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O:\BUH\Файлы прихода\Herman\2022.05.11\"/>
    </mc:Choice>
  </mc:AlternateContent>
  <xr:revisionPtr revIDLastSave="0" documentId="13_ncr:1_{6E19AB61-D61C-4DFE-B591-04CFFE49FA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  <sheet name="Transposed" sheetId="10" r:id="rId10"/>
  </sheets>
  <functionGroups builtInGroupCount="19"/>
  <externalReferences>
    <externalReference r:id="rId11"/>
  </externalReferences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Table!$A$1:$BG$89</definedName>
    <definedName name="_xlnm._FilterDatabase" localSheetId="9" hidden="1">Transposed!$A$1:$T$132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Курс">[1]Курс!$B$1</definedName>
    <definedName name="ЛистПереносаВ1С">'Перенос в 1С'!$AA$1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117" i="1" l="1"/>
  <c r="AY4" i="1"/>
  <c r="AX133" i="1"/>
  <c r="AY133" i="1" s="1"/>
  <c r="AX132" i="1"/>
  <c r="AY132" i="1" s="1"/>
  <c r="AX131" i="1"/>
  <c r="AY131" i="1" s="1"/>
  <c r="AX130" i="1"/>
  <c r="AY130" i="1" s="1"/>
  <c r="AX66" i="1"/>
  <c r="AY66" i="1" s="1"/>
  <c r="AX65" i="1"/>
  <c r="AY65" i="1" s="1"/>
  <c r="AX64" i="1"/>
  <c r="AY64" i="1" s="1"/>
  <c r="AX63" i="1"/>
  <c r="AY63" i="1" s="1"/>
  <c r="AX74" i="1"/>
  <c r="AY74" i="1" s="1"/>
  <c r="AX62" i="1"/>
  <c r="AY62" i="1" s="1"/>
  <c r="AX61" i="1"/>
  <c r="AY61" i="1" s="1"/>
  <c r="AX60" i="1"/>
  <c r="AY60" i="1" s="1"/>
  <c r="AX59" i="1"/>
  <c r="AY59" i="1" s="1"/>
  <c r="AX58" i="1"/>
  <c r="AY58" i="1" s="1"/>
  <c r="AX57" i="1"/>
  <c r="AY57" i="1" s="1"/>
  <c r="AX56" i="1"/>
  <c r="AY56" i="1" s="1"/>
  <c r="AX55" i="1"/>
  <c r="AY55" i="1" s="1"/>
  <c r="AX54" i="1"/>
  <c r="AY54" i="1" s="1"/>
  <c r="AX53" i="1"/>
  <c r="AY53" i="1" s="1"/>
  <c r="AX52" i="1"/>
  <c r="AY52" i="1" s="1"/>
  <c r="AX51" i="1"/>
  <c r="AY51" i="1" s="1"/>
  <c r="AX50" i="1"/>
  <c r="AY50" i="1" s="1"/>
  <c r="AX49" i="1"/>
  <c r="AY49" i="1" s="1"/>
  <c r="AX48" i="1"/>
  <c r="AY48" i="1" s="1"/>
  <c r="AX47" i="1"/>
  <c r="AY47" i="1" s="1"/>
  <c r="AX73" i="1"/>
  <c r="AY73" i="1" s="1"/>
  <c r="AX129" i="1"/>
  <c r="AY129" i="1" s="1"/>
  <c r="AX128" i="1"/>
  <c r="AY128" i="1" s="1"/>
  <c r="AX127" i="1"/>
  <c r="AY127" i="1" s="1"/>
  <c r="AX126" i="1"/>
  <c r="AY126" i="1" s="1"/>
  <c r="AX125" i="1"/>
  <c r="AY125" i="1" s="1"/>
  <c r="AX124" i="1"/>
  <c r="AY124" i="1" s="1"/>
  <c r="AX46" i="1"/>
  <c r="AY46" i="1" s="1"/>
  <c r="AX45" i="1"/>
  <c r="AY45" i="1" s="1"/>
  <c r="AX44" i="1"/>
  <c r="AY44" i="1" s="1"/>
  <c r="AX43" i="1"/>
  <c r="AY43" i="1" s="1"/>
  <c r="AX123" i="1"/>
  <c r="AY123" i="1" s="1"/>
  <c r="AX122" i="1"/>
  <c r="AY122" i="1" s="1"/>
  <c r="AX121" i="1"/>
  <c r="AY121" i="1" s="1"/>
  <c r="AX120" i="1"/>
  <c r="AY120" i="1" s="1"/>
  <c r="AX119" i="1"/>
  <c r="AY119" i="1" s="1"/>
  <c r="AX42" i="1"/>
  <c r="AY42" i="1" s="1"/>
  <c r="AX72" i="1"/>
  <c r="AY72" i="1" s="1"/>
  <c r="AX71" i="1"/>
  <c r="AY71" i="1" s="1"/>
  <c r="AX41" i="1"/>
  <c r="AY41" i="1" s="1"/>
  <c r="AX40" i="1"/>
  <c r="AY40" i="1" s="1"/>
  <c r="AX39" i="1"/>
  <c r="AY39" i="1" s="1"/>
  <c r="AX38" i="1"/>
  <c r="AY38" i="1" s="1"/>
  <c r="AX37" i="1"/>
  <c r="AY37" i="1" s="1"/>
  <c r="AX36" i="1"/>
  <c r="AY36" i="1" s="1"/>
  <c r="AX35" i="1"/>
  <c r="AY35" i="1" s="1"/>
  <c r="AX118" i="1"/>
  <c r="AY118" i="1" s="1"/>
  <c r="AX34" i="1"/>
  <c r="AY34" i="1" s="1"/>
  <c r="AX117" i="1"/>
  <c r="AX116" i="1"/>
  <c r="AY116" i="1" s="1"/>
  <c r="AX33" i="1"/>
  <c r="AY33" i="1" s="1"/>
  <c r="AX32" i="1"/>
  <c r="AY32" i="1" s="1"/>
  <c r="AX115" i="1"/>
  <c r="AY115" i="1" s="1"/>
  <c r="AX114" i="1"/>
  <c r="AY114" i="1" s="1"/>
  <c r="AX113" i="1"/>
  <c r="AY113" i="1" s="1"/>
  <c r="AX112" i="1"/>
  <c r="AY112" i="1" s="1"/>
  <c r="AX111" i="1"/>
  <c r="AY111" i="1" s="1"/>
  <c r="AX110" i="1"/>
  <c r="AY110" i="1" s="1"/>
  <c r="AX109" i="1"/>
  <c r="AY109" i="1" s="1"/>
  <c r="AX108" i="1"/>
  <c r="AY108" i="1" s="1"/>
  <c r="AX107" i="1"/>
  <c r="AY107" i="1" s="1"/>
  <c r="AX31" i="1"/>
  <c r="AY31" i="1" s="1"/>
  <c r="AX30" i="1"/>
  <c r="AY30" i="1" s="1"/>
  <c r="AX70" i="1"/>
  <c r="AY70" i="1" s="1"/>
  <c r="AX29" i="1"/>
  <c r="AY29" i="1" s="1"/>
  <c r="AX106" i="1"/>
  <c r="AY106" i="1" s="1"/>
  <c r="AX105" i="1"/>
  <c r="AY105" i="1" s="1"/>
  <c r="AX104" i="1"/>
  <c r="AY104" i="1" s="1"/>
  <c r="AX103" i="1"/>
  <c r="AY103" i="1" s="1"/>
  <c r="AX28" i="1"/>
  <c r="AY28" i="1" s="1"/>
  <c r="AX102" i="1"/>
  <c r="AY102" i="1" s="1"/>
  <c r="AX27" i="1"/>
  <c r="AY27" i="1" s="1"/>
  <c r="AX101" i="1"/>
  <c r="AY101" i="1" s="1"/>
  <c r="AX100" i="1"/>
  <c r="AY100" i="1" s="1"/>
  <c r="AX26" i="1"/>
  <c r="AY26" i="1" s="1"/>
  <c r="AX25" i="1"/>
  <c r="AY25" i="1" s="1"/>
  <c r="AX24" i="1"/>
  <c r="AY24" i="1" s="1"/>
  <c r="AX23" i="1"/>
  <c r="AY23" i="1" s="1"/>
  <c r="AX99" i="1"/>
  <c r="AY99" i="1" s="1"/>
  <c r="AX98" i="1"/>
  <c r="AY98" i="1" s="1"/>
  <c r="AX22" i="1"/>
  <c r="AY22" i="1" s="1"/>
  <c r="AX21" i="1"/>
  <c r="AY21" i="1" s="1"/>
  <c r="AX69" i="1"/>
  <c r="AY69" i="1" s="1"/>
  <c r="AX20" i="1"/>
  <c r="AY20" i="1" s="1"/>
  <c r="AX19" i="1"/>
  <c r="AY19" i="1" s="1"/>
  <c r="AX18" i="1"/>
  <c r="AY18" i="1" s="1"/>
  <c r="AX97" i="1"/>
  <c r="AY97" i="1" s="1"/>
  <c r="AX17" i="1"/>
  <c r="AY17" i="1" s="1"/>
  <c r="AX16" i="1"/>
  <c r="AY16" i="1" s="1"/>
  <c r="AX15" i="1"/>
  <c r="AY15" i="1" s="1"/>
  <c r="AX96" i="1"/>
  <c r="AY96" i="1" s="1"/>
  <c r="AX95" i="1"/>
  <c r="AY95" i="1" s="1"/>
  <c r="AX14" i="1"/>
  <c r="AY14" i="1" s="1"/>
  <c r="AX68" i="1"/>
  <c r="AY68" i="1" s="1"/>
  <c r="AX67" i="1"/>
  <c r="AY67" i="1" s="1"/>
  <c r="AX13" i="1"/>
  <c r="AY13" i="1" s="1"/>
  <c r="AX94" i="1"/>
  <c r="AY94" i="1" s="1"/>
  <c r="AX93" i="1"/>
  <c r="AY93" i="1" s="1"/>
  <c r="AX92" i="1"/>
  <c r="AY92" i="1" s="1"/>
  <c r="AX91" i="1"/>
  <c r="AY91" i="1" s="1"/>
  <c r="AX90" i="1"/>
  <c r="AY90" i="1" s="1"/>
  <c r="AX89" i="1"/>
  <c r="AY89" i="1" s="1"/>
  <c r="AX12" i="1"/>
  <c r="AY12" i="1" s="1"/>
  <c r="AX11" i="1"/>
  <c r="AY11" i="1" s="1"/>
  <c r="AX10" i="1"/>
  <c r="AY10" i="1" s="1"/>
  <c r="AX88" i="1"/>
  <c r="AY88" i="1" s="1"/>
  <c r="AX87" i="1"/>
  <c r="AY87" i="1" s="1"/>
  <c r="AX9" i="1"/>
  <c r="AY9" i="1" s="1"/>
  <c r="AX8" i="1"/>
  <c r="AY8" i="1" s="1"/>
  <c r="AX7" i="1"/>
  <c r="AY7" i="1" s="1"/>
  <c r="AX6" i="1"/>
  <c r="AY6" i="1" s="1"/>
  <c r="AX5" i="1"/>
  <c r="AY5" i="1" s="1"/>
  <c r="AX4" i="1"/>
  <c r="AX3" i="1"/>
  <c r="AY3" i="1" s="1"/>
  <c r="AX86" i="1"/>
  <c r="AY86" i="1" s="1"/>
  <c r="AX85" i="1"/>
  <c r="AY85" i="1" s="1"/>
  <c r="AX84" i="1"/>
  <c r="AY84" i="1" s="1"/>
  <c r="AX83" i="1"/>
  <c r="AY83" i="1" s="1"/>
  <c r="AX82" i="1"/>
  <c r="AY82" i="1" s="1"/>
  <c r="AX81" i="1"/>
  <c r="AY81" i="1" s="1"/>
  <c r="AX80" i="1"/>
  <c r="AY80" i="1" s="1"/>
  <c r="AX79" i="1"/>
  <c r="AY79" i="1" s="1"/>
  <c r="AX78" i="1"/>
  <c r="AY78" i="1" s="1"/>
  <c r="AX77" i="1"/>
  <c r="AY77" i="1" s="1"/>
  <c r="AX76" i="1"/>
  <c r="AY76" i="1" s="1"/>
  <c r="AX75" i="1"/>
  <c r="AY75" i="1" s="1"/>
  <c r="AT133" i="1"/>
  <c r="AT132" i="1"/>
  <c r="BC132" i="1" s="1"/>
  <c r="AT131" i="1"/>
  <c r="BC131" i="1" s="1"/>
  <c r="AT130" i="1"/>
  <c r="AT66" i="1"/>
  <c r="AT65" i="1"/>
  <c r="AT64" i="1"/>
  <c r="AZ64" i="1" s="1"/>
  <c r="AT63" i="1"/>
  <c r="AT74" i="1"/>
  <c r="AT62" i="1"/>
  <c r="BC62" i="1" s="1"/>
  <c r="AT61" i="1"/>
  <c r="BC61" i="1" s="1"/>
  <c r="AT60" i="1"/>
  <c r="AT59" i="1"/>
  <c r="AT58" i="1"/>
  <c r="AT57" i="1"/>
  <c r="AZ57" i="1" s="1"/>
  <c r="AT56" i="1"/>
  <c r="AT55" i="1"/>
  <c r="AT54" i="1"/>
  <c r="BC54" i="1" s="1"/>
  <c r="AT53" i="1"/>
  <c r="BC53" i="1" s="1"/>
  <c r="AT52" i="1"/>
  <c r="AT51" i="1"/>
  <c r="AT50" i="1"/>
  <c r="AT49" i="1"/>
  <c r="AZ49" i="1" s="1"/>
  <c r="AT48" i="1"/>
  <c r="AT47" i="1"/>
  <c r="AT73" i="1"/>
  <c r="BC73" i="1" s="1"/>
  <c r="AT129" i="1"/>
  <c r="BC129" i="1" s="1"/>
  <c r="AT128" i="1"/>
  <c r="AT127" i="1"/>
  <c r="AT126" i="1"/>
  <c r="AT125" i="1"/>
  <c r="AZ125" i="1" s="1"/>
  <c r="AT124" i="1"/>
  <c r="AT46" i="1"/>
  <c r="AT45" i="1"/>
  <c r="BC45" i="1" s="1"/>
  <c r="AT44" i="1"/>
  <c r="BC44" i="1" s="1"/>
  <c r="AT43" i="1"/>
  <c r="AT123" i="1"/>
  <c r="AT122" i="1"/>
  <c r="AT121" i="1"/>
  <c r="AZ121" i="1" s="1"/>
  <c r="AT120" i="1"/>
  <c r="AT119" i="1"/>
  <c r="AT42" i="1"/>
  <c r="BC42" i="1" s="1"/>
  <c r="AT72" i="1"/>
  <c r="BC72" i="1" s="1"/>
  <c r="AT71" i="1"/>
  <c r="AT41" i="1"/>
  <c r="AT40" i="1"/>
  <c r="AT39" i="1"/>
  <c r="AZ39" i="1" s="1"/>
  <c r="AT38" i="1"/>
  <c r="AT37" i="1"/>
  <c r="AT36" i="1"/>
  <c r="BC36" i="1" s="1"/>
  <c r="AT35" i="1"/>
  <c r="BC35" i="1" s="1"/>
  <c r="AT118" i="1"/>
  <c r="AT34" i="1"/>
  <c r="AT117" i="1"/>
  <c r="AT116" i="1"/>
  <c r="AZ116" i="1" s="1"/>
  <c r="AT33" i="1"/>
  <c r="AT32" i="1"/>
  <c r="AT115" i="1"/>
  <c r="BC115" i="1" s="1"/>
  <c r="AT114" i="1"/>
  <c r="BC114" i="1" s="1"/>
  <c r="AT113" i="1"/>
  <c r="AT112" i="1"/>
  <c r="AT111" i="1"/>
  <c r="AT110" i="1"/>
  <c r="AZ110" i="1" s="1"/>
  <c r="AT109" i="1"/>
  <c r="AT108" i="1"/>
  <c r="AT107" i="1"/>
  <c r="BC107" i="1" s="1"/>
  <c r="AT31" i="1"/>
  <c r="BC31" i="1" s="1"/>
  <c r="AT30" i="1"/>
  <c r="AT70" i="1"/>
  <c r="AT29" i="1"/>
  <c r="AT106" i="1"/>
  <c r="AZ106" i="1" s="1"/>
  <c r="AT105" i="1"/>
  <c r="AT104" i="1"/>
  <c r="AT103" i="1"/>
  <c r="BC103" i="1" s="1"/>
  <c r="AT28" i="1"/>
  <c r="BC28" i="1" s="1"/>
  <c r="AT102" i="1"/>
  <c r="AT27" i="1"/>
  <c r="AT101" i="1"/>
  <c r="AT100" i="1"/>
  <c r="AZ100" i="1" s="1"/>
  <c r="AT26" i="1"/>
  <c r="AT25" i="1"/>
  <c r="AT24" i="1"/>
  <c r="BC24" i="1" s="1"/>
  <c r="AT23" i="1"/>
  <c r="BC23" i="1" s="1"/>
  <c r="AT99" i="1"/>
  <c r="AT98" i="1"/>
  <c r="AT22" i="1"/>
  <c r="AT21" i="1"/>
  <c r="AZ21" i="1" s="1"/>
  <c r="AT69" i="1"/>
  <c r="AT20" i="1"/>
  <c r="AT19" i="1"/>
  <c r="BC19" i="1" s="1"/>
  <c r="AT18" i="1"/>
  <c r="BC18" i="1" s="1"/>
  <c r="AT97" i="1"/>
  <c r="AT17" i="1"/>
  <c r="AT16" i="1"/>
  <c r="AT15" i="1"/>
  <c r="AZ15" i="1" s="1"/>
  <c r="AT96" i="1"/>
  <c r="AT95" i="1"/>
  <c r="AT14" i="1"/>
  <c r="BC14" i="1" s="1"/>
  <c r="AT68" i="1"/>
  <c r="BC68" i="1" s="1"/>
  <c r="AT67" i="1"/>
  <c r="AT13" i="1"/>
  <c r="AT94" i="1"/>
  <c r="AT93" i="1"/>
  <c r="AZ93" i="1" s="1"/>
  <c r="AT92" i="1"/>
  <c r="AT91" i="1"/>
  <c r="AT90" i="1"/>
  <c r="BC90" i="1" s="1"/>
  <c r="AT89" i="1"/>
  <c r="BC89" i="1" s="1"/>
  <c r="AT12" i="1"/>
  <c r="AT11" i="1"/>
  <c r="AT10" i="1"/>
  <c r="AT88" i="1"/>
  <c r="AZ88" i="1" s="1"/>
  <c r="AT87" i="1"/>
  <c r="AT9" i="1"/>
  <c r="AT8" i="1"/>
  <c r="BC8" i="1" s="1"/>
  <c r="AT7" i="1"/>
  <c r="BC7" i="1" s="1"/>
  <c r="AT6" i="1"/>
  <c r="AT5" i="1"/>
  <c r="AT4" i="1"/>
  <c r="AT3" i="1"/>
  <c r="AZ3" i="1" s="1"/>
  <c r="AT86" i="1"/>
  <c r="AT85" i="1"/>
  <c r="AT84" i="1"/>
  <c r="BC84" i="1" s="1"/>
  <c r="AT83" i="1"/>
  <c r="BC83" i="1" s="1"/>
  <c r="AT82" i="1"/>
  <c r="AT81" i="1"/>
  <c r="AT80" i="1"/>
  <c r="AT79" i="1"/>
  <c r="AZ79" i="1" s="1"/>
  <c r="AT78" i="1"/>
  <c r="AT77" i="1"/>
  <c r="AT76" i="1"/>
  <c r="BC76" i="1" s="1"/>
  <c r="AT75" i="1"/>
  <c r="BC75" i="1" s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0" i="1"/>
  <c r="E96" i="1"/>
  <c r="E95" i="1"/>
  <c r="E86" i="1"/>
  <c r="E85" i="1"/>
  <c r="E84" i="1"/>
  <c r="E83" i="1"/>
  <c r="E82" i="1"/>
  <c r="E81" i="1"/>
  <c r="E80" i="1"/>
  <c r="E79" i="1"/>
  <c r="E78" i="1"/>
  <c r="E77" i="1"/>
  <c r="E76" i="1"/>
  <c r="E75" i="1"/>
  <c r="A133" i="1"/>
  <c r="A132" i="1"/>
  <c r="A131" i="1"/>
  <c r="A130" i="1"/>
  <c r="A66" i="1"/>
  <c r="A65" i="1"/>
  <c r="A64" i="1"/>
  <c r="A63" i="1"/>
  <c r="A74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73" i="1"/>
  <c r="A129" i="1"/>
  <c r="A128" i="1"/>
  <c r="A127" i="1"/>
  <c r="A126" i="1"/>
  <c r="A125" i="1"/>
  <c r="A124" i="1"/>
  <c r="A46" i="1"/>
  <c r="A45" i="1"/>
  <c r="A44" i="1"/>
  <c r="A43" i="1"/>
  <c r="A123" i="1"/>
  <c r="A122" i="1"/>
  <c r="A121" i="1"/>
  <c r="A120" i="1"/>
  <c r="A119" i="1"/>
  <c r="A42" i="1"/>
  <c r="A72" i="1"/>
  <c r="A71" i="1"/>
  <c r="A41" i="1"/>
  <c r="A40" i="1"/>
  <c r="A39" i="1"/>
  <c r="A38" i="1"/>
  <c r="A37" i="1"/>
  <c r="A36" i="1"/>
  <c r="A35" i="1"/>
  <c r="A118" i="1"/>
  <c r="A34" i="1"/>
  <c r="A117" i="1"/>
  <c r="A116" i="1"/>
  <c r="A33" i="1"/>
  <c r="A32" i="1"/>
  <c r="A115" i="1"/>
  <c r="A114" i="1"/>
  <c r="A113" i="1"/>
  <c r="A112" i="1"/>
  <c r="A111" i="1"/>
  <c r="A110" i="1"/>
  <c r="A109" i="1"/>
  <c r="A108" i="1"/>
  <c r="A107" i="1"/>
  <c r="A31" i="1"/>
  <c r="A30" i="1"/>
  <c r="A70" i="1"/>
  <c r="A29" i="1"/>
  <c r="A106" i="1"/>
  <c r="A105" i="1"/>
  <c r="A104" i="1"/>
  <c r="A103" i="1"/>
  <c r="A28" i="1"/>
  <c r="A102" i="1"/>
  <c r="A27" i="1"/>
  <c r="A101" i="1"/>
  <c r="A100" i="1"/>
  <c r="A26" i="1"/>
  <c r="A25" i="1"/>
  <c r="A24" i="1"/>
  <c r="A23" i="1"/>
  <c r="A99" i="1"/>
  <c r="A98" i="1"/>
  <c r="A22" i="1"/>
  <c r="A21" i="1"/>
  <c r="A69" i="1"/>
  <c r="A20" i="1"/>
  <c r="A19" i="1"/>
  <c r="A18" i="1"/>
  <c r="A97" i="1"/>
  <c r="A17" i="1"/>
  <c r="A16" i="1"/>
  <c r="A15" i="1"/>
  <c r="A96" i="1"/>
  <c r="A95" i="1"/>
  <c r="A14" i="1"/>
  <c r="A68" i="1"/>
  <c r="A67" i="1"/>
  <c r="A13" i="1"/>
  <c r="A94" i="1"/>
  <c r="A93" i="1"/>
  <c r="A92" i="1"/>
  <c r="A91" i="1"/>
  <c r="A90" i="1"/>
  <c r="A89" i="1"/>
  <c r="A12" i="1"/>
  <c r="A11" i="1"/>
  <c r="A10" i="1"/>
  <c r="A88" i="1"/>
  <c r="A87" i="1"/>
  <c r="A9" i="1"/>
  <c r="A8" i="1"/>
  <c r="A7" i="1"/>
  <c r="A6" i="1"/>
  <c r="A5" i="1"/>
  <c r="A4" i="1"/>
  <c r="A3" i="1"/>
  <c r="A86" i="1"/>
  <c r="A85" i="1"/>
  <c r="A84" i="1"/>
  <c r="A83" i="1"/>
  <c r="A82" i="1"/>
  <c r="A81" i="1"/>
  <c r="A80" i="1"/>
  <c r="A79" i="1"/>
  <c r="A78" i="1"/>
  <c r="A77" i="1"/>
  <c r="A76" i="1"/>
  <c r="A75" i="1"/>
  <c r="BE2" i="1"/>
  <c r="BD2" i="1"/>
  <c r="AA1" i="9" a="1"/>
  <c r="AA1" i="9" s="1"/>
  <c r="D39" i="4"/>
  <c r="D40" i="4"/>
  <c r="D41" i="4"/>
  <c r="D42" i="4"/>
  <c r="D43" i="4"/>
  <c r="D44" i="4"/>
  <c r="D45" i="4"/>
  <c r="D46" i="4"/>
  <c r="D47" i="4"/>
  <c r="D38" i="4"/>
  <c r="D37" i="4"/>
  <c r="D36" i="4"/>
  <c r="D35" i="4"/>
  <c r="D34" i="4"/>
  <c r="D33" i="4"/>
  <c r="D32" i="4"/>
  <c r="D31" i="4"/>
  <c r="BA78" i="1" l="1"/>
  <c r="BA86" i="1"/>
  <c r="BA87" i="1"/>
  <c r="BA92" i="1"/>
  <c r="BA96" i="1"/>
  <c r="BA69" i="1"/>
  <c r="BA26" i="1"/>
  <c r="BA105" i="1"/>
  <c r="BA109" i="1"/>
  <c r="BA33" i="1"/>
  <c r="BA38" i="1"/>
  <c r="BA120" i="1"/>
  <c r="BA124" i="1"/>
  <c r="BA48" i="1"/>
  <c r="BA56" i="1"/>
  <c r="BA63" i="1"/>
  <c r="BA130" i="1"/>
  <c r="AZ78" i="1"/>
  <c r="AZ86" i="1"/>
  <c r="AZ87" i="1"/>
  <c r="AZ92" i="1"/>
  <c r="AZ96" i="1"/>
  <c r="AZ69" i="1"/>
  <c r="AZ26" i="1"/>
  <c r="AZ105" i="1"/>
  <c r="AZ109" i="1"/>
  <c r="AZ33" i="1"/>
  <c r="AZ38" i="1"/>
  <c r="AZ120" i="1"/>
  <c r="AZ124" i="1"/>
  <c r="AZ48" i="1"/>
  <c r="AZ56" i="1"/>
  <c r="AZ63" i="1"/>
  <c r="BA132" i="1"/>
  <c r="AZ80" i="1"/>
  <c r="AZ4" i="1"/>
  <c r="AZ10" i="1"/>
  <c r="AZ94" i="1"/>
  <c r="AZ16" i="1"/>
  <c r="AZ22" i="1"/>
  <c r="AZ101" i="1"/>
  <c r="AZ29" i="1"/>
  <c r="AZ111" i="1"/>
  <c r="AZ117" i="1"/>
  <c r="AZ40" i="1"/>
  <c r="AZ122" i="1"/>
  <c r="AZ126" i="1"/>
  <c r="AZ50" i="1"/>
  <c r="AZ58" i="1"/>
  <c r="AZ65" i="1"/>
  <c r="AZ11" i="1"/>
  <c r="AZ98" i="1"/>
  <c r="AZ34" i="1"/>
  <c r="AZ51" i="1"/>
  <c r="AZ5" i="1"/>
  <c r="AZ17" i="1"/>
  <c r="AZ70" i="1"/>
  <c r="AZ41" i="1"/>
  <c r="AZ127" i="1"/>
  <c r="AZ66" i="1"/>
  <c r="AZ82" i="1"/>
  <c r="AZ6" i="1"/>
  <c r="AZ12" i="1"/>
  <c r="AZ67" i="1"/>
  <c r="AZ97" i="1"/>
  <c r="AZ99" i="1"/>
  <c r="AZ102" i="1"/>
  <c r="AZ30" i="1"/>
  <c r="AZ113" i="1"/>
  <c r="AZ118" i="1"/>
  <c r="AZ71" i="1"/>
  <c r="AZ43" i="1"/>
  <c r="AZ128" i="1"/>
  <c r="AZ52" i="1"/>
  <c r="AZ60" i="1"/>
  <c r="AZ130" i="1"/>
  <c r="AZ81" i="1"/>
  <c r="AZ13" i="1"/>
  <c r="AZ27" i="1"/>
  <c r="AZ112" i="1"/>
  <c r="AZ123" i="1"/>
  <c r="AZ59" i="1"/>
  <c r="BA82" i="1"/>
  <c r="BA6" i="1"/>
  <c r="BA12" i="1"/>
  <c r="BA67" i="1"/>
  <c r="BA97" i="1"/>
  <c r="BA99" i="1"/>
  <c r="BA102" i="1"/>
  <c r="BA30" i="1"/>
  <c r="BA113" i="1"/>
  <c r="BA118" i="1"/>
  <c r="BA71" i="1"/>
  <c r="BA43" i="1"/>
  <c r="BA128" i="1"/>
  <c r="BA52" i="1"/>
  <c r="BA60" i="1"/>
  <c r="BA75" i="1"/>
  <c r="BA83" i="1"/>
  <c r="BA7" i="1"/>
  <c r="BA89" i="1"/>
  <c r="BA68" i="1"/>
  <c r="BA18" i="1"/>
  <c r="BA23" i="1"/>
  <c r="BA28" i="1"/>
  <c r="BA31" i="1"/>
  <c r="BA114" i="1"/>
  <c r="BA35" i="1"/>
  <c r="BA72" i="1"/>
  <c r="BA44" i="1"/>
  <c r="BA129" i="1"/>
  <c r="BA53" i="1"/>
  <c r="BA61" i="1"/>
  <c r="BA131" i="1"/>
  <c r="BA76" i="1"/>
  <c r="BA84" i="1"/>
  <c r="BA8" i="1"/>
  <c r="BA90" i="1"/>
  <c r="BA14" i="1"/>
  <c r="BA19" i="1"/>
  <c r="BA24" i="1"/>
  <c r="BA103" i="1"/>
  <c r="BA107" i="1"/>
  <c r="BA115" i="1"/>
  <c r="BA36" i="1"/>
  <c r="BA42" i="1"/>
  <c r="BA45" i="1"/>
  <c r="BA73" i="1"/>
  <c r="BA54" i="1"/>
  <c r="BA62" i="1"/>
  <c r="BA10" i="1"/>
  <c r="BA101" i="1"/>
  <c r="BA65" i="1"/>
  <c r="BA4" i="1"/>
  <c r="BA122" i="1"/>
  <c r="BA94" i="1"/>
  <c r="BA29" i="1"/>
  <c r="BA58" i="1"/>
  <c r="BA126" i="1"/>
  <c r="BA80" i="1"/>
  <c r="BA22" i="1"/>
  <c r="BA117" i="1"/>
  <c r="BA40" i="1"/>
  <c r="BA91" i="1"/>
  <c r="BA95" i="1"/>
  <c r="BA20" i="1"/>
  <c r="BA25" i="1"/>
  <c r="BA104" i="1"/>
  <c r="BA108" i="1"/>
  <c r="BA32" i="1"/>
  <c r="BA37" i="1"/>
  <c r="BA119" i="1"/>
  <c r="BA46" i="1"/>
  <c r="BA47" i="1"/>
  <c r="BA55" i="1"/>
  <c r="BA74" i="1"/>
  <c r="BA133" i="1"/>
  <c r="BA16" i="1"/>
  <c r="BA111" i="1"/>
  <c r="BA50" i="1"/>
  <c r="BA79" i="1"/>
  <c r="BA3" i="1"/>
  <c r="BA88" i="1"/>
  <c r="BA93" i="1"/>
  <c r="BA15" i="1"/>
  <c r="BA21" i="1"/>
  <c r="BA100" i="1"/>
  <c r="BA106" i="1"/>
  <c r="BA110" i="1"/>
  <c r="BA116" i="1"/>
  <c r="BA39" i="1"/>
  <c r="BA121" i="1"/>
  <c r="BA125" i="1"/>
  <c r="BA49" i="1"/>
  <c r="BA57" i="1"/>
  <c r="BA64" i="1"/>
  <c r="BA77" i="1"/>
  <c r="AZ77" i="1"/>
  <c r="BC77" i="1"/>
  <c r="BA85" i="1"/>
  <c r="AZ85" i="1"/>
  <c r="BC85" i="1"/>
  <c r="BA9" i="1"/>
  <c r="AZ9" i="1"/>
  <c r="BC9" i="1"/>
  <c r="AZ75" i="1"/>
  <c r="AZ83" i="1"/>
  <c r="AZ7" i="1"/>
  <c r="AZ89" i="1"/>
  <c r="AZ68" i="1"/>
  <c r="AZ18" i="1"/>
  <c r="AZ23" i="1"/>
  <c r="AZ28" i="1"/>
  <c r="AZ31" i="1"/>
  <c r="AZ114" i="1"/>
  <c r="AZ35" i="1"/>
  <c r="AZ72" i="1"/>
  <c r="AZ44" i="1"/>
  <c r="AZ129" i="1"/>
  <c r="AZ53" i="1"/>
  <c r="AZ61" i="1"/>
  <c r="AZ131" i="1"/>
  <c r="BC91" i="1"/>
  <c r="BC95" i="1"/>
  <c r="BC20" i="1"/>
  <c r="BC25" i="1"/>
  <c r="BC104" i="1"/>
  <c r="BC108" i="1"/>
  <c r="BC32" i="1"/>
  <c r="BC37" i="1"/>
  <c r="BC119" i="1"/>
  <c r="BC46" i="1"/>
  <c r="BC47" i="1"/>
  <c r="BC55" i="1"/>
  <c r="BC74" i="1"/>
  <c r="BC133" i="1"/>
  <c r="AZ76" i="1"/>
  <c r="AZ84" i="1"/>
  <c r="AZ8" i="1"/>
  <c r="AZ90" i="1"/>
  <c r="AZ14" i="1"/>
  <c r="AZ19" i="1"/>
  <c r="AZ24" i="1"/>
  <c r="AZ103" i="1"/>
  <c r="AZ107" i="1"/>
  <c r="AZ115" i="1"/>
  <c r="AZ36" i="1"/>
  <c r="AZ42" i="1"/>
  <c r="AZ45" i="1"/>
  <c r="AZ73" i="1"/>
  <c r="AZ54" i="1"/>
  <c r="AZ62" i="1"/>
  <c r="AZ132" i="1"/>
  <c r="BA81" i="1"/>
  <c r="BA5" i="1"/>
  <c r="BA11" i="1"/>
  <c r="BA13" i="1"/>
  <c r="BA17" i="1"/>
  <c r="BA98" i="1"/>
  <c r="BA27" i="1"/>
  <c r="BA70" i="1"/>
  <c r="BA112" i="1"/>
  <c r="BA34" i="1"/>
  <c r="BA41" i="1"/>
  <c r="BA123" i="1"/>
  <c r="BA127" i="1"/>
  <c r="BA51" i="1"/>
  <c r="BA59" i="1"/>
  <c r="BA66" i="1"/>
  <c r="BC78" i="1"/>
  <c r="BC86" i="1"/>
  <c r="BC87" i="1"/>
  <c r="BC92" i="1"/>
  <c r="BC96" i="1"/>
  <c r="BC69" i="1"/>
  <c r="BC26" i="1"/>
  <c r="BC105" i="1"/>
  <c r="BC109" i="1"/>
  <c r="BC33" i="1"/>
  <c r="BC38" i="1"/>
  <c r="BC120" i="1"/>
  <c r="BC124" i="1"/>
  <c r="BC48" i="1"/>
  <c r="BC56" i="1"/>
  <c r="BC63" i="1"/>
  <c r="AZ91" i="1"/>
  <c r="AZ95" i="1"/>
  <c r="AZ20" i="1"/>
  <c r="AZ25" i="1"/>
  <c r="AZ104" i="1"/>
  <c r="AZ108" i="1"/>
  <c r="AZ32" i="1"/>
  <c r="AZ37" i="1"/>
  <c r="AZ119" i="1"/>
  <c r="AZ46" i="1"/>
  <c r="AZ47" i="1"/>
  <c r="AZ55" i="1"/>
  <c r="AZ74" i="1"/>
  <c r="AZ133" i="1"/>
  <c r="BC79" i="1"/>
  <c r="BC3" i="1"/>
  <c r="BC88" i="1"/>
  <c r="BC93" i="1"/>
  <c r="BC15" i="1"/>
  <c r="BC21" i="1"/>
  <c r="BC100" i="1"/>
  <c r="BC106" i="1"/>
  <c r="BC110" i="1"/>
  <c r="BC116" i="1"/>
  <c r="BC39" i="1"/>
  <c r="BC121" i="1"/>
  <c r="BC125" i="1"/>
  <c r="BC49" i="1"/>
  <c r="BC57" i="1"/>
  <c r="BC64" i="1"/>
  <c r="BC80" i="1"/>
  <c r="BC4" i="1"/>
  <c r="BC10" i="1"/>
  <c r="BC94" i="1"/>
  <c r="BC16" i="1"/>
  <c r="BC22" i="1"/>
  <c r="BC101" i="1"/>
  <c r="BC29" i="1"/>
  <c r="BC111" i="1"/>
  <c r="BC117" i="1"/>
  <c r="BC40" i="1"/>
  <c r="BC122" i="1"/>
  <c r="BC126" i="1"/>
  <c r="BC50" i="1"/>
  <c r="BC58" i="1"/>
  <c r="BC65" i="1"/>
  <c r="BC81" i="1"/>
  <c r="BC5" i="1"/>
  <c r="BC11" i="1"/>
  <c r="BC13" i="1"/>
  <c r="BC17" i="1"/>
  <c r="BC98" i="1"/>
  <c r="BC27" i="1"/>
  <c r="BC70" i="1"/>
  <c r="BC112" i="1"/>
  <c r="BC34" i="1"/>
  <c r="BC41" i="1"/>
  <c r="BC123" i="1"/>
  <c r="BC127" i="1"/>
  <c r="BC51" i="1"/>
  <c r="BC59" i="1"/>
  <c r="BC66" i="1"/>
  <c r="BC82" i="1"/>
  <c r="BC6" i="1"/>
  <c r="BC12" i="1"/>
  <c r="BC67" i="1"/>
  <c r="BC97" i="1"/>
  <c r="BC99" i="1"/>
  <c r="BC102" i="1"/>
  <c r="BC30" i="1"/>
  <c r="BC113" i="1"/>
  <c r="BC118" i="1"/>
  <c r="BC71" i="1"/>
  <c r="BC43" i="1"/>
  <c r="BC128" i="1"/>
  <c r="BC52" i="1"/>
  <c r="BC60" i="1"/>
  <c r="BC130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V7253" i="8" s="1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V7317" i="8" s="1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V7373" i="8" s="1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V7412" i="8" s="1"/>
  <c r="W7413" i="8"/>
  <c r="V7413" i="8" s="1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V7437" i="8" s="1"/>
  <c r="W7438" i="8"/>
  <c r="W7439" i="8"/>
  <c r="W7440" i="8"/>
  <c r="W7441" i="8"/>
  <c r="W7442" i="8"/>
  <c r="W7443" i="8"/>
  <c r="W7444" i="8"/>
  <c r="V7444" i="8" s="1"/>
  <c r="W7445" i="8"/>
  <c r="V7445" i="8" s="1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V7469" i="8" s="1"/>
  <c r="W7470" i="8"/>
  <c r="W7471" i="8"/>
  <c r="W7472" i="8"/>
  <c r="W7473" i="8"/>
  <c r="W7474" i="8"/>
  <c r="W7475" i="8"/>
  <c r="W7476" i="8"/>
  <c r="W7477" i="8"/>
  <c r="V7477" i="8" s="1"/>
  <c r="W7478" i="8"/>
  <c r="W7479" i="8"/>
  <c r="W7480" i="8"/>
  <c r="W7481" i="8"/>
  <c r="W7482" i="8"/>
  <c r="W7483" i="8"/>
  <c r="W7484" i="8"/>
  <c r="V7484" i="8" s="1"/>
  <c r="W7485" i="8"/>
  <c r="V7485" i="8" s="1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V7509" i="8" s="1"/>
  <c r="W7510" i="8"/>
  <c r="W7511" i="8"/>
  <c r="W7512" i="8"/>
  <c r="W7513" i="8"/>
  <c r="W7514" i="8"/>
  <c r="W7515" i="8"/>
  <c r="W7516" i="8"/>
  <c r="V7516" i="8" s="1"/>
  <c r="W7517" i="8"/>
  <c r="V7517" i="8" s="1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V7533" i="8" s="1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V7549" i="8" s="1"/>
  <c r="W7550" i="8"/>
  <c r="W7551" i="8"/>
  <c r="W7552" i="8"/>
  <c r="W7553" i="8"/>
  <c r="W7554" i="8"/>
  <c r="W7555" i="8"/>
  <c r="W7556" i="8"/>
  <c r="V7556" i="8" s="1"/>
  <c r="W7557" i="8"/>
  <c r="V7557" i="8" s="1"/>
  <c r="W7558" i="8"/>
  <c r="W7559" i="8"/>
  <c r="W7560" i="8"/>
  <c r="W7561" i="8"/>
  <c r="W7562" i="8"/>
  <c r="W7563" i="8"/>
  <c r="W7564" i="8"/>
  <c r="V7564" i="8" s="1"/>
  <c r="W7565" i="8"/>
  <c r="V7565" i="8" s="1"/>
  <c r="W7566" i="8"/>
  <c r="W7567" i="8"/>
  <c r="W7568" i="8"/>
  <c r="W7569" i="8"/>
  <c r="W7570" i="8"/>
  <c r="W7571" i="8"/>
  <c r="W7572" i="8"/>
  <c r="V7572" i="8" s="1"/>
  <c r="W7573" i="8"/>
  <c r="V7573" i="8" s="1"/>
  <c r="W7574" i="8"/>
  <c r="W7575" i="8"/>
  <c r="W7576" i="8"/>
  <c r="W7577" i="8"/>
  <c r="W7578" i="8"/>
  <c r="W7579" i="8"/>
  <c r="W7580" i="8"/>
  <c r="V7580" i="8" s="1"/>
  <c r="W7581" i="8"/>
  <c r="V7581" i="8" s="1"/>
  <c r="W7582" i="8"/>
  <c r="W7583" i="8"/>
  <c r="W7584" i="8"/>
  <c r="W7585" i="8"/>
  <c r="W7586" i="8"/>
  <c r="W7587" i="8"/>
  <c r="W7588" i="8"/>
  <c r="V7588" i="8" s="1"/>
  <c r="W7589" i="8"/>
  <c r="V7589" i="8" s="1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V7605" i="8" s="1"/>
  <c r="W7606" i="8"/>
  <c r="W7607" i="8"/>
  <c r="W7608" i="8"/>
  <c r="W7609" i="8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V7621" i="8" s="1"/>
  <c r="W7622" i="8"/>
  <c r="W7623" i="8"/>
  <c r="W7624" i="8"/>
  <c r="W7625" i="8"/>
  <c r="W7626" i="8"/>
  <c r="W7627" i="8"/>
  <c r="W7628" i="8"/>
  <c r="V7628" i="8" s="1"/>
  <c r="W7629" i="8"/>
  <c r="V7629" i="8" s="1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W7642" i="8"/>
  <c r="W7643" i="8"/>
  <c r="W7644" i="8"/>
  <c r="V7644" i="8" s="1"/>
  <c r="W7645" i="8"/>
  <c r="V7645" i="8" s="1"/>
  <c r="W7646" i="8"/>
  <c r="W7647" i="8"/>
  <c r="W7648" i="8"/>
  <c r="W7649" i="8"/>
  <c r="W7650" i="8"/>
  <c r="W7651" i="8"/>
  <c r="W7652" i="8"/>
  <c r="V7652" i="8" s="1"/>
  <c r="W7653" i="8"/>
  <c r="V7653" i="8" s="1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W7666" i="8"/>
  <c r="W7667" i="8"/>
  <c r="W7668" i="8"/>
  <c r="V7668" i="8" s="1"/>
  <c r="W7669" i="8"/>
  <c r="V7669" i="8" s="1"/>
  <c r="W7670" i="8"/>
  <c r="W7671" i="8"/>
  <c r="W7672" i="8"/>
  <c r="W7673" i="8"/>
  <c r="W7674" i="8"/>
  <c r="W7675" i="8"/>
  <c r="W7676" i="8"/>
  <c r="V7676" i="8" s="1"/>
  <c r="W7677" i="8"/>
  <c r="V7677" i="8" s="1"/>
  <c r="W7678" i="8"/>
  <c r="W7679" i="8"/>
  <c r="W7680" i="8"/>
  <c r="W7681" i="8"/>
  <c r="W7682" i="8"/>
  <c r="W7683" i="8"/>
  <c r="W7684" i="8"/>
  <c r="V7684" i="8" s="1"/>
  <c r="W7685" i="8"/>
  <c r="V7685" i="8" s="1"/>
  <c r="W7686" i="8"/>
  <c r="W7687" i="8"/>
  <c r="W7688" i="8"/>
  <c r="W7689" i="8"/>
  <c r="W7690" i="8"/>
  <c r="W7691" i="8"/>
  <c r="W7692" i="8"/>
  <c r="V7692" i="8" s="1"/>
  <c r="W7693" i="8"/>
  <c r="V7693" i="8" s="1"/>
  <c r="W7694" i="8"/>
  <c r="W7695" i="8"/>
  <c r="W7696" i="8"/>
  <c r="W7697" i="8"/>
  <c r="W7698" i="8"/>
  <c r="W7699" i="8"/>
  <c r="W7700" i="8"/>
  <c r="V7700" i="8" s="1"/>
  <c r="W7701" i="8"/>
  <c r="V7701" i="8" s="1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W7722" i="8"/>
  <c r="W7723" i="8"/>
  <c r="W7724" i="8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W7754" i="8"/>
  <c r="W7755" i="8"/>
  <c r="W7756" i="8"/>
  <c r="V7756" i="8" s="1"/>
  <c r="W7757" i="8"/>
  <c r="V7757" i="8" s="1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V7789" i="8" s="1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V7821" i="8" s="1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W7850" i="8"/>
  <c r="W7851" i="8"/>
  <c r="W7852" i="8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V7869" i="8" s="1"/>
  <c r="W7870" i="8"/>
  <c r="W7871" i="8"/>
  <c r="W7872" i="8"/>
  <c r="W7873" i="8"/>
  <c r="W7874" i="8"/>
  <c r="W7875" i="8"/>
  <c r="W7876" i="8"/>
  <c r="V7876" i="8" s="1"/>
  <c r="W7877" i="8"/>
  <c r="V7877" i="8" s="1"/>
  <c r="W7878" i="8"/>
  <c r="W7879" i="8"/>
  <c r="W7880" i="8"/>
  <c r="W7881" i="8"/>
  <c r="W7882" i="8"/>
  <c r="W7883" i="8"/>
  <c r="W7884" i="8"/>
  <c r="V7884" i="8" s="1"/>
  <c r="W7885" i="8"/>
  <c r="V7885" i="8" s="1"/>
  <c r="W7886" i="8"/>
  <c r="W7887" i="8"/>
  <c r="W7888" i="8"/>
  <c r="W7889" i="8"/>
  <c r="W7890" i="8"/>
  <c r="W7891" i="8"/>
  <c r="W7892" i="8"/>
  <c r="V7892" i="8" s="1"/>
  <c r="W7893" i="8"/>
  <c r="V7893" i="8" s="1"/>
  <c r="W7894" i="8"/>
  <c r="W7895" i="8"/>
  <c r="W7896" i="8"/>
  <c r="W7897" i="8"/>
  <c r="W7898" i="8"/>
  <c r="W7899" i="8"/>
  <c r="W7900" i="8"/>
  <c r="V7900" i="8" s="1"/>
  <c r="W7901" i="8"/>
  <c r="V7901" i="8" s="1"/>
  <c r="W7902" i="8"/>
  <c r="W7903" i="8"/>
  <c r="W7904" i="8"/>
  <c r="W7905" i="8"/>
  <c r="W7906" i="8"/>
  <c r="W7907" i="8"/>
  <c r="W7908" i="8"/>
  <c r="V7908" i="8" s="1"/>
  <c r="W7909" i="8"/>
  <c r="V7909" i="8" s="1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V7925" i="8" s="1"/>
  <c r="W7926" i="8"/>
  <c r="W7927" i="8"/>
  <c r="W7928" i="8"/>
  <c r="W7929" i="8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W7954" i="8"/>
  <c r="W7955" i="8"/>
  <c r="W7956" i="8"/>
  <c r="V7956" i="8" s="1"/>
  <c r="W7957" i="8"/>
  <c r="V7957" i="8" s="1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W7978" i="8"/>
  <c r="W7979" i="8"/>
  <c r="W7980" i="8"/>
  <c r="V7980" i="8" s="1"/>
  <c r="W7981" i="8"/>
  <c r="V7981" i="8" s="1"/>
  <c r="W7982" i="8"/>
  <c r="W7983" i="8"/>
  <c r="W7984" i="8"/>
  <c r="W7985" i="8"/>
  <c r="W7986" i="8"/>
  <c r="W7987" i="8"/>
  <c r="W7988" i="8"/>
  <c r="V7988" i="8" s="1"/>
  <c r="W7989" i="8"/>
  <c r="V7989" i="8" s="1"/>
  <c r="W7990" i="8"/>
  <c r="W7991" i="8"/>
  <c r="W7992" i="8"/>
  <c r="W7993" i="8"/>
  <c r="W7994" i="8"/>
  <c r="W7995" i="8"/>
  <c r="W7996" i="8"/>
  <c r="V7996" i="8" s="1"/>
  <c r="W7997" i="8"/>
  <c r="V7997" i="8" s="1"/>
  <c r="W7998" i="8"/>
  <c r="W7999" i="8"/>
  <c r="W8000" i="8"/>
  <c r="W8001" i="8"/>
  <c r="W8002" i="8"/>
  <c r="W8003" i="8"/>
  <c r="W8004" i="8"/>
  <c r="V8004" i="8" s="1"/>
  <c r="W8005" i="8"/>
  <c r="V8005" i="8" s="1"/>
  <c r="W8006" i="8"/>
  <c r="W8007" i="8"/>
  <c r="W8008" i="8"/>
  <c r="W8009" i="8"/>
  <c r="W8010" i="8"/>
  <c r="W8011" i="8"/>
  <c r="W8012" i="8"/>
  <c r="V8012" i="8" s="1"/>
  <c r="W8013" i="8"/>
  <c r="V8013" i="8" s="1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W8025" i="8"/>
  <c r="W8026" i="8"/>
  <c r="W8027" i="8"/>
  <c r="W8028" i="8"/>
  <c r="V8028" i="8" s="1"/>
  <c r="W8029" i="8"/>
  <c r="V8029" i="8" s="1"/>
  <c r="W8030" i="8"/>
  <c r="W8031" i="8"/>
  <c r="W8032" i="8"/>
  <c r="W8033" i="8"/>
  <c r="W8034" i="8"/>
  <c r="W8035" i="8"/>
  <c r="W8036" i="8"/>
  <c r="V8036" i="8" s="1"/>
  <c r="W8037" i="8"/>
  <c r="V8037" i="8" s="1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W8058" i="8"/>
  <c r="W8059" i="8"/>
  <c r="W8060" i="8"/>
  <c r="V8060" i="8" s="1"/>
  <c r="W8061" i="8"/>
  <c r="V8061" i="8" s="1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V8093" i="8" s="1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W8106" i="8"/>
  <c r="W8107" i="8"/>
  <c r="W8108" i="8"/>
  <c r="V8108" i="8" s="1"/>
  <c r="W8109" i="8"/>
  <c r="V8109" i="8" s="1"/>
  <c r="W8110" i="8"/>
  <c r="W8111" i="8"/>
  <c r="W8112" i="8"/>
  <c r="W8113" i="8"/>
  <c r="W8114" i="8"/>
  <c r="W8115" i="8"/>
  <c r="W8116" i="8"/>
  <c r="V8116" i="8" s="1"/>
  <c r="W8117" i="8"/>
  <c r="V8117" i="8" s="1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W8129" i="8"/>
  <c r="W8130" i="8"/>
  <c r="W8131" i="8"/>
  <c r="W8132" i="8"/>
  <c r="V8132" i="8" s="1"/>
  <c r="W8133" i="8"/>
  <c r="V8133" i="8" s="1"/>
  <c r="W8134" i="8"/>
  <c r="W8135" i="8"/>
  <c r="W8136" i="8"/>
  <c r="W8137" i="8"/>
  <c r="W8138" i="8"/>
  <c r="W8139" i="8"/>
  <c r="W8140" i="8"/>
  <c r="V8140" i="8" s="1"/>
  <c r="W8141" i="8"/>
  <c r="V8141" i="8" s="1"/>
  <c r="W8142" i="8"/>
  <c r="W8143" i="8"/>
  <c r="W8144" i="8"/>
  <c r="W8145" i="8"/>
  <c r="W8146" i="8"/>
  <c r="W8147" i="8"/>
  <c r="W8148" i="8"/>
  <c r="V8148" i="8" s="1"/>
  <c r="W8149" i="8"/>
  <c r="V8149" i="8" s="1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V8205" i="8" s="1"/>
  <c r="W8206" i="8"/>
  <c r="W8207" i="8"/>
  <c r="W8208" i="8"/>
  <c r="W8209" i="8"/>
  <c r="W8210" i="8"/>
  <c r="W8211" i="8"/>
  <c r="W8212" i="8"/>
  <c r="V8212" i="8" s="1"/>
  <c r="W8213" i="8"/>
  <c r="V8213" i="8" s="1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V8229" i="8" s="1"/>
  <c r="W8230" i="8"/>
  <c r="W8231" i="8"/>
  <c r="W8232" i="8"/>
  <c r="W8233" i="8"/>
  <c r="W8234" i="8"/>
  <c r="W8235" i="8"/>
  <c r="W8236" i="8"/>
  <c r="V8236" i="8" s="1"/>
  <c r="W8237" i="8"/>
  <c r="V8237" i="8" s="1"/>
  <c r="W8238" i="8"/>
  <c r="W8239" i="8"/>
  <c r="W8240" i="8"/>
  <c r="W8241" i="8"/>
  <c r="W8242" i="8"/>
  <c r="W8243" i="8"/>
  <c r="W8244" i="8"/>
  <c r="V8244" i="8" s="1"/>
  <c r="W8245" i="8"/>
  <c r="V8245" i="8" s="1"/>
  <c r="W8246" i="8"/>
  <c r="W8247" i="8"/>
  <c r="W8248" i="8"/>
  <c r="W8249" i="8"/>
  <c r="W8250" i="8"/>
  <c r="W8251" i="8"/>
  <c r="W8252" i="8"/>
  <c r="V8252" i="8" s="1"/>
  <c r="W8253" i="8"/>
  <c r="V8253" i="8" s="1"/>
  <c r="W8254" i="8"/>
  <c r="W8255" i="8"/>
  <c r="W8256" i="8"/>
  <c r="W8257" i="8"/>
  <c r="W8258" i="8"/>
  <c r="W8259" i="8"/>
  <c r="W8260" i="8"/>
  <c r="V8260" i="8" s="1"/>
  <c r="W8261" i="8"/>
  <c r="V8261" i="8" s="1"/>
  <c r="W8262" i="8"/>
  <c r="W8263" i="8"/>
  <c r="W8264" i="8"/>
  <c r="V8264" i="8" s="1"/>
  <c r="W8265" i="8"/>
  <c r="W8266" i="8"/>
  <c r="W8267" i="8"/>
  <c r="W8268" i="8"/>
  <c r="V8268" i="8" s="1"/>
  <c r="W8269" i="8"/>
  <c r="V8269" i="8" s="1"/>
  <c r="W8270" i="8"/>
  <c r="W8271" i="8"/>
  <c r="W8272" i="8"/>
  <c r="W8273" i="8"/>
  <c r="W8274" i="8"/>
  <c r="W8275" i="8"/>
  <c r="W8276" i="8"/>
  <c r="V8276" i="8" s="1"/>
  <c r="W8277" i="8"/>
  <c r="V8277" i="8" s="1"/>
  <c r="W8278" i="8"/>
  <c r="W8279" i="8"/>
  <c r="W8280" i="8"/>
  <c r="V8280" i="8" s="1"/>
  <c r="W8281" i="8"/>
  <c r="W8282" i="8"/>
  <c r="W8283" i="8"/>
  <c r="W8284" i="8"/>
  <c r="V8284" i="8" s="1"/>
  <c r="W8285" i="8"/>
  <c r="V8285" i="8" s="1"/>
  <c r="W8286" i="8"/>
  <c r="W8287" i="8"/>
  <c r="W8288" i="8"/>
  <c r="W8289" i="8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V8301" i="8" s="1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V8325" i="8" s="1"/>
  <c r="W8326" i="8"/>
  <c r="W8327" i="8"/>
  <c r="W8328" i="8"/>
  <c r="V8328" i="8" s="1"/>
  <c r="W8329" i="8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V8341" i="8" s="1"/>
  <c r="W8342" i="8"/>
  <c r="W8343" i="8"/>
  <c r="W8344" i="8"/>
  <c r="V8344" i="8" s="1"/>
  <c r="W8345" i="8"/>
  <c r="W8346" i="8"/>
  <c r="W8347" i="8"/>
  <c r="W8348" i="8"/>
  <c r="V8348" i="8" s="1"/>
  <c r="W8349" i="8"/>
  <c r="V8349" i="8" s="1"/>
  <c r="W8350" i="8"/>
  <c r="W8351" i="8"/>
  <c r="W8352" i="8"/>
  <c r="W8353" i="8"/>
  <c r="W8354" i="8"/>
  <c r="W8355" i="8"/>
  <c r="W8356" i="8"/>
  <c r="V8356" i="8" s="1"/>
  <c r="W8357" i="8"/>
  <c r="V8357" i="8" s="1"/>
  <c r="W8358" i="8"/>
  <c r="W8359" i="8"/>
  <c r="W8360" i="8"/>
  <c r="V8360" i="8" s="1"/>
  <c r="W8361" i="8"/>
  <c r="W8362" i="8"/>
  <c r="W8363" i="8"/>
  <c r="W8364" i="8"/>
  <c r="V8364" i="8" s="1"/>
  <c r="W8365" i="8"/>
  <c r="V8365" i="8" s="1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W8378" i="8"/>
  <c r="W8379" i="8"/>
  <c r="W8380" i="8"/>
  <c r="V8380" i="8" s="1"/>
  <c r="W8381" i="8"/>
  <c r="V8381" i="8" s="1"/>
  <c r="W8382" i="8"/>
  <c r="W8383" i="8"/>
  <c r="W8384" i="8"/>
  <c r="W8385" i="8"/>
  <c r="W8386" i="8"/>
  <c r="W8387" i="8"/>
  <c r="W8388" i="8"/>
  <c r="V8388" i="8" s="1"/>
  <c r="W8389" i="8"/>
  <c r="V8389" i="8" s="1"/>
  <c r="W8390" i="8"/>
  <c r="W8391" i="8"/>
  <c r="W8392" i="8"/>
  <c r="V8392" i="8" s="1"/>
  <c r="W8393" i="8"/>
  <c r="W8394" i="8"/>
  <c r="W8395" i="8"/>
  <c r="W8396" i="8"/>
  <c r="V8396" i="8" s="1"/>
  <c r="W8397" i="8"/>
  <c r="V8397" i="8" s="1"/>
  <c r="W8398" i="8"/>
  <c r="W8399" i="8"/>
  <c r="W8400" i="8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V8413" i="8" s="1"/>
  <c r="W8414" i="8"/>
  <c r="W8415" i="8"/>
  <c r="W8416" i="8"/>
  <c r="W8417" i="8"/>
  <c r="W8418" i="8"/>
  <c r="W8419" i="8"/>
  <c r="W8420" i="8"/>
  <c r="V8420" i="8" s="1"/>
  <c r="W8421" i="8"/>
  <c r="V8421" i="8" s="1"/>
  <c r="W8422" i="8"/>
  <c r="W8423" i="8"/>
  <c r="W8424" i="8"/>
  <c r="V8424" i="8" s="1"/>
  <c r="W8425" i="8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V8437" i="8" s="1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V8469" i="8" s="1"/>
  <c r="W8470" i="8"/>
  <c r="W8471" i="8"/>
  <c r="W8472" i="8"/>
  <c r="V8472" i="8" s="1"/>
  <c r="W8473" i="8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V8485" i="8" s="1"/>
  <c r="W8486" i="8"/>
  <c r="W8487" i="8"/>
  <c r="W8488" i="8"/>
  <c r="V8488" i="8" s="1"/>
  <c r="W8489" i="8"/>
  <c r="W8490" i="8"/>
  <c r="W8491" i="8"/>
  <c r="W8492" i="8"/>
  <c r="V8492" i="8" s="1"/>
  <c r="W8493" i="8"/>
  <c r="V8493" i="8" s="1"/>
  <c r="W8494" i="8"/>
  <c r="W8495" i="8"/>
  <c r="W8496" i="8"/>
  <c r="W8497" i="8"/>
  <c r="W8498" i="8"/>
  <c r="W8499" i="8"/>
  <c r="W8500" i="8"/>
  <c r="V8500" i="8" s="1"/>
  <c r="W8501" i="8"/>
  <c r="V8501" i="8" s="1"/>
  <c r="W8502" i="8"/>
  <c r="W8503" i="8"/>
  <c r="W8504" i="8"/>
  <c r="W8505" i="8"/>
  <c r="W8506" i="8"/>
  <c r="W8507" i="8"/>
  <c r="W8508" i="8"/>
  <c r="V8508" i="8" s="1"/>
  <c r="W8509" i="8"/>
  <c r="V8509" i="8" s="1"/>
  <c r="W8510" i="8"/>
  <c r="W8511" i="8"/>
  <c r="W8512" i="8"/>
  <c r="W8513" i="8"/>
  <c r="W8514" i="8"/>
  <c r="W8515" i="8"/>
  <c r="W8516" i="8"/>
  <c r="V8516" i="8" s="1"/>
  <c r="W8517" i="8"/>
  <c r="V8517" i="8" s="1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V8533" i="8" s="1"/>
  <c r="W8534" i="8"/>
  <c r="W8535" i="8"/>
  <c r="W8536" i="8"/>
  <c r="V8536" i="8" s="1"/>
  <c r="W8537" i="8"/>
  <c r="W8538" i="8"/>
  <c r="W8539" i="8"/>
  <c r="W8540" i="8"/>
  <c r="V8540" i="8" s="1"/>
  <c r="W8541" i="8"/>
  <c r="V8541" i="8" s="1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W8569" i="8"/>
  <c r="W8570" i="8"/>
  <c r="W8571" i="8"/>
  <c r="W8572" i="8"/>
  <c r="V8572" i="8" s="1"/>
  <c r="W8573" i="8"/>
  <c r="V8573" i="8" s="1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W8594" i="8"/>
  <c r="W8595" i="8"/>
  <c r="W8596" i="8"/>
  <c r="V8596" i="8" s="1"/>
  <c r="W8597" i="8"/>
  <c r="V8597" i="8" s="1"/>
  <c r="W8598" i="8"/>
  <c r="W8599" i="8"/>
  <c r="W8600" i="8"/>
  <c r="V8600" i="8" s="1"/>
  <c r="W8601" i="8"/>
  <c r="W8602" i="8"/>
  <c r="W8603" i="8"/>
  <c r="W8604" i="8"/>
  <c r="V8604" i="8" s="1"/>
  <c r="W8605" i="8"/>
  <c r="V8605" i="8" s="1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W8618" i="8"/>
  <c r="W8619" i="8"/>
  <c r="W8620" i="8"/>
  <c r="V8620" i="8" s="1"/>
  <c r="W8621" i="8"/>
  <c r="V8621" i="8" s="1"/>
  <c r="W8622" i="8"/>
  <c r="W8623" i="8"/>
  <c r="W8624" i="8"/>
  <c r="V8624" i="8" s="1"/>
  <c r="W8625" i="8"/>
  <c r="W8626" i="8"/>
  <c r="W8627" i="8"/>
  <c r="W8628" i="8"/>
  <c r="V8628" i="8" s="1"/>
  <c r="W8629" i="8"/>
  <c r="V8629" i="8" s="1"/>
  <c r="W8630" i="8"/>
  <c r="W8631" i="8"/>
  <c r="W8632" i="8"/>
  <c r="W8633" i="8"/>
  <c r="W8634" i="8"/>
  <c r="W8635" i="8"/>
  <c r="W8636" i="8"/>
  <c r="V8636" i="8" s="1"/>
  <c r="W8637" i="8"/>
  <c r="V8637" i="8" s="1"/>
  <c r="W8638" i="8"/>
  <c r="W8639" i="8"/>
  <c r="W8640" i="8"/>
  <c r="W8641" i="8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W8666" i="8"/>
  <c r="W8667" i="8"/>
  <c r="W8668" i="8"/>
  <c r="V8668" i="8" s="1"/>
  <c r="W8669" i="8"/>
  <c r="V8669" i="8" s="1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V8709" i="8" s="1"/>
  <c r="W8710" i="8"/>
  <c r="W8711" i="8"/>
  <c r="W8712" i="8"/>
  <c r="V8712" i="8" s="1"/>
  <c r="W8713" i="8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W8754" i="8"/>
  <c r="W8755" i="8"/>
  <c r="W8756" i="8"/>
  <c r="V8756" i="8" s="1"/>
  <c r="W8757" i="8"/>
  <c r="V8757" i="8" s="1"/>
  <c r="W8758" i="8"/>
  <c r="W8759" i="8"/>
  <c r="W8760" i="8"/>
  <c r="W8761" i="8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V8813" i="8" s="1"/>
  <c r="W8814" i="8"/>
  <c r="W8815" i="8"/>
  <c r="W8816" i="8"/>
  <c r="V8816" i="8" s="1"/>
  <c r="W8817" i="8"/>
  <c r="W8818" i="8"/>
  <c r="W8819" i="8"/>
  <c r="W8820" i="8"/>
  <c r="V8820" i="8" s="1"/>
  <c r="W8821" i="8"/>
  <c r="V8821" i="8" s="1"/>
  <c r="W8822" i="8"/>
  <c r="W8823" i="8"/>
  <c r="W8824" i="8"/>
  <c r="W8825" i="8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V8941" i="8" s="1"/>
  <c r="W8942" i="8"/>
  <c r="W8943" i="8"/>
  <c r="W8944" i="8"/>
  <c r="V8944" i="8" s="1"/>
  <c r="W8945" i="8"/>
  <c r="W8946" i="8"/>
  <c r="W8947" i="8"/>
  <c r="W8948" i="8"/>
  <c r="V8948" i="8" s="1"/>
  <c r="W8949" i="8"/>
  <c r="V8949" i="8" s="1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V8989" i="8" s="1"/>
  <c r="W8990" i="8"/>
  <c r="W8991" i="8"/>
  <c r="W8992" i="8"/>
  <c r="V8992" i="8" s="1"/>
  <c r="W8993" i="8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W9010" i="8"/>
  <c r="W9011" i="8"/>
  <c r="W9012" i="8"/>
  <c r="V9012" i="8" s="1"/>
  <c r="W9013" i="8"/>
  <c r="V9013" i="8" s="1"/>
  <c r="W9014" i="8"/>
  <c r="W9015" i="8"/>
  <c r="W9016" i="8"/>
  <c r="W9017" i="8"/>
  <c r="W9018" i="8"/>
  <c r="W9019" i="8"/>
  <c r="W9020" i="8"/>
  <c r="V9020" i="8" s="1"/>
  <c r="W9021" i="8"/>
  <c r="V9021" i="8" s="1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V9037" i="8" s="1"/>
  <c r="W9038" i="8"/>
  <c r="W9039" i="8"/>
  <c r="W9040" i="8"/>
  <c r="V9040" i="8" s="1"/>
  <c r="W9041" i="8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V9085" i="8" s="1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V9205" i="8" s="1"/>
  <c r="W9206" i="8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W9218" i="8"/>
  <c r="V9218" i="8" s="1"/>
  <c r="W9219" i="8"/>
  <c r="W9220" i="8"/>
  <c r="V9220" i="8" s="1"/>
  <c r="W9221" i="8"/>
  <c r="V9221" i="8" s="1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W9274" i="8"/>
  <c r="V9274" i="8" s="1"/>
  <c r="W9275" i="8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3" i="8"/>
  <c r="V9275" i="8"/>
  <c r="V9281" i="8"/>
  <c r="V9289" i="8"/>
  <c r="V9291" i="8"/>
  <c r="V9294" i="8"/>
  <c r="V9297" i="8"/>
  <c r="V9307" i="8"/>
  <c r="V9313" i="8"/>
  <c r="V9318" i="8"/>
  <c r="V9323" i="8"/>
  <c r="V9329" i="8"/>
  <c r="V9339" i="8"/>
  <c r="V9345" i="8"/>
  <c r="V9350" i="8"/>
  <c r="V9355" i="8"/>
  <c r="V9361" i="8"/>
  <c r="V9366" i="8"/>
  <c r="V9371" i="8"/>
  <c r="V9377" i="8"/>
  <c r="V9382" i="8"/>
  <c r="V9387" i="8"/>
  <c r="V9406" i="8"/>
  <c r="V9419" i="8"/>
  <c r="V9422" i="8"/>
  <c r="V9433" i="8"/>
  <c r="V9435" i="8"/>
  <c r="V9438" i="8"/>
  <c r="V9449" i="8"/>
  <c r="V9451" i="8"/>
  <c r="V9454" i="8"/>
  <c r="V9465" i="8"/>
  <c r="V9478" i="8"/>
  <c r="V9481" i="8"/>
  <c r="V9494" i="8"/>
  <c r="V9502" i="8"/>
  <c r="V9505" i="8"/>
  <c r="V9515" i="8"/>
  <c r="V9521" i="8"/>
  <c r="V9526" i="8"/>
  <c r="V9537" i="8"/>
  <c r="V9550" i="8"/>
  <c r="V9553" i="8"/>
  <c r="V9566" i="8"/>
  <c r="V9569" i="8"/>
  <c r="V9590" i="8"/>
  <c r="V9593" i="8"/>
  <c r="V9606" i="8"/>
  <c r="V9609" i="8"/>
  <c r="V9625" i="8"/>
  <c r="V9630" i="8"/>
  <c r="V9646" i="8"/>
  <c r="V9654" i="8"/>
  <c r="V9665" i="8"/>
  <c r="V9678" i="8"/>
  <c r="V9681" i="8"/>
  <c r="V9697" i="8"/>
  <c r="V9710" i="8"/>
  <c r="V9721" i="8"/>
  <c r="V9726" i="8"/>
  <c r="V9734" i="8"/>
  <c r="V9758" i="8"/>
  <c r="V9769" i="8"/>
  <c r="V9771" i="8"/>
  <c r="V9774" i="8"/>
  <c r="V9785" i="8"/>
  <c r="V9798" i="8"/>
  <c r="V9801" i="8"/>
  <c r="V9803" i="8"/>
  <c r="V9806" i="8"/>
  <c r="V9814" i="8"/>
  <c r="V9817" i="8"/>
  <c r="V9838" i="8"/>
  <c r="V9841" i="8"/>
  <c r="V9854" i="8"/>
  <c r="V9857" i="8"/>
  <c r="V9881" i="8"/>
  <c r="V9897" i="8"/>
  <c r="V9902" i="8"/>
  <c r="V9923" i="8"/>
  <c r="V9926" i="8"/>
  <c r="V9937" i="8"/>
  <c r="V9942" i="8"/>
  <c r="V9950" i="8"/>
  <c r="V9951" i="8"/>
  <c r="V9969" i="8"/>
  <c r="V9990" i="8"/>
  <c r="V9993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6" i="8"/>
  <c r="V9207" i="8"/>
  <c r="V9209" i="8"/>
  <c r="V9211" i="8"/>
  <c r="V9214" i="8"/>
  <c r="V9215" i="8"/>
  <c r="V9217" i="8"/>
  <c r="V9219" i="8"/>
  <c r="V9222" i="8"/>
  <c r="V9223" i="8"/>
  <c r="V9225" i="8"/>
  <c r="V9227" i="8"/>
  <c r="V9233" i="8"/>
  <c r="V9235" i="8"/>
  <c r="V9239" i="8"/>
  <c r="V9241" i="8"/>
  <c r="V9243" i="8"/>
  <c r="V9246" i="8"/>
  <c r="V9247" i="8"/>
  <c r="V9249" i="8"/>
  <c r="V9251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8" i="8"/>
  <c r="V7439" i="8"/>
  <c r="V7440" i="8"/>
  <c r="V7441" i="8"/>
  <c r="V7443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70" i="8"/>
  <c r="V7471" i="8"/>
  <c r="V7472" i="8"/>
  <c r="V7473" i="8"/>
  <c r="V7475" i="8"/>
  <c r="V7476" i="8"/>
  <c r="V7478" i="8"/>
  <c r="V7479" i="8"/>
  <c r="V7480" i="8"/>
  <c r="V7481" i="8"/>
  <c r="V7483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10" i="8"/>
  <c r="V7511" i="8"/>
  <c r="V7512" i="8"/>
  <c r="V7513" i="8"/>
  <c r="V7515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4" i="8"/>
  <c r="V7535" i="8"/>
  <c r="V7536" i="8"/>
  <c r="V7537" i="8"/>
  <c r="V7539" i="8"/>
  <c r="V7542" i="8"/>
  <c r="V7543" i="8"/>
  <c r="V7544" i="8"/>
  <c r="V7545" i="8"/>
  <c r="V7547" i="8"/>
  <c r="V7550" i="8"/>
  <c r="V7551" i="8"/>
  <c r="V7552" i="8"/>
  <c r="V7553" i="8"/>
  <c r="V7555" i="8"/>
  <c r="V7558" i="8"/>
  <c r="V7559" i="8"/>
  <c r="V7560" i="8"/>
  <c r="V7561" i="8"/>
  <c r="V7563" i="8"/>
  <c r="V7566" i="8"/>
  <c r="V7567" i="8"/>
  <c r="V7568" i="8"/>
  <c r="V7569" i="8"/>
  <c r="V7571" i="8"/>
  <c r="V7574" i="8"/>
  <c r="V7575" i="8"/>
  <c r="V7576" i="8"/>
  <c r="V7577" i="8"/>
  <c r="V7579" i="8"/>
  <c r="V7582" i="8"/>
  <c r="V7583" i="8"/>
  <c r="V7584" i="8"/>
  <c r="V7585" i="8"/>
  <c r="V7587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6" i="8"/>
  <c r="V7607" i="8"/>
  <c r="V7608" i="8"/>
  <c r="V7609" i="8"/>
  <c r="V7611" i="8"/>
  <c r="V7614" i="8"/>
  <c r="V7615" i="8"/>
  <c r="V7616" i="8"/>
  <c r="V7617" i="8"/>
  <c r="V7619" i="8"/>
  <c r="V7622" i="8"/>
  <c r="V7623" i="8"/>
  <c r="V7624" i="8"/>
  <c r="V7625" i="8"/>
  <c r="V7627" i="8"/>
  <c r="V7630" i="8"/>
  <c r="V7631" i="8"/>
  <c r="V7632" i="8"/>
  <c r="V7633" i="8"/>
  <c r="V7635" i="8"/>
  <c r="V7638" i="8"/>
  <c r="V7639" i="8"/>
  <c r="V7640" i="8"/>
  <c r="V7641" i="8"/>
  <c r="V7643" i="8"/>
  <c r="V7646" i="8"/>
  <c r="V7647" i="8"/>
  <c r="V7648" i="8"/>
  <c r="V7649" i="8"/>
  <c r="V7651" i="8"/>
  <c r="V7654" i="8"/>
  <c r="V7655" i="8"/>
  <c r="V7656" i="8"/>
  <c r="V7657" i="8"/>
  <c r="V7659" i="8"/>
  <c r="V7662" i="8"/>
  <c r="V7663" i="8"/>
  <c r="V7664" i="8"/>
  <c r="V7665" i="8"/>
  <c r="V7667" i="8"/>
  <c r="V7670" i="8"/>
  <c r="V7671" i="8"/>
  <c r="V7672" i="8"/>
  <c r="V7673" i="8"/>
  <c r="V7675" i="8"/>
  <c r="V7678" i="8"/>
  <c r="V7679" i="8"/>
  <c r="V7680" i="8"/>
  <c r="V7681" i="8"/>
  <c r="V7683" i="8"/>
  <c r="V7686" i="8"/>
  <c r="V7687" i="8"/>
  <c r="V7688" i="8"/>
  <c r="V7689" i="8"/>
  <c r="V7691" i="8"/>
  <c r="V7694" i="8"/>
  <c r="V7695" i="8"/>
  <c r="V7696" i="8"/>
  <c r="V7697" i="8"/>
  <c r="V7699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1" i="8"/>
  <c r="V7723" i="8"/>
  <c r="V7724" i="8"/>
  <c r="V7726" i="8"/>
  <c r="V7727" i="8"/>
  <c r="V7728" i="8"/>
  <c r="V7729" i="8"/>
  <c r="V7731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50" i="8"/>
  <c r="V7751" i="8"/>
  <c r="V7752" i="8"/>
  <c r="V7753" i="8"/>
  <c r="V7755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2" i="8"/>
  <c r="V7783" i="8"/>
  <c r="V7784" i="8"/>
  <c r="V7785" i="8"/>
  <c r="V7787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4" i="8"/>
  <c r="V7815" i="8"/>
  <c r="V7816" i="8"/>
  <c r="V7817" i="8"/>
  <c r="V7819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6" i="8"/>
  <c r="V7847" i="8"/>
  <c r="V7848" i="8"/>
  <c r="V7849" i="8"/>
  <c r="V7851" i="8"/>
  <c r="V7852" i="8"/>
  <c r="V7854" i="8"/>
  <c r="V7855" i="8"/>
  <c r="V7856" i="8"/>
  <c r="V7857" i="8"/>
  <c r="V7859" i="8"/>
  <c r="V7862" i="8"/>
  <c r="V7863" i="8"/>
  <c r="V7864" i="8"/>
  <c r="V7865" i="8"/>
  <c r="V7867" i="8"/>
  <c r="V7870" i="8"/>
  <c r="V7871" i="8"/>
  <c r="V7872" i="8"/>
  <c r="V7873" i="8"/>
  <c r="V7875" i="8"/>
  <c r="V7878" i="8"/>
  <c r="V7879" i="8"/>
  <c r="V7880" i="8"/>
  <c r="V7881" i="8"/>
  <c r="V7883" i="8"/>
  <c r="V7886" i="8"/>
  <c r="V7887" i="8"/>
  <c r="V7888" i="8"/>
  <c r="V7889" i="8"/>
  <c r="V7891" i="8"/>
  <c r="V7894" i="8"/>
  <c r="V7895" i="8"/>
  <c r="V7896" i="8"/>
  <c r="V7897" i="8"/>
  <c r="V7899" i="8"/>
  <c r="V7902" i="8"/>
  <c r="V7903" i="8"/>
  <c r="V7904" i="8"/>
  <c r="V7905" i="8"/>
  <c r="V7907" i="8"/>
  <c r="V7910" i="8"/>
  <c r="V7911" i="8"/>
  <c r="V7912" i="8"/>
  <c r="V7913" i="8"/>
  <c r="V7915" i="8"/>
  <c r="V7918" i="8"/>
  <c r="V7919" i="8"/>
  <c r="V7920" i="8"/>
  <c r="V7921" i="8"/>
  <c r="V7923" i="8"/>
  <c r="V7926" i="8"/>
  <c r="V7927" i="8"/>
  <c r="V7928" i="8"/>
  <c r="V7929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3" i="8"/>
  <c r="V7955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7" i="8"/>
  <c r="V7979" i="8"/>
  <c r="V7982" i="8"/>
  <c r="V7983" i="8"/>
  <c r="V7984" i="8"/>
  <c r="V7985" i="8"/>
  <c r="V7987" i="8"/>
  <c r="V7990" i="8"/>
  <c r="V7991" i="8"/>
  <c r="V7992" i="8"/>
  <c r="V7993" i="8"/>
  <c r="V7995" i="8"/>
  <c r="V7998" i="8"/>
  <c r="V7999" i="8"/>
  <c r="V8000" i="8"/>
  <c r="V8001" i="8"/>
  <c r="V8003" i="8"/>
  <c r="V8006" i="8"/>
  <c r="V8007" i="8"/>
  <c r="V8008" i="8"/>
  <c r="V8009" i="8"/>
  <c r="V8011" i="8"/>
  <c r="V8014" i="8"/>
  <c r="V8015" i="8"/>
  <c r="V8016" i="8"/>
  <c r="V8017" i="8"/>
  <c r="V8019" i="8"/>
  <c r="V8022" i="8"/>
  <c r="V8023" i="8"/>
  <c r="V8024" i="8"/>
  <c r="V8025" i="8"/>
  <c r="V8027" i="8"/>
  <c r="V8030" i="8"/>
  <c r="V8031" i="8"/>
  <c r="V8032" i="8"/>
  <c r="V8033" i="8"/>
  <c r="V8035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7" i="8"/>
  <c r="V8059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1" i="8"/>
  <c r="V8083" i="8"/>
  <c r="V8086" i="8"/>
  <c r="V8087" i="8"/>
  <c r="V8088" i="8"/>
  <c r="V8089" i="8"/>
  <c r="V8091" i="8"/>
  <c r="V8094" i="8"/>
  <c r="V8095" i="8"/>
  <c r="V8096" i="8"/>
  <c r="V8097" i="8"/>
  <c r="V8099" i="8"/>
  <c r="V8102" i="8"/>
  <c r="V8103" i="8"/>
  <c r="V8104" i="8"/>
  <c r="V8105" i="8"/>
  <c r="V8107" i="8"/>
  <c r="V8110" i="8"/>
  <c r="V8111" i="8"/>
  <c r="V8112" i="8"/>
  <c r="V8113" i="8"/>
  <c r="V8115" i="8"/>
  <c r="V8118" i="8"/>
  <c r="V8119" i="8"/>
  <c r="V8120" i="8"/>
  <c r="V8121" i="8"/>
  <c r="V8123" i="8"/>
  <c r="V8126" i="8"/>
  <c r="V8127" i="8"/>
  <c r="V8128" i="8"/>
  <c r="V8129" i="8"/>
  <c r="V8131" i="8"/>
  <c r="V8134" i="8"/>
  <c r="V8135" i="8"/>
  <c r="V8136" i="8"/>
  <c r="V8137" i="8"/>
  <c r="V8139" i="8"/>
  <c r="V8142" i="8"/>
  <c r="V8143" i="8"/>
  <c r="V8144" i="8"/>
  <c r="V8145" i="8"/>
  <c r="V8147" i="8"/>
  <c r="V8150" i="8"/>
  <c r="V8151" i="8"/>
  <c r="V8152" i="8"/>
  <c r="V8153" i="8"/>
  <c r="V8155" i="8"/>
  <c r="V8158" i="8"/>
  <c r="V8159" i="8"/>
  <c r="V8160" i="8"/>
  <c r="V8161" i="8"/>
  <c r="V8163" i="8"/>
  <c r="V8166" i="8"/>
  <c r="V8167" i="8"/>
  <c r="V8168" i="8"/>
  <c r="V8169" i="8"/>
  <c r="V8171" i="8"/>
  <c r="V8172" i="8"/>
  <c r="V8174" i="8"/>
  <c r="V8175" i="8"/>
  <c r="V8176" i="8"/>
  <c r="V8177" i="8"/>
  <c r="V8179" i="8"/>
  <c r="V8182" i="8"/>
  <c r="V8183" i="8"/>
  <c r="V8184" i="8"/>
  <c r="V8185" i="8"/>
  <c r="V8187" i="8"/>
  <c r="V8190" i="8"/>
  <c r="V8191" i="8"/>
  <c r="V8192" i="8"/>
  <c r="V8193" i="8"/>
  <c r="V8195" i="8"/>
  <c r="V8197" i="8"/>
  <c r="V8198" i="8"/>
  <c r="V8199" i="8"/>
  <c r="V8201" i="8"/>
  <c r="V8203" i="8"/>
  <c r="V8206" i="8"/>
  <c r="V8207" i="8"/>
  <c r="V8208" i="8"/>
  <c r="V8209" i="8"/>
  <c r="V8211" i="8"/>
  <c r="V8214" i="8"/>
  <c r="V8215" i="8"/>
  <c r="V8216" i="8"/>
  <c r="V8217" i="8"/>
  <c r="V8219" i="8"/>
  <c r="V8222" i="8"/>
  <c r="V8223" i="8"/>
  <c r="V8224" i="8"/>
  <c r="V8225" i="8"/>
  <c r="V8227" i="8"/>
  <c r="V8230" i="8"/>
  <c r="V8231" i="8"/>
  <c r="V8232" i="8"/>
  <c r="V8233" i="8"/>
  <c r="V8235" i="8"/>
  <c r="V8238" i="8"/>
  <c r="V8239" i="8"/>
  <c r="V8240" i="8"/>
  <c r="V8241" i="8"/>
  <c r="V8243" i="8"/>
  <c r="V8246" i="8"/>
  <c r="V8247" i="8"/>
  <c r="V8248" i="8"/>
  <c r="V8249" i="8"/>
  <c r="V8251" i="8"/>
  <c r="V8254" i="8"/>
  <c r="V8255" i="8"/>
  <c r="V8256" i="8"/>
  <c r="V8257" i="8"/>
  <c r="V8259" i="8"/>
  <c r="V8262" i="8"/>
  <c r="V8263" i="8"/>
  <c r="V8265" i="8"/>
  <c r="V8267" i="8"/>
  <c r="V8270" i="8"/>
  <c r="V8271" i="8"/>
  <c r="V8272" i="8"/>
  <c r="V8273" i="8"/>
  <c r="V8275" i="8"/>
  <c r="V8278" i="8"/>
  <c r="V8279" i="8"/>
  <c r="V8281" i="8"/>
  <c r="V8283" i="8"/>
  <c r="V8286" i="8"/>
  <c r="V8287" i="8"/>
  <c r="V8288" i="8"/>
  <c r="V8289" i="8"/>
  <c r="V8291" i="8"/>
  <c r="V8294" i="8"/>
  <c r="V8295" i="8"/>
  <c r="V8297" i="8"/>
  <c r="V8299" i="8"/>
  <c r="V8302" i="8"/>
  <c r="V8303" i="8"/>
  <c r="V8304" i="8"/>
  <c r="V8305" i="8"/>
  <c r="V8307" i="8"/>
  <c r="V8309" i="8"/>
  <c r="V8310" i="8"/>
  <c r="V8311" i="8"/>
  <c r="V8312" i="8"/>
  <c r="V8313" i="8"/>
  <c r="V8315" i="8"/>
  <c r="V8318" i="8"/>
  <c r="V8319" i="8"/>
  <c r="V8320" i="8"/>
  <c r="V8321" i="8"/>
  <c r="V8323" i="8"/>
  <c r="V8326" i="8"/>
  <c r="V8327" i="8"/>
  <c r="V8329" i="8"/>
  <c r="V8331" i="8"/>
  <c r="V8334" i="8"/>
  <c r="V8335" i="8"/>
  <c r="V8336" i="8"/>
  <c r="V8337" i="8"/>
  <c r="V8339" i="8"/>
  <c r="V8342" i="8"/>
  <c r="V8343" i="8"/>
  <c r="V8345" i="8"/>
  <c r="V8347" i="8"/>
  <c r="V8350" i="8"/>
  <c r="V8351" i="8"/>
  <c r="V8352" i="8"/>
  <c r="V8353" i="8"/>
  <c r="V8355" i="8"/>
  <c r="V8358" i="8"/>
  <c r="V8359" i="8"/>
  <c r="V8361" i="8"/>
  <c r="V8363" i="8"/>
  <c r="V8366" i="8"/>
  <c r="V8367" i="8"/>
  <c r="V8368" i="8"/>
  <c r="V8369" i="8"/>
  <c r="V8371" i="8"/>
  <c r="V8374" i="8"/>
  <c r="V8375" i="8"/>
  <c r="V8376" i="8"/>
  <c r="V8377" i="8"/>
  <c r="V8379" i="8"/>
  <c r="V8382" i="8"/>
  <c r="V8383" i="8"/>
  <c r="V8384" i="8"/>
  <c r="V8385" i="8"/>
  <c r="V8387" i="8"/>
  <c r="V8390" i="8"/>
  <c r="V8391" i="8"/>
  <c r="V8393" i="8"/>
  <c r="V8395" i="8"/>
  <c r="V8398" i="8"/>
  <c r="V8399" i="8"/>
  <c r="V8400" i="8"/>
  <c r="V8401" i="8"/>
  <c r="V8403" i="8"/>
  <c r="V8406" i="8"/>
  <c r="V8407" i="8"/>
  <c r="V8409" i="8"/>
  <c r="V8411" i="8"/>
  <c r="V8414" i="8"/>
  <c r="V8415" i="8"/>
  <c r="V8416" i="8"/>
  <c r="V8417" i="8"/>
  <c r="V8419" i="8"/>
  <c r="V8422" i="8"/>
  <c r="V8423" i="8"/>
  <c r="V8425" i="8"/>
  <c r="V8427" i="8"/>
  <c r="V8430" i="8"/>
  <c r="V8431" i="8"/>
  <c r="V8432" i="8"/>
  <c r="V8433" i="8"/>
  <c r="V8435" i="8"/>
  <c r="V8438" i="8"/>
  <c r="V8439" i="8"/>
  <c r="V8440" i="8"/>
  <c r="V8441" i="8"/>
  <c r="V8443" i="8"/>
  <c r="V8445" i="8"/>
  <c r="V8446" i="8"/>
  <c r="V8447" i="8"/>
  <c r="V8448" i="8"/>
  <c r="V8449" i="8"/>
  <c r="V8451" i="8"/>
  <c r="V8454" i="8"/>
  <c r="V8455" i="8"/>
  <c r="V8457" i="8"/>
  <c r="V8459" i="8"/>
  <c r="V8462" i="8"/>
  <c r="V8463" i="8"/>
  <c r="V8464" i="8"/>
  <c r="V8465" i="8"/>
  <c r="V8467" i="8"/>
  <c r="V8470" i="8"/>
  <c r="V8471" i="8"/>
  <c r="V8473" i="8"/>
  <c r="V8475" i="8"/>
  <c r="V8478" i="8"/>
  <c r="V8479" i="8"/>
  <c r="V8480" i="8"/>
  <c r="V8481" i="8"/>
  <c r="V8483" i="8"/>
  <c r="V8486" i="8"/>
  <c r="V8487" i="8"/>
  <c r="V8489" i="8"/>
  <c r="V8491" i="8"/>
  <c r="V8494" i="8"/>
  <c r="V8495" i="8"/>
  <c r="V8496" i="8"/>
  <c r="V8497" i="8"/>
  <c r="V8499" i="8"/>
  <c r="V8502" i="8"/>
  <c r="V8503" i="8"/>
  <c r="V8504" i="8"/>
  <c r="V8505" i="8"/>
  <c r="V8507" i="8"/>
  <c r="V8510" i="8"/>
  <c r="V8511" i="8"/>
  <c r="V8512" i="8"/>
  <c r="V8513" i="8"/>
  <c r="V8515" i="8"/>
  <c r="V8518" i="8"/>
  <c r="V8519" i="8"/>
  <c r="V8521" i="8"/>
  <c r="V8523" i="8"/>
  <c r="V8525" i="8"/>
  <c r="V8526" i="8"/>
  <c r="V8527" i="8"/>
  <c r="V8528" i="8"/>
  <c r="V8529" i="8"/>
  <c r="V8531" i="8"/>
  <c r="V8534" i="8"/>
  <c r="V8535" i="8"/>
  <c r="V8537" i="8"/>
  <c r="V8539" i="8"/>
  <c r="V8542" i="8"/>
  <c r="V8543" i="8"/>
  <c r="V8544" i="8"/>
  <c r="V8545" i="8"/>
  <c r="V8547" i="8"/>
  <c r="V8550" i="8"/>
  <c r="V8551" i="8"/>
  <c r="V8553" i="8"/>
  <c r="V8555" i="8"/>
  <c r="V8558" i="8"/>
  <c r="V8559" i="8"/>
  <c r="V8560" i="8"/>
  <c r="V8561" i="8"/>
  <c r="V8563" i="8"/>
  <c r="V8566" i="8"/>
  <c r="V8567" i="8"/>
  <c r="V8568" i="8"/>
  <c r="V8569" i="8"/>
  <c r="V8571" i="8"/>
  <c r="V8574" i="8"/>
  <c r="V8575" i="8"/>
  <c r="V8576" i="8"/>
  <c r="V8577" i="8"/>
  <c r="V8579" i="8"/>
  <c r="V8581" i="8"/>
  <c r="V8582" i="8"/>
  <c r="V8583" i="8"/>
  <c r="V8585" i="8"/>
  <c r="V8587" i="8"/>
  <c r="V8590" i="8"/>
  <c r="V8591" i="8"/>
  <c r="V8593" i="8"/>
  <c r="V8595" i="8"/>
  <c r="V8598" i="8"/>
  <c r="V8599" i="8"/>
  <c r="V8601" i="8"/>
  <c r="V8603" i="8"/>
  <c r="V8606" i="8"/>
  <c r="V8607" i="8"/>
  <c r="V8608" i="8"/>
  <c r="V8609" i="8"/>
  <c r="V8611" i="8"/>
  <c r="V8614" i="8"/>
  <c r="V8615" i="8"/>
  <c r="V8617" i="8"/>
  <c r="V8619" i="8"/>
  <c r="V8622" i="8"/>
  <c r="V8623" i="8"/>
  <c r="V8625" i="8"/>
  <c r="V8627" i="8"/>
  <c r="V8630" i="8"/>
  <c r="V8631" i="8"/>
  <c r="V8632" i="8"/>
  <c r="V8633" i="8"/>
  <c r="V8635" i="8"/>
  <c r="V8638" i="8"/>
  <c r="V8639" i="8"/>
  <c r="V8640" i="8"/>
  <c r="V8641" i="8"/>
  <c r="V8643" i="8"/>
  <c r="V8646" i="8"/>
  <c r="V8647" i="8"/>
  <c r="V8649" i="8"/>
  <c r="V8651" i="8"/>
  <c r="V8653" i="8"/>
  <c r="V8654" i="8"/>
  <c r="V8655" i="8"/>
  <c r="V8657" i="8"/>
  <c r="V8659" i="8"/>
  <c r="V8662" i="8"/>
  <c r="V8663" i="8"/>
  <c r="V8665" i="8"/>
  <c r="V8667" i="8"/>
  <c r="V8670" i="8"/>
  <c r="V8671" i="8"/>
  <c r="V8672" i="8"/>
  <c r="V8673" i="8"/>
  <c r="V8675" i="8"/>
  <c r="V8677" i="8"/>
  <c r="V8678" i="8"/>
  <c r="V8679" i="8"/>
  <c r="V8681" i="8"/>
  <c r="V8683" i="8"/>
  <c r="V8686" i="8"/>
  <c r="V8687" i="8"/>
  <c r="V8689" i="8"/>
  <c r="V8691" i="8"/>
  <c r="V8694" i="8"/>
  <c r="V8695" i="8"/>
  <c r="V8696" i="8"/>
  <c r="V8697" i="8"/>
  <c r="V8699" i="8"/>
  <c r="V8701" i="8"/>
  <c r="V8702" i="8"/>
  <c r="V8703" i="8"/>
  <c r="V8704" i="8"/>
  <c r="V8705" i="8"/>
  <c r="V8707" i="8"/>
  <c r="V8710" i="8"/>
  <c r="V8711" i="8"/>
  <c r="V8713" i="8"/>
  <c r="V8715" i="8"/>
  <c r="V8718" i="8"/>
  <c r="V8719" i="8"/>
  <c r="V8721" i="8"/>
  <c r="V8723" i="8"/>
  <c r="V8725" i="8"/>
  <c r="V8726" i="8"/>
  <c r="V8727" i="8"/>
  <c r="V8729" i="8"/>
  <c r="V8731" i="8"/>
  <c r="V8734" i="8"/>
  <c r="V8735" i="8"/>
  <c r="V8737" i="8"/>
  <c r="V8739" i="8"/>
  <c r="V8742" i="8"/>
  <c r="V8743" i="8"/>
  <c r="V8745" i="8"/>
  <c r="V8747" i="8"/>
  <c r="V8750" i="8"/>
  <c r="V8751" i="8"/>
  <c r="V8753" i="8"/>
  <c r="V8755" i="8"/>
  <c r="V8758" i="8"/>
  <c r="V8759" i="8"/>
  <c r="V8760" i="8"/>
  <c r="V8761" i="8"/>
  <c r="V8763" i="8"/>
  <c r="V8766" i="8"/>
  <c r="V8767" i="8"/>
  <c r="V8768" i="8"/>
  <c r="V8769" i="8"/>
  <c r="V8771" i="8"/>
  <c r="V8773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4" i="8"/>
  <c r="V8815" i="8"/>
  <c r="V8817" i="8"/>
  <c r="V8819" i="8"/>
  <c r="V8822" i="8"/>
  <c r="V8823" i="8"/>
  <c r="V8824" i="8"/>
  <c r="V8825" i="8"/>
  <c r="V8827" i="8"/>
  <c r="V8830" i="8"/>
  <c r="V8831" i="8"/>
  <c r="V8832" i="8"/>
  <c r="V8833" i="8"/>
  <c r="V8835" i="8"/>
  <c r="V8838" i="8"/>
  <c r="V8839" i="8"/>
  <c r="V8841" i="8"/>
  <c r="V8843" i="8"/>
  <c r="V8846" i="8"/>
  <c r="V8847" i="8"/>
  <c r="V8849" i="8"/>
  <c r="V8851" i="8"/>
  <c r="V8854" i="8"/>
  <c r="V8855" i="8"/>
  <c r="V8857" i="8"/>
  <c r="V8859" i="8"/>
  <c r="V8862" i="8"/>
  <c r="V8863" i="8"/>
  <c r="V8865" i="8"/>
  <c r="V8867" i="8"/>
  <c r="V8870" i="8"/>
  <c r="V8871" i="8"/>
  <c r="V8873" i="8"/>
  <c r="V8875" i="8"/>
  <c r="V8878" i="8"/>
  <c r="V8879" i="8"/>
  <c r="V8881" i="8"/>
  <c r="V8883" i="8"/>
  <c r="V8885" i="8"/>
  <c r="V8886" i="8"/>
  <c r="V8887" i="8"/>
  <c r="V8888" i="8"/>
  <c r="V8889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2" i="8"/>
  <c r="V8943" i="8"/>
  <c r="V8945" i="8"/>
  <c r="V8947" i="8"/>
  <c r="V8950" i="8"/>
  <c r="V8951" i="8"/>
  <c r="V8952" i="8"/>
  <c r="V8953" i="8"/>
  <c r="V8955" i="8"/>
  <c r="V8957" i="8"/>
  <c r="V8958" i="8"/>
  <c r="V8959" i="8"/>
  <c r="V8960" i="8"/>
  <c r="V8961" i="8"/>
  <c r="V8963" i="8"/>
  <c r="V8966" i="8"/>
  <c r="V8967" i="8"/>
  <c r="V8969" i="8"/>
  <c r="V8971" i="8"/>
  <c r="V8974" i="8"/>
  <c r="V8975" i="8"/>
  <c r="V8977" i="8"/>
  <c r="V8979" i="8"/>
  <c r="V8981" i="8"/>
  <c r="V8982" i="8"/>
  <c r="V8983" i="8"/>
  <c r="V8985" i="8"/>
  <c r="V8987" i="8"/>
  <c r="V8990" i="8"/>
  <c r="V8991" i="8"/>
  <c r="V8993" i="8"/>
  <c r="V8995" i="8"/>
  <c r="V8998" i="8"/>
  <c r="V8999" i="8"/>
  <c r="V9001" i="8"/>
  <c r="V9003" i="8"/>
  <c r="V9006" i="8"/>
  <c r="V9007" i="8"/>
  <c r="V9009" i="8"/>
  <c r="V9011" i="8"/>
  <c r="V9014" i="8"/>
  <c r="V9015" i="8"/>
  <c r="V9016" i="8"/>
  <c r="V9017" i="8"/>
  <c r="V9019" i="8"/>
  <c r="V9022" i="8"/>
  <c r="V9023" i="8"/>
  <c r="V9024" i="8"/>
  <c r="V9025" i="8"/>
  <c r="V9027" i="8"/>
  <c r="V9029" i="8"/>
  <c r="V9030" i="8"/>
  <c r="V9031" i="8"/>
  <c r="V9033" i="8"/>
  <c r="V9035" i="8"/>
  <c r="V9038" i="8"/>
  <c r="V9039" i="8"/>
  <c r="V9041" i="8"/>
  <c r="V9043" i="8"/>
  <c r="V9046" i="8"/>
  <c r="V9047" i="8"/>
  <c r="V9049" i="8"/>
  <c r="V9051" i="8"/>
  <c r="V9054" i="8"/>
  <c r="V9055" i="8"/>
  <c r="V9057" i="8"/>
  <c r="V9059" i="8"/>
  <c r="V9062" i="8"/>
  <c r="V9063" i="8"/>
  <c r="V9065" i="8"/>
  <c r="V9067" i="8"/>
  <c r="V9070" i="8"/>
  <c r="V9071" i="8"/>
  <c r="V9073" i="8"/>
  <c r="V9075" i="8"/>
  <c r="V9078" i="8"/>
  <c r="V9079" i="8"/>
  <c r="V9080" i="8"/>
  <c r="V9081" i="8"/>
  <c r="V9083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79" i="1" l="1"/>
  <c r="BF79" i="1" s="1"/>
  <c r="BE3" i="1"/>
  <c r="BE88" i="1"/>
  <c r="BE93" i="1"/>
  <c r="BE15" i="1"/>
  <c r="BE21" i="1"/>
  <c r="BE100" i="1"/>
  <c r="BF100" i="1" s="1"/>
  <c r="BE106" i="1"/>
  <c r="BF106" i="1" s="1"/>
  <c r="BE110" i="1"/>
  <c r="BF110" i="1" s="1"/>
  <c r="BE116" i="1"/>
  <c r="BE39" i="1"/>
  <c r="BE121" i="1"/>
  <c r="BF121" i="1" s="1"/>
  <c r="BE125" i="1"/>
  <c r="BF125" i="1" s="1"/>
  <c r="BE49" i="1"/>
  <c r="BE57" i="1"/>
  <c r="BE64" i="1"/>
  <c r="BE80" i="1"/>
  <c r="BF80" i="1" s="1"/>
  <c r="BE4" i="1"/>
  <c r="BE10" i="1"/>
  <c r="BE94" i="1"/>
  <c r="BE16" i="1"/>
  <c r="BE22" i="1"/>
  <c r="BE101" i="1"/>
  <c r="BE29" i="1"/>
  <c r="BE111" i="1"/>
  <c r="BF111" i="1" s="1"/>
  <c r="BE117" i="1"/>
  <c r="BE40" i="1"/>
  <c r="BE122" i="1"/>
  <c r="BF122" i="1" s="1"/>
  <c r="BE126" i="1"/>
  <c r="BF126" i="1" s="1"/>
  <c r="BE50" i="1"/>
  <c r="BE58" i="1"/>
  <c r="BE65" i="1"/>
  <c r="BE69" i="1"/>
  <c r="BE124" i="1"/>
  <c r="BF124" i="1" s="1"/>
  <c r="BE81" i="1"/>
  <c r="BF81" i="1" s="1"/>
  <c r="BE5" i="1"/>
  <c r="BE11" i="1"/>
  <c r="BE13" i="1"/>
  <c r="BE17" i="1"/>
  <c r="BE98" i="1"/>
  <c r="BE27" i="1"/>
  <c r="BE70" i="1"/>
  <c r="BE112" i="1"/>
  <c r="BF112" i="1" s="1"/>
  <c r="BE34" i="1"/>
  <c r="BE41" i="1"/>
  <c r="BE123" i="1"/>
  <c r="BF123" i="1" s="1"/>
  <c r="BE127" i="1"/>
  <c r="BF127" i="1" s="1"/>
  <c r="BE51" i="1"/>
  <c r="BE59" i="1"/>
  <c r="BE66" i="1"/>
  <c r="BE132" i="1"/>
  <c r="BF132" i="1" s="1"/>
  <c r="BE86" i="1"/>
  <c r="BF86" i="1" s="1"/>
  <c r="BE109" i="1"/>
  <c r="BF109" i="1" s="1"/>
  <c r="BE82" i="1"/>
  <c r="BF82" i="1" s="1"/>
  <c r="BE6" i="1"/>
  <c r="BE12" i="1"/>
  <c r="BE67" i="1"/>
  <c r="BE97" i="1"/>
  <c r="BE99" i="1"/>
  <c r="BE102" i="1"/>
  <c r="BE30" i="1"/>
  <c r="BE113" i="1"/>
  <c r="BF113" i="1" s="1"/>
  <c r="BE118" i="1"/>
  <c r="BF118" i="1" s="1"/>
  <c r="BE71" i="1"/>
  <c r="BE43" i="1"/>
  <c r="BE128" i="1"/>
  <c r="BF128" i="1" s="1"/>
  <c r="BE52" i="1"/>
  <c r="BE60" i="1"/>
  <c r="BE130" i="1"/>
  <c r="BF130" i="1" s="1"/>
  <c r="BE62" i="1"/>
  <c r="BE96" i="1"/>
  <c r="BF96" i="1" s="1"/>
  <c r="BE33" i="1"/>
  <c r="BE63" i="1"/>
  <c r="BE75" i="1"/>
  <c r="BE83" i="1"/>
  <c r="BF83" i="1" s="1"/>
  <c r="BE7" i="1"/>
  <c r="BE89" i="1"/>
  <c r="BE68" i="1"/>
  <c r="BE18" i="1"/>
  <c r="BE23" i="1"/>
  <c r="BE28" i="1"/>
  <c r="BE31" i="1"/>
  <c r="BE114" i="1"/>
  <c r="BF114" i="1" s="1"/>
  <c r="BE35" i="1"/>
  <c r="BE72" i="1"/>
  <c r="BE44" i="1"/>
  <c r="BE129" i="1"/>
  <c r="BF129" i="1" s="1"/>
  <c r="BE53" i="1"/>
  <c r="BE61" i="1"/>
  <c r="BE131" i="1"/>
  <c r="BF131" i="1" s="1"/>
  <c r="BE78" i="1"/>
  <c r="BF78" i="1" s="1"/>
  <c r="BE26" i="1"/>
  <c r="BE120" i="1"/>
  <c r="BF120" i="1" s="1"/>
  <c r="BE76" i="1"/>
  <c r="BF76" i="1" s="1"/>
  <c r="BE84" i="1"/>
  <c r="BF84" i="1" s="1"/>
  <c r="BE8" i="1"/>
  <c r="BE90" i="1"/>
  <c r="BE14" i="1"/>
  <c r="BE19" i="1"/>
  <c r="BE24" i="1"/>
  <c r="BE103" i="1"/>
  <c r="BF103" i="1" s="1"/>
  <c r="BE107" i="1"/>
  <c r="BF107" i="1" s="1"/>
  <c r="BE115" i="1"/>
  <c r="BE36" i="1"/>
  <c r="BE42" i="1"/>
  <c r="BE45" i="1"/>
  <c r="BE73" i="1"/>
  <c r="BE54" i="1"/>
  <c r="BE92" i="1"/>
  <c r="BE38" i="1"/>
  <c r="BE56" i="1"/>
  <c r="BE77" i="1"/>
  <c r="BF77" i="1" s="1"/>
  <c r="BE85" i="1"/>
  <c r="BF85" i="1" s="1"/>
  <c r="BE9" i="1"/>
  <c r="BE91" i="1"/>
  <c r="BE95" i="1"/>
  <c r="BF95" i="1" s="1"/>
  <c r="BE20" i="1"/>
  <c r="BE25" i="1"/>
  <c r="BE104" i="1"/>
  <c r="BF104" i="1" s="1"/>
  <c r="BE108" i="1"/>
  <c r="BF108" i="1" s="1"/>
  <c r="BE32" i="1"/>
  <c r="BE37" i="1"/>
  <c r="BE119" i="1"/>
  <c r="BF119" i="1" s="1"/>
  <c r="BE46" i="1"/>
  <c r="BE47" i="1"/>
  <c r="BE55" i="1"/>
  <c r="BE74" i="1"/>
  <c r="BE133" i="1"/>
  <c r="BF133" i="1" s="1"/>
  <c r="BE87" i="1"/>
  <c r="BE105" i="1"/>
  <c r="BF105" i="1" s="1"/>
  <c r="BE48" i="1"/>
  <c r="AE8927" i="8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308" i="8" l="1"/>
  <c r="X92" i="8"/>
  <c r="A5993" i="8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U74" i="1" l="1"/>
  <c r="H74" i="1"/>
  <c r="S74" i="1"/>
  <c r="T74" i="1" s="1"/>
  <c r="Q74" i="1"/>
  <c r="U73" i="1"/>
  <c r="S73" i="1"/>
  <c r="T73" i="1" s="1"/>
  <c r="H73" i="1"/>
  <c r="X5993" i="8"/>
  <c r="Q73" i="1"/>
  <c r="S69" i="1"/>
  <c r="L18" i="1"/>
  <c r="J27" i="1"/>
  <c r="J76" i="1"/>
  <c r="J20" i="1"/>
  <c r="J5" i="1"/>
  <c r="J112" i="1"/>
  <c r="J132" i="1"/>
  <c r="J21" i="1"/>
  <c r="J74" i="1"/>
  <c r="J114" i="1"/>
  <c r="J9" i="1"/>
  <c r="J131" i="1"/>
  <c r="J90" i="1"/>
  <c r="J105" i="1"/>
  <c r="J110" i="1"/>
  <c r="J121" i="1"/>
  <c r="J83" i="1"/>
  <c r="J119" i="1"/>
  <c r="J84" i="1"/>
  <c r="J97" i="1"/>
  <c r="J130" i="1"/>
  <c r="J52" i="1"/>
  <c r="J96" i="1"/>
  <c r="J120" i="1"/>
  <c r="J82" i="1"/>
  <c r="J122" i="1"/>
  <c r="J113" i="1"/>
  <c r="J22" i="1"/>
  <c r="J3" i="1"/>
  <c r="J48" i="1"/>
  <c r="J75" i="1"/>
  <c r="J123" i="1"/>
  <c r="J80" i="1"/>
  <c r="J36" i="1"/>
  <c r="J108" i="1"/>
  <c r="J28" i="1"/>
  <c r="J18" i="1"/>
  <c r="J38" i="1"/>
  <c r="J77" i="1"/>
  <c r="J100" i="1"/>
  <c r="J78" i="1"/>
  <c r="J124" i="1"/>
  <c r="J68" i="1"/>
  <c r="J107" i="1"/>
  <c r="J17" i="1"/>
  <c r="J115" i="1"/>
  <c r="J116" i="1"/>
  <c r="J59" i="1"/>
  <c r="J98" i="1"/>
  <c r="J126" i="1"/>
  <c r="J95" i="1"/>
  <c r="J99" i="1"/>
  <c r="J34" i="1"/>
  <c r="J60" i="1"/>
  <c r="J24" i="1"/>
  <c r="J58" i="1"/>
  <c r="J6" i="1"/>
  <c r="J39" i="1"/>
  <c r="J71" i="1"/>
  <c r="J101" i="1"/>
  <c r="J88" i="1"/>
  <c r="J63" i="1"/>
  <c r="J53" i="1"/>
  <c r="J127" i="1"/>
  <c r="J4" i="1"/>
  <c r="J7" i="1"/>
  <c r="J35" i="1"/>
  <c r="J8" i="1"/>
  <c r="J45" i="1"/>
  <c r="J69" i="1"/>
  <c r="J62" i="1"/>
  <c r="J93" i="1"/>
  <c r="J37" i="1"/>
  <c r="J14" i="1"/>
  <c r="J46" i="1"/>
  <c r="J50" i="1"/>
  <c r="J81" i="1"/>
  <c r="J25" i="1"/>
  <c r="J72" i="1"/>
  <c r="J87" i="1"/>
  <c r="J42" i="1"/>
  <c r="J66" i="1"/>
  <c r="J70" i="1"/>
  <c r="J125" i="1"/>
  <c r="J12" i="1"/>
  <c r="J85" i="1"/>
  <c r="J43" i="1"/>
  <c r="J57" i="1"/>
  <c r="J31" i="1"/>
  <c r="J102" i="1"/>
  <c r="J91" i="1"/>
  <c r="J86" i="1"/>
  <c r="J94" i="1"/>
  <c r="J106" i="1"/>
  <c r="J92" i="1"/>
  <c r="J47" i="1"/>
  <c r="J64" i="1"/>
  <c r="J51" i="1"/>
  <c r="J10" i="1"/>
  <c r="J19" i="1"/>
  <c r="J65" i="1"/>
  <c r="J13" i="1"/>
  <c r="J61" i="1"/>
  <c r="J103" i="1"/>
  <c r="J73" i="1"/>
  <c r="J15" i="1"/>
  <c r="J55" i="1"/>
  <c r="J104" i="1"/>
  <c r="J44" i="1"/>
  <c r="J118" i="1"/>
  <c r="J117" i="1"/>
  <c r="J23" i="1"/>
  <c r="J54" i="1"/>
  <c r="J26" i="1"/>
  <c r="J49" i="1"/>
  <c r="J129" i="1"/>
  <c r="J32" i="1"/>
  <c r="J111" i="1"/>
  <c r="J67" i="1"/>
  <c r="J56" i="1"/>
  <c r="J128" i="1"/>
  <c r="J89" i="1"/>
  <c r="J33" i="1"/>
  <c r="J133" i="1"/>
  <c r="J40" i="1"/>
  <c r="J30" i="1"/>
  <c r="J16" i="1"/>
  <c r="J79" i="1"/>
  <c r="J109" i="1"/>
  <c r="J11" i="1"/>
  <c r="J41" i="1"/>
  <c r="J29" i="1"/>
  <c r="U12" i="1"/>
  <c r="H89" i="1"/>
  <c r="S39" i="1"/>
  <c r="AU117" i="1"/>
  <c r="U64" i="1"/>
  <c r="Q5" i="1"/>
  <c r="Q94" i="1"/>
  <c r="S4" i="1"/>
  <c r="AU116" i="1"/>
  <c r="S89" i="1"/>
  <c r="AU16" i="1"/>
  <c r="U62" i="1"/>
  <c r="AU37" i="1"/>
  <c r="U16" i="1"/>
  <c r="AU43" i="1"/>
  <c r="U34" i="1"/>
  <c r="S92" i="1"/>
  <c r="AU72" i="1"/>
  <c r="M52" i="1"/>
  <c r="BD64" i="1"/>
  <c r="BD81" i="1"/>
  <c r="L34" i="1"/>
  <c r="AU48" i="1"/>
  <c r="Q9" i="1"/>
  <c r="BD66" i="1"/>
  <c r="S46" i="1"/>
  <c r="U36" i="1"/>
  <c r="U115" i="1"/>
  <c r="U35" i="1"/>
  <c r="AU7" i="1"/>
  <c r="U66" i="1"/>
  <c r="U50" i="1"/>
  <c r="Q37" i="1"/>
  <c r="S59" i="1"/>
  <c r="AU33" i="1"/>
  <c r="S56" i="1"/>
  <c r="S41" i="1"/>
  <c r="AU35" i="1"/>
  <c r="AU98" i="1"/>
  <c r="S8" i="1"/>
  <c r="L23" i="1"/>
  <c r="M63" i="1"/>
  <c r="BD101" i="1"/>
  <c r="M48" i="1"/>
  <c r="H20" i="1"/>
  <c r="U68" i="1"/>
  <c r="H56" i="1"/>
  <c r="M31" i="1"/>
  <c r="BD83" i="1"/>
  <c r="BD62" i="1"/>
  <c r="BD26" i="1"/>
  <c r="L110" i="1"/>
  <c r="BD28" i="1"/>
  <c r="M54" i="1"/>
  <c r="BD93" i="1"/>
  <c r="L59" i="1"/>
  <c r="BD42" i="1"/>
  <c r="L74" i="1"/>
  <c r="BD88" i="1"/>
  <c r="BD17" i="1"/>
  <c r="L120" i="1"/>
  <c r="M37" i="1"/>
  <c r="M14" i="1"/>
  <c r="BD13" i="1"/>
  <c r="M35" i="1"/>
  <c r="L45" i="1"/>
  <c r="BD111" i="1"/>
  <c r="M34" i="1"/>
  <c r="BD108" i="1"/>
  <c r="BD122" i="1"/>
  <c r="L77" i="1"/>
  <c r="BD24" i="1"/>
  <c r="M15" i="1"/>
  <c r="L98" i="1"/>
  <c r="M45" i="1"/>
  <c r="L116" i="1"/>
  <c r="BD43" i="1"/>
  <c r="L5" i="1"/>
  <c r="L65" i="1"/>
  <c r="M26" i="1"/>
  <c r="BD14" i="1"/>
  <c r="BD22" i="1"/>
  <c r="L52" i="1"/>
  <c r="L67" i="1"/>
  <c r="L93" i="1"/>
  <c r="M12" i="1"/>
  <c r="AU59" i="1"/>
  <c r="Q51" i="1"/>
  <c r="H18" i="1"/>
  <c r="Q36" i="1"/>
  <c r="S38" i="1"/>
  <c r="U51" i="1"/>
  <c r="S10" i="1"/>
  <c r="U46" i="1"/>
  <c r="H11" i="1"/>
  <c r="AU71" i="1"/>
  <c r="U32" i="1"/>
  <c r="Q89" i="1"/>
  <c r="Q69" i="1"/>
  <c r="Q115" i="1"/>
  <c r="AU42" i="1"/>
  <c r="Q90" i="1"/>
  <c r="U31" i="1"/>
  <c r="AU28" i="1"/>
  <c r="Q70" i="1"/>
  <c r="AU66" i="1"/>
  <c r="Q26" i="1"/>
  <c r="U10" i="1"/>
  <c r="AU55" i="1"/>
  <c r="U69" i="1"/>
  <c r="Q99" i="1"/>
  <c r="Q72" i="1"/>
  <c r="S9" i="1"/>
  <c r="Q8" i="1"/>
  <c r="S60" i="1"/>
  <c r="AU17" i="1"/>
  <c r="U59" i="1"/>
  <c r="AU99" i="1"/>
  <c r="S72" i="1"/>
  <c r="AU14" i="1"/>
  <c r="H62" i="1"/>
  <c r="AU40" i="1"/>
  <c r="S15" i="1"/>
  <c r="Q63" i="1"/>
  <c r="Q10" i="1"/>
  <c r="U11" i="1"/>
  <c r="BD70" i="1"/>
  <c r="BD46" i="1"/>
  <c r="BD103" i="1"/>
  <c r="BD120" i="1"/>
  <c r="L35" i="1"/>
  <c r="L62" i="1"/>
  <c r="M49" i="1"/>
  <c r="M66" i="1"/>
  <c r="L54" i="1"/>
  <c r="L16" i="1"/>
  <c r="BD106" i="1"/>
  <c r="BD98" i="1"/>
  <c r="L24" i="1"/>
  <c r="BD47" i="1"/>
  <c r="BD125" i="1"/>
  <c r="L27" i="1"/>
  <c r="BD44" i="1"/>
  <c r="L20" i="1"/>
  <c r="BD124" i="1"/>
  <c r="L40" i="1"/>
  <c r="BD76" i="1"/>
  <c r="BD37" i="1"/>
  <c r="BD65" i="1"/>
  <c r="BD7" i="1"/>
  <c r="BD115" i="1"/>
  <c r="BD116" i="1"/>
  <c r="M27" i="1"/>
  <c r="BD9" i="1"/>
  <c r="L13" i="1"/>
  <c r="L41" i="1"/>
  <c r="L61" i="1"/>
  <c r="L53" i="1"/>
  <c r="L82" i="1"/>
  <c r="BD79" i="1"/>
  <c r="L51" i="1"/>
  <c r="M62" i="1"/>
  <c r="L6" i="1"/>
  <c r="L30" i="1"/>
  <c r="U117" i="1"/>
  <c r="S64" i="1"/>
  <c r="S52" i="1"/>
  <c r="AU30" i="1"/>
  <c r="S94" i="1"/>
  <c r="H31" i="1"/>
  <c r="Q27" i="1"/>
  <c r="U38" i="1"/>
  <c r="H97" i="1"/>
  <c r="H24" i="1"/>
  <c r="S48" i="1"/>
  <c r="S97" i="1"/>
  <c r="H28" i="1"/>
  <c r="S40" i="1"/>
  <c r="Q48" i="1"/>
  <c r="H33" i="1"/>
  <c r="Q55" i="1"/>
  <c r="Q16" i="1"/>
  <c r="Q59" i="1"/>
  <c r="U45" i="1"/>
  <c r="U54" i="1"/>
  <c r="S36" i="1"/>
  <c r="H93" i="1"/>
  <c r="S117" i="1"/>
  <c r="H17" i="1"/>
  <c r="S49" i="1"/>
  <c r="Q50" i="1"/>
  <c r="AU20" i="1"/>
  <c r="Q53" i="1"/>
  <c r="U15" i="1"/>
  <c r="S16" i="1"/>
  <c r="Q47" i="1"/>
  <c r="Q44" i="1"/>
  <c r="U24" i="1"/>
  <c r="S6" i="1"/>
  <c r="AU3" i="1"/>
  <c r="U57" i="1"/>
  <c r="U39" i="1"/>
  <c r="H57" i="1"/>
  <c r="U58" i="1"/>
  <c r="Q7" i="1"/>
  <c r="H13" i="1"/>
  <c r="AU60" i="1"/>
  <c r="BD73" i="1"/>
  <c r="BD12" i="1"/>
  <c r="BD74" i="1"/>
  <c r="BD126" i="1"/>
  <c r="L68" i="1"/>
  <c r="L46" i="1"/>
  <c r="L21" i="1"/>
  <c r="L87" i="1"/>
  <c r="BD132" i="1"/>
  <c r="BD96" i="1"/>
  <c r="L49" i="1"/>
  <c r="L66" i="1"/>
  <c r="L115" i="1"/>
  <c r="L31" i="1"/>
  <c r="M18" i="1"/>
  <c r="BD41" i="1"/>
  <c r="BD61" i="1"/>
  <c r="L104" i="1"/>
  <c r="BD56" i="1"/>
  <c r="L86" i="1"/>
  <c r="L19" i="1"/>
  <c r="M10" i="1"/>
  <c r="BD5" i="1"/>
  <c r="BD18" i="1"/>
  <c r="L42" i="1"/>
  <c r="M4" i="1"/>
  <c r="L88" i="1"/>
  <c r="BD32" i="1"/>
  <c r="L17" i="1"/>
  <c r="BD39" i="1"/>
  <c r="BD82" i="1"/>
  <c r="BD75" i="1"/>
  <c r="BF75" i="1" s="1"/>
  <c r="BD67" i="1"/>
  <c r="M13" i="1"/>
  <c r="BD6" i="1"/>
  <c r="L47" i="1"/>
  <c r="L60" i="1"/>
  <c r="BD102" i="1"/>
  <c r="BD118" i="1"/>
  <c r="H19" i="1"/>
  <c r="H92" i="1"/>
  <c r="H87" i="1"/>
  <c r="H38" i="1"/>
  <c r="U5" i="1"/>
  <c r="AU45" i="1"/>
  <c r="U44" i="1"/>
  <c r="U94" i="1"/>
  <c r="U65" i="1"/>
  <c r="Q30" i="1"/>
  <c r="AU22" i="1"/>
  <c r="AU9" i="1"/>
  <c r="U53" i="1"/>
  <c r="H116" i="1"/>
  <c r="S29" i="1"/>
  <c r="Q22" i="1"/>
  <c r="U93" i="1"/>
  <c r="H98" i="1"/>
  <c r="Q52" i="1"/>
  <c r="AU15" i="1"/>
  <c r="S3" i="1"/>
  <c r="H10" i="1"/>
  <c r="AU101" i="1"/>
  <c r="U40" i="1"/>
  <c r="S31" i="1"/>
  <c r="H5" i="1"/>
  <c r="U33" i="1"/>
  <c r="AU97" i="1"/>
  <c r="U61" i="1"/>
  <c r="AU49" i="1"/>
  <c r="U21" i="1"/>
  <c r="U13" i="1"/>
  <c r="H68" i="1"/>
  <c r="S68" i="1"/>
  <c r="H41" i="1"/>
  <c r="AU44" i="1"/>
  <c r="Q117" i="1"/>
  <c r="BD121" i="1"/>
  <c r="BD112" i="1"/>
  <c r="BD129" i="1"/>
  <c r="BD114" i="1"/>
  <c r="BD8" i="1"/>
  <c r="BD105" i="1"/>
  <c r="BD4" i="1"/>
  <c r="M51" i="1"/>
  <c r="M9" i="1"/>
  <c r="L69" i="1"/>
  <c r="M50" i="1"/>
  <c r="BD78" i="1"/>
  <c r="BD54" i="1"/>
  <c r="L96" i="1"/>
  <c r="M29" i="1"/>
  <c r="BD123" i="1"/>
  <c r="L133" i="1"/>
  <c r="L32" i="1"/>
  <c r="BD63" i="1"/>
  <c r="L81" i="1"/>
  <c r="L107" i="1"/>
  <c r="BD33" i="1"/>
  <c r="M17" i="1"/>
  <c r="M28" i="1"/>
  <c r="BD91" i="1"/>
  <c r="M16" i="1"/>
  <c r="BD85" i="1"/>
  <c r="M55" i="1"/>
  <c r="M41" i="1"/>
  <c r="L117" i="1"/>
  <c r="BD97" i="1"/>
  <c r="L8" i="1"/>
  <c r="BD52" i="1"/>
  <c r="M39" i="1"/>
  <c r="L99" i="1"/>
  <c r="M57" i="1"/>
  <c r="L4" i="1"/>
  <c r="L43" i="1"/>
  <c r="L71" i="1"/>
  <c r="U7" i="1"/>
  <c r="U60" i="1"/>
  <c r="H52" i="1"/>
  <c r="Q43" i="1"/>
  <c r="H55" i="1"/>
  <c r="U26" i="1"/>
  <c r="AU54" i="1"/>
  <c r="Q17" i="1"/>
  <c r="AU51" i="1"/>
  <c r="H71" i="1"/>
  <c r="S11" i="1"/>
  <c r="Q71" i="1"/>
  <c r="S12" i="1"/>
  <c r="S61" i="1"/>
  <c r="AU39" i="1"/>
  <c r="AU89" i="1"/>
  <c r="H4" i="1"/>
  <c r="AU52" i="1"/>
  <c r="U20" i="1"/>
  <c r="Q40" i="1"/>
  <c r="S50" i="1"/>
  <c r="T50" i="1" s="1"/>
  <c r="Q21" i="1"/>
  <c r="U70" i="1"/>
  <c r="S30" i="1"/>
  <c r="H99" i="1"/>
  <c r="AU62" i="1"/>
  <c r="Q45" i="1"/>
  <c r="Q15" i="1"/>
  <c r="H94" i="1"/>
  <c r="H42" i="1"/>
  <c r="AU56" i="1"/>
  <c r="Q11" i="1"/>
  <c r="AU68" i="1"/>
  <c r="H7" i="1"/>
  <c r="Q57" i="1"/>
  <c r="H67" i="1"/>
  <c r="AU47" i="1"/>
  <c r="U42" i="1"/>
  <c r="AU69" i="1"/>
  <c r="AU58" i="1"/>
  <c r="H29" i="1"/>
  <c r="Q101" i="1"/>
  <c r="Q13" i="1"/>
  <c r="AU32" i="1"/>
  <c r="H90" i="1"/>
  <c r="BD77" i="1"/>
  <c r="BD57" i="1"/>
  <c r="BD20" i="1"/>
  <c r="M38" i="1"/>
  <c r="BD90" i="1"/>
  <c r="M33" i="1"/>
  <c r="L29" i="1"/>
  <c r="M53" i="1"/>
  <c r="L25" i="1"/>
  <c r="L105" i="1"/>
  <c r="M58" i="1"/>
  <c r="BD133" i="1"/>
  <c r="L132" i="1"/>
  <c r="BD109" i="1"/>
  <c r="M40" i="1"/>
  <c r="L80" i="1"/>
  <c r="M8" i="1"/>
  <c r="L37" i="1"/>
  <c r="M47" i="1"/>
  <c r="BD11" i="1"/>
  <c r="M42" i="1"/>
  <c r="BD38" i="1"/>
  <c r="BD127" i="1"/>
  <c r="BD35" i="1"/>
  <c r="L95" i="1"/>
  <c r="L111" i="1"/>
  <c r="BD31" i="1"/>
  <c r="BD87" i="1"/>
  <c r="M59" i="1"/>
  <c r="M23" i="1"/>
  <c r="L102" i="1"/>
  <c r="L83" i="1"/>
  <c r="BD60" i="1"/>
  <c r="BD86" i="1"/>
  <c r="BD113" i="1"/>
  <c r="L85" i="1"/>
  <c r="L64" i="1"/>
  <c r="BD117" i="1"/>
  <c r="BD128" i="1"/>
  <c r="AU6" i="1"/>
  <c r="AU91" i="1"/>
  <c r="H25" i="1"/>
  <c r="AU24" i="1"/>
  <c r="AU8" i="1"/>
  <c r="Q4" i="1"/>
  <c r="S26" i="1"/>
  <c r="H43" i="1"/>
  <c r="Q97" i="1"/>
  <c r="Q12" i="1"/>
  <c r="S7" i="1"/>
  <c r="U6" i="1"/>
  <c r="S44" i="1"/>
  <c r="H47" i="1"/>
  <c r="U8" i="1"/>
  <c r="S90" i="1"/>
  <c r="H50" i="1"/>
  <c r="Q49" i="1"/>
  <c r="AU19" i="1"/>
  <c r="H66" i="1"/>
  <c r="Q68" i="1"/>
  <c r="AU5" i="1"/>
  <c r="S43" i="1"/>
  <c r="Q42" i="1"/>
  <c r="AU21" i="1"/>
  <c r="S88" i="1"/>
  <c r="U92" i="1"/>
  <c r="Q29" i="1"/>
  <c r="AU87" i="1"/>
  <c r="U22" i="1"/>
  <c r="Q98" i="1"/>
  <c r="Q66" i="1"/>
  <c r="S87" i="1"/>
  <c r="AU63" i="1"/>
  <c r="Q41" i="1"/>
  <c r="H101" i="1"/>
  <c r="S17" i="1"/>
  <c r="S93" i="1"/>
  <c r="AU29" i="1"/>
  <c r="U116" i="1"/>
  <c r="H26" i="1"/>
  <c r="H117" i="1"/>
  <c r="S14" i="1"/>
  <c r="S23" i="1"/>
  <c r="H53" i="1"/>
  <c r="AU61" i="1"/>
  <c r="BD10" i="1"/>
  <c r="BD94" i="1"/>
  <c r="BD45" i="1"/>
  <c r="BD119" i="1"/>
  <c r="M24" i="1"/>
  <c r="M56" i="1"/>
  <c r="M22" i="1"/>
  <c r="L72" i="1"/>
  <c r="M32" i="1"/>
  <c r="L56" i="1"/>
  <c r="M65" i="1"/>
  <c r="BD23" i="1"/>
  <c r="L15" i="1"/>
  <c r="L33" i="1"/>
  <c r="L50" i="1"/>
  <c r="BD53" i="1"/>
  <c r="M19" i="1"/>
  <c r="L126" i="1"/>
  <c r="BD110" i="1"/>
  <c r="BD34" i="1"/>
  <c r="M6" i="1"/>
  <c r="L124" i="1"/>
  <c r="BD59" i="1"/>
  <c r="BD72" i="1"/>
  <c r="L108" i="1"/>
  <c r="L122" i="1"/>
  <c r="BD84" i="1"/>
  <c r="M21" i="1"/>
  <c r="L36" i="1"/>
  <c r="L84" i="1"/>
  <c r="BD71" i="1"/>
  <c r="BD15" i="1"/>
  <c r="M30" i="1"/>
  <c r="L9" i="1"/>
  <c r="M60" i="1"/>
  <c r="BD27" i="1"/>
  <c r="L55" i="1"/>
  <c r="L7" i="1"/>
  <c r="L100" i="1"/>
  <c r="AU53" i="1"/>
  <c r="Q39" i="1"/>
  <c r="H70" i="1"/>
  <c r="S91" i="1"/>
  <c r="S51" i="1"/>
  <c r="T51" i="1" s="1"/>
  <c r="U29" i="1"/>
  <c r="H22" i="1"/>
  <c r="Q54" i="1"/>
  <c r="H61" i="1"/>
  <c r="U90" i="1"/>
  <c r="AU64" i="1"/>
  <c r="H102" i="1"/>
  <c r="Q116" i="1"/>
  <c r="Q91" i="1"/>
  <c r="S55" i="1"/>
  <c r="U72" i="1"/>
  <c r="U43" i="1"/>
  <c r="H32" i="1"/>
  <c r="AU90" i="1"/>
  <c r="Q14" i="1"/>
  <c r="H16" i="1"/>
  <c r="Q46" i="1"/>
  <c r="H48" i="1"/>
  <c r="S58" i="1"/>
  <c r="U49" i="1"/>
  <c r="Q34" i="1"/>
  <c r="U102" i="1"/>
  <c r="U28" i="1"/>
  <c r="S62" i="1"/>
  <c r="U97" i="1"/>
  <c r="U27" i="1"/>
  <c r="S27" i="1"/>
  <c r="U17" i="1"/>
  <c r="S35" i="1"/>
  <c r="Q28" i="1"/>
  <c r="U89" i="1"/>
  <c r="H23" i="1"/>
  <c r="AU65" i="1"/>
  <c r="Q92" i="1"/>
  <c r="S21" i="1"/>
  <c r="BD30" i="1"/>
  <c r="BD40" i="1"/>
  <c r="BD130" i="1"/>
  <c r="M7" i="1"/>
  <c r="M36" i="1"/>
  <c r="L63" i="1"/>
  <c r="L70" i="1"/>
  <c r="L44" i="1"/>
  <c r="M46" i="1"/>
  <c r="L48" i="1"/>
  <c r="M5" i="1"/>
  <c r="M44" i="1"/>
  <c r="M20" i="1"/>
  <c r="L38" i="1"/>
  <c r="L58" i="1"/>
  <c r="BD89" i="1"/>
  <c r="BD107" i="1"/>
  <c r="BD92" i="1"/>
  <c r="L125" i="1"/>
  <c r="L10" i="1"/>
  <c r="BD95" i="1"/>
  <c r="BD49" i="1"/>
  <c r="L79" i="1"/>
  <c r="L76" i="1"/>
  <c r="M43" i="1"/>
  <c r="BD58" i="1"/>
  <c r="L90" i="1"/>
  <c r="BD80" i="1"/>
  <c r="BD99" i="1"/>
  <c r="M25" i="1"/>
  <c r="L128" i="1"/>
  <c r="L11" i="1"/>
  <c r="L106" i="1"/>
  <c r="L26" i="1"/>
  <c r="L75" i="1"/>
  <c r="L3" i="1"/>
  <c r="M3" i="1"/>
  <c r="L57" i="1"/>
  <c r="L39" i="1"/>
  <c r="U48" i="1"/>
  <c r="S33" i="1"/>
  <c r="H51" i="1"/>
  <c r="AU93" i="1"/>
  <c r="H45" i="1"/>
  <c r="U41" i="1"/>
  <c r="Q62" i="1"/>
  <c r="U71" i="1"/>
  <c r="H34" i="1"/>
  <c r="Q20" i="1"/>
  <c r="S67" i="1"/>
  <c r="Q18" i="1"/>
  <c r="H35" i="1"/>
  <c r="H15" i="1"/>
  <c r="U4" i="1"/>
  <c r="S54" i="1"/>
  <c r="H37" i="1"/>
  <c r="H46" i="1"/>
  <c r="Q32" i="1"/>
  <c r="AU92" i="1"/>
  <c r="H44" i="1"/>
  <c r="S102" i="1"/>
  <c r="H115" i="1"/>
  <c r="H59" i="1"/>
  <c r="AU23" i="1"/>
  <c r="AU11" i="1"/>
  <c r="S71" i="1"/>
  <c r="AU18" i="1"/>
  <c r="Q87" i="1"/>
  <c r="U63" i="1"/>
  <c r="Q35" i="1"/>
  <c r="AU25" i="1"/>
  <c r="U67" i="1"/>
  <c r="Q33" i="1"/>
  <c r="S20" i="1"/>
  <c r="Q93" i="1"/>
  <c r="S42" i="1"/>
  <c r="H88" i="1"/>
  <c r="U18" i="1"/>
  <c r="Q64" i="1"/>
  <c r="S28" i="1"/>
  <c r="U3" i="1"/>
  <c r="Q65" i="1"/>
  <c r="H12" i="1"/>
  <c r="U56" i="1"/>
  <c r="S47" i="1"/>
  <c r="U37" i="1"/>
  <c r="H54" i="1"/>
  <c r="Q23" i="1"/>
  <c r="AU12" i="1"/>
  <c r="H58" i="1"/>
  <c r="AU4" i="1"/>
  <c r="AU46" i="1"/>
  <c r="AU41" i="1"/>
  <c r="S5" i="1"/>
  <c r="U91" i="1"/>
  <c r="S18" i="1"/>
  <c r="AU26" i="1"/>
  <c r="BD100" i="1"/>
  <c r="L118" i="1"/>
  <c r="BD25" i="1"/>
  <c r="BD104" i="1"/>
  <c r="L73" i="1"/>
  <c r="S66" i="1"/>
  <c r="H60" i="1"/>
  <c r="H69" i="1"/>
  <c r="L28" i="1"/>
  <c r="Q88" i="1"/>
  <c r="Q3" i="1"/>
  <c r="U47" i="1"/>
  <c r="S45" i="1"/>
  <c r="H8" i="1"/>
  <c r="Q31" i="1"/>
  <c r="AU38" i="1"/>
  <c r="H3" i="1"/>
  <c r="S19" i="1"/>
  <c r="H30" i="1"/>
  <c r="Q58" i="1"/>
  <c r="AU94" i="1"/>
  <c r="U9" i="1"/>
  <c r="L12" i="1"/>
  <c r="BD50" i="1"/>
  <c r="L103" i="1"/>
  <c r="M61" i="1"/>
  <c r="BD68" i="1"/>
  <c r="H63" i="1"/>
  <c r="H64" i="1"/>
  <c r="H14" i="1"/>
  <c r="L14" i="1"/>
  <c r="S65" i="1"/>
  <c r="U55" i="1"/>
  <c r="H72" i="1"/>
  <c r="U23" i="1"/>
  <c r="H65" i="1"/>
  <c r="AU88" i="1"/>
  <c r="H9" i="1"/>
  <c r="U101" i="1"/>
  <c r="AU31" i="1"/>
  <c r="S37" i="1"/>
  <c r="T37" i="1" s="1"/>
  <c r="Q56" i="1"/>
  <c r="S70" i="1"/>
  <c r="U19" i="1"/>
  <c r="H21" i="1"/>
  <c r="AU115" i="1"/>
  <c r="Q25" i="1"/>
  <c r="M64" i="1"/>
  <c r="BD19" i="1"/>
  <c r="BD29" i="1"/>
  <c r="M11" i="1"/>
  <c r="BD131" i="1"/>
  <c r="U52" i="1"/>
  <c r="AU34" i="1"/>
  <c r="S34" i="1"/>
  <c r="Q38" i="1"/>
  <c r="Q61" i="1"/>
  <c r="AU50" i="1"/>
  <c r="H91" i="1"/>
  <c r="Q19" i="1"/>
  <c r="AU13" i="1"/>
  <c r="Q24" i="1"/>
  <c r="H39" i="1"/>
  <c r="H40" i="1"/>
  <c r="U30" i="1"/>
  <c r="H27" i="1"/>
  <c r="S13" i="1"/>
  <c r="Q67" i="1"/>
  <c r="AU102" i="1"/>
  <c r="BD21" i="1"/>
  <c r="L22" i="1"/>
  <c r="BD69" i="1"/>
  <c r="BD3" i="1"/>
  <c r="BD16" i="1"/>
  <c r="AU10" i="1"/>
  <c r="H36" i="1"/>
  <c r="H6" i="1"/>
  <c r="H49" i="1"/>
  <c r="Q6" i="1"/>
  <c r="Q60" i="1"/>
  <c r="AU57" i="1"/>
  <c r="AU27" i="1"/>
  <c r="AU67" i="1"/>
  <c r="U25" i="1"/>
  <c r="S57" i="1"/>
  <c r="AU36" i="1"/>
  <c r="Q102" i="1"/>
  <c r="U14" i="1"/>
  <c r="S53" i="1"/>
  <c r="T53" i="1" s="1"/>
  <c r="L112" i="1"/>
  <c r="BD48" i="1"/>
  <c r="BD36" i="1"/>
  <c r="BD55" i="1"/>
  <c r="BD51" i="1"/>
  <c r="X10" i="8"/>
  <c r="X18" i="8"/>
  <c r="X8" i="8"/>
  <c r="C24" i="5"/>
  <c r="AW78" i="1"/>
  <c r="AV84" i="1"/>
  <c r="AW131" i="1"/>
  <c r="AV107" i="1"/>
  <c r="AV112" i="1"/>
  <c r="AV111" i="1"/>
  <c r="AV132" i="1"/>
  <c r="AV85" i="1"/>
  <c r="AW123" i="1"/>
  <c r="AW82" i="1"/>
  <c r="AV129" i="1"/>
  <c r="AV7" i="1"/>
  <c r="AV42" i="1"/>
  <c r="AV35" i="1"/>
  <c r="AV78" i="1"/>
  <c r="AW84" i="1"/>
  <c r="AV131" i="1"/>
  <c r="AW107" i="1"/>
  <c r="AW112" i="1"/>
  <c r="AW111" i="1"/>
  <c r="AW132" i="1"/>
  <c r="AW85" i="1"/>
  <c r="AV123" i="1"/>
  <c r="AV82" i="1"/>
  <c r="AW129" i="1"/>
  <c r="AW72" i="1"/>
  <c r="AV66" i="1"/>
  <c r="AV21" i="1"/>
  <c r="AW27" i="1"/>
  <c r="AV64" i="1"/>
  <c r="AV57" i="1"/>
  <c r="AV117" i="1"/>
  <c r="AW114" i="1"/>
  <c r="AW73" i="1"/>
  <c r="AW113" i="1"/>
  <c r="AW108" i="1"/>
  <c r="AV125" i="1"/>
  <c r="AW105" i="1"/>
  <c r="AV103" i="1"/>
  <c r="AV110" i="1"/>
  <c r="AV106" i="1"/>
  <c r="AV77" i="1"/>
  <c r="AV80" i="1"/>
  <c r="AW133" i="1"/>
  <c r="AW117" i="1"/>
  <c r="AV70" i="1"/>
  <c r="AW4" i="1"/>
  <c r="AW16" i="1"/>
  <c r="AV18" i="1"/>
  <c r="AW92" i="1"/>
  <c r="AW47" i="1"/>
  <c r="AV20" i="1"/>
  <c r="AV50" i="1"/>
  <c r="AW66" i="1"/>
  <c r="AV59" i="1"/>
  <c r="AW28" i="1"/>
  <c r="AV55" i="1"/>
  <c r="AW63" i="1"/>
  <c r="AV114" i="1"/>
  <c r="AV73" i="1"/>
  <c r="AV113" i="1"/>
  <c r="AV108" i="1"/>
  <c r="AW125" i="1"/>
  <c r="AV105" i="1"/>
  <c r="AW103" i="1"/>
  <c r="AW110" i="1"/>
  <c r="AW106" i="1"/>
  <c r="AW77" i="1"/>
  <c r="AW80" i="1"/>
  <c r="AV6" i="1"/>
  <c r="AW46" i="1"/>
  <c r="AV27" i="1"/>
  <c r="AW76" i="1"/>
  <c r="AW130" i="1"/>
  <c r="AV118" i="1"/>
  <c r="AW75" i="1"/>
  <c r="AV83" i="1"/>
  <c r="AV40" i="1"/>
  <c r="AW90" i="1"/>
  <c r="AW7" i="1"/>
  <c r="AV69" i="1"/>
  <c r="AW14" i="1"/>
  <c r="AW116" i="1"/>
  <c r="AW50" i="1"/>
  <c r="AV10" i="1"/>
  <c r="AV46" i="1"/>
  <c r="AW35" i="1"/>
  <c r="AV90" i="1"/>
  <c r="AV30" i="1"/>
  <c r="AW20" i="1"/>
  <c r="AV3" i="1"/>
  <c r="AV91" i="1"/>
  <c r="AW67" i="1"/>
  <c r="AV119" i="1"/>
  <c r="AV124" i="1"/>
  <c r="AV86" i="1"/>
  <c r="AV79" i="1"/>
  <c r="AV121" i="1"/>
  <c r="AV100" i="1"/>
  <c r="AV19" i="1"/>
  <c r="AV67" i="1"/>
  <c r="AW30" i="1"/>
  <c r="AV60" i="1"/>
  <c r="AV41" i="1"/>
  <c r="AV22" i="1"/>
  <c r="AW54" i="1"/>
  <c r="AV56" i="1"/>
  <c r="AW19" i="1"/>
  <c r="AW65" i="1"/>
  <c r="AV94" i="1"/>
  <c r="AV88" i="1"/>
  <c r="AV13" i="1"/>
  <c r="AW119" i="1"/>
  <c r="AW124" i="1"/>
  <c r="AW86" i="1"/>
  <c r="AW79" i="1"/>
  <c r="AW121" i="1"/>
  <c r="AW100" i="1"/>
  <c r="AW6" i="1"/>
  <c r="AV32" i="1"/>
  <c r="AW3" i="1"/>
  <c r="AW88" i="1"/>
  <c r="AW37" i="1"/>
  <c r="AV93" i="1"/>
  <c r="AW10" i="1"/>
  <c r="AW102" i="1"/>
  <c r="AV63" i="1"/>
  <c r="AW61" i="1"/>
  <c r="AW11" i="1"/>
  <c r="AW12" i="1"/>
  <c r="AW128" i="1"/>
  <c r="AV81" i="1"/>
  <c r="AW74" i="1"/>
  <c r="AW62" i="1"/>
  <c r="AW98" i="1"/>
  <c r="AW89" i="1"/>
  <c r="AV14" i="1"/>
  <c r="AV76" i="1"/>
  <c r="AV130" i="1"/>
  <c r="AW118" i="1"/>
  <c r="AV75" i="1"/>
  <c r="AW83" i="1"/>
  <c r="AW32" i="1"/>
  <c r="AV102" i="1"/>
  <c r="AV37" i="1"/>
  <c r="AV16" i="1"/>
  <c r="AW18" i="1"/>
  <c r="AW42" i="1"/>
  <c r="AV116" i="1"/>
  <c r="AW91" i="1"/>
  <c r="AV48" i="1"/>
  <c r="AV98" i="1"/>
  <c r="AV33" i="1"/>
  <c r="AV43" i="1"/>
  <c r="AV4" i="1"/>
  <c r="AV54" i="1"/>
  <c r="AW9" i="1"/>
  <c r="AV15" i="1"/>
  <c r="AV89" i="1"/>
  <c r="AV58" i="1"/>
  <c r="AW24" i="1"/>
  <c r="AW25" i="1"/>
  <c r="AV115" i="1"/>
  <c r="AV122" i="1"/>
  <c r="AW126" i="1"/>
  <c r="AW104" i="1"/>
  <c r="AW109" i="1"/>
  <c r="AV120" i="1"/>
  <c r="AW127" i="1"/>
  <c r="AW40" i="1"/>
  <c r="AW44" i="1"/>
  <c r="AW21" i="1"/>
  <c r="AW13" i="1"/>
  <c r="AW57" i="1"/>
  <c r="AW39" i="1"/>
  <c r="AV72" i="1"/>
  <c r="AV65" i="1"/>
  <c r="AW51" i="1"/>
  <c r="AV68" i="1"/>
  <c r="AV8" i="1"/>
  <c r="AV87" i="1"/>
  <c r="AW23" i="1"/>
  <c r="AV36" i="1"/>
  <c r="AW122" i="1"/>
  <c r="AV126" i="1"/>
  <c r="AV104" i="1"/>
  <c r="AV109" i="1"/>
  <c r="AW120" i="1"/>
  <c r="AV127" i="1"/>
  <c r="AV28" i="1"/>
  <c r="AW41" i="1"/>
  <c r="AW33" i="1"/>
  <c r="AW15" i="1"/>
  <c r="AV92" i="1"/>
  <c r="AW22" i="1"/>
  <c r="AW64" i="1"/>
  <c r="AW60" i="1"/>
  <c r="AW87" i="1"/>
  <c r="AW59" i="1"/>
  <c r="AW48" i="1"/>
  <c r="AV26" i="1"/>
  <c r="AW31" i="1"/>
  <c r="AV95" i="1"/>
  <c r="AV96" i="1"/>
  <c r="AV133" i="1"/>
  <c r="AV51" i="1"/>
  <c r="AW69" i="1"/>
  <c r="AW115" i="1"/>
  <c r="AW36" i="1"/>
  <c r="AW93" i="1"/>
  <c r="AV99" i="1"/>
  <c r="AV101" i="1"/>
  <c r="AV128" i="1"/>
  <c r="AW95" i="1"/>
  <c r="AW81" i="1"/>
  <c r="AW96" i="1"/>
  <c r="AV74" i="1"/>
  <c r="AW58" i="1"/>
  <c r="AW43" i="1"/>
  <c r="AW49" i="1"/>
  <c r="AV45" i="1"/>
  <c r="AW99" i="1"/>
  <c r="AV61" i="1"/>
  <c r="AV47" i="1"/>
  <c r="AW94" i="1"/>
  <c r="AW29" i="1"/>
  <c r="AW53" i="1"/>
  <c r="AW55" i="1"/>
  <c r="AV39" i="1"/>
  <c r="AV9" i="1"/>
  <c r="AW70" i="1"/>
  <c r="AV62" i="1"/>
  <c r="AV97" i="1"/>
  <c r="AV44" i="1"/>
  <c r="AV34" i="1"/>
  <c r="AV53" i="1"/>
  <c r="AW38" i="1"/>
  <c r="AW17" i="1"/>
  <c r="AW45" i="1"/>
  <c r="AV5" i="1"/>
  <c r="AV12" i="1"/>
  <c r="AW71" i="1"/>
  <c r="AV49" i="1"/>
  <c r="AV11" i="1"/>
  <c r="AV29" i="1"/>
  <c r="BF74" i="1" l="1"/>
  <c r="G74" i="1"/>
  <c r="F74" i="1"/>
  <c r="E74" i="1" s="1"/>
  <c r="T9" i="1"/>
  <c r="T94" i="1"/>
  <c r="BF73" i="1"/>
  <c r="G73" i="1"/>
  <c r="F73" i="1"/>
  <c r="E73" i="1" s="1"/>
  <c r="T45" i="1"/>
  <c r="T7" i="1"/>
  <c r="T48" i="1"/>
  <c r="T47" i="1"/>
  <c r="T57" i="1"/>
  <c r="T54" i="1"/>
  <c r="T55" i="1"/>
  <c r="T36" i="1"/>
  <c r="T52" i="1"/>
  <c r="T14" i="1"/>
  <c r="T61" i="1"/>
  <c r="T59" i="1"/>
  <c r="T39" i="1"/>
  <c r="T49" i="1"/>
  <c r="T35" i="1"/>
  <c r="T8" i="1"/>
  <c r="T58" i="1"/>
  <c r="T3" i="1"/>
  <c r="T60" i="1"/>
  <c r="T38" i="1"/>
  <c r="T56" i="1"/>
  <c r="T6" i="1"/>
  <c r="T42" i="1"/>
  <c r="T40" i="1"/>
  <c r="T72" i="1"/>
  <c r="T71" i="1"/>
  <c r="T62" i="1"/>
  <c r="T34" i="1"/>
  <c r="T4" i="1"/>
  <c r="T41" i="1"/>
  <c r="T90" i="1"/>
  <c r="T67" i="1"/>
  <c r="T43" i="1"/>
  <c r="T44" i="1"/>
  <c r="T10" i="1"/>
  <c r="T13" i="1"/>
  <c r="T88" i="1"/>
  <c r="G99" i="1"/>
  <c r="F99" i="1"/>
  <c r="E99" i="1" s="1"/>
  <c r="BF99" i="1"/>
  <c r="G93" i="1"/>
  <c r="BF93" i="1"/>
  <c r="F93" i="1"/>
  <c r="E93" i="1" s="1"/>
  <c r="G43" i="1"/>
  <c r="F43" i="1"/>
  <c r="E43" i="1" s="1"/>
  <c r="BF43" i="1"/>
  <c r="G28" i="1"/>
  <c r="F28" i="1"/>
  <c r="E28" i="1" s="1"/>
  <c r="BF28" i="1"/>
  <c r="G17" i="1"/>
  <c r="BF17" i="1"/>
  <c r="F17" i="1"/>
  <c r="E17" i="1" s="1"/>
  <c r="G64" i="1"/>
  <c r="F64" i="1"/>
  <c r="E64" i="1" s="1"/>
  <c r="BF64" i="1"/>
  <c r="G88" i="1"/>
  <c r="F88" i="1"/>
  <c r="E88" i="1" s="1"/>
  <c r="BF88" i="1"/>
  <c r="G26" i="1"/>
  <c r="F26" i="1"/>
  <c r="E26" i="1" s="1"/>
  <c r="BF26" i="1"/>
  <c r="G101" i="1"/>
  <c r="F101" i="1"/>
  <c r="E101" i="1" s="1"/>
  <c r="BF101" i="1"/>
  <c r="G116" i="1"/>
  <c r="BF116" i="1"/>
  <c r="F116" i="1"/>
  <c r="E116" i="1" s="1"/>
  <c r="G46" i="1"/>
  <c r="F46" i="1"/>
  <c r="E46" i="1" s="1"/>
  <c r="BF46" i="1"/>
  <c r="G48" i="1"/>
  <c r="F48" i="1"/>
  <c r="E48" i="1" s="1"/>
  <c r="BF48" i="1"/>
  <c r="G58" i="1"/>
  <c r="F58" i="1"/>
  <c r="E58" i="1" s="1"/>
  <c r="BF58" i="1"/>
  <c r="G92" i="1"/>
  <c r="F92" i="1"/>
  <c r="E92" i="1" s="1"/>
  <c r="BF92" i="1"/>
  <c r="G40" i="1"/>
  <c r="F40" i="1"/>
  <c r="E40" i="1" s="1"/>
  <c r="BF40" i="1"/>
  <c r="T91" i="1"/>
  <c r="G27" i="1"/>
  <c r="F27" i="1"/>
  <c r="E27" i="1" s="1"/>
  <c r="BF27" i="1"/>
  <c r="G34" i="1"/>
  <c r="F34" i="1"/>
  <c r="E34" i="1" s="1"/>
  <c r="BF34" i="1"/>
  <c r="G23" i="1"/>
  <c r="F23" i="1"/>
  <c r="E23" i="1" s="1"/>
  <c r="BF23" i="1"/>
  <c r="G60" i="1"/>
  <c r="F60" i="1"/>
  <c r="E60" i="1" s="1"/>
  <c r="BF60" i="1"/>
  <c r="G33" i="1"/>
  <c r="BF33" i="1"/>
  <c r="F33" i="1"/>
  <c r="E33" i="1" s="1"/>
  <c r="G115" i="1"/>
  <c r="BF115" i="1"/>
  <c r="F115" i="1"/>
  <c r="E115" i="1" s="1"/>
  <c r="G44" i="1"/>
  <c r="F44" i="1"/>
  <c r="E44" i="1" s="1"/>
  <c r="BF44" i="1"/>
  <c r="G70" i="1"/>
  <c r="F70" i="1"/>
  <c r="E70" i="1" s="1"/>
  <c r="BF70" i="1"/>
  <c r="G68" i="1"/>
  <c r="F68" i="1"/>
  <c r="E68" i="1" s="1"/>
  <c r="BF68" i="1"/>
  <c r="G30" i="1"/>
  <c r="F30" i="1"/>
  <c r="E30" i="1" s="1"/>
  <c r="BF30" i="1"/>
  <c r="G45" i="1"/>
  <c r="F45" i="1"/>
  <c r="E45" i="1" s="1"/>
  <c r="BF45" i="1"/>
  <c r="T87" i="1"/>
  <c r="G35" i="1"/>
  <c r="F35" i="1"/>
  <c r="E35" i="1" s="1"/>
  <c r="BF35" i="1"/>
  <c r="G89" i="1"/>
  <c r="F89" i="1"/>
  <c r="E89" i="1" s="1"/>
  <c r="BF89" i="1"/>
  <c r="G94" i="1"/>
  <c r="F94" i="1"/>
  <c r="E94" i="1" s="1"/>
  <c r="BF94" i="1"/>
  <c r="T12" i="1"/>
  <c r="G6" i="1"/>
  <c r="F6" i="1"/>
  <c r="E6" i="1" s="1"/>
  <c r="BF6" i="1"/>
  <c r="G56" i="1"/>
  <c r="F56" i="1"/>
  <c r="E56" i="1" s="1"/>
  <c r="BF56" i="1"/>
  <c r="G65" i="1"/>
  <c r="F65" i="1"/>
  <c r="E65" i="1" s="1"/>
  <c r="BF65" i="1"/>
  <c r="G14" i="1"/>
  <c r="F14" i="1"/>
  <c r="E14" i="1" s="1"/>
  <c r="BF14" i="1"/>
  <c r="G62" i="1"/>
  <c r="F62" i="1"/>
  <c r="E62" i="1" s="1"/>
  <c r="BF62" i="1"/>
  <c r="T46" i="1"/>
  <c r="G24" i="1"/>
  <c r="F24" i="1"/>
  <c r="E24" i="1" s="1"/>
  <c r="BF24" i="1"/>
  <c r="G42" i="1"/>
  <c r="F42" i="1"/>
  <c r="E42" i="1" s="1"/>
  <c r="BF42" i="1"/>
  <c r="G66" i="1"/>
  <c r="F66" i="1"/>
  <c r="E66" i="1" s="1"/>
  <c r="BF66" i="1"/>
  <c r="T92" i="1"/>
  <c r="T89" i="1"/>
  <c r="G51" i="1"/>
  <c r="F51" i="1"/>
  <c r="E51" i="1" s="1"/>
  <c r="BF51" i="1"/>
  <c r="G71" i="1"/>
  <c r="F71" i="1"/>
  <c r="E71" i="1" s="1"/>
  <c r="BF71" i="1"/>
  <c r="G59" i="1"/>
  <c r="F59" i="1"/>
  <c r="E59" i="1" s="1"/>
  <c r="BF59" i="1"/>
  <c r="G87" i="1"/>
  <c r="F87" i="1"/>
  <c r="E87" i="1" s="1"/>
  <c r="BF87" i="1"/>
  <c r="G11" i="1"/>
  <c r="BF11" i="1"/>
  <c r="F11" i="1"/>
  <c r="E11" i="1" s="1"/>
  <c r="G52" i="1"/>
  <c r="F52" i="1"/>
  <c r="E52" i="1" s="1"/>
  <c r="BF52" i="1"/>
  <c r="G91" i="1"/>
  <c r="F91" i="1"/>
  <c r="E91" i="1" s="1"/>
  <c r="BF91" i="1"/>
  <c r="G18" i="1"/>
  <c r="F18" i="1"/>
  <c r="E18" i="1" s="1"/>
  <c r="BF18" i="1"/>
  <c r="G41" i="1"/>
  <c r="BF41" i="1"/>
  <c r="F41" i="1"/>
  <c r="E41" i="1" s="1"/>
  <c r="G9" i="1"/>
  <c r="F9" i="1"/>
  <c r="E9" i="1" s="1"/>
  <c r="BF9" i="1"/>
  <c r="G98" i="1"/>
  <c r="F98" i="1"/>
  <c r="E98" i="1" s="1"/>
  <c r="BF98" i="1"/>
  <c r="G55" i="1"/>
  <c r="F55" i="1"/>
  <c r="E55" i="1" s="1"/>
  <c r="BF55" i="1"/>
  <c r="G21" i="1"/>
  <c r="F21" i="1"/>
  <c r="E21" i="1" s="1"/>
  <c r="BF21" i="1"/>
  <c r="G31" i="1"/>
  <c r="F31" i="1"/>
  <c r="E31" i="1" s="1"/>
  <c r="BF31" i="1"/>
  <c r="G20" i="1"/>
  <c r="F20" i="1"/>
  <c r="E20" i="1" s="1"/>
  <c r="BF20" i="1"/>
  <c r="G5" i="1"/>
  <c r="BF5" i="1"/>
  <c r="F5" i="1"/>
  <c r="E5" i="1" s="1"/>
  <c r="G36" i="1"/>
  <c r="F36" i="1"/>
  <c r="E36" i="1" s="1"/>
  <c r="BF36" i="1"/>
  <c r="G57" i="1"/>
  <c r="F57" i="1"/>
  <c r="E57" i="1" s="1"/>
  <c r="BF57" i="1"/>
  <c r="G97" i="1"/>
  <c r="F97" i="1"/>
  <c r="E97" i="1" s="1"/>
  <c r="BF97" i="1"/>
  <c r="G4" i="1"/>
  <c r="F4" i="1"/>
  <c r="E4" i="1" s="1"/>
  <c r="BF4" i="1"/>
  <c r="G102" i="1"/>
  <c r="F102" i="1"/>
  <c r="E102" i="1" s="1"/>
  <c r="BF102" i="1"/>
  <c r="G39" i="1"/>
  <c r="F39" i="1"/>
  <c r="E39" i="1" s="1"/>
  <c r="BF39" i="1"/>
  <c r="G54" i="1"/>
  <c r="F54" i="1"/>
  <c r="E54" i="1" s="1"/>
  <c r="BF54" i="1"/>
  <c r="G8" i="1"/>
  <c r="F8" i="1"/>
  <c r="E8" i="1" s="1"/>
  <c r="BF8" i="1"/>
  <c r="T68" i="1"/>
  <c r="G32" i="1"/>
  <c r="F32" i="1"/>
  <c r="E32" i="1" s="1"/>
  <c r="BF32" i="1"/>
  <c r="G7" i="1"/>
  <c r="F7" i="1"/>
  <c r="E7" i="1" s="1"/>
  <c r="BF7" i="1"/>
  <c r="G22" i="1"/>
  <c r="F22" i="1"/>
  <c r="E22" i="1" s="1"/>
  <c r="BF22" i="1"/>
  <c r="G16" i="1"/>
  <c r="F16" i="1"/>
  <c r="E16" i="1" s="1"/>
  <c r="BF16" i="1"/>
  <c r="G29" i="1"/>
  <c r="F29" i="1"/>
  <c r="E29" i="1" s="1"/>
  <c r="BF29" i="1"/>
  <c r="G3" i="1"/>
  <c r="BF3" i="1"/>
  <c r="F3" i="1"/>
  <c r="E3" i="1" s="1"/>
  <c r="G19" i="1"/>
  <c r="F19" i="1"/>
  <c r="E19" i="1" s="1"/>
  <c r="BF19" i="1"/>
  <c r="G25" i="1"/>
  <c r="F25" i="1"/>
  <c r="E25" i="1" s="1"/>
  <c r="BF25" i="1"/>
  <c r="G10" i="1"/>
  <c r="F10" i="1"/>
  <c r="E10" i="1" s="1"/>
  <c r="BF10" i="1"/>
  <c r="F117" i="1"/>
  <c r="E117" i="1" s="1"/>
  <c r="G117" i="1"/>
  <c r="BF117" i="1"/>
  <c r="G38" i="1"/>
  <c r="F38" i="1"/>
  <c r="E38" i="1" s="1"/>
  <c r="BF38" i="1"/>
  <c r="G63" i="1"/>
  <c r="F63" i="1"/>
  <c r="E63" i="1" s="1"/>
  <c r="BF63" i="1"/>
  <c r="G12" i="1"/>
  <c r="F12" i="1"/>
  <c r="E12" i="1" s="1"/>
  <c r="BF12" i="1"/>
  <c r="G37" i="1"/>
  <c r="F37" i="1"/>
  <c r="E37" i="1" s="1"/>
  <c r="BF37" i="1"/>
  <c r="G47" i="1"/>
  <c r="F47" i="1"/>
  <c r="E47" i="1" s="1"/>
  <c r="BF47" i="1"/>
  <c r="G69" i="1"/>
  <c r="F69" i="1"/>
  <c r="E69" i="1" s="1"/>
  <c r="BF69" i="1"/>
  <c r="G50" i="1"/>
  <c r="F50" i="1"/>
  <c r="E50" i="1" s="1"/>
  <c r="BF50" i="1"/>
  <c r="G49" i="1"/>
  <c r="BF49" i="1"/>
  <c r="F49" i="1"/>
  <c r="E49" i="1" s="1"/>
  <c r="G15" i="1"/>
  <c r="BF15" i="1"/>
  <c r="F15" i="1"/>
  <c r="E15" i="1" s="1"/>
  <c r="G72" i="1"/>
  <c r="F72" i="1"/>
  <c r="E72" i="1" s="1"/>
  <c r="BF72" i="1"/>
  <c r="BF53" i="1"/>
  <c r="F53" i="1"/>
  <c r="E53" i="1" s="1"/>
  <c r="G53" i="1"/>
  <c r="T93" i="1"/>
  <c r="G90" i="1"/>
  <c r="F90" i="1"/>
  <c r="E90" i="1" s="1"/>
  <c r="BF90" i="1"/>
  <c r="T11" i="1"/>
  <c r="G67" i="1"/>
  <c r="F67" i="1"/>
  <c r="E67" i="1" s="1"/>
  <c r="BF67" i="1"/>
  <c r="G61" i="1"/>
  <c r="F61" i="1"/>
  <c r="E61" i="1" s="1"/>
  <c r="BF61" i="1"/>
  <c r="G13" i="1"/>
  <c r="F13" i="1"/>
  <c r="E13" i="1" s="1"/>
  <c r="BF13" i="1"/>
  <c r="M8" i="3"/>
  <c r="M7" i="3"/>
  <c r="M6" i="3"/>
  <c r="M5" i="3"/>
  <c r="M4" i="3"/>
  <c r="M3" i="3"/>
  <c r="AW26" i="1"/>
  <c r="AV52" i="1"/>
  <c r="AW56" i="1"/>
  <c r="AV31" i="1"/>
  <c r="AV25" i="1"/>
  <c r="AW5" i="1"/>
  <c r="AW97" i="1"/>
  <c r="AV71" i="1"/>
  <c r="AV38" i="1"/>
  <c r="AW34" i="1"/>
  <c r="AV23" i="1"/>
  <c r="AV17" i="1"/>
  <c r="AW8" i="1"/>
  <c r="AW101" i="1"/>
  <c r="AV24" i="1"/>
  <c r="AW52" i="1"/>
  <c r="AW68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2" i="1" s="1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40" i="1" s="1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8" i="1" s="1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4" i="1" s="1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15" i="1" s="1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5" i="1" s="1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62" i="1" s="1"/>
  <c r="B2367" i="8"/>
  <c r="B2368" i="8"/>
  <c r="B2369" i="8"/>
  <c r="B2370" i="8"/>
  <c r="B2371" i="8"/>
  <c r="B2372" i="8"/>
  <c r="B2373" i="8"/>
  <c r="B2374" i="8"/>
  <c r="B41" i="1" s="1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9" i="1" s="1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61" i="1" s="1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8" i="1" s="1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" i="1" s="1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95" i="1" s="1"/>
  <c r="B3340" i="8"/>
  <c r="B96" i="1" s="1"/>
  <c r="B3341" i="8"/>
  <c r="B100" i="1" s="1"/>
  <c r="B3342" i="8"/>
  <c r="B3343" i="8"/>
  <c r="B3344" i="8"/>
  <c r="B3345" i="8"/>
  <c r="B3346" i="8"/>
  <c r="B3347" i="8"/>
  <c r="B3348" i="8"/>
  <c r="B118" i="1" s="1"/>
  <c r="B3349" i="8"/>
  <c r="B119" i="1" s="1"/>
  <c r="B3350" i="8"/>
  <c r="B3351" i="8"/>
  <c r="B123" i="1" s="1"/>
  <c r="B3352" i="8"/>
  <c r="B3353" i="8"/>
  <c r="B3354" i="8"/>
  <c r="B73" i="1" s="1"/>
  <c r="B3355" i="8"/>
  <c r="B74" i="1" s="1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97" i="1" l="1"/>
  <c r="B6" i="1"/>
  <c r="B75" i="1"/>
  <c r="B7" i="1"/>
  <c r="B34" i="1"/>
  <c r="B101" i="1"/>
  <c r="B23" i="1"/>
  <c r="B29" i="1"/>
  <c r="B117" i="1"/>
  <c r="B116" i="1"/>
  <c r="B69" i="1"/>
  <c r="B21" i="1"/>
  <c r="B130" i="1"/>
  <c r="B131" i="1"/>
  <c r="B132" i="1"/>
  <c r="B133" i="1"/>
  <c r="B37" i="1"/>
  <c r="B38" i="1"/>
  <c r="B36" i="1"/>
  <c r="B39" i="1"/>
  <c r="B35" i="1"/>
  <c r="B65" i="1"/>
  <c r="B66" i="1"/>
  <c r="B64" i="1"/>
  <c r="B27" i="1"/>
  <c r="B28" i="1"/>
  <c r="B102" i="1"/>
  <c r="B32" i="1"/>
  <c r="B115" i="1"/>
  <c r="B67" i="1"/>
  <c r="B68" i="1"/>
  <c r="B14" i="1"/>
  <c r="B13" i="1"/>
  <c r="B53" i="1"/>
  <c r="B57" i="1"/>
  <c r="B55" i="1"/>
  <c r="B56" i="1"/>
  <c r="B54" i="1"/>
  <c r="B78" i="1"/>
  <c r="B79" i="1"/>
  <c r="B114" i="1"/>
  <c r="B113" i="1"/>
  <c r="B112" i="1"/>
  <c r="B111" i="1"/>
  <c r="B85" i="1"/>
  <c r="B84" i="1"/>
  <c r="B86" i="1"/>
  <c r="B106" i="1"/>
  <c r="B105" i="1"/>
  <c r="B127" i="1"/>
  <c r="B129" i="1"/>
  <c r="B126" i="1"/>
  <c r="B128" i="1"/>
  <c r="B109" i="1"/>
  <c r="B110" i="1"/>
  <c r="B83" i="1"/>
  <c r="B82" i="1"/>
  <c r="B45" i="1"/>
  <c r="B46" i="1"/>
  <c r="B19" i="1"/>
  <c r="B20" i="1"/>
  <c r="B30" i="1"/>
  <c r="B70" i="1"/>
  <c r="B31" i="1"/>
  <c r="B44" i="1"/>
  <c r="B43" i="1"/>
  <c r="B125" i="1"/>
  <c r="B124" i="1"/>
  <c r="B108" i="1"/>
  <c r="B107" i="1"/>
  <c r="B80" i="1"/>
  <c r="B81" i="1"/>
  <c r="B25" i="1"/>
  <c r="B24" i="1"/>
  <c r="B94" i="1"/>
  <c r="B92" i="1"/>
  <c r="B93" i="1"/>
  <c r="B98" i="1"/>
  <c r="B22" i="1"/>
  <c r="B99" i="1"/>
  <c r="B103" i="1"/>
  <c r="B104" i="1"/>
  <c r="B49" i="1"/>
  <c r="B47" i="1"/>
  <c r="B48" i="1"/>
  <c r="B51" i="1"/>
  <c r="B50" i="1"/>
  <c r="B52" i="1"/>
  <c r="B58" i="1"/>
  <c r="B59" i="1"/>
  <c r="B60" i="1"/>
  <c r="B63" i="1"/>
  <c r="B17" i="1"/>
  <c r="B16" i="1"/>
  <c r="B26" i="1"/>
  <c r="B71" i="1"/>
  <c r="B72" i="1"/>
  <c r="B91" i="1"/>
  <c r="B89" i="1"/>
  <c r="B90" i="1"/>
  <c r="B121" i="1"/>
  <c r="B120" i="1"/>
  <c r="B122" i="1"/>
  <c r="B77" i="1"/>
  <c r="B76" i="1"/>
  <c r="B10" i="1"/>
  <c r="B12" i="1"/>
  <c r="B11" i="1"/>
  <c r="B88" i="1"/>
  <c r="B87" i="1"/>
  <c r="B33" i="1"/>
  <c r="AC3" i="8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<sst xmlns="http://schemas.openxmlformats.org/spreadsheetml/2006/main" count="127286" uniqueCount="8523">
  <si>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</si>
  <si>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</si>
  <si>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</si>
  <si>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</si>
  <si>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</si>
  <si>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</si>
  <si>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</si>
  <si>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</si>
  <si>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</si>
  <si>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</si>
  <si>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</si>
  <si>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</si>
  <si>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</si>
  <si>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</si>
  <si>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</si>
  <si>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</si>
  <si>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</si>
  <si>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</si>
  <si>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</si>
  <si>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</si>
  <si>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</si>
  <si>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</si>
  <si>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</si>
  <si>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</si>
  <si>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</si>
  <si>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</si>
  <si>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</si>
  <si>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</si>
  <si>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</si>
  <si>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</si>
  <si>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</si>
  <si>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</si>
  <si>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</si>
  <si>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</si>
  <si>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</si>
  <si>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</si>
  <si>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</si>
  <si>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</si>
  <si>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</si>
  <si>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</si>
  <si>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</si>
  <si>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</si>
  <si>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</si>
  <si>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</si>
  <si>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</si>
  <si>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</si>
  <si>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</si>
  <si>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</si>
  <si>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</si>
  <si>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</si>
  <si>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</si>
  <si>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</si>
  <si>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</si>
  <si>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</si>
  <si>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</si>
  <si>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</si>
  <si>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</si>
  <si>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</si>
  <si>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</si>
  <si>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</si>
  <si>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</si>
  <si>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</si>
  <si>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</si>
  <si>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</si>
  <si>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</si>
  <si>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</si>
  <si>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</si>
  <si>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</si>
  <si>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</si>
  <si>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</si>
  <si>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</si>
  <si>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</si>
  <si>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</si>
  <si>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</si>
  <si>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</si>
  <si>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</si>
  <si>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</si>
  <si>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</si>
  <si>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</si>
  <si>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</si>
  <si>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</si>
  <si>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</si>
  <si>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</si>
  <si>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</si>
  <si>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</si>
  <si>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</si>
  <si>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</si>
  <si>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</si>
  <si>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</si>
  <si>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</si>
  <si>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</si>
  <si>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</si>
  <si>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</si>
  <si>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</si>
  <si>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</si>
  <si>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</si>
  <si>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</si>
  <si>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</si>
  <si>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</si>
  <si>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</si>
  <si>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</si>
  <si>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</si>
  <si>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</si>
  <si>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</si>
  <si>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</si>
  <si>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</si>
  <si>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</si>
  <si>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</si>
  <si>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</si>
  <si>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</si>
  <si>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</si>
  <si>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</si>
  <si>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</si>
  <si>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</si>
  <si>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</si>
  <si>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</si>
  <si>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</si>
  <si>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</si>
  <si>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</si>
  <si>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</si>
  <si>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</si>
  <si>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</si>
  <si>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</si>
  <si>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</si>
  <si>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</si>
  <si>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</si>
  <si>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</si>
  <si>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</si>
  <si>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</si>
  <si>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</si>
  <si>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</si>
  <si>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</si>
  <si>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</si>
  <si>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</si>
  <si>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</si>
  <si>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</si>
  <si>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</si>
  <si>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</si>
  <si>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</si>
  <si>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</si>
  <si>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</si>
  <si>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</si>
  <si>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</si>
  <si>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</si>
  <si>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</si>
  <si>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</si>
  <si>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</si>
  <si>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</si>
  <si>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</si>
  <si>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</si>
  <si>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</si>
  <si>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</si>
  <si>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</si>
  <si>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</si>
  <si>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</si>
  <si>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</si>
  <si>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</si>
  <si>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</si>
  <si>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</si>
  <si>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</si>
  <si>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</si>
  <si>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</si>
  <si>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</si>
  <si>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</si>
  <si>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</si>
  <si>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</si>
  <si>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</si>
  <si>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</si>
  <si>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</si>
  <si>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</si>
  <si>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</si>
  <si>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</si>
  <si>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</si>
  <si>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</si>
  <si>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</si>
  <si>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</si>
  <si>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</si>
  <si>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</si>
  <si>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</si>
  <si>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</si>
  <si>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</si>
  <si>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</si>
  <si>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</si>
  <si>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</si>
  <si>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</si>
  <si>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</si>
  <si>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</si>
  <si>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</si>
  <si>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</si>
  <si>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</si>
  <si>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</si>
  <si>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</si>
  <si>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</si>
  <si>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</si>
  <si>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</si>
  <si>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</si>
  <si>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</si>
  <si>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</si>
  <si>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</si>
  <si>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</si>
  <si>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</si>
  <si>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</si>
  <si>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</si>
  <si>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</si>
  <si>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</si>
  <si>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</si>
  <si>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</si>
  <si>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</si>
  <si>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</si>
  <si>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</si>
  <si>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</si>
  <si>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</si>
  <si>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</si>
  <si>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</si>
  <si>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</si>
  <si>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</si>
  <si>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</si>
  <si>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</si>
  <si>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</si>
  <si>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</si>
  <si>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</si>
  <si>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</si>
  <si>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</si>
  <si>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</si>
  <si>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</si>
  <si>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</si>
  <si>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</si>
  <si>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</si>
  <si>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</si>
  <si>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</si>
  <si>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</si>
  <si>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</si>
  <si>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</si>
  <si>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</si>
  <si>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</si>
  <si>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</si>
  <si>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</si>
  <si>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</si>
  <si>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</si>
  <si>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</si>
  <si>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</si>
  <si>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</si>
  <si>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</si>
  <si>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</si>
  <si>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</si>
  <si>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</si>
  <si>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</si>
  <si>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</si>
  <si>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</si>
  <si>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</si>
  <si>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</si>
  <si>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</si>
  <si>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</si>
  <si>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</si>
  <si>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</si>
  <si>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</si>
  <si>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</si>
  <si>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</si>
  <si>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</si>
  <si>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</si>
  <si>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</si>
  <si>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</si>
  <si>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</si>
  <si>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</si>
  <si>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</si>
  <si>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</si>
  <si>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</si>
  <si>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</si>
  <si>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</si>
  <si>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</si>
  <si>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</si>
  <si>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</si>
  <si>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</si>
  <si>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</si>
  <si>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</si>
  <si>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</si>
  <si>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</si>
  <si>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</si>
  <si>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</si>
  <si>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</si>
  <si>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</si>
  <si>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</si>
  <si>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</si>
  <si>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</si>
  <si>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</si>
  <si>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</si>
  <si>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</si>
  <si>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</si>
  <si>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</si>
  <si>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</si>
  <si>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</si>
  <si>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</si>
  <si>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</si>
  <si>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</si>
  <si>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</si>
  <si>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</si>
  <si>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</si>
  <si>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</si>
  <si>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</si>
  <si>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</si>
  <si>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</si>
  <si>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</si>
  <si>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</si>
  <si>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</si>
  <si>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</si>
  <si>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</si>
  <si>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</si>
  <si>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</si>
  <si>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</si>
  <si>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</si>
  <si>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</si>
  <si>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</si>
  <si>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</si>
  <si>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</si>
  <si>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</si>
  <si>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</si>
  <si>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</si>
  <si>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</si>
  <si>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</si>
  <si>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</si>
  <si>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</si>
  <si>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</si>
  <si>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</si>
  <si>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</si>
  <si>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</si>
  <si>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</si>
  <si>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</si>
  <si>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</si>
  <si>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</si>
  <si>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</si>
  <si>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</si>
  <si>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</si>
  <si>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</si>
  <si>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</si>
  <si>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</si>
  <si>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</si>
  <si>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</si>
  <si>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</si>
  <si>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</si>
  <si>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</si>
  <si>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</si>
  <si>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</si>
  <si>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</si>
  <si>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</si>
  <si>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</si>
  <si>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</si>
  <si>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</si>
  <si>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</si>
  <si>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</si>
  <si>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</si>
  <si>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</si>
  <si>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</si>
  <si>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</si>
  <si>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</si>
  <si>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</si>
  <si>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</si>
  <si>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</si>
  <si>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</si>
  <si>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</si>
  <si>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</si>
  <si>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</si>
  <si>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</si>
  <si>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</si>
  <si>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</si>
  <si>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</si>
  <si>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</si>
  <si>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</si>
  <si>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</si>
  <si>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</si>
  <si>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</si>
  <si>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</si>
  <si>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</si>
  <si>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</si>
  <si>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</si>
  <si>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</si>
  <si>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</si>
  <si>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</si>
  <si>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</si>
  <si>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</si>
  <si>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</si>
  <si>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</si>
  <si>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</si>
  <si>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</si>
  <si>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</si>
  <si>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</si>
  <si>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</si>
  <si>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</si>
  <si>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</si>
  <si>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</si>
  <si>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</si>
  <si>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</si>
  <si>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</si>
  <si>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</si>
  <si>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</si>
  <si>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</si>
  <si>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</si>
  <si>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</si>
  <si>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</si>
  <si>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</si>
  <si>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</si>
  <si>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</si>
  <si>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</si>
  <si>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</si>
  <si>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</si>
  <si>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</si>
  <si>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</si>
  <si>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</si>
  <si>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</si>
  <si>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</si>
  <si>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</si>
  <si>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</si>
  <si>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</si>
  <si>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</si>
  <si>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</si>
  <si>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</si>
  <si>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</si>
  <si>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</si>
  <si>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</si>
  <si>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</si>
  <si>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</si>
  <si>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</si>
  <si>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</si>
  <si>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</si>
  <si>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</si>
  <si>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</si>
  <si>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</si>
  <si>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</si>
  <si>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</si>
  <si>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</si>
  <si>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</si>
  <si>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</si>
  <si>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</si>
  <si>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</si>
  <si>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</si>
  <si>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</si>
  <si>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</si>
  <si>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</si>
  <si>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</si>
  <si>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</si>
  <si>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</si>
  <si>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</si>
  <si>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</si>
  <si>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</si>
  <si>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</si>
  <si>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</si>
  <si>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</si>
  <si>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</si>
  <si>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</si>
  <si>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</si>
  <si>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</si>
  <si>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</si>
  <si>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</si>
  <si>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</si>
  <si>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</si>
  <si>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</si>
  <si>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</si>
  <si>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</si>
  <si>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</si>
  <si>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</si>
  <si>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</si>
  <si>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</si>
  <si>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</si>
  <si>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</si>
  <si>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</si>
  <si>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</si>
  <si>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</si>
  <si>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</si>
  <si>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</si>
  <si>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</si>
  <si>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</si>
  <si>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</si>
  <si>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</si>
  <si>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</si>
  <si>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</si>
  <si>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</si>
  <si>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</si>
  <si>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</si>
  <si>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</si>
  <si>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</si>
  <si>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</si>
  <si>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</si>
  <si>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</si>
  <si>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</si>
  <si>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</si>
  <si>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</si>
  <si>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</si>
  <si>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</si>
  <si>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</si>
  <si>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</si>
  <si>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</si>
  <si>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</si>
  <si>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</si>
  <si>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</si>
  <si>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</si>
  <si>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</si>
  <si>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</si>
  <si>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</si>
  <si>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</si>
  <si>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</si>
  <si>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</si>
  <si>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</si>
  <si>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</si>
  <si>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</si>
  <si>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</si>
  <si>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</si>
  <si>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</si>
  <si>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</si>
  <si>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</si>
  <si>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</si>
  <si>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</si>
  <si>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</si>
  <si>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</si>
  <si>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</si>
  <si>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</si>
  <si>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</si>
  <si>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</si>
  <si>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</si>
  <si>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</si>
  <si>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</si>
  <si>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</si>
  <si>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</si>
  <si>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</si>
  <si>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</si>
  <si>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</si>
  <si>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</si>
  <si>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</si>
  <si>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</si>
  <si>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</si>
  <si>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</si>
  <si>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</si>
  <si>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</si>
  <si>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</si>
  <si>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</si>
  <si>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</si>
  <si>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</si>
  <si>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</si>
  <si>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</si>
  <si>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</si>
  <si>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</si>
  <si>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</si>
  <si>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</si>
  <si>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</si>
  <si>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</si>
  <si>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</si>
  <si>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</si>
  <si>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</si>
  <si>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</si>
  <si>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</si>
  <si>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</si>
  <si>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</si>
  <si>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</si>
  <si>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</si>
  <si>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</si>
  <si>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</si>
  <si>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</si>
  <si>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</si>
  <si>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</si>
  <si>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</si>
  <si>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</si>
  <si>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</si>
  <si>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</si>
  <si>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</si>
  <si>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</si>
  <si>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</si>
  <si>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</si>
  <si>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</si>
  <si>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</si>
  <si>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</si>
  <si>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</si>
  <si>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</si>
  <si>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</si>
  <si>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</si>
  <si>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</si>
  <si>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</si>
  <si>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</si>
  <si>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</si>
  <si>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</si>
  <si>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</si>
  <si>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</si>
  <si>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</si>
  <si>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</si>
  <si>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</si>
  <si>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</si>
  <si>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</si>
  <si>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</si>
  <si>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</si>
  <si>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</si>
  <si>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</si>
  <si>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</si>
  <si>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</si>
  <si>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</si>
  <si>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</si>
  <si>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</si>
  <si>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</si>
  <si>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</si>
  <si>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</si>
  <si>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</si>
  <si>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</si>
  <si>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</si>
  <si>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</si>
  <si>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</si>
  <si>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</si>
  <si>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</si>
  <si>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</si>
  <si>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</si>
  <si>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</si>
  <si>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</si>
  <si>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</si>
  <si>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</si>
  <si>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</si>
  <si>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</si>
  <si>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</si>
  <si>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</si>
  <si>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</si>
  <si>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</si>
  <si>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</si>
  <si>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</si>
  <si>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</si>
  <si>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</si>
  <si>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</si>
  <si>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</si>
  <si>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</si>
  <si>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</si>
  <si>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</si>
  <si>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</si>
  <si>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</si>
  <si>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</si>
  <si>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</si>
  <si>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</si>
  <si>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</si>
  <si>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</si>
  <si>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</si>
  <si>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</si>
  <si>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</si>
  <si>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</si>
  <si>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</si>
  <si>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</si>
  <si>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</si>
  <si>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</si>
  <si>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</si>
  <si>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</si>
  <si>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</si>
  <si>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</si>
  <si>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</si>
  <si>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</si>
  <si>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</si>
  <si>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</si>
  <si>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</si>
  <si>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</si>
  <si>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</si>
  <si>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</si>
  <si>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</si>
  <si>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</si>
  <si>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</si>
  <si>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</si>
  <si>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</si>
  <si>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</si>
  <si>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</si>
  <si>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</si>
  <si>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</si>
  <si>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</si>
  <si>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</si>
  <si>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</si>
  <si>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</si>
  <si>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</si>
  <si>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</si>
  <si>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</si>
  <si>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</si>
  <si>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</si>
  <si>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</si>
  <si>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</si>
  <si>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</si>
  <si>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</si>
  <si>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</si>
  <si>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</si>
  <si>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</si>
  <si>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</si>
  <si>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</si>
  <si>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</si>
  <si>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</si>
  <si>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</si>
  <si>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</si>
  <si>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</si>
  <si>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</si>
  <si>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</si>
  <si>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</si>
  <si>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</si>
  <si>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</si>
  <si>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</si>
  <si>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</si>
  <si>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</si>
  <si>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</si>
  <si>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</si>
  <si>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</si>
  <si>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</si>
  <si>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</si>
  <si>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</si>
  <si>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</si>
  <si>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</si>
  <si>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</si>
  <si>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</si>
  <si>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</si>
  <si>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</si>
  <si>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</si>
  <si>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</si>
  <si>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</si>
  <si>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</si>
  <si>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</si>
  <si>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</si>
  <si>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</si>
  <si>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</si>
  <si>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</si>
  <si>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</si>
  <si>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</si>
  <si>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</si>
  <si>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</si>
  <si>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</si>
  <si>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</si>
  <si>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</si>
  <si>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</si>
  <si>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</si>
  <si>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</si>
  <si>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</si>
  <si>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</si>
  <si>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</si>
  <si>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</si>
  <si>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</si>
  <si>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</si>
  <si>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</si>
  <si>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</si>
  <si>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</si>
  <si>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</si>
  <si>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</si>
  <si>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</si>
  <si>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</si>
  <si>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</si>
  <si>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</si>
  <si>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</si>
  <si>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</si>
  <si>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</si>
  <si>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</si>
  <si>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</si>
  <si>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</si>
  <si>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</si>
  <si>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</si>
  <si>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</si>
  <si>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</si>
  <si>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</si>
  <si>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</si>
  <si>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</si>
  <si>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</si>
  <si>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</si>
  <si>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</si>
  <si>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</si>
  <si>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</si>
  <si>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</si>
  <si>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</si>
  <si>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</si>
  <si>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</si>
  <si>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</si>
  <si>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</si>
  <si>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</si>
  <si>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</si>
  <si>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</si>
  <si>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</si>
  <si>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</si>
  <si>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</si>
  <si>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</si>
  <si>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</si>
  <si>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</si>
  <si>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</si>
  <si>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</si>
  <si>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</si>
  <si>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</si>
  <si>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</si>
  <si>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</si>
  <si>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</si>
  <si>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</si>
  <si>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</si>
  <si>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</si>
  <si>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</si>
  <si>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</si>
  <si>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</si>
  <si>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</si>
  <si>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</si>
  <si>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</si>
  <si>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</si>
  <si>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</si>
  <si>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</si>
  <si>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</si>
  <si>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</si>
  <si>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</si>
  <si>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</si>
  <si>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</si>
  <si>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</si>
  <si>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</si>
  <si>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</si>
  <si>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</si>
  <si>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</si>
  <si>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</si>
  <si>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</si>
  <si>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</si>
  <si>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</si>
  <si>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</si>
  <si>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</si>
  <si>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</si>
  <si>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</si>
  <si>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</si>
  <si>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</si>
  <si>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</si>
  <si>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</si>
  <si>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</si>
  <si>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</si>
  <si>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</si>
  <si>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</si>
  <si>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</si>
  <si>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</si>
  <si>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</si>
  <si>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</si>
  <si>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</si>
  <si>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</si>
  <si>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</si>
  <si>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</si>
  <si>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</si>
  <si>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</si>
  <si>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</si>
  <si>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</si>
  <si>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</si>
  <si>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</si>
  <si>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</si>
  <si>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</si>
  <si>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</si>
  <si>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</si>
  <si>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</si>
  <si>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</si>
  <si>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</si>
  <si>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</si>
  <si>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</si>
  <si>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</si>
  <si>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</si>
  <si>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</si>
  <si>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</si>
  <si>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</si>
  <si>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</si>
  <si>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</si>
  <si>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</si>
  <si>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</si>
  <si>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</si>
  <si>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</si>
  <si>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</si>
  <si>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</si>
  <si>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</si>
  <si>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</si>
  <si>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</si>
  <si>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</si>
  <si>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</si>
  <si>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</si>
  <si>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</si>
  <si>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</si>
  <si>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</si>
  <si>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</si>
  <si>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</si>
  <si>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</si>
  <si>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</si>
  <si>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</si>
  <si>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</si>
  <si>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</si>
  <si>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</si>
  <si>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</si>
  <si>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</si>
  <si>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</si>
  <si>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</si>
  <si>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</si>
  <si>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</si>
  <si>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</si>
  <si>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</si>
  <si>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</si>
  <si>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</si>
  <si>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</si>
  <si>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</si>
  <si>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</si>
  <si>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</si>
  <si>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</si>
  <si>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</si>
  <si>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</si>
  <si>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</si>
  <si>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</si>
  <si>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</si>
  <si>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</si>
  <si>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</si>
  <si>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</si>
  <si>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</si>
  <si>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</si>
  <si>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</si>
  <si>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</si>
  <si>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</si>
  <si>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</si>
  <si>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</si>
  <si>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</si>
  <si>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</si>
  <si>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</si>
  <si>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</si>
  <si>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80-034-17-57</t>
  </si>
  <si>
    <t>Кепка HERMAN арт. ADVANCER POLO (белый) {white}</t>
  </si>
  <si>
    <t>57 M</t>
  </si>
  <si>
    <t>ADVANCER POLO</t>
  </si>
  <si>
    <t>100% хлопок</t>
  </si>
  <si>
    <t>Chapellerie Herman S.A.; Rue Jean Meunier, 6, 6922 Wellin, Belgium</t>
  </si>
  <si>
    <t>white</t>
  </si>
  <si>
    <t>80-034-17-59</t>
  </si>
  <si>
    <t>59 L</t>
  </si>
  <si>
    <t>80-034-17-61</t>
  </si>
  <si>
    <t>61 XL</t>
  </si>
  <si>
    <t>80-035-08-56</t>
  </si>
  <si>
    <t>Кепка HERMAN арт. BADGER POLO (серый) {grey}</t>
  </si>
  <si>
    <t>56 S/M</t>
  </si>
  <si>
    <t>BADGER POLO</t>
  </si>
  <si>
    <t>grey</t>
  </si>
  <si>
    <t>80-035-08-57</t>
  </si>
  <si>
    <t>80-035-08-58</t>
  </si>
  <si>
    <t>58 M/L</t>
  </si>
  <si>
    <t>80-035-08-60</t>
  </si>
  <si>
    <t>60 L/XL</t>
  </si>
  <si>
    <t>80-035-08-61</t>
  </si>
  <si>
    <t>80-197-09-00</t>
  </si>
  <si>
    <t>Шляпа HERMAN арт. BOATER S1702 (белый / черный) {black}</t>
  </si>
  <si>
    <t>BOATER S1702</t>
  </si>
  <si>
    <t>100% бумага</t>
  </si>
  <si>
    <t>black</t>
  </si>
  <si>
    <t>80-197-06-01</t>
  </si>
  <si>
    <t>Шляпа HERMAN арт. BOATER S1702 (красный / синий) {blue}</t>
  </si>
  <si>
    <t>ONE</t>
  </si>
  <si>
    <t>blue</t>
  </si>
  <si>
    <t>80-269-02-00</t>
  </si>
  <si>
    <t>Шляпа HERMAN арт. BOATER S1704 (бежевый) {beige}</t>
  </si>
  <si>
    <t>BOATER S1704</t>
  </si>
  <si>
    <t>100% солома</t>
  </si>
  <si>
    <t>beige</t>
  </si>
  <si>
    <t>80-269-09-00</t>
  </si>
  <si>
    <t>Шляпа HERMAN арт. BOATER S1704 (черный) {black}</t>
  </si>
  <si>
    <t>80-269-14-00</t>
  </si>
  <si>
    <t>Шляпа HERMAN арт. BOATER S1704 (коричневый) {tobacco}</t>
  </si>
  <si>
    <t>tobacco</t>
  </si>
  <si>
    <t>80-270-02-00</t>
  </si>
  <si>
    <t>Шляпа HERMAN арт. BOATER S1705 (бежевый) {natural}</t>
  </si>
  <si>
    <t>BOATER S1705</t>
  </si>
  <si>
    <t>60% полиэстер - 40% бумага</t>
  </si>
  <si>
    <t>natural</t>
  </si>
  <si>
    <t>80-173-02-57</t>
  </si>
  <si>
    <t>Кепка HERMAN арт. BOXER S1701 (бежевый) {beige}</t>
  </si>
  <si>
    <t>BOXER S1701</t>
  </si>
  <si>
    <t>98% хлопок - 2% эластан</t>
  </si>
  <si>
    <t>80-173-02-59</t>
  </si>
  <si>
    <t>80-173-02-61</t>
  </si>
  <si>
    <t>80-173-02-58</t>
  </si>
  <si>
    <t>80-173-02-55</t>
  </si>
  <si>
    <t>55 S</t>
  </si>
  <si>
    <t>80-271-09-57</t>
  </si>
  <si>
    <t>Панама HERMAN арт. BUCKET S1701 (черный) {black}</t>
  </si>
  <si>
    <t>BUCKET S1701</t>
  </si>
  <si>
    <t>80-271-09-59</t>
  </si>
  <si>
    <t>80-272-06-57</t>
  </si>
  <si>
    <t>Панама HERMAN арт. BUCKET S1702 (синий) {blue}</t>
  </si>
  <si>
    <t>BUCKET S1702</t>
  </si>
  <si>
    <t>100% полиэстер</t>
  </si>
  <si>
    <t>80-272-06-59</t>
  </si>
  <si>
    <t>80-273-18-57</t>
  </si>
  <si>
    <t>Панама HERMAN арт. BUCKET S1703 (красный) {red}</t>
  </si>
  <si>
    <t>BUCKET S1703</t>
  </si>
  <si>
    <t>red</t>
  </si>
  <si>
    <t>80-273-18-59</t>
  </si>
  <si>
    <t>80-274-02-57</t>
  </si>
  <si>
    <t>Панама HERMAN арт. BUCKET S1705 (бежевый) {beige}</t>
  </si>
  <si>
    <t>BUCKET S1705</t>
  </si>
  <si>
    <t>80-274-02-59</t>
  </si>
  <si>
    <t>80-038-05-57</t>
  </si>
  <si>
    <t>Бейсболка HERMAN арт. CONQUEST CANVAS (темно-серый) {darkgrey}</t>
  </si>
  <si>
    <t>CONQUEST CANVAS</t>
  </si>
  <si>
    <t>darkgrey</t>
  </si>
  <si>
    <t>80-038-05-59</t>
  </si>
  <si>
    <t>80-039-06-56</t>
  </si>
  <si>
    <t>Бейсболка HERMAN арт. CONQUEST POLO (синий) {blue}</t>
  </si>
  <si>
    <t>CONQUEST POLO</t>
  </si>
  <si>
    <t>80-039-06-57</t>
  </si>
  <si>
    <t>80-039-06-58</t>
  </si>
  <si>
    <t>80-039-06-59</t>
  </si>
  <si>
    <t>80-039-06-60</t>
  </si>
  <si>
    <t>80-039-06-61</t>
  </si>
  <si>
    <t>80-039-11-57</t>
  </si>
  <si>
    <t>Бейсболка HERMAN арт. CONQUEST POLO (зеленый) {green}</t>
  </si>
  <si>
    <t>green</t>
  </si>
  <si>
    <t>80-039-11-59</t>
  </si>
  <si>
    <t>80-039-11-61</t>
  </si>
  <si>
    <t>80-039-08-55</t>
  </si>
  <si>
    <t>Бейсболка HERMAN арт. CONQUEST POLO (серый) {grey}</t>
  </si>
  <si>
    <t>80-039-08-56</t>
  </si>
  <si>
    <t>80-039-08-57</t>
  </si>
  <si>
    <t>80-039-08-58</t>
  </si>
  <si>
    <t>80-039-08-59</t>
  </si>
  <si>
    <t>80-039-08-60</t>
  </si>
  <si>
    <t>80-039-08-61</t>
  </si>
  <si>
    <t>80-039-16-55</t>
  </si>
  <si>
    <t>Бейсболка HERMAN арт. CONQUEST POLO (темно-синий) {navy}</t>
  </si>
  <si>
    <t>navy</t>
  </si>
  <si>
    <t>80-039-16-56</t>
  </si>
  <si>
    <t>80-039-16-57</t>
  </si>
  <si>
    <t>80-039-16-58</t>
  </si>
  <si>
    <t>80-039-16-59</t>
  </si>
  <si>
    <t>80-039-16-60</t>
  </si>
  <si>
    <t>80-039-16-61</t>
  </si>
  <si>
    <t>80-039-19-56</t>
  </si>
  <si>
    <t>Бейсболка HERMAN арт. CONQUEST POLO (голубой) {Turquoise}</t>
  </si>
  <si>
    <t>Turquoise</t>
  </si>
  <si>
    <t>80-039-19-57</t>
  </si>
  <si>
    <t>80-039-19-58</t>
  </si>
  <si>
    <t>80-039-19-59</t>
  </si>
  <si>
    <t>80-039-19-60</t>
  </si>
  <si>
    <t>80-039-19-61</t>
  </si>
  <si>
    <t>80-160-06-57</t>
  </si>
  <si>
    <t>Бейсболка HERMAN арт. CONQUEST S1701 (синий) {blue}</t>
  </si>
  <si>
    <t>CONQUEST S1701</t>
  </si>
  <si>
    <t>100% лен</t>
  </si>
  <si>
    <t>80-160-06-59</t>
  </si>
  <si>
    <t>80-160-06-61</t>
  </si>
  <si>
    <t>80-160-06-55</t>
  </si>
  <si>
    <t>80-160-08-57</t>
  </si>
  <si>
    <t>Бейсболка HERMAN арт. CONQUEST S1701 (серый) {grey}</t>
  </si>
  <si>
    <t>80-160-08-59</t>
  </si>
  <si>
    <t>80-160-08-61</t>
  </si>
  <si>
    <t>80-160-08-55</t>
  </si>
  <si>
    <t>80-044-14-57</t>
  </si>
  <si>
    <t>Бейсболка HERMAN арт. CONQUEST WAX (коричневый) {brown}</t>
  </si>
  <si>
    <t>CONQUEST WAX</t>
  </si>
  <si>
    <t>brown</t>
  </si>
  <si>
    <t>80-044-14-59</t>
  </si>
  <si>
    <t>80-044-14-61</t>
  </si>
  <si>
    <t>80-275-06-57</t>
  </si>
  <si>
    <t>Кепка HERMAN арт. DISCOVERY S1701 (синий) {blue}</t>
  </si>
  <si>
    <t>DISCOVERY S1701</t>
  </si>
  <si>
    <t>80-275-06-59</t>
  </si>
  <si>
    <t>80-275-06-61</t>
  </si>
  <si>
    <t>80-275-06-55</t>
  </si>
  <si>
    <t>80-275-06-56</t>
  </si>
  <si>
    <t>80-275-06-58</t>
  </si>
  <si>
    <t>80-275-06-60</t>
  </si>
  <si>
    <t>80-275-06-62</t>
  </si>
  <si>
    <t>62 XL/XXL</t>
  </si>
  <si>
    <t>80-276-19-57</t>
  </si>
  <si>
    <t>Кепка HERMAN арт. DISPATCH S1602 (голубой) {blue}</t>
  </si>
  <si>
    <t>DISPATCH S1602</t>
  </si>
  <si>
    <t>80-276-19-58</t>
  </si>
  <si>
    <t>80-276-19-59</t>
  </si>
  <si>
    <t>80-276-19-60</t>
  </si>
  <si>
    <t>80-276-06-56</t>
  </si>
  <si>
    <t>Кепка HERMAN арт. DISPATCH S1602 (синий) {navy}</t>
  </si>
  <si>
    <t>80-276-06-57</t>
  </si>
  <si>
    <t>80-276-06-58</t>
  </si>
  <si>
    <t>80-276-06-59</t>
  </si>
  <si>
    <t>80-276-06-60</t>
  </si>
  <si>
    <t>80-276-06-61</t>
  </si>
  <si>
    <t>80-200-17-55</t>
  </si>
  <si>
    <t>Шляпа HERMAN арт. DON GIO (белый) {white}</t>
  </si>
  <si>
    <t>DON GIO</t>
  </si>
  <si>
    <t>80-200-17-57</t>
  </si>
  <si>
    <t>80-200-17-59</t>
  </si>
  <si>
    <t>80-200-17-61</t>
  </si>
  <si>
    <t>80-060-36-57</t>
  </si>
  <si>
    <t>Шляпа HERMAN арт. DUKE (кремовый) {natural}</t>
  </si>
  <si>
    <t>DUKE</t>
  </si>
  <si>
    <t>100% солома Тойо</t>
  </si>
  <si>
    <t>80-060-36-59</t>
  </si>
  <si>
    <t>80-060-36-61</t>
  </si>
  <si>
    <t>80-202-08-55</t>
  </si>
  <si>
    <t>Шляпа HERMAN арт. MACCHICK (серый / черный) {grey}</t>
  </si>
  <si>
    <t>MACCHICK</t>
  </si>
  <si>
    <t>80-202-08-57</t>
  </si>
  <si>
    <t>80-277-06-56</t>
  </si>
  <si>
    <t>Шляпа HERMAN арт. MACESTER (синий) {blue}</t>
  </si>
  <si>
    <t>MACESTER</t>
  </si>
  <si>
    <t>80-277-06-58</t>
  </si>
  <si>
    <t>80-278-02-57</t>
  </si>
  <si>
    <t>Шляпа HERMAN арт. MACFARLAN (бежевый) {natural}</t>
  </si>
  <si>
    <t>MACFARLAN</t>
  </si>
  <si>
    <t>80-279-17-57</t>
  </si>
  <si>
    <t>Шляпа HERMAN арт. MACQUEEN (белый) {white}</t>
  </si>
  <si>
    <t>MACQUEEN</t>
  </si>
  <si>
    <t>80-280-02-57</t>
  </si>
  <si>
    <t>Шляпа HERMAN арт. PEREGRINA (бежевый) {natural}</t>
  </si>
  <si>
    <t>PEREGRINA</t>
  </si>
  <si>
    <t>80-045-17-57</t>
  </si>
  <si>
    <t>Кепка HERMAN арт. RANGE POLO (белый) {white}</t>
  </si>
  <si>
    <t>RANGE POLO</t>
  </si>
  <si>
    <t>80-045-17-59</t>
  </si>
  <si>
    <t>80-045-17-61</t>
  </si>
  <si>
    <t>80-281-06-57</t>
  </si>
  <si>
    <t>Кепка HERMAN арт. RANGE S1702 (синий) {blue}</t>
  </si>
  <si>
    <t>RANGE S1702</t>
  </si>
  <si>
    <t>80-281-06-59</t>
  </si>
  <si>
    <t>80-281-06-61</t>
  </si>
  <si>
    <t>80-281-08-57</t>
  </si>
  <si>
    <t>Кепка HERMAN арт. RANGE S1702 (серый) {grey}</t>
  </si>
  <si>
    <t>80-281-08-59</t>
  </si>
  <si>
    <t>80-281-08-61</t>
  </si>
  <si>
    <t>80-282-06-56</t>
  </si>
  <si>
    <t>Кепка HERMAN арт. RANGE S1704 (синий) {blue}</t>
  </si>
  <si>
    <t>RANGE S1704</t>
  </si>
  <si>
    <t>80-282-06-57</t>
  </si>
  <si>
    <t>80-282-06-58</t>
  </si>
  <si>
    <t>80-282-06-59</t>
  </si>
  <si>
    <t>80-282-06-60</t>
  </si>
  <si>
    <t>80-282-06-61</t>
  </si>
  <si>
    <t>80-282-06-55</t>
  </si>
  <si>
    <t>80-282-06-62</t>
  </si>
  <si>
    <t>80-283-06-00</t>
  </si>
  <si>
    <t>Шарф HERMAN арт. SCARF S1704 (синий / серый) {blue}</t>
  </si>
  <si>
    <t>SCARF S1704</t>
  </si>
  <si>
    <t>75% полиэстер - 25% вискоза</t>
  </si>
  <si>
    <t>80-283-18-00</t>
  </si>
  <si>
    <t>Шарф HERMAN арт. SCARF S1704 (красный / серый) {pink}</t>
  </si>
  <si>
    <t>pink</t>
  </si>
  <si>
    <t>80-192-19-00</t>
  </si>
  <si>
    <t>Шарф HERMAN арт. SCARF S1705 (голубой) {blue}</t>
  </si>
  <si>
    <t>SCARF S1705</t>
  </si>
  <si>
    <t>80-182-11-57</t>
  </si>
  <si>
    <t>Кепка HERMAN арт. USURPER POLO (зеленый) {green}</t>
  </si>
  <si>
    <t>USURPER POLO</t>
  </si>
  <si>
    <t>80-182-11-59</t>
  </si>
  <si>
    <t>80-182-08-57</t>
  </si>
  <si>
    <t>Кепка HERMAN арт. USURPER POLO (серый) {grey}</t>
  </si>
  <si>
    <t>80-182-08-59</t>
  </si>
  <si>
    <t>80-182-08-61</t>
  </si>
  <si>
    <t>80-182-18-57</t>
  </si>
  <si>
    <t>Кепка HERMAN арт. USURPER POLO (красный) {red}</t>
  </si>
  <si>
    <t>80-182-18-59</t>
  </si>
  <si>
    <t>80-182-18-61</t>
  </si>
  <si>
    <t>80-182-19-57</t>
  </si>
  <si>
    <t>Кепка HERMAN арт. USURPER POLO (голубой) {Turquoise}</t>
  </si>
  <si>
    <t>80-182-19-59</t>
  </si>
  <si>
    <t>80-182-19-61</t>
  </si>
  <si>
    <t>80-182-17-57</t>
  </si>
  <si>
    <t>Кепка HERMAN арт. USURPER POLO (белый) {white}</t>
  </si>
  <si>
    <t>80-182-17-59</t>
  </si>
  <si>
    <t>80-182-17-61</t>
  </si>
  <si>
    <t>80-284-19-56</t>
  </si>
  <si>
    <t>Кепка HERMAN арт. USURPER S1707 (голубой) {blue}</t>
  </si>
  <si>
    <t>USURPER S1707</t>
  </si>
  <si>
    <t>100% шелк</t>
  </si>
  <si>
    <t>80-284-19-57</t>
  </si>
  <si>
    <t>80-284-19-58</t>
  </si>
  <si>
    <t>80-284-19-59</t>
  </si>
  <si>
    <t>80-284-19-60</t>
  </si>
  <si>
    <t>80-284-19-61</t>
  </si>
  <si>
    <t>80-284-19-55</t>
  </si>
  <si>
    <t>80-284-19-62</t>
  </si>
  <si>
    <t>80-284-08-57</t>
  </si>
  <si>
    <t>Кепка HERMAN арт. USURPER S1707 (серый) {grey}</t>
  </si>
  <si>
    <t>80-284-08-59</t>
  </si>
  <si>
    <t>80-284-08-61</t>
  </si>
  <si>
    <t>80-284-08-55</t>
  </si>
  <si>
    <t>80-284-08-56</t>
  </si>
  <si>
    <t>80-284-08-58</t>
  </si>
  <si>
    <t>80-284-08-60</t>
  </si>
  <si>
    <t>80-284-08-62</t>
  </si>
  <si>
    <t>80-099-06-55</t>
  </si>
  <si>
    <t>Кепка HERMAN арт. ADVANCER W16 002 (синий) {blue}</t>
  </si>
  <si>
    <t>ADVANCER W16 002</t>
  </si>
  <si>
    <t>80-099-06-56</t>
  </si>
  <si>
    <t>80-099-06-57</t>
  </si>
  <si>
    <t>80-099-06-58</t>
  </si>
  <si>
    <t>80-099-06-59</t>
  </si>
  <si>
    <t>80-099-06-60</t>
  </si>
  <si>
    <t>80-099-06-61</t>
  </si>
  <si>
    <t>80-099-14-57</t>
  </si>
  <si>
    <t>Кепка HERMAN арт. ADVANCER W16 002 (коричневый) {brown}</t>
  </si>
  <si>
    <t>80-099-14-59</t>
  </si>
  <si>
    <t>80-099-14-61</t>
  </si>
  <si>
    <t>80-285-09-55</t>
  </si>
  <si>
    <t>Кепка HERMAN арт. BADGER KING (черный) {black}</t>
  </si>
  <si>
    <t>BADGER KING</t>
  </si>
  <si>
    <t>100% натуральня кожа</t>
  </si>
  <si>
    <t>80-285-09-57</t>
  </si>
  <si>
    <t>80-285-09-59</t>
  </si>
  <si>
    <t>80-285-09-61</t>
  </si>
  <si>
    <t>80-285-09-62</t>
  </si>
  <si>
    <t>80-285-91-56</t>
  </si>
  <si>
    <t>Кепка HERMAN арт. BADGER KING (темно-коричневый) {brown}</t>
  </si>
  <si>
    <t>80-285-91-57</t>
  </si>
  <si>
    <t>80-285-91-58</t>
  </si>
  <si>
    <t>80-285-91-59</t>
  </si>
  <si>
    <t>80-285-91-60</t>
  </si>
  <si>
    <t>80-285-91-61</t>
  </si>
  <si>
    <t>80-285-13-56</t>
  </si>
  <si>
    <t>Кепка HERMAN арт. BADGER KING (рыжий) {cognac}</t>
  </si>
  <si>
    <t>cognac</t>
  </si>
  <si>
    <t>80-285-13-57</t>
  </si>
  <si>
    <t>80-285-13-58</t>
  </si>
  <si>
    <t>80-285-13-59</t>
  </si>
  <si>
    <t>80-285-13-60</t>
  </si>
  <si>
    <t>80-285-13-61</t>
  </si>
  <si>
    <t>80-103-08-56</t>
  </si>
  <si>
    <t>Кепка HERMAN арт. BOXER W16 004 (серый) {grey}</t>
  </si>
  <si>
    <t>BOXER W16 004</t>
  </si>
  <si>
    <t>96% шерсть - 4% кашемир</t>
  </si>
  <si>
    <t>80-103-08-57</t>
  </si>
  <si>
    <t>80-103-08-58</t>
  </si>
  <si>
    <t>80-103-08-59</t>
  </si>
  <si>
    <t>80-103-08-60</t>
  </si>
  <si>
    <t>80-103-08-61</t>
  </si>
  <si>
    <t>80-095-09-55</t>
  </si>
  <si>
    <t>Бейсболка HERMAN арт. CONQUEST KING (черный) {black}</t>
  </si>
  <si>
    <t>CONQUEST KING</t>
  </si>
  <si>
    <t>100% натуральная кожа</t>
  </si>
  <si>
    <t>80-095-09-56</t>
  </si>
  <si>
    <t>80-095-09-57</t>
  </si>
  <si>
    <t>80-095-09-58</t>
  </si>
  <si>
    <t>80-095-09-59</t>
  </si>
  <si>
    <t>80-095-09-60</t>
  </si>
  <si>
    <t>80-095-09-61</t>
  </si>
  <si>
    <t>80-095-15-57</t>
  </si>
  <si>
    <t>Бейсболка HERMAN арт. CONQUEST KING (темно-коричневый) {brown}</t>
  </si>
  <si>
    <t>80-095-15-58</t>
  </si>
  <si>
    <t>80-095-15-59</t>
  </si>
  <si>
    <t>80-095-15-60</t>
  </si>
  <si>
    <t>80-095-15-61</t>
  </si>
  <si>
    <t>80-095-15-56</t>
  </si>
  <si>
    <t>80-095-15-55</t>
  </si>
  <si>
    <t>80-210-16-57</t>
  </si>
  <si>
    <t>Бейсболка HERMAN арт. CONQUEST W16 001 (темно-синий) {blue}</t>
  </si>
  <si>
    <t>CONQUEST W16 001</t>
  </si>
  <si>
    <t>70% шерсть - 30% полиэстер</t>
  </si>
  <si>
    <t>80-210-16-58</t>
  </si>
  <si>
    <t>80-210-16-59</t>
  </si>
  <si>
    <t>80-210-16-61</t>
  </si>
  <si>
    <t>80-210-14-57</t>
  </si>
  <si>
    <t>Бейсболка HERMAN арт. CONQUEST W16 001 (коричневый) {brown}</t>
  </si>
  <si>
    <t>80-210-14-58</t>
  </si>
  <si>
    <t>80-210-14-59</t>
  </si>
  <si>
    <t>80-210-14-60</t>
  </si>
  <si>
    <t>80-210-14-61</t>
  </si>
  <si>
    <t>80-286-16-56</t>
  </si>
  <si>
    <t>Бейсболка HERMAN арт. CONQUEST W16 003 (темно-синий) {blue}</t>
  </si>
  <si>
    <t>CONQUEST W16 003</t>
  </si>
  <si>
    <t>70% шерсть - 30% хлопок</t>
  </si>
  <si>
    <t>80-286-16-57</t>
  </si>
  <si>
    <t>80-286-16-58</t>
  </si>
  <si>
    <t>80-286-16-59</t>
  </si>
  <si>
    <t>80-286-16-60</t>
  </si>
  <si>
    <t>80-286-16-61</t>
  </si>
  <si>
    <t>80-286-14-56</t>
  </si>
  <si>
    <t>Бейсболка HERMAN арт. CONQUEST W16 003 (коричневый) {brown}</t>
  </si>
  <si>
    <t>80-286-14-57</t>
  </si>
  <si>
    <t>80-286-14-58</t>
  </si>
  <si>
    <t>80-286-14-59</t>
  </si>
  <si>
    <t>80-286-14-60</t>
  </si>
  <si>
    <t>80-286-14-61</t>
  </si>
  <si>
    <t>80-109-06-56</t>
  </si>
  <si>
    <t>Кепка HERMAN арт. DISCOVERY W16 005 (синий) {blue}</t>
  </si>
  <si>
    <t>DISCOVERY W16 005</t>
  </si>
  <si>
    <t>55% шерсть - 45% хлопок</t>
  </si>
  <si>
    <t>80-109-06-57</t>
  </si>
  <si>
    <t>80-109-06-59</t>
  </si>
  <si>
    <t>80-109-06-60</t>
  </si>
  <si>
    <t>80-111-14-56</t>
  </si>
  <si>
    <t>Кепка HERMAN арт. DISPATCH W16 002 (коричневый) {brown}</t>
  </si>
  <si>
    <t>DISPATCH W16 002</t>
  </si>
  <si>
    <t>100% шерсть</t>
  </si>
  <si>
    <t>80-111-14-57</t>
  </si>
  <si>
    <t>80-111-14-58</t>
  </si>
  <si>
    <t>80-111-14-59</t>
  </si>
  <si>
    <t>80-111-14-60</t>
  </si>
  <si>
    <t>80-111-14-61</t>
  </si>
  <si>
    <t>80-115-09-56</t>
  </si>
  <si>
    <t>Кепка HERMAN арт. RANGE KING (черный) {black}</t>
  </si>
  <si>
    <t>RANGE KING</t>
  </si>
  <si>
    <t>80-115-09-57</t>
  </si>
  <si>
    <t>80-115-09-58</t>
  </si>
  <si>
    <t>80-115-09-59</t>
  </si>
  <si>
    <t>80-115-09-60</t>
  </si>
  <si>
    <t>80-115-09-61</t>
  </si>
  <si>
    <t>80-115-15-57</t>
  </si>
  <si>
    <t>Кепка HERMAN арт. RANGE KING (темно-коричневый) {brown}</t>
  </si>
  <si>
    <t>80-115-15-59</t>
  </si>
  <si>
    <t>80-115-15-61</t>
  </si>
  <si>
    <t>80-117-15-57</t>
  </si>
  <si>
    <t>Кепка HERMAN арт. RANGE W16 003 (светло-коричневый) {jacquard}</t>
  </si>
  <si>
    <t>RANGE W16 003</t>
  </si>
  <si>
    <t>jacquard</t>
  </si>
  <si>
    <t>80-117-15-59</t>
  </si>
  <si>
    <t>80-117-15-61</t>
  </si>
  <si>
    <t>80-117-08-55</t>
  </si>
  <si>
    <t>Кепка HERMAN арт. RANGE W16 003 (серый) {taupe}</t>
  </si>
  <si>
    <t>taupe</t>
  </si>
  <si>
    <t>80-117-08-57</t>
  </si>
  <si>
    <t>80-117-08-58</t>
  </si>
  <si>
    <t>80-117-08-59</t>
  </si>
  <si>
    <t>80-117-08-60</t>
  </si>
  <si>
    <t>80-117-08-61</t>
  </si>
  <si>
    <t>80-118-14-57</t>
  </si>
  <si>
    <t>Кепка HERMAN арт. RANGE W16 005 (коричневый / синий) {orange}</t>
  </si>
  <si>
    <t>RANGE W16 005</t>
  </si>
  <si>
    <t>orange</t>
  </si>
  <si>
    <t>80-118-14-59</t>
  </si>
  <si>
    <t>80-118-14-61</t>
  </si>
  <si>
    <t>80-120-09-56</t>
  </si>
  <si>
    <t>Кепка HERMAN арт. USURPER KING (черный) {black}</t>
  </si>
  <si>
    <t>USURPER KING</t>
  </si>
  <si>
    <t>80-120-09-57</t>
  </si>
  <si>
    <t>80-120-09-58</t>
  </si>
  <si>
    <t>80-120-09-59</t>
  </si>
  <si>
    <t>80-120-09-60</t>
  </si>
  <si>
    <t>80-120-09-61</t>
  </si>
  <si>
    <t>80-120-15-56</t>
  </si>
  <si>
    <t>Кепка HERMAN арт. USURPER KING (темно-коричневый) {brown}</t>
  </si>
  <si>
    <t>80-120-15-57</t>
  </si>
  <si>
    <t>80-120-15-58</t>
  </si>
  <si>
    <t>80-120-15-59</t>
  </si>
  <si>
    <t>80-120-15-60</t>
  </si>
  <si>
    <t>80-120-15-61</t>
  </si>
  <si>
    <t>80-123-08-56</t>
  </si>
  <si>
    <t>Кепка HERMAN арт. USURPER W16 004 (серый) {grey}</t>
  </si>
  <si>
    <t>USURPER W16 004</t>
  </si>
  <si>
    <t>80-123-08-57</t>
  </si>
  <si>
    <t>80-123-08-59</t>
  </si>
  <si>
    <t>80-123-08-60</t>
  </si>
  <si>
    <t>80-123-08-61</t>
  </si>
  <si>
    <t>80-287-52-00</t>
  </si>
  <si>
    <t>Берет HERMAN арт. LOUISE 016 (черный) {black}</t>
  </si>
  <si>
    <t>LOUISE 016</t>
  </si>
  <si>
    <t>58% вискоза - 25% акрил - 13% полиамид - 4% ангора</t>
  </si>
  <si>
    <t>80-288-52-00</t>
  </si>
  <si>
    <t>Берет HERMAN арт. LOUISE 028 (черный) {black}</t>
  </si>
  <si>
    <t>LOUISE 028</t>
  </si>
  <si>
    <t>55% полиэстер - 20% полиамид - 20% акрил - 5% шерсть</t>
  </si>
  <si>
    <t>80-289-08-59</t>
  </si>
  <si>
    <t>Кепка HERMAN арт. ADVANCER W17001 (серый) {grey}</t>
  </si>
  <si>
    <t>ADVANCER W17001</t>
  </si>
  <si>
    <t>80-289-08-55</t>
  </si>
  <si>
    <t>80-289-08-57</t>
  </si>
  <si>
    <t>80-289-08-61</t>
  </si>
  <si>
    <t>80-290-06-59</t>
  </si>
  <si>
    <t>Кепка HERMAN арт. ADVANCER W17002 (синий) {blue}</t>
  </si>
  <si>
    <t>ADVANCER W17002</t>
  </si>
  <si>
    <t>60% шерсть - 40% полиэстер</t>
  </si>
  <si>
    <t>80-290-06-55</t>
  </si>
  <si>
    <t>80-290-06-57</t>
  </si>
  <si>
    <t>80-290-06-61</t>
  </si>
  <si>
    <t>80-291-11-59</t>
  </si>
  <si>
    <t>Кепка HERMAN арт. ADVANCER W17010 (зеленый) {green}</t>
  </si>
  <si>
    <t>ADVANCER W17010</t>
  </si>
  <si>
    <t>50% шерсть - 50% вискоза</t>
  </si>
  <si>
    <t>80-100-08-59</t>
  </si>
  <si>
    <t>Кепка HERMAN арт. BADGER W16001 (серый) {multicolor}</t>
  </si>
  <si>
    <t>BADGER W16001</t>
  </si>
  <si>
    <t>68% шерсть - 17% нейлон - 15% шелк</t>
  </si>
  <si>
    <t>multicolor</t>
  </si>
  <si>
    <t>80-100-08-57</t>
  </si>
  <si>
    <t>80-100-08-61</t>
  </si>
  <si>
    <t>80-101-06-59</t>
  </si>
  <si>
    <t>Кепка HERMAN арт. BOXER W16001 (синий / серый) {blue}</t>
  </si>
  <si>
    <t>BOXER W16001</t>
  </si>
  <si>
    <t>80-101-06-57</t>
  </si>
  <si>
    <t>80-101-06-61</t>
  </si>
  <si>
    <t>80-292-08-59</t>
  </si>
  <si>
    <t>Кепка HERMAN арт. BOXER W17001 (серый) {grey}</t>
  </si>
  <si>
    <t>BOXER W17001</t>
  </si>
  <si>
    <t>90% шерсть - 10% кожа</t>
  </si>
  <si>
    <t>80-292-08-55</t>
  </si>
  <si>
    <t>80-292-08-60</t>
  </si>
  <si>
    <t>80-292-08-61</t>
  </si>
  <si>
    <t>80-293-06-59</t>
  </si>
  <si>
    <t>Кепка HERMAN арт. BOXER W17002 (синий) {blue}</t>
  </si>
  <si>
    <t>BOXER W17002</t>
  </si>
  <si>
    <t>80-294-14-59</t>
  </si>
  <si>
    <t>Кепка HERMAN арт. DISCOVERY W17001 (коричневый) {orange}</t>
  </si>
  <si>
    <t>DISCOVERY W17001</t>
  </si>
  <si>
    <t>80% шерсть - 20% хлопок</t>
  </si>
  <si>
    <t>80-294-14-57</t>
  </si>
  <si>
    <t>80-295-14-59</t>
  </si>
  <si>
    <t>Кепка HERMAN арт. DISCOVERY W17003 (коричневый) {brown}</t>
  </si>
  <si>
    <t>DISCOVERY W17003</t>
  </si>
  <si>
    <t>80-296-04-58</t>
  </si>
  <si>
    <t>Кепка HERMAN арт. DISCOVERY W17004 (горчичный) {yellow}</t>
  </si>
  <si>
    <t>DISCOVERY W17004</t>
  </si>
  <si>
    <t>yellow</t>
  </si>
  <si>
    <t>80-297-14-58</t>
  </si>
  <si>
    <t>Кепка HERMAN арт. DISCOVERY W17005 (коричневый) {patchwork}</t>
  </si>
  <si>
    <t>DISCOVERY W17005</t>
  </si>
  <si>
    <t>patchwork</t>
  </si>
  <si>
    <t>80-297-14-57</t>
  </si>
  <si>
    <t>80-297-14-59</t>
  </si>
  <si>
    <t>80-110-08-59</t>
  </si>
  <si>
    <t>Кепка HERMAN арт. DISPATCH W16001 (серый) {grey}</t>
  </si>
  <si>
    <t>DISPATCH W16001</t>
  </si>
  <si>
    <t>80-110-08-58</t>
  </si>
  <si>
    <t>80-110-08-60</t>
  </si>
  <si>
    <t>80-298-06-59</t>
  </si>
  <si>
    <t>Кепка HERMAN арт. DISPATCH W17001 (синий) {blue}</t>
  </si>
  <si>
    <t>DISPATCH W17001</t>
  </si>
  <si>
    <t>80-298-06-57</t>
  </si>
  <si>
    <t>80-298-06-61</t>
  </si>
  <si>
    <t>80-298-06-58</t>
  </si>
  <si>
    <t>80-018-05-59</t>
  </si>
  <si>
    <t>Кепка HERMAN арт. RANGE W16001 (темно-серый) {dark grey}</t>
  </si>
  <si>
    <t>RANGE W16001</t>
  </si>
  <si>
    <t>80% шерсть - 20% полиэстер</t>
  </si>
  <si>
    <t>dark grey</t>
  </si>
  <si>
    <t>80-018-05-60</t>
  </si>
  <si>
    <t>80-018-05-57</t>
  </si>
  <si>
    <t>80-018-05-61</t>
  </si>
  <si>
    <t>80-018-05-62</t>
  </si>
  <si>
    <t>80-116-06-59</t>
  </si>
  <si>
    <t>Кепка HERMAN арт. RANGE W16002 (синий) {blue}</t>
  </si>
  <si>
    <t>RANGE W16002</t>
  </si>
  <si>
    <t>100% шерсть / подклад: 100% полиэстер</t>
  </si>
  <si>
    <t>80-116-06-56</t>
  </si>
  <si>
    <t>80-116-06-57</t>
  </si>
  <si>
    <t>80-116-06-58</t>
  </si>
  <si>
    <t>80-116-06-60</t>
  </si>
  <si>
    <t>80-116-06-61</t>
  </si>
  <si>
    <t>80-116-06-62</t>
  </si>
  <si>
    <t>80-299-60-59</t>
  </si>
  <si>
    <t>Кепка HERMAN арт. RANGE W17 PATCH (коричневый / серый) {patchwork}</t>
  </si>
  <si>
    <t>RANGE W17 PATCH</t>
  </si>
  <si>
    <t>50% шерсть - 45% полиэстер - 5% полиамид</t>
  </si>
  <si>
    <t>80-299-60-57</t>
  </si>
  <si>
    <t>80-299-60-60</t>
  </si>
  <si>
    <t>80-299-60-61</t>
  </si>
  <si>
    <t>80-300-03-59</t>
  </si>
  <si>
    <t>Кепка HERMAN арт. RANGE W17001 (оливковый) {green}</t>
  </si>
  <si>
    <t>RANGE W17001</t>
  </si>
  <si>
    <t>80-301-05-59</t>
  </si>
  <si>
    <t>Кепка HERMAN арт. RANGE W17002 (темно-серый) {blue}</t>
  </si>
  <si>
    <t>RANGE W17002</t>
  </si>
  <si>
    <t>80-302-08-59</t>
  </si>
  <si>
    <t>Кепка HERMAN арт. RANGE W17003 (серый) {grey}</t>
  </si>
  <si>
    <t>RANGE W17003</t>
  </si>
  <si>
    <t>50% шерсть - 30% хлопок - 20% полиамид</t>
  </si>
  <si>
    <t>80-302-08-57</t>
  </si>
  <si>
    <t>80-303-06-59</t>
  </si>
  <si>
    <t>Кепка HERMAN арт. RANGE W17004 (синий) {blue}</t>
  </si>
  <si>
    <t>RANGE W17004</t>
  </si>
  <si>
    <t>80% шерсть - 20% полиамид</t>
  </si>
  <si>
    <t>80-304-06-59</t>
  </si>
  <si>
    <t>Кепка HERMAN арт. RANGE W17005 (синий) {blue}</t>
  </si>
  <si>
    <t>RANGE W17005</t>
  </si>
  <si>
    <t>80-304-06-57</t>
  </si>
  <si>
    <t>80-304-06-61</t>
  </si>
  <si>
    <t>80-305-12-59</t>
  </si>
  <si>
    <t>Кепка HERMAN арт. RANGE W17006 (бордовый) {red}</t>
  </si>
  <si>
    <t>RANGE W17006</t>
  </si>
  <si>
    <t>80-215-14-59</t>
  </si>
  <si>
    <t>Кепка HERMAN арт. USURPER W16001 (коричневый) {brown}</t>
  </si>
  <si>
    <t>USURPER W16001</t>
  </si>
  <si>
    <t>80-215-14-55</t>
  </si>
  <si>
    <t>80-215-14-57</t>
  </si>
  <si>
    <t>80-215-14-61</t>
  </si>
  <si>
    <t>80-306-06-59</t>
  </si>
  <si>
    <t>Кепка HERMAN арт. USURPER W17001 (синий) {blue}</t>
  </si>
  <si>
    <t>USURPER W17001</t>
  </si>
  <si>
    <t>80-307-14-59</t>
  </si>
  <si>
    <t>Кепка HERMAN арт. USURPER W17002 (коричневый) {brown}</t>
  </si>
  <si>
    <t>USURPER W17002</t>
  </si>
  <si>
    <t>80-307-14-58</t>
  </si>
  <si>
    <t>80-308-21-59</t>
  </si>
  <si>
    <t>Кепка HERMAN арт. USURPER W17003 (синий / красный) {blue}</t>
  </si>
  <si>
    <t>USURPER W17003</t>
  </si>
  <si>
    <t>80-308-21-57</t>
  </si>
  <si>
    <t>80-308-21-61</t>
  </si>
  <si>
    <t>80-309-06-59</t>
  </si>
  <si>
    <t>Кепка HERMAN арт. USURPER W17004 (синий) {blue}</t>
  </si>
  <si>
    <t>USURPER W17004</t>
  </si>
  <si>
    <t>80-309-06-57</t>
  </si>
  <si>
    <t>80-309-06-61</t>
  </si>
  <si>
    <t>80-310-14-59</t>
  </si>
  <si>
    <t>Кепка HERMAN арт. USURPER W17005 (коричневый) {brown}</t>
  </si>
  <si>
    <t>USURPER W17005</t>
  </si>
  <si>
    <t>80-133-09-75</t>
  </si>
  <si>
    <t>Перчатки HERMAN арт. CUTTY (черный) {black}</t>
  </si>
  <si>
    <t>CUTTY</t>
  </si>
  <si>
    <t>100% овечья кожа</t>
  </si>
  <si>
    <t>80-134-09-08</t>
  </si>
  <si>
    <t>Перчатки HERMAN арт. EXOS (черный) {black}</t>
  </si>
  <si>
    <t>EXOS</t>
  </si>
  <si>
    <t>80-311-52-57</t>
  </si>
  <si>
    <t>Перчатки HERMAN арт. PAINTER W17007 (черный) {black}</t>
  </si>
  <si>
    <t>PAINTER W17007</t>
  </si>
  <si>
    <t>100% нейлон</t>
  </si>
  <si>
    <t>80-212-09-00</t>
  </si>
  <si>
    <t>Перчатки HERMAN арт. PYROP (черный) {black}</t>
  </si>
  <si>
    <t>PYROP</t>
  </si>
  <si>
    <t>50% акрил - 50% мех кролика</t>
  </si>
  <si>
    <t>80-312-52-00</t>
  </si>
  <si>
    <t>Повязка HERMAN арт. JASPER (черный) {black}</t>
  </si>
  <si>
    <t>JASPER</t>
  </si>
  <si>
    <t>100% мех кролика</t>
  </si>
  <si>
    <t>80-313-06-00</t>
  </si>
  <si>
    <t>Повязка HERMAN арт. JUSTIN 8117 (синий) {petrol}</t>
  </si>
  <si>
    <t>JUSTIN 8117</t>
  </si>
  <si>
    <t>30% шерсть - 70% акрил</t>
  </si>
  <si>
    <t>petrol</t>
  </si>
  <si>
    <t>80-314-52-00</t>
  </si>
  <si>
    <t>Шапка HERMAN арт. AURAL (черный) {black}</t>
  </si>
  <si>
    <t>AURAL</t>
  </si>
  <si>
    <t>50% кожа - 50% мех кролика</t>
  </si>
  <si>
    <t>80-315-26-00</t>
  </si>
  <si>
    <t>Шапка HERMAN арт. EDMOND 011 (серый / синий) {grey}</t>
  </si>
  <si>
    <t>EDMOND 011</t>
  </si>
  <si>
    <t>80-316-14-00</t>
  </si>
  <si>
    <t>Шапка HERMAN арт. EDMOND 013 (коричневый) {brown}</t>
  </si>
  <si>
    <t>EDMOND 013</t>
  </si>
  <si>
    <t>65% шерсть - 26% акрил - 5% лен - 4% полиамид</t>
  </si>
  <si>
    <t>80-317-34-00</t>
  </si>
  <si>
    <t>Шапка HERMAN арт. JUSTIN 8100 (розовый) {raspberry}</t>
  </si>
  <si>
    <t>JUSTIN 8100</t>
  </si>
  <si>
    <t>raspberry</t>
  </si>
  <si>
    <t>80-318-14-00</t>
  </si>
  <si>
    <t>Шапка HERMAN арт. JUSTIN 8180 (коричневый) {brown}</t>
  </si>
  <si>
    <t>JUSTIN 8180</t>
  </si>
  <si>
    <t>80-319-95-00</t>
  </si>
  <si>
    <t>Шапка HERMAN арт. JUSTIN 8181 (синий / белый) {blue}</t>
  </si>
  <si>
    <t>JUSTIN 8181</t>
  </si>
  <si>
    <t>80-320-06-00</t>
  </si>
  <si>
    <t>Шапка HERMAN арт. JUSTIN 8200 (синий) {petrol}</t>
  </si>
  <si>
    <t>JUSTIN 8200</t>
  </si>
  <si>
    <t>80-321-34-00</t>
  </si>
  <si>
    <t>Шапка HERMAN арт. JUSTIN 8210 (розовый) {raspberry}</t>
  </si>
  <si>
    <t>JUSTIN 8210</t>
  </si>
  <si>
    <t>80-322-06-00</t>
  </si>
  <si>
    <t>Шапка HERMAN арт. JUSTIN 8230 (синий / оранжевый) {navy}</t>
  </si>
  <si>
    <t>JUSTIN 8230</t>
  </si>
  <si>
    <t>80-323-02-00</t>
  </si>
  <si>
    <t>Шапка HERMAN арт. JUSTIN 8231 (бежевый / розовый) {beige}</t>
  </si>
  <si>
    <t>JUSTIN 8231</t>
  </si>
  <si>
    <t>80-324-08-00</t>
  </si>
  <si>
    <t>Шапка HERMAN арт. JUSTIN 8240 (серый / бежевый) {grey}</t>
  </si>
  <si>
    <t>JUSTIN 8240</t>
  </si>
  <si>
    <t>80-325-02-00</t>
  </si>
  <si>
    <t>Шапка HERMAN арт. JUSTIN 8241 (бежевый) {putty}</t>
  </si>
  <si>
    <t>JUSTIN 8241</t>
  </si>
  <si>
    <t>putty</t>
  </si>
  <si>
    <t>80-326-02-00</t>
  </si>
  <si>
    <t>Шапка HERMAN арт. JUSTIN 8248 (бежевый) {beige}</t>
  </si>
  <si>
    <t>JUSTIN 8248</t>
  </si>
  <si>
    <t>80-327-12-00</t>
  </si>
  <si>
    <t>Шапка HERMAN арт. JUSTIN 8503 (бордовый) {burgundy}</t>
  </si>
  <si>
    <t>JUSTIN 8503</t>
  </si>
  <si>
    <t>burgundy</t>
  </si>
  <si>
    <t>80-328-08-00</t>
  </si>
  <si>
    <t>Шапка HERMAN арт. LOUISE 001 (серый) {grey}</t>
  </si>
  <si>
    <t>LOUISE 001</t>
  </si>
  <si>
    <t>70% нейлон - 17% акрил - 13% мохер</t>
  </si>
  <si>
    <t>80-329-08-00</t>
  </si>
  <si>
    <t>Шапка HERMAN арт. LOUISE 006 (серый) {grey}</t>
  </si>
  <si>
    <t>LOUISE 006</t>
  </si>
  <si>
    <t>50% шерсть - 50% акрил</t>
  </si>
  <si>
    <t>80-330-08-00</t>
  </si>
  <si>
    <t>Шапка HERMAN арт. LOUISE 007 (серый) {grey}</t>
  </si>
  <si>
    <t>LOUISE 007</t>
  </si>
  <si>
    <t>80-331-14-00</t>
  </si>
  <si>
    <t>Шапка HERMAN арт. LOUISE 010 (коричневый) {taupe}</t>
  </si>
  <si>
    <t>LOUISE 010</t>
  </si>
  <si>
    <t>80-332-17-00</t>
  </si>
  <si>
    <t>Шапка HERMAN арт. LOUISE 017 (белый) {white}</t>
  </si>
  <si>
    <t>LOUISE 017</t>
  </si>
  <si>
    <t>35% вискоза - 23% акрил - 17% полиамид - 15% полиэстер - 6% шерсть - 2% ангора - 2% эластан</t>
  </si>
  <si>
    <t>80-333-02-00</t>
  </si>
  <si>
    <t>Шапка HERMAN арт. LOUISE 018 (бежевый) {beige}</t>
  </si>
  <si>
    <t>LOUISE 018</t>
  </si>
  <si>
    <t>50% вискоза - 30% полиамид - 20% ангора</t>
  </si>
  <si>
    <t>80-334-07-00</t>
  </si>
  <si>
    <t>Шапка HERMAN арт. LOUISE 021 (темно-зеленый) {green}</t>
  </si>
  <si>
    <t>LOUISE 021</t>
  </si>
  <si>
    <t>80-335-14-00</t>
  </si>
  <si>
    <t>Шапка HERMAN арт. LOUISE 022 (коричневый) {orange}</t>
  </si>
  <si>
    <t>LOUISE 022</t>
  </si>
  <si>
    <t>80-336-52-00</t>
  </si>
  <si>
    <t>Шапка HERMAN арт. LOUISE 024 (черный) {black}</t>
  </si>
  <si>
    <t>LOUISE 024</t>
  </si>
  <si>
    <t>80-337-52-00</t>
  </si>
  <si>
    <t>Шапка HERMAN арт. LOUISE 029 (черный) {black}</t>
  </si>
  <si>
    <t>LOUISE 029</t>
  </si>
  <si>
    <t>80-338-08-00</t>
  </si>
  <si>
    <t>Шапка HERMAN арт. LOUISE 031 (серый) {grey}</t>
  </si>
  <si>
    <t>LOUISE 031</t>
  </si>
  <si>
    <t>80-339-02-00</t>
  </si>
  <si>
    <t>Шапка HERMAN арт. MAGGY 8179 (бежевый) {beige}</t>
  </si>
  <si>
    <t>MAGGY 8179</t>
  </si>
  <si>
    <t>80-340-34-00</t>
  </si>
  <si>
    <t>Шапка HERMAN арт. MAGGY 8224 (розовый) {pink}</t>
  </si>
  <si>
    <t>MAGGY 8224</t>
  </si>
  <si>
    <t>80-341-41-00</t>
  </si>
  <si>
    <t>Шапка HERMAN арт. MAGGY 8225 (фиолетовый) {purple}</t>
  </si>
  <si>
    <t>MAGGY 8225</t>
  </si>
  <si>
    <t>purple</t>
  </si>
  <si>
    <t>80-342-64-00</t>
  </si>
  <si>
    <t>Шапка HERMAN арт. MAGGY 8226 (розовый / серый) {grey}</t>
  </si>
  <si>
    <t>MAGGY 8226</t>
  </si>
  <si>
    <t>80-343-34-00</t>
  </si>
  <si>
    <t>Шапка HERMAN арт. MAGGY 8232 (розовый) {pink}</t>
  </si>
  <si>
    <t>MAGGY 8232</t>
  </si>
  <si>
    <t>80-344-34-00</t>
  </si>
  <si>
    <t>Шапка HERMAN арт. MAGGY 8233 (розовый / бежевый) {pink}</t>
  </si>
  <si>
    <t>MAGGY 8233</t>
  </si>
  <si>
    <t>80-345-12-00</t>
  </si>
  <si>
    <t>Шапка HERMAN арт. MAGGY 8520 (бордовый) {burgundy}</t>
  </si>
  <si>
    <t>MAGGY 8520</t>
  </si>
  <si>
    <t>80-346-06-00</t>
  </si>
  <si>
    <t>Шапка HERMAN арт. MAGGY 8523 (синий) {blue}</t>
  </si>
  <si>
    <t>MAGGY 8523</t>
  </si>
  <si>
    <t>80-347-05-00</t>
  </si>
  <si>
    <t>Шапка HERMAN арт. MAGGY 8526 (темно-серый) {grey}</t>
  </si>
  <si>
    <t>MAGGY 8526</t>
  </si>
  <si>
    <t>80-348-08-00</t>
  </si>
  <si>
    <t>Шапка HERMAN арт. MAGGY 8528 (серый) {grey}</t>
  </si>
  <si>
    <t>MAGGY 8528</t>
  </si>
  <si>
    <t>80-349-34-00</t>
  </si>
  <si>
    <t>Шапка HERMAN арт. MONSTER 002 (розовый) {pink}</t>
  </si>
  <si>
    <t>MONSTER 002</t>
  </si>
  <si>
    <t>80-350-08-00</t>
  </si>
  <si>
    <t>Шапка HERMAN арт. MONSTER 003 (серый) {grey}</t>
  </si>
  <si>
    <t>MONSTER 003</t>
  </si>
  <si>
    <t>80-351-16-00</t>
  </si>
  <si>
    <t>Шарф HERMAN арт. BRIDGE W17004 (темно-синий) {blue}</t>
  </si>
  <si>
    <t>BRIDGE W17004</t>
  </si>
  <si>
    <t>100% вискоза</t>
  </si>
  <si>
    <t>80-352-53-00</t>
  </si>
  <si>
    <t>Шарф HERMAN арт. BRIDGE W17005 (бежевый / черный) {black}</t>
  </si>
  <si>
    <t>BRIDGE W17005</t>
  </si>
  <si>
    <t>80-353-14-00</t>
  </si>
  <si>
    <t>Шарф HERMAN арт. COCOON W17001 (коричневый) {brown}</t>
  </si>
  <si>
    <t>COCOON W17001</t>
  </si>
  <si>
    <t>100% акрил</t>
  </si>
  <si>
    <t>80-354-73-00</t>
  </si>
  <si>
    <t>Шарф HERMAN арт. JUSTIN 8531 (бежевый / коричневый) {beige}</t>
  </si>
  <si>
    <t>JUSTIN 8531</t>
  </si>
  <si>
    <t>80-355-17-00</t>
  </si>
  <si>
    <t>Шарф HERMAN арт. LOUISE 025 (белый) {white}</t>
  </si>
  <si>
    <t>LOUISE 025</t>
  </si>
  <si>
    <t>80-356-13-00</t>
  </si>
  <si>
    <t>Шарф HERMAN арт. MAGGY 8235 (оранжевый / синий) {orange}</t>
  </si>
  <si>
    <t>MAGGY 8235</t>
  </si>
  <si>
    <t>80-357-52-00</t>
  </si>
  <si>
    <t>Шарф HERMAN арт. MAGGY 8521 (черный) {black}</t>
  </si>
  <si>
    <t>MAGGY 8521</t>
  </si>
  <si>
    <t>70% акрил - 30% шерсть</t>
  </si>
  <si>
    <t>80-358-05-00</t>
  </si>
  <si>
    <t>Шарф HERMAN арт. MAGGY 8525 (темно-серый) {grey}</t>
  </si>
  <si>
    <t>MAGGY 8525</t>
  </si>
  <si>
    <t>80-359-95-00</t>
  </si>
  <si>
    <t>Шарф HERMAN арт. TECH A (синий / бежевый) {tokyo}</t>
  </si>
  <si>
    <t>TECH A</t>
  </si>
  <si>
    <t>tokyo</t>
  </si>
  <si>
    <t>80-359-54-00</t>
  </si>
  <si>
    <t>Шарф HERMAN арт. TECH A (бежевый / красный) {french}</t>
  </si>
  <si>
    <t>french</t>
  </si>
  <si>
    <t>80-359-21-00</t>
  </si>
  <si>
    <t>Шарф HERMAN арт. TECH A (синий / красный) {usa}</t>
  </si>
  <si>
    <t>usa</t>
  </si>
  <si>
    <t>80-359-18-00</t>
  </si>
  <si>
    <t>Шарф HERMAN арт. TECH A (красный / синий) {uk}</t>
  </si>
  <si>
    <t>uk</t>
  </si>
  <si>
    <t>80-359-20-00</t>
  </si>
  <si>
    <t>Шарф HERMAN арт. TECH A (желтый / фиолетовый) {smiley}</t>
  </si>
  <si>
    <t>smiley</t>
  </si>
  <si>
    <t>80-360-38-00</t>
  </si>
  <si>
    <t>Шарф HERMAN арт. TECH K (белый / синий) {monster}</t>
  </si>
  <si>
    <t>TECH K</t>
  </si>
  <si>
    <t>monster</t>
  </si>
  <si>
    <t>80-360-34-00</t>
  </si>
  <si>
    <t>Шарф HERMAN арт. TECH K (розовый / зеленый) {sheep pink}</t>
  </si>
  <si>
    <t>sheep pink</t>
  </si>
  <si>
    <t>80-361-52-59</t>
  </si>
  <si>
    <t>Шляпа HERMAN арт. DON BOSCO (черный) {black}</t>
  </si>
  <si>
    <t>DON BOSCO</t>
  </si>
  <si>
    <t>80-361-52-57</t>
  </si>
  <si>
    <t>80-362-52-59</t>
  </si>
  <si>
    <t>Шляпа HERMAN арт. DON BROADWAY (черный) {black}</t>
  </si>
  <si>
    <t>DON BROADWAY</t>
  </si>
  <si>
    <t>80-363-06-57</t>
  </si>
  <si>
    <t>Шляпа HERMAN арт. DON CASH (синий) {petrol}</t>
  </si>
  <si>
    <t>DON CASH</t>
  </si>
  <si>
    <t>80-363-06-55</t>
  </si>
  <si>
    <t>80-363-06-59</t>
  </si>
  <si>
    <t>80-363-06-61</t>
  </si>
  <si>
    <t>80-364-52-57</t>
  </si>
  <si>
    <t>Шляпа HERMAN арт. MACCARTHY (черный) {black}</t>
  </si>
  <si>
    <t>MACCARTHY</t>
  </si>
  <si>
    <t>80-364-52-61</t>
  </si>
  <si>
    <t>80-153-08-57</t>
  </si>
  <si>
    <t>Шляпа HERMAN арт. MACCURTIS (серый) {grey}</t>
  </si>
  <si>
    <t>MACCURTIS</t>
  </si>
  <si>
    <t>80-153-08-55</t>
  </si>
  <si>
    <t>80-365-41-57</t>
  </si>
  <si>
    <t>Шляпа HERMAN арт. MAC FLEMISH (бордовый) {burgundy}</t>
  </si>
  <si>
    <t>MAC FLEMISH</t>
  </si>
  <si>
    <t>80-365-41-56</t>
  </si>
  <si>
    <t>80-365-41-58</t>
  </si>
  <si>
    <t>80-365-41-55</t>
  </si>
  <si>
    <t>80-365-41-59</t>
  </si>
  <si>
    <t>80-366-52-59</t>
  </si>
  <si>
    <t>Шляпа HERMAN арт. MACGOFER (черный) {black}</t>
  </si>
  <si>
    <t>MACGOFER</t>
  </si>
  <si>
    <t>80-366-52-57</t>
  </si>
  <si>
    <t>80-366-52-61</t>
  </si>
  <si>
    <t>80-367-16-57</t>
  </si>
  <si>
    <t>Шляпа HERMAN арт. MACJACK (темно-синий) {navy}</t>
  </si>
  <si>
    <t>MACJACK</t>
  </si>
  <si>
    <t>80-368-08-57</t>
  </si>
  <si>
    <t>Шляпа HERMAN арт. MACKINSLEY (серый) {charcoal}</t>
  </si>
  <si>
    <t>MACKINSLEY</t>
  </si>
  <si>
    <t>charcoal</t>
  </si>
  <si>
    <t>80-156-09-57</t>
  </si>
  <si>
    <t>Шляпа HERMAN арт. MACMAXWELL (черный) {black}</t>
  </si>
  <si>
    <t>MACMAXWELL</t>
  </si>
  <si>
    <t>80-156-09-56</t>
  </si>
  <si>
    <t>80-156-09-58</t>
  </si>
  <si>
    <t>80-156-09-60</t>
  </si>
  <si>
    <t>80-369-50-57</t>
  </si>
  <si>
    <t>Шляпа HERMAN арт. MAC SOFT (белый / серый) {beige}</t>
  </si>
  <si>
    <t>MAC SOFT</t>
  </si>
  <si>
    <t>80-369-50-55</t>
  </si>
  <si>
    <t>80-369-50-59</t>
  </si>
  <si>
    <t>80-370-14-57</t>
  </si>
  <si>
    <t>Шляпа HERMAN арт. MACSTREET (коричневый) {brown}</t>
  </si>
  <si>
    <t>MACSTREET</t>
  </si>
  <si>
    <t>80-371-08-57</t>
  </si>
  <si>
    <t>Шляпа HERMAN арт. MACWINSTON (серый) {grey}</t>
  </si>
  <si>
    <t>MACWINSTON</t>
  </si>
  <si>
    <t>80-371-08-59</t>
  </si>
  <si>
    <t>80-372-52-57</t>
  </si>
  <si>
    <t>Шляпа HERMAN арт. QUEEN EVITA (черный) {black}</t>
  </si>
  <si>
    <t>QUEEN EVITA</t>
  </si>
  <si>
    <t>80-372-52-55</t>
  </si>
  <si>
    <t>80-518-09-58</t>
  </si>
  <si>
    <t>Бейсболка HERMAN арт. CONQUEST 005 (черный) {black}</t>
  </si>
  <si>
    <t>CONQUEST 005</t>
  </si>
  <si>
    <t>80-519-14-00</t>
  </si>
  <si>
    <t>Берет HERMAN арт. LOUISE 023 (коричневый) {taupe}</t>
  </si>
  <si>
    <t>LOUISE 023</t>
  </si>
  <si>
    <t>80-520-09-00</t>
  </si>
  <si>
    <t>Берет HERMAN арт. LOUISE 036 (черный) {black}</t>
  </si>
  <si>
    <t>LOUISE 036</t>
  </si>
  <si>
    <t>80-521-14-00</t>
  </si>
  <si>
    <t>Варежки HERMAN арт. JUSTIN 8600 (коричневый) {taupe}</t>
  </si>
  <si>
    <t>JUSTIN 8600</t>
  </si>
  <si>
    <t>80-522-08-00</t>
  </si>
  <si>
    <t>Кепка HERMAN арт. ADVANCER 010 (серый) {grey}</t>
  </si>
  <si>
    <t>ADVANCER 010</t>
  </si>
  <si>
    <t>80-522-08-57</t>
  </si>
  <si>
    <t>80-523-09-58</t>
  </si>
  <si>
    <t>Кепка HERMAN арт. ADVANCER 014 (черный) {black}</t>
  </si>
  <si>
    <t>ADVANCER 014</t>
  </si>
  <si>
    <t>35% шерсть - 25% полиэстер - 20% акрил - 10% хлопок - 10% другие</t>
  </si>
  <si>
    <t>80-524-06-59</t>
  </si>
  <si>
    <t>Кепка HERMAN арт. BOXER 003 (синий) {blue}</t>
  </si>
  <si>
    <t>BOXER 003</t>
  </si>
  <si>
    <t>80-525-06-59</t>
  </si>
  <si>
    <t>Кепка HERMAN арт. DISCOVERY 001 (синий) {blue}</t>
  </si>
  <si>
    <t>DISCOVERY 001</t>
  </si>
  <si>
    <t>80-525-06-57</t>
  </si>
  <si>
    <t>80-525-06-61</t>
  </si>
  <si>
    <t>80-526-06-59</t>
  </si>
  <si>
    <t>Кепка HERMAN арт. DISPATCH 004 (синий) {blue}</t>
  </si>
  <si>
    <t>DISPATCH 004</t>
  </si>
  <si>
    <t>80-527-09-55</t>
  </si>
  <si>
    <t>Кепка HERMAN арт. DISPATCH WAX (черный) {black}</t>
  </si>
  <si>
    <t>DISPATCH WAX</t>
  </si>
  <si>
    <t>50% хлопок - 50% полиэстер</t>
  </si>
  <si>
    <t>80-528-19-57</t>
  </si>
  <si>
    <t>Кепка HERMAN арт. MARINS 002 (голубой) {blue}</t>
  </si>
  <si>
    <t>MARINS 002</t>
  </si>
  <si>
    <t>50% шерсть - 45% полиамид - 5% полиэстер</t>
  </si>
  <si>
    <t>80-529-09-57</t>
  </si>
  <si>
    <t>Кепка HERMAN арт. MARINS 003 (черный) {black}</t>
  </si>
  <si>
    <t>MARINS 003</t>
  </si>
  <si>
    <t>90% шерсть - 10% кашемир</t>
  </si>
  <si>
    <t>80-530-16-57</t>
  </si>
  <si>
    <t>Кепка HERMAN арт. MARINS 004 (темно-синий) {navy}</t>
  </si>
  <si>
    <t>MARINS 004</t>
  </si>
  <si>
    <t>80-017-06-61</t>
  </si>
  <si>
    <t>Кепка HERMAN арт. MARTIN (синий) {blue}</t>
  </si>
  <si>
    <t>MARTIN</t>
  </si>
  <si>
    <t>80-531-06-58</t>
  </si>
  <si>
    <t>Кепка HERMAN арт. RANGE 010 (синий) {Blue}</t>
  </si>
  <si>
    <t>RANGE 010</t>
  </si>
  <si>
    <t>80-532-14-58</t>
  </si>
  <si>
    <t>Кепка HERMAN арт. RANGE 014 (коричневый) {brown}</t>
  </si>
  <si>
    <t>RANGE 014</t>
  </si>
  <si>
    <t>50% шерсть - 50% полиэстер</t>
  </si>
  <si>
    <t>80-533-06-58</t>
  </si>
  <si>
    <t>Кепка HERMAN арт. RANGE PATCH 002 (синий) {blue}</t>
  </si>
  <si>
    <t>RANGE PATCH 002</t>
  </si>
  <si>
    <t>80-533-06-55</t>
  </si>
  <si>
    <t>80-533-06-56</t>
  </si>
  <si>
    <t>80-533-06-57</t>
  </si>
  <si>
    <t>80-533-06-59</t>
  </si>
  <si>
    <t>80-533-06-60</t>
  </si>
  <si>
    <t>80-533-06-61</t>
  </si>
  <si>
    <t>80-181-09-59</t>
  </si>
  <si>
    <t>Кепка HERMAN арт. RANGE SWEAT (черный) {black}</t>
  </si>
  <si>
    <t>RANGE SWEAT</t>
  </si>
  <si>
    <t>80-181-09-56</t>
  </si>
  <si>
    <t>80-181-09-57</t>
  </si>
  <si>
    <t>80-181-09-58</t>
  </si>
  <si>
    <t>80-181-09-60</t>
  </si>
  <si>
    <t>80-181-09-61</t>
  </si>
  <si>
    <t>80-181-09-62</t>
  </si>
  <si>
    <t>80-534-08-57</t>
  </si>
  <si>
    <t>Кепка HERMAN арт. ROBERTS (серый) {grey}</t>
  </si>
  <si>
    <t>ROBERTS</t>
  </si>
  <si>
    <t>80-534-08-59</t>
  </si>
  <si>
    <t>80-534-08-61</t>
  </si>
  <si>
    <t>80-535-13-58</t>
  </si>
  <si>
    <t>Кепка HERMAN арт. USURPER 003 (оранжевый) {orange}</t>
  </si>
  <si>
    <t>USURPER 003</t>
  </si>
  <si>
    <t>80-536-08-58</t>
  </si>
  <si>
    <t>Кепка HERMAN арт. USURPER 010 (серый) {grey}</t>
  </si>
  <si>
    <t>USURPER 010</t>
  </si>
  <si>
    <t>80-537-09-58</t>
  </si>
  <si>
    <t>Кепка HERMAN арт. USURPER DUKE 002 (черный) {black}</t>
  </si>
  <si>
    <t>USURPER DUKE 002</t>
  </si>
  <si>
    <t>80-538-08-58</t>
  </si>
  <si>
    <t>Кепка HERMAN арт. USURPER PATCH 003 (серый) {grey}</t>
  </si>
  <si>
    <t>USURPER PATCH 003</t>
  </si>
  <si>
    <t>80-215-02-56</t>
  </si>
  <si>
    <t>Кепка HERMAN арт. USURPER W16001 (бежевый) {beige}</t>
  </si>
  <si>
    <t>100% шерсть мериноса</t>
  </si>
  <si>
    <t>80-539-14-59</t>
  </si>
  <si>
    <t>Кепка HERMAN арт. USURPER W18001 (коричневый) {brown}</t>
  </si>
  <si>
    <t>USURPER W18001</t>
  </si>
  <si>
    <t>80-540-08-57</t>
  </si>
  <si>
    <t>Панама HERMAN арт. NIXON 001 (серый) {grey}</t>
  </si>
  <si>
    <t>NIXON 001</t>
  </si>
  <si>
    <t>80-540-08-55</t>
  </si>
  <si>
    <t>80-540-08-59</t>
  </si>
  <si>
    <t>80-540-08-61</t>
  </si>
  <si>
    <t>80-133-14-07</t>
  </si>
  <si>
    <t>Перчатки HERMAN арт. CUTTY (коричневый) {cognac}</t>
  </si>
  <si>
    <t>70% кожа - 30% акрил</t>
  </si>
  <si>
    <t>80-541-14-95</t>
  </si>
  <si>
    <t>Перчатки HERMAN арт. DRIVER 001 (коричневый) {brown}</t>
  </si>
  <si>
    <t>DRIVER 001</t>
  </si>
  <si>
    <t>80-542-14-09</t>
  </si>
  <si>
    <t>Перчатки HERMAN арт. DRIVER 002 (коричневый) {brown}</t>
  </si>
  <si>
    <t>DRIVER 002</t>
  </si>
  <si>
    <t>80-543-14-09</t>
  </si>
  <si>
    <t>Перчатки HERMAN арт. DRIVER 003 (коричневый) {brown}</t>
  </si>
  <si>
    <t>DRIVER 003</t>
  </si>
  <si>
    <t>80-544-14-15</t>
  </si>
  <si>
    <t>Перчатки HERMAN арт. DRIVER 004 (коричневый) {cognac}</t>
  </si>
  <si>
    <t>DRIVER 004</t>
  </si>
  <si>
    <t>80-545-14-07</t>
  </si>
  <si>
    <t>Перчатки HERMAN арт. PAINTER 003 (коричневый) {brown}</t>
  </si>
  <si>
    <t>PAINTER 003</t>
  </si>
  <si>
    <t>80-546-17-07</t>
  </si>
  <si>
    <t>Перчатки HERMAN арт. PAINTER 006 (белый) {white}</t>
  </si>
  <si>
    <t>PAINTER 006</t>
  </si>
  <si>
    <t>80-547-14-07</t>
  </si>
  <si>
    <t>Перчатки HERMAN арт. PAINTER 008 (коричневый) {brown}</t>
  </si>
  <si>
    <t>PAINTER 008</t>
  </si>
  <si>
    <t>80-547-14-65</t>
  </si>
  <si>
    <t>80-548-09-07</t>
  </si>
  <si>
    <t>Перчатки HERMAN арт. PAINTER 009 (черный) {black}</t>
  </si>
  <si>
    <t>PAINTER 009</t>
  </si>
  <si>
    <t>80-549-36-07</t>
  </si>
  <si>
    <t>Перчатки HERMAN арт. PAINTER 010 (кремовый) {white}</t>
  </si>
  <si>
    <t>PAINTER 010</t>
  </si>
  <si>
    <t>80-550-17-00</t>
  </si>
  <si>
    <t>Перчатки HERMAN арт. PYROP 002 (белый) {white}</t>
  </si>
  <si>
    <t>PYROP 002</t>
  </si>
  <si>
    <t>80-551-09-00</t>
  </si>
  <si>
    <t>Повязка HERMAN арт. EDMOND 038 (черный) {black}</t>
  </si>
  <si>
    <t>EDMOND 038</t>
  </si>
  <si>
    <t>80-552-08-00</t>
  </si>
  <si>
    <t>Повязка HERMAN арт. INGA (серый) {grey}</t>
  </si>
  <si>
    <t>INGA</t>
  </si>
  <si>
    <t>80-553-08-00</t>
  </si>
  <si>
    <t>Повязка HERMAN арт. JUSTIN 8601 (серый) {grey}</t>
  </si>
  <si>
    <t>JUSTIN 8601</t>
  </si>
  <si>
    <t>80-553-09-00</t>
  </si>
  <si>
    <t>Повязка HERMAN арт. JUSTIN 8601 (черный) {black}</t>
  </si>
  <si>
    <t>80-554-09-57</t>
  </si>
  <si>
    <t>Шапка HERMAN арт. AURAL 001 (черный) {black}</t>
  </si>
  <si>
    <t>AURAL 001</t>
  </si>
  <si>
    <t>50% полиэстер - 50% акрил</t>
  </si>
  <si>
    <t>80-555-09-00</t>
  </si>
  <si>
    <t>Шапка HERMAN арт. EDMOND 016 (черный) {black}</t>
  </si>
  <si>
    <t>EDMOND 016</t>
  </si>
  <si>
    <t>58% вискоза - 25% акрил - 13% поламид - 4% ангора</t>
  </si>
  <si>
    <t>80-556-09-00</t>
  </si>
  <si>
    <t>Шапка HERMAN арт. EDMOND 019 (черный) {black}</t>
  </si>
  <si>
    <t>EDMOND 019</t>
  </si>
  <si>
    <t>80-557-16-00</t>
  </si>
  <si>
    <t>Шапка HERMAN арт. EDMOND 022 (темно-синий) {navy}</t>
  </si>
  <si>
    <t>EDMOND 022</t>
  </si>
  <si>
    <t>80-558-17-00</t>
  </si>
  <si>
    <t>Шапка HERMAN арт. EDMOND 024 (белый) {offwhite}</t>
  </si>
  <si>
    <t>EDMOND 024</t>
  </si>
  <si>
    <t>offwhite</t>
  </si>
  <si>
    <t>80-559-16-00</t>
  </si>
  <si>
    <t>Шапка HERMAN арт. EDMOND 026 (темно-синий) {navy}</t>
  </si>
  <si>
    <t>EDMOND 026</t>
  </si>
  <si>
    <t>80-560-09-00</t>
  </si>
  <si>
    <t>Шапка HERMAN арт. EDMOND 027 (черный) {black}</t>
  </si>
  <si>
    <t>EDMOND 027</t>
  </si>
  <si>
    <t>80-561-02-00</t>
  </si>
  <si>
    <t>Шапка HERMAN арт. EDMOND 030 (бежевый) {beige}</t>
  </si>
  <si>
    <t>EDMOND 030</t>
  </si>
  <si>
    <t>80-562-09-00</t>
  </si>
  <si>
    <t>Шапка HERMAN арт. EDMOND 039 (черный) {black}</t>
  </si>
  <si>
    <t>EDMOND 039</t>
  </si>
  <si>
    <t>80-563-16-00</t>
  </si>
  <si>
    <t>Шапка HERMAN арт. EDMOND 049 (темно-синий) {navy}</t>
  </si>
  <si>
    <t>EDMOND 049</t>
  </si>
  <si>
    <t>80-318-06-00</t>
  </si>
  <si>
    <t>Шапка HERMAN арт. JUSTIN 8180 (синий) {blue}</t>
  </si>
  <si>
    <t>80-491-86-00</t>
  </si>
  <si>
    <t>Шапка HERMAN арт. JUSTIN 8505 (малиновый) {raspberry}</t>
  </si>
  <si>
    <t>JUSTIN 8505</t>
  </si>
  <si>
    <t>80-564-08-00</t>
  </si>
  <si>
    <t>Шапка HERMAN арт. JUSTIN 8530 (серый) {grey}</t>
  </si>
  <si>
    <t>JUSTIN 8530</t>
  </si>
  <si>
    <t>80-565-09-00</t>
  </si>
  <si>
    <t>Шапка HERMAN арт. JUSTIN 8532 (черный) {black}</t>
  </si>
  <si>
    <t>JUSTIN 8532</t>
  </si>
  <si>
    <t>80-566-19-00</t>
  </si>
  <si>
    <t>Шапка HERMAN арт. JUSTIN 8539 (голубой) {blue}</t>
  </si>
  <si>
    <t>JUSTIN 8539</t>
  </si>
  <si>
    <t>80-567-02-00</t>
  </si>
  <si>
    <t>Шапка HERMAN арт. JUSTIN 8605 (бежевый) {beige}</t>
  </si>
  <si>
    <t>JUSTIN 8605</t>
  </si>
  <si>
    <t>80-332-02-00</t>
  </si>
  <si>
    <t>Шапка HERMAN арт. LOUISE 017 (бежевый) {taupe}</t>
  </si>
  <si>
    <t>80-333-17-00</t>
  </si>
  <si>
    <t>Шапка HERMAN арт. LOUISE 018 (белый) {white}</t>
  </si>
  <si>
    <t>55 % полиэстер - 20% полиамид - 20% акрил - 5% шерсть</t>
  </si>
  <si>
    <t>80-568-09-00</t>
  </si>
  <si>
    <t>Шапка HERMAN арт. LOUISE 019 (черный) {black}</t>
  </si>
  <si>
    <t>LOUISE 019</t>
  </si>
  <si>
    <t>58% вискоза - 25% акрил - 13% полиамид - 4% шерсть</t>
  </si>
  <si>
    <t>80-569-06-00</t>
  </si>
  <si>
    <t>Шапка HERMAN арт. LOUISE 020 (синий) {blue}</t>
  </si>
  <si>
    <t>LOUISE 020</t>
  </si>
  <si>
    <t>80-335-17-00</t>
  </si>
  <si>
    <t>Шапка HERMAN арт. LOUISE 022 (белый) {white}</t>
  </si>
  <si>
    <t>80-570-17-00</t>
  </si>
  <si>
    <t>Шапка HERMAN арт. LOUISE 038 (белый) {offwhite}</t>
  </si>
  <si>
    <t>LOUISE 038</t>
  </si>
  <si>
    <t>80-571-15-00</t>
  </si>
  <si>
    <t>Шапка HERMAN арт. LOUISE 039 (светло-коричневый) {taupe}</t>
  </si>
  <si>
    <t>LOUISE 039</t>
  </si>
  <si>
    <t>80-572-09-00</t>
  </si>
  <si>
    <t>Шапка HERMAN арт. LOUISE 041 (черный) {black}</t>
  </si>
  <si>
    <t>LOUISE 041</t>
  </si>
  <si>
    <t>80-573-17-00</t>
  </si>
  <si>
    <t>Шапка HERMAN арт. LOUISE 048 (белый) {white}</t>
  </si>
  <si>
    <t>LOUISE 048</t>
  </si>
  <si>
    <t>80-574-17-00</t>
  </si>
  <si>
    <t>Шапка HERMAN арт. MAGGY 8137 (белый) {white}</t>
  </si>
  <si>
    <t>MAGGY 8137</t>
  </si>
  <si>
    <t>80-575-02-00</t>
  </si>
  <si>
    <t>Шапка HERMAN арт. MAGGY 8604 (бежевый) {putty}</t>
  </si>
  <si>
    <t>MAGGY 8604</t>
  </si>
  <si>
    <t>80-576-08-55</t>
  </si>
  <si>
    <t>Шапка HERMAN арт. URBAN 9009 (серый) {grey}</t>
  </si>
  <si>
    <t>URBAN 9009</t>
  </si>
  <si>
    <t>80-577-06-00</t>
  </si>
  <si>
    <t>Шарф HERMAN арт. BRIDGE 001 (синий) {blue}</t>
  </si>
  <si>
    <t>BRIDGE 001</t>
  </si>
  <si>
    <t>80-578-09-00</t>
  </si>
  <si>
    <t>Шарф HERMAN арт. BRIDGE 002 (черный) {black}</t>
  </si>
  <si>
    <t>BRIDGE 002</t>
  </si>
  <si>
    <t>80-579-09-00</t>
  </si>
  <si>
    <t>Шарф HERMAN арт. BRIDGE 004 (черный) {black}</t>
  </si>
  <si>
    <t>BRIDGE 004</t>
  </si>
  <si>
    <t>80-580-09-00</t>
  </si>
  <si>
    <t>Шарф HERMAN арт. BRIDGE 005 (черный) {black}</t>
  </si>
  <si>
    <t>BRIDGE 005</t>
  </si>
  <si>
    <t>80-581-09-00</t>
  </si>
  <si>
    <t>Шарф HERMAN арт. BRIDGE 007 (черный) {black}</t>
  </si>
  <si>
    <t>BRIDGE 007</t>
  </si>
  <si>
    <t>80-582-09-00</t>
  </si>
  <si>
    <t>Шарф HERMAN арт. COCOON 001 (черный) {black}</t>
  </si>
  <si>
    <t>COCOON 001</t>
  </si>
  <si>
    <t>80-583-15-00</t>
  </si>
  <si>
    <t>Шарф HERMAN арт. COCOON 002 (светло-коричневый) {taupe}</t>
  </si>
  <si>
    <t>COCOON 002</t>
  </si>
  <si>
    <t>80-584-08-00</t>
  </si>
  <si>
    <t>Шарф HERMAN арт. COCOON 006 (серый) {grey}</t>
  </si>
  <si>
    <t>COCOON 006</t>
  </si>
  <si>
    <t>80-585-09-00</t>
  </si>
  <si>
    <t>Шарф HERMAN арт. EDMOND 028 (черный) {black}</t>
  </si>
  <si>
    <t>EDMOND 028</t>
  </si>
  <si>
    <t>80-354-06-00</t>
  </si>
  <si>
    <t>Шарф HERMAN арт. JUSTIN 8531 (синий) {blue}</t>
  </si>
  <si>
    <t>80-355-02-00</t>
  </si>
  <si>
    <t>Шарф HERMAN арт. LOUISE 025 (бежевый) {beige}</t>
  </si>
  <si>
    <t>80-586-09-00</t>
  </si>
  <si>
    <t>Шарф HERMAN арт. LOUISE 027 (черный) {black}</t>
  </si>
  <si>
    <t>LOUISE 027</t>
  </si>
  <si>
    <t>80-510-86-00</t>
  </si>
  <si>
    <t>Шарф HERMAN арт. MAGGY 8513 (малиновый) {raspberry}</t>
  </si>
  <si>
    <t>MAGGY 8513</t>
  </si>
  <si>
    <t>80-357-06-00</t>
  </si>
  <si>
    <t>Шарф HERMAN арт. MAGGY 8521 (синий) {blue}</t>
  </si>
  <si>
    <t>80-587-16-00</t>
  </si>
  <si>
    <t>Шарф HERMAN арт. MAGGY 8527 (темно-синий) {navy}</t>
  </si>
  <si>
    <t>MAGGY 8527</t>
  </si>
  <si>
    <t>80-588-14-57</t>
  </si>
  <si>
    <t>Шляпа HERMAN арт. CARTER 002 (коричневый) {brown}</t>
  </si>
  <si>
    <t>CARTER 002</t>
  </si>
  <si>
    <t>50% полиэстер - 50% полиамид</t>
  </si>
  <si>
    <t>80-589-09-57</t>
  </si>
  <si>
    <t>Панама HERMAN арт. CARTER 003 (черный) {black}</t>
  </si>
  <si>
    <t>CARTER 003</t>
  </si>
  <si>
    <t>80-590-16-57</t>
  </si>
  <si>
    <t>Шляпа HERMAN арт. CARTER 005 (темно-синий) {navy}</t>
  </si>
  <si>
    <t>CARTER 005</t>
  </si>
  <si>
    <t>50% полиэстер - 50% вискоза</t>
  </si>
  <si>
    <t>80-591-08-57</t>
  </si>
  <si>
    <t>Шляпа HERMAN арт. CARTER 006 (серый) {grey}</t>
  </si>
  <si>
    <t>CARTER 006</t>
  </si>
  <si>
    <t>50% шерсть - 50% хлопок</t>
  </si>
  <si>
    <t>80-592-14-61</t>
  </si>
  <si>
    <t>Шляпа HERMAN арт. CORDY (коричневый) {brown}</t>
  </si>
  <si>
    <t>CORDY</t>
  </si>
  <si>
    <t>80-593-02-57</t>
  </si>
  <si>
    <t>Шляпа HERMAN арт. DEFENDER 002 (бежевый) {beige}</t>
  </si>
  <si>
    <t>DEFENDER 002</t>
  </si>
  <si>
    <t>80-594-09-59</t>
  </si>
  <si>
    <t>Шляпа HERMAN арт. DON ALDO (черный) {black}</t>
  </si>
  <si>
    <t>DON ALDO</t>
  </si>
  <si>
    <t>80-594-09-55</t>
  </si>
  <si>
    <t>80-594-09-57</t>
  </si>
  <si>
    <t>80-594-09-61</t>
  </si>
  <si>
    <t>80-595-14-55</t>
  </si>
  <si>
    <t>Шляпа HERMAN арт. DON KAIRAN (коричневый) {brown}</t>
  </si>
  <si>
    <t>DON KAIRAN</t>
  </si>
  <si>
    <t>80-595-14-57</t>
  </si>
  <si>
    <t>80-595-14-61</t>
  </si>
  <si>
    <t>80-596-08-57</t>
  </si>
  <si>
    <t>Шляпа HERMAN арт. DON NELSON (серый) {grey}</t>
  </si>
  <si>
    <t>DON NELSON</t>
  </si>
  <si>
    <t>70% шерсть - 30% полиамид</t>
  </si>
  <si>
    <t>80-597-16-58</t>
  </si>
  <si>
    <t>Шляпа HERMAN арт. MAC BRIDGE (темно-синий) {navy}</t>
  </si>
  <si>
    <t>MAC BRIDGE</t>
  </si>
  <si>
    <t>80-365-16-58</t>
  </si>
  <si>
    <t>Шляпа HERMAN арт. MAC FLEMISH (темно-синий) {navy}</t>
  </si>
  <si>
    <t>80-365-16-55</t>
  </si>
  <si>
    <t>80-365-16-57</t>
  </si>
  <si>
    <t>80-365-16-59</t>
  </si>
  <si>
    <t>80-365-16-56</t>
  </si>
  <si>
    <t>80-598-07-58</t>
  </si>
  <si>
    <t>Шляпа HERMAN арт. MAC GOLDWIN (темно-зеленый) {petrol}</t>
  </si>
  <si>
    <t>MAC GOLDWIN</t>
  </si>
  <si>
    <t>80-599-09-59</t>
  </si>
  <si>
    <t>Шляпа HERMAN арт. MAC MILLAN (черный) {black}</t>
  </si>
  <si>
    <t>MAC MILLAN</t>
  </si>
  <si>
    <t>80-599-09-55</t>
  </si>
  <si>
    <t>80-599-09-57</t>
  </si>
  <si>
    <t>80-599-09-61</t>
  </si>
  <si>
    <t>80-600-12-57</t>
  </si>
  <si>
    <t>Шляпа HERMAN арт. MAC ROSE (бордовый) {bordeaux}</t>
  </si>
  <si>
    <t>MAC ROSE</t>
  </si>
  <si>
    <t>bordeaux</t>
  </si>
  <si>
    <t>80-601-01-58</t>
  </si>
  <si>
    <t>Шляпа HERMAN арт. MAC TAYLOR (светло-серый) {pearl}</t>
  </si>
  <si>
    <t>MAC TAYLOR</t>
  </si>
  <si>
    <t>pearl</t>
  </si>
  <si>
    <t>80-251-09-57</t>
  </si>
  <si>
    <t>Шляпа HERMAN арт. O GOLDWIN (черный) {black}</t>
  </si>
  <si>
    <t>O GOLDWIN</t>
  </si>
  <si>
    <t>80-251-09-55</t>
  </si>
  <si>
    <t>80-251-09-59</t>
  </si>
  <si>
    <t>80-251-09-61</t>
  </si>
  <si>
    <t>80-161-07-57</t>
  </si>
  <si>
    <t>Бейсболка HERMAN арт. CONQUEST SWEAT (зеленый) {green}</t>
  </si>
  <si>
    <t>CONQUEST SWEAT</t>
  </si>
  <si>
    <t>80-161-07-59</t>
  </si>
  <si>
    <t>80-161-07-58</t>
  </si>
  <si>
    <t>80-161-07-60</t>
  </si>
  <si>
    <t>80-044-00-55</t>
  </si>
  <si>
    <t>Бейсболка HERMAN арт. CONQUEST WAX (хаки) {khaki}</t>
  </si>
  <si>
    <t>khaki</t>
  </si>
  <si>
    <t>80-044-00-57</t>
  </si>
  <si>
    <t>80-044-00-59</t>
  </si>
  <si>
    <t>80-044-00-61</t>
  </si>
  <si>
    <t>80-466-08-57</t>
  </si>
  <si>
    <t>Бейсболка HERMAN арт. WILD 001 (серый) {grey}</t>
  </si>
  <si>
    <t>WILD 001</t>
  </si>
  <si>
    <t>80-466-08-59</t>
  </si>
  <si>
    <t>80-428-05-57</t>
  </si>
  <si>
    <t>Бейсболка HERMAN арт. WILD 002 (темно-серый) {charcoal}</t>
  </si>
  <si>
    <t>WILD 002</t>
  </si>
  <si>
    <t>80-428-05-59</t>
  </si>
  <si>
    <t>80-427-06-57</t>
  </si>
  <si>
    <t>Бейсболка HERMAN арт. WILD 004 (синий) {blue}</t>
  </si>
  <si>
    <t>WILD 004</t>
  </si>
  <si>
    <t>100% таслан</t>
  </si>
  <si>
    <t>80-427-06-59</t>
  </si>
  <si>
    <t>80-602-06-55</t>
  </si>
  <si>
    <t>Кепка HERMAN арт. ADVANCER S1801 (синий) {blue}</t>
  </si>
  <si>
    <t>ADVANCER S1801</t>
  </si>
  <si>
    <t>80-602-06-57</t>
  </si>
  <si>
    <t>80-602-06-59</t>
  </si>
  <si>
    <t>80-602-06-61</t>
  </si>
  <si>
    <t>80-602-11-55</t>
  </si>
  <si>
    <t>Кепка HERMAN арт. ADVANCER S1801 (зеленый) {green}</t>
  </si>
  <si>
    <t>80-602-11-57</t>
  </si>
  <si>
    <t>80-602-11-59</t>
  </si>
  <si>
    <t>80-602-11-61</t>
  </si>
  <si>
    <t>80-173-08-55</t>
  </si>
  <si>
    <t>Кепка HERMAN арт. BOXER S1701 (серый) {grey}</t>
  </si>
  <si>
    <t>80-173-08-57</t>
  </si>
  <si>
    <t>80-173-08-59</t>
  </si>
  <si>
    <t>80-173-08-61</t>
  </si>
  <si>
    <t>80-173-08-56</t>
  </si>
  <si>
    <t>80-173-08-60</t>
  </si>
  <si>
    <t>80-603-01-55</t>
  </si>
  <si>
    <t>Кепка HERMAN арт. CONQUEST S1817 (бежевый / бусины) {beads}</t>
  </si>
  <si>
    <t>CONQUEST S1817</t>
  </si>
  <si>
    <t>beads</t>
  </si>
  <si>
    <t>80-603-01-57</t>
  </si>
  <si>
    <t>80-603-02-55</t>
  </si>
  <si>
    <t>Кепка HERMAN арт. CONQUEST S1817 (бежевый / жираф) {girafe}</t>
  </si>
  <si>
    <t>girafe</t>
  </si>
  <si>
    <t>80-603-02-57</t>
  </si>
  <si>
    <t>80-603-03-55</t>
  </si>
  <si>
    <t>Кепка HERMAN арт. CONQUEST S1817 (бежевый / хиппи) {hippie}</t>
  </si>
  <si>
    <t>hippie</t>
  </si>
  <si>
    <t>80-603-03-57</t>
  </si>
  <si>
    <t>80-275-34-55</t>
  </si>
  <si>
    <t>Кепка HERMAN арт. DISCOVERY S1701 (розовый) {red}</t>
  </si>
  <si>
    <t>80-275-34-57</t>
  </si>
  <si>
    <t>80-275-34-59</t>
  </si>
  <si>
    <t>80-275-34-61</t>
  </si>
  <si>
    <t>80-604-06-55</t>
  </si>
  <si>
    <t>Кепка HERMAN арт. DISCOVERY S1801 (синий) {blue}</t>
  </si>
  <si>
    <t>DISCOVERY S1801</t>
  </si>
  <si>
    <t>80-604-06-57</t>
  </si>
  <si>
    <t>80-604-06-59</t>
  </si>
  <si>
    <t>80-604-06-61</t>
  </si>
  <si>
    <t>80-604-11-55</t>
  </si>
  <si>
    <t>Кепка HERMAN арт. DISCOVERY S1801 (зеленый) {green}</t>
  </si>
  <si>
    <t>80-604-11-57</t>
  </si>
  <si>
    <t>80-604-11-59</t>
  </si>
  <si>
    <t>80-604-11-61</t>
  </si>
  <si>
    <t>80-179-07-55</t>
  </si>
  <si>
    <t>Кепка HERMAN арт. DISPATCH S1702 (зеленый) {green}</t>
  </si>
  <si>
    <t>DISPATCH S1702</t>
  </si>
  <si>
    <t>80-179-07-57</t>
  </si>
  <si>
    <t>80-179-07-59</t>
  </si>
  <si>
    <t>80-179-07-61</t>
  </si>
  <si>
    <t>80-396-08-55</t>
  </si>
  <si>
    <t>Кепка HERMAN арт. RANGE S17 POLO (серый) {grey}</t>
  </si>
  <si>
    <t>RANGE S17 POLO</t>
  </si>
  <si>
    <t>80-396-08-57</t>
  </si>
  <si>
    <t>80-396-08-59</t>
  </si>
  <si>
    <t>80-396-08-61</t>
  </si>
  <si>
    <t>80-396-18-55</t>
  </si>
  <si>
    <t>Кепка HERMAN арт. RANGE S17 POLO (красный) {red}</t>
  </si>
  <si>
    <t>80-396-18-57</t>
  </si>
  <si>
    <t>80-396-18-59</t>
  </si>
  <si>
    <t>80-396-18-61</t>
  </si>
  <si>
    <t>80-282-11-55</t>
  </si>
  <si>
    <t>Кепка HERMAN арт. RANGE S1704 (зеленый) {green}</t>
  </si>
  <si>
    <t>80-282-11-56</t>
  </si>
  <si>
    <t>80-282-11-57</t>
  </si>
  <si>
    <t>80-282-11-58</t>
  </si>
  <si>
    <t>80-282-11-59</t>
  </si>
  <si>
    <t>80-282-11-60</t>
  </si>
  <si>
    <t>80-282-11-61</t>
  </si>
  <si>
    <t>80-282-11-62</t>
  </si>
  <si>
    <t>80-397-02-55</t>
  </si>
  <si>
    <t>Кепка HERMAN арт. RANGE S1805 (бежевый) {beige}</t>
  </si>
  <si>
    <t>RANGE S1805</t>
  </si>
  <si>
    <t>80% шелк - 20% лен</t>
  </si>
  <si>
    <t>80-397-02-57</t>
  </si>
  <si>
    <t>80-397-02-59</t>
  </si>
  <si>
    <t>80-397-02-61</t>
  </si>
  <si>
    <t>80-398-08-55</t>
  </si>
  <si>
    <t>Кепка HERMAN арт. RANGE S1806 (серый) {grey}</t>
  </si>
  <si>
    <t>RANGE S1806</t>
  </si>
  <si>
    <t>80-398-08-57</t>
  </si>
  <si>
    <t>80-398-08-59</t>
  </si>
  <si>
    <t>80-398-08-61</t>
  </si>
  <si>
    <t>80-399-11-55</t>
  </si>
  <si>
    <t>Кепка HERMAN арт. RANGE S1808 (зеленый) {green}</t>
  </si>
  <si>
    <t>RANGE S1808</t>
  </si>
  <si>
    <t>80-399-11-57</t>
  </si>
  <si>
    <t>80-399-11-59</t>
  </si>
  <si>
    <t>80-399-11-61</t>
  </si>
  <si>
    <t>80-399-13-57</t>
  </si>
  <si>
    <t>Кепка HERMAN арт. RANGE S1808 (оранжевый) {orange}</t>
  </si>
  <si>
    <t>80-399-13-59</t>
  </si>
  <si>
    <t>80-399-13-61</t>
  </si>
  <si>
    <t>80-413-02-55</t>
  </si>
  <si>
    <t>Кепка HERMAN арт. RANGE S1812 (бежевый / красный) {red}</t>
  </si>
  <si>
    <t>RANGE S1812</t>
  </si>
  <si>
    <t>75% лен - 25% хлопок</t>
  </si>
  <si>
    <t>80-413-02-57</t>
  </si>
  <si>
    <t>80-413-02-59</t>
  </si>
  <si>
    <t>80-413-02-61</t>
  </si>
  <si>
    <t>80-181-08-55</t>
  </si>
  <si>
    <t>Кепка HERMAN арт. RANGE SWEAT (серый) {grey}</t>
  </si>
  <si>
    <t>80-181-08-57</t>
  </si>
  <si>
    <t>80-181-08-59</t>
  </si>
  <si>
    <t>80-181-08-61</t>
  </si>
  <si>
    <t>80-181-08-60</t>
  </si>
  <si>
    <t>80-184-06-55</t>
  </si>
  <si>
    <t>Кепка HERMAN арт. USURPER S1702 (синий) {blue}</t>
  </si>
  <si>
    <t>USURPER S1702</t>
  </si>
  <si>
    <t>80-184-06-57</t>
  </si>
  <si>
    <t>80-184-06-59</t>
  </si>
  <si>
    <t>80-184-06-61</t>
  </si>
  <si>
    <t>80-184-08-55</t>
  </si>
  <si>
    <t>Кепка HERMAN арт. USURPER S1702 (серый) {grey}</t>
  </si>
  <si>
    <t>80-184-08-57</t>
  </si>
  <si>
    <t>80-184-08-59</t>
  </si>
  <si>
    <t>80-184-08-61</t>
  </si>
  <si>
    <t>80-401-11-55</t>
  </si>
  <si>
    <t>Кепка HERMAN арт. USURPER S1802 (светло-коричневый) {green}</t>
  </si>
  <si>
    <t>USURPER S1802</t>
  </si>
  <si>
    <t>80-401-11-57</t>
  </si>
  <si>
    <t>80-401-11-59</t>
  </si>
  <si>
    <t>80-401-11-61</t>
  </si>
  <si>
    <t>80-373-06-55</t>
  </si>
  <si>
    <t>Кепка HERMAN арт. USURPER S1810 (синий) {blue}</t>
  </si>
  <si>
    <t>USURPER S1810</t>
  </si>
  <si>
    <t>80-373-06-57</t>
  </si>
  <si>
    <t>80-373-06-59</t>
  </si>
  <si>
    <t>80-373-06-61</t>
  </si>
  <si>
    <t>80-373-08-55</t>
  </si>
  <si>
    <t>Кепка HERMAN арт. USURPER S1810 (серый) {grey}</t>
  </si>
  <si>
    <t>80-373-08-57</t>
  </si>
  <si>
    <t>80-373-08-59</t>
  </si>
  <si>
    <t>80-373-08-61</t>
  </si>
  <si>
    <t>80-469-06-55</t>
  </si>
  <si>
    <t>Кепка HERMAN арт. USURPER S1820 (синий) {blue}</t>
  </si>
  <si>
    <t>USURPER S1820</t>
  </si>
  <si>
    <t>50% лен - 20% шерсть - 20% шелк - 10% полиамид</t>
  </si>
  <si>
    <t>80-469-06-56</t>
  </si>
  <si>
    <t>80-469-06-57</t>
  </si>
  <si>
    <t>80-469-06-58</t>
  </si>
  <si>
    <t>80-469-06-59</t>
  </si>
  <si>
    <t>80-469-06-60</t>
  </si>
  <si>
    <t>80-469-06-61</t>
  </si>
  <si>
    <t>80-469-06-62</t>
  </si>
  <si>
    <t>80-375-06-56</t>
  </si>
  <si>
    <t>Панама HERMAN арт. WILD 008 (синий) {blue}</t>
  </si>
  <si>
    <t>WILD 008</t>
  </si>
  <si>
    <t>80-375-06-60</t>
  </si>
  <si>
    <t>80-375-08-56</t>
  </si>
  <si>
    <t>Панама HERMAN арт. WILD 008 (серый) {grey}</t>
  </si>
  <si>
    <t>80-375-08-60</t>
  </si>
  <si>
    <t>80-405-18-55</t>
  </si>
  <si>
    <t>Шляпа HERMAN арт. BOATER S1801 (бежевый / красный) {red}</t>
  </si>
  <si>
    <t>BOATER S1801</t>
  </si>
  <si>
    <t>80-405-18-57</t>
  </si>
  <si>
    <t>80-405-18-59</t>
  </si>
  <si>
    <t>80-405-18-61</t>
  </si>
  <si>
    <t>80-457-17-55</t>
  </si>
  <si>
    <t>Шляпа HERMAN арт. BOATER S1802 (бежевый / белый) {white}</t>
  </si>
  <si>
    <t>BOATER S1802</t>
  </si>
  <si>
    <t>80-457-17-57</t>
  </si>
  <si>
    <t>80-457-17-59</t>
  </si>
  <si>
    <t>80-457-17-61</t>
  </si>
  <si>
    <t>80-605-02-55</t>
  </si>
  <si>
    <t>Шляпа HERMAN арт. BOATER S1803 (бежевый) {natural}</t>
  </si>
  <si>
    <t>BOATER S1803</t>
  </si>
  <si>
    <t>80-605-02-57</t>
  </si>
  <si>
    <t>80-605-02-59</t>
  </si>
  <si>
    <t>80-605-02-61</t>
  </si>
  <si>
    <t>80-606-02-55</t>
  </si>
  <si>
    <t>Шляпа HERMAN арт. COWBOY S1809 (бежевый) {natural}</t>
  </si>
  <si>
    <t>COWBOY S1809</t>
  </si>
  <si>
    <t>80-606-02-57</t>
  </si>
  <si>
    <t>80-606-02-59</t>
  </si>
  <si>
    <t>80-606-02-61</t>
  </si>
  <si>
    <t>80-379-06-57</t>
  </si>
  <si>
    <t>Шляпа HERMAN арт. DON CALAS (синий) {blue}</t>
  </si>
  <si>
    <t>DON CALAS</t>
  </si>
  <si>
    <t>80-379-06-59</t>
  </si>
  <si>
    <t>80-379-06-61</t>
  </si>
  <si>
    <t>80-607-14-55</t>
  </si>
  <si>
    <t>Шляпа HERMAN арт. DON CHAPEL (коричневый) {brown}</t>
  </si>
  <si>
    <t>DON CHAPEL</t>
  </si>
  <si>
    <t>80-607-14-57</t>
  </si>
  <si>
    <t>80-607-14-59</t>
  </si>
  <si>
    <t>80-607-14-61</t>
  </si>
  <si>
    <t>80-607-15-55</t>
  </si>
  <si>
    <t>Шляпа HERMAN арт. DON CHAPEL (кофейный) {coffee}</t>
  </si>
  <si>
    <t>coffee</t>
  </si>
  <si>
    <t>80-607-15-57</t>
  </si>
  <si>
    <t>80-607-15-59</t>
  </si>
  <si>
    <t>80-607-15-61</t>
  </si>
  <si>
    <t>80-388-48-55</t>
  </si>
  <si>
    <t>Шляпа HERMAN арт. DON CHICK (белый / черный) {white}</t>
  </si>
  <si>
    <t>DON CHICK</t>
  </si>
  <si>
    <t>80-388-48-57</t>
  </si>
  <si>
    <t>80-388-48-59</t>
  </si>
  <si>
    <t>80-608-53-55</t>
  </si>
  <si>
    <t>Шляпа HERMAN арт. DON COLMAN (бежевый / черный) {black}</t>
  </si>
  <si>
    <t>DON COLMAN</t>
  </si>
  <si>
    <t>100% солома Рафия</t>
  </si>
  <si>
    <t>80-608-53-57</t>
  </si>
  <si>
    <t>80-608-53-59</t>
  </si>
  <si>
    <t>80-608-53-61</t>
  </si>
  <si>
    <t>80-608-73-55</t>
  </si>
  <si>
    <t>Шляпа HERMAN арт. DON COLMAN (бежевый / коричневый) {brown}</t>
  </si>
  <si>
    <t>80-608-73-57</t>
  </si>
  <si>
    <t>80-608-73-59</t>
  </si>
  <si>
    <t>80-608-73-61</t>
  </si>
  <si>
    <t>80-380-06-55</t>
  </si>
  <si>
    <t>Шляпа HERMAN арт. DON FINCH (бежевый / синий) {blue}</t>
  </si>
  <si>
    <t>DON FINCH</t>
  </si>
  <si>
    <t>80-380-06-57</t>
  </si>
  <si>
    <t>80-380-06-59</t>
  </si>
  <si>
    <t>80-380-06-61</t>
  </si>
  <si>
    <t>80-380-11-55</t>
  </si>
  <si>
    <t>Шляпа HERMAN арт. DON FINCH (бежевый / зеленый) {green}</t>
  </si>
  <si>
    <t>80-380-11-57</t>
  </si>
  <si>
    <t>80-380-11-59</t>
  </si>
  <si>
    <t>80-380-11-61</t>
  </si>
  <si>
    <t>80-462-17-55</t>
  </si>
  <si>
    <t>Шляпа HERMAN арт. DON GLOVER (белый) {white}</t>
  </si>
  <si>
    <t>DON GLOVER</t>
  </si>
  <si>
    <t>80-462-17-57</t>
  </si>
  <si>
    <t>80-462-17-59</t>
  </si>
  <si>
    <t>80-462-17-61</t>
  </si>
  <si>
    <t>80-381-17-00</t>
  </si>
  <si>
    <t>Шляпа HERMAN арт. DON HOLE (белый) {offwhite}</t>
  </si>
  <si>
    <t>DON HOLE</t>
  </si>
  <si>
    <t>50% бумага - 50% полиэстер</t>
  </si>
  <si>
    <t>80-389-12-57</t>
  </si>
  <si>
    <t>Шляпа HERMAN арт. DON MACHU (бежевый / бордовый) {burgundy}</t>
  </si>
  <si>
    <t>DON MACHU</t>
  </si>
  <si>
    <t>80-389-12-59</t>
  </si>
  <si>
    <t>80-389-12-61</t>
  </si>
  <si>
    <t>80-408-18-55</t>
  </si>
  <si>
    <t>Шляпа HERMAN арт. DON SUN (бежевый / красный) {red}</t>
  </si>
  <si>
    <t>DON SUN</t>
  </si>
  <si>
    <t>100% солома подсолнуха</t>
  </si>
  <si>
    <t>80-408-18-57</t>
  </si>
  <si>
    <t>80-408-18-59</t>
  </si>
  <si>
    <t>80-061-15-55</t>
  </si>
  <si>
    <t>Шляпа HERMAN арт. EVANS (светло-коричневый) {tobacco}</t>
  </si>
  <si>
    <t>EVANS</t>
  </si>
  <si>
    <t>80-061-15-57</t>
  </si>
  <si>
    <t>80-061-15-59</t>
  </si>
  <si>
    <t>80-061-15-61</t>
  </si>
  <si>
    <t>80-384-08-55</t>
  </si>
  <si>
    <t>Шляпа HERMAN арт. MACBIRD (серый) {grey}</t>
  </si>
  <si>
    <t>MACBIRD</t>
  </si>
  <si>
    <t>100% полипропилен</t>
  </si>
  <si>
    <t>80-384-08-57</t>
  </si>
  <si>
    <t>80-384-08-59</t>
  </si>
  <si>
    <t>80-384-08-61</t>
  </si>
  <si>
    <t>80-202-09-55</t>
  </si>
  <si>
    <t>Шляпа HERMAN арт. MACCHICK (черный) {black}</t>
  </si>
  <si>
    <t>80-202-09-57</t>
  </si>
  <si>
    <t>80-609-02-55</t>
  </si>
  <si>
    <t>Шляпа HERMAN арт. MACFARGAS (бежевый) {natural}</t>
  </si>
  <si>
    <t>MACFARGAS</t>
  </si>
  <si>
    <t>80-609-02-57</t>
  </si>
  <si>
    <t>80-609-02-59</t>
  </si>
  <si>
    <t>80-609-02-61</t>
  </si>
  <si>
    <t>80-463-02-55</t>
  </si>
  <si>
    <t>Шляпа HERMAN арт. MACLOYAL (бежевый) {beige}</t>
  </si>
  <si>
    <t>MACLOYAL</t>
  </si>
  <si>
    <t>80-463-02-57</t>
  </si>
  <si>
    <t>80-463-02-59</t>
  </si>
  <si>
    <t>80-463-02-61</t>
  </si>
  <si>
    <t>80-610-02-55</t>
  </si>
  <si>
    <t>Шляпа HERMAN арт. O BROOKE (бежевый) {beige}</t>
  </si>
  <si>
    <t>O BROOKE</t>
  </si>
  <si>
    <t>80-610-02-57</t>
  </si>
  <si>
    <t>80-610-02-59</t>
  </si>
  <si>
    <t>80-610-02-61</t>
  </si>
  <si>
    <t>80-610-17-55</t>
  </si>
  <si>
    <t>Шляпа HERMAN арт. O BROOKE (белый) {offwhite}</t>
  </si>
  <si>
    <t>80-610-17-57</t>
  </si>
  <si>
    <t>80-610-17-59</t>
  </si>
  <si>
    <t>80-610-17-61</t>
  </si>
  <si>
    <t>80-611-53-55</t>
  </si>
  <si>
    <t>Шляпа HERMAN арт. O DUNN (бежевый / черный) {black}</t>
  </si>
  <si>
    <t>O DUNN</t>
  </si>
  <si>
    <t>80-611-53-57</t>
  </si>
  <si>
    <t>80-611-53-59</t>
  </si>
  <si>
    <t>80-611-53-61</t>
  </si>
  <si>
    <t>80-612-53-55</t>
  </si>
  <si>
    <t>Шляпа HERMAN арт. O GRAIG (бежевый / черный) {black}</t>
  </si>
  <si>
    <t>O GRAIG</t>
  </si>
  <si>
    <t>80-612-53-57</t>
  </si>
  <si>
    <t>80-612-53-59</t>
  </si>
  <si>
    <t>80-612-53-61</t>
  </si>
  <si>
    <t>80-612-73-55</t>
  </si>
  <si>
    <t>Шляпа HERMAN арт. O GRAIG (бежевый / коричневый) {brown}</t>
  </si>
  <si>
    <t>80-612-73-57</t>
  </si>
  <si>
    <t>80-612-73-59</t>
  </si>
  <si>
    <t>80-612-73-61</t>
  </si>
  <si>
    <t>80-613-48-55</t>
  </si>
  <si>
    <t>Шляпа HERMAN арт. O RIVER (белый / черный) {white.black}</t>
  </si>
  <si>
    <t>O RIVER</t>
  </si>
  <si>
    <t>white.black</t>
  </si>
  <si>
    <t>80-613-48-57</t>
  </si>
  <si>
    <t>80-613-48-59</t>
  </si>
  <si>
    <t>80-613-48-61</t>
  </si>
  <si>
    <t>80-613-17-55</t>
  </si>
  <si>
    <t>Шляпа HERMAN арт. O RIVER (белый / белый) {white.white}</t>
  </si>
  <si>
    <t>white.white</t>
  </si>
  <si>
    <t>80-613-17-57</t>
  </si>
  <si>
    <t>80-613-17-59</t>
  </si>
  <si>
    <t>80-613-17-61</t>
  </si>
  <si>
    <t>80-614-16-55</t>
  </si>
  <si>
    <t>Шляпа HERMAN арт. QUEEN BEE (темно-синий) {blue}</t>
  </si>
  <si>
    <t>QUEEN BEE</t>
  </si>
  <si>
    <t>80-614-16-57</t>
  </si>
  <si>
    <t>80-615-73-55</t>
  </si>
  <si>
    <t>Шляпа HERMAN арт. QUEEN JUNGLE (бежевый / коричневый) {brown}</t>
  </si>
  <si>
    <t>QUEEN JUNGLE</t>
  </si>
  <si>
    <t>80-615-73-57</t>
  </si>
  <si>
    <t>80-616-02-56</t>
  </si>
  <si>
    <t>Шляпа HERMAN арт. QUEEN PHIE (бежевый) {beige}</t>
  </si>
  <si>
    <t>QUEEN PHIE</t>
  </si>
  <si>
    <t>80-616-02-58</t>
  </si>
  <si>
    <t>80-617-53-55</t>
  </si>
  <si>
    <t>Шляпа HERMAN арт. QUEEN POX (бежевый / черный) {black}</t>
  </si>
  <si>
    <t>QUEEN POX</t>
  </si>
  <si>
    <t>80-617-53-57</t>
  </si>
  <si>
    <t>80-617-35-55</t>
  </si>
  <si>
    <t>Шляпа HERMAN арт. QUEEN POX (бежевый / разноцветный) {multicolor}</t>
  </si>
  <si>
    <t>80-617-35-57</t>
  </si>
  <si>
    <t>80-618-09-57</t>
  </si>
  <si>
    <t>Бейсболка HERMAN арт. CONQUEST S1701-18 (черный) {black}</t>
  </si>
  <si>
    <t>CONQUEST S1701-18</t>
  </si>
  <si>
    <t>80-618-09-59</t>
  </si>
  <si>
    <t>80-619-19-57</t>
  </si>
  <si>
    <t>Бейсболка HERMAN арт. CONQUEST S1822 (голубой) {blue}</t>
  </si>
  <si>
    <t>CONQUEST S1822</t>
  </si>
  <si>
    <t>80-619-19-59</t>
  </si>
  <si>
    <t>80-417-19-57</t>
  </si>
  <si>
    <t>Бейсболка HERMAN арт. CONQUEST STAR/S (голубой) {blue}</t>
  </si>
  <si>
    <t>CONQUEST STAR/S</t>
  </si>
  <si>
    <t>100% кожа</t>
  </si>
  <si>
    <t>80-417-19-59</t>
  </si>
  <si>
    <t>80-417-19-61</t>
  </si>
  <si>
    <t>80-417-02-55</t>
  </si>
  <si>
    <t>Бейсболка HERMAN арт. CONQUEST STAR/S (бежевый) {taupe}</t>
  </si>
  <si>
    <t>80-417-02-57</t>
  </si>
  <si>
    <t>80-417-02-59</t>
  </si>
  <si>
    <t>80-417-02-61</t>
  </si>
  <si>
    <t>80-250-06-55</t>
  </si>
  <si>
    <t>Кепка HERMAN арт. RANGE PATCH (синий) {blue}</t>
  </si>
  <si>
    <t>RANGE PATCH</t>
  </si>
  <si>
    <t>80% хлопок - 20% лен</t>
  </si>
  <si>
    <t>80-250-06-56</t>
  </si>
  <si>
    <t>80-250-06-57</t>
  </si>
  <si>
    <t>80-250-06-58</t>
  </si>
  <si>
    <t>80-250-06-59</t>
  </si>
  <si>
    <t>80-250-06-60</t>
  </si>
  <si>
    <t>80-250-06-61</t>
  </si>
  <si>
    <t>80-250-06-62</t>
  </si>
  <si>
    <t>80-400-02-55</t>
  </si>
  <si>
    <t>Кепка HERMAN арт. USURPER S1801 (бежевый) {beige}</t>
  </si>
  <si>
    <t>USURPER S1801</t>
  </si>
  <si>
    <t>80-400-02-57</t>
  </si>
  <si>
    <t>80-400-02-59</t>
  </si>
  <si>
    <t>80-400-02-61</t>
  </si>
  <si>
    <t>80-620-17-55</t>
  </si>
  <si>
    <t>Шляпа HERMAN арт. DON ANG (белый) {white}</t>
  </si>
  <si>
    <t>DON ANG</t>
  </si>
  <si>
    <t>80-620-17-57</t>
  </si>
  <si>
    <t>80-620-17-59</t>
  </si>
  <si>
    <t>80-620-17-61</t>
  </si>
  <si>
    <t>80-040-83-57</t>
  </si>
  <si>
    <t>Бейсболка HERMAN арт. CONQUEST WP (светло-бежевый) {beige}</t>
  </si>
  <si>
    <t>CONQUEST WP</t>
  </si>
  <si>
    <t>75% хлопок - 25% полиамид</t>
  </si>
  <si>
    <t>80-160-02-55</t>
  </si>
  <si>
    <t>Бейсболка HERMAN арт. CONQUEST S1701 (бежевый) {beige}</t>
  </si>
  <si>
    <t>80-160-02-57</t>
  </si>
  <si>
    <t>80-160-02-61</t>
  </si>
  <si>
    <t>80-160-02-59</t>
  </si>
  <si>
    <t>80-275-02-57</t>
  </si>
  <si>
    <t>Кепка HERMAN арт. DISCOVERY S1701 (бежевый) {beige}</t>
  </si>
  <si>
    <t>80-275-02-61</t>
  </si>
  <si>
    <t>80-373-02-59</t>
  </si>
  <si>
    <t>Кепка HERMAN арт. USURPER S1810 (бежевый) {beige}</t>
  </si>
  <si>
    <t>75% лен - 25 % хлопок</t>
  </si>
  <si>
    <t>80-374-02-59</t>
  </si>
  <si>
    <t>Кепка HERMAN арт. USURPER S1819 (бежевый) {beige}</t>
  </si>
  <si>
    <t>USURPER S1819</t>
  </si>
  <si>
    <t>80-374-02-55</t>
  </si>
  <si>
    <t>80-172-02-57</t>
  </si>
  <si>
    <t>Кепка HERMAN арт. ADVANCER S1704 (бежевый) {beige}</t>
  </si>
  <si>
    <t>ADVANCER S1704</t>
  </si>
  <si>
    <t>80-375-02-60</t>
  </si>
  <si>
    <t>Панама HERMAN арт. WILD 008 (бежевый) {beige}</t>
  </si>
  <si>
    <t>80-375-02-56</t>
  </si>
  <si>
    <t>80-376-02-59</t>
  </si>
  <si>
    <t>Панама HERMAN арт. WILD 012 (бежевый) {beige}</t>
  </si>
  <si>
    <t>WILD 012</t>
  </si>
  <si>
    <t>80-377-02-58</t>
  </si>
  <si>
    <t>Шляпа HERMAN арт. CONQUEST S1706 (светло-коричневый) {brown}</t>
  </si>
  <si>
    <t>CONQUEST S1706</t>
  </si>
  <si>
    <t>90% бумага - 10% полиэстер</t>
  </si>
  <si>
    <t>80-378-02-00</t>
  </si>
  <si>
    <t>Шляпа HERMAN арт. CONQUEST S1811 (белый) {white}</t>
  </si>
  <si>
    <t>CONQUEST S1811</t>
  </si>
  <si>
    <t>75% бумага - 25% полиэстер</t>
  </si>
  <si>
    <t>80-379-36-59</t>
  </si>
  <si>
    <t>Шляпа HERMAN арт. DON CALAS (кремовый) {beige}</t>
  </si>
  <si>
    <t>80-380-02-59</t>
  </si>
  <si>
    <t>Шляпа HERMAN арт. DON FINCH (бежевый) {beige}</t>
  </si>
  <si>
    <t>80-380-02-55</t>
  </si>
  <si>
    <t>80-380-02-57</t>
  </si>
  <si>
    <t>80-380-02-61</t>
  </si>
  <si>
    <t>80-381-14-00</t>
  </si>
  <si>
    <t>Шляпа HERMAN арт. DON HOLE (коричневый) {beige}</t>
  </si>
  <si>
    <t>80-381-14-59</t>
  </si>
  <si>
    <t>80-382-36-59</t>
  </si>
  <si>
    <t>Шляпа HERMAN арт. DON KEER (кремовый) {beige}</t>
  </si>
  <si>
    <t>DON KEER</t>
  </si>
  <si>
    <t>80-383-02-59</t>
  </si>
  <si>
    <t>Шляпа HERMAN арт. DON RICCO (бежевый) {beige}</t>
  </si>
  <si>
    <t>DON RICCO</t>
  </si>
  <si>
    <t>67% абака - 22% полиэстер - 11% нейлон</t>
  </si>
  <si>
    <t>80-384-02-55</t>
  </si>
  <si>
    <t>Шляпа HERMAN арт. MACBIRD (бежевый) {beige}</t>
  </si>
  <si>
    <t>80-384-02-57</t>
  </si>
  <si>
    <t>80-384-02-59</t>
  </si>
  <si>
    <t>80-384-02-61</t>
  </si>
  <si>
    <t>80-385-34-00</t>
  </si>
  <si>
    <t>Шарф HERMAN арт. TECH A S18 Bird (розовый) {bird}</t>
  </si>
  <si>
    <t>TECH A S18 Bird</t>
  </si>
  <si>
    <t>bird</t>
  </si>
  <si>
    <t>80-386-09-00</t>
  </si>
  <si>
    <t>Кепка HERMAN арт. CUBAN S1803 (черный) {black}</t>
  </si>
  <si>
    <t>CUBAN S1803</t>
  </si>
  <si>
    <t>80-387-09-59</t>
  </si>
  <si>
    <t>Кепка HERMAN арт. RANGE S1810 (черный) {black}</t>
  </si>
  <si>
    <t>RANGE S1810</t>
  </si>
  <si>
    <t>80-388-09-57</t>
  </si>
  <si>
    <t>Шляпа HERMAN арт. DON CHICK (черный) {black}</t>
  </si>
  <si>
    <t>80-389-09-57</t>
  </si>
  <si>
    <t>Шляпа HERMAN арт. DON MACHU (бежевый / черный) {black}</t>
  </si>
  <si>
    <t>80-390-09-00</t>
  </si>
  <si>
    <t>Шляпа HERMAN арт. QUEEN DELUCIA (черный) {black}</t>
  </si>
  <si>
    <t>QUEEN DELUCIA</t>
  </si>
  <si>
    <t>88% бумага - 12% полиэстер</t>
  </si>
  <si>
    <t>80-391-09-00</t>
  </si>
  <si>
    <t>Шарф HERMAN арт. TECH A S18 Ply noir (черный) {black ply}</t>
  </si>
  <si>
    <t>TECH A S18 Ply noir</t>
  </si>
  <si>
    <t>black ply</t>
  </si>
  <si>
    <t>80-392-48-00</t>
  </si>
  <si>
    <t>Шарф HERMAN арт. TECH A S18 Spot noir (черный / белый) {black spot}</t>
  </si>
  <si>
    <t>TECH A S18 Spot noir</t>
  </si>
  <si>
    <t>black spot</t>
  </si>
  <si>
    <t>80-393-09-00</t>
  </si>
  <si>
    <t>Шарф HERMAN арт. TECH A S18 Triskel noir (черный) {black triskel}</t>
  </si>
  <si>
    <t>TECH A S18 Triskel noir</t>
  </si>
  <si>
    <t>black triskel</t>
  </si>
  <si>
    <t>80-394-09-00</t>
  </si>
  <si>
    <t>Шарф HERMAN арт. TECH A S18 Vibes noir (черный) {black vibes}</t>
  </si>
  <si>
    <t>TECH A S18 Vibes noir</t>
  </si>
  <si>
    <t>black vibes</t>
  </si>
  <si>
    <t>80-395-19-57</t>
  </si>
  <si>
    <t>Кепка HERMAN арт. CUBAN S1801 (голубой) {blue}</t>
  </si>
  <si>
    <t>CUBAN S1801</t>
  </si>
  <si>
    <t>55% лен - 45% хлопок</t>
  </si>
  <si>
    <t>80-174-06-55</t>
  </si>
  <si>
    <t>Кепка HERMAN арт. DISCOVERY S1702 (серый) {blue}</t>
  </si>
  <si>
    <t>DISCOVERY S1702</t>
  </si>
  <si>
    <t>55% лен - 45% вискоза</t>
  </si>
  <si>
    <t>80-174-06-56</t>
  </si>
  <si>
    <t>80-174-06-58</t>
  </si>
  <si>
    <t>80-174-06-59</t>
  </si>
  <si>
    <t>80-174-06-60</t>
  </si>
  <si>
    <t>80-174-06-61</t>
  </si>
  <si>
    <t>80-174-06-62</t>
  </si>
  <si>
    <t>80-174-06-57</t>
  </si>
  <si>
    <t>80-179-06-55</t>
  </si>
  <si>
    <t>Кепка HERMAN арт. DISPATCH S1702 (синий) {blue}</t>
  </si>
  <si>
    <t>80-179-06-56</t>
  </si>
  <si>
    <t>80-179-06-57</t>
  </si>
  <si>
    <t>80-179-06-58</t>
  </si>
  <si>
    <t>80-179-06-60</t>
  </si>
  <si>
    <t>80-179-06-61</t>
  </si>
  <si>
    <t>80-179-06-62</t>
  </si>
  <si>
    <t>80-179-06-59</t>
  </si>
  <si>
    <t>80-396-19-57</t>
  </si>
  <si>
    <t>Кепка HERMAN арт. RANGE S17 POLO (голубой) {blue}</t>
  </si>
  <si>
    <t>80-397-06-55</t>
  </si>
  <si>
    <t>Кепка HERMAN арт. RANGE S1805 (синий) {blue}</t>
  </si>
  <si>
    <t>80-397-06-56</t>
  </si>
  <si>
    <t>80-397-06-57</t>
  </si>
  <si>
    <t>80-397-06-58</t>
  </si>
  <si>
    <t>80-397-06-60</t>
  </si>
  <si>
    <t>80-397-06-61</t>
  </si>
  <si>
    <t>80-397-06-62</t>
  </si>
  <si>
    <t>80-397-06-59</t>
  </si>
  <si>
    <t>80-398-06-55</t>
  </si>
  <si>
    <t>Кепка HERMAN арт. RANGE S1806 (синий) {blue}</t>
  </si>
  <si>
    <t>80-398-06-57</t>
  </si>
  <si>
    <t>80-398-06-61</t>
  </si>
  <si>
    <t>80-398-06-59</t>
  </si>
  <si>
    <t>80-399-06-55</t>
  </si>
  <si>
    <t>Кепка HERMAN арт. RANGE S1808 (синий) {blue}</t>
  </si>
  <si>
    <t>80-399-06-57</t>
  </si>
  <si>
    <t>80-399-06-61</t>
  </si>
  <si>
    <t>80-399-06-59</t>
  </si>
  <si>
    <t>80-400-06-55</t>
  </si>
  <si>
    <t>Кепка HERMAN арт. USURPER S1801 (синий) {blue}</t>
  </si>
  <si>
    <t>80-400-06-56</t>
  </si>
  <si>
    <t>80-400-06-57</t>
  </si>
  <si>
    <t>80-400-06-58</t>
  </si>
  <si>
    <t>80-400-06-60</t>
  </si>
  <si>
    <t>80-400-06-61</t>
  </si>
  <si>
    <t>80-400-06-62</t>
  </si>
  <si>
    <t>80-400-06-59</t>
  </si>
  <si>
    <t>80-401-06-59</t>
  </si>
  <si>
    <t>Кепка HERMAN арт. USURPER S1802 (синий) {blue}</t>
  </si>
  <si>
    <t>80-402-19-51</t>
  </si>
  <si>
    <t>Панама HERMAN арт. BUCKET S1813 (голубой) {blue}</t>
  </si>
  <si>
    <t>51kid</t>
  </si>
  <si>
    <t>BUCKET S1813</t>
  </si>
  <si>
    <t>80-403-06-57</t>
  </si>
  <si>
    <t>Шляпа HERMAN арт. CONQUEST S1813 (синий) {blue}</t>
  </si>
  <si>
    <t>CONQUEST S1813</t>
  </si>
  <si>
    <t>80-404-06-59</t>
  </si>
  <si>
    <t>Шляпа HERMAN арт. MACWASHINGTON (синий) {blue}</t>
  </si>
  <si>
    <t>MACWASHINGTON</t>
  </si>
  <si>
    <t>80-405-06-55</t>
  </si>
  <si>
    <t>Шляпа HERMAN арт. BOATER S1801 (бежевый / синий) {blue}</t>
  </si>
  <si>
    <t>80-405-06-57</t>
  </si>
  <si>
    <t>80-405-06-61</t>
  </si>
  <si>
    <t>80-405-06-59</t>
  </si>
  <si>
    <t>80-406-06-00</t>
  </si>
  <si>
    <t>Шляпа HERMAN арт. DON FLAKES (синий) {blue}</t>
  </si>
  <si>
    <t>DON FLAKES</t>
  </si>
  <si>
    <t>80% бумага - 20% полиэстер</t>
  </si>
  <si>
    <t>80-407-19-55</t>
  </si>
  <si>
    <t>Шляпа HERMAN арт. DON JUAN (голубой) {blue}</t>
  </si>
  <si>
    <t>DON JUAN</t>
  </si>
  <si>
    <t>60% бумага - 40% солома рафия</t>
  </si>
  <si>
    <t>80-407-19-57</t>
  </si>
  <si>
    <t>80-407-19-61</t>
  </si>
  <si>
    <t>80-407-19-59</t>
  </si>
  <si>
    <t>80-408-06-55</t>
  </si>
  <si>
    <t>Шляпа HERMAN арт. DON SUN (бежевый / синий) {blue}</t>
  </si>
  <si>
    <t>80-408-06-57</t>
  </si>
  <si>
    <t>80-408-06-61</t>
  </si>
  <si>
    <t>80-408-06-59</t>
  </si>
  <si>
    <t>80-202-06-57</t>
  </si>
  <si>
    <t>Шляпа HERMAN арт. MACCHICK (синий) {blue}</t>
  </si>
  <si>
    <t>80-409-06-00</t>
  </si>
  <si>
    <t>Шляпа HERMAN арт. QUEEN BEACH (синий) {blue}</t>
  </si>
  <si>
    <t>QUEEN BEACH</t>
  </si>
  <si>
    <t>80-410-06-57</t>
  </si>
  <si>
    <t>Шляпа HERMAN арт. QUEEN CALAS (синий) {blue}</t>
  </si>
  <si>
    <t>QUEEN CALAS</t>
  </si>
  <si>
    <t>80-411-19-00</t>
  </si>
  <si>
    <t>Шарф HERMAN арт. TECH A S18 Line bleu (голубой) {blue line}</t>
  </si>
  <si>
    <t>TECH A S18 Line bleu</t>
  </si>
  <si>
    <t>blue line</t>
  </si>
  <si>
    <t>80-412-19-00</t>
  </si>
  <si>
    <t>Шарф HERMAN арт. TECH A S18 Onde bleu (голубой) {blue onde}</t>
  </si>
  <si>
    <t>TECH A S18 Onde bleu</t>
  </si>
  <si>
    <t>blue onde</t>
  </si>
  <si>
    <t>80-413-14-59</t>
  </si>
  <si>
    <t>Кепка HERMAN арт. RANGE S1812 (коричневый) {brown}</t>
  </si>
  <si>
    <t>80-414-14-59</t>
  </si>
  <si>
    <t>Кепка HERMAN арт. RANGE VINTAGE (коричневый) {brown}</t>
  </si>
  <si>
    <t>RANGE VINTAGE</t>
  </si>
  <si>
    <t>80-415-14-55</t>
  </si>
  <si>
    <t>Шляпа HERMAN арт. DON PACO (коричневый) {brown}</t>
  </si>
  <si>
    <t>DON PACO</t>
  </si>
  <si>
    <t>80-416-14-59</t>
  </si>
  <si>
    <t>Шляпа HERMAN арт. DON RUSSEL (коричневый) {brown}</t>
  </si>
  <si>
    <t>DON RUSSEL</t>
  </si>
  <si>
    <t>65% полиэстер - 35% вискоза</t>
  </si>
  <si>
    <t>80-417-13-55</t>
  </si>
  <si>
    <t>Бейсболка HERMAN арт. CONQUEST STAR/S (рыжий) {cognac}</t>
  </si>
  <si>
    <t>80-417-13-59</t>
  </si>
  <si>
    <t>80-417-13-61</t>
  </si>
  <si>
    <t>80-417-13-57</t>
  </si>
  <si>
    <t>80-418-34-51</t>
  </si>
  <si>
    <t>Панама HERMAN арт. BUCKET S1810 (розовый) {fushia}</t>
  </si>
  <si>
    <t>BUCKET S1810</t>
  </si>
  <si>
    <t>fushia</t>
  </si>
  <si>
    <t>80-419-08-00</t>
  </si>
  <si>
    <t>Шарф HERMAN арт. TECH A S18 Girls (серый) {girls}</t>
  </si>
  <si>
    <t>TECH A S18 Girls</t>
  </si>
  <si>
    <t>girls</t>
  </si>
  <si>
    <t>80-420-06-00</t>
  </si>
  <si>
    <t>Шарф HERMAN арт. TECH A S18 Glasses (синий) {glasses}</t>
  </si>
  <si>
    <t>TECH A S18 Glasses</t>
  </si>
  <si>
    <t>glasses</t>
  </si>
  <si>
    <t>80-421-03-59</t>
  </si>
  <si>
    <t>Бейсболка HERMAN арт. WILD 015 (оливковый) {green}</t>
  </si>
  <si>
    <t>WILD 015</t>
  </si>
  <si>
    <t>80-469-02-55</t>
  </si>
  <si>
    <t>Кепка HERMAN арт. USURPER S1820 (бежевый) {beige}</t>
  </si>
  <si>
    <t>80-469-02-56</t>
  </si>
  <si>
    <t>80-469-02-57</t>
  </si>
  <si>
    <t>80-469-02-58</t>
  </si>
  <si>
    <t>80-469-02-61</t>
  </si>
  <si>
    <t>80-469-02-59</t>
  </si>
  <si>
    <t>80-423-11-00</t>
  </si>
  <si>
    <t>Козырек HERMAN арт. VISOR S1801 (зеленый) {green}</t>
  </si>
  <si>
    <t>VISOR S1801</t>
  </si>
  <si>
    <t>80-424-11-59</t>
  </si>
  <si>
    <t>Шляпа HERMAN арт. DON MIKO (зеленый) {green}</t>
  </si>
  <si>
    <t>DON MIKO</t>
  </si>
  <si>
    <t>80-425-11-00</t>
  </si>
  <si>
    <t>Шарф HERMAN арт. TECH A S18 Tribes vert (зеленый) {green tribes}</t>
  </si>
  <si>
    <t>TECH A S18 Tribes vert</t>
  </si>
  <si>
    <t>green tribes</t>
  </si>
  <si>
    <t>80-426-08-57</t>
  </si>
  <si>
    <t>Бейсболка HERMAN арт. WILD 003 (серый) {grey}</t>
  </si>
  <si>
    <t>WILD 003</t>
  </si>
  <si>
    <t>80-427-08-57</t>
  </si>
  <si>
    <t>Бейсболка HERMAN арт. WILD 004 (серый) {grey}</t>
  </si>
  <si>
    <t>80-427-08-59</t>
  </si>
  <si>
    <t>80-428-08-59</t>
  </si>
  <si>
    <t>Бейсболка HERMAN арт. WILD 002 (серый) {grey}</t>
  </si>
  <si>
    <t>80-428-08-57</t>
  </si>
  <si>
    <t>80-429-05-57</t>
  </si>
  <si>
    <t>Кепка HERMAN арт. USURPER S17 POLO (темно-серый) {charcoal}</t>
  </si>
  <si>
    <t>USURPER S17 POLO</t>
  </si>
  <si>
    <t>80-430-08-57</t>
  </si>
  <si>
    <t>Козырек HERMAN арт. WILD 005 (серый) {grey}</t>
  </si>
  <si>
    <t>WILD 005</t>
  </si>
  <si>
    <t>80-431-08-56</t>
  </si>
  <si>
    <t>Панама HERMAN арт. WILD 007 (серый) {grey}</t>
  </si>
  <si>
    <t>WILD 007</t>
  </si>
  <si>
    <t>80-431-08-60</t>
  </si>
  <si>
    <t>80-432-08-00</t>
  </si>
  <si>
    <t>Шарф HERMAN арт. TECH A S18 Grenouille gris (серый) {grey frog}</t>
  </si>
  <si>
    <t>TECH A S18 Grenouille gris</t>
  </si>
  <si>
    <t>grey frog</t>
  </si>
  <si>
    <t>80-433-08-00</t>
  </si>
  <si>
    <t>Шарф HERMAN арт. TECH A S18 Jump gris (серый) {grey jump}</t>
  </si>
  <si>
    <t>TECH A S18 Jump gris</t>
  </si>
  <si>
    <t>grey jump</t>
  </si>
  <si>
    <t>80-434-08-00</t>
  </si>
  <si>
    <t>Шарф HERMAN арт. TECH A S18 Crane gris (серый) {grey skull}</t>
  </si>
  <si>
    <t>TECH A S18 Crane gris</t>
  </si>
  <si>
    <t>grey skull</t>
  </si>
  <si>
    <t>80-435-35-00</t>
  </si>
  <si>
    <t>Шарф HERMAN арт. TECH A S18 Ibis (разноцветный) {ibis}</t>
  </si>
  <si>
    <t>TECH A S18 Ibis</t>
  </si>
  <si>
    <t>ibis</t>
  </si>
  <si>
    <t>80-436-02-55</t>
  </si>
  <si>
    <t>Шляпа HERMAN арт. QUEEN SPARK (кремовый) {multi}</t>
  </si>
  <si>
    <t>QUEEN SPARK</t>
  </si>
  <si>
    <t>multi</t>
  </si>
  <si>
    <t>80-436-02-57</t>
  </si>
  <si>
    <t>80-437-02-57</t>
  </si>
  <si>
    <t>Панама HERMAN арт. CONQUEST S1815 (бежевый / оранжевый) {hippie}</t>
  </si>
  <si>
    <t>CONQUEST S1815</t>
  </si>
  <si>
    <t>80-438-02-00</t>
  </si>
  <si>
    <t>Шляпа HERMAN арт. MACRAINBOW (бежевый) {natural}</t>
  </si>
  <si>
    <t>MACRAINBOW</t>
  </si>
  <si>
    <t>80-439-02-55</t>
  </si>
  <si>
    <t>Шляпа HERMAN арт. MACREESE (бежевый) {natural}</t>
  </si>
  <si>
    <t>MACREESE</t>
  </si>
  <si>
    <t>80-439-02-57</t>
  </si>
  <si>
    <t>80-439-02-61</t>
  </si>
  <si>
    <t>80-439-02-59</t>
  </si>
  <si>
    <t>80-440-02-00</t>
  </si>
  <si>
    <t>Шляпа HERMAN арт. QUEEN RAINBOW (бежевый) {natural}</t>
  </si>
  <si>
    <t>QUEEN RAINBOW</t>
  </si>
  <si>
    <t>80-159-06-00</t>
  </si>
  <si>
    <t>Бейсболка HERMAN арт. CONQUEST S POLO (темно-синий) {navy}</t>
  </si>
  <si>
    <t>CONQUEST S POLO</t>
  </si>
  <si>
    <t>80-441-16-00</t>
  </si>
  <si>
    <t>Козырек HERMAN арт. VISOR S1809 (темно-синий) {navy}</t>
  </si>
  <si>
    <t>VISOR S1809</t>
  </si>
  <si>
    <t>80-442-16-00</t>
  </si>
  <si>
    <t>Шляпа HERMAN арт. CONQUEST S1810 (темно-синий) {navy}</t>
  </si>
  <si>
    <t>CONQUEST S1810</t>
  </si>
  <si>
    <t>80-443-16-55</t>
  </si>
  <si>
    <t>Шляпа HERMAN арт. DON FISH (темно-синий) {navy}</t>
  </si>
  <si>
    <t>DON FISH</t>
  </si>
  <si>
    <t>80-443-16-59</t>
  </si>
  <si>
    <t>80-443-16-61</t>
  </si>
  <si>
    <t>80-443-16-57</t>
  </si>
  <si>
    <t>80-444-06-59</t>
  </si>
  <si>
    <t>Шляпа HERMAN арт. DON DUCK (синий) {blue}</t>
  </si>
  <si>
    <t>DON DUCK</t>
  </si>
  <si>
    <t>80-444-06-57</t>
  </si>
  <si>
    <t>80-445-13-00</t>
  </si>
  <si>
    <t>Козырек HERMAN арт. VISOR S1803 (оранжевый) {orange}</t>
  </si>
  <si>
    <t>VISOR S1803</t>
  </si>
  <si>
    <t>80-446-13-00</t>
  </si>
  <si>
    <t>Шляпа HERMAN арт. MACCORDY (оранжевый) {orange}</t>
  </si>
  <si>
    <t>MACCORDY</t>
  </si>
  <si>
    <t>80-447-13-00</t>
  </si>
  <si>
    <t>Шарф HERMAN арт. TECH A S18 Ethno orange (оранжевый) {orange ethno}</t>
  </si>
  <si>
    <t>TECH A S18 Ethno orange</t>
  </si>
  <si>
    <t>orange ethno</t>
  </si>
  <si>
    <t>80-448-13-00</t>
  </si>
  <si>
    <t>Шарф HERMAN арт. TECH A S18 Playa orange (оранжевый) {orange playa}</t>
  </si>
  <si>
    <t>TECH A S18 Playa orange</t>
  </si>
  <si>
    <t>orange playa</t>
  </si>
  <si>
    <t>80-449-18-00</t>
  </si>
  <si>
    <t>Шарф HERMAN арт. TECH A S18 Palm (голубой) {palm}</t>
  </si>
  <si>
    <t>TECH A S18 Palm</t>
  </si>
  <si>
    <t>palm</t>
  </si>
  <si>
    <t>80-450-34-53</t>
  </si>
  <si>
    <t>Кепка HERMAN арт. CONQUEST S1821 (розовый) {pink}</t>
  </si>
  <si>
    <t>53 XS/S</t>
  </si>
  <si>
    <t>CONQUEST S1821</t>
  </si>
  <si>
    <t>80-451-34-00</t>
  </si>
  <si>
    <t>Шарф HERMAN арт. TECH A S18 Boom rose (розовый) {pink boom}</t>
  </si>
  <si>
    <t>TECH A S18 Boom rose</t>
  </si>
  <si>
    <t>pink boom</t>
  </si>
  <si>
    <t>80-452-34-00</t>
  </si>
  <si>
    <t>Шарф HERMAN арт. TECH A S18 Dog rose (розовый) {pink dog}</t>
  </si>
  <si>
    <t>TECH A S18 Dog rose</t>
  </si>
  <si>
    <t>pink dog</t>
  </si>
  <si>
    <t>80-453-34-00</t>
  </si>
  <si>
    <t>Шарф HERMAN арт. TECH A S18 Drop rose (розовый) {pink drop}</t>
  </si>
  <si>
    <t>TECH A S18 Drop rose</t>
  </si>
  <si>
    <t>pink drop</t>
  </si>
  <si>
    <t>80-454-34-00</t>
  </si>
  <si>
    <t>Шарф HERMAN арт. TECH A S18 Hibou rose (розовый) {pink owl}</t>
  </si>
  <si>
    <t>TECH A S18 Hibou rose</t>
  </si>
  <si>
    <t>pink owl</t>
  </si>
  <si>
    <t>80-455-41-55</t>
  </si>
  <si>
    <t>Кепка HERMAN арт. ADVANCER PATCH (фиолетовый) {purple}</t>
  </si>
  <si>
    <t>ADVANCER PATCH</t>
  </si>
  <si>
    <t>80% лен - 20% хлопок</t>
  </si>
  <si>
    <t>80-455-41-57</t>
  </si>
  <si>
    <t>80-455-41-61</t>
  </si>
  <si>
    <t>80-455-41-59</t>
  </si>
  <si>
    <t>80-183-41-57</t>
  </si>
  <si>
    <t>Кепка HERMAN арт. USURPER S1701 (фиолетовый) {purple}</t>
  </si>
  <si>
    <t>USURPER S1701</t>
  </si>
  <si>
    <t>80-178-18-59</t>
  </si>
  <si>
    <t>Кепка HERMAN арт. DISPATCH S1701 (красный) {red}</t>
  </si>
  <si>
    <t>DISPATCH S1701</t>
  </si>
  <si>
    <t>80-456-18-00</t>
  </si>
  <si>
    <t>Козырек HERMAN арт. VISOR S1701 (красный) {red}</t>
  </si>
  <si>
    <t>VISOR S1701</t>
  </si>
  <si>
    <t>80-457-18-55</t>
  </si>
  <si>
    <t>Шляпа HERMAN арт. BOATER S1802 (бежевый / бордовый) {red}</t>
  </si>
  <si>
    <t>80-457-18-57</t>
  </si>
  <si>
    <t>80-457-18-61</t>
  </si>
  <si>
    <t>80-457-18-59</t>
  </si>
  <si>
    <t>80-458-18-59</t>
  </si>
  <si>
    <t>Шляпа HERMAN арт. SUAREZ (красный) {red}</t>
  </si>
  <si>
    <t>SUAREZ</t>
  </si>
  <si>
    <t>100% солома Токилья</t>
  </si>
  <si>
    <t>80-459-35-00</t>
  </si>
  <si>
    <t>Шарф HERMAN арт. TECH A S18 Robot (разноцветный) {robot}</t>
  </si>
  <si>
    <t>TECH A S18 Robot</t>
  </si>
  <si>
    <t>robot</t>
  </si>
  <si>
    <t>80-460-08-59</t>
  </si>
  <si>
    <t>Кепка HERMAN арт. RANGE STAR (серый) {taupe}</t>
  </si>
  <si>
    <t>RANGE STAR</t>
  </si>
  <si>
    <t>80-184-02-58</t>
  </si>
  <si>
    <t>Кепка HERMAN арт. USURPER S1702 (бежевый) {taupe}</t>
  </si>
  <si>
    <t>80-461-14-59</t>
  </si>
  <si>
    <t>Шляпа HERMAN арт. DON DARIO (коричневый) {tobacco}</t>
  </si>
  <si>
    <t>DON DARIO</t>
  </si>
  <si>
    <t>80-461-14-57</t>
  </si>
  <si>
    <t>80-461-14-55</t>
  </si>
  <si>
    <t>80-461-14-61</t>
  </si>
  <si>
    <t>80-462-14-59</t>
  </si>
  <si>
    <t>Шляпа HERMAN арт. DON GLOVER (коричневый) {tobacco}</t>
  </si>
  <si>
    <t>80-070-14-55</t>
  </si>
  <si>
    <t>Шляпа HERMAN арт. LESTER (светло-коричневый) {tobacco}</t>
  </si>
  <si>
    <t>LESTER</t>
  </si>
  <si>
    <t>80-070-14-57</t>
  </si>
  <si>
    <t>80-070-14-59</t>
  </si>
  <si>
    <t>80-070-14-61</t>
  </si>
  <si>
    <t>80-463-14-59</t>
  </si>
  <si>
    <t>Шляпа HERMAN арт. MACLOYAL (коричневый) {tobacco}</t>
  </si>
  <si>
    <t>80-463-14-55</t>
  </si>
  <si>
    <t>80-463-14-57</t>
  </si>
  <si>
    <t>80-463-14-61</t>
  </si>
  <si>
    <t>80-464-09-59</t>
  </si>
  <si>
    <t>Шляпа HERMAN арт. MACPUERTO (черный) {black}</t>
  </si>
  <si>
    <t>MACPUERTO</t>
  </si>
  <si>
    <t>80-465-17-57</t>
  </si>
  <si>
    <t>Бейсболка HERMAN арт. WILD 019 (белый) {white}</t>
  </si>
  <si>
    <t>WILD 019</t>
  </si>
  <si>
    <t>80-466-17-57</t>
  </si>
  <si>
    <t>Бейсболка HERMAN арт. WILD 001 (белый) {white}</t>
  </si>
  <si>
    <t>80-466-17-59</t>
  </si>
  <si>
    <t>80-467-17-60</t>
  </si>
  <si>
    <t>Шляпа HERMAN арт. DON WEMBLEY (белый) {white}</t>
  </si>
  <si>
    <t>DON WEMBLEY</t>
  </si>
  <si>
    <t>80-468-48-00</t>
  </si>
  <si>
    <t>Шарф HERMAN арт. TECH A S18 Wild (черный / белый) {wild}</t>
  </si>
  <si>
    <t>TECH A S18 Wild</t>
  </si>
  <si>
    <t>wild</t>
  </si>
  <si>
    <t>80-470-09-00</t>
  </si>
  <si>
    <t>Балаклава HERMAN арт. FREEZE 4200 (черный) {black}</t>
  </si>
  <si>
    <t>FREEZE 4200</t>
  </si>
  <si>
    <t>80-161-08-57</t>
  </si>
  <si>
    <t>Бейсболка HERMAN арт. CONQUEST SWEAT (серый) {grey}</t>
  </si>
  <si>
    <t>80-161-08-58</t>
  </si>
  <si>
    <t>80-161-08-59</t>
  </si>
  <si>
    <t>80-161-08-61</t>
  </si>
  <si>
    <t>80-471-09-57</t>
  </si>
  <si>
    <t>Бейсболка HERMAN арт. CONQUEST W17005 (черный) {black}</t>
  </si>
  <si>
    <t>CONQUEST W17005</t>
  </si>
  <si>
    <t>80-471-09-58</t>
  </si>
  <si>
    <t>80-471-09-59</t>
  </si>
  <si>
    <t>80-471-09-61</t>
  </si>
  <si>
    <t>80-471-16-57</t>
  </si>
  <si>
    <t>Бейсболка HERMAN арт. CONQUEST W17005 (темно-синий) {navy}</t>
  </si>
  <si>
    <t>80-471-16-59</t>
  </si>
  <si>
    <t>80-471-16-61</t>
  </si>
  <si>
    <t>80-472-09-00</t>
  </si>
  <si>
    <t>Варежки HERMAN арт. JUSTIN 8185 (черный) {black}</t>
  </si>
  <si>
    <t>JUSTIN 8185</t>
  </si>
  <si>
    <t>80-472-08-00</t>
  </si>
  <si>
    <t>Варежки HERMAN арт. JUSTIN 8185 (серый) {grey}</t>
  </si>
  <si>
    <t>80-472-16-00</t>
  </si>
  <si>
    <t>Варежки HERMAN арт. JUSTIN 8185 (темно-синий) {navy}</t>
  </si>
  <si>
    <t>80-472-17-00</t>
  </si>
  <si>
    <t>Варежки HERMAN арт. JUSTIN 8185 (белый) {offwhite}</t>
  </si>
  <si>
    <t>80-472-01-00</t>
  </si>
  <si>
    <t>Варежки HERMAN арт. JUSTIN 8185 (светло-серый) {pearl}</t>
  </si>
  <si>
    <t>80-472-06-00</t>
  </si>
  <si>
    <t>Варежки HERMAN арт. JUSTIN 8185 (синий) {petrol blue}</t>
  </si>
  <si>
    <t>petrol blue</t>
  </si>
  <si>
    <t>80-472-02-00</t>
  </si>
  <si>
    <t>Варежки HERMAN арт. JUSTIN 8185 (бежевый) {putty}</t>
  </si>
  <si>
    <t>80-472-86-00</t>
  </si>
  <si>
    <t>Варежки HERMAN арт. JUSTIN 8185 (малиновый) {raspberry}</t>
  </si>
  <si>
    <t>80-472-15-00</t>
  </si>
  <si>
    <t>Варежки HERMAN арт. JUSTIN 8185 (светло-коричневый) {taupe}</t>
  </si>
  <si>
    <t>80-473-09-00</t>
  </si>
  <si>
    <t>Варежки HERMAN арт. PYROP W17 (черный) {black}</t>
  </si>
  <si>
    <t>PYROP W17</t>
  </si>
  <si>
    <t>80-473-08-00</t>
  </si>
  <si>
    <t>Варежки HERMAN арт. PYROP W17 (серый) {grey}</t>
  </si>
  <si>
    <t>80-473-17-00</t>
  </si>
  <si>
    <t>Варежки HERMAN арт. PYROP W17 (белый) {white}</t>
  </si>
  <si>
    <t>80-474-13-57</t>
  </si>
  <si>
    <t>Кепка HERMAN арт. ADVANCER W17006 (рыжий) {red}</t>
  </si>
  <si>
    <t>ADVANCER W17006</t>
  </si>
  <si>
    <t>80-474-13-59</t>
  </si>
  <si>
    <t>80-474-13-61</t>
  </si>
  <si>
    <t>80-289-14-55</t>
  </si>
  <si>
    <t>Кепка HERMAN арт. ADVANCER W17001 (коричневый) {orange}</t>
  </si>
  <si>
    <t>80-289-14-57</t>
  </si>
  <si>
    <t>80-289-14-59</t>
  </si>
  <si>
    <t>80-289-14-61</t>
  </si>
  <si>
    <t>80-290-08-55</t>
  </si>
  <si>
    <t>Кепка HERMAN арт. ADVANCER W17002 (серый) {grey}</t>
  </si>
  <si>
    <t>80-290-08-57</t>
  </si>
  <si>
    <t>80-290-08-59</t>
  </si>
  <si>
    <t>80-290-08-61</t>
  </si>
  <si>
    <t>80-474-11-57</t>
  </si>
  <si>
    <t>Кепка HERMAN арт. ADVANCER W17006 (зеленый) {green}</t>
  </si>
  <si>
    <t>80-474-11-59</t>
  </si>
  <si>
    <t>80-474-11-61</t>
  </si>
  <si>
    <t>80-475-14-55</t>
  </si>
  <si>
    <t>Кепка HERMAN арт. ADVANCER W17007 (коричневый) {brown}</t>
  </si>
  <si>
    <t>ADVANCER W17007</t>
  </si>
  <si>
    <t>80-475-14-56</t>
  </si>
  <si>
    <t>80-475-14-57</t>
  </si>
  <si>
    <t>80-475-14-58</t>
  </si>
  <si>
    <t>80-475-14-59</t>
  </si>
  <si>
    <t>80-475-14-60</t>
  </si>
  <si>
    <t>80-475-14-61</t>
  </si>
  <si>
    <t>80-292-20-56</t>
  </si>
  <si>
    <t>Кепка HERMAN арт. BOXER W17001 (желтый) {yellow}</t>
  </si>
  <si>
    <t>80-292-20-58</t>
  </si>
  <si>
    <t>80-294-08-57</t>
  </si>
  <si>
    <t>Кепка HERMAN арт. DISCOVERY W17001 (серый) {grey}</t>
  </si>
  <si>
    <t>80-294-08-59</t>
  </si>
  <si>
    <t>80-294-08-61</t>
  </si>
  <si>
    <t>80-110-14-58</t>
  </si>
  <si>
    <t>Кепка HERMAN арт. DISPATCH W16001 (коричневый) {brown}</t>
  </si>
  <si>
    <t>80-110-14-60</t>
  </si>
  <si>
    <t>80-298-14-57</t>
  </si>
  <si>
    <t>Кепка HERMAN арт. DISPATCH W17001 (коричневый) {brown}</t>
  </si>
  <si>
    <t>80-298-14-59</t>
  </si>
  <si>
    <t>80-298-14-61</t>
  </si>
  <si>
    <t>80-460-13-57</t>
  </si>
  <si>
    <t>Кепка HERMAN арт. RANGE STAR (рыжий) {cognac}</t>
  </si>
  <si>
    <t>80-460-13-59</t>
  </si>
  <si>
    <t>80-460-13-61</t>
  </si>
  <si>
    <t>80-460-16-57</t>
  </si>
  <si>
    <t>Кепка HERMAN арт. RANGE STAR (темно-синий) {navy}</t>
  </si>
  <si>
    <t>80-460-16-59</t>
  </si>
  <si>
    <t>80-460-16-61</t>
  </si>
  <si>
    <t>80-181-16-55</t>
  </si>
  <si>
    <t>Кепка HERMAN арт. RANGE SWEAT (темно-синий) {navy}</t>
  </si>
  <si>
    <t>80-181-16-56</t>
  </si>
  <si>
    <t>80-181-16-58</t>
  </si>
  <si>
    <t>80-181-16-60</t>
  </si>
  <si>
    <t>80-181-16-62</t>
  </si>
  <si>
    <t>80-181-16-57</t>
  </si>
  <si>
    <t>80-181-16-59</t>
  </si>
  <si>
    <t>80-181-16-61</t>
  </si>
  <si>
    <t>80-302-06-57</t>
  </si>
  <si>
    <t>Кепка HERMAN арт. RANGE W17003 (синий) {blue}</t>
  </si>
  <si>
    <t>50% - шерсть - 45% полиамид - 5% полиэстер</t>
  </si>
  <si>
    <t>80-302-06-55</t>
  </si>
  <si>
    <t>80-302-06-61</t>
  </si>
  <si>
    <t>80-303-08-57</t>
  </si>
  <si>
    <t>Кепка HERMAN арт. RANGE W17004 (серый) {grey}</t>
  </si>
  <si>
    <t>80-303-08-58</t>
  </si>
  <si>
    <t>80-303-08-59</t>
  </si>
  <si>
    <t>80-303-08-60</t>
  </si>
  <si>
    <t>80-303-08-61</t>
  </si>
  <si>
    <t>80-304-14-57</t>
  </si>
  <si>
    <t>Кепка HERMAN арт. RANGE W17005 (коричневый) {brown}</t>
  </si>
  <si>
    <t>80-304-14-59</t>
  </si>
  <si>
    <t>80-304-14-61</t>
  </si>
  <si>
    <t>80-304-08-57</t>
  </si>
  <si>
    <t>Кепка HERMAN арт. RANGE W17005 (серый) {grey}</t>
  </si>
  <si>
    <t>80-304-08-59</t>
  </si>
  <si>
    <t>80-304-08-61</t>
  </si>
  <si>
    <t>80-304-08-55</t>
  </si>
  <si>
    <t>80-119-09-57</t>
  </si>
  <si>
    <t>Кепка HERMAN арт. USURPER DUKE (черный) {black}</t>
  </si>
  <si>
    <t>USURPER DUKE</t>
  </si>
  <si>
    <t>80-307-06-56</t>
  </si>
  <si>
    <t>Кепка HERMAN арт. USURPER W17002 (синий) {blue}</t>
  </si>
  <si>
    <t>80-307-06-57</t>
  </si>
  <si>
    <t>80-307-06-59</t>
  </si>
  <si>
    <t>80-307-06-61</t>
  </si>
  <si>
    <t>80-309-08-57</t>
  </si>
  <si>
    <t>Кепка HERMAN арт. USURPER W17004 (серый) {grey}</t>
  </si>
  <si>
    <t>80-309-08-59</t>
  </si>
  <si>
    <t>80-309-08-61</t>
  </si>
  <si>
    <t>80-476-09-09</t>
  </si>
  <si>
    <t>Перчатки HERMAN арт. DRIVER W17001 (черный) {black}</t>
  </si>
  <si>
    <t>DRIVER W17001</t>
  </si>
  <si>
    <t>80-476-09-10</t>
  </si>
  <si>
    <t>80-476-14-08</t>
  </si>
  <si>
    <t>Перчатки HERMAN арт. DRIVER W17001 (коричневый) {brown}</t>
  </si>
  <si>
    <t>80-476-14-10</t>
  </si>
  <si>
    <t>80-477-05-07</t>
  </si>
  <si>
    <t>Перчатки HERMAN арт. FREEZE 3610 (темно-серый) {dark grey}</t>
  </si>
  <si>
    <t>FREEZE 3610</t>
  </si>
  <si>
    <t>80-477-05-00</t>
  </si>
  <si>
    <t>80-478-34-07</t>
  </si>
  <si>
    <t>Перчатки HERMAN арт. FREEZE 3622 (розовый) {fushia}</t>
  </si>
  <si>
    <t>FREEZE 3622</t>
  </si>
  <si>
    <t>80-479-09-00</t>
  </si>
  <si>
    <t>Перчатки HERMAN арт. FREEZE 4610 (черный) {black}</t>
  </si>
  <si>
    <t>FREEZE 4610</t>
  </si>
  <si>
    <t>80-479-05-00</t>
  </si>
  <si>
    <t>Перчатки HERMAN арт. FREEZE 4610 (темно-серый) {dark grey}</t>
  </si>
  <si>
    <t>80-312-17-00</t>
  </si>
  <si>
    <t>Повязка HERMAN арт. JASPER (белый) {white}</t>
  </si>
  <si>
    <t>80-313-09-00</t>
  </si>
  <si>
    <t>Повязка HERMAN арт. JUSTIN 8117 (черный) {black}</t>
  </si>
  <si>
    <t>80-313-08-00</t>
  </si>
  <si>
    <t>Повязка HERMAN арт. JUSTIN 8117 (серый) {grey}</t>
  </si>
  <si>
    <t>80-313-16-00</t>
  </si>
  <si>
    <t>Повязка HERMAN арт. JUSTIN 8117 (темно-синий) {navy}</t>
  </si>
  <si>
    <t>80-313-17-00</t>
  </si>
  <si>
    <t>Повязка HERMAN арт. JUSTIN 8117 (белый) {offwhite}</t>
  </si>
  <si>
    <t>80-313-02-00</t>
  </si>
  <si>
    <t>Повязка HERMAN арт. JUSTIN 8117 (бежевый) {putty}</t>
  </si>
  <si>
    <t>80-313-86-00</t>
  </si>
  <si>
    <t>Повязка HERMAN арт. JUSTIN 8117 (малиновый) {raspberry}</t>
  </si>
  <si>
    <t>80-313-18-00</t>
  </si>
  <si>
    <t>Повязка HERMAN арт. JUSTIN 8117 (красный) {red}</t>
  </si>
  <si>
    <t>80-313-15-00</t>
  </si>
  <si>
    <t>Повязка HERMAN арт. JUSTIN 8117 (светло-коричневый) {taupe}</t>
  </si>
  <si>
    <t>80-480-09-00</t>
  </si>
  <si>
    <t>Повязка HERMAN арт. JUSTIN 8133 (черный) {black}</t>
  </si>
  <si>
    <t>JUSTIN 8133</t>
  </si>
  <si>
    <t>80-480-08-00</t>
  </si>
  <si>
    <t>Повязка HERMAN арт. JUSTIN 8133 (серый) {grey}</t>
  </si>
  <si>
    <t>80-480-02-00</t>
  </si>
  <si>
    <t>Повязка HERMAN арт. JUSTIN 8133 (бежевый) {putty}</t>
  </si>
  <si>
    <t>80-481-02-00</t>
  </si>
  <si>
    <t>Подтяжки HERMAN арт. TRIGGER W17010 (бежевый) {beige}</t>
  </si>
  <si>
    <t>TRIGGER W17010</t>
  </si>
  <si>
    <t>80-481-09-00</t>
  </si>
  <si>
    <t>Подтяжки HERMAN арт. TRIGGER W17010 (черный) {black}</t>
  </si>
  <si>
    <t>80-481-08-00</t>
  </si>
  <si>
    <t>Подтяжки HERMAN арт. TRIGGER W17010 (серый) {grey}</t>
  </si>
  <si>
    <t>80-481-16-00</t>
  </si>
  <si>
    <t>Подтяжки HERMAN арт. TRIGGER W17010 (темно-синий) {navy}</t>
  </si>
  <si>
    <t>80-481-18-00</t>
  </si>
  <si>
    <t>Подтяжки HERMAN арт. TRIGGER W17010 (красный) {red}</t>
  </si>
  <si>
    <t>80-482-09-57</t>
  </si>
  <si>
    <t>Шапка HERMAN арт. BUCK W17001 (черный) {black}</t>
  </si>
  <si>
    <t>BUCK W17001</t>
  </si>
  <si>
    <t>80-482-09-59</t>
  </si>
  <si>
    <t>80-482-14-57</t>
  </si>
  <si>
    <t>Шапка HERMAN арт. BUCK W17001 (коричневый) {brown}</t>
  </si>
  <si>
    <t>80-482-14-59</t>
  </si>
  <si>
    <t>80-482-05-55</t>
  </si>
  <si>
    <t>Шапка HERMAN арт. BUCK W17001 (темно-серый) {dark grey}</t>
  </si>
  <si>
    <t>80-482-05-59</t>
  </si>
  <si>
    <t>80-142-14-00</t>
  </si>
  <si>
    <t>Шапка HERMAN арт. BACALL (коричневый) {brown}</t>
  </si>
  <si>
    <t>BACALL</t>
  </si>
  <si>
    <t>80-483-09-00</t>
  </si>
  <si>
    <t>Шапка HERMAN арт. EDMOND 001 (черный) {black}</t>
  </si>
  <si>
    <t>EDMOND 001</t>
  </si>
  <si>
    <t>80-483-08-00</t>
  </si>
  <si>
    <t>Шапка HERMAN арт. EDMOND 001 (серый) {grey}</t>
  </si>
  <si>
    <t>80-483-16-00</t>
  </si>
  <si>
    <t>Шапка HERMAN арт. EDMOND 001 (темно-синий) {navy}</t>
  </si>
  <si>
    <t>80-484-09-00</t>
  </si>
  <si>
    <t>Шапка HERMAN арт. EDMOND 002 (черный) {black}</t>
  </si>
  <si>
    <t>EDMOND 002</t>
  </si>
  <si>
    <t>80-484-14-00</t>
  </si>
  <si>
    <t>Шапка HERMAN арт. EDMOND 002 (коричневый) {brown}</t>
  </si>
  <si>
    <t>80-484-16-00</t>
  </si>
  <si>
    <t>Шапка HERMAN арт. EDMOND 002 (темно-синий) {navy}</t>
  </si>
  <si>
    <t>80-485-02-00</t>
  </si>
  <si>
    <t>Шапка HERMAN арт. EDMOND 009 (бежевый) {beige}</t>
  </si>
  <si>
    <t>EDMOND 009</t>
  </si>
  <si>
    <t>75% акрил - 15 шерсть - 10% альпака</t>
  </si>
  <si>
    <t>80-485-06-00</t>
  </si>
  <si>
    <t>Шапка HERMAN арт. EDMOND 009 (синий) {blue}</t>
  </si>
  <si>
    <t>80-485-14-00</t>
  </si>
  <si>
    <t>Шапка HERMAN арт. EDMOND 009 (коричневый) {red}</t>
  </si>
  <si>
    <t>80-315-06-00</t>
  </si>
  <si>
    <t>Шапка HERMAN арт. EDMOND 011 (синий / голубой) {blue}</t>
  </si>
  <si>
    <t>80-315-41-00</t>
  </si>
  <si>
    <t>Шапка HERMAN арт. EDMOND 011 (бордовый / синий) {burgundy}</t>
  </si>
  <si>
    <t>80-315-16-00</t>
  </si>
  <si>
    <t>Шапка HERMAN арт. EDMOND 011 (синий / красный) {navy}</t>
  </si>
  <si>
    <t>80-315-20-00</t>
  </si>
  <si>
    <t>Шапка HERMAN арт. EDMOND 011 (рыжий / фиолетовый) {ochre}</t>
  </si>
  <si>
    <t>ochre</t>
  </si>
  <si>
    <t>80-315-01-00</t>
  </si>
  <si>
    <t>Шапка HERMAN арт. EDMOND 011 (светло-серый / синий) {pearl}</t>
  </si>
  <si>
    <t>80-316-16-00</t>
  </si>
  <si>
    <t>Шапка HERMAN арт. EDMOND 013 (темно-синий) {blue}</t>
  </si>
  <si>
    <t>80-316-08-00</t>
  </si>
  <si>
    <t>Шапка HERMAN арт. EDMOND 013 (серый) {grey}</t>
  </si>
  <si>
    <t>80-486-09-00</t>
  </si>
  <si>
    <t>Шапка HERMAN арт. FREEZE 4108 (черный) {black}</t>
  </si>
  <si>
    <t>FREEZE 4108</t>
  </si>
  <si>
    <t>80-486-17-00</t>
  </si>
  <si>
    <t>Шапка HERMAN арт. FREEZE 4108 (белый) {offwhite}</t>
  </si>
  <si>
    <t>80-317-09-00</t>
  </si>
  <si>
    <t>Шапка HERMAN арт. JUSTIN 8100 (черный) {black}</t>
  </si>
  <si>
    <t>80-317-16-00</t>
  </si>
  <si>
    <t>Шапка HERMAN арт. JUSTIN 8100 (темно-синий) {navy}</t>
  </si>
  <si>
    <t>80-317-17-00</t>
  </si>
  <si>
    <t>Шапка HERMAN арт. JUSTIN 8100 (белый) {offwhite}</t>
  </si>
  <si>
    <t>80-317-01-00</t>
  </si>
  <si>
    <t>Шапка HERMAN арт. JUSTIN 8100 (светло-серый) {pearl}</t>
  </si>
  <si>
    <t>80-317-02-00</t>
  </si>
  <si>
    <t>Шапка HERMAN арт. JUSTIN 8100 (бежевый) {putty}</t>
  </si>
  <si>
    <t>80-317-15-00</t>
  </si>
  <si>
    <t>Шапка HERMAN арт. JUSTIN 8100 (светло-коричневый) {taupe}</t>
  </si>
  <si>
    <t>80-488-09-00</t>
  </si>
  <si>
    <t>Шапка HERMAN арт. JUSTIN 8170 (черный) {black}</t>
  </si>
  <si>
    <t>JUSTIN 8170</t>
  </si>
  <si>
    <t>80-488-16-00</t>
  </si>
  <si>
    <t>Шапка HERMAN арт. JUSTIN 8170 (темно-синий) {navy}</t>
  </si>
  <si>
    <t>80-488-17-00</t>
  </si>
  <si>
    <t>Шапка HERMAN арт. JUSTIN 8170 (белый) {offwhite}</t>
  </si>
  <si>
    <t>80-489-02-00</t>
  </si>
  <si>
    <t>Шапка HERMAN арт. JUSTIN 8172 (бежевый) {beige}</t>
  </si>
  <si>
    <t>JUSTIN 8172</t>
  </si>
  <si>
    <t>80-322-02-00</t>
  </si>
  <si>
    <t>Шапка HERMAN арт. JUSTIN 8230 (бежевый) {beige}</t>
  </si>
  <si>
    <t>80-323-08-00</t>
  </si>
  <si>
    <t>Шапка HERMAN арт. JUSTIN 8231 (серый) {grey}</t>
  </si>
  <si>
    <t>80-490-14-00</t>
  </si>
  <si>
    <t>Шапка HERMAN арт. JUSTIN 8249 (коричневый) {brown}</t>
  </si>
  <si>
    <t>JUSTIN 8249</t>
  </si>
  <si>
    <t>80-490-35-00</t>
  </si>
  <si>
    <t>Шапка HERMAN арт. JUSTIN 8249 (разноцветный) {red}</t>
  </si>
  <si>
    <t>80-491-01-00</t>
  </si>
  <si>
    <t>Шапка HERMAN арт. JUSTIN 8505 (светло-серый) {pearl}</t>
  </si>
  <si>
    <t>80-491-15-00</t>
  </si>
  <si>
    <t>Шапка HERMAN арт. JUSTIN 8505 (светло-коричневый) {taupe}</t>
  </si>
  <si>
    <t>80-492-08-00</t>
  </si>
  <si>
    <t>Шапка HERMAN арт. JUSTIN 8511 (серый) {grey}</t>
  </si>
  <si>
    <t>JUSTIN 8511</t>
  </si>
  <si>
    <t>80-493-09-00</t>
  </si>
  <si>
    <t>Шапка HERMAN арт. JUSTIN 8523 (черный) {black}</t>
  </si>
  <si>
    <t>JUSTIN 8523</t>
  </si>
  <si>
    <t>80-493-19-00</t>
  </si>
  <si>
    <t>Шапка HERMAN арт. JUSTIN 8523 (голубой) {blue}</t>
  </si>
  <si>
    <t>80-493-14-00</t>
  </si>
  <si>
    <t>Шапка HERMAN арт. JUSTIN 8523 (коричневый) {brown}</t>
  </si>
  <si>
    <t>80-493-16-00</t>
  </si>
  <si>
    <t>Шапка HERMAN арт. JUSTIN 8523 (темно-синий) {navy}</t>
  </si>
  <si>
    <t>80-493-34-00</t>
  </si>
  <si>
    <t>Шапка HERMAN арт. JUSTIN 8523 (розовый) {pink}</t>
  </si>
  <si>
    <t>80-494-09-00</t>
  </si>
  <si>
    <t>Шапка HERMAN арт. JUSTIN 8533 (черный) {black}</t>
  </si>
  <si>
    <t>JUSTIN 8533</t>
  </si>
  <si>
    <t>80-494-05-00</t>
  </si>
  <si>
    <t>Шапка HERMAN арт. JUSTIN 8533 (темно-серый) {charcoal}</t>
  </si>
  <si>
    <t>80-494-08-00</t>
  </si>
  <si>
    <t>Шапка HERMAN арт. JUSTIN 8533 (серый) {grey}</t>
  </si>
  <si>
    <t>80-268-09-00</t>
  </si>
  <si>
    <t>Шапка HERMAN арт. JUSTIN 8534 (черный) {black}</t>
  </si>
  <si>
    <t>JUSTIN 8534</t>
  </si>
  <si>
    <t>80-268-16-00</t>
  </si>
  <si>
    <t>Шапка HERMAN арт. JUSTIN 8534 (темно-синий) {navy}</t>
  </si>
  <si>
    <t>80-495-03-00</t>
  </si>
  <si>
    <t>Шапка HERMAN арт. JUSTIN 8538 (оливковый) {khaki}</t>
  </si>
  <si>
    <t>JUSTIN 8538</t>
  </si>
  <si>
    <t>80-495-41-00</t>
  </si>
  <si>
    <t>Шапка HERMAN арт. JUSTIN 8538 (фиолетовый) {purple}</t>
  </si>
  <si>
    <t>80-495-20-00</t>
  </si>
  <si>
    <t>Шапка HERMAN арт. JUSTIN 8538 (желтый) {yellow}</t>
  </si>
  <si>
    <t>80-496-09-00</t>
  </si>
  <si>
    <t>Шапка HERMAN арт. JUSTIN 8540 (черный) {black}</t>
  </si>
  <si>
    <t>JUSTIN 8540</t>
  </si>
  <si>
    <t>80-496-19-00</t>
  </si>
  <si>
    <t>Шапка HERMAN арт. JUSTIN 8540 (голубой) {blue}</t>
  </si>
  <si>
    <t>80-496-03-00</t>
  </si>
  <si>
    <t>Шапка HERMAN арт. JUSTIN 8540 (оливковый) {khaki}</t>
  </si>
  <si>
    <t>80-497-10-00</t>
  </si>
  <si>
    <t>Шапка HERMAN арт. JUSTIN 8541 (черный / серый) {black}</t>
  </si>
  <si>
    <t>JUSTIN 8541</t>
  </si>
  <si>
    <t>80-497-38-00</t>
  </si>
  <si>
    <t>Шапка HERMAN арт. JUSTIN 8541 (белый / синий) {offwhite}</t>
  </si>
  <si>
    <t>80-497-00-00</t>
  </si>
  <si>
    <t>Шапка HERMAN арт. JUSTIN 8541 (розовый / зеленый) {pink}</t>
  </si>
  <si>
    <t>80-328-17-00</t>
  </si>
  <si>
    <t>Шапка HERMAN арт. LOUISE 001 (белый) {white}</t>
  </si>
  <si>
    <t>70% полиамид - 17% акрил - 13% мохер</t>
  </si>
  <si>
    <t>80-498-17-00</t>
  </si>
  <si>
    <t>Шапка HERMAN арт. LOUISE 004 (белый) {white}</t>
  </si>
  <si>
    <t>LOUISE 004</t>
  </si>
  <si>
    <t>80-330-17-00</t>
  </si>
  <si>
    <t>Шапка HERMAN арт. LOUISE 007 (белый) {white}</t>
  </si>
  <si>
    <t>80-499-08-00</t>
  </si>
  <si>
    <t>Шапка HERMAN арт. LOUISE 008 (серый) {grey}</t>
  </si>
  <si>
    <t>LOUISE 008</t>
  </si>
  <si>
    <t>80-331-05-00</t>
  </si>
  <si>
    <t>Шапка HERMAN арт. LOUISE 010 (темно-серый) {charcoal}</t>
  </si>
  <si>
    <t>80-331-08-00</t>
  </si>
  <si>
    <t>Шапка HERMAN арт. LOUISE 010 (серый) {grey}</t>
  </si>
  <si>
    <t>80-500-08-00</t>
  </si>
  <si>
    <t>Шапка HERMAN арт. LOUISE 011 (серый) {grey}</t>
  </si>
  <si>
    <t>LOUISE 011</t>
  </si>
  <si>
    <t>80-500-01-00</t>
  </si>
  <si>
    <t>Шапка HERMAN арт. LOUISE 011 (светло-серый) {pearl}</t>
  </si>
  <si>
    <t>80-500-15-00</t>
  </si>
  <si>
    <t>Шапка HERMAN арт. LOUISE 011 (светло-коричневый) {taupe}</t>
  </si>
  <si>
    <t>80-501-06-00</t>
  </si>
  <si>
    <t>Шапка HERMAN арт. LOUISE 013 (синий) {blue}</t>
  </si>
  <si>
    <t>LOUISE 013</t>
  </si>
  <si>
    <t>57% шерсть - 22% акрил - 11% полиамид - 10% полиамид</t>
  </si>
  <si>
    <t>80-502-02-00</t>
  </si>
  <si>
    <t>Шапка HERMAN арт. MAGGY 8111 (бежевый) {beige}</t>
  </si>
  <si>
    <t>MAGGY 8111</t>
  </si>
  <si>
    <t>80-502-09-00</t>
  </si>
  <si>
    <t>Шапка HERMAN арт. MAGGY 8111 (черный) {black}</t>
  </si>
  <si>
    <t>80-502-08-00</t>
  </si>
  <si>
    <t>Шапка HERMAN арт. MAGGY 8111 (серый) {grey}</t>
  </si>
  <si>
    <t>80-503-02-00</t>
  </si>
  <si>
    <t>Шапка HERMAN арт. MAGGY 8165 (бежевый) {beige}</t>
  </si>
  <si>
    <t>MAGGY 8165</t>
  </si>
  <si>
    <t>80-503-09-00</t>
  </si>
  <si>
    <t>Шапка HERMAN арт. MAGGY 8165 (черный) {black}</t>
  </si>
  <si>
    <t>80-503-06-00</t>
  </si>
  <si>
    <t>Шапка HERMAN арт. MAGGY 8165 (синий) {blue}</t>
  </si>
  <si>
    <t>80-503-15-00</t>
  </si>
  <si>
    <t>Шапка HERMAN арт. MAGGY 8165 (светло-коричневый) {taupe}</t>
  </si>
  <si>
    <t>80-503-17-00</t>
  </si>
  <si>
    <t>Шапка HERMAN арт. MAGGY 8165 (белый) {white}</t>
  </si>
  <si>
    <t>80-339-18-00</t>
  </si>
  <si>
    <t>Шапка HERMAN арт. MAGGY 8179 (малиновый) {raspberry}</t>
  </si>
  <si>
    <t>80-345-09-00</t>
  </si>
  <si>
    <t>Шапка HERMAN арт. MAGGY 8520 (черный) {black}</t>
  </si>
  <si>
    <t>80-345-17-00</t>
  </si>
  <si>
    <t>Шапка HERMAN арт. MAGGY 8520 (белый) {white}</t>
  </si>
  <si>
    <t>80-348-02-00</t>
  </si>
  <si>
    <t>Шапка HERMAN арт. MAGGY 8528 (бежевый) {beige}</t>
  </si>
  <si>
    <t>80-348-01-00</t>
  </si>
  <si>
    <t>Шапка HERMAN арт. MAGGY 8528 (светло-серый) {putty}</t>
  </si>
  <si>
    <t>80-211-17-00</t>
  </si>
  <si>
    <t>Шапка HERMAN арт. MERYL W17 (белый) {white}</t>
  </si>
  <si>
    <t>MERYL W17</t>
  </si>
  <si>
    <t>80-504-09-00</t>
  </si>
  <si>
    <t>Шарф HERMAN арт. B-4300 (черный) {black}</t>
  </si>
  <si>
    <t>B-4300</t>
  </si>
  <si>
    <t>80-504-05-00</t>
  </si>
  <si>
    <t>Шарф HERMAN арт. B-4300 (темно-серый) {dark grey}</t>
  </si>
  <si>
    <t>80-504-34-00</t>
  </si>
  <si>
    <t>Шарф HERMAN арт. B-4300 (розовый) {fushia}</t>
  </si>
  <si>
    <t>80-504-11-00</t>
  </si>
  <si>
    <t>Шарф HERMAN арт. B-4300 (зеленый) {green}</t>
  </si>
  <si>
    <t>80-504-17-00</t>
  </si>
  <si>
    <t>Шарф HERMAN арт. B-4300 (белый) {offwhite}</t>
  </si>
  <si>
    <t>80-504-18-00</t>
  </si>
  <si>
    <t>Шарф HERMAN арт. B-4300 (красный) {red}</t>
  </si>
  <si>
    <t>80-505-54-00</t>
  </si>
  <si>
    <t>Шарф HERMAN арт. BRIDGE W17006 (бежевый / серый) {beige}</t>
  </si>
  <si>
    <t>BRIDGE W17006</t>
  </si>
  <si>
    <t>80-505-00-00</t>
  </si>
  <si>
    <t>Шарф HERMAN арт. BRIDGE W17006 (синий / серый) {blue}</t>
  </si>
  <si>
    <t>80-506-09-00</t>
  </si>
  <si>
    <t>Шарф HERMAN арт. EDMOND 005 (черный) {black}</t>
  </si>
  <si>
    <t>EDMOND 005</t>
  </si>
  <si>
    <t>80-506-16-00</t>
  </si>
  <si>
    <t>Шарф HERMAN арт. EDMOND 005 (темно-синий) {navy}</t>
  </si>
  <si>
    <t>80-507-16-00</t>
  </si>
  <si>
    <t>Шарф HERMAN арт. FREEZE 4301 (темно-синий) {navy}</t>
  </si>
  <si>
    <t>FREEZE 4301</t>
  </si>
  <si>
    <t>80-508-09-00</t>
  </si>
  <si>
    <t>Шарф HERMAN арт. JUSTIN 8120 (черный) {black}</t>
  </si>
  <si>
    <t>JUSTIN 8120</t>
  </si>
  <si>
    <t>80-508-08-00</t>
  </si>
  <si>
    <t>Шарф HERMAN арт. JUSTIN 8120 (серый) {grey}</t>
  </si>
  <si>
    <t>80-508-16-00</t>
  </si>
  <si>
    <t>Шарф HERMAN арт. JUSTIN 8120 (темно-синий) {navy}</t>
  </si>
  <si>
    <t>80-508-17-00</t>
  </si>
  <si>
    <t>Шарф HERMAN арт. JUSTIN 8120 (белый) {offwhite}</t>
  </si>
  <si>
    <t>80-508-01-00</t>
  </si>
  <si>
    <t>Шарф HERMAN арт. JUSTIN 8120 (светло-серый) {pearl}</t>
  </si>
  <si>
    <t>80-508-02-00</t>
  </si>
  <si>
    <t>Шарф HERMAN арт. JUSTIN 8120 (бежевый) {putty}</t>
  </si>
  <si>
    <t>80-508-86-00</t>
  </si>
  <si>
    <t>Шарф HERMAN арт. JUSTIN 8120 (малиновый) {raspberry}</t>
  </si>
  <si>
    <t>80-508-15-00</t>
  </si>
  <si>
    <t>Шарф HERMAN арт. JUSTIN 8120 (светло-коричневый) {taupe}</t>
  </si>
  <si>
    <t>80-509-09-00</t>
  </si>
  <si>
    <t>Шарф HERMAN арт. JUSTIN 8208 (черный) {black}</t>
  </si>
  <si>
    <t>JUSTIN 8208</t>
  </si>
  <si>
    <t>80-509-08-00</t>
  </si>
  <si>
    <t>Шарф HERMAN арт. JUSTIN 8208 (серый) {grey}</t>
  </si>
  <si>
    <t>80-509-16-00</t>
  </si>
  <si>
    <t>Шарф HERMAN арт. JUSTIN 8208 (темно-синий) {navy}</t>
  </si>
  <si>
    <t>80-509-17-00</t>
  </si>
  <si>
    <t>Шарф HERMAN арт. JUSTIN 8208 (белый) {offwhite}</t>
  </si>
  <si>
    <t>80-509-01-00</t>
  </si>
  <si>
    <t>Шарф HERMAN арт. JUSTIN 8208 (светло-серый) {pearl}</t>
  </si>
  <si>
    <t>80-509-02-00</t>
  </si>
  <si>
    <t>Шарф HERMAN арт. JUSTIN 8208 (бежевый) {putty}</t>
  </si>
  <si>
    <t>80-509-15-00</t>
  </si>
  <si>
    <t>Шарф HERMAN арт. JUSTIN 8208 (светло-коричневый) {taupe}</t>
  </si>
  <si>
    <t>80-354-08-00</t>
  </si>
  <si>
    <t>Шарф HERMAN арт. JUSTIN 8531 (серый) {grey}</t>
  </si>
  <si>
    <t>80-510-02-00</t>
  </si>
  <si>
    <t>Шарф HERMAN арт. MAGGY 8513 (бежевый) {beige}</t>
  </si>
  <si>
    <t>80-510-06-00</t>
  </si>
  <si>
    <t>Шарф HERMAN арт. MAGGY 8513 (синий) {blue}</t>
  </si>
  <si>
    <t>80-510-15-00</t>
  </si>
  <si>
    <t>Шарф HERMAN арт. MAGGY 8513 (светло-коричневый) {taupe}</t>
  </si>
  <si>
    <t>80-510-17-00</t>
  </si>
  <si>
    <t>Шарф HERMAN арт. MAGGY 8513 (белый) {white}</t>
  </si>
  <si>
    <t>80-357-12-00</t>
  </si>
  <si>
    <t>Шарф HERMAN арт. MAGGY 8521 (бордовый) {burgundy}</t>
  </si>
  <si>
    <t>80-357-17-00</t>
  </si>
  <si>
    <t>Шарф HERMAN арт. MAGGY 8521 (белый) {white}</t>
  </si>
  <si>
    <t>80-511-08-00</t>
  </si>
  <si>
    <t>Шарф HERMAN арт. MAGGY 8527 (серый) {grey}</t>
  </si>
  <si>
    <t>80-511-17-00</t>
  </si>
  <si>
    <t>Шарф HERMAN арт. MAGGY 8527 (белый) {offwhite}</t>
  </si>
  <si>
    <t>80-511-01-00</t>
  </si>
  <si>
    <t>Шарф HERMAN арт. MAGGY 8527 (светло-серый) {pearl}</t>
  </si>
  <si>
    <t>80-511-02-00</t>
  </si>
  <si>
    <t>Шарф HERMAN арт. MAGGY 8527 (бежевый) {putty}</t>
  </si>
  <si>
    <t>80-511-15-00</t>
  </si>
  <si>
    <t>Шарф HERMAN арт. MAGGY 8527 (светло-коричневый) {taupe}</t>
  </si>
  <si>
    <t>80-512-09-00</t>
  </si>
  <si>
    <t>Шарф HERMAN арт. TECH 8952 (черный) {black}</t>
  </si>
  <si>
    <t>TECH 8952</t>
  </si>
  <si>
    <t>80-214-17-00</t>
  </si>
  <si>
    <t>Шарф HERMAN арт. TYRA W17 (белый) {white}</t>
  </si>
  <si>
    <t>TYRA W17</t>
  </si>
  <si>
    <t>80-363-08-55</t>
  </si>
  <si>
    <t>Шляпа HERMAN арт. DON CASH (серый) {grey}</t>
  </si>
  <si>
    <t>80-363-08-57</t>
  </si>
  <si>
    <t>80-363-08-59</t>
  </si>
  <si>
    <t>80-363-08-61</t>
  </si>
  <si>
    <t>80-513-16-59</t>
  </si>
  <si>
    <t>Шляпа HERMAN арт. DON CREED (темно-синий) {blue}</t>
  </si>
  <si>
    <t>DON CREED</t>
  </si>
  <si>
    <t>80-513-08-57</t>
  </si>
  <si>
    <t>Шляпа HERMAN арт. DON CREED (серый) {grey}</t>
  </si>
  <si>
    <t>80-513-08-59</t>
  </si>
  <si>
    <t>80-365-13-56</t>
  </si>
  <si>
    <t>Шляпа HERMAN арт. MAC FLEMISH (оранжевый) {orange}</t>
  </si>
  <si>
    <t>80-365-13-58</t>
  </si>
  <si>
    <t>80-365-01-56</t>
  </si>
  <si>
    <t>Шляпа HERMAN арт. MAC FLEMISH (светло-серый) {pearl}</t>
  </si>
  <si>
    <t>80-365-01-58</t>
  </si>
  <si>
    <t>80-365-01-55</t>
  </si>
  <si>
    <t>80-365-06-56</t>
  </si>
  <si>
    <t>Шляпа HERMAN арт. MAC FLEMISH (синий) {petrol blue}</t>
  </si>
  <si>
    <t>80-365-06-58</t>
  </si>
  <si>
    <t>80-369-14-59</t>
  </si>
  <si>
    <t>Шляпа HERMAN арт. MAC SOFT (коричневый) {brown}</t>
  </si>
  <si>
    <t>80-369-05-57</t>
  </si>
  <si>
    <t>Шляпа HERMAN арт. MAC SOFT (темно-серый) {dark grey}</t>
  </si>
  <si>
    <t>80-369-05-55</t>
  </si>
  <si>
    <t>80-369-05-59</t>
  </si>
  <si>
    <t>80-369-05-61</t>
  </si>
  <si>
    <t>80-369-08-55</t>
  </si>
  <si>
    <t>Шляпа HERMAN арт. MAC SOFT (серый) {grey}</t>
  </si>
  <si>
    <t>80-369-08-57</t>
  </si>
  <si>
    <t>80-369-08-59</t>
  </si>
  <si>
    <t>80-369-08-61</t>
  </si>
  <si>
    <t>80-477-34-07</t>
  </si>
  <si>
    <t>Перчатки HERMAN арт. FREEZE 3610 (розовый) {fuchsia}</t>
  </si>
  <si>
    <t>fuchsia</t>
  </si>
  <si>
    <t>80-477-34-00</t>
  </si>
  <si>
    <t>80-477-09-07</t>
  </si>
  <si>
    <t>Перчатки HERMAN арт. FREEZE 3610 (черный) {black}</t>
  </si>
  <si>
    <t>80-477-09-00</t>
  </si>
  <si>
    <t>80-478-05-07</t>
  </si>
  <si>
    <t>Перчатки HERMAN арт. FREEZE 3622 (темно-серый) {dark grey}</t>
  </si>
  <si>
    <t>80-478-05-00</t>
  </si>
  <si>
    <t>80-486-34-00</t>
  </si>
  <si>
    <t>Шапка HERMAN арт. FREEZE 4108 (розовый) {fuchsia}</t>
  </si>
  <si>
    <t>80-486-19-00</t>
  </si>
  <si>
    <t>Шапка HERMAN арт. FREEZE 4108 (голубой) {blue}</t>
  </si>
  <si>
    <t>80-486-05-00</t>
  </si>
  <si>
    <t>Шапка HERMAN арт. FREEZE 4108 (темно-серый) {dark grey}</t>
  </si>
  <si>
    <t>80-486-11-00</t>
  </si>
  <si>
    <t>Шапка HERMAN арт. FREEZE 4108 (зеленый) {greenanise}</t>
  </si>
  <si>
    <t>greenanise</t>
  </si>
  <si>
    <t>80-514-09-00</t>
  </si>
  <si>
    <t>Балаклава HERMAN арт. 4315 (черный) {black}</t>
  </si>
  <si>
    <t>80-470-03-00</t>
  </si>
  <si>
    <t>Балаклава HERMAN арт. FREEZE 4200 (оливковый) {olive}</t>
  </si>
  <si>
    <t>olive</t>
  </si>
  <si>
    <t>80-515-09-00</t>
  </si>
  <si>
    <t>Балаклава HERMAN арт. 4451 (черный) {black}</t>
  </si>
  <si>
    <t>80-227-14-55</t>
  </si>
  <si>
    <t>Шапка HERMAN арт. 9001 (коричневый) {brown}</t>
  </si>
  <si>
    <t>80-227-14-57</t>
  </si>
  <si>
    <t>80-227-14-61</t>
  </si>
  <si>
    <t>80-227-14-59</t>
  </si>
  <si>
    <t>80-550-09-00</t>
  </si>
  <si>
    <t>Перчатки HERMAN арт. PYROP 002 (черный) {black}</t>
  </si>
  <si>
    <t>80-621-08-00</t>
  </si>
  <si>
    <t>Варежки HERMAN арт. PYROP 003 (серый) {grey}</t>
  </si>
  <si>
    <t>PYROP 003</t>
  </si>
  <si>
    <t>80-621-09-00</t>
  </si>
  <si>
    <t>Варежки HERMAN арт. PYROP 003 (черный) {black}</t>
  </si>
  <si>
    <t>80-621-17-00</t>
  </si>
  <si>
    <t>Варежки HERMAN арт. PYROP 003 (белый) {white}</t>
  </si>
  <si>
    <t>80-622-09-00</t>
  </si>
  <si>
    <t>Шарф HERMAN арт. TYRA 001 (черный) {black}</t>
  </si>
  <si>
    <t>TYRA 001</t>
  </si>
  <si>
    <t>80-622-17-00</t>
  </si>
  <si>
    <t>Шарф HERMAN арт. TYRA 001 (белый) {white}</t>
  </si>
  <si>
    <t>80-622-08-00</t>
  </si>
  <si>
    <t>Шарф HERMAN арт. TYRA 001 (серый) {grey}</t>
  </si>
  <si>
    <t>80-623-17-00</t>
  </si>
  <si>
    <t>Шапка HERMAN арт. MERYL 002 (белый) {white}</t>
  </si>
  <si>
    <t>MERYL 002</t>
  </si>
  <si>
    <t>80-623-09-00</t>
  </si>
  <si>
    <t>Шапка HERMAN арт. MERYL 002 (черный) {black}</t>
  </si>
  <si>
    <t>100% акрил / Подклад: 100% полиэстер</t>
  </si>
  <si>
    <t>80-623-08-00</t>
  </si>
  <si>
    <t>Шапка HERMAN арт. MERYL 002 (серый) {grey}</t>
  </si>
  <si>
    <t>80-155-01-00</t>
  </si>
  <si>
    <t>Шапка HERMAN арт. ICE 8514 (светло-серый) {grey}</t>
  </si>
  <si>
    <t>ICE 8514</t>
  </si>
  <si>
    <t>ICE</t>
  </si>
  <si>
    <t>80-624-14-55</t>
  </si>
  <si>
    <t>Шляпа HERMAN арт. DON MIGUEL (коричневый) {brown}</t>
  </si>
  <si>
    <t>DON MIGUEL</t>
  </si>
  <si>
    <t>80-624-14-57</t>
  </si>
  <si>
    <t>80-518-03-00</t>
  </si>
  <si>
    <t>Балаклава HERMAN арт. 5207 (оливковый) {khaki}</t>
  </si>
  <si>
    <t>80-625-09-00</t>
  </si>
  <si>
    <t>Балаклава HERMAN арт. TECH 4215 (черный) {black}</t>
  </si>
  <si>
    <t>TECH 4215</t>
  </si>
  <si>
    <t>80-626-09-00</t>
  </si>
  <si>
    <t>Бейсболка HERMAN арт. CONQUEST 001 (черный) {black}</t>
  </si>
  <si>
    <t>CONQUEST 001</t>
  </si>
  <si>
    <t>80-626-06-00</t>
  </si>
  <si>
    <t>Бейсболка HERMAN арт. CONQUEST 001 (синий) {blue}</t>
  </si>
  <si>
    <t>80-626-08-00</t>
  </si>
  <si>
    <t>Бейсболка HERMAN арт. CONQUEST 001 (серый) {grey}</t>
  </si>
  <si>
    <t>80-627-09-00</t>
  </si>
  <si>
    <t>Берет HERMAN арт. PHOEBE (черный) {black}</t>
  </si>
  <si>
    <t>PHOEBE</t>
  </si>
  <si>
    <t>80-627-12-00</t>
  </si>
  <si>
    <t>Берет HERMAN арт. PHOEBE (бордовый) {burgundy}</t>
  </si>
  <si>
    <t>80-627-08-00</t>
  </si>
  <si>
    <t>Берет HERMAN арт. PHOEBE (серый) {grey}</t>
  </si>
  <si>
    <t>80-627-16-00</t>
  </si>
  <si>
    <t>Берет HERMAN арт. PHOEBE (темно-синий) {navy}</t>
  </si>
  <si>
    <t>80-628-06-55</t>
  </si>
  <si>
    <t>Кепка HERMAN арт. ADVANCER 002 (синий) {blue}</t>
  </si>
  <si>
    <t>ADVANCER 002</t>
  </si>
  <si>
    <t>80-628-06-56</t>
  </si>
  <si>
    <t>80-628-06-57</t>
  </si>
  <si>
    <t>80-628-06-58</t>
  </si>
  <si>
    <t>80-628-06-59</t>
  </si>
  <si>
    <t>80-628-06-60</t>
  </si>
  <si>
    <t>80-628-06-61</t>
  </si>
  <si>
    <t>80-628-08-55</t>
  </si>
  <si>
    <t>Кепка HERMAN арт. ADVANCER 002 (серый) {grey}</t>
  </si>
  <si>
    <t>80-628-08-57</t>
  </si>
  <si>
    <t>80-628-08-58</t>
  </si>
  <si>
    <t>80-628-08-59</t>
  </si>
  <si>
    <t>80-628-08-60</t>
  </si>
  <si>
    <t>80-628-08-61</t>
  </si>
  <si>
    <t>80-628-08-56</t>
  </si>
  <si>
    <t>80-629-35-56</t>
  </si>
  <si>
    <t>Кепка HERMAN арт. BOXER 001 (разноцветный) {patchwork}</t>
  </si>
  <si>
    <t>BOXER 001</t>
  </si>
  <si>
    <t>80-629-35-57</t>
  </si>
  <si>
    <t>80-629-35-58</t>
  </si>
  <si>
    <t>80-629-35-59</t>
  </si>
  <si>
    <t>80-629-35-60</t>
  </si>
  <si>
    <t>80-629-35-61</t>
  </si>
  <si>
    <t>80-630-06-55</t>
  </si>
  <si>
    <t>Кепка HERMAN арт. BOXER 004 (синий) {blue}</t>
  </si>
  <si>
    <t>BOXER 004</t>
  </si>
  <si>
    <t>80-630-06-56</t>
  </si>
  <si>
    <t>80-630-06-57</t>
  </si>
  <si>
    <t>80-630-06-58</t>
  </si>
  <si>
    <t>80-630-06-59</t>
  </si>
  <si>
    <t>80-630-06-60</t>
  </si>
  <si>
    <t>80-630-06-61</t>
  </si>
  <si>
    <t>80-630-14-56</t>
  </si>
  <si>
    <t>Кепка HERMAN арт. BOXER 004 (коричневый) {brown}</t>
  </si>
  <si>
    <t>80-630-14-57</t>
  </si>
  <si>
    <t>80-630-14-58</t>
  </si>
  <si>
    <t>80-630-14-59</t>
  </si>
  <si>
    <t>80-630-14-60</t>
  </si>
  <si>
    <t>80-630-14-61</t>
  </si>
  <si>
    <t>80-630-14-55</t>
  </si>
  <si>
    <t>80-631-08-56</t>
  </si>
  <si>
    <t>Кепка HERMAN арт. DISPATCH 001 (серый) {grey}</t>
  </si>
  <si>
    <t>DISPATCH 001</t>
  </si>
  <si>
    <t>80-631-08-57</t>
  </si>
  <si>
    <t>80-631-08-58</t>
  </si>
  <si>
    <t>80-631-08-59</t>
  </si>
  <si>
    <t>80-631-08-61</t>
  </si>
  <si>
    <t>80-632-06-56</t>
  </si>
  <si>
    <t>Кепка HERMAN арт. DISPATCH 002 (синий) {blue}</t>
  </si>
  <si>
    <t>DISPATCH 002</t>
  </si>
  <si>
    <t>80-632-06-57</t>
  </si>
  <si>
    <t>80-632-06-58</t>
  </si>
  <si>
    <t>80-632-06-59</t>
  </si>
  <si>
    <t>80-632-06-60</t>
  </si>
  <si>
    <t>80-632-06-61</t>
  </si>
  <si>
    <t>80-632-14-56</t>
  </si>
  <si>
    <t>Кепка HERMAN арт. DISPATCH 002 (коричневый) {brown}</t>
  </si>
  <si>
    <t>80-632-14-58</t>
  </si>
  <si>
    <t>80-632-14-60</t>
  </si>
  <si>
    <t>80-632-08-56</t>
  </si>
  <si>
    <t>Кепка HERMAN арт. DISPATCH 002 (серый) {grey}</t>
  </si>
  <si>
    <t>80-632-08-58</t>
  </si>
  <si>
    <t>80-632-08-60</t>
  </si>
  <si>
    <t>80-526-14-56</t>
  </si>
  <si>
    <t>Кепка HERMAN арт. DISPATCH 004 (коричневый) {brown}</t>
  </si>
  <si>
    <t>80-526-14-57</t>
  </si>
  <si>
    <t>80-526-14-58</t>
  </si>
  <si>
    <t>80-526-14-59</t>
  </si>
  <si>
    <t>80-526-14-60</t>
  </si>
  <si>
    <t>80-526-14-61</t>
  </si>
  <si>
    <t>80-633-06-56</t>
  </si>
  <si>
    <t>Кепка HERMAN арт. RANGE 003 (синий) {blue}</t>
  </si>
  <si>
    <t>RANGE 003</t>
  </si>
  <si>
    <t>50% шерсть - 45% полиэстер - 5% полиамид / Подклад: 100% полиэстер</t>
  </si>
  <si>
    <t>80-633-06-57</t>
  </si>
  <si>
    <t>80-633-06-58</t>
  </si>
  <si>
    <t>80-633-06-59</t>
  </si>
  <si>
    <t>80-633-06-60</t>
  </si>
  <si>
    <t>80-633-06-61</t>
  </si>
  <si>
    <t>80-633-08-56</t>
  </si>
  <si>
    <t>Кепка HERMAN арт. RANGE 003 (серый) {grey}</t>
  </si>
  <si>
    <t>80-633-08-57</t>
  </si>
  <si>
    <t>80-633-08-58</t>
  </si>
  <si>
    <t>80-633-08-59</t>
  </si>
  <si>
    <t>80-633-08-60</t>
  </si>
  <si>
    <t>80-633-08-61</t>
  </si>
  <si>
    <t>80-634-06-55</t>
  </si>
  <si>
    <t>Кепка HERMAN арт. RANGE 005 (синий) {blue}</t>
  </si>
  <si>
    <t>RANGE 005</t>
  </si>
  <si>
    <t>80-634-06-56</t>
  </si>
  <si>
    <t>80-634-06-57</t>
  </si>
  <si>
    <t>80-634-06-58</t>
  </si>
  <si>
    <t>80-634-06-59</t>
  </si>
  <si>
    <t>80-634-06-60</t>
  </si>
  <si>
    <t>80-634-06-61</t>
  </si>
  <si>
    <t>80-634-14-56</t>
  </si>
  <si>
    <t>Кепка HERMAN арт. RANGE 005 (коричневый) {brown}</t>
  </si>
  <si>
    <t>80-634-14-57</t>
  </si>
  <si>
    <t>80-634-14-58</t>
  </si>
  <si>
    <t>80-634-14-59</t>
  </si>
  <si>
    <t>80-634-14-60</t>
  </si>
  <si>
    <t>80-634-14-61</t>
  </si>
  <si>
    <t>80-634-08-55</t>
  </si>
  <si>
    <t>Кепка HERMAN арт. RANGE 005 (серый) {grey}</t>
  </si>
  <si>
    <t>80-634-08-56</t>
  </si>
  <si>
    <t>80-634-08-57</t>
  </si>
  <si>
    <t>80-634-08-58</t>
  </si>
  <si>
    <t>80-634-08-59</t>
  </si>
  <si>
    <t>80-634-08-60</t>
  </si>
  <si>
    <t>80-634-08-61</t>
  </si>
  <si>
    <t>80-635-06-59</t>
  </si>
  <si>
    <t>Кепка HERMAN арт. RANGE 007 (синий) {blue}</t>
  </si>
  <si>
    <t>RANGE 007</t>
  </si>
  <si>
    <t>80-635-06-61</t>
  </si>
  <si>
    <t>80-636-14-56</t>
  </si>
  <si>
    <t>Кепка HERMAN арт. RANGE 010 (коричневый) {brown}</t>
  </si>
  <si>
    <t>80-636-14-57</t>
  </si>
  <si>
    <t>80-636-14-58</t>
  </si>
  <si>
    <t>80-636-14-59</t>
  </si>
  <si>
    <t>80-636-14-60</t>
  </si>
  <si>
    <t>80-636-14-61</t>
  </si>
  <si>
    <t>80-637-15-55</t>
  </si>
  <si>
    <t>Кепка HERMAN арт. RANGE 013 (светло-коричневый) {beige}</t>
  </si>
  <si>
    <t>RANGE 013</t>
  </si>
  <si>
    <t>60% полиэстер - 20% шерсть - 20% акрил</t>
  </si>
  <si>
    <t>80-637-15-57</t>
  </si>
  <si>
    <t>80-637-15-59</t>
  </si>
  <si>
    <t>80-637-15-61</t>
  </si>
  <si>
    <t>80-637-06-55</t>
  </si>
  <si>
    <t>Кепка HERMAN арт. RANGE 013 (синий) {blue}</t>
  </si>
  <si>
    <t>80-637-06-57</t>
  </si>
  <si>
    <t>80-637-06-59</t>
  </si>
  <si>
    <t>80-637-06-61</t>
  </si>
  <si>
    <t>80-532-06-55</t>
  </si>
  <si>
    <t>Кепка HERMAN арт. RANGE 014 (синий) {blue}</t>
  </si>
  <si>
    <t>80-532-06-56</t>
  </si>
  <si>
    <t>80-532-06-57</t>
  </si>
  <si>
    <t>80-532-06-58</t>
  </si>
  <si>
    <t>80-532-06-59</t>
  </si>
  <si>
    <t>80-532-06-60</t>
  </si>
  <si>
    <t>80-532-06-61</t>
  </si>
  <si>
    <t>80-638-02-55</t>
  </si>
  <si>
    <t>Кепка HERMAN арт. USURPER 001 (бежевый) {beige}</t>
  </si>
  <si>
    <t>USURPER 001</t>
  </si>
  <si>
    <t>80-638-02-57</t>
  </si>
  <si>
    <t>80-638-02-61</t>
  </si>
  <si>
    <t>80-639-06-55</t>
  </si>
  <si>
    <t>Кепка HERMAN арт. USURPER 002 (синий) {blue}</t>
  </si>
  <si>
    <t>USURPER 002</t>
  </si>
  <si>
    <t>80-639-06-56</t>
  </si>
  <si>
    <t>80-639-06-57</t>
  </si>
  <si>
    <t>80-639-06-58</t>
  </si>
  <si>
    <t>80-639-06-59</t>
  </si>
  <si>
    <t>80-639-06-60</t>
  </si>
  <si>
    <t>80-639-06-61</t>
  </si>
  <si>
    <t>80-639-14-57</t>
  </si>
  <si>
    <t>Кепка HERMAN арт. USURPER 002 (коричневый) {brown}</t>
  </si>
  <si>
    <t>80-639-14-58</t>
  </si>
  <si>
    <t>80-639-14-59</t>
  </si>
  <si>
    <t>80-639-14-60</t>
  </si>
  <si>
    <t>80-639-14-61</t>
  </si>
  <si>
    <t>80-478-09-00</t>
  </si>
  <si>
    <t>Перчатки HERMAN арт. FREEZE 3622 (черный) {black}</t>
  </si>
  <si>
    <t>80-640-09-00</t>
  </si>
  <si>
    <t>Перчатки HERMAN арт. FREEZE 4622 (черный) {black}</t>
  </si>
  <si>
    <t>FREEZE 4622</t>
  </si>
  <si>
    <t>80-550-08-00</t>
  </si>
  <si>
    <t>Перчатки HERMAN арт. PYROP 002 (серый) {grey}</t>
  </si>
  <si>
    <t>80-552-09-00</t>
  </si>
  <si>
    <t>Повязка HERMAN арт. INGA (черный) {black}</t>
  </si>
  <si>
    <t>80-553-16-00</t>
  </si>
  <si>
    <t>Повязка HERMAN арт. JUSTIN 8601 (темно-синий) {navy}</t>
  </si>
  <si>
    <t>80-553-06-00</t>
  </si>
  <si>
    <t>Повязка HERMAN арт. JUSTIN 8601 (синий) {petrol}</t>
  </si>
  <si>
    <t>80-641-09-00</t>
  </si>
  <si>
    <t>Подтяжки HERMAN арт. TRIGGER 010 (черный) {black}</t>
  </si>
  <si>
    <t>TRIGGER 010</t>
  </si>
  <si>
    <t>80% полиэстер - 20% эластан</t>
  </si>
  <si>
    <t>80-641-08-00</t>
  </si>
  <si>
    <t>Подтяжки HERMAN арт. TRIGGER 010 (серый) {grey}</t>
  </si>
  <si>
    <t>80-641-16-00</t>
  </si>
  <si>
    <t>Подтяжки HERMAN арт. TRIGGER 010 (темно-синий) {navy}</t>
  </si>
  <si>
    <t>80-642-09-00</t>
  </si>
  <si>
    <t>Подтяжки HERMAN арт. TRIGGER 011 (черный) {black}</t>
  </si>
  <si>
    <t>TRIGGER 011</t>
  </si>
  <si>
    <t>80-642-16-00</t>
  </si>
  <si>
    <t>Подтяжки HERMAN арт. TRIGGER 011 (темно-синий) {navy}</t>
  </si>
  <si>
    <t>80-642-18-00</t>
  </si>
  <si>
    <t>Подтяжки HERMAN арт. TRIGGER 011 (красный) {red}</t>
  </si>
  <si>
    <t>80-642-17-00</t>
  </si>
  <si>
    <t>Подтяжки HERMAN арт. TRIGGER 011 (белый) {white}</t>
  </si>
  <si>
    <t>80-643-09-00</t>
  </si>
  <si>
    <t>Подтяжки HERMAN арт. TRIGGER 012 (черный) {black}</t>
  </si>
  <si>
    <t>TRIGGER 012</t>
  </si>
  <si>
    <t>80-643-16-00</t>
  </si>
  <si>
    <t>Подтяжки HERMAN арт. TRIGGER 012 (темно-синий) {navy}</t>
  </si>
  <si>
    <t>80-643-18-00</t>
  </si>
  <si>
    <t>Подтяжки HERMAN арт. TRIGGER 012 (красный) {red}</t>
  </si>
  <si>
    <t>80-643-17-00</t>
  </si>
  <si>
    <t>Подтяжки HERMAN арт. TRIGGER 012 (белый) {white}</t>
  </si>
  <si>
    <t>80-554-08-57</t>
  </si>
  <si>
    <t>Шапка HERMAN арт. AURAL 001 (серый) {grey}</t>
  </si>
  <si>
    <t>80-555-05-00</t>
  </si>
  <si>
    <t>Шапка HERMAN арт. EDMOND 016 (темно-серый) {dark grey}</t>
  </si>
  <si>
    <t>80-555-08-00</t>
  </si>
  <si>
    <t>Шапка HERMAN арт. EDMOND 016 (серый) {grey}</t>
  </si>
  <si>
    <t>80-556-05-00</t>
  </si>
  <si>
    <t>Шапка HERMAN арт. EDMOND 019 (темно-серый) {dark grey}</t>
  </si>
  <si>
    <t>80-556-03-00</t>
  </si>
  <si>
    <t>Шапка HERMAN арт. EDMOND 019 (хаки) {khaki}</t>
  </si>
  <si>
    <t>80-556-16-00</t>
  </si>
  <si>
    <t>Шапка HERMAN арт. EDMOND 019 (темно-синий) {navy}</t>
  </si>
  <si>
    <t>80-559-09-00</t>
  </si>
  <si>
    <t>Шапка HERMAN арт. EDMOND 026 (черный) {black}</t>
  </si>
  <si>
    <t>80-559-18-00</t>
  </si>
  <si>
    <t>Шапка HERMAN арт. EDMOND 026 (красный) {red}</t>
  </si>
  <si>
    <t>80-560-08-00</t>
  </si>
  <si>
    <t>Шапка HERMAN арт. EDMOND 027 (серый) {grey}</t>
  </si>
  <si>
    <t>80-644-09-00</t>
  </si>
  <si>
    <t>Шапка HERMAN арт. EDMOND 040 (черный) {black}</t>
  </si>
  <si>
    <t>EDMOND 040</t>
  </si>
  <si>
    <t>80-644-16-00</t>
  </si>
  <si>
    <t>Шапка HERMAN арт. EDMOND 040 (темно-синий) {navy}</t>
  </si>
  <si>
    <t>80-563-09-00</t>
  </si>
  <si>
    <t>Шапка HERMAN арт. EDMOND 049 (черный) {black}</t>
  </si>
  <si>
    <t>80-563-17-00</t>
  </si>
  <si>
    <t>Шапка HERMAN арт. EDMOND 049 (кремовый) {offwhite}</t>
  </si>
  <si>
    <t>80-317-06-00</t>
  </si>
  <si>
    <t>Шапка HERMAN арт. JUSTIN 8100 (синий) {petrol}</t>
  </si>
  <si>
    <t>80-488-08-00</t>
  </si>
  <si>
    <t>Шапка HERMAN арт. JUSTIN 8170 (серый) {grey}</t>
  </si>
  <si>
    <t>80-489-08-00</t>
  </si>
  <si>
    <t>Шапка HERMAN арт. JUSTIN 8172 (серый) {grey}</t>
  </si>
  <si>
    <t>80-489-34-00</t>
  </si>
  <si>
    <t>Шапка HERMAN арт. JUSTIN 8172 (розовый) {pink}</t>
  </si>
  <si>
    <t>80-318-17-00</t>
  </si>
  <si>
    <t>Шапка HERMAN арт. JUSTIN 8180 (белый) {offwhite}</t>
  </si>
  <si>
    <t>80-318-34-00</t>
  </si>
  <si>
    <t>Шапка HERMAN арт. JUSTIN 8180 (розовый) {pink}</t>
  </si>
  <si>
    <t>80-318-41-00</t>
  </si>
  <si>
    <t>Шапка HERMAN арт. JUSTIN 8180 (фиолетовый) {purple}</t>
  </si>
  <si>
    <t>80-491-09-00</t>
  </si>
  <si>
    <t>Шапка HERMAN арт. JUSTIN 8505 (черный) {black}</t>
  </si>
  <si>
    <t>80-491-16-00</t>
  </si>
  <si>
    <t>Шапка HERMAN арт. JUSTIN 8505 (темно-синий) {navy}</t>
  </si>
  <si>
    <t>80-645-16-00</t>
  </si>
  <si>
    <t>Шапка HERMAN арт. JUSTIN 8508 (темно-синий) {navy}</t>
  </si>
  <si>
    <t>JUSTIN 8508</t>
  </si>
  <si>
    <t>80-645-01-00</t>
  </si>
  <si>
    <t>Шапка HERMAN арт. JUSTIN 8508 (светло-серый) {pearl}</t>
  </si>
  <si>
    <t>80-645-06-00</t>
  </si>
  <si>
    <t>Шапка HERMAN арт. JUSTIN 8508 (синий) {petrol}</t>
  </si>
  <si>
    <t>80-645-86-00</t>
  </si>
  <si>
    <t>Шапка HERMAN арт. JUSTIN 8508 (малиновый) {raspberry}</t>
  </si>
  <si>
    <t>80-645-15-00</t>
  </si>
  <si>
    <t>Шапка HERMAN арт. JUSTIN 8508 (светло-коричневый) {taupe}</t>
  </si>
  <si>
    <t>80-645-17-00</t>
  </si>
  <si>
    <t>Шапка HERMAN арт. JUSTIN 8508 (белый) {white}</t>
  </si>
  <si>
    <t>80-565-02-00</t>
  </si>
  <si>
    <t>Шапка HERMAN арт. JUSTIN 8532 (бежевый) {beige}</t>
  </si>
  <si>
    <t>80-565-13-00</t>
  </si>
  <si>
    <t>Шапка HERMAN арт. JUSTIN 8532 (оранжевый) {orange}</t>
  </si>
  <si>
    <t>80-565-17-00</t>
  </si>
  <si>
    <t>Шапка HERMAN арт. JUSTIN 8532 (белый) {white}</t>
  </si>
  <si>
    <t>80-646-02-00</t>
  </si>
  <si>
    <t>Шапка HERMAN арт. JUSTIN 8606 (бежевый) {beige}</t>
  </si>
  <si>
    <t>JUSTIN 8606</t>
  </si>
  <si>
    <t>80-646-06-00</t>
  </si>
  <si>
    <t>Шапка HERMAN арт. JUSTIN 8606 (синий) {blue}</t>
  </si>
  <si>
    <t>80-332-09-00</t>
  </si>
  <si>
    <t>Шапка HERMAN арт. LOUISE 017 (черный) {black}</t>
  </si>
  <si>
    <t>80-568-17-00</t>
  </si>
  <si>
    <t>Шапка HERMAN арт. LOUISE 019 (белый) {white}</t>
  </si>
  <si>
    <t>80-569-09-00</t>
  </si>
  <si>
    <t>Шапка HERMAN арт. LOUISE 020 (черный) {black}</t>
  </si>
  <si>
    <t>80-335-09-00</t>
  </si>
  <si>
    <t>Шапка HERMAN арт. LOUISE 022 (черный) {black}</t>
  </si>
  <si>
    <t>80-338-09-00</t>
  </si>
  <si>
    <t>Шапка HERMAN арт. LOUISE 031 (черный) {black}</t>
  </si>
  <si>
    <t>80-570-09-00</t>
  </si>
  <si>
    <t>Шапка HERMAN арт. LOUISE 038 (черный) {black}</t>
  </si>
  <si>
    <t>80-570-08-00</t>
  </si>
  <si>
    <t>Шапка HERMAN арт. LOUISE 038 (серый) {grey}</t>
  </si>
  <si>
    <t>80-570-02-00</t>
  </si>
  <si>
    <t>Шапка HERMAN арт. LOUISE 038 (бежевый) {putty}</t>
  </si>
  <si>
    <t>80-571-09-00</t>
  </si>
  <si>
    <t>Шапка HERMAN арт. LOUISE 039 (черный) {black}</t>
  </si>
  <si>
    <t>80-571-17-00</t>
  </si>
  <si>
    <t>Шапка HERMAN арт. LOUISE 039 (белый) {offwhite}</t>
  </si>
  <si>
    <t>80-572-17-00</t>
  </si>
  <si>
    <t>Шапка HERMAN арт. LOUISE 041 (белый) {offwhite}</t>
  </si>
  <si>
    <t>80-572-02-00</t>
  </si>
  <si>
    <t>Шапка HERMAN арт. LOUISE 041 (бежевый) {putty}</t>
  </si>
  <si>
    <t>80-502-17-00</t>
  </si>
  <si>
    <t>Шапка HERMAN арт. MAGGY 8111 (белый) {offwhite}</t>
  </si>
  <si>
    <t>80-574-09-00</t>
  </si>
  <si>
    <t>Шапка HERMAN арт. MAGGY 8137 (черный) {black}</t>
  </si>
  <si>
    <t>80-647-02-00</t>
  </si>
  <si>
    <t>Шапка HERMAN арт. MAGGY 8510 (бежевый) {beige}</t>
  </si>
  <si>
    <t>MAGGY 8510</t>
  </si>
  <si>
    <t>80-647-09-00</t>
  </si>
  <si>
    <t>Шапка HERMAN арт. MAGGY 8510 (черный) {black}</t>
  </si>
  <si>
    <t>80-647-08-00</t>
  </si>
  <si>
    <t>Шапка HERMAN арт. MAGGY 8510 (серый) {grey}</t>
  </si>
  <si>
    <t>80-647-17-00</t>
  </si>
  <si>
    <t>Шапка HERMAN арт. MAGGY 8510 (белый) {offwhite}</t>
  </si>
  <si>
    <t>80-345-06-00</t>
  </si>
  <si>
    <t>Шапка HERMAN арт. MAGGY 8520 (синий) {blue}</t>
  </si>
  <si>
    <t>80-585-08-00</t>
  </si>
  <si>
    <t>Шарф HERMAN арт. EDMOND 028 (серый) {grey}</t>
  </si>
  <si>
    <t>80-508-06-00</t>
  </si>
  <si>
    <t>Шарф HERMAN арт. JUSTIN 8120 (синий) {petrol}</t>
  </si>
  <si>
    <t>80-363-09-55</t>
  </si>
  <si>
    <t>Шляпа HERMAN арт. DON CASH (черный) {black}</t>
  </si>
  <si>
    <t>80-363-09-57</t>
  </si>
  <si>
    <t>80-363-09-59</t>
  </si>
  <si>
    <t>80-363-09-61</t>
  </si>
  <si>
    <t>80-648-09-55</t>
  </si>
  <si>
    <t>Шляпа HERMAN арт. DON CASH 003 (черный) {black}</t>
  </si>
  <si>
    <t>DON CASH 003</t>
  </si>
  <si>
    <t>80-648-09-57</t>
  </si>
  <si>
    <t>80-648-09-59</t>
  </si>
  <si>
    <t>80-648-09-61</t>
  </si>
  <si>
    <t>80-598-09-55</t>
  </si>
  <si>
    <t>Шляпа HERMAN арт. MAC GOLDWIN (черный) {black}</t>
  </si>
  <si>
    <t>80-598-09-57</t>
  </si>
  <si>
    <t>80-598-09-59</t>
  </si>
  <si>
    <t>80-598-16-55</t>
  </si>
  <si>
    <t>Шляпа HERMAN арт. MAC GOLDWIN (темно-синий) {navy}</t>
  </si>
  <si>
    <t>80-598-16-57</t>
  </si>
  <si>
    <t>80-598-16-59</t>
  </si>
  <si>
    <t>80-598-18-55</t>
  </si>
  <si>
    <t>Шляпа HERMAN арт. MAC GOLDWIN (красный) {red}</t>
  </si>
  <si>
    <t>80-598-18-57</t>
  </si>
  <si>
    <t>80-598-18-59</t>
  </si>
  <si>
    <t>80-649-02-55</t>
  </si>
  <si>
    <t>Шляпа HERMAN арт. MAC LINE (бежевый) {beige}</t>
  </si>
  <si>
    <t>MAC LINE</t>
  </si>
  <si>
    <t>80-649-02-57</t>
  </si>
  <si>
    <t>80-649-09-55</t>
  </si>
  <si>
    <t>Шляпа HERMAN арт. MAC LINE (черный) {black}</t>
  </si>
  <si>
    <t>80-649-09-57</t>
  </si>
  <si>
    <t>80-600-41-55</t>
  </si>
  <si>
    <t>Шляпа HERMAN арт. MAC ROSE (фиолетовый) {purple}</t>
  </si>
  <si>
    <t>80-600-41-57</t>
  </si>
  <si>
    <t>80-601-09-55</t>
  </si>
  <si>
    <t>Шляпа HERMAN арт. MAC TAYLOR (черный) {black}</t>
  </si>
  <si>
    <t>80-601-09-57</t>
  </si>
  <si>
    <t>80-601-09-59</t>
  </si>
  <si>
    <t>80-251-14-55</t>
  </si>
  <si>
    <t>Шляпа HERMAN арт. O GOLDWIN (коричневый) {brown}</t>
  </si>
  <si>
    <t>80-251-14-57</t>
  </si>
  <si>
    <t>80-251-14-59</t>
  </si>
  <si>
    <t>80-251-14-61</t>
  </si>
  <si>
    <t>80-251-16-55</t>
  </si>
  <si>
    <t>Шляпа HERMAN арт. O GOLDWIN (темно-синий) {navy}</t>
  </si>
  <si>
    <t>80-251-16-57</t>
  </si>
  <si>
    <t>80-251-16-59</t>
  </si>
  <si>
    <t>80-251-16-61</t>
  </si>
  <si>
    <t>80-650-09-00</t>
  </si>
  <si>
    <t>Балаклава HERMAN арт. TECH 8930 (черный) {black}</t>
  </si>
  <si>
    <t>TECH 8930</t>
  </si>
  <si>
    <t>Essential</t>
  </si>
  <si>
    <t>80-651-02-57</t>
  </si>
  <si>
    <t>Бейсболка HERMAN арт. CONQUEST 010 (бежевый) {beige}</t>
  </si>
  <si>
    <t>CONQUEST 010</t>
  </si>
  <si>
    <t>80-652-15-59</t>
  </si>
  <si>
    <t>Бейсболка HERMAN арт. CONQUEST 011 (светло-коричневый) {taupe}</t>
  </si>
  <si>
    <t>CONQUEST 011</t>
  </si>
  <si>
    <t>80-653-06-00</t>
  </si>
  <si>
    <t>Бейсболка HERMAN арт. CONQUEST 012 (синий) {blue}</t>
  </si>
  <si>
    <t>CONQUEST 012</t>
  </si>
  <si>
    <t>80-654-19-00</t>
  </si>
  <si>
    <t>Бейсболка HERMAN арт. CONQUEST 014 (голубой) {blue}</t>
  </si>
  <si>
    <t>CONQUEST 014</t>
  </si>
  <si>
    <t>80% полиэстер - 20% вискоза</t>
  </si>
  <si>
    <t>80-655-06-53</t>
  </si>
  <si>
    <t>Бейсболка HERMAN арт. CONQUEST 015 (синий) {blue}</t>
  </si>
  <si>
    <t>53kid</t>
  </si>
  <si>
    <t>CONQUEST 015</t>
  </si>
  <si>
    <t>80-656-06-53</t>
  </si>
  <si>
    <t>Бейсболка HERMAN арт. CONQUEST 016 (синий) {blue}</t>
  </si>
  <si>
    <t>CONQUEST 016</t>
  </si>
  <si>
    <t>80-657-09-53</t>
  </si>
  <si>
    <t>Бейсболка HERMAN арт. CONQUEST 017 (черный) {black}</t>
  </si>
  <si>
    <t>CONQUEST 017</t>
  </si>
  <si>
    <t>80-658-20-53</t>
  </si>
  <si>
    <t>Бейсболка HERMAN арт. CONQUEST 019 (желтый) {yellow}</t>
  </si>
  <si>
    <t>CONQUEST 019</t>
  </si>
  <si>
    <t>80-659-16-53</t>
  </si>
  <si>
    <t>Бейсболка HERMAN арт. CONQUEST 020 (темно-синий) {navy}</t>
  </si>
  <si>
    <t>CONQUEST 020</t>
  </si>
  <si>
    <t>80-659-16-57</t>
  </si>
  <si>
    <t>80-659-16-59</t>
  </si>
  <si>
    <t>80-660-13-53</t>
  </si>
  <si>
    <t>Бейсболка HERMAN арт. CONQUEST 021 (оранжевый) {orange}</t>
  </si>
  <si>
    <t>CONQUEST 021</t>
  </si>
  <si>
    <t>80-661-17-51</t>
  </si>
  <si>
    <t>Бейсболка HERMAN арт. CONQUEST 032 (белый) {white}</t>
  </si>
  <si>
    <t>CONQUEST 032</t>
  </si>
  <si>
    <t>80-662-17-51</t>
  </si>
  <si>
    <t>Бейсболка HERMAN арт. CONQUEST 033 (белый) {white}</t>
  </si>
  <si>
    <t>CONQUEST 033</t>
  </si>
  <si>
    <t>80-663-17-51</t>
  </si>
  <si>
    <t>Бейсболка HERMAN арт. CONQUEST 034 (белый) {white}</t>
  </si>
  <si>
    <t>CONQUEST 034</t>
  </si>
  <si>
    <t>80-664-17-00</t>
  </si>
  <si>
    <t>Бейсболка HERMAN арт. CONQUEST 041 (белый) {white}</t>
  </si>
  <si>
    <t>CONQUEST 041</t>
  </si>
  <si>
    <t>90% хлопок - 10% полиэстер</t>
  </si>
  <si>
    <t>80-665-20-00</t>
  </si>
  <si>
    <t>Бейсболка HERMAN арт. CONQUEST 042 (желтый) {yellow}</t>
  </si>
  <si>
    <t>CONQUEST 042</t>
  </si>
  <si>
    <t>80-665-06-00</t>
  </si>
  <si>
    <t>Бейсболка HERMAN арт. CONQUEST 042 (синий) {blue}</t>
  </si>
  <si>
    <t>80-665-06-57</t>
  </si>
  <si>
    <t>80-665-06-59</t>
  </si>
  <si>
    <t>80-666-08-00</t>
  </si>
  <si>
    <t>Бейсболка HERMAN арт. WILD 024 (серый) {grey}</t>
  </si>
  <si>
    <t>WILD 024</t>
  </si>
  <si>
    <t>80-667-17-00</t>
  </si>
  <si>
    <t>Бейсболка HERMAN арт. WILD 025 (белый) {white}</t>
  </si>
  <si>
    <t>WILD 025</t>
  </si>
  <si>
    <t>80-668-02-00</t>
  </si>
  <si>
    <t>Бейсболка HERMAN арт. WILD 026 (бежевый) {beige}</t>
  </si>
  <si>
    <t>WILD 026</t>
  </si>
  <si>
    <t>80-669-19-00</t>
  </si>
  <si>
    <t>Бейсболка HERMAN арт. WILD 029 (голубой) {blue}</t>
  </si>
  <si>
    <t>WILD 029</t>
  </si>
  <si>
    <t>80-670-16-00</t>
  </si>
  <si>
    <t>Бейсболка HERMAN арт. WILD 032 (темно-синий) {navy}</t>
  </si>
  <si>
    <t>WILD 032</t>
  </si>
  <si>
    <t>80-671-08-00</t>
  </si>
  <si>
    <t>Бейсболка HERMAN арт. WILD 033 (серый) {grey}</t>
  </si>
  <si>
    <t>WILD 033</t>
  </si>
  <si>
    <t>80-672-02-00</t>
  </si>
  <si>
    <t>Бейсболка HERMAN арт. WILD 036 (бежевый) {beige}</t>
  </si>
  <si>
    <t>WILD 036</t>
  </si>
  <si>
    <t>80-673-09-00</t>
  </si>
  <si>
    <t>Бейсболка HERMAN арт. WILD 037 (черный) {black}</t>
  </si>
  <si>
    <t>WILD 037</t>
  </si>
  <si>
    <t>80-674-16-59</t>
  </si>
  <si>
    <t>Бейсболка HERMAN арт. WILD 038 (темно-синий) {navy}</t>
  </si>
  <si>
    <t>WILD 038</t>
  </si>
  <si>
    <t>80-675-06-58</t>
  </si>
  <si>
    <t>Кепка HERMAN арт. ADVANCER 015 (синий) {blue}</t>
  </si>
  <si>
    <t>ADVANCER 015</t>
  </si>
  <si>
    <t>82% полиэстер - 15% хлопок - 3% эластан</t>
  </si>
  <si>
    <t>80-675-06-55</t>
  </si>
  <si>
    <t>80-675-06-57</t>
  </si>
  <si>
    <t>80-675-06-59</t>
  </si>
  <si>
    <t>80-675-06-60</t>
  </si>
  <si>
    <t>80-675-06-61</t>
  </si>
  <si>
    <t>80-676-06-58</t>
  </si>
  <si>
    <t>Кепка HERMAN арт. ADVANCER 017 (синий) {blue}</t>
  </si>
  <si>
    <t>ADVANCER 017</t>
  </si>
  <si>
    <t>80-677-11-59</t>
  </si>
  <si>
    <t>Кепка HERMAN арт. ADVANCER 019 (зеленый) {green}</t>
  </si>
  <si>
    <t>ADVANCER 019</t>
  </si>
  <si>
    <t>90% лен - 10% шелк</t>
  </si>
  <si>
    <t>80-678-19-57</t>
  </si>
  <si>
    <t>Кепка HERMAN арт. ADVANCER 025 (голубой) {blue}</t>
  </si>
  <si>
    <t>ADVANCER 025</t>
  </si>
  <si>
    <t>80-679-16-58</t>
  </si>
  <si>
    <t>Кепка HERMAN арт. BADGER 001 (темно-синий) {blue}</t>
  </si>
  <si>
    <t>BADGER 001</t>
  </si>
  <si>
    <t>80-680-16-58</t>
  </si>
  <si>
    <t>Кепка HERMAN арт. BOXER 005 (темно-синий) {navy}</t>
  </si>
  <si>
    <t>BOXER 005</t>
  </si>
  <si>
    <t>80-680-16-55</t>
  </si>
  <si>
    <t>80-680-16-56</t>
  </si>
  <si>
    <t>80-680-16-57</t>
  </si>
  <si>
    <t>80-680-16-59</t>
  </si>
  <si>
    <t>80-680-16-60</t>
  </si>
  <si>
    <t>80-680-16-61</t>
  </si>
  <si>
    <t>80-681-02-58</t>
  </si>
  <si>
    <t>Кепка HERMAN арт. BOXER 007 (бежевый) {beige}</t>
  </si>
  <si>
    <t>BOXER 007</t>
  </si>
  <si>
    <t>80-682-06-58</t>
  </si>
  <si>
    <t>Кепка HERMAN арт. DISCOVERY 002 (синий) {blue}</t>
  </si>
  <si>
    <t>DISCOVERY 002</t>
  </si>
  <si>
    <t>60% лен - 30% шерсть - 10% шелк</t>
  </si>
  <si>
    <t>80-682-06-55</t>
  </si>
  <si>
    <t>80-682-06-57</t>
  </si>
  <si>
    <t>80-682-06-59</t>
  </si>
  <si>
    <t>80-682-06-61</t>
  </si>
  <si>
    <t>80-683-19-53</t>
  </si>
  <si>
    <t>Кепка HERMAN арт. DISCOVERY 004 (голубой) {blue}</t>
  </si>
  <si>
    <t>DISCOVERY 004</t>
  </si>
  <si>
    <t>80-684-18-53</t>
  </si>
  <si>
    <t>Кепка HERMAN арт. DISCOVERY 005 (красный) {red}</t>
  </si>
  <si>
    <t>DISCOVERY 005</t>
  </si>
  <si>
    <t>80-685-16-53</t>
  </si>
  <si>
    <t>Кепка HERMAN арт. DISCOVERY 006 (темно-синий) {navy}</t>
  </si>
  <si>
    <t>DISCOVERY 006</t>
  </si>
  <si>
    <t>80-686-02-58</t>
  </si>
  <si>
    <t>Кепка HERMAN арт. DISPATCH 005 (бежевый) {beige}</t>
  </si>
  <si>
    <t>DISPATCH 005</t>
  </si>
  <si>
    <t>50% шелк - 30% лен - 20% хлопок</t>
  </si>
  <si>
    <t>80-687-06-57</t>
  </si>
  <si>
    <t>Кепка HERMAN арт. MARINS 007 (синий) {blue}</t>
  </si>
  <si>
    <t>MARINS 007</t>
  </si>
  <si>
    <t>80-687-06-55</t>
  </si>
  <si>
    <t>80-687-06-59</t>
  </si>
  <si>
    <t>80-688-06-58</t>
  </si>
  <si>
    <t>Кепка HERMAN арт. RANGE 016 (синий) {blue}</t>
  </si>
  <si>
    <t>RANGE 016</t>
  </si>
  <si>
    <t>80-689-19-58</t>
  </si>
  <si>
    <t>Кепка HERMAN арт. RANGE 017 (голубой) {blue}</t>
  </si>
  <si>
    <t>RANGE 017</t>
  </si>
  <si>
    <t>80-690-06-58</t>
  </si>
  <si>
    <t>Кепка HERMAN арт. RANGE 022 (синий) {blue}</t>
  </si>
  <si>
    <t>RANGE 022</t>
  </si>
  <si>
    <t>50% хлопок - 50% лен</t>
  </si>
  <si>
    <t>80-690-06-55</t>
  </si>
  <si>
    <t>80-690-06-56</t>
  </si>
  <si>
    <t>80-690-06-57</t>
  </si>
  <si>
    <t>80-690-06-59</t>
  </si>
  <si>
    <t>80-690-06-60</t>
  </si>
  <si>
    <t>80-690-06-61</t>
  </si>
  <si>
    <t>80-691-16-58</t>
  </si>
  <si>
    <t>Кепка HERMAN арт. RANGE 023 (темно-синий) {navy}</t>
  </si>
  <si>
    <t>RANGE 023</t>
  </si>
  <si>
    <t>80-691-16-55</t>
  </si>
  <si>
    <t>80-691-16-56</t>
  </si>
  <si>
    <t>80-691-16-57</t>
  </si>
  <si>
    <t>80-691-16-59</t>
  </si>
  <si>
    <t>80-691-16-60</t>
  </si>
  <si>
    <t>80-691-16-61</t>
  </si>
  <si>
    <t>80-692-11-58</t>
  </si>
  <si>
    <t>Кепка HERMAN арт. RANGE 026 (зеленый) {green}</t>
  </si>
  <si>
    <t>RANGE 026</t>
  </si>
  <si>
    <t>80-692-11-55</t>
  </si>
  <si>
    <t>80-692-11-56</t>
  </si>
  <si>
    <t>80-692-11-57</t>
  </si>
  <si>
    <t>80-692-11-59</t>
  </si>
  <si>
    <t>80-692-11-60</t>
  </si>
  <si>
    <t>80-692-11-61</t>
  </si>
  <si>
    <t>80-693-02-59</t>
  </si>
  <si>
    <t>Кепка HERMAN арт. RANGE 027 (бежевый) {beige}</t>
  </si>
  <si>
    <t>RANGE 027</t>
  </si>
  <si>
    <t>50% лен - 50% хлопок</t>
  </si>
  <si>
    <t>80-693-02-55</t>
  </si>
  <si>
    <t>80-693-02-56</t>
  </si>
  <si>
    <t>80-693-02-57</t>
  </si>
  <si>
    <t>80-693-02-58</t>
  </si>
  <si>
    <t>80-694-02-58</t>
  </si>
  <si>
    <t>Кепка HERMAN арт. RANGE 028 (бежевый) {beige}</t>
  </si>
  <si>
    <t>RANGE 028</t>
  </si>
  <si>
    <t>80-695-13-58</t>
  </si>
  <si>
    <t>Кепка HERMAN арт. RANGE 029 (оранжевый) {orange}</t>
  </si>
  <si>
    <t>RANGE 029</t>
  </si>
  <si>
    <t>80-696-06-58</t>
  </si>
  <si>
    <t>Кепка HERMAN арт. RANGE 030 (синий) {blue}</t>
  </si>
  <si>
    <t>RANGE 030</t>
  </si>
  <si>
    <t>70% вискоза - 25% лен - 5% полиэстер</t>
  </si>
  <si>
    <t>80-697-06-59</t>
  </si>
  <si>
    <t>Кепка HERMAN арт. RANGE 033 (синий) {blue}</t>
  </si>
  <si>
    <t>RANGE 033</t>
  </si>
  <si>
    <t>90% шелк - 10% хлопок</t>
  </si>
  <si>
    <t>80-697-06-55</t>
  </si>
  <si>
    <t>80-697-06-56</t>
  </si>
  <si>
    <t>80-697-06-57</t>
  </si>
  <si>
    <t>80-697-06-58</t>
  </si>
  <si>
    <t>80-697-06-60</t>
  </si>
  <si>
    <t>80-697-06-61</t>
  </si>
  <si>
    <t>80-698-16-59</t>
  </si>
  <si>
    <t>Кепка HERMAN арт. RANGE 035 (темно-синий) {navy}</t>
  </si>
  <si>
    <t>RANGE 035</t>
  </si>
  <si>
    <t>80-699-02-59</t>
  </si>
  <si>
    <t>Кепка HERMAN арт. RANGE 036 (бежевый) {beige}</t>
  </si>
  <si>
    <t>RANGE 036</t>
  </si>
  <si>
    <t>80-699-02-55</t>
  </si>
  <si>
    <t>80-699-02-57</t>
  </si>
  <si>
    <t>80-699-02-61</t>
  </si>
  <si>
    <t>80-700-19-59</t>
  </si>
  <si>
    <t>Кепка HERMAN арт. RANGE 037 (голубой) {blue}</t>
  </si>
  <si>
    <t>RANGE 037</t>
  </si>
  <si>
    <t>80-700-19-55</t>
  </si>
  <si>
    <t>80-700-19-57</t>
  </si>
  <si>
    <t>80-700-19-61</t>
  </si>
  <si>
    <t>80-701-18-58</t>
  </si>
  <si>
    <t>Кепка HERMAN арт. RANGE 042 (красный) {red}</t>
  </si>
  <si>
    <t>RANGE 042</t>
  </si>
  <si>
    <t>80-702-11-59</t>
  </si>
  <si>
    <t>Кепка HERMAN арт. USURPER 015 (зеленый) {green}</t>
  </si>
  <si>
    <t>USURPER 015</t>
  </si>
  <si>
    <t>80-703-08-59</t>
  </si>
  <si>
    <t>Кепка HERMAN арт. USURPER 017 (серый) {grey}</t>
  </si>
  <si>
    <t>USURPER 017</t>
  </si>
  <si>
    <t>80-704-09-59</t>
  </si>
  <si>
    <t>Кепка HERMAN арт. USURPER 025 (черный) {black}</t>
  </si>
  <si>
    <t>USURPER 025</t>
  </si>
  <si>
    <t>80-704-09-57</t>
  </si>
  <si>
    <t>80-704-09-61</t>
  </si>
  <si>
    <t>80-705-17-57</t>
  </si>
  <si>
    <t>Панама HERMAN арт. BUCKET 001 (белый) {white}</t>
  </si>
  <si>
    <t>BUCKET 001</t>
  </si>
  <si>
    <t>80-705-17-55</t>
  </si>
  <si>
    <t>80-705-17-59</t>
  </si>
  <si>
    <t>80-705-17-61</t>
  </si>
  <si>
    <t>80-706-16-59</t>
  </si>
  <si>
    <t>Панама HERMAN арт. BUCKET 002 (темно-синий) {navy}</t>
  </si>
  <si>
    <t>BUCKET 002</t>
  </si>
  <si>
    <t>80-706-16-55</t>
  </si>
  <si>
    <t>80-706-16-57</t>
  </si>
  <si>
    <t>80-706-16-61</t>
  </si>
  <si>
    <t>80-707-17-57</t>
  </si>
  <si>
    <t>Панама HERMAN арт. BUCKET 003 (белый) {white}</t>
  </si>
  <si>
    <t>BUCKET 003</t>
  </si>
  <si>
    <t>80-707-17-55</t>
  </si>
  <si>
    <t>80-707-17-59</t>
  </si>
  <si>
    <t>80-707-17-61</t>
  </si>
  <si>
    <t>80-708-20-59</t>
  </si>
  <si>
    <t>Панама HERMAN арт. BUCKET 004 (желтый) {yellow}</t>
  </si>
  <si>
    <t>BUCKET 004</t>
  </si>
  <si>
    <t>80-709-20-59</t>
  </si>
  <si>
    <t>Панама HERMAN арт. BUCKET 005 (желтый) {yellow}</t>
  </si>
  <si>
    <t>BUCKET 005</t>
  </si>
  <si>
    <t>80-709-20-55</t>
  </si>
  <si>
    <t>80-709-20-57</t>
  </si>
  <si>
    <t>80-710-06-59</t>
  </si>
  <si>
    <t>Панама HERMAN арт. BUCKET 006 (синий) {blue}</t>
  </si>
  <si>
    <t>BUCKET 006</t>
  </si>
  <si>
    <t>80-710-06-55</t>
  </si>
  <si>
    <t>80-710-06-57</t>
  </si>
  <si>
    <t>80-710-06-61</t>
  </si>
  <si>
    <t>80-711-16-59</t>
  </si>
  <si>
    <t>Панама HERMAN арт. BUCKET 009 (темно-синий) {navy}</t>
  </si>
  <si>
    <t>BUCKET 009</t>
  </si>
  <si>
    <t>80-712-19-53</t>
  </si>
  <si>
    <t>Панама HERMAN арт. BUCKET 013 (голубой) {blue}</t>
  </si>
  <si>
    <t>BUCKET 013</t>
  </si>
  <si>
    <t>80-713-34-53</t>
  </si>
  <si>
    <t>Панама HERMAN арт. BUCKET 014 (розовый / белый / голубой) {pink}</t>
  </si>
  <si>
    <t>BUCKET 014</t>
  </si>
  <si>
    <t>80-714-02-53</t>
  </si>
  <si>
    <t>Панама HERMAN арт. BUCKET 015 (бежевый) {beige}</t>
  </si>
  <si>
    <t>BUCKET 015</t>
  </si>
  <si>
    <t>80-715-17-53</t>
  </si>
  <si>
    <t>Панама HERMAN арт. BUCKET 016 (белый) {white}</t>
  </si>
  <si>
    <t>BUCKET 016</t>
  </si>
  <si>
    <t>80-716-06-53</t>
  </si>
  <si>
    <t>Панама HERMAN арт. BUCKET 017 (синий) {blue}</t>
  </si>
  <si>
    <t>BUCKET 017</t>
  </si>
  <si>
    <t>80-716-06-55</t>
  </si>
  <si>
    <t>80-716-06-57</t>
  </si>
  <si>
    <t>80-716-06-59</t>
  </si>
  <si>
    <t>80-716-06-61</t>
  </si>
  <si>
    <t>80-717-17-51</t>
  </si>
  <si>
    <t>Панама HERMAN арт. BUCKET 024 (белый) {white}</t>
  </si>
  <si>
    <t>BUCKET 024</t>
  </si>
  <si>
    <t>80-718-16-59</t>
  </si>
  <si>
    <t>Панама HERMAN арт. CARTER 007 (темно-синий) {navy}</t>
  </si>
  <si>
    <t>CARTER 007</t>
  </si>
  <si>
    <t>80-719-16-59</t>
  </si>
  <si>
    <t>Панама HERMAN арт. RAIN NANDO (темно-синий) {navy}</t>
  </si>
  <si>
    <t>RAIN NANDO</t>
  </si>
  <si>
    <t>50% хлопок - 50% полиуретан</t>
  </si>
  <si>
    <t>80-720-15-59</t>
  </si>
  <si>
    <t>Панама HERMAN арт. RAIN REMO (светло-коричневый) {taupe}</t>
  </si>
  <si>
    <t>RAIN REMO</t>
  </si>
  <si>
    <t>80-720-15-55</t>
  </si>
  <si>
    <t>80-720-15-57</t>
  </si>
  <si>
    <t>80-720-15-61</t>
  </si>
  <si>
    <t>80-721-09-59</t>
  </si>
  <si>
    <t>Панама HERMAN арт. RAIN UGO (черный) {black}</t>
  </si>
  <si>
    <t>RAIN UGO</t>
  </si>
  <si>
    <t>80-722-09-57</t>
  </si>
  <si>
    <t>Панама HERMAN арт. RIVIERA 001 (черный) {black}</t>
  </si>
  <si>
    <t>RIVIERA 001</t>
  </si>
  <si>
    <t>80-776-18-57</t>
  </si>
  <si>
    <t>Панама HERMAN арт. RIVIERA 003 (красный) {red}</t>
  </si>
  <si>
    <t>RIVIERA 003</t>
  </si>
  <si>
    <t>80-776-18-55</t>
  </si>
  <si>
    <t>80-777-34-57</t>
  </si>
  <si>
    <t>Панама HERMAN арт. RIVIERA 004 (розовый) {pink}</t>
  </si>
  <si>
    <t>RIVIERA 004</t>
  </si>
  <si>
    <t>45% лен - 35% хлопок - 20% вискоза</t>
  </si>
  <si>
    <t>80-723-08-59</t>
  </si>
  <si>
    <t>Панама HERMAN арт. WILD 034 (серый) {grey}</t>
  </si>
  <si>
    <t>WILD 034</t>
  </si>
  <si>
    <t>80-724-06-59</t>
  </si>
  <si>
    <t>Панама HERMAN арт. WILD 035 (синий) {navy}</t>
  </si>
  <si>
    <t>WILD 035</t>
  </si>
  <si>
    <t>80-725-02-59</t>
  </si>
  <si>
    <t>Панама HERMAN арт. WILD 039 (бежевый) {beige}</t>
  </si>
  <si>
    <t>WILD 039</t>
  </si>
  <si>
    <t>80-726-02-59</t>
  </si>
  <si>
    <t>Панама HERMAN арт. WILD 040 (бежевый) {beige}</t>
  </si>
  <si>
    <t>WILD 040</t>
  </si>
  <si>
    <t>80-726-02-55</t>
  </si>
  <si>
    <t>80-726-02-57</t>
  </si>
  <si>
    <t>80-726-02-61</t>
  </si>
  <si>
    <t>80-727-53-59</t>
  </si>
  <si>
    <t>Шляпа HERMAN арт. BOATER 005 (бежевый / черный) {black}</t>
  </si>
  <si>
    <t>BOATER 005</t>
  </si>
  <si>
    <t>80-727-53-55</t>
  </si>
  <si>
    <t>80-727-53-57</t>
  </si>
  <si>
    <t>80-728-53-57</t>
  </si>
  <si>
    <t>Шляпа HERMAN арт. BOATER 006 (бежевый / черный) {natural}</t>
  </si>
  <si>
    <t>BOATER 006</t>
  </si>
  <si>
    <t>80-728-53-55</t>
  </si>
  <si>
    <t>80-728-53-59</t>
  </si>
  <si>
    <t>80-728-53-61</t>
  </si>
  <si>
    <t>80-729-32-59</t>
  </si>
  <si>
    <t>Шляпа HERMAN арт. BOATER 007 (бежевый / синий) {blue}</t>
  </si>
  <si>
    <t>BOATER 007</t>
  </si>
  <si>
    <t>80-729-32-55</t>
  </si>
  <si>
    <t>80-729-32-57</t>
  </si>
  <si>
    <t>80-730-14-57</t>
  </si>
  <si>
    <t>Шляпа HERMAN арт. CONQUEST 022 (коричневый) {brown}</t>
  </si>
  <si>
    <t>CONQUEST 022</t>
  </si>
  <si>
    <t>80-731-02-57</t>
  </si>
  <si>
    <t>Шляпа HERMAN арт. CONQUEST 023 (бежевый) {beige}</t>
  </si>
  <si>
    <t>CONQUEST 023</t>
  </si>
  <si>
    <t>80-732-14-57</t>
  </si>
  <si>
    <t>Шляпа HERMAN арт. CONQUEST 024 (коричневый) {brown}</t>
  </si>
  <si>
    <t>CONQUEST 024</t>
  </si>
  <si>
    <t>60% солома Рафия - 40% солома Подсолнуха</t>
  </si>
  <si>
    <t>80-733-09-55</t>
  </si>
  <si>
    <t>Шляпа HERMAN арт. CONQUEST 025 (черный) {black}</t>
  </si>
  <si>
    <t>CONQUEST 025</t>
  </si>
  <si>
    <t>80-734-06-57</t>
  </si>
  <si>
    <t>Шляпа HERMAN арт. CONQUEST 026 (синий) {blue}</t>
  </si>
  <si>
    <t>CONQUEST 026</t>
  </si>
  <si>
    <t>80-735-00-57</t>
  </si>
  <si>
    <t>Шляпа HERMAN арт. CONQUEST 027 (бежевый / оранжевый) {hippie}</t>
  </si>
  <si>
    <t>CONQUEST 027</t>
  </si>
  <si>
    <t>80-736-02-57</t>
  </si>
  <si>
    <t>Шляпа HERMAN арт. CONQUEST 037 (бежевый) {beads}</t>
  </si>
  <si>
    <t>CONQUEST 037</t>
  </si>
  <si>
    <t>80-737-02-55</t>
  </si>
  <si>
    <t>Шляпа HERMAN арт. CONQUEST 039 (бежевый) {natural}</t>
  </si>
  <si>
    <t>CONQUEST 039</t>
  </si>
  <si>
    <t>80-738-12-57</t>
  </si>
  <si>
    <t>Шляпа HERMAN арт. CONQUEST 040 (бордовый) {raspberry}</t>
  </si>
  <si>
    <t>CONQUEST 040</t>
  </si>
  <si>
    <t>80-739-64-59</t>
  </si>
  <si>
    <t>Шляпа HERMAN арт. DON AL (розовый / серый) {pink}</t>
  </si>
  <si>
    <t>DON AL</t>
  </si>
  <si>
    <t>91% полипропилен - 9% полиэстер</t>
  </si>
  <si>
    <t>80-739-64-55</t>
  </si>
  <si>
    <t>80-739-64-57</t>
  </si>
  <si>
    <t>80-620-14-57</t>
  </si>
  <si>
    <t>Шляпа HERMAN арт. DON ANG (коричневый) {beige}</t>
  </si>
  <si>
    <t>80-740-00-59</t>
  </si>
  <si>
    <t>Шляпа HERMAN арт. DON BALON (бежевый / оранжевый) {orange}</t>
  </si>
  <si>
    <t>DON BALON</t>
  </si>
  <si>
    <t>80-741-14-59</t>
  </si>
  <si>
    <t>Шляпа HERMAN арт. DON CALAS (коричневый) {tobacco}</t>
  </si>
  <si>
    <t>80-742-17-57</t>
  </si>
  <si>
    <t>Шляпа HERMAN арт. DON CARLSON (белый) {white}</t>
  </si>
  <si>
    <t>DON CARLSON</t>
  </si>
  <si>
    <t>80-742-17-55</t>
  </si>
  <si>
    <t>80-742-17-59</t>
  </si>
  <si>
    <t>80-742-17-61</t>
  </si>
  <si>
    <t>80-743-95-59</t>
  </si>
  <si>
    <t>Шляпа HERMAN арт. DON CLARCK (синий / бежевый) {blue}</t>
  </si>
  <si>
    <t>DON CLARCK</t>
  </si>
  <si>
    <t>80-744-48-59</t>
  </si>
  <si>
    <t>Шляпа HERMAN арт. DON CRUSH (белый / черный) {black}</t>
  </si>
  <si>
    <t>DON CRUSH</t>
  </si>
  <si>
    <t>80-744-48-57</t>
  </si>
  <si>
    <t>80-745-19-59</t>
  </si>
  <si>
    <t>Шляпа HERMAN арт. DON DRAGO (голубой) {turquoise}</t>
  </si>
  <si>
    <t>DON DRAGO</t>
  </si>
  <si>
    <t>80-746-02-59</t>
  </si>
  <si>
    <t>Шляпа HERMAN арт. DON FALCO (бежевый) {beige}</t>
  </si>
  <si>
    <t>DON FALCO</t>
  </si>
  <si>
    <t>80-747-02-59</t>
  </si>
  <si>
    <t>Шляпа HERMAN арт. DON FARMER (бежевый) {beige}</t>
  </si>
  <si>
    <t>DON FARMER</t>
  </si>
  <si>
    <t>80-747-02-55</t>
  </si>
  <si>
    <t>80-747-02-57</t>
  </si>
  <si>
    <t>80-747-02-61</t>
  </si>
  <si>
    <t>80-200-73-59</t>
  </si>
  <si>
    <t>Шляпа HERMAN арт. DON GIO (бежевый / коричневый) {brown}</t>
  </si>
  <si>
    <t>80-748-00-57</t>
  </si>
  <si>
    <t>Шляпа HERMAN арт. DON GUZMAN (бежевый / фиолетовый) {pois}</t>
  </si>
  <si>
    <t>DON GUZMAN</t>
  </si>
  <si>
    <t>pois</t>
  </si>
  <si>
    <t>80-749-00-59</t>
  </si>
  <si>
    <t>Шляпа HERMAN арт. DON MONTES (белый / оранжевый) {hippie}</t>
  </si>
  <si>
    <t>DON MONTES</t>
  </si>
  <si>
    <t>80-750-53-59</t>
  </si>
  <si>
    <t>Шляпа HERMAN арт. DON RENO (бежевый / черный) {black}</t>
  </si>
  <si>
    <t>DON RENO</t>
  </si>
  <si>
    <t>50% солома Рафия - 50% солома Подсолнуха</t>
  </si>
  <si>
    <t>80-750-53-55</t>
  </si>
  <si>
    <t>80-750-53-57</t>
  </si>
  <si>
    <t>80-750-53-61</t>
  </si>
  <si>
    <t>80-752-95-59</t>
  </si>
  <si>
    <t>Шляпа HERMAN арт. MAC CALL (синий / бежевый) {navy}</t>
  </si>
  <si>
    <t>MAC CALL</t>
  </si>
  <si>
    <t>80-752-95-55</t>
  </si>
  <si>
    <t>80-752-95-57</t>
  </si>
  <si>
    <t>80-752-95-61</t>
  </si>
  <si>
    <t>80-753-36-59</t>
  </si>
  <si>
    <t>Шляпа HERMAN арт. MAC CORLEONE (кремовый) {offwhite}</t>
  </si>
  <si>
    <t>MAC CORLEONE</t>
  </si>
  <si>
    <t>80-753-36-55</t>
  </si>
  <si>
    <t>80-753-36-57</t>
  </si>
  <si>
    <t>80-753-36-61</t>
  </si>
  <si>
    <t>80-754-02-59</t>
  </si>
  <si>
    <t>Шляпа HERMAN арт. MAC FERSEN (бежевый) {offwhite}</t>
  </si>
  <si>
    <t>MAC FERSEN</t>
  </si>
  <si>
    <t>80-754-02-55</t>
  </si>
  <si>
    <t>80-754-02-57</t>
  </si>
  <si>
    <t>80-755-06-59</t>
  </si>
  <si>
    <t>Шляпа HERMAN арт. MAC FIELD (синий) {blue}</t>
  </si>
  <si>
    <t>MAC FIELD</t>
  </si>
  <si>
    <t>80-756-16-59</t>
  </si>
  <si>
    <t>Шляпа HERMAN арт. MAC HAVAN (темно-синий) {navy}</t>
  </si>
  <si>
    <t>MAC HAVAN</t>
  </si>
  <si>
    <t>80-757-14-59</t>
  </si>
  <si>
    <t>Шляпа HERMAN арт. MAC LENZO (коричневый / бежевый) {brown}</t>
  </si>
  <si>
    <t>MAC LENZO</t>
  </si>
  <si>
    <t>80-758-16-59</t>
  </si>
  <si>
    <t>Шляпа HERMAN арт. MAC MORENO (темно-синий) {Navy}</t>
  </si>
  <si>
    <t>MAC MORENO</t>
  </si>
  <si>
    <t>80-759-54-59</t>
  </si>
  <si>
    <t>Шляпа HERMAN арт. MAC PERON (бордовый / бежевый) {burgundy}</t>
  </si>
  <si>
    <t>MAC PERON</t>
  </si>
  <si>
    <t>80-760-95-59</t>
  </si>
  <si>
    <t>Шляпа HERMAN арт. MAC RENO (синий / бежевый) {blue}</t>
  </si>
  <si>
    <t>MAC RENO</t>
  </si>
  <si>
    <t>80-384-15-59</t>
  </si>
  <si>
    <t>Шляпа HERMAN арт. MACBIRD (светло-коричневый) {tobacco}</t>
  </si>
  <si>
    <t>80-463-06-59</t>
  </si>
  <si>
    <t>Шляпа HERMAN арт. MACLOYAL (синий) {blue}</t>
  </si>
  <si>
    <t>80-463-06-55</t>
  </si>
  <si>
    <t>80-463-06-57</t>
  </si>
  <si>
    <t>80-463-06-61</t>
  </si>
  <si>
    <t>80-404-09-57</t>
  </si>
  <si>
    <t>Шляпа HERMAN арт. MACWASHINGTON (черный) {black}</t>
  </si>
  <si>
    <t>80-404-09-55</t>
  </si>
  <si>
    <t>80-404-09-59</t>
  </si>
  <si>
    <t>80-404-09-61</t>
  </si>
  <si>
    <t>80-761-17-59</t>
  </si>
  <si>
    <t>Шляпа HERMAN арт. O MYGOD (белый) {white}</t>
  </si>
  <si>
    <t>O MYGOD</t>
  </si>
  <si>
    <t>80-761-17-55</t>
  </si>
  <si>
    <t>80-761-17-57</t>
  </si>
  <si>
    <t>80-761-17-61</t>
  </si>
  <si>
    <t>80-410-08-57</t>
  </si>
  <si>
    <t>Шляпа HERMAN арт. QUEEN CALAS (серый) {grey}</t>
  </si>
  <si>
    <t>80-762-73-57</t>
  </si>
  <si>
    <t>Шляпа HERMAN арт. QUEEN CALI (бежевый / коричневый) {shells}</t>
  </si>
  <si>
    <t>QUEEN CALI</t>
  </si>
  <si>
    <t>shells</t>
  </si>
  <si>
    <t>80-763-06-57</t>
  </si>
  <si>
    <t>Шляпа HERMAN арт. QUEEN COSTA (синий) {blue}</t>
  </si>
  <si>
    <t>QUEEN COSTA</t>
  </si>
  <si>
    <t>80-763-06-55</t>
  </si>
  <si>
    <t>80-764-02-57</t>
  </si>
  <si>
    <t>Шляпа HERMAN арт. QUEEN LIBERTY (бежевый) {beige}</t>
  </si>
  <si>
    <t>QUEEN LIBERTY</t>
  </si>
  <si>
    <t>80-764-02-55</t>
  </si>
  <si>
    <t>80-764-09-57</t>
  </si>
  <si>
    <t>Шляпа HERMAN арт. QUEEN LIBERTY (черный) {black}</t>
  </si>
  <si>
    <t>80-764-09-55</t>
  </si>
  <si>
    <t>80-765-34-57</t>
  </si>
  <si>
    <t>Шляпа HERMAN арт. QUEEN PASTEL (розовый) {pink}</t>
  </si>
  <si>
    <t>QUEEN PASTEL</t>
  </si>
  <si>
    <t>80-765-34-55</t>
  </si>
  <si>
    <t>80-766-09-57</t>
  </si>
  <si>
    <t>Шляпа HERMAN арт. QUEEN PIA (черный) {black}</t>
  </si>
  <si>
    <t>QUEEN PIA</t>
  </si>
  <si>
    <t>80-766-09-55</t>
  </si>
  <si>
    <t>80-767-02-57</t>
  </si>
  <si>
    <t>Шляпа HERMAN арт. QUEEN ROLLS (бежевый) {beige}</t>
  </si>
  <si>
    <t>QUEEN ROLLS</t>
  </si>
  <si>
    <t>80-767-02-55</t>
  </si>
  <si>
    <t>80-768-02-57</t>
  </si>
  <si>
    <t>Шляпа HERMAN арт. QUEEN SEA (бежевый) {natural}</t>
  </si>
  <si>
    <t>QUEEN SEA</t>
  </si>
  <si>
    <t>80-769-38-57</t>
  </si>
  <si>
    <t>Шляпа HERMAN арт. QUEEN SWAG (белый / синий) {navy}</t>
  </si>
  <si>
    <t>QUEEN SWAG</t>
  </si>
  <si>
    <t>80-770-91-57</t>
  </si>
  <si>
    <t>Шляпа HERMAN арт. QUEEN TOSCA (темно-коричневый) {tobacco}</t>
  </si>
  <si>
    <t>QUEEN TOSCA</t>
  </si>
  <si>
    <t>80-771-14-57</t>
  </si>
  <si>
    <t>Шляпа HERMAN арт. QUEEN VENTA (коричневый) {brown}</t>
  </si>
  <si>
    <t>QUEEN VENTA</t>
  </si>
  <si>
    <t>80-772-16-57</t>
  </si>
  <si>
    <t>Козырек HERMAN арт. VISOR 004 (темно-синий) {navy}</t>
  </si>
  <si>
    <t>VISOR 004</t>
  </si>
  <si>
    <t>80-772-16-00</t>
  </si>
  <si>
    <t>80-773-06-00</t>
  </si>
  <si>
    <t>Козырек HERMAN арт. VISOR 005 (синий) {blue}</t>
  </si>
  <si>
    <t>VISOR 005</t>
  </si>
  <si>
    <t>80-774-01-00</t>
  </si>
  <si>
    <t>Козырек HERMAN арт. WILD 030 (светло-серый) {grey}</t>
  </si>
  <si>
    <t>WILD 030</t>
  </si>
  <si>
    <t>80-775-08-00</t>
  </si>
  <si>
    <t>Козырек HERMAN арт. WILD 031 (серый) {grey}</t>
  </si>
  <si>
    <t>WILD 031</t>
  </si>
  <si>
    <t>80-651-05-55</t>
  </si>
  <si>
    <t>Бейсболка HERMAN арт. CONQUEST 010 (темно-серый) {charcoal}</t>
  </si>
  <si>
    <t>80-651-05-57</t>
  </si>
  <si>
    <t>80-651-05-58</t>
  </si>
  <si>
    <t>80-651-05-59</t>
  </si>
  <si>
    <t>80-651-05-60</t>
  </si>
  <si>
    <t>80-651-05-61</t>
  </si>
  <si>
    <t>80-651-08-55</t>
  </si>
  <si>
    <t>Бейсболка HERMAN арт. CONQUEST 010 (серый) {grey}</t>
  </si>
  <si>
    <t>80-651-08-57</t>
  </si>
  <si>
    <t>80-651-08-58</t>
  </si>
  <si>
    <t>80-651-08-59</t>
  </si>
  <si>
    <t>80-651-08-60</t>
  </si>
  <si>
    <t>80-651-08-61</t>
  </si>
  <si>
    <t>80-652-16-57</t>
  </si>
  <si>
    <t>Бейсболка HERMAN арт. CONQUEST 011 (темно-синий) {navy}</t>
  </si>
  <si>
    <t>80-652-16-58</t>
  </si>
  <si>
    <t>80-652-16-59</t>
  </si>
  <si>
    <t>80-652-16-60</t>
  </si>
  <si>
    <t>80-652-16-61</t>
  </si>
  <si>
    <t>80-652-16-55</t>
  </si>
  <si>
    <t>80-652-16-56</t>
  </si>
  <si>
    <t>80-778-05-00</t>
  </si>
  <si>
    <t>Бейсболка HERMAN арт. CONQUEST 043 (темно-серый) {charcoal}</t>
  </si>
  <si>
    <t>CONQUEST 043</t>
  </si>
  <si>
    <t>80-778-08-00</t>
  </si>
  <si>
    <t>Бейсболка HERMAN арт. CONQUEST 043 (серый) {grey}</t>
  </si>
  <si>
    <t>80-778-18-00</t>
  </si>
  <si>
    <t>Бейсболка HERMAN арт. CONQUEST 043 (красный) {red}</t>
  </si>
  <si>
    <t>80-778-17-00</t>
  </si>
  <si>
    <t>Бейсболка HERMAN арт. CONQUEST 043 (белый) {white}</t>
  </si>
  <si>
    <t>80-672-19-57</t>
  </si>
  <si>
    <t>Бейсболка HERMAN арт. WILD 036 (голубой) {blue}</t>
  </si>
  <si>
    <t>80-672-19-59</t>
  </si>
  <si>
    <t>80-672-08-57</t>
  </si>
  <si>
    <t>Бейсболка HERMAN арт. WILD 036 (серый) {grey}</t>
  </si>
  <si>
    <t>80-672-08-59</t>
  </si>
  <si>
    <t>80-672-16-57</t>
  </si>
  <si>
    <t>Бейсболка HERMAN арт. WILD 036 (темно-синий) {navy}</t>
  </si>
  <si>
    <t>80-672-16-59</t>
  </si>
  <si>
    <t>80-672-18-57</t>
  </si>
  <si>
    <t>Бейсболка HERMAN арт. WILD 036 (красный) {red}</t>
  </si>
  <si>
    <t>80-672-18-59</t>
  </si>
  <si>
    <t>80-672-34-57</t>
  </si>
  <si>
    <t>Бейсболка HERMAN арт. WILD 036 (розовый) {rose}</t>
  </si>
  <si>
    <t>rose</t>
  </si>
  <si>
    <t>80-672-34-59</t>
  </si>
  <si>
    <t>80-779-02-00</t>
  </si>
  <si>
    <t>Бейсболка HERMAN арт. WILD 050 (бежевый) {beige}</t>
  </si>
  <si>
    <t>WILD 050</t>
  </si>
  <si>
    <t>80-779-09-00</t>
  </si>
  <si>
    <t>Бейсболка HERMAN арт. WILD 050 (черный) {black}</t>
  </si>
  <si>
    <t>80-779-16-00</t>
  </si>
  <si>
    <t>Бейсболка HERMAN арт. WILD 050 (темно-синий) {navy}</t>
  </si>
  <si>
    <t>80-779-17-00</t>
  </si>
  <si>
    <t>Бейсболка HERMAN арт. WILD 050 (белый) {white}</t>
  </si>
  <si>
    <t>80-681-06-55</t>
  </si>
  <si>
    <t>Кепка HERMAN арт. BOXER 007 (синий) {blue}</t>
  </si>
  <si>
    <t>80-681-06-56</t>
  </si>
  <si>
    <t>80-681-06-57</t>
  </si>
  <si>
    <t>80-681-06-58</t>
  </si>
  <si>
    <t>80-681-06-59</t>
  </si>
  <si>
    <t>80-681-06-60</t>
  </si>
  <si>
    <t>80-780-06-55</t>
  </si>
  <si>
    <t>Кепка HERMAN арт. BOXER PATCH (синий) {blue}</t>
  </si>
  <si>
    <t>BOXER PATCH</t>
  </si>
  <si>
    <t>80-780-06-56</t>
  </si>
  <si>
    <t>80-780-06-57</t>
  </si>
  <si>
    <t>80-780-06-58</t>
  </si>
  <si>
    <t>80-780-06-59</t>
  </si>
  <si>
    <t>80-780-06-60</t>
  </si>
  <si>
    <t>80-780-06-61</t>
  </si>
  <si>
    <t>80-686-06-55</t>
  </si>
  <si>
    <t>Кепка HERMAN арт. DISPATCH 005 (синий) {blue}</t>
  </si>
  <si>
    <t>80-686-06-57</t>
  </si>
  <si>
    <t>80-686-06-59</t>
  </si>
  <si>
    <t>80-686-06-61</t>
  </si>
  <si>
    <t>80-686-18-57</t>
  </si>
  <si>
    <t>Кепка HERMAN арт. DISPATCH 005 (красный) {red}</t>
  </si>
  <si>
    <t>80-686-18-59</t>
  </si>
  <si>
    <t>80-686-18-61</t>
  </si>
  <si>
    <t>80-691-02-55</t>
  </si>
  <si>
    <t>Кепка HERMAN арт. RANGE 023 (бежевый) {beige}</t>
  </si>
  <si>
    <t>80-691-02-56</t>
  </si>
  <si>
    <t>80-691-02-57</t>
  </si>
  <si>
    <t>80-691-02-58</t>
  </si>
  <si>
    <t>80-691-02-59</t>
  </si>
  <si>
    <t>80-691-02-60</t>
  </si>
  <si>
    <t>80-691-02-61</t>
  </si>
  <si>
    <t>80-692-06-55</t>
  </si>
  <si>
    <t>Кепка HERMAN арт. RANGE 026 (синий) {blue}</t>
  </si>
  <si>
    <t>80-692-06-56</t>
  </si>
  <si>
    <t>80-692-06-57</t>
  </si>
  <si>
    <t>80-692-06-58</t>
  </si>
  <si>
    <t>80-692-06-59</t>
  </si>
  <si>
    <t>80-692-06-60</t>
  </si>
  <si>
    <t>80-692-06-61</t>
  </si>
  <si>
    <t>80-697-08-55</t>
  </si>
  <si>
    <t>Кепка HERMAN арт. RANGE 033 (серый) {grey}</t>
  </si>
  <si>
    <t>80-697-08-56</t>
  </si>
  <si>
    <t>80-697-08-57</t>
  </si>
  <si>
    <t>80-697-08-58</t>
  </si>
  <si>
    <t>80-697-08-59</t>
  </si>
  <si>
    <t>80-697-08-60</t>
  </si>
  <si>
    <t>80-697-08-61</t>
  </si>
  <si>
    <t>80-697-16-55</t>
  </si>
  <si>
    <t>Кепка HERMAN арт. RANGE 033 (темно-синий) {navy}</t>
  </si>
  <si>
    <t>80-697-16-56</t>
  </si>
  <si>
    <t>80-697-16-57</t>
  </si>
  <si>
    <t>80-697-16-58</t>
  </si>
  <si>
    <t>80-697-16-59</t>
  </si>
  <si>
    <t>80-697-16-60</t>
  </si>
  <si>
    <t>80-697-16-61</t>
  </si>
  <si>
    <t>80-699-08-55</t>
  </si>
  <si>
    <t>Кепка HERMAN арт. RANGE 036 (серый) {grey}</t>
  </si>
  <si>
    <t>80-699-08-57</t>
  </si>
  <si>
    <t>80-699-08-59</t>
  </si>
  <si>
    <t>80-699-08-61</t>
  </si>
  <si>
    <t>80-699-18-55</t>
  </si>
  <si>
    <t>Кепка HERMAN арт. RANGE 036 (красный) {red}</t>
  </si>
  <si>
    <t>80-699-18-57</t>
  </si>
  <si>
    <t>80-699-18-59</t>
  </si>
  <si>
    <t>80-699-18-61</t>
  </si>
  <si>
    <t>80-700-08-55</t>
  </si>
  <si>
    <t>Кепка HERMAN арт. RANGE 037 (серый) {grey}</t>
  </si>
  <si>
    <t>80-700-08-57</t>
  </si>
  <si>
    <t>80-700-08-59</t>
  </si>
  <si>
    <t>80-700-08-61</t>
  </si>
  <si>
    <t>80-701-06-55</t>
  </si>
  <si>
    <t>Кепка HERMAN арт. RANGE 042 (синий) {blue}</t>
  </si>
  <si>
    <t>80-701-06-56</t>
  </si>
  <si>
    <t>80-701-06-57</t>
  </si>
  <si>
    <t>80-701-06-58</t>
  </si>
  <si>
    <t>80-701-06-59</t>
  </si>
  <si>
    <t>80-701-06-60</t>
  </si>
  <si>
    <t>80-701-06-61</t>
  </si>
  <si>
    <t>80-250-11-55</t>
  </si>
  <si>
    <t>Кепка HERMAN арт. RANGE PATCH (зеленый) {green}</t>
  </si>
  <si>
    <t>80-250-11-56</t>
  </si>
  <si>
    <t>80-250-11-57</t>
  </si>
  <si>
    <t>80-250-11-58</t>
  </si>
  <si>
    <t>80-250-11-59</t>
  </si>
  <si>
    <t>80-250-11-60</t>
  </si>
  <si>
    <t>80-250-11-61</t>
  </si>
  <si>
    <t>80-250-18-55</t>
  </si>
  <si>
    <t>Кепка HERMAN арт. RANGE PATCH (красный) {red}</t>
  </si>
  <si>
    <t>80-250-18-56</t>
  </si>
  <si>
    <t>80-250-18-57</t>
  </si>
  <si>
    <t>80-250-18-58</t>
  </si>
  <si>
    <t>80-250-18-59</t>
  </si>
  <si>
    <t>80-250-18-60</t>
  </si>
  <si>
    <t>80-250-18-61</t>
  </si>
  <si>
    <t>80-781-02-55</t>
  </si>
  <si>
    <t>Кепка HERMAN арт. USURPER 028 (бежевый) {beige}</t>
  </si>
  <si>
    <t>USURPER 028</t>
  </si>
  <si>
    <t>80-781-02-57</t>
  </si>
  <si>
    <t>80-781-02-59</t>
  </si>
  <si>
    <t>80-781-02-61</t>
  </si>
  <si>
    <t>80-781-06-57</t>
  </si>
  <si>
    <t>Кепка HERMAN арт. USURPER 028 (синий) {blue}</t>
  </si>
  <si>
    <t>80-781-06-59</t>
  </si>
  <si>
    <t>80-781-06-61</t>
  </si>
  <si>
    <t>80-781-08-55</t>
  </si>
  <si>
    <t>Кепка HERMAN арт. USURPER 028 (серый) {grey}</t>
  </si>
  <si>
    <t>80-781-08-57</t>
  </si>
  <si>
    <t>80-781-08-59</t>
  </si>
  <si>
    <t>80-781-08-61</t>
  </si>
  <si>
    <t>80-782-17-00</t>
  </si>
  <si>
    <t>Козырек HERMAN арт. VISOR 003 (белый) {white}</t>
  </si>
  <si>
    <t>VISOR 003</t>
  </si>
  <si>
    <t>80-782-17-57</t>
  </si>
  <si>
    <t>80-773-20-00</t>
  </si>
  <si>
    <t>Козырек HERMAN арт. VISOR 005 (желтый) {yellow}</t>
  </si>
  <si>
    <t>80-774-34-00</t>
  </si>
  <si>
    <t>Козырек HERMAN арт. WILD 030 (розовый) {pink}</t>
  </si>
  <si>
    <t>80-783-02-00</t>
  </si>
  <si>
    <t>Козырек HERMAN арт. WILD 051 (бежевый) {beige}</t>
  </si>
  <si>
    <t>WILD 051</t>
  </si>
  <si>
    <t>80-783-09-00</t>
  </si>
  <si>
    <t>Козырек HERMAN арт. WILD 051 (черный) {black}</t>
  </si>
  <si>
    <t>80-783-16-00</t>
  </si>
  <si>
    <t>Козырек HERMAN арт. WILD 051 (темно-синий) {navy}</t>
  </si>
  <si>
    <t>80-783-34-00</t>
  </si>
  <si>
    <t>Козырек HERMAN арт. WILD 051 (розовый) {rose}</t>
  </si>
  <si>
    <t>80-705-16-55</t>
  </si>
  <si>
    <t>Панама HERMAN арт. BUCKET 001 (темно-синий) {navy}</t>
  </si>
  <si>
    <t>80-705-16-57</t>
  </si>
  <si>
    <t>80-705-16-59</t>
  </si>
  <si>
    <t>80-705-16-61</t>
  </si>
  <si>
    <t>80-706-17-55</t>
  </si>
  <si>
    <t>Панама HERMAN арт. BUCKET 002 (белый) {white}</t>
  </si>
  <si>
    <t>80-706-17-57</t>
  </si>
  <si>
    <t>80-706-17-59</t>
  </si>
  <si>
    <t>80-706-17-61</t>
  </si>
  <si>
    <t>80-707-06-55</t>
  </si>
  <si>
    <t>Панама HERMAN арт. BUCKET 003 (синий) {blue}</t>
  </si>
  <si>
    <t>80-707-06-57</t>
  </si>
  <si>
    <t>80-707-06-59</t>
  </si>
  <si>
    <t>80-707-06-61</t>
  </si>
  <si>
    <t>80-708-06-55</t>
  </si>
  <si>
    <t>Панама HERMAN арт. BUCKET 004 (синий) {blue}</t>
  </si>
  <si>
    <t>80-708-06-57</t>
  </si>
  <si>
    <t>80-708-06-59</t>
  </si>
  <si>
    <t>80-708-06-61</t>
  </si>
  <si>
    <t>80-708-11-55</t>
  </si>
  <si>
    <t>Панама HERMAN арт. BUCKET 004 (зеленый) {green}</t>
  </si>
  <si>
    <t>80-708-11-57</t>
  </si>
  <si>
    <t>80-708-11-59</t>
  </si>
  <si>
    <t>80-708-11-61</t>
  </si>
  <si>
    <t>80-709-06-55</t>
  </si>
  <si>
    <t>Панама HERMAN арт. BUCKET 005 (синий) {blue}</t>
  </si>
  <si>
    <t>80-709-06-57</t>
  </si>
  <si>
    <t>80-709-06-59</t>
  </si>
  <si>
    <t>80-709-06-61</t>
  </si>
  <si>
    <t>80-710-20-57</t>
  </si>
  <si>
    <t>Панама HERMAN арт. BUCKET 006 (желтый) {yellow}</t>
  </si>
  <si>
    <t>80-710-20-59</t>
  </si>
  <si>
    <t>80-710-20-61</t>
  </si>
  <si>
    <t>80-784-02-55</t>
  </si>
  <si>
    <t>Панама HERMAN арт. BUCKET 008 (бежевый) {beige}</t>
  </si>
  <si>
    <t>BUCKET 008</t>
  </si>
  <si>
    <t>80-784-02-57</t>
  </si>
  <si>
    <t>80-784-02-59</t>
  </si>
  <si>
    <t>80-784-02-61</t>
  </si>
  <si>
    <t>80-716-16-55</t>
  </si>
  <si>
    <t>Панама HERMAN арт. BUCKET 017 (темно-синий) {navy}</t>
  </si>
  <si>
    <t>80-716-16-57</t>
  </si>
  <si>
    <t>80-716-16-59</t>
  </si>
  <si>
    <t>80-716-16-61</t>
  </si>
  <si>
    <t>80-721-15-55</t>
  </si>
  <si>
    <t>Панама HERMAN арт. RAIN UGO (светло-коричневый) {taupe}</t>
  </si>
  <si>
    <t>80-721-15-57</t>
  </si>
  <si>
    <t>80-721-15-59</t>
  </si>
  <si>
    <t>80-721-15-61</t>
  </si>
  <si>
    <t>80-722-19-55</t>
  </si>
  <si>
    <t>Панама HERMAN арт. RIVIERA 001 (голубой) {blue}</t>
  </si>
  <si>
    <t>80-722-19-57</t>
  </si>
  <si>
    <t>80-722-19-59</t>
  </si>
  <si>
    <t>80-722-16-55</t>
  </si>
  <si>
    <t>Панама HERMAN арт. RIVIERA 001 (темно-синий) {navy}</t>
  </si>
  <si>
    <t>80-722-16-57</t>
  </si>
  <si>
    <t>80-722-16-59</t>
  </si>
  <si>
    <t>80-729-44-55</t>
  </si>
  <si>
    <t>Шляпа HERMAN арт. BOATER 007 (бежевый / красный) {red}</t>
  </si>
  <si>
    <t>80-729-44-57</t>
  </si>
  <si>
    <t>80-729-44-59</t>
  </si>
  <si>
    <t>80-744-72-55</t>
  </si>
  <si>
    <t>Шляпа HERMAN арт. DON CRUSH (белый / красный) {red}</t>
  </si>
  <si>
    <t>80-744-72-57</t>
  </si>
  <si>
    <t>80-744-72-59</t>
  </si>
  <si>
    <t>80-785-95-55</t>
  </si>
  <si>
    <t>Шляпа HERMAN арт. DON DALLAS (синий / бежевый) {blue}</t>
  </si>
  <si>
    <t>DON DALLAS</t>
  </si>
  <si>
    <t>80-785-95-57</t>
  </si>
  <si>
    <t>80-785-95-59</t>
  </si>
  <si>
    <t>80-785-95-61</t>
  </si>
  <si>
    <t>80-407-09-55</t>
  </si>
  <si>
    <t>Шляпа HERMAN арт. DON JUAN (черный) {black}</t>
  </si>
  <si>
    <t>80-407-09-57</t>
  </si>
  <si>
    <t>80-407-09-59</t>
  </si>
  <si>
    <t>80-407-09-61</t>
  </si>
  <si>
    <t>80-786-02-55</t>
  </si>
  <si>
    <t>Шляпа HERMAN арт. DON PEPPER (бежевый) {natural}</t>
  </si>
  <si>
    <t>DON PEPPER</t>
  </si>
  <si>
    <t>80-786-02-57</t>
  </si>
  <si>
    <t>80-786-02-59</t>
  </si>
  <si>
    <t>80-786-02-61</t>
  </si>
  <si>
    <t>80-754-91-55</t>
  </si>
  <si>
    <t>Шляпа HERMAN арт. MAC FERSEN (темно-коричневый) {tobacco}</t>
  </si>
  <si>
    <t>80-754-91-57</t>
  </si>
  <si>
    <t>80-754-91-59</t>
  </si>
  <si>
    <t>80-755-02-55</t>
  </si>
  <si>
    <t>Шляпа HERMAN арт. MAC FIELD (бежевый) {beige}</t>
  </si>
  <si>
    <t>80-755-02-57</t>
  </si>
  <si>
    <t>80-755-02-59</t>
  </si>
  <si>
    <t>80-755-02-61</t>
  </si>
  <si>
    <t>80-760-72-55</t>
  </si>
  <si>
    <t>Шляпа HERMAN арт. MAC RENO (бежевый / черный) {black}</t>
  </si>
  <si>
    <t>80-760-72-57</t>
  </si>
  <si>
    <t>80-760-72-59</t>
  </si>
  <si>
    <t>80-760-72-61</t>
  </si>
  <si>
    <t>80-404-11-55</t>
  </si>
  <si>
    <t>Шляпа HERMAN арт. MACWASHINGTON (зеленый) {green}</t>
  </si>
  <si>
    <t>80-404-11-57</t>
  </si>
  <si>
    <t>80-404-11-59</t>
  </si>
  <si>
    <t>80-404-13-55</t>
  </si>
  <si>
    <t>Шляпа HERMAN арт. MACWASHINGTON (оранжевый) {orange}</t>
  </si>
  <si>
    <t>80-404-13-57</t>
  </si>
  <si>
    <t>80-404-13-59</t>
  </si>
  <si>
    <t>80-761-02-55</t>
  </si>
  <si>
    <t>Шляпа HERMAN арт. O MYGOD (бежевый) {beige}</t>
  </si>
  <si>
    <t>80-761-02-57</t>
  </si>
  <si>
    <t>80-761-02-59</t>
  </si>
  <si>
    <t>80-761-02-61</t>
  </si>
  <si>
    <t>80-410-02-55</t>
  </si>
  <si>
    <t>Шляпа HERMAN арт. QUEEN CALAS (бежевый) {beige}</t>
  </si>
  <si>
    <t>80-410-02-57</t>
  </si>
  <si>
    <t>80-763-17-55</t>
  </si>
  <si>
    <t>Шляпа HERMAN арт. QUEEN COSTA (белый) {white}</t>
  </si>
  <si>
    <t>80-763-17-57</t>
  </si>
  <si>
    <t>80-787-06-00</t>
  </si>
  <si>
    <t>Шляпа HERMAN арт. QUEEN CRUISE (синий) {blue}</t>
  </si>
  <si>
    <t>QUEEN CRUISE</t>
  </si>
  <si>
    <t>80-764-17-55</t>
  </si>
  <si>
    <t>Шляпа HERMAN арт. QUEEN LIBERTY (белый) {white}</t>
  </si>
  <si>
    <t>80-764-17-57</t>
  </si>
  <si>
    <t>80-765-02-55</t>
  </si>
  <si>
    <t>Шляпа HERMAN арт. QUEEN PASTEL (бежевый) {beige}</t>
  </si>
  <si>
    <t>80-765-02-57</t>
  </si>
  <si>
    <t>80-765-06-55</t>
  </si>
  <si>
    <t>Шляпа HERMAN арт. QUEEN PASTEL (синий) {blue}</t>
  </si>
  <si>
    <t>80-765-06-57</t>
  </si>
  <si>
    <t>80-765-17-55</t>
  </si>
  <si>
    <t>Шляпа HERMAN арт. QUEEN PASTEL (белый) {white}</t>
  </si>
  <si>
    <t>80-765-17-57</t>
  </si>
  <si>
    <t>80-766-02-55</t>
  </si>
  <si>
    <t>Шляпа HERMAN арт. QUEEN PIA (бежевый) {beige}</t>
  </si>
  <si>
    <t>80-766-02-57</t>
  </si>
  <si>
    <t>80-766-17-55</t>
  </si>
  <si>
    <t>Шляпа HERMAN арт. QUEEN PIA (белый) {white}</t>
  </si>
  <si>
    <t>80-766-17-57</t>
  </si>
  <si>
    <t>80-770-14-55</t>
  </si>
  <si>
    <t>Шляпа HERMAN арт. QUEEN TOSCA (коричневый) {brown}</t>
  </si>
  <si>
    <t>80-770-14-57</t>
  </si>
  <si>
    <t>80-783-17-00</t>
  </si>
  <si>
    <t>Козырек HERMAN арт. WILD 051 (белый) {white}</t>
  </si>
  <si>
    <t>80-708-35-55</t>
  </si>
  <si>
    <t>Панама HERMAN арт. BUCKET 004 (разноцветный) {red}</t>
  </si>
  <si>
    <t>80-708-35-57</t>
  </si>
  <si>
    <t>80-708-35-59</t>
  </si>
  <si>
    <t>80-708-35-61</t>
  </si>
  <si>
    <t>80-620-36-55</t>
  </si>
  <si>
    <t>Шляпа HERMAN арт. DON ANG (кремовый) {natural}</t>
  </si>
  <si>
    <t>80-620-36-57</t>
  </si>
  <si>
    <t>80-620-36-59</t>
  </si>
  <si>
    <t>80-620-36-61</t>
  </si>
  <si>
    <t>80-757-06-59</t>
  </si>
  <si>
    <t>Шляпа HERMAN арт. MAC LENZO (синий / бежевый) {blue}</t>
  </si>
  <si>
    <t>80-757-06-57</t>
  </si>
  <si>
    <t>80-757-06-55</t>
  </si>
  <si>
    <t>80-757-06-61</t>
  </si>
  <si>
    <t>80-788-36-00</t>
  </si>
  <si>
    <t>Балаклава HERMAN арт. FREEZE 2200 (кремовый) {offwhite}</t>
  </si>
  <si>
    <t>FREEZE 2200</t>
  </si>
  <si>
    <t>80-470-36-00</t>
  </si>
  <si>
    <t>Балаклава HERMAN арт. FREEZE 4200 (кремовый) {offwhite}</t>
  </si>
  <si>
    <t>80-789-06-00</t>
  </si>
  <si>
    <t>Балаклава HERMAN арт. SHELL E (синий / зелeный) {thovex}</t>
  </si>
  <si>
    <t>SHELL E</t>
  </si>
  <si>
    <t>thovex</t>
  </si>
  <si>
    <t>80-790-09-00</t>
  </si>
  <si>
    <t>Балаклава HERMAN арт. TECH 8900 (черный) {black}</t>
  </si>
  <si>
    <t>TECH 8900</t>
  </si>
  <si>
    <t>80-791-09-00</t>
  </si>
  <si>
    <t>Балаклава HERMAN арт. TECH 8973 (черный) {black}</t>
  </si>
  <si>
    <t>TECH 8973</t>
  </si>
  <si>
    <t>80-792-08-00</t>
  </si>
  <si>
    <t>Бейсболка HERMAN арт. BASE (серый) {taupe}</t>
  </si>
  <si>
    <t>BASE</t>
  </si>
  <si>
    <t>80-793-18-57</t>
  </si>
  <si>
    <t>Бейсболка HERMAN арт. CARDINAL (красный) {red}</t>
  </si>
  <si>
    <t>CARDINAL</t>
  </si>
  <si>
    <t>46% полиэстер - 30% хлопок - 20% полиуретан - 4% эластан</t>
  </si>
  <si>
    <t>80-793-18-59</t>
  </si>
  <si>
    <t>80-794-13-00</t>
  </si>
  <si>
    <t>Бейсболка HERMAN арт. CASSICAN (рыжий) {tobacco}</t>
  </si>
  <si>
    <t>CASSICAN</t>
  </si>
  <si>
    <t>вельветовые</t>
  </si>
  <si>
    <t>80-794-13-57</t>
  </si>
  <si>
    <t>80-794-13-59</t>
  </si>
  <si>
    <t>80-626-02-00</t>
  </si>
  <si>
    <t>Бейсболка HERMAN арт. CONQUEST 001 (бежевый) {beige}</t>
  </si>
  <si>
    <t>70% хлопок - 30% полиуретан</t>
  </si>
  <si>
    <t>80-159-08-00</t>
  </si>
  <si>
    <t>Бейсболка HERMAN арт. CONQUEST S POLO (серый) {grey}</t>
  </si>
  <si>
    <t>80-795-16-56</t>
  </si>
  <si>
    <t>Бейсболка HERMAN арт. DJE (темно-синий) {navy}</t>
  </si>
  <si>
    <t>DJE</t>
  </si>
  <si>
    <t>70% полиэстер - 30% хлопок</t>
  </si>
  <si>
    <t>80-795-16-58</t>
  </si>
  <si>
    <t>80-795-16-59</t>
  </si>
  <si>
    <t>80-796-03-57</t>
  </si>
  <si>
    <t>Берет HERMAN арт. BERET 001 (оливковый) {green}</t>
  </si>
  <si>
    <t>BERET 001</t>
  </si>
  <si>
    <t>80-797-18-57</t>
  </si>
  <si>
    <t>Берет HERMAN арт. BERET 002 (красный) {red}</t>
  </si>
  <si>
    <t>BERET 002</t>
  </si>
  <si>
    <t>80-798-08-57</t>
  </si>
  <si>
    <t>Берет HERMAN арт. BERET 003 (серый) {grey}</t>
  </si>
  <si>
    <t>BERET 003</t>
  </si>
  <si>
    <t>80-798-08-59</t>
  </si>
  <si>
    <t>80-519-09-00</t>
  </si>
  <si>
    <t>Берет HERMAN арт. LOUISE 023 (черный) {black}</t>
  </si>
  <si>
    <t>80-799-11-57</t>
  </si>
  <si>
    <t>Берет HERMAN арт. PHOEBE 002 (зеленый) {green}</t>
  </si>
  <si>
    <t>PHOEBE 002</t>
  </si>
  <si>
    <t>80-521-05-00</t>
  </si>
  <si>
    <t>Варежки HERMAN арт. JUSTIN 8600 (темно-серый) {grey}</t>
  </si>
  <si>
    <t>80-800-08-00</t>
  </si>
  <si>
    <t>Варежки HERMAN арт. JUSTIN 8617 (серый) {grey}</t>
  </si>
  <si>
    <t>JUSTIN 8617</t>
  </si>
  <si>
    <t>80-801-17-00</t>
  </si>
  <si>
    <t>Варежки HERMAN арт. PYROP 001 (белый) {white}</t>
  </si>
  <si>
    <t>PYROP 001</t>
  </si>
  <si>
    <t>80-802-18-58</t>
  </si>
  <si>
    <t>Кепка HERMAN арт. ALBORAN (красный / синий) {red}</t>
  </si>
  <si>
    <t>ALBORAN</t>
  </si>
  <si>
    <t>80-803-06-58</t>
  </si>
  <si>
    <t>Кепка HERMAN арт. AZOV (синий) {blue}</t>
  </si>
  <si>
    <t>AZOV</t>
  </si>
  <si>
    <t>72% шерсть - 10% альпака - 10% мохер - 8% полиамид</t>
  </si>
  <si>
    <t>80-804-11-57</t>
  </si>
  <si>
    <t>Кепка HERMAN арт. BALTIQUE (зеленый) {green}</t>
  </si>
  <si>
    <t>BALTIQUE</t>
  </si>
  <si>
    <t>90% полиэстер - 10% шерсть</t>
  </si>
  <si>
    <t>80-805-12-59</t>
  </si>
  <si>
    <t>Кепка HERMAN арт. BARBEAU (бордовый) {burgundy}</t>
  </si>
  <si>
    <t>BARBEAU</t>
  </si>
  <si>
    <t>80-806-14-55</t>
  </si>
  <si>
    <t>Кепка HERMAN арт. BARENTS (коричневый) {brown}</t>
  </si>
  <si>
    <t>BARENTS</t>
  </si>
  <si>
    <t>80-806-14-59</t>
  </si>
  <si>
    <t>80-807-08-58</t>
  </si>
  <si>
    <t>Кепка HERMAN арт. BEAUFORT (серый) {grey}</t>
  </si>
  <si>
    <t>BEAUFORT</t>
  </si>
  <si>
    <t>80-808-06-58</t>
  </si>
  <si>
    <t>Кепка HERMAN арт. BENTLEY (синий) {blue}</t>
  </si>
  <si>
    <t>BENTLEY</t>
  </si>
  <si>
    <t>40% акрил - 25% шерсть - 35% полиэстер</t>
  </si>
  <si>
    <t>80-808-06-57</t>
  </si>
  <si>
    <t>80-808-06-59</t>
  </si>
  <si>
    <t>80-808-06-60</t>
  </si>
  <si>
    <t>80-808-06-61</t>
  </si>
  <si>
    <t>80-809-08-58</t>
  </si>
  <si>
    <t>Кепка HERMAN арт. BLACKBURN (серый) {grey}</t>
  </si>
  <si>
    <t>BLACKBURN</t>
  </si>
  <si>
    <t>80-810-11-58</t>
  </si>
  <si>
    <t>Кепка HERMAN арт. CELTIC (коричневый / зеленый) {green}</t>
  </si>
  <si>
    <t>CELTIC</t>
  </si>
  <si>
    <t>80-810-11-55</t>
  </si>
  <si>
    <t>80-810-11-56</t>
  </si>
  <si>
    <t>80-810-11-57</t>
  </si>
  <si>
    <t>80-810-11-59</t>
  </si>
  <si>
    <t>80-810-11-60</t>
  </si>
  <si>
    <t>80-810-11-61</t>
  </si>
  <si>
    <t>80-811-06-58</t>
  </si>
  <si>
    <t>Кепка HERMAN арт. DALKEY (синий / серый) {blue}</t>
  </si>
  <si>
    <t>DALKEY</t>
  </si>
  <si>
    <t>50% шерсть - 25% полиамид - 10% альпака - 10% мохер - 5% шелк</t>
  </si>
  <si>
    <t>80-812-02-58</t>
  </si>
  <si>
    <t>Кепка HERMAN арт. DENALI (бежевый) {beige}</t>
  </si>
  <si>
    <t>DENALI</t>
  </si>
  <si>
    <t>80-813-41-58</t>
  </si>
  <si>
    <t>Кепка HERMAN арт. DICKERSON (фиолетовый) {burgundy}</t>
  </si>
  <si>
    <t>DICKERSON</t>
  </si>
  <si>
    <t>80-813-41-57</t>
  </si>
  <si>
    <t>80-813-41-59</t>
  </si>
  <si>
    <t>80-813-41-60</t>
  </si>
  <si>
    <t>80-813-41-61</t>
  </si>
  <si>
    <t>80-814-14-59</t>
  </si>
  <si>
    <t>Кепка HERMAN арт. DUKE SIX-S (коричневый) {brown}</t>
  </si>
  <si>
    <t>DUKE SIX-S</t>
  </si>
  <si>
    <t>80-814-14-57</t>
  </si>
  <si>
    <t>80-814-14-58</t>
  </si>
  <si>
    <t>80-814-14-61</t>
  </si>
  <si>
    <t>80-814-14-63</t>
  </si>
  <si>
    <t>63 XXL</t>
  </si>
  <si>
    <t>80-814-14-56</t>
  </si>
  <si>
    <t>80-815-09-57</t>
  </si>
  <si>
    <t>Кепка HERMAN арт. FELTAR (черный) {black}</t>
  </si>
  <si>
    <t>FELTAR</t>
  </si>
  <si>
    <t>75% хлопок - 25% полиуретан</t>
  </si>
  <si>
    <t>80-815-09-55</t>
  </si>
  <si>
    <t>80-815-09-59</t>
  </si>
  <si>
    <t>80-816-13-58</t>
  </si>
  <si>
    <t>Кепка HERMAN арт. FLEMING (оранжевый) {orange}</t>
  </si>
  <si>
    <t>FLEMING</t>
  </si>
  <si>
    <t>80-816-13-57</t>
  </si>
  <si>
    <t>80-816-13-59</t>
  </si>
  <si>
    <t>80-816-13-60</t>
  </si>
  <si>
    <t>80-816-13-61</t>
  </si>
  <si>
    <t>80-817-08-58</t>
  </si>
  <si>
    <t>Кепка HERMAN арт. FORAKER (серый) {grey}</t>
  </si>
  <si>
    <t>FORAKER</t>
  </si>
  <si>
    <t>80-818-08-58</t>
  </si>
  <si>
    <t>Кепка HERMAN арт. GARDNER (серый) {grey}</t>
  </si>
  <si>
    <t>GARDNER</t>
  </si>
  <si>
    <t>68% шерсть - 24% вискоза - 8% полиамид</t>
  </si>
  <si>
    <t>80-818-08-55</t>
  </si>
  <si>
    <t>80-818-08-56</t>
  </si>
  <si>
    <t>80-818-08-57</t>
  </si>
  <si>
    <t>80-818-08-59</t>
  </si>
  <si>
    <t>80-818-08-60</t>
  </si>
  <si>
    <t>80-818-08-61</t>
  </si>
  <si>
    <t>80-819-06-60</t>
  </si>
  <si>
    <t>Кепка HERMAN арт. GIBRALTAR (синий) {blue}</t>
  </si>
  <si>
    <t>GIBRALTAR</t>
  </si>
  <si>
    <t>80-819-06-57</t>
  </si>
  <si>
    <t>80-819-06-58</t>
  </si>
  <si>
    <t>80-819-06-59</t>
  </si>
  <si>
    <t>80-819-06-61</t>
  </si>
  <si>
    <t>80-820-16-60</t>
  </si>
  <si>
    <t>Кепка HERMAN арт. GLAZIC (темно-синий) {navy}</t>
  </si>
  <si>
    <t>GLAZIC</t>
  </si>
  <si>
    <t>80-820-16-57</t>
  </si>
  <si>
    <t>80-820-16-59</t>
  </si>
  <si>
    <t>80-820-16-61</t>
  </si>
  <si>
    <t>80-820-16-55</t>
  </si>
  <si>
    <t>80-821-15-58</t>
  </si>
  <si>
    <t>Кепка HERMAN арт. GRASBERG (светло-коричневый) {taupe}</t>
  </si>
  <si>
    <t>GRASBERG</t>
  </si>
  <si>
    <t>80-821-15-56</t>
  </si>
  <si>
    <t>80-821-15-57</t>
  </si>
  <si>
    <t>80-821-15-59</t>
  </si>
  <si>
    <t>80-821-15-60</t>
  </si>
  <si>
    <t>80-821-15-61</t>
  </si>
  <si>
    <t>80-821-15-55</t>
  </si>
  <si>
    <t>80-822-06-58</t>
  </si>
  <si>
    <t>Кепка HERMAN арт. HERBERT (синий) {blue}</t>
  </si>
  <si>
    <t>HERBERT</t>
  </si>
  <si>
    <t>80-823-02-58</t>
  </si>
  <si>
    <t>Кепка HERMAN арт. HOLY (бежевый) {beige}</t>
  </si>
  <si>
    <t>HOLY</t>
  </si>
  <si>
    <t>82% шерсть - 18% полиамид</t>
  </si>
  <si>
    <t>80-823-02-55</t>
  </si>
  <si>
    <t>80-823-02-56</t>
  </si>
  <si>
    <t>80-823-02-57</t>
  </si>
  <si>
    <t>80-823-02-59</t>
  </si>
  <si>
    <t>80-824-09-58</t>
  </si>
  <si>
    <t>Кепка HERMAN арт. HORSE (черный) {black}</t>
  </si>
  <si>
    <t>HORSE</t>
  </si>
  <si>
    <t>80-825-02-58</t>
  </si>
  <si>
    <t>Кепка HERMAN арт. IROISE (бежевый) {beige}</t>
  </si>
  <si>
    <t>IROISE</t>
  </si>
  <si>
    <t>80-826-14-58</t>
  </si>
  <si>
    <t>Кепка HERMAN арт. KAPLAN (коричневый) {brown}</t>
  </si>
  <si>
    <t>KAPLAN</t>
  </si>
  <si>
    <t>95% шерсть - 5% кашемир</t>
  </si>
  <si>
    <t>80-826-14-56</t>
  </si>
  <si>
    <t>80-826-14-57</t>
  </si>
  <si>
    <t>80-826-14-59</t>
  </si>
  <si>
    <t>80-826-14-60</t>
  </si>
  <si>
    <t>80-826-14-61</t>
  </si>
  <si>
    <t>80-827-14-58</t>
  </si>
  <si>
    <t>Кепка HERMAN арт. KATTEGAT (коричневый) {brown}</t>
  </si>
  <si>
    <t>KATTEGAT</t>
  </si>
  <si>
    <t>77% шерсть - 19% полиамид - 4% шелк</t>
  </si>
  <si>
    <t>80-827-14-57</t>
  </si>
  <si>
    <t>80-827-14-59</t>
  </si>
  <si>
    <t>80-827-14-60</t>
  </si>
  <si>
    <t>80-827-14-61</t>
  </si>
  <si>
    <t>80-828-06-58</t>
  </si>
  <si>
    <t>Кепка HERMAN арт. KELLAR (синий) {blue}</t>
  </si>
  <si>
    <t>KELLAR</t>
  </si>
  <si>
    <t>80-828-06-56</t>
  </si>
  <si>
    <t>80-828-06-57</t>
  </si>
  <si>
    <t>80-828-06-59</t>
  </si>
  <si>
    <t>80-828-06-60</t>
  </si>
  <si>
    <t>80-828-06-61</t>
  </si>
  <si>
    <t>80-829-09-59</t>
  </si>
  <si>
    <t>Кепка HERMAN арт. KING QUATTRO (черный) {black}</t>
  </si>
  <si>
    <t>KING QUATTRO</t>
  </si>
  <si>
    <t>100% натуральная кожа / подклад: 100% полиэстер</t>
  </si>
  <si>
    <t>80-829-09-57</t>
  </si>
  <si>
    <t>80-829-09-58</t>
  </si>
  <si>
    <t>80-829-09-60</t>
  </si>
  <si>
    <t>80-829-09-61</t>
  </si>
  <si>
    <t>80-829-09-56</t>
  </si>
  <si>
    <t>80-830-13-57</t>
  </si>
  <si>
    <t>Кепка HERMAN арт. KING SIX (рыжий) {cognac}</t>
  </si>
  <si>
    <t>KING SIX</t>
  </si>
  <si>
    <t>80-830-13-59</t>
  </si>
  <si>
    <t>80-830-13-61</t>
  </si>
  <si>
    <t>80-831-06-59</t>
  </si>
  <si>
    <t>Кепка HERMAN арт. KUBOR (синий) {blue}</t>
  </si>
  <si>
    <t>KUBOR</t>
  </si>
  <si>
    <t>80-831-06-56</t>
  </si>
  <si>
    <t>80-831-06-57</t>
  </si>
  <si>
    <t>80-831-06-58</t>
  </si>
  <si>
    <t>80-831-06-60</t>
  </si>
  <si>
    <t>80-831-06-61</t>
  </si>
  <si>
    <t>80-831-06-55</t>
  </si>
  <si>
    <t>80-832-08-59</t>
  </si>
  <si>
    <t>Кепка HERMAN арт. LISTER (серый) {grey}</t>
  </si>
  <si>
    <t>LISTER</t>
  </si>
  <si>
    <t>30% шерсть - 30% полиэстер - 15% полиуретан - 25% хлопок</t>
  </si>
  <si>
    <t>80-832-08-55</t>
  </si>
  <si>
    <t>80-832-08-57</t>
  </si>
  <si>
    <t>80-832-08-61</t>
  </si>
  <si>
    <t>80-833-18-58</t>
  </si>
  <si>
    <t>Кепка HERMAN арт. LOGAN (бордовый) {red}</t>
  </si>
  <si>
    <t>LOGAN</t>
  </si>
  <si>
    <t>80-834-18-58</t>
  </si>
  <si>
    <t>Кепка HERMAN арт. MARKHAM (красный) {red}</t>
  </si>
  <si>
    <t>MARKHAM</t>
  </si>
  <si>
    <t>80-835-14-58</t>
  </si>
  <si>
    <t>Кепка HERMAN арт. MARMARA (коричневый) {beige}</t>
  </si>
  <si>
    <t>MARMARA</t>
  </si>
  <si>
    <t>80-835-14-56</t>
  </si>
  <si>
    <t>80-835-14-57</t>
  </si>
  <si>
    <t>80-835-14-59</t>
  </si>
  <si>
    <t>80-835-14-60</t>
  </si>
  <si>
    <t>80-835-14-61</t>
  </si>
  <si>
    <t>80-836-34-58</t>
  </si>
  <si>
    <t>Кепка HERMAN арт. MILLER (розовый) {pink}</t>
  </si>
  <si>
    <t>MILLER</t>
  </si>
  <si>
    <t>80-396-16-55</t>
  </si>
  <si>
    <t>Кепка HERMAN арт. RANGE S17 POLO (темно-синий) {navy}</t>
  </si>
  <si>
    <t>80-837-12-58</t>
  </si>
  <si>
    <t>Кепка HERMAN арт. RUSHMORE (бордовый) {burgundy}</t>
  </si>
  <si>
    <t>RUSHMORE</t>
  </si>
  <si>
    <t>80-838-13-57</t>
  </si>
  <si>
    <t>Кепка HERMAN арт. SAMSON (синий / оранжевый) {orange}</t>
  </si>
  <si>
    <t>SAMSON</t>
  </si>
  <si>
    <t>80-838-13-55</t>
  </si>
  <si>
    <t>80-838-13-59</t>
  </si>
  <si>
    <t>80-839-14-58</t>
  </si>
  <si>
    <t>Кепка HERMAN арт. SANFORD (коричневый) {beige}</t>
  </si>
  <si>
    <t>SANFORD</t>
  </si>
  <si>
    <t>40% акрил - 35% полиэстер - 25% шерсть</t>
  </si>
  <si>
    <t>80-839-14-56</t>
  </si>
  <si>
    <t>80-839-14-57</t>
  </si>
  <si>
    <t>80-839-14-59</t>
  </si>
  <si>
    <t>80-839-14-60</t>
  </si>
  <si>
    <t>80-839-14-61</t>
  </si>
  <si>
    <t>80-839-14-55</t>
  </si>
  <si>
    <t>80-840-06-58</t>
  </si>
  <si>
    <t>Кепка HERMAN арт. SARGASSES (синий) {blue}</t>
  </si>
  <si>
    <t>SARGASSES</t>
  </si>
  <si>
    <t>50% шерсть - 50% лен</t>
  </si>
  <si>
    <t>80-841-06-59</t>
  </si>
  <si>
    <t>Кепка HERMAN арт. SHINN (синий) {blue}</t>
  </si>
  <si>
    <t>SHINN</t>
  </si>
  <si>
    <t>80-841-06-57</t>
  </si>
  <si>
    <t>80-841-06-58</t>
  </si>
  <si>
    <t>80-841-06-60</t>
  </si>
  <si>
    <t>80-841-06-61</t>
  </si>
  <si>
    <t>80-842-14-58</t>
  </si>
  <si>
    <t>Кепка HERMAN арт. SOMOV (коричневый) {brown}</t>
  </si>
  <si>
    <t>SOMOV</t>
  </si>
  <si>
    <t>80-843-14-58</t>
  </si>
  <si>
    <t>Кепка HERMAN арт. SPITZ (коричневый / бежевый) {brown}</t>
  </si>
  <si>
    <t>SPITZ</t>
  </si>
  <si>
    <t>80% шерсть - 20% полиэстер / Подклад: 100% полиэстер</t>
  </si>
  <si>
    <t>80-843-14-55</t>
  </si>
  <si>
    <t>80-843-14-56</t>
  </si>
  <si>
    <t>80-843-14-57</t>
  </si>
  <si>
    <t>80-843-14-59</t>
  </si>
  <si>
    <t>80-843-14-60</t>
  </si>
  <si>
    <t>80-843-14-61</t>
  </si>
  <si>
    <t>80-844-09-55</t>
  </si>
  <si>
    <t>Кепка HERMAN арт. STEELE (черный) {black}</t>
  </si>
  <si>
    <t>STEELE</t>
  </si>
  <si>
    <t>100% хлопок / подклад: 100% полиэстер</t>
  </si>
  <si>
    <t>80-844-09-57</t>
  </si>
  <si>
    <t>80-844-09-58</t>
  </si>
  <si>
    <t>80-844-09-59</t>
  </si>
  <si>
    <t>80-844-09-60</t>
  </si>
  <si>
    <t>80-844-09-61</t>
  </si>
  <si>
    <t>80-844-09-62</t>
  </si>
  <si>
    <t>80-844-09-56</t>
  </si>
  <si>
    <t>80-845-09-58</t>
  </si>
  <si>
    <t>Кепка HERMAN арт. VINSON (черный) {black}</t>
  </si>
  <si>
    <t>VINSON</t>
  </si>
  <si>
    <t>65% шерсть - 24% вискоза - 9% шелк - 2%лен</t>
  </si>
  <si>
    <t>80-845-09-56</t>
  </si>
  <si>
    <t>80-845-09-57</t>
  </si>
  <si>
    <t>80-845-09-59</t>
  </si>
  <si>
    <t>80-845-09-60</t>
  </si>
  <si>
    <t>80-845-09-61</t>
  </si>
  <si>
    <t>80-846-09-58</t>
  </si>
  <si>
    <t>Кепка HERMAN арт. WADDEN (черный) {black}</t>
  </si>
  <si>
    <t>WADDEN</t>
  </si>
  <si>
    <t>80-847-18-58</t>
  </si>
  <si>
    <t>Кепка HERMAN арт. WADE (красный) {red}</t>
  </si>
  <si>
    <t>WADE</t>
  </si>
  <si>
    <t>80-848-14-58</t>
  </si>
  <si>
    <t>Кепка HERMAN арт. WALSH (коричневый) {brown}</t>
  </si>
  <si>
    <t>WALSH</t>
  </si>
  <si>
    <t>80-849-08-58</t>
  </si>
  <si>
    <t>Кепка HERMAN арт. WEXLER (серый) {grey}</t>
  </si>
  <si>
    <t>WEXLER</t>
  </si>
  <si>
    <t>70% полиэстер - 15% шерсть - 15% вискоза</t>
  </si>
  <si>
    <t>80-850-09-00</t>
  </si>
  <si>
    <t>Наушники HERMAN арт. MUFF 001 (черный) {black}</t>
  </si>
  <si>
    <t>MUFF 001</t>
  </si>
  <si>
    <t>80-851-03-59</t>
  </si>
  <si>
    <t>Панама HERMAN арт. BUCKET 025 (оливковый) {grey}</t>
  </si>
  <si>
    <t>BUCKET 025</t>
  </si>
  <si>
    <t>80-852-02-59</t>
  </si>
  <si>
    <t>Панама HERMAN арт. BUCKET 026 (светло-коричневый) {beige}</t>
  </si>
  <si>
    <t>BUCKET 026</t>
  </si>
  <si>
    <t>40% шерсть - 30% полиэстер - 30% хлопок</t>
  </si>
  <si>
    <t>80-853-09-59</t>
  </si>
  <si>
    <t>Панама HERMAN арт. BUCKET 027 (черный) {black}</t>
  </si>
  <si>
    <t>BUCKET 027</t>
  </si>
  <si>
    <t>20% шерсть - 80% полиэстер</t>
  </si>
  <si>
    <t>80-853-09-57</t>
  </si>
  <si>
    <t>80-854-08-57</t>
  </si>
  <si>
    <t>Панама HERMAN арт. BUCKET 028 (серый) {grey}</t>
  </si>
  <si>
    <t>BUCKET 028</t>
  </si>
  <si>
    <t>50% шерсть - 50% полиэстер / Подклад: 100% полиэстер</t>
  </si>
  <si>
    <t>80-854-08-59</t>
  </si>
  <si>
    <t>80-543-09-08</t>
  </si>
  <si>
    <t>Перчатки HERMAN арт. DRIVER 003 (черный) {black}</t>
  </si>
  <si>
    <t>70% натуральная кожа - 30% акрил</t>
  </si>
  <si>
    <t>80-855-93-00</t>
  </si>
  <si>
    <t>Перчатки HERMAN арт. FREEZE 2610 (малиновый) {raspberry}</t>
  </si>
  <si>
    <t>FREEZE 2610</t>
  </si>
  <si>
    <t>80-856-09-07</t>
  </si>
  <si>
    <t>Перчатки HERMAN арт. PAINTER 001 (черный) {black}</t>
  </si>
  <si>
    <t>PAINTER 001</t>
  </si>
  <si>
    <t>80-857-09-65</t>
  </si>
  <si>
    <t>Перчатки HERMAN арт. PAINTER 002 (черный) {black}</t>
  </si>
  <si>
    <t>PAINTER 002</t>
  </si>
  <si>
    <t>80-858-09-75</t>
  </si>
  <si>
    <t>Перчатки HERMAN арт. TECH 4612 (черный) {black}</t>
  </si>
  <si>
    <t>TECH 4612</t>
  </si>
  <si>
    <t>80-859-09-09</t>
  </si>
  <si>
    <t>Перчатки HERMAN арт. TECH 8960 (черный) {black}</t>
  </si>
  <si>
    <t>TECH 8960</t>
  </si>
  <si>
    <t>88% полиэстер - 12% эластан</t>
  </si>
  <si>
    <t>80-860-09-00</t>
  </si>
  <si>
    <t>Повязка HERMAN арт. MAGGY 8620 (черный) {black}</t>
  </si>
  <si>
    <t>MAGGY 8620</t>
  </si>
  <si>
    <t>80-861-16-00</t>
  </si>
  <si>
    <t>Подтяжки HERMAN арт. TRIGGER 013 (темно-синий) {navy}</t>
  </si>
  <si>
    <t>TRIGGER 013</t>
  </si>
  <si>
    <t>80-862-17-59</t>
  </si>
  <si>
    <t>Шапка HERMAN арт. BUCK 001 (белый) {white}</t>
  </si>
  <si>
    <t>BUCK 001</t>
  </si>
  <si>
    <t>80-863-02-59</t>
  </si>
  <si>
    <t>Шапка HERMAN арт. BUCK 006 (бежевый) {beige}</t>
  </si>
  <si>
    <t>BUCK 006</t>
  </si>
  <si>
    <t>80-864-13-59</t>
  </si>
  <si>
    <t>Шапка HERMAN арт. BUCK 007 (оранжевый) {orange}</t>
  </si>
  <si>
    <t>BUCK 007</t>
  </si>
  <si>
    <t>80-865-34-59</t>
  </si>
  <si>
    <t>Шапка HERMAN арт. BUCK 010 (розовый) {pink}</t>
  </si>
  <si>
    <t>BUCK 010</t>
  </si>
  <si>
    <t>80-866-02-53</t>
  </si>
  <si>
    <t>Шапка HERMAN арт. BUCK 011 (бежевый) {beige}</t>
  </si>
  <si>
    <t>BUCK 011</t>
  </si>
  <si>
    <t>80-867-14-51</t>
  </si>
  <si>
    <t>Шапка HERMAN арт. BUCK W17002 (коричневый) {brown}</t>
  </si>
  <si>
    <t>BUCK W17002</t>
  </si>
  <si>
    <t>80-868-08-00</t>
  </si>
  <si>
    <t>Шапка HERMAN арт. EDMOND 050 (серый) {grey}</t>
  </si>
  <si>
    <t>EDMOND 050</t>
  </si>
  <si>
    <t>80-869-17-00</t>
  </si>
  <si>
    <t>Шапка HERMAN арт. EDMOND 051 (белый) {offwhite}</t>
  </si>
  <si>
    <t>EDMOND 051</t>
  </si>
  <si>
    <t>80-870-08-00</t>
  </si>
  <si>
    <t>Шапка HERMAN арт. EDMOND 055 (серый) {grey}</t>
  </si>
  <si>
    <t>EDMOND 055</t>
  </si>
  <si>
    <t>80-871-08-00</t>
  </si>
  <si>
    <t>Шапка HERMAN арт. EDMOND 057 (серый) {grey}</t>
  </si>
  <si>
    <t>EDMOND 057</t>
  </si>
  <si>
    <t>80-872-20-00</t>
  </si>
  <si>
    <t>Шапка HERMAN арт. EDMOND 059 (желтый) {yellow}</t>
  </si>
  <si>
    <t>EDMOND 059</t>
  </si>
  <si>
    <t>80-873-17-00</t>
  </si>
  <si>
    <t>Шапка HERMAN арт. EDMOND 061 (белый) {white}</t>
  </si>
  <si>
    <t>EDMOND 061</t>
  </si>
  <si>
    <t>80-874-02-00</t>
  </si>
  <si>
    <t>Шапка HERMAN арт. EDMOND 071 (бежевый) {beige}</t>
  </si>
  <si>
    <t>EDMOND 071</t>
  </si>
  <si>
    <t>70% акрил - 10% полиэстер - 3% альпака - 14% лен - 3% вискоза</t>
  </si>
  <si>
    <t>80-875-05-00</t>
  </si>
  <si>
    <t>Шапка HERMAN арт. FREEZE 2108 (темно-серый) {charcoal}</t>
  </si>
  <si>
    <t>FREEZE 2108</t>
  </si>
  <si>
    <t>80-876-05-00</t>
  </si>
  <si>
    <t>Шапка HERMAN арт. JUSTIN 4130 (темно-серый) {charcoal}</t>
  </si>
  <si>
    <t>JUSTIN 4130</t>
  </si>
  <si>
    <t>80-317-86-00</t>
  </si>
  <si>
    <t>Шапка HERMAN арт. JUSTIN 8100 (светло-розовый) {pink}</t>
  </si>
  <si>
    <t>80-488-36-00</t>
  </si>
  <si>
    <t>Шапка HERMAN арт. JUSTIN 8170 (кремовый) {beige}</t>
  </si>
  <si>
    <t>80-877-14-00</t>
  </si>
  <si>
    <t>Шапка HERMAN арт. JUSTIN 8180 (серый / коричневый) {taupe}</t>
  </si>
  <si>
    <t>80-878-34-00</t>
  </si>
  <si>
    <t>Шапка HERMAN арт. JUSTIN 8291 (розовый) {pink}</t>
  </si>
  <si>
    <t>JUSTIN 8291</t>
  </si>
  <si>
    <t>80-879-02-00</t>
  </si>
  <si>
    <t>Шапка HERMAN арт. JUSTIN 8295 (бежевый) {beige}</t>
  </si>
  <si>
    <t>JUSTIN 8295</t>
  </si>
  <si>
    <t>80-880-34-00</t>
  </si>
  <si>
    <t>Шапка HERMAN арт. JUSTIN 8296 (розовый) {pink}</t>
  </si>
  <si>
    <t>JUSTIN 8296</t>
  </si>
  <si>
    <t>80-881-00-00</t>
  </si>
  <si>
    <t>Шапка HERMAN арт. JUSTIN 8302 (красный / синий) {red }</t>
  </si>
  <si>
    <t>JUSTIN 8302</t>
  </si>
  <si>
    <t>80-882-08-00</t>
  </si>
  <si>
    <t>Шапка HERMAN арт. JUSTIN 8303 (серый) {grey}</t>
  </si>
  <si>
    <t>JUSTIN 8303</t>
  </si>
  <si>
    <t>80-883-02-00</t>
  </si>
  <si>
    <t>Шапка HERMAN арт. JUSTIN 8304 (бежевый) {yellow}</t>
  </si>
  <si>
    <t>JUSTIN 8304</t>
  </si>
  <si>
    <t>80-884-34-00</t>
  </si>
  <si>
    <t>Шапка HERMAN арт. JUSTIN 8305 (розовый) {pink}</t>
  </si>
  <si>
    <t>JUSTIN 8305</t>
  </si>
  <si>
    <t>80-885-02-00</t>
  </si>
  <si>
    <t>Шапка HERMAN арт. JUSTIN 8306 (бежевый) {beige}</t>
  </si>
  <si>
    <t>JUSTIN 8306</t>
  </si>
  <si>
    <t>80-886-14-00</t>
  </si>
  <si>
    <t>Шапка HERMAN арт. JUSTIN 8307 (коричневый) {brown}</t>
  </si>
  <si>
    <t>JUSTIN 8307</t>
  </si>
  <si>
    <t>80-887-18-00</t>
  </si>
  <si>
    <t>Шапка HERMAN арт. JUSTIN 8308 (красный) {red}</t>
  </si>
  <si>
    <t>JUSTIN 8308</t>
  </si>
  <si>
    <t>80-888-14-00</t>
  </si>
  <si>
    <t>Шапка HERMAN арт. JUSTIN 8309 (коричневый) {brown}</t>
  </si>
  <si>
    <t>JUSTIN 8309</t>
  </si>
  <si>
    <t>80-889-09-00</t>
  </si>
  <si>
    <t>Шапка HERMAN арт. JUSTIN 8539 (черный) {black}</t>
  </si>
  <si>
    <t>80-646-34-00</t>
  </si>
  <si>
    <t>Шапка HERMAN арт. JUSTIN 8606 (розовый) {pink}</t>
  </si>
  <si>
    <t>80-890-34-00</t>
  </si>
  <si>
    <t>Шапка HERMAN арт. JUSTIN 8607 (розовый) {pink}</t>
  </si>
  <si>
    <t>JUSTIN 8607</t>
  </si>
  <si>
    <t>80-891-34-00</t>
  </si>
  <si>
    <t>Шапка HERMAN арт. JUSTIN 8610 (розовый) {pink}</t>
  </si>
  <si>
    <t>JUSTIN 8610</t>
  </si>
  <si>
    <t>80-892-16-00</t>
  </si>
  <si>
    <t>Шапка HERMAN арт. JUSTIN 8614 (темно-синий) {navy}</t>
  </si>
  <si>
    <t>JUSTIN 8614</t>
  </si>
  <si>
    <t>80-893-08-00</t>
  </si>
  <si>
    <t>Шапка HERMAN арт. JUSTIN 8616 (серый) {grey}</t>
  </si>
  <si>
    <t>JUSTIN 8616</t>
  </si>
  <si>
    <t>80-288-17-00</t>
  </si>
  <si>
    <t>Шапка HERMAN арт. LOUISE 028 (белый) {white}</t>
  </si>
  <si>
    <t>80-894-17-00</t>
  </si>
  <si>
    <t>Шапка HERMAN арт. LOUISE 050 (белый) {white}</t>
  </si>
  <si>
    <t>LOUISE 050</t>
  </si>
  <si>
    <t>80-895-06-00</t>
  </si>
  <si>
    <t>Шапка HERMAN арт. LOUISE 065 (синий) {blue}</t>
  </si>
  <si>
    <t>LOUISE 065</t>
  </si>
  <si>
    <t>80-896-09-00</t>
  </si>
  <si>
    <t>Шапка HERMAN арт. LOUISE 070 (черный) {black}</t>
  </si>
  <si>
    <t>LOUISE 070</t>
  </si>
  <si>
    <t>80-897-03-00</t>
  </si>
  <si>
    <t>Шапка HERMAN арт. LOUISE 072 (оливковый) {khaki}</t>
  </si>
  <si>
    <t>LOUISE 072</t>
  </si>
  <si>
    <t>80-898-14-00</t>
  </si>
  <si>
    <t>Шапка HERMAN арт. LOUISE 085 (коричневый) {brown}</t>
  </si>
  <si>
    <t>LOUISE 085</t>
  </si>
  <si>
    <t>80-899-34-00</t>
  </si>
  <si>
    <t>Шапка HERMAN арт. LOUISE 090 (розовый) {pink}</t>
  </si>
  <si>
    <t>LOUISE 090</t>
  </si>
  <si>
    <t>80-900-17-00</t>
  </si>
  <si>
    <t>Шапка HERMAN арт. LOUISE 091 (белый) {white}</t>
  </si>
  <si>
    <t>LOUISE 091</t>
  </si>
  <si>
    <t>80-901-02-00</t>
  </si>
  <si>
    <t>Шапка HERMAN арт. MAGGY 8242 (бежевый) {beige}</t>
  </si>
  <si>
    <t>MAGGY 8242</t>
  </si>
  <si>
    <t>80-902-18-00</t>
  </si>
  <si>
    <t>Шапка HERMAN арт. MAGGY 8610 (красный) {red}</t>
  </si>
  <si>
    <t>MAGGY 8610</t>
  </si>
  <si>
    <t>80-903-34-00</t>
  </si>
  <si>
    <t>Шапка HERMAN арт. MAGGY 8614 (розовый) {pink}</t>
  </si>
  <si>
    <t>MAGGY 8614</t>
  </si>
  <si>
    <t>80-904-34-00</t>
  </si>
  <si>
    <t>Шапка HERMAN арт. MAGGY 8617 (розовый / голубой) {blue}</t>
  </si>
  <si>
    <t>MAGGY 8617</t>
  </si>
  <si>
    <t>80-905-18-00</t>
  </si>
  <si>
    <t>Шапка HERMAN арт. MAGGY 8622 (красный) {red }</t>
  </si>
  <si>
    <t>MAGGY 8622</t>
  </si>
  <si>
    <t>80-906-13-00</t>
  </si>
  <si>
    <t>Шапка HERMAN арт. MAGGY 8627 (оранжевый) {orange}</t>
  </si>
  <si>
    <t>MAGGY 8627</t>
  </si>
  <si>
    <t>80-907-50-00</t>
  </si>
  <si>
    <t>Шапка HERMAN арт. MONSTER 001 (белый / серый) {wolf}</t>
  </si>
  <si>
    <t>MONSTER 001</t>
  </si>
  <si>
    <t>wolf</t>
  </si>
  <si>
    <t>80-349-08-00</t>
  </si>
  <si>
    <t>Шапка HERMAN арт. MONSTER 002 (серый) {grey}</t>
  </si>
  <si>
    <t>80-908-08-00</t>
  </si>
  <si>
    <t>Шапка HERMAN арт. SHELL D (серый) {losange}</t>
  </si>
  <si>
    <t>SHELL D</t>
  </si>
  <si>
    <t>losange</t>
  </si>
  <si>
    <t>80-580-16-00</t>
  </si>
  <si>
    <t>Шарф HERMAN арт. BRIDGE 005 (синий) {blue}</t>
  </si>
  <si>
    <t>80-909-11-00</t>
  </si>
  <si>
    <t>Шарф HERMAN арт. CACHEMIRE (зеленый) {multicolor}</t>
  </si>
  <si>
    <t>CACHEMIRE</t>
  </si>
  <si>
    <t>80-910-28-00</t>
  </si>
  <si>
    <t>Шарф HERMAN арт. CALEIDOSCOPE (розовый / фиолетовый) {multicolor}</t>
  </si>
  <si>
    <t>CALEIDOSCOPE</t>
  </si>
  <si>
    <t>80-911-13-00</t>
  </si>
  <si>
    <t>Шарф HERMAN арт. CARROSSE (рыжий / белый) {multicolor}</t>
  </si>
  <si>
    <t>CARROSSE</t>
  </si>
  <si>
    <t>80-912-21-00</t>
  </si>
  <si>
    <t>Шарф HERMAN арт. CAVALIERE (синий / красный) {multicolor}</t>
  </si>
  <si>
    <t>CAVALIERE</t>
  </si>
  <si>
    <t>80-582-02-00</t>
  </si>
  <si>
    <t>Шарф HERMAN арт. COCOON 001 (бежевый) {putty}</t>
  </si>
  <si>
    <t>80-913-93-00</t>
  </si>
  <si>
    <t>Шарф HERMAN арт. FREEZE 2301 (малиновый) {raspberry}</t>
  </si>
  <si>
    <t>FREEZE 2301</t>
  </si>
  <si>
    <t>80-914-34-00</t>
  </si>
  <si>
    <t>Шарф HERMAN арт. JUSTIN 8297 (розовый / голубой) {pink}</t>
  </si>
  <si>
    <t>JUSTIN 8297</t>
  </si>
  <si>
    <t>80-915-34-00</t>
  </si>
  <si>
    <t>Шарф HERMAN арт. JUSTIN 8300 (розовый / черный) {pink}</t>
  </si>
  <si>
    <t>JUSTIN 8300</t>
  </si>
  <si>
    <t>80-916-34-00</t>
  </si>
  <si>
    <t>Шарф HERMAN арт. JUSTIN 8611 (розовый / желтый) {pink}</t>
  </si>
  <si>
    <t>JUSTIN 8611</t>
  </si>
  <si>
    <t>80-917-09-00</t>
  </si>
  <si>
    <t>Шарф HERMAN арт. LOUISE 087 (черный) {black}</t>
  </si>
  <si>
    <t>LOUISE 087</t>
  </si>
  <si>
    <t>80-918-00-00</t>
  </si>
  <si>
    <t>Шарф HERMAN арт. LYS (белый / красный) {multicolor}</t>
  </si>
  <si>
    <t>LYS</t>
  </si>
  <si>
    <t>80-919-16-00</t>
  </si>
  <si>
    <t>Шарф HERMAN арт. MAGGY 8601 (темно-синий) {navy}</t>
  </si>
  <si>
    <t>MAGGY 8601</t>
  </si>
  <si>
    <t>80-920-08-00</t>
  </si>
  <si>
    <t>Шарф HERMAN арт. MAGGY 8623 (серый) {grey }</t>
  </si>
  <si>
    <t>MAGGY 8623</t>
  </si>
  <si>
    <t>80-921-00-00</t>
  </si>
  <si>
    <t>Шарф HERMAN арт. ORISIS (синий / голубой) {multicolor}</t>
  </si>
  <si>
    <t>ORISIS</t>
  </si>
  <si>
    <t>80-922-35-00</t>
  </si>
  <si>
    <t>Шарф HERMAN арт. SHELL A (разноцветный) {rainbow}</t>
  </si>
  <si>
    <t>SHELL A</t>
  </si>
  <si>
    <t>rainbow</t>
  </si>
  <si>
    <t>80-923-19-00</t>
  </si>
  <si>
    <t>Шарф HERMAN арт. SHELL B (голубой) {freedom}</t>
  </si>
  <si>
    <t>SHELL B</t>
  </si>
  <si>
    <t>freedom</t>
  </si>
  <si>
    <t>80-924-21-00</t>
  </si>
  <si>
    <t>Повязка HERMAN арт. SHELL C (синий / красный) {tomba}</t>
  </si>
  <si>
    <t>SHELL C</t>
  </si>
  <si>
    <t>tomba</t>
  </si>
  <si>
    <t>80-359-00-00</t>
  </si>
  <si>
    <t>Шарф HERMAN арт. TECH A (белый / красный) {red cach}</t>
  </si>
  <si>
    <t>red cach</t>
  </si>
  <si>
    <t>80-360-08-00</t>
  </si>
  <si>
    <t>Шарф HERMAN арт. TECH K (серый) {hippie}</t>
  </si>
  <si>
    <t>80-925-08-00</t>
  </si>
  <si>
    <t>Шарф HERMAN арт. TYRA 002 (серый) {grey}</t>
  </si>
  <si>
    <t>TYRA 002</t>
  </si>
  <si>
    <t>80-926-01-00</t>
  </si>
  <si>
    <t>Шарф HERMAN арт. TYRA 003 (светло-серый) {white}</t>
  </si>
  <si>
    <t>TYRA 003</t>
  </si>
  <si>
    <t>80-927-12-55</t>
  </si>
  <si>
    <t>Шляпа HERMAN арт. DON GLOSS (бордовый) {burgundy}</t>
  </si>
  <si>
    <t>DON GLOSS</t>
  </si>
  <si>
    <t>100% полиуретан</t>
  </si>
  <si>
    <t>80-595-09-57</t>
  </si>
  <si>
    <t>Шляпа HERMAN арт. DON KAIRAN (черный) {black}</t>
  </si>
  <si>
    <t>80-928-02-59</t>
  </si>
  <si>
    <t>Шляпа HERMAN арт. DON LEWIS (бежевый) {beige}</t>
  </si>
  <si>
    <t>DON LEWIS</t>
  </si>
  <si>
    <t>80-928-02-55</t>
  </si>
  <si>
    <t>80-928-02-57</t>
  </si>
  <si>
    <t>80-928-02-61</t>
  </si>
  <si>
    <t>80-929-09-57</t>
  </si>
  <si>
    <t>Шляпа HERMAN арт. DON VEGAS (черный) {black}</t>
  </si>
  <si>
    <t>DON VEGAS</t>
  </si>
  <si>
    <t>80-929-09-59</t>
  </si>
  <si>
    <t>80-930-09-59</t>
  </si>
  <si>
    <t>Шляпа HERMAN арт. MAC ABRAMS (черный) {black}</t>
  </si>
  <si>
    <t>MAC ABRAMS</t>
  </si>
  <si>
    <t>80-931-08-59</t>
  </si>
  <si>
    <t>Шляпа HERMAN арт. MAC EYE (серый) {charcoal}</t>
  </si>
  <si>
    <t>MAC EYE</t>
  </si>
  <si>
    <t>80-931-08-57</t>
  </si>
  <si>
    <t>80-931-08-61</t>
  </si>
  <si>
    <t>80-932-16-59</t>
  </si>
  <si>
    <t>Шляпа HERMAN арт. MAC LEWIS (темно-синий) {blue}</t>
  </si>
  <si>
    <t>MAC LEWIS</t>
  </si>
  <si>
    <t>80-932-16-57</t>
  </si>
  <si>
    <t>80-933-06-57</t>
  </si>
  <si>
    <t>Шляпа HERMAN арт. MAC NELLA (синий) {blue}</t>
  </si>
  <si>
    <t>MAC NELLA</t>
  </si>
  <si>
    <t>80-933-06-55</t>
  </si>
  <si>
    <t>80-934-08-59</t>
  </si>
  <si>
    <t>Шляпа HERMAN арт. MAC OTTO (серый) {grey}</t>
  </si>
  <si>
    <t>MAC OTTO</t>
  </si>
  <si>
    <t>80-935-06-59</t>
  </si>
  <si>
    <t>Шляпа HERMAN арт. MAC RANG (синий) {blue}</t>
  </si>
  <si>
    <t>MAC RANG</t>
  </si>
  <si>
    <t>80-600-16-55</t>
  </si>
  <si>
    <t>Шляпа HERMAN арт. MAC ROSE (темно-синий) {navy}</t>
  </si>
  <si>
    <t>80-936-09-59</t>
  </si>
  <si>
    <t>Шляпа HERMAN арт. MAC ROSS (черный) {black}</t>
  </si>
  <si>
    <t>MAC ROSS</t>
  </si>
  <si>
    <t>80-937-06-59</t>
  </si>
  <si>
    <t>Шляпа HERMAN арт. MAC ROSS (синий) {blue}</t>
  </si>
  <si>
    <t>80-369-34-59</t>
  </si>
  <si>
    <t>Шляпа HERMAN арт. MAC SOFT (розовый) {pink}</t>
  </si>
  <si>
    <t>80-369-34-55</t>
  </si>
  <si>
    <t>80-369-34-57</t>
  </si>
  <si>
    <t>80-938-14-59</t>
  </si>
  <si>
    <t>Шляпа HERMAN арт. MAC SOFT VINTAGE (коричневый) {brown}</t>
  </si>
  <si>
    <t>MAC SOFT VINTAGE</t>
  </si>
  <si>
    <t>80-938-14-55</t>
  </si>
  <si>
    <t>80-938-14-57</t>
  </si>
  <si>
    <t>80-939-16-57</t>
  </si>
  <si>
    <t>Шляпа HERMAN арт. MAC VINY (темно-синий) {navy}</t>
  </si>
  <si>
    <t>MAC VINY</t>
  </si>
  <si>
    <t>80-251-13-61</t>
  </si>
  <si>
    <t>Шляпа HERMAN арт. O GOLDWIN (оранжевый) {orange}</t>
  </si>
  <si>
    <t>80-251-13-57</t>
  </si>
  <si>
    <t>80-251-13-59</t>
  </si>
  <si>
    <t>80-940-03-59</t>
  </si>
  <si>
    <t>Шляпа HERMAN арт. QUEEN TOWN (оливковый) {mustard}</t>
  </si>
  <si>
    <t>QUEEN TOWN</t>
  </si>
  <si>
    <t>mustard</t>
  </si>
  <si>
    <t>80-489-85-00</t>
  </si>
  <si>
    <t>Шапка HERMAN арт. JUSTIN 8172 (светло-розовый) {rose}</t>
  </si>
  <si>
    <t>80-658-34-49</t>
  </si>
  <si>
    <t>Бейсболка HERMAN арт. CONQUEST 019 (розовый) {pink}</t>
  </si>
  <si>
    <t>49kid</t>
  </si>
  <si>
    <t>97% хлопок- 3% эластан</t>
  </si>
  <si>
    <t>80-941-19-59</t>
  </si>
  <si>
    <t>Бейсболка HERMAN арт. KITE (голубой) {blue}</t>
  </si>
  <si>
    <t>KITE</t>
  </si>
  <si>
    <t>80-942-20-59</t>
  </si>
  <si>
    <t>Бейсболка HERMAN арт. AGAMI (желтый / синий) {yellow}</t>
  </si>
  <si>
    <t>AGAMI</t>
  </si>
  <si>
    <t>80-942-20-57</t>
  </si>
  <si>
    <t>80-941-02-59</t>
  </si>
  <si>
    <t>Бейсболка HERMAN арт. AGUSTA (бежевый) {beige}</t>
  </si>
  <si>
    <t>AGUSTA</t>
  </si>
  <si>
    <t>80-942-17-59</t>
  </si>
  <si>
    <t>Бейсболка HERMAN арт. GRAVE (белый) {white}</t>
  </si>
  <si>
    <t>GRAVE</t>
  </si>
  <si>
    <t>80-942-17-57</t>
  </si>
  <si>
    <t>80-664-16-57</t>
  </si>
  <si>
    <t>Бейсболка HERMAN арт. CONQUEST 041 (темно-синий) {navy}</t>
  </si>
  <si>
    <t>80-943-06-57</t>
  </si>
  <si>
    <t>Козырек HERMAN арт. VISOR 002 (синий) {navy}</t>
  </si>
  <si>
    <t>VISOR 002</t>
  </si>
  <si>
    <t>80-943-06-00</t>
  </si>
  <si>
    <t>80-944-02-57</t>
  </si>
  <si>
    <t>Козырек HERMAN арт. VISOR 001 (бежевый) {beige}</t>
  </si>
  <si>
    <t>VISOR 001</t>
  </si>
  <si>
    <t>80-944-02-00</t>
  </si>
  <si>
    <t>80-772-17-57</t>
  </si>
  <si>
    <t>Козырек HERMAN арт. VISOR 004 (белый) {white}</t>
  </si>
  <si>
    <t>80-772-17-00</t>
  </si>
  <si>
    <t>80-945-02-57</t>
  </si>
  <si>
    <t>Кепка HERMAN арт. VIGUR (бежевый) {beige}</t>
  </si>
  <si>
    <t>VIGUR</t>
  </si>
  <si>
    <t>55% хлопок - 45% лен</t>
  </si>
  <si>
    <t>80-946-02-57</t>
  </si>
  <si>
    <t>Кепка HERMAN арт. MORS (бежевый) {beige}</t>
  </si>
  <si>
    <t>MORS</t>
  </si>
  <si>
    <t>80-947-02-59</t>
  </si>
  <si>
    <t>Кепка HERMAN арт. BRANDUR (бежевый) {tobacco}</t>
  </si>
  <si>
    <t>BRANDUR</t>
  </si>
  <si>
    <t>84% бумага - 16% полиэстер</t>
  </si>
  <si>
    <t>80-948-13-58</t>
  </si>
  <si>
    <t>Кепка HERMAN арт. BENGALE (оранжевый) {orange}</t>
  </si>
  <si>
    <t>BENGALE</t>
  </si>
  <si>
    <t>80-949-12-58</t>
  </si>
  <si>
    <t>Кепка HERMAN арт. ARAL (бордовый) {burgundy}</t>
  </si>
  <si>
    <t>ARAL</t>
  </si>
  <si>
    <t>80-950-02-58</t>
  </si>
  <si>
    <t>Кепка HERMAN арт. BASS (бежевый) {beige}</t>
  </si>
  <si>
    <t>BASS</t>
  </si>
  <si>
    <t>80-951-12-59</t>
  </si>
  <si>
    <t>Кепка HERMAN арт. AVERNAS (бордовый) {burgundy}</t>
  </si>
  <si>
    <t>AVERNAS</t>
  </si>
  <si>
    <t>80-952-17-58</t>
  </si>
  <si>
    <t>Кепка HERMAN арт. TOMINI (белый) {white}</t>
  </si>
  <si>
    <t>TOMINI</t>
  </si>
  <si>
    <t>80-953-19-58</t>
  </si>
  <si>
    <t>Кепка HERMAN арт. CANTABRIQUE (голубой) {blue}</t>
  </si>
  <si>
    <t>CANTABRIQUE</t>
  </si>
  <si>
    <t>50% лен - 15% хлопок - 15% шерсть - 10% шелк - 10% нейлон</t>
  </si>
  <si>
    <t>80-954-12-59</t>
  </si>
  <si>
    <t>Кепка HERMAN арт. CORAIL (бордовый) {burgundy}</t>
  </si>
  <si>
    <t>CORAIL</t>
  </si>
  <si>
    <t>80-955-14-59</t>
  </si>
  <si>
    <t>Кепка HERMAN арт. MAKASSAR (коричневый) {brown}</t>
  </si>
  <si>
    <t>MAKASSAR</t>
  </si>
  <si>
    <t>80-956-16-59</t>
  </si>
  <si>
    <t>Кепка HERMAN арт. MARTABAN (темно-синий) {navy}</t>
  </si>
  <si>
    <t>MARTABAN</t>
  </si>
  <si>
    <t>61% хлопок - 36% полиэстер - 3% полиуретан</t>
  </si>
  <si>
    <t>80-957-09-58</t>
  </si>
  <si>
    <t>Кепка HERMAN арт. LION (черный) {black}</t>
  </si>
  <si>
    <t>LION</t>
  </si>
  <si>
    <t>67% полиэстер - 33% хлопок</t>
  </si>
  <si>
    <t>80-958-19-00</t>
  </si>
  <si>
    <t>Кепка HERMAN арт. CONDOR (голубой) {turquoise}</t>
  </si>
  <si>
    <t>CONDOR</t>
  </si>
  <si>
    <t>80-780-35-59</t>
  </si>
  <si>
    <t>Кепка HERMAN арт. BOXER PATCH (разноцветный) {patchwork}</t>
  </si>
  <si>
    <t>80-959-09-59</t>
  </si>
  <si>
    <t>Панама HERMAN арт. DOCHEN (черный) {black}</t>
  </si>
  <si>
    <t>DOCHEN</t>
  </si>
  <si>
    <t>80-960-16-59</t>
  </si>
  <si>
    <t>Панама HERMAN арт. ROLLER (темно-синий) {navy}</t>
  </si>
  <si>
    <t>ROLLER</t>
  </si>
  <si>
    <t>80-961-02-59</t>
  </si>
  <si>
    <t>Панама HERMAN арт. SNAP (бежевый) {beige}</t>
  </si>
  <si>
    <t>SNAP</t>
  </si>
  <si>
    <t>80-961-02-55</t>
  </si>
  <si>
    <t>80-961-02-57</t>
  </si>
  <si>
    <t>80-961-02-61</t>
  </si>
  <si>
    <t>80-962-13-59</t>
  </si>
  <si>
    <t>Панама HERMAN арт. GLASSY (оранжевый) {orange}</t>
  </si>
  <si>
    <t>GLASSY</t>
  </si>
  <si>
    <t>80-963-12-57</t>
  </si>
  <si>
    <t>Панама HERMAN арт. LEASH (бордовый) {burgundy}</t>
  </si>
  <si>
    <t>LEASH</t>
  </si>
  <si>
    <t>45% лен - 55% хлопок</t>
  </si>
  <si>
    <t>80-964-20-59</t>
  </si>
  <si>
    <t>Панама HERMAN арт. BRETT (желтый) {yellow}</t>
  </si>
  <si>
    <t>BRETT</t>
  </si>
  <si>
    <t>80-965-12-57</t>
  </si>
  <si>
    <t>Панама HERMAN арт. BOOGIE (бордовый) {burgundy}</t>
  </si>
  <si>
    <t>BOOGIE</t>
  </si>
  <si>
    <t>80-965-12-55</t>
  </si>
  <si>
    <t>80-965-12-59</t>
  </si>
  <si>
    <t>80-966-14-00</t>
  </si>
  <si>
    <t>Шарф HERMAN арт. BRIDGE 016 (коричневый) {brown}</t>
  </si>
  <si>
    <t>BRIDGE 016</t>
  </si>
  <si>
    <t>80-967-17-00</t>
  </si>
  <si>
    <t>Шарф HERMAN арт. BRIDGE 014 (белый) {white}</t>
  </si>
  <si>
    <t>BRIDGE 014</t>
  </si>
  <si>
    <t>80-968-17-00</t>
  </si>
  <si>
    <t>Шарф HERMAN арт. BRIDGE 019 (оранжевый / белый) {orange}</t>
  </si>
  <si>
    <t>BRIDGE 019</t>
  </si>
  <si>
    <t>80-969-08-00</t>
  </si>
  <si>
    <t>Шарф HERMAN арт. BRIDGE 018 (серый) {grey}</t>
  </si>
  <si>
    <t>BRIDGE 018</t>
  </si>
  <si>
    <t>80-970-32-59</t>
  </si>
  <si>
    <t>Шляпа HERMAN арт. DON GUN (бежевый / синий) {navy}</t>
  </si>
  <si>
    <t>DON GUN</t>
  </si>
  <si>
    <t>80-970-32-61</t>
  </si>
  <si>
    <t>80-970-32-57</t>
  </si>
  <si>
    <t>80-970-32-55</t>
  </si>
  <si>
    <t>80-971-32-59</t>
  </si>
  <si>
    <t>Шляпа HERMAN арт. DON SOLO (бежевый / синий) {blue}</t>
  </si>
  <si>
    <t>DON SOLO</t>
  </si>
  <si>
    <t>80-972-02-59</t>
  </si>
  <si>
    <t>Шляпа HERMAN арт. DON SCOTT (бежевый) {natural}</t>
  </si>
  <si>
    <t>DON SCOTT</t>
  </si>
  <si>
    <t>80-973-32-59</t>
  </si>
  <si>
    <t>Шляпа HERMAN арт. DON SATO (бежевый / синий) {blue}</t>
  </si>
  <si>
    <t>DON SATO</t>
  </si>
  <si>
    <t>80-747-06-59</t>
  </si>
  <si>
    <t>Шляпа HERMAN арт. DON FARMER (синий) {blue}</t>
  </si>
  <si>
    <t>80-974-32-59</t>
  </si>
  <si>
    <t>Шляпа HERMAN арт. DON KIRA (бежевый / синий) {blue}</t>
  </si>
  <si>
    <t>DON KIRA</t>
  </si>
  <si>
    <t>80-974-32-61</t>
  </si>
  <si>
    <t>80-974-32-57</t>
  </si>
  <si>
    <t>80-974-32-55</t>
  </si>
  <si>
    <t>80-975-36-59</t>
  </si>
  <si>
    <t>Шляпа HERMAN арт. DON PIKE (кремовый) {оffwhite}</t>
  </si>
  <si>
    <t>DON PIKE</t>
  </si>
  <si>
    <t>оffwhite</t>
  </si>
  <si>
    <t>80-976-02-57</t>
  </si>
  <si>
    <t>Шляпа HERMAN арт. DON JO (бежевый) {beige}</t>
  </si>
  <si>
    <t>DON JO</t>
  </si>
  <si>
    <t>80-738-02-55</t>
  </si>
  <si>
    <t>Шляпа HERMAN арт. CONQUEST 040 (бежевый) {beige}</t>
  </si>
  <si>
    <t>80-731-17-55</t>
  </si>
  <si>
    <t>Шляпа HERMAN арт. CONQUEST 023 (белый) {white}</t>
  </si>
  <si>
    <t>80-977-02-59</t>
  </si>
  <si>
    <t>Шляпа HERMAN арт. MAC SCOTT (бежевый) {natural}</t>
  </si>
  <si>
    <t>MAC SCOTT</t>
  </si>
  <si>
    <t>80-977-02-61</t>
  </si>
  <si>
    <t>80-977-02-57</t>
  </si>
  <si>
    <t>80-977-02-55</t>
  </si>
  <si>
    <t>80-978-17-59</t>
  </si>
  <si>
    <t>Шляпа HERMAN арт. MAC ARCHER (белый) {white}</t>
  </si>
  <si>
    <t>MAC ARCHER</t>
  </si>
  <si>
    <t>80-979-11-59</t>
  </si>
  <si>
    <t>Шляпа HERMAN арт. MAC PAVEL (зеленый) {green}</t>
  </si>
  <si>
    <t>MAC PAVEL</t>
  </si>
  <si>
    <t>80-980-02-57</t>
  </si>
  <si>
    <t>Шляпа HERMAN арт. DON SISKO (бежевый) {beige}</t>
  </si>
  <si>
    <t>DON SISKO</t>
  </si>
  <si>
    <t>80-981-02-55</t>
  </si>
  <si>
    <t>Шляпа HERMAN арт. REESE (бежевый) {natural}</t>
  </si>
  <si>
    <t>REESE</t>
  </si>
  <si>
    <t>80-981-02-57</t>
  </si>
  <si>
    <t>80-981-02-59</t>
  </si>
  <si>
    <t>80-981-02-61</t>
  </si>
  <si>
    <t>80-982-02-59</t>
  </si>
  <si>
    <t>Шляпа HERMAN арт. DON DRAGO (бежевый) {beige}</t>
  </si>
  <si>
    <t>80-983-06-59</t>
  </si>
  <si>
    <t>Шляпа HERMAN арт. MAC WARRICK (синий) {blue}</t>
  </si>
  <si>
    <t>MAC WARRICK</t>
  </si>
  <si>
    <t>80-984-06-59</t>
  </si>
  <si>
    <t>Шляпа HERMAN арт. MAC GRAYSON (синий) {blue}</t>
  </si>
  <si>
    <t>MAC GRAYSON</t>
  </si>
  <si>
    <t>80-985-02-59</t>
  </si>
  <si>
    <t>Шляпа HERMAN арт. MAC REED (бежевый) {natural}</t>
  </si>
  <si>
    <t>MAC REED</t>
  </si>
  <si>
    <t>80-986-00-59</t>
  </si>
  <si>
    <t>Шляпа HERMAN арт. MAC KINY (черный / бежевый) {panther}</t>
  </si>
  <si>
    <t>MAC KINY</t>
  </si>
  <si>
    <t>panther</t>
  </si>
  <si>
    <t>80-987-02-59</t>
  </si>
  <si>
    <t>Шляпа HERMAN арт. MAC TARKIN (бежевый) {natural}</t>
  </si>
  <si>
    <t>MAC TARKIN</t>
  </si>
  <si>
    <t>45% бумага - 35% полипропилен - 20% полиэстер</t>
  </si>
  <si>
    <t>80-988-02-55</t>
  </si>
  <si>
    <t>Шляпа HERMAN арт. BOATER 005 (бежевый) {beige}</t>
  </si>
  <si>
    <t>80-988-02-57</t>
  </si>
  <si>
    <t>80-988-02-59</t>
  </si>
  <si>
    <t>80-988-02-61</t>
  </si>
  <si>
    <t>80-735-73-57</t>
  </si>
  <si>
    <t>Шляпа HERMAN арт. CONQUEST 027 (бежевый / коричневый) {orange}</t>
  </si>
  <si>
    <t>80-989-32-57</t>
  </si>
  <si>
    <t>Шляпа HERMAN арт. CONQUEST 029 (бежевый / синий) {blue}</t>
  </si>
  <si>
    <t>CONQUEST 029</t>
  </si>
  <si>
    <t>80-615-53-57</t>
  </si>
  <si>
    <t>Шляпа HERMAN арт. QUEEN JUNGLE (бежевый  / черный) {black}</t>
  </si>
  <si>
    <t>80-990-02-59</t>
  </si>
  <si>
    <t>Шляпа HERMAN арт. MAC ORGANA (бежевый) {beige}</t>
  </si>
  <si>
    <t>MAC ORGANA</t>
  </si>
  <si>
    <t>80-991-19-59</t>
  </si>
  <si>
    <t>Шляпа HERMAN арт. QUEEN SYRRAN (голубой) {blue}</t>
  </si>
  <si>
    <t>QUEEN SYRRAN</t>
  </si>
  <si>
    <t>80-991-19-57</t>
  </si>
  <si>
    <t>80-992-34-57</t>
  </si>
  <si>
    <t>Шляпа HERMAN арт. QUEEN AMA (розовый) {pink}</t>
  </si>
  <si>
    <t>QUEEN AMA</t>
  </si>
  <si>
    <t>80-718-02-61</t>
  </si>
  <si>
    <t>Панама HERMAN арт. CARTER 007 (бежевый) {beige}</t>
  </si>
  <si>
    <t>80-718-02-55</t>
  </si>
  <si>
    <t>80-718-02-57</t>
  </si>
  <si>
    <t>80-718-02-59</t>
  </si>
  <si>
    <t>80-993-09-00</t>
  </si>
  <si>
    <t>Балаклава HERMAN арт. TECH 4208 (черный) {black}</t>
  </si>
  <si>
    <t>TECH 4208</t>
  </si>
  <si>
    <t>80-793-09-57</t>
  </si>
  <si>
    <t>Бейсболка HERMAN арт. CARDINAL (черный) {black}</t>
  </si>
  <si>
    <t>80-793-09-59</t>
  </si>
  <si>
    <t>80-793-06-57</t>
  </si>
  <si>
    <t>Бейсболка HERMAN арт. CARDINAL (синий) {blue}</t>
  </si>
  <si>
    <t>80-793-06-59</t>
  </si>
  <si>
    <t>80-793-08-57</t>
  </si>
  <si>
    <t>Бейсболка HERMAN арт. CARDINAL (серый) {grey}</t>
  </si>
  <si>
    <t>80-793-08-59</t>
  </si>
  <si>
    <t>80-794-09-57</t>
  </si>
  <si>
    <t>Бейсболка HERMAN арт. CASSICAN (черный) {black}</t>
  </si>
  <si>
    <t>80-794-09-59</t>
  </si>
  <si>
    <t>80-794-06-57</t>
  </si>
  <si>
    <t>Бейсболка HERMAN арт. CASSICAN (синий) {blue}</t>
  </si>
  <si>
    <t>80-794-06-59</t>
  </si>
  <si>
    <t>80-794-11-57</t>
  </si>
  <si>
    <t>Бейсболка HERMAN арт. CASSICAN (зеленый) {green}</t>
  </si>
  <si>
    <t>80-794-11-59</t>
  </si>
  <si>
    <t>80-794-08-57</t>
  </si>
  <si>
    <t>Бейсболка HERMAN арт. CASSICAN (серый) {grey}</t>
  </si>
  <si>
    <t>80-794-08-59</t>
  </si>
  <si>
    <t>80-994-09-57</t>
  </si>
  <si>
    <t>Бейсболка HERMAN арт. FULMAR (черный) {black}</t>
  </si>
  <si>
    <t>FULMAR</t>
  </si>
  <si>
    <t>80-994-09-59</t>
  </si>
  <si>
    <t>80-994-06-57</t>
  </si>
  <si>
    <t>Бейсболка HERMAN арт. FULMAR (синий) {blue}</t>
  </si>
  <si>
    <t>80-994-06-59</t>
  </si>
  <si>
    <t>80-994-08-59</t>
  </si>
  <si>
    <t>Бейсболка HERMAN арт. FULMAR (серый) {grey}</t>
  </si>
  <si>
    <t>80-798-14-57</t>
  </si>
  <si>
    <t>Берет HERMAN арт. BERET 003 (коричневый) {taupe}</t>
  </si>
  <si>
    <t>80-798-14-59</t>
  </si>
  <si>
    <t>80-472-34-00</t>
  </si>
  <si>
    <t>Варежки HERMAN арт. JUSTIN 8185 (розовый) {pink}</t>
  </si>
  <si>
    <t>80-995-08-58</t>
  </si>
  <si>
    <t>Кепка HERMAN арт. ADVANCER 006 (серый) {blue}</t>
  </si>
  <si>
    <t>ADVANCER 006</t>
  </si>
  <si>
    <t>80-995-14-58</t>
  </si>
  <si>
    <t>Кепка HERMAN арт. ADVANCER 006 (коричневый) {orange}</t>
  </si>
  <si>
    <t>80-522-09-56</t>
  </si>
  <si>
    <t>Кепка HERMAN арт. ADVANCER 010 (черный) {black}</t>
  </si>
  <si>
    <t>80-522-09-57</t>
  </si>
  <si>
    <t>80-522-18-55</t>
  </si>
  <si>
    <t>Кепка HERMAN арт. ADVANCER 010 (красный) {red}</t>
  </si>
  <si>
    <t>80-522-18-56</t>
  </si>
  <si>
    <t>80-522-18-57</t>
  </si>
  <si>
    <t>80-522-18-58</t>
  </si>
  <si>
    <t>80-522-18-59</t>
  </si>
  <si>
    <t>80-802-14-56</t>
  </si>
  <si>
    <t>Кепка HERMAN арт. ALBORAN (коричневый / зеленый) {brown}</t>
  </si>
  <si>
    <t>80-802-14-57</t>
  </si>
  <si>
    <t>80-802-14-58</t>
  </si>
  <si>
    <t>80-802-14-59</t>
  </si>
  <si>
    <t>80-802-14-60</t>
  </si>
  <si>
    <t>80-802-14-61</t>
  </si>
  <si>
    <t>80-805-08-55</t>
  </si>
  <si>
    <t>Кепка HERMAN арт. BARBEAU (серый) {grey}</t>
  </si>
  <si>
    <t>80-805-08-57</t>
  </si>
  <si>
    <t>80-805-08-59</t>
  </si>
  <si>
    <t>80-805-08-61</t>
  </si>
  <si>
    <t>80-806-16-55</t>
  </si>
  <si>
    <t>Кепка HERMAN арт. BARENTS (темно-синий) {blue}</t>
  </si>
  <si>
    <t>80-806-16-56</t>
  </si>
  <si>
    <t>80-806-16-57</t>
  </si>
  <si>
    <t>80-806-16-58</t>
  </si>
  <si>
    <t>80-806-16-59</t>
  </si>
  <si>
    <t>80-806-16-60</t>
  </si>
  <si>
    <t>80-806-16-61</t>
  </si>
  <si>
    <t>80-808-14-57</t>
  </si>
  <si>
    <t>Кепка HERMAN арт. BENTLEY (коричневый) {brown}</t>
  </si>
  <si>
    <t>80-808-14-58</t>
  </si>
  <si>
    <t>80-808-14-59</t>
  </si>
  <si>
    <t>80-808-14-60</t>
  </si>
  <si>
    <t>80-808-14-61</t>
  </si>
  <si>
    <t>80-524-14-60</t>
  </si>
  <si>
    <t>Кепка HERMAN арт. BOXER 003 (коричневый) {brown}</t>
  </si>
  <si>
    <t>80-810-06-55</t>
  </si>
  <si>
    <t>Кепка HERMAN арт. CELTIC (коричневый / синий) {blue}</t>
  </si>
  <si>
    <t>80-810-06-56</t>
  </si>
  <si>
    <t>80-810-06-57</t>
  </si>
  <si>
    <t>80-810-06-58</t>
  </si>
  <si>
    <t>80-810-06-59</t>
  </si>
  <si>
    <t>80-810-06-60</t>
  </si>
  <si>
    <t>80-810-06-61</t>
  </si>
  <si>
    <t>80-810-18-55</t>
  </si>
  <si>
    <t>Кепка HERMAN арт. CELTIC (синий / красный) {red}</t>
  </si>
  <si>
    <t>80-810-18-56</t>
  </si>
  <si>
    <t>80-810-18-57</t>
  </si>
  <si>
    <t>80-810-18-58</t>
  </si>
  <si>
    <t>80-810-18-59</t>
  </si>
  <si>
    <t>80-810-18-60</t>
  </si>
  <si>
    <t>80-810-18-61</t>
  </si>
  <si>
    <t>80-996-00-57</t>
  </si>
  <si>
    <t>Кепка HERMAN арт. DARWIN (синий / серый) {blue}</t>
  </si>
  <si>
    <t>DARWIN</t>
  </si>
  <si>
    <t>80-996-00-58</t>
  </si>
  <si>
    <t>80-996-00-59</t>
  </si>
  <si>
    <t>80-996-00-60</t>
  </si>
  <si>
    <t>80-996-00-61</t>
  </si>
  <si>
    <t>80-996-27-57</t>
  </si>
  <si>
    <t>Кепка HERMAN арт. DARWIN (коричневый / зеленый) {brown}</t>
  </si>
  <si>
    <t>80-996-27-58</t>
  </si>
  <si>
    <t>80-996-27-59</t>
  </si>
  <si>
    <t>80-996-27-60</t>
  </si>
  <si>
    <t>80-996-27-61</t>
  </si>
  <si>
    <t>80-997-09-57</t>
  </si>
  <si>
    <t>Кепка HERMAN арт. DUKE 8 (черный) {black}</t>
  </si>
  <si>
    <t>DUKE 8</t>
  </si>
  <si>
    <t>80-997-09-58</t>
  </si>
  <si>
    <t>80-997-09-59</t>
  </si>
  <si>
    <t>80-997-09-60</t>
  </si>
  <si>
    <t>80-997-09-61</t>
  </si>
  <si>
    <t>80-997-14-57</t>
  </si>
  <si>
    <t>Кепка HERMAN арт. DUKE 8 (коричневый) {brown}</t>
  </si>
  <si>
    <t>80-997-14-58</t>
  </si>
  <si>
    <t>80-997-14-59</t>
  </si>
  <si>
    <t>80-997-14-60</t>
  </si>
  <si>
    <t>80-997-14-61</t>
  </si>
  <si>
    <t>80-997-13-57</t>
  </si>
  <si>
    <t>Кепка HERMAN арт. DUKE 8 (рыжий) {cognac}</t>
  </si>
  <si>
    <t>80-997-13-58</t>
  </si>
  <si>
    <t>80-997-13-59</t>
  </si>
  <si>
    <t>80-997-13-60</t>
  </si>
  <si>
    <t>80-997-13-61</t>
  </si>
  <si>
    <t>80-998-09-57</t>
  </si>
  <si>
    <t>Кепка HERMAN арт. DUKE SIX (черный) {black}</t>
  </si>
  <si>
    <t>DUKE SIX</t>
  </si>
  <si>
    <t>80-998-09-58</t>
  </si>
  <si>
    <t>80-998-09-59</t>
  </si>
  <si>
    <t>80-998-09-60</t>
  </si>
  <si>
    <t>80-998-09-61</t>
  </si>
  <si>
    <t>80-998-14-57</t>
  </si>
  <si>
    <t>Кепка HERMAN арт. DUKE SIX (коричневый) {brown}</t>
  </si>
  <si>
    <t>80-998-14-58</t>
  </si>
  <si>
    <t>80-998-14-59</t>
  </si>
  <si>
    <t>80-998-14-60</t>
  </si>
  <si>
    <t>80-998-14-61</t>
  </si>
  <si>
    <t>80-998-13-57</t>
  </si>
  <si>
    <t>Кепка HERMAN арт. DUKE SIX (рыжий) {cognac}</t>
  </si>
  <si>
    <t>80-998-13-58</t>
  </si>
  <si>
    <t>80-998-13-59</t>
  </si>
  <si>
    <t>80-998-13-60</t>
  </si>
  <si>
    <t>80-998-13-61</t>
  </si>
  <si>
    <t>80-998-13-56</t>
  </si>
  <si>
    <t>80-814-09-57</t>
  </si>
  <si>
    <t>Кепка HERMAN арт. DUKE SIX-S (черный) {black}</t>
  </si>
  <si>
    <t>80-814-09-58</t>
  </si>
  <si>
    <t>80-814-09-59</t>
  </si>
  <si>
    <t>80-814-09-60</t>
  </si>
  <si>
    <t>80-814-09-61</t>
  </si>
  <si>
    <t>80-814-09-63</t>
  </si>
  <si>
    <t>80-814-09-56</t>
  </si>
  <si>
    <t>80-821-08-56</t>
  </si>
  <si>
    <t>Кепка HERMAN арт. GRASBERG (серый) {charcoal}</t>
  </si>
  <si>
    <t>80% шерсть - 20% полиамид / Подклад: 100% полиэстер</t>
  </si>
  <si>
    <t>80-821-08-57</t>
  </si>
  <si>
    <t>80-821-08-58</t>
  </si>
  <si>
    <t>80-821-08-59</t>
  </si>
  <si>
    <t>80-821-08-60</t>
  </si>
  <si>
    <t>80-821-08-61</t>
  </si>
  <si>
    <t>80-821-08-55</t>
  </si>
  <si>
    <t>80-999-06-55</t>
  </si>
  <si>
    <t>Кепка HERMAN арт. HILL (синий) {blue}</t>
  </si>
  <si>
    <t>HILL</t>
  </si>
  <si>
    <t>80-999-06-56</t>
  </si>
  <si>
    <t>80-999-06-57</t>
  </si>
  <si>
    <t>80-999-06-58</t>
  </si>
  <si>
    <t>80-999-06-59</t>
  </si>
  <si>
    <t>80-999-06-60</t>
  </si>
  <si>
    <t>80-999-06-61</t>
  </si>
  <si>
    <t>80-999-06-63</t>
  </si>
  <si>
    <t>80-999-14-57</t>
  </si>
  <si>
    <t>Кепка HERMAN арт. HILL (коричневый) {brown}</t>
  </si>
  <si>
    <t>80-999-14-58</t>
  </si>
  <si>
    <t>80-999-14-59</t>
  </si>
  <si>
    <t>80-999-14-60</t>
  </si>
  <si>
    <t>80-999-14-61</t>
  </si>
  <si>
    <t>80-999-08-55</t>
  </si>
  <si>
    <t>Кепка HERMAN арт. HILL (серый) {grey}</t>
  </si>
  <si>
    <t>80-999-08-56</t>
  </si>
  <si>
    <t>80-999-08-57</t>
  </si>
  <si>
    <t>80-999-08-58</t>
  </si>
  <si>
    <t>80-999-08-59</t>
  </si>
  <si>
    <t>80-999-08-60</t>
  </si>
  <si>
    <t>80-999-08-61</t>
  </si>
  <si>
    <t>80-999-08-63</t>
  </si>
  <si>
    <t>80-826-09-56</t>
  </si>
  <si>
    <t>Кепка HERMAN арт. KAPLAN (серый) {black}</t>
  </si>
  <si>
    <t>80-826-09-57</t>
  </si>
  <si>
    <t>80-826-09-58</t>
  </si>
  <si>
    <t>80-826-09-59</t>
  </si>
  <si>
    <t>80-826-09-60</t>
  </si>
  <si>
    <t>80-826-09-61</t>
  </si>
  <si>
    <t>80-827-06-57</t>
  </si>
  <si>
    <t>Кепка HERMAN арт. KATTEGAT (синий) {blue}</t>
  </si>
  <si>
    <t>80-827-06-58</t>
  </si>
  <si>
    <t>80-827-06-59</t>
  </si>
  <si>
    <t>80-827-06-60</t>
  </si>
  <si>
    <t>80-827-06-61</t>
  </si>
  <si>
    <t>80-828-02-56</t>
  </si>
  <si>
    <t>Кепка HERMAN арт. KELLAR (бежевый) {beige}</t>
  </si>
  <si>
    <t>80-828-02-57</t>
  </si>
  <si>
    <t>80-828-02-58</t>
  </si>
  <si>
    <t>80-828-02-59</t>
  </si>
  <si>
    <t>80-828-02-60</t>
  </si>
  <si>
    <t>80-828-02-61</t>
  </si>
  <si>
    <t>80-829-91-58</t>
  </si>
  <si>
    <t>Кепка HERMAN арт. KING QUATTRO (темно-коричневый) {brown}</t>
  </si>
  <si>
    <t>80-829-91-57</t>
  </si>
  <si>
    <t>80-829-91-59</t>
  </si>
  <si>
    <t>80-829-91-60</t>
  </si>
  <si>
    <t>80-829-91-61</t>
  </si>
  <si>
    <t>80-830-14-58</t>
  </si>
  <si>
    <t>Кепка HERMAN арт. KING SIX (коричневый) {brown}</t>
  </si>
  <si>
    <t>80-830-14-61</t>
  </si>
  <si>
    <t>80-831-35-57</t>
  </si>
  <si>
    <t>Кепка HERMAN арт. KUBOR (разноцветный) {patchwork}</t>
  </si>
  <si>
    <t>80-831-35-58</t>
  </si>
  <si>
    <t>80-831-35-59</t>
  </si>
  <si>
    <t>80-831-35-60</t>
  </si>
  <si>
    <t>80-831-35-61</t>
  </si>
  <si>
    <t>80-831-35-55</t>
  </si>
  <si>
    <t>80-831-35-56</t>
  </si>
  <si>
    <t>80-832-05-55</t>
  </si>
  <si>
    <t>Кепка HERMAN арт. LISTER (темно-серый) {black}</t>
  </si>
  <si>
    <t>80-832-05-57</t>
  </si>
  <si>
    <t>80-832-05-59</t>
  </si>
  <si>
    <t>80-832-05-61</t>
  </si>
  <si>
    <t>80-687-09-55</t>
  </si>
  <si>
    <t>Кепка HERMAN арт. MARINS 007 (черный) {black}</t>
  </si>
  <si>
    <t>80-687-09-57</t>
  </si>
  <si>
    <t>80-835-08-56</t>
  </si>
  <si>
    <t>Кепка HERMAN арт. MARMARA (серый) {grey}</t>
  </si>
  <si>
    <t>80-835-08-57</t>
  </si>
  <si>
    <t>80-835-08-58</t>
  </si>
  <si>
    <t>80-835-08-59</t>
  </si>
  <si>
    <t>80-835-08-60</t>
  </si>
  <si>
    <t>80-835-08-61</t>
  </si>
  <si>
    <t>80-836-06-57</t>
  </si>
  <si>
    <t>Кепка HERMAN арт. MILLER (синий) {blue}</t>
  </si>
  <si>
    <t>80-836-06-59</t>
  </si>
  <si>
    <t>80-836-06-61</t>
  </si>
  <si>
    <t>80-836-14-56</t>
  </si>
  <si>
    <t>Кепка HERMAN арт. MILLER (коричневый) {brown}</t>
  </si>
  <si>
    <t>80-836-14-58</t>
  </si>
  <si>
    <t>80-836-14-59</t>
  </si>
  <si>
    <t>80-836-14-61</t>
  </si>
  <si>
    <t>81-001-06-57</t>
  </si>
  <si>
    <t>Кепка HERMAN арт. RUTFORD (синий) {blue}</t>
  </si>
  <si>
    <t>RUTFORD</t>
  </si>
  <si>
    <t>55% полиэстер - 45% шерсть</t>
  </si>
  <si>
    <t>81-001-06-59</t>
  </si>
  <si>
    <t>81-001-06-61</t>
  </si>
  <si>
    <t>81-001-13-55</t>
  </si>
  <si>
    <t>Кепка HERMAN арт. RUTFORD (оранжевый) {orange}</t>
  </si>
  <si>
    <t>81-001-13-57</t>
  </si>
  <si>
    <t>81-001-13-59</t>
  </si>
  <si>
    <t>81-001-13-61</t>
  </si>
  <si>
    <t>80-839-08-56</t>
  </si>
  <si>
    <t>Кепка HERMAN арт. SANFORD (серый) {grey}</t>
  </si>
  <si>
    <t>80-839-08-57</t>
  </si>
  <si>
    <t>80-839-08-58</t>
  </si>
  <si>
    <t>80-839-08-59</t>
  </si>
  <si>
    <t>80-839-08-60</t>
  </si>
  <si>
    <t>80-839-08-61</t>
  </si>
  <si>
    <t>80-841-08-57</t>
  </si>
  <si>
    <t>Кепка HERMAN арт. SHINN (серый) {grey}</t>
  </si>
  <si>
    <t>80-841-08-59</t>
  </si>
  <si>
    <t>80-841-08-61</t>
  </si>
  <si>
    <t>80-843-06-55</t>
  </si>
  <si>
    <t>Кепка HERMAN арт. SPITZ (синий / серый) {blue}</t>
  </si>
  <si>
    <t>80-843-06-56</t>
  </si>
  <si>
    <t>80-843-06-57</t>
  </si>
  <si>
    <t>80-843-06-58</t>
  </si>
  <si>
    <t>80-843-06-59</t>
  </si>
  <si>
    <t>80-843-06-60</t>
  </si>
  <si>
    <t>80-843-06-61</t>
  </si>
  <si>
    <t>80-844-08-57</t>
  </si>
  <si>
    <t>Кепка HERMAN арт. STEELE (серый) {grey}</t>
  </si>
  <si>
    <t>80-844-08-58</t>
  </si>
  <si>
    <t>80-844-08-60</t>
  </si>
  <si>
    <t>80-844-08-55</t>
  </si>
  <si>
    <t>80-844-08-56</t>
  </si>
  <si>
    <t>80-844-08-59</t>
  </si>
  <si>
    <t>80-844-08-61</t>
  </si>
  <si>
    <t>80-535-06-57</t>
  </si>
  <si>
    <t>Кепка HERMAN арт. USURPER 003 (синий) {blue}</t>
  </si>
  <si>
    <t>80-535-06-59</t>
  </si>
  <si>
    <t>80-538-14-55</t>
  </si>
  <si>
    <t>Кепка HERMAN арт. USURPER PATCH 003 (коричневый) {brown}</t>
  </si>
  <si>
    <t>80-538-14-56</t>
  </si>
  <si>
    <t>80-538-14-58</t>
  </si>
  <si>
    <t>80-538-14-59</t>
  </si>
  <si>
    <t>80-538-14-60</t>
  </si>
  <si>
    <t>80-538-14-61</t>
  </si>
  <si>
    <t>80-845-08-56</t>
  </si>
  <si>
    <t>Кепка HERMAN арт. VINSON (серый) {grey}</t>
  </si>
  <si>
    <t>80-845-08-57</t>
  </si>
  <si>
    <t>80-845-08-58</t>
  </si>
  <si>
    <t>80-845-08-59</t>
  </si>
  <si>
    <t>80-845-08-60</t>
  </si>
  <si>
    <t>80-845-08-61</t>
  </si>
  <si>
    <t>80-845-18-55</t>
  </si>
  <si>
    <t>Кепка HERMAN арт. VINSON (красный) {red}</t>
  </si>
  <si>
    <t>80-845-18-57</t>
  </si>
  <si>
    <t>80-845-18-59</t>
  </si>
  <si>
    <t>80-845-18-60</t>
  </si>
  <si>
    <t>80-845-18-61</t>
  </si>
  <si>
    <t>80-848-08-57</t>
  </si>
  <si>
    <t>Кепка HERMAN арт. WALSH (серый) {grey}</t>
  </si>
  <si>
    <t>80-848-08-58</t>
  </si>
  <si>
    <t>80-848-08-59</t>
  </si>
  <si>
    <t>80-848-08-60</t>
  </si>
  <si>
    <t>80-848-08-61</t>
  </si>
  <si>
    <t>80-775-19-00</t>
  </si>
  <si>
    <t>Козырек HERMAN арт. WILD 031 (голубой) {blue}</t>
  </si>
  <si>
    <t>80-775-34-00</t>
  </si>
  <si>
    <t>Козырек HERMAN арт. WILD 031 (розовый) {pink}</t>
  </si>
  <si>
    <t>80-784-08-55</t>
  </si>
  <si>
    <t>Панама HERMAN арт. BUCKET 008 (серый) {grey}</t>
  </si>
  <si>
    <t>80-784-08-57</t>
  </si>
  <si>
    <t>80-784-08-59</t>
  </si>
  <si>
    <t>80-784-16-57</t>
  </si>
  <si>
    <t>Панама HERMAN арт. BUCKET 008 (темно-синий) {navy}</t>
  </si>
  <si>
    <t>80-784-16-59</t>
  </si>
  <si>
    <t>80-784-16-61</t>
  </si>
  <si>
    <t>80-853-14-57</t>
  </si>
  <si>
    <t>Панама HERMAN арт. BUCKET 027 (коричневый) {brown}</t>
  </si>
  <si>
    <t>80-853-14-59</t>
  </si>
  <si>
    <t>80-854-91-57</t>
  </si>
  <si>
    <t>Панама HERMAN арт. BUCKET 028 (темно-коричневый) {brown}</t>
  </si>
  <si>
    <t>80-854-91-59</t>
  </si>
  <si>
    <t>80-854-14-57</t>
  </si>
  <si>
    <t>Панама HERMAN арт. BUCKET 028 (коричневый) {taupe}</t>
  </si>
  <si>
    <t>80-854-14-59</t>
  </si>
  <si>
    <t>80-589-08-55</t>
  </si>
  <si>
    <t>Шляпа HERMAN арт. CARTER 003 (серый) {grey}</t>
  </si>
  <si>
    <t>80-589-08-57</t>
  </si>
  <si>
    <t>80-589-08-59</t>
  </si>
  <si>
    <t>80-589-08-61</t>
  </si>
  <si>
    <t>81-002-09-55</t>
  </si>
  <si>
    <t>Панама HERMAN арт. DON PIERRO (черный) {black}</t>
  </si>
  <si>
    <t>DON PIERRO</t>
  </si>
  <si>
    <t>81-002-09-57</t>
  </si>
  <si>
    <t>81-002-09-59</t>
  </si>
  <si>
    <t>81-002-09-61</t>
  </si>
  <si>
    <t>80-313-34-00</t>
  </si>
  <si>
    <t>Повязка HERMAN арт. JUSTIN 8117 (розовый) {pink}</t>
  </si>
  <si>
    <t>80-924-41-00</t>
  </si>
  <si>
    <t>Повязка HERMAN арт. SHELL C (фиолетовый / красный) {colo}</t>
  </si>
  <si>
    <t>colo</t>
  </si>
  <si>
    <t>80-924-48-00</t>
  </si>
  <si>
    <t>Повязка HERMAN арт. SHELL C (белый / черный) {cranes}</t>
  </si>
  <si>
    <t>cranes</t>
  </si>
  <si>
    <t>80-924-83-00</t>
  </si>
  <si>
    <t>Повязка HERMAN арт. SHELL C (синий / черный) {freedom}</t>
  </si>
  <si>
    <t>80-924-57-00</t>
  </si>
  <si>
    <t>Повязка HERMAN арт. SHELL C (серый / красный) {jacquard}</t>
  </si>
  <si>
    <t>80-924-19-00</t>
  </si>
  <si>
    <t>Повязка HERMAN арт. SHELL C (синий / голубой) {kili}</t>
  </si>
  <si>
    <t>kili</t>
  </si>
  <si>
    <t>80-924-08-00</t>
  </si>
  <si>
    <t>Повязка HERMAN арт. SHELL C (серый) {losange}</t>
  </si>
  <si>
    <t>80-924-34-00</t>
  </si>
  <si>
    <t>Повязка HERMAN арт. SHELL C (розовый) {maze}</t>
  </si>
  <si>
    <t>maze</t>
  </si>
  <si>
    <t>80-924-06-00</t>
  </si>
  <si>
    <t>Повязка HERMAN арт. SHELL C (синий / зеленый) {thovex}</t>
  </si>
  <si>
    <t>80-924-72-00</t>
  </si>
  <si>
    <t>Повязка HERMAN арт. SHELL C (красный / синий) {zogg}</t>
  </si>
  <si>
    <t>zogg</t>
  </si>
  <si>
    <t>80-862-09-55</t>
  </si>
  <si>
    <t>Шапка HERMAN арт. BUCK 001 (черный) {black}</t>
  </si>
  <si>
    <t>80-862-09-57</t>
  </si>
  <si>
    <t>80-862-09-59</t>
  </si>
  <si>
    <t>80-862-09-61</t>
  </si>
  <si>
    <t>80-862-05-57</t>
  </si>
  <si>
    <t>Шапка HERMAN арт. BUCK 001 (темно-серый) {charcoal}</t>
  </si>
  <si>
    <t>100% полиэстер / подклад: 100% полиэстер</t>
  </si>
  <si>
    <t>80-862-05-59</t>
  </si>
  <si>
    <t>80-862-05-61</t>
  </si>
  <si>
    <t>80-862-05-55</t>
  </si>
  <si>
    <t>80-864-09-57</t>
  </si>
  <si>
    <t>Шапка HERMAN арт. BUCK 007 (черный) {black}</t>
  </si>
  <si>
    <t>80-864-09-59</t>
  </si>
  <si>
    <t>80-864-09-61</t>
  </si>
  <si>
    <t>80-864-16-57</t>
  </si>
  <si>
    <t>Шапка HERMAN арт. BUCK 007 (темно-синий) {navy}</t>
  </si>
  <si>
    <t>80-864-16-59</t>
  </si>
  <si>
    <t>80-864-16-61</t>
  </si>
  <si>
    <t>80-865-09-57</t>
  </si>
  <si>
    <t>Шапка HERMAN арт. BUCK 010 (черный) {black}</t>
  </si>
  <si>
    <t>80-865-09-59</t>
  </si>
  <si>
    <t>80-865-09-61</t>
  </si>
  <si>
    <t>80-865-11-57</t>
  </si>
  <si>
    <t>Шапка HERMAN арт. BUCK 010 (зеленый) {green}</t>
  </si>
  <si>
    <t>80-865-11-59</t>
  </si>
  <si>
    <t>80-865-11-61</t>
  </si>
  <si>
    <t>80-865-16-57</t>
  </si>
  <si>
    <t>Шапка HERMAN арт. BUCK 010 (темно-синий) {navy}</t>
  </si>
  <si>
    <t>80-865-16-59</t>
  </si>
  <si>
    <t>80-865-16-61</t>
  </si>
  <si>
    <t>80-868-09-00</t>
  </si>
  <si>
    <t>Шапка HERMAN арт. EDMOND 050 (черный) {black}</t>
  </si>
  <si>
    <t>80-869-09-00</t>
  </si>
  <si>
    <t>Шапка HERMAN арт. EDMOND 051 (черный) {black}</t>
  </si>
  <si>
    <t>80-869-14-00</t>
  </si>
  <si>
    <t>Шапка HERMAN арт. EDMOND 051 (коричневый) {brown}</t>
  </si>
  <si>
    <t>80-869-03-00</t>
  </si>
  <si>
    <t>Шапка HERMAN арт. EDMOND 051 (хаки) {khaki}</t>
  </si>
  <si>
    <t>80-871-09-00</t>
  </si>
  <si>
    <t>Шапка HERMAN арт. EDMOND 057 (черный) {black}</t>
  </si>
  <si>
    <t>80-871-20-00</t>
  </si>
  <si>
    <t>Шапка HERMAN арт. EDMOND 057 (горчичный) {mustard}</t>
  </si>
  <si>
    <t>80-871-18-00</t>
  </si>
  <si>
    <t>Шапка HERMAN арт. EDMOND 057 (красный) {red}</t>
  </si>
  <si>
    <t>80-903-14-00</t>
  </si>
  <si>
    <t>Шапка HERMAN арт. MAGGY 8614 (коричневый) {taupe}</t>
  </si>
  <si>
    <t>80-507-09-00</t>
  </si>
  <si>
    <t>Шарф HERMAN арт. FREEZE 4301 (черный) {black}</t>
  </si>
  <si>
    <t>80-507-34-00</t>
  </si>
  <si>
    <t>Шарф HERMAN арт. FREEZE 4301 (розовый) {fuchsia}</t>
  </si>
  <si>
    <t>80-507-17-00</t>
  </si>
  <si>
    <t>Шарф HERMAN арт. FREEZE 4301 (белый) {offwhite}</t>
  </si>
  <si>
    <t>80-508-34-00</t>
  </si>
  <si>
    <t>Шарф HERMAN арт. JUSTIN 8120 (розовый) {pink}</t>
  </si>
  <si>
    <t>80-594-05-55</t>
  </si>
  <si>
    <t>Шляпа HERMAN арт. DON ALDO (темно-серый) {charcoal}</t>
  </si>
  <si>
    <t>80-594-05-57</t>
  </si>
  <si>
    <t>80-594-05-59</t>
  </si>
  <si>
    <t>80-594-05-61</t>
  </si>
  <si>
    <t>81-003-09-55</t>
  </si>
  <si>
    <t>Шляпа HERMAN арт. DON HAWK (черный) {black}</t>
  </si>
  <si>
    <t>DON HAWK</t>
  </si>
  <si>
    <t>81-003-09-57</t>
  </si>
  <si>
    <t>81-003-09-59</t>
  </si>
  <si>
    <t>81-003-09-61</t>
  </si>
  <si>
    <t>81-004-09-57</t>
  </si>
  <si>
    <t>Шляпа HERMAN арт. MAC CARTHY (черный) {black}</t>
  </si>
  <si>
    <t>MAC CARTHY</t>
  </si>
  <si>
    <t>81-004-09-59</t>
  </si>
  <si>
    <t>81-004-09-61</t>
  </si>
  <si>
    <t>81-004-09-55</t>
  </si>
  <si>
    <t>81-004-14-57</t>
  </si>
  <si>
    <t>Шляпа HERMAN арт. MAC CARTHY (коричневый) {brown}</t>
  </si>
  <si>
    <t>81-004-14-59</t>
  </si>
  <si>
    <t>81-004-14-61</t>
  </si>
  <si>
    <t>81-004-14-55</t>
  </si>
  <si>
    <t>81-004-08-57</t>
  </si>
  <si>
    <t>Шляпа HERMAN арт. MAC CARTHY (серый) {charcoal}</t>
  </si>
  <si>
    <t>81-004-08-59</t>
  </si>
  <si>
    <t>81-004-08-61</t>
  </si>
  <si>
    <t>81-004-08-55</t>
  </si>
  <si>
    <t>80-931-09-57</t>
  </si>
  <si>
    <t>Шляпа HERMAN арт. MAC EYE (черный) {black}</t>
  </si>
  <si>
    <t>80-931-09-59</t>
  </si>
  <si>
    <t>80-931-09-61</t>
  </si>
  <si>
    <t>80-931-14-57</t>
  </si>
  <si>
    <t>Шляпа HERMAN арт. MAC EYE (коричневый) {brown}</t>
  </si>
  <si>
    <t>80-931-14-59</t>
  </si>
  <si>
    <t>80-931-14-61</t>
  </si>
  <si>
    <t>80-365-02-56</t>
  </si>
  <si>
    <t>Шляпа HERMAN арт. MAC FLEMISH (бежевый) {beige}</t>
  </si>
  <si>
    <t>80-365-02-58</t>
  </si>
  <si>
    <t>80-365-22-56</t>
  </si>
  <si>
    <t>Шляпа HERMAN арт. MAC FLEMISH (светло-синий) {blue}</t>
  </si>
  <si>
    <t>80-365-22-58</t>
  </si>
  <si>
    <t>81-005-08-56</t>
  </si>
  <si>
    <t>Шляпа HERMAN арт. MAC LYS (серый) {grey}</t>
  </si>
  <si>
    <t>MAC LYS</t>
  </si>
  <si>
    <t>81-005-08-58</t>
  </si>
  <si>
    <t>81-005-34-56</t>
  </si>
  <si>
    <t>Шляпа HERMAN арт. MAC LYS (розовый) {pink}</t>
  </si>
  <si>
    <t>81-005-34-58</t>
  </si>
  <si>
    <t>80-936-11-55</t>
  </si>
  <si>
    <t>Шляпа HERMAN арт. MAC ROSS (зеленый) {green}</t>
  </si>
  <si>
    <t>80-936-11-57</t>
  </si>
  <si>
    <t>80-936-11-59</t>
  </si>
  <si>
    <t>80-936-18-55</t>
  </si>
  <si>
    <t>Шляпа HERMAN арт. MAC ROSS (красный) {red}</t>
  </si>
  <si>
    <t>80-936-18-57</t>
  </si>
  <si>
    <t>80-936-18-59</t>
  </si>
  <si>
    <t>81-006-14-55</t>
  </si>
  <si>
    <t>Шляпа HERMAN арт. MAC SAVANA (коричневый) {tobacco}</t>
  </si>
  <si>
    <t>MAC SAVANA</t>
  </si>
  <si>
    <t>81-006-14-57</t>
  </si>
  <si>
    <t>81-006-14-59</t>
  </si>
  <si>
    <t>80-369-13-55</t>
  </si>
  <si>
    <t>Шляпа HERMAN арт. MAC SOFT (оранжевый) {orange}</t>
  </si>
  <si>
    <t>80-369-13-57</t>
  </si>
  <si>
    <t>80-369-13-59</t>
  </si>
  <si>
    <t>80-550-01-00</t>
  </si>
  <si>
    <t>Перчатки HERMAN арт. PYROP 002 (светло-серый) {grey}</t>
  </si>
  <si>
    <t>80-637-18-55</t>
  </si>
  <si>
    <t>Кепка HERMAN арт. RANGE 013 (красный) {red}</t>
  </si>
  <si>
    <t>80-637-18-57</t>
  </si>
  <si>
    <t>80-637-18-59</t>
  </si>
  <si>
    <t>80-637-18-61</t>
  </si>
  <si>
    <t>80-795-09-57</t>
  </si>
  <si>
    <t>Бейсболка HERMAN арт. DJE (черный) {black}</t>
  </si>
  <si>
    <t>80-795-09-59</t>
  </si>
  <si>
    <t>80-795-09-61</t>
  </si>
  <si>
    <t>80-814-05-57</t>
  </si>
  <si>
    <t>Кепка HERMAN арт. DUKE SIX-S (темно-серый) {dark grey}</t>
  </si>
  <si>
    <t>80-814-05-58</t>
  </si>
  <si>
    <t>80-814-05-59</t>
  </si>
  <si>
    <t>80-814-05-60</t>
  </si>
  <si>
    <t>80-814-05-61</t>
  </si>
  <si>
    <t>80-819-14-59</t>
  </si>
  <si>
    <t>Кепка HERMAN арт. GIBRALTAR (коричневый) {brown}</t>
  </si>
  <si>
    <t>80-819-14-61</t>
  </si>
  <si>
    <t>80-829-13-56</t>
  </si>
  <si>
    <t>Кепка HERMAN арт. KING QUATTRO (рыжий) {cognac}</t>
  </si>
  <si>
    <t>80-829-13-57</t>
  </si>
  <si>
    <t>80-829-13-58</t>
  </si>
  <si>
    <t>80-829-13-59</t>
  </si>
  <si>
    <t>80-829-13-61</t>
  </si>
  <si>
    <t>80-829-13-62</t>
  </si>
  <si>
    <t>81-002-03-55</t>
  </si>
  <si>
    <t>Панама HERMAN арт. DON PIERRO (оливковый) {taupe}</t>
  </si>
  <si>
    <t>81-002-03-57</t>
  </si>
  <si>
    <t>81-002-03-59</t>
  </si>
  <si>
    <t>81-002-03-61</t>
  </si>
  <si>
    <t>81-007-09-55</t>
  </si>
  <si>
    <t>Панама HERMAN арт. MAC UGO (черный) {black}</t>
  </si>
  <si>
    <t>MAC UGO</t>
  </si>
  <si>
    <t>81-007-09-57</t>
  </si>
  <si>
    <t>81-007-09-59</t>
  </si>
  <si>
    <t>81-007-09-61</t>
  </si>
  <si>
    <t>81-007-14-55</t>
  </si>
  <si>
    <t>Панама HERMAN арт. MAC UGO (коричневый) {brown}</t>
  </si>
  <si>
    <t>81-007-14-57</t>
  </si>
  <si>
    <t>81-007-14-59</t>
  </si>
  <si>
    <t>81-007-14-61</t>
  </si>
  <si>
    <t>80-644-02-00</t>
  </si>
  <si>
    <t>Шапка HERMAN арт. EDMOND 040 (бежевый) {beige}</t>
  </si>
  <si>
    <t>80-871-06-00</t>
  </si>
  <si>
    <t>Шапка HERMAN арт. EDMOND 057 (синий) {blue}</t>
  </si>
  <si>
    <t>81-008-09-55</t>
  </si>
  <si>
    <t>Шляпа HERMAN арт. MAC HAWK (черный) {black}</t>
  </si>
  <si>
    <t>MAC HAWK</t>
  </si>
  <si>
    <t>81-008-09-57</t>
  </si>
  <si>
    <t>81-008-09-59</t>
  </si>
  <si>
    <t>81-008-09-61</t>
  </si>
  <si>
    <t>81-009-14-55</t>
  </si>
  <si>
    <t>Шляпа HERMAN арт. MAC ORLAN (коричневый) {brown}</t>
  </si>
  <si>
    <t>MAC ORLAN</t>
  </si>
  <si>
    <t>81-009-14-57</t>
  </si>
  <si>
    <t>81-009-14-59</t>
  </si>
  <si>
    <t>81-009-14-61</t>
  </si>
  <si>
    <t>81-009-02-55</t>
  </si>
  <si>
    <t>Шляпа HERMAN арт. MAC ORLAN (бежевый) {taupe}</t>
  </si>
  <si>
    <t>81-009-02-57</t>
  </si>
  <si>
    <t>81-009-02-59</t>
  </si>
  <si>
    <t>81-009-02-61</t>
  </si>
  <si>
    <t>80-938-05-55</t>
  </si>
  <si>
    <t>Шляпа HERMAN арт. MAC SOFT VINTAGE (темно-серый) {dark grey}</t>
  </si>
  <si>
    <t>80-938-05-57</t>
  </si>
  <si>
    <t>80-938-05-59</t>
  </si>
  <si>
    <t>80-594-14-55</t>
  </si>
  <si>
    <t>Шляпа HERMAN арт. DON ALDO (коричневый) {brown}</t>
  </si>
  <si>
    <t>80-594-14-57</t>
  </si>
  <si>
    <t>80-594-14-59</t>
  </si>
  <si>
    <t>80-594-14-61</t>
  </si>
  <si>
    <t>81-010-09-55</t>
  </si>
  <si>
    <t>Кепка HERMAN арт. ARGUS (черный) {black}</t>
  </si>
  <si>
    <t>ARGUS</t>
  </si>
  <si>
    <t>81-010-09-56</t>
  </si>
  <si>
    <t>81-010-09-57</t>
  </si>
  <si>
    <t>81-010-09-58</t>
  </si>
  <si>
    <t>81-010-09-59</t>
  </si>
  <si>
    <t>81-010-09-61</t>
  </si>
  <si>
    <t>81-010-06-55</t>
  </si>
  <si>
    <t>Кепка HERMAN арт. ARGUS (синий) {blue}</t>
  </si>
  <si>
    <t>81-010-06-56</t>
  </si>
  <si>
    <t>81-010-06-57</t>
  </si>
  <si>
    <t>81-010-06-58</t>
  </si>
  <si>
    <t>81-010-06-59</t>
  </si>
  <si>
    <t>81-010-06-60</t>
  </si>
  <si>
    <t>81-010-06-61</t>
  </si>
  <si>
    <t>81-011-06-55</t>
  </si>
  <si>
    <t>Кепка HERMAN арт. BELMONTE (синий) {blue}</t>
  </si>
  <si>
    <t>BELMONTE</t>
  </si>
  <si>
    <t>81-011-06-56</t>
  </si>
  <si>
    <t>81-011-06-57</t>
  </si>
  <si>
    <t>81-011-06-59</t>
  </si>
  <si>
    <t>81-011-06-61</t>
  </si>
  <si>
    <t>81-012-09-55</t>
  </si>
  <si>
    <t>Кепка HERMAN арт. FERRER (черный) {black}</t>
  </si>
  <si>
    <t>FERRER</t>
  </si>
  <si>
    <t>81-012-09-56</t>
  </si>
  <si>
    <t>81-012-09-57</t>
  </si>
  <si>
    <t>81-012-09-58</t>
  </si>
  <si>
    <t>81-012-09-59</t>
  </si>
  <si>
    <t>81-012-09-60</t>
  </si>
  <si>
    <t>81-012-09-61</t>
  </si>
  <si>
    <t>81-012-06-55</t>
  </si>
  <si>
    <t>Кепка HERMAN арт. FERRER (синий) {blue}</t>
  </si>
  <si>
    <t>81-012-06-56</t>
  </si>
  <si>
    <t>81-012-06-57</t>
  </si>
  <si>
    <t>81-012-06-58</t>
  </si>
  <si>
    <t>81-012-06-59</t>
  </si>
  <si>
    <t>81-012-06-60</t>
  </si>
  <si>
    <t>81-012-06-61</t>
  </si>
  <si>
    <t>81-012-11-55</t>
  </si>
  <si>
    <t>Кепка HERMAN арт. FERRER (зеленый) {green}</t>
  </si>
  <si>
    <t>81-012-11-56</t>
  </si>
  <si>
    <t>81-012-11-57</t>
  </si>
  <si>
    <t>81-012-11-58</t>
  </si>
  <si>
    <t>81-012-11-59</t>
  </si>
  <si>
    <t>81-012-11-60</t>
  </si>
  <si>
    <t>81-012-11-61</t>
  </si>
  <si>
    <t>81-013-14-55</t>
  </si>
  <si>
    <t>Кепка HERMAN арт. GREEDY (коричневый) {brown}</t>
  </si>
  <si>
    <t>GREEDY</t>
  </si>
  <si>
    <t>81-013-14-56</t>
  </si>
  <si>
    <t>81-013-14-57</t>
  </si>
  <si>
    <t>81-013-14-58</t>
  </si>
  <si>
    <t>81-013-14-59</t>
  </si>
  <si>
    <t>81-013-14-60</t>
  </si>
  <si>
    <t>81-013-14-61</t>
  </si>
  <si>
    <t>81-013-14-62</t>
  </si>
  <si>
    <t>81-013-14-63</t>
  </si>
  <si>
    <t>81-014-02-55</t>
  </si>
  <si>
    <t>Кепка HERMAN арт. JANSSON (бежевый) {beige}</t>
  </si>
  <si>
    <t>JANSSON</t>
  </si>
  <si>
    <t>81-014-02-57</t>
  </si>
  <si>
    <t>81-014-02-59</t>
  </si>
  <si>
    <t>81-014-02-61</t>
  </si>
  <si>
    <t>81-014-09-55</t>
  </si>
  <si>
    <t>Кепка HERMAN арт. JANSSON (черный) {black}</t>
  </si>
  <si>
    <t>81-014-09-57</t>
  </si>
  <si>
    <t>81-014-09-59</t>
  </si>
  <si>
    <t>81-014-09-61</t>
  </si>
  <si>
    <t>81-014-11-55</t>
  </si>
  <si>
    <t>Кепка HERMAN арт. JANSSON (зеленый) {green}</t>
  </si>
  <si>
    <t>81-014-11-57</t>
  </si>
  <si>
    <t>81-014-11-59</t>
  </si>
  <si>
    <t>81-014-11-61</t>
  </si>
  <si>
    <t>81-015-02-55</t>
  </si>
  <si>
    <t>Кепка HERMAN арт. KOVAC (бежевый) {beige}</t>
  </si>
  <si>
    <t>KOVAC</t>
  </si>
  <si>
    <t>81-015-02-57</t>
  </si>
  <si>
    <t>81-015-02-59</t>
  </si>
  <si>
    <t>81-015-02-56</t>
  </si>
  <si>
    <t>81-015-09-55</t>
  </si>
  <si>
    <t>Кепка HERMAN арт. KOVAC (черный) {black}</t>
  </si>
  <si>
    <t>81-015-09-57</t>
  </si>
  <si>
    <t>81-015-16-55</t>
  </si>
  <si>
    <t>Кепка HERMAN арт. KOVAC (темно-синий) {navy}</t>
  </si>
  <si>
    <t>81-015-16-57</t>
  </si>
  <si>
    <t>81-016-02-55</t>
  </si>
  <si>
    <t>Кепка HERMAN арт. LIGURE (бежевый) {beige}</t>
  </si>
  <si>
    <t>LIGURE</t>
  </si>
  <si>
    <t>81-016-02-57</t>
  </si>
  <si>
    <t>81-016-02-59</t>
  </si>
  <si>
    <t>81-016-02-61</t>
  </si>
  <si>
    <t>81-016-08-55</t>
  </si>
  <si>
    <t>Кепка HERMAN арт. LIGURE (серый) {grey}</t>
  </si>
  <si>
    <t>81-016-08-57</t>
  </si>
  <si>
    <t>81-016-08-59</t>
  </si>
  <si>
    <t>81-016-08-61</t>
  </si>
  <si>
    <t>81-017-06-55</t>
  </si>
  <si>
    <t>Кепка HERMAN арт. MACIS (синий) {blue}</t>
  </si>
  <si>
    <t>MACIS</t>
  </si>
  <si>
    <t>81-017-06-56</t>
  </si>
  <si>
    <t>81-017-06-57</t>
  </si>
  <si>
    <t>81-017-06-58</t>
  </si>
  <si>
    <t>81-017-06-59</t>
  </si>
  <si>
    <t>81-017-06-60</t>
  </si>
  <si>
    <t>81-017-06-61</t>
  </si>
  <si>
    <t>81-017-11-57</t>
  </si>
  <si>
    <t>Кепка HERMAN арт. MACIS (зеленый) {green}</t>
  </si>
  <si>
    <t>81-017-11-59</t>
  </si>
  <si>
    <t>81-017-11-61</t>
  </si>
  <si>
    <t>81-018-02-55</t>
  </si>
  <si>
    <t>Кепка HERMAN арт. PUFFIN (бежевый / черный) {beige}</t>
  </si>
  <si>
    <t>PUFFIN</t>
  </si>
  <si>
    <t>50% шерсть - 40% полиэстер - 10% хлопок</t>
  </si>
  <si>
    <t>81-018-02-57</t>
  </si>
  <si>
    <t>81-018-02-59</t>
  </si>
  <si>
    <t>81-018-02-61</t>
  </si>
  <si>
    <t>81-018-09-55</t>
  </si>
  <si>
    <t>Кепка HERMAN арт. PUFFIN (черный / белый) {black}</t>
  </si>
  <si>
    <t>81-018-09-57</t>
  </si>
  <si>
    <t>81-018-09-59</t>
  </si>
  <si>
    <t>81-018-09-61</t>
  </si>
  <si>
    <t>81-019-02-55</t>
  </si>
  <si>
    <t>Кепка HERMAN арт. SAMARA (бежевый) {beige}</t>
  </si>
  <si>
    <t>SAMARA</t>
  </si>
  <si>
    <t>81-019-02-56</t>
  </si>
  <si>
    <t>81-019-02-57</t>
  </si>
  <si>
    <t>81-019-02-59</t>
  </si>
  <si>
    <t>81-019-02-61</t>
  </si>
  <si>
    <t>81-019-06-55</t>
  </si>
  <si>
    <t>Кепка HERMAN арт. SAMARA (синий) {blue}</t>
  </si>
  <si>
    <t>81-019-06-57</t>
  </si>
  <si>
    <t>81-019-06-59</t>
  </si>
  <si>
    <t>81-019-06-61</t>
  </si>
  <si>
    <t>81-020-06-55</t>
  </si>
  <si>
    <t>Кепка HERMAN арт. SCOTIA (синий) {blue}</t>
  </si>
  <si>
    <t>SCOTIA</t>
  </si>
  <si>
    <t>60% шерсть - 20% полиэстер - 15% полиамид - 5% хлопок</t>
  </si>
  <si>
    <t>81-020-06-56</t>
  </si>
  <si>
    <t>81-020-06-57</t>
  </si>
  <si>
    <t>81-020-06-58</t>
  </si>
  <si>
    <t>81-020-06-59</t>
  </si>
  <si>
    <t>81-020-06-60</t>
  </si>
  <si>
    <t>81-020-06-61</t>
  </si>
  <si>
    <t>81-020-06-63</t>
  </si>
  <si>
    <t>80-844-16-55</t>
  </si>
  <si>
    <t>Кепка HERMAN арт. STEELE (темно-синий) {blue}</t>
  </si>
  <si>
    <t>80-844-16-56</t>
  </si>
  <si>
    <t>80-844-16-57</t>
  </si>
  <si>
    <t>80-844-16-58</t>
  </si>
  <si>
    <t>80-844-16-59</t>
  </si>
  <si>
    <t>80-844-16-60</t>
  </si>
  <si>
    <t>80-844-16-61</t>
  </si>
  <si>
    <t>81-021-06-55</t>
  </si>
  <si>
    <t>Панама HERMAN арт. SULU (синий) {blue}</t>
  </si>
  <si>
    <t>SULU</t>
  </si>
  <si>
    <t>95% полиэстер - 5% шерсть</t>
  </si>
  <si>
    <t>81-021-06-57</t>
  </si>
  <si>
    <t>81-021-06-59</t>
  </si>
  <si>
    <t>81-021-14-55</t>
  </si>
  <si>
    <t>Панама HERMAN арт. SULU (коричневый) {brown}</t>
  </si>
  <si>
    <t>100% полиэстер / подклад: 100% хлопок</t>
  </si>
  <si>
    <t>81-021-14-57</t>
  </si>
  <si>
    <t>81-021-14-59</t>
  </si>
  <si>
    <t>81-022-09-55</t>
  </si>
  <si>
    <t>Шляпа HERMAN арт. MAC COY (черный) {black}</t>
  </si>
  <si>
    <t>MAC COY</t>
  </si>
  <si>
    <t>81-022-09-57</t>
  </si>
  <si>
    <t>81-022-09-59</t>
  </si>
  <si>
    <t>81-022-09-61</t>
  </si>
  <si>
    <t>81-022-11-55</t>
  </si>
  <si>
    <t>Шляпа HERMAN арт. MAC COY (зеленый) {green}</t>
  </si>
  <si>
    <t>81-022-11-57</t>
  </si>
  <si>
    <t>81-022-11-59</t>
  </si>
  <si>
    <t>81-022-11-61</t>
  </si>
  <si>
    <t>81-022-16-55</t>
  </si>
  <si>
    <t>Шляпа HERMAN арт. MAC COY (темно-синий) {navy}</t>
  </si>
  <si>
    <t>81-022-16-57</t>
  </si>
  <si>
    <t>81-022-16-59</t>
  </si>
  <si>
    <t>81-022-16-61</t>
  </si>
  <si>
    <t>81-023-14-55</t>
  </si>
  <si>
    <t>Шляпа HERMAN арт. MAC LORCA (коричневый) {brown}</t>
  </si>
  <si>
    <t>MAC LORCA</t>
  </si>
  <si>
    <t>81-023-14-57</t>
  </si>
  <si>
    <t>81-023-14-59</t>
  </si>
  <si>
    <t>81-023-14-61</t>
  </si>
  <si>
    <t>81-023-05-55</t>
  </si>
  <si>
    <t>Шляпа HERMAN арт. MAC LORCA (темно-серый) {charcoal}</t>
  </si>
  <si>
    <t>81-023-05-57</t>
  </si>
  <si>
    <t>81-023-05-59</t>
  </si>
  <si>
    <t>81-023-05-61</t>
  </si>
  <si>
    <t>81-023-11-55</t>
  </si>
  <si>
    <t>Шляпа HERMAN арт. MAC LORCA (зеленый) {green}</t>
  </si>
  <si>
    <t>81-023-11-57</t>
  </si>
  <si>
    <t>81-023-11-59</t>
  </si>
  <si>
    <t>81-023-11-61</t>
  </si>
  <si>
    <t>81-023-08-55</t>
  </si>
  <si>
    <t>Шляпа HERMAN арт. MAC LORCA (серый) {grey}</t>
  </si>
  <si>
    <t>81-023-08-57</t>
  </si>
  <si>
    <t>81-023-08-59</t>
  </si>
  <si>
    <t>81-023-08-61</t>
  </si>
  <si>
    <t>80-369-06-55</t>
  </si>
  <si>
    <t>Шляпа HERMAN арт. MAC SOFT (синий) {blue}</t>
  </si>
  <si>
    <t>80-369-06-57</t>
  </si>
  <si>
    <t>80-369-06-59</t>
  </si>
  <si>
    <t>80-251-02-55</t>
  </si>
  <si>
    <t>Шляпа HERMAN арт. O GOLDWIN (песочный) {camel}</t>
  </si>
  <si>
    <t>camel</t>
  </si>
  <si>
    <t>80-251-02-57</t>
  </si>
  <si>
    <t>80-251-02-59</t>
  </si>
  <si>
    <t>80-251-11-55</t>
  </si>
  <si>
    <t>Шляпа HERMAN арт. O GOLDWIN (зеленый) {green}</t>
  </si>
  <si>
    <t>80-251-11-57</t>
  </si>
  <si>
    <t>80-251-11-59</t>
  </si>
  <si>
    <t>80-251-08-55</t>
  </si>
  <si>
    <t>Шляпа HERMAN арт. O GOLDWIN (серый) {grey}</t>
  </si>
  <si>
    <t>80-251-08-57</t>
  </si>
  <si>
    <t>80-251-08-59</t>
  </si>
  <si>
    <t>80-251-20-55</t>
  </si>
  <si>
    <t>Шляпа HERMAN арт. O GOLDWIN (желтый) {yellow}</t>
  </si>
  <si>
    <t>80-251-20-57</t>
  </si>
  <si>
    <t>80-814-13-56</t>
  </si>
  <si>
    <t>Кепка HERMAN арт. DUKE SIX-S (рыжий) {cognac}</t>
  </si>
  <si>
    <t>80-814-13-57</t>
  </si>
  <si>
    <t>80-814-13-58</t>
  </si>
  <si>
    <t>80-814-13-59</t>
  </si>
  <si>
    <t>80-814-13-60</t>
  </si>
  <si>
    <t>80-814-13-61</t>
  </si>
  <si>
    <t>81-024-09-00</t>
  </si>
  <si>
    <t>Шапка HERMAN арт. EDMOND 019-S (черный) {black}</t>
  </si>
  <si>
    <t>EDMOND 019-S</t>
  </si>
  <si>
    <t>80-942-11-57</t>
  </si>
  <si>
    <t>Бейсболка HERMAN арт. AGAMI (зеленый) {green}</t>
  </si>
  <si>
    <t>80-942-11-59</t>
  </si>
  <si>
    <t>80-941-12-57</t>
  </si>
  <si>
    <t>Бейсболка HERMAN арт. AGUSTA (бордовый) {burgundy}</t>
  </si>
  <si>
    <t>80-941-12-59</t>
  </si>
  <si>
    <t>80-941-34-57</t>
  </si>
  <si>
    <t>Бейсболка HERMAN арт. AGUSTA (розовый) {pink}</t>
  </si>
  <si>
    <t>80-941-34-59</t>
  </si>
  <si>
    <t>81-025-05-57</t>
  </si>
  <si>
    <t>Бейсболка HERMAN арт. COLORADO (темно-серый) {dark grey}</t>
  </si>
  <si>
    <t>COLORADO</t>
  </si>
  <si>
    <t>60% хлопок - 40% полиэстер</t>
  </si>
  <si>
    <t>81-025-05-59</t>
  </si>
  <si>
    <t>81-026-11-57</t>
  </si>
  <si>
    <t>Бейсболка HERMAN арт. GORFOU (зеленый) {green}</t>
  </si>
  <si>
    <t>GORFOU</t>
  </si>
  <si>
    <t>97% хлопок - 3% эластан</t>
  </si>
  <si>
    <t>81-026-11-59</t>
  </si>
  <si>
    <t>81-026-16-57</t>
  </si>
  <si>
    <t>Бейсболка HERMAN арт. GORFOU (темно-синий) {navy}</t>
  </si>
  <si>
    <t>81-026-16-59</t>
  </si>
  <si>
    <t>81-026-13-57</t>
  </si>
  <si>
    <t>Бейсболка HERMAN арт. GORFOU (оранжевый) {orange}</t>
  </si>
  <si>
    <t>81-026-13-59</t>
  </si>
  <si>
    <t>80-942-16-57</t>
  </si>
  <si>
    <t>Бейсболка HERMAN арт. GRAVE (темно-синий) {navy}</t>
  </si>
  <si>
    <t>80-942-16-59</t>
  </si>
  <si>
    <t>81-027-06-59</t>
  </si>
  <si>
    <t>Бейсболка HERMAN арт. ROBIN (синий) {blue}</t>
  </si>
  <si>
    <t>ROBIN</t>
  </si>
  <si>
    <t>81-028-06-55</t>
  </si>
  <si>
    <t>Кепка HERMAN арт. ANDAMAN (синий) {blue}</t>
  </si>
  <si>
    <t>ANDAMAN</t>
  </si>
  <si>
    <t>81-028-06-56</t>
  </si>
  <si>
    <t>81-028-06-57</t>
  </si>
  <si>
    <t>81-028-06-58</t>
  </si>
  <si>
    <t>81-028-06-59</t>
  </si>
  <si>
    <t>81-028-06-60</t>
  </si>
  <si>
    <t>81-028-06-61</t>
  </si>
  <si>
    <t>81-028-11-55</t>
  </si>
  <si>
    <t>Кепка HERMAN арт. ANDAMAN (зеленый) {green}</t>
  </si>
  <si>
    <t>81-028-11-56</t>
  </si>
  <si>
    <t>81-028-11-57</t>
  </si>
  <si>
    <t>81-028-11-58</t>
  </si>
  <si>
    <t>81-028-11-59</t>
  </si>
  <si>
    <t>81-028-11-60</t>
  </si>
  <si>
    <t>81-028-11-61</t>
  </si>
  <si>
    <t>81-028-12-56</t>
  </si>
  <si>
    <t>Кепка HERMAN арт. ANDAMAN (бордовый / синий) {red}</t>
  </si>
  <si>
    <t>81-028-12-57</t>
  </si>
  <si>
    <t>81-028-12-58</t>
  </si>
  <si>
    <t>81-028-12-59</t>
  </si>
  <si>
    <t>81-028-12-60</t>
  </si>
  <si>
    <t>81-029-12-55</t>
  </si>
  <si>
    <t>Кепка HERMAN арт. BOULDER (бордовый) {burgundy}</t>
  </si>
  <si>
    <t>BOULDER</t>
  </si>
  <si>
    <t>81-029-12-57</t>
  </si>
  <si>
    <t>81-029-12-59</t>
  </si>
  <si>
    <t>81-029-12-61</t>
  </si>
  <si>
    <t>81-029-17-55</t>
  </si>
  <si>
    <t>Кепка HERMAN арт. BOULDER (белый) {white}</t>
  </si>
  <si>
    <t>81-029-17-57</t>
  </si>
  <si>
    <t>81-029-17-59</t>
  </si>
  <si>
    <t>81-029-17-61</t>
  </si>
  <si>
    <t>81-030-02-57</t>
  </si>
  <si>
    <t>Кепка HERMAN арт. CAMBAY (бежевый) {beige}</t>
  </si>
  <si>
    <t>CAMBAY</t>
  </si>
  <si>
    <t>96% полиэстер - 4% спандекс</t>
  </si>
  <si>
    <t>81-030-02-59</t>
  </si>
  <si>
    <t>81-030-02-61</t>
  </si>
  <si>
    <t>81-030-19-57</t>
  </si>
  <si>
    <t>Кепка HERMAN арт. CAMBAY (голубой) {blue}</t>
  </si>
  <si>
    <t>81-030-19-59</t>
  </si>
  <si>
    <t>81-030-19-61</t>
  </si>
  <si>
    <t>81-031-19-57</t>
  </si>
  <si>
    <t>Кепка HERMAN арт. GASCOGNE (голубой) {blue}</t>
  </si>
  <si>
    <t>GASCOGNE</t>
  </si>
  <si>
    <t>85% хлопок - 10% полиэстер - 5% полиуретан</t>
  </si>
  <si>
    <t>81-031-19-59</t>
  </si>
  <si>
    <t>81-031-19-61</t>
  </si>
  <si>
    <t>81-031-08-57</t>
  </si>
  <si>
    <t>Кепка HERMAN арт. GASCOGNE (серый) {grey}</t>
  </si>
  <si>
    <t>81-031-08-59</t>
  </si>
  <si>
    <t>81-031-08-61</t>
  </si>
  <si>
    <t>80-955-09-55</t>
  </si>
  <si>
    <t>Кепка HERMAN арт. MAKASSAR (черный) {black}</t>
  </si>
  <si>
    <t>80-955-09-57</t>
  </si>
  <si>
    <t>80-955-09-59</t>
  </si>
  <si>
    <t>80-955-09-61</t>
  </si>
  <si>
    <t>80-956-09-55</t>
  </si>
  <si>
    <t>Кепка HERMAN арт. MARTABAN (черный) {black}</t>
  </si>
  <si>
    <t>80-956-09-57</t>
  </si>
  <si>
    <t>80-956-09-59</t>
  </si>
  <si>
    <t>80-956-09-61</t>
  </si>
  <si>
    <t>81-032-06-55</t>
  </si>
  <si>
    <t>Кепка HERMAN арт. SUEZ (синий) {blue}</t>
  </si>
  <si>
    <t>SUEZ</t>
  </si>
  <si>
    <t>81-032-06-56</t>
  </si>
  <si>
    <t>81-032-06-57</t>
  </si>
  <si>
    <t>81-032-06-58</t>
  </si>
  <si>
    <t>81-032-06-59</t>
  </si>
  <si>
    <t>81-032-06-60</t>
  </si>
  <si>
    <t>81-032-06-61</t>
  </si>
  <si>
    <t>81-032-08-55</t>
  </si>
  <si>
    <t>Кепка HERMAN арт. SUEZ (серый) {grey}</t>
  </si>
  <si>
    <t>81-032-08-56</t>
  </si>
  <si>
    <t>81-032-08-57</t>
  </si>
  <si>
    <t>81-032-08-58</t>
  </si>
  <si>
    <t>81-032-08-59</t>
  </si>
  <si>
    <t>81-032-08-60</t>
  </si>
  <si>
    <t>81-032-08-61</t>
  </si>
  <si>
    <t>81-033-02-55</t>
  </si>
  <si>
    <t>Кепка HERMAN арт. TIMOR (бежевый) {beige}</t>
  </si>
  <si>
    <t>TIMOR</t>
  </si>
  <si>
    <t>81-033-02-56</t>
  </si>
  <si>
    <t>81-033-02-57</t>
  </si>
  <si>
    <t>81-033-02-58</t>
  </si>
  <si>
    <t>81-033-02-59</t>
  </si>
  <si>
    <t>81-033-02-60</t>
  </si>
  <si>
    <t>81-033-02-61</t>
  </si>
  <si>
    <t>81-033-16-55</t>
  </si>
  <si>
    <t>Кепка HERMAN арт. TIMOR (темно-синий / черный) {navy}</t>
  </si>
  <si>
    <t>81-033-16-56</t>
  </si>
  <si>
    <t>81-033-16-57</t>
  </si>
  <si>
    <t>81-033-16-58</t>
  </si>
  <si>
    <t>81-033-16-59</t>
  </si>
  <si>
    <t>81-033-16-60</t>
  </si>
  <si>
    <t>81-033-16-61</t>
  </si>
  <si>
    <t>81-034-26-55</t>
  </si>
  <si>
    <t>Кепка HERMAN арт. WESTIN (серый / синий) {patchwork}</t>
  </si>
  <si>
    <t>WESTIN</t>
  </si>
  <si>
    <t>81-034-26-56</t>
  </si>
  <si>
    <t>81-034-26-57</t>
  </si>
  <si>
    <t>81-034-26-58</t>
  </si>
  <si>
    <t>81-034-26-59</t>
  </si>
  <si>
    <t>81-034-26-60</t>
  </si>
  <si>
    <t>81-034-26-61</t>
  </si>
  <si>
    <t>80-944-09-00</t>
  </si>
  <si>
    <t>Козырек HERMAN арт. VISOR 001 (черный) {black}</t>
  </si>
  <si>
    <t>80-944-17-00</t>
  </si>
  <si>
    <t>Козырек HERMAN арт. VISOR 001 (белый) {white}</t>
  </si>
  <si>
    <t>80-965-02-55</t>
  </si>
  <si>
    <t>Панама HERMAN арт. BOOGIE (бежевый) {beige}</t>
  </si>
  <si>
    <t>80-965-02-57</t>
  </si>
  <si>
    <t>80-965-02-59</t>
  </si>
  <si>
    <t>80-965-16-55</t>
  </si>
  <si>
    <t>Панама HERMAN арт. BOOGIE (темно-синий) {navy}</t>
  </si>
  <si>
    <t>80-965-16-57</t>
  </si>
  <si>
    <t>80-965-16-59</t>
  </si>
  <si>
    <t>80-718-08-55</t>
  </si>
  <si>
    <t>Панама HERMAN арт. CARTER 007 (серый) {grey}</t>
  </si>
  <si>
    <t>80-718-08-57</t>
  </si>
  <si>
    <t>80-718-08-59</t>
  </si>
  <si>
    <t>80-718-08-61</t>
  </si>
  <si>
    <t>81-035-33-55</t>
  </si>
  <si>
    <t>Панама HERMAN арт. COGNO (черный / зеленый) {black}</t>
  </si>
  <si>
    <t>COGNO</t>
  </si>
  <si>
    <t>81-035-33-57</t>
  </si>
  <si>
    <t>81-035-33-59</t>
  </si>
  <si>
    <t>81-035-33-61</t>
  </si>
  <si>
    <t>81-035-17-55</t>
  </si>
  <si>
    <t>Панама HERMAN арт. COGNO (белый / бордовый) {white}</t>
  </si>
  <si>
    <t>81-035-17-57</t>
  </si>
  <si>
    <t>81-035-17-59</t>
  </si>
  <si>
    <t>81-035-17-61</t>
  </si>
  <si>
    <t>81-036-09-55</t>
  </si>
  <si>
    <t>Панама HERMAN арт. CREEK (черный) {black}</t>
  </si>
  <si>
    <t>CREEK</t>
  </si>
  <si>
    <t>81-036-09-57</t>
  </si>
  <si>
    <t>81-036-09-59</t>
  </si>
  <si>
    <t>81-036-09-61</t>
  </si>
  <si>
    <t>81-036-12-55</t>
  </si>
  <si>
    <t>Панама HERMAN арт. CREEK (бордовый) {burgundy}</t>
  </si>
  <si>
    <t>81-036-12-57</t>
  </si>
  <si>
    <t>81-036-12-59</t>
  </si>
  <si>
    <t>81-036-12-61</t>
  </si>
  <si>
    <t>81-036-08-55</t>
  </si>
  <si>
    <t>Панама HERMAN арт. CREEK (серый) {grey}</t>
  </si>
  <si>
    <t>81-036-08-57</t>
  </si>
  <si>
    <t>81-036-08-59</t>
  </si>
  <si>
    <t>81-036-08-61</t>
  </si>
  <si>
    <t>81-036-16-55</t>
  </si>
  <si>
    <t>Панама HERMAN арт. CREEK (темно-синий) {navy}</t>
  </si>
  <si>
    <t>81-036-16-57</t>
  </si>
  <si>
    <t>81-036-16-59</t>
  </si>
  <si>
    <t>81-036-16-61</t>
  </si>
  <si>
    <t>81-036-34-55</t>
  </si>
  <si>
    <t>Панама HERMAN арт. CREEK (розовый) {pink}</t>
  </si>
  <si>
    <t>81-036-34-57</t>
  </si>
  <si>
    <t>81-036-34-59</t>
  </si>
  <si>
    <t>81-036-17-55</t>
  </si>
  <si>
    <t>Панама HERMAN арт. CREEK (белый) {white}</t>
  </si>
  <si>
    <t>81-036-17-57</t>
  </si>
  <si>
    <t>81-036-17-59</t>
  </si>
  <si>
    <t>81-036-17-61</t>
  </si>
  <si>
    <t>81-037-14-55</t>
  </si>
  <si>
    <t>Панама HERMAN арт. DAKOTA (коричневый) {brown}</t>
  </si>
  <si>
    <t>DAKOTA</t>
  </si>
  <si>
    <t>81-037-14-57</t>
  </si>
  <si>
    <t>81-037-14-59</t>
  </si>
  <si>
    <t>81-037-14-61</t>
  </si>
  <si>
    <t>81-037-05-55</t>
  </si>
  <si>
    <t>Панама HERMAN арт. DAKOTA (темно-серый) {dark grey}</t>
  </si>
  <si>
    <t>81-037-05-57</t>
  </si>
  <si>
    <t>81-037-05-59</t>
  </si>
  <si>
    <t>81-037-05-61</t>
  </si>
  <si>
    <t>80-961-06-55</t>
  </si>
  <si>
    <t>Панама HERMAN арт. SNAP (синий / белый) {blue}</t>
  </si>
  <si>
    <t>80-961-06-57</t>
  </si>
  <si>
    <t>80-961-06-59</t>
  </si>
  <si>
    <t>80-961-06-61</t>
  </si>
  <si>
    <t>80-726-15-55</t>
  </si>
  <si>
    <t>Панама HERMAN арт. WILD 040 (светло-коричневый) {taupe}</t>
  </si>
  <si>
    <t>80-726-15-57</t>
  </si>
  <si>
    <t>80-726-15-59</t>
  </si>
  <si>
    <t>80-726-15-61</t>
  </si>
  <si>
    <t>80-862-14-55</t>
  </si>
  <si>
    <t>Шапка HERMAN арт. BUCK 001 (коричневый) {brown}</t>
  </si>
  <si>
    <t>80-862-14-57</t>
  </si>
  <si>
    <t>80-862-14-59</t>
  </si>
  <si>
    <t>80-862-14-61</t>
  </si>
  <si>
    <t>80-869-02-00</t>
  </si>
  <si>
    <t>Шапка HERMAN арт. EDMOND 051 (бежевый) {beige}</t>
  </si>
  <si>
    <t>80-870-09-00</t>
  </si>
  <si>
    <t>Шапка HERMAN арт. EDMOND 055 (черный) {black}</t>
  </si>
  <si>
    <t>80-870-16-00</t>
  </si>
  <si>
    <t>Шапка HERMAN арт. EDMOND 055 (темно-синий) {navy}</t>
  </si>
  <si>
    <t>81-038-09-00</t>
  </si>
  <si>
    <t>Шапка HERMAN арт. SEAL (черный) {black}</t>
  </si>
  <si>
    <t>SEAL</t>
  </si>
  <si>
    <t>81-038-16-00</t>
  </si>
  <si>
    <t>Шапка HERMAN арт. SEAL (темно-синий) {navy}</t>
  </si>
  <si>
    <t>81-039-09-00</t>
  </si>
  <si>
    <t>Шапка HERMAN арт. WHALES (черный) {black}</t>
  </si>
  <si>
    <t>WHALES</t>
  </si>
  <si>
    <t>81-039-16-00</t>
  </si>
  <si>
    <t>Шапка HERMAN арт. WHALES (темно-синий) {navy}</t>
  </si>
  <si>
    <t>81-040-05-55</t>
  </si>
  <si>
    <t>Шляпа HERMAN арт. ARIZONA (темно-серый) {dark grey}</t>
  </si>
  <si>
    <t>ARIZONA</t>
  </si>
  <si>
    <t>81-040-05-57</t>
  </si>
  <si>
    <t>81-040-05-59</t>
  </si>
  <si>
    <t>81-040-05-61</t>
  </si>
  <si>
    <t>81-041-32-55</t>
  </si>
  <si>
    <t>Шляпа HERMAN арт. BACCARAT (бежевый / синий) {blue}</t>
  </si>
  <si>
    <t>BACCARAT</t>
  </si>
  <si>
    <t>81-041-32-57</t>
  </si>
  <si>
    <t>81-041-32-59</t>
  </si>
  <si>
    <t>81-041-32-61</t>
  </si>
  <si>
    <t>81-042-02-55</t>
  </si>
  <si>
    <t>Шляпа HERMAN арт. BIRDY (бежевый) {beige c}</t>
  </si>
  <si>
    <t>BIRDY</t>
  </si>
  <si>
    <t>beige c</t>
  </si>
  <si>
    <t>81-042-02-57</t>
  </si>
  <si>
    <t>81-042-02-59</t>
  </si>
  <si>
    <t>81-042-02-61</t>
  </si>
  <si>
    <t>81-042-17-55</t>
  </si>
  <si>
    <t>Шляпа HERMAN арт. BIRDY (белый) {white}</t>
  </si>
  <si>
    <t>81-042-17-57</t>
  </si>
  <si>
    <t>81-042-17-59</t>
  </si>
  <si>
    <t>81-042-17-61</t>
  </si>
  <si>
    <t>81-043-53-55</t>
  </si>
  <si>
    <t>Шляпа HERMAN арт. BOATER (бежевый / черный) {black}</t>
  </si>
  <si>
    <t>BOATER</t>
  </si>
  <si>
    <t>81-043-53-57</t>
  </si>
  <si>
    <t>81-043-53-59</t>
  </si>
  <si>
    <t>81-043-53-61</t>
  </si>
  <si>
    <t>81-044-02-55</t>
  </si>
  <si>
    <t>Шляпа HERMAN арт. CALIFORNIA (бежевый / розовый) {pink}</t>
  </si>
  <si>
    <t>CALIFORNIA</t>
  </si>
  <si>
    <t>81-044-02-57</t>
  </si>
  <si>
    <t>81-044-02-59</t>
  </si>
  <si>
    <t>81-044-02-61</t>
  </si>
  <si>
    <t>81-045-53-55</t>
  </si>
  <si>
    <t>Шляпа HERMAN арт. COLMAN (бежевый / черный) {black}</t>
  </si>
  <si>
    <t>COLMAN</t>
  </si>
  <si>
    <t>81-045-53-57</t>
  </si>
  <si>
    <t>81-045-53-59</t>
  </si>
  <si>
    <t>81-045-53-61</t>
  </si>
  <si>
    <t>81-045-32-55</t>
  </si>
  <si>
    <t>Шляпа HERMAN арт. COLMAN (бежевый / синий) {denim}</t>
  </si>
  <si>
    <t>denim</t>
  </si>
  <si>
    <t>81-045-32-57</t>
  </si>
  <si>
    <t>81-045-32-59</t>
  </si>
  <si>
    <t>81-045-32-61</t>
  </si>
  <si>
    <t>81-046-02-55</t>
  </si>
  <si>
    <t>Шляпа HERMAN арт. FIRENZE (бежевый) {beige}</t>
  </si>
  <si>
    <t>FIRENZE</t>
  </si>
  <si>
    <t>81-046-02-57</t>
  </si>
  <si>
    <t>81-046-02-59</t>
  </si>
  <si>
    <t>81-046-02-61</t>
  </si>
  <si>
    <t>81-046-17-55</t>
  </si>
  <si>
    <t>Шляпа HERMAN арт. FIRENZE (белый) {white}</t>
  </si>
  <si>
    <t>81-046-17-57</t>
  </si>
  <si>
    <t>81-046-17-59</t>
  </si>
  <si>
    <t>81-046-17-61</t>
  </si>
  <si>
    <t>81-047-14-55</t>
  </si>
  <si>
    <t>Шляпа HERMAN арт. GRINGO (коричневый) {brown}</t>
  </si>
  <si>
    <t>GRINGO</t>
  </si>
  <si>
    <t>81-047-14-57</t>
  </si>
  <si>
    <t>81-047-14-59</t>
  </si>
  <si>
    <t>81-047-14-61</t>
  </si>
  <si>
    <t>81-047-02-55</t>
  </si>
  <si>
    <t>Шляпа HERMAN арт. GRINGO (бежевый) {natural}</t>
  </si>
  <si>
    <t>81-047-02-57</t>
  </si>
  <si>
    <t>81-047-02-59</t>
  </si>
  <si>
    <t>81-047-02-61</t>
  </si>
  <si>
    <t>81-048-14-55</t>
  </si>
  <si>
    <t>Шляпа HERMAN арт. NEVADA (коричневый) {light brown}</t>
  </si>
  <si>
    <t>NEVADA</t>
  </si>
  <si>
    <t>light brown</t>
  </si>
  <si>
    <t>81-048-14-57</t>
  </si>
  <si>
    <t>81-048-14-59</t>
  </si>
  <si>
    <t>81-048-14-61</t>
  </si>
  <si>
    <t>80-991-34-57</t>
  </si>
  <si>
    <t>Шляпа HERMAN арт. QUEEN SYRRAN (розовый) {pink}</t>
  </si>
  <si>
    <t>81-049-02-55</t>
  </si>
  <si>
    <t>Шляпа HERMAN арт. RITZ (бежевый) {beige}</t>
  </si>
  <si>
    <t>RITZ</t>
  </si>
  <si>
    <t>81-049-02-57</t>
  </si>
  <si>
    <t>81-049-02-59</t>
  </si>
  <si>
    <t>81-049-02-61</t>
  </si>
  <si>
    <t>81-050-02-55</t>
  </si>
  <si>
    <t>Шляпа HERMAN арт. SCOTT (бежевый) {natural}</t>
  </si>
  <si>
    <t>SCOTT</t>
  </si>
  <si>
    <t>81-050-02-57</t>
  </si>
  <si>
    <t>81-050-02-59</t>
  </si>
  <si>
    <t>81-050-02-61</t>
  </si>
  <si>
    <t>81-051-32-55</t>
  </si>
  <si>
    <t>Шляпа HERMAN арт. SHUTTER (бежевый / синий) {navy}</t>
  </si>
  <si>
    <t>SHUTTER</t>
  </si>
  <si>
    <t>81-051-32-57</t>
  </si>
  <si>
    <t>81-051-32-59</t>
  </si>
  <si>
    <t>81-051-32-61</t>
  </si>
  <si>
    <t>81-052-02-55</t>
  </si>
  <si>
    <t>Шляпа HERMAN арт. SIESTA (бежевый) {natural}</t>
  </si>
  <si>
    <t>SIESTA</t>
  </si>
  <si>
    <t>81-052-02-57</t>
  </si>
  <si>
    <t>81-052-02-59</t>
  </si>
  <si>
    <t>81-052-02-61</t>
  </si>
  <si>
    <t>81-053-32-55</t>
  </si>
  <si>
    <t>Шляпа HERMAN арт. TENERE (бежевый / синий) {natural}</t>
  </si>
  <si>
    <t>TENERE</t>
  </si>
  <si>
    <t>81-053-32-57</t>
  </si>
  <si>
    <t>81-053-32-59</t>
  </si>
  <si>
    <t>81-053-32-61</t>
  </si>
  <si>
    <t>81-053-14-55</t>
  </si>
  <si>
    <t>Шляпа HERMAN арт. TENERE (коричневый) {tobacco}</t>
  </si>
  <si>
    <t>81-053-14-57</t>
  </si>
  <si>
    <t>81-053-14-59</t>
  </si>
  <si>
    <t>81-053-14-61</t>
  </si>
  <si>
    <t>81-054-53-55</t>
  </si>
  <si>
    <t>Шляпа HERMAN арт. TULUM (бежевый / черный) {black}</t>
  </si>
  <si>
    <t>TULUM</t>
  </si>
  <si>
    <t>81-054-53-57</t>
  </si>
  <si>
    <t>81-054-53-59</t>
  </si>
  <si>
    <t>81-054-53-61</t>
  </si>
  <si>
    <t>81-054-32-55</t>
  </si>
  <si>
    <t>Шляпа HERMAN арт. TULUM (бежевый / синий) {denim}</t>
  </si>
  <si>
    <t>81-054-32-57</t>
  </si>
  <si>
    <t>81-054-32-59</t>
  </si>
  <si>
    <t>81-054-32-61</t>
  </si>
  <si>
    <t>80-439-14-55</t>
  </si>
  <si>
    <t>Шляпа HERMAN арт. MACREESE (коричневый) {brown}</t>
  </si>
  <si>
    <t>80-439-14-57</t>
  </si>
  <si>
    <t>80-439-14-61</t>
  </si>
  <si>
    <t>80-439-14-59</t>
  </si>
  <si>
    <t>Шапка HERMAN арт. EDMOND 019-S (хаки) {khaki}</t>
  </si>
  <si>
    <t>80-994-02-59</t>
  </si>
  <si>
    <t>Бейсболка HERMAN арт. FULMAR (бежевый) {beige}</t>
  </si>
  <si>
    <t>81-055-09-00</t>
  </si>
  <si>
    <t>Бейсболка HERMAN арт. NORRIS (черный) {black}</t>
  </si>
  <si>
    <t>NORRIS</t>
  </si>
  <si>
    <t>81-055-06-00</t>
  </si>
  <si>
    <t>Бейсболка HERMAN арт. NORRIS (синий) {blue}</t>
  </si>
  <si>
    <t>81-055-03-00</t>
  </si>
  <si>
    <t>Бейсболка HERMAN арт. NORRIS (оливковый) {khaki}</t>
  </si>
  <si>
    <t>81-056-09-57</t>
  </si>
  <si>
    <t>Бейсболка HERMAN арт. STONE (черный) {black}</t>
  </si>
  <si>
    <t>STONE</t>
  </si>
  <si>
    <t>81-056-09-58</t>
  </si>
  <si>
    <t>81-056-09-59</t>
  </si>
  <si>
    <t>81-056-09-60</t>
  </si>
  <si>
    <t>81-056-09-61</t>
  </si>
  <si>
    <t>81-056-14-57</t>
  </si>
  <si>
    <t>Бейсболка HERMAN арт. STONE (коричневый) {brown}</t>
  </si>
  <si>
    <t>81-056-14-58</t>
  </si>
  <si>
    <t>81-056-14-59</t>
  </si>
  <si>
    <t>81-056-14-60</t>
  </si>
  <si>
    <t>81-056-14-61</t>
  </si>
  <si>
    <t>80-821-09-56</t>
  </si>
  <si>
    <t>Кепка HERMAN арт. GRASBERG (черный) {black}</t>
  </si>
  <si>
    <t>80-821-09-57</t>
  </si>
  <si>
    <t>80-821-09-58</t>
  </si>
  <si>
    <t>80-821-09-59</t>
  </si>
  <si>
    <t>80-821-09-60</t>
  </si>
  <si>
    <t>80-821-09-61</t>
  </si>
  <si>
    <t>80-821-16-56</t>
  </si>
  <si>
    <t>Кепка HERMAN арт. GRASBERG (синий) {navy}</t>
  </si>
  <si>
    <t>80-821-16-57</t>
  </si>
  <si>
    <t>80-821-16-58</t>
  </si>
  <si>
    <t>80-821-16-59</t>
  </si>
  <si>
    <t>80-821-16-60</t>
  </si>
  <si>
    <t>80-821-16-61</t>
  </si>
  <si>
    <t>81-057-13-57</t>
  </si>
  <si>
    <t>Кепка HERMAN арт. KING OTTO (рыжий) {cognac}</t>
  </si>
  <si>
    <t>KING OTTO</t>
  </si>
  <si>
    <t>81-057-13-58</t>
  </si>
  <si>
    <t>81-057-13-59</t>
  </si>
  <si>
    <t>81-057-13-60</t>
  </si>
  <si>
    <t>81-057-13-61</t>
  </si>
  <si>
    <t>80-528-12-58</t>
  </si>
  <si>
    <t>Кепка HERMAN арт. MARINS 002 (бордовый) {bordeaux}</t>
  </si>
  <si>
    <t>50% шерсть - 45% полиамид - 5% полиэстер / Подклад: 100% хлопок</t>
  </si>
  <si>
    <t>81-058-06-56</t>
  </si>
  <si>
    <t>Кепка HERMAN арт. NEWTOWN (синий) {blue}</t>
  </si>
  <si>
    <t>NEWTOWN</t>
  </si>
  <si>
    <t>81-058-06-57</t>
  </si>
  <si>
    <t>81-058-06-58</t>
  </si>
  <si>
    <t>81-058-06-59</t>
  </si>
  <si>
    <t>81-058-06-60</t>
  </si>
  <si>
    <t>81-058-06-61</t>
  </si>
  <si>
    <t>81-058-14-56</t>
  </si>
  <si>
    <t>Кепка HERMAN арт. NEWTOWN (коричневый) {brown}</t>
  </si>
  <si>
    <t>81-058-14-57</t>
  </si>
  <si>
    <t>81-058-14-58</t>
  </si>
  <si>
    <t>81-058-14-59</t>
  </si>
  <si>
    <t>81-058-14-60</t>
  </si>
  <si>
    <t>81-058-14-61</t>
  </si>
  <si>
    <t>81-058-13-56</t>
  </si>
  <si>
    <t>Кепка HERMAN арт. NEWTOWN (рыжий) {orange}</t>
  </si>
  <si>
    <t>81-058-13-57</t>
  </si>
  <si>
    <t>81-058-13-58</t>
  </si>
  <si>
    <t>81-058-13-59</t>
  </si>
  <si>
    <t>81-058-13-60</t>
  </si>
  <si>
    <t>81-058-13-61</t>
  </si>
  <si>
    <t>81-059-09-57</t>
  </si>
  <si>
    <t>Кепка HERMAN арт. STONE OTTO (черный) {black}</t>
  </si>
  <si>
    <t>STONE OTTO</t>
  </si>
  <si>
    <t>81-059-09-58</t>
  </si>
  <si>
    <t>81-059-09-59</t>
  </si>
  <si>
    <t>81-059-09-60</t>
  </si>
  <si>
    <t>81-059-09-61</t>
  </si>
  <si>
    <t>81-059-14-57</t>
  </si>
  <si>
    <t>Кепка HERMAN арт. STONE OTTO (коричневый) {brown}</t>
  </si>
  <si>
    <t>81-059-14-58</t>
  </si>
  <si>
    <t>81-059-14-59</t>
  </si>
  <si>
    <t>81-059-14-60</t>
  </si>
  <si>
    <t>81-059-14-61</t>
  </si>
  <si>
    <t>80-845-16-57</t>
  </si>
  <si>
    <t>Кепка HERMAN арт. VINSON (темно-синий) {navy}</t>
  </si>
  <si>
    <t>50%шерсть - 30%полиэстер - 10%шелк - 10%акрил / подклад:100% хлопок</t>
  </si>
  <si>
    <t>80-845-16-58</t>
  </si>
  <si>
    <t>80-845-16-59</t>
  </si>
  <si>
    <t>80-845-16-60</t>
  </si>
  <si>
    <t>81-060-35-56</t>
  </si>
  <si>
    <t>Кепка HERMAN арт. WARWICK (разноцветный) {patchwork}</t>
  </si>
  <si>
    <t>WARWICK</t>
  </si>
  <si>
    <t>81-060-35-57</t>
  </si>
  <si>
    <t>81-060-35-58</t>
  </si>
  <si>
    <t>81-060-35-59</t>
  </si>
  <si>
    <t>81-060-35-60</t>
  </si>
  <si>
    <t>81-060-35-61</t>
  </si>
  <si>
    <t>80-456-19-00</t>
  </si>
  <si>
    <t>Козырек HERMAN арт. VISOR S1701 (голубой) {blue}</t>
  </si>
  <si>
    <t>80-540-14-55</t>
  </si>
  <si>
    <t>Панама HERMAN арт. NIXON 001 (коричневый) {brown}</t>
  </si>
  <si>
    <t>80-540-14-57</t>
  </si>
  <si>
    <t>80-540-14-59</t>
  </si>
  <si>
    <t>80-540-14-61</t>
  </si>
  <si>
    <t>81-061-08-55</t>
  </si>
  <si>
    <t>Шапка HERMAN арт. JONAS (серый) {grey}</t>
  </si>
  <si>
    <t>JONAS</t>
  </si>
  <si>
    <t>81-061-08-57</t>
  </si>
  <si>
    <t>81-061-08-59</t>
  </si>
  <si>
    <t>81-061-08-61</t>
  </si>
  <si>
    <t>81-061-14-55</t>
  </si>
  <si>
    <t>Шапка HERMAN арт. JONAS (коричневый) {brown}</t>
  </si>
  <si>
    <t>81-061-14-57</t>
  </si>
  <si>
    <t>81-061-14-59</t>
  </si>
  <si>
    <t>81-061-14-61</t>
  </si>
  <si>
    <t>81-062-18-55</t>
  </si>
  <si>
    <t>Шапка HERMAN арт. LEWIS (красный) {red}</t>
  </si>
  <si>
    <t>LEWIS</t>
  </si>
  <si>
    <t>70% полиэстер - 30% шерсть / подклад: 100% полиэстер</t>
  </si>
  <si>
    <t>81-062-18-57</t>
  </si>
  <si>
    <t>81-062-18-59</t>
  </si>
  <si>
    <t>81-062-18-61</t>
  </si>
  <si>
    <t>81-063-21-00</t>
  </si>
  <si>
    <t>Шапка HERMAN арт. MARIUS W16 (синий / красный) {red}</t>
  </si>
  <si>
    <t>MARIUS W16</t>
  </si>
  <si>
    <t>81-063-00-00</t>
  </si>
  <si>
    <t>Шапка HERMAN арт. MARIUS W16 (серый / коричневый) {taupe}</t>
  </si>
  <si>
    <t>81-064-02-55</t>
  </si>
  <si>
    <t>Шапка HERMAN арт. TELLER (бежевый) {beige}</t>
  </si>
  <si>
    <t>TELLER</t>
  </si>
  <si>
    <t>50% шерсть - 50% полиэстер / Подклад: 100% акрил</t>
  </si>
  <si>
    <t>81-064-02-57</t>
  </si>
  <si>
    <t>81-064-02-59</t>
  </si>
  <si>
    <t>81-064-02-61</t>
  </si>
  <si>
    <t>81-065-09-57</t>
  </si>
  <si>
    <t>Шляпа HERMAN арт. AUSTRALIAN (черный) {black}</t>
  </si>
  <si>
    <t>AUSTRALIAN</t>
  </si>
  <si>
    <t>81-065-09-59</t>
  </si>
  <si>
    <t>81-065-09-61</t>
  </si>
  <si>
    <t>81-065-14-57</t>
  </si>
  <si>
    <t>Шляпа HERMAN арт. AUSTRALIAN (коричневый) {brown}</t>
  </si>
  <si>
    <t>81-065-14-59</t>
  </si>
  <si>
    <t>81-065-14-61</t>
  </si>
  <si>
    <t>81-066-06-57</t>
  </si>
  <si>
    <t>Шляпа HERMAN арт. DEFENDER W16 001 (синий) {blue}</t>
  </si>
  <si>
    <t>DEFENDER W16 001</t>
  </si>
  <si>
    <t>70% шерсть - 30% полиэстер / подклад: 100% полиэстер</t>
  </si>
  <si>
    <t>81-066-06-59</t>
  </si>
  <si>
    <t>81-066-06-61</t>
  </si>
  <si>
    <t>81-066-08-57</t>
  </si>
  <si>
    <t>Шляпа HERMAN арт. DEFENDER W16 001 (серый) {grey}</t>
  </si>
  <si>
    <t>81-066-08-59</t>
  </si>
  <si>
    <t>81-009-09-55</t>
  </si>
  <si>
    <t>Шляпа HERMAN арт. MAC ORLAN (черный) {black}</t>
  </si>
  <si>
    <t>81-009-09-57</t>
  </si>
  <si>
    <t>81-009-09-59</t>
  </si>
  <si>
    <t>80-935-09-55</t>
  </si>
  <si>
    <t>Шляпа HERMAN арт. MAC RANG (черный) {black}</t>
  </si>
  <si>
    <t>80-935-09-57</t>
  </si>
  <si>
    <t>80-935-09-59</t>
  </si>
  <si>
    <t>81-067-09-55</t>
  </si>
  <si>
    <t>Шляпа HERMAN арт. MAC TYEE (черный) {black}</t>
  </si>
  <si>
    <t>MAC TYEE</t>
  </si>
  <si>
    <t>81-067-09-57</t>
  </si>
  <si>
    <t>81-068-09-57</t>
  </si>
  <si>
    <t>Шляпа HERMAN арт. MACCARTHY ND (черный) {black}</t>
  </si>
  <si>
    <t>MACCARTHY ND</t>
  </si>
  <si>
    <t>81-068-09-59</t>
  </si>
  <si>
    <t>81-068-09-61</t>
  </si>
  <si>
    <t>81-068-05-59</t>
  </si>
  <si>
    <t>Шляпа HERMAN арт. MACCARTHY ND (темно-серый) {charcoal}</t>
  </si>
  <si>
    <t>81-068-05-61</t>
  </si>
  <si>
    <t>80-153-06-55</t>
  </si>
  <si>
    <t>Шляпа HERMAN арт. MACCURTIS (синий) {blue}</t>
  </si>
  <si>
    <t>80-153-06-57</t>
  </si>
  <si>
    <t>80-366-14-57</t>
  </si>
  <si>
    <t>Шляпа HERMAN арт. MACGOFER (коричневый) {brown}</t>
  </si>
  <si>
    <t>80-366-14-59</t>
  </si>
  <si>
    <t>80-366-14-61</t>
  </si>
  <si>
    <t>80-368-09-59</t>
  </si>
  <si>
    <t>Шляпа HERMAN арт. MACKINSLEY (черный) {black}</t>
  </si>
  <si>
    <t>80-368-14-57</t>
  </si>
  <si>
    <t>Шляпа HERMAN арт. MACKINSLEY (коричневый) {brown}</t>
  </si>
  <si>
    <t>80-368-14-59</t>
  </si>
  <si>
    <t>80-371-09-57</t>
  </si>
  <si>
    <t>Шляпа HERMAN арт. MACWINSTON (черный) {black}</t>
  </si>
  <si>
    <t>80-371-09-59</t>
  </si>
  <si>
    <t>80-094-14-57</t>
  </si>
  <si>
    <t>Шляпа HERMAN арт. RICHARDO (коричневый) {brown}</t>
  </si>
  <si>
    <t>RICHARDO</t>
  </si>
  <si>
    <t>80-094-14-59</t>
  </si>
  <si>
    <t>81-069-09-57</t>
  </si>
  <si>
    <t>Шляпа HERMAN арт. MAC TUCKER (черный) {black}</t>
  </si>
  <si>
    <t>MAC TUCKER</t>
  </si>
  <si>
    <t>81-069-09-59</t>
  </si>
  <si>
    <t>81-069-09-61</t>
  </si>
  <si>
    <t>81-069-14-57</t>
  </si>
  <si>
    <t>Шляпа HERMAN арт. MAC TUCKER (коричневый) {brown}</t>
  </si>
  <si>
    <t>81-069-14-59</t>
  </si>
  <si>
    <t>81-069-14-61</t>
  </si>
  <si>
    <t>81-070-09-57</t>
  </si>
  <si>
    <t>Шляпа HERMAN арт. DON CHURCH (черный) {black}</t>
  </si>
  <si>
    <t>DON CHURCH</t>
  </si>
  <si>
    <t>81-070-09-59</t>
  </si>
  <si>
    <t>81-070-09-61</t>
  </si>
  <si>
    <t>81-070-09-55</t>
  </si>
  <si>
    <t>81-071-09-57</t>
  </si>
  <si>
    <t>Шляпа HERMAN арт. MAC HINA (черный) {black}</t>
  </si>
  <si>
    <t>MAC HINA</t>
  </si>
  <si>
    <t>81-071-09-59</t>
  </si>
  <si>
    <t>81-071-09-61</t>
  </si>
  <si>
    <t>81-071-09-55</t>
  </si>
  <si>
    <t>81-072-09-57</t>
  </si>
  <si>
    <t>Шляпа HERMAN арт. MAC KINK (черный) {black}</t>
  </si>
  <si>
    <t>MAC KINK</t>
  </si>
  <si>
    <t>81-072-09-59</t>
  </si>
  <si>
    <t>81-072-09-61</t>
  </si>
  <si>
    <t>81-072-09-55</t>
  </si>
  <si>
    <t>81-073-09-00</t>
  </si>
  <si>
    <t>Шапка HERMAN арт. CONSTANT (черный) {black}</t>
  </si>
  <si>
    <t>CONSTANT</t>
  </si>
  <si>
    <t>80-158-02-07</t>
  </si>
  <si>
    <t>Перчатки HERMAN арт. PYROP (бежевый) {beige}</t>
  </si>
  <si>
    <t>40% шерсть - 30% акрил - 30% пух кролика</t>
  </si>
  <si>
    <t>80-159-14-57</t>
  </si>
  <si>
    <t>Кепка HERMAN арт. GLORY (темно-коричневый) {bro}</t>
  </si>
  <si>
    <t>GLORY</t>
  </si>
  <si>
    <t>55% хлопок - 30% полиэстер - 15% вискоза</t>
  </si>
  <si>
    <t>bro</t>
  </si>
  <si>
    <t>80-160-05-61</t>
  </si>
  <si>
    <t>Шляпа HERMAN арт. PASSION (темно-серый) {cha}</t>
  </si>
  <si>
    <t>PASSION</t>
  </si>
  <si>
    <t>58% полиэстер - 25% вискоза - 17% хлопок</t>
  </si>
  <si>
    <t>cha</t>
  </si>
  <si>
    <t>80-249-11-00</t>
  </si>
  <si>
    <t>Панама HERMAN арт. MAGNUM KID (зеленый) {green}</t>
  </si>
  <si>
    <t>MAGNUM KID</t>
  </si>
  <si>
    <t>80-249-11-53</t>
  </si>
  <si>
    <t>80-250-35-62</t>
  </si>
  <si>
    <t>Кепка HERMAN арт. RANGE PATCH (разноцветный) {patchwork}</t>
  </si>
  <si>
    <t>70% лен - 30% хлопок</t>
  </si>
  <si>
    <t>80-250-35-55</t>
  </si>
  <si>
    <t>80-250-35-56</t>
  </si>
  <si>
    <t>80-250-35-57</t>
  </si>
  <si>
    <t>80-250-35-58</t>
  </si>
  <si>
    <t>80-250-35-59</t>
  </si>
  <si>
    <t>80-250-35-60</t>
  </si>
  <si>
    <t>80-250-35-61</t>
  </si>
  <si>
    <t>80-161-16-55</t>
  </si>
  <si>
    <t>Бейсболка HERMAN арт. CONQUEST SWEAT (темно-синий) {navy}</t>
  </si>
  <si>
    <t>80-161-16-58</t>
  </si>
  <si>
    <t>80-161-16-60</t>
  </si>
  <si>
    <t>80-161-16-57</t>
  </si>
  <si>
    <t>80-161-16-59</t>
  </si>
  <si>
    <t>80-161-16-61</t>
  </si>
  <si>
    <t>80-161-09-55</t>
  </si>
  <si>
    <t>Бейсболка HERMAN арт. CONQUEST SWEAT (черный) {black}</t>
  </si>
  <si>
    <t>80-161-09-58</t>
  </si>
  <si>
    <t>80-161-09-56</t>
  </si>
  <si>
    <t>80-161-09-60</t>
  </si>
  <si>
    <t>80-161-09-57</t>
  </si>
  <si>
    <t>80-161-09-59</t>
  </si>
  <si>
    <t>80-161-09-61</t>
  </si>
  <si>
    <t>80-070-02-55</t>
  </si>
  <si>
    <t>Шляпа HERMAN арт. LESTER (кремовый) {beige}</t>
  </si>
  <si>
    <t>80-070-02-57</t>
  </si>
  <si>
    <t>80-070-02-59</t>
  </si>
  <si>
    <t>80-070-02-61</t>
  </si>
  <si>
    <t>80-061-36-55</t>
  </si>
  <si>
    <t>Шляпа HERMAN арт. EVANS (кремовый) {beige}</t>
  </si>
  <si>
    <t>80-061-36-57</t>
  </si>
  <si>
    <t>80-061-36-59</t>
  </si>
  <si>
    <t>80-061-36-61</t>
  </si>
  <si>
    <t>80-251-18-55</t>
  </si>
  <si>
    <t>Шляпа HERMAN арт. O GOLDWIN (красный) {red}</t>
  </si>
  <si>
    <t>80-251-18-57</t>
  </si>
  <si>
    <t>80-251-18-59</t>
  </si>
  <si>
    <t>80-256-16-00</t>
  </si>
  <si>
    <t>Бейсболка HERMAN арт. ARIZONA (темно-синий) {navy}</t>
  </si>
  <si>
    <t>80-257-02-00</t>
  </si>
  <si>
    <t>Бейсболка HERMAN арт. FLORIDE (бежевый) {beige}</t>
  </si>
  <si>
    <t>FLORIDE</t>
  </si>
  <si>
    <t>80-257-09-00</t>
  </si>
  <si>
    <t>Бейсболка HERMAN арт. FLORIDE (черный) {black}</t>
  </si>
  <si>
    <t>80-257-16-00</t>
  </si>
  <si>
    <t>Бейсболка HERMAN арт. FLORIDE (темно-синий) {navy}</t>
  </si>
  <si>
    <t>80-258-19-00</t>
  </si>
  <si>
    <t>Бейсболка HERMAN арт. HAWAI (голубой) {clair}</t>
  </si>
  <si>
    <t>HAWAI</t>
  </si>
  <si>
    <t>clair</t>
  </si>
  <si>
    <t>80-258-06-00</t>
  </si>
  <si>
    <t>Бейсболка HERMAN арт. HAWAI (синий) {delave}</t>
  </si>
  <si>
    <t>delave</t>
  </si>
  <si>
    <t>80-258-16-00</t>
  </si>
  <si>
    <t>Бейсболка HERMAN арт. HAWAI (темно-синий) {fonce}</t>
  </si>
  <si>
    <t>fonce</t>
  </si>
  <si>
    <t>80-255-14-00</t>
  </si>
  <si>
    <t>Бейсболка HERMAN арт. TEXAS (коричневый) {brown}</t>
  </si>
  <si>
    <t>TEXAS</t>
  </si>
  <si>
    <t>80-255-11-00</t>
  </si>
  <si>
    <t>Бейсболка HERMAN арт. TEXAS (зеленый) {green}</t>
  </si>
  <si>
    <t>80-255-06-00</t>
  </si>
  <si>
    <t>Бейсболка HERMAN арт. TEXAS (синий) {grey}</t>
  </si>
  <si>
    <t>80-259-02-57</t>
  </si>
  <si>
    <t>Кепка HERMAN арт. PERCEVAL (бежевый) {beige}</t>
  </si>
  <si>
    <t>PERCEVAL</t>
  </si>
  <si>
    <t>80-259-02-59</t>
  </si>
  <si>
    <t>80-259-02-61</t>
  </si>
  <si>
    <t>80-259-02-55</t>
  </si>
  <si>
    <t>80-260-19-55</t>
  </si>
  <si>
    <t>Кепка HERMAN арт. PHOENIX 001 (голубой) {skyblue}</t>
  </si>
  <si>
    <t>PHOENIX 001</t>
  </si>
  <si>
    <t>skyblue</t>
  </si>
  <si>
    <t>80-260-19-57</t>
  </si>
  <si>
    <t>80-260-19-59</t>
  </si>
  <si>
    <t>80-260-19-61</t>
  </si>
  <si>
    <t>80-261-02-55</t>
  </si>
  <si>
    <t>Кепка HERMAN арт. PHOENIX 002 (бежевый) {beige}</t>
  </si>
  <si>
    <t>PHOENIX 002</t>
  </si>
  <si>
    <t>80-261-02-57</t>
  </si>
  <si>
    <t>80-261-02-59</t>
  </si>
  <si>
    <t>80-261-02-61</t>
  </si>
  <si>
    <t>80-261-08-55</t>
  </si>
  <si>
    <t>Кепка HERMAN арт. PHOENIX 002 (серый) {grey}</t>
  </si>
  <si>
    <t>80-261-08-57</t>
  </si>
  <si>
    <t>80-261-08-59</t>
  </si>
  <si>
    <t>80-261-08-61</t>
  </si>
  <si>
    <t>80-261-15-55</t>
  </si>
  <si>
    <t>Кепка HERMAN арт. PHOENIX 002 (светло-коричневый) {orange}</t>
  </si>
  <si>
    <t>80-261-15-57</t>
  </si>
  <si>
    <t>80-261-15-59</t>
  </si>
  <si>
    <t>80-261-15-61</t>
  </si>
  <si>
    <t>80-263-06-00</t>
  </si>
  <si>
    <t>Козырек HERMAN арт. JUDE 702 (синий) {blue}</t>
  </si>
  <si>
    <t>JUDE 702</t>
  </si>
  <si>
    <t>100% поливинилхлорид</t>
  </si>
  <si>
    <t>80-263-34-00</t>
  </si>
  <si>
    <t>Козырек HERMAN арт. JUDE 702 (розовый) {pink}</t>
  </si>
  <si>
    <t>80-263-18-00</t>
  </si>
  <si>
    <t>Козырек HERMAN арт. JUDE 702 (красный) {red}</t>
  </si>
  <si>
    <t>80-264-14-00</t>
  </si>
  <si>
    <t>Панама HERMAN арт. BASIL 108 (коричневый) {brown}</t>
  </si>
  <si>
    <t>BASIL 108</t>
  </si>
  <si>
    <t>80-264-14-51</t>
  </si>
  <si>
    <t>80-264-14-53</t>
  </si>
  <si>
    <t>80-266-02-55</t>
  </si>
  <si>
    <t>Шляпа HERMAN арт. CLAPTON 001 (бежевый) {natural}</t>
  </si>
  <si>
    <t>CLAPTON 001</t>
  </si>
  <si>
    <t>80-266-02-57</t>
  </si>
  <si>
    <t>80-266-02-59</t>
  </si>
  <si>
    <t>80-265-36-55</t>
  </si>
  <si>
    <t>Шляпа HERMAN арт. COLORADO (кремовый) {naturel}</t>
  </si>
  <si>
    <t>naturel</t>
  </si>
  <si>
    <t>80-265-36-57</t>
  </si>
  <si>
    <t>80-265-36-59</t>
  </si>
  <si>
    <t>80-267-02-59</t>
  </si>
  <si>
    <t>Шляпа HERMAN арт. CLАPTON 001 (бежевый) {beige}</t>
  </si>
  <si>
    <t>CLАPTON 001</t>
  </si>
  <si>
    <t>80-262-11-00</t>
  </si>
  <si>
    <t>Шапка HERMAN арт. V0402 (зеленый / серый) {green}</t>
  </si>
  <si>
    <t>V0402</t>
  </si>
  <si>
    <t>50% акрил - 50% полиэстер</t>
  </si>
  <si>
    <t>80-235-09-00</t>
  </si>
  <si>
    <t>Балаклава HERMAN арт. 4207 (черный) {black}</t>
  </si>
  <si>
    <t>4 207</t>
  </si>
  <si>
    <t>80-252-09-00</t>
  </si>
  <si>
    <t>Балаклава HERMAN арт. 4212 (черный) {black}</t>
  </si>
  <si>
    <t>4 212</t>
  </si>
  <si>
    <t>80-238-34-00</t>
  </si>
  <si>
    <t>Наушники HERMAN арт. S9115 (розовый) {pink}</t>
  </si>
  <si>
    <t>S9115</t>
  </si>
  <si>
    <t>80-253-34-00</t>
  </si>
  <si>
    <t>Наушники HERMAN арт. S9122 (розовый) {pink}</t>
  </si>
  <si>
    <t>S9122</t>
  </si>
  <si>
    <t>80-253-09-00</t>
  </si>
  <si>
    <t>Наушники HERMAN арт. S9122 (черный) {black}</t>
  </si>
  <si>
    <t>80-253-19-00</t>
  </si>
  <si>
    <t>Наушники HERMAN арт. S9122 (голубой) {blue}</t>
  </si>
  <si>
    <t>80-254-08-00</t>
  </si>
  <si>
    <t>Наушники HERMAN арт. 9133 (серый) {grey}</t>
  </si>
  <si>
    <t>80-254-14-00</t>
  </si>
  <si>
    <t>Наушники HERMAN арт. 9133 (коричневый) {brown}</t>
  </si>
  <si>
    <t>80-262-06-00</t>
  </si>
  <si>
    <t>Шапка HERMAN арт. V0402 (синий / серый) {blue}</t>
  </si>
  <si>
    <t>80-264-08-00</t>
  </si>
  <si>
    <t>Панама HERMAN арт. BASIL 108 (серый) {grey}</t>
  </si>
  <si>
    <t>80-264-08-51</t>
  </si>
  <si>
    <t>80-264-08-53</t>
  </si>
  <si>
    <t>80-264-19-00</t>
  </si>
  <si>
    <t>Панама HERMAN арт. BASIL 108 (голубой) {blue}</t>
  </si>
  <si>
    <t>80-264-19-51</t>
  </si>
  <si>
    <t>80-264-19-53</t>
  </si>
  <si>
    <t>80-001-08-58</t>
  </si>
  <si>
    <t>Кепка HERMAN арт. POLAK (серый) {Anthracite}</t>
  </si>
  <si>
    <t>POLAK</t>
  </si>
  <si>
    <t>anthracite</t>
  </si>
  <si>
    <t>80-002-14-58</t>
  </si>
  <si>
    <t>Кепка HERMAN арт. ELTON (коричневый) {Brown}</t>
  </si>
  <si>
    <t>ELTON</t>
  </si>
  <si>
    <t>80-003-14-57</t>
  </si>
  <si>
    <t>Шапка HERMAN арт. KOUGAS (коричневый) {brown}</t>
  </si>
  <si>
    <t>KOUGAS</t>
  </si>
  <si>
    <t>80% кожа - 20% мех кролика</t>
  </si>
  <si>
    <t>80-003-14-61</t>
  </si>
  <si>
    <t>80-003-14-59</t>
  </si>
  <si>
    <t>80-004-09-58</t>
  </si>
  <si>
    <t>Кепка HERMAN арт. ALISTER (черный) {Black}</t>
  </si>
  <si>
    <t>ALISTER</t>
  </si>
  <si>
    <t>80-004-09-57</t>
  </si>
  <si>
    <t>80-005-35-58</t>
  </si>
  <si>
    <t>Кепка HERMAN арт. DANIELS (разноцветный) {Taupe}</t>
  </si>
  <si>
    <t>DANIELS</t>
  </si>
  <si>
    <t>63% шерсть - 22% нейлон - 15% шелк</t>
  </si>
  <si>
    <t>80-006-14-58</t>
  </si>
  <si>
    <t>Кепка HERMAN арт. DRAGO (коричневый) {Green}</t>
  </si>
  <si>
    <t>DRAGO</t>
  </si>
  <si>
    <t>80-007-02-58</t>
  </si>
  <si>
    <t>Кепка HERMAN арт. SHIPS (бежевый) {Beige}</t>
  </si>
  <si>
    <t>SHIPS</t>
  </si>
  <si>
    <t>80-095-13-57</t>
  </si>
  <si>
    <t>Бейсболка HERMAN арт. CONQUEST KING (рыжий) {cognac}</t>
  </si>
  <si>
    <t>80-095-13-59</t>
  </si>
  <si>
    <t>80-095-13-61</t>
  </si>
  <si>
    <t>80-095-13-56</t>
  </si>
  <si>
    <t>80-095-13-60</t>
  </si>
  <si>
    <t>80-095-13-58</t>
  </si>
  <si>
    <t>80-096-26-58</t>
  </si>
  <si>
    <t>Бейсболка HERMAN арт. CONQUEST W16 002 (серый / синий) {Grey}</t>
  </si>
  <si>
    <t>CONQUEST W16 002</t>
  </si>
  <si>
    <t>80-097-09-00</t>
  </si>
  <si>
    <t>Берет HERMAN арт. ALBINA (черный) {black}</t>
  </si>
  <si>
    <t>ALBINA</t>
  </si>
  <si>
    <t>80-098-18-58</t>
  </si>
  <si>
    <t>Кепка HERMAN арт. ADVANCER W16 001 (красный) {Red}</t>
  </si>
  <si>
    <t>ADVANCER W16 001</t>
  </si>
  <si>
    <t>80-099-11-58</t>
  </si>
  <si>
    <t>Кепка HERMAN арт. ADVANCER W16 002 (зеленый) {green}</t>
  </si>
  <si>
    <t>80-100-14-58</t>
  </si>
  <si>
    <t>Кепка HERMAN арт. BADGER W16001 (коричневый) {brown}</t>
  </si>
  <si>
    <t>80-101-35-57</t>
  </si>
  <si>
    <t>Кепка HERMAN арт. BOXER W16001 (разноцветный) {patchwork}</t>
  </si>
  <si>
    <t>80-101-35-59</t>
  </si>
  <si>
    <t>80-101-35-61</t>
  </si>
  <si>
    <t>80-101-35-58</t>
  </si>
  <si>
    <t>80-102-26-56</t>
  </si>
  <si>
    <t>Кепка HERMAN арт. BOXER W16 003 (серый / синий) {blue}</t>
  </si>
  <si>
    <t>BOXER W16 003</t>
  </si>
  <si>
    <t>80-102-26-57</t>
  </si>
  <si>
    <t>80-102-26-59</t>
  </si>
  <si>
    <t>80-102-26-60</t>
  </si>
  <si>
    <t>80-102-26-61</t>
  </si>
  <si>
    <t>80-102-26-58</t>
  </si>
  <si>
    <t>80-103-11-58</t>
  </si>
  <si>
    <t>Кепка HERMAN арт. BOXER W16 004 (зеленый) {green}</t>
  </si>
  <si>
    <t>80-104-35-56</t>
  </si>
  <si>
    <t>Кепка HERMAN арт. BOXER W16 006 (разноцветный) {patchwork}</t>
  </si>
  <si>
    <t>BOXER W16 006</t>
  </si>
  <si>
    <t>100% шерсть Харрис Твид</t>
  </si>
  <si>
    <t>80-104-35-57</t>
  </si>
  <si>
    <t>80-104-35-59</t>
  </si>
  <si>
    <t>80-104-35-60</t>
  </si>
  <si>
    <t>80-104-35-61</t>
  </si>
  <si>
    <t>80-104-35-58</t>
  </si>
  <si>
    <t>80-105-13-58</t>
  </si>
  <si>
    <t>Кепка HERMAN арт. DISCOVERY KING (рыжий) {Cognac}</t>
  </si>
  <si>
    <t>DISCOVERY KING</t>
  </si>
  <si>
    <t>80-106-14-58</t>
  </si>
  <si>
    <t>Кепка HERMAN арт. DISCOVERY W16 001 (коричневый / оранжевый) {Orange}</t>
  </si>
  <si>
    <t>DISCOVERY W16 001</t>
  </si>
  <si>
    <t>80-107-78-58</t>
  </si>
  <si>
    <t>Кепка HERMAN арт. DISCOVERY W16 002 (синий / черный) {Blue}</t>
  </si>
  <si>
    <t>DISCOVERY W16 002</t>
  </si>
  <si>
    <t>80-108-14-58</t>
  </si>
  <si>
    <t>Кепка HERMAN арт. DISCOVERY W16 004 (коричневый) {brown}</t>
  </si>
  <si>
    <t>DISCOVERY W16 004</t>
  </si>
  <si>
    <t>80-109-14-58</t>
  </si>
  <si>
    <t>Кепка HERMAN арт. DISCOVERY W16 005 (коричневый) {brown}</t>
  </si>
  <si>
    <t>80-110-06-57</t>
  </si>
  <si>
    <t>Кепка HERMAN арт. DISPATCH W16001 (синий) {blue}</t>
  </si>
  <si>
    <t>80-110-06-59</t>
  </si>
  <si>
    <t>80-110-06-61</t>
  </si>
  <si>
    <t>80-110-06-58</t>
  </si>
  <si>
    <t>80-111-16-57</t>
  </si>
  <si>
    <t>Кепка HERMAN арт. DISPATCH W16 002 (темно-синий) {blue}</t>
  </si>
  <si>
    <t>80-111-16-59</t>
  </si>
  <si>
    <t>80-111-16-61</t>
  </si>
  <si>
    <t>80-111-16-58</t>
  </si>
  <si>
    <t>80-112-16-58</t>
  </si>
  <si>
    <t>Кепка HERMAN арт. JACK W16 006 (темно-синий) {Blue}</t>
  </si>
  <si>
    <t>JACK W16 006</t>
  </si>
  <si>
    <t>93% хлопок - 7% шелк</t>
  </si>
  <si>
    <t>Jack Vegas Crew</t>
  </si>
  <si>
    <t>80-113-09-00</t>
  </si>
  <si>
    <t>Кепка HERMAN арт. MADEMOISELLE W16 003 (черный) {black}</t>
  </si>
  <si>
    <t>MADEMOISELLE W16 003</t>
  </si>
  <si>
    <t>80-114-06-00</t>
  </si>
  <si>
    <t>Кепка HERMAN арт. MADEMOISELLE W16 003 (синий) {Blue}</t>
  </si>
  <si>
    <t>80-115-13-56</t>
  </si>
  <si>
    <t>Кепка HERMAN арт. RANGE KING (рыжий) {cognac}</t>
  </si>
  <si>
    <t>80-115-13-57</t>
  </si>
  <si>
    <t>80-115-13-59</t>
  </si>
  <si>
    <t>80-115-13-60</t>
  </si>
  <si>
    <t>80-115-13-61</t>
  </si>
  <si>
    <t>80-115-13-58</t>
  </si>
  <si>
    <t>80-116-14-57</t>
  </si>
  <si>
    <t>Кепка HERMAN арт. RANGE W16002 (коричневый) {brown}</t>
  </si>
  <si>
    <t>80-116-14-59</t>
  </si>
  <si>
    <t>80-116-14-61</t>
  </si>
  <si>
    <t>80-116-14-58</t>
  </si>
  <si>
    <t>80-117-14-58</t>
  </si>
  <si>
    <t>Кепка HERMAN арт. RANGE W16 003 (коричневый) {brown}</t>
  </si>
  <si>
    <t>80-118-92-57</t>
  </si>
  <si>
    <t>Кепка HERMAN арт. RANGE W16 005 (синий / коричневый) {blue}</t>
  </si>
  <si>
    <t>80-118-92-59</t>
  </si>
  <si>
    <t>80-118-92-61</t>
  </si>
  <si>
    <t>80-118-92-58</t>
  </si>
  <si>
    <t>80-119-14-58</t>
  </si>
  <si>
    <t>Кепка HERMAN арт. USURPER DUKE (коричневый) {brown}</t>
  </si>
  <si>
    <t>80-120-13-57</t>
  </si>
  <si>
    <t>Кепка HERMAN арт. USURPER KING (рыжий) {cognac}</t>
  </si>
  <si>
    <t>80-120-13-59</t>
  </si>
  <si>
    <t>80-120-13-60</t>
  </si>
  <si>
    <t>80-120-13-61</t>
  </si>
  <si>
    <t>80-120-13-58</t>
  </si>
  <si>
    <t>80-121-14-58</t>
  </si>
  <si>
    <t>Кепка HERMAN арт. USURPER W16 002 (коричневый) {beige}</t>
  </si>
  <si>
    <t>USURPER W16 002</t>
  </si>
  <si>
    <t>48% хлопок - 36% шерсть - 16% полиамид</t>
  </si>
  <si>
    <t>80-122-11-58</t>
  </si>
  <si>
    <t>Кепка HERMAN арт. USURPER W16 003 (зеленый) {green}</t>
  </si>
  <si>
    <t>USURPER W16 003</t>
  </si>
  <si>
    <t>94% шерсть - 6% кашемир</t>
  </si>
  <si>
    <t>80-122-11-57</t>
  </si>
  <si>
    <t>80-122-11-59</t>
  </si>
  <si>
    <t>80-122-11-61</t>
  </si>
  <si>
    <t>80-123-14-58</t>
  </si>
  <si>
    <t>Кепка HERMAN арт. USURPER W16 004 (коричневый) {brown}</t>
  </si>
  <si>
    <t>80-124-08-00</t>
  </si>
  <si>
    <t>Набор HERMAN арт. ACHILLE / ARMAND (серый) {grey}</t>
  </si>
  <si>
    <t>ACHILLE / ARMAND</t>
  </si>
  <si>
    <t>53% шерсть - 47% акрил</t>
  </si>
  <si>
    <t>80-125-34-00</t>
  </si>
  <si>
    <t>Набор HERMAN арт. ALIS / RIWAL (розовый) {pink}</t>
  </si>
  <si>
    <t>SET ALIS</t>
  </si>
  <si>
    <t>80-126-08-00</t>
  </si>
  <si>
    <t>Набор HERMAN арт. CONSTANT / GERMAIN (серый) {grey}</t>
  </si>
  <si>
    <t>CONSTANT / GERMAIN</t>
  </si>
  <si>
    <t>80-127-05-00</t>
  </si>
  <si>
    <t>Набор HERMAN арт. GASPARD / VICTOR (темно-серый) {black}</t>
  </si>
  <si>
    <t>GASPARD / VICTOR</t>
  </si>
  <si>
    <t>80-128-08-00</t>
  </si>
  <si>
    <t>Набор HERMAN арт. KANA / BARBANE / KILIAN (серый) {grey}</t>
  </si>
  <si>
    <t>KANA / BARBANE / KILIAN</t>
  </si>
  <si>
    <t>80-129-21-00</t>
  </si>
  <si>
    <t>Набор HERMAN арт. MARIUS / VALERE (синий / красный) {red}</t>
  </si>
  <si>
    <t>MARIUS / VALERE</t>
  </si>
  <si>
    <t>80-130-14-00</t>
  </si>
  <si>
    <t>Набор HERMAN арт. MATHILDE / FLORENCE (коричневый) {Green}</t>
  </si>
  <si>
    <t>MATHILDE / FLORENCE</t>
  </si>
  <si>
    <t>BLANC</t>
  </si>
  <si>
    <t>80-131-08-00</t>
  </si>
  <si>
    <t>Набор HERMAN арт. MODANA / YOUNA / BIBA (серый) {grey}</t>
  </si>
  <si>
    <t>MODANA / YOUNA / BIBA</t>
  </si>
  <si>
    <t>80-132-09-09</t>
  </si>
  <si>
    <t>Перчатки HERMAN арт. ANDRE (черный) {black}</t>
  </si>
  <si>
    <t>ANDRE</t>
  </si>
  <si>
    <t>80-132-09-08</t>
  </si>
  <si>
    <t>80-132-09-10</t>
  </si>
  <si>
    <t>80-133-18-07</t>
  </si>
  <si>
    <t>Перчатки HERMAN арт. CUTTY (красный) {Red}</t>
  </si>
  <si>
    <t>80-134-14-11</t>
  </si>
  <si>
    <t>Перчатки HERMAN арт. EXOS (коричневый) {brown}</t>
  </si>
  <si>
    <t>80-135-02-07</t>
  </si>
  <si>
    <t>Перчатки HERMAN арт. HEPBURN (бежевый) {Beige}</t>
  </si>
  <si>
    <t>HEPBURN</t>
  </si>
  <si>
    <t>80-136-09-65</t>
  </si>
  <si>
    <t>Перчатки HERMAN арт. HOCHE (черный) {black}</t>
  </si>
  <si>
    <t>HOCHE</t>
  </si>
  <si>
    <t>80-136-09-70</t>
  </si>
  <si>
    <t>80-136-09-75</t>
  </si>
  <si>
    <t>80-137-09-11</t>
  </si>
  <si>
    <t>Перчатки HERMAN арт. KADOUR (черный) {black}</t>
  </si>
  <si>
    <t>KADOUR</t>
  </si>
  <si>
    <t>80-138-14-75</t>
  </si>
  <si>
    <t>Перчатки HERMAN арт. SURENNE (коричневый) {brown}</t>
  </si>
  <si>
    <t>SURENNE</t>
  </si>
  <si>
    <t>80-138-14-65</t>
  </si>
  <si>
    <t>80-138-14-70</t>
  </si>
  <si>
    <t>80-139-17-00</t>
  </si>
  <si>
    <t>Повязка HERMAN арт. GUSTAVINE (белый) {white}</t>
  </si>
  <si>
    <t>GUSTAVINE</t>
  </si>
  <si>
    <t>80-140-09-00</t>
  </si>
  <si>
    <t>Шапка HERMAN арт. ACCOLA (черный) {black}</t>
  </si>
  <si>
    <t>ACCOLA</t>
  </si>
  <si>
    <t>80-141-14-00</t>
  </si>
  <si>
    <t>Шапка HERMAN арт. ARGOTA (коричневый) {Beige}</t>
  </si>
  <si>
    <t>ARGOTA</t>
  </si>
  <si>
    <t>80-142-09-00</t>
  </si>
  <si>
    <t>Шапка HERMAN арт. BACALL (черный) {black}</t>
  </si>
  <si>
    <t>80-143-02-00</t>
  </si>
  <si>
    <t>Шапка HERMAN арт. EUGENIE (бежевый) {Beige}</t>
  </si>
  <si>
    <t>EUGENIE</t>
  </si>
  <si>
    <t>43% шерсть - 17% хлопок - 20% акрил - 20% полиамид</t>
  </si>
  <si>
    <t>80-003-09-57</t>
  </si>
  <si>
    <t>Шапка HERMAN арт. KOUGAS (черный) {black}</t>
  </si>
  <si>
    <t>80-003-09-59</t>
  </si>
  <si>
    <t>80-003-09-61</t>
  </si>
  <si>
    <t>80-144-17-57</t>
  </si>
  <si>
    <t>Шапка HERMAN арт. MABEL (белый) {White}</t>
  </si>
  <si>
    <t>MABEL</t>
  </si>
  <si>
    <t>50% нейлон - 50% мех енота</t>
  </si>
  <si>
    <t>80-145-09-00</t>
  </si>
  <si>
    <t>Шапка HERMAN арт. MASSAK (черный) {black}</t>
  </si>
  <si>
    <t>MASSAK</t>
  </si>
  <si>
    <t>80-146-09-00</t>
  </si>
  <si>
    <t>Шапка HERMAN арт. NOVAK (черный) {black}</t>
  </si>
  <si>
    <t>NOVAK</t>
  </si>
  <si>
    <t>80-147-08-00</t>
  </si>
  <si>
    <t>Шапка HERMAN арт. ONYX (серый) {pearl}</t>
  </si>
  <si>
    <t>ONYX</t>
  </si>
  <si>
    <t>80-148-72-55</t>
  </si>
  <si>
    <t>Шапка HERMAN арт. SQUARE (красный / черный) {Red}</t>
  </si>
  <si>
    <t>SQUARE</t>
  </si>
  <si>
    <t>50% нейлон - 50% акрил</t>
  </si>
  <si>
    <t>80-149-17-00</t>
  </si>
  <si>
    <t>Шапка HERMAN арт. STARDUST (белый) {white}</t>
  </si>
  <si>
    <t>STARDUST</t>
  </si>
  <si>
    <t>80-150-09-59</t>
  </si>
  <si>
    <t>Шапка HERMAN арт. VERGARA (черный) {black}</t>
  </si>
  <si>
    <t>VERGARA</t>
  </si>
  <si>
    <t>50% мех кролика - 50% нейлон</t>
  </si>
  <si>
    <t>80-151-09-00</t>
  </si>
  <si>
    <t>Шарф HERMAN арт. ALPHEE (черный) {black}</t>
  </si>
  <si>
    <t>ALPHEE</t>
  </si>
  <si>
    <t>80-152-14-00</t>
  </si>
  <si>
    <t>Шарф HERMAN арт. ROMANE (коричневый) {Taupe}</t>
  </si>
  <si>
    <t>ROMANE</t>
  </si>
  <si>
    <t>13% мохер - 17% акрил - 70% полиамид</t>
  </si>
  <si>
    <t>80-153-09-58</t>
  </si>
  <si>
    <t>Шляпа HERMAN арт. MACCURTIS (черный) {black}</t>
  </si>
  <si>
    <t>80-154-09-57</t>
  </si>
  <si>
    <t>Шляпа HERMAN арт. EVITA (черный) {black}</t>
  </si>
  <si>
    <t>EVITA</t>
  </si>
  <si>
    <t>80-156-12-57</t>
  </si>
  <si>
    <t>Шляпа HERMAN арт. MACMAXWELL (бордовый) {bordeaux}</t>
  </si>
  <si>
    <t>80-156-12-56</t>
  </si>
  <si>
    <t>80-156-12-58</t>
  </si>
  <si>
    <t>80-156-12-55</t>
  </si>
  <si>
    <t>80-157-10-00</t>
  </si>
  <si>
    <t>Шапка HERMAN арт. ICE 8515 (черный / серый) {black}</t>
  </si>
  <si>
    <t>ICE 8515</t>
  </si>
  <si>
    <t>80-155-14-00</t>
  </si>
  <si>
    <t>Шапка HERMAN арт. ICE 8514 (коричневый) {taupe}</t>
  </si>
  <si>
    <t>80-032-09-58</t>
  </si>
  <si>
    <t>Кепка HERMAN арт. ADVANCER S1601 (черный) {navy}</t>
  </si>
  <si>
    <t>ADVANCER S1601</t>
  </si>
  <si>
    <t>80-033-19-57</t>
  </si>
  <si>
    <t>Кепка HERMAN арт. ADVANCER S1602 (голубой) {Blue}</t>
  </si>
  <si>
    <t>ADVANCER S1602</t>
  </si>
  <si>
    <t>80-033-19-59</t>
  </si>
  <si>
    <t>80-033-19-61</t>
  </si>
  <si>
    <t>80-034-08-56</t>
  </si>
  <si>
    <t>Кепка HERMAN арт. ADVANCER POLO (серый) {grey}</t>
  </si>
  <si>
    <t>80-034-08-57</t>
  </si>
  <si>
    <t>80-034-08-58</t>
  </si>
  <si>
    <t>80-034-08-60</t>
  </si>
  <si>
    <t>80-034-08-61</t>
  </si>
  <si>
    <t>80-034-08-59</t>
  </si>
  <si>
    <t>80-035-16-56</t>
  </si>
  <si>
    <t>Кепка HERMAN арт. BADGER POLO (темно-синий) {navy}</t>
  </si>
  <si>
    <t>80-035-16-59</t>
  </si>
  <si>
    <t>80-035-16-57</t>
  </si>
  <si>
    <t>80-035-16-58</t>
  </si>
  <si>
    <t>80-035-16-60</t>
  </si>
  <si>
    <t>80-035-16-61</t>
  </si>
  <si>
    <t>80-036-35-62</t>
  </si>
  <si>
    <t>Кепка HERMAN арт. BOXER S1601 (разноцветный) {patchwork}</t>
  </si>
  <si>
    <t>BOXER S1601</t>
  </si>
  <si>
    <t>80-036-35-55</t>
  </si>
  <si>
    <t>80-036-35-56</t>
  </si>
  <si>
    <t>80-036-35-59</t>
  </si>
  <si>
    <t>80-036-35-57</t>
  </si>
  <si>
    <t>80-036-35-58</t>
  </si>
  <si>
    <t>80-036-35-60</t>
  </si>
  <si>
    <t>80-036-35-61</t>
  </si>
  <si>
    <t>80-037-11-58</t>
  </si>
  <si>
    <t>Кепка HERMAN арт. BOXER S1602 (зеленый) {Green}</t>
  </si>
  <si>
    <t>BOXER S1602</t>
  </si>
  <si>
    <t>80-038-14-57</t>
  </si>
  <si>
    <t>Бейсболка HERMAN арт. CONQUEST CANVAS (коричневый) {brown}</t>
  </si>
  <si>
    <t>80-038-14-59</t>
  </si>
  <si>
    <t>80-038-14-00</t>
  </si>
  <si>
    <t>80-039-18-56</t>
  </si>
  <si>
    <t>Бейсболка HERMAN арт. CONQUEST POLO (красный) {red}</t>
  </si>
  <si>
    <t>80-039-18-57</t>
  </si>
  <si>
    <t>80-039-18-58</t>
  </si>
  <si>
    <t>80-039-18-60</t>
  </si>
  <si>
    <t>80-039-18-61</t>
  </si>
  <si>
    <t>80-039-18-59</t>
  </si>
  <si>
    <t>80-040-16-55</t>
  </si>
  <si>
    <t>Бейсболка HERMAN арт. CONQUEST WP (темно-синий) {navy}</t>
  </si>
  <si>
    <t>80-040-16-56</t>
  </si>
  <si>
    <t>80-040-16-57</t>
  </si>
  <si>
    <t>80-040-16-59</t>
  </si>
  <si>
    <t>80-040-16-60</t>
  </si>
  <si>
    <t>80-040-16-61</t>
  </si>
  <si>
    <t>80-040-16-62</t>
  </si>
  <si>
    <t>80-040-16-58</t>
  </si>
  <si>
    <t>80-041-01-58</t>
  </si>
  <si>
    <t>Кепка HERMAN арт. DISCOVERY S1601 (светло-серый) {Grey}</t>
  </si>
  <si>
    <t>DISCOVERY S1601</t>
  </si>
  <si>
    <t>80-042-35-58</t>
  </si>
  <si>
    <t>Кепка HERMAN арт. DISCOVERY S1602 (разноцветный) {Orange}</t>
  </si>
  <si>
    <t>DISCOVERY S1602</t>
  </si>
  <si>
    <t>80-043-16-58</t>
  </si>
  <si>
    <t>Кепка HERMAN арт. DISPATCH S1601 (темно-синий) {navy}</t>
  </si>
  <si>
    <t>DISPATCH S1601</t>
  </si>
  <si>
    <t>80-044-15-59</t>
  </si>
  <si>
    <t>Бейсболка HERMAN арт. CONQUEST WAX (светло-коричневый) {Beige}</t>
  </si>
  <si>
    <t>80-045-08-55</t>
  </si>
  <si>
    <t>Кепка HERMAN арт. RANGE POLO (серый) {grey}</t>
  </si>
  <si>
    <t>80-045-08-57</t>
  </si>
  <si>
    <t>80-045-08-60</t>
  </si>
  <si>
    <t>80-045-08-59</t>
  </si>
  <si>
    <t>80-045-08-61</t>
  </si>
  <si>
    <t>80-046-02-55</t>
  </si>
  <si>
    <t>Кепка HERMAN арт. RANGE S1601 (бежевый) {Beige}</t>
  </si>
  <si>
    <t>RANGE S1601</t>
  </si>
  <si>
    <t>45% хлопок - 55% лен</t>
  </si>
  <si>
    <t>80-046-02-58</t>
  </si>
  <si>
    <t>80-047-06-58</t>
  </si>
  <si>
    <t>Кепка HERMAN арт. RANGE S1602 (синий) {Blue}</t>
  </si>
  <si>
    <t>RANGE S1602</t>
  </si>
  <si>
    <t>51% хлопок - 48% лен - 1% полиэстер</t>
  </si>
  <si>
    <t>80-048-08-58</t>
  </si>
  <si>
    <t>Кепка HERMAN арт. RANGE S1603 (серый) {Grey}</t>
  </si>
  <si>
    <t>RANGE S1603</t>
  </si>
  <si>
    <t>80-049-06-55</t>
  </si>
  <si>
    <t>Кепка HERMAN арт. RANGE S1604 (синий) {blue}</t>
  </si>
  <si>
    <t>RANGE S1604</t>
  </si>
  <si>
    <t>80-049-06-56</t>
  </si>
  <si>
    <t>80-049-06-57</t>
  </si>
  <si>
    <t>80-049-06-60</t>
  </si>
  <si>
    <t>80-049-06-58</t>
  </si>
  <si>
    <t>80-049-06-59</t>
  </si>
  <si>
    <t>80-049-06-61</t>
  </si>
  <si>
    <t>80-050-09-58</t>
  </si>
  <si>
    <t>Кепка HERMAN арт. RANGE WP (темно-синий) {navy}</t>
  </si>
  <si>
    <t>RANGE WP</t>
  </si>
  <si>
    <t>80-051-08-57</t>
  </si>
  <si>
    <t>Кепка HERMAN арт. USURPER S1601 (серый) {grey}</t>
  </si>
  <si>
    <t>USURPER S1601</t>
  </si>
  <si>
    <t>75% хлопок - 25% лен</t>
  </si>
  <si>
    <t>80-051-08-59</t>
  </si>
  <si>
    <t>80-052-16-55</t>
  </si>
  <si>
    <t>Кепка HERMAN арт. USURPER S1602 (темно-синий) {dark blue}</t>
  </si>
  <si>
    <t>USURPER S1602</t>
  </si>
  <si>
    <t>dark blue</t>
  </si>
  <si>
    <t>80-052-16-57</t>
  </si>
  <si>
    <t>80-052-16-59</t>
  </si>
  <si>
    <t>80-052-16-61</t>
  </si>
  <si>
    <t>80-053-09-57</t>
  </si>
  <si>
    <t>Шляпа HERMAN арт. ASIA (черный) {black}</t>
  </si>
  <si>
    <t>ASIA</t>
  </si>
  <si>
    <t>80-054-08-57</t>
  </si>
  <si>
    <t>Шляпа HERMAN арт. BURTON (серый) {Grey}</t>
  </si>
  <si>
    <t>BURTON</t>
  </si>
  <si>
    <t>80-055-02-57</t>
  </si>
  <si>
    <t>Шляпа HERMAN арт. BUSHMAN (бежевый) {Beige}</t>
  </si>
  <si>
    <t>BUSHMAN</t>
  </si>
  <si>
    <t>80-056-08-59</t>
  </si>
  <si>
    <t>Шляпа HERMAN арт. CHICK (серый) {Grey}</t>
  </si>
  <si>
    <t>CHICK</t>
  </si>
  <si>
    <t>80-057-14-57</t>
  </si>
  <si>
    <t>Шляпа HERMAN арт. CLAUDIA (коричневый) {brown}</t>
  </si>
  <si>
    <t>CLAUDIA</t>
  </si>
  <si>
    <t>80-058-02-59</t>
  </si>
  <si>
    <t>Шляпа HERMAN арт. DAVIS (бежевый) {Beige}</t>
  </si>
  <si>
    <t>DAVIS</t>
  </si>
  <si>
    <t>60% солома - 40% бумага</t>
  </si>
  <si>
    <t>80-059-73-59</t>
  </si>
  <si>
    <t>Шляпа HERMAN арт. DIZZY (бежевый / коричневый) {brown}</t>
  </si>
  <si>
    <t>DIZZY</t>
  </si>
  <si>
    <t>60% хлопок - 40% бумага</t>
  </si>
  <si>
    <t>80-060-02-59</t>
  </si>
  <si>
    <t>Шляпа HERMAN арт. DUKE (бежевый) {beige}</t>
  </si>
  <si>
    <t>80-061-02-59</t>
  </si>
  <si>
    <t>Шляпа HERMAN арт. EVANS (бежевый) {natural}</t>
  </si>
  <si>
    <t>80-062-18-55</t>
  </si>
  <si>
    <t>Шляпа HERMAN арт. GARRET (белый / красный) {red}</t>
  </si>
  <si>
    <t>GARRET</t>
  </si>
  <si>
    <t>80-062-18-57</t>
  </si>
  <si>
    <t>80-062-18-59</t>
  </si>
  <si>
    <t>80-063-47-57</t>
  </si>
  <si>
    <t>Шляпа HERMAN арт. GINA (голубой / красный) {Blue}</t>
  </si>
  <si>
    <t>GINA</t>
  </si>
  <si>
    <t>80-064-32-57</t>
  </si>
  <si>
    <t>Шляпа HERMAN арт. GIULIA (бежевый / голубой) {Blue}</t>
  </si>
  <si>
    <t>GIULIA</t>
  </si>
  <si>
    <t>100% солома рафии</t>
  </si>
  <si>
    <t>80-065-32-59</t>
  </si>
  <si>
    <t>Шляпа HERMAN арт. GLENN (бежевый / синий) {Blue}</t>
  </si>
  <si>
    <t>GLENN</t>
  </si>
  <si>
    <t>80-066-73-59</t>
  </si>
  <si>
    <t>Шляпа HERMAN арт. HANK (бежевый / зеленый) {Green}</t>
  </si>
  <si>
    <t>HANK</t>
  </si>
  <si>
    <t>80-067-32-59</t>
  </si>
  <si>
    <t>Шляпа HERMAN арт. HODGE (бежевый / синий) {Blue}</t>
  </si>
  <si>
    <t>HODGE</t>
  </si>
  <si>
    <t>80-068-02-57</t>
  </si>
  <si>
    <t>Шляпа HERMAN арт. JO (бежевый) {Beige}</t>
  </si>
  <si>
    <t>JO</t>
  </si>
  <si>
    <t>80-068-02-61</t>
  </si>
  <si>
    <t>80-069-32-57</t>
  </si>
  <si>
    <t>Шляпа HERMAN арт. LAURA (бежевый / голубой) {Blue}</t>
  </si>
  <si>
    <t>LAURA</t>
  </si>
  <si>
    <t>80-070-17-55</t>
  </si>
  <si>
    <t>Шляпа HERMAN арт. LESTER (бежевый) {natural}</t>
  </si>
  <si>
    <t>80-070-17-57</t>
  </si>
  <si>
    <t>80-070-17-61</t>
  </si>
  <si>
    <t>80-070-17-59</t>
  </si>
  <si>
    <t>80-071-02-59</t>
  </si>
  <si>
    <t>Шляпа HERMAN арт. LLOYD (бежевый) {nautral}</t>
  </si>
  <si>
    <t>LLOYD</t>
  </si>
  <si>
    <t>nautral</t>
  </si>
  <si>
    <t>80-072-32-59</t>
  </si>
  <si>
    <t>Шляпа HERMAN арт. MILLER (бежевый / синий) {Blue}</t>
  </si>
  <si>
    <t>80-073-09-57</t>
  </si>
  <si>
    <t>Шляпа HERMAN арт. MONICA (черный) {black}</t>
  </si>
  <si>
    <t>MONICA</t>
  </si>
  <si>
    <t>80-074-53-57</t>
  </si>
  <si>
    <t>Козырек HERMAN арт. ORNELLA (бежевый / черный) {black}</t>
  </si>
  <si>
    <t>ORNELLA</t>
  </si>
  <si>
    <t>80-075-09-57</t>
  </si>
  <si>
    <t>Шляпа HERMAN арт. PAOLA (черный) {black}</t>
  </si>
  <si>
    <t>PAOLA</t>
  </si>
  <si>
    <t>80-076-02-59</t>
  </si>
  <si>
    <t>Шляпа HERMAN арт. POWELL (бежевый) {natural}</t>
  </si>
  <si>
    <t>POWELL</t>
  </si>
  <si>
    <t>80-077-18-57</t>
  </si>
  <si>
    <t>Шляпа HERMAN арт. SEAGULL (красный / синий) {Red}</t>
  </si>
  <si>
    <t>SEAGULL</t>
  </si>
  <si>
    <t>80-078-09-57</t>
  </si>
  <si>
    <t>Шляпа HERMAN арт. SERENA (черный) {black}</t>
  </si>
  <si>
    <t>SERENA</t>
  </si>
  <si>
    <t>80-079-02-55</t>
  </si>
  <si>
    <t>Шляпа HERMAN арт. TAIBU (бежевый) {natural}</t>
  </si>
  <si>
    <t>TAIBU</t>
  </si>
  <si>
    <t>80-080-73-59</t>
  </si>
  <si>
    <t>Шляпа HERMAN арт. TIMMY (бежевый / коричневый) {brown}</t>
  </si>
  <si>
    <t>TIMMY</t>
  </si>
  <si>
    <t>80-080-73-61</t>
  </si>
  <si>
    <t>80-080-73-57</t>
  </si>
  <si>
    <t>80-081-18-00</t>
  </si>
  <si>
    <t>Шапка HERMAN арт. PENDUICK 005 (красный) {red}</t>
  </si>
  <si>
    <t>PENDUICK 005</t>
  </si>
  <si>
    <t>80-082-16-00</t>
  </si>
  <si>
    <t>Шапка HERMAN арт. PENDUICK 006 (темно-синий) {navy}</t>
  </si>
  <si>
    <t>PENDUICK 006</t>
  </si>
  <si>
    <t>80-083-16-00</t>
  </si>
  <si>
    <t>Шапка HERMAN арт. PENDUICK 007 (темно-синий) {navy}</t>
  </si>
  <si>
    <t>PENDUICK 007</t>
  </si>
  <si>
    <t>80-084-17-00</t>
  </si>
  <si>
    <t>Козырек HERMAN арт. STORM 003 (белый) {White}</t>
  </si>
  <si>
    <t>STORM 003</t>
  </si>
  <si>
    <t>100% полиамид</t>
  </si>
  <si>
    <t>80-085-16-59</t>
  </si>
  <si>
    <t>Бейсболка HERMAN арт. DOLMEN 001 (темно-синий) {navy}</t>
  </si>
  <si>
    <t>DOLMEN 001</t>
  </si>
  <si>
    <t>80-086-16-59</t>
  </si>
  <si>
    <t>Кепка HERMAN арт. DOLMEN 002 (темно-синий) {navy}</t>
  </si>
  <si>
    <t>DOLMEN 002</t>
  </si>
  <si>
    <t>80-087-16-59</t>
  </si>
  <si>
    <t>Панама HERMAN арт. DOLMEN 003 (темно-синий) {navy}</t>
  </si>
  <si>
    <t>DOLMEN 003</t>
  </si>
  <si>
    <t>80-088-16-59</t>
  </si>
  <si>
    <t>Панама HERMAN арт. DOLMEN 005 (темно-синий) {navy}</t>
  </si>
  <si>
    <t>DOLMEN 005</t>
  </si>
  <si>
    <t>80-008-09-00</t>
  </si>
  <si>
    <t>Бейсболка HERMAN арт. GREG (черный) {Black}</t>
  </si>
  <si>
    <t>GREG</t>
  </si>
  <si>
    <t>80-009-06-57</t>
  </si>
  <si>
    <t>Кепка HERMAN арт. BLOOM (синий) {Blue}</t>
  </si>
  <si>
    <t>BLOOM</t>
  </si>
  <si>
    <t>80-010-08-57</t>
  </si>
  <si>
    <t>Кепка HERMAN арт. CHARLTON (серый) {Grey}</t>
  </si>
  <si>
    <t>CHARLTON</t>
  </si>
  <si>
    <t>80-011-08-57</t>
  </si>
  <si>
    <t>Кепка HERMAN арт. CHEVY (серый) {Grey}</t>
  </si>
  <si>
    <t>CHEVY</t>
  </si>
  <si>
    <t>80-012-08-57</t>
  </si>
  <si>
    <t>Кепка HERMAN арт. DAMON (серый) {Grey}</t>
  </si>
  <si>
    <t>DAMON</t>
  </si>
  <si>
    <t>95% шерсть - 5% нейлон</t>
  </si>
  <si>
    <t>80-013-14-57</t>
  </si>
  <si>
    <t>Кепка HERMAN арт. DEAN (коричневый) {Brown}</t>
  </si>
  <si>
    <t>DEAN</t>
  </si>
  <si>
    <t>90% шерсть - 4% нейлон - 2% хлопок - 4% шелк</t>
  </si>
  <si>
    <t>80-014-14-57</t>
  </si>
  <si>
    <t>Кепка HERMAN арт. DEREK (коричневый) {Brown}</t>
  </si>
  <si>
    <t>DEREK</t>
  </si>
  <si>
    <t>80-015-09-57</t>
  </si>
  <si>
    <t>Кепка HERMAN арт. HARLEY (черный) {Black}</t>
  </si>
  <si>
    <t>HARLEY</t>
  </si>
  <si>
    <t>80-016-14-58</t>
  </si>
  <si>
    <t>Кепка HERMAN арт. HAROLD (коричневый) {Brown}</t>
  </si>
  <si>
    <t>HAROLD</t>
  </si>
  <si>
    <t>80-017-14-56</t>
  </si>
  <si>
    <t>Кепка HERMAN арт. MARTIN (коричневый) {brown}</t>
  </si>
  <si>
    <t>80-017-14-59</t>
  </si>
  <si>
    <t>80-017-14-60</t>
  </si>
  <si>
    <t>80-017-14-61</t>
  </si>
  <si>
    <t>80-017-14-62</t>
  </si>
  <si>
    <t>80-017-14-58</t>
  </si>
  <si>
    <t>80-018-14-59</t>
  </si>
  <si>
    <t>Кепка HERMAN арт. RANGE W16001 (коричневый) {brown}</t>
  </si>
  <si>
    <t>80-019-14-57</t>
  </si>
  <si>
    <t>Кепка HERMAN арт. SPARCK (коричневый) {Cognac}</t>
  </si>
  <si>
    <t>SPARCK</t>
  </si>
  <si>
    <t>80-020-13-57</t>
  </si>
  <si>
    <t>Кепка HERMAN арт. WALT (рыжий) {Cognac}</t>
  </si>
  <si>
    <t>WALT</t>
  </si>
  <si>
    <t>80-021-06-00</t>
  </si>
  <si>
    <t>Шапка HERMAN арт. AZURITE (синий) {Blue}</t>
  </si>
  <si>
    <t>AZURITE</t>
  </si>
  <si>
    <t>100% пух кролика</t>
  </si>
  <si>
    <t>80-022-08-00</t>
  </si>
  <si>
    <t>Шарф HERMAN арт. COPAL (серый) {Taupe}</t>
  </si>
  <si>
    <t>COPAL</t>
  </si>
  <si>
    <t>80-023-17-00</t>
  </si>
  <si>
    <t>Шапка HERMAN арт. DORIS (белый) {White}</t>
  </si>
  <si>
    <t>DORIS</t>
  </si>
  <si>
    <t>100% пух кролика /помпон из енота</t>
  </si>
  <si>
    <t>80-024-11-00</t>
  </si>
  <si>
    <t>Шапка HERMAN арт. HAYS (зеленый) {Green}</t>
  </si>
  <si>
    <t>HAYS</t>
  </si>
  <si>
    <t>4% ангора - 58% вискоза - 25% полиамид - 25% акрил</t>
  </si>
  <si>
    <t>80-025-14-00</t>
  </si>
  <si>
    <t>Шапка HERMAN арт. JANIS (коричневый) {Brown}</t>
  </si>
  <si>
    <t>JANIS</t>
  </si>
  <si>
    <t>4% ангора - 58% вискоза - 13% полиамид - 25% акрил</t>
  </si>
  <si>
    <t>80-026-41-00</t>
  </si>
  <si>
    <t>Шапка HERMAN арт. NOLWENN (фиолетовый) {Purple}</t>
  </si>
  <si>
    <t>NOLWENN</t>
  </si>
  <si>
    <t>80-027-08-00</t>
  </si>
  <si>
    <t>Шапка HERMAN арт. REESE (серый) {Grey}</t>
  </si>
  <si>
    <t>35% вискоза - 8% акрил - 34% полиамид - 15% хлопок</t>
  </si>
  <si>
    <t>80-028-17-00</t>
  </si>
  <si>
    <t>Шапка HERMAN арт. SCARLETT (белый) {Offwhite}</t>
  </si>
  <si>
    <t>SCARLETT</t>
  </si>
  <si>
    <t>80-029-09-00</t>
  </si>
  <si>
    <t>Шапка HERMAN арт. STARLIGHT (черный) {Black}</t>
  </si>
  <si>
    <t>STARLIGHT</t>
  </si>
  <si>
    <t>80-030-17-57</t>
  </si>
  <si>
    <t>Шапка HERMAN арт. KAZI (белый) {White}</t>
  </si>
  <si>
    <t>KAZI</t>
  </si>
  <si>
    <t>100% пух кролика / помпон из енота</t>
  </si>
  <si>
    <t>80-031-17-57</t>
  </si>
  <si>
    <t>Шапка HERMAN арт. RIVAL (белый) {White}</t>
  </si>
  <si>
    <t>RIVAL</t>
  </si>
  <si>
    <t>70% пух кролика - 30% пух енота</t>
  </si>
  <si>
    <t>80-094-09-55</t>
  </si>
  <si>
    <t>Шляпа HERMAN арт. RICHARDO (черный) {black}</t>
  </si>
  <si>
    <t>80-094-09-57</t>
  </si>
  <si>
    <t>80-094-09-59</t>
  </si>
  <si>
    <t>80-217-10-00</t>
  </si>
  <si>
    <t>Перчатки HERMAN арт. 4646 (серый / черный) {grey}</t>
  </si>
  <si>
    <t>80-217-10-85</t>
  </si>
  <si>
    <t>80-217-10-95</t>
  </si>
  <si>
    <t>80-217-10-09</t>
  </si>
  <si>
    <t>80-216-70-00</t>
  </si>
  <si>
    <t>Перчатки HERMAN арт. 4648 (черный / голубой) {navy}</t>
  </si>
  <si>
    <t>4 648</t>
  </si>
  <si>
    <t>80-216-70-85</t>
  </si>
  <si>
    <t>80-216-70-09</t>
  </si>
  <si>
    <t>80-216-70-95</t>
  </si>
  <si>
    <t>80-216-10-00</t>
  </si>
  <si>
    <t>Перчатки HERMAN арт. 4648 (черный / серый) {black}</t>
  </si>
  <si>
    <t>80-216-10-85</t>
  </si>
  <si>
    <t>80-216-10-09</t>
  </si>
  <si>
    <t>80-216-10-95</t>
  </si>
  <si>
    <t>80-219-17-55</t>
  </si>
  <si>
    <t>Шапка HERMAN арт. KAMENKA (белый) {white}</t>
  </si>
  <si>
    <t>KAMENKA</t>
  </si>
  <si>
    <t>50% нейлон - 50% мех кролика</t>
  </si>
  <si>
    <t>80-219-17-57</t>
  </si>
  <si>
    <t>80-219-17-59</t>
  </si>
  <si>
    <t>80-228-17-57</t>
  </si>
  <si>
    <t>Шапка HERMAN арт. KOLOGRIV (белый) {offwhite}</t>
  </si>
  <si>
    <t>KOLOGRIV</t>
  </si>
  <si>
    <t>80-229-16-55</t>
  </si>
  <si>
    <t>Шапка HERMAN арт. KOROLEV (темно-синий) {jean}</t>
  </si>
  <si>
    <t>KOROLEV</t>
  </si>
  <si>
    <t>jean</t>
  </si>
  <si>
    <t>80-229-16-57</t>
  </si>
  <si>
    <t>80-229-16-59</t>
  </si>
  <si>
    <t>80-237-06-00</t>
  </si>
  <si>
    <t>Наушники HERMAN арт. NACRE (синий) {blue}</t>
  </si>
  <si>
    <t>NACRE</t>
  </si>
  <si>
    <t>80-237-17-00</t>
  </si>
  <si>
    <t>Наушники HERMAN арт. NACRE (белый) {white}</t>
  </si>
  <si>
    <t>80-230-17-55</t>
  </si>
  <si>
    <t>Шапка HERMAN арт. NINON (белый) {white}</t>
  </si>
  <si>
    <t>NINON</t>
  </si>
  <si>
    <t>80-230-17-57</t>
  </si>
  <si>
    <t>80-233-03-00</t>
  </si>
  <si>
    <t>Балаклава HERMAN арт. 4200 (оливковый) {khaki}</t>
  </si>
  <si>
    <t>4 200</t>
  </si>
  <si>
    <t>80-234-09-00</t>
  </si>
  <si>
    <t>Балаклава HERMAN арт. 4201 (черный) {black}</t>
  </si>
  <si>
    <t>4 201</t>
  </si>
  <si>
    <t>80-235-03-00</t>
  </si>
  <si>
    <t>Балаклава HERMAN арт. 4207 (оливковый) {khaki}</t>
  </si>
  <si>
    <t>80-238-08-00</t>
  </si>
  <si>
    <t>Наушники HERMAN арт. S9115 (серый) {grey}</t>
  </si>
  <si>
    <t>80-239-18-00</t>
  </si>
  <si>
    <t>Наушники HERMAN арт. S9119 (красный) {red}</t>
  </si>
  <si>
    <t>S9119</t>
  </si>
  <si>
    <t>80-240-38-00</t>
  </si>
  <si>
    <t>Наушники HERMAN арт. S9120 (белый / синий) {blue}</t>
  </si>
  <si>
    <t>S9120</t>
  </si>
  <si>
    <t>80-241-09-00</t>
  </si>
  <si>
    <t>Наушники HERMAN арт. S9123 (черный) {black}</t>
  </si>
  <si>
    <t>S9123</t>
  </si>
  <si>
    <t>80-241-17-00</t>
  </si>
  <si>
    <t>Наушники HERMAN арт. S9123 (белый) {white}</t>
  </si>
  <si>
    <t>80-242-89-00</t>
  </si>
  <si>
    <t>Наушники HERMAN арт. S9124 (серый / голубой) {grey}</t>
  </si>
  <si>
    <t>S9124</t>
  </si>
  <si>
    <t>80-220-14-55</t>
  </si>
  <si>
    <t>Шапка HERMAN арт. TOA (коричневый) {brown}</t>
  </si>
  <si>
    <t>TOA</t>
  </si>
  <si>
    <t>80-220-14-57</t>
  </si>
  <si>
    <t>80-220-17-57</t>
  </si>
  <si>
    <t>Шапка HERMAN арт. TOA (белый) {white}</t>
  </si>
  <si>
    <t>80-218-72-00</t>
  </si>
  <si>
    <t>Перчатки HERMAN арт. 4647 (черный / красный) {black}</t>
  </si>
  <si>
    <t>80-218-72-85</t>
  </si>
  <si>
    <t>80-218-72-09</t>
  </si>
  <si>
    <t>80-218-72-95</t>
  </si>
  <si>
    <t>80-221-06-55</t>
  </si>
  <si>
    <t>Шапка HERMAN арт. 9047 (синий) {blue}</t>
  </si>
  <si>
    <t>80-221-06-59</t>
  </si>
  <si>
    <t>80-221-41-55</t>
  </si>
  <si>
    <t>Шапка HERMAN арт. 9047 (фиолетовый) {purple}</t>
  </si>
  <si>
    <t>80-221-41-57</t>
  </si>
  <si>
    <t>80-221-41-59</t>
  </si>
  <si>
    <t>80-222-14-55</t>
  </si>
  <si>
    <t>Шапка HERMAN арт. 9049 (коричневый) {brown}</t>
  </si>
  <si>
    <t>80-222-14-57</t>
  </si>
  <si>
    <t>80-222-14-59</t>
  </si>
  <si>
    <t>80-223-09-55</t>
  </si>
  <si>
    <t>Шапка HERMAN арт. 9053 (черный) {black}</t>
  </si>
  <si>
    <t>80-223-09-57</t>
  </si>
  <si>
    <t>80-223-14-55</t>
  </si>
  <si>
    <t>Шапка HERMAN арт. 9053 (коричневый) {brown}</t>
  </si>
  <si>
    <t>80-223-14-57</t>
  </si>
  <si>
    <t>80-223-14-59</t>
  </si>
  <si>
    <t>80-224-08-55</t>
  </si>
  <si>
    <t>Шапка HERMAN арт. 9056 (серебристый) {silver}</t>
  </si>
  <si>
    <t>silver</t>
  </si>
  <si>
    <t>80-224-08-59</t>
  </si>
  <si>
    <t>80-225-08-55</t>
  </si>
  <si>
    <t>Шапка HERMAN арт. 9057 (серебристый) {silver}</t>
  </si>
  <si>
    <t>80-225-08-57</t>
  </si>
  <si>
    <t>80-225-08-59</t>
  </si>
  <si>
    <t>80-226-08-55</t>
  </si>
  <si>
    <t>Шапка HERMAN арт. 9058 (серый) {grey}</t>
  </si>
  <si>
    <t>80-226-08-57</t>
  </si>
  <si>
    <t>80-226-08-59</t>
  </si>
  <si>
    <t>80-232-02-00</t>
  </si>
  <si>
    <t>Наушники HERMAN арт. 9108 (бежевый) {beige}</t>
  </si>
  <si>
    <t>80-243-00-00</t>
  </si>
  <si>
    <t>Наушники HERMAN арт. V9132 (черный / бежевый) {black}</t>
  </si>
  <si>
    <t>V9132</t>
  </si>
  <si>
    <t>80-243-72-00</t>
  </si>
  <si>
    <t>Наушники HERMAN арт. V9132 (черный / красный) {red}</t>
  </si>
  <si>
    <t>80-243-16-00</t>
  </si>
  <si>
    <t>Наушники HERMAN арт. V9132 (темно-синий) {navy}</t>
  </si>
  <si>
    <t>80-244-48-00</t>
  </si>
  <si>
    <t>Наушники HERMAN арт. V9140 (белый / черный) {black}</t>
  </si>
  <si>
    <t>V9140</t>
  </si>
  <si>
    <t>80-244-72-00</t>
  </si>
  <si>
    <t>Наушники HERMAN арт. V9140 (белый / красный) {red}</t>
  </si>
  <si>
    <t>80-231-09-55</t>
  </si>
  <si>
    <t>Шапка HERMAN арт. 9900 (черный) {black}</t>
  </si>
  <si>
    <t>80-231-09-57</t>
  </si>
  <si>
    <t>80-231-17-55</t>
  </si>
  <si>
    <t>Шапка HERMAN арт. 9900 (белый) {white}</t>
  </si>
  <si>
    <t>80-231-17-57</t>
  </si>
  <si>
    <t>80-231-17-59</t>
  </si>
  <si>
    <t>80-140-02-00</t>
  </si>
  <si>
    <t>Шапка HERMAN арт. ACCOLA (бежевый / розовый) {beige}</t>
  </si>
  <si>
    <t>80-140-17-00</t>
  </si>
  <si>
    <t>Шапка HERMAN арт. ACCOLA (белый / коричневый) {taupe}</t>
  </si>
  <si>
    <t>80-132-14-08</t>
  </si>
  <si>
    <t>Перчатки HERMAN арт. ANDRE (коричневый) {brown}</t>
  </si>
  <si>
    <t>80-132-14-09</t>
  </si>
  <si>
    <t>80-132-14-10</t>
  </si>
  <si>
    <t>80-209-09-55</t>
  </si>
  <si>
    <t>Шапка HERMAN арт. BANKS (черный) {black}</t>
  </si>
  <si>
    <t>BANKS</t>
  </si>
  <si>
    <t>80-209-09-57</t>
  </si>
  <si>
    <t>80-209-09-59</t>
  </si>
  <si>
    <t>80-209-17-55</t>
  </si>
  <si>
    <t>Шапка HERMAN арт. BANKS (белый) {white}</t>
  </si>
  <si>
    <t>80-209-17-57</t>
  </si>
  <si>
    <t>80-209-17-59</t>
  </si>
  <si>
    <t>80-210-09-55</t>
  </si>
  <si>
    <t>Бейсболка HERMAN арт. CONQUEST W16 001 (черный) {black}</t>
  </si>
  <si>
    <t>80-210-09-56</t>
  </si>
  <si>
    <t>80-210-09-58</t>
  </si>
  <si>
    <t>80-210-09-60</t>
  </si>
  <si>
    <t>80-210-09-62</t>
  </si>
  <si>
    <t>80-210-09-57</t>
  </si>
  <si>
    <t>80-210-09-59</t>
  </si>
  <si>
    <t>80-210-09-61</t>
  </si>
  <si>
    <t>80-106-02-56</t>
  </si>
  <si>
    <t>Кепка HERMAN арт. DISCOVERY W16 001 (бежевый / синий) {beige}</t>
  </si>
  <si>
    <t>80-106-02-60</t>
  </si>
  <si>
    <t>80-106-02-55</t>
  </si>
  <si>
    <t>80-106-02-57</t>
  </si>
  <si>
    <t>80-106-02-58</t>
  </si>
  <si>
    <t>80-106-02-59</t>
  </si>
  <si>
    <t>80-106-02-61</t>
  </si>
  <si>
    <t>80-136-14-65</t>
  </si>
  <si>
    <t>Перчатки HERMAN арт. HOCHE (коричневый) {brown}</t>
  </si>
  <si>
    <t>80-136-14-70</t>
  </si>
  <si>
    <t>80-136-14-75</t>
  </si>
  <si>
    <t>80-211-36-00</t>
  </si>
  <si>
    <t>Шапка HERMAN арт. MERYL W17 (кремовый) {beige}</t>
  </si>
  <si>
    <t>80-211-09-00</t>
  </si>
  <si>
    <t>Шапка HERMAN арт. MERYL W17 (черный) {black}</t>
  </si>
  <si>
    <t>80-211-08-00</t>
  </si>
  <si>
    <t>Шапка HERMAN арт. MERYL W17 (серый) {grey}</t>
  </si>
  <si>
    <t>80-212-08-00</t>
  </si>
  <si>
    <t>Перчатки HERMAN арт. PYROP (серый) {taupe}</t>
  </si>
  <si>
    <t>80% акрил - 20% мех кролика</t>
  </si>
  <si>
    <t>80-212-08-07</t>
  </si>
  <si>
    <t>80-212-17-00</t>
  </si>
  <si>
    <t>Перчатки HERMAN арт. PYROP (белый) {white}</t>
  </si>
  <si>
    <t>80-212-17-07</t>
  </si>
  <si>
    <t>80-124-12-00</t>
  </si>
  <si>
    <t>Набор HERMAN арт. ACHILLE / ARMAND (бордовый) {green}</t>
  </si>
  <si>
    <t>80-213-09-00</t>
  </si>
  <si>
    <t>Набор HERMAN арт. EDOUARD / JONAS (черный) {black}</t>
  </si>
  <si>
    <t>EDOUARD / JONAS</t>
  </si>
  <si>
    <t>40% шерсть - 10% кашемир - 25% вискоза - 25% полиамид</t>
  </si>
  <si>
    <t>80-127-06-00</t>
  </si>
  <si>
    <t>Набор HERMAN арт. GASPARD / VICTOR (синий / серый) {navy}</t>
  </si>
  <si>
    <t>80-138-09-65</t>
  </si>
  <si>
    <t>Перчатки HERMAN арт. SURENNE (черный) {black}</t>
  </si>
  <si>
    <t>80-138-09-70</t>
  </si>
  <si>
    <t>80-138-09-75</t>
  </si>
  <si>
    <t>80-214-09-00</t>
  </si>
  <si>
    <t>Шарф HERMAN арт. TYRA W17 (черный) {black}</t>
  </si>
  <si>
    <t>80-214-08-00</t>
  </si>
  <si>
    <t>Шарф HERMAN арт. TYRA W17 (серый) {grey}</t>
  </si>
  <si>
    <t>80-215-10-55</t>
  </si>
  <si>
    <t>Кепка HERMAN арт. USURPER W16001 (серый / черный) {black}</t>
  </si>
  <si>
    <t>80-215-10-57</t>
  </si>
  <si>
    <t>80-215-10-58</t>
  </si>
  <si>
    <t>80-215-10-59</t>
  </si>
  <si>
    <t>80-215-10-61</t>
  </si>
  <si>
    <t>80-121-16-56</t>
  </si>
  <si>
    <t>Кепка HERMAN арт. USURPER W16 002 (темно-синий) {blue}</t>
  </si>
  <si>
    <t>80-121-16-58</t>
  </si>
  <si>
    <t>80-121-16-60</t>
  </si>
  <si>
    <t>80-121-16-55</t>
  </si>
  <si>
    <t>80-121-16-57</t>
  </si>
  <si>
    <t>80-121-16-59</t>
  </si>
  <si>
    <t>80-121-16-61</t>
  </si>
  <si>
    <t>80-122-14-57</t>
  </si>
  <si>
    <t>Кепка HERMAN арт. USURPER W16 003 (коричневый) {brown}</t>
  </si>
  <si>
    <t>80-122-14-59</t>
  </si>
  <si>
    <t>80-122-14-61</t>
  </si>
  <si>
    <t>80-218-95-00</t>
  </si>
  <si>
    <t>Перчатки HERMAN арт. 4647 (синий / белый) {blue}</t>
  </si>
  <si>
    <t>80-218-95-85</t>
  </si>
  <si>
    <t>80-218-95-09</t>
  </si>
  <si>
    <t>80-218-95-95</t>
  </si>
  <si>
    <t>80-227-17-59</t>
  </si>
  <si>
    <t>Шапка HERMAN арт. 9001 (белый) {white}</t>
  </si>
  <si>
    <t>80-227-17-55</t>
  </si>
  <si>
    <t>80-227-17-57</t>
  </si>
  <si>
    <t>80-236-09-00</t>
  </si>
  <si>
    <t>Балаклава HERMAN арт. 4208 (черный) {black}</t>
  </si>
  <si>
    <t>4 208</t>
  </si>
  <si>
    <t>80-245-02-00</t>
  </si>
  <si>
    <t>Наушники HERMAN арт. MEG (бежевый) {beige}</t>
  </si>
  <si>
    <t>MEG</t>
  </si>
  <si>
    <t>80-245-14-00</t>
  </si>
  <si>
    <t>Наушники HERMAN арт. MEG (коричневый) {brown}</t>
  </si>
  <si>
    <t>85% акрил - 15% полиэстер</t>
  </si>
  <si>
    <t>80-227-09-57</t>
  </si>
  <si>
    <t>Шапка HERMAN арт. 9001 (черный) {black}</t>
  </si>
  <si>
    <t>80-227-09-59</t>
  </si>
  <si>
    <t>80-227-09-61</t>
  </si>
  <si>
    <t>80-227-09-55</t>
  </si>
  <si>
    <t>80-246-18-00</t>
  </si>
  <si>
    <t>Шапка HERMAN арт. MERCURE (красный) {red}</t>
  </si>
  <si>
    <t>MERCURE</t>
  </si>
  <si>
    <t>80-239-09-00</t>
  </si>
  <si>
    <t>Наушники HERMAN арт. S9119 (черный) {black}</t>
  </si>
  <si>
    <t>80-242-64-00</t>
  </si>
  <si>
    <t>Наушники HERMAN арт. S9124 (розовый / серый) {purple}</t>
  </si>
  <si>
    <t>80-242-14-00</t>
  </si>
  <si>
    <t>Наушники HERMAN арт. S9124 (коричневый / бежевый) {brown}</t>
  </si>
  <si>
    <t>80-240-59-00</t>
  </si>
  <si>
    <t>Наушники HERMAN арт. S9120 (белый / розовый) {pink}</t>
  </si>
  <si>
    <t>80-238-19-00</t>
  </si>
  <si>
    <t>Наушники HERMAN арт. S9115 (голубой) {blue}</t>
  </si>
  <si>
    <t>80-238-09-00</t>
  </si>
  <si>
    <t>Наушники HERMAN арт. S9115 (черный) {black}</t>
  </si>
  <si>
    <t>80-128-14-00</t>
  </si>
  <si>
    <t>Набор HERMAN арт. KANA / BARBANE / KILIAN (коричневый) {brown}</t>
  </si>
  <si>
    <t>80-131-14-00</t>
  </si>
  <si>
    <t>Набор HERMAN арт. MODANA / YOUNA (коричневый) {brown}</t>
  </si>
  <si>
    <t>MODANA / YOUNA</t>
  </si>
  <si>
    <t>80-158-08-58</t>
  </si>
  <si>
    <t>Бейсболка HERMAN арт. B-457 (серый) {grey}</t>
  </si>
  <si>
    <t>B-457</t>
  </si>
  <si>
    <t>80-159-19-58</t>
  </si>
  <si>
    <t>Бейсболка HERMAN арт. CONQUEST S POLO (голубой) {light blue}</t>
  </si>
  <si>
    <t>light blue</t>
  </si>
  <si>
    <t>80-160-41-58</t>
  </si>
  <si>
    <t>Бейсболка HERMAN арт. CONQUEST S1701 (фиолетовый) {violet}</t>
  </si>
  <si>
    <t>100% лён</t>
  </si>
  <si>
    <t>violet</t>
  </si>
  <si>
    <t>80-161-03-58</t>
  </si>
  <si>
    <t>Бейсболка HERMAN арт. CONQUEST SWEAT (оливковый) {olive}</t>
  </si>
  <si>
    <t>80-040-02-57</t>
  </si>
  <si>
    <t>Бейсболка HERMAN арт. CONQUEST WP (бежевый) {taupe}</t>
  </si>
  <si>
    <t>80-040-02-58</t>
  </si>
  <si>
    <t>80-162-08-00</t>
  </si>
  <si>
    <t>Бейсболка HERMAN арт. JACK A (серый) {grey}</t>
  </si>
  <si>
    <t>JACK A</t>
  </si>
  <si>
    <t>50% хлопок - 50% нейлон</t>
  </si>
  <si>
    <t>80-163-11-00</t>
  </si>
  <si>
    <t>Бейсболка HERMAN арт. JACK B (зеленый) {green}</t>
  </si>
  <si>
    <t>JACK B</t>
  </si>
  <si>
    <t>80-164-06-00</t>
  </si>
  <si>
    <t>Бейсболка HERMAN арт. JACK C (синий) {blue}</t>
  </si>
  <si>
    <t>JACK C</t>
  </si>
  <si>
    <t>80-165-02-00</t>
  </si>
  <si>
    <t>Бейсболка HERMAN арт. JACK D (бежевый) {black}</t>
  </si>
  <si>
    <t>JACK D</t>
  </si>
  <si>
    <t>80-166-03-00</t>
  </si>
  <si>
    <t>Бейсболка HERMAN арт. JACK DEVIL (оливковый) {black}</t>
  </si>
  <si>
    <t>JACK DEVIL</t>
  </si>
  <si>
    <t>80-167-20-00</t>
  </si>
  <si>
    <t>Бейсболка HERMAN арт. JACK E (желтый) {red}</t>
  </si>
  <si>
    <t>JACK E</t>
  </si>
  <si>
    <t>80-168-08-00</t>
  </si>
  <si>
    <t>Бейсболка HERMAN арт. JACK FOOL (серый) {grey}</t>
  </si>
  <si>
    <t>JACK FOOL</t>
  </si>
  <si>
    <t>80-169-19-00</t>
  </si>
  <si>
    <t>Бейсболка HERMAN арт. JACK R (голубой) {green}</t>
  </si>
  <si>
    <t>JACK R</t>
  </si>
  <si>
    <t>80-170-06-00</t>
  </si>
  <si>
    <t>Бейсболка HERMAN арт. JACK TOWER (синий) {red}</t>
  </si>
  <si>
    <t>JACK TOWER</t>
  </si>
  <si>
    <t>80-171-08-59</t>
  </si>
  <si>
    <t>Кепка HERMAN арт. ADVANCER S17 POLO (серый) {grey}</t>
  </si>
  <si>
    <t>ADVANCER S17 POLO</t>
  </si>
  <si>
    <t>80-172-08-59</t>
  </si>
  <si>
    <t>Кепка HERMAN арт. ADVANCER S1704 (серый) {grey}</t>
  </si>
  <si>
    <t>80-173-19-55</t>
  </si>
  <si>
    <t>Кепка HERMAN арт. BOXER S1701 (голубой) {blue}</t>
  </si>
  <si>
    <t>80-173-19-56</t>
  </si>
  <si>
    <t>80-173-19-57</t>
  </si>
  <si>
    <t>80-173-19-58</t>
  </si>
  <si>
    <t>80-173-19-60</t>
  </si>
  <si>
    <t>80-173-19-61</t>
  </si>
  <si>
    <t>80-173-19-59</t>
  </si>
  <si>
    <t>80-174-14-59</t>
  </si>
  <si>
    <t>Кепка HERMAN арт. DISCOVERY S1702 (коричневый) {brown}</t>
  </si>
  <si>
    <t>80-175-08-58</t>
  </si>
  <si>
    <t>Кепка HERMAN арт. B-644 (серый) {grey}</t>
  </si>
  <si>
    <t>B-644</t>
  </si>
  <si>
    <t>80-176-16-58</t>
  </si>
  <si>
    <t>Кепка HERMAN арт. BADGER S17 POLO (темно-синий) {dark blue}</t>
  </si>
  <si>
    <t>BADGER S17 POLO</t>
  </si>
  <si>
    <t>80-177-08-58</t>
  </si>
  <si>
    <t>Кепка HERMAN арт. BADGER SWEAT (серый) {grey}</t>
  </si>
  <si>
    <t>BADGER SWEAT</t>
  </si>
  <si>
    <t>80-178-02-58</t>
  </si>
  <si>
    <t>Кепка HERMAN арт. DISPATCH S1701 (бежевый) {Beige}</t>
  </si>
  <si>
    <t>80-179-02-55</t>
  </si>
  <si>
    <t>Кепка HERMAN арт. DISPATCH S1702 (бежевый) {beige}</t>
  </si>
  <si>
    <t>80-179-02-57</t>
  </si>
  <si>
    <t>80-179-02-59</t>
  </si>
  <si>
    <t>80-179-02-61</t>
  </si>
  <si>
    <t>80-179-02-58</t>
  </si>
  <si>
    <t>80-180-17-58</t>
  </si>
  <si>
    <t>Кепка HERMAN арт. RANGE S17 POLO (белый) {white}</t>
  </si>
  <si>
    <t>80-181-06-59</t>
  </si>
  <si>
    <t>Кепка HERMAN арт. RANGE SWEAT (синий) {blue}</t>
  </si>
  <si>
    <t>80-181-06-57</t>
  </si>
  <si>
    <t>80-181-06-58</t>
  </si>
  <si>
    <t>80-182-16-55</t>
  </si>
  <si>
    <t>Кепка HERMAN арт. USURPER POLO (темно-синий) {navy}</t>
  </si>
  <si>
    <t>80-182-16-56</t>
  </si>
  <si>
    <t>80-182-16-57</t>
  </si>
  <si>
    <t>80-182-16-59</t>
  </si>
  <si>
    <t>80-182-16-60</t>
  </si>
  <si>
    <t>80-182-16-61</t>
  </si>
  <si>
    <t>80-182-16-58</t>
  </si>
  <si>
    <t>80-183-19-55</t>
  </si>
  <si>
    <t>Кепка HERMAN арт. USURPER S1701 (голубой) {blue}</t>
  </si>
  <si>
    <t>80-183-19-56</t>
  </si>
  <si>
    <t>80-183-19-57</t>
  </si>
  <si>
    <t>80-183-19-58</t>
  </si>
  <si>
    <t>80-183-19-60</t>
  </si>
  <si>
    <t>80-183-19-61</t>
  </si>
  <si>
    <t>80-183-19-59</t>
  </si>
  <si>
    <t>80-184-13-55</t>
  </si>
  <si>
    <t>Кепка HERMAN арт. USURPER S1702 (розовый) {red}</t>
  </si>
  <si>
    <t>80-184-13-57</t>
  </si>
  <si>
    <t>80-184-13-59</t>
  </si>
  <si>
    <t>80-185-08-57</t>
  </si>
  <si>
    <t>Кепка HERMAN арт. USURPER S1703 (серый) {blue}</t>
  </si>
  <si>
    <t>USURPER S1703</t>
  </si>
  <si>
    <t>96% хлопок - 4% лайкра</t>
  </si>
  <si>
    <t>80-185-08-58</t>
  </si>
  <si>
    <t>80-185-08-61</t>
  </si>
  <si>
    <t>80-185-08-59</t>
  </si>
  <si>
    <t>80-186-35-59</t>
  </si>
  <si>
    <t>Панама HERMAN арт. B-900 (разноцветный) {patchwork}</t>
  </si>
  <si>
    <t>B-900</t>
  </si>
  <si>
    <t>80-187-35-59</t>
  </si>
  <si>
    <t>Панама HERMAN арт. B-901 (разноцветный) {patchwork}</t>
  </si>
  <si>
    <t>B-901</t>
  </si>
  <si>
    <t>80-188-17-59</t>
  </si>
  <si>
    <t>Панама HERMAN арт. B-902 (белый) {white}</t>
  </si>
  <si>
    <t>B-902</t>
  </si>
  <si>
    <t>80-189-11-00</t>
  </si>
  <si>
    <t>Шарф HERMAN арт. SCARF S1701 (зеленый) {green}</t>
  </si>
  <si>
    <t>SCARF S1701</t>
  </si>
  <si>
    <t>80-190-17-00</t>
  </si>
  <si>
    <t>Шарф HERMAN арт. SCARF S1702 (белый) {white}</t>
  </si>
  <si>
    <t>SCARF S1702</t>
  </si>
  <si>
    <t>70% полиэстер - 30% вискоза</t>
  </si>
  <si>
    <t>80-191-19-00</t>
  </si>
  <si>
    <t>Шарф HERMAN арт. SCARF S1703 (голубой) {blue}</t>
  </si>
  <si>
    <t>SCARF S1703</t>
  </si>
  <si>
    <t>80-192-02-00</t>
  </si>
  <si>
    <t>Шарф HERMAN арт. SCARF S1705 (бежевый) {beige}</t>
  </si>
  <si>
    <t>80-193-34-00</t>
  </si>
  <si>
    <t>Шарф HERMAN арт. SCARF S1706 (розовый) {Pink}</t>
  </si>
  <si>
    <t>SCARF S1706</t>
  </si>
  <si>
    <t>80-194-02-56</t>
  </si>
  <si>
    <t>Шляпа HERMAN арт. MACESTER (бежевый) {beige}</t>
  </si>
  <si>
    <t>80-194-02-58</t>
  </si>
  <si>
    <t>80-194-02-57</t>
  </si>
  <si>
    <t>80-195-14-58</t>
  </si>
  <si>
    <t>Шляпа HERMAN арт. MACPHIE (коричневый) {brown}</t>
  </si>
  <si>
    <t>MACPHIE</t>
  </si>
  <si>
    <t>80-195-14-57</t>
  </si>
  <si>
    <t>80-196-36-59</t>
  </si>
  <si>
    <t>Шляпа HERMAN арт. ANDALOU (бежевый / синий) {blue}</t>
  </si>
  <si>
    <t>ANDALOU</t>
  </si>
  <si>
    <t>80-197-13-00</t>
  </si>
  <si>
    <t>Шляпа HERMAN арт. BOATER S1702 (оранжевый / коричневый) {orange}</t>
  </si>
  <si>
    <t>80-198-36-00</t>
  </si>
  <si>
    <t>Шляпа HERMAN арт. DON CAMINO (бежевый / коричневый) {brown}</t>
  </si>
  <si>
    <t>DON CAMINO</t>
  </si>
  <si>
    <t>80-199-02-59</t>
  </si>
  <si>
    <t>Шляпа HERMAN арт. DON GARCIA (бежевый) {green}</t>
  </si>
  <si>
    <t>DON GARCIA</t>
  </si>
  <si>
    <t>80-200-14-59</t>
  </si>
  <si>
    <t>Шляпа HERMAN арт. DON GIO (коричневый) {beige}</t>
  </si>
  <si>
    <t>80-201-02-00</t>
  </si>
  <si>
    <t>Шляпа HERMAN арт. MACADAMS (бежевый / коричневый) {brown}</t>
  </si>
  <si>
    <t>MACADAMS</t>
  </si>
  <si>
    <t>80-202-17-55</t>
  </si>
  <si>
    <t>Шляпа HERMAN арт. MACCHICK (белый / черный) {white}</t>
  </si>
  <si>
    <t>80-202-17-57</t>
  </si>
  <si>
    <t>80-203-36-59</t>
  </si>
  <si>
    <t>Шляпа HERMAN арт. O SULLIVAN (кремовый) {brown}</t>
  </si>
  <si>
    <t>O SULLIVAN</t>
  </si>
  <si>
    <t>80-204-02-59</t>
  </si>
  <si>
    <t>Шляпа HERMAN арт. POWELL (бежевый / коричневый) {brown}</t>
  </si>
  <si>
    <t>60% солома рафии - 40 % бумага</t>
  </si>
  <si>
    <t>80-205-02-57</t>
  </si>
  <si>
    <t>Шляпа HERMAN арт. DON GRINGO (бежевый) {green}</t>
  </si>
  <si>
    <t>DON GRINGO</t>
  </si>
  <si>
    <t>80-205-02-59</t>
  </si>
  <si>
    <t>80-206-02-59</t>
  </si>
  <si>
    <t>Шляпа HERMAN арт. DON PABLO (бежевый) {black}</t>
  </si>
  <si>
    <t>DON PABLO</t>
  </si>
  <si>
    <t>80-247-14-00</t>
  </si>
  <si>
    <t>Шапка HERMAN арт. KANA (коричневый) {brown}</t>
  </si>
  <si>
    <t>KANA</t>
  </si>
  <si>
    <t>80-145-05-00</t>
  </si>
  <si>
    <t>Шапка HERMAN арт. MASSAK (темно-серый) {dark grey}</t>
  </si>
  <si>
    <t>80-145-08-00</t>
  </si>
  <si>
    <t>Шапка HERMAN арт. MASSAK (серый) {grey}</t>
  </si>
  <si>
    <t>80-248-14-00</t>
  </si>
  <si>
    <t>Шапка HERMAN арт. MODANA (коричневый) {brown}</t>
  </si>
  <si>
    <t>MODANA</t>
  </si>
  <si>
    <t>80-149-02-00</t>
  </si>
  <si>
    <t>Шапка HERMAN арт. STARDUST (бежевый) {beige}</t>
  </si>
  <si>
    <t>80-149-09-00</t>
  </si>
  <si>
    <t>Шапка HERMAN арт. STARDUST (черный) {black}</t>
  </si>
  <si>
    <t>80-207-01-00</t>
  </si>
  <si>
    <t>Шапка HERMAN арт. SISUUK (светло-серый) {grey}</t>
  </si>
  <si>
    <t>SISUUK</t>
  </si>
  <si>
    <t>80-208-14-00</t>
  </si>
  <si>
    <t>Шапка HERMAN арт. SISUUK (коричневый) {brown}</t>
  </si>
  <si>
    <t>80-193-19-00</t>
  </si>
  <si>
    <t>Шарф HERMAN арт. SCARF S1706 (голубой) {turqouise}</t>
  </si>
  <si>
    <t>turqouise</t>
  </si>
  <si>
    <t>80-268-08-00</t>
  </si>
  <si>
    <t>Шапка HERMAN арт. JUSTIN 8534 (серый) {grey}</t>
  </si>
  <si>
    <t>80-049-16-58</t>
  </si>
  <si>
    <t>Кепка HERMAN арт. RANGE S1604 (темно-синий) {navy}</t>
  </si>
  <si>
    <t>80-049-16-60</t>
  </si>
  <si>
    <t>80-049-16-62</t>
  </si>
  <si>
    <t>80-049-16-55</t>
  </si>
  <si>
    <t>80-049-16-56</t>
  </si>
  <si>
    <t>80-049-16-57</t>
  </si>
  <si>
    <t>80-049-16-59</t>
  </si>
  <si>
    <t>80-049-16-61</t>
  </si>
  <si>
    <t>80-033-02-57</t>
  </si>
  <si>
    <t>Кепка HERMAN арт. ADVANCER S1602 (бежевый) {Beige}</t>
  </si>
  <si>
    <t>80-033-02-59</t>
  </si>
  <si>
    <t>80-033-02-61</t>
  </si>
  <si>
    <t>80-051-19-59</t>
  </si>
  <si>
    <t>Кепка HERMAN арт. USURPER S1601 (голубой) {Blue}</t>
  </si>
  <si>
    <t>80-051-19-61</t>
  </si>
  <si>
    <t>80-052-06-55</t>
  </si>
  <si>
    <t>Кепка HERMAN арт. USURPER S1602 (синий) {light blue}</t>
  </si>
  <si>
    <t>80-052-06-57</t>
  </si>
  <si>
    <t>80-052-06-59</t>
  </si>
  <si>
    <t>80-052-06-61</t>
  </si>
  <si>
    <t>80-035-18-59</t>
  </si>
  <si>
    <t>Кепка HERMAN арт. BADGER POLO (красный) {Red}</t>
  </si>
  <si>
    <t>80-035-19-58</t>
  </si>
  <si>
    <t>Кепка HERMAN арт. BADGER POLO (голубой) {turqouise}</t>
  </si>
  <si>
    <t>80-035-19-60</t>
  </si>
  <si>
    <t>80-035-19-57</t>
  </si>
  <si>
    <t>80-035-19-59</t>
  </si>
  <si>
    <t>80-035-19-61</t>
  </si>
  <si>
    <t>80-045-16-55</t>
  </si>
  <si>
    <t>Кепка HERMAN арт. RANGE POLO (темно-синий) {navy}</t>
  </si>
  <si>
    <t>80-045-16-57</t>
  </si>
  <si>
    <t>80-045-16-59</t>
  </si>
  <si>
    <t>80-045-16-61</t>
  </si>
  <si>
    <t>80-045-19-60</t>
  </si>
  <si>
    <t>Кепка HERMAN арт. RANGE POLO (голубой) {turqouise}</t>
  </si>
  <si>
    <t>80-045-19-57</t>
  </si>
  <si>
    <t>80-045-19-59</t>
  </si>
  <si>
    <t>80-045-19-61</t>
  </si>
  <si>
    <t>80-089-16-55</t>
  </si>
  <si>
    <t>Шляпа HERMAN арт. MACGARBO (темно-синий) {navy}</t>
  </si>
  <si>
    <t>MACGARBO</t>
  </si>
  <si>
    <t>80-089-16-57</t>
  </si>
  <si>
    <t>80-089-16-59</t>
  </si>
  <si>
    <t>80-089-09-55</t>
  </si>
  <si>
    <t>Шляпа HERMAN арт. MACGARBO (черный) {black}</t>
  </si>
  <si>
    <t>80-089-09-57</t>
  </si>
  <si>
    <t>80-089-09-59</t>
  </si>
  <si>
    <t>80-090-11-59</t>
  </si>
  <si>
    <t>Панама HERMAN арт. MAGNUM (зеленый) {green}</t>
  </si>
  <si>
    <t>MAGNUM</t>
  </si>
  <si>
    <t>80-090-11-57</t>
  </si>
  <si>
    <t>80-090-11-00</t>
  </si>
  <si>
    <t>80-091-06-00</t>
  </si>
  <si>
    <t>Бейсболка HERMAN арт. TANAKA (синий) {Blue}</t>
  </si>
  <si>
    <t>TANAKA</t>
  </si>
  <si>
    <t>80-091-09-00</t>
  </si>
  <si>
    <t>Бейсболка HERMAN арт. TANAKA (черный) {black}</t>
  </si>
  <si>
    <t>80-092-06-57</t>
  </si>
  <si>
    <t>Панама HERMAN арт. HIGGINS (синий) {blue}</t>
  </si>
  <si>
    <t>HIGGINS</t>
  </si>
  <si>
    <t>80-092-06-59</t>
  </si>
  <si>
    <t>80-092-06-00</t>
  </si>
  <si>
    <t>80-093-13-57</t>
  </si>
  <si>
    <t>Панама HERMAN арт. BUCK (оранжевый) {orange}</t>
  </si>
  <si>
    <t>BUCK</t>
  </si>
  <si>
    <t>80-093-13-59</t>
  </si>
  <si>
    <t>80-093-13-00</t>
  </si>
  <si>
    <t>акрилл</t>
  </si>
  <si>
    <t>DJIBOUTI</t>
  </si>
  <si>
    <t>DJERBA</t>
  </si>
  <si>
    <t>BAMAKO</t>
  </si>
  <si>
    <t>TRIPOLI</t>
  </si>
  <si>
    <t>TEMPA</t>
  </si>
  <si>
    <t>FLORIDA</t>
  </si>
  <si>
    <t>B-4003</t>
  </si>
  <si>
    <t>B-4503</t>
  </si>
  <si>
    <t>EDMOND 020</t>
  </si>
  <si>
    <t>ICE 8520</t>
  </si>
  <si>
    <t>ICE 8523</t>
  </si>
  <si>
    <t>KANA W16</t>
  </si>
  <si>
    <t>DORIANE</t>
  </si>
  <si>
    <t>EDMOND 004</t>
  </si>
  <si>
    <t>VALERE</t>
  </si>
  <si>
    <t>HATTAWAY</t>
  </si>
  <si>
    <t>KING</t>
  </si>
  <si>
    <t>HARTLEY</t>
  </si>
  <si>
    <t>BRUCE</t>
  </si>
  <si>
    <t>TABARLY</t>
  </si>
  <si>
    <t>KENDAL</t>
  </si>
  <si>
    <t>EDMOND 088</t>
  </si>
  <si>
    <t>BLACK</t>
  </si>
  <si>
    <t>WHITE</t>
  </si>
  <si>
    <t>NAVY</t>
  </si>
  <si>
    <t>BEIGE</t>
  </si>
  <si>
    <t>YELLOW</t>
  </si>
  <si>
    <t>PINK</t>
  </si>
  <si>
    <t>BLUE</t>
  </si>
  <si>
    <t>DENIM</t>
  </si>
  <si>
    <t>NATURAL</t>
  </si>
  <si>
    <t>GREY</t>
  </si>
  <si>
    <t>ANIMAL</t>
  </si>
  <si>
    <t>FUSHIA</t>
  </si>
  <si>
    <t>GREEN</t>
  </si>
  <si>
    <t>BURGUNDY</t>
  </si>
  <si>
    <t>BROWN</t>
  </si>
  <si>
    <t>RED</t>
  </si>
  <si>
    <t>ORANGE</t>
  </si>
  <si>
    <t>OFFWHITE</t>
  </si>
  <si>
    <t>TAUPE</t>
  </si>
  <si>
    <t>PETROL BLUE</t>
  </si>
  <si>
    <t>PEARL</t>
  </si>
  <si>
    <t>COGNAC</t>
  </si>
  <si>
    <t>MUSTARD</t>
  </si>
  <si>
    <t>Charcoal</t>
  </si>
  <si>
    <t>OLD PINK</t>
  </si>
  <si>
    <t>DARK GREY</t>
  </si>
  <si>
    <t>Reference</t>
  </si>
  <si>
    <t>Price</t>
  </si>
  <si>
    <t>Material</t>
  </si>
  <si>
    <t>Origin</t>
  </si>
  <si>
    <t>CountyCode</t>
  </si>
  <si>
    <t>uPrice</t>
  </si>
  <si>
    <t>OS</t>
  </si>
  <si>
    <t>DJIBOUTIBLACK</t>
  </si>
  <si>
    <t>100% cotton</t>
  </si>
  <si>
    <t>China</t>
  </si>
  <si>
    <t>DJERBAWHITE</t>
  </si>
  <si>
    <t>DJERBANAVY</t>
  </si>
  <si>
    <t>BAMAKOBEIGE</t>
  </si>
  <si>
    <t>BAMAKONAVY</t>
  </si>
  <si>
    <t>TRIPOLIBEIGE</t>
  </si>
  <si>
    <t>TRIPOLINAVY</t>
  </si>
  <si>
    <t>TEMPAYELLOW</t>
  </si>
  <si>
    <t>TEMPAPINK</t>
  </si>
  <si>
    <t>FLORIDABLUE</t>
  </si>
  <si>
    <t>FLORIDAYELLOW</t>
  </si>
  <si>
    <t>FLORIDAPINK</t>
  </si>
  <si>
    <t>TULUMDENIM</t>
  </si>
  <si>
    <t>100% raffia straw</t>
  </si>
  <si>
    <t>DON PEPPERNATURAL</t>
  </si>
  <si>
    <t>100% natural straw</t>
  </si>
  <si>
    <t>GLAZICNAVY</t>
  </si>
  <si>
    <t>50% polyester - 50% felt</t>
  </si>
  <si>
    <t>COLMANDENIM</t>
  </si>
  <si>
    <t>BOATERBLACK</t>
  </si>
  <si>
    <t>GRINGONATURAL</t>
  </si>
  <si>
    <t>100% seagrass straw</t>
  </si>
  <si>
    <t>KITEBLUE</t>
  </si>
  <si>
    <t>AGUSTABLACK</t>
  </si>
  <si>
    <t>AGUSTAGREY</t>
  </si>
  <si>
    <t>CREEKGREY</t>
  </si>
  <si>
    <t>CREEKNAVY</t>
  </si>
  <si>
    <t>CREEKBLACK</t>
  </si>
  <si>
    <t>CONQUEST 033ANIMAL</t>
  </si>
  <si>
    <t>CONQUEST 033BLUE</t>
  </si>
  <si>
    <t>CONQUEST 033FUSHIA</t>
  </si>
  <si>
    <t>BUCKET 024ANIMAL</t>
  </si>
  <si>
    <t>BUCKET 024BLUE</t>
  </si>
  <si>
    <t>BUCKET 024FUSHIA</t>
  </si>
  <si>
    <t>CONQUEST SWEATGREY</t>
  </si>
  <si>
    <t>Italy</t>
  </si>
  <si>
    <t>CONQUEST SWEATNAVY</t>
  </si>
  <si>
    <t>CONQUEST SWEATBLACK</t>
  </si>
  <si>
    <t>CONQUEST SWEATGREEN</t>
  </si>
  <si>
    <t>B-4003BLACK</t>
  </si>
  <si>
    <t>100% leather</t>
  </si>
  <si>
    <t>B-4503BLACK</t>
  </si>
  <si>
    <t xml:space="preserve">100% wool </t>
  </si>
  <si>
    <t>BARBEAUBURGUNDY</t>
  </si>
  <si>
    <t>50% wool - 50% polyester</t>
  </si>
  <si>
    <t>DISPATCH 002GREY</t>
  </si>
  <si>
    <t>100% wool</t>
  </si>
  <si>
    <t>DISPATCH 002BROWN</t>
  </si>
  <si>
    <t>HORSEBLUE</t>
  </si>
  <si>
    <t>90% wool - 10% cashmere</t>
  </si>
  <si>
    <t>RANGE 003GREY</t>
  </si>
  <si>
    <t>50% wool - 45% polyester - 5% polyamid</t>
  </si>
  <si>
    <t>RANGE 013BLUE</t>
  </si>
  <si>
    <t>20% wool - 20% acrylic - 60% polyester</t>
  </si>
  <si>
    <t>RANGE 013RED</t>
  </si>
  <si>
    <t>RANGE W16002BROWN</t>
  </si>
  <si>
    <t>RUTFORDBLUE</t>
  </si>
  <si>
    <t>45% wool - 55% polyester</t>
  </si>
  <si>
    <t>BUCK 006BEIGE</t>
  </si>
  <si>
    <t>100% polyester</t>
  </si>
  <si>
    <t>BUCK 006NAVY</t>
  </si>
  <si>
    <t>BUCK 006PINK</t>
  </si>
  <si>
    <t>BUCK 007ORANGE</t>
  </si>
  <si>
    <t>50% cotton - 50% polyester</t>
  </si>
  <si>
    <t>BUCK 010NAVY</t>
  </si>
  <si>
    <t>BUCK 010GREEN</t>
  </si>
  <si>
    <t>EDMOND 001NAVY</t>
  </si>
  <si>
    <t>EDMOND 020BLACK</t>
  </si>
  <si>
    <t>30% wool - 70% acrylic</t>
  </si>
  <si>
    <t>EDMOND 039OFFWHITE</t>
  </si>
  <si>
    <t>100% acrylic</t>
  </si>
  <si>
    <t>Poland</t>
  </si>
  <si>
    <t>EDMOND 005NAVY</t>
  </si>
  <si>
    <t>EDMOND 005BROWN</t>
  </si>
  <si>
    <t>EDMOND 005BLACK</t>
  </si>
  <si>
    <t>ICE 8520NAVY</t>
  </si>
  <si>
    <t>ICE 8520BLACK</t>
  </si>
  <si>
    <t>ICE 8523BLACK</t>
  </si>
  <si>
    <t>ICE 8523GREEN</t>
  </si>
  <si>
    <t>JUSTIN 8533GREY</t>
  </si>
  <si>
    <t>JUSTIN 8534GREY</t>
  </si>
  <si>
    <t>JUSTIN 8534NAVY</t>
  </si>
  <si>
    <t>JUSTIN 8534BLACK</t>
  </si>
  <si>
    <t>KANA W16BROWN</t>
  </si>
  <si>
    <t>58% viscose - 25% acrylic - 13% polyamid - 4% angora</t>
  </si>
  <si>
    <t>KANA W16BLACK</t>
  </si>
  <si>
    <t>DORIANEBLUE</t>
  </si>
  <si>
    <t>40% wool - 40% acrylic - 20% polyester</t>
  </si>
  <si>
    <t>DORIANETAUPE</t>
  </si>
  <si>
    <t>EDMOND 004NAVY</t>
  </si>
  <si>
    <t>EDMOND 004BLACK</t>
  </si>
  <si>
    <t>VALERERED</t>
  </si>
  <si>
    <t>50% wool - 50% acrylic</t>
  </si>
  <si>
    <t>VALERETAUPE</t>
  </si>
  <si>
    <t>CARTER 002GREY</t>
  </si>
  <si>
    <t>90% polyester - 10% polyamid</t>
  </si>
  <si>
    <t>CARTER 002BROWN</t>
  </si>
  <si>
    <t>CARTER 003GREY</t>
  </si>
  <si>
    <t>CARTER 005BLACK</t>
  </si>
  <si>
    <t>65% polyester - 35% viscose</t>
  </si>
  <si>
    <t>CARTER 006NAVY</t>
  </si>
  <si>
    <t>59% wool - 41% cotton</t>
  </si>
  <si>
    <t>DON BOSCOBLACK</t>
  </si>
  <si>
    <t>HATTAWAYNAVY</t>
  </si>
  <si>
    <t>100% wool felt</t>
  </si>
  <si>
    <t>MAC FLEMISHBURGUNDY</t>
  </si>
  <si>
    <t>MAC FLEMISHNAVY</t>
  </si>
  <si>
    <t>MAC FLEMISHORANGE</t>
  </si>
  <si>
    <t>MAC FLEMISHPETROL BLUE</t>
  </si>
  <si>
    <t>MAC FLEMISHPEARL</t>
  </si>
  <si>
    <t>MAC MILLANBLACK</t>
  </si>
  <si>
    <t>MAC NELLABLUE</t>
  </si>
  <si>
    <t>MACKINSLEYBROWN</t>
  </si>
  <si>
    <t>MACKINSLEYBLACK</t>
  </si>
  <si>
    <t>QUEEN EVITABLACK</t>
  </si>
  <si>
    <t>KINGCOGNAC</t>
  </si>
  <si>
    <t>HARTLEYBEIGE</t>
  </si>
  <si>
    <t>HARTLEYMUSTARD</t>
  </si>
  <si>
    <t>HARTLEYBLACK</t>
  </si>
  <si>
    <t>BRUCECharcoal</t>
  </si>
  <si>
    <t>10% cotton - 57% polyester - 33% acrylic</t>
  </si>
  <si>
    <t>WHALESNAVY</t>
  </si>
  <si>
    <t>100% corduroy Cotton</t>
  </si>
  <si>
    <t>WHALESBLACK</t>
  </si>
  <si>
    <t>SEALNAVY</t>
  </si>
  <si>
    <t>SEALBLACK</t>
  </si>
  <si>
    <t>TABARLYGREY</t>
  </si>
  <si>
    <t>50% polyester - 50% wool</t>
  </si>
  <si>
    <t>TABARLYNAVY</t>
  </si>
  <si>
    <t>KENDALBEIGE</t>
  </si>
  <si>
    <t>KENDALMUSTARD</t>
  </si>
  <si>
    <t>KENDALBLACK</t>
  </si>
  <si>
    <t>KENDALOLD PINK</t>
  </si>
  <si>
    <t>AUSTRALIANBROWN</t>
  </si>
  <si>
    <t>100% Buffalo leather</t>
  </si>
  <si>
    <t>MAC LORCACharcoal</t>
  </si>
  <si>
    <t>MAC LORCAGREY</t>
  </si>
  <si>
    <t>MAC LORCABROWN</t>
  </si>
  <si>
    <t>MAC COYNAVY</t>
  </si>
  <si>
    <t>MAC COYBLACK</t>
  </si>
  <si>
    <t>MAC COYGREEN</t>
  </si>
  <si>
    <t>MAC SOFTDARK GREY</t>
  </si>
  <si>
    <t>MAC SOFTBEIGE</t>
  </si>
  <si>
    <t>MAC SOFTBLUE</t>
  </si>
  <si>
    <t>MAC SOFTGREY</t>
  </si>
  <si>
    <t>MAC SOFTPINK</t>
  </si>
  <si>
    <t>MAC CARTHYCharcoal</t>
  </si>
  <si>
    <t>MAC CARTHYBROWN</t>
  </si>
  <si>
    <t>MAC CARTHYBLACK</t>
  </si>
  <si>
    <t>MAC HAWKBLACK</t>
  </si>
  <si>
    <t>DON VEGASBLACK</t>
  </si>
  <si>
    <t>DON CHURCHBLACK</t>
  </si>
  <si>
    <t>BUCK 001BROWN</t>
  </si>
  <si>
    <t>EDMOND 019DARK GREY</t>
  </si>
  <si>
    <t>EDMOND 019NAVY</t>
  </si>
  <si>
    <t>EDMOND 019BLACK</t>
  </si>
  <si>
    <t>EDMOND 088DENIM</t>
  </si>
  <si>
    <t>EDMOND 088OFFWHITE</t>
  </si>
  <si>
    <t>EDMOND 088NAVY</t>
  </si>
  <si>
    <t>EDMOND 088BLACK</t>
  </si>
  <si>
    <t>100% акрилл</t>
  </si>
  <si>
    <t>58% вискоза - 25% акрилл - 13% полиамид - 4% ангора</t>
  </si>
  <si>
    <t>40% шерсть - 40% акрилл - 20% полиэстер</t>
  </si>
  <si>
    <t>50% шерсть - 50% акрилл</t>
  </si>
  <si>
    <t>70% акрилл - 30% шерсть</t>
  </si>
  <si>
    <t>57% полиэстер - 33% акрилл - 10% хлопок</t>
  </si>
  <si>
    <t>81-074-</t>
  </si>
  <si>
    <t>81-075-</t>
  </si>
  <si>
    <t>81-076-</t>
  </si>
  <si>
    <t>81-077-</t>
  </si>
  <si>
    <t>81-078-</t>
  </si>
  <si>
    <t>Метка</t>
  </si>
  <si>
    <t>пусто</t>
  </si>
  <si>
    <t>81-079-</t>
  </si>
  <si>
    <t>81-080-</t>
  </si>
  <si>
    <t>81-081-</t>
  </si>
  <si>
    <t>81-082-</t>
  </si>
  <si>
    <t>81-083-</t>
  </si>
  <si>
    <t>81-084-</t>
  </si>
  <si>
    <t>81-085-</t>
  </si>
  <si>
    <t>81-086-</t>
  </si>
  <si>
    <t>81-087-</t>
  </si>
  <si>
    <t>81-088-</t>
  </si>
  <si>
    <t>81-089-</t>
  </si>
  <si>
    <t>81-090-</t>
  </si>
  <si>
    <t>81-091-</t>
  </si>
  <si>
    <t>81-092-</t>
  </si>
  <si>
    <t>81-093-</t>
  </si>
  <si>
    <t>81-094-</t>
  </si>
  <si>
    <t>81-095-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</si>
</sst>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8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3" xfId="5" applyFont="1" applyFill="1" applyBorder="1" applyAlignment="1">
      <alignment horizontal="center" vertical="center"/>
    </xf>
    <xf numFmtId="0" fontId="32" fillId="8" borderId="8" xfId="6" applyFont="1" applyFill="1" applyBorder="1" applyAlignment="1">
      <alignment horizontal="center" vertical="center"/>
    </xf>
    <xf numFmtId="0" fontId="32" fillId="8" borderId="8" xfId="5" applyFont="1" applyFill="1" applyBorder="1" applyAlignment="1">
      <alignment horizontal="center" vertical="center"/>
    </xf>
    <xf numFmtId="0" fontId="32" fillId="8" borderId="14" xfId="5" applyFont="1" applyFill="1" applyBorder="1" applyAlignment="1">
      <alignment horizontal="center" vertical="center"/>
    </xf>
    <xf numFmtId="0" fontId="33" fillId="5" borderId="0" xfId="0" applyFont="1" applyFill="1"/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14" fillId="0" borderId="0" xfId="9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e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3.jpeg"/><Relationship Id="rId68" Type="http://schemas.openxmlformats.org/officeDocument/2006/relationships/image" Target="../media/image68.jpg"/><Relationship Id="rId84" Type="http://schemas.openxmlformats.org/officeDocument/2006/relationships/image" Target="../media/image84.png"/><Relationship Id="rId89" Type="http://schemas.openxmlformats.org/officeDocument/2006/relationships/image" Target="../media/image89.jpeg"/><Relationship Id="rId112" Type="http://schemas.openxmlformats.org/officeDocument/2006/relationships/image" Target="../media/image112.jp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g"/><Relationship Id="rId58" Type="http://schemas.openxmlformats.org/officeDocument/2006/relationships/image" Target="../media/image58.jp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jpeg"/><Relationship Id="rId123" Type="http://schemas.openxmlformats.org/officeDocument/2006/relationships/image" Target="../media/image123.jpg"/><Relationship Id="rId128" Type="http://schemas.openxmlformats.org/officeDocument/2006/relationships/image" Target="../media/image128.jpg"/><Relationship Id="rId5" Type="http://schemas.openxmlformats.org/officeDocument/2006/relationships/image" Target="../media/image5.pn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64" Type="http://schemas.openxmlformats.org/officeDocument/2006/relationships/image" Target="../media/image64.jpeg"/><Relationship Id="rId69" Type="http://schemas.openxmlformats.org/officeDocument/2006/relationships/image" Target="../media/image69.png"/><Relationship Id="rId113" Type="http://schemas.openxmlformats.org/officeDocument/2006/relationships/image" Target="../media/image113.jpg"/><Relationship Id="rId118" Type="http://schemas.openxmlformats.org/officeDocument/2006/relationships/image" Target="../media/image118.jp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08" Type="http://schemas.openxmlformats.org/officeDocument/2006/relationships/image" Target="../media/image108.jpeg"/><Relationship Id="rId124" Type="http://schemas.openxmlformats.org/officeDocument/2006/relationships/image" Target="../media/image124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jp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jpeg"/><Relationship Id="rId34" Type="http://schemas.openxmlformats.org/officeDocument/2006/relationships/image" Target="../media/image34.jpe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png"/><Relationship Id="rId97" Type="http://schemas.openxmlformats.org/officeDocument/2006/relationships/image" Target="../media/image97.jpe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2" Type="http://schemas.openxmlformats.org/officeDocument/2006/relationships/image" Target="../media/image2.pn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jpeg"/><Relationship Id="rId115" Type="http://schemas.openxmlformats.org/officeDocument/2006/relationships/image" Target="../media/image115.jp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jpg"/><Relationship Id="rId77" Type="http://schemas.openxmlformats.org/officeDocument/2006/relationships/image" Target="../media/image77.pn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8" Type="http://schemas.openxmlformats.org/officeDocument/2006/relationships/image" Target="../media/image8.png"/><Relationship Id="rId51" Type="http://schemas.openxmlformats.org/officeDocument/2006/relationships/image" Target="../media/image51.jpg"/><Relationship Id="rId72" Type="http://schemas.openxmlformats.org/officeDocument/2006/relationships/image" Target="../media/image72.pn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121" Type="http://schemas.openxmlformats.org/officeDocument/2006/relationships/image" Target="../media/image121.jpg"/><Relationship Id="rId3" Type="http://schemas.openxmlformats.org/officeDocument/2006/relationships/image" Target="../media/image3.jpg"/><Relationship Id="rId25" Type="http://schemas.openxmlformats.org/officeDocument/2006/relationships/image" Target="../media/image25.jpe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20" Type="http://schemas.openxmlformats.org/officeDocument/2006/relationships/image" Target="../media/image20.jpeg"/><Relationship Id="rId41" Type="http://schemas.openxmlformats.org/officeDocument/2006/relationships/image" Target="../media/image41.jp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jpe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g"/><Relationship Id="rId106" Type="http://schemas.openxmlformats.org/officeDocument/2006/relationships/image" Target="../media/image106.jpeg"/><Relationship Id="rId127" Type="http://schemas.openxmlformats.org/officeDocument/2006/relationships/image" Target="../media/image127.jp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68397</xdr:rowOff>
    </xdr:from>
    <xdr:to>
      <xdr:col>8</xdr:col>
      <xdr:colOff>1889125</xdr:colOff>
      <xdr:row>2</xdr:row>
      <xdr:rowOff>1236529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B33F7EB-51DD-4D63-83E8-CD8A0F84B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97072"/>
          <a:ext cx="1778000" cy="11681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21745</xdr:rowOff>
    </xdr:from>
    <xdr:to>
      <xdr:col>8</xdr:col>
      <xdr:colOff>1889125</xdr:colOff>
      <xdr:row>3</xdr:row>
      <xdr:rowOff>1321280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A6622E4D-4702-4D63-99BA-3CD4520342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55345"/>
          <a:ext cx="1778000" cy="1299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B81534F-0239-4E03-AB85-F909CCA36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5020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124187</xdr:rowOff>
    </xdr:from>
    <xdr:to>
      <xdr:col>8</xdr:col>
      <xdr:colOff>1889125</xdr:colOff>
      <xdr:row>5</xdr:row>
      <xdr:rowOff>1247414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2CF94B53-251E-41CE-9ED7-22B3854F5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429612"/>
          <a:ext cx="1778000" cy="1123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244284</xdr:rowOff>
    </xdr:from>
    <xdr:to>
      <xdr:col>8</xdr:col>
      <xdr:colOff>1889125</xdr:colOff>
      <xdr:row>6</xdr:row>
      <xdr:rowOff>1165417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DAAFD64-3BE9-48E4-97B0-244EBEAB73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6921309"/>
          <a:ext cx="1778000" cy="921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81335</xdr:rowOff>
    </xdr:from>
    <xdr:to>
      <xdr:col>8</xdr:col>
      <xdr:colOff>1889125</xdr:colOff>
      <xdr:row>7</xdr:row>
      <xdr:rowOff>1156915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2C4C133D-A585-43AD-AA80-233CD19948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168060"/>
          <a:ext cx="1778000" cy="1075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95250</xdr:rowOff>
    </xdr:from>
    <xdr:to>
      <xdr:col>8</xdr:col>
      <xdr:colOff>1889125</xdr:colOff>
      <xdr:row>8</xdr:row>
      <xdr:rowOff>1143000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19798444-62C8-4875-A77A-545782143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9420225"/>
          <a:ext cx="1778000" cy="1047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47437</xdr:rowOff>
    </xdr:from>
    <xdr:to>
      <xdr:col>8</xdr:col>
      <xdr:colOff>1889125</xdr:colOff>
      <xdr:row>9</xdr:row>
      <xdr:rowOff>1190812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085E444-3B83-4DC9-A902-47BF35DB1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610662"/>
          <a:ext cx="1778000" cy="11433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79049</xdr:rowOff>
    </xdr:from>
    <xdr:to>
      <xdr:col>8</xdr:col>
      <xdr:colOff>1889125</xdr:colOff>
      <xdr:row>10</xdr:row>
      <xdr:rowOff>1273500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DBA75614-83F8-4AA4-879D-6A6435A17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880524"/>
          <a:ext cx="1778000" cy="11944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159979</xdr:rowOff>
    </xdr:from>
    <xdr:to>
      <xdr:col>8</xdr:col>
      <xdr:colOff>1889125</xdr:colOff>
      <xdr:row>11</xdr:row>
      <xdr:rowOff>1249721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62342CF1-78AC-4674-BF7E-BDD2E41D4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314004"/>
          <a:ext cx="1778000" cy="10897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25135</xdr:rowOff>
    </xdr:from>
    <xdr:to>
      <xdr:col>8</xdr:col>
      <xdr:colOff>1889125</xdr:colOff>
      <xdr:row>12</xdr:row>
      <xdr:rowOff>1784614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AC760ECB-A5EC-423E-9188-271C46792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588860"/>
          <a:ext cx="1778000" cy="17594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163567</xdr:rowOff>
    </xdr:from>
    <xdr:to>
      <xdr:col>8</xdr:col>
      <xdr:colOff>1889125</xdr:colOff>
      <xdr:row>13</xdr:row>
      <xdr:rowOff>1398533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CA8470D7-C5A9-4D7D-A759-43CD4BBB7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537042"/>
          <a:ext cx="1778000" cy="12349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25443</xdr:rowOff>
    </xdr:from>
    <xdr:to>
      <xdr:col>8</xdr:col>
      <xdr:colOff>1889125</xdr:colOff>
      <xdr:row>14</xdr:row>
      <xdr:rowOff>1793832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7E9016CA-B29B-44FC-956B-11C231ED3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7961018"/>
          <a:ext cx="1778000" cy="17683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57294</xdr:rowOff>
    </xdr:from>
    <xdr:to>
      <xdr:col>8</xdr:col>
      <xdr:colOff>1889125</xdr:colOff>
      <xdr:row>15</xdr:row>
      <xdr:rowOff>1285730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2A3D0B96-D1E8-480D-BCD3-BEFC30931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9812144"/>
          <a:ext cx="1778000" cy="12284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295587</xdr:rowOff>
    </xdr:from>
    <xdr:to>
      <xdr:col>8</xdr:col>
      <xdr:colOff>1889125</xdr:colOff>
      <xdr:row>16</xdr:row>
      <xdr:rowOff>1533214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6AF23A74-C858-43AC-AB8C-82286FFB7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393462"/>
          <a:ext cx="1778000" cy="1237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23659</xdr:rowOff>
    </xdr:from>
    <xdr:to>
      <xdr:col>8</xdr:col>
      <xdr:colOff>1889125</xdr:colOff>
      <xdr:row>17</xdr:row>
      <xdr:rowOff>1252691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9567975C-2DA3-43A8-9806-C8A471648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2950334"/>
          <a:ext cx="1778000" cy="12290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24732</xdr:rowOff>
    </xdr:from>
    <xdr:to>
      <xdr:col>8</xdr:col>
      <xdr:colOff>1889125</xdr:colOff>
      <xdr:row>18</xdr:row>
      <xdr:rowOff>1870743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56D6525-9675-4A91-9978-61E0EF7E6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4227757"/>
          <a:ext cx="1778000" cy="18460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25456</xdr:rowOff>
    </xdr:from>
    <xdr:to>
      <xdr:col>8</xdr:col>
      <xdr:colOff>1889125</xdr:colOff>
      <xdr:row>19</xdr:row>
      <xdr:rowOff>1260422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3A4EC181-1183-4B55-88B5-E30E2D7AAD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6123956"/>
          <a:ext cx="1778000" cy="12349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25155</xdr:rowOff>
    </xdr:from>
    <xdr:to>
      <xdr:col>8</xdr:col>
      <xdr:colOff>1889125</xdr:colOff>
      <xdr:row>20</xdr:row>
      <xdr:rowOff>1822694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E2FCC34E-D9F2-482C-A486-014E51C4C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7409530"/>
          <a:ext cx="1778000" cy="17975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1304FDEA-A141-4175-BC11-9642A275D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92576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25366</xdr:rowOff>
    </xdr:from>
    <xdr:to>
      <xdr:col>8</xdr:col>
      <xdr:colOff>1889125</xdr:colOff>
      <xdr:row>22</xdr:row>
      <xdr:rowOff>1793908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6FF8FF02-924B-431D-947B-596BDF3BF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1086391"/>
          <a:ext cx="1778000" cy="17685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25685</xdr:rowOff>
    </xdr:from>
    <xdr:to>
      <xdr:col>8</xdr:col>
      <xdr:colOff>1889125</xdr:colOff>
      <xdr:row>23</xdr:row>
      <xdr:rowOff>1603090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38CA281C-7B9F-4480-A0DB-599AB7CAB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2905985"/>
          <a:ext cx="1778000" cy="15774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25251</xdr:rowOff>
    </xdr:from>
    <xdr:to>
      <xdr:col>8</xdr:col>
      <xdr:colOff>1889125</xdr:colOff>
      <xdr:row>24</xdr:row>
      <xdr:rowOff>1813074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C2191FBD-9869-417D-B802-C2E6ED0167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4534326"/>
          <a:ext cx="1778000" cy="17878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22315</xdr:rowOff>
    </xdr:from>
    <xdr:to>
      <xdr:col>8</xdr:col>
      <xdr:colOff>1889125</xdr:colOff>
      <xdr:row>25</xdr:row>
      <xdr:rowOff>1263560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FC521EC1-0BE4-4094-8544-41081FEDFE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6369715"/>
          <a:ext cx="1778000" cy="12412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21915</xdr:rowOff>
    </xdr:from>
    <xdr:to>
      <xdr:col>8</xdr:col>
      <xdr:colOff>1889125</xdr:colOff>
      <xdr:row>26</xdr:row>
      <xdr:rowOff>1263963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921359A-6182-4583-8E39-B62EF299A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7655190"/>
          <a:ext cx="1778000" cy="12420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24123</xdr:rowOff>
    </xdr:from>
    <xdr:to>
      <xdr:col>8</xdr:col>
      <xdr:colOff>1889125</xdr:colOff>
      <xdr:row>27</xdr:row>
      <xdr:rowOff>1261750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D853A67B-D3B2-4C66-A056-ACBE36596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38943273"/>
          <a:ext cx="1778000" cy="1237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21571</xdr:rowOff>
    </xdr:from>
    <xdr:to>
      <xdr:col>8</xdr:col>
      <xdr:colOff>1889125</xdr:colOff>
      <xdr:row>28</xdr:row>
      <xdr:rowOff>1778653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A008584E-18C9-4487-9865-B6D233128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40226596"/>
          <a:ext cx="1778000" cy="17570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25775</xdr:rowOff>
    </xdr:from>
    <xdr:to>
      <xdr:col>8</xdr:col>
      <xdr:colOff>1889125</xdr:colOff>
      <xdr:row>29</xdr:row>
      <xdr:rowOff>1793498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95A2FD99-CB15-45A0-B9D7-A50CDB87B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42031025"/>
          <a:ext cx="1778000" cy="17677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21168</xdr:rowOff>
    </xdr:from>
    <xdr:to>
      <xdr:col>8</xdr:col>
      <xdr:colOff>1889125</xdr:colOff>
      <xdr:row>30</xdr:row>
      <xdr:rowOff>1788585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D950CC7C-99DF-44FA-B3D4-93D842DA9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43845693"/>
          <a:ext cx="1778000" cy="17674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21664</xdr:rowOff>
    </xdr:from>
    <xdr:to>
      <xdr:col>8</xdr:col>
      <xdr:colOff>1889125</xdr:colOff>
      <xdr:row>31</xdr:row>
      <xdr:rowOff>1883334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DF58E50F-4287-492B-AF82-7D8B4B453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45655939"/>
          <a:ext cx="1778000" cy="18616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288103</xdr:rowOff>
    </xdr:from>
    <xdr:to>
      <xdr:col>8</xdr:col>
      <xdr:colOff>1889125</xdr:colOff>
      <xdr:row>32</xdr:row>
      <xdr:rowOff>1521644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C77D5C3E-74F9-42FD-9AD7-4FE76651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1779" y="47883795"/>
          <a:ext cx="1778000" cy="12335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24504</xdr:rowOff>
    </xdr:from>
    <xdr:to>
      <xdr:col>8</xdr:col>
      <xdr:colOff>1889125</xdr:colOff>
      <xdr:row>33</xdr:row>
      <xdr:rowOff>1261374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C0D37E07-E299-4A75-8531-EB7C16DC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49373529"/>
          <a:ext cx="1778000" cy="1236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23778</xdr:rowOff>
    </xdr:from>
    <xdr:to>
      <xdr:col>8</xdr:col>
      <xdr:colOff>1889125</xdr:colOff>
      <xdr:row>34</xdr:row>
      <xdr:rowOff>1871699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5411998A-9FEA-45D1-AD8E-20928FD9C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0658678"/>
          <a:ext cx="1778000" cy="1847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25474</xdr:rowOff>
    </xdr:from>
    <xdr:to>
      <xdr:col>8</xdr:col>
      <xdr:colOff>1889125</xdr:colOff>
      <xdr:row>35</xdr:row>
      <xdr:rowOff>1889046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D387B79C-BB70-4436-82F5-E1E3D0473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2555849"/>
          <a:ext cx="1778000" cy="18635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25549</xdr:rowOff>
    </xdr:from>
    <xdr:to>
      <xdr:col>8</xdr:col>
      <xdr:colOff>1889125</xdr:colOff>
      <xdr:row>36</xdr:row>
      <xdr:rowOff>1793726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FBBF014A-CF0E-4ABB-ACBE-A5F289BD5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4470449"/>
          <a:ext cx="1778000" cy="17681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24935</xdr:rowOff>
    </xdr:from>
    <xdr:to>
      <xdr:col>8</xdr:col>
      <xdr:colOff>1889125</xdr:colOff>
      <xdr:row>37</xdr:row>
      <xdr:rowOff>1822913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89F0790D-F9D0-4E54-88BD-CB720A365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6289110"/>
          <a:ext cx="1778000" cy="17979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25195</xdr:rowOff>
    </xdr:from>
    <xdr:to>
      <xdr:col>8</xdr:col>
      <xdr:colOff>1889125</xdr:colOff>
      <xdr:row>38</xdr:row>
      <xdr:rowOff>1794077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4EAB8C13-B936-4311-9614-F6F8E06D1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8137220"/>
          <a:ext cx="1778000" cy="17688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25617</xdr:rowOff>
    </xdr:from>
    <xdr:to>
      <xdr:col>8</xdr:col>
      <xdr:colOff>1889125</xdr:colOff>
      <xdr:row>39</xdr:row>
      <xdr:rowOff>1822235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1A263E70-8E95-4B42-83B7-D7C78A016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59956917"/>
          <a:ext cx="1778000" cy="1796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25381</xdr:rowOff>
    </xdr:from>
    <xdr:to>
      <xdr:col>8</xdr:col>
      <xdr:colOff>1889125</xdr:colOff>
      <xdr:row>40</xdr:row>
      <xdr:rowOff>1812940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7532406B-BDF9-418C-AF52-D829E90D8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61804531"/>
          <a:ext cx="1778000" cy="1787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105693</xdr:rowOff>
    </xdr:from>
    <xdr:to>
      <xdr:col>8</xdr:col>
      <xdr:colOff>1889125</xdr:colOff>
      <xdr:row>41</xdr:row>
      <xdr:rowOff>1808830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8DBCD61D-FBA3-4288-9B81-452834A09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63723168"/>
          <a:ext cx="1778000" cy="17031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1BAE47F1-F729-43FC-9E5D-7AD6A9D19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1779" y="6561601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58738</xdr:rowOff>
    </xdr:from>
    <xdr:to>
      <xdr:col>8</xdr:col>
      <xdr:colOff>1889125</xdr:colOff>
      <xdr:row>43</xdr:row>
      <xdr:rowOff>1836738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1D3DFD09-58A4-4546-A148-AC3F0E006A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674195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3ADA60A7-D5A3-4CCA-A469-1536475B2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6928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25400</xdr:rowOff>
    </xdr:from>
    <xdr:to>
      <xdr:col>8</xdr:col>
      <xdr:colOff>1889125</xdr:colOff>
      <xdr:row>45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55C2F27F-1D0A-4864-8A57-B078CFD49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7111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34925</xdr:rowOff>
    </xdr:from>
    <xdr:to>
      <xdr:col>8</xdr:col>
      <xdr:colOff>1889125</xdr:colOff>
      <xdr:row>46</xdr:row>
      <xdr:rowOff>1812925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CC03B0DA-DA63-4419-BE91-181BACF86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7294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7F181CF4-EB7F-4CD5-8357-CBF762AE4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74787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53975</xdr:rowOff>
    </xdr:from>
    <xdr:to>
      <xdr:col>8</xdr:col>
      <xdr:colOff>1889125</xdr:colOff>
      <xdr:row>48</xdr:row>
      <xdr:rowOff>1831975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FAF9503A-8579-4F8A-81E3-4644E2E56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76644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63500</xdr:rowOff>
    </xdr:from>
    <xdr:to>
      <xdr:col>8</xdr:col>
      <xdr:colOff>1889125</xdr:colOff>
      <xdr:row>49</xdr:row>
      <xdr:rowOff>1841500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47520E8E-D319-4287-9B85-3691440632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78539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3886B258-741C-4714-9ED2-0CA38207E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040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C7C9A94-CC3F-4E33-8653-1C17FB2F2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223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24EA83E6-10B0-46EA-AE61-85594E8021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7731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48C9DDFF-2E75-4459-80CF-BFC9EF89C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9560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9D16B92F-932D-426C-9323-1C2287644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91389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1BBAEA0-91BD-41C9-8CE4-121FBEF6C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93218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5BE47F14-0336-4A01-ABDB-3ECFC4D8F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95046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E8A01A78-F89D-4C8A-8F6A-74A991865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96875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73D95ACC-B286-4D15-ABB0-B3B9A8A45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98704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1BA26FE-F6ED-4F4F-8912-8C2DD8CC3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0533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BC333AC9-62A4-4B8C-8AA7-56BC49F20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2362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EE99B4E-96C3-4EF3-A6D7-1C0B88F4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7848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297086</xdr:rowOff>
    </xdr:from>
    <xdr:to>
      <xdr:col>8</xdr:col>
      <xdr:colOff>1889125</xdr:colOff>
      <xdr:row>66</xdr:row>
      <xdr:rowOff>1512657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4A886257-5D50-4F7F-96C3-8AD6AF155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9948886"/>
          <a:ext cx="1778000" cy="12155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25400</xdr:rowOff>
    </xdr:from>
    <xdr:to>
      <xdr:col>8</xdr:col>
      <xdr:colOff>1889125</xdr:colOff>
      <xdr:row>67</xdr:row>
      <xdr:rowOff>1803400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8DB866E-459E-480E-81FC-113EBBD5C2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1486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21741</xdr:rowOff>
    </xdr:from>
    <xdr:to>
      <xdr:col>8</xdr:col>
      <xdr:colOff>1889125</xdr:colOff>
      <xdr:row>68</xdr:row>
      <xdr:rowOff>1254600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E9494BDF-E330-4489-915B-4F389793D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3312091"/>
          <a:ext cx="1778000" cy="1232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21394</xdr:rowOff>
    </xdr:from>
    <xdr:to>
      <xdr:col>8</xdr:col>
      <xdr:colOff>1889125</xdr:colOff>
      <xdr:row>69</xdr:row>
      <xdr:rowOff>1778839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2E2FF0F8-8776-4D93-8A67-83C14B902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4588094"/>
          <a:ext cx="1778000" cy="17574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83418</xdr:rowOff>
    </xdr:from>
    <xdr:to>
      <xdr:col>8</xdr:col>
      <xdr:colOff>1889125</xdr:colOff>
      <xdr:row>70</xdr:row>
      <xdr:rowOff>1326292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EC727FC2-3C37-45A7-8B80-37144E72B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6450343"/>
          <a:ext cx="1778000" cy="12428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25450</xdr:rowOff>
    </xdr:from>
    <xdr:to>
      <xdr:col>8</xdr:col>
      <xdr:colOff>1889125</xdr:colOff>
      <xdr:row>71</xdr:row>
      <xdr:rowOff>1260416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9387B15D-13AE-466F-A22C-783CC79DC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7802075"/>
          <a:ext cx="1778000" cy="12349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29519347-5991-4626-AB9B-F5CBD6ACB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19087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1803400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BF330256-91DE-45E6-B2A6-74FD7ACF1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209167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53975</xdr:rowOff>
    </xdr:from>
    <xdr:to>
      <xdr:col>8</xdr:col>
      <xdr:colOff>1889125</xdr:colOff>
      <xdr:row>74</xdr:row>
      <xdr:rowOff>1298575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E4FF64A-D0FA-4069-BA7E-8F68BFD72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22774075"/>
          <a:ext cx="1778000" cy="1244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571153</xdr:rowOff>
    </xdr:from>
    <xdr:to>
      <xdr:col>8</xdr:col>
      <xdr:colOff>1889125</xdr:colOff>
      <xdr:row>75</xdr:row>
      <xdr:rowOff>1333847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23353B76-8295-45C3-A375-81C91D718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24643803"/>
          <a:ext cx="1778000" cy="7626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570557</xdr:rowOff>
    </xdr:from>
    <xdr:to>
      <xdr:col>8</xdr:col>
      <xdr:colOff>1889125</xdr:colOff>
      <xdr:row>76</xdr:row>
      <xdr:rowOff>1334438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4EB9F06D-0208-4B29-A75B-08D2F2578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26548207"/>
          <a:ext cx="1778000" cy="7638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116458</xdr:rowOff>
    </xdr:from>
    <xdr:to>
      <xdr:col>8</xdr:col>
      <xdr:colOff>1889125</xdr:colOff>
      <xdr:row>77</xdr:row>
      <xdr:rowOff>1445642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5DD9C540-BF65-44FB-9A15-142E76A6A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27999108"/>
          <a:ext cx="1778000" cy="13291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22684</xdr:rowOff>
    </xdr:from>
    <xdr:to>
      <xdr:col>8</xdr:col>
      <xdr:colOff>1889125</xdr:colOff>
      <xdr:row>78</xdr:row>
      <xdr:rowOff>1387027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29AD089A-B798-4889-9A23-25421665C3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29467434"/>
          <a:ext cx="1778000" cy="1364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254806</xdr:rowOff>
    </xdr:from>
    <xdr:to>
      <xdr:col>8</xdr:col>
      <xdr:colOff>1889125</xdr:colOff>
      <xdr:row>79</xdr:row>
      <xdr:rowOff>1107272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DF3DB2B2-A2A8-4871-A055-3CA4E8F08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1109256"/>
          <a:ext cx="1778000" cy="8524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253405</xdr:rowOff>
    </xdr:from>
    <xdr:to>
      <xdr:col>8</xdr:col>
      <xdr:colOff>1889125</xdr:colOff>
      <xdr:row>80</xdr:row>
      <xdr:rowOff>1032475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37D17092-15B9-43E9-AB9A-1F5002B75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2469930"/>
          <a:ext cx="1778000" cy="779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190128</xdr:rowOff>
    </xdr:from>
    <xdr:to>
      <xdr:col>8</xdr:col>
      <xdr:colOff>1889125</xdr:colOff>
      <xdr:row>81</xdr:row>
      <xdr:rowOff>1095745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3471FD0-4D6D-4240-A69A-149E8F67F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3692528"/>
          <a:ext cx="1778000" cy="9056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296094</xdr:rowOff>
    </xdr:from>
    <xdr:to>
      <xdr:col>8</xdr:col>
      <xdr:colOff>1889125</xdr:colOff>
      <xdr:row>82</xdr:row>
      <xdr:rowOff>1599385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71EDAA19-B78B-4026-945A-1335C4773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5084369"/>
          <a:ext cx="1778000" cy="13032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276858</xdr:rowOff>
    </xdr:from>
    <xdr:to>
      <xdr:col>8</xdr:col>
      <xdr:colOff>1889125</xdr:colOff>
      <xdr:row>83</xdr:row>
      <xdr:rowOff>1637674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617B4F6-A800-436D-857D-822B83BBC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6960608"/>
          <a:ext cx="1778000" cy="13608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173744</xdr:rowOff>
    </xdr:from>
    <xdr:to>
      <xdr:col>8</xdr:col>
      <xdr:colOff>1889125</xdr:colOff>
      <xdr:row>84</xdr:row>
      <xdr:rowOff>1645533</xdr:rowOff>
    </xdr:to>
    <xdr:pic>
      <xdr:nvPicPr>
        <xdr:cNvPr id="1027" name="Рисунок 1026">
          <a:extLst>
            <a:ext uri="{FF2B5EF4-FFF2-40B4-BE49-F238E27FC236}">
              <a16:creationId xmlns:a16="http://schemas.microsoft.com/office/drawing/2014/main" id="{A3CCEC2C-A4E3-41E6-86D3-F2FD97B92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38772019"/>
          <a:ext cx="1778000" cy="14717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166464</xdr:rowOff>
    </xdr:from>
    <xdr:to>
      <xdr:col>8</xdr:col>
      <xdr:colOff>1889125</xdr:colOff>
      <xdr:row>85</xdr:row>
      <xdr:rowOff>1681393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A00E1130-EFAF-44A2-9A7D-3700F1FF1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0584014"/>
          <a:ext cx="1778000" cy="15149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263513</xdr:rowOff>
    </xdr:from>
    <xdr:to>
      <xdr:col>8</xdr:col>
      <xdr:colOff>1889125</xdr:colOff>
      <xdr:row>86</xdr:row>
      <xdr:rowOff>1555771</xdr:rowOff>
    </xdr:to>
    <xdr:pic>
      <xdr:nvPicPr>
        <xdr:cNvPr id="1031" name="Рисунок 1030">
          <a:extLst>
            <a:ext uri="{FF2B5EF4-FFF2-40B4-BE49-F238E27FC236}">
              <a16:creationId xmlns:a16="http://schemas.microsoft.com/office/drawing/2014/main" id="{B433B141-E4D3-4C38-B669-8CB1C4D00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2528913"/>
          <a:ext cx="1778000" cy="1292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264703</xdr:rowOff>
    </xdr:from>
    <xdr:to>
      <xdr:col>8</xdr:col>
      <xdr:colOff>1889125</xdr:colOff>
      <xdr:row>87</xdr:row>
      <xdr:rowOff>1583158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5BFF3865-AEC9-4174-8412-07BEC49E0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4349378"/>
          <a:ext cx="1778000" cy="1318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405581</xdr:rowOff>
    </xdr:from>
    <xdr:to>
      <xdr:col>8</xdr:col>
      <xdr:colOff>1889125</xdr:colOff>
      <xdr:row>88</xdr:row>
      <xdr:rowOff>1432736</xdr:rowOff>
    </xdr:to>
    <xdr:pic>
      <xdr:nvPicPr>
        <xdr:cNvPr id="1040" name="Рисунок 1039">
          <a:extLst>
            <a:ext uri="{FF2B5EF4-FFF2-40B4-BE49-F238E27FC236}">
              <a16:creationId xmlns:a16="http://schemas.microsoft.com/office/drawing/2014/main" id="{6BC78728-0F4E-4B9B-BE30-B4437654F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6338106"/>
          <a:ext cx="1778000" cy="10271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139402</xdr:rowOff>
    </xdr:from>
    <xdr:to>
      <xdr:col>8</xdr:col>
      <xdr:colOff>1889125</xdr:colOff>
      <xdr:row>89</xdr:row>
      <xdr:rowOff>1146472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2895FBE5-A0AA-45D2-B187-4F23A80E0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7910252"/>
          <a:ext cx="1778000" cy="1007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453380</xdr:rowOff>
    </xdr:from>
    <xdr:to>
      <xdr:col>8</xdr:col>
      <xdr:colOff>1889125</xdr:colOff>
      <xdr:row>90</xdr:row>
      <xdr:rowOff>1461153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9C93F4E3-1100-4941-865D-0D27CD25D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49510105"/>
          <a:ext cx="1778000" cy="10077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312849</xdr:rowOff>
    </xdr:from>
    <xdr:to>
      <xdr:col>8</xdr:col>
      <xdr:colOff>1889125</xdr:colOff>
      <xdr:row>91</xdr:row>
      <xdr:rowOff>1439750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2E4D7C2C-016F-476F-85AA-BF8CA76F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51284099"/>
          <a:ext cx="1778000" cy="11269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390897</xdr:rowOff>
    </xdr:from>
    <xdr:to>
      <xdr:col>8</xdr:col>
      <xdr:colOff>1889125</xdr:colOff>
      <xdr:row>92</xdr:row>
      <xdr:rowOff>1495043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C9967652-F9E1-404D-A8AA-B1A04BDB8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53114747"/>
          <a:ext cx="1778000" cy="11041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412601</xdr:rowOff>
    </xdr:from>
    <xdr:to>
      <xdr:col>8</xdr:col>
      <xdr:colOff>1889125</xdr:colOff>
      <xdr:row>93</xdr:row>
      <xdr:rowOff>1492391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9DB5BD2D-E9D5-4C86-8199-46AB4BFA1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55022401"/>
          <a:ext cx="1778000" cy="1079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291269</xdr:rowOff>
    </xdr:from>
    <xdr:to>
      <xdr:col>8</xdr:col>
      <xdr:colOff>1889125</xdr:colOff>
      <xdr:row>94</xdr:row>
      <xdr:rowOff>1537531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70583016-CD47-4B95-8737-8C88AAFB7F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1779" y="156940884"/>
          <a:ext cx="1778000" cy="12462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344748</xdr:rowOff>
    </xdr:from>
    <xdr:to>
      <xdr:col>8</xdr:col>
      <xdr:colOff>1889125</xdr:colOff>
      <xdr:row>95</xdr:row>
      <xdr:rowOff>1484049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18F37214-4DAA-4839-84FD-4D22D990C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1779" y="158826094"/>
          <a:ext cx="1778000" cy="1139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24296</xdr:rowOff>
    </xdr:from>
    <xdr:to>
      <xdr:col>8</xdr:col>
      <xdr:colOff>1889125</xdr:colOff>
      <xdr:row>96</xdr:row>
      <xdr:rowOff>1890219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35272AE9-32E0-470E-9D5F-3EB8EE185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0196696"/>
          <a:ext cx="1778000" cy="18659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23143</xdr:rowOff>
    </xdr:from>
    <xdr:to>
      <xdr:col>8</xdr:col>
      <xdr:colOff>1889125</xdr:colOff>
      <xdr:row>97</xdr:row>
      <xdr:rowOff>1862808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929FF29F-C4BE-4C4D-940A-2983C9DD09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2110068"/>
          <a:ext cx="1778000" cy="18396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24420</xdr:rowOff>
    </xdr:from>
    <xdr:to>
      <xdr:col>8</xdr:col>
      <xdr:colOff>1889125</xdr:colOff>
      <xdr:row>98</xdr:row>
      <xdr:rowOff>1880574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38BDB1D0-D2F5-498F-B970-F6407A730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3997295"/>
          <a:ext cx="1778000" cy="18561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35979</xdr:rowOff>
    </xdr:from>
    <xdr:to>
      <xdr:col>8</xdr:col>
      <xdr:colOff>1889125</xdr:colOff>
      <xdr:row>99</xdr:row>
      <xdr:rowOff>1792812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293B560A-BB9F-4E0A-8EBB-AF2E4D9BFC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5913854"/>
          <a:ext cx="1778000" cy="17568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30993</xdr:rowOff>
    </xdr:from>
    <xdr:to>
      <xdr:col>8</xdr:col>
      <xdr:colOff>1889125</xdr:colOff>
      <xdr:row>100</xdr:row>
      <xdr:rowOff>1797811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2A1342E8-6B8E-4E8B-8220-2A3941964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7737668"/>
          <a:ext cx="1778000" cy="1766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293439</xdr:rowOff>
    </xdr:from>
    <xdr:to>
      <xdr:col>8</xdr:col>
      <xdr:colOff>1889125</xdr:colOff>
      <xdr:row>101</xdr:row>
      <xdr:rowOff>1535359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FABB7CA1-AC70-4E13-A28A-FA1FBB842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69828914"/>
          <a:ext cx="1778000" cy="12419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295052</xdr:rowOff>
    </xdr:from>
    <xdr:to>
      <xdr:col>8</xdr:col>
      <xdr:colOff>1889125</xdr:colOff>
      <xdr:row>102</xdr:row>
      <xdr:rowOff>1533753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E156E0B6-8444-4E5D-A99A-0D63EF2AE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71659327"/>
          <a:ext cx="1778000" cy="1238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297631</xdr:rowOff>
    </xdr:from>
    <xdr:to>
      <xdr:col>8</xdr:col>
      <xdr:colOff>1889125</xdr:colOff>
      <xdr:row>103</xdr:row>
      <xdr:rowOff>1531172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F9D70EEC-CA5D-4330-8777-66F0D130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73490706"/>
          <a:ext cx="1778000" cy="12335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324706</xdr:rowOff>
    </xdr:from>
    <xdr:to>
      <xdr:col>8</xdr:col>
      <xdr:colOff>1889125</xdr:colOff>
      <xdr:row>104</xdr:row>
      <xdr:rowOff>1504083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A8BD1A35-5973-470B-AC07-A54B28DE8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75346581"/>
          <a:ext cx="1778000" cy="11793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300261</xdr:rowOff>
    </xdr:from>
    <xdr:to>
      <xdr:col>8</xdr:col>
      <xdr:colOff>1889125</xdr:colOff>
      <xdr:row>105</xdr:row>
      <xdr:rowOff>1528541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72656CE4-891E-4BF1-B662-79C2BBE6B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77150936"/>
          <a:ext cx="1778000" cy="12282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322101</xdr:rowOff>
    </xdr:from>
    <xdr:to>
      <xdr:col>8</xdr:col>
      <xdr:colOff>1889125</xdr:colOff>
      <xdr:row>106</xdr:row>
      <xdr:rowOff>1506694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C9056A40-B3A6-4CD0-8E50-ADA7B6E30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79001576"/>
          <a:ext cx="1778000" cy="1184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322101</xdr:rowOff>
    </xdr:from>
    <xdr:to>
      <xdr:col>8</xdr:col>
      <xdr:colOff>1889125</xdr:colOff>
      <xdr:row>107</xdr:row>
      <xdr:rowOff>1506694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43E28273-9309-4349-BDCA-5206D69E4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80830376"/>
          <a:ext cx="1778000" cy="1184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321729</xdr:rowOff>
    </xdr:from>
    <xdr:to>
      <xdr:col>8</xdr:col>
      <xdr:colOff>1889125</xdr:colOff>
      <xdr:row>108</xdr:row>
      <xdr:rowOff>1507062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B8B8723-B38E-4B38-845A-D5E4017D0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8265880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326157</xdr:rowOff>
    </xdr:from>
    <xdr:to>
      <xdr:col>8</xdr:col>
      <xdr:colOff>1889125</xdr:colOff>
      <xdr:row>109</xdr:row>
      <xdr:rowOff>1502645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C3A0E231-B641-4A64-95A0-7E05ADD22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84492032"/>
          <a:ext cx="1778000" cy="11764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331874</xdr:rowOff>
    </xdr:from>
    <xdr:to>
      <xdr:col>8</xdr:col>
      <xdr:colOff>1889125</xdr:colOff>
      <xdr:row>110</xdr:row>
      <xdr:rowOff>1573119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77EA549D-D51F-443E-9ADA-30B0C5F72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86326549"/>
          <a:ext cx="1778000" cy="12412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295783</xdr:rowOff>
    </xdr:from>
    <xdr:to>
      <xdr:col>8</xdr:col>
      <xdr:colOff>1889125</xdr:colOff>
      <xdr:row>111</xdr:row>
      <xdr:rowOff>1533009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EF847BBA-F9B1-493A-8DE1-D67A0229BE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88195458"/>
          <a:ext cx="1778000" cy="12372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343731</xdr:rowOff>
    </xdr:from>
    <xdr:to>
      <xdr:col>8</xdr:col>
      <xdr:colOff>1889125</xdr:colOff>
      <xdr:row>112</xdr:row>
      <xdr:rowOff>1485067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2D02BFD0-E443-43EC-99DB-0500F43C0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1779" y="190257577"/>
          <a:ext cx="1778000" cy="11413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293861</xdr:rowOff>
    </xdr:from>
    <xdr:to>
      <xdr:col>8</xdr:col>
      <xdr:colOff>1889125</xdr:colOff>
      <xdr:row>113</xdr:row>
      <xdr:rowOff>1534940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4694790E-7EC5-429C-90C9-D5B94B11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1779" y="192039438"/>
          <a:ext cx="1778000" cy="12410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23540</xdr:rowOff>
    </xdr:from>
    <xdr:to>
      <xdr:col>8</xdr:col>
      <xdr:colOff>1889125</xdr:colOff>
      <xdr:row>114</xdr:row>
      <xdr:rowOff>1881450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8444017C-69A6-42A1-B54F-BD37A3C5F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93409615"/>
          <a:ext cx="1778000" cy="18579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296329</xdr:rowOff>
    </xdr:from>
    <xdr:to>
      <xdr:col>8</xdr:col>
      <xdr:colOff>1889125</xdr:colOff>
      <xdr:row>115</xdr:row>
      <xdr:rowOff>1532462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29759616-C830-47DA-98F9-E5539E77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95587404"/>
          <a:ext cx="1778000" cy="1236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300186</xdr:rowOff>
    </xdr:from>
    <xdr:to>
      <xdr:col>8</xdr:col>
      <xdr:colOff>1889125</xdr:colOff>
      <xdr:row>116</xdr:row>
      <xdr:rowOff>1528622</xdr:rowOff>
    </xdr:to>
    <xdr:pic>
      <xdr:nvPicPr>
        <xdr:cNvPr id="1488" name="Рисунок 1487">
          <a:extLst>
            <a:ext uri="{FF2B5EF4-FFF2-40B4-BE49-F238E27FC236}">
              <a16:creationId xmlns:a16="http://schemas.microsoft.com/office/drawing/2014/main" id="{7367BDB3-EC86-49CF-AF9F-D6D3EA52D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97420061"/>
          <a:ext cx="1778000" cy="12284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295424</xdr:rowOff>
    </xdr:from>
    <xdr:to>
      <xdr:col>8</xdr:col>
      <xdr:colOff>1889125</xdr:colOff>
      <xdr:row>117</xdr:row>
      <xdr:rowOff>1533377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4E2EB414-06EB-45B6-8AFC-753909EEE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99244099"/>
          <a:ext cx="1778000" cy="1237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25400</xdr:rowOff>
    </xdr:from>
    <xdr:to>
      <xdr:col>8</xdr:col>
      <xdr:colOff>1889125</xdr:colOff>
      <xdr:row>118</xdr:row>
      <xdr:rowOff>1803400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3C2208C4-1702-4428-BD25-C0B933FD0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0080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25400</xdr:rowOff>
    </xdr:from>
    <xdr:to>
      <xdr:col>8</xdr:col>
      <xdr:colOff>1889125</xdr:colOff>
      <xdr:row>119</xdr:row>
      <xdr:rowOff>1803400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D742A537-2594-4B05-9CB3-C151DB41B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0263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25400</xdr:rowOff>
    </xdr:from>
    <xdr:to>
      <xdr:col>8</xdr:col>
      <xdr:colOff>1889125</xdr:colOff>
      <xdr:row>120</xdr:row>
      <xdr:rowOff>1803400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6062C10B-C45F-4866-BDBB-122D1EBAA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0446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25400</xdr:rowOff>
    </xdr:from>
    <xdr:to>
      <xdr:col>8</xdr:col>
      <xdr:colOff>1889125</xdr:colOff>
      <xdr:row>121</xdr:row>
      <xdr:rowOff>1803400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9DB304FD-5441-4529-9C0F-A63398E89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0628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25400</xdr:rowOff>
    </xdr:from>
    <xdr:to>
      <xdr:col>8</xdr:col>
      <xdr:colOff>1889125</xdr:colOff>
      <xdr:row>122</xdr:row>
      <xdr:rowOff>1803400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62B31100-1B83-4F86-B8BA-E0F050D95D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0811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25400</xdr:rowOff>
    </xdr:from>
    <xdr:to>
      <xdr:col>8</xdr:col>
      <xdr:colOff>1889125</xdr:colOff>
      <xdr:row>123</xdr:row>
      <xdr:rowOff>1803400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E332B10A-EE4E-4AEE-B505-DB176A980E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0994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25400</xdr:rowOff>
    </xdr:from>
    <xdr:to>
      <xdr:col>8</xdr:col>
      <xdr:colOff>1889125</xdr:colOff>
      <xdr:row>124</xdr:row>
      <xdr:rowOff>1803400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2B130B52-92EB-4866-8C99-4E2C8DA0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177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25400</xdr:rowOff>
    </xdr:from>
    <xdr:to>
      <xdr:col>8</xdr:col>
      <xdr:colOff>1889125</xdr:colOff>
      <xdr:row>125</xdr:row>
      <xdr:rowOff>1803400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82CDA136-2C8F-4BD0-92B6-F3C1AC5B9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360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25400</xdr:rowOff>
    </xdr:from>
    <xdr:to>
      <xdr:col>8</xdr:col>
      <xdr:colOff>1889125</xdr:colOff>
      <xdr:row>126</xdr:row>
      <xdr:rowOff>1803400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9E5C346F-D0CB-4E46-9B11-6E6027865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543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25400</xdr:rowOff>
    </xdr:from>
    <xdr:to>
      <xdr:col>8</xdr:col>
      <xdr:colOff>1889125</xdr:colOff>
      <xdr:row>127</xdr:row>
      <xdr:rowOff>1803400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E8688205-F345-42A1-BE6D-1CCE945A3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726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25400</xdr:rowOff>
    </xdr:from>
    <xdr:to>
      <xdr:col>8</xdr:col>
      <xdr:colOff>1889125</xdr:colOff>
      <xdr:row>128</xdr:row>
      <xdr:rowOff>1803400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937F95B6-3B01-4F02-BD51-C5799C259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1909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25400</xdr:rowOff>
    </xdr:from>
    <xdr:to>
      <xdr:col>8</xdr:col>
      <xdr:colOff>1889125</xdr:colOff>
      <xdr:row>129</xdr:row>
      <xdr:rowOff>1803400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7E6ED8F4-5009-4808-8EF7-427B482A0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2091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25400</xdr:rowOff>
    </xdr:from>
    <xdr:to>
      <xdr:col>8</xdr:col>
      <xdr:colOff>1889125</xdr:colOff>
      <xdr:row>130</xdr:row>
      <xdr:rowOff>1803400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B2337062-BB2C-4C22-872C-DAB61F670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2274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25400</xdr:rowOff>
    </xdr:from>
    <xdr:to>
      <xdr:col>8</xdr:col>
      <xdr:colOff>1889125</xdr:colOff>
      <xdr:row>131</xdr:row>
      <xdr:rowOff>1803400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4DA2964B-78DC-40F1-B05B-AFCF6B5CF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2457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25400</xdr:rowOff>
    </xdr:from>
    <xdr:to>
      <xdr:col>8</xdr:col>
      <xdr:colOff>1889125</xdr:colOff>
      <xdr:row>132</xdr:row>
      <xdr:rowOff>1803400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1220C4E1-4ED6-4A05-BC52-E116D6C7E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22640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30163</xdr:rowOff>
    </xdr:from>
    <xdr:to>
      <xdr:col>8</xdr:col>
      <xdr:colOff>1889125</xdr:colOff>
      <xdr:row>52</xdr:row>
      <xdr:rowOff>1808163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2C88ACC3-4A84-4495-88F2-4230A8999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40692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8C9EBA8D-F88A-453A-932D-6665EE03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85902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2B2E0580-469A-41E2-A50E-9C21255E9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4190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D11EA4BC-B720-4316-98DE-FC921EEBC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7125" y="106019600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UH\Documents\HatsAndCaps\Excel\Herman\2022.05.11\Packing%20list_2022.05.11%20fix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урс"/>
      <sheetName val="SS22"/>
      <sheetName val="old"/>
      <sheetName val="FW22"/>
      <sheetName val="Full"/>
      <sheetName val="Transposed"/>
      <sheetName val="Linings"/>
    </sheetNames>
    <sheetDataSet>
      <sheetData sheetId="0">
        <row r="1">
          <cell r="B1">
            <v>90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R1" zoomScale="65" zoomScaleNormal="65" workbookViewId="0">
      <pane ySplit="1" topLeftCell="A129" activePane="bottomLeft" state="frozen"/>
      <selection pane="bottomLeft" activeCell="AK130" sqref="AK130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29.42578125" style="106" customWidth="1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8.5703125" style="106" bestFit="1" customWidth="1"/>
    <col min="21" max="28" width="9" style="106"/>
    <col min="29" max="29" width="9" style="106" customWidth="1"/>
    <col min="30" max="34" width="9" style="106"/>
    <col min="35" max="38" width="9" style="106" customWidth="1"/>
    <col min="39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839</v>
      </c>
      <c r="O1" s="103" t="s">
        <v>837</v>
      </c>
      <c r="P1" s="103" t="s">
        <v>838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676</v>
      </c>
      <c r="AK1" s="128" t="s">
        <v>637</v>
      </c>
      <c r="AL1" s="128" t="s">
        <v>607</v>
      </c>
      <c r="AM1" s="128" t="s">
        <v>820</v>
      </c>
      <c r="AN1" s="128" t="s">
        <v>821</v>
      </c>
      <c r="AO1" s="128" t="s">
        <v>822</v>
      </c>
      <c r="AP1" s="128" t="s">
        <v>823</v>
      </c>
      <c r="AQ1" s="128" t="s">
        <v>824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846</v>
      </c>
    </row>
    <row r="2" spans="1:59" s="111" customFormat="1" ht="22.15" hidden="1" customHeight="1">
      <c r="A2" s="131" t="str">
        <f t="shared" ref="A2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b">
        <f>IF(A2&lt;&gt;"",_xlfn.XLOOKUP(A2,'1C'!A:A,'1C'!M:M,_xlfn.XLOOKUP(C2,'1C'!W:W,'1C'!M:M,"",0),0))</f>
        <v>0</v>
      </c>
      <c r="I2" s="133"/>
      <c r="J2" s="106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" ca="1" si="2">IF(AU2&lt;&gt;"",VLOOKUP(AU2,INDIRECT(SUBSTITUTE($J2," ","")&amp;"Manufactures"),3,0),"Требуется код страны")</f>
        <v>Требуется код страны</v>
      </c>
      <c r="AW2" s="114" t="str">
        <f t="shared" ref="AW2" ca="1" si="3">IF(AU2&lt;&gt;"",VLOOKUP(AU2,INDIRECT(SUBSTITUTE($J2," ","")&amp;"Manufactures"),2,0),"Требуется код страны")</f>
        <v>Требуется код страны</v>
      </c>
      <c r="AX2" s="138">
        <f t="shared" ref="AX2" si="4">0.05+0.05</f>
        <v>0.1</v>
      </c>
      <c r="AY2" s="114">
        <f t="shared" ref="AY2" si="5">IF(AX2&lt;&gt;"",AX2*1.5,"Требуется нетто")</f>
        <v>0.15000000000000002</v>
      </c>
      <c r="AZ2" s="114" t="str">
        <f t="shared" ref="AZ2" si="6">+IF(AX2&lt;&gt;"",IFERROR(AT2*AX2,"Требуются кол-во и нетто"),"Требуются кол-во и нетто")</f>
        <v>Требуются кол-во и нетто</v>
      </c>
      <c r="BA2" s="114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" si="9">IFERROR(IF(BE2,"-",IFERROR(IF(BD2&gt;0,0,1),"")),"")</f>
        <v/>
      </c>
      <c r="BG2" s="110"/>
    </row>
    <row r="3" spans="1:59" ht="102.95" customHeight="1">
      <c r="A3" s="112" t="str">
        <f>IF(C3&amp;K3&lt;&gt;"",C3&amp;K3,"")</f>
        <v>TULUMDENIM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81-054-32</v>
      </c>
      <c r="C3" s="121" t="s">
        <v>6779</v>
      </c>
      <c r="E3" s="112" t="str">
        <f>IF(F3&lt;&gt;"",IFERROR(VLOOKUP(F3,Категории!A:B,2,0),""),"Требуется категория")</f>
        <v>Шляпы</v>
      </c>
      <c r="F3" s="112" t="str">
        <f>IF(A3&lt;&gt;"",IF(BD3&gt;0,_xlfn.XLOOKUP(A3,'1C'!A:A,'1C'!J:J,"",0),_xlfn.XLOOKUP(C3,'1C'!W:W,'1C'!J:J,"",0)),"")</f>
        <v>Шляпа федора</v>
      </c>
      <c r="G3" s="114" t="str">
        <f>IF(C3&lt;&gt;"",IF(BD3&gt;0,_xlfn.XLOOKUP(A3,'1C'!A:A,'1C'!L:L,"",0),_xlfn.XLOOKUP(C3,'1C'!W:W,'1C'!L:L,"",0)),"")</f>
        <v>Herman</v>
      </c>
      <c r="H3" s="112" t="str">
        <f>IF(A3&lt;&gt;"",_xlfn.XLOOKUP(A3,'1C'!A:A,'1C'!M:M,_xlfn.XLOOKUP(C3,'1C'!W:W,'1C'!M:M,"",0),0))</f>
        <v>летний</v>
      </c>
      <c r="J3" s="114" t="str">
        <f>_xlfn.LET(_xlpm.text,IF(A3&lt;&gt;"",IF('1C'!$AJ$1&lt;&gt;"",'1C'!$AJ$1,_xlfn.XLOOKUP(A3,'1C'!A:A,'1C'!D:D,_xlfn.XLOOKUP(C3,'1C'!W:W,'1C'!D:D,"",0),0))),_xlpm.ifError,_xlpm.text,_xlpm.space1,FIND(" ",_xlpm.text),_xlpm.space2,FIND(" ",_xlpm.text,_xlpm.space1),IFERROR(MID(_xlpm.text,_xlpm.space1+1,_xlpm.space2),_xlpm.ifError))</f>
        <v>Herman</v>
      </c>
      <c r="K3" s="120" t="s">
        <v>8305</v>
      </c>
      <c r="L3" s="146" t="str">
        <f>IF(K3&lt;&gt;"",IFERROR(VLOOKUP(A3,'1C'!A:X,8,0),IFERROR(VLOOKUP(K3,Colors!D:E,2,0),"")),"")</f>
        <v>бежевый / синий</v>
      </c>
      <c r="M3" s="114" t="str">
        <f>IF(K3&lt;&gt;"",_xlfn.XLOOKUP(A3,'1C'!A:A,'1C'!R:R,"",0),"")</f>
        <v>бежевый</v>
      </c>
      <c r="N3" s="136"/>
      <c r="O3" s="136"/>
      <c r="P3" s="136"/>
      <c r="Q3" s="145" t="str">
        <f>IF(A3&lt;&gt;"",_xlfn.XLOOKUP(A3,'1C'!A:A,'1C'!I:I,_xlfn.XLOOKUP(C3,'1C'!W:W,'1C'!I:I,"",0),0),"")</f>
        <v>100% солома</v>
      </c>
      <c r="R3" s="136"/>
      <c r="S3" s="114" t="str">
        <f>_xlfn.LET(_xlpm.RES,IF(A3&lt;&gt;"",_xlfn.XLOOKUP(A3,'1C'!A:A,'1C'!N:N,_xlfn.XLOOKUP(C3,'1C'!W:W,'1C'!N:N,"",0),0),""),IF(_xlpm.RES=0,"",_xlpm.RES))</f>
        <v>соломенные</v>
      </c>
      <c r="T3" s="116" t="str">
        <f>IF(S3&lt;&gt;"",IFERROR(VLOOKUP(S3,MaterialsTypes!F:G,2,0),IFERROR(VLOOKUP(Q3,MaterialsTypes100,2,0),"")),IFERROR(VLOOKUP(Q3,MaterialsTypes100,2,0),""))</f>
        <v>Плетёный</v>
      </c>
      <c r="U3" s="116" t="str">
        <f>IF(A3&lt;&gt;"",_xlfn.XLOOKUP(A3,'1C'!A:A,'1C'!K:K,_xlfn.XLOOKUP(C3,'1C'!W:W,'1C'!K:K,"",0),0),"")</f>
        <v>Мужской</v>
      </c>
      <c r="V3" s="107"/>
      <c r="Y3" s="107">
        <v>2</v>
      </c>
      <c r="AA3" s="107">
        <v>10</v>
      </c>
      <c r="AC3" s="107">
        <v>25</v>
      </c>
      <c r="AE3" s="107">
        <v>19</v>
      </c>
      <c r="AG3" s="107"/>
      <c r="AT3" s="114">
        <f>IF(COUNTBLANK(V3:AS3)&lt;24,SUM(V3:AS3),"")</f>
        <v>56</v>
      </c>
      <c r="AU3" s="148" t="str">
        <f>IF(A3&lt;&gt;"",_xlfn.XLOOKUP(_xlfn.XLOOKUP(A3,'1C'!A:A,'1C'!O:O,_xlfn.XLOOKUP(C3,'1C'!W:W,'1C'!O:O,"",0),0),Settings!N:N,Settings!O:O,"",0),"")</f>
        <v>CN</v>
      </c>
      <c r="AV3" s="114" t="str">
        <f ca="1">IF(AU3&lt;&gt;"",VLOOKUP(AU3,INDIRECT(SUBSTITUTE($J3,"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" s="112" t="str">
        <f ca="1">IF(AU3&lt;&gt;"",VLOOKUP(AU3,INDIRECT(SUBSTITUTE($J3," ","")&amp;"Manufactures"),2,0),"Требуется код страны")</f>
        <v>Китай</v>
      </c>
      <c r="AX3" s="117">
        <f>0.05+0.05</f>
        <v>0.1</v>
      </c>
      <c r="AY3" s="112">
        <f>IF(AX3&lt;&gt;"",AX3*1.5,"Требуется нетто")</f>
        <v>0.15000000000000002</v>
      </c>
      <c r="AZ3" s="112">
        <f>+IF(AX3&lt;&gt;"",IFERROR(AT3*AX3,"Требуются кол-во и нетто"),"Требуются кол-во и нетто")</f>
        <v>5.6000000000000005</v>
      </c>
      <c r="BA3" s="112">
        <f>IF(AY3&lt;&gt;"",IFERROR(AT3*AY3,"Требуются кол-во и брутто"),"Требуются кол-во и брутто")</f>
        <v>8.4000000000000021</v>
      </c>
      <c r="BB3" s="118">
        <v>497.70000000000005</v>
      </c>
      <c r="BC3" s="150">
        <f>+IF(BB3&lt;&gt;0,IFERROR(AT3*BB3,"Требуются кол-во и цена"),"Требуются кол-во и цена")</f>
        <v>27871.200000000004</v>
      </c>
      <c r="BD3" s="105">
        <f>IF(A3&lt;&gt;"",IF(_xlfn.XLOOKUP(A3,'1C'!A:A,'1C'!A:A,0,0)&gt;0,1,0),"")</f>
        <v>1</v>
      </c>
      <c r="BE3" s="105">
        <f>IF(C3&lt;&gt;"",IF(_xlfn.XLOOKUP(TEXT(C3,"###"),'1C'!W:W,'1C'!D:D,0,0)&gt;0,0,1),"")</f>
        <v>0</v>
      </c>
      <c r="BF3" s="109">
        <f>IFERROR(IF(BE3,"-",IFERROR(IF(BD3&gt;0,0,1),"")),"")</f>
        <v>0</v>
      </c>
    </row>
    <row r="4" spans="1:59" ht="106.35" customHeight="1">
      <c r="A4" s="112" t="str">
        <f>IF(C4&amp;K4&lt;&gt;"",C4&amp;K4,"")</f>
        <v>DON PEPPERNATURAL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80-786-02</v>
      </c>
      <c r="C4" s="121" t="s">
        <v>4655</v>
      </c>
      <c r="D4" s="112"/>
      <c r="E4" s="112" t="str">
        <f>IF(F4&lt;&gt;"",IFERROR(VLOOKUP(F4,Категории!A:B,2,0),""),"Требуется категория")</f>
        <v>Шляпы</v>
      </c>
      <c r="F4" s="112" t="str">
        <f>IF(A4&lt;&gt;"",IF(BD4&gt;0,_xlfn.XLOOKUP(A4,'1C'!A:A,'1C'!J:J,"",0),_xlfn.XLOOKUP(C4,'1C'!W:W,'1C'!J:J,"",0)),"")</f>
        <v>Шляпа трилби</v>
      </c>
      <c r="G4" s="114" t="str">
        <f>IF(C4&lt;&gt;"",IF(BD4&gt;0,_xlfn.XLOOKUP(A4,'1C'!A:A,'1C'!L:L,"",0),_xlfn.XLOOKUP(C4,'1C'!W:W,'1C'!L:L,"",0)),"")</f>
        <v>Herman</v>
      </c>
      <c r="H4" s="112" t="str">
        <f>IF(A4&lt;&gt;"",_xlfn.XLOOKUP(A4,'1C'!A:A,'1C'!M:M,_xlfn.XLOOKUP(C4,'1C'!W:W,'1C'!M:M,"",0),0))</f>
        <v>летний</v>
      </c>
      <c r="J4" s="114" t="str">
        <f>_xlfn.LET(_xlpm.text,IF(A4&lt;&gt;"",IF('1C'!$AJ$1&lt;&gt;"",'1C'!$AJ$1,_xlfn.XLOOKUP(A4,'1C'!A:A,'1C'!D:D,_xlfn.XLOOKUP(C4,'1C'!W:W,'1C'!D:D,"",0),0))),_xlpm.ifError,_xlpm.text,_xlpm.space1,FIND(" ",_xlpm.text),_xlpm.space2,FIND(" ",_xlpm.text,_xlpm.space1),IFERROR(MID(_xlpm.text,_xlpm.space1+1,_xlpm.space2),_xlpm.ifError))</f>
        <v>Herman</v>
      </c>
      <c r="K4" s="120" t="s">
        <v>8306</v>
      </c>
      <c r="L4" s="146" t="str">
        <f>IF(K4&lt;&gt;"",IFERROR(VLOOKUP(A4,'1C'!A:X,8,0),IFERROR(VLOOKUP(K4,Colors!D:E,2,0),"")),"")</f>
        <v>бежевый</v>
      </c>
      <c r="M4" s="114" t="str">
        <f>IF(K4&lt;&gt;"",_xlfn.XLOOKUP(A4,'1C'!A:A,'1C'!R:R,"",0),"")</f>
        <v>бежевый</v>
      </c>
      <c r="N4" s="136"/>
      <c r="O4" s="136"/>
      <c r="P4" s="136"/>
      <c r="Q4" s="145" t="str">
        <f>IF(A4&lt;&gt;"",_xlfn.XLOOKUP(A4,'1C'!A:A,'1C'!I:I,_xlfn.XLOOKUP(C4,'1C'!W:W,'1C'!I:I,"",0),0),"")</f>
        <v>100% солома</v>
      </c>
      <c r="R4" s="136"/>
      <c r="S4" s="114" t="str">
        <f>_xlfn.LET(_xlpm.RES,IF(A4&lt;&gt;"",_xlfn.XLOOKUP(A4,'1C'!A:A,'1C'!N:N,_xlfn.XLOOKUP(C4,'1C'!W:W,'1C'!N:N,"",0),0),""),IF(_xlpm.RES=0,"",_xlpm.RES))</f>
        <v>соломенные</v>
      </c>
      <c r="T4" s="116" t="str">
        <f>IF(S4&lt;&gt;"",IFERROR(VLOOKUP(S4,MaterialsTypes!F:G,2,0),IFERROR(VLOOKUP(Q4,MaterialsTypes100,2,0),"")),IFERROR(VLOOKUP(Q4,MaterialsTypes100,2,0),""))</f>
        <v>Плетёный</v>
      </c>
      <c r="U4" s="116" t="str">
        <f>IF(A4&lt;&gt;"",_xlfn.XLOOKUP(A4,'1C'!A:A,'1C'!K:K,_xlfn.XLOOKUP(C4,'1C'!W:W,'1C'!K:K,"",0),0),"")</f>
        <v>Мужской</v>
      </c>
      <c r="V4" s="107"/>
      <c r="Y4" s="107"/>
      <c r="AA4" s="107">
        <v>16</v>
      </c>
      <c r="AC4" s="107">
        <v>19</v>
      </c>
      <c r="AE4" s="107">
        <v>12</v>
      </c>
      <c r="AG4" s="107"/>
      <c r="AT4" s="114">
        <f>IF(COUNTBLANK(V4:AS4)&lt;24,SUM(V4:AS4),"")</f>
        <v>47</v>
      </c>
      <c r="AU4" s="148" t="str">
        <f>IF(A4&lt;&gt;"",_xlfn.XLOOKUP(_xlfn.XLOOKUP(A4,'1C'!A:A,'1C'!O:O,_xlfn.XLOOKUP(C4,'1C'!W:W,'1C'!O:O,"",0),0),Settings!N:N,Settings!O:O,"",0),"")</f>
        <v>CN</v>
      </c>
      <c r="AV4" s="114" t="str">
        <f ca="1">IF(AU4&lt;&gt;"",VLOOKUP(AU4,INDIRECT(SUBSTITUTE($J4,"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" s="112" t="str">
        <f ca="1">IF(AU4&lt;&gt;"",VLOOKUP(AU4,INDIRECT(SUBSTITUTE($J4," ","")&amp;"Manufactures"),2,0),"Требуется код страны")</f>
        <v>Китай</v>
      </c>
      <c r="AX4" s="117">
        <f>0.05+0.05</f>
        <v>0.1</v>
      </c>
      <c r="AY4" s="112">
        <f>IF(AX4&lt;&gt;"",AX4*1.5,"Требуется нетто")</f>
        <v>0.15000000000000002</v>
      </c>
      <c r="AZ4" s="112">
        <f>+IF(AX4&lt;&gt;"",IFERROR(AT4*AX4,"Требуются кол-во и нетто"),"Требуются кол-во и нетто")</f>
        <v>4.7</v>
      </c>
      <c r="BA4" s="112">
        <f>IF(AY4&lt;&gt;"",IFERROR(AT4*AY4,"Требуются кол-во и брутто"),"Требуются кол-во и брутто")</f>
        <v>7.0500000000000007</v>
      </c>
      <c r="BB4" s="118">
        <v>434.7</v>
      </c>
      <c r="BC4" s="150">
        <f>+IF(BB4&lt;&gt;0,IFERROR(AT4*BB4,"Требуются кол-во и цена"),"Требуются кол-во и цена")</f>
        <v>20430.899999999998</v>
      </c>
      <c r="BD4" s="105">
        <f>IF(A4&lt;&gt;"",IF(_xlfn.XLOOKUP(A4,'1C'!A:A,'1C'!A:A,0,0)&gt;0,1,0),"")</f>
        <v>1</v>
      </c>
      <c r="BE4" s="105">
        <f>IF(C4&lt;&gt;"",IF(_xlfn.XLOOKUP(TEXT(C4,"###"),'1C'!W:W,'1C'!D:D,0,0)&gt;0,0,1),"")</f>
        <v>0</v>
      </c>
      <c r="BF4" s="109">
        <f>IFERROR(IF(BE4,"-",IFERROR(IF(BD4&gt;0,0,1),"")),"")</f>
        <v>0</v>
      </c>
    </row>
    <row r="5" spans="1:59" ht="144" customHeight="1">
      <c r="A5" s="112" t="str">
        <f>IF(C5&amp;K5&lt;&gt;"",C5&amp;K5,"")</f>
        <v>GLAZICNAVY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80-820-16</v>
      </c>
      <c r="C5" s="121" t="s">
        <v>4895</v>
      </c>
      <c r="E5" s="112" t="str">
        <f>IF(F5&lt;&gt;"",IFERROR(VLOOKUP(F5,Категории!A:B,2,0),""),"Требуется категория")</f>
        <v>Кепки</v>
      </c>
      <c r="F5" s="112" t="str">
        <f>IF(A5&lt;&gt;"",IF(BD5&gt;0,_xlfn.XLOOKUP(A5,'1C'!A:A,'1C'!J:J,"",0),_xlfn.XLOOKUP(C5,'1C'!W:W,'1C'!J:J,"",0)),"")</f>
        <v>Кепка картуз</v>
      </c>
      <c r="G5" s="114" t="str">
        <f>IF(C5&lt;&gt;"",IF(BD5&gt;0,_xlfn.XLOOKUP(A5,'1C'!A:A,'1C'!L:L,"",0),_xlfn.XLOOKUP(C5,'1C'!W:W,'1C'!L:L,"",0)),"")</f>
        <v>Herman</v>
      </c>
      <c r="H5" s="112" t="str">
        <f>IF(A5&lt;&gt;"",_xlfn.XLOOKUP(A5,'1C'!A:A,'1C'!M:M,_xlfn.XLOOKUP(C5,'1C'!W:W,'1C'!M:M,"",0),0))</f>
        <v>всесезон</v>
      </c>
      <c r="J5" s="114" t="str">
        <f>_xlfn.LET(_xlpm.text,IF(A5&lt;&gt;"",IF('1C'!$AJ$1&lt;&gt;"",'1C'!$AJ$1,_xlfn.XLOOKUP(A5,'1C'!A:A,'1C'!D:D,_xlfn.XLOOKUP(C5,'1C'!W:W,'1C'!D:D,"",0),0))),_xlpm.ifError,_xlpm.text,_xlpm.space1,FIND(" ",_xlpm.text),_xlpm.space2,FIND(" ",_xlpm.text,_xlpm.space1),IFERROR(MID(_xlpm.text,_xlpm.space1+1,_xlpm.space2),_xlpm.ifError))</f>
        <v>Herman</v>
      </c>
      <c r="K5" s="120" t="s">
        <v>8300</v>
      </c>
      <c r="L5" s="146" t="str">
        <f>IF(K5&lt;&gt;"",IFERROR(VLOOKUP(A5,'1C'!A:X,8,0),IFERROR(VLOOKUP(K5,Colors!D:E,2,0),"")),"")</f>
        <v>темно-синий</v>
      </c>
      <c r="M5" s="114" t="str">
        <f>IF(K5&lt;&gt;"",_xlfn.XLOOKUP(A5,'1C'!A:A,'1C'!R:R,"",0),"")</f>
        <v>синий</v>
      </c>
      <c r="N5" s="136"/>
      <c r="O5" s="136"/>
      <c r="P5" s="136"/>
      <c r="Q5" s="145" t="str">
        <f>IF(A5&lt;&gt;"",_xlfn.XLOOKUP(A5,'1C'!A:A,'1C'!I:I,_xlfn.XLOOKUP(C5,'1C'!W:W,'1C'!I:I,"",0),0),"")</f>
        <v>50% шерсть - 50% полиэстер</v>
      </c>
      <c r="R5" s="136"/>
      <c r="S5" s="114" t="str">
        <f>_xlfn.LET(_xlpm.RES,IF(A5&lt;&gt;"",_xlfn.XLOOKUP(A5,'1C'!A:A,'1C'!N:N,_xlfn.XLOOKUP(C5,'1C'!W:W,'1C'!N:N,"",0),0),""),IF(_xlpm.RES=0,"",_xlpm.RES))</f>
        <v>шерстяные</v>
      </c>
      <c r="T5" s="107" t="s">
        <v>15</v>
      </c>
      <c r="U5" s="116" t="str">
        <f>IF(A5&lt;&gt;"",_xlfn.XLOOKUP(A5,'1C'!A:A,'1C'!K:K,_xlfn.XLOOKUP(C5,'1C'!W:W,'1C'!K:K,"",0),0),"")</f>
        <v>Мужской</v>
      </c>
      <c r="V5" s="107"/>
      <c r="Y5" s="107">
        <v>5</v>
      </c>
      <c r="AA5" s="107">
        <v>10</v>
      </c>
      <c r="AC5" s="107">
        <v>13</v>
      </c>
      <c r="AE5" s="107">
        <v>6</v>
      </c>
      <c r="AG5" s="107"/>
      <c r="AT5" s="114">
        <f>IF(COUNTBLANK(V5:AS5)&lt;24,SUM(V5:AS5),"")</f>
        <v>34</v>
      </c>
      <c r="AU5" s="148" t="str">
        <f>IF(A5&lt;&gt;"",_xlfn.XLOOKUP(_xlfn.XLOOKUP(A5,'1C'!A:A,'1C'!O:O,_xlfn.XLOOKUP(C5,'1C'!W:W,'1C'!O:O,"",0),0),Settings!N:N,Settings!O:O,"",0),"")</f>
        <v>CN</v>
      </c>
      <c r="AV5" s="114" t="str">
        <f ca="1">IF(AU5&lt;&gt;"",VLOOKUP(AU5,INDIRECT(SUBSTITUTE($J5,"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" s="112" t="str">
        <f ca="1">IF(AU5&lt;&gt;"",VLOOKUP(AU5,INDIRECT(SUBSTITUTE($J5," ","")&amp;"Manufactures"),2,0),"Требуется код страны")</f>
        <v>Китай</v>
      </c>
      <c r="AX5" s="117">
        <f>0.05+0.05</f>
        <v>0.1</v>
      </c>
      <c r="AY5" s="112">
        <f>IF(AX5&lt;&gt;"",AX5*1.5,"Требуется нетто")</f>
        <v>0.15000000000000002</v>
      </c>
      <c r="AZ5" s="112">
        <f>+IF(AX5&lt;&gt;"",IFERROR(AT5*AX5,"Требуются кол-во и нетто"),"Требуются кол-во и нетто")</f>
        <v>3.4000000000000004</v>
      </c>
      <c r="BA5" s="112">
        <f>IF(AY5&lt;&gt;"",IFERROR(AT5*AY5,"Требуются кол-во и брутто"),"Требуются кол-во и брутто")</f>
        <v>5.1000000000000005</v>
      </c>
      <c r="BB5" s="118">
        <v>1001.7</v>
      </c>
      <c r="BC5" s="150">
        <f>+IF(BB5&lt;&gt;0,IFERROR(AT5*BB5,"Требуются кол-во и цена"),"Требуются кол-во и цена")</f>
        <v>34057.800000000003</v>
      </c>
      <c r="BD5" s="105">
        <f>IF(A5&lt;&gt;"",IF(_xlfn.XLOOKUP(A5,'1C'!A:A,'1C'!A:A,0,0)&gt;0,1,0),"")</f>
        <v>1</v>
      </c>
      <c r="BE5" s="105">
        <f>IF(C5&lt;&gt;"",IF(_xlfn.XLOOKUP(TEXT(C5,"###"),'1C'!W:W,'1C'!D:D,0,0)&gt;0,0,1),"")</f>
        <v>0</v>
      </c>
      <c r="BF5" s="109">
        <f>IFERROR(IF(BE5,"-",IFERROR(IF(BD5&gt;0,0,1),"")),"")</f>
        <v>0</v>
      </c>
    </row>
    <row r="6" spans="1:59" ht="108.6" customHeight="1">
      <c r="A6" s="112" t="str">
        <f>IF(C6&amp;K6&lt;&gt;"",C6&amp;K6,"")</f>
        <v>COLMANDENIM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81-045-32</v>
      </c>
      <c r="C6" s="121" t="s">
        <v>6701</v>
      </c>
      <c r="E6" s="112" t="str">
        <f>IF(F6&lt;&gt;"",IFERROR(VLOOKUP(F6,Категории!A:B,2,0),""),"Требуется категория")</f>
        <v>Шляпы</v>
      </c>
      <c r="F6" s="112" t="str">
        <f>IF(A6&lt;&gt;"",IF(BD6&gt;0,_xlfn.XLOOKUP(A6,'1C'!A:A,'1C'!J:J,"",0),_xlfn.XLOOKUP(C6,'1C'!W:W,'1C'!J:J,"",0)),"")</f>
        <v>Шляпа федора</v>
      </c>
      <c r="G6" s="114" t="str">
        <f>IF(C6&lt;&gt;"",IF(BD6&gt;0,_xlfn.XLOOKUP(A6,'1C'!A:A,'1C'!L:L,"",0),_xlfn.XLOOKUP(C6,'1C'!W:W,'1C'!L:L,"",0)),"")</f>
        <v>Herman</v>
      </c>
      <c r="H6" s="112" t="str">
        <f>IF(A6&lt;&gt;"",_xlfn.XLOOKUP(A6,'1C'!A:A,'1C'!M:M,_xlfn.XLOOKUP(C6,'1C'!W:W,'1C'!M:M,"",0),0))</f>
        <v>летний</v>
      </c>
      <c r="J6" s="114" t="str">
        <f>_xlfn.LET(_xlpm.text,IF(A6&lt;&gt;"",IF('1C'!$AJ$1&lt;&gt;"",'1C'!$AJ$1,_xlfn.XLOOKUP(A6,'1C'!A:A,'1C'!D:D,_xlfn.XLOOKUP(C6,'1C'!W:W,'1C'!D:D,"",0),0))),_xlpm.ifError,_xlpm.text,_xlpm.space1,FIND(" ",_xlpm.text),_xlpm.space2,FIND(" ",_xlpm.text,_xlpm.space1),IFERROR(MID(_xlpm.text,_xlpm.space1+1,_xlpm.space2),_xlpm.ifError))</f>
        <v>Herman</v>
      </c>
      <c r="K6" s="120" t="s">
        <v>8305</v>
      </c>
      <c r="L6" s="146" t="str">
        <f>IF(K6&lt;&gt;"",IFERROR(VLOOKUP(A6,'1C'!A:X,8,0),IFERROR(VLOOKUP(K6,Colors!D:E,2,0),"")),"")</f>
        <v>бежевый / синий</v>
      </c>
      <c r="M6" s="114" t="str">
        <f>IF(K6&lt;&gt;"",_xlfn.XLOOKUP(A6,'1C'!A:A,'1C'!R:R,"",0),"")</f>
        <v>бежевый</v>
      </c>
      <c r="N6" s="136"/>
      <c r="O6" s="136"/>
      <c r="P6" s="136"/>
      <c r="Q6" s="145" t="str">
        <f>IF(A6&lt;&gt;"",_xlfn.XLOOKUP(A6,'1C'!A:A,'1C'!I:I,_xlfn.XLOOKUP(C6,'1C'!W:W,'1C'!I:I,"",0),0),"")</f>
        <v>100% солома</v>
      </c>
      <c r="R6" s="136"/>
      <c r="S6" s="114" t="str">
        <f>_xlfn.LET(_xlpm.RES,IF(A6&lt;&gt;"",_xlfn.XLOOKUP(A6,'1C'!A:A,'1C'!N:N,_xlfn.XLOOKUP(C6,'1C'!W:W,'1C'!N:N,"",0),0),""),IF(_xlpm.RES=0,"",_xlpm.RES))</f>
        <v>соломенные</v>
      </c>
      <c r="T6" s="116" t="str">
        <f>IF(S6&lt;&gt;"",IFERROR(VLOOKUP(S6,MaterialsTypes!F:G,2,0),IFERROR(VLOOKUP(Q6,MaterialsTypes100,2,0),"")),IFERROR(VLOOKUP(Q6,MaterialsTypes100,2,0),""))</f>
        <v>Плетёный</v>
      </c>
      <c r="U6" s="116" t="str">
        <f>IF(A6&lt;&gt;"",_xlfn.XLOOKUP(A6,'1C'!A:A,'1C'!K:K,_xlfn.XLOOKUP(C6,'1C'!W:W,'1C'!K:K,"",0),0),"")</f>
        <v>Мужской</v>
      </c>
      <c r="V6" s="107"/>
      <c r="Y6" s="107">
        <v>3</v>
      </c>
      <c r="AA6" s="107">
        <v>8</v>
      </c>
      <c r="AC6" s="107">
        <v>14</v>
      </c>
      <c r="AE6" s="107">
        <v>6</v>
      </c>
      <c r="AG6" s="107"/>
      <c r="AT6" s="114">
        <f>IF(COUNTBLANK(V6:AS6)&lt;24,SUM(V6:AS6),"")</f>
        <v>31</v>
      </c>
      <c r="AU6" s="148" t="str">
        <f>IF(A6&lt;&gt;"",_xlfn.XLOOKUP(_xlfn.XLOOKUP(A6,'1C'!A:A,'1C'!O:O,_xlfn.XLOOKUP(C6,'1C'!W:W,'1C'!O:O,"",0),0),Settings!N:N,Settings!O:O,"",0),"")</f>
        <v>CN</v>
      </c>
      <c r="AV6" s="114" t="str">
        <f ca="1">IF(AU6&lt;&gt;"",VLOOKUP(AU6,INDIRECT(SUBSTITUTE($J6,"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" s="112" t="str">
        <f ca="1">IF(AU6&lt;&gt;"",VLOOKUP(AU6,INDIRECT(SUBSTITUTE($J6," ","")&amp;"Manufactures"),2,0),"Требуется код страны")</f>
        <v>Китай</v>
      </c>
      <c r="AX6" s="117">
        <f>0.05+0.05</f>
        <v>0.1</v>
      </c>
      <c r="AY6" s="112">
        <f>IF(AX6&lt;&gt;"",AX6*1.5,"Требуется нетто")</f>
        <v>0.15000000000000002</v>
      </c>
      <c r="AZ6" s="112">
        <f>+IF(AX6&lt;&gt;"",IFERROR(AT6*AX6,"Требуются кол-во и нетто"),"Требуются кол-во и нетто")</f>
        <v>3.1</v>
      </c>
      <c r="BA6" s="112">
        <f>IF(AY6&lt;&gt;"",IFERROR(AT6*AY6,"Требуются кол-во и брутто"),"Требуются кол-во и брутто")</f>
        <v>4.6500000000000004</v>
      </c>
      <c r="BB6" s="118">
        <v>497.70000000000005</v>
      </c>
      <c r="BC6" s="150">
        <f>+IF(BB6&lt;&gt;0,IFERROR(AT6*BB6,"Требуются кол-во и цена"),"Требуются кол-во и цена")</f>
        <v>15428.7</v>
      </c>
      <c r="BD6" s="105">
        <f>IF(A6&lt;&gt;"",IF(_xlfn.XLOOKUP(A6,'1C'!A:A,'1C'!A:A,0,0)&gt;0,1,0),"")</f>
        <v>1</v>
      </c>
      <c r="BE6" s="105">
        <f>IF(C6&lt;&gt;"",IF(_xlfn.XLOOKUP(TEXT(C6,"###"),'1C'!W:W,'1C'!D:D,0,0)&gt;0,0,1),"")</f>
        <v>0</v>
      </c>
      <c r="BF6" s="109">
        <f>IFERROR(IF(BE6,"-",IFERROR(IF(BD6&gt;0,0,1),"")),"")</f>
        <v>0</v>
      </c>
    </row>
    <row r="7" spans="1:59" ht="111.4" customHeight="1">
      <c r="A7" s="112" t="str">
        <f>IF(C7&amp;K7&lt;&gt;"",C7&amp;K7,"")</f>
        <v>BOATERBLACK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81-043-53</v>
      </c>
      <c r="C7" s="121" t="s">
        <v>6689</v>
      </c>
      <c r="E7" s="112" t="str">
        <f>IF(F7&lt;&gt;"",IFERROR(VLOOKUP(F7,Категории!A:B,2,0),""),"Требуется категория")</f>
        <v>Шляпы</v>
      </c>
      <c r="F7" s="112" t="str">
        <f>IF(A7&lt;&gt;"",IF(BD7&gt;0,_xlfn.XLOOKUP(A7,'1C'!A:A,'1C'!J:J,"",0),_xlfn.XLOOKUP(C7,'1C'!W:W,'1C'!J:J,"",0)),"")</f>
        <v>Шляпа канотье</v>
      </c>
      <c r="G7" s="114" t="str">
        <f>IF(C7&lt;&gt;"",IF(BD7&gt;0,_xlfn.XLOOKUP(A7,'1C'!A:A,'1C'!L:L,"",0),_xlfn.XLOOKUP(C7,'1C'!W:W,'1C'!L:L,"",0)),"")</f>
        <v>Herman</v>
      </c>
      <c r="H7" s="112" t="str">
        <f>IF(A7&lt;&gt;"",_xlfn.XLOOKUP(A7,'1C'!A:A,'1C'!M:M,_xlfn.XLOOKUP(C7,'1C'!W:W,'1C'!M:M,"",0),0))</f>
        <v>летний</v>
      </c>
      <c r="J7" s="114" t="str">
        <f>_xlfn.LET(_xlpm.text,IF(A7&lt;&gt;"",IF('1C'!$AJ$1&lt;&gt;"",'1C'!$AJ$1,_xlfn.XLOOKUP(A7,'1C'!A:A,'1C'!D:D,_xlfn.XLOOKUP(C7,'1C'!W:W,'1C'!D:D,"",0),0))),_xlpm.ifError,_xlpm.text,_xlpm.space1,FIND(" ",_xlpm.text),_xlpm.space2,FIND(" ",_xlpm.text,_xlpm.space1),IFERROR(MID(_xlpm.text,_xlpm.space1+1,_xlpm.space2),_xlpm.ifError))</f>
        <v>Herman</v>
      </c>
      <c r="K7" s="120" t="s">
        <v>8298</v>
      </c>
      <c r="L7" s="146" t="str">
        <f>IF(K7&lt;&gt;"",IFERROR(VLOOKUP(A7,'1C'!A:X,8,0),IFERROR(VLOOKUP(K7,Colors!D:E,2,0),"")),"")</f>
        <v>бежевый / черный</v>
      </c>
      <c r="M7" s="114" t="str">
        <f>IF(K7&lt;&gt;"",_xlfn.XLOOKUP(A7,'1C'!A:A,'1C'!R:R,"",0),"")</f>
        <v>бежевый</v>
      </c>
      <c r="N7" s="136"/>
      <c r="O7" s="136"/>
      <c r="P7" s="136"/>
      <c r="Q7" s="145" t="str">
        <f>IF(A7&lt;&gt;"",_xlfn.XLOOKUP(A7,'1C'!A:A,'1C'!I:I,_xlfn.XLOOKUP(C7,'1C'!W:W,'1C'!I:I,"",0),0),"")</f>
        <v>100% солома</v>
      </c>
      <c r="R7" s="136"/>
      <c r="S7" s="114" t="str">
        <f>_xlfn.LET(_xlpm.RES,IF(A7&lt;&gt;"",_xlfn.XLOOKUP(A7,'1C'!A:A,'1C'!N:N,_xlfn.XLOOKUP(C7,'1C'!W:W,'1C'!N:N,"",0),0),""),IF(_xlpm.RES=0,"",_xlpm.RES))</f>
        <v>соломенные</v>
      </c>
      <c r="T7" s="116" t="str">
        <f>IF(S7&lt;&gt;"",IFERROR(VLOOKUP(S7,MaterialsTypes!F:G,2,0),IFERROR(VLOOKUP(Q7,MaterialsTypes100,2,0),"")),IFERROR(VLOOKUP(Q7,MaterialsTypes100,2,0),""))</f>
        <v>Плетёный</v>
      </c>
      <c r="U7" s="116" t="str">
        <f>IF(A7&lt;&gt;"",_xlfn.XLOOKUP(A7,'1C'!A:A,'1C'!K:K,_xlfn.XLOOKUP(C7,'1C'!W:W,'1C'!K:K,"",0),0),"")</f>
        <v>Мужской</v>
      </c>
      <c r="V7" s="107"/>
      <c r="Y7" s="107"/>
      <c r="AA7" s="107">
        <v>10</v>
      </c>
      <c r="AC7" s="107">
        <v>12</v>
      </c>
      <c r="AE7" s="107"/>
      <c r="AG7" s="107"/>
      <c r="AT7" s="114">
        <f>IF(COUNTBLANK(V7:AS7)&lt;24,SUM(V7:AS7),"")</f>
        <v>22</v>
      </c>
      <c r="AU7" s="148" t="str">
        <f>IF(A7&lt;&gt;"",_xlfn.XLOOKUP(_xlfn.XLOOKUP(A7,'1C'!A:A,'1C'!O:O,_xlfn.XLOOKUP(C7,'1C'!W:W,'1C'!O:O,"",0),0),Settings!N:N,Settings!O:O,"",0),"")</f>
        <v>CN</v>
      </c>
      <c r="AV7" s="114" t="str">
        <f ca="1">IF(AU7&lt;&gt;"",VLOOKUP(AU7,INDIRECT(SUBSTITUTE($J7,"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" s="112" t="str">
        <f ca="1">IF(AU7&lt;&gt;"",VLOOKUP(AU7,INDIRECT(SUBSTITUTE($J7," ","")&amp;"Manufactures"),2,0),"Требуется код страны")</f>
        <v>Китай</v>
      </c>
      <c r="AX7" s="117">
        <f>0.05+0.05</f>
        <v>0.1</v>
      </c>
      <c r="AY7" s="112">
        <f>IF(AX7&lt;&gt;"",AX7*1.5,"Требуется нетто")</f>
        <v>0.15000000000000002</v>
      </c>
      <c r="AZ7" s="112">
        <f>+IF(AX7&lt;&gt;"",IFERROR(AT7*AX7,"Требуются кол-во и нетто"),"Требуются кол-во и нетто")</f>
        <v>2.2000000000000002</v>
      </c>
      <c r="BA7" s="112">
        <f>IF(AY7&lt;&gt;"",IFERROR(AT7*AY7,"Требуются кол-во и брутто"),"Требуются кол-во и брутто")</f>
        <v>3.3000000000000007</v>
      </c>
      <c r="BB7" s="118">
        <v>560.70000000000005</v>
      </c>
      <c r="BC7" s="150">
        <f>+IF(BB7&lt;&gt;0,IFERROR(AT7*BB7,"Требуются кол-во и цена"),"Требуются кол-во и цена")</f>
        <v>12335.400000000001</v>
      </c>
      <c r="BD7" s="105">
        <f>IF(A7&lt;&gt;"",IF(_xlfn.XLOOKUP(A7,'1C'!A:A,'1C'!A:A,0,0)&gt;0,1,0),"")</f>
        <v>1</v>
      </c>
      <c r="BE7" s="105">
        <f>IF(C7&lt;&gt;"",IF(_xlfn.XLOOKUP(TEXT(C7,"###"),'1C'!W:W,'1C'!D:D,0,0)&gt;0,0,1),"")</f>
        <v>0</v>
      </c>
      <c r="BF7" s="109">
        <f>IFERROR(IF(BE7,"-",IFERROR(IF(BD7&gt;0,0,1),"")),"")</f>
        <v>0</v>
      </c>
    </row>
    <row r="8" spans="1:59" ht="98.1" customHeight="1">
      <c r="A8" s="112" t="str">
        <f>IF(C8&amp;K8&lt;&gt;"",C8&amp;K8,"")</f>
        <v>GRINGONATURAL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81-047-02</v>
      </c>
      <c r="C8" s="121" t="s">
        <v>6724</v>
      </c>
      <c r="E8" s="112" t="str">
        <f>IF(F8&lt;&gt;"",IFERROR(VLOOKUP(F8,Категории!A:B,2,0),""),"Требуется категория")</f>
        <v>Шляпы</v>
      </c>
      <c r="F8" s="112" t="str">
        <f>IF(A8&lt;&gt;"",IF(BD8&gt;0,_xlfn.XLOOKUP(A8,'1C'!A:A,'1C'!J:J,"",0),_xlfn.XLOOKUP(C8,'1C'!W:W,'1C'!J:J,"",0)),"")</f>
        <v>Шляпа федора</v>
      </c>
      <c r="G8" s="114" t="str">
        <f>IF(C8&lt;&gt;"",IF(BD8&gt;0,_xlfn.XLOOKUP(A8,'1C'!A:A,'1C'!L:L,"",0),_xlfn.XLOOKUP(C8,'1C'!W:W,'1C'!L:L,"",0)),"")</f>
        <v>Herman</v>
      </c>
      <c r="H8" s="112" t="str">
        <f>IF(A8&lt;&gt;"",_xlfn.XLOOKUP(A8,'1C'!A:A,'1C'!M:M,_xlfn.XLOOKUP(C8,'1C'!W:W,'1C'!M:M,"",0),0))</f>
        <v>летний</v>
      </c>
      <c r="J8" s="114" t="str">
        <f>_xlfn.LET(_xlpm.text,IF(A8&lt;&gt;"",IF('1C'!$AJ$1&lt;&gt;"",'1C'!$AJ$1,_xlfn.XLOOKUP(A8,'1C'!A:A,'1C'!D:D,_xlfn.XLOOKUP(C8,'1C'!W:W,'1C'!D:D,"",0),0))),_xlpm.ifError,_xlpm.text,_xlpm.space1,FIND(" ",_xlpm.text),_xlpm.space2,FIND(" ",_xlpm.text,_xlpm.space1),IFERROR(MID(_xlpm.text,_xlpm.space1+1,_xlpm.space2),_xlpm.ifError))</f>
        <v>Herman</v>
      </c>
      <c r="K8" s="120" t="s">
        <v>8306</v>
      </c>
      <c r="L8" s="146" t="str">
        <f>IF(K8&lt;&gt;"",IFERROR(VLOOKUP(A8,'1C'!A:X,8,0),IFERROR(VLOOKUP(K8,Colors!D:E,2,0),"")),"")</f>
        <v>бежевый</v>
      </c>
      <c r="M8" s="114" t="str">
        <f>IF(K8&lt;&gt;"",_xlfn.XLOOKUP(A8,'1C'!A:A,'1C'!R:R,"",0),"")</f>
        <v>бежевый</v>
      </c>
      <c r="N8" s="136"/>
      <c r="O8" s="136"/>
      <c r="P8" s="136"/>
      <c r="Q8" s="145" t="str">
        <f>IF(A8&lt;&gt;"",_xlfn.XLOOKUP(A8,'1C'!A:A,'1C'!I:I,_xlfn.XLOOKUP(C8,'1C'!W:W,'1C'!I:I,"",0),0),"")</f>
        <v>100% солома</v>
      </c>
      <c r="R8" s="136"/>
      <c r="S8" s="114" t="str">
        <f>_xlfn.LET(_xlpm.RES,IF(A8&lt;&gt;"",_xlfn.XLOOKUP(A8,'1C'!A:A,'1C'!N:N,_xlfn.XLOOKUP(C8,'1C'!W:W,'1C'!N:N,"",0),0),""),IF(_xlpm.RES=0,"",_xlpm.RES))</f>
        <v>соломенные</v>
      </c>
      <c r="T8" s="116" t="str">
        <f>IF(S8&lt;&gt;"",IFERROR(VLOOKUP(S8,MaterialsTypes!F:G,2,0),IFERROR(VLOOKUP(Q8,MaterialsTypes100,2,0),"")),IFERROR(VLOOKUP(Q8,MaterialsTypes100,2,0),""))</f>
        <v>Плетёный</v>
      </c>
      <c r="U8" s="116" t="str">
        <f>IF(A8&lt;&gt;"",_xlfn.XLOOKUP(A8,'1C'!A:A,'1C'!K:K,_xlfn.XLOOKUP(C8,'1C'!W:W,'1C'!K:K,"",0),0),"")</f>
        <v>Мужской</v>
      </c>
      <c r="V8" s="107"/>
      <c r="Y8" s="107"/>
      <c r="AA8" s="107"/>
      <c r="AC8" s="107">
        <v>3</v>
      </c>
      <c r="AE8" s="107">
        <v>3</v>
      </c>
      <c r="AG8" s="107"/>
      <c r="AT8" s="114">
        <f>IF(COUNTBLANK(V8:AS8)&lt;24,SUM(V8:AS8),"")</f>
        <v>6</v>
      </c>
      <c r="AU8" s="148" t="str">
        <f>IF(A8&lt;&gt;"",_xlfn.XLOOKUP(_xlfn.XLOOKUP(A8,'1C'!A:A,'1C'!O:O,_xlfn.XLOOKUP(C8,'1C'!W:W,'1C'!O:O,"",0),0),Settings!N:N,Settings!O:O,"",0),"")</f>
        <v>CN</v>
      </c>
      <c r="AV8" s="114" t="str">
        <f ca="1">IF(AU8&lt;&gt;"",VLOOKUP(AU8,INDIRECT(SUBSTITUTE($J8,"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" s="112" t="str">
        <f ca="1">IF(AU8&lt;&gt;"",VLOOKUP(AU8,INDIRECT(SUBSTITUTE($J8," ","")&amp;"Manufactures"),2,0),"Требуется код страны")</f>
        <v>Китай</v>
      </c>
      <c r="AX8" s="117">
        <f>0.05+0.05</f>
        <v>0.1</v>
      </c>
      <c r="AY8" s="112">
        <f>IF(AX8&lt;&gt;"",AX8*1.5,"Требуется нетто")</f>
        <v>0.15000000000000002</v>
      </c>
      <c r="AZ8" s="112">
        <f>+IF(AX8&lt;&gt;"",IFERROR(AT8*AX8,"Требуются кол-во и нетто"),"Требуются кол-во и нетто")</f>
        <v>0.60000000000000009</v>
      </c>
      <c r="BA8" s="112">
        <f>IF(AY8&lt;&gt;"",IFERROR(AT8*AY8,"Требуются кол-во и брутто"),"Требуются кол-во и брутто")</f>
        <v>0.90000000000000013</v>
      </c>
      <c r="BB8" s="118">
        <v>1001.7</v>
      </c>
      <c r="BC8" s="150">
        <f>+IF(BB8&lt;&gt;0,IFERROR(AT8*BB8,"Требуются кол-во и цена"),"Требуются кол-во и цена")</f>
        <v>6010.2000000000007</v>
      </c>
      <c r="BD8" s="105">
        <f>IF(A8&lt;&gt;"",IF(_xlfn.XLOOKUP(A8,'1C'!A:A,'1C'!A:A,0,0)&gt;0,1,0),"")</f>
        <v>1</v>
      </c>
      <c r="BE8" s="105">
        <f>IF(C8&lt;&gt;"",IF(_xlfn.XLOOKUP(TEXT(C8,"###"),'1C'!W:W,'1C'!D:D,0,0)&gt;0,0,1),"")</f>
        <v>0</v>
      </c>
      <c r="BF8" s="109">
        <f>IFERROR(IF(BE8,"-",IFERROR(IF(BD8&gt;0,0,1),"")),"")</f>
        <v>0</v>
      </c>
    </row>
    <row r="9" spans="1:59" ht="98.1" customHeight="1">
      <c r="A9" s="112" t="str">
        <f>IF(C9&amp;K9&lt;&gt;"",C9&amp;K9,"")</f>
        <v>KITEBLUE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80-941-19</v>
      </c>
      <c r="C9" s="121" t="s">
        <v>5411</v>
      </c>
      <c r="E9" s="112" t="str">
        <f>IF(F9&lt;&gt;"",IFERROR(VLOOKUP(F9,Категории!A:B,2,0),""),"Требуется категория")</f>
        <v>Бейсболки</v>
      </c>
      <c r="F9" s="112" t="str">
        <f>IF(A9&lt;&gt;"",IF(BD9&gt;0,_xlfn.XLOOKUP(A9,'1C'!A:A,'1C'!J:J,"",0),_xlfn.XLOOKUP(C9,'1C'!W:W,'1C'!J:J,"",0)),"")</f>
        <v>Бейсболка</v>
      </c>
      <c r="G9" s="114" t="str">
        <f>IF(C9&lt;&gt;"",IF(BD9&gt;0,_xlfn.XLOOKUP(A9,'1C'!A:A,'1C'!L:L,"",0),_xlfn.XLOOKUP(C9,'1C'!W:W,'1C'!L:L,"",0)),"")</f>
        <v>Herman</v>
      </c>
      <c r="H9" s="112" t="str">
        <f>IF(A9&lt;&gt;"",_xlfn.XLOOKUP(A9,'1C'!A:A,'1C'!M:M,_xlfn.XLOOKUP(C9,'1C'!W:W,'1C'!M:M,"",0),0))</f>
        <v>летний</v>
      </c>
      <c r="J9" s="114" t="str">
        <f>_xlfn.LET(_xlpm.text,IF(A9&lt;&gt;"",IF('1C'!$AJ$1&lt;&gt;"",'1C'!$AJ$1,_xlfn.XLOOKUP(A9,'1C'!A:A,'1C'!D:D,_xlfn.XLOOKUP(C9,'1C'!W:W,'1C'!D:D,"",0),0))),_xlpm.ifError,_xlpm.text,_xlpm.space1,FIND(" ",_xlpm.text),_xlpm.space2,FIND(" ",_xlpm.text,_xlpm.space1),IFERROR(MID(_xlpm.text,_xlpm.space1+1,_xlpm.space2),_xlpm.ifError))</f>
        <v>Herman</v>
      </c>
      <c r="K9" s="120" t="s">
        <v>8304</v>
      </c>
      <c r="L9" s="146" t="str">
        <f>IF(K9&lt;&gt;"",IFERROR(VLOOKUP(A9,'1C'!A:X,8,0),IFERROR(VLOOKUP(K9,Colors!D:E,2,0),"")),"")</f>
        <v>голубой</v>
      </c>
      <c r="M9" s="114" t="str">
        <f>IF(K9&lt;&gt;"",_xlfn.XLOOKUP(A9,'1C'!A:A,'1C'!R:R,"",0),"")</f>
        <v>голубой</v>
      </c>
      <c r="N9" s="136"/>
      <c r="O9" s="136"/>
      <c r="P9" s="136"/>
      <c r="Q9" s="145" t="str">
        <f>IF(A9&lt;&gt;"",_xlfn.XLOOKUP(A9,'1C'!A:A,'1C'!I:I,_xlfn.XLOOKUP(C9,'1C'!W:W,'1C'!I:I,"",0),0),"")</f>
        <v>100% хлопок</v>
      </c>
      <c r="R9" s="136"/>
      <c r="S9" s="114" t="str">
        <f>_xlfn.LET(_xlpm.RES,IF(A9&lt;&gt;"",_xlfn.XLOOKUP(A9,'1C'!A:A,'1C'!N:N,_xlfn.XLOOKUP(C9,'1C'!W:W,'1C'!N:N,"",0),0),""),IF(_xlpm.RES=0,"",_xlpm.RES))</f>
        <v>хлопковые</v>
      </c>
      <c r="T9" s="116" t="str">
        <f>IF(S9&lt;&gt;"",IFERROR(VLOOKUP(S9,MaterialsTypes!F:G,2,0),IFERROR(VLOOKUP(Q9,MaterialsTypes100,2,0),"")),IFERROR(VLOOKUP(Q9,MaterialsTypes100,2,0),""))</f>
        <v>Текстиль, ткань</v>
      </c>
      <c r="U9" s="116" t="str">
        <f>IF(A9&lt;&gt;"",_xlfn.XLOOKUP(A9,'1C'!A:A,'1C'!K:K,_xlfn.XLOOKUP(C9,'1C'!W:W,'1C'!K:K,"",0),0),"")</f>
        <v>Унисекс</v>
      </c>
      <c r="V9" s="107"/>
      <c r="Y9" s="107"/>
      <c r="AA9" s="107"/>
      <c r="AC9" s="107">
        <v>20</v>
      </c>
      <c r="AE9" s="107"/>
      <c r="AG9" s="107"/>
      <c r="AT9" s="114">
        <f>IF(COUNTBLANK(V9:AS9)&lt;24,SUM(V9:AS9),"")</f>
        <v>20</v>
      </c>
      <c r="AU9" s="148" t="str">
        <f>IF(A9&lt;&gt;"",_xlfn.XLOOKUP(_xlfn.XLOOKUP(A9,'1C'!A:A,'1C'!O:O,_xlfn.XLOOKUP(C9,'1C'!W:W,'1C'!O:O,"",0),0),Settings!N:N,Settings!O:O,"",0),"")</f>
        <v>CN</v>
      </c>
      <c r="AV9" s="114" t="str">
        <f ca="1">IF(AU9&lt;&gt;"",VLOOKUP(AU9,INDIRECT(SUBSTITUTE($J9,"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" s="112" t="str">
        <f ca="1">IF(AU9&lt;&gt;"",VLOOKUP(AU9,INDIRECT(SUBSTITUTE($J9," ","")&amp;"Manufactures"),2,0),"Требуется код страны")</f>
        <v>Китай</v>
      </c>
      <c r="AX9" s="117">
        <f>0.05+0.05</f>
        <v>0.1</v>
      </c>
      <c r="AY9" s="112">
        <f>IF(AX9&lt;&gt;"",AX9*1.5,"Требуется нетто")</f>
        <v>0.15000000000000002</v>
      </c>
      <c r="AZ9" s="112">
        <f>+IF(AX9&lt;&gt;"",IFERROR(AT9*AX9,"Требуются кол-во и нетто"),"Требуются кол-во и нетто")</f>
        <v>2</v>
      </c>
      <c r="BA9" s="112">
        <f>IF(AY9&lt;&gt;"",IFERROR(AT9*AY9,"Требуются кол-во и брутто"),"Требуются кол-во и брутто")</f>
        <v>3.0000000000000004</v>
      </c>
      <c r="BB9" s="118">
        <v>497.70000000000005</v>
      </c>
      <c r="BC9" s="150">
        <f>+IF(BB9&lt;&gt;0,IFERROR(AT9*BB9,"Требуются кол-во и цена"),"Требуются кол-во и цена")</f>
        <v>9954</v>
      </c>
      <c r="BD9" s="105">
        <f>IF(A9&lt;&gt;"",IF(_xlfn.XLOOKUP(A9,'1C'!A:A,'1C'!A:A,0,0)&gt;0,1,0),"")</f>
        <v>1</v>
      </c>
      <c r="BE9" s="105">
        <f>IF(C9&lt;&gt;"",IF(_xlfn.XLOOKUP(TEXT(C9,"###"),'1C'!W:W,'1C'!D:D,0,0)&gt;0,0,1),"")</f>
        <v>0</v>
      </c>
      <c r="BF9" s="109">
        <f>IFERROR(IF(BE9,"-",IFERROR(IF(BD9&gt;0,0,1),"")),"")</f>
        <v>0</v>
      </c>
    </row>
    <row r="10" spans="1:59" ht="98.1" customHeight="1">
      <c r="A10" s="112" t="str">
        <f>IF(C10&amp;K10&lt;&gt;"",C10&amp;K10,"")</f>
        <v>CREEKGREY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81-036-08</v>
      </c>
      <c r="C10" s="121" t="s">
        <v>6593</v>
      </c>
      <c r="E10" s="112" t="str">
        <f>IF(F10&lt;&gt;"",IFERROR(VLOOKUP(F10,Категории!A:B,2,0),""),"Требуется категория")</f>
        <v>Панамы</v>
      </c>
      <c r="F10" s="112" t="str">
        <f>IF(A10&lt;&gt;"",IF(BD10&gt;0,_xlfn.XLOOKUP(A10,'1C'!A:A,'1C'!J:J,"",0),_xlfn.XLOOKUP(C10,'1C'!W:W,'1C'!J:J,"",0)),"")</f>
        <v>Панама</v>
      </c>
      <c r="G10" s="114" t="str">
        <f>IF(C10&lt;&gt;"",IF(BD10&gt;0,_xlfn.XLOOKUP(A10,'1C'!A:A,'1C'!L:L,"",0),_xlfn.XLOOKUP(C10,'1C'!W:W,'1C'!L:L,"",0)),"")</f>
        <v>Herman</v>
      </c>
      <c r="H10" s="112" t="str">
        <f>IF(A10&lt;&gt;"",_xlfn.XLOOKUP(A10,'1C'!A:A,'1C'!M:M,_xlfn.XLOOKUP(C10,'1C'!W:W,'1C'!M:M,"",0),0))</f>
        <v>всесезон</v>
      </c>
      <c r="J10" s="114" t="str">
        <f>_xlfn.LET(_xlpm.text,IF(A10&lt;&gt;"",IF('1C'!$AJ$1&lt;&gt;"",'1C'!$AJ$1,_xlfn.XLOOKUP(A10,'1C'!A:A,'1C'!D:D,_xlfn.XLOOKUP(C10,'1C'!W:W,'1C'!D:D,"",0),0))),_xlpm.ifError,_xlpm.text,_xlpm.space1,FIND(" ",_xlpm.text),_xlpm.space2,FIND(" ",_xlpm.text,_xlpm.space1),IFERROR(MID(_xlpm.text,_xlpm.space1+1,_xlpm.space2),_xlpm.ifError))</f>
        <v>Herman</v>
      </c>
      <c r="K10" s="120" t="s">
        <v>8307</v>
      </c>
      <c r="L10" s="146" t="str">
        <f>IF(K10&lt;&gt;"",IFERROR(VLOOKUP(A10,'1C'!A:X,8,0),IFERROR(VLOOKUP(K10,Colors!D:E,2,0),"")),"")</f>
        <v>серый</v>
      </c>
      <c r="M10" s="114" t="str">
        <f>IF(K10&lt;&gt;"",_xlfn.XLOOKUP(A10,'1C'!A:A,'1C'!R:R,"",0),"")</f>
        <v>серый</v>
      </c>
      <c r="N10" s="136"/>
      <c r="O10" s="136"/>
      <c r="P10" s="136"/>
      <c r="Q10" s="145" t="str">
        <f>IF(A10&lt;&gt;"",_xlfn.XLOOKUP(A10,'1C'!A:A,'1C'!I:I,_xlfn.XLOOKUP(C10,'1C'!W:W,'1C'!I:I,"",0),0),"")</f>
        <v>100% хлопок</v>
      </c>
      <c r="R10" s="136"/>
      <c r="S10" s="114" t="str">
        <f>_xlfn.LET(_xlpm.RES,IF(A10&lt;&gt;"",_xlfn.XLOOKUP(A10,'1C'!A:A,'1C'!N:N,_xlfn.XLOOKUP(C10,'1C'!W:W,'1C'!N:N,"",0),0),""),IF(_xlpm.RES=0,"",_xlpm.RES))</f>
        <v>хлопковые</v>
      </c>
      <c r="T10" s="116" t="str">
        <f>IF(S10&lt;&gt;"",IFERROR(VLOOKUP(S10,MaterialsTypes!F:G,2,0),IFERROR(VLOOKUP(Q10,MaterialsTypes100,2,0),"")),IFERROR(VLOOKUP(Q10,MaterialsTypes100,2,0),""))</f>
        <v>Текстиль, ткань</v>
      </c>
      <c r="U10" s="116" t="str">
        <f>IF(A10&lt;&gt;"",_xlfn.XLOOKUP(A10,'1C'!A:A,'1C'!K:K,_xlfn.XLOOKUP(C10,'1C'!W:W,'1C'!K:K,"",0),0),"")</f>
        <v>Мужской</v>
      </c>
      <c r="V10" s="107"/>
      <c r="Y10" s="107">
        <v>10</v>
      </c>
      <c r="AA10" s="107">
        <v>27</v>
      </c>
      <c r="AC10" s="107">
        <v>32</v>
      </c>
      <c r="AE10" s="107">
        <v>7</v>
      </c>
      <c r="AG10" s="107"/>
      <c r="AT10" s="114">
        <f>IF(COUNTBLANK(V10:AS10)&lt;24,SUM(V10:AS10),"")</f>
        <v>76</v>
      </c>
      <c r="AU10" s="148" t="str">
        <f>IF(A10&lt;&gt;"",_xlfn.XLOOKUP(_xlfn.XLOOKUP(A10,'1C'!A:A,'1C'!O:O,_xlfn.XLOOKUP(C10,'1C'!W:W,'1C'!O:O,"",0),0),Settings!N:N,Settings!O:O,"",0),"")</f>
        <v>CN</v>
      </c>
      <c r="AV10" s="114" t="str">
        <f ca="1">IF(AU10&lt;&gt;"",VLOOKUP(AU10,INDIRECT(SUBSTITUTE($J10,"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" s="112" t="str">
        <f ca="1">IF(AU10&lt;&gt;"",VLOOKUP(AU10,INDIRECT(SUBSTITUTE($J10," ","")&amp;"Manufactures"),2,0),"Требуется код страны")</f>
        <v>Китай</v>
      </c>
      <c r="AX10" s="117">
        <f>0.05+0.05</f>
        <v>0.1</v>
      </c>
      <c r="AY10" s="112">
        <f>IF(AX10&lt;&gt;"",AX10*1.5,"Требуется нетто")</f>
        <v>0.15000000000000002</v>
      </c>
      <c r="AZ10" s="112">
        <f>+IF(AX10&lt;&gt;"",IFERROR(AT10*AX10,"Требуются кол-во и нетто"),"Требуются кол-во и нетто")</f>
        <v>7.6000000000000005</v>
      </c>
      <c r="BA10" s="112">
        <f>IF(AY10&lt;&gt;"",IFERROR(AT10*AY10,"Требуются кол-во и брутто"),"Требуются кол-во и брутто")</f>
        <v>11.400000000000002</v>
      </c>
      <c r="BB10" s="118">
        <v>812.69999999999993</v>
      </c>
      <c r="BC10" s="150">
        <f>+IF(BB10&lt;&gt;0,IFERROR(AT10*BB10,"Требуются кол-во и цена"),"Требуются кол-во и цена")</f>
        <v>61765.2</v>
      </c>
      <c r="BD10" s="105">
        <f>IF(A10&lt;&gt;"",IF(_xlfn.XLOOKUP(A10,'1C'!A:A,'1C'!A:A,0,0)&gt;0,1,0),"")</f>
        <v>1</v>
      </c>
      <c r="BE10" s="105">
        <f>IF(C10&lt;&gt;"",IF(_xlfn.XLOOKUP(TEXT(C10,"###"),'1C'!W:W,'1C'!D:D,0,0)&gt;0,0,1),"")</f>
        <v>0</v>
      </c>
      <c r="BF10" s="109">
        <f>IFERROR(IF(BE10,"-",IFERROR(IF(BD10&gt;0,0,1),"")),"")</f>
        <v>0</v>
      </c>
    </row>
    <row r="11" spans="1:59" ht="106.7" customHeight="1">
      <c r="A11" s="112" t="str">
        <f>IF(C11&amp;K11&lt;&gt;"",C11&amp;K11,"")</f>
        <v>CREEKNAVY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81-036-16</v>
      </c>
      <c r="C11" s="121" t="s">
        <v>6593</v>
      </c>
      <c r="E11" s="112" t="str">
        <f>IF(F11&lt;&gt;"",IFERROR(VLOOKUP(F11,Категории!A:B,2,0),""),"Требуется категория")</f>
        <v>Панамы</v>
      </c>
      <c r="F11" s="112" t="str">
        <f>IF(A11&lt;&gt;"",IF(BD11&gt;0,_xlfn.XLOOKUP(A11,'1C'!A:A,'1C'!J:J,"",0),_xlfn.XLOOKUP(C11,'1C'!W:W,'1C'!J:J,"",0)),"")</f>
        <v>Панама</v>
      </c>
      <c r="G11" s="114" t="str">
        <f>IF(C11&lt;&gt;"",IF(BD11&gt;0,_xlfn.XLOOKUP(A11,'1C'!A:A,'1C'!L:L,"",0),_xlfn.XLOOKUP(C11,'1C'!W:W,'1C'!L:L,"",0)),"")</f>
        <v>Herman</v>
      </c>
      <c r="H11" s="112" t="str">
        <f>IF(A11&lt;&gt;"",_xlfn.XLOOKUP(A11,'1C'!A:A,'1C'!M:M,_xlfn.XLOOKUP(C11,'1C'!W:W,'1C'!M:M,"",0),0))</f>
        <v>всесезон</v>
      </c>
      <c r="J11" s="114" t="str">
        <f>_xlfn.LET(_xlpm.text,IF(A11&lt;&gt;"",IF('1C'!$AJ$1&lt;&gt;"",'1C'!$AJ$1,_xlfn.XLOOKUP(A11,'1C'!A:A,'1C'!D:D,_xlfn.XLOOKUP(C11,'1C'!W:W,'1C'!D:D,"",0),0))),_xlpm.ifError,_xlpm.text,_xlpm.space1,FIND(" ",_xlpm.text),_xlpm.space2,FIND(" ",_xlpm.text,_xlpm.space1),IFERROR(MID(_xlpm.text,_xlpm.space1+1,_xlpm.space2),_xlpm.ifError))</f>
        <v>Herman</v>
      </c>
      <c r="K11" s="120" t="s">
        <v>8300</v>
      </c>
      <c r="L11" s="146" t="str">
        <f>IF(K11&lt;&gt;"",IFERROR(VLOOKUP(A11,'1C'!A:X,8,0),IFERROR(VLOOKUP(K11,Colors!D:E,2,0),"")),"")</f>
        <v>темно-синий</v>
      </c>
      <c r="M11" s="114" t="str">
        <f>IF(K11&lt;&gt;"",_xlfn.XLOOKUP(A11,'1C'!A:A,'1C'!R:R,"",0),"")</f>
        <v>синий</v>
      </c>
      <c r="N11" s="136"/>
      <c r="O11" s="136"/>
      <c r="P11" s="136"/>
      <c r="Q11" s="145" t="str">
        <f>IF(A11&lt;&gt;"",_xlfn.XLOOKUP(A11,'1C'!A:A,'1C'!I:I,_xlfn.XLOOKUP(C11,'1C'!W:W,'1C'!I:I,"",0),0),"")</f>
        <v>100% хлопок</v>
      </c>
      <c r="R11" s="136"/>
      <c r="S11" s="114" t="str">
        <f>_xlfn.LET(_xlpm.RES,IF(A11&lt;&gt;"",_xlfn.XLOOKUP(A11,'1C'!A:A,'1C'!N:N,_xlfn.XLOOKUP(C11,'1C'!W:W,'1C'!N:N,"",0),0),""),IF(_xlpm.RES=0,"",_xlpm.RES))</f>
        <v>хлопковые</v>
      </c>
      <c r="T11" s="116" t="str">
        <f>IF(S11&lt;&gt;"",IFERROR(VLOOKUP(S11,MaterialsTypes!F:G,2,0),IFERROR(VLOOKUP(Q11,MaterialsTypes100,2,0),"")),IFERROR(VLOOKUP(Q11,MaterialsTypes100,2,0),""))</f>
        <v>Текстиль, ткань</v>
      </c>
      <c r="U11" s="116" t="str">
        <f>IF(A11&lt;&gt;"",_xlfn.XLOOKUP(A11,'1C'!A:A,'1C'!K:K,_xlfn.XLOOKUP(C11,'1C'!W:W,'1C'!K:K,"",0),0),"")</f>
        <v>Мужской</v>
      </c>
      <c r="V11" s="107"/>
      <c r="Y11" s="107">
        <v>11</v>
      </c>
      <c r="AA11" s="107">
        <v>30</v>
      </c>
      <c r="AC11" s="107">
        <v>33</v>
      </c>
      <c r="AE11" s="107">
        <v>6</v>
      </c>
      <c r="AG11" s="107"/>
      <c r="AT11" s="114">
        <f>IF(COUNTBLANK(V11:AS11)&lt;24,SUM(V11:AS11),"")</f>
        <v>80</v>
      </c>
      <c r="AU11" s="148" t="str">
        <f>IF(A11&lt;&gt;"",_xlfn.XLOOKUP(_xlfn.XLOOKUP(A11,'1C'!A:A,'1C'!O:O,_xlfn.XLOOKUP(C11,'1C'!W:W,'1C'!O:O,"",0),0),Settings!N:N,Settings!O:O,"",0),"")</f>
        <v>CN</v>
      </c>
      <c r="AV11" s="114" t="str">
        <f ca="1">IF(AU11&lt;&gt;"",VLOOKUP(AU11,INDIRECT(SUBSTITUTE($J11,"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" s="112" t="str">
        <f ca="1">IF(AU11&lt;&gt;"",VLOOKUP(AU11,INDIRECT(SUBSTITUTE($J11," ","")&amp;"Manufactures"),2,0),"Требуется код страны")</f>
        <v>Китай</v>
      </c>
      <c r="AX11" s="117">
        <f>0.05+0.05</f>
        <v>0.1</v>
      </c>
      <c r="AY11" s="112">
        <f>IF(AX11&lt;&gt;"",AX11*1.5,"Требуется нетто")</f>
        <v>0.15000000000000002</v>
      </c>
      <c r="AZ11" s="112">
        <f>+IF(AX11&lt;&gt;"",IFERROR(AT11*AX11,"Требуются кол-во и нетто"),"Требуются кол-во и нетто")</f>
        <v>8</v>
      </c>
      <c r="BA11" s="112">
        <f>IF(AY11&lt;&gt;"",IFERROR(AT11*AY11,"Требуются кол-во и брутто"),"Требуются кол-во и брутто")</f>
        <v>12.000000000000002</v>
      </c>
      <c r="BB11" s="118">
        <v>812.69999999999993</v>
      </c>
      <c r="BC11" s="150">
        <f>+IF(BB11&lt;&gt;0,IFERROR(AT11*BB11,"Требуются кол-во и цена"),"Требуются кол-во и цена")</f>
        <v>65015.999999999993</v>
      </c>
      <c r="BD11" s="105">
        <f>IF(A11&lt;&gt;"",IF(_xlfn.XLOOKUP(A11,'1C'!A:A,'1C'!A:A,0,0)&gt;0,1,0),"")</f>
        <v>1</v>
      </c>
      <c r="BE11" s="105">
        <f>IF(C11&lt;&gt;"",IF(_xlfn.XLOOKUP(TEXT(C11,"###"),'1C'!W:W,'1C'!D:D,0,0)&gt;0,0,1),"")</f>
        <v>0</v>
      </c>
      <c r="BF11" s="109">
        <f>IFERROR(IF(BE11,"-",IFERROR(IF(BD11&gt;0,0,1),"")),"")</f>
        <v>0</v>
      </c>
    </row>
    <row r="12" spans="1:59" ht="111.2" customHeight="1">
      <c r="A12" s="112" t="str">
        <f>IF(C12&amp;K12&lt;&gt;"",C12&amp;K12,"")</f>
        <v>CREEKBLACK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81-036-09</v>
      </c>
      <c r="C12" s="121" t="s">
        <v>6593</v>
      </c>
      <c r="E12" s="112" t="str">
        <f>IF(F12&lt;&gt;"",IFERROR(VLOOKUP(F12,Категории!A:B,2,0),""),"Требуется категория")</f>
        <v>Панамы</v>
      </c>
      <c r="F12" s="112" t="str">
        <f>IF(A12&lt;&gt;"",IF(BD12&gt;0,_xlfn.XLOOKUP(A12,'1C'!A:A,'1C'!J:J,"",0),_xlfn.XLOOKUP(C12,'1C'!W:W,'1C'!J:J,"",0)),"")</f>
        <v>Панама</v>
      </c>
      <c r="G12" s="114" t="str">
        <f>IF(C12&lt;&gt;"",IF(BD12&gt;0,_xlfn.XLOOKUP(A12,'1C'!A:A,'1C'!L:L,"",0),_xlfn.XLOOKUP(C12,'1C'!W:W,'1C'!L:L,"",0)),"")</f>
        <v>Herman</v>
      </c>
      <c r="H12" s="112" t="str">
        <f>IF(A12&lt;&gt;"",_xlfn.XLOOKUP(A12,'1C'!A:A,'1C'!M:M,_xlfn.XLOOKUP(C12,'1C'!W:W,'1C'!M:M,"",0),0))</f>
        <v>всесезон</v>
      </c>
      <c r="J12" s="114" t="str">
        <f>_xlfn.LET(_xlpm.text,IF(A12&lt;&gt;"",IF('1C'!$AJ$1&lt;&gt;"",'1C'!$AJ$1,_xlfn.XLOOKUP(A12,'1C'!A:A,'1C'!D:D,_xlfn.XLOOKUP(C12,'1C'!W:W,'1C'!D:D,"",0),0))),_xlpm.ifError,_xlpm.text,_xlpm.space1,FIND(" ",_xlpm.text),_xlpm.space2,FIND(" ",_xlpm.text,_xlpm.space1),IFERROR(MID(_xlpm.text,_xlpm.space1+1,_xlpm.space2),_xlpm.ifError))</f>
        <v>Herman</v>
      </c>
      <c r="K12" s="120" t="s">
        <v>8298</v>
      </c>
      <c r="L12" s="146" t="str">
        <f>IF(K12&lt;&gt;"",IFERROR(VLOOKUP(A12,'1C'!A:X,8,0),IFERROR(VLOOKUP(K12,Colors!D:E,2,0),"")),"")</f>
        <v>черный</v>
      </c>
      <c r="M12" s="114" t="str">
        <f>IF(K12&lt;&gt;"",_xlfn.XLOOKUP(A12,'1C'!A:A,'1C'!R:R,"",0),"")</f>
        <v>черный</v>
      </c>
      <c r="N12" s="136"/>
      <c r="O12" s="136"/>
      <c r="P12" s="136"/>
      <c r="Q12" s="145" t="str">
        <f>IF(A12&lt;&gt;"",_xlfn.XLOOKUP(A12,'1C'!A:A,'1C'!I:I,_xlfn.XLOOKUP(C12,'1C'!W:W,'1C'!I:I,"",0),0),"")</f>
        <v>100% хлопок</v>
      </c>
      <c r="R12" s="136"/>
      <c r="S12" s="114" t="str">
        <f>_xlfn.LET(_xlpm.RES,IF(A12&lt;&gt;"",_xlfn.XLOOKUP(A12,'1C'!A:A,'1C'!N:N,_xlfn.XLOOKUP(C12,'1C'!W:W,'1C'!N:N,"",0),0),""),IF(_xlpm.RES=0,"",_xlpm.RES))</f>
        <v>хлопковые</v>
      </c>
      <c r="T12" s="116" t="str">
        <f>IF(S12&lt;&gt;"",IFERROR(VLOOKUP(S12,MaterialsTypes!F:G,2,0),IFERROR(VLOOKUP(Q12,MaterialsTypes100,2,0),"")),IFERROR(VLOOKUP(Q12,MaterialsTypes100,2,0),""))</f>
        <v>Текстиль, ткань</v>
      </c>
      <c r="U12" s="116" t="str">
        <f>IF(A12&lt;&gt;"",_xlfn.XLOOKUP(A12,'1C'!A:A,'1C'!K:K,_xlfn.XLOOKUP(C12,'1C'!W:W,'1C'!K:K,"",0),0),"")</f>
        <v>Мужской</v>
      </c>
      <c r="V12" s="107"/>
      <c r="Y12" s="107">
        <v>10</v>
      </c>
      <c r="AA12" s="107">
        <v>30</v>
      </c>
      <c r="AC12" s="107">
        <v>31</v>
      </c>
      <c r="AE12" s="107">
        <v>14</v>
      </c>
      <c r="AG12" s="107"/>
      <c r="AT12" s="114">
        <f>IF(COUNTBLANK(V12:AS12)&lt;24,SUM(V12:AS12),"")</f>
        <v>85</v>
      </c>
      <c r="AU12" s="148" t="str">
        <f>IF(A12&lt;&gt;"",_xlfn.XLOOKUP(_xlfn.XLOOKUP(A12,'1C'!A:A,'1C'!O:O,_xlfn.XLOOKUP(C12,'1C'!W:W,'1C'!O:O,"",0),0),Settings!N:N,Settings!O:O,"",0),"")</f>
        <v>CN</v>
      </c>
      <c r="AV12" s="114" t="str">
        <f ca="1">IF(AU12&lt;&gt;"",VLOOKUP(AU12,INDIRECT(SUBSTITUTE($J12,"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" s="112" t="str">
        <f ca="1">IF(AU12&lt;&gt;"",VLOOKUP(AU12,INDIRECT(SUBSTITUTE($J12," ","")&amp;"Manufactures"),2,0),"Требуется код страны")</f>
        <v>Китай</v>
      </c>
      <c r="AX12" s="117">
        <f>0.05+0.05</f>
        <v>0.1</v>
      </c>
      <c r="AY12" s="112">
        <f>IF(AX12&lt;&gt;"",AX12*1.5,"Требуется нетто")</f>
        <v>0.15000000000000002</v>
      </c>
      <c r="AZ12" s="112">
        <f>+IF(AX12&lt;&gt;"",IFERROR(AT12*AX12,"Требуются кол-во и нетто"),"Требуются кол-во и нетто")</f>
        <v>8.5</v>
      </c>
      <c r="BA12" s="112">
        <f>IF(AY12&lt;&gt;"",IFERROR(AT12*AY12,"Требуются кол-во и брутто"),"Требуются кол-во и брутто")</f>
        <v>12.750000000000002</v>
      </c>
      <c r="BB12" s="118">
        <v>812.69999999999993</v>
      </c>
      <c r="BC12" s="150">
        <f>+IF(BB12&lt;&gt;0,IFERROR(AT12*BB12,"Требуются кол-во и цена"),"Требуются кол-во и цена")</f>
        <v>69079.5</v>
      </c>
      <c r="BD12" s="105">
        <f>IF(A12&lt;&gt;"",IF(_xlfn.XLOOKUP(A12,'1C'!A:A,'1C'!A:A,0,0)&gt;0,1,0),"")</f>
        <v>1</v>
      </c>
      <c r="BE12" s="105">
        <f>IF(C12&lt;&gt;"",IF(_xlfn.XLOOKUP(TEXT(C12,"###"),'1C'!W:W,'1C'!D:D,0,0)&gt;0,0,1),"")</f>
        <v>0</v>
      </c>
      <c r="BF12" s="109">
        <f>IFERROR(IF(BE12,"-",IFERROR(IF(BD12&gt;0,0,1),"")),"")</f>
        <v>0</v>
      </c>
    </row>
    <row r="13" spans="1:59" ht="142.5" customHeight="1">
      <c r="A13" s="112" t="str">
        <f>IF(C13&amp;K13&lt;&gt;"",C13&amp;K13,"")</f>
        <v>CONQUEST SWEATGREY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80-161-08</v>
      </c>
      <c r="C13" s="121" t="s">
        <v>2078</v>
      </c>
      <c r="D13" s="112"/>
      <c r="E13" s="112" t="str">
        <f>IF(F13&lt;&gt;"",IFERROR(VLOOKUP(F13,Категории!A:B,2,0),""),"Требуется категория")</f>
        <v>Бейсболки</v>
      </c>
      <c r="F13" s="112" t="str">
        <f>IF(A13&lt;&gt;"",IF(BD13&gt;0,_xlfn.XLOOKUP(A13,'1C'!A:A,'1C'!J:J,"",0),_xlfn.XLOOKUP(C13,'1C'!W:W,'1C'!J:J,"",0)),"")</f>
        <v>Бейсболка</v>
      </c>
      <c r="G13" s="114" t="str">
        <f>IF(C13&lt;&gt;"",IF(BD13&gt;0,_xlfn.XLOOKUP(A13,'1C'!A:A,'1C'!L:L,"",0),_xlfn.XLOOKUP(C13,'1C'!W:W,'1C'!L:L,"",0)),"")</f>
        <v>Herman</v>
      </c>
      <c r="H13" s="112" t="str">
        <f>IF(A13&lt;&gt;"",_xlfn.XLOOKUP(A13,'1C'!A:A,'1C'!M:M,_xlfn.XLOOKUP(C13,'1C'!W:W,'1C'!M:M,"",0),0))</f>
        <v>летний</v>
      </c>
      <c r="J13" s="116" t="str">
        <f>_xlfn.LET(_xlpm.text,IF(A13&lt;&gt;"",IF('1C'!$AJ$1&lt;&gt;"",'1C'!$AJ$1,_xlfn.XLOOKUP(A13,'1C'!A:A,'1C'!D:D,_xlfn.XLOOKUP(C13,'1C'!W:W,'1C'!D:D,"",0),0))),_xlpm.ifError,_xlpm.text,_xlpm.space1,FIND(" ",_xlpm.text),_xlpm.space2,FIND(" ",_xlpm.text,_xlpm.space1),IFERROR(MID(_xlpm.text,_xlpm.space1+1,_xlpm.space2),_xlpm.ifError))</f>
        <v>Herman</v>
      </c>
      <c r="K13" s="120" t="s">
        <v>8307</v>
      </c>
      <c r="L13" s="146" t="str">
        <f>IF(K13&lt;&gt;"",IFERROR(VLOOKUP(A13,'1C'!A:X,8,0),IFERROR(VLOOKUP(K13,Colors!D:E,2,0),"")),"")</f>
        <v>серый</v>
      </c>
      <c r="M13" s="114" t="str">
        <f>IF(K13&lt;&gt;"",_xlfn.XLOOKUP(A13,'1C'!A:A,'1C'!R:R,"",0),"")</f>
        <v>серый</v>
      </c>
      <c r="N13" s="136"/>
      <c r="O13" s="136"/>
      <c r="P13" s="136"/>
      <c r="Q13" s="145" t="str">
        <f>IF(A13&lt;&gt;"",_xlfn.XLOOKUP(A13,'1C'!A:A,'1C'!I:I,_xlfn.XLOOKUP(C13,'1C'!W:W,'1C'!I:I,"",0),0),"")</f>
        <v>100% хлопок</v>
      </c>
      <c r="R13" s="136"/>
      <c r="S13" s="114" t="str">
        <f>_xlfn.LET(_xlpm.RES,IF(A13&lt;&gt;"",_xlfn.XLOOKUP(A13,'1C'!A:A,'1C'!N:N,_xlfn.XLOOKUP(C13,'1C'!W:W,'1C'!N:N,"",0),0),""),IF(_xlpm.RES=0,"",_xlpm.RES))</f>
        <v>хлопковые</v>
      </c>
      <c r="T13" s="116" t="str">
        <f>IF(S13&lt;&gt;"",IFERROR(VLOOKUP(S13,MaterialsTypes!F:G,2,0),IFERROR(VLOOKUP(Q13,MaterialsTypes100,2,0),"")),IFERROR(VLOOKUP(Q13,MaterialsTypes100,2,0),""))</f>
        <v>Текстиль, ткань</v>
      </c>
      <c r="U13" s="116" t="str">
        <f>IF(A13&lt;&gt;"",_xlfn.XLOOKUP(A13,'1C'!A:A,'1C'!K:K,_xlfn.XLOOKUP(C13,'1C'!W:W,'1C'!K:K,"",0),0),"")</f>
        <v>Унисекс</v>
      </c>
      <c r="V13" s="107"/>
      <c r="Y13" s="107"/>
      <c r="AA13" s="107">
        <v>1</v>
      </c>
      <c r="AC13" s="107"/>
      <c r="AD13" s="106">
        <v>2</v>
      </c>
      <c r="AE13" s="107">
        <v>1</v>
      </c>
      <c r="AG13" s="107"/>
      <c r="AT13" s="114">
        <f>IF(COUNTBLANK(V13:AS13)&lt;24,SUM(V13:AS13),"")</f>
        <v>4</v>
      </c>
      <c r="AU13" s="148" t="str">
        <f>IF(A13&lt;&gt;"",_xlfn.XLOOKUP(_xlfn.XLOOKUP(A13,'1C'!A:A,'1C'!O:O,_xlfn.XLOOKUP(C13,'1C'!W:W,'1C'!O:O,"",0),0),Settings!N:N,Settings!O:O,"",0),"")</f>
        <v>IT</v>
      </c>
      <c r="AV13" s="114" t="str">
        <f ca="1">IF(AU13&lt;&gt;"",VLOOKUP(AU13,INDIRECT(SUBSTITUTE($J13,"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3" s="112" t="str">
        <f ca="1">IF(AU13&lt;&gt;"",VLOOKUP(AU13,INDIRECT(SUBSTITUTE($J13," ","")&amp;"Manufactures"),2,0),"Требуется код страны")</f>
        <v>Италия</v>
      </c>
      <c r="AX13" s="117">
        <f>0.05+0.05</f>
        <v>0.1</v>
      </c>
      <c r="AY13" s="112">
        <f>IF(AX13&lt;&gt;"",AX13*1.5,"Требуется нетто")</f>
        <v>0.15000000000000002</v>
      </c>
      <c r="AZ13" s="112">
        <f>+IF(AX13&lt;&gt;"",IFERROR(AT13*AX13,"Требуются кол-во и нетто"),"Требуются кол-во и нетто")</f>
        <v>0.4</v>
      </c>
      <c r="BA13" s="112">
        <f>IF(AY13&lt;&gt;"",IFERROR(AT13*AY13,"Требуются кол-во и брутто"),"Требуются кол-во и брутто")</f>
        <v>0.60000000000000009</v>
      </c>
      <c r="BB13" s="118">
        <v>315</v>
      </c>
      <c r="BC13" s="150">
        <f>+IF(BB13&lt;&gt;0,IFERROR(AT13*BB13,"Требуются кол-во и цена"),"Требуются кол-во и цена")</f>
        <v>1260</v>
      </c>
      <c r="BD13" s="105">
        <f>IF(A13&lt;&gt;"",IF(_xlfn.XLOOKUP(A13,'1C'!A:A,'1C'!A:A,0,0)&gt;0,1,0),"")</f>
        <v>1</v>
      </c>
      <c r="BE13" s="105">
        <f>IF(C13&lt;&gt;"",IF(_xlfn.XLOOKUP(TEXT(C13,"###"),'1C'!W:W,'1C'!D:D,0,0)&gt;0,0,1),"")</f>
        <v>0</v>
      </c>
      <c r="BF13" s="109">
        <f>IFERROR(IF(BE13,"-",IFERROR(IF(BD13&gt;0,0,1),"")),"")</f>
        <v>0</v>
      </c>
    </row>
    <row r="14" spans="1:59" ht="123.4" customHeight="1">
      <c r="A14" s="112" t="str">
        <f>IF(C14&amp;K14&lt;&gt;"",C14&amp;K14,"")</f>
        <v>CONQUEST SWEATGREEN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80-161-07</v>
      </c>
      <c r="C14" s="121" t="s">
        <v>2078</v>
      </c>
      <c r="D14" s="112"/>
      <c r="E14" s="112" t="str">
        <f>IF(F14&lt;&gt;"",IFERROR(VLOOKUP(F14,Категории!A:B,2,0),""),"Требуется категория")</f>
        <v>Бейсболки</v>
      </c>
      <c r="F14" s="112" t="str">
        <f>IF(A14&lt;&gt;"",IF(BD14&gt;0,_xlfn.XLOOKUP(A14,'1C'!A:A,'1C'!J:J,"",0),_xlfn.XLOOKUP(C14,'1C'!W:W,'1C'!J:J,"",0)),"")</f>
        <v>Бейсболка</v>
      </c>
      <c r="G14" s="114" t="str">
        <f>IF(C14&lt;&gt;"",IF(BD14&gt;0,_xlfn.XLOOKUP(A14,'1C'!A:A,'1C'!L:L,"",0),_xlfn.XLOOKUP(C14,'1C'!W:W,'1C'!L:L,"",0)),"")</f>
        <v>Herman</v>
      </c>
      <c r="H14" s="112" t="str">
        <f>IF(A14&lt;&gt;"",_xlfn.XLOOKUP(A14,'1C'!A:A,'1C'!M:M,_xlfn.XLOOKUP(C14,'1C'!W:W,'1C'!M:M,"",0),0))</f>
        <v>всесезон</v>
      </c>
      <c r="J14" s="116" t="str">
        <f>_xlfn.LET(_xlpm.text,IF(A14&lt;&gt;"",IF('1C'!$AJ$1&lt;&gt;"",'1C'!$AJ$1,_xlfn.XLOOKUP(A14,'1C'!A:A,'1C'!D:D,_xlfn.XLOOKUP(C14,'1C'!W:W,'1C'!D:D,"",0),0))),_xlpm.ifError,_xlpm.text,_xlpm.space1,FIND(" ",_xlpm.text),_xlpm.space2,FIND(" ",_xlpm.text,_xlpm.space1),IFERROR(MID(_xlpm.text,_xlpm.space1+1,_xlpm.space2),_xlpm.ifError))</f>
        <v>Herman</v>
      </c>
      <c r="K14" s="120" t="s">
        <v>8310</v>
      </c>
      <c r="L14" s="146" t="str">
        <f>IF(K14&lt;&gt;"",IFERROR(VLOOKUP(A14,'1C'!A:X,8,0),IFERROR(VLOOKUP(K14,Colors!D:E,2,0),"")),"")</f>
        <v>зеленый</v>
      </c>
      <c r="M14" s="114" t="str">
        <f>IF(K14&lt;&gt;"",_xlfn.XLOOKUP(A14,'1C'!A:A,'1C'!R:R,"",0),"")</f>
        <v>зеленый</v>
      </c>
      <c r="N14" s="136"/>
      <c r="O14" s="136"/>
      <c r="P14" s="136"/>
      <c r="Q14" s="145" t="str">
        <f>IF(A14&lt;&gt;"",_xlfn.XLOOKUP(A14,'1C'!A:A,'1C'!I:I,_xlfn.XLOOKUP(C14,'1C'!W:W,'1C'!I:I,"",0),0),"")</f>
        <v>100% хлопок</v>
      </c>
      <c r="R14" s="136"/>
      <c r="S14" s="114" t="str">
        <f>_xlfn.LET(_xlpm.RES,IF(A14&lt;&gt;"",_xlfn.XLOOKUP(A14,'1C'!A:A,'1C'!N:N,_xlfn.XLOOKUP(C14,'1C'!W:W,'1C'!N:N,"",0),0),""),IF(_xlpm.RES=0,"",_xlpm.RES))</f>
        <v>хлопковые</v>
      </c>
      <c r="T14" s="116" t="str">
        <f>IF(S14&lt;&gt;"",IFERROR(VLOOKUP(S14,MaterialsTypes!F:G,2,0),IFERROR(VLOOKUP(Q14,MaterialsTypes100,2,0),"")),IFERROR(VLOOKUP(Q14,MaterialsTypes100,2,0),""))</f>
        <v>Текстиль, ткань</v>
      </c>
      <c r="U14" s="116" t="str">
        <f>IF(A14&lt;&gt;"",_xlfn.XLOOKUP(A14,'1C'!A:A,'1C'!K:K,_xlfn.XLOOKUP(C14,'1C'!W:W,'1C'!K:K,"",0),0),"")</f>
        <v>Унисекс</v>
      </c>
      <c r="V14" s="107"/>
      <c r="Y14" s="107"/>
      <c r="Z14" s="106">
        <v>6</v>
      </c>
      <c r="AA14" s="107"/>
      <c r="AB14" s="106">
        <v>1</v>
      </c>
      <c r="AC14" s="107">
        <v>1</v>
      </c>
      <c r="AD14" s="106">
        <v>4</v>
      </c>
      <c r="AE14" s="107"/>
      <c r="AF14" s="106">
        <v>1</v>
      </c>
      <c r="AG14" s="107"/>
      <c r="AT14" s="116">
        <f>IF(COUNTBLANK(V14:AS14)&lt;24,SUM(V14:AS14),"")</f>
        <v>13</v>
      </c>
      <c r="AU14" s="148" t="str">
        <f>IF(A14&lt;&gt;"",_xlfn.XLOOKUP(_xlfn.XLOOKUP(A14,'1C'!A:A,'1C'!O:O,_xlfn.XLOOKUP(C14,'1C'!W:W,'1C'!O:O,"",0),0),Settings!N:N,Settings!O:O,"",0),"")</f>
        <v>IT</v>
      </c>
      <c r="AV14" s="114" t="str">
        <f ca="1">IF(AU14&lt;&gt;"",VLOOKUP(AU14,INDIRECT(SUBSTITUTE($J14,"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4" s="112" t="str">
        <f ca="1">IF(AU14&lt;&gt;"",VLOOKUP(AU14,INDIRECT(SUBSTITUTE($J14," ","")&amp;"Manufactures"),2,0),"Требуется код страны")</f>
        <v>Италия</v>
      </c>
      <c r="AX14" s="117">
        <f>0.05+0.05</f>
        <v>0.1</v>
      </c>
      <c r="AY14" s="112">
        <f>IF(AX14&lt;&gt;"",AX14*1.5,"Требуется нетто")</f>
        <v>0.15000000000000002</v>
      </c>
      <c r="AZ14" s="112">
        <f>+IF(AX14&lt;&gt;"",IFERROR(AT14*AX14,"Требуются кол-во и нетто"),"Требуются кол-во и нетто")</f>
        <v>1.3</v>
      </c>
      <c r="BA14" s="112">
        <f>IF(AY14&lt;&gt;"",IFERROR(AT14*AY14,"Требуются кол-во и брутто"),"Требуются кол-во и брутто")</f>
        <v>1.9500000000000002</v>
      </c>
      <c r="BB14" s="118">
        <v>315</v>
      </c>
      <c r="BC14" s="150">
        <f>+IF(BB14&lt;&gt;0,IFERROR(AT14*BB14,"Требуются кол-во и цена"),"Требуются кол-во и цена")</f>
        <v>4095</v>
      </c>
      <c r="BD14" s="105">
        <f>IF(A14&lt;&gt;"",IF(_xlfn.XLOOKUP(A14,'1C'!A:A,'1C'!A:A,0,0)&gt;0,1,0),"")</f>
        <v>1</v>
      </c>
      <c r="BE14" s="105">
        <f>IF(C14&lt;&gt;"",IF(_xlfn.XLOOKUP(TEXT(C14,"###"),'1C'!W:W,'1C'!D:D,0,0)&gt;0,0,1),"")</f>
        <v>0</v>
      </c>
      <c r="BF14" s="109">
        <f>IFERROR(IF(BE14,"-",IFERROR(IF(BD14&gt;0,0,1),"")),"")</f>
        <v>0</v>
      </c>
    </row>
    <row r="15" spans="1:59" ht="143.25" customHeight="1">
      <c r="A15" s="112" t="str">
        <f>IF(C15&amp;K15&lt;&gt;"",C15&amp;K15,"")</f>
        <v>BARBEAUBURGUNDY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80-805-12</v>
      </c>
      <c r="C15" s="121" t="s">
        <v>4809</v>
      </c>
      <c r="E15" s="112" t="str">
        <f>IF(F15&lt;&gt;"",IFERROR(VLOOKUP(F15,Категории!A:B,2,0),""),"Требуется категория")</f>
        <v>Кепки</v>
      </c>
      <c r="F15" s="112" t="str">
        <f>IF(A15&lt;&gt;"",IF(BD15&gt;0,_xlfn.XLOOKUP(A15,'1C'!A:A,'1C'!J:J,"",0),_xlfn.XLOOKUP(C15,'1C'!W:W,'1C'!J:J,"",0)),"")</f>
        <v>Кепка уточка</v>
      </c>
      <c r="G15" s="114" t="str">
        <f>IF(C15&lt;&gt;"",IF(BD15&gt;0,_xlfn.XLOOKUP(A15,'1C'!A:A,'1C'!L:L,"",0),_xlfn.XLOOKUP(C15,'1C'!W:W,'1C'!L:L,"",0)),"")</f>
        <v>Herman</v>
      </c>
      <c r="H15" s="112" t="str">
        <f>IF(A15&lt;&gt;"",_xlfn.XLOOKUP(A15,'1C'!A:A,'1C'!M:M,_xlfn.XLOOKUP(C15,'1C'!W:W,'1C'!M:M,"",0),0))</f>
        <v>всесезон</v>
      </c>
      <c r="J15" s="112" t="str">
        <f>_xlfn.LET(_xlpm.text,IF(A15&lt;&gt;"",IF('1C'!$AJ$1&lt;&gt;"",'1C'!$AJ$1,_xlfn.XLOOKUP(A15,'1C'!A:A,'1C'!D:D,_xlfn.XLOOKUP(C15,'1C'!W:W,'1C'!D:D,"",0),0))),_xlpm.ifError,_xlpm.text,_xlpm.space1,FIND(" ",_xlpm.text),_xlpm.space2,FIND(" ",_xlpm.text,_xlpm.space1),IFERROR(MID(_xlpm.text,_xlpm.space1+1,_xlpm.space2),_xlpm.ifError))</f>
        <v>Herman</v>
      </c>
      <c r="K15" s="122" t="s">
        <v>8311</v>
      </c>
      <c r="L15" s="146" t="str">
        <f>IF(K15&lt;&gt;"",IFERROR(VLOOKUP(A15,'1C'!A:X,8,0),IFERROR(VLOOKUP(K15,Colors!D:E,2,0),"")),"")</f>
        <v>бордовый</v>
      </c>
      <c r="M15" s="114" t="str">
        <f>IF(K15&lt;&gt;"",_xlfn.XLOOKUP(A15,'1C'!A:A,'1C'!R:R,"",0),"")</f>
        <v>бордовый</v>
      </c>
      <c r="N15" s="136"/>
      <c r="O15" s="136"/>
      <c r="P15" s="136"/>
      <c r="Q15" s="145" t="str">
        <f>IF(A15&lt;&gt;"",_xlfn.XLOOKUP(A15,'1C'!A:A,'1C'!I:I,_xlfn.XLOOKUP(C15,'1C'!W:W,'1C'!I:I,"",0),0),"")</f>
        <v>50% шерсть - 50% полиэстер</v>
      </c>
      <c r="R15" s="136"/>
      <c r="S15" s="114" t="str">
        <f>_xlfn.LET(_xlpm.RES,IF(A15&lt;&gt;"",_xlfn.XLOOKUP(A15,'1C'!A:A,'1C'!N:N,_xlfn.XLOOKUP(C15,'1C'!W:W,'1C'!N:N,"",0),0),""),IF(_xlpm.RES=0,"",_xlpm.RES))</f>
        <v>шерстяные</v>
      </c>
      <c r="T15" s="107" t="s">
        <v>15</v>
      </c>
      <c r="U15" s="116" t="str">
        <f>IF(A15&lt;&gt;"",_xlfn.XLOOKUP(A15,'1C'!A:A,'1C'!K:K,_xlfn.XLOOKUP(C15,'1C'!W:W,'1C'!K:K,"",0),0),"")</f>
        <v>Унисекс</v>
      </c>
      <c r="V15" s="107"/>
      <c r="Y15" s="107">
        <v>1</v>
      </c>
      <c r="AA15" s="107">
        <v>2</v>
      </c>
      <c r="AC15" s="107">
        <v>2</v>
      </c>
      <c r="AE15" s="107">
        <v>1</v>
      </c>
      <c r="AG15" s="107"/>
      <c r="AT15" s="116">
        <f>IF(COUNTBLANK(V15:AS15)&lt;24,SUM(V15:AS15),"")</f>
        <v>6</v>
      </c>
      <c r="AU15" s="148" t="str">
        <f>IF(A15&lt;&gt;"",_xlfn.XLOOKUP(_xlfn.XLOOKUP(A15,'1C'!A:A,'1C'!O:O,_xlfn.XLOOKUP(C15,'1C'!W:W,'1C'!O:O,"",0),0),Settings!N:N,Settings!O:O,"",0),"")</f>
        <v>CN</v>
      </c>
      <c r="AV15" s="114" t="str">
        <f ca="1">IF(AU15&lt;&gt;"",VLOOKUP(AU15,INDIRECT(SUBSTITUTE($J15,"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5" s="112" t="str">
        <f ca="1">IF(AU15&lt;&gt;"",VLOOKUP(AU15,INDIRECT(SUBSTITUTE($J15," ","")&amp;"Manufactures"),2,0),"Требуется код страны")</f>
        <v>Китай</v>
      </c>
      <c r="AX15" s="117">
        <f>0.05+0.05</f>
        <v>0.1</v>
      </c>
      <c r="AY15" s="112">
        <f>IF(AX15&lt;&gt;"",AX15*1.5,"Требуется нетто")</f>
        <v>0.15000000000000002</v>
      </c>
      <c r="AZ15" s="112">
        <f>+IF(AX15&lt;&gt;"",IFERROR(AT15*AX15,"Требуются кол-во и нетто"),"Требуются кол-во и нетто")</f>
        <v>0.60000000000000009</v>
      </c>
      <c r="BA15" s="112">
        <f>IF(AY15&lt;&gt;"",IFERROR(AT15*AY15,"Требуются кол-во и брутто"),"Требуются кол-во и брутто")</f>
        <v>0.90000000000000013</v>
      </c>
      <c r="BB15" s="118">
        <v>270</v>
      </c>
      <c r="BC15" s="150">
        <f>+IF(BB15&lt;&gt;0,IFERROR(AT15*BB15,"Требуются кол-во и цена"),"Требуются кол-во и цена")</f>
        <v>1620</v>
      </c>
      <c r="BD15" s="105">
        <f>IF(A15&lt;&gt;"",IF(_xlfn.XLOOKUP(A15,'1C'!A:A,'1C'!A:A,0,0)&gt;0,1,0),"")</f>
        <v>1</v>
      </c>
      <c r="BE15" s="105">
        <f>IF(C15&lt;&gt;"",IF(_xlfn.XLOOKUP(TEXT(C15,"###"),'1C'!W:W,'1C'!D:D,0,0)&gt;0,0,1),"")</f>
        <v>0</v>
      </c>
      <c r="BF15" s="109">
        <f>IFERROR(IF(BE15,"-",IFERROR(IF(BD15&gt;0,0,1),"")),"")</f>
        <v>0</v>
      </c>
    </row>
    <row r="16" spans="1:59" ht="106.35" customHeight="1">
      <c r="A16" s="112" t="str">
        <f>IF(C16&amp;K16&lt;&gt;"",C16&amp;K16,"")</f>
        <v>DISPATCH 002GREY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80-632-08</v>
      </c>
      <c r="C16" s="121" t="s">
        <v>3542</v>
      </c>
      <c r="D16" s="112"/>
      <c r="E16" s="112" t="str">
        <f>IF(F16&lt;&gt;"",IFERROR(VLOOKUP(F16,Категории!A:B,2,0),""),"Требуется категория")</f>
        <v>Кепки</v>
      </c>
      <c r="F16" s="112" t="str">
        <f>IF(A16&lt;&gt;"",IF(BD16&gt;0,_xlfn.XLOOKUP(A16,'1C'!A:A,'1C'!J:J,"",0),_xlfn.XLOOKUP(C16,'1C'!W:W,'1C'!J:J,"",0)),"")</f>
        <v>Кепка уточка</v>
      </c>
      <c r="G16" s="114" t="str">
        <f>IF(C16&lt;&gt;"",IF(BD16&gt;0,_xlfn.XLOOKUP(A16,'1C'!A:A,'1C'!L:L,"",0),_xlfn.XLOOKUP(C16,'1C'!W:W,'1C'!L:L,"",0)),"")</f>
        <v>Herman</v>
      </c>
      <c r="H16" s="112" t="str">
        <f>IF(A16&lt;&gt;"",_xlfn.XLOOKUP(A16,'1C'!A:A,'1C'!M:M,_xlfn.XLOOKUP(C16,'1C'!W:W,'1C'!M:M,"",0),0))</f>
        <v>всесезон</v>
      </c>
      <c r="J16" s="112" t="str">
        <f>_xlfn.LET(_xlpm.text,IF(A16&lt;&gt;"",IF('1C'!$AJ$1&lt;&gt;"",'1C'!$AJ$1,_xlfn.XLOOKUP(A16,'1C'!A:A,'1C'!D:D,_xlfn.XLOOKUP(C16,'1C'!W:W,'1C'!D:D,"",0),0))),_xlpm.ifError,_xlpm.text,_xlpm.space1,FIND(" ",_xlpm.text),_xlpm.space2,FIND(" ",_xlpm.text,_xlpm.space1),IFERROR(MID(_xlpm.text,_xlpm.space1+1,_xlpm.space2),_xlpm.ifError))</f>
        <v>Herman</v>
      </c>
      <c r="K16" s="122" t="s">
        <v>8307</v>
      </c>
      <c r="L16" s="146" t="str">
        <f>IF(K16&lt;&gt;"",IFERROR(VLOOKUP(A16,'1C'!A:X,8,0),IFERROR(VLOOKUP(K16,Colors!D:E,2,0),"")),"")</f>
        <v>серый</v>
      </c>
      <c r="M16" s="114" t="str">
        <f>IF(K16&lt;&gt;"",_xlfn.XLOOKUP(A16,'1C'!A:A,'1C'!R:R,"",0),"")</f>
        <v>серый</v>
      </c>
      <c r="N16" s="136"/>
      <c r="O16" s="136"/>
      <c r="P16" s="136"/>
      <c r="Q16" s="145" t="str">
        <f>IF(A16&lt;&gt;"",_xlfn.XLOOKUP(A16,'1C'!A:A,'1C'!I:I,_xlfn.XLOOKUP(C16,'1C'!W:W,'1C'!I:I,"",0),0),"")</f>
        <v>100% шерсть</v>
      </c>
      <c r="R16" s="136"/>
      <c r="S16" s="114" t="str">
        <f>_xlfn.LET(_xlpm.RES,IF(A16&lt;&gt;"",_xlfn.XLOOKUP(A16,'1C'!A:A,'1C'!N:N,_xlfn.XLOOKUP(C16,'1C'!W:W,'1C'!N:N,"",0),0),""),IF(_xlpm.RES=0,"",_xlpm.RES))</f>
        <v>шерстяные</v>
      </c>
      <c r="T16" s="107" t="s">
        <v>15</v>
      </c>
      <c r="U16" s="116" t="str">
        <f>IF(A16&lt;&gt;"",_xlfn.XLOOKUP(A16,'1C'!A:A,'1C'!K:K,_xlfn.XLOOKUP(C16,'1C'!W:W,'1C'!K:K,"",0),0),"")</f>
        <v>Унисекс</v>
      </c>
      <c r="V16" s="107"/>
      <c r="Y16" s="107">
        <v>6</v>
      </c>
      <c r="Z16" s="106">
        <v>2</v>
      </c>
      <c r="AA16" s="107"/>
      <c r="AC16" s="107">
        <v>18</v>
      </c>
      <c r="AE16" s="107"/>
      <c r="AG16" s="107"/>
      <c r="AT16" s="116">
        <f>IF(COUNTBLANK(V16:AS16)&lt;24,SUM(V16:AS16),"")</f>
        <v>26</v>
      </c>
      <c r="AU16" s="148" t="str">
        <f>IF(A16&lt;&gt;"",_xlfn.XLOOKUP(_xlfn.XLOOKUP(A16,'1C'!A:A,'1C'!O:O,_xlfn.XLOOKUP(C16,'1C'!W:W,'1C'!O:O,"",0),0),Settings!N:N,Settings!O:O,"",0),"")</f>
        <v>IT</v>
      </c>
      <c r="AV16" s="114" t="str">
        <f ca="1">IF(AU16&lt;&gt;"",VLOOKUP(AU16,INDIRECT(SUBSTITUTE($J16,"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6" s="112" t="str">
        <f ca="1">IF(AU16&lt;&gt;"",VLOOKUP(AU16,INDIRECT(SUBSTITUTE($J16," ","")&amp;"Manufactures"),2,0),"Требуется код страны")</f>
        <v>Италия</v>
      </c>
      <c r="AX16" s="117">
        <f>0.05+0.05</f>
        <v>0.1</v>
      </c>
      <c r="AY16" s="112">
        <f>IF(AX16&lt;&gt;"",AX16*1.5,"Требуется нетто")</f>
        <v>0.15000000000000002</v>
      </c>
      <c r="AZ16" s="112">
        <f>+IF(AX16&lt;&gt;"",IFERROR(AT16*AX16,"Требуются кол-во и нетто"),"Требуются кол-во и нетто")</f>
        <v>2.6</v>
      </c>
      <c r="BA16" s="112">
        <f>IF(AY16&lt;&gt;"",IFERROR(AT16*AY16,"Требуются кол-во и брутто"),"Требуются кол-во и брутто")</f>
        <v>3.9000000000000004</v>
      </c>
      <c r="BB16" s="118">
        <v>360</v>
      </c>
      <c r="BC16" s="150">
        <f>+IF(BB16&lt;&gt;0,IFERROR(AT16*BB16,"Требуются кол-во и цена"),"Требуются кол-во и цена")</f>
        <v>9360</v>
      </c>
      <c r="BD16" s="105">
        <f>IF(A16&lt;&gt;"",IF(_xlfn.XLOOKUP(A16,'1C'!A:A,'1C'!A:A,0,0)&gt;0,1,0),"")</f>
        <v>1</v>
      </c>
      <c r="BE16" s="105">
        <f>IF(C16&lt;&gt;"",IF(_xlfn.XLOOKUP(TEXT(C16,"###"),'1C'!W:W,'1C'!D:D,0,0)&gt;0,0,1),"")</f>
        <v>0</v>
      </c>
      <c r="BF16" s="109">
        <f>IFERROR(IF(BE16,"-",IFERROR(IF(BD16&gt;0,0,1),"")),"")</f>
        <v>0</v>
      </c>
    </row>
    <row r="17" spans="1:58" ht="144" customHeight="1">
      <c r="A17" s="112" t="str">
        <f>IF(C17&amp;K17&lt;&gt;"",C17&amp;K17,"")</f>
        <v>DISPATCH 002BROWN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80-632-14</v>
      </c>
      <c r="C17" s="121" t="s">
        <v>3542</v>
      </c>
      <c r="D17" s="112"/>
      <c r="E17" s="112" t="str">
        <f>IF(F17&lt;&gt;"",IFERROR(VLOOKUP(F17,Категории!A:B,2,0),""),"Требуется категория")</f>
        <v>Кепки</v>
      </c>
      <c r="F17" s="112" t="str">
        <f>IF(A17&lt;&gt;"",IF(BD17&gt;0,_xlfn.XLOOKUP(A17,'1C'!A:A,'1C'!J:J,"",0),_xlfn.XLOOKUP(C17,'1C'!W:W,'1C'!J:J,"",0)),"")</f>
        <v>Кепка уточка</v>
      </c>
      <c r="G17" s="114" t="str">
        <f>IF(C17&lt;&gt;"",IF(BD17&gt;0,_xlfn.XLOOKUP(A17,'1C'!A:A,'1C'!L:L,"",0),_xlfn.XLOOKUP(C17,'1C'!W:W,'1C'!L:L,"",0)),"")</f>
        <v>Herman</v>
      </c>
      <c r="H17" s="112" t="str">
        <f>IF(A17&lt;&gt;"",_xlfn.XLOOKUP(A17,'1C'!A:A,'1C'!M:M,_xlfn.XLOOKUP(C17,'1C'!W:W,'1C'!M:M,"",0),0))</f>
        <v>всесезон</v>
      </c>
      <c r="J17" s="112" t="str">
        <f>_xlfn.LET(_xlpm.text,IF(A17&lt;&gt;"",IF('1C'!$AJ$1&lt;&gt;"",'1C'!$AJ$1,_xlfn.XLOOKUP(A17,'1C'!A:A,'1C'!D:D,_xlfn.XLOOKUP(C17,'1C'!W:W,'1C'!D:D,"",0),0))),_xlpm.ifError,_xlpm.text,_xlpm.space1,FIND(" ",_xlpm.text),_xlpm.space2,FIND(" ",_xlpm.text,_xlpm.space1),IFERROR(MID(_xlpm.text,_xlpm.space1+1,_xlpm.space2),_xlpm.ifError))</f>
        <v>Herman</v>
      </c>
      <c r="K17" s="122" t="s">
        <v>8312</v>
      </c>
      <c r="L17" s="147" t="str">
        <f>IF(K17&lt;&gt;"",IFERROR(VLOOKUP(A17,'1C'!A:X,8,0),IFERROR(VLOOKUP(K17,Colors!D:E,2,0),"")),"")</f>
        <v>коричневый</v>
      </c>
      <c r="M17" s="114" t="str">
        <f>IF(K17&lt;&gt;"",_xlfn.XLOOKUP(A17,'1C'!A:A,'1C'!R:R,"",0),"")</f>
        <v>коричневый</v>
      </c>
      <c r="N17" s="136"/>
      <c r="O17" s="136"/>
      <c r="P17" s="136"/>
      <c r="Q17" s="145" t="str">
        <f>IF(A17&lt;&gt;"",_xlfn.XLOOKUP(A17,'1C'!A:A,'1C'!I:I,_xlfn.XLOOKUP(C17,'1C'!W:W,'1C'!I:I,"",0),0),"")</f>
        <v>100% шерсть</v>
      </c>
      <c r="R17" s="136"/>
      <c r="S17" s="114" t="str">
        <f>_xlfn.LET(_xlpm.RES,IF(A17&lt;&gt;"",_xlfn.XLOOKUP(A17,'1C'!A:A,'1C'!N:N,_xlfn.XLOOKUP(C17,'1C'!W:W,'1C'!N:N,"",0),0),""),IF(_xlpm.RES=0,"",_xlpm.RES))</f>
        <v>шерстяные</v>
      </c>
      <c r="T17" s="107" t="s">
        <v>15</v>
      </c>
      <c r="U17" s="116" t="str">
        <f>IF(A17&lt;&gt;"",_xlfn.XLOOKUP(A17,'1C'!A:A,'1C'!K:K,_xlfn.XLOOKUP(C17,'1C'!W:W,'1C'!K:K,"",0),0),"")</f>
        <v>Унисекс</v>
      </c>
      <c r="V17" s="107"/>
      <c r="Y17" s="107">
        <v>4</v>
      </c>
      <c r="AA17" s="107">
        <v>4</v>
      </c>
      <c r="AC17" s="107">
        <v>7</v>
      </c>
      <c r="AE17" s="107"/>
      <c r="AG17" s="107"/>
      <c r="AT17" s="116">
        <f>IF(COUNTBLANK(V17:AS17)&lt;24,SUM(V17:AS17),"")</f>
        <v>15</v>
      </c>
      <c r="AU17" s="148" t="str">
        <f>IF(A17&lt;&gt;"",_xlfn.XLOOKUP(_xlfn.XLOOKUP(A17,'1C'!A:A,'1C'!O:O,_xlfn.XLOOKUP(C17,'1C'!W:W,'1C'!O:O,"",0),0),Settings!N:N,Settings!O:O,"",0),"")</f>
        <v>IT</v>
      </c>
      <c r="AV17" s="114" t="str">
        <f ca="1">IF(AU17&lt;&gt;"",VLOOKUP(AU17,INDIRECT(SUBSTITUTE($J17,"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7" s="112" t="str">
        <f ca="1">IF(AU17&lt;&gt;"",VLOOKUP(AU17,INDIRECT(SUBSTITUTE($J17," ","")&amp;"Manufactures"),2,0),"Требуется код страны")</f>
        <v>Италия</v>
      </c>
      <c r="AX17" s="117">
        <f>0.05+0.05</f>
        <v>0.1</v>
      </c>
      <c r="AY17" s="112">
        <f>IF(AX17&lt;&gt;"",AX17*1.5,"Требуется нетто")</f>
        <v>0.15000000000000002</v>
      </c>
      <c r="AZ17" s="112">
        <f>+IF(AX17&lt;&gt;"",IFERROR(AT17*AX17,"Требуются кол-во и нетто"),"Требуются кол-во и нетто")</f>
        <v>1.5</v>
      </c>
      <c r="BA17" s="112">
        <f>IF(AY17&lt;&gt;"",IFERROR(AT17*AY17,"Требуются кол-во и брутто"),"Требуются кол-во и брутто")</f>
        <v>2.2500000000000004</v>
      </c>
      <c r="BB17" s="118">
        <v>360</v>
      </c>
      <c r="BC17" s="150">
        <f>+IF(BB17&lt;&gt;0,IFERROR(AT17*BB17,"Требуются кол-во и цена"),"Требуются кол-во и цена")</f>
        <v>5400</v>
      </c>
      <c r="BD17" s="105">
        <f>IF(A17&lt;&gt;"",IF(_xlfn.XLOOKUP(A17,'1C'!A:A,'1C'!A:A,0,0)&gt;0,1,0),"")</f>
        <v>1</v>
      </c>
      <c r="BE17" s="105">
        <f>IF(C17&lt;&gt;"",IF(_xlfn.XLOOKUP(TEXT(C17,"###"),'1C'!W:W,'1C'!D:D,0,0)&gt;0,0,1),"")</f>
        <v>0</v>
      </c>
      <c r="BF17" s="109">
        <f>IFERROR(IF(BE17,"-",IFERROR(IF(BD17&gt;0,0,1),"")),"")</f>
        <v>0</v>
      </c>
    </row>
    <row r="18" spans="1:58" ht="100.7" customHeight="1">
      <c r="A18" s="112" t="str">
        <f>IF(C18&amp;K18&lt;&gt;"",C18&amp;K18,"")</f>
        <v>RANGE 003GREY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80-633-08</v>
      </c>
      <c r="C18" s="121" t="s">
        <v>3565</v>
      </c>
      <c r="D18" s="112"/>
      <c r="E18" s="112" t="str">
        <f>IF(F18&lt;&gt;"",IFERROR(VLOOKUP(F18,Категории!A:B,2,0),""),"Требуется категория")</f>
        <v>Кепки</v>
      </c>
      <c r="F18" s="112" t="str">
        <f>IF(A18&lt;&gt;"",IF(BD18&gt;0,_xlfn.XLOOKUP(A18,'1C'!A:A,'1C'!J:J,"",0),_xlfn.XLOOKUP(C18,'1C'!W:W,'1C'!J:J,"",0)),"")</f>
        <v>Кепка уточка</v>
      </c>
      <c r="G18" s="114" t="str">
        <f>IF(C18&lt;&gt;"",IF(BD18&gt;0,_xlfn.XLOOKUP(A18,'1C'!A:A,'1C'!L:L,"",0),_xlfn.XLOOKUP(C18,'1C'!W:W,'1C'!L:L,"",0)),"")</f>
        <v>Herman</v>
      </c>
      <c r="H18" s="112" t="str">
        <f>IF(A18&lt;&gt;"",_xlfn.XLOOKUP(A18,'1C'!A:A,'1C'!M:M,_xlfn.XLOOKUP(C18,'1C'!W:W,'1C'!M:M,"",0),0))</f>
        <v>всесезон</v>
      </c>
      <c r="J18" s="112" t="str">
        <f>_xlfn.LET(_xlpm.text,IF(A18&lt;&gt;"",IF('1C'!$AJ$1&lt;&gt;"",'1C'!$AJ$1,_xlfn.XLOOKUP(A18,'1C'!A:A,'1C'!D:D,_xlfn.XLOOKUP(C18,'1C'!W:W,'1C'!D:D,"",0),0))),_xlpm.ifError,_xlpm.text,_xlpm.space1,FIND(" ",_xlpm.text),_xlpm.space2,FIND(" ",_xlpm.text,_xlpm.space1),IFERROR(MID(_xlpm.text,_xlpm.space1+1,_xlpm.space2),_xlpm.ifError))</f>
        <v>Herman</v>
      </c>
      <c r="K18" s="122" t="s">
        <v>8307</v>
      </c>
      <c r="L18" s="146" t="str">
        <f>IF(K18&lt;&gt;"",IFERROR(VLOOKUP(A18,'1C'!A:X,8,0),IFERROR(VLOOKUP(K18,Colors!D:E,2,0),"")),"")</f>
        <v>серый</v>
      </c>
      <c r="M18" s="114" t="str">
        <f>IF(K18&lt;&gt;"",_xlfn.XLOOKUP(A18,'1C'!A:A,'1C'!R:R,"",0),"")</f>
        <v>серый</v>
      </c>
      <c r="N18" s="136"/>
      <c r="O18" s="136"/>
      <c r="P18" s="136"/>
      <c r="Q18" s="145" t="str">
        <f>IF(A18&lt;&gt;"",_xlfn.XLOOKUP(A18,'1C'!A:A,'1C'!I:I,_xlfn.XLOOKUP(C18,'1C'!W:W,'1C'!I:I,"",0),0),"")</f>
        <v>50% шерсть - 45% полиэстер - 5% полиамид</v>
      </c>
      <c r="R18" s="136"/>
      <c r="S18" s="114" t="str">
        <f>_xlfn.LET(_xlpm.RES,IF(A18&lt;&gt;"",_xlfn.XLOOKUP(A18,'1C'!A:A,'1C'!N:N,_xlfn.XLOOKUP(C18,'1C'!W:W,'1C'!N:N,"",0),0),""),IF(_xlpm.RES=0,"",_xlpm.RES))</f>
        <v>шерстяные</v>
      </c>
      <c r="T18" s="107" t="s">
        <v>15</v>
      </c>
      <c r="U18" s="116" t="str">
        <f>IF(A18&lt;&gt;"",_xlfn.XLOOKUP(A18,'1C'!A:A,'1C'!K:K,_xlfn.XLOOKUP(C18,'1C'!W:W,'1C'!K:K,"",0),0),"")</f>
        <v>Унисекс</v>
      </c>
      <c r="V18" s="107"/>
      <c r="Y18" s="107"/>
      <c r="AA18" s="107">
        <v>5</v>
      </c>
      <c r="AC18" s="107"/>
      <c r="AE18" s="107"/>
      <c r="AG18" s="107"/>
      <c r="AT18" s="116">
        <f>IF(COUNTBLANK(V18:AS18)&lt;24,SUM(V18:AS18),"")</f>
        <v>5</v>
      </c>
      <c r="AU18" s="148" t="str">
        <f>IF(A18&lt;&gt;"",_xlfn.XLOOKUP(_xlfn.XLOOKUP(A18,'1C'!A:A,'1C'!O:O,_xlfn.XLOOKUP(C18,'1C'!W:W,'1C'!O:O,"",0),0),Settings!N:N,Settings!O:O,"",0),"")</f>
        <v>IT</v>
      </c>
      <c r="AV18" s="114" t="str">
        <f ca="1">IF(AU18&lt;&gt;"",VLOOKUP(AU18,INDIRECT(SUBSTITUTE($J18,"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8" s="112" t="str">
        <f ca="1">IF(AU18&lt;&gt;"",VLOOKUP(AU18,INDIRECT(SUBSTITUTE($J18," ","")&amp;"Manufactures"),2,0),"Требуется код страны")</f>
        <v>Италия</v>
      </c>
      <c r="AX18" s="117">
        <f>0.05+0.05</f>
        <v>0.1</v>
      </c>
      <c r="AY18" s="112">
        <f>IF(AX18&lt;&gt;"",AX18*1.5,"Требуется нетто")</f>
        <v>0.15000000000000002</v>
      </c>
      <c r="AZ18" s="112">
        <f>+IF(AX18&lt;&gt;"",IFERROR(AT18*AX18,"Требуются кол-во и нетто"),"Требуются кол-во и нетто")</f>
        <v>0.5</v>
      </c>
      <c r="BA18" s="112">
        <f>IF(AY18&lt;&gt;"",IFERROR(AT18*AY18,"Требуются кол-во и брутто"),"Требуются кол-во и брутто")</f>
        <v>0.75000000000000011</v>
      </c>
      <c r="BB18" s="118">
        <v>270</v>
      </c>
      <c r="BC18" s="150">
        <f>+IF(BB18&lt;&gt;0,IFERROR(AT18*BB18,"Требуются кол-во и цена"),"Требуются кол-во и цена")</f>
        <v>1350</v>
      </c>
      <c r="BD18" s="105">
        <f>IF(A18&lt;&gt;"",IF(_xlfn.XLOOKUP(A18,'1C'!A:A,'1C'!A:A,0,0)&gt;0,1,0),"")</f>
        <v>1</v>
      </c>
      <c r="BE18" s="105">
        <f>IF(C18&lt;&gt;"",IF(_xlfn.XLOOKUP(TEXT(C18,"###"),'1C'!W:W,'1C'!D:D,0,0)&gt;0,0,1),"")</f>
        <v>0</v>
      </c>
      <c r="BF18" s="109">
        <f>IFERROR(IF(BE18,"-",IFERROR(IF(BD18&gt;0,0,1),"")),"")</f>
        <v>0</v>
      </c>
    </row>
    <row r="19" spans="1:58" ht="149.44999999999999" customHeight="1">
      <c r="A19" s="112" t="str">
        <f>IF(C19&amp;K19&lt;&gt;"",C19&amp;K19,"")</f>
        <v>RANGE 013BLUE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80-637-06</v>
      </c>
      <c r="C19" s="121" t="s">
        <v>3616</v>
      </c>
      <c r="D19" s="112"/>
      <c r="E19" s="112" t="str">
        <f>IF(F19&lt;&gt;"",IFERROR(VLOOKUP(F19,Категории!A:B,2,0),""),"Требуется категория")</f>
        <v>Кепки</v>
      </c>
      <c r="F19" s="112" t="str">
        <f>IF(A19&lt;&gt;"",IF(BD19&gt;0,_xlfn.XLOOKUP(A19,'1C'!A:A,'1C'!J:J,"",0),_xlfn.XLOOKUP(C19,'1C'!W:W,'1C'!J:J,"",0)),"")</f>
        <v>Кепка уточка</v>
      </c>
      <c r="G19" s="114" t="str">
        <f>IF(C19&lt;&gt;"",IF(BD19&gt;0,_xlfn.XLOOKUP(A19,'1C'!A:A,'1C'!L:L,"",0),_xlfn.XLOOKUP(C19,'1C'!W:W,'1C'!L:L,"",0)),"")</f>
        <v>Herman</v>
      </c>
      <c r="H19" s="112" t="str">
        <f>IF(A19&lt;&gt;"",_xlfn.XLOOKUP(A19,'1C'!A:A,'1C'!M:M,_xlfn.XLOOKUP(C19,'1C'!W:W,'1C'!M:M,"",0),0))</f>
        <v>всесезон</v>
      </c>
      <c r="J19" s="112" t="str">
        <f>_xlfn.LET(_xlpm.text,IF(A19&lt;&gt;"",IF('1C'!$AJ$1&lt;&gt;"",'1C'!$AJ$1,_xlfn.XLOOKUP(A19,'1C'!A:A,'1C'!D:D,_xlfn.XLOOKUP(C19,'1C'!W:W,'1C'!D:D,"",0),0))),_xlpm.ifError,_xlpm.text,_xlpm.space1,FIND(" ",_xlpm.text),_xlpm.space2,FIND(" ",_xlpm.text,_xlpm.space1),IFERROR(MID(_xlpm.text,_xlpm.space1+1,_xlpm.space2),_xlpm.ifError))</f>
        <v>Herman</v>
      </c>
      <c r="K19" s="122" t="s">
        <v>8304</v>
      </c>
      <c r="L19" s="147" t="str">
        <f>IF(K19&lt;&gt;"",IFERROR(VLOOKUP(A19,'1C'!A:X,8,0),IFERROR(VLOOKUP(K19,Colors!D:E,2,0),"")),"")</f>
        <v>синий</v>
      </c>
      <c r="M19" s="114" t="str">
        <f>IF(K19&lt;&gt;"",_xlfn.XLOOKUP(A19,'1C'!A:A,'1C'!R:R,"",0),"")</f>
        <v>синий</v>
      </c>
      <c r="N19" s="136"/>
      <c r="O19" s="136"/>
      <c r="P19" s="136"/>
      <c r="Q19" s="145" t="str">
        <f>IF(A19&lt;&gt;"",_xlfn.XLOOKUP(A19,'1C'!A:A,'1C'!I:I,_xlfn.XLOOKUP(C19,'1C'!W:W,'1C'!I:I,"",0),0),"")</f>
        <v>60% полиэстер - 20% шерсть - 20% акрил</v>
      </c>
      <c r="R19" s="136"/>
      <c r="S19" s="114" t="str">
        <f>_xlfn.LET(_xlpm.RES,IF(A19&lt;&gt;"",_xlfn.XLOOKUP(A19,'1C'!A:A,'1C'!N:N,_xlfn.XLOOKUP(C19,'1C'!W:W,'1C'!N:N,"",0),0),""),IF(_xlpm.RES=0,"",_xlpm.RES))</f>
        <v>шерстяные</v>
      </c>
      <c r="T19" s="107" t="s">
        <v>15</v>
      </c>
      <c r="U19" s="116" t="str">
        <f>IF(A19&lt;&gt;"",_xlfn.XLOOKUP(A19,'1C'!A:A,'1C'!K:K,_xlfn.XLOOKUP(C19,'1C'!W:W,'1C'!K:K,"",0),0),"")</f>
        <v>Унисекс</v>
      </c>
      <c r="V19" s="107"/>
      <c r="Y19" s="107">
        <v>1</v>
      </c>
      <c r="AA19" s="107"/>
      <c r="AC19" s="107">
        <v>2</v>
      </c>
      <c r="AE19" s="107">
        <v>1</v>
      </c>
      <c r="AG19" s="107"/>
      <c r="AT19" s="116">
        <f>IF(COUNTBLANK(V19:AS19)&lt;24,SUM(V19:AS19),"")</f>
        <v>4</v>
      </c>
      <c r="AU19" s="148" t="str">
        <f>IF(A19&lt;&gt;"",_xlfn.XLOOKUP(_xlfn.XLOOKUP(A19,'1C'!A:A,'1C'!O:O,_xlfn.XLOOKUP(C19,'1C'!W:W,'1C'!O:O,"",0),0),Settings!N:N,Settings!O:O,"",0),"")</f>
        <v>IT</v>
      </c>
      <c r="AV19" s="114" t="str">
        <f ca="1">IF(AU19&lt;&gt;"",VLOOKUP(AU19,INDIRECT(SUBSTITUTE($J19,"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9" s="112" t="str">
        <f ca="1">IF(AU19&lt;&gt;"",VLOOKUP(AU19,INDIRECT(SUBSTITUTE($J19," ","")&amp;"Manufactures"),2,0),"Требуется код страны")</f>
        <v>Италия</v>
      </c>
      <c r="AX19" s="117">
        <f>0.05+0.05</f>
        <v>0.1</v>
      </c>
      <c r="AY19" s="112">
        <f>IF(AX19&lt;&gt;"",AX19*1.5,"Требуется нетто")</f>
        <v>0.15000000000000002</v>
      </c>
      <c r="AZ19" s="112">
        <f>+IF(AX19&lt;&gt;"",IFERROR(AT19*AX19,"Требуются кол-во и нетто"),"Требуются кол-во и нетто")</f>
        <v>0.4</v>
      </c>
      <c r="BA19" s="112">
        <f>IF(AY19&lt;&gt;"",IFERROR(AT19*AY19,"Требуются кол-во и брутто"),"Требуются кол-во и брутто")</f>
        <v>0.60000000000000009</v>
      </c>
      <c r="BB19" s="118">
        <v>135</v>
      </c>
      <c r="BC19" s="150">
        <f>+IF(BB19&lt;&gt;0,IFERROR(AT19*BB19,"Требуются кол-во и цена"),"Требуются кол-во и цена")</f>
        <v>540</v>
      </c>
      <c r="BD19" s="105">
        <f>IF(A19&lt;&gt;"",IF(_xlfn.XLOOKUP(A19,'1C'!A:A,'1C'!A:A,0,0)&gt;0,1,0),"")</f>
        <v>1</v>
      </c>
      <c r="BE19" s="105">
        <f>IF(C19&lt;&gt;"",IF(_xlfn.XLOOKUP(TEXT(C19,"###"),'1C'!W:W,'1C'!D:D,0,0)&gt;0,0,1),"")</f>
        <v>0</v>
      </c>
      <c r="BF19" s="109">
        <f>IFERROR(IF(BE19,"-",IFERROR(IF(BD19&gt;0,0,1),"")),"")</f>
        <v>0</v>
      </c>
    </row>
    <row r="20" spans="1:58" ht="101.25" customHeight="1">
      <c r="A20" s="112" t="str">
        <f>IF(C20&amp;K20&lt;&gt;"",C20&amp;K20,"")</f>
        <v>RANGE 013RED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80-637-18</v>
      </c>
      <c r="C20" s="121" t="s">
        <v>3616</v>
      </c>
      <c r="D20" s="112"/>
      <c r="E20" s="112" t="str">
        <f>IF(F20&lt;&gt;"",IFERROR(VLOOKUP(F20,Категории!A:B,2,0),""),"Требуется категория")</f>
        <v>Кепки</v>
      </c>
      <c r="F20" s="112" t="str">
        <f>IF(A20&lt;&gt;"",IF(BD20&gt;0,_xlfn.XLOOKUP(A20,'1C'!A:A,'1C'!J:J,"",0),_xlfn.XLOOKUP(C20,'1C'!W:W,'1C'!J:J,"",0)),"")</f>
        <v>Кепка уточка</v>
      </c>
      <c r="G20" s="114" t="str">
        <f>IF(C20&lt;&gt;"",IF(BD20&gt;0,_xlfn.XLOOKUP(A20,'1C'!A:A,'1C'!L:L,"",0),_xlfn.XLOOKUP(C20,'1C'!W:W,'1C'!L:L,"",0)),"")</f>
        <v>Herman</v>
      </c>
      <c r="H20" s="112" t="str">
        <f>IF(A20&lt;&gt;"",_xlfn.XLOOKUP(A20,'1C'!A:A,'1C'!M:M,_xlfn.XLOOKUP(C20,'1C'!W:W,'1C'!M:M,"",0),0))</f>
        <v>всесезон</v>
      </c>
      <c r="J20" s="112" t="str">
        <f>_xlfn.LET(_xlpm.text,IF(A20&lt;&gt;"",IF('1C'!$AJ$1&lt;&gt;"",'1C'!$AJ$1,_xlfn.XLOOKUP(A20,'1C'!A:A,'1C'!D:D,_xlfn.XLOOKUP(C20,'1C'!W:W,'1C'!D:D,"",0),0))),_xlpm.ifError,_xlpm.text,_xlpm.space1,FIND(" ",_xlpm.text),_xlpm.space2,FIND(" ",_xlpm.text,_xlpm.space1),IFERROR(MID(_xlpm.text,_xlpm.space1+1,_xlpm.space2),_xlpm.ifError))</f>
        <v>Herman</v>
      </c>
      <c r="K20" s="122" t="s">
        <v>8313</v>
      </c>
      <c r="L20" s="146" t="str">
        <f>IF(K20&lt;&gt;"",IFERROR(VLOOKUP(A20,'1C'!A:X,8,0),IFERROR(VLOOKUP(K20,Colors!D:E,2,0),"")),"")</f>
        <v>красный</v>
      </c>
      <c r="M20" s="114" t="str">
        <f>IF(K20&lt;&gt;"",_xlfn.XLOOKUP(A20,'1C'!A:A,'1C'!R:R,"",0),"")</f>
        <v>красный</v>
      </c>
      <c r="N20" s="136"/>
      <c r="O20" s="136"/>
      <c r="P20" s="136"/>
      <c r="Q20" s="145" t="str">
        <f>IF(A20&lt;&gt;"",_xlfn.XLOOKUP(A20,'1C'!A:A,'1C'!I:I,_xlfn.XLOOKUP(C20,'1C'!W:W,'1C'!I:I,"",0),0),"")</f>
        <v>60% полиэстер - 20% шерсть - 20% акрил</v>
      </c>
      <c r="R20" s="136"/>
      <c r="S20" s="114" t="str">
        <f>_xlfn.LET(_xlpm.RES,IF(A20&lt;&gt;"",_xlfn.XLOOKUP(A20,'1C'!A:A,'1C'!N:N,_xlfn.XLOOKUP(C20,'1C'!W:W,'1C'!N:N,"",0),0),""),IF(_xlpm.RES=0,"",_xlpm.RES))</f>
        <v>шерстяные</v>
      </c>
      <c r="T20" s="107" t="s">
        <v>15</v>
      </c>
      <c r="U20" s="116" t="str">
        <f>IF(A20&lt;&gt;"",_xlfn.XLOOKUP(A20,'1C'!A:A,'1C'!K:K,_xlfn.XLOOKUP(C20,'1C'!W:W,'1C'!K:K,"",0),0),"")</f>
        <v>Унисекс</v>
      </c>
      <c r="V20" s="107"/>
      <c r="Y20" s="107"/>
      <c r="AA20" s="107">
        <v>1</v>
      </c>
      <c r="AC20" s="107">
        <v>9</v>
      </c>
      <c r="AE20" s="107">
        <v>1</v>
      </c>
      <c r="AG20" s="107"/>
      <c r="AT20" s="116">
        <f>IF(COUNTBLANK(V20:AS20)&lt;24,SUM(V20:AS20),"")</f>
        <v>11</v>
      </c>
      <c r="AU20" s="148" t="str">
        <f>IF(A20&lt;&gt;"",_xlfn.XLOOKUP(_xlfn.XLOOKUP(A20,'1C'!A:A,'1C'!O:O,_xlfn.XLOOKUP(C20,'1C'!W:W,'1C'!O:O,"",0),0),Settings!N:N,Settings!O:O,"",0),"")</f>
        <v>IT</v>
      </c>
      <c r="AV20" s="114" t="str">
        <f ca="1">IF(AU20&lt;&gt;"",VLOOKUP(AU20,INDIRECT(SUBSTITUTE($J20,"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20" s="112" t="str">
        <f ca="1">IF(AU20&lt;&gt;"",VLOOKUP(AU20,INDIRECT(SUBSTITUTE($J20," ","")&amp;"Manufactures"),2,0),"Требуется код страны")</f>
        <v>Италия</v>
      </c>
      <c r="AX20" s="117">
        <f>0.05+0.05</f>
        <v>0.1</v>
      </c>
      <c r="AY20" s="112">
        <f>IF(AX20&lt;&gt;"",AX20*1.5,"Требуется нетто")</f>
        <v>0.15000000000000002</v>
      </c>
      <c r="AZ20" s="112">
        <f>+IF(AX20&lt;&gt;"",IFERROR(AT20*AX20,"Требуются кол-во и нетто"),"Требуются кол-во и нетто")</f>
        <v>1.1000000000000001</v>
      </c>
      <c r="BA20" s="112">
        <f>IF(AY20&lt;&gt;"",IFERROR(AT20*AY20,"Требуются кол-во и брутто"),"Требуются кол-во и брутто")</f>
        <v>1.6500000000000004</v>
      </c>
      <c r="BB20" s="118">
        <v>135</v>
      </c>
      <c r="BC20" s="150">
        <f>+IF(BB20&lt;&gt;0,IFERROR(AT20*BB20,"Требуются кол-во и цена"),"Требуются кол-во и цена")</f>
        <v>1485</v>
      </c>
      <c r="BD20" s="105">
        <f>IF(A20&lt;&gt;"",IF(_xlfn.XLOOKUP(A20,'1C'!A:A,'1C'!A:A,0,0)&gt;0,1,0),"")</f>
        <v>1</v>
      </c>
      <c r="BE20" s="105">
        <f>IF(C20&lt;&gt;"",IF(_xlfn.XLOOKUP(TEXT(C20,"###"),'1C'!W:W,'1C'!D:D,0,0)&gt;0,0,1),"")</f>
        <v>0</v>
      </c>
      <c r="BF20" s="109">
        <f>IFERROR(IF(BE20,"-",IFERROR(IF(BD20&gt;0,0,1),"")),"")</f>
        <v>0</v>
      </c>
    </row>
    <row r="21" spans="1:58" ht="145.5" customHeight="1">
      <c r="A21" s="112" t="str">
        <f>IF(C21&amp;K21&lt;&gt;"",C21&amp;K21,"")</f>
        <v>RUTFORDBLUE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81-001-06</v>
      </c>
      <c r="C21" s="121" t="s">
        <v>5878</v>
      </c>
      <c r="E21" s="112" t="str">
        <f>IF(F21&lt;&gt;"",IFERROR(VLOOKUP(F21,Категории!A:B,2,0),""),"Требуется категория")</f>
        <v>Кепки</v>
      </c>
      <c r="F21" s="112" t="str">
        <f>IF(A21&lt;&gt;"",IF(BD21&gt;0,_xlfn.XLOOKUP(A21,'1C'!A:A,'1C'!J:J,"",0),_xlfn.XLOOKUP(C21,'1C'!W:W,'1C'!J:J,"",0)),"")</f>
        <v>Кепка уточка</v>
      </c>
      <c r="G21" s="114" t="str">
        <f>IF(C21&lt;&gt;"",IF(BD21&gt;0,_xlfn.XLOOKUP(A21,'1C'!A:A,'1C'!L:L,"",0),_xlfn.XLOOKUP(C21,'1C'!W:W,'1C'!L:L,"",0)),"")</f>
        <v>Herman</v>
      </c>
      <c r="H21" s="112" t="str">
        <f>IF(A21&lt;&gt;"",_xlfn.XLOOKUP(A21,'1C'!A:A,'1C'!M:M,_xlfn.XLOOKUP(C21,'1C'!W:W,'1C'!M:M,"",0),0))</f>
        <v>всесезон</v>
      </c>
      <c r="J21" s="112" t="str">
        <f>_xlfn.LET(_xlpm.text,IF(A21&lt;&gt;"",IF('1C'!$AJ$1&lt;&gt;"",'1C'!$AJ$1,_xlfn.XLOOKUP(A21,'1C'!A:A,'1C'!D:D,_xlfn.XLOOKUP(C21,'1C'!W:W,'1C'!D:D,"",0),0))),_xlpm.ifError,_xlpm.text,_xlpm.space1,FIND(" ",_xlpm.text),_xlpm.space2,FIND(" ",_xlpm.text,_xlpm.space1),IFERROR(MID(_xlpm.text,_xlpm.space1+1,_xlpm.space2),_xlpm.ifError))</f>
        <v>Herman</v>
      </c>
      <c r="K21" s="122" t="s">
        <v>8304</v>
      </c>
      <c r="L21" s="147" t="str">
        <f>IF(K21&lt;&gt;"",IFERROR(VLOOKUP(A21,'1C'!A:X,8,0),IFERROR(VLOOKUP(K21,Colors!D:E,2,0),"")),"")</f>
        <v>синий</v>
      </c>
      <c r="M21" s="114" t="str">
        <f>IF(K21&lt;&gt;"",_xlfn.XLOOKUP(A21,'1C'!A:A,'1C'!R:R,"",0),"")</f>
        <v>синий</v>
      </c>
      <c r="N21" s="136"/>
      <c r="O21" s="136"/>
      <c r="P21" s="136"/>
      <c r="Q21" s="145" t="str">
        <f>IF(A21&lt;&gt;"",_xlfn.XLOOKUP(A21,'1C'!A:A,'1C'!I:I,_xlfn.XLOOKUP(C21,'1C'!W:W,'1C'!I:I,"",0),0),"")</f>
        <v>55% полиэстер - 45% шерсть</v>
      </c>
      <c r="R21" s="136"/>
      <c r="S21" s="114" t="str">
        <f>_xlfn.LET(_xlpm.RES,IF(A21&lt;&gt;"",_xlfn.XLOOKUP(A21,'1C'!A:A,'1C'!N:N,_xlfn.XLOOKUP(C21,'1C'!W:W,'1C'!N:N,"",0),0),""),IF(_xlpm.RES=0,"",_xlpm.RES))</f>
        <v>шерстяные</v>
      </c>
      <c r="T21" s="107" t="s">
        <v>15</v>
      </c>
      <c r="U21" s="116" t="str">
        <f>IF(A21&lt;&gt;"",_xlfn.XLOOKUP(A21,'1C'!A:A,'1C'!K:K,_xlfn.XLOOKUP(C21,'1C'!W:W,'1C'!K:K,"",0),0),"")</f>
        <v>Унисекс</v>
      </c>
      <c r="V21" s="107"/>
      <c r="Y21" s="107">
        <v>1</v>
      </c>
      <c r="AA21" s="107">
        <v>2</v>
      </c>
      <c r="AC21" s="107">
        <v>2</v>
      </c>
      <c r="AE21" s="107">
        <v>1</v>
      </c>
      <c r="AG21" s="107"/>
      <c r="AT21" s="116">
        <f>IF(COUNTBLANK(V21:AS21)&lt;24,SUM(V21:AS21),"")</f>
        <v>6</v>
      </c>
      <c r="AU21" s="148" t="str">
        <f>IF(A21&lt;&gt;"",_xlfn.XLOOKUP(_xlfn.XLOOKUP(A21,'1C'!A:A,'1C'!O:O,_xlfn.XLOOKUP(C21,'1C'!W:W,'1C'!O:O,"",0),0),Settings!N:N,Settings!O:O,"",0),"")</f>
        <v>CN</v>
      </c>
      <c r="AV21" s="114" t="str">
        <f ca="1">IF(AU21&lt;&gt;"",VLOOKUP(AU21,INDIRECT(SUBSTITUTE($J21,"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1" s="112" t="str">
        <f ca="1">IF(AU21&lt;&gt;"",VLOOKUP(AU21,INDIRECT(SUBSTITUTE($J21," ","")&amp;"Manufactures"),2,0),"Требуется код страны")</f>
        <v>Китай</v>
      </c>
      <c r="AX21" s="117">
        <f>0.05+0.05</f>
        <v>0.1</v>
      </c>
      <c r="AY21" s="112">
        <f>IF(AX21&lt;&gt;"",AX21*1.5,"Требуется нетто")</f>
        <v>0.15000000000000002</v>
      </c>
      <c r="AZ21" s="112">
        <f>+IF(AX21&lt;&gt;"",IFERROR(AT21*AX21,"Требуются кол-во и нетто"),"Требуются кол-во и нетто")</f>
        <v>0.60000000000000009</v>
      </c>
      <c r="BA21" s="112">
        <f>IF(AY21&lt;&gt;"",IFERROR(AT21*AY21,"Требуются кол-во и брутто"),"Требуются кол-во и брутто")</f>
        <v>0.90000000000000013</v>
      </c>
      <c r="BB21" s="118">
        <v>270</v>
      </c>
      <c r="BC21" s="150">
        <f>+IF(BB21&lt;&gt;0,IFERROR(AT21*BB21,"Требуются кол-во и цена"),"Требуются кол-во и цена")</f>
        <v>1620</v>
      </c>
      <c r="BD21" s="105">
        <f>IF(A21&lt;&gt;"",IF(_xlfn.XLOOKUP(A21,'1C'!A:A,'1C'!A:A,0,0)&gt;0,1,0),"")</f>
        <v>1</v>
      </c>
      <c r="BE21" s="105">
        <f>IF(C21&lt;&gt;"",IF(_xlfn.XLOOKUP(TEXT(C21,"###"),'1C'!W:W,'1C'!D:D,0,0)&gt;0,0,1),"")</f>
        <v>0</v>
      </c>
      <c r="BF21" s="109">
        <f>IFERROR(IF(BE21,"-",IFERROR(IF(BD21&gt;0,0,1),"")),"")</f>
        <v>0</v>
      </c>
    </row>
    <row r="22" spans="1:58" ht="144" customHeight="1">
      <c r="A22" s="112" t="str">
        <f>IF(C22&amp;K22&lt;&gt;"",C22&amp;K22,"")</f>
        <v>BUCK 006BEIGE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80-863-02</v>
      </c>
      <c r="C22" s="121" t="s">
        <v>5125</v>
      </c>
      <c r="D22" s="112"/>
      <c r="E22" s="112" t="str">
        <f>IF(F22&lt;&gt;"",IFERROR(VLOOKUP(F22,Категории!A:B,2,0),""),"Требуется категория")</f>
        <v>Шапки</v>
      </c>
      <c r="F22" s="112" t="str">
        <f>IF(A22&lt;&gt;"",IF(BD22&gt;0,_xlfn.XLOOKUP(A22,'1C'!A:A,'1C'!J:J,"",0),_xlfn.XLOOKUP(C22,'1C'!W:W,'1C'!J:J,"",0)),"")</f>
        <v>Шапка ушанка</v>
      </c>
      <c r="G22" s="114" t="str">
        <f>IF(C22&lt;&gt;"",IF(BD22&gt;0,_xlfn.XLOOKUP(A22,'1C'!A:A,'1C'!L:L,"",0),_xlfn.XLOOKUP(C22,'1C'!W:W,'1C'!L:L,"",0)),"")</f>
        <v>Herman</v>
      </c>
      <c r="H22" s="112" t="str">
        <f>IF(A22&lt;&gt;"",_xlfn.XLOOKUP(A22,'1C'!A:A,'1C'!M:M,_xlfn.XLOOKUP(C22,'1C'!W:W,'1C'!M:M,"",0),0))</f>
        <v>зимний</v>
      </c>
      <c r="J22" s="112" t="str">
        <f>_xlfn.LET(_xlpm.text,IF(A22&lt;&gt;"",IF('1C'!$AJ$1&lt;&gt;"",'1C'!$AJ$1,_xlfn.XLOOKUP(A22,'1C'!A:A,'1C'!D:D,_xlfn.XLOOKUP(C22,'1C'!W:W,'1C'!D:D,"",0),0))),_xlpm.ifError,_xlpm.text,_xlpm.space1,FIND(" ",_xlpm.text),_xlpm.space2,FIND(" ",_xlpm.text,_xlpm.space1),IFERROR(MID(_xlpm.text,_xlpm.space1+1,_xlpm.space2),_xlpm.ifError))</f>
        <v>Herman</v>
      </c>
      <c r="K22" s="122" t="s">
        <v>8301</v>
      </c>
      <c r="L22" s="147" t="str">
        <f>IF(K22&lt;&gt;"",IFERROR(VLOOKUP(A22,'1C'!A:X,8,0),IFERROR(VLOOKUP(K22,Colors!D:E,2,0),"")),"")</f>
        <v>бежевый</v>
      </c>
      <c r="M22" s="114" t="str">
        <f>IF(K22&lt;&gt;"",_xlfn.XLOOKUP(A22,'1C'!A:A,'1C'!R:R,"",0),"")</f>
        <v>бежевый</v>
      </c>
      <c r="N22" s="136"/>
      <c r="O22" s="136"/>
      <c r="P22" s="136"/>
      <c r="Q22" s="145" t="str">
        <f>IF(A22&lt;&gt;"",_xlfn.XLOOKUP(A22,'1C'!A:A,'1C'!I:I,_xlfn.XLOOKUP(C22,'1C'!W:W,'1C'!I:I,"",0),0),"")</f>
        <v>100% полиэстер</v>
      </c>
      <c r="R22" s="136"/>
      <c r="S22" s="136"/>
      <c r="T22" s="107" t="s">
        <v>15</v>
      </c>
      <c r="U22" s="116" t="str">
        <f>IF(A22&lt;&gt;"",_xlfn.XLOOKUP(A22,'1C'!A:A,'1C'!K:K,_xlfn.XLOOKUP(C22,'1C'!W:W,'1C'!K:K,"",0),0),"")</f>
        <v>Унисекс</v>
      </c>
      <c r="V22" s="107"/>
      <c r="Y22" s="107">
        <v>6</v>
      </c>
      <c r="AA22" s="107">
        <v>1</v>
      </c>
      <c r="AC22" s="107">
        <v>1</v>
      </c>
      <c r="AE22" s="107"/>
      <c r="AG22" s="107"/>
      <c r="AT22" s="116">
        <f>IF(COUNTBLANK(V22:AS22)&lt;24,SUM(V22:AS22),"")</f>
        <v>8</v>
      </c>
      <c r="AU22" s="148" t="str">
        <f>IF(A22&lt;&gt;"",_xlfn.XLOOKUP(_xlfn.XLOOKUP(A22,'1C'!A:A,'1C'!O:O,_xlfn.XLOOKUP(C22,'1C'!W:W,'1C'!O:O,"",0),0),Settings!N:N,Settings!O:O,"",0),"")</f>
        <v>CN</v>
      </c>
      <c r="AV22" s="114" t="str">
        <f ca="1">IF(AU22&lt;&gt;"",VLOOKUP(AU22,INDIRECT(SUBSTITUTE($J22,"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2" s="112" t="str">
        <f ca="1">IF(AU22&lt;&gt;"",VLOOKUP(AU22,INDIRECT(SUBSTITUTE($J22," ","")&amp;"Manufactures"),2,0),"Требуется код страны")</f>
        <v>Китай</v>
      </c>
      <c r="AX22" s="117">
        <f>0.05+0.05</f>
        <v>0.1</v>
      </c>
      <c r="AY22" s="112">
        <f>IF(AX22&lt;&gt;"",AX22*1.5,"Требуется нетто")</f>
        <v>0.15000000000000002</v>
      </c>
      <c r="AZ22" s="112">
        <f>+IF(AX22&lt;&gt;"",IFERROR(AT22*AX22,"Требуются кол-во и нетто"),"Требуются кол-во и нетто")</f>
        <v>0.8</v>
      </c>
      <c r="BA22" s="112">
        <f>IF(AY22&lt;&gt;"",IFERROR(AT22*AY22,"Требуются кол-во и брутто"),"Требуются кол-во и брутто")</f>
        <v>1.2000000000000002</v>
      </c>
      <c r="BB22" s="118">
        <v>270</v>
      </c>
      <c r="BC22" s="150">
        <f>+IF(BB22&lt;&gt;0,IFERROR(AT22*BB22,"Требуются кол-во и цена"),"Требуются кол-во и цена")</f>
        <v>2160</v>
      </c>
      <c r="BD22" s="105">
        <f>IF(A22&lt;&gt;"",IF(_xlfn.XLOOKUP(A22,'1C'!A:A,'1C'!A:A,0,0)&gt;0,1,0),"")</f>
        <v>1</v>
      </c>
      <c r="BE22" s="105">
        <f>IF(C22&lt;&gt;"",IF(_xlfn.XLOOKUP(TEXT(C22,"###"),'1C'!W:W,'1C'!D:D,0,0)&gt;0,0,1),"")</f>
        <v>0</v>
      </c>
      <c r="BF22" s="109">
        <f>IFERROR(IF(BE22,"-",IFERROR(IF(BD22&gt;0,0,1),"")),"")</f>
        <v>0</v>
      </c>
    </row>
    <row r="23" spans="1:58" ht="143.25" customHeight="1">
      <c r="A23" s="112" t="str">
        <f>IF(C23&amp;K23&lt;&gt;"",C23&amp;K23,"")</f>
        <v>BUCK 007ORANGE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80-864-13</v>
      </c>
      <c r="C23" s="121" t="s">
        <v>5128</v>
      </c>
      <c r="D23" s="112"/>
      <c r="E23" s="112" t="str">
        <f>IF(F23&lt;&gt;"",IFERROR(VLOOKUP(F23,Категории!A:B,2,0),""),"Требуется категория")</f>
        <v>Шапки</v>
      </c>
      <c r="F23" s="112" t="str">
        <f>IF(A23&lt;&gt;"",IF(BD23&gt;0,_xlfn.XLOOKUP(A23,'1C'!A:A,'1C'!J:J,"",0),_xlfn.XLOOKUP(C23,'1C'!W:W,'1C'!J:J,"",0)),"")</f>
        <v>Шапка ушанка</v>
      </c>
      <c r="G23" s="114" t="str">
        <f>IF(C23&lt;&gt;"",IF(BD23&gt;0,_xlfn.XLOOKUP(A23,'1C'!A:A,'1C'!L:L,"",0),_xlfn.XLOOKUP(C23,'1C'!W:W,'1C'!L:L,"",0)),"")</f>
        <v>Herman</v>
      </c>
      <c r="H23" s="112" t="str">
        <f>IF(A23&lt;&gt;"",_xlfn.XLOOKUP(A23,'1C'!A:A,'1C'!M:M,_xlfn.XLOOKUP(C23,'1C'!W:W,'1C'!M:M,"",0),0))</f>
        <v>зимний</v>
      </c>
      <c r="J23" s="112" t="str">
        <f>_xlfn.LET(_xlpm.text,IF(A23&lt;&gt;"",IF('1C'!$AJ$1&lt;&gt;"",'1C'!$AJ$1,_xlfn.XLOOKUP(A23,'1C'!A:A,'1C'!D:D,_xlfn.XLOOKUP(C23,'1C'!W:W,'1C'!D:D,"",0),0))),_xlpm.ifError,_xlpm.text,_xlpm.space1,FIND(" ",_xlpm.text),_xlpm.space2,FIND(" ",_xlpm.text,_xlpm.space1),IFERROR(MID(_xlpm.text,_xlpm.space1+1,_xlpm.space2),_xlpm.ifError))</f>
        <v>Herman</v>
      </c>
      <c r="K23" s="122" t="s">
        <v>8314</v>
      </c>
      <c r="L23" s="146" t="str">
        <f>IF(K23&lt;&gt;"",IFERROR(VLOOKUP(A23,'1C'!A:X,8,0),IFERROR(VLOOKUP(K23,Colors!D:E,2,0),"")),"")</f>
        <v>оранжевый</v>
      </c>
      <c r="M23" s="114" t="str">
        <f>IF(K23&lt;&gt;"",_xlfn.XLOOKUP(A23,'1C'!A:A,'1C'!R:R,"",0),"")</f>
        <v>оранжевый</v>
      </c>
      <c r="N23" s="136"/>
      <c r="O23" s="136"/>
      <c r="P23" s="136"/>
      <c r="Q23" s="145" t="str">
        <f>IF(A23&lt;&gt;"",_xlfn.XLOOKUP(A23,'1C'!A:A,'1C'!I:I,_xlfn.XLOOKUP(C23,'1C'!W:W,'1C'!I:I,"",0),0),"")</f>
        <v>50% хлопок - 50% полиэстер</v>
      </c>
      <c r="R23" s="136"/>
      <c r="S23" s="114" t="str">
        <f>_xlfn.LET(_xlpm.RES,IF(A23&lt;&gt;"",_xlfn.XLOOKUP(A23,'1C'!A:A,'1C'!N:N,_xlfn.XLOOKUP(C23,'1C'!W:W,'1C'!N:N,"",0),0),""),IF(_xlpm.RES=0,"",_xlpm.RES))</f>
        <v>хлопковые</v>
      </c>
      <c r="T23" s="107" t="s">
        <v>15</v>
      </c>
      <c r="U23" s="116" t="str">
        <f>IF(A23&lt;&gt;"",_xlfn.XLOOKUP(A23,'1C'!A:A,'1C'!K:K,_xlfn.XLOOKUP(C23,'1C'!W:W,'1C'!K:K,"",0),0),"")</f>
        <v>Унисекс</v>
      </c>
      <c r="V23" s="107"/>
      <c r="Y23" s="107"/>
      <c r="AA23" s="107">
        <v>7</v>
      </c>
      <c r="AC23" s="107">
        <v>7</v>
      </c>
      <c r="AE23" s="107">
        <v>4</v>
      </c>
      <c r="AG23" s="107"/>
      <c r="AT23" s="116">
        <f>IF(COUNTBLANK(V23:AS23)&lt;24,SUM(V23:AS23),"")</f>
        <v>18</v>
      </c>
      <c r="AU23" s="148" t="str">
        <f>IF(A23&lt;&gt;"",_xlfn.XLOOKUP(_xlfn.XLOOKUP(A23,'1C'!A:A,'1C'!O:O,_xlfn.XLOOKUP(C23,'1C'!W:W,'1C'!O:O,"",0),0),Settings!N:N,Settings!O:O,"",0),"")</f>
        <v>CN</v>
      </c>
      <c r="AV23" s="114" t="str">
        <f ca="1">IF(AU23&lt;&gt;"",VLOOKUP(AU23,INDIRECT(SUBSTITUTE($J23,"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3" s="112" t="str">
        <f ca="1">IF(AU23&lt;&gt;"",VLOOKUP(AU23,INDIRECT(SUBSTITUTE($J23," ","")&amp;"Manufactures"),2,0),"Требуется код страны")</f>
        <v>Китай</v>
      </c>
      <c r="AX23" s="117">
        <f>0.05+0.05</f>
        <v>0.1</v>
      </c>
      <c r="AY23" s="112">
        <f>IF(AX23&lt;&gt;"",AX23*1.5,"Требуется нетто")</f>
        <v>0.15000000000000002</v>
      </c>
      <c r="AZ23" s="112">
        <f>+IF(AX23&lt;&gt;"",IFERROR(AT23*AX23,"Требуются кол-во и нетто"),"Требуются кол-во и нетто")</f>
        <v>1.8</v>
      </c>
      <c r="BA23" s="112">
        <f>IF(AY23&lt;&gt;"",IFERROR(AT23*AY23,"Требуются кол-во и брутто"),"Требуются кол-во и брутто")</f>
        <v>2.7</v>
      </c>
      <c r="BB23" s="118">
        <v>270</v>
      </c>
      <c r="BC23" s="150">
        <f>+IF(BB23&lt;&gt;0,IFERROR(AT23*BB23,"Требуются кол-во и цена"),"Требуются кол-во и цена")</f>
        <v>4860</v>
      </c>
      <c r="BD23" s="105">
        <f>IF(A23&lt;&gt;"",IF(_xlfn.XLOOKUP(A23,'1C'!A:A,'1C'!A:A,0,0)&gt;0,1,0),"")</f>
        <v>1</v>
      </c>
      <c r="BE23" s="105">
        <f>IF(C23&lt;&gt;"",IF(_xlfn.XLOOKUP(TEXT(C23,"###"),'1C'!W:W,'1C'!D:D,0,0)&gt;0,0,1),"")</f>
        <v>0</v>
      </c>
      <c r="BF23" s="109">
        <f>IFERROR(IF(BE23,"-",IFERROR(IF(BD23&gt;0,0,1),"")),"")</f>
        <v>0</v>
      </c>
    </row>
    <row r="24" spans="1:58" ht="128.25" customHeight="1">
      <c r="A24" s="112" t="str">
        <f>IF(C24&amp;K24&lt;&gt;"",C24&amp;K24,"")</f>
        <v>BUCK 010NAVY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80-865-16</v>
      </c>
      <c r="C24" s="121" t="s">
        <v>5131</v>
      </c>
      <c r="D24" s="112"/>
      <c r="E24" s="112" t="str">
        <f>IF(F24&lt;&gt;"",IFERROR(VLOOKUP(F24,Категории!A:B,2,0),""),"Требуется категория")</f>
        <v>Шапки</v>
      </c>
      <c r="F24" s="112" t="str">
        <f>IF(A24&lt;&gt;"",IF(BD24&gt;0,_xlfn.XLOOKUP(A24,'1C'!A:A,'1C'!J:J,"",0),_xlfn.XLOOKUP(C24,'1C'!W:W,'1C'!J:J,"",0)),"")</f>
        <v>Шапка ушанка</v>
      </c>
      <c r="G24" s="114" t="str">
        <f>IF(C24&lt;&gt;"",IF(BD24&gt;0,_xlfn.XLOOKUP(A24,'1C'!A:A,'1C'!L:L,"",0),_xlfn.XLOOKUP(C24,'1C'!W:W,'1C'!L:L,"",0)),"")</f>
        <v>Herman</v>
      </c>
      <c r="H24" s="112" t="str">
        <f>IF(A24&lt;&gt;"",_xlfn.XLOOKUP(A24,'1C'!A:A,'1C'!M:M,_xlfn.XLOOKUP(C24,'1C'!W:W,'1C'!M:M,"",0),0))</f>
        <v>зимний</v>
      </c>
      <c r="J24" s="112" t="str">
        <f>_xlfn.LET(_xlpm.text,IF(A24&lt;&gt;"",IF('1C'!$AJ$1&lt;&gt;"",'1C'!$AJ$1,_xlfn.XLOOKUP(A24,'1C'!A:A,'1C'!D:D,_xlfn.XLOOKUP(C24,'1C'!W:W,'1C'!D:D,"",0),0))),_xlpm.ifError,_xlpm.text,_xlpm.space1,FIND(" ",_xlpm.text),_xlpm.space2,FIND(" ",_xlpm.text,_xlpm.space1),IFERROR(MID(_xlpm.text,_xlpm.space1+1,_xlpm.space2),_xlpm.ifError))</f>
        <v>Herman</v>
      </c>
      <c r="K24" s="122" t="s">
        <v>8300</v>
      </c>
      <c r="L24" s="146" t="str">
        <f>IF(K24&lt;&gt;"",IFERROR(VLOOKUP(A24,'1C'!A:X,8,0),IFERROR(VLOOKUP(K24,Colors!D:E,2,0),"")),"")</f>
        <v>темно-синий</v>
      </c>
      <c r="M24" s="114" t="str">
        <f>IF(K24&lt;&gt;"",_xlfn.XLOOKUP(A24,'1C'!A:A,'1C'!R:R,"",0),"")</f>
        <v>синий</v>
      </c>
      <c r="N24" s="136"/>
      <c r="O24" s="136"/>
      <c r="P24" s="136"/>
      <c r="Q24" s="145" t="str">
        <f>IF(A24&lt;&gt;"",_xlfn.XLOOKUP(A24,'1C'!A:A,'1C'!I:I,_xlfn.XLOOKUP(C24,'1C'!W:W,'1C'!I:I,"",0),0),"")</f>
        <v>100% полиэстер</v>
      </c>
      <c r="R24" s="136"/>
      <c r="S24" s="136"/>
      <c r="T24" s="107" t="s">
        <v>15</v>
      </c>
      <c r="U24" s="116" t="str">
        <f>IF(A24&lt;&gt;"",_xlfn.XLOOKUP(A24,'1C'!A:A,'1C'!K:K,_xlfn.XLOOKUP(C24,'1C'!W:W,'1C'!K:K,"",0),0),"")</f>
        <v>Унисекс</v>
      </c>
      <c r="V24" s="107"/>
      <c r="Y24" s="107">
        <v>4</v>
      </c>
      <c r="AA24" s="107">
        <v>6</v>
      </c>
      <c r="AC24" s="107">
        <v>4</v>
      </c>
      <c r="AE24" s="107">
        <v>4</v>
      </c>
      <c r="AG24" s="107"/>
      <c r="AT24" s="116">
        <f>IF(COUNTBLANK(V24:AS24)&lt;24,SUM(V24:AS24),"")</f>
        <v>18</v>
      </c>
      <c r="AU24" s="148" t="str">
        <f>IF(A24&lt;&gt;"",_xlfn.XLOOKUP(_xlfn.XLOOKUP(A24,'1C'!A:A,'1C'!O:O,_xlfn.XLOOKUP(C24,'1C'!W:W,'1C'!O:O,"",0),0),Settings!N:N,Settings!O:O,"",0),"")</f>
        <v>CN</v>
      </c>
      <c r="AV24" s="114" t="str">
        <f ca="1">IF(AU24&lt;&gt;"",VLOOKUP(AU24,INDIRECT(SUBSTITUTE($J24,"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4" s="112" t="str">
        <f ca="1">IF(AU24&lt;&gt;"",VLOOKUP(AU24,INDIRECT(SUBSTITUTE($J24," ","")&amp;"Manufactures"),2,0),"Требуется код страны")</f>
        <v>Китай</v>
      </c>
      <c r="AX24" s="117">
        <f>0.05+0.05</f>
        <v>0.1</v>
      </c>
      <c r="AY24" s="112">
        <f>IF(AX24&lt;&gt;"",AX24*1.5,"Требуется нетто")</f>
        <v>0.15000000000000002</v>
      </c>
      <c r="AZ24" s="112">
        <f>+IF(AX24&lt;&gt;"",IFERROR(AT24*AX24,"Требуются кол-во и нетто"),"Требуются кол-во и нетто")</f>
        <v>1.8</v>
      </c>
      <c r="BA24" s="112">
        <f>IF(AY24&lt;&gt;"",IFERROR(AT24*AY24,"Требуются кол-во и брутто"),"Требуются кол-во и брутто")</f>
        <v>2.7</v>
      </c>
      <c r="BB24" s="118">
        <v>270</v>
      </c>
      <c r="BC24" s="150">
        <f>+IF(BB24&lt;&gt;0,IFERROR(AT24*BB24,"Требуются кол-во и цена"),"Требуются кол-во и цена")</f>
        <v>4860</v>
      </c>
      <c r="BD24" s="105">
        <f>IF(A24&lt;&gt;"",IF(_xlfn.XLOOKUP(A24,'1C'!A:A,'1C'!A:A,0,0)&gt;0,1,0),"")</f>
        <v>1</v>
      </c>
      <c r="BE24" s="105">
        <f>IF(C24&lt;&gt;"",IF(_xlfn.XLOOKUP(TEXT(C24,"###"),'1C'!W:W,'1C'!D:D,0,0)&gt;0,0,1),"")</f>
        <v>0</v>
      </c>
      <c r="BF24" s="109">
        <f>IFERROR(IF(BE24,"-",IFERROR(IF(BD24&gt;0,0,1),"")),"")</f>
        <v>0</v>
      </c>
    </row>
    <row r="25" spans="1:58" ht="144.75" customHeight="1">
      <c r="A25" s="112" t="str">
        <f>IF(C25&amp;K25&lt;&gt;"",C25&amp;K25,"")</f>
        <v>BUCK 010GREEN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80-865-11</v>
      </c>
      <c r="C25" s="121" t="s">
        <v>5131</v>
      </c>
      <c r="D25" s="112"/>
      <c r="E25" s="112" t="str">
        <f>IF(F25&lt;&gt;"",IFERROR(VLOOKUP(F25,Категории!A:B,2,0),""),"Требуется категория")</f>
        <v>Шапки</v>
      </c>
      <c r="F25" s="112" t="str">
        <f>IF(A25&lt;&gt;"",IF(BD25&gt;0,_xlfn.XLOOKUP(A25,'1C'!A:A,'1C'!J:J,"",0),_xlfn.XLOOKUP(C25,'1C'!W:W,'1C'!J:J,"",0)),"")</f>
        <v>Шапка ушанка</v>
      </c>
      <c r="G25" s="114" t="str">
        <f>IF(C25&lt;&gt;"",IF(BD25&gt;0,_xlfn.XLOOKUP(A25,'1C'!A:A,'1C'!L:L,"",0),_xlfn.XLOOKUP(C25,'1C'!W:W,'1C'!L:L,"",0)),"")</f>
        <v>Herman</v>
      </c>
      <c r="H25" s="112" t="str">
        <f>IF(A25&lt;&gt;"",_xlfn.XLOOKUP(A25,'1C'!A:A,'1C'!M:M,_xlfn.XLOOKUP(C25,'1C'!W:W,'1C'!M:M,"",0),0))</f>
        <v>зимний</v>
      </c>
      <c r="J25" s="112" t="str">
        <f>_xlfn.LET(_xlpm.text,IF(A25&lt;&gt;"",IF('1C'!$AJ$1&lt;&gt;"",'1C'!$AJ$1,_xlfn.XLOOKUP(A25,'1C'!A:A,'1C'!D:D,_xlfn.XLOOKUP(C25,'1C'!W:W,'1C'!D:D,"",0),0))),_xlpm.ifError,_xlpm.text,_xlpm.space1,FIND(" ",_xlpm.text),_xlpm.space2,FIND(" ",_xlpm.text,_xlpm.space1),IFERROR(MID(_xlpm.text,_xlpm.space1+1,_xlpm.space2),_xlpm.ifError))</f>
        <v>Herman</v>
      </c>
      <c r="K25" s="122" t="s">
        <v>8310</v>
      </c>
      <c r="L25" s="146" t="str">
        <f>IF(K25&lt;&gt;"",IFERROR(VLOOKUP(A25,'1C'!A:X,8,0),IFERROR(VLOOKUP(K25,Colors!D:E,2,0),"")),"")</f>
        <v>зеленый</v>
      </c>
      <c r="M25" s="148" t="str">
        <f>IF(K25&lt;&gt;"",_xlfn.XLOOKUP(A25,'1C'!A:A,'1C'!R:R,"",0),"")</f>
        <v>зеленый</v>
      </c>
      <c r="N25" s="136"/>
      <c r="O25" s="136"/>
      <c r="P25" s="136"/>
      <c r="Q25" s="145" t="str">
        <f>IF(A25&lt;&gt;"",_xlfn.XLOOKUP(A25,'1C'!A:A,'1C'!I:I,_xlfn.XLOOKUP(C25,'1C'!W:W,'1C'!I:I,"",0),0),"")</f>
        <v>100% полиэстер</v>
      </c>
      <c r="R25" s="136"/>
      <c r="S25" s="136"/>
      <c r="T25" s="107" t="s">
        <v>15</v>
      </c>
      <c r="U25" s="116" t="str">
        <f>IF(A25&lt;&gt;"",_xlfn.XLOOKUP(A25,'1C'!A:A,'1C'!K:K,_xlfn.XLOOKUP(C25,'1C'!W:W,'1C'!K:K,"",0),0),"")</f>
        <v>Унисекс</v>
      </c>
      <c r="V25" s="107"/>
      <c r="Y25" s="107"/>
      <c r="AA25" s="107">
        <v>2</v>
      </c>
      <c r="AC25" s="107">
        <v>1</v>
      </c>
      <c r="AE25" s="107">
        <v>3</v>
      </c>
      <c r="AG25" s="107"/>
      <c r="AT25" s="116">
        <f>IF(COUNTBLANK(V25:AS25)&lt;24,SUM(V25:AS25),"")</f>
        <v>6</v>
      </c>
      <c r="AU25" s="148" t="str">
        <f>IF(A25&lt;&gt;"",_xlfn.XLOOKUP(_xlfn.XLOOKUP(A25,'1C'!A:A,'1C'!O:O,_xlfn.XLOOKUP(C25,'1C'!W:W,'1C'!O:O,"",0),0),Settings!N:N,Settings!O:O,"",0),"")</f>
        <v>CN</v>
      </c>
      <c r="AV25" s="114" t="str">
        <f ca="1">IF(AU25&lt;&gt;"",VLOOKUP(AU25,INDIRECT(SUBSTITUTE($J25,"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5" s="112" t="str">
        <f ca="1">IF(AU25&lt;&gt;"",VLOOKUP(AU25,INDIRECT(SUBSTITUTE($J25," ","")&amp;"Manufactures"),2,0),"Требуется код страны")</f>
        <v>Китай</v>
      </c>
      <c r="AX25" s="117">
        <f>0.05+0.05</f>
        <v>0.1</v>
      </c>
      <c r="AY25" s="112">
        <f>IF(AX25&lt;&gt;"",AX25*1.5,"Требуется нетто")</f>
        <v>0.15000000000000002</v>
      </c>
      <c r="AZ25" s="112">
        <f>+IF(AX25&lt;&gt;"",IFERROR(AT25*AX25,"Требуются кол-во и нетто"),"Требуются кол-во и нетто")</f>
        <v>0.60000000000000009</v>
      </c>
      <c r="BA25" s="112">
        <f>IF(AY25&lt;&gt;"",IFERROR(AT25*AY25,"Требуются кол-во и брутто"),"Требуются кол-во и брутто")</f>
        <v>0.90000000000000013</v>
      </c>
      <c r="BB25" s="118">
        <v>270</v>
      </c>
      <c r="BC25" s="150">
        <f>+IF(BB25&lt;&gt;0,IFERROR(AT25*BB25,"Требуются кол-во и цена"),"Требуются кол-во и цена")</f>
        <v>1620</v>
      </c>
      <c r="BD25" s="105">
        <f>IF(A25&lt;&gt;"",IF(_xlfn.XLOOKUP(A25,'1C'!A:A,'1C'!A:A,0,0)&gt;0,1,0),"")</f>
        <v>1</v>
      </c>
      <c r="BE25" s="105">
        <f>IF(C25&lt;&gt;"",IF(_xlfn.XLOOKUP(TEXT(C25,"###"),'1C'!W:W,'1C'!D:D,0,0)&gt;0,0,1),"")</f>
        <v>0</v>
      </c>
      <c r="BF25" s="109">
        <f>IFERROR(IF(BE25,"-",IFERROR(IF(BD25&gt;0,0,1),"")),"")</f>
        <v>0</v>
      </c>
    </row>
    <row r="26" spans="1:58" ht="101.85" customHeight="1">
      <c r="A26" s="112" t="str">
        <f>IF(C26&amp;K26&lt;&gt;"",C26&amp;K26,"")</f>
        <v>EDMOND 001NAVY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80-483-16</v>
      </c>
      <c r="C26" s="121" t="s">
        <v>3107</v>
      </c>
      <c r="D26" s="112"/>
      <c r="E26" s="112" t="str">
        <f>IF(F26&lt;&gt;"",IFERROR(VLOOKUP(F26,Категории!A:B,2,0),""),"Требуется категория")</f>
        <v>Шапки</v>
      </c>
      <c r="F26" s="112" t="str">
        <f>IF(A26&lt;&gt;"",IF(BD26&gt;0,_xlfn.XLOOKUP(A26,'1C'!A:A,'1C'!J:J,"",0),_xlfn.XLOOKUP(C26,'1C'!W:W,'1C'!J:J,"",0)),"")</f>
        <v>Шапка вязаная</v>
      </c>
      <c r="G26" s="114" t="str">
        <f>IF(C26&lt;&gt;"",IF(BD26&gt;0,_xlfn.XLOOKUP(A26,'1C'!A:A,'1C'!L:L,"",0),_xlfn.XLOOKUP(C26,'1C'!W:W,'1C'!L:L,"",0)),"")</f>
        <v>Herman</v>
      </c>
      <c r="H26" s="112" t="str">
        <f>IF(A26&lt;&gt;"",_xlfn.XLOOKUP(A26,'1C'!A:A,'1C'!M:M,_xlfn.XLOOKUP(C26,'1C'!W:W,'1C'!M:M,"",0),0))</f>
        <v>зимний</v>
      </c>
      <c r="J26" s="112" t="str">
        <f>_xlfn.LET(_xlpm.text,IF(A26&lt;&gt;"",IF('1C'!$AJ$1&lt;&gt;"",'1C'!$AJ$1,_xlfn.XLOOKUP(A26,'1C'!A:A,'1C'!D:D,_xlfn.XLOOKUP(C26,'1C'!W:W,'1C'!D:D,"",0),0))),_xlpm.ifError,_xlpm.text,_xlpm.space1,FIND(" ",_xlpm.text),_xlpm.space2,FIND(" ",_xlpm.text,_xlpm.space1),IFERROR(MID(_xlpm.text,_xlpm.space1+1,_xlpm.space2),_xlpm.ifError))</f>
        <v>Herman</v>
      </c>
      <c r="K26" s="122" t="s">
        <v>8300</v>
      </c>
      <c r="L26" s="146" t="str">
        <f>IF(K26&lt;&gt;"",IFERROR(VLOOKUP(A26,'1C'!A:X,8,0),IFERROR(VLOOKUP(K26,Colors!D:E,2,0),"")),"")</f>
        <v>темно-синий</v>
      </c>
      <c r="M26" s="148" t="str">
        <f>IF(K26&lt;&gt;"",_xlfn.XLOOKUP(A26,'1C'!A:A,'1C'!R:R,"",0),"")</f>
        <v>синий</v>
      </c>
      <c r="N26" s="136"/>
      <c r="O26" s="136"/>
      <c r="P26" s="136"/>
      <c r="Q26" s="145" t="str">
        <f>IF(A26&lt;&gt;"",_xlfn.XLOOKUP(A26,'1C'!A:A,'1C'!I:I,_xlfn.XLOOKUP(C26,'1C'!W:W,'1C'!I:I,"",0),0),"")</f>
        <v>100% шерсть</v>
      </c>
      <c r="R26" s="136"/>
      <c r="S26" s="114" t="str">
        <f>_xlfn.LET(_xlpm.RES,IF(A26&lt;&gt;"",_xlfn.XLOOKUP(A26,'1C'!A:A,'1C'!N:N,_xlfn.XLOOKUP(C26,'1C'!W:W,'1C'!N:N,"",0),0),""),IF(_xlpm.RES=0,"",_xlpm.RES))</f>
        <v>шерстяные</v>
      </c>
      <c r="T26" s="107" t="s">
        <v>34</v>
      </c>
      <c r="U26" s="116" t="str">
        <f>IF(A26&lt;&gt;"",_xlfn.XLOOKUP(A26,'1C'!A:A,'1C'!K:K,_xlfn.XLOOKUP(C26,'1C'!W:W,'1C'!K:K,"",0),0),"")</f>
        <v>Унисекс</v>
      </c>
      <c r="V26" s="107">
        <v>30</v>
      </c>
      <c r="Y26" s="107"/>
      <c r="AA26" s="107"/>
      <c r="AC26" s="107"/>
      <c r="AE26" s="107"/>
      <c r="AG26" s="107"/>
      <c r="AT26" s="116">
        <f>IF(COUNTBLANK(V26:AS26)&lt;24,SUM(V26:AS26),"")</f>
        <v>30</v>
      </c>
      <c r="AU26" s="148" t="str">
        <f>IF(A26&lt;&gt;"",_xlfn.XLOOKUP(_xlfn.XLOOKUP(A26,'1C'!A:A,'1C'!O:O,_xlfn.XLOOKUP(C26,'1C'!W:W,'1C'!O:O,"",0),0),Settings!N:N,Settings!O:O,"",0),"")</f>
        <v>IT</v>
      </c>
      <c r="AV26" s="114" t="str">
        <f ca="1">IF(AU26&lt;&gt;"",VLOOKUP(AU26,INDIRECT(SUBSTITUTE($J26,"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26" s="112" t="str">
        <f ca="1">IF(AU26&lt;&gt;"",VLOOKUP(AU26,INDIRECT(SUBSTITUTE($J26," ","")&amp;"Manufactures"),2,0),"Требуется код страны")</f>
        <v>Италия</v>
      </c>
      <c r="AX26" s="117">
        <f>0.05+0.05</f>
        <v>0.1</v>
      </c>
      <c r="AY26" s="112">
        <f>IF(AX26&lt;&gt;"",AX26*1.5,"Требуется нетто")</f>
        <v>0.15000000000000002</v>
      </c>
      <c r="AZ26" s="112">
        <f>+IF(AX26&lt;&gt;"",IFERROR(AT26*AX26,"Требуются кол-во и нетто"),"Требуются кол-во и нетто")</f>
        <v>3</v>
      </c>
      <c r="BA26" s="112">
        <f>IF(AY26&lt;&gt;"",IFERROR(AT26*AY26,"Требуются кол-во и брутто"),"Требуются кол-во и брутто")</f>
        <v>4.5000000000000009</v>
      </c>
      <c r="BB26" s="118">
        <v>180</v>
      </c>
      <c r="BC26" s="150">
        <f>+IF(BB26&lt;&gt;0,IFERROR(AT26*BB26,"Требуются кол-во и цена"),"Требуются кол-во и цена")</f>
        <v>5400</v>
      </c>
      <c r="BD26" s="105">
        <f>IF(A26&lt;&gt;"",IF(_xlfn.XLOOKUP(A26,'1C'!A:A,'1C'!A:A,0,0)&gt;0,1,0),"")</f>
        <v>1</v>
      </c>
      <c r="BE26" s="105">
        <f>IF(C26&lt;&gt;"",IF(_xlfn.XLOOKUP(TEXT(C26,"###"),'1C'!W:W,'1C'!D:D,0,0)&gt;0,0,1),"")</f>
        <v>0</v>
      </c>
      <c r="BF26" s="109">
        <f>IFERROR(IF(BE26,"-",IFERROR(IF(BD26&gt;0,0,1),"")),"")</f>
        <v>0</v>
      </c>
    </row>
    <row r="27" spans="1:58" ht="101.85" customHeight="1">
      <c r="A27" s="112" t="str">
        <f>IF(C27&amp;K27&lt;&gt;"",C27&amp;K27,"")</f>
        <v>EDMOND 005NAVY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80-506-16</v>
      </c>
      <c r="C27" s="121" t="s">
        <v>3306</v>
      </c>
      <c r="D27" s="112"/>
      <c r="E27" s="112" t="str">
        <f>IF(F27&lt;&gt;"",IFERROR(VLOOKUP(F27,Категории!A:B,2,0),""),"Требуется категория")</f>
        <v>Шарфы</v>
      </c>
      <c r="F27" s="112" t="str">
        <f>IF(A27&lt;&gt;"",IF(BD27&gt;0,_xlfn.XLOOKUP(A27,'1C'!A:A,'1C'!J:J,"",0),_xlfn.XLOOKUP(C27,'1C'!W:W,'1C'!J:J,"",0)),"")</f>
        <v>Шарф</v>
      </c>
      <c r="G27" s="114" t="str">
        <f>IF(C27&lt;&gt;"",IF(BD27&gt;0,_xlfn.XLOOKUP(A27,'1C'!A:A,'1C'!L:L,"",0),_xlfn.XLOOKUP(C27,'1C'!W:W,'1C'!L:L,"",0)),"")</f>
        <v>Herman</v>
      </c>
      <c r="H27" s="112" t="str">
        <f>IF(A27&lt;&gt;"",_xlfn.XLOOKUP(A27,'1C'!A:A,'1C'!M:M,_xlfn.XLOOKUP(C27,'1C'!W:W,'1C'!M:M,"",0),0))</f>
        <v>зимний</v>
      </c>
      <c r="J27" s="112" t="str">
        <f>_xlfn.LET(_xlpm.text,IF(A27&lt;&gt;"",IF('1C'!$AJ$1&lt;&gt;"",'1C'!$AJ$1,_xlfn.XLOOKUP(A27,'1C'!A:A,'1C'!D:D,_xlfn.XLOOKUP(C27,'1C'!W:W,'1C'!D:D,"",0),0))),_xlpm.ifError,_xlpm.text,_xlpm.space1,FIND(" ",_xlpm.text),_xlpm.space2,FIND(" ",_xlpm.text,_xlpm.space1),IFERROR(MID(_xlpm.text,_xlpm.space1+1,_xlpm.space2),_xlpm.ifError))</f>
        <v>Herman</v>
      </c>
      <c r="K27" s="122" t="s">
        <v>8300</v>
      </c>
      <c r="L27" s="147" t="str">
        <f>IF(K27&lt;&gt;"",IFERROR(VLOOKUP(A27,'1C'!A:X,8,0),IFERROR(VLOOKUP(K27,Colors!D:E,2,0),"")),"")</f>
        <v>темно-синий</v>
      </c>
      <c r="M27" s="148" t="str">
        <f>IF(K27&lt;&gt;"",_xlfn.XLOOKUP(A27,'1C'!A:A,'1C'!R:R,"",0),"")</f>
        <v>синий</v>
      </c>
      <c r="N27" s="136"/>
      <c r="O27" s="136"/>
      <c r="P27" s="136"/>
      <c r="Q27" s="145" t="str">
        <f>IF(A27&lt;&gt;"",_xlfn.XLOOKUP(A27,'1C'!A:A,'1C'!I:I,_xlfn.XLOOKUP(C27,'1C'!W:W,'1C'!I:I,"",0),0),"")</f>
        <v>100% шерсть</v>
      </c>
      <c r="R27" s="136"/>
      <c r="S27" s="114" t="str">
        <f>_xlfn.LET(_xlpm.RES,IF(A27&lt;&gt;"",_xlfn.XLOOKUP(A27,'1C'!A:A,'1C'!N:N,_xlfn.XLOOKUP(C27,'1C'!W:W,'1C'!N:N,"",0),0),""),IF(_xlpm.RES=0,"",_xlpm.RES))</f>
        <v>шерстяные</v>
      </c>
      <c r="T27" s="107" t="s">
        <v>34</v>
      </c>
      <c r="U27" s="116" t="str">
        <f>IF(A27&lt;&gt;"",_xlfn.XLOOKUP(A27,'1C'!A:A,'1C'!K:K,_xlfn.XLOOKUP(C27,'1C'!W:W,'1C'!K:K,"",0),0),"")</f>
        <v>Унисекс</v>
      </c>
      <c r="V27" s="107">
        <v>8</v>
      </c>
      <c r="Y27" s="107"/>
      <c r="AA27" s="107"/>
      <c r="AC27" s="107"/>
      <c r="AE27" s="107"/>
      <c r="AG27" s="107"/>
      <c r="AT27" s="116">
        <f>IF(COUNTBLANK(V27:AS27)&lt;24,SUM(V27:AS27),"")</f>
        <v>8</v>
      </c>
      <c r="AU27" s="148" t="str">
        <f>IF(A27&lt;&gt;"",_xlfn.XLOOKUP(_xlfn.XLOOKUP(A27,'1C'!A:A,'1C'!O:O,_xlfn.XLOOKUP(C27,'1C'!W:W,'1C'!O:O,"",0),0),Settings!N:N,Settings!O:O,"",0),"")</f>
        <v>IT</v>
      </c>
      <c r="AV27" s="114" t="str">
        <f ca="1">IF(AU27&lt;&gt;"",VLOOKUP(AU27,INDIRECT(SUBSTITUTE($J27,"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27" s="112" t="str">
        <f ca="1">IF(AU27&lt;&gt;"",VLOOKUP(AU27,INDIRECT(SUBSTITUTE($J27," ","")&amp;"Manufactures"),2,0),"Требуется код страны")</f>
        <v>Италия</v>
      </c>
      <c r="AX27" s="117">
        <f>0.05+0.05</f>
        <v>0.1</v>
      </c>
      <c r="AY27" s="112">
        <f>IF(AX27&lt;&gt;"",AX27*1.5,"Требуется нетто")</f>
        <v>0.15000000000000002</v>
      </c>
      <c r="AZ27" s="112">
        <f>+IF(AX27&lt;&gt;"",IFERROR(AT27*AX27,"Требуются кол-во и нетто"),"Требуются кол-во и нетто")</f>
        <v>0.8</v>
      </c>
      <c r="BA27" s="112">
        <f>IF(AY27&lt;&gt;"",IFERROR(AT27*AY27,"Требуются кол-во и брутто"),"Требуются кол-во и брутто")</f>
        <v>1.2000000000000002</v>
      </c>
      <c r="BB27" s="118">
        <v>270</v>
      </c>
      <c r="BC27" s="150">
        <f>+IF(BB27&lt;&gt;0,IFERROR(AT27*BB27,"Требуются кол-во и цена"),"Требуются кол-во и цена")</f>
        <v>2160</v>
      </c>
      <c r="BD27" s="105">
        <f>IF(A27&lt;&gt;"",IF(_xlfn.XLOOKUP(A27,'1C'!A:A,'1C'!A:A,0,0)&gt;0,1,0),"")</f>
        <v>1</v>
      </c>
      <c r="BE27" s="105">
        <f>IF(C27&lt;&gt;"",IF(_xlfn.XLOOKUP(TEXT(C27,"###"),'1C'!W:W,'1C'!D:D,0,0)&gt;0,0,1),"")</f>
        <v>0</v>
      </c>
      <c r="BF27" s="109">
        <f>IFERROR(IF(BE27,"-",IFERROR(IF(BD27&gt;0,0,1),"")),"")</f>
        <v>0</v>
      </c>
    </row>
    <row r="28" spans="1:58" ht="101.45" customHeight="1">
      <c r="A28" s="112" t="str">
        <f>IF(C28&amp;K28&lt;&gt;"",C28&amp;K28,"")</f>
        <v>EDMOND 005BLACK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80-506-09</v>
      </c>
      <c r="C28" s="121" t="s">
        <v>3306</v>
      </c>
      <c r="D28" s="112"/>
      <c r="E28" s="112" t="str">
        <f>IF(F28&lt;&gt;"",IFERROR(VLOOKUP(F28,Категории!A:B,2,0),""),"Требуется категория")</f>
        <v>Шарфы</v>
      </c>
      <c r="F28" s="112" t="str">
        <f>IF(A28&lt;&gt;"",IF(BD28&gt;0,_xlfn.XLOOKUP(A28,'1C'!A:A,'1C'!J:J,"",0),_xlfn.XLOOKUP(C28,'1C'!W:W,'1C'!J:J,"",0)),"")</f>
        <v>Шарф</v>
      </c>
      <c r="G28" s="114" t="str">
        <f>IF(C28&lt;&gt;"",IF(BD28&gt;0,_xlfn.XLOOKUP(A28,'1C'!A:A,'1C'!L:L,"",0),_xlfn.XLOOKUP(C28,'1C'!W:W,'1C'!L:L,"",0)),"")</f>
        <v>Herman</v>
      </c>
      <c r="H28" s="112" t="str">
        <f>IF(A28&lt;&gt;"",_xlfn.XLOOKUP(A28,'1C'!A:A,'1C'!M:M,_xlfn.XLOOKUP(C28,'1C'!W:W,'1C'!M:M,"",0),0))</f>
        <v>зимний</v>
      </c>
      <c r="J28" s="112" t="str">
        <f>_xlfn.LET(_xlpm.text,IF(A28&lt;&gt;"",IF('1C'!$AJ$1&lt;&gt;"",'1C'!$AJ$1,_xlfn.XLOOKUP(A28,'1C'!A:A,'1C'!D:D,_xlfn.XLOOKUP(C28,'1C'!W:W,'1C'!D:D,"",0),0))),_xlpm.ifError,_xlpm.text,_xlpm.space1,FIND(" ",_xlpm.text),_xlpm.space2,FIND(" ",_xlpm.text,_xlpm.space1),IFERROR(MID(_xlpm.text,_xlpm.space1+1,_xlpm.space2),_xlpm.ifError))</f>
        <v>Herman</v>
      </c>
      <c r="K28" s="122" t="s">
        <v>8298</v>
      </c>
      <c r="L28" s="147" t="str">
        <f>IF(K28&lt;&gt;"",IFERROR(VLOOKUP(A28,'1C'!A:X,8,0),IFERROR(VLOOKUP(K28,Colors!D:E,2,0),"")),"")</f>
        <v>черный</v>
      </c>
      <c r="M28" s="148" t="str">
        <f>IF(K28&lt;&gt;"",_xlfn.XLOOKUP(A28,'1C'!A:A,'1C'!R:R,"",0),"")</f>
        <v>черный</v>
      </c>
      <c r="N28" s="136"/>
      <c r="O28" s="136"/>
      <c r="P28" s="136"/>
      <c r="Q28" s="145" t="str">
        <f>IF(A28&lt;&gt;"",_xlfn.XLOOKUP(A28,'1C'!A:A,'1C'!I:I,_xlfn.XLOOKUP(C28,'1C'!W:W,'1C'!I:I,"",0),0),"")</f>
        <v>100% шерсть</v>
      </c>
      <c r="R28" s="136"/>
      <c r="S28" s="114" t="str">
        <f>_xlfn.LET(_xlpm.RES,IF(A28&lt;&gt;"",_xlfn.XLOOKUP(A28,'1C'!A:A,'1C'!N:N,_xlfn.XLOOKUP(C28,'1C'!W:W,'1C'!N:N,"",0),0),""),IF(_xlpm.RES=0,"",_xlpm.RES))</f>
        <v>шерстяные</v>
      </c>
      <c r="T28" s="107" t="s">
        <v>34</v>
      </c>
      <c r="U28" s="116" t="str">
        <f>IF(A28&lt;&gt;"",_xlfn.XLOOKUP(A28,'1C'!A:A,'1C'!K:K,_xlfn.XLOOKUP(C28,'1C'!W:W,'1C'!K:K,"",0),0),"")</f>
        <v>Унисекс</v>
      </c>
      <c r="V28" s="107">
        <v>20</v>
      </c>
      <c r="Y28" s="107"/>
      <c r="AA28" s="107"/>
      <c r="AC28" s="107"/>
      <c r="AE28" s="107"/>
      <c r="AG28" s="107"/>
      <c r="AT28" s="116">
        <f>IF(COUNTBLANK(V28:AS28)&lt;24,SUM(V28:AS28),"")</f>
        <v>20</v>
      </c>
      <c r="AU28" s="148" t="str">
        <f>IF(A28&lt;&gt;"",_xlfn.XLOOKUP(_xlfn.XLOOKUP(A28,'1C'!A:A,'1C'!O:O,_xlfn.XLOOKUP(C28,'1C'!W:W,'1C'!O:O,"",0),0),Settings!N:N,Settings!O:O,"",0),"")</f>
        <v>IT</v>
      </c>
      <c r="AV28" s="114" t="str">
        <f ca="1">IF(AU28&lt;&gt;"",VLOOKUP(AU28,INDIRECT(SUBSTITUTE($J28,"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28" s="112" t="str">
        <f ca="1">IF(AU28&lt;&gt;"",VLOOKUP(AU28,INDIRECT(SUBSTITUTE($J28," ","")&amp;"Manufactures"),2,0),"Требуется код страны")</f>
        <v>Италия</v>
      </c>
      <c r="AX28" s="117">
        <f>0.05+0.05</f>
        <v>0.1</v>
      </c>
      <c r="AY28" s="112">
        <f>IF(AX28&lt;&gt;"",AX28*1.5,"Требуется нетто")</f>
        <v>0.15000000000000002</v>
      </c>
      <c r="AZ28" s="112">
        <f>+IF(AX28&lt;&gt;"",IFERROR(AT28*AX28,"Требуются кол-во и нетто"),"Требуются кол-во и нетто")</f>
        <v>2</v>
      </c>
      <c r="BA28" s="112">
        <f>IF(AY28&lt;&gt;"",IFERROR(AT28*AY28,"Требуются кол-во и брутто"),"Требуются кол-во и брутто")</f>
        <v>3.0000000000000004</v>
      </c>
      <c r="BB28" s="118">
        <v>270</v>
      </c>
      <c r="BC28" s="150">
        <f>+IF(BB28&lt;&gt;0,IFERROR(AT28*BB28,"Требуются кол-во и цена"),"Требуются кол-во и цена")</f>
        <v>5400</v>
      </c>
      <c r="BD28" s="105">
        <f>IF(A28&lt;&gt;"",IF(_xlfn.XLOOKUP(A28,'1C'!A:A,'1C'!A:A,0,0)&gt;0,1,0),"")</f>
        <v>1</v>
      </c>
      <c r="BE28" s="105">
        <f>IF(C28&lt;&gt;"",IF(_xlfn.XLOOKUP(TEXT(C28,"###"),'1C'!W:W,'1C'!D:D,0,0)&gt;0,0,1),"")</f>
        <v>0</v>
      </c>
      <c r="BF28" s="109">
        <f>IFERROR(IF(BE28,"-",IFERROR(IF(BD28&gt;0,0,1),"")),"")</f>
        <v>0</v>
      </c>
    </row>
    <row r="29" spans="1:58" ht="142.35" customHeight="1">
      <c r="A29" s="112" t="str">
        <f>IF(C29&amp;K29&lt;&gt;"",C29&amp;K29,"")</f>
        <v>JUSTIN 8533GREY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80-494-08</v>
      </c>
      <c r="C29" s="121" t="s">
        <v>3198</v>
      </c>
      <c r="D29" s="112"/>
      <c r="E29" s="112" t="str">
        <f>IF(F29&lt;&gt;"",IFERROR(VLOOKUP(F29,Категории!A:B,2,0),""),"Требуется категория")</f>
        <v>Шапки</v>
      </c>
      <c r="F29" s="112" t="str">
        <f>IF(A29&lt;&gt;"",IF(BD29&gt;0,_xlfn.XLOOKUP(A29,'1C'!A:A,'1C'!J:J,"",0),_xlfn.XLOOKUP(C29,'1C'!W:W,'1C'!J:J,"",0)),"")</f>
        <v>Шапка вязаная</v>
      </c>
      <c r="G29" s="114" t="str">
        <f>IF(C29&lt;&gt;"",IF(BD29&gt;0,_xlfn.XLOOKUP(A29,'1C'!A:A,'1C'!L:L,"",0),_xlfn.XLOOKUP(C29,'1C'!W:W,'1C'!L:L,"",0)),"")</f>
        <v>Herman</v>
      </c>
      <c r="H29" s="112" t="str">
        <f>IF(A29&lt;&gt;"",_xlfn.XLOOKUP(A29,'1C'!A:A,'1C'!M:M,_xlfn.XLOOKUP(C29,'1C'!W:W,'1C'!M:M,"",0),0))</f>
        <v>зимний</v>
      </c>
      <c r="J29" s="112" t="str">
        <f>_xlfn.LET(_xlpm.text,IF(A29&lt;&gt;"",IF('1C'!$AJ$1&lt;&gt;"",'1C'!$AJ$1,_xlfn.XLOOKUP(A29,'1C'!A:A,'1C'!D:D,_xlfn.XLOOKUP(C29,'1C'!W:W,'1C'!D:D,"",0),0))),_xlpm.ifError,_xlpm.text,_xlpm.space1,FIND(" ",_xlpm.text),_xlpm.space2,FIND(" ",_xlpm.text,_xlpm.space1),IFERROR(MID(_xlpm.text,_xlpm.space1+1,_xlpm.space2),_xlpm.ifError))</f>
        <v>Herman</v>
      </c>
      <c r="K29" s="122" t="s">
        <v>8307</v>
      </c>
      <c r="L29" s="146" t="str">
        <f>IF(K29&lt;&gt;"",IFERROR(VLOOKUP(A29,'1C'!A:X,8,0),IFERROR(VLOOKUP(K29,Colors!D:E,2,0),"")),"")</f>
        <v>серый</v>
      </c>
      <c r="M29" s="148" t="str">
        <f>IF(K29&lt;&gt;"",_xlfn.XLOOKUP(A29,'1C'!A:A,'1C'!R:R,"",0),"")</f>
        <v>серый</v>
      </c>
      <c r="N29" s="136"/>
      <c r="O29" s="136"/>
      <c r="P29" s="136"/>
      <c r="Q29" s="145" t="str">
        <f>IF(A29&lt;&gt;"",_xlfn.XLOOKUP(A29,'1C'!A:A,'1C'!I:I,_xlfn.XLOOKUP(C29,'1C'!W:W,'1C'!I:I,"",0),0),"")</f>
        <v>70% акрил - 30% шерсть</v>
      </c>
      <c r="R29" s="136"/>
      <c r="S29" s="114" t="str">
        <f>_xlfn.LET(_xlpm.RES,IF(A29&lt;&gt;"",_xlfn.XLOOKUP(A29,'1C'!A:A,'1C'!N:N,_xlfn.XLOOKUP(C29,'1C'!W:W,'1C'!N:N,"",0),0),""),IF(_xlpm.RES=0,"",_xlpm.RES))</f>
        <v>шерстяные</v>
      </c>
      <c r="T29" s="107" t="s">
        <v>34</v>
      </c>
      <c r="U29" s="116" t="str">
        <f>IF(A29&lt;&gt;"",_xlfn.XLOOKUP(A29,'1C'!A:A,'1C'!K:K,_xlfn.XLOOKUP(C29,'1C'!W:W,'1C'!K:K,"",0),0),"")</f>
        <v>Унисекс</v>
      </c>
      <c r="V29" s="107">
        <v>20</v>
      </c>
      <c r="Y29" s="107"/>
      <c r="AA29" s="107"/>
      <c r="AC29" s="107"/>
      <c r="AE29" s="107"/>
      <c r="AG29" s="107"/>
      <c r="AT29" s="116">
        <f>IF(COUNTBLANK(V29:AS29)&lt;24,SUM(V29:AS29),"")</f>
        <v>20</v>
      </c>
      <c r="AU29" s="148" t="str">
        <f>IF(A29&lt;&gt;"",_xlfn.XLOOKUP(_xlfn.XLOOKUP(A29,'1C'!A:A,'1C'!O:O,_xlfn.XLOOKUP(C29,'1C'!W:W,'1C'!O:O,"",0),0),Settings!N:N,Settings!O:O,"",0),"")</f>
        <v>CN</v>
      </c>
      <c r="AV29" s="114" t="str">
        <f ca="1">IF(AU29&lt;&gt;"",VLOOKUP(AU29,INDIRECT(SUBSTITUTE($J29,"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29" s="112" t="str">
        <f ca="1">IF(AU29&lt;&gt;"",VLOOKUP(AU29,INDIRECT(SUBSTITUTE($J29," ","")&amp;"Manufactures"),2,0),"Требуется код страны")</f>
        <v>Китай</v>
      </c>
      <c r="AX29" s="117">
        <f>0.05+0.05</f>
        <v>0.1</v>
      </c>
      <c r="AY29" s="112">
        <f>IF(AX29&lt;&gt;"",AX29*1.5,"Требуется нетто")</f>
        <v>0.15000000000000002</v>
      </c>
      <c r="AZ29" s="112">
        <f>+IF(AX29&lt;&gt;"",IFERROR(AT29*AX29,"Требуются кол-во и нетто"),"Требуются кол-во и нетто")</f>
        <v>2</v>
      </c>
      <c r="BA29" s="112">
        <f>IF(AY29&lt;&gt;"",IFERROR(AT29*AY29,"Требуются кол-во и брутто"),"Требуются кол-во и брутто")</f>
        <v>3.0000000000000004</v>
      </c>
      <c r="BB29" s="118">
        <v>180</v>
      </c>
      <c r="BC29" s="150">
        <f>+IF(BB29&lt;&gt;0,IFERROR(AT29*BB29,"Требуются кол-во и цена"),"Требуются кол-во и цена")</f>
        <v>3600</v>
      </c>
      <c r="BD29" s="105">
        <f>IF(A29&lt;&gt;"",IF(_xlfn.XLOOKUP(A29,'1C'!A:A,'1C'!A:A,0,0)&gt;0,1,0),"")</f>
        <v>1</v>
      </c>
      <c r="BE29" s="105">
        <f>IF(C29&lt;&gt;"",IF(_xlfn.XLOOKUP(TEXT(C29,"###"),'1C'!W:W,'1C'!D:D,0,0)&gt;0,0,1),"")</f>
        <v>0</v>
      </c>
      <c r="BF29" s="109">
        <f>IFERROR(IF(BE29,"-",IFERROR(IF(BD29&gt;0,0,1),"")),"")</f>
        <v>0</v>
      </c>
    </row>
    <row r="30" spans="1:58" ht="143.25" customHeight="1">
      <c r="A30" s="112" t="str">
        <f>IF(C30&amp;K30&lt;&gt;"",C30&amp;K30,"")</f>
        <v>JUSTIN 8534NAVY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80-268-16</v>
      </c>
      <c r="C30" s="121" t="s">
        <v>3205</v>
      </c>
      <c r="D30" s="112"/>
      <c r="E30" s="112" t="str">
        <f>IF(F30&lt;&gt;"",IFERROR(VLOOKUP(F30,Категории!A:B,2,0),""),"Требуется категория")</f>
        <v>Шапки</v>
      </c>
      <c r="F30" s="112" t="str">
        <f>IF(A30&lt;&gt;"",IF(BD30&gt;0,_xlfn.XLOOKUP(A30,'1C'!A:A,'1C'!J:J,"",0),_xlfn.XLOOKUP(C30,'1C'!W:W,'1C'!J:J,"",0)),"")</f>
        <v>Шапка вязаная</v>
      </c>
      <c r="G30" s="114" t="str">
        <f>IF(C30&lt;&gt;"",IF(BD30&gt;0,_xlfn.XLOOKUP(A30,'1C'!A:A,'1C'!L:L,"",0),_xlfn.XLOOKUP(C30,'1C'!W:W,'1C'!L:L,"",0)),"")</f>
        <v>Herman</v>
      </c>
      <c r="H30" s="112" t="str">
        <f>IF(A30&lt;&gt;"",_xlfn.XLOOKUP(A30,'1C'!A:A,'1C'!M:M,_xlfn.XLOOKUP(C30,'1C'!W:W,'1C'!M:M,"",0),0))</f>
        <v>зимний</v>
      </c>
      <c r="J30" s="112" t="str">
        <f>_xlfn.LET(_xlpm.text,IF(A30&lt;&gt;"",IF('1C'!$AJ$1&lt;&gt;"",'1C'!$AJ$1,_xlfn.XLOOKUP(A30,'1C'!A:A,'1C'!D:D,_xlfn.XLOOKUP(C30,'1C'!W:W,'1C'!D:D,"",0),0))),_xlpm.ifError,_xlpm.text,_xlpm.space1,FIND(" ",_xlpm.text),_xlpm.space2,FIND(" ",_xlpm.text,_xlpm.space1),IFERROR(MID(_xlpm.text,_xlpm.space1+1,_xlpm.space2),_xlpm.ifError))</f>
        <v>Herman</v>
      </c>
      <c r="K30" s="122" t="s">
        <v>8300</v>
      </c>
      <c r="L30" s="147" t="str">
        <f>IF(K30&lt;&gt;"",IFERROR(VLOOKUP(A30,'1C'!A:X,8,0),IFERROR(VLOOKUP(K30,Colors!D:E,2,0),"")),"")</f>
        <v>темно-синий</v>
      </c>
      <c r="M30" s="148" t="str">
        <f>IF(K30&lt;&gt;"",_xlfn.XLOOKUP(A30,'1C'!A:A,'1C'!R:R,"",0),"")</f>
        <v>синий</v>
      </c>
      <c r="N30" s="136"/>
      <c r="O30" s="136"/>
      <c r="P30" s="136"/>
      <c r="Q30" s="145" t="str">
        <f>IF(A30&lt;&gt;"",_xlfn.XLOOKUP(A30,'1C'!A:A,'1C'!I:I,_xlfn.XLOOKUP(C30,'1C'!W:W,'1C'!I:I,"",0),0),"")</f>
        <v>70% акрил - 30% шерсть</v>
      </c>
      <c r="R30" s="136"/>
      <c r="S30" s="114" t="str">
        <f>_xlfn.LET(_xlpm.RES,IF(A30&lt;&gt;"",_xlfn.XLOOKUP(A30,'1C'!A:A,'1C'!N:N,_xlfn.XLOOKUP(C30,'1C'!W:W,'1C'!N:N,"",0),0),""),IF(_xlpm.RES=0,"",_xlpm.RES))</f>
        <v>шерстяные</v>
      </c>
      <c r="T30" s="107" t="s">
        <v>34</v>
      </c>
      <c r="U30" s="116" t="str">
        <f>IF(A30&lt;&gt;"",_xlfn.XLOOKUP(A30,'1C'!A:A,'1C'!K:K,_xlfn.XLOOKUP(C30,'1C'!W:W,'1C'!K:K,"",0),0),"")</f>
        <v>Унисекс</v>
      </c>
      <c r="V30" s="107">
        <v>30</v>
      </c>
      <c r="Y30" s="107"/>
      <c r="AA30" s="107"/>
      <c r="AC30" s="107"/>
      <c r="AE30" s="107"/>
      <c r="AG30" s="107"/>
      <c r="AT30" s="116">
        <f>IF(COUNTBLANK(V30:AS30)&lt;24,SUM(V30:AS30),"")</f>
        <v>30</v>
      </c>
      <c r="AU30" s="148" t="str">
        <f>IF(A30&lt;&gt;"",_xlfn.XLOOKUP(_xlfn.XLOOKUP(A30,'1C'!A:A,'1C'!O:O,_xlfn.XLOOKUP(C30,'1C'!W:W,'1C'!O:O,"",0),0),Settings!N:N,Settings!O:O,"",0),"")</f>
        <v>CN</v>
      </c>
      <c r="AV30" s="114" t="str">
        <f ca="1">IF(AU30&lt;&gt;"",VLOOKUP(AU30,INDIRECT(SUBSTITUTE($J30,"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0" s="112" t="str">
        <f ca="1">IF(AU30&lt;&gt;"",VLOOKUP(AU30,INDIRECT(SUBSTITUTE($J30," ","")&amp;"Manufactures"),2,0),"Требуется код страны")</f>
        <v>Китай</v>
      </c>
      <c r="AX30" s="117">
        <f>0.05+0.05</f>
        <v>0.1</v>
      </c>
      <c r="AY30" s="112">
        <f>IF(AX30&lt;&gt;"",AX30*1.5,"Требуется нетто")</f>
        <v>0.15000000000000002</v>
      </c>
      <c r="AZ30" s="112">
        <f>+IF(AX30&lt;&gt;"",IFERROR(AT30*AX30,"Требуются кол-во и нетто"),"Требуются кол-во и нетто")</f>
        <v>3</v>
      </c>
      <c r="BA30" s="112">
        <f>IF(AY30&lt;&gt;"",IFERROR(AT30*AY30,"Требуются кол-во и брутто"),"Требуются кол-во и брутто")</f>
        <v>4.5000000000000009</v>
      </c>
      <c r="BB30" s="118">
        <v>180</v>
      </c>
      <c r="BC30" s="150">
        <f>+IF(BB30&lt;&gt;0,IFERROR(AT30*BB30,"Требуются кол-во и цена"),"Требуются кол-во и цена")</f>
        <v>5400</v>
      </c>
      <c r="BD30" s="105">
        <f>IF(A30&lt;&gt;"",IF(_xlfn.XLOOKUP(A30,'1C'!A:A,'1C'!A:A,0,0)&gt;0,1,0),"")</f>
        <v>1</v>
      </c>
      <c r="BE30" s="105">
        <f>IF(C30&lt;&gt;"",IF(_xlfn.XLOOKUP(TEXT(C30,"###"),'1C'!W:W,'1C'!D:D,0,0)&gt;0,0,1),"")</f>
        <v>0</v>
      </c>
      <c r="BF30" s="109">
        <f>IFERROR(IF(BE30,"-",IFERROR(IF(BD30&gt;0,0,1),"")),"")</f>
        <v>0</v>
      </c>
    </row>
    <row r="31" spans="1:58" ht="143.1" customHeight="1">
      <c r="A31" s="112" t="str">
        <f>IF(C31&amp;K31&lt;&gt;"",C31&amp;K31,"")</f>
        <v>JUSTIN 8534BLACK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80-268-09</v>
      </c>
      <c r="C31" s="121" t="s">
        <v>3205</v>
      </c>
      <c r="D31" s="112"/>
      <c r="E31" s="112" t="str">
        <f>IF(F31&lt;&gt;"",IFERROR(VLOOKUP(F31,Категории!A:B,2,0),""),"Требуется категория")</f>
        <v>Шапки</v>
      </c>
      <c r="F31" s="112" t="str">
        <f>IF(A31&lt;&gt;"",IF(BD31&gt;0,_xlfn.XLOOKUP(A31,'1C'!A:A,'1C'!J:J,"",0),_xlfn.XLOOKUP(C31,'1C'!W:W,'1C'!J:J,"",0)),"")</f>
        <v>Шапка вязаная</v>
      </c>
      <c r="G31" s="114" t="str">
        <f>IF(C31&lt;&gt;"",IF(BD31&gt;0,_xlfn.XLOOKUP(A31,'1C'!A:A,'1C'!L:L,"",0),_xlfn.XLOOKUP(C31,'1C'!W:W,'1C'!L:L,"",0)),"")</f>
        <v>Herman</v>
      </c>
      <c r="H31" s="112" t="str">
        <f>IF(A31&lt;&gt;"",_xlfn.XLOOKUP(A31,'1C'!A:A,'1C'!M:M,_xlfn.XLOOKUP(C31,'1C'!W:W,'1C'!M:M,"",0),0))</f>
        <v>зимний</v>
      </c>
      <c r="J31" s="112" t="str">
        <f>_xlfn.LET(_xlpm.text,IF(A31&lt;&gt;"",IF('1C'!$AJ$1&lt;&gt;"",'1C'!$AJ$1,_xlfn.XLOOKUP(A31,'1C'!A:A,'1C'!D:D,_xlfn.XLOOKUP(C31,'1C'!W:W,'1C'!D:D,"",0),0))),_xlpm.ifError,_xlpm.text,_xlpm.space1,FIND(" ",_xlpm.text),_xlpm.space2,FIND(" ",_xlpm.text,_xlpm.space1),IFERROR(MID(_xlpm.text,_xlpm.space1+1,_xlpm.space2),_xlpm.ifError))</f>
        <v>Herman</v>
      </c>
      <c r="K31" s="122" t="s">
        <v>8298</v>
      </c>
      <c r="L31" s="147" t="str">
        <f>IF(K31&lt;&gt;"",IFERROR(VLOOKUP(A31,'1C'!A:X,8,0),IFERROR(VLOOKUP(K31,Colors!D:E,2,0),"")),"")</f>
        <v>черный</v>
      </c>
      <c r="M31" s="148" t="str">
        <f>IF(K31&lt;&gt;"",_xlfn.XLOOKUP(A31,'1C'!A:A,'1C'!R:R,"",0),"")</f>
        <v>черный</v>
      </c>
      <c r="N31" s="136"/>
      <c r="O31" s="136"/>
      <c r="P31" s="136"/>
      <c r="Q31" s="145" t="str">
        <f>IF(A31&lt;&gt;"",_xlfn.XLOOKUP(A31,'1C'!A:A,'1C'!I:I,_xlfn.XLOOKUP(C31,'1C'!W:W,'1C'!I:I,"",0),0),"")</f>
        <v>70% акрил - 30% шерсть</v>
      </c>
      <c r="R31" s="136"/>
      <c r="S31" s="114" t="str">
        <f>_xlfn.LET(_xlpm.RES,IF(A31&lt;&gt;"",_xlfn.XLOOKUP(A31,'1C'!A:A,'1C'!N:N,_xlfn.XLOOKUP(C31,'1C'!W:W,'1C'!N:N,"",0),0),""),IF(_xlpm.RES=0,"",_xlpm.RES))</f>
        <v>шерстяные</v>
      </c>
      <c r="T31" s="107" t="s">
        <v>34</v>
      </c>
      <c r="U31" s="116" t="str">
        <f>IF(A31&lt;&gt;"",_xlfn.XLOOKUP(A31,'1C'!A:A,'1C'!K:K,_xlfn.XLOOKUP(C31,'1C'!W:W,'1C'!K:K,"",0),0),"")</f>
        <v>Унисекс</v>
      </c>
      <c r="V31" s="107">
        <v>45</v>
      </c>
      <c r="Y31" s="107"/>
      <c r="AA31" s="107"/>
      <c r="AC31" s="107"/>
      <c r="AE31" s="107"/>
      <c r="AG31" s="107"/>
      <c r="AT31" s="116">
        <f>IF(COUNTBLANK(V31:AS31)&lt;24,SUM(V31:AS31),"")</f>
        <v>45</v>
      </c>
      <c r="AU31" s="148" t="str">
        <f>IF(A31&lt;&gt;"",_xlfn.XLOOKUP(_xlfn.XLOOKUP(A31,'1C'!A:A,'1C'!O:O,_xlfn.XLOOKUP(C31,'1C'!W:W,'1C'!O:O,"",0),0),Settings!N:N,Settings!O:O,"",0),"")</f>
        <v>CN</v>
      </c>
      <c r="AV31" s="114" t="str">
        <f ca="1">IF(AU31&lt;&gt;"",VLOOKUP(AU31,INDIRECT(SUBSTITUTE($J31,"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31" s="112" t="str">
        <f ca="1">IF(AU31&lt;&gt;"",VLOOKUP(AU31,INDIRECT(SUBSTITUTE($J31," ","")&amp;"Manufactures"),2,0),"Требуется код страны")</f>
        <v>Китай</v>
      </c>
      <c r="AX31" s="117">
        <f>0.05+0.05</f>
        <v>0.1</v>
      </c>
      <c r="AY31" s="112">
        <f>IF(AX31&lt;&gt;"",AX31*1.5,"Требуется нетто")</f>
        <v>0.15000000000000002</v>
      </c>
      <c r="AZ31" s="112">
        <f>+IF(AX31&lt;&gt;"",IFERROR(AT31*AX31,"Требуются кол-во и нетто"),"Требуются кол-во и нетто")</f>
        <v>4.5</v>
      </c>
      <c r="BA31" s="112">
        <f>IF(AY31&lt;&gt;"",IFERROR(AT31*AY31,"Требуются кол-во и брутто"),"Требуются кол-во и брутто")</f>
        <v>6.7500000000000009</v>
      </c>
      <c r="BB31" s="118">
        <v>180</v>
      </c>
      <c r="BC31" s="150">
        <f>+IF(BB31&lt;&gt;0,IFERROR(AT31*BB31,"Требуются кол-во и цена"),"Требуются кол-во и цена")</f>
        <v>8100</v>
      </c>
      <c r="BD31" s="105">
        <f>IF(A31&lt;&gt;"",IF(_xlfn.XLOOKUP(A31,'1C'!A:A,'1C'!A:A,0,0)&gt;0,1,0),"")</f>
        <v>1</v>
      </c>
      <c r="BE31" s="105">
        <f>IF(C31&lt;&gt;"",IF(_xlfn.XLOOKUP(TEXT(C31,"###"),'1C'!W:W,'1C'!D:D,0,0)&gt;0,0,1),"")</f>
        <v>0</v>
      </c>
      <c r="BF31" s="109">
        <f>IFERROR(IF(BE31,"-",IFERROR(IF(BD31&gt;0,0,1),"")),"")</f>
        <v>0</v>
      </c>
    </row>
    <row r="32" spans="1:58" ht="150.6" customHeight="1">
      <c r="A32" s="112" t="str">
        <f>IF(C32&amp;K32&lt;&gt;"",C32&amp;K32,"")</f>
        <v>CARTER 002BROWN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80-588-14</v>
      </c>
      <c r="C32" s="121" t="s">
        <v>2010</v>
      </c>
      <c r="D32" s="112"/>
      <c r="E32" s="112" t="str">
        <f>IF(F32&lt;&gt;"",IFERROR(VLOOKUP(F32,Категории!A:B,2,0),""),"Требуется категория")</f>
        <v>Шляпы</v>
      </c>
      <c r="F32" s="112" t="str">
        <f>IF(A32&lt;&gt;"",IF(BD32&gt;0,_xlfn.XLOOKUP(A32,'1C'!A:A,'1C'!J:J,"",0),_xlfn.XLOOKUP(C32,'1C'!W:W,'1C'!J:J,"",0)),"")</f>
        <v>Шляпа федора</v>
      </c>
      <c r="G32" s="114" t="str">
        <f>IF(C32&lt;&gt;"",IF(BD32&gt;0,_xlfn.XLOOKUP(A32,'1C'!A:A,'1C'!L:L,"",0),_xlfn.XLOOKUP(C32,'1C'!W:W,'1C'!L:L,"",0)),"")</f>
        <v>Herman</v>
      </c>
      <c r="H32" s="112" t="str">
        <f>IF(A32&lt;&gt;"",_xlfn.XLOOKUP(A32,'1C'!A:A,'1C'!M:M,_xlfn.XLOOKUP(C32,'1C'!W:W,'1C'!M:M,"",0),0))</f>
        <v>всесезон</v>
      </c>
      <c r="J32" s="112" t="str">
        <f>_xlfn.LET(_xlpm.text,IF(A32&lt;&gt;"",IF('1C'!$AJ$1&lt;&gt;"",'1C'!$AJ$1,_xlfn.XLOOKUP(A32,'1C'!A:A,'1C'!D:D,_xlfn.XLOOKUP(C32,'1C'!W:W,'1C'!D:D,"",0),0))),_xlpm.ifError,_xlpm.text,_xlpm.space1,FIND(" ",_xlpm.text),_xlpm.space2,FIND(" ",_xlpm.text,_xlpm.space1),IFERROR(MID(_xlpm.text,_xlpm.space1+1,_xlpm.space2),_xlpm.ifError))</f>
        <v>Herman</v>
      </c>
      <c r="K32" s="122" t="s">
        <v>8312</v>
      </c>
      <c r="L32" s="147" t="str">
        <f>IF(K32&lt;&gt;"",IFERROR(VLOOKUP(A32,'1C'!A:X,8,0),IFERROR(VLOOKUP(K32,Colors!D:E,2,0),"")),"")</f>
        <v>коричневый</v>
      </c>
      <c r="M32" s="148" t="str">
        <f>IF(K32&lt;&gt;"",_xlfn.XLOOKUP(A32,'1C'!A:A,'1C'!R:R,"",0),"")</f>
        <v>коричневый</v>
      </c>
      <c r="N32" s="136"/>
      <c r="O32" s="136"/>
      <c r="P32" s="136"/>
      <c r="Q32" s="145" t="str">
        <f>IF(A32&lt;&gt;"",_xlfn.XLOOKUP(A32,'1C'!A:A,'1C'!I:I,_xlfn.XLOOKUP(C32,'1C'!W:W,'1C'!I:I,"",0),0),"")</f>
        <v>50% полиэстер - 50% полиамид</v>
      </c>
      <c r="R32" s="136"/>
      <c r="S32" s="136"/>
      <c r="T32" s="107" t="s">
        <v>15</v>
      </c>
      <c r="U32" s="116" t="str">
        <f>IF(A32&lt;&gt;"",_xlfn.XLOOKUP(A32,'1C'!A:A,'1C'!K:K,_xlfn.XLOOKUP(C32,'1C'!W:W,'1C'!K:K,"",0),0),"")</f>
        <v>Унисекс</v>
      </c>
      <c r="V32" s="107"/>
      <c r="Y32" s="107">
        <v>1</v>
      </c>
      <c r="AA32" s="107">
        <v>1</v>
      </c>
      <c r="AC32" s="107">
        <v>1</v>
      </c>
      <c r="AE32" s="107">
        <v>1</v>
      </c>
      <c r="AG32" s="107"/>
      <c r="AT32" s="116">
        <f>IF(COUNTBLANK(V32:AS32)&lt;24,SUM(V32:AS32),"")</f>
        <v>4</v>
      </c>
      <c r="AU32" s="148" t="str">
        <f>IF(A32&lt;&gt;"",_xlfn.XLOOKUP(_xlfn.XLOOKUP(A32,'1C'!A:A,'1C'!O:O,_xlfn.XLOOKUP(C32,'1C'!W:W,'1C'!O:O,"",0),0),Settings!N:N,Settings!O:O,"",0),"")</f>
        <v>IT</v>
      </c>
      <c r="AV32" s="114" t="str">
        <f ca="1">IF(AU32&lt;&gt;"",VLOOKUP(AU32,INDIRECT(SUBSTITUTE($J32,"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2" s="112" t="str">
        <f ca="1">IF(AU32&lt;&gt;"",VLOOKUP(AU32,INDIRECT(SUBSTITUTE($J32," ","")&amp;"Manufactures"),2,0),"Требуется код страны")</f>
        <v>Италия</v>
      </c>
      <c r="AX32" s="117">
        <f>0.05+0.05</f>
        <v>0.1</v>
      </c>
      <c r="AY32" s="112">
        <f>IF(AX32&lt;&gt;"",AX32*1.5,"Требуется нетто")</f>
        <v>0.15000000000000002</v>
      </c>
      <c r="AZ32" s="112">
        <f>+IF(AX32&lt;&gt;"",IFERROR(AT32*AX32,"Требуются кол-во и нетто"),"Требуются кол-во и нетто")</f>
        <v>0.4</v>
      </c>
      <c r="BA32" s="112">
        <f>IF(AY32&lt;&gt;"",IFERROR(AT32*AY32,"Требуются кол-во и брутто"),"Требуются кол-во и брутто")</f>
        <v>0.60000000000000009</v>
      </c>
      <c r="BB32" s="118">
        <v>450</v>
      </c>
      <c r="BC32" s="150">
        <f>+IF(BB32&lt;&gt;0,IFERROR(AT32*BB32,"Требуются кол-во и цена"),"Требуются кол-во и цена")</f>
        <v>1800</v>
      </c>
      <c r="BD32" s="105">
        <f>IF(A32&lt;&gt;"",IF(_xlfn.XLOOKUP(A32,'1C'!A:A,'1C'!A:A,0,0)&gt;0,1,0),"")</f>
        <v>1</v>
      </c>
      <c r="BE32" s="105">
        <f>IF(C32&lt;&gt;"",IF(_xlfn.XLOOKUP(TEXT(C32,"###"),'1C'!W:W,'1C'!D:D,0,0)&gt;0,0,1),"")</f>
        <v>0</v>
      </c>
      <c r="BF32" s="109">
        <f>IFERROR(IF(BE32,"-",IFERROR(IF(BD32&gt;0,0,1),"")),"")</f>
        <v>0</v>
      </c>
    </row>
    <row r="33" spans="1:58" ht="142.5" customHeight="1">
      <c r="A33" s="112" t="str">
        <f>IF(C33&amp;K33&lt;&gt;"",C33&amp;K33,"")</f>
        <v>CARTER 003GREY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80-589-08</v>
      </c>
      <c r="C33" s="121" t="s">
        <v>2014</v>
      </c>
      <c r="D33" s="112"/>
      <c r="E33" s="112" t="str">
        <f>IF(F33&lt;&gt;"",IFERROR(VLOOKUP(F33,Категории!A:B,2,0),""),"Требуется категория")</f>
        <v>Шляпы</v>
      </c>
      <c r="F33" s="112" t="str">
        <f>IF(A33&lt;&gt;"",IF(BD33&gt;0,_xlfn.XLOOKUP(A33,'1C'!A:A,'1C'!J:J,"",0),_xlfn.XLOOKUP(C33,'1C'!W:W,'1C'!J:J,"",0)),"")</f>
        <v>Шляпа трилби</v>
      </c>
      <c r="G33" s="114" t="str">
        <f>IF(C33&lt;&gt;"",IF(BD33&gt;0,_xlfn.XLOOKUP(A33,'1C'!A:A,'1C'!L:L,"",0),_xlfn.XLOOKUP(C33,'1C'!W:W,'1C'!L:L,"",0)),"")</f>
        <v>Herman</v>
      </c>
      <c r="H33" s="112" t="str">
        <f>IF(A33&lt;&gt;"",_xlfn.XLOOKUP(A33,'1C'!A:A,'1C'!M:M,_xlfn.XLOOKUP(C33,'1C'!W:W,'1C'!M:M,"",0),0))</f>
        <v>всесезон</v>
      </c>
      <c r="J33" s="112" t="str">
        <f>_xlfn.LET(_xlpm.text,IF(A33&lt;&gt;"",IF('1C'!$AJ$1&lt;&gt;"",'1C'!$AJ$1,_xlfn.XLOOKUP(A33,'1C'!A:A,'1C'!D:D,_xlfn.XLOOKUP(C33,'1C'!W:W,'1C'!D:D,"",0),0))),_xlpm.ifError,_xlpm.text,_xlpm.space1,FIND(" ",_xlpm.text),_xlpm.space2,FIND(" ",_xlpm.text,_xlpm.space1),IFERROR(MID(_xlpm.text,_xlpm.space1+1,_xlpm.space2),_xlpm.ifError))</f>
        <v>Herman</v>
      </c>
      <c r="K33" s="122" t="s">
        <v>8307</v>
      </c>
      <c r="L33" s="146" t="str">
        <f>IF(K33&lt;&gt;"",IFERROR(VLOOKUP(A33,'1C'!A:X,8,0),IFERROR(VLOOKUP(K33,Colors!D:E,2,0),"")),"")</f>
        <v>серый</v>
      </c>
      <c r="M33" s="148" t="str">
        <f>IF(K33&lt;&gt;"",_xlfn.XLOOKUP(A33,'1C'!A:A,'1C'!R:R,"",0),"")</f>
        <v>серый</v>
      </c>
      <c r="N33" s="136"/>
      <c r="O33" s="136"/>
      <c r="P33" s="136"/>
      <c r="Q33" s="145" t="str">
        <f>IF(A33&lt;&gt;"",_xlfn.XLOOKUP(A33,'1C'!A:A,'1C'!I:I,_xlfn.XLOOKUP(C33,'1C'!W:W,'1C'!I:I,"",0),0),"")</f>
        <v>100% шерсть</v>
      </c>
      <c r="R33" s="136"/>
      <c r="S33" s="114" t="str">
        <f>_xlfn.LET(_xlpm.RES,IF(A33&lt;&gt;"",_xlfn.XLOOKUP(A33,'1C'!A:A,'1C'!N:N,_xlfn.XLOOKUP(C33,'1C'!W:W,'1C'!N:N,"",0),0),""),IF(_xlpm.RES=0,"",_xlpm.RES))</f>
        <v>шерстяные</v>
      </c>
      <c r="T33" s="107" t="s">
        <v>15</v>
      </c>
      <c r="U33" s="116" t="str">
        <f>IF(A33&lt;&gt;"",_xlfn.XLOOKUP(A33,'1C'!A:A,'1C'!K:K,_xlfn.XLOOKUP(C33,'1C'!W:W,'1C'!K:K,"",0),0),"")</f>
        <v>Унисекс</v>
      </c>
      <c r="V33" s="107"/>
      <c r="Y33" s="107">
        <v>1</v>
      </c>
      <c r="AA33" s="107">
        <v>3</v>
      </c>
      <c r="AC33" s="107"/>
      <c r="AE33" s="107"/>
      <c r="AG33" s="107"/>
      <c r="AT33" s="116">
        <f>IF(COUNTBLANK(V33:AS33)&lt;24,SUM(V33:AS33),"")</f>
        <v>4</v>
      </c>
      <c r="AU33" s="148" t="str">
        <f>IF(A33&lt;&gt;"",_xlfn.XLOOKUP(_xlfn.XLOOKUP(A33,'1C'!A:A,'1C'!O:O,_xlfn.XLOOKUP(C33,'1C'!W:W,'1C'!O:O,"",0),0),Settings!N:N,Settings!O:O,"",0),"")</f>
        <v>IT</v>
      </c>
      <c r="AV33" s="114" t="str">
        <f ca="1">IF(AU33&lt;&gt;"",VLOOKUP(AU33,INDIRECT(SUBSTITUTE($J33,"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3" s="112" t="str">
        <f ca="1">IF(AU33&lt;&gt;"",VLOOKUP(AU33,INDIRECT(SUBSTITUTE($J33," ","")&amp;"Manufactures"),2,0),"Требуется код страны")</f>
        <v>Италия</v>
      </c>
      <c r="AX33" s="117">
        <f>0.05+0.05</f>
        <v>0.1</v>
      </c>
      <c r="AY33" s="112">
        <f>IF(AX33&lt;&gt;"",AX33*1.5,"Требуется нетто")</f>
        <v>0.15000000000000002</v>
      </c>
      <c r="AZ33" s="112">
        <f>+IF(AX33&lt;&gt;"",IFERROR(AT33*AX33,"Требуются кол-во и нетто"),"Требуются кол-во и нетто")</f>
        <v>0.4</v>
      </c>
      <c r="BA33" s="112">
        <f>IF(AY33&lt;&gt;"",IFERROR(AT33*AY33,"Требуются кол-во и брутто"),"Требуются кол-во и брутто")</f>
        <v>0.60000000000000009</v>
      </c>
      <c r="BB33" s="118">
        <v>450</v>
      </c>
      <c r="BC33" s="150">
        <f>+IF(BB33&lt;&gt;0,IFERROR(AT33*BB33,"Требуются кол-во и цена"),"Требуются кол-во и цена")</f>
        <v>1800</v>
      </c>
      <c r="BD33" s="105">
        <f>IF(A33&lt;&gt;"",IF(_xlfn.XLOOKUP(A33,'1C'!A:A,'1C'!A:A,0,0)&gt;0,1,0),"")</f>
        <v>1</v>
      </c>
      <c r="BE33" s="105">
        <f>IF(C33&lt;&gt;"",IF(_xlfn.XLOOKUP(TEXT(C33,"###"),'1C'!W:W,'1C'!D:D,0,0)&gt;0,0,1),"")</f>
        <v>0</v>
      </c>
      <c r="BF33" s="109">
        <f>IFERROR(IF(BE33,"-",IFERROR(IF(BD33&gt;0,0,1),"")),"")</f>
        <v>0</v>
      </c>
    </row>
    <row r="34" spans="1:58" ht="101.45" customHeight="1">
      <c r="A34" s="112" t="str">
        <f>IF(C34&amp;K34&lt;&gt;"",C34&amp;K34,"")</f>
        <v>DON BOSCOBLACK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80-361-52</v>
      </c>
      <c r="C34" s="121" t="s">
        <v>1673</v>
      </c>
      <c r="D34" s="112"/>
      <c r="E34" s="112" t="str">
        <f>IF(F34&lt;&gt;"",IFERROR(VLOOKUP(F34,Категории!A:B,2,0),""),"Требуется категория")</f>
        <v>Шляпы</v>
      </c>
      <c r="F34" s="112" t="str">
        <f>IF(A34&lt;&gt;"",IF(BD34&gt;0,_xlfn.XLOOKUP(A34,'1C'!A:A,'1C'!J:J,"",0),_xlfn.XLOOKUP(C34,'1C'!W:W,'1C'!J:J,"",0)),"")</f>
        <v>Шляпа трилби</v>
      </c>
      <c r="G34" s="114" t="str">
        <f>IF(C34&lt;&gt;"",IF(BD34&gt;0,_xlfn.XLOOKUP(A34,'1C'!A:A,'1C'!L:L,"",0),_xlfn.XLOOKUP(C34,'1C'!W:W,'1C'!L:L,"",0)),"")</f>
        <v>Herman</v>
      </c>
      <c r="H34" s="112" t="str">
        <f>IF(A34&lt;&gt;"",_xlfn.XLOOKUP(A34,'1C'!A:A,'1C'!M:M,_xlfn.XLOOKUP(C34,'1C'!W:W,'1C'!M:M,"",0),0))</f>
        <v>всесезон</v>
      </c>
      <c r="J34" s="112" t="str">
        <f>_xlfn.LET(_xlpm.text,IF(A34&lt;&gt;"",IF('1C'!$AJ$1&lt;&gt;"",'1C'!$AJ$1,_xlfn.XLOOKUP(A34,'1C'!A:A,'1C'!D:D,_xlfn.XLOOKUP(C34,'1C'!W:W,'1C'!D:D,"",0),0))),_xlpm.ifError,_xlpm.text,_xlpm.space1,FIND(" ",_xlpm.text),_xlpm.space2,FIND(" ",_xlpm.text,_xlpm.space1),IFERROR(MID(_xlpm.text,_xlpm.space1+1,_xlpm.space2),_xlpm.ifError))</f>
        <v>Herman</v>
      </c>
      <c r="K34" s="122" t="s">
        <v>8298</v>
      </c>
      <c r="L34" s="146" t="str">
        <f>IF(K34&lt;&gt;"",IFERROR(VLOOKUP(A34,'1C'!A:X,8,0),IFERROR(VLOOKUP(K34,Colors!D:E,2,0),"")),"")</f>
        <v>черный</v>
      </c>
      <c r="M34" s="148" t="str">
        <f>IF(K34&lt;&gt;"",_xlfn.XLOOKUP(A34,'1C'!A:A,'1C'!R:R,"",0),"")</f>
        <v>черный</v>
      </c>
      <c r="N34" s="136"/>
      <c r="O34" s="136"/>
      <c r="P34" s="136"/>
      <c r="Q34" s="145" t="str">
        <f>IF(A34&lt;&gt;"",_xlfn.XLOOKUP(A34,'1C'!A:A,'1C'!I:I,_xlfn.XLOOKUP(C34,'1C'!W:W,'1C'!I:I,"",0),0),"")</f>
        <v>100% шерсть</v>
      </c>
      <c r="R34" s="136"/>
      <c r="S34" s="114" t="str">
        <f>_xlfn.LET(_xlpm.RES,IF(A34&lt;&gt;"",_xlfn.XLOOKUP(A34,'1C'!A:A,'1C'!N:N,_xlfn.XLOOKUP(C34,'1C'!W:W,'1C'!N:N,"",0),0),""),IF(_xlpm.RES=0,"",_xlpm.RES))</f>
        <v>фетровые</v>
      </c>
      <c r="T34" s="116" t="str">
        <f>IF(S34&lt;&gt;"",IFERROR(VLOOKUP(S34,MaterialsTypes!F:G,2,0),IFERROR(VLOOKUP(Q34,MaterialsTypes100,2,0),"")),IFERROR(VLOOKUP(Q34,MaterialsTypes100,2,0),""))</f>
        <v>Текстиль, фетр шерстяной</v>
      </c>
      <c r="U34" s="116" t="str">
        <f>IF(A34&lt;&gt;"",_xlfn.XLOOKUP(A34,'1C'!A:A,'1C'!K:K,_xlfn.XLOOKUP(C34,'1C'!W:W,'1C'!K:K,"",0),0),"")</f>
        <v>Унисекс</v>
      </c>
      <c r="V34" s="107"/>
      <c r="Y34" s="107">
        <v>1</v>
      </c>
      <c r="AA34" s="107">
        <v>1</v>
      </c>
      <c r="AC34" s="107">
        <v>2</v>
      </c>
      <c r="AE34" s="107">
        <v>4</v>
      </c>
      <c r="AG34" s="107"/>
      <c r="AT34" s="116">
        <f>IF(COUNTBLANK(V34:AS34)&lt;24,SUM(V34:AS34),"")</f>
        <v>8</v>
      </c>
      <c r="AU34" s="148" t="str">
        <f>IF(A34&lt;&gt;"",_xlfn.XLOOKUP(_xlfn.XLOOKUP(A34,'1C'!A:A,'1C'!O:O,_xlfn.XLOOKUP(C34,'1C'!W:W,'1C'!O:O,"",0),0),Settings!N:N,Settings!O:O,"",0),"")</f>
        <v>IT</v>
      </c>
      <c r="AV34" s="114" t="str">
        <f ca="1">IF(AU34&lt;&gt;"",VLOOKUP(AU34,INDIRECT(SUBSTITUTE($J34,"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4" s="112" t="str">
        <f ca="1">IF(AU34&lt;&gt;"",VLOOKUP(AU34,INDIRECT(SUBSTITUTE($J34," ","")&amp;"Manufactures"),2,0),"Требуется код страны")</f>
        <v>Италия</v>
      </c>
      <c r="AX34" s="117">
        <f>0.05+0.05</f>
        <v>0.1</v>
      </c>
      <c r="AY34" s="112">
        <f>IF(AX34&lt;&gt;"",AX34*1.5,"Требуется нетто")</f>
        <v>0.15000000000000002</v>
      </c>
      <c r="AZ34" s="112">
        <f>+IF(AX34&lt;&gt;"",IFERROR(AT34*AX34,"Требуются кол-во и нетто"),"Требуются кол-во и нетто")</f>
        <v>0.8</v>
      </c>
      <c r="BA34" s="112">
        <f>IF(AY34&lt;&gt;"",IFERROR(AT34*AY34,"Требуются кол-во и брутто"),"Требуются кол-во и брутто")</f>
        <v>1.2000000000000002</v>
      </c>
      <c r="BB34" s="118">
        <v>450</v>
      </c>
      <c r="BC34" s="150">
        <f>+IF(BB34&lt;&gt;0,IFERROR(AT34*BB34,"Требуются кол-во и цена"),"Требуются кол-во и цена")</f>
        <v>3600</v>
      </c>
      <c r="BD34" s="105">
        <f>IF(A34&lt;&gt;"",IF(_xlfn.XLOOKUP(A34,'1C'!A:A,'1C'!A:A,0,0)&gt;0,1,0),"")</f>
        <v>1</v>
      </c>
      <c r="BE34" s="105">
        <f>IF(C34&lt;&gt;"",IF(_xlfn.XLOOKUP(TEXT(C34,"###"),'1C'!W:W,'1C'!D:D,0,0)&gt;0,0,1),"")</f>
        <v>0</v>
      </c>
      <c r="BF34" s="109">
        <f>IFERROR(IF(BE34,"-",IFERROR(IF(BD34&gt;0,0,1),"")),"")</f>
        <v>0</v>
      </c>
    </row>
    <row r="35" spans="1:58" ht="149.44999999999999" customHeight="1">
      <c r="A35" s="112" t="str">
        <f>IF(C35&amp;K35&lt;&gt;"",C35&amp;K35,"")</f>
        <v>MAC FLEMISHBURGUNDY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80-365-41</v>
      </c>
      <c r="C35" s="121" t="s">
        <v>1694</v>
      </c>
      <c r="D35" s="112"/>
      <c r="E35" s="112" t="str">
        <f>IF(F35&lt;&gt;"",IFERROR(VLOOKUP(F35,Категории!A:B,2,0),""),"Требуется категория")</f>
        <v>Шляпы</v>
      </c>
      <c r="F35" s="112" t="str">
        <f>IF(A35&lt;&gt;"",IF(BD35&gt;0,_xlfn.XLOOKUP(A35,'1C'!A:A,'1C'!J:J,"",0),_xlfn.XLOOKUP(C35,'1C'!W:W,'1C'!J:J,"",0)),"")</f>
        <v>Шляпа федора</v>
      </c>
      <c r="G35" s="114" t="str">
        <f>IF(C35&lt;&gt;"",IF(BD35&gt;0,_xlfn.XLOOKUP(A35,'1C'!A:A,'1C'!L:L,"",0),_xlfn.XLOOKUP(C35,'1C'!W:W,'1C'!L:L,"",0)),"")</f>
        <v>Herman</v>
      </c>
      <c r="H35" s="112" t="str">
        <f>IF(A35&lt;&gt;"",_xlfn.XLOOKUP(A35,'1C'!A:A,'1C'!M:M,_xlfn.XLOOKUP(C35,'1C'!W:W,'1C'!M:M,"",0),0))</f>
        <v>всесезон</v>
      </c>
      <c r="J35" s="112" t="str">
        <f>_xlfn.LET(_xlpm.text,IF(A35&lt;&gt;"",IF('1C'!$AJ$1&lt;&gt;"",'1C'!$AJ$1,_xlfn.XLOOKUP(A35,'1C'!A:A,'1C'!D:D,_xlfn.XLOOKUP(C35,'1C'!W:W,'1C'!D:D,"",0),0))),_xlpm.ifError,_xlpm.text,_xlpm.space1,FIND(" ",_xlpm.text),_xlpm.space2,FIND(" ",_xlpm.text,_xlpm.space1),IFERROR(MID(_xlpm.text,_xlpm.space1+1,_xlpm.space2),_xlpm.ifError))</f>
        <v>Herman</v>
      </c>
      <c r="K35" s="122" t="s">
        <v>8311</v>
      </c>
      <c r="L35" s="146" t="str">
        <f>IF(K35&lt;&gt;"",IFERROR(VLOOKUP(A35,'1C'!A:X,8,0),IFERROR(VLOOKUP(K35,Colors!D:E,2,0),"")),"")</f>
        <v>бордовый</v>
      </c>
      <c r="M35" s="148" t="str">
        <f>IF(K35&lt;&gt;"",_xlfn.XLOOKUP(A35,'1C'!A:A,'1C'!R:R,"",0),"")</f>
        <v>бордовый</v>
      </c>
      <c r="N35" s="136"/>
      <c r="O35" s="136"/>
      <c r="P35" s="136"/>
      <c r="Q35" s="145" t="str">
        <f>IF(A35&lt;&gt;"",_xlfn.XLOOKUP(A35,'1C'!A:A,'1C'!I:I,_xlfn.XLOOKUP(C35,'1C'!W:W,'1C'!I:I,"",0),0),"")</f>
        <v>100% шерсть</v>
      </c>
      <c r="R35" s="136"/>
      <c r="S35" s="114" t="str">
        <f>_xlfn.LET(_xlpm.RES,IF(A35&lt;&gt;"",_xlfn.XLOOKUP(A35,'1C'!A:A,'1C'!N:N,_xlfn.XLOOKUP(C35,'1C'!W:W,'1C'!N:N,"",0),0),""),IF(_xlpm.RES=0,"",_xlpm.RES))</f>
        <v>фетровые</v>
      </c>
      <c r="T35" s="116" t="str">
        <f>IF(S35&lt;&gt;"",IFERROR(VLOOKUP(S35,MaterialsTypes!F:G,2,0),IFERROR(VLOOKUP(Q35,MaterialsTypes100,2,0),"")),IFERROR(VLOOKUP(Q35,MaterialsTypes100,2,0),""))</f>
        <v>Текстиль, фетр шерстяной</v>
      </c>
      <c r="U35" s="116" t="str">
        <f>IF(A35&lt;&gt;"",_xlfn.XLOOKUP(A35,'1C'!A:A,'1C'!K:K,_xlfn.XLOOKUP(C35,'1C'!W:W,'1C'!K:K,"",0),0),"")</f>
        <v>Женский</v>
      </c>
      <c r="V35" s="107"/>
      <c r="Y35" s="107"/>
      <c r="AA35" s="107">
        <v>3</v>
      </c>
      <c r="AC35" s="107">
        <v>1</v>
      </c>
      <c r="AE35" s="107"/>
      <c r="AG35" s="107"/>
      <c r="AT35" s="116">
        <f>IF(COUNTBLANK(V35:AS35)&lt;24,SUM(V35:AS35),"")</f>
        <v>4</v>
      </c>
      <c r="AU35" s="148" t="str">
        <f>IF(A35&lt;&gt;"",_xlfn.XLOOKUP(_xlfn.XLOOKUP(A35,'1C'!A:A,'1C'!O:O,_xlfn.XLOOKUP(C35,'1C'!W:W,'1C'!O:O,"",0),0),Settings!N:N,Settings!O:O,"",0),"")</f>
        <v>IT</v>
      </c>
      <c r="AV35" s="114" t="str">
        <f ca="1">IF(AU35&lt;&gt;"",VLOOKUP(AU35,INDIRECT(SUBSTITUTE($J35,"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5" s="112" t="str">
        <f ca="1">IF(AU35&lt;&gt;"",VLOOKUP(AU35,INDIRECT(SUBSTITUTE($J35," ","")&amp;"Manufactures"),2,0),"Требуется код страны")</f>
        <v>Италия</v>
      </c>
      <c r="AX35" s="117">
        <f>0.05+0.05</f>
        <v>0.1</v>
      </c>
      <c r="AY35" s="112">
        <f>IF(AX35&lt;&gt;"",AX35*1.5,"Требуется нетто")</f>
        <v>0.15000000000000002</v>
      </c>
      <c r="AZ35" s="112">
        <f>+IF(AX35&lt;&gt;"",IFERROR(AT35*AX35,"Требуются кол-во и нетто"),"Требуются кол-во и нетто")</f>
        <v>0.4</v>
      </c>
      <c r="BA35" s="112">
        <f>IF(AY35&lt;&gt;"",IFERROR(AT35*AY35,"Требуются кол-во и брутто"),"Требуются кол-во и брутто")</f>
        <v>0.60000000000000009</v>
      </c>
      <c r="BB35" s="118">
        <v>450</v>
      </c>
      <c r="BC35" s="150">
        <f>+IF(BB35&lt;&gt;0,IFERROR(AT35*BB35,"Требуются кол-во и цена"),"Требуются кол-во и цена")</f>
        <v>1800</v>
      </c>
      <c r="BD35" s="105">
        <f>IF(A35&lt;&gt;"",IF(_xlfn.XLOOKUP(A35,'1C'!A:A,'1C'!A:A,0,0)&gt;0,1,0),"")</f>
        <v>1</v>
      </c>
      <c r="BE35" s="105">
        <f>IF(C35&lt;&gt;"",IF(_xlfn.XLOOKUP(TEXT(C35,"###"),'1C'!W:W,'1C'!D:D,0,0)&gt;0,0,1),"")</f>
        <v>0</v>
      </c>
      <c r="BF35" s="109">
        <f>IFERROR(IF(BE35,"-",IFERROR(IF(BD35&gt;0,0,1),"")),"")</f>
        <v>0</v>
      </c>
    </row>
    <row r="36" spans="1:58" ht="150.75" customHeight="1">
      <c r="A36" s="112" t="str">
        <f>IF(C36&amp;K36&lt;&gt;"",C36&amp;K36,"")</f>
        <v>MAC FLEMISHNAVY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80-365-16</v>
      </c>
      <c r="C36" s="121" t="s">
        <v>1694</v>
      </c>
      <c r="D36" s="112"/>
      <c r="E36" s="112" t="str">
        <f>IF(F36&lt;&gt;"",IFERROR(VLOOKUP(F36,Категории!A:B,2,0),""),"Требуется категория")</f>
        <v>Шляпы</v>
      </c>
      <c r="F36" s="112" t="str">
        <f>IF(A36&lt;&gt;"",IF(BD36&gt;0,_xlfn.XLOOKUP(A36,'1C'!A:A,'1C'!J:J,"",0),_xlfn.XLOOKUP(C36,'1C'!W:W,'1C'!J:J,"",0)),"")</f>
        <v>Шляпа федора</v>
      </c>
      <c r="G36" s="114" t="str">
        <f>IF(C36&lt;&gt;"",IF(BD36&gt;0,_xlfn.XLOOKUP(A36,'1C'!A:A,'1C'!L:L,"",0),_xlfn.XLOOKUP(C36,'1C'!W:W,'1C'!L:L,"",0)),"")</f>
        <v>Herman</v>
      </c>
      <c r="H36" s="112" t="str">
        <f>IF(A36&lt;&gt;"",_xlfn.XLOOKUP(A36,'1C'!A:A,'1C'!M:M,_xlfn.XLOOKUP(C36,'1C'!W:W,'1C'!M:M,"",0),0))</f>
        <v>всесезон</v>
      </c>
      <c r="J36" s="112" t="str">
        <f>_xlfn.LET(_xlpm.text,IF(A36&lt;&gt;"",IF('1C'!$AJ$1&lt;&gt;"",'1C'!$AJ$1,_xlfn.XLOOKUP(A36,'1C'!A:A,'1C'!D:D,_xlfn.XLOOKUP(C36,'1C'!W:W,'1C'!D:D,"",0),0))),_xlpm.ifError,_xlpm.text,_xlpm.space1,FIND(" ",_xlpm.text),_xlpm.space2,FIND(" ",_xlpm.text,_xlpm.space1),IFERROR(MID(_xlpm.text,_xlpm.space1+1,_xlpm.space2),_xlpm.ifError))</f>
        <v>Herman</v>
      </c>
      <c r="K36" s="122" t="s">
        <v>8300</v>
      </c>
      <c r="L36" s="146" t="str">
        <f>IF(K36&lt;&gt;"",IFERROR(VLOOKUP(A36,'1C'!A:X,8,0),IFERROR(VLOOKUP(K36,Colors!D:E,2,0),"")),"")</f>
        <v>темно-синий</v>
      </c>
      <c r="M36" s="148" t="str">
        <f>IF(K36&lt;&gt;"",_xlfn.XLOOKUP(A36,'1C'!A:A,'1C'!R:R,"",0),"")</f>
        <v>синий</v>
      </c>
      <c r="N36" s="136"/>
      <c r="O36" s="136"/>
      <c r="P36" s="136"/>
      <c r="Q36" s="145" t="str">
        <f>IF(A36&lt;&gt;"",_xlfn.XLOOKUP(A36,'1C'!A:A,'1C'!I:I,_xlfn.XLOOKUP(C36,'1C'!W:W,'1C'!I:I,"",0),0),"")</f>
        <v>100% шерсть</v>
      </c>
      <c r="R36" s="136"/>
      <c r="S36" s="114" t="str">
        <f>_xlfn.LET(_xlpm.RES,IF(A36&lt;&gt;"",_xlfn.XLOOKUP(A36,'1C'!A:A,'1C'!N:N,_xlfn.XLOOKUP(C36,'1C'!W:W,'1C'!N:N,"",0),0),""),IF(_xlpm.RES=0,"",_xlpm.RES))</f>
        <v>фетровые</v>
      </c>
      <c r="T36" s="116" t="str">
        <f>IF(S36&lt;&gt;"",IFERROR(VLOOKUP(S36,MaterialsTypes!F:G,2,0),IFERROR(VLOOKUP(Q36,MaterialsTypes100,2,0),"")),IFERROR(VLOOKUP(Q36,MaterialsTypes100,2,0),""))</f>
        <v>Текстиль, фетр шерстяной</v>
      </c>
      <c r="U36" s="112" t="str">
        <f>IF(A36&lt;&gt;"",_xlfn.XLOOKUP(A36,'1C'!A:A,'1C'!K:K,_xlfn.XLOOKUP(C36,'1C'!W:W,'1C'!K:K,"",0),0),"")</f>
        <v>Женский</v>
      </c>
      <c r="Y36" s="106">
        <v>2</v>
      </c>
      <c r="AA36" s="106">
        <v>2</v>
      </c>
      <c r="AC36" s="106">
        <v>2</v>
      </c>
      <c r="AT36" s="116">
        <f>IF(COUNTBLANK(V36:AS36)&lt;24,SUM(V36:AS36),"")</f>
        <v>6</v>
      </c>
      <c r="AU36" s="148" t="str">
        <f>IF(A36&lt;&gt;"",_xlfn.XLOOKUP(_xlfn.XLOOKUP(A36,'1C'!A:A,'1C'!O:O,_xlfn.XLOOKUP(C36,'1C'!W:W,'1C'!O:O,"",0),0),Settings!N:N,Settings!O:O,"",0),"")</f>
        <v>IT</v>
      </c>
      <c r="AV36" s="114" t="str">
        <f ca="1">IF(AU36&lt;&gt;"",VLOOKUP(AU36,INDIRECT(SUBSTITUTE($J36,"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6" s="112" t="str">
        <f ca="1">IF(AU36&lt;&gt;"",VLOOKUP(AU36,INDIRECT(SUBSTITUTE($J36," ","")&amp;"Manufactures"),2,0),"Требуется код страны")</f>
        <v>Италия</v>
      </c>
      <c r="AX36" s="117">
        <f>0.05+0.05</f>
        <v>0.1</v>
      </c>
      <c r="AY36" s="112">
        <f>IF(AX36&lt;&gt;"",AX36*1.5,"Требуется нетто")</f>
        <v>0.15000000000000002</v>
      </c>
      <c r="AZ36" s="112">
        <f>+IF(AX36&lt;&gt;"",IFERROR(AT36*AX36,"Требуются кол-во и нетто"),"Требуются кол-во и нетто")</f>
        <v>0.60000000000000009</v>
      </c>
      <c r="BA36" s="112">
        <f>IF(AY36&lt;&gt;"",IFERROR(AT36*AY36,"Требуются кол-во и брутто"),"Требуются кол-во и брутто")</f>
        <v>0.90000000000000013</v>
      </c>
      <c r="BB36" s="118">
        <v>450</v>
      </c>
      <c r="BC36" s="150">
        <f>+IF(BB36&lt;&gt;0,IFERROR(AT36*BB36,"Требуются кол-во и цена"),"Требуются кол-во и цена")</f>
        <v>2700</v>
      </c>
      <c r="BD36" s="105">
        <f>IF(A36&lt;&gt;"",IF(_xlfn.XLOOKUP(A36,'1C'!A:A,'1C'!A:A,0,0)&gt;0,1,0),"")</f>
        <v>1</v>
      </c>
      <c r="BE36" s="105">
        <f>IF(C36&lt;&gt;"",IF(_xlfn.XLOOKUP(TEXT(C36,"###"),'1C'!W:W,'1C'!D:D,0,0)&gt;0,0,1),"")</f>
        <v>0</v>
      </c>
      <c r="BF36" s="105">
        <f>IFERROR(IF(BE36,"-",IFERROR(IF(BD36&gt;0,0,1),"")),"")</f>
        <v>0</v>
      </c>
    </row>
    <row r="37" spans="1:58" ht="143.25" customHeight="1">
      <c r="A37" s="112" t="str">
        <f>IF(C37&amp;K37&lt;&gt;"",C37&amp;K37,"")</f>
        <v>MAC FLEMISHORANGE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80-365-13</v>
      </c>
      <c r="C37" s="121" t="s">
        <v>1694</v>
      </c>
      <c r="D37" s="112"/>
      <c r="E37" s="112" t="str">
        <f>IF(F37&lt;&gt;"",IFERROR(VLOOKUP(F37,Категории!A:B,2,0),""),"Требуется категория")</f>
        <v>Шляпы</v>
      </c>
      <c r="F37" s="112" t="str">
        <f>IF(A37&lt;&gt;"",IF(BD37&gt;0,_xlfn.XLOOKUP(A37,'1C'!A:A,'1C'!J:J,"",0),_xlfn.XLOOKUP(C37,'1C'!W:W,'1C'!J:J,"",0)),"")</f>
        <v>Шляпа федора</v>
      </c>
      <c r="G37" s="114" t="str">
        <f>IF(C37&lt;&gt;"",IF(BD37&gt;0,_xlfn.XLOOKUP(A37,'1C'!A:A,'1C'!L:L,"",0),_xlfn.XLOOKUP(C37,'1C'!W:W,'1C'!L:L,"",0)),"")</f>
        <v>Herman</v>
      </c>
      <c r="H37" s="112" t="str">
        <f>IF(A37&lt;&gt;"",_xlfn.XLOOKUP(A37,'1C'!A:A,'1C'!M:M,_xlfn.XLOOKUP(C37,'1C'!W:W,'1C'!M:M,"",0),0))</f>
        <v>всесезон</v>
      </c>
      <c r="J37" s="112" t="str">
        <f>_xlfn.LET(_xlpm.text,IF(A37&lt;&gt;"",IF('1C'!$AJ$1&lt;&gt;"",'1C'!$AJ$1,_xlfn.XLOOKUP(A37,'1C'!A:A,'1C'!D:D,_xlfn.XLOOKUP(C37,'1C'!W:W,'1C'!D:D,"",0),0))),_xlpm.ifError,_xlpm.text,_xlpm.space1,FIND(" ",_xlpm.text),_xlpm.space2,FIND(" ",_xlpm.text,_xlpm.space1),IFERROR(MID(_xlpm.text,_xlpm.space1+1,_xlpm.space2),_xlpm.ifError))</f>
        <v>Herman</v>
      </c>
      <c r="K37" s="122" t="s">
        <v>8314</v>
      </c>
      <c r="L37" s="146" t="str">
        <f>IF(K37&lt;&gt;"",IFERROR(VLOOKUP(A37,'1C'!A:X,8,0),IFERROR(VLOOKUP(K37,Colors!D:E,2,0),"")),"")</f>
        <v>оранжевый</v>
      </c>
      <c r="M37" s="148" t="str">
        <f>IF(K37&lt;&gt;"",_xlfn.XLOOKUP(A37,'1C'!A:A,'1C'!R:R,"",0),"")</f>
        <v>оранжевый</v>
      </c>
      <c r="N37" s="136"/>
      <c r="O37" s="136"/>
      <c r="P37" s="136"/>
      <c r="Q37" s="145" t="str">
        <f>IF(A37&lt;&gt;"",_xlfn.XLOOKUP(A37,'1C'!A:A,'1C'!I:I,_xlfn.XLOOKUP(C37,'1C'!W:W,'1C'!I:I,"",0),0),"")</f>
        <v>100% шерсть</v>
      </c>
      <c r="R37" s="136"/>
      <c r="S37" s="114" t="str">
        <f>_xlfn.LET(_xlpm.RES,IF(A37&lt;&gt;"",_xlfn.XLOOKUP(A37,'1C'!A:A,'1C'!N:N,_xlfn.XLOOKUP(C37,'1C'!W:W,'1C'!N:N,"",0),0),""),IF(_xlpm.RES=0,"",_xlpm.RES))</f>
        <v>фетровые</v>
      </c>
      <c r="T37" s="116" t="str">
        <f>IF(S37&lt;&gt;"",IFERROR(VLOOKUP(S37,MaterialsTypes!F:G,2,0),IFERROR(VLOOKUP(Q37,MaterialsTypes100,2,0),"")),IFERROR(VLOOKUP(Q37,MaterialsTypes100,2,0),""))</f>
        <v>Текстиль, фетр шерстяной</v>
      </c>
      <c r="U37" s="112" t="str">
        <f>IF(A37&lt;&gt;"",_xlfn.XLOOKUP(A37,'1C'!A:A,'1C'!K:K,_xlfn.XLOOKUP(C37,'1C'!W:W,'1C'!K:K,"",0),0),"")</f>
        <v>Женский</v>
      </c>
      <c r="Y37" s="106">
        <v>3</v>
      </c>
      <c r="AA37" s="106">
        <v>6</v>
      </c>
      <c r="AC37" s="106">
        <v>4</v>
      </c>
      <c r="AT37" s="116">
        <f>IF(COUNTBLANK(V37:AS37)&lt;24,SUM(V37:AS37),"")</f>
        <v>13</v>
      </c>
      <c r="AU37" s="148" t="str">
        <f>IF(A37&lt;&gt;"",_xlfn.XLOOKUP(_xlfn.XLOOKUP(A37,'1C'!A:A,'1C'!O:O,_xlfn.XLOOKUP(C37,'1C'!W:W,'1C'!O:O,"",0),0),Settings!N:N,Settings!O:O,"",0),"")</f>
        <v>IT</v>
      </c>
      <c r="AV37" s="114" t="str">
        <f ca="1">IF(AU37&lt;&gt;"",VLOOKUP(AU37,INDIRECT(SUBSTITUTE($J37,"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7" s="112" t="str">
        <f ca="1">IF(AU37&lt;&gt;"",VLOOKUP(AU37,INDIRECT(SUBSTITUTE($J37," ","")&amp;"Manufactures"),2,0),"Требуется код страны")</f>
        <v>Италия</v>
      </c>
      <c r="AX37" s="117">
        <f>0.05+0.05</f>
        <v>0.1</v>
      </c>
      <c r="AY37" s="112">
        <f>IF(AX37&lt;&gt;"",AX37*1.5,"Требуется нетто")</f>
        <v>0.15000000000000002</v>
      </c>
      <c r="AZ37" s="112">
        <f>+IF(AX37&lt;&gt;"",IFERROR(AT37*AX37,"Требуются кол-во и нетто"),"Требуются кол-во и нетто")</f>
        <v>1.3</v>
      </c>
      <c r="BA37" s="112">
        <f>IF(AY37&lt;&gt;"",IFERROR(AT37*AY37,"Требуются кол-во и брутто"),"Требуются кол-во и брутто")</f>
        <v>1.9500000000000002</v>
      </c>
      <c r="BB37" s="118">
        <v>450</v>
      </c>
      <c r="BC37" s="150">
        <f>+IF(BB37&lt;&gt;0,IFERROR(AT37*BB37,"Требуются кол-во и цена"),"Требуются кол-во и цена")</f>
        <v>5850</v>
      </c>
      <c r="BD37" s="105">
        <f>IF(A37&lt;&gt;"",IF(_xlfn.XLOOKUP(A37,'1C'!A:A,'1C'!A:A,0,0)&gt;0,1,0),"")</f>
        <v>1</v>
      </c>
      <c r="BE37" s="105">
        <f>IF(C37&lt;&gt;"",IF(_xlfn.XLOOKUP(TEXT(C37,"###"),'1C'!W:W,'1C'!D:D,0,0)&gt;0,0,1),"")</f>
        <v>0</v>
      </c>
      <c r="BF37" s="105">
        <f>IFERROR(IF(BE37,"-",IFERROR(IF(BD37&gt;0,0,1),"")),"")</f>
        <v>0</v>
      </c>
    </row>
    <row r="38" spans="1:58" ht="145.5" customHeight="1">
      <c r="A38" s="112" t="str">
        <f>IF(C38&amp;K38&lt;&gt;"",C38&amp;K38,"")</f>
        <v>MAC FLEMISHPETROL BLUE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80-365-06</v>
      </c>
      <c r="C38" s="121" t="s">
        <v>1694</v>
      </c>
      <c r="D38" s="112"/>
      <c r="E38" s="112" t="str">
        <f>IF(F38&lt;&gt;"",IFERROR(VLOOKUP(F38,Категории!A:B,2,0),""),"Требуется категория")</f>
        <v>Шляпы</v>
      </c>
      <c r="F38" s="112" t="str">
        <f>IF(A38&lt;&gt;"",IF(BD38&gt;0,_xlfn.XLOOKUP(A38,'1C'!A:A,'1C'!J:J,"",0),_xlfn.XLOOKUP(C38,'1C'!W:W,'1C'!J:J,"",0)),"")</f>
        <v>Шляпа федора</v>
      </c>
      <c r="G38" s="114" t="str">
        <f>IF(C38&lt;&gt;"",IF(BD38&gt;0,_xlfn.XLOOKUP(A38,'1C'!A:A,'1C'!L:L,"",0),_xlfn.XLOOKUP(C38,'1C'!W:W,'1C'!L:L,"",0)),"")</f>
        <v>Herman</v>
      </c>
      <c r="H38" s="112" t="str">
        <f>IF(A38&lt;&gt;"",_xlfn.XLOOKUP(A38,'1C'!A:A,'1C'!M:M,_xlfn.XLOOKUP(C38,'1C'!W:W,'1C'!M:M,"",0),0))</f>
        <v>всесезон</v>
      </c>
      <c r="J38" s="112" t="str">
        <f>_xlfn.LET(_xlpm.text,IF(A38&lt;&gt;"",IF('1C'!$AJ$1&lt;&gt;"",'1C'!$AJ$1,_xlfn.XLOOKUP(A38,'1C'!A:A,'1C'!D:D,_xlfn.XLOOKUP(C38,'1C'!W:W,'1C'!D:D,"",0),0))),_xlpm.ifError,_xlpm.text,_xlpm.space1,FIND(" ",_xlpm.text),_xlpm.space2,FIND(" ",_xlpm.text,_xlpm.space1),IFERROR(MID(_xlpm.text,_xlpm.space1+1,_xlpm.space2),_xlpm.ifError))</f>
        <v>Herman</v>
      </c>
      <c r="K38" s="122" t="s">
        <v>8317</v>
      </c>
      <c r="L38" s="147" t="str">
        <f>IF(K38&lt;&gt;"",IFERROR(VLOOKUP(A38,'1C'!A:X,8,0),IFERROR(VLOOKUP(K38,Colors!D:E,2,0),"")),"")</f>
        <v>синий</v>
      </c>
      <c r="M38" s="148" t="str">
        <f>IF(K38&lt;&gt;"",_xlfn.XLOOKUP(A38,'1C'!A:A,'1C'!R:R,"",0),"")</f>
        <v>синий</v>
      </c>
      <c r="N38" s="136"/>
      <c r="O38" s="136"/>
      <c r="P38" s="136"/>
      <c r="Q38" s="145" t="str">
        <f>IF(A38&lt;&gt;"",_xlfn.XLOOKUP(A38,'1C'!A:A,'1C'!I:I,_xlfn.XLOOKUP(C38,'1C'!W:W,'1C'!I:I,"",0),0),"")</f>
        <v>100% шерсть</v>
      </c>
      <c r="R38" s="136"/>
      <c r="S38" s="114" t="str">
        <f>_xlfn.LET(_xlpm.RES,IF(A38&lt;&gt;"",_xlfn.XLOOKUP(A38,'1C'!A:A,'1C'!N:N,_xlfn.XLOOKUP(C38,'1C'!W:W,'1C'!N:N,"",0),0),""),IF(_xlpm.RES=0,"",_xlpm.RES))</f>
        <v>фетровые</v>
      </c>
      <c r="T38" s="116" t="str">
        <f>IF(S38&lt;&gt;"",IFERROR(VLOOKUP(S38,MaterialsTypes!F:G,2,0),IFERROR(VLOOKUP(Q38,MaterialsTypes100,2,0),"")),IFERROR(VLOOKUP(Q38,MaterialsTypes100,2,0),""))</f>
        <v>Текстиль, фетр шерстяной</v>
      </c>
      <c r="U38" s="116" t="str">
        <f>IF(A38&lt;&gt;"",_xlfn.XLOOKUP(A38,'1C'!A:A,'1C'!K:K,_xlfn.XLOOKUP(C38,'1C'!W:W,'1C'!K:K,"",0),0),"")</f>
        <v>Женский</v>
      </c>
      <c r="Y38" s="106">
        <v>3</v>
      </c>
      <c r="AA38" s="106">
        <v>6</v>
      </c>
      <c r="AC38" s="106">
        <v>4</v>
      </c>
      <c r="AT38" s="116">
        <f>IF(COUNTBLANK(V38:AS38)&lt;24,SUM(V38:AS38),"")</f>
        <v>13</v>
      </c>
      <c r="AU38" s="148" t="str">
        <f>IF(A38&lt;&gt;"",_xlfn.XLOOKUP(_xlfn.XLOOKUP(A38,'1C'!A:A,'1C'!O:O,_xlfn.XLOOKUP(C38,'1C'!W:W,'1C'!O:O,"",0),0),Settings!N:N,Settings!O:O,"",0),"")</f>
        <v>IT</v>
      </c>
      <c r="AV38" s="114" t="str">
        <f ca="1">IF(AU38&lt;&gt;"",VLOOKUP(AU38,INDIRECT(SUBSTITUTE($J38,"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8" s="112" t="str">
        <f ca="1">IF(AU38&lt;&gt;"",VLOOKUP(AU38,INDIRECT(SUBSTITUTE($J38," ","")&amp;"Manufactures"),2,0),"Требуется код страны")</f>
        <v>Италия</v>
      </c>
      <c r="AX38" s="117">
        <f>0.05+0.05</f>
        <v>0.1</v>
      </c>
      <c r="AY38" s="112">
        <f>IF(AX38&lt;&gt;"",AX38*1.5,"Требуется нетто")</f>
        <v>0.15000000000000002</v>
      </c>
      <c r="AZ38" s="112">
        <f>+IF(AX38&lt;&gt;"",IFERROR(AT38*AX38,"Требуются кол-во и нетто"),"Требуются кол-во и нетто")</f>
        <v>1.3</v>
      </c>
      <c r="BA38" s="112">
        <f>IF(AY38&lt;&gt;"",IFERROR(AT38*AY38,"Требуются кол-во и брутто"),"Требуются кол-во и брутто")</f>
        <v>1.9500000000000002</v>
      </c>
      <c r="BB38" s="118">
        <v>450</v>
      </c>
      <c r="BC38" s="150">
        <f>+IF(BB38&lt;&gt;0,IFERROR(AT38*BB38,"Требуются кол-во и цена"),"Требуются кол-во и цена")</f>
        <v>5850</v>
      </c>
      <c r="BD38" s="105">
        <f>IF(A38&lt;&gt;"",IF(_xlfn.XLOOKUP(A38,'1C'!A:A,'1C'!A:A,0,0)&gt;0,1,0),"")</f>
        <v>1</v>
      </c>
      <c r="BE38" s="105">
        <f>IF(C38&lt;&gt;"",IF(_xlfn.XLOOKUP(TEXT(C38,"###"),'1C'!W:W,'1C'!D:D,0,0)&gt;0,0,1),"")</f>
        <v>0</v>
      </c>
      <c r="BF38" s="105">
        <f>IFERROR(IF(BE38,"-",IFERROR(IF(BD38&gt;0,0,1),"")),"")</f>
        <v>0</v>
      </c>
    </row>
    <row r="39" spans="1:58" ht="143.25" customHeight="1">
      <c r="A39" s="112" t="str">
        <f>IF(C39&amp;K39&lt;&gt;"",C39&amp;K39,"")</f>
        <v>MAC FLEMISHPEARL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80-365-01</v>
      </c>
      <c r="C39" s="121" t="s">
        <v>1694</v>
      </c>
      <c r="D39" s="112"/>
      <c r="E39" s="112" t="str">
        <f>IF(F39&lt;&gt;"",IFERROR(VLOOKUP(F39,Категории!A:B,2,0),""),"Требуется категория")</f>
        <v>Шляпы</v>
      </c>
      <c r="F39" s="112" t="str">
        <f>IF(A39&lt;&gt;"",IF(BD39&gt;0,_xlfn.XLOOKUP(A39,'1C'!A:A,'1C'!J:J,"",0),_xlfn.XLOOKUP(C39,'1C'!W:W,'1C'!J:J,"",0)),"")</f>
        <v>Шляпа федора</v>
      </c>
      <c r="G39" s="114" t="str">
        <f>IF(C39&lt;&gt;"",IF(BD39&gt;0,_xlfn.XLOOKUP(A39,'1C'!A:A,'1C'!L:L,"",0),_xlfn.XLOOKUP(C39,'1C'!W:W,'1C'!L:L,"",0)),"")</f>
        <v>Herman</v>
      </c>
      <c r="H39" s="112" t="str">
        <f>IF(A39&lt;&gt;"",_xlfn.XLOOKUP(A39,'1C'!A:A,'1C'!M:M,_xlfn.XLOOKUP(C39,'1C'!W:W,'1C'!M:M,"",0),0))</f>
        <v>всесезон</v>
      </c>
      <c r="J39" s="112" t="str">
        <f>_xlfn.LET(_xlpm.text,IF(A39&lt;&gt;"",IF('1C'!$AJ$1&lt;&gt;"",'1C'!$AJ$1,_xlfn.XLOOKUP(A39,'1C'!A:A,'1C'!D:D,_xlfn.XLOOKUP(C39,'1C'!W:W,'1C'!D:D,"",0),0))),_xlpm.ifError,_xlpm.text,_xlpm.space1,FIND(" ",_xlpm.text),_xlpm.space2,FIND(" ",_xlpm.text,_xlpm.space1),IFERROR(MID(_xlpm.text,_xlpm.space1+1,_xlpm.space2),_xlpm.ifError))</f>
        <v>Herman</v>
      </c>
      <c r="K39" s="122" t="s">
        <v>8318</v>
      </c>
      <c r="L39" s="146" t="str">
        <f>IF(K39&lt;&gt;"",IFERROR(VLOOKUP(A39,'1C'!A:X,8,0),IFERROR(VLOOKUP(K39,Colors!D:E,2,0),"")),"")</f>
        <v>светло-серый</v>
      </c>
      <c r="M39" s="148" t="str">
        <f>IF(K39&lt;&gt;"",_xlfn.XLOOKUP(A39,'1C'!A:A,'1C'!R:R,"",0),"")</f>
        <v>серый</v>
      </c>
      <c r="N39" s="136"/>
      <c r="O39" s="136"/>
      <c r="P39" s="136"/>
      <c r="Q39" s="145" t="str">
        <f>IF(A39&lt;&gt;"",_xlfn.XLOOKUP(A39,'1C'!A:A,'1C'!I:I,_xlfn.XLOOKUP(C39,'1C'!W:W,'1C'!I:I,"",0),0),"")</f>
        <v>100% шерсть</v>
      </c>
      <c r="R39" s="136"/>
      <c r="S39" s="114" t="str">
        <f>_xlfn.LET(_xlpm.RES,IF(A39&lt;&gt;"",_xlfn.XLOOKUP(A39,'1C'!A:A,'1C'!N:N,_xlfn.XLOOKUP(C39,'1C'!W:W,'1C'!N:N,"",0),0),""),IF(_xlpm.RES=0,"",_xlpm.RES))</f>
        <v>фетровые</v>
      </c>
      <c r="T39" s="116" t="str">
        <f>IF(S39&lt;&gt;"",IFERROR(VLOOKUP(S39,MaterialsTypes!F:G,2,0),IFERROR(VLOOKUP(Q39,MaterialsTypes100,2,0),"")),IFERROR(VLOOKUP(Q39,MaterialsTypes100,2,0),""))</f>
        <v>Текстиль, фетр шерстяной</v>
      </c>
      <c r="U39" s="112" t="str">
        <f>IF(A39&lt;&gt;"",_xlfn.XLOOKUP(A39,'1C'!A:A,'1C'!K:K,_xlfn.XLOOKUP(C39,'1C'!W:W,'1C'!K:K,"",0),0),"")</f>
        <v>Женский</v>
      </c>
      <c r="Y39" s="106">
        <v>4</v>
      </c>
      <c r="AA39" s="106">
        <v>5</v>
      </c>
      <c r="AC39" s="106">
        <v>5</v>
      </c>
      <c r="AT39" s="116">
        <f>IF(COUNTBLANK(V39:AS39)&lt;24,SUM(V39:AS39),"")</f>
        <v>14</v>
      </c>
      <c r="AU39" s="148" t="str">
        <f>IF(A39&lt;&gt;"",_xlfn.XLOOKUP(_xlfn.XLOOKUP(A39,'1C'!A:A,'1C'!O:O,_xlfn.XLOOKUP(C39,'1C'!W:W,'1C'!O:O,"",0),0),Settings!N:N,Settings!O:O,"",0),"")</f>
        <v>IT</v>
      </c>
      <c r="AV39" s="114" t="str">
        <f ca="1">IF(AU39&lt;&gt;"",VLOOKUP(AU39,INDIRECT(SUBSTITUTE($J39,"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39" s="112" t="str">
        <f ca="1">IF(AU39&lt;&gt;"",VLOOKUP(AU39,INDIRECT(SUBSTITUTE($J39," ","")&amp;"Manufactures"),2,0),"Требуется код страны")</f>
        <v>Италия</v>
      </c>
      <c r="AX39" s="117">
        <f>0.05+0.05</f>
        <v>0.1</v>
      </c>
      <c r="AY39" s="112">
        <f>IF(AX39&lt;&gt;"",AX39*1.5,"Требуется нетто")</f>
        <v>0.15000000000000002</v>
      </c>
      <c r="AZ39" s="112">
        <f>+IF(AX39&lt;&gt;"",IFERROR(AT39*AX39,"Требуются кол-во и нетто"),"Требуются кол-во и нетто")</f>
        <v>1.4000000000000001</v>
      </c>
      <c r="BA39" s="112">
        <f>IF(AY39&lt;&gt;"",IFERROR(AT39*AY39,"Требуются кол-во и брутто"),"Требуются кол-во и брутто")</f>
        <v>2.1000000000000005</v>
      </c>
      <c r="BB39" s="118">
        <v>450</v>
      </c>
      <c r="BC39" s="150">
        <f>+IF(BB39&lt;&gt;0,IFERROR(AT39*BB39,"Требуются кол-во и цена"),"Требуются кол-во и цена")</f>
        <v>6300</v>
      </c>
      <c r="BD39" s="105">
        <f>IF(A39&lt;&gt;"",IF(_xlfn.XLOOKUP(A39,'1C'!A:A,'1C'!A:A,0,0)&gt;0,1,0),"")</f>
        <v>1</v>
      </c>
      <c r="BE39" s="105">
        <f>IF(C39&lt;&gt;"",IF(_xlfn.XLOOKUP(TEXT(C39,"###"),'1C'!W:W,'1C'!D:D,0,0)&gt;0,0,1),"")</f>
        <v>0</v>
      </c>
      <c r="BF39" s="105">
        <f>IFERROR(IF(BE39,"-",IFERROR(IF(BD39&gt;0,0,1),"")),"")</f>
        <v>0</v>
      </c>
    </row>
    <row r="40" spans="1:58" ht="145.5" customHeight="1">
      <c r="A40" s="112" t="str">
        <f>IF(C40&amp;K40&lt;&gt;"",C40&amp;K40,"")</f>
        <v>MAC MILLANBLACK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80-599-09</v>
      </c>
      <c r="C40" s="121" t="s">
        <v>2058</v>
      </c>
      <c r="D40" s="112"/>
      <c r="E40" s="112" t="str">
        <f>IF(F40&lt;&gt;"",IFERROR(VLOOKUP(F40,Категории!A:B,2,0),""),"Требуется категория")</f>
        <v>Шляпы</v>
      </c>
      <c r="F40" s="112" t="str">
        <f>IF(A40&lt;&gt;"",IF(BD40&gt;0,_xlfn.XLOOKUP(A40,'1C'!A:A,'1C'!J:J,"",0),_xlfn.XLOOKUP(C40,'1C'!W:W,'1C'!J:J,"",0)),"")</f>
        <v>Шляпа федора</v>
      </c>
      <c r="G40" s="114" t="str">
        <f>IF(C40&lt;&gt;"",IF(BD40&gt;0,_xlfn.XLOOKUP(A40,'1C'!A:A,'1C'!L:L,"",0),_xlfn.XLOOKUP(C40,'1C'!W:W,'1C'!L:L,"",0)),"")</f>
        <v>Herman</v>
      </c>
      <c r="H40" s="112" t="str">
        <f>IF(A40&lt;&gt;"",_xlfn.XLOOKUP(A40,'1C'!A:A,'1C'!M:M,_xlfn.XLOOKUP(C40,'1C'!W:W,'1C'!M:M,"",0),0))</f>
        <v>всесезон</v>
      </c>
      <c r="J40" s="112" t="str">
        <f>_xlfn.LET(_xlpm.text,IF(A40&lt;&gt;"",IF('1C'!$AJ$1&lt;&gt;"",'1C'!$AJ$1,_xlfn.XLOOKUP(A40,'1C'!A:A,'1C'!D:D,_xlfn.XLOOKUP(C40,'1C'!W:W,'1C'!D:D,"",0),0))),_xlpm.ifError,_xlpm.text,_xlpm.space1,FIND(" ",_xlpm.text),_xlpm.space2,FIND(" ",_xlpm.text,_xlpm.space1),IFERROR(MID(_xlpm.text,_xlpm.space1+1,_xlpm.space2),_xlpm.ifError))</f>
        <v>Herman</v>
      </c>
      <c r="K40" s="122" t="s">
        <v>8298</v>
      </c>
      <c r="L40" s="146" t="str">
        <f>IF(K40&lt;&gt;"",IFERROR(VLOOKUP(A40,'1C'!A:X,8,0),IFERROR(VLOOKUP(K40,Colors!D:E,2,0),"")),"")</f>
        <v>черный</v>
      </c>
      <c r="M40" s="148" t="str">
        <f>IF(K40&lt;&gt;"",_xlfn.XLOOKUP(A40,'1C'!A:A,'1C'!R:R,"",0),"")</f>
        <v>черный</v>
      </c>
      <c r="N40" s="136"/>
      <c r="O40" s="136"/>
      <c r="P40" s="136"/>
      <c r="Q40" s="145" t="str">
        <f>IF(A40&lt;&gt;"",_xlfn.XLOOKUP(A40,'1C'!A:A,'1C'!I:I,_xlfn.XLOOKUP(C40,'1C'!W:W,'1C'!I:I,"",0),0),"")</f>
        <v>100% шерсть</v>
      </c>
      <c r="R40" s="136"/>
      <c r="S40" s="114" t="str">
        <f>_xlfn.LET(_xlpm.RES,IF(A40&lt;&gt;"",_xlfn.XLOOKUP(A40,'1C'!A:A,'1C'!N:N,_xlfn.XLOOKUP(C40,'1C'!W:W,'1C'!N:N,"",0),0),""),IF(_xlpm.RES=0,"",_xlpm.RES))</f>
        <v>фетровые</v>
      </c>
      <c r="T40" s="116" t="str">
        <f>IF(S40&lt;&gt;"",IFERROR(VLOOKUP(S40,MaterialsTypes!F:G,2,0),IFERROR(VLOOKUP(Q40,MaterialsTypes100,2,0),"")),IFERROR(VLOOKUP(Q40,MaterialsTypes100,2,0),""))</f>
        <v>Текстиль, фетр шерстяной</v>
      </c>
      <c r="U40" s="112" t="str">
        <f>IF(A40&lt;&gt;"",_xlfn.XLOOKUP(A40,'1C'!A:A,'1C'!K:K,_xlfn.XLOOKUP(C40,'1C'!W:W,'1C'!K:K,"",0),0),"")</f>
        <v>Унисекс</v>
      </c>
      <c r="Y40" s="106">
        <v>4</v>
      </c>
      <c r="AT40" s="116">
        <f>IF(COUNTBLANK(V40:AS40)&lt;24,SUM(V40:AS40),"")</f>
        <v>4</v>
      </c>
      <c r="AU40" s="148" t="str">
        <f>IF(A40&lt;&gt;"",_xlfn.XLOOKUP(_xlfn.XLOOKUP(A40,'1C'!A:A,'1C'!O:O,_xlfn.XLOOKUP(C40,'1C'!W:W,'1C'!O:O,"",0),0),Settings!N:N,Settings!O:O,"",0),"")</f>
        <v>CN</v>
      </c>
      <c r="AV40" s="114" t="str">
        <f ca="1">IF(AU40&lt;&gt;"",VLOOKUP(AU40,INDIRECT(SUBSTITUTE($J40,"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0" s="112" t="str">
        <f ca="1">IF(AU40&lt;&gt;"",VLOOKUP(AU40,INDIRECT(SUBSTITUTE($J40," ","")&amp;"Manufactures"),2,0),"Требуется код страны")</f>
        <v>Китай</v>
      </c>
      <c r="AX40" s="117">
        <f>0.05+0.05</f>
        <v>0.1</v>
      </c>
      <c r="AY40" s="112">
        <f>IF(AX40&lt;&gt;"",AX40*1.5,"Требуется нетто")</f>
        <v>0.15000000000000002</v>
      </c>
      <c r="AZ40" s="112">
        <f>+IF(AX40&lt;&gt;"",IFERROR(AT40*AX40,"Требуются кол-во и нетто"),"Требуются кол-во и нетто")</f>
        <v>0.4</v>
      </c>
      <c r="BA40" s="112">
        <f>IF(AY40&lt;&gt;"",IFERROR(AT40*AY40,"Требуются кол-во и брутто"),"Требуются кол-во и брутто")</f>
        <v>0.60000000000000009</v>
      </c>
      <c r="BB40" s="118">
        <v>450</v>
      </c>
      <c r="BC40" s="150">
        <f>+IF(BB40&lt;&gt;0,IFERROR(AT40*BB40,"Требуются кол-во и цена"),"Требуются кол-во и цена")</f>
        <v>1800</v>
      </c>
      <c r="BD40" s="105">
        <f>IF(A40&lt;&gt;"",IF(_xlfn.XLOOKUP(A40,'1C'!A:A,'1C'!A:A,0,0)&gt;0,1,0),"")</f>
        <v>1</v>
      </c>
      <c r="BE40" s="105">
        <f>IF(C40&lt;&gt;"",IF(_xlfn.XLOOKUP(TEXT(C40,"###"),'1C'!W:W,'1C'!D:D,0,0)&gt;0,0,1),"")</f>
        <v>0</v>
      </c>
      <c r="BF40" s="105">
        <f>IFERROR(IF(BE40,"-",IFERROR(IF(BD40&gt;0,0,1),"")),"")</f>
        <v>0</v>
      </c>
    </row>
    <row r="41" spans="1:58" ht="144.75" customHeight="1">
      <c r="A41" s="112" t="str">
        <f>IF(C41&amp;K41&lt;&gt;"",C41&amp;K41,"")</f>
        <v>MAC NELLABLUE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80-933-06</v>
      </c>
      <c r="C41" s="121" t="s">
        <v>5368</v>
      </c>
      <c r="D41" s="112"/>
      <c r="E41" s="112" t="str">
        <f>IF(F41&lt;&gt;"",IFERROR(VLOOKUP(F41,Категории!A:B,2,0),""),"Требуется категория")</f>
        <v>Шляпы</v>
      </c>
      <c r="F41" s="112" t="str">
        <f>IF(A41&lt;&gt;"",IF(BD41&gt;0,_xlfn.XLOOKUP(A41,'1C'!A:A,'1C'!J:J,"",0),_xlfn.XLOOKUP(C41,'1C'!W:W,'1C'!J:J,"",0)),"")</f>
        <v>Шляпа федора</v>
      </c>
      <c r="G41" s="114" t="str">
        <f>IF(C41&lt;&gt;"",IF(BD41&gt;0,_xlfn.XLOOKUP(A41,'1C'!A:A,'1C'!L:L,"",0),_xlfn.XLOOKUP(C41,'1C'!W:W,'1C'!L:L,"",0)),"")</f>
        <v>Herman</v>
      </c>
      <c r="H41" s="112" t="str">
        <f>IF(A41&lt;&gt;"",_xlfn.XLOOKUP(A41,'1C'!A:A,'1C'!M:M,_xlfn.XLOOKUP(C41,'1C'!W:W,'1C'!M:M,"",0),0))</f>
        <v>всесезон</v>
      </c>
      <c r="J41" s="112" t="str">
        <f>_xlfn.LET(_xlpm.text,IF(A41&lt;&gt;"",IF('1C'!$AJ$1&lt;&gt;"",'1C'!$AJ$1,_xlfn.XLOOKUP(A41,'1C'!A:A,'1C'!D:D,_xlfn.XLOOKUP(C41,'1C'!W:W,'1C'!D:D,"",0),0))),_xlpm.ifError,_xlpm.text,_xlpm.space1,FIND(" ",_xlpm.text),_xlpm.space2,FIND(" ",_xlpm.text,_xlpm.space1),IFERROR(MID(_xlpm.text,_xlpm.space1+1,_xlpm.space2),_xlpm.ifError))</f>
        <v>Herman</v>
      </c>
      <c r="K41" s="122" t="s">
        <v>8304</v>
      </c>
      <c r="L41" s="146" t="str">
        <f>IF(K41&lt;&gt;"",IFERROR(VLOOKUP(A41,'1C'!A:X,8,0),IFERROR(VLOOKUP(K41,Colors!D:E,2,0),"")),"")</f>
        <v>синий</v>
      </c>
      <c r="M41" s="148" t="str">
        <f>IF(K41&lt;&gt;"",_xlfn.XLOOKUP(A41,'1C'!A:A,'1C'!R:R,"",0),"")</f>
        <v>синий</v>
      </c>
      <c r="N41" s="136"/>
      <c r="O41" s="136"/>
      <c r="P41" s="136"/>
      <c r="Q41" s="145" t="str">
        <f>IF(A41&lt;&gt;"",_xlfn.XLOOKUP(A41,'1C'!A:A,'1C'!I:I,_xlfn.XLOOKUP(C41,'1C'!W:W,'1C'!I:I,"",0),0),"")</f>
        <v>100% шерсть</v>
      </c>
      <c r="R41" s="136"/>
      <c r="S41" s="114" t="str">
        <f>_xlfn.LET(_xlpm.RES,IF(A41&lt;&gt;"",_xlfn.XLOOKUP(A41,'1C'!A:A,'1C'!N:N,_xlfn.XLOOKUP(C41,'1C'!W:W,'1C'!N:N,"",0),0),""),IF(_xlpm.RES=0,"",_xlpm.RES))</f>
        <v>фетровые</v>
      </c>
      <c r="T41" s="116" t="str">
        <f>IF(S41&lt;&gt;"",IFERROR(VLOOKUP(S41,MaterialsTypes!F:G,2,0),IFERROR(VLOOKUP(Q41,MaterialsTypes100,2,0),"")),IFERROR(VLOOKUP(Q41,MaterialsTypes100,2,0),""))</f>
        <v>Текстиль, фетр шерстяной</v>
      </c>
      <c r="U41" s="112" t="str">
        <f>IF(A41&lt;&gt;"",_xlfn.XLOOKUP(A41,'1C'!A:A,'1C'!K:K,_xlfn.XLOOKUP(C41,'1C'!W:W,'1C'!K:K,"",0),0),"")</f>
        <v>Женский</v>
      </c>
      <c r="Y41" s="106">
        <v>4</v>
      </c>
      <c r="AA41" s="106">
        <v>6</v>
      </c>
      <c r="AT41" s="116">
        <f>IF(COUNTBLANK(V41:AS41)&lt;24,SUM(V41:AS41),"")</f>
        <v>10</v>
      </c>
      <c r="AU41" s="112" t="str">
        <f>IF(A41&lt;&gt;"",_xlfn.XLOOKUP(_xlfn.XLOOKUP(A41,'1C'!A:A,'1C'!O:O,_xlfn.XLOOKUP(C41,'1C'!W:W,'1C'!O:O,"",0),0),Settings!N:N,Settings!O:O,"",0),"")</f>
        <v>CN</v>
      </c>
      <c r="AV41" s="114" t="str">
        <f ca="1">IF(AU41&lt;&gt;"",VLOOKUP(AU41,INDIRECT(SUBSTITUTE($J41,"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1" s="112" t="str">
        <f ca="1">IF(AU41&lt;&gt;"",VLOOKUP(AU41,INDIRECT(SUBSTITUTE($J41," ","")&amp;"Manufactures"),2,0),"Требуется код страны")</f>
        <v>Китай</v>
      </c>
      <c r="AX41" s="117">
        <f>0.05+0.05</f>
        <v>0.1</v>
      </c>
      <c r="AY41" s="112">
        <f>IF(AX41&lt;&gt;"",AX41*1.5,"Требуется нетто")</f>
        <v>0.15000000000000002</v>
      </c>
      <c r="AZ41" s="112">
        <f>+IF(AX41&lt;&gt;"",IFERROR(AT41*AX41,"Требуются кол-во и нетто"),"Требуются кол-во и нетто")</f>
        <v>1</v>
      </c>
      <c r="BA41" s="112">
        <f>IF(AY41&lt;&gt;"",IFERROR(AT41*AY41,"Требуются кол-во и брутто"),"Требуются кол-во и брутто")</f>
        <v>1.5000000000000002</v>
      </c>
      <c r="BB41" s="118">
        <v>450</v>
      </c>
      <c r="BC41" s="150">
        <f>+IF(BB41&lt;&gt;0,IFERROR(AT41*BB41,"Требуются кол-во и цена"),"Требуются кол-во и цена")</f>
        <v>4500</v>
      </c>
      <c r="BD41" s="105">
        <f>IF(A41&lt;&gt;"",IF(_xlfn.XLOOKUP(A41,'1C'!A:A,'1C'!A:A,0,0)&gt;0,1,0),"")</f>
        <v>1</v>
      </c>
      <c r="BE41" s="105">
        <f>IF(C41&lt;&gt;"",IF(_xlfn.XLOOKUP(TEXT(C41,"###"),'1C'!W:W,'1C'!D:D,0,0)&gt;0,0,1),"")</f>
        <v>0</v>
      </c>
      <c r="BF41" s="105">
        <f>IFERROR(IF(BE41,"-",IFERROR(IF(BD41&gt;0,0,1),"")),"")</f>
        <v>0</v>
      </c>
    </row>
    <row r="42" spans="1:58" ht="150.94999999999999" customHeight="1">
      <c r="A42" s="112" t="str">
        <f>IF(C42&amp;K42&lt;&gt;"",C42&amp;K42,"")</f>
        <v>QUEEN EVITABLACK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80-372-52</v>
      </c>
      <c r="C42" s="121" t="s">
        <v>1731</v>
      </c>
      <c r="D42" s="112"/>
      <c r="E42" s="112" t="str">
        <f>IF(F42&lt;&gt;"",IFERROR(VLOOKUP(F42,Категории!A:B,2,0),""),"Требуется категория")</f>
        <v>Шляпы</v>
      </c>
      <c r="F42" s="112" t="str">
        <f>IF(A42&lt;&gt;"",IF(BD42&gt;0,_xlfn.XLOOKUP(A42,'1C'!A:A,'1C'!J:J,"",0),_xlfn.XLOOKUP(C42,'1C'!W:W,'1C'!J:J,"",0)),"")</f>
        <v>Шляпа с широкими полями</v>
      </c>
      <c r="G42" s="114" t="str">
        <f>IF(C42&lt;&gt;"",IF(BD42&gt;0,_xlfn.XLOOKUP(A42,'1C'!A:A,'1C'!L:L,"",0),_xlfn.XLOOKUP(C42,'1C'!W:W,'1C'!L:L,"",0)),"")</f>
        <v>Herman</v>
      </c>
      <c r="H42" s="112" t="str">
        <f>IF(A42&lt;&gt;"",_xlfn.XLOOKUP(A42,'1C'!A:A,'1C'!M:M,_xlfn.XLOOKUP(C42,'1C'!W:W,'1C'!M:M,"",0),0))</f>
        <v>всесезон</v>
      </c>
      <c r="J42" s="112" t="str">
        <f>_xlfn.LET(_xlpm.text,IF(A42&lt;&gt;"",IF('1C'!$AJ$1&lt;&gt;"",'1C'!$AJ$1,_xlfn.XLOOKUP(A42,'1C'!A:A,'1C'!D:D,_xlfn.XLOOKUP(C42,'1C'!W:W,'1C'!D:D,"",0),0))),_xlpm.ifError,_xlpm.text,_xlpm.space1,FIND(" ",_xlpm.text),_xlpm.space2,FIND(" ",_xlpm.text,_xlpm.space1),IFERROR(MID(_xlpm.text,_xlpm.space1+1,_xlpm.space2),_xlpm.ifError))</f>
        <v>Herman</v>
      </c>
      <c r="K42" s="122" t="s">
        <v>8298</v>
      </c>
      <c r="L42" s="146" t="str">
        <f>IF(K42&lt;&gt;"",IFERROR(VLOOKUP(A42,'1C'!A:X,8,0),IFERROR(VLOOKUP(K42,Colors!D:E,2,0),"")),"")</f>
        <v>черный</v>
      </c>
      <c r="M42" s="148" t="str">
        <f>IF(K42&lt;&gt;"",_xlfn.XLOOKUP(A42,'1C'!A:A,'1C'!R:R,"",0),"")</f>
        <v>черный</v>
      </c>
      <c r="N42" s="136"/>
      <c r="O42" s="136"/>
      <c r="P42" s="136"/>
      <c r="Q42" s="145" t="str">
        <f>IF(A42&lt;&gt;"",_xlfn.XLOOKUP(A42,'1C'!A:A,'1C'!I:I,_xlfn.XLOOKUP(C42,'1C'!W:W,'1C'!I:I,"",0),0),"")</f>
        <v>100% шерсть</v>
      </c>
      <c r="R42" s="136"/>
      <c r="S42" s="114" t="str">
        <f>_xlfn.LET(_xlpm.RES,IF(A42&lt;&gt;"",_xlfn.XLOOKUP(A42,'1C'!A:A,'1C'!N:N,_xlfn.XLOOKUP(C42,'1C'!W:W,'1C'!N:N,"",0),0),""),IF(_xlpm.RES=0,"",_xlpm.RES))</f>
        <v>фетровые</v>
      </c>
      <c r="T42" s="116" t="str">
        <f>IF(S42&lt;&gt;"",IFERROR(VLOOKUP(S42,MaterialsTypes!F:G,2,0),IFERROR(VLOOKUP(Q42,MaterialsTypes100,2,0),"")),IFERROR(VLOOKUP(Q42,MaterialsTypes100,2,0),""))</f>
        <v>Текстиль, фетр шерстяной</v>
      </c>
      <c r="U42" s="112" t="str">
        <f>IF(A42&lt;&gt;"",_xlfn.XLOOKUP(A42,'1C'!A:A,'1C'!K:K,_xlfn.XLOOKUP(C42,'1C'!W:W,'1C'!K:K,"",0),0),"")</f>
        <v>Женский</v>
      </c>
      <c r="AA42" s="106">
        <v>5</v>
      </c>
      <c r="AT42" s="116">
        <f>IF(COUNTBLANK(V42:AS42)&lt;24,SUM(V42:AS42),"")</f>
        <v>5</v>
      </c>
      <c r="AU42" s="112" t="str">
        <f>IF(A42&lt;&gt;"",_xlfn.XLOOKUP(_xlfn.XLOOKUP(A42,'1C'!A:A,'1C'!O:O,_xlfn.XLOOKUP(C42,'1C'!W:W,'1C'!O:O,"",0),0),Settings!N:N,Settings!O:O,"",0),"")</f>
        <v>CN</v>
      </c>
      <c r="AV42" s="114" t="str">
        <f ca="1">IF(AU42&lt;&gt;"",VLOOKUP(AU42,INDIRECT(SUBSTITUTE($J42,"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2" s="112" t="str">
        <f ca="1">IF(AU42&lt;&gt;"",VLOOKUP(AU42,INDIRECT(SUBSTITUTE($J42," ","")&amp;"Manufactures"),2,0),"Требуется код страны")</f>
        <v>Китай</v>
      </c>
      <c r="AX42" s="117">
        <f>0.05+0.05</f>
        <v>0.1</v>
      </c>
      <c r="AY42" s="112">
        <f>IF(AX42&lt;&gt;"",AX42*1.5,"Требуется нетто")</f>
        <v>0.15000000000000002</v>
      </c>
      <c r="AZ42" s="112">
        <f>+IF(AX42&lt;&gt;"",IFERROR(AT42*AX42,"Требуются кол-во и нетто"),"Требуются кол-во и нетто")</f>
        <v>0.5</v>
      </c>
      <c r="BA42" s="112">
        <f>IF(AY42&lt;&gt;"",IFERROR(AT42*AY42,"Требуются кол-во и брутто"),"Требуются кол-во и брутто")</f>
        <v>0.75000000000000011</v>
      </c>
      <c r="BB42" s="118">
        <v>450</v>
      </c>
      <c r="BC42" s="150">
        <f>+IF(BB42&lt;&gt;0,IFERROR(AT42*BB42,"Требуются кол-во и цена"),"Требуются кол-во и цена")</f>
        <v>2250</v>
      </c>
      <c r="BD42" s="105">
        <f>IF(A42&lt;&gt;"",IF(_xlfn.XLOOKUP(A42,'1C'!A:A,'1C'!A:A,0,0)&gt;0,1,0),"")</f>
        <v>1</v>
      </c>
      <c r="BE42" s="105">
        <f>IF(C42&lt;&gt;"",IF(_xlfn.XLOOKUP(TEXT(C42,"###"),'1C'!W:W,'1C'!D:D,0,0)&gt;0,0,1),"")</f>
        <v>0</v>
      </c>
      <c r="BF42" s="105">
        <f>IFERROR(IF(BE42,"-",IFERROR(IF(BD42&gt;0,0,1),"")),"")</f>
        <v>0</v>
      </c>
    </row>
    <row r="43" spans="1:58" ht="144" customHeight="1">
      <c r="A43" s="112" t="str">
        <f>IF(C43&amp;K43&lt;&gt;"",C43&amp;K43,"")</f>
        <v>WHALESNAVY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81-039-16</v>
      </c>
      <c r="C43" s="121" t="s">
        <v>6660</v>
      </c>
      <c r="E43" s="112" t="str">
        <f>IF(F43&lt;&gt;"",IFERROR(VLOOKUP(F43,Категории!A:B,2,0),""),"Требуется категория")</f>
        <v>Шапки</v>
      </c>
      <c r="F43" s="112" t="str">
        <f>IF(A43&lt;&gt;"",IF(BD43&gt;0,_xlfn.XLOOKUP(A43,'1C'!A:A,'1C'!J:J,"",0),_xlfn.XLOOKUP(C43,'1C'!W:W,'1C'!J:J,"",0)),"")</f>
        <v>Шапка докер</v>
      </c>
      <c r="G43" s="114" t="str">
        <f>IF(C43&lt;&gt;"",IF(BD43&gt;0,_xlfn.XLOOKUP(A43,'1C'!A:A,'1C'!L:L,"",0),_xlfn.XLOOKUP(C43,'1C'!W:W,'1C'!L:L,"",0)),"")</f>
        <v>Herman</v>
      </c>
      <c r="H43" s="112" t="str">
        <f>IF(A43&lt;&gt;"",_xlfn.XLOOKUP(A43,'1C'!A:A,'1C'!M:M,_xlfn.XLOOKUP(C43,'1C'!W:W,'1C'!M:M,"",0),0))</f>
        <v>всесезон</v>
      </c>
      <c r="J43" s="112" t="str">
        <f>_xlfn.LET(_xlpm.text,IF(A43&lt;&gt;"",IF('1C'!$AJ$1&lt;&gt;"",'1C'!$AJ$1,_xlfn.XLOOKUP(A43,'1C'!A:A,'1C'!D:D,_xlfn.XLOOKUP(C43,'1C'!W:W,'1C'!D:D,"",0),0))),_xlpm.ifError,_xlpm.text,_xlpm.space1,FIND(" ",_xlpm.text),_xlpm.space2,FIND(" ",_xlpm.text,_xlpm.space1),IFERROR(MID(_xlpm.text,_xlpm.space1+1,_xlpm.space2),_xlpm.ifError))</f>
        <v>Herman</v>
      </c>
      <c r="K43" s="122" t="s">
        <v>8300</v>
      </c>
      <c r="L43" s="147" t="str">
        <f>IF(K43&lt;&gt;"",IFERROR(VLOOKUP(A43,'1C'!A:X,8,0),IFERROR(VLOOKUP(K43,Colors!D:E,2,0),"")),"")</f>
        <v>темно-синий</v>
      </c>
      <c r="M43" s="148" t="str">
        <f>IF(K43&lt;&gt;"",_xlfn.XLOOKUP(A43,'1C'!A:A,'1C'!R:R,"",0),"")</f>
        <v>синий</v>
      </c>
      <c r="N43" s="136"/>
      <c r="O43" s="136"/>
      <c r="P43" s="136"/>
      <c r="Q43" s="114" t="str">
        <f>IF(A43&lt;&gt;"",_xlfn.XLOOKUP(A43,'1C'!A:A,'1C'!I:I,_xlfn.XLOOKUP(C43,'1C'!W:W,'1C'!I:I,"",0),0),"")</f>
        <v>100% хлопок</v>
      </c>
      <c r="R43" s="136"/>
      <c r="S43" s="114" t="str">
        <f>_xlfn.LET(_xlpm.RES,IF(A43&lt;&gt;"",_xlfn.XLOOKUP(A43,'1C'!A:A,'1C'!N:N,_xlfn.XLOOKUP(C43,'1C'!W:W,'1C'!N:N,"",0),0),""),IF(_xlpm.RES=0,"",_xlpm.RES))</f>
        <v>вельветовые</v>
      </c>
      <c r="T43" s="116" t="str">
        <f>IF(S43&lt;&gt;"",IFERROR(VLOOKUP(S43,MaterialsTypes!F:G,2,0),IFERROR(VLOOKUP(Q43,MaterialsTypes100,2,0),"")),IFERROR(VLOOKUP(Q43,MaterialsTypes100,2,0),""))</f>
        <v>Текстиль, ткань</v>
      </c>
      <c r="U43" s="116" t="str">
        <f>IF(A43&lt;&gt;"",_xlfn.XLOOKUP(A43,'1C'!A:A,'1C'!K:K,_xlfn.XLOOKUP(C43,'1C'!W:W,'1C'!K:K,"",0),0),"")</f>
        <v>Мужской</v>
      </c>
      <c r="V43" s="106">
        <v>3</v>
      </c>
      <c r="AT43" s="116">
        <f>IF(COUNTBLANK(V43:AS43)&lt;24,SUM(V43:AS43),"")</f>
        <v>3</v>
      </c>
      <c r="AU43" s="112" t="str">
        <f>IF(A43&lt;&gt;"",_xlfn.XLOOKUP(_xlfn.XLOOKUP(A43,'1C'!A:A,'1C'!O:O,_xlfn.XLOOKUP(C43,'1C'!W:W,'1C'!O:O,"",0),0),Settings!N:N,Settings!O:O,"",0),"")</f>
        <v>CN</v>
      </c>
      <c r="AV43" s="114" t="str">
        <f ca="1">IF(AU43&lt;&gt;"",VLOOKUP(AU43,INDIRECT(SUBSTITUTE($J43,"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3" s="112" t="str">
        <f ca="1">IF(AU43&lt;&gt;"",VLOOKUP(AU43,INDIRECT(SUBSTITUTE($J43," ","")&amp;"Manufactures"),2,0),"Требуется код страны")</f>
        <v>Китай</v>
      </c>
      <c r="AX43" s="117">
        <f>0.05+0.05</f>
        <v>0.1</v>
      </c>
      <c r="AY43" s="112">
        <f>IF(AX43&lt;&gt;"",AX43*1.5,"Требуется нетто")</f>
        <v>0.15000000000000002</v>
      </c>
      <c r="AZ43" s="112">
        <f>+IF(AX43&lt;&gt;"",IFERROR(AT43*AX43,"Требуются кол-во и нетто"),"Требуются кол-во и нетто")</f>
        <v>0.30000000000000004</v>
      </c>
      <c r="BA43" s="112">
        <f>IF(AY43&lt;&gt;"",IFERROR(AT43*AY43,"Требуются кол-во и брутто"),"Требуются кол-во и брутто")</f>
        <v>0.45000000000000007</v>
      </c>
      <c r="BB43" s="118">
        <v>579.6</v>
      </c>
      <c r="BC43" s="150">
        <f>+IF(BB43&lt;&gt;0,IFERROR(AT43*BB43,"Требуются кол-во и цена"),"Требуются кол-во и цена")</f>
        <v>1738.8000000000002</v>
      </c>
      <c r="BD43" s="105">
        <f>IF(A43&lt;&gt;"",IF(_xlfn.XLOOKUP(A43,'1C'!A:A,'1C'!A:A,0,0)&gt;0,1,0),"")</f>
        <v>1</v>
      </c>
      <c r="BE43" s="105">
        <f>IF(C43&lt;&gt;"",IF(_xlfn.XLOOKUP(TEXT(C43,"###"),'1C'!W:W,'1C'!D:D,0,0)&gt;0,0,1),"")</f>
        <v>0</v>
      </c>
      <c r="BF43" s="105">
        <f>IFERROR(IF(BE43,"-",IFERROR(IF(BD43&gt;0,0,1),"")),"")</f>
        <v>0</v>
      </c>
    </row>
    <row r="44" spans="1:58" ht="149.44999999999999" customHeight="1">
      <c r="A44" s="112" t="str">
        <f>IF(C44&amp;K44&lt;&gt;"",C44&amp;K44,"")</f>
        <v>WHALESBLACK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81-039-09</v>
      </c>
      <c r="C44" s="121" t="s">
        <v>6660</v>
      </c>
      <c r="E44" s="112" t="str">
        <f>IF(F44&lt;&gt;"",IFERROR(VLOOKUP(F44,Категории!A:B,2,0),""),"Требуется категория")</f>
        <v>Шапки</v>
      </c>
      <c r="F44" s="112" t="str">
        <f>IF(A44&lt;&gt;"",IF(BD44&gt;0,_xlfn.XLOOKUP(A44,'1C'!A:A,'1C'!J:J,"",0),_xlfn.XLOOKUP(C44,'1C'!W:W,'1C'!J:J,"",0)),"")</f>
        <v>Шапка докер</v>
      </c>
      <c r="G44" s="114" t="str">
        <f>IF(C44&lt;&gt;"",IF(BD44&gt;0,_xlfn.XLOOKUP(A44,'1C'!A:A,'1C'!L:L,"",0),_xlfn.XLOOKUP(C44,'1C'!W:W,'1C'!L:L,"",0)),"")</f>
        <v>Herman</v>
      </c>
      <c r="H44" s="112" t="str">
        <f>IF(A44&lt;&gt;"",_xlfn.XLOOKUP(A44,'1C'!A:A,'1C'!M:M,_xlfn.XLOOKUP(C44,'1C'!W:W,'1C'!M:M,"",0),0))</f>
        <v>всесезон</v>
      </c>
      <c r="J44" s="112" t="str">
        <f>_xlfn.LET(_xlpm.text,IF(A44&lt;&gt;"",IF('1C'!$AJ$1&lt;&gt;"",'1C'!$AJ$1,_xlfn.XLOOKUP(A44,'1C'!A:A,'1C'!D:D,_xlfn.XLOOKUP(C44,'1C'!W:W,'1C'!D:D,"",0),0))),_xlpm.ifError,_xlpm.text,_xlpm.space1,FIND(" ",_xlpm.text),_xlpm.space2,FIND(" ",_xlpm.text,_xlpm.space1),IFERROR(MID(_xlpm.text,_xlpm.space1+1,_xlpm.space2),_xlpm.ifError))</f>
        <v>Herman</v>
      </c>
      <c r="K44" s="122" t="s">
        <v>8298</v>
      </c>
      <c r="L44" s="147" t="str">
        <f>IF(K44&lt;&gt;"",IFERROR(VLOOKUP(A44,'1C'!A:X,8,0),IFERROR(VLOOKUP(K44,Colors!D:E,2,0),"")),"")</f>
        <v>черный</v>
      </c>
      <c r="M44" s="148" t="str">
        <f>IF(K44&lt;&gt;"",_xlfn.XLOOKUP(A44,'1C'!A:A,'1C'!R:R,"",0),"")</f>
        <v>черный</v>
      </c>
      <c r="N44" s="136"/>
      <c r="O44" s="136"/>
      <c r="P44" s="136"/>
      <c r="Q44" s="114" t="str">
        <f>IF(A44&lt;&gt;"",_xlfn.XLOOKUP(A44,'1C'!A:A,'1C'!I:I,_xlfn.XLOOKUP(C44,'1C'!W:W,'1C'!I:I,"",0),0),"")</f>
        <v>100% хлопок</v>
      </c>
      <c r="R44" s="136"/>
      <c r="S44" s="114" t="str">
        <f>_xlfn.LET(_xlpm.RES,IF(A44&lt;&gt;"",_xlfn.XLOOKUP(A44,'1C'!A:A,'1C'!N:N,_xlfn.XLOOKUP(C44,'1C'!W:W,'1C'!N:N,"",0),0),""),IF(_xlpm.RES=0,"",_xlpm.RES))</f>
        <v>вельветовые</v>
      </c>
      <c r="T44" s="116" t="str">
        <f>IF(S44&lt;&gt;"",IFERROR(VLOOKUP(S44,MaterialsTypes!F:G,2,0),IFERROR(VLOOKUP(Q44,MaterialsTypes100,2,0),"")),IFERROR(VLOOKUP(Q44,MaterialsTypes100,2,0),""))</f>
        <v>Текстиль, ткань</v>
      </c>
      <c r="U44" s="116" t="str">
        <f>IF(A44&lt;&gt;"",_xlfn.XLOOKUP(A44,'1C'!A:A,'1C'!K:K,_xlfn.XLOOKUP(C44,'1C'!W:W,'1C'!K:K,"",0),0),"")</f>
        <v>Мужской</v>
      </c>
      <c r="V44" s="106">
        <v>6</v>
      </c>
      <c r="AT44" s="116">
        <f>IF(COUNTBLANK(V44:AS44)&lt;24,SUM(V44:AS44),"")</f>
        <v>6</v>
      </c>
      <c r="AU44" s="112" t="str">
        <f>IF(A44&lt;&gt;"",_xlfn.XLOOKUP(_xlfn.XLOOKUP(A44,'1C'!A:A,'1C'!O:O,_xlfn.XLOOKUP(C44,'1C'!W:W,'1C'!O:O,"",0),0),Settings!N:N,Settings!O:O,"",0),"")</f>
        <v>CN</v>
      </c>
      <c r="AV44" s="114" t="str">
        <f ca="1">IF(AU44&lt;&gt;"",VLOOKUP(AU44,INDIRECT(SUBSTITUTE($J44,"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4" s="112" t="str">
        <f ca="1">IF(AU44&lt;&gt;"",VLOOKUP(AU44,INDIRECT(SUBSTITUTE($J44," ","")&amp;"Manufactures"),2,0),"Требуется код страны")</f>
        <v>Китай</v>
      </c>
      <c r="AX44" s="117">
        <f>0.05+0.05</f>
        <v>0.1</v>
      </c>
      <c r="AY44" s="112">
        <f>IF(AX44&lt;&gt;"",AX44*1.5,"Требуется нетто")</f>
        <v>0.15000000000000002</v>
      </c>
      <c r="AZ44" s="112">
        <f>+IF(AX44&lt;&gt;"",IFERROR(AT44*AX44,"Требуются кол-во и нетто"),"Требуются кол-во и нетто")</f>
        <v>0.60000000000000009</v>
      </c>
      <c r="BA44" s="112">
        <f>IF(AY44&lt;&gt;"",IFERROR(AT44*AY44,"Требуются кол-во и брутто"),"Требуются кол-во и брутто")</f>
        <v>0.90000000000000013</v>
      </c>
      <c r="BB44" s="118">
        <v>579.6</v>
      </c>
      <c r="BC44" s="150">
        <f>+IF(BB44&lt;&gt;0,IFERROR(AT44*BB44,"Требуются кол-во и цена"),"Требуются кол-во и цена")</f>
        <v>3477.6000000000004</v>
      </c>
      <c r="BD44" s="105">
        <f>IF(A44&lt;&gt;"",IF(_xlfn.XLOOKUP(A44,'1C'!A:A,'1C'!A:A,0,0)&gt;0,1,0),"")</f>
        <v>1</v>
      </c>
      <c r="BE44" s="105">
        <f>IF(C44&lt;&gt;"",IF(_xlfn.XLOOKUP(TEXT(C44,"###"),'1C'!W:W,'1C'!D:D,0,0)&gt;0,0,1),"")</f>
        <v>0</v>
      </c>
      <c r="BF44" s="105">
        <f>IFERROR(IF(BE44,"-",IFERROR(IF(BD44&gt;0,0,1),"")),"")</f>
        <v>0</v>
      </c>
    </row>
    <row r="45" spans="1:58" ht="144" customHeight="1">
      <c r="A45" s="112" t="str">
        <f>IF(C45&amp;K45&lt;&gt;"",C45&amp;K45,"")</f>
        <v>SEALNAVY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81-038-16</v>
      </c>
      <c r="C45" s="121" t="s">
        <v>6655</v>
      </c>
      <c r="E45" s="112" t="str">
        <f>IF(F45&lt;&gt;"",IFERROR(VLOOKUP(F45,Категории!A:B,2,0),""),"Требуется категория")</f>
        <v>Шапки</v>
      </c>
      <c r="F45" s="112" t="str">
        <f>IF(A45&lt;&gt;"",IF(BD45&gt;0,_xlfn.XLOOKUP(A45,'1C'!A:A,'1C'!J:J,"",0),_xlfn.XLOOKUP(C45,'1C'!W:W,'1C'!J:J,"",0)),"")</f>
        <v>Шапка докер</v>
      </c>
      <c r="G45" s="114" t="str">
        <f>IF(C45&lt;&gt;"",IF(BD45&gt;0,_xlfn.XLOOKUP(A45,'1C'!A:A,'1C'!L:L,"",0),_xlfn.XLOOKUP(C45,'1C'!W:W,'1C'!L:L,"",0)),"")</f>
        <v>Herman</v>
      </c>
      <c r="H45" s="112" t="str">
        <f>IF(A45&lt;&gt;"",_xlfn.XLOOKUP(A45,'1C'!A:A,'1C'!M:M,_xlfn.XLOOKUP(C45,'1C'!W:W,'1C'!M:M,"",0),0))</f>
        <v>всесезон</v>
      </c>
      <c r="J45" s="112" t="str">
        <f>_xlfn.LET(_xlpm.text,IF(A45&lt;&gt;"",IF('1C'!$AJ$1&lt;&gt;"",'1C'!$AJ$1,_xlfn.XLOOKUP(A45,'1C'!A:A,'1C'!D:D,_xlfn.XLOOKUP(C45,'1C'!W:W,'1C'!D:D,"",0),0))),_xlpm.ifError,_xlpm.text,_xlpm.space1,FIND(" ",_xlpm.text),_xlpm.space2,FIND(" ",_xlpm.text,_xlpm.space1),IFERROR(MID(_xlpm.text,_xlpm.space1+1,_xlpm.space2),_xlpm.ifError))</f>
        <v>Herman</v>
      </c>
      <c r="K45" s="122" t="s">
        <v>8300</v>
      </c>
      <c r="L45" s="146" t="str">
        <f>IF(K45&lt;&gt;"",IFERROR(VLOOKUP(A45,'1C'!A:X,8,0),IFERROR(VLOOKUP(K45,Colors!D:E,2,0),"")),"")</f>
        <v>темно-синий</v>
      </c>
      <c r="M45" s="148" t="str">
        <f>IF(K45&lt;&gt;"",_xlfn.XLOOKUP(A45,'1C'!A:A,'1C'!R:R,"",0),"")</f>
        <v>синий</v>
      </c>
      <c r="N45" s="136"/>
      <c r="O45" s="136"/>
      <c r="P45" s="136"/>
      <c r="Q45" s="149" t="str">
        <f>IF(A45&lt;&gt;"",_xlfn.XLOOKUP(A45,'1C'!A:A,'1C'!I:I,_xlfn.XLOOKUP(C45,'1C'!W:W,'1C'!I:I,"",0),0),"")</f>
        <v>100% хлопок</v>
      </c>
      <c r="R45" s="136"/>
      <c r="S45" s="114" t="str">
        <f>_xlfn.LET(_xlpm.RES,IF(A45&lt;&gt;"",_xlfn.XLOOKUP(A45,'1C'!A:A,'1C'!N:N,_xlfn.XLOOKUP(C45,'1C'!W:W,'1C'!N:N,"",0),0),""),IF(_xlpm.RES=0,"",_xlpm.RES))</f>
        <v>хлопковые</v>
      </c>
      <c r="T45" s="116" t="str">
        <f>IF(S45&lt;&gt;"",IFERROR(VLOOKUP(S45,MaterialsTypes!F:G,2,0),IFERROR(VLOOKUP(Q45,MaterialsTypes100,2,0),"")),IFERROR(VLOOKUP(Q45,MaterialsTypes100,2,0),""))</f>
        <v>Текстиль, ткань</v>
      </c>
      <c r="U45" s="112" t="str">
        <f>IF(A45&lt;&gt;"",_xlfn.XLOOKUP(A45,'1C'!A:A,'1C'!K:K,_xlfn.XLOOKUP(C45,'1C'!W:W,'1C'!K:K,"",0),0),"")</f>
        <v>Мужской</v>
      </c>
      <c r="V45" s="106">
        <v>6</v>
      </c>
      <c r="AT45" s="116">
        <f>IF(COUNTBLANK(V45:AS45)&lt;24,SUM(V45:AS45),"")</f>
        <v>6</v>
      </c>
      <c r="AU45" s="112" t="str">
        <f>IF(A45&lt;&gt;"",_xlfn.XLOOKUP(_xlfn.XLOOKUP(A45,'1C'!A:A,'1C'!O:O,_xlfn.XLOOKUP(C45,'1C'!W:W,'1C'!O:O,"",0),0),Settings!N:N,Settings!O:O,"",0),"")</f>
        <v>CN</v>
      </c>
      <c r="AV45" s="114" t="str">
        <f ca="1">IF(AU45&lt;&gt;"",VLOOKUP(AU45,INDIRECT(SUBSTITUTE($J45,"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5" s="112" t="str">
        <f ca="1">IF(AU45&lt;&gt;"",VLOOKUP(AU45,INDIRECT(SUBSTITUTE($J45," ","")&amp;"Manufactures"),2,0),"Требуется код страны")</f>
        <v>Китай</v>
      </c>
      <c r="AX45" s="117">
        <f>0.05+0.05</f>
        <v>0.1</v>
      </c>
      <c r="AY45" s="112">
        <f>IF(AX45&lt;&gt;"",AX45*1.5,"Требуется нетто")</f>
        <v>0.15000000000000002</v>
      </c>
      <c r="AZ45" s="112">
        <f>+IF(AX45&lt;&gt;"",IFERROR(AT45*AX45,"Требуются кол-во и нетто"),"Требуются кол-во и нетто")</f>
        <v>0.60000000000000009</v>
      </c>
      <c r="BA45" s="112">
        <f>IF(AY45&lt;&gt;"",IFERROR(AT45*AY45,"Требуются кол-во и брутто"),"Требуются кол-во и брутто")</f>
        <v>0.90000000000000013</v>
      </c>
      <c r="BB45" s="118">
        <v>579.6</v>
      </c>
      <c r="BC45" s="150">
        <f>+IF(BB45&lt;&gt;0,IFERROR(AT45*BB45,"Требуются кол-во и цена"),"Требуются кол-во и цена")</f>
        <v>3477.6000000000004</v>
      </c>
      <c r="BD45" s="105">
        <f>IF(A45&lt;&gt;"",IF(_xlfn.XLOOKUP(A45,'1C'!A:A,'1C'!A:A,0,0)&gt;0,1,0),"")</f>
        <v>1</v>
      </c>
      <c r="BE45" s="105">
        <f>IF(C45&lt;&gt;"",IF(_xlfn.XLOOKUP(TEXT(C45,"###"),'1C'!W:W,'1C'!D:D,0,0)&gt;0,0,1),"")</f>
        <v>0</v>
      </c>
      <c r="BF45" s="105">
        <f>IFERROR(IF(BE45,"-",IFERROR(IF(BD45&gt;0,0,1),"")),"")</f>
        <v>0</v>
      </c>
    </row>
    <row r="46" spans="1:58" ht="144" customHeight="1">
      <c r="A46" s="112" t="str">
        <f>IF(C46&amp;K46&lt;&gt;"",C46&amp;K46,"")</f>
        <v>SEALBLACK</v>
      </c>
      <c r="B46" s="10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81-038-09</v>
      </c>
      <c r="C46" s="121" t="s">
        <v>6655</v>
      </c>
      <c r="E46" s="112" t="str">
        <f>IF(F46&lt;&gt;"",IFERROR(VLOOKUP(F46,Категории!A:B,2,0),""),"Требуется категория")</f>
        <v>Шапки</v>
      </c>
      <c r="F46" s="112" t="str">
        <f>IF(A46&lt;&gt;"",IF(BD46&gt;0,_xlfn.XLOOKUP(A46,'1C'!A:A,'1C'!J:J,"",0),_xlfn.XLOOKUP(C46,'1C'!W:W,'1C'!J:J,"",0)),"")</f>
        <v>Шапка докер</v>
      </c>
      <c r="G46" s="114" t="str">
        <f>IF(C46&lt;&gt;"",IF(BD46&gt;0,_xlfn.XLOOKUP(A46,'1C'!A:A,'1C'!L:L,"",0),_xlfn.XLOOKUP(C46,'1C'!W:W,'1C'!L:L,"",0)),"")</f>
        <v>Herman</v>
      </c>
      <c r="H46" s="112" t="str">
        <f>IF(A46&lt;&gt;"",_xlfn.XLOOKUP(A46,'1C'!A:A,'1C'!M:M,_xlfn.XLOOKUP(C46,'1C'!W:W,'1C'!M:M,"",0),0))</f>
        <v>всесезон</v>
      </c>
      <c r="J46" s="112" t="str">
        <f>_xlfn.LET(_xlpm.text,IF(A46&lt;&gt;"",IF('1C'!$AJ$1&lt;&gt;"",'1C'!$AJ$1,_xlfn.XLOOKUP(A46,'1C'!A:A,'1C'!D:D,_xlfn.XLOOKUP(C46,'1C'!W:W,'1C'!D:D,"",0),0))),_xlpm.ifError,_xlpm.text,_xlpm.space1,FIND(" ",_xlpm.text),_xlpm.space2,FIND(" ",_xlpm.text,_xlpm.space1),IFERROR(MID(_xlpm.text,_xlpm.space1+1,_xlpm.space2),_xlpm.ifError))</f>
        <v>Herman</v>
      </c>
      <c r="K46" s="122" t="s">
        <v>8298</v>
      </c>
      <c r="L46" s="147" t="str">
        <f>IF(K46&lt;&gt;"",IFERROR(VLOOKUP(A46,'1C'!A:X,8,0),IFERROR(VLOOKUP(K46,Colors!D:E,2,0),"")),"")</f>
        <v>черный</v>
      </c>
      <c r="M46" s="148" t="str">
        <f>IF(K46&lt;&gt;"",_xlfn.XLOOKUP(A46,'1C'!A:A,'1C'!R:R,"",0),"")</f>
        <v>черный</v>
      </c>
      <c r="N46" s="136"/>
      <c r="O46" s="136"/>
      <c r="P46" s="136"/>
      <c r="Q46" s="145" t="str">
        <f>IF(A46&lt;&gt;"",_xlfn.XLOOKUP(A46,'1C'!A:A,'1C'!I:I,_xlfn.XLOOKUP(C46,'1C'!W:W,'1C'!I:I,"",0),0),"")</f>
        <v>100% хлопок</v>
      </c>
      <c r="R46" s="136"/>
      <c r="S46" s="114" t="str">
        <f>_xlfn.LET(_xlpm.RES,IF(A46&lt;&gt;"",_xlfn.XLOOKUP(A46,'1C'!A:A,'1C'!N:N,_xlfn.XLOOKUP(C46,'1C'!W:W,'1C'!N:N,"",0),0),""),IF(_xlpm.RES=0,"",_xlpm.RES))</f>
        <v>хлопковые</v>
      </c>
      <c r="T46" s="116" t="str">
        <f>IF(S46&lt;&gt;"",IFERROR(VLOOKUP(S46,MaterialsTypes!F:G,2,0),IFERROR(VLOOKUP(Q46,MaterialsTypes100,2,0),"")),IFERROR(VLOOKUP(Q46,MaterialsTypes100,2,0),""))</f>
        <v>Текстиль, ткань</v>
      </c>
      <c r="U46" s="112" t="str">
        <f>IF(A46&lt;&gt;"",_xlfn.XLOOKUP(A46,'1C'!A:A,'1C'!K:K,_xlfn.XLOOKUP(C46,'1C'!W:W,'1C'!K:K,"",0),0),"")</f>
        <v>Мужской</v>
      </c>
      <c r="V46" s="106">
        <v>12</v>
      </c>
      <c r="AT46" s="116">
        <f>IF(COUNTBLANK(V46:AS46)&lt;24,SUM(V46:AS46),"")</f>
        <v>12</v>
      </c>
      <c r="AU46" s="112" t="str">
        <f>IF(A46&lt;&gt;"",_xlfn.XLOOKUP(_xlfn.XLOOKUP(A46,'1C'!A:A,'1C'!O:O,_xlfn.XLOOKUP(C46,'1C'!W:W,'1C'!O:O,"",0),0),Settings!N:N,Settings!O:O,"",0),"")</f>
        <v>CN</v>
      </c>
      <c r="AV46" s="114" t="str">
        <f ca="1">IF(AU46&lt;&gt;"",VLOOKUP(AU46,INDIRECT(SUBSTITUTE($J46,"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6" s="112" t="str">
        <f ca="1">IF(AU46&lt;&gt;"",VLOOKUP(AU46,INDIRECT(SUBSTITUTE($J46," ","")&amp;"Manufactures"),2,0),"Требуется код страны")</f>
        <v>Китай</v>
      </c>
      <c r="AX46" s="117">
        <f>0.05+0.05</f>
        <v>0.1</v>
      </c>
      <c r="AY46" s="112">
        <f>IF(AX46&lt;&gt;"",AX46*1.5,"Требуется нетто")</f>
        <v>0.15000000000000002</v>
      </c>
      <c r="AZ46" s="112">
        <f>+IF(AX46&lt;&gt;"",IFERROR(AT46*AX46,"Требуются кол-во и нетто"),"Требуются кол-во и нетто")</f>
        <v>1.2000000000000002</v>
      </c>
      <c r="BA46" s="112">
        <f>IF(AY46&lt;&gt;"",IFERROR(AT46*AY46,"Требуются кол-во и брутто"),"Требуются кол-во и брутто")</f>
        <v>1.8000000000000003</v>
      </c>
      <c r="BB46" s="118">
        <v>579.6</v>
      </c>
      <c r="BC46" s="150">
        <f>+IF(BB46&lt;&gt;0,IFERROR(AT46*BB46,"Требуются кол-во и цена"),"Требуются кол-во и цена")</f>
        <v>6955.2000000000007</v>
      </c>
      <c r="BD46" s="105">
        <f>IF(A46&lt;&gt;"",IF(_xlfn.XLOOKUP(A46,'1C'!A:A,'1C'!A:A,0,0)&gt;0,1,0),"")</f>
        <v>1</v>
      </c>
      <c r="BE46" s="105">
        <f>IF(C46&lt;&gt;"",IF(_xlfn.XLOOKUP(TEXT(C46,"###"),'1C'!W:W,'1C'!D:D,0,0)&gt;0,0,1),"")</f>
        <v>0</v>
      </c>
      <c r="BF46" s="105">
        <f>IFERROR(IF(BE46,"-",IFERROR(IF(BD46&gt;0,0,1),"")),"")</f>
        <v>0</v>
      </c>
    </row>
    <row r="47" spans="1:58" ht="145.5" customHeight="1">
      <c r="A47" s="112" t="str">
        <f>IF(C47&amp;K47&lt;&gt;"",C47&amp;K47,"")</f>
        <v>MAC LORCACharcoal</v>
      </c>
      <c r="B47" s="10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81-023-05</v>
      </c>
      <c r="C47" s="121" t="s">
        <v>6376</v>
      </c>
      <c r="D47" s="112"/>
      <c r="E47" s="112" t="str">
        <f>IF(F47&lt;&gt;"",IFERROR(VLOOKUP(F47,Категории!A:B,2,0),""),"Требуется категория")</f>
        <v>Шляпы</v>
      </c>
      <c r="F47" s="112" t="str">
        <f>IF(A47&lt;&gt;"",IF(BD47&gt;0,_xlfn.XLOOKUP(A47,'1C'!A:A,'1C'!J:J,"",0),_xlfn.XLOOKUP(C47,'1C'!W:W,'1C'!J:J,"",0)),"")</f>
        <v>Шляпа федора</v>
      </c>
      <c r="G47" s="114" t="str">
        <f>IF(C47&lt;&gt;"",IF(BD47&gt;0,_xlfn.XLOOKUP(A47,'1C'!A:A,'1C'!L:L,"",0),_xlfn.XLOOKUP(C47,'1C'!W:W,'1C'!L:L,"",0)),"")</f>
        <v>Herman</v>
      </c>
      <c r="H47" s="112" t="str">
        <f>IF(A47&lt;&gt;"",_xlfn.XLOOKUP(A47,'1C'!A:A,'1C'!M:M,_xlfn.XLOOKUP(C47,'1C'!W:W,'1C'!M:M,"",0),0))</f>
        <v>всесезон</v>
      </c>
      <c r="J47" s="112" t="str">
        <f>_xlfn.LET(_xlpm.text,IF(A47&lt;&gt;"",IF('1C'!$AJ$1&lt;&gt;"",'1C'!$AJ$1,_xlfn.XLOOKUP(A47,'1C'!A:A,'1C'!D:D,_xlfn.XLOOKUP(C47,'1C'!W:W,'1C'!D:D,"",0),0))),_xlpm.ifError,_xlpm.text,_xlpm.space1,FIND(" ",_xlpm.text),_xlpm.space2,FIND(" ",_xlpm.text,_xlpm.space1),IFERROR(MID(_xlpm.text,_xlpm.space1+1,_xlpm.space2),_xlpm.ifError))</f>
        <v>Herman</v>
      </c>
      <c r="K47" s="122" t="s">
        <v>8321</v>
      </c>
      <c r="L47" s="147" t="str">
        <f>IF(K47&lt;&gt;"",IFERROR(VLOOKUP(A47,'1C'!A:X,8,0),IFERROR(VLOOKUP(K47,Colors!D:E,2,0),"")),"")</f>
        <v>темно-серый</v>
      </c>
      <c r="M47" s="148" t="str">
        <f>IF(K47&lt;&gt;"",_xlfn.XLOOKUP(A47,'1C'!A:A,'1C'!R:R,"",0),"")</f>
        <v>серый</v>
      </c>
      <c r="N47" s="136"/>
      <c r="O47" s="136"/>
      <c r="P47" s="136"/>
      <c r="Q47" s="145" t="str">
        <f>IF(A47&lt;&gt;"",_xlfn.XLOOKUP(A47,'1C'!A:A,'1C'!I:I,_xlfn.XLOOKUP(C47,'1C'!W:W,'1C'!I:I,"",0),0),"")</f>
        <v>100% шерсть</v>
      </c>
      <c r="R47" s="136"/>
      <c r="S47" s="114" t="str">
        <f>_xlfn.LET(_xlpm.RES,IF(A47&lt;&gt;"",_xlfn.XLOOKUP(A47,'1C'!A:A,'1C'!N:N,_xlfn.XLOOKUP(C47,'1C'!W:W,'1C'!N:N,"",0),0),""),IF(_xlpm.RES=0,"",_xlpm.RES))</f>
        <v>фетровые</v>
      </c>
      <c r="T47" s="116" t="str">
        <f>IF(S47&lt;&gt;"",IFERROR(VLOOKUP(S47,MaterialsTypes!F:G,2,0),IFERROR(VLOOKUP(Q47,MaterialsTypes100,2,0),"")),IFERROR(VLOOKUP(Q47,MaterialsTypes100,2,0),""))</f>
        <v>Текстиль, фетр шерстяной</v>
      </c>
      <c r="U47" s="116" t="str">
        <f>IF(A47&lt;&gt;"",_xlfn.XLOOKUP(A47,'1C'!A:A,'1C'!K:K,_xlfn.XLOOKUP(C47,'1C'!W:W,'1C'!K:K,"",0),0),"")</f>
        <v>Мужской</v>
      </c>
      <c r="Y47" s="106">
        <v>6</v>
      </c>
      <c r="AA47" s="106">
        <v>11</v>
      </c>
      <c r="AC47" s="106">
        <v>22</v>
      </c>
      <c r="AE47" s="106">
        <v>16</v>
      </c>
      <c r="AT47" s="116">
        <f>IF(COUNTBLANK(V47:AS47)&lt;24,SUM(V47:AS47),"")</f>
        <v>55</v>
      </c>
      <c r="AU47" s="112" t="str">
        <f>IF(A47&lt;&gt;"",_xlfn.XLOOKUP(_xlfn.XLOOKUP(A47,'1C'!A:A,'1C'!O:O,_xlfn.XLOOKUP(C47,'1C'!W:W,'1C'!O:O,"",0),0),Settings!N:N,Settings!O:O,"",0),"")</f>
        <v>CN</v>
      </c>
      <c r="AV47" s="114" t="str">
        <f ca="1">IF(AU47&lt;&gt;"",VLOOKUP(AU47,INDIRECT(SUBSTITUTE($J47,"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7" s="112" t="str">
        <f ca="1">IF(AU47&lt;&gt;"",VLOOKUP(AU47,INDIRECT(SUBSTITUTE($J47," ","")&amp;"Manufactures"),2,0),"Требуется код страны")</f>
        <v>Китай</v>
      </c>
      <c r="AX47" s="117">
        <f>0.05+0.05</f>
        <v>0.1</v>
      </c>
      <c r="AY47" s="112">
        <f>IF(AX47&lt;&gt;"",AX47*1.5,"Требуется нетто")</f>
        <v>0.15000000000000002</v>
      </c>
      <c r="AZ47" s="112">
        <f>+IF(AX47&lt;&gt;"",IFERROR(AT47*AX47,"Требуются кол-во и нетто"),"Требуются кол-во и нетто")</f>
        <v>5.5</v>
      </c>
      <c r="BA47" s="112">
        <f>IF(AY47&lt;&gt;"",IFERROR(AT47*AY47,"Требуются кол-во и брутто"),"Требуются кол-во и брутто")</f>
        <v>8.2500000000000018</v>
      </c>
      <c r="BB47" s="118">
        <v>1457.1000000000001</v>
      </c>
      <c r="BC47" s="150">
        <f>+IF(BB47&lt;&gt;0,IFERROR(AT47*BB47,"Требуются кол-во и цена"),"Требуются кол-во и цена")</f>
        <v>80140.500000000015</v>
      </c>
      <c r="BD47" s="105">
        <f>IF(A47&lt;&gt;"",IF(_xlfn.XLOOKUP(A47,'1C'!A:A,'1C'!A:A,0,0)&gt;0,1,0),"")</f>
        <v>1</v>
      </c>
      <c r="BE47" s="105">
        <f>IF(C47&lt;&gt;"",IF(_xlfn.XLOOKUP(TEXT(C47,"###"),'1C'!W:W,'1C'!D:D,0,0)&gt;0,0,1),"")</f>
        <v>0</v>
      </c>
      <c r="BF47" s="105">
        <f>IFERROR(IF(BE47,"-",IFERROR(IF(BD47&gt;0,0,1),"")),"")</f>
        <v>0</v>
      </c>
    </row>
    <row r="48" spans="1:58" ht="144" customHeight="1">
      <c r="A48" s="112" t="str">
        <f>IF(C48&amp;K48&lt;&gt;"",C48&amp;K48,"")</f>
        <v>MAC LORCAGREY</v>
      </c>
      <c r="B48" s="10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81-023-08</v>
      </c>
      <c r="C48" s="121" t="s">
        <v>6376</v>
      </c>
      <c r="D48" s="112"/>
      <c r="E48" s="112" t="str">
        <f>IF(F48&lt;&gt;"",IFERROR(VLOOKUP(F48,Категории!A:B,2,0),""),"Требуется категория")</f>
        <v>Шляпы</v>
      </c>
      <c r="F48" s="112" t="str">
        <f>IF(A48&lt;&gt;"",IF(BD48&gt;0,_xlfn.XLOOKUP(A48,'1C'!A:A,'1C'!J:J,"",0),_xlfn.XLOOKUP(C48,'1C'!W:W,'1C'!J:J,"",0)),"")</f>
        <v>Шляпа федора</v>
      </c>
      <c r="G48" s="114" t="str">
        <f>IF(C48&lt;&gt;"",IF(BD48&gt;0,_xlfn.XLOOKUP(A48,'1C'!A:A,'1C'!L:L,"",0),_xlfn.XLOOKUP(C48,'1C'!W:W,'1C'!L:L,"",0)),"")</f>
        <v>Herman</v>
      </c>
      <c r="H48" s="112" t="str">
        <f>IF(A48&lt;&gt;"",_xlfn.XLOOKUP(A48,'1C'!A:A,'1C'!M:M,_xlfn.XLOOKUP(C48,'1C'!W:W,'1C'!M:M,"",0),0))</f>
        <v>всесезон</v>
      </c>
      <c r="J48" s="112" t="str">
        <f>_xlfn.LET(_xlpm.text,IF(A48&lt;&gt;"",IF('1C'!$AJ$1&lt;&gt;"",'1C'!$AJ$1,_xlfn.XLOOKUP(A48,'1C'!A:A,'1C'!D:D,_xlfn.XLOOKUP(C48,'1C'!W:W,'1C'!D:D,"",0),0))),_xlpm.ifError,_xlpm.text,_xlpm.space1,FIND(" ",_xlpm.text),_xlpm.space2,FIND(" ",_xlpm.text,_xlpm.space1),IFERROR(MID(_xlpm.text,_xlpm.space1+1,_xlpm.space2),_xlpm.ifError))</f>
        <v>Herman</v>
      </c>
      <c r="K48" s="122" t="s">
        <v>8307</v>
      </c>
      <c r="L48" s="147" t="str">
        <f>IF(K48&lt;&gt;"",IFERROR(VLOOKUP(A48,'1C'!A:X,8,0),IFERROR(VLOOKUP(K48,Colors!D:E,2,0),"")),"")</f>
        <v>серый</v>
      </c>
      <c r="M48" s="148" t="str">
        <f>IF(K48&lt;&gt;"",_xlfn.XLOOKUP(A48,'1C'!A:A,'1C'!R:R,"",0),"")</f>
        <v>серый</v>
      </c>
      <c r="N48" s="136"/>
      <c r="O48" s="136"/>
      <c r="P48" s="136"/>
      <c r="Q48" s="145" t="str">
        <f>IF(A48&lt;&gt;"",_xlfn.XLOOKUP(A48,'1C'!A:A,'1C'!I:I,_xlfn.XLOOKUP(C48,'1C'!W:W,'1C'!I:I,"",0),0),"")</f>
        <v>100% шерсть</v>
      </c>
      <c r="R48" s="136"/>
      <c r="S48" s="114" t="str">
        <f>_xlfn.LET(_xlpm.RES,IF(A48&lt;&gt;"",_xlfn.XLOOKUP(A48,'1C'!A:A,'1C'!N:N,_xlfn.XLOOKUP(C48,'1C'!W:W,'1C'!N:N,"",0),0),""),IF(_xlpm.RES=0,"",_xlpm.RES))</f>
        <v>фетровые</v>
      </c>
      <c r="T48" s="116" t="str">
        <f>IF(S48&lt;&gt;"",IFERROR(VLOOKUP(S48,MaterialsTypes!F:G,2,0),IFERROR(VLOOKUP(Q48,MaterialsTypes100,2,0),"")),IFERROR(VLOOKUP(Q48,MaterialsTypes100,2,0),""))</f>
        <v>Текстиль, фетр шерстяной</v>
      </c>
      <c r="U48" s="116" t="str">
        <f>IF(A48&lt;&gt;"",_xlfn.XLOOKUP(A48,'1C'!A:A,'1C'!K:K,_xlfn.XLOOKUP(C48,'1C'!W:W,'1C'!K:K,"",0),0),"")</f>
        <v>Унисекс</v>
      </c>
      <c r="Y48" s="106">
        <v>3</v>
      </c>
      <c r="AA48" s="106">
        <v>8</v>
      </c>
      <c r="AC48" s="106">
        <v>11</v>
      </c>
      <c r="AE48" s="106">
        <v>8</v>
      </c>
      <c r="AT48" s="116">
        <f>IF(COUNTBLANK(V48:AS48)&lt;24,SUM(V48:AS48),"")</f>
        <v>30</v>
      </c>
      <c r="AU48" s="112" t="str">
        <f>IF(A48&lt;&gt;"",_xlfn.XLOOKUP(_xlfn.XLOOKUP(A48,'1C'!A:A,'1C'!O:O,_xlfn.XLOOKUP(C48,'1C'!W:W,'1C'!O:O,"",0),0),Settings!N:N,Settings!O:O,"",0),"")</f>
        <v>CN</v>
      </c>
      <c r="AV48" s="114" t="str">
        <f ca="1">IF(AU48&lt;&gt;"",VLOOKUP(AU48,INDIRECT(SUBSTITUTE($J48,"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8" s="112" t="str">
        <f ca="1">IF(AU48&lt;&gt;"",VLOOKUP(AU48,INDIRECT(SUBSTITUTE($J48," ","")&amp;"Manufactures"),2,0),"Требуется код страны")</f>
        <v>Китай</v>
      </c>
      <c r="AX48" s="117">
        <f>0.05+0.05</f>
        <v>0.1</v>
      </c>
      <c r="AY48" s="112">
        <f>IF(AX48&lt;&gt;"",AX48*1.5,"Требуется нетто")</f>
        <v>0.15000000000000002</v>
      </c>
      <c r="AZ48" s="112">
        <f>+IF(AX48&lt;&gt;"",IFERROR(AT48*AX48,"Требуются кол-во и нетто"),"Требуются кол-во и нетто")</f>
        <v>3</v>
      </c>
      <c r="BA48" s="112">
        <f>IF(AY48&lt;&gt;"",IFERROR(AT48*AY48,"Требуются кол-во и брутто"),"Требуются кол-во и брутто")</f>
        <v>4.5000000000000009</v>
      </c>
      <c r="BB48" s="118">
        <v>1457.1000000000001</v>
      </c>
      <c r="BC48" s="150">
        <f>+IF(BB48&lt;&gt;0,IFERROR(AT48*BB48,"Требуются кол-во и цена"),"Требуются кол-во и цена")</f>
        <v>43713.000000000007</v>
      </c>
      <c r="BD48" s="105">
        <f>IF(A48&lt;&gt;"",IF(_xlfn.XLOOKUP(A48,'1C'!A:A,'1C'!A:A,0,0)&gt;0,1,0),"")</f>
        <v>1</v>
      </c>
      <c r="BE48" s="105">
        <f>IF(C48&lt;&gt;"",IF(_xlfn.XLOOKUP(TEXT(C48,"###"),'1C'!W:W,'1C'!D:D,0,0)&gt;0,0,1),"")</f>
        <v>0</v>
      </c>
      <c r="BF48" s="105">
        <f>IFERROR(IF(BE48,"-",IFERROR(IF(BD48&gt;0,0,1),"")),"")</f>
        <v>0</v>
      </c>
    </row>
    <row r="49" spans="1:58" ht="148.9" customHeight="1">
      <c r="A49" s="112" t="str">
        <f>IF(C49&amp;K49&lt;&gt;"",C49&amp;K49,"")</f>
        <v>MAC LORCABROWN</v>
      </c>
      <c r="B49" s="10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81-023-14</v>
      </c>
      <c r="C49" s="121" t="s">
        <v>6376</v>
      </c>
      <c r="D49" s="112"/>
      <c r="E49" s="112" t="str">
        <f>IF(F49&lt;&gt;"",IFERROR(VLOOKUP(F49,Категории!A:B,2,0),""),"Требуется категория")</f>
        <v>Шляпы</v>
      </c>
      <c r="F49" s="112" t="str">
        <f>IF(A49&lt;&gt;"",IF(BD49&gt;0,_xlfn.XLOOKUP(A49,'1C'!A:A,'1C'!J:J,"",0),_xlfn.XLOOKUP(C49,'1C'!W:W,'1C'!J:J,"",0)),"")</f>
        <v>Шляпа федора</v>
      </c>
      <c r="G49" s="114" t="str">
        <f>IF(C49&lt;&gt;"",IF(BD49&gt;0,_xlfn.XLOOKUP(A49,'1C'!A:A,'1C'!L:L,"",0),_xlfn.XLOOKUP(C49,'1C'!W:W,'1C'!L:L,"",0)),"")</f>
        <v>Herman</v>
      </c>
      <c r="H49" s="112" t="str">
        <f>IF(A49&lt;&gt;"",_xlfn.XLOOKUP(A49,'1C'!A:A,'1C'!M:M,_xlfn.XLOOKUP(C49,'1C'!W:W,'1C'!M:M,"",0),0))</f>
        <v>всесезон</v>
      </c>
      <c r="J49" s="112" t="str">
        <f>_xlfn.LET(_xlpm.text,IF(A49&lt;&gt;"",IF('1C'!$AJ$1&lt;&gt;"",'1C'!$AJ$1,_xlfn.XLOOKUP(A49,'1C'!A:A,'1C'!D:D,_xlfn.XLOOKUP(C49,'1C'!W:W,'1C'!D:D,"",0),0))),_xlpm.ifError,_xlpm.text,_xlpm.space1,FIND(" ",_xlpm.text),_xlpm.space2,FIND(" ",_xlpm.text,_xlpm.space1),IFERROR(MID(_xlpm.text,_xlpm.space1+1,_xlpm.space2),_xlpm.ifError))</f>
        <v>Herman</v>
      </c>
      <c r="K49" s="122" t="s">
        <v>8312</v>
      </c>
      <c r="L49" s="147" t="str">
        <f>IF(K49&lt;&gt;"",IFERROR(VLOOKUP(A49,'1C'!A:X,8,0),IFERROR(VLOOKUP(K49,Colors!D:E,2,0),"")),"")</f>
        <v>коричневый</v>
      </c>
      <c r="M49" s="148" t="str">
        <f>IF(K49&lt;&gt;"",_xlfn.XLOOKUP(A49,'1C'!A:A,'1C'!R:R,"",0),"")</f>
        <v>коричневый</v>
      </c>
      <c r="N49" s="136"/>
      <c r="O49" s="136"/>
      <c r="P49" s="136"/>
      <c r="Q49" s="145" t="str">
        <f>IF(A49&lt;&gt;"",_xlfn.XLOOKUP(A49,'1C'!A:A,'1C'!I:I,_xlfn.XLOOKUP(C49,'1C'!W:W,'1C'!I:I,"",0),0),"")</f>
        <v>100% шерсть</v>
      </c>
      <c r="R49" s="136"/>
      <c r="S49" s="114" t="str">
        <f>_xlfn.LET(_xlpm.RES,IF(A49&lt;&gt;"",_xlfn.XLOOKUP(A49,'1C'!A:A,'1C'!N:N,_xlfn.XLOOKUP(C49,'1C'!W:W,'1C'!N:N,"",0),0),""),IF(_xlpm.RES=0,"",_xlpm.RES))</f>
        <v>фетровые</v>
      </c>
      <c r="T49" s="116" t="str">
        <f>IF(S49&lt;&gt;"",IFERROR(VLOOKUP(S49,MaterialsTypes!F:G,2,0),IFERROR(VLOOKUP(Q49,MaterialsTypes100,2,0),"")),IFERROR(VLOOKUP(Q49,MaterialsTypes100,2,0),""))</f>
        <v>Текстиль, фетр шерстяной</v>
      </c>
      <c r="U49" s="116" t="str">
        <f>IF(A49&lt;&gt;"",_xlfn.XLOOKUP(A49,'1C'!A:A,'1C'!K:K,_xlfn.XLOOKUP(C49,'1C'!W:W,'1C'!K:K,"",0),0),"")</f>
        <v>Мужской</v>
      </c>
      <c r="Y49" s="106">
        <v>3</v>
      </c>
      <c r="AA49" s="106">
        <v>6</v>
      </c>
      <c r="AC49" s="106">
        <v>9</v>
      </c>
      <c r="AE49" s="106">
        <v>9</v>
      </c>
      <c r="AT49" s="116">
        <f>IF(COUNTBLANK(V49:AS49)&lt;24,SUM(V49:AS49),"")</f>
        <v>27</v>
      </c>
      <c r="AU49" s="112" t="str">
        <f>IF(A49&lt;&gt;"",_xlfn.XLOOKUP(_xlfn.XLOOKUP(A49,'1C'!A:A,'1C'!O:O,_xlfn.XLOOKUP(C49,'1C'!W:W,'1C'!O:O,"",0),0),Settings!N:N,Settings!O:O,"",0),"")</f>
        <v>CN</v>
      </c>
      <c r="AV49" s="114" t="str">
        <f ca="1">IF(AU49&lt;&gt;"",VLOOKUP(AU49,INDIRECT(SUBSTITUTE($J49,"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49" s="112" t="str">
        <f ca="1">IF(AU49&lt;&gt;"",VLOOKUP(AU49,INDIRECT(SUBSTITUTE($J49," ","")&amp;"Manufactures"),2,0),"Требуется код страны")</f>
        <v>Китай</v>
      </c>
      <c r="AX49" s="117">
        <f>0.05+0.05</f>
        <v>0.1</v>
      </c>
      <c r="AY49" s="112">
        <f>IF(AX49&lt;&gt;"",AX49*1.5,"Требуется нетто")</f>
        <v>0.15000000000000002</v>
      </c>
      <c r="AZ49" s="112">
        <f>+IF(AX49&lt;&gt;"",IFERROR(AT49*AX49,"Требуются кол-во и нетто"),"Требуются кол-во и нетто")</f>
        <v>2.7</v>
      </c>
      <c r="BA49" s="112">
        <f>IF(AY49&lt;&gt;"",IFERROR(AT49*AY49,"Требуются кол-во и брутто"),"Требуются кол-во и брутто")</f>
        <v>4.0500000000000007</v>
      </c>
      <c r="BB49" s="118">
        <v>1457.1000000000001</v>
      </c>
      <c r="BC49" s="150">
        <f>+IF(BB49&lt;&gt;0,IFERROR(AT49*BB49,"Требуются кол-во и цена"),"Требуются кол-во и цена")</f>
        <v>39341.700000000004</v>
      </c>
      <c r="BD49" s="105">
        <f>IF(A49&lt;&gt;"",IF(_xlfn.XLOOKUP(A49,'1C'!A:A,'1C'!A:A,0,0)&gt;0,1,0),"")</f>
        <v>1</v>
      </c>
      <c r="BE49" s="105">
        <f>IF(C49&lt;&gt;"",IF(_xlfn.XLOOKUP(TEXT(C49,"###"),'1C'!W:W,'1C'!D:D,0,0)&gt;0,0,1),"")</f>
        <v>0</v>
      </c>
      <c r="BF49" s="105">
        <f>IFERROR(IF(BE49,"-",IFERROR(IF(BD49&gt;0,0,1),"")),"")</f>
        <v>0</v>
      </c>
    </row>
    <row r="50" spans="1:58" ht="150.19999999999999" customHeight="1">
      <c r="A50" s="112" t="str">
        <f>IF(C50&amp;K50&lt;&gt;"",C50&amp;K50,"")</f>
        <v>MAC COYNAVY</v>
      </c>
      <c r="B50" s="10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81-022-16</v>
      </c>
      <c r="C50" s="121" t="s">
        <v>6360</v>
      </c>
      <c r="D50" s="112"/>
      <c r="E50" s="112" t="str">
        <f>IF(F50&lt;&gt;"",IFERROR(VLOOKUP(F50,Категории!A:B,2,0),""),"Требуется категория")</f>
        <v>Шляпы</v>
      </c>
      <c r="F50" s="112" t="str">
        <f>IF(A50&lt;&gt;"",IF(BD50&gt;0,_xlfn.XLOOKUP(A50,'1C'!A:A,'1C'!J:J,"",0),_xlfn.XLOOKUP(C50,'1C'!W:W,'1C'!J:J,"",0)),"")</f>
        <v>Шляпа федора</v>
      </c>
      <c r="G50" s="114" t="str">
        <f>IF(C50&lt;&gt;"",IF(BD50&gt;0,_xlfn.XLOOKUP(A50,'1C'!A:A,'1C'!L:L,"",0),_xlfn.XLOOKUP(C50,'1C'!W:W,'1C'!L:L,"",0)),"")</f>
        <v>Herman</v>
      </c>
      <c r="H50" s="112" t="str">
        <f>IF(A50&lt;&gt;"",_xlfn.XLOOKUP(A50,'1C'!A:A,'1C'!M:M,_xlfn.XLOOKUP(C50,'1C'!W:W,'1C'!M:M,"",0),0))</f>
        <v>всесезон</v>
      </c>
      <c r="J50" s="112" t="str">
        <f>_xlfn.LET(_xlpm.text,IF(A50&lt;&gt;"",IF('1C'!$AJ$1&lt;&gt;"",'1C'!$AJ$1,_xlfn.XLOOKUP(A50,'1C'!A:A,'1C'!D:D,_xlfn.XLOOKUP(C50,'1C'!W:W,'1C'!D:D,"",0),0))),_xlpm.ifError,_xlpm.text,_xlpm.space1,FIND(" ",_xlpm.text),_xlpm.space2,FIND(" ",_xlpm.text,_xlpm.space1),IFERROR(MID(_xlpm.text,_xlpm.space1+1,_xlpm.space2),_xlpm.ifError))</f>
        <v>Herman</v>
      </c>
      <c r="K50" s="122" t="s">
        <v>8300</v>
      </c>
      <c r="L50" s="146" t="str">
        <f>IF(K50&lt;&gt;"",IFERROR(VLOOKUP(A50,'1C'!A:X,8,0),IFERROR(VLOOKUP(K50,Colors!D:E,2,0),"")),"")</f>
        <v>темно-синий</v>
      </c>
      <c r="M50" s="148" t="str">
        <f>IF(K50&lt;&gt;"",_xlfn.XLOOKUP(A50,'1C'!A:A,'1C'!R:R,"",0),"")</f>
        <v>синий</v>
      </c>
      <c r="N50" s="136"/>
      <c r="O50" s="136"/>
      <c r="P50" s="136"/>
      <c r="Q50" s="145" t="str">
        <f>IF(A50&lt;&gt;"",_xlfn.XLOOKUP(A50,'1C'!A:A,'1C'!I:I,_xlfn.XLOOKUP(C50,'1C'!W:W,'1C'!I:I,"",0),0),"")</f>
        <v>100% шерсть</v>
      </c>
      <c r="R50" s="136"/>
      <c r="S50" s="114" t="str">
        <f>_xlfn.LET(_xlpm.RES,IF(A50&lt;&gt;"",_xlfn.XLOOKUP(A50,'1C'!A:A,'1C'!N:N,_xlfn.XLOOKUP(C50,'1C'!W:W,'1C'!N:N,"",0),0),""),IF(_xlpm.RES=0,"",_xlpm.RES))</f>
        <v>фетровые</v>
      </c>
      <c r="T50" s="116" t="str">
        <f>IF(S50&lt;&gt;"",IFERROR(VLOOKUP(S50,MaterialsTypes!F:G,2,0),IFERROR(VLOOKUP(Q50,MaterialsTypes100,2,0),"")),IFERROR(VLOOKUP(Q50,MaterialsTypes100,2,0),""))</f>
        <v>Текстиль, фетр шерстяной</v>
      </c>
      <c r="U50" s="112" t="str">
        <f>IF(A50&lt;&gt;"",_xlfn.XLOOKUP(A50,'1C'!A:A,'1C'!K:K,_xlfn.XLOOKUP(C50,'1C'!W:W,'1C'!K:K,"",0),0),"")</f>
        <v>Унисекс</v>
      </c>
      <c r="AA50" s="106">
        <v>5</v>
      </c>
      <c r="AC50" s="106">
        <v>11</v>
      </c>
      <c r="AE50" s="106">
        <v>4</v>
      </c>
      <c r="AT50" s="116">
        <f>IF(COUNTBLANK(V50:AS50)&lt;24,SUM(V50:AS50),"")</f>
        <v>20</v>
      </c>
      <c r="AU50" s="112" t="str">
        <f>IF(A50&lt;&gt;"",_xlfn.XLOOKUP(_xlfn.XLOOKUP(A50,'1C'!A:A,'1C'!O:O,_xlfn.XLOOKUP(C50,'1C'!W:W,'1C'!O:O,"",0),0),Settings!N:N,Settings!O:O,"",0),"")</f>
        <v>CN</v>
      </c>
      <c r="AV50" s="114" t="str">
        <f ca="1">IF(AU50&lt;&gt;"",VLOOKUP(AU50,INDIRECT(SUBSTITUTE($J50,"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0" s="112" t="str">
        <f ca="1">IF(AU50&lt;&gt;"",VLOOKUP(AU50,INDIRECT(SUBSTITUTE($J50," ","")&amp;"Manufactures"),2,0),"Требуется код страны")</f>
        <v>Китай</v>
      </c>
      <c r="AX50" s="117">
        <f>0.05+0.05</f>
        <v>0.1</v>
      </c>
      <c r="AY50" s="112">
        <f>IF(AX50&lt;&gt;"",AX50*1.5,"Требуется нетто")</f>
        <v>0.15000000000000002</v>
      </c>
      <c r="AZ50" s="112">
        <f>+IF(AX50&lt;&gt;"",IFERROR(AT50*AX50,"Требуются кол-во и нетто"),"Требуются кол-во и нетто")</f>
        <v>2</v>
      </c>
      <c r="BA50" s="112">
        <f>IF(AY50&lt;&gt;"",IFERROR(AT50*AY50,"Требуются кол-во и брутто"),"Требуются кол-во и брутто")</f>
        <v>3.0000000000000004</v>
      </c>
      <c r="BB50" s="118">
        <v>1281.5999999999999</v>
      </c>
      <c r="BC50" s="150">
        <f>+IF(BB50&lt;&gt;0,IFERROR(AT50*BB50,"Требуются кол-во и цена"),"Требуются кол-во и цена")</f>
        <v>25632</v>
      </c>
      <c r="BD50" s="105">
        <f>IF(A50&lt;&gt;"",IF(_xlfn.XLOOKUP(A50,'1C'!A:A,'1C'!A:A,0,0)&gt;0,1,0),"")</f>
        <v>1</v>
      </c>
      <c r="BE50" s="105">
        <f>IF(C50&lt;&gt;"",IF(_xlfn.XLOOKUP(TEXT(C50,"###"),'1C'!W:W,'1C'!D:D,0,0)&gt;0,0,1),"")</f>
        <v>0</v>
      </c>
      <c r="BF50" s="105">
        <f>IFERROR(IF(BE50,"-",IFERROR(IF(BD50&gt;0,0,1),"")),"")</f>
        <v>0</v>
      </c>
    </row>
    <row r="51" spans="1:58" ht="144" customHeight="1">
      <c r="A51" s="112" t="str">
        <f>IF(C51&amp;K51&lt;&gt;"",C51&amp;K51,"")</f>
        <v>MAC COYBLACK</v>
      </c>
      <c r="B51" s="10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81-022-09</v>
      </c>
      <c r="C51" s="121" t="s">
        <v>6360</v>
      </c>
      <c r="D51" s="112"/>
      <c r="E51" s="112" t="str">
        <f>IF(F51&lt;&gt;"",IFERROR(VLOOKUP(F51,Категории!A:B,2,0),""),"Требуется категория")</f>
        <v>Шляпы</v>
      </c>
      <c r="F51" s="112" t="str">
        <f>IF(A51&lt;&gt;"",IF(BD51&gt;0,_xlfn.XLOOKUP(A51,'1C'!A:A,'1C'!J:J,"",0),_xlfn.XLOOKUP(C51,'1C'!W:W,'1C'!J:J,"",0)),"")</f>
        <v>Шляпа федора</v>
      </c>
      <c r="G51" s="114" t="str">
        <f>IF(C51&lt;&gt;"",IF(BD51&gt;0,_xlfn.XLOOKUP(A51,'1C'!A:A,'1C'!L:L,"",0),_xlfn.XLOOKUP(C51,'1C'!W:W,'1C'!L:L,"",0)),"")</f>
        <v>Herman</v>
      </c>
      <c r="H51" s="112" t="str">
        <f>IF(A51&lt;&gt;"",_xlfn.XLOOKUP(A51,'1C'!A:A,'1C'!M:M,_xlfn.XLOOKUP(C51,'1C'!W:W,'1C'!M:M,"",0),0))</f>
        <v>всесезон</v>
      </c>
      <c r="J51" s="112" t="str">
        <f>_xlfn.LET(_xlpm.text,IF(A51&lt;&gt;"",IF('1C'!$AJ$1&lt;&gt;"",'1C'!$AJ$1,_xlfn.XLOOKUP(A51,'1C'!A:A,'1C'!D:D,_xlfn.XLOOKUP(C51,'1C'!W:W,'1C'!D:D,"",0),0))),_xlpm.ifError,_xlpm.text,_xlpm.space1,FIND(" ",_xlpm.text),_xlpm.space2,FIND(" ",_xlpm.text,_xlpm.space1),IFERROR(MID(_xlpm.text,_xlpm.space1+1,_xlpm.space2),_xlpm.ifError))</f>
        <v>Herman</v>
      </c>
      <c r="K51" s="122" t="s">
        <v>8298</v>
      </c>
      <c r="L51" s="146" t="str">
        <f>IF(K51&lt;&gt;"",IFERROR(VLOOKUP(A51,'1C'!A:X,8,0),IFERROR(VLOOKUP(K51,Colors!D:E,2,0),"")),"")</f>
        <v>черный</v>
      </c>
      <c r="M51" s="148" t="str">
        <f>IF(K51&lt;&gt;"",_xlfn.XLOOKUP(A51,'1C'!A:A,'1C'!R:R,"",0),"")</f>
        <v>черный</v>
      </c>
      <c r="N51" s="136"/>
      <c r="O51" s="136"/>
      <c r="P51" s="136"/>
      <c r="Q51" s="145" t="str">
        <f>IF(A51&lt;&gt;"",_xlfn.XLOOKUP(A51,'1C'!A:A,'1C'!I:I,_xlfn.XLOOKUP(C51,'1C'!W:W,'1C'!I:I,"",0),0),"")</f>
        <v>100% шерсть</v>
      </c>
      <c r="R51" s="136"/>
      <c r="S51" s="114" t="str">
        <f>_xlfn.LET(_xlpm.RES,IF(A51&lt;&gt;"",_xlfn.XLOOKUP(A51,'1C'!A:A,'1C'!N:N,_xlfn.XLOOKUP(C51,'1C'!W:W,'1C'!N:N,"",0),0),""),IF(_xlpm.RES=0,"",_xlpm.RES))</f>
        <v>фетровые</v>
      </c>
      <c r="T51" s="116" t="str">
        <f>IF(S51&lt;&gt;"",IFERROR(VLOOKUP(S51,MaterialsTypes!F:G,2,0),IFERROR(VLOOKUP(Q51,MaterialsTypes100,2,0),"")),IFERROR(VLOOKUP(Q51,MaterialsTypes100,2,0),""))</f>
        <v>Текстиль, фетр шерстяной</v>
      </c>
      <c r="U51" s="112" t="str">
        <f>IF(A51&lt;&gt;"",_xlfn.XLOOKUP(A51,'1C'!A:A,'1C'!K:K,_xlfn.XLOOKUP(C51,'1C'!W:W,'1C'!K:K,"",0),0),"")</f>
        <v>Унисекс</v>
      </c>
      <c r="Y51" s="106">
        <v>4</v>
      </c>
      <c r="AA51" s="106">
        <v>17</v>
      </c>
      <c r="AC51" s="106">
        <v>19</v>
      </c>
      <c r="AE51" s="106">
        <v>14</v>
      </c>
      <c r="AT51" s="116">
        <f>IF(COUNTBLANK(V51:AS51)&lt;24,SUM(V51:AS51),"")</f>
        <v>54</v>
      </c>
      <c r="AU51" s="112" t="str">
        <f>IF(A51&lt;&gt;"",_xlfn.XLOOKUP(_xlfn.XLOOKUP(A51,'1C'!A:A,'1C'!O:O,_xlfn.XLOOKUP(C51,'1C'!W:W,'1C'!O:O,"",0),0),Settings!N:N,Settings!O:O,"",0),"")</f>
        <v>CN</v>
      </c>
      <c r="AV51" s="114" t="str">
        <f ca="1">IF(AU51&lt;&gt;"",VLOOKUP(AU51,INDIRECT(SUBSTITUTE($J51,"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1" s="112" t="str">
        <f ca="1">IF(AU51&lt;&gt;"",VLOOKUP(AU51,INDIRECT(SUBSTITUTE($J51," ","")&amp;"Manufactures"),2,0),"Требуется код страны")</f>
        <v>Китай</v>
      </c>
      <c r="AX51" s="117">
        <f>0.05+0.05</f>
        <v>0.1</v>
      </c>
      <c r="AY51" s="112">
        <f>IF(AX51&lt;&gt;"",AX51*1.5,"Требуется нетто")</f>
        <v>0.15000000000000002</v>
      </c>
      <c r="AZ51" s="112">
        <f>+IF(AX51&lt;&gt;"",IFERROR(AT51*AX51,"Требуются кол-во и нетто"),"Требуются кол-во и нетто")</f>
        <v>5.4</v>
      </c>
      <c r="BA51" s="112">
        <f>IF(AY51&lt;&gt;"",IFERROR(AT51*AY51,"Требуются кол-во и брутто"),"Требуются кол-во и брутто")</f>
        <v>8.1000000000000014</v>
      </c>
      <c r="BB51" s="118">
        <v>1281.5999999999999</v>
      </c>
      <c r="BC51" s="150">
        <f>+IF(BB51&lt;&gt;0,IFERROR(AT51*BB51,"Требуются кол-во и цена"),"Требуются кол-во и цена")</f>
        <v>69206.399999999994</v>
      </c>
      <c r="BD51" s="105">
        <f>IF(A51&lt;&gt;"",IF(_xlfn.XLOOKUP(A51,'1C'!A:A,'1C'!A:A,0,0)&gt;0,1,0),"")</f>
        <v>1</v>
      </c>
      <c r="BE51" s="105">
        <f>IF(C51&lt;&gt;"",IF(_xlfn.XLOOKUP(TEXT(C51,"###"),'1C'!W:W,'1C'!D:D,0,0)&gt;0,0,1),"")</f>
        <v>0</v>
      </c>
      <c r="BF51" s="105">
        <f>IFERROR(IF(BE51,"-",IFERROR(IF(BD51&gt;0,0,1),"")),"")</f>
        <v>0</v>
      </c>
    </row>
    <row r="52" spans="1:58" ht="144" customHeight="1">
      <c r="A52" s="112" t="str">
        <f>IF(C52&amp;K52&lt;&gt;"",C52&amp;K52,"")</f>
        <v>MAC COYGREEN</v>
      </c>
      <c r="B52" s="10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81-022-11</v>
      </c>
      <c r="C52" s="121" t="s">
        <v>6360</v>
      </c>
      <c r="D52" s="112"/>
      <c r="E52" s="112" t="str">
        <f>IF(F52&lt;&gt;"",IFERROR(VLOOKUP(F52,Категории!A:B,2,0),""),"Требуется категория")</f>
        <v>Шляпы</v>
      </c>
      <c r="F52" s="112" t="str">
        <f>IF(A52&lt;&gt;"",IF(BD52&gt;0,_xlfn.XLOOKUP(A52,'1C'!A:A,'1C'!J:J,"",0),_xlfn.XLOOKUP(C52,'1C'!W:W,'1C'!J:J,"",0)),"")</f>
        <v>Шляпа федора</v>
      </c>
      <c r="G52" s="114" t="str">
        <f>IF(C52&lt;&gt;"",IF(BD52&gt;0,_xlfn.XLOOKUP(A52,'1C'!A:A,'1C'!L:L,"",0),_xlfn.XLOOKUP(C52,'1C'!W:W,'1C'!L:L,"",0)),"")</f>
        <v>Herman</v>
      </c>
      <c r="H52" s="112" t="str">
        <f>IF(A52&lt;&gt;"",_xlfn.XLOOKUP(A52,'1C'!A:A,'1C'!M:M,_xlfn.XLOOKUP(C52,'1C'!W:W,'1C'!M:M,"",0),0))</f>
        <v>всесезон</v>
      </c>
      <c r="J52" s="112" t="str">
        <f>_xlfn.LET(_xlpm.text,IF(A52&lt;&gt;"",IF('1C'!$AJ$1&lt;&gt;"",'1C'!$AJ$1,_xlfn.XLOOKUP(A52,'1C'!A:A,'1C'!D:D,_xlfn.XLOOKUP(C52,'1C'!W:W,'1C'!D:D,"",0),0))),_xlpm.ifError,_xlpm.text,_xlpm.space1,FIND(" ",_xlpm.text),_xlpm.space2,FIND(" ",_xlpm.text,_xlpm.space1),IFERROR(MID(_xlpm.text,_xlpm.space1+1,_xlpm.space2),_xlpm.ifError))</f>
        <v>Herman</v>
      </c>
      <c r="K52" s="122" t="s">
        <v>8310</v>
      </c>
      <c r="L52" s="147" t="str">
        <f>IF(K52&lt;&gt;"",IFERROR(VLOOKUP(A52,'1C'!A:X,8,0),IFERROR(VLOOKUP(K52,Colors!D:E,2,0),"")),"")</f>
        <v>зеленый</v>
      </c>
      <c r="M52" s="148" t="str">
        <f>IF(K52&lt;&gt;"",_xlfn.XLOOKUP(A52,'1C'!A:A,'1C'!R:R,"",0),"")</f>
        <v>зеленый</v>
      </c>
      <c r="N52" s="136"/>
      <c r="O52" s="136"/>
      <c r="P52" s="136"/>
      <c r="Q52" s="145" t="str">
        <f>IF(A52&lt;&gt;"",_xlfn.XLOOKUP(A52,'1C'!A:A,'1C'!I:I,_xlfn.XLOOKUP(C52,'1C'!W:W,'1C'!I:I,"",0),0),"")</f>
        <v>100% шерсть</v>
      </c>
      <c r="R52" s="136"/>
      <c r="S52" s="114" t="str">
        <f>_xlfn.LET(_xlpm.RES,IF(A52&lt;&gt;"",_xlfn.XLOOKUP(A52,'1C'!A:A,'1C'!N:N,_xlfn.XLOOKUP(C52,'1C'!W:W,'1C'!N:N,"",0),0),""),IF(_xlpm.RES=0,"",_xlpm.RES))</f>
        <v>фетровые</v>
      </c>
      <c r="T52" s="116" t="str">
        <f>IF(S52&lt;&gt;"",IFERROR(VLOOKUP(S52,MaterialsTypes!F:G,2,0),IFERROR(VLOOKUP(Q52,MaterialsTypes100,2,0),"")),IFERROR(VLOOKUP(Q52,MaterialsTypes100,2,0),""))</f>
        <v>Текстиль, фетр шерстяной</v>
      </c>
      <c r="U52" s="116" t="str">
        <f>IF(A52&lt;&gt;"",_xlfn.XLOOKUP(A52,'1C'!A:A,'1C'!K:K,_xlfn.XLOOKUP(C52,'1C'!W:W,'1C'!K:K,"",0),0),"")</f>
        <v>Унисекс</v>
      </c>
      <c r="Y52" s="106">
        <v>2</v>
      </c>
      <c r="AA52" s="106">
        <v>2</v>
      </c>
      <c r="AC52" s="106">
        <v>7</v>
      </c>
      <c r="AE52" s="106">
        <v>6</v>
      </c>
      <c r="AT52" s="116">
        <f>IF(COUNTBLANK(V52:AS52)&lt;24,SUM(V52:AS52),"")</f>
        <v>17</v>
      </c>
      <c r="AU52" s="112" t="str">
        <f>IF(A52&lt;&gt;"",_xlfn.XLOOKUP(_xlfn.XLOOKUP(A52,'1C'!A:A,'1C'!O:O,_xlfn.XLOOKUP(C52,'1C'!W:W,'1C'!O:O,"",0),0),Settings!N:N,Settings!O:O,"",0),"")</f>
        <v>CN</v>
      </c>
      <c r="AV52" s="114" t="str">
        <f ca="1">IF(AU52&lt;&gt;"",VLOOKUP(AU52,INDIRECT(SUBSTITUTE($J52,"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2" s="112" t="str">
        <f ca="1">IF(AU52&lt;&gt;"",VLOOKUP(AU52,INDIRECT(SUBSTITUTE($J52," ","")&amp;"Manufactures"),2,0),"Требуется код страны")</f>
        <v>Китай</v>
      </c>
      <c r="AX52" s="117">
        <f>0.05+0.05</f>
        <v>0.1</v>
      </c>
      <c r="AY52" s="112">
        <f>IF(AX52&lt;&gt;"",AX52*1.5,"Требуется нетто")</f>
        <v>0.15000000000000002</v>
      </c>
      <c r="AZ52" s="112">
        <f>+IF(AX52&lt;&gt;"",IFERROR(AT52*AX52,"Требуются кол-во и нетто"),"Требуются кол-во и нетто")</f>
        <v>1.7000000000000002</v>
      </c>
      <c r="BA52" s="112">
        <f>IF(AY52&lt;&gt;"",IFERROR(AT52*AY52,"Требуются кол-во и брутто"),"Требуются кол-во и брутто")</f>
        <v>2.5500000000000003</v>
      </c>
      <c r="BB52" s="118">
        <v>1281.5999999999999</v>
      </c>
      <c r="BC52" s="150">
        <f>+IF(BB52&lt;&gt;0,IFERROR(AT52*BB52,"Требуются кол-во и цена"),"Требуются кол-во и цена")</f>
        <v>21787.199999999997</v>
      </c>
      <c r="BD52" s="105">
        <f>IF(A52&lt;&gt;"",IF(_xlfn.XLOOKUP(A52,'1C'!A:A,'1C'!A:A,0,0)&gt;0,1,0),"")</f>
        <v>1</v>
      </c>
      <c r="BE52" s="105">
        <f>IF(C52&lt;&gt;"",IF(_xlfn.XLOOKUP(TEXT(C52,"###"),'1C'!W:W,'1C'!D:D,0,0)&gt;0,0,1),"")</f>
        <v>0</v>
      </c>
      <c r="BF52" s="105">
        <f>IFERROR(IF(BE52,"-",IFERROR(IF(BD52&gt;0,0,1),"")),"")</f>
        <v>0</v>
      </c>
    </row>
    <row r="53" spans="1:58" ht="144.75" customHeight="1">
      <c r="A53" s="112" t="str">
        <f>IF(C53&amp;K53&lt;&gt;"",C53&amp;K53,"")</f>
        <v>MAC SOFTDARK GREY</v>
      </c>
      <c r="B53" s="10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80-369-05</v>
      </c>
      <c r="C53" s="121" t="s">
        <v>1719</v>
      </c>
      <c r="D53" s="112"/>
      <c r="E53" s="112" t="str">
        <f>IF(F53&lt;&gt;"",IFERROR(VLOOKUP(F53,Категории!A:B,2,0),""),"Требуется категория")</f>
        <v>Шляпы</v>
      </c>
      <c r="F53" s="112" t="str">
        <f>IF(A53&lt;&gt;"",IF(BD53&gt;0,_xlfn.XLOOKUP(A53,'1C'!A:A,'1C'!J:J,"",0),_xlfn.XLOOKUP(C53,'1C'!W:W,'1C'!J:J,"",0)),"")</f>
        <v>Шляпа федора</v>
      </c>
      <c r="G53" s="114" t="str">
        <f>IF(C53&lt;&gt;"",IF(BD53&gt;0,_xlfn.XLOOKUP(A53,'1C'!A:A,'1C'!L:L,"",0),_xlfn.XLOOKUP(C53,'1C'!W:W,'1C'!L:L,"",0)),"")</f>
        <v>Herman</v>
      </c>
      <c r="H53" s="112" t="str">
        <f>IF(A53&lt;&gt;"",_xlfn.XLOOKUP(A53,'1C'!A:A,'1C'!M:M,_xlfn.XLOOKUP(C53,'1C'!W:W,'1C'!M:M,"",0),0))</f>
        <v>всесезон</v>
      </c>
      <c r="J53" s="112" t="str">
        <f>_xlfn.LET(_xlpm.text,IF(A53&lt;&gt;"",IF('1C'!$AJ$1&lt;&gt;"",'1C'!$AJ$1,_xlfn.XLOOKUP(A53,'1C'!A:A,'1C'!D:D,_xlfn.XLOOKUP(C53,'1C'!W:W,'1C'!D:D,"",0),0))),_xlpm.ifError,_xlpm.text,_xlpm.space1,FIND(" ",_xlpm.text),_xlpm.space2,FIND(" ",_xlpm.text,_xlpm.space1),IFERROR(MID(_xlpm.text,_xlpm.space1+1,_xlpm.space2),_xlpm.ifError))</f>
        <v>Herman</v>
      </c>
      <c r="K53" s="122" t="s">
        <v>8323</v>
      </c>
      <c r="L53" s="147" t="str">
        <f>IF(K53&lt;&gt;"",IFERROR(VLOOKUP(A53,'1C'!A:X,8,0),IFERROR(VLOOKUP(K53,Colors!D:E,2,0),"")),"")</f>
        <v>темно-серый</v>
      </c>
      <c r="M53" s="148" t="str">
        <f>IF(K53&lt;&gt;"",_xlfn.XLOOKUP(A53,'1C'!A:A,'1C'!R:R,"",0),"")</f>
        <v>серый</v>
      </c>
      <c r="N53" s="136"/>
      <c r="O53" s="136"/>
      <c r="P53" s="136"/>
      <c r="Q53" s="145" t="str">
        <f>IF(A53&lt;&gt;"",_xlfn.XLOOKUP(A53,'1C'!A:A,'1C'!I:I,_xlfn.XLOOKUP(C53,'1C'!W:W,'1C'!I:I,"",0),0),"")</f>
        <v>100% шерсть</v>
      </c>
      <c r="R53" s="136"/>
      <c r="S53" s="114" t="str">
        <f>_xlfn.LET(_xlpm.RES,IF(A53&lt;&gt;"",_xlfn.XLOOKUP(A53,'1C'!A:A,'1C'!N:N,_xlfn.XLOOKUP(C53,'1C'!W:W,'1C'!N:N,"",0),0),""),IF(_xlpm.RES=0,"",_xlpm.RES))</f>
        <v>фетровые</v>
      </c>
      <c r="T53" s="116" t="str">
        <f>IF(S53&lt;&gt;"",IFERROR(VLOOKUP(S53,MaterialsTypes!F:G,2,0),IFERROR(VLOOKUP(Q53,MaterialsTypes100,2,0),"")),IFERROR(VLOOKUP(Q53,MaterialsTypes100,2,0),""))</f>
        <v>Текстиль, фетр шерстяной</v>
      </c>
      <c r="U53" s="116" t="str">
        <f>IF(A53&lt;&gt;"",_xlfn.XLOOKUP(A53,'1C'!A:A,'1C'!K:K,_xlfn.XLOOKUP(C53,'1C'!W:W,'1C'!K:K,"",0),0),"")</f>
        <v>Женский</v>
      </c>
      <c r="Y53" s="106">
        <v>7</v>
      </c>
      <c r="AA53" s="106">
        <v>9</v>
      </c>
      <c r="AC53" s="106">
        <v>8</v>
      </c>
      <c r="AE53" s="106">
        <v>2</v>
      </c>
      <c r="AT53" s="116">
        <f>IF(COUNTBLANK(V53:AS53)&lt;24,SUM(V53:AS53),"")</f>
        <v>26</v>
      </c>
      <c r="AU53" s="112" t="str">
        <f>IF(A53&lt;&gt;"",_xlfn.XLOOKUP(_xlfn.XLOOKUP(A53,'1C'!A:A,'1C'!O:O,_xlfn.XLOOKUP(C53,'1C'!W:W,'1C'!O:O,"",0),0),Settings!N:N,Settings!O:O,"",0),"")</f>
        <v>CN</v>
      </c>
      <c r="AV53" s="114" t="str">
        <f ca="1">IF(AU53&lt;&gt;"",VLOOKUP(AU53,INDIRECT(SUBSTITUTE($J53,"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3" s="112" t="str">
        <f ca="1">IF(AU53&lt;&gt;"",VLOOKUP(AU53,INDIRECT(SUBSTITUTE($J53," ","")&amp;"Manufactures"),2,0),"Требуется код страны")</f>
        <v>Китай</v>
      </c>
      <c r="AX53" s="117">
        <f>0.05+0.05</f>
        <v>0.1</v>
      </c>
      <c r="AY53" s="112">
        <f>IF(AX53&lt;&gt;"",AX53*1.5,"Требуется нетто")</f>
        <v>0.15000000000000002</v>
      </c>
      <c r="AZ53" s="112">
        <f>+IF(AX53&lt;&gt;"",IFERROR(AT53*AX53,"Требуются кол-во и нетто"),"Требуются кол-во и нетто")</f>
        <v>2.6</v>
      </c>
      <c r="BA53" s="112">
        <f>IF(AY53&lt;&gt;"",IFERROR(AT53*AY53,"Требуются кол-во и брутто"),"Требуются кол-во и брутто")</f>
        <v>3.9000000000000004</v>
      </c>
      <c r="BB53" s="118">
        <v>1398.6</v>
      </c>
      <c r="BC53" s="150">
        <f>+IF(BB53&lt;&gt;0,IFERROR(AT53*BB53,"Требуются кол-во и цена"),"Требуются кол-во и цена")</f>
        <v>36363.599999999999</v>
      </c>
      <c r="BD53" s="105">
        <f>IF(A53&lt;&gt;"",IF(_xlfn.XLOOKUP(A53,'1C'!A:A,'1C'!A:A,0,0)&gt;0,1,0),"")</f>
        <v>1</v>
      </c>
      <c r="BE53" s="105">
        <f>IF(C53&lt;&gt;"",IF(_xlfn.XLOOKUP(TEXT(C53,"###"),'1C'!W:W,'1C'!D:D,0,0)&gt;0,0,1),"")</f>
        <v>0</v>
      </c>
      <c r="BF53" s="105">
        <f>IFERROR(IF(BE53,"-",IFERROR(IF(BD53&gt;0,0,1),"")),"")</f>
        <v>0</v>
      </c>
    </row>
    <row r="54" spans="1:58" ht="144" customHeight="1">
      <c r="A54" s="112" t="str">
        <f>IF(C54&amp;K54&lt;&gt;"",C54&amp;K54,"")</f>
        <v>MAC SOFTBEIGE</v>
      </c>
      <c r="B54" s="10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80-369-50</v>
      </c>
      <c r="C54" s="121" t="s">
        <v>1719</v>
      </c>
      <c r="D54" s="112"/>
      <c r="E54" s="112" t="str">
        <f>IF(F54&lt;&gt;"",IFERROR(VLOOKUP(F54,Категории!A:B,2,0),""),"Требуется категория")</f>
        <v>Шляпы</v>
      </c>
      <c r="F54" s="112" t="str">
        <f>IF(A54&lt;&gt;"",IF(BD54&gt;0,_xlfn.XLOOKUP(A54,'1C'!A:A,'1C'!J:J,"",0),_xlfn.XLOOKUP(C54,'1C'!W:W,'1C'!J:J,"",0)),"")</f>
        <v>Шляпа федора</v>
      </c>
      <c r="G54" s="114" t="str">
        <f>IF(C54&lt;&gt;"",IF(BD54&gt;0,_xlfn.XLOOKUP(A54,'1C'!A:A,'1C'!L:L,"",0),_xlfn.XLOOKUP(C54,'1C'!W:W,'1C'!L:L,"",0)),"")</f>
        <v>Herman</v>
      </c>
      <c r="H54" s="112" t="str">
        <f>IF(A54&lt;&gt;"",_xlfn.XLOOKUP(A54,'1C'!A:A,'1C'!M:M,_xlfn.XLOOKUP(C54,'1C'!W:W,'1C'!M:M,"",0),0))</f>
        <v>всесезон</v>
      </c>
      <c r="J54" s="112" t="str">
        <f>_xlfn.LET(_xlpm.text,IF(A54&lt;&gt;"",IF('1C'!$AJ$1&lt;&gt;"",'1C'!$AJ$1,_xlfn.XLOOKUP(A54,'1C'!A:A,'1C'!D:D,_xlfn.XLOOKUP(C54,'1C'!W:W,'1C'!D:D,"",0),0))),_xlpm.ifError,_xlpm.text,_xlpm.space1,FIND(" ",_xlpm.text),_xlpm.space2,FIND(" ",_xlpm.text,_xlpm.space1),IFERROR(MID(_xlpm.text,_xlpm.space1+1,_xlpm.space2),_xlpm.ifError))</f>
        <v>Herman</v>
      </c>
      <c r="K54" s="122" t="s">
        <v>8301</v>
      </c>
      <c r="L54" s="147" t="str">
        <f>IF(K54&lt;&gt;"",IFERROR(VLOOKUP(A54,'1C'!A:X,8,0),IFERROR(VLOOKUP(K54,Colors!D:E,2,0),"")),"")</f>
        <v>белый / серый</v>
      </c>
      <c r="M54" s="148" t="str">
        <f>IF(K54&lt;&gt;"",_xlfn.XLOOKUP(A54,'1C'!A:A,'1C'!R:R,"",0),"")</f>
        <v>белый</v>
      </c>
      <c r="N54" s="136"/>
      <c r="O54" s="136"/>
      <c r="P54" s="136"/>
      <c r="Q54" s="145" t="str">
        <f>IF(A54&lt;&gt;"",_xlfn.XLOOKUP(A54,'1C'!A:A,'1C'!I:I,_xlfn.XLOOKUP(C54,'1C'!W:W,'1C'!I:I,"",0),0),"")</f>
        <v>100% шерсть</v>
      </c>
      <c r="R54" s="136"/>
      <c r="S54" s="114" t="str">
        <f>_xlfn.LET(_xlpm.RES,IF(A54&lt;&gt;"",_xlfn.XLOOKUP(A54,'1C'!A:A,'1C'!N:N,_xlfn.XLOOKUP(C54,'1C'!W:W,'1C'!N:N,"",0),0),""),IF(_xlpm.RES=0,"",_xlpm.RES))</f>
        <v>фетровые</v>
      </c>
      <c r="T54" s="116" t="str">
        <f>IF(S54&lt;&gt;"",IFERROR(VLOOKUP(S54,MaterialsTypes!F:G,2,0),IFERROR(VLOOKUP(Q54,MaterialsTypes100,2,0),"")),IFERROR(VLOOKUP(Q54,MaterialsTypes100,2,0),""))</f>
        <v>Текстиль, фетр шерстяной</v>
      </c>
      <c r="U54" s="116" t="str">
        <f>IF(A54&lt;&gt;"",_xlfn.XLOOKUP(A54,'1C'!A:A,'1C'!K:K,_xlfn.XLOOKUP(C54,'1C'!W:W,'1C'!K:K,"",0),0),"")</f>
        <v>Женский</v>
      </c>
      <c r="Y54" s="106">
        <v>7</v>
      </c>
      <c r="AA54" s="106">
        <v>6</v>
      </c>
      <c r="AC54" s="106">
        <v>1</v>
      </c>
      <c r="AT54" s="116">
        <f>IF(COUNTBLANK(V54:AS54)&lt;24,SUM(V54:AS54),"")</f>
        <v>14</v>
      </c>
      <c r="AU54" s="112" t="str">
        <f>IF(A54&lt;&gt;"",_xlfn.XLOOKUP(_xlfn.XLOOKUP(A54,'1C'!A:A,'1C'!O:O,_xlfn.XLOOKUP(C54,'1C'!W:W,'1C'!O:O,"",0),0),Settings!N:N,Settings!O:O,"",0),"")</f>
        <v>CN</v>
      </c>
      <c r="AV54" s="114" t="str">
        <f ca="1">IF(AU54&lt;&gt;"",VLOOKUP(AU54,INDIRECT(SUBSTITUTE($J54,"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4" s="112" t="str">
        <f ca="1">IF(AU54&lt;&gt;"",VLOOKUP(AU54,INDIRECT(SUBSTITUTE($J54," ","")&amp;"Manufactures"),2,0),"Требуется код страны")</f>
        <v>Китай</v>
      </c>
      <c r="AX54" s="117">
        <f>0.05+0.05</f>
        <v>0.1</v>
      </c>
      <c r="AY54" s="112">
        <f>IF(AX54&lt;&gt;"",AX54*1.5,"Требуется нетто")</f>
        <v>0.15000000000000002</v>
      </c>
      <c r="AZ54" s="112">
        <f>+IF(AX54&lt;&gt;"",IFERROR(AT54*AX54,"Требуются кол-во и нетто"),"Требуются кол-во и нетто")</f>
        <v>1.4000000000000001</v>
      </c>
      <c r="BA54" s="112">
        <f>IF(AY54&lt;&gt;"",IFERROR(AT54*AY54,"Требуются кол-во и брутто"),"Требуются кол-во и брутто")</f>
        <v>2.1000000000000005</v>
      </c>
      <c r="BB54" s="118">
        <v>1398.6</v>
      </c>
      <c r="BC54" s="150">
        <f>+IF(BB54&lt;&gt;0,IFERROR(AT54*BB54,"Требуются кол-во и цена"),"Требуются кол-во и цена")</f>
        <v>19580.399999999998</v>
      </c>
      <c r="BD54" s="105">
        <f>IF(A54&lt;&gt;"",IF(_xlfn.XLOOKUP(A54,'1C'!A:A,'1C'!A:A,0,0)&gt;0,1,0),"")</f>
        <v>1</v>
      </c>
      <c r="BE54" s="105">
        <f>IF(C54&lt;&gt;"",IF(_xlfn.XLOOKUP(TEXT(C54,"###"),'1C'!W:W,'1C'!D:D,0,0)&gt;0,0,1),"")</f>
        <v>0</v>
      </c>
      <c r="BF54" s="105">
        <f>IFERROR(IF(BE54,"-",IFERROR(IF(BD54&gt;0,0,1),"")),"")</f>
        <v>0</v>
      </c>
    </row>
    <row r="55" spans="1:58" ht="144" customHeight="1">
      <c r="A55" s="112" t="str">
        <f>IF(C55&amp;K55&lt;&gt;"",C55&amp;K55,"")</f>
        <v>MAC SOFTBLUE</v>
      </c>
      <c r="B55" s="10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80-369-06</v>
      </c>
      <c r="C55" s="121" t="s">
        <v>1719</v>
      </c>
      <c r="D55" s="112"/>
      <c r="E55" s="112" t="str">
        <f>IF(F55&lt;&gt;"",IFERROR(VLOOKUP(F55,Категории!A:B,2,0),""),"Требуется категория")</f>
        <v>Шляпы</v>
      </c>
      <c r="F55" s="112" t="str">
        <f>IF(A55&lt;&gt;"",IF(BD55&gt;0,_xlfn.XLOOKUP(A55,'1C'!A:A,'1C'!J:J,"",0),_xlfn.XLOOKUP(C55,'1C'!W:W,'1C'!J:J,"",0)),"")</f>
        <v>Шляпа федора</v>
      </c>
      <c r="G55" s="114" t="str">
        <f>IF(C55&lt;&gt;"",IF(BD55&gt;0,_xlfn.XLOOKUP(A55,'1C'!A:A,'1C'!L:L,"",0),_xlfn.XLOOKUP(C55,'1C'!W:W,'1C'!L:L,"",0)),"")</f>
        <v>Herman</v>
      </c>
      <c r="H55" s="112" t="str">
        <f>IF(A55&lt;&gt;"",_xlfn.XLOOKUP(A55,'1C'!A:A,'1C'!M:M,_xlfn.XLOOKUP(C55,'1C'!W:W,'1C'!M:M,"",0),0))</f>
        <v>всесезон</v>
      </c>
      <c r="J55" s="112" t="str">
        <f>_xlfn.LET(_xlpm.text,IF(A55&lt;&gt;"",IF('1C'!$AJ$1&lt;&gt;"",'1C'!$AJ$1,_xlfn.XLOOKUP(A55,'1C'!A:A,'1C'!D:D,_xlfn.XLOOKUP(C55,'1C'!W:W,'1C'!D:D,"",0),0))),_xlpm.ifError,_xlpm.text,_xlpm.space1,FIND(" ",_xlpm.text),_xlpm.space2,FIND(" ",_xlpm.text,_xlpm.space1),IFERROR(MID(_xlpm.text,_xlpm.space1+1,_xlpm.space2),_xlpm.ifError))</f>
        <v>Herman</v>
      </c>
      <c r="K55" s="122" t="s">
        <v>8304</v>
      </c>
      <c r="L55" s="147" t="str">
        <f>IF(K55&lt;&gt;"",IFERROR(VLOOKUP(A55,'1C'!A:X,8,0),IFERROR(VLOOKUP(K55,Colors!D:E,2,0),"")),"")</f>
        <v>синий</v>
      </c>
      <c r="M55" s="148" t="str">
        <f>IF(K55&lt;&gt;"",_xlfn.XLOOKUP(A55,'1C'!A:A,'1C'!R:R,"",0),"")</f>
        <v>синий</v>
      </c>
      <c r="N55" s="136"/>
      <c r="O55" s="136"/>
      <c r="P55" s="136"/>
      <c r="Q55" s="145" t="str">
        <f>IF(A55&lt;&gt;"",_xlfn.XLOOKUP(A55,'1C'!A:A,'1C'!I:I,_xlfn.XLOOKUP(C55,'1C'!W:W,'1C'!I:I,"",0),0),"")</f>
        <v>100% шерсть</v>
      </c>
      <c r="R55" s="136"/>
      <c r="S55" s="114" t="str">
        <f>_xlfn.LET(_xlpm.RES,IF(A55&lt;&gt;"",_xlfn.XLOOKUP(A55,'1C'!A:A,'1C'!N:N,_xlfn.XLOOKUP(C55,'1C'!W:W,'1C'!N:N,"",0),0),""),IF(_xlpm.RES=0,"",_xlpm.RES))</f>
        <v>фетровые</v>
      </c>
      <c r="T55" s="116" t="str">
        <f>IF(S55&lt;&gt;"",IFERROR(VLOOKUP(S55,MaterialsTypes!F:G,2,0),IFERROR(VLOOKUP(Q55,MaterialsTypes100,2,0),"")),IFERROR(VLOOKUP(Q55,MaterialsTypes100,2,0),""))</f>
        <v>Текстиль, фетр шерстяной</v>
      </c>
      <c r="U55" s="116" t="str">
        <f>IF(A55&lt;&gt;"",_xlfn.XLOOKUP(A55,'1C'!A:A,'1C'!K:K,_xlfn.XLOOKUP(C55,'1C'!W:W,'1C'!K:K,"",0),0),"")</f>
        <v>Женский</v>
      </c>
      <c r="AA55" s="106">
        <v>5</v>
      </c>
      <c r="AC55" s="106">
        <v>3</v>
      </c>
      <c r="AT55" s="116">
        <f>IF(COUNTBLANK(V55:AS55)&lt;24,SUM(V55:AS55),"")</f>
        <v>8</v>
      </c>
      <c r="AU55" s="112" t="str">
        <f>IF(A55&lt;&gt;"",_xlfn.XLOOKUP(_xlfn.XLOOKUP(A55,'1C'!A:A,'1C'!O:O,_xlfn.XLOOKUP(C55,'1C'!W:W,'1C'!O:O,"",0),0),Settings!N:N,Settings!O:O,"",0),"")</f>
        <v>CN</v>
      </c>
      <c r="AV55" s="114" t="str">
        <f ca="1">IF(AU55&lt;&gt;"",VLOOKUP(AU55,INDIRECT(SUBSTITUTE($J55,"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5" s="112" t="str">
        <f ca="1">IF(AU55&lt;&gt;"",VLOOKUP(AU55,INDIRECT(SUBSTITUTE($J55," ","")&amp;"Manufactures"),2,0),"Требуется код страны")</f>
        <v>Китай</v>
      </c>
      <c r="AX55" s="117">
        <f>0.05+0.05</f>
        <v>0.1</v>
      </c>
      <c r="AY55" s="112">
        <f>IF(AX55&lt;&gt;"",AX55*1.5,"Требуется нетто")</f>
        <v>0.15000000000000002</v>
      </c>
      <c r="AZ55" s="112">
        <f>+IF(AX55&lt;&gt;"",IFERROR(AT55*AX55,"Требуются кол-во и нетто"),"Требуются кол-во и нетто")</f>
        <v>0.8</v>
      </c>
      <c r="BA55" s="112">
        <f>IF(AY55&lt;&gt;"",IFERROR(AT55*AY55,"Требуются кол-во и брутто"),"Требуются кол-во и брутто")</f>
        <v>1.2000000000000002</v>
      </c>
      <c r="BB55" s="118">
        <v>1398.6</v>
      </c>
      <c r="BC55" s="150">
        <f>+IF(BB55&lt;&gt;0,IFERROR(AT55*BB55,"Требуются кол-во и цена"),"Требуются кол-во и цена")</f>
        <v>11188.8</v>
      </c>
      <c r="BD55" s="105">
        <f>IF(A55&lt;&gt;"",IF(_xlfn.XLOOKUP(A55,'1C'!A:A,'1C'!A:A,0,0)&gt;0,1,0),"")</f>
        <v>1</v>
      </c>
      <c r="BE55" s="105">
        <f>IF(C55&lt;&gt;"",IF(_xlfn.XLOOKUP(TEXT(C55,"###"),'1C'!W:W,'1C'!D:D,0,0)&gt;0,0,1),"")</f>
        <v>0</v>
      </c>
      <c r="BF55" s="105">
        <f>IFERROR(IF(BE55,"-",IFERROR(IF(BD55&gt;0,0,1),"")),"")</f>
        <v>0</v>
      </c>
    </row>
    <row r="56" spans="1:58" ht="144" customHeight="1">
      <c r="A56" s="112" t="str">
        <f>IF(C56&amp;K56&lt;&gt;"",C56&amp;K56,"")</f>
        <v>MAC SOFTGREY</v>
      </c>
      <c r="B56" s="10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80-369-08</v>
      </c>
      <c r="C56" s="121" t="s">
        <v>1719</v>
      </c>
      <c r="D56" s="112"/>
      <c r="E56" s="112" t="str">
        <f>IF(F56&lt;&gt;"",IFERROR(VLOOKUP(F56,Категории!A:B,2,0),""),"Требуется категория")</f>
        <v>Шляпы</v>
      </c>
      <c r="F56" s="112" t="str">
        <f>IF(A56&lt;&gt;"",IF(BD56&gt;0,_xlfn.XLOOKUP(A56,'1C'!A:A,'1C'!J:J,"",0),_xlfn.XLOOKUP(C56,'1C'!W:W,'1C'!J:J,"",0)),"")</f>
        <v>Шляпа федора</v>
      </c>
      <c r="G56" s="114" t="str">
        <f>IF(C56&lt;&gt;"",IF(BD56&gt;0,_xlfn.XLOOKUP(A56,'1C'!A:A,'1C'!L:L,"",0),_xlfn.XLOOKUP(C56,'1C'!W:W,'1C'!L:L,"",0)),"")</f>
        <v>Herman</v>
      </c>
      <c r="H56" s="112" t="str">
        <f>IF(A56&lt;&gt;"",_xlfn.XLOOKUP(A56,'1C'!A:A,'1C'!M:M,_xlfn.XLOOKUP(C56,'1C'!W:W,'1C'!M:M,"",0),0))</f>
        <v>всесезон</v>
      </c>
      <c r="J56" s="112" t="str">
        <f>_xlfn.LET(_xlpm.text,IF(A56&lt;&gt;"",IF('1C'!$AJ$1&lt;&gt;"",'1C'!$AJ$1,_xlfn.XLOOKUP(A56,'1C'!A:A,'1C'!D:D,_xlfn.XLOOKUP(C56,'1C'!W:W,'1C'!D:D,"",0),0))),_xlpm.ifError,_xlpm.text,_xlpm.space1,FIND(" ",_xlpm.text),_xlpm.space2,FIND(" ",_xlpm.text,_xlpm.space1),IFERROR(MID(_xlpm.text,_xlpm.space1+1,_xlpm.space2),_xlpm.ifError))</f>
        <v>Herman</v>
      </c>
      <c r="K56" s="122" t="s">
        <v>8307</v>
      </c>
      <c r="L56" s="146" t="str">
        <f>IF(K56&lt;&gt;"",IFERROR(VLOOKUP(A56,'1C'!A:X,8,0),IFERROR(VLOOKUP(K56,Colors!D:E,2,0),"")),"")</f>
        <v>серый</v>
      </c>
      <c r="M56" s="148" t="str">
        <f>IF(K56&lt;&gt;"",_xlfn.XLOOKUP(A56,'1C'!A:A,'1C'!R:R,"",0),"")</f>
        <v>серый</v>
      </c>
      <c r="N56" s="136"/>
      <c r="O56" s="136"/>
      <c r="P56" s="136"/>
      <c r="Q56" s="145" t="str">
        <f>IF(A56&lt;&gt;"",_xlfn.XLOOKUP(A56,'1C'!A:A,'1C'!I:I,_xlfn.XLOOKUP(C56,'1C'!W:W,'1C'!I:I,"",0),0),"")</f>
        <v>100% шерсть</v>
      </c>
      <c r="R56" s="136"/>
      <c r="S56" s="114" t="str">
        <f>_xlfn.LET(_xlpm.RES,IF(A56&lt;&gt;"",_xlfn.XLOOKUP(A56,'1C'!A:A,'1C'!N:N,_xlfn.XLOOKUP(C56,'1C'!W:W,'1C'!N:N,"",0),0),""),IF(_xlpm.RES=0,"",_xlpm.RES))</f>
        <v>фетровые</v>
      </c>
      <c r="T56" s="116" t="str">
        <f>IF(S56&lt;&gt;"",IFERROR(VLOOKUP(S56,MaterialsTypes!F:G,2,0),IFERROR(VLOOKUP(Q56,MaterialsTypes100,2,0),"")),IFERROR(VLOOKUP(Q56,MaterialsTypes100,2,0),""))</f>
        <v>Текстиль, фетр шерстяной</v>
      </c>
      <c r="U56" s="112" t="str">
        <f>IF(A56&lt;&gt;"",_xlfn.XLOOKUP(A56,'1C'!A:A,'1C'!K:K,_xlfn.XLOOKUP(C56,'1C'!W:W,'1C'!K:K,"",0),0),"")</f>
        <v>Женский</v>
      </c>
      <c r="Y56" s="106">
        <v>5</v>
      </c>
      <c r="AA56" s="106">
        <v>5</v>
      </c>
      <c r="AC56" s="106">
        <v>5</v>
      </c>
      <c r="AT56" s="116">
        <f>IF(COUNTBLANK(V56:AS56)&lt;24,SUM(V56:AS56),"")</f>
        <v>15</v>
      </c>
      <c r="AU56" s="112" t="str">
        <f>IF(A56&lt;&gt;"",_xlfn.XLOOKUP(_xlfn.XLOOKUP(A56,'1C'!A:A,'1C'!O:O,_xlfn.XLOOKUP(C56,'1C'!W:W,'1C'!O:O,"",0),0),Settings!N:N,Settings!O:O,"",0),"")</f>
        <v>CN</v>
      </c>
      <c r="AV56" s="114" t="str">
        <f ca="1">IF(AU56&lt;&gt;"",VLOOKUP(AU56,INDIRECT(SUBSTITUTE($J56,"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6" s="112" t="str">
        <f ca="1">IF(AU56&lt;&gt;"",VLOOKUP(AU56,INDIRECT(SUBSTITUTE($J56," ","")&amp;"Manufactures"),2,0),"Требуется код страны")</f>
        <v>Китай</v>
      </c>
      <c r="AX56" s="117">
        <f>0.05+0.05</f>
        <v>0.1</v>
      </c>
      <c r="AY56" s="112">
        <f>IF(AX56&lt;&gt;"",AX56*1.5,"Требуется нетто")</f>
        <v>0.15000000000000002</v>
      </c>
      <c r="AZ56" s="112">
        <f>+IF(AX56&lt;&gt;"",IFERROR(AT56*AX56,"Требуются кол-во и нетто"),"Требуются кол-во и нетто")</f>
        <v>1.5</v>
      </c>
      <c r="BA56" s="112">
        <f>IF(AY56&lt;&gt;"",IFERROR(AT56*AY56,"Требуются кол-во и брутто"),"Требуются кол-во и брутто")</f>
        <v>2.2500000000000004</v>
      </c>
      <c r="BB56" s="118">
        <v>1398.6</v>
      </c>
      <c r="BC56" s="150">
        <f>+IF(BB56&lt;&gt;0,IFERROR(AT56*BB56,"Требуются кол-во и цена"),"Требуются кол-во и цена")</f>
        <v>20979</v>
      </c>
      <c r="BD56" s="105">
        <f>IF(A56&lt;&gt;"",IF(_xlfn.XLOOKUP(A56,'1C'!A:A,'1C'!A:A,0,0)&gt;0,1,0),"")</f>
        <v>1</v>
      </c>
      <c r="BE56" s="105">
        <f>IF(C56&lt;&gt;"",IF(_xlfn.XLOOKUP(TEXT(C56,"###"),'1C'!W:W,'1C'!D:D,0,0)&gt;0,0,1),"")</f>
        <v>0</v>
      </c>
      <c r="BF56" s="105">
        <f>IFERROR(IF(BE56,"-",IFERROR(IF(BD56&gt;0,0,1),"")),"")</f>
        <v>0</v>
      </c>
    </row>
    <row r="57" spans="1:58" ht="144" customHeight="1">
      <c r="A57" s="112" t="str">
        <f>IF(C57&amp;K57&lt;&gt;"",C57&amp;K57,"")</f>
        <v>MAC SOFTPINK</v>
      </c>
      <c r="B57" s="10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80-369-34</v>
      </c>
      <c r="C57" s="121" t="s">
        <v>1719</v>
      </c>
      <c r="D57" s="112"/>
      <c r="E57" s="112" t="str">
        <f>IF(F57&lt;&gt;"",IFERROR(VLOOKUP(F57,Категории!A:B,2,0),""),"Требуется категория")</f>
        <v>Шляпы</v>
      </c>
      <c r="F57" s="112" t="str">
        <f>IF(A57&lt;&gt;"",IF(BD57&gt;0,_xlfn.XLOOKUP(A57,'1C'!A:A,'1C'!J:J,"",0),_xlfn.XLOOKUP(C57,'1C'!W:W,'1C'!J:J,"",0)),"")</f>
        <v>Шляпа федора</v>
      </c>
      <c r="G57" s="114" t="str">
        <f>IF(C57&lt;&gt;"",IF(BD57&gt;0,_xlfn.XLOOKUP(A57,'1C'!A:A,'1C'!L:L,"",0),_xlfn.XLOOKUP(C57,'1C'!W:W,'1C'!L:L,"",0)),"")</f>
        <v>Herman</v>
      </c>
      <c r="H57" s="112" t="str">
        <f>IF(A57&lt;&gt;"",_xlfn.XLOOKUP(A57,'1C'!A:A,'1C'!M:M,_xlfn.XLOOKUP(C57,'1C'!W:W,'1C'!M:M,"",0),0))</f>
        <v>всесезон</v>
      </c>
      <c r="J57" s="112" t="str">
        <f>_xlfn.LET(_xlpm.text,IF(A57&lt;&gt;"",IF('1C'!$AJ$1&lt;&gt;"",'1C'!$AJ$1,_xlfn.XLOOKUP(A57,'1C'!A:A,'1C'!D:D,_xlfn.XLOOKUP(C57,'1C'!W:W,'1C'!D:D,"",0),0))),_xlpm.ifError,_xlpm.text,_xlpm.space1,FIND(" ",_xlpm.text),_xlpm.space2,FIND(" ",_xlpm.text,_xlpm.space1),IFERROR(MID(_xlpm.text,_xlpm.space1+1,_xlpm.space2),_xlpm.ifError))</f>
        <v>Herman</v>
      </c>
      <c r="K57" s="122" t="s">
        <v>8303</v>
      </c>
      <c r="L57" s="146" t="str">
        <f>IF(K57&lt;&gt;"",IFERROR(VLOOKUP(A57,'1C'!A:X,8,0),IFERROR(VLOOKUP(K57,Colors!D:E,2,0),"")),"")</f>
        <v>розовый</v>
      </c>
      <c r="M57" s="148" t="str">
        <f>IF(K57&lt;&gt;"",_xlfn.XLOOKUP(A57,'1C'!A:A,'1C'!R:R,"",0),"")</f>
        <v>розовый</v>
      </c>
      <c r="N57" s="136"/>
      <c r="O57" s="136"/>
      <c r="P57" s="136"/>
      <c r="Q57" s="145" t="str">
        <f>IF(A57&lt;&gt;"",_xlfn.XLOOKUP(A57,'1C'!A:A,'1C'!I:I,_xlfn.XLOOKUP(C57,'1C'!W:W,'1C'!I:I,"",0),0),"")</f>
        <v>100% шерсть</v>
      </c>
      <c r="R57" s="136"/>
      <c r="S57" s="114" t="str">
        <f>_xlfn.LET(_xlpm.RES,IF(A57&lt;&gt;"",_xlfn.XLOOKUP(A57,'1C'!A:A,'1C'!N:N,_xlfn.XLOOKUP(C57,'1C'!W:W,'1C'!N:N,"",0),0),""),IF(_xlpm.RES=0,"",_xlpm.RES))</f>
        <v>фетровые</v>
      </c>
      <c r="T57" s="116" t="str">
        <f>IF(S57&lt;&gt;"",IFERROR(VLOOKUP(S57,MaterialsTypes!F:G,2,0),IFERROR(VLOOKUP(Q57,MaterialsTypes100,2,0),"")),IFERROR(VLOOKUP(Q57,MaterialsTypes100,2,0),""))</f>
        <v>Текстиль, фетр шерстяной</v>
      </c>
      <c r="U57" s="112" t="str">
        <f>IF(A57&lt;&gt;"",_xlfn.XLOOKUP(A57,'1C'!A:A,'1C'!K:K,_xlfn.XLOOKUP(C57,'1C'!W:W,'1C'!K:K,"",0),0),"")</f>
        <v>Женский</v>
      </c>
      <c r="Y57" s="106">
        <v>5</v>
      </c>
      <c r="AA57" s="106">
        <v>7</v>
      </c>
      <c r="AC57" s="106">
        <v>4</v>
      </c>
      <c r="AT57" s="116">
        <f>IF(COUNTBLANK(V57:AS57)&lt;24,SUM(V57:AS57),"")</f>
        <v>16</v>
      </c>
      <c r="AU57" s="112" t="str">
        <f>IF(A57&lt;&gt;"",_xlfn.XLOOKUP(_xlfn.XLOOKUP(A57,'1C'!A:A,'1C'!O:O,_xlfn.XLOOKUP(C57,'1C'!W:W,'1C'!O:O,"",0),0),Settings!N:N,Settings!O:O,"",0),"")</f>
        <v>CN</v>
      </c>
      <c r="AV57" s="114" t="str">
        <f ca="1">IF(AU57&lt;&gt;"",VLOOKUP(AU57,INDIRECT(SUBSTITUTE($J57,"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7" s="112" t="str">
        <f ca="1">IF(AU57&lt;&gt;"",VLOOKUP(AU57,INDIRECT(SUBSTITUTE($J57," ","")&amp;"Manufactures"),2,0),"Требуется код страны")</f>
        <v>Китай</v>
      </c>
      <c r="AX57" s="117">
        <f>0.05+0.05</f>
        <v>0.1</v>
      </c>
      <c r="AY57" s="112">
        <f>IF(AX57&lt;&gt;"",AX57*1.5,"Требуется нетто")</f>
        <v>0.15000000000000002</v>
      </c>
      <c r="AZ57" s="112">
        <f>+IF(AX57&lt;&gt;"",IFERROR(AT57*AX57,"Требуются кол-во и нетто"),"Требуются кол-во и нетто")</f>
        <v>1.6</v>
      </c>
      <c r="BA57" s="112">
        <f>IF(AY57&lt;&gt;"",IFERROR(AT57*AY57,"Требуются кол-во и брутто"),"Требуются кол-во и брутто")</f>
        <v>2.4000000000000004</v>
      </c>
      <c r="BB57" s="118">
        <v>1398.6</v>
      </c>
      <c r="BC57" s="150">
        <f>+IF(BB57&lt;&gt;0,IFERROR(AT57*BB57,"Требуются кол-во и цена"),"Требуются кол-во и цена")</f>
        <v>22377.599999999999</v>
      </c>
      <c r="BD57" s="105">
        <f>IF(A57&lt;&gt;"",IF(_xlfn.XLOOKUP(A57,'1C'!A:A,'1C'!A:A,0,0)&gt;0,1,0),"")</f>
        <v>1</v>
      </c>
      <c r="BE57" s="105">
        <f>IF(C57&lt;&gt;"",IF(_xlfn.XLOOKUP(TEXT(C57,"###"),'1C'!W:W,'1C'!D:D,0,0)&gt;0,0,1),"")</f>
        <v>0</v>
      </c>
      <c r="BF57" s="105">
        <f>IFERROR(IF(BE57,"-",IFERROR(IF(BD57&gt;0,0,1),"")),"")</f>
        <v>0</v>
      </c>
    </row>
    <row r="58" spans="1:58" ht="144" customHeight="1">
      <c r="A58" s="112" t="str">
        <f>IF(C58&amp;K58&lt;&gt;"",C58&amp;K58,"")</f>
        <v>MAC CARTHYCharcoal</v>
      </c>
      <c r="B58" s="10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81-004-08</v>
      </c>
      <c r="C58" s="121" t="s">
        <v>6068</v>
      </c>
      <c r="D58" s="112"/>
      <c r="E58" s="112" t="str">
        <f>IF(F58&lt;&gt;"",IFERROR(VLOOKUP(F58,Категории!A:B,2,0),""),"Требуется категория")</f>
        <v>Шляпы</v>
      </c>
      <c r="F58" s="112" t="str">
        <f>IF(A58&lt;&gt;"",IF(BD58&gt;0,_xlfn.XLOOKUP(A58,'1C'!A:A,'1C'!J:J,"",0),_xlfn.XLOOKUP(C58,'1C'!W:W,'1C'!J:J,"",0)),"")</f>
        <v>Шляпа федора</v>
      </c>
      <c r="G58" s="114" t="str">
        <f>IF(C58&lt;&gt;"",IF(BD58&gt;0,_xlfn.XLOOKUP(A58,'1C'!A:A,'1C'!L:L,"",0),_xlfn.XLOOKUP(C58,'1C'!W:W,'1C'!L:L,"",0)),"")</f>
        <v>Herman</v>
      </c>
      <c r="H58" s="112" t="str">
        <f>IF(A58&lt;&gt;"",_xlfn.XLOOKUP(A58,'1C'!A:A,'1C'!M:M,_xlfn.XLOOKUP(C58,'1C'!W:W,'1C'!M:M,"",0),0))</f>
        <v>всесезон</v>
      </c>
      <c r="J58" s="112" t="str">
        <f>_xlfn.LET(_xlpm.text,IF(A58&lt;&gt;"",IF('1C'!$AJ$1&lt;&gt;"",'1C'!$AJ$1,_xlfn.XLOOKUP(A58,'1C'!A:A,'1C'!D:D,_xlfn.XLOOKUP(C58,'1C'!W:W,'1C'!D:D,"",0),0))),_xlpm.ifError,_xlpm.text,_xlpm.space1,FIND(" ",_xlpm.text),_xlpm.space2,FIND(" ",_xlpm.text,_xlpm.space1),IFERROR(MID(_xlpm.text,_xlpm.space1+1,_xlpm.space2),_xlpm.ifError))</f>
        <v>Herman</v>
      </c>
      <c r="K58" s="122" t="s">
        <v>8321</v>
      </c>
      <c r="L58" s="146" t="str">
        <f>IF(K58&lt;&gt;"",IFERROR(VLOOKUP(A58,'1C'!A:X,8,0),IFERROR(VLOOKUP(K58,Colors!D:E,2,0),"")),"")</f>
        <v>серый</v>
      </c>
      <c r="M58" s="148" t="str">
        <f>IF(K58&lt;&gt;"",_xlfn.XLOOKUP(A58,'1C'!A:A,'1C'!R:R,"",0),"")</f>
        <v>серый</v>
      </c>
      <c r="N58" s="136"/>
      <c r="O58" s="136"/>
      <c r="P58" s="136"/>
      <c r="Q58" s="145" t="str">
        <f>IF(A58&lt;&gt;"",_xlfn.XLOOKUP(A58,'1C'!A:A,'1C'!I:I,_xlfn.XLOOKUP(C58,'1C'!W:W,'1C'!I:I,"",0),0),"")</f>
        <v>100% шерсть</v>
      </c>
      <c r="R58" s="136"/>
      <c r="S58" s="114" t="str">
        <f>_xlfn.LET(_xlpm.RES,IF(A58&lt;&gt;"",_xlfn.XLOOKUP(A58,'1C'!A:A,'1C'!N:N,_xlfn.XLOOKUP(C58,'1C'!W:W,'1C'!N:N,"",0),0),""),IF(_xlpm.RES=0,"",_xlpm.RES))</f>
        <v>фетровые</v>
      </c>
      <c r="T58" s="116" t="str">
        <f>IF(S58&lt;&gt;"",IFERROR(VLOOKUP(S58,MaterialsTypes!F:G,2,0),IFERROR(VLOOKUP(Q58,MaterialsTypes100,2,0),"")),IFERROR(VLOOKUP(Q58,MaterialsTypes100,2,0),""))</f>
        <v>Текстиль, фетр шерстяной</v>
      </c>
      <c r="U58" s="112" t="str">
        <f>IF(A58&lt;&gt;"",_xlfn.XLOOKUP(A58,'1C'!A:A,'1C'!K:K,_xlfn.XLOOKUP(C58,'1C'!W:W,'1C'!K:K,"",0),0),"")</f>
        <v>Унисекс</v>
      </c>
      <c r="Y58" s="106">
        <v>5</v>
      </c>
      <c r="AA58" s="106">
        <v>14</v>
      </c>
      <c r="AC58" s="106">
        <v>15</v>
      </c>
      <c r="AE58" s="106">
        <v>11</v>
      </c>
      <c r="AT58" s="116">
        <f>IF(COUNTBLANK(V58:AS58)&lt;24,SUM(V58:AS58),"")</f>
        <v>45</v>
      </c>
      <c r="AU58" s="112" t="str">
        <f>IF(A58&lt;&gt;"",_xlfn.XLOOKUP(_xlfn.XLOOKUP(A58,'1C'!A:A,'1C'!O:O,_xlfn.XLOOKUP(C58,'1C'!W:W,'1C'!O:O,"",0),0),Settings!N:N,Settings!O:O,"",0),"")</f>
        <v>CN</v>
      </c>
      <c r="AV58" s="114" t="str">
        <f ca="1">IF(AU58&lt;&gt;"",VLOOKUP(AU58,INDIRECT(SUBSTITUTE($J58,"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8" s="112" t="str">
        <f ca="1">IF(AU58&lt;&gt;"",VLOOKUP(AU58,INDIRECT(SUBSTITUTE($J58," ","")&amp;"Manufactures"),2,0),"Требуется код страны")</f>
        <v>Китай</v>
      </c>
      <c r="AX58" s="117">
        <f>0.05+0.05</f>
        <v>0.1</v>
      </c>
      <c r="AY58" s="112">
        <f>IF(AX58&lt;&gt;"",AX58*1.5,"Требуется нетто")</f>
        <v>0.15000000000000002</v>
      </c>
      <c r="AZ58" s="112">
        <f>+IF(AX58&lt;&gt;"",IFERROR(AT58*AX58,"Требуются кол-во и нетто"),"Требуются кол-во и нетто")</f>
        <v>4.5</v>
      </c>
      <c r="BA58" s="112">
        <f>IF(AY58&lt;&gt;"",IFERROR(AT58*AY58,"Требуются кол-во и брутто"),"Требуются кол-во и брутто")</f>
        <v>6.7500000000000009</v>
      </c>
      <c r="BB58" s="118">
        <v>1340.1000000000001</v>
      </c>
      <c r="BC58" s="150">
        <f>+IF(BB58&lt;&gt;0,IFERROR(AT58*BB58,"Требуются кол-во и цена"),"Требуются кол-во и цена")</f>
        <v>60304.500000000007</v>
      </c>
      <c r="BD58" s="105">
        <f>IF(A58&lt;&gt;"",IF(_xlfn.XLOOKUP(A58,'1C'!A:A,'1C'!A:A,0,0)&gt;0,1,0),"")</f>
        <v>1</v>
      </c>
      <c r="BE58" s="105">
        <f>IF(C58&lt;&gt;"",IF(_xlfn.XLOOKUP(TEXT(C58,"###"),'1C'!W:W,'1C'!D:D,0,0)&gt;0,0,1),"")</f>
        <v>0</v>
      </c>
      <c r="BF58" s="105">
        <f>IFERROR(IF(BE58,"-",IFERROR(IF(BD58&gt;0,0,1),"")),"")</f>
        <v>0</v>
      </c>
    </row>
    <row r="59" spans="1:58" ht="144" customHeight="1">
      <c r="A59" s="112" t="str">
        <f>IF(C59&amp;K59&lt;&gt;"",C59&amp;K59,"")</f>
        <v>MAC CARTHYBROWN</v>
      </c>
      <c r="B59" s="10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81-004-14</v>
      </c>
      <c r="C59" s="121" t="s">
        <v>6068</v>
      </c>
      <c r="D59" s="112"/>
      <c r="E59" s="112" t="str">
        <f>IF(F59&lt;&gt;"",IFERROR(VLOOKUP(F59,Категории!A:B,2,0),""),"Требуется категория")</f>
        <v>Шляпы</v>
      </c>
      <c r="F59" s="112" t="str">
        <f>IF(A59&lt;&gt;"",IF(BD59&gt;0,_xlfn.XLOOKUP(A59,'1C'!A:A,'1C'!J:J,"",0),_xlfn.XLOOKUP(C59,'1C'!W:W,'1C'!J:J,"",0)),"")</f>
        <v>Шляпа федора</v>
      </c>
      <c r="G59" s="114" t="str">
        <f>IF(C59&lt;&gt;"",IF(BD59&gt;0,_xlfn.XLOOKUP(A59,'1C'!A:A,'1C'!L:L,"",0),_xlfn.XLOOKUP(C59,'1C'!W:W,'1C'!L:L,"",0)),"")</f>
        <v>Herman</v>
      </c>
      <c r="H59" s="112" t="str">
        <f>IF(A59&lt;&gt;"",_xlfn.XLOOKUP(A59,'1C'!A:A,'1C'!M:M,_xlfn.XLOOKUP(C59,'1C'!W:W,'1C'!M:M,"",0),0))</f>
        <v>всесезон</v>
      </c>
      <c r="J59" s="112" t="str">
        <f>_xlfn.LET(_xlpm.text,IF(A59&lt;&gt;"",IF('1C'!$AJ$1&lt;&gt;"",'1C'!$AJ$1,_xlfn.XLOOKUP(A59,'1C'!A:A,'1C'!D:D,_xlfn.XLOOKUP(C59,'1C'!W:W,'1C'!D:D,"",0),0))),_xlpm.ifError,_xlpm.text,_xlpm.space1,FIND(" ",_xlpm.text),_xlpm.space2,FIND(" ",_xlpm.text,_xlpm.space1),IFERROR(MID(_xlpm.text,_xlpm.space1+1,_xlpm.space2),_xlpm.ifError))</f>
        <v>Herman</v>
      </c>
      <c r="K59" s="122" t="s">
        <v>8312</v>
      </c>
      <c r="L59" s="146" t="str">
        <f>IF(K59&lt;&gt;"",IFERROR(VLOOKUP(A59,'1C'!A:X,8,0),IFERROR(VLOOKUP(K59,Colors!D:E,2,0),"")),"")</f>
        <v>коричневый</v>
      </c>
      <c r="M59" s="148" t="str">
        <f>IF(K59&lt;&gt;"",_xlfn.XLOOKUP(A59,'1C'!A:A,'1C'!R:R,"",0),"")</f>
        <v>коричневый</v>
      </c>
      <c r="N59" s="136"/>
      <c r="O59" s="136"/>
      <c r="P59" s="136"/>
      <c r="Q59" s="145" t="str">
        <f>IF(A59&lt;&gt;"",_xlfn.XLOOKUP(A59,'1C'!A:A,'1C'!I:I,_xlfn.XLOOKUP(C59,'1C'!W:W,'1C'!I:I,"",0),0),"")</f>
        <v>100% шерсть</v>
      </c>
      <c r="R59" s="136"/>
      <c r="S59" s="114" t="str">
        <f>_xlfn.LET(_xlpm.RES,IF(A59&lt;&gt;"",_xlfn.XLOOKUP(A59,'1C'!A:A,'1C'!N:N,_xlfn.XLOOKUP(C59,'1C'!W:W,'1C'!N:N,"",0),0),""),IF(_xlpm.RES=0,"",_xlpm.RES))</f>
        <v>фетровые</v>
      </c>
      <c r="T59" s="116" t="str">
        <f>IF(S59&lt;&gt;"",IFERROR(VLOOKUP(S59,MaterialsTypes!F:G,2,0),IFERROR(VLOOKUP(Q59,MaterialsTypes100,2,0),"")),IFERROR(VLOOKUP(Q59,MaterialsTypes100,2,0),""))</f>
        <v>Текстиль, фетр шерстяной</v>
      </c>
      <c r="U59" s="112" t="str">
        <f>IF(A59&lt;&gt;"",_xlfn.XLOOKUP(A59,'1C'!A:A,'1C'!K:K,_xlfn.XLOOKUP(C59,'1C'!W:W,'1C'!K:K,"",0),0),"")</f>
        <v>Унисекс</v>
      </c>
      <c r="Y59" s="106">
        <v>7</v>
      </c>
      <c r="AA59" s="106">
        <v>18</v>
      </c>
      <c r="AC59" s="106">
        <v>20</v>
      </c>
      <c r="AE59" s="106">
        <v>16</v>
      </c>
      <c r="AT59" s="116">
        <f>IF(COUNTBLANK(V59:AS59)&lt;24,SUM(V59:AS59),"")</f>
        <v>61</v>
      </c>
      <c r="AU59" s="112" t="str">
        <f>IF(A59&lt;&gt;"",_xlfn.XLOOKUP(_xlfn.XLOOKUP(A59,'1C'!A:A,'1C'!O:O,_xlfn.XLOOKUP(C59,'1C'!W:W,'1C'!O:O,"",0),0),Settings!N:N,Settings!O:O,"",0),"")</f>
        <v>CN</v>
      </c>
      <c r="AV59" s="114" t="str">
        <f ca="1">IF(AU59&lt;&gt;"",VLOOKUP(AU59,INDIRECT(SUBSTITUTE($J59,"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59" s="112" t="str">
        <f ca="1">IF(AU59&lt;&gt;"",VLOOKUP(AU59,INDIRECT(SUBSTITUTE($J59," ","")&amp;"Manufactures"),2,0),"Требуется код страны")</f>
        <v>Китай</v>
      </c>
      <c r="AX59" s="117">
        <f>0.05+0.05</f>
        <v>0.1</v>
      </c>
      <c r="AY59" s="112">
        <f>IF(AX59&lt;&gt;"",AX59*1.5,"Требуется нетто")</f>
        <v>0.15000000000000002</v>
      </c>
      <c r="AZ59" s="112">
        <f>+IF(AX59&lt;&gt;"",IFERROR(AT59*AX59,"Требуются кол-во и нетто"),"Требуются кол-во и нетто")</f>
        <v>6.1000000000000005</v>
      </c>
      <c r="BA59" s="112">
        <f>IF(AY59&lt;&gt;"",IFERROR(AT59*AY59,"Требуются кол-во и брутто"),"Требуются кол-во и брутто")</f>
        <v>9.1500000000000021</v>
      </c>
      <c r="BB59" s="118">
        <v>1340.1000000000001</v>
      </c>
      <c r="BC59" s="150">
        <f>+IF(BB59&lt;&gt;0,IFERROR(AT59*BB59,"Требуются кол-во и цена"),"Требуются кол-во и цена")</f>
        <v>81746.100000000006</v>
      </c>
      <c r="BD59" s="105">
        <f>IF(A59&lt;&gt;"",IF(_xlfn.XLOOKUP(A59,'1C'!A:A,'1C'!A:A,0,0)&gt;0,1,0),"")</f>
        <v>1</v>
      </c>
      <c r="BE59" s="105">
        <f>IF(C59&lt;&gt;"",IF(_xlfn.XLOOKUP(TEXT(C59,"###"),'1C'!W:W,'1C'!D:D,0,0)&gt;0,0,1),"")</f>
        <v>0</v>
      </c>
      <c r="BF59" s="105">
        <f>IFERROR(IF(BE59,"-",IFERROR(IF(BD59&gt;0,0,1),"")),"")</f>
        <v>0</v>
      </c>
    </row>
    <row r="60" spans="1:58" ht="144" customHeight="1">
      <c r="A60" s="112" t="str">
        <f>IF(C60&amp;K60&lt;&gt;"",C60&amp;K60,"")</f>
        <v>MAC CARTHYBLACK</v>
      </c>
      <c r="B60" s="10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81-004-09</v>
      </c>
      <c r="C60" s="121" t="s">
        <v>6068</v>
      </c>
      <c r="D60" s="112"/>
      <c r="E60" s="112" t="str">
        <f>IF(F60&lt;&gt;"",IFERROR(VLOOKUP(F60,Категории!A:B,2,0),""),"Требуется категория")</f>
        <v>Шляпы</v>
      </c>
      <c r="F60" s="112" t="str">
        <f>IF(A60&lt;&gt;"",IF(BD60&gt;0,_xlfn.XLOOKUP(A60,'1C'!A:A,'1C'!J:J,"",0),_xlfn.XLOOKUP(C60,'1C'!W:W,'1C'!J:J,"",0)),"")</f>
        <v>Шляпа федора</v>
      </c>
      <c r="G60" s="114" t="str">
        <f>IF(C60&lt;&gt;"",IF(BD60&gt;0,_xlfn.XLOOKUP(A60,'1C'!A:A,'1C'!L:L,"",0),_xlfn.XLOOKUP(C60,'1C'!W:W,'1C'!L:L,"",0)),"")</f>
        <v>Herman</v>
      </c>
      <c r="H60" s="112" t="str">
        <f>IF(A60&lt;&gt;"",_xlfn.XLOOKUP(A60,'1C'!A:A,'1C'!M:M,_xlfn.XLOOKUP(C60,'1C'!W:W,'1C'!M:M,"",0),0))</f>
        <v>всесезон</v>
      </c>
      <c r="J60" s="112" t="str">
        <f>_xlfn.LET(_xlpm.text,IF(A60&lt;&gt;"",IF('1C'!$AJ$1&lt;&gt;"",'1C'!$AJ$1,_xlfn.XLOOKUP(A60,'1C'!A:A,'1C'!D:D,_xlfn.XLOOKUP(C60,'1C'!W:W,'1C'!D:D,"",0),0))),_xlpm.ifError,_xlpm.text,_xlpm.space1,FIND(" ",_xlpm.text),_xlpm.space2,FIND(" ",_xlpm.text,_xlpm.space1),IFERROR(MID(_xlpm.text,_xlpm.space1+1,_xlpm.space2),_xlpm.ifError))</f>
        <v>Herman</v>
      </c>
      <c r="K60" s="122" t="s">
        <v>8298</v>
      </c>
      <c r="L60" s="146" t="str">
        <f>IF(K60&lt;&gt;"",IFERROR(VLOOKUP(A60,'1C'!A:X,8,0),IFERROR(VLOOKUP(K60,Colors!D:E,2,0),"")),"")</f>
        <v>черный</v>
      </c>
      <c r="M60" s="148" t="str">
        <f>IF(K60&lt;&gt;"",_xlfn.XLOOKUP(A60,'1C'!A:A,'1C'!R:R,"",0),"")</f>
        <v>черный</v>
      </c>
      <c r="N60" s="136"/>
      <c r="O60" s="136"/>
      <c r="P60" s="136"/>
      <c r="Q60" s="145" t="str">
        <f>IF(A60&lt;&gt;"",_xlfn.XLOOKUP(A60,'1C'!A:A,'1C'!I:I,_xlfn.XLOOKUP(C60,'1C'!W:W,'1C'!I:I,"",0),0),"")</f>
        <v>100% шерсть</v>
      </c>
      <c r="R60" s="136"/>
      <c r="S60" s="114" t="str">
        <f>_xlfn.LET(_xlpm.RES,IF(A60&lt;&gt;"",_xlfn.XLOOKUP(A60,'1C'!A:A,'1C'!N:N,_xlfn.XLOOKUP(C60,'1C'!W:W,'1C'!N:N,"",0),0),""),IF(_xlpm.RES=0,"",_xlpm.RES))</f>
        <v>фетровые</v>
      </c>
      <c r="T60" s="116" t="str">
        <f>IF(S60&lt;&gt;"",IFERROR(VLOOKUP(S60,MaterialsTypes!F:G,2,0),IFERROR(VLOOKUP(Q60,MaterialsTypes100,2,0),"")),IFERROR(VLOOKUP(Q60,MaterialsTypes100,2,0),""))</f>
        <v>Текстиль, фетр шерстяной</v>
      </c>
      <c r="U60" s="112" t="str">
        <f>IF(A60&lt;&gt;"",_xlfn.XLOOKUP(A60,'1C'!A:A,'1C'!K:K,_xlfn.XLOOKUP(C60,'1C'!W:W,'1C'!K:K,"",0),0),"")</f>
        <v>Унисекс</v>
      </c>
      <c r="Y60" s="106">
        <v>18</v>
      </c>
      <c r="AA60" s="106">
        <v>40</v>
      </c>
      <c r="AC60" s="106">
        <v>45</v>
      </c>
      <c r="AE60" s="106">
        <v>25</v>
      </c>
      <c r="AT60" s="116">
        <f>IF(COUNTBLANK(V60:AS60)&lt;24,SUM(V60:AS60),"")</f>
        <v>128</v>
      </c>
      <c r="AU60" s="112" t="str">
        <f>IF(A60&lt;&gt;"",_xlfn.XLOOKUP(_xlfn.XLOOKUP(A60,'1C'!A:A,'1C'!O:O,_xlfn.XLOOKUP(C60,'1C'!W:W,'1C'!O:O,"",0),0),Settings!N:N,Settings!O:O,"",0),"")</f>
        <v>CN</v>
      </c>
      <c r="AV60" s="114" t="str">
        <f ca="1">IF(AU60&lt;&gt;"",VLOOKUP(AU60,INDIRECT(SUBSTITUTE($J60,"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0" s="112" t="str">
        <f ca="1">IF(AU60&lt;&gt;"",VLOOKUP(AU60,INDIRECT(SUBSTITUTE($J60," ","")&amp;"Manufactures"),2,0),"Требуется код страны")</f>
        <v>Китай</v>
      </c>
      <c r="AX60" s="117">
        <f>0.05+0.05</f>
        <v>0.1</v>
      </c>
      <c r="AY60" s="112">
        <f>IF(AX60&lt;&gt;"",AX60*1.5,"Требуется нетто")</f>
        <v>0.15000000000000002</v>
      </c>
      <c r="AZ60" s="112">
        <f>+IF(AX60&lt;&gt;"",IFERROR(AT60*AX60,"Требуются кол-во и нетто"),"Требуются кол-во и нетто")</f>
        <v>12.8</v>
      </c>
      <c r="BA60" s="112">
        <f>IF(AY60&lt;&gt;"",IFERROR(AT60*AY60,"Требуются кол-во и брутто"),"Требуются кол-во и брутто")</f>
        <v>19.200000000000003</v>
      </c>
      <c r="BB60" s="118">
        <v>1340.1000000000001</v>
      </c>
      <c r="BC60" s="150">
        <f>+IF(BB60&lt;&gt;0,IFERROR(AT60*BB60,"Требуются кол-во и цена"),"Требуются кол-во и цена")</f>
        <v>171532.80000000002</v>
      </c>
      <c r="BD60" s="105">
        <f>IF(A60&lt;&gt;"",IF(_xlfn.XLOOKUP(A60,'1C'!A:A,'1C'!A:A,0,0)&gt;0,1,0),"")</f>
        <v>1</v>
      </c>
      <c r="BE60" s="105">
        <f>IF(C60&lt;&gt;"",IF(_xlfn.XLOOKUP(TEXT(C60,"###"),'1C'!W:W,'1C'!D:D,0,0)&gt;0,0,1),"")</f>
        <v>0</v>
      </c>
      <c r="BF60" s="105">
        <f>IFERROR(IF(BE60,"-",IFERROR(IF(BD60&gt;0,0,1),"")),"")</f>
        <v>0</v>
      </c>
    </row>
    <row r="61" spans="1:58" ht="144" customHeight="1">
      <c r="A61" s="112" t="str">
        <f>IF(C61&amp;K61&lt;&gt;"",C61&amp;K61,"")</f>
        <v>MAC HAWKBLACK</v>
      </c>
      <c r="B61" s="10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81-008-09</v>
      </c>
      <c r="C61" s="121" t="s">
        <v>6169</v>
      </c>
      <c r="D61" s="112"/>
      <c r="E61" s="112" t="str">
        <f>IF(F61&lt;&gt;"",IFERROR(VLOOKUP(F61,Категории!A:B,2,0),""),"Требуется категория")</f>
        <v>Шляпы</v>
      </c>
      <c r="F61" s="112" t="str">
        <f>IF(A61&lt;&gt;"",IF(BD61&gt;0,_xlfn.XLOOKUP(A61,'1C'!A:A,'1C'!J:J,"",0),_xlfn.XLOOKUP(C61,'1C'!W:W,'1C'!J:J,"",0)),"")</f>
        <v>Шляпа федора</v>
      </c>
      <c r="G61" s="114" t="str">
        <f>IF(C61&lt;&gt;"",IF(BD61&gt;0,_xlfn.XLOOKUP(A61,'1C'!A:A,'1C'!L:L,"",0),_xlfn.XLOOKUP(C61,'1C'!W:W,'1C'!L:L,"",0)),"")</f>
        <v>Herman</v>
      </c>
      <c r="H61" s="112" t="str">
        <f>IF(A61&lt;&gt;"",_xlfn.XLOOKUP(A61,'1C'!A:A,'1C'!M:M,_xlfn.XLOOKUP(C61,'1C'!W:W,'1C'!M:M,"",0),0))</f>
        <v>всесезон</v>
      </c>
      <c r="J61" s="112" t="str">
        <f>_xlfn.LET(_xlpm.text,IF(A61&lt;&gt;"",IF('1C'!$AJ$1&lt;&gt;"",'1C'!$AJ$1,_xlfn.XLOOKUP(A61,'1C'!A:A,'1C'!D:D,_xlfn.XLOOKUP(C61,'1C'!W:W,'1C'!D:D,"",0),0))),_xlpm.ifError,_xlpm.text,_xlpm.space1,FIND(" ",_xlpm.text),_xlpm.space2,FIND(" ",_xlpm.text,_xlpm.space1),IFERROR(MID(_xlpm.text,_xlpm.space1+1,_xlpm.space2),_xlpm.ifError))</f>
        <v>Herman</v>
      </c>
      <c r="K61" s="122" t="s">
        <v>8298</v>
      </c>
      <c r="L61" s="146" t="str">
        <f>IF(K61&lt;&gt;"",IFERROR(VLOOKUP(A61,'1C'!A:X,8,0),IFERROR(VLOOKUP(K61,Colors!D:E,2,0),"")),"")</f>
        <v>черный</v>
      </c>
      <c r="M61" s="148" t="str">
        <f>IF(K61&lt;&gt;"",_xlfn.XLOOKUP(A61,'1C'!A:A,'1C'!R:R,"",0),"")</f>
        <v>черный</v>
      </c>
      <c r="N61" s="136"/>
      <c r="O61" s="136"/>
      <c r="P61" s="136"/>
      <c r="Q61" s="145" t="str">
        <f>IF(A61&lt;&gt;"",_xlfn.XLOOKUP(A61,'1C'!A:A,'1C'!I:I,_xlfn.XLOOKUP(C61,'1C'!W:W,'1C'!I:I,"",0),0),"")</f>
        <v>100% шерсть</v>
      </c>
      <c r="R61" s="136"/>
      <c r="S61" s="114" t="str">
        <f>_xlfn.LET(_xlpm.RES,IF(A61&lt;&gt;"",_xlfn.XLOOKUP(A61,'1C'!A:A,'1C'!N:N,_xlfn.XLOOKUP(C61,'1C'!W:W,'1C'!N:N,"",0),0),""),IF(_xlpm.RES=0,"",_xlpm.RES))</f>
        <v>фетровые</v>
      </c>
      <c r="T61" s="116" t="str">
        <f>IF(S61&lt;&gt;"",IFERROR(VLOOKUP(S61,MaterialsTypes!F:G,2,0),IFERROR(VLOOKUP(Q61,MaterialsTypes100,2,0),"")),IFERROR(VLOOKUP(Q61,MaterialsTypes100,2,0),""))</f>
        <v>Текстиль, фетр шерстяной</v>
      </c>
      <c r="U61" s="112" t="str">
        <f>IF(A61&lt;&gt;"",_xlfn.XLOOKUP(A61,'1C'!A:A,'1C'!K:K,_xlfn.XLOOKUP(C61,'1C'!W:W,'1C'!K:K,"",0),0),"")</f>
        <v>Унисекс</v>
      </c>
      <c r="Y61" s="106">
        <v>19</v>
      </c>
      <c r="AA61" s="106">
        <v>26</v>
      </c>
      <c r="AC61" s="106">
        <v>40</v>
      </c>
      <c r="AE61" s="106">
        <v>15</v>
      </c>
      <c r="AT61" s="116">
        <f>IF(COUNTBLANK(V61:AS61)&lt;24,SUM(V61:AS61),"")</f>
        <v>100</v>
      </c>
      <c r="AU61" s="112" t="str">
        <f>IF(A61&lt;&gt;"",_xlfn.XLOOKUP(_xlfn.XLOOKUP(A61,'1C'!A:A,'1C'!O:O,_xlfn.XLOOKUP(C61,'1C'!W:W,'1C'!O:O,"",0),0),Settings!N:N,Settings!O:O,"",0),"")</f>
        <v>CN</v>
      </c>
      <c r="AV61" s="114" t="str">
        <f ca="1">IF(AU61&lt;&gt;"",VLOOKUP(AU61,INDIRECT(SUBSTITUTE($J61,"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1" s="112" t="str">
        <f ca="1">IF(AU61&lt;&gt;"",VLOOKUP(AU61,INDIRECT(SUBSTITUTE($J61," ","")&amp;"Manufactures"),2,0),"Требуется код страны")</f>
        <v>Китай</v>
      </c>
      <c r="AX61" s="117">
        <f>0.05+0.05</f>
        <v>0.1</v>
      </c>
      <c r="AY61" s="112">
        <f>IF(AX61&lt;&gt;"",AX61*1.5,"Требуется нетто")</f>
        <v>0.15000000000000002</v>
      </c>
      <c r="AZ61" s="112">
        <f>+IF(AX61&lt;&gt;"",IFERROR(AT61*AX61,"Требуются кол-во и нетто"),"Требуются кол-во и нетто")</f>
        <v>10</v>
      </c>
      <c r="BA61" s="112">
        <f>IF(AY61&lt;&gt;"",IFERROR(AT61*AY61,"Требуются кол-во и брутто"),"Требуются кол-во и брутто")</f>
        <v>15.000000000000002</v>
      </c>
      <c r="BB61" s="118">
        <v>1164.5999999999999</v>
      </c>
      <c r="BC61" s="150">
        <f>+IF(BB61&lt;&gt;0,IFERROR(AT61*BB61,"Требуются кол-во и цена"),"Требуются кол-во и цена")</f>
        <v>116459.99999999999</v>
      </c>
      <c r="BD61" s="105">
        <f>IF(A61&lt;&gt;"",IF(_xlfn.XLOOKUP(A61,'1C'!A:A,'1C'!A:A,0,0)&gt;0,1,0),"")</f>
        <v>1</v>
      </c>
      <c r="BE61" s="105">
        <f>IF(C61&lt;&gt;"",IF(_xlfn.XLOOKUP(TEXT(C61,"###"),'1C'!W:W,'1C'!D:D,0,0)&gt;0,0,1),"")</f>
        <v>0</v>
      </c>
      <c r="BF61" s="105">
        <f>IFERROR(IF(BE61,"-",IFERROR(IF(BD61&gt;0,0,1),"")),"")</f>
        <v>0</v>
      </c>
    </row>
    <row r="62" spans="1:58" ht="144" customHeight="1">
      <c r="A62" s="112" t="str">
        <f>IF(C62&amp;K62&lt;&gt;"",C62&amp;K62,"")</f>
        <v>DON VEGASBLACK</v>
      </c>
      <c r="B62" s="10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80-929-09</v>
      </c>
      <c r="C62" s="121" t="s">
        <v>5352</v>
      </c>
      <c r="D62" s="112"/>
      <c r="E62" s="112" t="str">
        <f>IF(F62&lt;&gt;"",IFERROR(VLOOKUP(F62,Категории!A:B,2,0),""),"Требуется категория")</f>
        <v>Шляпы</v>
      </c>
      <c r="F62" s="112" t="str">
        <f>IF(A62&lt;&gt;"",IF(BD62&gt;0,_xlfn.XLOOKUP(A62,'1C'!A:A,'1C'!J:J,"",0),_xlfn.XLOOKUP(C62,'1C'!W:W,'1C'!J:J,"",0)),"")</f>
        <v>Шляпа цилиндр</v>
      </c>
      <c r="G62" s="114" t="str">
        <f>IF(C62&lt;&gt;"",IF(BD62&gt;0,_xlfn.XLOOKUP(A62,'1C'!A:A,'1C'!L:L,"",0),_xlfn.XLOOKUP(C62,'1C'!W:W,'1C'!L:L,"",0)),"")</f>
        <v>Herman</v>
      </c>
      <c r="H62" s="112" t="str">
        <f>IF(A62&lt;&gt;"",_xlfn.XLOOKUP(A62,'1C'!A:A,'1C'!M:M,_xlfn.XLOOKUP(C62,'1C'!W:W,'1C'!M:M,"",0),0))</f>
        <v>всесезон</v>
      </c>
      <c r="J62" s="112" t="str">
        <f>_xlfn.LET(_xlpm.text,IF(A62&lt;&gt;"",IF('1C'!$AJ$1&lt;&gt;"",'1C'!$AJ$1,_xlfn.XLOOKUP(A62,'1C'!A:A,'1C'!D:D,_xlfn.XLOOKUP(C62,'1C'!W:W,'1C'!D:D,"",0),0))),_xlpm.ifError,_xlpm.text,_xlpm.space1,FIND(" ",_xlpm.text),_xlpm.space2,FIND(" ",_xlpm.text,_xlpm.space1),IFERROR(MID(_xlpm.text,_xlpm.space1+1,_xlpm.space2),_xlpm.ifError))</f>
        <v>Herman</v>
      </c>
      <c r="K62" s="122" t="s">
        <v>8298</v>
      </c>
      <c r="L62" s="146" t="str">
        <f>IF(K62&lt;&gt;"",IFERROR(VLOOKUP(A62,'1C'!A:X,8,0),IFERROR(VLOOKUP(K62,Colors!D:E,2,0),"")),"")</f>
        <v>черный</v>
      </c>
      <c r="M62" s="148" t="str">
        <f>IF(K62&lt;&gt;"",_xlfn.XLOOKUP(A62,'1C'!A:A,'1C'!R:R,"",0),"")</f>
        <v>черный</v>
      </c>
      <c r="N62" s="136"/>
      <c r="O62" s="136"/>
      <c r="P62" s="136"/>
      <c r="Q62" s="145" t="str">
        <f>IF(A62&lt;&gt;"",_xlfn.XLOOKUP(A62,'1C'!A:A,'1C'!I:I,_xlfn.XLOOKUP(C62,'1C'!W:W,'1C'!I:I,"",0),0),"")</f>
        <v>100% шерсть</v>
      </c>
      <c r="R62" s="136"/>
      <c r="S62" s="114" t="str">
        <f>_xlfn.LET(_xlpm.RES,IF(A62&lt;&gt;"",_xlfn.XLOOKUP(A62,'1C'!A:A,'1C'!N:N,_xlfn.XLOOKUP(C62,'1C'!W:W,'1C'!N:N,"",0),0),""),IF(_xlpm.RES=0,"",_xlpm.RES))</f>
        <v>фетровые</v>
      </c>
      <c r="T62" s="116" t="str">
        <f>IF(S62&lt;&gt;"",IFERROR(VLOOKUP(S62,MaterialsTypes!F:G,2,0),IFERROR(VLOOKUP(Q62,MaterialsTypes100,2,0),"")),IFERROR(VLOOKUP(Q62,MaterialsTypes100,2,0),""))</f>
        <v>Текстиль, фетр шерстяной</v>
      </c>
      <c r="U62" s="112" t="str">
        <f>IF(A62&lt;&gt;"",_xlfn.XLOOKUP(A62,'1C'!A:A,'1C'!K:K,_xlfn.XLOOKUP(C62,'1C'!W:W,'1C'!K:K,"",0),0),"")</f>
        <v>Мужской</v>
      </c>
      <c r="AA62" s="106">
        <v>20</v>
      </c>
      <c r="AC62" s="106">
        <v>20</v>
      </c>
      <c r="AT62" s="116">
        <f>IF(COUNTBLANK(V62:AS62)&lt;24,SUM(V62:AS62),"")</f>
        <v>40</v>
      </c>
      <c r="AU62" s="112" t="str">
        <f>IF(A62&lt;&gt;"",_xlfn.XLOOKUP(_xlfn.XLOOKUP(A62,'1C'!A:A,'1C'!O:O,_xlfn.XLOOKUP(C62,'1C'!W:W,'1C'!O:O,"",0),0),Settings!N:N,Settings!O:O,"",0),"")</f>
        <v>CN</v>
      </c>
      <c r="AV62" s="114" t="str">
        <f ca="1">IF(AU62&lt;&gt;"",VLOOKUP(AU62,INDIRECT(SUBSTITUTE($J62,"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2" s="112" t="str">
        <f ca="1">IF(AU62&lt;&gt;"",VLOOKUP(AU62,INDIRECT(SUBSTITUTE($J62," ","")&amp;"Manufactures"),2,0),"Требуется код страны")</f>
        <v>Китай</v>
      </c>
      <c r="AX62" s="117">
        <f>0.05+0.05</f>
        <v>0.1</v>
      </c>
      <c r="AY62" s="112">
        <f>IF(AX62&lt;&gt;"",AX62*1.5,"Требуется нетто")</f>
        <v>0.15000000000000002</v>
      </c>
      <c r="AZ62" s="112">
        <f>+IF(AX62&lt;&gt;"",IFERROR(AT62*AX62,"Требуются кол-во и нетто"),"Требуются кол-во и нетто")</f>
        <v>4</v>
      </c>
      <c r="BA62" s="112">
        <f>IF(AY62&lt;&gt;"",IFERROR(AT62*AY62,"Требуются кол-во и брутто"),"Требуются кол-во и брутто")</f>
        <v>6.0000000000000009</v>
      </c>
      <c r="BB62" s="118">
        <v>1164.5999999999999</v>
      </c>
      <c r="BC62" s="150">
        <f>+IF(BB62&lt;&gt;0,IFERROR(AT62*BB62,"Требуются кол-во и цена"),"Требуются кол-во и цена")</f>
        <v>46584</v>
      </c>
      <c r="BD62" s="105">
        <f>IF(A62&lt;&gt;"",IF(_xlfn.XLOOKUP(A62,'1C'!A:A,'1C'!A:A,0,0)&gt;0,1,0),"")</f>
        <v>1</v>
      </c>
      <c r="BE62" s="105">
        <f>IF(C62&lt;&gt;"",IF(_xlfn.XLOOKUP(TEXT(C62,"###"),'1C'!W:W,'1C'!D:D,0,0)&gt;0,0,1),"")</f>
        <v>0</v>
      </c>
      <c r="BF62" s="105">
        <f>IFERROR(IF(BE62,"-",IFERROR(IF(BD62&gt;0,0,1),"")),"")</f>
        <v>0</v>
      </c>
    </row>
    <row r="63" spans="1:58" ht="144" customHeight="1">
      <c r="A63" s="112" t="str">
        <f>IF(C63&amp;K63&lt;&gt;"",C63&amp;K63,"")</f>
        <v>BUCK 001BROWN</v>
      </c>
      <c r="B63" s="10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80-862-14</v>
      </c>
      <c r="C63" s="121" t="s">
        <v>5122</v>
      </c>
      <c r="D63" s="112"/>
      <c r="E63" s="112" t="str">
        <f>IF(F63&lt;&gt;"",IFERROR(VLOOKUP(F63,Категории!A:B,2,0),""),"Требуется категория")</f>
        <v>Шапки</v>
      </c>
      <c r="F63" s="112" t="str">
        <f>IF(A63&lt;&gt;"",IF(BD63&gt;0,_xlfn.XLOOKUP(A63,'1C'!A:A,'1C'!J:J,"",0),_xlfn.XLOOKUP(C63,'1C'!W:W,'1C'!J:J,"",0)),"")</f>
        <v>Шапка ушанка</v>
      </c>
      <c r="G63" s="114" t="str">
        <f>IF(C63&lt;&gt;"",IF(BD63&gt;0,_xlfn.XLOOKUP(A63,'1C'!A:A,'1C'!L:L,"",0),_xlfn.XLOOKUP(C63,'1C'!W:W,'1C'!L:L,"",0)),"")</f>
        <v>Herman</v>
      </c>
      <c r="H63" s="112" t="str">
        <f>IF(A63&lt;&gt;"",_xlfn.XLOOKUP(A63,'1C'!A:A,'1C'!M:M,_xlfn.XLOOKUP(C63,'1C'!W:W,'1C'!M:M,"",0),0))</f>
        <v>зимний</v>
      </c>
      <c r="J63" s="112" t="str">
        <f>_xlfn.LET(_xlpm.text,IF(A63&lt;&gt;"",IF('1C'!$AJ$1&lt;&gt;"",'1C'!$AJ$1,_xlfn.XLOOKUP(A63,'1C'!A:A,'1C'!D:D,_xlfn.XLOOKUP(C63,'1C'!W:W,'1C'!D:D,"",0),0))),_xlpm.ifError,_xlpm.text,_xlpm.space1,FIND(" ",_xlpm.text),_xlpm.space2,FIND(" ",_xlpm.text,_xlpm.space1),IFERROR(MID(_xlpm.text,_xlpm.space1+1,_xlpm.space2),_xlpm.ifError))</f>
        <v>Herman</v>
      </c>
      <c r="K63" s="122" t="s">
        <v>8312</v>
      </c>
      <c r="L63" s="147" t="str">
        <f>IF(K63&lt;&gt;"",IFERROR(VLOOKUP(A63,'1C'!A:X,8,0),IFERROR(VLOOKUP(K63,Colors!D:E,2,0),"")),"")</f>
        <v>коричневый</v>
      </c>
      <c r="M63" s="148" t="str">
        <f>IF(K63&lt;&gt;"",_xlfn.XLOOKUP(A63,'1C'!A:A,'1C'!R:R,"",0),"")</f>
        <v>коричневый</v>
      </c>
      <c r="N63" s="136"/>
      <c r="O63" s="136"/>
      <c r="P63" s="136"/>
      <c r="Q63" s="145" t="str">
        <f>IF(A63&lt;&gt;"",_xlfn.XLOOKUP(A63,'1C'!A:A,'1C'!I:I,_xlfn.XLOOKUP(C63,'1C'!W:W,'1C'!I:I,"",0),0),"")</f>
        <v>100% полиэстер</v>
      </c>
      <c r="R63" s="136"/>
      <c r="S63" s="136"/>
      <c r="T63" s="107" t="s">
        <v>15</v>
      </c>
      <c r="U63" s="116" t="str">
        <f>IF(A63&lt;&gt;"",_xlfn.XLOOKUP(A63,'1C'!A:A,'1C'!K:K,_xlfn.XLOOKUP(C63,'1C'!W:W,'1C'!K:K,"",0),0),"")</f>
        <v>Мужской</v>
      </c>
      <c r="Y63" s="106">
        <v>2</v>
      </c>
      <c r="AA63" s="106">
        <v>16</v>
      </c>
      <c r="AC63" s="106">
        <v>24</v>
      </c>
      <c r="AE63" s="106">
        <v>16</v>
      </c>
      <c r="AT63" s="116">
        <f>IF(COUNTBLANK(V63:AS63)&lt;24,SUM(V63:AS63),"")</f>
        <v>58</v>
      </c>
      <c r="AU63" s="112" t="str">
        <f>IF(A63&lt;&gt;"",_xlfn.XLOOKUP(_xlfn.XLOOKUP(A63,'1C'!A:A,'1C'!O:O,_xlfn.XLOOKUP(C63,'1C'!W:W,'1C'!O:O,"",0),0),Settings!N:N,Settings!O:O,"",0),"")</f>
        <v>CN</v>
      </c>
      <c r="AV63" s="114" t="str">
        <f ca="1">IF(AU63&lt;&gt;"",VLOOKUP(AU63,INDIRECT(SUBSTITUTE($J63,"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3" s="112" t="str">
        <f ca="1">IF(AU63&lt;&gt;"",VLOOKUP(AU63,INDIRECT(SUBSTITUTE($J63," ","")&amp;"Manufactures"),2,0),"Требуется код страны")</f>
        <v>Китай</v>
      </c>
      <c r="AX63" s="117">
        <f>0.05+0.05</f>
        <v>0.1</v>
      </c>
      <c r="AY63" s="112">
        <f>IF(AX63&lt;&gt;"",AX63*1.5,"Требуется нетто")</f>
        <v>0.15000000000000002</v>
      </c>
      <c r="AZ63" s="112">
        <f>+IF(AX63&lt;&gt;"",IFERROR(AT63*AX63,"Требуются кол-во и нетто"),"Требуются кол-во и нетто")</f>
        <v>5.8000000000000007</v>
      </c>
      <c r="BA63" s="112">
        <f>IF(AY63&lt;&gt;"",IFERROR(AT63*AY63,"Требуются кол-во и брутто"),"Требуются кол-во и брутто")</f>
        <v>8.7000000000000011</v>
      </c>
      <c r="BB63" s="118">
        <v>872.09999999999991</v>
      </c>
      <c r="BC63" s="150">
        <f>+IF(BB63&lt;&gt;0,IFERROR(AT63*BB63,"Требуются кол-во и цена"),"Требуются кол-во и цена")</f>
        <v>50581.799999999996</v>
      </c>
      <c r="BD63" s="105">
        <f>IF(A63&lt;&gt;"",IF(_xlfn.XLOOKUP(A63,'1C'!A:A,'1C'!A:A,0,0)&gt;0,1,0),"")</f>
        <v>1</v>
      </c>
      <c r="BE63" s="105">
        <f>IF(C63&lt;&gt;"",IF(_xlfn.XLOOKUP(TEXT(C63,"###"),'1C'!W:W,'1C'!D:D,0,0)&gt;0,0,1),"")</f>
        <v>0</v>
      </c>
      <c r="BF63" s="105">
        <f>IFERROR(IF(BE63,"-",IFERROR(IF(BD63&gt;0,0,1),"")),"")</f>
        <v>0</v>
      </c>
    </row>
    <row r="64" spans="1:58" ht="144" customHeight="1">
      <c r="A64" s="112" t="str">
        <f>IF(C64&amp;K64&lt;&gt;"",C64&amp;K64,"")</f>
        <v>EDMOND 019DARK GREY</v>
      </c>
      <c r="B64" s="10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80-556-05</v>
      </c>
      <c r="C64" s="121" t="s">
        <v>1891</v>
      </c>
      <c r="D64" s="112"/>
      <c r="E64" s="112" t="str">
        <f>IF(F64&lt;&gt;"",IFERROR(VLOOKUP(F64,Категории!A:B,2,0),""),"Требуется категория")</f>
        <v>Шапки</v>
      </c>
      <c r="F64" s="112" t="str">
        <f>IF(A64&lt;&gt;"",IF(BD64&gt;0,_xlfn.XLOOKUP(A64,'1C'!A:A,'1C'!J:J,"",0),_xlfn.XLOOKUP(C64,'1C'!W:W,'1C'!J:J,"",0)),"")</f>
        <v>Шапка вязаная</v>
      </c>
      <c r="G64" s="114" t="str">
        <f>IF(C64&lt;&gt;"",IF(BD64&gt;0,_xlfn.XLOOKUP(A64,'1C'!A:A,'1C'!L:L,"",0),_xlfn.XLOOKUP(C64,'1C'!W:W,'1C'!L:L,"",0)),"")</f>
        <v>Herman</v>
      </c>
      <c r="H64" s="112" t="str">
        <f>IF(A64&lt;&gt;"",_xlfn.XLOOKUP(A64,'1C'!A:A,'1C'!M:M,_xlfn.XLOOKUP(C64,'1C'!W:W,'1C'!M:M,"",0),0))</f>
        <v>зимний</v>
      </c>
      <c r="J64" s="112" t="str">
        <f>_xlfn.LET(_xlpm.text,IF(A64&lt;&gt;"",IF('1C'!$AJ$1&lt;&gt;"",'1C'!$AJ$1,_xlfn.XLOOKUP(A64,'1C'!A:A,'1C'!D:D,_xlfn.XLOOKUP(C64,'1C'!W:W,'1C'!D:D,"",0),0))),_xlpm.ifError,_xlpm.text,_xlpm.space1,FIND(" ",_xlpm.text),_xlpm.space2,FIND(" ",_xlpm.text,_xlpm.space1),IFERROR(MID(_xlpm.text,_xlpm.space1+1,_xlpm.space2),_xlpm.ifError))</f>
        <v>Herman</v>
      </c>
      <c r="K64" s="122" t="s">
        <v>8323</v>
      </c>
      <c r="L64" s="146" t="str">
        <f>IF(K64&lt;&gt;"",IFERROR(VLOOKUP(A64,'1C'!A:X,8,0),IFERROR(VLOOKUP(K64,Colors!D:E,2,0),"")),"")</f>
        <v>темно-серый</v>
      </c>
      <c r="M64" s="148" t="str">
        <f>IF(K64&lt;&gt;"",_xlfn.XLOOKUP(A64,'1C'!A:A,'1C'!R:R,"",0),"")</f>
        <v>серый</v>
      </c>
      <c r="N64" s="136"/>
      <c r="O64" s="136"/>
      <c r="P64" s="136"/>
      <c r="Q64" s="145" t="str">
        <f>IF(A64&lt;&gt;"",_xlfn.XLOOKUP(A64,'1C'!A:A,'1C'!I:I,_xlfn.XLOOKUP(C64,'1C'!W:W,'1C'!I:I,"",0),0),"")</f>
        <v>100% акрил</v>
      </c>
      <c r="R64" s="136"/>
      <c r="S64" s="114" t="str">
        <f>_xlfn.LET(_xlpm.RES,IF(A64&lt;&gt;"",_xlfn.XLOOKUP(A64,'1C'!A:A,'1C'!N:N,_xlfn.XLOOKUP(C64,'1C'!W:W,'1C'!N:N,"",0),0),""),IF(_xlpm.RES=0,"",_xlpm.RES))</f>
        <v>акриловые</v>
      </c>
      <c r="T64" s="107" t="s">
        <v>34</v>
      </c>
      <c r="U64" s="112" t="str">
        <f>IF(A64&lt;&gt;"",_xlfn.XLOOKUP(A64,'1C'!A:A,'1C'!K:K,_xlfn.XLOOKUP(C64,'1C'!W:W,'1C'!K:K,"",0),0),"")</f>
        <v>Мужской</v>
      </c>
      <c r="V64" s="106">
        <v>20</v>
      </c>
      <c r="AT64" s="116">
        <f>IF(COUNTBLANK(V64:AS64)&lt;24,SUM(V64:AS64),"")</f>
        <v>20</v>
      </c>
      <c r="AU64" s="112" t="str">
        <f>IF(A64&lt;&gt;"",_xlfn.XLOOKUP(_xlfn.XLOOKUP(A64,'1C'!A:A,'1C'!O:O,_xlfn.XLOOKUP(C64,'1C'!W:W,'1C'!O:O,"",0),0),Settings!N:N,Settings!O:O,"",0),"")</f>
        <v>CN</v>
      </c>
      <c r="AV64" s="114" t="str">
        <f ca="1">IF(AU64&lt;&gt;"",VLOOKUP(AU64,INDIRECT(SUBSTITUTE($J64,"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4" s="112" t="str">
        <f ca="1">IF(AU64&lt;&gt;"",VLOOKUP(AU64,INDIRECT(SUBSTITUTE($J64," ","")&amp;"Manufactures"),2,0),"Требуется код страны")</f>
        <v>Китай</v>
      </c>
      <c r="AX64" s="117">
        <f>0.05+0.05</f>
        <v>0.1</v>
      </c>
      <c r="AY64" s="112">
        <f>IF(AX64&lt;&gt;"",AX64*1.5,"Требуется нетто")</f>
        <v>0.15000000000000002</v>
      </c>
      <c r="AZ64" s="112">
        <f>+IF(AX64&lt;&gt;"",IFERROR(AT64*AX64,"Требуются кол-во и нетто"),"Требуются кол-во и нетто")</f>
        <v>2</v>
      </c>
      <c r="BA64" s="112">
        <f>IF(AY64&lt;&gt;"",IFERROR(AT64*AY64,"Требуются кол-во и брутто"),"Требуются кол-во и брутто")</f>
        <v>3.0000000000000004</v>
      </c>
      <c r="BB64" s="118">
        <v>345.59999999999997</v>
      </c>
      <c r="BC64" s="150">
        <f>+IF(BB64&lt;&gt;0,IFERROR(AT64*BB64,"Требуются кол-во и цена"),"Требуются кол-во и цена")</f>
        <v>6911.9999999999991</v>
      </c>
      <c r="BD64" s="105">
        <f>IF(A64&lt;&gt;"",IF(_xlfn.XLOOKUP(A64,'1C'!A:A,'1C'!A:A,0,0)&gt;0,1,0),"")</f>
        <v>1</v>
      </c>
      <c r="BE64" s="105">
        <f>IF(C64&lt;&gt;"",IF(_xlfn.XLOOKUP(TEXT(C64,"###"),'1C'!W:W,'1C'!D:D,0,0)&gt;0,0,1),"")</f>
        <v>0</v>
      </c>
      <c r="BF64" s="105">
        <f>IFERROR(IF(BE64,"-",IFERROR(IF(BD64&gt;0,0,1),"")),"")</f>
        <v>0</v>
      </c>
    </row>
    <row r="65" spans="1:58" ht="144" customHeight="1">
      <c r="A65" s="112" t="str">
        <f>IF(C65&amp;K65&lt;&gt;"",C65&amp;K65,"")</f>
        <v>EDMOND 019NAVY</v>
      </c>
      <c r="B65" s="10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80-556-16</v>
      </c>
      <c r="C65" s="121" t="s">
        <v>1891</v>
      </c>
      <c r="D65" s="112"/>
      <c r="E65" s="112" t="str">
        <f>IF(F65&lt;&gt;"",IFERROR(VLOOKUP(F65,Категории!A:B,2,0),""),"Требуется категория")</f>
        <v>Шапки</v>
      </c>
      <c r="F65" s="112" t="str">
        <f>IF(A65&lt;&gt;"",IF(BD65&gt;0,_xlfn.XLOOKUP(A65,'1C'!A:A,'1C'!J:J,"",0),_xlfn.XLOOKUP(C65,'1C'!W:W,'1C'!J:J,"",0)),"")</f>
        <v>Шапка вязаная</v>
      </c>
      <c r="G65" s="114" t="str">
        <f>IF(C65&lt;&gt;"",IF(BD65&gt;0,_xlfn.XLOOKUP(A65,'1C'!A:A,'1C'!L:L,"",0),_xlfn.XLOOKUP(C65,'1C'!W:W,'1C'!L:L,"",0)),"")</f>
        <v>Herman</v>
      </c>
      <c r="H65" s="112" t="str">
        <f>IF(A65&lt;&gt;"",_xlfn.XLOOKUP(A65,'1C'!A:A,'1C'!M:M,_xlfn.XLOOKUP(C65,'1C'!W:W,'1C'!M:M,"",0),0))</f>
        <v>зимний</v>
      </c>
      <c r="J65" s="112" t="str">
        <f>_xlfn.LET(_xlpm.text,IF(A65&lt;&gt;"",IF('1C'!$AJ$1&lt;&gt;"",'1C'!$AJ$1,_xlfn.XLOOKUP(A65,'1C'!A:A,'1C'!D:D,_xlfn.XLOOKUP(C65,'1C'!W:W,'1C'!D:D,"",0),0))),_xlpm.ifError,_xlpm.text,_xlpm.space1,FIND(" ",_xlpm.text),_xlpm.space2,FIND(" ",_xlpm.text,_xlpm.space1),IFERROR(MID(_xlpm.text,_xlpm.space1+1,_xlpm.space2),_xlpm.ifError))</f>
        <v>Herman</v>
      </c>
      <c r="K65" s="122" t="s">
        <v>8300</v>
      </c>
      <c r="L65" s="147" t="str">
        <f>IF(K65&lt;&gt;"",IFERROR(VLOOKUP(A65,'1C'!A:X,8,0),IFERROR(VLOOKUP(K65,Colors!D:E,2,0),"")),"")</f>
        <v>темно-синий</v>
      </c>
      <c r="M65" s="148" t="str">
        <f>IF(K65&lt;&gt;"",_xlfn.XLOOKUP(A65,'1C'!A:A,'1C'!R:R,"",0),"")</f>
        <v>синий</v>
      </c>
      <c r="N65" s="136"/>
      <c r="O65" s="136"/>
      <c r="P65" s="136"/>
      <c r="Q65" s="145" t="str">
        <f>IF(A65&lt;&gt;"",_xlfn.XLOOKUP(A65,'1C'!A:A,'1C'!I:I,_xlfn.XLOOKUP(C65,'1C'!W:W,'1C'!I:I,"",0),0),"")</f>
        <v>100% акрил</v>
      </c>
      <c r="R65" s="136"/>
      <c r="S65" s="114" t="str">
        <f>_xlfn.LET(_xlpm.RES,IF(A65&lt;&gt;"",_xlfn.XLOOKUP(A65,'1C'!A:A,'1C'!N:N,_xlfn.XLOOKUP(C65,'1C'!W:W,'1C'!N:N,"",0),0),""),IF(_xlpm.RES=0,"",_xlpm.RES))</f>
        <v>акриловые</v>
      </c>
      <c r="T65" s="107" t="s">
        <v>34</v>
      </c>
      <c r="U65" s="116" t="str">
        <f>IF(A65&lt;&gt;"",_xlfn.XLOOKUP(A65,'1C'!A:A,'1C'!K:K,_xlfn.XLOOKUP(C65,'1C'!W:W,'1C'!K:K,"",0),0),"")</f>
        <v>Мужской</v>
      </c>
      <c r="V65" s="106">
        <v>20</v>
      </c>
      <c r="AT65" s="116">
        <f>IF(COUNTBLANK(V65:AS65)&lt;24,SUM(V65:AS65),"")</f>
        <v>20</v>
      </c>
      <c r="AU65" s="112" t="str">
        <f>IF(A65&lt;&gt;"",_xlfn.XLOOKUP(_xlfn.XLOOKUP(A65,'1C'!A:A,'1C'!O:O,_xlfn.XLOOKUP(C65,'1C'!W:W,'1C'!O:O,"",0),0),Settings!N:N,Settings!O:O,"",0),"")</f>
        <v>CN</v>
      </c>
      <c r="AV65" s="114" t="str">
        <f ca="1">IF(AU65&lt;&gt;"",VLOOKUP(AU65,INDIRECT(SUBSTITUTE($J65,"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5" s="112" t="str">
        <f ca="1">IF(AU65&lt;&gt;"",VLOOKUP(AU65,INDIRECT(SUBSTITUTE($J65," ","")&amp;"Manufactures"),2,0),"Требуется код страны")</f>
        <v>Китай</v>
      </c>
      <c r="AX65" s="117">
        <f>0.05+0.05</f>
        <v>0.1</v>
      </c>
      <c r="AY65" s="112">
        <f>IF(AX65&lt;&gt;"",AX65*1.5,"Требуется нетто")</f>
        <v>0.15000000000000002</v>
      </c>
      <c r="AZ65" s="112">
        <f>+IF(AX65&lt;&gt;"",IFERROR(AT65*AX65,"Требуются кол-во и нетто"),"Требуются кол-во и нетто")</f>
        <v>2</v>
      </c>
      <c r="BA65" s="112">
        <f>IF(AY65&lt;&gt;"",IFERROR(AT65*AY65,"Требуются кол-во и брутто"),"Требуются кол-во и брутто")</f>
        <v>3.0000000000000004</v>
      </c>
      <c r="BB65" s="118">
        <v>345.59999999999997</v>
      </c>
      <c r="BC65" s="150">
        <f>+IF(BB65&lt;&gt;0,IFERROR(AT65*BB65,"Требуются кол-во и цена"),"Требуются кол-во и цена")</f>
        <v>6911.9999999999991</v>
      </c>
      <c r="BD65" s="105">
        <f>IF(A65&lt;&gt;"",IF(_xlfn.XLOOKUP(A65,'1C'!A:A,'1C'!A:A,0,0)&gt;0,1,0),"")</f>
        <v>1</v>
      </c>
      <c r="BE65" s="105">
        <f>IF(C65&lt;&gt;"",IF(_xlfn.XLOOKUP(TEXT(C65,"###"),'1C'!W:W,'1C'!D:D,0,0)&gt;0,0,1),"")</f>
        <v>0</v>
      </c>
      <c r="BF65" s="105">
        <f>IFERROR(IF(BE65,"-",IFERROR(IF(BD65&gt;0,0,1),"")),"")</f>
        <v>0</v>
      </c>
    </row>
    <row r="66" spans="1:58" ht="144" customHeight="1">
      <c r="A66" s="112" t="str">
        <f>IF(C66&amp;K66&lt;&gt;"",C66&amp;K66,"")</f>
        <v>EDMOND 019BLACK</v>
      </c>
      <c r="B66" s="10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80-556-09</v>
      </c>
      <c r="C66" s="121" t="s">
        <v>1891</v>
      </c>
      <c r="D66" s="112"/>
      <c r="E66" s="112" t="str">
        <f>IF(F66&lt;&gt;"",IFERROR(VLOOKUP(F66,Категории!A:B,2,0),""),"Требуется категория")</f>
        <v>Шапки</v>
      </c>
      <c r="F66" s="112" t="str">
        <f>IF(A66&lt;&gt;"",IF(BD66&gt;0,_xlfn.XLOOKUP(A66,'1C'!A:A,'1C'!J:J,"",0),_xlfn.XLOOKUP(C66,'1C'!W:W,'1C'!J:J,"",0)),"")</f>
        <v>Шапка вязаная</v>
      </c>
      <c r="G66" s="114" t="str">
        <f>IF(C66&lt;&gt;"",IF(BD66&gt;0,_xlfn.XLOOKUP(A66,'1C'!A:A,'1C'!L:L,"",0),_xlfn.XLOOKUP(C66,'1C'!W:W,'1C'!L:L,"",0)),"")</f>
        <v>Herman</v>
      </c>
      <c r="H66" s="112" t="str">
        <f>IF(A66&lt;&gt;"",_xlfn.XLOOKUP(A66,'1C'!A:A,'1C'!M:M,_xlfn.XLOOKUP(C66,'1C'!W:W,'1C'!M:M,"",0),0))</f>
        <v>зимний</v>
      </c>
      <c r="J66" s="112" t="str">
        <f>_xlfn.LET(_xlpm.text,IF(A66&lt;&gt;"",IF('1C'!$AJ$1&lt;&gt;"",'1C'!$AJ$1,_xlfn.XLOOKUP(A66,'1C'!A:A,'1C'!D:D,_xlfn.XLOOKUP(C66,'1C'!W:W,'1C'!D:D,"",0),0))),_xlpm.ifError,_xlpm.text,_xlpm.space1,FIND(" ",_xlpm.text),_xlpm.space2,FIND(" ",_xlpm.text,_xlpm.space1),IFERROR(MID(_xlpm.text,_xlpm.space1+1,_xlpm.space2),_xlpm.ifError))</f>
        <v>Herman</v>
      </c>
      <c r="K66" s="122" t="s">
        <v>8298</v>
      </c>
      <c r="L66" s="146" t="str">
        <f>IF(K66&lt;&gt;"",IFERROR(VLOOKUP(A66,'1C'!A:X,8,0),IFERROR(VLOOKUP(K66,Colors!D:E,2,0),"")),"")</f>
        <v>черный</v>
      </c>
      <c r="M66" s="148" t="str">
        <f>IF(K66&lt;&gt;"",_xlfn.XLOOKUP(A66,'1C'!A:A,'1C'!R:R,"",0),"")</f>
        <v>черный</v>
      </c>
      <c r="N66" s="136"/>
      <c r="O66" s="136"/>
      <c r="P66" s="136"/>
      <c r="Q66" s="145" t="str">
        <f>IF(A66&lt;&gt;"",_xlfn.XLOOKUP(A66,'1C'!A:A,'1C'!I:I,_xlfn.XLOOKUP(C66,'1C'!W:W,'1C'!I:I,"",0),0),"")</f>
        <v>100% акрил</v>
      </c>
      <c r="R66" s="136"/>
      <c r="S66" s="114" t="str">
        <f>_xlfn.LET(_xlpm.RES,IF(A66&lt;&gt;"",_xlfn.XLOOKUP(A66,'1C'!A:A,'1C'!N:N,_xlfn.XLOOKUP(C66,'1C'!W:W,'1C'!N:N,"",0),0),""),IF(_xlpm.RES=0,"",_xlpm.RES))</f>
        <v>акриловые</v>
      </c>
      <c r="T66" s="107" t="s">
        <v>34</v>
      </c>
      <c r="U66" s="112" t="str">
        <f>IF(A66&lt;&gt;"",_xlfn.XLOOKUP(A66,'1C'!A:A,'1C'!K:K,_xlfn.XLOOKUP(C66,'1C'!W:W,'1C'!K:K,"",0),0),"")</f>
        <v>Мужской</v>
      </c>
      <c r="V66" s="106">
        <v>20</v>
      </c>
      <c r="AT66" s="116">
        <f>IF(COUNTBLANK(V66:AS66)&lt;24,SUM(V66:AS66),"")</f>
        <v>20</v>
      </c>
      <c r="AU66" s="112" t="str">
        <f>IF(A66&lt;&gt;"",_xlfn.XLOOKUP(_xlfn.XLOOKUP(A66,'1C'!A:A,'1C'!O:O,_xlfn.XLOOKUP(C66,'1C'!W:W,'1C'!O:O,"",0),0),Settings!N:N,Settings!O:O,"",0),"")</f>
        <v>CN</v>
      </c>
      <c r="AV66" s="114" t="str">
        <f ca="1">IF(AU66&lt;&gt;"",VLOOKUP(AU66,INDIRECT(SUBSTITUTE($J66,"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66" s="112" t="str">
        <f ca="1">IF(AU66&lt;&gt;"",VLOOKUP(AU66,INDIRECT(SUBSTITUTE($J66," ","")&amp;"Manufactures"),2,0),"Требуется код страны")</f>
        <v>Китай</v>
      </c>
      <c r="AX66" s="117">
        <f>0.05+0.05</f>
        <v>0.1</v>
      </c>
      <c r="AY66" s="112">
        <f>IF(AX66&lt;&gt;"",AX66*1.5,"Требуется нетто")</f>
        <v>0.15000000000000002</v>
      </c>
      <c r="AZ66" s="112">
        <f>+IF(AX66&lt;&gt;"",IFERROR(AT66*AX66,"Требуются кол-во и нетто"),"Требуются кол-во и нетто")</f>
        <v>2</v>
      </c>
      <c r="BA66" s="112">
        <f>IF(AY66&lt;&gt;"",IFERROR(AT66*AY66,"Требуются кол-во и брутто"),"Требуются кол-во и брутто")</f>
        <v>3.0000000000000004</v>
      </c>
      <c r="BB66" s="118">
        <v>345.59999999999997</v>
      </c>
      <c r="BC66" s="150">
        <f>+IF(BB66&lt;&gt;0,IFERROR(AT66*BB66,"Требуются кол-во и цена"),"Требуются кол-во и цена")</f>
        <v>6911.9999999999991</v>
      </c>
      <c r="BD66" s="105">
        <f>IF(A66&lt;&gt;"",IF(_xlfn.XLOOKUP(A66,'1C'!A:A,'1C'!A:A,0,0)&gt;0,1,0),"")</f>
        <v>1</v>
      </c>
      <c r="BE66" s="105">
        <f>IF(C66&lt;&gt;"",IF(_xlfn.XLOOKUP(TEXT(C66,"###"),'1C'!W:W,'1C'!D:D,0,0)&gt;0,0,1),"")</f>
        <v>0</v>
      </c>
      <c r="BF66" s="105">
        <f>IFERROR(IF(BE66,"-",IFERROR(IF(BD66&gt;0,0,1),"")),"")</f>
        <v>0</v>
      </c>
    </row>
    <row r="67" spans="1:58" ht="143.1" customHeight="1">
      <c r="A67" s="112" t="str">
        <f>IF(C67&amp;K67&lt;&gt;"",C67&amp;K67,"")</f>
        <v>CONQUEST SWEATNAVY</v>
      </c>
      <c r="B67" s="10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80-161-16</v>
      </c>
      <c r="C67" s="121" t="s">
        <v>2078</v>
      </c>
      <c r="D67" s="112"/>
      <c r="E67" s="112" t="str">
        <f>IF(F67&lt;&gt;"",IFERROR(VLOOKUP(F67,Категории!A:B,2,0),""),"Требуется категория")</f>
        <v>Бейсболки</v>
      </c>
      <c r="F67" s="112" t="str">
        <f>IF(A67&lt;&gt;"",IF(BD67&gt;0,_xlfn.XLOOKUP(A67,'1C'!A:A,'1C'!J:J,"",0),_xlfn.XLOOKUP(C67,'1C'!W:W,'1C'!J:J,"",0)),"")</f>
        <v>Бейсболка</v>
      </c>
      <c r="G67" s="114" t="str">
        <f>IF(C67&lt;&gt;"",IF(BD67&gt;0,_xlfn.XLOOKUP(A67,'1C'!A:A,'1C'!L:L,"",0),_xlfn.XLOOKUP(C67,'1C'!W:W,'1C'!L:L,"",0)),"")</f>
        <v>Herman</v>
      </c>
      <c r="H67" s="112" t="str">
        <f>IF(A67&lt;&gt;"",_xlfn.XLOOKUP(A67,'1C'!A:A,'1C'!M:M,_xlfn.XLOOKUP(C67,'1C'!W:W,'1C'!M:M,"",0),0))</f>
        <v>всесезон</v>
      </c>
      <c r="J67" s="116" t="str">
        <f>_xlfn.LET(_xlpm.text,IF(A67&lt;&gt;"",IF('1C'!$AJ$1&lt;&gt;"",'1C'!$AJ$1,_xlfn.XLOOKUP(A67,'1C'!A:A,'1C'!D:D,_xlfn.XLOOKUP(C67,'1C'!W:W,'1C'!D:D,"",0),0))),_xlpm.ifError,_xlpm.text,_xlpm.space1,FIND(" ",_xlpm.text),_xlpm.space2,FIND(" ",_xlpm.text,_xlpm.space1),IFERROR(MID(_xlpm.text,_xlpm.space1+1,_xlpm.space2),_xlpm.ifError))</f>
        <v>Herman</v>
      </c>
      <c r="K67" s="120" t="s">
        <v>8300</v>
      </c>
      <c r="L67" s="146" t="str">
        <f>IF(K67&lt;&gt;"",IFERROR(VLOOKUP(A67,'1C'!A:X,8,0),IFERROR(VLOOKUP(K67,Colors!D:E,2,0),"")),"")</f>
        <v>темно-синий</v>
      </c>
      <c r="M67" s="136"/>
      <c r="N67" s="136"/>
      <c r="O67" s="136"/>
      <c r="P67" s="136"/>
      <c r="Q67" s="145" t="str">
        <f>IF(A67&lt;&gt;"",_xlfn.XLOOKUP(A67,'1C'!A:A,'1C'!I:I,_xlfn.XLOOKUP(C67,'1C'!W:W,'1C'!I:I,"",0),0),"")</f>
        <v>100% хлопок</v>
      </c>
      <c r="R67" s="136"/>
      <c r="S67" s="114" t="str">
        <f>_xlfn.LET(_xlpm.RES,IF(A67&lt;&gt;"",_xlfn.XLOOKUP(A67,'1C'!A:A,'1C'!N:N,_xlfn.XLOOKUP(C67,'1C'!W:W,'1C'!N:N,"",0),0),""),IF(_xlpm.RES=0,"",_xlpm.RES))</f>
        <v>хлопковые</v>
      </c>
      <c r="T67" s="116" t="str">
        <f>IF(S67&lt;&gt;"",IFERROR(VLOOKUP(S67,MaterialsTypes!F:G,2,0),IFERROR(VLOOKUP(Q67,MaterialsTypes100,2,0),"")),IFERROR(VLOOKUP(Q67,MaterialsTypes100,2,0),""))</f>
        <v>Текстиль, ткань</v>
      </c>
      <c r="U67" s="116" t="str">
        <f>IF(A67&lt;&gt;"",_xlfn.XLOOKUP(A67,'1C'!A:A,'1C'!K:K,_xlfn.XLOOKUP(C67,'1C'!W:W,'1C'!K:K,"",0),0),"")</f>
        <v>Унисекс</v>
      </c>
      <c r="V67" s="107"/>
      <c r="Y67" s="107">
        <v>2</v>
      </c>
      <c r="Z67" s="106">
        <v>58</v>
      </c>
      <c r="AA67" s="107">
        <v>112</v>
      </c>
      <c r="AB67" s="106">
        <v>48</v>
      </c>
      <c r="AC67" s="107">
        <v>114</v>
      </c>
      <c r="AD67" s="106">
        <v>47</v>
      </c>
      <c r="AE67" s="107">
        <v>18</v>
      </c>
      <c r="AF67" s="106">
        <v>4</v>
      </c>
      <c r="AG67" s="107"/>
      <c r="AT67" s="114">
        <f>IF(COUNTBLANK(V67:AS67)&lt;24,SUM(V67:AS67),"")</f>
        <v>403</v>
      </c>
      <c r="AU67" s="148" t="str">
        <f>IF(A67&lt;&gt;"",_xlfn.XLOOKUP(_xlfn.XLOOKUP(A67,'1C'!A:A,'1C'!O:O,_xlfn.XLOOKUP(C67,'1C'!W:W,'1C'!O:O,"",0),0),Settings!N:N,Settings!O:O,"",0),"")</f>
        <v>IT</v>
      </c>
      <c r="AV67" s="114" t="str">
        <f ca="1">IF(AU67&lt;&gt;"",VLOOKUP(AU67,INDIRECT(SUBSTITUTE($J67,"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67" s="112" t="str">
        <f ca="1">IF(AU67&lt;&gt;"",VLOOKUP(AU67,INDIRECT(SUBSTITUTE($J67," ","")&amp;"Manufactures"),2,0),"Требуется код страны")</f>
        <v>Италия</v>
      </c>
      <c r="AX67" s="117">
        <f>0.05+0.05</f>
        <v>0.1</v>
      </c>
      <c r="AY67" s="112">
        <f>IF(AX67&lt;&gt;"",AX67*1.5,"Требуется нетто")</f>
        <v>0.15000000000000002</v>
      </c>
      <c r="AZ67" s="112">
        <f>+IF(AX67&lt;&gt;"",IFERROR(AT67*AX67,"Требуются кол-во и нетто"),"Требуются кол-во и нетто")</f>
        <v>40.300000000000004</v>
      </c>
      <c r="BA67" s="112">
        <f>IF(AY67&lt;&gt;"",IFERROR(AT67*AY67,"Требуются кол-во и брутто"),"Требуются кол-во и брутто")</f>
        <v>60.45000000000001</v>
      </c>
      <c r="BB67" s="118">
        <v>315</v>
      </c>
      <c r="BC67" s="150">
        <f>+IF(BB67&lt;&gt;0,IFERROR(AT67*BB67,"Требуются кол-во и цена"),"Требуются кол-во и цена")</f>
        <v>126945</v>
      </c>
      <c r="BD67" s="105">
        <f>IF(A67&lt;&gt;"",IF(_xlfn.XLOOKUP(A67,'1C'!A:A,'1C'!A:A,0,0)&gt;0,1,0),"")</f>
        <v>1</v>
      </c>
      <c r="BE67" s="105">
        <f>IF(C67&lt;&gt;"",IF(_xlfn.XLOOKUP(TEXT(C67,"###"),'1C'!W:W,'1C'!D:D,0,0)&gt;0,0,1),"")</f>
        <v>0</v>
      </c>
      <c r="BF67" s="109">
        <f>IFERROR(IF(BE67,"-",IFERROR(IF(BD67&gt;0,0,1),"")),"")</f>
        <v>0</v>
      </c>
    </row>
    <row r="68" spans="1:58" ht="144" customHeight="1">
      <c r="A68" s="112" t="str">
        <f>IF(C68&amp;K68&lt;&gt;"",C68&amp;K68,"")</f>
        <v>CONQUEST SWEATBLACK</v>
      </c>
      <c r="B68" s="10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80-161-09</v>
      </c>
      <c r="C68" s="121" t="s">
        <v>2078</v>
      </c>
      <c r="D68" s="112"/>
      <c r="E68" s="112" t="str">
        <f>IF(F68&lt;&gt;"",IFERROR(VLOOKUP(F68,Категории!A:B,2,0),""),"Требуется категория")</f>
        <v>Бейсболки</v>
      </c>
      <c r="F68" s="112" t="str">
        <f>IF(A68&lt;&gt;"",IF(BD68&gt;0,_xlfn.XLOOKUP(A68,'1C'!A:A,'1C'!J:J,"",0),_xlfn.XLOOKUP(C68,'1C'!W:W,'1C'!J:J,"",0)),"")</f>
        <v>Бейсболка</v>
      </c>
      <c r="G68" s="114" t="str">
        <f>IF(C68&lt;&gt;"",IF(BD68&gt;0,_xlfn.XLOOKUP(A68,'1C'!A:A,'1C'!L:L,"",0),_xlfn.XLOOKUP(C68,'1C'!W:W,'1C'!L:L,"",0)),"")</f>
        <v>Herman</v>
      </c>
      <c r="H68" s="112" t="str">
        <f>IF(A68&lt;&gt;"",_xlfn.XLOOKUP(A68,'1C'!A:A,'1C'!M:M,_xlfn.XLOOKUP(C68,'1C'!W:W,'1C'!M:M,"",0),0))</f>
        <v>всесезон</v>
      </c>
      <c r="J68" s="116" t="str">
        <f>_xlfn.LET(_xlpm.text,IF(A68&lt;&gt;"",IF('1C'!$AJ$1&lt;&gt;"",'1C'!$AJ$1,_xlfn.XLOOKUP(A68,'1C'!A:A,'1C'!D:D,_xlfn.XLOOKUP(C68,'1C'!W:W,'1C'!D:D,"",0),0))),_xlpm.ifError,_xlpm.text,_xlpm.space1,FIND(" ",_xlpm.text),_xlpm.space2,FIND(" ",_xlpm.text,_xlpm.space1),IFERROR(MID(_xlpm.text,_xlpm.space1+1,_xlpm.space2),_xlpm.ifError))</f>
        <v>Herman</v>
      </c>
      <c r="K68" s="120" t="s">
        <v>8298</v>
      </c>
      <c r="L68" s="146" t="str">
        <f>IF(K68&lt;&gt;"",IFERROR(VLOOKUP(A68,'1C'!A:X,8,0),IFERROR(VLOOKUP(K68,Colors!D:E,2,0),"")),"")</f>
        <v>черный</v>
      </c>
      <c r="M68" s="136"/>
      <c r="N68" s="136"/>
      <c r="O68" s="136"/>
      <c r="P68" s="136"/>
      <c r="Q68" s="145" t="str">
        <f>IF(A68&lt;&gt;"",_xlfn.XLOOKUP(A68,'1C'!A:A,'1C'!I:I,_xlfn.XLOOKUP(C68,'1C'!W:W,'1C'!I:I,"",0),0),"")</f>
        <v>100% хлопок</v>
      </c>
      <c r="R68" s="136"/>
      <c r="S68" s="114" t="str">
        <f>_xlfn.LET(_xlpm.RES,IF(A68&lt;&gt;"",_xlfn.XLOOKUP(A68,'1C'!A:A,'1C'!N:N,_xlfn.XLOOKUP(C68,'1C'!W:W,'1C'!N:N,"",0),0),""),IF(_xlpm.RES=0,"",_xlpm.RES))</f>
        <v>хлопковые</v>
      </c>
      <c r="T68" s="116" t="str">
        <f>IF(S68&lt;&gt;"",IFERROR(VLOOKUP(S68,MaterialsTypes!F:G,2,0),IFERROR(VLOOKUP(Q68,MaterialsTypes100,2,0),"")),IFERROR(VLOOKUP(Q68,MaterialsTypes100,2,0),""))</f>
        <v>Текстиль, ткань</v>
      </c>
      <c r="U68" s="116" t="str">
        <f>IF(A68&lt;&gt;"",_xlfn.XLOOKUP(A68,'1C'!A:A,'1C'!K:K,_xlfn.XLOOKUP(C68,'1C'!W:W,'1C'!K:K,"",0),0),"")</f>
        <v>Унисекс</v>
      </c>
      <c r="V68" s="107"/>
      <c r="Y68" s="107">
        <v>21</v>
      </c>
      <c r="Z68" s="106">
        <v>57</v>
      </c>
      <c r="AA68" s="107">
        <v>72</v>
      </c>
      <c r="AB68" s="106">
        <v>59</v>
      </c>
      <c r="AC68" s="107">
        <v>69</v>
      </c>
      <c r="AD68" s="106">
        <v>70</v>
      </c>
      <c r="AE68" s="107">
        <v>3</v>
      </c>
      <c r="AF68" s="106">
        <v>3</v>
      </c>
      <c r="AG68" s="107"/>
      <c r="AT68" s="114">
        <f>IF(COUNTBLANK(V68:AS68)&lt;24,SUM(V68:AS68),"")</f>
        <v>354</v>
      </c>
      <c r="AU68" s="148" t="str">
        <f>IF(A68&lt;&gt;"",_xlfn.XLOOKUP(_xlfn.XLOOKUP(A68,'1C'!A:A,'1C'!O:O,_xlfn.XLOOKUP(C68,'1C'!W:W,'1C'!O:O,"",0),0),Settings!N:N,Settings!O:O,"",0),"")</f>
        <v>IT</v>
      </c>
      <c r="AV68" s="114" t="str">
        <f ca="1">IF(AU68&lt;&gt;"",VLOOKUP(AU68,INDIRECT(SUBSTITUTE($J68,"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68" s="112" t="str">
        <f ca="1">IF(AU68&lt;&gt;"",VLOOKUP(AU68,INDIRECT(SUBSTITUTE($J68," ","")&amp;"Manufactures"),2,0),"Требуется код страны")</f>
        <v>Италия</v>
      </c>
      <c r="AX68" s="117">
        <f>0.05+0.05</f>
        <v>0.1</v>
      </c>
      <c r="AY68" s="112">
        <f>IF(AX68&lt;&gt;"",AX68*1.5,"Требуется нетто")</f>
        <v>0.15000000000000002</v>
      </c>
      <c r="AZ68" s="112">
        <f>+IF(AX68&lt;&gt;"",IFERROR(AT68*AX68,"Требуются кол-во и нетто"),"Требуются кол-во и нетто")</f>
        <v>35.4</v>
      </c>
      <c r="BA68" s="112">
        <f>IF(AY68&lt;&gt;"",IFERROR(AT68*AY68,"Требуются кол-во и брутто"),"Требуются кол-во и брутто")</f>
        <v>53.100000000000009</v>
      </c>
      <c r="BB68" s="118">
        <v>315</v>
      </c>
      <c r="BC68" s="150">
        <f>+IF(BB68&lt;&gt;0,IFERROR(AT68*BB68,"Требуются кол-во и цена"),"Требуются кол-во и цена")</f>
        <v>111510</v>
      </c>
      <c r="BD68" s="105">
        <f>IF(A68&lt;&gt;"",IF(_xlfn.XLOOKUP(A68,'1C'!A:A,'1C'!A:A,0,0)&gt;0,1,0),"")</f>
        <v>1</v>
      </c>
      <c r="BE68" s="105">
        <f>IF(C68&lt;&gt;"",IF(_xlfn.XLOOKUP(TEXT(C68,"###"),'1C'!W:W,'1C'!D:D,0,0)&gt;0,0,1),"")</f>
        <v>0</v>
      </c>
      <c r="BF68" s="109">
        <f>IFERROR(IF(BE68,"-",IFERROR(IF(BD68&gt;0,0,1),"")),"")</f>
        <v>0</v>
      </c>
    </row>
    <row r="69" spans="1:58" ht="101.1" customHeight="1">
      <c r="A69" s="112" t="str">
        <f>IF(C69&amp;K69&lt;&gt;"",C69&amp;K69,"")</f>
        <v>RANGE W16002BROWN</v>
      </c>
      <c r="B69" s="10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80-116-14</v>
      </c>
      <c r="C69" s="121" t="s">
        <v>1412</v>
      </c>
      <c r="D69" s="112"/>
      <c r="E69" s="112" t="str">
        <f>IF(F69&lt;&gt;"",IFERROR(VLOOKUP(F69,Категории!A:B,2,0),""),"Требуется категория")</f>
        <v>Кепки</v>
      </c>
      <c r="F69" s="112" t="str">
        <f>IF(A69&lt;&gt;"",IF(BD69&gt;0,_xlfn.XLOOKUP(A69,'1C'!A:A,'1C'!J:J,"",0),_xlfn.XLOOKUP(C69,'1C'!W:W,'1C'!J:J,"",0)),"")</f>
        <v>Кепка уточка</v>
      </c>
      <c r="G69" s="114" t="str">
        <f>IF(C69&lt;&gt;"",IF(BD69&gt;0,_xlfn.XLOOKUP(A69,'1C'!A:A,'1C'!L:L,"",0),_xlfn.XLOOKUP(C69,'1C'!W:W,'1C'!L:L,"",0)),"")</f>
        <v>Herman</v>
      </c>
      <c r="H69" s="112" t="str">
        <f>IF(A69&lt;&gt;"",_xlfn.XLOOKUP(A69,'1C'!A:A,'1C'!M:M,_xlfn.XLOOKUP(C69,'1C'!W:W,'1C'!M:M,"",0),0))</f>
        <v>всесезон</v>
      </c>
      <c r="J69" s="112" t="str">
        <f>_xlfn.LET(_xlpm.text,IF(A69&lt;&gt;"",IF('1C'!$AJ$1&lt;&gt;"",'1C'!$AJ$1,_xlfn.XLOOKUP(A69,'1C'!A:A,'1C'!D:D,_xlfn.XLOOKUP(C69,'1C'!W:W,'1C'!D:D,"",0),0))),_xlpm.ifError,_xlpm.text,_xlpm.space1,FIND(" ",_xlpm.text),_xlpm.space2,FIND(" ",_xlpm.text,_xlpm.space1),IFERROR(MID(_xlpm.text,_xlpm.space1+1,_xlpm.space2),_xlpm.ifError))</f>
        <v>Herman</v>
      </c>
      <c r="K69" s="122" t="s">
        <v>8312</v>
      </c>
      <c r="L69" s="147" t="str">
        <f>IF(K69&lt;&gt;"",IFERROR(VLOOKUP(A69,'1C'!A:X,8,0),IFERROR(VLOOKUP(K69,Colors!D:E,2,0),"")),"")</f>
        <v>коричневый</v>
      </c>
      <c r="M69" s="136"/>
      <c r="N69" s="136"/>
      <c r="O69" s="136"/>
      <c r="P69" s="136"/>
      <c r="Q69" s="145" t="str">
        <f>IF(A69&lt;&gt;"",_xlfn.XLOOKUP(A69,'1C'!A:A,'1C'!I:I,_xlfn.XLOOKUP(C69,'1C'!W:W,'1C'!I:I,"",0),0),"")</f>
        <v>100% шерсть</v>
      </c>
      <c r="R69" s="136"/>
      <c r="S69" s="114" t="str">
        <f>_xlfn.LET(_xlpm.RES,IF(A69&lt;&gt;"",_xlfn.XLOOKUP(A69,'1C'!A:A,'1C'!N:N,_xlfn.XLOOKUP(C69,'1C'!W:W,'1C'!N:N,"",0),0),""),IF(_xlpm.RES=0,"",_xlpm.RES))</f>
        <v>шерстяные</v>
      </c>
      <c r="T69" s="107" t="s">
        <v>15</v>
      </c>
      <c r="U69" s="116" t="str">
        <f>IF(A69&lt;&gt;"",_xlfn.XLOOKUP(A69,'1C'!A:A,'1C'!K:K,_xlfn.XLOOKUP(C69,'1C'!W:W,'1C'!K:K,"",0),0),"")</f>
        <v>Унисекс</v>
      </c>
      <c r="V69" s="107"/>
      <c r="Y69" s="107">
        <v>2</v>
      </c>
      <c r="Z69" s="106">
        <v>7</v>
      </c>
      <c r="AA69" s="107">
        <v>1</v>
      </c>
      <c r="AC69" s="107">
        <v>20</v>
      </c>
      <c r="AE69" s="107">
        <v>1</v>
      </c>
      <c r="AG69" s="107"/>
      <c r="AT69" s="116">
        <f>IF(COUNTBLANK(V69:AS69)&lt;24,SUM(V69:AS69),"")</f>
        <v>31</v>
      </c>
      <c r="AU69" s="148" t="str">
        <f>IF(A69&lt;&gt;"",_xlfn.XLOOKUP(_xlfn.XLOOKUP(A69,'1C'!A:A,'1C'!O:O,_xlfn.XLOOKUP(C69,'1C'!W:W,'1C'!O:O,"",0),0),Settings!N:N,Settings!O:O,"",0),"")</f>
        <v>IT</v>
      </c>
      <c r="AV69" s="114" t="str">
        <f ca="1">IF(AU69&lt;&gt;"",VLOOKUP(AU69,INDIRECT(SUBSTITUTE($J69,"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69" s="112" t="str">
        <f ca="1">IF(AU69&lt;&gt;"",VLOOKUP(AU69,INDIRECT(SUBSTITUTE($J69," ","")&amp;"Manufactures"),2,0),"Требуется код страны")</f>
        <v>Италия</v>
      </c>
      <c r="AX69" s="117">
        <f>0.05+0.05</f>
        <v>0.1</v>
      </c>
      <c r="AY69" s="112">
        <f>IF(AX69&lt;&gt;"",AX69*1.5,"Требуется нетто")</f>
        <v>0.15000000000000002</v>
      </c>
      <c r="AZ69" s="112">
        <f>+IF(AX69&lt;&gt;"",IFERROR(AT69*AX69,"Требуются кол-во и нетто"),"Требуются кол-во и нетто")</f>
        <v>3.1</v>
      </c>
      <c r="BA69" s="112">
        <f>IF(AY69&lt;&gt;"",IFERROR(AT69*AY69,"Требуются кол-во и брутто"),"Требуются кол-во и брутто")</f>
        <v>4.6500000000000004</v>
      </c>
      <c r="BB69" s="118">
        <v>270</v>
      </c>
      <c r="BC69" s="150">
        <f>+IF(BB69&lt;&gt;0,IFERROR(AT69*BB69,"Требуются кол-во и цена"),"Требуются кол-во и цена")</f>
        <v>8370</v>
      </c>
      <c r="BD69" s="105">
        <f>IF(A69&lt;&gt;"",IF(_xlfn.XLOOKUP(A69,'1C'!A:A,'1C'!A:A,0,0)&gt;0,1,0),"")</f>
        <v>1</v>
      </c>
      <c r="BE69" s="105">
        <f>IF(C69&lt;&gt;"",IF(_xlfn.XLOOKUP(TEXT(C69,"###"),'1C'!W:W,'1C'!D:D,0,0)&gt;0,0,1),"")</f>
        <v>0</v>
      </c>
      <c r="BF69" s="109">
        <f>IFERROR(IF(BE69,"-",IFERROR(IF(BD69&gt;0,0,1),"")),"")</f>
        <v>0</v>
      </c>
    </row>
    <row r="70" spans="1:58" ht="142.35" customHeight="1">
      <c r="A70" s="112" t="str">
        <f>IF(C70&amp;K70&lt;&gt;"",C70&amp;K70,"")</f>
        <v>JUSTIN 8534GREY</v>
      </c>
      <c r="B70" s="10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80-268-08</v>
      </c>
      <c r="C70" s="121" t="s">
        <v>3205</v>
      </c>
      <c r="D70" s="112"/>
      <c r="E70" s="112" t="str">
        <f>IF(F70&lt;&gt;"",IFERROR(VLOOKUP(F70,Категории!A:B,2,0),""),"Требуется категория")</f>
        <v>Шапки</v>
      </c>
      <c r="F70" s="112" t="str">
        <f>IF(A70&lt;&gt;"",IF(BD70&gt;0,_xlfn.XLOOKUP(A70,'1C'!A:A,'1C'!J:J,"",0),_xlfn.XLOOKUP(C70,'1C'!W:W,'1C'!J:J,"",0)),"")</f>
        <v>Шапка вязаная</v>
      </c>
      <c r="G70" s="114" t="str">
        <f>IF(C70&lt;&gt;"",IF(BD70&gt;0,_xlfn.XLOOKUP(A70,'1C'!A:A,'1C'!L:L,"",0),_xlfn.XLOOKUP(C70,'1C'!W:W,'1C'!L:L,"",0)),"")</f>
        <v>Herman</v>
      </c>
      <c r="H70" s="112" t="str">
        <f>IF(A70&lt;&gt;"",_xlfn.XLOOKUP(A70,'1C'!A:A,'1C'!M:M,_xlfn.XLOOKUP(C70,'1C'!W:W,'1C'!M:M,"",0),0))</f>
        <v>зимний</v>
      </c>
      <c r="J70" s="112" t="str">
        <f>_xlfn.LET(_xlpm.text,IF(A70&lt;&gt;"",IF('1C'!$AJ$1&lt;&gt;"",'1C'!$AJ$1,_xlfn.XLOOKUP(A70,'1C'!A:A,'1C'!D:D,_xlfn.XLOOKUP(C70,'1C'!W:W,'1C'!D:D,"",0),0))),_xlpm.ifError,_xlpm.text,_xlpm.space1,FIND(" ",_xlpm.text),_xlpm.space2,FIND(" ",_xlpm.text,_xlpm.space1),IFERROR(MID(_xlpm.text,_xlpm.space1+1,_xlpm.space2),_xlpm.ifError))</f>
        <v>Herman</v>
      </c>
      <c r="K70" s="122" t="s">
        <v>8307</v>
      </c>
      <c r="L70" s="147" t="str">
        <f>IF(K70&lt;&gt;"",IFERROR(VLOOKUP(A70,'1C'!A:X,8,0),IFERROR(VLOOKUP(K70,Colors!D:E,2,0),"")),"")</f>
        <v>серый</v>
      </c>
      <c r="M70" s="131"/>
      <c r="N70" s="136"/>
      <c r="O70" s="136"/>
      <c r="P70" s="136"/>
      <c r="Q70" s="145" t="str">
        <f>IF(A70&lt;&gt;"",_xlfn.XLOOKUP(A70,'1C'!A:A,'1C'!I:I,_xlfn.XLOOKUP(C70,'1C'!W:W,'1C'!I:I,"",0),0),"")</f>
        <v>70% акрил - 30% шерсть</v>
      </c>
      <c r="R70" s="136"/>
      <c r="S70" s="114" t="str">
        <f>_xlfn.LET(_xlpm.RES,IF(A70&lt;&gt;"",_xlfn.XLOOKUP(A70,'1C'!A:A,'1C'!N:N,_xlfn.XLOOKUP(C70,'1C'!W:W,'1C'!N:N,"",0),0),""),IF(_xlpm.RES=0,"",_xlpm.RES))</f>
        <v>шерстяные</v>
      </c>
      <c r="T70" s="107" t="s">
        <v>34</v>
      </c>
      <c r="U70" s="116" t="str">
        <f>IF(A70&lt;&gt;"",_xlfn.XLOOKUP(A70,'1C'!A:A,'1C'!K:K,_xlfn.XLOOKUP(C70,'1C'!W:W,'1C'!K:K,"",0),0),"")</f>
        <v>Унисекс</v>
      </c>
      <c r="V70" s="107">
        <v>30</v>
      </c>
      <c r="Y70" s="107"/>
      <c r="AA70" s="107"/>
      <c r="AC70" s="107"/>
      <c r="AE70" s="107"/>
      <c r="AG70" s="107"/>
      <c r="AT70" s="116">
        <f>IF(COUNTBLANK(V70:AS70)&lt;24,SUM(V70:AS70),"")</f>
        <v>30</v>
      </c>
      <c r="AU70" s="148" t="s">
        <v>423</v>
      </c>
      <c r="AV70" s="114" t="str">
        <f ca="1">IF(AU70&lt;&gt;"",VLOOKUP(AU70,INDIRECT(SUBSTITUTE($J70,"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0" s="112" t="str">
        <f ca="1">IF(AU70&lt;&gt;"",VLOOKUP(AU70,INDIRECT(SUBSTITUTE($J70," ","")&amp;"Manufactures"),2,0),"Требуется код страны")</f>
        <v>Китай</v>
      </c>
      <c r="AX70" s="117">
        <f>0.05+0.05</f>
        <v>0.1</v>
      </c>
      <c r="AY70" s="112">
        <f>IF(AX70&lt;&gt;"",AX70*1.5,"Требуется нетто")</f>
        <v>0.15000000000000002</v>
      </c>
      <c r="AZ70" s="112">
        <f>+IF(AX70&lt;&gt;"",IFERROR(AT70*AX70,"Требуются кол-во и нетто"),"Требуются кол-во и нетто")</f>
        <v>3</v>
      </c>
      <c r="BA70" s="112">
        <f>IF(AY70&lt;&gt;"",IFERROR(AT70*AY70,"Требуются кол-во и брутто"),"Требуются кол-во и брутто")</f>
        <v>4.5000000000000009</v>
      </c>
      <c r="BB70" s="118">
        <v>180</v>
      </c>
      <c r="BC70" s="150">
        <f>+IF(BB70&lt;&gt;0,IFERROR(AT70*BB70,"Требуются кол-во и цена"),"Требуются кол-во и цена")</f>
        <v>5400</v>
      </c>
      <c r="BD70" s="105">
        <f>IF(A70&lt;&gt;"",IF(_xlfn.XLOOKUP(A70,'1C'!A:A,'1C'!A:A,0,0)&gt;0,1,0),"")</f>
        <v>1</v>
      </c>
      <c r="BE70" s="105">
        <f>IF(C70&lt;&gt;"",IF(_xlfn.XLOOKUP(TEXT(C70,"###"),'1C'!W:W,'1C'!D:D,0,0)&gt;0,0,1),"")</f>
        <v>0</v>
      </c>
      <c r="BF70" s="109">
        <f>IFERROR(IF(BE70,"-",IFERROR(IF(BD70&gt;0,0,1),"")),"")</f>
        <v>0</v>
      </c>
    </row>
    <row r="71" spans="1:58" ht="111.4" customHeight="1">
      <c r="A71" s="112" t="str">
        <f>IF(C71&amp;K71&lt;&gt;"",C71&amp;K71,"")</f>
        <v>MACKINSLEYBROWN</v>
      </c>
      <c r="B71" s="10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80-368-14</v>
      </c>
      <c r="C71" s="121" t="s">
        <v>1709</v>
      </c>
      <c r="E71" s="112" t="str">
        <f>IF(F71&lt;&gt;"",IFERROR(VLOOKUP(F71,Категории!A:B,2,0),""),"Требуется категория")</f>
        <v>Шляпы</v>
      </c>
      <c r="F71" s="112" t="str">
        <f>IF(A71&lt;&gt;"",IF(BD71&gt;0,_xlfn.XLOOKUP(A71,'1C'!A:A,'1C'!J:J,"",0),_xlfn.XLOOKUP(C71,'1C'!W:W,'1C'!J:J,"",0)),"")</f>
        <v>Шляпа федора</v>
      </c>
      <c r="G71" s="114" t="str">
        <f>IF(C71&lt;&gt;"",IF(BD71&gt;0,_xlfn.XLOOKUP(A71,'1C'!A:A,'1C'!L:L,"",0),_xlfn.XLOOKUP(C71,'1C'!W:W,'1C'!L:L,"",0)),"")</f>
        <v>Herman</v>
      </c>
      <c r="H71" s="112" t="str">
        <f>IF(A71&lt;&gt;"",_xlfn.XLOOKUP(A71,'1C'!A:A,'1C'!M:M,_xlfn.XLOOKUP(C71,'1C'!W:W,'1C'!M:M,"",0),0))</f>
        <v>всесезон</v>
      </c>
      <c r="J71" s="112" t="str">
        <f>_xlfn.LET(_xlpm.text,IF(A71&lt;&gt;"",IF('1C'!$AJ$1&lt;&gt;"",'1C'!$AJ$1,_xlfn.XLOOKUP(A71,'1C'!A:A,'1C'!D:D,_xlfn.XLOOKUP(C71,'1C'!W:W,'1C'!D:D,"",0),0))),_xlpm.ifError,_xlpm.text,_xlpm.space1,FIND(" ",_xlpm.text),_xlpm.space2,FIND(" ",_xlpm.text,_xlpm.space1),IFERROR(MID(_xlpm.text,_xlpm.space1+1,_xlpm.space2),_xlpm.ifError))</f>
        <v>Herman</v>
      </c>
      <c r="K71" s="122" t="s">
        <v>8312</v>
      </c>
      <c r="L71" s="146" t="str">
        <f>IF(K71&lt;&gt;"",IFERROR(VLOOKUP(A71,'1C'!A:X,8,0),IFERROR(VLOOKUP(K71,Colors!D:E,2,0),"")),"")</f>
        <v>коричневый</v>
      </c>
      <c r="M71" s="131"/>
      <c r="N71" s="136"/>
      <c r="O71" s="136"/>
      <c r="P71" s="136"/>
      <c r="Q71" s="145" t="str">
        <f>IF(A71&lt;&gt;"",_xlfn.XLOOKUP(A71,'1C'!A:A,'1C'!I:I,_xlfn.XLOOKUP(C71,'1C'!W:W,'1C'!I:I,"",0),0),"")</f>
        <v>100% шерсть</v>
      </c>
      <c r="R71" s="136"/>
      <c r="S71" s="114" t="str">
        <f>_xlfn.LET(_xlpm.RES,IF(A71&lt;&gt;"",_xlfn.XLOOKUP(A71,'1C'!A:A,'1C'!N:N,_xlfn.XLOOKUP(C71,'1C'!W:W,'1C'!N:N,"",0),0),""),IF(_xlpm.RES=0,"",_xlpm.RES))</f>
        <v>фетровые</v>
      </c>
      <c r="T71" s="116" t="str">
        <f>IF(S71&lt;&gt;"",IFERROR(VLOOKUP(S71,MaterialsTypes!F:G,2,0),IFERROR(VLOOKUP(Q71,MaterialsTypes100,2,0),"")),IFERROR(VLOOKUP(Q71,MaterialsTypes100,2,0),""))</f>
        <v>Текстиль, фетр шерстяной</v>
      </c>
      <c r="U71" s="112" t="str">
        <f>IF(A71&lt;&gt;"",_xlfn.XLOOKUP(A71,'1C'!A:A,'1C'!K:K,_xlfn.XLOOKUP(C71,'1C'!W:W,'1C'!K:K,"",0),0),"")</f>
        <v>Унисекс</v>
      </c>
      <c r="Y71" s="106">
        <v>2</v>
      </c>
      <c r="AC71" s="106">
        <v>2</v>
      </c>
      <c r="AT71" s="116">
        <f>IF(COUNTBLANK(V71:AS71)&lt;24,SUM(V71:AS71),"")</f>
        <v>4</v>
      </c>
      <c r="AU71" s="112" t="str">
        <f>IF(A71&lt;&gt;"",_xlfn.XLOOKUP(_xlfn.XLOOKUP(A71,'1C'!A:A,'1C'!O:O,_xlfn.XLOOKUP(C71,'1C'!W:W,'1C'!O:O,"",0),0),Settings!N:N,Settings!O:O,"",0),"")</f>
        <v>CN</v>
      </c>
      <c r="AV71" s="114" t="str">
        <f ca="1">IF(AU71&lt;&gt;"",VLOOKUP(AU71,INDIRECT(SUBSTITUTE($J71,"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1" s="112" t="str">
        <f ca="1">IF(AU71&lt;&gt;"",VLOOKUP(AU71,INDIRECT(SUBSTITUTE($J71," ","")&amp;"Manufactures"),2,0),"Требуется код страны")</f>
        <v>Китай</v>
      </c>
      <c r="AX71" s="117">
        <f>0.05+0.05</f>
        <v>0.1</v>
      </c>
      <c r="AY71" s="112">
        <f>IF(AX71&lt;&gt;"",AX71*1.5,"Требуется нетто")</f>
        <v>0.15000000000000002</v>
      </c>
      <c r="AZ71" s="112">
        <f>+IF(AX71&lt;&gt;"",IFERROR(AT71*AX71,"Требуются кол-во и нетто"),"Требуются кол-во и нетто")</f>
        <v>0.4</v>
      </c>
      <c r="BA71" s="112">
        <f>IF(AY71&lt;&gt;"",IFERROR(AT71*AY71,"Требуются кол-во и брутто"),"Требуются кол-во и брутто")</f>
        <v>0.60000000000000009</v>
      </c>
      <c r="BB71" s="118">
        <v>450</v>
      </c>
      <c r="BC71" s="150">
        <f>+IF(BB71&lt;&gt;0,IFERROR(AT71*BB71,"Требуются кол-во и цена"),"Требуются кол-во и цена")</f>
        <v>1800</v>
      </c>
      <c r="BD71" s="105">
        <f>IF(A71&lt;&gt;"",IF(_xlfn.XLOOKUP(A71,'1C'!A:A,'1C'!A:A,0,0)&gt;0,1,0),"")</f>
        <v>1</v>
      </c>
      <c r="BE71" s="105">
        <f>IF(C71&lt;&gt;"",IF(_xlfn.XLOOKUP(TEXT(C71,"###"),'1C'!W:W,'1C'!D:D,0,0)&gt;0,0,1),"")</f>
        <v>0</v>
      </c>
      <c r="BF71" s="105">
        <f>IFERROR(IF(BE71,"-",IFERROR(IF(BD71&gt;0,0,1),"")),"")</f>
        <v>0</v>
      </c>
    </row>
    <row r="72" spans="1:58" ht="101.85" customHeight="1">
      <c r="A72" s="112" t="str">
        <f>IF(C72&amp;K72&lt;&gt;"",C72&amp;K72,"")</f>
        <v>MACKINSLEYBLACK</v>
      </c>
      <c r="B72" s="10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80-368-09</v>
      </c>
      <c r="C72" s="121" t="s">
        <v>1709</v>
      </c>
      <c r="E72" s="112" t="str">
        <f>IF(F72&lt;&gt;"",IFERROR(VLOOKUP(F72,Категории!A:B,2,0),""),"Требуется категория")</f>
        <v>Шляпы</v>
      </c>
      <c r="F72" s="112" t="str">
        <f>IF(A72&lt;&gt;"",IF(BD72&gt;0,_xlfn.XLOOKUP(A72,'1C'!A:A,'1C'!J:J,"",0),_xlfn.XLOOKUP(C72,'1C'!W:W,'1C'!J:J,"",0)),"")</f>
        <v>Шляпа федора</v>
      </c>
      <c r="G72" s="114" t="str">
        <f>IF(C72&lt;&gt;"",IF(BD72&gt;0,_xlfn.XLOOKUP(A72,'1C'!A:A,'1C'!L:L,"",0),_xlfn.XLOOKUP(C72,'1C'!W:W,'1C'!L:L,"",0)),"")</f>
        <v>Herman</v>
      </c>
      <c r="H72" s="112" t="str">
        <f>IF(A72&lt;&gt;"",_xlfn.XLOOKUP(A72,'1C'!A:A,'1C'!M:M,_xlfn.XLOOKUP(C72,'1C'!W:W,'1C'!M:M,"",0),0))</f>
        <v>всесезон</v>
      </c>
      <c r="J72" s="112" t="str">
        <f>_xlfn.LET(_xlpm.text,IF(A72&lt;&gt;"",IF('1C'!$AJ$1&lt;&gt;"",'1C'!$AJ$1,_xlfn.XLOOKUP(A72,'1C'!A:A,'1C'!D:D,_xlfn.XLOOKUP(C72,'1C'!W:W,'1C'!D:D,"",0),0))),_xlpm.ifError,_xlpm.text,_xlpm.space1,FIND(" ",_xlpm.text),_xlpm.space2,FIND(" ",_xlpm.text,_xlpm.space1),IFERROR(MID(_xlpm.text,_xlpm.space1+1,_xlpm.space2),_xlpm.ifError))</f>
        <v>Herman</v>
      </c>
      <c r="K72" s="122" t="s">
        <v>8298</v>
      </c>
      <c r="L72" s="146" t="str">
        <f>IF(K72&lt;&gt;"",IFERROR(VLOOKUP(A72,'1C'!A:X,8,0),IFERROR(VLOOKUP(K72,Colors!D:E,2,0),"")),"")</f>
        <v>черный</v>
      </c>
      <c r="M72" s="131"/>
      <c r="N72" s="136"/>
      <c r="O72" s="136"/>
      <c r="P72" s="136"/>
      <c r="Q72" s="145" t="str">
        <f>IF(A72&lt;&gt;"",_xlfn.XLOOKUP(A72,'1C'!A:A,'1C'!I:I,_xlfn.XLOOKUP(C72,'1C'!W:W,'1C'!I:I,"",0),0),"")</f>
        <v>100% шерсть</v>
      </c>
      <c r="R72" s="136"/>
      <c r="S72" s="114" t="str">
        <f>_xlfn.LET(_xlpm.RES,IF(A72&lt;&gt;"",_xlfn.XLOOKUP(A72,'1C'!A:A,'1C'!N:N,_xlfn.XLOOKUP(C72,'1C'!W:W,'1C'!N:N,"",0),0),""),IF(_xlpm.RES=0,"",_xlpm.RES))</f>
        <v>фетровые</v>
      </c>
      <c r="T72" s="116" t="str">
        <f>IF(S72&lt;&gt;"",IFERROR(VLOOKUP(S72,MaterialsTypes!F:G,2,0),IFERROR(VLOOKUP(Q72,MaterialsTypes100,2,0),"")),IFERROR(VLOOKUP(Q72,MaterialsTypes100,2,0),""))</f>
        <v>Текстиль, фетр шерстяной</v>
      </c>
      <c r="U72" s="112" t="str">
        <f>IF(A72&lt;&gt;"",_xlfn.XLOOKUP(A72,'1C'!A:A,'1C'!K:K,_xlfn.XLOOKUP(C72,'1C'!W:W,'1C'!K:K,"",0),0),"")</f>
        <v>Унисекс</v>
      </c>
      <c r="AE72" s="106">
        <v>4</v>
      </c>
      <c r="AT72" s="116">
        <f>IF(COUNTBLANK(V72:AS72)&lt;24,SUM(V72:AS72),"")</f>
        <v>4</v>
      </c>
      <c r="AU72" s="112" t="str">
        <f>IF(A72&lt;&gt;"",_xlfn.XLOOKUP(_xlfn.XLOOKUP(A72,'1C'!A:A,'1C'!O:O,_xlfn.XLOOKUP(C72,'1C'!W:W,'1C'!O:O,"",0),0),Settings!N:N,Settings!O:O,"",0),"")</f>
        <v>CN</v>
      </c>
      <c r="AV72" s="114" t="str">
        <f ca="1">IF(AU72&lt;&gt;"",VLOOKUP(AU72,INDIRECT(SUBSTITUTE($J72,"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2" s="112" t="str">
        <f ca="1">IF(AU72&lt;&gt;"",VLOOKUP(AU72,INDIRECT(SUBSTITUTE($J72," ","")&amp;"Manufactures"),2,0),"Требуется код страны")</f>
        <v>Китай</v>
      </c>
      <c r="AX72" s="117">
        <f>0.05+0.05</f>
        <v>0.1</v>
      </c>
      <c r="AY72" s="112">
        <f>IF(AX72&lt;&gt;"",AX72*1.5,"Требуется нетто")</f>
        <v>0.15000000000000002</v>
      </c>
      <c r="AZ72" s="112">
        <f>+IF(AX72&lt;&gt;"",IFERROR(AT72*AX72,"Требуются кол-во и нетто"),"Требуются кол-во и нетто")</f>
        <v>0.4</v>
      </c>
      <c r="BA72" s="112">
        <f>IF(AY72&lt;&gt;"",IFERROR(AT72*AY72,"Требуются кол-во и брутто"),"Требуются кол-во и брутто")</f>
        <v>0.60000000000000009</v>
      </c>
      <c r="BB72" s="118">
        <v>450</v>
      </c>
      <c r="BC72" s="150">
        <f>+IF(BB72&lt;&gt;0,IFERROR(AT72*BB72,"Требуются кол-во и цена"),"Требуются кол-во и цена")</f>
        <v>1800</v>
      </c>
      <c r="BD72" s="105">
        <f>IF(A72&lt;&gt;"",IF(_xlfn.XLOOKUP(A72,'1C'!A:A,'1C'!A:A,0,0)&gt;0,1,0),"")</f>
        <v>1</v>
      </c>
      <c r="BE72" s="105">
        <f>IF(C72&lt;&gt;"",IF(_xlfn.XLOOKUP(TEXT(C72,"###"),'1C'!W:W,'1C'!D:D,0,0)&gt;0,0,1),"")</f>
        <v>0</v>
      </c>
      <c r="BF72" s="105">
        <f>IFERROR(IF(BE72,"-",IFERROR(IF(BD72&gt;0,0,1),"")),"")</f>
        <v>0</v>
      </c>
    </row>
    <row r="73" spans="1:58" ht="144" customHeight="1">
      <c r="A73" s="112" t="str">
        <f>IF(C73&amp;K73&lt;&gt;"",C73&amp;K73,"")</f>
        <v>AUSTRALIANBROWN</v>
      </c>
      <c r="B73" s="10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81-065-14</v>
      </c>
      <c r="C73" s="121" t="s">
        <v>6928</v>
      </c>
      <c r="E73" s="112" t="str">
        <f>IF(F73&lt;&gt;"",IFERROR(VLOOKUP(F73,Категории!A:B,2,0),""),"Требуется категория")</f>
        <v>Шляпы</v>
      </c>
      <c r="F73" s="112" t="str">
        <f>IF(A73&lt;&gt;"",IF(BD73&gt;0,_xlfn.XLOOKUP(A73,'1C'!A:A,'1C'!J:J,"",0),_xlfn.XLOOKUP(C73,'1C'!W:W,'1C'!J:J,"",0)),"")</f>
        <v>Шляпа ковбойская</v>
      </c>
      <c r="G73" s="114" t="str">
        <f>IF(C73&lt;&gt;"",IF(BD73&gt;0,_xlfn.XLOOKUP(A73,'1C'!A:A,'1C'!L:L,"",0),_xlfn.XLOOKUP(C73,'1C'!W:W,'1C'!L:L,"",0)),"")</f>
        <v>Herman</v>
      </c>
      <c r="H73" s="112" t="str">
        <f>IF(A73&lt;&gt;"",_xlfn.XLOOKUP(A73,'1C'!A:A,'1C'!M:M,_xlfn.XLOOKUP(C73,'1C'!W:W,'1C'!M:M,"",0),0))</f>
        <v>всесезон</v>
      </c>
      <c r="J73" s="112" t="str">
        <f>_xlfn.LET(_xlpm.text,IF(A73&lt;&gt;"",IF('1C'!$AJ$1&lt;&gt;"",'1C'!$AJ$1,_xlfn.XLOOKUP(A73,'1C'!A:A,'1C'!D:D,_xlfn.XLOOKUP(C73,'1C'!W:W,'1C'!D:D,"",0),0))),_xlpm.ifError,_xlpm.text,_xlpm.space1,FIND(" ",_xlpm.text),_xlpm.space2,FIND(" ",_xlpm.text,_xlpm.space1),IFERROR(MID(_xlpm.text,_xlpm.space1+1,_xlpm.space2),_xlpm.ifError))</f>
        <v>Herman</v>
      </c>
      <c r="K73" s="122" t="s">
        <v>8312</v>
      </c>
      <c r="L73" s="147" t="str">
        <f>IF(K73&lt;&gt;"",IFERROR(VLOOKUP(A73,'1C'!A:X,8,0),IFERROR(VLOOKUP(K73,Colors!D:E,2,0),"")),"")</f>
        <v>коричневый</v>
      </c>
      <c r="M73" s="131"/>
      <c r="N73" s="136"/>
      <c r="O73" s="136"/>
      <c r="P73" s="136"/>
      <c r="Q73" s="145" t="str">
        <f>IF(A73&lt;&gt;"",_xlfn.XLOOKUP(A73,'1C'!A:A,'1C'!I:I,_xlfn.XLOOKUP(C73,'1C'!W:W,'1C'!I:I,"",0),0),"")</f>
        <v>100% кожа</v>
      </c>
      <c r="R73" s="136"/>
      <c r="S73" s="114" t="str">
        <f>_xlfn.LET(_xlpm.RES,IF(A73&lt;&gt;"",_xlfn.XLOOKUP(A73,'1C'!A:A,'1C'!N:N,_xlfn.XLOOKUP(C73,'1C'!W:W,'1C'!N:N,"",0),0),""),IF(_xlpm.RES=0,"",_xlpm.RES))</f>
        <v>кожаные</v>
      </c>
      <c r="T73" s="116" t="str">
        <f>IF(S73&lt;&gt;"",IFERROR(VLOOKUP(S73,MaterialsTypes!F:G,2,0),IFERROR(VLOOKUP(Q73,MaterialsTypes100,2,0),"")),IFERROR(VLOOKUP(Q73,MaterialsTypes100,2,0),""))</f>
        <v>Кожа</v>
      </c>
      <c r="U73" s="112" t="str">
        <f>IF(A73&lt;&gt;"",_xlfn.XLOOKUP(A73,'1C'!A:A,'1C'!K:K,_xlfn.XLOOKUP(C73,'1C'!W:W,'1C'!K:K,"",0),0),"")</f>
        <v>Унисекс</v>
      </c>
      <c r="AC73" s="106">
        <v>3</v>
      </c>
      <c r="AE73" s="106">
        <v>4</v>
      </c>
      <c r="AT73" s="116">
        <f>IF(COUNTBLANK(V73:AS73)&lt;24,SUM(V73:AS73),"")</f>
        <v>7</v>
      </c>
      <c r="AU73" s="131" t="s">
        <v>423</v>
      </c>
      <c r="AV73" s="114" t="str">
        <f ca="1">IF(AU73&lt;&gt;"",VLOOKUP(AU73,INDIRECT(SUBSTITUTE($J73,"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3" s="112" t="str">
        <f ca="1">IF(AU73&lt;&gt;"",VLOOKUP(AU73,INDIRECT(SUBSTITUTE($J73," ","")&amp;"Manufactures"),2,0),"Требуется код страны")</f>
        <v>Китай</v>
      </c>
      <c r="AX73" s="117">
        <f>0.05+0.05</f>
        <v>0.1</v>
      </c>
      <c r="AY73" s="112">
        <f>IF(AX73&lt;&gt;"",AX73*1.5,"Требуется нетто")</f>
        <v>0.15000000000000002</v>
      </c>
      <c r="AZ73" s="112">
        <f>+IF(AX73&lt;&gt;"",IFERROR(AT73*AX73,"Требуются кол-во и нетто"),"Требуются кол-во и нетто")</f>
        <v>0.70000000000000007</v>
      </c>
      <c r="BA73" s="112">
        <f>IF(AY73&lt;&gt;"",IFERROR(AT73*AY73,"Требуются кол-во и брутто"),"Требуются кол-во и брутто")</f>
        <v>1.0500000000000003</v>
      </c>
      <c r="BB73" s="118">
        <v>2100.6</v>
      </c>
      <c r="BC73" s="150">
        <f>+IF(BB73&lt;&gt;0,IFERROR(AT73*BB73,"Требуются кол-во и цена"),"Требуются кол-во и цена")</f>
        <v>14704.199999999999</v>
      </c>
      <c r="BD73" s="105">
        <f>IF(A73&lt;&gt;"",IF(_xlfn.XLOOKUP(A73,'1C'!A:A,'1C'!A:A,0,0)&gt;0,1,0),"")</f>
        <v>1</v>
      </c>
      <c r="BE73" s="105">
        <f>IF(C73&lt;&gt;"",IF(_xlfn.XLOOKUP(TEXT(C73,"###"),'1C'!W:W,'1C'!D:D,0,0)&gt;0,0,1),"")</f>
        <v>0</v>
      </c>
      <c r="BF73" s="105">
        <f>IFERROR(IF(BE73,"-",IFERROR(IF(BD73&gt;0,0,1),"")),"")</f>
        <v>0</v>
      </c>
    </row>
    <row r="74" spans="1:58" ht="144" customHeight="1">
      <c r="A74" s="112" t="str">
        <f>IF(C74&amp;K74&lt;&gt;"",C74&amp;K74,"")</f>
        <v>DON CHURCHBLACK</v>
      </c>
      <c r="B74" s="10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81-070-09</v>
      </c>
      <c r="C74" s="121" t="s">
        <v>6994</v>
      </c>
      <c r="E74" s="112" t="str">
        <f>IF(F74&lt;&gt;"",IFERROR(VLOOKUP(F74,Категории!A:B,2,0),""),"Требуется категория")</f>
        <v>Шляпы</v>
      </c>
      <c r="F74" s="112" t="str">
        <f>IF(A74&lt;&gt;"",IF(BD74&gt;0,_xlfn.XLOOKUP(A74,'1C'!A:A,'1C'!J:J,"",0),_xlfn.XLOOKUP(C74,'1C'!W:W,'1C'!J:J,"",0)),"")</f>
        <v>Шляпа котелок</v>
      </c>
      <c r="G74" s="114" t="str">
        <f>IF(C74&lt;&gt;"",IF(BD74&gt;0,_xlfn.XLOOKUP(A74,'1C'!A:A,'1C'!L:L,"",0),_xlfn.XLOOKUP(C74,'1C'!W:W,'1C'!L:L,"",0)),"")</f>
        <v>Herman</v>
      </c>
      <c r="H74" s="112" t="str">
        <f>IF(A74&lt;&gt;"",_xlfn.XLOOKUP(A74,'1C'!A:A,'1C'!M:M,_xlfn.XLOOKUP(C74,'1C'!W:W,'1C'!M:M,"",0),0))</f>
        <v>всесезон</v>
      </c>
      <c r="J74" s="112" t="str">
        <f>_xlfn.LET(_xlpm.text,IF(A74&lt;&gt;"",IF('1C'!$AJ$1&lt;&gt;"",'1C'!$AJ$1,_xlfn.XLOOKUP(A74,'1C'!A:A,'1C'!D:D,_xlfn.XLOOKUP(C74,'1C'!W:W,'1C'!D:D,"",0),0))),_xlpm.ifError,_xlpm.text,_xlpm.space1,FIND(" ",_xlpm.text),_xlpm.space2,FIND(" ",_xlpm.text,_xlpm.space1),IFERROR(MID(_xlpm.text,_xlpm.space1+1,_xlpm.space2),_xlpm.ifError))</f>
        <v>Herman</v>
      </c>
      <c r="K74" s="122" t="s">
        <v>8298</v>
      </c>
      <c r="L74" s="146" t="str">
        <f>IF(K74&lt;&gt;"",IFERROR(VLOOKUP(A74,'1C'!A:X,8,0),IFERROR(VLOOKUP(K74,Colors!D:E,2,0),"")),"")</f>
        <v>черный</v>
      </c>
      <c r="M74" s="131"/>
      <c r="N74" s="136"/>
      <c r="O74" s="136"/>
      <c r="P74" s="136"/>
      <c r="Q74" s="137" t="str">
        <f>IF(A74&lt;&gt;"",_xlfn.XLOOKUP(A74,'1C'!A:A,'1C'!I:I,_xlfn.XLOOKUP(C74,'1C'!W:W,'1C'!I:I,"",0),0),"")</f>
        <v>100% шерсть</v>
      </c>
      <c r="R74" s="136"/>
      <c r="S74" s="114" t="str">
        <f>_xlfn.LET(_xlpm.RES,IF(A74&lt;&gt;"",_xlfn.XLOOKUP(A74,'1C'!A:A,'1C'!N:N,_xlfn.XLOOKUP(C74,'1C'!W:W,'1C'!N:N,"",0),0),""),IF(_xlpm.RES=0,"",_xlpm.RES))</f>
        <v>фетровые</v>
      </c>
      <c r="T74" s="116" t="str">
        <f>IF(S74&lt;&gt;"",IFERROR(VLOOKUP(S74,MaterialsTypes!F:G,2,0),IFERROR(VLOOKUP(Q74,MaterialsTypes100,2,0),"")),IFERROR(VLOOKUP(Q74,MaterialsTypes100,2,0),""))</f>
        <v>Текстиль, фетр шерстяной</v>
      </c>
      <c r="U74" s="112" t="str">
        <f>IF(A74&lt;&gt;"",_xlfn.XLOOKUP(A74,'1C'!A:A,'1C'!K:K,_xlfn.XLOOKUP(C74,'1C'!W:W,'1C'!K:K,"",0),0),"")</f>
        <v>Унисекс</v>
      </c>
      <c r="Y74" s="106">
        <v>3</v>
      </c>
      <c r="AA74" s="106">
        <v>4</v>
      </c>
      <c r="AC74" s="106">
        <v>5</v>
      </c>
      <c r="AE74" s="106">
        <v>3</v>
      </c>
      <c r="AT74" s="116">
        <f>IF(COUNTBLANK(V74:AS74)&lt;24,SUM(V74:AS74),"")</f>
        <v>15</v>
      </c>
      <c r="AU74" s="131" t="s">
        <v>423</v>
      </c>
      <c r="AV74" s="114" t="str">
        <f ca="1">IF(AU74&lt;&gt;"",VLOOKUP(AU74,INDIRECT(SUBSTITUTE($J74,"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4" s="112" t="str">
        <f ca="1">IF(AU74&lt;&gt;"",VLOOKUP(AU74,INDIRECT(SUBSTITUTE($J74," ","")&amp;"Manufactures"),2,0),"Требуется код страны")</f>
        <v>Китай</v>
      </c>
      <c r="AX74" s="117">
        <f>0.05+0.05</f>
        <v>0.1</v>
      </c>
      <c r="AY74" s="112">
        <f>IF(AX74&lt;&gt;"",AX74*1.5,"Требуется нетто")</f>
        <v>0.15000000000000002</v>
      </c>
      <c r="AZ74" s="112">
        <f>+IF(AX74&lt;&gt;"",IFERROR(AT74*AX74,"Требуются кол-во и нетто"),"Требуются кол-во и нетто")</f>
        <v>1.5</v>
      </c>
      <c r="BA74" s="112">
        <f>IF(AY74&lt;&gt;"",IFERROR(AT74*AY74,"Требуются кол-во и брутто"),"Требуются кол-во и брутто")</f>
        <v>2.2500000000000004</v>
      </c>
      <c r="BB74" s="118">
        <v>1281.5999999999999</v>
      </c>
      <c r="BC74" s="150">
        <f>+IF(BB74&lt;&gt;0,IFERROR(AT74*BB74,"Требуются кол-во и цена"),"Требуются кол-во и цена")</f>
        <v>19224</v>
      </c>
      <c r="BD74" s="105">
        <f>IF(A74&lt;&gt;"",IF(_xlfn.XLOOKUP(A74,'1C'!A:A,'1C'!A:A,0,0)&gt;0,1,0),"")</f>
        <v>1</v>
      </c>
      <c r="BE74" s="105">
        <f>IF(C74&lt;&gt;"",IF(_xlfn.XLOOKUP(TEXT(C74,"###"),'1C'!W:W,'1C'!D:D,0,0)&gt;0,0,1),"")</f>
        <v>0</v>
      </c>
      <c r="BF74" s="105">
        <f>IFERROR(IF(BE74,"-",IFERROR(IF(BD74&gt;0,0,1),"")),"")</f>
        <v>0</v>
      </c>
    </row>
    <row r="75" spans="1:58" ht="106.7" customHeight="1">
      <c r="A75" s="112" t="str">
        <f>IF(C75&amp;K75&lt;&gt;"",C75&amp;K75,"")</f>
        <v>DJIBOUTIBLACK</v>
      </c>
      <c r="B75" s="10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81-074-09</v>
      </c>
      <c r="C75" s="113" t="s">
        <v>8276</v>
      </c>
      <c r="E75" s="112" t="str">
        <f>IF(F75&lt;&gt;"",IFERROR(VLOOKUP(F75,Категории!A:B,2,0),""),"Требуется категория")</f>
        <v>Панамы</v>
      </c>
      <c r="F75" s="106" t="s">
        <v>325</v>
      </c>
      <c r="G75" s="136" t="s">
        <v>383</v>
      </c>
      <c r="H75" s="106" t="s">
        <v>384</v>
      </c>
      <c r="I75" s="115"/>
      <c r="J75" s="112" t="str">
        <f>_xlfn.LET(_xlpm.text,IF(A75&lt;&gt;"",IF('1C'!$AJ$1&lt;&gt;"",'1C'!$AJ$1,_xlfn.XLOOKUP(A75,'1C'!A:A,'1C'!D:D,_xlfn.XLOOKUP(C75,'1C'!W:W,'1C'!D:D,"",0),0))),_xlpm.ifError,_xlpm.text,_xlpm.space1,FIND(" ",_xlpm.text),_xlpm.space2,FIND(" ",_xlpm.text,_xlpm.space1),IFERROR(MID(_xlpm.text,_xlpm.space1+1,_xlpm.space2),_xlpm.ifError))</f>
        <v>Herman</v>
      </c>
      <c r="K75" s="135" t="s">
        <v>8298</v>
      </c>
      <c r="L75" s="145" t="str">
        <f>IF(K75&lt;&gt;"",IFERROR(VLOOKUP(A75,'1C'!A:X,8,0),IFERROR(VLOOKUP(K75,Colors!D:E,2,0),"")),"")</f>
        <v>черный</v>
      </c>
      <c r="M75" s="136"/>
      <c r="N75" s="136"/>
      <c r="O75" s="136"/>
      <c r="P75" s="136"/>
      <c r="Q75" s="137" t="s">
        <v>906</v>
      </c>
      <c r="R75" s="136"/>
      <c r="S75" s="136" t="s">
        <v>43</v>
      </c>
      <c r="T75" s="107" t="s">
        <v>15</v>
      </c>
      <c r="U75" s="107" t="s">
        <v>382</v>
      </c>
      <c r="V75" s="107"/>
      <c r="Y75" s="107">
        <v>7</v>
      </c>
      <c r="AA75" s="107">
        <v>19</v>
      </c>
      <c r="AC75" s="107">
        <v>19</v>
      </c>
      <c r="AE75" s="107">
        <v>7</v>
      </c>
      <c r="AG75" s="107"/>
      <c r="AT75" s="114">
        <f>IF(COUNTBLANK(V75:AS75)&lt;24,SUM(V75:AS75),"")</f>
        <v>52</v>
      </c>
      <c r="AU75" s="131" t="s">
        <v>423</v>
      </c>
      <c r="AV75" s="114" t="str">
        <f ca="1">IF(AU75&lt;&gt;"",VLOOKUP(AU75,INDIRECT(SUBSTITUTE($J75,"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5" s="112" t="str">
        <f ca="1">IF(AU75&lt;&gt;"",VLOOKUP(AU75,INDIRECT(SUBSTITUTE($J75," ","")&amp;"Manufactures"),2,0),"Требуется код страны")</f>
        <v>Китай</v>
      </c>
      <c r="AX75" s="117">
        <f>0.05+0.05</f>
        <v>0.1</v>
      </c>
      <c r="AY75" s="112">
        <f>IF(AX75&lt;&gt;"",AX75*1.5,"Требуется нетто")</f>
        <v>0.15000000000000002</v>
      </c>
      <c r="AZ75" s="112">
        <f>+IF(AX75&lt;&gt;"",IFERROR(AT75*AX75,"Требуются кол-во и нетто"),"Требуются кол-во и нетто")</f>
        <v>5.2</v>
      </c>
      <c r="BA75" s="112">
        <f>IF(AY75&lt;&gt;"",IFERROR(AT75*AY75,"Требуются кол-во и брутто"),"Требуются кол-во и брутто")</f>
        <v>7.8000000000000007</v>
      </c>
      <c r="BB75" s="118">
        <v>812.69999999999993</v>
      </c>
      <c r="BC75" s="150">
        <f>+IF(BB75&lt;&gt;0,IFERROR(AT75*BB75,"Требуются кол-во и цена"),"Требуются кол-во и цена")</f>
        <v>42260.399999999994</v>
      </c>
      <c r="BD75" s="105">
        <f>IF(A75&lt;&gt;"",IF(_xlfn.XLOOKUP(A75,'1C'!A:A,'1C'!A:A,0,0)&gt;0,1,0),"")</f>
        <v>0</v>
      </c>
      <c r="BE75" s="105">
        <f>IF(C75&lt;&gt;"",IF(_xlfn.XLOOKUP(TEXT(C75,"###"),'1C'!W:W,'1C'!D:D,0,0)&gt;0,0,1),"")</f>
        <v>0</v>
      </c>
      <c r="BF75" s="109">
        <f>IFERROR(IF(BE75,"-",IFERROR(IF(BD75&gt;0,0,1),"")),"")</f>
        <v>1</v>
      </c>
    </row>
    <row r="76" spans="1:58" ht="150.4" customHeight="1">
      <c r="A76" s="112" t="str">
        <f>IF(C76&amp;K76&lt;&gt;"",C76&amp;K76,"")</f>
        <v>DJERBAWHITE</v>
      </c>
      <c r="B76" s="10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81-075-17</v>
      </c>
      <c r="C76" s="113" t="s">
        <v>8277</v>
      </c>
      <c r="E76" s="112" t="str">
        <f>IF(F76&lt;&gt;"",IFERROR(VLOOKUP(F76,Категории!A:B,2,0),""),"Требуется категория")</f>
        <v>Козыреки</v>
      </c>
      <c r="F76" s="106" t="s">
        <v>351</v>
      </c>
      <c r="G76" s="136" t="s">
        <v>383</v>
      </c>
      <c r="H76" s="106" t="s">
        <v>384</v>
      </c>
      <c r="J76" s="114" t="str">
        <f>_xlfn.LET(_xlpm.text,IF(A76&lt;&gt;"",IF('1C'!$AJ$1&lt;&gt;"",'1C'!$AJ$1,_xlfn.XLOOKUP(A76,'1C'!A:A,'1C'!D:D,_xlfn.XLOOKUP(C76,'1C'!W:W,'1C'!D:D,"",0),0))),_xlpm.ifError,_xlpm.text,_xlpm.space1,FIND(" ",_xlpm.text),_xlpm.space2,FIND(" ",_xlpm.text,_xlpm.space1),IFERROR(MID(_xlpm.text,_xlpm.space1+1,_xlpm.space2),_xlpm.ifError))</f>
        <v>Herman</v>
      </c>
      <c r="K76" s="119" t="s">
        <v>8299</v>
      </c>
      <c r="L76" s="146" t="str">
        <f>IF(K76&lt;&gt;"",IFERROR(VLOOKUP(A76,'1C'!A:X,8,0),IFERROR(VLOOKUP(K76,Colors!D:E,2,0),"")),"")</f>
        <v>белый</v>
      </c>
      <c r="M76" s="136"/>
      <c r="N76" s="136"/>
      <c r="O76" s="136"/>
      <c r="P76" s="136"/>
      <c r="Q76" s="137" t="s">
        <v>906</v>
      </c>
      <c r="R76" s="136"/>
      <c r="S76" s="136" t="s">
        <v>43</v>
      </c>
      <c r="T76" s="107" t="s">
        <v>15</v>
      </c>
      <c r="U76" s="107" t="s">
        <v>382</v>
      </c>
      <c r="V76" s="107"/>
      <c r="Y76" s="107"/>
      <c r="AA76" s="107">
        <v>25</v>
      </c>
      <c r="AC76" s="107"/>
      <c r="AE76" s="107"/>
      <c r="AG76" s="107"/>
      <c r="AT76" s="114">
        <f>IF(COUNTBLANK(V76:AS76)&lt;24,SUM(V76:AS76),"")</f>
        <v>25</v>
      </c>
      <c r="AU76" s="131" t="s">
        <v>423</v>
      </c>
      <c r="AV76" s="114" t="str">
        <f ca="1">IF(AU76&lt;&gt;"",VLOOKUP(AU76,INDIRECT(SUBSTITUTE($J76,"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6" s="112" t="str">
        <f ca="1">IF(AU76&lt;&gt;"",VLOOKUP(AU76,INDIRECT(SUBSTITUTE($J76," ","")&amp;"Manufactures"),2,0),"Требуется код страны")</f>
        <v>Китай</v>
      </c>
      <c r="AX76" s="117">
        <f>0.05+0.05</f>
        <v>0.1</v>
      </c>
      <c r="AY76" s="112">
        <f>IF(AX76&lt;&gt;"",AX76*1.5,"Требуется нетто")</f>
        <v>0.15000000000000002</v>
      </c>
      <c r="AZ76" s="112">
        <f>+IF(AX76&lt;&gt;"",IFERROR(AT76*AX76,"Требуются кол-во и нетто"),"Требуются кол-во и нетто")</f>
        <v>2.5</v>
      </c>
      <c r="BA76" s="112">
        <f>IF(AY76&lt;&gt;"",IFERROR(AT76*AY76,"Требуются кол-во и брутто"),"Требуются кол-во и брутто")</f>
        <v>3.7500000000000004</v>
      </c>
      <c r="BB76" s="118">
        <v>812.69999999999993</v>
      </c>
      <c r="BC76" s="150">
        <f>+IF(BB76&lt;&gt;0,IFERROR(AT76*BB76,"Требуются кол-во и цена"),"Требуются кол-во и цена")</f>
        <v>20317.5</v>
      </c>
      <c r="BD76" s="105">
        <f>IF(A76&lt;&gt;"",IF(_xlfn.XLOOKUP(A76,'1C'!A:A,'1C'!A:A,0,0)&gt;0,1,0),"")</f>
        <v>0</v>
      </c>
      <c r="BE76" s="105">
        <f>IF(C76&lt;&gt;"",IF(_xlfn.XLOOKUP(TEXT(C76,"###"),'1C'!W:W,'1C'!D:D,0,0)&gt;0,0,1),"")</f>
        <v>1</v>
      </c>
      <c r="BF76" s="109" t="str">
        <f>IFERROR(IF(BE76,"-",IFERROR(IF(BD76&gt;0,0,1),"")),"")</f>
        <v>-</v>
      </c>
    </row>
    <row r="77" spans="1:58" ht="150.6" customHeight="1">
      <c r="A77" s="112" t="str">
        <f>IF(C77&amp;K77&lt;&gt;"",C77&amp;K77,"")</f>
        <v>DJERBANAVY</v>
      </c>
      <c r="B77" s="10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81-075-16</v>
      </c>
      <c r="C77" s="113" t="s">
        <v>8277</v>
      </c>
      <c r="E77" s="112" t="str">
        <f>IF(F77&lt;&gt;"",IFERROR(VLOOKUP(F77,Категории!A:B,2,0),""),"Требуется категория")</f>
        <v>Козыреки</v>
      </c>
      <c r="F77" s="106" t="s">
        <v>351</v>
      </c>
      <c r="G77" s="136" t="s">
        <v>383</v>
      </c>
      <c r="H77" s="106" t="s">
        <v>384</v>
      </c>
      <c r="J77" s="114" t="str">
        <f>_xlfn.LET(_xlpm.text,IF(A77&lt;&gt;"",IF('1C'!$AJ$1&lt;&gt;"",'1C'!$AJ$1,_xlfn.XLOOKUP(A77,'1C'!A:A,'1C'!D:D,_xlfn.XLOOKUP(C77,'1C'!W:W,'1C'!D:D,"",0),0))),_xlpm.ifError,_xlpm.text,_xlpm.space1,FIND(" ",_xlpm.text),_xlpm.space2,FIND(" ",_xlpm.text,_xlpm.space1),IFERROR(MID(_xlpm.text,_xlpm.space1+1,_xlpm.space2),_xlpm.ifError))</f>
        <v>Herman</v>
      </c>
      <c r="K77" s="119" t="s">
        <v>8300</v>
      </c>
      <c r="L77" s="146" t="str">
        <f>IF(K77&lt;&gt;"",IFERROR(VLOOKUP(A77,'1C'!A:X,8,0),IFERROR(VLOOKUP(K77,Colors!D:E,2,0),"")),"")</f>
        <v>темно-синий</v>
      </c>
      <c r="M77" s="136"/>
      <c r="N77" s="136"/>
      <c r="O77" s="136"/>
      <c r="P77" s="136"/>
      <c r="Q77" s="137" t="s">
        <v>906</v>
      </c>
      <c r="R77" s="136"/>
      <c r="S77" s="136" t="s">
        <v>43</v>
      </c>
      <c r="T77" s="107" t="s">
        <v>15</v>
      </c>
      <c r="U77" s="107" t="s">
        <v>382</v>
      </c>
      <c r="V77" s="107"/>
      <c r="Y77" s="107"/>
      <c r="AA77" s="107">
        <v>25</v>
      </c>
      <c r="AC77" s="107"/>
      <c r="AE77" s="107"/>
      <c r="AG77" s="107"/>
      <c r="AT77" s="114">
        <f>IF(COUNTBLANK(V77:AS77)&lt;24,SUM(V77:AS77),"")</f>
        <v>25</v>
      </c>
      <c r="AU77" s="131" t="s">
        <v>423</v>
      </c>
      <c r="AV77" s="114" t="str">
        <f ca="1">IF(AU77&lt;&gt;"",VLOOKUP(AU77,INDIRECT(SUBSTITUTE($J77,"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7" s="112" t="str">
        <f ca="1">IF(AU77&lt;&gt;"",VLOOKUP(AU77,INDIRECT(SUBSTITUTE($J77," ","")&amp;"Manufactures"),2,0),"Требуется код страны")</f>
        <v>Китай</v>
      </c>
      <c r="AX77" s="117">
        <f>0.05+0.05</f>
        <v>0.1</v>
      </c>
      <c r="AY77" s="112">
        <f>IF(AX77&lt;&gt;"",AX77*1.5,"Требуется нетто")</f>
        <v>0.15000000000000002</v>
      </c>
      <c r="AZ77" s="112">
        <f>+IF(AX77&lt;&gt;"",IFERROR(AT77*AX77,"Требуются кол-во и нетто"),"Требуются кол-во и нетто")</f>
        <v>2.5</v>
      </c>
      <c r="BA77" s="112">
        <f>IF(AY77&lt;&gt;"",IFERROR(AT77*AY77,"Требуются кол-во и брутто"),"Требуются кол-во и брутто")</f>
        <v>3.7500000000000004</v>
      </c>
      <c r="BB77" s="118">
        <v>812.69999999999993</v>
      </c>
      <c r="BC77" s="150">
        <f>+IF(BB77&lt;&gt;0,IFERROR(AT77*BB77,"Требуются кол-во и цена"),"Требуются кол-во и цена")</f>
        <v>20317.5</v>
      </c>
      <c r="BD77" s="105">
        <f>IF(A77&lt;&gt;"",IF(_xlfn.XLOOKUP(A77,'1C'!A:A,'1C'!A:A,0,0)&gt;0,1,0),"")</f>
        <v>0</v>
      </c>
      <c r="BE77" s="105">
        <f>IF(C77&lt;&gt;"",IF(_xlfn.XLOOKUP(TEXT(C77,"###"),'1C'!W:W,'1C'!D:D,0,0)&gt;0,0,1),"")</f>
        <v>1</v>
      </c>
      <c r="BF77" s="109" t="str">
        <f>IFERROR(IF(BE77,"-",IFERROR(IF(BD77&gt;0,0,1),"")),"")</f>
        <v>-</v>
      </c>
    </row>
    <row r="78" spans="1:58" ht="123.4" customHeight="1">
      <c r="A78" s="112" t="str">
        <f>IF(C78&amp;K78&lt;&gt;"",C78&amp;K78,"")</f>
        <v>BAMAKOBEIGE</v>
      </c>
      <c r="B78" s="10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81-076-45</v>
      </c>
      <c r="C78" s="121" t="s">
        <v>8278</v>
      </c>
      <c r="E78" s="112" t="str">
        <f>IF(F78&lt;&gt;"",IFERROR(VLOOKUP(F78,Категории!A:B,2,0),""),"Требуется категория")</f>
        <v>Бейсболки</v>
      </c>
      <c r="F78" s="106" t="s">
        <v>327</v>
      </c>
      <c r="G78" s="136" t="s">
        <v>383</v>
      </c>
      <c r="H78" s="106" t="s">
        <v>388</v>
      </c>
      <c r="J78" s="114" t="str">
        <f>_xlfn.LET(_xlpm.text,IF(A78&lt;&gt;"",IF('1C'!$AJ$1&lt;&gt;"",'1C'!$AJ$1,_xlfn.XLOOKUP(A78,'1C'!A:A,'1C'!D:D,_xlfn.XLOOKUP(C78,'1C'!W:W,'1C'!D:D,"",0),0))),_xlpm.ifError,_xlpm.text,_xlpm.space1,FIND(" ",_xlpm.text),_xlpm.space2,FIND(" ",_xlpm.text,_xlpm.space1),IFERROR(MID(_xlpm.text,_xlpm.space1+1,_xlpm.space2),_xlpm.ifError))</f>
        <v>Herman</v>
      </c>
      <c r="K78" s="120" t="s">
        <v>8301</v>
      </c>
      <c r="L78" s="146" t="s">
        <v>111</v>
      </c>
      <c r="M78" s="136"/>
      <c r="N78" s="136"/>
      <c r="O78" s="136"/>
      <c r="P78" s="136"/>
      <c r="Q78" s="137" t="s">
        <v>906</v>
      </c>
      <c r="R78" s="136"/>
      <c r="S78" s="136" t="s">
        <v>43</v>
      </c>
      <c r="T78" s="107" t="s">
        <v>15</v>
      </c>
      <c r="U78" s="107" t="s">
        <v>382</v>
      </c>
      <c r="V78" s="107"/>
      <c r="Y78" s="107"/>
      <c r="AA78" s="107">
        <v>10</v>
      </c>
      <c r="AC78" s="107">
        <v>10</v>
      </c>
      <c r="AE78" s="107"/>
      <c r="AG78" s="107"/>
      <c r="AT78" s="114">
        <f>IF(COUNTBLANK(V78:AS78)&lt;24,SUM(V78:AS78),"")</f>
        <v>20</v>
      </c>
      <c r="AU78" s="131" t="s">
        <v>423</v>
      </c>
      <c r="AV78" s="114" t="str">
        <f ca="1">IF(AU78&lt;&gt;"",VLOOKUP(AU78,INDIRECT(SUBSTITUTE($J78,"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8" s="112" t="str">
        <f ca="1">IF(AU78&lt;&gt;"",VLOOKUP(AU78,INDIRECT(SUBSTITUTE($J78," ","")&amp;"Manufactures"),2,0),"Требуется код страны")</f>
        <v>Китай</v>
      </c>
      <c r="AX78" s="117">
        <f>0.05+0.05</f>
        <v>0.1</v>
      </c>
      <c r="AY78" s="112">
        <f>IF(AX78&lt;&gt;"",AX78*1.5,"Требуется нетто")</f>
        <v>0.15000000000000002</v>
      </c>
      <c r="AZ78" s="112">
        <f>+IF(AX78&lt;&gt;"",IFERROR(AT78*AX78,"Требуются кол-во и нетто"),"Требуются кол-во и нетто")</f>
        <v>2</v>
      </c>
      <c r="BA78" s="112">
        <f>IF(AY78&lt;&gt;"",IFERROR(AT78*AY78,"Требуются кол-во и брутто"),"Требуются кол-во и брутто")</f>
        <v>3.0000000000000004</v>
      </c>
      <c r="BB78" s="118">
        <v>812.69999999999993</v>
      </c>
      <c r="BC78" s="150">
        <f>+IF(BB78&lt;&gt;0,IFERROR(AT78*BB78,"Требуются кол-во и цена"),"Требуются кол-во и цена")</f>
        <v>16253.999999999998</v>
      </c>
      <c r="BD78" s="105">
        <f>IF(A78&lt;&gt;"",IF(_xlfn.XLOOKUP(A78,'1C'!A:A,'1C'!A:A,0,0)&gt;0,1,0),"")</f>
        <v>0</v>
      </c>
      <c r="BE78" s="105">
        <f>IF(C78&lt;&gt;"",IF(_xlfn.XLOOKUP(TEXT(C78,"###"),'1C'!W:W,'1C'!D:D,0,0)&gt;0,0,1),"")</f>
        <v>1</v>
      </c>
      <c r="BF78" s="109" t="str">
        <f>IFERROR(IF(BE78,"-",IFERROR(IF(BD78&gt;0,0,1),"")),"")</f>
        <v>-</v>
      </c>
    </row>
    <row r="79" spans="1:58" ht="111.4" customHeight="1">
      <c r="A79" s="112" t="str">
        <f>IF(C79&amp;K79&lt;&gt;"",C79&amp;K79,"")</f>
        <v>BAMAKONAVY</v>
      </c>
      <c r="B79" s="10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81-076-16</v>
      </c>
      <c r="C79" s="121" t="s">
        <v>8278</v>
      </c>
      <c r="E79" s="112" t="str">
        <f>IF(F79&lt;&gt;"",IFERROR(VLOOKUP(F79,Категории!A:B,2,0),""),"Требуется категория")</f>
        <v>Бейсболки</v>
      </c>
      <c r="F79" s="106" t="s">
        <v>327</v>
      </c>
      <c r="G79" s="136" t="s">
        <v>383</v>
      </c>
      <c r="H79" s="106" t="s">
        <v>388</v>
      </c>
      <c r="J79" s="114" t="str">
        <f>_xlfn.LET(_xlpm.text,IF(A79&lt;&gt;"",IF('1C'!$AJ$1&lt;&gt;"",'1C'!$AJ$1,_xlfn.XLOOKUP(A79,'1C'!A:A,'1C'!D:D,_xlfn.XLOOKUP(C79,'1C'!W:W,'1C'!D:D,"",0),0))),_xlpm.ifError,_xlpm.text,_xlpm.space1,FIND(" ",_xlpm.text),_xlpm.space2,FIND(" ",_xlpm.text,_xlpm.space1),IFERROR(MID(_xlpm.text,_xlpm.space1+1,_xlpm.space2),_xlpm.ifError))</f>
        <v>Herman</v>
      </c>
      <c r="K79" s="120" t="s">
        <v>8300</v>
      </c>
      <c r="L79" s="146" t="str">
        <f>IF(K79&lt;&gt;"",IFERROR(VLOOKUP(A79,'1C'!A:X,8,0),IFERROR(VLOOKUP(K79,Colors!D:E,2,0),"")),"")</f>
        <v>темно-синий</v>
      </c>
      <c r="M79" s="136"/>
      <c r="N79" s="136"/>
      <c r="O79" s="136"/>
      <c r="P79" s="136"/>
      <c r="Q79" s="137" t="s">
        <v>906</v>
      </c>
      <c r="R79" s="136"/>
      <c r="S79" s="136" t="s">
        <v>43</v>
      </c>
      <c r="T79" s="107" t="s">
        <v>15</v>
      </c>
      <c r="U79" s="107" t="s">
        <v>382</v>
      </c>
      <c r="V79" s="107"/>
      <c r="Y79" s="107"/>
      <c r="AA79" s="107">
        <v>14</v>
      </c>
      <c r="AC79" s="107">
        <v>14</v>
      </c>
      <c r="AE79" s="107"/>
      <c r="AG79" s="107"/>
      <c r="AT79" s="114">
        <f>IF(COUNTBLANK(V79:AS79)&lt;24,SUM(V79:AS79),"")</f>
        <v>28</v>
      </c>
      <c r="AU79" s="131" t="s">
        <v>423</v>
      </c>
      <c r="AV79" s="114" t="str">
        <f ca="1">IF(AU79&lt;&gt;"",VLOOKUP(AU79,INDIRECT(SUBSTITUTE($J79,"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79" s="112" t="str">
        <f ca="1">IF(AU79&lt;&gt;"",VLOOKUP(AU79,INDIRECT(SUBSTITUTE($J79," ","")&amp;"Manufactures"),2,0),"Требуется код страны")</f>
        <v>Китай</v>
      </c>
      <c r="AX79" s="117">
        <f>0.05+0.05</f>
        <v>0.1</v>
      </c>
      <c r="AY79" s="112">
        <f>IF(AX79&lt;&gt;"",AX79*1.5,"Требуется нетто")</f>
        <v>0.15000000000000002</v>
      </c>
      <c r="AZ79" s="112">
        <f>+IF(AX79&lt;&gt;"",IFERROR(AT79*AX79,"Требуются кол-во и нетто"),"Требуются кол-во и нетто")</f>
        <v>2.8000000000000003</v>
      </c>
      <c r="BA79" s="112">
        <f>IF(AY79&lt;&gt;"",IFERROR(AT79*AY79,"Требуются кол-во и брутто"),"Требуются кол-во и брутто")</f>
        <v>4.2000000000000011</v>
      </c>
      <c r="BB79" s="118">
        <v>812.69999999999993</v>
      </c>
      <c r="BC79" s="150">
        <f>+IF(BB79&lt;&gt;0,IFERROR(AT79*BB79,"Требуются кол-во и цена"),"Требуются кол-во и цена")</f>
        <v>22755.599999999999</v>
      </c>
      <c r="BD79" s="105">
        <f>IF(A79&lt;&gt;"",IF(_xlfn.XLOOKUP(A79,'1C'!A:A,'1C'!A:A,0,0)&gt;0,1,0),"")</f>
        <v>0</v>
      </c>
      <c r="BE79" s="105">
        <f>IF(C79&lt;&gt;"",IF(_xlfn.XLOOKUP(TEXT(C79,"###"),'1C'!W:W,'1C'!D:D,0,0)&gt;0,0,1),"")</f>
        <v>1</v>
      </c>
      <c r="BF79" s="109" t="str">
        <f>IFERROR(IF(BE79,"-",IFERROR(IF(BD79&gt;0,0,1),"")),"")</f>
        <v>-</v>
      </c>
    </row>
    <row r="80" spans="1:58" ht="107.85" customHeight="1">
      <c r="A80" s="112" t="str">
        <f>IF(C80&amp;K80&lt;&gt;"",C80&amp;K80,"")</f>
        <v>TRIPOLIBEIGE</v>
      </c>
      <c r="B80" s="10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81-077-02</v>
      </c>
      <c r="C80" s="121" t="s">
        <v>8279</v>
      </c>
      <c r="E80" s="112" t="str">
        <f>IF(F80&lt;&gt;"",IFERROR(VLOOKUP(F80,Категории!A:B,2,0),""),"Требуется категория")</f>
        <v>Козыреки</v>
      </c>
      <c r="F80" s="106" t="s">
        <v>351</v>
      </c>
      <c r="G80" s="136" t="s">
        <v>383</v>
      </c>
      <c r="H80" s="106" t="s">
        <v>384</v>
      </c>
      <c r="J80" s="114" t="str">
        <f>_xlfn.LET(_xlpm.text,IF(A80&lt;&gt;"",IF('1C'!$AJ$1&lt;&gt;"",'1C'!$AJ$1,_xlfn.XLOOKUP(A80,'1C'!A:A,'1C'!D:D,_xlfn.XLOOKUP(C80,'1C'!W:W,'1C'!D:D,"",0),0))),_xlpm.ifError,_xlpm.text,_xlpm.space1,FIND(" ",_xlpm.text),_xlpm.space2,FIND(" ",_xlpm.text,_xlpm.space1),IFERROR(MID(_xlpm.text,_xlpm.space1+1,_xlpm.space2),_xlpm.ifError))</f>
        <v>Herman</v>
      </c>
      <c r="K80" s="120" t="s">
        <v>8301</v>
      </c>
      <c r="L80" s="146" t="str">
        <f>IF(K80&lt;&gt;"",IFERROR(VLOOKUP(A80,'1C'!A:X,8,0),IFERROR(VLOOKUP(K80,Colors!D:E,2,0),"")),"")</f>
        <v>бежевый</v>
      </c>
      <c r="M80" s="136"/>
      <c r="N80" s="136"/>
      <c r="O80" s="136"/>
      <c r="P80" s="136"/>
      <c r="Q80" s="137" t="s">
        <v>906</v>
      </c>
      <c r="R80" s="136"/>
      <c r="S80" s="136" t="s">
        <v>43</v>
      </c>
      <c r="T80" s="107" t="s">
        <v>15</v>
      </c>
      <c r="U80" s="107" t="s">
        <v>382</v>
      </c>
      <c r="V80" s="107"/>
      <c r="Y80" s="107"/>
      <c r="AA80" s="107">
        <v>25</v>
      </c>
      <c r="AC80" s="107"/>
      <c r="AE80" s="107"/>
      <c r="AG80" s="107"/>
      <c r="AT80" s="114">
        <f>IF(COUNTBLANK(V80:AS80)&lt;24,SUM(V80:AS80),"")</f>
        <v>25</v>
      </c>
      <c r="AU80" s="131" t="s">
        <v>423</v>
      </c>
      <c r="AV80" s="114" t="str">
        <f ca="1">IF(AU80&lt;&gt;"",VLOOKUP(AU80,INDIRECT(SUBSTITUTE($J80,"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0" s="112" t="str">
        <f ca="1">IF(AU80&lt;&gt;"",VLOOKUP(AU80,INDIRECT(SUBSTITUTE($J80," ","")&amp;"Manufactures"),2,0),"Требуется код страны")</f>
        <v>Китай</v>
      </c>
      <c r="AX80" s="117">
        <f>0.05+0.05</f>
        <v>0.1</v>
      </c>
      <c r="AY80" s="112">
        <f>IF(AX80&lt;&gt;"",AX80*1.5,"Требуется нетто")</f>
        <v>0.15000000000000002</v>
      </c>
      <c r="AZ80" s="112">
        <f>+IF(AX80&lt;&gt;"",IFERROR(AT80*AX80,"Требуются кол-во и нетто"),"Требуются кол-во и нетто")</f>
        <v>2.5</v>
      </c>
      <c r="BA80" s="112">
        <f>IF(AY80&lt;&gt;"",IFERROR(AT80*AY80,"Требуются кол-во и брутто"),"Требуются кол-во и брутто")</f>
        <v>3.7500000000000004</v>
      </c>
      <c r="BB80" s="118">
        <v>812.69999999999993</v>
      </c>
      <c r="BC80" s="150">
        <f>+IF(BB80&lt;&gt;0,IFERROR(AT80*BB80,"Требуются кол-во и цена"),"Требуются кол-во и цена")</f>
        <v>20317.5</v>
      </c>
      <c r="BD80" s="105">
        <f>IF(A80&lt;&gt;"",IF(_xlfn.XLOOKUP(A80,'1C'!A:A,'1C'!A:A,0,0)&gt;0,1,0),"")</f>
        <v>0</v>
      </c>
      <c r="BE80" s="105">
        <f>IF(C80&lt;&gt;"",IF(_xlfn.XLOOKUP(TEXT(C80,"###"),'1C'!W:W,'1C'!D:D,0,0)&gt;0,0,1),"")</f>
        <v>1</v>
      </c>
      <c r="BF80" s="109" t="str">
        <f>IFERROR(IF(BE80,"-",IFERROR(IF(BD80&gt;0,0,1),"")),"")</f>
        <v>-</v>
      </c>
    </row>
    <row r="81" spans="1:58" ht="101.45" customHeight="1">
      <c r="A81" s="112" t="str">
        <f>IF(C81&amp;K81&lt;&gt;"",C81&amp;K81,"")</f>
        <v>TRIPOLINAVY</v>
      </c>
      <c r="B81" s="10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81-077-16</v>
      </c>
      <c r="C81" s="121" t="s">
        <v>8279</v>
      </c>
      <c r="E81" s="112" t="str">
        <f>IF(F81&lt;&gt;"",IFERROR(VLOOKUP(F81,Категории!A:B,2,0),""),"Требуется категория")</f>
        <v>Козыреки</v>
      </c>
      <c r="F81" s="106" t="s">
        <v>351</v>
      </c>
      <c r="G81" s="136" t="s">
        <v>383</v>
      </c>
      <c r="H81" s="106" t="s">
        <v>384</v>
      </c>
      <c r="J81" s="114" t="str">
        <f>_xlfn.LET(_xlpm.text,IF(A81&lt;&gt;"",IF('1C'!$AJ$1&lt;&gt;"",'1C'!$AJ$1,_xlfn.XLOOKUP(A81,'1C'!A:A,'1C'!D:D,_xlfn.XLOOKUP(C81,'1C'!W:W,'1C'!D:D,"",0),0))),_xlpm.ifError,_xlpm.text,_xlpm.space1,FIND(" ",_xlpm.text),_xlpm.space2,FIND(" ",_xlpm.text,_xlpm.space1),IFERROR(MID(_xlpm.text,_xlpm.space1+1,_xlpm.space2),_xlpm.ifError))</f>
        <v>Herman</v>
      </c>
      <c r="K81" s="120" t="s">
        <v>8300</v>
      </c>
      <c r="L81" s="146" t="str">
        <f>IF(K81&lt;&gt;"",IFERROR(VLOOKUP(A81,'1C'!A:X,8,0),IFERROR(VLOOKUP(K81,Colors!D:E,2,0),"")),"")</f>
        <v>темно-синий</v>
      </c>
      <c r="M81" s="136"/>
      <c r="N81" s="136"/>
      <c r="O81" s="136"/>
      <c r="P81" s="136"/>
      <c r="Q81" s="137" t="s">
        <v>906</v>
      </c>
      <c r="R81" s="136"/>
      <c r="S81" s="136" t="s">
        <v>43</v>
      </c>
      <c r="T81" s="107" t="s">
        <v>15</v>
      </c>
      <c r="U81" s="107" t="s">
        <v>382</v>
      </c>
      <c r="V81" s="107"/>
      <c r="Y81" s="107"/>
      <c r="AA81" s="107">
        <v>25</v>
      </c>
      <c r="AC81" s="107"/>
      <c r="AE81" s="107"/>
      <c r="AG81" s="107"/>
      <c r="AT81" s="114">
        <f>IF(COUNTBLANK(V81:AS81)&lt;24,SUM(V81:AS81),"")</f>
        <v>25</v>
      </c>
      <c r="AU81" s="131" t="s">
        <v>423</v>
      </c>
      <c r="AV81" s="114" t="str">
        <f ca="1">IF(AU81&lt;&gt;"",VLOOKUP(AU81,INDIRECT(SUBSTITUTE($J81,"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1" s="112" t="str">
        <f ca="1">IF(AU81&lt;&gt;"",VLOOKUP(AU81,INDIRECT(SUBSTITUTE($J81," ","")&amp;"Manufactures"),2,0),"Требуется код страны")</f>
        <v>Китай</v>
      </c>
      <c r="AX81" s="117">
        <f>0.05+0.05</f>
        <v>0.1</v>
      </c>
      <c r="AY81" s="112">
        <f>IF(AX81&lt;&gt;"",AX81*1.5,"Требуется нетто")</f>
        <v>0.15000000000000002</v>
      </c>
      <c r="AZ81" s="112">
        <f>+IF(AX81&lt;&gt;"",IFERROR(AT81*AX81,"Требуются кол-во и нетто"),"Требуются кол-во и нетто")</f>
        <v>2.5</v>
      </c>
      <c r="BA81" s="112">
        <f>IF(AY81&lt;&gt;"",IFERROR(AT81*AY81,"Требуются кол-во и брутто"),"Требуются кол-во и брутто")</f>
        <v>3.7500000000000004</v>
      </c>
      <c r="BB81" s="118">
        <v>812.69999999999993</v>
      </c>
      <c r="BC81" s="150">
        <f>+IF(BB81&lt;&gt;0,IFERROR(AT81*BB81,"Требуются кол-во и цена"),"Требуются кол-во и цена")</f>
        <v>20317.5</v>
      </c>
      <c r="BD81" s="105">
        <f>IF(A81&lt;&gt;"",IF(_xlfn.XLOOKUP(A81,'1C'!A:A,'1C'!A:A,0,0)&gt;0,1,0),"")</f>
        <v>0</v>
      </c>
      <c r="BE81" s="105">
        <f>IF(C81&lt;&gt;"",IF(_xlfn.XLOOKUP(TEXT(C81,"###"),'1C'!W:W,'1C'!D:D,0,0)&gt;0,0,1),"")</f>
        <v>1</v>
      </c>
      <c r="BF81" s="109" t="str">
        <f>IFERROR(IF(BE81,"-",IFERROR(IF(BD81&gt;0,0,1),"")),"")</f>
        <v>-</v>
      </c>
    </row>
    <row r="82" spans="1:58" ht="101.45" customHeight="1">
      <c r="A82" s="112" t="str">
        <f>IF(C82&amp;K82&lt;&gt;"",C82&amp;K82,"")</f>
        <v>TEMPAYELLOW</v>
      </c>
      <c r="B82" s="10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81-078-20</v>
      </c>
      <c r="C82" s="121" t="s">
        <v>8280</v>
      </c>
      <c r="E82" s="112" t="str">
        <f>IF(F82&lt;&gt;"",IFERROR(VLOOKUP(F82,Категории!A:B,2,0),""),"Требуется категория")</f>
        <v>Бейсболки</v>
      </c>
      <c r="F82" s="106" t="s">
        <v>327</v>
      </c>
      <c r="G82" s="136" t="s">
        <v>383</v>
      </c>
      <c r="H82" s="106" t="s">
        <v>388</v>
      </c>
      <c r="J82" s="114" t="str">
        <f>_xlfn.LET(_xlpm.text,IF(A82&lt;&gt;"",IF('1C'!$AJ$1&lt;&gt;"",'1C'!$AJ$1,_xlfn.XLOOKUP(A82,'1C'!A:A,'1C'!D:D,_xlfn.XLOOKUP(C82,'1C'!W:W,'1C'!D:D,"",0),0))),_xlpm.ifError,_xlpm.text,_xlpm.space1,FIND(" ",_xlpm.text),_xlpm.space2,FIND(" ",_xlpm.text,_xlpm.space1),IFERROR(MID(_xlpm.text,_xlpm.space1+1,_xlpm.space2),_xlpm.ifError))</f>
        <v>Herman</v>
      </c>
      <c r="K82" s="120" t="s">
        <v>8302</v>
      </c>
      <c r="L82" s="146" t="str">
        <f>IF(K82&lt;&gt;"",IFERROR(VLOOKUP(A82,'1C'!A:X,8,0),IFERROR(VLOOKUP(K82,Colors!D:E,2,0),"")),"")</f>
        <v>желтый</v>
      </c>
      <c r="M82" s="136"/>
      <c r="N82" s="136"/>
      <c r="O82" s="136"/>
      <c r="P82" s="136"/>
      <c r="Q82" s="137" t="s">
        <v>906</v>
      </c>
      <c r="R82" s="136"/>
      <c r="S82" s="136" t="s">
        <v>43</v>
      </c>
      <c r="T82" s="107" t="s">
        <v>15</v>
      </c>
      <c r="U82" s="107" t="s">
        <v>382</v>
      </c>
      <c r="V82" s="107"/>
      <c r="Y82" s="107"/>
      <c r="AA82" s="107"/>
      <c r="AC82" s="107">
        <v>18</v>
      </c>
      <c r="AE82" s="107"/>
      <c r="AG82" s="107"/>
      <c r="AT82" s="114">
        <f>IF(COUNTBLANK(V82:AS82)&lt;24,SUM(V82:AS82),"")</f>
        <v>18</v>
      </c>
      <c r="AU82" s="131" t="s">
        <v>423</v>
      </c>
      <c r="AV82" s="114" t="str">
        <f ca="1">IF(AU82&lt;&gt;"",VLOOKUP(AU82,INDIRECT(SUBSTITUTE($J82,"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2" s="112" t="str">
        <f ca="1">IF(AU82&lt;&gt;"",VLOOKUP(AU82,INDIRECT(SUBSTITUTE($J82," ","")&amp;"Manufactures"),2,0),"Требуется код страны")</f>
        <v>Китай</v>
      </c>
      <c r="AX82" s="117">
        <f>0.05+0.05</f>
        <v>0.1</v>
      </c>
      <c r="AY82" s="112">
        <f>IF(AX82&lt;&gt;"",AX82*1.5,"Требуется нетто")</f>
        <v>0.15000000000000002</v>
      </c>
      <c r="AZ82" s="112">
        <f>+IF(AX82&lt;&gt;"",IFERROR(AT82*AX82,"Требуются кол-во и нетто"),"Требуются кол-во и нетто")</f>
        <v>1.8</v>
      </c>
      <c r="BA82" s="112">
        <f>IF(AY82&lt;&gt;"",IFERROR(AT82*AY82,"Требуются кол-во и брутто"),"Требуются кол-во и брутто")</f>
        <v>2.7</v>
      </c>
      <c r="BB82" s="118">
        <v>686.7</v>
      </c>
      <c r="BC82" s="150">
        <f>+IF(BB82&lt;&gt;0,IFERROR(AT82*BB82,"Требуются кол-во и цена"),"Требуются кол-во и цена")</f>
        <v>12360.6</v>
      </c>
      <c r="BD82" s="105">
        <f>IF(A82&lt;&gt;"",IF(_xlfn.XLOOKUP(A82,'1C'!A:A,'1C'!A:A,0,0)&gt;0,1,0),"")</f>
        <v>0</v>
      </c>
      <c r="BE82" s="105">
        <f>IF(C82&lt;&gt;"",IF(_xlfn.XLOOKUP(TEXT(C82,"###"),'1C'!W:W,'1C'!D:D,0,0)&gt;0,0,1),"")</f>
        <v>1</v>
      </c>
      <c r="BF82" s="109" t="str">
        <f>IFERROR(IF(BE82,"-",IFERROR(IF(BD82&gt;0,0,1),"")),"")</f>
        <v>-</v>
      </c>
    </row>
    <row r="83" spans="1:58" ht="149.44999999999999" customHeight="1">
      <c r="A83" s="112" t="str">
        <f>IF(C83&amp;K83&lt;&gt;"",C83&amp;K83,"")</f>
        <v>TEMPAPINK</v>
      </c>
      <c r="B83" s="10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81-078-34</v>
      </c>
      <c r="C83" s="121" t="s">
        <v>8280</v>
      </c>
      <c r="E83" s="112" t="str">
        <f>IF(F83&lt;&gt;"",IFERROR(VLOOKUP(F83,Категории!A:B,2,0),""),"Требуется категория")</f>
        <v>Бейсболки</v>
      </c>
      <c r="F83" s="106" t="s">
        <v>327</v>
      </c>
      <c r="G83" s="136" t="s">
        <v>383</v>
      </c>
      <c r="H83" s="106" t="s">
        <v>388</v>
      </c>
      <c r="J83" s="114" t="str">
        <f>_xlfn.LET(_xlpm.text,IF(A83&lt;&gt;"",IF('1C'!$AJ$1&lt;&gt;"",'1C'!$AJ$1,_xlfn.XLOOKUP(A83,'1C'!A:A,'1C'!D:D,_xlfn.XLOOKUP(C83,'1C'!W:W,'1C'!D:D,"",0),0))),_xlpm.ifError,_xlpm.text,_xlpm.space1,FIND(" ",_xlpm.text),_xlpm.space2,FIND(" ",_xlpm.text,_xlpm.space1),IFERROR(MID(_xlpm.text,_xlpm.space1+1,_xlpm.space2),_xlpm.ifError))</f>
        <v>Herman</v>
      </c>
      <c r="K83" s="120" t="s">
        <v>8303</v>
      </c>
      <c r="L83" s="146" t="str">
        <f>IF(K83&lt;&gt;"",IFERROR(VLOOKUP(A83,'1C'!A:X,8,0),IFERROR(VLOOKUP(K83,Colors!D:E,2,0),"")),"")</f>
        <v>розовый</v>
      </c>
      <c r="M83" s="136"/>
      <c r="N83" s="136"/>
      <c r="O83" s="136"/>
      <c r="P83" s="136"/>
      <c r="Q83" s="137" t="s">
        <v>906</v>
      </c>
      <c r="R83" s="136"/>
      <c r="S83" s="136" t="s">
        <v>43</v>
      </c>
      <c r="T83" s="107" t="s">
        <v>15</v>
      </c>
      <c r="U83" s="107" t="s">
        <v>387</v>
      </c>
      <c r="V83" s="107"/>
      <c r="Y83" s="107"/>
      <c r="AA83" s="107"/>
      <c r="AC83" s="107">
        <v>18</v>
      </c>
      <c r="AE83" s="107"/>
      <c r="AG83" s="107"/>
      <c r="AT83" s="114">
        <f>IF(COUNTBLANK(V83:AS83)&lt;24,SUM(V83:AS83),"")</f>
        <v>18</v>
      </c>
      <c r="AU83" s="131" t="s">
        <v>423</v>
      </c>
      <c r="AV83" s="114" t="str">
        <f ca="1">IF(AU83&lt;&gt;"",VLOOKUP(AU83,INDIRECT(SUBSTITUTE($J83,"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3" s="112" t="str">
        <f ca="1">IF(AU83&lt;&gt;"",VLOOKUP(AU83,INDIRECT(SUBSTITUTE($J83," ","")&amp;"Manufactures"),2,0),"Требуется код страны")</f>
        <v>Китай</v>
      </c>
      <c r="AX83" s="117">
        <f>0.05+0.05</f>
        <v>0.1</v>
      </c>
      <c r="AY83" s="112">
        <f>IF(AX83&lt;&gt;"",AX83*1.5,"Требуется нетто")</f>
        <v>0.15000000000000002</v>
      </c>
      <c r="AZ83" s="112">
        <f>+IF(AX83&lt;&gt;"",IFERROR(AT83*AX83,"Требуются кол-во и нетто"),"Требуются кол-во и нетто")</f>
        <v>1.8</v>
      </c>
      <c r="BA83" s="112">
        <f>IF(AY83&lt;&gt;"",IFERROR(AT83*AY83,"Требуются кол-во и брутто"),"Требуются кол-во и брутто")</f>
        <v>2.7</v>
      </c>
      <c r="BB83" s="118">
        <v>686.7</v>
      </c>
      <c r="BC83" s="150">
        <f>+IF(BB83&lt;&gt;0,IFERROR(AT83*BB83,"Требуются кол-во и цена"),"Требуются кол-во и цена")</f>
        <v>12360.6</v>
      </c>
      <c r="BD83" s="105">
        <f>IF(A83&lt;&gt;"",IF(_xlfn.XLOOKUP(A83,'1C'!A:A,'1C'!A:A,0,0)&gt;0,1,0),"")</f>
        <v>0</v>
      </c>
      <c r="BE83" s="105">
        <f>IF(C83&lt;&gt;"",IF(_xlfn.XLOOKUP(TEXT(C83,"###"),'1C'!W:W,'1C'!D:D,0,0)&gt;0,0,1),"")</f>
        <v>1</v>
      </c>
      <c r="BF83" s="109" t="str">
        <f>IFERROR(IF(BE83,"-",IFERROR(IF(BD83&gt;0,0,1),"")),"")</f>
        <v>-</v>
      </c>
    </row>
    <row r="84" spans="1:58" ht="150.75" customHeight="1">
      <c r="A84" s="112" t="str">
        <f>IF(C84&amp;K84&lt;&gt;"",C84&amp;K84,"")</f>
        <v>FLORIDABLUE</v>
      </c>
      <c r="B84" s="10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81-079-06</v>
      </c>
      <c r="C84" s="121" t="s">
        <v>8281</v>
      </c>
      <c r="E84" s="112" t="str">
        <f>IF(F84&lt;&gt;"",IFERROR(VLOOKUP(F84,Категории!A:B,2,0),""),"Требуется категория")</f>
        <v>Панамы</v>
      </c>
      <c r="F84" s="106" t="s">
        <v>325</v>
      </c>
      <c r="G84" s="136" t="s">
        <v>383</v>
      </c>
      <c r="H84" s="106" t="s">
        <v>384</v>
      </c>
      <c r="J84" s="114" t="str">
        <f>_xlfn.LET(_xlpm.text,IF(A84&lt;&gt;"",IF('1C'!$AJ$1&lt;&gt;"",'1C'!$AJ$1,_xlfn.XLOOKUP(A84,'1C'!A:A,'1C'!D:D,_xlfn.XLOOKUP(C84,'1C'!W:W,'1C'!D:D,"",0),0))),_xlpm.ifError,_xlpm.text,_xlpm.space1,FIND(" ",_xlpm.text),_xlpm.space2,FIND(" ",_xlpm.text,_xlpm.space1),IFERROR(MID(_xlpm.text,_xlpm.space1+1,_xlpm.space2),_xlpm.ifError))</f>
        <v>Herman</v>
      </c>
      <c r="K84" s="120" t="s">
        <v>8304</v>
      </c>
      <c r="L84" s="146" t="str">
        <f>IF(K84&lt;&gt;"",IFERROR(VLOOKUP(A84,'1C'!A:X,8,0),IFERROR(VLOOKUP(K84,Colors!D:E,2,0),"")),"")</f>
        <v>синий</v>
      </c>
      <c r="M84" s="136"/>
      <c r="N84" s="136"/>
      <c r="O84" s="136"/>
      <c r="P84" s="136"/>
      <c r="Q84" s="137" t="s">
        <v>906</v>
      </c>
      <c r="R84" s="136"/>
      <c r="S84" s="136" t="s">
        <v>43</v>
      </c>
      <c r="T84" s="107" t="s">
        <v>15</v>
      </c>
      <c r="U84" s="107" t="s">
        <v>382</v>
      </c>
      <c r="V84" s="107"/>
      <c r="Y84" s="107"/>
      <c r="AA84" s="107">
        <v>18</v>
      </c>
      <c r="AC84" s="107">
        <v>18</v>
      </c>
      <c r="AE84" s="107">
        <v>9</v>
      </c>
      <c r="AG84" s="107"/>
      <c r="AT84" s="114">
        <f>IF(COUNTBLANK(V84:AS84)&lt;24,SUM(V84:AS84),"")</f>
        <v>45</v>
      </c>
      <c r="AU84" s="131" t="s">
        <v>423</v>
      </c>
      <c r="AV84" s="114" t="str">
        <f ca="1">IF(AU84&lt;&gt;"",VLOOKUP(AU84,INDIRECT(SUBSTITUTE($J84,"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4" s="112" t="str">
        <f ca="1">IF(AU84&lt;&gt;"",VLOOKUP(AU84,INDIRECT(SUBSTITUTE($J84," ","")&amp;"Manufactures"),2,0),"Требуется код страны")</f>
        <v>Китай</v>
      </c>
      <c r="AX84" s="117">
        <f>0.05+0.05</f>
        <v>0.1</v>
      </c>
      <c r="AY84" s="112">
        <f>IF(AX84&lt;&gt;"",AX84*1.5,"Требуется нетто")</f>
        <v>0.15000000000000002</v>
      </c>
      <c r="AZ84" s="112">
        <f>+IF(AX84&lt;&gt;"",IFERROR(AT84*AX84,"Требуются кол-во и нетто"),"Требуются кол-во и нетто")</f>
        <v>4.5</v>
      </c>
      <c r="BA84" s="112">
        <f>IF(AY84&lt;&gt;"",IFERROR(AT84*AY84,"Требуются кол-во и брутто"),"Требуются кол-во и брутто")</f>
        <v>6.7500000000000009</v>
      </c>
      <c r="BB84" s="118">
        <v>812.69999999999993</v>
      </c>
      <c r="BC84" s="150">
        <f>+IF(BB84&lt;&gt;0,IFERROR(AT84*BB84,"Требуются кол-во и цена"),"Требуются кол-во и цена")</f>
        <v>36571.5</v>
      </c>
      <c r="BD84" s="105">
        <f>IF(A84&lt;&gt;"",IF(_xlfn.XLOOKUP(A84,'1C'!A:A,'1C'!A:A,0,0)&gt;0,1,0),"")</f>
        <v>0</v>
      </c>
      <c r="BE84" s="105">
        <f>IF(C84&lt;&gt;"",IF(_xlfn.XLOOKUP(TEXT(C84,"###"),'1C'!W:W,'1C'!D:D,0,0)&gt;0,0,1),"")</f>
        <v>1</v>
      </c>
      <c r="BF84" s="109" t="str">
        <f>IFERROR(IF(BE84,"-",IFERROR(IF(BD84&gt;0,0,1),"")),"")</f>
        <v>-</v>
      </c>
    </row>
    <row r="85" spans="1:58" ht="143.25" customHeight="1">
      <c r="A85" s="112" t="str">
        <f>IF(C85&amp;K85&lt;&gt;"",C85&amp;K85,"")</f>
        <v>FLORIDAYELLOW</v>
      </c>
      <c r="B85" s="10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81-079-20</v>
      </c>
      <c r="C85" s="121" t="s">
        <v>8281</v>
      </c>
      <c r="E85" s="112" t="str">
        <f>IF(F85&lt;&gt;"",IFERROR(VLOOKUP(F85,Категории!A:B,2,0),""),"Требуется категория")</f>
        <v>Панамы</v>
      </c>
      <c r="F85" s="106" t="s">
        <v>325</v>
      </c>
      <c r="G85" s="136" t="s">
        <v>383</v>
      </c>
      <c r="H85" s="106" t="s">
        <v>384</v>
      </c>
      <c r="J85" s="114" t="str">
        <f>_xlfn.LET(_xlpm.text,IF(A85&lt;&gt;"",IF('1C'!$AJ$1&lt;&gt;"",'1C'!$AJ$1,_xlfn.XLOOKUP(A85,'1C'!A:A,'1C'!D:D,_xlfn.XLOOKUP(C85,'1C'!W:W,'1C'!D:D,"",0),0))),_xlpm.ifError,_xlpm.text,_xlpm.space1,FIND(" ",_xlpm.text),_xlpm.space2,FIND(" ",_xlpm.text,_xlpm.space1),IFERROR(MID(_xlpm.text,_xlpm.space1+1,_xlpm.space2),_xlpm.ifError))</f>
        <v>Herman</v>
      </c>
      <c r="K85" s="120" t="s">
        <v>8302</v>
      </c>
      <c r="L85" s="146" t="str">
        <f>IF(K85&lt;&gt;"",IFERROR(VLOOKUP(A85,'1C'!A:X,8,0),IFERROR(VLOOKUP(K85,Colors!D:E,2,0),"")),"")</f>
        <v>желтый</v>
      </c>
      <c r="M85" s="136"/>
      <c r="N85" s="136"/>
      <c r="O85" s="136"/>
      <c r="P85" s="136"/>
      <c r="Q85" s="137" t="s">
        <v>906</v>
      </c>
      <c r="R85" s="136"/>
      <c r="S85" s="136" t="s">
        <v>43</v>
      </c>
      <c r="T85" s="107" t="s">
        <v>15</v>
      </c>
      <c r="U85" s="107" t="s">
        <v>382</v>
      </c>
      <c r="V85" s="107"/>
      <c r="Y85" s="107">
        <v>9</v>
      </c>
      <c r="AA85" s="107">
        <v>18</v>
      </c>
      <c r="AC85" s="107">
        <v>18</v>
      </c>
      <c r="AE85" s="107">
        <v>9</v>
      </c>
      <c r="AG85" s="107"/>
      <c r="AT85" s="114">
        <f>IF(COUNTBLANK(V85:AS85)&lt;24,SUM(V85:AS85),"")</f>
        <v>54</v>
      </c>
      <c r="AU85" s="131" t="s">
        <v>423</v>
      </c>
      <c r="AV85" s="114" t="str">
        <f ca="1">IF(AU85&lt;&gt;"",VLOOKUP(AU85,INDIRECT(SUBSTITUTE($J85,"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5" s="112" t="str">
        <f ca="1">IF(AU85&lt;&gt;"",VLOOKUP(AU85,INDIRECT(SUBSTITUTE($J85," ","")&amp;"Manufactures"),2,0),"Требуется код страны")</f>
        <v>Китай</v>
      </c>
      <c r="AX85" s="117">
        <f>0.05+0.05</f>
        <v>0.1</v>
      </c>
      <c r="AY85" s="112">
        <f>IF(AX85&lt;&gt;"",AX85*1.5,"Требуется нетто")</f>
        <v>0.15000000000000002</v>
      </c>
      <c r="AZ85" s="112">
        <f>+IF(AX85&lt;&gt;"",IFERROR(AT85*AX85,"Требуются кол-во и нетто"),"Требуются кол-во и нетто")</f>
        <v>5.4</v>
      </c>
      <c r="BA85" s="112">
        <f>IF(AY85&lt;&gt;"",IFERROR(AT85*AY85,"Требуются кол-во и брутто"),"Требуются кол-во и брутто")</f>
        <v>8.1000000000000014</v>
      </c>
      <c r="BB85" s="118">
        <v>812.69999999999993</v>
      </c>
      <c r="BC85" s="150">
        <f>+IF(BB85&lt;&gt;0,IFERROR(AT85*BB85,"Требуются кол-во и цена"),"Требуются кол-во и цена")</f>
        <v>43885.799999999996</v>
      </c>
      <c r="BD85" s="105">
        <f>IF(A85&lt;&gt;"",IF(_xlfn.XLOOKUP(A85,'1C'!A:A,'1C'!A:A,0,0)&gt;0,1,0),"")</f>
        <v>0</v>
      </c>
      <c r="BE85" s="105">
        <f>IF(C85&lt;&gt;"",IF(_xlfn.XLOOKUP(TEXT(C85,"###"),'1C'!W:W,'1C'!D:D,0,0)&gt;0,0,1),"")</f>
        <v>1</v>
      </c>
      <c r="BF85" s="109" t="str">
        <f>IFERROR(IF(BE85,"-",IFERROR(IF(BD85&gt;0,0,1),"")),"")</f>
        <v>-</v>
      </c>
    </row>
    <row r="86" spans="1:58" ht="145.5" customHeight="1">
      <c r="A86" s="112" t="str">
        <f>IF(C86&amp;K86&lt;&gt;"",C86&amp;K86,"")</f>
        <v>FLORIDAPINK</v>
      </c>
      <c r="B86" s="10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81-079-34</v>
      </c>
      <c r="C86" s="121" t="s">
        <v>8281</v>
      </c>
      <c r="E86" s="112" t="str">
        <f>IF(F86&lt;&gt;"",IFERROR(VLOOKUP(F86,Категории!A:B,2,0),""),"Требуется категория")</f>
        <v>Панамы</v>
      </c>
      <c r="F86" s="106" t="s">
        <v>325</v>
      </c>
      <c r="G86" s="136" t="s">
        <v>383</v>
      </c>
      <c r="H86" s="106" t="s">
        <v>384</v>
      </c>
      <c r="J86" s="114" t="str">
        <f>_xlfn.LET(_xlpm.text,IF(A86&lt;&gt;"",IF('1C'!$AJ$1&lt;&gt;"",'1C'!$AJ$1,_xlfn.XLOOKUP(A86,'1C'!A:A,'1C'!D:D,_xlfn.XLOOKUP(C86,'1C'!W:W,'1C'!D:D,"",0),0))),_xlpm.ifError,_xlpm.text,_xlpm.space1,FIND(" ",_xlpm.text),_xlpm.space2,FIND(" ",_xlpm.text,_xlpm.space1),IFERROR(MID(_xlpm.text,_xlpm.space1+1,_xlpm.space2),_xlpm.ifError))</f>
        <v>Herman</v>
      </c>
      <c r="K86" s="120" t="s">
        <v>8303</v>
      </c>
      <c r="L86" s="146" t="str">
        <f>IF(K86&lt;&gt;"",IFERROR(VLOOKUP(A86,'1C'!A:X,8,0),IFERROR(VLOOKUP(K86,Colors!D:E,2,0),"")),"")</f>
        <v>розовый</v>
      </c>
      <c r="M86" s="136"/>
      <c r="N86" s="136"/>
      <c r="O86" s="136"/>
      <c r="P86" s="136"/>
      <c r="Q86" s="137" t="s">
        <v>906</v>
      </c>
      <c r="R86" s="136"/>
      <c r="S86" s="136" t="s">
        <v>43</v>
      </c>
      <c r="T86" s="107" t="s">
        <v>15</v>
      </c>
      <c r="U86" s="107" t="s">
        <v>387</v>
      </c>
      <c r="V86" s="107"/>
      <c r="Y86" s="107">
        <v>9</v>
      </c>
      <c r="AA86" s="107">
        <v>18</v>
      </c>
      <c r="AC86" s="107">
        <v>18</v>
      </c>
      <c r="AE86" s="107">
        <v>9</v>
      </c>
      <c r="AG86" s="107"/>
      <c r="AT86" s="114">
        <f>IF(COUNTBLANK(V86:AS86)&lt;24,SUM(V86:AS86),"")</f>
        <v>54</v>
      </c>
      <c r="AU86" s="131" t="s">
        <v>423</v>
      </c>
      <c r="AV86" s="114" t="str">
        <f ca="1">IF(AU86&lt;&gt;"",VLOOKUP(AU86,INDIRECT(SUBSTITUTE($J86,"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6" s="112" t="str">
        <f ca="1">IF(AU86&lt;&gt;"",VLOOKUP(AU86,INDIRECT(SUBSTITUTE($J86," ","")&amp;"Manufactures"),2,0),"Требуется код страны")</f>
        <v>Китай</v>
      </c>
      <c r="AX86" s="117">
        <f>0.05+0.05</f>
        <v>0.1</v>
      </c>
      <c r="AY86" s="112">
        <f>IF(AX86&lt;&gt;"",AX86*1.5,"Требуется нетто")</f>
        <v>0.15000000000000002</v>
      </c>
      <c r="AZ86" s="112">
        <f>+IF(AX86&lt;&gt;"",IFERROR(AT86*AX86,"Требуются кол-во и нетто"),"Требуются кол-во и нетто")</f>
        <v>5.4</v>
      </c>
      <c r="BA86" s="112">
        <f>IF(AY86&lt;&gt;"",IFERROR(AT86*AY86,"Требуются кол-во и брутто"),"Требуются кол-во и брутто")</f>
        <v>8.1000000000000014</v>
      </c>
      <c r="BB86" s="118">
        <v>812.69999999999993</v>
      </c>
      <c r="BC86" s="150">
        <f>+IF(BB86&lt;&gt;0,IFERROR(AT86*BB86,"Требуются кол-во и цена"),"Требуются кол-во и цена")</f>
        <v>43885.799999999996</v>
      </c>
      <c r="BD86" s="105">
        <f>IF(A86&lt;&gt;"",IF(_xlfn.XLOOKUP(A86,'1C'!A:A,'1C'!A:A,0,0)&gt;0,1,0),"")</f>
        <v>0</v>
      </c>
      <c r="BE86" s="105">
        <f>IF(C86&lt;&gt;"",IF(_xlfn.XLOOKUP(TEXT(C86,"###"),'1C'!W:W,'1C'!D:D,0,0)&gt;0,0,1),"")</f>
        <v>1</v>
      </c>
      <c r="BF86" s="109" t="str">
        <f>IFERROR(IF(BE86,"-",IFERROR(IF(BD86&gt;0,0,1),"")),"")</f>
        <v>-</v>
      </c>
    </row>
    <row r="87" spans="1:58" ht="143.25" customHeight="1">
      <c r="A87" s="112" t="str">
        <f>IF(C87&amp;K87&lt;&gt;"",C87&amp;K87,"")</f>
        <v>AGUSTABLACK</v>
      </c>
      <c r="B87" s="10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80-941-09</v>
      </c>
      <c r="C87" s="121" t="s">
        <v>5418</v>
      </c>
      <c r="E87" s="112" t="str">
        <f>IF(F87&lt;&gt;"",IFERROR(VLOOKUP(F87,Категории!A:B,2,0),""),"Требуется категория")</f>
        <v>Бейсболки</v>
      </c>
      <c r="F87" s="112" t="str">
        <f>IF(A87&lt;&gt;"",IF(BD87&gt;0,_xlfn.XLOOKUP(A87,'1C'!A:A,'1C'!J:J,"",0),_xlfn.XLOOKUP(C87,'1C'!W:W,'1C'!J:J,"",0)),"")</f>
        <v>Бейсболка</v>
      </c>
      <c r="G87" s="114" t="str">
        <f>IF(C87&lt;&gt;"",IF(BD87&gt;0,_xlfn.XLOOKUP(A87,'1C'!A:A,'1C'!L:L,"",0),_xlfn.XLOOKUP(C87,'1C'!W:W,'1C'!L:L,"",0)),"")</f>
        <v>Herman</v>
      </c>
      <c r="H87" s="112" t="str">
        <f>IF(A87&lt;&gt;"",_xlfn.XLOOKUP(A87,'1C'!A:A,'1C'!M:M,_xlfn.XLOOKUP(C87,'1C'!W:W,'1C'!M:M,"",0),0))</f>
        <v>всесезон</v>
      </c>
      <c r="J87" s="114" t="str">
        <f>_xlfn.LET(_xlpm.text,IF(A87&lt;&gt;"",IF('1C'!$AJ$1&lt;&gt;"",'1C'!$AJ$1,_xlfn.XLOOKUP(A87,'1C'!A:A,'1C'!D:D,_xlfn.XLOOKUP(C87,'1C'!W:W,'1C'!D:D,"",0),0))),_xlpm.ifError,_xlpm.text,_xlpm.space1,FIND(" ",_xlpm.text),_xlpm.space2,FIND(" ",_xlpm.text,_xlpm.space1),IFERROR(MID(_xlpm.text,_xlpm.space1+1,_xlpm.space2),_xlpm.ifError))</f>
        <v>Herman</v>
      </c>
      <c r="K87" s="120" t="s">
        <v>8298</v>
      </c>
      <c r="L87" s="146" t="str">
        <f>IF(K87&lt;&gt;"",IFERROR(VLOOKUP(A87,'1C'!A:X,8,0),IFERROR(VLOOKUP(K87,Colors!D:E,2,0),"")),"")</f>
        <v>черный</v>
      </c>
      <c r="M87" s="136"/>
      <c r="N87" s="136"/>
      <c r="O87" s="136"/>
      <c r="P87" s="136"/>
      <c r="Q87" s="145" t="str">
        <f>IF(A87&lt;&gt;"",_xlfn.XLOOKUP(A87,'1C'!A:A,'1C'!I:I,_xlfn.XLOOKUP(C87,'1C'!W:W,'1C'!I:I,"",0),0),"")</f>
        <v>100% хлопок</v>
      </c>
      <c r="R87" s="136"/>
      <c r="S87" s="114" t="str">
        <f>_xlfn.LET(_xlpm.RES,IF(A87&lt;&gt;"",_xlfn.XLOOKUP(A87,'1C'!A:A,'1C'!N:N,_xlfn.XLOOKUP(C87,'1C'!W:W,'1C'!N:N,"",0),0),""),IF(_xlpm.RES=0,"",_xlpm.RES))</f>
        <v>хлопковые</v>
      </c>
      <c r="T87" s="116" t="str">
        <f>IF(S87&lt;&gt;"",IFERROR(VLOOKUP(S87,MaterialsTypes!F:G,2,0),IFERROR(VLOOKUP(Q87,MaterialsTypes100,2,0),"")),IFERROR(VLOOKUP(Q87,MaterialsTypes100,2,0),""))</f>
        <v>Текстиль, ткань</v>
      </c>
      <c r="U87" s="116" t="s">
        <v>382</v>
      </c>
      <c r="V87" s="107"/>
      <c r="Y87" s="107"/>
      <c r="AA87" s="107">
        <v>30</v>
      </c>
      <c r="AC87" s="107">
        <v>30</v>
      </c>
      <c r="AE87" s="107"/>
      <c r="AG87" s="107"/>
      <c r="AT87" s="114">
        <f>IF(COUNTBLANK(V87:AS87)&lt;24,SUM(V87:AS87),"")</f>
        <v>60</v>
      </c>
      <c r="AU87" s="148" t="str">
        <f>IF(A87&lt;&gt;"",_xlfn.XLOOKUP(_xlfn.XLOOKUP(A87,'1C'!A:A,'1C'!O:O,_xlfn.XLOOKUP(C87,'1C'!W:W,'1C'!O:O,"",0),0),Settings!N:N,Settings!O:O,"",0),"")</f>
        <v>CN</v>
      </c>
      <c r="AV87" s="114" t="str">
        <f ca="1">IF(AU87&lt;&gt;"",VLOOKUP(AU87,INDIRECT(SUBSTITUTE($J87,"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7" s="112" t="str">
        <f ca="1">IF(AU87&lt;&gt;"",VLOOKUP(AU87,INDIRECT(SUBSTITUTE($J87," ","")&amp;"Manufactures"),2,0),"Требуется код страны")</f>
        <v>Китай</v>
      </c>
      <c r="AX87" s="117">
        <f>0.05+0.05</f>
        <v>0.1</v>
      </c>
      <c r="AY87" s="112">
        <f>IF(AX87&lt;&gt;"",AX87*1.5,"Требуется нетто")</f>
        <v>0.15000000000000002</v>
      </c>
      <c r="AZ87" s="112">
        <f>+IF(AX87&lt;&gt;"",IFERROR(AT87*AX87,"Требуются кол-во и нетто"),"Требуются кол-во и нетто")</f>
        <v>6</v>
      </c>
      <c r="BA87" s="112">
        <f>IF(AY87&lt;&gt;"",IFERROR(AT87*AY87,"Требуются кол-во и брутто"),"Требуются кол-во и брутто")</f>
        <v>9.0000000000000018</v>
      </c>
      <c r="BB87" s="118">
        <v>749.7</v>
      </c>
      <c r="BC87" s="150">
        <f>+IF(BB87&lt;&gt;0,IFERROR(AT87*BB87,"Требуются кол-во и цена"),"Требуются кол-во и цена")</f>
        <v>44982</v>
      </c>
      <c r="BD87" s="105">
        <f>IF(A87&lt;&gt;"",IF(_xlfn.XLOOKUP(A87,'1C'!A:A,'1C'!A:A,0,0)&gt;0,1,0),"")</f>
        <v>0</v>
      </c>
      <c r="BE87" s="105">
        <f>IF(C87&lt;&gt;"",IF(_xlfn.XLOOKUP(TEXT(C87,"###"),'1C'!W:W,'1C'!D:D,0,0)&gt;0,0,1),"")</f>
        <v>0</v>
      </c>
      <c r="BF87" s="109">
        <f>IFERROR(IF(BE87,"-",IFERROR(IF(BD87&gt;0,0,1),"")),"")</f>
        <v>1</v>
      </c>
    </row>
    <row r="88" spans="1:58" ht="145.5" customHeight="1">
      <c r="A88" s="112" t="str">
        <f>IF(C88&amp;K88&lt;&gt;"",C88&amp;K88,"")</f>
        <v>AGUSTAGREY</v>
      </c>
      <c r="B88" s="10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80-941-80</v>
      </c>
      <c r="C88" s="121" t="s">
        <v>5418</v>
      </c>
      <c r="E88" s="112" t="str">
        <f>IF(F88&lt;&gt;"",IFERROR(VLOOKUP(F88,Категории!A:B,2,0),""),"Требуется категория")</f>
        <v>Бейсболки</v>
      </c>
      <c r="F88" s="112" t="str">
        <f>IF(A88&lt;&gt;"",IF(BD88&gt;0,_xlfn.XLOOKUP(A88,'1C'!A:A,'1C'!J:J,"",0),_xlfn.XLOOKUP(C88,'1C'!W:W,'1C'!J:J,"",0)),"")</f>
        <v>Бейсболка</v>
      </c>
      <c r="G88" s="114" t="str">
        <f>IF(C88&lt;&gt;"",IF(BD88&gt;0,_xlfn.XLOOKUP(A88,'1C'!A:A,'1C'!L:L,"",0),_xlfn.XLOOKUP(C88,'1C'!W:W,'1C'!L:L,"",0)),"")</f>
        <v>Herman</v>
      </c>
      <c r="H88" s="112" t="str">
        <f>IF(A88&lt;&gt;"",_xlfn.XLOOKUP(A88,'1C'!A:A,'1C'!M:M,_xlfn.XLOOKUP(C88,'1C'!W:W,'1C'!M:M,"",0),0))</f>
        <v>всесезон</v>
      </c>
      <c r="J88" s="114" t="str">
        <f>_xlfn.LET(_xlpm.text,IF(A88&lt;&gt;"",IF('1C'!$AJ$1&lt;&gt;"",'1C'!$AJ$1,_xlfn.XLOOKUP(A88,'1C'!A:A,'1C'!D:D,_xlfn.XLOOKUP(C88,'1C'!W:W,'1C'!D:D,"",0),0))),_xlpm.ifError,_xlpm.text,_xlpm.space1,FIND(" ",_xlpm.text),_xlpm.space2,FIND(" ",_xlpm.text,_xlpm.space1),IFERROR(MID(_xlpm.text,_xlpm.space1+1,_xlpm.space2),_xlpm.ifError))</f>
        <v>Herman</v>
      </c>
      <c r="K88" s="120" t="s">
        <v>8307</v>
      </c>
      <c r="L88" s="146" t="str">
        <f>IF(K88&lt;&gt;"",IFERROR(VLOOKUP(A88,'1C'!A:X,8,0),IFERROR(VLOOKUP(K88,Colors!D:E,2,0),"")),"")</f>
        <v>серый</v>
      </c>
      <c r="M88" s="136"/>
      <c r="N88" s="136"/>
      <c r="O88" s="136"/>
      <c r="P88" s="136"/>
      <c r="Q88" s="145" t="str">
        <f>IF(A88&lt;&gt;"",_xlfn.XLOOKUP(A88,'1C'!A:A,'1C'!I:I,_xlfn.XLOOKUP(C88,'1C'!W:W,'1C'!I:I,"",0),0),"")</f>
        <v>100% хлопок</v>
      </c>
      <c r="R88" s="136"/>
      <c r="S88" s="114" t="str">
        <f>_xlfn.LET(_xlpm.RES,IF(A88&lt;&gt;"",_xlfn.XLOOKUP(A88,'1C'!A:A,'1C'!N:N,_xlfn.XLOOKUP(C88,'1C'!W:W,'1C'!N:N,"",0),0),""),IF(_xlpm.RES=0,"",_xlpm.RES))</f>
        <v>хлопковые</v>
      </c>
      <c r="T88" s="116" t="str">
        <f>IF(S88&lt;&gt;"",IFERROR(VLOOKUP(S88,MaterialsTypes!F:G,2,0),IFERROR(VLOOKUP(Q88,MaterialsTypes100,2,0),"")),IFERROR(VLOOKUP(Q88,MaterialsTypes100,2,0),""))</f>
        <v>Текстиль, ткань</v>
      </c>
      <c r="U88" s="116" t="s">
        <v>382</v>
      </c>
      <c r="V88" s="107"/>
      <c r="Y88" s="107"/>
      <c r="AA88" s="107">
        <v>30</v>
      </c>
      <c r="AC88" s="107">
        <v>30</v>
      </c>
      <c r="AE88" s="107"/>
      <c r="AG88" s="107"/>
      <c r="AT88" s="114">
        <f>IF(COUNTBLANK(V88:AS88)&lt;24,SUM(V88:AS88),"")</f>
        <v>60</v>
      </c>
      <c r="AU88" s="148" t="str">
        <f>IF(A88&lt;&gt;"",_xlfn.XLOOKUP(_xlfn.XLOOKUP(A88,'1C'!A:A,'1C'!O:O,_xlfn.XLOOKUP(C88,'1C'!W:W,'1C'!O:O,"",0),0),Settings!N:N,Settings!O:O,"",0),"")</f>
        <v>CN</v>
      </c>
      <c r="AV88" s="114" t="str">
        <f ca="1">IF(AU88&lt;&gt;"",VLOOKUP(AU88,INDIRECT(SUBSTITUTE($J88,"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8" s="112" t="str">
        <f ca="1">IF(AU88&lt;&gt;"",VLOOKUP(AU88,INDIRECT(SUBSTITUTE($J88," ","")&amp;"Manufactures"),2,0),"Требуется код страны")</f>
        <v>Китай</v>
      </c>
      <c r="AX88" s="117">
        <f>0.05+0.05</f>
        <v>0.1</v>
      </c>
      <c r="AY88" s="112">
        <f>IF(AX88&lt;&gt;"",AX88*1.5,"Требуется нетто")</f>
        <v>0.15000000000000002</v>
      </c>
      <c r="AZ88" s="112">
        <f>+IF(AX88&lt;&gt;"",IFERROR(AT88*AX88,"Требуются кол-во и нетто"),"Требуются кол-во и нетто")</f>
        <v>6</v>
      </c>
      <c r="BA88" s="112">
        <f>IF(AY88&lt;&gt;"",IFERROR(AT88*AY88,"Требуются кол-во и брутто"),"Требуются кол-во и брутто")</f>
        <v>9.0000000000000018</v>
      </c>
      <c r="BB88" s="118">
        <v>749.7</v>
      </c>
      <c r="BC88" s="150">
        <f>+IF(BB88&lt;&gt;0,IFERROR(AT88*BB88,"Требуются кол-во и цена"),"Требуются кол-во и цена")</f>
        <v>44982</v>
      </c>
      <c r="BD88" s="105">
        <f>IF(A88&lt;&gt;"",IF(_xlfn.XLOOKUP(A88,'1C'!A:A,'1C'!A:A,0,0)&gt;0,1,0),"")</f>
        <v>0</v>
      </c>
      <c r="BE88" s="105">
        <f>IF(C88&lt;&gt;"",IF(_xlfn.XLOOKUP(TEXT(C88,"###"),'1C'!W:W,'1C'!D:D,0,0)&gt;0,0,1),"")</f>
        <v>0</v>
      </c>
      <c r="BF88" s="109">
        <f>IFERROR(IF(BE88,"-",IFERROR(IF(BD88&gt;0,0,1),"")),"")</f>
        <v>1</v>
      </c>
    </row>
    <row r="89" spans="1:58" ht="144.75" customHeight="1">
      <c r="A89" s="112" t="str">
        <f>IF(C89&amp;K89&lt;&gt;"",C89&amp;K89,"")</f>
        <v>CONQUEST 033ANIMAL</v>
      </c>
      <c r="B89" s="10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80-662-19</v>
      </c>
      <c r="C89" s="121" t="s">
        <v>3895</v>
      </c>
      <c r="D89" s="112"/>
      <c r="E89" s="112" t="str">
        <f>IF(F89&lt;&gt;"",IFERROR(VLOOKUP(F89,Категории!A:B,2,0),""),"Требуется категория")</f>
        <v>Бейсболки</v>
      </c>
      <c r="F89" s="112" t="str">
        <f>IF(A89&lt;&gt;"",IF(BD89&gt;0,_xlfn.XLOOKUP(A89,'1C'!A:A,'1C'!J:J,"",0),_xlfn.XLOOKUP(C89,'1C'!W:W,'1C'!J:J,"",0)),"")</f>
        <v>Бейсболка</v>
      </c>
      <c r="G89" s="114" t="str">
        <f>IF(C89&lt;&gt;"",IF(BD89&gt;0,_xlfn.XLOOKUP(A89,'1C'!A:A,'1C'!L:L,"",0),_xlfn.XLOOKUP(C89,'1C'!W:W,'1C'!L:L,"",0)),"")</f>
        <v>Herman</v>
      </c>
      <c r="H89" s="112" t="str">
        <f>IF(A89&lt;&gt;"",_xlfn.XLOOKUP(A89,'1C'!A:A,'1C'!M:M,_xlfn.XLOOKUP(C89,'1C'!W:W,'1C'!M:M,"",0),0))</f>
        <v>летний</v>
      </c>
      <c r="J89" s="114" t="str">
        <f>_xlfn.LET(_xlpm.text,IF(A89&lt;&gt;"",IF('1C'!$AJ$1&lt;&gt;"",'1C'!$AJ$1,_xlfn.XLOOKUP(A89,'1C'!A:A,'1C'!D:D,_xlfn.XLOOKUP(C89,'1C'!W:W,'1C'!D:D,"",0),0))),_xlpm.ifError,_xlpm.text,_xlpm.space1,FIND(" ",_xlpm.text),_xlpm.space2,FIND(" ",_xlpm.text,_xlpm.space1),IFERROR(MID(_xlpm.text,_xlpm.space1+1,_xlpm.space2),_xlpm.ifError))</f>
        <v>Herman</v>
      </c>
      <c r="K89" s="120" t="s">
        <v>8308</v>
      </c>
      <c r="L89" s="120" t="s">
        <v>91</v>
      </c>
      <c r="M89" s="136"/>
      <c r="N89" s="136"/>
      <c r="O89" s="136"/>
      <c r="P89" s="136"/>
      <c r="Q89" s="145" t="str">
        <f>IF(A89&lt;&gt;"",_xlfn.XLOOKUP(A89,'1C'!A:A,'1C'!I:I,_xlfn.XLOOKUP(C89,'1C'!W:W,'1C'!I:I,"",0),0),"")</f>
        <v>100% хлопок</v>
      </c>
      <c r="R89" s="136"/>
      <c r="S89" s="114" t="str">
        <f>_xlfn.LET(_xlpm.RES,IF(A89&lt;&gt;"",_xlfn.XLOOKUP(A89,'1C'!A:A,'1C'!N:N,_xlfn.XLOOKUP(C89,'1C'!W:W,'1C'!N:N,"",0),0),""),IF(_xlpm.RES=0,"",_xlpm.RES))</f>
        <v>хлопковые</v>
      </c>
      <c r="T89" s="116" t="str">
        <f>IF(S89&lt;&gt;"",IFERROR(VLOOKUP(S89,MaterialsTypes!F:G,2,0),IFERROR(VLOOKUP(Q89,MaterialsTypes100,2,0),"")),IFERROR(VLOOKUP(Q89,MaterialsTypes100,2,0),""))</f>
        <v>Текстиль, ткань</v>
      </c>
      <c r="U89" s="116" t="str">
        <f>IF(A89&lt;&gt;"",_xlfn.XLOOKUP(A89,'1C'!A:A,'1C'!K:K,_xlfn.XLOOKUP(C89,'1C'!W:W,'1C'!K:K,"",0),0),"")</f>
        <v>Детские</v>
      </c>
      <c r="V89" s="107"/>
      <c r="Y89" s="107"/>
      <c r="AA89" s="107"/>
      <c r="AC89" s="107"/>
      <c r="AE89" s="107"/>
      <c r="AG89" s="107"/>
      <c r="AJ89" s="106">
        <v>10</v>
      </c>
      <c r="AL89" s="106">
        <v>10</v>
      </c>
      <c r="AT89" s="114">
        <f>IF(COUNTBLANK(V89:AS89)&lt;24,SUM(V89:AS89),"")</f>
        <v>20</v>
      </c>
      <c r="AU89" s="148" t="str">
        <f>IF(A89&lt;&gt;"",_xlfn.XLOOKUP(_xlfn.XLOOKUP(A89,'1C'!A:A,'1C'!O:O,_xlfn.XLOOKUP(C89,'1C'!W:W,'1C'!O:O,"",0),0),Settings!N:N,Settings!O:O,"",0),"")</f>
        <v>CN</v>
      </c>
      <c r="AV89" s="114" t="str">
        <f ca="1">IF(AU89&lt;&gt;"",VLOOKUP(AU89,INDIRECT(SUBSTITUTE($J89,"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89" s="112" t="str">
        <f ca="1">IF(AU89&lt;&gt;"",VLOOKUP(AU89,INDIRECT(SUBSTITUTE($J89," ","")&amp;"Manufactures"),2,0),"Требуется код страны")</f>
        <v>Китай</v>
      </c>
      <c r="AX89" s="117">
        <f>0.05+0.05</f>
        <v>0.1</v>
      </c>
      <c r="AY89" s="112">
        <f>IF(AX89&lt;&gt;"",AX89*1.5,"Требуется нетто")</f>
        <v>0.15000000000000002</v>
      </c>
      <c r="AZ89" s="112">
        <f>+IF(AX89&lt;&gt;"",IFERROR(AT89*AX89,"Требуются кол-во и нетто"),"Требуются кол-во и нетто")</f>
        <v>2</v>
      </c>
      <c r="BA89" s="112">
        <f>IF(AY89&lt;&gt;"",IFERROR(AT89*AY89,"Требуются кол-во и брутто"),"Требуются кол-во и брутто")</f>
        <v>3.0000000000000004</v>
      </c>
      <c r="BB89" s="118">
        <v>345.59999999999997</v>
      </c>
      <c r="BC89" s="150">
        <f>+IF(BB89&lt;&gt;0,IFERROR(AT89*BB89,"Требуются кол-во и цена"),"Требуются кол-во и цена")</f>
        <v>6911.9999999999991</v>
      </c>
      <c r="BD89" s="105">
        <f>IF(A89&lt;&gt;"",IF(_xlfn.XLOOKUP(A89,'1C'!A:A,'1C'!A:A,0,0)&gt;0,1,0),"")</f>
        <v>0</v>
      </c>
      <c r="BE89" s="105">
        <f>IF(C89&lt;&gt;"",IF(_xlfn.XLOOKUP(TEXT(C89,"###"),'1C'!W:W,'1C'!D:D,0,0)&gt;0,0,1),"")</f>
        <v>0</v>
      </c>
      <c r="BF89" s="109">
        <f>IFERROR(IF(BE89,"-",IFERROR(IF(BD89&gt;0,0,1),"")),"")</f>
        <v>1</v>
      </c>
    </row>
    <row r="90" spans="1:58" ht="101.85" customHeight="1">
      <c r="A90" s="112" t="str">
        <f>IF(C90&amp;K90&lt;&gt;"",C90&amp;K90,"")</f>
        <v>CONQUEST 033BLUE</v>
      </c>
      <c r="B90" s="10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80-662-06</v>
      </c>
      <c r="C90" s="121" t="s">
        <v>3895</v>
      </c>
      <c r="D90" s="112"/>
      <c r="E90" s="112" t="str">
        <f>IF(F90&lt;&gt;"",IFERROR(VLOOKUP(F90,Категории!A:B,2,0),""),"Требуется категория")</f>
        <v>Бейсболки</v>
      </c>
      <c r="F90" s="112" t="str">
        <f>IF(A90&lt;&gt;"",IF(BD90&gt;0,_xlfn.XLOOKUP(A90,'1C'!A:A,'1C'!J:J,"",0),_xlfn.XLOOKUP(C90,'1C'!W:W,'1C'!J:J,"",0)),"")</f>
        <v>Бейсболка</v>
      </c>
      <c r="G90" s="114" t="str">
        <f>IF(C90&lt;&gt;"",IF(BD90&gt;0,_xlfn.XLOOKUP(A90,'1C'!A:A,'1C'!L:L,"",0),_xlfn.XLOOKUP(C90,'1C'!W:W,'1C'!L:L,"",0)),"")</f>
        <v>Herman</v>
      </c>
      <c r="H90" s="112" t="str">
        <f>IF(A90&lt;&gt;"",_xlfn.XLOOKUP(A90,'1C'!A:A,'1C'!M:M,_xlfn.XLOOKUP(C90,'1C'!W:W,'1C'!M:M,"",0),0))</f>
        <v>летний</v>
      </c>
      <c r="J90" s="114" t="str">
        <f>_xlfn.LET(_xlpm.text,IF(A90&lt;&gt;"",IF('1C'!$AJ$1&lt;&gt;"",'1C'!$AJ$1,_xlfn.XLOOKUP(A90,'1C'!A:A,'1C'!D:D,_xlfn.XLOOKUP(C90,'1C'!W:W,'1C'!D:D,"",0),0))),_xlpm.ifError,_xlpm.text,_xlpm.space1,FIND(" ",_xlpm.text),_xlpm.space2,FIND(" ",_xlpm.text,_xlpm.space1),IFERROR(MID(_xlpm.text,_xlpm.space1+1,_xlpm.space2),_xlpm.ifError))</f>
        <v>Herman</v>
      </c>
      <c r="K90" s="120" t="s">
        <v>8304</v>
      </c>
      <c r="L90" s="146" t="str">
        <f>IF(K90&lt;&gt;"",IFERROR(VLOOKUP(A90,'1C'!A:X,8,0),IFERROR(VLOOKUP(K90,Colors!D:E,2,0),"")),"")</f>
        <v>синий</v>
      </c>
      <c r="M90" s="136"/>
      <c r="N90" s="136"/>
      <c r="O90" s="136"/>
      <c r="P90" s="136"/>
      <c r="Q90" s="145" t="str">
        <f>IF(A90&lt;&gt;"",_xlfn.XLOOKUP(A90,'1C'!A:A,'1C'!I:I,_xlfn.XLOOKUP(C90,'1C'!W:W,'1C'!I:I,"",0),0),"")</f>
        <v>100% хлопок</v>
      </c>
      <c r="R90" s="136"/>
      <c r="S90" s="114" t="str">
        <f>_xlfn.LET(_xlpm.RES,IF(A90&lt;&gt;"",_xlfn.XLOOKUP(A90,'1C'!A:A,'1C'!N:N,_xlfn.XLOOKUP(C90,'1C'!W:W,'1C'!N:N,"",0),0),""),IF(_xlpm.RES=0,"",_xlpm.RES))</f>
        <v>хлопковые</v>
      </c>
      <c r="T90" s="116" t="str">
        <f>IF(S90&lt;&gt;"",IFERROR(VLOOKUP(S90,MaterialsTypes!F:G,2,0),IFERROR(VLOOKUP(Q90,MaterialsTypes100,2,0),"")),IFERROR(VLOOKUP(Q90,MaterialsTypes100,2,0),""))</f>
        <v>Текстиль, ткань</v>
      </c>
      <c r="U90" s="116" t="str">
        <f>IF(A90&lt;&gt;"",_xlfn.XLOOKUP(A90,'1C'!A:A,'1C'!K:K,_xlfn.XLOOKUP(C90,'1C'!W:W,'1C'!K:K,"",0),0),"")</f>
        <v>Детские</v>
      </c>
      <c r="V90" s="107"/>
      <c r="Y90" s="107"/>
      <c r="AA90" s="107"/>
      <c r="AC90" s="107"/>
      <c r="AE90" s="107"/>
      <c r="AG90" s="107"/>
      <c r="AJ90" s="106">
        <v>9</v>
      </c>
      <c r="AL90" s="106">
        <v>9</v>
      </c>
      <c r="AT90" s="114">
        <f>IF(COUNTBLANK(V90:AS90)&lt;24,SUM(V90:AS90),"")</f>
        <v>18</v>
      </c>
      <c r="AU90" s="148" t="str">
        <f>IF(A90&lt;&gt;"",_xlfn.XLOOKUP(_xlfn.XLOOKUP(A90,'1C'!A:A,'1C'!O:O,_xlfn.XLOOKUP(C90,'1C'!W:W,'1C'!O:O,"",0),0),Settings!N:N,Settings!O:O,"",0),"")</f>
        <v>CN</v>
      </c>
      <c r="AV90" s="114" t="str">
        <f ca="1">IF(AU90&lt;&gt;"",VLOOKUP(AU90,INDIRECT(SUBSTITUTE($J90,"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0" s="112" t="str">
        <f ca="1">IF(AU90&lt;&gt;"",VLOOKUP(AU90,INDIRECT(SUBSTITUTE($J90," ","")&amp;"Manufactures"),2,0),"Требуется код страны")</f>
        <v>Китай</v>
      </c>
      <c r="AX90" s="117">
        <f>0.05+0.05</f>
        <v>0.1</v>
      </c>
      <c r="AY90" s="112">
        <f>IF(AX90&lt;&gt;"",AX90*1.5,"Требуется нетто")</f>
        <v>0.15000000000000002</v>
      </c>
      <c r="AZ90" s="112">
        <f>+IF(AX90&lt;&gt;"",IFERROR(AT90*AX90,"Требуются кол-во и нетто"),"Требуются кол-во и нетто")</f>
        <v>1.8</v>
      </c>
      <c r="BA90" s="112">
        <f>IF(AY90&lt;&gt;"",IFERROR(AT90*AY90,"Требуются кол-во и брутто"),"Требуются кол-во и брутто")</f>
        <v>2.7</v>
      </c>
      <c r="BB90" s="118">
        <v>345.59999999999997</v>
      </c>
      <c r="BC90" s="150">
        <f>+IF(BB90&lt;&gt;0,IFERROR(AT90*BB90,"Требуются кол-во и цена"),"Требуются кол-во и цена")</f>
        <v>6220.7999999999993</v>
      </c>
      <c r="BD90" s="105">
        <f>IF(A90&lt;&gt;"",IF(_xlfn.XLOOKUP(A90,'1C'!A:A,'1C'!A:A,0,0)&gt;0,1,0),"")</f>
        <v>0</v>
      </c>
      <c r="BE90" s="105">
        <f>IF(C90&lt;&gt;"",IF(_xlfn.XLOOKUP(TEXT(C90,"###"),'1C'!W:W,'1C'!D:D,0,0)&gt;0,0,1),"")</f>
        <v>0</v>
      </c>
      <c r="BF90" s="109">
        <f>IFERROR(IF(BE90,"-",IFERROR(IF(BD90&gt;0,0,1),"")),"")</f>
        <v>1</v>
      </c>
    </row>
    <row r="91" spans="1:58" ht="150.94999999999999" customHeight="1">
      <c r="A91" s="112" t="str">
        <f>IF(C91&amp;K91&lt;&gt;"",C91&amp;K91,"")</f>
        <v>CONQUEST 033FUSHIA</v>
      </c>
      <c r="B91" s="10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80-662-34</v>
      </c>
      <c r="C91" s="121" t="s">
        <v>3895</v>
      </c>
      <c r="D91" s="112"/>
      <c r="E91" s="112" t="str">
        <f>IF(F91&lt;&gt;"",IFERROR(VLOOKUP(F91,Категории!A:B,2,0),""),"Требуется категория")</f>
        <v>Бейсболки</v>
      </c>
      <c r="F91" s="112" t="str">
        <f>IF(A91&lt;&gt;"",IF(BD91&gt;0,_xlfn.XLOOKUP(A91,'1C'!A:A,'1C'!J:J,"",0),_xlfn.XLOOKUP(C91,'1C'!W:W,'1C'!J:J,"",0)),"")</f>
        <v>Бейсболка</v>
      </c>
      <c r="G91" s="114" t="str">
        <f>IF(C91&lt;&gt;"",IF(BD91&gt;0,_xlfn.XLOOKUP(A91,'1C'!A:A,'1C'!L:L,"",0),_xlfn.XLOOKUP(C91,'1C'!W:W,'1C'!L:L,"",0)),"")</f>
        <v>Herman</v>
      </c>
      <c r="H91" s="112" t="str">
        <f>IF(A91&lt;&gt;"",_xlfn.XLOOKUP(A91,'1C'!A:A,'1C'!M:M,_xlfn.XLOOKUP(C91,'1C'!W:W,'1C'!M:M,"",0),0))</f>
        <v>летний</v>
      </c>
      <c r="J91" s="114" t="str">
        <f>_xlfn.LET(_xlpm.text,IF(A91&lt;&gt;"",IF('1C'!$AJ$1&lt;&gt;"",'1C'!$AJ$1,_xlfn.XLOOKUP(A91,'1C'!A:A,'1C'!D:D,_xlfn.XLOOKUP(C91,'1C'!W:W,'1C'!D:D,"",0),0))),_xlpm.ifError,_xlpm.text,_xlpm.space1,FIND(" ",_xlpm.text),_xlpm.space2,FIND(" ",_xlpm.text,_xlpm.space1),IFERROR(MID(_xlpm.text,_xlpm.space1+1,_xlpm.space2),_xlpm.ifError))</f>
        <v>Herman</v>
      </c>
      <c r="K91" s="120" t="s">
        <v>8309</v>
      </c>
      <c r="L91" s="120" t="s">
        <v>68</v>
      </c>
      <c r="M91" s="136"/>
      <c r="N91" s="136"/>
      <c r="O91" s="136"/>
      <c r="P91" s="136"/>
      <c r="Q91" s="145" t="str">
        <f>IF(A91&lt;&gt;"",_xlfn.XLOOKUP(A91,'1C'!A:A,'1C'!I:I,_xlfn.XLOOKUP(C91,'1C'!W:W,'1C'!I:I,"",0),0),"")</f>
        <v>100% хлопок</v>
      </c>
      <c r="R91" s="136"/>
      <c r="S91" s="114" t="str">
        <f>_xlfn.LET(_xlpm.RES,IF(A91&lt;&gt;"",_xlfn.XLOOKUP(A91,'1C'!A:A,'1C'!N:N,_xlfn.XLOOKUP(C91,'1C'!W:W,'1C'!N:N,"",0),0),""),IF(_xlpm.RES=0,"",_xlpm.RES))</f>
        <v>хлопковые</v>
      </c>
      <c r="T91" s="116" t="str">
        <f>IF(S91&lt;&gt;"",IFERROR(VLOOKUP(S91,MaterialsTypes!F:G,2,0),IFERROR(VLOOKUP(Q91,MaterialsTypes100,2,0),"")),IFERROR(VLOOKUP(Q91,MaterialsTypes100,2,0),""))</f>
        <v>Текстиль, ткань</v>
      </c>
      <c r="U91" s="116" t="str">
        <f>IF(A91&lt;&gt;"",_xlfn.XLOOKUP(A91,'1C'!A:A,'1C'!K:K,_xlfn.XLOOKUP(C91,'1C'!W:W,'1C'!K:K,"",0),0),"")</f>
        <v>Детские</v>
      </c>
      <c r="V91" s="107"/>
      <c r="Y91" s="107"/>
      <c r="AA91" s="107"/>
      <c r="AC91" s="107"/>
      <c r="AE91" s="107"/>
      <c r="AG91" s="107"/>
      <c r="AJ91" s="106">
        <v>10</v>
      </c>
      <c r="AL91" s="106">
        <v>10</v>
      </c>
      <c r="AT91" s="114">
        <f>IF(COUNTBLANK(V91:AS91)&lt;24,SUM(V91:AS91),"")</f>
        <v>20</v>
      </c>
      <c r="AU91" s="148" t="str">
        <f>IF(A91&lt;&gt;"",_xlfn.XLOOKUP(_xlfn.XLOOKUP(A91,'1C'!A:A,'1C'!O:O,_xlfn.XLOOKUP(C91,'1C'!W:W,'1C'!O:O,"",0),0),Settings!N:N,Settings!O:O,"",0),"")</f>
        <v>CN</v>
      </c>
      <c r="AV91" s="114" t="str">
        <f ca="1">IF(AU91&lt;&gt;"",VLOOKUP(AU91,INDIRECT(SUBSTITUTE($J91,"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1" s="112" t="str">
        <f ca="1">IF(AU91&lt;&gt;"",VLOOKUP(AU91,INDIRECT(SUBSTITUTE($J91," ","")&amp;"Manufactures"),2,0),"Требуется код страны")</f>
        <v>Китай</v>
      </c>
      <c r="AX91" s="117">
        <f>0.05+0.05</f>
        <v>0.1</v>
      </c>
      <c r="AY91" s="112">
        <f>IF(AX91&lt;&gt;"",AX91*1.5,"Требуется нетто")</f>
        <v>0.15000000000000002</v>
      </c>
      <c r="AZ91" s="112">
        <f>+IF(AX91&lt;&gt;"",IFERROR(AT91*AX91,"Требуются кол-во и нетто"),"Требуются кол-во и нетто")</f>
        <v>2</v>
      </c>
      <c r="BA91" s="112">
        <f>IF(AY91&lt;&gt;"",IFERROR(AT91*AY91,"Требуются кол-во и брутто"),"Требуются кол-во и брутто")</f>
        <v>3.0000000000000004</v>
      </c>
      <c r="BB91" s="118">
        <v>345.59999999999997</v>
      </c>
      <c r="BC91" s="150">
        <f>+IF(BB91&lt;&gt;0,IFERROR(AT91*BB91,"Требуются кол-во и цена"),"Требуются кол-во и цена")</f>
        <v>6911.9999999999991</v>
      </c>
      <c r="BD91" s="105">
        <f>IF(A91&lt;&gt;"",IF(_xlfn.XLOOKUP(A91,'1C'!A:A,'1C'!A:A,0,0)&gt;0,1,0),"")</f>
        <v>0</v>
      </c>
      <c r="BE91" s="105">
        <f>IF(C91&lt;&gt;"",IF(_xlfn.XLOOKUP(TEXT(C91,"###"),'1C'!W:W,'1C'!D:D,0,0)&gt;0,0,1),"")</f>
        <v>0</v>
      </c>
      <c r="BF91" s="109">
        <f>IFERROR(IF(BE91,"-",IFERROR(IF(BD91&gt;0,0,1),"")),"")</f>
        <v>1</v>
      </c>
    </row>
    <row r="92" spans="1:58" ht="138.19999999999999" customHeight="1">
      <c r="A92" s="112" t="str">
        <f>IF(C92&amp;K92&lt;&gt;"",C92&amp;K92,"")</f>
        <v>BUCKET 024ANIMAL</v>
      </c>
      <c r="B92" s="10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80-717-19</v>
      </c>
      <c r="C92" s="121" t="s">
        <v>4144</v>
      </c>
      <c r="D92" s="112"/>
      <c r="E92" s="112" t="str">
        <f>IF(F92&lt;&gt;"",IFERROR(VLOOKUP(F92,Категории!A:B,2,0),""),"Требуется категория")</f>
        <v>Панамы</v>
      </c>
      <c r="F92" s="112" t="str">
        <f>IF(A92&lt;&gt;"",IF(BD92&gt;0,_xlfn.XLOOKUP(A92,'1C'!A:A,'1C'!J:J,"",0),_xlfn.XLOOKUP(C92,'1C'!W:W,'1C'!J:J,"",0)),"")</f>
        <v>Панама</v>
      </c>
      <c r="G92" s="114" t="str">
        <f>IF(C92&lt;&gt;"",IF(BD92&gt;0,_xlfn.XLOOKUP(A92,'1C'!A:A,'1C'!L:L,"",0),_xlfn.XLOOKUP(C92,'1C'!W:W,'1C'!L:L,"",0)),"")</f>
        <v>Herman</v>
      </c>
      <c r="H92" s="112" t="str">
        <f>IF(A92&lt;&gt;"",_xlfn.XLOOKUP(A92,'1C'!A:A,'1C'!M:M,_xlfn.XLOOKUP(C92,'1C'!W:W,'1C'!M:M,"",0),0))</f>
        <v>летний</v>
      </c>
      <c r="J92" s="116" t="str">
        <f>_xlfn.LET(_xlpm.text,IF(A92&lt;&gt;"",IF('1C'!$AJ$1&lt;&gt;"",'1C'!$AJ$1,_xlfn.XLOOKUP(A92,'1C'!A:A,'1C'!D:D,_xlfn.XLOOKUP(C92,'1C'!W:W,'1C'!D:D,"",0),0))),_xlpm.ifError,_xlpm.text,_xlpm.space1,FIND(" ",_xlpm.text),_xlpm.space2,FIND(" ",_xlpm.text,_xlpm.space1),IFERROR(MID(_xlpm.text,_xlpm.space1+1,_xlpm.space2),_xlpm.ifError))</f>
        <v>Herman</v>
      </c>
      <c r="K92" s="120" t="s">
        <v>8308</v>
      </c>
      <c r="L92" s="120" t="s">
        <v>91</v>
      </c>
      <c r="M92" s="136"/>
      <c r="N92" s="136"/>
      <c r="O92" s="136"/>
      <c r="P92" s="136"/>
      <c r="Q92" s="145" t="str">
        <f>IF(A92&lt;&gt;"",_xlfn.XLOOKUP(A92,'1C'!A:A,'1C'!I:I,_xlfn.XLOOKUP(C92,'1C'!W:W,'1C'!I:I,"",0),0),"")</f>
        <v>100% хлопок</v>
      </c>
      <c r="R92" s="136"/>
      <c r="S92" s="114" t="str">
        <f>_xlfn.LET(_xlpm.RES,IF(A92&lt;&gt;"",_xlfn.XLOOKUP(A92,'1C'!A:A,'1C'!N:N,_xlfn.XLOOKUP(C92,'1C'!W:W,'1C'!N:N,"",0),0),""),IF(_xlpm.RES=0,"",_xlpm.RES))</f>
        <v>хлопковые</v>
      </c>
      <c r="T92" s="116" t="str">
        <f>IF(S92&lt;&gt;"",IFERROR(VLOOKUP(S92,MaterialsTypes!F:G,2,0),IFERROR(VLOOKUP(Q92,MaterialsTypes100,2,0),"")),IFERROR(VLOOKUP(Q92,MaterialsTypes100,2,0),""))</f>
        <v>Текстиль, ткань</v>
      </c>
      <c r="U92" s="116" t="str">
        <f>IF(A92&lt;&gt;"",_xlfn.XLOOKUP(A92,'1C'!A:A,'1C'!K:K,_xlfn.XLOOKUP(C92,'1C'!W:W,'1C'!K:K,"",0),0),"")</f>
        <v>Детские</v>
      </c>
      <c r="V92" s="107"/>
      <c r="Y92" s="107"/>
      <c r="AA92" s="107"/>
      <c r="AC92" s="107"/>
      <c r="AE92" s="107"/>
      <c r="AG92" s="107"/>
      <c r="AK92" s="106">
        <v>12</v>
      </c>
      <c r="AL92" s="106">
        <v>12</v>
      </c>
      <c r="AT92" s="114">
        <f>IF(COUNTBLANK(V92:AS92)&lt;24,SUM(V92:AS92),"")</f>
        <v>24</v>
      </c>
      <c r="AU92" s="148" t="str">
        <f>IF(A92&lt;&gt;"",_xlfn.XLOOKUP(_xlfn.XLOOKUP(A92,'1C'!A:A,'1C'!O:O,_xlfn.XLOOKUP(C92,'1C'!W:W,'1C'!O:O,"",0),0),Settings!N:N,Settings!O:O,"",0),"")</f>
        <v>CN</v>
      </c>
      <c r="AV92" s="114" t="str">
        <f ca="1">IF(AU92&lt;&gt;"",VLOOKUP(AU92,INDIRECT(SUBSTITUTE($J92,"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2" s="112" t="str">
        <f ca="1">IF(AU92&lt;&gt;"",VLOOKUP(AU92,INDIRECT(SUBSTITUTE($J92," ","")&amp;"Manufactures"),2,0),"Требуется код страны")</f>
        <v>Китай</v>
      </c>
      <c r="AX92" s="117">
        <f>0.05+0.05</f>
        <v>0.1</v>
      </c>
      <c r="AY92" s="112">
        <f>IF(AX92&lt;&gt;"",AX92*1.5,"Требуется нетто")</f>
        <v>0.15000000000000002</v>
      </c>
      <c r="AZ92" s="112">
        <f>+IF(AX92&lt;&gt;"",IFERROR(AT92*AX92,"Требуются кол-во и нетто"),"Требуются кол-во и нетто")</f>
        <v>2.4000000000000004</v>
      </c>
      <c r="BA92" s="112">
        <f>IF(AY92&lt;&gt;"",IFERROR(AT92*AY92,"Требуются кол-во и брутто"),"Требуются кол-во и брутто")</f>
        <v>3.6000000000000005</v>
      </c>
      <c r="BB92" s="118">
        <v>345.59999999999997</v>
      </c>
      <c r="BC92" s="150">
        <f>+IF(BB92&lt;&gt;0,IFERROR(AT92*BB92,"Требуются кол-во и цена"),"Требуются кол-во и цена")</f>
        <v>8294.4</v>
      </c>
      <c r="BD92" s="105">
        <f>IF(A92&lt;&gt;"",IF(_xlfn.XLOOKUP(A92,'1C'!A:A,'1C'!A:A,0,0)&gt;0,1,0),"")</f>
        <v>0</v>
      </c>
      <c r="BE92" s="105">
        <f>IF(C92&lt;&gt;"",IF(_xlfn.XLOOKUP(TEXT(C92,"###"),'1C'!W:W,'1C'!D:D,0,0)&gt;0,0,1),"")</f>
        <v>0</v>
      </c>
      <c r="BF92" s="109">
        <f>IFERROR(IF(BE92,"-",IFERROR(IF(BD92&gt;0,0,1),"")),"")</f>
        <v>1</v>
      </c>
    </row>
    <row r="93" spans="1:58" ht="148.9" customHeight="1">
      <c r="A93" s="112" t="str">
        <f>IF(C93&amp;K93&lt;&gt;"",C93&amp;K93,"")</f>
        <v>BUCKET 024BLUE</v>
      </c>
      <c r="B93" s="10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80-717-06</v>
      </c>
      <c r="C93" s="121" t="s">
        <v>4144</v>
      </c>
      <c r="D93" s="112"/>
      <c r="E93" s="112" t="str">
        <f>IF(F93&lt;&gt;"",IFERROR(VLOOKUP(F93,Категории!A:B,2,0),""),"Требуется категория")</f>
        <v>Панамы</v>
      </c>
      <c r="F93" s="112" t="str">
        <f>IF(A93&lt;&gt;"",IF(BD93&gt;0,_xlfn.XLOOKUP(A93,'1C'!A:A,'1C'!J:J,"",0),_xlfn.XLOOKUP(C93,'1C'!W:W,'1C'!J:J,"",0)),"")</f>
        <v>Панама</v>
      </c>
      <c r="G93" s="114" t="str">
        <f>IF(C93&lt;&gt;"",IF(BD93&gt;0,_xlfn.XLOOKUP(A93,'1C'!A:A,'1C'!L:L,"",0),_xlfn.XLOOKUP(C93,'1C'!W:W,'1C'!L:L,"",0)),"")</f>
        <v>Herman</v>
      </c>
      <c r="H93" s="112" t="str">
        <f>IF(A93&lt;&gt;"",_xlfn.XLOOKUP(A93,'1C'!A:A,'1C'!M:M,_xlfn.XLOOKUP(C93,'1C'!W:W,'1C'!M:M,"",0),0))</f>
        <v>летний</v>
      </c>
      <c r="J93" s="116" t="str">
        <f>_xlfn.LET(_xlpm.text,IF(A93&lt;&gt;"",IF('1C'!$AJ$1&lt;&gt;"",'1C'!$AJ$1,_xlfn.XLOOKUP(A93,'1C'!A:A,'1C'!D:D,_xlfn.XLOOKUP(C93,'1C'!W:W,'1C'!D:D,"",0),0))),_xlpm.ifError,_xlpm.text,_xlpm.space1,FIND(" ",_xlpm.text),_xlpm.space2,FIND(" ",_xlpm.text,_xlpm.space1),IFERROR(MID(_xlpm.text,_xlpm.space1+1,_xlpm.space2),_xlpm.ifError))</f>
        <v>Herman</v>
      </c>
      <c r="K93" s="120" t="s">
        <v>8304</v>
      </c>
      <c r="L93" s="146" t="str">
        <f>IF(K93&lt;&gt;"",IFERROR(VLOOKUP(A93,'1C'!A:X,8,0),IFERROR(VLOOKUP(K93,Colors!D:E,2,0),"")),"")</f>
        <v>синий</v>
      </c>
      <c r="M93" s="136"/>
      <c r="N93" s="136"/>
      <c r="O93" s="136"/>
      <c r="P93" s="136"/>
      <c r="Q93" s="145" t="str">
        <f>IF(A93&lt;&gt;"",_xlfn.XLOOKUP(A93,'1C'!A:A,'1C'!I:I,_xlfn.XLOOKUP(C93,'1C'!W:W,'1C'!I:I,"",0),0),"")</f>
        <v>100% хлопок</v>
      </c>
      <c r="R93" s="136"/>
      <c r="S93" s="114" t="str">
        <f>_xlfn.LET(_xlpm.RES,IF(A93&lt;&gt;"",_xlfn.XLOOKUP(A93,'1C'!A:A,'1C'!N:N,_xlfn.XLOOKUP(C93,'1C'!W:W,'1C'!N:N,"",0),0),""),IF(_xlpm.RES=0,"",_xlpm.RES))</f>
        <v>хлопковые</v>
      </c>
      <c r="T93" s="116" t="str">
        <f>IF(S93&lt;&gt;"",IFERROR(VLOOKUP(S93,MaterialsTypes!F:G,2,0),IFERROR(VLOOKUP(Q93,MaterialsTypes100,2,0),"")),IFERROR(VLOOKUP(Q93,MaterialsTypes100,2,0),""))</f>
        <v>Текстиль, ткань</v>
      </c>
      <c r="U93" s="116" t="str">
        <f>IF(A93&lt;&gt;"",_xlfn.XLOOKUP(A93,'1C'!A:A,'1C'!K:K,_xlfn.XLOOKUP(C93,'1C'!W:W,'1C'!K:K,"",0),0),"")</f>
        <v>Детские</v>
      </c>
      <c r="V93" s="107"/>
      <c r="Y93" s="107"/>
      <c r="AA93" s="107"/>
      <c r="AC93" s="107"/>
      <c r="AE93" s="107"/>
      <c r="AG93" s="107"/>
      <c r="AK93" s="106">
        <v>12</v>
      </c>
      <c r="AL93" s="106">
        <v>12</v>
      </c>
      <c r="AT93" s="114">
        <f>IF(COUNTBLANK(V93:AS93)&lt;24,SUM(V93:AS93),"")</f>
        <v>24</v>
      </c>
      <c r="AU93" s="148" t="str">
        <f>IF(A93&lt;&gt;"",_xlfn.XLOOKUP(_xlfn.XLOOKUP(A93,'1C'!A:A,'1C'!O:O,_xlfn.XLOOKUP(C93,'1C'!W:W,'1C'!O:O,"",0),0),Settings!N:N,Settings!O:O,"",0),"")</f>
        <v>CN</v>
      </c>
      <c r="AV93" s="114" t="str">
        <f ca="1">IF(AU93&lt;&gt;"",VLOOKUP(AU93,INDIRECT(SUBSTITUTE($J93,"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3" s="112" t="str">
        <f ca="1">IF(AU93&lt;&gt;"",VLOOKUP(AU93,INDIRECT(SUBSTITUTE($J93," ","")&amp;"Manufactures"),2,0),"Требуется код страны")</f>
        <v>Китай</v>
      </c>
      <c r="AX93" s="117">
        <f>0.05+0.05</f>
        <v>0.1</v>
      </c>
      <c r="AY93" s="112">
        <f>IF(AX93&lt;&gt;"",AX93*1.5,"Требуется нетто")</f>
        <v>0.15000000000000002</v>
      </c>
      <c r="AZ93" s="112">
        <f>+IF(AX93&lt;&gt;"",IFERROR(AT93*AX93,"Требуются кол-во и нетто"),"Требуются кол-во и нетто")</f>
        <v>2.4000000000000004</v>
      </c>
      <c r="BA93" s="112">
        <f>IF(AY93&lt;&gt;"",IFERROR(AT93*AY93,"Требуются кол-во и брутто"),"Требуются кол-во и брутто")</f>
        <v>3.6000000000000005</v>
      </c>
      <c r="BB93" s="118">
        <v>345.59999999999997</v>
      </c>
      <c r="BC93" s="150">
        <f>+IF(BB93&lt;&gt;0,IFERROR(AT93*BB93,"Требуются кол-во и цена"),"Требуются кол-во и цена")</f>
        <v>8294.4</v>
      </c>
      <c r="BD93" s="105">
        <f>IF(A93&lt;&gt;"",IF(_xlfn.XLOOKUP(A93,'1C'!A:A,'1C'!A:A,0,0)&gt;0,1,0),"")</f>
        <v>0</v>
      </c>
      <c r="BE93" s="105">
        <f>IF(C93&lt;&gt;"",IF(_xlfn.XLOOKUP(TEXT(C93,"###"),'1C'!W:W,'1C'!D:D,0,0)&gt;0,0,1),"")</f>
        <v>0</v>
      </c>
      <c r="BF93" s="109">
        <f>IFERROR(IF(BE93,"-",IFERROR(IF(BD93&gt;0,0,1),"")),"")</f>
        <v>1</v>
      </c>
    </row>
    <row r="94" spans="1:58" ht="150.19999999999999" customHeight="1">
      <c r="A94" s="112" t="str">
        <f>IF(C94&amp;K94&lt;&gt;"",C94&amp;K94,"")</f>
        <v>BUCKET 024FUSHIA</v>
      </c>
      <c r="B94" s="10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80-717-34</v>
      </c>
      <c r="C94" s="121" t="s">
        <v>4144</v>
      </c>
      <c r="D94" s="112"/>
      <c r="E94" s="112" t="str">
        <f>IF(F94&lt;&gt;"",IFERROR(VLOOKUP(F94,Категории!A:B,2,0),""),"Требуется категория")</f>
        <v>Панамы</v>
      </c>
      <c r="F94" s="112" t="str">
        <f>IF(A94&lt;&gt;"",IF(BD94&gt;0,_xlfn.XLOOKUP(A94,'1C'!A:A,'1C'!J:J,"",0),_xlfn.XLOOKUP(C94,'1C'!W:W,'1C'!J:J,"",0)),"")</f>
        <v>Панама</v>
      </c>
      <c r="G94" s="114" t="str">
        <f>IF(C94&lt;&gt;"",IF(BD94&gt;0,_xlfn.XLOOKUP(A94,'1C'!A:A,'1C'!L:L,"",0),_xlfn.XLOOKUP(C94,'1C'!W:W,'1C'!L:L,"",0)),"")</f>
        <v>Herman</v>
      </c>
      <c r="H94" s="112" t="str">
        <f>IF(A94&lt;&gt;"",_xlfn.XLOOKUP(A94,'1C'!A:A,'1C'!M:M,_xlfn.XLOOKUP(C94,'1C'!W:W,'1C'!M:M,"",0),0))</f>
        <v>летний</v>
      </c>
      <c r="J94" s="116" t="str">
        <f>_xlfn.LET(_xlpm.text,IF(A94&lt;&gt;"",IF('1C'!$AJ$1&lt;&gt;"",'1C'!$AJ$1,_xlfn.XLOOKUP(A94,'1C'!A:A,'1C'!D:D,_xlfn.XLOOKUP(C94,'1C'!W:W,'1C'!D:D,"",0),0))),_xlpm.ifError,_xlpm.text,_xlpm.space1,FIND(" ",_xlpm.text),_xlpm.space2,FIND(" ",_xlpm.text,_xlpm.space1),IFERROR(MID(_xlpm.text,_xlpm.space1+1,_xlpm.space2),_xlpm.ifError))</f>
        <v>Herman</v>
      </c>
      <c r="K94" s="120" t="s">
        <v>8309</v>
      </c>
      <c r="L94" s="120" t="s">
        <v>68</v>
      </c>
      <c r="M94" s="136"/>
      <c r="N94" s="136"/>
      <c r="O94" s="136"/>
      <c r="P94" s="136"/>
      <c r="Q94" s="145" t="str">
        <f>IF(A94&lt;&gt;"",_xlfn.XLOOKUP(A94,'1C'!A:A,'1C'!I:I,_xlfn.XLOOKUP(C94,'1C'!W:W,'1C'!I:I,"",0),0),"")</f>
        <v>100% хлопок</v>
      </c>
      <c r="R94" s="136"/>
      <c r="S94" s="114" t="str">
        <f>_xlfn.LET(_xlpm.RES,IF(A94&lt;&gt;"",_xlfn.XLOOKUP(A94,'1C'!A:A,'1C'!N:N,_xlfn.XLOOKUP(C94,'1C'!W:W,'1C'!N:N,"",0),0),""),IF(_xlpm.RES=0,"",_xlpm.RES))</f>
        <v>хлопковые</v>
      </c>
      <c r="T94" s="116" t="str">
        <f>IF(S94&lt;&gt;"",IFERROR(VLOOKUP(S94,MaterialsTypes!F:G,2,0),IFERROR(VLOOKUP(Q94,MaterialsTypes100,2,0),"")),IFERROR(VLOOKUP(Q94,MaterialsTypes100,2,0),""))</f>
        <v>Текстиль, ткань</v>
      </c>
      <c r="U94" s="116" t="str">
        <f>IF(A94&lt;&gt;"",_xlfn.XLOOKUP(A94,'1C'!A:A,'1C'!K:K,_xlfn.XLOOKUP(C94,'1C'!W:W,'1C'!K:K,"",0),0),"")</f>
        <v>Детские</v>
      </c>
      <c r="V94" s="107"/>
      <c r="Y94" s="107"/>
      <c r="AA94" s="107"/>
      <c r="AC94" s="107"/>
      <c r="AE94" s="107"/>
      <c r="AG94" s="107"/>
      <c r="AK94" s="106">
        <v>12</v>
      </c>
      <c r="AL94" s="106">
        <v>12</v>
      </c>
      <c r="AT94" s="114">
        <f>IF(COUNTBLANK(V94:AS94)&lt;24,SUM(V94:AS94),"")</f>
        <v>24</v>
      </c>
      <c r="AU94" s="148" t="str">
        <f>IF(A94&lt;&gt;"",_xlfn.XLOOKUP(_xlfn.XLOOKUP(A94,'1C'!A:A,'1C'!O:O,_xlfn.XLOOKUP(C94,'1C'!W:W,'1C'!O:O,"",0),0),Settings!N:N,Settings!O:O,"",0),"")</f>
        <v>CN</v>
      </c>
      <c r="AV94" s="114" t="str">
        <f ca="1">IF(AU94&lt;&gt;"",VLOOKUP(AU94,INDIRECT(SUBSTITUTE($J94,"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4" s="112" t="str">
        <f ca="1">IF(AU94&lt;&gt;"",VLOOKUP(AU94,INDIRECT(SUBSTITUTE($J94," ","")&amp;"Manufactures"),2,0),"Требуется код страны")</f>
        <v>Китай</v>
      </c>
      <c r="AX94" s="117">
        <f>0.05+0.05</f>
        <v>0.1</v>
      </c>
      <c r="AY94" s="112">
        <f>IF(AX94&lt;&gt;"",AX94*1.5,"Требуется нетто")</f>
        <v>0.15000000000000002</v>
      </c>
      <c r="AZ94" s="112">
        <f>+IF(AX94&lt;&gt;"",IFERROR(AT94*AX94,"Требуются кол-во и нетто"),"Требуются кол-во и нетто")</f>
        <v>2.4000000000000004</v>
      </c>
      <c r="BA94" s="112">
        <f>IF(AY94&lt;&gt;"",IFERROR(AT94*AY94,"Требуются кол-во и брутто"),"Требуются кол-во и брутто")</f>
        <v>3.6000000000000005</v>
      </c>
      <c r="BB94" s="118">
        <v>345.59999999999997</v>
      </c>
      <c r="BC94" s="150">
        <f>+IF(BB94&lt;&gt;0,IFERROR(AT94*BB94,"Требуются кол-во и цена"),"Требуются кол-во и цена")</f>
        <v>8294.4</v>
      </c>
      <c r="BD94" s="105">
        <f>IF(A94&lt;&gt;"",IF(_xlfn.XLOOKUP(A94,'1C'!A:A,'1C'!A:A,0,0)&gt;0,1,0),"")</f>
        <v>0</v>
      </c>
      <c r="BE94" s="105">
        <f>IF(C94&lt;&gt;"",IF(_xlfn.XLOOKUP(TEXT(C94,"###"),'1C'!W:W,'1C'!D:D,0,0)&gt;0,0,1),"")</f>
        <v>0</v>
      </c>
      <c r="BF94" s="109">
        <f>IFERROR(IF(BE94,"-",IFERROR(IF(BD94&gt;0,0,1),"")),"")</f>
        <v>1</v>
      </c>
    </row>
    <row r="95" spans="1:58" ht="144" customHeight="1">
      <c r="A95" s="112" t="str">
        <f>IF(C95&amp;K95&lt;&gt;"",C95&amp;K95,"")</f>
        <v>B-4003BLACK</v>
      </c>
      <c r="B95" s="10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81-080-09</v>
      </c>
      <c r="C95" s="121" t="s">
        <v>8282</v>
      </c>
      <c r="E95" s="112" t="str">
        <f>IF(F95&lt;&gt;"",IFERROR(VLOOKUP(F95,Категории!A:B,2,0),""),"Требуется категория")</f>
        <v>Кепки</v>
      </c>
      <c r="F95" s="106" t="s">
        <v>320</v>
      </c>
      <c r="G95" s="136" t="s">
        <v>383</v>
      </c>
      <c r="H95" s="106" t="s">
        <v>388</v>
      </c>
      <c r="J95" s="112" t="str">
        <f>_xlfn.LET(_xlpm.text,IF(A95&lt;&gt;"",IF('1C'!$AJ$1&lt;&gt;"",'1C'!$AJ$1,_xlfn.XLOOKUP(A95,'1C'!A:A,'1C'!D:D,_xlfn.XLOOKUP(C95,'1C'!W:W,'1C'!D:D,"",0),0))),_xlpm.ifError,_xlpm.text,_xlpm.space1,FIND(" ",_xlpm.text),_xlpm.space2,FIND(" ",_xlpm.text,_xlpm.space1),IFERROR(MID(_xlpm.text,_xlpm.space1+1,_xlpm.space2),_xlpm.ifError))</f>
        <v>Herman</v>
      </c>
      <c r="K95" s="122" t="s">
        <v>8298</v>
      </c>
      <c r="L95" s="146" t="str">
        <f>IF(K95&lt;&gt;"",IFERROR(VLOOKUP(A95,'1C'!A:X,8,0),IFERROR(VLOOKUP(K95,Colors!D:E,2,0),"")),"")</f>
        <v>черный</v>
      </c>
      <c r="M95" s="136"/>
      <c r="N95" s="136"/>
      <c r="O95" s="136"/>
      <c r="P95" s="136"/>
      <c r="Q95" s="137" t="s">
        <v>2445</v>
      </c>
      <c r="R95" s="136"/>
      <c r="S95" s="136" t="s">
        <v>32</v>
      </c>
      <c r="T95" s="107" t="s">
        <v>5</v>
      </c>
      <c r="U95" s="107" t="s">
        <v>382</v>
      </c>
      <c r="V95" s="107"/>
      <c r="Y95" s="107">
        <v>10</v>
      </c>
      <c r="AA95" s="107">
        <v>11</v>
      </c>
      <c r="AC95" s="107">
        <v>15</v>
      </c>
      <c r="AE95" s="107">
        <v>13</v>
      </c>
      <c r="AG95" s="107"/>
      <c r="AT95" s="116">
        <f>IF(COUNTBLANK(V95:AS95)&lt;24,SUM(V95:AS95),"")</f>
        <v>49</v>
      </c>
      <c r="AU95" s="131" t="s">
        <v>423</v>
      </c>
      <c r="AV95" s="114" t="str">
        <f ca="1">IF(AU95&lt;&gt;"",VLOOKUP(AU95,INDIRECT(SUBSTITUTE($J95,"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5" s="112" t="str">
        <f ca="1">IF(AU95&lt;&gt;"",VLOOKUP(AU95,INDIRECT(SUBSTITUTE($J95," ","")&amp;"Manufactures"),2,0),"Требуется код страны")</f>
        <v>Китай</v>
      </c>
      <c r="AX95" s="117">
        <f>0.05+0.05</f>
        <v>0.1</v>
      </c>
      <c r="AY95" s="112">
        <f>IF(AX95&lt;&gt;"",AX95*1.5,"Требуется нетто")</f>
        <v>0.15000000000000002</v>
      </c>
      <c r="AZ95" s="112">
        <f>+IF(AX95&lt;&gt;"",IFERROR(AT95*AX95,"Требуются кол-во и нетто"),"Требуются кол-во и нетто")</f>
        <v>4.9000000000000004</v>
      </c>
      <c r="BA95" s="112">
        <f>IF(AY95&lt;&gt;"",IFERROR(AT95*AY95,"Требуются кол-во и брутто"),"Требуются кол-во и брутто")</f>
        <v>7.3500000000000014</v>
      </c>
      <c r="BB95" s="118">
        <v>180</v>
      </c>
      <c r="BC95" s="150">
        <f>+IF(BB95&lt;&gt;0,IFERROR(AT95*BB95,"Требуются кол-во и цена"),"Требуются кол-во и цена")</f>
        <v>8820</v>
      </c>
      <c r="BD95" s="105">
        <f>IF(A95&lt;&gt;"",IF(_xlfn.XLOOKUP(A95,'1C'!A:A,'1C'!A:A,0,0)&gt;0,1,0),"")</f>
        <v>0</v>
      </c>
      <c r="BE95" s="105">
        <f>IF(C95&lt;&gt;"",IF(_xlfn.XLOOKUP(TEXT(C95,"###"),'1C'!W:W,'1C'!D:D,0,0)&gt;0,0,1),"")</f>
        <v>1</v>
      </c>
      <c r="BF95" s="109" t="str">
        <f>IFERROR(IF(BE95,"-",IFERROR(IF(BD95&gt;0,0,1),"")),"")</f>
        <v>-</v>
      </c>
    </row>
    <row r="96" spans="1:58" ht="144" customHeight="1">
      <c r="A96" s="112" t="str">
        <f>IF(C96&amp;K96&lt;&gt;"",C96&amp;K96,"")</f>
        <v>B-4503BLACK</v>
      </c>
      <c r="B96" s="10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81-081-09</v>
      </c>
      <c r="C96" s="121" t="s">
        <v>8283</v>
      </c>
      <c r="E96" s="112" t="str">
        <f>IF(F96&lt;&gt;"",IFERROR(VLOOKUP(F96,Категории!A:B,2,0),""),"Требуется категория")</f>
        <v>Кепки</v>
      </c>
      <c r="F96" s="106" t="s">
        <v>324</v>
      </c>
      <c r="G96" s="136" t="s">
        <v>383</v>
      </c>
      <c r="H96" s="106" t="s">
        <v>388</v>
      </c>
      <c r="J96" s="112" t="str">
        <f>_xlfn.LET(_xlpm.text,IF(A96&lt;&gt;"",IF('1C'!$AJ$1&lt;&gt;"",'1C'!$AJ$1,_xlfn.XLOOKUP(A96,'1C'!A:A,'1C'!D:D,_xlfn.XLOOKUP(C96,'1C'!W:W,'1C'!D:D,"",0),0))),_xlpm.ifError,_xlpm.text,_xlpm.space1,FIND(" ",_xlpm.text),_xlpm.space2,FIND(" ",_xlpm.text,_xlpm.space1),IFERROR(MID(_xlpm.text,_xlpm.space1+1,_xlpm.space2),_xlpm.ifError))</f>
        <v>Herman</v>
      </c>
      <c r="K96" s="122" t="s">
        <v>8298</v>
      </c>
      <c r="L96" s="146" t="str">
        <f>IF(K96&lt;&gt;"",IFERROR(VLOOKUP(A96,'1C'!A:X,8,0),IFERROR(VLOOKUP(K96,Colors!D:E,2,0),"")),"")</f>
        <v>черный</v>
      </c>
      <c r="M96" s="136"/>
      <c r="N96" s="136"/>
      <c r="O96" s="136"/>
      <c r="P96" s="136"/>
      <c r="Q96" s="137" t="s">
        <v>1265</v>
      </c>
      <c r="R96" s="136"/>
      <c r="S96" s="136" t="s">
        <v>44</v>
      </c>
      <c r="T96" s="107" t="s">
        <v>15</v>
      </c>
      <c r="U96" s="107" t="s">
        <v>382</v>
      </c>
      <c r="V96" s="107"/>
      <c r="Y96" s="107"/>
      <c r="AA96" s="107"/>
      <c r="AC96" s="107">
        <v>40</v>
      </c>
      <c r="AE96" s="107">
        <v>20</v>
      </c>
      <c r="AG96" s="107"/>
      <c r="AT96" s="116">
        <f>IF(COUNTBLANK(V96:AS96)&lt;24,SUM(V96:AS96),"")</f>
        <v>60</v>
      </c>
      <c r="AU96" s="131" t="s">
        <v>423</v>
      </c>
      <c r="AV96" s="114" t="str">
        <f ca="1">IF(AU96&lt;&gt;"",VLOOKUP(AU96,INDIRECT(SUBSTITUTE($J96,"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6" s="112" t="str">
        <f ca="1">IF(AU96&lt;&gt;"",VLOOKUP(AU96,INDIRECT(SUBSTITUTE($J96," ","")&amp;"Manufactures"),2,0),"Требуется код страны")</f>
        <v>Китай</v>
      </c>
      <c r="AX96" s="117">
        <f>0.05+0.05</f>
        <v>0.1</v>
      </c>
      <c r="AY96" s="112">
        <f>IF(AX96&lt;&gt;"",AX96*1.5,"Требуется нетто")</f>
        <v>0.15000000000000002</v>
      </c>
      <c r="AZ96" s="112">
        <f>+IF(AX96&lt;&gt;"",IFERROR(AT96*AX96,"Требуются кол-во и нетто"),"Требуются кол-во и нетто")</f>
        <v>6</v>
      </c>
      <c r="BA96" s="112">
        <f>IF(AY96&lt;&gt;"",IFERROR(AT96*AY96,"Требуются кол-во и брутто"),"Требуются кол-во и брутто")</f>
        <v>9.0000000000000018</v>
      </c>
      <c r="BB96" s="118">
        <v>180</v>
      </c>
      <c r="BC96" s="150">
        <f>+IF(BB96&lt;&gt;0,IFERROR(AT96*BB96,"Требуются кол-во и цена"),"Требуются кол-во и цена")</f>
        <v>10800</v>
      </c>
      <c r="BD96" s="105">
        <f>IF(A96&lt;&gt;"",IF(_xlfn.XLOOKUP(A96,'1C'!A:A,'1C'!A:A,0,0)&gt;0,1,0),"")</f>
        <v>0</v>
      </c>
      <c r="BE96" s="105">
        <f>IF(C96&lt;&gt;"",IF(_xlfn.XLOOKUP(TEXT(C96,"###"),'1C'!W:W,'1C'!D:D,0,0)&gt;0,0,1),"")</f>
        <v>1</v>
      </c>
      <c r="BF96" s="109" t="str">
        <f>IFERROR(IF(BE96,"-",IFERROR(IF(BD96&gt;0,0,1),"")),"")</f>
        <v>-</v>
      </c>
    </row>
    <row r="97" spans="1:58" ht="150.94999999999999" customHeight="1">
      <c r="A97" s="112" t="str">
        <f>IF(C97&amp;K97&lt;&gt;"",C97&amp;K97,"")</f>
        <v>HORSEBLUE</v>
      </c>
      <c r="B97" s="10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80-824-16</v>
      </c>
      <c r="C97" s="121" t="s">
        <v>4922</v>
      </c>
      <c r="E97" s="112" t="str">
        <f>IF(F97&lt;&gt;"",IFERROR(VLOOKUP(F97,Категории!A:B,2,0),""),"Требуется категория")</f>
        <v>Кепки</v>
      </c>
      <c r="F97" s="112" t="str">
        <f>IF(A97&lt;&gt;"",IF(BD97&gt;0,_xlfn.XLOOKUP(A97,'1C'!A:A,'1C'!J:J,"",0),_xlfn.XLOOKUP(C97,'1C'!W:W,'1C'!J:J,"",0)),"")</f>
        <v>Кепка картуз</v>
      </c>
      <c r="G97" s="114" t="str">
        <f>IF(C97&lt;&gt;"",IF(BD97&gt;0,_xlfn.XLOOKUP(A97,'1C'!A:A,'1C'!L:L,"",0),_xlfn.XLOOKUP(C97,'1C'!W:W,'1C'!L:L,"",0)),"")</f>
        <v>Herman</v>
      </c>
      <c r="H97" s="112" t="str">
        <f>IF(A97&lt;&gt;"",_xlfn.XLOOKUP(A97,'1C'!A:A,'1C'!M:M,_xlfn.XLOOKUP(C97,'1C'!W:W,'1C'!M:M,"",0),0))</f>
        <v>всесезон</v>
      </c>
      <c r="J97" s="112" t="str">
        <f>_xlfn.LET(_xlpm.text,IF(A97&lt;&gt;"",IF('1C'!$AJ$1&lt;&gt;"",'1C'!$AJ$1,_xlfn.XLOOKUP(A97,'1C'!A:A,'1C'!D:D,_xlfn.XLOOKUP(C97,'1C'!W:W,'1C'!D:D,"",0),0))),_xlpm.ifError,_xlpm.text,_xlpm.space1,FIND(" ",_xlpm.text),_xlpm.space2,FIND(" ",_xlpm.text,_xlpm.space1),IFERROR(MID(_xlpm.text,_xlpm.space1+1,_xlpm.space2),_xlpm.ifError))</f>
        <v>Herman</v>
      </c>
      <c r="K97" s="122" t="s">
        <v>8304</v>
      </c>
      <c r="L97" s="146" t="s">
        <v>55</v>
      </c>
      <c r="M97" s="136"/>
      <c r="N97" s="136"/>
      <c r="O97" s="136"/>
      <c r="P97" s="136"/>
      <c r="Q97" s="145" t="str">
        <f>IF(A97&lt;&gt;"",_xlfn.XLOOKUP(A97,'1C'!A:A,'1C'!I:I,_xlfn.XLOOKUP(C97,'1C'!W:W,'1C'!I:I,"",0),0),"")</f>
        <v>90% шерсть - 10% кашемир</v>
      </c>
      <c r="R97" s="136"/>
      <c r="S97" s="114" t="str">
        <f>_xlfn.LET(_xlpm.RES,IF(A97&lt;&gt;"",_xlfn.XLOOKUP(A97,'1C'!A:A,'1C'!N:N,_xlfn.XLOOKUP(C97,'1C'!W:W,'1C'!N:N,"",0),0),""),IF(_xlpm.RES=0,"",_xlpm.RES))</f>
        <v>шерстяные</v>
      </c>
      <c r="T97" s="107" t="s">
        <v>15</v>
      </c>
      <c r="U97" s="116" t="str">
        <f>IF(A97&lt;&gt;"",_xlfn.XLOOKUP(A97,'1C'!A:A,'1C'!K:K,_xlfn.XLOOKUP(C97,'1C'!W:W,'1C'!K:K,"",0),0),"")</f>
        <v>Унисекс</v>
      </c>
      <c r="V97" s="107"/>
      <c r="Y97" s="107"/>
      <c r="AA97" s="107"/>
      <c r="AC97" s="107">
        <v>2</v>
      </c>
      <c r="AD97" s="106">
        <v>1</v>
      </c>
      <c r="AE97" s="107">
        <v>3</v>
      </c>
      <c r="AG97" s="107"/>
      <c r="AT97" s="116">
        <f>IF(COUNTBLANK(V97:AS97)&lt;24,SUM(V97:AS97),"")</f>
        <v>6</v>
      </c>
      <c r="AU97" s="148" t="str">
        <f>IF(A97&lt;&gt;"",_xlfn.XLOOKUP(_xlfn.XLOOKUP(A97,'1C'!A:A,'1C'!O:O,_xlfn.XLOOKUP(C97,'1C'!W:W,'1C'!O:O,"",0),0),Settings!N:N,Settings!O:O,"",0),"")</f>
        <v>IT</v>
      </c>
      <c r="AV97" s="114" t="str">
        <f ca="1">IF(AU97&lt;&gt;"",VLOOKUP(AU97,INDIRECT(SUBSTITUTE($J97,"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97" s="112" t="str">
        <f ca="1">IF(AU97&lt;&gt;"",VLOOKUP(AU97,INDIRECT(SUBSTITUTE($J97," ","")&amp;"Manufactures"),2,0),"Требуется код страны")</f>
        <v>Италия</v>
      </c>
      <c r="AX97" s="117">
        <f>0.05+0.05</f>
        <v>0.1</v>
      </c>
      <c r="AY97" s="112">
        <f>IF(AX97&lt;&gt;"",AX97*1.5,"Требуется нетто")</f>
        <v>0.15000000000000002</v>
      </c>
      <c r="AZ97" s="112">
        <f>+IF(AX97&lt;&gt;"",IFERROR(AT97*AX97,"Требуются кол-во и нетто"),"Требуются кол-во и нетто")</f>
        <v>0.60000000000000009</v>
      </c>
      <c r="BA97" s="112">
        <f>IF(AY97&lt;&gt;"",IFERROR(AT97*AY97,"Требуются кол-во и брутто"),"Требуются кол-во и брутто")</f>
        <v>0.90000000000000013</v>
      </c>
      <c r="BB97" s="118">
        <v>360</v>
      </c>
      <c r="BC97" s="150">
        <f>+IF(BB97&lt;&gt;0,IFERROR(AT97*BB97,"Требуются кол-во и цена"),"Требуются кол-во и цена")</f>
        <v>2160</v>
      </c>
      <c r="BD97" s="105">
        <f>IF(A97&lt;&gt;"",IF(_xlfn.XLOOKUP(A97,'1C'!A:A,'1C'!A:A,0,0)&gt;0,1,0),"")</f>
        <v>0</v>
      </c>
      <c r="BE97" s="105">
        <f>IF(C97&lt;&gt;"",IF(_xlfn.XLOOKUP(TEXT(C97,"###"),'1C'!W:W,'1C'!D:D,0,0)&gt;0,0,1),"")</f>
        <v>0</v>
      </c>
      <c r="BF97" s="109">
        <f>IFERROR(IF(BE97,"-",IFERROR(IF(BD97&gt;0,0,1),"")),"")</f>
        <v>1</v>
      </c>
    </row>
    <row r="98" spans="1:58" ht="148.9" customHeight="1">
      <c r="A98" s="112" t="str">
        <f>IF(C98&amp;K98&lt;&gt;"",C98&amp;K98,"")</f>
        <v>BUCK 006NAVY</v>
      </c>
      <c r="B98" s="10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80-863-16</v>
      </c>
      <c r="C98" s="121" t="s">
        <v>5125</v>
      </c>
      <c r="D98" s="112"/>
      <c r="E98" s="112" t="str">
        <f>IF(F98&lt;&gt;"",IFERROR(VLOOKUP(F98,Категории!A:B,2,0),""),"Требуется категория")</f>
        <v>Шапки</v>
      </c>
      <c r="F98" s="112" t="str">
        <f>IF(A98&lt;&gt;"",IF(BD98&gt;0,_xlfn.XLOOKUP(A98,'1C'!A:A,'1C'!J:J,"",0),_xlfn.XLOOKUP(C98,'1C'!W:W,'1C'!J:J,"",0)),"")</f>
        <v>Шапка ушанка</v>
      </c>
      <c r="G98" s="114" t="str">
        <f>IF(C98&lt;&gt;"",IF(BD98&gt;0,_xlfn.XLOOKUP(A98,'1C'!A:A,'1C'!L:L,"",0),_xlfn.XLOOKUP(C98,'1C'!W:W,'1C'!L:L,"",0)),"")</f>
        <v>Herman</v>
      </c>
      <c r="H98" s="112" t="str">
        <f>IF(A98&lt;&gt;"",_xlfn.XLOOKUP(A98,'1C'!A:A,'1C'!M:M,_xlfn.XLOOKUP(C98,'1C'!W:W,'1C'!M:M,"",0),0))</f>
        <v>зимний</v>
      </c>
      <c r="J98" s="112" t="str">
        <f>_xlfn.LET(_xlpm.text,IF(A98&lt;&gt;"",IF('1C'!$AJ$1&lt;&gt;"",'1C'!$AJ$1,_xlfn.XLOOKUP(A98,'1C'!A:A,'1C'!D:D,_xlfn.XLOOKUP(C98,'1C'!W:W,'1C'!D:D,"",0),0))),_xlpm.ifError,_xlpm.text,_xlpm.space1,FIND(" ",_xlpm.text),_xlpm.space2,FIND(" ",_xlpm.text,_xlpm.space1),IFERROR(MID(_xlpm.text,_xlpm.space1+1,_xlpm.space2),_xlpm.ifError))</f>
        <v>Herman</v>
      </c>
      <c r="K98" s="122" t="s">
        <v>8300</v>
      </c>
      <c r="L98" s="147" t="str">
        <f>IF(K98&lt;&gt;"",IFERROR(VLOOKUP(A98,'1C'!A:X,8,0),IFERROR(VLOOKUP(K98,Colors!D:E,2,0),"")),"")</f>
        <v>темно-синий</v>
      </c>
      <c r="M98" s="136"/>
      <c r="N98" s="136"/>
      <c r="O98" s="136"/>
      <c r="P98" s="136"/>
      <c r="Q98" s="145" t="str">
        <f>IF(A98&lt;&gt;"",_xlfn.XLOOKUP(A98,'1C'!A:A,'1C'!I:I,_xlfn.XLOOKUP(C98,'1C'!W:W,'1C'!I:I,"",0),0),"")</f>
        <v>100% полиэстер</v>
      </c>
      <c r="R98" s="136"/>
      <c r="S98" s="136"/>
      <c r="T98" s="107" t="s">
        <v>15</v>
      </c>
      <c r="U98" s="116" t="s">
        <v>387</v>
      </c>
      <c r="V98" s="107"/>
      <c r="Y98" s="107">
        <v>1</v>
      </c>
      <c r="AA98" s="107">
        <v>2</v>
      </c>
      <c r="AC98" s="107">
        <v>1</v>
      </c>
      <c r="AE98" s="107">
        <v>1</v>
      </c>
      <c r="AG98" s="107"/>
      <c r="AT98" s="116">
        <f>IF(COUNTBLANK(V98:AS98)&lt;24,SUM(V98:AS98),"")</f>
        <v>5</v>
      </c>
      <c r="AU98" s="148" t="str">
        <f>IF(A98&lt;&gt;"",_xlfn.XLOOKUP(_xlfn.XLOOKUP(A98,'1C'!A:A,'1C'!O:O,_xlfn.XLOOKUP(C98,'1C'!W:W,'1C'!O:O,"",0),0),Settings!N:N,Settings!O:O,"",0),"")</f>
        <v>CN</v>
      </c>
      <c r="AV98" s="114" t="str">
        <f ca="1">IF(AU98&lt;&gt;"",VLOOKUP(AU98,INDIRECT(SUBSTITUTE($J98,"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8" s="112" t="str">
        <f ca="1">IF(AU98&lt;&gt;"",VLOOKUP(AU98,INDIRECT(SUBSTITUTE($J98," ","")&amp;"Manufactures"),2,0),"Требуется код страны")</f>
        <v>Китай</v>
      </c>
      <c r="AX98" s="117">
        <f>0.05+0.05</f>
        <v>0.1</v>
      </c>
      <c r="AY98" s="112">
        <f>IF(AX98&lt;&gt;"",AX98*1.5,"Требуется нетто")</f>
        <v>0.15000000000000002</v>
      </c>
      <c r="AZ98" s="112">
        <f>+IF(AX98&lt;&gt;"",IFERROR(AT98*AX98,"Требуются кол-во и нетто"),"Требуются кол-во и нетто")</f>
        <v>0.5</v>
      </c>
      <c r="BA98" s="112">
        <f>IF(AY98&lt;&gt;"",IFERROR(AT98*AY98,"Требуются кол-во и брутто"),"Требуются кол-во и брутто")</f>
        <v>0.75000000000000011</v>
      </c>
      <c r="BB98" s="118">
        <v>270</v>
      </c>
      <c r="BC98" s="150">
        <f>+IF(BB98&lt;&gt;0,IFERROR(AT98*BB98,"Требуются кол-во и цена"),"Требуются кол-во и цена")</f>
        <v>1350</v>
      </c>
      <c r="BD98" s="105">
        <f>IF(A98&lt;&gt;"",IF(_xlfn.XLOOKUP(A98,'1C'!A:A,'1C'!A:A,0,0)&gt;0,1,0),"")</f>
        <v>0</v>
      </c>
      <c r="BE98" s="105">
        <f>IF(C98&lt;&gt;"",IF(_xlfn.XLOOKUP(TEXT(C98,"###"),'1C'!W:W,'1C'!D:D,0,0)&gt;0,0,1),"")</f>
        <v>0</v>
      </c>
      <c r="BF98" s="109">
        <f>IFERROR(IF(BE98,"-",IFERROR(IF(BD98&gt;0,0,1),"")),"")</f>
        <v>1</v>
      </c>
    </row>
    <row r="99" spans="1:58" ht="150.19999999999999" customHeight="1">
      <c r="A99" s="112" t="str">
        <f>IF(C99&amp;K99&lt;&gt;"",C99&amp;K99,"")</f>
        <v>BUCK 006PINK</v>
      </c>
      <c r="B99" s="10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80-863-34</v>
      </c>
      <c r="C99" s="121" t="s">
        <v>5125</v>
      </c>
      <c r="D99" s="112"/>
      <c r="E99" s="112" t="str">
        <f>IF(F99&lt;&gt;"",IFERROR(VLOOKUP(F99,Категории!A:B,2,0),""),"Требуется категория")</f>
        <v>Шапки</v>
      </c>
      <c r="F99" s="112" t="str">
        <f>IF(A99&lt;&gt;"",IF(BD99&gt;0,_xlfn.XLOOKUP(A99,'1C'!A:A,'1C'!J:J,"",0),_xlfn.XLOOKUP(C99,'1C'!W:W,'1C'!J:J,"",0)),"")</f>
        <v>Шапка ушанка</v>
      </c>
      <c r="G99" s="114" t="str">
        <f>IF(C99&lt;&gt;"",IF(BD99&gt;0,_xlfn.XLOOKUP(A99,'1C'!A:A,'1C'!L:L,"",0),_xlfn.XLOOKUP(C99,'1C'!W:W,'1C'!L:L,"",0)),"")</f>
        <v>Herman</v>
      </c>
      <c r="H99" s="112" t="str">
        <f>IF(A99&lt;&gt;"",_xlfn.XLOOKUP(A99,'1C'!A:A,'1C'!M:M,_xlfn.XLOOKUP(C99,'1C'!W:W,'1C'!M:M,"",0),0))</f>
        <v>зимний</v>
      </c>
      <c r="J99" s="112" t="str">
        <f>_xlfn.LET(_xlpm.text,IF(A99&lt;&gt;"",IF('1C'!$AJ$1&lt;&gt;"",'1C'!$AJ$1,_xlfn.XLOOKUP(A99,'1C'!A:A,'1C'!D:D,_xlfn.XLOOKUP(C99,'1C'!W:W,'1C'!D:D,"",0),0))),_xlpm.ifError,_xlpm.text,_xlpm.space1,FIND(" ",_xlpm.text),_xlpm.space2,FIND(" ",_xlpm.text,_xlpm.space1),IFERROR(MID(_xlpm.text,_xlpm.space1+1,_xlpm.space2),_xlpm.ifError))</f>
        <v>Herman</v>
      </c>
      <c r="K99" s="122" t="s">
        <v>8303</v>
      </c>
      <c r="L99" s="146" t="str">
        <f>IF(K99&lt;&gt;"",IFERROR(VLOOKUP(A99,'1C'!A:X,8,0),IFERROR(VLOOKUP(K99,Colors!D:E,2,0),"")),"")</f>
        <v>розовый</v>
      </c>
      <c r="M99" s="136"/>
      <c r="N99" s="136"/>
      <c r="O99" s="136"/>
      <c r="P99" s="136"/>
      <c r="Q99" s="145" t="str">
        <f>IF(A99&lt;&gt;"",_xlfn.XLOOKUP(A99,'1C'!A:A,'1C'!I:I,_xlfn.XLOOKUP(C99,'1C'!W:W,'1C'!I:I,"",0),0),"")</f>
        <v>100% полиэстер</v>
      </c>
      <c r="R99" s="136"/>
      <c r="S99" s="136"/>
      <c r="T99" s="107" t="s">
        <v>15</v>
      </c>
      <c r="U99" s="116" t="s">
        <v>387</v>
      </c>
      <c r="V99" s="107"/>
      <c r="Y99" s="107">
        <v>6</v>
      </c>
      <c r="AA99" s="107">
        <v>14</v>
      </c>
      <c r="AC99" s="107">
        <v>5</v>
      </c>
      <c r="AE99" s="107"/>
      <c r="AG99" s="107"/>
      <c r="AT99" s="116">
        <f>IF(COUNTBLANK(V99:AS99)&lt;24,SUM(V99:AS99),"")</f>
        <v>25</v>
      </c>
      <c r="AU99" s="148" t="str">
        <f>IF(A99&lt;&gt;"",_xlfn.XLOOKUP(_xlfn.XLOOKUP(A99,'1C'!A:A,'1C'!O:O,_xlfn.XLOOKUP(C99,'1C'!W:W,'1C'!O:O,"",0),0),Settings!N:N,Settings!O:O,"",0),"")</f>
        <v>CN</v>
      </c>
      <c r="AV99" s="114" t="str">
        <f ca="1">IF(AU99&lt;&gt;"",VLOOKUP(AU99,INDIRECT(SUBSTITUTE($J99,"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99" s="112" t="str">
        <f ca="1">IF(AU99&lt;&gt;"",VLOOKUP(AU99,INDIRECT(SUBSTITUTE($J99," ","")&amp;"Manufactures"),2,0),"Требуется код страны")</f>
        <v>Китай</v>
      </c>
      <c r="AX99" s="117">
        <f>0.05+0.05</f>
        <v>0.1</v>
      </c>
      <c r="AY99" s="112">
        <f>IF(AX99&lt;&gt;"",AX99*1.5,"Требуется нетто")</f>
        <v>0.15000000000000002</v>
      </c>
      <c r="AZ99" s="112">
        <f>+IF(AX99&lt;&gt;"",IFERROR(AT99*AX99,"Требуются кол-во и нетто"),"Требуются кол-во и нетто")</f>
        <v>2.5</v>
      </c>
      <c r="BA99" s="112">
        <f>IF(AY99&lt;&gt;"",IFERROR(AT99*AY99,"Требуются кол-во и брутто"),"Требуются кол-во и брутто")</f>
        <v>3.7500000000000004</v>
      </c>
      <c r="BB99" s="118">
        <v>270</v>
      </c>
      <c r="BC99" s="150">
        <f>+IF(BB99&lt;&gt;0,IFERROR(AT99*BB99,"Требуются кол-во и цена"),"Требуются кол-во и цена")</f>
        <v>6750</v>
      </c>
      <c r="BD99" s="105">
        <f>IF(A99&lt;&gt;"",IF(_xlfn.XLOOKUP(A99,'1C'!A:A,'1C'!A:A,0,0)&gt;0,1,0),"")</f>
        <v>0</v>
      </c>
      <c r="BE99" s="105">
        <f>IF(C99&lt;&gt;"",IF(_xlfn.XLOOKUP(TEXT(C99,"###"),'1C'!W:W,'1C'!D:D,0,0)&gt;0,0,1),"")</f>
        <v>0</v>
      </c>
      <c r="BF99" s="109">
        <f>IFERROR(IF(BE99,"-",IFERROR(IF(BD99&gt;0,0,1),"")),"")</f>
        <v>1</v>
      </c>
    </row>
    <row r="100" spans="1:58" ht="144" customHeight="1">
      <c r="A100" s="112" t="str">
        <f>IF(C100&amp;K100&lt;&gt;"",C100&amp;K100,"")</f>
        <v>EDMOND 020BLACK</v>
      </c>
      <c r="B100" s="10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81-082-09</v>
      </c>
      <c r="C100" s="121" t="s">
        <v>8284</v>
      </c>
      <c r="E100" s="112" t="str">
        <f>IF(F100&lt;&gt;"",IFERROR(VLOOKUP(F100,Категории!A:B,2,0),""),"Требуется категория")</f>
        <v>Шапки</v>
      </c>
      <c r="F100" s="106" t="s">
        <v>340</v>
      </c>
      <c r="G100" s="136" t="s">
        <v>383</v>
      </c>
      <c r="H100" s="106" t="s">
        <v>389</v>
      </c>
      <c r="J100" s="112" t="str">
        <f>_xlfn.LET(_xlpm.text,IF(A100&lt;&gt;"",IF('1C'!$AJ$1&lt;&gt;"",'1C'!$AJ$1,_xlfn.XLOOKUP(A100,'1C'!A:A,'1C'!D:D,_xlfn.XLOOKUP(C100,'1C'!W:W,'1C'!D:D,"",0),0))),_xlpm.ifError,_xlpm.text,_xlpm.space1,FIND(" ",_xlpm.text),_xlpm.space2,FIND(" ",_xlpm.text,_xlpm.space1),IFERROR(MID(_xlpm.text,_xlpm.space1+1,_xlpm.space2),_xlpm.ifError))</f>
        <v>Herman</v>
      </c>
      <c r="K100" s="122" t="s">
        <v>8298</v>
      </c>
      <c r="L100" s="147" t="str">
        <f>IF(K100&lt;&gt;"",IFERROR(VLOOKUP(A100,'1C'!A:X,8,0),IFERROR(VLOOKUP(K100,Colors!D:E,2,0),"")),"")</f>
        <v>черный</v>
      </c>
      <c r="M100" s="131"/>
      <c r="N100" s="136"/>
      <c r="O100" s="136"/>
      <c r="P100" s="136"/>
      <c r="Q100" s="137" t="s">
        <v>8497</v>
      </c>
      <c r="R100" s="136"/>
      <c r="S100" s="136"/>
      <c r="T100" s="107" t="s">
        <v>34</v>
      </c>
      <c r="U100" s="107" t="s">
        <v>382</v>
      </c>
      <c r="V100" s="107">
        <v>14</v>
      </c>
      <c r="Y100" s="107"/>
      <c r="AA100" s="107"/>
      <c r="AC100" s="107"/>
      <c r="AE100" s="107"/>
      <c r="AG100" s="107"/>
      <c r="AT100" s="116">
        <f>IF(COUNTBLANK(V100:AS100)&lt;24,SUM(V100:AS100),"")</f>
        <v>14</v>
      </c>
      <c r="AU100" s="131" t="s">
        <v>423</v>
      </c>
      <c r="AV100" s="114" t="str">
        <f ca="1">IF(AU100&lt;&gt;"",VLOOKUP(AU100,INDIRECT(SUBSTITUTE($J100,"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0" s="112" t="str">
        <f ca="1">IF(AU100&lt;&gt;"",VLOOKUP(AU100,INDIRECT(SUBSTITUTE($J100," ","")&amp;"Manufactures"),2,0),"Требуется код страны")</f>
        <v>Китай</v>
      </c>
      <c r="AX100" s="117">
        <f>0.05+0.05</f>
        <v>0.1</v>
      </c>
      <c r="AY100" s="112">
        <f>IF(AX100&lt;&gt;"",AX100*1.5,"Требуется нетто")</f>
        <v>0.15000000000000002</v>
      </c>
      <c r="AZ100" s="112">
        <f>+IF(AX100&lt;&gt;"",IFERROR(AT100*AX100,"Требуются кол-во и нетто"),"Требуются кол-во и нетто")</f>
        <v>1.4000000000000001</v>
      </c>
      <c r="BA100" s="112">
        <f>IF(AY100&lt;&gt;"",IFERROR(AT100*AY100,"Требуются кол-во и брутто"),"Требуются кол-во и брутто")</f>
        <v>2.1000000000000005</v>
      </c>
      <c r="BB100" s="118">
        <v>135</v>
      </c>
      <c r="BC100" s="150">
        <f>+IF(BB100&lt;&gt;0,IFERROR(AT100*BB100,"Требуются кол-во и цена"),"Требуются кол-во и цена")</f>
        <v>1890</v>
      </c>
      <c r="BD100" s="105">
        <f>IF(A100&lt;&gt;"",IF(_xlfn.XLOOKUP(A100,'1C'!A:A,'1C'!A:A,0,0)&gt;0,1,0),"")</f>
        <v>0</v>
      </c>
      <c r="BE100" s="105">
        <f>IF(C100&lt;&gt;"",IF(_xlfn.XLOOKUP(TEXT(C100,"###"),'1C'!W:W,'1C'!D:D,0,0)&gt;0,0,1),"")</f>
        <v>1</v>
      </c>
      <c r="BF100" s="109" t="str">
        <f>IFERROR(IF(BE100,"-",IFERROR(IF(BD100&gt;0,0,1),"")),"")</f>
        <v>-</v>
      </c>
    </row>
    <row r="101" spans="1:58" ht="144" customHeight="1">
      <c r="A101" s="112" t="str">
        <f>IF(C101&amp;K101&lt;&gt;"",C101&amp;K101,"")</f>
        <v>EDMOND 039OFFWHITE</v>
      </c>
      <c r="B101" s="10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80-562-17</v>
      </c>
      <c r="C101" s="121" t="s">
        <v>1910</v>
      </c>
      <c r="D101" s="112"/>
      <c r="E101" s="112" t="str">
        <f>IF(F101&lt;&gt;"",IFERROR(VLOOKUP(F101,Категории!A:B,2,0),""),"Требуется категория")</f>
        <v>Шапки</v>
      </c>
      <c r="F101" s="112" t="str">
        <f>IF(A101&lt;&gt;"",IF(BD101&gt;0,_xlfn.XLOOKUP(A101,'1C'!A:A,'1C'!J:J,"",0),_xlfn.XLOOKUP(C101,'1C'!W:W,'1C'!J:J,"",0)),"")</f>
        <v>Шапка вязаная</v>
      </c>
      <c r="G101" s="114" t="str">
        <f>IF(C101&lt;&gt;"",IF(BD101&gt;0,_xlfn.XLOOKUP(A101,'1C'!A:A,'1C'!L:L,"",0),_xlfn.XLOOKUP(C101,'1C'!W:W,'1C'!L:L,"",0)),"")</f>
        <v>Herman</v>
      </c>
      <c r="H101" s="112" t="str">
        <f>IF(A101&lt;&gt;"",_xlfn.XLOOKUP(A101,'1C'!A:A,'1C'!M:M,_xlfn.XLOOKUP(C101,'1C'!W:W,'1C'!M:M,"",0),0))</f>
        <v>зимний</v>
      </c>
      <c r="J101" s="112" t="str">
        <f>_xlfn.LET(_xlpm.text,IF(A101&lt;&gt;"",IF('1C'!$AJ$1&lt;&gt;"",'1C'!$AJ$1,_xlfn.XLOOKUP(A101,'1C'!A:A,'1C'!D:D,_xlfn.XLOOKUP(C101,'1C'!W:W,'1C'!D:D,"",0),0))),_xlpm.ifError,_xlpm.text,_xlpm.space1,FIND(" ",_xlpm.text),_xlpm.space2,FIND(" ",_xlpm.text,_xlpm.space1),IFERROR(MID(_xlpm.text,_xlpm.space1+1,_xlpm.space2),_xlpm.ifError))</f>
        <v>Herman</v>
      </c>
      <c r="K101" s="122" t="s">
        <v>8315</v>
      </c>
      <c r="L101" s="135" t="s">
        <v>57</v>
      </c>
      <c r="M101" s="131"/>
      <c r="N101" s="136"/>
      <c r="O101" s="136"/>
      <c r="P101" s="136"/>
      <c r="Q101" s="145" t="str">
        <f>IF(A101&lt;&gt;"",_xlfn.XLOOKUP(A101,'1C'!A:A,'1C'!I:I,_xlfn.XLOOKUP(C101,'1C'!W:W,'1C'!I:I,"",0),0),"")</f>
        <v>100% акрил</v>
      </c>
      <c r="R101" s="136"/>
      <c r="S101" s="136"/>
      <c r="T101" s="107" t="s">
        <v>34</v>
      </c>
      <c r="U101" s="116" t="str">
        <f>IF(A101&lt;&gt;"",_xlfn.XLOOKUP(A101,'1C'!A:A,'1C'!K:K,_xlfn.XLOOKUP(C101,'1C'!W:W,'1C'!K:K,"",0),0),"")</f>
        <v>Унисекс</v>
      </c>
      <c r="V101" s="107">
        <v>23</v>
      </c>
      <c r="Y101" s="107"/>
      <c r="AA101" s="107"/>
      <c r="AC101" s="107"/>
      <c r="AE101" s="107"/>
      <c r="AG101" s="107"/>
      <c r="AT101" s="116">
        <f>IF(COUNTBLANK(V101:AS101)&lt;24,SUM(V101:AS101),"")</f>
        <v>23</v>
      </c>
      <c r="AU101" s="148" t="str">
        <f>IF(A101&lt;&gt;"",_xlfn.XLOOKUP(_xlfn.XLOOKUP(A101,'1C'!A:A,'1C'!O:O,_xlfn.XLOOKUP(C101,'1C'!W:W,'1C'!O:O,"",0),0),Settings!N:N,Settings!O:O,"",0),"")</f>
        <v>CN</v>
      </c>
      <c r="AV101" s="114" t="str">
        <f ca="1">IF(AU101&lt;&gt;"",VLOOKUP(AU101,INDIRECT(SUBSTITUTE($J101,"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1" s="112" t="str">
        <f ca="1">IF(AU101&lt;&gt;"",VLOOKUP(AU101,INDIRECT(SUBSTITUTE($J101," ","")&amp;"Manufactures"),2,0),"Требуется код страны")</f>
        <v>Китай</v>
      </c>
      <c r="AX101" s="117">
        <f>0.05+0.05</f>
        <v>0.1</v>
      </c>
      <c r="AY101" s="112">
        <f>IF(AX101&lt;&gt;"",AX101*1.5,"Требуется нетто")</f>
        <v>0.15000000000000002</v>
      </c>
      <c r="AZ101" s="112">
        <f>+IF(AX101&lt;&gt;"",IFERROR(AT101*AX101,"Требуются кол-во и нетто"),"Требуются кол-во и нетто")</f>
        <v>2.3000000000000003</v>
      </c>
      <c r="BA101" s="112">
        <f>IF(AY101&lt;&gt;"",IFERROR(AT101*AY101,"Требуются кол-во и брутто"),"Требуются кол-во и брутто")</f>
        <v>3.4500000000000006</v>
      </c>
      <c r="BB101" s="118">
        <v>135</v>
      </c>
      <c r="BC101" s="150">
        <f>+IF(BB101&lt;&gt;0,IFERROR(AT101*BB101,"Требуются кол-во и цена"),"Требуются кол-во и цена")</f>
        <v>3105</v>
      </c>
      <c r="BD101" s="105">
        <f>IF(A101&lt;&gt;"",IF(_xlfn.XLOOKUP(A101,'1C'!A:A,'1C'!A:A,0,0)&gt;0,1,0),"")</f>
        <v>0</v>
      </c>
      <c r="BE101" s="105">
        <f>IF(C101&lt;&gt;"",IF(_xlfn.XLOOKUP(TEXT(C101,"###"),'1C'!W:W,'1C'!D:D,0,0)&gt;0,0,1),"")</f>
        <v>0</v>
      </c>
      <c r="BF101" s="109">
        <f>IFERROR(IF(BE101,"-",IFERROR(IF(BD101&gt;0,0,1),"")),"")</f>
        <v>1</v>
      </c>
    </row>
    <row r="102" spans="1:58" ht="144" customHeight="1">
      <c r="A102" s="112" t="str">
        <f>IF(C102&amp;K102&lt;&gt;"",C102&amp;K102,"")</f>
        <v>EDMOND 005BROWN</v>
      </c>
      <c r="B102" s="10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80-506-14</v>
      </c>
      <c r="C102" s="121" t="s">
        <v>3306</v>
      </c>
      <c r="D102" s="112"/>
      <c r="E102" s="112" t="str">
        <f>IF(F102&lt;&gt;"",IFERROR(VLOOKUP(F102,Категории!A:B,2,0),""),"Требуется категория")</f>
        <v>Шарфы</v>
      </c>
      <c r="F102" s="112" t="str">
        <f>IF(A102&lt;&gt;"",IF(BD102&gt;0,_xlfn.XLOOKUP(A102,'1C'!A:A,'1C'!J:J,"",0),_xlfn.XLOOKUP(C102,'1C'!W:W,'1C'!J:J,"",0)),"")</f>
        <v>Шарф</v>
      </c>
      <c r="G102" s="114" t="str">
        <f>IF(C102&lt;&gt;"",IF(BD102&gt;0,_xlfn.XLOOKUP(A102,'1C'!A:A,'1C'!L:L,"",0),_xlfn.XLOOKUP(C102,'1C'!W:W,'1C'!L:L,"",0)),"")</f>
        <v>Herman</v>
      </c>
      <c r="H102" s="112" t="str">
        <f>IF(A102&lt;&gt;"",_xlfn.XLOOKUP(A102,'1C'!A:A,'1C'!M:M,_xlfn.XLOOKUP(C102,'1C'!W:W,'1C'!M:M,"",0),0))</f>
        <v>зимний</v>
      </c>
      <c r="J102" s="112" t="str">
        <f>_xlfn.LET(_xlpm.text,IF(A102&lt;&gt;"",IF('1C'!$AJ$1&lt;&gt;"",'1C'!$AJ$1,_xlfn.XLOOKUP(A102,'1C'!A:A,'1C'!D:D,_xlfn.XLOOKUP(C102,'1C'!W:W,'1C'!D:D,"",0),0))),_xlpm.ifError,_xlpm.text,_xlpm.space1,FIND(" ",_xlpm.text),_xlpm.space2,FIND(" ",_xlpm.text,_xlpm.space1),IFERROR(MID(_xlpm.text,_xlpm.space1+1,_xlpm.space2),_xlpm.ifError))</f>
        <v>Herman</v>
      </c>
      <c r="K102" s="122" t="s">
        <v>8312</v>
      </c>
      <c r="L102" s="147" t="str">
        <f>IF(K102&lt;&gt;"",IFERROR(VLOOKUP(A102,'1C'!A:X,8,0),IFERROR(VLOOKUP(K102,Colors!D:E,2,0),"")),"")</f>
        <v>коричневый</v>
      </c>
      <c r="M102" s="131"/>
      <c r="N102" s="136"/>
      <c r="O102" s="136"/>
      <c r="P102" s="136"/>
      <c r="Q102" s="145" t="str">
        <f>IF(A102&lt;&gt;"",_xlfn.XLOOKUP(A102,'1C'!A:A,'1C'!I:I,_xlfn.XLOOKUP(C102,'1C'!W:W,'1C'!I:I,"",0),0),"")</f>
        <v>100% шерсть</v>
      </c>
      <c r="R102" s="136"/>
      <c r="S102" s="114" t="str">
        <f>_xlfn.LET(_xlpm.RES,IF(A102&lt;&gt;"",_xlfn.XLOOKUP(A102,'1C'!A:A,'1C'!N:N,_xlfn.XLOOKUP(C102,'1C'!W:W,'1C'!N:N,"",0),0),""),IF(_xlpm.RES=0,"",_xlpm.RES))</f>
        <v>шерстяные</v>
      </c>
      <c r="T102" s="107" t="s">
        <v>34</v>
      </c>
      <c r="U102" s="116" t="str">
        <f>IF(A102&lt;&gt;"",_xlfn.XLOOKUP(A102,'1C'!A:A,'1C'!K:K,_xlfn.XLOOKUP(C102,'1C'!W:W,'1C'!K:K,"",0),0),"")</f>
        <v>Унисекс</v>
      </c>
      <c r="V102" s="107">
        <v>4</v>
      </c>
      <c r="Y102" s="107"/>
      <c r="AA102" s="107"/>
      <c r="AC102" s="107"/>
      <c r="AE102" s="107"/>
      <c r="AG102" s="107"/>
      <c r="AT102" s="116">
        <f>IF(COUNTBLANK(V102:AS102)&lt;24,SUM(V102:AS102),"")</f>
        <v>4</v>
      </c>
      <c r="AU102" s="148" t="str">
        <f>IF(A102&lt;&gt;"",_xlfn.XLOOKUP(_xlfn.XLOOKUP(A102,'1C'!A:A,'1C'!O:O,_xlfn.XLOOKUP(C102,'1C'!W:W,'1C'!O:O,"",0),0),Settings!N:N,Settings!O:O,"",0),"")</f>
        <v>IT</v>
      </c>
      <c r="AV102" s="114" t="str">
        <f ca="1">IF(AU102&lt;&gt;"",VLOOKUP(AU102,INDIRECT(SUBSTITUTE($J102,"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02" s="112" t="str">
        <f ca="1">IF(AU102&lt;&gt;"",VLOOKUP(AU102,INDIRECT(SUBSTITUTE($J102," ","")&amp;"Manufactures"),2,0),"Требуется код страны")</f>
        <v>Италия</v>
      </c>
      <c r="AX102" s="117">
        <f>0.05+0.05</f>
        <v>0.1</v>
      </c>
      <c r="AY102" s="112">
        <f>IF(AX102&lt;&gt;"",AX102*1.5,"Требуется нетто")</f>
        <v>0.15000000000000002</v>
      </c>
      <c r="AZ102" s="112">
        <f>+IF(AX102&lt;&gt;"",IFERROR(AT102*AX102,"Требуются кол-во и нетто"),"Требуются кол-во и нетто")</f>
        <v>0.4</v>
      </c>
      <c r="BA102" s="112">
        <f>IF(AY102&lt;&gt;"",IFERROR(AT102*AY102,"Требуются кол-во и брутто"),"Требуются кол-во и брутто")</f>
        <v>0.60000000000000009</v>
      </c>
      <c r="BB102" s="118">
        <v>270</v>
      </c>
      <c r="BC102" s="150">
        <f>+IF(BB102&lt;&gt;0,IFERROR(AT102*BB102,"Требуются кол-во и цена"),"Требуются кол-во и цена")</f>
        <v>1080</v>
      </c>
      <c r="BD102" s="105">
        <f>IF(A102&lt;&gt;"",IF(_xlfn.XLOOKUP(A102,'1C'!A:A,'1C'!A:A,0,0)&gt;0,1,0),"")</f>
        <v>0</v>
      </c>
      <c r="BE102" s="105">
        <f>IF(C102&lt;&gt;"",IF(_xlfn.XLOOKUP(TEXT(C102,"###"),'1C'!W:W,'1C'!D:D,0,0)&gt;0,0,1),"")</f>
        <v>0</v>
      </c>
      <c r="BF102" s="109">
        <f>IFERROR(IF(BE102,"-",IFERROR(IF(BD102&gt;0,0,1),"")),"")</f>
        <v>1</v>
      </c>
    </row>
    <row r="103" spans="1:58" ht="144" customHeight="1">
      <c r="A103" s="112" t="str">
        <f>IF(C103&amp;K103&lt;&gt;"",C103&amp;K103,"")</f>
        <v>ICE 8520NAVY</v>
      </c>
      <c r="B103" s="10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81-083-16</v>
      </c>
      <c r="C103" s="121" t="s">
        <v>8285</v>
      </c>
      <c r="E103" s="112" t="str">
        <f>IF(F103&lt;&gt;"",IFERROR(VLOOKUP(F103,Категории!A:B,2,0),""),"Требуется категория")</f>
        <v>Шапки</v>
      </c>
      <c r="F103" s="106" t="s">
        <v>343</v>
      </c>
      <c r="G103" s="136" t="s">
        <v>383</v>
      </c>
      <c r="H103" s="106" t="s">
        <v>389</v>
      </c>
      <c r="J103" s="112" t="str">
        <f>_xlfn.LET(_xlpm.text,IF(A103&lt;&gt;"",IF('1C'!$AJ$1&lt;&gt;"",'1C'!$AJ$1,_xlfn.XLOOKUP(A103,'1C'!A:A,'1C'!D:D,_xlfn.XLOOKUP(C103,'1C'!W:W,'1C'!D:D,"",0),0))),_xlpm.ifError,_xlpm.text,_xlpm.space1,FIND(" ",_xlpm.text),_xlpm.space2,FIND(" ",_xlpm.text,_xlpm.space1),IFERROR(MID(_xlpm.text,_xlpm.space1+1,_xlpm.space2),_xlpm.ifError))</f>
        <v>Herman</v>
      </c>
      <c r="K103" s="122" t="s">
        <v>8300</v>
      </c>
      <c r="L103" s="146" t="str">
        <f>IF(K103&lt;&gt;"",IFERROR(VLOOKUP(A103,'1C'!A:X,8,0),IFERROR(VLOOKUP(K103,Colors!D:E,2,0),"")),"")</f>
        <v>темно-синий</v>
      </c>
      <c r="M103" s="131"/>
      <c r="N103" s="136"/>
      <c r="O103" s="136"/>
      <c r="P103" s="136"/>
      <c r="Q103" s="137" t="s">
        <v>8493</v>
      </c>
      <c r="R103" s="136"/>
      <c r="S103" s="136"/>
      <c r="T103" s="107" t="s">
        <v>15</v>
      </c>
      <c r="U103" s="107" t="s">
        <v>382</v>
      </c>
      <c r="V103" s="107"/>
      <c r="Y103" s="107">
        <v>4</v>
      </c>
      <c r="AA103" s="107">
        <v>17</v>
      </c>
      <c r="AC103" s="107">
        <v>21</v>
      </c>
      <c r="AE103" s="107">
        <v>8</v>
      </c>
      <c r="AG103" s="107"/>
      <c r="AT103" s="116">
        <f>IF(COUNTBLANK(V103:AS103)&lt;24,SUM(V103:AS103),"")</f>
        <v>50</v>
      </c>
      <c r="AU103" s="131" t="s">
        <v>423</v>
      </c>
      <c r="AV103" s="114" t="str">
        <f ca="1">IF(AU103&lt;&gt;"",VLOOKUP(AU103,INDIRECT(SUBSTITUTE($J103,"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3" s="112" t="str">
        <f ca="1">IF(AU103&lt;&gt;"",VLOOKUP(AU103,INDIRECT(SUBSTITUTE($J103," ","")&amp;"Manufactures"),2,0),"Требуется код страны")</f>
        <v>Китай</v>
      </c>
      <c r="AX103" s="117">
        <f>0.05+0.05</f>
        <v>0.1</v>
      </c>
      <c r="AY103" s="112">
        <f>IF(AX103&lt;&gt;"",AX103*1.5,"Требуется нетто")</f>
        <v>0.15000000000000002</v>
      </c>
      <c r="AZ103" s="112">
        <f>+IF(AX103&lt;&gt;"",IFERROR(AT103*AX103,"Требуются кол-во и нетто"),"Требуются кол-во и нетто")</f>
        <v>5</v>
      </c>
      <c r="BA103" s="112">
        <f>IF(AY103&lt;&gt;"",IFERROR(AT103*AY103,"Требуются кол-во и брутто"),"Требуются кол-во и брутто")</f>
        <v>7.5000000000000009</v>
      </c>
      <c r="BB103" s="118">
        <v>90</v>
      </c>
      <c r="BC103" s="150">
        <f>+IF(BB103&lt;&gt;0,IFERROR(AT103*BB103,"Требуются кол-во и цена"),"Требуются кол-во и цена")</f>
        <v>4500</v>
      </c>
      <c r="BD103" s="105">
        <f>IF(A103&lt;&gt;"",IF(_xlfn.XLOOKUP(A103,'1C'!A:A,'1C'!A:A,0,0)&gt;0,1,0),"")</f>
        <v>0</v>
      </c>
      <c r="BE103" s="105">
        <f>IF(C103&lt;&gt;"",IF(_xlfn.XLOOKUP(TEXT(C103,"###"),'1C'!W:W,'1C'!D:D,0,0)&gt;0,0,1),"")</f>
        <v>1</v>
      </c>
      <c r="BF103" s="109" t="str">
        <f>IFERROR(IF(BE103,"-",IFERROR(IF(BD103&gt;0,0,1),"")),"")</f>
        <v>-</v>
      </c>
    </row>
    <row r="104" spans="1:58" ht="144" customHeight="1">
      <c r="A104" s="112" t="str">
        <f>IF(C104&amp;K104&lt;&gt;"",C104&amp;K104,"")</f>
        <v>ICE 8520BLACK</v>
      </c>
      <c r="B104" s="10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81-083-09</v>
      </c>
      <c r="C104" s="121" t="s">
        <v>8285</v>
      </c>
      <c r="E104" s="112" t="str">
        <f>IF(F104&lt;&gt;"",IFERROR(VLOOKUP(F104,Категории!A:B,2,0),""),"Требуется категория")</f>
        <v>Шапки</v>
      </c>
      <c r="F104" s="106" t="s">
        <v>343</v>
      </c>
      <c r="G104" s="136" t="s">
        <v>383</v>
      </c>
      <c r="H104" s="106" t="s">
        <v>389</v>
      </c>
      <c r="J104" s="112" t="str">
        <f>_xlfn.LET(_xlpm.text,IF(A104&lt;&gt;"",IF('1C'!$AJ$1&lt;&gt;"",'1C'!$AJ$1,_xlfn.XLOOKUP(A104,'1C'!A:A,'1C'!D:D,_xlfn.XLOOKUP(C104,'1C'!W:W,'1C'!D:D,"",0),0))),_xlpm.ifError,_xlpm.text,_xlpm.space1,FIND(" ",_xlpm.text),_xlpm.space2,FIND(" ",_xlpm.text,_xlpm.space1),IFERROR(MID(_xlpm.text,_xlpm.space1+1,_xlpm.space2),_xlpm.ifError))</f>
        <v>Herman</v>
      </c>
      <c r="K104" s="122" t="s">
        <v>8298</v>
      </c>
      <c r="L104" s="146" t="str">
        <f>IF(K104&lt;&gt;"",IFERROR(VLOOKUP(A104,'1C'!A:X,8,0),IFERROR(VLOOKUP(K104,Colors!D:E,2,0),"")),"")</f>
        <v>черный</v>
      </c>
      <c r="M104" s="131"/>
      <c r="N104" s="136"/>
      <c r="O104" s="136"/>
      <c r="P104" s="136"/>
      <c r="Q104" s="137" t="s">
        <v>8493</v>
      </c>
      <c r="R104" s="136"/>
      <c r="S104" s="136"/>
      <c r="T104" s="107" t="s">
        <v>15</v>
      </c>
      <c r="U104" s="107" t="s">
        <v>382</v>
      </c>
      <c r="V104" s="107"/>
      <c r="Y104" s="107">
        <v>4</v>
      </c>
      <c r="AA104" s="107">
        <v>9</v>
      </c>
      <c r="AC104" s="107">
        <v>8</v>
      </c>
      <c r="AE104" s="107">
        <v>5</v>
      </c>
      <c r="AG104" s="107"/>
      <c r="AT104" s="116">
        <f>IF(COUNTBLANK(V104:AS104)&lt;24,SUM(V104:AS104),"")</f>
        <v>26</v>
      </c>
      <c r="AU104" s="131" t="s">
        <v>423</v>
      </c>
      <c r="AV104" s="114" t="str">
        <f ca="1">IF(AU104&lt;&gt;"",VLOOKUP(AU104,INDIRECT(SUBSTITUTE($J104,"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4" s="112" t="str">
        <f ca="1">IF(AU104&lt;&gt;"",VLOOKUP(AU104,INDIRECT(SUBSTITUTE($J104," ","")&amp;"Manufactures"),2,0),"Требуется код страны")</f>
        <v>Китай</v>
      </c>
      <c r="AX104" s="117">
        <f>0.05+0.05</f>
        <v>0.1</v>
      </c>
      <c r="AY104" s="112">
        <f>IF(AX104&lt;&gt;"",AX104*1.5,"Требуется нетто")</f>
        <v>0.15000000000000002</v>
      </c>
      <c r="AZ104" s="112">
        <f>+IF(AX104&lt;&gt;"",IFERROR(AT104*AX104,"Требуются кол-во и нетто"),"Требуются кол-во и нетто")</f>
        <v>2.6</v>
      </c>
      <c r="BA104" s="112">
        <f>IF(AY104&lt;&gt;"",IFERROR(AT104*AY104,"Требуются кол-во и брутто"),"Требуются кол-во и брутто")</f>
        <v>3.9000000000000004</v>
      </c>
      <c r="BB104" s="118">
        <v>90</v>
      </c>
      <c r="BC104" s="150">
        <f>+IF(BB104&lt;&gt;0,IFERROR(AT104*BB104,"Требуются кол-во и цена"),"Требуются кол-во и цена")</f>
        <v>2340</v>
      </c>
      <c r="BD104" s="105">
        <f>IF(A104&lt;&gt;"",IF(_xlfn.XLOOKUP(A104,'1C'!A:A,'1C'!A:A,0,0)&gt;0,1,0),"")</f>
        <v>0</v>
      </c>
      <c r="BE104" s="105">
        <f>IF(C104&lt;&gt;"",IF(_xlfn.XLOOKUP(TEXT(C104,"###"),'1C'!W:W,'1C'!D:D,0,0)&gt;0,0,1),"")</f>
        <v>1</v>
      </c>
      <c r="BF104" s="109" t="str">
        <f>IFERROR(IF(BE104,"-",IFERROR(IF(BD104&gt;0,0,1),"")),"")</f>
        <v>-</v>
      </c>
    </row>
    <row r="105" spans="1:58" ht="144" customHeight="1">
      <c r="A105" s="112" t="str">
        <f>IF(C105&amp;K105&lt;&gt;"",C105&amp;K105,"")</f>
        <v>ICE 8523BLACK</v>
      </c>
      <c r="B105" s="10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81-084-09</v>
      </c>
      <c r="C105" s="121" t="s">
        <v>8286</v>
      </c>
      <c r="E105" s="112" t="str">
        <f>IF(F105&lt;&gt;"",IFERROR(VLOOKUP(F105,Категории!A:B,2,0),""),"Требуется категория")</f>
        <v>Шапки</v>
      </c>
      <c r="F105" s="106" t="s">
        <v>340</v>
      </c>
      <c r="G105" s="136" t="s">
        <v>383</v>
      </c>
      <c r="H105" s="106" t="s">
        <v>389</v>
      </c>
      <c r="J105" s="112" t="str">
        <f>_xlfn.LET(_xlpm.text,IF(A105&lt;&gt;"",IF('1C'!$AJ$1&lt;&gt;"",'1C'!$AJ$1,_xlfn.XLOOKUP(A105,'1C'!A:A,'1C'!D:D,_xlfn.XLOOKUP(C105,'1C'!W:W,'1C'!D:D,"",0),0))),_xlpm.ifError,_xlpm.text,_xlpm.space1,FIND(" ",_xlpm.text),_xlpm.space2,FIND(" ",_xlpm.text,_xlpm.space1),IFERROR(MID(_xlpm.text,_xlpm.space1+1,_xlpm.space2),_xlpm.ifError))</f>
        <v>Herman</v>
      </c>
      <c r="K105" s="122" t="s">
        <v>8298</v>
      </c>
      <c r="L105" s="146" t="str">
        <f>IF(K105&lt;&gt;"",IFERROR(VLOOKUP(A105,'1C'!A:X,8,0),IFERROR(VLOOKUP(K105,Colors!D:E,2,0),"")),"")</f>
        <v>черный</v>
      </c>
      <c r="M105" s="131"/>
      <c r="N105" s="136"/>
      <c r="O105" s="136"/>
      <c r="P105" s="136"/>
      <c r="Q105" s="137" t="s">
        <v>8493</v>
      </c>
      <c r="R105" s="136"/>
      <c r="S105" s="136"/>
      <c r="T105" s="107" t="s">
        <v>34</v>
      </c>
      <c r="U105" s="107" t="s">
        <v>382</v>
      </c>
      <c r="V105" s="107">
        <v>5</v>
      </c>
      <c r="Y105" s="107"/>
      <c r="AA105" s="107"/>
      <c r="AC105" s="107"/>
      <c r="AE105" s="107"/>
      <c r="AG105" s="107"/>
      <c r="AT105" s="116">
        <f>IF(COUNTBLANK(V105:AS105)&lt;24,SUM(V105:AS105),"")</f>
        <v>5</v>
      </c>
      <c r="AU105" s="131" t="s">
        <v>423</v>
      </c>
      <c r="AV105" s="114" t="str">
        <f ca="1">IF(AU105&lt;&gt;"",VLOOKUP(AU105,INDIRECT(SUBSTITUTE($J105,"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5" s="112" t="str">
        <f ca="1">IF(AU105&lt;&gt;"",VLOOKUP(AU105,INDIRECT(SUBSTITUTE($J105," ","")&amp;"Manufactures"),2,0),"Требуется код страны")</f>
        <v>Китай</v>
      </c>
      <c r="AX105" s="117">
        <f>0.05+0.05</f>
        <v>0.1</v>
      </c>
      <c r="AY105" s="112">
        <f>IF(AX105&lt;&gt;"",AX105*1.5,"Требуется нетто")</f>
        <v>0.15000000000000002</v>
      </c>
      <c r="AZ105" s="112">
        <f>+IF(AX105&lt;&gt;"",IFERROR(AT105*AX105,"Требуются кол-во и нетто"),"Требуются кол-во и нетто")</f>
        <v>0.5</v>
      </c>
      <c r="BA105" s="112">
        <f>IF(AY105&lt;&gt;"",IFERROR(AT105*AY105,"Требуются кол-во и брутто"),"Требуются кол-во и брутто")</f>
        <v>0.75000000000000011</v>
      </c>
      <c r="BB105" s="118">
        <v>62.999999999999993</v>
      </c>
      <c r="BC105" s="150">
        <f>+IF(BB105&lt;&gt;0,IFERROR(AT105*BB105,"Требуются кол-во и цена"),"Требуются кол-во и цена")</f>
        <v>314.99999999999994</v>
      </c>
      <c r="BD105" s="105">
        <f>IF(A105&lt;&gt;"",IF(_xlfn.XLOOKUP(A105,'1C'!A:A,'1C'!A:A,0,0)&gt;0,1,0),"")</f>
        <v>0</v>
      </c>
      <c r="BE105" s="105">
        <f>IF(C105&lt;&gt;"",IF(_xlfn.XLOOKUP(TEXT(C105,"###"),'1C'!W:W,'1C'!D:D,0,0)&gt;0,0,1),"")</f>
        <v>1</v>
      </c>
      <c r="BF105" s="109" t="str">
        <f>IFERROR(IF(BE105,"-",IFERROR(IF(BD105&gt;0,0,1),"")),"")</f>
        <v>-</v>
      </c>
    </row>
    <row r="106" spans="1:58" ht="144" customHeight="1">
      <c r="A106" s="112" t="str">
        <f>IF(C106&amp;K106&lt;&gt;"",C106&amp;K106,"")</f>
        <v>ICE 8523GREEN</v>
      </c>
      <c r="B106" s="10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81-084-11</v>
      </c>
      <c r="C106" s="121" t="s">
        <v>8286</v>
      </c>
      <c r="E106" s="112" t="str">
        <f>IF(F106&lt;&gt;"",IFERROR(VLOOKUP(F106,Категории!A:B,2,0),""),"Требуется категория")</f>
        <v>Шапки</v>
      </c>
      <c r="F106" s="106" t="s">
        <v>340</v>
      </c>
      <c r="G106" s="136" t="s">
        <v>383</v>
      </c>
      <c r="H106" s="106" t="s">
        <v>389</v>
      </c>
      <c r="J106" s="112" t="str">
        <f>_xlfn.LET(_xlpm.text,IF(A106&lt;&gt;"",IF('1C'!$AJ$1&lt;&gt;"",'1C'!$AJ$1,_xlfn.XLOOKUP(A106,'1C'!A:A,'1C'!D:D,_xlfn.XLOOKUP(C106,'1C'!W:W,'1C'!D:D,"",0),0))),_xlpm.ifError,_xlpm.text,_xlpm.space1,FIND(" ",_xlpm.text),_xlpm.space2,FIND(" ",_xlpm.text,_xlpm.space1),IFERROR(MID(_xlpm.text,_xlpm.space1+1,_xlpm.space2),_xlpm.ifError))</f>
        <v>Herman</v>
      </c>
      <c r="K106" s="122" t="s">
        <v>8310</v>
      </c>
      <c r="L106" s="146" t="str">
        <f>IF(K106&lt;&gt;"",IFERROR(VLOOKUP(A106,'1C'!A:X,8,0),IFERROR(VLOOKUP(K106,Colors!D:E,2,0),"")),"")</f>
        <v>зеленый</v>
      </c>
      <c r="M106" s="131"/>
      <c r="N106" s="136"/>
      <c r="O106" s="136"/>
      <c r="P106" s="136"/>
      <c r="Q106" s="137" t="s">
        <v>8493</v>
      </c>
      <c r="R106" s="136"/>
      <c r="S106" s="136"/>
      <c r="T106" s="107" t="s">
        <v>34</v>
      </c>
      <c r="U106" s="107" t="s">
        <v>382</v>
      </c>
      <c r="V106" s="107">
        <v>30</v>
      </c>
      <c r="Y106" s="107"/>
      <c r="AA106" s="107"/>
      <c r="AC106" s="107"/>
      <c r="AE106" s="107"/>
      <c r="AG106" s="107"/>
      <c r="AT106" s="116">
        <f>IF(COUNTBLANK(V106:AS106)&lt;24,SUM(V106:AS106),"")</f>
        <v>30</v>
      </c>
      <c r="AU106" s="131" t="s">
        <v>423</v>
      </c>
      <c r="AV106" s="114" t="str">
        <f ca="1">IF(AU106&lt;&gt;"",VLOOKUP(AU106,INDIRECT(SUBSTITUTE($J106,"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6" s="112" t="str">
        <f ca="1">IF(AU106&lt;&gt;"",VLOOKUP(AU106,INDIRECT(SUBSTITUTE($J106," ","")&amp;"Manufactures"),2,0),"Требуется код страны")</f>
        <v>Китай</v>
      </c>
      <c r="AX106" s="117">
        <f>0.05+0.05</f>
        <v>0.1</v>
      </c>
      <c r="AY106" s="112">
        <f>IF(AX106&lt;&gt;"",AX106*1.5,"Требуется нетто")</f>
        <v>0.15000000000000002</v>
      </c>
      <c r="AZ106" s="112">
        <f>+IF(AX106&lt;&gt;"",IFERROR(AT106*AX106,"Требуются кол-во и нетто"),"Требуются кол-во и нетто")</f>
        <v>3</v>
      </c>
      <c r="BA106" s="112">
        <f>IF(AY106&lt;&gt;"",IFERROR(AT106*AY106,"Требуются кол-во и брутто"),"Требуются кол-во и брутто")</f>
        <v>4.5000000000000009</v>
      </c>
      <c r="BB106" s="118">
        <v>62.999999999999993</v>
      </c>
      <c r="BC106" s="150">
        <f>+IF(BB106&lt;&gt;0,IFERROR(AT106*BB106,"Требуются кол-во и цена"),"Требуются кол-во и цена")</f>
        <v>1889.9999999999998</v>
      </c>
      <c r="BD106" s="105">
        <f>IF(A106&lt;&gt;"",IF(_xlfn.XLOOKUP(A106,'1C'!A:A,'1C'!A:A,0,0)&gt;0,1,0),"")</f>
        <v>0</v>
      </c>
      <c r="BE106" s="105">
        <f>IF(C106&lt;&gt;"",IF(_xlfn.XLOOKUP(TEXT(C106,"###"),'1C'!W:W,'1C'!D:D,0,0)&gt;0,0,1),"")</f>
        <v>1</v>
      </c>
      <c r="BF106" s="109" t="str">
        <f>IFERROR(IF(BE106,"-",IFERROR(IF(BD106&gt;0,0,1),"")),"")</f>
        <v>-</v>
      </c>
    </row>
    <row r="107" spans="1:58" ht="144" customHeight="1">
      <c r="A107" s="112" t="str">
        <f>IF(C107&amp;K107&lt;&gt;"",C107&amp;K107,"")</f>
        <v>KANA W16BROWN</v>
      </c>
      <c r="B107" s="10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81-085-14</v>
      </c>
      <c r="C107" s="121" t="s">
        <v>8287</v>
      </c>
      <c r="E107" s="112" t="str">
        <f>IF(F107&lt;&gt;"",IFERROR(VLOOKUP(F107,Категории!A:B,2,0),""),"Требуется категория")</f>
        <v>Шапки</v>
      </c>
      <c r="F107" s="106" t="s">
        <v>340</v>
      </c>
      <c r="G107" s="136" t="s">
        <v>383</v>
      </c>
      <c r="H107" s="106" t="s">
        <v>389</v>
      </c>
      <c r="J107" s="112" t="str">
        <f>_xlfn.LET(_xlpm.text,IF(A107&lt;&gt;"",IF('1C'!$AJ$1&lt;&gt;"",'1C'!$AJ$1,_xlfn.XLOOKUP(A107,'1C'!A:A,'1C'!D:D,_xlfn.XLOOKUP(C107,'1C'!W:W,'1C'!D:D,"",0),0))),_xlpm.ifError,_xlpm.text,_xlpm.space1,FIND(" ",_xlpm.text),_xlpm.space2,FIND(" ",_xlpm.text,_xlpm.space1),IFERROR(MID(_xlpm.text,_xlpm.space1+1,_xlpm.space2),_xlpm.ifError))</f>
        <v>Herman</v>
      </c>
      <c r="K107" s="122" t="s">
        <v>8312</v>
      </c>
      <c r="L107" s="147" t="str">
        <f>IF(K107&lt;&gt;"",IFERROR(VLOOKUP(A107,'1C'!A:X,8,0),IFERROR(VLOOKUP(K107,Colors!D:E,2,0),"")),"")</f>
        <v>коричневый</v>
      </c>
      <c r="M107" s="131"/>
      <c r="N107" s="136"/>
      <c r="O107" s="136"/>
      <c r="P107" s="136"/>
      <c r="Q107" s="137" t="s">
        <v>8494</v>
      </c>
      <c r="R107" s="136"/>
      <c r="S107" s="136"/>
      <c r="T107" s="107" t="s">
        <v>34</v>
      </c>
      <c r="U107" s="107" t="s">
        <v>382</v>
      </c>
      <c r="V107" s="107">
        <v>20</v>
      </c>
      <c r="Y107" s="107"/>
      <c r="AA107" s="107"/>
      <c r="AC107" s="107"/>
      <c r="AE107" s="107"/>
      <c r="AG107" s="107"/>
      <c r="AT107" s="116">
        <f>IF(COUNTBLANK(V107:AS107)&lt;24,SUM(V107:AS107),"")</f>
        <v>20</v>
      </c>
      <c r="AU107" s="131" t="s">
        <v>423</v>
      </c>
      <c r="AV107" s="114" t="str">
        <f ca="1">IF(AU107&lt;&gt;"",VLOOKUP(AU107,INDIRECT(SUBSTITUTE($J107,"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7" s="112" t="str">
        <f ca="1">IF(AU107&lt;&gt;"",VLOOKUP(AU107,INDIRECT(SUBSTITUTE($J107," ","")&amp;"Manufactures"),2,0),"Требуется код страны")</f>
        <v>Китай</v>
      </c>
      <c r="AX107" s="117">
        <f>0.05+0.05</f>
        <v>0.1</v>
      </c>
      <c r="AY107" s="112">
        <f>IF(AX107&lt;&gt;"",AX107*1.5,"Требуется нетто")</f>
        <v>0.15000000000000002</v>
      </c>
      <c r="AZ107" s="112">
        <f>+IF(AX107&lt;&gt;"",IFERROR(AT107*AX107,"Требуются кол-во и нетто"),"Требуются кол-во и нетто")</f>
        <v>2</v>
      </c>
      <c r="BA107" s="112">
        <f>IF(AY107&lt;&gt;"",IFERROR(AT107*AY107,"Требуются кол-во и брутто"),"Требуются кол-во и брутто")</f>
        <v>3.0000000000000004</v>
      </c>
      <c r="BB107" s="118">
        <v>270</v>
      </c>
      <c r="BC107" s="150">
        <f>+IF(BB107&lt;&gt;0,IFERROR(AT107*BB107,"Требуются кол-во и цена"),"Требуются кол-во и цена")</f>
        <v>5400</v>
      </c>
      <c r="BD107" s="105">
        <f>IF(A107&lt;&gt;"",IF(_xlfn.XLOOKUP(A107,'1C'!A:A,'1C'!A:A,0,0)&gt;0,1,0),"")</f>
        <v>0</v>
      </c>
      <c r="BE107" s="105">
        <f>IF(C107&lt;&gt;"",IF(_xlfn.XLOOKUP(TEXT(C107,"###"),'1C'!W:W,'1C'!D:D,0,0)&gt;0,0,1),"")</f>
        <v>1</v>
      </c>
      <c r="BF107" s="109" t="str">
        <f>IFERROR(IF(BE107,"-",IFERROR(IF(BD107&gt;0,0,1),"")),"")</f>
        <v>-</v>
      </c>
    </row>
    <row r="108" spans="1:58" ht="144" customHeight="1">
      <c r="A108" s="112" t="str">
        <f>IF(C108&amp;K108&lt;&gt;"",C108&amp;K108,"")</f>
        <v>KANA W16BLACK</v>
      </c>
      <c r="B108" s="10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81-085-09</v>
      </c>
      <c r="C108" s="121" t="s">
        <v>8287</v>
      </c>
      <c r="E108" s="112" t="str">
        <f>IF(F108&lt;&gt;"",IFERROR(VLOOKUP(F108,Категории!A:B,2,0),""),"Требуется категория")</f>
        <v>Шапки</v>
      </c>
      <c r="F108" s="106" t="s">
        <v>340</v>
      </c>
      <c r="G108" s="136" t="s">
        <v>383</v>
      </c>
      <c r="H108" s="106" t="s">
        <v>389</v>
      </c>
      <c r="J108" s="112" t="str">
        <f>_xlfn.LET(_xlpm.text,IF(A108&lt;&gt;"",IF('1C'!$AJ$1&lt;&gt;"",'1C'!$AJ$1,_xlfn.XLOOKUP(A108,'1C'!A:A,'1C'!D:D,_xlfn.XLOOKUP(C108,'1C'!W:W,'1C'!D:D,"",0),0))),_xlpm.ifError,_xlpm.text,_xlpm.space1,FIND(" ",_xlpm.text),_xlpm.space2,FIND(" ",_xlpm.text,_xlpm.space1),IFERROR(MID(_xlpm.text,_xlpm.space1+1,_xlpm.space2),_xlpm.ifError))</f>
        <v>Herman</v>
      </c>
      <c r="K108" s="122" t="s">
        <v>8298</v>
      </c>
      <c r="L108" s="147" t="str">
        <f>IF(K108&lt;&gt;"",IFERROR(VLOOKUP(A108,'1C'!A:X,8,0),IFERROR(VLOOKUP(K108,Colors!D:E,2,0),"")),"")</f>
        <v>черный</v>
      </c>
      <c r="M108" s="131"/>
      <c r="N108" s="136"/>
      <c r="O108" s="136"/>
      <c r="P108" s="136"/>
      <c r="Q108" s="137" t="s">
        <v>8494</v>
      </c>
      <c r="R108" s="136"/>
      <c r="S108" s="136"/>
      <c r="T108" s="107" t="s">
        <v>34</v>
      </c>
      <c r="U108" s="107" t="s">
        <v>382</v>
      </c>
      <c r="V108" s="107">
        <v>30</v>
      </c>
      <c r="Y108" s="107"/>
      <c r="AA108" s="107"/>
      <c r="AC108" s="107"/>
      <c r="AE108" s="107"/>
      <c r="AG108" s="107"/>
      <c r="AT108" s="116">
        <f>IF(COUNTBLANK(V108:AS108)&lt;24,SUM(V108:AS108),"")</f>
        <v>30</v>
      </c>
      <c r="AU108" s="131" t="s">
        <v>423</v>
      </c>
      <c r="AV108" s="114" t="str">
        <f ca="1">IF(AU108&lt;&gt;"",VLOOKUP(AU108,INDIRECT(SUBSTITUTE($J108,"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08" s="112" t="str">
        <f ca="1">IF(AU108&lt;&gt;"",VLOOKUP(AU108,INDIRECT(SUBSTITUTE($J108," ","")&amp;"Manufactures"),2,0),"Требуется код страны")</f>
        <v>Китай</v>
      </c>
      <c r="AX108" s="117">
        <f>0.05+0.05</f>
        <v>0.1</v>
      </c>
      <c r="AY108" s="112">
        <f>IF(AX108&lt;&gt;"",AX108*1.5,"Требуется нетто")</f>
        <v>0.15000000000000002</v>
      </c>
      <c r="AZ108" s="112">
        <f>+IF(AX108&lt;&gt;"",IFERROR(AT108*AX108,"Требуются кол-во и нетто"),"Требуются кол-во и нетто")</f>
        <v>3</v>
      </c>
      <c r="BA108" s="112">
        <f>IF(AY108&lt;&gt;"",IFERROR(AT108*AY108,"Требуются кол-во и брутто"),"Требуются кол-во и брутто")</f>
        <v>4.5000000000000009</v>
      </c>
      <c r="BB108" s="118">
        <v>270</v>
      </c>
      <c r="BC108" s="150">
        <f>+IF(BB108&lt;&gt;0,IFERROR(AT108*BB108,"Требуются кол-во и цена"),"Требуются кол-во и цена")</f>
        <v>8100</v>
      </c>
      <c r="BD108" s="105">
        <f>IF(A108&lt;&gt;"",IF(_xlfn.XLOOKUP(A108,'1C'!A:A,'1C'!A:A,0,0)&gt;0,1,0),"")</f>
        <v>0</v>
      </c>
      <c r="BE108" s="105">
        <f>IF(C108&lt;&gt;"",IF(_xlfn.XLOOKUP(TEXT(C108,"###"),'1C'!W:W,'1C'!D:D,0,0)&gt;0,0,1),"")</f>
        <v>1</v>
      </c>
      <c r="BF108" s="109" t="str">
        <f>IFERROR(IF(BE108,"-",IFERROR(IF(BD108&gt;0,0,1),"")),"")</f>
        <v>-</v>
      </c>
    </row>
    <row r="109" spans="1:58" ht="144" customHeight="1">
      <c r="A109" s="112" t="str">
        <f>IF(C109&amp;K109&lt;&gt;"",C109&amp;K109,"")</f>
        <v>DORIANEBLUE</v>
      </c>
      <c r="B109" s="10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81-086-16</v>
      </c>
      <c r="C109" s="121" t="s">
        <v>8288</v>
      </c>
      <c r="E109" s="112" t="str">
        <f>IF(F109&lt;&gt;"",IFERROR(VLOOKUP(F109,Категории!A:B,2,0),""),"Требуется категория")</f>
        <v>Шарфы</v>
      </c>
      <c r="F109" s="106" t="s">
        <v>332</v>
      </c>
      <c r="G109" s="136" t="s">
        <v>383</v>
      </c>
      <c r="H109" s="106" t="s">
        <v>389</v>
      </c>
      <c r="J109" s="112" t="str">
        <f>_xlfn.LET(_xlpm.text,IF(A109&lt;&gt;"",IF('1C'!$AJ$1&lt;&gt;"",'1C'!$AJ$1,_xlfn.XLOOKUP(A109,'1C'!A:A,'1C'!D:D,_xlfn.XLOOKUP(C109,'1C'!W:W,'1C'!D:D,"",0),0))),_xlpm.ifError,_xlpm.text,_xlpm.space1,FIND(" ",_xlpm.text),_xlpm.space2,FIND(" ",_xlpm.text,_xlpm.space1),IFERROR(MID(_xlpm.text,_xlpm.space1+1,_xlpm.space2),_xlpm.ifError))</f>
        <v>Herman</v>
      </c>
      <c r="K109" s="122" t="s">
        <v>8304</v>
      </c>
      <c r="L109" s="147" t="s">
        <v>55</v>
      </c>
      <c r="M109" s="131"/>
      <c r="N109" s="136"/>
      <c r="O109" s="136"/>
      <c r="P109" s="136"/>
      <c r="Q109" s="137" t="s">
        <v>8495</v>
      </c>
      <c r="R109" s="136"/>
      <c r="S109" s="136" t="s">
        <v>44</v>
      </c>
      <c r="T109" s="107" t="s">
        <v>34</v>
      </c>
      <c r="U109" s="107" t="s">
        <v>382</v>
      </c>
      <c r="V109" s="107">
        <v>12</v>
      </c>
      <c r="Y109" s="107"/>
      <c r="AA109" s="107"/>
      <c r="AC109" s="107"/>
      <c r="AE109" s="107"/>
      <c r="AG109" s="107"/>
      <c r="AT109" s="116">
        <f>IF(COUNTBLANK(V109:AS109)&lt;24,SUM(V109:AS109),"")</f>
        <v>12</v>
      </c>
      <c r="AU109" s="131" t="s">
        <v>430</v>
      </c>
      <c r="AV109" s="114" t="str">
        <f ca="1">IF(AU109&lt;&gt;"",VLOOKUP(AU109,INDIRECT(SUBSTITUTE($J109,"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09" s="112" t="str">
        <f ca="1">IF(AU109&lt;&gt;"",VLOOKUP(AU109,INDIRECT(SUBSTITUTE($J109," ","")&amp;"Manufactures"),2,0),"Требуется код страны")</f>
        <v>Италия</v>
      </c>
      <c r="AX109" s="117">
        <f>0.05+0.05</f>
        <v>0.1</v>
      </c>
      <c r="AY109" s="112">
        <f>IF(AX109&lt;&gt;"",AX109*1.5,"Требуется нетто")</f>
        <v>0.15000000000000002</v>
      </c>
      <c r="AZ109" s="112">
        <f>+IF(AX109&lt;&gt;"",IFERROR(AT109*AX109,"Требуются кол-во и нетто"),"Требуются кол-во и нетто")</f>
        <v>1.2000000000000002</v>
      </c>
      <c r="BA109" s="112">
        <f>IF(AY109&lt;&gt;"",IFERROR(AT109*AY109,"Требуются кол-во и брутто"),"Требуются кол-во и брутто")</f>
        <v>1.8000000000000003</v>
      </c>
      <c r="BB109" s="118">
        <v>225</v>
      </c>
      <c r="BC109" s="150">
        <f>+IF(BB109&lt;&gt;0,IFERROR(AT109*BB109,"Требуются кол-во и цена"),"Требуются кол-во и цена")</f>
        <v>2700</v>
      </c>
      <c r="BD109" s="105">
        <f>IF(A109&lt;&gt;"",IF(_xlfn.XLOOKUP(A109,'1C'!A:A,'1C'!A:A,0,0)&gt;0,1,0),"")</f>
        <v>0</v>
      </c>
      <c r="BE109" s="105">
        <f>IF(C109&lt;&gt;"",IF(_xlfn.XLOOKUP(TEXT(C109,"###"),'1C'!W:W,'1C'!D:D,0,0)&gt;0,0,1),"")</f>
        <v>1</v>
      </c>
      <c r="BF109" s="109" t="str">
        <f>IFERROR(IF(BE109,"-",IFERROR(IF(BD109&gt;0,0,1),"")),"")</f>
        <v>-</v>
      </c>
    </row>
    <row r="110" spans="1:58" ht="144" customHeight="1">
      <c r="A110" s="112" t="str">
        <f>IF(C110&amp;K110&lt;&gt;"",C110&amp;K110,"")</f>
        <v>DORIANETAUPE</v>
      </c>
      <c r="B110" s="10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81-086-11</v>
      </c>
      <c r="C110" s="121" t="s">
        <v>8288</v>
      </c>
      <c r="E110" s="112" t="str">
        <f>IF(F110&lt;&gt;"",IFERROR(VLOOKUP(F110,Категории!A:B,2,0),""),"Требуется категория")</f>
        <v>Шарфы</v>
      </c>
      <c r="F110" s="106" t="s">
        <v>332</v>
      </c>
      <c r="G110" s="136" t="s">
        <v>383</v>
      </c>
      <c r="H110" s="106" t="s">
        <v>389</v>
      </c>
      <c r="J110" s="112" t="str">
        <f>_xlfn.LET(_xlpm.text,IF(A110&lt;&gt;"",IF('1C'!$AJ$1&lt;&gt;"",'1C'!$AJ$1,_xlfn.XLOOKUP(A110,'1C'!A:A,'1C'!D:D,_xlfn.XLOOKUP(C110,'1C'!W:W,'1C'!D:D,"",0),0))),_xlpm.ifError,_xlpm.text,_xlpm.space1,FIND(" ",_xlpm.text),_xlpm.space2,FIND(" ",_xlpm.text,_xlpm.space1),IFERROR(MID(_xlpm.text,_xlpm.space1+1,_xlpm.space2),_xlpm.ifError))</f>
        <v>Herman</v>
      </c>
      <c r="K110" s="122" t="s">
        <v>8316</v>
      </c>
      <c r="L110" s="147" t="str">
        <f>IF(K110&lt;&gt;"",IFERROR(VLOOKUP(A110,'1C'!A:X,8,0),IFERROR(VLOOKUP(K110,Colors!D:E,2,0),"")),"")</f>
        <v>зеленый</v>
      </c>
      <c r="M110" s="131"/>
      <c r="N110" s="136"/>
      <c r="O110" s="136"/>
      <c r="P110" s="136"/>
      <c r="Q110" s="137" t="s">
        <v>8495</v>
      </c>
      <c r="R110" s="136"/>
      <c r="S110" s="136" t="s">
        <v>44</v>
      </c>
      <c r="T110" s="107" t="s">
        <v>34</v>
      </c>
      <c r="U110" s="107" t="s">
        <v>382</v>
      </c>
      <c r="V110" s="107">
        <v>12</v>
      </c>
      <c r="Y110" s="107"/>
      <c r="AA110" s="107"/>
      <c r="AC110" s="107"/>
      <c r="AE110" s="107"/>
      <c r="AG110" s="107"/>
      <c r="AT110" s="116">
        <f>IF(COUNTBLANK(V110:AS110)&lt;24,SUM(V110:AS110),"")</f>
        <v>12</v>
      </c>
      <c r="AU110" s="131" t="s">
        <v>430</v>
      </c>
      <c r="AV110" s="114" t="str">
        <f ca="1">IF(AU110&lt;&gt;"",VLOOKUP(AU110,INDIRECT(SUBSTITUTE($J110,"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0" s="112" t="str">
        <f ca="1">IF(AU110&lt;&gt;"",VLOOKUP(AU110,INDIRECT(SUBSTITUTE($J110," ","")&amp;"Manufactures"),2,0),"Требуется код страны")</f>
        <v>Италия</v>
      </c>
      <c r="AX110" s="117">
        <f>0.05+0.05</f>
        <v>0.1</v>
      </c>
      <c r="AY110" s="112">
        <f>IF(AX110&lt;&gt;"",AX110*1.5,"Требуется нетто")</f>
        <v>0.15000000000000002</v>
      </c>
      <c r="AZ110" s="112">
        <f>+IF(AX110&lt;&gt;"",IFERROR(AT110*AX110,"Требуются кол-во и нетто"),"Требуются кол-во и нетто")</f>
        <v>1.2000000000000002</v>
      </c>
      <c r="BA110" s="112">
        <f>IF(AY110&lt;&gt;"",IFERROR(AT110*AY110,"Требуются кол-во и брутто"),"Требуются кол-во и брутто")</f>
        <v>1.8000000000000003</v>
      </c>
      <c r="BB110" s="118">
        <v>225</v>
      </c>
      <c r="BC110" s="150">
        <f>+IF(BB110&lt;&gt;0,IFERROR(AT110*BB110,"Требуются кол-во и цена"),"Требуются кол-во и цена")</f>
        <v>2700</v>
      </c>
      <c r="BD110" s="105">
        <f>IF(A110&lt;&gt;"",IF(_xlfn.XLOOKUP(A110,'1C'!A:A,'1C'!A:A,0,0)&gt;0,1,0),"")</f>
        <v>0</v>
      </c>
      <c r="BE110" s="105">
        <f>IF(C110&lt;&gt;"",IF(_xlfn.XLOOKUP(TEXT(C110,"###"),'1C'!W:W,'1C'!D:D,0,0)&gt;0,0,1),"")</f>
        <v>1</v>
      </c>
      <c r="BF110" s="109" t="str">
        <f>IFERROR(IF(BE110,"-",IFERROR(IF(BD110&gt;0,0,1),"")),"")</f>
        <v>-</v>
      </c>
    </row>
    <row r="111" spans="1:58" ht="150.4" customHeight="1">
      <c r="A111" s="112" t="str">
        <f>IF(C111&amp;K111&lt;&gt;"",C111&amp;K111,"")</f>
        <v>EDMOND 004NAVY</v>
      </c>
      <c r="B111" s="10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81-087-16</v>
      </c>
      <c r="C111" s="121" t="s">
        <v>8289</v>
      </c>
      <c r="E111" s="112" t="str">
        <f>IF(F111&lt;&gt;"",IFERROR(VLOOKUP(F111,Категории!A:B,2,0),""),"Требуется категория")</f>
        <v>Шарфы</v>
      </c>
      <c r="F111" s="106" t="s">
        <v>332</v>
      </c>
      <c r="G111" s="136" t="s">
        <v>383</v>
      </c>
      <c r="H111" s="106" t="s">
        <v>389</v>
      </c>
      <c r="J111" s="112" t="str">
        <f>_xlfn.LET(_xlpm.text,IF(A111&lt;&gt;"",IF('1C'!$AJ$1&lt;&gt;"",'1C'!$AJ$1,_xlfn.XLOOKUP(A111,'1C'!A:A,'1C'!D:D,_xlfn.XLOOKUP(C111,'1C'!W:W,'1C'!D:D,"",0),0))),_xlpm.ifError,_xlpm.text,_xlpm.space1,FIND(" ",_xlpm.text),_xlpm.space2,FIND(" ",_xlpm.text,_xlpm.space1),IFERROR(MID(_xlpm.text,_xlpm.space1+1,_xlpm.space2),_xlpm.ifError))</f>
        <v>Herman</v>
      </c>
      <c r="K111" s="122" t="s">
        <v>8300</v>
      </c>
      <c r="L111" s="146" t="str">
        <f>IF(K111&lt;&gt;"",IFERROR(VLOOKUP(A111,'1C'!A:X,8,0),IFERROR(VLOOKUP(K111,Colors!D:E,2,0),"")),"")</f>
        <v>темно-синий</v>
      </c>
      <c r="M111" s="131"/>
      <c r="N111" s="136"/>
      <c r="O111" s="136"/>
      <c r="P111" s="136"/>
      <c r="Q111" s="137" t="s">
        <v>1265</v>
      </c>
      <c r="R111" s="136"/>
      <c r="S111" s="136" t="s">
        <v>44</v>
      </c>
      <c r="T111" s="107" t="s">
        <v>34</v>
      </c>
      <c r="U111" s="107" t="s">
        <v>382</v>
      </c>
      <c r="V111" s="107">
        <v>8</v>
      </c>
      <c r="Y111" s="107"/>
      <c r="AA111" s="107"/>
      <c r="AC111" s="107"/>
      <c r="AE111" s="107"/>
      <c r="AG111" s="107"/>
      <c r="AT111" s="116">
        <f>IF(COUNTBLANK(V111:AS111)&lt;24,SUM(V111:AS111),"")</f>
        <v>8</v>
      </c>
      <c r="AU111" s="131" t="s">
        <v>430</v>
      </c>
      <c r="AV111" s="114" t="str">
        <f ca="1">IF(AU111&lt;&gt;"",VLOOKUP(AU111,INDIRECT(SUBSTITUTE($J111,"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1" s="112" t="str">
        <f ca="1">IF(AU111&lt;&gt;"",VLOOKUP(AU111,INDIRECT(SUBSTITUTE($J111," ","")&amp;"Manufactures"),2,0),"Требуется код страны")</f>
        <v>Италия</v>
      </c>
      <c r="AX111" s="117">
        <f>0.05+0.05</f>
        <v>0.1</v>
      </c>
      <c r="AY111" s="112">
        <f>IF(AX111&lt;&gt;"",AX111*1.5,"Требуется нетто")</f>
        <v>0.15000000000000002</v>
      </c>
      <c r="AZ111" s="112">
        <f>+IF(AX111&lt;&gt;"",IFERROR(AT111*AX111,"Требуются кол-во и нетто"),"Требуются кол-во и нетто")</f>
        <v>0.8</v>
      </c>
      <c r="BA111" s="112">
        <f>IF(AY111&lt;&gt;"",IFERROR(AT111*AY111,"Требуются кол-во и брутто"),"Требуются кол-во и брутто")</f>
        <v>1.2000000000000002</v>
      </c>
      <c r="BB111" s="118">
        <v>225</v>
      </c>
      <c r="BC111" s="150">
        <f>+IF(BB111&lt;&gt;0,IFERROR(AT111*BB111,"Требуются кол-во и цена"),"Требуются кол-во и цена")</f>
        <v>1800</v>
      </c>
      <c r="BD111" s="105">
        <f>IF(A111&lt;&gt;"",IF(_xlfn.XLOOKUP(A111,'1C'!A:A,'1C'!A:A,0,0)&gt;0,1,0),"")</f>
        <v>0</v>
      </c>
      <c r="BE111" s="105">
        <f>IF(C111&lt;&gt;"",IF(_xlfn.XLOOKUP(TEXT(C111,"###"),'1C'!W:W,'1C'!D:D,0,0)&gt;0,0,1),"")</f>
        <v>1</v>
      </c>
      <c r="BF111" s="109" t="str">
        <f>IFERROR(IF(BE111,"-",IFERROR(IF(BD111&gt;0,0,1),"")),"")</f>
        <v>-</v>
      </c>
    </row>
    <row r="112" spans="1:58" ht="144" customHeight="1">
      <c r="A112" s="112" t="str">
        <f>IF(C112&amp;K112&lt;&gt;"",C112&amp;K112,"")</f>
        <v>EDMOND 004BLACK</v>
      </c>
      <c r="B112" s="10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81-087-09</v>
      </c>
      <c r="C112" s="121" t="s">
        <v>8289</v>
      </c>
      <c r="E112" s="112" t="str">
        <f>IF(F112&lt;&gt;"",IFERROR(VLOOKUP(F112,Категории!A:B,2,0),""),"Требуется категория")</f>
        <v>Шарфы</v>
      </c>
      <c r="F112" s="106" t="s">
        <v>332</v>
      </c>
      <c r="G112" s="136" t="s">
        <v>383</v>
      </c>
      <c r="H112" s="106" t="s">
        <v>389</v>
      </c>
      <c r="J112" s="112" t="str">
        <f>_xlfn.LET(_xlpm.text,IF(A112&lt;&gt;"",IF('1C'!$AJ$1&lt;&gt;"",'1C'!$AJ$1,_xlfn.XLOOKUP(A112,'1C'!A:A,'1C'!D:D,_xlfn.XLOOKUP(C112,'1C'!W:W,'1C'!D:D,"",0),0))),_xlpm.ifError,_xlpm.text,_xlpm.space1,FIND(" ",_xlpm.text),_xlpm.space2,FIND(" ",_xlpm.text,_xlpm.space1),IFERROR(MID(_xlpm.text,_xlpm.space1+1,_xlpm.space2),_xlpm.ifError))</f>
        <v>Herman</v>
      </c>
      <c r="K112" s="122" t="s">
        <v>8298</v>
      </c>
      <c r="L112" s="146" t="str">
        <f>IF(K112&lt;&gt;"",IFERROR(VLOOKUP(A112,'1C'!A:X,8,0),IFERROR(VLOOKUP(K112,Colors!D:E,2,0),"")),"")</f>
        <v>черный</v>
      </c>
      <c r="M112" s="131"/>
      <c r="N112" s="136"/>
      <c r="O112" s="136"/>
      <c r="P112" s="136"/>
      <c r="Q112" s="137" t="s">
        <v>1265</v>
      </c>
      <c r="R112" s="136"/>
      <c r="S112" s="136" t="s">
        <v>44</v>
      </c>
      <c r="T112" s="107" t="s">
        <v>34</v>
      </c>
      <c r="U112" s="107" t="s">
        <v>382</v>
      </c>
      <c r="V112" s="107">
        <v>12</v>
      </c>
      <c r="Y112" s="107"/>
      <c r="AA112" s="107"/>
      <c r="AC112" s="107"/>
      <c r="AE112" s="107"/>
      <c r="AG112" s="107"/>
      <c r="AT112" s="116">
        <f>IF(COUNTBLANK(V112:AS112)&lt;24,SUM(V112:AS112),"")</f>
        <v>12</v>
      </c>
      <c r="AU112" s="131" t="s">
        <v>430</v>
      </c>
      <c r="AV112" s="114" t="str">
        <f ca="1">IF(AU112&lt;&gt;"",VLOOKUP(AU112,INDIRECT(SUBSTITUTE($J112,"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2" s="112" t="str">
        <f ca="1">IF(AU112&lt;&gt;"",VLOOKUP(AU112,INDIRECT(SUBSTITUTE($J112," ","")&amp;"Manufactures"),2,0),"Требуется код страны")</f>
        <v>Италия</v>
      </c>
      <c r="AX112" s="117">
        <f>0.05+0.05</f>
        <v>0.1</v>
      </c>
      <c r="AY112" s="112">
        <f>IF(AX112&lt;&gt;"",AX112*1.5,"Требуется нетто")</f>
        <v>0.15000000000000002</v>
      </c>
      <c r="AZ112" s="112">
        <f>+IF(AX112&lt;&gt;"",IFERROR(AT112*AX112,"Требуются кол-во и нетто"),"Требуются кол-во и нетто")</f>
        <v>1.2000000000000002</v>
      </c>
      <c r="BA112" s="112">
        <f>IF(AY112&lt;&gt;"",IFERROR(AT112*AY112,"Требуются кол-во и брутто"),"Требуются кол-во и брутто")</f>
        <v>1.8000000000000003</v>
      </c>
      <c r="BB112" s="118">
        <v>225</v>
      </c>
      <c r="BC112" s="150">
        <f>+IF(BB112&lt;&gt;0,IFERROR(AT112*BB112,"Требуются кол-во и цена"),"Требуются кол-во и цена")</f>
        <v>2700</v>
      </c>
      <c r="BD112" s="105">
        <f>IF(A112&lt;&gt;"",IF(_xlfn.XLOOKUP(A112,'1C'!A:A,'1C'!A:A,0,0)&gt;0,1,0),"")</f>
        <v>0</v>
      </c>
      <c r="BE112" s="105">
        <f>IF(C112&lt;&gt;"",IF(_xlfn.XLOOKUP(TEXT(C112,"###"),'1C'!W:W,'1C'!D:D,0,0)&gt;0,0,1),"")</f>
        <v>1</v>
      </c>
      <c r="BF112" s="109" t="str">
        <f>IFERROR(IF(BE112,"-",IFERROR(IF(BD112&gt;0,0,1),"")),"")</f>
        <v>-</v>
      </c>
    </row>
    <row r="113" spans="1:58" ht="144" customHeight="1">
      <c r="A113" s="112" t="str">
        <f>IF(C113&amp;K113&lt;&gt;"",C113&amp;K113,"")</f>
        <v>VALERERED</v>
      </c>
      <c r="B113" s="10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81-088-21</v>
      </c>
      <c r="C113" s="121" t="s">
        <v>8290</v>
      </c>
      <c r="E113" s="112" t="str">
        <f>IF(F113&lt;&gt;"",IFERROR(VLOOKUP(F113,Категории!A:B,2,0),""),"Требуется категория")</f>
        <v>Шарфы</v>
      </c>
      <c r="F113" s="106" t="s">
        <v>332</v>
      </c>
      <c r="G113" s="136" t="s">
        <v>383</v>
      </c>
      <c r="H113" s="106" t="s">
        <v>389</v>
      </c>
      <c r="J113" s="112" t="str">
        <f>_xlfn.LET(_xlpm.text,IF(A113&lt;&gt;"",IF('1C'!$AJ$1&lt;&gt;"",'1C'!$AJ$1,_xlfn.XLOOKUP(A113,'1C'!A:A,'1C'!D:D,_xlfn.XLOOKUP(C113,'1C'!W:W,'1C'!D:D,"",0),0))),_xlpm.ifError,_xlpm.text,_xlpm.space1,FIND(" ",_xlpm.text),_xlpm.space2,FIND(" ",_xlpm.text,_xlpm.space1),IFERROR(MID(_xlpm.text,_xlpm.space1+1,_xlpm.space2),_xlpm.ifError))</f>
        <v>Herman</v>
      </c>
      <c r="K113" s="122" t="s">
        <v>8313</v>
      </c>
      <c r="L113" s="146" t="s">
        <v>252</v>
      </c>
      <c r="M113" s="131"/>
      <c r="N113" s="136"/>
      <c r="O113" s="136"/>
      <c r="P113" s="136"/>
      <c r="Q113" s="137" t="s">
        <v>8496</v>
      </c>
      <c r="R113" s="136"/>
      <c r="S113" s="136" t="s">
        <v>44</v>
      </c>
      <c r="T113" s="107" t="s">
        <v>34</v>
      </c>
      <c r="U113" s="107" t="s">
        <v>382</v>
      </c>
      <c r="V113" s="107">
        <v>10</v>
      </c>
      <c r="Y113" s="107"/>
      <c r="AA113" s="107"/>
      <c r="AC113" s="107"/>
      <c r="AE113" s="107"/>
      <c r="AG113" s="107"/>
      <c r="AT113" s="116">
        <f>IF(COUNTBLANK(V113:AS113)&lt;24,SUM(V113:AS113),"")</f>
        <v>10</v>
      </c>
      <c r="AU113" s="131" t="s">
        <v>430</v>
      </c>
      <c r="AV113" s="114" t="str">
        <f ca="1">IF(AU113&lt;&gt;"",VLOOKUP(AU113,INDIRECT(SUBSTITUTE($J113,"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3" s="112" t="str">
        <f ca="1">IF(AU113&lt;&gt;"",VLOOKUP(AU113,INDIRECT(SUBSTITUTE($J113," ","")&amp;"Manufactures"),2,0),"Требуется код страны")</f>
        <v>Италия</v>
      </c>
      <c r="AX113" s="117">
        <f>0.05+0.05</f>
        <v>0.1</v>
      </c>
      <c r="AY113" s="112">
        <f>IF(AX113&lt;&gt;"",AX113*1.5,"Требуется нетто")</f>
        <v>0.15000000000000002</v>
      </c>
      <c r="AZ113" s="112">
        <f>+IF(AX113&lt;&gt;"",IFERROR(AT113*AX113,"Требуются кол-во и нетто"),"Требуются кол-во и нетто")</f>
        <v>1</v>
      </c>
      <c r="BA113" s="112">
        <f>IF(AY113&lt;&gt;"",IFERROR(AT113*AY113,"Требуются кол-во и брутто"),"Требуются кол-во и брутто")</f>
        <v>1.5000000000000002</v>
      </c>
      <c r="BB113" s="118">
        <v>270</v>
      </c>
      <c r="BC113" s="150">
        <f>+IF(BB113&lt;&gt;0,IFERROR(AT113*BB113,"Требуются кол-во и цена"),"Требуются кол-во и цена")</f>
        <v>2700</v>
      </c>
      <c r="BD113" s="105">
        <f>IF(A113&lt;&gt;"",IF(_xlfn.XLOOKUP(A113,'1C'!A:A,'1C'!A:A,0,0)&gt;0,1,0),"")</f>
        <v>0</v>
      </c>
      <c r="BE113" s="105">
        <f>IF(C113&lt;&gt;"",IF(_xlfn.XLOOKUP(TEXT(C113,"###"),'1C'!W:W,'1C'!D:D,0,0)&gt;0,0,1),"")</f>
        <v>1</v>
      </c>
      <c r="BF113" s="109" t="str">
        <f>IFERROR(IF(BE113,"-",IFERROR(IF(BD113&gt;0,0,1),"")),"")</f>
        <v>-</v>
      </c>
    </row>
    <row r="114" spans="1:58" ht="144" customHeight="1">
      <c r="A114" s="112" t="str">
        <f>IF(C114&amp;K114&lt;&gt;"",C114&amp;K114,"")</f>
        <v>VALERETAUPE</v>
      </c>
      <c r="B114" s="10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81-088-08</v>
      </c>
      <c r="C114" s="121" t="s">
        <v>8290</v>
      </c>
      <c r="E114" s="112" t="str">
        <f>IF(F114&lt;&gt;"",IFERROR(VLOOKUP(F114,Категории!A:B,2,0),""),"Требуется категория")</f>
        <v>Шарфы</v>
      </c>
      <c r="F114" s="106" t="s">
        <v>332</v>
      </c>
      <c r="G114" s="136" t="s">
        <v>383</v>
      </c>
      <c r="H114" s="106" t="s">
        <v>389</v>
      </c>
      <c r="J114" s="112" t="str">
        <f>_xlfn.LET(_xlpm.text,IF(A114&lt;&gt;"",IF('1C'!$AJ$1&lt;&gt;"",'1C'!$AJ$1,_xlfn.XLOOKUP(A114,'1C'!A:A,'1C'!D:D,_xlfn.XLOOKUP(C114,'1C'!W:W,'1C'!D:D,"",0),0))),_xlpm.ifError,_xlpm.text,_xlpm.space1,FIND(" ",_xlpm.text),_xlpm.space2,FIND(" ",_xlpm.text,_xlpm.space1),IFERROR(MID(_xlpm.text,_xlpm.space1+1,_xlpm.space2),_xlpm.ifError))</f>
        <v>Herman</v>
      </c>
      <c r="K114" s="122" t="s">
        <v>8316</v>
      </c>
      <c r="L114" s="146" t="s">
        <v>240</v>
      </c>
      <c r="M114" s="131"/>
      <c r="N114" s="136"/>
      <c r="O114" s="136"/>
      <c r="P114" s="136"/>
      <c r="Q114" s="137" t="s">
        <v>8496</v>
      </c>
      <c r="R114" s="136"/>
      <c r="S114" s="136" t="s">
        <v>44</v>
      </c>
      <c r="T114" s="107" t="s">
        <v>34</v>
      </c>
      <c r="U114" s="107" t="s">
        <v>382</v>
      </c>
      <c r="V114" s="107">
        <v>14</v>
      </c>
      <c r="Y114" s="107"/>
      <c r="AA114" s="107"/>
      <c r="AC114" s="107"/>
      <c r="AE114" s="107"/>
      <c r="AG114" s="107"/>
      <c r="AT114" s="116">
        <f>IF(COUNTBLANK(V114:AS114)&lt;24,SUM(V114:AS114),"")</f>
        <v>14</v>
      </c>
      <c r="AU114" s="131" t="s">
        <v>430</v>
      </c>
      <c r="AV114" s="114" t="str">
        <f ca="1">IF(AU114&lt;&gt;"",VLOOKUP(AU114,INDIRECT(SUBSTITUTE($J114,"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4" s="112" t="str">
        <f ca="1">IF(AU114&lt;&gt;"",VLOOKUP(AU114,INDIRECT(SUBSTITUTE($J114," ","")&amp;"Manufactures"),2,0),"Требуется код страны")</f>
        <v>Италия</v>
      </c>
      <c r="AX114" s="117">
        <f>0.05+0.05</f>
        <v>0.1</v>
      </c>
      <c r="AY114" s="112">
        <f>IF(AX114&lt;&gt;"",AX114*1.5,"Требуется нетто")</f>
        <v>0.15000000000000002</v>
      </c>
      <c r="AZ114" s="112">
        <f>+IF(AX114&lt;&gt;"",IFERROR(AT114*AX114,"Требуются кол-во и нетто"),"Требуются кол-во и нетто")</f>
        <v>1.4000000000000001</v>
      </c>
      <c r="BA114" s="112">
        <f>IF(AY114&lt;&gt;"",IFERROR(AT114*AY114,"Требуются кол-во и брутто"),"Требуются кол-во и брутто")</f>
        <v>2.1000000000000005</v>
      </c>
      <c r="BB114" s="118">
        <v>270</v>
      </c>
      <c r="BC114" s="150">
        <f>+IF(BB114&lt;&gt;0,IFERROR(AT114*BB114,"Требуются кол-во и цена"),"Требуются кол-во и цена")</f>
        <v>3780</v>
      </c>
      <c r="BD114" s="105">
        <f>IF(A114&lt;&gt;"",IF(_xlfn.XLOOKUP(A114,'1C'!A:A,'1C'!A:A,0,0)&gt;0,1,0),"")</f>
        <v>0</v>
      </c>
      <c r="BE114" s="105">
        <f>IF(C114&lt;&gt;"",IF(_xlfn.XLOOKUP(TEXT(C114,"###"),'1C'!W:W,'1C'!D:D,0,0)&gt;0,0,1),"")</f>
        <v>1</v>
      </c>
      <c r="BF114" s="109" t="str">
        <f>IFERROR(IF(BE114,"-",IFERROR(IF(BD114&gt;0,0,1),"")),"")</f>
        <v>-</v>
      </c>
    </row>
    <row r="115" spans="1:58" ht="150.4" customHeight="1">
      <c r="A115" s="112" t="str">
        <f>IF(C115&amp;K115&lt;&gt;"",C115&amp;K115,"")</f>
        <v>CARTER 002GREY</v>
      </c>
      <c r="B115" s="10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80-588-80</v>
      </c>
      <c r="C115" s="121" t="s">
        <v>2010</v>
      </c>
      <c r="D115" s="112"/>
      <c r="E115" s="112" t="str">
        <f>IF(F115&lt;&gt;"",IFERROR(VLOOKUP(F115,Категории!A:B,2,0),""),"Требуется категория")</f>
        <v>Шляпы</v>
      </c>
      <c r="F115" s="112" t="str">
        <f>IF(A115&lt;&gt;"",IF(BD115&gt;0,_xlfn.XLOOKUP(A115,'1C'!A:A,'1C'!J:J,"",0),_xlfn.XLOOKUP(C115,'1C'!W:W,'1C'!J:J,"",0)),"")</f>
        <v>Шляпа федора</v>
      </c>
      <c r="G115" s="114" t="str">
        <f>IF(C115&lt;&gt;"",IF(BD115&gt;0,_xlfn.XLOOKUP(A115,'1C'!A:A,'1C'!L:L,"",0),_xlfn.XLOOKUP(C115,'1C'!W:W,'1C'!L:L,"",0)),"")</f>
        <v>Herman</v>
      </c>
      <c r="H115" s="112" t="str">
        <f>IF(A115&lt;&gt;"",_xlfn.XLOOKUP(A115,'1C'!A:A,'1C'!M:M,_xlfn.XLOOKUP(C115,'1C'!W:W,'1C'!M:M,"",0),0))</f>
        <v>всесезон</v>
      </c>
      <c r="J115" s="112" t="str">
        <f>_xlfn.LET(_xlpm.text,IF(A115&lt;&gt;"",IF('1C'!$AJ$1&lt;&gt;"",'1C'!$AJ$1,_xlfn.XLOOKUP(A115,'1C'!A:A,'1C'!D:D,_xlfn.XLOOKUP(C115,'1C'!W:W,'1C'!D:D,"",0),0))),_xlpm.ifError,_xlpm.text,_xlpm.space1,FIND(" ",_xlpm.text),_xlpm.space2,FIND(" ",_xlpm.text,_xlpm.space1),IFERROR(MID(_xlpm.text,_xlpm.space1+1,_xlpm.space2),_xlpm.ifError))</f>
        <v>Herman</v>
      </c>
      <c r="K115" s="122" t="s">
        <v>8307</v>
      </c>
      <c r="L115" s="146" t="str">
        <f>IF(K115&lt;&gt;"",IFERROR(VLOOKUP(A115,'1C'!A:X,8,0),IFERROR(VLOOKUP(K115,Colors!D:E,2,0),"")),"")</f>
        <v>серый</v>
      </c>
      <c r="M115" s="131"/>
      <c r="N115" s="136"/>
      <c r="O115" s="136"/>
      <c r="P115" s="136"/>
      <c r="Q115" s="145" t="str">
        <f>IF(A115&lt;&gt;"",_xlfn.XLOOKUP(A115,'1C'!A:A,'1C'!I:I,_xlfn.XLOOKUP(C115,'1C'!W:W,'1C'!I:I,"",0),0),"")</f>
        <v>50% полиэстер - 50% полиамид</v>
      </c>
      <c r="R115" s="136"/>
      <c r="S115" s="136"/>
      <c r="T115" s="107" t="s">
        <v>15</v>
      </c>
      <c r="U115" s="116" t="str">
        <f>IF(A115&lt;&gt;"",_xlfn.XLOOKUP(A115,'1C'!A:A,'1C'!K:K,_xlfn.XLOOKUP(C115,'1C'!W:W,'1C'!K:K,"",0),0),"")</f>
        <v>Унисекс</v>
      </c>
      <c r="V115" s="107"/>
      <c r="Y115" s="107"/>
      <c r="AA115" s="107">
        <v>5</v>
      </c>
      <c r="AC115" s="107">
        <v>7</v>
      </c>
      <c r="AE115" s="107"/>
      <c r="AG115" s="107"/>
      <c r="AT115" s="116">
        <f>IF(COUNTBLANK(V115:AS115)&lt;24,SUM(V115:AS115),"")</f>
        <v>12</v>
      </c>
      <c r="AU115" s="148" t="str">
        <f>IF(A115&lt;&gt;"",_xlfn.XLOOKUP(_xlfn.XLOOKUP(A115,'1C'!A:A,'1C'!O:O,_xlfn.XLOOKUP(C115,'1C'!W:W,'1C'!O:O,"",0),0),Settings!N:N,Settings!O:O,"",0),"")</f>
        <v>IT</v>
      </c>
      <c r="AV115" s="114" t="str">
        <f ca="1">IF(AU115&lt;&gt;"",VLOOKUP(AU115,INDIRECT(SUBSTITUTE($J115,"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5" s="112" t="str">
        <f ca="1">IF(AU115&lt;&gt;"",VLOOKUP(AU115,INDIRECT(SUBSTITUTE($J115," ","")&amp;"Manufactures"),2,0),"Требуется код страны")</f>
        <v>Италия</v>
      </c>
      <c r="AX115" s="117">
        <f>0.05+0.05</f>
        <v>0.1</v>
      </c>
      <c r="AY115" s="112">
        <f>IF(AX115&lt;&gt;"",AX115*1.5,"Требуется нетто")</f>
        <v>0.15000000000000002</v>
      </c>
      <c r="AZ115" s="112">
        <f>+IF(AX115&lt;&gt;"",IFERROR(AT115*AX115,"Требуются кол-во и нетто"),"Требуются кол-во и нетто")</f>
        <v>1.2000000000000002</v>
      </c>
      <c r="BA115" s="112">
        <f>IF(AY115&lt;&gt;"",IFERROR(AT115*AY115,"Требуются кол-во и брутто"),"Требуются кол-во и брутто")</f>
        <v>1.8000000000000003</v>
      </c>
      <c r="BB115" s="118">
        <v>450</v>
      </c>
      <c r="BC115" s="150">
        <f>+IF(BB115&lt;&gt;0,IFERROR(AT115*BB115,"Требуются кол-во и цена"),"Требуются кол-во и цена")</f>
        <v>5400</v>
      </c>
      <c r="BD115" s="105">
        <f>IF(A115&lt;&gt;"",IF(_xlfn.XLOOKUP(A115,'1C'!A:A,'1C'!A:A,0,0)&gt;0,1,0),"")</f>
        <v>0</v>
      </c>
      <c r="BE115" s="105">
        <f>IF(C115&lt;&gt;"",IF(_xlfn.XLOOKUP(TEXT(C115,"###"),'1C'!W:W,'1C'!D:D,0,0)&gt;0,0,1),"")</f>
        <v>0</v>
      </c>
      <c r="BF115" s="109">
        <f>IFERROR(IF(BE115,"-",IFERROR(IF(BD115&gt;0,0,1),"")),"")</f>
        <v>1</v>
      </c>
    </row>
    <row r="116" spans="1:58" ht="144" customHeight="1">
      <c r="A116" s="112" t="str">
        <f>IF(C116&amp;K116&lt;&gt;"",C116&amp;K116,"")</f>
        <v>CARTER 005BLACK</v>
      </c>
      <c r="B116" s="10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80-590-09</v>
      </c>
      <c r="C116" s="121" t="s">
        <v>2017</v>
      </c>
      <c r="D116" s="112"/>
      <c r="E116" s="112" t="str">
        <f>IF(F116&lt;&gt;"",IFERROR(VLOOKUP(F116,Категории!A:B,2,0),""),"Требуется категория")</f>
        <v>Шляпы</v>
      </c>
      <c r="F116" s="112" t="str">
        <f>IF(A116&lt;&gt;"",IF(BD116&gt;0,_xlfn.XLOOKUP(A116,'1C'!A:A,'1C'!J:J,"",0),_xlfn.XLOOKUP(C116,'1C'!W:W,'1C'!J:J,"",0)),"")</f>
        <v>Шляпа трилби</v>
      </c>
      <c r="G116" s="114" t="str">
        <f>IF(C116&lt;&gt;"",IF(BD116&gt;0,_xlfn.XLOOKUP(A116,'1C'!A:A,'1C'!L:L,"",0),_xlfn.XLOOKUP(C116,'1C'!W:W,'1C'!L:L,"",0)),"")</f>
        <v>Herman</v>
      </c>
      <c r="H116" s="112" t="str">
        <f>IF(A116&lt;&gt;"",_xlfn.XLOOKUP(A116,'1C'!A:A,'1C'!M:M,_xlfn.XLOOKUP(C116,'1C'!W:W,'1C'!M:M,"",0),0))</f>
        <v>всесезон</v>
      </c>
      <c r="J116" s="112" t="str">
        <f>_xlfn.LET(_xlpm.text,IF(A116&lt;&gt;"",IF('1C'!$AJ$1&lt;&gt;"",'1C'!$AJ$1,_xlfn.XLOOKUP(A116,'1C'!A:A,'1C'!D:D,_xlfn.XLOOKUP(C116,'1C'!W:W,'1C'!D:D,"",0),0))),_xlpm.ifError,_xlpm.text,_xlpm.space1,FIND(" ",_xlpm.text),_xlpm.space2,FIND(" ",_xlpm.text,_xlpm.space1),IFERROR(MID(_xlpm.text,_xlpm.space1+1,_xlpm.space2),_xlpm.ifError))</f>
        <v>Herman</v>
      </c>
      <c r="K116" s="122" t="s">
        <v>8298</v>
      </c>
      <c r="L116" s="146" t="str">
        <f>IF(K116&lt;&gt;"",IFERROR(VLOOKUP(A116,'1C'!A:X,8,0),IFERROR(VLOOKUP(K116,Colors!D:E,2,0),"")),"")</f>
        <v>черный</v>
      </c>
      <c r="M116" s="131"/>
      <c r="N116" s="136"/>
      <c r="O116" s="136"/>
      <c r="P116" s="136"/>
      <c r="Q116" s="145" t="str">
        <f>IF(A116&lt;&gt;"",_xlfn.XLOOKUP(A116,'1C'!A:A,'1C'!I:I,_xlfn.XLOOKUP(C116,'1C'!W:W,'1C'!I:I,"",0),0),"")</f>
        <v>50% полиэстер - 50% вискоза</v>
      </c>
      <c r="R116" s="136"/>
      <c r="S116" s="136"/>
      <c r="T116" s="107" t="s">
        <v>15</v>
      </c>
      <c r="U116" s="116" t="str">
        <f>IF(A116&lt;&gt;"",_xlfn.XLOOKUP(A116,'1C'!A:A,'1C'!K:K,_xlfn.XLOOKUP(C116,'1C'!W:W,'1C'!K:K,"",0),0),"")</f>
        <v>Унисекс</v>
      </c>
      <c r="V116" s="107"/>
      <c r="Y116" s="107">
        <v>1</v>
      </c>
      <c r="AA116" s="107">
        <v>1</v>
      </c>
      <c r="AC116" s="107">
        <v>1</v>
      </c>
      <c r="AE116" s="107">
        <v>1</v>
      </c>
      <c r="AG116" s="107"/>
      <c r="AT116" s="116">
        <f>IF(COUNTBLANK(V116:AS116)&lt;24,SUM(V116:AS116),"")</f>
        <v>4</v>
      </c>
      <c r="AU116" s="148" t="str">
        <f>IF(A116&lt;&gt;"",_xlfn.XLOOKUP(_xlfn.XLOOKUP(A116,'1C'!A:A,'1C'!O:O,_xlfn.XLOOKUP(C116,'1C'!W:W,'1C'!O:O,"",0),0),Settings!N:N,Settings!O:O,"",0),"")</f>
        <v>IT</v>
      </c>
      <c r="AV116" s="114" t="str">
        <f ca="1">IF(AU116&lt;&gt;"",VLOOKUP(AU116,INDIRECT(SUBSTITUTE($J116,"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6" s="112" t="str">
        <f ca="1">IF(AU116&lt;&gt;"",VLOOKUP(AU116,INDIRECT(SUBSTITUTE($J116," ","")&amp;"Manufactures"),2,0),"Требуется код страны")</f>
        <v>Италия</v>
      </c>
      <c r="AX116" s="117">
        <f>0.05+0.05</f>
        <v>0.1</v>
      </c>
      <c r="AY116" s="112">
        <f>IF(AX116&lt;&gt;"",AX116*1.5,"Требуется нетто")</f>
        <v>0.15000000000000002</v>
      </c>
      <c r="AZ116" s="112">
        <f>+IF(AX116&lt;&gt;"",IFERROR(AT116*AX116,"Требуются кол-во и нетто"),"Требуются кол-во и нетто")</f>
        <v>0.4</v>
      </c>
      <c r="BA116" s="112">
        <f>IF(AY116&lt;&gt;"",IFERROR(AT116*AY116,"Требуются кол-во и брутто"),"Требуются кол-во и брутто")</f>
        <v>0.60000000000000009</v>
      </c>
      <c r="BB116" s="118">
        <v>450</v>
      </c>
      <c r="BC116" s="150">
        <f>+IF(BB116&lt;&gt;0,IFERROR(AT116*BB116,"Требуются кол-во и цена"),"Требуются кол-во и цена")</f>
        <v>1800</v>
      </c>
      <c r="BD116" s="105">
        <f>IF(A116&lt;&gt;"",IF(_xlfn.XLOOKUP(A116,'1C'!A:A,'1C'!A:A,0,0)&gt;0,1,0),"")</f>
        <v>0</v>
      </c>
      <c r="BE116" s="105">
        <f>IF(C116&lt;&gt;"",IF(_xlfn.XLOOKUP(TEXT(C116,"###"),'1C'!W:W,'1C'!D:D,0,0)&gt;0,0,1),"")</f>
        <v>0</v>
      </c>
      <c r="BF116" s="109">
        <f>IFERROR(IF(BE116,"-",IFERROR(IF(BD116&gt;0,0,1),"")),"")</f>
        <v>1</v>
      </c>
    </row>
    <row r="117" spans="1:58" ht="144" customHeight="1">
      <c r="A117" s="112" t="str">
        <f>IF(C117&amp;K117&lt;&gt;"",C117&amp;K117,"")</f>
        <v>CARTER 006NAVY</v>
      </c>
      <c r="B117" s="10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80-591-16</v>
      </c>
      <c r="C117" s="121" t="s">
        <v>2021</v>
      </c>
      <c r="D117" s="112"/>
      <c r="E117" s="112" t="str">
        <f>IF(F117&lt;&gt;"",IFERROR(VLOOKUP(F117,Категории!A:B,2,0),""),"Требуется категория")</f>
        <v>Шляпы</v>
      </c>
      <c r="F117" s="112" t="str">
        <f>IF(A117&lt;&gt;"",IF(BD117&gt;0,_xlfn.XLOOKUP(A117,'1C'!A:A,'1C'!J:J,"",0),_xlfn.XLOOKUP(C117,'1C'!W:W,'1C'!J:J,"",0)),"")</f>
        <v>Шляпа с широкими полями</v>
      </c>
      <c r="G117" s="114" t="str">
        <f>IF(C117&lt;&gt;"",IF(BD117&gt;0,_xlfn.XLOOKUP(A117,'1C'!A:A,'1C'!L:L,"",0),_xlfn.XLOOKUP(C117,'1C'!W:W,'1C'!L:L,"",0)),"")</f>
        <v>Herman</v>
      </c>
      <c r="H117" s="112" t="str">
        <f>IF(A117&lt;&gt;"",_xlfn.XLOOKUP(A117,'1C'!A:A,'1C'!M:M,_xlfn.XLOOKUP(C117,'1C'!W:W,'1C'!M:M,"",0),0))</f>
        <v>всесезон</v>
      </c>
      <c r="J117" s="112" t="str">
        <f>_xlfn.LET(_xlpm.text,IF(A117&lt;&gt;"",IF('1C'!$AJ$1&lt;&gt;"",'1C'!$AJ$1,_xlfn.XLOOKUP(A117,'1C'!A:A,'1C'!D:D,_xlfn.XLOOKUP(C117,'1C'!W:W,'1C'!D:D,"",0),0))),_xlpm.ifError,_xlpm.text,_xlpm.space1,FIND(" ",_xlpm.text),_xlpm.space2,FIND(" ",_xlpm.text,_xlpm.space1),IFERROR(MID(_xlpm.text,_xlpm.space1+1,_xlpm.space2),_xlpm.ifError))</f>
        <v>Herman</v>
      </c>
      <c r="K117" s="122" t="s">
        <v>8300</v>
      </c>
      <c r="L117" s="146" t="str">
        <f>IF(K117&lt;&gt;"",IFERROR(VLOOKUP(A117,'1C'!A:X,8,0),IFERROR(VLOOKUP(K117,Colors!D:E,2,0),"")),"")</f>
        <v>темно-синий</v>
      </c>
      <c r="M117" s="131"/>
      <c r="N117" s="136"/>
      <c r="O117" s="136"/>
      <c r="P117" s="136"/>
      <c r="Q117" s="145" t="str">
        <f>IF(A117&lt;&gt;"",_xlfn.XLOOKUP(A117,'1C'!A:A,'1C'!I:I,_xlfn.XLOOKUP(C117,'1C'!W:W,'1C'!I:I,"",0),0),"")</f>
        <v>50% шерсть - 50% хлопок</v>
      </c>
      <c r="R117" s="136"/>
      <c r="S117" s="114" t="str">
        <f>_xlfn.LET(_xlpm.RES,IF(A117&lt;&gt;"",_xlfn.XLOOKUP(A117,'1C'!A:A,'1C'!N:N,_xlfn.XLOOKUP(C117,'1C'!W:W,'1C'!N:N,"",0),0),""),IF(_xlpm.RES=0,"",_xlpm.RES))</f>
        <v>шерстяные</v>
      </c>
      <c r="T117" s="107" t="s">
        <v>15</v>
      </c>
      <c r="U117" s="116" t="str">
        <f>IF(A117&lt;&gt;"",_xlfn.XLOOKUP(A117,'1C'!A:A,'1C'!K:K,_xlfn.XLOOKUP(C117,'1C'!W:W,'1C'!K:K,"",0),0),"")</f>
        <v>Женский</v>
      </c>
      <c r="V117" s="107"/>
      <c r="Y117" s="107">
        <v>8</v>
      </c>
      <c r="AA117" s="107">
        <v>10</v>
      </c>
      <c r="AC117" s="107"/>
      <c r="AE117" s="107"/>
      <c r="AG117" s="107"/>
      <c r="AT117" s="116">
        <f>IF(COUNTBLANK(V117:AS117)&lt;24,SUM(V117:AS117),"")</f>
        <v>18</v>
      </c>
      <c r="AU117" s="148" t="str">
        <f>IF(A117&lt;&gt;"",_xlfn.XLOOKUP(_xlfn.XLOOKUP(A117,'1C'!A:A,'1C'!O:O,_xlfn.XLOOKUP(C117,'1C'!W:W,'1C'!O:O,"",0),0),Settings!N:N,Settings!O:O,"",0),"")</f>
        <v>IT</v>
      </c>
      <c r="AV117" s="114" t="str">
        <f ca="1">IF(AU117&lt;&gt;"",VLOOKUP(AU117,INDIRECT(SUBSTITUTE($J117,"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7" s="112" t="str">
        <f ca="1">IF(AU117&lt;&gt;"",VLOOKUP(AU117,INDIRECT(SUBSTITUTE($J117," ","")&amp;"Manufactures"),2,0),"Требуется код страны")</f>
        <v>Италия</v>
      </c>
      <c r="AX117" s="117">
        <f>0.05+0.05</f>
        <v>0.1</v>
      </c>
      <c r="AY117" s="112">
        <f>IF(AX117&lt;&gt;"",AX117*1.5,"Требуется нетто")</f>
        <v>0.15000000000000002</v>
      </c>
      <c r="AZ117" s="112">
        <f>+IF(AX117&lt;&gt;"",IFERROR(AT117*AX117,"Требуются кол-во и нетто"),"Требуются кол-во и нетто")</f>
        <v>1.8</v>
      </c>
      <c r="BA117" s="112">
        <f>IF(AY117&lt;&gt;"",IFERROR(AT117*AY117,"Требуются кол-во и брутто"),"Требуются кол-во и брутто")</f>
        <v>2.7</v>
      </c>
      <c r="BB117" s="118">
        <v>270</v>
      </c>
      <c r="BC117" s="150">
        <f>+IF(BB117&lt;&gt;0,IFERROR(AT117*BB117,"Требуются кол-во и цена"),"Требуются кол-во и цена")</f>
        <v>4860</v>
      </c>
      <c r="BD117" s="105">
        <f>IF(A117&lt;&gt;"",IF(_xlfn.XLOOKUP(A117,'1C'!A:A,'1C'!A:A,0,0)&gt;0,1,0),"")</f>
        <v>0</v>
      </c>
      <c r="BE117" s="105">
        <f>IF(C117&lt;&gt;"",IF(_xlfn.XLOOKUP(TEXT(C117,"###"),'1C'!W:W,'1C'!D:D,0,0)&gt;0,0,1),"")</f>
        <v>0</v>
      </c>
      <c r="BF117" s="109">
        <f>IFERROR(IF(BE117,"-",IFERROR(IF(BD117&gt;0,0,1),"")),"")</f>
        <v>1</v>
      </c>
    </row>
    <row r="118" spans="1:58" ht="144" customHeight="1">
      <c r="A118" s="112" t="str">
        <f>IF(C118&amp;K118&lt;&gt;"",C118&amp;K118,"")</f>
        <v>HATTAWAYNAVY</v>
      </c>
      <c r="B118" s="10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81-089-16</v>
      </c>
      <c r="C118" s="121" t="s">
        <v>8291</v>
      </c>
      <c r="E118" s="112" t="str">
        <f>IF(F118&lt;&gt;"",IFERROR(VLOOKUP(F118,Категории!A:B,2,0),""),"Требуется категория")</f>
        <v>Шляпы</v>
      </c>
      <c r="F118" s="106" t="s">
        <v>330</v>
      </c>
      <c r="G118" s="136" t="s">
        <v>383</v>
      </c>
      <c r="H118" s="106" t="s">
        <v>388</v>
      </c>
      <c r="J118" s="112" t="str">
        <f>_xlfn.LET(_xlpm.text,IF(A118&lt;&gt;"",IF('1C'!$AJ$1&lt;&gt;"",'1C'!$AJ$1,_xlfn.XLOOKUP(A118,'1C'!A:A,'1C'!D:D,_xlfn.XLOOKUP(C118,'1C'!W:W,'1C'!D:D,"",0),0))),_xlpm.ifError,_xlpm.text,_xlpm.space1,FIND(" ",_xlpm.text),_xlpm.space2,FIND(" ",_xlpm.text,_xlpm.space1),IFERROR(MID(_xlpm.text,_xlpm.space1+1,_xlpm.space2),_xlpm.ifError))</f>
        <v>Herman</v>
      </c>
      <c r="K118" s="122" t="s">
        <v>8300</v>
      </c>
      <c r="L118" s="146" t="str">
        <f>IF(K118&lt;&gt;"",IFERROR(VLOOKUP(A118,'1C'!A:X,8,0),IFERROR(VLOOKUP(K118,Colors!D:E,2,0),"")),"")</f>
        <v>темно-синий</v>
      </c>
      <c r="M118" s="131"/>
      <c r="N118" s="136"/>
      <c r="O118" s="136"/>
      <c r="P118" s="136"/>
      <c r="Q118" s="137" t="s">
        <v>1265</v>
      </c>
      <c r="R118" s="136"/>
      <c r="S118" s="136" t="s">
        <v>30</v>
      </c>
      <c r="T118" s="107" t="s">
        <v>31</v>
      </c>
      <c r="U118" s="107" t="s">
        <v>387</v>
      </c>
      <c r="V118" s="107"/>
      <c r="Y118" s="107"/>
      <c r="AA118" s="107">
        <v>6</v>
      </c>
      <c r="AC118" s="107">
        <v>15</v>
      </c>
      <c r="AE118" s="107"/>
      <c r="AG118" s="107"/>
      <c r="AT118" s="116">
        <f>IF(COUNTBLANK(V118:AS118)&lt;24,SUM(V118:AS118),"")</f>
        <v>21</v>
      </c>
      <c r="AU118" s="131" t="s">
        <v>423</v>
      </c>
      <c r="AV118" s="114" t="str">
        <f ca="1">IF(AU118&lt;&gt;"",VLOOKUP(AU118,INDIRECT(SUBSTITUTE($J118,"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18" s="112" t="str">
        <f ca="1">IF(AU118&lt;&gt;"",VLOOKUP(AU118,INDIRECT(SUBSTITUTE($J118," ","")&amp;"Manufactures"),2,0),"Требуется код страны")</f>
        <v>Китай</v>
      </c>
      <c r="AX118" s="117">
        <f>0.05+0.05</f>
        <v>0.1</v>
      </c>
      <c r="AY118" s="112">
        <f>IF(AX118&lt;&gt;"",AX118*1.5,"Требуется нетто")</f>
        <v>0.15000000000000002</v>
      </c>
      <c r="AZ118" s="112">
        <f>+IF(AX118&lt;&gt;"",IFERROR(AT118*AX118,"Требуются кол-во и нетто"),"Требуются кол-во и нетто")</f>
        <v>2.1</v>
      </c>
      <c r="BA118" s="112">
        <f>IF(AY118&lt;&gt;"",IFERROR(AT118*AY118,"Требуются кол-во и брутто"),"Требуются кол-во и брутто")</f>
        <v>3.1500000000000004</v>
      </c>
      <c r="BB118" s="118">
        <v>450</v>
      </c>
      <c r="BC118" s="150">
        <f>+IF(BB118&lt;&gt;0,IFERROR(AT118*BB118,"Требуются кол-во и цена"),"Требуются кол-во и цена")</f>
        <v>9450</v>
      </c>
      <c r="BD118" s="105">
        <f>IF(A118&lt;&gt;"",IF(_xlfn.XLOOKUP(A118,'1C'!A:A,'1C'!A:A,0,0)&gt;0,1,0),"")</f>
        <v>0</v>
      </c>
      <c r="BE118" s="105">
        <f>IF(C118&lt;&gt;"",IF(_xlfn.XLOOKUP(TEXT(C118,"###"),'1C'!W:W,'1C'!D:D,0,0)&gt;0,0,1),"")</f>
        <v>1</v>
      </c>
      <c r="BF118" s="109" t="str">
        <f>IFERROR(IF(BE118,"-",IFERROR(IF(BD118&gt;0,0,1),"")),"")</f>
        <v>-</v>
      </c>
    </row>
    <row r="119" spans="1:58" ht="144" customHeight="1">
      <c r="A119" s="112" t="str">
        <f>IF(C119&amp;K119&lt;&gt;"",C119&amp;K119,"")</f>
        <v>KINGCOGNAC</v>
      </c>
      <c r="B119" s="10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81-090-13</v>
      </c>
      <c r="C119" s="121" t="s">
        <v>8292</v>
      </c>
      <c r="E119" s="112" t="str">
        <f>IF(F119&lt;&gt;"",IFERROR(VLOOKUP(F119,Категории!A:B,2,0),""),"Требуется категория")</f>
        <v>Бейсболки</v>
      </c>
      <c r="F119" s="106" t="s">
        <v>327</v>
      </c>
      <c r="G119" s="136" t="s">
        <v>383</v>
      </c>
      <c r="H119" s="106" t="s">
        <v>388</v>
      </c>
      <c r="J119" s="112" t="str">
        <f>_xlfn.LET(_xlpm.text,IF(A119&lt;&gt;"",IF('1C'!$AJ$1&lt;&gt;"",'1C'!$AJ$1,_xlfn.XLOOKUP(A119,'1C'!A:A,'1C'!D:D,_xlfn.XLOOKUP(C119,'1C'!W:W,'1C'!D:D,"",0),0))),_xlpm.ifError,_xlpm.text,_xlpm.space1,FIND(" ",_xlpm.text),_xlpm.space2,FIND(" ",_xlpm.text,_xlpm.space1),IFERROR(MID(_xlpm.text,_xlpm.space1+1,_xlpm.space2),_xlpm.ifError))</f>
        <v>Herman</v>
      </c>
      <c r="K119" s="122" t="s">
        <v>8319</v>
      </c>
      <c r="L119" s="135" t="s">
        <v>217</v>
      </c>
      <c r="M119" s="131"/>
      <c r="N119" s="136"/>
      <c r="O119" s="136"/>
      <c r="P119" s="136"/>
      <c r="Q119" s="137" t="s">
        <v>2445</v>
      </c>
      <c r="R119" s="136"/>
      <c r="S119" s="136" t="s">
        <v>32</v>
      </c>
      <c r="T119" s="107" t="s">
        <v>5</v>
      </c>
      <c r="U119" s="107" t="s">
        <v>382</v>
      </c>
      <c r="AA119" s="106">
        <v>3</v>
      </c>
      <c r="AB119" s="106">
        <v>4</v>
      </c>
      <c r="AC119" s="106">
        <v>5</v>
      </c>
      <c r="AD119" s="106">
        <v>1</v>
      </c>
      <c r="AE119" s="106">
        <v>2</v>
      </c>
      <c r="AT119" s="116">
        <f>IF(COUNTBLANK(V119:AS119)&lt;24,SUM(V119:AS119),"")</f>
        <v>15</v>
      </c>
      <c r="AU119" s="131" t="s">
        <v>430</v>
      </c>
      <c r="AV119" s="114" t="str">
        <f ca="1">IF(AU119&lt;&gt;"",VLOOKUP(AU119,INDIRECT(SUBSTITUTE($J119," ","")&amp;"Manufactures"),3,0),"Требуется код страны")</f>
        <v>Name of manufacturer and its legal address: CHAPELLERIE HERMAN S.A., Rue Jean Meunier, 6, 6922 Wellin, Belgium; 
Brunch of manufacturer and its legal address: HATS &amp; BROTHERS, VIA PROL. ETNA 116/118  VIA RIETI N.26, 80026, CASORIA (NA), ITALY</v>
      </c>
      <c r="AW119" s="112" t="str">
        <f ca="1">IF(AU119&lt;&gt;"",VLOOKUP(AU119,INDIRECT(SUBSTITUTE($J119," ","")&amp;"Manufactures"),2,0),"Требуется код страны")</f>
        <v>Италия</v>
      </c>
      <c r="AX119" s="117">
        <f>0.05+0.05</f>
        <v>0.1</v>
      </c>
      <c r="AY119" s="112">
        <f>IF(AX119&lt;&gt;"",AX119*1.5,"Требуется нетто")</f>
        <v>0.15000000000000002</v>
      </c>
      <c r="AZ119" s="112">
        <f>+IF(AX119&lt;&gt;"",IFERROR(AT119*AX119,"Требуются кол-во и нетто"),"Требуются кол-во и нетто")</f>
        <v>1.5</v>
      </c>
      <c r="BA119" s="112">
        <f>IF(AY119&lt;&gt;"",IFERROR(AT119*AY119,"Требуются кол-во и брутто"),"Требуются кол-во и брутто")</f>
        <v>2.2500000000000004</v>
      </c>
      <c r="BB119" s="118">
        <v>2451.6</v>
      </c>
      <c r="BC119" s="150">
        <f>+IF(BB119&lt;&gt;0,IFERROR(AT119*BB119,"Требуются кол-во и цена"),"Требуются кол-во и цена")</f>
        <v>36774</v>
      </c>
      <c r="BD119" s="105">
        <f>IF(A119&lt;&gt;"",IF(_xlfn.XLOOKUP(A119,'1C'!A:A,'1C'!A:A,0,0)&gt;0,1,0),"")</f>
        <v>0</v>
      </c>
      <c r="BE119" s="105">
        <f>IF(C119&lt;&gt;"",IF(_xlfn.XLOOKUP(TEXT(C119,"###"),'1C'!W:W,'1C'!D:D,0,0)&gt;0,0,1),"")</f>
        <v>1</v>
      </c>
      <c r="BF119" s="105" t="str">
        <f>IFERROR(IF(BE119,"-",IFERROR(IF(BD119&gt;0,0,1),"")),"")</f>
        <v>-</v>
      </c>
    </row>
    <row r="120" spans="1:58" ht="144" customHeight="1">
      <c r="A120" s="112" t="str">
        <f>IF(C120&amp;K120&lt;&gt;"",C120&amp;K120,"")</f>
        <v>HARTLEYBEIGE</v>
      </c>
      <c r="B120" s="10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81-091-02</v>
      </c>
      <c r="C120" s="121" t="s">
        <v>8293</v>
      </c>
      <c r="E120" s="112" t="str">
        <f>IF(F120&lt;&gt;"",IFERROR(VLOOKUP(F120,Категории!A:B,2,0),""),"Требуется категория")</f>
        <v>Бейсболки</v>
      </c>
      <c r="F120" s="106" t="s">
        <v>327</v>
      </c>
      <c r="G120" s="136" t="s">
        <v>383</v>
      </c>
      <c r="H120" s="106" t="s">
        <v>388</v>
      </c>
      <c r="J120" s="112" t="str">
        <f>_xlfn.LET(_xlpm.text,IF(A120&lt;&gt;"",IF('1C'!$AJ$1&lt;&gt;"",'1C'!$AJ$1,_xlfn.XLOOKUP(A120,'1C'!A:A,'1C'!D:D,_xlfn.XLOOKUP(C120,'1C'!W:W,'1C'!D:D,"",0),0))),_xlpm.ifError,_xlpm.text,_xlpm.space1,FIND(" ",_xlpm.text),_xlpm.space2,FIND(" ",_xlpm.text,_xlpm.space1),IFERROR(MID(_xlpm.text,_xlpm.space1+1,_xlpm.space2),_xlpm.ifError))</f>
        <v>Herman</v>
      </c>
      <c r="K120" s="122" t="s">
        <v>8301</v>
      </c>
      <c r="L120" s="146" t="str">
        <f>IF(K120&lt;&gt;"",IFERROR(VLOOKUP(A120,'1C'!A:X,8,0),IFERROR(VLOOKUP(K120,Colors!D:E,2,0),"")),"")</f>
        <v>бежевый</v>
      </c>
      <c r="M120" s="131"/>
      <c r="N120" s="136"/>
      <c r="O120" s="136"/>
      <c r="P120" s="136"/>
      <c r="Q120" s="137" t="s">
        <v>906</v>
      </c>
      <c r="R120" s="136"/>
      <c r="S120" s="136" t="s">
        <v>43</v>
      </c>
      <c r="T120" s="107" t="s">
        <v>15</v>
      </c>
      <c r="U120" s="106" t="s">
        <v>382</v>
      </c>
      <c r="V120" s="106">
        <v>20</v>
      </c>
      <c r="AT120" s="116">
        <f>IF(COUNTBLANK(V120:AS120)&lt;24,SUM(V120:AS120),"")</f>
        <v>20</v>
      </c>
      <c r="AU120" s="131" t="s">
        <v>423</v>
      </c>
      <c r="AV120" s="114" t="str">
        <f ca="1">IF(AU120&lt;&gt;"",VLOOKUP(AU120,INDIRECT(SUBSTITUTE($J120,"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0" s="112" t="str">
        <f ca="1">IF(AU120&lt;&gt;"",VLOOKUP(AU120,INDIRECT(SUBSTITUTE($J120," ","")&amp;"Manufactures"),2,0),"Требуется код страны")</f>
        <v>Китай</v>
      </c>
      <c r="AX120" s="117">
        <f>0.05+0.05</f>
        <v>0.1</v>
      </c>
      <c r="AY120" s="112">
        <f>IF(AX120&lt;&gt;"",AX120*1.5,"Требуется нетто")</f>
        <v>0.15000000000000002</v>
      </c>
      <c r="AZ120" s="112">
        <f>+IF(AX120&lt;&gt;"",IFERROR(AT120*AX120,"Требуются кол-во и нетто"),"Требуются кол-во и нетто")</f>
        <v>2</v>
      </c>
      <c r="BA120" s="112">
        <f>IF(AY120&lt;&gt;"",IFERROR(AT120*AY120,"Требуются кол-во и брутто"),"Требуются кол-во и брутто")</f>
        <v>3.0000000000000004</v>
      </c>
      <c r="BB120" s="118">
        <v>696.6</v>
      </c>
      <c r="BC120" s="150">
        <f>+IF(BB120&lt;&gt;0,IFERROR(AT120*BB120,"Требуются кол-во и цена"),"Требуются кол-во и цена")</f>
        <v>13932</v>
      </c>
      <c r="BD120" s="105">
        <f>IF(A120&lt;&gt;"",IF(_xlfn.XLOOKUP(A120,'1C'!A:A,'1C'!A:A,0,0)&gt;0,1,0),"")</f>
        <v>0</v>
      </c>
      <c r="BE120" s="105">
        <f>IF(C120&lt;&gt;"",IF(_xlfn.XLOOKUP(TEXT(C120,"###"),'1C'!W:W,'1C'!D:D,0,0)&gt;0,0,1),"")</f>
        <v>1</v>
      </c>
      <c r="BF120" s="105" t="str">
        <f>IFERROR(IF(BE120,"-",IFERROR(IF(BD120&gt;0,0,1),"")),"")</f>
        <v>-</v>
      </c>
    </row>
    <row r="121" spans="1:58" ht="144" customHeight="1">
      <c r="A121" s="112" t="str">
        <f>IF(C121&amp;K121&lt;&gt;"",C121&amp;K121,"")</f>
        <v>HARTLEYMUSTARD</v>
      </c>
      <c r="B121" s="10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81-091-20</v>
      </c>
      <c r="C121" s="121" t="s">
        <v>8293</v>
      </c>
      <c r="E121" s="112" t="str">
        <f>IF(F121&lt;&gt;"",IFERROR(VLOOKUP(F121,Категории!A:B,2,0),""),"Требуется категория")</f>
        <v>Бейсболки</v>
      </c>
      <c r="F121" s="106" t="s">
        <v>327</v>
      </c>
      <c r="G121" s="136" t="s">
        <v>383</v>
      </c>
      <c r="H121" s="106" t="s">
        <v>388</v>
      </c>
      <c r="J121" s="112" t="str">
        <f>_xlfn.LET(_xlpm.text,IF(A121&lt;&gt;"",IF('1C'!$AJ$1&lt;&gt;"",'1C'!$AJ$1,_xlfn.XLOOKUP(A121,'1C'!A:A,'1C'!D:D,_xlfn.XLOOKUP(C121,'1C'!W:W,'1C'!D:D,"",0),0))),_xlpm.ifError,_xlpm.text,_xlpm.space1,FIND(" ",_xlpm.text),_xlpm.space2,FIND(" ",_xlpm.text,_xlpm.space1),IFERROR(MID(_xlpm.text,_xlpm.space1+1,_xlpm.space2),_xlpm.ifError))</f>
        <v>Herman</v>
      </c>
      <c r="K121" s="122" t="s">
        <v>8320</v>
      </c>
      <c r="L121" s="135" t="s">
        <v>65</v>
      </c>
      <c r="M121" s="131"/>
      <c r="N121" s="136"/>
      <c r="O121" s="136"/>
      <c r="P121" s="136"/>
      <c r="Q121" s="137" t="s">
        <v>906</v>
      </c>
      <c r="R121" s="136"/>
      <c r="S121" s="136" t="s">
        <v>43</v>
      </c>
      <c r="T121" s="107" t="s">
        <v>15</v>
      </c>
      <c r="U121" s="107" t="s">
        <v>382</v>
      </c>
      <c r="V121" s="106">
        <v>12</v>
      </c>
      <c r="AT121" s="116">
        <f>IF(COUNTBLANK(V121:AS121)&lt;24,SUM(V121:AS121),"")</f>
        <v>12</v>
      </c>
      <c r="AU121" s="131" t="s">
        <v>423</v>
      </c>
      <c r="AV121" s="114" t="str">
        <f ca="1">IF(AU121&lt;&gt;"",VLOOKUP(AU121,INDIRECT(SUBSTITUTE($J121,"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1" s="112" t="str">
        <f ca="1">IF(AU121&lt;&gt;"",VLOOKUP(AU121,INDIRECT(SUBSTITUTE($J121," ","")&amp;"Manufactures"),2,0),"Требуется код страны")</f>
        <v>Китай</v>
      </c>
      <c r="AX121" s="117">
        <f>0.05+0.05</f>
        <v>0.1</v>
      </c>
      <c r="AY121" s="112">
        <f>IF(AX121&lt;&gt;"",AX121*1.5,"Требуется нетто")</f>
        <v>0.15000000000000002</v>
      </c>
      <c r="AZ121" s="112">
        <f>+IF(AX121&lt;&gt;"",IFERROR(AT121*AX121,"Требуются кол-во и нетто"),"Требуются кол-во и нетто")</f>
        <v>1.2000000000000002</v>
      </c>
      <c r="BA121" s="112">
        <f>IF(AY121&lt;&gt;"",IFERROR(AT121*AY121,"Требуются кол-во и брутто"),"Требуются кол-во и брутто")</f>
        <v>1.8000000000000003</v>
      </c>
      <c r="BB121" s="118">
        <v>696.6</v>
      </c>
      <c r="BC121" s="150">
        <f>+IF(BB121&lt;&gt;0,IFERROR(AT121*BB121,"Требуются кол-во и цена"),"Требуются кол-во и цена")</f>
        <v>8359.2000000000007</v>
      </c>
      <c r="BD121" s="105">
        <f>IF(A121&lt;&gt;"",IF(_xlfn.XLOOKUP(A121,'1C'!A:A,'1C'!A:A,0,0)&gt;0,1,0),"")</f>
        <v>0</v>
      </c>
      <c r="BE121" s="105">
        <f>IF(C121&lt;&gt;"",IF(_xlfn.XLOOKUP(TEXT(C121,"###"),'1C'!W:W,'1C'!D:D,0,0)&gt;0,0,1),"")</f>
        <v>1</v>
      </c>
      <c r="BF121" s="105" t="str">
        <f>IFERROR(IF(BE121,"-",IFERROR(IF(BD121&gt;0,0,1),"")),"")</f>
        <v>-</v>
      </c>
    </row>
    <row r="122" spans="1:58" ht="144" customHeight="1">
      <c r="A122" s="112" t="str">
        <f>IF(C122&amp;K122&lt;&gt;"",C122&amp;K122,"")</f>
        <v>HARTLEYBLACK</v>
      </c>
      <c r="B122" s="10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81-091-09</v>
      </c>
      <c r="C122" s="121" t="s">
        <v>8293</v>
      </c>
      <c r="E122" s="112" t="str">
        <f>IF(F122&lt;&gt;"",IFERROR(VLOOKUP(F122,Категории!A:B,2,0),""),"Требуется категория")</f>
        <v>Бейсболки</v>
      </c>
      <c r="F122" s="106" t="s">
        <v>327</v>
      </c>
      <c r="G122" s="136" t="s">
        <v>383</v>
      </c>
      <c r="H122" s="106" t="s">
        <v>388</v>
      </c>
      <c r="J122" s="112" t="str">
        <f>_xlfn.LET(_xlpm.text,IF(A122&lt;&gt;"",IF('1C'!$AJ$1&lt;&gt;"",'1C'!$AJ$1,_xlfn.XLOOKUP(A122,'1C'!A:A,'1C'!D:D,_xlfn.XLOOKUP(C122,'1C'!W:W,'1C'!D:D,"",0),0))),_xlpm.ifError,_xlpm.text,_xlpm.space1,FIND(" ",_xlpm.text),_xlpm.space2,FIND(" ",_xlpm.text,_xlpm.space1),IFERROR(MID(_xlpm.text,_xlpm.space1+1,_xlpm.space2),_xlpm.ifError))</f>
        <v>Herman</v>
      </c>
      <c r="K122" s="122" t="s">
        <v>8298</v>
      </c>
      <c r="L122" s="146" t="str">
        <f>IF(K122&lt;&gt;"",IFERROR(VLOOKUP(A122,'1C'!A:X,8,0),IFERROR(VLOOKUP(K122,Colors!D:E,2,0),"")),"")</f>
        <v>черный</v>
      </c>
      <c r="M122" s="131"/>
      <c r="N122" s="136"/>
      <c r="O122" s="136"/>
      <c r="P122" s="136"/>
      <c r="Q122" s="137" t="s">
        <v>906</v>
      </c>
      <c r="R122" s="136"/>
      <c r="S122" s="136" t="s">
        <v>43</v>
      </c>
      <c r="T122" s="107" t="s">
        <v>15</v>
      </c>
      <c r="U122" s="106" t="s">
        <v>382</v>
      </c>
      <c r="V122" s="106">
        <v>70</v>
      </c>
      <c r="AT122" s="116">
        <f>IF(COUNTBLANK(V122:AS122)&lt;24,SUM(V122:AS122),"")</f>
        <v>70</v>
      </c>
      <c r="AU122" s="131" t="s">
        <v>423</v>
      </c>
      <c r="AV122" s="114" t="str">
        <f ca="1">IF(AU122&lt;&gt;"",VLOOKUP(AU122,INDIRECT(SUBSTITUTE($J122,"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2" s="112" t="str">
        <f ca="1">IF(AU122&lt;&gt;"",VLOOKUP(AU122,INDIRECT(SUBSTITUTE($J122," ","")&amp;"Manufactures"),2,0),"Требуется код страны")</f>
        <v>Китай</v>
      </c>
      <c r="AX122" s="117">
        <f>0.05+0.05</f>
        <v>0.1</v>
      </c>
      <c r="AY122" s="112">
        <f>IF(AX122&lt;&gt;"",AX122*1.5,"Требуется нетто")</f>
        <v>0.15000000000000002</v>
      </c>
      <c r="AZ122" s="112">
        <f>+IF(AX122&lt;&gt;"",IFERROR(AT122*AX122,"Требуются кол-во и нетто"),"Требуются кол-во и нетто")</f>
        <v>7</v>
      </c>
      <c r="BA122" s="112">
        <f>IF(AY122&lt;&gt;"",IFERROR(AT122*AY122,"Требуются кол-во и брутто"),"Требуются кол-во и брутто")</f>
        <v>10.500000000000002</v>
      </c>
      <c r="BB122" s="118">
        <v>696.6</v>
      </c>
      <c r="BC122" s="150">
        <f>+IF(BB122&lt;&gt;0,IFERROR(AT122*BB122,"Требуются кол-во и цена"),"Требуются кол-во и цена")</f>
        <v>48762</v>
      </c>
      <c r="BD122" s="105">
        <f>IF(A122&lt;&gt;"",IF(_xlfn.XLOOKUP(A122,'1C'!A:A,'1C'!A:A,0,0)&gt;0,1,0),"")</f>
        <v>0</v>
      </c>
      <c r="BE122" s="105">
        <f>IF(C122&lt;&gt;"",IF(_xlfn.XLOOKUP(TEXT(C122,"###"),'1C'!W:W,'1C'!D:D,0,0)&gt;0,0,1),"")</f>
        <v>1</v>
      </c>
      <c r="BF122" s="105" t="str">
        <f>IFERROR(IF(BE122,"-",IFERROR(IF(BD122&gt;0,0,1),"")),"")</f>
        <v>-</v>
      </c>
    </row>
    <row r="123" spans="1:58" ht="144" customHeight="1">
      <c r="A123" s="112" t="str">
        <f>IF(C123&amp;K123&lt;&gt;"",C123&amp;K123,"")</f>
        <v>BRUCECharcoal</v>
      </c>
      <c r="B123" s="10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81-092-80</v>
      </c>
      <c r="C123" s="121" t="s">
        <v>8294</v>
      </c>
      <c r="E123" s="112" t="str">
        <f>IF(F123&lt;&gt;"",IFERROR(VLOOKUP(F123,Категории!A:B,2,0),""),"Требуется категория")</f>
        <v>Бейсболки</v>
      </c>
      <c r="F123" s="106" t="s">
        <v>327</v>
      </c>
      <c r="G123" s="136" t="s">
        <v>383</v>
      </c>
      <c r="H123" s="106" t="s">
        <v>388</v>
      </c>
      <c r="J123" s="112" t="str">
        <f>_xlfn.LET(_xlpm.text,IF(A123&lt;&gt;"",IF('1C'!$AJ$1&lt;&gt;"",'1C'!$AJ$1,_xlfn.XLOOKUP(A123,'1C'!A:A,'1C'!D:D,_xlfn.XLOOKUP(C123,'1C'!W:W,'1C'!D:D,"",0),0))),_xlpm.ifError,_xlpm.text,_xlpm.space1,FIND(" ",_xlpm.text),_xlpm.space2,FIND(" ",_xlpm.text,_xlpm.space1),IFERROR(MID(_xlpm.text,_xlpm.space1+1,_xlpm.space2),_xlpm.ifError))</f>
        <v>Herman</v>
      </c>
      <c r="K123" s="122" t="s">
        <v>8321</v>
      </c>
      <c r="L123" s="120" t="s">
        <v>83</v>
      </c>
      <c r="M123" s="131"/>
      <c r="N123" s="136"/>
      <c r="O123" s="136"/>
      <c r="P123" s="136"/>
      <c r="Q123" s="137" t="s">
        <v>8498</v>
      </c>
      <c r="R123" s="136"/>
      <c r="S123" s="136"/>
      <c r="T123" s="107" t="s">
        <v>15</v>
      </c>
      <c r="U123" s="106" t="s">
        <v>382</v>
      </c>
      <c r="V123" s="106">
        <v>40</v>
      </c>
      <c r="AT123" s="116">
        <f>IF(COUNTBLANK(V123:AS123)&lt;24,SUM(V123:AS123),"")</f>
        <v>40</v>
      </c>
      <c r="AU123" s="131" t="s">
        <v>423</v>
      </c>
      <c r="AV123" s="114" t="str">
        <f ca="1">IF(AU123&lt;&gt;"",VLOOKUP(AU123,INDIRECT(SUBSTITUTE($J123,"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3" s="112" t="str">
        <f ca="1">IF(AU123&lt;&gt;"",VLOOKUP(AU123,INDIRECT(SUBSTITUTE($J123," ","")&amp;"Manufactures"),2,0),"Требуется код страны")</f>
        <v>Китай</v>
      </c>
      <c r="AX123" s="117">
        <f>0.05+0.05</f>
        <v>0.1</v>
      </c>
      <c r="AY123" s="112">
        <f>IF(AX123&lt;&gt;"",AX123*1.5,"Требуется нетто")</f>
        <v>0.15000000000000002</v>
      </c>
      <c r="AZ123" s="112">
        <f>+IF(AX123&lt;&gt;"",IFERROR(AT123*AX123,"Требуются кол-во и нетто"),"Требуются кол-во и нетто")</f>
        <v>4</v>
      </c>
      <c r="BA123" s="112">
        <f>IF(AY123&lt;&gt;"",IFERROR(AT123*AY123,"Требуются кол-во и брутто"),"Требуются кол-во и брутто")</f>
        <v>6.0000000000000009</v>
      </c>
      <c r="BB123" s="118">
        <v>755.1</v>
      </c>
      <c r="BC123" s="150">
        <f>+IF(BB123&lt;&gt;0,IFERROR(AT123*BB123,"Требуются кол-во и цена"),"Требуются кол-во и цена")</f>
        <v>30204</v>
      </c>
      <c r="BD123" s="105">
        <f>IF(A123&lt;&gt;"",IF(_xlfn.XLOOKUP(A123,'1C'!A:A,'1C'!A:A,0,0)&gt;0,1,0),"")</f>
        <v>0</v>
      </c>
      <c r="BE123" s="105">
        <f>IF(C123&lt;&gt;"",IF(_xlfn.XLOOKUP(TEXT(C123,"###"),'1C'!W:W,'1C'!D:D,0,0)&gt;0,0,1),"")</f>
        <v>1</v>
      </c>
      <c r="BF123" s="105" t="str">
        <f>IFERROR(IF(BE123,"-",IFERROR(IF(BD123&gt;0,0,1),"")),"")</f>
        <v>-</v>
      </c>
    </row>
    <row r="124" spans="1:58" ht="144" customHeight="1">
      <c r="A124" s="112" t="str">
        <f>IF(C124&amp;K124&lt;&gt;"",C124&amp;K124,"")</f>
        <v>TABARLYGREY</v>
      </c>
      <c r="B124" s="10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81-093-80</v>
      </c>
      <c r="C124" s="121" t="s">
        <v>8295</v>
      </c>
      <c r="E124" s="112" t="str">
        <f>IF(F124&lt;&gt;"",IFERROR(VLOOKUP(F124,Категории!A:B,2,0),""),"Требуется категория")</f>
        <v>Шапки</v>
      </c>
      <c r="F124" s="106" t="s">
        <v>361</v>
      </c>
      <c r="G124" s="136" t="s">
        <v>383</v>
      </c>
      <c r="H124" s="106" t="s">
        <v>388</v>
      </c>
      <c r="J124" s="112" t="str">
        <f>_xlfn.LET(_xlpm.text,IF(A124&lt;&gt;"",IF('1C'!$AJ$1&lt;&gt;"",'1C'!$AJ$1,_xlfn.XLOOKUP(A124,'1C'!A:A,'1C'!D:D,_xlfn.XLOOKUP(C124,'1C'!W:W,'1C'!D:D,"",0),0))),_xlpm.ifError,_xlpm.text,_xlpm.space1,FIND(" ",_xlpm.text),_xlpm.space2,FIND(" ",_xlpm.text,_xlpm.space1),IFERROR(MID(_xlpm.text,_xlpm.space1+1,_xlpm.space2),_xlpm.ifError))</f>
        <v>Herman</v>
      </c>
      <c r="K124" s="122" t="s">
        <v>8307</v>
      </c>
      <c r="L124" s="147" t="str">
        <f>IF(K124&lt;&gt;"",IFERROR(VLOOKUP(A124,'1C'!A:X,8,0),IFERROR(VLOOKUP(K124,Colors!D:E,2,0),"")),"")</f>
        <v>серый</v>
      </c>
      <c r="M124" s="131"/>
      <c r="N124" s="136"/>
      <c r="O124" s="136"/>
      <c r="P124" s="136"/>
      <c r="Q124" s="137" t="s">
        <v>1788</v>
      </c>
      <c r="R124" s="136"/>
      <c r="S124" s="136" t="s">
        <v>44</v>
      </c>
      <c r="T124" s="107" t="s">
        <v>34</v>
      </c>
      <c r="U124" s="107" t="s">
        <v>382</v>
      </c>
      <c r="V124" s="106">
        <v>4</v>
      </c>
      <c r="AT124" s="116">
        <f>IF(COUNTBLANK(V124:AS124)&lt;24,SUM(V124:AS124),"")</f>
        <v>4</v>
      </c>
      <c r="AU124" s="131" t="s">
        <v>423</v>
      </c>
      <c r="AV124" s="114" t="str">
        <f ca="1">IF(AU124&lt;&gt;"",VLOOKUP(AU124,INDIRECT(SUBSTITUTE($J124,"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4" s="112" t="str">
        <f ca="1">IF(AU124&lt;&gt;"",VLOOKUP(AU124,INDIRECT(SUBSTITUTE($J124," ","")&amp;"Manufactures"),2,0),"Требуется код страны")</f>
        <v>Китай</v>
      </c>
      <c r="AX124" s="117">
        <f>0.05+0.05</f>
        <v>0.1</v>
      </c>
      <c r="AY124" s="112">
        <f>IF(AX124&lt;&gt;"",AX124*1.5,"Требуется нетто")</f>
        <v>0.15000000000000002</v>
      </c>
      <c r="AZ124" s="112">
        <f>+IF(AX124&lt;&gt;"",IFERROR(AT124*AX124,"Требуются кол-во и нетто"),"Требуются кол-во и нетто")</f>
        <v>0.4</v>
      </c>
      <c r="BA124" s="112">
        <f>IF(AY124&lt;&gt;"",IFERROR(AT124*AY124,"Требуются кол-во и брутто"),"Требуются кол-во и брутто")</f>
        <v>0.60000000000000009</v>
      </c>
      <c r="BB124" s="118">
        <v>579.6</v>
      </c>
      <c r="BC124" s="150">
        <f>+IF(BB124&lt;&gt;0,IFERROR(AT124*BB124,"Требуются кол-во и цена"),"Требуются кол-во и цена")</f>
        <v>2318.4</v>
      </c>
      <c r="BD124" s="105">
        <f>IF(A124&lt;&gt;"",IF(_xlfn.XLOOKUP(A124,'1C'!A:A,'1C'!A:A,0,0)&gt;0,1,0),"")</f>
        <v>0</v>
      </c>
      <c r="BE124" s="105">
        <f>IF(C124&lt;&gt;"",IF(_xlfn.XLOOKUP(TEXT(C124,"###"),'1C'!W:W,'1C'!D:D,0,0)&gt;0,0,1),"")</f>
        <v>1</v>
      </c>
      <c r="BF124" s="105" t="str">
        <f>IFERROR(IF(BE124,"-",IFERROR(IF(BD124&gt;0,0,1),"")),"")</f>
        <v>-</v>
      </c>
    </row>
    <row r="125" spans="1:58" ht="144" customHeight="1">
      <c r="A125" s="112" t="str">
        <f>IF(C125&amp;K125&lt;&gt;"",C125&amp;K125,"")</f>
        <v>TABARLYNAVY</v>
      </c>
      <c r="B125" s="10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81-093-16</v>
      </c>
      <c r="C125" s="121" t="s">
        <v>8295</v>
      </c>
      <c r="E125" s="112" t="str">
        <f>IF(F125&lt;&gt;"",IFERROR(VLOOKUP(F125,Категории!A:B,2,0),""),"Требуется категория")</f>
        <v>Шапки</v>
      </c>
      <c r="F125" s="106" t="s">
        <v>361</v>
      </c>
      <c r="G125" s="136" t="s">
        <v>383</v>
      </c>
      <c r="H125" s="106" t="s">
        <v>388</v>
      </c>
      <c r="J125" s="112" t="str">
        <f>_xlfn.LET(_xlpm.text,IF(A125&lt;&gt;"",IF('1C'!$AJ$1&lt;&gt;"",'1C'!$AJ$1,_xlfn.XLOOKUP(A125,'1C'!A:A,'1C'!D:D,_xlfn.XLOOKUP(C125,'1C'!W:W,'1C'!D:D,"",0),0))),_xlpm.ifError,_xlpm.text,_xlpm.space1,FIND(" ",_xlpm.text),_xlpm.space2,FIND(" ",_xlpm.text,_xlpm.space1),IFERROR(MID(_xlpm.text,_xlpm.space1+1,_xlpm.space2),_xlpm.ifError))</f>
        <v>Herman</v>
      </c>
      <c r="K125" s="122" t="s">
        <v>8300</v>
      </c>
      <c r="L125" s="147" t="str">
        <f>IF(K125&lt;&gt;"",IFERROR(VLOOKUP(A125,'1C'!A:X,8,0),IFERROR(VLOOKUP(K125,Colors!D:E,2,0),"")),"")</f>
        <v>темно-синий</v>
      </c>
      <c r="M125" s="131"/>
      <c r="N125" s="136"/>
      <c r="O125" s="136"/>
      <c r="P125" s="136"/>
      <c r="Q125" s="137" t="s">
        <v>1788</v>
      </c>
      <c r="R125" s="136"/>
      <c r="S125" s="136" t="s">
        <v>44</v>
      </c>
      <c r="T125" s="107" t="s">
        <v>34</v>
      </c>
      <c r="U125" s="107" t="s">
        <v>382</v>
      </c>
      <c r="V125" s="106">
        <v>4</v>
      </c>
      <c r="AT125" s="116">
        <f>IF(COUNTBLANK(V125:AS125)&lt;24,SUM(V125:AS125),"")</f>
        <v>4</v>
      </c>
      <c r="AU125" s="131" t="s">
        <v>423</v>
      </c>
      <c r="AV125" s="114" t="str">
        <f ca="1">IF(AU125&lt;&gt;"",VLOOKUP(AU125,INDIRECT(SUBSTITUTE($J125,"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5" s="112" t="str">
        <f ca="1">IF(AU125&lt;&gt;"",VLOOKUP(AU125,INDIRECT(SUBSTITUTE($J125," ","")&amp;"Manufactures"),2,0),"Требуется код страны")</f>
        <v>Китай</v>
      </c>
      <c r="AX125" s="117">
        <f>0.05+0.05</f>
        <v>0.1</v>
      </c>
      <c r="AY125" s="112">
        <f>IF(AX125&lt;&gt;"",AX125*1.5,"Требуется нетто")</f>
        <v>0.15000000000000002</v>
      </c>
      <c r="AZ125" s="112">
        <f>+IF(AX125&lt;&gt;"",IFERROR(AT125*AX125,"Требуются кол-во и нетто"),"Требуются кол-во и нетто")</f>
        <v>0.4</v>
      </c>
      <c r="BA125" s="112">
        <f>IF(AY125&lt;&gt;"",IFERROR(AT125*AY125,"Требуются кол-во и брутто"),"Требуются кол-во и брутто")</f>
        <v>0.60000000000000009</v>
      </c>
      <c r="BB125" s="118">
        <v>579.6</v>
      </c>
      <c r="BC125" s="150">
        <f>+IF(BB125&lt;&gt;0,IFERROR(AT125*BB125,"Требуются кол-во и цена"),"Требуются кол-во и цена")</f>
        <v>2318.4</v>
      </c>
      <c r="BD125" s="105">
        <f>IF(A125&lt;&gt;"",IF(_xlfn.XLOOKUP(A125,'1C'!A:A,'1C'!A:A,0,0)&gt;0,1,0),"")</f>
        <v>0</v>
      </c>
      <c r="BE125" s="105">
        <f>IF(C125&lt;&gt;"",IF(_xlfn.XLOOKUP(TEXT(C125,"###"),'1C'!W:W,'1C'!D:D,0,0)&gt;0,0,1),"")</f>
        <v>1</v>
      </c>
      <c r="BF125" s="105" t="str">
        <f>IFERROR(IF(BE125,"-",IFERROR(IF(BD125&gt;0,0,1),"")),"")</f>
        <v>-</v>
      </c>
    </row>
    <row r="126" spans="1:58" ht="144" customHeight="1">
      <c r="A126" s="112" t="str">
        <f>IF(C126&amp;K126&lt;&gt;"",C126&amp;K126,"")</f>
        <v>KENDALBEIGE</v>
      </c>
      <c r="B126" s="10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81-094-02</v>
      </c>
      <c r="C126" s="121" t="s">
        <v>8296</v>
      </c>
      <c r="E126" s="112" t="str">
        <f>IF(F126&lt;&gt;"",IFERROR(VLOOKUP(F126,Категории!A:B,2,0),""),"Требуется категория")</f>
        <v>Панамы</v>
      </c>
      <c r="F126" s="106" t="s">
        <v>325</v>
      </c>
      <c r="G126" s="136" t="s">
        <v>383</v>
      </c>
      <c r="H126" s="106" t="s">
        <v>388</v>
      </c>
      <c r="J126" s="112" t="str">
        <f>_xlfn.LET(_xlpm.text,IF(A126&lt;&gt;"",IF('1C'!$AJ$1&lt;&gt;"",'1C'!$AJ$1,_xlfn.XLOOKUP(A126,'1C'!A:A,'1C'!D:D,_xlfn.XLOOKUP(C126,'1C'!W:W,'1C'!D:D,"",0),0))),_xlpm.ifError,_xlpm.text,_xlpm.space1,FIND(" ",_xlpm.text),_xlpm.space2,FIND(" ",_xlpm.text,_xlpm.space1),IFERROR(MID(_xlpm.text,_xlpm.space1+1,_xlpm.space2),_xlpm.ifError))</f>
        <v>Herman</v>
      </c>
      <c r="K126" s="122" t="s">
        <v>8301</v>
      </c>
      <c r="L126" s="146" t="str">
        <f>IF(K126&lt;&gt;"",IFERROR(VLOOKUP(A126,'1C'!A:X,8,0),IFERROR(VLOOKUP(K126,Colors!D:E,2,0),"")),"")</f>
        <v>бежевый</v>
      </c>
      <c r="M126" s="131"/>
      <c r="N126" s="136"/>
      <c r="O126" s="136"/>
      <c r="P126" s="136"/>
      <c r="Q126" s="137" t="s">
        <v>906</v>
      </c>
      <c r="R126" s="136"/>
      <c r="S126" s="136" t="s">
        <v>43</v>
      </c>
      <c r="T126" s="107" t="s">
        <v>15</v>
      </c>
      <c r="U126" s="106" t="s">
        <v>382</v>
      </c>
      <c r="AA126" s="106">
        <v>6</v>
      </c>
      <c r="AC126" s="106">
        <v>6</v>
      </c>
      <c r="AT126" s="116">
        <f>IF(COUNTBLANK(V126:AS126)&lt;24,SUM(V126:AS126),"")</f>
        <v>12</v>
      </c>
      <c r="AU126" s="131" t="s">
        <v>423</v>
      </c>
      <c r="AV126" s="114" t="str">
        <f ca="1">IF(AU126&lt;&gt;"",VLOOKUP(AU126,INDIRECT(SUBSTITUTE($J126,"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6" s="112" t="str">
        <f ca="1">IF(AU126&lt;&gt;"",VLOOKUP(AU126,INDIRECT(SUBSTITUTE($J126," ","")&amp;"Manufactures"),2,0),"Требуется код страны")</f>
        <v>Китай</v>
      </c>
      <c r="AX126" s="117">
        <f>0.05+0.05</f>
        <v>0.1</v>
      </c>
      <c r="AY126" s="112">
        <f>IF(AX126&lt;&gt;"",AX126*1.5,"Требуется нетто")</f>
        <v>0.15000000000000002</v>
      </c>
      <c r="AZ126" s="112">
        <f>+IF(AX126&lt;&gt;"",IFERROR(AT126*AX126,"Требуются кол-во и нетто"),"Требуются кол-во и нетто")</f>
        <v>1.2000000000000002</v>
      </c>
      <c r="BA126" s="112">
        <f>IF(AY126&lt;&gt;"",IFERROR(AT126*AY126,"Требуются кол-во и брутто"),"Требуются кол-во и брутто")</f>
        <v>1.8000000000000003</v>
      </c>
      <c r="BB126" s="118">
        <v>813.59999999999991</v>
      </c>
      <c r="BC126" s="150">
        <f>+IF(BB126&lt;&gt;0,IFERROR(AT126*BB126,"Требуются кол-во и цена"),"Требуются кол-во и цена")</f>
        <v>9763.1999999999989</v>
      </c>
      <c r="BD126" s="105">
        <f>IF(A126&lt;&gt;"",IF(_xlfn.XLOOKUP(A126,'1C'!A:A,'1C'!A:A,0,0)&gt;0,1,0),"")</f>
        <v>0</v>
      </c>
      <c r="BE126" s="105">
        <f>IF(C126&lt;&gt;"",IF(_xlfn.XLOOKUP(TEXT(C126,"###"),'1C'!W:W,'1C'!D:D,0,0)&gt;0,0,1),"")</f>
        <v>1</v>
      </c>
      <c r="BF126" s="105" t="str">
        <f>IFERROR(IF(BE126,"-",IFERROR(IF(BD126&gt;0,0,1),"")),"")</f>
        <v>-</v>
      </c>
    </row>
    <row r="127" spans="1:58" ht="144" customHeight="1">
      <c r="A127" s="112" t="str">
        <f>IF(C127&amp;K127&lt;&gt;"",C127&amp;K127,"")</f>
        <v>KENDALMUSTARD</v>
      </c>
      <c r="B127" s="10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81-094-20</v>
      </c>
      <c r="C127" s="121" t="s">
        <v>8296</v>
      </c>
      <c r="E127" s="112" t="str">
        <f>IF(F127&lt;&gt;"",IFERROR(VLOOKUP(F127,Категории!A:B,2,0),""),"Требуется категория")</f>
        <v>Панамы</v>
      </c>
      <c r="F127" s="106" t="s">
        <v>325</v>
      </c>
      <c r="G127" s="136" t="s">
        <v>383</v>
      </c>
      <c r="H127" s="106" t="s">
        <v>388</v>
      </c>
      <c r="J127" s="112" t="str">
        <f>_xlfn.LET(_xlpm.text,IF(A127&lt;&gt;"",IF('1C'!$AJ$1&lt;&gt;"",'1C'!$AJ$1,_xlfn.XLOOKUP(A127,'1C'!A:A,'1C'!D:D,_xlfn.XLOOKUP(C127,'1C'!W:W,'1C'!D:D,"",0),0))),_xlpm.ifError,_xlpm.text,_xlpm.space1,FIND(" ",_xlpm.text),_xlpm.space2,FIND(" ",_xlpm.text,_xlpm.space1),IFERROR(MID(_xlpm.text,_xlpm.space1+1,_xlpm.space2),_xlpm.ifError))</f>
        <v>Herman</v>
      </c>
      <c r="K127" s="122" t="s">
        <v>8320</v>
      </c>
      <c r="L127" s="120" t="s">
        <v>65</v>
      </c>
      <c r="M127" s="131"/>
      <c r="N127" s="136"/>
      <c r="O127" s="136"/>
      <c r="P127" s="136"/>
      <c r="Q127" s="137" t="s">
        <v>906</v>
      </c>
      <c r="R127" s="136"/>
      <c r="S127" s="136" t="s">
        <v>43</v>
      </c>
      <c r="T127" s="107" t="s">
        <v>15</v>
      </c>
      <c r="U127" s="106" t="s">
        <v>382</v>
      </c>
      <c r="AA127" s="106">
        <v>6</v>
      </c>
      <c r="AC127" s="106">
        <v>6</v>
      </c>
      <c r="AT127" s="116">
        <f>IF(COUNTBLANK(V127:AS127)&lt;24,SUM(V127:AS127),"")</f>
        <v>12</v>
      </c>
      <c r="AU127" s="131" t="s">
        <v>423</v>
      </c>
      <c r="AV127" s="114" t="str">
        <f ca="1">IF(AU127&lt;&gt;"",VLOOKUP(AU127,INDIRECT(SUBSTITUTE($J127,"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7" s="112" t="str">
        <f ca="1">IF(AU127&lt;&gt;"",VLOOKUP(AU127,INDIRECT(SUBSTITUTE($J127," ","")&amp;"Manufactures"),2,0),"Требуется код страны")</f>
        <v>Китай</v>
      </c>
      <c r="AX127" s="117">
        <f>0.05+0.05</f>
        <v>0.1</v>
      </c>
      <c r="AY127" s="112">
        <f>IF(AX127&lt;&gt;"",AX127*1.5,"Требуется нетто")</f>
        <v>0.15000000000000002</v>
      </c>
      <c r="AZ127" s="112">
        <f>+IF(AX127&lt;&gt;"",IFERROR(AT127*AX127,"Требуются кол-во и нетто"),"Требуются кол-во и нетто")</f>
        <v>1.2000000000000002</v>
      </c>
      <c r="BA127" s="112">
        <f>IF(AY127&lt;&gt;"",IFERROR(AT127*AY127,"Требуются кол-во и брутто"),"Требуются кол-во и брутто")</f>
        <v>1.8000000000000003</v>
      </c>
      <c r="BB127" s="118">
        <v>813.59999999999991</v>
      </c>
      <c r="BC127" s="150">
        <f>+IF(BB127&lt;&gt;0,IFERROR(AT127*BB127,"Требуются кол-во и цена"),"Требуются кол-во и цена")</f>
        <v>9763.1999999999989</v>
      </c>
      <c r="BD127" s="105">
        <f>IF(A127&lt;&gt;"",IF(_xlfn.XLOOKUP(A127,'1C'!A:A,'1C'!A:A,0,0)&gt;0,1,0),"")</f>
        <v>0</v>
      </c>
      <c r="BE127" s="105">
        <f>IF(C127&lt;&gt;"",IF(_xlfn.XLOOKUP(TEXT(C127,"###"),'1C'!W:W,'1C'!D:D,0,0)&gt;0,0,1),"")</f>
        <v>1</v>
      </c>
      <c r="BF127" s="105" t="str">
        <f>IFERROR(IF(BE127,"-",IFERROR(IF(BD127&gt;0,0,1),"")),"")</f>
        <v>-</v>
      </c>
    </row>
    <row r="128" spans="1:58" ht="144" customHeight="1">
      <c r="A128" s="112" t="str">
        <f>IF(C128&amp;K128&lt;&gt;"",C128&amp;K128,"")</f>
        <v>KENDALBLACK</v>
      </c>
      <c r="B128" s="10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81-094-09</v>
      </c>
      <c r="C128" s="121" t="s">
        <v>8296</v>
      </c>
      <c r="E128" s="112" t="str">
        <f>IF(F128&lt;&gt;"",IFERROR(VLOOKUP(F128,Категории!A:B,2,0),""),"Требуется категория")</f>
        <v>Панамы</v>
      </c>
      <c r="F128" s="106" t="s">
        <v>325</v>
      </c>
      <c r="G128" s="136" t="s">
        <v>383</v>
      </c>
      <c r="H128" s="106" t="s">
        <v>388</v>
      </c>
      <c r="J128" s="112" t="str">
        <f>_xlfn.LET(_xlpm.text,IF(A128&lt;&gt;"",IF('1C'!$AJ$1&lt;&gt;"",'1C'!$AJ$1,_xlfn.XLOOKUP(A128,'1C'!A:A,'1C'!D:D,_xlfn.XLOOKUP(C128,'1C'!W:W,'1C'!D:D,"",0),0))),_xlpm.ifError,_xlpm.text,_xlpm.space1,FIND(" ",_xlpm.text),_xlpm.space2,FIND(" ",_xlpm.text,_xlpm.space1),IFERROR(MID(_xlpm.text,_xlpm.space1+1,_xlpm.space2),_xlpm.ifError))</f>
        <v>Herman</v>
      </c>
      <c r="K128" s="122" t="s">
        <v>8298</v>
      </c>
      <c r="L128" s="147" t="str">
        <f>IF(K128&lt;&gt;"",IFERROR(VLOOKUP(A128,'1C'!A:X,8,0),IFERROR(VLOOKUP(K128,Colors!D:E,2,0),"")),"")</f>
        <v>черный</v>
      </c>
      <c r="M128" s="131"/>
      <c r="N128" s="136"/>
      <c r="O128" s="136"/>
      <c r="P128" s="136"/>
      <c r="Q128" s="137" t="s">
        <v>906</v>
      </c>
      <c r="R128" s="136"/>
      <c r="S128" s="136" t="s">
        <v>43</v>
      </c>
      <c r="T128" s="107" t="s">
        <v>15</v>
      </c>
      <c r="U128" s="107" t="s">
        <v>382</v>
      </c>
      <c r="AA128" s="106">
        <v>16</v>
      </c>
      <c r="AC128" s="106">
        <v>16</v>
      </c>
      <c r="AT128" s="116">
        <f>IF(COUNTBLANK(V128:AS128)&lt;24,SUM(V128:AS128),"")</f>
        <v>32</v>
      </c>
      <c r="AU128" s="131" t="s">
        <v>423</v>
      </c>
      <c r="AV128" s="114" t="str">
        <f ca="1">IF(AU128&lt;&gt;"",VLOOKUP(AU128,INDIRECT(SUBSTITUTE($J128,"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8" s="112" t="str">
        <f ca="1">IF(AU128&lt;&gt;"",VLOOKUP(AU128,INDIRECT(SUBSTITUTE($J128," ","")&amp;"Manufactures"),2,0),"Требуется код страны")</f>
        <v>Китай</v>
      </c>
      <c r="AX128" s="117">
        <f>0.05+0.05</f>
        <v>0.1</v>
      </c>
      <c r="AY128" s="112">
        <f>IF(AX128&lt;&gt;"",AX128*1.5,"Требуется нетто")</f>
        <v>0.15000000000000002</v>
      </c>
      <c r="AZ128" s="112">
        <f>+IF(AX128&lt;&gt;"",IFERROR(AT128*AX128,"Требуются кол-во и нетто"),"Требуются кол-во и нетто")</f>
        <v>3.2</v>
      </c>
      <c r="BA128" s="112">
        <f>IF(AY128&lt;&gt;"",IFERROR(AT128*AY128,"Требуются кол-во и брутто"),"Требуются кол-во и брутто")</f>
        <v>4.8000000000000007</v>
      </c>
      <c r="BB128" s="118">
        <v>813.59999999999991</v>
      </c>
      <c r="BC128" s="150">
        <f>+IF(BB128&lt;&gt;0,IFERROR(AT128*BB128,"Требуются кол-во и цена"),"Требуются кол-во и цена")</f>
        <v>26035.199999999997</v>
      </c>
      <c r="BD128" s="105">
        <f>IF(A128&lt;&gt;"",IF(_xlfn.XLOOKUP(A128,'1C'!A:A,'1C'!A:A,0,0)&gt;0,1,0),"")</f>
        <v>0</v>
      </c>
      <c r="BE128" s="105">
        <f>IF(C128&lt;&gt;"",IF(_xlfn.XLOOKUP(TEXT(C128,"###"),'1C'!W:W,'1C'!D:D,0,0)&gt;0,0,1),"")</f>
        <v>1</v>
      </c>
      <c r="BF128" s="105" t="str">
        <f>IFERROR(IF(BE128,"-",IFERROR(IF(BD128&gt;0,0,1),"")),"")</f>
        <v>-</v>
      </c>
    </row>
    <row r="129" spans="1:58" ht="144" customHeight="1">
      <c r="A129" s="112" t="str">
        <f>IF(C129&amp;K129&lt;&gt;"",C129&amp;K129,"")</f>
        <v>KENDALOLD PINK</v>
      </c>
      <c r="B129" s="10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81-094-34</v>
      </c>
      <c r="C129" s="121" t="s">
        <v>8296</v>
      </c>
      <c r="E129" s="112" t="str">
        <f>IF(F129&lt;&gt;"",IFERROR(VLOOKUP(F129,Категории!A:B,2,0),""),"Требуется категория")</f>
        <v>Панамы</v>
      </c>
      <c r="F129" s="106" t="s">
        <v>325</v>
      </c>
      <c r="G129" s="136" t="s">
        <v>383</v>
      </c>
      <c r="H129" s="106" t="s">
        <v>388</v>
      </c>
      <c r="J129" s="112" t="str">
        <f>_xlfn.LET(_xlpm.text,IF(A129&lt;&gt;"",IF('1C'!$AJ$1&lt;&gt;"",'1C'!$AJ$1,_xlfn.XLOOKUP(A129,'1C'!A:A,'1C'!D:D,_xlfn.XLOOKUP(C129,'1C'!W:W,'1C'!D:D,"",0),0))),_xlpm.ifError,_xlpm.text,_xlpm.space1,FIND(" ",_xlpm.text),_xlpm.space2,FIND(" ",_xlpm.text,_xlpm.space1),IFERROR(MID(_xlpm.text,_xlpm.space1+1,_xlpm.space2),_xlpm.ifError))</f>
        <v>Herman</v>
      </c>
      <c r="K129" s="122" t="s">
        <v>8322</v>
      </c>
      <c r="L129" s="135" t="s">
        <v>68</v>
      </c>
      <c r="M129" s="131"/>
      <c r="N129" s="136"/>
      <c r="O129" s="136"/>
      <c r="P129" s="136"/>
      <c r="Q129" s="137" t="s">
        <v>906</v>
      </c>
      <c r="R129" s="136"/>
      <c r="S129" s="136" t="s">
        <v>43</v>
      </c>
      <c r="T129" s="107" t="s">
        <v>15</v>
      </c>
      <c r="U129" s="107" t="s">
        <v>387</v>
      </c>
      <c r="AA129" s="106">
        <v>6</v>
      </c>
      <c r="AC129" s="106">
        <v>6</v>
      </c>
      <c r="AT129" s="116">
        <f>IF(COUNTBLANK(V129:AS129)&lt;24,SUM(V129:AS129),"")</f>
        <v>12</v>
      </c>
      <c r="AU129" s="131" t="s">
        <v>423</v>
      </c>
      <c r="AV129" s="114" t="str">
        <f ca="1">IF(AU129&lt;&gt;"",VLOOKUP(AU129,INDIRECT(SUBSTITUTE($J129," ","")&amp;"Manufactures"),3,0),"Требуется код страны")</f>
        <v>Name of manufacturer and its legal address: CHAPELLERIE HERMAN S.A., Rue Jean Meunier, 6, 6922 Wellin, Belgium; 
Brunch of manufacturer and its legal address: JIANGSU SOHO SILK &amp; TEXTILE CO LTD, 48 NINGNAN Road, 210012 NANJING, CHINA</v>
      </c>
      <c r="AW129" s="112" t="str">
        <f ca="1">IF(AU129&lt;&gt;"",VLOOKUP(AU129,INDIRECT(SUBSTITUTE($J129," ","")&amp;"Manufactures"),2,0),"Требуется код страны")</f>
        <v>Китай</v>
      </c>
      <c r="AX129" s="117">
        <f>0.05+0.05</f>
        <v>0.1</v>
      </c>
      <c r="AY129" s="112">
        <f>IF(AX129&lt;&gt;"",AX129*1.5,"Требуется нетто")</f>
        <v>0.15000000000000002</v>
      </c>
      <c r="AZ129" s="112">
        <f>+IF(AX129&lt;&gt;"",IFERROR(AT129*AX129,"Требуются кол-во и нетто"),"Требуются кол-во и нетто")</f>
        <v>1.2000000000000002</v>
      </c>
      <c r="BA129" s="112">
        <f>IF(AY129&lt;&gt;"",IFERROR(AT129*AY129,"Требуются кол-во и брутто"),"Требуются кол-во и брутто")</f>
        <v>1.8000000000000003</v>
      </c>
      <c r="BB129" s="118">
        <v>813.59999999999991</v>
      </c>
      <c r="BC129" s="150">
        <f>+IF(BB129&lt;&gt;0,IFERROR(AT129*BB129,"Требуются кол-во и цена"),"Требуются кол-во и цена")</f>
        <v>9763.1999999999989</v>
      </c>
      <c r="BD129" s="105">
        <f>IF(A129&lt;&gt;"",IF(_xlfn.XLOOKUP(A129,'1C'!A:A,'1C'!A:A,0,0)&gt;0,1,0),"")</f>
        <v>0</v>
      </c>
      <c r="BE129" s="105">
        <f>IF(C129&lt;&gt;"",IF(_xlfn.XLOOKUP(TEXT(C129,"###"),'1C'!W:W,'1C'!D:D,0,0)&gt;0,0,1),"")</f>
        <v>1</v>
      </c>
      <c r="BF129" s="105" t="str">
        <f>IFERROR(IF(BE129,"-",IFERROR(IF(BD129&gt;0,0,1),"")),"")</f>
        <v>-</v>
      </c>
    </row>
    <row r="130" spans="1:58" ht="144" customHeight="1">
      <c r="A130" s="112" t="str">
        <f>IF(C130&amp;K130&lt;&gt;"",C130&amp;K130,"")</f>
        <v>EDMOND 088DENIM</v>
      </c>
      <c r="B130" s="10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81-095-06</v>
      </c>
      <c r="C130" s="121" t="s">
        <v>8297</v>
      </c>
      <c r="E130" s="112" t="str">
        <f>IF(F130&lt;&gt;"",IFERROR(VLOOKUP(F130,Категории!A:B,2,0),""),"Требуется категория")</f>
        <v>Шапки</v>
      </c>
      <c r="F130" s="106" t="s">
        <v>340</v>
      </c>
      <c r="G130" s="136" t="s">
        <v>383</v>
      </c>
      <c r="H130" s="106" t="s">
        <v>389</v>
      </c>
      <c r="J130" s="112" t="str">
        <f>_xlfn.LET(_xlpm.text,IF(A130&lt;&gt;"",IF('1C'!$AJ$1&lt;&gt;"",'1C'!$AJ$1,_xlfn.XLOOKUP(A130,'1C'!A:A,'1C'!D:D,_xlfn.XLOOKUP(C130,'1C'!W:W,'1C'!D:D,"",0),0))),_xlpm.ifError,_xlpm.text,_xlpm.space1,FIND(" ",_xlpm.text),_xlpm.space2,FIND(" ",_xlpm.text,_xlpm.space1),IFERROR(MID(_xlpm.text,_xlpm.space1+1,_xlpm.space2),_xlpm.ifError))</f>
        <v>Herman</v>
      </c>
      <c r="K130" s="122" t="s">
        <v>8305</v>
      </c>
      <c r="L130" s="146" t="s">
        <v>71</v>
      </c>
      <c r="M130" s="131"/>
      <c r="N130" s="136"/>
      <c r="O130" s="136"/>
      <c r="P130" s="136"/>
      <c r="Q130" s="137" t="s">
        <v>8493</v>
      </c>
      <c r="R130" s="136"/>
      <c r="S130" s="136"/>
      <c r="T130" s="107" t="s">
        <v>34</v>
      </c>
      <c r="U130" s="106" t="s">
        <v>382</v>
      </c>
      <c r="V130" s="106">
        <v>12</v>
      </c>
      <c r="AT130" s="116">
        <f>IF(COUNTBLANK(V130:AS130)&lt;24,SUM(V130:AS130),"")</f>
        <v>12</v>
      </c>
      <c r="AU130" s="131" t="s">
        <v>435</v>
      </c>
      <c r="AV130" s="114" t="str">
        <f ca="1">IF(AU130&lt;&gt;"",VLOOKUP(AU130,INDIRECT(SUBSTITUTE($J130,"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0" s="112" t="str">
        <f ca="1">IF(AU130&lt;&gt;"",VLOOKUP(AU130,INDIRECT(SUBSTITUTE($J130," ","")&amp;"Manufactures"),2,0),"Требуется код страны")</f>
        <v>Польша</v>
      </c>
      <c r="AX130" s="117">
        <f>0.05+0.05</f>
        <v>0.1</v>
      </c>
      <c r="AY130" s="112">
        <f>IF(AX130&lt;&gt;"",AX130*1.5,"Требуется нетто")</f>
        <v>0.15000000000000002</v>
      </c>
      <c r="AZ130" s="112">
        <f>+IF(AX130&lt;&gt;"",IFERROR(AT130*AX130,"Требуются кол-во и нетто"),"Требуются кол-во и нетто")</f>
        <v>1.2000000000000002</v>
      </c>
      <c r="BA130" s="112">
        <f>IF(AY130&lt;&gt;"",IFERROR(AT130*AY130,"Требуются кол-во и брутто"),"Требуются кол-во и брутто")</f>
        <v>1.8000000000000003</v>
      </c>
      <c r="BB130" s="118">
        <v>755.1</v>
      </c>
      <c r="BC130" s="150">
        <f>+IF(BB130&lt;&gt;0,IFERROR(AT130*BB130,"Требуются кол-во и цена"),"Требуются кол-во и цена")</f>
        <v>9061.2000000000007</v>
      </c>
      <c r="BD130" s="105">
        <f>IF(A130&lt;&gt;"",IF(_xlfn.XLOOKUP(A130,'1C'!A:A,'1C'!A:A,0,0)&gt;0,1,0),"")</f>
        <v>0</v>
      </c>
      <c r="BE130" s="105">
        <f>IF(C130&lt;&gt;"",IF(_xlfn.XLOOKUP(TEXT(C130,"###"),'1C'!W:W,'1C'!D:D,0,0)&gt;0,0,1),"")</f>
        <v>1</v>
      </c>
      <c r="BF130" s="105" t="str">
        <f>IFERROR(IF(BE130,"-",IFERROR(IF(BD130&gt;0,0,1),"")),"")</f>
        <v>-</v>
      </c>
    </row>
    <row r="131" spans="1:58" ht="144" customHeight="1">
      <c r="A131" s="112" t="str">
        <f>IF(C131&amp;K131&lt;&gt;"",C131&amp;K131,"")</f>
        <v>EDMOND 088OFFWHITE</v>
      </c>
      <c r="B131" s="10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81-095-17</v>
      </c>
      <c r="C131" s="121" t="s">
        <v>8297</v>
      </c>
      <c r="E131" s="112" t="str">
        <f>IF(F131&lt;&gt;"",IFERROR(VLOOKUP(F131,Категории!A:B,2,0),""),"Требуется категория")</f>
        <v>Шапки</v>
      </c>
      <c r="F131" s="106" t="s">
        <v>340</v>
      </c>
      <c r="G131" s="136" t="s">
        <v>383</v>
      </c>
      <c r="H131" s="106" t="s">
        <v>389</v>
      </c>
      <c r="J131" s="112" t="str">
        <f>_xlfn.LET(_xlpm.text,IF(A131&lt;&gt;"",IF('1C'!$AJ$1&lt;&gt;"",'1C'!$AJ$1,_xlfn.XLOOKUP(A131,'1C'!A:A,'1C'!D:D,_xlfn.XLOOKUP(C131,'1C'!W:W,'1C'!D:D,"",0),0))),_xlpm.ifError,_xlpm.text,_xlpm.space1,FIND(" ",_xlpm.text),_xlpm.space2,FIND(" ",_xlpm.text,_xlpm.space1),IFERROR(MID(_xlpm.text,_xlpm.space1+1,_xlpm.space2),_xlpm.ifError))</f>
        <v>Herman</v>
      </c>
      <c r="K131" s="122" t="s">
        <v>8315</v>
      </c>
      <c r="L131" s="120" t="s">
        <v>57</v>
      </c>
      <c r="M131" s="131"/>
      <c r="N131" s="136"/>
      <c r="O131" s="136"/>
      <c r="P131" s="136"/>
      <c r="Q131" s="137" t="s">
        <v>8493</v>
      </c>
      <c r="R131" s="136"/>
      <c r="S131" s="136"/>
      <c r="T131" s="107" t="s">
        <v>34</v>
      </c>
      <c r="U131" s="106" t="s">
        <v>382</v>
      </c>
      <c r="V131" s="106">
        <v>12</v>
      </c>
      <c r="AT131" s="116">
        <f>IF(COUNTBLANK(V131:AS131)&lt;24,SUM(V131:AS131),"")</f>
        <v>12</v>
      </c>
      <c r="AU131" s="131" t="s">
        <v>435</v>
      </c>
      <c r="AV131" s="114" t="str">
        <f ca="1">IF(AU131&lt;&gt;"",VLOOKUP(AU131,INDIRECT(SUBSTITUTE($J131,"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1" s="112" t="str">
        <f ca="1">IF(AU131&lt;&gt;"",VLOOKUP(AU131,INDIRECT(SUBSTITUTE($J131," ","")&amp;"Manufactures"),2,0),"Требуется код страны")</f>
        <v>Польша</v>
      </c>
      <c r="AX131" s="117">
        <f>0.05+0.05</f>
        <v>0.1</v>
      </c>
      <c r="AY131" s="112">
        <f>IF(AX131&lt;&gt;"",AX131*1.5,"Требуется нетто")</f>
        <v>0.15000000000000002</v>
      </c>
      <c r="AZ131" s="112">
        <f>+IF(AX131&lt;&gt;"",IFERROR(AT131*AX131,"Требуются кол-во и нетто"),"Требуются кол-во и нетто")</f>
        <v>1.2000000000000002</v>
      </c>
      <c r="BA131" s="112">
        <f>IF(AY131&lt;&gt;"",IFERROR(AT131*AY131,"Требуются кол-во и брутто"),"Требуются кол-во и брутто")</f>
        <v>1.8000000000000003</v>
      </c>
      <c r="BB131" s="118">
        <v>755.1</v>
      </c>
      <c r="BC131" s="150">
        <f>+IF(BB131&lt;&gt;0,IFERROR(AT131*BB131,"Требуются кол-во и цена"),"Требуются кол-во и цена")</f>
        <v>9061.2000000000007</v>
      </c>
      <c r="BD131" s="105">
        <f>IF(A131&lt;&gt;"",IF(_xlfn.XLOOKUP(A131,'1C'!A:A,'1C'!A:A,0,0)&gt;0,1,0),"")</f>
        <v>0</v>
      </c>
      <c r="BE131" s="105">
        <f>IF(C131&lt;&gt;"",IF(_xlfn.XLOOKUP(TEXT(C131,"###"),'1C'!W:W,'1C'!D:D,0,0)&gt;0,0,1),"")</f>
        <v>1</v>
      </c>
      <c r="BF131" s="105" t="str">
        <f>IFERROR(IF(BE131,"-",IFERROR(IF(BD131&gt;0,0,1),"")),"")</f>
        <v>-</v>
      </c>
    </row>
    <row r="132" spans="1:58" ht="144" customHeight="1">
      <c r="A132" s="112" t="str">
        <f>IF(C132&amp;K132&lt;&gt;"",C132&amp;K132,"")</f>
        <v>EDMOND 088NAVY</v>
      </c>
      <c r="B132" s="10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81-095-16</v>
      </c>
      <c r="C132" s="121" t="s">
        <v>8297</v>
      </c>
      <c r="E132" s="112" t="str">
        <f>IF(F132&lt;&gt;"",IFERROR(VLOOKUP(F132,Категории!A:B,2,0),""),"Требуется категория")</f>
        <v>Шапки</v>
      </c>
      <c r="F132" s="106" t="s">
        <v>340</v>
      </c>
      <c r="G132" s="136" t="s">
        <v>383</v>
      </c>
      <c r="H132" s="106" t="s">
        <v>389</v>
      </c>
      <c r="J132" s="112" t="str">
        <f>_xlfn.LET(_xlpm.text,IF(A132&lt;&gt;"",IF('1C'!$AJ$1&lt;&gt;"",'1C'!$AJ$1,_xlfn.XLOOKUP(A132,'1C'!A:A,'1C'!D:D,_xlfn.XLOOKUP(C132,'1C'!W:W,'1C'!D:D,"",0),0))),_xlpm.ifError,_xlpm.text,_xlpm.space1,FIND(" ",_xlpm.text),_xlpm.space2,FIND(" ",_xlpm.text,_xlpm.space1),IFERROR(MID(_xlpm.text,_xlpm.space1+1,_xlpm.space2),_xlpm.ifError))</f>
        <v>Herman</v>
      </c>
      <c r="K132" s="122" t="s">
        <v>8300</v>
      </c>
      <c r="L132" s="146" t="str">
        <f>IF(K132&lt;&gt;"",IFERROR(VLOOKUP(A132,'1C'!A:X,8,0),IFERROR(VLOOKUP(K132,Colors!D:E,2,0),"")),"")</f>
        <v>темно-синий</v>
      </c>
      <c r="M132" s="131"/>
      <c r="N132" s="136"/>
      <c r="O132" s="136"/>
      <c r="P132" s="136"/>
      <c r="Q132" s="137" t="s">
        <v>8493</v>
      </c>
      <c r="R132" s="136"/>
      <c r="S132" s="136"/>
      <c r="T132" s="107" t="s">
        <v>34</v>
      </c>
      <c r="U132" s="106" t="s">
        <v>382</v>
      </c>
      <c r="V132" s="106">
        <v>30</v>
      </c>
      <c r="AT132" s="116">
        <f>IF(COUNTBLANK(V132:AS132)&lt;24,SUM(V132:AS132),"")</f>
        <v>30</v>
      </c>
      <c r="AU132" s="131" t="s">
        <v>435</v>
      </c>
      <c r="AV132" s="114" t="str">
        <f ca="1">IF(AU132&lt;&gt;"",VLOOKUP(AU132,INDIRECT(SUBSTITUTE($J132,"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2" s="112" t="str">
        <f ca="1">IF(AU132&lt;&gt;"",VLOOKUP(AU132,INDIRECT(SUBSTITUTE($J132," ","")&amp;"Manufactures"),2,0),"Требуется код страны")</f>
        <v>Польша</v>
      </c>
      <c r="AX132" s="117">
        <f>0.05+0.05</f>
        <v>0.1</v>
      </c>
      <c r="AY132" s="112">
        <f>IF(AX132&lt;&gt;"",AX132*1.5,"Требуется нетто")</f>
        <v>0.15000000000000002</v>
      </c>
      <c r="AZ132" s="112">
        <f>+IF(AX132&lt;&gt;"",IFERROR(AT132*AX132,"Требуются кол-во и нетто"),"Требуются кол-во и нетто")</f>
        <v>3</v>
      </c>
      <c r="BA132" s="112">
        <f>IF(AY132&lt;&gt;"",IFERROR(AT132*AY132,"Требуются кол-во и брутто"),"Требуются кол-во и брутто")</f>
        <v>4.5000000000000009</v>
      </c>
      <c r="BB132" s="118">
        <v>755.1</v>
      </c>
      <c r="BC132" s="150">
        <f>+IF(BB132&lt;&gt;0,IFERROR(AT132*BB132,"Требуются кол-во и цена"),"Требуются кол-во и цена")</f>
        <v>22653</v>
      </c>
      <c r="BD132" s="105">
        <f>IF(A132&lt;&gt;"",IF(_xlfn.XLOOKUP(A132,'1C'!A:A,'1C'!A:A,0,0)&gt;0,1,0),"")</f>
        <v>0</v>
      </c>
      <c r="BE132" s="105">
        <f>IF(C132&lt;&gt;"",IF(_xlfn.XLOOKUP(TEXT(C132,"###"),'1C'!W:W,'1C'!D:D,0,0)&gt;0,0,1),"")</f>
        <v>1</v>
      </c>
      <c r="BF132" s="105" t="str">
        <f>IFERROR(IF(BE132,"-",IFERROR(IF(BD132&gt;0,0,1),"")),"")</f>
        <v>-</v>
      </c>
    </row>
    <row r="133" spans="1:58" ht="144" customHeight="1">
      <c r="A133" s="112" t="str">
        <f>IF(C133&amp;K133&lt;&gt;"",C133&amp;K133,"")</f>
        <v>EDMOND 088BLACK</v>
      </c>
      <c r="B133" s="10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81-095-09</v>
      </c>
      <c r="C133" s="121" t="s">
        <v>8297</v>
      </c>
      <c r="E133" s="112" t="str">
        <f>IF(F133&lt;&gt;"",IFERROR(VLOOKUP(F133,Категории!A:B,2,0),""),"Требуется категория")</f>
        <v>Шапки</v>
      </c>
      <c r="F133" s="106" t="s">
        <v>340</v>
      </c>
      <c r="G133" s="136" t="s">
        <v>383</v>
      </c>
      <c r="H133" s="106" t="s">
        <v>389</v>
      </c>
      <c r="J133" s="112" t="str">
        <f>_xlfn.LET(_xlpm.text,IF(A133&lt;&gt;"",IF('1C'!$AJ$1&lt;&gt;"",'1C'!$AJ$1,_xlfn.XLOOKUP(A133,'1C'!A:A,'1C'!D:D,_xlfn.XLOOKUP(C133,'1C'!W:W,'1C'!D:D,"",0),0))),_xlpm.ifError,_xlpm.text,_xlpm.space1,FIND(" ",_xlpm.text),_xlpm.space2,FIND(" ",_xlpm.text,_xlpm.space1),IFERROR(MID(_xlpm.text,_xlpm.space1+1,_xlpm.space2),_xlpm.ifError))</f>
        <v>Herman</v>
      </c>
      <c r="K133" s="122" t="s">
        <v>8298</v>
      </c>
      <c r="L133" s="146" t="str">
        <f>IF(K133&lt;&gt;"",IFERROR(VLOOKUP(A133,'1C'!A:X,8,0),IFERROR(VLOOKUP(K133,Colors!D:E,2,0),"")),"")</f>
        <v>черный</v>
      </c>
      <c r="M133" s="131"/>
      <c r="N133" s="136"/>
      <c r="O133" s="136"/>
      <c r="P133" s="136"/>
      <c r="Q133" s="137" t="s">
        <v>8493</v>
      </c>
      <c r="R133" s="136"/>
      <c r="S133" s="136"/>
      <c r="T133" s="107" t="s">
        <v>34</v>
      </c>
      <c r="U133" s="106" t="s">
        <v>382</v>
      </c>
      <c r="V133" s="106">
        <v>40</v>
      </c>
      <c r="AT133" s="116">
        <f>IF(COUNTBLANK(V133:AS133)&lt;24,SUM(V133:AS133),"")</f>
        <v>40</v>
      </c>
      <c r="AU133" s="131" t="s">
        <v>435</v>
      </c>
      <c r="AV133" s="114" t="str">
        <f ca="1">IF(AU133&lt;&gt;"",VLOOKUP(AU133,INDIRECT(SUBSTITUTE($J133," ","")&amp;"Manufactures"),3,0),"Требуется код страны")</f>
        <v>Name of manufacturer and its legal address: CHAPELLERIE HERMAN S.A., Rue Jean Meunier, 6, 6922 Wellin, Belgium; 
Brunch of manufacturer and its legal address: Optimo Hat Co Ltd., Kolo 1, 43-518 Ligota, POLAND</v>
      </c>
      <c r="AW133" s="112" t="str">
        <f ca="1">IF(AU133&lt;&gt;"",VLOOKUP(AU133,INDIRECT(SUBSTITUTE($J133," ","")&amp;"Manufactures"),2,0),"Требуется код страны")</f>
        <v>Польша</v>
      </c>
      <c r="AX133" s="117">
        <f>0.05+0.05</f>
        <v>0.1</v>
      </c>
      <c r="AY133" s="112">
        <f>IF(AX133&lt;&gt;"",AX133*1.5,"Требуется нетто")</f>
        <v>0.15000000000000002</v>
      </c>
      <c r="AZ133" s="112">
        <f>+IF(AX133&lt;&gt;"",IFERROR(AT133*AX133,"Требуются кол-во и нетто"),"Требуются кол-во и нетто")</f>
        <v>4</v>
      </c>
      <c r="BA133" s="112">
        <f>IF(AY133&lt;&gt;"",IFERROR(AT133*AY133,"Требуются кол-во и брутто"),"Требуются кол-во и брутто")</f>
        <v>6.0000000000000009</v>
      </c>
      <c r="BB133" s="118">
        <v>755.1</v>
      </c>
      <c r="BC133" s="150">
        <f>+IF(BB133&lt;&gt;0,IFERROR(AT133*BB133,"Требуются кол-во и цена"),"Требуются кол-во и цена")</f>
        <v>30204</v>
      </c>
      <c r="BD133" s="105">
        <f>IF(A133&lt;&gt;"",IF(_xlfn.XLOOKUP(A133,'1C'!A:A,'1C'!A:A,0,0)&gt;0,1,0),"")</f>
        <v>0</v>
      </c>
      <c r="BE133" s="105">
        <f>IF(C133&lt;&gt;"",IF(_xlfn.XLOOKUP(TEXT(C133,"###"),'1C'!W:W,'1C'!D:D,0,0)&gt;0,0,1),"")</f>
        <v>1</v>
      </c>
      <c r="BF133" s="105" t="str">
        <f>IFERROR(IF(BE133,"-",IFERROR(IF(BD133&gt;0,0,1),"")),"")</f>
        <v>-</v>
      </c>
    </row>
    <row r="134" spans="1:58" ht="98.1" customHeight="1">
      <c r="C134" s="121"/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1:58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1:58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1:58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1:58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1:58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1:58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1:58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1:58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1:58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1:58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>
    <sortState xmlns:xlrd2="http://schemas.microsoft.com/office/spreadsheetml/2017/richdata2" ref="A3:BG133">
      <sortCondition descending="1" ref="BD1:BD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9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0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1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2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5" t="s">
        <v>453</v>
      </c>
      <c r="C1" s="156"/>
      <c r="D1" s="156"/>
      <c r="E1" s="157"/>
      <c r="G1" s="43" t="s">
        <v>458</v>
      </c>
      <c r="I1" s="43" t="s">
        <v>845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8" t="s">
        <v>466</v>
      </c>
      <c r="C5" s="158"/>
      <c r="D5" s="158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9"/>
      <c r="C6" s="160"/>
      <c r="D6" s="160"/>
      <c r="E6" s="161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55" t="s">
        <v>543</v>
      </c>
      <c r="C8" s="156"/>
      <c r="D8" s="156"/>
      <c r="E8" s="157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2" t="s">
        <v>572</v>
      </c>
      <c r="C9" s="163"/>
      <c r="D9" s="164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2"/>
      <c r="C17" s="153"/>
      <c r="D17" s="153"/>
      <c r="E17" s="154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830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850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879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881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882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883</v>
      </c>
      <c r="N24" s="41" t="s">
        <v>541</v>
      </c>
      <c r="O24" s="41" t="s">
        <v>571</v>
      </c>
    </row>
    <row r="25" spans="2:17" ht="22.15" customHeight="1">
      <c r="L25" s="41" t="s">
        <v>884</v>
      </c>
      <c r="N25" s="41" t="s">
        <v>538</v>
      </c>
      <c r="O25" s="41" t="s">
        <v>589</v>
      </c>
    </row>
    <row r="26" spans="2:17" ht="22.15" customHeight="1">
      <c r="L26" s="41" t="s">
        <v>886</v>
      </c>
      <c r="N26" s="41" t="s">
        <v>542</v>
      </c>
      <c r="O26" s="41" t="s">
        <v>438</v>
      </c>
    </row>
    <row r="27" spans="2:17" ht="22.15" customHeight="1">
      <c r="L27" s="41" t="s">
        <v>885</v>
      </c>
    </row>
    <row r="28" spans="2:17" ht="22.15" customHeight="1">
      <c r="L28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39" sqref="C39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861</v>
      </c>
    </row>
    <row r="2" spans="2:8" ht="18.75">
      <c r="B2" s="18" t="s">
        <v>405</v>
      </c>
      <c r="C2" s="140" t="s">
        <v>788</v>
      </c>
      <c r="D2" s="19">
        <f t="shared" ref="D2:D47" si="0">LEN(B2)</f>
        <v>2</v>
      </c>
      <c r="E2" s="96"/>
      <c r="F2" s="93" t="str">
        <v>Buffalo leather</v>
      </c>
      <c r="G2" s="94" t="str">
        <v>кожа</v>
      </c>
      <c r="H2" s="101"/>
    </row>
    <row r="3" spans="2:8" ht="18.75">
      <c r="B3" s="22" t="s">
        <v>419</v>
      </c>
      <c r="C3" s="141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142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142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142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141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142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141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142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142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142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141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142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142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142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141" t="s">
        <v>789</v>
      </c>
      <c r="D17" s="23">
        <f t="shared" si="0"/>
        <v>13</v>
      </c>
      <c r="F17" s="93" t="str">
        <v>Acrylic</v>
      </c>
      <c r="G17" s="94" t="str">
        <v>акрилл</v>
      </c>
    </row>
    <row r="18" spans="2:7" ht="18.75">
      <c r="B18" s="22" t="s">
        <v>414</v>
      </c>
      <c r="C18" s="141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142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142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142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142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142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142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142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142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142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142" t="s">
        <v>828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829</v>
      </c>
      <c r="C29" s="142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840</v>
      </c>
      <c r="C30" s="142" t="s">
        <v>8275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852</v>
      </c>
      <c r="C31" s="142" t="s">
        <v>853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854</v>
      </c>
      <c r="C32" s="142" t="s">
        <v>855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856</v>
      </c>
      <c r="C33" s="142" t="s">
        <v>856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857</v>
      </c>
      <c r="C34" s="142" t="s">
        <v>857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142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858</v>
      </c>
      <c r="C36" s="142" t="s">
        <v>859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860</v>
      </c>
      <c r="C37" s="142" t="s">
        <v>860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893</v>
      </c>
      <c r="C38" s="142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894</v>
      </c>
      <c r="C39" s="142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895</v>
      </c>
      <c r="C40" s="142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896</v>
      </c>
      <c r="C41" s="142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897</v>
      </c>
      <c r="C42" s="142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898</v>
      </c>
      <c r="C43" s="142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899</v>
      </c>
      <c r="C44" s="142" t="s">
        <v>859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900</v>
      </c>
      <c r="C45" s="142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901</v>
      </c>
      <c r="C46" s="142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90" t="s">
        <v>397</v>
      </c>
      <c r="C47" s="143" t="s">
        <v>803</v>
      </c>
      <c r="D47" s="21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826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827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825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832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849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841</v>
      </c>
      <c r="B177" s="81" t="s">
        <v>632</v>
      </c>
      <c r="D177" s="14"/>
      <c r="E177" s="14"/>
    </row>
    <row r="178" spans="1:5">
      <c r="A178" s="80" t="s">
        <v>843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833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834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835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836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844</v>
      </c>
      <c r="B387" s="81" t="s">
        <v>612</v>
      </c>
    </row>
    <row r="388" spans="1:2">
      <c r="A388" s="80" t="s">
        <v>842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863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864</v>
      </c>
      <c r="B831" s="81" t="s">
        <v>598</v>
      </c>
    </row>
    <row r="832" spans="1:2">
      <c r="A832" s="80" t="s">
        <v>865</v>
      </c>
      <c r="B832" s="81" t="s">
        <v>605</v>
      </c>
    </row>
    <row r="833" spans="1:2">
      <c r="A833" s="80" t="s">
        <v>866</v>
      </c>
      <c r="B833" s="81" t="s">
        <v>604</v>
      </c>
    </row>
    <row r="834" spans="1:2">
      <c r="A834" s="80" t="s">
        <v>867</v>
      </c>
      <c r="B834" s="81" t="s">
        <v>603</v>
      </c>
    </row>
    <row r="835" spans="1:2">
      <c r="A835" s="80" t="s">
        <v>868</v>
      </c>
      <c r="B835" s="81" t="s">
        <v>602</v>
      </c>
    </row>
    <row r="836" spans="1:2">
      <c r="A836" s="80" t="s">
        <v>869</v>
      </c>
      <c r="B836" s="81" t="s">
        <v>598</v>
      </c>
    </row>
    <row r="837" spans="1:2">
      <c r="A837" s="80" t="s">
        <v>870</v>
      </c>
      <c r="B837" s="81" t="s">
        <v>600</v>
      </c>
    </row>
    <row r="838" spans="1:2">
      <c r="A838" s="80" t="s">
        <v>871</v>
      </c>
      <c r="B838" s="81" t="s">
        <v>599</v>
      </c>
    </row>
    <row r="839" spans="1:2">
      <c r="A839" s="80" t="s">
        <v>872</v>
      </c>
      <c r="B839" s="81" t="s">
        <v>638</v>
      </c>
    </row>
    <row r="840" spans="1:2">
      <c r="A840" s="80" t="s">
        <v>873</v>
      </c>
      <c r="B840" s="81" t="s">
        <v>779</v>
      </c>
    </row>
    <row r="841" spans="1:2">
      <c r="A841" s="80" t="s">
        <v>874</v>
      </c>
      <c r="B841" s="81" t="s">
        <v>661</v>
      </c>
    </row>
    <row r="842" spans="1:2">
      <c r="A842" s="80" t="s">
        <v>875</v>
      </c>
      <c r="B842" s="81" t="s">
        <v>686</v>
      </c>
    </row>
    <row r="843" spans="1:2">
      <c r="A843" s="80" t="s">
        <v>876</v>
      </c>
      <c r="B843" s="81" t="s">
        <v>644</v>
      </c>
    </row>
    <row r="844" spans="1:2">
      <c r="A844" s="80" t="s">
        <v>877</v>
      </c>
      <c r="B844" s="81" t="s">
        <v>764</v>
      </c>
    </row>
    <row r="845" spans="1:2">
      <c r="A845" s="80" t="s">
        <v>878</v>
      </c>
      <c r="B845" s="81" t="s">
        <v>658</v>
      </c>
    </row>
    <row r="846" spans="1:2">
      <c r="A846" s="80" t="s">
        <v>187</v>
      </c>
      <c r="B846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zoomScale="70" zoomScaleNormal="70" workbookViewId="0">
      <pane ySplit="1" topLeftCell="A2" activePane="bottomLeft" state="frozen"/>
      <selection pane="bottomLeft" activeCell="J7" sqref="J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830</v>
      </c>
      <c r="BW1" s="28"/>
      <c r="BY1" s="30"/>
      <c r="BZ1" s="25" t="s">
        <v>850</v>
      </c>
      <c r="CA1" s="28"/>
      <c r="CC1" s="30"/>
      <c r="CD1" s="25" t="s">
        <v>879</v>
      </c>
      <c r="CE1" s="28"/>
      <c r="CG1" s="30"/>
      <c r="CH1" s="25" t="s">
        <v>881</v>
      </c>
      <c r="CI1" s="28"/>
      <c r="CK1" s="30"/>
      <c r="CL1" s="25" t="s">
        <v>882</v>
      </c>
      <c r="CM1" s="28"/>
      <c r="CO1" s="30"/>
      <c r="CP1" s="25" t="s">
        <v>884</v>
      </c>
      <c r="CQ1" s="28"/>
      <c r="CS1" s="30"/>
      <c r="CT1" s="25" t="s">
        <v>886</v>
      </c>
      <c r="CU1" s="28"/>
      <c r="CW1" s="30"/>
      <c r="CX1" s="25" t="s">
        <v>883</v>
      </c>
      <c r="CY1" s="28"/>
      <c r="DA1" s="30"/>
      <c r="DB1" s="25" t="s">
        <v>885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831</v>
      </c>
      <c r="BY3" s="32" t="s">
        <v>438</v>
      </c>
      <c r="BZ3" s="33" t="s">
        <v>542</v>
      </c>
      <c r="CA3" s="33" t="s">
        <v>851</v>
      </c>
      <c r="CC3" s="32" t="s">
        <v>565</v>
      </c>
      <c r="CD3" s="33" t="s">
        <v>537</v>
      </c>
      <c r="CE3" s="33" t="s">
        <v>880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887</v>
      </c>
      <c r="CO3" s="32" t="s">
        <v>423</v>
      </c>
      <c r="CP3" s="33" t="s">
        <v>888</v>
      </c>
      <c r="CQ3" s="33" t="s">
        <v>887</v>
      </c>
      <c r="CS3" s="32" t="s">
        <v>890</v>
      </c>
      <c r="CT3" s="33" t="s">
        <v>891</v>
      </c>
      <c r="CU3" s="33" t="s">
        <v>887</v>
      </c>
      <c r="CW3" s="32" t="s">
        <v>423</v>
      </c>
      <c r="CX3" s="33" t="s">
        <v>888</v>
      </c>
      <c r="CY3" s="33" t="s">
        <v>887</v>
      </c>
      <c r="DA3" s="32" t="s">
        <v>423</v>
      </c>
      <c r="DB3" s="33" t="s">
        <v>888</v>
      </c>
      <c r="DC3" s="33" t="s">
        <v>887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851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889</v>
      </c>
      <c r="CQ4" s="33" t="s">
        <v>887</v>
      </c>
      <c r="CS4" s="32" t="s">
        <v>571</v>
      </c>
      <c r="CT4" s="33" t="s">
        <v>892</v>
      </c>
      <c r="CU4" s="33" t="s">
        <v>887</v>
      </c>
      <c r="CW4" s="32"/>
      <c r="CX4" s="33"/>
      <c r="CY4" s="33"/>
      <c r="DA4" s="32" t="s">
        <v>560</v>
      </c>
      <c r="DB4" s="33" t="s">
        <v>889</v>
      </c>
      <c r="DC4" s="33" t="s">
        <v>887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888</v>
      </c>
      <c r="CU5" s="33" t="s">
        <v>887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5" t="s">
        <v>556</v>
      </c>
      <c r="C20" s="166"/>
      <c r="D20" s="166"/>
      <c r="E20" s="166"/>
      <c r="F20" s="166"/>
      <c r="G20" s="166"/>
      <c r="H20" s="166"/>
      <c r="I20" s="166"/>
      <c r="J20" s="167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J1" workbookViewId="0">
      <pane ySplit="1" topLeftCell="A4142" activePane="bottomLeft" state="frozen"/>
      <selection pane="bottomLeft" activeCell="P4163" sqref="P4163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839</v>
      </c>
      <c r="T1" s="58" t="s">
        <v>837</v>
      </c>
      <c r="U1" s="58" t="s">
        <v>838</v>
      </c>
      <c r="V1" s="58" t="s">
        <v>847</v>
      </c>
      <c r="W1" s="58" t="s">
        <v>474</v>
      </c>
      <c r="X1" s="58" t="s">
        <v>475</v>
      </c>
      <c r="Y1" s="59"/>
      <c r="Z1" s="56" t="s">
        <v>588</v>
      </c>
      <c r="AA1" s="99" t="s">
        <v>862</v>
      </c>
      <c r="AB1" s="56" t="s">
        <v>557</v>
      </c>
      <c r="AC1" s="54">
        <f>MAX(AC2:AC10000)</f>
        <v>81</v>
      </c>
      <c r="AD1" s="54"/>
      <c r="AE1" s="54" t="str">
        <f>RIGHT(TEXT(MAX(AE2:AE10000),"###"),3)</f>
        <v>095</v>
      </c>
      <c r="AF1" s="55" t="str">
        <f>RIGHT("000"&amp;AC1,2)&amp;"-"&amp;RIGHT("000"&amp;AE1,3)</f>
        <v>81-095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81-096-</v>
      </c>
      <c r="AI1" s="57" t="s">
        <v>582</v>
      </c>
      <c r="AJ1" s="97" t="s">
        <v>383</v>
      </c>
      <c r="AK1" s="57" t="s">
        <v>848</v>
      </c>
      <c r="AL1" s="98">
        <v>0</v>
      </c>
    </row>
    <row r="2" spans="1:38">
      <c r="A2" s="60" t="str">
        <f>IF(G2&amp;Q2&lt;&gt;"",W2&amp;Q2,"")</f>
        <v>4 200khaki</v>
      </c>
      <c r="B2" s="60" t="str">
        <f>IF(C2&lt;&gt;"",LEFT(C2,9),"")</f>
        <v>80-233-03</v>
      </c>
      <c r="C2" s="73" t="s">
        <v>7797</v>
      </c>
      <c r="D2" s="73" t="s">
        <v>7798</v>
      </c>
      <c r="E2" s="73" t="s">
        <v>931</v>
      </c>
      <c r="F2" s="74">
        <v>0</v>
      </c>
      <c r="G2" s="74" t="s">
        <v>7799</v>
      </c>
      <c r="H2" s="73" t="s">
        <v>195</v>
      </c>
      <c r="I2" s="73" t="s">
        <v>964</v>
      </c>
      <c r="J2" s="73" t="s">
        <v>353</v>
      </c>
      <c r="K2" s="73" t="s">
        <v>382</v>
      </c>
      <c r="L2" s="73" t="s">
        <v>383</v>
      </c>
      <c r="M2" s="73" t="s">
        <v>389</v>
      </c>
      <c r="O2" s="73" t="s">
        <v>386</v>
      </c>
      <c r="P2" s="73" t="s">
        <v>907</v>
      </c>
      <c r="Q2" s="73" t="s">
        <v>2084</v>
      </c>
      <c r="R2" s="73" t="s">
        <v>195</v>
      </c>
      <c r="V2" s="60" t="str">
        <f>W2&amp;H2</f>
        <v>4 200оливковый</v>
      </c>
      <c r="W2" s="60" t="str">
        <f>_xlfn.LET(_xlpm.TextCell,TEXT(G2,"###"),IF(_xlpm.TextCell&lt;&gt;"",IF(StyleSpaceSplit,IFERROR(IF(FIND(" ",_xlpm.TextCell)&gt;=1,MID(_xlpm.TextCell,1,FIND(" ",_xlpm.TextCell)-1),_xlpm.TextCell),_xlpm.TextCell),_xlpm.TextCell),""))</f>
        <v>4 200</v>
      </c>
      <c r="X2" s="60" t="str">
        <f>IF(A2&lt;&gt;"",IFERROR(IF(FIND(" ",G2)&gt;=1,MID(G2,FIND(" ",G2)+1,LEN(G2)),""),""),"")</f>
        <v/>
      </c>
      <c r="AC2" s="51">
        <f>IFERROR(VALUE(MID($C2,1,2)),0)</f>
        <v>80</v>
      </c>
      <c r="AD2" s="44">
        <f>IFERROR(VALUE(MID($C2,4,3)),0)</f>
        <v>233</v>
      </c>
      <c r="AE2" s="51">
        <f>VALUE(RIGHT("00"&amp;AC2,2)&amp;RIGHT("000"&amp;AD2,3))</f>
        <v>80233</v>
      </c>
    </row>
    <row r="3" spans="1:38">
      <c r="A3" s="60" t="str">
        <f>IF(G3&amp;Q3&lt;&gt;"",W3&amp;Q3,"")</f>
        <v>4 201black</v>
      </c>
      <c r="B3" s="60" t="str">
        <f>IF(C3&lt;&gt;"",LEFT(C3,9),"")</f>
        <v>80-234-09</v>
      </c>
      <c r="C3" s="73" t="s">
        <v>7800</v>
      </c>
      <c r="D3" s="73" t="s">
        <v>7801</v>
      </c>
      <c r="E3" s="73" t="s">
        <v>931</v>
      </c>
      <c r="F3" s="74">
        <v>0</v>
      </c>
      <c r="G3" s="74" t="s">
        <v>7802</v>
      </c>
      <c r="H3" s="73" t="s">
        <v>53</v>
      </c>
      <c r="I3" s="73" t="s">
        <v>964</v>
      </c>
      <c r="J3" s="73" t="s">
        <v>353</v>
      </c>
      <c r="K3" s="73" t="s">
        <v>382</v>
      </c>
      <c r="L3" s="73" t="s">
        <v>383</v>
      </c>
      <c r="M3" s="73" t="s">
        <v>389</v>
      </c>
      <c r="O3" s="73" t="s">
        <v>386</v>
      </c>
      <c r="P3" s="73" t="s">
        <v>907</v>
      </c>
      <c r="Q3" s="73" t="s">
        <v>928</v>
      </c>
      <c r="R3" s="73" t="s">
        <v>53</v>
      </c>
      <c r="V3" s="60" t="str">
        <f>W3&amp;H3</f>
        <v>4 201черный</v>
      </c>
      <c r="W3" s="60" t="str">
        <f>_xlfn.LET(_xlpm.TextCell,TEXT(G3,"###"),IF(_xlpm.TextCell&lt;&gt;"",IF(StyleSpaceSplit,IFERROR(IF(FIND(" ",_xlpm.TextCell)&gt;=1,MID(_xlpm.TextCell,1,FIND(" ",_xlpm.TextCell)-1),_xlpm.TextCell),_xlpm.TextCell),_xlpm.TextCell),""))</f>
        <v>4 201</v>
      </c>
      <c r="X3" s="60" t="str">
        <f>IF(A3&lt;&gt;"",IFERROR(IF(FIND(" ",G3)&gt;=1,MID(G3,FIND(" ",G3)+1,LEN(G3)),""),""),"")</f>
        <v/>
      </c>
      <c r="AC3" s="51">
        <f>IFERROR(VALUE(MID($C3,1,2)),0)</f>
        <v>80</v>
      </c>
      <c r="AD3" s="44">
        <f>IFERROR(VALUE(MID($C3,4,3)),0)</f>
        <v>234</v>
      </c>
      <c r="AE3" s="51">
        <f>VALUE(RIGHT("00"&amp;AC3,2)&amp;RIGHT("000"&amp;AD3,3))</f>
        <v>80234</v>
      </c>
    </row>
    <row r="4" spans="1:38">
      <c r="A4" s="60" t="str">
        <f>IF(G4&amp;Q4&lt;&gt;"",W4&amp;Q4,"")</f>
        <v>4207khaki</v>
      </c>
      <c r="B4" s="60" t="str">
        <f>IF(C4&lt;&gt;"",LEFT(C4,9),"")</f>
        <v>80-235-03</v>
      </c>
      <c r="C4" s="73" t="s">
        <v>7803</v>
      </c>
      <c r="D4" s="73" t="s">
        <v>7804</v>
      </c>
      <c r="E4" s="73" t="s">
        <v>931</v>
      </c>
      <c r="F4" s="74">
        <v>0</v>
      </c>
      <c r="G4" s="74">
        <v>4207</v>
      </c>
      <c r="H4" s="73" t="s">
        <v>195</v>
      </c>
      <c r="I4" s="73" t="s">
        <v>1498</v>
      </c>
      <c r="J4" s="73" t="s">
        <v>353</v>
      </c>
      <c r="K4" s="73" t="s">
        <v>382</v>
      </c>
      <c r="L4" s="73" t="s">
        <v>383</v>
      </c>
      <c r="M4" s="73" t="s">
        <v>389</v>
      </c>
      <c r="O4" s="73" t="s">
        <v>386</v>
      </c>
      <c r="P4" s="73" t="s">
        <v>907</v>
      </c>
      <c r="Q4" s="73" t="s">
        <v>2084</v>
      </c>
      <c r="R4" s="73" t="s">
        <v>195</v>
      </c>
      <c r="V4" s="60" t="str">
        <f>W4&amp;H4</f>
        <v>4207оливковый</v>
      </c>
      <c r="W4" s="60" t="str">
        <f>_xlfn.LET(_xlpm.TextCell,TEXT(G4,"###"),IF(_xlpm.TextCell&lt;&gt;"",IF(StyleSpaceSplit,IFERROR(IF(FIND(" ",_xlpm.TextCell)&gt;=1,MID(_xlpm.TextCell,1,FIND(" ",_xlpm.TextCell)-1),_xlpm.TextCell),_xlpm.TextCell),_xlpm.TextCell),""))</f>
        <v>4207</v>
      </c>
      <c r="X4" s="60" t="str">
        <f>IF(A4&lt;&gt;"",IFERROR(IF(FIND(" ",G4)&gt;=1,MID(G4,FIND(" ",G4)+1,LEN(G4)),""),""),"")</f>
        <v/>
      </c>
      <c r="AC4" s="51">
        <f>IFERROR(VALUE(MID($C4,1,2)),0)</f>
        <v>80</v>
      </c>
      <c r="AD4" s="44">
        <f>IFERROR(VALUE(MID($C4,4,3)),0)</f>
        <v>235</v>
      </c>
      <c r="AE4" s="51">
        <f>VALUE(RIGHT("00"&amp;AC4,2)&amp;RIGHT("000"&amp;AD4,3))</f>
        <v>80235</v>
      </c>
    </row>
    <row r="5" spans="1:38">
      <c r="A5" s="60" t="str">
        <f>IF(G5&amp;Q5&lt;&gt;"",W5&amp;Q5,"")</f>
        <v>4 207black</v>
      </c>
      <c r="B5" s="60" t="str">
        <f>IF(C5&lt;&gt;"",LEFT(C5,9),"")</f>
        <v>80-235-09</v>
      </c>
      <c r="C5" s="73" t="s">
        <v>7154</v>
      </c>
      <c r="D5" s="73" t="s">
        <v>7155</v>
      </c>
      <c r="E5" s="73" t="s">
        <v>931</v>
      </c>
      <c r="F5" s="74">
        <v>0</v>
      </c>
      <c r="G5" s="74" t="s">
        <v>7156</v>
      </c>
      <c r="H5" s="73" t="s">
        <v>53</v>
      </c>
      <c r="I5" s="73" t="s">
        <v>964</v>
      </c>
      <c r="J5" s="73" t="s">
        <v>353</v>
      </c>
      <c r="K5" s="73" t="s">
        <v>382</v>
      </c>
      <c r="L5" s="73" t="s">
        <v>383</v>
      </c>
      <c r="M5" s="73" t="s">
        <v>389</v>
      </c>
      <c r="O5" s="73" t="s">
        <v>386</v>
      </c>
      <c r="P5" s="73" t="s">
        <v>907</v>
      </c>
      <c r="Q5" s="73" t="s">
        <v>928</v>
      </c>
      <c r="R5" s="73" t="s">
        <v>53</v>
      </c>
      <c r="V5" s="60" t="str">
        <f>W5&amp;H5</f>
        <v>4 207черный</v>
      </c>
      <c r="W5" s="60" t="str">
        <f>_xlfn.LET(_xlpm.TextCell,TEXT(G5,"###"),IF(_xlpm.TextCell&lt;&gt;"",IF(StyleSpaceSplit,IFERROR(IF(FIND(" ",_xlpm.TextCell)&gt;=1,MID(_xlpm.TextCell,1,FIND(" ",_xlpm.TextCell)-1),_xlpm.TextCell),_xlpm.TextCell),_xlpm.TextCell),""))</f>
        <v>4 207</v>
      </c>
      <c r="X5" s="60" t="str">
        <f>IF(A5&lt;&gt;"",IFERROR(IF(FIND(" ",G5)&gt;=1,MID(G5,FIND(" ",G5)+1,LEN(G5)),""),""),"")</f>
        <v/>
      </c>
      <c r="AC5" s="51">
        <f>IFERROR(VALUE(MID($C5,1,2)),0)</f>
        <v>80</v>
      </c>
      <c r="AD5" s="44">
        <f>IFERROR(VALUE(MID($C5,4,3)),0)</f>
        <v>235</v>
      </c>
      <c r="AE5" s="51">
        <f>VALUE(RIGHT("00"&amp;AC5,2)&amp;RIGHT("000"&amp;AD5,3))</f>
        <v>80235</v>
      </c>
    </row>
    <row r="6" spans="1:38">
      <c r="A6" s="60" t="str">
        <f>IF(G6&amp;Q6&lt;&gt;"",W6&amp;Q6,"")</f>
        <v>4 208black</v>
      </c>
      <c r="B6" s="60" t="str">
        <f>IF(C6&lt;&gt;"",LEFT(C6,9),"")</f>
        <v>80-236-09</v>
      </c>
      <c r="C6" s="73" t="s">
        <v>7977</v>
      </c>
      <c r="D6" s="73" t="s">
        <v>7978</v>
      </c>
      <c r="E6" s="73" t="s">
        <v>931</v>
      </c>
      <c r="F6" s="74">
        <v>0</v>
      </c>
      <c r="G6" s="74" t="s">
        <v>7979</v>
      </c>
      <c r="H6" s="73" t="s">
        <v>53</v>
      </c>
      <c r="I6" s="73" t="s">
        <v>1146</v>
      </c>
      <c r="J6" s="73" t="s">
        <v>353</v>
      </c>
      <c r="K6" s="73" t="s">
        <v>382</v>
      </c>
      <c r="L6" s="73" t="s">
        <v>383</v>
      </c>
      <c r="M6" s="73" t="s">
        <v>388</v>
      </c>
      <c r="N6" s="73" t="s">
        <v>39</v>
      </c>
      <c r="O6" s="73" t="s">
        <v>386</v>
      </c>
      <c r="P6" s="73" t="s">
        <v>907</v>
      </c>
      <c r="Q6" s="73" t="s">
        <v>928</v>
      </c>
      <c r="R6" s="73" t="s">
        <v>53</v>
      </c>
      <c r="V6" s="60" t="str">
        <f>W6&amp;H6</f>
        <v>4 208черный</v>
      </c>
      <c r="W6" s="60" t="str">
        <f>_xlfn.LET(_xlpm.TextCell,TEXT(G6,"###"),IF(_xlpm.TextCell&lt;&gt;"",IF(StyleSpaceSplit,IFERROR(IF(FIND(" ",_xlpm.TextCell)&gt;=1,MID(_xlpm.TextCell,1,FIND(" ",_xlpm.TextCell)-1),_xlpm.TextCell),_xlpm.TextCell),_xlpm.TextCell),""))</f>
        <v>4 208</v>
      </c>
      <c r="X6" s="60" t="str">
        <f>IF(A6&lt;&gt;"",IFERROR(IF(FIND(" ",G6)&gt;=1,MID(G6,FIND(" ",G6)+1,LEN(G6)),""),""),"")</f>
        <v/>
      </c>
      <c r="AC6" s="51">
        <f>IFERROR(VALUE(MID($C6,1,2)),0)</f>
        <v>80</v>
      </c>
      <c r="AD6" s="44">
        <f>IFERROR(VALUE(MID($C6,4,3)),0)</f>
        <v>236</v>
      </c>
      <c r="AE6" s="51">
        <f>VALUE(RIGHT("00"&amp;AC6,2)&amp;RIGHT("000"&amp;AD6,3))</f>
        <v>80236</v>
      </c>
    </row>
    <row r="7" spans="1:38">
      <c r="A7" s="60" t="str">
        <f>IF(G7&amp;Q7&lt;&gt;"",W7&amp;Q7,"")</f>
        <v>4 212black</v>
      </c>
      <c r="B7" s="60" t="str">
        <f>IF(C7&lt;&gt;"",LEFT(C7,9),"")</f>
        <v>80-252-09</v>
      </c>
      <c r="C7" s="73" t="s">
        <v>7157</v>
      </c>
      <c r="D7" s="73" t="s">
        <v>7158</v>
      </c>
      <c r="E7" s="73" t="s">
        <v>931</v>
      </c>
      <c r="F7" s="74">
        <v>0</v>
      </c>
      <c r="G7" s="74" t="s">
        <v>7159</v>
      </c>
      <c r="H7" s="73" t="s">
        <v>53</v>
      </c>
      <c r="I7" s="73" t="s">
        <v>964</v>
      </c>
      <c r="J7" s="73" t="s">
        <v>353</v>
      </c>
      <c r="K7" s="73" t="s">
        <v>382</v>
      </c>
      <c r="L7" s="73" t="s">
        <v>383</v>
      </c>
      <c r="M7" s="73" t="s">
        <v>389</v>
      </c>
      <c r="O7" s="73" t="s">
        <v>386</v>
      </c>
      <c r="P7" s="73" t="s">
        <v>907</v>
      </c>
      <c r="Q7" s="73" t="s">
        <v>928</v>
      </c>
      <c r="R7" s="73" t="s">
        <v>53</v>
      </c>
      <c r="V7" s="60" t="str">
        <f>W7&amp;H7</f>
        <v>4 212черный</v>
      </c>
      <c r="W7" s="60" t="str">
        <f>_xlfn.LET(_xlpm.TextCell,TEXT(G7,"###"),IF(_xlpm.TextCell&lt;&gt;"",IF(StyleSpaceSplit,IFERROR(IF(FIND(" ",_xlpm.TextCell)&gt;=1,MID(_xlpm.TextCell,1,FIND(" ",_xlpm.TextCell)-1),_xlpm.TextCell),_xlpm.TextCell),_xlpm.TextCell),""))</f>
        <v>4 212</v>
      </c>
      <c r="X7" s="60" t="str">
        <f>IF(A7&lt;&gt;"",IFERROR(IF(FIND(" ",G7)&gt;=1,MID(G7,FIND(" ",G7)+1,LEN(G7)),""),""),"")</f>
        <v/>
      </c>
      <c r="AC7" s="51">
        <f>IFERROR(VALUE(MID($C7,1,2)),0)</f>
        <v>80</v>
      </c>
      <c r="AD7" s="44">
        <f>IFERROR(VALUE(MID($C7,4,3)),0)</f>
        <v>252</v>
      </c>
      <c r="AE7" s="51">
        <f>VALUE(RIGHT("00"&amp;AC7,2)&amp;RIGHT("000"&amp;AD7,3))</f>
        <v>80252</v>
      </c>
    </row>
    <row r="8" spans="1:38">
      <c r="A8" s="60" t="str">
        <f>IF(G8&amp;Q8&lt;&gt;"",W8&amp;Q8,"")</f>
        <v>4315black</v>
      </c>
      <c r="B8" s="60" t="str">
        <f>IF(C8&lt;&gt;"",LEFT(C8,9),"")</f>
        <v>80-514-09</v>
      </c>
      <c r="C8" s="73" t="s">
        <v>3426</v>
      </c>
      <c r="D8" s="73" t="s">
        <v>3427</v>
      </c>
      <c r="E8" s="73" t="s">
        <v>931</v>
      </c>
      <c r="F8" s="74">
        <v>0</v>
      </c>
      <c r="G8" s="74">
        <v>4315</v>
      </c>
      <c r="H8" s="73" t="s">
        <v>53</v>
      </c>
      <c r="I8" s="73" t="s">
        <v>1146</v>
      </c>
      <c r="J8" s="73" t="s">
        <v>353</v>
      </c>
      <c r="K8" s="73" t="s">
        <v>382</v>
      </c>
      <c r="L8" s="73" t="s">
        <v>383</v>
      </c>
      <c r="M8" s="73" t="s">
        <v>389</v>
      </c>
      <c r="N8" s="73" t="s">
        <v>39</v>
      </c>
      <c r="O8" s="73" t="s">
        <v>386</v>
      </c>
      <c r="P8" s="73" t="s">
        <v>907</v>
      </c>
      <c r="Q8" s="73" t="s">
        <v>928</v>
      </c>
      <c r="R8" s="73" t="s">
        <v>53</v>
      </c>
      <c r="V8" s="60" t="str">
        <f>W8&amp;H8</f>
        <v>4315черный</v>
      </c>
      <c r="W8" s="60" t="str">
        <f>_xlfn.LET(_xlpm.TextCell,TEXT(G8,"###"),IF(_xlpm.TextCell&lt;&gt;"",IF(StyleSpaceSplit,IFERROR(IF(FIND(" ",_xlpm.TextCell)&gt;=1,MID(_xlpm.TextCell,1,FIND(" ",_xlpm.TextCell)-1),_xlpm.TextCell),_xlpm.TextCell),_xlpm.TextCell),""))</f>
        <v>4315</v>
      </c>
      <c r="X8" s="60" t="str">
        <f>IF(A8&lt;&gt;"",IFERROR(IF(FIND(" ",G8)&gt;=1,MID(G8,FIND(" ",G8)+1,LEN(G8)),""),""),"")</f>
        <v/>
      </c>
      <c r="AC8" s="51">
        <f>IFERROR(VALUE(MID($C8,1,2)),0)</f>
        <v>80</v>
      </c>
      <c r="AD8" s="44">
        <f>IFERROR(VALUE(MID($C8,4,3)),0)</f>
        <v>514</v>
      </c>
      <c r="AE8" s="51">
        <f>VALUE(RIGHT("00"&amp;AC8,2)&amp;RIGHT("000"&amp;AD8,3))</f>
        <v>80514</v>
      </c>
    </row>
    <row r="9" spans="1:38">
      <c r="A9" s="60" t="str">
        <f>IF(G9&amp;Q9&lt;&gt;"",W9&amp;Q9,"")</f>
        <v>4451black</v>
      </c>
      <c r="B9" s="60" t="str">
        <f>IF(C9&lt;&gt;"",LEFT(C9,9),"")</f>
        <v>80-515-09</v>
      </c>
      <c r="C9" s="73" t="s">
        <v>3431</v>
      </c>
      <c r="D9" s="73" t="s">
        <v>3432</v>
      </c>
      <c r="E9" s="73" t="s">
        <v>931</v>
      </c>
      <c r="F9" s="74">
        <v>0</v>
      </c>
      <c r="G9" s="74">
        <v>4451</v>
      </c>
      <c r="H9" s="73" t="s">
        <v>53</v>
      </c>
      <c r="I9" s="73" t="s">
        <v>964</v>
      </c>
      <c r="J9" s="73" t="s">
        <v>353</v>
      </c>
      <c r="K9" s="73" t="s">
        <v>382</v>
      </c>
      <c r="L9" s="73" t="s">
        <v>383</v>
      </c>
      <c r="M9" s="73" t="s">
        <v>389</v>
      </c>
      <c r="O9" s="73" t="s">
        <v>386</v>
      </c>
      <c r="P9" s="73" t="s">
        <v>907</v>
      </c>
      <c r="Q9" s="73" t="s">
        <v>928</v>
      </c>
      <c r="R9" s="73" t="s">
        <v>53</v>
      </c>
      <c r="V9" s="60" t="str">
        <f>W9&amp;H9</f>
        <v>4451черный</v>
      </c>
      <c r="W9" s="60" t="str">
        <f>_xlfn.LET(_xlpm.TextCell,TEXT(G9,"###"),IF(_xlpm.TextCell&lt;&gt;"",IF(StyleSpaceSplit,IFERROR(IF(FIND(" ",_xlpm.TextCell)&gt;=1,MID(_xlpm.TextCell,1,FIND(" ",_xlpm.TextCell)-1),_xlpm.TextCell),_xlpm.TextCell),_xlpm.TextCell),""))</f>
        <v>4451</v>
      </c>
      <c r="X9" s="60" t="str">
        <f>IF(A9&lt;&gt;"",IFERROR(IF(FIND(" ",G9)&gt;=1,MID(G9,FIND(" ",G9)+1,LEN(G9)),""),""),"")</f>
        <v/>
      </c>
      <c r="AC9" s="51">
        <f>IFERROR(VALUE(MID($C9,1,2)),0)</f>
        <v>80</v>
      </c>
      <c r="AD9" s="44">
        <f>IFERROR(VALUE(MID($C9,4,3)),0)</f>
        <v>515</v>
      </c>
      <c r="AE9" s="51">
        <f>VALUE(RIGHT("00"&amp;AC9,2)&amp;RIGHT("000"&amp;AD9,3))</f>
        <v>80515</v>
      </c>
    </row>
    <row r="10" spans="1:38">
      <c r="A10" s="60" t="str">
        <f>IF(G10&amp;Q10&lt;&gt;"",W10&amp;Q10,"")</f>
        <v>5207khaki</v>
      </c>
      <c r="B10" s="60" t="str">
        <f>IF(C10&lt;&gt;"",LEFT(C10,9),"")</f>
        <v>80-518-03</v>
      </c>
      <c r="C10" s="73" t="s">
        <v>3470</v>
      </c>
      <c r="D10" s="73" t="s">
        <v>3471</v>
      </c>
      <c r="E10" s="73" t="s">
        <v>931</v>
      </c>
      <c r="F10" s="74">
        <v>0</v>
      </c>
      <c r="G10" s="74">
        <v>5207</v>
      </c>
      <c r="H10" s="73" t="s">
        <v>195</v>
      </c>
      <c r="I10" s="73" t="s">
        <v>1498</v>
      </c>
      <c r="J10" s="73" t="s">
        <v>353</v>
      </c>
      <c r="K10" s="73" t="s">
        <v>382</v>
      </c>
      <c r="L10" s="73" t="s">
        <v>383</v>
      </c>
      <c r="M10" s="73" t="s">
        <v>389</v>
      </c>
      <c r="N10" s="73" t="s">
        <v>44</v>
      </c>
      <c r="O10" s="73" t="s">
        <v>386</v>
      </c>
      <c r="P10" s="73" t="s">
        <v>907</v>
      </c>
      <c r="Q10" s="73" t="s">
        <v>2084</v>
      </c>
      <c r="R10" s="73" t="s">
        <v>195</v>
      </c>
      <c r="V10" s="60" t="str">
        <f>W10&amp;H10</f>
        <v>5207оливковый</v>
      </c>
      <c r="W10" s="60" t="str">
        <f>_xlfn.LET(_xlpm.TextCell,TEXT(G10,"###"),IF(_xlpm.TextCell&lt;&gt;"",IF(StyleSpaceSplit,IFERROR(IF(FIND(" ",_xlpm.TextCell)&gt;=1,MID(_xlpm.TextCell,1,FIND(" ",_xlpm.TextCell)-1),_xlpm.TextCell),_xlpm.TextCell),_xlpm.TextCell),""))</f>
        <v>5207</v>
      </c>
      <c r="X10" s="60" t="str">
        <f>IF(A10&lt;&gt;"",IFERROR(IF(FIND(" ",G10)&gt;=1,MID(G10,FIND(" ",G10)+1,LEN(G10)),""),""),"")</f>
        <v/>
      </c>
      <c r="AC10" s="51">
        <f>IFERROR(VALUE(MID($C10,1,2)),0)</f>
        <v>80</v>
      </c>
      <c r="AD10" s="44">
        <f>IFERROR(VALUE(MID($C10,4,3)),0)</f>
        <v>518</v>
      </c>
      <c r="AE10" s="51">
        <f>VALUE(RIGHT("00"&amp;AC10,2)&amp;RIGHT("000"&amp;AD10,3))</f>
        <v>80518</v>
      </c>
    </row>
    <row r="11" spans="1:38">
      <c r="A11" s="60" t="str">
        <f>IF(G11&amp;Q11&lt;&gt;"",W11&amp;Q11,"")</f>
        <v>FREEZE 2200offwhite</v>
      </c>
      <c r="B11" s="60" t="str">
        <f>IF(C11&lt;&gt;"",LEFT(C11,9),"")</f>
        <v>80-788-36</v>
      </c>
      <c r="C11" s="73" t="s">
        <v>4733</v>
      </c>
      <c r="D11" s="73" t="s">
        <v>4734</v>
      </c>
      <c r="E11" s="73" t="s">
        <v>931</v>
      </c>
      <c r="F11" s="74">
        <v>0</v>
      </c>
      <c r="G11" s="74" t="s">
        <v>4735</v>
      </c>
      <c r="H11" s="73" t="s">
        <v>187</v>
      </c>
      <c r="I11" s="73" t="s">
        <v>964</v>
      </c>
      <c r="J11" s="73" t="s">
        <v>353</v>
      </c>
      <c r="K11" s="73" t="s">
        <v>391</v>
      </c>
      <c r="L11" s="73" t="s">
        <v>383</v>
      </c>
      <c r="M11" s="73" t="s">
        <v>389</v>
      </c>
      <c r="O11" s="73" t="s">
        <v>386</v>
      </c>
      <c r="P11" s="73" t="s">
        <v>907</v>
      </c>
      <c r="Q11" s="73" t="s">
        <v>1898</v>
      </c>
      <c r="R11" s="73" t="s">
        <v>63</v>
      </c>
      <c r="V11" s="60" t="str">
        <f>W11&amp;H11</f>
        <v>FREEZE 2200кремовый</v>
      </c>
      <c r="W11" s="60" t="str">
        <f>_xlfn.LET(_xlpm.TextCell,TEXT(G11,"###"),IF(_xlpm.TextCell&lt;&gt;"",IF(StyleSpaceSplit,IFERROR(IF(FIND(" ",_xlpm.TextCell)&gt;=1,MID(_xlpm.TextCell,1,FIND(" ",_xlpm.TextCell)-1),_xlpm.TextCell),_xlpm.TextCell),_xlpm.TextCell),""))</f>
        <v>FREEZE 2200</v>
      </c>
      <c r="X11" s="60" t="str">
        <f>IF(A11&lt;&gt;"",IFERROR(IF(FIND(" ",G11)&gt;=1,MID(G11,FIND(" ",G11)+1,LEN(G11)),""),""),"")</f>
        <v>2200</v>
      </c>
      <c r="AC11" s="51">
        <f>IFERROR(VALUE(MID($C11,1,2)),0)</f>
        <v>80</v>
      </c>
      <c r="AD11" s="44">
        <f>IFERROR(VALUE(MID($C11,4,3)),0)</f>
        <v>788</v>
      </c>
      <c r="AE11" s="51">
        <f>VALUE(RIGHT("00"&amp;AC11,2)&amp;RIGHT("000"&amp;AD11,3))</f>
        <v>80788</v>
      </c>
    </row>
    <row r="12" spans="1:38">
      <c r="A12" s="60" t="str">
        <f>IF(G12&amp;Q12&lt;&gt;"",W12&amp;Q12,"")</f>
        <v>FREEZE 4200offwhite</v>
      </c>
      <c r="B12" s="60" t="str">
        <f>IF(C12&lt;&gt;"",LEFT(C12,9),"")</f>
        <v>80-470-36</v>
      </c>
      <c r="C12" s="73" t="s">
        <v>4736</v>
      </c>
      <c r="D12" s="73" t="s">
        <v>4737</v>
      </c>
      <c r="E12" s="73" t="s">
        <v>931</v>
      </c>
      <c r="F12" s="74">
        <v>0</v>
      </c>
      <c r="G12" s="74" t="s">
        <v>2903</v>
      </c>
      <c r="H12" s="73" t="s">
        <v>187</v>
      </c>
      <c r="I12" s="73" t="s">
        <v>964</v>
      </c>
      <c r="J12" s="73" t="s">
        <v>353</v>
      </c>
      <c r="K12" s="73" t="s">
        <v>382</v>
      </c>
      <c r="L12" s="73" t="s">
        <v>383</v>
      </c>
      <c r="M12" s="73" t="s">
        <v>389</v>
      </c>
      <c r="O12" s="73" t="s">
        <v>386</v>
      </c>
      <c r="P12" s="73" t="s">
        <v>907</v>
      </c>
      <c r="Q12" s="73" t="s">
        <v>1898</v>
      </c>
      <c r="R12" s="73" t="s">
        <v>63</v>
      </c>
      <c r="V12" s="60" t="str">
        <f>W12&amp;H12</f>
        <v>FREEZE 4200кремовый</v>
      </c>
      <c r="W12" s="60" t="str">
        <f>_xlfn.LET(_xlpm.TextCell,TEXT(G12,"###"),IF(_xlpm.TextCell&lt;&gt;"",IF(StyleSpaceSplit,IFERROR(IF(FIND(" ",_xlpm.TextCell)&gt;=1,MID(_xlpm.TextCell,1,FIND(" ",_xlpm.TextCell)-1),_xlpm.TextCell),_xlpm.TextCell),_xlpm.TextCell),""))</f>
        <v>FREEZE 4200</v>
      </c>
      <c r="X12" s="60" t="str">
        <f>IF(A12&lt;&gt;"",IFERROR(IF(FIND(" ",G12)&gt;=1,MID(G12,FIND(" ",G12)+1,LEN(G12)),""),""),"")</f>
        <v>4200</v>
      </c>
      <c r="AC12" s="51">
        <f>IFERROR(VALUE(MID($C12,1,2)),0)</f>
        <v>80</v>
      </c>
      <c r="AD12" s="44">
        <f>IFERROR(VALUE(MID($C12,4,3)),0)</f>
        <v>470</v>
      </c>
      <c r="AE12" s="51">
        <f>VALUE(RIGHT("00"&amp;AC12,2)&amp;RIGHT("000"&amp;AD12,3))</f>
        <v>80470</v>
      </c>
    </row>
    <row r="13" spans="1:38">
      <c r="A13" s="60" t="str">
        <f>IF(G13&amp;Q13&lt;&gt;"",W13&amp;Q13,"")</f>
        <v>FREEZE 4200olive</v>
      </c>
      <c r="B13" s="60" t="str">
        <f>IF(C13&lt;&gt;"",LEFT(C13,9),"")</f>
        <v>80-470-03</v>
      </c>
      <c r="C13" s="73" t="s">
        <v>3428</v>
      </c>
      <c r="D13" s="73" t="s">
        <v>3429</v>
      </c>
      <c r="E13" s="73" t="s">
        <v>931</v>
      </c>
      <c r="F13" s="74">
        <v>0</v>
      </c>
      <c r="G13" s="74" t="s">
        <v>2903</v>
      </c>
      <c r="H13" s="73" t="s">
        <v>195</v>
      </c>
      <c r="I13" s="73" t="s">
        <v>964</v>
      </c>
      <c r="J13" s="73" t="s">
        <v>353</v>
      </c>
      <c r="K13" s="73" t="s">
        <v>382</v>
      </c>
      <c r="L13" s="73" t="s">
        <v>383</v>
      </c>
      <c r="M13" s="73" t="s">
        <v>389</v>
      </c>
      <c r="O13" s="73" t="s">
        <v>386</v>
      </c>
      <c r="P13" s="73" t="s">
        <v>907</v>
      </c>
      <c r="Q13" s="73" t="s">
        <v>3430</v>
      </c>
      <c r="R13" s="73" t="s">
        <v>195</v>
      </c>
      <c r="V13" s="60" t="str">
        <f>W13&amp;H13</f>
        <v>FREEZE 4200оливковый</v>
      </c>
      <c r="W13" s="60" t="str">
        <f>_xlfn.LET(_xlpm.TextCell,TEXT(G13,"###"),IF(_xlpm.TextCell&lt;&gt;"",IF(StyleSpaceSplit,IFERROR(IF(FIND(" ",_xlpm.TextCell)&gt;=1,MID(_xlpm.TextCell,1,FIND(" ",_xlpm.TextCell)-1),_xlpm.TextCell),_xlpm.TextCell),_xlpm.TextCell),""))</f>
        <v>FREEZE 4200</v>
      </c>
      <c r="X13" s="60" t="str">
        <f>IF(A13&lt;&gt;"",IFERROR(IF(FIND(" ",G13)&gt;=1,MID(G13,FIND(" ",G13)+1,LEN(G13)),""),""),"")</f>
        <v>4200</v>
      </c>
      <c r="AC13" s="51">
        <f>IFERROR(VALUE(MID($C13,1,2)),0)</f>
        <v>80</v>
      </c>
      <c r="AD13" s="44">
        <f>IFERROR(VALUE(MID($C13,4,3)),0)</f>
        <v>470</v>
      </c>
      <c r="AE13" s="51">
        <f>VALUE(RIGHT("00"&amp;AC13,2)&amp;RIGHT("000"&amp;AD13,3))</f>
        <v>80470</v>
      </c>
    </row>
    <row r="14" spans="1:38">
      <c r="A14" s="60" t="str">
        <f>IF(G14&amp;Q14&lt;&gt;"",W14&amp;Q14,"")</f>
        <v>FREEZE 4200black</v>
      </c>
      <c r="B14" s="60" t="str">
        <f>IF(C14&lt;&gt;"",LEFT(C14,9),"")</f>
        <v>80-470-09</v>
      </c>
      <c r="C14" s="73" t="s">
        <v>2901</v>
      </c>
      <c r="D14" s="73" t="s">
        <v>2902</v>
      </c>
      <c r="E14" s="73" t="s">
        <v>931</v>
      </c>
      <c r="F14" s="74">
        <v>0</v>
      </c>
      <c r="G14" s="74" t="s">
        <v>2903</v>
      </c>
      <c r="H14" s="73" t="s">
        <v>53</v>
      </c>
      <c r="I14" s="73" t="s">
        <v>964</v>
      </c>
      <c r="J14" s="73" t="s">
        <v>353</v>
      </c>
      <c r="K14" s="73" t="s">
        <v>390</v>
      </c>
      <c r="L14" s="73" t="s">
        <v>383</v>
      </c>
      <c r="M14" s="73" t="s">
        <v>389</v>
      </c>
      <c r="O14" s="73" t="s">
        <v>386</v>
      </c>
      <c r="P14" s="73" t="s">
        <v>907</v>
      </c>
      <c r="Q14" s="73" t="s">
        <v>928</v>
      </c>
      <c r="R14" s="73" t="s">
        <v>53</v>
      </c>
      <c r="V14" s="60" t="str">
        <f>W14&amp;H14</f>
        <v>FREEZE 4200черный</v>
      </c>
      <c r="W14" s="60" t="str">
        <f>_xlfn.LET(_xlpm.TextCell,TEXT(G14,"###"),IF(_xlpm.TextCell&lt;&gt;"",IF(StyleSpaceSplit,IFERROR(IF(FIND(" ",_xlpm.TextCell)&gt;=1,MID(_xlpm.TextCell,1,FIND(" ",_xlpm.TextCell)-1),_xlpm.TextCell),_xlpm.TextCell),_xlpm.TextCell),""))</f>
        <v>FREEZE 4200</v>
      </c>
      <c r="X14" s="60" t="str">
        <f>IF(A14&lt;&gt;"",IFERROR(IF(FIND(" ",G14)&gt;=1,MID(G14,FIND(" ",G14)+1,LEN(G14)),""),""),"")</f>
        <v>4200</v>
      </c>
      <c r="AC14" s="51">
        <f>IFERROR(VALUE(MID($C14,1,2)),0)</f>
        <v>80</v>
      </c>
      <c r="AD14" s="44">
        <f>IFERROR(VALUE(MID($C14,4,3)),0)</f>
        <v>470</v>
      </c>
      <c r="AE14" s="51">
        <f>VALUE(RIGHT("00"&amp;AC14,2)&amp;RIGHT("000"&amp;AD14,3))</f>
        <v>80470</v>
      </c>
    </row>
    <row r="15" spans="1:38">
      <c r="A15" s="60" t="str">
        <f>IF(G15&amp;Q15&lt;&gt;"",W15&amp;Q15,"")</f>
        <v>SHELL Ethovex</v>
      </c>
      <c r="B15" s="60" t="str">
        <f>IF(C15&lt;&gt;"",LEFT(C15,9),"")</f>
        <v>80-789-06</v>
      </c>
      <c r="C15" s="73" t="s">
        <v>4738</v>
      </c>
      <c r="D15" s="73" t="s">
        <v>4739</v>
      </c>
      <c r="E15" s="73" t="s">
        <v>931</v>
      </c>
      <c r="F15" s="74">
        <v>0</v>
      </c>
      <c r="G15" s="74" t="s">
        <v>4740</v>
      </c>
      <c r="H15" s="73" t="s">
        <v>677</v>
      </c>
      <c r="I15" s="73" t="s">
        <v>964</v>
      </c>
      <c r="J15" s="73" t="s">
        <v>353</v>
      </c>
      <c r="K15" s="73" t="s">
        <v>382</v>
      </c>
      <c r="L15" s="73" t="s">
        <v>383</v>
      </c>
      <c r="M15" s="73" t="s">
        <v>389</v>
      </c>
      <c r="O15" s="73" t="s">
        <v>386</v>
      </c>
      <c r="P15" s="73" t="s">
        <v>907</v>
      </c>
      <c r="Q15" s="73" t="s">
        <v>4741</v>
      </c>
      <c r="R15" s="73" t="s">
        <v>71</v>
      </c>
      <c r="V15" s="60" t="str">
        <f>W15&amp;H15</f>
        <v>SHELL Eсиний / зелeный</v>
      </c>
      <c r="W15" s="60" t="str">
        <f>_xlfn.LET(_xlpm.TextCell,TEXT(G15,"###"),IF(_xlpm.TextCell&lt;&gt;"",IF(StyleSpaceSplit,IFERROR(IF(FIND(" ",_xlpm.TextCell)&gt;=1,MID(_xlpm.TextCell,1,FIND(" ",_xlpm.TextCell)-1),_xlpm.TextCell),_xlpm.TextCell),_xlpm.TextCell),""))</f>
        <v>SHELL E</v>
      </c>
      <c r="X15" s="60" t="str">
        <f>IF(A15&lt;&gt;"",IFERROR(IF(FIND(" ",G15)&gt;=1,MID(G15,FIND(" ",G15)+1,LEN(G15)),""),""),"")</f>
        <v>E</v>
      </c>
      <c r="AC15" s="51">
        <f>IFERROR(VALUE(MID($C15,1,2)),0)</f>
        <v>80</v>
      </c>
      <c r="AD15" s="44">
        <f>IFERROR(VALUE(MID($C15,4,3)),0)</f>
        <v>789</v>
      </c>
      <c r="AE15" s="51">
        <f>VALUE(RIGHT("00"&amp;AC15,2)&amp;RIGHT("000"&amp;AD15,3))</f>
        <v>80789</v>
      </c>
    </row>
    <row r="16" spans="1:38">
      <c r="A16" s="60" t="str">
        <f>IF(G16&amp;Q16&lt;&gt;"",W16&amp;Q16,"")</f>
        <v>TECH 4208black</v>
      </c>
      <c r="B16" s="60" t="str">
        <f>IF(C16&lt;&gt;"",LEFT(C16,9),"")</f>
        <v>80-993-09</v>
      </c>
      <c r="C16" s="73" t="s">
        <v>5625</v>
      </c>
      <c r="D16" s="73" t="s">
        <v>5626</v>
      </c>
      <c r="E16" s="73" t="s">
        <v>931</v>
      </c>
      <c r="F16" s="74">
        <v>0</v>
      </c>
      <c r="G16" s="74" t="s">
        <v>5627</v>
      </c>
      <c r="H16" s="73" t="s">
        <v>53</v>
      </c>
      <c r="I16" s="73" t="s">
        <v>964</v>
      </c>
      <c r="J16" s="73" t="s">
        <v>353</v>
      </c>
      <c r="K16" s="73" t="s">
        <v>390</v>
      </c>
      <c r="L16" s="73" t="s">
        <v>383</v>
      </c>
      <c r="M16" s="73" t="s">
        <v>389</v>
      </c>
      <c r="N16" s="73" t="s">
        <v>39</v>
      </c>
      <c r="O16" s="73" t="s">
        <v>386</v>
      </c>
      <c r="P16" s="73" t="s">
        <v>907</v>
      </c>
      <c r="Q16" s="73" t="s">
        <v>928</v>
      </c>
      <c r="R16" s="73" t="s">
        <v>53</v>
      </c>
      <c r="V16" s="60" t="str">
        <f>W16&amp;H16</f>
        <v>TECH 4208черный</v>
      </c>
      <c r="W16" s="60" t="str">
        <f>_xlfn.LET(_xlpm.TextCell,TEXT(G16,"###"),IF(_xlpm.TextCell&lt;&gt;"",IF(StyleSpaceSplit,IFERROR(IF(FIND(" ",_xlpm.TextCell)&gt;=1,MID(_xlpm.TextCell,1,FIND(" ",_xlpm.TextCell)-1),_xlpm.TextCell),_xlpm.TextCell),_xlpm.TextCell),""))</f>
        <v>TECH 4208</v>
      </c>
      <c r="X16" s="60" t="str">
        <f>IF(A16&lt;&gt;"",IFERROR(IF(FIND(" ",G16)&gt;=1,MID(G16,FIND(" ",G16)+1,LEN(G16)),""),""),"")</f>
        <v>4208</v>
      </c>
      <c r="AC16" s="51">
        <f>IFERROR(VALUE(MID($C16,1,2)),0)</f>
        <v>80</v>
      </c>
      <c r="AD16" s="44">
        <f>IFERROR(VALUE(MID($C16,4,3)),0)</f>
        <v>993</v>
      </c>
      <c r="AE16" s="51">
        <f>VALUE(RIGHT("00"&amp;AC16,2)&amp;RIGHT("000"&amp;AD16,3))</f>
        <v>80993</v>
      </c>
    </row>
    <row r="17" spans="1:31">
      <c r="A17" s="60" t="str">
        <f>IF(G17&amp;Q17&lt;&gt;"",W17&amp;Q17,"")</f>
        <v>TECH 4215black</v>
      </c>
      <c r="B17" s="60" t="str">
        <f>IF(C17&lt;&gt;"",LEFT(C17,9),"")</f>
        <v>80-625-09</v>
      </c>
      <c r="C17" s="73" t="s">
        <v>3472</v>
      </c>
      <c r="D17" s="73" t="s">
        <v>3473</v>
      </c>
      <c r="E17" s="73" t="s">
        <v>931</v>
      </c>
      <c r="F17" s="74">
        <v>0</v>
      </c>
      <c r="G17" s="74" t="s">
        <v>3474</v>
      </c>
      <c r="H17" s="73" t="s">
        <v>53</v>
      </c>
      <c r="I17" s="73" t="s">
        <v>964</v>
      </c>
      <c r="J17" s="73" t="s">
        <v>353</v>
      </c>
      <c r="K17" s="73" t="s">
        <v>382</v>
      </c>
      <c r="L17" s="73" t="s">
        <v>383</v>
      </c>
      <c r="M17" s="73" t="s">
        <v>388</v>
      </c>
      <c r="O17" s="73" t="s">
        <v>386</v>
      </c>
      <c r="P17" s="73" t="s">
        <v>907</v>
      </c>
      <c r="Q17" s="73" t="s">
        <v>928</v>
      </c>
      <c r="R17" s="73" t="s">
        <v>53</v>
      </c>
      <c r="V17" s="60" t="str">
        <f>W17&amp;H17</f>
        <v>TECH 4215черный</v>
      </c>
      <c r="W17" s="60" t="str">
        <f>_xlfn.LET(_xlpm.TextCell,TEXT(G17,"###"),IF(_xlpm.TextCell&lt;&gt;"",IF(StyleSpaceSplit,IFERROR(IF(FIND(" ",_xlpm.TextCell)&gt;=1,MID(_xlpm.TextCell,1,FIND(" ",_xlpm.TextCell)-1),_xlpm.TextCell),_xlpm.TextCell),_xlpm.TextCell),""))</f>
        <v>TECH 4215</v>
      </c>
      <c r="X17" s="60" t="str">
        <f>IF(A17&lt;&gt;"",IFERROR(IF(FIND(" ",G17)&gt;=1,MID(G17,FIND(" ",G17)+1,LEN(G17)),""),""),"")</f>
        <v>4215</v>
      </c>
      <c r="AC17" s="51">
        <f>IFERROR(VALUE(MID($C17,1,2)),0)</f>
        <v>80</v>
      </c>
      <c r="AD17" s="44">
        <f>IFERROR(VALUE(MID($C17,4,3)),0)</f>
        <v>625</v>
      </c>
      <c r="AE17" s="51">
        <f>VALUE(RIGHT("00"&amp;AC17,2)&amp;RIGHT("000"&amp;AD17,3))</f>
        <v>80625</v>
      </c>
    </row>
    <row r="18" spans="1:31">
      <c r="A18" s="60" t="str">
        <f>IF(G18&amp;Q18&lt;&gt;"",W18&amp;Q18,"")</f>
        <v>TECH 8900black</v>
      </c>
      <c r="B18" s="60" t="str">
        <f>IF(C18&lt;&gt;"",LEFT(C18,9),"")</f>
        <v>80-790-09</v>
      </c>
      <c r="C18" s="73" t="s">
        <v>4742</v>
      </c>
      <c r="D18" s="73" t="s">
        <v>4743</v>
      </c>
      <c r="E18" s="73" t="s">
        <v>931</v>
      </c>
      <c r="F18" s="74">
        <v>0</v>
      </c>
      <c r="G18" s="74" t="s">
        <v>4744</v>
      </c>
      <c r="H18" s="73" t="s">
        <v>53</v>
      </c>
      <c r="I18" s="73" t="s">
        <v>964</v>
      </c>
      <c r="J18" s="73" t="s">
        <v>353</v>
      </c>
      <c r="K18" s="73" t="s">
        <v>382</v>
      </c>
      <c r="L18" s="73" t="s">
        <v>383</v>
      </c>
      <c r="M18" s="73" t="s">
        <v>388</v>
      </c>
      <c r="O18" s="73" t="s">
        <v>386</v>
      </c>
      <c r="P18" s="73" t="s">
        <v>907</v>
      </c>
      <c r="Q18" s="73" t="s">
        <v>928</v>
      </c>
      <c r="R18" s="73" t="s">
        <v>53</v>
      </c>
      <c r="V18" s="60" t="str">
        <f>W18&amp;H18</f>
        <v>TECH 8900черный</v>
      </c>
      <c r="W18" s="60" t="str">
        <f>_xlfn.LET(_xlpm.TextCell,TEXT(G18,"###"),IF(_xlpm.TextCell&lt;&gt;"",IF(StyleSpaceSplit,IFERROR(IF(FIND(" ",_xlpm.TextCell)&gt;=1,MID(_xlpm.TextCell,1,FIND(" ",_xlpm.TextCell)-1),_xlpm.TextCell),_xlpm.TextCell),_xlpm.TextCell),""))</f>
        <v>TECH 8900</v>
      </c>
      <c r="X18" s="60" t="str">
        <f>IF(A18&lt;&gt;"",IFERROR(IF(FIND(" ",G18)&gt;=1,MID(G18,FIND(" ",G18)+1,LEN(G18)),""),""),"")</f>
        <v>8900</v>
      </c>
      <c r="AC18" s="51">
        <f>IFERROR(VALUE(MID($C18,1,2)),0)</f>
        <v>80</v>
      </c>
      <c r="AD18" s="44">
        <f>IFERROR(VALUE(MID($C18,4,3)),0)</f>
        <v>790</v>
      </c>
      <c r="AE18" s="51">
        <f>VALUE(RIGHT("00"&amp;AC18,2)&amp;RIGHT("000"&amp;AD18,3))</f>
        <v>80790</v>
      </c>
    </row>
    <row r="19" spans="1:31">
      <c r="A19" s="60" t="str">
        <f>IF(G19&amp;Q19&lt;&gt;"",W19&amp;Q19,"")</f>
        <v>TECH 8930black</v>
      </c>
      <c r="B19" s="60" t="str">
        <f>IF(C19&lt;&gt;"",LEFT(C19,9),"")</f>
        <v>80-650-09</v>
      </c>
      <c r="C19" s="73" t="s">
        <v>3852</v>
      </c>
      <c r="D19" s="73" t="s">
        <v>3853</v>
      </c>
      <c r="E19" s="73" t="s">
        <v>931</v>
      </c>
      <c r="F19" s="74">
        <v>0</v>
      </c>
      <c r="G19" s="74" t="s">
        <v>3854</v>
      </c>
      <c r="H19" s="73" t="s">
        <v>53</v>
      </c>
      <c r="I19" s="73" t="s">
        <v>964</v>
      </c>
      <c r="J19" s="73" t="s">
        <v>353</v>
      </c>
      <c r="K19" s="73" t="s">
        <v>382</v>
      </c>
      <c r="L19" s="73" t="s">
        <v>3855</v>
      </c>
      <c r="M19" s="73" t="s">
        <v>389</v>
      </c>
      <c r="O19" s="73" t="s">
        <v>386</v>
      </c>
      <c r="P19" s="73" t="s">
        <v>907</v>
      </c>
      <c r="Q19" s="73" t="s">
        <v>928</v>
      </c>
      <c r="R19" s="73" t="s">
        <v>53</v>
      </c>
      <c r="V19" s="60" t="str">
        <f>W19&amp;H19</f>
        <v>TECH 8930черный</v>
      </c>
      <c r="W19" s="60" t="str">
        <f>_xlfn.LET(_xlpm.TextCell,TEXT(G19,"###"),IF(_xlpm.TextCell&lt;&gt;"",IF(StyleSpaceSplit,IFERROR(IF(FIND(" ",_xlpm.TextCell)&gt;=1,MID(_xlpm.TextCell,1,FIND(" ",_xlpm.TextCell)-1),_xlpm.TextCell),_xlpm.TextCell),_xlpm.TextCell),""))</f>
        <v>TECH 8930</v>
      </c>
      <c r="X19" s="60" t="str">
        <f>IF(A19&lt;&gt;"",IFERROR(IF(FIND(" ",G19)&gt;=1,MID(G19,FIND(" ",G19)+1,LEN(G19)),""),""),"")</f>
        <v>8930</v>
      </c>
      <c r="AC19" s="51">
        <f>IFERROR(VALUE(MID($C19,1,2)),0)</f>
        <v>80</v>
      </c>
      <c r="AD19" s="44">
        <f>IFERROR(VALUE(MID($C19,4,3)),0)</f>
        <v>650</v>
      </c>
      <c r="AE19" s="51">
        <f>VALUE(RIGHT("00"&amp;AC19,2)&amp;RIGHT("000"&amp;AD19,3))</f>
        <v>80650</v>
      </c>
    </row>
    <row r="20" spans="1:31">
      <c r="A20" s="60" t="str">
        <f>IF(G20&amp;Q20&lt;&gt;"",W20&amp;Q20,"")</f>
        <v>TECH 8973black</v>
      </c>
      <c r="B20" s="60" t="str">
        <f>IF(C20&lt;&gt;"",LEFT(C20,9),"")</f>
        <v>80-791-09</v>
      </c>
      <c r="C20" s="73" t="s">
        <v>4745</v>
      </c>
      <c r="D20" s="73" t="s">
        <v>4746</v>
      </c>
      <c r="E20" s="73" t="s">
        <v>931</v>
      </c>
      <c r="F20" s="74">
        <v>0</v>
      </c>
      <c r="G20" s="74" t="s">
        <v>4747</v>
      </c>
      <c r="H20" s="73" t="s">
        <v>53</v>
      </c>
      <c r="I20" s="73" t="s">
        <v>964</v>
      </c>
      <c r="J20" s="73" t="s">
        <v>353</v>
      </c>
      <c r="K20" s="73" t="s">
        <v>390</v>
      </c>
      <c r="L20" s="73" t="s">
        <v>383</v>
      </c>
      <c r="M20" s="73" t="s">
        <v>389</v>
      </c>
      <c r="O20" s="73" t="s">
        <v>386</v>
      </c>
      <c r="P20" s="73" t="s">
        <v>907</v>
      </c>
      <c r="Q20" s="73" t="s">
        <v>928</v>
      </c>
      <c r="R20" s="73" t="s">
        <v>53</v>
      </c>
      <c r="V20" s="60" t="str">
        <f>W20&amp;H20</f>
        <v>TECH 8973черный</v>
      </c>
      <c r="W20" s="60" t="str">
        <f>_xlfn.LET(_xlpm.TextCell,TEXT(G20,"###"),IF(_xlpm.TextCell&lt;&gt;"",IF(StyleSpaceSplit,IFERROR(IF(FIND(" ",_xlpm.TextCell)&gt;=1,MID(_xlpm.TextCell,1,FIND(" ",_xlpm.TextCell)-1),_xlpm.TextCell),_xlpm.TextCell),_xlpm.TextCell),""))</f>
        <v>TECH 8973</v>
      </c>
      <c r="X20" s="60" t="str">
        <f>IF(A20&lt;&gt;"",IFERROR(IF(FIND(" ",G20)&gt;=1,MID(G20,FIND(" ",G20)+1,LEN(G20)),""),""),"")</f>
        <v>8973</v>
      </c>
      <c r="AC20" s="51">
        <f>IFERROR(VALUE(MID($C20,1,2)),0)</f>
        <v>80</v>
      </c>
      <c r="AD20" s="44">
        <f>IFERROR(VALUE(MID($C20,4,3)),0)</f>
        <v>791</v>
      </c>
      <c r="AE20" s="51">
        <f>VALUE(RIGHT("00"&amp;AC20,2)&amp;RIGHT("000"&amp;AD20,3))</f>
        <v>80791</v>
      </c>
    </row>
    <row r="21" spans="1:31">
      <c r="A21" s="60" t="str">
        <f>IF(G21&amp;Q21&lt;&gt;"",W21&amp;Q21,"")</f>
        <v>AGAMIyellow</v>
      </c>
      <c r="B21" s="60" t="str">
        <f>IF(C21&lt;&gt;"",LEFT(C21,9),"")</f>
        <v>80-942-20</v>
      </c>
      <c r="C21" s="73" t="s">
        <v>5412</v>
      </c>
      <c r="D21" s="73" t="s">
        <v>5413</v>
      </c>
      <c r="E21" s="73" t="s">
        <v>910</v>
      </c>
      <c r="F21" s="74">
        <v>59</v>
      </c>
      <c r="G21" s="74" t="s">
        <v>5414</v>
      </c>
      <c r="H21" s="73" t="s">
        <v>692</v>
      </c>
      <c r="I21" s="73" t="s">
        <v>906</v>
      </c>
      <c r="J21" s="73" t="s">
        <v>327</v>
      </c>
      <c r="K21" s="73" t="s">
        <v>390</v>
      </c>
      <c r="L21" s="73" t="s">
        <v>383</v>
      </c>
      <c r="M21" s="73" t="s">
        <v>388</v>
      </c>
      <c r="N21" s="73" t="s">
        <v>43</v>
      </c>
      <c r="O21" s="73" t="s">
        <v>386</v>
      </c>
      <c r="P21" s="73" t="s">
        <v>907</v>
      </c>
      <c r="Q21" s="73" t="s">
        <v>1383</v>
      </c>
      <c r="R21" s="73" t="s">
        <v>65</v>
      </c>
      <c r="V21" s="60" t="str">
        <f>W21&amp;H21</f>
        <v>AGAMIжелтый / синий</v>
      </c>
      <c r="W21" s="60" t="str">
        <f>_xlfn.LET(_xlpm.TextCell,TEXT(G21,"###"),IF(_xlpm.TextCell&lt;&gt;"",IF(StyleSpaceSplit,IFERROR(IF(FIND(" ",_xlpm.TextCell)&gt;=1,MID(_xlpm.TextCell,1,FIND(" ",_xlpm.TextCell)-1),_xlpm.TextCell),_xlpm.TextCell),_xlpm.TextCell),""))</f>
        <v>AGAMI</v>
      </c>
      <c r="X21" s="60" t="str">
        <f>IF(A21&lt;&gt;"",IFERROR(IF(FIND(" ",G21)&gt;=1,MID(G21,FIND(" ",G21)+1,LEN(G21)),""),""),"")</f>
        <v/>
      </c>
      <c r="AC21" s="51">
        <f>IFERROR(VALUE(MID($C21,1,2)),0)</f>
        <v>80</v>
      </c>
      <c r="AD21" s="44">
        <f>IFERROR(VALUE(MID($C21,4,3)),0)</f>
        <v>942</v>
      </c>
      <c r="AE21" s="51">
        <f>VALUE(RIGHT("00"&amp;AC21,2)&amp;RIGHT("000"&amp;AD21,3))</f>
        <v>80942</v>
      </c>
    </row>
    <row r="22" spans="1:31">
      <c r="A22" s="60" t="str">
        <f>IF(G22&amp;Q22&lt;&gt;"",W22&amp;Q22,"")</f>
        <v>AGAMIyellow</v>
      </c>
      <c r="B22" s="60" t="str">
        <f>IF(C22&lt;&gt;"",LEFT(C22,9),"")</f>
        <v>80-942-20</v>
      </c>
      <c r="C22" s="73" t="s">
        <v>5415</v>
      </c>
      <c r="D22" s="73" t="s">
        <v>5413</v>
      </c>
      <c r="E22" s="73" t="s">
        <v>904</v>
      </c>
      <c r="F22" s="74">
        <v>57</v>
      </c>
      <c r="G22" s="74" t="s">
        <v>5414</v>
      </c>
      <c r="H22" s="73" t="s">
        <v>692</v>
      </c>
      <c r="I22" s="73" t="s">
        <v>906</v>
      </c>
      <c r="J22" s="73" t="s">
        <v>327</v>
      </c>
      <c r="K22" s="73" t="s">
        <v>390</v>
      </c>
      <c r="L22" s="73" t="s">
        <v>383</v>
      </c>
      <c r="M22" s="73" t="s">
        <v>388</v>
      </c>
      <c r="N22" s="73" t="s">
        <v>43</v>
      </c>
      <c r="O22" s="73" t="s">
        <v>386</v>
      </c>
      <c r="P22" s="73" t="s">
        <v>907</v>
      </c>
      <c r="Q22" s="73" t="s">
        <v>1383</v>
      </c>
      <c r="R22" s="73" t="s">
        <v>65</v>
      </c>
      <c r="V22" s="60" t="str">
        <f>W22&amp;H22</f>
        <v>AGAMIжелтый / синий</v>
      </c>
      <c r="W22" s="60" t="str">
        <f>_xlfn.LET(_xlpm.TextCell,TEXT(G22,"###"),IF(_xlpm.TextCell&lt;&gt;"",IF(StyleSpaceSplit,IFERROR(IF(FIND(" ",_xlpm.TextCell)&gt;=1,MID(_xlpm.TextCell,1,FIND(" ",_xlpm.TextCell)-1),_xlpm.TextCell),_xlpm.TextCell),_xlpm.TextCell),""))</f>
        <v>AGAMI</v>
      </c>
      <c r="X22" s="60" t="str">
        <f>IF(A22&lt;&gt;"",IFERROR(IF(FIND(" ",G22)&gt;=1,MID(G22,FIND(" ",G22)+1,LEN(G22)),""),""),"")</f>
        <v/>
      </c>
      <c r="AC22" s="51">
        <f>IFERROR(VALUE(MID($C22,1,2)),0)</f>
        <v>80</v>
      </c>
      <c r="AD22" s="44">
        <f>IFERROR(VALUE(MID($C22,4,3)),0)</f>
        <v>942</v>
      </c>
      <c r="AE22" s="51">
        <f>VALUE(RIGHT("00"&amp;AC22,2)&amp;RIGHT("000"&amp;AD22,3))</f>
        <v>80942</v>
      </c>
    </row>
    <row r="23" spans="1:31">
      <c r="A23" s="60" t="str">
        <f>IF(G23&amp;Q23&lt;&gt;"",W23&amp;Q23,"")</f>
        <v>AGAMIgreen</v>
      </c>
      <c r="B23" s="60" t="str">
        <f>IF(C23&lt;&gt;"",LEFT(C23,9),"")</f>
        <v>80-942-11</v>
      </c>
      <c r="C23" s="73" t="s">
        <v>6425</v>
      </c>
      <c r="D23" s="73" t="s">
        <v>6426</v>
      </c>
      <c r="E23" s="73" t="s">
        <v>904</v>
      </c>
      <c r="F23" s="74">
        <v>57</v>
      </c>
      <c r="G23" s="74" t="s">
        <v>5414</v>
      </c>
      <c r="H23" s="73" t="s">
        <v>60</v>
      </c>
      <c r="I23" s="73" t="s">
        <v>906</v>
      </c>
      <c r="J23" s="73" t="s">
        <v>327</v>
      </c>
      <c r="K23" s="73" t="s">
        <v>390</v>
      </c>
      <c r="L23" s="73" t="s">
        <v>383</v>
      </c>
      <c r="M23" s="73" t="s">
        <v>388</v>
      </c>
      <c r="N23" s="73" t="s">
        <v>43</v>
      </c>
      <c r="O23" s="73" t="s">
        <v>386</v>
      </c>
      <c r="P23" s="73" t="s">
        <v>907</v>
      </c>
      <c r="Q23" s="73" t="s">
        <v>990</v>
      </c>
      <c r="R23" s="73" t="s">
        <v>60</v>
      </c>
      <c r="V23" s="60" t="str">
        <f>W23&amp;H23</f>
        <v>AGAMIзеленый</v>
      </c>
      <c r="W23" s="60" t="str">
        <f>_xlfn.LET(_xlpm.TextCell,TEXT(G23,"###"),IF(_xlpm.TextCell&lt;&gt;"",IF(StyleSpaceSplit,IFERROR(IF(FIND(" ",_xlpm.TextCell)&gt;=1,MID(_xlpm.TextCell,1,FIND(" ",_xlpm.TextCell)-1),_xlpm.TextCell),_xlpm.TextCell),_xlpm.TextCell),""))</f>
        <v>AGAMI</v>
      </c>
      <c r="X23" s="60" t="str">
        <f>IF(A23&lt;&gt;"",IFERROR(IF(FIND(" ",G23)&gt;=1,MID(G23,FIND(" ",G23)+1,LEN(G23)),""),""),"")</f>
        <v/>
      </c>
      <c r="AC23" s="51">
        <f>IFERROR(VALUE(MID($C23,1,2)),0)</f>
        <v>80</v>
      </c>
      <c r="AD23" s="44">
        <f>IFERROR(VALUE(MID($C23,4,3)),0)</f>
        <v>942</v>
      </c>
      <c r="AE23" s="51">
        <f>VALUE(RIGHT("00"&amp;AC23,2)&amp;RIGHT("000"&amp;AD23,3))</f>
        <v>80942</v>
      </c>
    </row>
    <row r="24" spans="1:31">
      <c r="A24" s="60" t="str">
        <f>IF(G24&amp;Q24&lt;&gt;"",W24&amp;Q24,"")</f>
        <v>AGAMIgreen</v>
      </c>
      <c r="B24" s="60" t="str">
        <f>IF(C24&lt;&gt;"",LEFT(C24,9),"")</f>
        <v>80-942-11</v>
      </c>
      <c r="C24" s="73" t="s">
        <v>6427</v>
      </c>
      <c r="D24" s="73" t="s">
        <v>6426</v>
      </c>
      <c r="E24" s="73" t="s">
        <v>910</v>
      </c>
      <c r="F24" s="74">
        <v>59</v>
      </c>
      <c r="G24" s="74" t="s">
        <v>5414</v>
      </c>
      <c r="H24" s="73" t="s">
        <v>60</v>
      </c>
      <c r="I24" s="73" t="s">
        <v>906</v>
      </c>
      <c r="J24" s="73" t="s">
        <v>327</v>
      </c>
      <c r="K24" s="73" t="s">
        <v>390</v>
      </c>
      <c r="L24" s="73" t="s">
        <v>383</v>
      </c>
      <c r="M24" s="73" t="s">
        <v>388</v>
      </c>
      <c r="N24" s="73" t="s">
        <v>43</v>
      </c>
      <c r="O24" s="73" t="s">
        <v>386</v>
      </c>
      <c r="P24" s="73" t="s">
        <v>907</v>
      </c>
      <c r="Q24" s="73" t="s">
        <v>990</v>
      </c>
      <c r="R24" s="73" t="s">
        <v>60</v>
      </c>
      <c r="V24" s="60" t="str">
        <f>W24&amp;H24</f>
        <v>AGAMIзеленый</v>
      </c>
      <c r="W24" s="60" t="str">
        <f>_xlfn.LET(_xlpm.TextCell,TEXT(G24,"###"),IF(_xlpm.TextCell&lt;&gt;"",IF(StyleSpaceSplit,IFERROR(IF(FIND(" ",_xlpm.TextCell)&gt;=1,MID(_xlpm.TextCell,1,FIND(" ",_xlpm.TextCell)-1),_xlpm.TextCell),_xlpm.TextCell),_xlpm.TextCell),""))</f>
        <v>AGAMI</v>
      </c>
      <c r="X24" s="60" t="str">
        <f>IF(A24&lt;&gt;"",IFERROR(IF(FIND(" ",G24)&gt;=1,MID(G24,FIND(" ",G24)+1,LEN(G24)),""),""),"")</f>
        <v/>
      </c>
      <c r="AC24" s="51">
        <f>IFERROR(VALUE(MID($C24,1,2)),0)</f>
        <v>80</v>
      </c>
      <c r="AD24" s="44">
        <f>IFERROR(VALUE(MID($C24,4,3)),0)</f>
        <v>942</v>
      </c>
      <c r="AE24" s="51">
        <f>VALUE(RIGHT("00"&amp;AC24,2)&amp;RIGHT("000"&amp;AD24,3))</f>
        <v>80942</v>
      </c>
    </row>
    <row r="25" spans="1:31">
      <c r="A25" s="60" t="str">
        <f>IF(G25&amp;Q25&lt;&gt;"",W25&amp;Q25,"")</f>
        <v>AGUSTAbeige</v>
      </c>
      <c r="B25" s="60" t="str">
        <f>IF(C25&lt;&gt;"",LEFT(C25,9),"")</f>
        <v>80-941-02</v>
      </c>
      <c r="C25" s="73" t="s">
        <v>5416</v>
      </c>
      <c r="D25" s="73" t="s">
        <v>5417</v>
      </c>
      <c r="E25" s="73" t="s">
        <v>910</v>
      </c>
      <c r="F25" s="74">
        <v>59</v>
      </c>
      <c r="G25" s="74" t="s">
        <v>5418</v>
      </c>
      <c r="H25" s="73" t="s">
        <v>63</v>
      </c>
      <c r="I25" s="73" t="s">
        <v>906</v>
      </c>
      <c r="J25" s="73" t="s">
        <v>327</v>
      </c>
      <c r="K25" s="73" t="s">
        <v>390</v>
      </c>
      <c r="L25" s="73" t="s">
        <v>383</v>
      </c>
      <c r="M25" s="73" t="s">
        <v>388</v>
      </c>
      <c r="N25" s="73" t="s">
        <v>43</v>
      </c>
      <c r="O25" s="73" t="s">
        <v>386</v>
      </c>
      <c r="P25" s="73" t="s">
        <v>907</v>
      </c>
      <c r="Q25" s="73" t="s">
        <v>937</v>
      </c>
      <c r="R25" s="73" t="s">
        <v>63</v>
      </c>
      <c r="V25" s="60" t="str">
        <f>W25&amp;H25</f>
        <v>AGUSTAбежевый</v>
      </c>
      <c r="W25" s="60" t="str">
        <f>_xlfn.LET(_xlpm.TextCell,TEXT(G25,"###"),IF(_xlpm.TextCell&lt;&gt;"",IF(StyleSpaceSplit,IFERROR(IF(FIND(" ",_xlpm.TextCell)&gt;=1,MID(_xlpm.TextCell,1,FIND(" ",_xlpm.TextCell)-1),_xlpm.TextCell),_xlpm.TextCell),_xlpm.TextCell),""))</f>
        <v>AGUSTA</v>
      </c>
      <c r="X25" s="60" t="str">
        <f>IF(A25&lt;&gt;"",IFERROR(IF(FIND(" ",G25)&gt;=1,MID(G25,FIND(" ",G25)+1,LEN(G25)),""),""),"")</f>
        <v/>
      </c>
      <c r="AC25" s="51">
        <f>IFERROR(VALUE(MID($C25,1,2)),0)</f>
        <v>80</v>
      </c>
      <c r="AD25" s="44">
        <f>IFERROR(VALUE(MID($C25,4,3)),0)</f>
        <v>941</v>
      </c>
      <c r="AE25" s="51">
        <f>VALUE(RIGHT("00"&amp;AC25,2)&amp;RIGHT("000"&amp;AD25,3))</f>
        <v>80941</v>
      </c>
    </row>
    <row r="26" spans="1:31">
      <c r="A26" s="60" t="str">
        <f>IF(G26&amp;Q26&lt;&gt;"",W26&amp;Q26,"")</f>
        <v>AGUSTAburgundy</v>
      </c>
      <c r="B26" s="60" t="str">
        <f>IF(C26&lt;&gt;"",LEFT(C26,9),"")</f>
        <v>80-941-12</v>
      </c>
      <c r="C26" s="73" t="s">
        <v>6428</v>
      </c>
      <c r="D26" s="73" t="s">
        <v>6429</v>
      </c>
      <c r="E26" s="73" t="s">
        <v>904</v>
      </c>
      <c r="F26" s="74">
        <v>57</v>
      </c>
      <c r="G26" s="74" t="s">
        <v>5418</v>
      </c>
      <c r="H26" s="73" t="s">
        <v>121</v>
      </c>
      <c r="I26" s="73" t="s">
        <v>906</v>
      </c>
      <c r="J26" s="73" t="s">
        <v>327</v>
      </c>
      <c r="K26" s="73" t="s">
        <v>390</v>
      </c>
      <c r="L26" s="73" t="s">
        <v>383</v>
      </c>
      <c r="M26" s="73" t="s">
        <v>388</v>
      </c>
      <c r="N26" s="73" t="s">
        <v>43</v>
      </c>
      <c r="O26" s="73" t="s">
        <v>386</v>
      </c>
      <c r="P26" s="73" t="s">
        <v>907</v>
      </c>
      <c r="Q26" s="73" t="s">
        <v>1546</v>
      </c>
      <c r="R26" s="73" t="s">
        <v>121</v>
      </c>
      <c r="V26" s="60" t="str">
        <f>W26&amp;H26</f>
        <v>AGUSTAбордовый</v>
      </c>
      <c r="W26" s="60" t="str">
        <f>_xlfn.LET(_xlpm.TextCell,TEXT(G26,"###"),IF(_xlpm.TextCell&lt;&gt;"",IF(StyleSpaceSplit,IFERROR(IF(FIND(" ",_xlpm.TextCell)&gt;=1,MID(_xlpm.TextCell,1,FIND(" ",_xlpm.TextCell)-1),_xlpm.TextCell),_xlpm.TextCell),_xlpm.TextCell),""))</f>
        <v>AGUSTA</v>
      </c>
      <c r="X26" s="60" t="str">
        <f>IF(A26&lt;&gt;"",IFERROR(IF(FIND(" ",G26)&gt;=1,MID(G26,FIND(" ",G26)+1,LEN(G26)),""),""),"")</f>
        <v/>
      </c>
      <c r="AC26" s="51">
        <f>IFERROR(VALUE(MID($C26,1,2)),0)</f>
        <v>80</v>
      </c>
      <c r="AD26" s="44">
        <f>IFERROR(VALUE(MID($C26,4,3)),0)</f>
        <v>941</v>
      </c>
      <c r="AE26" s="51">
        <f>VALUE(RIGHT("00"&amp;AC26,2)&amp;RIGHT("000"&amp;AD26,3))</f>
        <v>80941</v>
      </c>
    </row>
    <row r="27" spans="1:31">
      <c r="A27" s="60" t="str">
        <f>IF(G27&amp;Q27&lt;&gt;"",W27&amp;Q27,"")</f>
        <v>AGUSTAburgundy</v>
      </c>
      <c r="B27" s="60" t="str">
        <f>IF(C27&lt;&gt;"",LEFT(C27,9),"")</f>
        <v>80-941-12</v>
      </c>
      <c r="C27" s="73" t="s">
        <v>6430</v>
      </c>
      <c r="D27" s="73" t="s">
        <v>6429</v>
      </c>
      <c r="E27" s="73" t="s">
        <v>910</v>
      </c>
      <c r="F27" s="74">
        <v>59</v>
      </c>
      <c r="G27" s="74" t="s">
        <v>5418</v>
      </c>
      <c r="H27" s="73" t="s">
        <v>121</v>
      </c>
      <c r="I27" s="73" t="s">
        <v>906</v>
      </c>
      <c r="J27" s="73" t="s">
        <v>327</v>
      </c>
      <c r="K27" s="73" t="s">
        <v>390</v>
      </c>
      <c r="L27" s="73" t="s">
        <v>383</v>
      </c>
      <c r="M27" s="73" t="s">
        <v>388</v>
      </c>
      <c r="N27" s="73" t="s">
        <v>43</v>
      </c>
      <c r="O27" s="73" t="s">
        <v>386</v>
      </c>
      <c r="P27" s="73" t="s">
        <v>907</v>
      </c>
      <c r="Q27" s="73" t="s">
        <v>1546</v>
      </c>
      <c r="R27" s="73" t="s">
        <v>121</v>
      </c>
      <c r="V27" s="60" t="str">
        <f>W27&amp;H27</f>
        <v>AGUSTAбордовый</v>
      </c>
      <c r="W27" s="60" t="str">
        <f>_xlfn.LET(_xlpm.TextCell,TEXT(G27,"###"),IF(_xlpm.TextCell&lt;&gt;"",IF(StyleSpaceSplit,IFERROR(IF(FIND(" ",_xlpm.TextCell)&gt;=1,MID(_xlpm.TextCell,1,FIND(" ",_xlpm.TextCell)-1),_xlpm.TextCell),_xlpm.TextCell),_xlpm.TextCell),""))</f>
        <v>AGUSTA</v>
      </c>
      <c r="X27" s="60" t="str">
        <f>IF(A27&lt;&gt;"",IFERROR(IF(FIND(" ",G27)&gt;=1,MID(G27,FIND(" ",G27)+1,LEN(G27)),""),""),"")</f>
        <v/>
      </c>
      <c r="AC27" s="51">
        <f>IFERROR(VALUE(MID($C27,1,2)),0)</f>
        <v>80</v>
      </c>
      <c r="AD27" s="44">
        <f>IFERROR(VALUE(MID($C27,4,3)),0)</f>
        <v>941</v>
      </c>
      <c r="AE27" s="51">
        <f>VALUE(RIGHT("00"&amp;AC27,2)&amp;RIGHT("000"&amp;AD27,3))</f>
        <v>80941</v>
      </c>
    </row>
    <row r="28" spans="1:31">
      <c r="A28" s="60" t="str">
        <f>IF(G28&amp;Q28&lt;&gt;"",W28&amp;Q28,"")</f>
        <v>AGUSTApink</v>
      </c>
      <c r="B28" s="60" t="str">
        <f>IF(C28&lt;&gt;"",LEFT(C28,9),"")</f>
        <v>80-941-34</v>
      </c>
      <c r="C28" s="73" t="s">
        <v>6431</v>
      </c>
      <c r="D28" s="73" t="s">
        <v>6432</v>
      </c>
      <c r="E28" s="73" t="s">
        <v>904</v>
      </c>
      <c r="F28" s="74">
        <v>57</v>
      </c>
      <c r="G28" s="74" t="s">
        <v>5418</v>
      </c>
      <c r="H28" s="73" t="s">
        <v>68</v>
      </c>
      <c r="I28" s="73" t="s">
        <v>906</v>
      </c>
      <c r="J28" s="73" t="s">
        <v>327</v>
      </c>
      <c r="K28" s="73" t="s">
        <v>390</v>
      </c>
      <c r="L28" s="73" t="s">
        <v>383</v>
      </c>
      <c r="M28" s="73" t="s">
        <v>388</v>
      </c>
      <c r="N28" s="73" t="s">
        <v>43</v>
      </c>
      <c r="O28" s="73" t="s">
        <v>386</v>
      </c>
      <c r="P28" s="73" t="s">
        <v>907</v>
      </c>
      <c r="Q28" s="73" t="s">
        <v>1119</v>
      </c>
      <c r="R28" s="73" t="s">
        <v>68</v>
      </c>
      <c r="V28" s="60" t="str">
        <f>W28&amp;H28</f>
        <v>AGUSTAрозовый</v>
      </c>
      <c r="W28" s="60" t="str">
        <f>_xlfn.LET(_xlpm.TextCell,TEXT(G28,"###"),IF(_xlpm.TextCell&lt;&gt;"",IF(StyleSpaceSplit,IFERROR(IF(FIND(" ",_xlpm.TextCell)&gt;=1,MID(_xlpm.TextCell,1,FIND(" ",_xlpm.TextCell)-1),_xlpm.TextCell),_xlpm.TextCell),_xlpm.TextCell),""))</f>
        <v>AGUSTA</v>
      </c>
      <c r="X28" s="60" t="str">
        <f>IF(A28&lt;&gt;"",IFERROR(IF(FIND(" ",G28)&gt;=1,MID(G28,FIND(" ",G28)+1,LEN(G28)),""),""),"")</f>
        <v/>
      </c>
      <c r="AC28" s="51">
        <f>IFERROR(VALUE(MID($C28,1,2)),0)</f>
        <v>80</v>
      </c>
      <c r="AD28" s="44">
        <f>IFERROR(VALUE(MID($C28,4,3)),0)</f>
        <v>941</v>
      </c>
      <c r="AE28" s="51">
        <f>VALUE(RIGHT("00"&amp;AC28,2)&amp;RIGHT("000"&amp;AD28,3))</f>
        <v>80941</v>
      </c>
    </row>
    <row r="29" spans="1:31">
      <c r="A29" s="60" t="str">
        <f>IF(G29&amp;Q29&lt;&gt;"",W29&amp;Q29,"")</f>
        <v>AGUSTApink</v>
      </c>
      <c r="B29" s="60" t="str">
        <f>IF(C29&lt;&gt;"",LEFT(C29,9),"")</f>
        <v>80-941-34</v>
      </c>
      <c r="C29" s="73" t="s">
        <v>6433</v>
      </c>
      <c r="D29" s="73" t="s">
        <v>6432</v>
      </c>
      <c r="E29" s="73" t="s">
        <v>910</v>
      </c>
      <c r="F29" s="74">
        <v>59</v>
      </c>
      <c r="G29" s="74" t="s">
        <v>5418</v>
      </c>
      <c r="H29" s="73" t="s">
        <v>68</v>
      </c>
      <c r="I29" s="73" t="s">
        <v>906</v>
      </c>
      <c r="J29" s="73" t="s">
        <v>327</v>
      </c>
      <c r="K29" s="73" t="s">
        <v>390</v>
      </c>
      <c r="L29" s="73" t="s">
        <v>383</v>
      </c>
      <c r="M29" s="73" t="s">
        <v>388</v>
      </c>
      <c r="N29" s="73" t="s">
        <v>43</v>
      </c>
      <c r="O29" s="73" t="s">
        <v>386</v>
      </c>
      <c r="P29" s="73" t="s">
        <v>907</v>
      </c>
      <c r="Q29" s="73" t="s">
        <v>1119</v>
      </c>
      <c r="R29" s="73" t="s">
        <v>68</v>
      </c>
      <c r="V29" s="60" t="str">
        <f>W29&amp;H29</f>
        <v>AGUSTAрозовый</v>
      </c>
      <c r="W29" s="60" t="str">
        <f>_xlfn.LET(_xlpm.TextCell,TEXT(G29,"###"),IF(_xlpm.TextCell&lt;&gt;"",IF(StyleSpaceSplit,IFERROR(IF(FIND(" ",_xlpm.TextCell)&gt;=1,MID(_xlpm.TextCell,1,FIND(" ",_xlpm.TextCell)-1),_xlpm.TextCell),_xlpm.TextCell),_xlpm.TextCell),""))</f>
        <v>AGUSTA</v>
      </c>
      <c r="X29" s="60" t="str">
        <f>IF(A29&lt;&gt;"",IFERROR(IF(FIND(" ",G29)&gt;=1,MID(G29,FIND(" ",G29)+1,LEN(G29)),""),""),"")</f>
        <v/>
      </c>
      <c r="AC29" s="51">
        <f>IFERROR(VALUE(MID($C29,1,2)),0)</f>
        <v>80</v>
      </c>
      <c r="AD29" s="44">
        <f>IFERROR(VALUE(MID($C29,4,3)),0)</f>
        <v>941</v>
      </c>
      <c r="AE29" s="51">
        <f>VALUE(RIGHT("00"&amp;AC29,2)&amp;RIGHT("000"&amp;AD29,3))</f>
        <v>80941</v>
      </c>
    </row>
    <row r="30" spans="1:31">
      <c r="A30" s="60" t="str">
        <f>IF(G30&amp;Q30&lt;&gt;"",W30&amp;Q30,"")</f>
        <v>ARIZONAnavy</v>
      </c>
      <c r="B30" s="60" t="str">
        <f>IF(C30&lt;&gt;"",LEFT(C30,9),"")</f>
        <v>80-256-16</v>
      </c>
      <c r="C30" s="73" t="s">
        <v>7069</v>
      </c>
      <c r="D30" s="73" t="s">
        <v>7070</v>
      </c>
      <c r="E30" s="73" t="s">
        <v>931</v>
      </c>
      <c r="F30" s="74">
        <v>0</v>
      </c>
      <c r="G30" s="74" t="s">
        <v>6665</v>
      </c>
      <c r="H30" s="73" t="s">
        <v>55</v>
      </c>
      <c r="I30" s="73" t="s">
        <v>906</v>
      </c>
      <c r="J30" s="73" t="s">
        <v>327</v>
      </c>
      <c r="K30" s="73" t="s">
        <v>382</v>
      </c>
      <c r="L30" s="73" t="s">
        <v>3855</v>
      </c>
      <c r="M30" s="73" t="s">
        <v>384</v>
      </c>
      <c r="N30" s="73" t="s">
        <v>43</v>
      </c>
      <c r="O30" s="73" t="s">
        <v>386</v>
      </c>
      <c r="P30" s="73" t="s">
        <v>907</v>
      </c>
      <c r="Q30" s="73" t="s">
        <v>1003</v>
      </c>
      <c r="R30" s="73" t="s">
        <v>71</v>
      </c>
      <c r="V30" s="60" t="str">
        <f>W30&amp;H30</f>
        <v>ARIZONAтемно-синий</v>
      </c>
      <c r="W30" s="60" t="str">
        <f>_xlfn.LET(_xlpm.TextCell,TEXT(G30,"###"),IF(_xlpm.TextCell&lt;&gt;"",IF(StyleSpaceSplit,IFERROR(IF(FIND(" ",_xlpm.TextCell)&gt;=1,MID(_xlpm.TextCell,1,FIND(" ",_xlpm.TextCell)-1),_xlpm.TextCell),_xlpm.TextCell),_xlpm.TextCell),""))</f>
        <v>ARIZONA</v>
      </c>
      <c r="X30" s="60" t="str">
        <f>IF(A30&lt;&gt;"",IFERROR(IF(FIND(" ",G30)&gt;=1,MID(G30,FIND(" ",G30)+1,LEN(G30)),""),""),"")</f>
        <v/>
      </c>
      <c r="AC30" s="51">
        <f>IFERROR(VALUE(MID($C30,1,2)),0)</f>
        <v>80</v>
      </c>
      <c r="AD30" s="44">
        <f>IFERROR(VALUE(MID($C30,4,3)),0)</f>
        <v>256</v>
      </c>
      <c r="AE30" s="51">
        <f>VALUE(RIGHT("00"&amp;AC30,2)&amp;RIGHT("000"&amp;AD30,3))</f>
        <v>80256</v>
      </c>
    </row>
    <row r="31" spans="1:31">
      <c r="A31" s="60" t="str">
        <f>IF(G31&amp;Q31&lt;&gt;"",W31&amp;Q31,"")</f>
        <v>B-457grey</v>
      </c>
      <c r="B31" s="60" t="str">
        <f>IF(C31&lt;&gt;"",LEFT(C31,9),"")</f>
        <v>80-158-08</v>
      </c>
      <c r="C31" s="73" t="s">
        <v>8011</v>
      </c>
      <c r="D31" s="73" t="s">
        <v>8012</v>
      </c>
      <c r="E31" s="73" t="s">
        <v>920</v>
      </c>
      <c r="F31" s="74">
        <v>58</v>
      </c>
      <c r="G31" s="74" t="s">
        <v>8013</v>
      </c>
      <c r="H31" s="73" t="s">
        <v>83</v>
      </c>
      <c r="I31" s="73" t="s">
        <v>906</v>
      </c>
      <c r="J31" s="73" t="s">
        <v>327</v>
      </c>
      <c r="K31" s="73" t="s">
        <v>382</v>
      </c>
      <c r="L31" s="73" t="s">
        <v>383</v>
      </c>
      <c r="M31" s="73" t="s">
        <v>384</v>
      </c>
      <c r="N31" s="73" t="s">
        <v>43</v>
      </c>
      <c r="O31" s="73" t="s">
        <v>385</v>
      </c>
      <c r="P31" s="73" t="s">
        <v>907</v>
      </c>
      <c r="Q31" s="73" t="s">
        <v>917</v>
      </c>
      <c r="R31" s="73" t="s">
        <v>83</v>
      </c>
      <c r="V31" s="60" t="str">
        <f>W31&amp;H31</f>
        <v>B-457серый</v>
      </c>
      <c r="W31" s="60" t="str">
        <f>_xlfn.LET(_xlpm.TextCell,TEXT(G31,"###"),IF(_xlpm.TextCell&lt;&gt;"",IF(StyleSpaceSplit,IFERROR(IF(FIND(" ",_xlpm.TextCell)&gt;=1,MID(_xlpm.TextCell,1,FIND(" ",_xlpm.TextCell)-1),_xlpm.TextCell),_xlpm.TextCell),_xlpm.TextCell),""))</f>
        <v>B-457</v>
      </c>
      <c r="X31" s="60" t="str">
        <f>IF(A31&lt;&gt;"",IFERROR(IF(FIND(" ",G31)&gt;=1,MID(G31,FIND(" ",G31)+1,LEN(G31)),""),""),"")</f>
        <v/>
      </c>
      <c r="AC31" s="51">
        <f>IFERROR(VALUE(MID($C31,1,2)),0)</f>
        <v>80</v>
      </c>
      <c r="AD31" s="44">
        <f>IFERROR(VALUE(MID($C31,4,3)),0)</f>
        <v>158</v>
      </c>
      <c r="AE31" s="51">
        <f>VALUE(RIGHT("00"&amp;AC31,2)&amp;RIGHT("000"&amp;AD31,3))</f>
        <v>80158</v>
      </c>
    </row>
    <row r="32" spans="1:31">
      <c r="A32" s="60" t="str">
        <f>IF(G32&amp;Q32&lt;&gt;"",W32&amp;Q32,"")</f>
        <v>BASEtaupe</v>
      </c>
      <c r="B32" s="60" t="str">
        <f>IF(C32&lt;&gt;"",LEFT(C32,9),"")</f>
        <v>80-792-08</v>
      </c>
      <c r="C32" s="73" t="s">
        <v>4748</v>
      </c>
      <c r="D32" s="73" t="s">
        <v>4749</v>
      </c>
      <c r="E32" s="73" t="s">
        <v>931</v>
      </c>
      <c r="F32" s="74">
        <v>0</v>
      </c>
      <c r="G32" s="74" t="s">
        <v>4750</v>
      </c>
      <c r="H32" s="73" t="s">
        <v>83</v>
      </c>
      <c r="I32" s="73" t="s">
        <v>906</v>
      </c>
      <c r="J32" s="73" t="s">
        <v>327</v>
      </c>
      <c r="K32" s="73" t="s">
        <v>382</v>
      </c>
      <c r="L32" s="73" t="s">
        <v>383</v>
      </c>
      <c r="M32" s="73" t="s">
        <v>388</v>
      </c>
      <c r="N32" s="73" t="s">
        <v>43</v>
      </c>
      <c r="O32" s="73" t="s">
        <v>386</v>
      </c>
      <c r="P32" s="73" t="s">
        <v>907</v>
      </c>
      <c r="Q32" s="73" t="s">
        <v>1291</v>
      </c>
      <c r="R32" s="73" t="s">
        <v>83</v>
      </c>
      <c r="V32" s="60" t="str">
        <f>W32&amp;H32</f>
        <v>BASEсерый</v>
      </c>
      <c r="W32" s="60" t="str">
        <f>_xlfn.LET(_xlpm.TextCell,TEXT(G32,"###"),IF(_xlpm.TextCell&lt;&gt;"",IF(StyleSpaceSplit,IFERROR(IF(FIND(" ",_xlpm.TextCell)&gt;=1,MID(_xlpm.TextCell,1,FIND(" ",_xlpm.TextCell)-1),_xlpm.TextCell),_xlpm.TextCell),_xlpm.TextCell),""))</f>
        <v>BASE</v>
      </c>
      <c r="X32" s="60" t="str">
        <f>IF(A32&lt;&gt;"",IFERROR(IF(FIND(" ",G32)&gt;=1,MID(G32,FIND(" ",G32)+1,LEN(G32)),""),""),"")</f>
        <v/>
      </c>
      <c r="AC32" s="51">
        <f>IFERROR(VALUE(MID($C32,1,2)),0)</f>
        <v>80</v>
      </c>
      <c r="AD32" s="44">
        <f>IFERROR(VALUE(MID($C32,4,3)),0)</f>
        <v>792</v>
      </c>
      <c r="AE32" s="51">
        <f>VALUE(RIGHT("00"&amp;AC32,2)&amp;RIGHT("000"&amp;AD32,3))</f>
        <v>80792</v>
      </c>
    </row>
    <row r="33" spans="1:31">
      <c r="A33" s="60" t="str">
        <f>IF(G33&amp;Q33&lt;&gt;"",W33&amp;Q33,"")</f>
        <v>CARDINALred</v>
      </c>
      <c r="B33" s="60" t="str">
        <f>IF(C33&lt;&gt;"",LEFT(C33,9),"")</f>
        <v>80-793-18</v>
      </c>
      <c r="C33" s="73" t="s">
        <v>4751</v>
      </c>
      <c r="D33" s="73" t="s">
        <v>4752</v>
      </c>
      <c r="E33" s="73" t="s">
        <v>904</v>
      </c>
      <c r="F33" s="74">
        <v>57</v>
      </c>
      <c r="G33" s="74" t="s">
        <v>4753</v>
      </c>
      <c r="H33" s="73" t="s">
        <v>78</v>
      </c>
      <c r="I33" s="73" t="s">
        <v>4754</v>
      </c>
      <c r="J33" s="73" t="s">
        <v>327</v>
      </c>
      <c r="K33" s="73" t="s">
        <v>382</v>
      </c>
      <c r="L33" s="73" t="s">
        <v>383</v>
      </c>
      <c r="M33" s="73" t="s">
        <v>388</v>
      </c>
      <c r="N33" s="73" t="s">
        <v>43</v>
      </c>
      <c r="O33" s="73" t="s">
        <v>386</v>
      </c>
      <c r="P33" s="73" t="s">
        <v>907</v>
      </c>
      <c r="Q33" s="73" t="s">
        <v>969</v>
      </c>
      <c r="R33" s="73" t="s">
        <v>78</v>
      </c>
      <c r="V33" s="60" t="str">
        <f>W33&amp;H33</f>
        <v>CARDINALкрасный</v>
      </c>
      <c r="W33" s="60" t="str">
        <f>_xlfn.LET(_xlpm.TextCell,TEXT(G33,"###"),IF(_xlpm.TextCell&lt;&gt;"",IF(StyleSpaceSplit,IFERROR(IF(FIND(" ",_xlpm.TextCell)&gt;=1,MID(_xlpm.TextCell,1,FIND(" ",_xlpm.TextCell)-1),_xlpm.TextCell),_xlpm.TextCell),_xlpm.TextCell),""))</f>
        <v>CARDINAL</v>
      </c>
      <c r="X33" s="60" t="str">
        <f>IF(A33&lt;&gt;"",IFERROR(IF(FIND(" ",G33)&gt;=1,MID(G33,FIND(" ",G33)+1,LEN(G33)),""),""),"")</f>
        <v/>
      </c>
      <c r="AC33" s="51">
        <f>IFERROR(VALUE(MID($C33,1,2)),0)</f>
        <v>80</v>
      </c>
      <c r="AD33" s="44">
        <f>IFERROR(VALUE(MID($C33,4,3)),0)</f>
        <v>793</v>
      </c>
      <c r="AE33" s="51">
        <f>VALUE(RIGHT("00"&amp;AC33,2)&amp;RIGHT("000"&amp;AD33,3))</f>
        <v>80793</v>
      </c>
    </row>
    <row r="34" spans="1:31">
      <c r="A34" s="60" t="str">
        <f>IF(G34&amp;Q34&lt;&gt;"",W34&amp;Q34,"")</f>
        <v>CARDINALred</v>
      </c>
      <c r="B34" s="60" t="str">
        <f>IF(C34&lt;&gt;"",LEFT(C34,9),"")</f>
        <v>80-793-18</v>
      </c>
      <c r="C34" s="73" t="s">
        <v>4755</v>
      </c>
      <c r="D34" s="73" t="s">
        <v>4752</v>
      </c>
      <c r="E34" s="73" t="s">
        <v>910</v>
      </c>
      <c r="F34" s="74">
        <v>59</v>
      </c>
      <c r="G34" s="74" t="s">
        <v>4753</v>
      </c>
      <c r="H34" s="73" t="s">
        <v>78</v>
      </c>
      <c r="I34" s="73" t="s">
        <v>4754</v>
      </c>
      <c r="J34" s="73" t="s">
        <v>327</v>
      </c>
      <c r="K34" s="73" t="s">
        <v>382</v>
      </c>
      <c r="L34" s="73" t="s">
        <v>383</v>
      </c>
      <c r="M34" s="73" t="s">
        <v>388</v>
      </c>
      <c r="N34" s="73" t="s">
        <v>43</v>
      </c>
      <c r="O34" s="73" t="s">
        <v>386</v>
      </c>
      <c r="P34" s="73" t="s">
        <v>907</v>
      </c>
      <c r="Q34" s="73" t="s">
        <v>969</v>
      </c>
      <c r="R34" s="73" t="s">
        <v>78</v>
      </c>
      <c r="V34" s="60" t="str">
        <f>W34&amp;H34</f>
        <v>CARDINALкрасный</v>
      </c>
      <c r="W34" s="60" t="str">
        <f>_xlfn.LET(_xlpm.TextCell,TEXT(G34,"###"),IF(_xlpm.TextCell&lt;&gt;"",IF(StyleSpaceSplit,IFERROR(IF(FIND(" ",_xlpm.TextCell)&gt;=1,MID(_xlpm.TextCell,1,FIND(" ",_xlpm.TextCell)-1),_xlpm.TextCell),_xlpm.TextCell),_xlpm.TextCell),""))</f>
        <v>CARDINAL</v>
      </c>
      <c r="X34" s="60" t="str">
        <f>IF(A34&lt;&gt;"",IFERROR(IF(FIND(" ",G34)&gt;=1,MID(G34,FIND(" ",G34)+1,LEN(G34)),""),""),"")</f>
        <v/>
      </c>
      <c r="AC34" s="51">
        <f>IFERROR(VALUE(MID($C34,1,2)),0)</f>
        <v>80</v>
      </c>
      <c r="AD34" s="44">
        <f>IFERROR(VALUE(MID($C34,4,3)),0)</f>
        <v>793</v>
      </c>
      <c r="AE34" s="51">
        <f>VALUE(RIGHT("00"&amp;AC34,2)&amp;RIGHT("000"&amp;AD34,3))</f>
        <v>80793</v>
      </c>
    </row>
    <row r="35" spans="1:31">
      <c r="A35" s="60" t="str">
        <f>IF(G35&amp;Q35&lt;&gt;"",W35&amp;Q35,"")</f>
        <v>CARDINALgrey</v>
      </c>
      <c r="B35" s="60" t="str">
        <f>IF(C35&lt;&gt;"",LEFT(C35,9),"")</f>
        <v>80-793-08</v>
      </c>
      <c r="C35" s="73" t="s">
        <v>5634</v>
      </c>
      <c r="D35" s="73" t="s">
        <v>5635</v>
      </c>
      <c r="E35" s="73" t="s">
        <v>904</v>
      </c>
      <c r="F35" s="74">
        <v>57</v>
      </c>
      <c r="G35" s="74" t="s">
        <v>4753</v>
      </c>
      <c r="H35" s="73" t="s">
        <v>83</v>
      </c>
      <c r="I35" s="73" t="s">
        <v>4754</v>
      </c>
      <c r="J35" s="73" t="s">
        <v>327</v>
      </c>
      <c r="K35" s="73" t="s">
        <v>382</v>
      </c>
      <c r="L35" s="73" t="s">
        <v>383</v>
      </c>
      <c r="M35" s="73" t="s">
        <v>388</v>
      </c>
      <c r="N35" s="73" t="s">
        <v>43</v>
      </c>
      <c r="O35" s="73" t="s">
        <v>386</v>
      </c>
      <c r="P35" s="73" t="s">
        <v>907</v>
      </c>
      <c r="Q35" s="73" t="s">
        <v>917</v>
      </c>
      <c r="R35" s="73" t="s">
        <v>83</v>
      </c>
      <c r="V35" s="60" t="str">
        <f>W35&amp;H35</f>
        <v>CARDINALсерый</v>
      </c>
      <c r="W35" s="60" t="str">
        <f>_xlfn.LET(_xlpm.TextCell,TEXT(G35,"###"),IF(_xlpm.TextCell&lt;&gt;"",IF(StyleSpaceSplit,IFERROR(IF(FIND(" ",_xlpm.TextCell)&gt;=1,MID(_xlpm.TextCell,1,FIND(" ",_xlpm.TextCell)-1),_xlpm.TextCell),_xlpm.TextCell),_xlpm.TextCell),""))</f>
        <v>CARDINAL</v>
      </c>
      <c r="X35" s="60" t="str">
        <f>IF(A35&lt;&gt;"",IFERROR(IF(FIND(" ",G35)&gt;=1,MID(G35,FIND(" ",G35)+1,LEN(G35)),""),""),"")</f>
        <v/>
      </c>
      <c r="AC35" s="51">
        <f>IFERROR(VALUE(MID($C35,1,2)),0)</f>
        <v>80</v>
      </c>
      <c r="AD35" s="44">
        <f>IFERROR(VALUE(MID($C35,4,3)),0)</f>
        <v>793</v>
      </c>
      <c r="AE35" s="51">
        <f>VALUE(RIGHT("00"&amp;AC35,2)&amp;RIGHT("000"&amp;AD35,3))</f>
        <v>80793</v>
      </c>
    </row>
    <row r="36" spans="1:31">
      <c r="A36" s="60" t="str">
        <f>IF(G36&amp;Q36&lt;&gt;"",W36&amp;Q36,"")</f>
        <v>CARDINALgrey</v>
      </c>
      <c r="B36" s="60" t="str">
        <f>IF(C36&lt;&gt;"",LEFT(C36,9),"")</f>
        <v>80-793-08</v>
      </c>
      <c r="C36" s="73" t="s">
        <v>5636</v>
      </c>
      <c r="D36" s="73" t="s">
        <v>5635</v>
      </c>
      <c r="E36" s="73" t="s">
        <v>910</v>
      </c>
      <c r="F36" s="74">
        <v>59</v>
      </c>
      <c r="G36" s="74" t="s">
        <v>4753</v>
      </c>
      <c r="H36" s="73" t="s">
        <v>83</v>
      </c>
      <c r="I36" s="73" t="s">
        <v>4754</v>
      </c>
      <c r="J36" s="73" t="s">
        <v>327</v>
      </c>
      <c r="K36" s="73" t="s">
        <v>382</v>
      </c>
      <c r="L36" s="73" t="s">
        <v>383</v>
      </c>
      <c r="M36" s="73" t="s">
        <v>388</v>
      </c>
      <c r="N36" s="73" t="s">
        <v>43</v>
      </c>
      <c r="O36" s="73" t="s">
        <v>386</v>
      </c>
      <c r="P36" s="73" t="s">
        <v>907</v>
      </c>
      <c r="Q36" s="73" t="s">
        <v>917</v>
      </c>
      <c r="R36" s="73" t="s">
        <v>83</v>
      </c>
      <c r="V36" s="60" t="str">
        <f>W36&amp;H36</f>
        <v>CARDINALсерый</v>
      </c>
      <c r="W36" s="60" t="str">
        <f>_xlfn.LET(_xlpm.TextCell,TEXT(G36,"###"),IF(_xlpm.TextCell&lt;&gt;"",IF(StyleSpaceSplit,IFERROR(IF(FIND(" ",_xlpm.TextCell)&gt;=1,MID(_xlpm.TextCell,1,FIND(" ",_xlpm.TextCell)-1),_xlpm.TextCell),_xlpm.TextCell),_xlpm.TextCell),""))</f>
        <v>CARDINAL</v>
      </c>
      <c r="X36" s="60" t="str">
        <f>IF(A36&lt;&gt;"",IFERROR(IF(FIND(" ",G36)&gt;=1,MID(G36,FIND(" ",G36)+1,LEN(G36)),""),""),"")</f>
        <v/>
      </c>
      <c r="AC36" s="51">
        <f>IFERROR(VALUE(MID($C36,1,2)),0)</f>
        <v>80</v>
      </c>
      <c r="AD36" s="44">
        <f>IFERROR(VALUE(MID($C36,4,3)),0)</f>
        <v>793</v>
      </c>
      <c r="AE36" s="51">
        <f>VALUE(RIGHT("00"&amp;AC36,2)&amp;RIGHT("000"&amp;AD36,3))</f>
        <v>80793</v>
      </c>
    </row>
    <row r="37" spans="1:31">
      <c r="A37" s="60" t="str">
        <f>IF(G37&amp;Q37&lt;&gt;"",W37&amp;Q37,"")</f>
        <v>CARDINALblue</v>
      </c>
      <c r="B37" s="60" t="str">
        <f>IF(C37&lt;&gt;"",LEFT(C37,9),"")</f>
        <v>80-793-06</v>
      </c>
      <c r="C37" s="73" t="s">
        <v>5631</v>
      </c>
      <c r="D37" s="73" t="s">
        <v>5632</v>
      </c>
      <c r="E37" s="73" t="s">
        <v>904</v>
      </c>
      <c r="F37" s="74">
        <v>57</v>
      </c>
      <c r="G37" s="74" t="s">
        <v>4753</v>
      </c>
      <c r="H37" s="73" t="s">
        <v>71</v>
      </c>
      <c r="I37" s="73" t="s">
        <v>4754</v>
      </c>
      <c r="J37" s="73" t="s">
        <v>327</v>
      </c>
      <c r="K37" s="73" t="s">
        <v>382</v>
      </c>
      <c r="L37" s="73" t="s">
        <v>383</v>
      </c>
      <c r="M37" s="73" t="s">
        <v>388</v>
      </c>
      <c r="N37" s="73" t="s">
        <v>43</v>
      </c>
      <c r="O37" s="73" t="s">
        <v>386</v>
      </c>
      <c r="P37" s="73" t="s">
        <v>907</v>
      </c>
      <c r="Q37" s="73" t="s">
        <v>932</v>
      </c>
      <c r="R37" s="73" t="s">
        <v>71</v>
      </c>
      <c r="V37" s="60" t="str">
        <f>W37&amp;H37</f>
        <v>CARDINALсиний</v>
      </c>
      <c r="W37" s="60" t="str">
        <f>_xlfn.LET(_xlpm.TextCell,TEXT(G37,"###"),IF(_xlpm.TextCell&lt;&gt;"",IF(StyleSpaceSplit,IFERROR(IF(FIND(" ",_xlpm.TextCell)&gt;=1,MID(_xlpm.TextCell,1,FIND(" ",_xlpm.TextCell)-1),_xlpm.TextCell),_xlpm.TextCell),_xlpm.TextCell),""))</f>
        <v>CARDINAL</v>
      </c>
      <c r="X37" s="60" t="str">
        <f>IF(A37&lt;&gt;"",IFERROR(IF(FIND(" ",G37)&gt;=1,MID(G37,FIND(" ",G37)+1,LEN(G37)),""),""),"")</f>
        <v/>
      </c>
      <c r="AC37" s="51">
        <f>IFERROR(VALUE(MID($C37,1,2)),0)</f>
        <v>80</v>
      </c>
      <c r="AD37" s="44">
        <f>IFERROR(VALUE(MID($C37,4,3)),0)</f>
        <v>793</v>
      </c>
      <c r="AE37" s="51">
        <f>VALUE(RIGHT("00"&amp;AC37,2)&amp;RIGHT("000"&amp;AD37,3))</f>
        <v>80793</v>
      </c>
    </row>
    <row r="38" spans="1:31">
      <c r="A38" s="60" t="str">
        <f>IF(G38&amp;Q38&lt;&gt;"",W38&amp;Q38,"")</f>
        <v>CARDINALblue</v>
      </c>
      <c r="B38" s="60" t="str">
        <f>IF(C38&lt;&gt;"",LEFT(C38,9),"")</f>
        <v>80-793-06</v>
      </c>
      <c r="C38" s="73" t="s">
        <v>5633</v>
      </c>
      <c r="D38" s="73" t="s">
        <v>5632</v>
      </c>
      <c r="E38" s="73" t="s">
        <v>910</v>
      </c>
      <c r="F38" s="74">
        <v>59</v>
      </c>
      <c r="G38" s="74" t="s">
        <v>4753</v>
      </c>
      <c r="H38" s="73" t="s">
        <v>71</v>
      </c>
      <c r="I38" s="73" t="s">
        <v>4754</v>
      </c>
      <c r="J38" s="73" t="s">
        <v>327</v>
      </c>
      <c r="K38" s="73" t="s">
        <v>382</v>
      </c>
      <c r="L38" s="73" t="s">
        <v>383</v>
      </c>
      <c r="M38" s="73" t="s">
        <v>388</v>
      </c>
      <c r="N38" s="73" t="s">
        <v>43</v>
      </c>
      <c r="O38" s="73" t="s">
        <v>386</v>
      </c>
      <c r="P38" s="73" t="s">
        <v>907</v>
      </c>
      <c r="Q38" s="73" t="s">
        <v>932</v>
      </c>
      <c r="R38" s="73" t="s">
        <v>71</v>
      </c>
      <c r="V38" s="60" t="str">
        <f>W38&amp;H38</f>
        <v>CARDINALсиний</v>
      </c>
      <c r="W38" s="60" t="str">
        <f>_xlfn.LET(_xlpm.TextCell,TEXT(G38,"###"),IF(_xlpm.TextCell&lt;&gt;"",IF(StyleSpaceSplit,IFERROR(IF(FIND(" ",_xlpm.TextCell)&gt;=1,MID(_xlpm.TextCell,1,FIND(" ",_xlpm.TextCell)-1),_xlpm.TextCell),_xlpm.TextCell),_xlpm.TextCell),""))</f>
        <v>CARDINAL</v>
      </c>
      <c r="X38" s="60" t="str">
        <f>IF(A38&lt;&gt;"",IFERROR(IF(FIND(" ",G38)&gt;=1,MID(G38,FIND(" ",G38)+1,LEN(G38)),""),""),"")</f>
        <v/>
      </c>
      <c r="AC38" s="51">
        <f>IFERROR(VALUE(MID($C38,1,2)),0)</f>
        <v>80</v>
      </c>
      <c r="AD38" s="44">
        <f>IFERROR(VALUE(MID($C38,4,3)),0)</f>
        <v>793</v>
      </c>
      <c r="AE38" s="51">
        <f>VALUE(RIGHT("00"&amp;AC38,2)&amp;RIGHT("000"&amp;AD38,3))</f>
        <v>80793</v>
      </c>
    </row>
    <row r="39" spans="1:31">
      <c r="A39" s="60" t="str">
        <f>IF(G39&amp;Q39&lt;&gt;"",W39&amp;Q39,"")</f>
        <v>CARDINALblack</v>
      </c>
      <c r="B39" s="60" t="str">
        <f>IF(C39&lt;&gt;"",LEFT(C39,9),"")</f>
        <v>80-793-09</v>
      </c>
      <c r="C39" s="73" t="s">
        <v>5628</v>
      </c>
      <c r="D39" s="73" t="s">
        <v>5629</v>
      </c>
      <c r="E39" s="73" t="s">
        <v>904</v>
      </c>
      <c r="F39" s="74">
        <v>57</v>
      </c>
      <c r="G39" s="74" t="s">
        <v>4753</v>
      </c>
      <c r="H39" s="73" t="s">
        <v>53</v>
      </c>
      <c r="I39" s="73" t="s">
        <v>4754</v>
      </c>
      <c r="J39" s="73" t="s">
        <v>327</v>
      </c>
      <c r="K39" s="73" t="s">
        <v>382</v>
      </c>
      <c r="L39" s="73" t="s">
        <v>383</v>
      </c>
      <c r="M39" s="73" t="s">
        <v>388</v>
      </c>
      <c r="N39" s="73" t="s">
        <v>43</v>
      </c>
      <c r="O39" s="73" t="s">
        <v>386</v>
      </c>
      <c r="P39" s="73" t="s">
        <v>907</v>
      </c>
      <c r="Q39" s="73" t="s">
        <v>928</v>
      </c>
      <c r="R39" s="73" t="s">
        <v>53</v>
      </c>
      <c r="V39" s="60" t="str">
        <f>W39&amp;H39</f>
        <v>CARDINALчерный</v>
      </c>
      <c r="W39" s="60" t="str">
        <f>_xlfn.LET(_xlpm.TextCell,TEXT(G39,"###"),IF(_xlpm.TextCell&lt;&gt;"",IF(StyleSpaceSplit,IFERROR(IF(FIND(" ",_xlpm.TextCell)&gt;=1,MID(_xlpm.TextCell,1,FIND(" ",_xlpm.TextCell)-1),_xlpm.TextCell),_xlpm.TextCell),_xlpm.TextCell),""))</f>
        <v>CARDINAL</v>
      </c>
      <c r="X39" s="60" t="str">
        <f>IF(A39&lt;&gt;"",IFERROR(IF(FIND(" ",G39)&gt;=1,MID(G39,FIND(" ",G39)+1,LEN(G39)),""),""),"")</f>
        <v/>
      </c>
      <c r="AC39" s="51">
        <f>IFERROR(VALUE(MID($C39,1,2)),0)</f>
        <v>80</v>
      </c>
      <c r="AD39" s="44">
        <f>IFERROR(VALUE(MID($C39,4,3)),0)</f>
        <v>793</v>
      </c>
      <c r="AE39" s="51">
        <f>VALUE(RIGHT("00"&amp;AC39,2)&amp;RIGHT("000"&amp;AD39,3))</f>
        <v>80793</v>
      </c>
    </row>
    <row r="40" spans="1:31">
      <c r="A40" s="60" t="str">
        <f>IF(G40&amp;Q40&lt;&gt;"",W40&amp;Q40,"")</f>
        <v>CARDINALblack</v>
      </c>
      <c r="B40" s="60" t="str">
        <f>IF(C40&lt;&gt;"",LEFT(C40,9),"")</f>
        <v>80-793-09</v>
      </c>
      <c r="C40" s="73" t="s">
        <v>5630</v>
      </c>
      <c r="D40" s="73" t="s">
        <v>5629</v>
      </c>
      <c r="E40" s="73" t="s">
        <v>910</v>
      </c>
      <c r="F40" s="74">
        <v>59</v>
      </c>
      <c r="G40" s="74" t="s">
        <v>4753</v>
      </c>
      <c r="H40" s="73" t="s">
        <v>53</v>
      </c>
      <c r="I40" s="73" t="s">
        <v>4754</v>
      </c>
      <c r="J40" s="73" t="s">
        <v>327</v>
      </c>
      <c r="K40" s="73" t="s">
        <v>382</v>
      </c>
      <c r="L40" s="73" t="s">
        <v>383</v>
      </c>
      <c r="M40" s="73" t="s">
        <v>388</v>
      </c>
      <c r="N40" s="73" t="s">
        <v>43</v>
      </c>
      <c r="O40" s="73" t="s">
        <v>386</v>
      </c>
      <c r="P40" s="73" t="s">
        <v>907</v>
      </c>
      <c r="Q40" s="73" t="s">
        <v>928</v>
      </c>
      <c r="R40" s="73" t="s">
        <v>53</v>
      </c>
      <c r="V40" s="60" t="str">
        <f>W40&amp;H40</f>
        <v>CARDINALчерный</v>
      </c>
      <c r="W40" s="60" t="str">
        <f>_xlfn.LET(_xlpm.TextCell,TEXT(G40,"###"),IF(_xlpm.TextCell&lt;&gt;"",IF(StyleSpaceSplit,IFERROR(IF(FIND(" ",_xlpm.TextCell)&gt;=1,MID(_xlpm.TextCell,1,FIND(" ",_xlpm.TextCell)-1),_xlpm.TextCell),_xlpm.TextCell),_xlpm.TextCell),""))</f>
        <v>CARDINAL</v>
      </c>
      <c r="X40" s="60" t="str">
        <f>IF(A40&lt;&gt;"",IFERROR(IF(FIND(" ",G40)&gt;=1,MID(G40,FIND(" ",G40)+1,LEN(G40)),""),""),"")</f>
        <v/>
      </c>
      <c r="AC40" s="51">
        <f>IFERROR(VALUE(MID($C40,1,2)),0)</f>
        <v>80</v>
      </c>
      <c r="AD40" s="44">
        <f>IFERROR(VALUE(MID($C40,4,3)),0)</f>
        <v>793</v>
      </c>
      <c r="AE40" s="51">
        <f>VALUE(RIGHT("00"&amp;AC40,2)&amp;RIGHT("000"&amp;AD40,3))</f>
        <v>80793</v>
      </c>
    </row>
    <row r="41" spans="1:31">
      <c r="A41" s="60" t="str">
        <f>IF(G41&amp;Q41&lt;&gt;"",W41&amp;Q41,"")</f>
        <v>CASSICANgreen</v>
      </c>
      <c r="B41" s="60" t="str">
        <f>IF(C41&lt;&gt;"",LEFT(C41,9),"")</f>
        <v>80-794-11</v>
      </c>
      <c r="C41" s="73" t="s">
        <v>5643</v>
      </c>
      <c r="D41" s="73" t="s">
        <v>5644</v>
      </c>
      <c r="E41" s="73" t="s">
        <v>904</v>
      </c>
      <c r="F41" s="74">
        <v>57</v>
      </c>
      <c r="G41" s="74" t="s">
        <v>4758</v>
      </c>
      <c r="H41" s="73" t="s">
        <v>60</v>
      </c>
      <c r="I41" s="73" t="s">
        <v>906</v>
      </c>
      <c r="J41" s="73" t="s">
        <v>327</v>
      </c>
      <c r="K41" s="73" t="s">
        <v>390</v>
      </c>
      <c r="L41" s="73" t="s">
        <v>383</v>
      </c>
      <c r="M41" s="73" t="s">
        <v>388</v>
      </c>
      <c r="N41" s="73" t="s">
        <v>4759</v>
      </c>
      <c r="O41" s="73" t="s">
        <v>386</v>
      </c>
      <c r="P41" s="73" t="s">
        <v>907</v>
      </c>
      <c r="Q41" s="73" t="s">
        <v>990</v>
      </c>
      <c r="R41" s="73" t="s">
        <v>60</v>
      </c>
      <c r="V41" s="60" t="str">
        <f>W41&amp;H41</f>
        <v>CASSICANзеленый</v>
      </c>
      <c r="W41" s="60" t="str">
        <f>_xlfn.LET(_xlpm.TextCell,TEXT(G41,"###"),IF(_xlpm.TextCell&lt;&gt;"",IF(StyleSpaceSplit,IFERROR(IF(FIND(" ",_xlpm.TextCell)&gt;=1,MID(_xlpm.TextCell,1,FIND(" ",_xlpm.TextCell)-1),_xlpm.TextCell),_xlpm.TextCell),_xlpm.TextCell),""))</f>
        <v>CASSICAN</v>
      </c>
      <c r="X41" s="60" t="str">
        <f>IF(A41&lt;&gt;"",IFERROR(IF(FIND(" ",G41)&gt;=1,MID(G41,FIND(" ",G41)+1,LEN(G41)),""),""),"")</f>
        <v/>
      </c>
      <c r="AC41" s="51">
        <f>IFERROR(VALUE(MID($C41,1,2)),0)</f>
        <v>80</v>
      </c>
      <c r="AD41" s="44">
        <f>IFERROR(VALUE(MID($C41,4,3)),0)</f>
        <v>794</v>
      </c>
      <c r="AE41" s="51">
        <f>VALUE(RIGHT("00"&amp;AC41,2)&amp;RIGHT("000"&amp;AD41,3))</f>
        <v>80794</v>
      </c>
    </row>
    <row r="42" spans="1:31">
      <c r="A42" s="60" t="str">
        <f>IF(G42&amp;Q42&lt;&gt;"",W42&amp;Q42,"")</f>
        <v>CASSICANgreen</v>
      </c>
      <c r="B42" s="60" t="str">
        <f>IF(C42&lt;&gt;"",LEFT(C42,9),"")</f>
        <v>80-794-11</v>
      </c>
      <c r="C42" s="73" t="s">
        <v>5645</v>
      </c>
      <c r="D42" s="73" t="s">
        <v>5644</v>
      </c>
      <c r="E42" s="73" t="s">
        <v>910</v>
      </c>
      <c r="F42" s="74">
        <v>59</v>
      </c>
      <c r="G42" s="74" t="s">
        <v>4758</v>
      </c>
      <c r="H42" s="73" t="s">
        <v>60</v>
      </c>
      <c r="I42" s="73" t="s">
        <v>906</v>
      </c>
      <c r="J42" s="73" t="s">
        <v>327</v>
      </c>
      <c r="K42" s="73" t="s">
        <v>390</v>
      </c>
      <c r="L42" s="73" t="s">
        <v>383</v>
      </c>
      <c r="M42" s="73" t="s">
        <v>388</v>
      </c>
      <c r="N42" s="73" t="s">
        <v>4759</v>
      </c>
      <c r="O42" s="73" t="s">
        <v>386</v>
      </c>
      <c r="P42" s="73" t="s">
        <v>907</v>
      </c>
      <c r="Q42" s="73" t="s">
        <v>990</v>
      </c>
      <c r="R42" s="73" t="s">
        <v>60</v>
      </c>
      <c r="V42" s="60" t="str">
        <f>W42&amp;H42</f>
        <v>CASSICANзеленый</v>
      </c>
      <c r="W42" s="60" t="str">
        <f>_xlfn.LET(_xlpm.TextCell,TEXT(G42,"###"),IF(_xlpm.TextCell&lt;&gt;"",IF(StyleSpaceSplit,IFERROR(IF(FIND(" ",_xlpm.TextCell)&gt;=1,MID(_xlpm.TextCell,1,FIND(" ",_xlpm.TextCell)-1),_xlpm.TextCell),_xlpm.TextCell),_xlpm.TextCell),""))</f>
        <v>CASSICAN</v>
      </c>
      <c r="X42" s="60" t="str">
        <f>IF(A42&lt;&gt;"",IFERROR(IF(FIND(" ",G42)&gt;=1,MID(G42,FIND(" ",G42)+1,LEN(G42)),""),""),"")</f>
        <v/>
      </c>
      <c r="AC42" s="51">
        <f>IFERROR(VALUE(MID($C42,1,2)),0)</f>
        <v>80</v>
      </c>
      <c r="AD42" s="44">
        <f>IFERROR(VALUE(MID($C42,4,3)),0)</f>
        <v>794</v>
      </c>
      <c r="AE42" s="51">
        <f>VALUE(RIGHT("00"&amp;AC42,2)&amp;RIGHT("000"&amp;AD42,3))</f>
        <v>80794</v>
      </c>
    </row>
    <row r="43" spans="1:31">
      <c r="A43" s="60" t="str">
        <f>IF(G43&amp;Q43&lt;&gt;"",W43&amp;Q43,"")</f>
        <v>CASSICANtobacco</v>
      </c>
      <c r="B43" s="60" t="str">
        <f>IF(C43&lt;&gt;"",LEFT(C43,9),"")</f>
        <v>80-794-13</v>
      </c>
      <c r="C43" s="73" t="s">
        <v>4756</v>
      </c>
      <c r="D43" s="73" t="s">
        <v>4757</v>
      </c>
      <c r="E43" s="73" t="s">
        <v>931</v>
      </c>
      <c r="F43" s="74">
        <v>0</v>
      </c>
      <c r="G43" s="74" t="s">
        <v>4758</v>
      </c>
      <c r="H43" s="73" t="s">
        <v>217</v>
      </c>
      <c r="I43" s="73" t="s">
        <v>906</v>
      </c>
      <c r="J43" s="73" t="s">
        <v>327</v>
      </c>
      <c r="K43" s="73" t="s">
        <v>390</v>
      </c>
      <c r="L43" s="73" t="s">
        <v>383</v>
      </c>
      <c r="M43" s="73" t="s">
        <v>388</v>
      </c>
      <c r="N43" s="73" t="s">
        <v>4759</v>
      </c>
      <c r="O43" s="73" t="s">
        <v>386</v>
      </c>
      <c r="P43" s="73" t="s">
        <v>907</v>
      </c>
      <c r="Q43" s="73" t="s">
        <v>942</v>
      </c>
      <c r="R43" s="73" t="s">
        <v>199</v>
      </c>
      <c r="V43" s="60" t="str">
        <f>W43&amp;H43</f>
        <v>CASSICANрыжий</v>
      </c>
      <c r="W43" s="60" t="str">
        <f>_xlfn.LET(_xlpm.TextCell,TEXT(G43,"###"),IF(_xlpm.TextCell&lt;&gt;"",IF(StyleSpaceSplit,IFERROR(IF(FIND(" ",_xlpm.TextCell)&gt;=1,MID(_xlpm.TextCell,1,FIND(" ",_xlpm.TextCell)-1),_xlpm.TextCell),_xlpm.TextCell),_xlpm.TextCell),""))</f>
        <v>CASSICAN</v>
      </c>
      <c r="X43" s="60" t="str">
        <f>IF(A43&lt;&gt;"",IFERROR(IF(FIND(" ",G43)&gt;=1,MID(G43,FIND(" ",G43)+1,LEN(G43)),""),""),"")</f>
        <v/>
      </c>
      <c r="AC43" s="51">
        <f>IFERROR(VALUE(MID($C43,1,2)),0)</f>
        <v>80</v>
      </c>
      <c r="AD43" s="44">
        <f>IFERROR(VALUE(MID($C43,4,3)),0)</f>
        <v>794</v>
      </c>
      <c r="AE43" s="51">
        <f>VALUE(RIGHT("00"&amp;AC43,2)&amp;RIGHT("000"&amp;AD43,3))</f>
        <v>80794</v>
      </c>
    </row>
    <row r="44" spans="1:31">
      <c r="A44" s="60" t="str">
        <f>IF(G44&amp;Q44&lt;&gt;"",W44&amp;Q44,"")</f>
        <v>CASSICANtobacco</v>
      </c>
      <c r="B44" s="60" t="str">
        <f>IF(C44&lt;&gt;"",LEFT(C44,9),"")</f>
        <v>80-794-13</v>
      </c>
      <c r="C44" s="73" t="s">
        <v>4760</v>
      </c>
      <c r="D44" s="73" t="s">
        <v>4757</v>
      </c>
      <c r="E44" s="73" t="s">
        <v>904</v>
      </c>
      <c r="F44" s="74">
        <v>57</v>
      </c>
      <c r="G44" s="74" t="s">
        <v>4758</v>
      </c>
      <c r="H44" s="73" t="s">
        <v>217</v>
      </c>
      <c r="I44" s="73" t="s">
        <v>906</v>
      </c>
      <c r="J44" s="73" t="s">
        <v>327</v>
      </c>
      <c r="K44" s="73" t="s">
        <v>390</v>
      </c>
      <c r="L44" s="73" t="s">
        <v>383</v>
      </c>
      <c r="M44" s="73" t="s">
        <v>388</v>
      </c>
      <c r="N44" s="73" t="s">
        <v>4759</v>
      </c>
      <c r="O44" s="73" t="s">
        <v>386</v>
      </c>
      <c r="P44" s="73" t="s">
        <v>907</v>
      </c>
      <c r="Q44" s="73" t="s">
        <v>942</v>
      </c>
      <c r="R44" s="73" t="s">
        <v>199</v>
      </c>
      <c r="V44" s="60" t="str">
        <f>W44&amp;H44</f>
        <v>CASSICANрыжий</v>
      </c>
      <c r="W44" s="60" t="str">
        <f>_xlfn.LET(_xlpm.TextCell,TEXT(G44,"###"),IF(_xlpm.TextCell&lt;&gt;"",IF(StyleSpaceSplit,IFERROR(IF(FIND(" ",_xlpm.TextCell)&gt;=1,MID(_xlpm.TextCell,1,FIND(" ",_xlpm.TextCell)-1),_xlpm.TextCell),_xlpm.TextCell),_xlpm.TextCell),""))</f>
        <v>CASSICAN</v>
      </c>
      <c r="X44" s="60" t="str">
        <f>IF(A44&lt;&gt;"",IFERROR(IF(FIND(" ",G44)&gt;=1,MID(G44,FIND(" ",G44)+1,LEN(G44)),""),""),"")</f>
        <v/>
      </c>
      <c r="AC44" s="51">
        <f>IFERROR(VALUE(MID($C44,1,2)),0)</f>
        <v>80</v>
      </c>
      <c r="AD44" s="44">
        <f>IFERROR(VALUE(MID($C44,4,3)),0)</f>
        <v>794</v>
      </c>
      <c r="AE44" s="51">
        <f>VALUE(RIGHT("00"&amp;AC44,2)&amp;RIGHT("000"&amp;AD44,3))</f>
        <v>80794</v>
      </c>
    </row>
    <row r="45" spans="1:31">
      <c r="A45" s="60" t="str">
        <f>IF(G45&amp;Q45&lt;&gt;"",W45&amp;Q45,"")</f>
        <v>CASSICANtobacco</v>
      </c>
      <c r="B45" s="60" t="str">
        <f>IF(C45&lt;&gt;"",LEFT(C45,9),"")</f>
        <v>80-794-13</v>
      </c>
      <c r="C45" s="73" t="s">
        <v>4761</v>
      </c>
      <c r="D45" s="73" t="s">
        <v>4757</v>
      </c>
      <c r="E45" s="73" t="s">
        <v>910</v>
      </c>
      <c r="F45" s="74">
        <v>59</v>
      </c>
      <c r="G45" s="74" t="s">
        <v>4758</v>
      </c>
      <c r="H45" s="73" t="s">
        <v>217</v>
      </c>
      <c r="I45" s="73" t="s">
        <v>906</v>
      </c>
      <c r="J45" s="73" t="s">
        <v>327</v>
      </c>
      <c r="K45" s="73" t="s">
        <v>390</v>
      </c>
      <c r="L45" s="73" t="s">
        <v>383</v>
      </c>
      <c r="M45" s="73" t="s">
        <v>388</v>
      </c>
      <c r="N45" s="73" t="s">
        <v>4759</v>
      </c>
      <c r="O45" s="73" t="s">
        <v>386</v>
      </c>
      <c r="P45" s="73" t="s">
        <v>907</v>
      </c>
      <c r="Q45" s="73" t="s">
        <v>942</v>
      </c>
      <c r="R45" s="73" t="s">
        <v>199</v>
      </c>
      <c r="V45" s="60" t="str">
        <f>W45&amp;H45</f>
        <v>CASSICANрыжий</v>
      </c>
      <c r="W45" s="60" t="str">
        <f>_xlfn.LET(_xlpm.TextCell,TEXT(G45,"###"),IF(_xlpm.TextCell&lt;&gt;"",IF(StyleSpaceSplit,IFERROR(IF(FIND(" ",_xlpm.TextCell)&gt;=1,MID(_xlpm.TextCell,1,FIND(" ",_xlpm.TextCell)-1),_xlpm.TextCell),_xlpm.TextCell),_xlpm.TextCell),""))</f>
        <v>CASSICAN</v>
      </c>
      <c r="X45" s="60" t="str">
        <f>IF(A45&lt;&gt;"",IFERROR(IF(FIND(" ",G45)&gt;=1,MID(G45,FIND(" ",G45)+1,LEN(G45)),""),""),"")</f>
        <v/>
      </c>
      <c r="AC45" s="51">
        <f>IFERROR(VALUE(MID($C45,1,2)),0)</f>
        <v>80</v>
      </c>
      <c r="AD45" s="44">
        <f>IFERROR(VALUE(MID($C45,4,3)),0)</f>
        <v>794</v>
      </c>
      <c r="AE45" s="51">
        <f>VALUE(RIGHT("00"&amp;AC45,2)&amp;RIGHT("000"&amp;AD45,3))</f>
        <v>80794</v>
      </c>
    </row>
    <row r="46" spans="1:31">
      <c r="A46" s="60" t="str">
        <f>IF(G46&amp;Q46&lt;&gt;"",W46&amp;Q46,"")</f>
        <v>CASSICANgrey</v>
      </c>
      <c r="B46" s="60" t="str">
        <f>IF(C46&lt;&gt;"",LEFT(C46,9),"")</f>
        <v>80-794-08</v>
      </c>
      <c r="C46" s="73" t="s">
        <v>5646</v>
      </c>
      <c r="D46" s="73" t="s">
        <v>5647</v>
      </c>
      <c r="E46" s="73" t="s">
        <v>904</v>
      </c>
      <c r="F46" s="74">
        <v>57</v>
      </c>
      <c r="G46" s="74" t="s">
        <v>4758</v>
      </c>
      <c r="H46" s="73" t="s">
        <v>83</v>
      </c>
      <c r="I46" s="73" t="s">
        <v>906</v>
      </c>
      <c r="J46" s="73" t="s">
        <v>327</v>
      </c>
      <c r="K46" s="73" t="s">
        <v>390</v>
      </c>
      <c r="L46" s="73" t="s">
        <v>383</v>
      </c>
      <c r="M46" s="73" t="s">
        <v>388</v>
      </c>
      <c r="N46" s="73" t="s">
        <v>4759</v>
      </c>
      <c r="O46" s="73" t="s">
        <v>386</v>
      </c>
      <c r="P46" s="73" t="s">
        <v>907</v>
      </c>
      <c r="Q46" s="73" t="s">
        <v>917</v>
      </c>
      <c r="R46" s="73" t="s">
        <v>83</v>
      </c>
      <c r="V46" s="60" t="str">
        <f>W46&amp;H46</f>
        <v>CASSICANсерый</v>
      </c>
      <c r="W46" s="60" t="str">
        <f>_xlfn.LET(_xlpm.TextCell,TEXT(G46,"###"),IF(_xlpm.TextCell&lt;&gt;"",IF(StyleSpaceSplit,IFERROR(IF(FIND(" ",_xlpm.TextCell)&gt;=1,MID(_xlpm.TextCell,1,FIND(" ",_xlpm.TextCell)-1),_xlpm.TextCell),_xlpm.TextCell),_xlpm.TextCell),""))</f>
        <v>CASSICAN</v>
      </c>
      <c r="X46" s="60" t="str">
        <f>IF(A46&lt;&gt;"",IFERROR(IF(FIND(" ",G46)&gt;=1,MID(G46,FIND(" ",G46)+1,LEN(G46)),""),""),"")</f>
        <v/>
      </c>
      <c r="AC46" s="51">
        <f>IFERROR(VALUE(MID($C46,1,2)),0)</f>
        <v>80</v>
      </c>
      <c r="AD46" s="44">
        <f>IFERROR(VALUE(MID($C46,4,3)),0)</f>
        <v>794</v>
      </c>
      <c r="AE46" s="51">
        <f>VALUE(RIGHT("00"&amp;AC46,2)&amp;RIGHT("000"&amp;AD46,3))</f>
        <v>80794</v>
      </c>
    </row>
    <row r="47" spans="1:31">
      <c r="A47" s="60" t="str">
        <f>IF(G47&amp;Q47&lt;&gt;"",W47&amp;Q47,"")</f>
        <v>CASSICANgrey</v>
      </c>
      <c r="B47" s="60" t="str">
        <f>IF(C47&lt;&gt;"",LEFT(C47,9),"")</f>
        <v>80-794-08</v>
      </c>
      <c r="C47" s="73" t="s">
        <v>5648</v>
      </c>
      <c r="D47" s="73" t="s">
        <v>5647</v>
      </c>
      <c r="E47" s="73" t="s">
        <v>910</v>
      </c>
      <c r="F47" s="74">
        <v>59</v>
      </c>
      <c r="G47" s="74" t="s">
        <v>4758</v>
      </c>
      <c r="H47" s="73" t="s">
        <v>83</v>
      </c>
      <c r="I47" s="73" t="s">
        <v>906</v>
      </c>
      <c r="J47" s="73" t="s">
        <v>327</v>
      </c>
      <c r="K47" s="73" t="s">
        <v>390</v>
      </c>
      <c r="L47" s="73" t="s">
        <v>383</v>
      </c>
      <c r="M47" s="73" t="s">
        <v>388</v>
      </c>
      <c r="N47" s="73" t="s">
        <v>4759</v>
      </c>
      <c r="O47" s="73" t="s">
        <v>386</v>
      </c>
      <c r="P47" s="73" t="s">
        <v>907</v>
      </c>
      <c r="Q47" s="73" t="s">
        <v>917</v>
      </c>
      <c r="R47" s="73" t="s">
        <v>83</v>
      </c>
      <c r="V47" s="60" t="str">
        <f>W47&amp;H47</f>
        <v>CASSICANсерый</v>
      </c>
      <c r="W47" s="60" t="str">
        <f>_xlfn.LET(_xlpm.TextCell,TEXT(G47,"###"),IF(_xlpm.TextCell&lt;&gt;"",IF(StyleSpaceSplit,IFERROR(IF(FIND(" ",_xlpm.TextCell)&gt;=1,MID(_xlpm.TextCell,1,FIND(" ",_xlpm.TextCell)-1),_xlpm.TextCell),_xlpm.TextCell),_xlpm.TextCell),""))</f>
        <v>CASSICAN</v>
      </c>
      <c r="X47" s="60" t="str">
        <f>IF(A47&lt;&gt;"",IFERROR(IF(FIND(" ",G47)&gt;=1,MID(G47,FIND(" ",G47)+1,LEN(G47)),""),""),"")</f>
        <v/>
      </c>
      <c r="AC47" s="51">
        <f>IFERROR(VALUE(MID($C47,1,2)),0)</f>
        <v>80</v>
      </c>
      <c r="AD47" s="44">
        <f>IFERROR(VALUE(MID($C47,4,3)),0)</f>
        <v>794</v>
      </c>
      <c r="AE47" s="51">
        <f>VALUE(RIGHT("00"&amp;AC47,2)&amp;RIGHT("000"&amp;AD47,3))</f>
        <v>80794</v>
      </c>
    </row>
    <row r="48" spans="1:31">
      <c r="A48" s="60" t="str">
        <f>IF(G48&amp;Q48&lt;&gt;"",W48&amp;Q48,"")</f>
        <v>CASSICANblue</v>
      </c>
      <c r="B48" s="60" t="str">
        <f>IF(C48&lt;&gt;"",LEFT(C48,9),"")</f>
        <v>80-794-06</v>
      </c>
      <c r="C48" s="73" t="s">
        <v>5640</v>
      </c>
      <c r="D48" s="73" t="s">
        <v>5641</v>
      </c>
      <c r="E48" s="73" t="s">
        <v>904</v>
      </c>
      <c r="F48" s="74">
        <v>57</v>
      </c>
      <c r="G48" s="74" t="s">
        <v>4758</v>
      </c>
      <c r="H48" s="73" t="s">
        <v>71</v>
      </c>
      <c r="I48" s="73" t="s">
        <v>906</v>
      </c>
      <c r="J48" s="73" t="s">
        <v>327</v>
      </c>
      <c r="K48" s="73" t="s">
        <v>390</v>
      </c>
      <c r="L48" s="73" t="s">
        <v>383</v>
      </c>
      <c r="M48" s="73" t="s">
        <v>388</v>
      </c>
      <c r="N48" s="73" t="s">
        <v>4759</v>
      </c>
      <c r="O48" s="73" t="s">
        <v>386</v>
      </c>
      <c r="P48" s="73" t="s">
        <v>907</v>
      </c>
      <c r="Q48" s="73" t="s">
        <v>932</v>
      </c>
      <c r="R48" s="73" t="s">
        <v>71</v>
      </c>
      <c r="V48" s="60" t="str">
        <f>W48&amp;H48</f>
        <v>CASSICANсиний</v>
      </c>
      <c r="W48" s="60" t="str">
        <f>_xlfn.LET(_xlpm.TextCell,TEXT(G48,"###"),IF(_xlpm.TextCell&lt;&gt;"",IF(StyleSpaceSplit,IFERROR(IF(FIND(" ",_xlpm.TextCell)&gt;=1,MID(_xlpm.TextCell,1,FIND(" ",_xlpm.TextCell)-1),_xlpm.TextCell),_xlpm.TextCell),_xlpm.TextCell),""))</f>
        <v>CASSICAN</v>
      </c>
      <c r="X48" s="60" t="str">
        <f>IF(A48&lt;&gt;"",IFERROR(IF(FIND(" ",G48)&gt;=1,MID(G48,FIND(" ",G48)+1,LEN(G48)),""),""),"")</f>
        <v/>
      </c>
      <c r="AC48" s="51">
        <f>IFERROR(VALUE(MID($C48,1,2)),0)</f>
        <v>80</v>
      </c>
      <c r="AD48" s="44">
        <f>IFERROR(VALUE(MID($C48,4,3)),0)</f>
        <v>794</v>
      </c>
      <c r="AE48" s="51">
        <f>VALUE(RIGHT("00"&amp;AC48,2)&amp;RIGHT("000"&amp;AD48,3))</f>
        <v>80794</v>
      </c>
    </row>
    <row r="49" spans="1:31">
      <c r="A49" s="60" t="str">
        <f>IF(G49&amp;Q49&lt;&gt;"",W49&amp;Q49,"")</f>
        <v>CASSICANblue</v>
      </c>
      <c r="B49" s="60" t="str">
        <f>IF(C49&lt;&gt;"",LEFT(C49,9),"")</f>
        <v>80-794-06</v>
      </c>
      <c r="C49" s="73" t="s">
        <v>5642</v>
      </c>
      <c r="D49" s="73" t="s">
        <v>5641</v>
      </c>
      <c r="E49" s="73" t="s">
        <v>910</v>
      </c>
      <c r="F49" s="74">
        <v>59</v>
      </c>
      <c r="G49" s="74" t="s">
        <v>4758</v>
      </c>
      <c r="H49" s="73" t="s">
        <v>71</v>
      </c>
      <c r="I49" s="73" t="s">
        <v>906</v>
      </c>
      <c r="J49" s="73" t="s">
        <v>327</v>
      </c>
      <c r="K49" s="73" t="s">
        <v>390</v>
      </c>
      <c r="L49" s="73" t="s">
        <v>383</v>
      </c>
      <c r="M49" s="73" t="s">
        <v>388</v>
      </c>
      <c r="N49" s="73" t="s">
        <v>4759</v>
      </c>
      <c r="O49" s="73" t="s">
        <v>386</v>
      </c>
      <c r="P49" s="73" t="s">
        <v>907</v>
      </c>
      <c r="Q49" s="73" t="s">
        <v>932</v>
      </c>
      <c r="R49" s="73" t="s">
        <v>71</v>
      </c>
      <c r="V49" s="60" t="str">
        <f>W49&amp;H49</f>
        <v>CASSICANсиний</v>
      </c>
      <c r="W49" s="60" t="str">
        <f>_xlfn.LET(_xlpm.TextCell,TEXT(G49,"###"),IF(_xlpm.TextCell&lt;&gt;"",IF(StyleSpaceSplit,IFERROR(IF(FIND(" ",_xlpm.TextCell)&gt;=1,MID(_xlpm.TextCell,1,FIND(" ",_xlpm.TextCell)-1),_xlpm.TextCell),_xlpm.TextCell),_xlpm.TextCell),""))</f>
        <v>CASSICAN</v>
      </c>
      <c r="X49" s="60" t="str">
        <f>IF(A49&lt;&gt;"",IFERROR(IF(FIND(" ",G49)&gt;=1,MID(G49,FIND(" ",G49)+1,LEN(G49)),""),""),"")</f>
        <v/>
      </c>
      <c r="AC49" s="51">
        <f>IFERROR(VALUE(MID($C49,1,2)),0)</f>
        <v>80</v>
      </c>
      <c r="AD49" s="44">
        <f>IFERROR(VALUE(MID($C49,4,3)),0)</f>
        <v>794</v>
      </c>
      <c r="AE49" s="51">
        <f>VALUE(RIGHT("00"&amp;AC49,2)&amp;RIGHT("000"&amp;AD49,3))</f>
        <v>80794</v>
      </c>
    </row>
    <row r="50" spans="1:31">
      <c r="A50" s="60" t="str">
        <f>IF(G50&amp;Q50&lt;&gt;"",W50&amp;Q50,"")</f>
        <v>CASSICANblack</v>
      </c>
      <c r="B50" s="60" t="str">
        <f>IF(C50&lt;&gt;"",LEFT(C50,9),"")</f>
        <v>80-794-09</v>
      </c>
      <c r="C50" s="73" t="s">
        <v>5637</v>
      </c>
      <c r="D50" s="73" t="s">
        <v>5638</v>
      </c>
      <c r="E50" s="73" t="s">
        <v>904</v>
      </c>
      <c r="F50" s="74">
        <v>57</v>
      </c>
      <c r="G50" s="74" t="s">
        <v>4758</v>
      </c>
      <c r="H50" s="73" t="s">
        <v>53</v>
      </c>
      <c r="I50" s="73" t="s">
        <v>5045</v>
      </c>
      <c r="J50" s="73" t="s">
        <v>327</v>
      </c>
      <c r="K50" s="73" t="s">
        <v>382</v>
      </c>
      <c r="L50" s="73" t="s">
        <v>383</v>
      </c>
      <c r="M50" s="73" t="s">
        <v>388</v>
      </c>
      <c r="N50" s="73" t="s">
        <v>4759</v>
      </c>
      <c r="O50" s="73" t="s">
        <v>386</v>
      </c>
      <c r="P50" s="73" t="s">
        <v>907</v>
      </c>
      <c r="Q50" s="73" t="s">
        <v>928</v>
      </c>
      <c r="R50" s="73" t="s">
        <v>53</v>
      </c>
      <c r="V50" s="60" t="str">
        <f>W50&amp;H50</f>
        <v>CASSICANчерный</v>
      </c>
      <c r="W50" s="60" t="str">
        <f>_xlfn.LET(_xlpm.TextCell,TEXT(G50,"###"),IF(_xlpm.TextCell&lt;&gt;"",IF(StyleSpaceSplit,IFERROR(IF(FIND(" ",_xlpm.TextCell)&gt;=1,MID(_xlpm.TextCell,1,FIND(" ",_xlpm.TextCell)-1),_xlpm.TextCell),_xlpm.TextCell),_xlpm.TextCell),""))</f>
        <v>CASSICAN</v>
      </c>
      <c r="X50" s="60" t="str">
        <f>IF(A50&lt;&gt;"",IFERROR(IF(FIND(" ",G50)&gt;=1,MID(G50,FIND(" ",G50)+1,LEN(G50)),""),""),"")</f>
        <v/>
      </c>
      <c r="AC50" s="51">
        <f>IFERROR(VALUE(MID($C50,1,2)),0)</f>
        <v>80</v>
      </c>
      <c r="AD50" s="44">
        <f>IFERROR(VALUE(MID($C50,4,3)),0)</f>
        <v>794</v>
      </c>
      <c r="AE50" s="51">
        <f>VALUE(RIGHT("00"&amp;AC50,2)&amp;RIGHT("000"&amp;AD50,3))</f>
        <v>80794</v>
      </c>
    </row>
    <row r="51" spans="1:31">
      <c r="A51" s="60" t="str">
        <f>IF(G51&amp;Q51&lt;&gt;"",W51&amp;Q51,"")</f>
        <v>CASSICANblack</v>
      </c>
      <c r="B51" s="60" t="str">
        <f>IF(C51&lt;&gt;"",LEFT(C51,9),"")</f>
        <v>80-794-09</v>
      </c>
      <c r="C51" s="73" t="s">
        <v>5639</v>
      </c>
      <c r="D51" s="73" t="s">
        <v>5638</v>
      </c>
      <c r="E51" s="73" t="s">
        <v>910</v>
      </c>
      <c r="F51" s="74">
        <v>59</v>
      </c>
      <c r="G51" s="74" t="s">
        <v>4758</v>
      </c>
      <c r="H51" s="73" t="s">
        <v>53</v>
      </c>
      <c r="I51" s="73" t="s">
        <v>5045</v>
      </c>
      <c r="J51" s="73" t="s">
        <v>327</v>
      </c>
      <c r="K51" s="73" t="s">
        <v>382</v>
      </c>
      <c r="L51" s="73" t="s">
        <v>383</v>
      </c>
      <c r="M51" s="73" t="s">
        <v>388</v>
      </c>
      <c r="N51" s="73" t="s">
        <v>4759</v>
      </c>
      <c r="O51" s="73" t="s">
        <v>386</v>
      </c>
      <c r="P51" s="73" t="s">
        <v>907</v>
      </c>
      <c r="Q51" s="73" t="s">
        <v>928</v>
      </c>
      <c r="R51" s="73" t="s">
        <v>53</v>
      </c>
      <c r="V51" s="60" t="str">
        <f>W51&amp;H51</f>
        <v>CASSICANчерный</v>
      </c>
      <c r="W51" s="60" t="str">
        <f>_xlfn.LET(_xlpm.TextCell,TEXT(G51,"###"),IF(_xlpm.TextCell&lt;&gt;"",IF(StyleSpaceSplit,IFERROR(IF(FIND(" ",_xlpm.TextCell)&gt;=1,MID(_xlpm.TextCell,1,FIND(" ",_xlpm.TextCell)-1),_xlpm.TextCell),_xlpm.TextCell),_xlpm.TextCell),""))</f>
        <v>CASSICAN</v>
      </c>
      <c r="X51" s="60" t="str">
        <f>IF(A51&lt;&gt;"",IFERROR(IF(FIND(" ",G51)&gt;=1,MID(G51,FIND(" ",G51)+1,LEN(G51)),""),""),"")</f>
        <v/>
      </c>
      <c r="AC51" s="51">
        <f>IFERROR(VALUE(MID($C51,1,2)),0)</f>
        <v>80</v>
      </c>
      <c r="AD51" s="44">
        <f>IFERROR(VALUE(MID($C51,4,3)),0)</f>
        <v>794</v>
      </c>
      <c r="AE51" s="51">
        <f>VALUE(RIGHT("00"&amp;AC51,2)&amp;RIGHT("000"&amp;AD51,3))</f>
        <v>80794</v>
      </c>
    </row>
    <row r="52" spans="1:31">
      <c r="A52" s="60" t="str">
        <f>IF(G52&amp;Q52&lt;&gt;"",W52&amp;Q52,"")</f>
        <v>COLORADOdark grey</v>
      </c>
      <c r="B52" s="60" t="str">
        <f>IF(C52&lt;&gt;"",LEFT(C52,9),"")</f>
        <v>81-025-05</v>
      </c>
      <c r="C52" s="73" t="s">
        <v>6434</v>
      </c>
      <c r="D52" s="73" t="s">
        <v>6435</v>
      </c>
      <c r="E52" s="73" t="s">
        <v>904</v>
      </c>
      <c r="F52" s="74">
        <v>57</v>
      </c>
      <c r="G52" s="74" t="s">
        <v>6436</v>
      </c>
      <c r="H52" s="73" t="s">
        <v>277</v>
      </c>
      <c r="I52" s="73" t="s">
        <v>6437</v>
      </c>
      <c r="J52" s="73" t="s">
        <v>327</v>
      </c>
      <c r="K52" s="73" t="s">
        <v>390</v>
      </c>
      <c r="L52" s="73" t="s">
        <v>383</v>
      </c>
      <c r="M52" s="73" t="s">
        <v>388</v>
      </c>
      <c r="N52" s="73" t="s">
        <v>43</v>
      </c>
      <c r="O52" s="73" t="s">
        <v>386</v>
      </c>
      <c r="P52" s="73" t="s">
        <v>907</v>
      </c>
      <c r="Q52" s="73" t="s">
        <v>1405</v>
      </c>
      <c r="R52" s="73" t="s">
        <v>83</v>
      </c>
      <c r="V52" s="60" t="str">
        <f>W52&amp;H52</f>
        <v>COLORADOтемно-серый</v>
      </c>
      <c r="W52" s="60" t="str">
        <f>_xlfn.LET(_xlpm.TextCell,TEXT(G52,"###"),IF(_xlpm.TextCell&lt;&gt;"",IF(StyleSpaceSplit,IFERROR(IF(FIND(" ",_xlpm.TextCell)&gt;=1,MID(_xlpm.TextCell,1,FIND(" ",_xlpm.TextCell)-1),_xlpm.TextCell),_xlpm.TextCell),_xlpm.TextCell),""))</f>
        <v>COLORADO</v>
      </c>
      <c r="X52" s="60" t="str">
        <f>IF(A52&lt;&gt;"",IFERROR(IF(FIND(" ",G52)&gt;=1,MID(G52,FIND(" ",G52)+1,LEN(G52)),""),""),"")</f>
        <v/>
      </c>
      <c r="AC52" s="51">
        <f>IFERROR(VALUE(MID($C52,1,2)),0)</f>
        <v>81</v>
      </c>
      <c r="AD52" s="44">
        <f>IFERROR(VALUE(MID($C52,4,3)),0)</f>
        <v>25</v>
      </c>
      <c r="AE52" s="51">
        <f>VALUE(RIGHT("00"&amp;AC52,2)&amp;RIGHT("000"&amp;AD52,3))</f>
        <v>81025</v>
      </c>
    </row>
    <row r="53" spans="1:31">
      <c r="A53" s="60" t="str">
        <f>IF(G53&amp;Q53&lt;&gt;"",W53&amp;Q53,"")</f>
        <v>COLORADOdark grey</v>
      </c>
      <c r="B53" s="60" t="str">
        <f>IF(C53&lt;&gt;"",LEFT(C53,9),"")</f>
        <v>81-025-05</v>
      </c>
      <c r="C53" s="73" t="s">
        <v>6438</v>
      </c>
      <c r="D53" s="73" t="s">
        <v>6435</v>
      </c>
      <c r="E53" s="73" t="s">
        <v>910</v>
      </c>
      <c r="F53" s="74">
        <v>59</v>
      </c>
      <c r="G53" s="74" t="s">
        <v>6436</v>
      </c>
      <c r="H53" s="73" t="s">
        <v>277</v>
      </c>
      <c r="I53" s="73" t="s">
        <v>6437</v>
      </c>
      <c r="J53" s="73" t="s">
        <v>327</v>
      </c>
      <c r="K53" s="73" t="s">
        <v>390</v>
      </c>
      <c r="L53" s="73" t="s">
        <v>383</v>
      </c>
      <c r="M53" s="73" t="s">
        <v>388</v>
      </c>
      <c r="N53" s="73" t="s">
        <v>43</v>
      </c>
      <c r="O53" s="73" t="s">
        <v>386</v>
      </c>
      <c r="P53" s="73" t="s">
        <v>907</v>
      </c>
      <c r="Q53" s="73" t="s">
        <v>1405</v>
      </c>
      <c r="R53" s="73" t="s">
        <v>83</v>
      </c>
      <c r="V53" s="60" t="str">
        <f>W53&amp;H53</f>
        <v>COLORADOтемно-серый</v>
      </c>
      <c r="W53" s="60" t="str">
        <f>_xlfn.LET(_xlpm.TextCell,TEXT(G53,"###"),IF(_xlpm.TextCell&lt;&gt;"",IF(StyleSpaceSplit,IFERROR(IF(FIND(" ",_xlpm.TextCell)&gt;=1,MID(_xlpm.TextCell,1,FIND(" ",_xlpm.TextCell)-1),_xlpm.TextCell),_xlpm.TextCell),_xlpm.TextCell),""))</f>
        <v>COLORADO</v>
      </c>
      <c r="X53" s="60" t="str">
        <f>IF(A53&lt;&gt;"",IFERROR(IF(FIND(" ",G53)&gt;=1,MID(G53,FIND(" ",G53)+1,LEN(G53)),""),""),"")</f>
        <v/>
      </c>
      <c r="AC53" s="51">
        <f>IFERROR(VALUE(MID($C53,1,2)),0)</f>
        <v>81</v>
      </c>
      <c r="AD53" s="44">
        <f>IFERROR(VALUE(MID($C53,4,3)),0)</f>
        <v>25</v>
      </c>
      <c r="AE53" s="51">
        <f>VALUE(RIGHT("00"&amp;AC53,2)&amp;RIGHT("000"&amp;AD53,3))</f>
        <v>81025</v>
      </c>
    </row>
    <row r="54" spans="1:31">
      <c r="A54" s="60" t="str">
        <f>IF(G54&amp;Q54&lt;&gt;"",W54&amp;Q54,"")</f>
        <v>CONQUEST 001beige</v>
      </c>
      <c r="B54" s="60" t="str">
        <f>IF(C54&lt;&gt;"",LEFT(C54,9),"")</f>
        <v>80-626-02</v>
      </c>
      <c r="C54" s="73" t="s">
        <v>4762</v>
      </c>
      <c r="D54" s="73" t="s">
        <v>4763</v>
      </c>
      <c r="E54" s="73" t="s">
        <v>931</v>
      </c>
      <c r="F54" s="74">
        <v>0</v>
      </c>
      <c r="G54" s="74" t="s">
        <v>3477</v>
      </c>
      <c r="H54" s="73" t="s">
        <v>63</v>
      </c>
      <c r="I54" s="73" t="s">
        <v>4764</v>
      </c>
      <c r="J54" s="73" t="s">
        <v>327</v>
      </c>
      <c r="K54" s="73" t="s">
        <v>382</v>
      </c>
      <c r="L54" s="73" t="s">
        <v>383</v>
      </c>
      <c r="M54" s="73" t="s">
        <v>388</v>
      </c>
      <c r="N54" s="73" t="s">
        <v>43</v>
      </c>
      <c r="O54" s="73" t="s">
        <v>386</v>
      </c>
      <c r="P54" s="73" t="s">
        <v>907</v>
      </c>
      <c r="Q54" s="73" t="s">
        <v>937</v>
      </c>
      <c r="R54" s="73" t="s">
        <v>63</v>
      </c>
      <c r="V54" s="60" t="str">
        <f>W54&amp;H54</f>
        <v>CONQUEST 001бежевый</v>
      </c>
      <c r="W54" s="60" t="str">
        <f>_xlfn.LET(_xlpm.TextCell,TEXT(G54,"###"),IF(_xlpm.TextCell&lt;&gt;"",IF(StyleSpaceSplit,IFERROR(IF(FIND(" ",_xlpm.TextCell)&gt;=1,MID(_xlpm.TextCell,1,FIND(" ",_xlpm.TextCell)-1),_xlpm.TextCell),_xlpm.TextCell),_xlpm.TextCell),""))</f>
        <v>CONQUEST 001</v>
      </c>
      <c r="X54" s="60" t="str">
        <f>IF(A54&lt;&gt;"",IFERROR(IF(FIND(" ",G54)&gt;=1,MID(G54,FIND(" ",G54)+1,LEN(G54)),""),""),"")</f>
        <v>001</v>
      </c>
      <c r="AC54" s="51">
        <f>IFERROR(VALUE(MID($C54,1,2)),0)</f>
        <v>80</v>
      </c>
      <c r="AD54" s="44">
        <f>IFERROR(VALUE(MID($C54,4,3)),0)</f>
        <v>626</v>
      </c>
      <c r="AE54" s="51">
        <f>VALUE(RIGHT("00"&amp;AC54,2)&amp;RIGHT("000"&amp;AD54,3))</f>
        <v>80626</v>
      </c>
    </row>
    <row r="55" spans="1:31">
      <c r="A55" s="60" t="str">
        <f>IF(G55&amp;Q55&lt;&gt;"",W55&amp;Q55,"")</f>
        <v>CONQUEST 001grey</v>
      </c>
      <c r="B55" s="60" t="str">
        <f>IF(C55&lt;&gt;"",LEFT(C55,9),"")</f>
        <v>80-626-08</v>
      </c>
      <c r="C55" s="73" t="s">
        <v>3480</v>
      </c>
      <c r="D55" s="73" t="s">
        <v>3481</v>
      </c>
      <c r="E55" s="73" t="s">
        <v>931</v>
      </c>
      <c r="F55" s="74">
        <v>0</v>
      </c>
      <c r="G55" s="74" t="s">
        <v>3477</v>
      </c>
      <c r="H55" s="73" t="s">
        <v>83</v>
      </c>
      <c r="I55" s="73" t="s">
        <v>906</v>
      </c>
      <c r="J55" s="73" t="s">
        <v>327</v>
      </c>
      <c r="K55" s="73" t="s">
        <v>382</v>
      </c>
      <c r="L55" s="73" t="s">
        <v>383</v>
      </c>
      <c r="M55" s="73" t="s">
        <v>388</v>
      </c>
      <c r="N55" s="73" t="s">
        <v>43</v>
      </c>
      <c r="O55" s="73" t="s">
        <v>386</v>
      </c>
      <c r="P55" s="73" t="s">
        <v>907</v>
      </c>
      <c r="Q55" s="73" t="s">
        <v>917</v>
      </c>
      <c r="R55" s="73" t="s">
        <v>83</v>
      </c>
      <c r="V55" s="60" t="str">
        <f>W55&amp;H55</f>
        <v>CONQUEST 001серый</v>
      </c>
      <c r="W55" s="60" t="str">
        <f>_xlfn.LET(_xlpm.TextCell,TEXT(G55,"###"),IF(_xlpm.TextCell&lt;&gt;"",IF(StyleSpaceSplit,IFERROR(IF(FIND(" ",_xlpm.TextCell)&gt;=1,MID(_xlpm.TextCell,1,FIND(" ",_xlpm.TextCell)-1),_xlpm.TextCell),_xlpm.TextCell),_xlpm.TextCell),""))</f>
        <v>CONQUEST 001</v>
      </c>
      <c r="X55" s="60" t="str">
        <f>IF(A55&lt;&gt;"",IFERROR(IF(FIND(" ",G55)&gt;=1,MID(G55,FIND(" ",G55)+1,LEN(G55)),""),""),"")</f>
        <v>001</v>
      </c>
      <c r="AC55" s="51">
        <f>IFERROR(VALUE(MID($C55,1,2)),0)</f>
        <v>80</v>
      </c>
      <c r="AD55" s="44">
        <f>IFERROR(VALUE(MID($C55,4,3)),0)</f>
        <v>626</v>
      </c>
      <c r="AE55" s="51">
        <f>VALUE(RIGHT("00"&amp;AC55,2)&amp;RIGHT("000"&amp;AD55,3))</f>
        <v>80626</v>
      </c>
    </row>
    <row r="56" spans="1:31">
      <c r="A56" s="60" t="str">
        <f>IF(G56&amp;Q56&lt;&gt;"",W56&amp;Q56,"")</f>
        <v>CONQUEST 001blue</v>
      </c>
      <c r="B56" s="60" t="str">
        <f>IF(C56&lt;&gt;"",LEFT(C56,9),"")</f>
        <v>80-626-06</v>
      </c>
      <c r="C56" s="73" t="s">
        <v>3478</v>
      </c>
      <c r="D56" s="73" t="s">
        <v>3479</v>
      </c>
      <c r="E56" s="73" t="s">
        <v>931</v>
      </c>
      <c r="F56" s="74">
        <v>0</v>
      </c>
      <c r="G56" s="74" t="s">
        <v>3477</v>
      </c>
      <c r="H56" s="73" t="s">
        <v>71</v>
      </c>
      <c r="I56" s="73" t="s">
        <v>906</v>
      </c>
      <c r="J56" s="73" t="s">
        <v>327</v>
      </c>
      <c r="K56" s="73" t="s">
        <v>382</v>
      </c>
      <c r="L56" s="73" t="s">
        <v>383</v>
      </c>
      <c r="M56" s="73" t="s">
        <v>388</v>
      </c>
      <c r="N56" s="73" t="s">
        <v>43</v>
      </c>
      <c r="O56" s="73" t="s">
        <v>386</v>
      </c>
      <c r="P56" s="73" t="s">
        <v>907</v>
      </c>
      <c r="Q56" s="73" t="s">
        <v>932</v>
      </c>
      <c r="R56" s="73" t="s">
        <v>71</v>
      </c>
      <c r="V56" s="60" t="str">
        <f>W56&amp;H56</f>
        <v>CONQUEST 001синий</v>
      </c>
      <c r="W56" s="60" t="str">
        <f>_xlfn.LET(_xlpm.TextCell,TEXT(G56,"###"),IF(_xlpm.TextCell&lt;&gt;"",IF(StyleSpaceSplit,IFERROR(IF(FIND(" ",_xlpm.TextCell)&gt;=1,MID(_xlpm.TextCell,1,FIND(" ",_xlpm.TextCell)-1),_xlpm.TextCell),_xlpm.TextCell),_xlpm.TextCell),""))</f>
        <v>CONQUEST 001</v>
      </c>
      <c r="X56" s="60" t="str">
        <f>IF(A56&lt;&gt;"",IFERROR(IF(FIND(" ",G56)&gt;=1,MID(G56,FIND(" ",G56)+1,LEN(G56)),""),""),"")</f>
        <v>001</v>
      </c>
      <c r="AC56" s="51">
        <f>IFERROR(VALUE(MID($C56,1,2)),0)</f>
        <v>80</v>
      </c>
      <c r="AD56" s="44">
        <f>IFERROR(VALUE(MID($C56,4,3)),0)</f>
        <v>626</v>
      </c>
      <c r="AE56" s="51">
        <f>VALUE(RIGHT("00"&amp;AC56,2)&amp;RIGHT("000"&amp;AD56,3))</f>
        <v>80626</v>
      </c>
    </row>
    <row r="57" spans="1:31">
      <c r="A57" s="60" t="str">
        <f>IF(G57&amp;Q57&lt;&gt;"",W57&amp;Q57,"")</f>
        <v>CONQUEST 001black</v>
      </c>
      <c r="B57" s="60" t="str">
        <f>IF(C57&lt;&gt;"",LEFT(C57,9),"")</f>
        <v>80-626-09</v>
      </c>
      <c r="C57" s="73" t="s">
        <v>3475</v>
      </c>
      <c r="D57" s="73" t="s">
        <v>3476</v>
      </c>
      <c r="E57" s="73" t="s">
        <v>931</v>
      </c>
      <c r="F57" s="74">
        <v>0</v>
      </c>
      <c r="G57" s="74" t="s">
        <v>3477</v>
      </c>
      <c r="H57" s="73" t="s">
        <v>53</v>
      </c>
      <c r="I57" s="73" t="s">
        <v>906</v>
      </c>
      <c r="J57" s="73" t="s">
        <v>327</v>
      </c>
      <c r="K57" s="73" t="s">
        <v>382</v>
      </c>
      <c r="L57" s="73" t="s">
        <v>383</v>
      </c>
      <c r="M57" s="73" t="s">
        <v>388</v>
      </c>
      <c r="N57" s="73" t="s">
        <v>43</v>
      </c>
      <c r="O57" s="73" t="s">
        <v>386</v>
      </c>
      <c r="P57" s="73" t="s">
        <v>907</v>
      </c>
      <c r="Q57" s="73" t="s">
        <v>928</v>
      </c>
      <c r="R57" s="73" t="s">
        <v>53</v>
      </c>
      <c r="V57" s="60" t="str">
        <f>W57&amp;H57</f>
        <v>CONQUEST 001черный</v>
      </c>
      <c r="W57" s="60" t="str">
        <f>_xlfn.LET(_xlpm.TextCell,TEXT(G57,"###"),IF(_xlpm.TextCell&lt;&gt;"",IF(StyleSpaceSplit,IFERROR(IF(FIND(" ",_xlpm.TextCell)&gt;=1,MID(_xlpm.TextCell,1,FIND(" ",_xlpm.TextCell)-1),_xlpm.TextCell),_xlpm.TextCell),_xlpm.TextCell),""))</f>
        <v>CONQUEST 001</v>
      </c>
      <c r="X57" s="60" t="str">
        <f>IF(A57&lt;&gt;"",IFERROR(IF(FIND(" ",G57)&gt;=1,MID(G57,FIND(" ",G57)+1,LEN(G57)),""),""),"")</f>
        <v>001</v>
      </c>
      <c r="AC57" s="51">
        <f>IFERROR(VALUE(MID($C57,1,2)),0)</f>
        <v>80</v>
      </c>
      <c r="AD57" s="44">
        <f>IFERROR(VALUE(MID($C57,4,3)),0)</f>
        <v>626</v>
      </c>
      <c r="AE57" s="51">
        <f>VALUE(RIGHT("00"&amp;AC57,2)&amp;RIGHT("000"&amp;AD57,3))</f>
        <v>80626</v>
      </c>
    </row>
    <row r="58" spans="1:31">
      <c r="A58" s="60" t="str">
        <f>IF(G58&amp;Q58&lt;&gt;"",W58&amp;Q58,"")</f>
        <v>CONQUEST 005black</v>
      </c>
      <c r="B58" s="60" t="str">
        <f>IF(C58&lt;&gt;"",LEFT(C58,9),"")</f>
        <v>80-518-09</v>
      </c>
      <c r="C58" s="73" t="s">
        <v>1733</v>
      </c>
      <c r="D58" s="73" t="s">
        <v>1734</v>
      </c>
      <c r="E58" s="73" t="s">
        <v>920</v>
      </c>
      <c r="F58" s="74">
        <v>58</v>
      </c>
      <c r="G58" s="74" t="s">
        <v>1735</v>
      </c>
      <c r="H58" s="73" t="s">
        <v>53</v>
      </c>
      <c r="I58" s="73" t="s">
        <v>964</v>
      </c>
      <c r="J58" s="73" t="s">
        <v>327</v>
      </c>
      <c r="K58" s="73" t="s">
        <v>382</v>
      </c>
      <c r="L58" s="73" t="s">
        <v>383</v>
      </c>
      <c r="M58" s="73" t="s">
        <v>388</v>
      </c>
      <c r="O58" s="73" t="s">
        <v>385</v>
      </c>
      <c r="P58" s="73" t="s">
        <v>907</v>
      </c>
      <c r="Q58" s="73" t="s">
        <v>928</v>
      </c>
      <c r="R58" s="73" t="s">
        <v>53</v>
      </c>
      <c r="V58" s="60" t="str">
        <f>W58&amp;H58</f>
        <v>CONQUEST 005черный</v>
      </c>
      <c r="W58" s="60" t="str">
        <f>_xlfn.LET(_xlpm.TextCell,TEXT(G58,"###"),IF(_xlpm.TextCell&lt;&gt;"",IF(StyleSpaceSplit,IFERROR(IF(FIND(" ",_xlpm.TextCell)&gt;=1,MID(_xlpm.TextCell,1,FIND(" ",_xlpm.TextCell)-1),_xlpm.TextCell),_xlpm.TextCell),_xlpm.TextCell),""))</f>
        <v>CONQUEST 005</v>
      </c>
      <c r="X58" s="60" t="str">
        <f>IF(A58&lt;&gt;"",IFERROR(IF(FIND(" ",G58)&gt;=1,MID(G58,FIND(" ",G58)+1,LEN(G58)),""),""),"")</f>
        <v>005</v>
      </c>
      <c r="AC58" s="51">
        <f>IFERROR(VALUE(MID($C58,1,2)),0)</f>
        <v>80</v>
      </c>
      <c r="AD58" s="44">
        <f>IFERROR(VALUE(MID($C58,4,3)),0)</f>
        <v>518</v>
      </c>
      <c r="AE58" s="51">
        <f>VALUE(RIGHT("00"&amp;AC58,2)&amp;RIGHT("000"&amp;AD58,3))</f>
        <v>80518</v>
      </c>
    </row>
    <row r="59" spans="1:31">
      <c r="A59" s="60" t="str">
        <f>IF(G59&amp;Q59&lt;&gt;"",W59&amp;Q59,"")</f>
        <v>CONQUEST 010beige</v>
      </c>
      <c r="B59" s="60" t="str">
        <f>IF(C59&lt;&gt;"",LEFT(C59,9),"")</f>
        <v>80-651-02</v>
      </c>
      <c r="C59" s="73" t="s">
        <v>3856</v>
      </c>
      <c r="D59" s="73" t="s">
        <v>3857</v>
      </c>
      <c r="E59" s="73" t="s">
        <v>904</v>
      </c>
      <c r="F59" s="74">
        <v>57</v>
      </c>
      <c r="G59" s="74" t="s">
        <v>3858</v>
      </c>
      <c r="H59" s="73" t="s">
        <v>63</v>
      </c>
      <c r="I59" s="73" t="s">
        <v>906</v>
      </c>
      <c r="J59" s="73" t="s">
        <v>327</v>
      </c>
      <c r="K59" s="73" t="s">
        <v>382</v>
      </c>
      <c r="L59" s="73" t="s">
        <v>383</v>
      </c>
      <c r="M59" s="73" t="s">
        <v>388</v>
      </c>
      <c r="N59" s="73" t="s">
        <v>43</v>
      </c>
      <c r="O59" s="73" t="s">
        <v>385</v>
      </c>
      <c r="P59" s="73" t="s">
        <v>907</v>
      </c>
      <c r="Q59" s="73" t="s">
        <v>937</v>
      </c>
      <c r="R59" s="73" t="s">
        <v>63</v>
      </c>
      <c r="V59" s="60" t="str">
        <f>W59&amp;H59</f>
        <v>CONQUEST 010бежевый</v>
      </c>
      <c r="W59" s="60" t="str">
        <f>_xlfn.LET(_xlpm.TextCell,TEXT(G59,"###"),IF(_xlpm.TextCell&lt;&gt;"",IF(StyleSpaceSplit,IFERROR(IF(FIND(" ",_xlpm.TextCell)&gt;=1,MID(_xlpm.TextCell,1,FIND(" ",_xlpm.TextCell)-1),_xlpm.TextCell),_xlpm.TextCell),_xlpm.TextCell),""))</f>
        <v>CONQUEST 010</v>
      </c>
      <c r="X59" s="60" t="str">
        <f>IF(A59&lt;&gt;"",IFERROR(IF(FIND(" ",G59)&gt;=1,MID(G59,FIND(" ",G59)+1,LEN(G59)),""),""),"")</f>
        <v>010</v>
      </c>
      <c r="AC59" s="51">
        <f>IFERROR(VALUE(MID($C59,1,2)),0)</f>
        <v>80</v>
      </c>
      <c r="AD59" s="44">
        <f>IFERROR(VALUE(MID($C59,4,3)),0)</f>
        <v>651</v>
      </c>
      <c r="AE59" s="51">
        <f>VALUE(RIGHT("00"&amp;AC59,2)&amp;RIGHT("000"&amp;AD59,3))</f>
        <v>80651</v>
      </c>
    </row>
    <row r="60" spans="1:31">
      <c r="A60" s="60" t="str">
        <f>IF(G60&amp;Q60&lt;&gt;"",W60&amp;Q60,"")</f>
        <v>CONQUEST 010grey</v>
      </c>
      <c r="B60" s="60" t="str">
        <f>IF(C60&lt;&gt;"",LEFT(C60,9),"")</f>
        <v>80-651-08</v>
      </c>
      <c r="C60" s="73" t="s">
        <v>4399</v>
      </c>
      <c r="D60" s="73" t="s">
        <v>4400</v>
      </c>
      <c r="E60" s="73" t="s">
        <v>956</v>
      </c>
      <c r="F60" s="74">
        <v>55</v>
      </c>
      <c r="G60" s="74" t="s">
        <v>3858</v>
      </c>
      <c r="H60" s="73" t="s">
        <v>83</v>
      </c>
      <c r="I60" s="73" t="s">
        <v>906</v>
      </c>
      <c r="J60" s="73" t="s">
        <v>327</v>
      </c>
      <c r="K60" s="73" t="s">
        <v>382</v>
      </c>
      <c r="L60" s="73" t="s">
        <v>383</v>
      </c>
      <c r="M60" s="73" t="s">
        <v>384</v>
      </c>
      <c r="N60" s="73" t="s">
        <v>43</v>
      </c>
      <c r="O60" s="73" t="s">
        <v>385</v>
      </c>
      <c r="P60" s="73" t="s">
        <v>907</v>
      </c>
      <c r="Q60" s="73" t="s">
        <v>917</v>
      </c>
      <c r="R60" s="73" t="s">
        <v>83</v>
      </c>
      <c r="V60" s="60" t="str">
        <f>W60&amp;H60</f>
        <v>CONQUEST 010серый</v>
      </c>
      <c r="W60" s="60" t="str">
        <f>_xlfn.LET(_xlpm.TextCell,TEXT(G60,"###"),IF(_xlpm.TextCell&lt;&gt;"",IF(StyleSpaceSplit,IFERROR(IF(FIND(" ",_xlpm.TextCell)&gt;=1,MID(_xlpm.TextCell,1,FIND(" ",_xlpm.TextCell)-1),_xlpm.TextCell),_xlpm.TextCell),_xlpm.TextCell),""))</f>
        <v>CONQUEST 010</v>
      </c>
      <c r="X60" s="60" t="str">
        <f>IF(A60&lt;&gt;"",IFERROR(IF(FIND(" ",G60)&gt;=1,MID(G60,FIND(" ",G60)+1,LEN(G60)),""),""),"")</f>
        <v>010</v>
      </c>
      <c r="AC60" s="51">
        <f>IFERROR(VALUE(MID($C60,1,2)),0)</f>
        <v>80</v>
      </c>
      <c r="AD60" s="44">
        <f>IFERROR(VALUE(MID($C60,4,3)),0)</f>
        <v>651</v>
      </c>
      <c r="AE60" s="51">
        <f>VALUE(RIGHT("00"&amp;AC60,2)&amp;RIGHT("000"&amp;AD60,3))</f>
        <v>80651</v>
      </c>
    </row>
    <row r="61" spans="1:31">
      <c r="A61" s="60" t="str">
        <f>IF(G61&amp;Q61&lt;&gt;"",W61&amp;Q61,"")</f>
        <v>CONQUEST 010grey</v>
      </c>
      <c r="B61" s="60" t="str">
        <f>IF(C61&lt;&gt;"",LEFT(C61,9),"")</f>
        <v>80-651-08</v>
      </c>
      <c r="C61" s="73" t="s">
        <v>4401</v>
      </c>
      <c r="D61" s="73" t="s">
        <v>4400</v>
      </c>
      <c r="E61" s="73" t="s">
        <v>904</v>
      </c>
      <c r="F61" s="74">
        <v>57</v>
      </c>
      <c r="G61" s="74" t="s">
        <v>3858</v>
      </c>
      <c r="H61" s="73" t="s">
        <v>83</v>
      </c>
      <c r="I61" s="73" t="s">
        <v>906</v>
      </c>
      <c r="J61" s="73" t="s">
        <v>327</v>
      </c>
      <c r="K61" s="73" t="s">
        <v>382</v>
      </c>
      <c r="L61" s="73" t="s">
        <v>383</v>
      </c>
      <c r="M61" s="73" t="s">
        <v>384</v>
      </c>
      <c r="N61" s="73" t="s">
        <v>43</v>
      </c>
      <c r="O61" s="73" t="s">
        <v>385</v>
      </c>
      <c r="P61" s="73" t="s">
        <v>907</v>
      </c>
      <c r="Q61" s="73" t="s">
        <v>917</v>
      </c>
      <c r="R61" s="73" t="s">
        <v>83</v>
      </c>
      <c r="V61" s="60" t="str">
        <f>W61&amp;H61</f>
        <v>CONQUEST 010серый</v>
      </c>
      <c r="W61" s="60" t="str">
        <f>_xlfn.LET(_xlpm.TextCell,TEXT(G61,"###"),IF(_xlpm.TextCell&lt;&gt;"",IF(StyleSpaceSplit,IFERROR(IF(FIND(" ",_xlpm.TextCell)&gt;=1,MID(_xlpm.TextCell,1,FIND(" ",_xlpm.TextCell)-1),_xlpm.TextCell),_xlpm.TextCell),_xlpm.TextCell),""))</f>
        <v>CONQUEST 010</v>
      </c>
      <c r="X61" s="60" t="str">
        <f>IF(A61&lt;&gt;"",IFERROR(IF(FIND(" ",G61)&gt;=1,MID(G61,FIND(" ",G61)+1,LEN(G61)),""),""),"")</f>
        <v>010</v>
      </c>
      <c r="AC61" s="51">
        <f>IFERROR(VALUE(MID($C61,1,2)),0)</f>
        <v>80</v>
      </c>
      <c r="AD61" s="44">
        <f>IFERROR(VALUE(MID($C61,4,3)),0)</f>
        <v>651</v>
      </c>
      <c r="AE61" s="51">
        <f>VALUE(RIGHT("00"&amp;AC61,2)&amp;RIGHT("000"&amp;AD61,3))</f>
        <v>80651</v>
      </c>
    </row>
    <row r="62" spans="1:31">
      <c r="A62" s="60" t="str">
        <f>IF(G62&amp;Q62&lt;&gt;"",W62&amp;Q62,"")</f>
        <v>CONQUEST 010grey</v>
      </c>
      <c r="B62" s="60" t="str">
        <f>IF(C62&lt;&gt;"",LEFT(C62,9),"")</f>
        <v>80-651-08</v>
      </c>
      <c r="C62" s="73" t="s">
        <v>4402</v>
      </c>
      <c r="D62" s="73" t="s">
        <v>4400</v>
      </c>
      <c r="E62" s="73" t="s">
        <v>920</v>
      </c>
      <c r="F62" s="74">
        <v>58</v>
      </c>
      <c r="G62" s="74" t="s">
        <v>3858</v>
      </c>
      <c r="H62" s="73" t="s">
        <v>83</v>
      </c>
      <c r="I62" s="73" t="s">
        <v>906</v>
      </c>
      <c r="J62" s="73" t="s">
        <v>327</v>
      </c>
      <c r="K62" s="73" t="s">
        <v>382</v>
      </c>
      <c r="L62" s="73" t="s">
        <v>383</v>
      </c>
      <c r="M62" s="73" t="s">
        <v>384</v>
      </c>
      <c r="N62" s="73" t="s">
        <v>43</v>
      </c>
      <c r="O62" s="73" t="s">
        <v>385</v>
      </c>
      <c r="P62" s="73" t="s">
        <v>907</v>
      </c>
      <c r="Q62" s="73" t="s">
        <v>917</v>
      </c>
      <c r="R62" s="73" t="s">
        <v>83</v>
      </c>
      <c r="V62" s="60" t="str">
        <f>W62&amp;H62</f>
        <v>CONQUEST 010серый</v>
      </c>
      <c r="W62" s="60" t="str">
        <f>_xlfn.LET(_xlpm.TextCell,TEXT(G62,"###"),IF(_xlpm.TextCell&lt;&gt;"",IF(StyleSpaceSplit,IFERROR(IF(FIND(" ",_xlpm.TextCell)&gt;=1,MID(_xlpm.TextCell,1,FIND(" ",_xlpm.TextCell)-1),_xlpm.TextCell),_xlpm.TextCell),_xlpm.TextCell),""))</f>
        <v>CONQUEST 010</v>
      </c>
      <c r="X62" s="60" t="str">
        <f>IF(A62&lt;&gt;"",IFERROR(IF(FIND(" ",G62)&gt;=1,MID(G62,FIND(" ",G62)+1,LEN(G62)),""),""),"")</f>
        <v>010</v>
      </c>
      <c r="AC62" s="51">
        <f>IFERROR(VALUE(MID($C62,1,2)),0)</f>
        <v>80</v>
      </c>
      <c r="AD62" s="44">
        <f>IFERROR(VALUE(MID($C62,4,3)),0)</f>
        <v>651</v>
      </c>
      <c r="AE62" s="51">
        <f>VALUE(RIGHT("00"&amp;AC62,2)&amp;RIGHT("000"&amp;AD62,3))</f>
        <v>80651</v>
      </c>
    </row>
    <row r="63" spans="1:31">
      <c r="A63" s="60" t="str">
        <f>IF(G63&amp;Q63&lt;&gt;"",W63&amp;Q63,"")</f>
        <v>CONQUEST 010grey</v>
      </c>
      <c r="B63" s="60" t="str">
        <f>IF(C63&lt;&gt;"",LEFT(C63,9),"")</f>
        <v>80-651-08</v>
      </c>
      <c r="C63" s="73" t="s">
        <v>4403</v>
      </c>
      <c r="D63" s="73" t="s">
        <v>4400</v>
      </c>
      <c r="E63" s="73" t="s">
        <v>910</v>
      </c>
      <c r="F63" s="74">
        <v>59</v>
      </c>
      <c r="G63" s="74" t="s">
        <v>3858</v>
      </c>
      <c r="H63" s="73" t="s">
        <v>83</v>
      </c>
      <c r="I63" s="73" t="s">
        <v>906</v>
      </c>
      <c r="J63" s="73" t="s">
        <v>327</v>
      </c>
      <c r="K63" s="73" t="s">
        <v>382</v>
      </c>
      <c r="L63" s="73" t="s">
        <v>383</v>
      </c>
      <c r="M63" s="73" t="s">
        <v>384</v>
      </c>
      <c r="N63" s="73" t="s">
        <v>43</v>
      </c>
      <c r="O63" s="73" t="s">
        <v>385</v>
      </c>
      <c r="P63" s="73" t="s">
        <v>907</v>
      </c>
      <c r="Q63" s="73" t="s">
        <v>917</v>
      </c>
      <c r="R63" s="73" t="s">
        <v>83</v>
      </c>
      <c r="V63" s="60" t="str">
        <f>W63&amp;H63</f>
        <v>CONQUEST 010серый</v>
      </c>
      <c r="W63" s="60" t="str">
        <f>_xlfn.LET(_xlpm.TextCell,TEXT(G63,"###"),IF(_xlpm.TextCell&lt;&gt;"",IF(StyleSpaceSplit,IFERROR(IF(FIND(" ",_xlpm.TextCell)&gt;=1,MID(_xlpm.TextCell,1,FIND(" ",_xlpm.TextCell)-1),_xlpm.TextCell),_xlpm.TextCell),_xlpm.TextCell),""))</f>
        <v>CONQUEST 010</v>
      </c>
      <c r="X63" s="60" t="str">
        <f>IF(A63&lt;&gt;"",IFERROR(IF(FIND(" ",G63)&gt;=1,MID(G63,FIND(" ",G63)+1,LEN(G63)),""),""),"")</f>
        <v>010</v>
      </c>
      <c r="AC63" s="51">
        <f>IFERROR(VALUE(MID($C63,1,2)),0)</f>
        <v>80</v>
      </c>
      <c r="AD63" s="44">
        <f>IFERROR(VALUE(MID($C63,4,3)),0)</f>
        <v>651</v>
      </c>
      <c r="AE63" s="51">
        <f>VALUE(RIGHT("00"&amp;AC63,2)&amp;RIGHT("000"&amp;AD63,3))</f>
        <v>80651</v>
      </c>
    </row>
    <row r="64" spans="1:31">
      <c r="A64" s="60" t="str">
        <f>IF(G64&amp;Q64&lt;&gt;"",W64&amp;Q64,"")</f>
        <v>CONQUEST 010grey</v>
      </c>
      <c r="B64" s="60" t="str">
        <f>IF(C64&lt;&gt;"",LEFT(C64,9),"")</f>
        <v>80-651-08</v>
      </c>
      <c r="C64" s="73" t="s">
        <v>4404</v>
      </c>
      <c r="D64" s="73" t="s">
        <v>4400</v>
      </c>
      <c r="E64" s="73" t="s">
        <v>922</v>
      </c>
      <c r="F64" s="74">
        <v>60</v>
      </c>
      <c r="G64" s="74" t="s">
        <v>3858</v>
      </c>
      <c r="H64" s="73" t="s">
        <v>83</v>
      </c>
      <c r="I64" s="73" t="s">
        <v>906</v>
      </c>
      <c r="J64" s="73" t="s">
        <v>327</v>
      </c>
      <c r="K64" s="73" t="s">
        <v>382</v>
      </c>
      <c r="L64" s="73" t="s">
        <v>383</v>
      </c>
      <c r="M64" s="73" t="s">
        <v>384</v>
      </c>
      <c r="N64" s="73" t="s">
        <v>43</v>
      </c>
      <c r="O64" s="73" t="s">
        <v>385</v>
      </c>
      <c r="P64" s="73" t="s">
        <v>907</v>
      </c>
      <c r="Q64" s="73" t="s">
        <v>917</v>
      </c>
      <c r="R64" s="73" t="s">
        <v>83</v>
      </c>
      <c r="V64" s="60" t="str">
        <f>W64&amp;H64</f>
        <v>CONQUEST 010серый</v>
      </c>
      <c r="W64" s="60" t="str">
        <f>_xlfn.LET(_xlpm.TextCell,TEXT(G64,"###"),IF(_xlpm.TextCell&lt;&gt;"",IF(StyleSpaceSplit,IFERROR(IF(FIND(" ",_xlpm.TextCell)&gt;=1,MID(_xlpm.TextCell,1,FIND(" ",_xlpm.TextCell)-1),_xlpm.TextCell),_xlpm.TextCell),_xlpm.TextCell),""))</f>
        <v>CONQUEST 010</v>
      </c>
      <c r="X64" s="60" t="str">
        <f>IF(A64&lt;&gt;"",IFERROR(IF(FIND(" ",G64)&gt;=1,MID(G64,FIND(" ",G64)+1,LEN(G64)),""),""),"")</f>
        <v>010</v>
      </c>
      <c r="AC64" s="51">
        <f>IFERROR(VALUE(MID($C64,1,2)),0)</f>
        <v>80</v>
      </c>
      <c r="AD64" s="44">
        <f>IFERROR(VALUE(MID($C64,4,3)),0)</f>
        <v>651</v>
      </c>
      <c r="AE64" s="51">
        <f>VALUE(RIGHT("00"&amp;AC64,2)&amp;RIGHT("000"&amp;AD64,3))</f>
        <v>80651</v>
      </c>
    </row>
    <row r="65" spans="1:31">
      <c r="A65" s="60" t="str">
        <f>IF(G65&amp;Q65&lt;&gt;"",W65&amp;Q65,"")</f>
        <v>CONQUEST 010grey</v>
      </c>
      <c r="B65" s="60" t="str">
        <f>IF(C65&lt;&gt;"",LEFT(C65,9),"")</f>
        <v>80-651-08</v>
      </c>
      <c r="C65" s="73" t="s">
        <v>4405</v>
      </c>
      <c r="D65" s="73" t="s">
        <v>4400</v>
      </c>
      <c r="E65" s="73" t="s">
        <v>912</v>
      </c>
      <c r="F65" s="74">
        <v>61</v>
      </c>
      <c r="G65" s="74" t="s">
        <v>3858</v>
      </c>
      <c r="H65" s="73" t="s">
        <v>83</v>
      </c>
      <c r="I65" s="73" t="s">
        <v>906</v>
      </c>
      <c r="J65" s="73" t="s">
        <v>327</v>
      </c>
      <c r="K65" s="73" t="s">
        <v>382</v>
      </c>
      <c r="L65" s="73" t="s">
        <v>383</v>
      </c>
      <c r="M65" s="73" t="s">
        <v>384</v>
      </c>
      <c r="N65" s="73" t="s">
        <v>43</v>
      </c>
      <c r="O65" s="73" t="s">
        <v>385</v>
      </c>
      <c r="P65" s="73" t="s">
        <v>907</v>
      </c>
      <c r="Q65" s="73" t="s">
        <v>917</v>
      </c>
      <c r="R65" s="73" t="s">
        <v>83</v>
      </c>
      <c r="V65" s="60" t="str">
        <f>W65&amp;H65</f>
        <v>CONQUEST 010серый</v>
      </c>
      <c r="W65" s="60" t="str">
        <f>_xlfn.LET(_xlpm.TextCell,TEXT(G65,"###"),IF(_xlpm.TextCell&lt;&gt;"",IF(StyleSpaceSplit,IFERROR(IF(FIND(" ",_xlpm.TextCell)&gt;=1,MID(_xlpm.TextCell,1,FIND(" ",_xlpm.TextCell)-1),_xlpm.TextCell),_xlpm.TextCell),_xlpm.TextCell),""))</f>
        <v>CONQUEST 010</v>
      </c>
      <c r="X65" s="60" t="str">
        <f>IF(A65&lt;&gt;"",IFERROR(IF(FIND(" ",G65)&gt;=1,MID(G65,FIND(" ",G65)+1,LEN(G65)),""),""),"")</f>
        <v>010</v>
      </c>
      <c r="AC65" s="51">
        <f>IFERROR(VALUE(MID($C65,1,2)),0)</f>
        <v>80</v>
      </c>
      <c r="AD65" s="44">
        <f>IFERROR(VALUE(MID($C65,4,3)),0)</f>
        <v>651</v>
      </c>
      <c r="AE65" s="51">
        <f>VALUE(RIGHT("00"&amp;AC65,2)&amp;RIGHT("000"&amp;AD65,3))</f>
        <v>80651</v>
      </c>
    </row>
    <row r="66" spans="1:31">
      <c r="A66" s="60" t="str">
        <f>IF(G66&amp;Q66&lt;&gt;"",W66&amp;Q66,"")</f>
        <v>CONQUEST 010charcoal</v>
      </c>
      <c r="B66" s="60" t="str">
        <f>IF(C66&lt;&gt;"",LEFT(C66,9),"")</f>
        <v>80-651-05</v>
      </c>
      <c r="C66" s="73" t="s">
        <v>4392</v>
      </c>
      <c r="D66" s="73" t="s">
        <v>4393</v>
      </c>
      <c r="E66" s="73" t="s">
        <v>956</v>
      </c>
      <c r="F66" s="74">
        <v>55</v>
      </c>
      <c r="G66" s="74" t="s">
        <v>3858</v>
      </c>
      <c r="H66" s="73" t="s">
        <v>277</v>
      </c>
      <c r="I66" s="73" t="s">
        <v>906</v>
      </c>
      <c r="J66" s="73" t="s">
        <v>327</v>
      </c>
      <c r="K66" s="73" t="s">
        <v>382</v>
      </c>
      <c r="L66" s="73" t="s">
        <v>383</v>
      </c>
      <c r="M66" s="73" t="s">
        <v>384</v>
      </c>
      <c r="N66" s="73" t="s">
        <v>43</v>
      </c>
      <c r="O66" s="73" t="s">
        <v>385</v>
      </c>
      <c r="P66" s="73" t="s">
        <v>907</v>
      </c>
      <c r="Q66" s="73" t="s">
        <v>1710</v>
      </c>
      <c r="R66" s="73" t="s">
        <v>83</v>
      </c>
      <c r="V66" s="60" t="str">
        <f>W66&amp;H66</f>
        <v>CONQUEST 010темно-серый</v>
      </c>
      <c r="W66" s="60" t="str">
        <f>_xlfn.LET(_xlpm.TextCell,TEXT(G66,"###"),IF(_xlpm.TextCell&lt;&gt;"",IF(StyleSpaceSplit,IFERROR(IF(FIND(" ",_xlpm.TextCell)&gt;=1,MID(_xlpm.TextCell,1,FIND(" ",_xlpm.TextCell)-1),_xlpm.TextCell),_xlpm.TextCell),_xlpm.TextCell),""))</f>
        <v>CONQUEST 010</v>
      </c>
      <c r="X66" s="60" t="str">
        <f>IF(A66&lt;&gt;"",IFERROR(IF(FIND(" ",G66)&gt;=1,MID(G66,FIND(" ",G66)+1,LEN(G66)),""),""),"")</f>
        <v>010</v>
      </c>
      <c r="AC66" s="51">
        <f>IFERROR(VALUE(MID($C66,1,2)),0)</f>
        <v>80</v>
      </c>
      <c r="AD66" s="44">
        <f>IFERROR(VALUE(MID($C66,4,3)),0)</f>
        <v>651</v>
      </c>
      <c r="AE66" s="51">
        <f>VALUE(RIGHT("00"&amp;AC66,2)&amp;RIGHT("000"&amp;AD66,3))</f>
        <v>80651</v>
      </c>
    </row>
    <row r="67" spans="1:31">
      <c r="A67" s="60" t="str">
        <f>IF(G67&amp;Q67&lt;&gt;"",W67&amp;Q67,"")</f>
        <v>CONQUEST 010charcoal</v>
      </c>
      <c r="B67" s="60" t="str">
        <f>IF(C67&lt;&gt;"",LEFT(C67,9),"")</f>
        <v>80-651-05</v>
      </c>
      <c r="C67" s="73" t="s">
        <v>4394</v>
      </c>
      <c r="D67" s="73" t="s">
        <v>4393</v>
      </c>
      <c r="E67" s="73" t="s">
        <v>904</v>
      </c>
      <c r="F67" s="74">
        <v>57</v>
      </c>
      <c r="G67" s="74" t="s">
        <v>3858</v>
      </c>
      <c r="H67" s="73" t="s">
        <v>277</v>
      </c>
      <c r="I67" s="73" t="s">
        <v>906</v>
      </c>
      <c r="J67" s="73" t="s">
        <v>327</v>
      </c>
      <c r="K67" s="73" t="s">
        <v>382</v>
      </c>
      <c r="L67" s="73" t="s">
        <v>383</v>
      </c>
      <c r="M67" s="73" t="s">
        <v>384</v>
      </c>
      <c r="N67" s="73" t="s">
        <v>43</v>
      </c>
      <c r="O67" s="73" t="s">
        <v>385</v>
      </c>
      <c r="P67" s="73" t="s">
        <v>907</v>
      </c>
      <c r="Q67" s="73" t="s">
        <v>1710</v>
      </c>
      <c r="R67" s="73" t="s">
        <v>83</v>
      </c>
      <c r="V67" s="60" t="str">
        <f>W67&amp;H67</f>
        <v>CONQUEST 010темно-серый</v>
      </c>
      <c r="W67" s="60" t="str">
        <f>_xlfn.LET(_xlpm.TextCell,TEXT(G67,"###"),IF(_xlpm.TextCell&lt;&gt;"",IF(StyleSpaceSplit,IFERROR(IF(FIND(" ",_xlpm.TextCell)&gt;=1,MID(_xlpm.TextCell,1,FIND(" ",_xlpm.TextCell)-1),_xlpm.TextCell),_xlpm.TextCell),_xlpm.TextCell),""))</f>
        <v>CONQUEST 010</v>
      </c>
      <c r="X67" s="60" t="str">
        <f>IF(A67&lt;&gt;"",IFERROR(IF(FIND(" ",G67)&gt;=1,MID(G67,FIND(" ",G67)+1,LEN(G67)),""),""),"")</f>
        <v>010</v>
      </c>
      <c r="AC67" s="51">
        <f>IFERROR(VALUE(MID($C67,1,2)),0)</f>
        <v>80</v>
      </c>
      <c r="AD67" s="44">
        <f>IFERROR(VALUE(MID($C67,4,3)),0)</f>
        <v>651</v>
      </c>
      <c r="AE67" s="51">
        <f>VALUE(RIGHT("00"&amp;AC67,2)&amp;RIGHT("000"&amp;AD67,3))</f>
        <v>80651</v>
      </c>
    </row>
    <row r="68" spans="1:31">
      <c r="A68" s="60" t="str">
        <f>IF(G68&amp;Q68&lt;&gt;"",W68&amp;Q68,"")</f>
        <v>CONQUEST 010charcoal</v>
      </c>
      <c r="B68" s="60" t="str">
        <f>IF(C68&lt;&gt;"",LEFT(C68,9),"")</f>
        <v>80-651-05</v>
      </c>
      <c r="C68" s="73" t="s">
        <v>4395</v>
      </c>
      <c r="D68" s="73" t="s">
        <v>4393</v>
      </c>
      <c r="E68" s="73" t="s">
        <v>920</v>
      </c>
      <c r="F68" s="74">
        <v>58</v>
      </c>
      <c r="G68" s="74" t="s">
        <v>3858</v>
      </c>
      <c r="H68" s="73" t="s">
        <v>277</v>
      </c>
      <c r="I68" s="73" t="s">
        <v>906</v>
      </c>
      <c r="J68" s="73" t="s">
        <v>327</v>
      </c>
      <c r="K68" s="73" t="s">
        <v>382</v>
      </c>
      <c r="L68" s="73" t="s">
        <v>383</v>
      </c>
      <c r="M68" s="73" t="s">
        <v>384</v>
      </c>
      <c r="N68" s="73" t="s">
        <v>43</v>
      </c>
      <c r="O68" s="73" t="s">
        <v>385</v>
      </c>
      <c r="P68" s="73" t="s">
        <v>907</v>
      </c>
      <c r="Q68" s="73" t="s">
        <v>1710</v>
      </c>
      <c r="R68" s="73" t="s">
        <v>83</v>
      </c>
      <c r="V68" s="60" t="str">
        <f>W68&amp;H68</f>
        <v>CONQUEST 010темно-серый</v>
      </c>
      <c r="W68" s="60" t="str">
        <f>_xlfn.LET(_xlpm.TextCell,TEXT(G68,"###"),IF(_xlpm.TextCell&lt;&gt;"",IF(StyleSpaceSplit,IFERROR(IF(FIND(" ",_xlpm.TextCell)&gt;=1,MID(_xlpm.TextCell,1,FIND(" ",_xlpm.TextCell)-1),_xlpm.TextCell),_xlpm.TextCell),_xlpm.TextCell),""))</f>
        <v>CONQUEST 010</v>
      </c>
      <c r="X68" s="60" t="str">
        <f>IF(A68&lt;&gt;"",IFERROR(IF(FIND(" ",G68)&gt;=1,MID(G68,FIND(" ",G68)+1,LEN(G68)),""),""),"")</f>
        <v>010</v>
      </c>
      <c r="AC68" s="51">
        <f>IFERROR(VALUE(MID($C68,1,2)),0)</f>
        <v>80</v>
      </c>
      <c r="AD68" s="44">
        <f>IFERROR(VALUE(MID($C68,4,3)),0)</f>
        <v>651</v>
      </c>
      <c r="AE68" s="51">
        <f>VALUE(RIGHT("00"&amp;AC68,2)&amp;RIGHT("000"&amp;AD68,3))</f>
        <v>80651</v>
      </c>
    </row>
    <row r="69" spans="1:31">
      <c r="A69" s="60" t="str">
        <f>IF(G69&amp;Q69&lt;&gt;"",W69&amp;Q69,"")</f>
        <v>CONQUEST 010charcoal</v>
      </c>
      <c r="B69" s="60" t="str">
        <f>IF(C69&lt;&gt;"",LEFT(C69,9),"")</f>
        <v>80-651-05</v>
      </c>
      <c r="C69" s="73" t="s">
        <v>4396</v>
      </c>
      <c r="D69" s="73" t="s">
        <v>4393</v>
      </c>
      <c r="E69" s="73" t="s">
        <v>910</v>
      </c>
      <c r="F69" s="74">
        <v>59</v>
      </c>
      <c r="G69" s="74" t="s">
        <v>3858</v>
      </c>
      <c r="H69" s="73" t="s">
        <v>277</v>
      </c>
      <c r="I69" s="73" t="s">
        <v>906</v>
      </c>
      <c r="J69" s="73" t="s">
        <v>327</v>
      </c>
      <c r="K69" s="73" t="s">
        <v>382</v>
      </c>
      <c r="L69" s="73" t="s">
        <v>383</v>
      </c>
      <c r="M69" s="73" t="s">
        <v>384</v>
      </c>
      <c r="N69" s="73" t="s">
        <v>43</v>
      </c>
      <c r="O69" s="73" t="s">
        <v>385</v>
      </c>
      <c r="P69" s="73" t="s">
        <v>907</v>
      </c>
      <c r="Q69" s="73" t="s">
        <v>1710</v>
      </c>
      <c r="R69" s="73" t="s">
        <v>83</v>
      </c>
      <c r="V69" s="60" t="str">
        <f>W69&amp;H69</f>
        <v>CONQUEST 010темно-серый</v>
      </c>
      <c r="W69" s="60" t="str">
        <f>_xlfn.LET(_xlpm.TextCell,TEXT(G69,"###"),IF(_xlpm.TextCell&lt;&gt;"",IF(StyleSpaceSplit,IFERROR(IF(FIND(" ",_xlpm.TextCell)&gt;=1,MID(_xlpm.TextCell,1,FIND(" ",_xlpm.TextCell)-1),_xlpm.TextCell),_xlpm.TextCell),_xlpm.TextCell),""))</f>
        <v>CONQUEST 010</v>
      </c>
      <c r="X69" s="60" t="str">
        <f>IF(A69&lt;&gt;"",IFERROR(IF(FIND(" ",G69)&gt;=1,MID(G69,FIND(" ",G69)+1,LEN(G69)),""),""),"")</f>
        <v>010</v>
      </c>
      <c r="AC69" s="51">
        <f>IFERROR(VALUE(MID($C69,1,2)),0)</f>
        <v>80</v>
      </c>
      <c r="AD69" s="44">
        <f>IFERROR(VALUE(MID($C69,4,3)),0)</f>
        <v>651</v>
      </c>
      <c r="AE69" s="51">
        <f>VALUE(RIGHT("00"&amp;AC69,2)&amp;RIGHT("000"&amp;AD69,3))</f>
        <v>80651</v>
      </c>
    </row>
    <row r="70" spans="1:31">
      <c r="A70" s="60" t="str">
        <f>IF(G70&amp;Q70&lt;&gt;"",W70&amp;Q70,"")</f>
        <v>CONQUEST 010charcoal</v>
      </c>
      <c r="B70" s="60" t="str">
        <f>IF(C70&lt;&gt;"",LEFT(C70,9),"")</f>
        <v>80-651-05</v>
      </c>
      <c r="C70" s="73" t="s">
        <v>4397</v>
      </c>
      <c r="D70" s="73" t="s">
        <v>4393</v>
      </c>
      <c r="E70" s="73" t="s">
        <v>922</v>
      </c>
      <c r="F70" s="74">
        <v>60</v>
      </c>
      <c r="G70" s="74" t="s">
        <v>3858</v>
      </c>
      <c r="H70" s="73" t="s">
        <v>277</v>
      </c>
      <c r="I70" s="73" t="s">
        <v>906</v>
      </c>
      <c r="J70" s="73" t="s">
        <v>327</v>
      </c>
      <c r="K70" s="73" t="s">
        <v>382</v>
      </c>
      <c r="L70" s="73" t="s">
        <v>383</v>
      </c>
      <c r="M70" s="73" t="s">
        <v>384</v>
      </c>
      <c r="N70" s="73" t="s">
        <v>43</v>
      </c>
      <c r="O70" s="73" t="s">
        <v>385</v>
      </c>
      <c r="P70" s="73" t="s">
        <v>907</v>
      </c>
      <c r="Q70" s="73" t="s">
        <v>1710</v>
      </c>
      <c r="R70" s="73" t="s">
        <v>83</v>
      </c>
      <c r="V70" s="60" t="str">
        <f>W70&amp;H70</f>
        <v>CONQUEST 010темно-серый</v>
      </c>
      <c r="W70" s="60" t="str">
        <f>_xlfn.LET(_xlpm.TextCell,TEXT(G70,"###"),IF(_xlpm.TextCell&lt;&gt;"",IF(StyleSpaceSplit,IFERROR(IF(FIND(" ",_xlpm.TextCell)&gt;=1,MID(_xlpm.TextCell,1,FIND(" ",_xlpm.TextCell)-1),_xlpm.TextCell),_xlpm.TextCell),_xlpm.TextCell),""))</f>
        <v>CONQUEST 010</v>
      </c>
      <c r="X70" s="60" t="str">
        <f>IF(A70&lt;&gt;"",IFERROR(IF(FIND(" ",G70)&gt;=1,MID(G70,FIND(" ",G70)+1,LEN(G70)),""),""),"")</f>
        <v>010</v>
      </c>
      <c r="AC70" s="51">
        <f>IFERROR(VALUE(MID($C70,1,2)),0)</f>
        <v>80</v>
      </c>
      <c r="AD70" s="44">
        <f>IFERROR(VALUE(MID($C70,4,3)),0)</f>
        <v>651</v>
      </c>
      <c r="AE70" s="51">
        <f>VALUE(RIGHT("00"&amp;AC70,2)&amp;RIGHT("000"&amp;AD70,3))</f>
        <v>80651</v>
      </c>
    </row>
    <row r="71" spans="1:31">
      <c r="A71" s="60" t="str">
        <f>IF(G71&amp;Q71&lt;&gt;"",W71&amp;Q71,"")</f>
        <v>CONQUEST 010charcoal</v>
      </c>
      <c r="B71" s="60" t="str">
        <f>IF(C71&lt;&gt;"",LEFT(C71,9),"")</f>
        <v>80-651-05</v>
      </c>
      <c r="C71" s="73" t="s">
        <v>4398</v>
      </c>
      <c r="D71" s="73" t="s">
        <v>4393</v>
      </c>
      <c r="E71" s="73" t="s">
        <v>912</v>
      </c>
      <c r="F71" s="74">
        <v>61</v>
      </c>
      <c r="G71" s="74" t="s">
        <v>3858</v>
      </c>
      <c r="H71" s="73" t="s">
        <v>277</v>
      </c>
      <c r="I71" s="73" t="s">
        <v>906</v>
      </c>
      <c r="J71" s="73" t="s">
        <v>327</v>
      </c>
      <c r="K71" s="73" t="s">
        <v>382</v>
      </c>
      <c r="L71" s="73" t="s">
        <v>383</v>
      </c>
      <c r="M71" s="73" t="s">
        <v>384</v>
      </c>
      <c r="N71" s="73" t="s">
        <v>43</v>
      </c>
      <c r="O71" s="73" t="s">
        <v>385</v>
      </c>
      <c r="P71" s="73" t="s">
        <v>907</v>
      </c>
      <c r="Q71" s="73" t="s">
        <v>1710</v>
      </c>
      <c r="R71" s="73" t="s">
        <v>83</v>
      </c>
      <c r="V71" s="60" t="str">
        <f>W71&amp;H71</f>
        <v>CONQUEST 010темно-серый</v>
      </c>
      <c r="W71" s="60" t="str">
        <f>_xlfn.LET(_xlpm.TextCell,TEXT(G71,"###"),IF(_xlpm.TextCell&lt;&gt;"",IF(StyleSpaceSplit,IFERROR(IF(FIND(" ",_xlpm.TextCell)&gt;=1,MID(_xlpm.TextCell,1,FIND(" ",_xlpm.TextCell)-1),_xlpm.TextCell),_xlpm.TextCell),_xlpm.TextCell),""))</f>
        <v>CONQUEST 010</v>
      </c>
      <c r="X71" s="60" t="str">
        <f>IF(A71&lt;&gt;"",IFERROR(IF(FIND(" ",G71)&gt;=1,MID(G71,FIND(" ",G71)+1,LEN(G71)),""),""),"")</f>
        <v>010</v>
      </c>
      <c r="AC71" s="51">
        <f>IFERROR(VALUE(MID($C71,1,2)),0)</f>
        <v>80</v>
      </c>
      <c r="AD71" s="44">
        <f>IFERROR(VALUE(MID($C71,4,3)),0)</f>
        <v>651</v>
      </c>
      <c r="AE71" s="51">
        <f>VALUE(RIGHT("00"&amp;AC71,2)&amp;RIGHT("000"&amp;AD71,3))</f>
        <v>80651</v>
      </c>
    </row>
    <row r="72" spans="1:31">
      <c r="A72" s="60" t="str">
        <f>IF(G72&amp;Q72&lt;&gt;"",W72&amp;Q72,"")</f>
        <v>CONQUEST 011taupe</v>
      </c>
      <c r="B72" s="60" t="str">
        <f>IF(C72&lt;&gt;"",LEFT(C72,9),"")</f>
        <v>80-652-15</v>
      </c>
      <c r="C72" s="73" t="s">
        <v>3859</v>
      </c>
      <c r="D72" s="73" t="s">
        <v>3860</v>
      </c>
      <c r="E72" s="73" t="s">
        <v>910</v>
      </c>
      <c r="F72" s="74">
        <v>59</v>
      </c>
      <c r="G72" s="74" t="s">
        <v>3861</v>
      </c>
      <c r="H72" s="73" t="s">
        <v>226</v>
      </c>
      <c r="I72" s="73" t="s">
        <v>906</v>
      </c>
      <c r="J72" s="73" t="s">
        <v>327</v>
      </c>
      <c r="K72" s="73" t="s">
        <v>382</v>
      </c>
      <c r="L72" s="73" t="s">
        <v>383</v>
      </c>
      <c r="M72" s="73" t="s">
        <v>388</v>
      </c>
      <c r="N72" s="73" t="s">
        <v>43</v>
      </c>
      <c r="O72" s="73" t="s">
        <v>385</v>
      </c>
      <c r="P72" s="73" t="s">
        <v>907</v>
      </c>
      <c r="Q72" s="73" t="s">
        <v>1291</v>
      </c>
      <c r="R72" s="73" t="s">
        <v>86</v>
      </c>
      <c r="V72" s="60" t="str">
        <f>W72&amp;H72</f>
        <v>CONQUEST 011светло-коричневый</v>
      </c>
      <c r="W72" s="60" t="str">
        <f>_xlfn.LET(_xlpm.TextCell,TEXT(G72,"###"),IF(_xlpm.TextCell&lt;&gt;"",IF(StyleSpaceSplit,IFERROR(IF(FIND(" ",_xlpm.TextCell)&gt;=1,MID(_xlpm.TextCell,1,FIND(" ",_xlpm.TextCell)-1),_xlpm.TextCell),_xlpm.TextCell),_xlpm.TextCell),""))</f>
        <v>CONQUEST 011</v>
      </c>
      <c r="X72" s="60" t="str">
        <f>IF(A72&lt;&gt;"",IFERROR(IF(FIND(" ",G72)&gt;=1,MID(G72,FIND(" ",G72)+1,LEN(G72)),""),""),"")</f>
        <v>011</v>
      </c>
      <c r="AC72" s="51">
        <f>IFERROR(VALUE(MID($C72,1,2)),0)</f>
        <v>80</v>
      </c>
      <c r="AD72" s="44">
        <f>IFERROR(VALUE(MID($C72,4,3)),0)</f>
        <v>652</v>
      </c>
      <c r="AE72" s="51">
        <f>VALUE(RIGHT("00"&amp;AC72,2)&amp;RIGHT("000"&amp;AD72,3))</f>
        <v>80652</v>
      </c>
    </row>
    <row r="73" spans="1:31">
      <c r="A73" s="60" t="str">
        <f>IF(G73&amp;Q73&lt;&gt;"",W73&amp;Q73,"")</f>
        <v>CONQUEST 011navy</v>
      </c>
      <c r="B73" s="60" t="str">
        <f>IF(C73&lt;&gt;"",LEFT(C73,9),"")</f>
        <v>80-652-16</v>
      </c>
      <c r="C73" s="73" t="s">
        <v>4406</v>
      </c>
      <c r="D73" s="73" t="s">
        <v>4407</v>
      </c>
      <c r="E73" s="73" t="s">
        <v>904</v>
      </c>
      <c r="F73" s="74">
        <v>57</v>
      </c>
      <c r="G73" s="74" t="s">
        <v>3861</v>
      </c>
      <c r="H73" s="73" t="s">
        <v>55</v>
      </c>
      <c r="I73" s="73" t="s">
        <v>906</v>
      </c>
      <c r="J73" s="73" t="s">
        <v>327</v>
      </c>
      <c r="K73" s="73" t="s">
        <v>382</v>
      </c>
      <c r="L73" s="73" t="s">
        <v>383</v>
      </c>
      <c r="M73" s="73" t="s">
        <v>384</v>
      </c>
      <c r="N73" s="73" t="s">
        <v>43</v>
      </c>
      <c r="O73" s="73" t="s">
        <v>385</v>
      </c>
      <c r="P73" s="73" t="s">
        <v>907</v>
      </c>
      <c r="Q73" s="73" t="s">
        <v>1003</v>
      </c>
      <c r="R73" s="73" t="s">
        <v>71</v>
      </c>
      <c r="V73" s="60" t="str">
        <f>W73&amp;H73</f>
        <v>CONQUEST 011темно-синий</v>
      </c>
      <c r="W73" s="60" t="str">
        <f>_xlfn.LET(_xlpm.TextCell,TEXT(G73,"###"),IF(_xlpm.TextCell&lt;&gt;"",IF(StyleSpaceSplit,IFERROR(IF(FIND(" ",_xlpm.TextCell)&gt;=1,MID(_xlpm.TextCell,1,FIND(" ",_xlpm.TextCell)-1),_xlpm.TextCell),_xlpm.TextCell),_xlpm.TextCell),""))</f>
        <v>CONQUEST 011</v>
      </c>
      <c r="X73" s="60" t="str">
        <f>IF(A73&lt;&gt;"",IFERROR(IF(FIND(" ",G73)&gt;=1,MID(G73,FIND(" ",G73)+1,LEN(G73)),""),""),"")</f>
        <v>011</v>
      </c>
      <c r="AC73" s="51">
        <f>IFERROR(VALUE(MID($C73,1,2)),0)</f>
        <v>80</v>
      </c>
      <c r="AD73" s="44">
        <f>IFERROR(VALUE(MID($C73,4,3)),0)</f>
        <v>652</v>
      </c>
      <c r="AE73" s="51">
        <f>VALUE(RIGHT("00"&amp;AC73,2)&amp;RIGHT("000"&amp;AD73,3))</f>
        <v>80652</v>
      </c>
    </row>
    <row r="74" spans="1:31">
      <c r="A74" s="60" t="str">
        <f>IF(G74&amp;Q74&lt;&gt;"",W74&amp;Q74,"")</f>
        <v>CONQUEST 011navy</v>
      </c>
      <c r="B74" s="60" t="str">
        <f>IF(C74&lt;&gt;"",LEFT(C74,9),"")</f>
        <v>80-652-16</v>
      </c>
      <c r="C74" s="73" t="s">
        <v>4408</v>
      </c>
      <c r="D74" s="73" t="s">
        <v>4407</v>
      </c>
      <c r="E74" s="73" t="s">
        <v>920</v>
      </c>
      <c r="F74" s="74">
        <v>58</v>
      </c>
      <c r="G74" s="74" t="s">
        <v>3861</v>
      </c>
      <c r="H74" s="73" t="s">
        <v>55</v>
      </c>
      <c r="I74" s="73" t="s">
        <v>906</v>
      </c>
      <c r="J74" s="73" t="s">
        <v>327</v>
      </c>
      <c r="K74" s="73" t="s">
        <v>382</v>
      </c>
      <c r="L74" s="73" t="s">
        <v>383</v>
      </c>
      <c r="M74" s="73" t="s">
        <v>384</v>
      </c>
      <c r="N74" s="73" t="s">
        <v>43</v>
      </c>
      <c r="O74" s="73" t="s">
        <v>385</v>
      </c>
      <c r="P74" s="73" t="s">
        <v>907</v>
      </c>
      <c r="Q74" s="73" t="s">
        <v>1003</v>
      </c>
      <c r="R74" s="73" t="s">
        <v>71</v>
      </c>
      <c r="V74" s="60" t="str">
        <f>W74&amp;H74</f>
        <v>CONQUEST 011темно-синий</v>
      </c>
      <c r="W74" s="60" t="str">
        <f>_xlfn.LET(_xlpm.TextCell,TEXT(G74,"###"),IF(_xlpm.TextCell&lt;&gt;"",IF(StyleSpaceSplit,IFERROR(IF(FIND(" ",_xlpm.TextCell)&gt;=1,MID(_xlpm.TextCell,1,FIND(" ",_xlpm.TextCell)-1),_xlpm.TextCell),_xlpm.TextCell),_xlpm.TextCell),""))</f>
        <v>CONQUEST 011</v>
      </c>
      <c r="X74" s="60" t="str">
        <f>IF(A74&lt;&gt;"",IFERROR(IF(FIND(" ",G74)&gt;=1,MID(G74,FIND(" ",G74)+1,LEN(G74)),""),""),"")</f>
        <v>011</v>
      </c>
      <c r="AC74" s="51">
        <f>IFERROR(VALUE(MID($C74,1,2)),0)</f>
        <v>80</v>
      </c>
      <c r="AD74" s="44">
        <f>IFERROR(VALUE(MID($C74,4,3)),0)</f>
        <v>652</v>
      </c>
      <c r="AE74" s="51">
        <f>VALUE(RIGHT("00"&amp;AC74,2)&amp;RIGHT("000"&amp;AD74,3))</f>
        <v>80652</v>
      </c>
    </row>
    <row r="75" spans="1:31">
      <c r="A75" s="60" t="str">
        <f>IF(G75&amp;Q75&lt;&gt;"",W75&amp;Q75,"")</f>
        <v>CONQUEST 011navy</v>
      </c>
      <c r="B75" s="60" t="str">
        <f>IF(C75&lt;&gt;"",LEFT(C75,9),"")</f>
        <v>80-652-16</v>
      </c>
      <c r="C75" s="73" t="s">
        <v>4409</v>
      </c>
      <c r="D75" s="73" t="s">
        <v>4407</v>
      </c>
      <c r="E75" s="73" t="s">
        <v>910</v>
      </c>
      <c r="F75" s="74">
        <v>59</v>
      </c>
      <c r="G75" s="74" t="s">
        <v>3861</v>
      </c>
      <c r="H75" s="73" t="s">
        <v>55</v>
      </c>
      <c r="I75" s="73" t="s">
        <v>906</v>
      </c>
      <c r="J75" s="73" t="s">
        <v>327</v>
      </c>
      <c r="K75" s="73" t="s">
        <v>382</v>
      </c>
      <c r="L75" s="73" t="s">
        <v>383</v>
      </c>
      <c r="M75" s="73" t="s">
        <v>384</v>
      </c>
      <c r="N75" s="73" t="s">
        <v>43</v>
      </c>
      <c r="O75" s="73" t="s">
        <v>385</v>
      </c>
      <c r="P75" s="73" t="s">
        <v>907</v>
      </c>
      <c r="Q75" s="73" t="s">
        <v>1003</v>
      </c>
      <c r="R75" s="73" t="s">
        <v>71</v>
      </c>
      <c r="V75" s="60" t="str">
        <f>W75&amp;H75</f>
        <v>CONQUEST 011темно-синий</v>
      </c>
      <c r="W75" s="60" t="str">
        <f>_xlfn.LET(_xlpm.TextCell,TEXT(G75,"###"),IF(_xlpm.TextCell&lt;&gt;"",IF(StyleSpaceSplit,IFERROR(IF(FIND(" ",_xlpm.TextCell)&gt;=1,MID(_xlpm.TextCell,1,FIND(" ",_xlpm.TextCell)-1),_xlpm.TextCell),_xlpm.TextCell),_xlpm.TextCell),""))</f>
        <v>CONQUEST 011</v>
      </c>
      <c r="X75" s="60" t="str">
        <f>IF(A75&lt;&gt;"",IFERROR(IF(FIND(" ",G75)&gt;=1,MID(G75,FIND(" ",G75)+1,LEN(G75)),""),""),"")</f>
        <v>011</v>
      </c>
      <c r="AC75" s="51">
        <f>IFERROR(VALUE(MID($C75,1,2)),0)</f>
        <v>80</v>
      </c>
      <c r="AD75" s="44">
        <f>IFERROR(VALUE(MID($C75,4,3)),0)</f>
        <v>652</v>
      </c>
      <c r="AE75" s="51">
        <f>VALUE(RIGHT("00"&amp;AC75,2)&amp;RIGHT("000"&amp;AD75,3))</f>
        <v>80652</v>
      </c>
    </row>
    <row r="76" spans="1:31">
      <c r="A76" s="60" t="str">
        <f>IF(G76&amp;Q76&lt;&gt;"",W76&amp;Q76,"")</f>
        <v>CONQUEST 011navy</v>
      </c>
      <c r="B76" s="60" t="str">
        <f>IF(C76&lt;&gt;"",LEFT(C76,9),"")</f>
        <v>80-652-16</v>
      </c>
      <c r="C76" s="73" t="s">
        <v>4410</v>
      </c>
      <c r="D76" s="73" t="s">
        <v>4407</v>
      </c>
      <c r="E76" s="73" t="s">
        <v>922</v>
      </c>
      <c r="F76" s="74">
        <v>60</v>
      </c>
      <c r="G76" s="74" t="s">
        <v>3861</v>
      </c>
      <c r="H76" s="73" t="s">
        <v>55</v>
      </c>
      <c r="I76" s="73" t="s">
        <v>906</v>
      </c>
      <c r="J76" s="73" t="s">
        <v>327</v>
      </c>
      <c r="K76" s="73" t="s">
        <v>382</v>
      </c>
      <c r="L76" s="73" t="s">
        <v>383</v>
      </c>
      <c r="M76" s="73" t="s">
        <v>384</v>
      </c>
      <c r="N76" s="73" t="s">
        <v>43</v>
      </c>
      <c r="O76" s="73" t="s">
        <v>385</v>
      </c>
      <c r="P76" s="73" t="s">
        <v>907</v>
      </c>
      <c r="Q76" s="73" t="s">
        <v>1003</v>
      </c>
      <c r="R76" s="73" t="s">
        <v>71</v>
      </c>
      <c r="V76" s="60" t="str">
        <f>W76&amp;H76</f>
        <v>CONQUEST 011темно-синий</v>
      </c>
      <c r="W76" s="60" t="str">
        <f>_xlfn.LET(_xlpm.TextCell,TEXT(G76,"###"),IF(_xlpm.TextCell&lt;&gt;"",IF(StyleSpaceSplit,IFERROR(IF(FIND(" ",_xlpm.TextCell)&gt;=1,MID(_xlpm.TextCell,1,FIND(" ",_xlpm.TextCell)-1),_xlpm.TextCell),_xlpm.TextCell),_xlpm.TextCell),""))</f>
        <v>CONQUEST 011</v>
      </c>
      <c r="X76" s="60" t="str">
        <f>IF(A76&lt;&gt;"",IFERROR(IF(FIND(" ",G76)&gt;=1,MID(G76,FIND(" ",G76)+1,LEN(G76)),""),""),"")</f>
        <v>011</v>
      </c>
      <c r="AC76" s="51">
        <f>IFERROR(VALUE(MID($C76,1,2)),0)</f>
        <v>80</v>
      </c>
      <c r="AD76" s="44">
        <f>IFERROR(VALUE(MID($C76,4,3)),0)</f>
        <v>652</v>
      </c>
      <c r="AE76" s="51">
        <f>VALUE(RIGHT("00"&amp;AC76,2)&amp;RIGHT("000"&amp;AD76,3))</f>
        <v>80652</v>
      </c>
    </row>
    <row r="77" spans="1:31">
      <c r="A77" s="60" t="str">
        <f>IF(G77&amp;Q77&lt;&gt;"",W77&amp;Q77,"")</f>
        <v>CONQUEST 011navy</v>
      </c>
      <c r="B77" s="60" t="str">
        <f>IF(C77&lt;&gt;"",LEFT(C77,9),"")</f>
        <v>80-652-16</v>
      </c>
      <c r="C77" s="73" t="s">
        <v>4411</v>
      </c>
      <c r="D77" s="73" t="s">
        <v>4407</v>
      </c>
      <c r="E77" s="73" t="s">
        <v>912</v>
      </c>
      <c r="F77" s="74">
        <v>61</v>
      </c>
      <c r="G77" s="74" t="s">
        <v>3861</v>
      </c>
      <c r="H77" s="73" t="s">
        <v>55</v>
      </c>
      <c r="I77" s="73" t="s">
        <v>906</v>
      </c>
      <c r="J77" s="73" t="s">
        <v>327</v>
      </c>
      <c r="K77" s="73" t="s">
        <v>382</v>
      </c>
      <c r="L77" s="73" t="s">
        <v>383</v>
      </c>
      <c r="M77" s="73" t="s">
        <v>384</v>
      </c>
      <c r="N77" s="73" t="s">
        <v>43</v>
      </c>
      <c r="O77" s="73" t="s">
        <v>385</v>
      </c>
      <c r="P77" s="73" t="s">
        <v>907</v>
      </c>
      <c r="Q77" s="73" t="s">
        <v>1003</v>
      </c>
      <c r="R77" s="73" t="s">
        <v>71</v>
      </c>
      <c r="V77" s="60" t="str">
        <f>W77&amp;H77</f>
        <v>CONQUEST 011темно-синий</v>
      </c>
      <c r="W77" s="60" t="str">
        <f>_xlfn.LET(_xlpm.TextCell,TEXT(G77,"###"),IF(_xlpm.TextCell&lt;&gt;"",IF(StyleSpaceSplit,IFERROR(IF(FIND(" ",_xlpm.TextCell)&gt;=1,MID(_xlpm.TextCell,1,FIND(" ",_xlpm.TextCell)-1),_xlpm.TextCell),_xlpm.TextCell),_xlpm.TextCell),""))</f>
        <v>CONQUEST 011</v>
      </c>
      <c r="X77" s="60" t="str">
        <f>IF(A77&lt;&gt;"",IFERROR(IF(FIND(" ",G77)&gt;=1,MID(G77,FIND(" ",G77)+1,LEN(G77)),""),""),"")</f>
        <v>011</v>
      </c>
      <c r="AC77" s="51">
        <f>IFERROR(VALUE(MID($C77,1,2)),0)</f>
        <v>80</v>
      </c>
      <c r="AD77" s="44">
        <f>IFERROR(VALUE(MID($C77,4,3)),0)</f>
        <v>652</v>
      </c>
      <c r="AE77" s="51">
        <f>VALUE(RIGHT("00"&amp;AC77,2)&amp;RIGHT("000"&amp;AD77,3))</f>
        <v>80652</v>
      </c>
    </row>
    <row r="78" spans="1:31">
      <c r="A78" s="60" t="str">
        <f>IF(G78&amp;Q78&lt;&gt;"",W78&amp;Q78,"")</f>
        <v>CONQUEST 011navy</v>
      </c>
      <c r="B78" s="60" t="str">
        <f>IF(C78&lt;&gt;"",LEFT(C78,9),"")</f>
        <v>80-652-16</v>
      </c>
      <c r="C78" s="73" t="s">
        <v>4412</v>
      </c>
      <c r="D78" s="73" t="s">
        <v>4407</v>
      </c>
      <c r="E78" s="73" t="s">
        <v>956</v>
      </c>
      <c r="F78" s="74">
        <v>55</v>
      </c>
      <c r="G78" s="74" t="s">
        <v>3861</v>
      </c>
      <c r="H78" s="73" t="s">
        <v>55</v>
      </c>
      <c r="I78" s="73" t="s">
        <v>906</v>
      </c>
      <c r="J78" s="73" t="s">
        <v>327</v>
      </c>
      <c r="K78" s="73" t="s">
        <v>382</v>
      </c>
      <c r="L78" s="73" t="s">
        <v>383</v>
      </c>
      <c r="M78" s="73" t="s">
        <v>384</v>
      </c>
      <c r="N78" s="73" t="s">
        <v>43</v>
      </c>
      <c r="O78" s="73" t="s">
        <v>385</v>
      </c>
      <c r="P78" s="73" t="s">
        <v>907</v>
      </c>
      <c r="Q78" s="73" t="s">
        <v>1003</v>
      </c>
      <c r="R78" s="73" t="s">
        <v>71</v>
      </c>
      <c r="V78" s="60" t="str">
        <f>W78&amp;H78</f>
        <v>CONQUEST 011темно-синий</v>
      </c>
      <c r="W78" s="60" t="str">
        <f>_xlfn.LET(_xlpm.TextCell,TEXT(G78,"###"),IF(_xlpm.TextCell&lt;&gt;"",IF(StyleSpaceSplit,IFERROR(IF(FIND(" ",_xlpm.TextCell)&gt;=1,MID(_xlpm.TextCell,1,FIND(" ",_xlpm.TextCell)-1),_xlpm.TextCell),_xlpm.TextCell),_xlpm.TextCell),""))</f>
        <v>CONQUEST 011</v>
      </c>
      <c r="X78" s="60" t="str">
        <f>IF(A78&lt;&gt;"",IFERROR(IF(FIND(" ",G78)&gt;=1,MID(G78,FIND(" ",G78)+1,LEN(G78)),""),""),"")</f>
        <v>011</v>
      </c>
      <c r="AC78" s="51">
        <f>IFERROR(VALUE(MID($C78,1,2)),0)</f>
        <v>80</v>
      </c>
      <c r="AD78" s="44">
        <f>IFERROR(VALUE(MID($C78,4,3)),0)</f>
        <v>652</v>
      </c>
      <c r="AE78" s="51">
        <f>VALUE(RIGHT("00"&amp;AC78,2)&amp;RIGHT("000"&amp;AD78,3))</f>
        <v>80652</v>
      </c>
    </row>
    <row r="79" spans="1:31">
      <c r="A79" s="60" t="str">
        <f>IF(G79&amp;Q79&lt;&gt;"",W79&amp;Q79,"")</f>
        <v>CONQUEST 011navy</v>
      </c>
      <c r="B79" s="60" t="str">
        <f>IF(C79&lt;&gt;"",LEFT(C79,9),"")</f>
        <v>80-652-16</v>
      </c>
      <c r="C79" s="73" t="s">
        <v>4413</v>
      </c>
      <c r="D79" s="73" t="s">
        <v>4407</v>
      </c>
      <c r="E79" s="73" t="s">
        <v>915</v>
      </c>
      <c r="F79" s="74">
        <v>56</v>
      </c>
      <c r="G79" s="74" t="s">
        <v>3861</v>
      </c>
      <c r="H79" s="73" t="s">
        <v>55</v>
      </c>
      <c r="I79" s="73" t="s">
        <v>906</v>
      </c>
      <c r="J79" s="73" t="s">
        <v>327</v>
      </c>
      <c r="K79" s="73" t="s">
        <v>382</v>
      </c>
      <c r="L79" s="73" t="s">
        <v>383</v>
      </c>
      <c r="M79" s="73" t="s">
        <v>384</v>
      </c>
      <c r="N79" s="73" t="s">
        <v>43</v>
      </c>
      <c r="O79" s="73" t="s">
        <v>385</v>
      </c>
      <c r="P79" s="73" t="s">
        <v>907</v>
      </c>
      <c r="Q79" s="73" t="s">
        <v>1003</v>
      </c>
      <c r="R79" s="73" t="s">
        <v>71</v>
      </c>
      <c r="V79" s="60" t="str">
        <f>W79&amp;H79</f>
        <v>CONQUEST 011темно-синий</v>
      </c>
      <c r="W79" s="60" t="str">
        <f>_xlfn.LET(_xlpm.TextCell,TEXT(G79,"###"),IF(_xlpm.TextCell&lt;&gt;"",IF(StyleSpaceSplit,IFERROR(IF(FIND(" ",_xlpm.TextCell)&gt;=1,MID(_xlpm.TextCell,1,FIND(" ",_xlpm.TextCell)-1),_xlpm.TextCell),_xlpm.TextCell),_xlpm.TextCell),""))</f>
        <v>CONQUEST 011</v>
      </c>
      <c r="X79" s="60" t="str">
        <f>IF(A79&lt;&gt;"",IFERROR(IF(FIND(" ",G79)&gt;=1,MID(G79,FIND(" ",G79)+1,LEN(G79)),""),""),"")</f>
        <v>011</v>
      </c>
      <c r="AC79" s="51">
        <f>IFERROR(VALUE(MID($C79,1,2)),0)</f>
        <v>80</v>
      </c>
      <c r="AD79" s="44">
        <f>IFERROR(VALUE(MID($C79,4,3)),0)</f>
        <v>652</v>
      </c>
      <c r="AE79" s="51">
        <f>VALUE(RIGHT("00"&amp;AC79,2)&amp;RIGHT("000"&amp;AD79,3))</f>
        <v>80652</v>
      </c>
    </row>
    <row r="80" spans="1:31">
      <c r="A80" s="60" t="str">
        <f>IF(G80&amp;Q80&lt;&gt;"",W80&amp;Q80,"")</f>
        <v>CONQUEST 012blue</v>
      </c>
      <c r="B80" s="60" t="str">
        <f>IF(C80&lt;&gt;"",LEFT(C80,9),"")</f>
        <v>80-653-06</v>
      </c>
      <c r="C80" s="73" t="s">
        <v>3862</v>
      </c>
      <c r="D80" s="73" t="s">
        <v>3863</v>
      </c>
      <c r="E80" s="73" t="s">
        <v>931</v>
      </c>
      <c r="F80" s="74">
        <v>0</v>
      </c>
      <c r="G80" s="74" t="s">
        <v>3864</v>
      </c>
      <c r="H80" s="73" t="s">
        <v>71</v>
      </c>
      <c r="I80" s="73" t="s">
        <v>906</v>
      </c>
      <c r="J80" s="73" t="s">
        <v>327</v>
      </c>
      <c r="K80" s="73" t="s">
        <v>382</v>
      </c>
      <c r="L80" s="73" t="s">
        <v>383</v>
      </c>
      <c r="M80" s="73" t="s">
        <v>388</v>
      </c>
      <c r="N80" s="73" t="s">
        <v>43</v>
      </c>
      <c r="O80" s="73" t="s">
        <v>386</v>
      </c>
      <c r="P80" s="73" t="s">
        <v>907</v>
      </c>
      <c r="Q80" s="73" t="s">
        <v>932</v>
      </c>
      <c r="R80" s="73" t="s">
        <v>71</v>
      </c>
      <c r="V80" s="60" t="str">
        <f>W80&amp;H80</f>
        <v>CONQUEST 012синий</v>
      </c>
      <c r="W80" s="60" t="str">
        <f>_xlfn.LET(_xlpm.TextCell,TEXT(G80,"###"),IF(_xlpm.TextCell&lt;&gt;"",IF(StyleSpaceSplit,IFERROR(IF(FIND(" ",_xlpm.TextCell)&gt;=1,MID(_xlpm.TextCell,1,FIND(" ",_xlpm.TextCell)-1),_xlpm.TextCell),_xlpm.TextCell),_xlpm.TextCell),""))</f>
        <v>CONQUEST 012</v>
      </c>
      <c r="X80" s="60" t="str">
        <f>IF(A80&lt;&gt;"",IFERROR(IF(FIND(" ",G80)&gt;=1,MID(G80,FIND(" ",G80)+1,LEN(G80)),""),""),"")</f>
        <v>012</v>
      </c>
      <c r="AC80" s="51">
        <f>IFERROR(VALUE(MID($C80,1,2)),0)</f>
        <v>80</v>
      </c>
      <c r="AD80" s="44">
        <f>IFERROR(VALUE(MID($C80,4,3)),0)</f>
        <v>653</v>
      </c>
      <c r="AE80" s="51">
        <f>VALUE(RIGHT("00"&amp;AC80,2)&amp;RIGHT("000"&amp;AD80,3))</f>
        <v>80653</v>
      </c>
    </row>
    <row r="81" spans="1:31">
      <c r="A81" s="60" t="str">
        <f>IF(G81&amp;Q81&lt;&gt;"",W81&amp;Q81,"")</f>
        <v>CONQUEST 014blue</v>
      </c>
      <c r="B81" s="60" t="str">
        <f>IF(C81&lt;&gt;"",LEFT(C81,9),"")</f>
        <v>80-654-19</v>
      </c>
      <c r="C81" s="73" t="s">
        <v>3865</v>
      </c>
      <c r="D81" s="73" t="s">
        <v>3866</v>
      </c>
      <c r="E81" s="73" t="s">
        <v>931</v>
      </c>
      <c r="F81" s="74">
        <v>0</v>
      </c>
      <c r="G81" s="74" t="s">
        <v>3867</v>
      </c>
      <c r="H81" s="73" t="s">
        <v>91</v>
      </c>
      <c r="I81" s="73" t="s">
        <v>3868</v>
      </c>
      <c r="J81" s="73" t="s">
        <v>327</v>
      </c>
      <c r="K81" s="73" t="s">
        <v>382</v>
      </c>
      <c r="L81" s="73" t="s">
        <v>383</v>
      </c>
      <c r="M81" s="73" t="s">
        <v>384</v>
      </c>
      <c r="O81" s="73" t="s">
        <v>386</v>
      </c>
      <c r="P81" s="73" t="s">
        <v>907</v>
      </c>
      <c r="Q81" s="73" t="s">
        <v>932</v>
      </c>
      <c r="R81" s="73" t="s">
        <v>91</v>
      </c>
      <c r="V81" s="60" t="str">
        <f>W81&amp;H81</f>
        <v>CONQUEST 014голубой</v>
      </c>
      <c r="W81" s="60" t="str">
        <f>_xlfn.LET(_xlpm.TextCell,TEXT(G81,"###"),IF(_xlpm.TextCell&lt;&gt;"",IF(StyleSpaceSplit,IFERROR(IF(FIND(" ",_xlpm.TextCell)&gt;=1,MID(_xlpm.TextCell,1,FIND(" ",_xlpm.TextCell)-1),_xlpm.TextCell),_xlpm.TextCell),_xlpm.TextCell),""))</f>
        <v>CONQUEST 014</v>
      </c>
      <c r="X81" s="60" t="str">
        <f>IF(A81&lt;&gt;"",IFERROR(IF(FIND(" ",G81)&gt;=1,MID(G81,FIND(" ",G81)+1,LEN(G81)),""),""),"")</f>
        <v>014</v>
      </c>
      <c r="AC81" s="51">
        <f>IFERROR(VALUE(MID($C81,1,2)),0)</f>
        <v>80</v>
      </c>
      <c r="AD81" s="44">
        <f>IFERROR(VALUE(MID($C81,4,3)),0)</f>
        <v>654</v>
      </c>
      <c r="AE81" s="51">
        <f>VALUE(RIGHT("00"&amp;AC81,2)&amp;RIGHT("000"&amp;AD81,3))</f>
        <v>80654</v>
      </c>
    </row>
    <row r="82" spans="1:31">
      <c r="A82" s="60" t="str">
        <f>IF(G82&amp;Q82&lt;&gt;"",W82&amp;Q82,"")</f>
        <v>CONQUEST 015blue</v>
      </c>
      <c r="B82" s="60" t="str">
        <f>IF(C82&lt;&gt;"",LEFT(C82,9),"")</f>
        <v>80-655-06</v>
      </c>
      <c r="C82" s="73" t="s">
        <v>3869</v>
      </c>
      <c r="D82" s="73" t="s">
        <v>3870</v>
      </c>
      <c r="E82" s="73" t="s">
        <v>3871</v>
      </c>
      <c r="F82" s="74">
        <v>53</v>
      </c>
      <c r="G82" s="74" t="s">
        <v>3872</v>
      </c>
      <c r="H82" s="73" t="s">
        <v>71</v>
      </c>
      <c r="I82" s="73" t="s">
        <v>1767</v>
      </c>
      <c r="J82" s="73" t="s">
        <v>356</v>
      </c>
      <c r="K82" s="73" t="s">
        <v>391</v>
      </c>
      <c r="L82" s="73" t="s">
        <v>383</v>
      </c>
      <c r="M82" s="73" t="s">
        <v>384</v>
      </c>
      <c r="N82" s="73" t="s">
        <v>43</v>
      </c>
      <c r="O82" s="73" t="s">
        <v>386</v>
      </c>
      <c r="P82" s="73" t="s">
        <v>907</v>
      </c>
      <c r="Q82" s="73" t="s">
        <v>932</v>
      </c>
      <c r="R82" s="73" t="s">
        <v>71</v>
      </c>
      <c r="V82" s="60" t="str">
        <f>W82&amp;H82</f>
        <v>CONQUEST 015синий</v>
      </c>
      <c r="W82" s="60" t="str">
        <f>_xlfn.LET(_xlpm.TextCell,TEXT(G82,"###"),IF(_xlpm.TextCell&lt;&gt;"",IF(StyleSpaceSplit,IFERROR(IF(FIND(" ",_xlpm.TextCell)&gt;=1,MID(_xlpm.TextCell,1,FIND(" ",_xlpm.TextCell)-1),_xlpm.TextCell),_xlpm.TextCell),_xlpm.TextCell),""))</f>
        <v>CONQUEST 015</v>
      </c>
      <c r="X82" s="60" t="str">
        <f>IF(A82&lt;&gt;"",IFERROR(IF(FIND(" ",G82)&gt;=1,MID(G82,FIND(" ",G82)+1,LEN(G82)),""),""),"")</f>
        <v>015</v>
      </c>
      <c r="AC82" s="51">
        <f>IFERROR(VALUE(MID($C82,1,2)),0)</f>
        <v>80</v>
      </c>
      <c r="AD82" s="44">
        <f>IFERROR(VALUE(MID($C82,4,3)),0)</f>
        <v>655</v>
      </c>
      <c r="AE82" s="51">
        <f>VALUE(RIGHT("00"&amp;AC82,2)&amp;RIGHT("000"&amp;AD82,3))</f>
        <v>80655</v>
      </c>
    </row>
    <row r="83" spans="1:31">
      <c r="A83" s="60" t="str">
        <f>IF(G83&amp;Q83&lt;&gt;"",W83&amp;Q83,"")</f>
        <v>CONQUEST 016blue</v>
      </c>
      <c r="B83" s="60" t="str">
        <f>IF(C83&lt;&gt;"",LEFT(C83,9),"")</f>
        <v>80-656-06</v>
      </c>
      <c r="C83" s="73" t="s">
        <v>3873</v>
      </c>
      <c r="D83" s="73" t="s">
        <v>3874</v>
      </c>
      <c r="E83" s="73" t="s">
        <v>3871</v>
      </c>
      <c r="F83" s="74">
        <v>53</v>
      </c>
      <c r="G83" s="74" t="s">
        <v>3875</v>
      </c>
      <c r="H83" s="73" t="s">
        <v>71</v>
      </c>
      <c r="I83" s="73" t="s">
        <v>906</v>
      </c>
      <c r="J83" s="73" t="s">
        <v>327</v>
      </c>
      <c r="K83" s="73" t="s">
        <v>391</v>
      </c>
      <c r="L83" s="73" t="s">
        <v>383</v>
      </c>
      <c r="M83" s="73" t="s">
        <v>388</v>
      </c>
      <c r="N83" s="73" t="s">
        <v>43</v>
      </c>
      <c r="O83" s="73" t="s">
        <v>386</v>
      </c>
      <c r="P83" s="73" t="s">
        <v>907</v>
      </c>
      <c r="Q83" s="73" t="s">
        <v>932</v>
      </c>
      <c r="R83" s="73" t="s">
        <v>71</v>
      </c>
      <c r="V83" s="60" t="str">
        <f>W83&amp;H83</f>
        <v>CONQUEST 016синий</v>
      </c>
      <c r="W83" s="60" t="str">
        <f>_xlfn.LET(_xlpm.TextCell,TEXT(G83,"###"),IF(_xlpm.TextCell&lt;&gt;"",IF(StyleSpaceSplit,IFERROR(IF(FIND(" ",_xlpm.TextCell)&gt;=1,MID(_xlpm.TextCell,1,FIND(" ",_xlpm.TextCell)-1),_xlpm.TextCell),_xlpm.TextCell),_xlpm.TextCell),""))</f>
        <v>CONQUEST 016</v>
      </c>
      <c r="X83" s="60" t="str">
        <f>IF(A83&lt;&gt;"",IFERROR(IF(FIND(" ",G83)&gt;=1,MID(G83,FIND(" ",G83)+1,LEN(G83)),""),""),"")</f>
        <v>016</v>
      </c>
      <c r="AC83" s="51">
        <f>IFERROR(VALUE(MID($C83,1,2)),0)</f>
        <v>80</v>
      </c>
      <c r="AD83" s="44">
        <f>IFERROR(VALUE(MID($C83,4,3)),0)</f>
        <v>656</v>
      </c>
      <c r="AE83" s="51">
        <f>VALUE(RIGHT("00"&amp;AC83,2)&amp;RIGHT("000"&amp;AD83,3))</f>
        <v>80656</v>
      </c>
    </row>
    <row r="84" spans="1:31">
      <c r="A84" s="60" t="str">
        <f>IF(G84&amp;Q84&lt;&gt;"",W84&amp;Q84,"")</f>
        <v>CONQUEST 017black</v>
      </c>
      <c r="B84" s="60" t="str">
        <f>IF(C84&lt;&gt;"",LEFT(C84,9),"")</f>
        <v>80-657-09</v>
      </c>
      <c r="C84" s="73" t="s">
        <v>3876</v>
      </c>
      <c r="D84" s="73" t="s">
        <v>3877</v>
      </c>
      <c r="E84" s="73" t="s">
        <v>3871</v>
      </c>
      <c r="F84" s="74">
        <v>53</v>
      </c>
      <c r="G84" s="74" t="s">
        <v>3878</v>
      </c>
      <c r="H84" s="73" t="s">
        <v>53</v>
      </c>
      <c r="I84" s="73" t="s">
        <v>906</v>
      </c>
      <c r="J84" s="73" t="s">
        <v>327</v>
      </c>
      <c r="K84" s="73" t="s">
        <v>391</v>
      </c>
      <c r="L84" s="73" t="s">
        <v>383</v>
      </c>
      <c r="M84" s="73" t="s">
        <v>384</v>
      </c>
      <c r="N84" s="73" t="s">
        <v>43</v>
      </c>
      <c r="O84" s="73" t="s">
        <v>386</v>
      </c>
      <c r="P84" s="73" t="s">
        <v>907</v>
      </c>
      <c r="Q84" s="73" t="s">
        <v>928</v>
      </c>
      <c r="R84" s="73" t="s">
        <v>53</v>
      </c>
      <c r="V84" s="60" t="str">
        <f>W84&amp;H84</f>
        <v>CONQUEST 017черный</v>
      </c>
      <c r="W84" s="60" t="str">
        <f>_xlfn.LET(_xlpm.TextCell,TEXT(G84,"###"),IF(_xlpm.TextCell&lt;&gt;"",IF(StyleSpaceSplit,IFERROR(IF(FIND(" ",_xlpm.TextCell)&gt;=1,MID(_xlpm.TextCell,1,FIND(" ",_xlpm.TextCell)-1),_xlpm.TextCell),_xlpm.TextCell),_xlpm.TextCell),""))</f>
        <v>CONQUEST 017</v>
      </c>
      <c r="X84" s="60" t="str">
        <f>IF(A84&lt;&gt;"",IFERROR(IF(FIND(" ",G84)&gt;=1,MID(G84,FIND(" ",G84)+1,LEN(G84)),""),""),"")</f>
        <v>017</v>
      </c>
      <c r="AC84" s="51">
        <f>IFERROR(VALUE(MID($C84,1,2)),0)</f>
        <v>80</v>
      </c>
      <c r="AD84" s="44">
        <f>IFERROR(VALUE(MID($C84,4,3)),0)</f>
        <v>657</v>
      </c>
      <c r="AE84" s="51">
        <f>VALUE(RIGHT("00"&amp;AC84,2)&amp;RIGHT("000"&amp;AD84,3))</f>
        <v>80657</v>
      </c>
    </row>
    <row r="85" spans="1:31">
      <c r="A85" s="60" t="str">
        <f>IF(G85&amp;Q85&lt;&gt;"",W85&amp;Q85,"")</f>
        <v>CONQUEST 019yellow</v>
      </c>
      <c r="B85" s="60" t="str">
        <f>IF(C85&lt;&gt;"",LEFT(C85,9),"")</f>
        <v>80-658-20</v>
      </c>
      <c r="C85" s="73" t="s">
        <v>3879</v>
      </c>
      <c r="D85" s="73" t="s">
        <v>3880</v>
      </c>
      <c r="E85" s="73" t="s">
        <v>3871</v>
      </c>
      <c r="F85" s="74">
        <v>53</v>
      </c>
      <c r="G85" s="74" t="s">
        <v>3881</v>
      </c>
      <c r="H85" s="73" t="s">
        <v>65</v>
      </c>
      <c r="I85" s="73" t="s">
        <v>906</v>
      </c>
      <c r="J85" s="73" t="s">
        <v>327</v>
      </c>
      <c r="K85" s="73" t="s">
        <v>391</v>
      </c>
      <c r="L85" s="73" t="s">
        <v>383</v>
      </c>
      <c r="M85" s="73" t="s">
        <v>384</v>
      </c>
      <c r="N85" s="73" t="s">
        <v>43</v>
      </c>
      <c r="O85" s="73" t="s">
        <v>386</v>
      </c>
      <c r="P85" s="73" t="s">
        <v>907</v>
      </c>
      <c r="Q85" s="73" t="s">
        <v>1383</v>
      </c>
      <c r="R85" s="73" t="s">
        <v>65</v>
      </c>
      <c r="V85" s="60" t="str">
        <f>W85&amp;H85</f>
        <v>CONQUEST 019желтый</v>
      </c>
      <c r="W85" s="60" t="str">
        <f>_xlfn.LET(_xlpm.TextCell,TEXT(G85,"###"),IF(_xlpm.TextCell&lt;&gt;"",IF(StyleSpaceSplit,IFERROR(IF(FIND(" ",_xlpm.TextCell)&gt;=1,MID(_xlpm.TextCell,1,FIND(" ",_xlpm.TextCell)-1),_xlpm.TextCell),_xlpm.TextCell),_xlpm.TextCell),""))</f>
        <v>CONQUEST 019</v>
      </c>
      <c r="X85" s="60" t="str">
        <f>IF(A85&lt;&gt;"",IFERROR(IF(FIND(" ",G85)&gt;=1,MID(G85,FIND(" ",G85)+1,LEN(G85)),""),""),"")</f>
        <v>019</v>
      </c>
      <c r="AC85" s="51">
        <f>IFERROR(VALUE(MID($C85,1,2)),0)</f>
        <v>80</v>
      </c>
      <c r="AD85" s="44">
        <f>IFERROR(VALUE(MID($C85,4,3)),0)</f>
        <v>658</v>
      </c>
      <c r="AE85" s="51">
        <f>VALUE(RIGHT("00"&amp;AC85,2)&amp;RIGHT("000"&amp;AD85,3))</f>
        <v>80658</v>
      </c>
    </row>
    <row r="86" spans="1:31">
      <c r="A86" s="60" t="str">
        <f>IF(G86&amp;Q86&lt;&gt;"",W86&amp;Q86,"")</f>
        <v>CONQUEST 019pink</v>
      </c>
      <c r="B86" s="60" t="str">
        <f>IF(C86&lt;&gt;"",LEFT(C86,9),"")</f>
        <v>80-658-34</v>
      </c>
      <c r="C86" s="73" t="s">
        <v>5405</v>
      </c>
      <c r="D86" s="73" t="s">
        <v>5406</v>
      </c>
      <c r="E86" s="73" t="s">
        <v>5407</v>
      </c>
      <c r="F86" s="74">
        <v>49</v>
      </c>
      <c r="G86" s="74" t="s">
        <v>3881</v>
      </c>
      <c r="H86" s="73" t="s">
        <v>68</v>
      </c>
      <c r="I86" s="73" t="s">
        <v>5408</v>
      </c>
      <c r="J86" s="73" t="s">
        <v>327</v>
      </c>
      <c r="K86" s="73" t="s">
        <v>391</v>
      </c>
      <c r="L86" s="73" t="s">
        <v>383</v>
      </c>
      <c r="M86" s="73" t="s">
        <v>384</v>
      </c>
      <c r="N86" s="73" t="s">
        <v>43</v>
      </c>
      <c r="O86" s="73" t="s">
        <v>386</v>
      </c>
      <c r="P86" s="73" t="s">
        <v>907</v>
      </c>
      <c r="Q86" s="73" t="s">
        <v>1119</v>
      </c>
      <c r="R86" s="73" t="s">
        <v>68</v>
      </c>
      <c r="V86" s="60" t="str">
        <f>W86&amp;H86</f>
        <v>CONQUEST 019розовый</v>
      </c>
      <c r="W86" s="60" t="str">
        <f>_xlfn.LET(_xlpm.TextCell,TEXT(G86,"###"),IF(_xlpm.TextCell&lt;&gt;"",IF(StyleSpaceSplit,IFERROR(IF(FIND(" ",_xlpm.TextCell)&gt;=1,MID(_xlpm.TextCell,1,FIND(" ",_xlpm.TextCell)-1),_xlpm.TextCell),_xlpm.TextCell),_xlpm.TextCell),""))</f>
        <v>CONQUEST 019</v>
      </c>
      <c r="X86" s="60" t="str">
        <f>IF(A86&lt;&gt;"",IFERROR(IF(FIND(" ",G86)&gt;=1,MID(G86,FIND(" ",G86)+1,LEN(G86)),""),""),"")</f>
        <v>019</v>
      </c>
      <c r="AC86" s="51">
        <f>IFERROR(VALUE(MID($C86,1,2)),0)</f>
        <v>80</v>
      </c>
      <c r="AD86" s="44">
        <f>IFERROR(VALUE(MID($C86,4,3)),0)</f>
        <v>658</v>
      </c>
      <c r="AE86" s="51">
        <f>VALUE(RIGHT("00"&amp;AC86,2)&amp;RIGHT("000"&amp;AD86,3))</f>
        <v>80658</v>
      </c>
    </row>
    <row r="87" spans="1:31">
      <c r="A87" s="60" t="str">
        <f>IF(G87&amp;Q87&lt;&gt;"",W87&amp;Q87,"")</f>
        <v>CONQUEST 020navy</v>
      </c>
      <c r="B87" s="60" t="str">
        <f>IF(C87&lt;&gt;"",LEFT(C87,9),"")</f>
        <v>80-659-16</v>
      </c>
      <c r="C87" s="73" t="s">
        <v>3882</v>
      </c>
      <c r="D87" s="73" t="s">
        <v>3883</v>
      </c>
      <c r="E87" s="73" t="s">
        <v>3871</v>
      </c>
      <c r="F87" s="74">
        <v>53</v>
      </c>
      <c r="G87" s="74" t="s">
        <v>3884</v>
      </c>
      <c r="H87" s="73" t="s">
        <v>55</v>
      </c>
      <c r="I87" s="73" t="s">
        <v>906</v>
      </c>
      <c r="J87" s="73" t="s">
        <v>327</v>
      </c>
      <c r="K87" s="73" t="s">
        <v>382</v>
      </c>
      <c r="L87" s="73" t="s">
        <v>383</v>
      </c>
      <c r="M87" s="73" t="s">
        <v>384</v>
      </c>
      <c r="N87" s="73" t="s">
        <v>43</v>
      </c>
      <c r="O87" s="73" t="s">
        <v>386</v>
      </c>
      <c r="P87" s="73" t="s">
        <v>907</v>
      </c>
      <c r="Q87" s="73" t="s">
        <v>1003</v>
      </c>
      <c r="R87" s="73" t="s">
        <v>71</v>
      </c>
      <c r="V87" s="60" t="str">
        <f>W87&amp;H87</f>
        <v>CONQUEST 020темно-синий</v>
      </c>
      <c r="W87" s="60" t="str">
        <f>_xlfn.LET(_xlpm.TextCell,TEXT(G87,"###"),IF(_xlpm.TextCell&lt;&gt;"",IF(StyleSpaceSplit,IFERROR(IF(FIND(" ",_xlpm.TextCell)&gt;=1,MID(_xlpm.TextCell,1,FIND(" ",_xlpm.TextCell)-1),_xlpm.TextCell),_xlpm.TextCell),_xlpm.TextCell),""))</f>
        <v>CONQUEST 020</v>
      </c>
      <c r="X87" s="60" t="str">
        <f>IF(A87&lt;&gt;"",IFERROR(IF(FIND(" ",G87)&gt;=1,MID(G87,FIND(" ",G87)+1,LEN(G87)),""),""),"")</f>
        <v>020</v>
      </c>
      <c r="AC87" s="51">
        <f>IFERROR(VALUE(MID($C87,1,2)),0)</f>
        <v>80</v>
      </c>
      <c r="AD87" s="44">
        <f>IFERROR(VALUE(MID($C87,4,3)),0)</f>
        <v>659</v>
      </c>
      <c r="AE87" s="51">
        <f>VALUE(RIGHT("00"&amp;AC87,2)&amp;RIGHT("000"&amp;AD87,3))</f>
        <v>80659</v>
      </c>
    </row>
    <row r="88" spans="1:31">
      <c r="A88" s="60" t="str">
        <f>IF(G88&amp;Q88&lt;&gt;"",W88&amp;Q88,"")</f>
        <v>CONQUEST 020navy</v>
      </c>
      <c r="B88" s="60" t="str">
        <f>IF(C88&lt;&gt;"",LEFT(C88,9),"")</f>
        <v>80-659-16</v>
      </c>
      <c r="C88" s="73" t="s">
        <v>3885</v>
      </c>
      <c r="D88" s="73" t="s">
        <v>3883</v>
      </c>
      <c r="E88" s="73" t="s">
        <v>904</v>
      </c>
      <c r="F88" s="74">
        <v>57</v>
      </c>
      <c r="G88" s="74" t="s">
        <v>3884</v>
      </c>
      <c r="H88" s="73" t="s">
        <v>55</v>
      </c>
      <c r="I88" s="73" t="s">
        <v>906</v>
      </c>
      <c r="J88" s="73" t="s">
        <v>327</v>
      </c>
      <c r="K88" s="73" t="s">
        <v>382</v>
      </c>
      <c r="L88" s="73" t="s">
        <v>383</v>
      </c>
      <c r="M88" s="73" t="s">
        <v>384</v>
      </c>
      <c r="N88" s="73" t="s">
        <v>43</v>
      </c>
      <c r="O88" s="73" t="s">
        <v>386</v>
      </c>
      <c r="P88" s="73" t="s">
        <v>907</v>
      </c>
      <c r="Q88" s="73" t="s">
        <v>1003</v>
      </c>
      <c r="R88" s="73" t="s">
        <v>71</v>
      </c>
      <c r="V88" s="60" t="str">
        <f>W88&amp;H88</f>
        <v>CONQUEST 020темно-синий</v>
      </c>
      <c r="W88" s="60" t="str">
        <f>_xlfn.LET(_xlpm.TextCell,TEXT(G88,"###"),IF(_xlpm.TextCell&lt;&gt;"",IF(StyleSpaceSplit,IFERROR(IF(FIND(" ",_xlpm.TextCell)&gt;=1,MID(_xlpm.TextCell,1,FIND(" ",_xlpm.TextCell)-1),_xlpm.TextCell),_xlpm.TextCell),_xlpm.TextCell),""))</f>
        <v>CONQUEST 020</v>
      </c>
      <c r="X88" s="60" t="str">
        <f>IF(A88&lt;&gt;"",IFERROR(IF(FIND(" ",G88)&gt;=1,MID(G88,FIND(" ",G88)+1,LEN(G88)),""),""),"")</f>
        <v>020</v>
      </c>
      <c r="AC88" s="51">
        <f>IFERROR(VALUE(MID($C88,1,2)),0)</f>
        <v>80</v>
      </c>
      <c r="AD88" s="44">
        <f>IFERROR(VALUE(MID($C88,4,3)),0)</f>
        <v>659</v>
      </c>
      <c r="AE88" s="51">
        <f>VALUE(RIGHT("00"&amp;AC88,2)&amp;RIGHT("000"&amp;AD88,3))</f>
        <v>80659</v>
      </c>
    </row>
    <row r="89" spans="1:31">
      <c r="A89" s="60" t="str">
        <f>IF(G89&amp;Q89&lt;&gt;"",W89&amp;Q89,"")</f>
        <v>CONQUEST 020navy</v>
      </c>
      <c r="B89" s="60" t="str">
        <f>IF(C89&lt;&gt;"",LEFT(C89,9),"")</f>
        <v>80-659-16</v>
      </c>
      <c r="C89" s="73" t="s">
        <v>3886</v>
      </c>
      <c r="D89" s="73" t="s">
        <v>3883</v>
      </c>
      <c r="E89" s="73" t="s">
        <v>910</v>
      </c>
      <c r="F89" s="74">
        <v>59</v>
      </c>
      <c r="G89" s="74" t="s">
        <v>3884</v>
      </c>
      <c r="H89" s="73" t="s">
        <v>55</v>
      </c>
      <c r="I89" s="73" t="s">
        <v>906</v>
      </c>
      <c r="J89" s="73" t="s">
        <v>327</v>
      </c>
      <c r="K89" s="73" t="s">
        <v>382</v>
      </c>
      <c r="L89" s="73" t="s">
        <v>383</v>
      </c>
      <c r="M89" s="73" t="s">
        <v>384</v>
      </c>
      <c r="N89" s="73" t="s">
        <v>43</v>
      </c>
      <c r="O89" s="73" t="s">
        <v>386</v>
      </c>
      <c r="P89" s="73" t="s">
        <v>907</v>
      </c>
      <c r="Q89" s="73" t="s">
        <v>1003</v>
      </c>
      <c r="R89" s="73" t="s">
        <v>71</v>
      </c>
      <c r="V89" s="60" t="str">
        <f>W89&amp;H89</f>
        <v>CONQUEST 020темно-синий</v>
      </c>
      <c r="W89" s="60" t="str">
        <f>_xlfn.LET(_xlpm.TextCell,TEXT(G89,"###"),IF(_xlpm.TextCell&lt;&gt;"",IF(StyleSpaceSplit,IFERROR(IF(FIND(" ",_xlpm.TextCell)&gt;=1,MID(_xlpm.TextCell,1,FIND(" ",_xlpm.TextCell)-1),_xlpm.TextCell),_xlpm.TextCell),_xlpm.TextCell),""))</f>
        <v>CONQUEST 020</v>
      </c>
      <c r="X89" s="60" t="str">
        <f>IF(A89&lt;&gt;"",IFERROR(IF(FIND(" ",G89)&gt;=1,MID(G89,FIND(" ",G89)+1,LEN(G89)),""),""),"")</f>
        <v>020</v>
      </c>
      <c r="AC89" s="51">
        <f>IFERROR(VALUE(MID($C89,1,2)),0)</f>
        <v>80</v>
      </c>
      <c r="AD89" s="44">
        <f>IFERROR(VALUE(MID($C89,4,3)),0)</f>
        <v>659</v>
      </c>
      <c r="AE89" s="51">
        <f>VALUE(RIGHT("00"&amp;AC89,2)&amp;RIGHT("000"&amp;AD89,3))</f>
        <v>80659</v>
      </c>
    </row>
    <row r="90" spans="1:31">
      <c r="A90" s="60" t="str">
        <f>IF(G90&amp;Q90&lt;&gt;"",W90&amp;Q90,"")</f>
        <v>CONQUEST 021orange</v>
      </c>
      <c r="B90" s="60" t="str">
        <f>IF(C90&lt;&gt;"",LEFT(C90,9),"")</f>
        <v>80-660-13</v>
      </c>
      <c r="C90" s="73" t="s">
        <v>3887</v>
      </c>
      <c r="D90" s="73" t="s">
        <v>3888</v>
      </c>
      <c r="E90" s="73" t="s">
        <v>3871</v>
      </c>
      <c r="F90" s="74">
        <v>53</v>
      </c>
      <c r="G90" s="74" t="s">
        <v>3889</v>
      </c>
      <c r="H90" s="73" t="s">
        <v>199</v>
      </c>
      <c r="I90" s="73" t="s">
        <v>906</v>
      </c>
      <c r="J90" s="73" t="s">
        <v>327</v>
      </c>
      <c r="K90" s="73" t="s">
        <v>391</v>
      </c>
      <c r="L90" s="73" t="s">
        <v>383</v>
      </c>
      <c r="M90" s="73" t="s">
        <v>388</v>
      </c>
      <c r="N90" s="73" t="s">
        <v>43</v>
      </c>
      <c r="O90" s="73" t="s">
        <v>386</v>
      </c>
      <c r="P90" s="73" t="s">
        <v>907</v>
      </c>
      <c r="Q90" s="73" t="s">
        <v>1300</v>
      </c>
      <c r="R90" s="73" t="s">
        <v>199</v>
      </c>
      <c r="V90" s="60" t="str">
        <f>W90&amp;H90</f>
        <v>CONQUEST 021оранжевый</v>
      </c>
      <c r="W90" s="60" t="str">
        <f>_xlfn.LET(_xlpm.TextCell,TEXT(G90,"###"),IF(_xlpm.TextCell&lt;&gt;"",IF(StyleSpaceSplit,IFERROR(IF(FIND(" ",_xlpm.TextCell)&gt;=1,MID(_xlpm.TextCell,1,FIND(" ",_xlpm.TextCell)-1),_xlpm.TextCell),_xlpm.TextCell),_xlpm.TextCell),""))</f>
        <v>CONQUEST 021</v>
      </c>
      <c r="X90" s="60" t="str">
        <f>IF(A90&lt;&gt;"",IFERROR(IF(FIND(" ",G90)&gt;=1,MID(G90,FIND(" ",G90)+1,LEN(G90)),""),""),"")</f>
        <v>021</v>
      </c>
      <c r="AC90" s="51">
        <f>IFERROR(VALUE(MID($C90,1,2)),0)</f>
        <v>80</v>
      </c>
      <c r="AD90" s="44">
        <f>IFERROR(VALUE(MID($C90,4,3)),0)</f>
        <v>660</v>
      </c>
      <c r="AE90" s="51">
        <f>VALUE(RIGHT("00"&amp;AC90,2)&amp;RIGHT("000"&amp;AD90,3))</f>
        <v>80660</v>
      </c>
    </row>
    <row r="91" spans="1:31">
      <c r="A91" s="60" t="str">
        <f>IF(G91&amp;Q91&lt;&gt;"",W91&amp;Q91,"")</f>
        <v>CONQUEST 032white</v>
      </c>
      <c r="B91" s="60" t="str">
        <f>IF(C91&lt;&gt;"",LEFT(C91,9),"")</f>
        <v>80-661-17</v>
      </c>
      <c r="C91" s="73" t="s">
        <v>3890</v>
      </c>
      <c r="D91" s="73" t="s">
        <v>3891</v>
      </c>
      <c r="E91" s="73" t="s">
        <v>2626</v>
      </c>
      <c r="F91" s="74">
        <v>51</v>
      </c>
      <c r="G91" s="74" t="s">
        <v>3892</v>
      </c>
      <c r="H91" s="73" t="s">
        <v>57</v>
      </c>
      <c r="I91" s="73" t="s">
        <v>906</v>
      </c>
      <c r="J91" s="73" t="s">
        <v>327</v>
      </c>
      <c r="K91" s="73" t="s">
        <v>391</v>
      </c>
      <c r="L91" s="73" t="s">
        <v>383</v>
      </c>
      <c r="M91" s="73" t="s">
        <v>384</v>
      </c>
      <c r="N91" s="73" t="s">
        <v>43</v>
      </c>
      <c r="O91" s="73" t="s">
        <v>386</v>
      </c>
      <c r="P91" s="73" t="s">
        <v>907</v>
      </c>
      <c r="Q91" s="73" t="s">
        <v>908</v>
      </c>
      <c r="R91" s="73" t="s">
        <v>57</v>
      </c>
      <c r="V91" s="60" t="str">
        <f>W91&amp;H91</f>
        <v>CONQUEST 032белый</v>
      </c>
      <c r="W91" s="60" t="str">
        <f>_xlfn.LET(_xlpm.TextCell,TEXT(G91,"###"),IF(_xlpm.TextCell&lt;&gt;"",IF(StyleSpaceSplit,IFERROR(IF(FIND(" ",_xlpm.TextCell)&gt;=1,MID(_xlpm.TextCell,1,FIND(" ",_xlpm.TextCell)-1),_xlpm.TextCell),_xlpm.TextCell),_xlpm.TextCell),""))</f>
        <v>CONQUEST 032</v>
      </c>
      <c r="X91" s="60" t="str">
        <f>IF(A91&lt;&gt;"",IFERROR(IF(FIND(" ",G91)&gt;=1,MID(G91,FIND(" ",G91)+1,LEN(G91)),""),""),"")</f>
        <v>032</v>
      </c>
      <c r="AC91" s="51">
        <f>IFERROR(VALUE(MID($C91,1,2)),0)</f>
        <v>80</v>
      </c>
      <c r="AD91" s="44">
        <f>IFERROR(VALUE(MID($C91,4,3)),0)</f>
        <v>661</v>
      </c>
      <c r="AE91" s="51">
        <f>VALUE(RIGHT("00"&amp;AC91,2)&amp;RIGHT("000"&amp;AD91,3))</f>
        <v>80661</v>
      </c>
    </row>
    <row r="92" spans="1:31">
      <c r="A92" s="60" t="str">
        <f>IF(G92&amp;Q92&lt;&gt;"",W92&amp;Q92,"")</f>
        <v>CONQUEST 033white</v>
      </c>
      <c r="B92" s="60" t="str">
        <f>IF(C92&lt;&gt;"",LEFT(C92,9),"")</f>
        <v>80-662-17</v>
      </c>
      <c r="C92" s="73" t="s">
        <v>3893</v>
      </c>
      <c r="D92" s="73" t="s">
        <v>3894</v>
      </c>
      <c r="E92" s="73" t="s">
        <v>2626</v>
      </c>
      <c r="F92" s="74">
        <v>51</v>
      </c>
      <c r="G92" s="73" t="s">
        <v>3895</v>
      </c>
      <c r="H92" s="73" t="s">
        <v>57</v>
      </c>
      <c r="I92" s="73" t="s">
        <v>906</v>
      </c>
      <c r="J92" s="73" t="s">
        <v>327</v>
      </c>
      <c r="K92" s="73" t="s">
        <v>391</v>
      </c>
      <c r="L92" s="73" t="s">
        <v>383</v>
      </c>
      <c r="M92" s="73" t="s">
        <v>384</v>
      </c>
      <c r="N92" s="73" t="s">
        <v>43</v>
      </c>
      <c r="O92" s="73" t="s">
        <v>386</v>
      </c>
      <c r="P92" s="73" t="s">
        <v>907</v>
      </c>
      <c r="Q92" s="73" t="s">
        <v>908</v>
      </c>
      <c r="R92" s="73" t="s">
        <v>57</v>
      </c>
      <c r="V92" s="60" t="str">
        <f>W92&amp;H92</f>
        <v>CONQUEST 033белый</v>
      </c>
      <c r="W92" s="60" t="str">
        <f>_xlfn.LET(_xlpm.TextCell,TEXT(G92,"###"),IF(_xlpm.TextCell&lt;&gt;"",IF(StyleSpaceSplit,IFERROR(IF(FIND(" ",_xlpm.TextCell)&gt;=1,MID(_xlpm.TextCell,1,FIND(" ",_xlpm.TextCell)-1),_xlpm.TextCell),_xlpm.TextCell),_xlpm.TextCell),""))</f>
        <v>CONQUEST 033</v>
      </c>
      <c r="X92" s="60" t="str">
        <f>IF(A92&lt;&gt;"",IFERROR(IF(FIND(" ",G92)&gt;=1,MID(G92,FIND(" ",G92)+1,LEN(G92)),""),""),"")</f>
        <v>033</v>
      </c>
      <c r="AC92" s="51">
        <f>IFERROR(VALUE(MID($C92,1,2)),0)</f>
        <v>80</v>
      </c>
      <c r="AD92" s="44">
        <f>IFERROR(VALUE(MID($C92,4,3)),0)</f>
        <v>662</v>
      </c>
      <c r="AE92" s="51">
        <f>VALUE(RIGHT("00"&amp;AC92,2)&amp;RIGHT("000"&amp;AD92,3))</f>
        <v>80662</v>
      </c>
    </row>
    <row r="93" spans="1:31">
      <c r="A93" s="60" t="str">
        <f>IF(G93&amp;Q93&lt;&gt;"",W93&amp;Q93,"")</f>
        <v>CONQUEST 034white</v>
      </c>
      <c r="B93" s="60" t="str">
        <f>IF(C93&lt;&gt;"",LEFT(C93,9),"")</f>
        <v>80-663-17</v>
      </c>
      <c r="C93" s="73" t="s">
        <v>3896</v>
      </c>
      <c r="D93" s="73" t="s">
        <v>3897</v>
      </c>
      <c r="E93" s="73" t="s">
        <v>2626</v>
      </c>
      <c r="F93" s="74">
        <v>51</v>
      </c>
      <c r="G93" s="73" t="s">
        <v>3898</v>
      </c>
      <c r="H93" s="73" t="s">
        <v>57</v>
      </c>
      <c r="I93" s="73" t="s">
        <v>906</v>
      </c>
      <c r="J93" s="73" t="s">
        <v>327</v>
      </c>
      <c r="K93" s="73" t="s">
        <v>391</v>
      </c>
      <c r="L93" s="73" t="s">
        <v>383</v>
      </c>
      <c r="M93" s="73" t="s">
        <v>384</v>
      </c>
      <c r="N93" s="73" t="s">
        <v>43</v>
      </c>
      <c r="O93" s="73" t="s">
        <v>386</v>
      </c>
      <c r="P93" s="73" t="s">
        <v>907</v>
      </c>
      <c r="Q93" s="73" t="s">
        <v>908</v>
      </c>
      <c r="R93" s="73" t="s">
        <v>57</v>
      </c>
      <c r="V93" s="60" t="str">
        <f>W93&amp;H93</f>
        <v>CONQUEST 034белый</v>
      </c>
      <c r="W93" s="60" t="str">
        <f>_xlfn.LET(_xlpm.TextCell,TEXT(G93,"###"),IF(_xlpm.TextCell&lt;&gt;"",IF(StyleSpaceSplit,IFERROR(IF(FIND(" ",_xlpm.TextCell)&gt;=1,MID(_xlpm.TextCell,1,FIND(" ",_xlpm.TextCell)-1),_xlpm.TextCell),_xlpm.TextCell),_xlpm.TextCell),""))</f>
        <v>CONQUEST 034</v>
      </c>
      <c r="X93" s="60" t="str">
        <f>IF(A93&lt;&gt;"",IFERROR(IF(FIND(" ",G93)&gt;=1,MID(G93,FIND(" ",G93)+1,LEN(G93)),""),""),"")</f>
        <v>034</v>
      </c>
      <c r="AC93" s="51">
        <f>IFERROR(VALUE(MID($C93,1,2)),0)</f>
        <v>80</v>
      </c>
      <c r="AD93" s="44">
        <f>IFERROR(VALUE(MID($C93,4,3)),0)</f>
        <v>663</v>
      </c>
      <c r="AE93" s="51">
        <f>VALUE(RIGHT("00"&amp;AC93,2)&amp;RIGHT("000"&amp;AD93,3))</f>
        <v>80663</v>
      </c>
    </row>
    <row r="94" spans="1:31">
      <c r="A94" s="60" t="str">
        <f>IF(G94&amp;Q94&lt;&gt;"",W94&amp;Q94,"")</f>
        <v>CONQUEST 041white</v>
      </c>
      <c r="B94" s="60" t="str">
        <f>IF(C94&lt;&gt;"",LEFT(C94,9),"")</f>
        <v>80-664-17</v>
      </c>
      <c r="C94" s="73" t="s">
        <v>3899</v>
      </c>
      <c r="D94" s="73" t="s">
        <v>3900</v>
      </c>
      <c r="E94" s="73" t="s">
        <v>931</v>
      </c>
      <c r="F94" s="74">
        <v>0</v>
      </c>
      <c r="G94" s="73" t="s">
        <v>3901</v>
      </c>
      <c r="H94" s="73" t="s">
        <v>57</v>
      </c>
      <c r="I94" s="73" t="s">
        <v>3902</v>
      </c>
      <c r="J94" s="73" t="s">
        <v>327</v>
      </c>
      <c r="K94" s="73" t="s">
        <v>382</v>
      </c>
      <c r="L94" s="73" t="s">
        <v>383</v>
      </c>
      <c r="M94" s="73" t="s">
        <v>384</v>
      </c>
      <c r="N94" s="73" t="s">
        <v>43</v>
      </c>
      <c r="O94" s="73" t="s">
        <v>386</v>
      </c>
      <c r="P94" s="73" t="s">
        <v>907</v>
      </c>
      <c r="Q94" s="73" t="s">
        <v>908</v>
      </c>
      <c r="R94" s="73" t="s">
        <v>57</v>
      </c>
      <c r="V94" s="60" t="str">
        <f>W94&amp;H94</f>
        <v>CONQUEST 041белый</v>
      </c>
      <c r="W94" s="60" t="str">
        <f>_xlfn.LET(_xlpm.TextCell,TEXT(G94,"###"),IF(_xlpm.TextCell&lt;&gt;"",IF(StyleSpaceSplit,IFERROR(IF(FIND(" ",_xlpm.TextCell)&gt;=1,MID(_xlpm.TextCell,1,FIND(" ",_xlpm.TextCell)-1),_xlpm.TextCell),_xlpm.TextCell),_xlpm.TextCell),""))</f>
        <v>CONQUEST 041</v>
      </c>
      <c r="X94" s="60" t="str">
        <f>IF(A94&lt;&gt;"",IFERROR(IF(FIND(" ",G94)&gt;=1,MID(G94,FIND(" ",G94)+1,LEN(G94)),""),""),"")</f>
        <v>041</v>
      </c>
      <c r="AC94" s="51">
        <f>IFERROR(VALUE(MID($C94,1,2)),0)</f>
        <v>80</v>
      </c>
      <c r="AD94" s="44">
        <f>IFERROR(VALUE(MID($C94,4,3)),0)</f>
        <v>664</v>
      </c>
      <c r="AE94" s="51">
        <f>VALUE(RIGHT("00"&amp;AC94,2)&amp;RIGHT("000"&amp;AD94,3))</f>
        <v>80664</v>
      </c>
    </row>
    <row r="95" spans="1:31">
      <c r="A95" s="60" t="str">
        <f>IF(G95&amp;Q95&lt;&gt;"",W95&amp;Q95,"")</f>
        <v>CONQUEST 041navy</v>
      </c>
      <c r="B95" s="60" t="str">
        <f>IF(C95&lt;&gt;"",LEFT(C95,9),"")</f>
        <v>80-664-16</v>
      </c>
      <c r="C95" s="73" t="s">
        <v>5423</v>
      </c>
      <c r="D95" s="73" t="s">
        <v>5424</v>
      </c>
      <c r="E95" s="73" t="s">
        <v>904</v>
      </c>
      <c r="F95" s="74">
        <v>57</v>
      </c>
      <c r="G95" s="73" t="s">
        <v>3901</v>
      </c>
      <c r="H95" s="73" t="s">
        <v>55</v>
      </c>
      <c r="I95" s="73" t="s">
        <v>3902</v>
      </c>
      <c r="J95" s="73" t="s">
        <v>327</v>
      </c>
      <c r="K95" s="73" t="s">
        <v>382</v>
      </c>
      <c r="L95" s="73" t="s">
        <v>383</v>
      </c>
      <c r="M95" s="73" t="s">
        <v>384</v>
      </c>
      <c r="N95" s="73" t="s">
        <v>43</v>
      </c>
      <c r="O95" s="73" t="s">
        <v>386</v>
      </c>
      <c r="P95" s="73" t="s">
        <v>907</v>
      </c>
      <c r="Q95" s="73" t="s">
        <v>1003</v>
      </c>
      <c r="R95" s="73" t="s">
        <v>71</v>
      </c>
      <c r="V95" s="60" t="str">
        <f>W95&amp;H95</f>
        <v>CONQUEST 041темно-синий</v>
      </c>
      <c r="W95" s="60" t="str">
        <f>_xlfn.LET(_xlpm.TextCell,TEXT(G95,"###"),IF(_xlpm.TextCell&lt;&gt;"",IF(StyleSpaceSplit,IFERROR(IF(FIND(" ",_xlpm.TextCell)&gt;=1,MID(_xlpm.TextCell,1,FIND(" ",_xlpm.TextCell)-1),_xlpm.TextCell),_xlpm.TextCell),_xlpm.TextCell),""))</f>
        <v>CONQUEST 041</v>
      </c>
      <c r="X95" s="60" t="str">
        <f>IF(A95&lt;&gt;"",IFERROR(IF(FIND(" ",G95)&gt;=1,MID(G95,FIND(" ",G95)+1,LEN(G95)),""),""),"")</f>
        <v>041</v>
      </c>
      <c r="AC95" s="51">
        <f>IFERROR(VALUE(MID($C95,1,2)),0)</f>
        <v>80</v>
      </c>
      <c r="AD95" s="44">
        <f>IFERROR(VALUE(MID($C95,4,3)),0)</f>
        <v>664</v>
      </c>
      <c r="AE95" s="51">
        <f>VALUE(RIGHT("00"&amp;AC95,2)&amp;RIGHT("000"&amp;AD95,3))</f>
        <v>80664</v>
      </c>
    </row>
    <row r="96" spans="1:31">
      <c r="A96" s="60" t="str">
        <f>IF(G96&amp;Q96&lt;&gt;"",W96&amp;Q96,"")</f>
        <v>CONQUEST 042yellow</v>
      </c>
      <c r="B96" s="60" t="str">
        <f>IF(C96&lt;&gt;"",LEFT(C96,9),"")</f>
        <v>80-665-20</v>
      </c>
      <c r="C96" s="73" t="s">
        <v>3903</v>
      </c>
      <c r="D96" s="73" t="s">
        <v>3904</v>
      </c>
      <c r="E96" s="73" t="s">
        <v>931</v>
      </c>
      <c r="F96" s="74">
        <v>0</v>
      </c>
      <c r="G96" s="73" t="s">
        <v>3905</v>
      </c>
      <c r="H96" s="73" t="s">
        <v>65</v>
      </c>
      <c r="I96" s="73" t="s">
        <v>3902</v>
      </c>
      <c r="J96" s="73" t="s">
        <v>356</v>
      </c>
      <c r="K96" s="73" t="s">
        <v>382</v>
      </c>
      <c r="L96" s="73" t="s">
        <v>383</v>
      </c>
      <c r="M96" s="73" t="s">
        <v>384</v>
      </c>
      <c r="N96" s="73" t="s">
        <v>43</v>
      </c>
      <c r="O96" s="73" t="s">
        <v>386</v>
      </c>
      <c r="P96" s="73" t="s">
        <v>907</v>
      </c>
      <c r="Q96" s="73" t="s">
        <v>1383</v>
      </c>
      <c r="R96" s="73" t="s">
        <v>65</v>
      </c>
      <c r="V96" s="60" t="str">
        <f>W96&amp;H96</f>
        <v>CONQUEST 042желтый</v>
      </c>
      <c r="W96" s="60" t="str">
        <f>_xlfn.LET(_xlpm.TextCell,TEXT(G96,"###"),IF(_xlpm.TextCell&lt;&gt;"",IF(StyleSpaceSplit,IFERROR(IF(FIND(" ",_xlpm.TextCell)&gt;=1,MID(_xlpm.TextCell,1,FIND(" ",_xlpm.TextCell)-1),_xlpm.TextCell),_xlpm.TextCell),_xlpm.TextCell),""))</f>
        <v>CONQUEST 042</v>
      </c>
      <c r="X96" s="60" t="str">
        <f>IF(A96&lt;&gt;"",IFERROR(IF(FIND(" ",G96)&gt;=1,MID(G96,FIND(" ",G96)+1,LEN(G96)),""),""),"")</f>
        <v>042</v>
      </c>
      <c r="AC96" s="51">
        <f>IFERROR(VALUE(MID($C96,1,2)),0)</f>
        <v>80</v>
      </c>
      <c r="AD96" s="44">
        <f>IFERROR(VALUE(MID($C96,4,3)),0)</f>
        <v>665</v>
      </c>
      <c r="AE96" s="51">
        <f>VALUE(RIGHT("00"&amp;AC96,2)&amp;RIGHT("000"&amp;AD96,3))</f>
        <v>80665</v>
      </c>
    </row>
    <row r="97" spans="1:31">
      <c r="A97" s="60" t="str">
        <f>IF(G97&amp;Q97&lt;&gt;"",W97&amp;Q97,"")</f>
        <v>CONQUEST 042blue</v>
      </c>
      <c r="B97" s="60" t="str">
        <f>IF(C97&lt;&gt;"",LEFT(C97,9),"")</f>
        <v>80-665-06</v>
      </c>
      <c r="C97" s="73" t="s">
        <v>3906</v>
      </c>
      <c r="D97" s="73" t="s">
        <v>3907</v>
      </c>
      <c r="E97" s="73" t="s">
        <v>931</v>
      </c>
      <c r="F97" s="74">
        <v>0</v>
      </c>
      <c r="G97" s="73" t="s">
        <v>3905</v>
      </c>
      <c r="H97" s="73" t="s">
        <v>71</v>
      </c>
      <c r="I97" s="73" t="s">
        <v>906</v>
      </c>
      <c r="J97" s="73" t="s">
        <v>356</v>
      </c>
      <c r="K97" s="73" t="s">
        <v>382</v>
      </c>
      <c r="L97" s="73" t="s">
        <v>383</v>
      </c>
      <c r="M97" s="73" t="s">
        <v>384</v>
      </c>
      <c r="N97" s="73" t="s">
        <v>43</v>
      </c>
      <c r="O97" s="73" t="s">
        <v>386</v>
      </c>
      <c r="P97" s="73" t="s">
        <v>907</v>
      </c>
      <c r="Q97" s="73" t="s">
        <v>932</v>
      </c>
      <c r="R97" s="73" t="s">
        <v>71</v>
      </c>
      <c r="V97" s="60" t="str">
        <f>W97&amp;H97</f>
        <v>CONQUEST 042синий</v>
      </c>
      <c r="W97" s="60" t="str">
        <f>_xlfn.LET(_xlpm.TextCell,TEXT(G97,"###"),IF(_xlpm.TextCell&lt;&gt;"",IF(StyleSpaceSplit,IFERROR(IF(FIND(" ",_xlpm.TextCell)&gt;=1,MID(_xlpm.TextCell,1,FIND(" ",_xlpm.TextCell)-1),_xlpm.TextCell),_xlpm.TextCell),_xlpm.TextCell),""))</f>
        <v>CONQUEST 042</v>
      </c>
      <c r="X97" s="60" t="str">
        <f>IF(A97&lt;&gt;"",IFERROR(IF(FIND(" ",G97)&gt;=1,MID(G97,FIND(" ",G97)+1,LEN(G97)),""),""),"")</f>
        <v>042</v>
      </c>
      <c r="AC97" s="51">
        <f>IFERROR(VALUE(MID($C97,1,2)),0)</f>
        <v>80</v>
      </c>
      <c r="AD97" s="44">
        <f>IFERROR(VALUE(MID($C97,4,3)),0)</f>
        <v>665</v>
      </c>
      <c r="AE97" s="51">
        <f>VALUE(RIGHT("00"&amp;AC97,2)&amp;RIGHT("000"&amp;AD97,3))</f>
        <v>80665</v>
      </c>
    </row>
    <row r="98" spans="1:31">
      <c r="A98" s="60" t="str">
        <f>IF(G98&amp;Q98&lt;&gt;"",W98&amp;Q98,"")</f>
        <v>CONQUEST 042blue</v>
      </c>
      <c r="B98" s="60" t="str">
        <f>IF(C98&lt;&gt;"",LEFT(C98,9),"")</f>
        <v>80-665-06</v>
      </c>
      <c r="C98" s="73" t="s">
        <v>3908</v>
      </c>
      <c r="D98" s="73" t="s">
        <v>3907</v>
      </c>
      <c r="E98" s="73" t="s">
        <v>904</v>
      </c>
      <c r="F98" s="74">
        <v>57</v>
      </c>
      <c r="G98" s="73" t="s">
        <v>3905</v>
      </c>
      <c r="H98" s="73" t="s">
        <v>71</v>
      </c>
      <c r="I98" s="73" t="s">
        <v>906</v>
      </c>
      <c r="J98" s="73" t="s">
        <v>356</v>
      </c>
      <c r="K98" s="73" t="s">
        <v>382</v>
      </c>
      <c r="L98" s="73" t="s">
        <v>383</v>
      </c>
      <c r="M98" s="73" t="s">
        <v>384</v>
      </c>
      <c r="N98" s="73" t="s">
        <v>43</v>
      </c>
      <c r="O98" s="73" t="s">
        <v>386</v>
      </c>
      <c r="P98" s="73" t="s">
        <v>907</v>
      </c>
      <c r="Q98" s="73" t="s">
        <v>932</v>
      </c>
      <c r="R98" s="73" t="s">
        <v>71</v>
      </c>
      <c r="V98" s="60" t="str">
        <f>W98&amp;H98</f>
        <v>CONQUEST 042синий</v>
      </c>
      <c r="W98" s="60" t="str">
        <f>_xlfn.LET(_xlpm.TextCell,TEXT(G98,"###"),IF(_xlpm.TextCell&lt;&gt;"",IF(StyleSpaceSplit,IFERROR(IF(FIND(" ",_xlpm.TextCell)&gt;=1,MID(_xlpm.TextCell,1,FIND(" ",_xlpm.TextCell)-1),_xlpm.TextCell),_xlpm.TextCell),_xlpm.TextCell),""))</f>
        <v>CONQUEST 042</v>
      </c>
      <c r="X98" s="60" t="str">
        <f>IF(A98&lt;&gt;"",IFERROR(IF(FIND(" ",G98)&gt;=1,MID(G98,FIND(" ",G98)+1,LEN(G98)),""),""),"")</f>
        <v>042</v>
      </c>
      <c r="AC98" s="51">
        <f>IFERROR(VALUE(MID($C98,1,2)),0)</f>
        <v>80</v>
      </c>
      <c r="AD98" s="44">
        <f>IFERROR(VALUE(MID($C98,4,3)),0)</f>
        <v>665</v>
      </c>
      <c r="AE98" s="51">
        <f>VALUE(RIGHT("00"&amp;AC98,2)&amp;RIGHT("000"&amp;AD98,3))</f>
        <v>80665</v>
      </c>
    </row>
    <row r="99" spans="1:31">
      <c r="A99" s="60" t="str">
        <f>IF(G99&amp;Q99&lt;&gt;"",W99&amp;Q99,"")</f>
        <v>CONQUEST 042blue</v>
      </c>
      <c r="B99" s="60" t="str">
        <f>IF(C99&lt;&gt;"",LEFT(C99,9),"")</f>
        <v>80-665-06</v>
      </c>
      <c r="C99" s="73" t="s">
        <v>3909</v>
      </c>
      <c r="D99" s="73" t="s">
        <v>3907</v>
      </c>
      <c r="E99" s="73" t="s">
        <v>910</v>
      </c>
      <c r="F99" s="74">
        <v>59</v>
      </c>
      <c r="G99" s="73" t="s">
        <v>3905</v>
      </c>
      <c r="H99" s="73" t="s">
        <v>71</v>
      </c>
      <c r="I99" s="73" t="s">
        <v>906</v>
      </c>
      <c r="J99" s="73" t="s">
        <v>356</v>
      </c>
      <c r="K99" s="73" t="s">
        <v>382</v>
      </c>
      <c r="L99" s="73" t="s">
        <v>383</v>
      </c>
      <c r="M99" s="73" t="s">
        <v>384</v>
      </c>
      <c r="N99" s="73" t="s">
        <v>43</v>
      </c>
      <c r="O99" s="73" t="s">
        <v>386</v>
      </c>
      <c r="P99" s="73" t="s">
        <v>907</v>
      </c>
      <c r="Q99" s="73" t="s">
        <v>932</v>
      </c>
      <c r="R99" s="73" t="s">
        <v>71</v>
      </c>
      <c r="V99" s="60" t="str">
        <f>W99&amp;H99</f>
        <v>CONQUEST 042синий</v>
      </c>
      <c r="W99" s="60" t="str">
        <f>_xlfn.LET(_xlpm.TextCell,TEXT(G99,"###"),IF(_xlpm.TextCell&lt;&gt;"",IF(StyleSpaceSplit,IFERROR(IF(FIND(" ",_xlpm.TextCell)&gt;=1,MID(_xlpm.TextCell,1,FIND(" ",_xlpm.TextCell)-1),_xlpm.TextCell),_xlpm.TextCell),_xlpm.TextCell),""))</f>
        <v>CONQUEST 042</v>
      </c>
      <c r="X99" s="60" t="str">
        <f>IF(A99&lt;&gt;"",IFERROR(IF(FIND(" ",G99)&gt;=1,MID(G99,FIND(" ",G99)+1,LEN(G99)),""),""),"")</f>
        <v>042</v>
      </c>
      <c r="AC99" s="51">
        <f>IFERROR(VALUE(MID($C99,1,2)),0)</f>
        <v>80</v>
      </c>
      <c r="AD99" s="44">
        <f>IFERROR(VALUE(MID($C99,4,3)),0)</f>
        <v>665</v>
      </c>
      <c r="AE99" s="51">
        <f>VALUE(RIGHT("00"&amp;AC99,2)&amp;RIGHT("000"&amp;AD99,3))</f>
        <v>80665</v>
      </c>
    </row>
    <row r="100" spans="1:31">
      <c r="A100" s="60" t="str">
        <f>IF(G100&amp;Q100&lt;&gt;"",W100&amp;Q100,"")</f>
        <v>CONQUEST 043white</v>
      </c>
      <c r="B100" s="60" t="str">
        <f>IF(C100&lt;&gt;"",LEFT(C100,9),"")</f>
        <v>80-778-17</v>
      </c>
      <c r="C100" s="73" t="s">
        <v>4421</v>
      </c>
      <c r="D100" s="73" t="s">
        <v>4422</v>
      </c>
      <c r="E100" s="73" t="s">
        <v>931</v>
      </c>
      <c r="F100" s="74">
        <v>0</v>
      </c>
      <c r="G100" s="73" t="s">
        <v>4416</v>
      </c>
      <c r="H100" s="73" t="s">
        <v>57</v>
      </c>
      <c r="I100" s="73" t="s">
        <v>906</v>
      </c>
      <c r="J100" s="73" t="s">
        <v>327</v>
      </c>
      <c r="K100" s="73" t="s">
        <v>382</v>
      </c>
      <c r="L100" s="73" t="s">
        <v>383</v>
      </c>
      <c r="M100" s="73" t="s">
        <v>384</v>
      </c>
      <c r="N100" s="73" t="s">
        <v>43</v>
      </c>
      <c r="O100" s="73" t="s">
        <v>386</v>
      </c>
      <c r="P100" s="73" t="s">
        <v>907</v>
      </c>
      <c r="Q100" s="73" t="s">
        <v>908</v>
      </c>
      <c r="R100" s="73" t="s">
        <v>57</v>
      </c>
      <c r="V100" s="60" t="str">
        <f>W100&amp;H100</f>
        <v>CONQUEST 043белый</v>
      </c>
      <c r="W100" s="60" t="str">
        <f>_xlfn.LET(_xlpm.TextCell,TEXT(G100,"###"),IF(_xlpm.TextCell&lt;&gt;"",IF(StyleSpaceSplit,IFERROR(IF(FIND(" ",_xlpm.TextCell)&gt;=1,MID(_xlpm.TextCell,1,FIND(" ",_xlpm.TextCell)-1),_xlpm.TextCell),_xlpm.TextCell),_xlpm.TextCell),""))</f>
        <v>CONQUEST 043</v>
      </c>
      <c r="X100" s="60" t="str">
        <f>IF(A100&lt;&gt;"",IFERROR(IF(FIND(" ",G100)&gt;=1,MID(G100,FIND(" ",G100)+1,LEN(G100)),""),""),"")</f>
        <v>043</v>
      </c>
      <c r="AC100" s="51">
        <f>IFERROR(VALUE(MID($C100,1,2)),0)</f>
        <v>80</v>
      </c>
      <c r="AD100" s="44">
        <f>IFERROR(VALUE(MID($C100,4,3)),0)</f>
        <v>778</v>
      </c>
      <c r="AE100" s="51">
        <f>VALUE(RIGHT("00"&amp;AC100,2)&amp;RIGHT("000"&amp;AD100,3))</f>
        <v>80778</v>
      </c>
    </row>
    <row r="101" spans="1:31">
      <c r="A101" s="60" t="str">
        <f>IF(G101&amp;Q101&lt;&gt;"",W101&amp;Q101,"")</f>
        <v>CONQUEST 043red</v>
      </c>
      <c r="B101" s="60" t="str">
        <f>IF(C101&lt;&gt;"",LEFT(C101,9),"")</f>
        <v>80-778-18</v>
      </c>
      <c r="C101" s="73" t="s">
        <v>4419</v>
      </c>
      <c r="D101" s="73" t="s">
        <v>4420</v>
      </c>
      <c r="E101" s="73" t="s">
        <v>931</v>
      </c>
      <c r="F101" s="74">
        <v>0</v>
      </c>
      <c r="G101" s="73" t="s">
        <v>4416</v>
      </c>
      <c r="H101" s="73" t="s">
        <v>78</v>
      </c>
      <c r="I101" s="73" t="s">
        <v>906</v>
      </c>
      <c r="J101" s="73" t="s">
        <v>327</v>
      </c>
      <c r="K101" s="73" t="s">
        <v>382</v>
      </c>
      <c r="L101" s="73" t="s">
        <v>383</v>
      </c>
      <c r="M101" s="73" t="s">
        <v>384</v>
      </c>
      <c r="N101" s="73" t="s">
        <v>43</v>
      </c>
      <c r="O101" s="73" t="s">
        <v>386</v>
      </c>
      <c r="P101" s="73" t="s">
        <v>907</v>
      </c>
      <c r="Q101" s="73" t="s">
        <v>969</v>
      </c>
      <c r="R101" s="73" t="s">
        <v>78</v>
      </c>
      <c r="V101" s="60" t="str">
        <f>W101&amp;H101</f>
        <v>CONQUEST 043красный</v>
      </c>
      <c r="W101" s="60" t="str">
        <f>_xlfn.LET(_xlpm.TextCell,TEXT(G101,"###"),IF(_xlpm.TextCell&lt;&gt;"",IF(StyleSpaceSplit,IFERROR(IF(FIND(" ",_xlpm.TextCell)&gt;=1,MID(_xlpm.TextCell,1,FIND(" ",_xlpm.TextCell)-1),_xlpm.TextCell),_xlpm.TextCell),_xlpm.TextCell),""))</f>
        <v>CONQUEST 043</v>
      </c>
      <c r="X101" s="60" t="str">
        <f>IF(A101&lt;&gt;"",IFERROR(IF(FIND(" ",G101)&gt;=1,MID(G101,FIND(" ",G101)+1,LEN(G101)),""),""),"")</f>
        <v>043</v>
      </c>
      <c r="AC101" s="51">
        <f>IFERROR(VALUE(MID($C101,1,2)),0)</f>
        <v>80</v>
      </c>
      <c r="AD101" s="44">
        <f>IFERROR(VALUE(MID($C101,4,3)),0)</f>
        <v>778</v>
      </c>
      <c r="AE101" s="51">
        <f>VALUE(RIGHT("00"&amp;AC101,2)&amp;RIGHT("000"&amp;AD101,3))</f>
        <v>80778</v>
      </c>
    </row>
    <row r="102" spans="1:31">
      <c r="A102" s="60" t="str">
        <f>IF(G102&amp;Q102&lt;&gt;"",W102&amp;Q102,"")</f>
        <v>CONQUEST 043grey</v>
      </c>
      <c r="B102" s="60" t="str">
        <f>IF(C102&lt;&gt;"",LEFT(C102,9),"")</f>
        <v>80-778-08</v>
      </c>
      <c r="C102" s="73" t="s">
        <v>4417</v>
      </c>
      <c r="D102" s="73" t="s">
        <v>4418</v>
      </c>
      <c r="E102" s="73" t="s">
        <v>931</v>
      </c>
      <c r="F102" s="74">
        <v>0</v>
      </c>
      <c r="G102" s="73" t="s">
        <v>4416</v>
      </c>
      <c r="H102" s="73" t="s">
        <v>83</v>
      </c>
      <c r="I102" s="73" t="s">
        <v>906</v>
      </c>
      <c r="J102" s="73" t="s">
        <v>327</v>
      </c>
      <c r="K102" s="73" t="s">
        <v>382</v>
      </c>
      <c r="L102" s="73" t="s">
        <v>383</v>
      </c>
      <c r="M102" s="73" t="s">
        <v>384</v>
      </c>
      <c r="N102" s="73" t="s">
        <v>43</v>
      </c>
      <c r="O102" s="73" t="s">
        <v>386</v>
      </c>
      <c r="P102" s="73" t="s">
        <v>907</v>
      </c>
      <c r="Q102" s="73" t="s">
        <v>917</v>
      </c>
      <c r="R102" s="73" t="s">
        <v>83</v>
      </c>
      <c r="V102" s="60" t="str">
        <f>W102&amp;H102</f>
        <v>CONQUEST 043серый</v>
      </c>
      <c r="W102" s="60" t="str">
        <f>_xlfn.LET(_xlpm.TextCell,TEXT(G102,"###"),IF(_xlpm.TextCell&lt;&gt;"",IF(StyleSpaceSplit,IFERROR(IF(FIND(" ",_xlpm.TextCell)&gt;=1,MID(_xlpm.TextCell,1,FIND(" ",_xlpm.TextCell)-1),_xlpm.TextCell),_xlpm.TextCell),_xlpm.TextCell),""))</f>
        <v>CONQUEST 043</v>
      </c>
      <c r="X102" s="60" t="str">
        <f>IF(A102&lt;&gt;"",IFERROR(IF(FIND(" ",G102)&gt;=1,MID(G102,FIND(" ",G102)+1,LEN(G102)),""),""),"")</f>
        <v>043</v>
      </c>
      <c r="AC102" s="51">
        <f>IFERROR(VALUE(MID($C102,1,2)),0)</f>
        <v>80</v>
      </c>
      <c r="AD102" s="44">
        <f>IFERROR(VALUE(MID($C102,4,3)),0)</f>
        <v>778</v>
      </c>
      <c r="AE102" s="51">
        <f>VALUE(RIGHT("00"&amp;AC102,2)&amp;RIGHT("000"&amp;AD102,3))</f>
        <v>80778</v>
      </c>
    </row>
    <row r="103" spans="1:31">
      <c r="A103" s="60" t="str">
        <f>IF(G103&amp;Q103&lt;&gt;"",W103&amp;Q103,"")</f>
        <v>CONQUEST 043charcoal</v>
      </c>
      <c r="B103" s="60" t="str">
        <f>IF(C103&lt;&gt;"",LEFT(C103,9),"")</f>
        <v>80-778-05</v>
      </c>
      <c r="C103" s="73" t="s">
        <v>4414</v>
      </c>
      <c r="D103" s="73" t="s">
        <v>4415</v>
      </c>
      <c r="E103" s="73" t="s">
        <v>931</v>
      </c>
      <c r="F103" s="74">
        <v>0</v>
      </c>
      <c r="G103" s="73" t="s">
        <v>4416</v>
      </c>
      <c r="H103" s="73" t="s">
        <v>277</v>
      </c>
      <c r="I103" s="73" t="s">
        <v>906</v>
      </c>
      <c r="J103" s="73" t="s">
        <v>327</v>
      </c>
      <c r="K103" s="73" t="s">
        <v>382</v>
      </c>
      <c r="L103" s="73" t="s">
        <v>383</v>
      </c>
      <c r="M103" s="73" t="s">
        <v>384</v>
      </c>
      <c r="N103" s="73" t="s">
        <v>43</v>
      </c>
      <c r="O103" s="73" t="s">
        <v>386</v>
      </c>
      <c r="P103" s="73" t="s">
        <v>907</v>
      </c>
      <c r="Q103" s="73" t="s">
        <v>1710</v>
      </c>
      <c r="R103" s="73" t="s">
        <v>83</v>
      </c>
      <c r="V103" s="60" t="str">
        <f>W103&amp;H103</f>
        <v>CONQUEST 043темно-серый</v>
      </c>
      <c r="W103" s="60" t="str">
        <f>_xlfn.LET(_xlpm.TextCell,TEXT(G103,"###"),IF(_xlpm.TextCell&lt;&gt;"",IF(StyleSpaceSplit,IFERROR(IF(FIND(" ",_xlpm.TextCell)&gt;=1,MID(_xlpm.TextCell,1,FIND(" ",_xlpm.TextCell)-1),_xlpm.TextCell),_xlpm.TextCell),_xlpm.TextCell),""))</f>
        <v>CONQUEST 043</v>
      </c>
      <c r="X103" s="60" t="str">
        <f>IF(A103&lt;&gt;"",IFERROR(IF(FIND(" ",G103)&gt;=1,MID(G103,FIND(" ",G103)+1,LEN(G103)),""),""),"")</f>
        <v>043</v>
      </c>
      <c r="AC103" s="51">
        <f>IFERROR(VALUE(MID($C103,1,2)),0)</f>
        <v>80</v>
      </c>
      <c r="AD103" s="44">
        <f>IFERROR(VALUE(MID($C103,4,3)),0)</f>
        <v>778</v>
      </c>
      <c r="AE103" s="51">
        <f>VALUE(RIGHT("00"&amp;AC103,2)&amp;RIGHT("000"&amp;AD103,3))</f>
        <v>80778</v>
      </c>
    </row>
    <row r="104" spans="1:31">
      <c r="A104" s="60" t="str">
        <f>IF(G104&amp;Q104&lt;&gt;"",W104&amp;Q104,"")</f>
        <v>CONQUEST CANVASbrown</v>
      </c>
      <c r="B104" s="60" t="str">
        <f>IF(C104&lt;&gt;"",LEFT(C104,9),"")</f>
        <v>80-038-14</v>
      </c>
      <c r="C104" s="73" t="s">
        <v>7480</v>
      </c>
      <c r="D104" s="73" t="s">
        <v>7481</v>
      </c>
      <c r="E104" s="73" t="s">
        <v>904</v>
      </c>
      <c r="F104" s="74">
        <v>57</v>
      </c>
      <c r="G104" s="73" t="s">
        <v>977</v>
      </c>
      <c r="H104" s="73" t="s">
        <v>86</v>
      </c>
      <c r="I104" s="73" t="s">
        <v>906</v>
      </c>
      <c r="J104" s="73" t="s">
        <v>327</v>
      </c>
      <c r="K104" s="73" t="s">
        <v>382</v>
      </c>
      <c r="L104" s="73" t="s">
        <v>383</v>
      </c>
      <c r="M104" s="73" t="s">
        <v>384</v>
      </c>
      <c r="N104" s="73" t="s">
        <v>43</v>
      </c>
      <c r="O104" s="73" t="s">
        <v>385</v>
      </c>
      <c r="P104" s="73" t="s">
        <v>907</v>
      </c>
      <c r="Q104" s="73" t="s">
        <v>1033</v>
      </c>
      <c r="R104" s="73" t="s">
        <v>86</v>
      </c>
      <c r="V104" s="60" t="str">
        <f>W104&amp;H104</f>
        <v>CONQUEST CANVASкоричневый</v>
      </c>
      <c r="W104" s="60" t="str">
        <f>_xlfn.LET(_xlpm.TextCell,TEXT(G104,"###"),IF(_xlpm.TextCell&lt;&gt;"",IF(StyleSpaceSplit,IFERROR(IF(FIND(" ",_xlpm.TextCell)&gt;=1,MID(_xlpm.TextCell,1,FIND(" ",_xlpm.TextCell)-1),_xlpm.TextCell),_xlpm.TextCell),_xlpm.TextCell),""))</f>
        <v>CONQUEST CANVAS</v>
      </c>
      <c r="X104" s="60" t="str">
        <f>IF(A104&lt;&gt;"",IFERROR(IF(FIND(" ",G104)&gt;=1,MID(G104,FIND(" ",G104)+1,LEN(G104)),""),""),"")</f>
        <v>CANVAS</v>
      </c>
      <c r="AC104" s="51">
        <f>IFERROR(VALUE(MID($C104,1,2)),0)</f>
        <v>80</v>
      </c>
      <c r="AD104" s="44">
        <f>IFERROR(VALUE(MID($C104,4,3)),0)</f>
        <v>38</v>
      </c>
      <c r="AE104" s="51">
        <f>VALUE(RIGHT("00"&amp;AC104,2)&amp;RIGHT("000"&amp;AD104,3))</f>
        <v>80038</v>
      </c>
    </row>
    <row r="105" spans="1:31">
      <c r="A105" s="60" t="str">
        <f>IF(G105&amp;Q105&lt;&gt;"",W105&amp;Q105,"")</f>
        <v>CONQUEST CANVASbrown</v>
      </c>
      <c r="B105" s="60" t="str">
        <f>IF(C105&lt;&gt;"",LEFT(C105,9),"")</f>
        <v>80-038-14</v>
      </c>
      <c r="C105" s="73" t="s">
        <v>7482</v>
      </c>
      <c r="D105" s="73" t="s">
        <v>7481</v>
      </c>
      <c r="E105" s="73" t="s">
        <v>910</v>
      </c>
      <c r="F105" s="74">
        <v>59</v>
      </c>
      <c r="G105" s="73" t="s">
        <v>977</v>
      </c>
      <c r="H105" s="73" t="s">
        <v>86</v>
      </c>
      <c r="I105" s="73" t="s">
        <v>906</v>
      </c>
      <c r="J105" s="73" t="s">
        <v>327</v>
      </c>
      <c r="K105" s="73" t="s">
        <v>382</v>
      </c>
      <c r="L105" s="73" t="s">
        <v>383</v>
      </c>
      <c r="M105" s="73" t="s">
        <v>384</v>
      </c>
      <c r="N105" s="73" t="s">
        <v>43</v>
      </c>
      <c r="O105" s="73" t="s">
        <v>385</v>
      </c>
      <c r="P105" s="73" t="s">
        <v>907</v>
      </c>
      <c r="Q105" s="73" t="s">
        <v>1033</v>
      </c>
      <c r="R105" s="73" t="s">
        <v>86</v>
      </c>
      <c r="V105" s="60" t="str">
        <f>W105&amp;H105</f>
        <v>CONQUEST CANVASкоричневый</v>
      </c>
      <c r="W105" s="60" t="str">
        <f>_xlfn.LET(_xlpm.TextCell,TEXT(G105,"###"),IF(_xlpm.TextCell&lt;&gt;"",IF(StyleSpaceSplit,IFERROR(IF(FIND(" ",_xlpm.TextCell)&gt;=1,MID(_xlpm.TextCell,1,FIND(" ",_xlpm.TextCell)-1),_xlpm.TextCell),_xlpm.TextCell),_xlpm.TextCell),""))</f>
        <v>CONQUEST CANVAS</v>
      </c>
      <c r="X105" s="60" t="str">
        <f>IF(A105&lt;&gt;"",IFERROR(IF(FIND(" ",G105)&gt;=1,MID(G105,FIND(" ",G105)+1,LEN(G105)),""),""),"")</f>
        <v>CANVAS</v>
      </c>
      <c r="AC105" s="51">
        <f>IFERROR(VALUE(MID($C105,1,2)),0)</f>
        <v>80</v>
      </c>
      <c r="AD105" s="44">
        <f>IFERROR(VALUE(MID($C105,4,3)),0)</f>
        <v>38</v>
      </c>
      <c r="AE105" s="51">
        <f>VALUE(RIGHT("00"&amp;AC105,2)&amp;RIGHT("000"&amp;AD105,3))</f>
        <v>80038</v>
      </c>
    </row>
    <row r="106" spans="1:31">
      <c r="A106" s="60" t="str">
        <f>IF(G106&amp;Q106&lt;&gt;"",W106&amp;Q106,"")</f>
        <v>CONQUEST CANVASbrown</v>
      </c>
      <c r="B106" s="60" t="str">
        <f>IF(C106&lt;&gt;"",LEFT(C106,9),"")</f>
        <v>80-038-14</v>
      </c>
      <c r="C106" s="73" t="s">
        <v>7483</v>
      </c>
      <c r="D106" s="73" t="s">
        <v>7481</v>
      </c>
      <c r="E106" s="73" t="s">
        <v>931</v>
      </c>
      <c r="F106" s="74">
        <v>0</v>
      </c>
      <c r="G106" s="73" t="s">
        <v>977</v>
      </c>
      <c r="H106" s="73" t="s">
        <v>86</v>
      </c>
      <c r="I106" s="73" t="s">
        <v>906</v>
      </c>
      <c r="J106" s="73" t="s">
        <v>327</v>
      </c>
      <c r="K106" s="73" t="s">
        <v>382</v>
      </c>
      <c r="L106" s="73" t="s">
        <v>383</v>
      </c>
      <c r="M106" s="73" t="s">
        <v>384</v>
      </c>
      <c r="N106" s="73" t="s">
        <v>43</v>
      </c>
      <c r="O106" s="73" t="s">
        <v>385</v>
      </c>
      <c r="P106" s="73" t="s">
        <v>907</v>
      </c>
      <c r="Q106" s="73" t="s">
        <v>1033</v>
      </c>
      <c r="R106" s="73" t="s">
        <v>86</v>
      </c>
      <c r="V106" s="60" t="str">
        <f>W106&amp;H106</f>
        <v>CONQUEST CANVASкоричневый</v>
      </c>
      <c r="W106" s="60" t="str">
        <f>_xlfn.LET(_xlpm.TextCell,TEXT(G106,"###"),IF(_xlpm.TextCell&lt;&gt;"",IF(StyleSpaceSplit,IFERROR(IF(FIND(" ",_xlpm.TextCell)&gt;=1,MID(_xlpm.TextCell,1,FIND(" ",_xlpm.TextCell)-1),_xlpm.TextCell),_xlpm.TextCell),_xlpm.TextCell),""))</f>
        <v>CONQUEST CANVAS</v>
      </c>
      <c r="X106" s="60" t="str">
        <f>IF(A106&lt;&gt;"",IFERROR(IF(FIND(" ",G106)&gt;=1,MID(G106,FIND(" ",G106)+1,LEN(G106)),""),""),"")</f>
        <v>CANVAS</v>
      </c>
      <c r="AC106" s="51">
        <f>IFERROR(VALUE(MID($C106,1,2)),0)</f>
        <v>80</v>
      </c>
      <c r="AD106" s="44">
        <f>IFERROR(VALUE(MID($C106,4,3)),0)</f>
        <v>38</v>
      </c>
      <c r="AE106" s="51">
        <f>VALUE(RIGHT("00"&amp;AC106,2)&amp;RIGHT("000"&amp;AD106,3))</f>
        <v>80038</v>
      </c>
    </row>
    <row r="107" spans="1:31">
      <c r="A107" s="60" t="str">
        <f>IF(G107&amp;Q107&lt;&gt;"",W107&amp;Q107,"")</f>
        <v>CONQUEST CANVASdarkgrey</v>
      </c>
      <c r="B107" s="60" t="str">
        <f>IF(C107&lt;&gt;"",LEFT(C107,9),"")</f>
        <v>80-038-05</v>
      </c>
      <c r="C107" s="73" t="s">
        <v>975</v>
      </c>
      <c r="D107" s="73" t="s">
        <v>976</v>
      </c>
      <c r="E107" s="73" t="s">
        <v>904</v>
      </c>
      <c r="F107" s="74">
        <v>57</v>
      </c>
      <c r="G107" s="73" t="s">
        <v>977</v>
      </c>
      <c r="H107" s="73" t="s">
        <v>277</v>
      </c>
      <c r="I107" s="73" t="s">
        <v>906</v>
      </c>
      <c r="J107" s="73" t="s">
        <v>327</v>
      </c>
      <c r="K107" s="73" t="s">
        <v>382</v>
      </c>
      <c r="L107" s="73" t="s">
        <v>383</v>
      </c>
      <c r="M107" s="73" t="s">
        <v>384</v>
      </c>
      <c r="N107" s="73" t="s">
        <v>43</v>
      </c>
      <c r="O107" s="73" t="s">
        <v>385</v>
      </c>
      <c r="P107" s="73" t="s">
        <v>907</v>
      </c>
      <c r="Q107" s="73" t="s">
        <v>978</v>
      </c>
      <c r="R107" s="73" t="s">
        <v>83</v>
      </c>
      <c r="V107" s="60" t="str">
        <f>W107&amp;H107</f>
        <v>CONQUEST CANVASтемно-серый</v>
      </c>
      <c r="W107" s="60" t="str">
        <f>_xlfn.LET(_xlpm.TextCell,TEXT(G107,"###"),IF(_xlpm.TextCell&lt;&gt;"",IF(StyleSpaceSplit,IFERROR(IF(FIND(" ",_xlpm.TextCell)&gt;=1,MID(_xlpm.TextCell,1,FIND(" ",_xlpm.TextCell)-1),_xlpm.TextCell),_xlpm.TextCell),_xlpm.TextCell),""))</f>
        <v>CONQUEST CANVAS</v>
      </c>
      <c r="X107" s="60" t="str">
        <f>IF(A107&lt;&gt;"",IFERROR(IF(FIND(" ",G107)&gt;=1,MID(G107,FIND(" ",G107)+1,LEN(G107)),""),""),"")</f>
        <v>CANVAS</v>
      </c>
      <c r="AC107" s="51">
        <f>IFERROR(VALUE(MID($C107,1,2)),0)</f>
        <v>80</v>
      </c>
      <c r="AD107" s="44">
        <f>IFERROR(VALUE(MID($C107,4,3)),0)</f>
        <v>38</v>
      </c>
      <c r="AE107" s="51">
        <f>VALUE(RIGHT("00"&amp;AC107,2)&amp;RIGHT("000"&amp;AD107,3))</f>
        <v>80038</v>
      </c>
    </row>
    <row r="108" spans="1:31">
      <c r="A108" s="60" t="str">
        <f>IF(G108&amp;Q108&lt;&gt;"",W108&amp;Q108,"")</f>
        <v>CONQUEST CANVASdarkgrey</v>
      </c>
      <c r="B108" s="60" t="str">
        <f>IF(C108&lt;&gt;"",LEFT(C108,9),"")</f>
        <v>80-038-05</v>
      </c>
      <c r="C108" s="73" t="s">
        <v>979</v>
      </c>
      <c r="D108" s="73" t="s">
        <v>976</v>
      </c>
      <c r="E108" s="73" t="s">
        <v>910</v>
      </c>
      <c r="F108" s="74">
        <v>59</v>
      </c>
      <c r="G108" s="73" t="s">
        <v>977</v>
      </c>
      <c r="H108" s="73" t="s">
        <v>277</v>
      </c>
      <c r="I108" s="73" t="s">
        <v>906</v>
      </c>
      <c r="J108" s="73" t="s">
        <v>327</v>
      </c>
      <c r="K108" s="73" t="s">
        <v>382</v>
      </c>
      <c r="L108" s="73" t="s">
        <v>383</v>
      </c>
      <c r="M108" s="73" t="s">
        <v>384</v>
      </c>
      <c r="N108" s="73" t="s">
        <v>43</v>
      </c>
      <c r="O108" s="73" t="s">
        <v>385</v>
      </c>
      <c r="P108" s="73" t="s">
        <v>907</v>
      </c>
      <c r="Q108" s="73" t="s">
        <v>978</v>
      </c>
      <c r="R108" s="73" t="s">
        <v>83</v>
      </c>
      <c r="V108" s="60" t="str">
        <f>W108&amp;H108</f>
        <v>CONQUEST CANVASтемно-серый</v>
      </c>
      <c r="W108" s="60" t="str">
        <f>_xlfn.LET(_xlpm.TextCell,TEXT(G108,"###"),IF(_xlpm.TextCell&lt;&gt;"",IF(StyleSpaceSplit,IFERROR(IF(FIND(" ",_xlpm.TextCell)&gt;=1,MID(_xlpm.TextCell,1,FIND(" ",_xlpm.TextCell)-1),_xlpm.TextCell),_xlpm.TextCell),_xlpm.TextCell),""))</f>
        <v>CONQUEST CANVAS</v>
      </c>
      <c r="X108" s="60" t="str">
        <f>IF(A108&lt;&gt;"",IFERROR(IF(FIND(" ",G108)&gt;=1,MID(G108,FIND(" ",G108)+1,LEN(G108)),""),""),"")</f>
        <v>CANVAS</v>
      </c>
      <c r="AC108" s="51">
        <f>IFERROR(VALUE(MID($C108,1,2)),0)</f>
        <v>80</v>
      </c>
      <c r="AD108" s="44">
        <f>IFERROR(VALUE(MID($C108,4,3)),0)</f>
        <v>38</v>
      </c>
      <c r="AE108" s="51">
        <f>VALUE(RIGHT("00"&amp;AC108,2)&amp;RIGHT("000"&amp;AD108,3))</f>
        <v>80038</v>
      </c>
    </row>
    <row r="109" spans="1:31">
      <c r="A109" s="60" t="str">
        <f>IF(G109&amp;Q109&lt;&gt;"",W109&amp;Q109,"")</f>
        <v>CONQUEST KINGcognac</v>
      </c>
      <c r="B109" s="60" t="str">
        <f>IF(C109&lt;&gt;"",LEFT(C109,9),"")</f>
        <v>80-095-13</v>
      </c>
      <c r="C109" s="73" t="s">
        <v>7211</v>
      </c>
      <c r="D109" s="73" t="s">
        <v>7212</v>
      </c>
      <c r="E109" s="73" t="s">
        <v>904</v>
      </c>
      <c r="F109" s="74">
        <v>57</v>
      </c>
      <c r="G109" s="73" t="s">
        <v>1210</v>
      </c>
      <c r="H109" s="73" t="s">
        <v>217</v>
      </c>
      <c r="I109" s="73" t="s">
        <v>1211</v>
      </c>
      <c r="J109" s="73" t="s">
        <v>327</v>
      </c>
      <c r="K109" s="73" t="s">
        <v>390</v>
      </c>
      <c r="L109" s="73" t="s">
        <v>383</v>
      </c>
      <c r="M109" s="73" t="s">
        <v>388</v>
      </c>
      <c r="N109" s="73" t="s">
        <v>32</v>
      </c>
      <c r="O109" s="73" t="s">
        <v>385</v>
      </c>
      <c r="P109" s="73" t="s">
        <v>907</v>
      </c>
      <c r="Q109" s="73" t="s">
        <v>1193</v>
      </c>
      <c r="R109" s="73" t="s">
        <v>199</v>
      </c>
      <c r="V109" s="60" t="str">
        <f>W109&amp;H109</f>
        <v>CONQUEST KINGрыжий</v>
      </c>
      <c r="W109" s="60" t="str">
        <f>_xlfn.LET(_xlpm.TextCell,TEXT(G109,"###"),IF(_xlpm.TextCell&lt;&gt;"",IF(StyleSpaceSplit,IFERROR(IF(FIND(" ",_xlpm.TextCell)&gt;=1,MID(_xlpm.TextCell,1,FIND(" ",_xlpm.TextCell)-1),_xlpm.TextCell),_xlpm.TextCell),_xlpm.TextCell),""))</f>
        <v>CONQUEST KING</v>
      </c>
      <c r="X109" s="60" t="str">
        <f>IF(A109&lt;&gt;"",IFERROR(IF(FIND(" ",G109)&gt;=1,MID(G109,FIND(" ",G109)+1,LEN(G109)),""),""),"")</f>
        <v>KING</v>
      </c>
      <c r="AC109" s="51">
        <f>IFERROR(VALUE(MID($C109,1,2)),0)</f>
        <v>80</v>
      </c>
      <c r="AD109" s="44">
        <f>IFERROR(VALUE(MID($C109,4,3)),0)</f>
        <v>95</v>
      </c>
      <c r="AE109" s="51">
        <f>VALUE(RIGHT("00"&amp;AC109,2)&amp;RIGHT("000"&amp;AD109,3))</f>
        <v>80095</v>
      </c>
    </row>
    <row r="110" spans="1:31">
      <c r="A110" s="60" t="str">
        <f>IF(G110&amp;Q110&lt;&gt;"",W110&amp;Q110,"")</f>
        <v>CONQUEST KINGcognac</v>
      </c>
      <c r="B110" s="60" t="str">
        <f>IF(C110&lt;&gt;"",LEFT(C110,9),"")</f>
        <v>80-095-13</v>
      </c>
      <c r="C110" s="73" t="s">
        <v>7213</v>
      </c>
      <c r="D110" s="73" t="s">
        <v>7212</v>
      </c>
      <c r="E110" s="73" t="s">
        <v>910</v>
      </c>
      <c r="F110" s="74">
        <v>59</v>
      </c>
      <c r="G110" s="73" t="s">
        <v>1210</v>
      </c>
      <c r="H110" s="73" t="s">
        <v>217</v>
      </c>
      <c r="I110" s="73" t="s">
        <v>1211</v>
      </c>
      <c r="J110" s="73" t="s">
        <v>327</v>
      </c>
      <c r="K110" s="73" t="s">
        <v>390</v>
      </c>
      <c r="L110" s="73" t="s">
        <v>383</v>
      </c>
      <c r="M110" s="73" t="s">
        <v>388</v>
      </c>
      <c r="N110" s="73" t="s">
        <v>32</v>
      </c>
      <c r="O110" s="73" t="s">
        <v>385</v>
      </c>
      <c r="P110" s="73" t="s">
        <v>907</v>
      </c>
      <c r="Q110" s="73" t="s">
        <v>1193</v>
      </c>
      <c r="R110" s="73" t="s">
        <v>199</v>
      </c>
      <c r="V110" s="60" t="str">
        <f>W110&amp;H110</f>
        <v>CONQUEST KINGрыжий</v>
      </c>
      <c r="W110" s="60" t="str">
        <f>_xlfn.LET(_xlpm.TextCell,TEXT(G110,"###"),IF(_xlpm.TextCell&lt;&gt;"",IF(StyleSpaceSplit,IFERROR(IF(FIND(" ",_xlpm.TextCell)&gt;=1,MID(_xlpm.TextCell,1,FIND(" ",_xlpm.TextCell)-1),_xlpm.TextCell),_xlpm.TextCell),_xlpm.TextCell),""))</f>
        <v>CONQUEST KING</v>
      </c>
      <c r="X110" s="60" t="str">
        <f>IF(A110&lt;&gt;"",IFERROR(IF(FIND(" ",G110)&gt;=1,MID(G110,FIND(" ",G110)+1,LEN(G110)),""),""),"")</f>
        <v>KING</v>
      </c>
      <c r="AC110" s="51">
        <f>IFERROR(VALUE(MID($C110,1,2)),0)</f>
        <v>80</v>
      </c>
      <c r="AD110" s="44">
        <f>IFERROR(VALUE(MID($C110,4,3)),0)</f>
        <v>95</v>
      </c>
      <c r="AE110" s="51">
        <f>VALUE(RIGHT("00"&amp;AC110,2)&amp;RIGHT("000"&amp;AD110,3))</f>
        <v>80095</v>
      </c>
    </row>
    <row r="111" spans="1:31">
      <c r="A111" s="60" t="str">
        <f>IF(G111&amp;Q111&lt;&gt;"",W111&amp;Q111,"")</f>
        <v>CONQUEST KINGcognac</v>
      </c>
      <c r="B111" s="60" t="str">
        <f>IF(C111&lt;&gt;"",LEFT(C111,9),"")</f>
        <v>80-095-13</v>
      </c>
      <c r="C111" s="73" t="s">
        <v>7214</v>
      </c>
      <c r="D111" s="73" t="s">
        <v>7212</v>
      </c>
      <c r="E111" s="73" t="s">
        <v>912</v>
      </c>
      <c r="F111" s="74">
        <v>61</v>
      </c>
      <c r="G111" s="73" t="s">
        <v>1210</v>
      </c>
      <c r="H111" s="73" t="s">
        <v>217</v>
      </c>
      <c r="I111" s="73" t="s">
        <v>1211</v>
      </c>
      <c r="J111" s="73" t="s">
        <v>327</v>
      </c>
      <c r="K111" s="73" t="s">
        <v>390</v>
      </c>
      <c r="L111" s="73" t="s">
        <v>383</v>
      </c>
      <c r="M111" s="73" t="s">
        <v>388</v>
      </c>
      <c r="N111" s="73" t="s">
        <v>32</v>
      </c>
      <c r="O111" s="73" t="s">
        <v>385</v>
      </c>
      <c r="P111" s="73" t="s">
        <v>907</v>
      </c>
      <c r="Q111" s="73" t="s">
        <v>1193</v>
      </c>
      <c r="R111" s="73" t="s">
        <v>199</v>
      </c>
      <c r="V111" s="60" t="str">
        <f>W111&amp;H111</f>
        <v>CONQUEST KINGрыжий</v>
      </c>
      <c r="W111" s="60" t="str">
        <f>_xlfn.LET(_xlpm.TextCell,TEXT(G111,"###"),IF(_xlpm.TextCell&lt;&gt;"",IF(StyleSpaceSplit,IFERROR(IF(FIND(" ",_xlpm.TextCell)&gt;=1,MID(_xlpm.TextCell,1,FIND(" ",_xlpm.TextCell)-1),_xlpm.TextCell),_xlpm.TextCell),_xlpm.TextCell),""))</f>
        <v>CONQUEST KING</v>
      </c>
      <c r="X111" s="60" t="str">
        <f>IF(A111&lt;&gt;"",IFERROR(IF(FIND(" ",G111)&gt;=1,MID(G111,FIND(" ",G111)+1,LEN(G111)),""),""),"")</f>
        <v>KING</v>
      </c>
      <c r="AC111" s="51">
        <f>IFERROR(VALUE(MID($C111,1,2)),0)</f>
        <v>80</v>
      </c>
      <c r="AD111" s="44">
        <f>IFERROR(VALUE(MID($C111,4,3)),0)</f>
        <v>95</v>
      </c>
      <c r="AE111" s="51">
        <f>VALUE(RIGHT("00"&amp;AC111,2)&amp;RIGHT("000"&amp;AD111,3))</f>
        <v>80095</v>
      </c>
    </row>
    <row r="112" spans="1:31">
      <c r="A112" s="60" t="str">
        <f>IF(G112&amp;Q112&lt;&gt;"",W112&amp;Q112,"")</f>
        <v>CONQUEST KINGcognac</v>
      </c>
      <c r="B112" s="60" t="str">
        <f>IF(C112&lt;&gt;"",LEFT(C112,9),"")</f>
        <v>80-095-13</v>
      </c>
      <c r="C112" s="73" t="s">
        <v>7215</v>
      </c>
      <c r="D112" s="73" t="s">
        <v>7212</v>
      </c>
      <c r="E112" s="73" t="s">
        <v>915</v>
      </c>
      <c r="F112" s="74">
        <v>56</v>
      </c>
      <c r="G112" s="73" t="s">
        <v>1210</v>
      </c>
      <c r="H112" s="73" t="s">
        <v>217</v>
      </c>
      <c r="I112" s="73" t="s">
        <v>1211</v>
      </c>
      <c r="J112" s="73" t="s">
        <v>327</v>
      </c>
      <c r="K112" s="73" t="s">
        <v>390</v>
      </c>
      <c r="L112" s="73" t="s">
        <v>383</v>
      </c>
      <c r="M112" s="73" t="s">
        <v>388</v>
      </c>
      <c r="N112" s="73" t="s">
        <v>32</v>
      </c>
      <c r="O112" s="73" t="s">
        <v>385</v>
      </c>
      <c r="P112" s="73" t="s">
        <v>907</v>
      </c>
      <c r="Q112" s="73" t="s">
        <v>1193</v>
      </c>
      <c r="R112" s="73" t="s">
        <v>199</v>
      </c>
      <c r="V112" s="60" t="str">
        <f>W112&amp;H112</f>
        <v>CONQUEST KINGрыжий</v>
      </c>
      <c r="W112" s="60" t="str">
        <f>_xlfn.LET(_xlpm.TextCell,TEXT(G112,"###"),IF(_xlpm.TextCell&lt;&gt;"",IF(StyleSpaceSplit,IFERROR(IF(FIND(" ",_xlpm.TextCell)&gt;=1,MID(_xlpm.TextCell,1,FIND(" ",_xlpm.TextCell)-1),_xlpm.TextCell),_xlpm.TextCell),_xlpm.TextCell),""))</f>
        <v>CONQUEST KING</v>
      </c>
      <c r="X112" s="60" t="str">
        <f>IF(A112&lt;&gt;"",IFERROR(IF(FIND(" ",G112)&gt;=1,MID(G112,FIND(" ",G112)+1,LEN(G112)),""),""),"")</f>
        <v>KING</v>
      </c>
      <c r="AC112" s="51">
        <f>IFERROR(VALUE(MID($C112,1,2)),0)</f>
        <v>80</v>
      </c>
      <c r="AD112" s="44">
        <f>IFERROR(VALUE(MID($C112,4,3)),0)</f>
        <v>95</v>
      </c>
      <c r="AE112" s="51">
        <f>VALUE(RIGHT("00"&amp;AC112,2)&amp;RIGHT("000"&amp;AD112,3))</f>
        <v>80095</v>
      </c>
    </row>
    <row r="113" spans="1:31">
      <c r="A113" s="60" t="str">
        <f>IF(G113&amp;Q113&lt;&gt;"",W113&amp;Q113,"")</f>
        <v>CONQUEST KINGcognac</v>
      </c>
      <c r="B113" s="60" t="str">
        <f>IF(C113&lt;&gt;"",LEFT(C113,9),"")</f>
        <v>80-095-13</v>
      </c>
      <c r="C113" s="73" t="s">
        <v>7216</v>
      </c>
      <c r="D113" s="73" t="s">
        <v>7212</v>
      </c>
      <c r="E113" s="73" t="s">
        <v>922</v>
      </c>
      <c r="F113" s="74">
        <v>60</v>
      </c>
      <c r="G113" s="73" t="s">
        <v>1210</v>
      </c>
      <c r="H113" s="73" t="s">
        <v>217</v>
      </c>
      <c r="I113" s="73" t="s">
        <v>1211</v>
      </c>
      <c r="J113" s="73" t="s">
        <v>327</v>
      </c>
      <c r="K113" s="73" t="s">
        <v>390</v>
      </c>
      <c r="L113" s="73" t="s">
        <v>383</v>
      </c>
      <c r="M113" s="73" t="s">
        <v>388</v>
      </c>
      <c r="N113" s="73" t="s">
        <v>32</v>
      </c>
      <c r="O113" s="73" t="s">
        <v>385</v>
      </c>
      <c r="P113" s="73" t="s">
        <v>907</v>
      </c>
      <c r="Q113" s="73" t="s">
        <v>1193</v>
      </c>
      <c r="R113" s="73" t="s">
        <v>199</v>
      </c>
      <c r="V113" s="60" t="str">
        <f>W113&amp;H113</f>
        <v>CONQUEST KINGрыжий</v>
      </c>
      <c r="W113" s="60" t="str">
        <f>_xlfn.LET(_xlpm.TextCell,TEXT(G113,"###"),IF(_xlpm.TextCell&lt;&gt;"",IF(StyleSpaceSplit,IFERROR(IF(FIND(" ",_xlpm.TextCell)&gt;=1,MID(_xlpm.TextCell,1,FIND(" ",_xlpm.TextCell)-1),_xlpm.TextCell),_xlpm.TextCell),_xlpm.TextCell),""))</f>
        <v>CONQUEST KING</v>
      </c>
      <c r="X113" s="60" t="str">
        <f>IF(A113&lt;&gt;"",IFERROR(IF(FIND(" ",G113)&gt;=1,MID(G113,FIND(" ",G113)+1,LEN(G113)),""),""),"")</f>
        <v>KING</v>
      </c>
      <c r="AC113" s="51">
        <f>IFERROR(VALUE(MID($C113,1,2)),0)</f>
        <v>80</v>
      </c>
      <c r="AD113" s="44">
        <f>IFERROR(VALUE(MID($C113,4,3)),0)</f>
        <v>95</v>
      </c>
      <c r="AE113" s="51">
        <f>VALUE(RIGHT("00"&amp;AC113,2)&amp;RIGHT("000"&amp;AD113,3))</f>
        <v>80095</v>
      </c>
    </row>
    <row r="114" spans="1:31">
      <c r="A114" s="60" t="str">
        <f>IF(G114&amp;Q114&lt;&gt;"",W114&amp;Q114,"")</f>
        <v>CONQUEST KINGcognac</v>
      </c>
      <c r="B114" s="60" t="str">
        <f>IF(C114&lt;&gt;"",LEFT(C114,9),"")</f>
        <v>80-095-13</v>
      </c>
      <c r="C114" s="73" t="s">
        <v>7217</v>
      </c>
      <c r="D114" s="73" t="s">
        <v>7212</v>
      </c>
      <c r="E114" s="73" t="s">
        <v>920</v>
      </c>
      <c r="F114" s="74">
        <v>58</v>
      </c>
      <c r="G114" s="73" t="s">
        <v>1210</v>
      </c>
      <c r="H114" s="73" t="s">
        <v>217</v>
      </c>
      <c r="I114" s="73" t="s">
        <v>1211</v>
      </c>
      <c r="J114" s="73" t="s">
        <v>327</v>
      </c>
      <c r="K114" s="73" t="s">
        <v>390</v>
      </c>
      <c r="L114" s="73" t="s">
        <v>383</v>
      </c>
      <c r="M114" s="73" t="s">
        <v>388</v>
      </c>
      <c r="N114" s="73" t="s">
        <v>32</v>
      </c>
      <c r="O114" s="73" t="s">
        <v>385</v>
      </c>
      <c r="P114" s="73" t="s">
        <v>907</v>
      </c>
      <c r="Q114" s="73" t="s">
        <v>1193</v>
      </c>
      <c r="R114" s="73" t="s">
        <v>199</v>
      </c>
      <c r="V114" s="60" t="str">
        <f>W114&amp;H114</f>
        <v>CONQUEST KINGрыжий</v>
      </c>
      <c r="W114" s="60" t="str">
        <f>_xlfn.LET(_xlpm.TextCell,TEXT(G114,"###"),IF(_xlpm.TextCell&lt;&gt;"",IF(StyleSpaceSplit,IFERROR(IF(FIND(" ",_xlpm.TextCell)&gt;=1,MID(_xlpm.TextCell,1,FIND(" ",_xlpm.TextCell)-1),_xlpm.TextCell),_xlpm.TextCell),_xlpm.TextCell),""))</f>
        <v>CONQUEST KING</v>
      </c>
      <c r="X114" s="60" t="str">
        <f>IF(A114&lt;&gt;"",IFERROR(IF(FIND(" ",G114)&gt;=1,MID(G114,FIND(" ",G114)+1,LEN(G114)),""),""),"")</f>
        <v>KING</v>
      </c>
      <c r="AC114" s="51">
        <f>IFERROR(VALUE(MID($C114,1,2)),0)</f>
        <v>80</v>
      </c>
      <c r="AD114" s="44">
        <f>IFERROR(VALUE(MID($C114,4,3)),0)</f>
        <v>95</v>
      </c>
      <c r="AE114" s="51">
        <f>VALUE(RIGHT("00"&amp;AC114,2)&amp;RIGHT("000"&amp;AD114,3))</f>
        <v>80095</v>
      </c>
    </row>
    <row r="115" spans="1:31">
      <c r="A115" s="60" t="str">
        <f>IF(G115&amp;Q115&lt;&gt;"",W115&amp;Q115,"")</f>
        <v>CONQUEST KINGbrown</v>
      </c>
      <c r="B115" s="60" t="str">
        <f>IF(C115&lt;&gt;"",LEFT(C115,9),"")</f>
        <v>80-095-15</v>
      </c>
      <c r="C115" s="73" t="s">
        <v>1218</v>
      </c>
      <c r="D115" s="73" t="s">
        <v>1219</v>
      </c>
      <c r="E115" s="73" t="s">
        <v>904</v>
      </c>
      <c r="F115" s="74">
        <v>57</v>
      </c>
      <c r="G115" s="73" t="s">
        <v>1210</v>
      </c>
      <c r="H115" s="73" t="s">
        <v>271</v>
      </c>
      <c r="I115" s="73" t="s">
        <v>1211</v>
      </c>
      <c r="J115" s="73" t="s">
        <v>327</v>
      </c>
      <c r="K115" s="73" t="s">
        <v>390</v>
      </c>
      <c r="L115" s="73" t="s">
        <v>383</v>
      </c>
      <c r="M115" s="73" t="s">
        <v>388</v>
      </c>
      <c r="N115" s="73" t="s">
        <v>32</v>
      </c>
      <c r="O115" s="73" t="s">
        <v>385</v>
      </c>
      <c r="P115" s="73" t="s">
        <v>907</v>
      </c>
      <c r="Q115" s="73" t="s">
        <v>1033</v>
      </c>
      <c r="R115" s="73" t="s">
        <v>86</v>
      </c>
      <c r="V115" s="60" t="str">
        <f>W115&amp;H115</f>
        <v>CONQUEST KINGтемно-коричневый</v>
      </c>
      <c r="W115" s="60" t="str">
        <f>_xlfn.LET(_xlpm.TextCell,TEXT(G115,"###"),IF(_xlpm.TextCell&lt;&gt;"",IF(StyleSpaceSplit,IFERROR(IF(FIND(" ",_xlpm.TextCell)&gt;=1,MID(_xlpm.TextCell,1,FIND(" ",_xlpm.TextCell)-1),_xlpm.TextCell),_xlpm.TextCell),_xlpm.TextCell),""))</f>
        <v>CONQUEST KING</v>
      </c>
      <c r="X115" s="60" t="str">
        <f>IF(A115&lt;&gt;"",IFERROR(IF(FIND(" ",G115)&gt;=1,MID(G115,FIND(" ",G115)+1,LEN(G115)),""),""),"")</f>
        <v>KING</v>
      </c>
      <c r="AC115" s="51">
        <f>IFERROR(VALUE(MID($C115,1,2)),0)</f>
        <v>80</v>
      </c>
      <c r="AD115" s="44">
        <f>IFERROR(VALUE(MID($C115,4,3)),0)</f>
        <v>95</v>
      </c>
      <c r="AE115" s="51">
        <f>VALUE(RIGHT("00"&amp;AC115,2)&amp;RIGHT("000"&amp;AD115,3))</f>
        <v>80095</v>
      </c>
    </row>
    <row r="116" spans="1:31">
      <c r="A116" s="60" t="str">
        <f>IF(G116&amp;Q116&lt;&gt;"",W116&amp;Q116,"")</f>
        <v>CONQUEST KINGbrown</v>
      </c>
      <c r="B116" s="60" t="str">
        <f>IF(C116&lt;&gt;"",LEFT(C116,9),"")</f>
        <v>80-095-15</v>
      </c>
      <c r="C116" s="73" t="s">
        <v>1220</v>
      </c>
      <c r="D116" s="73" t="s">
        <v>1219</v>
      </c>
      <c r="E116" s="73" t="s">
        <v>920</v>
      </c>
      <c r="F116" s="74">
        <v>58</v>
      </c>
      <c r="G116" s="73" t="s">
        <v>1210</v>
      </c>
      <c r="H116" s="73" t="s">
        <v>271</v>
      </c>
      <c r="I116" s="73" t="s">
        <v>1211</v>
      </c>
      <c r="J116" s="73" t="s">
        <v>327</v>
      </c>
      <c r="K116" s="73" t="s">
        <v>390</v>
      </c>
      <c r="L116" s="73" t="s">
        <v>383</v>
      </c>
      <c r="M116" s="73" t="s">
        <v>388</v>
      </c>
      <c r="N116" s="73" t="s">
        <v>32</v>
      </c>
      <c r="O116" s="73" t="s">
        <v>385</v>
      </c>
      <c r="P116" s="73" t="s">
        <v>907</v>
      </c>
      <c r="Q116" s="73" t="s">
        <v>1033</v>
      </c>
      <c r="R116" s="73" t="s">
        <v>86</v>
      </c>
      <c r="V116" s="60" t="str">
        <f>W116&amp;H116</f>
        <v>CONQUEST KINGтемно-коричневый</v>
      </c>
      <c r="W116" s="60" t="str">
        <f>_xlfn.LET(_xlpm.TextCell,TEXT(G116,"###"),IF(_xlpm.TextCell&lt;&gt;"",IF(StyleSpaceSplit,IFERROR(IF(FIND(" ",_xlpm.TextCell)&gt;=1,MID(_xlpm.TextCell,1,FIND(" ",_xlpm.TextCell)-1),_xlpm.TextCell),_xlpm.TextCell),_xlpm.TextCell),""))</f>
        <v>CONQUEST KING</v>
      </c>
      <c r="X116" s="60" t="str">
        <f>IF(A116&lt;&gt;"",IFERROR(IF(FIND(" ",G116)&gt;=1,MID(G116,FIND(" ",G116)+1,LEN(G116)),""),""),"")</f>
        <v>KING</v>
      </c>
      <c r="AC116" s="51">
        <f>IFERROR(VALUE(MID($C116,1,2)),0)</f>
        <v>80</v>
      </c>
      <c r="AD116" s="44">
        <f>IFERROR(VALUE(MID($C116,4,3)),0)</f>
        <v>95</v>
      </c>
      <c r="AE116" s="51">
        <f>VALUE(RIGHT("00"&amp;AC116,2)&amp;RIGHT("000"&amp;AD116,3))</f>
        <v>80095</v>
      </c>
    </row>
    <row r="117" spans="1:31">
      <c r="A117" s="60" t="str">
        <f>IF(G117&amp;Q117&lt;&gt;"",W117&amp;Q117,"")</f>
        <v>CONQUEST KINGbrown</v>
      </c>
      <c r="B117" s="60" t="str">
        <f>IF(C117&lt;&gt;"",LEFT(C117,9),"")</f>
        <v>80-095-15</v>
      </c>
      <c r="C117" s="73" t="s">
        <v>1221</v>
      </c>
      <c r="D117" s="73" t="s">
        <v>1219</v>
      </c>
      <c r="E117" s="73" t="s">
        <v>910</v>
      </c>
      <c r="F117" s="74">
        <v>59</v>
      </c>
      <c r="G117" s="73" t="s">
        <v>1210</v>
      </c>
      <c r="H117" s="73" t="s">
        <v>271</v>
      </c>
      <c r="I117" s="73" t="s">
        <v>1211</v>
      </c>
      <c r="J117" s="73" t="s">
        <v>327</v>
      </c>
      <c r="K117" s="73" t="s">
        <v>390</v>
      </c>
      <c r="L117" s="73" t="s">
        <v>383</v>
      </c>
      <c r="M117" s="73" t="s">
        <v>388</v>
      </c>
      <c r="N117" s="73" t="s">
        <v>32</v>
      </c>
      <c r="O117" s="73" t="s">
        <v>385</v>
      </c>
      <c r="P117" s="73" t="s">
        <v>907</v>
      </c>
      <c r="Q117" s="73" t="s">
        <v>1033</v>
      </c>
      <c r="R117" s="73" t="s">
        <v>86</v>
      </c>
      <c r="V117" s="60" t="str">
        <f>W117&amp;H117</f>
        <v>CONQUEST KINGтемно-коричневый</v>
      </c>
      <c r="W117" s="60" t="str">
        <f>_xlfn.LET(_xlpm.TextCell,TEXT(G117,"###"),IF(_xlpm.TextCell&lt;&gt;"",IF(StyleSpaceSplit,IFERROR(IF(FIND(" ",_xlpm.TextCell)&gt;=1,MID(_xlpm.TextCell,1,FIND(" ",_xlpm.TextCell)-1),_xlpm.TextCell),_xlpm.TextCell),_xlpm.TextCell),""))</f>
        <v>CONQUEST KING</v>
      </c>
      <c r="X117" s="60" t="str">
        <f>IF(A117&lt;&gt;"",IFERROR(IF(FIND(" ",G117)&gt;=1,MID(G117,FIND(" ",G117)+1,LEN(G117)),""),""),"")</f>
        <v>KING</v>
      </c>
      <c r="AC117" s="51">
        <f>IFERROR(VALUE(MID($C117,1,2)),0)</f>
        <v>80</v>
      </c>
      <c r="AD117" s="44">
        <f>IFERROR(VALUE(MID($C117,4,3)),0)</f>
        <v>95</v>
      </c>
      <c r="AE117" s="51">
        <f>VALUE(RIGHT("00"&amp;AC117,2)&amp;RIGHT("000"&amp;AD117,3))</f>
        <v>80095</v>
      </c>
    </row>
    <row r="118" spans="1:31">
      <c r="A118" s="60" t="str">
        <f>IF(G118&amp;Q118&lt;&gt;"",W118&amp;Q118,"")</f>
        <v>CONQUEST KINGbrown</v>
      </c>
      <c r="B118" s="60" t="str">
        <f>IF(C118&lt;&gt;"",LEFT(C118,9),"")</f>
        <v>80-095-15</v>
      </c>
      <c r="C118" s="73" t="s">
        <v>1222</v>
      </c>
      <c r="D118" s="73" t="s">
        <v>1219</v>
      </c>
      <c r="E118" s="73" t="s">
        <v>922</v>
      </c>
      <c r="F118" s="74">
        <v>60</v>
      </c>
      <c r="G118" s="73" t="s">
        <v>1210</v>
      </c>
      <c r="H118" s="73" t="s">
        <v>271</v>
      </c>
      <c r="I118" s="73" t="s">
        <v>1211</v>
      </c>
      <c r="J118" s="73" t="s">
        <v>327</v>
      </c>
      <c r="K118" s="73" t="s">
        <v>390</v>
      </c>
      <c r="L118" s="73" t="s">
        <v>383</v>
      </c>
      <c r="M118" s="73" t="s">
        <v>388</v>
      </c>
      <c r="N118" s="73" t="s">
        <v>32</v>
      </c>
      <c r="O118" s="73" t="s">
        <v>385</v>
      </c>
      <c r="P118" s="73" t="s">
        <v>907</v>
      </c>
      <c r="Q118" s="73" t="s">
        <v>1033</v>
      </c>
      <c r="R118" s="73" t="s">
        <v>86</v>
      </c>
      <c r="V118" s="60" t="str">
        <f>W118&amp;H118</f>
        <v>CONQUEST KINGтемно-коричневый</v>
      </c>
      <c r="W118" s="60" t="str">
        <f>_xlfn.LET(_xlpm.TextCell,TEXT(G118,"###"),IF(_xlpm.TextCell&lt;&gt;"",IF(StyleSpaceSplit,IFERROR(IF(FIND(" ",_xlpm.TextCell)&gt;=1,MID(_xlpm.TextCell,1,FIND(" ",_xlpm.TextCell)-1),_xlpm.TextCell),_xlpm.TextCell),_xlpm.TextCell),""))</f>
        <v>CONQUEST KING</v>
      </c>
      <c r="X118" s="60" t="str">
        <f>IF(A118&lt;&gt;"",IFERROR(IF(FIND(" ",G118)&gt;=1,MID(G118,FIND(" ",G118)+1,LEN(G118)),""),""),"")</f>
        <v>KING</v>
      </c>
      <c r="AC118" s="51">
        <f>IFERROR(VALUE(MID($C118,1,2)),0)</f>
        <v>80</v>
      </c>
      <c r="AD118" s="44">
        <f>IFERROR(VALUE(MID($C118,4,3)),0)</f>
        <v>95</v>
      </c>
      <c r="AE118" s="51">
        <f>VALUE(RIGHT("00"&amp;AC118,2)&amp;RIGHT("000"&amp;AD118,3))</f>
        <v>80095</v>
      </c>
    </row>
    <row r="119" spans="1:31">
      <c r="A119" s="60" t="str">
        <f>IF(G119&amp;Q119&lt;&gt;"",W119&amp;Q119,"")</f>
        <v>CONQUEST KINGbrown</v>
      </c>
      <c r="B119" s="60" t="str">
        <f>IF(C119&lt;&gt;"",LEFT(C119,9),"")</f>
        <v>80-095-15</v>
      </c>
      <c r="C119" s="73" t="s">
        <v>1223</v>
      </c>
      <c r="D119" s="73" t="s">
        <v>1219</v>
      </c>
      <c r="E119" s="73" t="s">
        <v>912</v>
      </c>
      <c r="F119" s="74">
        <v>61</v>
      </c>
      <c r="G119" s="73" t="s">
        <v>1210</v>
      </c>
      <c r="H119" s="73" t="s">
        <v>271</v>
      </c>
      <c r="I119" s="73" t="s">
        <v>1211</v>
      </c>
      <c r="J119" s="73" t="s">
        <v>327</v>
      </c>
      <c r="K119" s="73" t="s">
        <v>390</v>
      </c>
      <c r="L119" s="73" t="s">
        <v>383</v>
      </c>
      <c r="M119" s="73" t="s">
        <v>388</v>
      </c>
      <c r="N119" s="73" t="s">
        <v>32</v>
      </c>
      <c r="O119" s="73" t="s">
        <v>385</v>
      </c>
      <c r="P119" s="73" t="s">
        <v>907</v>
      </c>
      <c r="Q119" s="73" t="s">
        <v>1033</v>
      </c>
      <c r="R119" s="73" t="s">
        <v>86</v>
      </c>
      <c r="V119" s="60" t="str">
        <f>W119&amp;H119</f>
        <v>CONQUEST KINGтемно-коричневый</v>
      </c>
      <c r="W119" s="60" t="str">
        <f>_xlfn.LET(_xlpm.TextCell,TEXT(G119,"###"),IF(_xlpm.TextCell&lt;&gt;"",IF(StyleSpaceSplit,IFERROR(IF(FIND(" ",_xlpm.TextCell)&gt;=1,MID(_xlpm.TextCell,1,FIND(" ",_xlpm.TextCell)-1),_xlpm.TextCell),_xlpm.TextCell),_xlpm.TextCell),""))</f>
        <v>CONQUEST KING</v>
      </c>
      <c r="X119" s="60" t="str">
        <f>IF(A119&lt;&gt;"",IFERROR(IF(FIND(" ",G119)&gt;=1,MID(G119,FIND(" ",G119)+1,LEN(G119)),""),""),"")</f>
        <v>KING</v>
      </c>
      <c r="AC119" s="51">
        <f>IFERROR(VALUE(MID($C119,1,2)),0)</f>
        <v>80</v>
      </c>
      <c r="AD119" s="44">
        <f>IFERROR(VALUE(MID($C119,4,3)),0)</f>
        <v>95</v>
      </c>
      <c r="AE119" s="51">
        <f>VALUE(RIGHT("00"&amp;AC119,2)&amp;RIGHT("000"&amp;AD119,3))</f>
        <v>80095</v>
      </c>
    </row>
    <row r="120" spans="1:31">
      <c r="A120" s="60" t="str">
        <f>IF(G120&amp;Q120&lt;&gt;"",W120&amp;Q120,"")</f>
        <v>CONQUEST KINGbrown</v>
      </c>
      <c r="B120" s="60" t="str">
        <f>IF(C120&lt;&gt;"",LEFT(C120,9),"")</f>
        <v>80-095-15</v>
      </c>
      <c r="C120" s="73" t="s">
        <v>1224</v>
      </c>
      <c r="D120" s="73" t="s">
        <v>1219</v>
      </c>
      <c r="E120" s="73" t="s">
        <v>915</v>
      </c>
      <c r="F120" s="74">
        <v>56</v>
      </c>
      <c r="G120" s="73" t="s">
        <v>1210</v>
      </c>
      <c r="H120" s="73" t="s">
        <v>271</v>
      </c>
      <c r="I120" s="73" t="s">
        <v>1211</v>
      </c>
      <c r="J120" s="73" t="s">
        <v>327</v>
      </c>
      <c r="K120" s="73" t="s">
        <v>390</v>
      </c>
      <c r="L120" s="73" t="s">
        <v>383</v>
      </c>
      <c r="M120" s="73" t="s">
        <v>388</v>
      </c>
      <c r="N120" s="73" t="s">
        <v>32</v>
      </c>
      <c r="O120" s="73" t="s">
        <v>385</v>
      </c>
      <c r="P120" s="73" t="s">
        <v>907</v>
      </c>
      <c r="Q120" s="73" t="s">
        <v>1033</v>
      </c>
      <c r="R120" s="73" t="s">
        <v>86</v>
      </c>
      <c r="V120" s="60" t="str">
        <f>W120&amp;H120</f>
        <v>CONQUEST KINGтемно-коричневый</v>
      </c>
      <c r="W120" s="60" t="str">
        <f>_xlfn.LET(_xlpm.TextCell,TEXT(G120,"###"),IF(_xlpm.TextCell&lt;&gt;"",IF(StyleSpaceSplit,IFERROR(IF(FIND(" ",_xlpm.TextCell)&gt;=1,MID(_xlpm.TextCell,1,FIND(" ",_xlpm.TextCell)-1),_xlpm.TextCell),_xlpm.TextCell),_xlpm.TextCell),""))</f>
        <v>CONQUEST KING</v>
      </c>
      <c r="X120" s="60" t="str">
        <f>IF(A120&lt;&gt;"",IFERROR(IF(FIND(" ",G120)&gt;=1,MID(G120,FIND(" ",G120)+1,LEN(G120)),""),""),"")</f>
        <v>KING</v>
      </c>
      <c r="AC120" s="51">
        <f>IFERROR(VALUE(MID($C120,1,2)),0)</f>
        <v>80</v>
      </c>
      <c r="AD120" s="44">
        <f>IFERROR(VALUE(MID($C120,4,3)),0)</f>
        <v>95</v>
      </c>
      <c r="AE120" s="51">
        <f>VALUE(RIGHT("00"&amp;AC120,2)&amp;RIGHT("000"&amp;AD120,3))</f>
        <v>80095</v>
      </c>
    </row>
    <row r="121" spans="1:31">
      <c r="A121" s="60" t="str">
        <f>IF(G121&amp;Q121&lt;&gt;"",W121&amp;Q121,"")</f>
        <v>CONQUEST KINGbrown</v>
      </c>
      <c r="B121" s="60" t="str">
        <f>IF(C121&lt;&gt;"",LEFT(C121,9),"")</f>
        <v>80-095-15</v>
      </c>
      <c r="C121" s="73" t="s">
        <v>1225</v>
      </c>
      <c r="D121" s="73" t="s">
        <v>1219</v>
      </c>
      <c r="E121" s="73" t="s">
        <v>956</v>
      </c>
      <c r="F121" s="74">
        <v>55</v>
      </c>
      <c r="G121" s="73" t="s">
        <v>1210</v>
      </c>
      <c r="H121" s="73" t="s">
        <v>271</v>
      </c>
      <c r="I121" s="73" t="s">
        <v>1211</v>
      </c>
      <c r="J121" s="73" t="s">
        <v>327</v>
      </c>
      <c r="K121" s="73" t="s">
        <v>390</v>
      </c>
      <c r="L121" s="73" t="s">
        <v>383</v>
      </c>
      <c r="M121" s="73" t="s">
        <v>388</v>
      </c>
      <c r="N121" s="73" t="s">
        <v>32</v>
      </c>
      <c r="O121" s="73" t="s">
        <v>385</v>
      </c>
      <c r="P121" s="73" t="s">
        <v>907</v>
      </c>
      <c r="Q121" s="73" t="s">
        <v>1033</v>
      </c>
      <c r="R121" s="73" t="s">
        <v>86</v>
      </c>
      <c r="V121" s="60" t="str">
        <f>W121&amp;H121</f>
        <v>CONQUEST KINGтемно-коричневый</v>
      </c>
      <c r="W121" s="60" t="str">
        <f>_xlfn.LET(_xlpm.TextCell,TEXT(G121,"###"),IF(_xlpm.TextCell&lt;&gt;"",IF(StyleSpaceSplit,IFERROR(IF(FIND(" ",_xlpm.TextCell)&gt;=1,MID(_xlpm.TextCell,1,FIND(" ",_xlpm.TextCell)-1),_xlpm.TextCell),_xlpm.TextCell),_xlpm.TextCell),""))</f>
        <v>CONQUEST KING</v>
      </c>
      <c r="X121" s="60" t="str">
        <f>IF(A121&lt;&gt;"",IFERROR(IF(FIND(" ",G121)&gt;=1,MID(G121,FIND(" ",G121)+1,LEN(G121)),""),""),"")</f>
        <v>KING</v>
      </c>
      <c r="AC121" s="51">
        <f>IFERROR(VALUE(MID($C121,1,2)),0)</f>
        <v>80</v>
      </c>
      <c r="AD121" s="44">
        <f>IFERROR(VALUE(MID($C121,4,3)),0)</f>
        <v>95</v>
      </c>
      <c r="AE121" s="51">
        <f>VALUE(RIGHT("00"&amp;AC121,2)&amp;RIGHT("000"&amp;AD121,3))</f>
        <v>80095</v>
      </c>
    </row>
    <row r="122" spans="1:31">
      <c r="A122" s="60" t="str">
        <f>IF(G122&amp;Q122&lt;&gt;"",W122&amp;Q122,"")</f>
        <v>CONQUEST KINGblack</v>
      </c>
      <c r="B122" s="60" t="str">
        <f>IF(C122&lt;&gt;"",LEFT(C122,9),"")</f>
        <v>80-095-09</v>
      </c>
      <c r="C122" s="73" t="s">
        <v>1208</v>
      </c>
      <c r="D122" s="73" t="s">
        <v>1209</v>
      </c>
      <c r="E122" s="73" t="s">
        <v>956</v>
      </c>
      <c r="F122" s="74">
        <v>55</v>
      </c>
      <c r="G122" s="73" t="s">
        <v>1210</v>
      </c>
      <c r="H122" s="73" t="s">
        <v>53</v>
      </c>
      <c r="I122" s="73" t="s">
        <v>1211</v>
      </c>
      <c r="J122" s="73" t="s">
        <v>327</v>
      </c>
      <c r="K122" s="73" t="s">
        <v>390</v>
      </c>
      <c r="L122" s="73" t="s">
        <v>383</v>
      </c>
      <c r="M122" s="73" t="s">
        <v>388</v>
      </c>
      <c r="N122" s="73" t="s">
        <v>32</v>
      </c>
      <c r="O122" s="73" t="s">
        <v>385</v>
      </c>
      <c r="P122" s="73" t="s">
        <v>907</v>
      </c>
      <c r="Q122" s="73" t="s">
        <v>928</v>
      </c>
      <c r="R122" s="73" t="s">
        <v>53</v>
      </c>
      <c r="V122" s="60" t="str">
        <f>W122&amp;H122</f>
        <v>CONQUEST KINGчерный</v>
      </c>
      <c r="W122" s="60" t="str">
        <f>_xlfn.LET(_xlpm.TextCell,TEXT(G122,"###"),IF(_xlpm.TextCell&lt;&gt;"",IF(StyleSpaceSplit,IFERROR(IF(FIND(" ",_xlpm.TextCell)&gt;=1,MID(_xlpm.TextCell,1,FIND(" ",_xlpm.TextCell)-1),_xlpm.TextCell),_xlpm.TextCell),_xlpm.TextCell),""))</f>
        <v>CONQUEST KING</v>
      </c>
      <c r="X122" s="60" t="str">
        <f>IF(A122&lt;&gt;"",IFERROR(IF(FIND(" ",G122)&gt;=1,MID(G122,FIND(" ",G122)+1,LEN(G122)),""),""),"")</f>
        <v>KING</v>
      </c>
      <c r="AC122" s="51">
        <f>IFERROR(VALUE(MID($C122,1,2)),0)</f>
        <v>80</v>
      </c>
      <c r="AD122" s="44">
        <f>IFERROR(VALUE(MID($C122,4,3)),0)</f>
        <v>95</v>
      </c>
      <c r="AE122" s="51">
        <f>VALUE(RIGHT("00"&amp;AC122,2)&amp;RIGHT("000"&amp;AD122,3))</f>
        <v>80095</v>
      </c>
    </row>
    <row r="123" spans="1:31">
      <c r="A123" s="60" t="str">
        <f>IF(G123&amp;Q123&lt;&gt;"",W123&amp;Q123,"")</f>
        <v>CONQUEST KINGblack</v>
      </c>
      <c r="B123" s="60" t="str">
        <f>IF(C123&lt;&gt;"",LEFT(C123,9),"")</f>
        <v>80-095-09</v>
      </c>
      <c r="C123" s="73" t="s">
        <v>1212</v>
      </c>
      <c r="D123" s="73" t="s">
        <v>1209</v>
      </c>
      <c r="E123" s="73" t="s">
        <v>915</v>
      </c>
      <c r="F123" s="74">
        <v>56</v>
      </c>
      <c r="G123" s="73" t="s">
        <v>1210</v>
      </c>
      <c r="H123" s="73" t="s">
        <v>53</v>
      </c>
      <c r="I123" s="73" t="s">
        <v>1211</v>
      </c>
      <c r="J123" s="73" t="s">
        <v>327</v>
      </c>
      <c r="K123" s="73" t="s">
        <v>390</v>
      </c>
      <c r="L123" s="73" t="s">
        <v>383</v>
      </c>
      <c r="M123" s="73" t="s">
        <v>388</v>
      </c>
      <c r="N123" s="73" t="s">
        <v>32</v>
      </c>
      <c r="O123" s="73" t="s">
        <v>385</v>
      </c>
      <c r="P123" s="73" t="s">
        <v>907</v>
      </c>
      <c r="Q123" s="73" t="s">
        <v>928</v>
      </c>
      <c r="R123" s="73" t="s">
        <v>53</v>
      </c>
      <c r="V123" s="60" t="str">
        <f>W123&amp;H123</f>
        <v>CONQUEST KINGчерный</v>
      </c>
      <c r="W123" s="60" t="str">
        <f>_xlfn.LET(_xlpm.TextCell,TEXT(G123,"###"),IF(_xlpm.TextCell&lt;&gt;"",IF(StyleSpaceSplit,IFERROR(IF(FIND(" ",_xlpm.TextCell)&gt;=1,MID(_xlpm.TextCell,1,FIND(" ",_xlpm.TextCell)-1),_xlpm.TextCell),_xlpm.TextCell),_xlpm.TextCell),""))</f>
        <v>CONQUEST KING</v>
      </c>
      <c r="X123" s="60" t="str">
        <f>IF(A123&lt;&gt;"",IFERROR(IF(FIND(" ",G123)&gt;=1,MID(G123,FIND(" ",G123)+1,LEN(G123)),""),""),"")</f>
        <v>KING</v>
      </c>
      <c r="AC123" s="51">
        <f>IFERROR(VALUE(MID($C123,1,2)),0)</f>
        <v>80</v>
      </c>
      <c r="AD123" s="44">
        <f>IFERROR(VALUE(MID($C123,4,3)),0)</f>
        <v>95</v>
      </c>
      <c r="AE123" s="51">
        <f>VALUE(RIGHT("00"&amp;AC123,2)&amp;RIGHT("000"&amp;AD123,3))</f>
        <v>80095</v>
      </c>
    </row>
    <row r="124" spans="1:31">
      <c r="A124" s="60" t="str">
        <f>IF(G124&amp;Q124&lt;&gt;"",W124&amp;Q124,"")</f>
        <v>CONQUEST KINGblack</v>
      </c>
      <c r="B124" s="60" t="str">
        <f>IF(C124&lt;&gt;"",LEFT(C124,9),"")</f>
        <v>80-095-09</v>
      </c>
      <c r="C124" s="73" t="s">
        <v>1213</v>
      </c>
      <c r="D124" s="73" t="s">
        <v>1209</v>
      </c>
      <c r="E124" s="73" t="s">
        <v>904</v>
      </c>
      <c r="F124" s="74">
        <v>57</v>
      </c>
      <c r="G124" s="73" t="s">
        <v>1210</v>
      </c>
      <c r="H124" s="73" t="s">
        <v>53</v>
      </c>
      <c r="I124" s="73" t="s">
        <v>1211</v>
      </c>
      <c r="J124" s="73" t="s">
        <v>327</v>
      </c>
      <c r="K124" s="73" t="s">
        <v>390</v>
      </c>
      <c r="L124" s="73" t="s">
        <v>383</v>
      </c>
      <c r="M124" s="73" t="s">
        <v>388</v>
      </c>
      <c r="N124" s="73" t="s">
        <v>32</v>
      </c>
      <c r="O124" s="73" t="s">
        <v>385</v>
      </c>
      <c r="P124" s="73" t="s">
        <v>907</v>
      </c>
      <c r="Q124" s="73" t="s">
        <v>928</v>
      </c>
      <c r="R124" s="73" t="s">
        <v>53</v>
      </c>
      <c r="V124" s="60" t="str">
        <f>W124&amp;H124</f>
        <v>CONQUEST KINGчерный</v>
      </c>
      <c r="W124" s="60" t="str">
        <f>_xlfn.LET(_xlpm.TextCell,TEXT(G124,"###"),IF(_xlpm.TextCell&lt;&gt;"",IF(StyleSpaceSplit,IFERROR(IF(FIND(" ",_xlpm.TextCell)&gt;=1,MID(_xlpm.TextCell,1,FIND(" ",_xlpm.TextCell)-1),_xlpm.TextCell),_xlpm.TextCell),_xlpm.TextCell),""))</f>
        <v>CONQUEST KING</v>
      </c>
      <c r="X124" s="60" t="str">
        <f>IF(A124&lt;&gt;"",IFERROR(IF(FIND(" ",G124)&gt;=1,MID(G124,FIND(" ",G124)+1,LEN(G124)),""),""),"")</f>
        <v>KING</v>
      </c>
      <c r="AC124" s="51">
        <f>IFERROR(VALUE(MID($C124,1,2)),0)</f>
        <v>80</v>
      </c>
      <c r="AD124" s="44">
        <f>IFERROR(VALUE(MID($C124,4,3)),0)</f>
        <v>95</v>
      </c>
      <c r="AE124" s="51">
        <f>VALUE(RIGHT("00"&amp;AC124,2)&amp;RIGHT("000"&amp;AD124,3))</f>
        <v>80095</v>
      </c>
    </row>
    <row r="125" spans="1:31">
      <c r="A125" s="60" t="str">
        <f>IF(G125&amp;Q125&lt;&gt;"",W125&amp;Q125,"")</f>
        <v>CONQUEST KINGblack</v>
      </c>
      <c r="B125" s="60" t="str">
        <f>IF(C125&lt;&gt;"",LEFT(C125,9),"")</f>
        <v>80-095-09</v>
      </c>
      <c r="C125" s="73" t="s">
        <v>1214</v>
      </c>
      <c r="D125" s="73" t="s">
        <v>1209</v>
      </c>
      <c r="E125" s="73" t="s">
        <v>920</v>
      </c>
      <c r="F125" s="74">
        <v>58</v>
      </c>
      <c r="G125" s="73" t="s">
        <v>1210</v>
      </c>
      <c r="H125" s="73" t="s">
        <v>53</v>
      </c>
      <c r="I125" s="73" t="s">
        <v>1211</v>
      </c>
      <c r="J125" s="73" t="s">
        <v>327</v>
      </c>
      <c r="K125" s="73" t="s">
        <v>390</v>
      </c>
      <c r="L125" s="73" t="s">
        <v>383</v>
      </c>
      <c r="M125" s="73" t="s">
        <v>388</v>
      </c>
      <c r="N125" s="73" t="s">
        <v>32</v>
      </c>
      <c r="O125" s="73" t="s">
        <v>385</v>
      </c>
      <c r="P125" s="73" t="s">
        <v>907</v>
      </c>
      <c r="Q125" s="73" t="s">
        <v>928</v>
      </c>
      <c r="R125" s="73" t="s">
        <v>53</v>
      </c>
      <c r="V125" s="60" t="str">
        <f>W125&amp;H125</f>
        <v>CONQUEST KINGчерный</v>
      </c>
      <c r="W125" s="60" t="str">
        <f>_xlfn.LET(_xlpm.TextCell,TEXT(G125,"###"),IF(_xlpm.TextCell&lt;&gt;"",IF(StyleSpaceSplit,IFERROR(IF(FIND(" ",_xlpm.TextCell)&gt;=1,MID(_xlpm.TextCell,1,FIND(" ",_xlpm.TextCell)-1),_xlpm.TextCell),_xlpm.TextCell),_xlpm.TextCell),""))</f>
        <v>CONQUEST KING</v>
      </c>
      <c r="X125" s="60" t="str">
        <f>IF(A125&lt;&gt;"",IFERROR(IF(FIND(" ",G125)&gt;=1,MID(G125,FIND(" ",G125)+1,LEN(G125)),""),""),"")</f>
        <v>KING</v>
      </c>
      <c r="AC125" s="51">
        <f>IFERROR(VALUE(MID($C125,1,2)),0)</f>
        <v>80</v>
      </c>
      <c r="AD125" s="44">
        <f>IFERROR(VALUE(MID($C125,4,3)),0)</f>
        <v>95</v>
      </c>
      <c r="AE125" s="51">
        <f>VALUE(RIGHT("00"&amp;AC125,2)&amp;RIGHT("000"&amp;AD125,3))</f>
        <v>80095</v>
      </c>
    </row>
    <row r="126" spans="1:31">
      <c r="A126" s="60" t="str">
        <f>IF(G126&amp;Q126&lt;&gt;"",W126&amp;Q126,"")</f>
        <v>CONQUEST KINGblack</v>
      </c>
      <c r="B126" s="60" t="str">
        <f>IF(C126&lt;&gt;"",LEFT(C126,9),"")</f>
        <v>80-095-09</v>
      </c>
      <c r="C126" s="73" t="s">
        <v>1215</v>
      </c>
      <c r="D126" s="73" t="s">
        <v>1209</v>
      </c>
      <c r="E126" s="73" t="s">
        <v>910</v>
      </c>
      <c r="F126" s="74">
        <v>59</v>
      </c>
      <c r="G126" s="73" t="s">
        <v>1210</v>
      </c>
      <c r="H126" s="73" t="s">
        <v>53</v>
      </c>
      <c r="I126" s="73" t="s">
        <v>1211</v>
      </c>
      <c r="J126" s="73" t="s">
        <v>327</v>
      </c>
      <c r="K126" s="73" t="s">
        <v>390</v>
      </c>
      <c r="L126" s="73" t="s">
        <v>383</v>
      </c>
      <c r="M126" s="73" t="s">
        <v>388</v>
      </c>
      <c r="N126" s="73" t="s">
        <v>32</v>
      </c>
      <c r="O126" s="73" t="s">
        <v>385</v>
      </c>
      <c r="P126" s="73" t="s">
        <v>907</v>
      </c>
      <c r="Q126" s="73" t="s">
        <v>928</v>
      </c>
      <c r="R126" s="73" t="s">
        <v>53</v>
      </c>
      <c r="V126" s="60" t="str">
        <f>W126&amp;H126</f>
        <v>CONQUEST KINGчерный</v>
      </c>
      <c r="W126" s="60" t="str">
        <f>_xlfn.LET(_xlpm.TextCell,TEXT(G126,"###"),IF(_xlpm.TextCell&lt;&gt;"",IF(StyleSpaceSplit,IFERROR(IF(FIND(" ",_xlpm.TextCell)&gt;=1,MID(_xlpm.TextCell,1,FIND(" ",_xlpm.TextCell)-1),_xlpm.TextCell),_xlpm.TextCell),_xlpm.TextCell),""))</f>
        <v>CONQUEST KING</v>
      </c>
      <c r="X126" s="60" t="str">
        <f>IF(A126&lt;&gt;"",IFERROR(IF(FIND(" ",G126)&gt;=1,MID(G126,FIND(" ",G126)+1,LEN(G126)),""),""),"")</f>
        <v>KING</v>
      </c>
      <c r="AC126" s="51">
        <f>IFERROR(VALUE(MID($C126,1,2)),0)</f>
        <v>80</v>
      </c>
      <c r="AD126" s="44">
        <f>IFERROR(VALUE(MID($C126,4,3)),0)</f>
        <v>95</v>
      </c>
      <c r="AE126" s="51">
        <f>VALUE(RIGHT("00"&amp;AC126,2)&amp;RIGHT("000"&amp;AD126,3))</f>
        <v>80095</v>
      </c>
    </row>
    <row r="127" spans="1:31">
      <c r="A127" s="60" t="str">
        <f>IF(G127&amp;Q127&lt;&gt;"",W127&amp;Q127,"")</f>
        <v>CONQUEST KINGblack</v>
      </c>
      <c r="B127" s="60" t="str">
        <f>IF(C127&lt;&gt;"",LEFT(C127,9),"")</f>
        <v>80-095-09</v>
      </c>
      <c r="C127" s="73" t="s">
        <v>1216</v>
      </c>
      <c r="D127" s="73" t="s">
        <v>1209</v>
      </c>
      <c r="E127" s="73" t="s">
        <v>922</v>
      </c>
      <c r="F127" s="74">
        <v>60</v>
      </c>
      <c r="G127" s="73" t="s">
        <v>1210</v>
      </c>
      <c r="H127" s="73" t="s">
        <v>53</v>
      </c>
      <c r="I127" s="73" t="s">
        <v>1211</v>
      </c>
      <c r="J127" s="73" t="s">
        <v>327</v>
      </c>
      <c r="K127" s="73" t="s">
        <v>390</v>
      </c>
      <c r="L127" s="73" t="s">
        <v>383</v>
      </c>
      <c r="M127" s="73" t="s">
        <v>388</v>
      </c>
      <c r="N127" s="73" t="s">
        <v>32</v>
      </c>
      <c r="O127" s="73" t="s">
        <v>385</v>
      </c>
      <c r="P127" s="73" t="s">
        <v>907</v>
      </c>
      <c r="Q127" s="73" t="s">
        <v>928</v>
      </c>
      <c r="R127" s="73" t="s">
        <v>53</v>
      </c>
      <c r="V127" s="60" t="str">
        <f>W127&amp;H127</f>
        <v>CONQUEST KINGчерный</v>
      </c>
      <c r="W127" s="60" t="str">
        <f>_xlfn.LET(_xlpm.TextCell,TEXT(G127,"###"),IF(_xlpm.TextCell&lt;&gt;"",IF(StyleSpaceSplit,IFERROR(IF(FIND(" ",_xlpm.TextCell)&gt;=1,MID(_xlpm.TextCell,1,FIND(" ",_xlpm.TextCell)-1),_xlpm.TextCell),_xlpm.TextCell),_xlpm.TextCell),""))</f>
        <v>CONQUEST KING</v>
      </c>
      <c r="X127" s="60" t="str">
        <f>IF(A127&lt;&gt;"",IFERROR(IF(FIND(" ",G127)&gt;=1,MID(G127,FIND(" ",G127)+1,LEN(G127)),""),""),"")</f>
        <v>KING</v>
      </c>
      <c r="AC127" s="51">
        <f>IFERROR(VALUE(MID($C127,1,2)),0)</f>
        <v>80</v>
      </c>
      <c r="AD127" s="44">
        <f>IFERROR(VALUE(MID($C127,4,3)),0)</f>
        <v>95</v>
      </c>
      <c r="AE127" s="51">
        <f>VALUE(RIGHT("00"&amp;AC127,2)&amp;RIGHT("000"&amp;AD127,3))</f>
        <v>80095</v>
      </c>
    </row>
    <row r="128" spans="1:31">
      <c r="A128" s="60" t="str">
        <f>IF(G128&amp;Q128&lt;&gt;"",W128&amp;Q128,"")</f>
        <v>CONQUEST KINGblack</v>
      </c>
      <c r="B128" s="60" t="str">
        <f>IF(C128&lt;&gt;"",LEFT(C128,9),"")</f>
        <v>80-095-09</v>
      </c>
      <c r="C128" s="73" t="s">
        <v>1217</v>
      </c>
      <c r="D128" s="73" t="s">
        <v>1209</v>
      </c>
      <c r="E128" s="73" t="s">
        <v>912</v>
      </c>
      <c r="F128" s="74">
        <v>61</v>
      </c>
      <c r="G128" s="73" t="s">
        <v>1210</v>
      </c>
      <c r="H128" s="73" t="s">
        <v>53</v>
      </c>
      <c r="I128" s="73" t="s">
        <v>1211</v>
      </c>
      <c r="J128" s="73" t="s">
        <v>327</v>
      </c>
      <c r="K128" s="73" t="s">
        <v>390</v>
      </c>
      <c r="L128" s="73" t="s">
        <v>383</v>
      </c>
      <c r="M128" s="73" t="s">
        <v>388</v>
      </c>
      <c r="N128" s="73" t="s">
        <v>32</v>
      </c>
      <c r="O128" s="73" t="s">
        <v>385</v>
      </c>
      <c r="P128" s="73" t="s">
        <v>907</v>
      </c>
      <c r="Q128" s="73" t="s">
        <v>928</v>
      </c>
      <c r="R128" s="73" t="s">
        <v>53</v>
      </c>
      <c r="V128" s="60" t="str">
        <f>W128&amp;H128</f>
        <v>CONQUEST KINGчерный</v>
      </c>
      <c r="W128" s="60" t="str">
        <f>_xlfn.LET(_xlpm.TextCell,TEXT(G128,"###"),IF(_xlpm.TextCell&lt;&gt;"",IF(StyleSpaceSplit,IFERROR(IF(FIND(" ",_xlpm.TextCell)&gt;=1,MID(_xlpm.TextCell,1,FIND(" ",_xlpm.TextCell)-1),_xlpm.TextCell),_xlpm.TextCell),_xlpm.TextCell),""))</f>
        <v>CONQUEST KING</v>
      </c>
      <c r="X128" s="60" t="str">
        <f>IF(A128&lt;&gt;"",IFERROR(IF(FIND(" ",G128)&gt;=1,MID(G128,FIND(" ",G128)+1,LEN(G128)),""),""),"")</f>
        <v>KING</v>
      </c>
      <c r="AC128" s="51">
        <f>IFERROR(VALUE(MID($C128,1,2)),0)</f>
        <v>80</v>
      </c>
      <c r="AD128" s="44">
        <f>IFERROR(VALUE(MID($C128,4,3)),0)</f>
        <v>95</v>
      </c>
      <c r="AE128" s="51">
        <f>VALUE(RIGHT("00"&amp;AC128,2)&amp;RIGHT("000"&amp;AD128,3))</f>
        <v>80095</v>
      </c>
    </row>
    <row r="129" spans="1:31">
      <c r="A129" s="60" t="str">
        <f>IF(G129&amp;Q129&lt;&gt;"",W129&amp;Q129,"")</f>
        <v>CONQUEST POLOTurquoise</v>
      </c>
      <c r="B129" s="60" t="str">
        <f>IF(C129&lt;&gt;"",LEFT(C129,9),"")</f>
        <v>80-039-19</v>
      </c>
      <c r="C129" s="73" t="s">
        <v>1010</v>
      </c>
      <c r="D129" s="73" t="s">
        <v>1011</v>
      </c>
      <c r="E129" s="73" t="s">
        <v>915</v>
      </c>
      <c r="F129" s="74">
        <v>56</v>
      </c>
      <c r="G129" s="73" t="s">
        <v>982</v>
      </c>
      <c r="H129" s="73" t="s">
        <v>91</v>
      </c>
      <c r="I129" s="73" t="s">
        <v>906</v>
      </c>
      <c r="J129" s="73" t="s">
        <v>327</v>
      </c>
      <c r="K129" s="73" t="s">
        <v>382</v>
      </c>
      <c r="L129" s="73" t="s">
        <v>383</v>
      </c>
      <c r="M129" s="73" t="s">
        <v>384</v>
      </c>
      <c r="N129" s="73" t="s">
        <v>43</v>
      </c>
      <c r="O129" s="73" t="s">
        <v>385</v>
      </c>
      <c r="P129" s="73" t="s">
        <v>907</v>
      </c>
      <c r="Q129" s="73" t="s">
        <v>1012</v>
      </c>
      <c r="R129" s="73" t="s">
        <v>91</v>
      </c>
      <c r="V129" s="60" t="str">
        <f>W129&amp;H129</f>
        <v>CONQUEST POLOголубой</v>
      </c>
      <c r="W129" s="60" t="str">
        <f>_xlfn.LET(_xlpm.TextCell,TEXT(G129,"###"),IF(_xlpm.TextCell&lt;&gt;"",IF(StyleSpaceSplit,IFERROR(IF(FIND(" ",_xlpm.TextCell)&gt;=1,MID(_xlpm.TextCell,1,FIND(" ",_xlpm.TextCell)-1),_xlpm.TextCell),_xlpm.TextCell),_xlpm.TextCell),""))</f>
        <v>CONQUEST POLO</v>
      </c>
      <c r="X129" s="60" t="str">
        <f>IF(A129&lt;&gt;"",IFERROR(IF(FIND(" ",G129)&gt;=1,MID(G129,FIND(" ",G129)+1,LEN(G129)),""),""),"")</f>
        <v>POLO</v>
      </c>
      <c r="AC129" s="51">
        <f>IFERROR(VALUE(MID($C129,1,2)),0)</f>
        <v>80</v>
      </c>
      <c r="AD129" s="44">
        <f>IFERROR(VALUE(MID($C129,4,3)),0)</f>
        <v>39</v>
      </c>
      <c r="AE129" s="51">
        <f>VALUE(RIGHT("00"&amp;AC129,2)&amp;RIGHT("000"&amp;AD129,3))</f>
        <v>80039</v>
      </c>
    </row>
    <row r="130" spans="1:31">
      <c r="A130" s="60" t="str">
        <f>IF(G130&amp;Q130&lt;&gt;"",W130&amp;Q130,"")</f>
        <v>CONQUEST POLOTurquoise</v>
      </c>
      <c r="B130" s="60" t="str">
        <f>IF(C130&lt;&gt;"",LEFT(C130,9),"")</f>
        <v>80-039-19</v>
      </c>
      <c r="C130" s="73" t="s">
        <v>1013</v>
      </c>
      <c r="D130" s="73" t="s">
        <v>1011</v>
      </c>
      <c r="E130" s="73" t="s">
        <v>904</v>
      </c>
      <c r="F130" s="74">
        <v>57</v>
      </c>
      <c r="G130" s="73" t="s">
        <v>982</v>
      </c>
      <c r="H130" s="73" t="s">
        <v>91</v>
      </c>
      <c r="I130" s="73" t="s">
        <v>906</v>
      </c>
      <c r="J130" s="73" t="s">
        <v>327</v>
      </c>
      <c r="K130" s="73" t="s">
        <v>382</v>
      </c>
      <c r="L130" s="73" t="s">
        <v>383</v>
      </c>
      <c r="M130" s="73" t="s">
        <v>384</v>
      </c>
      <c r="N130" s="73" t="s">
        <v>43</v>
      </c>
      <c r="O130" s="73" t="s">
        <v>385</v>
      </c>
      <c r="P130" s="73" t="s">
        <v>907</v>
      </c>
      <c r="Q130" s="73" t="s">
        <v>1012</v>
      </c>
      <c r="R130" s="73" t="s">
        <v>91</v>
      </c>
      <c r="V130" s="60" t="str">
        <f>W130&amp;H130</f>
        <v>CONQUEST POLOголубой</v>
      </c>
      <c r="W130" s="60" t="str">
        <f>_xlfn.LET(_xlpm.TextCell,TEXT(G130,"###"),IF(_xlpm.TextCell&lt;&gt;"",IF(StyleSpaceSplit,IFERROR(IF(FIND(" ",_xlpm.TextCell)&gt;=1,MID(_xlpm.TextCell,1,FIND(" ",_xlpm.TextCell)-1),_xlpm.TextCell),_xlpm.TextCell),_xlpm.TextCell),""))</f>
        <v>CONQUEST POLO</v>
      </c>
      <c r="X130" s="60" t="str">
        <f>IF(A130&lt;&gt;"",IFERROR(IF(FIND(" ",G130)&gt;=1,MID(G130,FIND(" ",G130)+1,LEN(G130)),""),""),"")</f>
        <v>POLO</v>
      </c>
      <c r="AC130" s="51">
        <f>IFERROR(VALUE(MID($C130,1,2)),0)</f>
        <v>80</v>
      </c>
      <c r="AD130" s="44">
        <f>IFERROR(VALUE(MID($C130,4,3)),0)</f>
        <v>39</v>
      </c>
      <c r="AE130" s="51">
        <f>VALUE(RIGHT("00"&amp;AC130,2)&amp;RIGHT("000"&amp;AD130,3))</f>
        <v>80039</v>
      </c>
    </row>
    <row r="131" spans="1:31">
      <c r="A131" s="60" t="str">
        <f>IF(G131&amp;Q131&lt;&gt;"",W131&amp;Q131,"")</f>
        <v>CONQUEST POLOTurquoise</v>
      </c>
      <c r="B131" s="60" t="str">
        <f>IF(C131&lt;&gt;"",LEFT(C131,9),"")</f>
        <v>80-039-19</v>
      </c>
      <c r="C131" s="73" t="s">
        <v>1014</v>
      </c>
      <c r="D131" s="73" t="s">
        <v>1011</v>
      </c>
      <c r="E131" s="73" t="s">
        <v>920</v>
      </c>
      <c r="F131" s="74">
        <v>58</v>
      </c>
      <c r="G131" s="73" t="s">
        <v>982</v>
      </c>
      <c r="H131" s="73" t="s">
        <v>91</v>
      </c>
      <c r="I131" s="73" t="s">
        <v>906</v>
      </c>
      <c r="J131" s="73" t="s">
        <v>327</v>
      </c>
      <c r="K131" s="73" t="s">
        <v>382</v>
      </c>
      <c r="L131" s="73" t="s">
        <v>383</v>
      </c>
      <c r="M131" s="73" t="s">
        <v>384</v>
      </c>
      <c r="N131" s="73" t="s">
        <v>43</v>
      </c>
      <c r="O131" s="73" t="s">
        <v>385</v>
      </c>
      <c r="P131" s="73" t="s">
        <v>907</v>
      </c>
      <c r="Q131" s="73" t="s">
        <v>1012</v>
      </c>
      <c r="R131" s="73" t="s">
        <v>91</v>
      </c>
      <c r="V131" s="60" t="str">
        <f>W131&amp;H131</f>
        <v>CONQUEST POLOголубой</v>
      </c>
      <c r="W131" s="60" t="str">
        <f>_xlfn.LET(_xlpm.TextCell,TEXT(G131,"###"),IF(_xlpm.TextCell&lt;&gt;"",IF(StyleSpaceSplit,IFERROR(IF(FIND(" ",_xlpm.TextCell)&gt;=1,MID(_xlpm.TextCell,1,FIND(" ",_xlpm.TextCell)-1),_xlpm.TextCell),_xlpm.TextCell),_xlpm.TextCell),""))</f>
        <v>CONQUEST POLO</v>
      </c>
      <c r="X131" s="60" t="str">
        <f>IF(A131&lt;&gt;"",IFERROR(IF(FIND(" ",G131)&gt;=1,MID(G131,FIND(" ",G131)+1,LEN(G131)),""),""),"")</f>
        <v>POLO</v>
      </c>
      <c r="AC131" s="51">
        <f>IFERROR(VALUE(MID($C131,1,2)),0)</f>
        <v>80</v>
      </c>
      <c r="AD131" s="44">
        <f>IFERROR(VALUE(MID($C131,4,3)),0)</f>
        <v>39</v>
      </c>
      <c r="AE131" s="51">
        <f>VALUE(RIGHT("00"&amp;AC131,2)&amp;RIGHT("000"&amp;AD131,3))</f>
        <v>80039</v>
      </c>
    </row>
    <row r="132" spans="1:31">
      <c r="A132" s="60" t="str">
        <f>IF(G132&amp;Q132&lt;&gt;"",W132&amp;Q132,"")</f>
        <v>CONQUEST POLOTurquoise</v>
      </c>
      <c r="B132" s="60" t="str">
        <f>IF(C132&lt;&gt;"",LEFT(C132,9),"")</f>
        <v>80-039-19</v>
      </c>
      <c r="C132" s="73" t="s">
        <v>1015</v>
      </c>
      <c r="D132" s="73" t="s">
        <v>1011</v>
      </c>
      <c r="E132" s="73" t="s">
        <v>910</v>
      </c>
      <c r="F132" s="74">
        <v>59</v>
      </c>
      <c r="G132" s="73" t="s">
        <v>982</v>
      </c>
      <c r="H132" s="73" t="s">
        <v>91</v>
      </c>
      <c r="I132" s="73" t="s">
        <v>906</v>
      </c>
      <c r="J132" s="73" t="s">
        <v>327</v>
      </c>
      <c r="K132" s="73" t="s">
        <v>382</v>
      </c>
      <c r="L132" s="73" t="s">
        <v>383</v>
      </c>
      <c r="M132" s="73" t="s">
        <v>384</v>
      </c>
      <c r="N132" s="73" t="s">
        <v>43</v>
      </c>
      <c r="O132" s="73" t="s">
        <v>385</v>
      </c>
      <c r="P132" s="73" t="s">
        <v>907</v>
      </c>
      <c r="Q132" s="73" t="s">
        <v>1012</v>
      </c>
      <c r="R132" s="73" t="s">
        <v>91</v>
      </c>
      <c r="V132" s="60" t="str">
        <f>W132&amp;H132</f>
        <v>CONQUEST POLOголубой</v>
      </c>
      <c r="W132" s="60" t="str">
        <f>_xlfn.LET(_xlpm.TextCell,TEXT(G132,"###"),IF(_xlpm.TextCell&lt;&gt;"",IF(StyleSpaceSplit,IFERROR(IF(FIND(" ",_xlpm.TextCell)&gt;=1,MID(_xlpm.TextCell,1,FIND(" ",_xlpm.TextCell)-1),_xlpm.TextCell),_xlpm.TextCell),_xlpm.TextCell),""))</f>
        <v>CONQUEST POLO</v>
      </c>
      <c r="X132" s="60" t="str">
        <f>IF(A132&lt;&gt;"",IFERROR(IF(FIND(" ",G132)&gt;=1,MID(G132,FIND(" ",G132)+1,LEN(G132)),""),""),"")</f>
        <v>POLO</v>
      </c>
      <c r="AC132" s="51">
        <f>IFERROR(VALUE(MID($C132,1,2)),0)</f>
        <v>80</v>
      </c>
      <c r="AD132" s="44">
        <f>IFERROR(VALUE(MID($C132,4,3)),0)</f>
        <v>39</v>
      </c>
      <c r="AE132" s="51">
        <f>VALUE(RIGHT("00"&amp;AC132,2)&amp;RIGHT("000"&amp;AD132,3))</f>
        <v>80039</v>
      </c>
    </row>
    <row r="133" spans="1:31">
      <c r="A133" s="60" t="str">
        <f>IF(G133&amp;Q133&lt;&gt;"",W133&amp;Q133,"")</f>
        <v>CONQUEST POLOTurquoise</v>
      </c>
      <c r="B133" s="60" t="str">
        <f>IF(C133&lt;&gt;"",LEFT(C133,9),"")</f>
        <v>80-039-19</v>
      </c>
      <c r="C133" s="73" t="s">
        <v>1016</v>
      </c>
      <c r="D133" s="73" t="s">
        <v>1011</v>
      </c>
      <c r="E133" s="73" t="s">
        <v>922</v>
      </c>
      <c r="F133" s="74">
        <v>60</v>
      </c>
      <c r="G133" s="73" t="s">
        <v>982</v>
      </c>
      <c r="H133" s="73" t="s">
        <v>91</v>
      </c>
      <c r="I133" s="73" t="s">
        <v>906</v>
      </c>
      <c r="J133" s="73" t="s">
        <v>327</v>
      </c>
      <c r="K133" s="73" t="s">
        <v>382</v>
      </c>
      <c r="L133" s="73" t="s">
        <v>383</v>
      </c>
      <c r="M133" s="73" t="s">
        <v>384</v>
      </c>
      <c r="N133" s="73" t="s">
        <v>43</v>
      </c>
      <c r="O133" s="73" t="s">
        <v>385</v>
      </c>
      <c r="P133" s="73" t="s">
        <v>907</v>
      </c>
      <c r="Q133" s="73" t="s">
        <v>1012</v>
      </c>
      <c r="R133" s="73" t="s">
        <v>91</v>
      </c>
      <c r="V133" s="60" t="str">
        <f>W133&amp;H133</f>
        <v>CONQUEST POLOголубой</v>
      </c>
      <c r="W133" s="60" t="str">
        <f>_xlfn.LET(_xlpm.TextCell,TEXT(G133,"###"),IF(_xlpm.TextCell&lt;&gt;"",IF(StyleSpaceSplit,IFERROR(IF(FIND(" ",_xlpm.TextCell)&gt;=1,MID(_xlpm.TextCell,1,FIND(" ",_xlpm.TextCell)-1),_xlpm.TextCell),_xlpm.TextCell),_xlpm.TextCell),""))</f>
        <v>CONQUEST POLO</v>
      </c>
      <c r="X133" s="60" t="str">
        <f>IF(A133&lt;&gt;"",IFERROR(IF(FIND(" ",G133)&gt;=1,MID(G133,FIND(" ",G133)+1,LEN(G133)),""),""),"")</f>
        <v>POLO</v>
      </c>
      <c r="AC133" s="51">
        <f>IFERROR(VALUE(MID($C133,1,2)),0)</f>
        <v>80</v>
      </c>
      <c r="AD133" s="44">
        <f>IFERROR(VALUE(MID($C133,4,3)),0)</f>
        <v>39</v>
      </c>
      <c r="AE133" s="51">
        <f>VALUE(RIGHT("00"&amp;AC133,2)&amp;RIGHT("000"&amp;AD133,3))</f>
        <v>80039</v>
      </c>
    </row>
    <row r="134" spans="1:31">
      <c r="A134" s="60" t="str">
        <f>IF(G134&amp;Q134&lt;&gt;"",W134&amp;Q134,"")</f>
        <v>CONQUEST POLOTurquoise</v>
      </c>
      <c r="B134" s="60" t="str">
        <f>IF(C134&lt;&gt;"",LEFT(C134,9),"")</f>
        <v>80-039-19</v>
      </c>
      <c r="C134" s="73" t="s">
        <v>1017</v>
      </c>
      <c r="D134" s="73" t="s">
        <v>1011</v>
      </c>
      <c r="E134" s="73" t="s">
        <v>912</v>
      </c>
      <c r="F134" s="74">
        <v>61</v>
      </c>
      <c r="G134" s="73" t="s">
        <v>982</v>
      </c>
      <c r="H134" s="73" t="s">
        <v>91</v>
      </c>
      <c r="I134" s="73" t="s">
        <v>906</v>
      </c>
      <c r="J134" s="73" t="s">
        <v>327</v>
      </c>
      <c r="K134" s="73" t="s">
        <v>382</v>
      </c>
      <c r="L134" s="73" t="s">
        <v>383</v>
      </c>
      <c r="M134" s="73" t="s">
        <v>384</v>
      </c>
      <c r="N134" s="73" t="s">
        <v>43</v>
      </c>
      <c r="O134" s="73" t="s">
        <v>385</v>
      </c>
      <c r="P134" s="73" t="s">
        <v>907</v>
      </c>
      <c r="Q134" s="73" t="s">
        <v>1012</v>
      </c>
      <c r="R134" s="73" t="s">
        <v>91</v>
      </c>
      <c r="V134" s="60" t="str">
        <f>W134&amp;H134</f>
        <v>CONQUEST POLOголубой</v>
      </c>
      <c r="W134" s="60" t="str">
        <f>_xlfn.LET(_xlpm.TextCell,TEXT(G134,"###"),IF(_xlpm.TextCell&lt;&gt;"",IF(StyleSpaceSplit,IFERROR(IF(FIND(" ",_xlpm.TextCell)&gt;=1,MID(_xlpm.TextCell,1,FIND(" ",_xlpm.TextCell)-1),_xlpm.TextCell),_xlpm.TextCell),_xlpm.TextCell),""))</f>
        <v>CONQUEST POLO</v>
      </c>
      <c r="X134" s="60" t="str">
        <f>IF(A134&lt;&gt;"",IFERROR(IF(FIND(" ",G134)&gt;=1,MID(G134,FIND(" ",G134)+1,LEN(G134)),""),""),"")</f>
        <v>POLO</v>
      </c>
      <c r="AC134" s="51">
        <f>IFERROR(VALUE(MID($C134,1,2)),0)</f>
        <v>80</v>
      </c>
      <c r="AD134" s="44">
        <f>IFERROR(VALUE(MID($C134,4,3)),0)</f>
        <v>39</v>
      </c>
      <c r="AE134" s="51">
        <f>VALUE(RIGHT("00"&amp;AC134,2)&amp;RIGHT("000"&amp;AD134,3))</f>
        <v>80039</v>
      </c>
    </row>
    <row r="135" spans="1:31">
      <c r="A135" s="60" t="str">
        <f>IF(G135&amp;Q135&lt;&gt;"",W135&amp;Q135,"")</f>
        <v>CONQUEST POLOgreen</v>
      </c>
      <c r="B135" s="60" t="str">
        <f>IF(C135&lt;&gt;"",LEFT(C135,9),"")</f>
        <v>80-039-11</v>
      </c>
      <c r="C135" s="73" t="s">
        <v>988</v>
      </c>
      <c r="D135" s="73" t="s">
        <v>989</v>
      </c>
      <c r="E135" s="73" t="s">
        <v>904</v>
      </c>
      <c r="F135" s="74">
        <v>57</v>
      </c>
      <c r="G135" s="73" t="s">
        <v>982</v>
      </c>
      <c r="H135" s="73" t="s">
        <v>60</v>
      </c>
      <c r="I135" s="73" t="s">
        <v>906</v>
      </c>
      <c r="J135" s="73" t="s">
        <v>327</v>
      </c>
      <c r="K135" s="73" t="s">
        <v>382</v>
      </c>
      <c r="L135" s="73" t="s">
        <v>383</v>
      </c>
      <c r="M135" s="73" t="s">
        <v>384</v>
      </c>
      <c r="N135" s="73" t="s">
        <v>43</v>
      </c>
      <c r="O135" s="73" t="s">
        <v>385</v>
      </c>
      <c r="P135" s="73" t="s">
        <v>907</v>
      </c>
      <c r="Q135" s="73" t="s">
        <v>990</v>
      </c>
      <c r="R135" s="73" t="s">
        <v>60</v>
      </c>
      <c r="V135" s="60" t="str">
        <f>W135&amp;H135</f>
        <v>CONQUEST POLOзеленый</v>
      </c>
      <c r="W135" s="60" t="str">
        <f>_xlfn.LET(_xlpm.TextCell,TEXT(G135,"###"),IF(_xlpm.TextCell&lt;&gt;"",IF(StyleSpaceSplit,IFERROR(IF(FIND(" ",_xlpm.TextCell)&gt;=1,MID(_xlpm.TextCell,1,FIND(" ",_xlpm.TextCell)-1),_xlpm.TextCell),_xlpm.TextCell),_xlpm.TextCell),""))</f>
        <v>CONQUEST POLO</v>
      </c>
      <c r="X135" s="60" t="str">
        <f>IF(A135&lt;&gt;"",IFERROR(IF(FIND(" ",G135)&gt;=1,MID(G135,FIND(" ",G135)+1,LEN(G135)),""),""),"")</f>
        <v>POLO</v>
      </c>
      <c r="AC135" s="51">
        <f>IFERROR(VALUE(MID($C135,1,2)),0)</f>
        <v>80</v>
      </c>
      <c r="AD135" s="44">
        <f>IFERROR(VALUE(MID($C135,4,3)),0)</f>
        <v>39</v>
      </c>
      <c r="AE135" s="51">
        <f>VALUE(RIGHT("00"&amp;AC135,2)&amp;RIGHT("000"&amp;AD135,3))</f>
        <v>80039</v>
      </c>
    </row>
    <row r="136" spans="1:31">
      <c r="A136" s="60" t="str">
        <f>IF(G136&amp;Q136&lt;&gt;"",W136&amp;Q136,"")</f>
        <v>CONQUEST POLOgreen</v>
      </c>
      <c r="B136" s="60" t="str">
        <f>IF(C136&lt;&gt;"",LEFT(C136,9),"")</f>
        <v>80-039-11</v>
      </c>
      <c r="C136" s="73" t="s">
        <v>991</v>
      </c>
      <c r="D136" s="73" t="s">
        <v>989</v>
      </c>
      <c r="E136" s="73" t="s">
        <v>910</v>
      </c>
      <c r="F136" s="74">
        <v>59</v>
      </c>
      <c r="G136" s="73" t="s">
        <v>982</v>
      </c>
      <c r="H136" s="73" t="s">
        <v>60</v>
      </c>
      <c r="I136" s="73" t="s">
        <v>906</v>
      </c>
      <c r="J136" s="73" t="s">
        <v>327</v>
      </c>
      <c r="K136" s="73" t="s">
        <v>382</v>
      </c>
      <c r="L136" s="73" t="s">
        <v>383</v>
      </c>
      <c r="M136" s="73" t="s">
        <v>384</v>
      </c>
      <c r="N136" s="73" t="s">
        <v>43</v>
      </c>
      <c r="O136" s="73" t="s">
        <v>385</v>
      </c>
      <c r="P136" s="73" t="s">
        <v>907</v>
      </c>
      <c r="Q136" s="73" t="s">
        <v>990</v>
      </c>
      <c r="R136" s="73" t="s">
        <v>60</v>
      </c>
      <c r="V136" s="60" t="str">
        <f>W136&amp;H136</f>
        <v>CONQUEST POLOзеленый</v>
      </c>
      <c r="W136" s="60" t="str">
        <f>_xlfn.LET(_xlpm.TextCell,TEXT(G136,"###"),IF(_xlpm.TextCell&lt;&gt;"",IF(StyleSpaceSplit,IFERROR(IF(FIND(" ",_xlpm.TextCell)&gt;=1,MID(_xlpm.TextCell,1,FIND(" ",_xlpm.TextCell)-1),_xlpm.TextCell),_xlpm.TextCell),_xlpm.TextCell),""))</f>
        <v>CONQUEST POLO</v>
      </c>
      <c r="X136" s="60" t="str">
        <f>IF(A136&lt;&gt;"",IFERROR(IF(FIND(" ",G136)&gt;=1,MID(G136,FIND(" ",G136)+1,LEN(G136)),""),""),"")</f>
        <v>POLO</v>
      </c>
      <c r="AC136" s="51">
        <f>IFERROR(VALUE(MID($C136,1,2)),0)</f>
        <v>80</v>
      </c>
      <c r="AD136" s="44">
        <f>IFERROR(VALUE(MID($C136,4,3)),0)</f>
        <v>39</v>
      </c>
      <c r="AE136" s="51">
        <f>VALUE(RIGHT("00"&amp;AC136,2)&amp;RIGHT("000"&amp;AD136,3))</f>
        <v>80039</v>
      </c>
    </row>
    <row r="137" spans="1:31">
      <c r="A137" s="60" t="str">
        <f>IF(G137&amp;Q137&lt;&gt;"",W137&amp;Q137,"")</f>
        <v>CONQUEST POLOgreen</v>
      </c>
      <c r="B137" s="60" t="str">
        <f>IF(C137&lt;&gt;"",LEFT(C137,9),"")</f>
        <v>80-039-11</v>
      </c>
      <c r="C137" s="73" t="s">
        <v>992</v>
      </c>
      <c r="D137" s="73" t="s">
        <v>989</v>
      </c>
      <c r="E137" s="73" t="s">
        <v>912</v>
      </c>
      <c r="F137" s="74">
        <v>61</v>
      </c>
      <c r="G137" s="73" t="s">
        <v>982</v>
      </c>
      <c r="H137" s="73" t="s">
        <v>60</v>
      </c>
      <c r="I137" s="73" t="s">
        <v>906</v>
      </c>
      <c r="J137" s="73" t="s">
        <v>327</v>
      </c>
      <c r="K137" s="73" t="s">
        <v>382</v>
      </c>
      <c r="L137" s="73" t="s">
        <v>383</v>
      </c>
      <c r="M137" s="73" t="s">
        <v>384</v>
      </c>
      <c r="N137" s="73" t="s">
        <v>43</v>
      </c>
      <c r="O137" s="73" t="s">
        <v>385</v>
      </c>
      <c r="P137" s="73" t="s">
        <v>907</v>
      </c>
      <c r="Q137" s="73" t="s">
        <v>990</v>
      </c>
      <c r="R137" s="73" t="s">
        <v>60</v>
      </c>
      <c r="V137" s="60" t="str">
        <f>W137&amp;H137</f>
        <v>CONQUEST POLOзеленый</v>
      </c>
      <c r="W137" s="60" t="str">
        <f>_xlfn.LET(_xlpm.TextCell,TEXT(G137,"###"),IF(_xlpm.TextCell&lt;&gt;"",IF(StyleSpaceSplit,IFERROR(IF(FIND(" ",_xlpm.TextCell)&gt;=1,MID(_xlpm.TextCell,1,FIND(" ",_xlpm.TextCell)-1),_xlpm.TextCell),_xlpm.TextCell),_xlpm.TextCell),""))</f>
        <v>CONQUEST POLO</v>
      </c>
      <c r="X137" s="60" t="str">
        <f>IF(A137&lt;&gt;"",IFERROR(IF(FIND(" ",G137)&gt;=1,MID(G137,FIND(" ",G137)+1,LEN(G137)),""),""),"")</f>
        <v>POLO</v>
      </c>
      <c r="AC137" s="51">
        <f>IFERROR(VALUE(MID($C137,1,2)),0)</f>
        <v>80</v>
      </c>
      <c r="AD137" s="44">
        <f>IFERROR(VALUE(MID($C137,4,3)),0)</f>
        <v>39</v>
      </c>
      <c r="AE137" s="51">
        <f>VALUE(RIGHT("00"&amp;AC137,2)&amp;RIGHT("000"&amp;AD137,3))</f>
        <v>80039</v>
      </c>
    </row>
    <row r="138" spans="1:31">
      <c r="A138" s="60" t="str">
        <f>IF(G138&amp;Q138&lt;&gt;"",W138&amp;Q138,"")</f>
        <v>CONQUEST POLOred</v>
      </c>
      <c r="B138" s="60" t="str">
        <f>IF(C138&lt;&gt;"",LEFT(C138,9),"")</f>
        <v>80-039-18</v>
      </c>
      <c r="C138" s="73" t="s">
        <v>7484</v>
      </c>
      <c r="D138" s="73" t="s">
        <v>7485</v>
      </c>
      <c r="E138" s="73" t="s">
        <v>915</v>
      </c>
      <c r="F138" s="74">
        <v>56</v>
      </c>
      <c r="G138" s="73" t="s">
        <v>982</v>
      </c>
      <c r="H138" s="73" t="s">
        <v>78</v>
      </c>
      <c r="I138" s="73" t="s">
        <v>906</v>
      </c>
      <c r="J138" s="73" t="s">
        <v>327</v>
      </c>
      <c r="K138" s="73" t="s">
        <v>382</v>
      </c>
      <c r="L138" s="73" t="s">
        <v>383</v>
      </c>
      <c r="M138" s="73" t="s">
        <v>384</v>
      </c>
      <c r="N138" s="73" t="s">
        <v>43</v>
      </c>
      <c r="O138" s="73" t="s">
        <v>385</v>
      </c>
      <c r="P138" s="73" t="s">
        <v>907</v>
      </c>
      <c r="Q138" s="73" t="s">
        <v>969</v>
      </c>
      <c r="R138" s="73" t="s">
        <v>78</v>
      </c>
      <c r="V138" s="60" t="str">
        <f>W138&amp;H138</f>
        <v>CONQUEST POLOкрасный</v>
      </c>
      <c r="W138" s="60" t="str">
        <f>_xlfn.LET(_xlpm.TextCell,TEXT(G138,"###"),IF(_xlpm.TextCell&lt;&gt;"",IF(StyleSpaceSplit,IFERROR(IF(FIND(" ",_xlpm.TextCell)&gt;=1,MID(_xlpm.TextCell,1,FIND(" ",_xlpm.TextCell)-1),_xlpm.TextCell),_xlpm.TextCell),_xlpm.TextCell),""))</f>
        <v>CONQUEST POLO</v>
      </c>
      <c r="X138" s="60" t="str">
        <f>IF(A138&lt;&gt;"",IFERROR(IF(FIND(" ",G138)&gt;=1,MID(G138,FIND(" ",G138)+1,LEN(G138)),""),""),"")</f>
        <v>POLO</v>
      </c>
      <c r="AC138" s="51">
        <f>IFERROR(VALUE(MID($C138,1,2)),0)</f>
        <v>80</v>
      </c>
      <c r="AD138" s="44">
        <f>IFERROR(VALUE(MID($C138,4,3)),0)</f>
        <v>39</v>
      </c>
      <c r="AE138" s="51">
        <f>VALUE(RIGHT("00"&amp;AC138,2)&amp;RIGHT("000"&amp;AD138,3))</f>
        <v>80039</v>
      </c>
    </row>
    <row r="139" spans="1:31">
      <c r="A139" s="60" t="str">
        <f>IF(G139&amp;Q139&lt;&gt;"",W139&amp;Q139,"")</f>
        <v>CONQUEST POLOred</v>
      </c>
      <c r="B139" s="60" t="str">
        <f>IF(C139&lt;&gt;"",LEFT(C139,9),"")</f>
        <v>80-039-18</v>
      </c>
      <c r="C139" s="73" t="s">
        <v>7486</v>
      </c>
      <c r="D139" s="73" t="s">
        <v>7485</v>
      </c>
      <c r="E139" s="73" t="s">
        <v>904</v>
      </c>
      <c r="F139" s="74">
        <v>57</v>
      </c>
      <c r="G139" s="73" t="s">
        <v>982</v>
      </c>
      <c r="H139" s="73" t="s">
        <v>78</v>
      </c>
      <c r="I139" s="73" t="s">
        <v>906</v>
      </c>
      <c r="J139" s="73" t="s">
        <v>327</v>
      </c>
      <c r="K139" s="73" t="s">
        <v>382</v>
      </c>
      <c r="L139" s="73" t="s">
        <v>383</v>
      </c>
      <c r="M139" s="73" t="s">
        <v>384</v>
      </c>
      <c r="N139" s="73" t="s">
        <v>43</v>
      </c>
      <c r="O139" s="73" t="s">
        <v>385</v>
      </c>
      <c r="P139" s="73" t="s">
        <v>907</v>
      </c>
      <c r="Q139" s="73" t="s">
        <v>969</v>
      </c>
      <c r="R139" s="73" t="s">
        <v>78</v>
      </c>
      <c r="V139" s="60" t="str">
        <f>W139&amp;H139</f>
        <v>CONQUEST POLOкрасный</v>
      </c>
      <c r="W139" s="60" t="str">
        <f>_xlfn.LET(_xlpm.TextCell,TEXT(G139,"###"),IF(_xlpm.TextCell&lt;&gt;"",IF(StyleSpaceSplit,IFERROR(IF(FIND(" ",_xlpm.TextCell)&gt;=1,MID(_xlpm.TextCell,1,FIND(" ",_xlpm.TextCell)-1),_xlpm.TextCell),_xlpm.TextCell),_xlpm.TextCell),""))</f>
        <v>CONQUEST POLO</v>
      </c>
      <c r="X139" s="60" t="str">
        <f>IF(A139&lt;&gt;"",IFERROR(IF(FIND(" ",G139)&gt;=1,MID(G139,FIND(" ",G139)+1,LEN(G139)),""),""),"")</f>
        <v>POLO</v>
      </c>
      <c r="AC139" s="51">
        <f>IFERROR(VALUE(MID($C139,1,2)),0)</f>
        <v>80</v>
      </c>
      <c r="AD139" s="44">
        <f>IFERROR(VALUE(MID($C139,4,3)),0)</f>
        <v>39</v>
      </c>
      <c r="AE139" s="51">
        <f>VALUE(RIGHT("00"&amp;AC139,2)&amp;RIGHT("000"&amp;AD139,3))</f>
        <v>80039</v>
      </c>
    </row>
    <row r="140" spans="1:31">
      <c r="A140" s="60" t="str">
        <f>IF(G140&amp;Q140&lt;&gt;"",W140&amp;Q140,"")</f>
        <v>CONQUEST POLOred</v>
      </c>
      <c r="B140" s="60" t="str">
        <f>IF(C140&lt;&gt;"",LEFT(C140,9),"")</f>
        <v>80-039-18</v>
      </c>
      <c r="C140" s="73" t="s">
        <v>7487</v>
      </c>
      <c r="D140" s="73" t="s">
        <v>7485</v>
      </c>
      <c r="E140" s="73" t="s">
        <v>920</v>
      </c>
      <c r="F140" s="74">
        <v>58</v>
      </c>
      <c r="G140" s="73" t="s">
        <v>982</v>
      </c>
      <c r="H140" s="73" t="s">
        <v>78</v>
      </c>
      <c r="I140" s="73" t="s">
        <v>906</v>
      </c>
      <c r="J140" s="73" t="s">
        <v>327</v>
      </c>
      <c r="K140" s="73" t="s">
        <v>382</v>
      </c>
      <c r="L140" s="73" t="s">
        <v>383</v>
      </c>
      <c r="M140" s="73" t="s">
        <v>384</v>
      </c>
      <c r="N140" s="73" t="s">
        <v>43</v>
      </c>
      <c r="O140" s="73" t="s">
        <v>385</v>
      </c>
      <c r="P140" s="73" t="s">
        <v>907</v>
      </c>
      <c r="Q140" s="73" t="s">
        <v>969</v>
      </c>
      <c r="R140" s="73" t="s">
        <v>78</v>
      </c>
      <c r="V140" s="60" t="str">
        <f>W140&amp;H140</f>
        <v>CONQUEST POLOкрасный</v>
      </c>
      <c r="W140" s="60" t="str">
        <f>_xlfn.LET(_xlpm.TextCell,TEXT(G140,"###"),IF(_xlpm.TextCell&lt;&gt;"",IF(StyleSpaceSplit,IFERROR(IF(FIND(" ",_xlpm.TextCell)&gt;=1,MID(_xlpm.TextCell,1,FIND(" ",_xlpm.TextCell)-1),_xlpm.TextCell),_xlpm.TextCell),_xlpm.TextCell),""))</f>
        <v>CONQUEST POLO</v>
      </c>
      <c r="X140" s="60" t="str">
        <f>IF(A140&lt;&gt;"",IFERROR(IF(FIND(" ",G140)&gt;=1,MID(G140,FIND(" ",G140)+1,LEN(G140)),""),""),"")</f>
        <v>POLO</v>
      </c>
      <c r="AC140" s="51">
        <f>IFERROR(VALUE(MID($C140,1,2)),0)</f>
        <v>80</v>
      </c>
      <c r="AD140" s="44">
        <f>IFERROR(VALUE(MID($C140,4,3)),0)</f>
        <v>39</v>
      </c>
      <c r="AE140" s="51">
        <f>VALUE(RIGHT("00"&amp;AC140,2)&amp;RIGHT("000"&amp;AD140,3))</f>
        <v>80039</v>
      </c>
    </row>
    <row r="141" spans="1:31">
      <c r="A141" s="60" t="str">
        <f>IF(G141&amp;Q141&lt;&gt;"",W141&amp;Q141,"")</f>
        <v>CONQUEST POLOred</v>
      </c>
      <c r="B141" s="60" t="str">
        <f>IF(C141&lt;&gt;"",LEFT(C141,9),"")</f>
        <v>80-039-18</v>
      </c>
      <c r="C141" s="73" t="s">
        <v>7488</v>
      </c>
      <c r="D141" s="73" t="s">
        <v>7485</v>
      </c>
      <c r="E141" s="73" t="s">
        <v>922</v>
      </c>
      <c r="F141" s="74">
        <v>60</v>
      </c>
      <c r="G141" s="73" t="s">
        <v>982</v>
      </c>
      <c r="H141" s="73" t="s">
        <v>78</v>
      </c>
      <c r="I141" s="73" t="s">
        <v>906</v>
      </c>
      <c r="J141" s="73" t="s">
        <v>327</v>
      </c>
      <c r="K141" s="73" t="s">
        <v>382</v>
      </c>
      <c r="L141" s="73" t="s">
        <v>383</v>
      </c>
      <c r="M141" s="73" t="s">
        <v>384</v>
      </c>
      <c r="N141" s="73" t="s">
        <v>43</v>
      </c>
      <c r="O141" s="73" t="s">
        <v>385</v>
      </c>
      <c r="P141" s="73" t="s">
        <v>907</v>
      </c>
      <c r="Q141" s="73" t="s">
        <v>969</v>
      </c>
      <c r="R141" s="73" t="s">
        <v>78</v>
      </c>
      <c r="V141" s="60" t="str">
        <f>W141&amp;H141</f>
        <v>CONQUEST POLOкрасный</v>
      </c>
      <c r="W141" s="60" t="str">
        <f>_xlfn.LET(_xlpm.TextCell,TEXT(G141,"###"),IF(_xlpm.TextCell&lt;&gt;"",IF(StyleSpaceSplit,IFERROR(IF(FIND(" ",_xlpm.TextCell)&gt;=1,MID(_xlpm.TextCell,1,FIND(" ",_xlpm.TextCell)-1),_xlpm.TextCell),_xlpm.TextCell),_xlpm.TextCell),""))</f>
        <v>CONQUEST POLO</v>
      </c>
      <c r="X141" s="60" t="str">
        <f>IF(A141&lt;&gt;"",IFERROR(IF(FIND(" ",G141)&gt;=1,MID(G141,FIND(" ",G141)+1,LEN(G141)),""),""),"")</f>
        <v>POLO</v>
      </c>
      <c r="AC141" s="51">
        <f>IFERROR(VALUE(MID($C141,1,2)),0)</f>
        <v>80</v>
      </c>
      <c r="AD141" s="44">
        <f>IFERROR(VALUE(MID($C141,4,3)),0)</f>
        <v>39</v>
      </c>
      <c r="AE141" s="51">
        <f>VALUE(RIGHT("00"&amp;AC141,2)&amp;RIGHT("000"&amp;AD141,3))</f>
        <v>80039</v>
      </c>
    </row>
    <row r="142" spans="1:31">
      <c r="A142" s="60" t="str">
        <f>IF(G142&amp;Q142&lt;&gt;"",W142&amp;Q142,"")</f>
        <v>CONQUEST POLOred</v>
      </c>
      <c r="B142" s="60" t="str">
        <f>IF(C142&lt;&gt;"",LEFT(C142,9),"")</f>
        <v>80-039-18</v>
      </c>
      <c r="C142" s="73" t="s">
        <v>7489</v>
      </c>
      <c r="D142" s="73" t="s">
        <v>7485</v>
      </c>
      <c r="E142" s="73" t="s">
        <v>912</v>
      </c>
      <c r="F142" s="74">
        <v>61</v>
      </c>
      <c r="G142" s="73" t="s">
        <v>982</v>
      </c>
      <c r="H142" s="73" t="s">
        <v>78</v>
      </c>
      <c r="I142" s="73" t="s">
        <v>906</v>
      </c>
      <c r="J142" s="73" t="s">
        <v>327</v>
      </c>
      <c r="K142" s="73" t="s">
        <v>382</v>
      </c>
      <c r="L142" s="73" t="s">
        <v>383</v>
      </c>
      <c r="M142" s="73" t="s">
        <v>384</v>
      </c>
      <c r="N142" s="73" t="s">
        <v>43</v>
      </c>
      <c r="O142" s="73" t="s">
        <v>385</v>
      </c>
      <c r="P142" s="73" t="s">
        <v>907</v>
      </c>
      <c r="Q142" s="73" t="s">
        <v>969</v>
      </c>
      <c r="R142" s="73" t="s">
        <v>78</v>
      </c>
      <c r="V142" s="60" t="str">
        <f>W142&amp;H142</f>
        <v>CONQUEST POLOкрасный</v>
      </c>
      <c r="W142" s="60" t="str">
        <f>_xlfn.LET(_xlpm.TextCell,TEXT(G142,"###"),IF(_xlpm.TextCell&lt;&gt;"",IF(StyleSpaceSplit,IFERROR(IF(FIND(" ",_xlpm.TextCell)&gt;=1,MID(_xlpm.TextCell,1,FIND(" ",_xlpm.TextCell)-1),_xlpm.TextCell),_xlpm.TextCell),_xlpm.TextCell),""))</f>
        <v>CONQUEST POLO</v>
      </c>
      <c r="X142" s="60" t="str">
        <f>IF(A142&lt;&gt;"",IFERROR(IF(FIND(" ",G142)&gt;=1,MID(G142,FIND(" ",G142)+1,LEN(G142)),""),""),"")</f>
        <v>POLO</v>
      </c>
      <c r="AC142" s="51">
        <f>IFERROR(VALUE(MID($C142,1,2)),0)</f>
        <v>80</v>
      </c>
      <c r="AD142" s="44">
        <f>IFERROR(VALUE(MID($C142,4,3)),0)</f>
        <v>39</v>
      </c>
      <c r="AE142" s="51">
        <f>VALUE(RIGHT("00"&amp;AC142,2)&amp;RIGHT("000"&amp;AD142,3))</f>
        <v>80039</v>
      </c>
    </row>
    <row r="143" spans="1:31">
      <c r="A143" s="60" t="str">
        <f>IF(G143&amp;Q143&lt;&gt;"",W143&amp;Q143,"")</f>
        <v>CONQUEST POLOred</v>
      </c>
      <c r="B143" s="60" t="str">
        <f>IF(C143&lt;&gt;"",LEFT(C143,9),"")</f>
        <v>80-039-18</v>
      </c>
      <c r="C143" s="73" t="s">
        <v>7490</v>
      </c>
      <c r="D143" s="73" t="s">
        <v>7485</v>
      </c>
      <c r="E143" s="73" t="s">
        <v>910</v>
      </c>
      <c r="F143" s="74">
        <v>59</v>
      </c>
      <c r="G143" s="73" t="s">
        <v>982</v>
      </c>
      <c r="H143" s="73" t="s">
        <v>78</v>
      </c>
      <c r="I143" s="73" t="s">
        <v>906</v>
      </c>
      <c r="J143" s="73" t="s">
        <v>327</v>
      </c>
      <c r="K143" s="73" t="s">
        <v>382</v>
      </c>
      <c r="L143" s="73" t="s">
        <v>383</v>
      </c>
      <c r="M143" s="73" t="s">
        <v>384</v>
      </c>
      <c r="N143" s="73" t="s">
        <v>43</v>
      </c>
      <c r="O143" s="73" t="s">
        <v>385</v>
      </c>
      <c r="P143" s="73" t="s">
        <v>907</v>
      </c>
      <c r="Q143" s="73" t="s">
        <v>969</v>
      </c>
      <c r="R143" s="73" t="s">
        <v>78</v>
      </c>
      <c r="V143" s="60" t="str">
        <f>W143&amp;H143</f>
        <v>CONQUEST POLOкрасный</v>
      </c>
      <c r="W143" s="60" t="str">
        <f>_xlfn.LET(_xlpm.TextCell,TEXT(G143,"###"),IF(_xlpm.TextCell&lt;&gt;"",IF(StyleSpaceSplit,IFERROR(IF(FIND(" ",_xlpm.TextCell)&gt;=1,MID(_xlpm.TextCell,1,FIND(" ",_xlpm.TextCell)-1),_xlpm.TextCell),_xlpm.TextCell),_xlpm.TextCell),""))</f>
        <v>CONQUEST POLO</v>
      </c>
      <c r="X143" s="60" t="str">
        <f>IF(A143&lt;&gt;"",IFERROR(IF(FIND(" ",G143)&gt;=1,MID(G143,FIND(" ",G143)+1,LEN(G143)),""),""),"")</f>
        <v>POLO</v>
      </c>
      <c r="AC143" s="51">
        <f>IFERROR(VALUE(MID($C143,1,2)),0)</f>
        <v>80</v>
      </c>
      <c r="AD143" s="44">
        <f>IFERROR(VALUE(MID($C143,4,3)),0)</f>
        <v>39</v>
      </c>
      <c r="AE143" s="51">
        <f>VALUE(RIGHT("00"&amp;AC143,2)&amp;RIGHT("000"&amp;AD143,3))</f>
        <v>80039</v>
      </c>
    </row>
    <row r="144" spans="1:31">
      <c r="A144" s="60" t="str">
        <f>IF(G144&amp;Q144&lt;&gt;"",W144&amp;Q144,"")</f>
        <v>CONQUEST POLOgrey</v>
      </c>
      <c r="B144" s="60" t="str">
        <f>IF(C144&lt;&gt;"",LEFT(C144,9),"")</f>
        <v>80-039-08</v>
      </c>
      <c r="C144" s="73" t="s">
        <v>993</v>
      </c>
      <c r="D144" s="73" t="s">
        <v>994</v>
      </c>
      <c r="E144" s="73" t="s">
        <v>956</v>
      </c>
      <c r="F144" s="74">
        <v>55</v>
      </c>
      <c r="G144" s="73" t="s">
        <v>982</v>
      </c>
      <c r="H144" s="73" t="s">
        <v>83</v>
      </c>
      <c r="I144" s="73" t="s">
        <v>906</v>
      </c>
      <c r="J144" s="73" t="s">
        <v>327</v>
      </c>
      <c r="K144" s="73" t="s">
        <v>382</v>
      </c>
      <c r="L144" s="73" t="s">
        <v>383</v>
      </c>
      <c r="M144" s="73" t="s">
        <v>384</v>
      </c>
      <c r="N144" s="73" t="s">
        <v>43</v>
      </c>
      <c r="O144" s="73" t="s">
        <v>385</v>
      </c>
      <c r="P144" s="73" t="s">
        <v>907</v>
      </c>
      <c r="Q144" s="73" t="s">
        <v>917</v>
      </c>
      <c r="R144" s="73" t="s">
        <v>83</v>
      </c>
      <c r="V144" s="60" t="str">
        <f>W144&amp;H144</f>
        <v>CONQUEST POLOсерый</v>
      </c>
      <c r="W144" s="60" t="str">
        <f>_xlfn.LET(_xlpm.TextCell,TEXT(G144,"###"),IF(_xlpm.TextCell&lt;&gt;"",IF(StyleSpaceSplit,IFERROR(IF(FIND(" ",_xlpm.TextCell)&gt;=1,MID(_xlpm.TextCell,1,FIND(" ",_xlpm.TextCell)-1),_xlpm.TextCell),_xlpm.TextCell),_xlpm.TextCell),""))</f>
        <v>CONQUEST POLO</v>
      </c>
      <c r="X144" s="60" t="str">
        <f>IF(A144&lt;&gt;"",IFERROR(IF(FIND(" ",G144)&gt;=1,MID(G144,FIND(" ",G144)+1,LEN(G144)),""),""),"")</f>
        <v>POLO</v>
      </c>
      <c r="AC144" s="51">
        <f>IFERROR(VALUE(MID($C144,1,2)),0)</f>
        <v>80</v>
      </c>
      <c r="AD144" s="44">
        <f>IFERROR(VALUE(MID($C144,4,3)),0)</f>
        <v>39</v>
      </c>
      <c r="AE144" s="51">
        <f>VALUE(RIGHT("00"&amp;AC144,2)&amp;RIGHT("000"&amp;AD144,3))</f>
        <v>80039</v>
      </c>
    </row>
    <row r="145" spans="1:31">
      <c r="A145" s="60" t="str">
        <f>IF(G145&amp;Q145&lt;&gt;"",W145&amp;Q145,"")</f>
        <v>CONQUEST POLOgrey</v>
      </c>
      <c r="B145" s="60" t="str">
        <f>IF(C145&lt;&gt;"",LEFT(C145,9),"")</f>
        <v>80-039-08</v>
      </c>
      <c r="C145" s="73" t="s">
        <v>995</v>
      </c>
      <c r="D145" s="73" t="s">
        <v>994</v>
      </c>
      <c r="E145" s="73" t="s">
        <v>915</v>
      </c>
      <c r="F145" s="74">
        <v>56</v>
      </c>
      <c r="G145" s="73" t="s">
        <v>982</v>
      </c>
      <c r="H145" s="73" t="s">
        <v>83</v>
      </c>
      <c r="I145" s="73" t="s">
        <v>906</v>
      </c>
      <c r="J145" s="73" t="s">
        <v>327</v>
      </c>
      <c r="K145" s="73" t="s">
        <v>382</v>
      </c>
      <c r="L145" s="73" t="s">
        <v>383</v>
      </c>
      <c r="M145" s="73" t="s">
        <v>384</v>
      </c>
      <c r="N145" s="73" t="s">
        <v>43</v>
      </c>
      <c r="O145" s="73" t="s">
        <v>385</v>
      </c>
      <c r="P145" s="73" t="s">
        <v>907</v>
      </c>
      <c r="Q145" s="73" t="s">
        <v>917</v>
      </c>
      <c r="R145" s="73" t="s">
        <v>83</v>
      </c>
      <c r="V145" s="60" t="str">
        <f>W145&amp;H145</f>
        <v>CONQUEST POLOсерый</v>
      </c>
      <c r="W145" s="60" t="str">
        <f>_xlfn.LET(_xlpm.TextCell,TEXT(G145,"###"),IF(_xlpm.TextCell&lt;&gt;"",IF(StyleSpaceSplit,IFERROR(IF(FIND(" ",_xlpm.TextCell)&gt;=1,MID(_xlpm.TextCell,1,FIND(" ",_xlpm.TextCell)-1),_xlpm.TextCell),_xlpm.TextCell),_xlpm.TextCell),""))</f>
        <v>CONQUEST POLO</v>
      </c>
      <c r="X145" s="60" t="str">
        <f>IF(A145&lt;&gt;"",IFERROR(IF(FIND(" ",G145)&gt;=1,MID(G145,FIND(" ",G145)+1,LEN(G145)),""),""),"")</f>
        <v>POLO</v>
      </c>
      <c r="AC145" s="51">
        <f>IFERROR(VALUE(MID($C145,1,2)),0)</f>
        <v>80</v>
      </c>
      <c r="AD145" s="44">
        <f>IFERROR(VALUE(MID($C145,4,3)),0)</f>
        <v>39</v>
      </c>
      <c r="AE145" s="51">
        <f>VALUE(RIGHT("00"&amp;AC145,2)&amp;RIGHT("000"&amp;AD145,3))</f>
        <v>80039</v>
      </c>
    </row>
    <row r="146" spans="1:31">
      <c r="A146" s="60" t="str">
        <f>IF(G146&amp;Q146&lt;&gt;"",W146&amp;Q146,"")</f>
        <v>CONQUEST POLOgrey</v>
      </c>
      <c r="B146" s="60" t="str">
        <f>IF(C146&lt;&gt;"",LEFT(C146,9),"")</f>
        <v>80-039-08</v>
      </c>
      <c r="C146" s="73" t="s">
        <v>996</v>
      </c>
      <c r="D146" s="73" t="s">
        <v>994</v>
      </c>
      <c r="E146" s="73" t="s">
        <v>904</v>
      </c>
      <c r="F146" s="74">
        <v>57</v>
      </c>
      <c r="G146" s="73" t="s">
        <v>982</v>
      </c>
      <c r="H146" s="73" t="s">
        <v>83</v>
      </c>
      <c r="I146" s="73" t="s">
        <v>906</v>
      </c>
      <c r="J146" s="73" t="s">
        <v>327</v>
      </c>
      <c r="K146" s="73" t="s">
        <v>382</v>
      </c>
      <c r="L146" s="73" t="s">
        <v>383</v>
      </c>
      <c r="M146" s="73" t="s">
        <v>384</v>
      </c>
      <c r="N146" s="73" t="s">
        <v>43</v>
      </c>
      <c r="O146" s="73" t="s">
        <v>385</v>
      </c>
      <c r="P146" s="73" t="s">
        <v>907</v>
      </c>
      <c r="Q146" s="73" t="s">
        <v>917</v>
      </c>
      <c r="R146" s="73" t="s">
        <v>83</v>
      </c>
      <c r="V146" s="60" t="str">
        <f>W146&amp;H146</f>
        <v>CONQUEST POLOсерый</v>
      </c>
      <c r="W146" s="60" t="str">
        <f>_xlfn.LET(_xlpm.TextCell,TEXT(G146,"###"),IF(_xlpm.TextCell&lt;&gt;"",IF(StyleSpaceSplit,IFERROR(IF(FIND(" ",_xlpm.TextCell)&gt;=1,MID(_xlpm.TextCell,1,FIND(" ",_xlpm.TextCell)-1),_xlpm.TextCell),_xlpm.TextCell),_xlpm.TextCell),""))</f>
        <v>CONQUEST POLO</v>
      </c>
      <c r="X146" s="60" t="str">
        <f>IF(A146&lt;&gt;"",IFERROR(IF(FIND(" ",G146)&gt;=1,MID(G146,FIND(" ",G146)+1,LEN(G146)),""),""),"")</f>
        <v>POLO</v>
      </c>
      <c r="AC146" s="51">
        <f>IFERROR(VALUE(MID($C146,1,2)),0)</f>
        <v>80</v>
      </c>
      <c r="AD146" s="44">
        <f>IFERROR(VALUE(MID($C146,4,3)),0)</f>
        <v>39</v>
      </c>
      <c r="AE146" s="51">
        <f>VALUE(RIGHT("00"&amp;AC146,2)&amp;RIGHT("000"&amp;AD146,3))</f>
        <v>80039</v>
      </c>
    </row>
    <row r="147" spans="1:31">
      <c r="A147" s="60" t="str">
        <f>IF(G147&amp;Q147&lt;&gt;"",W147&amp;Q147,"")</f>
        <v>CONQUEST POLOgrey</v>
      </c>
      <c r="B147" s="60" t="str">
        <f>IF(C147&lt;&gt;"",LEFT(C147,9),"")</f>
        <v>80-039-08</v>
      </c>
      <c r="C147" s="73" t="s">
        <v>997</v>
      </c>
      <c r="D147" s="73" t="s">
        <v>994</v>
      </c>
      <c r="E147" s="73" t="s">
        <v>920</v>
      </c>
      <c r="F147" s="74">
        <v>58</v>
      </c>
      <c r="G147" s="73" t="s">
        <v>982</v>
      </c>
      <c r="H147" s="73" t="s">
        <v>83</v>
      </c>
      <c r="I147" s="73" t="s">
        <v>906</v>
      </c>
      <c r="J147" s="73" t="s">
        <v>327</v>
      </c>
      <c r="K147" s="73" t="s">
        <v>382</v>
      </c>
      <c r="L147" s="73" t="s">
        <v>383</v>
      </c>
      <c r="M147" s="73" t="s">
        <v>384</v>
      </c>
      <c r="N147" s="73" t="s">
        <v>43</v>
      </c>
      <c r="O147" s="73" t="s">
        <v>385</v>
      </c>
      <c r="P147" s="73" t="s">
        <v>907</v>
      </c>
      <c r="Q147" s="73" t="s">
        <v>917</v>
      </c>
      <c r="R147" s="73" t="s">
        <v>83</v>
      </c>
      <c r="V147" s="60" t="str">
        <f>W147&amp;H147</f>
        <v>CONQUEST POLOсерый</v>
      </c>
      <c r="W147" s="60" t="str">
        <f>_xlfn.LET(_xlpm.TextCell,TEXT(G147,"###"),IF(_xlpm.TextCell&lt;&gt;"",IF(StyleSpaceSplit,IFERROR(IF(FIND(" ",_xlpm.TextCell)&gt;=1,MID(_xlpm.TextCell,1,FIND(" ",_xlpm.TextCell)-1),_xlpm.TextCell),_xlpm.TextCell),_xlpm.TextCell),""))</f>
        <v>CONQUEST POLO</v>
      </c>
      <c r="X147" s="60" t="str">
        <f>IF(A147&lt;&gt;"",IFERROR(IF(FIND(" ",G147)&gt;=1,MID(G147,FIND(" ",G147)+1,LEN(G147)),""),""),"")</f>
        <v>POLO</v>
      </c>
      <c r="AC147" s="51">
        <f>IFERROR(VALUE(MID($C147,1,2)),0)</f>
        <v>80</v>
      </c>
      <c r="AD147" s="44">
        <f>IFERROR(VALUE(MID($C147,4,3)),0)</f>
        <v>39</v>
      </c>
      <c r="AE147" s="51">
        <f>VALUE(RIGHT("00"&amp;AC147,2)&amp;RIGHT("000"&amp;AD147,3))</f>
        <v>80039</v>
      </c>
    </row>
    <row r="148" spans="1:31">
      <c r="A148" s="60" t="str">
        <f>IF(G148&amp;Q148&lt;&gt;"",W148&amp;Q148,"")</f>
        <v>CONQUEST POLOgrey</v>
      </c>
      <c r="B148" s="60" t="str">
        <f>IF(C148&lt;&gt;"",LEFT(C148,9),"")</f>
        <v>80-039-08</v>
      </c>
      <c r="C148" s="73" t="s">
        <v>998</v>
      </c>
      <c r="D148" s="73" t="s">
        <v>994</v>
      </c>
      <c r="E148" s="73" t="s">
        <v>910</v>
      </c>
      <c r="F148" s="74">
        <v>59</v>
      </c>
      <c r="G148" s="73" t="s">
        <v>982</v>
      </c>
      <c r="H148" s="73" t="s">
        <v>83</v>
      </c>
      <c r="I148" s="73" t="s">
        <v>906</v>
      </c>
      <c r="J148" s="73" t="s">
        <v>327</v>
      </c>
      <c r="K148" s="73" t="s">
        <v>382</v>
      </c>
      <c r="L148" s="73" t="s">
        <v>383</v>
      </c>
      <c r="M148" s="73" t="s">
        <v>384</v>
      </c>
      <c r="N148" s="73" t="s">
        <v>43</v>
      </c>
      <c r="O148" s="73" t="s">
        <v>385</v>
      </c>
      <c r="P148" s="73" t="s">
        <v>907</v>
      </c>
      <c r="Q148" s="73" t="s">
        <v>917</v>
      </c>
      <c r="R148" s="73" t="s">
        <v>83</v>
      </c>
      <c r="V148" s="60" t="str">
        <f>W148&amp;H148</f>
        <v>CONQUEST POLOсерый</v>
      </c>
      <c r="W148" s="60" t="str">
        <f>_xlfn.LET(_xlpm.TextCell,TEXT(G148,"###"),IF(_xlpm.TextCell&lt;&gt;"",IF(StyleSpaceSplit,IFERROR(IF(FIND(" ",_xlpm.TextCell)&gt;=1,MID(_xlpm.TextCell,1,FIND(" ",_xlpm.TextCell)-1),_xlpm.TextCell),_xlpm.TextCell),_xlpm.TextCell),""))</f>
        <v>CONQUEST POLO</v>
      </c>
      <c r="X148" s="60" t="str">
        <f>IF(A148&lt;&gt;"",IFERROR(IF(FIND(" ",G148)&gt;=1,MID(G148,FIND(" ",G148)+1,LEN(G148)),""),""),"")</f>
        <v>POLO</v>
      </c>
      <c r="AC148" s="51">
        <f>IFERROR(VALUE(MID($C148,1,2)),0)</f>
        <v>80</v>
      </c>
      <c r="AD148" s="44">
        <f>IFERROR(VALUE(MID($C148,4,3)),0)</f>
        <v>39</v>
      </c>
      <c r="AE148" s="51">
        <f>VALUE(RIGHT("00"&amp;AC148,2)&amp;RIGHT("000"&amp;AD148,3))</f>
        <v>80039</v>
      </c>
    </row>
    <row r="149" spans="1:31">
      <c r="A149" s="60" t="str">
        <f>IF(G149&amp;Q149&lt;&gt;"",W149&amp;Q149,"")</f>
        <v>CONQUEST POLOgrey</v>
      </c>
      <c r="B149" s="60" t="str">
        <f>IF(C149&lt;&gt;"",LEFT(C149,9),"")</f>
        <v>80-039-08</v>
      </c>
      <c r="C149" s="73" t="s">
        <v>999</v>
      </c>
      <c r="D149" s="73" t="s">
        <v>994</v>
      </c>
      <c r="E149" s="73" t="s">
        <v>922</v>
      </c>
      <c r="F149" s="74">
        <v>60</v>
      </c>
      <c r="G149" s="73" t="s">
        <v>982</v>
      </c>
      <c r="H149" s="73" t="s">
        <v>83</v>
      </c>
      <c r="I149" s="73" t="s">
        <v>906</v>
      </c>
      <c r="J149" s="73" t="s">
        <v>327</v>
      </c>
      <c r="K149" s="73" t="s">
        <v>382</v>
      </c>
      <c r="L149" s="73" t="s">
        <v>383</v>
      </c>
      <c r="M149" s="73" t="s">
        <v>384</v>
      </c>
      <c r="N149" s="73" t="s">
        <v>43</v>
      </c>
      <c r="O149" s="73" t="s">
        <v>385</v>
      </c>
      <c r="P149" s="73" t="s">
        <v>907</v>
      </c>
      <c r="Q149" s="73" t="s">
        <v>917</v>
      </c>
      <c r="R149" s="73" t="s">
        <v>83</v>
      </c>
      <c r="V149" s="60" t="str">
        <f>W149&amp;H149</f>
        <v>CONQUEST POLOсерый</v>
      </c>
      <c r="W149" s="60" t="str">
        <f>_xlfn.LET(_xlpm.TextCell,TEXT(G149,"###"),IF(_xlpm.TextCell&lt;&gt;"",IF(StyleSpaceSplit,IFERROR(IF(FIND(" ",_xlpm.TextCell)&gt;=1,MID(_xlpm.TextCell,1,FIND(" ",_xlpm.TextCell)-1),_xlpm.TextCell),_xlpm.TextCell),_xlpm.TextCell),""))</f>
        <v>CONQUEST POLO</v>
      </c>
      <c r="X149" s="60" t="str">
        <f>IF(A149&lt;&gt;"",IFERROR(IF(FIND(" ",G149)&gt;=1,MID(G149,FIND(" ",G149)+1,LEN(G149)),""),""),"")</f>
        <v>POLO</v>
      </c>
      <c r="AC149" s="51">
        <f>IFERROR(VALUE(MID($C149,1,2)),0)</f>
        <v>80</v>
      </c>
      <c r="AD149" s="44">
        <f>IFERROR(VALUE(MID($C149,4,3)),0)</f>
        <v>39</v>
      </c>
      <c r="AE149" s="51">
        <f>VALUE(RIGHT("00"&amp;AC149,2)&amp;RIGHT("000"&amp;AD149,3))</f>
        <v>80039</v>
      </c>
    </row>
    <row r="150" spans="1:31">
      <c r="A150" s="60" t="str">
        <f>IF(G150&amp;Q150&lt;&gt;"",W150&amp;Q150,"")</f>
        <v>CONQUEST POLOgrey</v>
      </c>
      <c r="B150" s="60" t="str">
        <f>IF(C150&lt;&gt;"",LEFT(C150,9),"")</f>
        <v>80-039-08</v>
      </c>
      <c r="C150" s="73" t="s">
        <v>1000</v>
      </c>
      <c r="D150" s="73" t="s">
        <v>994</v>
      </c>
      <c r="E150" s="73" t="s">
        <v>912</v>
      </c>
      <c r="F150" s="74">
        <v>61</v>
      </c>
      <c r="G150" s="73" t="s">
        <v>982</v>
      </c>
      <c r="H150" s="73" t="s">
        <v>83</v>
      </c>
      <c r="I150" s="73" t="s">
        <v>906</v>
      </c>
      <c r="J150" s="73" t="s">
        <v>327</v>
      </c>
      <c r="K150" s="73" t="s">
        <v>382</v>
      </c>
      <c r="L150" s="73" t="s">
        <v>383</v>
      </c>
      <c r="M150" s="73" t="s">
        <v>384</v>
      </c>
      <c r="N150" s="73" t="s">
        <v>43</v>
      </c>
      <c r="O150" s="73" t="s">
        <v>385</v>
      </c>
      <c r="P150" s="73" t="s">
        <v>907</v>
      </c>
      <c r="Q150" s="73" t="s">
        <v>917</v>
      </c>
      <c r="R150" s="73" t="s">
        <v>83</v>
      </c>
      <c r="V150" s="60" t="str">
        <f>W150&amp;H150</f>
        <v>CONQUEST POLOсерый</v>
      </c>
      <c r="W150" s="60" t="str">
        <f>_xlfn.LET(_xlpm.TextCell,TEXT(G150,"###"),IF(_xlpm.TextCell&lt;&gt;"",IF(StyleSpaceSplit,IFERROR(IF(FIND(" ",_xlpm.TextCell)&gt;=1,MID(_xlpm.TextCell,1,FIND(" ",_xlpm.TextCell)-1),_xlpm.TextCell),_xlpm.TextCell),_xlpm.TextCell),""))</f>
        <v>CONQUEST POLO</v>
      </c>
      <c r="X150" s="60" t="str">
        <f>IF(A150&lt;&gt;"",IFERROR(IF(FIND(" ",G150)&gt;=1,MID(G150,FIND(" ",G150)+1,LEN(G150)),""),""),"")</f>
        <v>POLO</v>
      </c>
      <c r="AC150" s="51">
        <f>IFERROR(VALUE(MID($C150,1,2)),0)</f>
        <v>80</v>
      </c>
      <c r="AD150" s="44">
        <f>IFERROR(VALUE(MID($C150,4,3)),0)</f>
        <v>39</v>
      </c>
      <c r="AE150" s="51">
        <f>VALUE(RIGHT("00"&amp;AC150,2)&amp;RIGHT("000"&amp;AD150,3))</f>
        <v>80039</v>
      </c>
    </row>
    <row r="151" spans="1:31">
      <c r="A151" s="60" t="str">
        <f>IF(G151&amp;Q151&lt;&gt;"",W151&amp;Q151,"")</f>
        <v>CONQUEST POLOblue</v>
      </c>
      <c r="B151" s="60" t="str">
        <f>IF(C151&lt;&gt;"",LEFT(C151,9),"")</f>
        <v>80-039-06</v>
      </c>
      <c r="C151" s="73" t="s">
        <v>980</v>
      </c>
      <c r="D151" s="73" t="s">
        <v>981</v>
      </c>
      <c r="E151" s="73" t="s">
        <v>915</v>
      </c>
      <c r="F151" s="74">
        <v>56</v>
      </c>
      <c r="G151" s="73" t="s">
        <v>982</v>
      </c>
      <c r="H151" s="73" t="s">
        <v>71</v>
      </c>
      <c r="I151" s="73" t="s">
        <v>906</v>
      </c>
      <c r="J151" s="73" t="s">
        <v>327</v>
      </c>
      <c r="K151" s="73" t="s">
        <v>382</v>
      </c>
      <c r="L151" s="73" t="s">
        <v>383</v>
      </c>
      <c r="M151" s="73" t="s">
        <v>384</v>
      </c>
      <c r="N151" s="73" t="s">
        <v>43</v>
      </c>
      <c r="O151" s="73" t="s">
        <v>385</v>
      </c>
      <c r="P151" s="73" t="s">
        <v>907</v>
      </c>
      <c r="Q151" s="73" t="s">
        <v>932</v>
      </c>
      <c r="R151" s="73" t="s">
        <v>71</v>
      </c>
      <c r="V151" s="60" t="str">
        <f>W151&amp;H151</f>
        <v>CONQUEST POLOсиний</v>
      </c>
      <c r="W151" s="60" t="str">
        <f>_xlfn.LET(_xlpm.TextCell,TEXT(G151,"###"),IF(_xlpm.TextCell&lt;&gt;"",IF(StyleSpaceSplit,IFERROR(IF(FIND(" ",_xlpm.TextCell)&gt;=1,MID(_xlpm.TextCell,1,FIND(" ",_xlpm.TextCell)-1),_xlpm.TextCell),_xlpm.TextCell),_xlpm.TextCell),""))</f>
        <v>CONQUEST POLO</v>
      </c>
      <c r="X151" s="60" t="str">
        <f>IF(A151&lt;&gt;"",IFERROR(IF(FIND(" ",G151)&gt;=1,MID(G151,FIND(" ",G151)+1,LEN(G151)),""),""),"")</f>
        <v>POLO</v>
      </c>
      <c r="AC151" s="51">
        <f>IFERROR(VALUE(MID($C151,1,2)),0)</f>
        <v>80</v>
      </c>
      <c r="AD151" s="44">
        <f>IFERROR(VALUE(MID($C151,4,3)),0)</f>
        <v>39</v>
      </c>
      <c r="AE151" s="51">
        <f>VALUE(RIGHT("00"&amp;AC151,2)&amp;RIGHT("000"&amp;AD151,3))</f>
        <v>80039</v>
      </c>
    </row>
    <row r="152" spans="1:31">
      <c r="A152" s="60" t="str">
        <f>IF(G152&amp;Q152&lt;&gt;"",W152&amp;Q152,"")</f>
        <v>CONQUEST POLOblue</v>
      </c>
      <c r="B152" s="60" t="str">
        <f>IF(C152&lt;&gt;"",LEFT(C152,9),"")</f>
        <v>80-039-06</v>
      </c>
      <c r="C152" s="73" t="s">
        <v>983</v>
      </c>
      <c r="D152" s="73" t="s">
        <v>981</v>
      </c>
      <c r="E152" s="73" t="s">
        <v>904</v>
      </c>
      <c r="F152" s="74">
        <v>57</v>
      </c>
      <c r="G152" s="73" t="s">
        <v>982</v>
      </c>
      <c r="H152" s="73" t="s">
        <v>71</v>
      </c>
      <c r="I152" s="73" t="s">
        <v>906</v>
      </c>
      <c r="J152" s="73" t="s">
        <v>327</v>
      </c>
      <c r="K152" s="73" t="s">
        <v>382</v>
      </c>
      <c r="L152" s="73" t="s">
        <v>383</v>
      </c>
      <c r="M152" s="73" t="s">
        <v>384</v>
      </c>
      <c r="N152" s="73" t="s">
        <v>43</v>
      </c>
      <c r="O152" s="73" t="s">
        <v>385</v>
      </c>
      <c r="P152" s="73" t="s">
        <v>907</v>
      </c>
      <c r="Q152" s="73" t="s">
        <v>932</v>
      </c>
      <c r="R152" s="73" t="s">
        <v>71</v>
      </c>
      <c r="V152" s="60" t="str">
        <f>W152&amp;H152</f>
        <v>CONQUEST POLOсиний</v>
      </c>
      <c r="W152" s="60" t="str">
        <f>_xlfn.LET(_xlpm.TextCell,TEXT(G152,"###"),IF(_xlpm.TextCell&lt;&gt;"",IF(StyleSpaceSplit,IFERROR(IF(FIND(" ",_xlpm.TextCell)&gt;=1,MID(_xlpm.TextCell,1,FIND(" ",_xlpm.TextCell)-1),_xlpm.TextCell),_xlpm.TextCell),_xlpm.TextCell),""))</f>
        <v>CONQUEST POLO</v>
      </c>
      <c r="X152" s="60" t="str">
        <f>IF(A152&lt;&gt;"",IFERROR(IF(FIND(" ",G152)&gt;=1,MID(G152,FIND(" ",G152)+1,LEN(G152)),""),""),"")</f>
        <v>POLO</v>
      </c>
      <c r="AC152" s="51">
        <f>IFERROR(VALUE(MID($C152,1,2)),0)</f>
        <v>80</v>
      </c>
      <c r="AD152" s="44">
        <f>IFERROR(VALUE(MID($C152,4,3)),0)</f>
        <v>39</v>
      </c>
      <c r="AE152" s="51">
        <f>VALUE(RIGHT("00"&amp;AC152,2)&amp;RIGHT("000"&amp;AD152,3))</f>
        <v>80039</v>
      </c>
    </row>
    <row r="153" spans="1:31">
      <c r="A153" s="60" t="str">
        <f>IF(G153&amp;Q153&lt;&gt;"",W153&amp;Q153,"")</f>
        <v>CONQUEST POLOblue</v>
      </c>
      <c r="B153" s="60" t="str">
        <f>IF(C153&lt;&gt;"",LEFT(C153,9),"")</f>
        <v>80-039-06</v>
      </c>
      <c r="C153" s="73" t="s">
        <v>984</v>
      </c>
      <c r="D153" s="73" t="s">
        <v>981</v>
      </c>
      <c r="E153" s="73" t="s">
        <v>920</v>
      </c>
      <c r="F153" s="74">
        <v>58</v>
      </c>
      <c r="G153" s="73" t="s">
        <v>982</v>
      </c>
      <c r="H153" s="73" t="s">
        <v>71</v>
      </c>
      <c r="I153" s="73" t="s">
        <v>906</v>
      </c>
      <c r="J153" s="73" t="s">
        <v>327</v>
      </c>
      <c r="K153" s="73" t="s">
        <v>382</v>
      </c>
      <c r="L153" s="73" t="s">
        <v>383</v>
      </c>
      <c r="M153" s="73" t="s">
        <v>384</v>
      </c>
      <c r="N153" s="73" t="s">
        <v>43</v>
      </c>
      <c r="O153" s="73" t="s">
        <v>385</v>
      </c>
      <c r="P153" s="73" t="s">
        <v>907</v>
      </c>
      <c r="Q153" s="73" t="s">
        <v>932</v>
      </c>
      <c r="R153" s="73" t="s">
        <v>71</v>
      </c>
      <c r="V153" s="60" t="str">
        <f>W153&amp;H153</f>
        <v>CONQUEST POLOсиний</v>
      </c>
      <c r="W153" s="60" t="str">
        <f>_xlfn.LET(_xlpm.TextCell,TEXT(G153,"###"),IF(_xlpm.TextCell&lt;&gt;"",IF(StyleSpaceSplit,IFERROR(IF(FIND(" ",_xlpm.TextCell)&gt;=1,MID(_xlpm.TextCell,1,FIND(" ",_xlpm.TextCell)-1),_xlpm.TextCell),_xlpm.TextCell),_xlpm.TextCell),""))</f>
        <v>CONQUEST POLO</v>
      </c>
      <c r="X153" s="60" t="str">
        <f>IF(A153&lt;&gt;"",IFERROR(IF(FIND(" ",G153)&gt;=1,MID(G153,FIND(" ",G153)+1,LEN(G153)),""),""),"")</f>
        <v>POLO</v>
      </c>
      <c r="AC153" s="51">
        <f>IFERROR(VALUE(MID($C153,1,2)),0)</f>
        <v>80</v>
      </c>
      <c r="AD153" s="44">
        <f>IFERROR(VALUE(MID($C153,4,3)),0)</f>
        <v>39</v>
      </c>
      <c r="AE153" s="51">
        <f>VALUE(RIGHT("00"&amp;AC153,2)&amp;RIGHT("000"&amp;AD153,3))</f>
        <v>80039</v>
      </c>
    </row>
    <row r="154" spans="1:31">
      <c r="A154" s="60" t="str">
        <f>IF(G154&amp;Q154&lt;&gt;"",W154&amp;Q154,"")</f>
        <v>CONQUEST POLOblue</v>
      </c>
      <c r="B154" s="60" t="str">
        <f>IF(C154&lt;&gt;"",LEFT(C154,9),"")</f>
        <v>80-039-06</v>
      </c>
      <c r="C154" s="73" t="s">
        <v>985</v>
      </c>
      <c r="D154" s="73" t="s">
        <v>981</v>
      </c>
      <c r="E154" s="73" t="s">
        <v>910</v>
      </c>
      <c r="F154" s="74">
        <v>59</v>
      </c>
      <c r="G154" s="73" t="s">
        <v>982</v>
      </c>
      <c r="H154" s="73" t="s">
        <v>71</v>
      </c>
      <c r="I154" s="73" t="s">
        <v>906</v>
      </c>
      <c r="J154" s="73" t="s">
        <v>327</v>
      </c>
      <c r="K154" s="73" t="s">
        <v>382</v>
      </c>
      <c r="L154" s="73" t="s">
        <v>383</v>
      </c>
      <c r="M154" s="73" t="s">
        <v>384</v>
      </c>
      <c r="N154" s="73" t="s">
        <v>43</v>
      </c>
      <c r="O154" s="73" t="s">
        <v>385</v>
      </c>
      <c r="P154" s="73" t="s">
        <v>907</v>
      </c>
      <c r="Q154" s="73" t="s">
        <v>932</v>
      </c>
      <c r="R154" s="73" t="s">
        <v>71</v>
      </c>
      <c r="V154" s="60" t="str">
        <f>W154&amp;H154</f>
        <v>CONQUEST POLOсиний</v>
      </c>
      <c r="W154" s="60" t="str">
        <f>_xlfn.LET(_xlpm.TextCell,TEXT(G154,"###"),IF(_xlpm.TextCell&lt;&gt;"",IF(StyleSpaceSplit,IFERROR(IF(FIND(" ",_xlpm.TextCell)&gt;=1,MID(_xlpm.TextCell,1,FIND(" ",_xlpm.TextCell)-1),_xlpm.TextCell),_xlpm.TextCell),_xlpm.TextCell),""))</f>
        <v>CONQUEST POLO</v>
      </c>
      <c r="X154" s="60" t="str">
        <f>IF(A154&lt;&gt;"",IFERROR(IF(FIND(" ",G154)&gt;=1,MID(G154,FIND(" ",G154)+1,LEN(G154)),""),""),"")</f>
        <v>POLO</v>
      </c>
      <c r="AC154" s="51">
        <f>IFERROR(VALUE(MID($C154,1,2)),0)</f>
        <v>80</v>
      </c>
      <c r="AD154" s="44">
        <f>IFERROR(VALUE(MID($C154,4,3)),0)</f>
        <v>39</v>
      </c>
      <c r="AE154" s="51">
        <f>VALUE(RIGHT("00"&amp;AC154,2)&amp;RIGHT("000"&amp;AD154,3))</f>
        <v>80039</v>
      </c>
    </row>
    <row r="155" spans="1:31">
      <c r="A155" s="60" t="str">
        <f>IF(G155&amp;Q155&lt;&gt;"",W155&amp;Q155,"")</f>
        <v>CONQUEST POLOblue</v>
      </c>
      <c r="B155" s="60" t="str">
        <f>IF(C155&lt;&gt;"",LEFT(C155,9),"")</f>
        <v>80-039-06</v>
      </c>
      <c r="C155" s="73" t="s">
        <v>986</v>
      </c>
      <c r="D155" s="73" t="s">
        <v>981</v>
      </c>
      <c r="E155" s="73" t="s">
        <v>922</v>
      </c>
      <c r="F155" s="74">
        <v>60</v>
      </c>
      <c r="G155" s="73" t="s">
        <v>982</v>
      </c>
      <c r="H155" s="73" t="s">
        <v>71</v>
      </c>
      <c r="I155" s="73" t="s">
        <v>906</v>
      </c>
      <c r="J155" s="73" t="s">
        <v>327</v>
      </c>
      <c r="K155" s="73" t="s">
        <v>382</v>
      </c>
      <c r="L155" s="73" t="s">
        <v>383</v>
      </c>
      <c r="M155" s="73" t="s">
        <v>384</v>
      </c>
      <c r="N155" s="73" t="s">
        <v>43</v>
      </c>
      <c r="O155" s="73" t="s">
        <v>385</v>
      </c>
      <c r="P155" s="73" t="s">
        <v>907</v>
      </c>
      <c r="Q155" s="73" t="s">
        <v>932</v>
      </c>
      <c r="R155" s="73" t="s">
        <v>71</v>
      </c>
      <c r="V155" s="60" t="str">
        <f>W155&amp;H155</f>
        <v>CONQUEST POLOсиний</v>
      </c>
      <c r="W155" s="60" t="str">
        <f>_xlfn.LET(_xlpm.TextCell,TEXT(G155,"###"),IF(_xlpm.TextCell&lt;&gt;"",IF(StyleSpaceSplit,IFERROR(IF(FIND(" ",_xlpm.TextCell)&gt;=1,MID(_xlpm.TextCell,1,FIND(" ",_xlpm.TextCell)-1),_xlpm.TextCell),_xlpm.TextCell),_xlpm.TextCell),""))</f>
        <v>CONQUEST POLO</v>
      </c>
      <c r="X155" s="60" t="str">
        <f>IF(A155&lt;&gt;"",IFERROR(IF(FIND(" ",G155)&gt;=1,MID(G155,FIND(" ",G155)+1,LEN(G155)),""),""),"")</f>
        <v>POLO</v>
      </c>
      <c r="AC155" s="51">
        <f>IFERROR(VALUE(MID($C155,1,2)),0)</f>
        <v>80</v>
      </c>
      <c r="AD155" s="44">
        <f>IFERROR(VALUE(MID($C155,4,3)),0)</f>
        <v>39</v>
      </c>
      <c r="AE155" s="51">
        <f>VALUE(RIGHT("00"&amp;AC155,2)&amp;RIGHT("000"&amp;AD155,3))</f>
        <v>80039</v>
      </c>
    </row>
    <row r="156" spans="1:31">
      <c r="A156" s="60" t="str">
        <f>IF(G156&amp;Q156&lt;&gt;"",W156&amp;Q156,"")</f>
        <v>CONQUEST POLOblue</v>
      </c>
      <c r="B156" s="60" t="str">
        <f>IF(C156&lt;&gt;"",LEFT(C156,9),"")</f>
        <v>80-039-06</v>
      </c>
      <c r="C156" s="73" t="s">
        <v>987</v>
      </c>
      <c r="D156" s="73" t="s">
        <v>981</v>
      </c>
      <c r="E156" s="73" t="s">
        <v>912</v>
      </c>
      <c r="F156" s="74">
        <v>61</v>
      </c>
      <c r="G156" s="73" t="s">
        <v>982</v>
      </c>
      <c r="H156" s="73" t="s">
        <v>71</v>
      </c>
      <c r="I156" s="73" t="s">
        <v>906</v>
      </c>
      <c r="J156" s="73" t="s">
        <v>327</v>
      </c>
      <c r="K156" s="73" t="s">
        <v>382</v>
      </c>
      <c r="L156" s="73" t="s">
        <v>383</v>
      </c>
      <c r="M156" s="73" t="s">
        <v>384</v>
      </c>
      <c r="N156" s="73" t="s">
        <v>43</v>
      </c>
      <c r="O156" s="73" t="s">
        <v>385</v>
      </c>
      <c r="P156" s="73" t="s">
        <v>907</v>
      </c>
      <c r="Q156" s="73" t="s">
        <v>932</v>
      </c>
      <c r="R156" s="73" t="s">
        <v>71</v>
      </c>
      <c r="V156" s="60" t="str">
        <f>W156&amp;H156</f>
        <v>CONQUEST POLOсиний</v>
      </c>
      <c r="W156" s="60" t="str">
        <f>_xlfn.LET(_xlpm.TextCell,TEXT(G156,"###"),IF(_xlpm.TextCell&lt;&gt;"",IF(StyleSpaceSplit,IFERROR(IF(FIND(" ",_xlpm.TextCell)&gt;=1,MID(_xlpm.TextCell,1,FIND(" ",_xlpm.TextCell)-1),_xlpm.TextCell),_xlpm.TextCell),_xlpm.TextCell),""))</f>
        <v>CONQUEST POLO</v>
      </c>
      <c r="X156" s="60" t="str">
        <f>IF(A156&lt;&gt;"",IFERROR(IF(FIND(" ",G156)&gt;=1,MID(G156,FIND(" ",G156)+1,LEN(G156)),""),""),"")</f>
        <v>POLO</v>
      </c>
      <c r="AC156" s="51">
        <f>IFERROR(VALUE(MID($C156,1,2)),0)</f>
        <v>80</v>
      </c>
      <c r="AD156" s="44">
        <f>IFERROR(VALUE(MID($C156,4,3)),0)</f>
        <v>39</v>
      </c>
      <c r="AE156" s="51">
        <f>VALUE(RIGHT("00"&amp;AC156,2)&amp;RIGHT("000"&amp;AD156,3))</f>
        <v>80039</v>
      </c>
    </row>
    <row r="157" spans="1:31">
      <c r="A157" s="60" t="str">
        <f>IF(G157&amp;Q157&lt;&gt;"",W157&amp;Q157,"")</f>
        <v>CONQUEST POLOnavy</v>
      </c>
      <c r="B157" s="60" t="str">
        <f>IF(C157&lt;&gt;"",LEFT(C157,9),"")</f>
        <v>80-039-16</v>
      </c>
      <c r="C157" s="73" t="s">
        <v>1001</v>
      </c>
      <c r="D157" s="73" t="s">
        <v>1002</v>
      </c>
      <c r="E157" s="73" t="s">
        <v>956</v>
      </c>
      <c r="F157" s="74">
        <v>55</v>
      </c>
      <c r="G157" s="73" t="s">
        <v>982</v>
      </c>
      <c r="H157" s="73" t="s">
        <v>55</v>
      </c>
      <c r="I157" s="73" t="s">
        <v>906</v>
      </c>
      <c r="J157" s="73" t="s">
        <v>327</v>
      </c>
      <c r="K157" s="73" t="s">
        <v>382</v>
      </c>
      <c r="L157" s="73" t="s">
        <v>383</v>
      </c>
      <c r="M157" s="73" t="s">
        <v>384</v>
      </c>
      <c r="N157" s="73" t="s">
        <v>43</v>
      </c>
      <c r="O157" s="73" t="s">
        <v>385</v>
      </c>
      <c r="P157" s="73" t="s">
        <v>907</v>
      </c>
      <c r="Q157" s="73" t="s">
        <v>1003</v>
      </c>
      <c r="R157" s="73" t="s">
        <v>71</v>
      </c>
      <c r="V157" s="60" t="str">
        <f>W157&amp;H157</f>
        <v>CONQUEST POLOтемно-синий</v>
      </c>
      <c r="W157" s="60" t="str">
        <f>_xlfn.LET(_xlpm.TextCell,TEXT(G157,"###"),IF(_xlpm.TextCell&lt;&gt;"",IF(StyleSpaceSplit,IFERROR(IF(FIND(" ",_xlpm.TextCell)&gt;=1,MID(_xlpm.TextCell,1,FIND(" ",_xlpm.TextCell)-1),_xlpm.TextCell),_xlpm.TextCell),_xlpm.TextCell),""))</f>
        <v>CONQUEST POLO</v>
      </c>
      <c r="X157" s="60" t="str">
        <f>IF(A157&lt;&gt;"",IFERROR(IF(FIND(" ",G157)&gt;=1,MID(G157,FIND(" ",G157)+1,LEN(G157)),""),""),"")</f>
        <v>POLO</v>
      </c>
      <c r="AC157" s="51">
        <f>IFERROR(VALUE(MID($C157,1,2)),0)</f>
        <v>80</v>
      </c>
      <c r="AD157" s="44">
        <f>IFERROR(VALUE(MID($C157,4,3)),0)</f>
        <v>39</v>
      </c>
      <c r="AE157" s="51">
        <f>VALUE(RIGHT("00"&amp;AC157,2)&amp;RIGHT("000"&amp;AD157,3))</f>
        <v>80039</v>
      </c>
    </row>
    <row r="158" spans="1:31">
      <c r="A158" s="60" t="str">
        <f>IF(G158&amp;Q158&lt;&gt;"",W158&amp;Q158,"")</f>
        <v>CONQUEST POLOnavy</v>
      </c>
      <c r="B158" s="60" t="str">
        <f>IF(C158&lt;&gt;"",LEFT(C158,9),"")</f>
        <v>80-039-16</v>
      </c>
      <c r="C158" s="73" t="s">
        <v>1004</v>
      </c>
      <c r="D158" s="73" t="s">
        <v>1002</v>
      </c>
      <c r="E158" s="73" t="s">
        <v>915</v>
      </c>
      <c r="F158" s="74">
        <v>56</v>
      </c>
      <c r="G158" s="73" t="s">
        <v>982</v>
      </c>
      <c r="H158" s="73" t="s">
        <v>55</v>
      </c>
      <c r="I158" s="73" t="s">
        <v>906</v>
      </c>
      <c r="J158" s="73" t="s">
        <v>327</v>
      </c>
      <c r="K158" s="73" t="s">
        <v>382</v>
      </c>
      <c r="L158" s="73" t="s">
        <v>383</v>
      </c>
      <c r="M158" s="73" t="s">
        <v>384</v>
      </c>
      <c r="N158" s="73" t="s">
        <v>43</v>
      </c>
      <c r="O158" s="73" t="s">
        <v>385</v>
      </c>
      <c r="P158" s="73" t="s">
        <v>907</v>
      </c>
      <c r="Q158" s="73" t="s">
        <v>1003</v>
      </c>
      <c r="R158" s="73" t="s">
        <v>71</v>
      </c>
      <c r="V158" s="60" t="str">
        <f>W158&amp;H158</f>
        <v>CONQUEST POLOтемно-синий</v>
      </c>
      <c r="W158" s="60" t="str">
        <f>_xlfn.LET(_xlpm.TextCell,TEXT(G158,"###"),IF(_xlpm.TextCell&lt;&gt;"",IF(StyleSpaceSplit,IFERROR(IF(FIND(" ",_xlpm.TextCell)&gt;=1,MID(_xlpm.TextCell,1,FIND(" ",_xlpm.TextCell)-1),_xlpm.TextCell),_xlpm.TextCell),_xlpm.TextCell),""))</f>
        <v>CONQUEST POLO</v>
      </c>
      <c r="X158" s="60" t="str">
        <f>IF(A158&lt;&gt;"",IFERROR(IF(FIND(" ",G158)&gt;=1,MID(G158,FIND(" ",G158)+1,LEN(G158)),""),""),"")</f>
        <v>POLO</v>
      </c>
      <c r="AC158" s="51">
        <f>IFERROR(VALUE(MID($C158,1,2)),0)</f>
        <v>80</v>
      </c>
      <c r="AD158" s="44">
        <f>IFERROR(VALUE(MID($C158,4,3)),0)</f>
        <v>39</v>
      </c>
      <c r="AE158" s="51">
        <f>VALUE(RIGHT("00"&amp;AC158,2)&amp;RIGHT("000"&amp;AD158,3))</f>
        <v>80039</v>
      </c>
    </row>
    <row r="159" spans="1:31">
      <c r="A159" s="60" t="str">
        <f>IF(G159&amp;Q159&lt;&gt;"",W159&amp;Q159,"")</f>
        <v>CONQUEST POLOnavy</v>
      </c>
      <c r="B159" s="60" t="str">
        <f>IF(C159&lt;&gt;"",LEFT(C159,9),"")</f>
        <v>80-039-16</v>
      </c>
      <c r="C159" s="73" t="s">
        <v>1005</v>
      </c>
      <c r="D159" s="73" t="s">
        <v>1002</v>
      </c>
      <c r="E159" s="73" t="s">
        <v>904</v>
      </c>
      <c r="F159" s="74">
        <v>57</v>
      </c>
      <c r="G159" s="73" t="s">
        <v>982</v>
      </c>
      <c r="H159" s="73" t="s">
        <v>55</v>
      </c>
      <c r="I159" s="73" t="s">
        <v>906</v>
      </c>
      <c r="J159" s="73" t="s">
        <v>327</v>
      </c>
      <c r="K159" s="73" t="s">
        <v>382</v>
      </c>
      <c r="L159" s="73" t="s">
        <v>383</v>
      </c>
      <c r="M159" s="73" t="s">
        <v>384</v>
      </c>
      <c r="N159" s="73" t="s">
        <v>43</v>
      </c>
      <c r="O159" s="73" t="s">
        <v>385</v>
      </c>
      <c r="P159" s="73" t="s">
        <v>907</v>
      </c>
      <c r="Q159" s="73" t="s">
        <v>1003</v>
      </c>
      <c r="R159" s="73" t="s">
        <v>71</v>
      </c>
      <c r="V159" s="60" t="str">
        <f>W159&amp;H159</f>
        <v>CONQUEST POLOтемно-синий</v>
      </c>
      <c r="W159" s="60" t="str">
        <f>_xlfn.LET(_xlpm.TextCell,TEXT(G159,"###"),IF(_xlpm.TextCell&lt;&gt;"",IF(StyleSpaceSplit,IFERROR(IF(FIND(" ",_xlpm.TextCell)&gt;=1,MID(_xlpm.TextCell,1,FIND(" ",_xlpm.TextCell)-1),_xlpm.TextCell),_xlpm.TextCell),_xlpm.TextCell),""))</f>
        <v>CONQUEST POLO</v>
      </c>
      <c r="X159" s="60" t="str">
        <f>IF(A159&lt;&gt;"",IFERROR(IF(FIND(" ",G159)&gt;=1,MID(G159,FIND(" ",G159)+1,LEN(G159)),""),""),"")</f>
        <v>POLO</v>
      </c>
      <c r="AC159" s="51">
        <f>IFERROR(VALUE(MID($C159,1,2)),0)</f>
        <v>80</v>
      </c>
      <c r="AD159" s="44">
        <f>IFERROR(VALUE(MID($C159,4,3)),0)</f>
        <v>39</v>
      </c>
      <c r="AE159" s="51">
        <f>VALUE(RIGHT("00"&amp;AC159,2)&amp;RIGHT("000"&amp;AD159,3))</f>
        <v>80039</v>
      </c>
    </row>
    <row r="160" spans="1:31">
      <c r="A160" s="60" t="str">
        <f>IF(G160&amp;Q160&lt;&gt;"",W160&amp;Q160,"")</f>
        <v>CONQUEST POLOnavy</v>
      </c>
      <c r="B160" s="60" t="str">
        <f>IF(C160&lt;&gt;"",LEFT(C160,9),"")</f>
        <v>80-039-16</v>
      </c>
      <c r="C160" s="73" t="s">
        <v>1006</v>
      </c>
      <c r="D160" s="73" t="s">
        <v>1002</v>
      </c>
      <c r="E160" s="73" t="s">
        <v>920</v>
      </c>
      <c r="F160" s="74">
        <v>58</v>
      </c>
      <c r="G160" s="73" t="s">
        <v>982</v>
      </c>
      <c r="H160" s="73" t="s">
        <v>55</v>
      </c>
      <c r="I160" s="73" t="s">
        <v>906</v>
      </c>
      <c r="J160" s="73" t="s">
        <v>327</v>
      </c>
      <c r="K160" s="73" t="s">
        <v>382</v>
      </c>
      <c r="L160" s="73" t="s">
        <v>383</v>
      </c>
      <c r="M160" s="73" t="s">
        <v>384</v>
      </c>
      <c r="N160" s="73" t="s">
        <v>43</v>
      </c>
      <c r="O160" s="73" t="s">
        <v>385</v>
      </c>
      <c r="P160" s="73" t="s">
        <v>907</v>
      </c>
      <c r="Q160" s="73" t="s">
        <v>1003</v>
      </c>
      <c r="R160" s="73" t="s">
        <v>71</v>
      </c>
      <c r="V160" s="60" t="str">
        <f>W160&amp;H160</f>
        <v>CONQUEST POLOтемно-синий</v>
      </c>
      <c r="W160" s="60" t="str">
        <f>_xlfn.LET(_xlpm.TextCell,TEXT(G160,"###"),IF(_xlpm.TextCell&lt;&gt;"",IF(StyleSpaceSplit,IFERROR(IF(FIND(" ",_xlpm.TextCell)&gt;=1,MID(_xlpm.TextCell,1,FIND(" ",_xlpm.TextCell)-1),_xlpm.TextCell),_xlpm.TextCell),_xlpm.TextCell),""))</f>
        <v>CONQUEST POLO</v>
      </c>
      <c r="X160" s="60" t="str">
        <f>IF(A160&lt;&gt;"",IFERROR(IF(FIND(" ",G160)&gt;=1,MID(G160,FIND(" ",G160)+1,LEN(G160)),""),""),"")</f>
        <v>POLO</v>
      </c>
      <c r="AC160" s="51">
        <f>IFERROR(VALUE(MID($C160,1,2)),0)</f>
        <v>80</v>
      </c>
      <c r="AD160" s="44">
        <f>IFERROR(VALUE(MID($C160,4,3)),0)</f>
        <v>39</v>
      </c>
      <c r="AE160" s="51">
        <f>VALUE(RIGHT("00"&amp;AC160,2)&amp;RIGHT("000"&amp;AD160,3))</f>
        <v>80039</v>
      </c>
    </row>
    <row r="161" spans="1:31">
      <c r="A161" s="60" t="str">
        <f>IF(G161&amp;Q161&lt;&gt;"",W161&amp;Q161,"")</f>
        <v>CONQUEST POLOnavy</v>
      </c>
      <c r="B161" s="60" t="str">
        <f>IF(C161&lt;&gt;"",LEFT(C161,9),"")</f>
        <v>80-039-16</v>
      </c>
      <c r="C161" s="73" t="s">
        <v>1007</v>
      </c>
      <c r="D161" s="73" t="s">
        <v>1002</v>
      </c>
      <c r="E161" s="73" t="s">
        <v>910</v>
      </c>
      <c r="F161" s="74">
        <v>59</v>
      </c>
      <c r="G161" s="73" t="s">
        <v>982</v>
      </c>
      <c r="H161" s="73" t="s">
        <v>55</v>
      </c>
      <c r="I161" s="73" t="s">
        <v>906</v>
      </c>
      <c r="J161" s="73" t="s">
        <v>327</v>
      </c>
      <c r="K161" s="73" t="s">
        <v>382</v>
      </c>
      <c r="L161" s="73" t="s">
        <v>383</v>
      </c>
      <c r="M161" s="73" t="s">
        <v>384</v>
      </c>
      <c r="N161" s="73" t="s">
        <v>43</v>
      </c>
      <c r="O161" s="73" t="s">
        <v>385</v>
      </c>
      <c r="P161" s="73" t="s">
        <v>907</v>
      </c>
      <c r="Q161" s="73" t="s">
        <v>1003</v>
      </c>
      <c r="R161" s="73" t="s">
        <v>71</v>
      </c>
      <c r="V161" s="60" t="str">
        <f>W161&amp;H161</f>
        <v>CONQUEST POLOтемно-синий</v>
      </c>
      <c r="W161" s="60" t="str">
        <f>_xlfn.LET(_xlpm.TextCell,TEXT(G161,"###"),IF(_xlpm.TextCell&lt;&gt;"",IF(StyleSpaceSplit,IFERROR(IF(FIND(" ",_xlpm.TextCell)&gt;=1,MID(_xlpm.TextCell,1,FIND(" ",_xlpm.TextCell)-1),_xlpm.TextCell),_xlpm.TextCell),_xlpm.TextCell),""))</f>
        <v>CONQUEST POLO</v>
      </c>
      <c r="X161" s="60" t="str">
        <f>IF(A161&lt;&gt;"",IFERROR(IF(FIND(" ",G161)&gt;=1,MID(G161,FIND(" ",G161)+1,LEN(G161)),""),""),"")</f>
        <v>POLO</v>
      </c>
      <c r="AC161" s="51">
        <f>IFERROR(VALUE(MID($C161,1,2)),0)</f>
        <v>80</v>
      </c>
      <c r="AD161" s="44">
        <f>IFERROR(VALUE(MID($C161,4,3)),0)</f>
        <v>39</v>
      </c>
      <c r="AE161" s="51">
        <f>VALUE(RIGHT("00"&amp;AC161,2)&amp;RIGHT("000"&amp;AD161,3))</f>
        <v>80039</v>
      </c>
    </row>
    <row r="162" spans="1:31">
      <c r="A162" s="60" t="str">
        <f>IF(G162&amp;Q162&lt;&gt;"",W162&amp;Q162,"")</f>
        <v>CONQUEST POLOnavy</v>
      </c>
      <c r="B162" s="60" t="str">
        <f>IF(C162&lt;&gt;"",LEFT(C162,9),"")</f>
        <v>80-039-16</v>
      </c>
      <c r="C162" s="73" t="s">
        <v>1008</v>
      </c>
      <c r="D162" s="73" t="s">
        <v>1002</v>
      </c>
      <c r="E162" s="73" t="s">
        <v>922</v>
      </c>
      <c r="F162" s="74">
        <v>60</v>
      </c>
      <c r="G162" s="73" t="s">
        <v>982</v>
      </c>
      <c r="H162" s="73" t="s">
        <v>55</v>
      </c>
      <c r="I162" s="73" t="s">
        <v>906</v>
      </c>
      <c r="J162" s="73" t="s">
        <v>327</v>
      </c>
      <c r="K162" s="73" t="s">
        <v>382</v>
      </c>
      <c r="L162" s="73" t="s">
        <v>383</v>
      </c>
      <c r="M162" s="73" t="s">
        <v>384</v>
      </c>
      <c r="N162" s="73" t="s">
        <v>43</v>
      </c>
      <c r="O162" s="73" t="s">
        <v>385</v>
      </c>
      <c r="P162" s="73" t="s">
        <v>907</v>
      </c>
      <c r="Q162" s="73" t="s">
        <v>1003</v>
      </c>
      <c r="R162" s="73" t="s">
        <v>71</v>
      </c>
      <c r="V162" s="60" t="str">
        <f>W162&amp;H162</f>
        <v>CONQUEST POLOтемно-синий</v>
      </c>
      <c r="W162" s="60" t="str">
        <f>_xlfn.LET(_xlpm.TextCell,TEXT(G162,"###"),IF(_xlpm.TextCell&lt;&gt;"",IF(StyleSpaceSplit,IFERROR(IF(FIND(" ",_xlpm.TextCell)&gt;=1,MID(_xlpm.TextCell,1,FIND(" ",_xlpm.TextCell)-1),_xlpm.TextCell),_xlpm.TextCell),_xlpm.TextCell),""))</f>
        <v>CONQUEST POLO</v>
      </c>
      <c r="X162" s="60" t="str">
        <f>IF(A162&lt;&gt;"",IFERROR(IF(FIND(" ",G162)&gt;=1,MID(G162,FIND(" ",G162)+1,LEN(G162)),""),""),"")</f>
        <v>POLO</v>
      </c>
      <c r="AC162" s="51">
        <f>IFERROR(VALUE(MID($C162,1,2)),0)</f>
        <v>80</v>
      </c>
      <c r="AD162" s="44">
        <f>IFERROR(VALUE(MID($C162,4,3)),0)</f>
        <v>39</v>
      </c>
      <c r="AE162" s="51">
        <f>VALUE(RIGHT("00"&amp;AC162,2)&amp;RIGHT("000"&amp;AD162,3))</f>
        <v>80039</v>
      </c>
    </row>
    <row r="163" spans="1:31">
      <c r="A163" s="60" t="str">
        <f>IF(G163&amp;Q163&lt;&gt;"",W163&amp;Q163,"")</f>
        <v>CONQUEST POLOnavy</v>
      </c>
      <c r="B163" s="60" t="str">
        <f>IF(C163&lt;&gt;"",LEFT(C163,9),"")</f>
        <v>80-039-16</v>
      </c>
      <c r="C163" s="73" t="s">
        <v>1009</v>
      </c>
      <c r="D163" s="73" t="s">
        <v>1002</v>
      </c>
      <c r="E163" s="73" t="s">
        <v>912</v>
      </c>
      <c r="F163" s="74">
        <v>61</v>
      </c>
      <c r="G163" s="73" t="s">
        <v>982</v>
      </c>
      <c r="H163" s="73" t="s">
        <v>55</v>
      </c>
      <c r="I163" s="73" t="s">
        <v>906</v>
      </c>
      <c r="J163" s="73" t="s">
        <v>327</v>
      </c>
      <c r="K163" s="73" t="s">
        <v>382</v>
      </c>
      <c r="L163" s="73" t="s">
        <v>383</v>
      </c>
      <c r="M163" s="73" t="s">
        <v>384</v>
      </c>
      <c r="N163" s="73" t="s">
        <v>43</v>
      </c>
      <c r="O163" s="73" t="s">
        <v>385</v>
      </c>
      <c r="P163" s="73" t="s">
        <v>907</v>
      </c>
      <c r="Q163" s="73" t="s">
        <v>1003</v>
      </c>
      <c r="R163" s="73" t="s">
        <v>71</v>
      </c>
      <c r="V163" s="60" t="str">
        <f>W163&amp;H163</f>
        <v>CONQUEST POLOтемно-синий</v>
      </c>
      <c r="W163" s="60" t="str">
        <f>_xlfn.LET(_xlpm.TextCell,TEXT(G163,"###"),IF(_xlpm.TextCell&lt;&gt;"",IF(StyleSpaceSplit,IFERROR(IF(FIND(" ",_xlpm.TextCell)&gt;=1,MID(_xlpm.TextCell,1,FIND(" ",_xlpm.TextCell)-1),_xlpm.TextCell),_xlpm.TextCell),_xlpm.TextCell),""))</f>
        <v>CONQUEST POLO</v>
      </c>
      <c r="X163" s="60" t="str">
        <f>IF(A163&lt;&gt;"",IFERROR(IF(FIND(" ",G163)&gt;=1,MID(G163,FIND(" ",G163)+1,LEN(G163)),""),""),"")</f>
        <v>POLO</v>
      </c>
      <c r="AC163" s="51">
        <f>IFERROR(VALUE(MID($C163,1,2)),0)</f>
        <v>80</v>
      </c>
      <c r="AD163" s="44">
        <f>IFERROR(VALUE(MID($C163,4,3)),0)</f>
        <v>39</v>
      </c>
      <c r="AE163" s="51">
        <f>VALUE(RIGHT("00"&amp;AC163,2)&amp;RIGHT("000"&amp;AD163,3))</f>
        <v>80039</v>
      </c>
    </row>
    <row r="164" spans="1:31">
      <c r="A164" s="60" t="str">
        <f>IF(G164&amp;Q164&lt;&gt;"",W164&amp;Q164,"")</f>
        <v>CONQUEST S POLOlight blue</v>
      </c>
      <c r="B164" s="60" t="str">
        <f>IF(C164&lt;&gt;"",LEFT(C164,9),"")</f>
        <v>80-159-19</v>
      </c>
      <c r="C164" s="73" t="s">
        <v>8014</v>
      </c>
      <c r="D164" s="73" t="s">
        <v>8015</v>
      </c>
      <c r="E164" s="73" t="s">
        <v>920</v>
      </c>
      <c r="F164" s="74">
        <v>58</v>
      </c>
      <c r="G164" s="73" t="s">
        <v>2777</v>
      </c>
      <c r="H164" s="73" t="s">
        <v>91</v>
      </c>
      <c r="I164" s="73" t="s">
        <v>906</v>
      </c>
      <c r="J164" s="73" t="s">
        <v>327</v>
      </c>
      <c r="K164" s="73" t="s">
        <v>382</v>
      </c>
      <c r="L164" s="73" t="s">
        <v>383</v>
      </c>
      <c r="M164" s="73" t="s">
        <v>384</v>
      </c>
      <c r="N164" s="73" t="s">
        <v>43</v>
      </c>
      <c r="O164" s="73" t="s">
        <v>385</v>
      </c>
      <c r="P164" s="73" t="s">
        <v>907</v>
      </c>
      <c r="Q164" s="73" t="s">
        <v>8016</v>
      </c>
      <c r="R164" s="73" t="s">
        <v>91</v>
      </c>
      <c r="V164" s="60" t="str">
        <f>W164&amp;H164</f>
        <v>CONQUEST S POLOголубой</v>
      </c>
      <c r="W164" s="60" t="str">
        <f>_xlfn.LET(_xlpm.TextCell,TEXT(G164,"###"),IF(_xlpm.TextCell&lt;&gt;"",IF(StyleSpaceSplit,IFERROR(IF(FIND(" ",_xlpm.TextCell)&gt;=1,MID(_xlpm.TextCell,1,FIND(" ",_xlpm.TextCell)-1),_xlpm.TextCell),_xlpm.TextCell),_xlpm.TextCell),""))</f>
        <v>CONQUEST S POLO</v>
      </c>
      <c r="X164" s="60" t="str">
        <f>IF(A164&lt;&gt;"",IFERROR(IF(FIND(" ",G164)&gt;=1,MID(G164,FIND(" ",G164)+1,LEN(G164)),""),""),"")</f>
        <v>S POLO</v>
      </c>
      <c r="AC164" s="51">
        <f>IFERROR(VALUE(MID($C164,1,2)),0)</f>
        <v>80</v>
      </c>
      <c r="AD164" s="44">
        <f>IFERROR(VALUE(MID($C164,4,3)),0)</f>
        <v>159</v>
      </c>
      <c r="AE164" s="51">
        <f>VALUE(RIGHT("00"&amp;AC164,2)&amp;RIGHT("000"&amp;AD164,3))</f>
        <v>80159</v>
      </c>
    </row>
    <row r="165" spans="1:31">
      <c r="A165" s="60" t="str">
        <f>IF(G165&amp;Q165&lt;&gt;"",W165&amp;Q165,"")</f>
        <v>CONQUEST S POLOgrey</v>
      </c>
      <c r="B165" s="60" t="str">
        <f>IF(C165&lt;&gt;"",LEFT(C165,9),"")</f>
        <v>80-159-08</v>
      </c>
      <c r="C165" s="73" t="s">
        <v>4765</v>
      </c>
      <c r="D165" s="73" t="s">
        <v>4766</v>
      </c>
      <c r="E165" s="73" t="s">
        <v>931</v>
      </c>
      <c r="F165" s="74">
        <v>0</v>
      </c>
      <c r="G165" s="73" t="s">
        <v>2777</v>
      </c>
      <c r="H165" s="73" t="s">
        <v>83</v>
      </c>
      <c r="I165" s="73" t="s">
        <v>906</v>
      </c>
      <c r="J165" s="73" t="s">
        <v>327</v>
      </c>
      <c r="K165" s="73" t="s">
        <v>382</v>
      </c>
      <c r="L165" s="73" t="s">
        <v>383</v>
      </c>
      <c r="M165" s="73" t="s">
        <v>388</v>
      </c>
      <c r="N165" s="73" t="s">
        <v>43</v>
      </c>
      <c r="O165" s="73" t="s">
        <v>386</v>
      </c>
      <c r="P165" s="73" t="s">
        <v>907</v>
      </c>
      <c r="Q165" s="73" t="s">
        <v>917</v>
      </c>
      <c r="R165" s="73" t="s">
        <v>83</v>
      </c>
      <c r="V165" s="60" t="str">
        <f>W165&amp;H165</f>
        <v>CONQUEST S POLOсерый</v>
      </c>
      <c r="W165" s="60" t="str">
        <f>_xlfn.LET(_xlpm.TextCell,TEXT(G165,"###"),IF(_xlpm.TextCell&lt;&gt;"",IF(StyleSpaceSplit,IFERROR(IF(FIND(" ",_xlpm.TextCell)&gt;=1,MID(_xlpm.TextCell,1,FIND(" ",_xlpm.TextCell)-1),_xlpm.TextCell),_xlpm.TextCell),_xlpm.TextCell),""))</f>
        <v>CONQUEST S POLO</v>
      </c>
      <c r="X165" s="60" t="str">
        <f>IF(A165&lt;&gt;"",IFERROR(IF(FIND(" ",G165)&gt;=1,MID(G165,FIND(" ",G165)+1,LEN(G165)),""),""),"")</f>
        <v>S POLO</v>
      </c>
      <c r="AC165" s="51">
        <f>IFERROR(VALUE(MID($C165,1,2)),0)</f>
        <v>80</v>
      </c>
      <c r="AD165" s="44">
        <f>IFERROR(VALUE(MID($C165,4,3)),0)</f>
        <v>159</v>
      </c>
      <c r="AE165" s="51">
        <f>VALUE(RIGHT("00"&amp;AC165,2)&amp;RIGHT("000"&amp;AD165,3))</f>
        <v>80159</v>
      </c>
    </row>
    <row r="166" spans="1:31">
      <c r="A166" s="60" t="str">
        <f>IF(G166&amp;Q166&lt;&gt;"",W166&amp;Q166,"")</f>
        <v>CONQUEST S POLOnavy</v>
      </c>
      <c r="B166" s="60" t="str">
        <f>IF(C166&lt;&gt;"",LEFT(C166,9),"")</f>
        <v>80-159-06</v>
      </c>
      <c r="C166" s="73" t="s">
        <v>2775</v>
      </c>
      <c r="D166" s="73" t="s">
        <v>2776</v>
      </c>
      <c r="E166" s="73" t="s">
        <v>931</v>
      </c>
      <c r="F166" s="74">
        <v>0</v>
      </c>
      <c r="G166" s="73" t="s">
        <v>2777</v>
      </c>
      <c r="H166" s="73" t="s">
        <v>55</v>
      </c>
      <c r="I166" s="73" t="s">
        <v>906</v>
      </c>
      <c r="J166" s="73" t="s">
        <v>327</v>
      </c>
      <c r="K166" s="73" t="s">
        <v>382</v>
      </c>
      <c r="L166" s="73" t="s">
        <v>383</v>
      </c>
      <c r="M166" s="73" t="s">
        <v>388</v>
      </c>
      <c r="N166" s="73" t="s">
        <v>43</v>
      </c>
      <c r="O166" s="73" t="s">
        <v>386</v>
      </c>
      <c r="P166" s="73" t="s">
        <v>907</v>
      </c>
      <c r="Q166" s="73" t="s">
        <v>1003</v>
      </c>
      <c r="R166" s="73" t="s">
        <v>71</v>
      </c>
      <c r="V166" s="60" t="str">
        <f>W166&amp;H166</f>
        <v>CONQUEST S POLOтемно-синий</v>
      </c>
      <c r="W166" s="60" t="str">
        <f>_xlfn.LET(_xlpm.TextCell,TEXT(G166,"###"),IF(_xlpm.TextCell&lt;&gt;"",IF(StyleSpaceSplit,IFERROR(IF(FIND(" ",_xlpm.TextCell)&gt;=1,MID(_xlpm.TextCell,1,FIND(" ",_xlpm.TextCell)-1),_xlpm.TextCell),_xlpm.TextCell),_xlpm.TextCell),""))</f>
        <v>CONQUEST S POLO</v>
      </c>
      <c r="X166" s="60" t="str">
        <f>IF(A166&lt;&gt;"",IFERROR(IF(FIND(" ",G166)&gt;=1,MID(G166,FIND(" ",G166)+1,LEN(G166)),""),""),"")</f>
        <v>S POLO</v>
      </c>
      <c r="AC166" s="51">
        <f>IFERROR(VALUE(MID($C166,1,2)),0)</f>
        <v>80</v>
      </c>
      <c r="AD166" s="44">
        <f>IFERROR(VALUE(MID($C166,4,3)),0)</f>
        <v>159</v>
      </c>
      <c r="AE166" s="51">
        <f>VALUE(RIGHT("00"&amp;AC166,2)&amp;RIGHT("000"&amp;AD166,3))</f>
        <v>80159</v>
      </c>
    </row>
    <row r="167" spans="1:31">
      <c r="A167" s="60" t="str">
        <f>IF(G167&amp;Q167&lt;&gt;"",W167&amp;Q167,"")</f>
        <v>CONQUEST S1701beige</v>
      </c>
      <c r="B167" s="60" t="str">
        <f>IF(C167&lt;&gt;"",LEFT(C167,9),"")</f>
        <v>80-160-02</v>
      </c>
      <c r="C167" s="73" t="s">
        <v>2480</v>
      </c>
      <c r="D167" s="73" t="s">
        <v>2481</v>
      </c>
      <c r="E167" s="73" t="s">
        <v>956</v>
      </c>
      <c r="F167" s="74">
        <v>55</v>
      </c>
      <c r="G167" s="73" t="s">
        <v>1020</v>
      </c>
      <c r="H167" s="73" t="s">
        <v>63</v>
      </c>
      <c r="I167" s="73" t="s">
        <v>1021</v>
      </c>
      <c r="J167" s="73" t="s">
        <v>327</v>
      </c>
      <c r="K167" s="73" t="s">
        <v>382</v>
      </c>
      <c r="L167" s="73" t="s">
        <v>383</v>
      </c>
      <c r="M167" s="73" t="s">
        <v>384</v>
      </c>
      <c r="N167" s="73" t="s">
        <v>37</v>
      </c>
      <c r="O167" s="73" t="s">
        <v>385</v>
      </c>
      <c r="P167" s="73" t="s">
        <v>907</v>
      </c>
      <c r="Q167" s="73" t="s">
        <v>937</v>
      </c>
      <c r="R167" s="73" t="s">
        <v>63</v>
      </c>
      <c r="V167" s="60" t="str">
        <f>W167&amp;H167</f>
        <v>CONQUEST S1701бежевый</v>
      </c>
      <c r="W167" s="60" t="str">
        <f>_xlfn.LET(_xlpm.TextCell,TEXT(G167,"###"),IF(_xlpm.TextCell&lt;&gt;"",IF(StyleSpaceSplit,IFERROR(IF(FIND(" ",_xlpm.TextCell)&gt;=1,MID(_xlpm.TextCell,1,FIND(" ",_xlpm.TextCell)-1),_xlpm.TextCell),_xlpm.TextCell),_xlpm.TextCell),""))</f>
        <v>CONQUEST S1701</v>
      </c>
      <c r="X167" s="60" t="str">
        <f>IF(A167&lt;&gt;"",IFERROR(IF(FIND(" ",G167)&gt;=1,MID(G167,FIND(" ",G167)+1,LEN(G167)),""),""),"")</f>
        <v>S1701</v>
      </c>
      <c r="AC167" s="51">
        <f>IFERROR(VALUE(MID($C167,1,2)),0)</f>
        <v>80</v>
      </c>
      <c r="AD167" s="44">
        <f>IFERROR(VALUE(MID($C167,4,3)),0)</f>
        <v>160</v>
      </c>
      <c r="AE167" s="51">
        <f>VALUE(RIGHT("00"&amp;AC167,2)&amp;RIGHT("000"&amp;AD167,3))</f>
        <v>80160</v>
      </c>
    </row>
    <row r="168" spans="1:31">
      <c r="A168" s="60" t="str">
        <f>IF(G168&amp;Q168&lt;&gt;"",W168&amp;Q168,"")</f>
        <v>CONQUEST S1701beige</v>
      </c>
      <c r="B168" s="60" t="str">
        <f>IF(C168&lt;&gt;"",LEFT(C168,9),"")</f>
        <v>80-160-02</v>
      </c>
      <c r="C168" s="73" t="s">
        <v>2482</v>
      </c>
      <c r="D168" s="73" t="s">
        <v>2481</v>
      </c>
      <c r="E168" s="73" t="s">
        <v>904</v>
      </c>
      <c r="F168" s="74">
        <v>57</v>
      </c>
      <c r="G168" s="73" t="s">
        <v>1020</v>
      </c>
      <c r="H168" s="73" t="s">
        <v>63</v>
      </c>
      <c r="I168" s="73" t="s">
        <v>1021</v>
      </c>
      <c r="J168" s="73" t="s">
        <v>327</v>
      </c>
      <c r="K168" s="73" t="s">
        <v>382</v>
      </c>
      <c r="L168" s="73" t="s">
        <v>383</v>
      </c>
      <c r="M168" s="73" t="s">
        <v>384</v>
      </c>
      <c r="N168" s="73" t="s">
        <v>37</v>
      </c>
      <c r="O168" s="73" t="s">
        <v>385</v>
      </c>
      <c r="P168" s="73" t="s">
        <v>907</v>
      </c>
      <c r="Q168" s="73" t="s">
        <v>937</v>
      </c>
      <c r="R168" s="73" t="s">
        <v>63</v>
      </c>
      <c r="V168" s="60" t="str">
        <f>W168&amp;H168</f>
        <v>CONQUEST S1701бежевый</v>
      </c>
      <c r="W168" s="60" t="str">
        <f>_xlfn.LET(_xlpm.TextCell,TEXT(G168,"###"),IF(_xlpm.TextCell&lt;&gt;"",IF(StyleSpaceSplit,IFERROR(IF(FIND(" ",_xlpm.TextCell)&gt;=1,MID(_xlpm.TextCell,1,FIND(" ",_xlpm.TextCell)-1),_xlpm.TextCell),_xlpm.TextCell),_xlpm.TextCell),""))</f>
        <v>CONQUEST S1701</v>
      </c>
      <c r="X168" s="60" t="str">
        <f>IF(A168&lt;&gt;"",IFERROR(IF(FIND(" ",G168)&gt;=1,MID(G168,FIND(" ",G168)+1,LEN(G168)),""),""),"")</f>
        <v>S1701</v>
      </c>
      <c r="AC168" s="51">
        <f>IFERROR(VALUE(MID($C168,1,2)),0)</f>
        <v>80</v>
      </c>
      <c r="AD168" s="44">
        <f>IFERROR(VALUE(MID($C168,4,3)),0)</f>
        <v>160</v>
      </c>
      <c r="AE168" s="51">
        <f>VALUE(RIGHT("00"&amp;AC168,2)&amp;RIGHT("000"&amp;AD168,3))</f>
        <v>80160</v>
      </c>
    </row>
    <row r="169" spans="1:31">
      <c r="A169" s="60" t="str">
        <f>IF(G169&amp;Q169&lt;&gt;"",W169&amp;Q169,"")</f>
        <v>CONQUEST S1701beige</v>
      </c>
      <c r="B169" s="60" t="str">
        <f>IF(C169&lt;&gt;"",LEFT(C169,9),"")</f>
        <v>80-160-02</v>
      </c>
      <c r="C169" s="73" t="s">
        <v>2483</v>
      </c>
      <c r="D169" s="73" t="s">
        <v>2481</v>
      </c>
      <c r="E169" s="73" t="s">
        <v>912</v>
      </c>
      <c r="F169" s="74">
        <v>61</v>
      </c>
      <c r="G169" s="73" t="s">
        <v>1020</v>
      </c>
      <c r="H169" s="73" t="s">
        <v>63</v>
      </c>
      <c r="I169" s="73" t="s">
        <v>1021</v>
      </c>
      <c r="J169" s="73" t="s">
        <v>327</v>
      </c>
      <c r="K169" s="73" t="s">
        <v>382</v>
      </c>
      <c r="L169" s="73" t="s">
        <v>383</v>
      </c>
      <c r="M169" s="73" t="s">
        <v>384</v>
      </c>
      <c r="N169" s="73" t="s">
        <v>37</v>
      </c>
      <c r="O169" s="73" t="s">
        <v>385</v>
      </c>
      <c r="P169" s="73" t="s">
        <v>907</v>
      </c>
      <c r="Q169" s="73" t="s">
        <v>937</v>
      </c>
      <c r="R169" s="73" t="s">
        <v>63</v>
      </c>
      <c r="V169" s="60" t="str">
        <f>W169&amp;H169</f>
        <v>CONQUEST S1701бежевый</v>
      </c>
      <c r="W169" s="60" t="str">
        <f>_xlfn.LET(_xlpm.TextCell,TEXT(G169,"###"),IF(_xlpm.TextCell&lt;&gt;"",IF(StyleSpaceSplit,IFERROR(IF(FIND(" ",_xlpm.TextCell)&gt;=1,MID(_xlpm.TextCell,1,FIND(" ",_xlpm.TextCell)-1),_xlpm.TextCell),_xlpm.TextCell),_xlpm.TextCell),""))</f>
        <v>CONQUEST S1701</v>
      </c>
      <c r="X169" s="60" t="str">
        <f>IF(A169&lt;&gt;"",IFERROR(IF(FIND(" ",G169)&gt;=1,MID(G169,FIND(" ",G169)+1,LEN(G169)),""),""),"")</f>
        <v>S1701</v>
      </c>
      <c r="AC169" s="51">
        <f>IFERROR(VALUE(MID($C169,1,2)),0)</f>
        <v>80</v>
      </c>
      <c r="AD169" s="44">
        <f>IFERROR(VALUE(MID($C169,4,3)),0)</f>
        <v>160</v>
      </c>
      <c r="AE169" s="51">
        <f>VALUE(RIGHT("00"&amp;AC169,2)&amp;RIGHT("000"&amp;AD169,3))</f>
        <v>80160</v>
      </c>
    </row>
    <row r="170" spans="1:31">
      <c r="A170" s="60" t="str">
        <f>IF(G170&amp;Q170&lt;&gt;"",W170&amp;Q170,"")</f>
        <v>CONQUEST S1701beige</v>
      </c>
      <c r="B170" s="60" t="str">
        <f>IF(C170&lt;&gt;"",LEFT(C170,9),"")</f>
        <v>80-160-02</v>
      </c>
      <c r="C170" s="73" t="s">
        <v>2484</v>
      </c>
      <c r="D170" s="73" t="s">
        <v>2481</v>
      </c>
      <c r="E170" s="73" t="s">
        <v>910</v>
      </c>
      <c r="F170" s="74">
        <v>59</v>
      </c>
      <c r="G170" s="73" t="s">
        <v>1020</v>
      </c>
      <c r="H170" s="73" t="s">
        <v>63</v>
      </c>
      <c r="I170" s="73" t="s">
        <v>1021</v>
      </c>
      <c r="J170" s="73" t="s">
        <v>327</v>
      </c>
      <c r="K170" s="73" t="s">
        <v>382</v>
      </c>
      <c r="L170" s="73" t="s">
        <v>383</v>
      </c>
      <c r="M170" s="73" t="s">
        <v>384</v>
      </c>
      <c r="N170" s="73" t="s">
        <v>37</v>
      </c>
      <c r="O170" s="73" t="s">
        <v>385</v>
      </c>
      <c r="P170" s="73" t="s">
        <v>907</v>
      </c>
      <c r="Q170" s="73" t="s">
        <v>937</v>
      </c>
      <c r="R170" s="73" t="s">
        <v>63</v>
      </c>
      <c r="V170" s="60" t="str">
        <f>W170&amp;H170</f>
        <v>CONQUEST S1701бежевый</v>
      </c>
      <c r="W170" s="60" t="str">
        <f>_xlfn.LET(_xlpm.TextCell,TEXT(G170,"###"),IF(_xlpm.TextCell&lt;&gt;"",IF(StyleSpaceSplit,IFERROR(IF(FIND(" ",_xlpm.TextCell)&gt;=1,MID(_xlpm.TextCell,1,FIND(" ",_xlpm.TextCell)-1),_xlpm.TextCell),_xlpm.TextCell),_xlpm.TextCell),""))</f>
        <v>CONQUEST S1701</v>
      </c>
      <c r="X170" s="60" t="str">
        <f>IF(A170&lt;&gt;"",IFERROR(IF(FIND(" ",G170)&gt;=1,MID(G170,FIND(" ",G170)+1,LEN(G170)),""),""),"")</f>
        <v>S1701</v>
      </c>
      <c r="AC170" s="51">
        <f>IFERROR(VALUE(MID($C170,1,2)),0)</f>
        <v>80</v>
      </c>
      <c r="AD170" s="44">
        <f>IFERROR(VALUE(MID($C170,4,3)),0)</f>
        <v>160</v>
      </c>
      <c r="AE170" s="51">
        <f>VALUE(RIGHT("00"&amp;AC170,2)&amp;RIGHT("000"&amp;AD170,3))</f>
        <v>80160</v>
      </c>
    </row>
    <row r="171" spans="1:31">
      <c r="A171" s="60" t="str">
        <f>IF(G171&amp;Q171&lt;&gt;"",W171&amp;Q171,"")</f>
        <v>CONQUEST S1701grey</v>
      </c>
      <c r="B171" s="60" t="str">
        <f>IF(C171&lt;&gt;"",LEFT(C171,9),"")</f>
        <v>80-160-08</v>
      </c>
      <c r="C171" s="73" t="s">
        <v>1025</v>
      </c>
      <c r="D171" s="73" t="s">
        <v>1026</v>
      </c>
      <c r="E171" s="73" t="s">
        <v>904</v>
      </c>
      <c r="F171" s="74">
        <v>57</v>
      </c>
      <c r="G171" s="73" t="s">
        <v>1020</v>
      </c>
      <c r="H171" s="73" t="s">
        <v>83</v>
      </c>
      <c r="I171" s="73" t="s">
        <v>1021</v>
      </c>
      <c r="J171" s="73" t="s">
        <v>327</v>
      </c>
      <c r="K171" s="73" t="s">
        <v>382</v>
      </c>
      <c r="L171" s="73" t="s">
        <v>383</v>
      </c>
      <c r="M171" s="73" t="s">
        <v>384</v>
      </c>
      <c r="N171" s="73" t="s">
        <v>37</v>
      </c>
      <c r="O171" s="73" t="s">
        <v>385</v>
      </c>
      <c r="P171" s="73" t="s">
        <v>907</v>
      </c>
      <c r="Q171" s="73" t="s">
        <v>917</v>
      </c>
      <c r="R171" s="73" t="s">
        <v>83</v>
      </c>
      <c r="V171" s="60" t="str">
        <f>W171&amp;H171</f>
        <v>CONQUEST S1701серый</v>
      </c>
      <c r="W171" s="60" t="str">
        <f>_xlfn.LET(_xlpm.TextCell,TEXT(G171,"###"),IF(_xlpm.TextCell&lt;&gt;"",IF(StyleSpaceSplit,IFERROR(IF(FIND(" ",_xlpm.TextCell)&gt;=1,MID(_xlpm.TextCell,1,FIND(" ",_xlpm.TextCell)-1),_xlpm.TextCell),_xlpm.TextCell),_xlpm.TextCell),""))</f>
        <v>CONQUEST S1701</v>
      </c>
      <c r="X171" s="60" t="str">
        <f>IF(A171&lt;&gt;"",IFERROR(IF(FIND(" ",G171)&gt;=1,MID(G171,FIND(" ",G171)+1,LEN(G171)),""),""),"")</f>
        <v>S1701</v>
      </c>
      <c r="AC171" s="51">
        <f>IFERROR(VALUE(MID($C171,1,2)),0)</f>
        <v>80</v>
      </c>
      <c r="AD171" s="44">
        <f>IFERROR(VALUE(MID($C171,4,3)),0)</f>
        <v>160</v>
      </c>
      <c r="AE171" s="51">
        <f>VALUE(RIGHT("00"&amp;AC171,2)&amp;RIGHT("000"&amp;AD171,3))</f>
        <v>80160</v>
      </c>
    </row>
    <row r="172" spans="1:31">
      <c r="A172" s="60" t="str">
        <f>IF(G172&amp;Q172&lt;&gt;"",W172&amp;Q172,"")</f>
        <v>CONQUEST S1701grey</v>
      </c>
      <c r="B172" s="60" t="str">
        <f>IF(C172&lt;&gt;"",LEFT(C172,9),"")</f>
        <v>80-160-08</v>
      </c>
      <c r="C172" s="73" t="s">
        <v>1027</v>
      </c>
      <c r="D172" s="73" t="s">
        <v>1026</v>
      </c>
      <c r="E172" s="73" t="s">
        <v>910</v>
      </c>
      <c r="F172" s="74">
        <v>59</v>
      </c>
      <c r="G172" s="73" t="s">
        <v>1020</v>
      </c>
      <c r="H172" s="73" t="s">
        <v>83</v>
      </c>
      <c r="I172" s="73" t="s">
        <v>1021</v>
      </c>
      <c r="J172" s="73" t="s">
        <v>327</v>
      </c>
      <c r="K172" s="73" t="s">
        <v>382</v>
      </c>
      <c r="L172" s="73" t="s">
        <v>383</v>
      </c>
      <c r="M172" s="73" t="s">
        <v>384</v>
      </c>
      <c r="N172" s="73" t="s">
        <v>37</v>
      </c>
      <c r="O172" s="73" t="s">
        <v>385</v>
      </c>
      <c r="P172" s="73" t="s">
        <v>907</v>
      </c>
      <c r="Q172" s="73" t="s">
        <v>917</v>
      </c>
      <c r="R172" s="73" t="s">
        <v>83</v>
      </c>
      <c r="V172" s="60" t="str">
        <f>W172&amp;H172</f>
        <v>CONQUEST S1701серый</v>
      </c>
      <c r="W172" s="60" t="str">
        <f>_xlfn.LET(_xlpm.TextCell,TEXT(G172,"###"),IF(_xlpm.TextCell&lt;&gt;"",IF(StyleSpaceSplit,IFERROR(IF(FIND(" ",_xlpm.TextCell)&gt;=1,MID(_xlpm.TextCell,1,FIND(" ",_xlpm.TextCell)-1),_xlpm.TextCell),_xlpm.TextCell),_xlpm.TextCell),""))</f>
        <v>CONQUEST S1701</v>
      </c>
      <c r="X172" s="60" t="str">
        <f>IF(A172&lt;&gt;"",IFERROR(IF(FIND(" ",G172)&gt;=1,MID(G172,FIND(" ",G172)+1,LEN(G172)),""),""),"")</f>
        <v>S1701</v>
      </c>
      <c r="AC172" s="51">
        <f>IFERROR(VALUE(MID($C172,1,2)),0)</f>
        <v>80</v>
      </c>
      <c r="AD172" s="44">
        <f>IFERROR(VALUE(MID($C172,4,3)),0)</f>
        <v>160</v>
      </c>
      <c r="AE172" s="51">
        <f>VALUE(RIGHT("00"&amp;AC172,2)&amp;RIGHT("000"&amp;AD172,3))</f>
        <v>80160</v>
      </c>
    </row>
    <row r="173" spans="1:31">
      <c r="A173" s="60" t="str">
        <f>IF(G173&amp;Q173&lt;&gt;"",W173&amp;Q173,"")</f>
        <v>CONQUEST S1701grey</v>
      </c>
      <c r="B173" s="60" t="str">
        <f>IF(C173&lt;&gt;"",LEFT(C173,9),"")</f>
        <v>80-160-08</v>
      </c>
      <c r="C173" s="73" t="s">
        <v>1028</v>
      </c>
      <c r="D173" s="73" t="s">
        <v>1026</v>
      </c>
      <c r="E173" s="73" t="s">
        <v>912</v>
      </c>
      <c r="F173" s="74">
        <v>61</v>
      </c>
      <c r="G173" s="73" t="s">
        <v>1020</v>
      </c>
      <c r="H173" s="73" t="s">
        <v>83</v>
      </c>
      <c r="I173" s="73" t="s">
        <v>1021</v>
      </c>
      <c r="J173" s="73" t="s">
        <v>327</v>
      </c>
      <c r="K173" s="73" t="s">
        <v>382</v>
      </c>
      <c r="L173" s="73" t="s">
        <v>383</v>
      </c>
      <c r="M173" s="73" t="s">
        <v>384</v>
      </c>
      <c r="N173" s="73" t="s">
        <v>37</v>
      </c>
      <c r="O173" s="73" t="s">
        <v>385</v>
      </c>
      <c r="P173" s="73" t="s">
        <v>907</v>
      </c>
      <c r="Q173" s="73" t="s">
        <v>917</v>
      </c>
      <c r="R173" s="73" t="s">
        <v>83</v>
      </c>
      <c r="V173" s="60" t="str">
        <f>W173&amp;H173</f>
        <v>CONQUEST S1701серый</v>
      </c>
      <c r="W173" s="60" t="str">
        <f>_xlfn.LET(_xlpm.TextCell,TEXT(G173,"###"),IF(_xlpm.TextCell&lt;&gt;"",IF(StyleSpaceSplit,IFERROR(IF(FIND(" ",_xlpm.TextCell)&gt;=1,MID(_xlpm.TextCell,1,FIND(" ",_xlpm.TextCell)-1),_xlpm.TextCell),_xlpm.TextCell),_xlpm.TextCell),""))</f>
        <v>CONQUEST S1701</v>
      </c>
      <c r="X173" s="60" t="str">
        <f>IF(A173&lt;&gt;"",IFERROR(IF(FIND(" ",G173)&gt;=1,MID(G173,FIND(" ",G173)+1,LEN(G173)),""),""),"")</f>
        <v>S1701</v>
      </c>
      <c r="AC173" s="51">
        <f>IFERROR(VALUE(MID($C173,1,2)),0)</f>
        <v>80</v>
      </c>
      <c r="AD173" s="44">
        <f>IFERROR(VALUE(MID($C173,4,3)),0)</f>
        <v>160</v>
      </c>
      <c r="AE173" s="51">
        <f>VALUE(RIGHT("00"&amp;AC173,2)&amp;RIGHT("000"&amp;AD173,3))</f>
        <v>80160</v>
      </c>
    </row>
    <row r="174" spans="1:31">
      <c r="A174" s="60" t="str">
        <f>IF(G174&amp;Q174&lt;&gt;"",W174&amp;Q174,"")</f>
        <v>CONQUEST S1701grey</v>
      </c>
      <c r="B174" s="60" t="str">
        <f>IF(C174&lt;&gt;"",LEFT(C174,9),"")</f>
        <v>80-160-08</v>
      </c>
      <c r="C174" s="73" t="s">
        <v>1029</v>
      </c>
      <c r="D174" s="73" t="s">
        <v>1026</v>
      </c>
      <c r="E174" s="73" t="s">
        <v>956</v>
      </c>
      <c r="F174" s="74">
        <v>55</v>
      </c>
      <c r="G174" s="73" t="s">
        <v>1020</v>
      </c>
      <c r="H174" s="73" t="s">
        <v>83</v>
      </c>
      <c r="I174" s="73" t="s">
        <v>1021</v>
      </c>
      <c r="J174" s="73" t="s">
        <v>327</v>
      </c>
      <c r="K174" s="73" t="s">
        <v>382</v>
      </c>
      <c r="L174" s="73" t="s">
        <v>383</v>
      </c>
      <c r="M174" s="73" t="s">
        <v>384</v>
      </c>
      <c r="N174" s="73" t="s">
        <v>37</v>
      </c>
      <c r="O174" s="73" t="s">
        <v>385</v>
      </c>
      <c r="P174" s="73" t="s">
        <v>907</v>
      </c>
      <c r="Q174" s="73" t="s">
        <v>917</v>
      </c>
      <c r="R174" s="73" t="s">
        <v>83</v>
      </c>
      <c r="V174" s="60" t="str">
        <f>W174&amp;H174</f>
        <v>CONQUEST S1701серый</v>
      </c>
      <c r="W174" s="60" t="str">
        <f>_xlfn.LET(_xlpm.TextCell,TEXT(G174,"###"),IF(_xlpm.TextCell&lt;&gt;"",IF(StyleSpaceSplit,IFERROR(IF(FIND(" ",_xlpm.TextCell)&gt;=1,MID(_xlpm.TextCell,1,FIND(" ",_xlpm.TextCell)-1),_xlpm.TextCell),_xlpm.TextCell),_xlpm.TextCell),""))</f>
        <v>CONQUEST S1701</v>
      </c>
      <c r="X174" s="60" t="str">
        <f>IF(A174&lt;&gt;"",IFERROR(IF(FIND(" ",G174)&gt;=1,MID(G174,FIND(" ",G174)+1,LEN(G174)),""),""),"")</f>
        <v>S1701</v>
      </c>
      <c r="AC174" s="51">
        <f>IFERROR(VALUE(MID($C174,1,2)),0)</f>
        <v>80</v>
      </c>
      <c r="AD174" s="44">
        <f>IFERROR(VALUE(MID($C174,4,3)),0)</f>
        <v>160</v>
      </c>
      <c r="AE174" s="51">
        <f>VALUE(RIGHT("00"&amp;AC174,2)&amp;RIGHT("000"&amp;AD174,3))</f>
        <v>80160</v>
      </c>
    </row>
    <row r="175" spans="1:31">
      <c r="A175" s="60" t="str">
        <f>IF(G175&amp;Q175&lt;&gt;"",W175&amp;Q175,"")</f>
        <v>CONQUEST S1701blue</v>
      </c>
      <c r="B175" s="60" t="str">
        <f>IF(C175&lt;&gt;"",LEFT(C175,9),"")</f>
        <v>80-160-06</v>
      </c>
      <c r="C175" s="73" t="s">
        <v>1018</v>
      </c>
      <c r="D175" s="73" t="s">
        <v>1019</v>
      </c>
      <c r="E175" s="73" t="s">
        <v>904</v>
      </c>
      <c r="F175" s="74">
        <v>57</v>
      </c>
      <c r="G175" s="73" t="s">
        <v>1020</v>
      </c>
      <c r="H175" s="73" t="s">
        <v>71</v>
      </c>
      <c r="I175" s="73" t="s">
        <v>1021</v>
      </c>
      <c r="J175" s="73" t="s">
        <v>327</v>
      </c>
      <c r="K175" s="73" t="s">
        <v>382</v>
      </c>
      <c r="L175" s="73" t="s">
        <v>383</v>
      </c>
      <c r="M175" s="73" t="s">
        <v>384</v>
      </c>
      <c r="N175" s="73" t="s">
        <v>37</v>
      </c>
      <c r="O175" s="73" t="s">
        <v>385</v>
      </c>
      <c r="P175" s="73" t="s">
        <v>907</v>
      </c>
      <c r="Q175" s="73" t="s">
        <v>932</v>
      </c>
      <c r="R175" s="73" t="s">
        <v>71</v>
      </c>
      <c r="V175" s="60" t="str">
        <f>W175&amp;H175</f>
        <v>CONQUEST S1701синий</v>
      </c>
      <c r="W175" s="60" t="str">
        <f>_xlfn.LET(_xlpm.TextCell,TEXT(G175,"###"),IF(_xlpm.TextCell&lt;&gt;"",IF(StyleSpaceSplit,IFERROR(IF(FIND(" ",_xlpm.TextCell)&gt;=1,MID(_xlpm.TextCell,1,FIND(" ",_xlpm.TextCell)-1),_xlpm.TextCell),_xlpm.TextCell),_xlpm.TextCell),""))</f>
        <v>CONQUEST S1701</v>
      </c>
      <c r="X175" s="60" t="str">
        <f>IF(A175&lt;&gt;"",IFERROR(IF(FIND(" ",G175)&gt;=1,MID(G175,FIND(" ",G175)+1,LEN(G175)),""),""),"")</f>
        <v>S1701</v>
      </c>
      <c r="AC175" s="51">
        <f>IFERROR(VALUE(MID($C175,1,2)),0)</f>
        <v>80</v>
      </c>
      <c r="AD175" s="44">
        <f>IFERROR(VALUE(MID($C175,4,3)),0)</f>
        <v>160</v>
      </c>
      <c r="AE175" s="51">
        <f>VALUE(RIGHT("00"&amp;AC175,2)&amp;RIGHT("000"&amp;AD175,3))</f>
        <v>80160</v>
      </c>
    </row>
    <row r="176" spans="1:31">
      <c r="A176" s="60" t="str">
        <f>IF(G176&amp;Q176&lt;&gt;"",W176&amp;Q176,"")</f>
        <v>CONQUEST S1701blue</v>
      </c>
      <c r="B176" s="60" t="str">
        <f>IF(C176&lt;&gt;"",LEFT(C176,9),"")</f>
        <v>80-160-06</v>
      </c>
      <c r="C176" s="73" t="s">
        <v>1022</v>
      </c>
      <c r="D176" s="73" t="s">
        <v>1019</v>
      </c>
      <c r="E176" s="73" t="s">
        <v>910</v>
      </c>
      <c r="F176" s="74">
        <v>59</v>
      </c>
      <c r="G176" s="73" t="s">
        <v>1020</v>
      </c>
      <c r="H176" s="73" t="s">
        <v>71</v>
      </c>
      <c r="I176" s="73" t="s">
        <v>1021</v>
      </c>
      <c r="J176" s="73" t="s">
        <v>327</v>
      </c>
      <c r="K176" s="73" t="s">
        <v>382</v>
      </c>
      <c r="L176" s="73" t="s">
        <v>383</v>
      </c>
      <c r="M176" s="73" t="s">
        <v>384</v>
      </c>
      <c r="N176" s="73" t="s">
        <v>37</v>
      </c>
      <c r="O176" s="73" t="s">
        <v>385</v>
      </c>
      <c r="P176" s="73" t="s">
        <v>907</v>
      </c>
      <c r="Q176" s="73" t="s">
        <v>932</v>
      </c>
      <c r="R176" s="73" t="s">
        <v>71</v>
      </c>
      <c r="V176" s="60" t="str">
        <f>W176&amp;H176</f>
        <v>CONQUEST S1701синий</v>
      </c>
      <c r="W176" s="60" t="str">
        <f>_xlfn.LET(_xlpm.TextCell,TEXT(G176,"###"),IF(_xlpm.TextCell&lt;&gt;"",IF(StyleSpaceSplit,IFERROR(IF(FIND(" ",_xlpm.TextCell)&gt;=1,MID(_xlpm.TextCell,1,FIND(" ",_xlpm.TextCell)-1),_xlpm.TextCell),_xlpm.TextCell),_xlpm.TextCell),""))</f>
        <v>CONQUEST S1701</v>
      </c>
      <c r="X176" s="60" t="str">
        <f>IF(A176&lt;&gt;"",IFERROR(IF(FIND(" ",G176)&gt;=1,MID(G176,FIND(" ",G176)+1,LEN(G176)),""),""),"")</f>
        <v>S1701</v>
      </c>
      <c r="AC176" s="51">
        <f>IFERROR(VALUE(MID($C176,1,2)),0)</f>
        <v>80</v>
      </c>
      <c r="AD176" s="44">
        <f>IFERROR(VALUE(MID($C176,4,3)),0)</f>
        <v>160</v>
      </c>
      <c r="AE176" s="51">
        <f>VALUE(RIGHT("00"&amp;AC176,2)&amp;RIGHT("000"&amp;AD176,3))</f>
        <v>80160</v>
      </c>
    </row>
    <row r="177" spans="1:31">
      <c r="A177" s="60" t="str">
        <f>IF(G177&amp;Q177&lt;&gt;"",W177&amp;Q177,"")</f>
        <v>CONQUEST S1701blue</v>
      </c>
      <c r="B177" s="60" t="str">
        <f>IF(C177&lt;&gt;"",LEFT(C177,9),"")</f>
        <v>80-160-06</v>
      </c>
      <c r="C177" s="73" t="s">
        <v>1023</v>
      </c>
      <c r="D177" s="73" t="s">
        <v>1019</v>
      </c>
      <c r="E177" s="73" t="s">
        <v>912</v>
      </c>
      <c r="F177" s="74">
        <v>61</v>
      </c>
      <c r="G177" s="73" t="s">
        <v>1020</v>
      </c>
      <c r="H177" s="73" t="s">
        <v>71</v>
      </c>
      <c r="I177" s="73" t="s">
        <v>1021</v>
      </c>
      <c r="J177" s="73" t="s">
        <v>327</v>
      </c>
      <c r="K177" s="73" t="s">
        <v>382</v>
      </c>
      <c r="L177" s="73" t="s">
        <v>383</v>
      </c>
      <c r="M177" s="73" t="s">
        <v>384</v>
      </c>
      <c r="N177" s="73" t="s">
        <v>37</v>
      </c>
      <c r="O177" s="73" t="s">
        <v>385</v>
      </c>
      <c r="P177" s="73" t="s">
        <v>907</v>
      </c>
      <c r="Q177" s="73" t="s">
        <v>932</v>
      </c>
      <c r="R177" s="73" t="s">
        <v>71</v>
      </c>
      <c r="V177" s="60" t="str">
        <f>W177&amp;H177</f>
        <v>CONQUEST S1701синий</v>
      </c>
      <c r="W177" s="60" t="str">
        <f>_xlfn.LET(_xlpm.TextCell,TEXT(G177,"###"),IF(_xlpm.TextCell&lt;&gt;"",IF(StyleSpaceSplit,IFERROR(IF(FIND(" ",_xlpm.TextCell)&gt;=1,MID(_xlpm.TextCell,1,FIND(" ",_xlpm.TextCell)-1),_xlpm.TextCell),_xlpm.TextCell),_xlpm.TextCell),""))</f>
        <v>CONQUEST S1701</v>
      </c>
      <c r="X177" s="60" t="str">
        <f>IF(A177&lt;&gt;"",IFERROR(IF(FIND(" ",G177)&gt;=1,MID(G177,FIND(" ",G177)+1,LEN(G177)),""),""),"")</f>
        <v>S1701</v>
      </c>
      <c r="AC177" s="51">
        <f>IFERROR(VALUE(MID($C177,1,2)),0)</f>
        <v>80</v>
      </c>
      <c r="AD177" s="44">
        <f>IFERROR(VALUE(MID($C177,4,3)),0)</f>
        <v>160</v>
      </c>
      <c r="AE177" s="51">
        <f>VALUE(RIGHT("00"&amp;AC177,2)&amp;RIGHT("000"&amp;AD177,3))</f>
        <v>80160</v>
      </c>
    </row>
    <row r="178" spans="1:31">
      <c r="A178" s="60" t="str">
        <f>IF(G178&amp;Q178&lt;&gt;"",W178&amp;Q178,"")</f>
        <v>CONQUEST S1701blue</v>
      </c>
      <c r="B178" s="60" t="str">
        <f>IF(C178&lt;&gt;"",LEFT(C178,9),"")</f>
        <v>80-160-06</v>
      </c>
      <c r="C178" s="73" t="s">
        <v>1024</v>
      </c>
      <c r="D178" s="73" t="s">
        <v>1019</v>
      </c>
      <c r="E178" s="73" t="s">
        <v>956</v>
      </c>
      <c r="F178" s="74">
        <v>55</v>
      </c>
      <c r="G178" s="73" t="s">
        <v>1020</v>
      </c>
      <c r="H178" s="73" t="s">
        <v>71</v>
      </c>
      <c r="I178" s="73" t="s">
        <v>1021</v>
      </c>
      <c r="J178" s="73" t="s">
        <v>327</v>
      </c>
      <c r="K178" s="73" t="s">
        <v>382</v>
      </c>
      <c r="L178" s="73" t="s">
        <v>383</v>
      </c>
      <c r="M178" s="73" t="s">
        <v>384</v>
      </c>
      <c r="N178" s="73" t="s">
        <v>37</v>
      </c>
      <c r="O178" s="73" t="s">
        <v>385</v>
      </c>
      <c r="P178" s="73" t="s">
        <v>907</v>
      </c>
      <c r="Q178" s="73" t="s">
        <v>932</v>
      </c>
      <c r="R178" s="73" t="s">
        <v>71</v>
      </c>
      <c r="V178" s="60" t="str">
        <f>W178&amp;H178</f>
        <v>CONQUEST S1701синий</v>
      </c>
      <c r="W178" s="60" t="str">
        <f>_xlfn.LET(_xlpm.TextCell,TEXT(G178,"###"),IF(_xlpm.TextCell&lt;&gt;"",IF(StyleSpaceSplit,IFERROR(IF(FIND(" ",_xlpm.TextCell)&gt;=1,MID(_xlpm.TextCell,1,FIND(" ",_xlpm.TextCell)-1),_xlpm.TextCell),_xlpm.TextCell),_xlpm.TextCell),""))</f>
        <v>CONQUEST S1701</v>
      </c>
      <c r="X178" s="60" t="str">
        <f>IF(A178&lt;&gt;"",IFERROR(IF(FIND(" ",G178)&gt;=1,MID(G178,FIND(" ",G178)+1,LEN(G178)),""),""),"")</f>
        <v>S1701</v>
      </c>
      <c r="AC178" s="51">
        <f>IFERROR(VALUE(MID($C178,1,2)),0)</f>
        <v>80</v>
      </c>
      <c r="AD178" s="44">
        <f>IFERROR(VALUE(MID($C178,4,3)),0)</f>
        <v>160</v>
      </c>
      <c r="AE178" s="51">
        <f>VALUE(RIGHT("00"&amp;AC178,2)&amp;RIGHT("000"&amp;AD178,3))</f>
        <v>80160</v>
      </c>
    </row>
    <row r="179" spans="1:31">
      <c r="A179" s="60" t="str">
        <f>IF(G179&amp;Q179&lt;&gt;"",W179&amp;Q179,"")</f>
        <v>CONQUEST S1701violet</v>
      </c>
      <c r="B179" s="60" t="str">
        <f>IF(C179&lt;&gt;"",LEFT(C179,9),"")</f>
        <v>80-160-41</v>
      </c>
      <c r="C179" s="73" t="s">
        <v>8017</v>
      </c>
      <c r="D179" s="73" t="s">
        <v>8018</v>
      </c>
      <c r="E179" s="73" t="s">
        <v>920</v>
      </c>
      <c r="F179" s="74">
        <v>58</v>
      </c>
      <c r="G179" s="73" t="s">
        <v>1020</v>
      </c>
      <c r="H179" s="73" t="s">
        <v>286</v>
      </c>
      <c r="I179" s="73" t="s">
        <v>8019</v>
      </c>
      <c r="J179" s="73" t="s">
        <v>327</v>
      </c>
      <c r="K179" s="73" t="s">
        <v>382</v>
      </c>
      <c r="L179" s="73" t="s">
        <v>383</v>
      </c>
      <c r="M179" s="73" t="s">
        <v>384</v>
      </c>
      <c r="N179" s="73" t="s">
        <v>37</v>
      </c>
      <c r="O179" s="73" t="s">
        <v>386</v>
      </c>
      <c r="P179" s="73" t="s">
        <v>907</v>
      </c>
      <c r="Q179" s="73" t="s">
        <v>8020</v>
      </c>
      <c r="R179" s="73" t="s">
        <v>286</v>
      </c>
      <c r="V179" s="60" t="str">
        <f>W179&amp;H179</f>
        <v>CONQUEST S1701фиолетовый</v>
      </c>
      <c r="W179" s="60" t="str">
        <f>_xlfn.LET(_xlpm.TextCell,TEXT(G179,"###"),IF(_xlpm.TextCell&lt;&gt;"",IF(StyleSpaceSplit,IFERROR(IF(FIND(" ",_xlpm.TextCell)&gt;=1,MID(_xlpm.TextCell,1,FIND(" ",_xlpm.TextCell)-1),_xlpm.TextCell),_xlpm.TextCell),_xlpm.TextCell),""))</f>
        <v>CONQUEST S1701</v>
      </c>
      <c r="X179" s="60" t="str">
        <f>IF(A179&lt;&gt;"",IFERROR(IF(FIND(" ",G179)&gt;=1,MID(G179,FIND(" ",G179)+1,LEN(G179)),""),""),"")</f>
        <v>S1701</v>
      </c>
      <c r="AC179" s="51">
        <f>IFERROR(VALUE(MID($C179,1,2)),0)</f>
        <v>80</v>
      </c>
      <c r="AD179" s="44">
        <f>IFERROR(VALUE(MID($C179,4,3)),0)</f>
        <v>160</v>
      </c>
      <c r="AE179" s="51">
        <f>VALUE(RIGHT("00"&amp;AC179,2)&amp;RIGHT("000"&amp;AD179,3))</f>
        <v>80160</v>
      </c>
    </row>
    <row r="180" spans="1:31">
      <c r="A180" s="60" t="str">
        <f>IF(G180&amp;Q180&lt;&gt;"",W180&amp;Q180,"")</f>
        <v>CONQUEST S1701-18black</v>
      </c>
      <c r="B180" s="60" t="str">
        <f>IF(C180&lt;&gt;"",LEFT(C180,9),"")</f>
        <v>80-618-09</v>
      </c>
      <c r="C180" s="73" t="s">
        <v>2434</v>
      </c>
      <c r="D180" s="73" t="s">
        <v>2435</v>
      </c>
      <c r="E180" s="73" t="s">
        <v>904</v>
      </c>
      <c r="F180" s="74">
        <v>57</v>
      </c>
      <c r="G180" s="73" t="s">
        <v>2436</v>
      </c>
      <c r="H180" s="73" t="s">
        <v>53</v>
      </c>
      <c r="I180" s="73" t="s">
        <v>906</v>
      </c>
      <c r="J180" s="73" t="s">
        <v>327</v>
      </c>
      <c r="K180" s="73" t="s">
        <v>387</v>
      </c>
      <c r="L180" s="73" t="s">
        <v>383</v>
      </c>
      <c r="M180" s="73" t="s">
        <v>384</v>
      </c>
      <c r="N180" s="73" t="s">
        <v>43</v>
      </c>
      <c r="O180" s="73" t="s">
        <v>393</v>
      </c>
      <c r="P180" s="73" t="s">
        <v>907</v>
      </c>
      <c r="Q180" s="73" t="s">
        <v>928</v>
      </c>
      <c r="R180" s="73" t="s">
        <v>53</v>
      </c>
      <c r="V180" s="60" t="str">
        <f>W180&amp;H180</f>
        <v>CONQUEST S1701-18черный</v>
      </c>
      <c r="W180" s="60" t="str">
        <f>_xlfn.LET(_xlpm.TextCell,TEXT(G180,"###"),IF(_xlpm.TextCell&lt;&gt;"",IF(StyleSpaceSplit,IFERROR(IF(FIND(" ",_xlpm.TextCell)&gt;=1,MID(_xlpm.TextCell,1,FIND(" ",_xlpm.TextCell)-1),_xlpm.TextCell),_xlpm.TextCell),_xlpm.TextCell),""))</f>
        <v>CONQUEST S1701-18</v>
      </c>
      <c r="X180" s="60" t="str">
        <f>IF(A180&lt;&gt;"",IFERROR(IF(FIND(" ",G180)&gt;=1,MID(G180,FIND(" ",G180)+1,LEN(G180)),""),""),"")</f>
        <v>S1701-18</v>
      </c>
      <c r="AC180" s="51">
        <f>IFERROR(VALUE(MID($C180,1,2)),0)</f>
        <v>80</v>
      </c>
      <c r="AD180" s="44">
        <f>IFERROR(VALUE(MID($C180,4,3)),0)</f>
        <v>618</v>
      </c>
      <c r="AE180" s="51">
        <f>VALUE(RIGHT("00"&amp;AC180,2)&amp;RIGHT("000"&amp;AD180,3))</f>
        <v>80618</v>
      </c>
    </row>
    <row r="181" spans="1:31">
      <c r="A181" s="60" t="str">
        <f>IF(G181&amp;Q181&lt;&gt;"",W181&amp;Q181,"")</f>
        <v>CONQUEST S1701-18black</v>
      </c>
      <c r="B181" s="60" t="str">
        <f>IF(C181&lt;&gt;"",LEFT(C181,9),"")</f>
        <v>80-618-09</v>
      </c>
      <c r="C181" s="73" t="s">
        <v>2437</v>
      </c>
      <c r="D181" s="73" t="s">
        <v>2435</v>
      </c>
      <c r="E181" s="73" t="s">
        <v>910</v>
      </c>
      <c r="F181" s="74">
        <v>59</v>
      </c>
      <c r="G181" s="73" t="s">
        <v>2436</v>
      </c>
      <c r="H181" s="73" t="s">
        <v>53</v>
      </c>
      <c r="I181" s="73" t="s">
        <v>906</v>
      </c>
      <c r="J181" s="73" t="s">
        <v>327</v>
      </c>
      <c r="K181" s="73" t="s">
        <v>387</v>
      </c>
      <c r="L181" s="73" t="s">
        <v>383</v>
      </c>
      <c r="M181" s="73" t="s">
        <v>384</v>
      </c>
      <c r="N181" s="73" t="s">
        <v>43</v>
      </c>
      <c r="O181" s="73" t="s">
        <v>393</v>
      </c>
      <c r="P181" s="73" t="s">
        <v>907</v>
      </c>
      <c r="Q181" s="73" t="s">
        <v>928</v>
      </c>
      <c r="R181" s="73" t="s">
        <v>53</v>
      </c>
      <c r="V181" s="60" t="str">
        <f>W181&amp;H181</f>
        <v>CONQUEST S1701-18черный</v>
      </c>
      <c r="W181" s="60" t="str">
        <f>_xlfn.LET(_xlpm.TextCell,TEXT(G181,"###"),IF(_xlpm.TextCell&lt;&gt;"",IF(StyleSpaceSplit,IFERROR(IF(FIND(" ",_xlpm.TextCell)&gt;=1,MID(_xlpm.TextCell,1,FIND(" ",_xlpm.TextCell)-1),_xlpm.TextCell),_xlpm.TextCell),_xlpm.TextCell),""))</f>
        <v>CONQUEST S1701-18</v>
      </c>
      <c r="X181" s="60" t="str">
        <f>IF(A181&lt;&gt;"",IFERROR(IF(FIND(" ",G181)&gt;=1,MID(G181,FIND(" ",G181)+1,LEN(G181)),""),""),"")</f>
        <v>S1701-18</v>
      </c>
      <c r="AC181" s="51">
        <f>IFERROR(VALUE(MID($C181,1,2)),0)</f>
        <v>80</v>
      </c>
      <c r="AD181" s="44">
        <f>IFERROR(VALUE(MID($C181,4,3)),0)</f>
        <v>618</v>
      </c>
      <c r="AE181" s="51">
        <f>VALUE(RIGHT("00"&amp;AC181,2)&amp;RIGHT("000"&amp;AD181,3))</f>
        <v>80618</v>
      </c>
    </row>
    <row r="182" spans="1:31">
      <c r="A182" s="60" t="str">
        <f>IF(G182&amp;Q182&lt;&gt;"",W182&amp;Q182,"")</f>
        <v>CONQUEST S1822blue</v>
      </c>
      <c r="B182" s="60" t="str">
        <f>IF(C182&lt;&gt;"",LEFT(C182,9),"")</f>
        <v>80-619-19</v>
      </c>
      <c r="C182" s="73" t="s">
        <v>2438</v>
      </c>
      <c r="D182" s="73" t="s">
        <v>2439</v>
      </c>
      <c r="E182" s="73" t="s">
        <v>904</v>
      </c>
      <c r="F182" s="74">
        <v>57</v>
      </c>
      <c r="G182" s="73" t="s">
        <v>2440</v>
      </c>
      <c r="H182" s="73" t="s">
        <v>91</v>
      </c>
      <c r="I182" s="73" t="s">
        <v>906</v>
      </c>
      <c r="J182" s="73" t="s">
        <v>327</v>
      </c>
      <c r="K182" s="73" t="s">
        <v>387</v>
      </c>
      <c r="L182" s="73" t="s">
        <v>383</v>
      </c>
      <c r="M182" s="73" t="s">
        <v>384</v>
      </c>
      <c r="N182" s="73" t="s">
        <v>43</v>
      </c>
      <c r="O182" s="73" t="s">
        <v>386</v>
      </c>
      <c r="P182" s="73" t="s">
        <v>907</v>
      </c>
      <c r="Q182" s="73" t="s">
        <v>932</v>
      </c>
      <c r="R182" s="73" t="s">
        <v>91</v>
      </c>
      <c r="V182" s="60" t="str">
        <f>W182&amp;H182</f>
        <v>CONQUEST S1822голубой</v>
      </c>
      <c r="W182" s="60" t="str">
        <f>_xlfn.LET(_xlpm.TextCell,TEXT(G182,"###"),IF(_xlpm.TextCell&lt;&gt;"",IF(StyleSpaceSplit,IFERROR(IF(FIND(" ",_xlpm.TextCell)&gt;=1,MID(_xlpm.TextCell,1,FIND(" ",_xlpm.TextCell)-1),_xlpm.TextCell),_xlpm.TextCell),_xlpm.TextCell),""))</f>
        <v>CONQUEST S1822</v>
      </c>
      <c r="X182" s="60" t="str">
        <f>IF(A182&lt;&gt;"",IFERROR(IF(FIND(" ",G182)&gt;=1,MID(G182,FIND(" ",G182)+1,LEN(G182)),""),""),"")</f>
        <v>S1822</v>
      </c>
      <c r="AC182" s="51">
        <f>IFERROR(VALUE(MID($C182,1,2)),0)</f>
        <v>80</v>
      </c>
      <c r="AD182" s="44">
        <f>IFERROR(VALUE(MID($C182,4,3)),0)</f>
        <v>619</v>
      </c>
      <c r="AE182" s="51">
        <f>VALUE(RIGHT("00"&amp;AC182,2)&amp;RIGHT("000"&amp;AD182,3))</f>
        <v>80619</v>
      </c>
    </row>
    <row r="183" spans="1:31">
      <c r="A183" s="60" t="str">
        <f>IF(G183&amp;Q183&lt;&gt;"",W183&amp;Q183,"")</f>
        <v>CONQUEST S1822blue</v>
      </c>
      <c r="B183" s="60" t="str">
        <f>IF(C183&lt;&gt;"",LEFT(C183,9),"")</f>
        <v>80-619-19</v>
      </c>
      <c r="C183" s="73" t="s">
        <v>2441</v>
      </c>
      <c r="D183" s="73" t="s">
        <v>2439</v>
      </c>
      <c r="E183" s="73" t="s">
        <v>910</v>
      </c>
      <c r="F183" s="74">
        <v>59</v>
      </c>
      <c r="G183" s="73" t="s">
        <v>2440</v>
      </c>
      <c r="H183" s="73" t="s">
        <v>91</v>
      </c>
      <c r="I183" s="73" t="s">
        <v>906</v>
      </c>
      <c r="J183" s="73" t="s">
        <v>327</v>
      </c>
      <c r="K183" s="73" t="s">
        <v>387</v>
      </c>
      <c r="L183" s="73" t="s">
        <v>383</v>
      </c>
      <c r="M183" s="73" t="s">
        <v>384</v>
      </c>
      <c r="N183" s="73" t="s">
        <v>43</v>
      </c>
      <c r="O183" s="73" t="s">
        <v>386</v>
      </c>
      <c r="P183" s="73" t="s">
        <v>907</v>
      </c>
      <c r="Q183" s="73" t="s">
        <v>932</v>
      </c>
      <c r="R183" s="73" t="s">
        <v>91</v>
      </c>
      <c r="V183" s="60" t="str">
        <f>W183&amp;H183</f>
        <v>CONQUEST S1822голубой</v>
      </c>
      <c r="W183" s="60" t="str">
        <f>_xlfn.LET(_xlpm.TextCell,TEXT(G183,"###"),IF(_xlpm.TextCell&lt;&gt;"",IF(StyleSpaceSplit,IFERROR(IF(FIND(" ",_xlpm.TextCell)&gt;=1,MID(_xlpm.TextCell,1,FIND(" ",_xlpm.TextCell)-1),_xlpm.TextCell),_xlpm.TextCell),_xlpm.TextCell),""))</f>
        <v>CONQUEST S1822</v>
      </c>
      <c r="X183" s="60" t="str">
        <f>IF(A183&lt;&gt;"",IFERROR(IF(FIND(" ",G183)&gt;=1,MID(G183,FIND(" ",G183)+1,LEN(G183)),""),""),"")</f>
        <v>S1822</v>
      </c>
      <c r="AC183" s="51">
        <f>IFERROR(VALUE(MID($C183,1,2)),0)</f>
        <v>80</v>
      </c>
      <c r="AD183" s="44">
        <f>IFERROR(VALUE(MID($C183,4,3)),0)</f>
        <v>619</v>
      </c>
      <c r="AE183" s="51">
        <f>VALUE(RIGHT("00"&amp;AC183,2)&amp;RIGHT("000"&amp;AD183,3))</f>
        <v>80619</v>
      </c>
    </row>
    <row r="184" spans="1:31">
      <c r="A184" s="60" t="str">
        <f>IF(G184&amp;Q184&lt;&gt;"",W184&amp;Q184,"")</f>
        <v>CONQUEST STAR/Staupe</v>
      </c>
      <c r="B184" s="60" t="str">
        <f>IF(C184&lt;&gt;"",LEFT(C184,9),"")</f>
        <v>80-417-02</v>
      </c>
      <c r="C184" s="73" t="s">
        <v>2448</v>
      </c>
      <c r="D184" s="73" t="s">
        <v>2449</v>
      </c>
      <c r="E184" s="73" t="s">
        <v>956</v>
      </c>
      <c r="F184" s="74">
        <v>55</v>
      </c>
      <c r="G184" s="73" t="s">
        <v>2444</v>
      </c>
      <c r="H184" s="73" t="s">
        <v>63</v>
      </c>
      <c r="I184" s="73" t="s">
        <v>2445</v>
      </c>
      <c r="J184" s="73" t="s">
        <v>327</v>
      </c>
      <c r="K184" s="73" t="s">
        <v>382</v>
      </c>
      <c r="L184" s="73" t="s">
        <v>383</v>
      </c>
      <c r="M184" s="73" t="s">
        <v>384</v>
      </c>
      <c r="N184" s="73" t="s">
        <v>32</v>
      </c>
      <c r="O184" s="73" t="s">
        <v>385</v>
      </c>
      <c r="P184" s="73" t="s">
        <v>907</v>
      </c>
      <c r="Q184" s="73" t="s">
        <v>1291</v>
      </c>
      <c r="R184" s="73" t="s">
        <v>63</v>
      </c>
      <c r="V184" s="60" t="str">
        <f>W184&amp;H184</f>
        <v>CONQUEST STAR/Sбежевый</v>
      </c>
      <c r="W184" s="60" t="str">
        <f>_xlfn.LET(_xlpm.TextCell,TEXT(G184,"###"),IF(_xlpm.TextCell&lt;&gt;"",IF(StyleSpaceSplit,IFERROR(IF(FIND(" ",_xlpm.TextCell)&gt;=1,MID(_xlpm.TextCell,1,FIND(" ",_xlpm.TextCell)-1),_xlpm.TextCell),_xlpm.TextCell),_xlpm.TextCell),""))</f>
        <v>CONQUEST STAR/S</v>
      </c>
      <c r="X184" s="60" t="str">
        <f>IF(A184&lt;&gt;"",IFERROR(IF(FIND(" ",G184)&gt;=1,MID(G184,FIND(" ",G184)+1,LEN(G184)),""),""),"")</f>
        <v>STAR/S</v>
      </c>
      <c r="AC184" s="51">
        <f>IFERROR(VALUE(MID($C184,1,2)),0)</f>
        <v>80</v>
      </c>
      <c r="AD184" s="44">
        <f>IFERROR(VALUE(MID($C184,4,3)),0)</f>
        <v>417</v>
      </c>
      <c r="AE184" s="51">
        <f>VALUE(RIGHT("00"&amp;AC184,2)&amp;RIGHT("000"&amp;AD184,3))</f>
        <v>80417</v>
      </c>
    </row>
    <row r="185" spans="1:31">
      <c r="A185" s="60" t="str">
        <f>IF(G185&amp;Q185&lt;&gt;"",W185&amp;Q185,"")</f>
        <v>CONQUEST STAR/Staupe</v>
      </c>
      <c r="B185" s="60" t="str">
        <f>IF(C185&lt;&gt;"",LEFT(C185,9),"")</f>
        <v>80-417-02</v>
      </c>
      <c r="C185" s="73" t="s">
        <v>2450</v>
      </c>
      <c r="D185" s="73" t="s">
        <v>2449</v>
      </c>
      <c r="E185" s="73" t="s">
        <v>904</v>
      </c>
      <c r="F185" s="74">
        <v>57</v>
      </c>
      <c r="G185" s="73" t="s">
        <v>2444</v>
      </c>
      <c r="H185" s="73" t="s">
        <v>63</v>
      </c>
      <c r="I185" s="73" t="s">
        <v>2445</v>
      </c>
      <c r="J185" s="73" t="s">
        <v>327</v>
      </c>
      <c r="K185" s="73" t="s">
        <v>382</v>
      </c>
      <c r="L185" s="73" t="s">
        <v>383</v>
      </c>
      <c r="M185" s="73" t="s">
        <v>384</v>
      </c>
      <c r="N185" s="73" t="s">
        <v>32</v>
      </c>
      <c r="O185" s="73" t="s">
        <v>385</v>
      </c>
      <c r="P185" s="73" t="s">
        <v>907</v>
      </c>
      <c r="Q185" s="73" t="s">
        <v>1291</v>
      </c>
      <c r="R185" s="73" t="s">
        <v>63</v>
      </c>
      <c r="V185" s="60" t="str">
        <f>W185&amp;H185</f>
        <v>CONQUEST STAR/Sбежевый</v>
      </c>
      <c r="W185" s="60" t="str">
        <f>_xlfn.LET(_xlpm.TextCell,TEXT(G185,"###"),IF(_xlpm.TextCell&lt;&gt;"",IF(StyleSpaceSplit,IFERROR(IF(FIND(" ",_xlpm.TextCell)&gt;=1,MID(_xlpm.TextCell,1,FIND(" ",_xlpm.TextCell)-1),_xlpm.TextCell),_xlpm.TextCell),_xlpm.TextCell),""))</f>
        <v>CONQUEST STAR/S</v>
      </c>
      <c r="X185" s="60" t="str">
        <f>IF(A185&lt;&gt;"",IFERROR(IF(FIND(" ",G185)&gt;=1,MID(G185,FIND(" ",G185)+1,LEN(G185)),""),""),"")</f>
        <v>STAR/S</v>
      </c>
      <c r="AC185" s="51">
        <f>IFERROR(VALUE(MID($C185,1,2)),0)</f>
        <v>80</v>
      </c>
      <c r="AD185" s="44">
        <f>IFERROR(VALUE(MID($C185,4,3)),0)</f>
        <v>417</v>
      </c>
      <c r="AE185" s="51">
        <f>VALUE(RIGHT("00"&amp;AC185,2)&amp;RIGHT("000"&amp;AD185,3))</f>
        <v>80417</v>
      </c>
    </row>
    <row r="186" spans="1:31">
      <c r="A186" s="60" t="str">
        <f>IF(G186&amp;Q186&lt;&gt;"",W186&amp;Q186,"")</f>
        <v>CONQUEST STAR/Staupe</v>
      </c>
      <c r="B186" s="60" t="str">
        <f>IF(C186&lt;&gt;"",LEFT(C186,9),"")</f>
        <v>80-417-02</v>
      </c>
      <c r="C186" s="73" t="s">
        <v>2451</v>
      </c>
      <c r="D186" s="73" t="s">
        <v>2449</v>
      </c>
      <c r="E186" s="73" t="s">
        <v>910</v>
      </c>
      <c r="F186" s="74">
        <v>59</v>
      </c>
      <c r="G186" s="73" t="s">
        <v>2444</v>
      </c>
      <c r="H186" s="73" t="s">
        <v>63</v>
      </c>
      <c r="I186" s="73" t="s">
        <v>2445</v>
      </c>
      <c r="J186" s="73" t="s">
        <v>327</v>
      </c>
      <c r="K186" s="73" t="s">
        <v>382</v>
      </c>
      <c r="L186" s="73" t="s">
        <v>383</v>
      </c>
      <c r="M186" s="73" t="s">
        <v>384</v>
      </c>
      <c r="N186" s="73" t="s">
        <v>32</v>
      </c>
      <c r="O186" s="73" t="s">
        <v>385</v>
      </c>
      <c r="P186" s="73" t="s">
        <v>907</v>
      </c>
      <c r="Q186" s="73" t="s">
        <v>1291</v>
      </c>
      <c r="R186" s="73" t="s">
        <v>63</v>
      </c>
      <c r="V186" s="60" t="str">
        <f>W186&amp;H186</f>
        <v>CONQUEST STAR/Sбежевый</v>
      </c>
      <c r="W186" s="60" t="str">
        <f>_xlfn.LET(_xlpm.TextCell,TEXT(G186,"###"),IF(_xlpm.TextCell&lt;&gt;"",IF(StyleSpaceSplit,IFERROR(IF(FIND(" ",_xlpm.TextCell)&gt;=1,MID(_xlpm.TextCell,1,FIND(" ",_xlpm.TextCell)-1),_xlpm.TextCell),_xlpm.TextCell),_xlpm.TextCell),""))</f>
        <v>CONQUEST STAR/S</v>
      </c>
      <c r="X186" s="60" t="str">
        <f>IF(A186&lt;&gt;"",IFERROR(IF(FIND(" ",G186)&gt;=1,MID(G186,FIND(" ",G186)+1,LEN(G186)),""),""),"")</f>
        <v>STAR/S</v>
      </c>
      <c r="AC186" s="51">
        <f>IFERROR(VALUE(MID($C186,1,2)),0)</f>
        <v>80</v>
      </c>
      <c r="AD186" s="44">
        <f>IFERROR(VALUE(MID($C186,4,3)),0)</f>
        <v>417</v>
      </c>
      <c r="AE186" s="51">
        <f>VALUE(RIGHT("00"&amp;AC186,2)&amp;RIGHT("000"&amp;AD186,3))</f>
        <v>80417</v>
      </c>
    </row>
    <row r="187" spans="1:31">
      <c r="A187" s="60" t="str">
        <f>IF(G187&amp;Q187&lt;&gt;"",W187&amp;Q187,"")</f>
        <v>CONQUEST STAR/Staupe</v>
      </c>
      <c r="B187" s="60" t="str">
        <f>IF(C187&lt;&gt;"",LEFT(C187,9),"")</f>
        <v>80-417-02</v>
      </c>
      <c r="C187" s="73" t="s">
        <v>2452</v>
      </c>
      <c r="D187" s="73" t="s">
        <v>2449</v>
      </c>
      <c r="E187" s="73" t="s">
        <v>912</v>
      </c>
      <c r="F187" s="74">
        <v>61</v>
      </c>
      <c r="G187" s="73" t="s">
        <v>2444</v>
      </c>
      <c r="H187" s="73" t="s">
        <v>63</v>
      </c>
      <c r="I187" s="73" t="s">
        <v>2445</v>
      </c>
      <c r="J187" s="73" t="s">
        <v>327</v>
      </c>
      <c r="K187" s="73" t="s">
        <v>382</v>
      </c>
      <c r="L187" s="73" t="s">
        <v>383</v>
      </c>
      <c r="M187" s="73" t="s">
        <v>384</v>
      </c>
      <c r="N187" s="73" t="s">
        <v>32</v>
      </c>
      <c r="O187" s="73" t="s">
        <v>385</v>
      </c>
      <c r="P187" s="73" t="s">
        <v>907</v>
      </c>
      <c r="Q187" s="73" t="s">
        <v>1291</v>
      </c>
      <c r="R187" s="73" t="s">
        <v>63</v>
      </c>
      <c r="V187" s="60" t="str">
        <f>W187&amp;H187</f>
        <v>CONQUEST STAR/Sбежевый</v>
      </c>
      <c r="W187" s="60" t="str">
        <f>_xlfn.LET(_xlpm.TextCell,TEXT(G187,"###"),IF(_xlpm.TextCell&lt;&gt;"",IF(StyleSpaceSplit,IFERROR(IF(FIND(" ",_xlpm.TextCell)&gt;=1,MID(_xlpm.TextCell,1,FIND(" ",_xlpm.TextCell)-1),_xlpm.TextCell),_xlpm.TextCell),_xlpm.TextCell),""))</f>
        <v>CONQUEST STAR/S</v>
      </c>
      <c r="X187" s="60" t="str">
        <f>IF(A187&lt;&gt;"",IFERROR(IF(FIND(" ",G187)&gt;=1,MID(G187,FIND(" ",G187)+1,LEN(G187)),""),""),"")</f>
        <v>STAR/S</v>
      </c>
      <c r="AC187" s="51">
        <f>IFERROR(VALUE(MID($C187,1,2)),0)</f>
        <v>80</v>
      </c>
      <c r="AD187" s="44">
        <f>IFERROR(VALUE(MID($C187,4,3)),0)</f>
        <v>417</v>
      </c>
      <c r="AE187" s="51">
        <f>VALUE(RIGHT("00"&amp;AC187,2)&amp;RIGHT("000"&amp;AD187,3))</f>
        <v>80417</v>
      </c>
    </row>
    <row r="188" spans="1:31">
      <c r="A188" s="60" t="str">
        <f>IF(G188&amp;Q188&lt;&gt;"",W188&amp;Q188,"")</f>
        <v>CONQUEST STAR/Sblue</v>
      </c>
      <c r="B188" s="60" t="str">
        <f>IF(C188&lt;&gt;"",LEFT(C188,9),"")</f>
        <v>80-417-19</v>
      </c>
      <c r="C188" s="73" t="s">
        <v>2442</v>
      </c>
      <c r="D188" s="73" t="s">
        <v>2443</v>
      </c>
      <c r="E188" s="73" t="s">
        <v>904</v>
      </c>
      <c r="F188" s="74">
        <v>57</v>
      </c>
      <c r="G188" s="73" t="s">
        <v>2444</v>
      </c>
      <c r="H188" s="73" t="s">
        <v>91</v>
      </c>
      <c r="I188" s="73" t="s">
        <v>2445</v>
      </c>
      <c r="J188" s="73" t="s">
        <v>327</v>
      </c>
      <c r="K188" s="73" t="s">
        <v>382</v>
      </c>
      <c r="L188" s="73" t="s">
        <v>383</v>
      </c>
      <c r="M188" s="73" t="s">
        <v>384</v>
      </c>
      <c r="N188" s="73" t="s">
        <v>32</v>
      </c>
      <c r="O188" s="73" t="s">
        <v>385</v>
      </c>
      <c r="P188" s="73" t="s">
        <v>907</v>
      </c>
      <c r="Q188" s="73" t="s">
        <v>932</v>
      </c>
      <c r="R188" s="73" t="s">
        <v>91</v>
      </c>
      <c r="V188" s="60" t="str">
        <f>W188&amp;H188</f>
        <v>CONQUEST STAR/Sголубой</v>
      </c>
      <c r="W188" s="60" t="str">
        <f>_xlfn.LET(_xlpm.TextCell,TEXT(G188,"###"),IF(_xlpm.TextCell&lt;&gt;"",IF(StyleSpaceSplit,IFERROR(IF(FIND(" ",_xlpm.TextCell)&gt;=1,MID(_xlpm.TextCell,1,FIND(" ",_xlpm.TextCell)-1),_xlpm.TextCell),_xlpm.TextCell),_xlpm.TextCell),""))</f>
        <v>CONQUEST STAR/S</v>
      </c>
      <c r="X188" s="60" t="str">
        <f>IF(A188&lt;&gt;"",IFERROR(IF(FIND(" ",G188)&gt;=1,MID(G188,FIND(" ",G188)+1,LEN(G188)),""),""),"")</f>
        <v>STAR/S</v>
      </c>
      <c r="AC188" s="51">
        <f>IFERROR(VALUE(MID($C188,1,2)),0)</f>
        <v>80</v>
      </c>
      <c r="AD188" s="44">
        <f>IFERROR(VALUE(MID($C188,4,3)),0)</f>
        <v>417</v>
      </c>
      <c r="AE188" s="51">
        <f>VALUE(RIGHT("00"&amp;AC188,2)&amp;RIGHT("000"&amp;AD188,3))</f>
        <v>80417</v>
      </c>
    </row>
    <row r="189" spans="1:31">
      <c r="A189" s="60" t="str">
        <f>IF(G189&amp;Q189&lt;&gt;"",W189&amp;Q189,"")</f>
        <v>CONQUEST STAR/Sblue</v>
      </c>
      <c r="B189" s="60" t="str">
        <f>IF(C189&lt;&gt;"",LEFT(C189,9),"")</f>
        <v>80-417-19</v>
      </c>
      <c r="C189" s="73" t="s">
        <v>2446</v>
      </c>
      <c r="D189" s="73" t="s">
        <v>2443</v>
      </c>
      <c r="E189" s="73" t="s">
        <v>910</v>
      </c>
      <c r="F189" s="74">
        <v>59</v>
      </c>
      <c r="G189" s="73" t="s">
        <v>2444</v>
      </c>
      <c r="H189" s="73" t="s">
        <v>91</v>
      </c>
      <c r="I189" s="73" t="s">
        <v>2445</v>
      </c>
      <c r="J189" s="73" t="s">
        <v>327</v>
      </c>
      <c r="K189" s="73" t="s">
        <v>382</v>
      </c>
      <c r="L189" s="73" t="s">
        <v>383</v>
      </c>
      <c r="M189" s="73" t="s">
        <v>384</v>
      </c>
      <c r="N189" s="73" t="s">
        <v>32</v>
      </c>
      <c r="O189" s="73" t="s">
        <v>385</v>
      </c>
      <c r="P189" s="73" t="s">
        <v>907</v>
      </c>
      <c r="Q189" s="73" t="s">
        <v>932</v>
      </c>
      <c r="R189" s="73" t="s">
        <v>91</v>
      </c>
      <c r="V189" s="60" t="str">
        <f>W189&amp;H189</f>
        <v>CONQUEST STAR/Sголубой</v>
      </c>
      <c r="W189" s="60" t="str">
        <f>_xlfn.LET(_xlpm.TextCell,TEXT(G189,"###"),IF(_xlpm.TextCell&lt;&gt;"",IF(StyleSpaceSplit,IFERROR(IF(FIND(" ",_xlpm.TextCell)&gt;=1,MID(_xlpm.TextCell,1,FIND(" ",_xlpm.TextCell)-1),_xlpm.TextCell),_xlpm.TextCell),_xlpm.TextCell),""))</f>
        <v>CONQUEST STAR/S</v>
      </c>
      <c r="X189" s="60" t="str">
        <f>IF(A189&lt;&gt;"",IFERROR(IF(FIND(" ",G189)&gt;=1,MID(G189,FIND(" ",G189)+1,LEN(G189)),""),""),"")</f>
        <v>STAR/S</v>
      </c>
      <c r="AC189" s="51">
        <f>IFERROR(VALUE(MID($C189,1,2)),0)</f>
        <v>80</v>
      </c>
      <c r="AD189" s="44">
        <f>IFERROR(VALUE(MID($C189,4,3)),0)</f>
        <v>417</v>
      </c>
      <c r="AE189" s="51">
        <f>VALUE(RIGHT("00"&amp;AC189,2)&amp;RIGHT("000"&amp;AD189,3))</f>
        <v>80417</v>
      </c>
    </row>
    <row r="190" spans="1:31">
      <c r="A190" s="60" t="str">
        <f>IF(G190&amp;Q190&lt;&gt;"",W190&amp;Q190,"")</f>
        <v>CONQUEST STAR/Sblue</v>
      </c>
      <c r="B190" s="60" t="str">
        <f>IF(C190&lt;&gt;"",LEFT(C190,9),"")</f>
        <v>80-417-19</v>
      </c>
      <c r="C190" s="73" t="s">
        <v>2447</v>
      </c>
      <c r="D190" s="73" t="s">
        <v>2443</v>
      </c>
      <c r="E190" s="73" t="s">
        <v>912</v>
      </c>
      <c r="F190" s="74">
        <v>61</v>
      </c>
      <c r="G190" s="73" t="s">
        <v>2444</v>
      </c>
      <c r="H190" s="73" t="s">
        <v>91</v>
      </c>
      <c r="I190" s="73" t="s">
        <v>2445</v>
      </c>
      <c r="J190" s="73" t="s">
        <v>327</v>
      </c>
      <c r="K190" s="73" t="s">
        <v>382</v>
      </c>
      <c r="L190" s="73" t="s">
        <v>383</v>
      </c>
      <c r="M190" s="73" t="s">
        <v>384</v>
      </c>
      <c r="N190" s="73" t="s">
        <v>32</v>
      </c>
      <c r="O190" s="73" t="s">
        <v>385</v>
      </c>
      <c r="P190" s="73" t="s">
        <v>907</v>
      </c>
      <c r="Q190" s="73" t="s">
        <v>932</v>
      </c>
      <c r="R190" s="73" t="s">
        <v>91</v>
      </c>
      <c r="V190" s="60" t="str">
        <f>W190&amp;H190</f>
        <v>CONQUEST STAR/Sголубой</v>
      </c>
      <c r="W190" s="60" t="str">
        <f>_xlfn.LET(_xlpm.TextCell,TEXT(G190,"###"),IF(_xlpm.TextCell&lt;&gt;"",IF(StyleSpaceSplit,IFERROR(IF(FIND(" ",_xlpm.TextCell)&gt;=1,MID(_xlpm.TextCell,1,FIND(" ",_xlpm.TextCell)-1),_xlpm.TextCell),_xlpm.TextCell),_xlpm.TextCell),""))</f>
        <v>CONQUEST STAR/S</v>
      </c>
      <c r="X190" s="60" t="str">
        <f>IF(A190&lt;&gt;"",IFERROR(IF(FIND(" ",G190)&gt;=1,MID(G190,FIND(" ",G190)+1,LEN(G190)),""),""),"")</f>
        <v>STAR/S</v>
      </c>
      <c r="AC190" s="51">
        <f>IFERROR(VALUE(MID($C190,1,2)),0)</f>
        <v>80</v>
      </c>
      <c r="AD190" s="44">
        <f>IFERROR(VALUE(MID($C190,4,3)),0)</f>
        <v>417</v>
      </c>
      <c r="AE190" s="51">
        <f>VALUE(RIGHT("00"&amp;AC190,2)&amp;RIGHT("000"&amp;AD190,3))</f>
        <v>80417</v>
      </c>
    </row>
    <row r="191" spans="1:31">
      <c r="A191" s="60" t="str">
        <f>IF(G191&amp;Q191&lt;&gt;"",W191&amp;Q191,"")</f>
        <v>CONQUEST STAR/Scognac</v>
      </c>
      <c r="B191" s="60" t="str">
        <f>IF(C191&lt;&gt;"",LEFT(C191,9),"")</f>
        <v>80-417-13</v>
      </c>
      <c r="C191" s="73" t="s">
        <v>2683</v>
      </c>
      <c r="D191" s="73" t="s">
        <v>2684</v>
      </c>
      <c r="E191" s="73" t="s">
        <v>956</v>
      </c>
      <c r="F191" s="74">
        <v>55</v>
      </c>
      <c r="G191" s="73" t="s">
        <v>2444</v>
      </c>
      <c r="H191" s="73" t="s">
        <v>217</v>
      </c>
      <c r="I191" s="73" t="s">
        <v>2445</v>
      </c>
      <c r="J191" s="73" t="s">
        <v>327</v>
      </c>
      <c r="K191" s="73" t="s">
        <v>382</v>
      </c>
      <c r="L191" s="73" t="s">
        <v>383</v>
      </c>
      <c r="M191" s="73" t="s">
        <v>384</v>
      </c>
      <c r="N191" s="73" t="s">
        <v>32</v>
      </c>
      <c r="O191" s="73" t="s">
        <v>385</v>
      </c>
      <c r="P191" s="73" t="s">
        <v>907</v>
      </c>
      <c r="Q191" s="73" t="s">
        <v>1193</v>
      </c>
      <c r="R191" s="73" t="s">
        <v>199</v>
      </c>
      <c r="V191" s="60" t="str">
        <f>W191&amp;H191</f>
        <v>CONQUEST STAR/Sрыжий</v>
      </c>
      <c r="W191" s="60" t="str">
        <f>_xlfn.LET(_xlpm.TextCell,TEXT(G191,"###"),IF(_xlpm.TextCell&lt;&gt;"",IF(StyleSpaceSplit,IFERROR(IF(FIND(" ",_xlpm.TextCell)&gt;=1,MID(_xlpm.TextCell,1,FIND(" ",_xlpm.TextCell)-1),_xlpm.TextCell),_xlpm.TextCell),_xlpm.TextCell),""))</f>
        <v>CONQUEST STAR/S</v>
      </c>
      <c r="X191" s="60" t="str">
        <f>IF(A191&lt;&gt;"",IFERROR(IF(FIND(" ",G191)&gt;=1,MID(G191,FIND(" ",G191)+1,LEN(G191)),""),""),"")</f>
        <v>STAR/S</v>
      </c>
      <c r="AC191" s="51">
        <f>IFERROR(VALUE(MID($C191,1,2)),0)</f>
        <v>80</v>
      </c>
      <c r="AD191" s="44">
        <f>IFERROR(VALUE(MID($C191,4,3)),0)</f>
        <v>417</v>
      </c>
      <c r="AE191" s="51">
        <f>VALUE(RIGHT("00"&amp;AC191,2)&amp;RIGHT("000"&amp;AD191,3))</f>
        <v>80417</v>
      </c>
    </row>
    <row r="192" spans="1:31">
      <c r="A192" s="60" t="str">
        <f>IF(G192&amp;Q192&lt;&gt;"",W192&amp;Q192,"")</f>
        <v>CONQUEST STAR/Scognac</v>
      </c>
      <c r="B192" s="60" t="str">
        <f>IF(C192&lt;&gt;"",LEFT(C192,9),"")</f>
        <v>80-417-13</v>
      </c>
      <c r="C192" s="73" t="s">
        <v>2685</v>
      </c>
      <c r="D192" s="73" t="s">
        <v>2684</v>
      </c>
      <c r="E192" s="73" t="s">
        <v>910</v>
      </c>
      <c r="F192" s="74">
        <v>59</v>
      </c>
      <c r="G192" s="73" t="s">
        <v>2444</v>
      </c>
      <c r="H192" s="73" t="s">
        <v>217</v>
      </c>
      <c r="I192" s="73" t="s">
        <v>2445</v>
      </c>
      <c r="J192" s="73" t="s">
        <v>327</v>
      </c>
      <c r="K192" s="73" t="s">
        <v>382</v>
      </c>
      <c r="L192" s="73" t="s">
        <v>383</v>
      </c>
      <c r="M192" s="73" t="s">
        <v>384</v>
      </c>
      <c r="N192" s="73" t="s">
        <v>32</v>
      </c>
      <c r="O192" s="73" t="s">
        <v>385</v>
      </c>
      <c r="P192" s="73" t="s">
        <v>907</v>
      </c>
      <c r="Q192" s="73" t="s">
        <v>1193</v>
      </c>
      <c r="R192" s="73" t="s">
        <v>199</v>
      </c>
      <c r="V192" s="60" t="str">
        <f>W192&amp;H192</f>
        <v>CONQUEST STAR/Sрыжий</v>
      </c>
      <c r="W192" s="60" t="str">
        <f>_xlfn.LET(_xlpm.TextCell,TEXT(G192,"###"),IF(_xlpm.TextCell&lt;&gt;"",IF(StyleSpaceSplit,IFERROR(IF(FIND(" ",_xlpm.TextCell)&gt;=1,MID(_xlpm.TextCell,1,FIND(" ",_xlpm.TextCell)-1),_xlpm.TextCell),_xlpm.TextCell),_xlpm.TextCell),""))</f>
        <v>CONQUEST STAR/S</v>
      </c>
      <c r="X192" s="60" t="str">
        <f>IF(A192&lt;&gt;"",IFERROR(IF(FIND(" ",G192)&gt;=1,MID(G192,FIND(" ",G192)+1,LEN(G192)),""),""),"")</f>
        <v>STAR/S</v>
      </c>
      <c r="AC192" s="51">
        <f>IFERROR(VALUE(MID($C192,1,2)),0)</f>
        <v>80</v>
      </c>
      <c r="AD192" s="44">
        <f>IFERROR(VALUE(MID($C192,4,3)),0)</f>
        <v>417</v>
      </c>
      <c r="AE192" s="51">
        <f>VALUE(RIGHT("00"&amp;AC192,2)&amp;RIGHT("000"&amp;AD192,3))</f>
        <v>80417</v>
      </c>
    </row>
    <row r="193" spans="1:31">
      <c r="A193" s="60" t="str">
        <f>IF(G193&amp;Q193&lt;&gt;"",W193&amp;Q193,"")</f>
        <v>CONQUEST STAR/Scognac</v>
      </c>
      <c r="B193" s="60" t="str">
        <f>IF(C193&lt;&gt;"",LEFT(C193,9),"")</f>
        <v>80-417-13</v>
      </c>
      <c r="C193" s="73" t="s">
        <v>2686</v>
      </c>
      <c r="D193" s="73" t="s">
        <v>2684</v>
      </c>
      <c r="E193" s="73" t="s">
        <v>912</v>
      </c>
      <c r="F193" s="74">
        <v>61</v>
      </c>
      <c r="G193" s="73" t="s">
        <v>2444</v>
      </c>
      <c r="H193" s="73" t="s">
        <v>217</v>
      </c>
      <c r="I193" s="73" t="s">
        <v>2445</v>
      </c>
      <c r="J193" s="73" t="s">
        <v>327</v>
      </c>
      <c r="K193" s="73" t="s">
        <v>382</v>
      </c>
      <c r="L193" s="73" t="s">
        <v>383</v>
      </c>
      <c r="M193" s="73" t="s">
        <v>384</v>
      </c>
      <c r="N193" s="73" t="s">
        <v>32</v>
      </c>
      <c r="O193" s="73" t="s">
        <v>385</v>
      </c>
      <c r="P193" s="73" t="s">
        <v>907</v>
      </c>
      <c r="Q193" s="73" t="s">
        <v>1193</v>
      </c>
      <c r="R193" s="73" t="s">
        <v>199</v>
      </c>
      <c r="V193" s="60" t="str">
        <f>W193&amp;H193</f>
        <v>CONQUEST STAR/Sрыжий</v>
      </c>
      <c r="W193" s="60" t="str">
        <f>_xlfn.LET(_xlpm.TextCell,TEXT(G193,"###"),IF(_xlpm.TextCell&lt;&gt;"",IF(StyleSpaceSplit,IFERROR(IF(FIND(" ",_xlpm.TextCell)&gt;=1,MID(_xlpm.TextCell,1,FIND(" ",_xlpm.TextCell)-1),_xlpm.TextCell),_xlpm.TextCell),_xlpm.TextCell),""))</f>
        <v>CONQUEST STAR/S</v>
      </c>
      <c r="X193" s="60" t="str">
        <f>IF(A193&lt;&gt;"",IFERROR(IF(FIND(" ",G193)&gt;=1,MID(G193,FIND(" ",G193)+1,LEN(G193)),""),""),"")</f>
        <v>STAR/S</v>
      </c>
      <c r="AC193" s="51">
        <f>IFERROR(VALUE(MID($C193,1,2)),0)</f>
        <v>80</v>
      </c>
      <c r="AD193" s="44">
        <f>IFERROR(VALUE(MID($C193,4,3)),0)</f>
        <v>417</v>
      </c>
      <c r="AE193" s="51">
        <f>VALUE(RIGHT("00"&amp;AC193,2)&amp;RIGHT("000"&amp;AD193,3))</f>
        <v>80417</v>
      </c>
    </row>
    <row r="194" spans="1:31">
      <c r="A194" s="60" t="str">
        <f>IF(G194&amp;Q194&lt;&gt;"",W194&amp;Q194,"")</f>
        <v>CONQUEST STAR/Scognac</v>
      </c>
      <c r="B194" s="60" t="str">
        <f>IF(C194&lt;&gt;"",LEFT(C194,9),"")</f>
        <v>80-417-13</v>
      </c>
      <c r="C194" s="73" t="s">
        <v>2687</v>
      </c>
      <c r="D194" s="73" t="s">
        <v>2684</v>
      </c>
      <c r="E194" s="73" t="s">
        <v>904</v>
      </c>
      <c r="F194" s="74">
        <v>57</v>
      </c>
      <c r="G194" s="73" t="s">
        <v>2444</v>
      </c>
      <c r="H194" s="73" t="s">
        <v>217</v>
      </c>
      <c r="I194" s="73" t="s">
        <v>2445</v>
      </c>
      <c r="J194" s="73" t="s">
        <v>327</v>
      </c>
      <c r="K194" s="73" t="s">
        <v>382</v>
      </c>
      <c r="L194" s="73" t="s">
        <v>383</v>
      </c>
      <c r="M194" s="73" t="s">
        <v>384</v>
      </c>
      <c r="N194" s="73" t="s">
        <v>32</v>
      </c>
      <c r="O194" s="73" t="s">
        <v>385</v>
      </c>
      <c r="P194" s="73" t="s">
        <v>907</v>
      </c>
      <c r="Q194" s="73" t="s">
        <v>1193</v>
      </c>
      <c r="R194" s="73" t="s">
        <v>199</v>
      </c>
      <c r="V194" s="60" t="str">
        <f>W194&amp;H194</f>
        <v>CONQUEST STAR/Sрыжий</v>
      </c>
      <c r="W194" s="60" t="str">
        <f>_xlfn.LET(_xlpm.TextCell,TEXT(G194,"###"),IF(_xlpm.TextCell&lt;&gt;"",IF(StyleSpaceSplit,IFERROR(IF(FIND(" ",_xlpm.TextCell)&gt;=1,MID(_xlpm.TextCell,1,FIND(" ",_xlpm.TextCell)-1),_xlpm.TextCell),_xlpm.TextCell),_xlpm.TextCell),""))</f>
        <v>CONQUEST STAR/S</v>
      </c>
      <c r="X194" s="60" t="str">
        <f>IF(A194&lt;&gt;"",IFERROR(IF(FIND(" ",G194)&gt;=1,MID(G194,FIND(" ",G194)+1,LEN(G194)),""),""),"")</f>
        <v>STAR/S</v>
      </c>
      <c r="AC194" s="51">
        <f>IFERROR(VALUE(MID($C194,1,2)),0)</f>
        <v>80</v>
      </c>
      <c r="AD194" s="44">
        <f>IFERROR(VALUE(MID($C194,4,3)),0)</f>
        <v>417</v>
      </c>
      <c r="AE194" s="51">
        <f>VALUE(RIGHT("00"&amp;AC194,2)&amp;RIGHT("000"&amp;AD194,3))</f>
        <v>80417</v>
      </c>
    </row>
    <row r="195" spans="1:31">
      <c r="A195" s="60" t="str">
        <f>IF(G195&amp;Q195&lt;&gt;"",W195&amp;Q195,"")</f>
        <v>CONQUEST SWEATgreen</v>
      </c>
      <c r="B195" s="60" t="str">
        <f>IF(C195&lt;&gt;"",LEFT(C195,9),"")</f>
        <v>80-161-07</v>
      </c>
      <c r="C195" s="73" t="s">
        <v>2076</v>
      </c>
      <c r="D195" s="73" t="s">
        <v>2077</v>
      </c>
      <c r="E195" s="73" t="s">
        <v>904</v>
      </c>
      <c r="F195" s="74">
        <v>57</v>
      </c>
      <c r="G195" s="73" t="s">
        <v>2078</v>
      </c>
      <c r="H195" s="73" t="s">
        <v>60</v>
      </c>
      <c r="I195" s="73" t="s">
        <v>906</v>
      </c>
      <c r="J195" s="73" t="s">
        <v>327</v>
      </c>
      <c r="K195" s="73" t="s">
        <v>382</v>
      </c>
      <c r="L195" s="73" t="s">
        <v>383</v>
      </c>
      <c r="M195" s="73" t="s">
        <v>388</v>
      </c>
      <c r="N195" s="73" t="s">
        <v>43</v>
      </c>
      <c r="O195" s="73" t="s">
        <v>385</v>
      </c>
      <c r="P195" s="73" t="s">
        <v>907</v>
      </c>
      <c r="Q195" s="73" t="s">
        <v>990</v>
      </c>
      <c r="R195" s="73" t="s">
        <v>60</v>
      </c>
      <c r="V195" s="60" t="str">
        <f>W195&amp;H195</f>
        <v>CONQUEST SWEATзеленый</v>
      </c>
      <c r="W195" s="60" t="str">
        <f>_xlfn.LET(_xlpm.TextCell,TEXT(G195,"###"),IF(_xlpm.TextCell&lt;&gt;"",IF(StyleSpaceSplit,IFERROR(IF(FIND(" ",_xlpm.TextCell)&gt;=1,MID(_xlpm.TextCell,1,FIND(" ",_xlpm.TextCell)-1),_xlpm.TextCell),_xlpm.TextCell),_xlpm.TextCell),""))</f>
        <v>CONQUEST SWEAT</v>
      </c>
      <c r="X195" s="60" t="str">
        <f>IF(A195&lt;&gt;"",IFERROR(IF(FIND(" ",G195)&gt;=1,MID(G195,FIND(" ",G195)+1,LEN(G195)),""),""),"")</f>
        <v>SWEAT</v>
      </c>
      <c r="AC195" s="51">
        <f>IFERROR(VALUE(MID($C195,1,2)),0)</f>
        <v>80</v>
      </c>
      <c r="AD195" s="44">
        <f>IFERROR(VALUE(MID($C195,4,3)),0)</f>
        <v>161</v>
      </c>
      <c r="AE195" s="51">
        <f>VALUE(RIGHT("00"&amp;AC195,2)&amp;RIGHT("000"&amp;AD195,3))</f>
        <v>80161</v>
      </c>
    </row>
    <row r="196" spans="1:31">
      <c r="A196" s="60" t="str">
        <f>IF(G196&amp;Q196&lt;&gt;"",W196&amp;Q196,"")</f>
        <v>CONQUEST SWEATgreen</v>
      </c>
      <c r="B196" s="60" t="str">
        <f>IF(C196&lt;&gt;"",LEFT(C196,9),"")</f>
        <v>80-161-07</v>
      </c>
      <c r="C196" s="73" t="s">
        <v>2079</v>
      </c>
      <c r="D196" s="73" t="s">
        <v>2077</v>
      </c>
      <c r="E196" s="73" t="s">
        <v>910</v>
      </c>
      <c r="F196" s="74">
        <v>59</v>
      </c>
      <c r="G196" s="73" t="s">
        <v>2078</v>
      </c>
      <c r="H196" s="73" t="s">
        <v>60</v>
      </c>
      <c r="I196" s="73" t="s">
        <v>906</v>
      </c>
      <c r="J196" s="73" t="s">
        <v>327</v>
      </c>
      <c r="K196" s="73" t="s">
        <v>382</v>
      </c>
      <c r="L196" s="73" t="s">
        <v>383</v>
      </c>
      <c r="M196" s="73" t="s">
        <v>388</v>
      </c>
      <c r="N196" s="73" t="s">
        <v>43</v>
      </c>
      <c r="O196" s="73" t="s">
        <v>385</v>
      </c>
      <c r="P196" s="73" t="s">
        <v>907</v>
      </c>
      <c r="Q196" s="73" t="s">
        <v>990</v>
      </c>
      <c r="R196" s="73" t="s">
        <v>60</v>
      </c>
      <c r="V196" s="60" t="str">
        <f>W196&amp;H196</f>
        <v>CONQUEST SWEATзеленый</v>
      </c>
      <c r="W196" s="60" t="str">
        <f>_xlfn.LET(_xlpm.TextCell,TEXT(G196,"###"),IF(_xlpm.TextCell&lt;&gt;"",IF(StyleSpaceSplit,IFERROR(IF(FIND(" ",_xlpm.TextCell)&gt;=1,MID(_xlpm.TextCell,1,FIND(" ",_xlpm.TextCell)-1),_xlpm.TextCell),_xlpm.TextCell),_xlpm.TextCell),""))</f>
        <v>CONQUEST SWEAT</v>
      </c>
      <c r="X196" s="60" t="str">
        <f>IF(A196&lt;&gt;"",IFERROR(IF(FIND(" ",G196)&gt;=1,MID(G196,FIND(" ",G196)+1,LEN(G196)),""),""),"")</f>
        <v>SWEAT</v>
      </c>
      <c r="AC196" s="51">
        <f>IFERROR(VALUE(MID($C196,1,2)),0)</f>
        <v>80</v>
      </c>
      <c r="AD196" s="44">
        <f>IFERROR(VALUE(MID($C196,4,3)),0)</f>
        <v>161</v>
      </c>
      <c r="AE196" s="51">
        <f>VALUE(RIGHT("00"&amp;AC196,2)&amp;RIGHT("000"&amp;AD196,3))</f>
        <v>80161</v>
      </c>
    </row>
    <row r="197" spans="1:31">
      <c r="A197" s="60" t="str">
        <f>IF(G197&amp;Q197&lt;&gt;"",W197&amp;Q197,"")</f>
        <v>CONQUEST SWEATgreen</v>
      </c>
      <c r="B197" s="60" t="str">
        <f>IF(C197&lt;&gt;"",LEFT(C197,9),"")</f>
        <v>80-161-07</v>
      </c>
      <c r="C197" s="73" t="s">
        <v>2080</v>
      </c>
      <c r="D197" s="73" t="s">
        <v>2077</v>
      </c>
      <c r="E197" s="73" t="s">
        <v>920</v>
      </c>
      <c r="F197" s="74">
        <v>58</v>
      </c>
      <c r="G197" s="73" t="s">
        <v>2078</v>
      </c>
      <c r="H197" s="73" t="s">
        <v>60</v>
      </c>
      <c r="I197" s="73" t="s">
        <v>906</v>
      </c>
      <c r="J197" s="73" t="s">
        <v>327</v>
      </c>
      <c r="K197" s="73" t="s">
        <v>382</v>
      </c>
      <c r="L197" s="73" t="s">
        <v>383</v>
      </c>
      <c r="M197" s="73" t="s">
        <v>388</v>
      </c>
      <c r="N197" s="73" t="s">
        <v>43</v>
      </c>
      <c r="O197" s="73" t="s">
        <v>385</v>
      </c>
      <c r="P197" s="73" t="s">
        <v>907</v>
      </c>
      <c r="Q197" s="73" t="s">
        <v>990</v>
      </c>
      <c r="R197" s="73" t="s">
        <v>60</v>
      </c>
      <c r="V197" s="60" t="str">
        <f>W197&amp;H197</f>
        <v>CONQUEST SWEATзеленый</v>
      </c>
      <c r="W197" s="60" t="str">
        <f>_xlfn.LET(_xlpm.TextCell,TEXT(G197,"###"),IF(_xlpm.TextCell&lt;&gt;"",IF(StyleSpaceSplit,IFERROR(IF(FIND(" ",_xlpm.TextCell)&gt;=1,MID(_xlpm.TextCell,1,FIND(" ",_xlpm.TextCell)-1),_xlpm.TextCell),_xlpm.TextCell),_xlpm.TextCell),""))</f>
        <v>CONQUEST SWEAT</v>
      </c>
      <c r="X197" s="60" t="str">
        <f>IF(A197&lt;&gt;"",IFERROR(IF(FIND(" ",G197)&gt;=1,MID(G197,FIND(" ",G197)+1,LEN(G197)),""),""),"")</f>
        <v>SWEAT</v>
      </c>
      <c r="AC197" s="51">
        <f>IFERROR(VALUE(MID($C197,1,2)),0)</f>
        <v>80</v>
      </c>
      <c r="AD197" s="44">
        <f>IFERROR(VALUE(MID($C197,4,3)),0)</f>
        <v>161</v>
      </c>
      <c r="AE197" s="51">
        <f>VALUE(RIGHT("00"&amp;AC197,2)&amp;RIGHT("000"&amp;AD197,3))</f>
        <v>80161</v>
      </c>
    </row>
    <row r="198" spans="1:31">
      <c r="A198" s="60" t="str">
        <f>IF(G198&amp;Q198&lt;&gt;"",W198&amp;Q198,"")</f>
        <v>CONQUEST SWEATgreen</v>
      </c>
      <c r="B198" s="60" t="str">
        <f>IF(C198&lt;&gt;"",LEFT(C198,9),"")</f>
        <v>80-161-07</v>
      </c>
      <c r="C198" s="73" t="s">
        <v>2081</v>
      </c>
      <c r="D198" s="73" t="s">
        <v>2077</v>
      </c>
      <c r="E198" s="73" t="s">
        <v>922</v>
      </c>
      <c r="F198" s="74">
        <v>60</v>
      </c>
      <c r="G198" s="73" t="s">
        <v>2078</v>
      </c>
      <c r="H198" s="73" t="s">
        <v>60</v>
      </c>
      <c r="I198" s="73" t="s">
        <v>906</v>
      </c>
      <c r="J198" s="73" t="s">
        <v>327</v>
      </c>
      <c r="K198" s="73" t="s">
        <v>382</v>
      </c>
      <c r="L198" s="73" t="s">
        <v>383</v>
      </c>
      <c r="M198" s="73" t="s">
        <v>388</v>
      </c>
      <c r="N198" s="73" t="s">
        <v>43</v>
      </c>
      <c r="O198" s="73" t="s">
        <v>385</v>
      </c>
      <c r="P198" s="73" t="s">
        <v>907</v>
      </c>
      <c r="Q198" s="73" t="s">
        <v>990</v>
      </c>
      <c r="R198" s="73" t="s">
        <v>60</v>
      </c>
      <c r="V198" s="60" t="str">
        <f>W198&amp;H198</f>
        <v>CONQUEST SWEATзеленый</v>
      </c>
      <c r="W198" s="60" t="str">
        <f>_xlfn.LET(_xlpm.TextCell,TEXT(G198,"###"),IF(_xlpm.TextCell&lt;&gt;"",IF(StyleSpaceSplit,IFERROR(IF(FIND(" ",_xlpm.TextCell)&gt;=1,MID(_xlpm.TextCell,1,FIND(" ",_xlpm.TextCell)-1),_xlpm.TextCell),_xlpm.TextCell),_xlpm.TextCell),""))</f>
        <v>CONQUEST SWEAT</v>
      </c>
      <c r="X198" s="60" t="str">
        <f>IF(A198&lt;&gt;"",IFERROR(IF(FIND(" ",G198)&gt;=1,MID(G198,FIND(" ",G198)+1,LEN(G198)),""),""),"")</f>
        <v>SWEAT</v>
      </c>
      <c r="AC198" s="51">
        <f>IFERROR(VALUE(MID($C198,1,2)),0)</f>
        <v>80</v>
      </c>
      <c r="AD198" s="44">
        <f>IFERROR(VALUE(MID($C198,4,3)),0)</f>
        <v>161</v>
      </c>
      <c r="AE198" s="51">
        <f>VALUE(RIGHT("00"&amp;AC198,2)&amp;RIGHT("000"&amp;AD198,3))</f>
        <v>80161</v>
      </c>
    </row>
    <row r="199" spans="1:31">
      <c r="A199" s="60" t="str">
        <f>IF(G199&amp;Q199&lt;&gt;"",W199&amp;Q199,"")</f>
        <v>CONQUEST SWEATolive</v>
      </c>
      <c r="B199" s="60" t="str">
        <f>IF(C199&lt;&gt;"",LEFT(C199,9),"")</f>
        <v>80-161-03</v>
      </c>
      <c r="C199" s="73" t="s">
        <v>8021</v>
      </c>
      <c r="D199" s="73" t="s">
        <v>8022</v>
      </c>
      <c r="E199" s="73" t="s">
        <v>920</v>
      </c>
      <c r="F199" s="74">
        <v>58</v>
      </c>
      <c r="G199" s="73" t="s">
        <v>2078</v>
      </c>
      <c r="H199" s="73" t="s">
        <v>195</v>
      </c>
      <c r="I199" s="73" t="s">
        <v>906</v>
      </c>
      <c r="J199" s="73" t="s">
        <v>327</v>
      </c>
      <c r="K199" s="73" t="s">
        <v>382</v>
      </c>
      <c r="L199" s="73" t="s">
        <v>383</v>
      </c>
      <c r="M199" s="73" t="s">
        <v>384</v>
      </c>
      <c r="N199" s="73" t="s">
        <v>43</v>
      </c>
      <c r="O199" s="73" t="s">
        <v>385</v>
      </c>
      <c r="P199" s="73" t="s">
        <v>907</v>
      </c>
      <c r="Q199" s="73" t="s">
        <v>3430</v>
      </c>
      <c r="R199" s="73" t="s">
        <v>195</v>
      </c>
      <c r="V199" s="60" t="str">
        <f>W199&amp;H199</f>
        <v>CONQUEST SWEATоливковый</v>
      </c>
      <c r="W199" s="60" t="str">
        <f>_xlfn.LET(_xlpm.TextCell,TEXT(G199,"###"),IF(_xlpm.TextCell&lt;&gt;"",IF(StyleSpaceSplit,IFERROR(IF(FIND(" ",_xlpm.TextCell)&gt;=1,MID(_xlpm.TextCell,1,FIND(" ",_xlpm.TextCell)-1),_xlpm.TextCell),_xlpm.TextCell),_xlpm.TextCell),""))</f>
        <v>CONQUEST SWEAT</v>
      </c>
      <c r="X199" s="60" t="str">
        <f>IF(A199&lt;&gt;"",IFERROR(IF(FIND(" ",G199)&gt;=1,MID(G199,FIND(" ",G199)+1,LEN(G199)),""),""),"")</f>
        <v>SWEAT</v>
      </c>
      <c r="AC199" s="51">
        <f>IFERROR(VALUE(MID($C199,1,2)),0)</f>
        <v>80</v>
      </c>
      <c r="AD199" s="44">
        <f>IFERROR(VALUE(MID($C199,4,3)),0)</f>
        <v>161</v>
      </c>
      <c r="AE199" s="51">
        <f>VALUE(RIGHT("00"&amp;AC199,2)&amp;RIGHT("000"&amp;AD199,3))</f>
        <v>80161</v>
      </c>
    </row>
    <row r="200" spans="1:31">
      <c r="A200" s="60" t="str">
        <f>IF(G200&amp;Q200&lt;&gt;"",W200&amp;Q200,"")</f>
        <v>CONQUEST SWEATgrey</v>
      </c>
      <c r="B200" s="60" t="str">
        <f>IF(C200&lt;&gt;"",LEFT(C200,9),"")</f>
        <v>80-161-08</v>
      </c>
      <c r="C200" s="73" t="s">
        <v>2904</v>
      </c>
      <c r="D200" s="73" t="s">
        <v>2905</v>
      </c>
      <c r="E200" s="73" t="s">
        <v>904</v>
      </c>
      <c r="F200" s="74">
        <v>57</v>
      </c>
      <c r="G200" s="73" t="s">
        <v>2078</v>
      </c>
      <c r="H200" s="73" t="s">
        <v>83</v>
      </c>
      <c r="I200" s="73" t="s">
        <v>906</v>
      </c>
      <c r="J200" s="73" t="s">
        <v>327</v>
      </c>
      <c r="K200" s="73" t="s">
        <v>382</v>
      </c>
      <c r="L200" s="73" t="s">
        <v>383</v>
      </c>
      <c r="M200" s="73" t="s">
        <v>384</v>
      </c>
      <c r="N200" s="73" t="s">
        <v>43</v>
      </c>
      <c r="O200" s="73" t="s">
        <v>385</v>
      </c>
      <c r="P200" s="73" t="s">
        <v>907</v>
      </c>
      <c r="Q200" s="73" t="s">
        <v>917</v>
      </c>
      <c r="R200" s="73" t="s">
        <v>83</v>
      </c>
      <c r="V200" s="60" t="str">
        <f>W200&amp;H200</f>
        <v>CONQUEST SWEATсерый</v>
      </c>
      <c r="W200" s="60" t="str">
        <f>_xlfn.LET(_xlpm.TextCell,TEXT(G200,"###"),IF(_xlpm.TextCell&lt;&gt;"",IF(StyleSpaceSplit,IFERROR(IF(FIND(" ",_xlpm.TextCell)&gt;=1,MID(_xlpm.TextCell,1,FIND(" ",_xlpm.TextCell)-1),_xlpm.TextCell),_xlpm.TextCell),_xlpm.TextCell),""))</f>
        <v>CONQUEST SWEAT</v>
      </c>
      <c r="X200" s="60" t="str">
        <f>IF(A200&lt;&gt;"",IFERROR(IF(FIND(" ",G200)&gt;=1,MID(G200,FIND(" ",G200)+1,LEN(G200)),""),""),"")</f>
        <v>SWEAT</v>
      </c>
      <c r="AC200" s="51">
        <f>IFERROR(VALUE(MID($C200,1,2)),0)</f>
        <v>80</v>
      </c>
      <c r="AD200" s="44">
        <f>IFERROR(VALUE(MID($C200,4,3)),0)</f>
        <v>161</v>
      </c>
      <c r="AE200" s="51">
        <f>VALUE(RIGHT("00"&amp;AC200,2)&amp;RIGHT("000"&amp;AD200,3))</f>
        <v>80161</v>
      </c>
    </row>
    <row r="201" spans="1:31">
      <c r="A201" s="60" t="str">
        <f>IF(G201&amp;Q201&lt;&gt;"",W201&amp;Q201,"")</f>
        <v>CONQUEST SWEATgrey</v>
      </c>
      <c r="B201" s="60" t="str">
        <f>IF(C201&lt;&gt;"",LEFT(C201,9),"")</f>
        <v>80-161-08</v>
      </c>
      <c r="C201" s="73" t="s">
        <v>2906</v>
      </c>
      <c r="D201" s="73" t="s">
        <v>2905</v>
      </c>
      <c r="E201" s="73" t="s">
        <v>920</v>
      </c>
      <c r="F201" s="74">
        <v>58</v>
      </c>
      <c r="G201" s="73" t="s">
        <v>2078</v>
      </c>
      <c r="H201" s="73" t="s">
        <v>83</v>
      </c>
      <c r="I201" s="73" t="s">
        <v>906</v>
      </c>
      <c r="J201" s="73" t="s">
        <v>327</v>
      </c>
      <c r="K201" s="73" t="s">
        <v>382</v>
      </c>
      <c r="L201" s="73" t="s">
        <v>383</v>
      </c>
      <c r="M201" s="73" t="s">
        <v>384</v>
      </c>
      <c r="N201" s="73" t="s">
        <v>43</v>
      </c>
      <c r="O201" s="73" t="s">
        <v>385</v>
      </c>
      <c r="P201" s="73" t="s">
        <v>907</v>
      </c>
      <c r="Q201" s="73" t="s">
        <v>917</v>
      </c>
      <c r="R201" s="73" t="s">
        <v>83</v>
      </c>
      <c r="V201" s="60" t="str">
        <f>W201&amp;H201</f>
        <v>CONQUEST SWEATсерый</v>
      </c>
      <c r="W201" s="60" t="str">
        <f>_xlfn.LET(_xlpm.TextCell,TEXT(G201,"###"),IF(_xlpm.TextCell&lt;&gt;"",IF(StyleSpaceSplit,IFERROR(IF(FIND(" ",_xlpm.TextCell)&gt;=1,MID(_xlpm.TextCell,1,FIND(" ",_xlpm.TextCell)-1),_xlpm.TextCell),_xlpm.TextCell),_xlpm.TextCell),""))</f>
        <v>CONQUEST SWEAT</v>
      </c>
      <c r="X201" s="60" t="str">
        <f>IF(A201&lt;&gt;"",IFERROR(IF(FIND(" ",G201)&gt;=1,MID(G201,FIND(" ",G201)+1,LEN(G201)),""),""),"")</f>
        <v>SWEAT</v>
      </c>
      <c r="AC201" s="51">
        <f>IFERROR(VALUE(MID($C201,1,2)),0)</f>
        <v>80</v>
      </c>
      <c r="AD201" s="44">
        <f>IFERROR(VALUE(MID($C201,4,3)),0)</f>
        <v>161</v>
      </c>
      <c r="AE201" s="51">
        <f>VALUE(RIGHT("00"&amp;AC201,2)&amp;RIGHT("000"&amp;AD201,3))</f>
        <v>80161</v>
      </c>
    </row>
    <row r="202" spans="1:31">
      <c r="A202" s="60" t="str">
        <f>IF(G202&amp;Q202&lt;&gt;"",W202&amp;Q202,"")</f>
        <v>CONQUEST SWEATgrey</v>
      </c>
      <c r="B202" s="60" t="str">
        <f>IF(C202&lt;&gt;"",LEFT(C202,9),"")</f>
        <v>80-161-08</v>
      </c>
      <c r="C202" s="73" t="s">
        <v>2907</v>
      </c>
      <c r="D202" s="73" t="s">
        <v>2905</v>
      </c>
      <c r="E202" s="73" t="s">
        <v>910</v>
      </c>
      <c r="F202" s="74">
        <v>59</v>
      </c>
      <c r="G202" s="73" t="s">
        <v>2078</v>
      </c>
      <c r="H202" s="73" t="s">
        <v>83</v>
      </c>
      <c r="I202" s="73" t="s">
        <v>906</v>
      </c>
      <c r="J202" s="73" t="s">
        <v>327</v>
      </c>
      <c r="K202" s="73" t="s">
        <v>382</v>
      </c>
      <c r="L202" s="73" t="s">
        <v>383</v>
      </c>
      <c r="M202" s="73" t="s">
        <v>384</v>
      </c>
      <c r="N202" s="73" t="s">
        <v>43</v>
      </c>
      <c r="O202" s="73" t="s">
        <v>385</v>
      </c>
      <c r="P202" s="73" t="s">
        <v>907</v>
      </c>
      <c r="Q202" s="73" t="s">
        <v>917</v>
      </c>
      <c r="R202" s="73" t="s">
        <v>83</v>
      </c>
      <c r="V202" s="60" t="str">
        <f>W202&amp;H202</f>
        <v>CONQUEST SWEATсерый</v>
      </c>
      <c r="W202" s="60" t="str">
        <f>_xlfn.LET(_xlpm.TextCell,TEXT(G202,"###"),IF(_xlpm.TextCell&lt;&gt;"",IF(StyleSpaceSplit,IFERROR(IF(FIND(" ",_xlpm.TextCell)&gt;=1,MID(_xlpm.TextCell,1,FIND(" ",_xlpm.TextCell)-1),_xlpm.TextCell),_xlpm.TextCell),_xlpm.TextCell),""))</f>
        <v>CONQUEST SWEAT</v>
      </c>
      <c r="X202" s="60" t="str">
        <f>IF(A202&lt;&gt;"",IFERROR(IF(FIND(" ",G202)&gt;=1,MID(G202,FIND(" ",G202)+1,LEN(G202)),""),""),"")</f>
        <v>SWEAT</v>
      </c>
      <c r="AC202" s="51">
        <f>IFERROR(VALUE(MID($C202,1,2)),0)</f>
        <v>80</v>
      </c>
      <c r="AD202" s="44">
        <f>IFERROR(VALUE(MID($C202,4,3)),0)</f>
        <v>161</v>
      </c>
      <c r="AE202" s="51">
        <f>VALUE(RIGHT("00"&amp;AC202,2)&amp;RIGHT("000"&amp;AD202,3))</f>
        <v>80161</v>
      </c>
    </row>
    <row r="203" spans="1:31">
      <c r="A203" s="60" t="str">
        <f>IF(G203&amp;Q203&lt;&gt;"",W203&amp;Q203,"")</f>
        <v>CONQUEST SWEATgrey</v>
      </c>
      <c r="B203" s="60" t="str">
        <f>IF(C203&lt;&gt;"",LEFT(C203,9),"")</f>
        <v>80-161-08</v>
      </c>
      <c r="C203" s="73" t="s">
        <v>2908</v>
      </c>
      <c r="D203" s="73" t="s">
        <v>2905</v>
      </c>
      <c r="E203" s="73" t="s">
        <v>912</v>
      </c>
      <c r="F203" s="74">
        <v>61</v>
      </c>
      <c r="G203" s="73" t="s">
        <v>2078</v>
      </c>
      <c r="H203" s="73" t="s">
        <v>83</v>
      </c>
      <c r="I203" s="73" t="s">
        <v>906</v>
      </c>
      <c r="J203" s="73" t="s">
        <v>327</v>
      </c>
      <c r="K203" s="73" t="s">
        <v>382</v>
      </c>
      <c r="L203" s="73" t="s">
        <v>383</v>
      </c>
      <c r="M203" s="73" t="s">
        <v>384</v>
      </c>
      <c r="N203" s="73" t="s">
        <v>43</v>
      </c>
      <c r="O203" s="73" t="s">
        <v>385</v>
      </c>
      <c r="P203" s="73" t="s">
        <v>907</v>
      </c>
      <c r="Q203" s="73" t="s">
        <v>917</v>
      </c>
      <c r="R203" s="73" t="s">
        <v>83</v>
      </c>
      <c r="V203" s="60" t="str">
        <f>W203&amp;H203</f>
        <v>CONQUEST SWEATсерый</v>
      </c>
      <c r="W203" s="60" t="str">
        <f>_xlfn.LET(_xlpm.TextCell,TEXT(G203,"###"),IF(_xlpm.TextCell&lt;&gt;"",IF(StyleSpaceSplit,IFERROR(IF(FIND(" ",_xlpm.TextCell)&gt;=1,MID(_xlpm.TextCell,1,FIND(" ",_xlpm.TextCell)-1),_xlpm.TextCell),_xlpm.TextCell),_xlpm.TextCell),""))</f>
        <v>CONQUEST SWEAT</v>
      </c>
      <c r="X203" s="60" t="str">
        <f>IF(A203&lt;&gt;"",IFERROR(IF(FIND(" ",G203)&gt;=1,MID(G203,FIND(" ",G203)+1,LEN(G203)),""),""),"")</f>
        <v>SWEAT</v>
      </c>
      <c r="AC203" s="51">
        <f>IFERROR(VALUE(MID($C203,1,2)),0)</f>
        <v>80</v>
      </c>
      <c r="AD203" s="44">
        <f>IFERROR(VALUE(MID($C203,4,3)),0)</f>
        <v>161</v>
      </c>
      <c r="AE203" s="51">
        <f>VALUE(RIGHT("00"&amp;AC203,2)&amp;RIGHT("000"&amp;AD203,3))</f>
        <v>80161</v>
      </c>
    </row>
    <row r="204" spans="1:31">
      <c r="A204" s="60" t="str">
        <f>IF(G204&amp;Q204&lt;&gt;"",W204&amp;Q204,"")</f>
        <v>CONQUEST SWEATnavy</v>
      </c>
      <c r="B204" s="60" t="str">
        <f>IF(C204&lt;&gt;"",LEFT(C204,9),"")</f>
        <v>80-161-16</v>
      </c>
      <c r="C204" s="73" t="s">
        <v>7040</v>
      </c>
      <c r="D204" s="73" t="s">
        <v>7041</v>
      </c>
      <c r="E204" s="73" t="s">
        <v>956</v>
      </c>
      <c r="F204" s="74">
        <v>55</v>
      </c>
      <c r="G204" s="73" t="s">
        <v>2078</v>
      </c>
      <c r="H204" s="73" t="s">
        <v>55</v>
      </c>
      <c r="I204" s="73" t="s">
        <v>906</v>
      </c>
      <c r="J204" s="73" t="s">
        <v>327</v>
      </c>
      <c r="K204" s="73" t="s">
        <v>382</v>
      </c>
      <c r="L204" s="73" t="s">
        <v>383</v>
      </c>
      <c r="M204" s="73" t="s">
        <v>388</v>
      </c>
      <c r="N204" s="73" t="s">
        <v>43</v>
      </c>
      <c r="O204" s="73" t="s">
        <v>385</v>
      </c>
      <c r="P204" s="73" t="s">
        <v>907</v>
      </c>
      <c r="Q204" s="73" t="s">
        <v>1003</v>
      </c>
      <c r="R204" s="73" t="s">
        <v>71</v>
      </c>
      <c r="V204" s="60" t="str">
        <f>W204&amp;H204</f>
        <v>CONQUEST SWEATтемно-синий</v>
      </c>
      <c r="W204" s="60" t="str">
        <f>_xlfn.LET(_xlpm.TextCell,TEXT(G204,"###"),IF(_xlpm.TextCell&lt;&gt;"",IF(StyleSpaceSplit,IFERROR(IF(FIND(" ",_xlpm.TextCell)&gt;=1,MID(_xlpm.TextCell,1,FIND(" ",_xlpm.TextCell)-1),_xlpm.TextCell),_xlpm.TextCell),_xlpm.TextCell),""))</f>
        <v>CONQUEST SWEAT</v>
      </c>
      <c r="X204" s="60" t="str">
        <f>IF(A204&lt;&gt;"",IFERROR(IF(FIND(" ",G204)&gt;=1,MID(G204,FIND(" ",G204)+1,LEN(G204)),""),""),"")</f>
        <v>SWEAT</v>
      </c>
      <c r="AC204" s="51">
        <f>IFERROR(VALUE(MID($C204,1,2)),0)</f>
        <v>80</v>
      </c>
      <c r="AD204" s="44">
        <f>IFERROR(VALUE(MID($C204,4,3)),0)</f>
        <v>161</v>
      </c>
      <c r="AE204" s="51">
        <f>VALUE(RIGHT("00"&amp;AC204,2)&amp;RIGHT("000"&amp;AD204,3))</f>
        <v>80161</v>
      </c>
    </row>
    <row r="205" spans="1:31">
      <c r="A205" s="60" t="str">
        <f>IF(G205&amp;Q205&lt;&gt;"",W205&amp;Q205,"")</f>
        <v>CONQUEST SWEATnavy</v>
      </c>
      <c r="B205" s="60" t="str">
        <f>IF(C205&lt;&gt;"",LEFT(C205,9),"")</f>
        <v>80-161-16</v>
      </c>
      <c r="C205" s="73" t="s">
        <v>7042</v>
      </c>
      <c r="D205" s="73" t="s">
        <v>7041</v>
      </c>
      <c r="E205" s="73" t="s">
        <v>920</v>
      </c>
      <c r="F205" s="74">
        <v>58</v>
      </c>
      <c r="G205" s="73" t="s">
        <v>2078</v>
      </c>
      <c r="H205" s="73" t="s">
        <v>55</v>
      </c>
      <c r="I205" s="73" t="s">
        <v>906</v>
      </c>
      <c r="J205" s="73" t="s">
        <v>327</v>
      </c>
      <c r="K205" s="73" t="s">
        <v>382</v>
      </c>
      <c r="L205" s="73" t="s">
        <v>383</v>
      </c>
      <c r="M205" s="73" t="s">
        <v>388</v>
      </c>
      <c r="N205" s="73" t="s">
        <v>43</v>
      </c>
      <c r="O205" s="73" t="s">
        <v>385</v>
      </c>
      <c r="P205" s="73" t="s">
        <v>907</v>
      </c>
      <c r="Q205" s="73" t="s">
        <v>1003</v>
      </c>
      <c r="R205" s="73" t="s">
        <v>71</v>
      </c>
      <c r="V205" s="60" t="str">
        <f>W205&amp;H205</f>
        <v>CONQUEST SWEATтемно-синий</v>
      </c>
      <c r="W205" s="60" t="str">
        <f>_xlfn.LET(_xlpm.TextCell,TEXT(G205,"###"),IF(_xlpm.TextCell&lt;&gt;"",IF(StyleSpaceSplit,IFERROR(IF(FIND(" ",_xlpm.TextCell)&gt;=1,MID(_xlpm.TextCell,1,FIND(" ",_xlpm.TextCell)-1),_xlpm.TextCell),_xlpm.TextCell),_xlpm.TextCell),""))</f>
        <v>CONQUEST SWEAT</v>
      </c>
      <c r="X205" s="60" t="str">
        <f>IF(A205&lt;&gt;"",IFERROR(IF(FIND(" ",G205)&gt;=1,MID(G205,FIND(" ",G205)+1,LEN(G205)),""),""),"")</f>
        <v>SWEAT</v>
      </c>
      <c r="AC205" s="51">
        <f>IFERROR(VALUE(MID($C205,1,2)),0)</f>
        <v>80</v>
      </c>
      <c r="AD205" s="44">
        <f>IFERROR(VALUE(MID($C205,4,3)),0)</f>
        <v>161</v>
      </c>
      <c r="AE205" s="51">
        <f>VALUE(RIGHT("00"&amp;AC205,2)&amp;RIGHT("000"&amp;AD205,3))</f>
        <v>80161</v>
      </c>
    </row>
    <row r="206" spans="1:31">
      <c r="A206" s="60" t="str">
        <f>IF(G206&amp;Q206&lt;&gt;"",W206&amp;Q206,"")</f>
        <v>CONQUEST SWEATnavy</v>
      </c>
      <c r="B206" s="60" t="str">
        <f>IF(C206&lt;&gt;"",LEFT(C206,9),"")</f>
        <v>80-161-16</v>
      </c>
      <c r="C206" s="73" t="s">
        <v>7043</v>
      </c>
      <c r="D206" s="73" t="s">
        <v>7041</v>
      </c>
      <c r="E206" s="73" t="s">
        <v>922</v>
      </c>
      <c r="F206" s="74">
        <v>60</v>
      </c>
      <c r="G206" s="73" t="s">
        <v>2078</v>
      </c>
      <c r="H206" s="73" t="s">
        <v>55</v>
      </c>
      <c r="I206" s="73" t="s">
        <v>906</v>
      </c>
      <c r="J206" s="73" t="s">
        <v>327</v>
      </c>
      <c r="K206" s="73" t="s">
        <v>382</v>
      </c>
      <c r="L206" s="73" t="s">
        <v>383</v>
      </c>
      <c r="M206" s="73" t="s">
        <v>388</v>
      </c>
      <c r="N206" s="73" t="s">
        <v>43</v>
      </c>
      <c r="O206" s="73" t="s">
        <v>385</v>
      </c>
      <c r="P206" s="73" t="s">
        <v>907</v>
      </c>
      <c r="Q206" s="73" t="s">
        <v>1003</v>
      </c>
      <c r="R206" s="73" t="s">
        <v>71</v>
      </c>
      <c r="V206" s="60" t="str">
        <f>W206&amp;H206</f>
        <v>CONQUEST SWEATтемно-синий</v>
      </c>
      <c r="W206" s="60" t="str">
        <f>_xlfn.LET(_xlpm.TextCell,TEXT(G206,"###"),IF(_xlpm.TextCell&lt;&gt;"",IF(StyleSpaceSplit,IFERROR(IF(FIND(" ",_xlpm.TextCell)&gt;=1,MID(_xlpm.TextCell,1,FIND(" ",_xlpm.TextCell)-1),_xlpm.TextCell),_xlpm.TextCell),_xlpm.TextCell),""))</f>
        <v>CONQUEST SWEAT</v>
      </c>
      <c r="X206" s="60" t="str">
        <f>IF(A206&lt;&gt;"",IFERROR(IF(FIND(" ",G206)&gt;=1,MID(G206,FIND(" ",G206)+1,LEN(G206)),""),""),"")</f>
        <v>SWEAT</v>
      </c>
      <c r="AC206" s="51">
        <f>IFERROR(VALUE(MID($C206,1,2)),0)</f>
        <v>80</v>
      </c>
      <c r="AD206" s="44">
        <f>IFERROR(VALUE(MID($C206,4,3)),0)</f>
        <v>161</v>
      </c>
      <c r="AE206" s="51">
        <f>VALUE(RIGHT("00"&amp;AC206,2)&amp;RIGHT("000"&amp;AD206,3))</f>
        <v>80161</v>
      </c>
    </row>
    <row r="207" spans="1:31">
      <c r="A207" s="60" t="str">
        <f>IF(G207&amp;Q207&lt;&gt;"",W207&amp;Q207,"")</f>
        <v>CONQUEST SWEATnavy</v>
      </c>
      <c r="B207" s="60" t="str">
        <f>IF(C207&lt;&gt;"",LEFT(C207,9),"")</f>
        <v>80-161-16</v>
      </c>
      <c r="C207" s="73" t="s">
        <v>7044</v>
      </c>
      <c r="D207" s="73" t="s">
        <v>7041</v>
      </c>
      <c r="E207" s="73" t="s">
        <v>904</v>
      </c>
      <c r="F207" s="74">
        <v>57</v>
      </c>
      <c r="G207" s="73" t="s">
        <v>2078</v>
      </c>
      <c r="H207" s="73" t="s">
        <v>55</v>
      </c>
      <c r="I207" s="73" t="s">
        <v>906</v>
      </c>
      <c r="J207" s="73" t="s">
        <v>327</v>
      </c>
      <c r="K207" s="73" t="s">
        <v>382</v>
      </c>
      <c r="L207" s="73" t="s">
        <v>383</v>
      </c>
      <c r="M207" s="73" t="s">
        <v>388</v>
      </c>
      <c r="N207" s="73" t="s">
        <v>43</v>
      </c>
      <c r="O207" s="73" t="s">
        <v>385</v>
      </c>
      <c r="P207" s="73" t="s">
        <v>907</v>
      </c>
      <c r="Q207" s="73" t="s">
        <v>1003</v>
      </c>
      <c r="R207" s="73" t="s">
        <v>71</v>
      </c>
      <c r="V207" s="60" t="str">
        <f>W207&amp;H207</f>
        <v>CONQUEST SWEATтемно-синий</v>
      </c>
      <c r="W207" s="60" t="str">
        <f>_xlfn.LET(_xlpm.TextCell,TEXT(G207,"###"),IF(_xlpm.TextCell&lt;&gt;"",IF(StyleSpaceSplit,IFERROR(IF(FIND(" ",_xlpm.TextCell)&gt;=1,MID(_xlpm.TextCell,1,FIND(" ",_xlpm.TextCell)-1),_xlpm.TextCell),_xlpm.TextCell),_xlpm.TextCell),""))</f>
        <v>CONQUEST SWEAT</v>
      </c>
      <c r="X207" s="60" t="str">
        <f>IF(A207&lt;&gt;"",IFERROR(IF(FIND(" ",G207)&gt;=1,MID(G207,FIND(" ",G207)+1,LEN(G207)),""),""),"")</f>
        <v>SWEAT</v>
      </c>
      <c r="AC207" s="51">
        <f>IFERROR(VALUE(MID($C207,1,2)),0)</f>
        <v>80</v>
      </c>
      <c r="AD207" s="44">
        <f>IFERROR(VALUE(MID($C207,4,3)),0)</f>
        <v>161</v>
      </c>
      <c r="AE207" s="51">
        <f>VALUE(RIGHT("00"&amp;AC207,2)&amp;RIGHT("000"&amp;AD207,3))</f>
        <v>80161</v>
      </c>
    </row>
    <row r="208" spans="1:31">
      <c r="A208" s="60" t="str">
        <f>IF(G208&amp;Q208&lt;&gt;"",W208&amp;Q208,"")</f>
        <v>CONQUEST SWEATnavy</v>
      </c>
      <c r="B208" s="60" t="str">
        <f>IF(C208&lt;&gt;"",LEFT(C208,9),"")</f>
        <v>80-161-16</v>
      </c>
      <c r="C208" s="73" t="s">
        <v>7045</v>
      </c>
      <c r="D208" s="73" t="s">
        <v>7041</v>
      </c>
      <c r="E208" s="73" t="s">
        <v>910</v>
      </c>
      <c r="F208" s="74">
        <v>59</v>
      </c>
      <c r="G208" s="73" t="s">
        <v>2078</v>
      </c>
      <c r="H208" s="73" t="s">
        <v>55</v>
      </c>
      <c r="I208" s="73" t="s">
        <v>906</v>
      </c>
      <c r="J208" s="73" t="s">
        <v>327</v>
      </c>
      <c r="K208" s="73" t="s">
        <v>382</v>
      </c>
      <c r="L208" s="73" t="s">
        <v>383</v>
      </c>
      <c r="M208" s="73" t="s">
        <v>388</v>
      </c>
      <c r="N208" s="73" t="s">
        <v>43</v>
      </c>
      <c r="O208" s="73" t="s">
        <v>385</v>
      </c>
      <c r="P208" s="73" t="s">
        <v>907</v>
      </c>
      <c r="Q208" s="73" t="s">
        <v>1003</v>
      </c>
      <c r="R208" s="73" t="s">
        <v>71</v>
      </c>
      <c r="V208" s="60" t="str">
        <f>W208&amp;H208</f>
        <v>CONQUEST SWEATтемно-синий</v>
      </c>
      <c r="W208" s="60" t="str">
        <f>_xlfn.LET(_xlpm.TextCell,TEXT(G208,"###"),IF(_xlpm.TextCell&lt;&gt;"",IF(StyleSpaceSplit,IFERROR(IF(FIND(" ",_xlpm.TextCell)&gt;=1,MID(_xlpm.TextCell,1,FIND(" ",_xlpm.TextCell)-1),_xlpm.TextCell),_xlpm.TextCell),_xlpm.TextCell),""))</f>
        <v>CONQUEST SWEAT</v>
      </c>
      <c r="X208" s="60" t="str">
        <f>IF(A208&lt;&gt;"",IFERROR(IF(FIND(" ",G208)&gt;=1,MID(G208,FIND(" ",G208)+1,LEN(G208)),""),""),"")</f>
        <v>SWEAT</v>
      </c>
      <c r="AC208" s="51">
        <f>IFERROR(VALUE(MID($C208,1,2)),0)</f>
        <v>80</v>
      </c>
      <c r="AD208" s="44">
        <f>IFERROR(VALUE(MID($C208,4,3)),0)</f>
        <v>161</v>
      </c>
      <c r="AE208" s="51">
        <f>VALUE(RIGHT("00"&amp;AC208,2)&amp;RIGHT("000"&amp;AD208,3))</f>
        <v>80161</v>
      </c>
    </row>
    <row r="209" spans="1:31">
      <c r="A209" s="60" t="str">
        <f>IF(G209&amp;Q209&lt;&gt;"",W209&amp;Q209,"")</f>
        <v>CONQUEST SWEATnavy</v>
      </c>
      <c r="B209" s="60" t="str">
        <f>IF(C209&lt;&gt;"",LEFT(C209,9),"")</f>
        <v>80-161-16</v>
      </c>
      <c r="C209" s="73" t="s">
        <v>7046</v>
      </c>
      <c r="D209" s="73" t="s">
        <v>7041</v>
      </c>
      <c r="E209" s="73" t="s">
        <v>912</v>
      </c>
      <c r="F209" s="74">
        <v>61</v>
      </c>
      <c r="G209" s="73" t="s">
        <v>2078</v>
      </c>
      <c r="H209" s="73" t="s">
        <v>55</v>
      </c>
      <c r="I209" s="73" t="s">
        <v>906</v>
      </c>
      <c r="J209" s="73" t="s">
        <v>327</v>
      </c>
      <c r="K209" s="73" t="s">
        <v>382</v>
      </c>
      <c r="L209" s="73" t="s">
        <v>383</v>
      </c>
      <c r="M209" s="73" t="s">
        <v>388</v>
      </c>
      <c r="N209" s="73" t="s">
        <v>43</v>
      </c>
      <c r="O209" s="73" t="s">
        <v>385</v>
      </c>
      <c r="P209" s="73" t="s">
        <v>907</v>
      </c>
      <c r="Q209" s="73" t="s">
        <v>1003</v>
      </c>
      <c r="R209" s="73" t="s">
        <v>71</v>
      </c>
      <c r="V209" s="60" t="str">
        <f>W209&amp;H209</f>
        <v>CONQUEST SWEATтемно-синий</v>
      </c>
      <c r="W209" s="60" t="str">
        <f>_xlfn.LET(_xlpm.TextCell,TEXT(G209,"###"),IF(_xlpm.TextCell&lt;&gt;"",IF(StyleSpaceSplit,IFERROR(IF(FIND(" ",_xlpm.TextCell)&gt;=1,MID(_xlpm.TextCell,1,FIND(" ",_xlpm.TextCell)-1),_xlpm.TextCell),_xlpm.TextCell),_xlpm.TextCell),""))</f>
        <v>CONQUEST SWEAT</v>
      </c>
      <c r="X209" s="60" t="str">
        <f>IF(A209&lt;&gt;"",IFERROR(IF(FIND(" ",G209)&gt;=1,MID(G209,FIND(" ",G209)+1,LEN(G209)),""),""),"")</f>
        <v>SWEAT</v>
      </c>
      <c r="AC209" s="51">
        <f>IFERROR(VALUE(MID($C209,1,2)),0)</f>
        <v>80</v>
      </c>
      <c r="AD209" s="44">
        <f>IFERROR(VALUE(MID($C209,4,3)),0)</f>
        <v>161</v>
      </c>
      <c r="AE209" s="51">
        <f>VALUE(RIGHT("00"&amp;AC209,2)&amp;RIGHT("000"&amp;AD209,3))</f>
        <v>80161</v>
      </c>
    </row>
    <row r="210" spans="1:31">
      <c r="A210" s="60" t="str">
        <f>IF(G210&amp;Q210&lt;&gt;"",W210&amp;Q210,"")</f>
        <v>CONQUEST SWEATblack</v>
      </c>
      <c r="B210" s="60" t="str">
        <f>IF(C210&lt;&gt;"",LEFT(C210,9),"")</f>
        <v>80-161-09</v>
      </c>
      <c r="C210" s="73" t="s">
        <v>7047</v>
      </c>
      <c r="D210" s="73" t="s">
        <v>7048</v>
      </c>
      <c r="E210" s="73" t="s">
        <v>956</v>
      </c>
      <c r="F210" s="74">
        <v>55</v>
      </c>
      <c r="G210" s="73" t="s">
        <v>2078</v>
      </c>
      <c r="H210" s="73" t="s">
        <v>53</v>
      </c>
      <c r="I210" s="73" t="s">
        <v>906</v>
      </c>
      <c r="J210" s="73" t="s">
        <v>327</v>
      </c>
      <c r="K210" s="73" t="s">
        <v>382</v>
      </c>
      <c r="L210" s="73" t="s">
        <v>383</v>
      </c>
      <c r="M210" s="73" t="s">
        <v>388</v>
      </c>
      <c r="N210" s="73" t="s">
        <v>43</v>
      </c>
      <c r="O210" s="73" t="s">
        <v>385</v>
      </c>
      <c r="P210" s="73" t="s">
        <v>907</v>
      </c>
      <c r="Q210" s="73" t="s">
        <v>928</v>
      </c>
      <c r="R210" s="73" t="s">
        <v>53</v>
      </c>
      <c r="V210" s="60" t="str">
        <f>W210&amp;H210</f>
        <v>CONQUEST SWEATчерный</v>
      </c>
      <c r="W210" s="60" t="str">
        <f>_xlfn.LET(_xlpm.TextCell,TEXT(G210,"###"),IF(_xlpm.TextCell&lt;&gt;"",IF(StyleSpaceSplit,IFERROR(IF(FIND(" ",_xlpm.TextCell)&gt;=1,MID(_xlpm.TextCell,1,FIND(" ",_xlpm.TextCell)-1),_xlpm.TextCell),_xlpm.TextCell),_xlpm.TextCell),""))</f>
        <v>CONQUEST SWEAT</v>
      </c>
      <c r="X210" s="60" t="str">
        <f>IF(A210&lt;&gt;"",IFERROR(IF(FIND(" ",G210)&gt;=1,MID(G210,FIND(" ",G210)+1,LEN(G210)),""),""),"")</f>
        <v>SWEAT</v>
      </c>
      <c r="AC210" s="51">
        <f>IFERROR(VALUE(MID($C210,1,2)),0)</f>
        <v>80</v>
      </c>
      <c r="AD210" s="44">
        <f>IFERROR(VALUE(MID($C210,4,3)),0)</f>
        <v>161</v>
      </c>
      <c r="AE210" s="51">
        <f>VALUE(RIGHT("00"&amp;AC210,2)&amp;RIGHT("000"&amp;AD210,3))</f>
        <v>80161</v>
      </c>
    </row>
    <row r="211" spans="1:31">
      <c r="A211" s="60" t="str">
        <f>IF(G211&amp;Q211&lt;&gt;"",W211&amp;Q211,"")</f>
        <v>CONQUEST SWEATblack</v>
      </c>
      <c r="B211" s="60" t="str">
        <f>IF(C211&lt;&gt;"",LEFT(C211,9),"")</f>
        <v>80-161-09</v>
      </c>
      <c r="C211" s="73" t="s">
        <v>7049</v>
      </c>
      <c r="D211" s="73" t="s">
        <v>7048</v>
      </c>
      <c r="E211" s="73" t="s">
        <v>920</v>
      </c>
      <c r="F211" s="74">
        <v>58</v>
      </c>
      <c r="G211" s="73" t="s">
        <v>2078</v>
      </c>
      <c r="H211" s="73" t="s">
        <v>53</v>
      </c>
      <c r="I211" s="73" t="s">
        <v>906</v>
      </c>
      <c r="J211" s="73" t="s">
        <v>327</v>
      </c>
      <c r="K211" s="73" t="s">
        <v>382</v>
      </c>
      <c r="L211" s="73" t="s">
        <v>383</v>
      </c>
      <c r="M211" s="73" t="s">
        <v>388</v>
      </c>
      <c r="N211" s="73" t="s">
        <v>43</v>
      </c>
      <c r="O211" s="73" t="s">
        <v>385</v>
      </c>
      <c r="P211" s="73" t="s">
        <v>907</v>
      </c>
      <c r="Q211" s="73" t="s">
        <v>928</v>
      </c>
      <c r="R211" s="73" t="s">
        <v>53</v>
      </c>
      <c r="V211" s="60" t="str">
        <f>W211&amp;H211</f>
        <v>CONQUEST SWEATчерный</v>
      </c>
      <c r="W211" s="60" t="str">
        <f>_xlfn.LET(_xlpm.TextCell,TEXT(G211,"###"),IF(_xlpm.TextCell&lt;&gt;"",IF(StyleSpaceSplit,IFERROR(IF(FIND(" ",_xlpm.TextCell)&gt;=1,MID(_xlpm.TextCell,1,FIND(" ",_xlpm.TextCell)-1),_xlpm.TextCell),_xlpm.TextCell),_xlpm.TextCell),""))</f>
        <v>CONQUEST SWEAT</v>
      </c>
      <c r="X211" s="60" t="str">
        <f>IF(A211&lt;&gt;"",IFERROR(IF(FIND(" ",G211)&gt;=1,MID(G211,FIND(" ",G211)+1,LEN(G211)),""),""),"")</f>
        <v>SWEAT</v>
      </c>
      <c r="AC211" s="51">
        <f>IFERROR(VALUE(MID($C211,1,2)),0)</f>
        <v>80</v>
      </c>
      <c r="AD211" s="44">
        <f>IFERROR(VALUE(MID($C211,4,3)),0)</f>
        <v>161</v>
      </c>
      <c r="AE211" s="51">
        <f>VALUE(RIGHT("00"&amp;AC211,2)&amp;RIGHT("000"&amp;AD211,3))</f>
        <v>80161</v>
      </c>
    </row>
    <row r="212" spans="1:31">
      <c r="A212" s="60" t="str">
        <f>IF(G212&amp;Q212&lt;&gt;"",W212&amp;Q212,"")</f>
        <v>CONQUEST SWEATblack</v>
      </c>
      <c r="B212" s="60" t="str">
        <f>IF(C212&lt;&gt;"",LEFT(C212,9),"")</f>
        <v>80-161-09</v>
      </c>
      <c r="C212" s="73" t="s">
        <v>7050</v>
      </c>
      <c r="D212" s="73" t="s">
        <v>7048</v>
      </c>
      <c r="E212" s="73" t="s">
        <v>915</v>
      </c>
      <c r="F212" s="74">
        <v>56</v>
      </c>
      <c r="G212" s="73" t="s">
        <v>2078</v>
      </c>
      <c r="H212" s="73" t="s">
        <v>53</v>
      </c>
      <c r="I212" s="73" t="s">
        <v>906</v>
      </c>
      <c r="J212" s="73" t="s">
        <v>327</v>
      </c>
      <c r="K212" s="73" t="s">
        <v>382</v>
      </c>
      <c r="L212" s="73" t="s">
        <v>383</v>
      </c>
      <c r="M212" s="73" t="s">
        <v>388</v>
      </c>
      <c r="N212" s="73" t="s">
        <v>43</v>
      </c>
      <c r="O212" s="73" t="s">
        <v>385</v>
      </c>
      <c r="P212" s="73" t="s">
        <v>907</v>
      </c>
      <c r="Q212" s="73" t="s">
        <v>928</v>
      </c>
      <c r="R212" s="73" t="s">
        <v>53</v>
      </c>
      <c r="V212" s="60" t="str">
        <f>W212&amp;H212</f>
        <v>CONQUEST SWEATчерный</v>
      </c>
      <c r="W212" s="60" t="str">
        <f>_xlfn.LET(_xlpm.TextCell,TEXT(G212,"###"),IF(_xlpm.TextCell&lt;&gt;"",IF(StyleSpaceSplit,IFERROR(IF(FIND(" ",_xlpm.TextCell)&gt;=1,MID(_xlpm.TextCell,1,FIND(" ",_xlpm.TextCell)-1),_xlpm.TextCell),_xlpm.TextCell),_xlpm.TextCell),""))</f>
        <v>CONQUEST SWEAT</v>
      </c>
      <c r="X212" s="60" t="str">
        <f>IF(A212&lt;&gt;"",IFERROR(IF(FIND(" ",G212)&gt;=1,MID(G212,FIND(" ",G212)+1,LEN(G212)),""),""),"")</f>
        <v>SWEAT</v>
      </c>
      <c r="AC212" s="51">
        <f>IFERROR(VALUE(MID($C212,1,2)),0)</f>
        <v>80</v>
      </c>
      <c r="AD212" s="44">
        <f>IFERROR(VALUE(MID($C212,4,3)),0)</f>
        <v>161</v>
      </c>
      <c r="AE212" s="51">
        <f>VALUE(RIGHT("00"&amp;AC212,2)&amp;RIGHT("000"&amp;AD212,3))</f>
        <v>80161</v>
      </c>
    </row>
    <row r="213" spans="1:31">
      <c r="A213" s="60" t="str">
        <f>IF(G213&amp;Q213&lt;&gt;"",W213&amp;Q213,"")</f>
        <v>CONQUEST SWEATblack</v>
      </c>
      <c r="B213" s="60" t="str">
        <f>IF(C213&lt;&gt;"",LEFT(C213,9),"")</f>
        <v>80-161-09</v>
      </c>
      <c r="C213" s="73" t="s">
        <v>7051</v>
      </c>
      <c r="D213" s="73" t="s">
        <v>7048</v>
      </c>
      <c r="E213" s="73" t="s">
        <v>922</v>
      </c>
      <c r="F213" s="74">
        <v>60</v>
      </c>
      <c r="G213" s="73" t="s">
        <v>2078</v>
      </c>
      <c r="H213" s="73" t="s">
        <v>53</v>
      </c>
      <c r="I213" s="73" t="s">
        <v>906</v>
      </c>
      <c r="J213" s="73" t="s">
        <v>327</v>
      </c>
      <c r="K213" s="73" t="s">
        <v>382</v>
      </c>
      <c r="L213" s="73" t="s">
        <v>383</v>
      </c>
      <c r="M213" s="73" t="s">
        <v>388</v>
      </c>
      <c r="N213" s="73" t="s">
        <v>43</v>
      </c>
      <c r="O213" s="73" t="s">
        <v>385</v>
      </c>
      <c r="P213" s="73" t="s">
        <v>907</v>
      </c>
      <c r="Q213" s="73" t="s">
        <v>928</v>
      </c>
      <c r="R213" s="73" t="s">
        <v>53</v>
      </c>
      <c r="V213" s="60" t="str">
        <f>W213&amp;H213</f>
        <v>CONQUEST SWEATчерный</v>
      </c>
      <c r="W213" s="60" t="str">
        <f>_xlfn.LET(_xlpm.TextCell,TEXT(G213,"###"),IF(_xlpm.TextCell&lt;&gt;"",IF(StyleSpaceSplit,IFERROR(IF(FIND(" ",_xlpm.TextCell)&gt;=1,MID(_xlpm.TextCell,1,FIND(" ",_xlpm.TextCell)-1),_xlpm.TextCell),_xlpm.TextCell),_xlpm.TextCell),""))</f>
        <v>CONQUEST SWEAT</v>
      </c>
      <c r="X213" s="60" t="str">
        <f>IF(A213&lt;&gt;"",IFERROR(IF(FIND(" ",G213)&gt;=1,MID(G213,FIND(" ",G213)+1,LEN(G213)),""),""),"")</f>
        <v>SWEAT</v>
      </c>
      <c r="AC213" s="51">
        <f>IFERROR(VALUE(MID($C213,1,2)),0)</f>
        <v>80</v>
      </c>
      <c r="AD213" s="44">
        <f>IFERROR(VALUE(MID($C213,4,3)),0)</f>
        <v>161</v>
      </c>
      <c r="AE213" s="51">
        <f>VALUE(RIGHT("00"&amp;AC213,2)&amp;RIGHT("000"&amp;AD213,3))</f>
        <v>80161</v>
      </c>
    </row>
    <row r="214" spans="1:31">
      <c r="A214" s="60" t="str">
        <f>IF(G214&amp;Q214&lt;&gt;"",W214&amp;Q214,"")</f>
        <v>CONQUEST SWEATblack</v>
      </c>
      <c r="B214" s="60" t="str">
        <f>IF(C214&lt;&gt;"",LEFT(C214,9),"")</f>
        <v>80-161-09</v>
      </c>
      <c r="C214" s="73" t="s">
        <v>7052</v>
      </c>
      <c r="D214" s="73" t="s">
        <v>7048</v>
      </c>
      <c r="E214" s="73" t="s">
        <v>904</v>
      </c>
      <c r="F214" s="74">
        <v>57</v>
      </c>
      <c r="G214" s="73" t="s">
        <v>2078</v>
      </c>
      <c r="H214" s="73" t="s">
        <v>53</v>
      </c>
      <c r="I214" s="73" t="s">
        <v>906</v>
      </c>
      <c r="J214" s="73" t="s">
        <v>327</v>
      </c>
      <c r="K214" s="73" t="s">
        <v>382</v>
      </c>
      <c r="L214" s="73" t="s">
        <v>383</v>
      </c>
      <c r="M214" s="73" t="s">
        <v>388</v>
      </c>
      <c r="N214" s="73" t="s">
        <v>43</v>
      </c>
      <c r="O214" s="73" t="s">
        <v>385</v>
      </c>
      <c r="P214" s="73" t="s">
        <v>907</v>
      </c>
      <c r="Q214" s="73" t="s">
        <v>928</v>
      </c>
      <c r="R214" s="73" t="s">
        <v>53</v>
      </c>
      <c r="V214" s="60" t="str">
        <f>W214&amp;H214</f>
        <v>CONQUEST SWEATчерный</v>
      </c>
      <c r="W214" s="60" t="str">
        <f>_xlfn.LET(_xlpm.TextCell,TEXT(G214,"###"),IF(_xlpm.TextCell&lt;&gt;"",IF(StyleSpaceSplit,IFERROR(IF(FIND(" ",_xlpm.TextCell)&gt;=1,MID(_xlpm.TextCell,1,FIND(" ",_xlpm.TextCell)-1),_xlpm.TextCell),_xlpm.TextCell),_xlpm.TextCell),""))</f>
        <v>CONQUEST SWEAT</v>
      </c>
      <c r="X214" s="60" t="str">
        <f>IF(A214&lt;&gt;"",IFERROR(IF(FIND(" ",G214)&gt;=1,MID(G214,FIND(" ",G214)+1,LEN(G214)),""),""),"")</f>
        <v>SWEAT</v>
      </c>
      <c r="AC214" s="51">
        <f>IFERROR(VALUE(MID($C214,1,2)),0)</f>
        <v>80</v>
      </c>
      <c r="AD214" s="44">
        <f>IFERROR(VALUE(MID($C214,4,3)),0)</f>
        <v>161</v>
      </c>
      <c r="AE214" s="51">
        <f>VALUE(RIGHT("00"&amp;AC214,2)&amp;RIGHT("000"&amp;AD214,3))</f>
        <v>80161</v>
      </c>
    </row>
    <row r="215" spans="1:31">
      <c r="A215" s="60" t="str">
        <f>IF(G215&amp;Q215&lt;&gt;"",W215&amp;Q215,"")</f>
        <v>CONQUEST SWEATblack</v>
      </c>
      <c r="B215" s="60" t="str">
        <f>IF(C215&lt;&gt;"",LEFT(C215,9),"")</f>
        <v>80-161-09</v>
      </c>
      <c r="C215" s="73" t="s">
        <v>7053</v>
      </c>
      <c r="D215" s="73" t="s">
        <v>7048</v>
      </c>
      <c r="E215" s="73" t="s">
        <v>910</v>
      </c>
      <c r="F215" s="74">
        <v>59</v>
      </c>
      <c r="G215" s="73" t="s">
        <v>2078</v>
      </c>
      <c r="H215" s="73" t="s">
        <v>53</v>
      </c>
      <c r="I215" s="73" t="s">
        <v>906</v>
      </c>
      <c r="J215" s="73" t="s">
        <v>327</v>
      </c>
      <c r="K215" s="73" t="s">
        <v>382</v>
      </c>
      <c r="L215" s="73" t="s">
        <v>383</v>
      </c>
      <c r="M215" s="73" t="s">
        <v>388</v>
      </c>
      <c r="N215" s="73" t="s">
        <v>43</v>
      </c>
      <c r="O215" s="73" t="s">
        <v>385</v>
      </c>
      <c r="P215" s="73" t="s">
        <v>907</v>
      </c>
      <c r="Q215" s="73" t="s">
        <v>928</v>
      </c>
      <c r="R215" s="73" t="s">
        <v>53</v>
      </c>
      <c r="V215" s="60" t="str">
        <f>W215&amp;H215</f>
        <v>CONQUEST SWEATчерный</v>
      </c>
      <c r="W215" s="60" t="str">
        <f>_xlfn.LET(_xlpm.TextCell,TEXT(G215,"###"),IF(_xlpm.TextCell&lt;&gt;"",IF(StyleSpaceSplit,IFERROR(IF(FIND(" ",_xlpm.TextCell)&gt;=1,MID(_xlpm.TextCell,1,FIND(" ",_xlpm.TextCell)-1),_xlpm.TextCell),_xlpm.TextCell),_xlpm.TextCell),""))</f>
        <v>CONQUEST SWEAT</v>
      </c>
      <c r="X215" s="60" t="str">
        <f>IF(A215&lt;&gt;"",IFERROR(IF(FIND(" ",G215)&gt;=1,MID(G215,FIND(" ",G215)+1,LEN(G215)),""),""),"")</f>
        <v>SWEAT</v>
      </c>
      <c r="AC215" s="51">
        <f>IFERROR(VALUE(MID($C215,1,2)),0)</f>
        <v>80</v>
      </c>
      <c r="AD215" s="44">
        <f>IFERROR(VALUE(MID($C215,4,3)),0)</f>
        <v>161</v>
      </c>
      <c r="AE215" s="51">
        <f>VALUE(RIGHT("00"&amp;AC215,2)&amp;RIGHT("000"&amp;AD215,3))</f>
        <v>80161</v>
      </c>
    </row>
    <row r="216" spans="1:31">
      <c r="A216" s="60" t="str">
        <f>IF(G216&amp;Q216&lt;&gt;"",W216&amp;Q216,"")</f>
        <v>CONQUEST SWEATblack</v>
      </c>
      <c r="B216" s="60" t="str">
        <f>IF(C216&lt;&gt;"",LEFT(C216,9),"")</f>
        <v>80-161-09</v>
      </c>
      <c r="C216" s="73" t="s">
        <v>7054</v>
      </c>
      <c r="D216" s="73" t="s">
        <v>7048</v>
      </c>
      <c r="E216" s="73" t="s">
        <v>912</v>
      </c>
      <c r="F216" s="74">
        <v>61</v>
      </c>
      <c r="G216" s="73" t="s">
        <v>2078</v>
      </c>
      <c r="H216" s="73" t="s">
        <v>53</v>
      </c>
      <c r="I216" s="73" t="s">
        <v>906</v>
      </c>
      <c r="J216" s="73" t="s">
        <v>327</v>
      </c>
      <c r="K216" s="73" t="s">
        <v>382</v>
      </c>
      <c r="L216" s="73" t="s">
        <v>383</v>
      </c>
      <c r="M216" s="73" t="s">
        <v>388</v>
      </c>
      <c r="N216" s="73" t="s">
        <v>43</v>
      </c>
      <c r="O216" s="73" t="s">
        <v>385</v>
      </c>
      <c r="P216" s="73" t="s">
        <v>907</v>
      </c>
      <c r="Q216" s="73" t="s">
        <v>928</v>
      </c>
      <c r="R216" s="73" t="s">
        <v>53</v>
      </c>
      <c r="V216" s="60" t="str">
        <f>W216&amp;H216</f>
        <v>CONQUEST SWEATчерный</v>
      </c>
      <c r="W216" s="60" t="str">
        <f>_xlfn.LET(_xlpm.TextCell,TEXT(G216,"###"),IF(_xlpm.TextCell&lt;&gt;"",IF(StyleSpaceSplit,IFERROR(IF(FIND(" ",_xlpm.TextCell)&gt;=1,MID(_xlpm.TextCell,1,FIND(" ",_xlpm.TextCell)-1),_xlpm.TextCell),_xlpm.TextCell),_xlpm.TextCell),""))</f>
        <v>CONQUEST SWEAT</v>
      </c>
      <c r="X216" s="60" t="str">
        <f>IF(A216&lt;&gt;"",IFERROR(IF(FIND(" ",G216)&gt;=1,MID(G216,FIND(" ",G216)+1,LEN(G216)),""),""),"")</f>
        <v>SWEAT</v>
      </c>
      <c r="AC216" s="51">
        <f>IFERROR(VALUE(MID($C216,1,2)),0)</f>
        <v>80</v>
      </c>
      <c r="AD216" s="44">
        <f>IFERROR(VALUE(MID($C216,4,3)),0)</f>
        <v>161</v>
      </c>
      <c r="AE216" s="51">
        <f>VALUE(RIGHT("00"&amp;AC216,2)&amp;RIGHT("000"&amp;AD216,3))</f>
        <v>80161</v>
      </c>
    </row>
    <row r="217" spans="1:31">
      <c r="A217" s="60" t="str">
        <f>IF(G217&amp;Q217&lt;&gt;"",W217&amp;Q217,"")</f>
        <v>CONQUEST W16 001brown</v>
      </c>
      <c r="B217" s="60" t="str">
        <f>IF(C217&lt;&gt;"",LEFT(C217,9),"")</f>
        <v>80-210-14</v>
      </c>
      <c r="C217" s="73" t="s">
        <v>1233</v>
      </c>
      <c r="D217" s="73" t="s">
        <v>1234</v>
      </c>
      <c r="E217" s="73" t="s">
        <v>904</v>
      </c>
      <c r="F217" s="74">
        <v>57</v>
      </c>
      <c r="G217" s="73" t="s">
        <v>1228</v>
      </c>
      <c r="H217" s="73" t="s">
        <v>86</v>
      </c>
      <c r="I217" s="73" t="s">
        <v>1229</v>
      </c>
      <c r="J217" s="73" t="s">
        <v>327</v>
      </c>
      <c r="K217" s="73" t="s">
        <v>382</v>
      </c>
      <c r="L217" s="73" t="s">
        <v>383</v>
      </c>
      <c r="M217" s="73" t="s">
        <v>388</v>
      </c>
      <c r="N217" s="73" t="s">
        <v>44</v>
      </c>
      <c r="O217" s="73" t="s">
        <v>385</v>
      </c>
      <c r="P217" s="73" t="s">
        <v>907</v>
      </c>
      <c r="Q217" s="73" t="s">
        <v>1033</v>
      </c>
      <c r="R217" s="73" t="s">
        <v>86</v>
      </c>
      <c r="V217" s="60" t="str">
        <f>W217&amp;H217</f>
        <v>CONQUEST W16 001коричневый</v>
      </c>
      <c r="W217" s="60" t="str">
        <f>_xlfn.LET(_xlpm.TextCell,TEXT(G217,"###"),IF(_xlpm.TextCell&lt;&gt;"",IF(StyleSpaceSplit,IFERROR(IF(FIND(" ",_xlpm.TextCell)&gt;=1,MID(_xlpm.TextCell,1,FIND(" ",_xlpm.TextCell)-1),_xlpm.TextCell),_xlpm.TextCell),_xlpm.TextCell),""))</f>
        <v>CONQUEST W16 001</v>
      </c>
      <c r="X217" s="60" t="str">
        <f>IF(A217&lt;&gt;"",IFERROR(IF(FIND(" ",G217)&gt;=1,MID(G217,FIND(" ",G217)+1,LEN(G217)),""),""),"")</f>
        <v>W16 001</v>
      </c>
      <c r="AC217" s="51">
        <f>IFERROR(VALUE(MID($C217,1,2)),0)</f>
        <v>80</v>
      </c>
      <c r="AD217" s="44">
        <f>IFERROR(VALUE(MID($C217,4,3)),0)</f>
        <v>210</v>
      </c>
      <c r="AE217" s="51">
        <f>VALUE(RIGHT("00"&amp;AC217,2)&amp;RIGHT("000"&amp;AD217,3))</f>
        <v>80210</v>
      </c>
    </row>
    <row r="218" spans="1:31">
      <c r="A218" s="60" t="str">
        <f>IF(G218&amp;Q218&lt;&gt;"",W218&amp;Q218,"")</f>
        <v>CONQUEST W16 001brown</v>
      </c>
      <c r="B218" s="60" t="str">
        <f>IF(C218&lt;&gt;"",LEFT(C218,9),"")</f>
        <v>80-210-14</v>
      </c>
      <c r="C218" s="73" t="s">
        <v>1235</v>
      </c>
      <c r="D218" s="73" t="s">
        <v>1234</v>
      </c>
      <c r="E218" s="73" t="s">
        <v>920</v>
      </c>
      <c r="F218" s="74">
        <v>58</v>
      </c>
      <c r="G218" s="73" t="s">
        <v>1228</v>
      </c>
      <c r="H218" s="73" t="s">
        <v>86</v>
      </c>
      <c r="I218" s="73" t="s">
        <v>1229</v>
      </c>
      <c r="J218" s="73" t="s">
        <v>327</v>
      </c>
      <c r="K218" s="73" t="s">
        <v>382</v>
      </c>
      <c r="L218" s="73" t="s">
        <v>383</v>
      </c>
      <c r="M218" s="73" t="s">
        <v>388</v>
      </c>
      <c r="N218" s="73" t="s">
        <v>44</v>
      </c>
      <c r="O218" s="73" t="s">
        <v>385</v>
      </c>
      <c r="P218" s="73" t="s">
        <v>907</v>
      </c>
      <c r="Q218" s="73" t="s">
        <v>1033</v>
      </c>
      <c r="R218" s="73" t="s">
        <v>86</v>
      </c>
      <c r="V218" s="60" t="str">
        <f>W218&amp;H218</f>
        <v>CONQUEST W16 001коричневый</v>
      </c>
      <c r="W218" s="60" t="str">
        <f>_xlfn.LET(_xlpm.TextCell,TEXT(G218,"###"),IF(_xlpm.TextCell&lt;&gt;"",IF(StyleSpaceSplit,IFERROR(IF(FIND(" ",_xlpm.TextCell)&gt;=1,MID(_xlpm.TextCell,1,FIND(" ",_xlpm.TextCell)-1),_xlpm.TextCell),_xlpm.TextCell),_xlpm.TextCell),""))</f>
        <v>CONQUEST W16 001</v>
      </c>
      <c r="X218" s="60" t="str">
        <f>IF(A218&lt;&gt;"",IFERROR(IF(FIND(" ",G218)&gt;=1,MID(G218,FIND(" ",G218)+1,LEN(G218)),""),""),"")</f>
        <v>W16 001</v>
      </c>
      <c r="AC218" s="51">
        <f>IFERROR(VALUE(MID($C218,1,2)),0)</f>
        <v>80</v>
      </c>
      <c r="AD218" s="44">
        <f>IFERROR(VALUE(MID($C218,4,3)),0)</f>
        <v>210</v>
      </c>
      <c r="AE218" s="51">
        <f>VALUE(RIGHT("00"&amp;AC218,2)&amp;RIGHT("000"&amp;AD218,3))</f>
        <v>80210</v>
      </c>
    </row>
    <row r="219" spans="1:31">
      <c r="A219" s="60" t="str">
        <f>IF(G219&amp;Q219&lt;&gt;"",W219&amp;Q219,"")</f>
        <v>CONQUEST W16 001brown</v>
      </c>
      <c r="B219" s="60" t="str">
        <f>IF(C219&lt;&gt;"",LEFT(C219,9),"")</f>
        <v>80-210-14</v>
      </c>
      <c r="C219" s="73" t="s">
        <v>1236</v>
      </c>
      <c r="D219" s="73" t="s">
        <v>1234</v>
      </c>
      <c r="E219" s="73" t="s">
        <v>910</v>
      </c>
      <c r="F219" s="74">
        <v>59</v>
      </c>
      <c r="G219" s="73" t="s">
        <v>1228</v>
      </c>
      <c r="H219" s="73" t="s">
        <v>86</v>
      </c>
      <c r="I219" s="73" t="s">
        <v>1229</v>
      </c>
      <c r="J219" s="73" t="s">
        <v>327</v>
      </c>
      <c r="K219" s="73" t="s">
        <v>382</v>
      </c>
      <c r="L219" s="73" t="s">
        <v>383</v>
      </c>
      <c r="M219" s="73" t="s">
        <v>388</v>
      </c>
      <c r="N219" s="73" t="s">
        <v>44</v>
      </c>
      <c r="O219" s="73" t="s">
        <v>385</v>
      </c>
      <c r="P219" s="73" t="s">
        <v>907</v>
      </c>
      <c r="Q219" s="73" t="s">
        <v>1033</v>
      </c>
      <c r="R219" s="73" t="s">
        <v>86</v>
      </c>
      <c r="V219" s="60" t="str">
        <f>W219&amp;H219</f>
        <v>CONQUEST W16 001коричневый</v>
      </c>
      <c r="W219" s="60" t="str">
        <f>_xlfn.LET(_xlpm.TextCell,TEXT(G219,"###"),IF(_xlpm.TextCell&lt;&gt;"",IF(StyleSpaceSplit,IFERROR(IF(FIND(" ",_xlpm.TextCell)&gt;=1,MID(_xlpm.TextCell,1,FIND(" ",_xlpm.TextCell)-1),_xlpm.TextCell),_xlpm.TextCell),_xlpm.TextCell),""))</f>
        <v>CONQUEST W16 001</v>
      </c>
      <c r="X219" s="60" t="str">
        <f>IF(A219&lt;&gt;"",IFERROR(IF(FIND(" ",G219)&gt;=1,MID(G219,FIND(" ",G219)+1,LEN(G219)),""),""),"")</f>
        <v>W16 001</v>
      </c>
      <c r="AC219" s="51">
        <f>IFERROR(VALUE(MID($C219,1,2)),0)</f>
        <v>80</v>
      </c>
      <c r="AD219" s="44">
        <f>IFERROR(VALUE(MID($C219,4,3)),0)</f>
        <v>210</v>
      </c>
      <c r="AE219" s="51">
        <f>VALUE(RIGHT("00"&amp;AC219,2)&amp;RIGHT("000"&amp;AD219,3))</f>
        <v>80210</v>
      </c>
    </row>
    <row r="220" spans="1:31">
      <c r="A220" s="60" t="str">
        <f>IF(G220&amp;Q220&lt;&gt;"",W220&amp;Q220,"")</f>
        <v>CONQUEST W16 001brown</v>
      </c>
      <c r="B220" s="60" t="str">
        <f>IF(C220&lt;&gt;"",LEFT(C220,9),"")</f>
        <v>80-210-14</v>
      </c>
      <c r="C220" s="73" t="s">
        <v>1237</v>
      </c>
      <c r="D220" s="73" t="s">
        <v>1234</v>
      </c>
      <c r="E220" s="73" t="s">
        <v>922</v>
      </c>
      <c r="F220" s="74">
        <v>60</v>
      </c>
      <c r="G220" s="73" t="s">
        <v>1228</v>
      </c>
      <c r="H220" s="73" t="s">
        <v>86</v>
      </c>
      <c r="I220" s="73" t="s">
        <v>1229</v>
      </c>
      <c r="J220" s="73" t="s">
        <v>327</v>
      </c>
      <c r="K220" s="73" t="s">
        <v>382</v>
      </c>
      <c r="L220" s="73" t="s">
        <v>383</v>
      </c>
      <c r="M220" s="73" t="s">
        <v>388</v>
      </c>
      <c r="N220" s="73" t="s">
        <v>44</v>
      </c>
      <c r="O220" s="73" t="s">
        <v>385</v>
      </c>
      <c r="P220" s="73" t="s">
        <v>907</v>
      </c>
      <c r="Q220" s="73" t="s">
        <v>1033</v>
      </c>
      <c r="R220" s="73" t="s">
        <v>86</v>
      </c>
      <c r="V220" s="60" t="str">
        <f>W220&amp;H220</f>
        <v>CONQUEST W16 001коричневый</v>
      </c>
      <c r="W220" s="60" t="str">
        <f>_xlfn.LET(_xlpm.TextCell,TEXT(G220,"###"),IF(_xlpm.TextCell&lt;&gt;"",IF(StyleSpaceSplit,IFERROR(IF(FIND(" ",_xlpm.TextCell)&gt;=1,MID(_xlpm.TextCell,1,FIND(" ",_xlpm.TextCell)-1),_xlpm.TextCell),_xlpm.TextCell),_xlpm.TextCell),""))</f>
        <v>CONQUEST W16 001</v>
      </c>
      <c r="X220" s="60" t="str">
        <f>IF(A220&lt;&gt;"",IFERROR(IF(FIND(" ",G220)&gt;=1,MID(G220,FIND(" ",G220)+1,LEN(G220)),""),""),"")</f>
        <v>W16 001</v>
      </c>
      <c r="AC220" s="51">
        <f>IFERROR(VALUE(MID($C220,1,2)),0)</f>
        <v>80</v>
      </c>
      <c r="AD220" s="44">
        <f>IFERROR(VALUE(MID($C220,4,3)),0)</f>
        <v>210</v>
      </c>
      <c r="AE220" s="51">
        <f>VALUE(RIGHT("00"&amp;AC220,2)&amp;RIGHT("000"&amp;AD220,3))</f>
        <v>80210</v>
      </c>
    </row>
    <row r="221" spans="1:31">
      <c r="A221" s="60" t="str">
        <f>IF(G221&amp;Q221&lt;&gt;"",W221&amp;Q221,"")</f>
        <v>CONQUEST W16 001brown</v>
      </c>
      <c r="B221" s="60" t="str">
        <f>IF(C221&lt;&gt;"",LEFT(C221,9),"")</f>
        <v>80-210-14</v>
      </c>
      <c r="C221" s="73" t="s">
        <v>1238</v>
      </c>
      <c r="D221" s="73" t="s">
        <v>1234</v>
      </c>
      <c r="E221" s="73" t="s">
        <v>912</v>
      </c>
      <c r="F221" s="74">
        <v>61</v>
      </c>
      <c r="G221" s="73" t="s">
        <v>1228</v>
      </c>
      <c r="H221" s="73" t="s">
        <v>86</v>
      </c>
      <c r="I221" s="73" t="s">
        <v>1229</v>
      </c>
      <c r="J221" s="73" t="s">
        <v>327</v>
      </c>
      <c r="K221" s="73" t="s">
        <v>382</v>
      </c>
      <c r="L221" s="73" t="s">
        <v>383</v>
      </c>
      <c r="M221" s="73" t="s">
        <v>388</v>
      </c>
      <c r="N221" s="73" t="s">
        <v>44</v>
      </c>
      <c r="O221" s="73" t="s">
        <v>385</v>
      </c>
      <c r="P221" s="73" t="s">
        <v>907</v>
      </c>
      <c r="Q221" s="73" t="s">
        <v>1033</v>
      </c>
      <c r="R221" s="73" t="s">
        <v>86</v>
      </c>
      <c r="V221" s="60" t="str">
        <f>W221&amp;H221</f>
        <v>CONQUEST W16 001коричневый</v>
      </c>
      <c r="W221" s="60" t="str">
        <f>_xlfn.LET(_xlpm.TextCell,TEXT(G221,"###"),IF(_xlpm.TextCell&lt;&gt;"",IF(StyleSpaceSplit,IFERROR(IF(FIND(" ",_xlpm.TextCell)&gt;=1,MID(_xlpm.TextCell,1,FIND(" ",_xlpm.TextCell)-1),_xlpm.TextCell),_xlpm.TextCell),_xlpm.TextCell),""))</f>
        <v>CONQUEST W16 001</v>
      </c>
      <c r="X221" s="60" t="str">
        <f>IF(A221&lt;&gt;"",IFERROR(IF(FIND(" ",G221)&gt;=1,MID(G221,FIND(" ",G221)+1,LEN(G221)),""),""),"")</f>
        <v>W16 001</v>
      </c>
      <c r="AC221" s="51">
        <f>IFERROR(VALUE(MID($C221,1,2)),0)</f>
        <v>80</v>
      </c>
      <c r="AD221" s="44">
        <f>IFERROR(VALUE(MID($C221,4,3)),0)</f>
        <v>210</v>
      </c>
      <c r="AE221" s="51">
        <f>VALUE(RIGHT("00"&amp;AC221,2)&amp;RIGHT("000"&amp;AD221,3))</f>
        <v>80210</v>
      </c>
    </row>
    <row r="222" spans="1:31">
      <c r="A222" s="60" t="str">
        <f>IF(G222&amp;Q222&lt;&gt;"",W222&amp;Q222,"")</f>
        <v>CONQUEST W16 001blue</v>
      </c>
      <c r="B222" s="60" t="str">
        <f>IF(C222&lt;&gt;"",LEFT(C222,9),"")</f>
        <v>80-210-16</v>
      </c>
      <c r="C222" s="73" t="s">
        <v>1226</v>
      </c>
      <c r="D222" s="73" t="s">
        <v>1227</v>
      </c>
      <c r="E222" s="73" t="s">
        <v>904</v>
      </c>
      <c r="F222" s="74">
        <v>57</v>
      </c>
      <c r="G222" s="73" t="s">
        <v>1228</v>
      </c>
      <c r="H222" s="73" t="s">
        <v>55</v>
      </c>
      <c r="I222" s="73" t="s">
        <v>1229</v>
      </c>
      <c r="J222" s="73" t="s">
        <v>327</v>
      </c>
      <c r="K222" s="73" t="s">
        <v>382</v>
      </c>
      <c r="L222" s="73" t="s">
        <v>383</v>
      </c>
      <c r="M222" s="73" t="s">
        <v>388</v>
      </c>
      <c r="N222" s="73" t="s">
        <v>44</v>
      </c>
      <c r="O222" s="73" t="s">
        <v>385</v>
      </c>
      <c r="P222" s="73" t="s">
        <v>907</v>
      </c>
      <c r="Q222" s="73" t="s">
        <v>932</v>
      </c>
      <c r="R222" s="73" t="s">
        <v>71</v>
      </c>
      <c r="V222" s="60" t="str">
        <f>W222&amp;H222</f>
        <v>CONQUEST W16 001темно-синий</v>
      </c>
      <c r="W222" s="60" t="str">
        <f>_xlfn.LET(_xlpm.TextCell,TEXT(G222,"###"),IF(_xlpm.TextCell&lt;&gt;"",IF(StyleSpaceSplit,IFERROR(IF(FIND(" ",_xlpm.TextCell)&gt;=1,MID(_xlpm.TextCell,1,FIND(" ",_xlpm.TextCell)-1),_xlpm.TextCell),_xlpm.TextCell),_xlpm.TextCell),""))</f>
        <v>CONQUEST W16 001</v>
      </c>
      <c r="X222" s="60" t="str">
        <f>IF(A222&lt;&gt;"",IFERROR(IF(FIND(" ",G222)&gt;=1,MID(G222,FIND(" ",G222)+1,LEN(G222)),""),""),"")</f>
        <v>W16 001</v>
      </c>
      <c r="AC222" s="51">
        <f>IFERROR(VALUE(MID($C222,1,2)),0)</f>
        <v>80</v>
      </c>
      <c r="AD222" s="44">
        <f>IFERROR(VALUE(MID($C222,4,3)),0)</f>
        <v>210</v>
      </c>
      <c r="AE222" s="51">
        <f>VALUE(RIGHT("00"&amp;AC222,2)&amp;RIGHT("000"&amp;AD222,3))</f>
        <v>80210</v>
      </c>
    </row>
    <row r="223" spans="1:31">
      <c r="A223" s="60" t="str">
        <f>IF(G223&amp;Q223&lt;&gt;"",W223&amp;Q223,"")</f>
        <v>CONQUEST W16 001blue</v>
      </c>
      <c r="B223" s="60" t="str">
        <f>IF(C223&lt;&gt;"",LEFT(C223,9),"")</f>
        <v>80-210-16</v>
      </c>
      <c r="C223" s="73" t="s">
        <v>1230</v>
      </c>
      <c r="D223" s="73" t="s">
        <v>1227</v>
      </c>
      <c r="E223" s="73" t="s">
        <v>920</v>
      </c>
      <c r="F223" s="74">
        <v>58</v>
      </c>
      <c r="G223" s="73" t="s">
        <v>1228</v>
      </c>
      <c r="H223" s="73" t="s">
        <v>55</v>
      </c>
      <c r="I223" s="73" t="s">
        <v>1229</v>
      </c>
      <c r="J223" s="73" t="s">
        <v>327</v>
      </c>
      <c r="K223" s="73" t="s">
        <v>382</v>
      </c>
      <c r="L223" s="73" t="s">
        <v>383</v>
      </c>
      <c r="M223" s="73" t="s">
        <v>388</v>
      </c>
      <c r="N223" s="73" t="s">
        <v>44</v>
      </c>
      <c r="O223" s="73" t="s">
        <v>385</v>
      </c>
      <c r="P223" s="73" t="s">
        <v>907</v>
      </c>
      <c r="Q223" s="73" t="s">
        <v>932</v>
      </c>
      <c r="R223" s="73" t="s">
        <v>71</v>
      </c>
      <c r="V223" s="60" t="str">
        <f>W223&amp;H223</f>
        <v>CONQUEST W16 001темно-синий</v>
      </c>
      <c r="W223" s="60" t="str">
        <f>_xlfn.LET(_xlpm.TextCell,TEXT(G223,"###"),IF(_xlpm.TextCell&lt;&gt;"",IF(StyleSpaceSplit,IFERROR(IF(FIND(" ",_xlpm.TextCell)&gt;=1,MID(_xlpm.TextCell,1,FIND(" ",_xlpm.TextCell)-1),_xlpm.TextCell),_xlpm.TextCell),_xlpm.TextCell),""))</f>
        <v>CONQUEST W16 001</v>
      </c>
      <c r="X223" s="60" t="str">
        <f>IF(A223&lt;&gt;"",IFERROR(IF(FIND(" ",G223)&gt;=1,MID(G223,FIND(" ",G223)+1,LEN(G223)),""),""),"")</f>
        <v>W16 001</v>
      </c>
      <c r="AC223" s="51">
        <f>IFERROR(VALUE(MID($C223,1,2)),0)</f>
        <v>80</v>
      </c>
      <c r="AD223" s="44">
        <f>IFERROR(VALUE(MID($C223,4,3)),0)</f>
        <v>210</v>
      </c>
      <c r="AE223" s="51">
        <f>VALUE(RIGHT("00"&amp;AC223,2)&amp;RIGHT("000"&amp;AD223,3))</f>
        <v>80210</v>
      </c>
    </row>
    <row r="224" spans="1:31">
      <c r="A224" s="60" t="str">
        <f>IF(G224&amp;Q224&lt;&gt;"",W224&amp;Q224,"")</f>
        <v>CONQUEST W16 001blue</v>
      </c>
      <c r="B224" s="60" t="str">
        <f>IF(C224&lt;&gt;"",LEFT(C224,9),"")</f>
        <v>80-210-16</v>
      </c>
      <c r="C224" s="73" t="s">
        <v>1231</v>
      </c>
      <c r="D224" s="73" t="s">
        <v>1227</v>
      </c>
      <c r="E224" s="73" t="s">
        <v>910</v>
      </c>
      <c r="F224" s="74">
        <v>59</v>
      </c>
      <c r="G224" s="73" t="s">
        <v>1228</v>
      </c>
      <c r="H224" s="73" t="s">
        <v>55</v>
      </c>
      <c r="I224" s="73" t="s">
        <v>1229</v>
      </c>
      <c r="J224" s="73" t="s">
        <v>327</v>
      </c>
      <c r="K224" s="73" t="s">
        <v>382</v>
      </c>
      <c r="L224" s="73" t="s">
        <v>383</v>
      </c>
      <c r="M224" s="73" t="s">
        <v>388</v>
      </c>
      <c r="N224" s="73" t="s">
        <v>44</v>
      </c>
      <c r="O224" s="73" t="s">
        <v>385</v>
      </c>
      <c r="P224" s="73" t="s">
        <v>907</v>
      </c>
      <c r="Q224" s="73" t="s">
        <v>932</v>
      </c>
      <c r="R224" s="73" t="s">
        <v>71</v>
      </c>
      <c r="V224" s="60" t="str">
        <f>W224&amp;H224</f>
        <v>CONQUEST W16 001темно-синий</v>
      </c>
      <c r="W224" s="60" t="str">
        <f>_xlfn.LET(_xlpm.TextCell,TEXT(G224,"###"),IF(_xlpm.TextCell&lt;&gt;"",IF(StyleSpaceSplit,IFERROR(IF(FIND(" ",_xlpm.TextCell)&gt;=1,MID(_xlpm.TextCell,1,FIND(" ",_xlpm.TextCell)-1),_xlpm.TextCell),_xlpm.TextCell),_xlpm.TextCell),""))</f>
        <v>CONQUEST W16 001</v>
      </c>
      <c r="X224" s="60" t="str">
        <f>IF(A224&lt;&gt;"",IFERROR(IF(FIND(" ",G224)&gt;=1,MID(G224,FIND(" ",G224)+1,LEN(G224)),""),""),"")</f>
        <v>W16 001</v>
      </c>
      <c r="AC224" s="51">
        <f>IFERROR(VALUE(MID($C224,1,2)),0)</f>
        <v>80</v>
      </c>
      <c r="AD224" s="44">
        <f>IFERROR(VALUE(MID($C224,4,3)),0)</f>
        <v>210</v>
      </c>
      <c r="AE224" s="51">
        <f>VALUE(RIGHT("00"&amp;AC224,2)&amp;RIGHT("000"&amp;AD224,3))</f>
        <v>80210</v>
      </c>
    </row>
    <row r="225" spans="1:31">
      <c r="A225" s="60" t="str">
        <f>IF(G225&amp;Q225&lt;&gt;"",W225&amp;Q225,"")</f>
        <v>CONQUEST W16 001blue</v>
      </c>
      <c r="B225" s="60" t="str">
        <f>IF(C225&lt;&gt;"",LEFT(C225,9),"")</f>
        <v>80-210-16</v>
      </c>
      <c r="C225" s="73" t="s">
        <v>1232</v>
      </c>
      <c r="D225" s="73" t="s">
        <v>1227</v>
      </c>
      <c r="E225" s="73" t="s">
        <v>912</v>
      </c>
      <c r="F225" s="74">
        <v>61</v>
      </c>
      <c r="G225" s="73" t="s">
        <v>1228</v>
      </c>
      <c r="H225" s="73" t="s">
        <v>55</v>
      </c>
      <c r="I225" s="73" t="s">
        <v>1229</v>
      </c>
      <c r="J225" s="73" t="s">
        <v>327</v>
      </c>
      <c r="K225" s="73" t="s">
        <v>382</v>
      </c>
      <c r="L225" s="73" t="s">
        <v>383</v>
      </c>
      <c r="M225" s="73" t="s">
        <v>388</v>
      </c>
      <c r="N225" s="73" t="s">
        <v>44</v>
      </c>
      <c r="O225" s="73" t="s">
        <v>385</v>
      </c>
      <c r="P225" s="73" t="s">
        <v>907</v>
      </c>
      <c r="Q225" s="73" t="s">
        <v>932</v>
      </c>
      <c r="R225" s="73" t="s">
        <v>71</v>
      </c>
      <c r="V225" s="60" t="str">
        <f>W225&amp;H225</f>
        <v>CONQUEST W16 001темно-синий</v>
      </c>
      <c r="W225" s="60" t="str">
        <f>_xlfn.LET(_xlpm.TextCell,TEXT(G225,"###"),IF(_xlpm.TextCell&lt;&gt;"",IF(StyleSpaceSplit,IFERROR(IF(FIND(" ",_xlpm.TextCell)&gt;=1,MID(_xlpm.TextCell,1,FIND(" ",_xlpm.TextCell)-1),_xlpm.TextCell),_xlpm.TextCell),_xlpm.TextCell),""))</f>
        <v>CONQUEST W16 001</v>
      </c>
      <c r="X225" s="60" t="str">
        <f>IF(A225&lt;&gt;"",IFERROR(IF(FIND(" ",G225)&gt;=1,MID(G225,FIND(" ",G225)+1,LEN(G225)),""),""),"")</f>
        <v>W16 001</v>
      </c>
      <c r="AC225" s="51">
        <f>IFERROR(VALUE(MID($C225,1,2)),0)</f>
        <v>80</v>
      </c>
      <c r="AD225" s="44">
        <f>IFERROR(VALUE(MID($C225,4,3)),0)</f>
        <v>210</v>
      </c>
      <c r="AE225" s="51">
        <f>VALUE(RIGHT("00"&amp;AC225,2)&amp;RIGHT("000"&amp;AD225,3))</f>
        <v>80210</v>
      </c>
    </row>
    <row r="226" spans="1:31">
      <c r="A226" s="60" t="str">
        <f>IF(G226&amp;Q226&lt;&gt;"",W226&amp;Q226,"")</f>
        <v>CONQUEST W16 001black</v>
      </c>
      <c r="B226" s="60" t="str">
        <f>IF(C226&lt;&gt;"",LEFT(C226,9),"")</f>
        <v>80-210-09</v>
      </c>
      <c r="C226" s="73" t="s">
        <v>7900</v>
      </c>
      <c r="D226" s="73" t="s">
        <v>7901</v>
      </c>
      <c r="E226" s="73" t="s">
        <v>956</v>
      </c>
      <c r="F226" s="74">
        <v>55</v>
      </c>
      <c r="G226" s="73" t="s">
        <v>1228</v>
      </c>
      <c r="H226" s="73" t="s">
        <v>53</v>
      </c>
      <c r="I226" s="73" t="s">
        <v>1229</v>
      </c>
      <c r="J226" s="73" t="s">
        <v>327</v>
      </c>
      <c r="K226" s="73" t="s">
        <v>382</v>
      </c>
      <c r="L226" s="73" t="s">
        <v>383</v>
      </c>
      <c r="M226" s="73" t="s">
        <v>388</v>
      </c>
      <c r="N226" s="73" t="s">
        <v>44</v>
      </c>
      <c r="O226" s="73" t="s">
        <v>385</v>
      </c>
      <c r="P226" s="73" t="s">
        <v>907</v>
      </c>
      <c r="Q226" s="73" t="s">
        <v>928</v>
      </c>
      <c r="R226" s="73" t="s">
        <v>53</v>
      </c>
      <c r="V226" s="60" t="str">
        <f>W226&amp;H226</f>
        <v>CONQUEST W16 001черный</v>
      </c>
      <c r="W226" s="60" t="str">
        <f>_xlfn.LET(_xlpm.TextCell,TEXT(G226,"###"),IF(_xlpm.TextCell&lt;&gt;"",IF(StyleSpaceSplit,IFERROR(IF(FIND(" ",_xlpm.TextCell)&gt;=1,MID(_xlpm.TextCell,1,FIND(" ",_xlpm.TextCell)-1),_xlpm.TextCell),_xlpm.TextCell),_xlpm.TextCell),""))</f>
        <v>CONQUEST W16 001</v>
      </c>
      <c r="X226" s="60" t="str">
        <f>IF(A226&lt;&gt;"",IFERROR(IF(FIND(" ",G226)&gt;=1,MID(G226,FIND(" ",G226)+1,LEN(G226)),""),""),"")</f>
        <v>W16 001</v>
      </c>
      <c r="AC226" s="51">
        <f>IFERROR(VALUE(MID($C226,1,2)),0)</f>
        <v>80</v>
      </c>
      <c r="AD226" s="44">
        <f>IFERROR(VALUE(MID($C226,4,3)),0)</f>
        <v>210</v>
      </c>
      <c r="AE226" s="51">
        <f>VALUE(RIGHT("00"&amp;AC226,2)&amp;RIGHT("000"&amp;AD226,3))</f>
        <v>80210</v>
      </c>
    </row>
    <row r="227" spans="1:31">
      <c r="A227" s="60" t="str">
        <f>IF(G227&amp;Q227&lt;&gt;"",W227&amp;Q227,"")</f>
        <v>CONQUEST W16 001black</v>
      </c>
      <c r="B227" s="60" t="str">
        <f>IF(C227&lt;&gt;"",LEFT(C227,9),"")</f>
        <v>80-210-09</v>
      </c>
      <c r="C227" s="73" t="s">
        <v>7902</v>
      </c>
      <c r="D227" s="73" t="s">
        <v>7901</v>
      </c>
      <c r="E227" s="73" t="s">
        <v>915</v>
      </c>
      <c r="F227" s="74">
        <v>56</v>
      </c>
      <c r="G227" s="73" t="s">
        <v>1228</v>
      </c>
      <c r="H227" s="73" t="s">
        <v>53</v>
      </c>
      <c r="I227" s="73" t="s">
        <v>1229</v>
      </c>
      <c r="J227" s="73" t="s">
        <v>327</v>
      </c>
      <c r="K227" s="73" t="s">
        <v>382</v>
      </c>
      <c r="L227" s="73" t="s">
        <v>383</v>
      </c>
      <c r="M227" s="73" t="s">
        <v>388</v>
      </c>
      <c r="N227" s="73" t="s">
        <v>44</v>
      </c>
      <c r="O227" s="73" t="s">
        <v>385</v>
      </c>
      <c r="P227" s="73" t="s">
        <v>907</v>
      </c>
      <c r="Q227" s="73" t="s">
        <v>928</v>
      </c>
      <c r="R227" s="73" t="s">
        <v>53</v>
      </c>
      <c r="V227" s="60" t="str">
        <f>W227&amp;H227</f>
        <v>CONQUEST W16 001черный</v>
      </c>
      <c r="W227" s="60" t="str">
        <f>_xlfn.LET(_xlpm.TextCell,TEXT(G227,"###"),IF(_xlpm.TextCell&lt;&gt;"",IF(StyleSpaceSplit,IFERROR(IF(FIND(" ",_xlpm.TextCell)&gt;=1,MID(_xlpm.TextCell,1,FIND(" ",_xlpm.TextCell)-1),_xlpm.TextCell),_xlpm.TextCell),_xlpm.TextCell),""))</f>
        <v>CONQUEST W16 001</v>
      </c>
      <c r="X227" s="60" t="str">
        <f>IF(A227&lt;&gt;"",IFERROR(IF(FIND(" ",G227)&gt;=1,MID(G227,FIND(" ",G227)+1,LEN(G227)),""),""),"")</f>
        <v>W16 001</v>
      </c>
      <c r="AC227" s="51">
        <f>IFERROR(VALUE(MID($C227,1,2)),0)</f>
        <v>80</v>
      </c>
      <c r="AD227" s="44">
        <f>IFERROR(VALUE(MID($C227,4,3)),0)</f>
        <v>210</v>
      </c>
      <c r="AE227" s="51">
        <f>VALUE(RIGHT("00"&amp;AC227,2)&amp;RIGHT("000"&amp;AD227,3))</f>
        <v>80210</v>
      </c>
    </row>
    <row r="228" spans="1:31">
      <c r="A228" s="60" t="str">
        <f>IF(G228&amp;Q228&lt;&gt;"",W228&amp;Q228,"")</f>
        <v>CONQUEST W16 001black</v>
      </c>
      <c r="B228" s="60" t="str">
        <f>IF(C228&lt;&gt;"",LEFT(C228,9),"")</f>
        <v>80-210-09</v>
      </c>
      <c r="C228" s="73" t="s">
        <v>7903</v>
      </c>
      <c r="D228" s="73" t="s">
        <v>7901</v>
      </c>
      <c r="E228" s="73" t="s">
        <v>920</v>
      </c>
      <c r="F228" s="74">
        <v>58</v>
      </c>
      <c r="G228" s="73" t="s">
        <v>1228</v>
      </c>
      <c r="H228" s="73" t="s">
        <v>53</v>
      </c>
      <c r="I228" s="73" t="s">
        <v>1229</v>
      </c>
      <c r="J228" s="73" t="s">
        <v>327</v>
      </c>
      <c r="K228" s="73" t="s">
        <v>382</v>
      </c>
      <c r="L228" s="73" t="s">
        <v>383</v>
      </c>
      <c r="M228" s="73" t="s">
        <v>388</v>
      </c>
      <c r="N228" s="73" t="s">
        <v>44</v>
      </c>
      <c r="O228" s="73" t="s">
        <v>385</v>
      </c>
      <c r="P228" s="73" t="s">
        <v>907</v>
      </c>
      <c r="Q228" s="73" t="s">
        <v>928</v>
      </c>
      <c r="R228" s="73" t="s">
        <v>53</v>
      </c>
      <c r="V228" s="60" t="str">
        <f>W228&amp;H228</f>
        <v>CONQUEST W16 001черный</v>
      </c>
      <c r="W228" s="60" t="str">
        <f>_xlfn.LET(_xlpm.TextCell,TEXT(G228,"###"),IF(_xlpm.TextCell&lt;&gt;"",IF(StyleSpaceSplit,IFERROR(IF(FIND(" ",_xlpm.TextCell)&gt;=1,MID(_xlpm.TextCell,1,FIND(" ",_xlpm.TextCell)-1),_xlpm.TextCell),_xlpm.TextCell),_xlpm.TextCell),""))</f>
        <v>CONQUEST W16 001</v>
      </c>
      <c r="X228" s="60" t="str">
        <f>IF(A228&lt;&gt;"",IFERROR(IF(FIND(" ",G228)&gt;=1,MID(G228,FIND(" ",G228)+1,LEN(G228)),""),""),"")</f>
        <v>W16 001</v>
      </c>
      <c r="AC228" s="51">
        <f>IFERROR(VALUE(MID($C228,1,2)),0)</f>
        <v>80</v>
      </c>
      <c r="AD228" s="44">
        <f>IFERROR(VALUE(MID($C228,4,3)),0)</f>
        <v>210</v>
      </c>
      <c r="AE228" s="51">
        <f>VALUE(RIGHT("00"&amp;AC228,2)&amp;RIGHT("000"&amp;AD228,3))</f>
        <v>80210</v>
      </c>
    </row>
    <row r="229" spans="1:31">
      <c r="A229" s="60" t="str">
        <f>IF(G229&amp;Q229&lt;&gt;"",W229&amp;Q229,"")</f>
        <v>CONQUEST W16 001black</v>
      </c>
      <c r="B229" s="60" t="str">
        <f>IF(C229&lt;&gt;"",LEFT(C229,9),"")</f>
        <v>80-210-09</v>
      </c>
      <c r="C229" s="73" t="s">
        <v>7904</v>
      </c>
      <c r="D229" s="73" t="s">
        <v>7901</v>
      </c>
      <c r="E229" s="73" t="s">
        <v>922</v>
      </c>
      <c r="F229" s="74">
        <v>60</v>
      </c>
      <c r="G229" s="73" t="s">
        <v>1228</v>
      </c>
      <c r="H229" s="73" t="s">
        <v>53</v>
      </c>
      <c r="I229" s="73" t="s">
        <v>1229</v>
      </c>
      <c r="J229" s="73" t="s">
        <v>327</v>
      </c>
      <c r="K229" s="73" t="s">
        <v>382</v>
      </c>
      <c r="L229" s="73" t="s">
        <v>383</v>
      </c>
      <c r="M229" s="73" t="s">
        <v>388</v>
      </c>
      <c r="N229" s="73" t="s">
        <v>44</v>
      </c>
      <c r="O229" s="73" t="s">
        <v>385</v>
      </c>
      <c r="P229" s="73" t="s">
        <v>907</v>
      </c>
      <c r="Q229" s="73" t="s">
        <v>928</v>
      </c>
      <c r="R229" s="73" t="s">
        <v>53</v>
      </c>
      <c r="V229" s="60" t="str">
        <f>W229&amp;H229</f>
        <v>CONQUEST W16 001черный</v>
      </c>
      <c r="W229" s="60" t="str">
        <f>_xlfn.LET(_xlpm.TextCell,TEXT(G229,"###"),IF(_xlpm.TextCell&lt;&gt;"",IF(StyleSpaceSplit,IFERROR(IF(FIND(" ",_xlpm.TextCell)&gt;=1,MID(_xlpm.TextCell,1,FIND(" ",_xlpm.TextCell)-1),_xlpm.TextCell),_xlpm.TextCell),_xlpm.TextCell),""))</f>
        <v>CONQUEST W16 001</v>
      </c>
      <c r="X229" s="60" t="str">
        <f>IF(A229&lt;&gt;"",IFERROR(IF(FIND(" ",G229)&gt;=1,MID(G229,FIND(" ",G229)+1,LEN(G229)),""),""),"")</f>
        <v>W16 001</v>
      </c>
      <c r="AC229" s="51">
        <f>IFERROR(VALUE(MID($C229,1,2)),0)</f>
        <v>80</v>
      </c>
      <c r="AD229" s="44">
        <f>IFERROR(VALUE(MID($C229,4,3)),0)</f>
        <v>210</v>
      </c>
      <c r="AE229" s="51">
        <f>VALUE(RIGHT("00"&amp;AC229,2)&amp;RIGHT("000"&amp;AD229,3))</f>
        <v>80210</v>
      </c>
    </row>
    <row r="230" spans="1:31">
      <c r="A230" s="60" t="str">
        <f>IF(G230&amp;Q230&lt;&gt;"",W230&amp;Q230,"")</f>
        <v>CONQUEST W16 001black</v>
      </c>
      <c r="B230" s="60" t="str">
        <f>IF(C230&lt;&gt;"",LEFT(C230,9),"")</f>
        <v>80-210-09</v>
      </c>
      <c r="C230" s="73" t="s">
        <v>7905</v>
      </c>
      <c r="D230" s="73" t="s">
        <v>7901</v>
      </c>
      <c r="E230" s="73" t="s">
        <v>1046</v>
      </c>
      <c r="F230" s="74">
        <v>62</v>
      </c>
      <c r="G230" s="73" t="s">
        <v>1228</v>
      </c>
      <c r="H230" s="73" t="s">
        <v>53</v>
      </c>
      <c r="I230" s="73" t="s">
        <v>1229</v>
      </c>
      <c r="J230" s="73" t="s">
        <v>327</v>
      </c>
      <c r="K230" s="73" t="s">
        <v>382</v>
      </c>
      <c r="L230" s="73" t="s">
        <v>383</v>
      </c>
      <c r="M230" s="73" t="s">
        <v>388</v>
      </c>
      <c r="N230" s="73" t="s">
        <v>44</v>
      </c>
      <c r="O230" s="73" t="s">
        <v>385</v>
      </c>
      <c r="P230" s="73" t="s">
        <v>907</v>
      </c>
      <c r="Q230" s="73" t="s">
        <v>928</v>
      </c>
      <c r="R230" s="73" t="s">
        <v>53</v>
      </c>
      <c r="V230" s="60" t="str">
        <f>W230&amp;H230</f>
        <v>CONQUEST W16 001черный</v>
      </c>
      <c r="W230" s="60" t="str">
        <f>_xlfn.LET(_xlpm.TextCell,TEXT(G230,"###"),IF(_xlpm.TextCell&lt;&gt;"",IF(StyleSpaceSplit,IFERROR(IF(FIND(" ",_xlpm.TextCell)&gt;=1,MID(_xlpm.TextCell,1,FIND(" ",_xlpm.TextCell)-1),_xlpm.TextCell),_xlpm.TextCell),_xlpm.TextCell),""))</f>
        <v>CONQUEST W16 001</v>
      </c>
      <c r="X230" s="60" t="str">
        <f>IF(A230&lt;&gt;"",IFERROR(IF(FIND(" ",G230)&gt;=1,MID(G230,FIND(" ",G230)+1,LEN(G230)),""),""),"")</f>
        <v>W16 001</v>
      </c>
      <c r="AC230" s="51">
        <f>IFERROR(VALUE(MID($C230,1,2)),0)</f>
        <v>80</v>
      </c>
      <c r="AD230" s="44">
        <f>IFERROR(VALUE(MID($C230,4,3)),0)</f>
        <v>210</v>
      </c>
      <c r="AE230" s="51">
        <f>VALUE(RIGHT("00"&amp;AC230,2)&amp;RIGHT("000"&amp;AD230,3))</f>
        <v>80210</v>
      </c>
    </row>
    <row r="231" spans="1:31">
      <c r="A231" s="60" t="str">
        <f>IF(G231&amp;Q231&lt;&gt;"",W231&amp;Q231,"")</f>
        <v>CONQUEST W16 001black</v>
      </c>
      <c r="B231" s="60" t="str">
        <f>IF(C231&lt;&gt;"",LEFT(C231,9),"")</f>
        <v>80-210-09</v>
      </c>
      <c r="C231" s="73" t="s">
        <v>7906</v>
      </c>
      <c r="D231" s="73" t="s">
        <v>7901</v>
      </c>
      <c r="E231" s="73" t="s">
        <v>904</v>
      </c>
      <c r="F231" s="74">
        <v>57</v>
      </c>
      <c r="G231" s="73" t="s">
        <v>1228</v>
      </c>
      <c r="H231" s="73" t="s">
        <v>53</v>
      </c>
      <c r="I231" s="73" t="s">
        <v>1229</v>
      </c>
      <c r="J231" s="73" t="s">
        <v>327</v>
      </c>
      <c r="K231" s="73" t="s">
        <v>382</v>
      </c>
      <c r="L231" s="73" t="s">
        <v>383</v>
      </c>
      <c r="M231" s="73" t="s">
        <v>388</v>
      </c>
      <c r="N231" s="73" t="s">
        <v>44</v>
      </c>
      <c r="O231" s="73" t="s">
        <v>385</v>
      </c>
      <c r="P231" s="73" t="s">
        <v>907</v>
      </c>
      <c r="Q231" s="73" t="s">
        <v>928</v>
      </c>
      <c r="R231" s="73" t="s">
        <v>53</v>
      </c>
      <c r="V231" s="60" t="str">
        <f>W231&amp;H231</f>
        <v>CONQUEST W16 001черный</v>
      </c>
      <c r="W231" s="60" t="str">
        <f>_xlfn.LET(_xlpm.TextCell,TEXT(G231,"###"),IF(_xlpm.TextCell&lt;&gt;"",IF(StyleSpaceSplit,IFERROR(IF(FIND(" ",_xlpm.TextCell)&gt;=1,MID(_xlpm.TextCell,1,FIND(" ",_xlpm.TextCell)-1),_xlpm.TextCell),_xlpm.TextCell),_xlpm.TextCell),""))</f>
        <v>CONQUEST W16 001</v>
      </c>
      <c r="X231" s="60" t="str">
        <f>IF(A231&lt;&gt;"",IFERROR(IF(FIND(" ",G231)&gt;=1,MID(G231,FIND(" ",G231)+1,LEN(G231)),""),""),"")</f>
        <v>W16 001</v>
      </c>
      <c r="AC231" s="51">
        <f>IFERROR(VALUE(MID($C231,1,2)),0)</f>
        <v>80</v>
      </c>
      <c r="AD231" s="44">
        <f>IFERROR(VALUE(MID($C231,4,3)),0)</f>
        <v>210</v>
      </c>
      <c r="AE231" s="51">
        <f>VALUE(RIGHT("00"&amp;AC231,2)&amp;RIGHT("000"&amp;AD231,3))</f>
        <v>80210</v>
      </c>
    </row>
    <row r="232" spans="1:31">
      <c r="A232" s="60" t="str">
        <f>IF(G232&amp;Q232&lt;&gt;"",W232&amp;Q232,"")</f>
        <v>CONQUEST W16 001black</v>
      </c>
      <c r="B232" s="60" t="str">
        <f>IF(C232&lt;&gt;"",LEFT(C232,9),"")</f>
        <v>80-210-09</v>
      </c>
      <c r="C232" s="73" t="s">
        <v>7907</v>
      </c>
      <c r="D232" s="73" t="s">
        <v>7901</v>
      </c>
      <c r="E232" s="73" t="s">
        <v>910</v>
      </c>
      <c r="F232" s="74">
        <v>59</v>
      </c>
      <c r="G232" s="73" t="s">
        <v>1228</v>
      </c>
      <c r="H232" s="73" t="s">
        <v>53</v>
      </c>
      <c r="I232" s="73" t="s">
        <v>1229</v>
      </c>
      <c r="J232" s="73" t="s">
        <v>327</v>
      </c>
      <c r="K232" s="73" t="s">
        <v>382</v>
      </c>
      <c r="L232" s="73" t="s">
        <v>383</v>
      </c>
      <c r="M232" s="73" t="s">
        <v>388</v>
      </c>
      <c r="N232" s="73" t="s">
        <v>44</v>
      </c>
      <c r="O232" s="73" t="s">
        <v>385</v>
      </c>
      <c r="P232" s="73" t="s">
        <v>907</v>
      </c>
      <c r="Q232" s="73" t="s">
        <v>928</v>
      </c>
      <c r="R232" s="73" t="s">
        <v>53</v>
      </c>
      <c r="V232" s="60" t="str">
        <f>W232&amp;H232</f>
        <v>CONQUEST W16 001черный</v>
      </c>
      <c r="W232" s="60" t="str">
        <f>_xlfn.LET(_xlpm.TextCell,TEXT(G232,"###"),IF(_xlpm.TextCell&lt;&gt;"",IF(StyleSpaceSplit,IFERROR(IF(FIND(" ",_xlpm.TextCell)&gt;=1,MID(_xlpm.TextCell,1,FIND(" ",_xlpm.TextCell)-1),_xlpm.TextCell),_xlpm.TextCell),_xlpm.TextCell),""))</f>
        <v>CONQUEST W16 001</v>
      </c>
      <c r="X232" s="60" t="str">
        <f>IF(A232&lt;&gt;"",IFERROR(IF(FIND(" ",G232)&gt;=1,MID(G232,FIND(" ",G232)+1,LEN(G232)),""),""),"")</f>
        <v>W16 001</v>
      </c>
      <c r="AC232" s="51">
        <f>IFERROR(VALUE(MID($C232,1,2)),0)</f>
        <v>80</v>
      </c>
      <c r="AD232" s="44">
        <f>IFERROR(VALUE(MID($C232,4,3)),0)</f>
        <v>210</v>
      </c>
      <c r="AE232" s="51">
        <f>VALUE(RIGHT("00"&amp;AC232,2)&amp;RIGHT("000"&amp;AD232,3))</f>
        <v>80210</v>
      </c>
    </row>
    <row r="233" spans="1:31">
      <c r="A233" s="60" t="str">
        <f>IF(G233&amp;Q233&lt;&gt;"",W233&amp;Q233,"")</f>
        <v>CONQUEST W16 001black</v>
      </c>
      <c r="B233" s="60" t="str">
        <f>IF(C233&lt;&gt;"",LEFT(C233,9),"")</f>
        <v>80-210-09</v>
      </c>
      <c r="C233" s="73" t="s">
        <v>7908</v>
      </c>
      <c r="D233" s="73" t="s">
        <v>7901</v>
      </c>
      <c r="E233" s="73" t="s">
        <v>912</v>
      </c>
      <c r="F233" s="74">
        <v>61</v>
      </c>
      <c r="G233" s="73" t="s">
        <v>1228</v>
      </c>
      <c r="H233" s="73" t="s">
        <v>53</v>
      </c>
      <c r="I233" s="73" t="s">
        <v>1229</v>
      </c>
      <c r="J233" s="73" t="s">
        <v>327</v>
      </c>
      <c r="K233" s="73" t="s">
        <v>382</v>
      </c>
      <c r="L233" s="73" t="s">
        <v>383</v>
      </c>
      <c r="M233" s="73" t="s">
        <v>388</v>
      </c>
      <c r="N233" s="73" t="s">
        <v>44</v>
      </c>
      <c r="O233" s="73" t="s">
        <v>385</v>
      </c>
      <c r="P233" s="73" t="s">
        <v>907</v>
      </c>
      <c r="Q233" s="73" t="s">
        <v>928</v>
      </c>
      <c r="R233" s="73" t="s">
        <v>53</v>
      </c>
      <c r="V233" s="60" t="str">
        <f>W233&amp;H233</f>
        <v>CONQUEST W16 001черный</v>
      </c>
      <c r="W233" s="60" t="str">
        <f>_xlfn.LET(_xlpm.TextCell,TEXT(G233,"###"),IF(_xlpm.TextCell&lt;&gt;"",IF(StyleSpaceSplit,IFERROR(IF(FIND(" ",_xlpm.TextCell)&gt;=1,MID(_xlpm.TextCell,1,FIND(" ",_xlpm.TextCell)-1),_xlpm.TextCell),_xlpm.TextCell),_xlpm.TextCell),""))</f>
        <v>CONQUEST W16 001</v>
      </c>
      <c r="X233" s="60" t="str">
        <f>IF(A233&lt;&gt;"",IFERROR(IF(FIND(" ",G233)&gt;=1,MID(G233,FIND(" ",G233)+1,LEN(G233)),""),""),"")</f>
        <v>W16 001</v>
      </c>
      <c r="AC233" s="51">
        <f>IFERROR(VALUE(MID($C233,1,2)),0)</f>
        <v>80</v>
      </c>
      <c r="AD233" s="44">
        <f>IFERROR(VALUE(MID($C233,4,3)),0)</f>
        <v>210</v>
      </c>
      <c r="AE233" s="51">
        <f>VALUE(RIGHT("00"&amp;AC233,2)&amp;RIGHT("000"&amp;AD233,3))</f>
        <v>80210</v>
      </c>
    </row>
    <row r="234" spans="1:31">
      <c r="A234" s="60" t="str">
        <f>IF(G234&amp;Q234&lt;&gt;"",W234&amp;Q234,"")</f>
        <v>CONQUEST W16 002grey</v>
      </c>
      <c r="B234" s="60" t="str">
        <f>IF(C234&lt;&gt;"",LEFT(C234,9),"")</f>
        <v>80-096-26</v>
      </c>
      <c r="C234" s="73" t="s">
        <v>7218</v>
      </c>
      <c r="D234" s="73" t="s">
        <v>7219</v>
      </c>
      <c r="E234" s="73" t="s">
        <v>920</v>
      </c>
      <c r="F234" s="74">
        <v>58</v>
      </c>
      <c r="G234" s="73" t="s">
        <v>7220</v>
      </c>
      <c r="H234" s="73" t="s">
        <v>245</v>
      </c>
      <c r="I234" s="73" t="s">
        <v>1265</v>
      </c>
      <c r="J234" s="73" t="s">
        <v>327</v>
      </c>
      <c r="K234" s="73" t="s">
        <v>382</v>
      </c>
      <c r="L234" s="73" t="s">
        <v>383</v>
      </c>
      <c r="M234" s="73" t="s">
        <v>388</v>
      </c>
      <c r="N234" s="73" t="s">
        <v>44</v>
      </c>
      <c r="O234" s="73" t="s">
        <v>385</v>
      </c>
      <c r="P234" s="73" t="s">
        <v>907</v>
      </c>
      <c r="Q234" s="73" t="s">
        <v>917</v>
      </c>
      <c r="R234" s="73" t="s">
        <v>83</v>
      </c>
      <c r="V234" s="60" t="str">
        <f>W234&amp;H234</f>
        <v>CONQUEST W16 002серый / синий</v>
      </c>
      <c r="W234" s="60" t="str">
        <f>_xlfn.LET(_xlpm.TextCell,TEXT(G234,"###"),IF(_xlpm.TextCell&lt;&gt;"",IF(StyleSpaceSplit,IFERROR(IF(FIND(" ",_xlpm.TextCell)&gt;=1,MID(_xlpm.TextCell,1,FIND(" ",_xlpm.TextCell)-1),_xlpm.TextCell),_xlpm.TextCell),_xlpm.TextCell),""))</f>
        <v>CONQUEST W16 002</v>
      </c>
      <c r="X234" s="60" t="str">
        <f>IF(A234&lt;&gt;"",IFERROR(IF(FIND(" ",G234)&gt;=1,MID(G234,FIND(" ",G234)+1,LEN(G234)),""),""),"")</f>
        <v>W16 002</v>
      </c>
      <c r="AC234" s="51">
        <f>IFERROR(VALUE(MID($C234,1,2)),0)</f>
        <v>80</v>
      </c>
      <c r="AD234" s="44">
        <f>IFERROR(VALUE(MID($C234,4,3)),0)</f>
        <v>96</v>
      </c>
      <c r="AE234" s="51">
        <f>VALUE(RIGHT("00"&amp;AC234,2)&amp;RIGHT("000"&amp;AD234,3))</f>
        <v>80096</v>
      </c>
    </row>
    <row r="235" spans="1:31">
      <c r="A235" s="60" t="str">
        <f>IF(G235&amp;Q235&lt;&gt;"",W235&amp;Q235,"")</f>
        <v>CONQUEST W16 003brown</v>
      </c>
      <c r="B235" s="60" t="str">
        <f>IF(C235&lt;&gt;"",LEFT(C235,9),"")</f>
        <v>80-286-14</v>
      </c>
      <c r="C235" s="73" t="s">
        <v>1248</v>
      </c>
      <c r="D235" s="73" t="s">
        <v>1249</v>
      </c>
      <c r="E235" s="73" t="s">
        <v>915</v>
      </c>
      <c r="F235" s="74">
        <v>56</v>
      </c>
      <c r="G235" s="73" t="s">
        <v>1241</v>
      </c>
      <c r="H235" s="73" t="s">
        <v>86</v>
      </c>
      <c r="I235" s="73" t="s">
        <v>1242</v>
      </c>
      <c r="J235" s="73" t="s">
        <v>327</v>
      </c>
      <c r="K235" s="73" t="s">
        <v>382</v>
      </c>
      <c r="L235" s="73" t="s">
        <v>383</v>
      </c>
      <c r="M235" s="73" t="s">
        <v>388</v>
      </c>
      <c r="N235" s="73" t="s">
        <v>44</v>
      </c>
      <c r="O235" s="73" t="s">
        <v>385</v>
      </c>
      <c r="P235" s="73" t="s">
        <v>907</v>
      </c>
      <c r="Q235" s="73" t="s">
        <v>1033</v>
      </c>
      <c r="R235" s="73" t="s">
        <v>86</v>
      </c>
      <c r="V235" s="60" t="str">
        <f>W235&amp;H235</f>
        <v>CONQUEST W16 003коричневый</v>
      </c>
      <c r="W235" s="60" t="str">
        <f>_xlfn.LET(_xlpm.TextCell,TEXT(G235,"###"),IF(_xlpm.TextCell&lt;&gt;"",IF(StyleSpaceSplit,IFERROR(IF(FIND(" ",_xlpm.TextCell)&gt;=1,MID(_xlpm.TextCell,1,FIND(" ",_xlpm.TextCell)-1),_xlpm.TextCell),_xlpm.TextCell),_xlpm.TextCell),""))</f>
        <v>CONQUEST W16 003</v>
      </c>
      <c r="X235" s="60" t="str">
        <f>IF(A235&lt;&gt;"",IFERROR(IF(FIND(" ",G235)&gt;=1,MID(G235,FIND(" ",G235)+1,LEN(G235)),""),""),"")</f>
        <v>W16 003</v>
      </c>
      <c r="AC235" s="51">
        <f>IFERROR(VALUE(MID($C235,1,2)),0)</f>
        <v>80</v>
      </c>
      <c r="AD235" s="44">
        <f>IFERROR(VALUE(MID($C235,4,3)),0)</f>
        <v>286</v>
      </c>
      <c r="AE235" s="51">
        <f>VALUE(RIGHT("00"&amp;AC235,2)&amp;RIGHT("000"&amp;AD235,3))</f>
        <v>80286</v>
      </c>
    </row>
    <row r="236" spans="1:31">
      <c r="A236" s="60" t="str">
        <f>IF(G236&amp;Q236&lt;&gt;"",W236&amp;Q236,"")</f>
        <v>CONQUEST W16 003brown</v>
      </c>
      <c r="B236" s="60" t="str">
        <f>IF(C236&lt;&gt;"",LEFT(C236,9),"")</f>
        <v>80-286-14</v>
      </c>
      <c r="C236" s="73" t="s">
        <v>1250</v>
      </c>
      <c r="D236" s="73" t="s">
        <v>1249</v>
      </c>
      <c r="E236" s="73" t="s">
        <v>904</v>
      </c>
      <c r="F236" s="74">
        <v>57</v>
      </c>
      <c r="G236" s="73" t="s">
        <v>1241</v>
      </c>
      <c r="H236" s="73" t="s">
        <v>86</v>
      </c>
      <c r="I236" s="73" t="s">
        <v>1242</v>
      </c>
      <c r="J236" s="73" t="s">
        <v>327</v>
      </c>
      <c r="K236" s="73" t="s">
        <v>382</v>
      </c>
      <c r="L236" s="73" t="s">
        <v>383</v>
      </c>
      <c r="M236" s="73" t="s">
        <v>388</v>
      </c>
      <c r="N236" s="73" t="s">
        <v>44</v>
      </c>
      <c r="O236" s="73" t="s">
        <v>385</v>
      </c>
      <c r="P236" s="73" t="s">
        <v>907</v>
      </c>
      <c r="Q236" s="73" t="s">
        <v>1033</v>
      </c>
      <c r="R236" s="73" t="s">
        <v>86</v>
      </c>
      <c r="V236" s="60" t="str">
        <f>W236&amp;H236</f>
        <v>CONQUEST W16 003коричневый</v>
      </c>
      <c r="W236" s="60" t="str">
        <f>_xlfn.LET(_xlpm.TextCell,TEXT(G236,"###"),IF(_xlpm.TextCell&lt;&gt;"",IF(StyleSpaceSplit,IFERROR(IF(FIND(" ",_xlpm.TextCell)&gt;=1,MID(_xlpm.TextCell,1,FIND(" ",_xlpm.TextCell)-1),_xlpm.TextCell),_xlpm.TextCell),_xlpm.TextCell),""))</f>
        <v>CONQUEST W16 003</v>
      </c>
      <c r="X236" s="60" t="str">
        <f>IF(A236&lt;&gt;"",IFERROR(IF(FIND(" ",G236)&gt;=1,MID(G236,FIND(" ",G236)+1,LEN(G236)),""),""),"")</f>
        <v>W16 003</v>
      </c>
      <c r="AC236" s="51">
        <f>IFERROR(VALUE(MID($C236,1,2)),0)</f>
        <v>80</v>
      </c>
      <c r="AD236" s="44">
        <f>IFERROR(VALUE(MID($C236,4,3)),0)</f>
        <v>286</v>
      </c>
      <c r="AE236" s="51">
        <f>VALUE(RIGHT("00"&amp;AC236,2)&amp;RIGHT("000"&amp;AD236,3))</f>
        <v>80286</v>
      </c>
    </row>
    <row r="237" spans="1:31">
      <c r="A237" s="60" t="str">
        <f>IF(G237&amp;Q237&lt;&gt;"",W237&amp;Q237,"")</f>
        <v>CONQUEST W16 003brown</v>
      </c>
      <c r="B237" s="60" t="str">
        <f>IF(C237&lt;&gt;"",LEFT(C237,9),"")</f>
        <v>80-286-14</v>
      </c>
      <c r="C237" s="73" t="s">
        <v>1251</v>
      </c>
      <c r="D237" s="73" t="s">
        <v>1249</v>
      </c>
      <c r="E237" s="73" t="s">
        <v>920</v>
      </c>
      <c r="F237" s="74">
        <v>58</v>
      </c>
      <c r="G237" s="73" t="s">
        <v>1241</v>
      </c>
      <c r="H237" s="73" t="s">
        <v>86</v>
      </c>
      <c r="I237" s="73" t="s">
        <v>1242</v>
      </c>
      <c r="J237" s="73" t="s">
        <v>327</v>
      </c>
      <c r="K237" s="73" t="s">
        <v>382</v>
      </c>
      <c r="L237" s="73" t="s">
        <v>383</v>
      </c>
      <c r="M237" s="73" t="s">
        <v>388</v>
      </c>
      <c r="N237" s="73" t="s">
        <v>44</v>
      </c>
      <c r="O237" s="73" t="s">
        <v>385</v>
      </c>
      <c r="P237" s="73" t="s">
        <v>907</v>
      </c>
      <c r="Q237" s="73" t="s">
        <v>1033</v>
      </c>
      <c r="R237" s="73" t="s">
        <v>86</v>
      </c>
      <c r="V237" s="60" t="str">
        <f>W237&amp;H237</f>
        <v>CONQUEST W16 003коричневый</v>
      </c>
      <c r="W237" s="60" t="str">
        <f>_xlfn.LET(_xlpm.TextCell,TEXT(G237,"###"),IF(_xlpm.TextCell&lt;&gt;"",IF(StyleSpaceSplit,IFERROR(IF(FIND(" ",_xlpm.TextCell)&gt;=1,MID(_xlpm.TextCell,1,FIND(" ",_xlpm.TextCell)-1),_xlpm.TextCell),_xlpm.TextCell),_xlpm.TextCell),""))</f>
        <v>CONQUEST W16 003</v>
      </c>
      <c r="X237" s="60" t="str">
        <f>IF(A237&lt;&gt;"",IFERROR(IF(FIND(" ",G237)&gt;=1,MID(G237,FIND(" ",G237)+1,LEN(G237)),""),""),"")</f>
        <v>W16 003</v>
      </c>
      <c r="AC237" s="51">
        <f>IFERROR(VALUE(MID($C237,1,2)),0)</f>
        <v>80</v>
      </c>
      <c r="AD237" s="44">
        <f>IFERROR(VALUE(MID($C237,4,3)),0)</f>
        <v>286</v>
      </c>
      <c r="AE237" s="51">
        <f>VALUE(RIGHT("00"&amp;AC237,2)&amp;RIGHT("000"&amp;AD237,3))</f>
        <v>80286</v>
      </c>
    </row>
    <row r="238" spans="1:31">
      <c r="A238" s="60" t="str">
        <f>IF(G238&amp;Q238&lt;&gt;"",W238&amp;Q238,"")</f>
        <v>CONQUEST W16 003brown</v>
      </c>
      <c r="B238" s="60" t="str">
        <f>IF(C238&lt;&gt;"",LEFT(C238,9),"")</f>
        <v>80-286-14</v>
      </c>
      <c r="C238" s="73" t="s">
        <v>1252</v>
      </c>
      <c r="D238" s="73" t="s">
        <v>1249</v>
      </c>
      <c r="E238" s="73" t="s">
        <v>910</v>
      </c>
      <c r="F238" s="74">
        <v>59</v>
      </c>
      <c r="G238" s="73" t="s">
        <v>1241</v>
      </c>
      <c r="H238" s="73" t="s">
        <v>86</v>
      </c>
      <c r="I238" s="73" t="s">
        <v>1242</v>
      </c>
      <c r="J238" s="73" t="s">
        <v>327</v>
      </c>
      <c r="K238" s="73" t="s">
        <v>382</v>
      </c>
      <c r="L238" s="73" t="s">
        <v>383</v>
      </c>
      <c r="M238" s="73" t="s">
        <v>388</v>
      </c>
      <c r="N238" s="73" t="s">
        <v>44</v>
      </c>
      <c r="O238" s="73" t="s">
        <v>385</v>
      </c>
      <c r="P238" s="73" t="s">
        <v>907</v>
      </c>
      <c r="Q238" s="73" t="s">
        <v>1033</v>
      </c>
      <c r="R238" s="73" t="s">
        <v>86</v>
      </c>
      <c r="V238" s="60" t="str">
        <f>W238&amp;H238</f>
        <v>CONQUEST W16 003коричневый</v>
      </c>
      <c r="W238" s="60" t="str">
        <f>_xlfn.LET(_xlpm.TextCell,TEXT(G238,"###"),IF(_xlpm.TextCell&lt;&gt;"",IF(StyleSpaceSplit,IFERROR(IF(FIND(" ",_xlpm.TextCell)&gt;=1,MID(_xlpm.TextCell,1,FIND(" ",_xlpm.TextCell)-1),_xlpm.TextCell),_xlpm.TextCell),_xlpm.TextCell),""))</f>
        <v>CONQUEST W16 003</v>
      </c>
      <c r="X238" s="60" t="str">
        <f>IF(A238&lt;&gt;"",IFERROR(IF(FIND(" ",G238)&gt;=1,MID(G238,FIND(" ",G238)+1,LEN(G238)),""),""),"")</f>
        <v>W16 003</v>
      </c>
      <c r="AC238" s="51">
        <f>IFERROR(VALUE(MID($C238,1,2)),0)</f>
        <v>80</v>
      </c>
      <c r="AD238" s="44">
        <f>IFERROR(VALUE(MID($C238,4,3)),0)</f>
        <v>286</v>
      </c>
      <c r="AE238" s="51">
        <f>VALUE(RIGHT("00"&amp;AC238,2)&amp;RIGHT("000"&amp;AD238,3))</f>
        <v>80286</v>
      </c>
    </row>
    <row r="239" spans="1:31">
      <c r="A239" s="60" t="str">
        <f>IF(G239&amp;Q239&lt;&gt;"",W239&amp;Q239,"")</f>
        <v>CONQUEST W16 003brown</v>
      </c>
      <c r="B239" s="60" t="str">
        <f>IF(C239&lt;&gt;"",LEFT(C239,9),"")</f>
        <v>80-286-14</v>
      </c>
      <c r="C239" s="73" t="s">
        <v>1253</v>
      </c>
      <c r="D239" s="73" t="s">
        <v>1249</v>
      </c>
      <c r="E239" s="73" t="s">
        <v>922</v>
      </c>
      <c r="F239" s="74">
        <v>60</v>
      </c>
      <c r="G239" s="73" t="s">
        <v>1241</v>
      </c>
      <c r="H239" s="73" t="s">
        <v>86</v>
      </c>
      <c r="I239" s="73" t="s">
        <v>1242</v>
      </c>
      <c r="J239" s="73" t="s">
        <v>327</v>
      </c>
      <c r="K239" s="73" t="s">
        <v>382</v>
      </c>
      <c r="L239" s="73" t="s">
        <v>383</v>
      </c>
      <c r="M239" s="73" t="s">
        <v>388</v>
      </c>
      <c r="N239" s="73" t="s">
        <v>44</v>
      </c>
      <c r="O239" s="73" t="s">
        <v>385</v>
      </c>
      <c r="P239" s="73" t="s">
        <v>907</v>
      </c>
      <c r="Q239" s="73" t="s">
        <v>1033</v>
      </c>
      <c r="R239" s="73" t="s">
        <v>86</v>
      </c>
      <c r="V239" s="60" t="str">
        <f>W239&amp;H239</f>
        <v>CONQUEST W16 003коричневый</v>
      </c>
      <c r="W239" s="60" t="str">
        <f>_xlfn.LET(_xlpm.TextCell,TEXT(G239,"###"),IF(_xlpm.TextCell&lt;&gt;"",IF(StyleSpaceSplit,IFERROR(IF(FIND(" ",_xlpm.TextCell)&gt;=1,MID(_xlpm.TextCell,1,FIND(" ",_xlpm.TextCell)-1),_xlpm.TextCell),_xlpm.TextCell),_xlpm.TextCell),""))</f>
        <v>CONQUEST W16 003</v>
      </c>
      <c r="X239" s="60" t="str">
        <f>IF(A239&lt;&gt;"",IFERROR(IF(FIND(" ",G239)&gt;=1,MID(G239,FIND(" ",G239)+1,LEN(G239)),""),""),"")</f>
        <v>W16 003</v>
      </c>
      <c r="AC239" s="51">
        <f>IFERROR(VALUE(MID($C239,1,2)),0)</f>
        <v>80</v>
      </c>
      <c r="AD239" s="44">
        <f>IFERROR(VALUE(MID($C239,4,3)),0)</f>
        <v>286</v>
      </c>
      <c r="AE239" s="51">
        <f>VALUE(RIGHT("00"&amp;AC239,2)&amp;RIGHT("000"&amp;AD239,3))</f>
        <v>80286</v>
      </c>
    </row>
    <row r="240" spans="1:31">
      <c r="A240" s="60" t="str">
        <f>IF(G240&amp;Q240&lt;&gt;"",W240&amp;Q240,"")</f>
        <v>CONQUEST W16 003brown</v>
      </c>
      <c r="B240" s="60" t="str">
        <f>IF(C240&lt;&gt;"",LEFT(C240,9),"")</f>
        <v>80-286-14</v>
      </c>
      <c r="C240" s="73" t="s">
        <v>1254</v>
      </c>
      <c r="D240" s="73" t="s">
        <v>1249</v>
      </c>
      <c r="E240" s="73" t="s">
        <v>912</v>
      </c>
      <c r="F240" s="74">
        <v>61</v>
      </c>
      <c r="G240" s="73" t="s">
        <v>1241</v>
      </c>
      <c r="H240" s="73" t="s">
        <v>86</v>
      </c>
      <c r="I240" s="73" t="s">
        <v>1242</v>
      </c>
      <c r="J240" s="73" t="s">
        <v>327</v>
      </c>
      <c r="K240" s="73" t="s">
        <v>382</v>
      </c>
      <c r="L240" s="73" t="s">
        <v>383</v>
      </c>
      <c r="M240" s="73" t="s">
        <v>388</v>
      </c>
      <c r="N240" s="73" t="s">
        <v>44</v>
      </c>
      <c r="O240" s="73" t="s">
        <v>385</v>
      </c>
      <c r="P240" s="73" t="s">
        <v>907</v>
      </c>
      <c r="Q240" s="73" t="s">
        <v>1033</v>
      </c>
      <c r="R240" s="73" t="s">
        <v>86</v>
      </c>
      <c r="V240" s="60" t="str">
        <f>W240&amp;H240</f>
        <v>CONQUEST W16 003коричневый</v>
      </c>
      <c r="W240" s="60" t="str">
        <f>_xlfn.LET(_xlpm.TextCell,TEXT(G240,"###"),IF(_xlpm.TextCell&lt;&gt;"",IF(StyleSpaceSplit,IFERROR(IF(FIND(" ",_xlpm.TextCell)&gt;=1,MID(_xlpm.TextCell,1,FIND(" ",_xlpm.TextCell)-1),_xlpm.TextCell),_xlpm.TextCell),_xlpm.TextCell),""))</f>
        <v>CONQUEST W16 003</v>
      </c>
      <c r="X240" s="60" t="str">
        <f>IF(A240&lt;&gt;"",IFERROR(IF(FIND(" ",G240)&gt;=1,MID(G240,FIND(" ",G240)+1,LEN(G240)),""),""),"")</f>
        <v>W16 003</v>
      </c>
      <c r="AC240" s="51">
        <f>IFERROR(VALUE(MID($C240,1,2)),0)</f>
        <v>80</v>
      </c>
      <c r="AD240" s="44">
        <f>IFERROR(VALUE(MID($C240,4,3)),0)</f>
        <v>286</v>
      </c>
      <c r="AE240" s="51">
        <f>VALUE(RIGHT("00"&amp;AC240,2)&amp;RIGHT("000"&amp;AD240,3))</f>
        <v>80286</v>
      </c>
    </row>
    <row r="241" spans="1:31">
      <c r="A241" s="60" t="str">
        <f>IF(G241&amp;Q241&lt;&gt;"",W241&amp;Q241,"")</f>
        <v>CONQUEST W16 003blue</v>
      </c>
      <c r="B241" s="60" t="str">
        <f>IF(C241&lt;&gt;"",LEFT(C241,9),"")</f>
        <v>80-286-16</v>
      </c>
      <c r="C241" s="73" t="s">
        <v>1239</v>
      </c>
      <c r="D241" s="73" t="s">
        <v>1240</v>
      </c>
      <c r="E241" s="73" t="s">
        <v>915</v>
      </c>
      <c r="F241" s="74">
        <v>56</v>
      </c>
      <c r="G241" s="73" t="s">
        <v>1241</v>
      </c>
      <c r="H241" s="73" t="s">
        <v>55</v>
      </c>
      <c r="I241" s="73" t="s">
        <v>1242</v>
      </c>
      <c r="J241" s="73" t="s">
        <v>327</v>
      </c>
      <c r="K241" s="73" t="s">
        <v>382</v>
      </c>
      <c r="L241" s="73" t="s">
        <v>383</v>
      </c>
      <c r="M241" s="73" t="s">
        <v>388</v>
      </c>
      <c r="N241" s="73" t="s">
        <v>44</v>
      </c>
      <c r="O241" s="73" t="s">
        <v>385</v>
      </c>
      <c r="P241" s="73" t="s">
        <v>907</v>
      </c>
      <c r="Q241" s="73" t="s">
        <v>932</v>
      </c>
      <c r="R241" s="73" t="s">
        <v>71</v>
      </c>
      <c r="V241" s="60" t="str">
        <f>W241&amp;H241</f>
        <v>CONQUEST W16 003темно-синий</v>
      </c>
      <c r="W241" s="60" t="str">
        <f>_xlfn.LET(_xlpm.TextCell,TEXT(G241,"###"),IF(_xlpm.TextCell&lt;&gt;"",IF(StyleSpaceSplit,IFERROR(IF(FIND(" ",_xlpm.TextCell)&gt;=1,MID(_xlpm.TextCell,1,FIND(" ",_xlpm.TextCell)-1),_xlpm.TextCell),_xlpm.TextCell),_xlpm.TextCell),""))</f>
        <v>CONQUEST W16 003</v>
      </c>
      <c r="X241" s="60" t="str">
        <f>IF(A241&lt;&gt;"",IFERROR(IF(FIND(" ",G241)&gt;=1,MID(G241,FIND(" ",G241)+1,LEN(G241)),""),""),"")</f>
        <v>W16 003</v>
      </c>
      <c r="AC241" s="51">
        <f>IFERROR(VALUE(MID($C241,1,2)),0)</f>
        <v>80</v>
      </c>
      <c r="AD241" s="44">
        <f>IFERROR(VALUE(MID($C241,4,3)),0)</f>
        <v>286</v>
      </c>
      <c r="AE241" s="51">
        <f>VALUE(RIGHT("00"&amp;AC241,2)&amp;RIGHT("000"&amp;AD241,3))</f>
        <v>80286</v>
      </c>
    </row>
    <row r="242" spans="1:31">
      <c r="A242" s="60" t="str">
        <f>IF(G242&amp;Q242&lt;&gt;"",W242&amp;Q242,"")</f>
        <v>CONQUEST W16 003blue</v>
      </c>
      <c r="B242" s="60" t="str">
        <f>IF(C242&lt;&gt;"",LEFT(C242,9),"")</f>
        <v>80-286-16</v>
      </c>
      <c r="C242" s="73" t="s">
        <v>1243</v>
      </c>
      <c r="D242" s="73" t="s">
        <v>1240</v>
      </c>
      <c r="E242" s="73" t="s">
        <v>904</v>
      </c>
      <c r="F242" s="74">
        <v>57</v>
      </c>
      <c r="G242" s="73" t="s">
        <v>1241</v>
      </c>
      <c r="H242" s="73" t="s">
        <v>55</v>
      </c>
      <c r="I242" s="73" t="s">
        <v>1242</v>
      </c>
      <c r="J242" s="73" t="s">
        <v>327</v>
      </c>
      <c r="K242" s="73" t="s">
        <v>382</v>
      </c>
      <c r="L242" s="73" t="s">
        <v>383</v>
      </c>
      <c r="M242" s="73" t="s">
        <v>388</v>
      </c>
      <c r="N242" s="73" t="s">
        <v>44</v>
      </c>
      <c r="O242" s="73" t="s">
        <v>385</v>
      </c>
      <c r="P242" s="73" t="s">
        <v>907</v>
      </c>
      <c r="Q242" s="73" t="s">
        <v>932</v>
      </c>
      <c r="R242" s="73" t="s">
        <v>71</v>
      </c>
      <c r="V242" s="60" t="str">
        <f>W242&amp;H242</f>
        <v>CONQUEST W16 003темно-синий</v>
      </c>
      <c r="W242" s="60" t="str">
        <f>_xlfn.LET(_xlpm.TextCell,TEXT(G242,"###"),IF(_xlpm.TextCell&lt;&gt;"",IF(StyleSpaceSplit,IFERROR(IF(FIND(" ",_xlpm.TextCell)&gt;=1,MID(_xlpm.TextCell,1,FIND(" ",_xlpm.TextCell)-1),_xlpm.TextCell),_xlpm.TextCell),_xlpm.TextCell),""))</f>
        <v>CONQUEST W16 003</v>
      </c>
      <c r="X242" s="60" t="str">
        <f>IF(A242&lt;&gt;"",IFERROR(IF(FIND(" ",G242)&gt;=1,MID(G242,FIND(" ",G242)+1,LEN(G242)),""),""),"")</f>
        <v>W16 003</v>
      </c>
      <c r="AC242" s="51">
        <f>IFERROR(VALUE(MID($C242,1,2)),0)</f>
        <v>80</v>
      </c>
      <c r="AD242" s="44">
        <f>IFERROR(VALUE(MID($C242,4,3)),0)</f>
        <v>286</v>
      </c>
      <c r="AE242" s="51">
        <f>VALUE(RIGHT("00"&amp;AC242,2)&amp;RIGHT("000"&amp;AD242,3))</f>
        <v>80286</v>
      </c>
    </row>
    <row r="243" spans="1:31">
      <c r="A243" s="60" t="str">
        <f>IF(G243&amp;Q243&lt;&gt;"",W243&amp;Q243,"")</f>
        <v>CONQUEST W16 003blue</v>
      </c>
      <c r="B243" s="60" t="str">
        <f>IF(C243&lt;&gt;"",LEFT(C243,9),"")</f>
        <v>80-286-16</v>
      </c>
      <c r="C243" s="73" t="s">
        <v>1244</v>
      </c>
      <c r="D243" s="73" t="s">
        <v>1240</v>
      </c>
      <c r="E243" s="73" t="s">
        <v>920</v>
      </c>
      <c r="F243" s="74">
        <v>58</v>
      </c>
      <c r="G243" s="73" t="s">
        <v>1241</v>
      </c>
      <c r="H243" s="73" t="s">
        <v>55</v>
      </c>
      <c r="I243" s="73" t="s">
        <v>1242</v>
      </c>
      <c r="J243" s="73" t="s">
        <v>327</v>
      </c>
      <c r="K243" s="73" t="s">
        <v>382</v>
      </c>
      <c r="L243" s="73" t="s">
        <v>383</v>
      </c>
      <c r="M243" s="73" t="s">
        <v>388</v>
      </c>
      <c r="N243" s="73" t="s">
        <v>44</v>
      </c>
      <c r="O243" s="73" t="s">
        <v>385</v>
      </c>
      <c r="P243" s="73" t="s">
        <v>907</v>
      </c>
      <c r="Q243" s="73" t="s">
        <v>932</v>
      </c>
      <c r="R243" s="73" t="s">
        <v>71</v>
      </c>
      <c r="V243" s="60" t="str">
        <f>W243&amp;H243</f>
        <v>CONQUEST W16 003темно-синий</v>
      </c>
      <c r="W243" s="60" t="str">
        <f>_xlfn.LET(_xlpm.TextCell,TEXT(G243,"###"),IF(_xlpm.TextCell&lt;&gt;"",IF(StyleSpaceSplit,IFERROR(IF(FIND(" ",_xlpm.TextCell)&gt;=1,MID(_xlpm.TextCell,1,FIND(" ",_xlpm.TextCell)-1),_xlpm.TextCell),_xlpm.TextCell),_xlpm.TextCell),""))</f>
        <v>CONQUEST W16 003</v>
      </c>
      <c r="X243" s="60" t="str">
        <f>IF(A243&lt;&gt;"",IFERROR(IF(FIND(" ",G243)&gt;=1,MID(G243,FIND(" ",G243)+1,LEN(G243)),""),""),"")</f>
        <v>W16 003</v>
      </c>
      <c r="AC243" s="51">
        <f>IFERROR(VALUE(MID($C243,1,2)),0)</f>
        <v>80</v>
      </c>
      <c r="AD243" s="44">
        <f>IFERROR(VALUE(MID($C243,4,3)),0)</f>
        <v>286</v>
      </c>
      <c r="AE243" s="51">
        <f>VALUE(RIGHT("00"&amp;AC243,2)&amp;RIGHT("000"&amp;AD243,3))</f>
        <v>80286</v>
      </c>
    </row>
    <row r="244" spans="1:31">
      <c r="A244" s="60" t="str">
        <f>IF(G244&amp;Q244&lt;&gt;"",W244&amp;Q244,"")</f>
        <v>CONQUEST W16 003blue</v>
      </c>
      <c r="B244" s="60" t="str">
        <f>IF(C244&lt;&gt;"",LEFT(C244,9),"")</f>
        <v>80-286-16</v>
      </c>
      <c r="C244" s="73" t="s">
        <v>1245</v>
      </c>
      <c r="D244" s="73" t="s">
        <v>1240</v>
      </c>
      <c r="E244" s="73" t="s">
        <v>910</v>
      </c>
      <c r="F244" s="74">
        <v>59</v>
      </c>
      <c r="G244" s="73" t="s">
        <v>1241</v>
      </c>
      <c r="H244" s="73" t="s">
        <v>55</v>
      </c>
      <c r="I244" s="73" t="s">
        <v>1242</v>
      </c>
      <c r="J244" s="73" t="s">
        <v>327</v>
      </c>
      <c r="K244" s="73" t="s">
        <v>382</v>
      </c>
      <c r="L244" s="73" t="s">
        <v>383</v>
      </c>
      <c r="M244" s="73" t="s">
        <v>388</v>
      </c>
      <c r="N244" s="73" t="s">
        <v>44</v>
      </c>
      <c r="O244" s="73" t="s">
        <v>385</v>
      </c>
      <c r="P244" s="73" t="s">
        <v>907</v>
      </c>
      <c r="Q244" s="73" t="s">
        <v>932</v>
      </c>
      <c r="R244" s="73" t="s">
        <v>71</v>
      </c>
      <c r="V244" s="60" t="str">
        <f>W244&amp;H244</f>
        <v>CONQUEST W16 003темно-синий</v>
      </c>
      <c r="W244" s="60" t="str">
        <f>_xlfn.LET(_xlpm.TextCell,TEXT(G244,"###"),IF(_xlpm.TextCell&lt;&gt;"",IF(StyleSpaceSplit,IFERROR(IF(FIND(" ",_xlpm.TextCell)&gt;=1,MID(_xlpm.TextCell,1,FIND(" ",_xlpm.TextCell)-1),_xlpm.TextCell),_xlpm.TextCell),_xlpm.TextCell),""))</f>
        <v>CONQUEST W16 003</v>
      </c>
      <c r="X244" s="60" t="str">
        <f>IF(A244&lt;&gt;"",IFERROR(IF(FIND(" ",G244)&gt;=1,MID(G244,FIND(" ",G244)+1,LEN(G244)),""),""),"")</f>
        <v>W16 003</v>
      </c>
      <c r="AC244" s="51">
        <f>IFERROR(VALUE(MID($C244,1,2)),0)</f>
        <v>80</v>
      </c>
      <c r="AD244" s="44">
        <f>IFERROR(VALUE(MID($C244,4,3)),0)</f>
        <v>286</v>
      </c>
      <c r="AE244" s="51">
        <f>VALUE(RIGHT("00"&amp;AC244,2)&amp;RIGHT("000"&amp;AD244,3))</f>
        <v>80286</v>
      </c>
    </row>
    <row r="245" spans="1:31">
      <c r="A245" s="60" t="str">
        <f>IF(G245&amp;Q245&lt;&gt;"",W245&amp;Q245,"")</f>
        <v>CONQUEST W16 003blue</v>
      </c>
      <c r="B245" s="60" t="str">
        <f>IF(C245&lt;&gt;"",LEFT(C245,9),"")</f>
        <v>80-286-16</v>
      </c>
      <c r="C245" s="73" t="s">
        <v>1246</v>
      </c>
      <c r="D245" s="73" t="s">
        <v>1240</v>
      </c>
      <c r="E245" s="73" t="s">
        <v>922</v>
      </c>
      <c r="F245" s="74">
        <v>60</v>
      </c>
      <c r="G245" s="73" t="s">
        <v>1241</v>
      </c>
      <c r="H245" s="73" t="s">
        <v>55</v>
      </c>
      <c r="I245" s="73" t="s">
        <v>1242</v>
      </c>
      <c r="J245" s="73" t="s">
        <v>327</v>
      </c>
      <c r="K245" s="73" t="s">
        <v>382</v>
      </c>
      <c r="L245" s="73" t="s">
        <v>383</v>
      </c>
      <c r="M245" s="73" t="s">
        <v>388</v>
      </c>
      <c r="N245" s="73" t="s">
        <v>44</v>
      </c>
      <c r="O245" s="73" t="s">
        <v>385</v>
      </c>
      <c r="P245" s="73" t="s">
        <v>907</v>
      </c>
      <c r="Q245" s="73" t="s">
        <v>932</v>
      </c>
      <c r="R245" s="73" t="s">
        <v>71</v>
      </c>
      <c r="V245" s="60" t="str">
        <f>W245&amp;H245</f>
        <v>CONQUEST W16 003темно-синий</v>
      </c>
      <c r="W245" s="60" t="str">
        <f>_xlfn.LET(_xlpm.TextCell,TEXT(G245,"###"),IF(_xlpm.TextCell&lt;&gt;"",IF(StyleSpaceSplit,IFERROR(IF(FIND(" ",_xlpm.TextCell)&gt;=1,MID(_xlpm.TextCell,1,FIND(" ",_xlpm.TextCell)-1),_xlpm.TextCell),_xlpm.TextCell),_xlpm.TextCell),""))</f>
        <v>CONQUEST W16 003</v>
      </c>
      <c r="X245" s="60" t="str">
        <f>IF(A245&lt;&gt;"",IFERROR(IF(FIND(" ",G245)&gt;=1,MID(G245,FIND(" ",G245)+1,LEN(G245)),""),""),"")</f>
        <v>W16 003</v>
      </c>
      <c r="AC245" s="51">
        <f>IFERROR(VALUE(MID($C245,1,2)),0)</f>
        <v>80</v>
      </c>
      <c r="AD245" s="44">
        <f>IFERROR(VALUE(MID($C245,4,3)),0)</f>
        <v>286</v>
      </c>
      <c r="AE245" s="51">
        <f>VALUE(RIGHT("00"&amp;AC245,2)&amp;RIGHT("000"&amp;AD245,3))</f>
        <v>80286</v>
      </c>
    </row>
    <row r="246" spans="1:31">
      <c r="A246" s="60" t="str">
        <f>IF(G246&amp;Q246&lt;&gt;"",W246&amp;Q246,"")</f>
        <v>CONQUEST W16 003blue</v>
      </c>
      <c r="B246" s="60" t="str">
        <f>IF(C246&lt;&gt;"",LEFT(C246,9),"")</f>
        <v>80-286-16</v>
      </c>
      <c r="C246" s="73" t="s">
        <v>1247</v>
      </c>
      <c r="D246" s="73" t="s">
        <v>1240</v>
      </c>
      <c r="E246" s="73" t="s">
        <v>912</v>
      </c>
      <c r="F246" s="74">
        <v>61</v>
      </c>
      <c r="G246" s="73" t="s">
        <v>1241</v>
      </c>
      <c r="H246" s="73" t="s">
        <v>55</v>
      </c>
      <c r="I246" s="73" t="s">
        <v>1242</v>
      </c>
      <c r="J246" s="73" t="s">
        <v>327</v>
      </c>
      <c r="K246" s="73" t="s">
        <v>382</v>
      </c>
      <c r="L246" s="73" t="s">
        <v>383</v>
      </c>
      <c r="M246" s="73" t="s">
        <v>388</v>
      </c>
      <c r="N246" s="73" t="s">
        <v>44</v>
      </c>
      <c r="O246" s="73" t="s">
        <v>385</v>
      </c>
      <c r="P246" s="73" t="s">
        <v>907</v>
      </c>
      <c r="Q246" s="73" t="s">
        <v>932</v>
      </c>
      <c r="R246" s="73" t="s">
        <v>71</v>
      </c>
      <c r="V246" s="60" t="str">
        <f>W246&amp;H246</f>
        <v>CONQUEST W16 003темно-синий</v>
      </c>
      <c r="W246" s="60" t="str">
        <f>_xlfn.LET(_xlpm.TextCell,TEXT(G246,"###"),IF(_xlpm.TextCell&lt;&gt;"",IF(StyleSpaceSplit,IFERROR(IF(FIND(" ",_xlpm.TextCell)&gt;=1,MID(_xlpm.TextCell,1,FIND(" ",_xlpm.TextCell)-1),_xlpm.TextCell),_xlpm.TextCell),_xlpm.TextCell),""))</f>
        <v>CONQUEST W16 003</v>
      </c>
      <c r="X246" s="60" t="str">
        <f>IF(A246&lt;&gt;"",IFERROR(IF(FIND(" ",G246)&gt;=1,MID(G246,FIND(" ",G246)+1,LEN(G246)),""),""),"")</f>
        <v>W16 003</v>
      </c>
      <c r="AC246" s="51">
        <f>IFERROR(VALUE(MID($C246,1,2)),0)</f>
        <v>80</v>
      </c>
      <c r="AD246" s="44">
        <f>IFERROR(VALUE(MID($C246,4,3)),0)</f>
        <v>286</v>
      </c>
      <c r="AE246" s="51">
        <f>VALUE(RIGHT("00"&amp;AC246,2)&amp;RIGHT("000"&amp;AD246,3))</f>
        <v>80286</v>
      </c>
    </row>
    <row r="247" spans="1:31">
      <c r="A247" s="60" t="str">
        <f>IF(G247&amp;Q247&lt;&gt;"",W247&amp;Q247,"")</f>
        <v>CONQUEST W17005navy</v>
      </c>
      <c r="B247" s="60" t="str">
        <f>IF(C247&lt;&gt;"",LEFT(C247,9),"")</f>
        <v>80-471-16</v>
      </c>
      <c r="C247" s="73" t="s">
        <v>2915</v>
      </c>
      <c r="D247" s="73" t="s">
        <v>2916</v>
      </c>
      <c r="E247" s="73" t="s">
        <v>904</v>
      </c>
      <c r="F247" s="74">
        <v>57</v>
      </c>
      <c r="G247" s="73" t="s">
        <v>2911</v>
      </c>
      <c r="H247" s="73" t="s">
        <v>55</v>
      </c>
      <c r="I247" s="73" t="s">
        <v>1486</v>
      </c>
      <c r="J247" s="73" t="s">
        <v>327</v>
      </c>
      <c r="K247" s="73" t="s">
        <v>382</v>
      </c>
      <c r="L247" s="73" t="s">
        <v>383</v>
      </c>
      <c r="M247" s="73" t="s">
        <v>388</v>
      </c>
      <c r="O247" s="73" t="s">
        <v>385</v>
      </c>
      <c r="P247" s="73" t="s">
        <v>907</v>
      </c>
      <c r="Q247" s="73" t="s">
        <v>1003</v>
      </c>
      <c r="R247" s="73" t="s">
        <v>71</v>
      </c>
      <c r="V247" s="60" t="str">
        <f>W247&amp;H247</f>
        <v>CONQUEST W17005темно-синий</v>
      </c>
      <c r="W247" s="60" t="str">
        <f>_xlfn.LET(_xlpm.TextCell,TEXT(G247,"###"),IF(_xlpm.TextCell&lt;&gt;"",IF(StyleSpaceSplit,IFERROR(IF(FIND(" ",_xlpm.TextCell)&gt;=1,MID(_xlpm.TextCell,1,FIND(" ",_xlpm.TextCell)-1),_xlpm.TextCell),_xlpm.TextCell),_xlpm.TextCell),""))</f>
        <v>CONQUEST W17005</v>
      </c>
      <c r="X247" s="60" t="str">
        <f>IF(A247&lt;&gt;"",IFERROR(IF(FIND(" ",G247)&gt;=1,MID(G247,FIND(" ",G247)+1,LEN(G247)),""),""),"")</f>
        <v>W17005</v>
      </c>
      <c r="AC247" s="51">
        <f>IFERROR(VALUE(MID($C247,1,2)),0)</f>
        <v>80</v>
      </c>
      <c r="AD247" s="44">
        <f>IFERROR(VALUE(MID($C247,4,3)),0)</f>
        <v>471</v>
      </c>
      <c r="AE247" s="51">
        <f>VALUE(RIGHT("00"&amp;AC247,2)&amp;RIGHT("000"&amp;AD247,3))</f>
        <v>80471</v>
      </c>
    </row>
    <row r="248" spans="1:31">
      <c r="A248" s="60" t="str">
        <f>IF(G248&amp;Q248&lt;&gt;"",W248&amp;Q248,"")</f>
        <v>CONQUEST W17005navy</v>
      </c>
      <c r="B248" s="60" t="str">
        <f>IF(C248&lt;&gt;"",LEFT(C248,9),"")</f>
        <v>80-471-16</v>
      </c>
      <c r="C248" s="73" t="s">
        <v>2917</v>
      </c>
      <c r="D248" s="73" t="s">
        <v>2916</v>
      </c>
      <c r="E248" s="73" t="s">
        <v>910</v>
      </c>
      <c r="F248" s="74">
        <v>59</v>
      </c>
      <c r="G248" s="73" t="s">
        <v>2911</v>
      </c>
      <c r="H248" s="73" t="s">
        <v>55</v>
      </c>
      <c r="I248" s="73" t="s">
        <v>1486</v>
      </c>
      <c r="J248" s="73" t="s">
        <v>327</v>
      </c>
      <c r="K248" s="73" t="s">
        <v>382</v>
      </c>
      <c r="L248" s="73" t="s">
        <v>383</v>
      </c>
      <c r="M248" s="73" t="s">
        <v>388</v>
      </c>
      <c r="O248" s="73" t="s">
        <v>385</v>
      </c>
      <c r="P248" s="73" t="s">
        <v>907</v>
      </c>
      <c r="Q248" s="73" t="s">
        <v>1003</v>
      </c>
      <c r="R248" s="73" t="s">
        <v>71</v>
      </c>
      <c r="V248" s="60" t="str">
        <f>W248&amp;H248</f>
        <v>CONQUEST W17005темно-синий</v>
      </c>
      <c r="W248" s="60" t="str">
        <f>_xlfn.LET(_xlpm.TextCell,TEXT(G248,"###"),IF(_xlpm.TextCell&lt;&gt;"",IF(StyleSpaceSplit,IFERROR(IF(FIND(" ",_xlpm.TextCell)&gt;=1,MID(_xlpm.TextCell,1,FIND(" ",_xlpm.TextCell)-1),_xlpm.TextCell),_xlpm.TextCell),_xlpm.TextCell),""))</f>
        <v>CONQUEST W17005</v>
      </c>
      <c r="X248" s="60" t="str">
        <f>IF(A248&lt;&gt;"",IFERROR(IF(FIND(" ",G248)&gt;=1,MID(G248,FIND(" ",G248)+1,LEN(G248)),""),""),"")</f>
        <v>W17005</v>
      </c>
      <c r="AC248" s="51">
        <f>IFERROR(VALUE(MID($C248,1,2)),0)</f>
        <v>80</v>
      </c>
      <c r="AD248" s="44">
        <f>IFERROR(VALUE(MID($C248,4,3)),0)</f>
        <v>471</v>
      </c>
      <c r="AE248" s="51">
        <f>VALUE(RIGHT("00"&amp;AC248,2)&amp;RIGHT("000"&amp;AD248,3))</f>
        <v>80471</v>
      </c>
    </row>
    <row r="249" spans="1:31">
      <c r="A249" s="60" t="str">
        <f>IF(G249&amp;Q249&lt;&gt;"",W249&amp;Q249,"")</f>
        <v>CONQUEST W17005navy</v>
      </c>
      <c r="B249" s="60" t="str">
        <f>IF(C249&lt;&gt;"",LEFT(C249,9),"")</f>
        <v>80-471-16</v>
      </c>
      <c r="C249" s="73" t="s">
        <v>2918</v>
      </c>
      <c r="D249" s="73" t="s">
        <v>2916</v>
      </c>
      <c r="E249" s="73" t="s">
        <v>912</v>
      </c>
      <c r="F249" s="74">
        <v>61</v>
      </c>
      <c r="G249" s="73" t="s">
        <v>2911</v>
      </c>
      <c r="H249" s="73" t="s">
        <v>55</v>
      </c>
      <c r="I249" s="73" t="s">
        <v>1486</v>
      </c>
      <c r="J249" s="73" t="s">
        <v>327</v>
      </c>
      <c r="K249" s="73" t="s">
        <v>382</v>
      </c>
      <c r="L249" s="73" t="s">
        <v>383</v>
      </c>
      <c r="M249" s="73" t="s">
        <v>388</v>
      </c>
      <c r="O249" s="73" t="s">
        <v>385</v>
      </c>
      <c r="P249" s="73" t="s">
        <v>907</v>
      </c>
      <c r="Q249" s="73" t="s">
        <v>1003</v>
      </c>
      <c r="R249" s="73" t="s">
        <v>71</v>
      </c>
      <c r="V249" s="60" t="str">
        <f>W249&amp;H249</f>
        <v>CONQUEST W17005темно-синий</v>
      </c>
      <c r="W249" s="60" t="str">
        <f>_xlfn.LET(_xlpm.TextCell,TEXT(G249,"###"),IF(_xlpm.TextCell&lt;&gt;"",IF(StyleSpaceSplit,IFERROR(IF(FIND(" ",_xlpm.TextCell)&gt;=1,MID(_xlpm.TextCell,1,FIND(" ",_xlpm.TextCell)-1),_xlpm.TextCell),_xlpm.TextCell),_xlpm.TextCell),""))</f>
        <v>CONQUEST W17005</v>
      </c>
      <c r="X249" s="60" t="str">
        <f>IF(A249&lt;&gt;"",IFERROR(IF(FIND(" ",G249)&gt;=1,MID(G249,FIND(" ",G249)+1,LEN(G249)),""),""),"")</f>
        <v>W17005</v>
      </c>
      <c r="AC249" s="51">
        <f>IFERROR(VALUE(MID($C249,1,2)),0)</f>
        <v>80</v>
      </c>
      <c r="AD249" s="44">
        <f>IFERROR(VALUE(MID($C249,4,3)),0)</f>
        <v>471</v>
      </c>
      <c r="AE249" s="51">
        <f>VALUE(RIGHT("00"&amp;AC249,2)&amp;RIGHT("000"&amp;AD249,3))</f>
        <v>80471</v>
      </c>
    </row>
    <row r="250" spans="1:31">
      <c r="A250" s="60" t="str">
        <f>IF(G250&amp;Q250&lt;&gt;"",W250&amp;Q250,"")</f>
        <v>CONQUEST W17005black</v>
      </c>
      <c r="B250" s="60" t="str">
        <f>IF(C250&lt;&gt;"",LEFT(C250,9),"")</f>
        <v>80-471-09</v>
      </c>
      <c r="C250" s="73" t="s">
        <v>2909</v>
      </c>
      <c r="D250" s="73" t="s">
        <v>2910</v>
      </c>
      <c r="E250" s="73" t="s">
        <v>904</v>
      </c>
      <c r="F250" s="74">
        <v>57</v>
      </c>
      <c r="G250" s="73" t="s">
        <v>2911</v>
      </c>
      <c r="H250" s="73" t="s">
        <v>53</v>
      </c>
      <c r="I250" s="73" t="s">
        <v>1486</v>
      </c>
      <c r="J250" s="73" t="s">
        <v>327</v>
      </c>
      <c r="K250" s="73" t="s">
        <v>382</v>
      </c>
      <c r="L250" s="73" t="s">
        <v>383</v>
      </c>
      <c r="M250" s="73" t="s">
        <v>388</v>
      </c>
      <c r="O250" s="73" t="s">
        <v>385</v>
      </c>
      <c r="P250" s="73" t="s">
        <v>907</v>
      </c>
      <c r="Q250" s="73" t="s">
        <v>928</v>
      </c>
      <c r="R250" s="73" t="s">
        <v>53</v>
      </c>
      <c r="V250" s="60" t="str">
        <f>W250&amp;H250</f>
        <v>CONQUEST W17005черный</v>
      </c>
      <c r="W250" s="60" t="str">
        <f>_xlfn.LET(_xlpm.TextCell,TEXT(G250,"###"),IF(_xlpm.TextCell&lt;&gt;"",IF(StyleSpaceSplit,IFERROR(IF(FIND(" ",_xlpm.TextCell)&gt;=1,MID(_xlpm.TextCell,1,FIND(" ",_xlpm.TextCell)-1),_xlpm.TextCell),_xlpm.TextCell),_xlpm.TextCell),""))</f>
        <v>CONQUEST W17005</v>
      </c>
      <c r="X250" s="60" t="str">
        <f>IF(A250&lt;&gt;"",IFERROR(IF(FIND(" ",G250)&gt;=1,MID(G250,FIND(" ",G250)+1,LEN(G250)),""),""),"")</f>
        <v>W17005</v>
      </c>
      <c r="AC250" s="51">
        <f>IFERROR(VALUE(MID($C250,1,2)),0)</f>
        <v>80</v>
      </c>
      <c r="AD250" s="44">
        <f>IFERROR(VALUE(MID($C250,4,3)),0)</f>
        <v>471</v>
      </c>
      <c r="AE250" s="51">
        <f>VALUE(RIGHT("00"&amp;AC250,2)&amp;RIGHT("000"&amp;AD250,3))</f>
        <v>80471</v>
      </c>
    </row>
    <row r="251" spans="1:31">
      <c r="A251" s="60" t="str">
        <f>IF(G251&amp;Q251&lt;&gt;"",W251&amp;Q251,"")</f>
        <v>CONQUEST W17005black</v>
      </c>
      <c r="B251" s="60" t="str">
        <f>IF(C251&lt;&gt;"",LEFT(C251,9),"")</f>
        <v>80-471-09</v>
      </c>
      <c r="C251" s="73" t="s">
        <v>2912</v>
      </c>
      <c r="D251" s="73" t="s">
        <v>2910</v>
      </c>
      <c r="E251" s="73" t="s">
        <v>920</v>
      </c>
      <c r="F251" s="74">
        <v>58</v>
      </c>
      <c r="G251" s="73" t="s">
        <v>2911</v>
      </c>
      <c r="H251" s="73" t="s">
        <v>53</v>
      </c>
      <c r="I251" s="73" t="s">
        <v>1486</v>
      </c>
      <c r="J251" s="73" t="s">
        <v>327</v>
      </c>
      <c r="K251" s="73" t="s">
        <v>382</v>
      </c>
      <c r="L251" s="73" t="s">
        <v>383</v>
      </c>
      <c r="M251" s="73" t="s">
        <v>388</v>
      </c>
      <c r="O251" s="73" t="s">
        <v>385</v>
      </c>
      <c r="P251" s="73" t="s">
        <v>907</v>
      </c>
      <c r="Q251" s="73" t="s">
        <v>928</v>
      </c>
      <c r="R251" s="73" t="s">
        <v>53</v>
      </c>
      <c r="V251" s="60" t="str">
        <f>W251&amp;H251</f>
        <v>CONQUEST W17005черный</v>
      </c>
      <c r="W251" s="60" t="str">
        <f>_xlfn.LET(_xlpm.TextCell,TEXT(G251,"###"),IF(_xlpm.TextCell&lt;&gt;"",IF(StyleSpaceSplit,IFERROR(IF(FIND(" ",_xlpm.TextCell)&gt;=1,MID(_xlpm.TextCell,1,FIND(" ",_xlpm.TextCell)-1),_xlpm.TextCell),_xlpm.TextCell),_xlpm.TextCell),""))</f>
        <v>CONQUEST W17005</v>
      </c>
      <c r="X251" s="60" t="str">
        <f>IF(A251&lt;&gt;"",IFERROR(IF(FIND(" ",G251)&gt;=1,MID(G251,FIND(" ",G251)+1,LEN(G251)),""),""),"")</f>
        <v>W17005</v>
      </c>
      <c r="AC251" s="51">
        <f>IFERROR(VALUE(MID($C251,1,2)),0)</f>
        <v>80</v>
      </c>
      <c r="AD251" s="44">
        <f>IFERROR(VALUE(MID($C251,4,3)),0)</f>
        <v>471</v>
      </c>
      <c r="AE251" s="51">
        <f>VALUE(RIGHT("00"&amp;AC251,2)&amp;RIGHT("000"&amp;AD251,3))</f>
        <v>80471</v>
      </c>
    </row>
    <row r="252" spans="1:31">
      <c r="A252" s="60" t="str">
        <f>IF(G252&amp;Q252&lt;&gt;"",W252&amp;Q252,"")</f>
        <v>CONQUEST W17005black</v>
      </c>
      <c r="B252" s="60" t="str">
        <f>IF(C252&lt;&gt;"",LEFT(C252,9),"")</f>
        <v>80-471-09</v>
      </c>
      <c r="C252" s="73" t="s">
        <v>2913</v>
      </c>
      <c r="D252" s="73" t="s">
        <v>2910</v>
      </c>
      <c r="E252" s="73" t="s">
        <v>910</v>
      </c>
      <c r="F252" s="74">
        <v>59</v>
      </c>
      <c r="G252" s="73" t="s">
        <v>2911</v>
      </c>
      <c r="H252" s="73" t="s">
        <v>53</v>
      </c>
      <c r="I252" s="73" t="s">
        <v>1486</v>
      </c>
      <c r="J252" s="73" t="s">
        <v>327</v>
      </c>
      <c r="K252" s="73" t="s">
        <v>382</v>
      </c>
      <c r="L252" s="73" t="s">
        <v>383</v>
      </c>
      <c r="M252" s="73" t="s">
        <v>388</v>
      </c>
      <c r="O252" s="73" t="s">
        <v>385</v>
      </c>
      <c r="P252" s="73" t="s">
        <v>907</v>
      </c>
      <c r="Q252" s="73" t="s">
        <v>928</v>
      </c>
      <c r="R252" s="73" t="s">
        <v>53</v>
      </c>
      <c r="V252" s="60" t="str">
        <f>W252&amp;H252</f>
        <v>CONQUEST W17005черный</v>
      </c>
      <c r="W252" s="60" t="str">
        <f>_xlfn.LET(_xlpm.TextCell,TEXT(G252,"###"),IF(_xlpm.TextCell&lt;&gt;"",IF(StyleSpaceSplit,IFERROR(IF(FIND(" ",_xlpm.TextCell)&gt;=1,MID(_xlpm.TextCell,1,FIND(" ",_xlpm.TextCell)-1),_xlpm.TextCell),_xlpm.TextCell),_xlpm.TextCell),""))</f>
        <v>CONQUEST W17005</v>
      </c>
      <c r="X252" s="60" t="str">
        <f>IF(A252&lt;&gt;"",IFERROR(IF(FIND(" ",G252)&gt;=1,MID(G252,FIND(" ",G252)+1,LEN(G252)),""),""),"")</f>
        <v>W17005</v>
      </c>
      <c r="AC252" s="51">
        <f>IFERROR(VALUE(MID($C252,1,2)),0)</f>
        <v>80</v>
      </c>
      <c r="AD252" s="44">
        <f>IFERROR(VALUE(MID($C252,4,3)),0)</f>
        <v>471</v>
      </c>
      <c r="AE252" s="51">
        <f>VALUE(RIGHT("00"&amp;AC252,2)&amp;RIGHT("000"&amp;AD252,3))</f>
        <v>80471</v>
      </c>
    </row>
    <row r="253" spans="1:31">
      <c r="A253" s="60" t="str">
        <f>IF(G253&amp;Q253&lt;&gt;"",W253&amp;Q253,"")</f>
        <v>CONQUEST W17005black</v>
      </c>
      <c r="B253" s="60" t="str">
        <f>IF(C253&lt;&gt;"",LEFT(C253,9),"")</f>
        <v>80-471-09</v>
      </c>
      <c r="C253" s="73" t="s">
        <v>2914</v>
      </c>
      <c r="D253" s="73" t="s">
        <v>2910</v>
      </c>
      <c r="E253" s="73" t="s">
        <v>912</v>
      </c>
      <c r="F253" s="74">
        <v>61</v>
      </c>
      <c r="G253" s="73" t="s">
        <v>2911</v>
      </c>
      <c r="H253" s="73" t="s">
        <v>53</v>
      </c>
      <c r="I253" s="73" t="s">
        <v>1486</v>
      </c>
      <c r="J253" s="73" t="s">
        <v>327</v>
      </c>
      <c r="K253" s="73" t="s">
        <v>382</v>
      </c>
      <c r="L253" s="73" t="s">
        <v>383</v>
      </c>
      <c r="M253" s="73" t="s">
        <v>388</v>
      </c>
      <c r="O253" s="73" t="s">
        <v>385</v>
      </c>
      <c r="P253" s="73" t="s">
        <v>907</v>
      </c>
      <c r="Q253" s="73" t="s">
        <v>928</v>
      </c>
      <c r="R253" s="73" t="s">
        <v>53</v>
      </c>
      <c r="V253" s="60" t="str">
        <f>W253&amp;H253</f>
        <v>CONQUEST W17005черный</v>
      </c>
      <c r="W253" s="60" t="str">
        <f>_xlfn.LET(_xlpm.TextCell,TEXT(G253,"###"),IF(_xlpm.TextCell&lt;&gt;"",IF(StyleSpaceSplit,IFERROR(IF(FIND(" ",_xlpm.TextCell)&gt;=1,MID(_xlpm.TextCell,1,FIND(" ",_xlpm.TextCell)-1),_xlpm.TextCell),_xlpm.TextCell),_xlpm.TextCell),""))</f>
        <v>CONQUEST W17005</v>
      </c>
      <c r="X253" s="60" t="str">
        <f>IF(A253&lt;&gt;"",IFERROR(IF(FIND(" ",G253)&gt;=1,MID(G253,FIND(" ",G253)+1,LEN(G253)),""),""),"")</f>
        <v>W17005</v>
      </c>
      <c r="AC253" s="51">
        <f>IFERROR(VALUE(MID($C253,1,2)),0)</f>
        <v>80</v>
      </c>
      <c r="AD253" s="44">
        <f>IFERROR(VALUE(MID($C253,4,3)),0)</f>
        <v>471</v>
      </c>
      <c r="AE253" s="51">
        <f>VALUE(RIGHT("00"&amp;AC253,2)&amp;RIGHT("000"&amp;AD253,3))</f>
        <v>80471</v>
      </c>
    </row>
    <row r="254" spans="1:31">
      <c r="A254" s="60" t="str">
        <f>IF(G254&amp;Q254&lt;&gt;"",W254&amp;Q254,"")</f>
        <v>CONQUEST WAXbrown</v>
      </c>
      <c r="B254" s="60" t="str">
        <f>IF(C254&lt;&gt;"",LEFT(C254,9),"")</f>
        <v>80-044-14</v>
      </c>
      <c r="C254" s="73" t="s">
        <v>1030</v>
      </c>
      <c r="D254" s="73" t="s">
        <v>1031</v>
      </c>
      <c r="E254" s="73" t="s">
        <v>904</v>
      </c>
      <c r="F254" s="74">
        <v>57</v>
      </c>
      <c r="G254" s="73" t="s">
        <v>1032</v>
      </c>
      <c r="H254" s="73" t="s">
        <v>86</v>
      </c>
      <c r="I254" s="73" t="s">
        <v>906</v>
      </c>
      <c r="J254" s="73" t="s">
        <v>327</v>
      </c>
      <c r="K254" s="73" t="s">
        <v>382</v>
      </c>
      <c r="L254" s="73" t="s">
        <v>383</v>
      </c>
      <c r="M254" s="73" t="s">
        <v>384</v>
      </c>
      <c r="N254" s="73" t="s">
        <v>43</v>
      </c>
      <c r="O254" s="73" t="s">
        <v>385</v>
      </c>
      <c r="P254" s="73" t="s">
        <v>907</v>
      </c>
      <c r="Q254" s="73" t="s">
        <v>1033</v>
      </c>
      <c r="R254" s="73" t="s">
        <v>86</v>
      </c>
      <c r="V254" s="60" t="str">
        <f>W254&amp;H254</f>
        <v>CONQUEST WAXкоричневый</v>
      </c>
      <c r="W254" s="60" t="str">
        <f>_xlfn.LET(_xlpm.TextCell,TEXT(G254,"###"),IF(_xlpm.TextCell&lt;&gt;"",IF(StyleSpaceSplit,IFERROR(IF(FIND(" ",_xlpm.TextCell)&gt;=1,MID(_xlpm.TextCell,1,FIND(" ",_xlpm.TextCell)-1),_xlpm.TextCell),_xlpm.TextCell),_xlpm.TextCell),""))</f>
        <v>CONQUEST WAX</v>
      </c>
      <c r="X254" s="60" t="str">
        <f>IF(A254&lt;&gt;"",IFERROR(IF(FIND(" ",G254)&gt;=1,MID(G254,FIND(" ",G254)+1,LEN(G254)),""),""),"")</f>
        <v>WAX</v>
      </c>
      <c r="AC254" s="51">
        <f>IFERROR(VALUE(MID($C254,1,2)),0)</f>
        <v>80</v>
      </c>
      <c r="AD254" s="44">
        <f>IFERROR(VALUE(MID($C254,4,3)),0)</f>
        <v>44</v>
      </c>
      <c r="AE254" s="51">
        <f>VALUE(RIGHT("00"&amp;AC254,2)&amp;RIGHT("000"&amp;AD254,3))</f>
        <v>80044</v>
      </c>
    </row>
    <row r="255" spans="1:31">
      <c r="A255" s="60" t="str">
        <f>IF(G255&amp;Q255&lt;&gt;"",W255&amp;Q255,"")</f>
        <v>CONQUEST WAXbrown</v>
      </c>
      <c r="B255" s="60" t="str">
        <f>IF(C255&lt;&gt;"",LEFT(C255,9),"")</f>
        <v>80-044-14</v>
      </c>
      <c r="C255" s="73" t="s">
        <v>1034</v>
      </c>
      <c r="D255" s="73" t="s">
        <v>1031</v>
      </c>
      <c r="E255" s="73" t="s">
        <v>910</v>
      </c>
      <c r="F255" s="74">
        <v>59</v>
      </c>
      <c r="G255" s="73" t="s">
        <v>1032</v>
      </c>
      <c r="H255" s="73" t="s">
        <v>86</v>
      </c>
      <c r="I255" s="73" t="s">
        <v>906</v>
      </c>
      <c r="J255" s="73" t="s">
        <v>327</v>
      </c>
      <c r="K255" s="73" t="s">
        <v>382</v>
      </c>
      <c r="L255" s="73" t="s">
        <v>383</v>
      </c>
      <c r="M255" s="73" t="s">
        <v>384</v>
      </c>
      <c r="N255" s="73" t="s">
        <v>43</v>
      </c>
      <c r="O255" s="73" t="s">
        <v>385</v>
      </c>
      <c r="P255" s="73" t="s">
        <v>907</v>
      </c>
      <c r="Q255" s="73" t="s">
        <v>1033</v>
      </c>
      <c r="R255" s="73" t="s">
        <v>86</v>
      </c>
      <c r="V255" s="60" t="str">
        <f>W255&amp;H255</f>
        <v>CONQUEST WAXкоричневый</v>
      </c>
      <c r="W255" s="60" t="str">
        <f>_xlfn.LET(_xlpm.TextCell,TEXT(G255,"###"),IF(_xlpm.TextCell&lt;&gt;"",IF(StyleSpaceSplit,IFERROR(IF(FIND(" ",_xlpm.TextCell)&gt;=1,MID(_xlpm.TextCell,1,FIND(" ",_xlpm.TextCell)-1),_xlpm.TextCell),_xlpm.TextCell),_xlpm.TextCell),""))</f>
        <v>CONQUEST WAX</v>
      </c>
      <c r="X255" s="60" t="str">
        <f>IF(A255&lt;&gt;"",IFERROR(IF(FIND(" ",G255)&gt;=1,MID(G255,FIND(" ",G255)+1,LEN(G255)),""),""),"")</f>
        <v>WAX</v>
      </c>
      <c r="AC255" s="51">
        <f>IFERROR(VALUE(MID($C255,1,2)),0)</f>
        <v>80</v>
      </c>
      <c r="AD255" s="44">
        <f>IFERROR(VALUE(MID($C255,4,3)),0)</f>
        <v>44</v>
      </c>
      <c r="AE255" s="51">
        <f>VALUE(RIGHT("00"&amp;AC255,2)&amp;RIGHT("000"&amp;AD255,3))</f>
        <v>80044</v>
      </c>
    </row>
    <row r="256" spans="1:31">
      <c r="A256" s="60" t="str">
        <f>IF(G256&amp;Q256&lt;&gt;"",W256&amp;Q256,"")</f>
        <v>CONQUEST WAXbrown</v>
      </c>
      <c r="B256" s="60" t="str">
        <f>IF(C256&lt;&gt;"",LEFT(C256,9),"")</f>
        <v>80-044-14</v>
      </c>
      <c r="C256" s="73" t="s">
        <v>1035</v>
      </c>
      <c r="D256" s="73" t="s">
        <v>1031</v>
      </c>
      <c r="E256" s="73" t="s">
        <v>912</v>
      </c>
      <c r="F256" s="74">
        <v>61</v>
      </c>
      <c r="G256" s="73" t="s">
        <v>1032</v>
      </c>
      <c r="H256" s="73" t="s">
        <v>86</v>
      </c>
      <c r="I256" s="73" t="s">
        <v>906</v>
      </c>
      <c r="J256" s="73" t="s">
        <v>327</v>
      </c>
      <c r="K256" s="73" t="s">
        <v>382</v>
      </c>
      <c r="L256" s="73" t="s">
        <v>383</v>
      </c>
      <c r="M256" s="73" t="s">
        <v>384</v>
      </c>
      <c r="N256" s="73" t="s">
        <v>43</v>
      </c>
      <c r="O256" s="73" t="s">
        <v>385</v>
      </c>
      <c r="P256" s="73" t="s">
        <v>907</v>
      </c>
      <c r="Q256" s="73" t="s">
        <v>1033</v>
      </c>
      <c r="R256" s="73" t="s">
        <v>86</v>
      </c>
      <c r="V256" s="60" t="str">
        <f>W256&amp;H256</f>
        <v>CONQUEST WAXкоричневый</v>
      </c>
      <c r="W256" s="60" t="str">
        <f>_xlfn.LET(_xlpm.TextCell,TEXT(G256,"###"),IF(_xlpm.TextCell&lt;&gt;"",IF(StyleSpaceSplit,IFERROR(IF(FIND(" ",_xlpm.TextCell)&gt;=1,MID(_xlpm.TextCell,1,FIND(" ",_xlpm.TextCell)-1),_xlpm.TextCell),_xlpm.TextCell),_xlpm.TextCell),""))</f>
        <v>CONQUEST WAX</v>
      </c>
      <c r="X256" s="60" t="str">
        <f>IF(A256&lt;&gt;"",IFERROR(IF(FIND(" ",G256)&gt;=1,MID(G256,FIND(" ",G256)+1,LEN(G256)),""),""),"")</f>
        <v>WAX</v>
      </c>
      <c r="AC256" s="51">
        <f>IFERROR(VALUE(MID($C256,1,2)),0)</f>
        <v>80</v>
      </c>
      <c r="AD256" s="44">
        <f>IFERROR(VALUE(MID($C256,4,3)),0)</f>
        <v>44</v>
      </c>
      <c r="AE256" s="51">
        <f>VALUE(RIGHT("00"&amp;AC256,2)&amp;RIGHT("000"&amp;AD256,3))</f>
        <v>80044</v>
      </c>
    </row>
    <row r="257" spans="1:31">
      <c r="A257" s="60" t="str">
        <f>IF(G257&amp;Q257&lt;&gt;"",W257&amp;Q257,"")</f>
        <v>CONQUEST WAXbeige</v>
      </c>
      <c r="B257" s="60" t="str">
        <f>IF(C257&lt;&gt;"",LEFT(C257,9),"")</f>
        <v>80-044-15</v>
      </c>
      <c r="C257" s="73" t="s">
        <v>7509</v>
      </c>
      <c r="D257" s="73" t="s">
        <v>7510</v>
      </c>
      <c r="E257" s="73" t="s">
        <v>910</v>
      </c>
      <c r="F257" s="74">
        <v>59</v>
      </c>
      <c r="G257" s="73" t="s">
        <v>1032</v>
      </c>
      <c r="H257" s="73" t="s">
        <v>226</v>
      </c>
      <c r="I257" s="73" t="s">
        <v>906</v>
      </c>
      <c r="J257" s="73" t="s">
        <v>327</v>
      </c>
      <c r="K257" s="73" t="s">
        <v>382</v>
      </c>
      <c r="L257" s="73" t="s">
        <v>383</v>
      </c>
      <c r="M257" s="73" t="s">
        <v>384</v>
      </c>
      <c r="N257" s="73" t="s">
        <v>43</v>
      </c>
      <c r="O257" s="73" t="s">
        <v>392</v>
      </c>
      <c r="P257" s="73" t="s">
        <v>907</v>
      </c>
      <c r="Q257" s="73" t="s">
        <v>937</v>
      </c>
      <c r="R257" s="73" t="s">
        <v>86</v>
      </c>
      <c r="V257" s="60" t="str">
        <f>W257&amp;H257</f>
        <v>CONQUEST WAXсветло-коричневый</v>
      </c>
      <c r="W257" s="60" t="str">
        <f>_xlfn.LET(_xlpm.TextCell,TEXT(G257,"###"),IF(_xlpm.TextCell&lt;&gt;"",IF(StyleSpaceSplit,IFERROR(IF(FIND(" ",_xlpm.TextCell)&gt;=1,MID(_xlpm.TextCell,1,FIND(" ",_xlpm.TextCell)-1),_xlpm.TextCell),_xlpm.TextCell),_xlpm.TextCell),""))</f>
        <v>CONQUEST WAX</v>
      </c>
      <c r="X257" s="60" t="str">
        <f>IF(A257&lt;&gt;"",IFERROR(IF(FIND(" ",G257)&gt;=1,MID(G257,FIND(" ",G257)+1,LEN(G257)),""),""),"")</f>
        <v>WAX</v>
      </c>
      <c r="AC257" s="51">
        <f>IFERROR(VALUE(MID($C257,1,2)),0)</f>
        <v>80</v>
      </c>
      <c r="AD257" s="44">
        <f>IFERROR(VALUE(MID($C257,4,3)),0)</f>
        <v>44</v>
      </c>
      <c r="AE257" s="51">
        <f>VALUE(RIGHT("00"&amp;AC257,2)&amp;RIGHT("000"&amp;AD257,3))</f>
        <v>80044</v>
      </c>
    </row>
    <row r="258" spans="1:31">
      <c r="A258" s="60" t="str">
        <f>IF(G258&amp;Q258&lt;&gt;"",W258&amp;Q258,"")</f>
        <v>CONQUEST WAXkhaki</v>
      </c>
      <c r="B258" s="60" t="str">
        <f>IF(C258&lt;&gt;"",LEFT(C258,9),"")</f>
        <v>80-044-00</v>
      </c>
      <c r="C258" s="73" t="s">
        <v>2082</v>
      </c>
      <c r="D258" s="73" t="s">
        <v>2083</v>
      </c>
      <c r="E258" s="73" t="s">
        <v>956</v>
      </c>
      <c r="F258" s="74">
        <v>55</v>
      </c>
      <c r="G258" s="73" t="s">
        <v>1032</v>
      </c>
      <c r="H258" s="73" t="s">
        <v>290</v>
      </c>
      <c r="I258" s="73" t="s">
        <v>906</v>
      </c>
      <c r="J258" s="73" t="s">
        <v>327</v>
      </c>
      <c r="K258" s="73" t="s">
        <v>382</v>
      </c>
      <c r="L258" s="73" t="s">
        <v>383</v>
      </c>
      <c r="M258" s="73" t="s">
        <v>384</v>
      </c>
      <c r="N258" s="73" t="s">
        <v>43</v>
      </c>
      <c r="O258" s="73" t="s">
        <v>393</v>
      </c>
      <c r="P258" s="73" t="s">
        <v>907</v>
      </c>
      <c r="Q258" s="73" t="s">
        <v>2084</v>
      </c>
      <c r="R258" s="73" t="s">
        <v>195</v>
      </c>
      <c r="V258" s="60" t="str">
        <f>W258&amp;H258</f>
        <v>CONQUEST WAXхаки</v>
      </c>
      <c r="W258" s="60" t="str">
        <f>_xlfn.LET(_xlpm.TextCell,TEXT(G258,"###"),IF(_xlpm.TextCell&lt;&gt;"",IF(StyleSpaceSplit,IFERROR(IF(FIND(" ",_xlpm.TextCell)&gt;=1,MID(_xlpm.TextCell,1,FIND(" ",_xlpm.TextCell)-1),_xlpm.TextCell),_xlpm.TextCell),_xlpm.TextCell),""))</f>
        <v>CONQUEST WAX</v>
      </c>
      <c r="X258" s="60" t="str">
        <f>IF(A258&lt;&gt;"",IFERROR(IF(FIND(" ",G258)&gt;=1,MID(G258,FIND(" ",G258)+1,LEN(G258)),""),""),"")</f>
        <v>WAX</v>
      </c>
      <c r="AC258" s="51">
        <f>IFERROR(VALUE(MID($C258,1,2)),0)</f>
        <v>80</v>
      </c>
      <c r="AD258" s="44">
        <f>IFERROR(VALUE(MID($C258,4,3)),0)</f>
        <v>44</v>
      </c>
      <c r="AE258" s="51">
        <f>VALUE(RIGHT("00"&amp;AC258,2)&amp;RIGHT("000"&amp;AD258,3))</f>
        <v>80044</v>
      </c>
    </row>
    <row r="259" spans="1:31">
      <c r="A259" s="60" t="str">
        <f>IF(G259&amp;Q259&lt;&gt;"",W259&amp;Q259,"")</f>
        <v>CONQUEST WAXkhaki</v>
      </c>
      <c r="B259" s="60" t="str">
        <f>IF(C259&lt;&gt;"",LEFT(C259,9),"")</f>
        <v>80-044-00</v>
      </c>
      <c r="C259" s="73" t="s">
        <v>2085</v>
      </c>
      <c r="D259" s="73" t="s">
        <v>2083</v>
      </c>
      <c r="E259" s="73" t="s">
        <v>904</v>
      </c>
      <c r="F259" s="74">
        <v>57</v>
      </c>
      <c r="G259" s="73" t="s">
        <v>1032</v>
      </c>
      <c r="H259" s="73" t="s">
        <v>290</v>
      </c>
      <c r="I259" s="73" t="s">
        <v>906</v>
      </c>
      <c r="J259" s="73" t="s">
        <v>327</v>
      </c>
      <c r="K259" s="73" t="s">
        <v>382</v>
      </c>
      <c r="L259" s="73" t="s">
        <v>383</v>
      </c>
      <c r="M259" s="73" t="s">
        <v>384</v>
      </c>
      <c r="N259" s="73" t="s">
        <v>43</v>
      </c>
      <c r="O259" s="73" t="s">
        <v>393</v>
      </c>
      <c r="P259" s="73" t="s">
        <v>907</v>
      </c>
      <c r="Q259" s="73" t="s">
        <v>2084</v>
      </c>
      <c r="R259" s="73" t="s">
        <v>195</v>
      </c>
      <c r="V259" s="60" t="str">
        <f>W259&amp;H259</f>
        <v>CONQUEST WAXхаки</v>
      </c>
      <c r="W259" s="60" t="str">
        <f>_xlfn.LET(_xlpm.TextCell,TEXT(G259,"###"),IF(_xlpm.TextCell&lt;&gt;"",IF(StyleSpaceSplit,IFERROR(IF(FIND(" ",_xlpm.TextCell)&gt;=1,MID(_xlpm.TextCell,1,FIND(" ",_xlpm.TextCell)-1),_xlpm.TextCell),_xlpm.TextCell),_xlpm.TextCell),""))</f>
        <v>CONQUEST WAX</v>
      </c>
      <c r="X259" s="60" t="str">
        <f>IF(A259&lt;&gt;"",IFERROR(IF(FIND(" ",G259)&gt;=1,MID(G259,FIND(" ",G259)+1,LEN(G259)),""),""),"")</f>
        <v>WAX</v>
      </c>
      <c r="AC259" s="51">
        <f>IFERROR(VALUE(MID($C259,1,2)),0)</f>
        <v>80</v>
      </c>
      <c r="AD259" s="44">
        <f>IFERROR(VALUE(MID($C259,4,3)),0)</f>
        <v>44</v>
      </c>
      <c r="AE259" s="51">
        <f>VALUE(RIGHT("00"&amp;AC259,2)&amp;RIGHT("000"&amp;AD259,3))</f>
        <v>80044</v>
      </c>
    </row>
    <row r="260" spans="1:31">
      <c r="A260" s="60" t="str">
        <f>IF(G260&amp;Q260&lt;&gt;"",W260&amp;Q260,"")</f>
        <v>CONQUEST WAXkhaki</v>
      </c>
      <c r="B260" s="60" t="str">
        <f>IF(C260&lt;&gt;"",LEFT(C260,9),"")</f>
        <v>80-044-00</v>
      </c>
      <c r="C260" s="73" t="s">
        <v>2086</v>
      </c>
      <c r="D260" s="73" t="s">
        <v>2083</v>
      </c>
      <c r="E260" s="73" t="s">
        <v>910</v>
      </c>
      <c r="F260" s="74">
        <v>59</v>
      </c>
      <c r="G260" s="73" t="s">
        <v>1032</v>
      </c>
      <c r="H260" s="73" t="s">
        <v>290</v>
      </c>
      <c r="I260" s="73" t="s">
        <v>906</v>
      </c>
      <c r="J260" s="73" t="s">
        <v>327</v>
      </c>
      <c r="K260" s="73" t="s">
        <v>382</v>
      </c>
      <c r="L260" s="73" t="s">
        <v>383</v>
      </c>
      <c r="M260" s="73" t="s">
        <v>384</v>
      </c>
      <c r="N260" s="73" t="s">
        <v>43</v>
      </c>
      <c r="O260" s="73" t="s">
        <v>393</v>
      </c>
      <c r="P260" s="73" t="s">
        <v>907</v>
      </c>
      <c r="Q260" s="73" t="s">
        <v>2084</v>
      </c>
      <c r="R260" s="73" t="s">
        <v>195</v>
      </c>
      <c r="V260" s="60" t="str">
        <f>W260&amp;H260</f>
        <v>CONQUEST WAXхаки</v>
      </c>
      <c r="W260" s="60" t="str">
        <f>_xlfn.LET(_xlpm.TextCell,TEXT(G260,"###"),IF(_xlpm.TextCell&lt;&gt;"",IF(StyleSpaceSplit,IFERROR(IF(FIND(" ",_xlpm.TextCell)&gt;=1,MID(_xlpm.TextCell,1,FIND(" ",_xlpm.TextCell)-1),_xlpm.TextCell),_xlpm.TextCell),_xlpm.TextCell),""))</f>
        <v>CONQUEST WAX</v>
      </c>
      <c r="X260" s="60" t="str">
        <f>IF(A260&lt;&gt;"",IFERROR(IF(FIND(" ",G260)&gt;=1,MID(G260,FIND(" ",G260)+1,LEN(G260)),""),""),"")</f>
        <v>WAX</v>
      </c>
      <c r="AC260" s="51">
        <f>IFERROR(VALUE(MID($C260,1,2)),0)</f>
        <v>80</v>
      </c>
      <c r="AD260" s="44">
        <f>IFERROR(VALUE(MID($C260,4,3)),0)</f>
        <v>44</v>
      </c>
      <c r="AE260" s="51">
        <f>VALUE(RIGHT("00"&amp;AC260,2)&amp;RIGHT("000"&amp;AD260,3))</f>
        <v>80044</v>
      </c>
    </row>
    <row r="261" spans="1:31">
      <c r="A261" s="60" t="str">
        <f>IF(G261&amp;Q261&lt;&gt;"",W261&amp;Q261,"")</f>
        <v>CONQUEST WAXkhaki</v>
      </c>
      <c r="B261" s="60" t="str">
        <f>IF(C261&lt;&gt;"",LEFT(C261,9),"")</f>
        <v>80-044-00</v>
      </c>
      <c r="C261" s="73" t="s">
        <v>2087</v>
      </c>
      <c r="D261" s="73" t="s">
        <v>2083</v>
      </c>
      <c r="E261" s="73" t="s">
        <v>912</v>
      </c>
      <c r="F261" s="74">
        <v>61</v>
      </c>
      <c r="G261" s="73" t="s">
        <v>1032</v>
      </c>
      <c r="H261" s="73" t="s">
        <v>290</v>
      </c>
      <c r="I261" s="73" t="s">
        <v>906</v>
      </c>
      <c r="J261" s="73" t="s">
        <v>327</v>
      </c>
      <c r="K261" s="73" t="s">
        <v>382</v>
      </c>
      <c r="L261" s="73" t="s">
        <v>383</v>
      </c>
      <c r="M261" s="73" t="s">
        <v>384</v>
      </c>
      <c r="N261" s="73" t="s">
        <v>43</v>
      </c>
      <c r="O261" s="73" t="s">
        <v>393</v>
      </c>
      <c r="P261" s="73" t="s">
        <v>907</v>
      </c>
      <c r="Q261" s="73" t="s">
        <v>2084</v>
      </c>
      <c r="R261" s="73" t="s">
        <v>195</v>
      </c>
      <c r="V261" s="60" t="str">
        <f>W261&amp;H261</f>
        <v>CONQUEST WAXхаки</v>
      </c>
      <c r="W261" s="60" t="str">
        <f>_xlfn.LET(_xlpm.TextCell,TEXT(G261,"###"),IF(_xlpm.TextCell&lt;&gt;"",IF(StyleSpaceSplit,IFERROR(IF(FIND(" ",_xlpm.TextCell)&gt;=1,MID(_xlpm.TextCell,1,FIND(" ",_xlpm.TextCell)-1),_xlpm.TextCell),_xlpm.TextCell),_xlpm.TextCell),""))</f>
        <v>CONQUEST WAX</v>
      </c>
      <c r="X261" s="60" t="str">
        <f>IF(A261&lt;&gt;"",IFERROR(IF(FIND(" ",G261)&gt;=1,MID(G261,FIND(" ",G261)+1,LEN(G261)),""),""),"")</f>
        <v>WAX</v>
      </c>
      <c r="AC261" s="51">
        <f>IFERROR(VALUE(MID($C261,1,2)),0)</f>
        <v>80</v>
      </c>
      <c r="AD261" s="44">
        <f>IFERROR(VALUE(MID($C261,4,3)),0)</f>
        <v>44</v>
      </c>
      <c r="AE261" s="51">
        <f>VALUE(RIGHT("00"&amp;AC261,2)&amp;RIGHT("000"&amp;AD261,3))</f>
        <v>80044</v>
      </c>
    </row>
    <row r="262" spans="1:31">
      <c r="A262" s="60" t="str">
        <f>IF(G262&amp;Q262&lt;&gt;"",W262&amp;Q262,"")</f>
        <v>CONQUEST WPtaupe</v>
      </c>
      <c r="B262" s="60" t="str">
        <f>IF(C262&lt;&gt;"",LEFT(C262,9),"")</f>
        <v>80-040-02</v>
      </c>
      <c r="C262" s="73" t="s">
        <v>8023</v>
      </c>
      <c r="D262" s="73" t="s">
        <v>8024</v>
      </c>
      <c r="E262" s="73" t="s">
        <v>904</v>
      </c>
      <c r="F262" s="74">
        <v>57</v>
      </c>
      <c r="G262" s="73" t="s">
        <v>2478</v>
      </c>
      <c r="H262" s="73" t="s">
        <v>63</v>
      </c>
      <c r="I262" s="73" t="s">
        <v>2479</v>
      </c>
      <c r="J262" s="73" t="s">
        <v>327</v>
      </c>
      <c r="K262" s="73" t="s">
        <v>382</v>
      </c>
      <c r="L262" s="73" t="s">
        <v>383</v>
      </c>
      <c r="M262" s="73" t="s">
        <v>384</v>
      </c>
      <c r="N262" s="73" t="s">
        <v>43</v>
      </c>
      <c r="O262" s="73" t="s">
        <v>385</v>
      </c>
      <c r="P262" s="73" t="s">
        <v>907</v>
      </c>
      <c r="Q262" s="73" t="s">
        <v>1291</v>
      </c>
      <c r="R262" s="73" t="s">
        <v>63</v>
      </c>
      <c r="V262" s="60" t="str">
        <f>W262&amp;H262</f>
        <v>CONQUEST WPбежевый</v>
      </c>
      <c r="W262" s="60" t="str">
        <f>_xlfn.LET(_xlpm.TextCell,TEXT(G262,"###"),IF(_xlpm.TextCell&lt;&gt;"",IF(StyleSpaceSplit,IFERROR(IF(FIND(" ",_xlpm.TextCell)&gt;=1,MID(_xlpm.TextCell,1,FIND(" ",_xlpm.TextCell)-1),_xlpm.TextCell),_xlpm.TextCell),_xlpm.TextCell),""))</f>
        <v>CONQUEST WP</v>
      </c>
      <c r="X262" s="60" t="str">
        <f>IF(A262&lt;&gt;"",IFERROR(IF(FIND(" ",G262)&gt;=1,MID(G262,FIND(" ",G262)+1,LEN(G262)),""),""),"")</f>
        <v>WP</v>
      </c>
      <c r="AC262" s="51">
        <f>IFERROR(VALUE(MID($C262,1,2)),0)</f>
        <v>80</v>
      </c>
      <c r="AD262" s="44">
        <f>IFERROR(VALUE(MID($C262,4,3)),0)</f>
        <v>40</v>
      </c>
      <c r="AE262" s="51">
        <f>VALUE(RIGHT("00"&amp;AC262,2)&amp;RIGHT("000"&amp;AD262,3))</f>
        <v>80040</v>
      </c>
    </row>
    <row r="263" spans="1:31">
      <c r="A263" s="60" t="str">
        <f>IF(G263&amp;Q263&lt;&gt;"",W263&amp;Q263,"")</f>
        <v>CONQUEST WPtaupe</v>
      </c>
      <c r="B263" s="60" t="str">
        <f>IF(C263&lt;&gt;"",LEFT(C263,9),"")</f>
        <v>80-040-02</v>
      </c>
      <c r="C263" s="73" t="s">
        <v>8025</v>
      </c>
      <c r="D263" s="73" t="s">
        <v>8024</v>
      </c>
      <c r="E263" s="73" t="s">
        <v>920</v>
      </c>
      <c r="F263" s="74">
        <v>58</v>
      </c>
      <c r="G263" s="73" t="s">
        <v>2478</v>
      </c>
      <c r="H263" s="73" t="s">
        <v>63</v>
      </c>
      <c r="I263" s="73" t="s">
        <v>2479</v>
      </c>
      <c r="J263" s="73" t="s">
        <v>327</v>
      </c>
      <c r="K263" s="73" t="s">
        <v>382</v>
      </c>
      <c r="L263" s="73" t="s">
        <v>383</v>
      </c>
      <c r="M263" s="73" t="s">
        <v>384</v>
      </c>
      <c r="N263" s="73" t="s">
        <v>43</v>
      </c>
      <c r="O263" s="73" t="s">
        <v>385</v>
      </c>
      <c r="P263" s="73" t="s">
        <v>907</v>
      </c>
      <c r="Q263" s="73" t="s">
        <v>1291</v>
      </c>
      <c r="R263" s="73" t="s">
        <v>63</v>
      </c>
      <c r="V263" s="60" t="str">
        <f>W263&amp;H263</f>
        <v>CONQUEST WPбежевый</v>
      </c>
      <c r="W263" s="60" t="str">
        <f>_xlfn.LET(_xlpm.TextCell,TEXT(G263,"###"),IF(_xlpm.TextCell&lt;&gt;"",IF(StyleSpaceSplit,IFERROR(IF(FIND(" ",_xlpm.TextCell)&gt;=1,MID(_xlpm.TextCell,1,FIND(" ",_xlpm.TextCell)-1),_xlpm.TextCell),_xlpm.TextCell),_xlpm.TextCell),""))</f>
        <v>CONQUEST WP</v>
      </c>
      <c r="X263" s="60" t="str">
        <f>IF(A263&lt;&gt;"",IFERROR(IF(FIND(" ",G263)&gt;=1,MID(G263,FIND(" ",G263)+1,LEN(G263)),""),""),"")</f>
        <v>WP</v>
      </c>
      <c r="AC263" s="51">
        <f>IFERROR(VALUE(MID($C263,1,2)),0)</f>
        <v>80</v>
      </c>
      <c r="AD263" s="44">
        <f>IFERROR(VALUE(MID($C263,4,3)),0)</f>
        <v>40</v>
      </c>
      <c r="AE263" s="51">
        <f>VALUE(RIGHT("00"&amp;AC263,2)&amp;RIGHT("000"&amp;AD263,3))</f>
        <v>80040</v>
      </c>
    </row>
    <row r="264" spans="1:31">
      <c r="A264" s="60" t="str">
        <f>IF(G264&amp;Q264&lt;&gt;"",W264&amp;Q264,"")</f>
        <v>CONQUEST WPbeige</v>
      </c>
      <c r="B264" s="60" t="str">
        <f>IF(C264&lt;&gt;"",LEFT(C264,9),"")</f>
        <v>80-040-83</v>
      </c>
      <c r="C264" s="73" t="s">
        <v>2476</v>
      </c>
      <c r="D264" s="73" t="s">
        <v>2477</v>
      </c>
      <c r="E264" s="73" t="s">
        <v>904</v>
      </c>
      <c r="F264" s="74">
        <v>57</v>
      </c>
      <c r="G264" s="73" t="s">
        <v>2478</v>
      </c>
      <c r="H264" s="73" t="s">
        <v>221</v>
      </c>
      <c r="I264" s="73" t="s">
        <v>2479</v>
      </c>
      <c r="J264" s="73" t="s">
        <v>327</v>
      </c>
      <c r="K264" s="73" t="s">
        <v>382</v>
      </c>
      <c r="L264" s="73" t="s">
        <v>383</v>
      </c>
      <c r="M264" s="73" t="s">
        <v>384</v>
      </c>
      <c r="N264" s="73" t="s">
        <v>43</v>
      </c>
      <c r="O264" s="73" t="s">
        <v>385</v>
      </c>
      <c r="P264" s="73" t="s">
        <v>907</v>
      </c>
      <c r="Q264" s="73" t="s">
        <v>937</v>
      </c>
      <c r="R264" s="73" t="s">
        <v>63</v>
      </c>
      <c r="V264" s="60" t="str">
        <f>W264&amp;H264</f>
        <v>CONQUEST WPсветло-бежевый</v>
      </c>
      <c r="W264" s="60" t="str">
        <f>_xlfn.LET(_xlpm.TextCell,TEXT(G264,"###"),IF(_xlpm.TextCell&lt;&gt;"",IF(StyleSpaceSplit,IFERROR(IF(FIND(" ",_xlpm.TextCell)&gt;=1,MID(_xlpm.TextCell,1,FIND(" ",_xlpm.TextCell)-1),_xlpm.TextCell),_xlpm.TextCell),_xlpm.TextCell),""))</f>
        <v>CONQUEST WP</v>
      </c>
      <c r="X264" s="60" t="str">
        <f>IF(A264&lt;&gt;"",IFERROR(IF(FIND(" ",G264)&gt;=1,MID(G264,FIND(" ",G264)+1,LEN(G264)),""),""),"")</f>
        <v>WP</v>
      </c>
      <c r="AC264" s="51">
        <f>IFERROR(VALUE(MID($C264,1,2)),0)</f>
        <v>80</v>
      </c>
      <c r="AD264" s="44">
        <f>IFERROR(VALUE(MID($C264,4,3)),0)</f>
        <v>40</v>
      </c>
      <c r="AE264" s="51">
        <f>VALUE(RIGHT("00"&amp;AC264,2)&amp;RIGHT("000"&amp;AD264,3))</f>
        <v>80040</v>
      </c>
    </row>
    <row r="265" spans="1:31">
      <c r="A265" s="60" t="str">
        <f>IF(G265&amp;Q265&lt;&gt;"",W265&amp;Q265,"")</f>
        <v>CONQUEST WPnavy</v>
      </c>
      <c r="B265" s="60" t="str">
        <f>IF(C265&lt;&gt;"",LEFT(C265,9),"")</f>
        <v>80-040-16</v>
      </c>
      <c r="C265" s="73" t="s">
        <v>7491</v>
      </c>
      <c r="D265" s="73" t="s">
        <v>7492</v>
      </c>
      <c r="E265" s="73" t="s">
        <v>956</v>
      </c>
      <c r="F265" s="74">
        <v>55</v>
      </c>
      <c r="G265" s="73" t="s">
        <v>2478</v>
      </c>
      <c r="H265" s="73" t="s">
        <v>55</v>
      </c>
      <c r="I265" s="73" t="s">
        <v>906</v>
      </c>
      <c r="J265" s="73" t="s">
        <v>327</v>
      </c>
      <c r="K265" s="73" t="s">
        <v>382</v>
      </c>
      <c r="L265" s="73" t="s">
        <v>383</v>
      </c>
      <c r="M265" s="73" t="s">
        <v>384</v>
      </c>
      <c r="N265" s="73" t="s">
        <v>43</v>
      </c>
      <c r="O265" s="73" t="s">
        <v>385</v>
      </c>
      <c r="P265" s="73" t="s">
        <v>907</v>
      </c>
      <c r="Q265" s="73" t="s">
        <v>1003</v>
      </c>
      <c r="R265" s="73" t="s">
        <v>71</v>
      </c>
      <c r="V265" s="60" t="str">
        <f>W265&amp;H265</f>
        <v>CONQUEST WPтемно-синий</v>
      </c>
      <c r="W265" s="60" t="str">
        <f>_xlfn.LET(_xlpm.TextCell,TEXT(G265,"###"),IF(_xlpm.TextCell&lt;&gt;"",IF(StyleSpaceSplit,IFERROR(IF(FIND(" ",_xlpm.TextCell)&gt;=1,MID(_xlpm.TextCell,1,FIND(" ",_xlpm.TextCell)-1),_xlpm.TextCell),_xlpm.TextCell),_xlpm.TextCell),""))</f>
        <v>CONQUEST WP</v>
      </c>
      <c r="X265" s="60" t="str">
        <f>IF(A265&lt;&gt;"",IFERROR(IF(FIND(" ",G265)&gt;=1,MID(G265,FIND(" ",G265)+1,LEN(G265)),""),""),"")</f>
        <v>WP</v>
      </c>
      <c r="AC265" s="51">
        <f>IFERROR(VALUE(MID($C265,1,2)),0)</f>
        <v>80</v>
      </c>
      <c r="AD265" s="44">
        <f>IFERROR(VALUE(MID($C265,4,3)),0)</f>
        <v>40</v>
      </c>
      <c r="AE265" s="51">
        <f>VALUE(RIGHT("00"&amp;AC265,2)&amp;RIGHT("000"&amp;AD265,3))</f>
        <v>80040</v>
      </c>
    </row>
    <row r="266" spans="1:31">
      <c r="A266" s="60" t="str">
        <f>IF(G266&amp;Q266&lt;&gt;"",W266&amp;Q266,"")</f>
        <v>CONQUEST WPnavy</v>
      </c>
      <c r="B266" s="60" t="str">
        <f>IF(C266&lt;&gt;"",LEFT(C266,9),"")</f>
        <v>80-040-16</v>
      </c>
      <c r="C266" s="73" t="s">
        <v>7493</v>
      </c>
      <c r="D266" s="73" t="s">
        <v>7492</v>
      </c>
      <c r="E266" s="73" t="s">
        <v>915</v>
      </c>
      <c r="F266" s="74">
        <v>56</v>
      </c>
      <c r="G266" s="73" t="s">
        <v>2478</v>
      </c>
      <c r="H266" s="73" t="s">
        <v>55</v>
      </c>
      <c r="I266" s="73" t="s">
        <v>906</v>
      </c>
      <c r="J266" s="73" t="s">
        <v>327</v>
      </c>
      <c r="K266" s="73" t="s">
        <v>382</v>
      </c>
      <c r="L266" s="73" t="s">
        <v>383</v>
      </c>
      <c r="M266" s="73" t="s">
        <v>384</v>
      </c>
      <c r="N266" s="73" t="s">
        <v>43</v>
      </c>
      <c r="O266" s="73" t="s">
        <v>385</v>
      </c>
      <c r="P266" s="73" t="s">
        <v>907</v>
      </c>
      <c r="Q266" s="73" t="s">
        <v>1003</v>
      </c>
      <c r="R266" s="73" t="s">
        <v>71</v>
      </c>
      <c r="V266" s="60" t="str">
        <f>W266&amp;H266</f>
        <v>CONQUEST WPтемно-синий</v>
      </c>
      <c r="W266" s="60" t="str">
        <f>_xlfn.LET(_xlpm.TextCell,TEXT(G266,"###"),IF(_xlpm.TextCell&lt;&gt;"",IF(StyleSpaceSplit,IFERROR(IF(FIND(" ",_xlpm.TextCell)&gt;=1,MID(_xlpm.TextCell,1,FIND(" ",_xlpm.TextCell)-1),_xlpm.TextCell),_xlpm.TextCell),_xlpm.TextCell),""))</f>
        <v>CONQUEST WP</v>
      </c>
      <c r="X266" s="60" t="str">
        <f>IF(A266&lt;&gt;"",IFERROR(IF(FIND(" ",G266)&gt;=1,MID(G266,FIND(" ",G266)+1,LEN(G266)),""),""),"")</f>
        <v>WP</v>
      </c>
      <c r="AC266" s="51">
        <f>IFERROR(VALUE(MID($C266,1,2)),0)</f>
        <v>80</v>
      </c>
      <c r="AD266" s="44">
        <f>IFERROR(VALUE(MID($C266,4,3)),0)</f>
        <v>40</v>
      </c>
      <c r="AE266" s="51">
        <f>VALUE(RIGHT("00"&amp;AC266,2)&amp;RIGHT("000"&amp;AD266,3))</f>
        <v>80040</v>
      </c>
    </row>
    <row r="267" spans="1:31">
      <c r="A267" s="60" t="str">
        <f>IF(G267&amp;Q267&lt;&gt;"",W267&amp;Q267,"")</f>
        <v>CONQUEST WPnavy</v>
      </c>
      <c r="B267" s="60" t="str">
        <f>IF(C267&lt;&gt;"",LEFT(C267,9),"")</f>
        <v>80-040-16</v>
      </c>
      <c r="C267" s="73" t="s">
        <v>7494</v>
      </c>
      <c r="D267" s="73" t="s">
        <v>7492</v>
      </c>
      <c r="E267" s="73" t="s">
        <v>904</v>
      </c>
      <c r="F267" s="74">
        <v>57</v>
      </c>
      <c r="G267" s="73" t="s">
        <v>2478</v>
      </c>
      <c r="H267" s="73" t="s">
        <v>55</v>
      </c>
      <c r="I267" s="73" t="s">
        <v>906</v>
      </c>
      <c r="J267" s="73" t="s">
        <v>327</v>
      </c>
      <c r="K267" s="73" t="s">
        <v>382</v>
      </c>
      <c r="L267" s="73" t="s">
        <v>383</v>
      </c>
      <c r="M267" s="73" t="s">
        <v>384</v>
      </c>
      <c r="N267" s="73" t="s">
        <v>43</v>
      </c>
      <c r="O267" s="73" t="s">
        <v>385</v>
      </c>
      <c r="P267" s="73" t="s">
        <v>907</v>
      </c>
      <c r="Q267" s="73" t="s">
        <v>1003</v>
      </c>
      <c r="R267" s="73" t="s">
        <v>71</v>
      </c>
      <c r="V267" s="60" t="str">
        <f>W267&amp;H267</f>
        <v>CONQUEST WPтемно-синий</v>
      </c>
      <c r="W267" s="60" t="str">
        <f>_xlfn.LET(_xlpm.TextCell,TEXT(G267,"###"),IF(_xlpm.TextCell&lt;&gt;"",IF(StyleSpaceSplit,IFERROR(IF(FIND(" ",_xlpm.TextCell)&gt;=1,MID(_xlpm.TextCell,1,FIND(" ",_xlpm.TextCell)-1),_xlpm.TextCell),_xlpm.TextCell),_xlpm.TextCell),""))</f>
        <v>CONQUEST WP</v>
      </c>
      <c r="X267" s="60" t="str">
        <f>IF(A267&lt;&gt;"",IFERROR(IF(FIND(" ",G267)&gt;=1,MID(G267,FIND(" ",G267)+1,LEN(G267)),""),""),"")</f>
        <v>WP</v>
      </c>
      <c r="AC267" s="51">
        <f>IFERROR(VALUE(MID($C267,1,2)),0)</f>
        <v>80</v>
      </c>
      <c r="AD267" s="44">
        <f>IFERROR(VALUE(MID($C267,4,3)),0)</f>
        <v>40</v>
      </c>
      <c r="AE267" s="51">
        <f>VALUE(RIGHT("00"&amp;AC267,2)&amp;RIGHT("000"&amp;AD267,3))</f>
        <v>80040</v>
      </c>
    </row>
    <row r="268" spans="1:31">
      <c r="A268" s="60" t="str">
        <f>IF(G268&amp;Q268&lt;&gt;"",W268&amp;Q268,"")</f>
        <v>CONQUEST WPnavy</v>
      </c>
      <c r="B268" s="60" t="str">
        <f>IF(C268&lt;&gt;"",LEFT(C268,9),"")</f>
        <v>80-040-16</v>
      </c>
      <c r="C268" s="73" t="s">
        <v>7495</v>
      </c>
      <c r="D268" s="73" t="s">
        <v>7492</v>
      </c>
      <c r="E268" s="73" t="s">
        <v>910</v>
      </c>
      <c r="F268" s="74">
        <v>59</v>
      </c>
      <c r="G268" s="73" t="s">
        <v>2478</v>
      </c>
      <c r="H268" s="73" t="s">
        <v>55</v>
      </c>
      <c r="I268" s="73" t="s">
        <v>906</v>
      </c>
      <c r="J268" s="73" t="s">
        <v>327</v>
      </c>
      <c r="K268" s="73" t="s">
        <v>382</v>
      </c>
      <c r="L268" s="73" t="s">
        <v>383</v>
      </c>
      <c r="M268" s="73" t="s">
        <v>384</v>
      </c>
      <c r="N268" s="73" t="s">
        <v>43</v>
      </c>
      <c r="O268" s="73" t="s">
        <v>385</v>
      </c>
      <c r="P268" s="73" t="s">
        <v>907</v>
      </c>
      <c r="Q268" s="73" t="s">
        <v>1003</v>
      </c>
      <c r="R268" s="73" t="s">
        <v>71</v>
      </c>
      <c r="V268" s="60" t="str">
        <f>W268&amp;H268</f>
        <v>CONQUEST WPтемно-синий</v>
      </c>
      <c r="W268" s="60" t="str">
        <f>_xlfn.LET(_xlpm.TextCell,TEXT(G268,"###"),IF(_xlpm.TextCell&lt;&gt;"",IF(StyleSpaceSplit,IFERROR(IF(FIND(" ",_xlpm.TextCell)&gt;=1,MID(_xlpm.TextCell,1,FIND(" ",_xlpm.TextCell)-1),_xlpm.TextCell),_xlpm.TextCell),_xlpm.TextCell),""))</f>
        <v>CONQUEST WP</v>
      </c>
      <c r="X268" s="60" t="str">
        <f>IF(A268&lt;&gt;"",IFERROR(IF(FIND(" ",G268)&gt;=1,MID(G268,FIND(" ",G268)+1,LEN(G268)),""),""),"")</f>
        <v>WP</v>
      </c>
      <c r="AC268" s="51">
        <f>IFERROR(VALUE(MID($C268,1,2)),0)</f>
        <v>80</v>
      </c>
      <c r="AD268" s="44">
        <f>IFERROR(VALUE(MID($C268,4,3)),0)</f>
        <v>40</v>
      </c>
      <c r="AE268" s="51">
        <f>VALUE(RIGHT("00"&amp;AC268,2)&amp;RIGHT("000"&amp;AD268,3))</f>
        <v>80040</v>
      </c>
    </row>
    <row r="269" spans="1:31">
      <c r="A269" s="60" t="str">
        <f>IF(G269&amp;Q269&lt;&gt;"",W269&amp;Q269,"")</f>
        <v>CONQUEST WPnavy</v>
      </c>
      <c r="B269" s="60" t="str">
        <f>IF(C269&lt;&gt;"",LEFT(C269,9),"")</f>
        <v>80-040-16</v>
      </c>
      <c r="C269" s="73" t="s">
        <v>7496</v>
      </c>
      <c r="D269" s="73" t="s">
        <v>7492</v>
      </c>
      <c r="E269" s="73" t="s">
        <v>922</v>
      </c>
      <c r="F269" s="74">
        <v>60</v>
      </c>
      <c r="G269" s="73" t="s">
        <v>2478</v>
      </c>
      <c r="H269" s="73" t="s">
        <v>55</v>
      </c>
      <c r="I269" s="73" t="s">
        <v>906</v>
      </c>
      <c r="J269" s="73" t="s">
        <v>327</v>
      </c>
      <c r="K269" s="73" t="s">
        <v>382</v>
      </c>
      <c r="L269" s="73" t="s">
        <v>383</v>
      </c>
      <c r="M269" s="73" t="s">
        <v>384</v>
      </c>
      <c r="N269" s="73" t="s">
        <v>43</v>
      </c>
      <c r="O269" s="73" t="s">
        <v>385</v>
      </c>
      <c r="P269" s="73" t="s">
        <v>907</v>
      </c>
      <c r="Q269" s="73" t="s">
        <v>1003</v>
      </c>
      <c r="R269" s="73" t="s">
        <v>71</v>
      </c>
      <c r="V269" s="60" t="str">
        <f>W269&amp;H269</f>
        <v>CONQUEST WPтемно-синий</v>
      </c>
      <c r="W269" s="60" t="str">
        <f>_xlfn.LET(_xlpm.TextCell,TEXT(G269,"###"),IF(_xlpm.TextCell&lt;&gt;"",IF(StyleSpaceSplit,IFERROR(IF(FIND(" ",_xlpm.TextCell)&gt;=1,MID(_xlpm.TextCell,1,FIND(" ",_xlpm.TextCell)-1),_xlpm.TextCell),_xlpm.TextCell),_xlpm.TextCell),""))</f>
        <v>CONQUEST WP</v>
      </c>
      <c r="X269" s="60" t="str">
        <f>IF(A269&lt;&gt;"",IFERROR(IF(FIND(" ",G269)&gt;=1,MID(G269,FIND(" ",G269)+1,LEN(G269)),""),""),"")</f>
        <v>WP</v>
      </c>
      <c r="AC269" s="51">
        <f>IFERROR(VALUE(MID($C269,1,2)),0)</f>
        <v>80</v>
      </c>
      <c r="AD269" s="44">
        <f>IFERROR(VALUE(MID($C269,4,3)),0)</f>
        <v>40</v>
      </c>
      <c r="AE269" s="51">
        <f>VALUE(RIGHT("00"&amp;AC269,2)&amp;RIGHT("000"&amp;AD269,3))</f>
        <v>80040</v>
      </c>
    </row>
    <row r="270" spans="1:31">
      <c r="A270" s="60" t="str">
        <f>IF(G270&amp;Q270&lt;&gt;"",W270&amp;Q270,"")</f>
        <v>CONQUEST WPnavy</v>
      </c>
      <c r="B270" s="60" t="str">
        <f>IF(C270&lt;&gt;"",LEFT(C270,9),"")</f>
        <v>80-040-16</v>
      </c>
      <c r="C270" s="73" t="s">
        <v>7497</v>
      </c>
      <c r="D270" s="73" t="s">
        <v>7492</v>
      </c>
      <c r="E270" s="73" t="s">
        <v>912</v>
      </c>
      <c r="F270" s="74">
        <v>61</v>
      </c>
      <c r="G270" s="73" t="s">
        <v>2478</v>
      </c>
      <c r="H270" s="73" t="s">
        <v>55</v>
      </c>
      <c r="I270" s="73" t="s">
        <v>906</v>
      </c>
      <c r="J270" s="73" t="s">
        <v>327</v>
      </c>
      <c r="K270" s="73" t="s">
        <v>382</v>
      </c>
      <c r="L270" s="73" t="s">
        <v>383</v>
      </c>
      <c r="M270" s="73" t="s">
        <v>384</v>
      </c>
      <c r="N270" s="73" t="s">
        <v>43</v>
      </c>
      <c r="O270" s="73" t="s">
        <v>385</v>
      </c>
      <c r="P270" s="73" t="s">
        <v>907</v>
      </c>
      <c r="Q270" s="73" t="s">
        <v>1003</v>
      </c>
      <c r="R270" s="73" t="s">
        <v>71</v>
      </c>
      <c r="V270" s="60" t="str">
        <f>W270&amp;H270</f>
        <v>CONQUEST WPтемно-синий</v>
      </c>
      <c r="W270" s="60" t="str">
        <f>_xlfn.LET(_xlpm.TextCell,TEXT(G270,"###"),IF(_xlpm.TextCell&lt;&gt;"",IF(StyleSpaceSplit,IFERROR(IF(FIND(" ",_xlpm.TextCell)&gt;=1,MID(_xlpm.TextCell,1,FIND(" ",_xlpm.TextCell)-1),_xlpm.TextCell),_xlpm.TextCell),_xlpm.TextCell),""))</f>
        <v>CONQUEST WP</v>
      </c>
      <c r="X270" s="60" t="str">
        <f>IF(A270&lt;&gt;"",IFERROR(IF(FIND(" ",G270)&gt;=1,MID(G270,FIND(" ",G270)+1,LEN(G270)),""),""),"")</f>
        <v>WP</v>
      </c>
      <c r="AC270" s="51">
        <f>IFERROR(VALUE(MID($C270,1,2)),0)</f>
        <v>80</v>
      </c>
      <c r="AD270" s="44">
        <f>IFERROR(VALUE(MID($C270,4,3)),0)</f>
        <v>40</v>
      </c>
      <c r="AE270" s="51">
        <f>VALUE(RIGHT("00"&amp;AC270,2)&amp;RIGHT("000"&amp;AD270,3))</f>
        <v>80040</v>
      </c>
    </row>
    <row r="271" spans="1:31">
      <c r="A271" s="60" t="str">
        <f>IF(G271&amp;Q271&lt;&gt;"",W271&amp;Q271,"")</f>
        <v>CONQUEST WPnavy</v>
      </c>
      <c r="B271" s="60" t="str">
        <f>IF(C271&lt;&gt;"",LEFT(C271,9),"")</f>
        <v>80-040-16</v>
      </c>
      <c r="C271" s="73" t="s">
        <v>7498</v>
      </c>
      <c r="D271" s="73" t="s">
        <v>7492</v>
      </c>
      <c r="E271" s="73" t="s">
        <v>1046</v>
      </c>
      <c r="F271" s="74">
        <v>62</v>
      </c>
      <c r="G271" s="73" t="s">
        <v>2478</v>
      </c>
      <c r="H271" s="73" t="s">
        <v>55</v>
      </c>
      <c r="I271" s="73" t="s">
        <v>906</v>
      </c>
      <c r="J271" s="73" t="s">
        <v>327</v>
      </c>
      <c r="K271" s="73" t="s">
        <v>382</v>
      </c>
      <c r="L271" s="73" t="s">
        <v>383</v>
      </c>
      <c r="M271" s="73" t="s">
        <v>384</v>
      </c>
      <c r="N271" s="73" t="s">
        <v>43</v>
      </c>
      <c r="O271" s="73" t="s">
        <v>385</v>
      </c>
      <c r="P271" s="73" t="s">
        <v>907</v>
      </c>
      <c r="Q271" s="73" t="s">
        <v>1003</v>
      </c>
      <c r="R271" s="73" t="s">
        <v>71</v>
      </c>
      <c r="V271" s="60" t="str">
        <f>W271&amp;H271</f>
        <v>CONQUEST WPтемно-синий</v>
      </c>
      <c r="W271" s="60" t="str">
        <f>_xlfn.LET(_xlpm.TextCell,TEXT(G271,"###"),IF(_xlpm.TextCell&lt;&gt;"",IF(StyleSpaceSplit,IFERROR(IF(FIND(" ",_xlpm.TextCell)&gt;=1,MID(_xlpm.TextCell,1,FIND(" ",_xlpm.TextCell)-1),_xlpm.TextCell),_xlpm.TextCell),_xlpm.TextCell),""))</f>
        <v>CONQUEST WP</v>
      </c>
      <c r="X271" s="60" t="str">
        <f>IF(A271&lt;&gt;"",IFERROR(IF(FIND(" ",G271)&gt;=1,MID(G271,FIND(" ",G271)+1,LEN(G271)),""),""),"")</f>
        <v>WP</v>
      </c>
      <c r="AC271" s="51">
        <f>IFERROR(VALUE(MID($C271,1,2)),0)</f>
        <v>80</v>
      </c>
      <c r="AD271" s="44">
        <f>IFERROR(VALUE(MID($C271,4,3)),0)</f>
        <v>40</v>
      </c>
      <c r="AE271" s="51">
        <f>VALUE(RIGHT("00"&amp;AC271,2)&amp;RIGHT("000"&amp;AD271,3))</f>
        <v>80040</v>
      </c>
    </row>
    <row r="272" spans="1:31">
      <c r="A272" s="60" t="str">
        <f>IF(G272&amp;Q272&lt;&gt;"",W272&amp;Q272,"")</f>
        <v>CONQUEST WPnavy</v>
      </c>
      <c r="B272" s="60" t="str">
        <f>IF(C272&lt;&gt;"",LEFT(C272,9),"")</f>
        <v>80-040-16</v>
      </c>
      <c r="C272" s="73" t="s">
        <v>7499</v>
      </c>
      <c r="D272" s="73" t="s">
        <v>7492</v>
      </c>
      <c r="E272" s="73" t="s">
        <v>920</v>
      </c>
      <c r="F272" s="74">
        <v>58</v>
      </c>
      <c r="G272" s="73" t="s">
        <v>2478</v>
      </c>
      <c r="H272" s="73" t="s">
        <v>55</v>
      </c>
      <c r="I272" s="73" t="s">
        <v>906</v>
      </c>
      <c r="J272" s="73" t="s">
        <v>327</v>
      </c>
      <c r="K272" s="73" t="s">
        <v>382</v>
      </c>
      <c r="L272" s="73" t="s">
        <v>383</v>
      </c>
      <c r="M272" s="73" t="s">
        <v>384</v>
      </c>
      <c r="N272" s="73" t="s">
        <v>43</v>
      </c>
      <c r="O272" s="73" t="s">
        <v>385</v>
      </c>
      <c r="P272" s="73" t="s">
        <v>907</v>
      </c>
      <c r="Q272" s="73" t="s">
        <v>1003</v>
      </c>
      <c r="R272" s="73" t="s">
        <v>71</v>
      </c>
      <c r="V272" s="60" t="str">
        <f>W272&amp;H272</f>
        <v>CONQUEST WPтемно-синий</v>
      </c>
      <c r="W272" s="60" t="str">
        <f>_xlfn.LET(_xlpm.TextCell,TEXT(G272,"###"),IF(_xlpm.TextCell&lt;&gt;"",IF(StyleSpaceSplit,IFERROR(IF(FIND(" ",_xlpm.TextCell)&gt;=1,MID(_xlpm.TextCell,1,FIND(" ",_xlpm.TextCell)-1),_xlpm.TextCell),_xlpm.TextCell),_xlpm.TextCell),""))</f>
        <v>CONQUEST WP</v>
      </c>
      <c r="X272" s="60" t="str">
        <f>IF(A272&lt;&gt;"",IFERROR(IF(FIND(" ",G272)&gt;=1,MID(G272,FIND(" ",G272)+1,LEN(G272)),""),""),"")</f>
        <v>WP</v>
      </c>
      <c r="AC272" s="51">
        <f>IFERROR(VALUE(MID($C272,1,2)),0)</f>
        <v>80</v>
      </c>
      <c r="AD272" s="44">
        <f>IFERROR(VALUE(MID($C272,4,3)),0)</f>
        <v>40</v>
      </c>
      <c r="AE272" s="51">
        <f>VALUE(RIGHT("00"&amp;AC272,2)&amp;RIGHT("000"&amp;AD272,3))</f>
        <v>80040</v>
      </c>
    </row>
    <row r="273" spans="1:31">
      <c r="A273" s="60" t="str">
        <f>IF(G273&amp;Q273&lt;&gt;"",W273&amp;Q273,"")</f>
        <v>DJEnavy</v>
      </c>
      <c r="B273" s="60" t="str">
        <f>IF(C273&lt;&gt;"",LEFT(C273,9),"")</f>
        <v>80-795-16</v>
      </c>
      <c r="C273" s="73" t="s">
        <v>4767</v>
      </c>
      <c r="D273" s="73" t="s">
        <v>4768</v>
      </c>
      <c r="E273" s="73" t="s">
        <v>915</v>
      </c>
      <c r="F273" s="74">
        <v>56</v>
      </c>
      <c r="G273" s="73" t="s">
        <v>4769</v>
      </c>
      <c r="H273" s="73" t="s">
        <v>55</v>
      </c>
      <c r="I273" s="73" t="s">
        <v>4770</v>
      </c>
      <c r="J273" s="73" t="s">
        <v>327</v>
      </c>
      <c r="K273" s="73" t="s">
        <v>390</v>
      </c>
      <c r="L273" s="73" t="s">
        <v>383</v>
      </c>
      <c r="M273" s="73" t="s">
        <v>388</v>
      </c>
      <c r="N273" s="73" t="s">
        <v>43</v>
      </c>
      <c r="O273" s="73" t="s">
        <v>385</v>
      </c>
      <c r="P273" s="73" t="s">
        <v>907</v>
      </c>
      <c r="Q273" s="73" t="s">
        <v>1003</v>
      </c>
      <c r="R273" s="73" t="s">
        <v>71</v>
      </c>
      <c r="V273" s="60" t="str">
        <f>W273&amp;H273</f>
        <v>DJEтемно-синий</v>
      </c>
      <c r="W273" s="60" t="str">
        <f>_xlfn.LET(_xlpm.TextCell,TEXT(G273,"###"),IF(_xlpm.TextCell&lt;&gt;"",IF(StyleSpaceSplit,IFERROR(IF(FIND(" ",_xlpm.TextCell)&gt;=1,MID(_xlpm.TextCell,1,FIND(" ",_xlpm.TextCell)-1),_xlpm.TextCell),_xlpm.TextCell),_xlpm.TextCell),""))</f>
        <v>DJE</v>
      </c>
      <c r="X273" s="60" t="str">
        <f>IF(A273&lt;&gt;"",IFERROR(IF(FIND(" ",G273)&gt;=1,MID(G273,FIND(" ",G273)+1,LEN(G273)),""),""),"")</f>
        <v/>
      </c>
      <c r="AC273" s="51">
        <f>IFERROR(VALUE(MID($C273,1,2)),0)</f>
        <v>80</v>
      </c>
      <c r="AD273" s="44">
        <f>IFERROR(VALUE(MID($C273,4,3)),0)</f>
        <v>795</v>
      </c>
      <c r="AE273" s="51">
        <f>VALUE(RIGHT("00"&amp;AC273,2)&amp;RIGHT("000"&amp;AD273,3))</f>
        <v>80795</v>
      </c>
    </row>
    <row r="274" spans="1:31">
      <c r="A274" s="60" t="str">
        <f>IF(G274&amp;Q274&lt;&gt;"",W274&amp;Q274,"")</f>
        <v>DJEnavy</v>
      </c>
      <c r="B274" s="60" t="str">
        <f>IF(C274&lt;&gt;"",LEFT(C274,9),"")</f>
        <v>80-795-16</v>
      </c>
      <c r="C274" s="73" t="s">
        <v>4771</v>
      </c>
      <c r="D274" s="73" t="s">
        <v>4768</v>
      </c>
      <c r="E274" s="73" t="s">
        <v>920</v>
      </c>
      <c r="F274" s="74">
        <v>58</v>
      </c>
      <c r="G274" s="73" t="s">
        <v>4769</v>
      </c>
      <c r="H274" s="73" t="s">
        <v>55</v>
      </c>
      <c r="I274" s="73" t="s">
        <v>4770</v>
      </c>
      <c r="J274" s="73" t="s">
        <v>327</v>
      </c>
      <c r="K274" s="73" t="s">
        <v>390</v>
      </c>
      <c r="L274" s="73" t="s">
        <v>383</v>
      </c>
      <c r="M274" s="73" t="s">
        <v>388</v>
      </c>
      <c r="N274" s="73" t="s">
        <v>43</v>
      </c>
      <c r="O274" s="73" t="s">
        <v>385</v>
      </c>
      <c r="P274" s="73" t="s">
        <v>907</v>
      </c>
      <c r="Q274" s="73" t="s">
        <v>1003</v>
      </c>
      <c r="R274" s="73" t="s">
        <v>71</v>
      </c>
      <c r="V274" s="60" t="str">
        <f>W274&amp;H274</f>
        <v>DJEтемно-синий</v>
      </c>
      <c r="W274" s="60" t="str">
        <f>_xlfn.LET(_xlpm.TextCell,TEXT(G274,"###"),IF(_xlpm.TextCell&lt;&gt;"",IF(StyleSpaceSplit,IFERROR(IF(FIND(" ",_xlpm.TextCell)&gt;=1,MID(_xlpm.TextCell,1,FIND(" ",_xlpm.TextCell)-1),_xlpm.TextCell),_xlpm.TextCell),_xlpm.TextCell),""))</f>
        <v>DJE</v>
      </c>
      <c r="X274" s="60" t="str">
        <f>IF(A274&lt;&gt;"",IFERROR(IF(FIND(" ",G274)&gt;=1,MID(G274,FIND(" ",G274)+1,LEN(G274)),""),""),"")</f>
        <v/>
      </c>
      <c r="AC274" s="51">
        <f>IFERROR(VALUE(MID($C274,1,2)),0)</f>
        <v>80</v>
      </c>
      <c r="AD274" s="44">
        <f>IFERROR(VALUE(MID($C274,4,3)),0)</f>
        <v>795</v>
      </c>
      <c r="AE274" s="51">
        <f>VALUE(RIGHT("00"&amp;AC274,2)&amp;RIGHT("000"&amp;AD274,3))</f>
        <v>80795</v>
      </c>
    </row>
    <row r="275" spans="1:31">
      <c r="A275" s="60" t="str">
        <f>IF(G275&amp;Q275&lt;&gt;"",W275&amp;Q275,"")</f>
        <v>DJEnavy</v>
      </c>
      <c r="B275" s="60" t="str">
        <f>IF(C275&lt;&gt;"",LEFT(C275,9),"")</f>
        <v>80-795-16</v>
      </c>
      <c r="C275" s="73" t="s">
        <v>4772</v>
      </c>
      <c r="D275" s="73" t="s">
        <v>4768</v>
      </c>
      <c r="E275" s="73" t="s">
        <v>910</v>
      </c>
      <c r="F275" s="74">
        <v>59</v>
      </c>
      <c r="G275" s="73" t="s">
        <v>4769</v>
      </c>
      <c r="H275" s="73" t="s">
        <v>55</v>
      </c>
      <c r="I275" s="73" t="s">
        <v>4770</v>
      </c>
      <c r="J275" s="73" t="s">
        <v>327</v>
      </c>
      <c r="K275" s="73" t="s">
        <v>390</v>
      </c>
      <c r="L275" s="73" t="s">
        <v>383</v>
      </c>
      <c r="M275" s="73" t="s">
        <v>388</v>
      </c>
      <c r="N275" s="73" t="s">
        <v>43</v>
      </c>
      <c r="O275" s="73" t="s">
        <v>385</v>
      </c>
      <c r="P275" s="73" t="s">
        <v>907</v>
      </c>
      <c r="Q275" s="73" t="s">
        <v>1003</v>
      </c>
      <c r="R275" s="73" t="s">
        <v>71</v>
      </c>
      <c r="V275" s="60" t="str">
        <f>W275&amp;H275</f>
        <v>DJEтемно-синий</v>
      </c>
      <c r="W275" s="60" t="str">
        <f>_xlfn.LET(_xlpm.TextCell,TEXT(G275,"###"),IF(_xlpm.TextCell&lt;&gt;"",IF(StyleSpaceSplit,IFERROR(IF(FIND(" ",_xlpm.TextCell)&gt;=1,MID(_xlpm.TextCell,1,FIND(" ",_xlpm.TextCell)-1),_xlpm.TextCell),_xlpm.TextCell),_xlpm.TextCell),""))</f>
        <v>DJE</v>
      </c>
      <c r="X275" s="60" t="str">
        <f>IF(A275&lt;&gt;"",IFERROR(IF(FIND(" ",G275)&gt;=1,MID(G275,FIND(" ",G275)+1,LEN(G275)),""),""),"")</f>
        <v/>
      </c>
      <c r="AC275" s="51">
        <f>IFERROR(VALUE(MID($C275,1,2)),0)</f>
        <v>80</v>
      </c>
      <c r="AD275" s="44">
        <f>IFERROR(VALUE(MID($C275,4,3)),0)</f>
        <v>795</v>
      </c>
      <c r="AE275" s="51">
        <f>VALUE(RIGHT("00"&amp;AC275,2)&amp;RIGHT("000"&amp;AD275,3))</f>
        <v>80795</v>
      </c>
    </row>
    <row r="276" spans="1:31">
      <c r="A276" s="60" t="str">
        <f>IF(G276&amp;Q276&lt;&gt;"",W276&amp;Q276,"")</f>
        <v>DJEblack</v>
      </c>
      <c r="B276" s="60" t="str">
        <f>IF(C276&lt;&gt;"",LEFT(C276,9),"")</f>
        <v>80-795-09</v>
      </c>
      <c r="C276" s="73" t="s">
        <v>6127</v>
      </c>
      <c r="D276" s="73" t="s">
        <v>6128</v>
      </c>
      <c r="E276" s="73" t="s">
        <v>904</v>
      </c>
      <c r="F276" s="74">
        <v>57</v>
      </c>
      <c r="G276" s="73" t="s">
        <v>4769</v>
      </c>
      <c r="H276" s="73" t="s">
        <v>53</v>
      </c>
      <c r="I276" s="73" t="s">
        <v>4770</v>
      </c>
      <c r="J276" s="73" t="s">
        <v>327</v>
      </c>
      <c r="K276" s="73" t="s">
        <v>390</v>
      </c>
      <c r="L276" s="73" t="s">
        <v>383</v>
      </c>
      <c r="M276" s="73" t="s">
        <v>388</v>
      </c>
      <c r="N276" s="73" t="s">
        <v>43</v>
      </c>
      <c r="O276" s="73" t="s">
        <v>385</v>
      </c>
      <c r="P276" s="73" t="s">
        <v>907</v>
      </c>
      <c r="Q276" s="73" t="s">
        <v>928</v>
      </c>
      <c r="R276" s="73" t="s">
        <v>53</v>
      </c>
      <c r="V276" s="60" t="str">
        <f>W276&amp;H276</f>
        <v>DJEчерный</v>
      </c>
      <c r="W276" s="60" t="str">
        <f>_xlfn.LET(_xlpm.TextCell,TEXT(G276,"###"),IF(_xlpm.TextCell&lt;&gt;"",IF(StyleSpaceSplit,IFERROR(IF(FIND(" ",_xlpm.TextCell)&gt;=1,MID(_xlpm.TextCell,1,FIND(" ",_xlpm.TextCell)-1),_xlpm.TextCell),_xlpm.TextCell),_xlpm.TextCell),""))</f>
        <v>DJE</v>
      </c>
      <c r="X276" s="60" t="str">
        <f>IF(A276&lt;&gt;"",IFERROR(IF(FIND(" ",G276)&gt;=1,MID(G276,FIND(" ",G276)+1,LEN(G276)),""),""),"")</f>
        <v/>
      </c>
      <c r="AC276" s="51">
        <f>IFERROR(VALUE(MID($C276,1,2)),0)</f>
        <v>80</v>
      </c>
      <c r="AD276" s="44">
        <f>IFERROR(VALUE(MID($C276,4,3)),0)</f>
        <v>795</v>
      </c>
      <c r="AE276" s="51">
        <f>VALUE(RIGHT("00"&amp;AC276,2)&amp;RIGHT("000"&amp;AD276,3))</f>
        <v>80795</v>
      </c>
    </row>
    <row r="277" spans="1:31">
      <c r="A277" s="60" t="str">
        <f>IF(G277&amp;Q277&lt;&gt;"",W277&amp;Q277,"")</f>
        <v>DJEblack</v>
      </c>
      <c r="B277" s="60" t="str">
        <f>IF(C277&lt;&gt;"",LEFT(C277,9),"")</f>
        <v>80-795-09</v>
      </c>
      <c r="C277" s="73" t="s">
        <v>6129</v>
      </c>
      <c r="D277" s="73" t="s">
        <v>6128</v>
      </c>
      <c r="E277" s="73" t="s">
        <v>910</v>
      </c>
      <c r="F277" s="74">
        <v>59</v>
      </c>
      <c r="G277" s="73" t="s">
        <v>4769</v>
      </c>
      <c r="H277" s="73" t="s">
        <v>53</v>
      </c>
      <c r="I277" s="73" t="s">
        <v>4770</v>
      </c>
      <c r="J277" s="73" t="s">
        <v>327</v>
      </c>
      <c r="K277" s="73" t="s">
        <v>390</v>
      </c>
      <c r="L277" s="73" t="s">
        <v>383</v>
      </c>
      <c r="M277" s="73" t="s">
        <v>388</v>
      </c>
      <c r="N277" s="73" t="s">
        <v>43</v>
      </c>
      <c r="O277" s="73" t="s">
        <v>385</v>
      </c>
      <c r="P277" s="73" t="s">
        <v>907</v>
      </c>
      <c r="Q277" s="73" t="s">
        <v>928</v>
      </c>
      <c r="R277" s="73" t="s">
        <v>53</v>
      </c>
      <c r="V277" s="60" t="str">
        <f>W277&amp;H277</f>
        <v>DJEчерный</v>
      </c>
      <c r="W277" s="60" t="str">
        <f>_xlfn.LET(_xlpm.TextCell,TEXT(G277,"###"),IF(_xlpm.TextCell&lt;&gt;"",IF(StyleSpaceSplit,IFERROR(IF(FIND(" ",_xlpm.TextCell)&gt;=1,MID(_xlpm.TextCell,1,FIND(" ",_xlpm.TextCell)-1),_xlpm.TextCell),_xlpm.TextCell),_xlpm.TextCell),""))</f>
        <v>DJE</v>
      </c>
      <c r="X277" s="60" t="str">
        <f>IF(A277&lt;&gt;"",IFERROR(IF(FIND(" ",G277)&gt;=1,MID(G277,FIND(" ",G277)+1,LEN(G277)),""),""),"")</f>
        <v/>
      </c>
      <c r="AC277" s="51">
        <f>IFERROR(VALUE(MID($C277,1,2)),0)</f>
        <v>80</v>
      </c>
      <c r="AD277" s="44">
        <f>IFERROR(VALUE(MID($C277,4,3)),0)</f>
        <v>795</v>
      </c>
      <c r="AE277" s="51">
        <f>VALUE(RIGHT("00"&amp;AC277,2)&amp;RIGHT("000"&amp;AD277,3))</f>
        <v>80795</v>
      </c>
    </row>
    <row r="278" spans="1:31">
      <c r="A278" s="60" t="str">
        <f>IF(G278&amp;Q278&lt;&gt;"",W278&amp;Q278,"")</f>
        <v>DJEblack</v>
      </c>
      <c r="B278" s="60" t="str">
        <f>IF(C278&lt;&gt;"",LEFT(C278,9),"")</f>
        <v>80-795-09</v>
      </c>
      <c r="C278" s="73" t="s">
        <v>6130</v>
      </c>
      <c r="D278" s="73" t="s">
        <v>6128</v>
      </c>
      <c r="E278" s="73" t="s">
        <v>912</v>
      </c>
      <c r="F278" s="74">
        <v>61</v>
      </c>
      <c r="G278" s="73" t="s">
        <v>4769</v>
      </c>
      <c r="H278" s="73" t="s">
        <v>53</v>
      </c>
      <c r="I278" s="73" t="s">
        <v>4770</v>
      </c>
      <c r="J278" s="73" t="s">
        <v>327</v>
      </c>
      <c r="K278" s="73" t="s">
        <v>390</v>
      </c>
      <c r="L278" s="73" t="s">
        <v>383</v>
      </c>
      <c r="M278" s="73" t="s">
        <v>388</v>
      </c>
      <c r="N278" s="73" t="s">
        <v>43</v>
      </c>
      <c r="O278" s="73" t="s">
        <v>385</v>
      </c>
      <c r="P278" s="73" t="s">
        <v>907</v>
      </c>
      <c r="Q278" s="73" t="s">
        <v>928</v>
      </c>
      <c r="R278" s="73" t="s">
        <v>53</v>
      </c>
      <c r="V278" s="60" t="str">
        <f>W278&amp;H278</f>
        <v>DJEчерный</v>
      </c>
      <c r="W278" s="60" t="str">
        <f>_xlfn.LET(_xlpm.TextCell,TEXT(G278,"###"),IF(_xlpm.TextCell&lt;&gt;"",IF(StyleSpaceSplit,IFERROR(IF(FIND(" ",_xlpm.TextCell)&gt;=1,MID(_xlpm.TextCell,1,FIND(" ",_xlpm.TextCell)-1),_xlpm.TextCell),_xlpm.TextCell),_xlpm.TextCell),""))</f>
        <v>DJE</v>
      </c>
      <c r="X278" s="60" t="str">
        <f>IF(A278&lt;&gt;"",IFERROR(IF(FIND(" ",G278)&gt;=1,MID(G278,FIND(" ",G278)+1,LEN(G278)),""),""),"")</f>
        <v/>
      </c>
      <c r="AC278" s="51">
        <f>IFERROR(VALUE(MID($C278,1,2)),0)</f>
        <v>80</v>
      </c>
      <c r="AD278" s="44">
        <f>IFERROR(VALUE(MID($C278,4,3)),0)</f>
        <v>795</v>
      </c>
      <c r="AE278" s="51">
        <f>VALUE(RIGHT("00"&amp;AC278,2)&amp;RIGHT("000"&amp;AD278,3))</f>
        <v>80795</v>
      </c>
    </row>
    <row r="279" spans="1:31">
      <c r="A279" s="60" t="str">
        <f>IF(G279&amp;Q279&lt;&gt;"",W279&amp;Q279,"")</f>
        <v>DOLMEN 001navy</v>
      </c>
      <c r="B279" s="60" t="str">
        <f>IF(C279&lt;&gt;"",LEFT(C279,9),"")</f>
        <v>80-085-16</v>
      </c>
      <c r="C279" s="73" t="s">
        <v>7658</v>
      </c>
      <c r="D279" s="73" t="s">
        <v>7659</v>
      </c>
      <c r="E279" s="73" t="s">
        <v>910</v>
      </c>
      <c r="F279" s="74">
        <v>59</v>
      </c>
      <c r="G279" s="73" t="s">
        <v>7660</v>
      </c>
      <c r="H279" s="73" t="s">
        <v>55</v>
      </c>
      <c r="I279" s="73" t="s">
        <v>906</v>
      </c>
      <c r="J279" s="73" t="s">
        <v>327</v>
      </c>
      <c r="K279" s="73" t="s">
        <v>382</v>
      </c>
      <c r="L279" s="73" t="s">
        <v>383</v>
      </c>
      <c r="M279" s="73" t="s">
        <v>384</v>
      </c>
      <c r="N279" s="73" t="s">
        <v>43</v>
      </c>
      <c r="O279" s="73" t="s">
        <v>392</v>
      </c>
      <c r="P279" s="73" t="s">
        <v>907</v>
      </c>
      <c r="Q279" s="73" t="s">
        <v>1003</v>
      </c>
      <c r="R279" s="73" t="s">
        <v>71</v>
      </c>
      <c r="V279" s="60" t="str">
        <f>W279&amp;H279</f>
        <v>DOLMEN 001темно-синий</v>
      </c>
      <c r="W279" s="60" t="str">
        <f>_xlfn.LET(_xlpm.TextCell,TEXT(G279,"###"),IF(_xlpm.TextCell&lt;&gt;"",IF(StyleSpaceSplit,IFERROR(IF(FIND(" ",_xlpm.TextCell)&gt;=1,MID(_xlpm.TextCell,1,FIND(" ",_xlpm.TextCell)-1),_xlpm.TextCell),_xlpm.TextCell),_xlpm.TextCell),""))</f>
        <v>DOLMEN 001</v>
      </c>
      <c r="X279" s="60" t="str">
        <f>IF(A279&lt;&gt;"",IFERROR(IF(FIND(" ",G279)&gt;=1,MID(G279,FIND(" ",G279)+1,LEN(G279)),""),""),"")</f>
        <v>001</v>
      </c>
      <c r="AC279" s="51">
        <f>IFERROR(VALUE(MID($C279,1,2)),0)</f>
        <v>80</v>
      </c>
      <c r="AD279" s="44">
        <f>IFERROR(VALUE(MID($C279,4,3)),0)</f>
        <v>85</v>
      </c>
      <c r="AE279" s="51">
        <f>VALUE(RIGHT("00"&amp;AC279,2)&amp;RIGHT("000"&amp;AD279,3))</f>
        <v>80085</v>
      </c>
    </row>
    <row r="280" spans="1:31">
      <c r="A280" s="60" t="str">
        <f>IF(G280&amp;Q280&lt;&gt;"",W280&amp;Q280,"")</f>
        <v>FLORIDEbeige</v>
      </c>
      <c r="B280" s="60" t="str">
        <f>IF(C280&lt;&gt;"",LEFT(C280,9),"")</f>
        <v>80-257-02</v>
      </c>
      <c r="C280" s="73" t="s">
        <v>7071</v>
      </c>
      <c r="D280" s="73" t="s">
        <v>7072</v>
      </c>
      <c r="E280" s="73" t="s">
        <v>931</v>
      </c>
      <c r="F280" s="74">
        <v>0</v>
      </c>
      <c r="G280" s="73" t="s">
        <v>7073</v>
      </c>
      <c r="H280" s="73" t="s">
        <v>63</v>
      </c>
      <c r="I280" s="73" t="s">
        <v>906</v>
      </c>
      <c r="J280" s="73" t="s">
        <v>327</v>
      </c>
      <c r="K280" s="73" t="s">
        <v>382</v>
      </c>
      <c r="L280" s="73" t="s">
        <v>3855</v>
      </c>
      <c r="M280" s="73" t="s">
        <v>384</v>
      </c>
      <c r="N280" s="73" t="s">
        <v>43</v>
      </c>
      <c r="O280" s="73" t="s">
        <v>386</v>
      </c>
      <c r="P280" s="73" t="s">
        <v>907</v>
      </c>
      <c r="Q280" s="73" t="s">
        <v>937</v>
      </c>
      <c r="R280" s="73" t="s">
        <v>63</v>
      </c>
      <c r="V280" s="60" t="str">
        <f>W280&amp;H280</f>
        <v>FLORIDEбежевый</v>
      </c>
      <c r="W280" s="60" t="str">
        <f>_xlfn.LET(_xlpm.TextCell,TEXT(G280,"###"),IF(_xlpm.TextCell&lt;&gt;"",IF(StyleSpaceSplit,IFERROR(IF(FIND(" ",_xlpm.TextCell)&gt;=1,MID(_xlpm.TextCell,1,FIND(" ",_xlpm.TextCell)-1),_xlpm.TextCell),_xlpm.TextCell),_xlpm.TextCell),""))</f>
        <v>FLORIDE</v>
      </c>
      <c r="X280" s="60" t="str">
        <f>IF(A280&lt;&gt;"",IFERROR(IF(FIND(" ",G280)&gt;=1,MID(G280,FIND(" ",G280)+1,LEN(G280)),""),""),"")</f>
        <v/>
      </c>
      <c r="AC280" s="51">
        <f>IFERROR(VALUE(MID($C280,1,2)),0)</f>
        <v>80</v>
      </c>
      <c r="AD280" s="44">
        <f>IFERROR(VALUE(MID($C280,4,3)),0)</f>
        <v>257</v>
      </c>
      <c r="AE280" s="51">
        <f>VALUE(RIGHT("00"&amp;AC280,2)&amp;RIGHT("000"&amp;AD280,3))</f>
        <v>80257</v>
      </c>
    </row>
    <row r="281" spans="1:31">
      <c r="A281" s="60" t="str">
        <f>IF(G281&amp;Q281&lt;&gt;"",W281&amp;Q281,"")</f>
        <v>FLORIDEnavy</v>
      </c>
      <c r="B281" s="60" t="str">
        <f>IF(C281&lt;&gt;"",LEFT(C281,9),"")</f>
        <v>80-257-16</v>
      </c>
      <c r="C281" s="73" t="s">
        <v>7076</v>
      </c>
      <c r="D281" s="73" t="s">
        <v>7077</v>
      </c>
      <c r="E281" s="73" t="s">
        <v>931</v>
      </c>
      <c r="F281" s="74">
        <v>0</v>
      </c>
      <c r="G281" s="73" t="s">
        <v>7073</v>
      </c>
      <c r="H281" s="73" t="s">
        <v>55</v>
      </c>
      <c r="I281" s="73" t="s">
        <v>906</v>
      </c>
      <c r="J281" s="73" t="s">
        <v>327</v>
      </c>
      <c r="K281" s="73" t="s">
        <v>382</v>
      </c>
      <c r="L281" s="73" t="s">
        <v>383</v>
      </c>
      <c r="M281" s="73" t="s">
        <v>384</v>
      </c>
      <c r="N281" s="73" t="s">
        <v>43</v>
      </c>
      <c r="O281" s="73" t="s">
        <v>386</v>
      </c>
      <c r="P281" s="73" t="s">
        <v>907</v>
      </c>
      <c r="Q281" s="73" t="s">
        <v>1003</v>
      </c>
      <c r="R281" s="73" t="s">
        <v>71</v>
      </c>
      <c r="V281" s="60" t="str">
        <f>W281&amp;H281</f>
        <v>FLORIDEтемно-синий</v>
      </c>
      <c r="W281" s="60" t="str">
        <f>_xlfn.LET(_xlpm.TextCell,TEXT(G281,"###"),IF(_xlpm.TextCell&lt;&gt;"",IF(StyleSpaceSplit,IFERROR(IF(FIND(" ",_xlpm.TextCell)&gt;=1,MID(_xlpm.TextCell,1,FIND(" ",_xlpm.TextCell)-1),_xlpm.TextCell),_xlpm.TextCell),_xlpm.TextCell),""))</f>
        <v>FLORIDE</v>
      </c>
      <c r="X281" s="60" t="str">
        <f>IF(A281&lt;&gt;"",IFERROR(IF(FIND(" ",G281)&gt;=1,MID(G281,FIND(" ",G281)+1,LEN(G281)),""),""),"")</f>
        <v/>
      </c>
      <c r="AC281" s="51">
        <f>IFERROR(VALUE(MID($C281,1,2)),0)</f>
        <v>80</v>
      </c>
      <c r="AD281" s="44">
        <f>IFERROR(VALUE(MID($C281,4,3)),0)</f>
        <v>257</v>
      </c>
      <c r="AE281" s="51">
        <f>VALUE(RIGHT("00"&amp;AC281,2)&amp;RIGHT("000"&amp;AD281,3))</f>
        <v>80257</v>
      </c>
    </row>
    <row r="282" spans="1:31">
      <c r="A282" s="60" t="str">
        <f>IF(G282&amp;Q282&lt;&gt;"",W282&amp;Q282,"")</f>
        <v>FLORIDEblack</v>
      </c>
      <c r="B282" s="60" t="str">
        <f>IF(C282&lt;&gt;"",LEFT(C282,9),"")</f>
        <v>80-257-09</v>
      </c>
      <c r="C282" s="73" t="s">
        <v>7074</v>
      </c>
      <c r="D282" s="73" t="s">
        <v>7075</v>
      </c>
      <c r="E282" s="73" t="s">
        <v>931</v>
      </c>
      <c r="F282" s="74">
        <v>0</v>
      </c>
      <c r="G282" s="73" t="s">
        <v>7073</v>
      </c>
      <c r="H282" s="73" t="s">
        <v>53</v>
      </c>
      <c r="I282" s="73" t="s">
        <v>906</v>
      </c>
      <c r="J282" s="73" t="s">
        <v>327</v>
      </c>
      <c r="K282" s="73" t="s">
        <v>382</v>
      </c>
      <c r="L282" s="73" t="s">
        <v>383</v>
      </c>
      <c r="M282" s="73" t="s">
        <v>384</v>
      </c>
      <c r="N282" s="73" t="s">
        <v>43</v>
      </c>
      <c r="O282" s="73" t="s">
        <v>386</v>
      </c>
      <c r="P282" s="73" t="s">
        <v>907</v>
      </c>
      <c r="Q282" s="73" t="s">
        <v>928</v>
      </c>
      <c r="R282" s="73" t="s">
        <v>53</v>
      </c>
      <c r="V282" s="60" t="str">
        <f>W282&amp;H282</f>
        <v>FLORIDEчерный</v>
      </c>
      <c r="W282" s="60" t="str">
        <f>_xlfn.LET(_xlpm.TextCell,TEXT(G282,"###"),IF(_xlpm.TextCell&lt;&gt;"",IF(StyleSpaceSplit,IFERROR(IF(FIND(" ",_xlpm.TextCell)&gt;=1,MID(_xlpm.TextCell,1,FIND(" ",_xlpm.TextCell)-1),_xlpm.TextCell),_xlpm.TextCell),_xlpm.TextCell),""))</f>
        <v>FLORIDE</v>
      </c>
      <c r="X282" s="60" t="str">
        <f>IF(A282&lt;&gt;"",IFERROR(IF(FIND(" ",G282)&gt;=1,MID(G282,FIND(" ",G282)+1,LEN(G282)),""),""),"")</f>
        <v/>
      </c>
      <c r="AC282" s="51">
        <f>IFERROR(VALUE(MID($C282,1,2)),0)</f>
        <v>80</v>
      </c>
      <c r="AD282" s="44">
        <f>IFERROR(VALUE(MID($C282,4,3)),0)</f>
        <v>257</v>
      </c>
      <c r="AE282" s="51">
        <f>VALUE(RIGHT("00"&amp;AC282,2)&amp;RIGHT("000"&amp;AD282,3))</f>
        <v>80257</v>
      </c>
    </row>
    <row r="283" spans="1:31">
      <c r="A283" s="60" t="str">
        <f>IF(G283&amp;Q283&lt;&gt;"",W283&amp;Q283,"")</f>
        <v>FULMARbeige</v>
      </c>
      <c r="B283" s="60" t="str">
        <f>IF(C283&lt;&gt;"",LEFT(C283,9),"")</f>
        <v>80-994-02</v>
      </c>
      <c r="C283" s="73" t="s">
        <v>6794</v>
      </c>
      <c r="D283" s="73" t="s">
        <v>6795</v>
      </c>
      <c r="E283" s="73" t="s">
        <v>910</v>
      </c>
      <c r="F283" s="74">
        <v>59</v>
      </c>
      <c r="G283" s="73" t="s">
        <v>5651</v>
      </c>
      <c r="H283" s="73" t="s">
        <v>63</v>
      </c>
      <c r="I283" s="73" t="s">
        <v>4764</v>
      </c>
      <c r="J283" s="73" t="s">
        <v>327</v>
      </c>
      <c r="K283" s="73" t="s">
        <v>382</v>
      </c>
      <c r="L283" s="73" t="s">
        <v>383</v>
      </c>
      <c r="M283" s="73" t="s">
        <v>388</v>
      </c>
      <c r="N283" s="73" t="s">
        <v>4759</v>
      </c>
      <c r="O283" s="73" t="s">
        <v>386</v>
      </c>
      <c r="P283" s="73" t="s">
        <v>907</v>
      </c>
      <c r="Q283" s="73" t="s">
        <v>937</v>
      </c>
      <c r="R283" s="73" t="s">
        <v>63</v>
      </c>
      <c r="V283" s="60" t="str">
        <f>W283&amp;H283</f>
        <v>FULMARбежевый</v>
      </c>
      <c r="W283" s="60" t="str">
        <f>_xlfn.LET(_xlpm.TextCell,TEXT(G283,"###"),IF(_xlpm.TextCell&lt;&gt;"",IF(StyleSpaceSplit,IFERROR(IF(FIND(" ",_xlpm.TextCell)&gt;=1,MID(_xlpm.TextCell,1,FIND(" ",_xlpm.TextCell)-1),_xlpm.TextCell),_xlpm.TextCell),_xlpm.TextCell),""))</f>
        <v>FULMAR</v>
      </c>
      <c r="X283" s="60" t="str">
        <f>IF(A283&lt;&gt;"",IFERROR(IF(FIND(" ",G283)&gt;=1,MID(G283,FIND(" ",G283)+1,LEN(G283)),""),""),"")</f>
        <v/>
      </c>
      <c r="AC283" s="51">
        <f>IFERROR(VALUE(MID($C283,1,2)),0)</f>
        <v>80</v>
      </c>
      <c r="AD283" s="44">
        <f>IFERROR(VALUE(MID($C283,4,3)),0)</f>
        <v>994</v>
      </c>
      <c r="AE283" s="51">
        <f>VALUE(RIGHT("00"&amp;AC283,2)&amp;RIGHT("000"&amp;AD283,3))</f>
        <v>80994</v>
      </c>
    </row>
    <row r="284" spans="1:31">
      <c r="A284" s="60" t="str">
        <f>IF(G284&amp;Q284&lt;&gt;"",W284&amp;Q284,"")</f>
        <v>FULMARgrey</v>
      </c>
      <c r="B284" s="60" t="str">
        <f>IF(C284&lt;&gt;"",LEFT(C284,9),"")</f>
        <v>80-994-08</v>
      </c>
      <c r="C284" s="73" t="s">
        <v>5656</v>
      </c>
      <c r="D284" s="73" t="s">
        <v>5657</v>
      </c>
      <c r="E284" s="73" t="s">
        <v>910</v>
      </c>
      <c r="F284" s="74">
        <v>59</v>
      </c>
      <c r="G284" s="73" t="s">
        <v>5651</v>
      </c>
      <c r="H284" s="73" t="s">
        <v>83</v>
      </c>
      <c r="I284" s="73" t="s">
        <v>4764</v>
      </c>
      <c r="J284" s="73" t="s">
        <v>327</v>
      </c>
      <c r="K284" s="73" t="s">
        <v>382</v>
      </c>
      <c r="L284" s="73" t="s">
        <v>383</v>
      </c>
      <c r="M284" s="73" t="s">
        <v>388</v>
      </c>
      <c r="N284" s="73" t="s">
        <v>4759</v>
      </c>
      <c r="O284" s="73" t="s">
        <v>386</v>
      </c>
      <c r="P284" s="73" t="s">
        <v>907</v>
      </c>
      <c r="Q284" s="73" t="s">
        <v>917</v>
      </c>
      <c r="R284" s="73" t="s">
        <v>83</v>
      </c>
      <c r="V284" s="60" t="str">
        <f>W284&amp;H284</f>
        <v>FULMARсерый</v>
      </c>
      <c r="W284" s="60" t="str">
        <f>_xlfn.LET(_xlpm.TextCell,TEXT(G284,"###"),IF(_xlpm.TextCell&lt;&gt;"",IF(StyleSpaceSplit,IFERROR(IF(FIND(" ",_xlpm.TextCell)&gt;=1,MID(_xlpm.TextCell,1,FIND(" ",_xlpm.TextCell)-1),_xlpm.TextCell),_xlpm.TextCell),_xlpm.TextCell),""))</f>
        <v>FULMAR</v>
      </c>
      <c r="X284" s="60" t="str">
        <f>IF(A284&lt;&gt;"",IFERROR(IF(FIND(" ",G284)&gt;=1,MID(G284,FIND(" ",G284)+1,LEN(G284)),""),""),"")</f>
        <v/>
      </c>
      <c r="AC284" s="51">
        <f>IFERROR(VALUE(MID($C284,1,2)),0)</f>
        <v>80</v>
      </c>
      <c r="AD284" s="44">
        <f>IFERROR(VALUE(MID($C284,4,3)),0)</f>
        <v>994</v>
      </c>
      <c r="AE284" s="51">
        <f>VALUE(RIGHT("00"&amp;AC284,2)&amp;RIGHT("000"&amp;AD284,3))</f>
        <v>80994</v>
      </c>
    </row>
    <row r="285" spans="1:31">
      <c r="A285" s="60" t="str">
        <f>IF(G285&amp;Q285&lt;&gt;"",W285&amp;Q285,"")</f>
        <v>FULMARblue</v>
      </c>
      <c r="B285" s="60" t="str">
        <f>IF(C285&lt;&gt;"",LEFT(C285,9),"")</f>
        <v>80-994-06</v>
      </c>
      <c r="C285" s="73" t="s">
        <v>5653</v>
      </c>
      <c r="D285" s="73" t="s">
        <v>5654</v>
      </c>
      <c r="E285" s="73" t="s">
        <v>904</v>
      </c>
      <c r="F285" s="74">
        <v>57</v>
      </c>
      <c r="G285" s="73" t="s">
        <v>5651</v>
      </c>
      <c r="H285" s="73" t="s">
        <v>71</v>
      </c>
      <c r="I285" s="73" t="s">
        <v>4764</v>
      </c>
      <c r="J285" s="73" t="s">
        <v>327</v>
      </c>
      <c r="K285" s="73" t="s">
        <v>382</v>
      </c>
      <c r="L285" s="73" t="s">
        <v>383</v>
      </c>
      <c r="M285" s="73" t="s">
        <v>388</v>
      </c>
      <c r="N285" s="73" t="s">
        <v>4759</v>
      </c>
      <c r="O285" s="73" t="s">
        <v>386</v>
      </c>
      <c r="P285" s="73" t="s">
        <v>907</v>
      </c>
      <c r="Q285" s="73" t="s">
        <v>932</v>
      </c>
      <c r="R285" s="73" t="s">
        <v>71</v>
      </c>
      <c r="V285" s="60" t="str">
        <f>W285&amp;H285</f>
        <v>FULMARсиний</v>
      </c>
      <c r="W285" s="60" t="str">
        <f>_xlfn.LET(_xlpm.TextCell,TEXT(G285,"###"),IF(_xlpm.TextCell&lt;&gt;"",IF(StyleSpaceSplit,IFERROR(IF(FIND(" ",_xlpm.TextCell)&gt;=1,MID(_xlpm.TextCell,1,FIND(" ",_xlpm.TextCell)-1),_xlpm.TextCell),_xlpm.TextCell),_xlpm.TextCell),""))</f>
        <v>FULMAR</v>
      </c>
      <c r="X285" s="60" t="str">
        <f>IF(A285&lt;&gt;"",IFERROR(IF(FIND(" ",G285)&gt;=1,MID(G285,FIND(" ",G285)+1,LEN(G285)),""),""),"")</f>
        <v/>
      </c>
      <c r="AC285" s="51">
        <f>IFERROR(VALUE(MID($C285,1,2)),0)</f>
        <v>80</v>
      </c>
      <c r="AD285" s="44">
        <f>IFERROR(VALUE(MID($C285,4,3)),0)</f>
        <v>994</v>
      </c>
      <c r="AE285" s="51">
        <f>VALUE(RIGHT("00"&amp;AC285,2)&amp;RIGHT("000"&amp;AD285,3))</f>
        <v>80994</v>
      </c>
    </row>
    <row r="286" spans="1:31">
      <c r="A286" s="60" t="str">
        <f>IF(G286&amp;Q286&lt;&gt;"",W286&amp;Q286,"")</f>
        <v>FULMARblue</v>
      </c>
      <c r="B286" s="60" t="str">
        <f>IF(C286&lt;&gt;"",LEFT(C286,9),"")</f>
        <v>80-994-06</v>
      </c>
      <c r="C286" s="73" t="s">
        <v>5655</v>
      </c>
      <c r="D286" s="73" t="s">
        <v>5654</v>
      </c>
      <c r="E286" s="73" t="s">
        <v>910</v>
      </c>
      <c r="F286" s="74">
        <v>59</v>
      </c>
      <c r="G286" s="73" t="s">
        <v>5651</v>
      </c>
      <c r="H286" s="73" t="s">
        <v>71</v>
      </c>
      <c r="I286" s="73" t="s">
        <v>4764</v>
      </c>
      <c r="J286" s="73" t="s">
        <v>327</v>
      </c>
      <c r="K286" s="73" t="s">
        <v>382</v>
      </c>
      <c r="L286" s="73" t="s">
        <v>383</v>
      </c>
      <c r="M286" s="73" t="s">
        <v>388</v>
      </c>
      <c r="N286" s="73" t="s">
        <v>4759</v>
      </c>
      <c r="O286" s="73" t="s">
        <v>386</v>
      </c>
      <c r="P286" s="73" t="s">
        <v>907</v>
      </c>
      <c r="Q286" s="73" t="s">
        <v>932</v>
      </c>
      <c r="R286" s="73" t="s">
        <v>71</v>
      </c>
      <c r="V286" s="60" t="str">
        <f>W286&amp;H286</f>
        <v>FULMARсиний</v>
      </c>
      <c r="W286" s="60" t="str">
        <f>_xlfn.LET(_xlpm.TextCell,TEXT(G286,"###"),IF(_xlpm.TextCell&lt;&gt;"",IF(StyleSpaceSplit,IFERROR(IF(FIND(" ",_xlpm.TextCell)&gt;=1,MID(_xlpm.TextCell,1,FIND(" ",_xlpm.TextCell)-1),_xlpm.TextCell),_xlpm.TextCell),_xlpm.TextCell),""))</f>
        <v>FULMAR</v>
      </c>
      <c r="X286" s="60" t="str">
        <f>IF(A286&lt;&gt;"",IFERROR(IF(FIND(" ",G286)&gt;=1,MID(G286,FIND(" ",G286)+1,LEN(G286)),""),""),"")</f>
        <v/>
      </c>
      <c r="AC286" s="51">
        <f>IFERROR(VALUE(MID($C286,1,2)),0)</f>
        <v>80</v>
      </c>
      <c r="AD286" s="44">
        <f>IFERROR(VALUE(MID($C286,4,3)),0)</f>
        <v>994</v>
      </c>
      <c r="AE286" s="51">
        <f>VALUE(RIGHT("00"&amp;AC286,2)&amp;RIGHT("000"&amp;AD286,3))</f>
        <v>80994</v>
      </c>
    </row>
    <row r="287" spans="1:31">
      <c r="A287" s="60" t="str">
        <f>IF(G287&amp;Q287&lt;&gt;"",W287&amp;Q287,"")</f>
        <v>FULMARblack</v>
      </c>
      <c r="B287" s="60" t="str">
        <f>IF(C287&lt;&gt;"",LEFT(C287,9),"")</f>
        <v>80-994-09</v>
      </c>
      <c r="C287" s="73" t="s">
        <v>5649</v>
      </c>
      <c r="D287" s="73" t="s">
        <v>5650</v>
      </c>
      <c r="E287" s="73" t="s">
        <v>904</v>
      </c>
      <c r="F287" s="74">
        <v>57</v>
      </c>
      <c r="G287" s="73" t="s">
        <v>5651</v>
      </c>
      <c r="H287" s="73" t="s">
        <v>53</v>
      </c>
      <c r="I287" s="73" t="s">
        <v>4764</v>
      </c>
      <c r="J287" s="73" t="s">
        <v>327</v>
      </c>
      <c r="K287" s="73" t="s">
        <v>382</v>
      </c>
      <c r="L287" s="73" t="s">
        <v>383</v>
      </c>
      <c r="M287" s="73" t="s">
        <v>388</v>
      </c>
      <c r="N287" s="73" t="s">
        <v>4759</v>
      </c>
      <c r="O287" s="73" t="s">
        <v>386</v>
      </c>
      <c r="P287" s="73" t="s">
        <v>907</v>
      </c>
      <c r="Q287" s="73" t="s">
        <v>928</v>
      </c>
      <c r="R287" s="73" t="s">
        <v>53</v>
      </c>
      <c r="V287" s="60" t="str">
        <f>W287&amp;H287</f>
        <v>FULMARчерный</v>
      </c>
      <c r="W287" s="60" t="str">
        <f>_xlfn.LET(_xlpm.TextCell,TEXT(G287,"###"),IF(_xlpm.TextCell&lt;&gt;"",IF(StyleSpaceSplit,IFERROR(IF(FIND(" ",_xlpm.TextCell)&gt;=1,MID(_xlpm.TextCell,1,FIND(" ",_xlpm.TextCell)-1),_xlpm.TextCell),_xlpm.TextCell),_xlpm.TextCell),""))</f>
        <v>FULMAR</v>
      </c>
      <c r="X287" s="60" t="str">
        <f>IF(A287&lt;&gt;"",IFERROR(IF(FIND(" ",G287)&gt;=1,MID(G287,FIND(" ",G287)+1,LEN(G287)),""),""),"")</f>
        <v/>
      </c>
      <c r="AC287" s="51">
        <f>IFERROR(VALUE(MID($C287,1,2)),0)</f>
        <v>80</v>
      </c>
      <c r="AD287" s="44">
        <f>IFERROR(VALUE(MID($C287,4,3)),0)</f>
        <v>994</v>
      </c>
      <c r="AE287" s="51">
        <f>VALUE(RIGHT("00"&amp;AC287,2)&amp;RIGHT("000"&amp;AD287,3))</f>
        <v>80994</v>
      </c>
    </row>
    <row r="288" spans="1:31">
      <c r="A288" s="60" t="str">
        <f>IF(G288&amp;Q288&lt;&gt;"",W288&amp;Q288,"")</f>
        <v>FULMARblack</v>
      </c>
      <c r="B288" s="60" t="str">
        <f>IF(C288&lt;&gt;"",LEFT(C288,9),"")</f>
        <v>80-994-09</v>
      </c>
      <c r="C288" s="73" t="s">
        <v>5652</v>
      </c>
      <c r="D288" s="73" t="s">
        <v>5650</v>
      </c>
      <c r="E288" s="73" t="s">
        <v>910</v>
      </c>
      <c r="F288" s="74">
        <v>59</v>
      </c>
      <c r="G288" s="73" t="s">
        <v>5651</v>
      </c>
      <c r="H288" s="73" t="s">
        <v>53</v>
      </c>
      <c r="I288" s="73" t="s">
        <v>4764</v>
      </c>
      <c r="J288" s="73" t="s">
        <v>327</v>
      </c>
      <c r="K288" s="73" t="s">
        <v>382</v>
      </c>
      <c r="L288" s="73" t="s">
        <v>383</v>
      </c>
      <c r="M288" s="73" t="s">
        <v>388</v>
      </c>
      <c r="N288" s="73" t="s">
        <v>4759</v>
      </c>
      <c r="O288" s="73" t="s">
        <v>386</v>
      </c>
      <c r="P288" s="73" t="s">
        <v>907</v>
      </c>
      <c r="Q288" s="73" t="s">
        <v>928</v>
      </c>
      <c r="R288" s="73" t="s">
        <v>53</v>
      </c>
      <c r="V288" s="60" t="str">
        <f>W288&amp;H288</f>
        <v>FULMARчерный</v>
      </c>
      <c r="W288" s="60" t="str">
        <f>_xlfn.LET(_xlpm.TextCell,TEXT(G288,"###"),IF(_xlpm.TextCell&lt;&gt;"",IF(StyleSpaceSplit,IFERROR(IF(FIND(" ",_xlpm.TextCell)&gt;=1,MID(_xlpm.TextCell,1,FIND(" ",_xlpm.TextCell)-1),_xlpm.TextCell),_xlpm.TextCell),_xlpm.TextCell),""))</f>
        <v>FULMAR</v>
      </c>
      <c r="X288" s="60" t="str">
        <f>IF(A288&lt;&gt;"",IFERROR(IF(FIND(" ",G288)&gt;=1,MID(G288,FIND(" ",G288)+1,LEN(G288)),""),""),"")</f>
        <v/>
      </c>
      <c r="AC288" s="51">
        <f>IFERROR(VALUE(MID($C288,1,2)),0)</f>
        <v>80</v>
      </c>
      <c r="AD288" s="44">
        <f>IFERROR(VALUE(MID($C288,4,3)),0)</f>
        <v>994</v>
      </c>
      <c r="AE288" s="51">
        <f>VALUE(RIGHT("00"&amp;AC288,2)&amp;RIGHT("000"&amp;AD288,3))</f>
        <v>80994</v>
      </c>
    </row>
    <row r="289" spans="1:31">
      <c r="A289" s="60" t="str">
        <f>IF(G289&amp;Q289&lt;&gt;"",W289&amp;Q289,"")</f>
        <v>GORFOUgreen</v>
      </c>
      <c r="B289" s="60" t="str">
        <f>IF(C289&lt;&gt;"",LEFT(C289,9),"")</f>
        <v>81-026-11</v>
      </c>
      <c r="C289" s="73" t="s">
        <v>6439</v>
      </c>
      <c r="D289" s="73" t="s">
        <v>6440</v>
      </c>
      <c r="E289" s="73" t="s">
        <v>904</v>
      </c>
      <c r="F289" s="74">
        <v>57</v>
      </c>
      <c r="G289" s="73" t="s">
        <v>6441</v>
      </c>
      <c r="H289" s="73" t="s">
        <v>60</v>
      </c>
      <c r="I289" s="73" t="s">
        <v>6442</v>
      </c>
      <c r="J289" s="73" t="s">
        <v>327</v>
      </c>
      <c r="K289" s="73" t="s">
        <v>390</v>
      </c>
      <c r="L289" s="73" t="s">
        <v>383</v>
      </c>
      <c r="M289" s="73" t="s">
        <v>388</v>
      </c>
      <c r="N289" s="73" t="s">
        <v>43</v>
      </c>
      <c r="O289" s="73" t="s">
        <v>386</v>
      </c>
      <c r="P289" s="73" t="s">
        <v>907</v>
      </c>
      <c r="Q289" s="73" t="s">
        <v>990</v>
      </c>
      <c r="R289" s="73" t="s">
        <v>60</v>
      </c>
      <c r="V289" s="60" t="str">
        <f>W289&amp;H289</f>
        <v>GORFOUзеленый</v>
      </c>
      <c r="W289" s="60" t="str">
        <f>_xlfn.LET(_xlpm.TextCell,TEXT(G289,"###"),IF(_xlpm.TextCell&lt;&gt;"",IF(StyleSpaceSplit,IFERROR(IF(FIND(" ",_xlpm.TextCell)&gt;=1,MID(_xlpm.TextCell,1,FIND(" ",_xlpm.TextCell)-1),_xlpm.TextCell),_xlpm.TextCell),_xlpm.TextCell),""))</f>
        <v>GORFOU</v>
      </c>
      <c r="X289" s="60" t="str">
        <f>IF(A289&lt;&gt;"",IFERROR(IF(FIND(" ",G289)&gt;=1,MID(G289,FIND(" ",G289)+1,LEN(G289)),""),""),"")</f>
        <v/>
      </c>
      <c r="AC289" s="51">
        <f>IFERROR(VALUE(MID($C289,1,2)),0)</f>
        <v>81</v>
      </c>
      <c r="AD289" s="44">
        <f>IFERROR(VALUE(MID($C289,4,3)),0)</f>
        <v>26</v>
      </c>
      <c r="AE289" s="51">
        <f>VALUE(RIGHT("00"&amp;AC289,2)&amp;RIGHT("000"&amp;AD289,3))</f>
        <v>81026</v>
      </c>
    </row>
    <row r="290" spans="1:31">
      <c r="A290" s="60" t="str">
        <f>IF(G290&amp;Q290&lt;&gt;"",W290&amp;Q290,"")</f>
        <v>GORFOUgreen</v>
      </c>
      <c r="B290" s="60" t="str">
        <f>IF(C290&lt;&gt;"",LEFT(C290,9),"")</f>
        <v>81-026-11</v>
      </c>
      <c r="C290" s="73" t="s">
        <v>6443</v>
      </c>
      <c r="D290" s="73" t="s">
        <v>6440</v>
      </c>
      <c r="E290" s="73" t="s">
        <v>910</v>
      </c>
      <c r="F290" s="74">
        <v>59</v>
      </c>
      <c r="G290" s="73" t="s">
        <v>6441</v>
      </c>
      <c r="H290" s="73" t="s">
        <v>60</v>
      </c>
      <c r="I290" s="73" t="s">
        <v>6442</v>
      </c>
      <c r="J290" s="73" t="s">
        <v>327</v>
      </c>
      <c r="K290" s="73" t="s">
        <v>390</v>
      </c>
      <c r="L290" s="73" t="s">
        <v>383</v>
      </c>
      <c r="M290" s="73" t="s">
        <v>388</v>
      </c>
      <c r="N290" s="73" t="s">
        <v>43</v>
      </c>
      <c r="O290" s="73" t="s">
        <v>386</v>
      </c>
      <c r="P290" s="73" t="s">
        <v>907</v>
      </c>
      <c r="Q290" s="73" t="s">
        <v>990</v>
      </c>
      <c r="R290" s="73" t="s">
        <v>60</v>
      </c>
      <c r="V290" s="60" t="str">
        <f>W290&amp;H290</f>
        <v>GORFOUзеленый</v>
      </c>
      <c r="W290" s="60" t="str">
        <f>_xlfn.LET(_xlpm.TextCell,TEXT(G290,"###"),IF(_xlpm.TextCell&lt;&gt;"",IF(StyleSpaceSplit,IFERROR(IF(FIND(" ",_xlpm.TextCell)&gt;=1,MID(_xlpm.TextCell,1,FIND(" ",_xlpm.TextCell)-1),_xlpm.TextCell),_xlpm.TextCell),_xlpm.TextCell),""))</f>
        <v>GORFOU</v>
      </c>
      <c r="X290" s="60" t="str">
        <f>IF(A290&lt;&gt;"",IFERROR(IF(FIND(" ",G290)&gt;=1,MID(G290,FIND(" ",G290)+1,LEN(G290)),""),""),"")</f>
        <v/>
      </c>
      <c r="AC290" s="51">
        <f>IFERROR(VALUE(MID($C290,1,2)),0)</f>
        <v>81</v>
      </c>
      <c r="AD290" s="44">
        <f>IFERROR(VALUE(MID($C290,4,3)),0)</f>
        <v>26</v>
      </c>
      <c r="AE290" s="51">
        <f>VALUE(RIGHT("00"&amp;AC290,2)&amp;RIGHT("000"&amp;AD290,3))</f>
        <v>81026</v>
      </c>
    </row>
    <row r="291" spans="1:31">
      <c r="A291" s="60" t="str">
        <f>IF(G291&amp;Q291&lt;&gt;"",W291&amp;Q291,"")</f>
        <v>GORFOUorange</v>
      </c>
      <c r="B291" s="60" t="str">
        <f>IF(C291&lt;&gt;"",LEFT(C291,9),"")</f>
        <v>81-026-13</v>
      </c>
      <c r="C291" s="73" t="s">
        <v>6447</v>
      </c>
      <c r="D291" s="73" t="s">
        <v>6448</v>
      </c>
      <c r="E291" s="73" t="s">
        <v>904</v>
      </c>
      <c r="F291" s="74">
        <v>57</v>
      </c>
      <c r="G291" s="73" t="s">
        <v>6441</v>
      </c>
      <c r="H291" s="73" t="s">
        <v>199</v>
      </c>
      <c r="I291" s="73" t="s">
        <v>6442</v>
      </c>
      <c r="J291" s="73" t="s">
        <v>327</v>
      </c>
      <c r="K291" s="73" t="s">
        <v>390</v>
      </c>
      <c r="L291" s="73" t="s">
        <v>383</v>
      </c>
      <c r="M291" s="73" t="s">
        <v>388</v>
      </c>
      <c r="N291" s="73" t="s">
        <v>43</v>
      </c>
      <c r="O291" s="73" t="s">
        <v>386</v>
      </c>
      <c r="P291" s="73" t="s">
        <v>907</v>
      </c>
      <c r="Q291" s="73" t="s">
        <v>1300</v>
      </c>
      <c r="R291" s="73" t="s">
        <v>199</v>
      </c>
      <c r="V291" s="60" t="str">
        <f>W291&amp;H291</f>
        <v>GORFOUоранжевый</v>
      </c>
      <c r="W291" s="60" t="str">
        <f>_xlfn.LET(_xlpm.TextCell,TEXT(G291,"###"),IF(_xlpm.TextCell&lt;&gt;"",IF(StyleSpaceSplit,IFERROR(IF(FIND(" ",_xlpm.TextCell)&gt;=1,MID(_xlpm.TextCell,1,FIND(" ",_xlpm.TextCell)-1),_xlpm.TextCell),_xlpm.TextCell),_xlpm.TextCell),""))</f>
        <v>GORFOU</v>
      </c>
      <c r="X291" s="60" t="str">
        <f>IF(A291&lt;&gt;"",IFERROR(IF(FIND(" ",G291)&gt;=1,MID(G291,FIND(" ",G291)+1,LEN(G291)),""),""),"")</f>
        <v/>
      </c>
      <c r="AC291" s="51">
        <f>IFERROR(VALUE(MID($C291,1,2)),0)</f>
        <v>81</v>
      </c>
      <c r="AD291" s="44">
        <f>IFERROR(VALUE(MID($C291,4,3)),0)</f>
        <v>26</v>
      </c>
      <c r="AE291" s="51">
        <f>VALUE(RIGHT("00"&amp;AC291,2)&amp;RIGHT("000"&amp;AD291,3))</f>
        <v>81026</v>
      </c>
    </row>
    <row r="292" spans="1:31">
      <c r="A292" s="60" t="str">
        <f>IF(G292&amp;Q292&lt;&gt;"",W292&amp;Q292,"")</f>
        <v>GORFOUorange</v>
      </c>
      <c r="B292" s="60" t="str">
        <f>IF(C292&lt;&gt;"",LEFT(C292,9),"")</f>
        <v>81-026-13</v>
      </c>
      <c r="C292" s="73" t="s">
        <v>6449</v>
      </c>
      <c r="D292" s="73" t="s">
        <v>6448</v>
      </c>
      <c r="E292" s="73" t="s">
        <v>910</v>
      </c>
      <c r="F292" s="74">
        <v>59</v>
      </c>
      <c r="G292" s="73" t="s">
        <v>6441</v>
      </c>
      <c r="H292" s="73" t="s">
        <v>199</v>
      </c>
      <c r="I292" s="73" t="s">
        <v>6442</v>
      </c>
      <c r="J292" s="73" t="s">
        <v>327</v>
      </c>
      <c r="K292" s="73" t="s">
        <v>390</v>
      </c>
      <c r="L292" s="73" t="s">
        <v>383</v>
      </c>
      <c r="M292" s="73" t="s">
        <v>388</v>
      </c>
      <c r="N292" s="73" t="s">
        <v>43</v>
      </c>
      <c r="O292" s="73" t="s">
        <v>386</v>
      </c>
      <c r="P292" s="73" t="s">
        <v>907</v>
      </c>
      <c r="Q292" s="73" t="s">
        <v>1300</v>
      </c>
      <c r="R292" s="73" t="s">
        <v>199</v>
      </c>
      <c r="V292" s="60" t="str">
        <f>W292&amp;H292</f>
        <v>GORFOUоранжевый</v>
      </c>
      <c r="W292" s="60" t="str">
        <f>_xlfn.LET(_xlpm.TextCell,TEXT(G292,"###"),IF(_xlpm.TextCell&lt;&gt;"",IF(StyleSpaceSplit,IFERROR(IF(FIND(" ",_xlpm.TextCell)&gt;=1,MID(_xlpm.TextCell,1,FIND(" ",_xlpm.TextCell)-1),_xlpm.TextCell),_xlpm.TextCell),_xlpm.TextCell),""))</f>
        <v>GORFOU</v>
      </c>
      <c r="X292" s="60" t="str">
        <f>IF(A292&lt;&gt;"",IFERROR(IF(FIND(" ",G292)&gt;=1,MID(G292,FIND(" ",G292)+1,LEN(G292)),""),""),"")</f>
        <v/>
      </c>
      <c r="AC292" s="51">
        <f>IFERROR(VALUE(MID($C292,1,2)),0)</f>
        <v>81</v>
      </c>
      <c r="AD292" s="44">
        <f>IFERROR(VALUE(MID($C292,4,3)),0)</f>
        <v>26</v>
      </c>
      <c r="AE292" s="51">
        <f>VALUE(RIGHT("00"&amp;AC292,2)&amp;RIGHT("000"&amp;AD292,3))</f>
        <v>81026</v>
      </c>
    </row>
    <row r="293" spans="1:31">
      <c r="A293" s="60" t="str">
        <f>IF(G293&amp;Q293&lt;&gt;"",W293&amp;Q293,"")</f>
        <v>GORFOUnavy</v>
      </c>
      <c r="B293" s="60" t="str">
        <f>IF(C293&lt;&gt;"",LEFT(C293,9),"")</f>
        <v>81-026-16</v>
      </c>
      <c r="C293" s="73" t="s">
        <v>6444</v>
      </c>
      <c r="D293" s="73" t="s">
        <v>6445</v>
      </c>
      <c r="E293" s="73" t="s">
        <v>904</v>
      </c>
      <c r="F293" s="74">
        <v>57</v>
      </c>
      <c r="G293" s="73" t="s">
        <v>6441</v>
      </c>
      <c r="H293" s="73" t="s">
        <v>55</v>
      </c>
      <c r="I293" s="73" t="s">
        <v>6442</v>
      </c>
      <c r="J293" s="73" t="s">
        <v>327</v>
      </c>
      <c r="K293" s="73" t="s">
        <v>390</v>
      </c>
      <c r="L293" s="73" t="s">
        <v>383</v>
      </c>
      <c r="M293" s="73" t="s">
        <v>388</v>
      </c>
      <c r="N293" s="73" t="s">
        <v>43</v>
      </c>
      <c r="O293" s="73" t="s">
        <v>386</v>
      </c>
      <c r="P293" s="73" t="s">
        <v>907</v>
      </c>
      <c r="Q293" s="73" t="s">
        <v>1003</v>
      </c>
      <c r="R293" s="73" t="s">
        <v>71</v>
      </c>
      <c r="V293" s="60" t="str">
        <f>W293&amp;H293</f>
        <v>GORFOUтемно-синий</v>
      </c>
      <c r="W293" s="60" t="str">
        <f>_xlfn.LET(_xlpm.TextCell,TEXT(G293,"###"),IF(_xlpm.TextCell&lt;&gt;"",IF(StyleSpaceSplit,IFERROR(IF(FIND(" ",_xlpm.TextCell)&gt;=1,MID(_xlpm.TextCell,1,FIND(" ",_xlpm.TextCell)-1),_xlpm.TextCell),_xlpm.TextCell),_xlpm.TextCell),""))</f>
        <v>GORFOU</v>
      </c>
      <c r="X293" s="60" t="str">
        <f>IF(A293&lt;&gt;"",IFERROR(IF(FIND(" ",G293)&gt;=1,MID(G293,FIND(" ",G293)+1,LEN(G293)),""),""),"")</f>
        <v/>
      </c>
      <c r="AC293" s="51">
        <f>IFERROR(VALUE(MID($C293,1,2)),0)</f>
        <v>81</v>
      </c>
      <c r="AD293" s="44">
        <f>IFERROR(VALUE(MID($C293,4,3)),0)</f>
        <v>26</v>
      </c>
      <c r="AE293" s="51">
        <f>VALUE(RIGHT("00"&amp;AC293,2)&amp;RIGHT("000"&amp;AD293,3))</f>
        <v>81026</v>
      </c>
    </row>
    <row r="294" spans="1:31">
      <c r="A294" s="60" t="str">
        <f>IF(G294&amp;Q294&lt;&gt;"",W294&amp;Q294,"")</f>
        <v>GORFOUnavy</v>
      </c>
      <c r="B294" s="60" t="str">
        <f>IF(C294&lt;&gt;"",LEFT(C294,9),"")</f>
        <v>81-026-16</v>
      </c>
      <c r="C294" s="73" t="s">
        <v>6446</v>
      </c>
      <c r="D294" s="73" t="s">
        <v>6445</v>
      </c>
      <c r="E294" s="73" t="s">
        <v>910</v>
      </c>
      <c r="F294" s="74">
        <v>59</v>
      </c>
      <c r="G294" s="73" t="s">
        <v>6441</v>
      </c>
      <c r="H294" s="73" t="s">
        <v>55</v>
      </c>
      <c r="I294" s="73" t="s">
        <v>6442</v>
      </c>
      <c r="J294" s="73" t="s">
        <v>327</v>
      </c>
      <c r="K294" s="73" t="s">
        <v>390</v>
      </c>
      <c r="L294" s="73" t="s">
        <v>383</v>
      </c>
      <c r="M294" s="73" t="s">
        <v>388</v>
      </c>
      <c r="N294" s="73" t="s">
        <v>43</v>
      </c>
      <c r="O294" s="73" t="s">
        <v>386</v>
      </c>
      <c r="P294" s="73" t="s">
        <v>907</v>
      </c>
      <c r="Q294" s="73" t="s">
        <v>1003</v>
      </c>
      <c r="R294" s="73" t="s">
        <v>71</v>
      </c>
      <c r="V294" s="60" t="str">
        <f>W294&amp;H294</f>
        <v>GORFOUтемно-синий</v>
      </c>
      <c r="W294" s="60" t="str">
        <f>_xlfn.LET(_xlpm.TextCell,TEXT(G294,"###"),IF(_xlpm.TextCell&lt;&gt;"",IF(StyleSpaceSplit,IFERROR(IF(FIND(" ",_xlpm.TextCell)&gt;=1,MID(_xlpm.TextCell,1,FIND(" ",_xlpm.TextCell)-1),_xlpm.TextCell),_xlpm.TextCell),_xlpm.TextCell),""))</f>
        <v>GORFOU</v>
      </c>
      <c r="X294" s="60" t="str">
        <f>IF(A294&lt;&gt;"",IFERROR(IF(FIND(" ",G294)&gt;=1,MID(G294,FIND(" ",G294)+1,LEN(G294)),""),""),"")</f>
        <v/>
      </c>
      <c r="AC294" s="51">
        <f>IFERROR(VALUE(MID($C294,1,2)),0)</f>
        <v>81</v>
      </c>
      <c r="AD294" s="44">
        <f>IFERROR(VALUE(MID($C294,4,3)),0)</f>
        <v>26</v>
      </c>
      <c r="AE294" s="51">
        <f>VALUE(RIGHT("00"&amp;AC294,2)&amp;RIGHT("000"&amp;AD294,3))</f>
        <v>81026</v>
      </c>
    </row>
    <row r="295" spans="1:31">
      <c r="A295" s="60" t="str">
        <f>IF(G295&amp;Q295&lt;&gt;"",W295&amp;Q295,"")</f>
        <v>GRAVEwhite</v>
      </c>
      <c r="B295" s="60" t="str">
        <f>IF(C295&lt;&gt;"",LEFT(C295,9),"")</f>
        <v>80-942-17</v>
      </c>
      <c r="C295" s="73" t="s">
        <v>5419</v>
      </c>
      <c r="D295" s="73" t="s">
        <v>5420</v>
      </c>
      <c r="E295" s="73" t="s">
        <v>910</v>
      </c>
      <c r="F295" s="74">
        <v>59</v>
      </c>
      <c r="G295" s="73" t="s">
        <v>5421</v>
      </c>
      <c r="H295" s="73" t="s">
        <v>57</v>
      </c>
      <c r="I295" s="73" t="s">
        <v>906</v>
      </c>
      <c r="J295" s="73" t="s">
        <v>327</v>
      </c>
      <c r="K295" s="73" t="s">
        <v>390</v>
      </c>
      <c r="L295" s="73" t="s">
        <v>383</v>
      </c>
      <c r="M295" s="73" t="s">
        <v>388</v>
      </c>
      <c r="N295" s="73" t="s">
        <v>43</v>
      </c>
      <c r="O295" s="73" t="s">
        <v>386</v>
      </c>
      <c r="P295" s="73" t="s">
        <v>907</v>
      </c>
      <c r="Q295" s="73" t="s">
        <v>908</v>
      </c>
      <c r="R295" s="73" t="s">
        <v>57</v>
      </c>
      <c r="V295" s="60" t="str">
        <f>W295&amp;H295</f>
        <v>GRAVEбелый</v>
      </c>
      <c r="W295" s="60" t="str">
        <f>_xlfn.LET(_xlpm.TextCell,TEXT(G295,"###"),IF(_xlpm.TextCell&lt;&gt;"",IF(StyleSpaceSplit,IFERROR(IF(FIND(" ",_xlpm.TextCell)&gt;=1,MID(_xlpm.TextCell,1,FIND(" ",_xlpm.TextCell)-1),_xlpm.TextCell),_xlpm.TextCell),_xlpm.TextCell),""))</f>
        <v>GRAVE</v>
      </c>
      <c r="X295" s="60" t="str">
        <f>IF(A295&lt;&gt;"",IFERROR(IF(FIND(" ",G295)&gt;=1,MID(G295,FIND(" ",G295)+1,LEN(G295)),""),""),"")</f>
        <v/>
      </c>
      <c r="AC295" s="51">
        <f>IFERROR(VALUE(MID($C295,1,2)),0)</f>
        <v>80</v>
      </c>
      <c r="AD295" s="44">
        <f>IFERROR(VALUE(MID($C295,4,3)),0)</f>
        <v>942</v>
      </c>
      <c r="AE295" s="51">
        <f>VALUE(RIGHT("00"&amp;AC295,2)&amp;RIGHT("000"&amp;AD295,3))</f>
        <v>80942</v>
      </c>
    </row>
    <row r="296" spans="1:31">
      <c r="A296" s="60" t="str">
        <f>IF(G296&amp;Q296&lt;&gt;"",W296&amp;Q296,"")</f>
        <v>GRAVEwhite</v>
      </c>
      <c r="B296" s="60" t="str">
        <f>IF(C296&lt;&gt;"",LEFT(C296,9),"")</f>
        <v>80-942-17</v>
      </c>
      <c r="C296" s="73" t="s">
        <v>5422</v>
      </c>
      <c r="D296" s="73" t="s">
        <v>5420</v>
      </c>
      <c r="E296" s="73" t="s">
        <v>904</v>
      </c>
      <c r="F296" s="74">
        <v>57</v>
      </c>
      <c r="G296" s="73" t="s">
        <v>5421</v>
      </c>
      <c r="H296" s="73" t="s">
        <v>57</v>
      </c>
      <c r="I296" s="73" t="s">
        <v>906</v>
      </c>
      <c r="J296" s="73" t="s">
        <v>327</v>
      </c>
      <c r="K296" s="73" t="s">
        <v>390</v>
      </c>
      <c r="L296" s="73" t="s">
        <v>383</v>
      </c>
      <c r="M296" s="73" t="s">
        <v>388</v>
      </c>
      <c r="N296" s="73" t="s">
        <v>43</v>
      </c>
      <c r="O296" s="73" t="s">
        <v>386</v>
      </c>
      <c r="P296" s="73" t="s">
        <v>907</v>
      </c>
      <c r="Q296" s="73" t="s">
        <v>908</v>
      </c>
      <c r="R296" s="73" t="s">
        <v>57</v>
      </c>
      <c r="V296" s="60" t="str">
        <f>W296&amp;H296</f>
        <v>GRAVEбелый</v>
      </c>
      <c r="W296" s="60" t="str">
        <f>_xlfn.LET(_xlpm.TextCell,TEXT(G296,"###"),IF(_xlpm.TextCell&lt;&gt;"",IF(StyleSpaceSplit,IFERROR(IF(FIND(" ",_xlpm.TextCell)&gt;=1,MID(_xlpm.TextCell,1,FIND(" ",_xlpm.TextCell)-1),_xlpm.TextCell),_xlpm.TextCell),_xlpm.TextCell),""))</f>
        <v>GRAVE</v>
      </c>
      <c r="X296" s="60" t="str">
        <f>IF(A296&lt;&gt;"",IFERROR(IF(FIND(" ",G296)&gt;=1,MID(G296,FIND(" ",G296)+1,LEN(G296)),""),""),"")</f>
        <v/>
      </c>
      <c r="AC296" s="51">
        <f>IFERROR(VALUE(MID($C296,1,2)),0)</f>
        <v>80</v>
      </c>
      <c r="AD296" s="44">
        <f>IFERROR(VALUE(MID($C296,4,3)),0)</f>
        <v>942</v>
      </c>
      <c r="AE296" s="51">
        <f>VALUE(RIGHT("00"&amp;AC296,2)&amp;RIGHT("000"&amp;AD296,3))</f>
        <v>80942</v>
      </c>
    </row>
    <row r="297" spans="1:31">
      <c r="A297" s="60" t="str">
        <f>IF(G297&amp;Q297&lt;&gt;"",W297&amp;Q297,"")</f>
        <v>GRAVEnavy</v>
      </c>
      <c r="B297" s="60" t="str">
        <f>IF(C297&lt;&gt;"",LEFT(C297,9),"")</f>
        <v>80-942-16</v>
      </c>
      <c r="C297" s="73" t="s">
        <v>6450</v>
      </c>
      <c r="D297" s="73" t="s">
        <v>6451</v>
      </c>
      <c r="E297" s="73" t="s">
        <v>904</v>
      </c>
      <c r="F297" s="74">
        <v>57</v>
      </c>
      <c r="G297" s="73" t="s">
        <v>5421</v>
      </c>
      <c r="H297" s="73" t="s">
        <v>55</v>
      </c>
      <c r="I297" s="73" t="s">
        <v>906</v>
      </c>
      <c r="J297" s="73" t="s">
        <v>327</v>
      </c>
      <c r="K297" s="73" t="s">
        <v>390</v>
      </c>
      <c r="L297" s="73" t="s">
        <v>383</v>
      </c>
      <c r="M297" s="73" t="s">
        <v>388</v>
      </c>
      <c r="N297" s="73" t="s">
        <v>43</v>
      </c>
      <c r="O297" s="73" t="s">
        <v>386</v>
      </c>
      <c r="P297" s="73" t="s">
        <v>907</v>
      </c>
      <c r="Q297" s="73" t="s">
        <v>1003</v>
      </c>
      <c r="R297" s="73" t="s">
        <v>71</v>
      </c>
      <c r="V297" s="60" t="str">
        <f>W297&amp;H297</f>
        <v>GRAVEтемно-синий</v>
      </c>
      <c r="W297" s="60" t="str">
        <f>_xlfn.LET(_xlpm.TextCell,TEXT(G297,"###"),IF(_xlpm.TextCell&lt;&gt;"",IF(StyleSpaceSplit,IFERROR(IF(FIND(" ",_xlpm.TextCell)&gt;=1,MID(_xlpm.TextCell,1,FIND(" ",_xlpm.TextCell)-1),_xlpm.TextCell),_xlpm.TextCell),_xlpm.TextCell),""))</f>
        <v>GRAVE</v>
      </c>
      <c r="X297" s="60" t="str">
        <f>IF(A297&lt;&gt;"",IFERROR(IF(FIND(" ",G297)&gt;=1,MID(G297,FIND(" ",G297)+1,LEN(G297)),""),""),"")</f>
        <v/>
      </c>
      <c r="AC297" s="51">
        <f>IFERROR(VALUE(MID($C297,1,2)),0)</f>
        <v>80</v>
      </c>
      <c r="AD297" s="44">
        <f>IFERROR(VALUE(MID($C297,4,3)),0)</f>
        <v>942</v>
      </c>
      <c r="AE297" s="51">
        <f>VALUE(RIGHT("00"&amp;AC297,2)&amp;RIGHT("000"&amp;AD297,3))</f>
        <v>80942</v>
      </c>
    </row>
    <row r="298" spans="1:31">
      <c r="A298" s="60" t="str">
        <f>IF(G298&amp;Q298&lt;&gt;"",W298&amp;Q298,"")</f>
        <v>GRAVEnavy</v>
      </c>
      <c r="B298" s="60" t="str">
        <f>IF(C298&lt;&gt;"",LEFT(C298,9),"")</f>
        <v>80-942-16</v>
      </c>
      <c r="C298" s="73" t="s">
        <v>6452</v>
      </c>
      <c r="D298" s="73" t="s">
        <v>6451</v>
      </c>
      <c r="E298" s="73" t="s">
        <v>910</v>
      </c>
      <c r="F298" s="74">
        <v>59</v>
      </c>
      <c r="G298" s="73" t="s">
        <v>5421</v>
      </c>
      <c r="H298" s="73" t="s">
        <v>55</v>
      </c>
      <c r="I298" s="73" t="s">
        <v>906</v>
      </c>
      <c r="J298" s="73" t="s">
        <v>327</v>
      </c>
      <c r="K298" s="73" t="s">
        <v>390</v>
      </c>
      <c r="L298" s="73" t="s">
        <v>383</v>
      </c>
      <c r="M298" s="73" t="s">
        <v>388</v>
      </c>
      <c r="N298" s="73" t="s">
        <v>43</v>
      </c>
      <c r="O298" s="73" t="s">
        <v>386</v>
      </c>
      <c r="P298" s="73" t="s">
        <v>907</v>
      </c>
      <c r="Q298" s="73" t="s">
        <v>1003</v>
      </c>
      <c r="R298" s="73" t="s">
        <v>71</v>
      </c>
      <c r="V298" s="60" t="str">
        <f>W298&amp;H298</f>
        <v>GRAVEтемно-синий</v>
      </c>
      <c r="W298" s="60" t="str">
        <f>_xlfn.LET(_xlpm.TextCell,TEXT(G298,"###"),IF(_xlpm.TextCell&lt;&gt;"",IF(StyleSpaceSplit,IFERROR(IF(FIND(" ",_xlpm.TextCell)&gt;=1,MID(_xlpm.TextCell,1,FIND(" ",_xlpm.TextCell)-1),_xlpm.TextCell),_xlpm.TextCell),_xlpm.TextCell),""))</f>
        <v>GRAVE</v>
      </c>
      <c r="X298" s="60" t="str">
        <f>IF(A298&lt;&gt;"",IFERROR(IF(FIND(" ",G298)&gt;=1,MID(G298,FIND(" ",G298)+1,LEN(G298)),""),""),"")</f>
        <v/>
      </c>
      <c r="AC298" s="51">
        <f>IFERROR(VALUE(MID($C298,1,2)),0)</f>
        <v>80</v>
      </c>
      <c r="AD298" s="44">
        <f>IFERROR(VALUE(MID($C298,4,3)),0)</f>
        <v>942</v>
      </c>
      <c r="AE298" s="51">
        <f>VALUE(RIGHT("00"&amp;AC298,2)&amp;RIGHT("000"&amp;AD298,3))</f>
        <v>80942</v>
      </c>
    </row>
    <row r="299" spans="1:31">
      <c r="A299" s="60" t="str">
        <f>IF(G299&amp;Q299&lt;&gt;"",W299&amp;Q299,"")</f>
        <v>GREGblack</v>
      </c>
      <c r="B299" s="60" t="str">
        <f>IF(C299&lt;&gt;"",LEFT(C299,9),"")</f>
        <v>80-008-09</v>
      </c>
      <c r="C299" s="73" t="s">
        <v>7670</v>
      </c>
      <c r="D299" s="73" t="s">
        <v>7671</v>
      </c>
      <c r="E299" s="73" t="s">
        <v>931</v>
      </c>
      <c r="F299" s="74">
        <v>0</v>
      </c>
      <c r="G299" s="73" t="s">
        <v>7672</v>
      </c>
      <c r="H299" s="73" t="s">
        <v>53</v>
      </c>
      <c r="I299" s="73" t="s">
        <v>1179</v>
      </c>
      <c r="J299" s="73" t="s">
        <v>327</v>
      </c>
      <c r="K299" s="73" t="s">
        <v>382</v>
      </c>
      <c r="L299" s="73" t="s">
        <v>383</v>
      </c>
      <c r="M299" s="73" t="s">
        <v>388</v>
      </c>
      <c r="N299" s="73" t="s">
        <v>44</v>
      </c>
      <c r="O299" s="73" t="s">
        <v>385</v>
      </c>
      <c r="P299" s="73" t="s">
        <v>907</v>
      </c>
      <c r="Q299" s="73" t="s">
        <v>928</v>
      </c>
      <c r="R299" s="73" t="s">
        <v>53</v>
      </c>
      <c r="V299" s="60" t="str">
        <f>W299&amp;H299</f>
        <v>GREGчерный</v>
      </c>
      <c r="W299" s="60" t="str">
        <f>_xlfn.LET(_xlpm.TextCell,TEXT(G299,"###"),IF(_xlpm.TextCell&lt;&gt;"",IF(StyleSpaceSplit,IFERROR(IF(FIND(" ",_xlpm.TextCell)&gt;=1,MID(_xlpm.TextCell,1,FIND(" ",_xlpm.TextCell)-1),_xlpm.TextCell),_xlpm.TextCell),_xlpm.TextCell),""))</f>
        <v>GREG</v>
      </c>
      <c r="X299" s="60" t="str">
        <f>IF(A299&lt;&gt;"",IFERROR(IF(FIND(" ",G299)&gt;=1,MID(G299,FIND(" ",G299)+1,LEN(G299)),""),""),"")</f>
        <v/>
      </c>
      <c r="AC299" s="51">
        <f>IFERROR(VALUE(MID($C299,1,2)),0)</f>
        <v>80</v>
      </c>
      <c r="AD299" s="44">
        <f>IFERROR(VALUE(MID($C299,4,3)),0)</f>
        <v>8</v>
      </c>
      <c r="AE299" s="51">
        <f>VALUE(RIGHT("00"&amp;AC299,2)&amp;RIGHT("000"&amp;AD299,3))</f>
        <v>80008</v>
      </c>
    </row>
    <row r="300" spans="1:31">
      <c r="A300" s="60" t="str">
        <f>IF(G300&amp;Q300&lt;&gt;"",W300&amp;Q300,"")</f>
        <v>HAWAIclair</v>
      </c>
      <c r="B300" s="60" t="str">
        <f>IF(C300&lt;&gt;"",LEFT(C300,9),"")</f>
        <v>80-258-19</v>
      </c>
      <c r="C300" s="73" t="s">
        <v>7078</v>
      </c>
      <c r="D300" s="73" t="s">
        <v>7079</v>
      </c>
      <c r="E300" s="73" t="s">
        <v>931</v>
      </c>
      <c r="F300" s="74">
        <v>0</v>
      </c>
      <c r="G300" s="73" t="s">
        <v>7080</v>
      </c>
      <c r="H300" s="73" t="s">
        <v>91</v>
      </c>
      <c r="I300" s="73" t="s">
        <v>906</v>
      </c>
      <c r="J300" s="73" t="s">
        <v>327</v>
      </c>
      <c r="K300" s="73" t="s">
        <v>382</v>
      </c>
      <c r="L300" s="73" t="s">
        <v>3855</v>
      </c>
      <c r="M300" s="73" t="s">
        <v>384</v>
      </c>
      <c r="N300" s="73" t="s">
        <v>43</v>
      </c>
      <c r="O300" s="73" t="s">
        <v>386</v>
      </c>
      <c r="P300" s="73" t="s">
        <v>907</v>
      </c>
      <c r="Q300" s="73" t="s">
        <v>7081</v>
      </c>
      <c r="R300" s="73" t="s">
        <v>91</v>
      </c>
      <c r="V300" s="60" t="str">
        <f>W300&amp;H300</f>
        <v>HAWAIголубой</v>
      </c>
      <c r="W300" s="60" t="str">
        <f>_xlfn.LET(_xlpm.TextCell,TEXT(G300,"###"),IF(_xlpm.TextCell&lt;&gt;"",IF(StyleSpaceSplit,IFERROR(IF(FIND(" ",_xlpm.TextCell)&gt;=1,MID(_xlpm.TextCell,1,FIND(" ",_xlpm.TextCell)-1),_xlpm.TextCell),_xlpm.TextCell),_xlpm.TextCell),""))</f>
        <v>HAWAI</v>
      </c>
      <c r="X300" s="60" t="str">
        <f>IF(A300&lt;&gt;"",IFERROR(IF(FIND(" ",G300)&gt;=1,MID(G300,FIND(" ",G300)+1,LEN(G300)),""),""),"")</f>
        <v/>
      </c>
      <c r="AC300" s="51">
        <f>IFERROR(VALUE(MID($C300,1,2)),0)</f>
        <v>80</v>
      </c>
      <c r="AD300" s="44">
        <f>IFERROR(VALUE(MID($C300,4,3)),0)</f>
        <v>258</v>
      </c>
      <c r="AE300" s="51">
        <f>VALUE(RIGHT("00"&amp;AC300,2)&amp;RIGHT("000"&amp;AD300,3))</f>
        <v>80258</v>
      </c>
    </row>
    <row r="301" spans="1:31">
      <c r="A301" s="60" t="str">
        <f>IF(G301&amp;Q301&lt;&gt;"",W301&amp;Q301,"")</f>
        <v>HAWAIdelave</v>
      </c>
      <c r="B301" s="60" t="str">
        <f>IF(C301&lt;&gt;"",LEFT(C301,9),"")</f>
        <v>80-258-06</v>
      </c>
      <c r="C301" s="73" t="s">
        <v>7082</v>
      </c>
      <c r="D301" s="73" t="s">
        <v>7083</v>
      </c>
      <c r="E301" s="73" t="s">
        <v>931</v>
      </c>
      <c r="F301" s="74">
        <v>0</v>
      </c>
      <c r="G301" s="73" t="s">
        <v>7080</v>
      </c>
      <c r="H301" s="73" t="s">
        <v>71</v>
      </c>
      <c r="I301" s="73" t="s">
        <v>906</v>
      </c>
      <c r="J301" s="73" t="s">
        <v>327</v>
      </c>
      <c r="K301" s="73" t="s">
        <v>382</v>
      </c>
      <c r="L301" s="73" t="s">
        <v>3855</v>
      </c>
      <c r="M301" s="73" t="s">
        <v>384</v>
      </c>
      <c r="N301" s="73" t="s">
        <v>43</v>
      </c>
      <c r="O301" s="73" t="s">
        <v>386</v>
      </c>
      <c r="P301" s="73" t="s">
        <v>907</v>
      </c>
      <c r="Q301" s="73" t="s">
        <v>7084</v>
      </c>
      <c r="R301" s="73" t="s">
        <v>71</v>
      </c>
      <c r="V301" s="60" t="str">
        <f>W301&amp;H301</f>
        <v>HAWAIсиний</v>
      </c>
      <c r="W301" s="60" t="str">
        <f>_xlfn.LET(_xlpm.TextCell,TEXT(G301,"###"),IF(_xlpm.TextCell&lt;&gt;"",IF(StyleSpaceSplit,IFERROR(IF(FIND(" ",_xlpm.TextCell)&gt;=1,MID(_xlpm.TextCell,1,FIND(" ",_xlpm.TextCell)-1),_xlpm.TextCell),_xlpm.TextCell),_xlpm.TextCell),""))</f>
        <v>HAWAI</v>
      </c>
      <c r="X301" s="60" t="str">
        <f>IF(A301&lt;&gt;"",IFERROR(IF(FIND(" ",G301)&gt;=1,MID(G301,FIND(" ",G301)+1,LEN(G301)),""),""),"")</f>
        <v/>
      </c>
      <c r="AC301" s="51">
        <f>IFERROR(VALUE(MID($C301,1,2)),0)</f>
        <v>80</v>
      </c>
      <c r="AD301" s="44">
        <f>IFERROR(VALUE(MID($C301,4,3)),0)</f>
        <v>258</v>
      </c>
      <c r="AE301" s="51">
        <f>VALUE(RIGHT("00"&amp;AC301,2)&amp;RIGHT("000"&amp;AD301,3))</f>
        <v>80258</v>
      </c>
    </row>
    <row r="302" spans="1:31">
      <c r="A302" s="60" t="str">
        <f>IF(G302&amp;Q302&lt;&gt;"",W302&amp;Q302,"")</f>
        <v>HAWAIfonce</v>
      </c>
      <c r="B302" s="60" t="str">
        <f>IF(C302&lt;&gt;"",LEFT(C302,9),"")</f>
        <v>80-258-16</v>
      </c>
      <c r="C302" s="73" t="s">
        <v>7085</v>
      </c>
      <c r="D302" s="73" t="s">
        <v>7086</v>
      </c>
      <c r="E302" s="73" t="s">
        <v>931</v>
      </c>
      <c r="F302" s="74">
        <v>0</v>
      </c>
      <c r="G302" s="73" t="s">
        <v>7080</v>
      </c>
      <c r="H302" s="73" t="s">
        <v>55</v>
      </c>
      <c r="I302" s="73" t="s">
        <v>906</v>
      </c>
      <c r="J302" s="73" t="s">
        <v>327</v>
      </c>
      <c r="K302" s="73" t="s">
        <v>382</v>
      </c>
      <c r="L302" s="73" t="s">
        <v>3855</v>
      </c>
      <c r="M302" s="73" t="s">
        <v>384</v>
      </c>
      <c r="N302" s="73" t="s">
        <v>43</v>
      </c>
      <c r="O302" s="73" t="s">
        <v>386</v>
      </c>
      <c r="P302" s="73" t="s">
        <v>907</v>
      </c>
      <c r="Q302" s="73" t="s">
        <v>7087</v>
      </c>
      <c r="R302" s="73" t="s">
        <v>71</v>
      </c>
      <c r="V302" s="60" t="str">
        <f>W302&amp;H302</f>
        <v>HAWAIтемно-синий</v>
      </c>
      <c r="W302" s="60" t="str">
        <f>_xlfn.LET(_xlpm.TextCell,TEXT(G302,"###"),IF(_xlpm.TextCell&lt;&gt;"",IF(StyleSpaceSplit,IFERROR(IF(FIND(" ",_xlpm.TextCell)&gt;=1,MID(_xlpm.TextCell,1,FIND(" ",_xlpm.TextCell)-1),_xlpm.TextCell),_xlpm.TextCell),_xlpm.TextCell),""))</f>
        <v>HAWAI</v>
      </c>
      <c r="X302" s="60" t="str">
        <f>IF(A302&lt;&gt;"",IFERROR(IF(FIND(" ",G302)&gt;=1,MID(G302,FIND(" ",G302)+1,LEN(G302)),""),""),"")</f>
        <v/>
      </c>
      <c r="AC302" s="51">
        <f>IFERROR(VALUE(MID($C302,1,2)),0)</f>
        <v>80</v>
      </c>
      <c r="AD302" s="44">
        <f>IFERROR(VALUE(MID($C302,4,3)),0)</f>
        <v>258</v>
      </c>
      <c r="AE302" s="51">
        <f>VALUE(RIGHT("00"&amp;AC302,2)&amp;RIGHT("000"&amp;AD302,3))</f>
        <v>80258</v>
      </c>
    </row>
    <row r="303" spans="1:31">
      <c r="A303" s="60" t="str">
        <f>IF(G303&amp;Q303&lt;&gt;"",W303&amp;Q303,"")</f>
        <v>JACK Agrey</v>
      </c>
      <c r="B303" s="60" t="str">
        <f>IF(C303&lt;&gt;"",LEFT(C303,9),"")</f>
        <v>80-162-08</v>
      </c>
      <c r="C303" s="73" t="s">
        <v>8026</v>
      </c>
      <c r="D303" s="73" t="s">
        <v>8027</v>
      </c>
      <c r="E303" s="73" t="s">
        <v>931</v>
      </c>
      <c r="F303" s="74">
        <v>0</v>
      </c>
      <c r="G303" s="73" t="s">
        <v>8028</v>
      </c>
      <c r="H303" s="73" t="s">
        <v>83</v>
      </c>
      <c r="I303" s="73" t="s">
        <v>8029</v>
      </c>
      <c r="J303" s="73" t="s">
        <v>356</v>
      </c>
      <c r="K303" s="73" t="s">
        <v>382</v>
      </c>
      <c r="L303" s="73" t="s">
        <v>383</v>
      </c>
      <c r="M303" s="73" t="s">
        <v>388</v>
      </c>
      <c r="N303" s="73" t="s">
        <v>43</v>
      </c>
      <c r="O303" s="73" t="s">
        <v>386</v>
      </c>
      <c r="P303" s="73" t="s">
        <v>907</v>
      </c>
      <c r="Q303" s="73" t="s">
        <v>917</v>
      </c>
      <c r="R303" s="73" t="s">
        <v>83</v>
      </c>
      <c r="V303" s="60" t="str">
        <f>W303&amp;H303</f>
        <v>JACK Aсерый</v>
      </c>
      <c r="W303" s="60" t="str">
        <f>_xlfn.LET(_xlpm.TextCell,TEXT(G303,"###"),IF(_xlpm.TextCell&lt;&gt;"",IF(StyleSpaceSplit,IFERROR(IF(FIND(" ",_xlpm.TextCell)&gt;=1,MID(_xlpm.TextCell,1,FIND(" ",_xlpm.TextCell)-1),_xlpm.TextCell),_xlpm.TextCell),_xlpm.TextCell),""))</f>
        <v>JACK A</v>
      </c>
      <c r="X303" s="60" t="str">
        <f>IF(A303&lt;&gt;"",IFERROR(IF(FIND(" ",G303)&gt;=1,MID(G303,FIND(" ",G303)+1,LEN(G303)),""),""),"")</f>
        <v>A</v>
      </c>
      <c r="AC303" s="51">
        <f>IFERROR(VALUE(MID($C303,1,2)),0)</f>
        <v>80</v>
      </c>
      <c r="AD303" s="44">
        <f>IFERROR(VALUE(MID($C303,4,3)),0)</f>
        <v>162</v>
      </c>
      <c r="AE303" s="51">
        <f>VALUE(RIGHT("00"&amp;AC303,2)&amp;RIGHT("000"&amp;AD303,3))</f>
        <v>80162</v>
      </c>
    </row>
    <row r="304" spans="1:31">
      <c r="A304" s="60" t="str">
        <f>IF(G304&amp;Q304&lt;&gt;"",W304&amp;Q304,"")</f>
        <v>JACK Bgreen</v>
      </c>
      <c r="B304" s="60" t="str">
        <f>IF(C304&lt;&gt;"",LEFT(C304,9),"")</f>
        <v>80-163-11</v>
      </c>
      <c r="C304" s="73" t="s">
        <v>8030</v>
      </c>
      <c r="D304" s="73" t="s">
        <v>8031</v>
      </c>
      <c r="E304" s="73" t="s">
        <v>931</v>
      </c>
      <c r="F304" s="74">
        <v>0</v>
      </c>
      <c r="G304" s="73" t="s">
        <v>8032</v>
      </c>
      <c r="H304" s="73" t="s">
        <v>60</v>
      </c>
      <c r="I304" s="73" t="s">
        <v>8029</v>
      </c>
      <c r="J304" s="73" t="s">
        <v>356</v>
      </c>
      <c r="K304" s="73" t="s">
        <v>382</v>
      </c>
      <c r="L304" s="73" t="s">
        <v>383</v>
      </c>
      <c r="M304" s="73" t="s">
        <v>388</v>
      </c>
      <c r="N304" s="73" t="s">
        <v>43</v>
      </c>
      <c r="O304" s="73" t="s">
        <v>386</v>
      </c>
      <c r="P304" s="73" t="s">
        <v>907</v>
      </c>
      <c r="Q304" s="73" t="s">
        <v>990</v>
      </c>
      <c r="R304" s="73" t="s">
        <v>60</v>
      </c>
      <c r="V304" s="60" t="str">
        <f>W304&amp;H304</f>
        <v>JACK Bзеленый</v>
      </c>
      <c r="W304" s="60" t="str">
        <f>_xlfn.LET(_xlpm.TextCell,TEXT(G304,"###"),IF(_xlpm.TextCell&lt;&gt;"",IF(StyleSpaceSplit,IFERROR(IF(FIND(" ",_xlpm.TextCell)&gt;=1,MID(_xlpm.TextCell,1,FIND(" ",_xlpm.TextCell)-1),_xlpm.TextCell),_xlpm.TextCell),_xlpm.TextCell),""))</f>
        <v>JACK B</v>
      </c>
      <c r="X304" s="60" t="str">
        <f>IF(A304&lt;&gt;"",IFERROR(IF(FIND(" ",G304)&gt;=1,MID(G304,FIND(" ",G304)+1,LEN(G304)),""),""),"")</f>
        <v>B</v>
      </c>
      <c r="AC304" s="51">
        <f>IFERROR(VALUE(MID($C304,1,2)),0)</f>
        <v>80</v>
      </c>
      <c r="AD304" s="44">
        <f>IFERROR(VALUE(MID($C304,4,3)),0)</f>
        <v>163</v>
      </c>
      <c r="AE304" s="51">
        <f>VALUE(RIGHT("00"&amp;AC304,2)&amp;RIGHT("000"&amp;AD304,3))</f>
        <v>80163</v>
      </c>
    </row>
    <row r="305" spans="1:31">
      <c r="A305" s="60" t="str">
        <f>IF(G305&amp;Q305&lt;&gt;"",W305&amp;Q305,"")</f>
        <v>JACK Cblue</v>
      </c>
      <c r="B305" s="60" t="str">
        <f>IF(C305&lt;&gt;"",LEFT(C305,9),"")</f>
        <v>80-164-06</v>
      </c>
      <c r="C305" s="73" t="s">
        <v>8033</v>
      </c>
      <c r="D305" s="73" t="s">
        <v>8034</v>
      </c>
      <c r="E305" s="73" t="s">
        <v>931</v>
      </c>
      <c r="F305" s="74">
        <v>0</v>
      </c>
      <c r="G305" s="73" t="s">
        <v>8035</v>
      </c>
      <c r="H305" s="73" t="s">
        <v>71</v>
      </c>
      <c r="I305" s="73" t="s">
        <v>8029</v>
      </c>
      <c r="J305" s="73" t="s">
        <v>356</v>
      </c>
      <c r="K305" s="73" t="s">
        <v>382</v>
      </c>
      <c r="L305" s="73" t="s">
        <v>383</v>
      </c>
      <c r="M305" s="73" t="s">
        <v>388</v>
      </c>
      <c r="N305" s="73" t="s">
        <v>43</v>
      </c>
      <c r="O305" s="73" t="s">
        <v>386</v>
      </c>
      <c r="P305" s="73" t="s">
        <v>907</v>
      </c>
      <c r="Q305" s="73" t="s">
        <v>932</v>
      </c>
      <c r="R305" s="73" t="s">
        <v>71</v>
      </c>
      <c r="V305" s="60" t="str">
        <f>W305&amp;H305</f>
        <v>JACK Cсиний</v>
      </c>
      <c r="W305" s="60" t="str">
        <f>_xlfn.LET(_xlpm.TextCell,TEXT(G305,"###"),IF(_xlpm.TextCell&lt;&gt;"",IF(StyleSpaceSplit,IFERROR(IF(FIND(" ",_xlpm.TextCell)&gt;=1,MID(_xlpm.TextCell,1,FIND(" ",_xlpm.TextCell)-1),_xlpm.TextCell),_xlpm.TextCell),_xlpm.TextCell),""))</f>
        <v>JACK C</v>
      </c>
      <c r="X305" s="60" t="str">
        <f>IF(A305&lt;&gt;"",IFERROR(IF(FIND(" ",G305)&gt;=1,MID(G305,FIND(" ",G305)+1,LEN(G305)),""),""),"")</f>
        <v>C</v>
      </c>
      <c r="AC305" s="51">
        <f>IFERROR(VALUE(MID($C305,1,2)),0)</f>
        <v>80</v>
      </c>
      <c r="AD305" s="44">
        <f>IFERROR(VALUE(MID($C305,4,3)),0)</f>
        <v>164</v>
      </c>
      <c r="AE305" s="51">
        <f>VALUE(RIGHT("00"&amp;AC305,2)&amp;RIGHT("000"&amp;AD305,3))</f>
        <v>80164</v>
      </c>
    </row>
    <row r="306" spans="1:31">
      <c r="A306" s="60" t="str">
        <f>IF(G306&amp;Q306&lt;&gt;"",W306&amp;Q306,"")</f>
        <v>JACK Dblack</v>
      </c>
      <c r="B306" s="60" t="str">
        <f>IF(C306&lt;&gt;"",LEFT(C306,9),"")</f>
        <v>80-165-02</v>
      </c>
      <c r="C306" s="73" t="s">
        <v>8036</v>
      </c>
      <c r="D306" s="73" t="s">
        <v>8037</v>
      </c>
      <c r="E306" s="73" t="s">
        <v>931</v>
      </c>
      <c r="F306" s="74">
        <v>0</v>
      </c>
      <c r="G306" s="73" t="s">
        <v>8038</v>
      </c>
      <c r="H306" s="73" t="s">
        <v>63</v>
      </c>
      <c r="I306" s="73" t="s">
        <v>964</v>
      </c>
      <c r="J306" s="73" t="s">
        <v>356</v>
      </c>
      <c r="K306" s="73" t="s">
        <v>382</v>
      </c>
      <c r="L306" s="73" t="s">
        <v>383</v>
      </c>
      <c r="M306" s="73" t="s">
        <v>384</v>
      </c>
      <c r="N306" s="73" t="s">
        <v>43</v>
      </c>
      <c r="O306" s="73" t="s">
        <v>386</v>
      </c>
      <c r="P306" s="73" t="s">
        <v>907</v>
      </c>
      <c r="Q306" s="73" t="s">
        <v>928</v>
      </c>
      <c r="R306" s="73" t="s">
        <v>63</v>
      </c>
      <c r="V306" s="60" t="str">
        <f>W306&amp;H306</f>
        <v>JACK Dбежевый</v>
      </c>
      <c r="W306" s="60" t="str">
        <f>_xlfn.LET(_xlpm.TextCell,TEXT(G306,"###"),IF(_xlpm.TextCell&lt;&gt;"",IF(StyleSpaceSplit,IFERROR(IF(FIND(" ",_xlpm.TextCell)&gt;=1,MID(_xlpm.TextCell,1,FIND(" ",_xlpm.TextCell)-1),_xlpm.TextCell),_xlpm.TextCell),_xlpm.TextCell),""))</f>
        <v>JACK D</v>
      </c>
      <c r="X306" s="60" t="str">
        <f>IF(A306&lt;&gt;"",IFERROR(IF(FIND(" ",G306)&gt;=1,MID(G306,FIND(" ",G306)+1,LEN(G306)),""),""),"")</f>
        <v>D</v>
      </c>
      <c r="AC306" s="51">
        <f>IFERROR(VALUE(MID($C306,1,2)),0)</f>
        <v>80</v>
      </c>
      <c r="AD306" s="44">
        <f>IFERROR(VALUE(MID($C306,4,3)),0)</f>
        <v>165</v>
      </c>
      <c r="AE306" s="51">
        <f>VALUE(RIGHT("00"&amp;AC306,2)&amp;RIGHT("000"&amp;AD306,3))</f>
        <v>80165</v>
      </c>
    </row>
    <row r="307" spans="1:31">
      <c r="A307" s="60" t="str">
        <f>IF(G307&amp;Q307&lt;&gt;"",W307&amp;Q307,"")</f>
        <v>JACK DEVILblack</v>
      </c>
      <c r="B307" s="60" t="str">
        <f>IF(C307&lt;&gt;"",LEFT(C307,9),"")</f>
        <v>80-166-03</v>
      </c>
      <c r="C307" s="73" t="s">
        <v>8039</v>
      </c>
      <c r="D307" s="73" t="s">
        <v>8040</v>
      </c>
      <c r="E307" s="73" t="s">
        <v>931</v>
      </c>
      <c r="F307" s="74">
        <v>0</v>
      </c>
      <c r="G307" s="73" t="s">
        <v>8041</v>
      </c>
      <c r="H307" s="73" t="s">
        <v>195</v>
      </c>
      <c r="I307" s="73" t="s">
        <v>906</v>
      </c>
      <c r="J307" s="73" t="s">
        <v>356</v>
      </c>
      <c r="K307" s="73" t="s">
        <v>382</v>
      </c>
      <c r="L307" s="73" t="s">
        <v>383</v>
      </c>
      <c r="M307" s="73" t="s">
        <v>384</v>
      </c>
      <c r="N307" s="73" t="s">
        <v>43</v>
      </c>
      <c r="O307" s="73" t="s">
        <v>386</v>
      </c>
      <c r="P307" s="73" t="s">
        <v>907</v>
      </c>
      <c r="Q307" s="73" t="s">
        <v>928</v>
      </c>
      <c r="R307" s="73" t="s">
        <v>195</v>
      </c>
      <c r="V307" s="60" t="str">
        <f>W307&amp;H307</f>
        <v>JACK DEVILоливковый</v>
      </c>
      <c r="W307" s="60" t="str">
        <f>_xlfn.LET(_xlpm.TextCell,TEXT(G307,"###"),IF(_xlpm.TextCell&lt;&gt;"",IF(StyleSpaceSplit,IFERROR(IF(FIND(" ",_xlpm.TextCell)&gt;=1,MID(_xlpm.TextCell,1,FIND(" ",_xlpm.TextCell)-1),_xlpm.TextCell),_xlpm.TextCell),_xlpm.TextCell),""))</f>
        <v>JACK DEVIL</v>
      </c>
      <c r="X307" s="60" t="str">
        <f>IF(A307&lt;&gt;"",IFERROR(IF(FIND(" ",G307)&gt;=1,MID(G307,FIND(" ",G307)+1,LEN(G307)),""),""),"")</f>
        <v>DEVIL</v>
      </c>
      <c r="AC307" s="51">
        <f>IFERROR(VALUE(MID($C307,1,2)),0)</f>
        <v>80</v>
      </c>
      <c r="AD307" s="44">
        <f>IFERROR(VALUE(MID($C307,4,3)),0)</f>
        <v>166</v>
      </c>
      <c r="AE307" s="51">
        <f>VALUE(RIGHT("00"&amp;AC307,2)&amp;RIGHT("000"&amp;AD307,3))</f>
        <v>80166</v>
      </c>
    </row>
    <row r="308" spans="1:31">
      <c r="A308" s="60" t="str">
        <f>IF(G308&amp;Q308&lt;&gt;"",W308&amp;Q308,"")</f>
        <v>JACK Ered</v>
      </c>
      <c r="B308" s="60" t="str">
        <f>IF(C308&lt;&gt;"",LEFT(C308,9),"")</f>
        <v>80-167-20</v>
      </c>
      <c r="C308" s="73" t="s">
        <v>8042</v>
      </c>
      <c r="D308" s="73" t="s">
        <v>8043</v>
      </c>
      <c r="E308" s="73" t="s">
        <v>931</v>
      </c>
      <c r="F308" s="74">
        <v>0</v>
      </c>
      <c r="G308" s="73" t="s">
        <v>8044</v>
      </c>
      <c r="H308" s="73" t="s">
        <v>65</v>
      </c>
      <c r="I308" s="73" t="s">
        <v>964</v>
      </c>
      <c r="J308" s="73" t="s">
        <v>356</v>
      </c>
      <c r="K308" s="73" t="s">
        <v>382</v>
      </c>
      <c r="L308" s="73" t="s">
        <v>383</v>
      </c>
      <c r="M308" s="73" t="s">
        <v>384</v>
      </c>
      <c r="N308" s="73" t="s">
        <v>43</v>
      </c>
      <c r="O308" s="73" t="s">
        <v>386</v>
      </c>
      <c r="P308" s="73" t="s">
        <v>907</v>
      </c>
      <c r="Q308" s="73" t="s">
        <v>969</v>
      </c>
      <c r="R308" s="73" t="s">
        <v>65</v>
      </c>
      <c r="V308" s="60" t="str">
        <f>W308&amp;H308</f>
        <v>JACK Eжелтый</v>
      </c>
      <c r="W308" s="60" t="str">
        <f>_xlfn.LET(_xlpm.TextCell,TEXT(G308,"###"),IF(_xlpm.TextCell&lt;&gt;"",IF(StyleSpaceSplit,IFERROR(IF(FIND(" ",_xlpm.TextCell)&gt;=1,MID(_xlpm.TextCell,1,FIND(" ",_xlpm.TextCell)-1),_xlpm.TextCell),_xlpm.TextCell),_xlpm.TextCell),""))</f>
        <v>JACK E</v>
      </c>
      <c r="X308" s="60" t="str">
        <f>IF(A308&lt;&gt;"",IFERROR(IF(FIND(" ",G308)&gt;=1,MID(G308,FIND(" ",G308)+1,LEN(G308)),""),""),"")</f>
        <v>E</v>
      </c>
      <c r="AC308" s="51">
        <f>IFERROR(VALUE(MID($C308,1,2)),0)</f>
        <v>80</v>
      </c>
      <c r="AD308" s="44">
        <f>IFERROR(VALUE(MID($C308,4,3)),0)</f>
        <v>167</v>
      </c>
      <c r="AE308" s="51">
        <f>VALUE(RIGHT("00"&amp;AC308,2)&amp;RIGHT("000"&amp;AD308,3))</f>
        <v>80167</v>
      </c>
    </row>
    <row r="309" spans="1:31">
      <c r="A309" s="60" t="str">
        <f>IF(G309&amp;Q309&lt;&gt;"",W309&amp;Q309,"")</f>
        <v>JACK FOOLgrey</v>
      </c>
      <c r="B309" s="60" t="str">
        <f>IF(C309&lt;&gt;"",LEFT(C309,9),"")</f>
        <v>80-168-08</v>
      </c>
      <c r="C309" s="73" t="s">
        <v>8045</v>
      </c>
      <c r="D309" s="73" t="s">
        <v>8046</v>
      </c>
      <c r="E309" s="73" t="s">
        <v>931</v>
      </c>
      <c r="F309" s="74">
        <v>0</v>
      </c>
      <c r="G309" s="73" t="s">
        <v>8047</v>
      </c>
      <c r="H309" s="73" t="s">
        <v>83</v>
      </c>
      <c r="I309" s="73" t="s">
        <v>906</v>
      </c>
      <c r="J309" s="73" t="s">
        <v>356</v>
      </c>
      <c r="K309" s="73" t="s">
        <v>382</v>
      </c>
      <c r="L309" s="73" t="s">
        <v>383</v>
      </c>
      <c r="M309" s="73" t="s">
        <v>384</v>
      </c>
      <c r="N309" s="73" t="s">
        <v>43</v>
      </c>
      <c r="O309" s="73" t="s">
        <v>386</v>
      </c>
      <c r="P309" s="73" t="s">
        <v>907</v>
      </c>
      <c r="Q309" s="73" t="s">
        <v>917</v>
      </c>
      <c r="R309" s="73" t="s">
        <v>83</v>
      </c>
      <c r="V309" s="60" t="str">
        <f>W309&amp;H309</f>
        <v>JACK FOOLсерый</v>
      </c>
      <c r="W309" s="60" t="str">
        <f>_xlfn.LET(_xlpm.TextCell,TEXT(G309,"###"),IF(_xlpm.TextCell&lt;&gt;"",IF(StyleSpaceSplit,IFERROR(IF(FIND(" ",_xlpm.TextCell)&gt;=1,MID(_xlpm.TextCell,1,FIND(" ",_xlpm.TextCell)-1),_xlpm.TextCell),_xlpm.TextCell),_xlpm.TextCell),""))</f>
        <v>JACK FOOL</v>
      </c>
      <c r="X309" s="60" t="str">
        <f>IF(A309&lt;&gt;"",IFERROR(IF(FIND(" ",G309)&gt;=1,MID(G309,FIND(" ",G309)+1,LEN(G309)),""),""),"")</f>
        <v>FOOL</v>
      </c>
      <c r="AC309" s="51">
        <f>IFERROR(VALUE(MID($C309,1,2)),0)</f>
        <v>80</v>
      </c>
      <c r="AD309" s="44">
        <f>IFERROR(VALUE(MID($C309,4,3)),0)</f>
        <v>168</v>
      </c>
      <c r="AE309" s="51">
        <f>VALUE(RIGHT("00"&amp;AC309,2)&amp;RIGHT("000"&amp;AD309,3))</f>
        <v>80168</v>
      </c>
    </row>
    <row r="310" spans="1:31">
      <c r="A310" s="60" t="str">
        <f>IF(G310&amp;Q310&lt;&gt;"",W310&amp;Q310,"")</f>
        <v>JACK Rgreen</v>
      </c>
      <c r="B310" s="60" t="str">
        <f>IF(C310&lt;&gt;"",LEFT(C310,9),"")</f>
        <v>80-169-19</v>
      </c>
      <c r="C310" s="73" t="s">
        <v>8048</v>
      </c>
      <c r="D310" s="73" t="s">
        <v>8049</v>
      </c>
      <c r="E310" s="73" t="s">
        <v>931</v>
      </c>
      <c r="F310" s="74">
        <v>0</v>
      </c>
      <c r="G310" s="73" t="s">
        <v>8050</v>
      </c>
      <c r="H310" s="73" t="s">
        <v>91</v>
      </c>
      <c r="I310" s="73" t="s">
        <v>964</v>
      </c>
      <c r="J310" s="73" t="s">
        <v>356</v>
      </c>
      <c r="K310" s="73" t="s">
        <v>382</v>
      </c>
      <c r="L310" s="73" t="s">
        <v>383</v>
      </c>
      <c r="M310" s="73" t="s">
        <v>384</v>
      </c>
      <c r="N310" s="73" t="s">
        <v>43</v>
      </c>
      <c r="O310" s="73" t="s">
        <v>386</v>
      </c>
      <c r="P310" s="73" t="s">
        <v>907</v>
      </c>
      <c r="Q310" s="73" t="s">
        <v>990</v>
      </c>
      <c r="R310" s="73" t="s">
        <v>91</v>
      </c>
      <c r="V310" s="60" t="str">
        <f>W310&amp;H310</f>
        <v>JACK Rголубой</v>
      </c>
      <c r="W310" s="60" t="str">
        <f>_xlfn.LET(_xlpm.TextCell,TEXT(G310,"###"),IF(_xlpm.TextCell&lt;&gt;"",IF(StyleSpaceSplit,IFERROR(IF(FIND(" ",_xlpm.TextCell)&gt;=1,MID(_xlpm.TextCell,1,FIND(" ",_xlpm.TextCell)-1),_xlpm.TextCell),_xlpm.TextCell),_xlpm.TextCell),""))</f>
        <v>JACK R</v>
      </c>
      <c r="X310" s="60" t="str">
        <f>IF(A310&lt;&gt;"",IFERROR(IF(FIND(" ",G310)&gt;=1,MID(G310,FIND(" ",G310)+1,LEN(G310)),""),""),"")</f>
        <v>R</v>
      </c>
      <c r="AC310" s="51">
        <f>IFERROR(VALUE(MID($C310,1,2)),0)</f>
        <v>80</v>
      </c>
      <c r="AD310" s="44">
        <f>IFERROR(VALUE(MID($C310,4,3)),0)</f>
        <v>169</v>
      </c>
      <c r="AE310" s="51">
        <f>VALUE(RIGHT("00"&amp;AC310,2)&amp;RIGHT("000"&amp;AD310,3))</f>
        <v>80169</v>
      </c>
    </row>
    <row r="311" spans="1:31">
      <c r="A311" s="60" t="str">
        <f>IF(G311&amp;Q311&lt;&gt;"",W311&amp;Q311,"")</f>
        <v>JACK TOWERred</v>
      </c>
      <c r="B311" s="60" t="str">
        <f>IF(C311&lt;&gt;"",LEFT(C311,9),"")</f>
        <v>80-170-06</v>
      </c>
      <c r="C311" s="73" t="s">
        <v>8051</v>
      </c>
      <c r="D311" s="73" t="s">
        <v>8052</v>
      </c>
      <c r="E311" s="73" t="s">
        <v>931</v>
      </c>
      <c r="F311" s="74">
        <v>0</v>
      </c>
      <c r="G311" s="73" t="s">
        <v>8053</v>
      </c>
      <c r="H311" s="73" t="s">
        <v>71</v>
      </c>
      <c r="I311" s="73" t="s">
        <v>906</v>
      </c>
      <c r="J311" s="73" t="s">
        <v>356</v>
      </c>
      <c r="K311" s="73" t="s">
        <v>382</v>
      </c>
      <c r="L311" s="73" t="s">
        <v>383</v>
      </c>
      <c r="M311" s="73" t="s">
        <v>384</v>
      </c>
      <c r="N311" s="73" t="s">
        <v>43</v>
      </c>
      <c r="O311" s="73" t="s">
        <v>386</v>
      </c>
      <c r="P311" s="73" t="s">
        <v>907</v>
      </c>
      <c r="Q311" s="73" t="s">
        <v>969</v>
      </c>
      <c r="R311" s="73" t="s">
        <v>71</v>
      </c>
      <c r="V311" s="60" t="str">
        <f>W311&amp;H311</f>
        <v>JACK TOWERсиний</v>
      </c>
      <c r="W311" s="60" t="str">
        <f>_xlfn.LET(_xlpm.TextCell,TEXT(G311,"###"),IF(_xlpm.TextCell&lt;&gt;"",IF(StyleSpaceSplit,IFERROR(IF(FIND(" ",_xlpm.TextCell)&gt;=1,MID(_xlpm.TextCell,1,FIND(" ",_xlpm.TextCell)-1),_xlpm.TextCell),_xlpm.TextCell),_xlpm.TextCell),""))</f>
        <v>JACK TOWER</v>
      </c>
      <c r="X311" s="60" t="str">
        <f>IF(A311&lt;&gt;"",IFERROR(IF(FIND(" ",G311)&gt;=1,MID(G311,FIND(" ",G311)+1,LEN(G311)),""),""),"")</f>
        <v>TOWER</v>
      </c>
      <c r="AC311" s="51">
        <f>IFERROR(VALUE(MID($C311,1,2)),0)</f>
        <v>80</v>
      </c>
      <c r="AD311" s="44">
        <f>IFERROR(VALUE(MID($C311,4,3)),0)</f>
        <v>170</v>
      </c>
      <c r="AE311" s="51">
        <f>VALUE(RIGHT("00"&amp;AC311,2)&amp;RIGHT("000"&amp;AD311,3))</f>
        <v>80170</v>
      </c>
    </row>
    <row r="312" spans="1:31">
      <c r="A312" s="60" t="str">
        <f>IF(G312&amp;Q312&lt;&gt;"",W312&amp;Q312,"")</f>
        <v>KITEblue</v>
      </c>
      <c r="B312" s="60" t="str">
        <f>IF(C312&lt;&gt;"",LEFT(C312,9),"")</f>
        <v>80-941-19</v>
      </c>
      <c r="C312" s="73" t="s">
        <v>5409</v>
      </c>
      <c r="D312" s="73" t="s">
        <v>5410</v>
      </c>
      <c r="E312" s="73" t="s">
        <v>910</v>
      </c>
      <c r="F312" s="74">
        <v>59</v>
      </c>
      <c r="G312" s="73" t="s">
        <v>5411</v>
      </c>
      <c r="H312" s="73" t="s">
        <v>91</v>
      </c>
      <c r="I312" s="73" t="s">
        <v>906</v>
      </c>
      <c r="J312" s="73" t="s">
        <v>327</v>
      </c>
      <c r="K312" s="73" t="s">
        <v>382</v>
      </c>
      <c r="L312" s="73" t="s">
        <v>383</v>
      </c>
      <c r="M312" s="73" t="s">
        <v>384</v>
      </c>
      <c r="N312" s="73" t="s">
        <v>43</v>
      </c>
      <c r="O312" s="73" t="s">
        <v>386</v>
      </c>
      <c r="P312" s="73" t="s">
        <v>907</v>
      </c>
      <c r="Q312" s="73" t="s">
        <v>932</v>
      </c>
      <c r="R312" s="73" t="s">
        <v>91</v>
      </c>
      <c r="V312" s="60" t="str">
        <f>W312&amp;H312</f>
        <v>KITEголубой</v>
      </c>
      <c r="W312" s="60" t="str">
        <f>_xlfn.LET(_xlpm.TextCell,TEXT(G312,"###"),IF(_xlpm.TextCell&lt;&gt;"",IF(StyleSpaceSplit,IFERROR(IF(FIND(" ",_xlpm.TextCell)&gt;=1,MID(_xlpm.TextCell,1,FIND(" ",_xlpm.TextCell)-1),_xlpm.TextCell),_xlpm.TextCell),_xlpm.TextCell),""))</f>
        <v>KITE</v>
      </c>
      <c r="X312" s="60" t="str">
        <f>IF(A312&lt;&gt;"",IFERROR(IF(FIND(" ",G312)&gt;=1,MID(G312,FIND(" ",G312)+1,LEN(G312)),""),""),"")</f>
        <v/>
      </c>
      <c r="AC312" s="51">
        <f>IFERROR(VALUE(MID($C312,1,2)),0)</f>
        <v>80</v>
      </c>
      <c r="AD312" s="44">
        <f>IFERROR(VALUE(MID($C312,4,3)),0)</f>
        <v>941</v>
      </c>
      <c r="AE312" s="51">
        <f>VALUE(RIGHT("00"&amp;AC312,2)&amp;RIGHT("000"&amp;AD312,3))</f>
        <v>80941</v>
      </c>
    </row>
    <row r="313" spans="1:31">
      <c r="A313" s="60" t="str">
        <f>IF(G313&amp;Q313&lt;&gt;"",W313&amp;Q313,"")</f>
        <v>NORRISkhaki</v>
      </c>
      <c r="B313" s="60" t="str">
        <f>IF(C313&lt;&gt;"",LEFT(C313,9),"")</f>
        <v>81-055-03</v>
      </c>
      <c r="C313" s="73" t="s">
        <v>6801</v>
      </c>
      <c r="D313" s="73" t="s">
        <v>6802</v>
      </c>
      <c r="E313" s="73" t="s">
        <v>931</v>
      </c>
      <c r="F313" s="74">
        <v>0</v>
      </c>
      <c r="G313" s="73" t="s">
        <v>6798</v>
      </c>
      <c r="H313" s="73" t="s">
        <v>195</v>
      </c>
      <c r="I313" s="73" t="s">
        <v>5093</v>
      </c>
      <c r="J313" s="73" t="s">
        <v>327</v>
      </c>
      <c r="K313" s="73" t="s">
        <v>382</v>
      </c>
      <c r="L313" s="73" t="s">
        <v>383</v>
      </c>
      <c r="M313" s="73" t="s">
        <v>388</v>
      </c>
      <c r="O313" s="73" t="s">
        <v>386</v>
      </c>
      <c r="P313" s="73" t="s">
        <v>907</v>
      </c>
      <c r="Q313" s="73" t="s">
        <v>2084</v>
      </c>
      <c r="R313" s="73" t="s">
        <v>195</v>
      </c>
      <c r="V313" s="60" t="str">
        <f>W313&amp;H313</f>
        <v>NORRISоливковый</v>
      </c>
      <c r="W313" s="60" t="str">
        <f>_xlfn.LET(_xlpm.TextCell,TEXT(G313,"###"),IF(_xlpm.TextCell&lt;&gt;"",IF(StyleSpaceSplit,IFERROR(IF(FIND(" ",_xlpm.TextCell)&gt;=1,MID(_xlpm.TextCell,1,FIND(" ",_xlpm.TextCell)-1),_xlpm.TextCell),_xlpm.TextCell),_xlpm.TextCell),""))</f>
        <v>NORRIS</v>
      </c>
      <c r="X313" s="60" t="str">
        <f>IF(A313&lt;&gt;"",IFERROR(IF(FIND(" ",G313)&gt;=1,MID(G313,FIND(" ",G313)+1,LEN(G313)),""),""),"")</f>
        <v/>
      </c>
      <c r="AC313" s="51">
        <f>IFERROR(VALUE(MID($C313,1,2)),0)</f>
        <v>81</v>
      </c>
      <c r="AD313" s="44">
        <f>IFERROR(VALUE(MID($C313,4,3)),0)</f>
        <v>55</v>
      </c>
      <c r="AE313" s="51">
        <f>VALUE(RIGHT("00"&amp;AC313,2)&amp;RIGHT("000"&amp;AD313,3))</f>
        <v>81055</v>
      </c>
    </row>
    <row r="314" spans="1:31">
      <c r="A314" s="60" t="str">
        <f>IF(G314&amp;Q314&lt;&gt;"",W314&amp;Q314,"")</f>
        <v>NORRISblue</v>
      </c>
      <c r="B314" s="60" t="str">
        <f>IF(C314&lt;&gt;"",LEFT(C314,9),"")</f>
        <v>81-055-06</v>
      </c>
      <c r="C314" s="73" t="s">
        <v>6799</v>
      </c>
      <c r="D314" s="73" t="s">
        <v>6800</v>
      </c>
      <c r="E314" s="73" t="s">
        <v>931</v>
      </c>
      <c r="F314" s="74">
        <v>0</v>
      </c>
      <c r="G314" s="73" t="s">
        <v>6798</v>
      </c>
      <c r="H314" s="73" t="s">
        <v>71</v>
      </c>
      <c r="I314" s="73" t="s">
        <v>5093</v>
      </c>
      <c r="J314" s="73" t="s">
        <v>327</v>
      </c>
      <c r="K314" s="73" t="s">
        <v>382</v>
      </c>
      <c r="L314" s="73" t="s">
        <v>383</v>
      </c>
      <c r="M314" s="73" t="s">
        <v>388</v>
      </c>
      <c r="O314" s="73" t="s">
        <v>386</v>
      </c>
      <c r="P314" s="73" t="s">
        <v>907</v>
      </c>
      <c r="Q314" s="73" t="s">
        <v>932</v>
      </c>
      <c r="R314" s="73" t="s">
        <v>71</v>
      </c>
      <c r="V314" s="60" t="str">
        <f>W314&amp;H314</f>
        <v>NORRISсиний</v>
      </c>
      <c r="W314" s="60" t="str">
        <f>_xlfn.LET(_xlpm.TextCell,TEXT(G314,"###"),IF(_xlpm.TextCell&lt;&gt;"",IF(StyleSpaceSplit,IFERROR(IF(FIND(" ",_xlpm.TextCell)&gt;=1,MID(_xlpm.TextCell,1,FIND(" ",_xlpm.TextCell)-1),_xlpm.TextCell),_xlpm.TextCell),_xlpm.TextCell),""))</f>
        <v>NORRIS</v>
      </c>
      <c r="X314" s="60" t="str">
        <f>IF(A314&lt;&gt;"",IFERROR(IF(FIND(" ",G314)&gt;=1,MID(G314,FIND(" ",G314)+1,LEN(G314)),""),""),"")</f>
        <v/>
      </c>
      <c r="AC314" s="51">
        <f>IFERROR(VALUE(MID($C314,1,2)),0)</f>
        <v>81</v>
      </c>
      <c r="AD314" s="44">
        <f>IFERROR(VALUE(MID($C314,4,3)),0)</f>
        <v>55</v>
      </c>
      <c r="AE314" s="51">
        <f>VALUE(RIGHT("00"&amp;AC314,2)&amp;RIGHT("000"&amp;AD314,3))</f>
        <v>81055</v>
      </c>
    </row>
    <row r="315" spans="1:31">
      <c r="A315" s="60" t="str">
        <f>IF(G315&amp;Q315&lt;&gt;"",W315&amp;Q315,"")</f>
        <v>NORRISblack</v>
      </c>
      <c r="B315" s="60" t="str">
        <f>IF(C315&lt;&gt;"",LEFT(C315,9),"")</f>
        <v>81-055-09</v>
      </c>
      <c r="C315" s="73" t="s">
        <v>6796</v>
      </c>
      <c r="D315" s="73" t="s">
        <v>6797</v>
      </c>
      <c r="E315" s="73" t="s">
        <v>931</v>
      </c>
      <c r="F315" s="74">
        <v>0</v>
      </c>
      <c r="G315" s="73" t="s">
        <v>6798</v>
      </c>
      <c r="H315" s="73" t="s">
        <v>53</v>
      </c>
      <c r="I315" s="73" t="s">
        <v>5093</v>
      </c>
      <c r="J315" s="73" t="s">
        <v>327</v>
      </c>
      <c r="K315" s="73" t="s">
        <v>382</v>
      </c>
      <c r="L315" s="73" t="s">
        <v>383</v>
      </c>
      <c r="M315" s="73" t="s">
        <v>388</v>
      </c>
      <c r="O315" s="73" t="s">
        <v>386</v>
      </c>
      <c r="P315" s="73" t="s">
        <v>907</v>
      </c>
      <c r="Q315" s="73" t="s">
        <v>928</v>
      </c>
      <c r="R315" s="73" t="s">
        <v>53</v>
      </c>
      <c r="V315" s="60" t="str">
        <f>W315&amp;H315</f>
        <v>NORRISчерный</v>
      </c>
      <c r="W315" s="60" t="str">
        <f>_xlfn.LET(_xlpm.TextCell,TEXT(G315,"###"),IF(_xlpm.TextCell&lt;&gt;"",IF(StyleSpaceSplit,IFERROR(IF(FIND(" ",_xlpm.TextCell)&gt;=1,MID(_xlpm.TextCell,1,FIND(" ",_xlpm.TextCell)-1),_xlpm.TextCell),_xlpm.TextCell),_xlpm.TextCell),""))</f>
        <v>NORRIS</v>
      </c>
      <c r="X315" s="60" t="str">
        <f>IF(A315&lt;&gt;"",IFERROR(IF(FIND(" ",G315)&gt;=1,MID(G315,FIND(" ",G315)+1,LEN(G315)),""),""),"")</f>
        <v/>
      </c>
      <c r="AC315" s="51">
        <f>IFERROR(VALUE(MID($C315,1,2)),0)</f>
        <v>81</v>
      </c>
      <c r="AD315" s="44">
        <f>IFERROR(VALUE(MID($C315,4,3)),0)</f>
        <v>55</v>
      </c>
      <c r="AE315" s="51">
        <f>VALUE(RIGHT("00"&amp;AC315,2)&amp;RIGHT("000"&amp;AD315,3))</f>
        <v>81055</v>
      </c>
    </row>
    <row r="316" spans="1:31">
      <c r="A316" s="60" t="str">
        <f>IF(G316&amp;Q316&lt;&gt;"",W316&amp;Q316,"")</f>
        <v>ROBINblue</v>
      </c>
      <c r="B316" s="60" t="str">
        <f>IF(C316&lt;&gt;"",LEFT(C316,9),"")</f>
        <v>81-027-06</v>
      </c>
      <c r="C316" s="73" t="s">
        <v>6453</v>
      </c>
      <c r="D316" s="73" t="s">
        <v>6454</v>
      </c>
      <c r="E316" s="73" t="s">
        <v>910</v>
      </c>
      <c r="F316" s="74">
        <v>59</v>
      </c>
      <c r="G316" s="73" t="s">
        <v>6455</v>
      </c>
      <c r="H316" s="73" t="s">
        <v>71</v>
      </c>
      <c r="I316" s="73" t="s">
        <v>906</v>
      </c>
      <c r="J316" s="73" t="s">
        <v>327</v>
      </c>
      <c r="K316" s="73" t="s">
        <v>390</v>
      </c>
      <c r="L316" s="73" t="s">
        <v>383</v>
      </c>
      <c r="M316" s="73" t="s">
        <v>388</v>
      </c>
      <c r="N316" s="73" t="s">
        <v>43</v>
      </c>
      <c r="O316" s="73" t="s">
        <v>386</v>
      </c>
      <c r="P316" s="73" t="s">
        <v>907</v>
      </c>
      <c r="Q316" s="73" t="s">
        <v>932</v>
      </c>
      <c r="R316" s="73" t="s">
        <v>71</v>
      </c>
      <c r="V316" s="60" t="str">
        <f>W316&amp;H316</f>
        <v>ROBINсиний</v>
      </c>
      <c r="W316" s="60" t="str">
        <f>_xlfn.LET(_xlpm.TextCell,TEXT(G316,"###"),IF(_xlpm.TextCell&lt;&gt;"",IF(StyleSpaceSplit,IFERROR(IF(FIND(" ",_xlpm.TextCell)&gt;=1,MID(_xlpm.TextCell,1,FIND(" ",_xlpm.TextCell)-1),_xlpm.TextCell),_xlpm.TextCell),_xlpm.TextCell),""))</f>
        <v>ROBIN</v>
      </c>
      <c r="X316" s="60" t="str">
        <f>IF(A316&lt;&gt;"",IFERROR(IF(FIND(" ",G316)&gt;=1,MID(G316,FIND(" ",G316)+1,LEN(G316)),""),""),"")</f>
        <v/>
      </c>
      <c r="AC316" s="51">
        <f>IFERROR(VALUE(MID($C316,1,2)),0)</f>
        <v>81</v>
      </c>
      <c r="AD316" s="44">
        <f>IFERROR(VALUE(MID($C316,4,3)),0)</f>
        <v>27</v>
      </c>
      <c r="AE316" s="51">
        <f>VALUE(RIGHT("00"&amp;AC316,2)&amp;RIGHT("000"&amp;AD316,3))</f>
        <v>81027</v>
      </c>
    </row>
    <row r="317" spans="1:31">
      <c r="A317" s="60" t="str">
        <f>IF(G317&amp;Q317&lt;&gt;"",W317&amp;Q317,"")</f>
        <v>STONEbrown</v>
      </c>
      <c r="B317" s="60" t="str">
        <f>IF(C317&lt;&gt;"",LEFT(C317,9),"")</f>
        <v>81-056-14</v>
      </c>
      <c r="C317" s="73" t="s">
        <v>6810</v>
      </c>
      <c r="D317" s="73" t="s">
        <v>6811</v>
      </c>
      <c r="E317" s="73" t="s">
        <v>904</v>
      </c>
      <c r="F317" s="74">
        <v>57</v>
      </c>
      <c r="G317" s="73" t="s">
        <v>6805</v>
      </c>
      <c r="H317" s="73" t="s">
        <v>86</v>
      </c>
      <c r="I317" s="73" t="s">
        <v>4954</v>
      </c>
      <c r="J317" s="73" t="s">
        <v>327</v>
      </c>
      <c r="K317" s="73" t="s">
        <v>382</v>
      </c>
      <c r="L317" s="73" t="s">
        <v>383</v>
      </c>
      <c r="M317" s="73" t="s">
        <v>388</v>
      </c>
      <c r="N317" s="73" t="s">
        <v>32</v>
      </c>
      <c r="O317" s="73" t="s">
        <v>385</v>
      </c>
      <c r="P317" s="73" t="s">
        <v>907</v>
      </c>
      <c r="Q317" s="73" t="s">
        <v>1033</v>
      </c>
      <c r="R317" s="73" t="s">
        <v>86</v>
      </c>
      <c r="V317" s="60" t="str">
        <f>W317&amp;H317</f>
        <v>STONEкоричневый</v>
      </c>
      <c r="W317" s="60" t="str">
        <f>_xlfn.LET(_xlpm.TextCell,TEXT(G317,"###"),IF(_xlpm.TextCell&lt;&gt;"",IF(StyleSpaceSplit,IFERROR(IF(FIND(" ",_xlpm.TextCell)&gt;=1,MID(_xlpm.TextCell,1,FIND(" ",_xlpm.TextCell)-1),_xlpm.TextCell),_xlpm.TextCell),_xlpm.TextCell),""))</f>
        <v>STONE</v>
      </c>
      <c r="X317" s="60" t="str">
        <f>IF(A317&lt;&gt;"",IFERROR(IF(FIND(" ",G317)&gt;=1,MID(G317,FIND(" ",G317)+1,LEN(G317)),""),""),"")</f>
        <v/>
      </c>
      <c r="AC317" s="51">
        <f>IFERROR(VALUE(MID($C317,1,2)),0)</f>
        <v>81</v>
      </c>
      <c r="AD317" s="44">
        <f>IFERROR(VALUE(MID($C317,4,3)),0)</f>
        <v>56</v>
      </c>
      <c r="AE317" s="51">
        <f>VALUE(RIGHT("00"&amp;AC317,2)&amp;RIGHT("000"&amp;AD317,3))</f>
        <v>81056</v>
      </c>
    </row>
    <row r="318" spans="1:31">
      <c r="A318" s="60" t="str">
        <f>IF(G318&amp;Q318&lt;&gt;"",W318&amp;Q318,"")</f>
        <v>STONEbrown</v>
      </c>
      <c r="B318" s="60" t="str">
        <f>IF(C318&lt;&gt;"",LEFT(C318,9),"")</f>
        <v>81-056-14</v>
      </c>
      <c r="C318" s="73" t="s">
        <v>6812</v>
      </c>
      <c r="D318" s="73" t="s">
        <v>6811</v>
      </c>
      <c r="E318" s="73" t="s">
        <v>920</v>
      </c>
      <c r="F318" s="74">
        <v>58</v>
      </c>
      <c r="G318" s="73" t="s">
        <v>6805</v>
      </c>
      <c r="H318" s="73" t="s">
        <v>86</v>
      </c>
      <c r="I318" s="73" t="s">
        <v>4954</v>
      </c>
      <c r="J318" s="73" t="s">
        <v>327</v>
      </c>
      <c r="K318" s="73" t="s">
        <v>382</v>
      </c>
      <c r="L318" s="73" t="s">
        <v>383</v>
      </c>
      <c r="M318" s="73" t="s">
        <v>388</v>
      </c>
      <c r="N318" s="73" t="s">
        <v>32</v>
      </c>
      <c r="O318" s="73" t="s">
        <v>385</v>
      </c>
      <c r="P318" s="73" t="s">
        <v>907</v>
      </c>
      <c r="Q318" s="73" t="s">
        <v>1033</v>
      </c>
      <c r="R318" s="73" t="s">
        <v>86</v>
      </c>
      <c r="V318" s="60" t="str">
        <f>W318&amp;H318</f>
        <v>STONEкоричневый</v>
      </c>
      <c r="W318" s="60" t="str">
        <f>_xlfn.LET(_xlpm.TextCell,TEXT(G318,"###"),IF(_xlpm.TextCell&lt;&gt;"",IF(StyleSpaceSplit,IFERROR(IF(FIND(" ",_xlpm.TextCell)&gt;=1,MID(_xlpm.TextCell,1,FIND(" ",_xlpm.TextCell)-1),_xlpm.TextCell),_xlpm.TextCell),_xlpm.TextCell),""))</f>
        <v>STONE</v>
      </c>
      <c r="X318" s="60" t="str">
        <f>IF(A318&lt;&gt;"",IFERROR(IF(FIND(" ",G318)&gt;=1,MID(G318,FIND(" ",G318)+1,LEN(G318)),""),""),"")</f>
        <v/>
      </c>
      <c r="AC318" s="51">
        <f>IFERROR(VALUE(MID($C318,1,2)),0)</f>
        <v>81</v>
      </c>
      <c r="AD318" s="44">
        <f>IFERROR(VALUE(MID($C318,4,3)),0)</f>
        <v>56</v>
      </c>
      <c r="AE318" s="51">
        <f>VALUE(RIGHT("00"&amp;AC318,2)&amp;RIGHT("000"&amp;AD318,3))</f>
        <v>81056</v>
      </c>
    </row>
    <row r="319" spans="1:31">
      <c r="A319" s="60" t="str">
        <f>IF(G319&amp;Q319&lt;&gt;"",W319&amp;Q319,"")</f>
        <v>STONEbrown</v>
      </c>
      <c r="B319" s="60" t="str">
        <f>IF(C319&lt;&gt;"",LEFT(C319,9),"")</f>
        <v>81-056-14</v>
      </c>
      <c r="C319" s="73" t="s">
        <v>6813</v>
      </c>
      <c r="D319" s="73" t="s">
        <v>6811</v>
      </c>
      <c r="E319" s="73" t="s">
        <v>910</v>
      </c>
      <c r="F319" s="74">
        <v>59</v>
      </c>
      <c r="G319" s="73" t="s">
        <v>6805</v>
      </c>
      <c r="H319" s="73" t="s">
        <v>86</v>
      </c>
      <c r="I319" s="73" t="s">
        <v>4954</v>
      </c>
      <c r="J319" s="73" t="s">
        <v>327</v>
      </c>
      <c r="K319" s="73" t="s">
        <v>382</v>
      </c>
      <c r="L319" s="73" t="s">
        <v>383</v>
      </c>
      <c r="M319" s="73" t="s">
        <v>388</v>
      </c>
      <c r="N319" s="73" t="s">
        <v>32</v>
      </c>
      <c r="O319" s="73" t="s">
        <v>385</v>
      </c>
      <c r="P319" s="73" t="s">
        <v>907</v>
      </c>
      <c r="Q319" s="73" t="s">
        <v>1033</v>
      </c>
      <c r="R319" s="73" t="s">
        <v>86</v>
      </c>
      <c r="V319" s="60" t="str">
        <f>W319&amp;H319</f>
        <v>STONEкоричневый</v>
      </c>
      <c r="W319" s="60" t="str">
        <f>_xlfn.LET(_xlpm.TextCell,TEXT(G319,"###"),IF(_xlpm.TextCell&lt;&gt;"",IF(StyleSpaceSplit,IFERROR(IF(FIND(" ",_xlpm.TextCell)&gt;=1,MID(_xlpm.TextCell,1,FIND(" ",_xlpm.TextCell)-1),_xlpm.TextCell),_xlpm.TextCell),_xlpm.TextCell),""))</f>
        <v>STONE</v>
      </c>
      <c r="X319" s="60" t="str">
        <f>IF(A319&lt;&gt;"",IFERROR(IF(FIND(" ",G319)&gt;=1,MID(G319,FIND(" ",G319)+1,LEN(G319)),""),""),"")</f>
        <v/>
      </c>
      <c r="AC319" s="51">
        <f>IFERROR(VALUE(MID($C319,1,2)),0)</f>
        <v>81</v>
      </c>
      <c r="AD319" s="44">
        <f>IFERROR(VALUE(MID($C319,4,3)),0)</f>
        <v>56</v>
      </c>
      <c r="AE319" s="51">
        <f>VALUE(RIGHT("00"&amp;AC319,2)&amp;RIGHT("000"&amp;AD319,3))</f>
        <v>81056</v>
      </c>
    </row>
    <row r="320" spans="1:31">
      <c r="A320" s="60" t="str">
        <f>IF(G320&amp;Q320&lt;&gt;"",W320&amp;Q320,"")</f>
        <v>STONEbrown</v>
      </c>
      <c r="B320" s="60" t="str">
        <f>IF(C320&lt;&gt;"",LEFT(C320,9),"")</f>
        <v>81-056-14</v>
      </c>
      <c r="C320" s="73" t="s">
        <v>6814</v>
      </c>
      <c r="D320" s="73" t="s">
        <v>6811</v>
      </c>
      <c r="E320" s="73" t="s">
        <v>922</v>
      </c>
      <c r="F320" s="74">
        <v>60</v>
      </c>
      <c r="G320" s="73" t="s">
        <v>6805</v>
      </c>
      <c r="H320" s="73" t="s">
        <v>86</v>
      </c>
      <c r="I320" s="73" t="s">
        <v>4954</v>
      </c>
      <c r="J320" s="73" t="s">
        <v>327</v>
      </c>
      <c r="K320" s="73" t="s">
        <v>382</v>
      </c>
      <c r="L320" s="73" t="s">
        <v>383</v>
      </c>
      <c r="M320" s="73" t="s">
        <v>388</v>
      </c>
      <c r="N320" s="73" t="s">
        <v>32</v>
      </c>
      <c r="O320" s="73" t="s">
        <v>385</v>
      </c>
      <c r="P320" s="73" t="s">
        <v>907</v>
      </c>
      <c r="Q320" s="73" t="s">
        <v>1033</v>
      </c>
      <c r="R320" s="73" t="s">
        <v>86</v>
      </c>
      <c r="V320" s="60" t="str">
        <f>W320&amp;H320</f>
        <v>STONEкоричневый</v>
      </c>
      <c r="W320" s="60" t="str">
        <f>_xlfn.LET(_xlpm.TextCell,TEXT(G320,"###"),IF(_xlpm.TextCell&lt;&gt;"",IF(StyleSpaceSplit,IFERROR(IF(FIND(" ",_xlpm.TextCell)&gt;=1,MID(_xlpm.TextCell,1,FIND(" ",_xlpm.TextCell)-1),_xlpm.TextCell),_xlpm.TextCell),_xlpm.TextCell),""))</f>
        <v>STONE</v>
      </c>
      <c r="X320" s="60" t="str">
        <f>IF(A320&lt;&gt;"",IFERROR(IF(FIND(" ",G320)&gt;=1,MID(G320,FIND(" ",G320)+1,LEN(G320)),""),""),"")</f>
        <v/>
      </c>
      <c r="AC320" s="51">
        <f>IFERROR(VALUE(MID($C320,1,2)),0)</f>
        <v>81</v>
      </c>
      <c r="AD320" s="44">
        <f>IFERROR(VALUE(MID($C320,4,3)),0)</f>
        <v>56</v>
      </c>
      <c r="AE320" s="51">
        <f>VALUE(RIGHT("00"&amp;AC320,2)&amp;RIGHT("000"&amp;AD320,3))</f>
        <v>81056</v>
      </c>
    </row>
    <row r="321" spans="1:31">
      <c r="A321" s="60" t="str">
        <f>IF(G321&amp;Q321&lt;&gt;"",W321&amp;Q321,"")</f>
        <v>STONEbrown</v>
      </c>
      <c r="B321" s="60" t="str">
        <f>IF(C321&lt;&gt;"",LEFT(C321,9),"")</f>
        <v>81-056-14</v>
      </c>
      <c r="C321" s="73" t="s">
        <v>6815</v>
      </c>
      <c r="D321" s="73" t="s">
        <v>6811</v>
      </c>
      <c r="E321" s="73" t="s">
        <v>912</v>
      </c>
      <c r="F321" s="74">
        <v>61</v>
      </c>
      <c r="G321" s="73" t="s">
        <v>6805</v>
      </c>
      <c r="H321" s="73" t="s">
        <v>86</v>
      </c>
      <c r="I321" s="73" t="s">
        <v>4954</v>
      </c>
      <c r="J321" s="73" t="s">
        <v>327</v>
      </c>
      <c r="K321" s="73" t="s">
        <v>382</v>
      </c>
      <c r="L321" s="73" t="s">
        <v>383</v>
      </c>
      <c r="M321" s="73" t="s">
        <v>388</v>
      </c>
      <c r="N321" s="73" t="s">
        <v>32</v>
      </c>
      <c r="O321" s="73" t="s">
        <v>385</v>
      </c>
      <c r="P321" s="73" t="s">
        <v>907</v>
      </c>
      <c r="Q321" s="73" t="s">
        <v>1033</v>
      </c>
      <c r="R321" s="73" t="s">
        <v>86</v>
      </c>
      <c r="V321" s="60" t="str">
        <f>W321&amp;H321</f>
        <v>STONEкоричневый</v>
      </c>
      <c r="W321" s="60" t="str">
        <f>_xlfn.LET(_xlpm.TextCell,TEXT(G321,"###"),IF(_xlpm.TextCell&lt;&gt;"",IF(StyleSpaceSplit,IFERROR(IF(FIND(" ",_xlpm.TextCell)&gt;=1,MID(_xlpm.TextCell,1,FIND(" ",_xlpm.TextCell)-1),_xlpm.TextCell),_xlpm.TextCell),_xlpm.TextCell),""))</f>
        <v>STONE</v>
      </c>
      <c r="X321" s="60" t="str">
        <f>IF(A321&lt;&gt;"",IFERROR(IF(FIND(" ",G321)&gt;=1,MID(G321,FIND(" ",G321)+1,LEN(G321)),""),""),"")</f>
        <v/>
      </c>
      <c r="AC321" s="51">
        <f>IFERROR(VALUE(MID($C321,1,2)),0)</f>
        <v>81</v>
      </c>
      <c r="AD321" s="44">
        <f>IFERROR(VALUE(MID($C321,4,3)),0)</f>
        <v>56</v>
      </c>
      <c r="AE321" s="51">
        <f>VALUE(RIGHT("00"&amp;AC321,2)&amp;RIGHT("000"&amp;AD321,3))</f>
        <v>81056</v>
      </c>
    </row>
    <row r="322" spans="1:31">
      <c r="A322" s="60" t="str">
        <f>IF(G322&amp;Q322&lt;&gt;"",W322&amp;Q322,"")</f>
        <v>STONEblack</v>
      </c>
      <c r="B322" s="60" t="str">
        <f>IF(C322&lt;&gt;"",LEFT(C322,9),"")</f>
        <v>81-056-09</v>
      </c>
      <c r="C322" s="73" t="s">
        <v>6803</v>
      </c>
      <c r="D322" s="73" t="s">
        <v>6804</v>
      </c>
      <c r="E322" s="73" t="s">
        <v>904</v>
      </c>
      <c r="F322" s="74">
        <v>57</v>
      </c>
      <c r="G322" s="73" t="s">
        <v>6805</v>
      </c>
      <c r="H322" s="73" t="s">
        <v>53</v>
      </c>
      <c r="I322" s="73" t="s">
        <v>4954</v>
      </c>
      <c r="J322" s="73" t="s">
        <v>327</v>
      </c>
      <c r="K322" s="73" t="s">
        <v>382</v>
      </c>
      <c r="L322" s="73" t="s">
        <v>383</v>
      </c>
      <c r="M322" s="73" t="s">
        <v>388</v>
      </c>
      <c r="N322" s="73" t="s">
        <v>32</v>
      </c>
      <c r="O322" s="73" t="s">
        <v>385</v>
      </c>
      <c r="P322" s="73" t="s">
        <v>907</v>
      </c>
      <c r="Q322" s="73" t="s">
        <v>928</v>
      </c>
      <c r="R322" s="73" t="s">
        <v>53</v>
      </c>
      <c r="V322" s="60" t="str">
        <f>W322&amp;H322</f>
        <v>STONEчерный</v>
      </c>
      <c r="W322" s="60" t="str">
        <f>_xlfn.LET(_xlpm.TextCell,TEXT(G322,"###"),IF(_xlpm.TextCell&lt;&gt;"",IF(StyleSpaceSplit,IFERROR(IF(FIND(" ",_xlpm.TextCell)&gt;=1,MID(_xlpm.TextCell,1,FIND(" ",_xlpm.TextCell)-1),_xlpm.TextCell),_xlpm.TextCell),_xlpm.TextCell),""))</f>
        <v>STONE</v>
      </c>
      <c r="X322" s="60" t="str">
        <f>IF(A322&lt;&gt;"",IFERROR(IF(FIND(" ",G322)&gt;=1,MID(G322,FIND(" ",G322)+1,LEN(G322)),""),""),"")</f>
        <v/>
      </c>
      <c r="AC322" s="51">
        <f>IFERROR(VALUE(MID($C322,1,2)),0)</f>
        <v>81</v>
      </c>
      <c r="AD322" s="44">
        <f>IFERROR(VALUE(MID($C322,4,3)),0)</f>
        <v>56</v>
      </c>
      <c r="AE322" s="51">
        <f>VALUE(RIGHT("00"&amp;AC322,2)&amp;RIGHT("000"&amp;AD322,3))</f>
        <v>81056</v>
      </c>
    </row>
    <row r="323" spans="1:31">
      <c r="A323" s="60" t="str">
        <f>IF(G323&amp;Q323&lt;&gt;"",W323&amp;Q323,"")</f>
        <v>STONEblack</v>
      </c>
      <c r="B323" s="60" t="str">
        <f>IF(C323&lt;&gt;"",LEFT(C323,9),"")</f>
        <v>81-056-09</v>
      </c>
      <c r="C323" s="73" t="s">
        <v>6806</v>
      </c>
      <c r="D323" s="73" t="s">
        <v>6804</v>
      </c>
      <c r="E323" s="73" t="s">
        <v>920</v>
      </c>
      <c r="F323" s="74">
        <v>58</v>
      </c>
      <c r="G323" s="73" t="s">
        <v>6805</v>
      </c>
      <c r="H323" s="73" t="s">
        <v>53</v>
      </c>
      <c r="I323" s="73" t="s">
        <v>4954</v>
      </c>
      <c r="J323" s="73" t="s">
        <v>327</v>
      </c>
      <c r="K323" s="73" t="s">
        <v>382</v>
      </c>
      <c r="L323" s="73" t="s">
        <v>383</v>
      </c>
      <c r="M323" s="73" t="s">
        <v>388</v>
      </c>
      <c r="N323" s="73" t="s">
        <v>32</v>
      </c>
      <c r="O323" s="73" t="s">
        <v>385</v>
      </c>
      <c r="P323" s="73" t="s">
        <v>907</v>
      </c>
      <c r="Q323" s="73" t="s">
        <v>928</v>
      </c>
      <c r="R323" s="73" t="s">
        <v>53</v>
      </c>
      <c r="V323" s="60" t="str">
        <f>W323&amp;H323</f>
        <v>STONEчерный</v>
      </c>
      <c r="W323" s="60" t="str">
        <f>_xlfn.LET(_xlpm.TextCell,TEXT(G323,"###"),IF(_xlpm.TextCell&lt;&gt;"",IF(StyleSpaceSplit,IFERROR(IF(FIND(" ",_xlpm.TextCell)&gt;=1,MID(_xlpm.TextCell,1,FIND(" ",_xlpm.TextCell)-1),_xlpm.TextCell),_xlpm.TextCell),_xlpm.TextCell),""))</f>
        <v>STONE</v>
      </c>
      <c r="X323" s="60" t="str">
        <f>IF(A323&lt;&gt;"",IFERROR(IF(FIND(" ",G323)&gt;=1,MID(G323,FIND(" ",G323)+1,LEN(G323)),""),""),"")</f>
        <v/>
      </c>
      <c r="AC323" s="51">
        <f>IFERROR(VALUE(MID($C323,1,2)),0)</f>
        <v>81</v>
      </c>
      <c r="AD323" s="44">
        <f>IFERROR(VALUE(MID($C323,4,3)),0)</f>
        <v>56</v>
      </c>
      <c r="AE323" s="51">
        <f>VALUE(RIGHT("00"&amp;AC323,2)&amp;RIGHT("000"&amp;AD323,3))</f>
        <v>81056</v>
      </c>
    </row>
    <row r="324" spans="1:31">
      <c r="A324" s="60" t="str">
        <f>IF(G324&amp;Q324&lt;&gt;"",W324&amp;Q324,"")</f>
        <v>STONEblack</v>
      </c>
      <c r="B324" s="60" t="str">
        <f>IF(C324&lt;&gt;"",LEFT(C324,9),"")</f>
        <v>81-056-09</v>
      </c>
      <c r="C324" s="73" t="s">
        <v>6807</v>
      </c>
      <c r="D324" s="73" t="s">
        <v>6804</v>
      </c>
      <c r="E324" s="73" t="s">
        <v>910</v>
      </c>
      <c r="F324" s="74">
        <v>59</v>
      </c>
      <c r="G324" s="73" t="s">
        <v>6805</v>
      </c>
      <c r="H324" s="73" t="s">
        <v>53</v>
      </c>
      <c r="I324" s="73" t="s">
        <v>4954</v>
      </c>
      <c r="J324" s="73" t="s">
        <v>327</v>
      </c>
      <c r="K324" s="73" t="s">
        <v>382</v>
      </c>
      <c r="L324" s="73" t="s">
        <v>383</v>
      </c>
      <c r="M324" s="73" t="s">
        <v>388</v>
      </c>
      <c r="N324" s="73" t="s">
        <v>32</v>
      </c>
      <c r="O324" s="73" t="s">
        <v>385</v>
      </c>
      <c r="P324" s="73" t="s">
        <v>907</v>
      </c>
      <c r="Q324" s="73" t="s">
        <v>928</v>
      </c>
      <c r="R324" s="73" t="s">
        <v>53</v>
      </c>
      <c r="V324" s="60" t="str">
        <f>W324&amp;H324</f>
        <v>STONEчерный</v>
      </c>
      <c r="W324" s="60" t="str">
        <f>_xlfn.LET(_xlpm.TextCell,TEXT(G324,"###"),IF(_xlpm.TextCell&lt;&gt;"",IF(StyleSpaceSplit,IFERROR(IF(FIND(" ",_xlpm.TextCell)&gt;=1,MID(_xlpm.TextCell,1,FIND(" ",_xlpm.TextCell)-1),_xlpm.TextCell),_xlpm.TextCell),_xlpm.TextCell),""))</f>
        <v>STONE</v>
      </c>
      <c r="X324" s="60" t="str">
        <f>IF(A324&lt;&gt;"",IFERROR(IF(FIND(" ",G324)&gt;=1,MID(G324,FIND(" ",G324)+1,LEN(G324)),""),""),"")</f>
        <v/>
      </c>
      <c r="AC324" s="51">
        <f>IFERROR(VALUE(MID($C324,1,2)),0)</f>
        <v>81</v>
      </c>
      <c r="AD324" s="44">
        <f>IFERROR(VALUE(MID($C324,4,3)),0)</f>
        <v>56</v>
      </c>
      <c r="AE324" s="51">
        <f>VALUE(RIGHT("00"&amp;AC324,2)&amp;RIGHT("000"&amp;AD324,3))</f>
        <v>81056</v>
      </c>
    </row>
    <row r="325" spans="1:31">
      <c r="A325" s="60" t="str">
        <f>IF(G325&amp;Q325&lt;&gt;"",W325&amp;Q325,"")</f>
        <v>STONEblack</v>
      </c>
      <c r="B325" s="60" t="str">
        <f>IF(C325&lt;&gt;"",LEFT(C325,9),"")</f>
        <v>81-056-09</v>
      </c>
      <c r="C325" s="73" t="s">
        <v>6808</v>
      </c>
      <c r="D325" s="73" t="s">
        <v>6804</v>
      </c>
      <c r="E325" s="73" t="s">
        <v>922</v>
      </c>
      <c r="F325" s="74">
        <v>60</v>
      </c>
      <c r="G325" s="73" t="s">
        <v>6805</v>
      </c>
      <c r="H325" s="73" t="s">
        <v>53</v>
      </c>
      <c r="I325" s="73" t="s">
        <v>4954</v>
      </c>
      <c r="J325" s="73" t="s">
        <v>327</v>
      </c>
      <c r="K325" s="73" t="s">
        <v>382</v>
      </c>
      <c r="L325" s="73" t="s">
        <v>383</v>
      </c>
      <c r="M325" s="73" t="s">
        <v>388</v>
      </c>
      <c r="N325" s="73" t="s">
        <v>32</v>
      </c>
      <c r="O325" s="73" t="s">
        <v>385</v>
      </c>
      <c r="P325" s="73" t="s">
        <v>907</v>
      </c>
      <c r="Q325" s="73" t="s">
        <v>928</v>
      </c>
      <c r="R325" s="73" t="s">
        <v>53</v>
      </c>
      <c r="V325" s="60" t="str">
        <f>W325&amp;H325</f>
        <v>STONEчерный</v>
      </c>
      <c r="W325" s="60" t="str">
        <f>_xlfn.LET(_xlpm.TextCell,TEXT(G325,"###"),IF(_xlpm.TextCell&lt;&gt;"",IF(StyleSpaceSplit,IFERROR(IF(FIND(" ",_xlpm.TextCell)&gt;=1,MID(_xlpm.TextCell,1,FIND(" ",_xlpm.TextCell)-1),_xlpm.TextCell),_xlpm.TextCell),_xlpm.TextCell),""))</f>
        <v>STONE</v>
      </c>
      <c r="X325" s="60" t="str">
        <f>IF(A325&lt;&gt;"",IFERROR(IF(FIND(" ",G325)&gt;=1,MID(G325,FIND(" ",G325)+1,LEN(G325)),""),""),"")</f>
        <v/>
      </c>
      <c r="AC325" s="51">
        <f>IFERROR(VALUE(MID($C325,1,2)),0)</f>
        <v>81</v>
      </c>
      <c r="AD325" s="44">
        <f>IFERROR(VALUE(MID($C325,4,3)),0)</f>
        <v>56</v>
      </c>
      <c r="AE325" s="51">
        <f>VALUE(RIGHT("00"&amp;AC325,2)&amp;RIGHT("000"&amp;AD325,3))</f>
        <v>81056</v>
      </c>
    </row>
    <row r="326" spans="1:31">
      <c r="A326" s="60" t="str">
        <f>IF(G326&amp;Q326&lt;&gt;"",W326&amp;Q326,"")</f>
        <v>STONEblack</v>
      </c>
      <c r="B326" s="60" t="str">
        <f>IF(C326&lt;&gt;"",LEFT(C326,9),"")</f>
        <v>81-056-09</v>
      </c>
      <c r="C326" s="73" t="s">
        <v>6809</v>
      </c>
      <c r="D326" s="73" t="s">
        <v>6804</v>
      </c>
      <c r="E326" s="73" t="s">
        <v>912</v>
      </c>
      <c r="F326" s="74">
        <v>61</v>
      </c>
      <c r="G326" s="73" t="s">
        <v>6805</v>
      </c>
      <c r="H326" s="73" t="s">
        <v>53</v>
      </c>
      <c r="I326" s="73" t="s">
        <v>4954</v>
      </c>
      <c r="J326" s="73" t="s">
        <v>327</v>
      </c>
      <c r="K326" s="73" t="s">
        <v>382</v>
      </c>
      <c r="L326" s="73" t="s">
        <v>383</v>
      </c>
      <c r="M326" s="73" t="s">
        <v>388</v>
      </c>
      <c r="N326" s="73" t="s">
        <v>32</v>
      </c>
      <c r="O326" s="73" t="s">
        <v>385</v>
      </c>
      <c r="P326" s="73" t="s">
        <v>907</v>
      </c>
      <c r="Q326" s="73" t="s">
        <v>928</v>
      </c>
      <c r="R326" s="73" t="s">
        <v>53</v>
      </c>
      <c r="V326" s="60" t="str">
        <f>W326&amp;H326</f>
        <v>STONEчерный</v>
      </c>
      <c r="W326" s="60" t="str">
        <f>_xlfn.LET(_xlpm.TextCell,TEXT(G326,"###"),IF(_xlpm.TextCell&lt;&gt;"",IF(StyleSpaceSplit,IFERROR(IF(FIND(" ",_xlpm.TextCell)&gt;=1,MID(_xlpm.TextCell,1,FIND(" ",_xlpm.TextCell)-1),_xlpm.TextCell),_xlpm.TextCell),_xlpm.TextCell),""))</f>
        <v>STONE</v>
      </c>
      <c r="X326" s="60" t="str">
        <f>IF(A326&lt;&gt;"",IFERROR(IF(FIND(" ",G326)&gt;=1,MID(G326,FIND(" ",G326)+1,LEN(G326)),""),""),"")</f>
        <v/>
      </c>
      <c r="AC326" s="51">
        <f>IFERROR(VALUE(MID($C326,1,2)),0)</f>
        <v>81</v>
      </c>
      <c r="AD326" s="44">
        <f>IFERROR(VALUE(MID($C326,4,3)),0)</f>
        <v>56</v>
      </c>
      <c r="AE326" s="51">
        <f>VALUE(RIGHT("00"&amp;AC326,2)&amp;RIGHT("000"&amp;AD326,3))</f>
        <v>81056</v>
      </c>
    </row>
    <row r="327" spans="1:31">
      <c r="A327" s="60" t="str">
        <f>IF(G327&amp;Q327&lt;&gt;"",W327&amp;Q327,"")</f>
        <v>TANAKAblue</v>
      </c>
      <c r="B327" s="60" t="str">
        <f>IF(C327&lt;&gt;"",LEFT(C327,9),"")</f>
        <v>80-091-06</v>
      </c>
      <c r="C327" s="73" t="s">
        <v>8260</v>
      </c>
      <c r="D327" s="73" t="s">
        <v>8261</v>
      </c>
      <c r="E327" s="73" t="s">
        <v>931</v>
      </c>
      <c r="F327" s="74">
        <v>0</v>
      </c>
      <c r="G327" s="73" t="s">
        <v>8262</v>
      </c>
      <c r="H327" s="73" t="s">
        <v>71</v>
      </c>
      <c r="I327" s="73" t="s">
        <v>906</v>
      </c>
      <c r="J327" s="73" t="s">
        <v>327</v>
      </c>
      <c r="K327" s="73" t="s">
        <v>387</v>
      </c>
      <c r="L327" s="73" t="s">
        <v>383</v>
      </c>
      <c r="M327" s="73" t="s">
        <v>384</v>
      </c>
      <c r="N327" s="73" t="s">
        <v>43</v>
      </c>
      <c r="O327" s="73" t="s">
        <v>386</v>
      </c>
      <c r="P327" s="73" t="s">
        <v>907</v>
      </c>
      <c r="Q327" s="73" t="s">
        <v>932</v>
      </c>
      <c r="R327" s="73" t="s">
        <v>71</v>
      </c>
      <c r="V327" s="60" t="str">
        <f>W327&amp;H327</f>
        <v>TANAKAсиний</v>
      </c>
      <c r="W327" s="60" t="str">
        <f>_xlfn.LET(_xlpm.TextCell,TEXT(G327,"###"),IF(_xlpm.TextCell&lt;&gt;"",IF(StyleSpaceSplit,IFERROR(IF(FIND(" ",_xlpm.TextCell)&gt;=1,MID(_xlpm.TextCell,1,FIND(" ",_xlpm.TextCell)-1),_xlpm.TextCell),_xlpm.TextCell),_xlpm.TextCell),""))</f>
        <v>TANAKA</v>
      </c>
      <c r="X327" s="60" t="str">
        <f>IF(A327&lt;&gt;"",IFERROR(IF(FIND(" ",G327)&gt;=1,MID(G327,FIND(" ",G327)+1,LEN(G327)),""),""),"")</f>
        <v/>
      </c>
      <c r="AC327" s="51">
        <f>IFERROR(VALUE(MID($C327,1,2)),0)</f>
        <v>80</v>
      </c>
      <c r="AD327" s="44">
        <f>IFERROR(VALUE(MID($C327,4,3)),0)</f>
        <v>91</v>
      </c>
      <c r="AE327" s="51">
        <f>VALUE(RIGHT("00"&amp;AC327,2)&amp;RIGHT("000"&amp;AD327,3))</f>
        <v>80091</v>
      </c>
    </row>
    <row r="328" spans="1:31">
      <c r="A328" s="60" t="str">
        <f>IF(G328&amp;Q328&lt;&gt;"",W328&amp;Q328,"")</f>
        <v>TANAKAblack</v>
      </c>
      <c r="B328" s="60" t="str">
        <f>IF(C328&lt;&gt;"",LEFT(C328,9),"")</f>
        <v>80-091-09</v>
      </c>
      <c r="C328" s="73" t="s">
        <v>8263</v>
      </c>
      <c r="D328" s="73" t="s">
        <v>8264</v>
      </c>
      <c r="E328" s="73" t="s">
        <v>931</v>
      </c>
      <c r="F328" s="74">
        <v>0</v>
      </c>
      <c r="G328" s="73" t="s">
        <v>8262</v>
      </c>
      <c r="H328" s="73" t="s">
        <v>53</v>
      </c>
      <c r="I328" s="73" t="s">
        <v>964</v>
      </c>
      <c r="J328" s="73" t="s">
        <v>327</v>
      </c>
      <c r="K328" s="73" t="s">
        <v>387</v>
      </c>
      <c r="L328" s="73" t="s">
        <v>383</v>
      </c>
      <c r="M328" s="73" t="s">
        <v>384</v>
      </c>
      <c r="N328" s="73" t="s">
        <v>43</v>
      </c>
      <c r="O328" s="73" t="s">
        <v>386</v>
      </c>
      <c r="P328" s="73" t="s">
        <v>907</v>
      </c>
      <c r="Q328" s="73" t="s">
        <v>928</v>
      </c>
      <c r="R328" s="73" t="s">
        <v>53</v>
      </c>
      <c r="V328" s="60" t="str">
        <f>W328&amp;H328</f>
        <v>TANAKAчерный</v>
      </c>
      <c r="W328" s="60" t="str">
        <f>_xlfn.LET(_xlpm.TextCell,TEXT(G328,"###"),IF(_xlpm.TextCell&lt;&gt;"",IF(StyleSpaceSplit,IFERROR(IF(FIND(" ",_xlpm.TextCell)&gt;=1,MID(_xlpm.TextCell,1,FIND(" ",_xlpm.TextCell)-1),_xlpm.TextCell),_xlpm.TextCell),_xlpm.TextCell),""))</f>
        <v>TANAKA</v>
      </c>
      <c r="X328" s="60" t="str">
        <f>IF(A328&lt;&gt;"",IFERROR(IF(FIND(" ",G328)&gt;=1,MID(G328,FIND(" ",G328)+1,LEN(G328)),""),""),"")</f>
        <v/>
      </c>
      <c r="AC328" s="51">
        <f>IFERROR(VALUE(MID($C328,1,2)),0)</f>
        <v>80</v>
      </c>
      <c r="AD328" s="44">
        <f>IFERROR(VALUE(MID($C328,4,3)),0)</f>
        <v>91</v>
      </c>
      <c r="AE328" s="51">
        <f>VALUE(RIGHT("00"&amp;AC328,2)&amp;RIGHT("000"&amp;AD328,3))</f>
        <v>80091</v>
      </c>
    </row>
    <row r="329" spans="1:31">
      <c r="A329" s="60" t="str">
        <f>IF(G329&amp;Q329&lt;&gt;"",W329&amp;Q329,"")</f>
        <v>TEXASgreen</v>
      </c>
      <c r="B329" s="60" t="str">
        <f>IF(C329&lt;&gt;"",LEFT(C329,9),"")</f>
        <v>80-255-11</v>
      </c>
      <c r="C329" s="73" t="s">
        <v>7091</v>
      </c>
      <c r="D329" s="73" t="s">
        <v>7092</v>
      </c>
      <c r="E329" s="73" t="s">
        <v>931</v>
      </c>
      <c r="F329" s="74">
        <v>0</v>
      </c>
      <c r="G329" s="73" t="s">
        <v>7090</v>
      </c>
      <c r="H329" s="73" t="s">
        <v>60</v>
      </c>
      <c r="I329" s="73" t="s">
        <v>906</v>
      </c>
      <c r="J329" s="73" t="s">
        <v>327</v>
      </c>
      <c r="K329" s="73" t="s">
        <v>382</v>
      </c>
      <c r="L329" s="73" t="s">
        <v>3855</v>
      </c>
      <c r="M329" s="73" t="s">
        <v>384</v>
      </c>
      <c r="N329" s="73" t="s">
        <v>43</v>
      </c>
      <c r="O329" s="73" t="s">
        <v>386</v>
      </c>
      <c r="P329" s="73" t="s">
        <v>907</v>
      </c>
      <c r="Q329" s="73" t="s">
        <v>990</v>
      </c>
      <c r="R329" s="73" t="s">
        <v>60</v>
      </c>
      <c r="V329" s="60" t="str">
        <f>W329&amp;H329</f>
        <v>TEXASзеленый</v>
      </c>
      <c r="W329" s="60" t="str">
        <f>_xlfn.LET(_xlpm.TextCell,TEXT(G329,"###"),IF(_xlpm.TextCell&lt;&gt;"",IF(StyleSpaceSplit,IFERROR(IF(FIND(" ",_xlpm.TextCell)&gt;=1,MID(_xlpm.TextCell,1,FIND(" ",_xlpm.TextCell)-1),_xlpm.TextCell),_xlpm.TextCell),_xlpm.TextCell),""))</f>
        <v>TEXAS</v>
      </c>
      <c r="X329" s="60" t="str">
        <f>IF(A329&lt;&gt;"",IFERROR(IF(FIND(" ",G329)&gt;=1,MID(G329,FIND(" ",G329)+1,LEN(G329)),""),""),"")</f>
        <v/>
      </c>
      <c r="AC329" s="51">
        <f>IFERROR(VALUE(MID($C329,1,2)),0)</f>
        <v>80</v>
      </c>
      <c r="AD329" s="44">
        <f>IFERROR(VALUE(MID($C329,4,3)),0)</f>
        <v>255</v>
      </c>
      <c r="AE329" s="51">
        <f>VALUE(RIGHT("00"&amp;AC329,2)&amp;RIGHT("000"&amp;AD329,3))</f>
        <v>80255</v>
      </c>
    </row>
    <row r="330" spans="1:31">
      <c r="A330" s="60" t="str">
        <f>IF(G330&amp;Q330&lt;&gt;"",W330&amp;Q330,"")</f>
        <v>TEXASbrown</v>
      </c>
      <c r="B330" s="60" t="str">
        <f>IF(C330&lt;&gt;"",LEFT(C330,9),"")</f>
        <v>80-255-14</v>
      </c>
      <c r="C330" s="73" t="s">
        <v>7088</v>
      </c>
      <c r="D330" s="73" t="s">
        <v>7089</v>
      </c>
      <c r="E330" s="73" t="s">
        <v>931</v>
      </c>
      <c r="F330" s="74">
        <v>0</v>
      </c>
      <c r="G330" s="73" t="s">
        <v>7090</v>
      </c>
      <c r="H330" s="73" t="s">
        <v>86</v>
      </c>
      <c r="I330" s="73" t="s">
        <v>906</v>
      </c>
      <c r="J330" s="73" t="s">
        <v>327</v>
      </c>
      <c r="K330" s="73" t="s">
        <v>382</v>
      </c>
      <c r="L330" s="73" t="s">
        <v>3855</v>
      </c>
      <c r="M330" s="73" t="s">
        <v>384</v>
      </c>
      <c r="N330" s="73" t="s">
        <v>43</v>
      </c>
      <c r="O330" s="73" t="s">
        <v>386</v>
      </c>
      <c r="P330" s="73" t="s">
        <v>907</v>
      </c>
      <c r="Q330" s="73" t="s">
        <v>1033</v>
      </c>
      <c r="R330" s="73" t="s">
        <v>86</v>
      </c>
      <c r="V330" s="60" t="str">
        <f>W330&amp;H330</f>
        <v>TEXASкоричневый</v>
      </c>
      <c r="W330" s="60" t="str">
        <f>_xlfn.LET(_xlpm.TextCell,TEXT(G330,"###"),IF(_xlpm.TextCell&lt;&gt;"",IF(StyleSpaceSplit,IFERROR(IF(FIND(" ",_xlpm.TextCell)&gt;=1,MID(_xlpm.TextCell,1,FIND(" ",_xlpm.TextCell)-1),_xlpm.TextCell),_xlpm.TextCell),_xlpm.TextCell),""))</f>
        <v>TEXAS</v>
      </c>
      <c r="X330" s="60" t="str">
        <f>IF(A330&lt;&gt;"",IFERROR(IF(FIND(" ",G330)&gt;=1,MID(G330,FIND(" ",G330)+1,LEN(G330)),""),""),"")</f>
        <v/>
      </c>
      <c r="AC330" s="51">
        <f>IFERROR(VALUE(MID($C330,1,2)),0)</f>
        <v>80</v>
      </c>
      <c r="AD330" s="44">
        <f>IFERROR(VALUE(MID($C330,4,3)),0)</f>
        <v>255</v>
      </c>
      <c r="AE330" s="51">
        <f>VALUE(RIGHT("00"&amp;AC330,2)&amp;RIGHT("000"&amp;AD330,3))</f>
        <v>80255</v>
      </c>
    </row>
    <row r="331" spans="1:31">
      <c r="A331" s="60" t="str">
        <f>IF(G331&amp;Q331&lt;&gt;"",W331&amp;Q331,"")</f>
        <v>TEXASgrey</v>
      </c>
      <c r="B331" s="60" t="str">
        <f>IF(C331&lt;&gt;"",LEFT(C331,9),"")</f>
        <v>80-255-06</v>
      </c>
      <c r="C331" s="73" t="s">
        <v>7093</v>
      </c>
      <c r="D331" s="73" t="s">
        <v>7094</v>
      </c>
      <c r="E331" s="73" t="s">
        <v>931</v>
      </c>
      <c r="F331" s="74">
        <v>0</v>
      </c>
      <c r="G331" s="73" t="s">
        <v>7090</v>
      </c>
      <c r="H331" s="73" t="s">
        <v>71</v>
      </c>
      <c r="I331" s="73" t="s">
        <v>906</v>
      </c>
      <c r="J331" s="73" t="s">
        <v>327</v>
      </c>
      <c r="K331" s="73" t="s">
        <v>382</v>
      </c>
      <c r="L331" s="73" t="s">
        <v>3855</v>
      </c>
      <c r="M331" s="73" t="s">
        <v>384</v>
      </c>
      <c r="N331" s="73" t="s">
        <v>43</v>
      </c>
      <c r="O331" s="73" t="s">
        <v>386</v>
      </c>
      <c r="P331" s="73" t="s">
        <v>907</v>
      </c>
      <c r="Q331" s="73" t="s">
        <v>917</v>
      </c>
      <c r="R331" s="73" t="s">
        <v>71</v>
      </c>
      <c r="V331" s="60" t="str">
        <f>W331&amp;H331</f>
        <v>TEXASсиний</v>
      </c>
      <c r="W331" s="60" t="str">
        <f>_xlfn.LET(_xlpm.TextCell,TEXT(G331,"###"),IF(_xlpm.TextCell&lt;&gt;"",IF(StyleSpaceSplit,IFERROR(IF(FIND(" ",_xlpm.TextCell)&gt;=1,MID(_xlpm.TextCell,1,FIND(" ",_xlpm.TextCell)-1),_xlpm.TextCell),_xlpm.TextCell),_xlpm.TextCell),""))</f>
        <v>TEXAS</v>
      </c>
      <c r="X331" s="60" t="str">
        <f>IF(A331&lt;&gt;"",IFERROR(IF(FIND(" ",G331)&gt;=1,MID(G331,FIND(" ",G331)+1,LEN(G331)),""),""),"")</f>
        <v/>
      </c>
      <c r="AC331" s="51">
        <f>IFERROR(VALUE(MID($C331,1,2)),0)</f>
        <v>80</v>
      </c>
      <c r="AD331" s="44">
        <f>IFERROR(VALUE(MID($C331,4,3)),0)</f>
        <v>255</v>
      </c>
      <c r="AE331" s="51">
        <f>VALUE(RIGHT("00"&amp;AC331,2)&amp;RIGHT("000"&amp;AD331,3))</f>
        <v>80255</v>
      </c>
    </row>
    <row r="332" spans="1:31">
      <c r="A332" s="60" t="str">
        <f>IF(G332&amp;Q332&lt;&gt;"",W332&amp;Q332,"")</f>
        <v>WILD 001white</v>
      </c>
      <c r="B332" s="60" t="str">
        <f>IF(C332&lt;&gt;"",LEFT(C332,9),"")</f>
        <v>80-466-17</v>
      </c>
      <c r="C332" s="73" t="s">
        <v>2891</v>
      </c>
      <c r="D332" s="73" t="s">
        <v>2892</v>
      </c>
      <c r="E332" s="73" t="s">
        <v>904</v>
      </c>
      <c r="F332" s="74">
        <v>57</v>
      </c>
      <c r="G332" s="73" t="s">
        <v>2090</v>
      </c>
      <c r="H332" s="73" t="s">
        <v>57</v>
      </c>
      <c r="I332" s="73" t="s">
        <v>964</v>
      </c>
      <c r="J332" s="73" t="s">
        <v>327</v>
      </c>
      <c r="K332" s="73" t="s">
        <v>382</v>
      </c>
      <c r="L332" s="73" t="s">
        <v>383</v>
      </c>
      <c r="M332" s="73" t="s">
        <v>384</v>
      </c>
      <c r="O332" s="73" t="s">
        <v>386</v>
      </c>
      <c r="P332" s="73" t="s">
        <v>907</v>
      </c>
      <c r="Q332" s="73" t="s">
        <v>908</v>
      </c>
      <c r="R332" s="73" t="s">
        <v>57</v>
      </c>
      <c r="V332" s="60" t="str">
        <f>W332&amp;H332</f>
        <v>WILD 001белый</v>
      </c>
      <c r="W332" s="60" t="str">
        <f>_xlfn.LET(_xlpm.TextCell,TEXT(G332,"###"),IF(_xlpm.TextCell&lt;&gt;"",IF(StyleSpaceSplit,IFERROR(IF(FIND(" ",_xlpm.TextCell)&gt;=1,MID(_xlpm.TextCell,1,FIND(" ",_xlpm.TextCell)-1),_xlpm.TextCell),_xlpm.TextCell),_xlpm.TextCell),""))</f>
        <v>WILD 001</v>
      </c>
      <c r="X332" s="60" t="str">
        <f>IF(A332&lt;&gt;"",IFERROR(IF(FIND(" ",G332)&gt;=1,MID(G332,FIND(" ",G332)+1,LEN(G332)),""),""),"")</f>
        <v>001</v>
      </c>
      <c r="AC332" s="51">
        <f>IFERROR(VALUE(MID($C332,1,2)),0)</f>
        <v>80</v>
      </c>
      <c r="AD332" s="44">
        <f>IFERROR(VALUE(MID($C332,4,3)),0)</f>
        <v>466</v>
      </c>
      <c r="AE332" s="51">
        <f>VALUE(RIGHT("00"&amp;AC332,2)&amp;RIGHT("000"&amp;AD332,3))</f>
        <v>80466</v>
      </c>
    </row>
    <row r="333" spans="1:31">
      <c r="A333" s="60" t="str">
        <f>IF(G333&amp;Q333&lt;&gt;"",W333&amp;Q333,"")</f>
        <v>WILD 001white</v>
      </c>
      <c r="B333" s="60" t="str">
        <f>IF(C333&lt;&gt;"",LEFT(C333,9),"")</f>
        <v>80-466-17</v>
      </c>
      <c r="C333" s="73" t="s">
        <v>2893</v>
      </c>
      <c r="D333" s="73" t="s">
        <v>2892</v>
      </c>
      <c r="E333" s="73" t="s">
        <v>910</v>
      </c>
      <c r="F333" s="74">
        <v>59</v>
      </c>
      <c r="G333" s="73" t="s">
        <v>2090</v>
      </c>
      <c r="H333" s="73" t="s">
        <v>57</v>
      </c>
      <c r="I333" s="73" t="s">
        <v>964</v>
      </c>
      <c r="J333" s="73" t="s">
        <v>327</v>
      </c>
      <c r="K333" s="73" t="s">
        <v>382</v>
      </c>
      <c r="L333" s="73" t="s">
        <v>383</v>
      </c>
      <c r="M333" s="73" t="s">
        <v>384</v>
      </c>
      <c r="O333" s="73" t="s">
        <v>386</v>
      </c>
      <c r="P333" s="73" t="s">
        <v>907</v>
      </c>
      <c r="Q333" s="73" t="s">
        <v>908</v>
      </c>
      <c r="R333" s="73" t="s">
        <v>57</v>
      </c>
      <c r="V333" s="60" t="str">
        <f>W333&amp;H333</f>
        <v>WILD 001белый</v>
      </c>
      <c r="W333" s="60" t="str">
        <f>_xlfn.LET(_xlpm.TextCell,TEXT(G333,"###"),IF(_xlpm.TextCell&lt;&gt;"",IF(StyleSpaceSplit,IFERROR(IF(FIND(" ",_xlpm.TextCell)&gt;=1,MID(_xlpm.TextCell,1,FIND(" ",_xlpm.TextCell)-1),_xlpm.TextCell),_xlpm.TextCell),_xlpm.TextCell),""))</f>
        <v>WILD 001</v>
      </c>
      <c r="X333" s="60" t="str">
        <f>IF(A333&lt;&gt;"",IFERROR(IF(FIND(" ",G333)&gt;=1,MID(G333,FIND(" ",G333)+1,LEN(G333)),""),""),"")</f>
        <v>001</v>
      </c>
      <c r="AC333" s="51">
        <f>IFERROR(VALUE(MID($C333,1,2)),0)</f>
        <v>80</v>
      </c>
      <c r="AD333" s="44">
        <f>IFERROR(VALUE(MID($C333,4,3)),0)</f>
        <v>466</v>
      </c>
      <c r="AE333" s="51">
        <f>VALUE(RIGHT("00"&amp;AC333,2)&amp;RIGHT("000"&amp;AD333,3))</f>
        <v>80466</v>
      </c>
    </row>
    <row r="334" spans="1:31">
      <c r="A334" s="60" t="str">
        <f>IF(G334&amp;Q334&lt;&gt;"",W334&amp;Q334,"")</f>
        <v>WILD 001grey</v>
      </c>
      <c r="B334" s="60" t="str">
        <f>IF(C334&lt;&gt;"",LEFT(C334,9),"")</f>
        <v>80-466-08</v>
      </c>
      <c r="C334" s="73" t="s">
        <v>2088</v>
      </c>
      <c r="D334" s="73" t="s">
        <v>2089</v>
      </c>
      <c r="E334" s="73" t="s">
        <v>904</v>
      </c>
      <c r="F334" s="74">
        <v>57</v>
      </c>
      <c r="G334" s="73" t="s">
        <v>2090</v>
      </c>
      <c r="H334" s="73" t="s">
        <v>83</v>
      </c>
      <c r="I334" s="73" t="s">
        <v>964</v>
      </c>
      <c r="J334" s="73" t="s">
        <v>327</v>
      </c>
      <c r="K334" s="73" t="s">
        <v>382</v>
      </c>
      <c r="L334" s="73" t="s">
        <v>383</v>
      </c>
      <c r="M334" s="73" t="s">
        <v>384</v>
      </c>
      <c r="O334" s="73" t="s">
        <v>386</v>
      </c>
      <c r="P334" s="73" t="s">
        <v>907</v>
      </c>
      <c r="Q334" s="73" t="s">
        <v>917</v>
      </c>
      <c r="R334" s="73" t="s">
        <v>83</v>
      </c>
      <c r="V334" s="60" t="str">
        <f>W334&amp;H334</f>
        <v>WILD 001серый</v>
      </c>
      <c r="W334" s="60" t="str">
        <f>_xlfn.LET(_xlpm.TextCell,TEXT(G334,"###"),IF(_xlpm.TextCell&lt;&gt;"",IF(StyleSpaceSplit,IFERROR(IF(FIND(" ",_xlpm.TextCell)&gt;=1,MID(_xlpm.TextCell,1,FIND(" ",_xlpm.TextCell)-1),_xlpm.TextCell),_xlpm.TextCell),_xlpm.TextCell),""))</f>
        <v>WILD 001</v>
      </c>
      <c r="X334" s="60" t="str">
        <f>IF(A334&lt;&gt;"",IFERROR(IF(FIND(" ",G334)&gt;=1,MID(G334,FIND(" ",G334)+1,LEN(G334)),""),""),"")</f>
        <v>001</v>
      </c>
      <c r="AC334" s="51">
        <f>IFERROR(VALUE(MID($C334,1,2)),0)</f>
        <v>80</v>
      </c>
      <c r="AD334" s="44">
        <f>IFERROR(VALUE(MID($C334,4,3)),0)</f>
        <v>466</v>
      </c>
      <c r="AE334" s="51">
        <f>VALUE(RIGHT("00"&amp;AC334,2)&amp;RIGHT("000"&amp;AD334,3))</f>
        <v>80466</v>
      </c>
    </row>
    <row r="335" spans="1:31">
      <c r="A335" s="60" t="str">
        <f>IF(G335&amp;Q335&lt;&gt;"",W335&amp;Q335,"")</f>
        <v>WILD 001grey</v>
      </c>
      <c r="B335" s="60" t="str">
        <f>IF(C335&lt;&gt;"",LEFT(C335,9),"")</f>
        <v>80-466-08</v>
      </c>
      <c r="C335" s="73" t="s">
        <v>2091</v>
      </c>
      <c r="D335" s="73" t="s">
        <v>2089</v>
      </c>
      <c r="E335" s="73" t="s">
        <v>910</v>
      </c>
      <c r="F335" s="74">
        <v>59</v>
      </c>
      <c r="G335" s="73" t="s">
        <v>2090</v>
      </c>
      <c r="H335" s="73" t="s">
        <v>83</v>
      </c>
      <c r="I335" s="73" t="s">
        <v>964</v>
      </c>
      <c r="J335" s="73" t="s">
        <v>327</v>
      </c>
      <c r="K335" s="73" t="s">
        <v>382</v>
      </c>
      <c r="L335" s="73" t="s">
        <v>383</v>
      </c>
      <c r="M335" s="73" t="s">
        <v>384</v>
      </c>
      <c r="O335" s="73" t="s">
        <v>386</v>
      </c>
      <c r="P335" s="73" t="s">
        <v>907</v>
      </c>
      <c r="Q335" s="73" t="s">
        <v>917</v>
      </c>
      <c r="R335" s="73" t="s">
        <v>83</v>
      </c>
      <c r="V335" s="60" t="str">
        <f>W335&amp;H335</f>
        <v>WILD 001серый</v>
      </c>
      <c r="W335" s="60" t="str">
        <f>_xlfn.LET(_xlpm.TextCell,TEXT(G335,"###"),IF(_xlpm.TextCell&lt;&gt;"",IF(StyleSpaceSplit,IFERROR(IF(FIND(" ",_xlpm.TextCell)&gt;=1,MID(_xlpm.TextCell,1,FIND(" ",_xlpm.TextCell)-1),_xlpm.TextCell),_xlpm.TextCell),_xlpm.TextCell),""))</f>
        <v>WILD 001</v>
      </c>
      <c r="X335" s="60" t="str">
        <f>IF(A335&lt;&gt;"",IFERROR(IF(FIND(" ",G335)&gt;=1,MID(G335,FIND(" ",G335)+1,LEN(G335)),""),""),"")</f>
        <v>001</v>
      </c>
      <c r="AC335" s="51">
        <f>IFERROR(VALUE(MID($C335,1,2)),0)</f>
        <v>80</v>
      </c>
      <c r="AD335" s="44">
        <f>IFERROR(VALUE(MID($C335,4,3)),0)</f>
        <v>466</v>
      </c>
      <c r="AE335" s="51">
        <f>VALUE(RIGHT("00"&amp;AC335,2)&amp;RIGHT("000"&amp;AD335,3))</f>
        <v>80466</v>
      </c>
    </row>
    <row r="336" spans="1:31">
      <c r="A336" s="60" t="str">
        <f>IF(G336&amp;Q336&lt;&gt;"",W336&amp;Q336,"")</f>
        <v>WILD 002grey</v>
      </c>
      <c r="B336" s="60" t="str">
        <f>IF(C336&lt;&gt;"",LEFT(C336,9),"")</f>
        <v>80-428-08</v>
      </c>
      <c r="C336" s="73" t="s">
        <v>2726</v>
      </c>
      <c r="D336" s="73" t="s">
        <v>2727</v>
      </c>
      <c r="E336" s="73" t="s">
        <v>910</v>
      </c>
      <c r="F336" s="74">
        <v>59</v>
      </c>
      <c r="G336" s="73" t="s">
        <v>2094</v>
      </c>
      <c r="H336" s="73" t="s">
        <v>83</v>
      </c>
      <c r="I336" s="73" t="s">
        <v>964</v>
      </c>
      <c r="J336" s="73" t="s">
        <v>327</v>
      </c>
      <c r="K336" s="73" t="s">
        <v>382</v>
      </c>
      <c r="L336" s="73" t="s">
        <v>383</v>
      </c>
      <c r="M336" s="73" t="s">
        <v>384</v>
      </c>
      <c r="O336" s="73" t="s">
        <v>386</v>
      </c>
      <c r="P336" s="73" t="s">
        <v>907</v>
      </c>
      <c r="Q336" s="73" t="s">
        <v>917</v>
      </c>
      <c r="R336" s="73" t="s">
        <v>83</v>
      </c>
      <c r="V336" s="60" t="str">
        <f>W336&amp;H336</f>
        <v>WILD 002серый</v>
      </c>
      <c r="W336" s="60" t="str">
        <f>_xlfn.LET(_xlpm.TextCell,TEXT(G336,"###"),IF(_xlpm.TextCell&lt;&gt;"",IF(StyleSpaceSplit,IFERROR(IF(FIND(" ",_xlpm.TextCell)&gt;=1,MID(_xlpm.TextCell,1,FIND(" ",_xlpm.TextCell)-1),_xlpm.TextCell),_xlpm.TextCell),_xlpm.TextCell),""))</f>
        <v>WILD 002</v>
      </c>
      <c r="X336" s="60" t="str">
        <f>IF(A336&lt;&gt;"",IFERROR(IF(FIND(" ",G336)&gt;=1,MID(G336,FIND(" ",G336)+1,LEN(G336)),""),""),"")</f>
        <v>002</v>
      </c>
      <c r="AC336" s="51">
        <f>IFERROR(VALUE(MID($C336,1,2)),0)</f>
        <v>80</v>
      </c>
      <c r="AD336" s="44">
        <f>IFERROR(VALUE(MID($C336,4,3)),0)</f>
        <v>428</v>
      </c>
      <c r="AE336" s="51">
        <f>VALUE(RIGHT("00"&amp;AC336,2)&amp;RIGHT("000"&amp;AD336,3))</f>
        <v>80428</v>
      </c>
    </row>
    <row r="337" spans="1:31">
      <c r="A337" s="60" t="str">
        <f>IF(G337&amp;Q337&lt;&gt;"",W337&amp;Q337,"")</f>
        <v>WILD 002grey</v>
      </c>
      <c r="B337" s="60" t="str">
        <f>IF(C337&lt;&gt;"",LEFT(C337,9),"")</f>
        <v>80-428-08</v>
      </c>
      <c r="C337" s="73" t="s">
        <v>2728</v>
      </c>
      <c r="D337" s="73" t="s">
        <v>2727</v>
      </c>
      <c r="E337" s="73" t="s">
        <v>904</v>
      </c>
      <c r="F337" s="74">
        <v>57</v>
      </c>
      <c r="G337" s="73" t="s">
        <v>2094</v>
      </c>
      <c r="H337" s="73" t="s">
        <v>83</v>
      </c>
      <c r="I337" s="73" t="s">
        <v>964</v>
      </c>
      <c r="J337" s="73" t="s">
        <v>327</v>
      </c>
      <c r="K337" s="73" t="s">
        <v>382</v>
      </c>
      <c r="L337" s="73" t="s">
        <v>383</v>
      </c>
      <c r="M337" s="73" t="s">
        <v>384</v>
      </c>
      <c r="O337" s="73" t="s">
        <v>386</v>
      </c>
      <c r="P337" s="73" t="s">
        <v>907</v>
      </c>
      <c r="Q337" s="73" t="s">
        <v>917</v>
      </c>
      <c r="R337" s="73" t="s">
        <v>83</v>
      </c>
      <c r="V337" s="60" t="str">
        <f>W337&amp;H337</f>
        <v>WILD 002серый</v>
      </c>
      <c r="W337" s="60" t="str">
        <f>_xlfn.LET(_xlpm.TextCell,TEXT(G337,"###"),IF(_xlpm.TextCell&lt;&gt;"",IF(StyleSpaceSplit,IFERROR(IF(FIND(" ",_xlpm.TextCell)&gt;=1,MID(_xlpm.TextCell,1,FIND(" ",_xlpm.TextCell)-1),_xlpm.TextCell),_xlpm.TextCell),_xlpm.TextCell),""))</f>
        <v>WILD 002</v>
      </c>
      <c r="X337" s="60" t="str">
        <f>IF(A337&lt;&gt;"",IFERROR(IF(FIND(" ",G337)&gt;=1,MID(G337,FIND(" ",G337)+1,LEN(G337)),""),""),"")</f>
        <v>002</v>
      </c>
      <c r="AC337" s="51">
        <f>IFERROR(VALUE(MID($C337,1,2)),0)</f>
        <v>80</v>
      </c>
      <c r="AD337" s="44">
        <f>IFERROR(VALUE(MID($C337,4,3)),0)</f>
        <v>428</v>
      </c>
      <c r="AE337" s="51">
        <f>VALUE(RIGHT("00"&amp;AC337,2)&amp;RIGHT("000"&amp;AD337,3))</f>
        <v>80428</v>
      </c>
    </row>
    <row r="338" spans="1:31">
      <c r="A338" s="60" t="str">
        <f>IF(G338&amp;Q338&lt;&gt;"",W338&amp;Q338,"")</f>
        <v>WILD 002charcoal</v>
      </c>
      <c r="B338" s="60" t="str">
        <f>IF(C338&lt;&gt;"",LEFT(C338,9),"")</f>
        <v>80-428-05</v>
      </c>
      <c r="C338" s="73" t="s">
        <v>2092</v>
      </c>
      <c r="D338" s="73" t="s">
        <v>2093</v>
      </c>
      <c r="E338" s="73" t="s">
        <v>904</v>
      </c>
      <c r="F338" s="74">
        <v>57</v>
      </c>
      <c r="G338" s="73" t="s">
        <v>2094</v>
      </c>
      <c r="H338" s="73" t="s">
        <v>277</v>
      </c>
      <c r="I338" s="73" t="s">
        <v>964</v>
      </c>
      <c r="J338" s="73" t="s">
        <v>327</v>
      </c>
      <c r="K338" s="73" t="s">
        <v>382</v>
      </c>
      <c r="L338" s="73" t="s">
        <v>383</v>
      </c>
      <c r="M338" s="73" t="s">
        <v>384</v>
      </c>
      <c r="O338" s="73" t="s">
        <v>386</v>
      </c>
      <c r="P338" s="73" t="s">
        <v>907</v>
      </c>
      <c r="Q338" s="73" t="s">
        <v>1710</v>
      </c>
      <c r="R338" s="73" t="s">
        <v>83</v>
      </c>
      <c r="V338" s="60" t="str">
        <f>W338&amp;H338</f>
        <v>WILD 002темно-серый</v>
      </c>
      <c r="W338" s="60" t="str">
        <f>_xlfn.LET(_xlpm.TextCell,TEXT(G338,"###"),IF(_xlpm.TextCell&lt;&gt;"",IF(StyleSpaceSplit,IFERROR(IF(FIND(" ",_xlpm.TextCell)&gt;=1,MID(_xlpm.TextCell,1,FIND(" ",_xlpm.TextCell)-1),_xlpm.TextCell),_xlpm.TextCell),_xlpm.TextCell),""))</f>
        <v>WILD 002</v>
      </c>
      <c r="X338" s="60" t="str">
        <f>IF(A338&lt;&gt;"",IFERROR(IF(FIND(" ",G338)&gt;=1,MID(G338,FIND(" ",G338)+1,LEN(G338)),""),""),"")</f>
        <v>002</v>
      </c>
      <c r="AC338" s="51">
        <f>IFERROR(VALUE(MID($C338,1,2)),0)</f>
        <v>80</v>
      </c>
      <c r="AD338" s="44">
        <f>IFERROR(VALUE(MID($C338,4,3)),0)</f>
        <v>428</v>
      </c>
      <c r="AE338" s="51">
        <f>VALUE(RIGHT("00"&amp;AC338,2)&amp;RIGHT("000"&amp;AD338,3))</f>
        <v>80428</v>
      </c>
    </row>
    <row r="339" spans="1:31">
      <c r="A339" s="60" t="str">
        <f>IF(G339&amp;Q339&lt;&gt;"",W339&amp;Q339,"")</f>
        <v>WILD 002charcoal</v>
      </c>
      <c r="B339" s="60" t="str">
        <f>IF(C339&lt;&gt;"",LEFT(C339,9),"")</f>
        <v>80-428-05</v>
      </c>
      <c r="C339" s="73" t="s">
        <v>2095</v>
      </c>
      <c r="D339" s="73" t="s">
        <v>2093</v>
      </c>
      <c r="E339" s="73" t="s">
        <v>910</v>
      </c>
      <c r="F339" s="74">
        <v>59</v>
      </c>
      <c r="G339" s="73" t="s">
        <v>2094</v>
      </c>
      <c r="H339" s="73" t="s">
        <v>277</v>
      </c>
      <c r="I339" s="73" t="s">
        <v>964</v>
      </c>
      <c r="J339" s="73" t="s">
        <v>327</v>
      </c>
      <c r="K339" s="73" t="s">
        <v>382</v>
      </c>
      <c r="L339" s="73" t="s">
        <v>383</v>
      </c>
      <c r="M339" s="73" t="s">
        <v>384</v>
      </c>
      <c r="O339" s="73" t="s">
        <v>386</v>
      </c>
      <c r="P339" s="73" t="s">
        <v>907</v>
      </c>
      <c r="Q339" s="73" t="s">
        <v>1710</v>
      </c>
      <c r="R339" s="73" t="s">
        <v>83</v>
      </c>
      <c r="V339" s="60" t="str">
        <f>W339&amp;H339</f>
        <v>WILD 002темно-серый</v>
      </c>
      <c r="W339" s="60" t="str">
        <f>_xlfn.LET(_xlpm.TextCell,TEXT(G339,"###"),IF(_xlpm.TextCell&lt;&gt;"",IF(StyleSpaceSplit,IFERROR(IF(FIND(" ",_xlpm.TextCell)&gt;=1,MID(_xlpm.TextCell,1,FIND(" ",_xlpm.TextCell)-1),_xlpm.TextCell),_xlpm.TextCell),_xlpm.TextCell),""))</f>
        <v>WILD 002</v>
      </c>
      <c r="X339" s="60" t="str">
        <f>IF(A339&lt;&gt;"",IFERROR(IF(FIND(" ",G339)&gt;=1,MID(G339,FIND(" ",G339)+1,LEN(G339)),""),""),"")</f>
        <v>002</v>
      </c>
      <c r="AC339" s="51">
        <f>IFERROR(VALUE(MID($C339,1,2)),0)</f>
        <v>80</v>
      </c>
      <c r="AD339" s="44">
        <f>IFERROR(VALUE(MID($C339,4,3)),0)</f>
        <v>428</v>
      </c>
      <c r="AE339" s="51">
        <f>VALUE(RIGHT("00"&amp;AC339,2)&amp;RIGHT("000"&amp;AD339,3))</f>
        <v>80428</v>
      </c>
    </row>
    <row r="340" spans="1:31">
      <c r="A340" s="60" t="str">
        <f>IF(G340&amp;Q340&lt;&gt;"",W340&amp;Q340,"")</f>
        <v>WILD 003grey</v>
      </c>
      <c r="B340" s="60" t="str">
        <f>IF(C340&lt;&gt;"",LEFT(C340,9),"")</f>
        <v>80-426-08</v>
      </c>
      <c r="C340" s="73" t="s">
        <v>2720</v>
      </c>
      <c r="D340" s="73" t="s">
        <v>2721</v>
      </c>
      <c r="E340" s="73" t="s">
        <v>904</v>
      </c>
      <c r="F340" s="74">
        <v>57</v>
      </c>
      <c r="G340" s="73" t="s">
        <v>2722</v>
      </c>
      <c r="H340" s="73" t="s">
        <v>83</v>
      </c>
      <c r="I340" s="73" t="s">
        <v>964</v>
      </c>
      <c r="J340" s="73" t="s">
        <v>327</v>
      </c>
      <c r="K340" s="73" t="s">
        <v>382</v>
      </c>
      <c r="L340" s="73" t="s">
        <v>383</v>
      </c>
      <c r="M340" s="73" t="s">
        <v>384</v>
      </c>
      <c r="O340" s="73" t="s">
        <v>386</v>
      </c>
      <c r="P340" s="73" t="s">
        <v>907</v>
      </c>
      <c r="Q340" s="73" t="s">
        <v>917</v>
      </c>
      <c r="R340" s="73" t="s">
        <v>83</v>
      </c>
      <c r="V340" s="60" t="str">
        <f>W340&amp;H340</f>
        <v>WILD 003серый</v>
      </c>
      <c r="W340" s="60" t="str">
        <f>_xlfn.LET(_xlpm.TextCell,TEXT(G340,"###"),IF(_xlpm.TextCell&lt;&gt;"",IF(StyleSpaceSplit,IFERROR(IF(FIND(" ",_xlpm.TextCell)&gt;=1,MID(_xlpm.TextCell,1,FIND(" ",_xlpm.TextCell)-1),_xlpm.TextCell),_xlpm.TextCell),_xlpm.TextCell),""))</f>
        <v>WILD 003</v>
      </c>
      <c r="X340" s="60" t="str">
        <f>IF(A340&lt;&gt;"",IFERROR(IF(FIND(" ",G340)&gt;=1,MID(G340,FIND(" ",G340)+1,LEN(G340)),""),""),"")</f>
        <v>003</v>
      </c>
      <c r="AC340" s="51">
        <f>IFERROR(VALUE(MID($C340,1,2)),0)</f>
        <v>80</v>
      </c>
      <c r="AD340" s="44">
        <f>IFERROR(VALUE(MID($C340,4,3)),0)</f>
        <v>426</v>
      </c>
      <c r="AE340" s="51">
        <f>VALUE(RIGHT("00"&amp;AC340,2)&amp;RIGHT("000"&amp;AD340,3))</f>
        <v>80426</v>
      </c>
    </row>
    <row r="341" spans="1:31">
      <c r="A341" s="60" t="str">
        <f>IF(G341&amp;Q341&lt;&gt;"",W341&amp;Q341,"")</f>
        <v>WILD 004grey</v>
      </c>
      <c r="B341" s="60" t="str">
        <f>IF(C341&lt;&gt;"",LEFT(C341,9),"")</f>
        <v>80-427-08</v>
      </c>
      <c r="C341" s="73" t="s">
        <v>2723</v>
      </c>
      <c r="D341" s="73" t="s">
        <v>2724</v>
      </c>
      <c r="E341" s="73" t="s">
        <v>904</v>
      </c>
      <c r="F341" s="74">
        <v>57</v>
      </c>
      <c r="G341" s="73" t="s">
        <v>2098</v>
      </c>
      <c r="H341" s="73" t="s">
        <v>83</v>
      </c>
      <c r="I341" s="73" t="s">
        <v>2099</v>
      </c>
      <c r="J341" s="73" t="s">
        <v>327</v>
      </c>
      <c r="K341" s="73" t="s">
        <v>382</v>
      </c>
      <c r="L341" s="73" t="s">
        <v>383</v>
      </c>
      <c r="M341" s="73" t="s">
        <v>384</v>
      </c>
      <c r="O341" s="73" t="s">
        <v>386</v>
      </c>
      <c r="P341" s="73" t="s">
        <v>907</v>
      </c>
      <c r="Q341" s="73" t="s">
        <v>917</v>
      </c>
      <c r="R341" s="73" t="s">
        <v>83</v>
      </c>
      <c r="V341" s="60" t="str">
        <f>W341&amp;H341</f>
        <v>WILD 004серый</v>
      </c>
      <c r="W341" s="60" t="str">
        <f>_xlfn.LET(_xlpm.TextCell,TEXT(G341,"###"),IF(_xlpm.TextCell&lt;&gt;"",IF(StyleSpaceSplit,IFERROR(IF(FIND(" ",_xlpm.TextCell)&gt;=1,MID(_xlpm.TextCell,1,FIND(" ",_xlpm.TextCell)-1),_xlpm.TextCell),_xlpm.TextCell),_xlpm.TextCell),""))</f>
        <v>WILD 004</v>
      </c>
      <c r="X341" s="60" t="str">
        <f>IF(A341&lt;&gt;"",IFERROR(IF(FIND(" ",G341)&gt;=1,MID(G341,FIND(" ",G341)+1,LEN(G341)),""),""),"")</f>
        <v>004</v>
      </c>
      <c r="AC341" s="51">
        <f>IFERROR(VALUE(MID($C341,1,2)),0)</f>
        <v>80</v>
      </c>
      <c r="AD341" s="44">
        <f>IFERROR(VALUE(MID($C341,4,3)),0)</f>
        <v>427</v>
      </c>
      <c r="AE341" s="51">
        <f>VALUE(RIGHT("00"&amp;AC341,2)&amp;RIGHT("000"&amp;AD341,3))</f>
        <v>80427</v>
      </c>
    </row>
    <row r="342" spans="1:31">
      <c r="A342" s="60" t="str">
        <f>IF(G342&amp;Q342&lt;&gt;"",W342&amp;Q342,"")</f>
        <v>WILD 004grey</v>
      </c>
      <c r="B342" s="60" t="str">
        <f>IF(C342&lt;&gt;"",LEFT(C342,9),"")</f>
        <v>80-427-08</v>
      </c>
      <c r="C342" s="73" t="s">
        <v>2725</v>
      </c>
      <c r="D342" s="73" t="s">
        <v>2724</v>
      </c>
      <c r="E342" s="73" t="s">
        <v>910</v>
      </c>
      <c r="F342" s="74">
        <v>59</v>
      </c>
      <c r="G342" s="73" t="s">
        <v>2098</v>
      </c>
      <c r="H342" s="73" t="s">
        <v>83</v>
      </c>
      <c r="I342" s="73" t="s">
        <v>2099</v>
      </c>
      <c r="J342" s="73" t="s">
        <v>327</v>
      </c>
      <c r="K342" s="73" t="s">
        <v>382</v>
      </c>
      <c r="L342" s="73" t="s">
        <v>383</v>
      </c>
      <c r="M342" s="73" t="s">
        <v>384</v>
      </c>
      <c r="O342" s="73" t="s">
        <v>386</v>
      </c>
      <c r="P342" s="73" t="s">
        <v>907</v>
      </c>
      <c r="Q342" s="73" t="s">
        <v>917</v>
      </c>
      <c r="R342" s="73" t="s">
        <v>83</v>
      </c>
      <c r="V342" s="60" t="str">
        <f>W342&amp;H342</f>
        <v>WILD 004серый</v>
      </c>
      <c r="W342" s="60" t="str">
        <f>_xlfn.LET(_xlpm.TextCell,TEXT(G342,"###"),IF(_xlpm.TextCell&lt;&gt;"",IF(StyleSpaceSplit,IFERROR(IF(FIND(" ",_xlpm.TextCell)&gt;=1,MID(_xlpm.TextCell,1,FIND(" ",_xlpm.TextCell)-1),_xlpm.TextCell),_xlpm.TextCell),_xlpm.TextCell),""))</f>
        <v>WILD 004</v>
      </c>
      <c r="X342" s="60" t="str">
        <f>IF(A342&lt;&gt;"",IFERROR(IF(FIND(" ",G342)&gt;=1,MID(G342,FIND(" ",G342)+1,LEN(G342)),""),""),"")</f>
        <v>004</v>
      </c>
      <c r="AC342" s="51">
        <f>IFERROR(VALUE(MID($C342,1,2)),0)</f>
        <v>80</v>
      </c>
      <c r="AD342" s="44">
        <f>IFERROR(VALUE(MID($C342,4,3)),0)</f>
        <v>427</v>
      </c>
      <c r="AE342" s="51">
        <f>VALUE(RIGHT("00"&amp;AC342,2)&amp;RIGHT("000"&amp;AD342,3))</f>
        <v>80427</v>
      </c>
    </row>
    <row r="343" spans="1:31">
      <c r="A343" s="60" t="str">
        <f>IF(G343&amp;Q343&lt;&gt;"",W343&amp;Q343,"")</f>
        <v>WILD 004blue</v>
      </c>
      <c r="B343" s="60" t="str">
        <f>IF(C343&lt;&gt;"",LEFT(C343,9),"")</f>
        <v>80-427-06</v>
      </c>
      <c r="C343" s="73" t="s">
        <v>2096</v>
      </c>
      <c r="D343" s="73" t="s">
        <v>2097</v>
      </c>
      <c r="E343" s="73" t="s">
        <v>904</v>
      </c>
      <c r="F343" s="74">
        <v>57</v>
      </c>
      <c r="G343" s="73" t="s">
        <v>2098</v>
      </c>
      <c r="H343" s="73" t="s">
        <v>71</v>
      </c>
      <c r="I343" s="73" t="s">
        <v>2099</v>
      </c>
      <c r="J343" s="73" t="s">
        <v>327</v>
      </c>
      <c r="K343" s="73" t="s">
        <v>382</v>
      </c>
      <c r="L343" s="73" t="s">
        <v>383</v>
      </c>
      <c r="M343" s="73" t="s">
        <v>384</v>
      </c>
      <c r="O343" s="73" t="s">
        <v>386</v>
      </c>
      <c r="P343" s="73" t="s">
        <v>907</v>
      </c>
      <c r="Q343" s="73" t="s">
        <v>932</v>
      </c>
      <c r="R343" s="73" t="s">
        <v>71</v>
      </c>
      <c r="V343" s="60" t="str">
        <f>W343&amp;H343</f>
        <v>WILD 004синий</v>
      </c>
      <c r="W343" s="60" t="str">
        <f>_xlfn.LET(_xlpm.TextCell,TEXT(G343,"###"),IF(_xlpm.TextCell&lt;&gt;"",IF(StyleSpaceSplit,IFERROR(IF(FIND(" ",_xlpm.TextCell)&gt;=1,MID(_xlpm.TextCell,1,FIND(" ",_xlpm.TextCell)-1),_xlpm.TextCell),_xlpm.TextCell),_xlpm.TextCell),""))</f>
        <v>WILD 004</v>
      </c>
      <c r="X343" s="60" t="str">
        <f>IF(A343&lt;&gt;"",IFERROR(IF(FIND(" ",G343)&gt;=1,MID(G343,FIND(" ",G343)+1,LEN(G343)),""),""),"")</f>
        <v>004</v>
      </c>
      <c r="AC343" s="51">
        <f>IFERROR(VALUE(MID($C343,1,2)),0)</f>
        <v>80</v>
      </c>
      <c r="AD343" s="44">
        <f>IFERROR(VALUE(MID($C343,4,3)),0)</f>
        <v>427</v>
      </c>
      <c r="AE343" s="51">
        <f>VALUE(RIGHT("00"&amp;AC343,2)&amp;RIGHT("000"&amp;AD343,3))</f>
        <v>80427</v>
      </c>
    </row>
    <row r="344" spans="1:31">
      <c r="A344" s="60" t="str">
        <f>IF(G344&amp;Q344&lt;&gt;"",W344&amp;Q344,"")</f>
        <v>WILD 004blue</v>
      </c>
      <c r="B344" s="60" t="str">
        <f>IF(C344&lt;&gt;"",LEFT(C344,9),"")</f>
        <v>80-427-06</v>
      </c>
      <c r="C344" s="73" t="s">
        <v>2100</v>
      </c>
      <c r="D344" s="73" t="s">
        <v>2097</v>
      </c>
      <c r="E344" s="73" t="s">
        <v>910</v>
      </c>
      <c r="F344" s="74">
        <v>59</v>
      </c>
      <c r="G344" s="73" t="s">
        <v>2098</v>
      </c>
      <c r="H344" s="73" t="s">
        <v>71</v>
      </c>
      <c r="I344" s="73" t="s">
        <v>2099</v>
      </c>
      <c r="J344" s="73" t="s">
        <v>327</v>
      </c>
      <c r="K344" s="73" t="s">
        <v>382</v>
      </c>
      <c r="L344" s="73" t="s">
        <v>383</v>
      </c>
      <c r="M344" s="73" t="s">
        <v>384</v>
      </c>
      <c r="O344" s="73" t="s">
        <v>386</v>
      </c>
      <c r="P344" s="73" t="s">
        <v>907</v>
      </c>
      <c r="Q344" s="73" t="s">
        <v>932</v>
      </c>
      <c r="R344" s="73" t="s">
        <v>71</v>
      </c>
      <c r="V344" s="60" t="str">
        <f>W344&amp;H344</f>
        <v>WILD 004синий</v>
      </c>
      <c r="W344" s="60" t="str">
        <f>_xlfn.LET(_xlpm.TextCell,TEXT(G344,"###"),IF(_xlpm.TextCell&lt;&gt;"",IF(StyleSpaceSplit,IFERROR(IF(FIND(" ",_xlpm.TextCell)&gt;=1,MID(_xlpm.TextCell,1,FIND(" ",_xlpm.TextCell)-1),_xlpm.TextCell),_xlpm.TextCell),_xlpm.TextCell),""))</f>
        <v>WILD 004</v>
      </c>
      <c r="X344" s="60" t="str">
        <f>IF(A344&lt;&gt;"",IFERROR(IF(FIND(" ",G344)&gt;=1,MID(G344,FIND(" ",G344)+1,LEN(G344)),""),""),"")</f>
        <v>004</v>
      </c>
      <c r="AC344" s="51">
        <f>IFERROR(VALUE(MID($C344,1,2)),0)</f>
        <v>80</v>
      </c>
      <c r="AD344" s="44">
        <f>IFERROR(VALUE(MID($C344,4,3)),0)</f>
        <v>427</v>
      </c>
      <c r="AE344" s="51">
        <f>VALUE(RIGHT("00"&amp;AC344,2)&amp;RIGHT("000"&amp;AD344,3))</f>
        <v>80427</v>
      </c>
    </row>
    <row r="345" spans="1:31">
      <c r="A345" s="60" t="str">
        <f>IF(G345&amp;Q345&lt;&gt;"",W345&amp;Q345,"")</f>
        <v>WILD 015green</v>
      </c>
      <c r="B345" s="60" t="str">
        <f>IF(C345&lt;&gt;"",LEFT(C345,9),"")</f>
        <v>80-421-03</v>
      </c>
      <c r="C345" s="73" t="s">
        <v>2700</v>
      </c>
      <c r="D345" s="73" t="s">
        <v>2701</v>
      </c>
      <c r="E345" s="73" t="s">
        <v>910</v>
      </c>
      <c r="F345" s="74">
        <v>59</v>
      </c>
      <c r="G345" s="73" t="s">
        <v>2702</v>
      </c>
      <c r="H345" s="73" t="s">
        <v>195</v>
      </c>
      <c r="I345" s="73" t="s">
        <v>964</v>
      </c>
      <c r="J345" s="73" t="s">
        <v>327</v>
      </c>
      <c r="K345" s="73" t="s">
        <v>382</v>
      </c>
      <c r="L345" s="73" t="s">
        <v>383</v>
      </c>
      <c r="M345" s="73" t="s">
        <v>384</v>
      </c>
      <c r="O345" s="73" t="s">
        <v>386</v>
      </c>
      <c r="P345" s="73" t="s">
        <v>907</v>
      </c>
      <c r="Q345" s="73" t="s">
        <v>990</v>
      </c>
      <c r="R345" s="73" t="s">
        <v>195</v>
      </c>
      <c r="V345" s="60" t="str">
        <f>W345&amp;H345</f>
        <v>WILD 015оливковый</v>
      </c>
      <c r="W345" s="60" t="str">
        <f>_xlfn.LET(_xlpm.TextCell,TEXT(G345,"###"),IF(_xlpm.TextCell&lt;&gt;"",IF(StyleSpaceSplit,IFERROR(IF(FIND(" ",_xlpm.TextCell)&gt;=1,MID(_xlpm.TextCell,1,FIND(" ",_xlpm.TextCell)-1),_xlpm.TextCell),_xlpm.TextCell),_xlpm.TextCell),""))</f>
        <v>WILD 015</v>
      </c>
      <c r="X345" s="60" t="str">
        <f>IF(A345&lt;&gt;"",IFERROR(IF(FIND(" ",G345)&gt;=1,MID(G345,FIND(" ",G345)+1,LEN(G345)),""),""),"")</f>
        <v>015</v>
      </c>
      <c r="AC345" s="51">
        <f>IFERROR(VALUE(MID($C345,1,2)),0)</f>
        <v>80</v>
      </c>
      <c r="AD345" s="44">
        <f>IFERROR(VALUE(MID($C345,4,3)),0)</f>
        <v>421</v>
      </c>
      <c r="AE345" s="51">
        <f>VALUE(RIGHT("00"&amp;AC345,2)&amp;RIGHT("000"&amp;AD345,3))</f>
        <v>80421</v>
      </c>
    </row>
    <row r="346" spans="1:31">
      <c r="A346" s="60" t="str">
        <f>IF(G346&amp;Q346&lt;&gt;"",W346&amp;Q346,"")</f>
        <v>WILD 019white</v>
      </c>
      <c r="B346" s="60" t="str">
        <f>IF(C346&lt;&gt;"",LEFT(C346,9),"")</f>
        <v>80-465-17</v>
      </c>
      <c r="C346" s="73" t="s">
        <v>2888</v>
      </c>
      <c r="D346" s="73" t="s">
        <v>2889</v>
      </c>
      <c r="E346" s="73" t="s">
        <v>904</v>
      </c>
      <c r="F346" s="74">
        <v>57</v>
      </c>
      <c r="G346" s="73" t="s">
        <v>2890</v>
      </c>
      <c r="H346" s="73" t="s">
        <v>57</v>
      </c>
      <c r="I346" s="73" t="s">
        <v>964</v>
      </c>
      <c r="J346" s="73" t="s">
        <v>327</v>
      </c>
      <c r="K346" s="73" t="s">
        <v>382</v>
      </c>
      <c r="L346" s="73" t="s">
        <v>383</v>
      </c>
      <c r="M346" s="73" t="s">
        <v>384</v>
      </c>
      <c r="O346" s="73" t="s">
        <v>386</v>
      </c>
      <c r="P346" s="73" t="s">
        <v>907</v>
      </c>
      <c r="Q346" s="73" t="s">
        <v>908</v>
      </c>
      <c r="R346" s="73" t="s">
        <v>57</v>
      </c>
      <c r="V346" s="60" t="str">
        <f>W346&amp;H346</f>
        <v>WILD 019белый</v>
      </c>
      <c r="W346" s="60" t="str">
        <f>_xlfn.LET(_xlpm.TextCell,TEXT(G346,"###"),IF(_xlpm.TextCell&lt;&gt;"",IF(StyleSpaceSplit,IFERROR(IF(FIND(" ",_xlpm.TextCell)&gt;=1,MID(_xlpm.TextCell,1,FIND(" ",_xlpm.TextCell)-1),_xlpm.TextCell),_xlpm.TextCell),_xlpm.TextCell),""))</f>
        <v>WILD 019</v>
      </c>
      <c r="X346" s="60" t="str">
        <f>IF(A346&lt;&gt;"",IFERROR(IF(FIND(" ",G346)&gt;=1,MID(G346,FIND(" ",G346)+1,LEN(G346)),""),""),"")</f>
        <v>019</v>
      </c>
      <c r="AC346" s="51">
        <f>IFERROR(VALUE(MID($C346,1,2)),0)</f>
        <v>80</v>
      </c>
      <c r="AD346" s="44">
        <f>IFERROR(VALUE(MID($C346,4,3)),0)</f>
        <v>465</v>
      </c>
      <c r="AE346" s="51">
        <f>VALUE(RIGHT("00"&amp;AC346,2)&amp;RIGHT("000"&amp;AD346,3))</f>
        <v>80465</v>
      </c>
    </row>
    <row r="347" spans="1:31">
      <c r="A347" s="60" t="str">
        <f>IF(G347&amp;Q347&lt;&gt;"",W347&amp;Q347,"")</f>
        <v>WILD 024grey</v>
      </c>
      <c r="B347" s="60" t="str">
        <f>IF(C347&lt;&gt;"",LEFT(C347,9),"")</f>
        <v>80-666-08</v>
      </c>
      <c r="C347" s="73" t="s">
        <v>3910</v>
      </c>
      <c r="D347" s="73" t="s">
        <v>3911</v>
      </c>
      <c r="E347" s="73" t="s">
        <v>931</v>
      </c>
      <c r="F347" s="74">
        <v>0</v>
      </c>
      <c r="G347" s="73" t="s">
        <v>3912</v>
      </c>
      <c r="H347" s="73" t="s">
        <v>83</v>
      </c>
      <c r="I347" s="73" t="s">
        <v>964</v>
      </c>
      <c r="J347" s="73" t="s">
        <v>327</v>
      </c>
      <c r="K347" s="73" t="s">
        <v>382</v>
      </c>
      <c r="L347" s="73" t="s">
        <v>383</v>
      </c>
      <c r="M347" s="73" t="s">
        <v>384</v>
      </c>
      <c r="O347" s="73" t="s">
        <v>386</v>
      </c>
      <c r="P347" s="73" t="s">
        <v>907</v>
      </c>
      <c r="Q347" s="73" t="s">
        <v>917</v>
      </c>
      <c r="R347" s="73" t="s">
        <v>83</v>
      </c>
      <c r="V347" s="60" t="str">
        <f>W347&amp;H347</f>
        <v>WILD 024серый</v>
      </c>
      <c r="W347" s="60" t="str">
        <f>_xlfn.LET(_xlpm.TextCell,TEXT(G347,"###"),IF(_xlpm.TextCell&lt;&gt;"",IF(StyleSpaceSplit,IFERROR(IF(FIND(" ",_xlpm.TextCell)&gt;=1,MID(_xlpm.TextCell,1,FIND(" ",_xlpm.TextCell)-1),_xlpm.TextCell),_xlpm.TextCell),_xlpm.TextCell),""))</f>
        <v>WILD 024</v>
      </c>
      <c r="X347" s="60" t="str">
        <f>IF(A347&lt;&gt;"",IFERROR(IF(FIND(" ",G347)&gt;=1,MID(G347,FIND(" ",G347)+1,LEN(G347)),""),""),"")</f>
        <v>024</v>
      </c>
      <c r="AC347" s="51">
        <f>IFERROR(VALUE(MID($C347,1,2)),0)</f>
        <v>80</v>
      </c>
      <c r="AD347" s="44">
        <f>IFERROR(VALUE(MID($C347,4,3)),0)</f>
        <v>666</v>
      </c>
      <c r="AE347" s="51">
        <f>VALUE(RIGHT("00"&amp;AC347,2)&amp;RIGHT("000"&amp;AD347,3))</f>
        <v>80666</v>
      </c>
    </row>
    <row r="348" spans="1:31">
      <c r="A348" s="60" t="str">
        <f>IF(G348&amp;Q348&lt;&gt;"",W348&amp;Q348,"")</f>
        <v>WILD 025white</v>
      </c>
      <c r="B348" s="60" t="str">
        <f>IF(C348&lt;&gt;"",LEFT(C348,9),"")</f>
        <v>80-667-17</v>
      </c>
      <c r="C348" s="73" t="s">
        <v>3913</v>
      </c>
      <c r="D348" s="73" t="s">
        <v>3914</v>
      </c>
      <c r="E348" s="73" t="s">
        <v>931</v>
      </c>
      <c r="F348" s="74">
        <v>0</v>
      </c>
      <c r="G348" s="73" t="s">
        <v>3915</v>
      </c>
      <c r="H348" s="73" t="s">
        <v>57</v>
      </c>
      <c r="I348" s="73" t="s">
        <v>964</v>
      </c>
      <c r="J348" s="73" t="s">
        <v>356</v>
      </c>
      <c r="K348" s="73" t="s">
        <v>382</v>
      </c>
      <c r="L348" s="73" t="s">
        <v>383</v>
      </c>
      <c r="M348" s="73" t="s">
        <v>384</v>
      </c>
      <c r="O348" s="73" t="s">
        <v>386</v>
      </c>
      <c r="P348" s="73" t="s">
        <v>907</v>
      </c>
      <c r="Q348" s="73" t="s">
        <v>908</v>
      </c>
      <c r="R348" s="73" t="s">
        <v>57</v>
      </c>
      <c r="V348" s="60" t="str">
        <f>W348&amp;H348</f>
        <v>WILD 025белый</v>
      </c>
      <c r="W348" s="60" t="str">
        <f>_xlfn.LET(_xlpm.TextCell,TEXT(G348,"###"),IF(_xlpm.TextCell&lt;&gt;"",IF(StyleSpaceSplit,IFERROR(IF(FIND(" ",_xlpm.TextCell)&gt;=1,MID(_xlpm.TextCell,1,FIND(" ",_xlpm.TextCell)-1),_xlpm.TextCell),_xlpm.TextCell),_xlpm.TextCell),""))</f>
        <v>WILD 025</v>
      </c>
      <c r="X348" s="60" t="str">
        <f>IF(A348&lt;&gt;"",IFERROR(IF(FIND(" ",G348)&gt;=1,MID(G348,FIND(" ",G348)+1,LEN(G348)),""),""),"")</f>
        <v>025</v>
      </c>
      <c r="AC348" s="51">
        <f>IFERROR(VALUE(MID($C348,1,2)),0)</f>
        <v>80</v>
      </c>
      <c r="AD348" s="44">
        <f>IFERROR(VALUE(MID($C348,4,3)),0)</f>
        <v>667</v>
      </c>
      <c r="AE348" s="51">
        <f>VALUE(RIGHT("00"&amp;AC348,2)&amp;RIGHT("000"&amp;AD348,3))</f>
        <v>80667</v>
      </c>
    </row>
    <row r="349" spans="1:31">
      <c r="A349" s="60" t="str">
        <f>IF(G349&amp;Q349&lt;&gt;"",W349&amp;Q349,"")</f>
        <v>WILD 026beige</v>
      </c>
      <c r="B349" s="60" t="str">
        <f>IF(C349&lt;&gt;"",LEFT(C349,9),"")</f>
        <v>80-668-02</v>
      </c>
      <c r="C349" s="73" t="s">
        <v>3916</v>
      </c>
      <c r="D349" s="73" t="s">
        <v>3917</v>
      </c>
      <c r="E349" s="73" t="s">
        <v>931</v>
      </c>
      <c r="F349" s="74">
        <v>0</v>
      </c>
      <c r="G349" s="73" t="s">
        <v>3918</v>
      </c>
      <c r="H349" s="73" t="s">
        <v>63</v>
      </c>
      <c r="I349" s="73" t="s">
        <v>1486</v>
      </c>
      <c r="J349" s="73" t="s">
        <v>327</v>
      </c>
      <c r="K349" s="73" t="s">
        <v>382</v>
      </c>
      <c r="L349" s="73" t="s">
        <v>383</v>
      </c>
      <c r="M349" s="73" t="s">
        <v>384</v>
      </c>
      <c r="O349" s="73" t="s">
        <v>386</v>
      </c>
      <c r="P349" s="73" t="s">
        <v>907</v>
      </c>
      <c r="Q349" s="73" t="s">
        <v>937</v>
      </c>
      <c r="R349" s="73" t="s">
        <v>63</v>
      </c>
      <c r="V349" s="60" t="str">
        <f>W349&amp;H349</f>
        <v>WILD 026бежевый</v>
      </c>
      <c r="W349" s="60" t="str">
        <f>_xlfn.LET(_xlpm.TextCell,TEXT(G349,"###"),IF(_xlpm.TextCell&lt;&gt;"",IF(StyleSpaceSplit,IFERROR(IF(FIND(" ",_xlpm.TextCell)&gt;=1,MID(_xlpm.TextCell,1,FIND(" ",_xlpm.TextCell)-1),_xlpm.TextCell),_xlpm.TextCell),_xlpm.TextCell),""))</f>
        <v>WILD 026</v>
      </c>
      <c r="X349" s="60" t="str">
        <f>IF(A349&lt;&gt;"",IFERROR(IF(FIND(" ",G349)&gt;=1,MID(G349,FIND(" ",G349)+1,LEN(G349)),""),""),"")</f>
        <v>026</v>
      </c>
      <c r="AC349" s="51">
        <f>IFERROR(VALUE(MID($C349,1,2)),0)</f>
        <v>80</v>
      </c>
      <c r="AD349" s="44">
        <f>IFERROR(VALUE(MID($C349,4,3)),0)</f>
        <v>668</v>
      </c>
      <c r="AE349" s="51">
        <f>VALUE(RIGHT("00"&amp;AC349,2)&amp;RIGHT("000"&amp;AD349,3))</f>
        <v>80668</v>
      </c>
    </row>
    <row r="350" spans="1:31">
      <c r="A350" s="60" t="str">
        <f>IF(G350&amp;Q350&lt;&gt;"",W350&amp;Q350,"")</f>
        <v>WILD 029blue</v>
      </c>
      <c r="B350" s="60" t="str">
        <f>IF(C350&lt;&gt;"",LEFT(C350,9),"")</f>
        <v>80-669-19</v>
      </c>
      <c r="C350" s="73" t="s">
        <v>3919</v>
      </c>
      <c r="D350" s="73" t="s">
        <v>3920</v>
      </c>
      <c r="E350" s="73" t="s">
        <v>931</v>
      </c>
      <c r="F350" s="74">
        <v>0</v>
      </c>
      <c r="G350" s="73" t="s">
        <v>3921</v>
      </c>
      <c r="H350" s="73" t="s">
        <v>91</v>
      </c>
      <c r="I350" s="73" t="s">
        <v>1486</v>
      </c>
      <c r="J350" s="73" t="s">
        <v>327</v>
      </c>
      <c r="K350" s="73" t="s">
        <v>382</v>
      </c>
      <c r="L350" s="73" t="s">
        <v>383</v>
      </c>
      <c r="M350" s="73" t="s">
        <v>384</v>
      </c>
      <c r="O350" s="73" t="s">
        <v>386</v>
      </c>
      <c r="P350" s="73" t="s">
        <v>907</v>
      </c>
      <c r="Q350" s="73" t="s">
        <v>932</v>
      </c>
      <c r="R350" s="73" t="s">
        <v>91</v>
      </c>
      <c r="V350" s="60" t="str">
        <f>W350&amp;H350</f>
        <v>WILD 029голубой</v>
      </c>
      <c r="W350" s="60" t="str">
        <f>_xlfn.LET(_xlpm.TextCell,TEXT(G350,"###"),IF(_xlpm.TextCell&lt;&gt;"",IF(StyleSpaceSplit,IFERROR(IF(FIND(" ",_xlpm.TextCell)&gt;=1,MID(_xlpm.TextCell,1,FIND(" ",_xlpm.TextCell)-1),_xlpm.TextCell),_xlpm.TextCell),_xlpm.TextCell),""))</f>
        <v>WILD 029</v>
      </c>
      <c r="X350" s="60" t="str">
        <f>IF(A350&lt;&gt;"",IFERROR(IF(FIND(" ",G350)&gt;=1,MID(G350,FIND(" ",G350)+1,LEN(G350)),""),""),"")</f>
        <v>029</v>
      </c>
      <c r="AC350" s="51">
        <f>IFERROR(VALUE(MID($C350,1,2)),0)</f>
        <v>80</v>
      </c>
      <c r="AD350" s="44">
        <f>IFERROR(VALUE(MID($C350,4,3)),0)</f>
        <v>669</v>
      </c>
      <c r="AE350" s="51">
        <f>VALUE(RIGHT("00"&amp;AC350,2)&amp;RIGHT("000"&amp;AD350,3))</f>
        <v>80669</v>
      </c>
    </row>
    <row r="351" spans="1:31">
      <c r="A351" s="60" t="str">
        <f>IF(G351&amp;Q351&lt;&gt;"",W351&amp;Q351,"")</f>
        <v>WILD 032navy</v>
      </c>
      <c r="B351" s="60" t="str">
        <f>IF(C351&lt;&gt;"",LEFT(C351,9),"")</f>
        <v>80-670-16</v>
      </c>
      <c r="C351" s="73" t="s">
        <v>3922</v>
      </c>
      <c r="D351" s="73" t="s">
        <v>3923</v>
      </c>
      <c r="E351" s="73" t="s">
        <v>931</v>
      </c>
      <c r="F351" s="74">
        <v>0</v>
      </c>
      <c r="G351" s="73" t="s">
        <v>3924</v>
      </c>
      <c r="H351" s="73" t="s">
        <v>55</v>
      </c>
      <c r="I351" s="73" t="s">
        <v>964</v>
      </c>
      <c r="J351" s="73" t="s">
        <v>327</v>
      </c>
      <c r="K351" s="73" t="s">
        <v>382</v>
      </c>
      <c r="L351" s="73" t="s">
        <v>383</v>
      </c>
      <c r="M351" s="73" t="s">
        <v>384</v>
      </c>
      <c r="O351" s="73" t="s">
        <v>386</v>
      </c>
      <c r="P351" s="73" t="s">
        <v>907</v>
      </c>
      <c r="Q351" s="73" t="s">
        <v>1003</v>
      </c>
      <c r="R351" s="73" t="s">
        <v>71</v>
      </c>
      <c r="V351" s="60" t="str">
        <f>W351&amp;H351</f>
        <v>WILD 032темно-синий</v>
      </c>
      <c r="W351" s="60" t="str">
        <f>_xlfn.LET(_xlpm.TextCell,TEXT(G351,"###"),IF(_xlpm.TextCell&lt;&gt;"",IF(StyleSpaceSplit,IFERROR(IF(FIND(" ",_xlpm.TextCell)&gt;=1,MID(_xlpm.TextCell,1,FIND(" ",_xlpm.TextCell)-1),_xlpm.TextCell),_xlpm.TextCell),_xlpm.TextCell),""))</f>
        <v>WILD 032</v>
      </c>
      <c r="X351" s="60" t="str">
        <f>IF(A351&lt;&gt;"",IFERROR(IF(FIND(" ",G351)&gt;=1,MID(G351,FIND(" ",G351)+1,LEN(G351)),""),""),"")</f>
        <v>032</v>
      </c>
      <c r="AC351" s="51">
        <f>IFERROR(VALUE(MID($C351,1,2)),0)</f>
        <v>80</v>
      </c>
      <c r="AD351" s="44">
        <f>IFERROR(VALUE(MID($C351,4,3)),0)</f>
        <v>670</v>
      </c>
      <c r="AE351" s="51">
        <f>VALUE(RIGHT("00"&amp;AC351,2)&amp;RIGHT("000"&amp;AD351,3))</f>
        <v>80670</v>
      </c>
    </row>
    <row r="352" spans="1:31">
      <c r="A352" s="60" t="str">
        <f>IF(G352&amp;Q352&lt;&gt;"",W352&amp;Q352,"")</f>
        <v>WILD 033grey</v>
      </c>
      <c r="B352" s="60" t="str">
        <f>IF(C352&lt;&gt;"",LEFT(C352,9),"")</f>
        <v>80-671-08</v>
      </c>
      <c r="C352" s="73" t="s">
        <v>3925</v>
      </c>
      <c r="D352" s="73" t="s">
        <v>3926</v>
      </c>
      <c r="E352" s="73" t="s">
        <v>931</v>
      </c>
      <c r="F352" s="74">
        <v>0</v>
      </c>
      <c r="G352" s="73" t="s">
        <v>3927</v>
      </c>
      <c r="H352" s="73" t="s">
        <v>83</v>
      </c>
      <c r="I352" s="73" t="s">
        <v>1486</v>
      </c>
      <c r="J352" s="73" t="s">
        <v>327</v>
      </c>
      <c r="K352" s="73" t="s">
        <v>382</v>
      </c>
      <c r="L352" s="73" t="s">
        <v>383</v>
      </c>
      <c r="M352" s="73" t="s">
        <v>384</v>
      </c>
      <c r="O352" s="73" t="s">
        <v>386</v>
      </c>
      <c r="P352" s="73" t="s">
        <v>907</v>
      </c>
      <c r="Q352" s="73" t="s">
        <v>917</v>
      </c>
      <c r="R352" s="73" t="s">
        <v>83</v>
      </c>
      <c r="V352" s="60" t="str">
        <f>W352&amp;H352</f>
        <v>WILD 033серый</v>
      </c>
      <c r="W352" s="60" t="str">
        <f>_xlfn.LET(_xlpm.TextCell,TEXT(G352,"###"),IF(_xlpm.TextCell&lt;&gt;"",IF(StyleSpaceSplit,IFERROR(IF(FIND(" ",_xlpm.TextCell)&gt;=1,MID(_xlpm.TextCell,1,FIND(" ",_xlpm.TextCell)-1),_xlpm.TextCell),_xlpm.TextCell),_xlpm.TextCell),""))</f>
        <v>WILD 033</v>
      </c>
      <c r="X352" s="60" t="str">
        <f>IF(A352&lt;&gt;"",IFERROR(IF(FIND(" ",G352)&gt;=1,MID(G352,FIND(" ",G352)+1,LEN(G352)),""),""),"")</f>
        <v>033</v>
      </c>
      <c r="AC352" s="51">
        <f>IFERROR(VALUE(MID($C352,1,2)),0)</f>
        <v>80</v>
      </c>
      <c r="AD352" s="44">
        <f>IFERROR(VALUE(MID($C352,4,3)),0)</f>
        <v>671</v>
      </c>
      <c r="AE352" s="51">
        <f>VALUE(RIGHT("00"&amp;AC352,2)&amp;RIGHT("000"&amp;AD352,3))</f>
        <v>80671</v>
      </c>
    </row>
    <row r="353" spans="1:31">
      <c r="A353" s="60" t="str">
        <f>IF(G353&amp;Q353&lt;&gt;"",W353&amp;Q353,"")</f>
        <v>WILD 036beige</v>
      </c>
      <c r="B353" s="60" t="str">
        <f>IF(C353&lt;&gt;"",LEFT(C353,9),"")</f>
        <v>80-672-02</v>
      </c>
      <c r="C353" s="73" t="s">
        <v>3928</v>
      </c>
      <c r="D353" s="73" t="s">
        <v>3929</v>
      </c>
      <c r="E353" s="73" t="s">
        <v>931</v>
      </c>
      <c r="F353" s="74">
        <v>0</v>
      </c>
      <c r="G353" s="73" t="s">
        <v>3930</v>
      </c>
      <c r="H353" s="73" t="s">
        <v>63</v>
      </c>
      <c r="I353" s="73" t="s">
        <v>906</v>
      </c>
      <c r="J353" s="73" t="s">
        <v>327</v>
      </c>
      <c r="K353" s="73" t="s">
        <v>382</v>
      </c>
      <c r="L353" s="73" t="s">
        <v>383</v>
      </c>
      <c r="M353" s="73" t="s">
        <v>384</v>
      </c>
      <c r="N353" s="73" t="s">
        <v>43</v>
      </c>
      <c r="O353" s="73" t="s">
        <v>386</v>
      </c>
      <c r="P353" s="73" t="s">
        <v>907</v>
      </c>
      <c r="Q353" s="73" t="s">
        <v>937</v>
      </c>
      <c r="R353" s="73" t="s">
        <v>63</v>
      </c>
      <c r="V353" s="60" t="str">
        <f>W353&amp;H353</f>
        <v>WILD 036бежевый</v>
      </c>
      <c r="W353" s="60" t="str">
        <f>_xlfn.LET(_xlpm.TextCell,TEXT(G353,"###"),IF(_xlpm.TextCell&lt;&gt;"",IF(StyleSpaceSplit,IFERROR(IF(FIND(" ",_xlpm.TextCell)&gt;=1,MID(_xlpm.TextCell,1,FIND(" ",_xlpm.TextCell)-1),_xlpm.TextCell),_xlpm.TextCell),_xlpm.TextCell),""))</f>
        <v>WILD 036</v>
      </c>
      <c r="X353" s="60" t="str">
        <f>IF(A353&lt;&gt;"",IFERROR(IF(FIND(" ",G353)&gt;=1,MID(G353,FIND(" ",G353)+1,LEN(G353)),""),""),"")</f>
        <v>036</v>
      </c>
      <c r="AC353" s="51">
        <f>IFERROR(VALUE(MID($C353,1,2)),0)</f>
        <v>80</v>
      </c>
      <c r="AD353" s="44">
        <f>IFERROR(VALUE(MID($C353,4,3)),0)</f>
        <v>672</v>
      </c>
      <c r="AE353" s="51">
        <f>VALUE(RIGHT("00"&amp;AC353,2)&amp;RIGHT("000"&amp;AD353,3))</f>
        <v>80672</v>
      </c>
    </row>
    <row r="354" spans="1:31">
      <c r="A354" s="60" t="str">
        <f>IF(G354&amp;Q354&lt;&gt;"",W354&amp;Q354,"")</f>
        <v>WILD 036blue</v>
      </c>
      <c r="B354" s="60" t="str">
        <f>IF(C354&lt;&gt;"",LEFT(C354,9),"")</f>
        <v>80-672-19</v>
      </c>
      <c r="C354" s="73" t="s">
        <v>4423</v>
      </c>
      <c r="D354" s="73" t="s">
        <v>4424</v>
      </c>
      <c r="E354" s="73" t="s">
        <v>904</v>
      </c>
      <c r="F354" s="74">
        <v>57</v>
      </c>
      <c r="G354" s="73" t="s">
        <v>3930</v>
      </c>
      <c r="H354" s="73" t="s">
        <v>91</v>
      </c>
      <c r="I354" s="73" t="s">
        <v>906</v>
      </c>
      <c r="J354" s="73" t="s">
        <v>327</v>
      </c>
      <c r="K354" s="73" t="s">
        <v>382</v>
      </c>
      <c r="L354" s="73" t="s">
        <v>383</v>
      </c>
      <c r="M354" s="73" t="s">
        <v>384</v>
      </c>
      <c r="N354" s="73" t="s">
        <v>43</v>
      </c>
      <c r="O354" s="73" t="s">
        <v>386</v>
      </c>
      <c r="P354" s="73" t="s">
        <v>907</v>
      </c>
      <c r="Q354" s="73" t="s">
        <v>932</v>
      </c>
      <c r="R354" s="73" t="s">
        <v>91</v>
      </c>
      <c r="V354" s="60" t="str">
        <f>W354&amp;H354</f>
        <v>WILD 036голубой</v>
      </c>
      <c r="W354" s="60" t="str">
        <f>_xlfn.LET(_xlpm.TextCell,TEXT(G354,"###"),IF(_xlpm.TextCell&lt;&gt;"",IF(StyleSpaceSplit,IFERROR(IF(FIND(" ",_xlpm.TextCell)&gt;=1,MID(_xlpm.TextCell,1,FIND(" ",_xlpm.TextCell)-1),_xlpm.TextCell),_xlpm.TextCell),_xlpm.TextCell),""))</f>
        <v>WILD 036</v>
      </c>
      <c r="X354" s="60" t="str">
        <f>IF(A354&lt;&gt;"",IFERROR(IF(FIND(" ",G354)&gt;=1,MID(G354,FIND(" ",G354)+1,LEN(G354)),""),""),"")</f>
        <v>036</v>
      </c>
      <c r="AC354" s="51">
        <f>IFERROR(VALUE(MID($C354,1,2)),0)</f>
        <v>80</v>
      </c>
      <c r="AD354" s="44">
        <f>IFERROR(VALUE(MID($C354,4,3)),0)</f>
        <v>672</v>
      </c>
      <c r="AE354" s="51">
        <f>VALUE(RIGHT("00"&amp;AC354,2)&amp;RIGHT("000"&amp;AD354,3))</f>
        <v>80672</v>
      </c>
    </row>
    <row r="355" spans="1:31">
      <c r="A355" s="60" t="str">
        <f>IF(G355&amp;Q355&lt;&gt;"",W355&amp;Q355,"")</f>
        <v>WILD 036blue</v>
      </c>
      <c r="B355" s="60" t="str">
        <f>IF(C355&lt;&gt;"",LEFT(C355,9),"")</f>
        <v>80-672-19</v>
      </c>
      <c r="C355" s="73" t="s">
        <v>4425</v>
      </c>
      <c r="D355" s="73" t="s">
        <v>4424</v>
      </c>
      <c r="E355" s="73" t="s">
        <v>910</v>
      </c>
      <c r="F355" s="74">
        <v>59</v>
      </c>
      <c r="G355" s="73" t="s">
        <v>3930</v>
      </c>
      <c r="H355" s="73" t="s">
        <v>91</v>
      </c>
      <c r="I355" s="73" t="s">
        <v>906</v>
      </c>
      <c r="J355" s="73" t="s">
        <v>327</v>
      </c>
      <c r="K355" s="73" t="s">
        <v>382</v>
      </c>
      <c r="L355" s="73" t="s">
        <v>383</v>
      </c>
      <c r="M355" s="73" t="s">
        <v>384</v>
      </c>
      <c r="N355" s="73" t="s">
        <v>43</v>
      </c>
      <c r="O355" s="73" t="s">
        <v>386</v>
      </c>
      <c r="P355" s="73" t="s">
        <v>907</v>
      </c>
      <c r="Q355" s="73" t="s">
        <v>932</v>
      </c>
      <c r="R355" s="73" t="s">
        <v>91</v>
      </c>
      <c r="V355" s="60" t="str">
        <f>W355&amp;H355</f>
        <v>WILD 036голубой</v>
      </c>
      <c r="W355" s="60" t="str">
        <f>_xlfn.LET(_xlpm.TextCell,TEXT(G355,"###"),IF(_xlpm.TextCell&lt;&gt;"",IF(StyleSpaceSplit,IFERROR(IF(FIND(" ",_xlpm.TextCell)&gt;=1,MID(_xlpm.TextCell,1,FIND(" ",_xlpm.TextCell)-1),_xlpm.TextCell),_xlpm.TextCell),_xlpm.TextCell),""))</f>
        <v>WILD 036</v>
      </c>
      <c r="X355" s="60" t="str">
        <f>IF(A355&lt;&gt;"",IFERROR(IF(FIND(" ",G355)&gt;=1,MID(G355,FIND(" ",G355)+1,LEN(G355)),""),""),"")</f>
        <v>036</v>
      </c>
      <c r="AC355" s="51">
        <f>IFERROR(VALUE(MID($C355,1,2)),0)</f>
        <v>80</v>
      </c>
      <c r="AD355" s="44">
        <f>IFERROR(VALUE(MID($C355,4,3)),0)</f>
        <v>672</v>
      </c>
      <c r="AE355" s="51">
        <f>VALUE(RIGHT("00"&amp;AC355,2)&amp;RIGHT("000"&amp;AD355,3))</f>
        <v>80672</v>
      </c>
    </row>
    <row r="356" spans="1:31">
      <c r="A356" s="60" t="str">
        <f>IF(G356&amp;Q356&lt;&gt;"",W356&amp;Q356,"")</f>
        <v>WILD 036red</v>
      </c>
      <c r="B356" s="60" t="str">
        <f>IF(C356&lt;&gt;"",LEFT(C356,9),"")</f>
        <v>80-672-18</v>
      </c>
      <c r="C356" s="73" t="s">
        <v>4432</v>
      </c>
      <c r="D356" s="73" t="s">
        <v>4433</v>
      </c>
      <c r="E356" s="73" t="s">
        <v>904</v>
      </c>
      <c r="F356" s="74">
        <v>57</v>
      </c>
      <c r="G356" s="73" t="s">
        <v>3930</v>
      </c>
      <c r="H356" s="73" t="s">
        <v>78</v>
      </c>
      <c r="I356" s="73" t="s">
        <v>906</v>
      </c>
      <c r="J356" s="73" t="s">
        <v>327</v>
      </c>
      <c r="K356" s="73" t="s">
        <v>382</v>
      </c>
      <c r="L356" s="73" t="s">
        <v>383</v>
      </c>
      <c r="M356" s="73" t="s">
        <v>384</v>
      </c>
      <c r="N356" s="73" t="s">
        <v>43</v>
      </c>
      <c r="O356" s="73" t="s">
        <v>386</v>
      </c>
      <c r="P356" s="73" t="s">
        <v>907</v>
      </c>
      <c r="Q356" s="73" t="s">
        <v>969</v>
      </c>
      <c r="R356" s="73" t="s">
        <v>78</v>
      </c>
      <c r="V356" s="60" t="str">
        <f>W356&amp;H356</f>
        <v>WILD 036красный</v>
      </c>
      <c r="W356" s="60" t="str">
        <f>_xlfn.LET(_xlpm.TextCell,TEXT(G356,"###"),IF(_xlpm.TextCell&lt;&gt;"",IF(StyleSpaceSplit,IFERROR(IF(FIND(" ",_xlpm.TextCell)&gt;=1,MID(_xlpm.TextCell,1,FIND(" ",_xlpm.TextCell)-1),_xlpm.TextCell),_xlpm.TextCell),_xlpm.TextCell),""))</f>
        <v>WILD 036</v>
      </c>
      <c r="X356" s="60" t="str">
        <f>IF(A356&lt;&gt;"",IFERROR(IF(FIND(" ",G356)&gt;=1,MID(G356,FIND(" ",G356)+1,LEN(G356)),""),""),"")</f>
        <v>036</v>
      </c>
      <c r="AC356" s="51">
        <f>IFERROR(VALUE(MID($C356,1,2)),0)</f>
        <v>80</v>
      </c>
      <c r="AD356" s="44">
        <f>IFERROR(VALUE(MID($C356,4,3)),0)</f>
        <v>672</v>
      </c>
      <c r="AE356" s="51">
        <f>VALUE(RIGHT("00"&amp;AC356,2)&amp;RIGHT("000"&amp;AD356,3))</f>
        <v>80672</v>
      </c>
    </row>
    <row r="357" spans="1:31">
      <c r="A357" s="60" t="str">
        <f>IF(G357&amp;Q357&lt;&gt;"",W357&amp;Q357,"")</f>
        <v>WILD 036red</v>
      </c>
      <c r="B357" s="60" t="str">
        <f>IF(C357&lt;&gt;"",LEFT(C357,9),"")</f>
        <v>80-672-18</v>
      </c>
      <c r="C357" s="73" t="s">
        <v>4434</v>
      </c>
      <c r="D357" s="73" t="s">
        <v>4433</v>
      </c>
      <c r="E357" s="73" t="s">
        <v>910</v>
      </c>
      <c r="F357" s="74">
        <v>59</v>
      </c>
      <c r="G357" s="73" t="s">
        <v>3930</v>
      </c>
      <c r="H357" s="73" t="s">
        <v>78</v>
      </c>
      <c r="I357" s="73" t="s">
        <v>906</v>
      </c>
      <c r="J357" s="73" t="s">
        <v>327</v>
      </c>
      <c r="K357" s="73" t="s">
        <v>382</v>
      </c>
      <c r="L357" s="73" t="s">
        <v>383</v>
      </c>
      <c r="M357" s="73" t="s">
        <v>384</v>
      </c>
      <c r="N357" s="73" t="s">
        <v>43</v>
      </c>
      <c r="O357" s="73" t="s">
        <v>386</v>
      </c>
      <c r="P357" s="73" t="s">
        <v>907</v>
      </c>
      <c r="Q357" s="73" t="s">
        <v>969</v>
      </c>
      <c r="R357" s="73" t="s">
        <v>78</v>
      </c>
      <c r="V357" s="60" t="str">
        <f>W357&amp;H357</f>
        <v>WILD 036красный</v>
      </c>
      <c r="W357" s="60" t="str">
        <f>_xlfn.LET(_xlpm.TextCell,TEXT(G357,"###"),IF(_xlpm.TextCell&lt;&gt;"",IF(StyleSpaceSplit,IFERROR(IF(FIND(" ",_xlpm.TextCell)&gt;=1,MID(_xlpm.TextCell,1,FIND(" ",_xlpm.TextCell)-1),_xlpm.TextCell),_xlpm.TextCell),_xlpm.TextCell),""))</f>
        <v>WILD 036</v>
      </c>
      <c r="X357" s="60" t="str">
        <f>IF(A357&lt;&gt;"",IFERROR(IF(FIND(" ",G357)&gt;=1,MID(G357,FIND(" ",G357)+1,LEN(G357)),""),""),"")</f>
        <v>036</v>
      </c>
      <c r="AC357" s="51">
        <f>IFERROR(VALUE(MID($C357,1,2)),0)</f>
        <v>80</v>
      </c>
      <c r="AD357" s="44">
        <f>IFERROR(VALUE(MID($C357,4,3)),0)</f>
        <v>672</v>
      </c>
      <c r="AE357" s="51">
        <f>VALUE(RIGHT("00"&amp;AC357,2)&amp;RIGHT("000"&amp;AD357,3))</f>
        <v>80672</v>
      </c>
    </row>
    <row r="358" spans="1:31">
      <c r="A358" s="60" t="str">
        <f>IF(G358&amp;Q358&lt;&gt;"",W358&amp;Q358,"")</f>
        <v>WILD 036rose</v>
      </c>
      <c r="B358" s="60" t="str">
        <f>IF(C358&lt;&gt;"",LEFT(C358,9),"")</f>
        <v>80-672-34</v>
      </c>
      <c r="C358" s="73" t="s">
        <v>4435</v>
      </c>
      <c r="D358" s="73" t="s">
        <v>4436</v>
      </c>
      <c r="E358" s="73" t="s">
        <v>904</v>
      </c>
      <c r="F358" s="74">
        <v>57</v>
      </c>
      <c r="G358" s="73" t="s">
        <v>3930</v>
      </c>
      <c r="H358" s="73" t="s">
        <v>68</v>
      </c>
      <c r="I358" s="73" t="s">
        <v>906</v>
      </c>
      <c r="J358" s="73" t="s">
        <v>327</v>
      </c>
      <c r="K358" s="73" t="s">
        <v>382</v>
      </c>
      <c r="L358" s="73" t="s">
        <v>383</v>
      </c>
      <c r="M358" s="73" t="s">
        <v>384</v>
      </c>
      <c r="N358" s="73" t="s">
        <v>43</v>
      </c>
      <c r="O358" s="73" t="s">
        <v>386</v>
      </c>
      <c r="P358" s="73" t="s">
        <v>907</v>
      </c>
      <c r="Q358" s="73" t="s">
        <v>4437</v>
      </c>
      <c r="R358" s="73" t="s">
        <v>68</v>
      </c>
      <c r="V358" s="60" t="str">
        <f>W358&amp;H358</f>
        <v>WILD 036розовый</v>
      </c>
      <c r="W358" s="60" t="str">
        <f>_xlfn.LET(_xlpm.TextCell,TEXT(G358,"###"),IF(_xlpm.TextCell&lt;&gt;"",IF(StyleSpaceSplit,IFERROR(IF(FIND(" ",_xlpm.TextCell)&gt;=1,MID(_xlpm.TextCell,1,FIND(" ",_xlpm.TextCell)-1),_xlpm.TextCell),_xlpm.TextCell),_xlpm.TextCell),""))</f>
        <v>WILD 036</v>
      </c>
      <c r="X358" s="60" t="str">
        <f>IF(A358&lt;&gt;"",IFERROR(IF(FIND(" ",G358)&gt;=1,MID(G358,FIND(" ",G358)+1,LEN(G358)),""),""),"")</f>
        <v>036</v>
      </c>
      <c r="AC358" s="51">
        <f>IFERROR(VALUE(MID($C358,1,2)),0)</f>
        <v>80</v>
      </c>
      <c r="AD358" s="44">
        <f>IFERROR(VALUE(MID($C358,4,3)),0)</f>
        <v>672</v>
      </c>
      <c r="AE358" s="51">
        <f>VALUE(RIGHT("00"&amp;AC358,2)&amp;RIGHT("000"&amp;AD358,3))</f>
        <v>80672</v>
      </c>
    </row>
    <row r="359" spans="1:31">
      <c r="A359" s="60" t="str">
        <f>IF(G359&amp;Q359&lt;&gt;"",W359&amp;Q359,"")</f>
        <v>WILD 036rose</v>
      </c>
      <c r="B359" s="60" t="str">
        <f>IF(C359&lt;&gt;"",LEFT(C359,9),"")</f>
        <v>80-672-34</v>
      </c>
      <c r="C359" s="73" t="s">
        <v>4438</v>
      </c>
      <c r="D359" s="73" t="s">
        <v>4436</v>
      </c>
      <c r="E359" s="73" t="s">
        <v>910</v>
      </c>
      <c r="F359" s="74">
        <v>59</v>
      </c>
      <c r="G359" s="73" t="s">
        <v>3930</v>
      </c>
      <c r="H359" s="73" t="s">
        <v>68</v>
      </c>
      <c r="I359" s="73" t="s">
        <v>906</v>
      </c>
      <c r="J359" s="73" t="s">
        <v>327</v>
      </c>
      <c r="K359" s="73" t="s">
        <v>382</v>
      </c>
      <c r="L359" s="73" t="s">
        <v>383</v>
      </c>
      <c r="M359" s="73" t="s">
        <v>384</v>
      </c>
      <c r="N359" s="73" t="s">
        <v>43</v>
      </c>
      <c r="O359" s="73" t="s">
        <v>386</v>
      </c>
      <c r="P359" s="73" t="s">
        <v>907</v>
      </c>
      <c r="Q359" s="73" t="s">
        <v>4437</v>
      </c>
      <c r="R359" s="73" t="s">
        <v>68</v>
      </c>
      <c r="V359" s="60" t="str">
        <f>W359&amp;H359</f>
        <v>WILD 036розовый</v>
      </c>
      <c r="W359" s="60" t="str">
        <f>_xlfn.LET(_xlpm.TextCell,TEXT(G359,"###"),IF(_xlpm.TextCell&lt;&gt;"",IF(StyleSpaceSplit,IFERROR(IF(FIND(" ",_xlpm.TextCell)&gt;=1,MID(_xlpm.TextCell,1,FIND(" ",_xlpm.TextCell)-1),_xlpm.TextCell),_xlpm.TextCell),_xlpm.TextCell),""))</f>
        <v>WILD 036</v>
      </c>
      <c r="X359" s="60" t="str">
        <f>IF(A359&lt;&gt;"",IFERROR(IF(FIND(" ",G359)&gt;=1,MID(G359,FIND(" ",G359)+1,LEN(G359)),""),""),"")</f>
        <v>036</v>
      </c>
      <c r="AC359" s="51">
        <f>IFERROR(VALUE(MID($C359,1,2)),0)</f>
        <v>80</v>
      </c>
      <c r="AD359" s="44">
        <f>IFERROR(VALUE(MID($C359,4,3)),0)</f>
        <v>672</v>
      </c>
      <c r="AE359" s="51">
        <f>VALUE(RIGHT("00"&amp;AC359,2)&amp;RIGHT("000"&amp;AD359,3))</f>
        <v>80672</v>
      </c>
    </row>
    <row r="360" spans="1:31">
      <c r="A360" s="60" t="str">
        <f>IF(G360&amp;Q360&lt;&gt;"",W360&amp;Q360,"")</f>
        <v>WILD 036grey</v>
      </c>
      <c r="B360" s="60" t="str">
        <f>IF(C360&lt;&gt;"",LEFT(C360,9),"")</f>
        <v>80-672-08</v>
      </c>
      <c r="C360" s="73" t="s">
        <v>4426</v>
      </c>
      <c r="D360" s="73" t="s">
        <v>4427</v>
      </c>
      <c r="E360" s="73" t="s">
        <v>904</v>
      </c>
      <c r="F360" s="74">
        <v>57</v>
      </c>
      <c r="G360" s="73" t="s">
        <v>3930</v>
      </c>
      <c r="H360" s="73" t="s">
        <v>83</v>
      </c>
      <c r="I360" s="73" t="s">
        <v>906</v>
      </c>
      <c r="J360" s="73" t="s">
        <v>327</v>
      </c>
      <c r="K360" s="73" t="s">
        <v>382</v>
      </c>
      <c r="L360" s="73" t="s">
        <v>383</v>
      </c>
      <c r="M360" s="73" t="s">
        <v>384</v>
      </c>
      <c r="N360" s="73" t="s">
        <v>43</v>
      </c>
      <c r="O360" s="73" t="s">
        <v>386</v>
      </c>
      <c r="P360" s="73" t="s">
        <v>907</v>
      </c>
      <c r="Q360" s="73" t="s">
        <v>917</v>
      </c>
      <c r="R360" s="73" t="s">
        <v>83</v>
      </c>
      <c r="V360" s="60" t="str">
        <f>W360&amp;H360</f>
        <v>WILD 036серый</v>
      </c>
      <c r="W360" s="60" t="str">
        <f>_xlfn.LET(_xlpm.TextCell,TEXT(G360,"###"),IF(_xlpm.TextCell&lt;&gt;"",IF(StyleSpaceSplit,IFERROR(IF(FIND(" ",_xlpm.TextCell)&gt;=1,MID(_xlpm.TextCell,1,FIND(" ",_xlpm.TextCell)-1),_xlpm.TextCell),_xlpm.TextCell),_xlpm.TextCell),""))</f>
        <v>WILD 036</v>
      </c>
      <c r="X360" s="60" t="str">
        <f>IF(A360&lt;&gt;"",IFERROR(IF(FIND(" ",G360)&gt;=1,MID(G360,FIND(" ",G360)+1,LEN(G360)),""),""),"")</f>
        <v>036</v>
      </c>
      <c r="AC360" s="51">
        <f>IFERROR(VALUE(MID($C360,1,2)),0)</f>
        <v>80</v>
      </c>
      <c r="AD360" s="44">
        <f>IFERROR(VALUE(MID($C360,4,3)),0)</f>
        <v>672</v>
      </c>
      <c r="AE360" s="51">
        <f>VALUE(RIGHT("00"&amp;AC360,2)&amp;RIGHT("000"&amp;AD360,3))</f>
        <v>80672</v>
      </c>
    </row>
    <row r="361" spans="1:31">
      <c r="A361" s="60" t="str">
        <f>IF(G361&amp;Q361&lt;&gt;"",W361&amp;Q361,"")</f>
        <v>WILD 036grey</v>
      </c>
      <c r="B361" s="60" t="str">
        <f>IF(C361&lt;&gt;"",LEFT(C361,9),"")</f>
        <v>80-672-08</v>
      </c>
      <c r="C361" s="73" t="s">
        <v>4428</v>
      </c>
      <c r="D361" s="73" t="s">
        <v>4427</v>
      </c>
      <c r="E361" s="73" t="s">
        <v>910</v>
      </c>
      <c r="F361" s="74">
        <v>59</v>
      </c>
      <c r="G361" s="73" t="s">
        <v>3930</v>
      </c>
      <c r="H361" s="73" t="s">
        <v>83</v>
      </c>
      <c r="I361" s="73" t="s">
        <v>906</v>
      </c>
      <c r="J361" s="73" t="s">
        <v>327</v>
      </c>
      <c r="K361" s="73" t="s">
        <v>382</v>
      </c>
      <c r="L361" s="73" t="s">
        <v>383</v>
      </c>
      <c r="M361" s="73" t="s">
        <v>384</v>
      </c>
      <c r="N361" s="73" t="s">
        <v>43</v>
      </c>
      <c r="O361" s="73" t="s">
        <v>386</v>
      </c>
      <c r="P361" s="73" t="s">
        <v>907</v>
      </c>
      <c r="Q361" s="73" t="s">
        <v>917</v>
      </c>
      <c r="R361" s="73" t="s">
        <v>83</v>
      </c>
      <c r="V361" s="60" t="str">
        <f>W361&amp;H361</f>
        <v>WILD 036серый</v>
      </c>
      <c r="W361" s="60" t="str">
        <f>_xlfn.LET(_xlpm.TextCell,TEXT(G361,"###"),IF(_xlpm.TextCell&lt;&gt;"",IF(StyleSpaceSplit,IFERROR(IF(FIND(" ",_xlpm.TextCell)&gt;=1,MID(_xlpm.TextCell,1,FIND(" ",_xlpm.TextCell)-1),_xlpm.TextCell),_xlpm.TextCell),_xlpm.TextCell),""))</f>
        <v>WILD 036</v>
      </c>
      <c r="X361" s="60" t="str">
        <f>IF(A361&lt;&gt;"",IFERROR(IF(FIND(" ",G361)&gt;=1,MID(G361,FIND(" ",G361)+1,LEN(G361)),""),""),"")</f>
        <v>036</v>
      </c>
      <c r="AC361" s="51">
        <f>IFERROR(VALUE(MID($C361,1,2)),0)</f>
        <v>80</v>
      </c>
      <c r="AD361" s="44">
        <f>IFERROR(VALUE(MID($C361,4,3)),0)</f>
        <v>672</v>
      </c>
      <c r="AE361" s="51">
        <f>VALUE(RIGHT("00"&amp;AC361,2)&amp;RIGHT("000"&amp;AD361,3))</f>
        <v>80672</v>
      </c>
    </row>
    <row r="362" spans="1:31">
      <c r="A362" s="60" t="str">
        <f>IF(G362&amp;Q362&lt;&gt;"",W362&amp;Q362,"")</f>
        <v>WILD 036navy</v>
      </c>
      <c r="B362" s="60" t="str">
        <f>IF(C362&lt;&gt;"",LEFT(C362,9),"")</f>
        <v>80-672-16</v>
      </c>
      <c r="C362" s="73" t="s">
        <v>4429</v>
      </c>
      <c r="D362" s="73" t="s">
        <v>4430</v>
      </c>
      <c r="E362" s="73" t="s">
        <v>904</v>
      </c>
      <c r="F362" s="74">
        <v>57</v>
      </c>
      <c r="G362" s="73" t="s">
        <v>3930</v>
      </c>
      <c r="H362" s="73" t="s">
        <v>55</v>
      </c>
      <c r="I362" s="73" t="s">
        <v>906</v>
      </c>
      <c r="J362" s="73" t="s">
        <v>327</v>
      </c>
      <c r="K362" s="73" t="s">
        <v>382</v>
      </c>
      <c r="L362" s="73" t="s">
        <v>383</v>
      </c>
      <c r="M362" s="73" t="s">
        <v>384</v>
      </c>
      <c r="N362" s="73" t="s">
        <v>43</v>
      </c>
      <c r="O362" s="73" t="s">
        <v>386</v>
      </c>
      <c r="P362" s="73" t="s">
        <v>907</v>
      </c>
      <c r="Q362" s="73" t="s">
        <v>1003</v>
      </c>
      <c r="R362" s="73" t="s">
        <v>71</v>
      </c>
      <c r="V362" s="60" t="str">
        <f>W362&amp;H362</f>
        <v>WILD 036темно-синий</v>
      </c>
      <c r="W362" s="60" t="str">
        <f>_xlfn.LET(_xlpm.TextCell,TEXT(G362,"###"),IF(_xlpm.TextCell&lt;&gt;"",IF(StyleSpaceSplit,IFERROR(IF(FIND(" ",_xlpm.TextCell)&gt;=1,MID(_xlpm.TextCell,1,FIND(" ",_xlpm.TextCell)-1),_xlpm.TextCell),_xlpm.TextCell),_xlpm.TextCell),""))</f>
        <v>WILD 036</v>
      </c>
      <c r="X362" s="60" t="str">
        <f>IF(A362&lt;&gt;"",IFERROR(IF(FIND(" ",G362)&gt;=1,MID(G362,FIND(" ",G362)+1,LEN(G362)),""),""),"")</f>
        <v>036</v>
      </c>
      <c r="AC362" s="51">
        <f>IFERROR(VALUE(MID($C362,1,2)),0)</f>
        <v>80</v>
      </c>
      <c r="AD362" s="44">
        <f>IFERROR(VALUE(MID($C362,4,3)),0)</f>
        <v>672</v>
      </c>
      <c r="AE362" s="51">
        <f>VALUE(RIGHT("00"&amp;AC362,2)&amp;RIGHT("000"&amp;AD362,3))</f>
        <v>80672</v>
      </c>
    </row>
    <row r="363" spans="1:31">
      <c r="A363" s="60" t="str">
        <f>IF(G363&amp;Q363&lt;&gt;"",W363&amp;Q363,"")</f>
        <v>WILD 036navy</v>
      </c>
      <c r="B363" s="60" t="str">
        <f>IF(C363&lt;&gt;"",LEFT(C363,9),"")</f>
        <v>80-672-16</v>
      </c>
      <c r="C363" s="73" t="s">
        <v>4431</v>
      </c>
      <c r="D363" s="73" t="s">
        <v>4430</v>
      </c>
      <c r="E363" s="73" t="s">
        <v>910</v>
      </c>
      <c r="F363" s="74">
        <v>59</v>
      </c>
      <c r="G363" s="73" t="s">
        <v>3930</v>
      </c>
      <c r="H363" s="73" t="s">
        <v>55</v>
      </c>
      <c r="I363" s="73" t="s">
        <v>906</v>
      </c>
      <c r="J363" s="73" t="s">
        <v>327</v>
      </c>
      <c r="K363" s="73" t="s">
        <v>382</v>
      </c>
      <c r="L363" s="73" t="s">
        <v>383</v>
      </c>
      <c r="M363" s="73" t="s">
        <v>384</v>
      </c>
      <c r="N363" s="73" t="s">
        <v>43</v>
      </c>
      <c r="O363" s="73" t="s">
        <v>386</v>
      </c>
      <c r="P363" s="73" t="s">
        <v>907</v>
      </c>
      <c r="Q363" s="73" t="s">
        <v>1003</v>
      </c>
      <c r="R363" s="73" t="s">
        <v>71</v>
      </c>
      <c r="V363" s="60" t="str">
        <f>W363&amp;H363</f>
        <v>WILD 036темно-синий</v>
      </c>
      <c r="W363" s="60" t="str">
        <f>_xlfn.LET(_xlpm.TextCell,TEXT(G363,"###"),IF(_xlpm.TextCell&lt;&gt;"",IF(StyleSpaceSplit,IFERROR(IF(FIND(" ",_xlpm.TextCell)&gt;=1,MID(_xlpm.TextCell,1,FIND(" ",_xlpm.TextCell)-1),_xlpm.TextCell),_xlpm.TextCell),_xlpm.TextCell),""))</f>
        <v>WILD 036</v>
      </c>
      <c r="X363" s="60" t="str">
        <f>IF(A363&lt;&gt;"",IFERROR(IF(FIND(" ",G363)&gt;=1,MID(G363,FIND(" ",G363)+1,LEN(G363)),""),""),"")</f>
        <v>036</v>
      </c>
      <c r="AC363" s="51">
        <f>IFERROR(VALUE(MID($C363,1,2)),0)</f>
        <v>80</v>
      </c>
      <c r="AD363" s="44">
        <f>IFERROR(VALUE(MID($C363,4,3)),0)</f>
        <v>672</v>
      </c>
      <c r="AE363" s="51">
        <f>VALUE(RIGHT("00"&amp;AC363,2)&amp;RIGHT("000"&amp;AD363,3))</f>
        <v>80672</v>
      </c>
    </row>
    <row r="364" spans="1:31">
      <c r="A364" s="60" t="str">
        <f>IF(G364&amp;Q364&lt;&gt;"",W364&amp;Q364,"")</f>
        <v>WILD 037black</v>
      </c>
      <c r="B364" s="60" t="str">
        <f>IF(C364&lt;&gt;"",LEFT(C364,9),"")</f>
        <v>80-673-09</v>
      </c>
      <c r="C364" s="73" t="s">
        <v>3931</v>
      </c>
      <c r="D364" s="73" t="s">
        <v>3932</v>
      </c>
      <c r="E364" s="73" t="s">
        <v>931</v>
      </c>
      <c r="F364" s="74">
        <v>0</v>
      </c>
      <c r="G364" s="73" t="s">
        <v>3933</v>
      </c>
      <c r="H364" s="73" t="s">
        <v>53</v>
      </c>
      <c r="I364" s="73" t="s">
        <v>1486</v>
      </c>
      <c r="J364" s="73" t="s">
        <v>327</v>
      </c>
      <c r="K364" s="73" t="s">
        <v>382</v>
      </c>
      <c r="L364" s="73" t="s">
        <v>383</v>
      </c>
      <c r="M364" s="73" t="s">
        <v>384</v>
      </c>
      <c r="O364" s="73" t="s">
        <v>386</v>
      </c>
      <c r="P364" s="73" t="s">
        <v>907</v>
      </c>
      <c r="Q364" s="73" t="s">
        <v>928</v>
      </c>
      <c r="R364" s="73" t="s">
        <v>53</v>
      </c>
      <c r="V364" s="60" t="str">
        <f>W364&amp;H364</f>
        <v>WILD 037черный</v>
      </c>
      <c r="W364" s="60" t="str">
        <f>_xlfn.LET(_xlpm.TextCell,TEXT(G364,"###"),IF(_xlpm.TextCell&lt;&gt;"",IF(StyleSpaceSplit,IFERROR(IF(FIND(" ",_xlpm.TextCell)&gt;=1,MID(_xlpm.TextCell,1,FIND(" ",_xlpm.TextCell)-1),_xlpm.TextCell),_xlpm.TextCell),_xlpm.TextCell),""))</f>
        <v>WILD 037</v>
      </c>
      <c r="X364" s="60" t="str">
        <f>IF(A364&lt;&gt;"",IFERROR(IF(FIND(" ",G364)&gt;=1,MID(G364,FIND(" ",G364)+1,LEN(G364)),""),""),"")</f>
        <v>037</v>
      </c>
      <c r="AC364" s="51">
        <f>IFERROR(VALUE(MID($C364,1,2)),0)</f>
        <v>80</v>
      </c>
      <c r="AD364" s="44">
        <f>IFERROR(VALUE(MID($C364,4,3)),0)</f>
        <v>673</v>
      </c>
      <c r="AE364" s="51">
        <f>VALUE(RIGHT("00"&amp;AC364,2)&amp;RIGHT("000"&amp;AD364,3))</f>
        <v>80673</v>
      </c>
    </row>
    <row r="365" spans="1:31">
      <c r="A365" s="60" t="str">
        <f>IF(G365&amp;Q365&lt;&gt;"",W365&amp;Q365,"")</f>
        <v>WILD 038navy</v>
      </c>
      <c r="B365" s="60" t="str">
        <f>IF(C365&lt;&gt;"",LEFT(C365,9),"")</f>
        <v>80-674-16</v>
      </c>
      <c r="C365" s="73" t="s">
        <v>3934</v>
      </c>
      <c r="D365" s="73" t="s">
        <v>3935</v>
      </c>
      <c r="E365" s="73" t="s">
        <v>910</v>
      </c>
      <c r="F365" s="74">
        <v>59</v>
      </c>
      <c r="G365" s="73" t="s">
        <v>3936</v>
      </c>
      <c r="H365" s="73" t="s">
        <v>55</v>
      </c>
      <c r="I365" s="73" t="s">
        <v>1486</v>
      </c>
      <c r="J365" s="73" t="s">
        <v>327</v>
      </c>
      <c r="K365" s="73" t="s">
        <v>382</v>
      </c>
      <c r="L365" s="73" t="s">
        <v>383</v>
      </c>
      <c r="M365" s="73" t="s">
        <v>384</v>
      </c>
      <c r="O365" s="73" t="s">
        <v>386</v>
      </c>
      <c r="P365" s="73" t="s">
        <v>907</v>
      </c>
      <c r="Q365" s="73" t="s">
        <v>1003</v>
      </c>
      <c r="R365" s="73" t="s">
        <v>71</v>
      </c>
      <c r="V365" s="60" t="str">
        <f>W365&amp;H365</f>
        <v>WILD 038темно-синий</v>
      </c>
      <c r="W365" s="60" t="str">
        <f>_xlfn.LET(_xlpm.TextCell,TEXT(G365,"###"),IF(_xlpm.TextCell&lt;&gt;"",IF(StyleSpaceSplit,IFERROR(IF(FIND(" ",_xlpm.TextCell)&gt;=1,MID(_xlpm.TextCell,1,FIND(" ",_xlpm.TextCell)-1),_xlpm.TextCell),_xlpm.TextCell),_xlpm.TextCell),""))</f>
        <v>WILD 038</v>
      </c>
      <c r="X365" s="60" t="str">
        <f>IF(A365&lt;&gt;"",IFERROR(IF(FIND(" ",G365)&gt;=1,MID(G365,FIND(" ",G365)+1,LEN(G365)),""),""),"")</f>
        <v>038</v>
      </c>
      <c r="AC365" s="51">
        <f>IFERROR(VALUE(MID($C365,1,2)),0)</f>
        <v>80</v>
      </c>
      <c r="AD365" s="44">
        <f>IFERROR(VALUE(MID($C365,4,3)),0)</f>
        <v>674</v>
      </c>
      <c r="AE365" s="51">
        <f>VALUE(RIGHT("00"&amp;AC365,2)&amp;RIGHT("000"&amp;AD365,3))</f>
        <v>80674</v>
      </c>
    </row>
    <row r="366" spans="1:31">
      <c r="A366" s="60" t="str">
        <f>IF(G366&amp;Q366&lt;&gt;"",W366&amp;Q366,"")</f>
        <v>WILD 050beige</v>
      </c>
      <c r="B366" s="60" t="str">
        <f>IF(C366&lt;&gt;"",LEFT(C366,9),"")</f>
        <v>80-779-02</v>
      </c>
      <c r="C366" s="73" t="s">
        <v>4439</v>
      </c>
      <c r="D366" s="73" t="s">
        <v>4440</v>
      </c>
      <c r="E366" s="73" t="s">
        <v>931</v>
      </c>
      <c r="F366" s="74">
        <v>0</v>
      </c>
      <c r="G366" s="73" t="s">
        <v>4441</v>
      </c>
      <c r="H366" s="73" t="s">
        <v>63</v>
      </c>
      <c r="I366" s="73" t="s">
        <v>906</v>
      </c>
      <c r="J366" s="73" t="s">
        <v>327</v>
      </c>
      <c r="K366" s="73" t="s">
        <v>382</v>
      </c>
      <c r="L366" s="73" t="s">
        <v>383</v>
      </c>
      <c r="M366" s="73" t="s">
        <v>384</v>
      </c>
      <c r="N366" s="73" t="s">
        <v>43</v>
      </c>
      <c r="O366" s="73" t="s">
        <v>386</v>
      </c>
      <c r="P366" s="73" t="s">
        <v>907</v>
      </c>
      <c r="Q366" s="73" t="s">
        <v>937</v>
      </c>
      <c r="R366" s="73" t="s">
        <v>63</v>
      </c>
      <c r="V366" s="60" t="str">
        <f>W366&amp;H366</f>
        <v>WILD 050бежевый</v>
      </c>
      <c r="W366" s="60" t="str">
        <f>_xlfn.LET(_xlpm.TextCell,TEXT(G366,"###"),IF(_xlpm.TextCell&lt;&gt;"",IF(StyleSpaceSplit,IFERROR(IF(FIND(" ",_xlpm.TextCell)&gt;=1,MID(_xlpm.TextCell,1,FIND(" ",_xlpm.TextCell)-1),_xlpm.TextCell),_xlpm.TextCell),_xlpm.TextCell),""))</f>
        <v>WILD 050</v>
      </c>
      <c r="X366" s="60" t="str">
        <f>IF(A366&lt;&gt;"",IFERROR(IF(FIND(" ",G366)&gt;=1,MID(G366,FIND(" ",G366)+1,LEN(G366)),""),""),"")</f>
        <v>050</v>
      </c>
      <c r="AC366" s="51">
        <f>IFERROR(VALUE(MID($C366,1,2)),0)</f>
        <v>80</v>
      </c>
      <c r="AD366" s="44">
        <f>IFERROR(VALUE(MID($C366,4,3)),0)</f>
        <v>779</v>
      </c>
      <c r="AE366" s="51">
        <f>VALUE(RIGHT("00"&amp;AC366,2)&amp;RIGHT("000"&amp;AD366,3))</f>
        <v>80779</v>
      </c>
    </row>
    <row r="367" spans="1:31">
      <c r="A367" s="60" t="str">
        <f>IF(G367&amp;Q367&lt;&gt;"",W367&amp;Q367,"")</f>
        <v>WILD 050white</v>
      </c>
      <c r="B367" s="60" t="str">
        <f>IF(C367&lt;&gt;"",LEFT(C367,9),"")</f>
        <v>80-779-17</v>
      </c>
      <c r="C367" s="73" t="s">
        <v>4446</v>
      </c>
      <c r="D367" s="73" t="s">
        <v>4447</v>
      </c>
      <c r="E367" s="73" t="s">
        <v>931</v>
      </c>
      <c r="F367" s="74">
        <v>0</v>
      </c>
      <c r="G367" s="73" t="s">
        <v>4441</v>
      </c>
      <c r="H367" s="73" t="s">
        <v>57</v>
      </c>
      <c r="I367" s="73" t="s">
        <v>906</v>
      </c>
      <c r="J367" s="73" t="s">
        <v>327</v>
      </c>
      <c r="K367" s="73" t="s">
        <v>382</v>
      </c>
      <c r="L367" s="73" t="s">
        <v>383</v>
      </c>
      <c r="M367" s="73" t="s">
        <v>384</v>
      </c>
      <c r="N367" s="73" t="s">
        <v>43</v>
      </c>
      <c r="O367" s="73" t="s">
        <v>386</v>
      </c>
      <c r="P367" s="73" t="s">
        <v>907</v>
      </c>
      <c r="Q367" s="73" t="s">
        <v>908</v>
      </c>
      <c r="R367" s="73" t="s">
        <v>57</v>
      </c>
      <c r="V367" s="60" t="str">
        <f>W367&amp;H367</f>
        <v>WILD 050белый</v>
      </c>
      <c r="W367" s="60" t="str">
        <f>_xlfn.LET(_xlpm.TextCell,TEXT(G367,"###"),IF(_xlpm.TextCell&lt;&gt;"",IF(StyleSpaceSplit,IFERROR(IF(FIND(" ",_xlpm.TextCell)&gt;=1,MID(_xlpm.TextCell,1,FIND(" ",_xlpm.TextCell)-1),_xlpm.TextCell),_xlpm.TextCell),_xlpm.TextCell),""))</f>
        <v>WILD 050</v>
      </c>
      <c r="X367" s="60" t="str">
        <f>IF(A367&lt;&gt;"",IFERROR(IF(FIND(" ",G367)&gt;=1,MID(G367,FIND(" ",G367)+1,LEN(G367)),""),""),"")</f>
        <v>050</v>
      </c>
      <c r="AC367" s="51">
        <f>IFERROR(VALUE(MID($C367,1,2)),0)</f>
        <v>80</v>
      </c>
      <c r="AD367" s="44">
        <f>IFERROR(VALUE(MID($C367,4,3)),0)</f>
        <v>779</v>
      </c>
      <c r="AE367" s="51">
        <f>VALUE(RIGHT("00"&amp;AC367,2)&amp;RIGHT("000"&amp;AD367,3))</f>
        <v>80779</v>
      </c>
    </row>
    <row r="368" spans="1:31">
      <c r="A368" s="60" t="str">
        <f>IF(G368&amp;Q368&lt;&gt;"",W368&amp;Q368,"")</f>
        <v>WILD 050navy</v>
      </c>
      <c r="B368" s="60" t="str">
        <f>IF(C368&lt;&gt;"",LEFT(C368,9),"")</f>
        <v>80-779-16</v>
      </c>
      <c r="C368" s="73" t="s">
        <v>4444</v>
      </c>
      <c r="D368" s="73" t="s">
        <v>4445</v>
      </c>
      <c r="E368" s="73" t="s">
        <v>931</v>
      </c>
      <c r="F368" s="74">
        <v>0</v>
      </c>
      <c r="G368" s="73" t="s">
        <v>4441</v>
      </c>
      <c r="H368" s="73" t="s">
        <v>55</v>
      </c>
      <c r="I368" s="73" t="s">
        <v>906</v>
      </c>
      <c r="J368" s="73" t="s">
        <v>327</v>
      </c>
      <c r="K368" s="73" t="s">
        <v>382</v>
      </c>
      <c r="L368" s="73" t="s">
        <v>383</v>
      </c>
      <c r="M368" s="73" t="s">
        <v>384</v>
      </c>
      <c r="N368" s="73" t="s">
        <v>43</v>
      </c>
      <c r="O368" s="73" t="s">
        <v>386</v>
      </c>
      <c r="P368" s="73" t="s">
        <v>907</v>
      </c>
      <c r="Q368" s="73" t="s">
        <v>1003</v>
      </c>
      <c r="R368" s="73" t="s">
        <v>71</v>
      </c>
      <c r="V368" s="60" t="str">
        <f>W368&amp;H368</f>
        <v>WILD 050темно-синий</v>
      </c>
      <c r="W368" s="60" t="str">
        <f>_xlfn.LET(_xlpm.TextCell,TEXT(G368,"###"),IF(_xlpm.TextCell&lt;&gt;"",IF(StyleSpaceSplit,IFERROR(IF(FIND(" ",_xlpm.TextCell)&gt;=1,MID(_xlpm.TextCell,1,FIND(" ",_xlpm.TextCell)-1),_xlpm.TextCell),_xlpm.TextCell),_xlpm.TextCell),""))</f>
        <v>WILD 050</v>
      </c>
      <c r="X368" s="60" t="str">
        <f>IF(A368&lt;&gt;"",IFERROR(IF(FIND(" ",G368)&gt;=1,MID(G368,FIND(" ",G368)+1,LEN(G368)),""),""),"")</f>
        <v>050</v>
      </c>
      <c r="AC368" s="51">
        <f>IFERROR(VALUE(MID($C368,1,2)),0)</f>
        <v>80</v>
      </c>
      <c r="AD368" s="44">
        <f>IFERROR(VALUE(MID($C368,4,3)),0)</f>
        <v>779</v>
      </c>
      <c r="AE368" s="51">
        <f>VALUE(RIGHT("00"&amp;AC368,2)&amp;RIGHT("000"&amp;AD368,3))</f>
        <v>80779</v>
      </c>
    </row>
    <row r="369" spans="1:31">
      <c r="A369" s="60" t="str">
        <f>IF(G369&amp;Q369&lt;&gt;"",W369&amp;Q369,"")</f>
        <v>WILD 050black</v>
      </c>
      <c r="B369" s="60" t="str">
        <f>IF(C369&lt;&gt;"",LEFT(C369,9),"")</f>
        <v>80-779-09</v>
      </c>
      <c r="C369" s="73" t="s">
        <v>4442</v>
      </c>
      <c r="D369" s="73" t="s">
        <v>4443</v>
      </c>
      <c r="E369" s="73" t="s">
        <v>931</v>
      </c>
      <c r="F369" s="74">
        <v>0</v>
      </c>
      <c r="G369" s="73" t="s">
        <v>4441</v>
      </c>
      <c r="H369" s="73" t="s">
        <v>53</v>
      </c>
      <c r="I369" s="73" t="s">
        <v>906</v>
      </c>
      <c r="J369" s="73" t="s">
        <v>327</v>
      </c>
      <c r="K369" s="73" t="s">
        <v>382</v>
      </c>
      <c r="L369" s="73" t="s">
        <v>383</v>
      </c>
      <c r="M369" s="73" t="s">
        <v>384</v>
      </c>
      <c r="N369" s="73" t="s">
        <v>43</v>
      </c>
      <c r="O369" s="73" t="s">
        <v>386</v>
      </c>
      <c r="P369" s="73" t="s">
        <v>907</v>
      </c>
      <c r="Q369" s="73" t="s">
        <v>928</v>
      </c>
      <c r="R369" s="73" t="s">
        <v>53</v>
      </c>
      <c r="V369" s="60" t="str">
        <f>W369&amp;H369</f>
        <v>WILD 050черный</v>
      </c>
      <c r="W369" s="60" t="str">
        <f>_xlfn.LET(_xlpm.TextCell,TEXT(G369,"###"),IF(_xlpm.TextCell&lt;&gt;"",IF(StyleSpaceSplit,IFERROR(IF(FIND(" ",_xlpm.TextCell)&gt;=1,MID(_xlpm.TextCell,1,FIND(" ",_xlpm.TextCell)-1),_xlpm.TextCell),_xlpm.TextCell),_xlpm.TextCell),""))</f>
        <v>WILD 050</v>
      </c>
      <c r="X369" s="60" t="str">
        <f>IF(A369&lt;&gt;"",IFERROR(IF(FIND(" ",G369)&gt;=1,MID(G369,FIND(" ",G369)+1,LEN(G369)),""),""),"")</f>
        <v>050</v>
      </c>
      <c r="AC369" s="51">
        <f>IFERROR(VALUE(MID($C369,1,2)),0)</f>
        <v>80</v>
      </c>
      <c r="AD369" s="44">
        <f>IFERROR(VALUE(MID($C369,4,3)),0)</f>
        <v>779</v>
      </c>
      <c r="AE369" s="51">
        <f>VALUE(RIGHT("00"&amp;AC369,2)&amp;RIGHT("000"&amp;AD369,3))</f>
        <v>80779</v>
      </c>
    </row>
    <row r="370" spans="1:31">
      <c r="A370" s="60" t="str">
        <f>IF(G370&amp;Q370&lt;&gt;"",W370&amp;Q370,"")</f>
        <v>ALBINAblack</v>
      </c>
      <c r="B370" s="60" t="str">
        <f>IF(C370&lt;&gt;"",LEFT(C370,9),"")</f>
        <v>80-097-09</v>
      </c>
      <c r="C370" s="73" t="s">
        <v>7221</v>
      </c>
      <c r="D370" s="73" t="s">
        <v>7222</v>
      </c>
      <c r="E370" s="73" t="s">
        <v>931</v>
      </c>
      <c r="F370" s="74">
        <v>0</v>
      </c>
      <c r="G370" s="73" t="s">
        <v>7223</v>
      </c>
      <c r="H370" s="73" t="s">
        <v>53</v>
      </c>
      <c r="I370" s="73" t="s">
        <v>1328</v>
      </c>
      <c r="J370" s="73" t="s">
        <v>334</v>
      </c>
      <c r="K370" s="73" t="s">
        <v>387</v>
      </c>
      <c r="L370" s="73" t="s">
        <v>383</v>
      </c>
      <c r="M370" s="73" t="s">
        <v>389</v>
      </c>
      <c r="N370" s="73" t="s">
        <v>44</v>
      </c>
      <c r="O370" s="73" t="s">
        <v>386</v>
      </c>
      <c r="P370" s="73" t="s">
        <v>907</v>
      </c>
      <c r="Q370" s="73" t="s">
        <v>928</v>
      </c>
      <c r="R370" s="73" t="s">
        <v>53</v>
      </c>
      <c r="V370" s="60" t="str">
        <f>W370&amp;H370</f>
        <v>ALBINAчерный</v>
      </c>
      <c r="W370" s="60" t="str">
        <f>_xlfn.LET(_xlpm.TextCell,TEXT(G370,"###"),IF(_xlpm.TextCell&lt;&gt;"",IF(StyleSpaceSplit,IFERROR(IF(FIND(" ",_xlpm.TextCell)&gt;=1,MID(_xlpm.TextCell,1,FIND(" ",_xlpm.TextCell)-1),_xlpm.TextCell),_xlpm.TextCell),_xlpm.TextCell),""))</f>
        <v>ALBINA</v>
      </c>
      <c r="X370" s="60" t="str">
        <f>IF(A370&lt;&gt;"",IFERROR(IF(FIND(" ",G370)&gt;=1,MID(G370,FIND(" ",G370)+1,LEN(G370)),""),""),"")</f>
        <v/>
      </c>
      <c r="AC370" s="51">
        <f>IFERROR(VALUE(MID($C370,1,2)),0)</f>
        <v>80</v>
      </c>
      <c r="AD370" s="44">
        <f>IFERROR(VALUE(MID($C370,4,3)),0)</f>
        <v>97</v>
      </c>
      <c r="AE370" s="51">
        <f>VALUE(RIGHT("00"&amp;AC370,2)&amp;RIGHT("000"&amp;AD370,3))</f>
        <v>80097</v>
      </c>
    </row>
    <row r="371" spans="1:31">
      <c r="A371" s="60" t="str">
        <f>IF(G371&amp;Q371&lt;&gt;"",W371&amp;Q371,"")</f>
        <v>BERET 001green</v>
      </c>
      <c r="B371" s="60" t="str">
        <f>IF(C371&lt;&gt;"",LEFT(C371,9),"")</f>
        <v>80-796-03</v>
      </c>
      <c r="C371" s="73" t="s">
        <v>4773</v>
      </c>
      <c r="D371" s="73" t="s">
        <v>4774</v>
      </c>
      <c r="E371" s="73" t="s">
        <v>904</v>
      </c>
      <c r="F371" s="74">
        <v>57</v>
      </c>
      <c r="G371" s="73" t="s">
        <v>4775</v>
      </c>
      <c r="H371" s="73" t="s">
        <v>195</v>
      </c>
      <c r="I371" s="73" t="s">
        <v>906</v>
      </c>
      <c r="J371" s="73" t="s">
        <v>334</v>
      </c>
      <c r="K371" s="73" t="s">
        <v>382</v>
      </c>
      <c r="L371" s="73" t="s">
        <v>383</v>
      </c>
      <c r="M371" s="73" t="s">
        <v>388</v>
      </c>
      <c r="N371" s="73" t="s">
        <v>43</v>
      </c>
      <c r="O371" s="73" t="s">
        <v>386</v>
      </c>
      <c r="P371" s="73" t="s">
        <v>907</v>
      </c>
      <c r="Q371" s="73" t="s">
        <v>990</v>
      </c>
      <c r="R371" s="73" t="s">
        <v>195</v>
      </c>
      <c r="V371" s="60" t="str">
        <f>W371&amp;H371</f>
        <v>BERET 001оливковый</v>
      </c>
      <c r="W371" s="60" t="str">
        <f>_xlfn.LET(_xlpm.TextCell,TEXT(G371,"###"),IF(_xlpm.TextCell&lt;&gt;"",IF(StyleSpaceSplit,IFERROR(IF(FIND(" ",_xlpm.TextCell)&gt;=1,MID(_xlpm.TextCell,1,FIND(" ",_xlpm.TextCell)-1),_xlpm.TextCell),_xlpm.TextCell),_xlpm.TextCell),""))</f>
        <v>BERET 001</v>
      </c>
      <c r="X371" s="60" t="str">
        <f>IF(A371&lt;&gt;"",IFERROR(IF(FIND(" ",G371)&gt;=1,MID(G371,FIND(" ",G371)+1,LEN(G371)),""),""),"")</f>
        <v>001</v>
      </c>
      <c r="AC371" s="51">
        <f>IFERROR(VALUE(MID($C371,1,2)),0)</f>
        <v>80</v>
      </c>
      <c r="AD371" s="44">
        <f>IFERROR(VALUE(MID($C371,4,3)),0)</f>
        <v>796</v>
      </c>
      <c r="AE371" s="51">
        <f>VALUE(RIGHT("00"&amp;AC371,2)&amp;RIGHT("000"&amp;AD371,3))</f>
        <v>80796</v>
      </c>
    </row>
    <row r="372" spans="1:31">
      <c r="A372" s="60" t="str">
        <f>IF(G372&amp;Q372&lt;&gt;"",W372&amp;Q372,"")</f>
        <v>BERET 002red</v>
      </c>
      <c r="B372" s="60" t="str">
        <f>IF(C372&lt;&gt;"",LEFT(C372,9),"")</f>
        <v>80-797-18</v>
      </c>
      <c r="C372" s="73" t="s">
        <v>4776</v>
      </c>
      <c r="D372" s="73" t="s">
        <v>4777</v>
      </c>
      <c r="E372" s="73" t="s">
        <v>904</v>
      </c>
      <c r="F372" s="74">
        <v>57</v>
      </c>
      <c r="G372" s="73" t="s">
        <v>4778</v>
      </c>
      <c r="H372" s="73" t="s">
        <v>78</v>
      </c>
      <c r="I372" s="73" t="s">
        <v>1265</v>
      </c>
      <c r="J372" s="73" t="s">
        <v>334</v>
      </c>
      <c r="K372" s="73" t="s">
        <v>382</v>
      </c>
      <c r="L372" s="73" t="s">
        <v>383</v>
      </c>
      <c r="M372" s="73" t="s">
        <v>388</v>
      </c>
      <c r="N372" s="73" t="s">
        <v>44</v>
      </c>
      <c r="O372" s="73" t="s">
        <v>386</v>
      </c>
      <c r="P372" s="73" t="s">
        <v>907</v>
      </c>
      <c r="Q372" s="73" t="s">
        <v>969</v>
      </c>
      <c r="R372" s="73" t="s">
        <v>78</v>
      </c>
      <c r="V372" s="60" t="str">
        <f>W372&amp;H372</f>
        <v>BERET 002красный</v>
      </c>
      <c r="W372" s="60" t="str">
        <f>_xlfn.LET(_xlpm.TextCell,TEXT(G372,"###"),IF(_xlpm.TextCell&lt;&gt;"",IF(StyleSpaceSplit,IFERROR(IF(FIND(" ",_xlpm.TextCell)&gt;=1,MID(_xlpm.TextCell,1,FIND(" ",_xlpm.TextCell)-1),_xlpm.TextCell),_xlpm.TextCell),_xlpm.TextCell),""))</f>
        <v>BERET 002</v>
      </c>
      <c r="X372" s="60" t="str">
        <f>IF(A372&lt;&gt;"",IFERROR(IF(FIND(" ",G372)&gt;=1,MID(G372,FIND(" ",G372)+1,LEN(G372)),""),""),"")</f>
        <v>002</v>
      </c>
      <c r="AC372" s="51">
        <f>IFERROR(VALUE(MID($C372,1,2)),0)</f>
        <v>80</v>
      </c>
      <c r="AD372" s="44">
        <f>IFERROR(VALUE(MID($C372,4,3)),0)</f>
        <v>797</v>
      </c>
      <c r="AE372" s="51">
        <f>VALUE(RIGHT("00"&amp;AC372,2)&amp;RIGHT("000"&amp;AD372,3))</f>
        <v>80797</v>
      </c>
    </row>
    <row r="373" spans="1:31">
      <c r="A373" s="60" t="str">
        <f>IF(G373&amp;Q373&lt;&gt;"",W373&amp;Q373,"")</f>
        <v>BERET 003taupe</v>
      </c>
      <c r="B373" s="60" t="str">
        <f>IF(C373&lt;&gt;"",LEFT(C373,9),"")</f>
        <v>80-798-14</v>
      </c>
      <c r="C373" s="73" t="s">
        <v>5658</v>
      </c>
      <c r="D373" s="73" t="s">
        <v>5659</v>
      </c>
      <c r="E373" s="73" t="s">
        <v>904</v>
      </c>
      <c r="F373" s="74">
        <v>57</v>
      </c>
      <c r="G373" s="73" t="s">
        <v>4781</v>
      </c>
      <c r="H373" s="73" t="s">
        <v>86</v>
      </c>
      <c r="I373" s="73" t="s">
        <v>1788</v>
      </c>
      <c r="J373" s="73" t="s">
        <v>334</v>
      </c>
      <c r="K373" s="73" t="s">
        <v>382</v>
      </c>
      <c r="L373" s="73" t="s">
        <v>383</v>
      </c>
      <c r="M373" s="73" t="s">
        <v>388</v>
      </c>
      <c r="N373" s="73" t="s">
        <v>44</v>
      </c>
      <c r="O373" s="73" t="s">
        <v>386</v>
      </c>
      <c r="P373" s="73" t="s">
        <v>907</v>
      </c>
      <c r="Q373" s="73" t="s">
        <v>1291</v>
      </c>
      <c r="R373" s="73" t="s">
        <v>86</v>
      </c>
      <c r="V373" s="60" t="str">
        <f>W373&amp;H373</f>
        <v>BERET 003коричневый</v>
      </c>
      <c r="W373" s="60" t="str">
        <f>_xlfn.LET(_xlpm.TextCell,TEXT(G373,"###"),IF(_xlpm.TextCell&lt;&gt;"",IF(StyleSpaceSplit,IFERROR(IF(FIND(" ",_xlpm.TextCell)&gt;=1,MID(_xlpm.TextCell,1,FIND(" ",_xlpm.TextCell)-1),_xlpm.TextCell),_xlpm.TextCell),_xlpm.TextCell),""))</f>
        <v>BERET 003</v>
      </c>
      <c r="X373" s="60" t="str">
        <f>IF(A373&lt;&gt;"",IFERROR(IF(FIND(" ",G373)&gt;=1,MID(G373,FIND(" ",G373)+1,LEN(G373)),""),""),"")</f>
        <v>003</v>
      </c>
      <c r="AC373" s="51">
        <f>IFERROR(VALUE(MID($C373,1,2)),0)</f>
        <v>80</v>
      </c>
      <c r="AD373" s="44">
        <f>IFERROR(VALUE(MID($C373,4,3)),0)</f>
        <v>798</v>
      </c>
      <c r="AE373" s="51">
        <f>VALUE(RIGHT("00"&amp;AC373,2)&amp;RIGHT("000"&amp;AD373,3))</f>
        <v>80798</v>
      </c>
    </row>
    <row r="374" spans="1:31">
      <c r="A374" s="60" t="str">
        <f>IF(G374&amp;Q374&lt;&gt;"",W374&amp;Q374,"")</f>
        <v>BERET 003taupe</v>
      </c>
      <c r="B374" s="60" t="str">
        <f>IF(C374&lt;&gt;"",LEFT(C374,9),"")</f>
        <v>80-798-14</v>
      </c>
      <c r="C374" s="73" t="s">
        <v>5660</v>
      </c>
      <c r="D374" s="73" t="s">
        <v>5659</v>
      </c>
      <c r="E374" s="73" t="s">
        <v>910</v>
      </c>
      <c r="F374" s="74">
        <v>59</v>
      </c>
      <c r="G374" s="73" t="s">
        <v>4781</v>
      </c>
      <c r="H374" s="73" t="s">
        <v>86</v>
      </c>
      <c r="I374" s="73" t="s">
        <v>1788</v>
      </c>
      <c r="J374" s="73" t="s">
        <v>334</v>
      </c>
      <c r="K374" s="73" t="s">
        <v>382</v>
      </c>
      <c r="L374" s="73" t="s">
        <v>383</v>
      </c>
      <c r="M374" s="73" t="s">
        <v>388</v>
      </c>
      <c r="N374" s="73" t="s">
        <v>44</v>
      </c>
      <c r="O374" s="73" t="s">
        <v>386</v>
      </c>
      <c r="P374" s="73" t="s">
        <v>907</v>
      </c>
      <c r="Q374" s="73" t="s">
        <v>1291</v>
      </c>
      <c r="R374" s="73" t="s">
        <v>86</v>
      </c>
      <c r="V374" s="60" t="str">
        <f>W374&amp;H374</f>
        <v>BERET 003коричневый</v>
      </c>
      <c r="W374" s="60" t="str">
        <f>_xlfn.LET(_xlpm.TextCell,TEXT(G374,"###"),IF(_xlpm.TextCell&lt;&gt;"",IF(StyleSpaceSplit,IFERROR(IF(FIND(" ",_xlpm.TextCell)&gt;=1,MID(_xlpm.TextCell,1,FIND(" ",_xlpm.TextCell)-1),_xlpm.TextCell),_xlpm.TextCell),_xlpm.TextCell),""))</f>
        <v>BERET 003</v>
      </c>
      <c r="X374" s="60" t="str">
        <f>IF(A374&lt;&gt;"",IFERROR(IF(FIND(" ",G374)&gt;=1,MID(G374,FIND(" ",G374)+1,LEN(G374)),""),""),"")</f>
        <v>003</v>
      </c>
      <c r="AC374" s="51">
        <f>IFERROR(VALUE(MID($C374,1,2)),0)</f>
        <v>80</v>
      </c>
      <c r="AD374" s="44">
        <f>IFERROR(VALUE(MID($C374,4,3)),0)</f>
        <v>798</v>
      </c>
      <c r="AE374" s="51">
        <f>VALUE(RIGHT("00"&amp;AC374,2)&amp;RIGHT("000"&amp;AD374,3))</f>
        <v>80798</v>
      </c>
    </row>
    <row r="375" spans="1:31">
      <c r="A375" s="60" t="str">
        <f>IF(G375&amp;Q375&lt;&gt;"",W375&amp;Q375,"")</f>
        <v>BERET 003grey</v>
      </c>
      <c r="B375" s="60" t="str">
        <f>IF(C375&lt;&gt;"",LEFT(C375,9),"")</f>
        <v>80-798-08</v>
      </c>
      <c r="C375" s="73" t="s">
        <v>4779</v>
      </c>
      <c r="D375" s="73" t="s">
        <v>4780</v>
      </c>
      <c r="E375" s="73" t="s">
        <v>904</v>
      </c>
      <c r="F375" s="74">
        <v>57</v>
      </c>
      <c r="G375" s="73" t="s">
        <v>4781</v>
      </c>
      <c r="H375" s="73" t="s">
        <v>83</v>
      </c>
      <c r="I375" s="73" t="s">
        <v>1788</v>
      </c>
      <c r="J375" s="73" t="s">
        <v>334</v>
      </c>
      <c r="K375" s="73" t="s">
        <v>390</v>
      </c>
      <c r="L375" s="73" t="s">
        <v>383</v>
      </c>
      <c r="M375" s="73" t="s">
        <v>388</v>
      </c>
      <c r="N375" s="73" t="s">
        <v>44</v>
      </c>
      <c r="O375" s="73" t="s">
        <v>386</v>
      </c>
      <c r="P375" s="73" t="s">
        <v>907</v>
      </c>
      <c r="Q375" s="73" t="s">
        <v>917</v>
      </c>
      <c r="R375" s="73" t="s">
        <v>83</v>
      </c>
      <c r="V375" s="60" t="str">
        <f>W375&amp;H375</f>
        <v>BERET 003серый</v>
      </c>
      <c r="W375" s="60" t="str">
        <f>_xlfn.LET(_xlpm.TextCell,TEXT(G375,"###"),IF(_xlpm.TextCell&lt;&gt;"",IF(StyleSpaceSplit,IFERROR(IF(FIND(" ",_xlpm.TextCell)&gt;=1,MID(_xlpm.TextCell,1,FIND(" ",_xlpm.TextCell)-1),_xlpm.TextCell),_xlpm.TextCell),_xlpm.TextCell),""))</f>
        <v>BERET 003</v>
      </c>
      <c r="X375" s="60" t="str">
        <f>IF(A375&lt;&gt;"",IFERROR(IF(FIND(" ",G375)&gt;=1,MID(G375,FIND(" ",G375)+1,LEN(G375)),""),""),"")</f>
        <v>003</v>
      </c>
      <c r="AC375" s="51">
        <f>IFERROR(VALUE(MID($C375,1,2)),0)</f>
        <v>80</v>
      </c>
      <c r="AD375" s="44">
        <f>IFERROR(VALUE(MID($C375,4,3)),0)</f>
        <v>798</v>
      </c>
      <c r="AE375" s="51">
        <f>VALUE(RIGHT("00"&amp;AC375,2)&amp;RIGHT("000"&amp;AD375,3))</f>
        <v>80798</v>
      </c>
    </row>
    <row r="376" spans="1:31">
      <c r="A376" s="60" t="str">
        <f>IF(G376&amp;Q376&lt;&gt;"",W376&amp;Q376,"")</f>
        <v>BERET 003grey</v>
      </c>
      <c r="B376" s="60" t="str">
        <f>IF(C376&lt;&gt;"",LEFT(C376,9),"")</f>
        <v>80-798-08</v>
      </c>
      <c r="C376" s="73" t="s">
        <v>4782</v>
      </c>
      <c r="D376" s="73" t="s">
        <v>4780</v>
      </c>
      <c r="E376" s="73" t="s">
        <v>910</v>
      </c>
      <c r="F376" s="74">
        <v>59</v>
      </c>
      <c r="G376" s="73" t="s">
        <v>4781</v>
      </c>
      <c r="H376" s="73" t="s">
        <v>83</v>
      </c>
      <c r="I376" s="73" t="s">
        <v>1788</v>
      </c>
      <c r="J376" s="73" t="s">
        <v>334</v>
      </c>
      <c r="K376" s="73" t="s">
        <v>390</v>
      </c>
      <c r="L376" s="73" t="s">
        <v>383</v>
      </c>
      <c r="M376" s="73" t="s">
        <v>388</v>
      </c>
      <c r="N376" s="73" t="s">
        <v>44</v>
      </c>
      <c r="O376" s="73" t="s">
        <v>386</v>
      </c>
      <c r="P376" s="73" t="s">
        <v>907</v>
      </c>
      <c r="Q376" s="73" t="s">
        <v>917</v>
      </c>
      <c r="R376" s="73" t="s">
        <v>83</v>
      </c>
      <c r="V376" s="60" t="str">
        <f>W376&amp;H376</f>
        <v>BERET 003серый</v>
      </c>
      <c r="W376" s="60" t="str">
        <f>_xlfn.LET(_xlpm.TextCell,TEXT(G376,"###"),IF(_xlpm.TextCell&lt;&gt;"",IF(StyleSpaceSplit,IFERROR(IF(FIND(" ",_xlpm.TextCell)&gt;=1,MID(_xlpm.TextCell,1,FIND(" ",_xlpm.TextCell)-1),_xlpm.TextCell),_xlpm.TextCell),_xlpm.TextCell),""))</f>
        <v>BERET 003</v>
      </c>
      <c r="X376" s="60" t="str">
        <f>IF(A376&lt;&gt;"",IFERROR(IF(FIND(" ",G376)&gt;=1,MID(G376,FIND(" ",G376)+1,LEN(G376)),""),""),"")</f>
        <v>003</v>
      </c>
      <c r="AC376" s="51">
        <f>IFERROR(VALUE(MID($C376,1,2)),0)</f>
        <v>80</v>
      </c>
      <c r="AD376" s="44">
        <f>IFERROR(VALUE(MID($C376,4,3)),0)</f>
        <v>798</v>
      </c>
      <c r="AE376" s="51">
        <f>VALUE(RIGHT("00"&amp;AC376,2)&amp;RIGHT("000"&amp;AD376,3))</f>
        <v>80798</v>
      </c>
    </row>
    <row r="377" spans="1:31">
      <c r="A377" s="60" t="str">
        <f>IF(G377&amp;Q377&lt;&gt;"",W377&amp;Q377,"")</f>
        <v>LOUISE 016black</v>
      </c>
      <c r="B377" s="60" t="str">
        <f>IF(C377&lt;&gt;"",LEFT(C377,9),"")</f>
        <v>80-287-52</v>
      </c>
      <c r="C377" s="73" t="s">
        <v>1325</v>
      </c>
      <c r="D377" s="73" t="s">
        <v>1326</v>
      </c>
      <c r="E377" s="73" t="s">
        <v>931</v>
      </c>
      <c r="F377" s="74">
        <v>0</v>
      </c>
      <c r="G377" s="73" t="s">
        <v>1327</v>
      </c>
      <c r="H377" s="73" t="s">
        <v>53</v>
      </c>
      <c r="I377" s="73" t="s">
        <v>1328</v>
      </c>
      <c r="J377" s="73" t="s">
        <v>334</v>
      </c>
      <c r="K377" s="73" t="s">
        <v>387</v>
      </c>
      <c r="L377" s="73" t="s">
        <v>383</v>
      </c>
      <c r="M377" s="73" t="s">
        <v>389</v>
      </c>
      <c r="N377" s="73" t="s">
        <v>44</v>
      </c>
      <c r="O377" s="73" t="s">
        <v>386</v>
      </c>
      <c r="P377" s="73" t="s">
        <v>907</v>
      </c>
      <c r="Q377" s="73" t="s">
        <v>928</v>
      </c>
      <c r="R377" s="73" t="s">
        <v>53</v>
      </c>
      <c r="V377" s="60" t="str">
        <f>W377&amp;H377</f>
        <v>LOUISE 016черный</v>
      </c>
      <c r="W377" s="60" t="str">
        <f>_xlfn.LET(_xlpm.TextCell,TEXT(G377,"###"),IF(_xlpm.TextCell&lt;&gt;"",IF(StyleSpaceSplit,IFERROR(IF(FIND(" ",_xlpm.TextCell)&gt;=1,MID(_xlpm.TextCell,1,FIND(" ",_xlpm.TextCell)-1),_xlpm.TextCell),_xlpm.TextCell),_xlpm.TextCell),""))</f>
        <v>LOUISE 016</v>
      </c>
      <c r="X377" s="60" t="str">
        <f>IF(A377&lt;&gt;"",IFERROR(IF(FIND(" ",G377)&gt;=1,MID(G377,FIND(" ",G377)+1,LEN(G377)),""),""),"")</f>
        <v>016</v>
      </c>
      <c r="AC377" s="51">
        <f>IFERROR(VALUE(MID($C377,1,2)),0)</f>
        <v>80</v>
      </c>
      <c r="AD377" s="44">
        <f>IFERROR(VALUE(MID($C377,4,3)),0)</f>
        <v>287</v>
      </c>
      <c r="AE377" s="51">
        <f>VALUE(RIGHT("00"&amp;AC377,2)&amp;RIGHT("000"&amp;AD377,3))</f>
        <v>80287</v>
      </c>
    </row>
    <row r="378" spans="1:31">
      <c r="A378" s="60" t="str">
        <f>IF(G378&amp;Q378&lt;&gt;"",W378&amp;Q378,"")</f>
        <v>LOUISE 023taupe</v>
      </c>
      <c r="B378" s="60" t="str">
        <f>IF(C378&lt;&gt;"",LEFT(C378,9),"")</f>
        <v>80-519-14</v>
      </c>
      <c r="C378" s="73" t="s">
        <v>1736</v>
      </c>
      <c r="D378" s="73" t="s">
        <v>1737</v>
      </c>
      <c r="E378" s="73" t="s">
        <v>931</v>
      </c>
      <c r="F378" s="74">
        <v>0</v>
      </c>
      <c r="G378" s="73" t="s">
        <v>1738</v>
      </c>
      <c r="H378" s="73" t="s">
        <v>86</v>
      </c>
      <c r="I378" s="73" t="s">
        <v>1328</v>
      </c>
      <c r="J378" s="73" t="s">
        <v>334</v>
      </c>
      <c r="K378" s="73" t="s">
        <v>387</v>
      </c>
      <c r="L378" s="73" t="s">
        <v>383</v>
      </c>
      <c r="M378" s="73" t="s">
        <v>388</v>
      </c>
      <c r="O378" s="73" t="s">
        <v>386</v>
      </c>
      <c r="P378" s="73" t="s">
        <v>907</v>
      </c>
      <c r="Q378" s="73" t="s">
        <v>1291</v>
      </c>
      <c r="R378" s="73" t="s">
        <v>86</v>
      </c>
      <c r="V378" s="60" t="str">
        <f>W378&amp;H378</f>
        <v>LOUISE 023коричневый</v>
      </c>
      <c r="W378" s="60" t="str">
        <f>_xlfn.LET(_xlpm.TextCell,TEXT(G378,"###"),IF(_xlpm.TextCell&lt;&gt;"",IF(StyleSpaceSplit,IFERROR(IF(FIND(" ",_xlpm.TextCell)&gt;=1,MID(_xlpm.TextCell,1,FIND(" ",_xlpm.TextCell)-1),_xlpm.TextCell),_xlpm.TextCell),_xlpm.TextCell),""))</f>
        <v>LOUISE 023</v>
      </c>
      <c r="X378" s="60" t="str">
        <f>IF(A378&lt;&gt;"",IFERROR(IF(FIND(" ",G378)&gt;=1,MID(G378,FIND(" ",G378)+1,LEN(G378)),""),""),"")</f>
        <v>023</v>
      </c>
      <c r="AC378" s="51">
        <f>IFERROR(VALUE(MID($C378,1,2)),0)</f>
        <v>80</v>
      </c>
      <c r="AD378" s="44">
        <f>IFERROR(VALUE(MID($C378,4,3)),0)</f>
        <v>519</v>
      </c>
      <c r="AE378" s="51">
        <f>VALUE(RIGHT("00"&amp;AC378,2)&amp;RIGHT("000"&amp;AD378,3))</f>
        <v>80519</v>
      </c>
    </row>
    <row r="379" spans="1:31">
      <c r="A379" s="60" t="str">
        <f>IF(G379&amp;Q379&lt;&gt;"",W379&amp;Q379,"")</f>
        <v>LOUISE 023black</v>
      </c>
      <c r="B379" s="60" t="str">
        <f>IF(C379&lt;&gt;"",LEFT(C379,9),"")</f>
        <v>80-519-09</v>
      </c>
      <c r="C379" s="73" t="s">
        <v>4783</v>
      </c>
      <c r="D379" s="73" t="s">
        <v>4784</v>
      </c>
      <c r="E379" s="73" t="s">
        <v>931</v>
      </c>
      <c r="F379" s="74">
        <v>0</v>
      </c>
      <c r="G379" s="73" t="s">
        <v>1738</v>
      </c>
      <c r="H379" s="73" t="s">
        <v>53</v>
      </c>
      <c r="I379" s="73" t="s">
        <v>1332</v>
      </c>
      <c r="J379" s="73" t="s">
        <v>334</v>
      </c>
      <c r="K379" s="73" t="s">
        <v>387</v>
      </c>
      <c r="L379" s="73" t="s">
        <v>383</v>
      </c>
      <c r="M379" s="73" t="s">
        <v>388</v>
      </c>
      <c r="N379" s="73" t="s">
        <v>44</v>
      </c>
      <c r="O379" s="73" t="s">
        <v>386</v>
      </c>
      <c r="P379" s="73" t="s">
        <v>907</v>
      </c>
      <c r="Q379" s="73" t="s">
        <v>928</v>
      </c>
      <c r="R379" s="73" t="s">
        <v>53</v>
      </c>
      <c r="V379" s="60" t="str">
        <f>W379&amp;H379</f>
        <v>LOUISE 023черный</v>
      </c>
      <c r="W379" s="60" t="str">
        <f>_xlfn.LET(_xlpm.TextCell,TEXT(G379,"###"),IF(_xlpm.TextCell&lt;&gt;"",IF(StyleSpaceSplit,IFERROR(IF(FIND(" ",_xlpm.TextCell)&gt;=1,MID(_xlpm.TextCell,1,FIND(" ",_xlpm.TextCell)-1),_xlpm.TextCell),_xlpm.TextCell),_xlpm.TextCell),""))</f>
        <v>LOUISE 023</v>
      </c>
      <c r="X379" s="60" t="str">
        <f>IF(A379&lt;&gt;"",IFERROR(IF(FIND(" ",G379)&gt;=1,MID(G379,FIND(" ",G379)+1,LEN(G379)),""),""),"")</f>
        <v>023</v>
      </c>
      <c r="AC379" s="51">
        <f>IFERROR(VALUE(MID($C379,1,2)),0)</f>
        <v>80</v>
      </c>
      <c r="AD379" s="44">
        <f>IFERROR(VALUE(MID($C379,4,3)),0)</f>
        <v>519</v>
      </c>
      <c r="AE379" s="51">
        <f>VALUE(RIGHT("00"&amp;AC379,2)&amp;RIGHT("000"&amp;AD379,3))</f>
        <v>80519</v>
      </c>
    </row>
    <row r="380" spans="1:31">
      <c r="A380" s="60" t="str">
        <f>IF(G380&amp;Q380&lt;&gt;"",W380&amp;Q380,"")</f>
        <v>LOUISE 028black</v>
      </c>
      <c r="B380" s="60" t="str">
        <f>IF(C380&lt;&gt;"",LEFT(C380,9),"")</f>
        <v>80-288-52</v>
      </c>
      <c r="C380" s="73" t="s">
        <v>1329</v>
      </c>
      <c r="D380" s="73" t="s">
        <v>1330</v>
      </c>
      <c r="E380" s="73" t="s">
        <v>931</v>
      </c>
      <c r="F380" s="74">
        <v>0</v>
      </c>
      <c r="G380" s="73" t="s">
        <v>1331</v>
      </c>
      <c r="H380" s="73" t="s">
        <v>53</v>
      </c>
      <c r="I380" s="73" t="s">
        <v>1332</v>
      </c>
      <c r="J380" s="73" t="s">
        <v>334</v>
      </c>
      <c r="K380" s="73" t="s">
        <v>387</v>
      </c>
      <c r="L380" s="73" t="s">
        <v>383</v>
      </c>
      <c r="M380" s="73" t="s">
        <v>388</v>
      </c>
      <c r="O380" s="73" t="s">
        <v>386</v>
      </c>
      <c r="P380" s="73" t="s">
        <v>907</v>
      </c>
      <c r="Q380" s="73" t="s">
        <v>928</v>
      </c>
      <c r="R380" s="73" t="s">
        <v>53</v>
      </c>
      <c r="V380" s="60" t="str">
        <f>W380&amp;H380</f>
        <v>LOUISE 028черный</v>
      </c>
      <c r="W380" s="60" t="str">
        <f>_xlfn.LET(_xlpm.TextCell,TEXT(G380,"###"),IF(_xlpm.TextCell&lt;&gt;"",IF(StyleSpaceSplit,IFERROR(IF(FIND(" ",_xlpm.TextCell)&gt;=1,MID(_xlpm.TextCell,1,FIND(" ",_xlpm.TextCell)-1),_xlpm.TextCell),_xlpm.TextCell),_xlpm.TextCell),""))</f>
        <v>LOUISE 028</v>
      </c>
      <c r="X380" s="60" t="str">
        <f>IF(A380&lt;&gt;"",IFERROR(IF(FIND(" ",G380)&gt;=1,MID(G380,FIND(" ",G380)+1,LEN(G380)),""),""),"")</f>
        <v>028</v>
      </c>
      <c r="AC380" s="51">
        <f>IFERROR(VALUE(MID($C380,1,2)),0)</f>
        <v>80</v>
      </c>
      <c r="AD380" s="44">
        <f>IFERROR(VALUE(MID($C380,4,3)),0)</f>
        <v>288</v>
      </c>
      <c r="AE380" s="51">
        <f>VALUE(RIGHT("00"&amp;AC380,2)&amp;RIGHT("000"&amp;AD380,3))</f>
        <v>80288</v>
      </c>
    </row>
    <row r="381" spans="1:31">
      <c r="A381" s="60" t="str">
        <f>IF(G381&amp;Q381&lt;&gt;"",W381&amp;Q381,"")</f>
        <v>LOUISE 036black</v>
      </c>
      <c r="B381" s="60" t="str">
        <f>IF(C381&lt;&gt;"",LEFT(C381,9),"")</f>
        <v>80-520-09</v>
      </c>
      <c r="C381" s="73" t="s">
        <v>1739</v>
      </c>
      <c r="D381" s="73" t="s">
        <v>1740</v>
      </c>
      <c r="E381" s="73" t="s">
        <v>931</v>
      </c>
      <c r="F381" s="74">
        <v>0</v>
      </c>
      <c r="G381" s="73" t="s">
        <v>1741</v>
      </c>
      <c r="H381" s="73" t="s">
        <v>53</v>
      </c>
      <c r="I381" s="73" t="s">
        <v>1332</v>
      </c>
      <c r="J381" s="73" t="s">
        <v>334</v>
      </c>
      <c r="K381" s="73" t="s">
        <v>387</v>
      </c>
      <c r="L381" s="73" t="s">
        <v>383</v>
      </c>
      <c r="M381" s="73" t="s">
        <v>388</v>
      </c>
      <c r="O381" s="73" t="s">
        <v>386</v>
      </c>
      <c r="P381" s="73" t="s">
        <v>907</v>
      </c>
      <c r="Q381" s="73" t="s">
        <v>928</v>
      </c>
      <c r="R381" s="73" t="s">
        <v>53</v>
      </c>
      <c r="V381" s="60" t="str">
        <f>W381&amp;H381</f>
        <v>LOUISE 036черный</v>
      </c>
      <c r="W381" s="60" t="str">
        <f>_xlfn.LET(_xlpm.TextCell,TEXT(G381,"###"),IF(_xlpm.TextCell&lt;&gt;"",IF(StyleSpaceSplit,IFERROR(IF(FIND(" ",_xlpm.TextCell)&gt;=1,MID(_xlpm.TextCell,1,FIND(" ",_xlpm.TextCell)-1),_xlpm.TextCell),_xlpm.TextCell),_xlpm.TextCell),""))</f>
        <v>LOUISE 036</v>
      </c>
      <c r="X381" s="60" t="str">
        <f>IF(A381&lt;&gt;"",IFERROR(IF(FIND(" ",G381)&gt;=1,MID(G381,FIND(" ",G381)+1,LEN(G381)),""),""),"")</f>
        <v>036</v>
      </c>
      <c r="AC381" s="51">
        <f>IFERROR(VALUE(MID($C381,1,2)),0)</f>
        <v>80</v>
      </c>
      <c r="AD381" s="44">
        <f>IFERROR(VALUE(MID($C381,4,3)),0)</f>
        <v>520</v>
      </c>
      <c r="AE381" s="51">
        <f>VALUE(RIGHT("00"&amp;AC381,2)&amp;RIGHT("000"&amp;AD381,3))</f>
        <v>80520</v>
      </c>
    </row>
    <row r="382" spans="1:31">
      <c r="A382" s="60" t="str">
        <f>IF(G382&amp;Q382&lt;&gt;"",W382&amp;Q382,"")</f>
        <v>PHOEBEburgundy</v>
      </c>
      <c r="B382" s="60" t="str">
        <f>IF(C382&lt;&gt;"",LEFT(C382,9),"")</f>
        <v>80-627-12</v>
      </c>
      <c r="C382" s="73" t="s">
        <v>3485</v>
      </c>
      <c r="D382" s="73" t="s">
        <v>3486</v>
      </c>
      <c r="E382" s="73" t="s">
        <v>931</v>
      </c>
      <c r="F382" s="74">
        <v>0</v>
      </c>
      <c r="G382" s="73" t="s">
        <v>3484</v>
      </c>
      <c r="H382" s="73" t="s">
        <v>121</v>
      </c>
      <c r="I382" s="73" t="s">
        <v>1265</v>
      </c>
      <c r="J382" s="73" t="s">
        <v>334</v>
      </c>
      <c r="K382" s="73" t="s">
        <v>387</v>
      </c>
      <c r="L382" s="73" t="s">
        <v>383</v>
      </c>
      <c r="M382" s="73" t="s">
        <v>388</v>
      </c>
      <c r="N382" s="73" t="s">
        <v>44</v>
      </c>
      <c r="O382" s="73" t="s">
        <v>386</v>
      </c>
      <c r="P382" s="73" t="s">
        <v>907</v>
      </c>
      <c r="Q382" s="73" t="s">
        <v>1546</v>
      </c>
      <c r="R382" s="73" t="s">
        <v>121</v>
      </c>
      <c r="V382" s="60" t="str">
        <f>W382&amp;H382</f>
        <v>PHOEBEбордовый</v>
      </c>
      <c r="W382" s="60" t="str">
        <f>_xlfn.LET(_xlpm.TextCell,TEXT(G382,"###"),IF(_xlpm.TextCell&lt;&gt;"",IF(StyleSpaceSplit,IFERROR(IF(FIND(" ",_xlpm.TextCell)&gt;=1,MID(_xlpm.TextCell,1,FIND(" ",_xlpm.TextCell)-1),_xlpm.TextCell),_xlpm.TextCell),_xlpm.TextCell),""))</f>
        <v>PHOEBE</v>
      </c>
      <c r="X382" s="60" t="str">
        <f>IF(A382&lt;&gt;"",IFERROR(IF(FIND(" ",G382)&gt;=1,MID(G382,FIND(" ",G382)+1,LEN(G382)),""),""),"")</f>
        <v/>
      </c>
      <c r="AC382" s="51">
        <f>IFERROR(VALUE(MID($C382,1,2)),0)</f>
        <v>80</v>
      </c>
      <c r="AD382" s="44">
        <f>IFERROR(VALUE(MID($C382,4,3)),0)</f>
        <v>627</v>
      </c>
      <c r="AE382" s="51">
        <f>VALUE(RIGHT("00"&amp;AC382,2)&amp;RIGHT("000"&amp;AD382,3))</f>
        <v>80627</v>
      </c>
    </row>
    <row r="383" spans="1:31">
      <c r="A383" s="60" t="str">
        <f>IF(G383&amp;Q383&lt;&gt;"",W383&amp;Q383,"")</f>
        <v>PHOEBEgrey</v>
      </c>
      <c r="B383" s="60" t="str">
        <f>IF(C383&lt;&gt;"",LEFT(C383,9),"")</f>
        <v>80-627-08</v>
      </c>
      <c r="C383" s="73" t="s">
        <v>3487</v>
      </c>
      <c r="D383" s="73" t="s">
        <v>3488</v>
      </c>
      <c r="E383" s="73" t="s">
        <v>931</v>
      </c>
      <c r="F383" s="74">
        <v>0</v>
      </c>
      <c r="G383" s="73" t="s">
        <v>3484</v>
      </c>
      <c r="H383" s="73" t="s">
        <v>83</v>
      </c>
      <c r="I383" s="73" t="s">
        <v>1265</v>
      </c>
      <c r="J383" s="73" t="s">
        <v>334</v>
      </c>
      <c r="K383" s="73" t="s">
        <v>387</v>
      </c>
      <c r="L383" s="73" t="s">
        <v>383</v>
      </c>
      <c r="M383" s="73" t="s">
        <v>388</v>
      </c>
      <c r="N383" s="73" t="s">
        <v>44</v>
      </c>
      <c r="O383" s="73" t="s">
        <v>386</v>
      </c>
      <c r="P383" s="73" t="s">
        <v>907</v>
      </c>
      <c r="Q383" s="73" t="s">
        <v>917</v>
      </c>
      <c r="R383" s="73" t="s">
        <v>83</v>
      </c>
      <c r="V383" s="60" t="str">
        <f>W383&amp;H383</f>
        <v>PHOEBEсерый</v>
      </c>
      <c r="W383" s="60" t="str">
        <f>_xlfn.LET(_xlpm.TextCell,TEXT(G383,"###"),IF(_xlpm.TextCell&lt;&gt;"",IF(StyleSpaceSplit,IFERROR(IF(FIND(" ",_xlpm.TextCell)&gt;=1,MID(_xlpm.TextCell,1,FIND(" ",_xlpm.TextCell)-1),_xlpm.TextCell),_xlpm.TextCell),_xlpm.TextCell),""))</f>
        <v>PHOEBE</v>
      </c>
      <c r="X383" s="60" t="str">
        <f>IF(A383&lt;&gt;"",IFERROR(IF(FIND(" ",G383)&gt;=1,MID(G383,FIND(" ",G383)+1,LEN(G383)),""),""),"")</f>
        <v/>
      </c>
      <c r="AC383" s="51">
        <f>IFERROR(VALUE(MID($C383,1,2)),0)</f>
        <v>80</v>
      </c>
      <c r="AD383" s="44">
        <f>IFERROR(VALUE(MID($C383,4,3)),0)</f>
        <v>627</v>
      </c>
      <c r="AE383" s="51">
        <f>VALUE(RIGHT("00"&amp;AC383,2)&amp;RIGHT("000"&amp;AD383,3))</f>
        <v>80627</v>
      </c>
    </row>
    <row r="384" spans="1:31">
      <c r="A384" s="60" t="str">
        <f>IF(G384&amp;Q384&lt;&gt;"",W384&amp;Q384,"")</f>
        <v>PHOEBEnavy</v>
      </c>
      <c r="B384" s="60" t="str">
        <f>IF(C384&lt;&gt;"",LEFT(C384,9),"")</f>
        <v>80-627-16</v>
      </c>
      <c r="C384" s="73" t="s">
        <v>3489</v>
      </c>
      <c r="D384" s="73" t="s">
        <v>3490</v>
      </c>
      <c r="E384" s="73" t="s">
        <v>931</v>
      </c>
      <c r="F384" s="74">
        <v>0</v>
      </c>
      <c r="G384" s="73" t="s">
        <v>3484</v>
      </c>
      <c r="H384" s="73" t="s">
        <v>55</v>
      </c>
      <c r="I384" s="73" t="s">
        <v>1265</v>
      </c>
      <c r="J384" s="73" t="s">
        <v>334</v>
      </c>
      <c r="K384" s="73" t="s">
        <v>387</v>
      </c>
      <c r="L384" s="73" t="s">
        <v>383</v>
      </c>
      <c r="M384" s="73" t="s">
        <v>388</v>
      </c>
      <c r="N384" s="73" t="s">
        <v>44</v>
      </c>
      <c r="O384" s="73" t="s">
        <v>386</v>
      </c>
      <c r="P384" s="73" t="s">
        <v>907</v>
      </c>
      <c r="Q384" s="73" t="s">
        <v>1003</v>
      </c>
      <c r="R384" s="73" t="s">
        <v>71</v>
      </c>
      <c r="V384" s="60" t="str">
        <f>W384&amp;H384</f>
        <v>PHOEBEтемно-синий</v>
      </c>
      <c r="W384" s="60" t="str">
        <f>_xlfn.LET(_xlpm.TextCell,TEXT(G384,"###"),IF(_xlpm.TextCell&lt;&gt;"",IF(StyleSpaceSplit,IFERROR(IF(FIND(" ",_xlpm.TextCell)&gt;=1,MID(_xlpm.TextCell,1,FIND(" ",_xlpm.TextCell)-1),_xlpm.TextCell),_xlpm.TextCell),_xlpm.TextCell),""))</f>
        <v>PHOEBE</v>
      </c>
      <c r="X384" s="60" t="str">
        <f>IF(A384&lt;&gt;"",IFERROR(IF(FIND(" ",G384)&gt;=1,MID(G384,FIND(" ",G384)+1,LEN(G384)),""),""),"")</f>
        <v/>
      </c>
      <c r="AC384" s="51">
        <f>IFERROR(VALUE(MID($C384,1,2)),0)</f>
        <v>80</v>
      </c>
      <c r="AD384" s="44">
        <f>IFERROR(VALUE(MID($C384,4,3)),0)</f>
        <v>627</v>
      </c>
      <c r="AE384" s="51">
        <f>VALUE(RIGHT("00"&amp;AC384,2)&amp;RIGHT("000"&amp;AD384,3))</f>
        <v>80627</v>
      </c>
    </row>
    <row r="385" spans="1:31">
      <c r="A385" s="60" t="str">
        <f>IF(G385&amp;Q385&lt;&gt;"",W385&amp;Q385,"")</f>
        <v>PHOEBEblack</v>
      </c>
      <c r="B385" s="60" t="str">
        <f>IF(C385&lt;&gt;"",LEFT(C385,9),"")</f>
        <v>80-627-09</v>
      </c>
      <c r="C385" s="73" t="s">
        <v>3482</v>
      </c>
      <c r="D385" s="73" t="s">
        <v>3483</v>
      </c>
      <c r="E385" s="73" t="s">
        <v>931</v>
      </c>
      <c r="F385" s="74">
        <v>0</v>
      </c>
      <c r="G385" s="73" t="s">
        <v>3484</v>
      </c>
      <c r="H385" s="73" t="s">
        <v>53</v>
      </c>
      <c r="I385" s="73" t="s">
        <v>1265</v>
      </c>
      <c r="J385" s="73" t="s">
        <v>334</v>
      </c>
      <c r="K385" s="73" t="s">
        <v>387</v>
      </c>
      <c r="L385" s="73" t="s">
        <v>383</v>
      </c>
      <c r="M385" s="73" t="s">
        <v>388</v>
      </c>
      <c r="N385" s="73" t="s">
        <v>44</v>
      </c>
      <c r="O385" s="73" t="s">
        <v>386</v>
      </c>
      <c r="P385" s="73" t="s">
        <v>907</v>
      </c>
      <c r="Q385" s="73" t="s">
        <v>928</v>
      </c>
      <c r="R385" s="73" t="s">
        <v>53</v>
      </c>
      <c r="V385" s="60" t="str">
        <f>W385&amp;H385</f>
        <v>PHOEBEчерный</v>
      </c>
      <c r="W385" s="60" t="str">
        <f>_xlfn.LET(_xlpm.TextCell,TEXT(G385,"###"),IF(_xlpm.TextCell&lt;&gt;"",IF(StyleSpaceSplit,IFERROR(IF(FIND(" ",_xlpm.TextCell)&gt;=1,MID(_xlpm.TextCell,1,FIND(" ",_xlpm.TextCell)-1),_xlpm.TextCell),_xlpm.TextCell),_xlpm.TextCell),""))</f>
        <v>PHOEBE</v>
      </c>
      <c r="X385" s="60" t="str">
        <f>IF(A385&lt;&gt;"",IFERROR(IF(FIND(" ",G385)&gt;=1,MID(G385,FIND(" ",G385)+1,LEN(G385)),""),""),"")</f>
        <v/>
      </c>
      <c r="AC385" s="51">
        <f>IFERROR(VALUE(MID($C385,1,2)),0)</f>
        <v>80</v>
      </c>
      <c r="AD385" s="44">
        <f>IFERROR(VALUE(MID($C385,4,3)),0)</f>
        <v>627</v>
      </c>
      <c r="AE385" s="51">
        <f>VALUE(RIGHT("00"&amp;AC385,2)&amp;RIGHT("000"&amp;AD385,3))</f>
        <v>80627</v>
      </c>
    </row>
    <row r="386" spans="1:31">
      <c r="A386" s="60" t="str">
        <f>IF(G386&amp;Q386&lt;&gt;"",W386&amp;Q386,"")</f>
        <v>PHOEBE 002green</v>
      </c>
      <c r="B386" s="60" t="str">
        <f>IF(C386&lt;&gt;"",LEFT(C386,9),"")</f>
        <v>80-799-11</v>
      </c>
      <c r="C386" s="73" t="s">
        <v>4785</v>
      </c>
      <c r="D386" s="73" t="s">
        <v>4786</v>
      </c>
      <c r="E386" s="73" t="s">
        <v>904</v>
      </c>
      <c r="F386" s="74">
        <v>57</v>
      </c>
      <c r="G386" s="73" t="s">
        <v>4787</v>
      </c>
      <c r="H386" s="73" t="s">
        <v>60</v>
      </c>
      <c r="I386" s="73" t="s">
        <v>1265</v>
      </c>
      <c r="J386" s="73" t="s">
        <v>334</v>
      </c>
      <c r="K386" s="73" t="s">
        <v>387</v>
      </c>
      <c r="L386" s="73" t="s">
        <v>383</v>
      </c>
      <c r="M386" s="73" t="s">
        <v>388</v>
      </c>
      <c r="N386" s="73" t="s">
        <v>44</v>
      </c>
      <c r="O386" s="73" t="s">
        <v>385</v>
      </c>
      <c r="P386" s="73" t="s">
        <v>907</v>
      </c>
      <c r="Q386" s="73" t="s">
        <v>990</v>
      </c>
      <c r="R386" s="73" t="s">
        <v>60</v>
      </c>
      <c r="V386" s="60" t="str">
        <f>W386&amp;H386</f>
        <v>PHOEBE 002зеленый</v>
      </c>
      <c r="W386" s="60" t="str">
        <f>_xlfn.LET(_xlpm.TextCell,TEXT(G386,"###"),IF(_xlpm.TextCell&lt;&gt;"",IF(StyleSpaceSplit,IFERROR(IF(FIND(" ",_xlpm.TextCell)&gt;=1,MID(_xlpm.TextCell,1,FIND(" ",_xlpm.TextCell)-1),_xlpm.TextCell),_xlpm.TextCell),_xlpm.TextCell),""))</f>
        <v>PHOEBE 002</v>
      </c>
      <c r="X386" s="60" t="str">
        <f>IF(A386&lt;&gt;"",IFERROR(IF(FIND(" ",G386)&gt;=1,MID(G386,FIND(" ",G386)+1,LEN(G386)),""),""),"")</f>
        <v>002</v>
      </c>
      <c r="AC386" s="51">
        <f>IFERROR(VALUE(MID($C386,1,2)),0)</f>
        <v>80</v>
      </c>
      <c r="AD386" s="44">
        <f>IFERROR(VALUE(MID($C386,4,3)),0)</f>
        <v>799</v>
      </c>
      <c r="AE386" s="51">
        <f>VALUE(RIGHT("00"&amp;AC386,2)&amp;RIGHT("000"&amp;AD386,3))</f>
        <v>80799</v>
      </c>
    </row>
    <row r="387" spans="1:31">
      <c r="A387" s="60" t="str">
        <f>IF(G387&amp;Q387&lt;&gt;"",W387&amp;Q387,"")</f>
        <v>JUSTIN 8185putty</v>
      </c>
      <c r="B387" s="60" t="str">
        <f>IF(C387&lt;&gt;"",LEFT(C387,9),"")</f>
        <v>80-472-02</v>
      </c>
      <c r="C387" s="73" t="s">
        <v>2933</v>
      </c>
      <c r="D387" s="73" t="s">
        <v>2934</v>
      </c>
      <c r="E387" s="73" t="s">
        <v>931</v>
      </c>
      <c r="F387" s="74">
        <v>0</v>
      </c>
      <c r="G387" s="73" t="s">
        <v>2921</v>
      </c>
      <c r="H387" s="73" t="s">
        <v>63</v>
      </c>
      <c r="I387" s="73" t="s">
        <v>1498</v>
      </c>
      <c r="J387" s="73" t="s">
        <v>347</v>
      </c>
      <c r="K387" s="73" t="s">
        <v>387</v>
      </c>
      <c r="L387" s="73" t="s">
        <v>383</v>
      </c>
      <c r="M387" s="73" t="s">
        <v>389</v>
      </c>
      <c r="N387" s="73" t="s">
        <v>44</v>
      </c>
      <c r="O387" s="73" t="s">
        <v>386</v>
      </c>
      <c r="P387" s="73" t="s">
        <v>907</v>
      </c>
      <c r="Q387" s="73" t="s">
        <v>1539</v>
      </c>
      <c r="R387" s="73" t="s">
        <v>63</v>
      </c>
      <c r="V387" s="60" t="str">
        <f>W387&amp;H387</f>
        <v>JUSTIN 8185бежевый</v>
      </c>
      <c r="W387" s="60" t="str">
        <f>_xlfn.LET(_xlpm.TextCell,TEXT(G387,"###"),IF(_xlpm.TextCell&lt;&gt;"",IF(StyleSpaceSplit,IFERROR(IF(FIND(" ",_xlpm.TextCell)&gt;=1,MID(_xlpm.TextCell,1,FIND(" ",_xlpm.TextCell)-1),_xlpm.TextCell),_xlpm.TextCell),_xlpm.TextCell),""))</f>
        <v>JUSTIN 8185</v>
      </c>
      <c r="X387" s="60" t="str">
        <f>IF(A387&lt;&gt;"",IFERROR(IF(FIND(" ",G387)&gt;=1,MID(G387,FIND(" ",G387)+1,LEN(G387)),""),""),"")</f>
        <v>8185</v>
      </c>
      <c r="AC387" s="51">
        <f>IFERROR(VALUE(MID($C387,1,2)),0)</f>
        <v>80</v>
      </c>
      <c r="AD387" s="44">
        <f>IFERROR(VALUE(MID($C387,4,3)),0)</f>
        <v>472</v>
      </c>
      <c r="AE387" s="51">
        <f>VALUE(RIGHT("00"&amp;AC387,2)&amp;RIGHT("000"&amp;AD387,3))</f>
        <v>80472</v>
      </c>
    </row>
    <row r="388" spans="1:31">
      <c r="A388" s="60" t="str">
        <f>IF(G388&amp;Q388&lt;&gt;"",W388&amp;Q388,"")</f>
        <v>JUSTIN 8185offwhite</v>
      </c>
      <c r="B388" s="60" t="str">
        <f>IF(C388&lt;&gt;"",LEFT(C388,9),"")</f>
        <v>80-472-17</v>
      </c>
      <c r="C388" s="73" t="s">
        <v>2926</v>
      </c>
      <c r="D388" s="73" t="s">
        <v>2927</v>
      </c>
      <c r="E388" s="73" t="s">
        <v>931</v>
      </c>
      <c r="F388" s="74">
        <v>0</v>
      </c>
      <c r="G388" s="73" t="s">
        <v>2921</v>
      </c>
      <c r="H388" s="73" t="s">
        <v>57</v>
      </c>
      <c r="I388" s="73" t="s">
        <v>1498</v>
      </c>
      <c r="J388" s="73" t="s">
        <v>347</v>
      </c>
      <c r="K388" s="73" t="s">
        <v>387</v>
      </c>
      <c r="L388" s="73" t="s">
        <v>383</v>
      </c>
      <c r="M388" s="73" t="s">
        <v>389</v>
      </c>
      <c r="N388" s="73" t="s">
        <v>44</v>
      </c>
      <c r="O388" s="73" t="s">
        <v>386</v>
      </c>
      <c r="P388" s="73" t="s">
        <v>907</v>
      </c>
      <c r="Q388" s="73" t="s">
        <v>1898</v>
      </c>
      <c r="R388" s="73" t="s">
        <v>57</v>
      </c>
      <c r="V388" s="60" t="str">
        <f>W388&amp;H388</f>
        <v>JUSTIN 8185белый</v>
      </c>
      <c r="W388" s="60" t="str">
        <f>_xlfn.LET(_xlpm.TextCell,TEXT(G388,"###"),IF(_xlpm.TextCell&lt;&gt;"",IF(StyleSpaceSplit,IFERROR(IF(FIND(" ",_xlpm.TextCell)&gt;=1,MID(_xlpm.TextCell,1,FIND(" ",_xlpm.TextCell)-1),_xlpm.TextCell),_xlpm.TextCell),_xlpm.TextCell),""))</f>
        <v>JUSTIN 8185</v>
      </c>
      <c r="X388" s="60" t="str">
        <f>IF(A388&lt;&gt;"",IFERROR(IF(FIND(" ",G388)&gt;=1,MID(G388,FIND(" ",G388)+1,LEN(G388)),""),""),"")</f>
        <v>8185</v>
      </c>
      <c r="AC388" s="51">
        <f>IFERROR(VALUE(MID($C388,1,2)),0)</f>
        <v>80</v>
      </c>
      <c r="AD388" s="44">
        <f>IFERROR(VALUE(MID($C388,4,3)),0)</f>
        <v>472</v>
      </c>
      <c r="AE388" s="51">
        <f>VALUE(RIGHT("00"&amp;AC388,2)&amp;RIGHT("000"&amp;AD388,3))</f>
        <v>80472</v>
      </c>
    </row>
    <row r="389" spans="1:31">
      <c r="A389" s="60" t="str">
        <f>IF(G389&amp;Q389&lt;&gt;"",W389&amp;Q389,"")</f>
        <v>JUSTIN 8185raspberry</v>
      </c>
      <c r="B389" s="60" t="str">
        <f>IF(C389&lt;&gt;"",LEFT(C389,9),"")</f>
        <v>80-472-86</v>
      </c>
      <c r="C389" s="73" t="s">
        <v>2935</v>
      </c>
      <c r="D389" s="73" t="s">
        <v>2936</v>
      </c>
      <c r="E389" s="73" t="s">
        <v>931</v>
      </c>
      <c r="F389" s="74">
        <v>0</v>
      </c>
      <c r="G389" s="73" t="s">
        <v>2921</v>
      </c>
      <c r="H389" s="73" t="s">
        <v>192</v>
      </c>
      <c r="I389" s="73" t="s">
        <v>1498</v>
      </c>
      <c r="J389" s="73" t="s">
        <v>347</v>
      </c>
      <c r="K389" s="73" t="s">
        <v>387</v>
      </c>
      <c r="L389" s="73" t="s">
        <v>383</v>
      </c>
      <c r="M389" s="73" t="s">
        <v>389</v>
      </c>
      <c r="N389" s="73" t="s">
        <v>44</v>
      </c>
      <c r="O389" s="73" t="s">
        <v>386</v>
      </c>
      <c r="P389" s="73" t="s">
        <v>907</v>
      </c>
      <c r="Q389" s="73" t="s">
        <v>1514</v>
      </c>
      <c r="R389" s="73" t="s">
        <v>78</v>
      </c>
      <c r="V389" s="60" t="str">
        <f>W389&amp;H389</f>
        <v>JUSTIN 8185малиновый</v>
      </c>
      <c r="W389" s="60" t="str">
        <f>_xlfn.LET(_xlpm.TextCell,TEXT(G389,"###"),IF(_xlpm.TextCell&lt;&gt;"",IF(StyleSpaceSplit,IFERROR(IF(FIND(" ",_xlpm.TextCell)&gt;=1,MID(_xlpm.TextCell,1,FIND(" ",_xlpm.TextCell)-1),_xlpm.TextCell),_xlpm.TextCell),_xlpm.TextCell),""))</f>
        <v>JUSTIN 8185</v>
      </c>
      <c r="X389" s="60" t="str">
        <f>IF(A389&lt;&gt;"",IFERROR(IF(FIND(" ",G389)&gt;=1,MID(G389,FIND(" ",G389)+1,LEN(G389)),""),""),"")</f>
        <v>8185</v>
      </c>
      <c r="AC389" s="51">
        <f>IFERROR(VALUE(MID($C389,1,2)),0)</f>
        <v>80</v>
      </c>
      <c r="AD389" s="44">
        <f>IFERROR(VALUE(MID($C389,4,3)),0)</f>
        <v>472</v>
      </c>
      <c r="AE389" s="51">
        <f>VALUE(RIGHT("00"&amp;AC389,2)&amp;RIGHT("000"&amp;AD389,3))</f>
        <v>80472</v>
      </c>
    </row>
    <row r="390" spans="1:31">
      <c r="A390" s="60" t="str">
        <f>IF(G390&amp;Q390&lt;&gt;"",W390&amp;Q390,"")</f>
        <v>JUSTIN 8185pink</v>
      </c>
      <c r="B390" s="60" t="str">
        <f>IF(C390&lt;&gt;"",LEFT(C390,9),"")</f>
        <v>80-472-34</v>
      </c>
      <c r="C390" s="73" t="s">
        <v>5661</v>
      </c>
      <c r="D390" s="73" t="s">
        <v>5662</v>
      </c>
      <c r="E390" s="73" t="s">
        <v>931</v>
      </c>
      <c r="F390" s="74">
        <v>0</v>
      </c>
      <c r="G390" s="73" t="s">
        <v>2921</v>
      </c>
      <c r="H390" s="73" t="s">
        <v>68</v>
      </c>
      <c r="I390" s="73" t="s">
        <v>1644</v>
      </c>
      <c r="J390" s="73" t="s">
        <v>347</v>
      </c>
      <c r="K390" s="73" t="s">
        <v>387</v>
      </c>
      <c r="L390" s="73" t="s">
        <v>383</v>
      </c>
      <c r="M390" s="73" t="s">
        <v>389</v>
      </c>
      <c r="N390" s="73" t="s">
        <v>44</v>
      </c>
      <c r="O390" s="73" t="s">
        <v>386</v>
      </c>
      <c r="P390" s="73" t="s">
        <v>907</v>
      </c>
      <c r="Q390" s="73" t="s">
        <v>1119</v>
      </c>
      <c r="R390" s="73" t="s">
        <v>68</v>
      </c>
      <c r="V390" s="60" t="str">
        <f>W390&amp;H390</f>
        <v>JUSTIN 8185розовый</v>
      </c>
      <c r="W390" s="60" t="str">
        <f>_xlfn.LET(_xlpm.TextCell,TEXT(G390,"###"),IF(_xlpm.TextCell&lt;&gt;"",IF(StyleSpaceSplit,IFERROR(IF(FIND(" ",_xlpm.TextCell)&gt;=1,MID(_xlpm.TextCell,1,FIND(" ",_xlpm.TextCell)-1),_xlpm.TextCell),_xlpm.TextCell),_xlpm.TextCell),""))</f>
        <v>JUSTIN 8185</v>
      </c>
      <c r="X390" s="60" t="str">
        <f>IF(A390&lt;&gt;"",IFERROR(IF(FIND(" ",G390)&gt;=1,MID(G390,FIND(" ",G390)+1,LEN(G390)),""),""),"")</f>
        <v>8185</v>
      </c>
      <c r="AC390" s="51">
        <f>IFERROR(VALUE(MID($C390,1,2)),0)</f>
        <v>80</v>
      </c>
      <c r="AD390" s="44">
        <f>IFERROR(VALUE(MID($C390,4,3)),0)</f>
        <v>472</v>
      </c>
      <c r="AE390" s="51">
        <f>VALUE(RIGHT("00"&amp;AC390,2)&amp;RIGHT("000"&amp;AD390,3))</f>
        <v>80472</v>
      </c>
    </row>
    <row r="391" spans="1:31">
      <c r="A391" s="60" t="str">
        <f>IF(G391&amp;Q391&lt;&gt;"",W391&amp;Q391,"")</f>
        <v>JUSTIN 8185taupe</v>
      </c>
      <c r="B391" s="60" t="str">
        <f>IF(C391&lt;&gt;"",LEFT(C391,9),"")</f>
        <v>80-472-15</v>
      </c>
      <c r="C391" s="73" t="s">
        <v>2937</v>
      </c>
      <c r="D391" s="73" t="s">
        <v>2938</v>
      </c>
      <c r="E391" s="73" t="s">
        <v>931</v>
      </c>
      <c r="F391" s="74">
        <v>0</v>
      </c>
      <c r="G391" s="73" t="s">
        <v>2921</v>
      </c>
      <c r="H391" s="73" t="s">
        <v>226</v>
      </c>
      <c r="I391" s="73" t="s">
        <v>1498</v>
      </c>
      <c r="J391" s="73" t="s">
        <v>347</v>
      </c>
      <c r="K391" s="73" t="s">
        <v>387</v>
      </c>
      <c r="L391" s="73" t="s">
        <v>383</v>
      </c>
      <c r="M391" s="73" t="s">
        <v>389</v>
      </c>
      <c r="N391" s="73" t="s">
        <v>44</v>
      </c>
      <c r="O391" s="73" t="s">
        <v>386</v>
      </c>
      <c r="P391" s="73" t="s">
        <v>907</v>
      </c>
      <c r="Q391" s="73" t="s">
        <v>1291</v>
      </c>
      <c r="R391" s="73" t="s">
        <v>86</v>
      </c>
      <c r="V391" s="60" t="str">
        <f>W391&amp;H391</f>
        <v>JUSTIN 8185светло-коричневый</v>
      </c>
      <c r="W391" s="60" t="str">
        <f>_xlfn.LET(_xlpm.TextCell,TEXT(G391,"###"),IF(_xlpm.TextCell&lt;&gt;"",IF(StyleSpaceSplit,IFERROR(IF(FIND(" ",_xlpm.TextCell)&gt;=1,MID(_xlpm.TextCell,1,FIND(" ",_xlpm.TextCell)-1),_xlpm.TextCell),_xlpm.TextCell),_xlpm.TextCell),""))</f>
        <v>JUSTIN 8185</v>
      </c>
      <c r="X391" s="60" t="str">
        <f>IF(A391&lt;&gt;"",IFERROR(IF(FIND(" ",G391)&gt;=1,MID(G391,FIND(" ",G391)+1,LEN(G391)),""),""),"")</f>
        <v>8185</v>
      </c>
      <c r="AC391" s="51">
        <f>IFERROR(VALUE(MID($C391,1,2)),0)</f>
        <v>80</v>
      </c>
      <c r="AD391" s="44">
        <f>IFERROR(VALUE(MID($C391,4,3)),0)</f>
        <v>472</v>
      </c>
      <c r="AE391" s="51">
        <f>VALUE(RIGHT("00"&amp;AC391,2)&amp;RIGHT("000"&amp;AD391,3))</f>
        <v>80472</v>
      </c>
    </row>
    <row r="392" spans="1:31">
      <c r="A392" s="60" t="str">
        <f>IF(G392&amp;Q392&lt;&gt;"",W392&amp;Q392,"")</f>
        <v>JUSTIN 8185pearl</v>
      </c>
      <c r="B392" s="60" t="str">
        <f>IF(C392&lt;&gt;"",LEFT(C392,9),"")</f>
        <v>80-472-01</v>
      </c>
      <c r="C392" s="73" t="s">
        <v>2928</v>
      </c>
      <c r="D392" s="73" t="s">
        <v>2929</v>
      </c>
      <c r="E392" s="73" t="s">
        <v>931</v>
      </c>
      <c r="F392" s="74">
        <v>0</v>
      </c>
      <c r="G392" s="73" t="s">
        <v>2921</v>
      </c>
      <c r="H392" s="73" t="s">
        <v>231</v>
      </c>
      <c r="I392" s="73" t="s">
        <v>1498</v>
      </c>
      <c r="J392" s="73" t="s">
        <v>347</v>
      </c>
      <c r="K392" s="73" t="s">
        <v>387</v>
      </c>
      <c r="L392" s="73" t="s">
        <v>383</v>
      </c>
      <c r="M392" s="73" t="s">
        <v>389</v>
      </c>
      <c r="N392" s="73" t="s">
        <v>44</v>
      </c>
      <c r="O392" s="73" t="s">
        <v>386</v>
      </c>
      <c r="P392" s="73" t="s">
        <v>907</v>
      </c>
      <c r="Q392" s="73" t="s">
        <v>2069</v>
      </c>
      <c r="R392" s="73" t="s">
        <v>83</v>
      </c>
      <c r="V392" s="60" t="str">
        <f>W392&amp;H392</f>
        <v>JUSTIN 8185светло-серый</v>
      </c>
      <c r="W392" s="60" t="str">
        <f>_xlfn.LET(_xlpm.TextCell,TEXT(G392,"###"),IF(_xlpm.TextCell&lt;&gt;"",IF(StyleSpaceSplit,IFERROR(IF(FIND(" ",_xlpm.TextCell)&gt;=1,MID(_xlpm.TextCell,1,FIND(" ",_xlpm.TextCell)-1),_xlpm.TextCell),_xlpm.TextCell),_xlpm.TextCell),""))</f>
        <v>JUSTIN 8185</v>
      </c>
      <c r="X392" s="60" t="str">
        <f>IF(A392&lt;&gt;"",IFERROR(IF(FIND(" ",G392)&gt;=1,MID(G392,FIND(" ",G392)+1,LEN(G392)),""),""),"")</f>
        <v>8185</v>
      </c>
      <c r="AC392" s="51">
        <f>IFERROR(VALUE(MID($C392,1,2)),0)</f>
        <v>80</v>
      </c>
      <c r="AD392" s="44">
        <f>IFERROR(VALUE(MID($C392,4,3)),0)</f>
        <v>472</v>
      </c>
      <c r="AE392" s="51">
        <f>VALUE(RIGHT("00"&amp;AC392,2)&amp;RIGHT("000"&amp;AD392,3))</f>
        <v>80472</v>
      </c>
    </row>
    <row r="393" spans="1:31">
      <c r="A393" s="60" t="str">
        <f>IF(G393&amp;Q393&lt;&gt;"",W393&amp;Q393,"")</f>
        <v>JUSTIN 8185grey</v>
      </c>
      <c r="B393" s="60" t="str">
        <f>IF(C393&lt;&gt;"",LEFT(C393,9),"")</f>
        <v>80-472-08</v>
      </c>
      <c r="C393" s="73" t="s">
        <v>2922</v>
      </c>
      <c r="D393" s="73" t="s">
        <v>2923</v>
      </c>
      <c r="E393" s="73" t="s">
        <v>931</v>
      </c>
      <c r="F393" s="74">
        <v>0</v>
      </c>
      <c r="G393" s="73" t="s">
        <v>2921</v>
      </c>
      <c r="H393" s="73" t="s">
        <v>83</v>
      </c>
      <c r="I393" s="73" t="s">
        <v>1498</v>
      </c>
      <c r="J393" s="73" t="s">
        <v>347</v>
      </c>
      <c r="K393" s="73" t="s">
        <v>387</v>
      </c>
      <c r="L393" s="73" t="s">
        <v>383</v>
      </c>
      <c r="M393" s="73" t="s">
        <v>389</v>
      </c>
      <c r="N393" s="73" t="s">
        <v>44</v>
      </c>
      <c r="O393" s="73" t="s">
        <v>386</v>
      </c>
      <c r="P393" s="73" t="s">
        <v>907</v>
      </c>
      <c r="Q393" s="73" t="s">
        <v>917</v>
      </c>
      <c r="R393" s="73" t="s">
        <v>83</v>
      </c>
      <c r="V393" s="60" t="str">
        <f>W393&amp;H393</f>
        <v>JUSTIN 8185серый</v>
      </c>
      <c r="W393" s="60" t="str">
        <f>_xlfn.LET(_xlpm.TextCell,TEXT(G393,"###"),IF(_xlpm.TextCell&lt;&gt;"",IF(StyleSpaceSplit,IFERROR(IF(FIND(" ",_xlpm.TextCell)&gt;=1,MID(_xlpm.TextCell,1,FIND(" ",_xlpm.TextCell)-1),_xlpm.TextCell),_xlpm.TextCell),_xlpm.TextCell),""))</f>
        <v>JUSTIN 8185</v>
      </c>
      <c r="X393" s="60" t="str">
        <f>IF(A393&lt;&gt;"",IFERROR(IF(FIND(" ",G393)&gt;=1,MID(G393,FIND(" ",G393)+1,LEN(G393)),""),""),"")</f>
        <v>8185</v>
      </c>
      <c r="AC393" s="51">
        <f>IFERROR(VALUE(MID($C393,1,2)),0)</f>
        <v>80</v>
      </c>
      <c r="AD393" s="44">
        <f>IFERROR(VALUE(MID($C393,4,3)),0)</f>
        <v>472</v>
      </c>
      <c r="AE393" s="51">
        <f>VALUE(RIGHT("00"&amp;AC393,2)&amp;RIGHT("000"&amp;AD393,3))</f>
        <v>80472</v>
      </c>
    </row>
    <row r="394" spans="1:31">
      <c r="A394" s="60" t="str">
        <f>IF(G394&amp;Q394&lt;&gt;"",W394&amp;Q394,"")</f>
        <v>JUSTIN 8185petrol blue</v>
      </c>
      <c r="B394" s="60" t="str">
        <f>IF(C394&lt;&gt;"",LEFT(C394,9),"")</f>
        <v>80-472-06</v>
      </c>
      <c r="C394" s="73" t="s">
        <v>2930</v>
      </c>
      <c r="D394" s="73" t="s">
        <v>2931</v>
      </c>
      <c r="E394" s="73" t="s">
        <v>931</v>
      </c>
      <c r="F394" s="74">
        <v>0</v>
      </c>
      <c r="G394" s="73" t="s">
        <v>2921</v>
      </c>
      <c r="H394" s="73" t="s">
        <v>71</v>
      </c>
      <c r="I394" s="73" t="s">
        <v>1644</v>
      </c>
      <c r="J394" s="73" t="s">
        <v>347</v>
      </c>
      <c r="K394" s="73" t="s">
        <v>387</v>
      </c>
      <c r="L394" s="73" t="s">
        <v>383</v>
      </c>
      <c r="M394" s="73" t="s">
        <v>389</v>
      </c>
      <c r="N394" s="73" t="s">
        <v>44</v>
      </c>
      <c r="O394" s="73" t="s">
        <v>386</v>
      </c>
      <c r="P394" s="73" t="s">
        <v>907</v>
      </c>
      <c r="Q394" s="73" t="s">
        <v>2932</v>
      </c>
      <c r="R394" s="73" t="s">
        <v>71</v>
      </c>
      <c r="V394" s="60" t="str">
        <f>W394&amp;H394</f>
        <v>JUSTIN 8185синий</v>
      </c>
      <c r="W394" s="60" t="str">
        <f>_xlfn.LET(_xlpm.TextCell,TEXT(G394,"###"),IF(_xlpm.TextCell&lt;&gt;"",IF(StyleSpaceSplit,IFERROR(IF(FIND(" ",_xlpm.TextCell)&gt;=1,MID(_xlpm.TextCell,1,FIND(" ",_xlpm.TextCell)-1),_xlpm.TextCell),_xlpm.TextCell),_xlpm.TextCell),""))</f>
        <v>JUSTIN 8185</v>
      </c>
      <c r="X394" s="60" t="str">
        <f>IF(A394&lt;&gt;"",IFERROR(IF(FIND(" ",G394)&gt;=1,MID(G394,FIND(" ",G394)+1,LEN(G394)),""),""),"")</f>
        <v>8185</v>
      </c>
      <c r="AC394" s="51">
        <f>IFERROR(VALUE(MID($C394,1,2)),0)</f>
        <v>80</v>
      </c>
      <c r="AD394" s="44">
        <f>IFERROR(VALUE(MID($C394,4,3)),0)</f>
        <v>472</v>
      </c>
      <c r="AE394" s="51">
        <f>VALUE(RIGHT("00"&amp;AC394,2)&amp;RIGHT("000"&amp;AD394,3))</f>
        <v>80472</v>
      </c>
    </row>
    <row r="395" spans="1:31">
      <c r="A395" s="60" t="str">
        <f>IF(G395&amp;Q395&lt;&gt;"",W395&amp;Q395,"")</f>
        <v>JUSTIN 8185navy</v>
      </c>
      <c r="B395" s="60" t="str">
        <f>IF(C395&lt;&gt;"",LEFT(C395,9),"")</f>
        <v>80-472-16</v>
      </c>
      <c r="C395" s="73" t="s">
        <v>2924</v>
      </c>
      <c r="D395" s="73" t="s">
        <v>2925</v>
      </c>
      <c r="E395" s="73" t="s">
        <v>931</v>
      </c>
      <c r="F395" s="74">
        <v>0</v>
      </c>
      <c r="G395" s="73" t="s">
        <v>2921</v>
      </c>
      <c r="H395" s="73" t="s">
        <v>55</v>
      </c>
      <c r="I395" s="73" t="s">
        <v>1498</v>
      </c>
      <c r="J395" s="73" t="s">
        <v>347</v>
      </c>
      <c r="K395" s="73" t="s">
        <v>387</v>
      </c>
      <c r="L395" s="73" t="s">
        <v>383</v>
      </c>
      <c r="M395" s="73" t="s">
        <v>389</v>
      </c>
      <c r="N395" s="73" t="s">
        <v>44</v>
      </c>
      <c r="O395" s="73" t="s">
        <v>386</v>
      </c>
      <c r="P395" s="73" t="s">
        <v>907</v>
      </c>
      <c r="Q395" s="73" t="s">
        <v>1003</v>
      </c>
      <c r="R395" s="73" t="s">
        <v>71</v>
      </c>
      <c r="V395" s="60" t="str">
        <f>W395&amp;H395</f>
        <v>JUSTIN 8185темно-синий</v>
      </c>
      <c r="W395" s="60" t="str">
        <f>_xlfn.LET(_xlpm.TextCell,TEXT(G395,"###"),IF(_xlpm.TextCell&lt;&gt;"",IF(StyleSpaceSplit,IFERROR(IF(FIND(" ",_xlpm.TextCell)&gt;=1,MID(_xlpm.TextCell,1,FIND(" ",_xlpm.TextCell)-1),_xlpm.TextCell),_xlpm.TextCell),_xlpm.TextCell),""))</f>
        <v>JUSTIN 8185</v>
      </c>
      <c r="X395" s="60" t="str">
        <f>IF(A395&lt;&gt;"",IFERROR(IF(FIND(" ",G395)&gt;=1,MID(G395,FIND(" ",G395)+1,LEN(G395)),""),""),"")</f>
        <v>8185</v>
      </c>
      <c r="AC395" s="51">
        <f>IFERROR(VALUE(MID($C395,1,2)),0)</f>
        <v>80</v>
      </c>
      <c r="AD395" s="44">
        <f>IFERROR(VALUE(MID($C395,4,3)),0)</f>
        <v>472</v>
      </c>
      <c r="AE395" s="51">
        <f>VALUE(RIGHT("00"&amp;AC395,2)&amp;RIGHT("000"&amp;AD395,3))</f>
        <v>80472</v>
      </c>
    </row>
    <row r="396" spans="1:31">
      <c r="A396" s="60" t="str">
        <f>IF(G396&amp;Q396&lt;&gt;"",W396&amp;Q396,"")</f>
        <v>JUSTIN 8185black</v>
      </c>
      <c r="B396" s="60" t="str">
        <f>IF(C396&lt;&gt;"",LEFT(C396,9),"")</f>
        <v>80-472-09</v>
      </c>
      <c r="C396" s="73" t="s">
        <v>2919</v>
      </c>
      <c r="D396" s="73" t="s">
        <v>2920</v>
      </c>
      <c r="E396" s="73" t="s">
        <v>931</v>
      </c>
      <c r="F396" s="74">
        <v>0</v>
      </c>
      <c r="G396" s="73" t="s">
        <v>2921</v>
      </c>
      <c r="H396" s="73" t="s">
        <v>53</v>
      </c>
      <c r="I396" s="73" t="s">
        <v>1498</v>
      </c>
      <c r="J396" s="73" t="s">
        <v>347</v>
      </c>
      <c r="K396" s="73" t="s">
        <v>387</v>
      </c>
      <c r="L396" s="73" t="s">
        <v>383</v>
      </c>
      <c r="M396" s="73" t="s">
        <v>389</v>
      </c>
      <c r="N396" s="73" t="s">
        <v>44</v>
      </c>
      <c r="O396" s="73" t="s">
        <v>386</v>
      </c>
      <c r="P396" s="73" t="s">
        <v>907</v>
      </c>
      <c r="Q396" s="73" t="s">
        <v>928</v>
      </c>
      <c r="R396" s="73" t="s">
        <v>53</v>
      </c>
      <c r="V396" s="60" t="str">
        <f>W396&amp;H396</f>
        <v>JUSTIN 8185черный</v>
      </c>
      <c r="W396" s="60" t="str">
        <f>_xlfn.LET(_xlpm.TextCell,TEXT(G396,"###"),IF(_xlpm.TextCell&lt;&gt;"",IF(StyleSpaceSplit,IFERROR(IF(FIND(" ",_xlpm.TextCell)&gt;=1,MID(_xlpm.TextCell,1,FIND(" ",_xlpm.TextCell)-1),_xlpm.TextCell),_xlpm.TextCell),_xlpm.TextCell),""))</f>
        <v>JUSTIN 8185</v>
      </c>
      <c r="X396" s="60" t="str">
        <f>IF(A396&lt;&gt;"",IFERROR(IF(FIND(" ",G396)&gt;=1,MID(G396,FIND(" ",G396)+1,LEN(G396)),""),""),"")</f>
        <v>8185</v>
      </c>
      <c r="AC396" s="51">
        <f>IFERROR(VALUE(MID($C396,1,2)),0)</f>
        <v>80</v>
      </c>
      <c r="AD396" s="44">
        <f>IFERROR(VALUE(MID($C396,4,3)),0)</f>
        <v>472</v>
      </c>
      <c r="AE396" s="51">
        <f>VALUE(RIGHT("00"&amp;AC396,2)&amp;RIGHT("000"&amp;AD396,3))</f>
        <v>80472</v>
      </c>
    </row>
    <row r="397" spans="1:31">
      <c r="A397" s="60" t="str">
        <f>IF(G397&amp;Q397&lt;&gt;"",W397&amp;Q397,"")</f>
        <v>JUSTIN 8600taupe</v>
      </c>
      <c r="B397" s="60" t="str">
        <f>IF(C397&lt;&gt;"",LEFT(C397,9),"")</f>
        <v>80-521-14</v>
      </c>
      <c r="C397" s="73" t="s">
        <v>1742</v>
      </c>
      <c r="D397" s="73" t="s">
        <v>1743</v>
      </c>
      <c r="E397" s="73" t="s">
        <v>931</v>
      </c>
      <c r="F397" s="74">
        <v>0</v>
      </c>
      <c r="G397" s="73" t="s">
        <v>1744</v>
      </c>
      <c r="H397" s="73" t="s">
        <v>86</v>
      </c>
      <c r="I397" s="73" t="s">
        <v>1498</v>
      </c>
      <c r="J397" s="73" t="s">
        <v>347</v>
      </c>
      <c r="K397" s="73" t="s">
        <v>387</v>
      </c>
      <c r="L397" s="73" t="s">
        <v>383</v>
      </c>
      <c r="M397" s="73" t="s">
        <v>389</v>
      </c>
      <c r="N397" s="73" t="s">
        <v>44</v>
      </c>
      <c r="O397" s="73" t="s">
        <v>386</v>
      </c>
      <c r="P397" s="73" t="s">
        <v>907</v>
      </c>
      <c r="Q397" s="73" t="s">
        <v>1291</v>
      </c>
      <c r="R397" s="73" t="s">
        <v>86</v>
      </c>
      <c r="V397" s="60" t="str">
        <f>W397&amp;H397</f>
        <v>JUSTIN 8600коричневый</v>
      </c>
      <c r="W397" s="60" t="str">
        <f>_xlfn.LET(_xlpm.TextCell,TEXT(G397,"###"),IF(_xlpm.TextCell&lt;&gt;"",IF(StyleSpaceSplit,IFERROR(IF(FIND(" ",_xlpm.TextCell)&gt;=1,MID(_xlpm.TextCell,1,FIND(" ",_xlpm.TextCell)-1),_xlpm.TextCell),_xlpm.TextCell),_xlpm.TextCell),""))</f>
        <v>JUSTIN 8600</v>
      </c>
      <c r="X397" s="60" t="str">
        <f>IF(A397&lt;&gt;"",IFERROR(IF(FIND(" ",G397)&gt;=1,MID(G397,FIND(" ",G397)+1,LEN(G397)),""),""),"")</f>
        <v>8600</v>
      </c>
      <c r="AC397" s="51">
        <f>IFERROR(VALUE(MID($C397,1,2)),0)</f>
        <v>80</v>
      </c>
      <c r="AD397" s="44">
        <f>IFERROR(VALUE(MID($C397,4,3)),0)</f>
        <v>521</v>
      </c>
      <c r="AE397" s="51">
        <f>VALUE(RIGHT("00"&amp;AC397,2)&amp;RIGHT("000"&amp;AD397,3))</f>
        <v>80521</v>
      </c>
    </row>
    <row r="398" spans="1:31">
      <c r="A398" s="60" t="str">
        <f>IF(G398&amp;Q398&lt;&gt;"",W398&amp;Q398,"")</f>
        <v>JUSTIN 8600grey</v>
      </c>
      <c r="B398" s="60" t="str">
        <f>IF(C398&lt;&gt;"",LEFT(C398,9),"")</f>
        <v>80-521-05</v>
      </c>
      <c r="C398" s="73" t="s">
        <v>4788</v>
      </c>
      <c r="D398" s="73" t="s">
        <v>4789</v>
      </c>
      <c r="E398" s="73" t="s">
        <v>931</v>
      </c>
      <c r="F398" s="74">
        <v>0</v>
      </c>
      <c r="G398" s="73" t="s">
        <v>1744</v>
      </c>
      <c r="H398" s="73" t="s">
        <v>277</v>
      </c>
      <c r="I398" s="73" t="s">
        <v>1644</v>
      </c>
      <c r="J398" s="73" t="s">
        <v>347</v>
      </c>
      <c r="K398" s="73" t="s">
        <v>387</v>
      </c>
      <c r="L398" s="73" t="s">
        <v>383</v>
      </c>
      <c r="M398" s="73" t="s">
        <v>389</v>
      </c>
      <c r="N398" s="73" t="s">
        <v>44</v>
      </c>
      <c r="O398" s="73" t="s">
        <v>386</v>
      </c>
      <c r="P398" s="73" t="s">
        <v>907</v>
      </c>
      <c r="Q398" s="73" t="s">
        <v>917</v>
      </c>
      <c r="R398" s="73" t="s">
        <v>83</v>
      </c>
      <c r="V398" s="60" t="str">
        <f>W398&amp;H398</f>
        <v>JUSTIN 8600темно-серый</v>
      </c>
      <c r="W398" s="60" t="str">
        <f>_xlfn.LET(_xlpm.TextCell,TEXT(G398,"###"),IF(_xlpm.TextCell&lt;&gt;"",IF(StyleSpaceSplit,IFERROR(IF(FIND(" ",_xlpm.TextCell)&gt;=1,MID(_xlpm.TextCell,1,FIND(" ",_xlpm.TextCell)-1),_xlpm.TextCell),_xlpm.TextCell),_xlpm.TextCell),""))</f>
        <v>JUSTIN 8600</v>
      </c>
      <c r="X398" s="60" t="str">
        <f>IF(A398&lt;&gt;"",IFERROR(IF(FIND(" ",G398)&gt;=1,MID(G398,FIND(" ",G398)+1,LEN(G398)),""),""),"")</f>
        <v>8600</v>
      </c>
      <c r="AC398" s="51">
        <f>IFERROR(VALUE(MID($C398,1,2)),0)</f>
        <v>80</v>
      </c>
      <c r="AD398" s="44">
        <f>IFERROR(VALUE(MID($C398,4,3)),0)</f>
        <v>521</v>
      </c>
      <c r="AE398" s="51">
        <f>VALUE(RIGHT("00"&amp;AC398,2)&amp;RIGHT("000"&amp;AD398,3))</f>
        <v>80521</v>
      </c>
    </row>
    <row r="399" spans="1:31">
      <c r="A399" s="60" t="str">
        <f>IF(G399&amp;Q399&lt;&gt;"",W399&amp;Q399,"")</f>
        <v>JUSTIN 8617grey</v>
      </c>
      <c r="B399" s="60" t="str">
        <f>IF(C399&lt;&gt;"",LEFT(C399,9),"")</f>
        <v>80-800-08</v>
      </c>
      <c r="C399" s="73" t="s">
        <v>4790</v>
      </c>
      <c r="D399" s="73" t="s">
        <v>4791</v>
      </c>
      <c r="E399" s="73" t="s">
        <v>931</v>
      </c>
      <c r="F399" s="74">
        <v>0</v>
      </c>
      <c r="G399" s="73" t="s">
        <v>4792</v>
      </c>
      <c r="H399" s="73" t="s">
        <v>83</v>
      </c>
      <c r="I399" s="73" t="s">
        <v>1644</v>
      </c>
      <c r="J399" s="73" t="s">
        <v>347</v>
      </c>
      <c r="K399" s="73" t="s">
        <v>382</v>
      </c>
      <c r="L399" s="73" t="s">
        <v>383</v>
      </c>
      <c r="M399" s="73" t="s">
        <v>389</v>
      </c>
      <c r="N399" s="73" t="s">
        <v>44</v>
      </c>
      <c r="O399" s="73" t="s">
        <v>386</v>
      </c>
      <c r="P399" s="73" t="s">
        <v>907</v>
      </c>
      <c r="Q399" s="73" t="s">
        <v>917</v>
      </c>
      <c r="R399" s="73" t="s">
        <v>83</v>
      </c>
      <c r="V399" s="60" t="str">
        <f>W399&amp;H399</f>
        <v>JUSTIN 8617серый</v>
      </c>
      <c r="W399" s="60" t="str">
        <f>_xlfn.LET(_xlpm.TextCell,TEXT(G399,"###"),IF(_xlpm.TextCell&lt;&gt;"",IF(StyleSpaceSplit,IFERROR(IF(FIND(" ",_xlpm.TextCell)&gt;=1,MID(_xlpm.TextCell,1,FIND(" ",_xlpm.TextCell)-1),_xlpm.TextCell),_xlpm.TextCell),_xlpm.TextCell),""))</f>
        <v>JUSTIN 8617</v>
      </c>
      <c r="X399" s="60" t="str">
        <f>IF(A399&lt;&gt;"",IFERROR(IF(FIND(" ",G399)&gt;=1,MID(G399,FIND(" ",G399)+1,LEN(G399)),""),""),"")</f>
        <v>8617</v>
      </c>
      <c r="AC399" s="51">
        <f>IFERROR(VALUE(MID($C399,1,2)),0)</f>
        <v>80</v>
      </c>
      <c r="AD399" s="44">
        <f>IFERROR(VALUE(MID($C399,4,3)),0)</f>
        <v>800</v>
      </c>
      <c r="AE399" s="51">
        <f>VALUE(RIGHT("00"&amp;AC399,2)&amp;RIGHT("000"&amp;AD399,3))</f>
        <v>80800</v>
      </c>
    </row>
    <row r="400" spans="1:31">
      <c r="A400" s="60" t="str">
        <f>IF(G400&amp;Q400&lt;&gt;"",W400&amp;Q400,"")</f>
        <v>PYROP 001white</v>
      </c>
      <c r="B400" s="60" t="str">
        <f>IF(C400&lt;&gt;"",LEFT(C400,9),"")</f>
        <v>80-801-17</v>
      </c>
      <c r="C400" s="73" t="s">
        <v>4793</v>
      </c>
      <c r="D400" s="73" t="s">
        <v>4794</v>
      </c>
      <c r="E400" s="73" t="s">
        <v>931</v>
      </c>
      <c r="F400" s="74">
        <v>0</v>
      </c>
      <c r="G400" s="73" t="s">
        <v>4795</v>
      </c>
      <c r="H400" s="73" t="s">
        <v>57</v>
      </c>
      <c r="I400" s="73" t="s">
        <v>1631</v>
      </c>
      <c r="J400" s="73" t="s">
        <v>347</v>
      </c>
      <c r="K400" s="73" t="s">
        <v>387</v>
      </c>
      <c r="L400" s="73" t="s">
        <v>383</v>
      </c>
      <c r="M400" s="73" t="s">
        <v>389</v>
      </c>
      <c r="O400" s="73" t="s">
        <v>386</v>
      </c>
      <c r="P400" s="73" t="s">
        <v>907</v>
      </c>
      <c r="Q400" s="73" t="s">
        <v>908</v>
      </c>
      <c r="R400" s="73" t="s">
        <v>57</v>
      </c>
      <c r="V400" s="60" t="str">
        <f>W400&amp;H400</f>
        <v>PYROP 001белый</v>
      </c>
      <c r="W400" s="60" t="str">
        <f>_xlfn.LET(_xlpm.TextCell,TEXT(G400,"###"),IF(_xlpm.TextCell&lt;&gt;"",IF(StyleSpaceSplit,IFERROR(IF(FIND(" ",_xlpm.TextCell)&gt;=1,MID(_xlpm.TextCell,1,FIND(" ",_xlpm.TextCell)-1),_xlpm.TextCell),_xlpm.TextCell),_xlpm.TextCell),""))</f>
        <v>PYROP 001</v>
      </c>
      <c r="X400" s="60" t="str">
        <f>IF(A400&lt;&gt;"",IFERROR(IF(FIND(" ",G400)&gt;=1,MID(G400,FIND(" ",G400)+1,LEN(G400)),""),""),"")</f>
        <v>001</v>
      </c>
      <c r="AC400" s="51">
        <f>IFERROR(VALUE(MID($C400,1,2)),0)</f>
        <v>80</v>
      </c>
      <c r="AD400" s="44">
        <f>IFERROR(VALUE(MID($C400,4,3)),0)</f>
        <v>801</v>
      </c>
      <c r="AE400" s="51">
        <f>VALUE(RIGHT("00"&amp;AC400,2)&amp;RIGHT("000"&amp;AD400,3))</f>
        <v>80801</v>
      </c>
    </row>
    <row r="401" spans="1:31">
      <c r="A401" s="60" t="str">
        <f>IF(G401&amp;Q401&lt;&gt;"",W401&amp;Q401,"")</f>
        <v>PYROP 003white</v>
      </c>
      <c r="B401" s="60" t="str">
        <f>IF(C401&lt;&gt;"",LEFT(C401,9),"")</f>
        <v>80-621-17</v>
      </c>
      <c r="C401" s="73" t="s">
        <v>3445</v>
      </c>
      <c r="D401" s="73" t="s">
        <v>3446</v>
      </c>
      <c r="E401" s="73" t="s">
        <v>931</v>
      </c>
      <c r="F401" s="74">
        <v>0</v>
      </c>
      <c r="G401" s="73" t="s">
        <v>3442</v>
      </c>
      <c r="H401" s="73" t="s">
        <v>57</v>
      </c>
      <c r="I401" s="73" t="s">
        <v>1631</v>
      </c>
      <c r="J401" s="73" t="s">
        <v>347</v>
      </c>
      <c r="K401" s="73" t="s">
        <v>387</v>
      </c>
      <c r="L401" s="73" t="s">
        <v>383</v>
      </c>
      <c r="M401" s="73" t="s">
        <v>388</v>
      </c>
      <c r="N401" s="73" t="s">
        <v>46</v>
      </c>
      <c r="O401" s="73" t="s">
        <v>386</v>
      </c>
      <c r="P401" s="73" t="s">
        <v>907</v>
      </c>
      <c r="Q401" s="73" t="s">
        <v>908</v>
      </c>
      <c r="R401" s="73" t="s">
        <v>57</v>
      </c>
      <c r="V401" s="60" t="str">
        <f>W401&amp;H401</f>
        <v>PYROP 003белый</v>
      </c>
      <c r="W401" s="60" t="str">
        <f>_xlfn.LET(_xlpm.TextCell,TEXT(G401,"###"),IF(_xlpm.TextCell&lt;&gt;"",IF(StyleSpaceSplit,IFERROR(IF(FIND(" ",_xlpm.TextCell)&gt;=1,MID(_xlpm.TextCell,1,FIND(" ",_xlpm.TextCell)-1),_xlpm.TextCell),_xlpm.TextCell),_xlpm.TextCell),""))</f>
        <v>PYROP 003</v>
      </c>
      <c r="X401" s="60" t="str">
        <f>IF(A401&lt;&gt;"",IFERROR(IF(FIND(" ",G401)&gt;=1,MID(G401,FIND(" ",G401)+1,LEN(G401)),""),""),"")</f>
        <v>003</v>
      </c>
      <c r="AC401" s="51">
        <f>IFERROR(VALUE(MID($C401,1,2)),0)</f>
        <v>80</v>
      </c>
      <c r="AD401" s="44">
        <f>IFERROR(VALUE(MID($C401,4,3)),0)</f>
        <v>621</v>
      </c>
      <c r="AE401" s="51">
        <f>VALUE(RIGHT("00"&amp;AC401,2)&amp;RIGHT("000"&amp;AD401,3))</f>
        <v>80621</v>
      </c>
    </row>
    <row r="402" spans="1:31">
      <c r="A402" s="60" t="str">
        <f>IF(G402&amp;Q402&lt;&gt;"",W402&amp;Q402,"")</f>
        <v>PYROP 003grey</v>
      </c>
      <c r="B402" s="60" t="str">
        <f>IF(C402&lt;&gt;"",LEFT(C402,9),"")</f>
        <v>80-621-08</v>
      </c>
      <c r="C402" s="73" t="s">
        <v>3440</v>
      </c>
      <c r="D402" s="73" t="s">
        <v>3441</v>
      </c>
      <c r="E402" s="73" t="s">
        <v>931</v>
      </c>
      <c r="F402" s="74">
        <v>0</v>
      </c>
      <c r="G402" s="73" t="s">
        <v>3442</v>
      </c>
      <c r="H402" s="73" t="s">
        <v>83</v>
      </c>
      <c r="I402" s="73" t="s">
        <v>1631</v>
      </c>
      <c r="J402" s="73" t="s">
        <v>347</v>
      </c>
      <c r="K402" s="73" t="s">
        <v>387</v>
      </c>
      <c r="L402" s="73" t="s">
        <v>383</v>
      </c>
      <c r="M402" s="73" t="s">
        <v>388</v>
      </c>
      <c r="N402" s="73" t="s">
        <v>46</v>
      </c>
      <c r="O402" s="73" t="s">
        <v>386</v>
      </c>
      <c r="P402" s="73" t="s">
        <v>907</v>
      </c>
      <c r="Q402" s="73" t="s">
        <v>917</v>
      </c>
      <c r="R402" s="73" t="s">
        <v>83</v>
      </c>
      <c r="V402" s="60" t="str">
        <f>W402&amp;H402</f>
        <v>PYROP 003серый</v>
      </c>
      <c r="W402" s="60" t="str">
        <f>_xlfn.LET(_xlpm.TextCell,TEXT(G402,"###"),IF(_xlpm.TextCell&lt;&gt;"",IF(StyleSpaceSplit,IFERROR(IF(FIND(" ",_xlpm.TextCell)&gt;=1,MID(_xlpm.TextCell,1,FIND(" ",_xlpm.TextCell)-1),_xlpm.TextCell),_xlpm.TextCell),_xlpm.TextCell),""))</f>
        <v>PYROP 003</v>
      </c>
      <c r="X402" s="60" t="str">
        <f>IF(A402&lt;&gt;"",IFERROR(IF(FIND(" ",G402)&gt;=1,MID(G402,FIND(" ",G402)+1,LEN(G402)),""),""),"")</f>
        <v>003</v>
      </c>
      <c r="AC402" s="51">
        <f>IFERROR(VALUE(MID($C402,1,2)),0)</f>
        <v>80</v>
      </c>
      <c r="AD402" s="44">
        <f>IFERROR(VALUE(MID($C402,4,3)),0)</f>
        <v>621</v>
      </c>
      <c r="AE402" s="51">
        <f>VALUE(RIGHT("00"&amp;AC402,2)&amp;RIGHT("000"&amp;AD402,3))</f>
        <v>80621</v>
      </c>
    </row>
    <row r="403" spans="1:31">
      <c r="A403" s="60" t="str">
        <f>IF(G403&amp;Q403&lt;&gt;"",W403&amp;Q403,"")</f>
        <v>PYROP 003black</v>
      </c>
      <c r="B403" s="60" t="str">
        <f>IF(C403&lt;&gt;"",LEFT(C403,9),"")</f>
        <v>80-621-09</v>
      </c>
      <c r="C403" s="73" t="s">
        <v>3443</v>
      </c>
      <c r="D403" s="73" t="s">
        <v>3444</v>
      </c>
      <c r="E403" s="73" t="s">
        <v>931</v>
      </c>
      <c r="F403" s="74">
        <v>0</v>
      </c>
      <c r="G403" s="73" t="s">
        <v>3442</v>
      </c>
      <c r="H403" s="73" t="s">
        <v>53</v>
      </c>
      <c r="I403" s="73" t="s">
        <v>1631</v>
      </c>
      <c r="J403" s="73" t="s">
        <v>347</v>
      </c>
      <c r="K403" s="73" t="s">
        <v>387</v>
      </c>
      <c r="L403" s="73" t="s">
        <v>383</v>
      </c>
      <c r="M403" s="73" t="s">
        <v>389</v>
      </c>
      <c r="N403" s="73" t="s">
        <v>46</v>
      </c>
      <c r="O403" s="73" t="s">
        <v>386</v>
      </c>
      <c r="P403" s="73" t="s">
        <v>907</v>
      </c>
      <c r="Q403" s="73" t="s">
        <v>928</v>
      </c>
      <c r="R403" s="73" t="s">
        <v>53</v>
      </c>
      <c r="V403" s="60" t="str">
        <f>W403&amp;H403</f>
        <v>PYROP 003черный</v>
      </c>
      <c r="W403" s="60" t="str">
        <f>_xlfn.LET(_xlpm.TextCell,TEXT(G403,"###"),IF(_xlpm.TextCell&lt;&gt;"",IF(StyleSpaceSplit,IFERROR(IF(FIND(" ",_xlpm.TextCell)&gt;=1,MID(_xlpm.TextCell,1,FIND(" ",_xlpm.TextCell)-1),_xlpm.TextCell),_xlpm.TextCell),_xlpm.TextCell),""))</f>
        <v>PYROP 003</v>
      </c>
      <c r="X403" s="60" t="str">
        <f>IF(A403&lt;&gt;"",IFERROR(IF(FIND(" ",G403)&gt;=1,MID(G403,FIND(" ",G403)+1,LEN(G403)),""),""),"")</f>
        <v>003</v>
      </c>
      <c r="AC403" s="51">
        <f>IFERROR(VALUE(MID($C403,1,2)),0)</f>
        <v>80</v>
      </c>
      <c r="AD403" s="44">
        <f>IFERROR(VALUE(MID($C403,4,3)),0)</f>
        <v>621</v>
      </c>
      <c r="AE403" s="51">
        <f>VALUE(RIGHT("00"&amp;AC403,2)&amp;RIGHT("000"&amp;AD403,3))</f>
        <v>80621</v>
      </c>
    </row>
    <row r="404" spans="1:31">
      <c r="A404" s="60" t="str">
        <f>IF(G404&amp;Q404&lt;&gt;"",W404&amp;Q404,"")</f>
        <v>PYROP W17white</v>
      </c>
      <c r="B404" s="60" t="str">
        <f>IF(C404&lt;&gt;"",LEFT(C404,9),"")</f>
        <v>80-473-17</v>
      </c>
      <c r="C404" s="73" t="s">
        <v>2944</v>
      </c>
      <c r="D404" s="73" t="s">
        <v>2945</v>
      </c>
      <c r="E404" s="73" t="s">
        <v>931</v>
      </c>
      <c r="F404" s="74">
        <v>0</v>
      </c>
      <c r="G404" s="73" t="s">
        <v>2941</v>
      </c>
      <c r="H404" s="73" t="s">
        <v>57</v>
      </c>
      <c r="I404" s="73" t="s">
        <v>1631</v>
      </c>
      <c r="J404" s="73" t="s">
        <v>347</v>
      </c>
      <c r="K404" s="73" t="s">
        <v>387</v>
      </c>
      <c r="L404" s="73" t="s">
        <v>383</v>
      </c>
      <c r="M404" s="73" t="s">
        <v>389</v>
      </c>
      <c r="O404" s="73" t="s">
        <v>386</v>
      </c>
      <c r="P404" s="73" t="s">
        <v>907</v>
      </c>
      <c r="Q404" s="73" t="s">
        <v>908</v>
      </c>
      <c r="R404" s="73" t="s">
        <v>57</v>
      </c>
      <c r="V404" s="60" t="str">
        <f>W404&amp;H404</f>
        <v>PYROP W17белый</v>
      </c>
      <c r="W404" s="60" t="str">
        <f>_xlfn.LET(_xlpm.TextCell,TEXT(G404,"###"),IF(_xlpm.TextCell&lt;&gt;"",IF(StyleSpaceSplit,IFERROR(IF(FIND(" ",_xlpm.TextCell)&gt;=1,MID(_xlpm.TextCell,1,FIND(" ",_xlpm.TextCell)-1),_xlpm.TextCell),_xlpm.TextCell),_xlpm.TextCell),""))</f>
        <v>PYROP W17</v>
      </c>
      <c r="X404" s="60" t="str">
        <f>IF(A404&lt;&gt;"",IFERROR(IF(FIND(" ",G404)&gt;=1,MID(G404,FIND(" ",G404)+1,LEN(G404)),""),""),"")</f>
        <v>W17</v>
      </c>
      <c r="AC404" s="51">
        <f>IFERROR(VALUE(MID($C404,1,2)),0)</f>
        <v>80</v>
      </c>
      <c r="AD404" s="44">
        <f>IFERROR(VALUE(MID($C404,4,3)),0)</f>
        <v>473</v>
      </c>
      <c r="AE404" s="51">
        <f>VALUE(RIGHT("00"&amp;AC404,2)&amp;RIGHT("000"&amp;AD404,3))</f>
        <v>80473</v>
      </c>
    </row>
    <row r="405" spans="1:31">
      <c r="A405" s="60" t="str">
        <f>IF(G405&amp;Q405&lt;&gt;"",W405&amp;Q405,"")</f>
        <v>PYROP W17grey</v>
      </c>
      <c r="B405" s="60" t="str">
        <f>IF(C405&lt;&gt;"",LEFT(C405,9),"")</f>
        <v>80-473-08</v>
      </c>
      <c r="C405" s="73" t="s">
        <v>2942</v>
      </c>
      <c r="D405" s="73" t="s">
        <v>2943</v>
      </c>
      <c r="E405" s="73" t="s">
        <v>931</v>
      </c>
      <c r="F405" s="74">
        <v>0</v>
      </c>
      <c r="G405" s="73" t="s">
        <v>2941</v>
      </c>
      <c r="H405" s="73" t="s">
        <v>83</v>
      </c>
      <c r="I405" s="73" t="s">
        <v>1631</v>
      </c>
      <c r="J405" s="73" t="s">
        <v>347</v>
      </c>
      <c r="K405" s="73" t="s">
        <v>387</v>
      </c>
      <c r="L405" s="73" t="s">
        <v>383</v>
      </c>
      <c r="M405" s="73" t="s">
        <v>389</v>
      </c>
      <c r="O405" s="73" t="s">
        <v>386</v>
      </c>
      <c r="P405" s="73" t="s">
        <v>907</v>
      </c>
      <c r="Q405" s="73" t="s">
        <v>917</v>
      </c>
      <c r="R405" s="73" t="s">
        <v>83</v>
      </c>
      <c r="V405" s="60" t="str">
        <f>W405&amp;H405</f>
        <v>PYROP W17серый</v>
      </c>
      <c r="W405" s="60" t="str">
        <f>_xlfn.LET(_xlpm.TextCell,TEXT(G405,"###"),IF(_xlpm.TextCell&lt;&gt;"",IF(StyleSpaceSplit,IFERROR(IF(FIND(" ",_xlpm.TextCell)&gt;=1,MID(_xlpm.TextCell,1,FIND(" ",_xlpm.TextCell)-1),_xlpm.TextCell),_xlpm.TextCell),_xlpm.TextCell),""))</f>
        <v>PYROP W17</v>
      </c>
      <c r="X405" s="60" t="str">
        <f>IF(A405&lt;&gt;"",IFERROR(IF(FIND(" ",G405)&gt;=1,MID(G405,FIND(" ",G405)+1,LEN(G405)),""),""),"")</f>
        <v>W17</v>
      </c>
      <c r="AC405" s="51">
        <f>IFERROR(VALUE(MID($C405,1,2)),0)</f>
        <v>80</v>
      </c>
      <c r="AD405" s="44">
        <f>IFERROR(VALUE(MID($C405,4,3)),0)</f>
        <v>473</v>
      </c>
      <c r="AE405" s="51">
        <f>VALUE(RIGHT("00"&amp;AC405,2)&amp;RIGHT("000"&amp;AD405,3))</f>
        <v>80473</v>
      </c>
    </row>
    <row r="406" spans="1:31">
      <c r="A406" s="60" t="str">
        <f>IF(G406&amp;Q406&lt;&gt;"",W406&amp;Q406,"")</f>
        <v>PYROP W17black</v>
      </c>
      <c r="B406" s="60" t="str">
        <f>IF(C406&lt;&gt;"",LEFT(C406,9),"")</f>
        <v>80-473-09</v>
      </c>
      <c r="C406" s="73" t="s">
        <v>2939</v>
      </c>
      <c r="D406" s="73" t="s">
        <v>2940</v>
      </c>
      <c r="E406" s="73" t="s">
        <v>931</v>
      </c>
      <c r="F406" s="74">
        <v>0</v>
      </c>
      <c r="G406" s="73" t="s">
        <v>2941</v>
      </c>
      <c r="H406" s="73" t="s">
        <v>53</v>
      </c>
      <c r="I406" s="73" t="s">
        <v>1631</v>
      </c>
      <c r="J406" s="73" t="s">
        <v>347</v>
      </c>
      <c r="K406" s="73" t="s">
        <v>387</v>
      </c>
      <c r="L406" s="73" t="s">
        <v>383</v>
      </c>
      <c r="M406" s="73" t="s">
        <v>389</v>
      </c>
      <c r="O406" s="73" t="s">
        <v>386</v>
      </c>
      <c r="P406" s="73" t="s">
        <v>907</v>
      </c>
      <c r="Q406" s="73" t="s">
        <v>928</v>
      </c>
      <c r="R406" s="73" t="s">
        <v>53</v>
      </c>
      <c r="V406" s="60" t="str">
        <f>W406&amp;H406</f>
        <v>PYROP W17черный</v>
      </c>
      <c r="W406" s="60" t="str">
        <f>_xlfn.LET(_xlpm.TextCell,TEXT(G406,"###"),IF(_xlpm.TextCell&lt;&gt;"",IF(StyleSpaceSplit,IFERROR(IF(FIND(" ",_xlpm.TextCell)&gt;=1,MID(_xlpm.TextCell,1,FIND(" ",_xlpm.TextCell)-1),_xlpm.TextCell),_xlpm.TextCell),_xlpm.TextCell),""))</f>
        <v>PYROP W17</v>
      </c>
      <c r="X406" s="60" t="str">
        <f>IF(A406&lt;&gt;"",IFERROR(IF(FIND(" ",G406)&gt;=1,MID(G406,FIND(" ",G406)+1,LEN(G406)),""),""),"")</f>
        <v>W17</v>
      </c>
      <c r="AC406" s="51">
        <f>IFERROR(VALUE(MID($C406,1,2)),0)</f>
        <v>80</v>
      </c>
      <c r="AD406" s="44">
        <f>IFERROR(VALUE(MID($C406,4,3)),0)</f>
        <v>473</v>
      </c>
      <c r="AE406" s="51">
        <f>VALUE(RIGHT("00"&amp;AC406,2)&amp;RIGHT("000"&amp;AD406,3))</f>
        <v>80473</v>
      </c>
    </row>
    <row r="407" spans="1:31">
      <c r="A407" s="60" t="str">
        <f>IF(G407&amp;Q407&lt;&gt;"",W407&amp;Q407,"")</f>
        <v>ADVANCER 002grey</v>
      </c>
      <c r="B407" s="60" t="str">
        <f>IF(C407&lt;&gt;"",LEFT(C407,9),"")</f>
        <v>80-628-08</v>
      </c>
      <c r="C407" s="73" t="s">
        <v>3500</v>
      </c>
      <c r="D407" s="73" t="s">
        <v>3501</v>
      </c>
      <c r="E407" s="73" t="s">
        <v>956</v>
      </c>
      <c r="F407" s="74">
        <v>55</v>
      </c>
      <c r="G407" s="73" t="s">
        <v>3493</v>
      </c>
      <c r="H407" s="73" t="s">
        <v>83</v>
      </c>
      <c r="I407" s="73" t="s">
        <v>1788</v>
      </c>
      <c r="J407" s="73" t="s">
        <v>318</v>
      </c>
      <c r="K407" s="73" t="s">
        <v>382</v>
      </c>
      <c r="L407" s="73" t="s">
        <v>383</v>
      </c>
      <c r="M407" s="73" t="s">
        <v>388</v>
      </c>
      <c r="N407" s="73" t="s">
        <v>44</v>
      </c>
      <c r="O407" s="73" t="s">
        <v>385</v>
      </c>
      <c r="P407" s="73" t="s">
        <v>907</v>
      </c>
      <c r="Q407" s="73" t="s">
        <v>917</v>
      </c>
      <c r="R407" s="73" t="s">
        <v>83</v>
      </c>
      <c r="V407" s="60" t="str">
        <f>W407&amp;H407</f>
        <v>ADVANCER 002серый</v>
      </c>
      <c r="W407" s="60" t="str">
        <f>_xlfn.LET(_xlpm.TextCell,TEXT(G407,"###"),IF(_xlpm.TextCell&lt;&gt;"",IF(StyleSpaceSplit,IFERROR(IF(FIND(" ",_xlpm.TextCell)&gt;=1,MID(_xlpm.TextCell,1,FIND(" ",_xlpm.TextCell)-1),_xlpm.TextCell),_xlpm.TextCell),_xlpm.TextCell),""))</f>
        <v>ADVANCER 002</v>
      </c>
      <c r="X407" s="60" t="str">
        <f>IF(A407&lt;&gt;"",IFERROR(IF(FIND(" ",G407)&gt;=1,MID(G407,FIND(" ",G407)+1,LEN(G407)),""),""),"")</f>
        <v>002</v>
      </c>
      <c r="AC407" s="51">
        <f>IFERROR(VALUE(MID($C407,1,2)),0)</f>
        <v>80</v>
      </c>
      <c r="AD407" s="44">
        <f>IFERROR(VALUE(MID($C407,4,3)),0)</f>
        <v>628</v>
      </c>
      <c r="AE407" s="51">
        <f>VALUE(RIGHT("00"&amp;AC407,2)&amp;RIGHT("000"&amp;AD407,3))</f>
        <v>80628</v>
      </c>
    </row>
    <row r="408" spans="1:31">
      <c r="A408" s="60" t="str">
        <f>IF(G408&amp;Q408&lt;&gt;"",W408&amp;Q408,"")</f>
        <v>ADVANCER 002grey</v>
      </c>
      <c r="B408" s="60" t="str">
        <f>IF(C408&lt;&gt;"",LEFT(C408,9),"")</f>
        <v>80-628-08</v>
      </c>
      <c r="C408" s="73" t="s">
        <v>3502</v>
      </c>
      <c r="D408" s="73" t="s">
        <v>3501</v>
      </c>
      <c r="E408" s="73" t="s">
        <v>904</v>
      </c>
      <c r="F408" s="74">
        <v>57</v>
      </c>
      <c r="G408" s="73" t="s">
        <v>3493</v>
      </c>
      <c r="H408" s="73" t="s">
        <v>83</v>
      </c>
      <c r="I408" s="73" t="s">
        <v>1788</v>
      </c>
      <c r="J408" s="73" t="s">
        <v>318</v>
      </c>
      <c r="K408" s="73" t="s">
        <v>382</v>
      </c>
      <c r="L408" s="73" t="s">
        <v>383</v>
      </c>
      <c r="M408" s="73" t="s">
        <v>388</v>
      </c>
      <c r="N408" s="73" t="s">
        <v>44</v>
      </c>
      <c r="O408" s="73" t="s">
        <v>385</v>
      </c>
      <c r="P408" s="73" t="s">
        <v>907</v>
      </c>
      <c r="Q408" s="73" t="s">
        <v>917</v>
      </c>
      <c r="R408" s="73" t="s">
        <v>83</v>
      </c>
      <c r="V408" s="60" t="str">
        <f>W408&amp;H408</f>
        <v>ADVANCER 002серый</v>
      </c>
      <c r="W408" s="60" t="str">
        <f>_xlfn.LET(_xlpm.TextCell,TEXT(G408,"###"),IF(_xlpm.TextCell&lt;&gt;"",IF(StyleSpaceSplit,IFERROR(IF(FIND(" ",_xlpm.TextCell)&gt;=1,MID(_xlpm.TextCell,1,FIND(" ",_xlpm.TextCell)-1),_xlpm.TextCell),_xlpm.TextCell),_xlpm.TextCell),""))</f>
        <v>ADVANCER 002</v>
      </c>
      <c r="X408" s="60" t="str">
        <f>IF(A408&lt;&gt;"",IFERROR(IF(FIND(" ",G408)&gt;=1,MID(G408,FIND(" ",G408)+1,LEN(G408)),""),""),"")</f>
        <v>002</v>
      </c>
      <c r="AC408" s="51">
        <f>IFERROR(VALUE(MID($C408,1,2)),0)</f>
        <v>80</v>
      </c>
      <c r="AD408" s="44">
        <f>IFERROR(VALUE(MID($C408,4,3)),0)</f>
        <v>628</v>
      </c>
      <c r="AE408" s="51">
        <f>VALUE(RIGHT("00"&amp;AC408,2)&amp;RIGHT("000"&amp;AD408,3))</f>
        <v>80628</v>
      </c>
    </row>
    <row r="409" spans="1:31">
      <c r="A409" s="60" t="str">
        <f>IF(G409&amp;Q409&lt;&gt;"",W409&amp;Q409,"")</f>
        <v>ADVANCER 002grey</v>
      </c>
      <c r="B409" s="60" t="str">
        <f>IF(C409&lt;&gt;"",LEFT(C409,9),"")</f>
        <v>80-628-08</v>
      </c>
      <c r="C409" s="73" t="s">
        <v>3503</v>
      </c>
      <c r="D409" s="73" t="s">
        <v>3501</v>
      </c>
      <c r="E409" s="73" t="s">
        <v>920</v>
      </c>
      <c r="F409" s="74">
        <v>58</v>
      </c>
      <c r="G409" s="73" t="s">
        <v>3493</v>
      </c>
      <c r="H409" s="73" t="s">
        <v>83</v>
      </c>
      <c r="I409" s="73" t="s">
        <v>1788</v>
      </c>
      <c r="J409" s="73" t="s">
        <v>318</v>
      </c>
      <c r="K409" s="73" t="s">
        <v>382</v>
      </c>
      <c r="L409" s="73" t="s">
        <v>383</v>
      </c>
      <c r="M409" s="73" t="s">
        <v>388</v>
      </c>
      <c r="N409" s="73" t="s">
        <v>44</v>
      </c>
      <c r="O409" s="73" t="s">
        <v>385</v>
      </c>
      <c r="P409" s="73" t="s">
        <v>907</v>
      </c>
      <c r="Q409" s="73" t="s">
        <v>917</v>
      </c>
      <c r="R409" s="73" t="s">
        <v>83</v>
      </c>
      <c r="V409" s="60" t="str">
        <f>W409&amp;H409</f>
        <v>ADVANCER 002серый</v>
      </c>
      <c r="W409" s="60" t="str">
        <f>_xlfn.LET(_xlpm.TextCell,TEXT(G409,"###"),IF(_xlpm.TextCell&lt;&gt;"",IF(StyleSpaceSplit,IFERROR(IF(FIND(" ",_xlpm.TextCell)&gt;=1,MID(_xlpm.TextCell,1,FIND(" ",_xlpm.TextCell)-1),_xlpm.TextCell),_xlpm.TextCell),_xlpm.TextCell),""))</f>
        <v>ADVANCER 002</v>
      </c>
      <c r="X409" s="60" t="str">
        <f>IF(A409&lt;&gt;"",IFERROR(IF(FIND(" ",G409)&gt;=1,MID(G409,FIND(" ",G409)+1,LEN(G409)),""),""),"")</f>
        <v>002</v>
      </c>
      <c r="AC409" s="51">
        <f>IFERROR(VALUE(MID($C409,1,2)),0)</f>
        <v>80</v>
      </c>
      <c r="AD409" s="44">
        <f>IFERROR(VALUE(MID($C409,4,3)),0)</f>
        <v>628</v>
      </c>
      <c r="AE409" s="51">
        <f>VALUE(RIGHT("00"&amp;AC409,2)&amp;RIGHT("000"&amp;AD409,3))</f>
        <v>80628</v>
      </c>
    </row>
    <row r="410" spans="1:31">
      <c r="A410" s="60" t="str">
        <f>IF(G410&amp;Q410&lt;&gt;"",W410&amp;Q410,"")</f>
        <v>ADVANCER 002grey</v>
      </c>
      <c r="B410" s="60" t="str">
        <f>IF(C410&lt;&gt;"",LEFT(C410,9),"")</f>
        <v>80-628-08</v>
      </c>
      <c r="C410" s="73" t="s">
        <v>3504</v>
      </c>
      <c r="D410" s="73" t="s">
        <v>3501</v>
      </c>
      <c r="E410" s="73" t="s">
        <v>910</v>
      </c>
      <c r="F410" s="74">
        <v>59</v>
      </c>
      <c r="G410" s="73" t="s">
        <v>3493</v>
      </c>
      <c r="H410" s="73" t="s">
        <v>83</v>
      </c>
      <c r="I410" s="73" t="s">
        <v>1788</v>
      </c>
      <c r="J410" s="73" t="s">
        <v>318</v>
      </c>
      <c r="K410" s="73" t="s">
        <v>382</v>
      </c>
      <c r="L410" s="73" t="s">
        <v>383</v>
      </c>
      <c r="M410" s="73" t="s">
        <v>388</v>
      </c>
      <c r="N410" s="73" t="s">
        <v>44</v>
      </c>
      <c r="O410" s="73" t="s">
        <v>385</v>
      </c>
      <c r="P410" s="73" t="s">
        <v>907</v>
      </c>
      <c r="Q410" s="73" t="s">
        <v>917</v>
      </c>
      <c r="R410" s="73" t="s">
        <v>83</v>
      </c>
      <c r="V410" s="60" t="str">
        <f>W410&amp;H410</f>
        <v>ADVANCER 002серый</v>
      </c>
      <c r="W410" s="60" t="str">
        <f>_xlfn.LET(_xlpm.TextCell,TEXT(G410,"###"),IF(_xlpm.TextCell&lt;&gt;"",IF(StyleSpaceSplit,IFERROR(IF(FIND(" ",_xlpm.TextCell)&gt;=1,MID(_xlpm.TextCell,1,FIND(" ",_xlpm.TextCell)-1),_xlpm.TextCell),_xlpm.TextCell),_xlpm.TextCell),""))</f>
        <v>ADVANCER 002</v>
      </c>
      <c r="X410" s="60" t="str">
        <f>IF(A410&lt;&gt;"",IFERROR(IF(FIND(" ",G410)&gt;=1,MID(G410,FIND(" ",G410)+1,LEN(G410)),""),""),"")</f>
        <v>002</v>
      </c>
      <c r="AC410" s="51">
        <f>IFERROR(VALUE(MID($C410,1,2)),0)</f>
        <v>80</v>
      </c>
      <c r="AD410" s="44">
        <f>IFERROR(VALUE(MID($C410,4,3)),0)</f>
        <v>628</v>
      </c>
      <c r="AE410" s="51">
        <f>VALUE(RIGHT("00"&amp;AC410,2)&amp;RIGHT("000"&amp;AD410,3))</f>
        <v>80628</v>
      </c>
    </row>
    <row r="411" spans="1:31">
      <c r="A411" s="60" t="str">
        <f>IF(G411&amp;Q411&lt;&gt;"",W411&amp;Q411,"")</f>
        <v>ADVANCER 002grey</v>
      </c>
      <c r="B411" s="60" t="str">
        <f>IF(C411&lt;&gt;"",LEFT(C411,9),"")</f>
        <v>80-628-08</v>
      </c>
      <c r="C411" s="73" t="s">
        <v>3505</v>
      </c>
      <c r="D411" s="73" t="s">
        <v>3501</v>
      </c>
      <c r="E411" s="73" t="s">
        <v>922</v>
      </c>
      <c r="F411" s="74">
        <v>60</v>
      </c>
      <c r="G411" s="73" t="s">
        <v>3493</v>
      </c>
      <c r="H411" s="73" t="s">
        <v>83</v>
      </c>
      <c r="I411" s="73" t="s">
        <v>1788</v>
      </c>
      <c r="J411" s="73" t="s">
        <v>318</v>
      </c>
      <c r="K411" s="73" t="s">
        <v>382</v>
      </c>
      <c r="L411" s="73" t="s">
        <v>383</v>
      </c>
      <c r="M411" s="73" t="s">
        <v>388</v>
      </c>
      <c r="N411" s="73" t="s">
        <v>44</v>
      </c>
      <c r="O411" s="73" t="s">
        <v>385</v>
      </c>
      <c r="P411" s="73" t="s">
        <v>907</v>
      </c>
      <c r="Q411" s="73" t="s">
        <v>917</v>
      </c>
      <c r="R411" s="73" t="s">
        <v>83</v>
      </c>
      <c r="V411" s="60" t="str">
        <f>W411&amp;H411</f>
        <v>ADVANCER 002серый</v>
      </c>
      <c r="W411" s="60" t="str">
        <f>_xlfn.LET(_xlpm.TextCell,TEXT(G411,"###"),IF(_xlpm.TextCell&lt;&gt;"",IF(StyleSpaceSplit,IFERROR(IF(FIND(" ",_xlpm.TextCell)&gt;=1,MID(_xlpm.TextCell,1,FIND(" ",_xlpm.TextCell)-1),_xlpm.TextCell),_xlpm.TextCell),_xlpm.TextCell),""))</f>
        <v>ADVANCER 002</v>
      </c>
      <c r="X411" s="60" t="str">
        <f>IF(A411&lt;&gt;"",IFERROR(IF(FIND(" ",G411)&gt;=1,MID(G411,FIND(" ",G411)+1,LEN(G411)),""),""),"")</f>
        <v>002</v>
      </c>
      <c r="AC411" s="51">
        <f>IFERROR(VALUE(MID($C411,1,2)),0)</f>
        <v>80</v>
      </c>
      <c r="AD411" s="44">
        <f>IFERROR(VALUE(MID($C411,4,3)),0)</f>
        <v>628</v>
      </c>
      <c r="AE411" s="51">
        <f>VALUE(RIGHT("00"&amp;AC411,2)&amp;RIGHT("000"&amp;AD411,3))</f>
        <v>80628</v>
      </c>
    </row>
    <row r="412" spans="1:31">
      <c r="A412" s="60" t="str">
        <f>IF(G412&amp;Q412&lt;&gt;"",W412&amp;Q412,"")</f>
        <v>ADVANCER 002grey</v>
      </c>
      <c r="B412" s="60" t="str">
        <f>IF(C412&lt;&gt;"",LEFT(C412,9),"")</f>
        <v>80-628-08</v>
      </c>
      <c r="C412" s="73" t="s">
        <v>3506</v>
      </c>
      <c r="D412" s="73" t="s">
        <v>3501</v>
      </c>
      <c r="E412" s="73" t="s">
        <v>912</v>
      </c>
      <c r="F412" s="74">
        <v>61</v>
      </c>
      <c r="G412" s="73" t="s">
        <v>3493</v>
      </c>
      <c r="H412" s="73" t="s">
        <v>83</v>
      </c>
      <c r="I412" s="73" t="s">
        <v>1788</v>
      </c>
      <c r="J412" s="73" t="s">
        <v>318</v>
      </c>
      <c r="K412" s="73" t="s">
        <v>382</v>
      </c>
      <c r="L412" s="73" t="s">
        <v>383</v>
      </c>
      <c r="M412" s="73" t="s">
        <v>388</v>
      </c>
      <c r="N412" s="73" t="s">
        <v>44</v>
      </c>
      <c r="O412" s="73" t="s">
        <v>385</v>
      </c>
      <c r="P412" s="73" t="s">
        <v>907</v>
      </c>
      <c r="Q412" s="73" t="s">
        <v>917</v>
      </c>
      <c r="R412" s="73" t="s">
        <v>83</v>
      </c>
      <c r="V412" s="60" t="str">
        <f>W412&amp;H412</f>
        <v>ADVANCER 002серый</v>
      </c>
      <c r="W412" s="60" t="str">
        <f>_xlfn.LET(_xlpm.TextCell,TEXT(G412,"###"),IF(_xlpm.TextCell&lt;&gt;"",IF(StyleSpaceSplit,IFERROR(IF(FIND(" ",_xlpm.TextCell)&gt;=1,MID(_xlpm.TextCell,1,FIND(" ",_xlpm.TextCell)-1),_xlpm.TextCell),_xlpm.TextCell),_xlpm.TextCell),""))</f>
        <v>ADVANCER 002</v>
      </c>
      <c r="X412" s="60" t="str">
        <f>IF(A412&lt;&gt;"",IFERROR(IF(FIND(" ",G412)&gt;=1,MID(G412,FIND(" ",G412)+1,LEN(G412)),""),""),"")</f>
        <v>002</v>
      </c>
      <c r="AC412" s="51">
        <f>IFERROR(VALUE(MID($C412,1,2)),0)</f>
        <v>80</v>
      </c>
      <c r="AD412" s="44">
        <f>IFERROR(VALUE(MID($C412,4,3)),0)</f>
        <v>628</v>
      </c>
      <c r="AE412" s="51">
        <f>VALUE(RIGHT("00"&amp;AC412,2)&amp;RIGHT("000"&amp;AD412,3))</f>
        <v>80628</v>
      </c>
    </row>
    <row r="413" spans="1:31">
      <c r="A413" s="60" t="str">
        <f>IF(G413&amp;Q413&lt;&gt;"",W413&amp;Q413,"")</f>
        <v>ADVANCER 002grey</v>
      </c>
      <c r="B413" s="60" t="str">
        <f>IF(C413&lt;&gt;"",LEFT(C413,9),"")</f>
        <v>80-628-08</v>
      </c>
      <c r="C413" s="73" t="s">
        <v>3507</v>
      </c>
      <c r="D413" s="73" t="s">
        <v>3501</v>
      </c>
      <c r="E413" s="73" t="s">
        <v>915</v>
      </c>
      <c r="F413" s="74">
        <v>56</v>
      </c>
      <c r="G413" s="73" t="s">
        <v>3493</v>
      </c>
      <c r="H413" s="73" t="s">
        <v>83</v>
      </c>
      <c r="I413" s="73" t="s">
        <v>1788</v>
      </c>
      <c r="J413" s="73" t="s">
        <v>318</v>
      </c>
      <c r="K413" s="73" t="s">
        <v>382</v>
      </c>
      <c r="L413" s="73" t="s">
        <v>383</v>
      </c>
      <c r="M413" s="73" t="s">
        <v>388</v>
      </c>
      <c r="N413" s="73" t="s">
        <v>44</v>
      </c>
      <c r="O413" s="73" t="s">
        <v>385</v>
      </c>
      <c r="P413" s="73" t="s">
        <v>907</v>
      </c>
      <c r="Q413" s="73" t="s">
        <v>917</v>
      </c>
      <c r="R413" s="73" t="s">
        <v>83</v>
      </c>
      <c r="V413" s="60" t="str">
        <f>W413&amp;H413</f>
        <v>ADVANCER 002серый</v>
      </c>
      <c r="W413" s="60" t="str">
        <f>_xlfn.LET(_xlpm.TextCell,TEXT(G413,"###"),IF(_xlpm.TextCell&lt;&gt;"",IF(StyleSpaceSplit,IFERROR(IF(FIND(" ",_xlpm.TextCell)&gt;=1,MID(_xlpm.TextCell,1,FIND(" ",_xlpm.TextCell)-1),_xlpm.TextCell),_xlpm.TextCell),_xlpm.TextCell),""))</f>
        <v>ADVANCER 002</v>
      </c>
      <c r="X413" s="60" t="str">
        <f>IF(A413&lt;&gt;"",IFERROR(IF(FIND(" ",G413)&gt;=1,MID(G413,FIND(" ",G413)+1,LEN(G413)),""),""),"")</f>
        <v>002</v>
      </c>
      <c r="AC413" s="51">
        <f>IFERROR(VALUE(MID($C413,1,2)),0)</f>
        <v>80</v>
      </c>
      <c r="AD413" s="44">
        <f>IFERROR(VALUE(MID($C413,4,3)),0)</f>
        <v>628</v>
      </c>
      <c r="AE413" s="51">
        <f>VALUE(RIGHT("00"&amp;AC413,2)&amp;RIGHT("000"&amp;AD413,3))</f>
        <v>80628</v>
      </c>
    </row>
    <row r="414" spans="1:31">
      <c r="A414" s="60" t="str">
        <f>IF(G414&amp;Q414&lt;&gt;"",W414&amp;Q414,"")</f>
        <v>ADVANCER 002blue</v>
      </c>
      <c r="B414" s="60" t="str">
        <f>IF(C414&lt;&gt;"",LEFT(C414,9),"")</f>
        <v>80-628-06</v>
      </c>
      <c r="C414" s="73" t="s">
        <v>3491</v>
      </c>
      <c r="D414" s="73" t="s">
        <v>3492</v>
      </c>
      <c r="E414" s="73" t="s">
        <v>956</v>
      </c>
      <c r="F414" s="74">
        <v>55</v>
      </c>
      <c r="G414" s="73" t="s">
        <v>3493</v>
      </c>
      <c r="H414" s="73" t="s">
        <v>71</v>
      </c>
      <c r="I414" s="73" t="s">
        <v>1788</v>
      </c>
      <c r="J414" s="73" t="s">
        <v>318</v>
      </c>
      <c r="K414" s="73" t="s">
        <v>382</v>
      </c>
      <c r="L414" s="73" t="s">
        <v>383</v>
      </c>
      <c r="M414" s="73" t="s">
        <v>388</v>
      </c>
      <c r="N414" s="73" t="s">
        <v>44</v>
      </c>
      <c r="O414" s="73" t="s">
        <v>385</v>
      </c>
      <c r="P414" s="73" t="s">
        <v>907</v>
      </c>
      <c r="Q414" s="73" t="s">
        <v>932</v>
      </c>
      <c r="R414" s="73" t="s">
        <v>71</v>
      </c>
      <c r="V414" s="60" t="str">
        <f>W414&amp;H414</f>
        <v>ADVANCER 002синий</v>
      </c>
      <c r="W414" s="60" t="str">
        <f>_xlfn.LET(_xlpm.TextCell,TEXT(G414,"###"),IF(_xlpm.TextCell&lt;&gt;"",IF(StyleSpaceSplit,IFERROR(IF(FIND(" ",_xlpm.TextCell)&gt;=1,MID(_xlpm.TextCell,1,FIND(" ",_xlpm.TextCell)-1),_xlpm.TextCell),_xlpm.TextCell),_xlpm.TextCell),""))</f>
        <v>ADVANCER 002</v>
      </c>
      <c r="X414" s="60" t="str">
        <f>IF(A414&lt;&gt;"",IFERROR(IF(FIND(" ",G414)&gt;=1,MID(G414,FIND(" ",G414)+1,LEN(G414)),""),""),"")</f>
        <v>002</v>
      </c>
      <c r="AC414" s="51">
        <f>IFERROR(VALUE(MID($C414,1,2)),0)</f>
        <v>80</v>
      </c>
      <c r="AD414" s="44">
        <f>IFERROR(VALUE(MID($C414,4,3)),0)</f>
        <v>628</v>
      </c>
      <c r="AE414" s="51">
        <f>VALUE(RIGHT("00"&amp;AC414,2)&amp;RIGHT("000"&amp;AD414,3))</f>
        <v>80628</v>
      </c>
    </row>
    <row r="415" spans="1:31">
      <c r="A415" s="60" t="str">
        <f>IF(G415&amp;Q415&lt;&gt;"",W415&amp;Q415,"")</f>
        <v>ADVANCER 002blue</v>
      </c>
      <c r="B415" s="60" t="str">
        <f>IF(C415&lt;&gt;"",LEFT(C415,9),"")</f>
        <v>80-628-06</v>
      </c>
      <c r="C415" s="73" t="s">
        <v>3494</v>
      </c>
      <c r="D415" s="73" t="s">
        <v>3492</v>
      </c>
      <c r="E415" s="73" t="s">
        <v>915</v>
      </c>
      <c r="F415" s="74">
        <v>56</v>
      </c>
      <c r="G415" s="73" t="s">
        <v>3493</v>
      </c>
      <c r="H415" s="73" t="s">
        <v>71</v>
      </c>
      <c r="I415" s="73" t="s">
        <v>1788</v>
      </c>
      <c r="J415" s="73" t="s">
        <v>318</v>
      </c>
      <c r="K415" s="73" t="s">
        <v>382</v>
      </c>
      <c r="L415" s="73" t="s">
        <v>383</v>
      </c>
      <c r="M415" s="73" t="s">
        <v>388</v>
      </c>
      <c r="N415" s="73" t="s">
        <v>44</v>
      </c>
      <c r="O415" s="73" t="s">
        <v>385</v>
      </c>
      <c r="P415" s="73" t="s">
        <v>907</v>
      </c>
      <c r="Q415" s="73" t="s">
        <v>932</v>
      </c>
      <c r="R415" s="73" t="s">
        <v>71</v>
      </c>
      <c r="V415" s="60" t="str">
        <f>W415&amp;H415</f>
        <v>ADVANCER 002синий</v>
      </c>
      <c r="W415" s="60" t="str">
        <f>_xlfn.LET(_xlpm.TextCell,TEXT(G415,"###"),IF(_xlpm.TextCell&lt;&gt;"",IF(StyleSpaceSplit,IFERROR(IF(FIND(" ",_xlpm.TextCell)&gt;=1,MID(_xlpm.TextCell,1,FIND(" ",_xlpm.TextCell)-1),_xlpm.TextCell),_xlpm.TextCell),_xlpm.TextCell),""))</f>
        <v>ADVANCER 002</v>
      </c>
      <c r="X415" s="60" t="str">
        <f>IF(A415&lt;&gt;"",IFERROR(IF(FIND(" ",G415)&gt;=1,MID(G415,FIND(" ",G415)+1,LEN(G415)),""),""),"")</f>
        <v>002</v>
      </c>
      <c r="AC415" s="51">
        <f>IFERROR(VALUE(MID($C415,1,2)),0)</f>
        <v>80</v>
      </c>
      <c r="AD415" s="44">
        <f>IFERROR(VALUE(MID($C415,4,3)),0)</f>
        <v>628</v>
      </c>
      <c r="AE415" s="51">
        <f>VALUE(RIGHT("00"&amp;AC415,2)&amp;RIGHT("000"&amp;AD415,3))</f>
        <v>80628</v>
      </c>
    </row>
    <row r="416" spans="1:31">
      <c r="A416" s="60" t="str">
        <f>IF(G416&amp;Q416&lt;&gt;"",W416&amp;Q416,"")</f>
        <v>ADVANCER 002blue</v>
      </c>
      <c r="B416" s="60" t="str">
        <f>IF(C416&lt;&gt;"",LEFT(C416,9),"")</f>
        <v>80-628-06</v>
      </c>
      <c r="C416" s="73" t="s">
        <v>3495</v>
      </c>
      <c r="D416" s="73" t="s">
        <v>3492</v>
      </c>
      <c r="E416" s="73" t="s">
        <v>904</v>
      </c>
      <c r="F416" s="74">
        <v>57</v>
      </c>
      <c r="G416" s="73" t="s">
        <v>3493</v>
      </c>
      <c r="H416" s="73" t="s">
        <v>71</v>
      </c>
      <c r="I416" s="73" t="s">
        <v>1788</v>
      </c>
      <c r="J416" s="73" t="s">
        <v>318</v>
      </c>
      <c r="K416" s="73" t="s">
        <v>382</v>
      </c>
      <c r="L416" s="73" t="s">
        <v>383</v>
      </c>
      <c r="M416" s="73" t="s">
        <v>388</v>
      </c>
      <c r="N416" s="73" t="s">
        <v>44</v>
      </c>
      <c r="O416" s="73" t="s">
        <v>385</v>
      </c>
      <c r="P416" s="73" t="s">
        <v>907</v>
      </c>
      <c r="Q416" s="73" t="s">
        <v>932</v>
      </c>
      <c r="R416" s="73" t="s">
        <v>71</v>
      </c>
      <c r="V416" s="60" t="str">
        <f>W416&amp;H416</f>
        <v>ADVANCER 002синий</v>
      </c>
      <c r="W416" s="60" t="str">
        <f>_xlfn.LET(_xlpm.TextCell,TEXT(G416,"###"),IF(_xlpm.TextCell&lt;&gt;"",IF(StyleSpaceSplit,IFERROR(IF(FIND(" ",_xlpm.TextCell)&gt;=1,MID(_xlpm.TextCell,1,FIND(" ",_xlpm.TextCell)-1),_xlpm.TextCell),_xlpm.TextCell),_xlpm.TextCell),""))</f>
        <v>ADVANCER 002</v>
      </c>
      <c r="X416" s="60" t="str">
        <f>IF(A416&lt;&gt;"",IFERROR(IF(FIND(" ",G416)&gt;=1,MID(G416,FIND(" ",G416)+1,LEN(G416)),""),""),"")</f>
        <v>002</v>
      </c>
      <c r="AC416" s="51">
        <f>IFERROR(VALUE(MID($C416,1,2)),0)</f>
        <v>80</v>
      </c>
      <c r="AD416" s="44">
        <f>IFERROR(VALUE(MID($C416,4,3)),0)</f>
        <v>628</v>
      </c>
      <c r="AE416" s="51">
        <f>VALUE(RIGHT("00"&amp;AC416,2)&amp;RIGHT("000"&amp;AD416,3))</f>
        <v>80628</v>
      </c>
    </row>
    <row r="417" spans="1:31">
      <c r="A417" s="60" t="str">
        <f>IF(G417&amp;Q417&lt;&gt;"",W417&amp;Q417,"")</f>
        <v>ADVANCER 002blue</v>
      </c>
      <c r="B417" s="60" t="str">
        <f>IF(C417&lt;&gt;"",LEFT(C417,9),"")</f>
        <v>80-628-06</v>
      </c>
      <c r="C417" s="73" t="s">
        <v>3496</v>
      </c>
      <c r="D417" s="73" t="s">
        <v>3492</v>
      </c>
      <c r="E417" s="73" t="s">
        <v>920</v>
      </c>
      <c r="F417" s="74">
        <v>58</v>
      </c>
      <c r="G417" s="73" t="s">
        <v>3493</v>
      </c>
      <c r="H417" s="73" t="s">
        <v>71</v>
      </c>
      <c r="I417" s="73" t="s">
        <v>1788</v>
      </c>
      <c r="J417" s="73" t="s">
        <v>318</v>
      </c>
      <c r="K417" s="73" t="s">
        <v>382</v>
      </c>
      <c r="L417" s="73" t="s">
        <v>383</v>
      </c>
      <c r="M417" s="73" t="s">
        <v>388</v>
      </c>
      <c r="N417" s="73" t="s">
        <v>44</v>
      </c>
      <c r="O417" s="73" t="s">
        <v>385</v>
      </c>
      <c r="P417" s="73" t="s">
        <v>907</v>
      </c>
      <c r="Q417" s="73" t="s">
        <v>932</v>
      </c>
      <c r="R417" s="73" t="s">
        <v>71</v>
      </c>
      <c r="V417" s="60" t="str">
        <f>W417&amp;H417</f>
        <v>ADVANCER 002синий</v>
      </c>
      <c r="W417" s="60" t="str">
        <f>_xlfn.LET(_xlpm.TextCell,TEXT(G417,"###"),IF(_xlpm.TextCell&lt;&gt;"",IF(StyleSpaceSplit,IFERROR(IF(FIND(" ",_xlpm.TextCell)&gt;=1,MID(_xlpm.TextCell,1,FIND(" ",_xlpm.TextCell)-1),_xlpm.TextCell),_xlpm.TextCell),_xlpm.TextCell),""))</f>
        <v>ADVANCER 002</v>
      </c>
      <c r="X417" s="60" t="str">
        <f>IF(A417&lt;&gt;"",IFERROR(IF(FIND(" ",G417)&gt;=1,MID(G417,FIND(" ",G417)+1,LEN(G417)),""),""),"")</f>
        <v>002</v>
      </c>
      <c r="AC417" s="51">
        <f>IFERROR(VALUE(MID($C417,1,2)),0)</f>
        <v>80</v>
      </c>
      <c r="AD417" s="44">
        <f>IFERROR(VALUE(MID($C417,4,3)),0)</f>
        <v>628</v>
      </c>
      <c r="AE417" s="51">
        <f>VALUE(RIGHT("00"&amp;AC417,2)&amp;RIGHT("000"&amp;AD417,3))</f>
        <v>80628</v>
      </c>
    </row>
    <row r="418" spans="1:31">
      <c r="A418" s="60" t="str">
        <f>IF(G418&amp;Q418&lt;&gt;"",W418&amp;Q418,"")</f>
        <v>ADVANCER 002blue</v>
      </c>
      <c r="B418" s="60" t="str">
        <f>IF(C418&lt;&gt;"",LEFT(C418,9),"")</f>
        <v>80-628-06</v>
      </c>
      <c r="C418" s="73" t="s">
        <v>3497</v>
      </c>
      <c r="D418" s="73" t="s">
        <v>3492</v>
      </c>
      <c r="E418" s="73" t="s">
        <v>910</v>
      </c>
      <c r="F418" s="74">
        <v>59</v>
      </c>
      <c r="G418" s="73" t="s">
        <v>3493</v>
      </c>
      <c r="H418" s="73" t="s">
        <v>71</v>
      </c>
      <c r="I418" s="73" t="s">
        <v>1788</v>
      </c>
      <c r="J418" s="73" t="s">
        <v>318</v>
      </c>
      <c r="K418" s="73" t="s">
        <v>382</v>
      </c>
      <c r="L418" s="73" t="s">
        <v>383</v>
      </c>
      <c r="M418" s="73" t="s">
        <v>388</v>
      </c>
      <c r="N418" s="73" t="s">
        <v>44</v>
      </c>
      <c r="O418" s="73" t="s">
        <v>385</v>
      </c>
      <c r="P418" s="73" t="s">
        <v>907</v>
      </c>
      <c r="Q418" s="73" t="s">
        <v>932</v>
      </c>
      <c r="R418" s="73" t="s">
        <v>71</v>
      </c>
      <c r="V418" s="60" t="str">
        <f>W418&amp;H418</f>
        <v>ADVANCER 002синий</v>
      </c>
      <c r="W418" s="60" t="str">
        <f>_xlfn.LET(_xlpm.TextCell,TEXT(G418,"###"),IF(_xlpm.TextCell&lt;&gt;"",IF(StyleSpaceSplit,IFERROR(IF(FIND(" ",_xlpm.TextCell)&gt;=1,MID(_xlpm.TextCell,1,FIND(" ",_xlpm.TextCell)-1),_xlpm.TextCell),_xlpm.TextCell),_xlpm.TextCell),""))</f>
        <v>ADVANCER 002</v>
      </c>
      <c r="X418" s="60" t="str">
        <f>IF(A418&lt;&gt;"",IFERROR(IF(FIND(" ",G418)&gt;=1,MID(G418,FIND(" ",G418)+1,LEN(G418)),""),""),"")</f>
        <v>002</v>
      </c>
      <c r="AC418" s="51">
        <f>IFERROR(VALUE(MID($C418,1,2)),0)</f>
        <v>80</v>
      </c>
      <c r="AD418" s="44">
        <f>IFERROR(VALUE(MID($C418,4,3)),0)</f>
        <v>628</v>
      </c>
      <c r="AE418" s="51">
        <f>VALUE(RIGHT("00"&amp;AC418,2)&amp;RIGHT("000"&amp;AD418,3))</f>
        <v>80628</v>
      </c>
    </row>
    <row r="419" spans="1:31">
      <c r="A419" s="60" t="str">
        <f>IF(G419&amp;Q419&lt;&gt;"",W419&amp;Q419,"")</f>
        <v>ADVANCER 002blue</v>
      </c>
      <c r="B419" s="60" t="str">
        <f>IF(C419&lt;&gt;"",LEFT(C419,9),"")</f>
        <v>80-628-06</v>
      </c>
      <c r="C419" s="73" t="s">
        <v>3498</v>
      </c>
      <c r="D419" s="73" t="s">
        <v>3492</v>
      </c>
      <c r="E419" s="73" t="s">
        <v>922</v>
      </c>
      <c r="F419" s="74">
        <v>60</v>
      </c>
      <c r="G419" s="73" t="s">
        <v>3493</v>
      </c>
      <c r="H419" s="73" t="s">
        <v>71</v>
      </c>
      <c r="I419" s="73" t="s">
        <v>1788</v>
      </c>
      <c r="J419" s="73" t="s">
        <v>318</v>
      </c>
      <c r="K419" s="73" t="s">
        <v>382</v>
      </c>
      <c r="L419" s="73" t="s">
        <v>383</v>
      </c>
      <c r="M419" s="73" t="s">
        <v>388</v>
      </c>
      <c r="N419" s="73" t="s">
        <v>44</v>
      </c>
      <c r="O419" s="73" t="s">
        <v>385</v>
      </c>
      <c r="P419" s="73" t="s">
        <v>907</v>
      </c>
      <c r="Q419" s="73" t="s">
        <v>932</v>
      </c>
      <c r="R419" s="73" t="s">
        <v>71</v>
      </c>
      <c r="V419" s="60" t="str">
        <f>W419&amp;H419</f>
        <v>ADVANCER 002синий</v>
      </c>
      <c r="W419" s="60" t="str">
        <f>_xlfn.LET(_xlpm.TextCell,TEXT(G419,"###"),IF(_xlpm.TextCell&lt;&gt;"",IF(StyleSpaceSplit,IFERROR(IF(FIND(" ",_xlpm.TextCell)&gt;=1,MID(_xlpm.TextCell,1,FIND(" ",_xlpm.TextCell)-1),_xlpm.TextCell),_xlpm.TextCell),_xlpm.TextCell),""))</f>
        <v>ADVANCER 002</v>
      </c>
      <c r="X419" s="60" t="str">
        <f>IF(A419&lt;&gt;"",IFERROR(IF(FIND(" ",G419)&gt;=1,MID(G419,FIND(" ",G419)+1,LEN(G419)),""),""),"")</f>
        <v>002</v>
      </c>
      <c r="AC419" s="51">
        <f>IFERROR(VALUE(MID($C419,1,2)),0)</f>
        <v>80</v>
      </c>
      <c r="AD419" s="44">
        <f>IFERROR(VALUE(MID($C419,4,3)),0)</f>
        <v>628</v>
      </c>
      <c r="AE419" s="51">
        <f>VALUE(RIGHT("00"&amp;AC419,2)&amp;RIGHT("000"&amp;AD419,3))</f>
        <v>80628</v>
      </c>
    </row>
    <row r="420" spans="1:31">
      <c r="A420" s="60" t="str">
        <f>IF(G420&amp;Q420&lt;&gt;"",W420&amp;Q420,"")</f>
        <v>ADVANCER 002blue</v>
      </c>
      <c r="B420" s="60" t="str">
        <f>IF(C420&lt;&gt;"",LEFT(C420,9),"")</f>
        <v>80-628-06</v>
      </c>
      <c r="C420" s="73" t="s">
        <v>3499</v>
      </c>
      <c r="D420" s="73" t="s">
        <v>3492</v>
      </c>
      <c r="E420" s="73" t="s">
        <v>912</v>
      </c>
      <c r="F420" s="74">
        <v>61</v>
      </c>
      <c r="G420" s="73" t="s">
        <v>3493</v>
      </c>
      <c r="H420" s="73" t="s">
        <v>71</v>
      </c>
      <c r="I420" s="73" t="s">
        <v>1788</v>
      </c>
      <c r="J420" s="73" t="s">
        <v>318</v>
      </c>
      <c r="K420" s="73" t="s">
        <v>382</v>
      </c>
      <c r="L420" s="73" t="s">
        <v>383</v>
      </c>
      <c r="M420" s="73" t="s">
        <v>388</v>
      </c>
      <c r="N420" s="73" t="s">
        <v>44</v>
      </c>
      <c r="O420" s="73" t="s">
        <v>385</v>
      </c>
      <c r="P420" s="73" t="s">
        <v>907</v>
      </c>
      <c r="Q420" s="73" t="s">
        <v>932</v>
      </c>
      <c r="R420" s="73" t="s">
        <v>71</v>
      </c>
      <c r="V420" s="60" t="str">
        <f>W420&amp;H420</f>
        <v>ADVANCER 002синий</v>
      </c>
      <c r="W420" s="60" t="str">
        <f>_xlfn.LET(_xlpm.TextCell,TEXT(G420,"###"),IF(_xlpm.TextCell&lt;&gt;"",IF(StyleSpaceSplit,IFERROR(IF(FIND(" ",_xlpm.TextCell)&gt;=1,MID(_xlpm.TextCell,1,FIND(" ",_xlpm.TextCell)-1),_xlpm.TextCell),_xlpm.TextCell),_xlpm.TextCell),""))</f>
        <v>ADVANCER 002</v>
      </c>
      <c r="X420" s="60" t="str">
        <f>IF(A420&lt;&gt;"",IFERROR(IF(FIND(" ",G420)&gt;=1,MID(G420,FIND(" ",G420)+1,LEN(G420)),""),""),"")</f>
        <v>002</v>
      </c>
      <c r="AC420" s="51">
        <f>IFERROR(VALUE(MID($C420,1,2)),0)</f>
        <v>80</v>
      </c>
      <c r="AD420" s="44">
        <f>IFERROR(VALUE(MID($C420,4,3)),0)</f>
        <v>628</v>
      </c>
      <c r="AE420" s="51">
        <f>VALUE(RIGHT("00"&amp;AC420,2)&amp;RIGHT("000"&amp;AD420,3))</f>
        <v>80628</v>
      </c>
    </row>
    <row r="421" spans="1:31">
      <c r="A421" s="60" t="str">
        <f>IF(G421&amp;Q421&lt;&gt;"",W421&amp;Q421,"")</f>
        <v>ADVANCER 006orange</v>
      </c>
      <c r="B421" s="60" t="str">
        <f>IF(C421&lt;&gt;"",LEFT(C421,9),"")</f>
        <v>80-995-14</v>
      </c>
      <c r="C421" s="73" t="s">
        <v>5666</v>
      </c>
      <c r="D421" s="73" t="s">
        <v>5667</v>
      </c>
      <c r="E421" s="73" t="s">
        <v>920</v>
      </c>
      <c r="F421" s="74">
        <v>58</v>
      </c>
      <c r="G421" s="73" t="s">
        <v>5665</v>
      </c>
      <c r="H421" s="73" t="s">
        <v>86</v>
      </c>
      <c r="I421" s="73" t="s">
        <v>1265</v>
      </c>
      <c r="J421" s="73" t="s">
        <v>318</v>
      </c>
      <c r="K421" s="73" t="s">
        <v>382</v>
      </c>
      <c r="L421" s="73" t="s">
        <v>383</v>
      </c>
      <c r="M421" s="73" t="s">
        <v>388</v>
      </c>
      <c r="N421" s="73" t="s">
        <v>44</v>
      </c>
      <c r="O421" s="73" t="s">
        <v>385</v>
      </c>
      <c r="P421" s="73" t="s">
        <v>907</v>
      </c>
      <c r="Q421" s="73" t="s">
        <v>1300</v>
      </c>
      <c r="R421" s="73" t="s">
        <v>86</v>
      </c>
      <c r="V421" s="60" t="str">
        <f>W421&amp;H421</f>
        <v>ADVANCER 006коричневый</v>
      </c>
      <c r="W421" s="60" t="str">
        <f>_xlfn.LET(_xlpm.TextCell,TEXT(G421,"###"),IF(_xlpm.TextCell&lt;&gt;"",IF(StyleSpaceSplit,IFERROR(IF(FIND(" ",_xlpm.TextCell)&gt;=1,MID(_xlpm.TextCell,1,FIND(" ",_xlpm.TextCell)-1),_xlpm.TextCell),_xlpm.TextCell),_xlpm.TextCell),""))</f>
        <v>ADVANCER 006</v>
      </c>
      <c r="X421" s="60" t="str">
        <f>IF(A421&lt;&gt;"",IFERROR(IF(FIND(" ",G421)&gt;=1,MID(G421,FIND(" ",G421)+1,LEN(G421)),""),""),"")</f>
        <v>006</v>
      </c>
      <c r="AC421" s="51">
        <f>IFERROR(VALUE(MID($C421,1,2)),0)</f>
        <v>80</v>
      </c>
      <c r="AD421" s="44">
        <f>IFERROR(VALUE(MID($C421,4,3)),0)</f>
        <v>995</v>
      </c>
      <c r="AE421" s="51">
        <f>VALUE(RIGHT("00"&amp;AC421,2)&amp;RIGHT("000"&amp;AD421,3))</f>
        <v>80995</v>
      </c>
    </row>
    <row r="422" spans="1:31">
      <c r="A422" s="60" t="str">
        <f>IF(G422&amp;Q422&lt;&gt;"",W422&amp;Q422,"")</f>
        <v>ADVANCER 006blue</v>
      </c>
      <c r="B422" s="60" t="str">
        <f>IF(C422&lt;&gt;"",LEFT(C422,9),"")</f>
        <v>80-995-08</v>
      </c>
      <c r="C422" s="73" t="s">
        <v>5663</v>
      </c>
      <c r="D422" s="73" t="s">
        <v>5664</v>
      </c>
      <c r="E422" s="73" t="s">
        <v>920</v>
      </c>
      <c r="F422" s="74">
        <v>58</v>
      </c>
      <c r="G422" s="73" t="s">
        <v>5665</v>
      </c>
      <c r="H422" s="73" t="s">
        <v>83</v>
      </c>
      <c r="I422" s="73" t="s">
        <v>1265</v>
      </c>
      <c r="J422" s="73" t="s">
        <v>318</v>
      </c>
      <c r="K422" s="73" t="s">
        <v>382</v>
      </c>
      <c r="L422" s="73" t="s">
        <v>383</v>
      </c>
      <c r="M422" s="73" t="s">
        <v>388</v>
      </c>
      <c r="N422" s="73" t="s">
        <v>44</v>
      </c>
      <c r="O422" s="73" t="s">
        <v>385</v>
      </c>
      <c r="P422" s="73" t="s">
        <v>907</v>
      </c>
      <c r="Q422" s="73" t="s">
        <v>932</v>
      </c>
      <c r="R422" s="73" t="s">
        <v>83</v>
      </c>
      <c r="V422" s="60" t="str">
        <f>W422&amp;H422</f>
        <v>ADVANCER 006серый</v>
      </c>
      <c r="W422" s="60" t="str">
        <f>_xlfn.LET(_xlpm.TextCell,TEXT(G422,"###"),IF(_xlpm.TextCell&lt;&gt;"",IF(StyleSpaceSplit,IFERROR(IF(FIND(" ",_xlpm.TextCell)&gt;=1,MID(_xlpm.TextCell,1,FIND(" ",_xlpm.TextCell)-1),_xlpm.TextCell),_xlpm.TextCell),_xlpm.TextCell),""))</f>
        <v>ADVANCER 006</v>
      </c>
      <c r="X422" s="60" t="str">
        <f>IF(A422&lt;&gt;"",IFERROR(IF(FIND(" ",G422)&gt;=1,MID(G422,FIND(" ",G422)+1,LEN(G422)),""),""),"")</f>
        <v>006</v>
      </c>
      <c r="AC422" s="51">
        <f>IFERROR(VALUE(MID($C422,1,2)),0)</f>
        <v>80</v>
      </c>
      <c r="AD422" s="44">
        <f>IFERROR(VALUE(MID($C422,4,3)),0)</f>
        <v>995</v>
      </c>
      <c r="AE422" s="51">
        <f>VALUE(RIGHT("00"&amp;AC422,2)&amp;RIGHT("000"&amp;AD422,3))</f>
        <v>80995</v>
      </c>
    </row>
    <row r="423" spans="1:31">
      <c r="A423" s="60" t="str">
        <f>IF(G423&amp;Q423&lt;&gt;"",W423&amp;Q423,"")</f>
        <v>ADVANCER 010red</v>
      </c>
      <c r="B423" s="60" t="str">
        <f>IF(C423&lt;&gt;"",LEFT(C423,9),"")</f>
        <v>80-522-18</v>
      </c>
      <c r="C423" s="73" t="s">
        <v>5671</v>
      </c>
      <c r="D423" s="73" t="s">
        <v>5672</v>
      </c>
      <c r="E423" s="73" t="s">
        <v>956</v>
      </c>
      <c r="F423" s="74">
        <v>55</v>
      </c>
      <c r="G423" s="73" t="s">
        <v>1747</v>
      </c>
      <c r="H423" s="73" t="s">
        <v>78</v>
      </c>
      <c r="I423" s="73" t="s">
        <v>1265</v>
      </c>
      <c r="J423" s="73" t="s">
        <v>318</v>
      </c>
      <c r="K423" s="73" t="s">
        <v>382</v>
      </c>
      <c r="L423" s="73" t="s">
        <v>383</v>
      </c>
      <c r="M423" s="73" t="s">
        <v>388</v>
      </c>
      <c r="N423" s="73" t="s">
        <v>44</v>
      </c>
      <c r="O423" s="73" t="s">
        <v>385</v>
      </c>
      <c r="P423" s="73" t="s">
        <v>907</v>
      </c>
      <c r="Q423" s="73" t="s">
        <v>969</v>
      </c>
      <c r="R423" s="73" t="s">
        <v>78</v>
      </c>
      <c r="V423" s="60" t="str">
        <f>W423&amp;H423</f>
        <v>ADVANCER 010красный</v>
      </c>
      <c r="W423" s="60" t="str">
        <f>_xlfn.LET(_xlpm.TextCell,TEXT(G423,"###"),IF(_xlpm.TextCell&lt;&gt;"",IF(StyleSpaceSplit,IFERROR(IF(FIND(" ",_xlpm.TextCell)&gt;=1,MID(_xlpm.TextCell,1,FIND(" ",_xlpm.TextCell)-1),_xlpm.TextCell),_xlpm.TextCell),_xlpm.TextCell),""))</f>
        <v>ADVANCER 010</v>
      </c>
      <c r="X423" s="60" t="str">
        <f>IF(A423&lt;&gt;"",IFERROR(IF(FIND(" ",G423)&gt;=1,MID(G423,FIND(" ",G423)+1,LEN(G423)),""),""),"")</f>
        <v>010</v>
      </c>
      <c r="AC423" s="51">
        <f>IFERROR(VALUE(MID($C423,1,2)),0)</f>
        <v>80</v>
      </c>
      <c r="AD423" s="44">
        <f>IFERROR(VALUE(MID($C423,4,3)),0)</f>
        <v>522</v>
      </c>
      <c r="AE423" s="51">
        <f>VALUE(RIGHT("00"&amp;AC423,2)&amp;RIGHT("000"&amp;AD423,3))</f>
        <v>80522</v>
      </c>
    </row>
    <row r="424" spans="1:31">
      <c r="A424" s="60" t="str">
        <f>IF(G424&amp;Q424&lt;&gt;"",W424&amp;Q424,"")</f>
        <v>ADVANCER 010red</v>
      </c>
      <c r="B424" s="60" t="str">
        <f>IF(C424&lt;&gt;"",LEFT(C424,9),"")</f>
        <v>80-522-18</v>
      </c>
      <c r="C424" s="73" t="s">
        <v>5673</v>
      </c>
      <c r="D424" s="73" t="s">
        <v>5672</v>
      </c>
      <c r="E424" s="73" t="s">
        <v>915</v>
      </c>
      <c r="F424" s="74">
        <v>56</v>
      </c>
      <c r="G424" s="73" t="s">
        <v>1747</v>
      </c>
      <c r="H424" s="73" t="s">
        <v>78</v>
      </c>
      <c r="I424" s="73" t="s">
        <v>1265</v>
      </c>
      <c r="J424" s="73" t="s">
        <v>318</v>
      </c>
      <c r="K424" s="73" t="s">
        <v>382</v>
      </c>
      <c r="L424" s="73" t="s">
        <v>383</v>
      </c>
      <c r="M424" s="73" t="s">
        <v>388</v>
      </c>
      <c r="N424" s="73" t="s">
        <v>44</v>
      </c>
      <c r="O424" s="73" t="s">
        <v>385</v>
      </c>
      <c r="P424" s="73" t="s">
        <v>907</v>
      </c>
      <c r="Q424" s="73" t="s">
        <v>969</v>
      </c>
      <c r="R424" s="73" t="s">
        <v>78</v>
      </c>
      <c r="V424" s="60" t="str">
        <f>W424&amp;H424</f>
        <v>ADVANCER 010красный</v>
      </c>
      <c r="W424" s="60" t="str">
        <f>_xlfn.LET(_xlpm.TextCell,TEXT(G424,"###"),IF(_xlpm.TextCell&lt;&gt;"",IF(StyleSpaceSplit,IFERROR(IF(FIND(" ",_xlpm.TextCell)&gt;=1,MID(_xlpm.TextCell,1,FIND(" ",_xlpm.TextCell)-1),_xlpm.TextCell),_xlpm.TextCell),_xlpm.TextCell),""))</f>
        <v>ADVANCER 010</v>
      </c>
      <c r="X424" s="60" t="str">
        <f>IF(A424&lt;&gt;"",IFERROR(IF(FIND(" ",G424)&gt;=1,MID(G424,FIND(" ",G424)+1,LEN(G424)),""),""),"")</f>
        <v>010</v>
      </c>
      <c r="AC424" s="51">
        <f>IFERROR(VALUE(MID($C424,1,2)),0)</f>
        <v>80</v>
      </c>
      <c r="AD424" s="44">
        <f>IFERROR(VALUE(MID($C424,4,3)),0)</f>
        <v>522</v>
      </c>
      <c r="AE424" s="51">
        <f>VALUE(RIGHT("00"&amp;AC424,2)&amp;RIGHT("000"&amp;AD424,3))</f>
        <v>80522</v>
      </c>
    </row>
    <row r="425" spans="1:31">
      <c r="A425" s="60" t="str">
        <f>IF(G425&amp;Q425&lt;&gt;"",W425&amp;Q425,"")</f>
        <v>ADVANCER 010red</v>
      </c>
      <c r="B425" s="60" t="str">
        <f>IF(C425&lt;&gt;"",LEFT(C425,9),"")</f>
        <v>80-522-18</v>
      </c>
      <c r="C425" s="73" t="s">
        <v>5674</v>
      </c>
      <c r="D425" s="73" t="s">
        <v>5672</v>
      </c>
      <c r="E425" s="73" t="s">
        <v>904</v>
      </c>
      <c r="F425" s="74">
        <v>57</v>
      </c>
      <c r="G425" s="73" t="s">
        <v>1747</v>
      </c>
      <c r="H425" s="73" t="s">
        <v>78</v>
      </c>
      <c r="I425" s="73" t="s">
        <v>1265</v>
      </c>
      <c r="J425" s="73" t="s">
        <v>318</v>
      </c>
      <c r="K425" s="73" t="s">
        <v>382</v>
      </c>
      <c r="L425" s="73" t="s">
        <v>383</v>
      </c>
      <c r="M425" s="73" t="s">
        <v>388</v>
      </c>
      <c r="N425" s="73" t="s">
        <v>44</v>
      </c>
      <c r="O425" s="73" t="s">
        <v>385</v>
      </c>
      <c r="P425" s="73" t="s">
        <v>907</v>
      </c>
      <c r="Q425" s="73" t="s">
        <v>969</v>
      </c>
      <c r="R425" s="73" t="s">
        <v>78</v>
      </c>
      <c r="V425" s="60" t="str">
        <f>W425&amp;H425</f>
        <v>ADVANCER 010красный</v>
      </c>
      <c r="W425" s="60" t="str">
        <f>_xlfn.LET(_xlpm.TextCell,TEXT(G425,"###"),IF(_xlpm.TextCell&lt;&gt;"",IF(StyleSpaceSplit,IFERROR(IF(FIND(" ",_xlpm.TextCell)&gt;=1,MID(_xlpm.TextCell,1,FIND(" ",_xlpm.TextCell)-1),_xlpm.TextCell),_xlpm.TextCell),_xlpm.TextCell),""))</f>
        <v>ADVANCER 010</v>
      </c>
      <c r="X425" s="60" t="str">
        <f>IF(A425&lt;&gt;"",IFERROR(IF(FIND(" ",G425)&gt;=1,MID(G425,FIND(" ",G425)+1,LEN(G425)),""),""),"")</f>
        <v>010</v>
      </c>
      <c r="AC425" s="51">
        <f>IFERROR(VALUE(MID($C425,1,2)),0)</f>
        <v>80</v>
      </c>
      <c r="AD425" s="44">
        <f>IFERROR(VALUE(MID($C425,4,3)),0)</f>
        <v>522</v>
      </c>
      <c r="AE425" s="51">
        <f>VALUE(RIGHT("00"&amp;AC425,2)&amp;RIGHT("000"&amp;AD425,3))</f>
        <v>80522</v>
      </c>
    </row>
    <row r="426" spans="1:31">
      <c r="A426" s="60" t="str">
        <f>IF(G426&amp;Q426&lt;&gt;"",W426&amp;Q426,"")</f>
        <v>ADVANCER 010red</v>
      </c>
      <c r="B426" s="60" t="str">
        <f>IF(C426&lt;&gt;"",LEFT(C426,9),"")</f>
        <v>80-522-18</v>
      </c>
      <c r="C426" s="73" t="s">
        <v>5675</v>
      </c>
      <c r="D426" s="73" t="s">
        <v>5672</v>
      </c>
      <c r="E426" s="73" t="s">
        <v>920</v>
      </c>
      <c r="F426" s="74">
        <v>58</v>
      </c>
      <c r="G426" s="73" t="s">
        <v>1747</v>
      </c>
      <c r="H426" s="73" t="s">
        <v>78</v>
      </c>
      <c r="I426" s="73" t="s">
        <v>1265</v>
      </c>
      <c r="J426" s="73" t="s">
        <v>318</v>
      </c>
      <c r="K426" s="73" t="s">
        <v>382</v>
      </c>
      <c r="L426" s="73" t="s">
        <v>383</v>
      </c>
      <c r="M426" s="73" t="s">
        <v>388</v>
      </c>
      <c r="N426" s="73" t="s">
        <v>44</v>
      </c>
      <c r="O426" s="73" t="s">
        <v>385</v>
      </c>
      <c r="P426" s="73" t="s">
        <v>907</v>
      </c>
      <c r="Q426" s="73" t="s">
        <v>969</v>
      </c>
      <c r="R426" s="73" t="s">
        <v>78</v>
      </c>
      <c r="V426" s="60" t="str">
        <f>W426&amp;H426</f>
        <v>ADVANCER 010красный</v>
      </c>
      <c r="W426" s="60" t="str">
        <f>_xlfn.LET(_xlpm.TextCell,TEXT(G426,"###"),IF(_xlpm.TextCell&lt;&gt;"",IF(StyleSpaceSplit,IFERROR(IF(FIND(" ",_xlpm.TextCell)&gt;=1,MID(_xlpm.TextCell,1,FIND(" ",_xlpm.TextCell)-1),_xlpm.TextCell),_xlpm.TextCell),_xlpm.TextCell),""))</f>
        <v>ADVANCER 010</v>
      </c>
      <c r="X426" s="60" t="str">
        <f>IF(A426&lt;&gt;"",IFERROR(IF(FIND(" ",G426)&gt;=1,MID(G426,FIND(" ",G426)+1,LEN(G426)),""),""),"")</f>
        <v>010</v>
      </c>
      <c r="AC426" s="51">
        <f>IFERROR(VALUE(MID($C426,1,2)),0)</f>
        <v>80</v>
      </c>
      <c r="AD426" s="44">
        <f>IFERROR(VALUE(MID($C426,4,3)),0)</f>
        <v>522</v>
      </c>
      <c r="AE426" s="51">
        <f>VALUE(RIGHT("00"&amp;AC426,2)&amp;RIGHT("000"&amp;AD426,3))</f>
        <v>80522</v>
      </c>
    </row>
    <row r="427" spans="1:31">
      <c r="A427" s="60" t="str">
        <f>IF(G427&amp;Q427&lt;&gt;"",W427&amp;Q427,"")</f>
        <v>ADVANCER 010red</v>
      </c>
      <c r="B427" s="60" t="str">
        <f>IF(C427&lt;&gt;"",LEFT(C427,9),"")</f>
        <v>80-522-18</v>
      </c>
      <c r="C427" s="73" t="s">
        <v>5676</v>
      </c>
      <c r="D427" s="73" t="s">
        <v>5672</v>
      </c>
      <c r="E427" s="73" t="s">
        <v>910</v>
      </c>
      <c r="F427" s="74">
        <v>59</v>
      </c>
      <c r="G427" s="73" t="s">
        <v>1747</v>
      </c>
      <c r="H427" s="73" t="s">
        <v>78</v>
      </c>
      <c r="I427" s="73" t="s">
        <v>1265</v>
      </c>
      <c r="J427" s="73" t="s">
        <v>318</v>
      </c>
      <c r="K427" s="73" t="s">
        <v>382</v>
      </c>
      <c r="L427" s="73" t="s">
        <v>383</v>
      </c>
      <c r="M427" s="73" t="s">
        <v>388</v>
      </c>
      <c r="N427" s="73" t="s">
        <v>44</v>
      </c>
      <c r="O427" s="73" t="s">
        <v>385</v>
      </c>
      <c r="P427" s="73" t="s">
        <v>907</v>
      </c>
      <c r="Q427" s="73" t="s">
        <v>969</v>
      </c>
      <c r="R427" s="73" t="s">
        <v>78</v>
      </c>
      <c r="V427" s="60" t="str">
        <f>W427&amp;H427</f>
        <v>ADVANCER 010красный</v>
      </c>
      <c r="W427" s="60" t="str">
        <f>_xlfn.LET(_xlpm.TextCell,TEXT(G427,"###"),IF(_xlpm.TextCell&lt;&gt;"",IF(StyleSpaceSplit,IFERROR(IF(FIND(" ",_xlpm.TextCell)&gt;=1,MID(_xlpm.TextCell,1,FIND(" ",_xlpm.TextCell)-1),_xlpm.TextCell),_xlpm.TextCell),_xlpm.TextCell),""))</f>
        <v>ADVANCER 010</v>
      </c>
      <c r="X427" s="60" t="str">
        <f>IF(A427&lt;&gt;"",IFERROR(IF(FIND(" ",G427)&gt;=1,MID(G427,FIND(" ",G427)+1,LEN(G427)),""),""),"")</f>
        <v>010</v>
      </c>
      <c r="AC427" s="51">
        <f>IFERROR(VALUE(MID($C427,1,2)),0)</f>
        <v>80</v>
      </c>
      <c r="AD427" s="44">
        <f>IFERROR(VALUE(MID($C427,4,3)),0)</f>
        <v>522</v>
      </c>
      <c r="AE427" s="51">
        <f>VALUE(RIGHT("00"&amp;AC427,2)&amp;RIGHT("000"&amp;AD427,3))</f>
        <v>80522</v>
      </c>
    </row>
    <row r="428" spans="1:31">
      <c r="A428" s="60" t="str">
        <f>IF(G428&amp;Q428&lt;&gt;"",W428&amp;Q428,"")</f>
        <v>ADVANCER 010grey</v>
      </c>
      <c r="B428" s="60" t="str">
        <f>IF(C428&lt;&gt;"",LEFT(C428,9),"")</f>
        <v>80-522-08</v>
      </c>
      <c r="C428" s="73" t="s">
        <v>1745</v>
      </c>
      <c r="D428" s="73" t="s">
        <v>1746</v>
      </c>
      <c r="E428" s="73" t="s">
        <v>910</v>
      </c>
      <c r="F428" s="74">
        <v>0</v>
      </c>
      <c r="G428" s="73" t="s">
        <v>1747</v>
      </c>
      <c r="H428" s="73" t="s">
        <v>83</v>
      </c>
      <c r="I428" s="73" t="s">
        <v>1265</v>
      </c>
      <c r="J428" s="73" t="s">
        <v>318</v>
      </c>
      <c r="K428" s="73" t="s">
        <v>382</v>
      </c>
      <c r="L428" s="73" t="s">
        <v>383</v>
      </c>
      <c r="M428" s="73" t="s">
        <v>388</v>
      </c>
      <c r="N428" s="73" t="s">
        <v>44</v>
      </c>
      <c r="O428" s="73" t="s">
        <v>385</v>
      </c>
      <c r="P428" s="73" t="s">
        <v>907</v>
      </c>
      <c r="Q428" s="73" t="s">
        <v>917</v>
      </c>
      <c r="R428" s="73" t="s">
        <v>83</v>
      </c>
      <c r="V428" s="60" t="str">
        <f>W428&amp;H428</f>
        <v>ADVANCER 010серый</v>
      </c>
      <c r="W428" s="60" t="str">
        <f>_xlfn.LET(_xlpm.TextCell,TEXT(G428,"###"),IF(_xlpm.TextCell&lt;&gt;"",IF(StyleSpaceSplit,IFERROR(IF(FIND(" ",_xlpm.TextCell)&gt;=1,MID(_xlpm.TextCell,1,FIND(" ",_xlpm.TextCell)-1),_xlpm.TextCell),_xlpm.TextCell),_xlpm.TextCell),""))</f>
        <v>ADVANCER 010</v>
      </c>
      <c r="X428" s="60" t="str">
        <f>IF(A428&lt;&gt;"",IFERROR(IF(FIND(" ",G428)&gt;=1,MID(G428,FIND(" ",G428)+1,LEN(G428)),""),""),"")</f>
        <v>010</v>
      </c>
      <c r="AC428" s="51">
        <f>IFERROR(VALUE(MID($C428,1,2)),0)</f>
        <v>80</v>
      </c>
      <c r="AD428" s="44">
        <f>IFERROR(VALUE(MID($C428,4,3)),0)</f>
        <v>522</v>
      </c>
      <c r="AE428" s="51">
        <f>VALUE(RIGHT("00"&amp;AC428,2)&amp;RIGHT("000"&amp;AD428,3))</f>
        <v>80522</v>
      </c>
    </row>
    <row r="429" spans="1:31">
      <c r="A429" s="60" t="str">
        <f>IF(G429&amp;Q429&lt;&gt;"",W429&amp;Q429,"")</f>
        <v>ADVANCER 010grey</v>
      </c>
      <c r="B429" s="60" t="str">
        <f>IF(C429&lt;&gt;"",LEFT(C429,9),"")</f>
        <v>80-522-08</v>
      </c>
      <c r="C429" s="73" t="s">
        <v>1748</v>
      </c>
      <c r="D429" s="73" t="s">
        <v>1746</v>
      </c>
      <c r="E429" s="73" t="s">
        <v>904</v>
      </c>
      <c r="F429" s="74">
        <v>57</v>
      </c>
      <c r="G429" s="73" t="s">
        <v>1747</v>
      </c>
      <c r="H429" s="73" t="s">
        <v>83</v>
      </c>
      <c r="I429" s="73" t="s">
        <v>1265</v>
      </c>
      <c r="J429" s="73" t="s">
        <v>318</v>
      </c>
      <c r="K429" s="73" t="s">
        <v>382</v>
      </c>
      <c r="L429" s="73" t="s">
        <v>383</v>
      </c>
      <c r="M429" s="73" t="s">
        <v>388</v>
      </c>
      <c r="N429" s="73" t="s">
        <v>44</v>
      </c>
      <c r="O429" s="73" t="s">
        <v>385</v>
      </c>
      <c r="P429" s="73" t="s">
        <v>907</v>
      </c>
      <c r="Q429" s="73" t="s">
        <v>917</v>
      </c>
      <c r="R429" s="73" t="s">
        <v>83</v>
      </c>
      <c r="V429" s="60" t="str">
        <f>W429&amp;H429</f>
        <v>ADVANCER 010серый</v>
      </c>
      <c r="W429" s="60" t="str">
        <f>_xlfn.LET(_xlpm.TextCell,TEXT(G429,"###"),IF(_xlpm.TextCell&lt;&gt;"",IF(StyleSpaceSplit,IFERROR(IF(FIND(" ",_xlpm.TextCell)&gt;=1,MID(_xlpm.TextCell,1,FIND(" ",_xlpm.TextCell)-1),_xlpm.TextCell),_xlpm.TextCell),_xlpm.TextCell),""))</f>
        <v>ADVANCER 010</v>
      </c>
      <c r="X429" s="60" t="str">
        <f>IF(A429&lt;&gt;"",IFERROR(IF(FIND(" ",G429)&gt;=1,MID(G429,FIND(" ",G429)+1,LEN(G429)),""),""),"")</f>
        <v>010</v>
      </c>
      <c r="AC429" s="51">
        <f>IFERROR(VALUE(MID($C429,1,2)),0)</f>
        <v>80</v>
      </c>
      <c r="AD429" s="44">
        <f>IFERROR(VALUE(MID($C429,4,3)),0)</f>
        <v>522</v>
      </c>
      <c r="AE429" s="51">
        <f>VALUE(RIGHT("00"&amp;AC429,2)&amp;RIGHT("000"&amp;AD429,3))</f>
        <v>80522</v>
      </c>
    </row>
    <row r="430" spans="1:31">
      <c r="A430" s="60" t="str">
        <f>IF(G430&amp;Q430&lt;&gt;"",W430&amp;Q430,"")</f>
        <v>ADVANCER 010black</v>
      </c>
      <c r="B430" s="60" t="str">
        <f>IF(C430&lt;&gt;"",LEFT(C430,9),"")</f>
        <v>80-522-09</v>
      </c>
      <c r="C430" s="73" t="s">
        <v>5668</v>
      </c>
      <c r="D430" s="73" t="s">
        <v>5669</v>
      </c>
      <c r="E430" s="73" t="s">
        <v>915</v>
      </c>
      <c r="F430" s="74">
        <v>56</v>
      </c>
      <c r="G430" s="73" t="s">
        <v>1747</v>
      </c>
      <c r="H430" s="73" t="s">
        <v>53</v>
      </c>
      <c r="I430" s="73" t="s">
        <v>1265</v>
      </c>
      <c r="J430" s="73" t="s">
        <v>318</v>
      </c>
      <c r="K430" s="73" t="s">
        <v>382</v>
      </c>
      <c r="L430" s="73" t="s">
        <v>383</v>
      </c>
      <c r="M430" s="73" t="s">
        <v>388</v>
      </c>
      <c r="N430" s="73" t="s">
        <v>44</v>
      </c>
      <c r="O430" s="73" t="s">
        <v>385</v>
      </c>
      <c r="P430" s="73" t="s">
        <v>907</v>
      </c>
      <c r="Q430" s="73" t="s">
        <v>928</v>
      </c>
      <c r="R430" s="73" t="s">
        <v>53</v>
      </c>
      <c r="V430" s="60" t="str">
        <f>W430&amp;H430</f>
        <v>ADVANCER 010черный</v>
      </c>
      <c r="W430" s="60" t="str">
        <f>_xlfn.LET(_xlpm.TextCell,TEXT(G430,"###"),IF(_xlpm.TextCell&lt;&gt;"",IF(StyleSpaceSplit,IFERROR(IF(FIND(" ",_xlpm.TextCell)&gt;=1,MID(_xlpm.TextCell,1,FIND(" ",_xlpm.TextCell)-1),_xlpm.TextCell),_xlpm.TextCell),_xlpm.TextCell),""))</f>
        <v>ADVANCER 010</v>
      </c>
      <c r="X430" s="60" t="str">
        <f>IF(A430&lt;&gt;"",IFERROR(IF(FIND(" ",G430)&gt;=1,MID(G430,FIND(" ",G430)+1,LEN(G430)),""),""),"")</f>
        <v>010</v>
      </c>
      <c r="AC430" s="51">
        <f>IFERROR(VALUE(MID($C430,1,2)),0)</f>
        <v>80</v>
      </c>
      <c r="AD430" s="44">
        <f>IFERROR(VALUE(MID($C430,4,3)),0)</f>
        <v>522</v>
      </c>
      <c r="AE430" s="51">
        <f>VALUE(RIGHT("00"&amp;AC430,2)&amp;RIGHT("000"&amp;AD430,3))</f>
        <v>80522</v>
      </c>
    </row>
    <row r="431" spans="1:31">
      <c r="A431" s="60" t="str">
        <f>IF(G431&amp;Q431&lt;&gt;"",W431&amp;Q431,"")</f>
        <v>ADVANCER 010black</v>
      </c>
      <c r="B431" s="60" t="str">
        <f>IF(C431&lt;&gt;"",LEFT(C431,9),"")</f>
        <v>80-522-09</v>
      </c>
      <c r="C431" s="73" t="s">
        <v>5670</v>
      </c>
      <c r="D431" s="73" t="s">
        <v>5669</v>
      </c>
      <c r="E431" s="73" t="s">
        <v>904</v>
      </c>
      <c r="F431" s="74">
        <v>57</v>
      </c>
      <c r="G431" s="73" t="s">
        <v>1747</v>
      </c>
      <c r="H431" s="73" t="s">
        <v>53</v>
      </c>
      <c r="I431" s="73" t="s">
        <v>1265</v>
      </c>
      <c r="J431" s="73" t="s">
        <v>318</v>
      </c>
      <c r="K431" s="73" t="s">
        <v>382</v>
      </c>
      <c r="L431" s="73" t="s">
        <v>383</v>
      </c>
      <c r="M431" s="73" t="s">
        <v>388</v>
      </c>
      <c r="N431" s="73" t="s">
        <v>44</v>
      </c>
      <c r="O431" s="73" t="s">
        <v>385</v>
      </c>
      <c r="P431" s="73" t="s">
        <v>907</v>
      </c>
      <c r="Q431" s="73" t="s">
        <v>928</v>
      </c>
      <c r="R431" s="73" t="s">
        <v>53</v>
      </c>
      <c r="V431" s="60" t="str">
        <f>W431&amp;H431</f>
        <v>ADVANCER 010черный</v>
      </c>
      <c r="W431" s="60" t="str">
        <f>_xlfn.LET(_xlpm.TextCell,TEXT(G431,"###"),IF(_xlpm.TextCell&lt;&gt;"",IF(StyleSpaceSplit,IFERROR(IF(FIND(" ",_xlpm.TextCell)&gt;=1,MID(_xlpm.TextCell,1,FIND(" ",_xlpm.TextCell)-1),_xlpm.TextCell),_xlpm.TextCell),_xlpm.TextCell),""))</f>
        <v>ADVANCER 010</v>
      </c>
      <c r="X431" s="60" t="str">
        <f>IF(A431&lt;&gt;"",IFERROR(IF(FIND(" ",G431)&gt;=1,MID(G431,FIND(" ",G431)+1,LEN(G431)),""),""),"")</f>
        <v>010</v>
      </c>
      <c r="AC431" s="51">
        <f>IFERROR(VALUE(MID($C431,1,2)),0)</f>
        <v>80</v>
      </c>
      <c r="AD431" s="44">
        <f>IFERROR(VALUE(MID($C431,4,3)),0)</f>
        <v>522</v>
      </c>
      <c r="AE431" s="51">
        <f>VALUE(RIGHT("00"&amp;AC431,2)&amp;RIGHT("000"&amp;AD431,3))</f>
        <v>80522</v>
      </c>
    </row>
    <row r="432" spans="1:31">
      <c r="A432" s="60" t="str">
        <f>IF(G432&amp;Q432&lt;&gt;"",W432&amp;Q432,"")</f>
        <v>ADVANCER 014black</v>
      </c>
      <c r="B432" s="60" t="str">
        <f>IF(C432&lt;&gt;"",LEFT(C432,9),"")</f>
        <v>80-523-09</v>
      </c>
      <c r="C432" s="73" t="s">
        <v>1749</v>
      </c>
      <c r="D432" s="73" t="s">
        <v>1750</v>
      </c>
      <c r="E432" s="73" t="s">
        <v>920</v>
      </c>
      <c r="F432" s="74">
        <v>58</v>
      </c>
      <c r="G432" s="73" t="s">
        <v>1751</v>
      </c>
      <c r="H432" s="73" t="s">
        <v>53</v>
      </c>
      <c r="I432" s="73" t="s">
        <v>1752</v>
      </c>
      <c r="J432" s="73" t="s">
        <v>318</v>
      </c>
      <c r="K432" s="73" t="s">
        <v>382</v>
      </c>
      <c r="L432" s="73" t="s">
        <v>383</v>
      </c>
      <c r="M432" s="73" t="s">
        <v>388</v>
      </c>
      <c r="N432" s="73" t="s">
        <v>44</v>
      </c>
      <c r="O432" s="73" t="s">
        <v>385</v>
      </c>
      <c r="P432" s="73" t="s">
        <v>907</v>
      </c>
      <c r="Q432" s="73" t="s">
        <v>928</v>
      </c>
      <c r="R432" s="73" t="s">
        <v>53</v>
      </c>
      <c r="V432" s="60" t="str">
        <f>W432&amp;H432</f>
        <v>ADVANCER 014черный</v>
      </c>
      <c r="W432" s="60" t="str">
        <f>_xlfn.LET(_xlpm.TextCell,TEXT(G432,"###"),IF(_xlpm.TextCell&lt;&gt;"",IF(StyleSpaceSplit,IFERROR(IF(FIND(" ",_xlpm.TextCell)&gt;=1,MID(_xlpm.TextCell,1,FIND(" ",_xlpm.TextCell)-1),_xlpm.TextCell),_xlpm.TextCell),_xlpm.TextCell),""))</f>
        <v>ADVANCER 014</v>
      </c>
      <c r="X432" s="60" t="str">
        <f>IF(A432&lt;&gt;"",IFERROR(IF(FIND(" ",G432)&gt;=1,MID(G432,FIND(" ",G432)+1,LEN(G432)),""),""),"")</f>
        <v>014</v>
      </c>
      <c r="AC432" s="51">
        <f>IFERROR(VALUE(MID($C432,1,2)),0)</f>
        <v>80</v>
      </c>
      <c r="AD432" s="44">
        <f>IFERROR(VALUE(MID($C432,4,3)),0)</f>
        <v>523</v>
      </c>
      <c r="AE432" s="51">
        <f>VALUE(RIGHT("00"&amp;AC432,2)&amp;RIGHT("000"&amp;AD432,3))</f>
        <v>80523</v>
      </c>
    </row>
    <row r="433" spans="1:31">
      <c r="A433" s="60" t="str">
        <f>IF(G433&amp;Q433&lt;&gt;"",W433&amp;Q433,"")</f>
        <v>ADVANCER 015blue</v>
      </c>
      <c r="B433" s="60" t="str">
        <f>IF(C433&lt;&gt;"",LEFT(C433,9),"")</f>
        <v>80-675-06</v>
      </c>
      <c r="C433" s="73" t="s">
        <v>3937</v>
      </c>
      <c r="D433" s="73" t="s">
        <v>3938</v>
      </c>
      <c r="E433" s="73" t="s">
        <v>920</v>
      </c>
      <c r="F433" s="74">
        <v>58</v>
      </c>
      <c r="G433" s="73" t="s">
        <v>3939</v>
      </c>
      <c r="H433" s="73" t="s">
        <v>71</v>
      </c>
      <c r="I433" s="73" t="s">
        <v>3940</v>
      </c>
      <c r="J433" s="73" t="s">
        <v>318</v>
      </c>
      <c r="K433" s="73" t="s">
        <v>382</v>
      </c>
      <c r="L433" s="73" t="s">
        <v>383</v>
      </c>
      <c r="M433" s="73" t="s">
        <v>384</v>
      </c>
      <c r="N433" s="73" t="s">
        <v>43</v>
      </c>
      <c r="O433" s="73" t="s">
        <v>385</v>
      </c>
      <c r="P433" s="73" t="s">
        <v>907</v>
      </c>
      <c r="Q433" s="73" t="s">
        <v>932</v>
      </c>
      <c r="R433" s="73" t="s">
        <v>71</v>
      </c>
      <c r="V433" s="60" t="str">
        <f>W433&amp;H433</f>
        <v>ADVANCER 015синий</v>
      </c>
      <c r="W433" s="60" t="str">
        <f>_xlfn.LET(_xlpm.TextCell,TEXT(G433,"###"),IF(_xlpm.TextCell&lt;&gt;"",IF(StyleSpaceSplit,IFERROR(IF(FIND(" ",_xlpm.TextCell)&gt;=1,MID(_xlpm.TextCell,1,FIND(" ",_xlpm.TextCell)-1),_xlpm.TextCell),_xlpm.TextCell),_xlpm.TextCell),""))</f>
        <v>ADVANCER 015</v>
      </c>
      <c r="X433" s="60" t="str">
        <f>IF(A433&lt;&gt;"",IFERROR(IF(FIND(" ",G433)&gt;=1,MID(G433,FIND(" ",G433)+1,LEN(G433)),""),""),"")</f>
        <v>015</v>
      </c>
      <c r="AC433" s="51">
        <f>IFERROR(VALUE(MID($C433,1,2)),0)</f>
        <v>80</v>
      </c>
      <c r="AD433" s="44">
        <f>IFERROR(VALUE(MID($C433,4,3)),0)</f>
        <v>675</v>
      </c>
      <c r="AE433" s="51">
        <f>VALUE(RIGHT("00"&amp;AC433,2)&amp;RIGHT("000"&amp;AD433,3))</f>
        <v>80675</v>
      </c>
    </row>
    <row r="434" spans="1:31">
      <c r="A434" s="60" t="str">
        <f>IF(G434&amp;Q434&lt;&gt;"",W434&amp;Q434,"")</f>
        <v>ADVANCER 015blue</v>
      </c>
      <c r="B434" s="60" t="str">
        <f>IF(C434&lt;&gt;"",LEFT(C434,9),"")</f>
        <v>80-675-06</v>
      </c>
      <c r="C434" s="73" t="s">
        <v>3941</v>
      </c>
      <c r="D434" s="73" t="s">
        <v>3938</v>
      </c>
      <c r="E434" s="73" t="s">
        <v>956</v>
      </c>
      <c r="F434" s="74">
        <v>55</v>
      </c>
      <c r="G434" s="73" t="s">
        <v>3939</v>
      </c>
      <c r="H434" s="73" t="s">
        <v>71</v>
      </c>
      <c r="I434" s="73" t="s">
        <v>3940</v>
      </c>
      <c r="J434" s="73" t="s">
        <v>318</v>
      </c>
      <c r="K434" s="73" t="s">
        <v>382</v>
      </c>
      <c r="L434" s="73" t="s">
        <v>383</v>
      </c>
      <c r="M434" s="73" t="s">
        <v>384</v>
      </c>
      <c r="N434" s="73" t="s">
        <v>43</v>
      </c>
      <c r="O434" s="73" t="s">
        <v>385</v>
      </c>
      <c r="P434" s="73" t="s">
        <v>907</v>
      </c>
      <c r="Q434" s="73" t="s">
        <v>932</v>
      </c>
      <c r="R434" s="73" t="s">
        <v>71</v>
      </c>
      <c r="V434" s="60" t="str">
        <f>W434&amp;H434</f>
        <v>ADVANCER 015синий</v>
      </c>
      <c r="W434" s="60" t="str">
        <f>_xlfn.LET(_xlpm.TextCell,TEXT(G434,"###"),IF(_xlpm.TextCell&lt;&gt;"",IF(StyleSpaceSplit,IFERROR(IF(FIND(" ",_xlpm.TextCell)&gt;=1,MID(_xlpm.TextCell,1,FIND(" ",_xlpm.TextCell)-1),_xlpm.TextCell),_xlpm.TextCell),_xlpm.TextCell),""))</f>
        <v>ADVANCER 015</v>
      </c>
      <c r="X434" s="60" t="str">
        <f>IF(A434&lt;&gt;"",IFERROR(IF(FIND(" ",G434)&gt;=1,MID(G434,FIND(" ",G434)+1,LEN(G434)),""),""),"")</f>
        <v>015</v>
      </c>
      <c r="AC434" s="51">
        <f>IFERROR(VALUE(MID($C434,1,2)),0)</f>
        <v>80</v>
      </c>
      <c r="AD434" s="44">
        <f>IFERROR(VALUE(MID($C434,4,3)),0)</f>
        <v>675</v>
      </c>
      <c r="AE434" s="51">
        <f>VALUE(RIGHT("00"&amp;AC434,2)&amp;RIGHT("000"&amp;AD434,3))</f>
        <v>80675</v>
      </c>
    </row>
    <row r="435" spans="1:31">
      <c r="A435" s="60" t="str">
        <f>IF(G435&amp;Q435&lt;&gt;"",W435&amp;Q435,"")</f>
        <v>ADVANCER 015blue</v>
      </c>
      <c r="B435" s="60" t="str">
        <f>IF(C435&lt;&gt;"",LEFT(C435,9),"")</f>
        <v>80-675-06</v>
      </c>
      <c r="C435" s="73" t="s">
        <v>3942</v>
      </c>
      <c r="D435" s="73" t="s">
        <v>3938</v>
      </c>
      <c r="E435" s="73" t="s">
        <v>904</v>
      </c>
      <c r="F435" s="74">
        <v>57</v>
      </c>
      <c r="G435" s="73" t="s">
        <v>3939</v>
      </c>
      <c r="H435" s="73" t="s">
        <v>71</v>
      </c>
      <c r="I435" s="73" t="s">
        <v>3940</v>
      </c>
      <c r="J435" s="73" t="s">
        <v>318</v>
      </c>
      <c r="K435" s="73" t="s">
        <v>382</v>
      </c>
      <c r="L435" s="73" t="s">
        <v>383</v>
      </c>
      <c r="M435" s="73" t="s">
        <v>384</v>
      </c>
      <c r="N435" s="73" t="s">
        <v>43</v>
      </c>
      <c r="O435" s="73" t="s">
        <v>385</v>
      </c>
      <c r="P435" s="73" t="s">
        <v>907</v>
      </c>
      <c r="Q435" s="73" t="s">
        <v>932</v>
      </c>
      <c r="R435" s="73" t="s">
        <v>71</v>
      </c>
      <c r="V435" s="60" t="str">
        <f>W435&amp;H435</f>
        <v>ADVANCER 015синий</v>
      </c>
      <c r="W435" s="60" t="str">
        <f>_xlfn.LET(_xlpm.TextCell,TEXT(G435,"###"),IF(_xlpm.TextCell&lt;&gt;"",IF(StyleSpaceSplit,IFERROR(IF(FIND(" ",_xlpm.TextCell)&gt;=1,MID(_xlpm.TextCell,1,FIND(" ",_xlpm.TextCell)-1),_xlpm.TextCell),_xlpm.TextCell),_xlpm.TextCell),""))</f>
        <v>ADVANCER 015</v>
      </c>
      <c r="X435" s="60" t="str">
        <f>IF(A435&lt;&gt;"",IFERROR(IF(FIND(" ",G435)&gt;=1,MID(G435,FIND(" ",G435)+1,LEN(G435)),""),""),"")</f>
        <v>015</v>
      </c>
      <c r="AC435" s="51">
        <f>IFERROR(VALUE(MID($C435,1,2)),0)</f>
        <v>80</v>
      </c>
      <c r="AD435" s="44">
        <f>IFERROR(VALUE(MID($C435,4,3)),0)</f>
        <v>675</v>
      </c>
      <c r="AE435" s="51">
        <f>VALUE(RIGHT("00"&amp;AC435,2)&amp;RIGHT("000"&amp;AD435,3))</f>
        <v>80675</v>
      </c>
    </row>
    <row r="436" spans="1:31">
      <c r="A436" s="60" t="str">
        <f>IF(G436&amp;Q436&lt;&gt;"",W436&amp;Q436,"")</f>
        <v>ADVANCER 015blue</v>
      </c>
      <c r="B436" s="60" t="str">
        <f>IF(C436&lt;&gt;"",LEFT(C436,9),"")</f>
        <v>80-675-06</v>
      </c>
      <c r="C436" s="73" t="s">
        <v>3943</v>
      </c>
      <c r="D436" s="73" t="s">
        <v>3938</v>
      </c>
      <c r="E436" s="73" t="s">
        <v>910</v>
      </c>
      <c r="F436" s="74">
        <v>59</v>
      </c>
      <c r="G436" s="73" t="s">
        <v>3939</v>
      </c>
      <c r="H436" s="73" t="s">
        <v>71</v>
      </c>
      <c r="I436" s="73" t="s">
        <v>3940</v>
      </c>
      <c r="J436" s="73" t="s">
        <v>318</v>
      </c>
      <c r="K436" s="73" t="s">
        <v>382</v>
      </c>
      <c r="L436" s="73" t="s">
        <v>383</v>
      </c>
      <c r="M436" s="73" t="s">
        <v>384</v>
      </c>
      <c r="N436" s="73" t="s">
        <v>43</v>
      </c>
      <c r="O436" s="73" t="s">
        <v>385</v>
      </c>
      <c r="P436" s="73" t="s">
        <v>907</v>
      </c>
      <c r="Q436" s="73" t="s">
        <v>932</v>
      </c>
      <c r="R436" s="73" t="s">
        <v>71</v>
      </c>
      <c r="V436" s="60" t="str">
        <f>W436&amp;H436</f>
        <v>ADVANCER 015синий</v>
      </c>
      <c r="W436" s="60" t="str">
        <f>_xlfn.LET(_xlpm.TextCell,TEXT(G436,"###"),IF(_xlpm.TextCell&lt;&gt;"",IF(StyleSpaceSplit,IFERROR(IF(FIND(" ",_xlpm.TextCell)&gt;=1,MID(_xlpm.TextCell,1,FIND(" ",_xlpm.TextCell)-1),_xlpm.TextCell),_xlpm.TextCell),_xlpm.TextCell),""))</f>
        <v>ADVANCER 015</v>
      </c>
      <c r="X436" s="60" t="str">
        <f>IF(A436&lt;&gt;"",IFERROR(IF(FIND(" ",G436)&gt;=1,MID(G436,FIND(" ",G436)+1,LEN(G436)),""),""),"")</f>
        <v>015</v>
      </c>
      <c r="AC436" s="51">
        <f>IFERROR(VALUE(MID($C436,1,2)),0)</f>
        <v>80</v>
      </c>
      <c r="AD436" s="44">
        <f>IFERROR(VALUE(MID($C436,4,3)),0)</f>
        <v>675</v>
      </c>
      <c r="AE436" s="51">
        <f>VALUE(RIGHT("00"&amp;AC436,2)&amp;RIGHT("000"&amp;AD436,3))</f>
        <v>80675</v>
      </c>
    </row>
    <row r="437" spans="1:31">
      <c r="A437" s="60" t="str">
        <f>IF(G437&amp;Q437&lt;&gt;"",W437&amp;Q437,"")</f>
        <v>ADVANCER 015blue</v>
      </c>
      <c r="B437" s="60" t="str">
        <f>IF(C437&lt;&gt;"",LEFT(C437,9),"")</f>
        <v>80-675-06</v>
      </c>
      <c r="C437" s="73" t="s">
        <v>3944</v>
      </c>
      <c r="D437" s="73" t="s">
        <v>3938</v>
      </c>
      <c r="E437" s="73" t="s">
        <v>922</v>
      </c>
      <c r="F437" s="74">
        <v>60</v>
      </c>
      <c r="G437" s="73" t="s">
        <v>3939</v>
      </c>
      <c r="H437" s="73" t="s">
        <v>71</v>
      </c>
      <c r="I437" s="73" t="s">
        <v>3940</v>
      </c>
      <c r="J437" s="73" t="s">
        <v>318</v>
      </c>
      <c r="K437" s="73" t="s">
        <v>382</v>
      </c>
      <c r="L437" s="73" t="s">
        <v>383</v>
      </c>
      <c r="M437" s="73" t="s">
        <v>384</v>
      </c>
      <c r="N437" s="73" t="s">
        <v>43</v>
      </c>
      <c r="O437" s="73" t="s">
        <v>385</v>
      </c>
      <c r="P437" s="73" t="s">
        <v>907</v>
      </c>
      <c r="Q437" s="73" t="s">
        <v>932</v>
      </c>
      <c r="R437" s="73" t="s">
        <v>71</v>
      </c>
      <c r="V437" s="60" t="str">
        <f>W437&amp;H437</f>
        <v>ADVANCER 015синий</v>
      </c>
      <c r="W437" s="60" t="str">
        <f>_xlfn.LET(_xlpm.TextCell,TEXT(G437,"###"),IF(_xlpm.TextCell&lt;&gt;"",IF(StyleSpaceSplit,IFERROR(IF(FIND(" ",_xlpm.TextCell)&gt;=1,MID(_xlpm.TextCell,1,FIND(" ",_xlpm.TextCell)-1),_xlpm.TextCell),_xlpm.TextCell),_xlpm.TextCell),""))</f>
        <v>ADVANCER 015</v>
      </c>
      <c r="X437" s="60" t="str">
        <f>IF(A437&lt;&gt;"",IFERROR(IF(FIND(" ",G437)&gt;=1,MID(G437,FIND(" ",G437)+1,LEN(G437)),""),""),"")</f>
        <v>015</v>
      </c>
      <c r="AC437" s="51">
        <f>IFERROR(VALUE(MID($C437,1,2)),0)</f>
        <v>80</v>
      </c>
      <c r="AD437" s="44">
        <f>IFERROR(VALUE(MID($C437,4,3)),0)</f>
        <v>675</v>
      </c>
      <c r="AE437" s="51">
        <f>VALUE(RIGHT("00"&amp;AC437,2)&amp;RIGHT("000"&amp;AD437,3))</f>
        <v>80675</v>
      </c>
    </row>
    <row r="438" spans="1:31">
      <c r="A438" s="60" t="str">
        <f>IF(G438&amp;Q438&lt;&gt;"",W438&amp;Q438,"")</f>
        <v>ADVANCER 015blue</v>
      </c>
      <c r="B438" s="60" t="str">
        <f>IF(C438&lt;&gt;"",LEFT(C438,9),"")</f>
        <v>80-675-06</v>
      </c>
      <c r="C438" s="73" t="s">
        <v>3945</v>
      </c>
      <c r="D438" s="73" t="s">
        <v>3938</v>
      </c>
      <c r="E438" s="73" t="s">
        <v>912</v>
      </c>
      <c r="F438" s="74">
        <v>61</v>
      </c>
      <c r="G438" s="73" t="s">
        <v>3939</v>
      </c>
      <c r="H438" s="73" t="s">
        <v>71</v>
      </c>
      <c r="I438" s="73" t="s">
        <v>3940</v>
      </c>
      <c r="J438" s="73" t="s">
        <v>318</v>
      </c>
      <c r="K438" s="73" t="s">
        <v>382</v>
      </c>
      <c r="L438" s="73" t="s">
        <v>383</v>
      </c>
      <c r="M438" s="73" t="s">
        <v>384</v>
      </c>
      <c r="N438" s="73" t="s">
        <v>43</v>
      </c>
      <c r="O438" s="73" t="s">
        <v>385</v>
      </c>
      <c r="P438" s="73" t="s">
        <v>907</v>
      </c>
      <c r="Q438" s="73" t="s">
        <v>932</v>
      </c>
      <c r="R438" s="73" t="s">
        <v>71</v>
      </c>
      <c r="V438" s="60" t="str">
        <f>W438&amp;H438</f>
        <v>ADVANCER 015синий</v>
      </c>
      <c r="W438" s="60" t="str">
        <f>_xlfn.LET(_xlpm.TextCell,TEXT(G438,"###"),IF(_xlpm.TextCell&lt;&gt;"",IF(StyleSpaceSplit,IFERROR(IF(FIND(" ",_xlpm.TextCell)&gt;=1,MID(_xlpm.TextCell,1,FIND(" ",_xlpm.TextCell)-1),_xlpm.TextCell),_xlpm.TextCell),_xlpm.TextCell),""))</f>
        <v>ADVANCER 015</v>
      </c>
      <c r="X438" s="60" t="str">
        <f>IF(A438&lt;&gt;"",IFERROR(IF(FIND(" ",G438)&gt;=1,MID(G438,FIND(" ",G438)+1,LEN(G438)),""),""),"")</f>
        <v>015</v>
      </c>
      <c r="AC438" s="51">
        <f>IFERROR(VALUE(MID($C438,1,2)),0)</f>
        <v>80</v>
      </c>
      <c r="AD438" s="44">
        <f>IFERROR(VALUE(MID($C438,4,3)),0)</f>
        <v>675</v>
      </c>
      <c r="AE438" s="51">
        <f>VALUE(RIGHT("00"&amp;AC438,2)&amp;RIGHT("000"&amp;AD438,3))</f>
        <v>80675</v>
      </c>
    </row>
    <row r="439" spans="1:31">
      <c r="A439" s="60" t="str">
        <f>IF(G439&amp;Q439&lt;&gt;"",W439&amp;Q439,"")</f>
        <v>ADVANCER 017blue</v>
      </c>
      <c r="B439" s="60" t="str">
        <f>IF(C439&lt;&gt;"",LEFT(C439,9),"")</f>
        <v>80-676-06</v>
      </c>
      <c r="C439" s="73" t="s">
        <v>3946</v>
      </c>
      <c r="D439" s="73" t="s">
        <v>3947</v>
      </c>
      <c r="E439" s="73" t="s">
        <v>920</v>
      </c>
      <c r="F439" s="74">
        <v>58</v>
      </c>
      <c r="G439" s="73" t="s">
        <v>3948</v>
      </c>
      <c r="H439" s="73" t="s">
        <v>71</v>
      </c>
      <c r="I439" s="73" t="s">
        <v>1021</v>
      </c>
      <c r="J439" s="73" t="s">
        <v>318</v>
      </c>
      <c r="K439" s="73" t="s">
        <v>382</v>
      </c>
      <c r="L439" s="73" t="s">
        <v>383</v>
      </c>
      <c r="M439" s="73" t="s">
        <v>388</v>
      </c>
      <c r="N439" s="73" t="s">
        <v>37</v>
      </c>
      <c r="O439" s="73" t="s">
        <v>385</v>
      </c>
      <c r="P439" s="73" t="s">
        <v>907</v>
      </c>
      <c r="Q439" s="73" t="s">
        <v>932</v>
      </c>
      <c r="R439" s="73" t="s">
        <v>71</v>
      </c>
      <c r="V439" s="60" t="str">
        <f>W439&amp;H439</f>
        <v>ADVANCER 017синий</v>
      </c>
      <c r="W439" s="60" t="str">
        <f>_xlfn.LET(_xlpm.TextCell,TEXT(G439,"###"),IF(_xlpm.TextCell&lt;&gt;"",IF(StyleSpaceSplit,IFERROR(IF(FIND(" ",_xlpm.TextCell)&gt;=1,MID(_xlpm.TextCell,1,FIND(" ",_xlpm.TextCell)-1),_xlpm.TextCell),_xlpm.TextCell),_xlpm.TextCell),""))</f>
        <v>ADVANCER 017</v>
      </c>
      <c r="X439" s="60" t="str">
        <f>IF(A439&lt;&gt;"",IFERROR(IF(FIND(" ",G439)&gt;=1,MID(G439,FIND(" ",G439)+1,LEN(G439)),""),""),"")</f>
        <v>017</v>
      </c>
      <c r="AC439" s="51">
        <f>IFERROR(VALUE(MID($C439,1,2)),0)</f>
        <v>80</v>
      </c>
      <c r="AD439" s="44">
        <f>IFERROR(VALUE(MID($C439,4,3)),0)</f>
        <v>676</v>
      </c>
      <c r="AE439" s="51">
        <f>VALUE(RIGHT("00"&amp;AC439,2)&amp;RIGHT("000"&amp;AD439,3))</f>
        <v>80676</v>
      </c>
    </row>
    <row r="440" spans="1:31">
      <c r="A440" s="60" t="str">
        <f>IF(G440&amp;Q440&lt;&gt;"",W440&amp;Q440,"")</f>
        <v>ADVANCER 019green</v>
      </c>
      <c r="B440" s="60" t="str">
        <f>IF(C440&lt;&gt;"",LEFT(C440,9),"")</f>
        <v>80-677-11</v>
      </c>
      <c r="C440" s="73" t="s">
        <v>3949</v>
      </c>
      <c r="D440" s="73" t="s">
        <v>3950</v>
      </c>
      <c r="E440" s="73" t="s">
        <v>910</v>
      </c>
      <c r="F440" s="74">
        <v>59</v>
      </c>
      <c r="G440" s="73" t="s">
        <v>3951</v>
      </c>
      <c r="H440" s="73" t="s">
        <v>60</v>
      </c>
      <c r="I440" s="73" t="s">
        <v>3952</v>
      </c>
      <c r="J440" s="73" t="s">
        <v>349</v>
      </c>
      <c r="K440" s="73" t="s">
        <v>382</v>
      </c>
      <c r="L440" s="73" t="s">
        <v>383</v>
      </c>
      <c r="M440" s="73" t="s">
        <v>384</v>
      </c>
      <c r="N440" s="73" t="s">
        <v>37</v>
      </c>
      <c r="O440" s="73" t="s">
        <v>385</v>
      </c>
      <c r="P440" s="73" t="s">
        <v>907</v>
      </c>
      <c r="Q440" s="73" t="s">
        <v>990</v>
      </c>
      <c r="R440" s="73" t="s">
        <v>60</v>
      </c>
      <c r="V440" s="60" t="str">
        <f>W440&amp;H440</f>
        <v>ADVANCER 019зеленый</v>
      </c>
      <c r="W440" s="60" t="str">
        <f>_xlfn.LET(_xlpm.TextCell,TEXT(G440,"###"),IF(_xlpm.TextCell&lt;&gt;"",IF(StyleSpaceSplit,IFERROR(IF(FIND(" ",_xlpm.TextCell)&gt;=1,MID(_xlpm.TextCell,1,FIND(" ",_xlpm.TextCell)-1),_xlpm.TextCell),_xlpm.TextCell),_xlpm.TextCell),""))</f>
        <v>ADVANCER 019</v>
      </c>
      <c r="X440" s="60" t="str">
        <f>IF(A440&lt;&gt;"",IFERROR(IF(FIND(" ",G440)&gt;=1,MID(G440,FIND(" ",G440)+1,LEN(G440)),""),""),"")</f>
        <v>019</v>
      </c>
      <c r="AC440" s="51">
        <f>IFERROR(VALUE(MID($C440,1,2)),0)</f>
        <v>80</v>
      </c>
      <c r="AD440" s="44">
        <f>IFERROR(VALUE(MID($C440,4,3)),0)</f>
        <v>677</v>
      </c>
      <c r="AE440" s="51">
        <f>VALUE(RIGHT("00"&amp;AC440,2)&amp;RIGHT("000"&amp;AD440,3))</f>
        <v>80677</v>
      </c>
    </row>
    <row r="441" spans="1:31">
      <c r="A441" s="60" t="str">
        <f>IF(G441&amp;Q441&lt;&gt;"",W441&amp;Q441,"")</f>
        <v>ADVANCER 025blue</v>
      </c>
      <c r="B441" s="60" t="str">
        <f>IF(C441&lt;&gt;"",LEFT(C441,9),"")</f>
        <v>80-678-19</v>
      </c>
      <c r="C441" s="73" t="s">
        <v>3953</v>
      </c>
      <c r="D441" s="73" t="s">
        <v>3954</v>
      </c>
      <c r="E441" s="73" t="s">
        <v>904</v>
      </c>
      <c r="F441" s="74">
        <v>57</v>
      </c>
      <c r="G441" s="73" t="s">
        <v>3955</v>
      </c>
      <c r="H441" s="73" t="s">
        <v>91</v>
      </c>
      <c r="I441" s="73" t="s">
        <v>906</v>
      </c>
      <c r="J441" s="73" t="s">
        <v>348</v>
      </c>
      <c r="K441" s="73" t="s">
        <v>382</v>
      </c>
      <c r="L441" s="73" t="s">
        <v>383</v>
      </c>
      <c r="M441" s="73" t="s">
        <v>388</v>
      </c>
      <c r="N441" s="73" t="s">
        <v>43</v>
      </c>
      <c r="O441" s="73" t="s">
        <v>386</v>
      </c>
      <c r="P441" s="73" t="s">
        <v>907</v>
      </c>
      <c r="Q441" s="73" t="s">
        <v>932</v>
      </c>
      <c r="R441" s="73" t="s">
        <v>91</v>
      </c>
      <c r="V441" s="60" t="str">
        <f>W441&amp;H441</f>
        <v>ADVANCER 025голубой</v>
      </c>
      <c r="W441" s="60" t="str">
        <f>_xlfn.LET(_xlpm.TextCell,TEXT(G441,"###"),IF(_xlpm.TextCell&lt;&gt;"",IF(StyleSpaceSplit,IFERROR(IF(FIND(" ",_xlpm.TextCell)&gt;=1,MID(_xlpm.TextCell,1,FIND(" ",_xlpm.TextCell)-1),_xlpm.TextCell),_xlpm.TextCell),_xlpm.TextCell),""))</f>
        <v>ADVANCER 025</v>
      </c>
      <c r="X441" s="60" t="str">
        <f>IF(A441&lt;&gt;"",IFERROR(IF(FIND(" ",G441)&gt;=1,MID(G441,FIND(" ",G441)+1,LEN(G441)),""),""),"")</f>
        <v>025</v>
      </c>
      <c r="AC441" s="51">
        <f>IFERROR(VALUE(MID($C441,1,2)),0)</f>
        <v>80</v>
      </c>
      <c r="AD441" s="44">
        <f>IFERROR(VALUE(MID($C441,4,3)),0)</f>
        <v>678</v>
      </c>
      <c r="AE441" s="51">
        <f>VALUE(RIGHT("00"&amp;AC441,2)&amp;RIGHT("000"&amp;AD441,3))</f>
        <v>80678</v>
      </c>
    </row>
    <row r="442" spans="1:31">
      <c r="A442" s="60" t="str">
        <f>IF(G442&amp;Q442&lt;&gt;"",W442&amp;Q442,"")</f>
        <v>ADVANCER PATCHpurple</v>
      </c>
      <c r="B442" s="60" t="str">
        <f>IF(C442&lt;&gt;"",LEFT(C442,9),"")</f>
        <v>80-455-41</v>
      </c>
      <c r="C442" s="73" t="s">
        <v>2832</v>
      </c>
      <c r="D442" s="73" t="s">
        <v>2833</v>
      </c>
      <c r="E442" s="73" t="s">
        <v>956</v>
      </c>
      <c r="F442" s="74">
        <v>55</v>
      </c>
      <c r="G442" s="73" t="s">
        <v>2834</v>
      </c>
      <c r="H442" s="73" t="s">
        <v>286</v>
      </c>
      <c r="I442" s="73" t="s">
        <v>2835</v>
      </c>
      <c r="J442" s="73" t="s">
        <v>318</v>
      </c>
      <c r="K442" s="73" t="s">
        <v>382</v>
      </c>
      <c r="L442" s="73" t="s">
        <v>383</v>
      </c>
      <c r="M442" s="73" t="s">
        <v>384</v>
      </c>
      <c r="N442" s="73" t="s">
        <v>37</v>
      </c>
      <c r="O442" s="73" t="s">
        <v>385</v>
      </c>
      <c r="P442" s="73" t="s">
        <v>907</v>
      </c>
      <c r="Q442" s="73" t="s">
        <v>1593</v>
      </c>
      <c r="R442" s="73" t="s">
        <v>286</v>
      </c>
      <c r="V442" s="60" t="str">
        <f>W442&amp;H442</f>
        <v>ADVANCER PATCHфиолетовый</v>
      </c>
      <c r="W442" s="60" t="str">
        <f>_xlfn.LET(_xlpm.TextCell,TEXT(G442,"###"),IF(_xlpm.TextCell&lt;&gt;"",IF(StyleSpaceSplit,IFERROR(IF(FIND(" ",_xlpm.TextCell)&gt;=1,MID(_xlpm.TextCell,1,FIND(" ",_xlpm.TextCell)-1),_xlpm.TextCell),_xlpm.TextCell),_xlpm.TextCell),""))</f>
        <v>ADVANCER PATCH</v>
      </c>
      <c r="X442" s="60" t="str">
        <f>IF(A442&lt;&gt;"",IFERROR(IF(FIND(" ",G442)&gt;=1,MID(G442,FIND(" ",G442)+1,LEN(G442)),""),""),"")</f>
        <v>PATCH</v>
      </c>
      <c r="AC442" s="51">
        <f>IFERROR(VALUE(MID($C442,1,2)),0)</f>
        <v>80</v>
      </c>
      <c r="AD442" s="44">
        <f>IFERROR(VALUE(MID($C442,4,3)),0)</f>
        <v>455</v>
      </c>
      <c r="AE442" s="51">
        <f>VALUE(RIGHT("00"&amp;AC442,2)&amp;RIGHT("000"&amp;AD442,3))</f>
        <v>80455</v>
      </c>
    </row>
    <row r="443" spans="1:31">
      <c r="A443" s="60" t="str">
        <f>IF(G443&amp;Q443&lt;&gt;"",W443&amp;Q443,"")</f>
        <v>ADVANCER PATCHpurple</v>
      </c>
      <c r="B443" s="60" t="str">
        <f>IF(C443&lt;&gt;"",LEFT(C443,9),"")</f>
        <v>80-455-41</v>
      </c>
      <c r="C443" s="73" t="s">
        <v>2836</v>
      </c>
      <c r="D443" s="73" t="s">
        <v>2833</v>
      </c>
      <c r="E443" s="73" t="s">
        <v>904</v>
      </c>
      <c r="F443" s="74">
        <v>57</v>
      </c>
      <c r="G443" s="73" t="s">
        <v>2834</v>
      </c>
      <c r="H443" s="73" t="s">
        <v>286</v>
      </c>
      <c r="I443" s="73" t="s">
        <v>2835</v>
      </c>
      <c r="J443" s="73" t="s">
        <v>318</v>
      </c>
      <c r="K443" s="73" t="s">
        <v>382</v>
      </c>
      <c r="L443" s="73" t="s">
        <v>383</v>
      </c>
      <c r="M443" s="73" t="s">
        <v>384</v>
      </c>
      <c r="N443" s="73" t="s">
        <v>37</v>
      </c>
      <c r="O443" s="73" t="s">
        <v>385</v>
      </c>
      <c r="P443" s="73" t="s">
        <v>907</v>
      </c>
      <c r="Q443" s="73" t="s">
        <v>1593</v>
      </c>
      <c r="R443" s="73" t="s">
        <v>286</v>
      </c>
      <c r="V443" s="60" t="str">
        <f>W443&amp;H443</f>
        <v>ADVANCER PATCHфиолетовый</v>
      </c>
      <c r="W443" s="60" t="str">
        <f>_xlfn.LET(_xlpm.TextCell,TEXT(G443,"###"),IF(_xlpm.TextCell&lt;&gt;"",IF(StyleSpaceSplit,IFERROR(IF(FIND(" ",_xlpm.TextCell)&gt;=1,MID(_xlpm.TextCell,1,FIND(" ",_xlpm.TextCell)-1),_xlpm.TextCell),_xlpm.TextCell),_xlpm.TextCell),""))</f>
        <v>ADVANCER PATCH</v>
      </c>
      <c r="X443" s="60" t="str">
        <f>IF(A443&lt;&gt;"",IFERROR(IF(FIND(" ",G443)&gt;=1,MID(G443,FIND(" ",G443)+1,LEN(G443)),""),""),"")</f>
        <v>PATCH</v>
      </c>
      <c r="AC443" s="51">
        <f>IFERROR(VALUE(MID($C443,1,2)),0)</f>
        <v>80</v>
      </c>
      <c r="AD443" s="44">
        <f>IFERROR(VALUE(MID($C443,4,3)),0)</f>
        <v>455</v>
      </c>
      <c r="AE443" s="51">
        <f>VALUE(RIGHT("00"&amp;AC443,2)&amp;RIGHT("000"&amp;AD443,3))</f>
        <v>80455</v>
      </c>
    </row>
    <row r="444" spans="1:31">
      <c r="A444" s="60" t="str">
        <f>IF(G444&amp;Q444&lt;&gt;"",W444&amp;Q444,"")</f>
        <v>ADVANCER PATCHpurple</v>
      </c>
      <c r="B444" s="60" t="str">
        <f>IF(C444&lt;&gt;"",LEFT(C444,9),"")</f>
        <v>80-455-41</v>
      </c>
      <c r="C444" s="73" t="s">
        <v>2837</v>
      </c>
      <c r="D444" s="73" t="s">
        <v>2833</v>
      </c>
      <c r="E444" s="73" t="s">
        <v>912</v>
      </c>
      <c r="F444" s="74">
        <v>61</v>
      </c>
      <c r="G444" s="73" t="s">
        <v>2834</v>
      </c>
      <c r="H444" s="73" t="s">
        <v>286</v>
      </c>
      <c r="I444" s="73" t="s">
        <v>2835</v>
      </c>
      <c r="J444" s="73" t="s">
        <v>318</v>
      </c>
      <c r="K444" s="73" t="s">
        <v>382</v>
      </c>
      <c r="L444" s="73" t="s">
        <v>383</v>
      </c>
      <c r="M444" s="73" t="s">
        <v>384</v>
      </c>
      <c r="N444" s="73" t="s">
        <v>37</v>
      </c>
      <c r="O444" s="73" t="s">
        <v>385</v>
      </c>
      <c r="P444" s="73" t="s">
        <v>907</v>
      </c>
      <c r="Q444" s="73" t="s">
        <v>1593</v>
      </c>
      <c r="R444" s="73" t="s">
        <v>286</v>
      </c>
      <c r="V444" s="60" t="str">
        <f>W444&amp;H444</f>
        <v>ADVANCER PATCHфиолетовый</v>
      </c>
      <c r="W444" s="60" t="str">
        <f>_xlfn.LET(_xlpm.TextCell,TEXT(G444,"###"),IF(_xlpm.TextCell&lt;&gt;"",IF(StyleSpaceSplit,IFERROR(IF(FIND(" ",_xlpm.TextCell)&gt;=1,MID(_xlpm.TextCell,1,FIND(" ",_xlpm.TextCell)-1),_xlpm.TextCell),_xlpm.TextCell),_xlpm.TextCell),""))</f>
        <v>ADVANCER PATCH</v>
      </c>
      <c r="X444" s="60" t="str">
        <f>IF(A444&lt;&gt;"",IFERROR(IF(FIND(" ",G444)&gt;=1,MID(G444,FIND(" ",G444)+1,LEN(G444)),""),""),"")</f>
        <v>PATCH</v>
      </c>
      <c r="AC444" s="51">
        <f>IFERROR(VALUE(MID($C444,1,2)),0)</f>
        <v>80</v>
      </c>
      <c r="AD444" s="44">
        <f>IFERROR(VALUE(MID($C444,4,3)),0)</f>
        <v>455</v>
      </c>
      <c r="AE444" s="51">
        <f>VALUE(RIGHT("00"&amp;AC444,2)&amp;RIGHT("000"&amp;AD444,3))</f>
        <v>80455</v>
      </c>
    </row>
    <row r="445" spans="1:31">
      <c r="A445" s="60" t="str">
        <f>IF(G445&amp;Q445&lt;&gt;"",W445&amp;Q445,"")</f>
        <v>ADVANCER PATCHpurple</v>
      </c>
      <c r="B445" s="60" t="str">
        <f>IF(C445&lt;&gt;"",LEFT(C445,9),"")</f>
        <v>80-455-41</v>
      </c>
      <c r="C445" s="73" t="s">
        <v>2838</v>
      </c>
      <c r="D445" s="73" t="s">
        <v>2833</v>
      </c>
      <c r="E445" s="73" t="s">
        <v>910</v>
      </c>
      <c r="F445" s="74">
        <v>59</v>
      </c>
      <c r="G445" s="73" t="s">
        <v>2834</v>
      </c>
      <c r="H445" s="73" t="s">
        <v>286</v>
      </c>
      <c r="I445" s="73" t="s">
        <v>2835</v>
      </c>
      <c r="J445" s="73" t="s">
        <v>318</v>
      </c>
      <c r="K445" s="73" t="s">
        <v>382</v>
      </c>
      <c r="L445" s="73" t="s">
        <v>383</v>
      </c>
      <c r="M445" s="73" t="s">
        <v>384</v>
      </c>
      <c r="N445" s="73" t="s">
        <v>37</v>
      </c>
      <c r="O445" s="73" t="s">
        <v>385</v>
      </c>
      <c r="P445" s="73" t="s">
        <v>907</v>
      </c>
      <c r="Q445" s="73" t="s">
        <v>1593</v>
      </c>
      <c r="R445" s="73" t="s">
        <v>286</v>
      </c>
      <c r="V445" s="60" t="str">
        <f>W445&amp;H445</f>
        <v>ADVANCER PATCHфиолетовый</v>
      </c>
      <c r="W445" s="60" t="str">
        <f>_xlfn.LET(_xlpm.TextCell,TEXT(G445,"###"),IF(_xlpm.TextCell&lt;&gt;"",IF(StyleSpaceSplit,IFERROR(IF(FIND(" ",_xlpm.TextCell)&gt;=1,MID(_xlpm.TextCell,1,FIND(" ",_xlpm.TextCell)-1),_xlpm.TextCell),_xlpm.TextCell),_xlpm.TextCell),""))</f>
        <v>ADVANCER PATCH</v>
      </c>
      <c r="X445" s="60" t="str">
        <f>IF(A445&lt;&gt;"",IFERROR(IF(FIND(" ",G445)&gt;=1,MID(G445,FIND(" ",G445)+1,LEN(G445)),""),""),"")</f>
        <v>PATCH</v>
      </c>
      <c r="AC445" s="51">
        <f>IFERROR(VALUE(MID($C445,1,2)),0)</f>
        <v>80</v>
      </c>
      <c r="AD445" s="44">
        <f>IFERROR(VALUE(MID($C445,4,3)),0)</f>
        <v>455</v>
      </c>
      <c r="AE445" s="51">
        <f>VALUE(RIGHT("00"&amp;AC445,2)&amp;RIGHT("000"&amp;AD445,3))</f>
        <v>80455</v>
      </c>
    </row>
    <row r="446" spans="1:31">
      <c r="A446" s="60" t="str">
        <f>IF(G446&amp;Q446&lt;&gt;"",W446&amp;Q446,"")</f>
        <v>ADVANCER POLOwhite</v>
      </c>
      <c r="B446" s="60" t="str">
        <f>IF(C446&lt;&gt;"",LEFT(C446,9),"")</f>
        <v>80-034-17</v>
      </c>
      <c r="C446" s="73" t="s">
        <v>902</v>
      </c>
      <c r="D446" s="73" t="s">
        <v>903</v>
      </c>
      <c r="E446" s="73" t="s">
        <v>904</v>
      </c>
      <c r="F446" s="74">
        <v>57</v>
      </c>
      <c r="G446" s="73" t="s">
        <v>905</v>
      </c>
      <c r="H446" s="73" t="s">
        <v>57</v>
      </c>
      <c r="I446" s="73" t="s">
        <v>906</v>
      </c>
      <c r="J446" s="73" t="s">
        <v>318</v>
      </c>
      <c r="K446" s="73" t="s">
        <v>382</v>
      </c>
      <c r="L446" s="73" t="s">
        <v>383</v>
      </c>
      <c r="M446" s="73" t="s">
        <v>384</v>
      </c>
      <c r="N446" s="73" t="s">
        <v>43</v>
      </c>
      <c r="O446" s="73" t="s">
        <v>385</v>
      </c>
      <c r="P446" s="73" t="s">
        <v>907</v>
      </c>
      <c r="Q446" s="73" t="s">
        <v>908</v>
      </c>
      <c r="R446" s="73" t="s">
        <v>57</v>
      </c>
      <c r="V446" s="60" t="str">
        <f>W446&amp;H446</f>
        <v>ADVANCER POLOбелый</v>
      </c>
      <c r="W446" s="60" t="str">
        <f>_xlfn.LET(_xlpm.TextCell,TEXT(G446,"###"),IF(_xlpm.TextCell&lt;&gt;"",IF(StyleSpaceSplit,IFERROR(IF(FIND(" ",_xlpm.TextCell)&gt;=1,MID(_xlpm.TextCell,1,FIND(" ",_xlpm.TextCell)-1),_xlpm.TextCell),_xlpm.TextCell),_xlpm.TextCell),""))</f>
        <v>ADVANCER POLO</v>
      </c>
      <c r="X446" s="60" t="str">
        <f>IF(A446&lt;&gt;"",IFERROR(IF(FIND(" ",G446)&gt;=1,MID(G446,FIND(" ",G446)+1,LEN(G446)),""),""),"")</f>
        <v>POLO</v>
      </c>
      <c r="AC446" s="51">
        <f>IFERROR(VALUE(MID($C446,1,2)),0)</f>
        <v>80</v>
      </c>
      <c r="AD446" s="44">
        <f>IFERROR(VALUE(MID($C446,4,3)),0)</f>
        <v>34</v>
      </c>
      <c r="AE446" s="51">
        <f>VALUE(RIGHT("00"&amp;AC446,2)&amp;RIGHT("000"&amp;AD446,3))</f>
        <v>80034</v>
      </c>
    </row>
    <row r="447" spans="1:31">
      <c r="A447" s="60" t="str">
        <f>IF(G447&amp;Q447&lt;&gt;"",W447&amp;Q447,"")</f>
        <v>ADVANCER POLOwhite</v>
      </c>
      <c r="B447" s="60" t="str">
        <f>IF(C447&lt;&gt;"",LEFT(C447,9),"")</f>
        <v>80-034-17</v>
      </c>
      <c r="C447" s="73" t="s">
        <v>909</v>
      </c>
      <c r="D447" s="73" t="s">
        <v>903</v>
      </c>
      <c r="E447" s="73" t="s">
        <v>910</v>
      </c>
      <c r="F447" s="74">
        <v>59</v>
      </c>
      <c r="G447" s="73" t="s">
        <v>905</v>
      </c>
      <c r="H447" s="73" t="s">
        <v>57</v>
      </c>
      <c r="I447" s="73" t="s">
        <v>906</v>
      </c>
      <c r="J447" s="73" t="s">
        <v>318</v>
      </c>
      <c r="K447" s="73" t="s">
        <v>382</v>
      </c>
      <c r="L447" s="73" t="s">
        <v>383</v>
      </c>
      <c r="M447" s="73" t="s">
        <v>384</v>
      </c>
      <c r="N447" s="73" t="s">
        <v>43</v>
      </c>
      <c r="O447" s="73" t="s">
        <v>385</v>
      </c>
      <c r="P447" s="73" t="s">
        <v>907</v>
      </c>
      <c r="Q447" s="73" t="s">
        <v>908</v>
      </c>
      <c r="R447" s="73" t="s">
        <v>57</v>
      </c>
      <c r="V447" s="60" t="str">
        <f>W447&amp;H447</f>
        <v>ADVANCER POLOбелый</v>
      </c>
      <c r="W447" s="60" t="str">
        <f>_xlfn.LET(_xlpm.TextCell,TEXT(G447,"###"),IF(_xlpm.TextCell&lt;&gt;"",IF(StyleSpaceSplit,IFERROR(IF(FIND(" ",_xlpm.TextCell)&gt;=1,MID(_xlpm.TextCell,1,FIND(" ",_xlpm.TextCell)-1),_xlpm.TextCell),_xlpm.TextCell),_xlpm.TextCell),""))</f>
        <v>ADVANCER POLO</v>
      </c>
      <c r="X447" s="60" t="str">
        <f>IF(A447&lt;&gt;"",IFERROR(IF(FIND(" ",G447)&gt;=1,MID(G447,FIND(" ",G447)+1,LEN(G447)),""),""),"")</f>
        <v>POLO</v>
      </c>
      <c r="AC447" s="51">
        <f>IFERROR(VALUE(MID($C447,1,2)),0)</f>
        <v>80</v>
      </c>
      <c r="AD447" s="44">
        <f>IFERROR(VALUE(MID($C447,4,3)),0)</f>
        <v>34</v>
      </c>
      <c r="AE447" s="51">
        <f>VALUE(RIGHT("00"&amp;AC447,2)&amp;RIGHT("000"&amp;AD447,3))</f>
        <v>80034</v>
      </c>
    </row>
    <row r="448" spans="1:31">
      <c r="A448" s="60" t="str">
        <f>IF(G448&amp;Q448&lt;&gt;"",W448&amp;Q448,"")</f>
        <v>ADVANCER POLOwhite</v>
      </c>
      <c r="B448" s="60" t="str">
        <f>IF(C448&lt;&gt;"",LEFT(C448,9),"")</f>
        <v>80-034-17</v>
      </c>
      <c r="C448" s="73" t="s">
        <v>911</v>
      </c>
      <c r="D448" s="73" t="s">
        <v>903</v>
      </c>
      <c r="E448" s="73" t="s">
        <v>912</v>
      </c>
      <c r="F448" s="74">
        <v>61</v>
      </c>
      <c r="G448" s="73" t="s">
        <v>905</v>
      </c>
      <c r="H448" s="73" t="s">
        <v>57</v>
      </c>
      <c r="I448" s="73" t="s">
        <v>906</v>
      </c>
      <c r="J448" s="73" t="s">
        <v>318</v>
      </c>
      <c r="K448" s="73" t="s">
        <v>382</v>
      </c>
      <c r="L448" s="73" t="s">
        <v>383</v>
      </c>
      <c r="M448" s="73" t="s">
        <v>384</v>
      </c>
      <c r="N448" s="73" t="s">
        <v>43</v>
      </c>
      <c r="O448" s="73" t="s">
        <v>385</v>
      </c>
      <c r="P448" s="73" t="s">
        <v>907</v>
      </c>
      <c r="Q448" s="73" t="s">
        <v>908</v>
      </c>
      <c r="R448" s="73" t="s">
        <v>57</v>
      </c>
      <c r="V448" s="60" t="str">
        <f>W448&amp;H448</f>
        <v>ADVANCER POLOбелый</v>
      </c>
      <c r="W448" s="60" t="str">
        <f>_xlfn.LET(_xlpm.TextCell,TEXT(G448,"###"),IF(_xlpm.TextCell&lt;&gt;"",IF(StyleSpaceSplit,IFERROR(IF(FIND(" ",_xlpm.TextCell)&gt;=1,MID(_xlpm.TextCell,1,FIND(" ",_xlpm.TextCell)-1),_xlpm.TextCell),_xlpm.TextCell),_xlpm.TextCell),""))</f>
        <v>ADVANCER POLO</v>
      </c>
      <c r="X448" s="60" t="str">
        <f>IF(A448&lt;&gt;"",IFERROR(IF(FIND(" ",G448)&gt;=1,MID(G448,FIND(" ",G448)+1,LEN(G448)),""),""),"")</f>
        <v>POLO</v>
      </c>
      <c r="AC448" s="51">
        <f>IFERROR(VALUE(MID($C448,1,2)),0)</f>
        <v>80</v>
      </c>
      <c r="AD448" s="44">
        <f>IFERROR(VALUE(MID($C448,4,3)),0)</f>
        <v>34</v>
      </c>
      <c r="AE448" s="51">
        <f>VALUE(RIGHT("00"&amp;AC448,2)&amp;RIGHT("000"&amp;AD448,3))</f>
        <v>80034</v>
      </c>
    </row>
    <row r="449" spans="1:31">
      <c r="A449" s="60" t="str">
        <f>IF(G449&amp;Q449&lt;&gt;"",W449&amp;Q449,"")</f>
        <v>ADVANCER POLOgrey</v>
      </c>
      <c r="B449" s="60" t="str">
        <f>IF(C449&lt;&gt;"",LEFT(C449,9),"")</f>
        <v>80-034-08</v>
      </c>
      <c r="C449" s="73" t="s">
        <v>7453</v>
      </c>
      <c r="D449" s="73" t="s">
        <v>7454</v>
      </c>
      <c r="E449" s="73" t="s">
        <v>915</v>
      </c>
      <c r="F449" s="74">
        <v>56</v>
      </c>
      <c r="G449" s="73" t="s">
        <v>905</v>
      </c>
      <c r="H449" s="73" t="s">
        <v>83</v>
      </c>
      <c r="I449" s="73" t="s">
        <v>906</v>
      </c>
      <c r="J449" s="73" t="s">
        <v>318</v>
      </c>
      <c r="K449" s="73" t="s">
        <v>382</v>
      </c>
      <c r="L449" s="73" t="s">
        <v>383</v>
      </c>
      <c r="M449" s="73" t="s">
        <v>384</v>
      </c>
      <c r="N449" s="73" t="s">
        <v>43</v>
      </c>
      <c r="O449" s="73" t="s">
        <v>385</v>
      </c>
      <c r="P449" s="73" t="s">
        <v>907</v>
      </c>
      <c r="Q449" s="73" t="s">
        <v>917</v>
      </c>
      <c r="R449" s="73" t="s">
        <v>83</v>
      </c>
      <c r="V449" s="60" t="str">
        <f>W449&amp;H449</f>
        <v>ADVANCER POLOсерый</v>
      </c>
      <c r="W449" s="60" t="str">
        <f>_xlfn.LET(_xlpm.TextCell,TEXT(G449,"###"),IF(_xlpm.TextCell&lt;&gt;"",IF(StyleSpaceSplit,IFERROR(IF(FIND(" ",_xlpm.TextCell)&gt;=1,MID(_xlpm.TextCell,1,FIND(" ",_xlpm.TextCell)-1),_xlpm.TextCell),_xlpm.TextCell),_xlpm.TextCell),""))</f>
        <v>ADVANCER POLO</v>
      </c>
      <c r="X449" s="60" t="str">
        <f>IF(A449&lt;&gt;"",IFERROR(IF(FIND(" ",G449)&gt;=1,MID(G449,FIND(" ",G449)+1,LEN(G449)),""),""),"")</f>
        <v>POLO</v>
      </c>
      <c r="AC449" s="51">
        <f>IFERROR(VALUE(MID($C449,1,2)),0)</f>
        <v>80</v>
      </c>
      <c r="AD449" s="44">
        <f>IFERROR(VALUE(MID($C449,4,3)),0)</f>
        <v>34</v>
      </c>
      <c r="AE449" s="51">
        <f>VALUE(RIGHT("00"&amp;AC449,2)&amp;RIGHT("000"&amp;AD449,3))</f>
        <v>80034</v>
      </c>
    </row>
    <row r="450" spans="1:31">
      <c r="A450" s="60" t="str">
        <f>IF(G450&amp;Q450&lt;&gt;"",W450&amp;Q450,"")</f>
        <v>ADVANCER POLOgrey</v>
      </c>
      <c r="B450" s="60" t="str">
        <f>IF(C450&lt;&gt;"",LEFT(C450,9),"")</f>
        <v>80-034-08</v>
      </c>
      <c r="C450" s="73" t="s">
        <v>7455</v>
      </c>
      <c r="D450" s="73" t="s">
        <v>7454</v>
      </c>
      <c r="E450" s="73" t="s">
        <v>904</v>
      </c>
      <c r="F450" s="74">
        <v>57</v>
      </c>
      <c r="G450" s="73" t="s">
        <v>905</v>
      </c>
      <c r="H450" s="73" t="s">
        <v>83</v>
      </c>
      <c r="I450" s="73" t="s">
        <v>906</v>
      </c>
      <c r="J450" s="73" t="s">
        <v>318</v>
      </c>
      <c r="K450" s="73" t="s">
        <v>382</v>
      </c>
      <c r="L450" s="73" t="s">
        <v>383</v>
      </c>
      <c r="M450" s="73" t="s">
        <v>384</v>
      </c>
      <c r="N450" s="73" t="s">
        <v>43</v>
      </c>
      <c r="O450" s="73" t="s">
        <v>385</v>
      </c>
      <c r="P450" s="73" t="s">
        <v>907</v>
      </c>
      <c r="Q450" s="73" t="s">
        <v>917</v>
      </c>
      <c r="R450" s="73" t="s">
        <v>83</v>
      </c>
      <c r="V450" s="60" t="str">
        <f>W450&amp;H450</f>
        <v>ADVANCER POLOсерый</v>
      </c>
      <c r="W450" s="60" t="str">
        <f>_xlfn.LET(_xlpm.TextCell,TEXT(G450,"###"),IF(_xlpm.TextCell&lt;&gt;"",IF(StyleSpaceSplit,IFERROR(IF(FIND(" ",_xlpm.TextCell)&gt;=1,MID(_xlpm.TextCell,1,FIND(" ",_xlpm.TextCell)-1),_xlpm.TextCell),_xlpm.TextCell),_xlpm.TextCell),""))</f>
        <v>ADVANCER POLO</v>
      </c>
      <c r="X450" s="60" t="str">
        <f>IF(A450&lt;&gt;"",IFERROR(IF(FIND(" ",G450)&gt;=1,MID(G450,FIND(" ",G450)+1,LEN(G450)),""),""),"")</f>
        <v>POLO</v>
      </c>
      <c r="AC450" s="51">
        <f>IFERROR(VALUE(MID($C450,1,2)),0)</f>
        <v>80</v>
      </c>
      <c r="AD450" s="44">
        <f>IFERROR(VALUE(MID($C450,4,3)),0)</f>
        <v>34</v>
      </c>
      <c r="AE450" s="51">
        <f>VALUE(RIGHT("00"&amp;AC450,2)&amp;RIGHT("000"&amp;AD450,3))</f>
        <v>80034</v>
      </c>
    </row>
    <row r="451" spans="1:31">
      <c r="A451" s="60" t="str">
        <f>IF(G451&amp;Q451&lt;&gt;"",W451&amp;Q451,"")</f>
        <v>ADVANCER POLOgrey</v>
      </c>
      <c r="B451" s="60" t="str">
        <f>IF(C451&lt;&gt;"",LEFT(C451,9),"")</f>
        <v>80-034-08</v>
      </c>
      <c r="C451" s="73" t="s">
        <v>7456</v>
      </c>
      <c r="D451" s="73" t="s">
        <v>7454</v>
      </c>
      <c r="E451" s="73" t="s">
        <v>920</v>
      </c>
      <c r="F451" s="74">
        <v>58</v>
      </c>
      <c r="G451" s="73" t="s">
        <v>905</v>
      </c>
      <c r="H451" s="73" t="s">
        <v>83</v>
      </c>
      <c r="I451" s="73" t="s">
        <v>906</v>
      </c>
      <c r="J451" s="73" t="s">
        <v>318</v>
      </c>
      <c r="K451" s="73" t="s">
        <v>382</v>
      </c>
      <c r="L451" s="73" t="s">
        <v>383</v>
      </c>
      <c r="M451" s="73" t="s">
        <v>384</v>
      </c>
      <c r="N451" s="73" t="s">
        <v>43</v>
      </c>
      <c r="O451" s="73" t="s">
        <v>385</v>
      </c>
      <c r="P451" s="73" t="s">
        <v>907</v>
      </c>
      <c r="Q451" s="73" t="s">
        <v>917</v>
      </c>
      <c r="R451" s="73" t="s">
        <v>83</v>
      </c>
      <c r="V451" s="60" t="str">
        <f>W451&amp;H451</f>
        <v>ADVANCER POLOсерый</v>
      </c>
      <c r="W451" s="60" t="str">
        <f>_xlfn.LET(_xlpm.TextCell,TEXT(G451,"###"),IF(_xlpm.TextCell&lt;&gt;"",IF(StyleSpaceSplit,IFERROR(IF(FIND(" ",_xlpm.TextCell)&gt;=1,MID(_xlpm.TextCell,1,FIND(" ",_xlpm.TextCell)-1),_xlpm.TextCell),_xlpm.TextCell),_xlpm.TextCell),""))</f>
        <v>ADVANCER POLO</v>
      </c>
      <c r="X451" s="60" t="str">
        <f>IF(A451&lt;&gt;"",IFERROR(IF(FIND(" ",G451)&gt;=1,MID(G451,FIND(" ",G451)+1,LEN(G451)),""),""),"")</f>
        <v>POLO</v>
      </c>
      <c r="AC451" s="51">
        <f>IFERROR(VALUE(MID($C451,1,2)),0)</f>
        <v>80</v>
      </c>
      <c r="AD451" s="44">
        <f>IFERROR(VALUE(MID($C451,4,3)),0)</f>
        <v>34</v>
      </c>
      <c r="AE451" s="51">
        <f>VALUE(RIGHT("00"&amp;AC451,2)&amp;RIGHT("000"&amp;AD451,3))</f>
        <v>80034</v>
      </c>
    </row>
    <row r="452" spans="1:31">
      <c r="A452" s="60" t="str">
        <f>IF(G452&amp;Q452&lt;&gt;"",W452&amp;Q452,"")</f>
        <v>ADVANCER POLOgrey</v>
      </c>
      <c r="B452" s="60" t="str">
        <f>IF(C452&lt;&gt;"",LEFT(C452,9),"")</f>
        <v>80-034-08</v>
      </c>
      <c r="C452" s="73" t="s">
        <v>7457</v>
      </c>
      <c r="D452" s="73" t="s">
        <v>7454</v>
      </c>
      <c r="E452" s="73" t="s">
        <v>922</v>
      </c>
      <c r="F452" s="74">
        <v>60</v>
      </c>
      <c r="G452" s="73" t="s">
        <v>905</v>
      </c>
      <c r="H452" s="73" t="s">
        <v>83</v>
      </c>
      <c r="I452" s="73" t="s">
        <v>906</v>
      </c>
      <c r="J452" s="73" t="s">
        <v>318</v>
      </c>
      <c r="K452" s="73" t="s">
        <v>382</v>
      </c>
      <c r="L452" s="73" t="s">
        <v>383</v>
      </c>
      <c r="M452" s="73" t="s">
        <v>384</v>
      </c>
      <c r="N452" s="73" t="s">
        <v>43</v>
      </c>
      <c r="O452" s="73" t="s">
        <v>385</v>
      </c>
      <c r="P452" s="73" t="s">
        <v>907</v>
      </c>
      <c r="Q452" s="73" t="s">
        <v>917</v>
      </c>
      <c r="R452" s="73" t="s">
        <v>83</v>
      </c>
      <c r="V452" s="60" t="str">
        <f>W452&amp;H452</f>
        <v>ADVANCER POLOсерый</v>
      </c>
      <c r="W452" s="60" t="str">
        <f>_xlfn.LET(_xlpm.TextCell,TEXT(G452,"###"),IF(_xlpm.TextCell&lt;&gt;"",IF(StyleSpaceSplit,IFERROR(IF(FIND(" ",_xlpm.TextCell)&gt;=1,MID(_xlpm.TextCell,1,FIND(" ",_xlpm.TextCell)-1),_xlpm.TextCell),_xlpm.TextCell),_xlpm.TextCell),""))</f>
        <v>ADVANCER POLO</v>
      </c>
      <c r="X452" s="60" t="str">
        <f>IF(A452&lt;&gt;"",IFERROR(IF(FIND(" ",G452)&gt;=1,MID(G452,FIND(" ",G452)+1,LEN(G452)),""),""),"")</f>
        <v>POLO</v>
      </c>
      <c r="AC452" s="51">
        <f>IFERROR(VALUE(MID($C452,1,2)),0)</f>
        <v>80</v>
      </c>
      <c r="AD452" s="44">
        <f>IFERROR(VALUE(MID($C452,4,3)),0)</f>
        <v>34</v>
      </c>
      <c r="AE452" s="51">
        <f>VALUE(RIGHT("00"&amp;AC452,2)&amp;RIGHT("000"&amp;AD452,3))</f>
        <v>80034</v>
      </c>
    </row>
    <row r="453" spans="1:31">
      <c r="A453" s="60" t="str">
        <f>IF(G453&amp;Q453&lt;&gt;"",W453&amp;Q453,"")</f>
        <v>ADVANCER POLOgrey</v>
      </c>
      <c r="B453" s="60" t="str">
        <f>IF(C453&lt;&gt;"",LEFT(C453,9),"")</f>
        <v>80-034-08</v>
      </c>
      <c r="C453" s="73" t="s">
        <v>7458</v>
      </c>
      <c r="D453" s="73" t="s">
        <v>7454</v>
      </c>
      <c r="E453" s="73" t="s">
        <v>912</v>
      </c>
      <c r="F453" s="74">
        <v>61</v>
      </c>
      <c r="G453" s="73" t="s">
        <v>905</v>
      </c>
      <c r="H453" s="73" t="s">
        <v>83</v>
      </c>
      <c r="I453" s="73" t="s">
        <v>906</v>
      </c>
      <c r="J453" s="73" t="s">
        <v>318</v>
      </c>
      <c r="K453" s="73" t="s">
        <v>382</v>
      </c>
      <c r="L453" s="73" t="s">
        <v>383</v>
      </c>
      <c r="M453" s="73" t="s">
        <v>384</v>
      </c>
      <c r="N453" s="73" t="s">
        <v>43</v>
      </c>
      <c r="O453" s="73" t="s">
        <v>385</v>
      </c>
      <c r="P453" s="73" t="s">
        <v>907</v>
      </c>
      <c r="Q453" s="73" t="s">
        <v>917</v>
      </c>
      <c r="R453" s="73" t="s">
        <v>83</v>
      </c>
      <c r="V453" s="60" t="str">
        <f>W453&amp;H453</f>
        <v>ADVANCER POLOсерый</v>
      </c>
      <c r="W453" s="60" t="str">
        <f>_xlfn.LET(_xlpm.TextCell,TEXT(G453,"###"),IF(_xlpm.TextCell&lt;&gt;"",IF(StyleSpaceSplit,IFERROR(IF(FIND(" ",_xlpm.TextCell)&gt;=1,MID(_xlpm.TextCell,1,FIND(" ",_xlpm.TextCell)-1),_xlpm.TextCell),_xlpm.TextCell),_xlpm.TextCell),""))</f>
        <v>ADVANCER POLO</v>
      </c>
      <c r="X453" s="60" t="str">
        <f>IF(A453&lt;&gt;"",IFERROR(IF(FIND(" ",G453)&gt;=1,MID(G453,FIND(" ",G453)+1,LEN(G453)),""),""),"")</f>
        <v>POLO</v>
      </c>
      <c r="AC453" s="51">
        <f>IFERROR(VALUE(MID($C453,1,2)),0)</f>
        <v>80</v>
      </c>
      <c r="AD453" s="44">
        <f>IFERROR(VALUE(MID($C453,4,3)),0)</f>
        <v>34</v>
      </c>
      <c r="AE453" s="51">
        <f>VALUE(RIGHT("00"&amp;AC453,2)&amp;RIGHT("000"&amp;AD453,3))</f>
        <v>80034</v>
      </c>
    </row>
    <row r="454" spans="1:31">
      <c r="A454" s="60" t="str">
        <f>IF(G454&amp;Q454&lt;&gt;"",W454&amp;Q454,"")</f>
        <v>ADVANCER POLOgrey</v>
      </c>
      <c r="B454" s="60" t="str">
        <f>IF(C454&lt;&gt;"",LEFT(C454,9),"")</f>
        <v>80-034-08</v>
      </c>
      <c r="C454" s="73" t="s">
        <v>7459</v>
      </c>
      <c r="D454" s="73" t="s">
        <v>7454</v>
      </c>
      <c r="E454" s="73" t="s">
        <v>910</v>
      </c>
      <c r="F454" s="74">
        <v>59</v>
      </c>
      <c r="G454" s="73" t="s">
        <v>905</v>
      </c>
      <c r="H454" s="73" t="s">
        <v>83</v>
      </c>
      <c r="I454" s="73" t="s">
        <v>906</v>
      </c>
      <c r="J454" s="73" t="s">
        <v>318</v>
      </c>
      <c r="K454" s="73" t="s">
        <v>382</v>
      </c>
      <c r="L454" s="73" t="s">
        <v>383</v>
      </c>
      <c r="M454" s="73" t="s">
        <v>384</v>
      </c>
      <c r="N454" s="73" t="s">
        <v>43</v>
      </c>
      <c r="O454" s="73" t="s">
        <v>385</v>
      </c>
      <c r="P454" s="73" t="s">
        <v>907</v>
      </c>
      <c r="Q454" s="73" t="s">
        <v>917</v>
      </c>
      <c r="R454" s="73" t="s">
        <v>83</v>
      </c>
      <c r="V454" s="60" t="str">
        <f>W454&amp;H454</f>
        <v>ADVANCER POLOсерый</v>
      </c>
      <c r="W454" s="60" t="str">
        <f>_xlfn.LET(_xlpm.TextCell,TEXT(G454,"###"),IF(_xlpm.TextCell&lt;&gt;"",IF(StyleSpaceSplit,IFERROR(IF(FIND(" ",_xlpm.TextCell)&gt;=1,MID(_xlpm.TextCell,1,FIND(" ",_xlpm.TextCell)-1),_xlpm.TextCell),_xlpm.TextCell),_xlpm.TextCell),""))</f>
        <v>ADVANCER POLO</v>
      </c>
      <c r="X454" s="60" t="str">
        <f>IF(A454&lt;&gt;"",IFERROR(IF(FIND(" ",G454)&gt;=1,MID(G454,FIND(" ",G454)+1,LEN(G454)),""),""),"")</f>
        <v>POLO</v>
      </c>
      <c r="AC454" s="51">
        <f>IFERROR(VALUE(MID($C454,1,2)),0)</f>
        <v>80</v>
      </c>
      <c r="AD454" s="44">
        <f>IFERROR(VALUE(MID($C454,4,3)),0)</f>
        <v>34</v>
      </c>
      <c r="AE454" s="51">
        <f>VALUE(RIGHT("00"&amp;AC454,2)&amp;RIGHT("000"&amp;AD454,3))</f>
        <v>80034</v>
      </c>
    </row>
    <row r="455" spans="1:31">
      <c r="A455" s="60" t="str">
        <f>IF(G455&amp;Q455&lt;&gt;"",W455&amp;Q455,"")</f>
        <v>ADVANCER S1601navy</v>
      </c>
      <c r="B455" s="60" t="str">
        <f>IF(C455&lt;&gt;"",LEFT(C455,9),"")</f>
        <v>80-032-09</v>
      </c>
      <c r="C455" s="73" t="s">
        <v>7445</v>
      </c>
      <c r="D455" s="73" t="s">
        <v>7446</v>
      </c>
      <c r="E455" s="73" t="s">
        <v>920</v>
      </c>
      <c r="F455" s="74">
        <v>58</v>
      </c>
      <c r="G455" s="73" t="s">
        <v>7447</v>
      </c>
      <c r="H455" s="73" t="s">
        <v>53</v>
      </c>
      <c r="I455" s="73" t="s">
        <v>1021</v>
      </c>
      <c r="J455" s="73" t="s">
        <v>318</v>
      </c>
      <c r="K455" s="73" t="s">
        <v>382</v>
      </c>
      <c r="L455" s="73" t="s">
        <v>383</v>
      </c>
      <c r="M455" s="73" t="s">
        <v>384</v>
      </c>
      <c r="N455" s="73" t="s">
        <v>43</v>
      </c>
      <c r="O455" s="73" t="s">
        <v>385</v>
      </c>
      <c r="P455" s="73" t="s">
        <v>907</v>
      </c>
      <c r="Q455" s="73" t="s">
        <v>1003</v>
      </c>
      <c r="R455" s="73" t="s">
        <v>53</v>
      </c>
      <c r="V455" s="60" t="str">
        <f>W455&amp;H455</f>
        <v>ADVANCER S1601черный</v>
      </c>
      <c r="W455" s="60" t="str">
        <f>_xlfn.LET(_xlpm.TextCell,TEXT(G455,"###"),IF(_xlpm.TextCell&lt;&gt;"",IF(StyleSpaceSplit,IFERROR(IF(FIND(" ",_xlpm.TextCell)&gt;=1,MID(_xlpm.TextCell,1,FIND(" ",_xlpm.TextCell)-1),_xlpm.TextCell),_xlpm.TextCell),_xlpm.TextCell),""))</f>
        <v>ADVANCER S1601</v>
      </c>
      <c r="X455" s="60" t="str">
        <f>IF(A455&lt;&gt;"",IFERROR(IF(FIND(" ",G455)&gt;=1,MID(G455,FIND(" ",G455)+1,LEN(G455)),""),""),"")</f>
        <v>S1601</v>
      </c>
      <c r="AC455" s="51">
        <f>IFERROR(VALUE(MID($C455,1,2)),0)</f>
        <v>80</v>
      </c>
      <c r="AD455" s="44">
        <f>IFERROR(VALUE(MID($C455,4,3)),0)</f>
        <v>32</v>
      </c>
      <c r="AE455" s="51">
        <f>VALUE(RIGHT("00"&amp;AC455,2)&amp;RIGHT("000"&amp;AD455,3))</f>
        <v>80032</v>
      </c>
    </row>
    <row r="456" spans="1:31">
      <c r="A456" s="60" t="str">
        <f>IF(G456&amp;Q456&lt;&gt;"",W456&amp;Q456,"")</f>
        <v>ADVANCER S1602beige</v>
      </c>
      <c r="B456" s="60" t="str">
        <f>IF(C456&lt;&gt;"",LEFT(C456,9),"")</f>
        <v>80-033-02</v>
      </c>
      <c r="C456" s="73" t="s">
        <v>8216</v>
      </c>
      <c r="D456" s="73" t="s">
        <v>8217</v>
      </c>
      <c r="E456" s="73" t="s">
        <v>904</v>
      </c>
      <c r="F456" s="74">
        <v>57</v>
      </c>
      <c r="G456" s="73" t="s">
        <v>7450</v>
      </c>
      <c r="H456" s="73" t="s">
        <v>63</v>
      </c>
      <c r="I456" s="73" t="s">
        <v>3902</v>
      </c>
      <c r="J456" s="73" t="s">
        <v>318</v>
      </c>
      <c r="K456" s="73" t="s">
        <v>390</v>
      </c>
      <c r="L456" s="73" t="s">
        <v>383</v>
      </c>
      <c r="M456" s="73" t="s">
        <v>384</v>
      </c>
      <c r="N456" s="73" t="s">
        <v>43</v>
      </c>
      <c r="O456" s="73" t="s">
        <v>386</v>
      </c>
      <c r="P456" s="73" t="s">
        <v>907</v>
      </c>
      <c r="Q456" s="73" t="s">
        <v>937</v>
      </c>
      <c r="R456" s="73" t="s">
        <v>63</v>
      </c>
      <c r="V456" s="60" t="str">
        <f>W456&amp;H456</f>
        <v>ADVANCER S1602бежевый</v>
      </c>
      <c r="W456" s="60" t="str">
        <f>_xlfn.LET(_xlpm.TextCell,TEXT(G456,"###"),IF(_xlpm.TextCell&lt;&gt;"",IF(StyleSpaceSplit,IFERROR(IF(FIND(" ",_xlpm.TextCell)&gt;=1,MID(_xlpm.TextCell,1,FIND(" ",_xlpm.TextCell)-1),_xlpm.TextCell),_xlpm.TextCell),_xlpm.TextCell),""))</f>
        <v>ADVANCER S1602</v>
      </c>
      <c r="X456" s="60" t="str">
        <f>IF(A456&lt;&gt;"",IFERROR(IF(FIND(" ",G456)&gt;=1,MID(G456,FIND(" ",G456)+1,LEN(G456)),""),""),"")</f>
        <v>S1602</v>
      </c>
      <c r="AC456" s="51">
        <f>IFERROR(VALUE(MID($C456,1,2)),0)</f>
        <v>80</v>
      </c>
      <c r="AD456" s="44">
        <f>IFERROR(VALUE(MID($C456,4,3)),0)</f>
        <v>33</v>
      </c>
      <c r="AE456" s="51">
        <f>VALUE(RIGHT("00"&amp;AC456,2)&amp;RIGHT("000"&amp;AD456,3))</f>
        <v>80033</v>
      </c>
    </row>
    <row r="457" spans="1:31">
      <c r="A457" s="60" t="str">
        <f>IF(G457&amp;Q457&lt;&gt;"",W457&amp;Q457,"")</f>
        <v>ADVANCER S1602beige</v>
      </c>
      <c r="B457" s="60" t="str">
        <f>IF(C457&lt;&gt;"",LEFT(C457,9),"")</f>
        <v>80-033-02</v>
      </c>
      <c r="C457" s="73" t="s">
        <v>8218</v>
      </c>
      <c r="D457" s="73" t="s">
        <v>8217</v>
      </c>
      <c r="E457" s="73" t="s">
        <v>910</v>
      </c>
      <c r="F457" s="74">
        <v>59</v>
      </c>
      <c r="G457" s="73" t="s">
        <v>7450</v>
      </c>
      <c r="H457" s="73" t="s">
        <v>63</v>
      </c>
      <c r="I457" s="73" t="s">
        <v>3902</v>
      </c>
      <c r="J457" s="73" t="s">
        <v>318</v>
      </c>
      <c r="K457" s="73" t="s">
        <v>390</v>
      </c>
      <c r="L457" s="73" t="s">
        <v>383</v>
      </c>
      <c r="M457" s="73" t="s">
        <v>384</v>
      </c>
      <c r="N457" s="73" t="s">
        <v>43</v>
      </c>
      <c r="O457" s="73" t="s">
        <v>386</v>
      </c>
      <c r="P457" s="73" t="s">
        <v>907</v>
      </c>
      <c r="Q457" s="73" t="s">
        <v>937</v>
      </c>
      <c r="R457" s="73" t="s">
        <v>63</v>
      </c>
      <c r="V457" s="60" t="str">
        <f>W457&amp;H457</f>
        <v>ADVANCER S1602бежевый</v>
      </c>
      <c r="W457" s="60" t="str">
        <f>_xlfn.LET(_xlpm.TextCell,TEXT(G457,"###"),IF(_xlpm.TextCell&lt;&gt;"",IF(StyleSpaceSplit,IFERROR(IF(FIND(" ",_xlpm.TextCell)&gt;=1,MID(_xlpm.TextCell,1,FIND(" ",_xlpm.TextCell)-1),_xlpm.TextCell),_xlpm.TextCell),_xlpm.TextCell),""))</f>
        <v>ADVANCER S1602</v>
      </c>
      <c r="X457" s="60" t="str">
        <f>IF(A457&lt;&gt;"",IFERROR(IF(FIND(" ",G457)&gt;=1,MID(G457,FIND(" ",G457)+1,LEN(G457)),""),""),"")</f>
        <v>S1602</v>
      </c>
      <c r="AC457" s="51">
        <f>IFERROR(VALUE(MID($C457,1,2)),0)</f>
        <v>80</v>
      </c>
      <c r="AD457" s="44">
        <f>IFERROR(VALUE(MID($C457,4,3)),0)</f>
        <v>33</v>
      </c>
      <c r="AE457" s="51">
        <f>VALUE(RIGHT("00"&amp;AC457,2)&amp;RIGHT("000"&amp;AD457,3))</f>
        <v>80033</v>
      </c>
    </row>
    <row r="458" spans="1:31">
      <c r="A458" s="60" t="str">
        <f>IF(G458&amp;Q458&lt;&gt;"",W458&amp;Q458,"")</f>
        <v>ADVANCER S1602beige</v>
      </c>
      <c r="B458" s="60" t="str">
        <f>IF(C458&lt;&gt;"",LEFT(C458,9),"")</f>
        <v>80-033-02</v>
      </c>
      <c r="C458" s="73" t="s">
        <v>8219</v>
      </c>
      <c r="D458" s="73" t="s">
        <v>8217</v>
      </c>
      <c r="E458" s="73" t="s">
        <v>912</v>
      </c>
      <c r="F458" s="74">
        <v>61</v>
      </c>
      <c r="G458" s="73" t="s">
        <v>7450</v>
      </c>
      <c r="H458" s="73" t="s">
        <v>63</v>
      </c>
      <c r="I458" s="73" t="s">
        <v>3902</v>
      </c>
      <c r="J458" s="73" t="s">
        <v>318</v>
      </c>
      <c r="K458" s="73" t="s">
        <v>390</v>
      </c>
      <c r="L458" s="73" t="s">
        <v>383</v>
      </c>
      <c r="M458" s="73" t="s">
        <v>384</v>
      </c>
      <c r="N458" s="73" t="s">
        <v>43</v>
      </c>
      <c r="O458" s="73" t="s">
        <v>386</v>
      </c>
      <c r="P458" s="73" t="s">
        <v>907</v>
      </c>
      <c r="Q458" s="73" t="s">
        <v>937</v>
      </c>
      <c r="R458" s="73" t="s">
        <v>63</v>
      </c>
      <c r="V458" s="60" t="str">
        <f>W458&amp;H458</f>
        <v>ADVANCER S1602бежевый</v>
      </c>
      <c r="W458" s="60" t="str">
        <f>_xlfn.LET(_xlpm.TextCell,TEXT(G458,"###"),IF(_xlpm.TextCell&lt;&gt;"",IF(StyleSpaceSplit,IFERROR(IF(FIND(" ",_xlpm.TextCell)&gt;=1,MID(_xlpm.TextCell,1,FIND(" ",_xlpm.TextCell)-1),_xlpm.TextCell),_xlpm.TextCell),_xlpm.TextCell),""))</f>
        <v>ADVANCER S1602</v>
      </c>
      <c r="X458" s="60" t="str">
        <f>IF(A458&lt;&gt;"",IFERROR(IF(FIND(" ",G458)&gt;=1,MID(G458,FIND(" ",G458)+1,LEN(G458)),""),""),"")</f>
        <v>S1602</v>
      </c>
      <c r="AC458" s="51">
        <f>IFERROR(VALUE(MID($C458,1,2)),0)</f>
        <v>80</v>
      </c>
      <c r="AD458" s="44">
        <f>IFERROR(VALUE(MID($C458,4,3)),0)</f>
        <v>33</v>
      </c>
      <c r="AE458" s="51">
        <f>VALUE(RIGHT("00"&amp;AC458,2)&amp;RIGHT("000"&amp;AD458,3))</f>
        <v>80033</v>
      </c>
    </row>
    <row r="459" spans="1:31">
      <c r="A459" s="60" t="str">
        <f>IF(G459&amp;Q459&lt;&gt;"",W459&amp;Q459,"")</f>
        <v>ADVANCER S1602blue</v>
      </c>
      <c r="B459" s="60" t="str">
        <f>IF(C459&lt;&gt;"",LEFT(C459,9),"")</f>
        <v>80-033-19</v>
      </c>
      <c r="C459" s="73" t="s">
        <v>7448</v>
      </c>
      <c r="D459" s="73" t="s">
        <v>7449</v>
      </c>
      <c r="E459" s="73" t="s">
        <v>904</v>
      </c>
      <c r="F459" s="74">
        <v>57</v>
      </c>
      <c r="G459" s="73" t="s">
        <v>7450</v>
      </c>
      <c r="H459" s="73" t="s">
        <v>91</v>
      </c>
      <c r="I459" s="73" t="s">
        <v>3902</v>
      </c>
      <c r="J459" s="73" t="s">
        <v>318</v>
      </c>
      <c r="K459" s="73" t="s">
        <v>390</v>
      </c>
      <c r="L459" s="73" t="s">
        <v>383</v>
      </c>
      <c r="M459" s="73" t="s">
        <v>384</v>
      </c>
      <c r="N459" s="73" t="s">
        <v>43</v>
      </c>
      <c r="O459" s="73" t="s">
        <v>386</v>
      </c>
      <c r="P459" s="73" t="s">
        <v>907</v>
      </c>
      <c r="Q459" s="73" t="s">
        <v>932</v>
      </c>
      <c r="R459" s="73" t="s">
        <v>91</v>
      </c>
      <c r="V459" s="60" t="str">
        <f>W459&amp;H459</f>
        <v>ADVANCER S1602голубой</v>
      </c>
      <c r="W459" s="60" t="str">
        <f>_xlfn.LET(_xlpm.TextCell,TEXT(G459,"###"),IF(_xlpm.TextCell&lt;&gt;"",IF(StyleSpaceSplit,IFERROR(IF(FIND(" ",_xlpm.TextCell)&gt;=1,MID(_xlpm.TextCell,1,FIND(" ",_xlpm.TextCell)-1),_xlpm.TextCell),_xlpm.TextCell),_xlpm.TextCell),""))</f>
        <v>ADVANCER S1602</v>
      </c>
      <c r="X459" s="60" t="str">
        <f>IF(A459&lt;&gt;"",IFERROR(IF(FIND(" ",G459)&gt;=1,MID(G459,FIND(" ",G459)+1,LEN(G459)),""),""),"")</f>
        <v>S1602</v>
      </c>
      <c r="AC459" s="51">
        <f>IFERROR(VALUE(MID($C459,1,2)),0)</f>
        <v>80</v>
      </c>
      <c r="AD459" s="44">
        <f>IFERROR(VALUE(MID($C459,4,3)),0)</f>
        <v>33</v>
      </c>
      <c r="AE459" s="51">
        <f>VALUE(RIGHT("00"&amp;AC459,2)&amp;RIGHT("000"&amp;AD459,3))</f>
        <v>80033</v>
      </c>
    </row>
    <row r="460" spans="1:31">
      <c r="A460" s="60" t="str">
        <f>IF(G460&amp;Q460&lt;&gt;"",W460&amp;Q460,"")</f>
        <v>ADVANCER S1602blue</v>
      </c>
      <c r="B460" s="60" t="str">
        <f>IF(C460&lt;&gt;"",LEFT(C460,9),"")</f>
        <v>80-033-19</v>
      </c>
      <c r="C460" s="73" t="s">
        <v>7451</v>
      </c>
      <c r="D460" s="73" t="s">
        <v>7449</v>
      </c>
      <c r="E460" s="73" t="s">
        <v>910</v>
      </c>
      <c r="F460" s="74">
        <v>59</v>
      </c>
      <c r="G460" s="73" t="s">
        <v>7450</v>
      </c>
      <c r="H460" s="73" t="s">
        <v>91</v>
      </c>
      <c r="I460" s="73" t="s">
        <v>3902</v>
      </c>
      <c r="J460" s="73" t="s">
        <v>318</v>
      </c>
      <c r="K460" s="73" t="s">
        <v>390</v>
      </c>
      <c r="L460" s="73" t="s">
        <v>383</v>
      </c>
      <c r="M460" s="73" t="s">
        <v>384</v>
      </c>
      <c r="N460" s="73" t="s">
        <v>43</v>
      </c>
      <c r="O460" s="73" t="s">
        <v>386</v>
      </c>
      <c r="P460" s="73" t="s">
        <v>907</v>
      </c>
      <c r="Q460" s="73" t="s">
        <v>932</v>
      </c>
      <c r="R460" s="73" t="s">
        <v>91</v>
      </c>
      <c r="V460" s="60" t="str">
        <f>W460&amp;H460</f>
        <v>ADVANCER S1602голубой</v>
      </c>
      <c r="W460" s="60" t="str">
        <f>_xlfn.LET(_xlpm.TextCell,TEXT(G460,"###"),IF(_xlpm.TextCell&lt;&gt;"",IF(StyleSpaceSplit,IFERROR(IF(FIND(" ",_xlpm.TextCell)&gt;=1,MID(_xlpm.TextCell,1,FIND(" ",_xlpm.TextCell)-1),_xlpm.TextCell),_xlpm.TextCell),_xlpm.TextCell),""))</f>
        <v>ADVANCER S1602</v>
      </c>
      <c r="X460" s="60" t="str">
        <f>IF(A460&lt;&gt;"",IFERROR(IF(FIND(" ",G460)&gt;=1,MID(G460,FIND(" ",G460)+1,LEN(G460)),""),""),"")</f>
        <v>S1602</v>
      </c>
      <c r="AC460" s="51">
        <f>IFERROR(VALUE(MID($C460,1,2)),0)</f>
        <v>80</v>
      </c>
      <c r="AD460" s="44">
        <f>IFERROR(VALUE(MID($C460,4,3)),0)</f>
        <v>33</v>
      </c>
      <c r="AE460" s="51">
        <f>VALUE(RIGHT("00"&amp;AC460,2)&amp;RIGHT("000"&amp;AD460,3))</f>
        <v>80033</v>
      </c>
    </row>
    <row r="461" spans="1:31">
      <c r="A461" s="60" t="str">
        <f>IF(G461&amp;Q461&lt;&gt;"",W461&amp;Q461,"")</f>
        <v>ADVANCER S1602blue</v>
      </c>
      <c r="B461" s="60" t="str">
        <f>IF(C461&lt;&gt;"",LEFT(C461,9),"")</f>
        <v>80-033-19</v>
      </c>
      <c r="C461" s="73" t="s">
        <v>7452</v>
      </c>
      <c r="D461" s="73" t="s">
        <v>7449</v>
      </c>
      <c r="E461" s="73" t="s">
        <v>912</v>
      </c>
      <c r="F461" s="74">
        <v>61</v>
      </c>
      <c r="G461" s="73" t="s">
        <v>7450</v>
      </c>
      <c r="H461" s="73" t="s">
        <v>91</v>
      </c>
      <c r="I461" s="73" t="s">
        <v>3902</v>
      </c>
      <c r="J461" s="73" t="s">
        <v>318</v>
      </c>
      <c r="K461" s="73" t="s">
        <v>390</v>
      </c>
      <c r="L461" s="73" t="s">
        <v>383</v>
      </c>
      <c r="M461" s="73" t="s">
        <v>384</v>
      </c>
      <c r="N461" s="73" t="s">
        <v>43</v>
      </c>
      <c r="O461" s="73" t="s">
        <v>386</v>
      </c>
      <c r="P461" s="73" t="s">
        <v>907</v>
      </c>
      <c r="Q461" s="73" t="s">
        <v>932</v>
      </c>
      <c r="R461" s="73" t="s">
        <v>91</v>
      </c>
      <c r="V461" s="60" t="str">
        <f>W461&amp;H461</f>
        <v>ADVANCER S1602голубой</v>
      </c>
      <c r="W461" s="60" t="str">
        <f>_xlfn.LET(_xlpm.TextCell,TEXT(G461,"###"),IF(_xlpm.TextCell&lt;&gt;"",IF(StyleSpaceSplit,IFERROR(IF(FIND(" ",_xlpm.TextCell)&gt;=1,MID(_xlpm.TextCell,1,FIND(" ",_xlpm.TextCell)-1),_xlpm.TextCell),_xlpm.TextCell),_xlpm.TextCell),""))</f>
        <v>ADVANCER S1602</v>
      </c>
      <c r="X461" s="60" t="str">
        <f>IF(A461&lt;&gt;"",IFERROR(IF(FIND(" ",G461)&gt;=1,MID(G461,FIND(" ",G461)+1,LEN(G461)),""),""),"")</f>
        <v>S1602</v>
      </c>
      <c r="AC461" s="51">
        <f>IFERROR(VALUE(MID($C461,1,2)),0)</f>
        <v>80</v>
      </c>
      <c r="AD461" s="44">
        <f>IFERROR(VALUE(MID($C461,4,3)),0)</f>
        <v>33</v>
      </c>
      <c r="AE461" s="51">
        <f>VALUE(RIGHT("00"&amp;AC461,2)&amp;RIGHT("000"&amp;AD461,3))</f>
        <v>80033</v>
      </c>
    </row>
    <row r="462" spans="1:31">
      <c r="A462" s="60" t="str">
        <f>IF(G462&amp;Q462&lt;&gt;"",W462&amp;Q462,"")</f>
        <v>ADVANCER S17 POLOgrey</v>
      </c>
      <c r="B462" s="60" t="str">
        <f>IF(C462&lt;&gt;"",LEFT(C462,9),"")</f>
        <v>80-171-08</v>
      </c>
      <c r="C462" s="73" t="s">
        <v>8054</v>
      </c>
      <c r="D462" s="73" t="s">
        <v>8055</v>
      </c>
      <c r="E462" s="73" t="s">
        <v>910</v>
      </c>
      <c r="F462" s="74">
        <v>59</v>
      </c>
      <c r="G462" s="73" t="s">
        <v>8056</v>
      </c>
      <c r="H462" s="73" t="s">
        <v>83</v>
      </c>
      <c r="I462" s="73" t="s">
        <v>906</v>
      </c>
      <c r="J462" s="73" t="s">
        <v>318</v>
      </c>
      <c r="K462" s="73" t="s">
        <v>382</v>
      </c>
      <c r="L462" s="73" t="s">
        <v>383</v>
      </c>
      <c r="M462" s="73" t="s">
        <v>384</v>
      </c>
      <c r="N462" s="73" t="s">
        <v>43</v>
      </c>
      <c r="O462" s="73" t="s">
        <v>386</v>
      </c>
      <c r="P462" s="73" t="s">
        <v>907</v>
      </c>
      <c r="Q462" s="73" t="s">
        <v>917</v>
      </c>
      <c r="R462" s="73" t="s">
        <v>83</v>
      </c>
      <c r="V462" s="60" t="str">
        <f>W462&amp;H462</f>
        <v>ADVANCER S17 POLOсерый</v>
      </c>
      <c r="W462" s="60" t="str">
        <f>_xlfn.LET(_xlpm.TextCell,TEXT(G462,"###"),IF(_xlpm.TextCell&lt;&gt;"",IF(StyleSpaceSplit,IFERROR(IF(FIND(" ",_xlpm.TextCell)&gt;=1,MID(_xlpm.TextCell,1,FIND(" ",_xlpm.TextCell)-1),_xlpm.TextCell),_xlpm.TextCell),_xlpm.TextCell),""))</f>
        <v>ADVANCER S17 POLO</v>
      </c>
      <c r="X462" s="60" t="str">
        <f>IF(A462&lt;&gt;"",IFERROR(IF(FIND(" ",G462)&gt;=1,MID(G462,FIND(" ",G462)+1,LEN(G462)),""),""),"")</f>
        <v>S17 POLO</v>
      </c>
      <c r="AC462" s="51">
        <f>IFERROR(VALUE(MID($C462,1,2)),0)</f>
        <v>80</v>
      </c>
      <c r="AD462" s="44">
        <f>IFERROR(VALUE(MID($C462,4,3)),0)</f>
        <v>171</v>
      </c>
      <c r="AE462" s="51">
        <f>VALUE(RIGHT("00"&amp;AC462,2)&amp;RIGHT("000"&amp;AD462,3))</f>
        <v>80171</v>
      </c>
    </row>
    <row r="463" spans="1:31">
      <c r="A463" s="60" t="str">
        <f>IF(G463&amp;Q463&lt;&gt;"",W463&amp;Q463,"")</f>
        <v>ADVANCER S1704beige</v>
      </c>
      <c r="B463" s="60" t="str">
        <f>IF(C463&lt;&gt;"",LEFT(C463,9),"")</f>
        <v>80-172-02</v>
      </c>
      <c r="C463" s="73" t="s">
        <v>2495</v>
      </c>
      <c r="D463" s="73" t="s">
        <v>2496</v>
      </c>
      <c r="E463" s="73" t="s">
        <v>904</v>
      </c>
      <c r="F463" s="74">
        <v>57</v>
      </c>
      <c r="G463" s="73" t="s">
        <v>2497</v>
      </c>
      <c r="H463" s="73" t="s">
        <v>63</v>
      </c>
      <c r="I463" s="73" t="s">
        <v>906</v>
      </c>
      <c r="J463" s="73" t="s">
        <v>318</v>
      </c>
      <c r="K463" s="73" t="s">
        <v>382</v>
      </c>
      <c r="L463" s="73" t="s">
        <v>383</v>
      </c>
      <c r="M463" s="73" t="s">
        <v>384</v>
      </c>
      <c r="N463" s="73" t="s">
        <v>43</v>
      </c>
      <c r="O463" s="73" t="s">
        <v>386</v>
      </c>
      <c r="P463" s="73" t="s">
        <v>907</v>
      </c>
      <c r="Q463" s="73" t="s">
        <v>937</v>
      </c>
      <c r="R463" s="73" t="s">
        <v>63</v>
      </c>
      <c r="V463" s="60" t="str">
        <f>W463&amp;H463</f>
        <v>ADVANCER S1704бежевый</v>
      </c>
      <c r="W463" s="60" t="str">
        <f>_xlfn.LET(_xlpm.TextCell,TEXT(G463,"###"),IF(_xlpm.TextCell&lt;&gt;"",IF(StyleSpaceSplit,IFERROR(IF(FIND(" ",_xlpm.TextCell)&gt;=1,MID(_xlpm.TextCell,1,FIND(" ",_xlpm.TextCell)-1),_xlpm.TextCell),_xlpm.TextCell),_xlpm.TextCell),""))</f>
        <v>ADVANCER S1704</v>
      </c>
      <c r="X463" s="60" t="str">
        <f>IF(A463&lt;&gt;"",IFERROR(IF(FIND(" ",G463)&gt;=1,MID(G463,FIND(" ",G463)+1,LEN(G463)),""),""),"")</f>
        <v>S1704</v>
      </c>
      <c r="AC463" s="51">
        <f>IFERROR(VALUE(MID($C463,1,2)),0)</f>
        <v>80</v>
      </c>
      <c r="AD463" s="44">
        <f>IFERROR(VALUE(MID($C463,4,3)),0)</f>
        <v>172</v>
      </c>
      <c r="AE463" s="51">
        <f>VALUE(RIGHT("00"&amp;AC463,2)&amp;RIGHT("000"&amp;AD463,3))</f>
        <v>80172</v>
      </c>
    </row>
    <row r="464" spans="1:31">
      <c r="A464" s="60" t="str">
        <f>IF(G464&amp;Q464&lt;&gt;"",W464&amp;Q464,"")</f>
        <v>ADVANCER S1704grey</v>
      </c>
      <c r="B464" s="60" t="str">
        <f>IF(C464&lt;&gt;"",LEFT(C464,9),"")</f>
        <v>80-172-08</v>
      </c>
      <c r="C464" s="73" t="s">
        <v>8057</v>
      </c>
      <c r="D464" s="73" t="s">
        <v>8058</v>
      </c>
      <c r="E464" s="73" t="s">
        <v>910</v>
      </c>
      <c r="F464" s="74">
        <v>59</v>
      </c>
      <c r="G464" s="73" t="s">
        <v>2497</v>
      </c>
      <c r="H464" s="73" t="s">
        <v>83</v>
      </c>
      <c r="I464" s="73" t="s">
        <v>906</v>
      </c>
      <c r="J464" s="73" t="s">
        <v>318</v>
      </c>
      <c r="K464" s="73" t="s">
        <v>382</v>
      </c>
      <c r="L464" s="73" t="s">
        <v>383</v>
      </c>
      <c r="M464" s="73" t="s">
        <v>384</v>
      </c>
      <c r="N464" s="73" t="s">
        <v>43</v>
      </c>
      <c r="O464" s="73" t="s">
        <v>386</v>
      </c>
      <c r="P464" s="73" t="s">
        <v>907</v>
      </c>
      <c r="Q464" s="73" t="s">
        <v>917</v>
      </c>
      <c r="R464" s="73" t="s">
        <v>83</v>
      </c>
      <c r="V464" s="60" t="str">
        <f>W464&amp;H464</f>
        <v>ADVANCER S1704серый</v>
      </c>
      <c r="W464" s="60" t="str">
        <f>_xlfn.LET(_xlpm.TextCell,TEXT(G464,"###"),IF(_xlpm.TextCell&lt;&gt;"",IF(StyleSpaceSplit,IFERROR(IF(FIND(" ",_xlpm.TextCell)&gt;=1,MID(_xlpm.TextCell,1,FIND(" ",_xlpm.TextCell)-1),_xlpm.TextCell),_xlpm.TextCell),_xlpm.TextCell),""))</f>
        <v>ADVANCER S1704</v>
      </c>
      <c r="X464" s="60" t="str">
        <f>IF(A464&lt;&gt;"",IFERROR(IF(FIND(" ",G464)&gt;=1,MID(G464,FIND(" ",G464)+1,LEN(G464)),""),""),"")</f>
        <v>S1704</v>
      </c>
      <c r="AC464" s="51">
        <f>IFERROR(VALUE(MID($C464,1,2)),0)</f>
        <v>80</v>
      </c>
      <c r="AD464" s="44">
        <f>IFERROR(VALUE(MID($C464,4,3)),0)</f>
        <v>172</v>
      </c>
      <c r="AE464" s="51">
        <f>VALUE(RIGHT("00"&amp;AC464,2)&amp;RIGHT("000"&amp;AD464,3))</f>
        <v>80172</v>
      </c>
    </row>
    <row r="465" spans="1:31">
      <c r="A465" s="60" t="str">
        <f>IF(G465&amp;Q465&lt;&gt;"",W465&amp;Q465,"")</f>
        <v>ADVANCER S1801green</v>
      </c>
      <c r="B465" s="60" t="str">
        <f>IF(C465&lt;&gt;"",LEFT(C465,9),"")</f>
        <v>80-602-11</v>
      </c>
      <c r="C465" s="73" t="s">
        <v>2107</v>
      </c>
      <c r="D465" s="73" t="s">
        <v>2108</v>
      </c>
      <c r="E465" s="73" t="s">
        <v>956</v>
      </c>
      <c r="F465" s="74">
        <v>55</v>
      </c>
      <c r="G465" s="73" t="s">
        <v>2103</v>
      </c>
      <c r="H465" s="73" t="s">
        <v>60</v>
      </c>
      <c r="I465" s="73" t="s">
        <v>1265</v>
      </c>
      <c r="J465" s="73" t="s">
        <v>318</v>
      </c>
      <c r="K465" s="73" t="s">
        <v>382</v>
      </c>
      <c r="L465" s="73" t="s">
        <v>383</v>
      </c>
      <c r="M465" s="73" t="s">
        <v>384</v>
      </c>
      <c r="N465" s="73" t="s">
        <v>44</v>
      </c>
      <c r="O465" s="73" t="s">
        <v>385</v>
      </c>
      <c r="P465" s="73" t="s">
        <v>907</v>
      </c>
      <c r="Q465" s="73" t="s">
        <v>990</v>
      </c>
      <c r="R465" s="73" t="s">
        <v>60</v>
      </c>
      <c r="V465" s="60" t="str">
        <f>W465&amp;H465</f>
        <v>ADVANCER S1801зеленый</v>
      </c>
      <c r="W465" s="60" t="str">
        <f>_xlfn.LET(_xlpm.TextCell,TEXT(G465,"###"),IF(_xlpm.TextCell&lt;&gt;"",IF(StyleSpaceSplit,IFERROR(IF(FIND(" ",_xlpm.TextCell)&gt;=1,MID(_xlpm.TextCell,1,FIND(" ",_xlpm.TextCell)-1),_xlpm.TextCell),_xlpm.TextCell),_xlpm.TextCell),""))</f>
        <v>ADVANCER S1801</v>
      </c>
      <c r="X465" s="60" t="str">
        <f>IF(A465&lt;&gt;"",IFERROR(IF(FIND(" ",G465)&gt;=1,MID(G465,FIND(" ",G465)+1,LEN(G465)),""),""),"")</f>
        <v>S1801</v>
      </c>
      <c r="AC465" s="51">
        <f>IFERROR(VALUE(MID($C465,1,2)),0)</f>
        <v>80</v>
      </c>
      <c r="AD465" s="44">
        <f>IFERROR(VALUE(MID($C465,4,3)),0)</f>
        <v>602</v>
      </c>
      <c r="AE465" s="51">
        <f>VALUE(RIGHT("00"&amp;AC465,2)&amp;RIGHT("000"&amp;AD465,3))</f>
        <v>80602</v>
      </c>
    </row>
    <row r="466" spans="1:31">
      <c r="A466" s="60" t="str">
        <f>IF(G466&amp;Q466&lt;&gt;"",W466&amp;Q466,"")</f>
        <v>ADVANCER S1801green</v>
      </c>
      <c r="B466" s="60" t="str">
        <f>IF(C466&lt;&gt;"",LEFT(C466,9),"")</f>
        <v>80-602-11</v>
      </c>
      <c r="C466" s="73" t="s">
        <v>2109</v>
      </c>
      <c r="D466" s="73" t="s">
        <v>2108</v>
      </c>
      <c r="E466" s="73" t="s">
        <v>904</v>
      </c>
      <c r="F466" s="74">
        <v>57</v>
      </c>
      <c r="G466" s="73" t="s">
        <v>2103</v>
      </c>
      <c r="H466" s="73" t="s">
        <v>60</v>
      </c>
      <c r="I466" s="73" t="s">
        <v>1265</v>
      </c>
      <c r="J466" s="73" t="s">
        <v>318</v>
      </c>
      <c r="K466" s="73" t="s">
        <v>382</v>
      </c>
      <c r="L466" s="73" t="s">
        <v>383</v>
      </c>
      <c r="M466" s="73" t="s">
        <v>384</v>
      </c>
      <c r="N466" s="73" t="s">
        <v>44</v>
      </c>
      <c r="O466" s="73" t="s">
        <v>385</v>
      </c>
      <c r="P466" s="73" t="s">
        <v>907</v>
      </c>
      <c r="Q466" s="73" t="s">
        <v>990</v>
      </c>
      <c r="R466" s="73" t="s">
        <v>60</v>
      </c>
      <c r="V466" s="60" t="str">
        <f>W466&amp;H466</f>
        <v>ADVANCER S1801зеленый</v>
      </c>
      <c r="W466" s="60" t="str">
        <f>_xlfn.LET(_xlpm.TextCell,TEXT(G466,"###"),IF(_xlpm.TextCell&lt;&gt;"",IF(StyleSpaceSplit,IFERROR(IF(FIND(" ",_xlpm.TextCell)&gt;=1,MID(_xlpm.TextCell,1,FIND(" ",_xlpm.TextCell)-1),_xlpm.TextCell),_xlpm.TextCell),_xlpm.TextCell),""))</f>
        <v>ADVANCER S1801</v>
      </c>
      <c r="X466" s="60" t="str">
        <f>IF(A466&lt;&gt;"",IFERROR(IF(FIND(" ",G466)&gt;=1,MID(G466,FIND(" ",G466)+1,LEN(G466)),""),""),"")</f>
        <v>S1801</v>
      </c>
      <c r="AC466" s="51">
        <f>IFERROR(VALUE(MID($C466,1,2)),0)</f>
        <v>80</v>
      </c>
      <c r="AD466" s="44">
        <f>IFERROR(VALUE(MID($C466,4,3)),0)</f>
        <v>602</v>
      </c>
      <c r="AE466" s="51">
        <f>VALUE(RIGHT("00"&amp;AC466,2)&amp;RIGHT("000"&amp;AD466,3))</f>
        <v>80602</v>
      </c>
    </row>
    <row r="467" spans="1:31">
      <c r="A467" s="60" t="str">
        <f>IF(G467&amp;Q467&lt;&gt;"",W467&amp;Q467,"")</f>
        <v>ADVANCER S1801green</v>
      </c>
      <c r="B467" s="60" t="str">
        <f>IF(C467&lt;&gt;"",LEFT(C467,9),"")</f>
        <v>80-602-11</v>
      </c>
      <c r="C467" s="73" t="s">
        <v>2110</v>
      </c>
      <c r="D467" s="73" t="s">
        <v>2108</v>
      </c>
      <c r="E467" s="73" t="s">
        <v>910</v>
      </c>
      <c r="F467" s="74">
        <v>59</v>
      </c>
      <c r="G467" s="73" t="s">
        <v>2103</v>
      </c>
      <c r="H467" s="73" t="s">
        <v>60</v>
      </c>
      <c r="I467" s="73" t="s">
        <v>1265</v>
      </c>
      <c r="J467" s="73" t="s">
        <v>318</v>
      </c>
      <c r="K467" s="73" t="s">
        <v>382</v>
      </c>
      <c r="L467" s="73" t="s">
        <v>383</v>
      </c>
      <c r="M467" s="73" t="s">
        <v>384</v>
      </c>
      <c r="N467" s="73" t="s">
        <v>44</v>
      </c>
      <c r="O467" s="73" t="s">
        <v>385</v>
      </c>
      <c r="P467" s="73" t="s">
        <v>907</v>
      </c>
      <c r="Q467" s="73" t="s">
        <v>990</v>
      </c>
      <c r="R467" s="73" t="s">
        <v>60</v>
      </c>
      <c r="V467" s="60" t="str">
        <f>W467&amp;H467</f>
        <v>ADVANCER S1801зеленый</v>
      </c>
      <c r="W467" s="60" t="str">
        <f>_xlfn.LET(_xlpm.TextCell,TEXT(G467,"###"),IF(_xlpm.TextCell&lt;&gt;"",IF(StyleSpaceSplit,IFERROR(IF(FIND(" ",_xlpm.TextCell)&gt;=1,MID(_xlpm.TextCell,1,FIND(" ",_xlpm.TextCell)-1),_xlpm.TextCell),_xlpm.TextCell),_xlpm.TextCell),""))</f>
        <v>ADVANCER S1801</v>
      </c>
      <c r="X467" s="60" t="str">
        <f>IF(A467&lt;&gt;"",IFERROR(IF(FIND(" ",G467)&gt;=1,MID(G467,FIND(" ",G467)+1,LEN(G467)),""),""),"")</f>
        <v>S1801</v>
      </c>
      <c r="AC467" s="51">
        <f>IFERROR(VALUE(MID($C467,1,2)),0)</f>
        <v>80</v>
      </c>
      <c r="AD467" s="44">
        <f>IFERROR(VALUE(MID($C467,4,3)),0)</f>
        <v>602</v>
      </c>
      <c r="AE467" s="51">
        <f>VALUE(RIGHT("00"&amp;AC467,2)&amp;RIGHT("000"&amp;AD467,3))</f>
        <v>80602</v>
      </c>
    </row>
    <row r="468" spans="1:31">
      <c r="A468" s="60" t="str">
        <f>IF(G468&amp;Q468&lt;&gt;"",W468&amp;Q468,"")</f>
        <v>ADVANCER S1801green</v>
      </c>
      <c r="B468" s="60" t="str">
        <f>IF(C468&lt;&gt;"",LEFT(C468,9),"")</f>
        <v>80-602-11</v>
      </c>
      <c r="C468" s="73" t="s">
        <v>2111</v>
      </c>
      <c r="D468" s="73" t="s">
        <v>2108</v>
      </c>
      <c r="E468" s="73" t="s">
        <v>912</v>
      </c>
      <c r="F468" s="74">
        <v>61</v>
      </c>
      <c r="G468" s="73" t="s">
        <v>2103</v>
      </c>
      <c r="H468" s="73" t="s">
        <v>60</v>
      </c>
      <c r="I468" s="73" t="s">
        <v>1265</v>
      </c>
      <c r="J468" s="73" t="s">
        <v>318</v>
      </c>
      <c r="K468" s="73" t="s">
        <v>382</v>
      </c>
      <c r="L468" s="73" t="s">
        <v>383</v>
      </c>
      <c r="M468" s="73" t="s">
        <v>384</v>
      </c>
      <c r="N468" s="73" t="s">
        <v>44</v>
      </c>
      <c r="O468" s="73" t="s">
        <v>385</v>
      </c>
      <c r="P468" s="73" t="s">
        <v>907</v>
      </c>
      <c r="Q468" s="73" t="s">
        <v>990</v>
      </c>
      <c r="R468" s="73" t="s">
        <v>60</v>
      </c>
      <c r="V468" s="60" t="str">
        <f>W468&amp;H468</f>
        <v>ADVANCER S1801зеленый</v>
      </c>
      <c r="W468" s="60" t="str">
        <f>_xlfn.LET(_xlpm.TextCell,TEXT(G468,"###"),IF(_xlpm.TextCell&lt;&gt;"",IF(StyleSpaceSplit,IFERROR(IF(FIND(" ",_xlpm.TextCell)&gt;=1,MID(_xlpm.TextCell,1,FIND(" ",_xlpm.TextCell)-1),_xlpm.TextCell),_xlpm.TextCell),_xlpm.TextCell),""))</f>
        <v>ADVANCER S1801</v>
      </c>
      <c r="X468" s="60" t="str">
        <f>IF(A468&lt;&gt;"",IFERROR(IF(FIND(" ",G468)&gt;=1,MID(G468,FIND(" ",G468)+1,LEN(G468)),""),""),"")</f>
        <v>S1801</v>
      </c>
      <c r="AC468" s="51">
        <f>IFERROR(VALUE(MID($C468,1,2)),0)</f>
        <v>80</v>
      </c>
      <c r="AD468" s="44">
        <f>IFERROR(VALUE(MID($C468,4,3)),0)</f>
        <v>602</v>
      </c>
      <c r="AE468" s="51">
        <f>VALUE(RIGHT("00"&amp;AC468,2)&amp;RIGHT("000"&amp;AD468,3))</f>
        <v>80602</v>
      </c>
    </row>
    <row r="469" spans="1:31">
      <c r="A469" s="60" t="str">
        <f>IF(G469&amp;Q469&lt;&gt;"",W469&amp;Q469,"")</f>
        <v>ADVANCER S1801blue</v>
      </c>
      <c r="B469" s="60" t="str">
        <f>IF(C469&lt;&gt;"",LEFT(C469,9),"")</f>
        <v>80-602-06</v>
      </c>
      <c r="C469" s="73" t="s">
        <v>2101</v>
      </c>
      <c r="D469" s="73" t="s">
        <v>2102</v>
      </c>
      <c r="E469" s="73" t="s">
        <v>956</v>
      </c>
      <c r="F469" s="74">
        <v>55</v>
      </c>
      <c r="G469" s="73" t="s">
        <v>2103</v>
      </c>
      <c r="H469" s="73" t="s">
        <v>71</v>
      </c>
      <c r="I469" s="73" t="s">
        <v>1265</v>
      </c>
      <c r="J469" s="73" t="s">
        <v>318</v>
      </c>
      <c r="K469" s="73" t="s">
        <v>382</v>
      </c>
      <c r="L469" s="73" t="s">
        <v>383</v>
      </c>
      <c r="M469" s="73" t="s">
        <v>384</v>
      </c>
      <c r="N469" s="73" t="s">
        <v>44</v>
      </c>
      <c r="O469" s="73" t="s">
        <v>385</v>
      </c>
      <c r="P469" s="73" t="s">
        <v>907</v>
      </c>
      <c r="Q469" s="73" t="s">
        <v>932</v>
      </c>
      <c r="R469" s="73" t="s">
        <v>71</v>
      </c>
      <c r="V469" s="60" t="str">
        <f>W469&amp;H469</f>
        <v>ADVANCER S1801синий</v>
      </c>
      <c r="W469" s="60" t="str">
        <f>_xlfn.LET(_xlpm.TextCell,TEXT(G469,"###"),IF(_xlpm.TextCell&lt;&gt;"",IF(StyleSpaceSplit,IFERROR(IF(FIND(" ",_xlpm.TextCell)&gt;=1,MID(_xlpm.TextCell,1,FIND(" ",_xlpm.TextCell)-1),_xlpm.TextCell),_xlpm.TextCell),_xlpm.TextCell),""))</f>
        <v>ADVANCER S1801</v>
      </c>
      <c r="X469" s="60" t="str">
        <f>IF(A469&lt;&gt;"",IFERROR(IF(FIND(" ",G469)&gt;=1,MID(G469,FIND(" ",G469)+1,LEN(G469)),""),""),"")</f>
        <v>S1801</v>
      </c>
      <c r="AC469" s="51">
        <f>IFERROR(VALUE(MID($C469,1,2)),0)</f>
        <v>80</v>
      </c>
      <c r="AD469" s="44">
        <f>IFERROR(VALUE(MID($C469,4,3)),0)</f>
        <v>602</v>
      </c>
      <c r="AE469" s="51">
        <f>VALUE(RIGHT("00"&amp;AC469,2)&amp;RIGHT("000"&amp;AD469,3))</f>
        <v>80602</v>
      </c>
    </row>
    <row r="470" spans="1:31">
      <c r="A470" s="60" t="str">
        <f>IF(G470&amp;Q470&lt;&gt;"",W470&amp;Q470,"")</f>
        <v>ADVANCER S1801blue</v>
      </c>
      <c r="B470" s="60" t="str">
        <f>IF(C470&lt;&gt;"",LEFT(C470,9),"")</f>
        <v>80-602-06</v>
      </c>
      <c r="C470" s="73" t="s">
        <v>2104</v>
      </c>
      <c r="D470" s="73" t="s">
        <v>2102</v>
      </c>
      <c r="E470" s="73" t="s">
        <v>904</v>
      </c>
      <c r="F470" s="74">
        <v>57</v>
      </c>
      <c r="G470" s="73" t="s">
        <v>2103</v>
      </c>
      <c r="H470" s="73" t="s">
        <v>71</v>
      </c>
      <c r="I470" s="73" t="s">
        <v>1265</v>
      </c>
      <c r="J470" s="73" t="s">
        <v>318</v>
      </c>
      <c r="K470" s="73" t="s">
        <v>382</v>
      </c>
      <c r="L470" s="73" t="s">
        <v>383</v>
      </c>
      <c r="M470" s="73" t="s">
        <v>384</v>
      </c>
      <c r="N470" s="73" t="s">
        <v>44</v>
      </c>
      <c r="O470" s="73" t="s">
        <v>385</v>
      </c>
      <c r="P470" s="73" t="s">
        <v>907</v>
      </c>
      <c r="Q470" s="73" t="s">
        <v>932</v>
      </c>
      <c r="R470" s="73" t="s">
        <v>71</v>
      </c>
      <c r="V470" s="60" t="str">
        <f>W470&amp;H470</f>
        <v>ADVANCER S1801синий</v>
      </c>
      <c r="W470" s="60" t="str">
        <f>_xlfn.LET(_xlpm.TextCell,TEXT(G470,"###"),IF(_xlpm.TextCell&lt;&gt;"",IF(StyleSpaceSplit,IFERROR(IF(FIND(" ",_xlpm.TextCell)&gt;=1,MID(_xlpm.TextCell,1,FIND(" ",_xlpm.TextCell)-1),_xlpm.TextCell),_xlpm.TextCell),_xlpm.TextCell),""))</f>
        <v>ADVANCER S1801</v>
      </c>
      <c r="X470" s="60" t="str">
        <f>IF(A470&lt;&gt;"",IFERROR(IF(FIND(" ",G470)&gt;=1,MID(G470,FIND(" ",G470)+1,LEN(G470)),""),""),"")</f>
        <v>S1801</v>
      </c>
      <c r="AC470" s="51">
        <f>IFERROR(VALUE(MID($C470,1,2)),0)</f>
        <v>80</v>
      </c>
      <c r="AD470" s="44">
        <f>IFERROR(VALUE(MID($C470,4,3)),0)</f>
        <v>602</v>
      </c>
      <c r="AE470" s="51">
        <f>VALUE(RIGHT("00"&amp;AC470,2)&amp;RIGHT("000"&amp;AD470,3))</f>
        <v>80602</v>
      </c>
    </row>
    <row r="471" spans="1:31">
      <c r="A471" s="60" t="str">
        <f>IF(G471&amp;Q471&lt;&gt;"",W471&amp;Q471,"")</f>
        <v>ADVANCER S1801blue</v>
      </c>
      <c r="B471" s="60" t="str">
        <f>IF(C471&lt;&gt;"",LEFT(C471,9),"")</f>
        <v>80-602-06</v>
      </c>
      <c r="C471" s="73" t="s">
        <v>2105</v>
      </c>
      <c r="D471" s="73" t="s">
        <v>2102</v>
      </c>
      <c r="E471" s="73" t="s">
        <v>910</v>
      </c>
      <c r="F471" s="74">
        <v>59</v>
      </c>
      <c r="G471" s="73" t="s">
        <v>2103</v>
      </c>
      <c r="H471" s="73" t="s">
        <v>71</v>
      </c>
      <c r="I471" s="73" t="s">
        <v>1265</v>
      </c>
      <c r="J471" s="73" t="s">
        <v>318</v>
      </c>
      <c r="K471" s="73" t="s">
        <v>382</v>
      </c>
      <c r="L471" s="73" t="s">
        <v>383</v>
      </c>
      <c r="M471" s="73" t="s">
        <v>384</v>
      </c>
      <c r="N471" s="73" t="s">
        <v>44</v>
      </c>
      <c r="O471" s="73" t="s">
        <v>385</v>
      </c>
      <c r="P471" s="73" t="s">
        <v>907</v>
      </c>
      <c r="Q471" s="73" t="s">
        <v>932</v>
      </c>
      <c r="R471" s="73" t="s">
        <v>71</v>
      </c>
      <c r="V471" s="60" t="str">
        <f>W471&amp;H471</f>
        <v>ADVANCER S1801синий</v>
      </c>
      <c r="W471" s="60" t="str">
        <f>_xlfn.LET(_xlpm.TextCell,TEXT(G471,"###"),IF(_xlpm.TextCell&lt;&gt;"",IF(StyleSpaceSplit,IFERROR(IF(FIND(" ",_xlpm.TextCell)&gt;=1,MID(_xlpm.TextCell,1,FIND(" ",_xlpm.TextCell)-1),_xlpm.TextCell),_xlpm.TextCell),_xlpm.TextCell),""))</f>
        <v>ADVANCER S1801</v>
      </c>
      <c r="X471" s="60" t="str">
        <f>IF(A471&lt;&gt;"",IFERROR(IF(FIND(" ",G471)&gt;=1,MID(G471,FIND(" ",G471)+1,LEN(G471)),""),""),"")</f>
        <v>S1801</v>
      </c>
      <c r="AC471" s="51">
        <f>IFERROR(VALUE(MID($C471,1,2)),0)</f>
        <v>80</v>
      </c>
      <c r="AD471" s="44">
        <f>IFERROR(VALUE(MID($C471,4,3)),0)</f>
        <v>602</v>
      </c>
      <c r="AE471" s="51">
        <f>VALUE(RIGHT("00"&amp;AC471,2)&amp;RIGHT("000"&amp;AD471,3))</f>
        <v>80602</v>
      </c>
    </row>
    <row r="472" spans="1:31">
      <c r="A472" s="60" t="str">
        <f>IF(G472&amp;Q472&lt;&gt;"",W472&amp;Q472,"")</f>
        <v>ADVANCER S1801blue</v>
      </c>
      <c r="B472" s="60" t="str">
        <f>IF(C472&lt;&gt;"",LEFT(C472,9),"")</f>
        <v>80-602-06</v>
      </c>
      <c r="C472" s="73" t="s">
        <v>2106</v>
      </c>
      <c r="D472" s="73" t="s">
        <v>2102</v>
      </c>
      <c r="E472" s="73" t="s">
        <v>912</v>
      </c>
      <c r="F472" s="74">
        <v>61</v>
      </c>
      <c r="G472" s="73" t="s">
        <v>2103</v>
      </c>
      <c r="H472" s="73" t="s">
        <v>71</v>
      </c>
      <c r="I472" s="73" t="s">
        <v>1265</v>
      </c>
      <c r="J472" s="73" t="s">
        <v>318</v>
      </c>
      <c r="K472" s="73" t="s">
        <v>382</v>
      </c>
      <c r="L472" s="73" t="s">
        <v>383</v>
      </c>
      <c r="M472" s="73" t="s">
        <v>384</v>
      </c>
      <c r="N472" s="73" t="s">
        <v>44</v>
      </c>
      <c r="O472" s="73" t="s">
        <v>385</v>
      </c>
      <c r="P472" s="73" t="s">
        <v>907</v>
      </c>
      <c r="Q472" s="73" t="s">
        <v>932</v>
      </c>
      <c r="R472" s="73" t="s">
        <v>71</v>
      </c>
      <c r="V472" s="60" t="str">
        <f>W472&amp;H472</f>
        <v>ADVANCER S1801синий</v>
      </c>
      <c r="W472" s="60" t="str">
        <f>_xlfn.LET(_xlpm.TextCell,TEXT(G472,"###"),IF(_xlpm.TextCell&lt;&gt;"",IF(StyleSpaceSplit,IFERROR(IF(FIND(" ",_xlpm.TextCell)&gt;=1,MID(_xlpm.TextCell,1,FIND(" ",_xlpm.TextCell)-1),_xlpm.TextCell),_xlpm.TextCell),_xlpm.TextCell),""))</f>
        <v>ADVANCER S1801</v>
      </c>
      <c r="X472" s="60" t="str">
        <f>IF(A472&lt;&gt;"",IFERROR(IF(FIND(" ",G472)&gt;=1,MID(G472,FIND(" ",G472)+1,LEN(G472)),""),""),"")</f>
        <v>S1801</v>
      </c>
      <c r="AC472" s="51">
        <f>IFERROR(VALUE(MID($C472,1,2)),0)</f>
        <v>80</v>
      </c>
      <c r="AD472" s="44">
        <f>IFERROR(VALUE(MID($C472,4,3)),0)</f>
        <v>602</v>
      </c>
      <c r="AE472" s="51">
        <f>VALUE(RIGHT("00"&amp;AC472,2)&amp;RIGHT("000"&amp;AD472,3))</f>
        <v>80602</v>
      </c>
    </row>
    <row r="473" spans="1:31">
      <c r="A473" s="60" t="str">
        <f>IF(G473&amp;Q473&lt;&gt;"",W473&amp;Q473,"")</f>
        <v>ADVANCER W16 001red</v>
      </c>
      <c r="B473" s="60" t="str">
        <f>IF(C473&lt;&gt;"",LEFT(C473,9),"")</f>
        <v>80-098-18</v>
      </c>
      <c r="C473" s="73" t="s">
        <v>7224</v>
      </c>
      <c r="D473" s="73" t="s">
        <v>7225</v>
      </c>
      <c r="E473" s="73" t="s">
        <v>920</v>
      </c>
      <c r="F473" s="74">
        <v>58</v>
      </c>
      <c r="G473" s="73" t="s">
        <v>7226</v>
      </c>
      <c r="H473" s="73" t="s">
        <v>78</v>
      </c>
      <c r="I473" s="73" t="s">
        <v>1265</v>
      </c>
      <c r="J473" s="73" t="s">
        <v>318</v>
      </c>
      <c r="K473" s="73" t="s">
        <v>382</v>
      </c>
      <c r="L473" s="73" t="s">
        <v>383</v>
      </c>
      <c r="M473" s="73" t="s">
        <v>388</v>
      </c>
      <c r="N473" s="73" t="s">
        <v>44</v>
      </c>
      <c r="O473" s="73" t="s">
        <v>385</v>
      </c>
      <c r="P473" s="73" t="s">
        <v>907</v>
      </c>
      <c r="Q473" s="73" t="s">
        <v>969</v>
      </c>
      <c r="R473" s="73" t="s">
        <v>78</v>
      </c>
      <c r="V473" s="60" t="str">
        <f>W473&amp;H473</f>
        <v>ADVANCER W16 001красный</v>
      </c>
      <c r="W473" s="60" t="str">
        <f>_xlfn.LET(_xlpm.TextCell,TEXT(G473,"###"),IF(_xlpm.TextCell&lt;&gt;"",IF(StyleSpaceSplit,IFERROR(IF(FIND(" ",_xlpm.TextCell)&gt;=1,MID(_xlpm.TextCell,1,FIND(" ",_xlpm.TextCell)-1),_xlpm.TextCell),_xlpm.TextCell),_xlpm.TextCell),""))</f>
        <v>ADVANCER W16 001</v>
      </c>
      <c r="X473" s="60" t="str">
        <f>IF(A473&lt;&gt;"",IFERROR(IF(FIND(" ",G473)&gt;=1,MID(G473,FIND(" ",G473)+1,LEN(G473)),""),""),"")</f>
        <v>W16 001</v>
      </c>
      <c r="AC473" s="51">
        <f>IFERROR(VALUE(MID($C473,1,2)),0)</f>
        <v>80</v>
      </c>
      <c r="AD473" s="44">
        <f>IFERROR(VALUE(MID($C473,4,3)),0)</f>
        <v>98</v>
      </c>
      <c r="AE473" s="51">
        <f>VALUE(RIGHT("00"&amp;AC473,2)&amp;RIGHT("000"&amp;AD473,3))</f>
        <v>80098</v>
      </c>
    </row>
    <row r="474" spans="1:31">
      <c r="A474" s="60" t="str">
        <f>IF(G474&amp;Q474&lt;&gt;"",W474&amp;Q474,"")</f>
        <v>ADVANCER W16 002green</v>
      </c>
      <c r="B474" s="60" t="str">
        <f>IF(C474&lt;&gt;"",LEFT(C474,9),"")</f>
        <v>80-099-11</v>
      </c>
      <c r="C474" s="73" t="s">
        <v>7227</v>
      </c>
      <c r="D474" s="73" t="s">
        <v>7228</v>
      </c>
      <c r="E474" s="73" t="s">
        <v>920</v>
      </c>
      <c r="F474" s="74">
        <v>58</v>
      </c>
      <c r="G474" s="73" t="s">
        <v>1165</v>
      </c>
      <c r="H474" s="73" t="s">
        <v>60</v>
      </c>
      <c r="I474" s="73" t="s">
        <v>906</v>
      </c>
      <c r="J474" s="73" t="s">
        <v>318</v>
      </c>
      <c r="K474" s="73" t="s">
        <v>382</v>
      </c>
      <c r="L474" s="73" t="s">
        <v>383</v>
      </c>
      <c r="M474" s="73" t="s">
        <v>388</v>
      </c>
      <c r="N474" s="73" t="s">
        <v>43</v>
      </c>
      <c r="O474" s="73" t="s">
        <v>385</v>
      </c>
      <c r="P474" s="73" t="s">
        <v>907</v>
      </c>
      <c r="Q474" s="73" t="s">
        <v>990</v>
      </c>
      <c r="R474" s="73" t="s">
        <v>60</v>
      </c>
      <c r="V474" s="60" t="str">
        <f>W474&amp;H474</f>
        <v>ADVANCER W16 002зеленый</v>
      </c>
      <c r="W474" s="60" t="str">
        <f>_xlfn.LET(_xlpm.TextCell,TEXT(G474,"###"),IF(_xlpm.TextCell&lt;&gt;"",IF(StyleSpaceSplit,IFERROR(IF(FIND(" ",_xlpm.TextCell)&gt;=1,MID(_xlpm.TextCell,1,FIND(" ",_xlpm.TextCell)-1),_xlpm.TextCell),_xlpm.TextCell),_xlpm.TextCell),""))</f>
        <v>ADVANCER W16 002</v>
      </c>
      <c r="X474" s="60" t="str">
        <f>IF(A474&lt;&gt;"",IFERROR(IF(FIND(" ",G474)&gt;=1,MID(G474,FIND(" ",G474)+1,LEN(G474)),""),""),"")</f>
        <v>W16 002</v>
      </c>
      <c r="AC474" s="51">
        <f>IFERROR(VALUE(MID($C474,1,2)),0)</f>
        <v>80</v>
      </c>
      <c r="AD474" s="44">
        <f>IFERROR(VALUE(MID($C474,4,3)),0)</f>
        <v>99</v>
      </c>
      <c r="AE474" s="51">
        <f>VALUE(RIGHT("00"&amp;AC474,2)&amp;RIGHT("000"&amp;AD474,3))</f>
        <v>80099</v>
      </c>
    </row>
    <row r="475" spans="1:31">
      <c r="A475" s="60" t="str">
        <f>IF(G475&amp;Q475&lt;&gt;"",W475&amp;Q475,"")</f>
        <v>ADVANCER W16 002brown</v>
      </c>
      <c r="B475" s="60" t="str">
        <f>IF(C475&lt;&gt;"",LEFT(C475,9),"")</f>
        <v>80-099-14</v>
      </c>
      <c r="C475" s="73" t="s">
        <v>1172</v>
      </c>
      <c r="D475" s="73" t="s">
        <v>1173</v>
      </c>
      <c r="E475" s="73" t="s">
        <v>904</v>
      </c>
      <c r="F475" s="74">
        <v>57</v>
      </c>
      <c r="G475" s="73" t="s">
        <v>1165</v>
      </c>
      <c r="H475" s="73" t="s">
        <v>86</v>
      </c>
      <c r="I475" s="73" t="s">
        <v>906</v>
      </c>
      <c r="J475" s="73" t="s">
        <v>318</v>
      </c>
      <c r="K475" s="73" t="s">
        <v>382</v>
      </c>
      <c r="L475" s="73" t="s">
        <v>383</v>
      </c>
      <c r="M475" s="73" t="s">
        <v>388</v>
      </c>
      <c r="N475" s="73" t="s">
        <v>43</v>
      </c>
      <c r="O475" s="73" t="s">
        <v>385</v>
      </c>
      <c r="P475" s="73" t="s">
        <v>907</v>
      </c>
      <c r="Q475" s="73" t="s">
        <v>1033</v>
      </c>
      <c r="R475" s="73" t="s">
        <v>86</v>
      </c>
      <c r="V475" s="60" t="str">
        <f>W475&amp;H475</f>
        <v>ADVANCER W16 002коричневый</v>
      </c>
      <c r="W475" s="60" t="str">
        <f>_xlfn.LET(_xlpm.TextCell,TEXT(G475,"###"),IF(_xlpm.TextCell&lt;&gt;"",IF(StyleSpaceSplit,IFERROR(IF(FIND(" ",_xlpm.TextCell)&gt;=1,MID(_xlpm.TextCell,1,FIND(" ",_xlpm.TextCell)-1),_xlpm.TextCell),_xlpm.TextCell),_xlpm.TextCell),""))</f>
        <v>ADVANCER W16 002</v>
      </c>
      <c r="X475" s="60" t="str">
        <f>IF(A475&lt;&gt;"",IFERROR(IF(FIND(" ",G475)&gt;=1,MID(G475,FIND(" ",G475)+1,LEN(G475)),""),""),"")</f>
        <v>W16 002</v>
      </c>
      <c r="AC475" s="51">
        <f>IFERROR(VALUE(MID($C475,1,2)),0)</f>
        <v>80</v>
      </c>
      <c r="AD475" s="44">
        <f>IFERROR(VALUE(MID($C475,4,3)),0)</f>
        <v>99</v>
      </c>
      <c r="AE475" s="51">
        <f>VALUE(RIGHT("00"&amp;AC475,2)&amp;RIGHT("000"&amp;AD475,3))</f>
        <v>80099</v>
      </c>
    </row>
    <row r="476" spans="1:31">
      <c r="A476" s="60" t="str">
        <f>IF(G476&amp;Q476&lt;&gt;"",W476&amp;Q476,"")</f>
        <v>ADVANCER W16 002brown</v>
      </c>
      <c r="B476" s="60" t="str">
        <f>IF(C476&lt;&gt;"",LEFT(C476,9),"")</f>
        <v>80-099-14</v>
      </c>
      <c r="C476" s="73" t="s">
        <v>1174</v>
      </c>
      <c r="D476" s="73" t="s">
        <v>1173</v>
      </c>
      <c r="E476" s="73" t="s">
        <v>910</v>
      </c>
      <c r="F476" s="74">
        <v>59</v>
      </c>
      <c r="G476" s="73" t="s">
        <v>1165</v>
      </c>
      <c r="H476" s="73" t="s">
        <v>86</v>
      </c>
      <c r="I476" s="73" t="s">
        <v>906</v>
      </c>
      <c r="J476" s="73" t="s">
        <v>318</v>
      </c>
      <c r="K476" s="73" t="s">
        <v>382</v>
      </c>
      <c r="L476" s="73" t="s">
        <v>383</v>
      </c>
      <c r="M476" s="73" t="s">
        <v>388</v>
      </c>
      <c r="N476" s="73" t="s">
        <v>43</v>
      </c>
      <c r="O476" s="73" t="s">
        <v>385</v>
      </c>
      <c r="P476" s="73" t="s">
        <v>907</v>
      </c>
      <c r="Q476" s="73" t="s">
        <v>1033</v>
      </c>
      <c r="R476" s="73" t="s">
        <v>86</v>
      </c>
      <c r="V476" s="60" t="str">
        <f>W476&amp;H476</f>
        <v>ADVANCER W16 002коричневый</v>
      </c>
      <c r="W476" s="60" t="str">
        <f>_xlfn.LET(_xlpm.TextCell,TEXT(G476,"###"),IF(_xlpm.TextCell&lt;&gt;"",IF(StyleSpaceSplit,IFERROR(IF(FIND(" ",_xlpm.TextCell)&gt;=1,MID(_xlpm.TextCell,1,FIND(" ",_xlpm.TextCell)-1),_xlpm.TextCell),_xlpm.TextCell),_xlpm.TextCell),""))</f>
        <v>ADVANCER W16 002</v>
      </c>
      <c r="X476" s="60" t="str">
        <f>IF(A476&lt;&gt;"",IFERROR(IF(FIND(" ",G476)&gt;=1,MID(G476,FIND(" ",G476)+1,LEN(G476)),""),""),"")</f>
        <v>W16 002</v>
      </c>
      <c r="AC476" s="51">
        <f>IFERROR(VALUE(MID($C476,1,2)),0)</f>
        <v>80</v>
      </c>
      <c r="AD476" s="44">
        <f>IFERROR(VALUE(MID($C476,4,3)),0)</f>
        <v>99</v>
      </c>
      <c r="AE476" s="51">
        <f>VALUE(RIGHT("00"&amp;AC476,2)&amp;RIGHT("000"&amp;AD476,3))</f>
        <v>80099</v>
      </c>
    </row>
    <row r="477" spans="1:31">
      <c r="A477" s="60" t="str">
        <f>IF(G477&amp;Q477&lt;&gt;"",W477&amp;Q477,"")</f>
        <v>ADVANCER W16 002brown</v>
      </c>
      <c r="B477" s="60" t="str">
        <f>IF(C477&lt;&gt;"",LEFT(C477,9),"")</f>
        <v>80-099-14</v>
      </c>
      <c r="C477" s="73" t="s">
        <v>1175</v>
      </c>
      <c r="D477" s="73" t="s">
        <v>1173</v>
      </c>
      <c r="E477" s="73" t="s">
        <v>912</v>
      </c>
      <c r="F477" s="74">
        <v>61</v>
      </c>
      <c r="G477" s="73" t="s">
        <v>1165</v>
      </c>
      <c r="H477" s="73" t="s">
        <v>86</v>
      </c>
      <c r="I477" s="73" t="s">
        <v>906</v>
      </c>
      <c r="J477" s="73" t="s">
        <v>318</v>
      </c>
      <c r="K477" s="73" t="s">
        <v>382</v>
      </c>
      <c r="L477" s="73" t="s">
        <v>383</v>
      </c>
      <c r="M477" s="73" t="s">
        <v>388</v>
      </c>
      <c r="N477" s="73" t="s">
        <v>43</v>
      </c>
      <c r="O477" s="73" t="s">
        <v>385</v>
      </c>
      <c r="P477" s="73" t="s">
        <v>907</v>
      </c>
      <c r="Q477" s="73" t="s">
        <v>1033</v>
      </c>
      <c r="R477" s="73" t="s">
        <v>86</v>
      </c>
      <c r="V477" s="60" t="str">
        <f>W477&amp;H477</f>
        <v>ADVANCER W16 002коричневый</v>
      </c>
      <c r="W477" s="60" t="str">
        <f>_xlfn.LET(_xlpm.TextCell,TEXT(G477,"###"),IF(_xlpm.TextCell&lt;&gt;"",IF(StyleSpaceSplit,IFERROR(IF(FIND(" ",_xlpm.TextCell)&gt;=1,MID(_xlpm.TextCell,1,FIND(" ",_xlpm.TextCell)-1),_xlpm.TextCell),_xlpm.TextCell),_xlpm.TextCell),""))</f>
        <v>ADVANCER W16 002</v>
      </c>
      <c r="X477" s="60" t="str">
        <f>IF(A477&lt;&gt;"",IFERROR(IF(FIND(" ",G477)&gt;=1,MID(G477,FIND(" ",G477)+1,LEN(G477)),""),""),"")</f>
        <v>W16 002</v>
      </c>
      <c r="AC477" s="51">
        <f>IFERROR(VALUE(MID($C477,1,2)),0)</f>
        <v>80</v>
      </c>
      <c r="AD477" s="44">
        <f>IFERROR(VALUE(MID($C477,4,3)),0)</f>
        <v>99</v>
      </c>
      <c r="AE477" s="51">
        <f>VALUE(RIGHT("00"&amp;AC477,2)&amp;RIGHT("000"&amp;AD477,3))</f>
        <v>80099</v>
      </c>
    </row>
    <row r="478" spans="1:31">
      <c r="A478" s="60" t="str">
        <f>IF(G478&amp;Q478&lt;&gt;"",W478&amp;Q478,"")</f>
        <v>ADVANCER W16 002blue</v>
      </c>
      <c r="B478" s="60" t="str">
        <f>IF(C478&lt;&gt;"",LEFT(C478,9),"")</f>
        <v>80-099-06</v>
      </c>
      <c r="C478" s="73" t="s">
        <v>1163</v>
      </c>
      <c r="D478" s="73" t="s">
        <v>1164</v>
      </c>
      <c r="E478" s="73" t="s">
        <v>956</v>
      </c>
      <c r="F478" s="74">
        <v>55</v>
      </c>
      <c r="G478" s="73" t="s">
        <v>1165</v>
      </c>
      <c r="H478" s="73" t="s">
        <v>71</v>
      </c>
      <c r="I478" s="73" t="s">
        <v>906</v>
      </c>
      <c r="J478" s="73" t="s">
        <v>318</v>
      </c>
      <c r="K478" s="73" t="s">
        <v>382</v>
      </c>
      <c r="L478" s="73" t="s">
        <v>383</v>
      </c>
      <c r="M478" s="73" t="s">
        <v>388</v>
      </c>
      <c r="N478" s="73" t="s">
        <v>43</v>
      </c>
      <c r="O478" s="73" t="s">
        <v>385</v>
      </c>
      <c r="P478" s="73" t="s">
        <v>907</v>
      </c>
      <c r="Q478" s="73" t="s">
        <v>932</v>
      </c>
      <c r="R478" s="73" t="s">
        <v>71</v>
      </c>
      <c r="V478" s="60" t="str">
        <f>W478&amp;H478</f>
        <v>ADVANCER W16 002синий</v>
      </c>
      <c r="W478" s="60" t="str">
        <f>_xlfn.LET(_xlpm.TextCell,TEXT(G478,"###"),IF(_xlpm.TextCell&lt;&gt;"",IF(StyleSpaceSplit,IFERROR(IF(FIND(" ",_xlpm.TextCell)&gt;=1,MID(_xlpm.TextCell,1,FIND(" ",_xlpm.TextCell)-1),_xlpm.TextCell),_xlpm.TextCell),_xlpm.TextCell),""))</f>
        <v>ADVANCER W16 002</v>
      </c>
      <c r="X478" s="60" t="str">
        <f>IF(A478&lt;&gt;"",IFERROR(IF(FIND(" ",G478)&gt;=1,MID(G478,FIND(" ",G478)+1,LEN(G478)),""),""),"")</f>
        <v>W16 002</v>
      </c>
      <c r="AC478" s="51">
        <f>IFERROR(VALUE(MID($C478,1,2)),0)</f>
        <v>80</v>
      </c>
      <c r="AD478" s="44">
        <f>IFERROR(VALUE(MID($C478,4,3)),0)</f>
        <v>99</v>
      </c>
      <c r="AE478" s="51">
        <f>VALUE(RIGHT("00"&amp;AC478,2)&amp;RIGHT("000"&amp;AD478,3))</f>
        <v>80099</v>
      </c>
    </row>
    <row r="479" spans="1:31">
      <c r="A479" s="60" t="str">
        <f>IF(G479&amp;Q479&lt;&gt;"",W479&amp;Q479,"")</f>
        <v>ADVANCER W16 002blue</v>
      </c>
      <c r="B479" s="60" t="str">
        <f>IF(C479&lt;&gt;"",LEFT(C479,9),"")</f>
        <v>80-099-06</v>
      </c>
      <c r="C479" s="73" t="s">
        <v>1166</v>
      </c>
      <c r="D479" s="73" t="s">
        <v>1164</v>
      </c>
      <c r="E479" s="73" t="s">
        <v>915</v>
      </c>
      <c r="F479" s="74">
        <v>56</v>
      </c>
      <c r="G479" s="73" t="s">
        <v>1165</v>
      </c>
      <c r="H479" s="73" t="s">
        <v>71</v>
      </c>
      <c r="I479" s="73" t="s">
        <v>906</v>
      </c>
      <c r="J479" s="73" t="s">
        <v>318</v>
      </c>
      <c r="K479" s="73" t="s">
        <v>382</v>
      </c>
      <c r="L479" s="73" t="s">
        <v>383</v>
      </c>
      <c r="M479" s="73" t="s">
        <v>388</v>
      </c>
      <c r="N479" s="73" t="s">
        <v>43</v>
      </c>
      <c r="O479" s="73" t="s">
        <v>385</v>
      </c>
      <c r="P479" s="73" t="s">
        <v>907</v>
      </c>
      <c r="Q479" s="73" t="s">
        <v>932</v>
      </c>
      <c r="R479" s="73" t="s">
        <v>71</v>
      </c>
      <c r="V479" s="60" t="str">
        <f>W479&amp;H479</f>
        <v>ADVANCER W16 002синий</v>
      </c>
      <c r="W479" s="60" t="str">
        <f>_xlfn.LET(_xlpm.TextCell,TEXT(G479,"###"),IF(_xlpm.TextCell&lt;&gt;"",IF(StyleSpaceSplit,IFERROR(IF(FIND(" ",_xlpm.TextCell)&gt;=1,MID(_xlpm.TextCell,1,FIND(" ",_xlpm.TextCell)-1),_xlpm.TextCell),_xlpm.TextCell),_xlpm.TextCell),""))</f>
        <v>ADVANCER W16 002</v>
      </c>
      <c r="X479" s="60" t="str">
        <f>IF(A479&lt;&gt;"",IFERROR(IF(FIND(" ",G479)&gt;=1,MID(G479,FIND(" ",G479)+1,LEN(G479)),""),""),"")</f>
        <v>W16 002</v>
      </c>
      <c r="AC479" s="51">
        <f>IFERROR(VALUE(MID($C479,1,2)),0)</f>
        <v>80</v>
      </c>
      <c r="AD479" s="44">
        <f>IFERROR(VALUE(MID($C479,4,3)),0)</f>
        <v>99</v>
      </c>
      <c r="AE479" s="51">
        <f>VALUE(RIGHT("00"&amp;AC479,2)&amp;RIGHT("000"&amp;AD479,3))</f>
        <v>80099</v>
      </c>
    </row>
    <row r="480" spans="1:31">
      <c r="A480" s="60" t="str">
        <f>IF(G480&amp;Q480&lt;&gt;"",W480&amp;Q480,"")</f>
        <v>ADVANCER W16 002blue</v>
      </c>
      <c r="B480" s="60" t="str">
        <f>IF(C480&lt;&gt;"",LEFT(C480,9),"")</f>
        <v>80-099-06</v>
      </c>
      <c r="C480" s="73" t="s">
        <v>1167</v>
      </c>
      <c r="D480" s="73" t="s">
        <v>1164</v>
      </c>
      <c r="E480" s="73" t="s">
        <v>904</v>
      </c>
      <c r="F480" s="74">
        <v>57</v>
      </c>
      <c r="G480" s="73" t="s">
        <v>1165</v>
      </c>
      <c r="H480" s="73" t="s">
        <v>71</v>
      </c>
      <c r="I480" s="73" t="s">
        <v>906</v>
      </c>
      <c r="J480" s="73" t="s">
        <v>318</v>
      </c>
      <c r="K480" s="73" t="s">
        <v>382</v>
      </c>
      <c r="L480" s="73" t="s">
        <v>383</v>
      </c>
      <c r="M480" s="73" t="s">
        <v>388</v>
      </c>
      <c r="N480" s="73" t="s">
        <v>43</v>
      </c>
      <c r="O480" s="73" t="s">
        <v>385</v>
      </c>
      <c r="P480" s="73" t="s">
        <v>907</v>
      </c>
      <c r="Q480" s="73" t="s">
        <v>932</v>
      </c>
      <c r="R480" s="73" t="s">
        <v>71</v>
      </c>
      <c r="V480" s="60" t="str">
        <f>W480&amp;H480</f>
        <v>ADVANCER W16 002синий</v>
      </c>
      <c r="W480" s="60" t="str">
        <f>_xlfn.LET(_xlpm.TextCell,TEXT(G480,"###"),IF(_xlpm.TextCell&lt;&gt;"",IF(StyleSpaceSplit,IFERROR(IF(FIND(" ",_xlpm.TextCell)&gt;=1,MID(_xlpm.TextCell,1,FIND(" ",_xlpm.TextCell)-1),_xlpm.TextCell),_xlpm.TextCell),_xlpm.TextCell),""))</f>
        <v>ADVANCER W16 002</v>
      </c>
      <c r="X480" s="60" t="str">
        <f>IF(A480&lt;&gt;"",IFERROR(IF(FIND(" ",G480)&gt;=1,MID(G480,FIND(" ",G480)+1,LEN(G480)),""),""),"")</f>
        <v>W16 002</v>
      </c>
      <c r="AC480" s="51">
        <f>IFERROR(VALUE(MID($C480,1,2)),0)</f>
        <v>80</v>
      </c>
      <c r="AD480" s="44">
        <f>IFERROR(VALUE(MID($C480,4,3)),0)</f>
        <v>99</v>
      </c>
      <c r="AE480" s="51">
        <f>VALUE(RIGHT("00"&amp;AC480,2)&amp;RIGHT("000"&amp;AD480,3))</f>
        <v>80099</v>
      </c>
    </row>
    <row r="481" spans="1:31">
      <c r="A481" s="60" t="str">
        <f>IF(G481&amp;Q481&lt;&gt;"",W481&amp;Q481,"")</f>
        <v>ADVANCER W16 002blue</v>
      </c>
      <c r="B481" s="60" t="str">
        <f>IF(C481&lt;&gt;"",LEFT(C481,9),"")</f>
        <v>80-099-06</v>
      </c>
      <c r="C481" s="73" t="s">
        <v>1168</v>
      </c>
      <c r="D481" s="73" t="s">
        <v>1164</v>
      </c>
      <c r="E481" s="73" t="s">
        <v>920</v>
      </c>
      <c r="F481" s="74">
        <v>58</v>
      </c>
      <c r="G481" s="73" t="s">
        <v>1165</v>
      </c>
      <c r="H481" s="73" t="s">
        <v>71</v>
      </c>
      <c r="I481" s="73" t="s">
        <v>906</v>
      </c>
      <c r="J481" s="73" t="s">
        <v>318</v>
      </c>
      <c r="K481" s="73" t="s">
        <v>382</v>
      </c>
      <c r="L481" s="73" t="s">
        <v>383</v>
      </c>
      <c r="M481" s="73" t="s">
        <v>388</v>
      </c>
      <c r="N481" s="73" t="s">
        <v>43</v>
      </c>
      <c r="O481" s="73" t="s">
        <v>385</v>
      </c>
      <c r="P481" s="73" t="s">
        <v>907</v>
      </c>
      <c r="Q481" s="73" t="s">
        <v>932</v>
      </c>
      <c r="R481" s="73" t="s">
        <v>71</v>
      </c>
      <c r="V481" s="60" t="str">
        <f>W481&amp;H481</f>
        <v>ADVANCER W16 002синий</v>
      </c>
      <c r="W481" s="60" t="str">
        <f>_xlfn.LET(_xlpm.TextCell,TEXT(G481,"###"),IF(_xlpm.TextCell&lt;&gt;"",IF(StyleSpaceSplit,IFERROR(IF(FIND(" ",_xlpm.TextCell)&gt;=1,MID(_xlpm.TextCell,1,FIND(" ",_xlpm.TextCell)-1),_xlpm.TextCell),_xlpm.TextCell),_xlpm.TextCell),""))</f>
        <v>ADVANCER W16 002</v>
      </c>
      <c r="X481" s="60" t="str">
        <f>IF(A481&lt;&gt;"",IFERROR(IF(FIND(" ",G481)&gt;=1,MID(G481,FIND(" ",G481)+1,LEN(G481)),""),""),"")</f>
        <v>W16 002</v>
      </c>
      <c r="AC481" s="51">
        <f>IFERROR(VALUE(MID($C481,1,2)),0)</f>
        <v>80</v>
      </c>
      <c r="AD481" s="44">
        <f>IFERROR(VALUE(MID($C481,4,3)),0)</f>
        <v>99</v>
      </c>
      <c r="AE481" s="51">
        <f>VALUE(RIGHT("00"&amp;AC481,2)&amp;RIGHT("000"&amp;AD481,3))</f>
        <v>80099</v>
      </c>
    </row>
    <row r="482" spans="1:31">
      <c r="A482" s="60" t="str">
        <f>IF(G482&amp;Q482&lt;&gt;"",W482&amp;Q482,"")</f>
        <v>ADVANCER W16 002blue</v>
      </c>
      <c r="B482" s="60" t="str">
        <f>IF(C482&lt;&gt;"",LEFT(C482,9),"")</f>
        <v>80-099-06</v>
      </c>
      <c r="C482" s="73" t="s">
        <v>1169</v>
      </c>
      <c r="D482" s="73" t="s">
        <v>1164</v>
      </c>
      <c r="E482" s="73" t="s">
        <v>910</v>
      </c>
      <c r="F482" s="74">
        <v>59</v>
      </c>
      <c r="G482" s="73" t="s">
        <v>1165</v>
      </c>
      <c r="H482" s="73" t="s">
        <v>71</v>
      </c>
      <c r="I482" s="73" t="s">
        <v>906</v>
      </c>
      <c r="J482" s="73" t="s">
        <v>318</v>
      </c>
      <c r="K482" s="73" t="s">
        <v>382</v>
      </c>
      <c r="L482" s="73" t="s">
        <v>383</v>
      </c>
      <c r="M482" s="73" t="s">
        <v>388</v>
      </c>
      <c r="N482" s="73" t="s">
        <v>43</v>
      </c>
      <c r="O482" s="73" t="s">
        <v>385</v>
      </c>
      <c r="P482" s="73" t="s">
        <v>907</v>
      </c>
      <c r="Q482" s="73" t="s">
        <v>932</v>
      </c>
      <c r="R482" s="73" t="s">
        <v>71</v>
      </c>
      <c r="V482" s="60" t="str">
        <f>W482&amp;H482</f>
        <v>ADVANCER W16 002синий</v>
      </c>
      <c r="W482" s="60" t="str">
        <f>_xlfn.LET(_xlpm.TextCell,TEXT(G482,"###"),IF(_xlpm.TextCell&lt;&gt;"",IF(StyleSpaceSplit,IFERROR(IF(FIND(" ",_xlpm.TextCell)&gt;=1,MID(_xlpm.TextCell,1,FIND(" ",_xlpm.TextCell)-1),_xlpm.TextCell),_xlpm.TextCell),_xlpm.TextCell),""))</f>
        <v>ADVANCER W16 002</v>
      </c>
      <c r="X482" s="60" t="str">
        <f>IF(A482&lt;&gt;"",IFERROR(IF(FIND(" ",G482)&gt;=1,MID(G482,FIND(" ",G482)+1,LEN(G482)),""),""),"")</f>
        <v>W16 002</v>
      </c>
      <c r="AC482" s="51">
        <f>IFERROR(VALUE(MID($C482,1,2)),0)</f>
        <v>80</v>
      </c>
      <c r="AD482" s="44">
        <f>IFERROR(VALUE(MID($C482,4,3)),0)</f>
        <v>99</v>
      </c>
      <c r="AE482" s="51">
        <f>VALUE(RIGHT("00"&amp;AC482,2)&amp;RIGHT("000"&amp;AD482,3))</f>
        <v>80099</v>
      </c>
    </row>
    <row r="483" spans="1:31">
      <c r="A483" s="60" t="str">
        <f>IF(G483&amp;Q483&lt;&gt;"",W483&amp;Q483,"")</f>
        <v>ADVANCER W16 002blue</v>
      </c>
      <c r="B483" s="60" t="str">
        <f>IF(C483&lt;&gt;"",LEFT(C483,9),"")</f>
        <v>80-099-06</v>
      </c>
      <c r="C483" s="73" t="s">
        <v>1170</v>
      </c>
      <c r="D483" s="73" t="s">
        <v>1164</v>
      </c>
      <c r="E483" s="73" t="s">
        <v>922</v>
      </c>
      <c r="F483" s="74">
        <v>60</v>
      </c>
      <c r="G483" s="73" t="s">
        <v>1165</v>
      </c>
      <c r="H483" s="73" t="s">
        <v>71</v>
      </c>
      <c r="I483" s="73" t="s">
        <v>906</v>
      </c>
      <c r="J483" s="73" t="s">
        <v>318</v>
      </c>
      <c r="K483" s="73" t="s">
        <v>382</v>
      </c>
      <c r="L483" s="73" t="s">
        <v>383</v>
      </c>
      <c r="M483" s="73" t="s">
        <v>388</v>
      </c>
      <c r="N483" s="73" t="s">
        <v>43</v>
      </c>
      <c r="O483" s="73" t="s">
        <v>385</v>
      </c>
      <c r="P483" s="73" t="s">
        <v>907</v>
      </c>
      <c r="Q483" s="73" t="s">
        <v>932</v>
      </c>
      <c r="R483" s="73" t="s">
        <v>71</v>
      </c>
      <c r="V483" s="60" t="str">
        <f>W483&amp;H483</f>
        <v>ADVANCER W16 002синий</v>
      </c>
      <c r="W483" s="60" t="str">
        <f>_xlfn.LET(_xlpm.TextCell,TEXT(G483,"###"),IF(_xlpm.TextCell&lt;&gt;"",IF(StyleSpaceSplit,IFERROR(IF(FIND(" ",_xlpm.TextCell)&gt;=1,MID(_xlpm.TextCell,1,FIND(" ",_xlpm.TextCell)-1),_xlpm.TextCell),_xlpm.TextCell),_xlpm.TextCell),""))</f>
        <v>ADVANCER W16 002</v>
      </c>
      <c r="X483" s="60" t="str">
        <f>IF(A483&lt;&gt;"",IFERROR(IF(FIND(" ",G483)&gt;=1,MID(G483,FIND(" ",G483)+1,LEN(G483)),""),""),"")</f>
        <v>W16 002</v>
      </c>
      <c r="AC483" s="51">
        <f>IFERROR(VALUE(MID($C483,1,2)),0)</f>
        <v>80</v>
      </c>
      <c r="AD483" s="44">
        <f>IFERROR(VALUE(MID($C483,4,3)),0)</f>
        <v>99</v>
      </c>
      <c r="AE483" s="51">
        <f>VALUE(RIGHT("00"&amp;AC483,2)&amp;RIGHT("000"&amp;AD483,3))</f>
        <v>80099</v>
      </c>
    </row>
    <row r="484" spans="1:31">
      <c r="A484" s="60" t="str">
        <f>IF(G484&amp;Q484&lt;&gt;"",W484&amp;Q484,"")</f>
        <v>ADVANCER W16 002blue</v>
      </c>
      <c r="B484" s="60" t="str">
        <f>IF(C484&lt;&gt;"",LEFT(C484,9),"")</f>
        <v>80-099-06</v>
      </c>
      <c r="C484" s="73" t="s">
        <v>1171</v>
      </c>
      <c r="D484" s="73" t="s">
        <v>1164</v>
      </c>
      <c r="E484" s="73" t="s">
        <v>912</v>
      </c>
      <c r="F484" s="74">
        <v>61</v>
      </c>
      <c r="G484" s="73" t="s">
        <v>1165</v>
      </c>
      <c r="H484" s="73" t="s">
        <v>71</v>
      </c>
      <c r="I484" s="73" t="s">
        <v>906</v>
      </c>
      <c r="J484" s="73" t="s">
        <v>318</v>
      </c>
      <c r="K484" s="73" t="s">
        <v>382</v>
      </c>
      <c r="L484" s="73" t="s">
        <v>383</v>
      </c>
      <c r="M484" s="73" t="s">
        <v>388</v>
      </c>
      <c r="N484" s="73" t="s">
        <v>43</v>
      </c>
      <c r="O484" s="73" t="s">
        <v>385</v>
      </c>
      <c r="P484" s="73" t="s">
        <v>907</v>
      </c>
      <c r="Q484" s="73" t="s">
        <v>932</v>
      </c>
      <c r="R484" s="73" t="s">
        <v>71</v>
      </c>
      <c r="V484" s="60" t="str">
        <f>W484&amp;H484</f>
        <v>ADVANCER W16 002синий</v>
      </c>
      <c r="W484" s="60" t="str">
        <f>_xlfn.LET(_xlpm.TextCell,TEXT(G484,"###"),IF(_xlpm.TextCell&lt;&gt;"",IF(StyleSpaceSplit,IFERROR(IF(FIND(" ",_xlpm.TextCell)&gt;=1,MID(_xlpm.TextCell,1,FIND(" ",_xlpm.TextCell)-1),_xlpm.TextCell),_xlpm.TextCell),_xlpm.TextCell),""))</f>
        <v>ADVANCER W16 002</v>
      </c>
      <c r="X484" s="60" t="str">
        <f>IF(A484&lt;&gt;"",IFERROR(IF(FIND(" ",G484)&gt;=1,MID(G484,FIND(" ",G484)+1,LEN(G484)),""),""),"")</f>
        <v>W16 002</v>
      </c>
      <c r="AC484" s="51">
        <f>IFERROR(VALUE(MID($C484,1,2)),0)</f>
        <v>80</v>
      </c>
      <c r="AD484" s="44">
        <f>IFERROR(VALUE(MID($C484,4,3)),0)</f>
        <v>99</v>
      </c>
      <c r="AE484" s="51">
        <f>VALUE(RIGHT("00"&amp;AC484,2)&amp;RIGHT("000"&amp;AD484,3))</f>
        <v>80099</v>
      </c>
    </row>
    <row r="485" spans="1:31">
      <c r="A485" s="60" t="str">
        <f>IF(G485&amp;Q485&lt;&gt;"",W485&amp;Q485,"")</f>
        <v>ADVANCER W17001orange</v>
      </c>
      <c r="B485" s="60" t="str">
        <f>IF(C485&lt;&gt;"",LEFT(C485,9),"")</f>
        <v>80-289-14</v>
      </c>
      <c r="C485" s="73" t="s">
        <v>2951</v>
      </c>
      <c r="D485" s="73" t="s">
        <v>2952</v>
      </c>
      <c r="E485" s="73" t="s">
        <v>956</v>
      </c>
      <c r="F485" s="74">
        <v>55</v>
      </c>
      <c r="G485" s="73" t="s">
        <v>1335</v>
      </c>
      <c r="H485" s="73" t="s">
        <v>86</v>
      </c>
      <c r="I485" s="73" t="s">
        <v>1265</v>
      </c>
      <c r="J485" s="73" t="s">
        <v>318</v>
      </c>
      <c r="K485" s="73" t="s">
        <v>382</v>
      </c>
      <c r="L485" s="73" t="s">
        <v>383</v>
      </c>
      <c r="M485" s="73" t="s">
        <v>388</v>
      </c>
      <c r="N485" s="73" t="s">
        <v>44</v>
      </c>
      <c r="O485" s="73" t="s">
        <v>385</v>
      </c>
      <c r="P485" s="73" t="s">
        <v>907</v>
      </c>
      <c r="Q485" s="73" t="s">
        <v>1300</v>
      </c>
      <c r="R485" s="73" t="s">
        <v>86</v>
      </c>
      <c r="V485" s="60" t="str">
        <f>W485&amp;H485</f>
        <v>ADVANCER W17001коричневый</v>
      </c>
      <c r="W485" s="60" t="str">
        <f>_xlfn.LET(_xlpm.TextCell,TEXT(G485,"###"),IF(_xlpm.TextCell&lt;&gt;"",IF(StyleSpaceSplit,IFERROR(IF(FIND(" ",_xlpm.TextCell)&gt;=1,MID(_xlpm.TextCell,1,FIND(" ",_xlpm.TextCell)-1),_xlpm.TextCell),_xlpm.TextCell),_xlpm.TextCell),""))</f>
        <v>ADVANCER W17001</v>
      </c>
      <c r="X485" s="60" t="str">
        <f>IF(A485&lt;&gt;"",IFERROR(IF(FIND(" ",G485)&gt;=1,MID(G485,FIND(" ",G485)+1,LEN(G485)),""),""),"")</f>
        <v>W17001</v>
      </c>
      <c r="AC485" s="51">
        <f>IFERROR(VALUE(MID($C485,1,2)),0)</f>
        <v>80</v>
      </c>
      <c r="AD485" s="44">
        <f>IFERROR(VALUE(MID($C485,4,3)),0)</f>
        <v>289</v>
      </c>
      <c r="AE485" s="51">
        <f>VALUE(RIGHT("00"&amp;AC485,2)&amp;RIGHT("000"&amp;AD485,3))</f>
        <v>80289</v>
      </c>
    </row>
    <row r="486" spans="1:31">
      <c r="A486" s="60" t="str">
        <f>IF(G486&amp;Q486&lt;&gt;"",W486&amp;Q486,"")</f>
        <v>ADVANCER W17001orange</v>
      </c>
      <c r="B486" s="60" t="str">
        <f>IF(C486&lt;&gt;"",LEFT(C486,9),"")</f>
        <v>80-289-14</v>
      </c>
      <c r="C486" s="73" t="s">
        <v>2953</v>
      </c>
      <c r="D486" s="73" t="s">
        <v>2952</v>
      </c>
      <c r="E486" s="73" t="s">
        <v>904</v>
      </c>
      <c r="F486" s="74">
        <v>57</v>
      </c>
      <c r="G486" s="73" t="s">
        <v>1335</v>
      </c>
      <c r="H486" s="73" t="s">
        <v>86</v>
      </c>
      <c r="I486" s="73" t="s">
        <v>1265</v>
      </c>
      <c r="J486" s="73" t="s">
        <v>318</v>
      </c>
      <c r="K486" s="73" t="s">
        <v>382</v>
      </c>
      <c r="L486" s="73" t="s">
        <v>383</v>
      </c>
      <c r="M486" s="73" t="s">
        <v>388</v>
      </c>
      <c r="N486" s="73" t="s">
        <v>44</v>
      </c>
      <c r="O486" s="73" t="s">
        <v>385</v>
      </c>
      <c r="P486" s="73" t="s">
        <v>907</v>
      </c>
      <c r="Q486" s="73" t="s">
        <v>1300</v>
      </c>
      <c r="R486" s="73" t="s">
        <v>86</v>
      </c>
      <c r="V486" s="60" t="str">
        <f>W486&amp;H486</f>
        <v>ADVANCER W17001коричневый</v>
      </c>
      <c r="W486" s="60" t="str">
        <f>_xlfn.LET(_xlpm.TextCell,TEXT(G486,"###"),IF(_xlpm.TextCell&lt;&gt;"",IF(StyleSpaceSplit,IFERROR(IF(FIND(" ",_xlpm.TextCell)&gt;=1,MID(_xlpm.TextCell,1,FIND(" ",_xlpm.TextCell)-1),_xlpm.TextCell),_xlpm.TextCell),_xlpm.TextCell),""))</f>
        <v>ADVANCER W17001</v>
      </c>
      <c r="X486" s="60" t="str">
        <f>IF(A486&lt;&gt;"",IFERROR(IF(FIND(" ",G486)&gt;=1,MID(G486,FIND(" ",G486)+1,LEN(G486)),""),""),"")</f>
        <v>W17001</v>
      </c>
      <c r="AC486" s="51">
        <f>IFERROR(VALUE(MID($C486,1,2)),0)</f>
        <v>80</v>
      </c>
      <c r="AD486" s="44">
        <f>IFERROR(VALUE(MID($C486,4,3)),0)</f>
        <v>289</v>
      </c>
      <c r="AE486" s="51">
        <f>VALUE(RIGHT("00"&amp;AC486,2)&amp;RIGHT("000"&amp;AD486,3))</f>
        <v>80289</v>
      </c>
    </row>
    <row r="487" spans="1:31">
      <c r="A487" s="60" t="str">
        <f>IF(G487&amp;Q487&lt;&gt;"",W487&amp;Q487,"")</f>
        <v>ADVANCER W17001orange</v>
      </c>
      <c r="B487" s="60" t="str">
        <f>IF(C487&lt;&gt;"",LEFT(C487,9),"")</f>
        <v>80-289-14</v>
      </c>
      <c r="C487" s="73" t="s">
        <v>2954</v>
      </c>
      <c r="D487" s="73" t="s">
        <v>2952</v>
      </c>
      <c r="E487" s="73" t="s">
        <v>910</v>
      </c>
      <c r="F487" s="74">
        <v>59</v>
      </c>
      <c r="G487" s="73" t="s">
        <v>1335</v>
      </c>
      <c r="H487" s="73" t="s">
        <v>86</v>
      </c>
      <c r="I487" s="73" t="s">
        <v>1265</v>
      </c>
      <c r="J487" s="73" t="s">
        <v>318</v>
      </c>
      <c r="K487" s="73" t="s">
        <v>382</v>
      </c>
      <c r="L487" s="73" t="s">
        <v>383</v>
      </c>
      <c r="M487" s="73" t="s">
        <v>388</v>
      </c>
      <c r="N487" s="73" t="s">
        <v>44</v>
      </c>
      <c r="O487" s="73" t="s">
        <v>385</v>
      </c>
      <c r="P487" s="73" t="s">
        <v>907</v>
      </c>
      <c r="Q487" s="73" t="s">
        <v>1300</v>
      </c>
      <c r="R487" s="73" t="s">
        <v>86</v>
      </c>
      <c r="V487" s="60" t="str">
        <f>W487&amp;H487</f>
        <v>ADVANCER W17001коричневый</v>
      </c>
      <c r="W487" s="60" t="str">
        <f>_xlfn.LET(_xlpm.TextCell,TEXT(G487,"###"),IF(_xlpm.TextCell&lt;&gt;"",IF(StyleSpaceSplit,IFERROR(IF(FIND(" ",_xlpm.TextCell)&gt;=1,MID(_xlpm.TextCell,1,FIND(" ",_xlpm.TextCell)-1),_xlpm.TextCell),_xlpm.TextCell),_xlpm.TextCell),""))</f>
        <v>ADVANCER W17001</v>
      </c>
      <c r="X487" s="60" t="str">
        <f>IF(A487&lt;&gt;"",IFERROR(IF(FIND(" ",G487)&gt;=1,MID(G487,FIND(" ",G487)+1,LEN(G487)),""),""),"")</f>
        <v>W17001</v>
      </c>
      <c r="AC487" s="51">
        <f>IFERROR(VALUE(MID($C487,1,2)),0)</f>
        <v>80</v>
      </c>
      <c r="AD487" s="44">
        <f>IFERROR(VALUE(MID($C487,4,3)),0)</f>
        <v>289</v>
      </c>
      <c r="AE487" s="51">
        <f>VALUE(RIGHT("00"&amp;AC487,2)&amp;RIGHT("000"&amp;AD487,3))</f>
        <v>80289</v>
      </c>
    </row>
    <row r="488" spans="1:31">
      <c r="A488" s="60" t="str">
        <f>IF(G488&amp;Q488&lt;&gt;"",W488&amp;Q488,"")</f>
        <v>ADVANCER W17001orange</v>
      </c>
      <c r="B488" s="60" t="str">
        <f>IF(C488&lt;&gt;"",LEFT(C488,9),"")</f>
        <v>80-289-14</v>
      </c>
      <c r="C488" s="73" t="s">
        <v>2955</v>
      </c>
      <c r="D488" s="73" t="s">
        <v>2952</v>
      </c>
      <c r="E488" s="73" t="s">
        <v>912</v>
      </c>
      <c r="F488" s="74">
        <v>61</v>
      </c>
      <c r="G488" s="73" t="s">
        <v>1335</v>
      </c>
      <c r="H488" s="73" t="s">
        <v>86</v>
      </c>
      <c r="I488" s="73" t="s">
        <v>1265</v>
      </c>
      <c r="J488" s="73" t="s">
        <v>318</v>
      </c>
      <c r="K488" s="73" t="s">
        <v>382</v>
      </c>
      <c r="L488" s="73" t="s">
        <v>383</v>
      </c>
      <c r="M488" s="73" t="s">
        <v>388</v>
      </c>
      <c r="N488" s="73" t="s">
        <v>44</v>
      </c>
      <c r="O488" s="73" t="s">
        <v>385</v>
      </c>
      <c r="P488" s="73" t="s">
        <v>907</v>
      </c>
      <c r="Q488" s="73" t="s">
        <v>1300</v>
      </c>
      <c r="R488" s="73" t="s">
        <v>86</v>
      </c>
      <c r="V488" s="60" t="str">
        <f>W488&amp;H488</f>
        <v>ADVANCER W17001коричневый</v>
      </c>
      <c r="W488" s="60" t="str">
        <f>_xlfn.LET(_xlpm.TextCell,TEXT(G488,"###"),IF(_xlpm.TextCell&lt;&gt;"",IF(StyleSpaceSplit,IFERROR(IF(FIND(" ",_xlpm.TextCell)&gt;=1,MID(_xlpm.TextCell,1,FIND(" ",_xlpm.TextCell)-1),_xlpm.TextCell),_xlpm.TextCell),_xlpm.TextCell),""))</f>
        <v>ADVANCER W17001</v>
      </c>
      <c r="X488" s="60" t="str">
        <f>IF(A488&lt;&gt;"",IFERROR(IF(FIND(" ",G488)&gt;=1,MID(G488,FIND(" ",G488)+1,LEN(G488)),""),""),"")</f>
        <v>W17001</v>
      </c>
      <c r="AC488" s="51">
        <f>IFERROR(VALUE(MID($C488,1,2)),0)</f>
        <v>80</v>
      </c>
      <c r="AD488" s="44">
        <f>IFERROR(VALUE(MID($C488,4,3)),0)</f>
        <v>289</v>
      </c>
      <c r="AE488" s="51">
        <f>VALUE(RIGHT("00"&amp;AC488,2)&amp;RIGHT("000"&amp;AD488,3))</f>
        <v>80289</v>
      </c>
    </row>
    <row r="489" spans="1:31">
      <c r="A489" s="60" t="str">
        <f>IF(G489&amp;Q489&lt;&gt;"",W489&amp;Q489,"")</f>
        <v>ADVANCER W17001grey</v>
      </c>
      <c r="B489" s="60" t="str">
        <f>IF(C489&lt;&gt;"",LEFT(C489,9),"")</f>
        <v>80-289-08</v>
      </c>
      <c r="C489" s="73" t="s">
        <v>1333</v>
      </c>
      <c r="D489" s="73" t="s">
        <v>1334</v>
      </c>
      <c r="E489" s="73" t="s">
        <v>910</v>
      </c>
      <c r="F489" s="74">
        <v>59</v>
      </c>
      <c r="G489" s="73" t="s">
        <v>1335</v>
      </c>
      <c r="H489" s="73" t="s">
        <v>83</v>
      </c>
      <c r="I489" s="73" t="s">
        <v>1265</v>
      </c>
      <c r="J489" s="73" t="s">
        <v>318</v>
      </c>
      <c r="K489" s="73" t="s">
        <v>382</v>
      </c>
      <c r="L489" s="73" t="s">
        <v>383</v>
      </c>
      <c r="M489" s="73" t="s">
        <v>388</v>
      </c>
      <c r="N489" s="73" t="s">
        <v>44</v>
      </c>
      <c r="O489" s="73" t="s">
        <v>385</v>
      </c>
      <c r="P489" s="73" t="s">
        <v>907</v>
      </c>
      <c r="Q489" s="73" t="s">
        <v>917</v>
      </c>
      <c r="R489" s="73" t="s">
        <v>83</v>
      </c>
      <c r="V489" s="60" t="str">
        <f>W489&amp;H489</f>
        <v>ADVANCER W17001серый</v>
      </c>
      <c r="W489" s="60" t="str">
        <f>_xlfn.LET(_xlpm.TextCell,TEXT(G489,"###"),IF(_xlpm.TextCell&lt;&gt;"",IF(StyleSpaceSplit,IFERROR(IF(FIND(" ",_xlpm.TextCell)&gt;=1,MID(_xlpm.TextCell,1,FIND(" ",_xlpm.TextCell)-1),_xlpm.TextCell),_xlpm.TextCell),_xlpm.TextCell),""))</f>
        <v>ADVANCER W17001</v>
      </c>
      <c r="X489" s="60" t="str">
        <f>IF(A489&lt;&gt;"",IFERROR(IF(FIND(" ",G489)&gt;=1,MID(G489,FIND(" ",G489)+1,LEN(G489)),""),""),"")</f>
        <v>W17001</v>
      </c>
      <c r="AC489" s="51">
        <f>IFERROR(VALUE(MID($C489,1,2)),0)</f>
        <v>80</v>
      </c>
      <c r="AD489" s="44">
        <f>IFERROR(VALUE(MID($C489,4,3)),0)</f>
        <v>289</v>
      </c>
      <c r="AE489" s="51">
        <f>VALUE(RIGHT("00"&amp;AC489,2)&amp;RIGHT("000"&amp;AD489,3))</f>
        <v>80289</v>
      </c>
    </row>
    <row r="490" spans="1:31">
      <c r="A490" s="60" t="str">
        <f>IF(G490&amp;Q490&lt;&gt;"",W490&amp;Q490,"")</f>
        <v>ADVANCER W17001grey</v>
      </c>
      <c r="B490" s="60" t="str">
        <f>IF(C490&lt;&gt;"",LEFT(C490,9),"")</f>
        <v>80-289-08</v>
      </c>
      <c r="C490" s="73" t="s">
        <v>1336</v>
      </c>
      <c r="D490" s="73" t="s">
        <v>1334</v>
      </c>
      <c r="E490" s="73" t="s">
        <v>956</v>
      </c>
      <c r="F490" s="74">
        <v>55</v>
      </c>
      <c r="G490" s="73" t="s">
        <v>1335</v>
      </c>
      <c r="H490" s="73" t="s">
        <v>83</v>
      </c>
      <c r="I490" s="73" t="s">
        <v>1265</v>
      </c>
      <c r="J490" s="73" t="s">
        <v>318</v>
      </c>
      <c r="K490" s="73" t="s">
        <v>382</v>
      </c>
      <c r="L490" s="73" t="s">
        <v>383</v>
      </c>
      <c r="M490" s="73" t="s">
        <v>388</v>
      </c>
      <c r="N490" s="73" t="s">
        <v>44</v>
      </c>
      <c r="O490" s="73" t="s">
        <v>385</v>
      </c>
      <c r="P490" s="73" t="s">
        <v>907</v>
      </c>
      <c r="Q490" s="73" t="s">
        <v>917</v>
      </c>
      <c r="R490" s="73" t="s">
        <v>83</v>
      </c>
      <c r="V490" s="60" t="str">
        <f>W490&amp;H490</f>
        <v>ADVANCER W17001серый</v>
      </c>
      <c r="W490" s="60" t="str">
        <f>_xlfn.LET(_xlpm.TextCell,TEXT(G490,"###"),IF(_xlpm.TextCell&lt;&gt;"",IF(StyleSpaceSplit,IFERROR(IF(FIND(" ",_xlpm.TextCell)&gt;=1,MID(_xlpm.TextCell,1,FIND(" ",_xlpm.TextCell)-1),_xlpm.TextCell),_xlpm.TextCell),_xlpm.TextCell),""))</f>
        <v>ADVANCER W17001</v>
      </c>
      <c r="X490" s="60" t="str">
        <f>IF(A490&lt;&gt;"",IFERROR(IF(FIND(" ",G490)&gt;=1,MID(G490,FIND(" ",G490)+1,LEN(G490)),""),""),"")</f>
        <v>W17001</v>
      </c>
      <c r="AC490" s="51">
        <f>IFERROR(VALUE(MID($C490,1,2)),0)</f>
        <v>80</v>
      </c>
      <c r="AD490" s="44">
        <f>IFERROR(VALUE(MID($C490,4,3)),0)</f>
        <v>289</v>
      </c>
      <c r="AE490" s="51">
        <f>VALUE(RIGHT("00"&amp;AC490,2)&amp;RIGHT("000"&amp;AD490,3))</f>
        <v>80289</v>
      </c>
    </row>
    <row r="491" spans="1:31">
      <c r="A491" s="60" t="str">
        <f>IF(G491&amp;Q491&lt;&gt;"",W491&amp;Q491,"")</f>
        <v>ADVANCER W17001grey</v>
      </c>
      <c r="B491" s="60" t="str">
        <f>IF(C491&lt;&gt;"",LEFT(C491,9),"")</f>
        <v>80-289-08</v>
      </c>
      <c r="C491" s="73" t="s">
        <v>1337</v>
      </c>
      <c r="D491" s="73" t="s">
        <v>1334</v>
      </c>
      <c r="E491" s="73" t="s">
        <v>904</v>
      </c>
      <c r="F491" s="74">
        <v>57</v>
      </c>
      <c r="G491" s="73" t="s">
        <v>1335</v>
      </c>
      <c r="H491" s="73" t="s">
        <v>83</v>
      </c>
      <c r="I491" s="73" t="s">
        <v>1265</v>
      </c>
      <c r="J491" s="73" t="s">
        <v>318</v>
      </c>
      <c r="K491" s="73" t="s">
        <v>382</v>
      </c>
      <c r="L491" s="73" t="s">
        <v>383</v>
      </c>
      <c r="M491" s="73" t="s">
        <v>388</v>
      </c>
      <c r="N491" s="73" t="s">
        <v>44</v>
      </c>
      <c r="O491" s="73" t="s">
        <v>385</v>
      </c>
      <c r="P491" s="73" t="s">
        <v>907</v>
      </c>
      <c r="Q491" s="73" t="s">
        <v>917</v>
      </c>
      <c r="R491" s="73" t="s">
        <v>83</v>
      </c>
      <c r="V491" s="60" t="str">
        <f>W491&amp;H491</f>
        <v>ADVANCER W17001серый</v>
      </c>
      <c r="W491" s="60" t="str">
        <f>_xlfn.LET(_xlpm.TextCell,TEXT(G491,"###"),IF(_xlpm.TextCell&lt;&gt;"",IF(StyleSpaceSplit,IFERROR(IF(FIND(" ",_xlpm.TextCell)&gt;=1,MID(_xlpm.TextCell,1,FIND(" ",_xlpm.TextCell)-1),_xlpm.TextCell),_xlpm.TextCell),_xlpm.TextCell),""))</f>
        <v>ADVANCER W17001</v>
      </c>
      <c r="X491" s="60" t="str">
        <f>IF(A491&lt;&gt;"",IFERROR(IF(FIND(" ",G491)&gt;=1,MID(G491,FIND(" ",G491)+1,LEN(G491)),""),""),"")</f>
        <v>W17001</v>
      </c>
      <c r="AC491" s="51">
        <f>IFERROR(VALUE(MID($C491,1,2)),0)</f>
        <v>80</v>
      </c>
      <c r="AD491" s="44">
        <f>IFERROR(VALUE(MID($C491,4,3)),0)</f>
        <v>289</v>
      </c>
      <c r="AE491" s="51">
        <f>VALUE(RIGHT("00"&amp;AC491,2)&amp;RIGHT("000"&amp;AD491,3))</f>
        <v>80289</v>
      </c>
    </row>
    <row r="492" spans="1:31">
      <c r="A492" s="60" t="str">
        <f>IF(G492&amp;Q492&lt;&gt;"",W492&amp;Q492,"")</f>
        <v>ADVANCER W17001grey</v>
      </c>
      <c r="B492" s="60" t="str">
        <f>IF(C492&lt;&gt;"",LEFT(C492,9),"")</f>
        <v>80-289-08</v>
      </c>
      <c r="C492" s="73" t="s">
        <v>1338</v>
      </c>
      <c r="D492" s="73" t="s">
        <v>1334</v>
      </c>
      <c r="E492" s="73" t="s">
        <v>912</v>
      </c>
      <c r="F492" s="74">
        <v>61</v>
      </c>
      <c r="G492" s="73" t="s">
        <v>1335</v>
      </c>
      <c r="H492" s="73" t="s">
        <v>83</v>
      </c>
      <c r="I492" s="73" t="s">
        <v>1265</v>
      </c>
      <c r="J492" s="73" t="s">
        <v>318</v>
      </c>
      <c r="K492" s="73" t="s">
        <v>382</v>
      </c>
      <c r="L492" s="73" t="s">
        <v>383</v>
      </c>
      <c r="M492" s="73" t="s">
        <v>388</v>
      </c>
      <c r="N492" s="73" t="s">
        <v>44</v>
      </c>
      <c r="O492" s="73" t="s">
        <v>385</v>
      </c>
      <c r="P492" s="73" t="s">
        <v>907</v>
      </c>
      <c r="Q492" s="73" t="s">
        <v>917</v>
      </c>
      <c r="R492" s="73" t="s">
        <v>83</v>
      </c>
      <c r="V492" s="60" t="str">
        <f>W492&amp;H492</f>
        <v>ADVANCER W17001серый</v>
      </c>
      <c r="W492" s="60" t="str">
        <f>_xlfn.LET(_xlpm.TextCell,TEXT(G492,"###"),IF(_xlpm.TextCell&lt;&gt;"",IF(StyleSpaceSplit,IFERROR(IF(FIND(" ",_xlpm.TextCell)&gt;=1,MID(_xlpm.TextCell,1,FIND(" ",_xlpm.TextCell)-1),_xlpm.TextCell),_xlpm.TextCell),_xlpm.TextCell),""))</f>
        <v>ADVANCER W17001</v>
      </c>
      <c r="X492" s="60" t="str">
        <f>IF(A492&lt;&gt;"",IFERROR(IF(FIND(" ",G492)&gt;=1,MID(G492,FIND(" ",G492)+1,LEN(G492)),""),""),"")</f>
        <v>W17001</v>
      </c>
      <c r="AC492" s="51">
        <f>IFERROR(VALUE(MID($C492,1,2)),0)</f>
        <v>80</v>
      </c>
      <c r="AD492" s="44">
        <f>IFERROR(VALUE(MID($C492,4,3)),0)</f>
        <v>289</v>
      </c>
      <c r="AE492" s="51">
        <f>VALUE(RIGHT("00"&amp;AC492,2)&amp;RIGHT("000"&amp;AD492,3))</f>
        <v>80289</v>
      </c>
    </row>
    <row r="493" spans="1:31">
      <c r="A493" s="60" t="str">
        <f>IF(G493&amp;Q493&lt;&gt;"",W493&amp;Q493,"")</f>
        <v>ADVANCER W17002grey</v>
      </c>
      <c r="B493" s="60" t="str">
        <f>IF(C493&lt;&gt;"",LEFT(C493,9),"")</f>
        <v>80-290-08</v>
      </c>
      <c r="C493" s="73" t="s">
        <v>2956</v>
      </c>
      <c r="D493" s="73" t="s">
        <v>2957</v>
      </c>
      <c r="E493" s="73" t="s">
        <v>956</v>
      </c>
      <c r="F493" s="74">
        <v>55</v>
      </c>
      <c r="G493" s="73" t="s">
        <v>1341</v>
      </c>
      <c r="H493" s="73" t="s">
        <v>83</v>
      </c>
      <c r="I493" s="73" t="s">
        <v>1771</v>
      </c>
      <c r="J493" s="73" t="s">
        <v>318</v>
      </c>
      <c r="K493" s="73" t="s">
        <v>382</v>
      </c>
      <c r="L493" s="73" t="s">
        <v>383</v>
      </c>
      <c r="M493" s="73" t="s">
        <v>388</v>
      </c>
      <c r="N493" s="73" t="s">
        <v>44</v>
      </c>
      <c r="O493" s="73" t="s">
        <v>385</v>
      </c>
      <c r="P493" s="73" t="s">
        <v>907</v>
      </c>
      <c r="Q493" s="73" t="s">
        <v>917</v>
      </c>
      <c r="R493" s="73" t="s">
        <v>83</v>
      </c>
      <c r="V493" s="60" t="str">
        <f>W493&amp;H493</f>
        <v>ADVANCER W17002серый</v>
      </c>
      <c r="W493" s="60" t="str">
        <f>_xlfn.LET(_xlpm.TextCell,TEXT(G493,"###"),IF(_xlpm.TextCell&lt;&gt;"",IF(StyleSpaceSplit,IFERROR(IF(FIND(" ",_xlpm.TextCell)&gt;=1,MID(_xlpm.TextCell,1,FIND(" ",_xlpm.TextCell)-1),_xlpm.TextCell),_xlpm.TextCell),_xlpm.TextCell),""))</f>
        <v>ADVANCER W17002</v>
      </c>
      <c r="X493" s="60" t="str">
        <f>IF(A493&lt;&gt;"",IFERROR(IF(FIND(" ",G493)&gt;=1,MID(G493,FIND(" ",G493)+1,LEN(G493)),""),""),"")</f>
        <v>W17002</v>
      </c>
      <c r="AC493" s="51">
        <f>IFERROR(VALUE(MID($C493,1,2)),0)</f>
        <v>80</v>
      </c>
      <c r="AD493" s="44">
        <f>IFERROR(VALUE(MID($C493,4,3)),0)</f>
        <v>290</v>
      </c>
      <c r="AE493" s="51">
        <f>VALUE(RIGHT("00"&amp;AC493,2)&amp;RIGHT("000"&amp;AD493,3))</f>
        <v>80290</v>
      </c>
    </row>
    <row r="494" spans="1:31">
      <c r="A494" s="60" t="str">
        <f>IF(G494&amp;Q494&lt;&gt;"",W494&amp;Q494,"")</f>
        <v>ADVANCER W17002grey</v>
      </c>
      <c r="B494" s="60" t="str">
        <f>IF(C494&lt;&gt;"",LEFT(C494,9),"")</f>
        <v>80-290-08</v>
      </c>
      <c r="C494" s="73" t="s">
        <v>2958</v>
      </c>
      <c r="D494" s="73" t="s">
        <v>2957</v>
      </c>
      <c r="E494" s="73" t="s">
        <v>904</v>
      </c>
      <c r="F494" s="74">
        <v>57</v>
      </c>
      <c r="G494" s="73" t="s">
        <v>1341</v>
      </c>
      <c r="H494" s="73" t="s">
        <v>83</v>
      </c>
      <c r="I494" s="73" t="s">
        <v>1771</v>
      </c>
      <c r="J494" s="73" t="s">
        <v>318</v>
      </c>
      <c r="K494" s="73" t="s">
        <v>382</v>
      </c>
      <c r="L494" s="73" t="s">
        <v>383</v>
      </c>
      <c r="M494" s="73" t="s">
        <v>388</v>
      </c>
      <c r="N494" s="73" t="s">
        <v>44</v>
      </c>
      <c r="O494" s="73" t="s">
        <v>385</v>
      </c>
      <c r="P494" s="73" t="s">
        <v>907</v>
      </c>
      <c r="Q494" s="73" t="s">
        <v>917</v>
      </c>
      <c r="R494" s="73" t="s">
        <v>83</v>
      </c>
      <c r="V494" s="60" t="str">
        <f>W494&amp;H494</f>
        <v>ADVANCER W17002серый</v>
      </c>
      <c r="W494" s="60" t="str">
        <f>_xlfn.LET(_xlpm.TextCell,TEXT(G494,"###"),IF(_xlpm.TextCell&lt;&gt;"",IF(StyleSpaceSplit,IFERROR(IF(FIND(" ",_xlpm.TextCell)&gt;=1,MID(_xlpm.TextCell,1,FIND(" ",_xlpm.TextCell)-1),_xlpm.TextCell),_xlpm.TextCell),_xlpm.TextCell),""))</f>
        <v>ADVANCER W17002</v>
      </c>
      <c r="X494" s="60" t="str">
        <f>IF(A494&lt;&gt;"",IFERROR(IF(FIND(" ",G494)&gt;=1,MID(G494,FIND(" ",G494)+1,LEN(G494)),""),""),"")</f>
        <v>W17002</v>
      </c>
      <c r="AC494" s="51">
        <f>IFERROR(VALUE(MID($C494,1,2)),0)</f>
        <v>80</v>
      </c>
      <c r="AD494" s="44">
        <f>IFERROR(VALUE(MID($C494,4,3)),0)</f>
        <v>290</v>
      </c>
      <c r="AE494" s="51">
        <f>VALUE(RIGHT("00"&amp;AC494,2)&amp;RIGHT("000"&amp;AD494,3))</f>
        <v>80290</v>
      </c>
    </row>
    <row r="495" spans="1:31">
      <c r="A495" s="60" t="str">
        <f>IF(G495&amp;Q495&lt;&gt;"",W495&amp;Q495,"")</f>
        <v>ADVANCER W17002grey</v>
      </c>
      <c r="B495" s="60" t="str">
        <f>IF(C495&lt;&gt;"",LEFT(C495,9),"")</f>
        <v>80-290-08</v>
      </c>
      <c r="C495" s="73" t="s">
        <v>2959</v>
      </c>
      <c r="D495" s="73" t="s">
        <v>2957</v>
      </c>
      <c r="E495" s="73" t="s">
        <v>910</v>
      </c>
      <c r="F495" s="74">
        <v>59</v>
      </c>
      <c r="G495" s="73" t="s">
        <v>1341</v>
      </c>
      <c r="H495" s="73" t="s">
        <v>83</v>
      </c>
      <c r="I495" s="73" t="s">
        <v>1771</v>
      </c>
      <c r="J495" s="73" t="s">
        <v>318</v>
      </c>
      <c r="K495" s="73" t="s">
        <v>382</v>
      </c>
      <c r="L495" s="73" t="s">
        <v>383</v>
      </c>
      <c r="M495" s="73" t="s">
        <v>388</v>
      </c>
      <c r="N495" s="73" t="s">
        <v>44</v>
      </c>
      <c r="O495" s="73" t="s">
        <v>385</v>
      </c>
      <c r="P495" s="73" t="s">
        <v>907</v>
      </c>
      <c r="Q495" s="73" t="s">
        <v>917</v>
      </c>
      <c r="R495" s="73" t="s">
        <v>83</v>
      </c>
      <c r="V495" s="60" t="str">
        <f>W495&amp;H495</f>
        <v>ADVANCER W17002серый</v>
      </c>
      <c r="W495" s="60" t="str">
        <f>_xlfn.LET(_xlpm.TextCell,TEXT(G495,"###"),IF(_xlpm.TextCell&lt;&gt;"",IF(StyleSpaceSplit,IFERROR(IF(FIND(" ",_xlpm.TextCell)&gt;=1,MID(_xlpm.TextCell,1,FIND(" ",_xlpm.TextCell)-1),_xlpm.TextCell),_xlpm.TextCell),_xlpm.TextCell),""))</f>
        <v>ADVANCER W17002</v>
      </c>
      <c r="X495" s="60" t="str">
        <f>IF(A495&lt;&gt;"",IFERROR(IF(FIND(" ",G495)&gt;=1,MID(G495,FIND(" ",G495)+1,LEN(G495)),""),""),"")</f>
        <v>W17002</v>
      </c>
      <c r="AC495" s="51">
        <f>IFERROR(VALUE(MID($C495,1,2)),0)</f>
        <v>80</v>
      </c>
      <c r="AD495" s="44">
        <f>IFERROR(VALUE(MID($C495,4,3)),0)</f>
        <v>290</v>
      </c>
      <c r="AE495" s="51">
        <f>VALUE(RIGHT("00"&amp;AC495,2)&amp;RIGHT("000"&amp;AD495,3))</f>
        <v>80290</v>
      </c>
    </row>
    <row r="496" spans="1:31">
      <c r="A496" s="60" t="str">
        <f>IF(G496&amp;Q496&lt;&gt;"",W496&amp;Q496,"")</f>
        <v>ADVANCER W17002grey</v>
      </c>
      <c r="B496" s="60" t="str">
        <f>IF(C496&lt;&gt;"",LEFT(C496,9),"")</f>
        <v>80-290-08</v>
      </c>
      <c r="C496" s="73" t="s">
        <v>2960</v>
      </c>
      <c r="D496" s="73" t="s">
        <v>2957</v>
      </c>
      <c r="E496" s="73" t="s">
        <v>912</v>
      </c>
      <c r="F496" s="74">
        <v>61</v>
      </c>
      <c r="G496" s="73" t="s">
        <v>1341</v>
      </c>
      <c r="H496" s="73" t="s">
        <v>83</v>
      </c>
      <c r="I496" s="73" t="s">
        <v>1771</v>
      </c>
      <c r="J496" s="73" t="s">
        <v>318</v>
      </c>
      <c r="K496" s="73" t="s">
        <v>382</v>
      </c>
      <c r="L496" s="73" t="s">
        <v>383</v>
      </c>
      <c r="M496" s="73" t="s">
        <v>388</v>
      </c>
      <c r="N496" s="73" t="s">
        <v>44</v>
      </c>
      <c r="O496" s="73" t="s">
        <v>385</v>
      </c>
      <c r="P496" s="73" t="s">
        <v>907</v>
      </c>
      <c r="Q496" s="73" t="s">
        <v>917</v>
      </c>
      <c r="R496" s="73" t="s">
        <v>83</v>
      </c>
      <c r="V496" s="60" t="str">
        <f>W496&amp;H496</f>
        <v>ADVANCER W17002серый</v>
      </c>
      <c r="W496" s="60" t="str">
        <f>_xlfn.LET(_xlpm.TextCell,TEXT(G496,"###"),IF(_xlpm.TextCell&lt;&gt;"",IF(StyleSpaceSplit,IFERROR(IF(FIND(" ",_xlpm.TextCell)&gt;=1,MID(_xlpm.TextCell,1,FIND(" ",_xlpm.TextCell)-1),_xlpm.TextCell),_xlpm.TextCell),_xlpm.TextCell),""))</f>
        <v>ADVANCER W17002</v>
      </c>
      <c r="X496" s="60" t="str">
        <f>IF(A496&lt;&gt;"",IFERROR(IF(FIND(" ",G496)&gt;=1,MID(G496,FIND(" ",G496)+1,LEN(G496)),""),""),"")</f>
        <v>W17002</v>
      </c>
      <c r="AC496" s="51">
        <f>IFERROR(VALUE(MID($C496,1,2)),0)</f>
        <v>80</v>
      </c>
      <c r="AD496" s="44">
        <f>IFERROR(VALUE(MID($C496,4,3)),0)</f>
        <v>290</v>
      </c>
      <c r="AE496" s="51">
        <f>VALUE(RIGHT("00"&amp;AC496,2)&amp;RIGHT("000"&amp;AD496,3))</f>
        <v>80290</v>
      </c>
    </row>
    <row r="497" spans="1:31">
      <c r="A497" s="60" t="str">
        <f>IF(G497&amp;Q497&lt;&gt;"",W497&amp;Q497,"")</f>
        <v>ADVANCER W17002blue</v>
      </c>
      <c r="B497" s="60" t="str">
        <f>IF(C497&lt;&gt;"",LEFT(C497,9),"")</f>
        <v>80-290-06</v>
      </c>
      <c r="C497" s="73" t="s">
        <v>1339</v>
      </c>
      <c r="D497" s="73" t="s">
        <v>1340</v>
      </c>
      <c r="E497" s="73" t="s">
        <v>910</v>
      </c>
      <c r="F497" s="74">
        <v>59</v>
      </c>
      <c r="G497" s="73" t="s">
        <v>1341</v>
      </c>
      <c r="H497" s="73" t="s">
        <v>71</v>
      </c>
      <c r="I497" s="73" t="s">
        <v>1342</v>
      </c>
      <c r="J497" s="73" t="s">
        <v>318</v>
      </c>
      <c r="K497" s="73" t="s">
        <v>382</v>
      </c>
      <c r="L497" s="73" t="s">
        <v>383</v>
      </c>
      <c r="M497" s="73" t="s">
        <v>388</v>
      </c>
      <c r="N497" s="73" t="s">
        <v>44</v>
      </c>
      <c r="O497" s="73" t="s">
        <v>385</v>
      </c>
      <c r="P497" s="73" t="s">
        <v>907</v>
      </c>
      <c r="Q497" s="73" t="s">
        <v>932</v>
      </c>
      <c r="R497" s="73" t="s">
        <v>71</v>
      </c>
      <c r="V497" s="60" t="str">
        <f>W497&amp;H497</f>
        <v>ADVANCER W17002синий</v>
      </c>
      <c r="W497" s="60" t="str">
        <f>_xlfn.LET(_xlpm.TextCell,TEXT(G497,"###"),IF(_xlpm.TextCell&lt;&gt;"",IF(StyleSpaceSplit,IFERROR(IF(FIND(" ",_xlpm.TextCell)&gt;=1,MID(_xlpm.TextCell,1,FIND(" ",_xlpm.TextCell)-1),_xlpm.TextCell),_xlpm.TextCell),_xlpm.TextCell),""))</f>
        <v>ADVANCER W17002</v>
      </c>
      <c r="X497" s="60" t="str">
        <f>IF(A497&lt;&gt;"",IFERROR(IF(FIND(" ",G497)&gt;=1,MID(G497,FIND(" ",G497)+1,LEN(G497)),""),""),"")</f>
        <v>W17002</v>
      </c>
      <c r="AC497" s="51">
        <f>IFERROR(VALUE(MID($C497,1,2)),0)</f>
        <v>80</v>
      </c>
      <c r="AD497" s="44">
        <f>IFERROR(VALUE(MID($C497,4,3)),0)</f>
        <v>290</v>
      </c>
      <c r="AE497" s="51">
        <f>VALUE(RIGHT("00"&amp;AC497,2)&amp;RIGHT("000"&amp;AD497,3))</f>
        <v>80290</v>
      </c>
    </row>
    <row r="498" spans="1:31">
      <c r="A498" s="60" t="str">
        <f>IF(G498&amp;Q498&lt;&gt;"",W498&amp;Q498,"")</f>
        <v>ADVANCER W17002blue</v>
      </c>
      <c r="B498" s="60" t="str">
        <f>IF(C498&lt;&gt;"",LEFT(C498,9),"")</f>
        <v>80-290-06</v>
      </c>
      <c r="C498" s="73" t="s">
        <v>1343</v>
      </c>
      <c r="D498" s="73" t="s">
        <v>1340</v>
      </c>
      <c r="E498" s="73" t="s">
        <v>956</v>
      </c>
      <c r="F498" s="74">
        <v>55</v>
      </c>
      <c r="G498" s="73" t="s">
        <v>1341</v>
      </c>
      <c r="H498" s="73" t="s">
        <v>71</v>
      </c>
      <c r="I498" s="73" t="s">
        <v>1342</v>
      </c>
      <c r="J498" s="73" t="s">
        <v>318</v>
      </c>
      <c r="K498" s="73" t="s">
        <v>382</v>
      </c>
      <c r="L498" s="73" t="s">
        <v>383</v>
      </c>
      <c r="M498" s="73" t="s">
        <v>388</v>
      </c>
      <c r="N498" s="73" t="s">
        <v>44</v>
      </c>
      <c r="O498" s="73" t="s">
        <v>385</v>
      </c>
      <c r="P498" s="73" t="s">
        <v>907</v>
      </c>
      <c r="Q498" s="73" t="s">
        <v>932</v>
      </c>
      <c r="R498" s="73" t="s">
        <v>71</v>
      </c>
      <c r="V498" s="60" t="str">
        <f>W498&amp;H498</f>
        <v>ADVANCER W17002синий</v>
      </c>
      <c r="W498" s="60" t="str">
        <f>_xlfn.LET(_xlpm.TextCell,TEXT(G498,"###"),IF(_xlpm.TextCell&lt;&gt;"",IF(StyleSpaceSplit,IFERROR(IF(FIND(" ",_xlpm.TextCell)&gt;=1,MID(_xlpm.TextCell,1,FIND(" ",_xlpm.TextCell)-1),_xlpm.TextCell),_xlpm.TextCell),_xlpm.TextCell),""))</f>
        <v>ADVANCER W17002</v>
      </c>
      <c r="X498" s="60" t="str">
        <f>IF(A498&lt;&gt;"",IFERROR(IF(FIND(" ",G498)&gt;=1,MID(G498,FIND(" ",G498)+1,LEN(G498)),""),""),"")</f>
        <v>W17002</v>
      </c>
      <c r="AC498" s="51">
        <f>IFERROR(VALUE(MID($C498,1,2)),0)</f>
        <v>80</v>
      </c>
      <c r="AD498" s="44">
        <f>IFERROR(VALUE(MID($C498,4,3)),0)</f>
        <v>290</v>
      </c>
      <c r="AE498" s="51">
        <f>VALUE(RIGHT("00"&amp;AC498,2)&amp;RIGHT("000"&amp;AD498,3))</f>
        <v>80290</v>
      </c>
    </row>
    <row r="499" spans="1:31">
      <c r="A499" s="60" t="str">
        <f>IF(G499&amp;Q499&lt;&gt;"",W499&amp;Q499,"")</f>
        <v>ADVANCER W17002blue</v>
      </c>
      <c r="B499" s="60" t="str">
        <f>IF(C499&lt;&gt;"",LEFT(C499,9),"")</f>
        <v>80-290-06</v>
      </c>
      <c r="C499" s="73" t="s">
        <v>1344</v>
      </c>
      <c r="D499" s="73" t="s">
        <v>1340</v>
      </c>
      <c r="E499" s="73" t="s">
        <v>904</v>
      </c>
      <c r="F499" s="74">
        <v>57</v>
      </c>
      <c r="G499" s="73" t="s">
        <v>1341</v>
      </c>
      <c r="H499" s="73" t="s">
        <v>71</v>
      </c>
      <c r="I499" s="73" t="s">
        <v>1342</v>
      </c>
      <c r="J499" s="73" t="s">
        <v>318</v>
      </c>
      <c r="K499" s="73" t="s">
        <v>382</v>
      </c>
      <c r="L499" s="73" t="s">
        <v>383</v>
      </c>
      <c r="M499" s="73" t="s">
        <v>388</v>
      </c>
      <c r="N499" s="73" t="s">
        <v>44</v>
      </c>
      <c r="O499" s="73" t="s">
        <v>385</v>
      </c>
      <c r="P499" s="73" t="s">
        <v>907</v>
      </c>
      <c r="Q499" s="73" t="s">
        <v>932</v>
      </c>
      <c r="R499" s="73" t="s">
        <v>71</v>
      </c>
      <c r="V499" s="60" t="str">
        <f>W499&amp;H499</f>
        <v>ADVANCER W17002синий</v>
      </c>
      <c r="W499" s="60" t="str">
        <f>_xlfn.LET(_xlpm.TextCell,TEXT(G499,"###"),IF(_xlpm.TextCell&lt;&gt;"",IF(StyleSpaceSplit,IFERROR(IF(FIND(" ",_xlpm.TextCell)&gt;=1,MID(_xlpm.TextCell,1,FIND(" ",_xlpm.TextCell)-1),_xlpm.TextCell),_xlpm.TextCell),_xlpm.TextCell),""))</f>
        <v>ADVANCER W17002</v>
      </c>
      <c r="X499" s="60" t="str">
        <f>IF(A499&lt;&gt;"",IFERROR(IF(FIND(" ",G499)&gt;=1,MID(G499,FIND(" ",G499)+1,LEN(G499)),""),""),"")</f>
        <v>W17002</v>
      </c>
      <c r="AC499" s="51">
        <f>IFERROR(VALUE(MID($C499,1,2)),0)</f>
        <v>80</v>
      </c>
      <c r="AD499" s="44">
        <f>IFERROR(VALUE(MID($C499,4,3)),0)</f>
        <v>290</v>
      </c>
      <c r="AE499" s="51">
        <f>VALUE(RIGHT("00"&amp;AC499,2)&amp;RIGHT("000"&amp;AD499,3))</f>
        <v>80290</v>
      </c>
    </row>
    <row r="500" spans="1:31">
      <c r="A500" s="60" t="str">
        <f>IF(G500&amp;Q500&lt;&gt;"",W500&amp;Q500,"")</f>
        <v>ADVANCER W17002blue</v>
      </c>
      <c r="B500" s="60" t="str">
        <f>IF(C500&lt;&gt;"",LEFT(C500,9),"")</f>
        <v>80-290-06</v>
      </c>
      <c r="C500" s="73" t="s">
        <v>1345</v>
      </c>
      <c r="D500" s="73" t="s">
        <v>1340</v>
      </c>
      <c r="E500" s="73" t="s">
        <v>912</v>
      </c>
      <c r="F500" s="74">
        <v>61</v>
      </c>
      <c r="G500" s="73" t="s">
        <v>1341</v>
      </c>
      <c r="H500" s="73" t="s">
        <v>71</v>
      </c>
      <c r="I500" s="73" t="s">
        <v>1342</v>
      </c>
      <c r="J500" s="73" t="s">
        <v>318</v>
      </c>
      <c r="K500" s="73" t="s">
        <v>382</v>
      </c>
      <c r="L500" s="73" t="s">
        <v>383</v>
      </c>
      <c r="M500" s="73" t="s">
        <v>388</v>
      </c>
      <c r="N500" s="73" t="s">
        <v>44</v>
      </c>
      <c r="O500" s="73" t="s">
        <v>385</v>
      </c>
      <c r="P500" s="73" t="s">
        <v>907</v>
      </c>
      <c r="Q500" s="73" t="s">
        <v>932</v>
      </c>
      <c r="R500" s="73" t="s">
        <v>71</v>
      </c>
      <c r="V500" s="60" t="str">
        <f>W500&amp;H500</f>
        <v>ADVANCER W17002синий</v>
      </c>
      <c r="W500" s="60" t="str">
        <f>_xlfn.LET(_xlpm.TextCell,TEXT(G500,"###"),IF(_xlpm.TextCell&lt;&gt;"",IF(StyleSpaceSplit,IFERROR(IF(FIND(" ",_xlpm.TextCell)&gt;=1,MID(_xlpm.TextCell,1,FIND(" ",_xlpm.TextCell)-1),_xlpm.TextCell),_xlpm.TextCell),_xlpm.TextCell),""))</f>
        <v>ADVANCER W17002</v>
      </c>
      <c r="X500" s="60" t="str">
        <f>IF(A500&lt;&gt;"",IFERROR(IF(FIND(" ",G500)&gt;=1,MID(G500,FIND(" ",G500)+1,LEN(G500)),""),""),"")</f>
        <v>W17002</v>
      </c>
      <c r="AC500" s="51">
        <f>IFERROR(VALUE(MID($C500,1,2)),0)</f>
        <v>80</v>
      </c>
      <c r="AD500" s="44">
        <f>IFERROR(VALUE(MID($C500,4,3)),0)</f>
        <v>290</v>
      </c>
      <c r="AE500" s="51">
        <f>VALUE(RIGHT("00"&amp;AC500,2)&amp;RIGHT("000"&amp;AD500,3))</f>
        <v>80290</v>
      </c>
    </row>
    <row r="501" spans="1:31">
      <c r="A501" s="60" t="str">
        <f>IF(G501&amp;Q501&lt;&gt;"",W501&amp;Q501,"")</f>
        <v>ADVANCER W17006green</v>
      </c>
      <c r="B501" s="60" t="str">
        <f>IF(C501&lt;&gt;"",LEFT(C501,9),"")</f>
        <v>80-474-11</v>
      </c>
      <c r="C501" s="73" t="s">
        <v>2961</v>
      </c>
      <c r="D501" s="73" t="s">
        <v>2962</v>
      </c>
      <c r="E501" s="73" t="s">
        <v>904</v>
      </c>
      <c r="F501" s="74">
        <v>57</v>
      </c>
      <c r="G501" s="73" t="s">
        <v>2948</v>
      </c>
      <c r="H501" s="73" t="s">
        <v>60</v>
      </c>
      <c r="I501" s="73" t="s">
        <v>906</v>
      </c>
      <c r="J501" s="73" t="s">
        <v>318</v>
      </c>
      <c r="K501" s="73" t="s">
        <v>382</v>
      </c>
      <c r="L501" s="73" t="s">
        <v>383</v>
      </c>
      <c r="M501" s="73" t="s">
        <v>388</v>
      </c>
      <c r="N501" s="73" t="s">
        <v>43</v>
      </c>
      <c r="O501" s="73" t="s">
        <v>385</v>
      </c>
      <c r="P501" s="73" t="s">
        <v>907</v>
      </c>
      <c r="Q501" s="73" t="s">
        <v>990</v>
      </c>
      <c r="R501" s="73" t="s">
        <v>60</v>
      </c>
      <c r="V501" s="60" t="str">
        <f>W501&amp;H501</f>
        <v>ADVANCER W17006зеленый</v>
      </c>
      <c r="W501" s="60" t="str">
        <f>_xlfn.LET(_xlpm.TextCell,TEXT(G501,"###"),IF(_xlpm.TextCell&lt;&gt;"",IF(StyleSpaceSplit,IFERROR(IF(FIND(" ",_xlpm.TextCell)&gt;=1,MID(_xlpm.TextCell,1,FIND(" ",_xlpm.TextCell)-1),_xlpm.TextCell),_xlpm.TextCell),_xlpm.TextCell),""))</f>
        <v>ADVANCER W17006</v>
      </c>
      <c r="X501" s="60" t="str">
        <f>IF(A501&lt;&gt;"",IFERROR(IF(FIND(" ",G501)&gt;=1,MID(G501,FIND(" ",G501)+1,LEN(G501)),""),""),"")</f>
        <v>W17006</v>
      </c>
      <c r="AC501" s="51">
        <f>IFERROR(VALUE(MID($C501,1,2)),0)</f>
        <v>80</v>
      </c>
      <c r="AD501" s="44">
        <f>IFERROR(VALUE(MID($C501,4,3)),0)</f>
        <v>474</v>
      </c>
      <c r="AE501" s="51">
        <f>VALUE(RIGHT("00"&amp;AC501,2)&amp;RIGHT("000"&amp;AD501,3))</f>
        <v>80474</v>
      </c>
    </row>
    <row r="502" spans="1:31">
      <c r="A502" s="60" t="str">
        <f>IF(G502&amp;Q502&lt;&gt;"",W502&amp;Q502,"")</f>
        <v>ADVANCER W17006green</v>
      </c>
      <c r="B502" s="60" t="str">
        <f>IF(C502&lt;&gt;"",LEFT(C502,9),"")</f>
        <v>80-474-11</v>
      </c>
      <c r="C502" s="73" t="s">
        <v>2963</v>
      </c>
      <c r="D502" s="73" t="s">
        <v>2962</v>
      </c>
      <c r="E502" s="73" t="s">
        <v>910</v>
      </c>
      <c r="F502" s="74">
        <v>59</v>
      </c>
      <c r="G502" s="73" t="s">
        <v>2948</v>
      </c>
      <c r="H502" s="73" t="s">
        <v>60</v>
      </c>
      <c r="I502" s="73" t="s">
        <v>906</v>
      </c>
      <c r="J502" s="73" t="s">
        <v>318</v>
      </c>
      <c r="K502" s="73" t="s">
        <v>382</v>
      </c>
      <c r="L502" s="73" t="s">
        <v>383</v>
      </c>
      <c r="M502" s="73" t="s">
        <v>388</v>
      </c>
      <c r="N502" s="73" t="s">
        <v>43</v>
      </c>
      <c r="O502" s="73" t="s">
        <v>385</v>
      </c>
      <c r="P502" s="73" t="s">
        <v>907</v>
      </c>
      <c r="Q502" s="73" t="s">
        <v>990</v>
      </c>
      <c r="R502" s="73" t="s">
        <v>60</v>
      </c>
      <c r="V502" s="60" t="str">
        <f>W502&amp;H502</f>
        <v>ADVANCER W17006зеленый</v>
      </c>
      <c r="W502" s="60" t="str">
        <f>_xlfn.LET(_xlpm.TextCell,TEXT(G502,"###"),IF(_xlpm.TextCell&lt;&gt;"",IF(StyleSpaceSplit,IFERROR(IF(FIND(" ",_xlpm.TextCell)&gt;=1,MID(_xlpm.TextCell,1,FIND(" ",_xlpm.TextCell)-1),_xlpm.TextCell),_xlpm.TextCell),_xlpm.TextCell),""))</f>
        <v>ADVANCER W17006</v>
      </c>
      <c r="X502" s="60" t="str">
        <f>IF(A502&lt;&gt;"",IFERROR(IF(FIND(" ",G502)&gt;=1,MID(G502,FIND(" ",G502)+1,LEN(G502)),""),""),"")</f>
        <v>W17006</v>
      </c>
      <c r="AC502" s="51">
        <f>IFERROR(VALUE(MID($C502,1,2)),0)</f>
        <v>80</v>
      </c>
      <c r="AD502" s="44">
        <f>IFERROR(VALUE(MID($C502,4,3)),0)</f>
        <v>474</v>
      </c>
      <c r="AE502" s="51">
        <f>VALUE(RIGHT("00"&amp;AC502,2)&amp;RIGHT("000"&amp;AD502,3))</f>
        <v>80474</v>
      </c>
    </row>
    <row r="503" spans="1:31">
      <c r="A503" s="60" t="str">
        <f>IF(G503&amp;Q503&lt;&gt;"",W503&amp;Q503,"")</f>
        <v>ADVANCER W17006green</v>
      </c>
      <c r="B503" s="60" t="str">
        <f>IF(C503&lt;&gt;"",LEFT(C503,9),"")</f>
        <v>80-474-11</v>
      </c>
      <c r="C503" s="73" t="s">
        <v>2964</v>
      </c>
      <c r="D503" s="73" t="s">
        <v>2962</v>
      </c>
      <c r="E503" s="73" t="s">
        <v>912</v>
      </c>
      <c r="F503" s="74">
        <v>61</v>
      </c>
      <c r="G503" s="73" t="s">
        <v>2948</v>
      </c>
      <c r="H503" s="73" t="s">
        <v>60</v>
      </c>
      <c r="I503" s="73" t="s">
        <v>906</v>
      </c>
      <c r="J503" s="73" t="s">
        <v>318</v>
      </c>
      <c r="K503" s="73" t="s">
        <v>382</v>
      </c>
      <c r="L503" s="73" t="s">
        <v>383</v>
      </c>
      <c r="M503" s="73" t="s">
        <v>388</v>
      </c>
      <c r="N503" s="73" t="s">
        <v>43</v>
      </c>
      <c r="O503" s="73" t="s">
        <v>385</v>
      </c>
      <c r="P503" s="73" t="s">
        <v>907</v>
      </c>
      <c r="Q503" s="73" t="s">
        <v>990</v>
      </c>
      <c r="R503" s="73" t="s">
        <v>60</v>
      </c>
      <c r="V503" s="60" t="str">
        <f>W503&amp;H503</f>
        <v>ADVANCER W17006зеленый</v>
      </c>
      <c r="W503" s="60" t="str">
        <f>_xlfn.LET(_xlpm.TextCell,TEXT(G503,"###"),IF(_xlpm.TextCell&lt;&gt;"",IF(StyleSpaceSplit,IFERROR(IF(FIND(" ",_xlpm.TextCell)&gt;=1,MID(_xlpm.TextCell,1,FIND(" ",_xlpm.TextCell)-1),_xlpm.TextCell),_xlpm.TextCell),_xlpm.TextCell),""))</f>
        <v>ADVANCER W17006</v>
      </c>
      <c r="X503" s="60" t="str">
        <f>IF(A503&lt;&gt;"",IFERROR(IF(FIND(" ",G503)&gt;=1,MID(G503,FIND(" ",G503)+1,LEN(G503)),""),""),"")</f>
        <v>W17006</v>
      </c>
      <c r="AC503" s="51">
        <f>IFERROR(VALUE(MID($C503,1,2)),0)</f>
        <v>80</v>
      </c>
      <c r="AD503" s="44">
        <f>IFERROR(VALUE(MID($C503,4,3)),0)</f>
        <v>474</v>
      </c>
      <c r="AE503" s="51">
        <f>VALUE(RIGHT("00"&amp;AC503,2)&amp;RIGHT("000"&amp;AD503,3))</f>
        <v>80474</v>
      </c>
    </row>
    <row r="504" spans="1:31">
      <c r="A504" s="60" t="str">
        <f>IF(G504&amp;Q504&lt;&gt;"",W504&amp;Q504,"")</f>
        <v>ADVANCER W17006red</v>
      </c>
      <c r="B504" s="60" t="str">
        <f>IF(C504&lt;&gt;"",LEFT(C504,9),"")</f>
        <v>80-474-13</v>
      </c>
      <c r="C504" s="73" t="s">
        <v>2946</v>
      </c>
      <c r="D504" s="73" t="s">
        <v>2947</v>
      </c>
      <c r="E504" s="73" t="s">
        <v>904</v>
      </c>
      <c r="F504" s="74">
        <v>57</v>
      </c>
      <c r="G504" s="73" t="s">
        <v>2948</v>
      </c>
      <c r="H504" s="73" t="s">
        <v>217</v>
      </c>
      <c r="I504" s="73" t="s">
        <v>906</v>
      </c>
      <c r="J504" s="73" t="s">
        <v>318</v>
      </c>
      <c r="K504" s="73" t="s">
        <v>382</v>
      </c>
      <c r="L504" s="73" t="s">
        <v>383</v>
      </c>
      <c r="M504" s="73" t="s">
        <v>388</v>
      </c>
      <c r="N504" s="73" t="s">
        <v>43</v>
      </c>
      <c r="O504" s="73" t="s">
        <v>385</v>
      </c>
      <c r="P504" s="73" t="s">
        <v>907</v>
      </c>
      <c r="Q504" s="73" t="s">
        <v>969</v>
      </c>
      <c r="R504" s="73" t="s">
        <v>199</v>
      </c>
      <c r="V504" s="60" t="str">
        <f>W504&amp;H504</f>
        <v>ADVANCER W17006рыжий</v>
      </c>
      <c r="W504" s="60" t="str">
        <f>_xlfn.LET(_xlpm.TextCell,TEXT(G504,"###"),IF(_xlpm.TextCell&lt;&gt;"",IF(StyleSpaceSplit,IFERROR(IF(FIND(" ",_xlpm.TextCell)&gt;=1,MID(_xlpm.TextCell,1,FIND(" ",_xlpm.TextCell)-1),_xlpm.TextCell),_xlpm.TextCell),_xlpm.TextCell),""))</f>
        <v>ADVANCER W17006</v>
      </c>
      <c r="X504" s="60" t="str">
        <f>IF(A504&lt;&gt;"",IFERROR(IF(FIND(" ",G504)&gt;=1,MID(G504,FIND(" ",G504)+1,LEN(G504)),""),""),"")</f>
        <v>W17006</v>
      </c>
      <c r="AC504" s="51">
        <f>IFERROR(VALUE(MID($C504,1,2)),0)</f>
        <v>80</v>
      </c>
      <c r="AD504" s="44">
        <f>IFERROR(VALUE(MID($C504,4,3)),0)</f>
        <v>474</v>
      </c>
      <c r="AE504" s="51">
        <f>VALUE(RIGHT("00"&amp;AC504,2)&amp;RIGHT("000"&amp;AD504,3))</f>
        <v>80474</v>
      </c>
    </row>
    <row r="505" spans="1:31">
      <c r="A505" s="60" t="str">
        <f>IF(G505&amp;Q505&lt;&gt;"",W505&amp;Q505,"")</f>
        <v>ADVANCER W17006red</v>
      </c>
      <c r="B505" s="60" t="str">
        <f>IF(C505&lt;&gt;"",LEFT(C505,9),"")</f>
        <v>80-474-13</v>
      </c>
      <c r="C505" s="73" t="s">
        <v>2949</v>
      </c>
      <c r="D505" s="73" t="s">
        <v>2947</v>
      </c>
      <c r="E505" s="73" t="s">
        <v>910</v>
      </c>
      <c r="F505" s="74">
        <v>59</v>
      </c>
      <c r="G505" s="73" t="s">
        <v>2948</v>
      </c>
      <c r="H505" s="73" t="s">
        <v>217</v>
      </c>
      <c r="I505" s="73" t="s">
        <v>906</v>
      </c>
      <c r="J505" s="73" t="s">
        <v>318</v>
      </c>
      <c r="K505" s="73" t="s">
        <v>382</v>
      </c>
      <c r="L505" s="73" t="s">
        <v>383</v>
      </c>
      <c r="M505" s="73" t="s">
        <v>388</v>
      </c>
      <c r="N505" s="73" t="s">
        <v>43</v>
      </c>
      <c r="O505" s="73" t="s">
        <v>385</v>
      </c>
      <c r="P505" s="73" t="s">
        <v>907</v>
      </c>
      <c r="Q505" s="73" t="s">
        <v>969</v>
      </c>
      <c r="R505" s="73" t="s">
        <v>199</v>
      </c>
      <c r="V505" s="60" t="str">
        <f>W505&amp;H505</f>
        <v>ADVANCER W17006рыжий</v>
      </c>
      <c r="W505" s="60" t="str">
        <f>_xlfn.LET(_xlpm.TextCell,TEXT(G505,"###"),IF(_xlpm.TextCell&lt;&gt;"",IF(StyleSpaceSplit,IFERROR(IF(FIND(" ",_xlpm.TextCell)&gt;=1,MID(_xlpm.TextCell,1,FIND(" ",_xlpm.TextCell)-1),_xlpm.TextCell),_xlpm.TextCell),_xlpm.TextCell),""))</f>
        <v>ADVANCER W17006</v>
      </c>
      <c r="X505" s="60" t="str">
        <f>IF(A505&lt;&gt;"",IFERROR(IF(FIND(" ",G505)&gt;=1,MID(G505,FIND(" ",G505)+1,LEN(G505)),""),""),"")</f>
        <v>W17006</v>
      </c>
      <c r="AC505" s="51">
        <f>IFERROR(VALUE(MID($C505,1,2)),0)</f>
        <v>80</v>
      </c>
      <c r="AD505" s="44">
        <f>IFERROR(VALUE(MID($C505,4,3)),0)</f>
        <v>474</v>
      </c>
      <c r="AE505" s="51">
        <f>VALUE(RIGHT("00"&amp;AC505,2)&amp;RIGHT("000"&amp;AD505,3))</f>
        <v>80474</v>
      </c>
    </row>
    <row r="506" spans="1:31">
      <c r="A506" s="60" t="str">
        <f>IF(G506&amp;Q506&lt;&gt;"",W506&amp;Q506,"")</f>
        <v>ADVANCER W17006red</v>
      </c>
      <c r="B506" s="60" t="str">
        <f>IF(C506&lt;&gt;"",LEFT(C506,9),"")</f>
        <v>80-474-13</v>
      </c>
      <c r="C506" s="73" t="s">
        <v>2950</v>
      </c>
      <c r="D506" s="73" t="s">
        <v>2947</v>
      </c>
      <c r="E506" s="73" t="s">
        <v>912</v>
      </c>
      <c r="F506" s="74">
        <v>61</v>
      </c>
      <c r="G506" s="73" t="s">
        <v>2948</v>
      </c>
      <c r="H506" s="73" t="s">
        <v>217</v>
      </c>
      <c r="I506" s="73" t="s">
        <v>906</v>
      </c>
      <c r="J506" s="73" t="s">
        <v>318</v>
      </c>
      <c r="K506" s="73" t="s">
        <v>382</v>
      </c>
      <c r="L506" s="73" t="s">
        <v>383</v>
      </c>
      <c r="M506" s="73" t="s">
        <v>388</v>
      </c>
      <c r="N506" s="73" t="s">
        <v>43</v>
      </c>
      <c r="O506" s="73" t="s">
        <v>385</v>
      </c>
      <c r="P506" s="73" t="s">
        <v>907</v>
      </c>
      <c r="Q506" s="73" t="s">
        <v>969</v>
      </c>
      <c r="R506" s="73" t="s">
        <v>199</v>
      </c>
      <c r="V506" s="60" t="str">
        <f>W506&amp;H506</f>
        <v>ADVANCER W17006рыжий</v>
      </c>
      <c r="W506" s="60" t="str">
        <f>_xlfn.LET(_xlpm.TextCell,TEXT(G506,"###"),IF(_xlpm.TextCell&lt;&gt;"",IF(StyleSpaceSplit,IFERROR(IF(FIND(" ",_xlpm.TextCell)&gt;=1,MID(_xlpm.TextCell,1,FIND(" ",_xlpm.TextCell)-1),_xlpm.TextCell),_xlpm.TextCell),_xlpm.TextCell),""))</f>
        <v>ADVANCER W17006</v>
      </c>
      <c r="X506" s="60" t="str">
        <f>IF(A506&lt;&gt;"",IFERROR(IF(FIND(" ",G506)&gt;=1,MID(G506,FIND(" ",G506)+1,LEN(G506)),""),""),"")</f>
        <v>W17006</v>
      </c>
      <c r="AC506" s="51">
        <f>IFERROR(VALUE(MID($C506,1,2)),0)</f>
        <v>80</v>
      </c>
      <c r="AD506" s="44">
        <f>IFERROR(VALUE(MID($C506,4,3)),0)</f>
        <v>474</v>
      </c>
      <c r="AE506" s="51">
        <f>VALUE(RIGHT("00"&amp;AC506,2)&amp;RIGHT("000"&amp;AD506,3))</f>
        <v>80474</v>
      </c>
    </row>
    <row r="507" spans="1:31">
      <c r="A507" s="60" t="str">
        <f>IF(G507&amp;Q507&lt;&gt;"",W507&amp;Q507,"")</f>
        <v>ADVANCER W17007brown</v>
      </c>
      <c r="B507" s="60" t="str">
        <f>IF(C507&lt;&gt;"",LEFT(C507,9),"")</f>
        <v>80-475-14</v>
      </c>
      <c r="C507" s="73" t="s">
        <v>2965</v>
      </c>
      <c r="D507" s="73" t="s">
        <v>2966</v>
      </c>
      <c r="E507" s="73" t="s">
        <v>956</v>
      </c>
      <c r="F507" s="74">
        <v>55</v>
      </c>
      <c r="G507" s="73" t="s">
        <v>2967</v>
      </c>
      <c r="H507" s="73" t="s">
        <v>86</v>
      </c>
      <c r="I507" s="73" t="s">
        <v>1265</v>
      </c>
      <c r="J507" s="73" t="s">
        <v>318</v>
      </c>
      <c r="K507" s="73" t="s">
        <v>382</v>
      </c>
      <c r="L507" s="73" t="s">
        <v>383</v>
      </c>
      <c r="M507" s="73" t="s">
        <v>388</v>
      </c>
      <c r="N507" s="73" t="s">
        <v>44</v>
      </c>
      <c r="O507" s="73" t="s">
        <v>385</v>
      </c>
      <c r="P507" s="73" t="s">
        <v>907</v>
      </c>
      <c r="Q507" s="73" t="s">
        <v>1033</v>
      </c>
      <c r="R507" s="73" t="s">
        <v>86</v>
      </c>
      <c r="V507" s="60" t="str">
        <f>W507&amp;H507</f>
        <v>ADVANCER W17007коричневый</v>
      </c>
      <c r="W507" s="60" t="str">
        <f>_xlfn.LET(_xlpm.TextCell,TEXT(G507,"###"),IF(_xlpm.TextCell&lt;&gt;"",IF(StyleSpaceSplit,IFERROR(IF(FIND(" ",_xlpm.TextCell)&gt;=1,MID(_xlpm.TextCell,1,FIND(" ",_xlpm.TextCell)-1),_xlpm.TextCell),_xlpm.TextCell),_xlpm.TextCell),""))</f>
        <v>ADVANCER W17007</v>
      </c>
      <c r="X507" s="60" t="str">
        <f>IF(A507&lt;&gt;"",IFERROR(IF(FIND(" ",G507)&gt;=1,MID(G507,FIND(" ",G507)+1,LEN(G507)),""),""),"")</f>
        <v>W17007</v>
      </c>
      <c r="AC507" s="51">
        <f>IFERROR(VALUE(MID($C507,1,2)),0)</f>
        <v>80</v>
      </c>
      <c r="AD507" s="44">
        <f>IFERROR(VALUE(MID($C507,4,3)),0)</f>
        <v>475</v>
      </c>
      <c r="AE507" s="51">
        <f>VALUE(RIGHT("00"&amp;AC507,2)&amp;RIGHT("000"&amp;AD507,3))</f>
        <v>80475</v>
      </c>
    </row>
    <row r="508" spans="1:31">
      <c r="A508" s="60" t="str">
        <f>IF(G508&amp;Q508&lt;&gt;"",W508&amp;Q508,"")</f>
        <v>ADVANCER W17007brown</v>
      </c>
      <c r="B508" s="60" t="str">
        <f>IF(C508&lt;&gt;"",LEFT(C508,9),"")</f>
        <v>80-475-14</v>
      </c>
      <c r="C508" s="73" t="s">
        <v>2968</v>
      </c>
      <c r="D508" s="73" t="s">
        <v>2966</v>
      </c>
      <c r="E508" s="73" t="s">
        <v>915</v>
      </c>
      <c r="F508" s="74">
        <v>56</v>
      </c>
      <c r="G508" s="73" t="s">
        <v>2967</v>
      </c>
      <c r="H508" s="73" t="s">
        <v>86</v>
      </c>
      <c r="I508" s="73" t="s">
        <v>1265</v>
      </c>
      <c r="J508" s="73" t="s">
        <v>318</v>
      </c>
      <c r="K508" s="73" t="s">
        <v>382</v>
      </c>
      <c r="L508" s="73" t="s">
        <v>383</v>
      </c>
      <c r="M508" s="73" t="s">
        <v>388</v>
      </c>
      <c r="N508" s="73" t="s">
        <v>44</v>
      </c>
      <c r="O508" s="73" t="s">
        <v>385</v>
      </c>
      <c r="P508" s="73" t="s">
        <v>907</v>
      </c>
      <c r="Q508" s="73" t="s">
        <v>1033</v>
      </c>
      <c r="R508" s="73" t="s">
        <v>86</v>
      </c>
      <c r="V508" s="60" t="str">
        <f>W508&amp;H508</f>
        <v>ADVANCER W17007коричневый</v>
      </c>
      <c r="W508" s="60" t="str">
        <f>_xlfn.LET(_xlpm.TextCell,TEXT(G508,"###"),IF(_xlpm.TextCell&lt;&gt;"",IF(StyleSpaceSplit,IFERROR(IF(FIND(" ",_xlpm.TextCell)&gt;=1,MID(_xlpm.TextCell,1,FIND(" ",_xlpm.TextCell)-1),_xlpm.TextCell),_xlpm.TextCell),_xlpm.TextCell),""))</f>
        <v>ADVANCER W17007</v>
      </c>
      <c r="X508" s="60" t="str">
        <f>IF(A508&lt;&gt;"",IFERROR(IF(FIND(" ",G508)&gt;=1,MID(G508,FIND(" ",G508)+1,LEN(G508)),""),""),"")</f>
        <v>W17007</v>
      </c>
      <c r="AC508" s="51">
        <f>IFERROR(VALUE(MID($C508,1,2)),0)</f>
        <v>80</v>
      </c>
      <c r="AD508" s="44">
        <f>IFERROR(VALUE(MID($C508,4,3)),0)</f>
        <v>475</v>
      </c>
      <c r="AE508" s="51">
        <f>VALUE(RIGHT("00"&amp;AC508,2)&amp;RIGHT("000"&amp;AD508,3))</f>
        <v>80475</v>
      </c>
    </row>
    <row r="509" spans="1:31">
      <c r="A509" s="60" t="str">
        <f>IF(G509&amp;Q509&lt;&gt;"",W509&amp;Q509,"")</f>
        <v>ADVANCER W17007brown</v>
      </c>
      <c r="B509" s="60" t="str">
        <f>IF(C509&lt;&gt;"",LEFT(C509,9),"")</f>
        <v>80-475-14</v>
      </c>
      <c r="C509" s="73" t="s">
        <v>2969</v>
      </c>
      <c r="D509" s="73" t="s">
        <v>2966</v>
      </c>
      <c r="E509" s="73" t="s">
        <v>904</v>
      </c>
      <c r="F509" s="74">
        <v>57</v>
      </c>
      <c r="G509" s="73" t="s">
        <v>2967</v>
      </c>
      <c r="H509" s="73" t="s">
        <v>86</v>
      </c>
      <c r="I509" s="73" t="s">
        <v>1265</v>
      </c>
      <c r="J509" s="73" t="s">
        <v>318</v>
      </c>
      <c r="K509" s="73" t="s">
        <v>382</v>
      </c>
      <c r="L509" s="73" t="s">
        <v>383</v>
      </c>
      <c r="M509" s="73" t="s">
        <v>388</v>
      </c>
      <c r="N509" s="73" t="s">
        <v>44</v>
      </c>
      <c r="O509" s="73" t="s">
        <v>385</v>
      </c>
      <c r="P509" s="73" t="s">
        <v>907</v>
      </c>
      <c r="Q509" s="73" t="s">
        <v>1033</v>
      </c>
      <c r="R509" s="73" t="s">
        <v>86</v>
      </c>
      <c r="V509" s="60" t="str">
        <f>W509&amp;H509</f>
        <v>ADVANCER W17007коричневый</v>
      </c>
      <c r="W509" s="60" t="str">
        <f>_xlfn.LET(_xlpm.TextCell,TEXT(G509,"###"),IF(_xlpm.TextCell&lt;&gt;"",IF(StyleSpaceSplit,IFERROR(IF(FIND(" ",_xlpm.TextCell)&gt;=1,MID(_xlpm.TextCell,1,FIND(" ",_xlpm.TextCell)-1),_xlpm.TextCell),_xlpm.TextCell),_xlpm.TextCell),""))</f>
        <v>ADVANCER W17007</v>
      </c>
      <c r="X509" s="60" t="str">
        <f>IF(A509&lt;&gt;"",IFERROR(IF(FIND(" ",G509)&gt;=1,MID(G509,FIND(" ",G509)+1,LEN(G509)),""),""),"")</f>
        <v>W17007</v>
      </c>
      <c r="AC509" s="51">
        <f>IFERROR(VALUE(MID($C509,1,2)),0)</f>
        <v>80</v>
      </c>
      <c r="AD509" s="44">
        <f>IFERROR(VALUE(MID($C509,4,3)),0)</f>
        <v>475</v>
      </c>
      <c r="AE509" s="51">
        <f>VALUE(RIGHT("00"&amp;AC509,2)&amp;RIGHT("000"&amp;AD509,3))</f>
        <v>80475</v>
      </c>
    </row>
    <row r="510" spans="1:31">
      <c r="A510" s="60" t="str">
        <f>IF(G510&amp;Q510&lt;&gt;"",W510&amp;Q510,"")</f>
        <v>ADVANCER W17007brown</v>
      </c>
      <c r="B510" s="60" t="str">
        <f>IF(C510&lt;&gt;"",LEFT(C510,9),"")</f>
        <v>80-475-14</v>
      </c>
      <c r="C510" s="73" t="s">
        <v>2970</v>
      </c>
      <c r="D510" s="73" t="s">
        <v>2966</v>
      </c>
      <c r="E510" s="73" t="s">
        <v>920</v>
      </c>
      <c r="F510" s="74">
        <v>58</v>
      </c>
      <c r="G510" s="73" t="s">
        <v>2967</v>
      </c>
      <c r="H510" s="73" t="s">
        <v>86</v>
      </c>
      <c r="I510" s="73" t="s">
        <v>1265</v>
      </c>
      <c r="J510" s="73" t="s">
        <v>318</v>
      </c>
      <c r="K510" s="73" t="s">
        <v>382</v>
      </c>
      <c r="L510" s="73" t="s">
        <v>383</v>
      </c>
      <c r="M510" s="73" t="s">
        <v>388</v>
      </c>
      <c r="N510" s="73" t="s">
        <v>44</v>
      </c>
      <c r="O510" s="73" t="s">
        <v>385</v>
      </c>
      <c r="P510" s="73" t="s">
        <v>907</v>
      </c>
      <c r="Q510" s="73" t="s">
        <v>1033</v>
      </c>
      <c r="R510" s="73" t="s">
        <v>86</v>
      </c>
      <c r="V510" s="60" t="str">
        <f>W510&amp;H510</f>
        <v>ADVANCER W17007коричневый</v>
      </c>
      <c r="W510" s="60" t="str">
        <f>_xlfn.LET(_xlpm.TextCell,TEXT(G510,"###"),IF(_xlpm.TextCell&lt;&gt;"",IF(StyleSpaceSplit,IFERROR(IF(FIND(" ",_xlpm.TextCell)&gt;=1,MID(_xlpm.TextCell,1,FIND(" ",_xlpm.TextCell)-1),_xlpm.TextCell),_xlpm.TextCell),_xlpm.TextCell),""))</f>
        <v>ADVANCER W17007</v>
      </c>
      <c r="X510" s="60" t="str">
        <f>IF(A510&lt;&gt;"",IFERROR(IF(FIND(" ",G510)&gt;=1,MID(G510,FIND(" ",G510)+1,LEN(G510)),""),""),"")</f>
        <v>W17007</v>
      </c>
      <c r="AC510" s="51">
        <f>IFERROR(VALUE(MID($C510,1,2)),0)</f>
        <v>80</v>
      </c>
      <c r="AD510" s="44">
        <f>IFERROR(VALUE(MID($C510,4,3)),0)</f>
        <v>475</v>
      </c>
      <c r="AE510" s="51">
        <f>VALUE(RIGHT("00"&amp;AC510,2)&amp;RIGHT("000"&amp;AD510,3))</f>
        <v>80475</v>
      </c>
    </row>
    <row r="511" spans="1:31">
      <c r="A511" s="60" t="str">
        <f>IF(G511&amp;Q511&lt;&gt;"",W511&amp;Q511,"")</f>
        <v>ADVANCER W17007brown</v>
      </c>
      <c r="B511" s="60" t="str">
        <f>IF(C511&lt;&gt;"",LEFT(C511,9),"")</f>
        <v>80-475-14</v>
      </c>
      <c r="C511" s="73" t="s">
        <v>2971</v>
      </c>
      <c r="D511" s="73" t="s">
        <v>2966</v>
      </c>
      <c r="E511" s="73" t="s">
        <v>910</v>
      </c>
      <c r="F511" s="74">
        <v>59</v>
      </c>
      <c r="G511" s="73" t="s">
        <v>2967</v>
      </c>
      <c r="H511" s="73" t="s">
        <v>86</v>
      </c>
      <c r="I511" s="73" t="s">
        <v>1265</v>
      </c>
      <c r="J511" s="73" t="s">
        <v>318</v>
      </c>
      <c r="K511" s="73" t="s">
        <v>382</v>
      </c>
      <c r="L511" s="73" t="s">
        <v>383</v>
      </c>
      <c r="M511" s="73" t="s">
        <v>388</v>
      </c>
      <c r="N511" s="73" t="s">
        <v>44</v>
      </c>
      <c r="O511" s="73" t="s">
        <v>385</v>
      </c>
      <c r="P511" s="73" t="s">
        <v>907</v>
      </c>
      <c r="Q511" s="73" t="s">
        <v>1033</v>
      </c>
      <c r="R511" s="73" t="s">
        <v>86</v>
      </c>
      <c r="V511" s="60" t="str">
        <f>W511&amp;H511</f>
        <v>ADVANCER W17007коричневый</v>
      </c>
      <c r="W511" s="60" t="str">
        <f>_xlfn.LET(_xlpm.TextCell,TEXT(G511,"###"),IF(_xlpm.TextCell&lt;&gt;"",IF(StyleSpaceSplit,IFERROR(IF(FIND(" ",_xlpm.TextCell)&gt;=1,MID(_xlpm.TextCell,1,FIND(" ",_xlpm.TextCell)-1),_xlpm.TextCell),_xlpm.TextCell),_xlpm.TextCell),""))</f>
        <v>ADVANCER W17007</v>
      </c>
      <c r="X511" s="60" t="str">
        <f>IF(A511&lt;&gt;"",IFERROR(IF(FIND(" ",G511)&gt;=1,MID(G511,FIND(" ",G511)+1,LEN(G511)),""),""),"")</f>
        <v>W17007</v>
      </c>
      <c r="AC511" s="51">
        <f>IFERROR(VALUE(MID($C511,1,2)),0)</f>
        <v>80</v>
      </c>
      <c r="AD511" s="44">
        <f>IFERROR(VALUE(MID($C511,4,3)),0)</f>
        <v>475</v>
      </c>
      <c r="AE511" s="51">
        <f>VALUE(RIGHT("00"&amp;AC511,2)&amp;RIGHT("000"&amp;AD511,3))</f>
        <v>80475</v>
      </c>
    </row>
    <row r="512" spans="1:31">
      <c r="A512" s="60" t="str">
        <f>IF(G512&amp;Q512&lt;&gt;"",W512&amp;Q512,"")</f>
        <v>ADVANCER W17007brown</v>
      </c>
      <c r="B512" s="60" t="str">
        <f>IF(C512&lt;&gt;"",LEFT(C512,9),"")</f>
        <v>80-475-14</v>
      </c>
      <c r="C512" s="73" t="s">
        <v>2972</v>
      </c>
      <c r="D512" s="73" t="s">
        <v>2966</v>
      </c>
      <c r="E512" s="73" t="s">
        <v>922</v>
      </c>
      <c r="F512" s="74">
        <v>60</v>
      </c>
      <c r="G512" s="73" t="s">
        <v>2967</v>
      </c>
      <c r="H512" s="73" t="s">
        <v>86</v>
      </c>
      <c r="I512" s="73" t="s">
        <v>1265</v>
      </c>
      <c r="J512" s="73" t="s">
        <v>318</v>
      </c>
      <c r="K512" s="73" t="s">
        <v>382</v>
      </c>
      <c r="L512" s="73" t="s">
        <v>383</v>
      </c>
      <c r="M512" s="73" t="s">
        <v>388</v>
      </c>
      <c r="N512" s="73" t="s">
        <v>44</v>
      </c>
      <c r="O512" s="73" t="s">
        <v>385</v>
      </c>
      <c r="P512" s="73" t="s">
        <v>907</v>
      </c>
      <c r="Q512" s="73" t="s">
        <v>1033</v>
      </c>
      <c r="R512" s="73" t="s">
        <v>86</v>
      </c>
      <c r="V512" s="60" t="str">
        <f>W512&amp;H512</f>
        <v>ADVANCER W17007коричневый</v>
      </c>
      <c r="W512" s="60" t="str">
        <f>_xlfn.LET(_xlpm.TextCell,TEXT(G512,"###"),IF(_xlpm.TextCell&lt;&gt;"",IF(StyleSpaceSplit,IFERROR(IF(FIND(" ",_xlpm.TextCell)&gt;=1,MID(_xlpm.TextCell,1,FIND(" ",_xlpm.TextCell)-1),_xlpm.TextCell),_xlpm.TextCell),_xlpm.TextCell),""))</f>
        <v>ADVANCER W17007</v>
      </c>
      <c r="X512" s="60" t="str">
        <f>IF(A512&lt;&gt;"",IFERROR(IF(FIND(" ",G512)&gt;=1,MID(G512,FIND(" ",G512)+1,LEN(G512)),""),""),"")</f>
        <v>W17007</v>
      </c>
      <c r="AC512" s="51">
        <f>IFERROR(VALUE(MID($C512,1,2)),0)</f>
        <v>80</v>
      </c>
      <c r="AD512" s="44">
        <f>IFERROR(VALUE(MID($C512,4,3)),0)</f>
        <v>475</v>
      </c>
      <c r="AE512" s="51">
        <f>VALUE(RIGHT("00"&amp;AC512,2)&amp;RIGHT("000"&amp;AD512,3))</f>
        <v>80475</v>
      </c>
    </row>
    <row r="513" spans="1:31">
      <c r="A513" s="60" t="str">
        <f>IF(G513&amp;Q513&lt;&gt;"",W513&amp;Q513,"")</f>
        <v>ADVANCER W17007brown</v>
      </c>
      <c r="B513" s="60" t="str">
        <f>IF(C513&lt;&gt;"",LEFT(C513,9),"")</f>
        <v>80-475-14</v>
      </c>
      <c r="C513" s="73" t="s">
        <v>2973</v>
      </c>
      <c r="D513" s="73" t="s">
        <v>2966</v>
      </c>
      <c r="E513" s="73" t="s">
        <v>912</v>
      </c>
      <c r="F513" s="74">
        <v>61</v>
      </c>
      <c r="G513" s="73" t="s">
        <v>2967</v>
      </c>
      <c r="H513" s="73" t="s">
        <v>86</v>
      </c>
      <c r="I513" s="73" t="s">
        <v>1265</v>
      </c>
      <c r="J513" s="73" t="s">
        <v>318</v>
      </c>
      <c r="K513" s="73" t="s">
        <v>382</v>
      </c>
      <c r="L513" s="73" t="s">
        <v>383</v>
      </c>
      <c r="M513" s="73" t="s">
        <v>388</v>
      </c>
      <c r="N513" s="73" t="s">
        <v>44</v>
      </c>
      <c r="O513" s="73" t="s">
        <v>385</v>
      </c>
      <c r="P513" s="73" t="s">
        <v>907</v>
      </c>
      <c r="Q513" s="73" t="s">
        <v>1033</v>
      </c>
      <c r="R513" s="73" t="s">
        <v>86</v>
      </c>
      <c r="V513" s="60" t="str">
        <f>W513&amp;H513</f>
        <v>ADVANCER W17007коричневый</v>
      </c>
      <c r="W513" s="60" t="str">
        <f>_xlfn.LET(_xlpm.TextCell,TEXT(G513,"###"),IF(_xlpm.TextCell&lt;&gt;"",IF(StyleSpaceSplit,IFERROR(IF(FIND(" ",_xlpm.TextCell)&gt;=1,MID(_xlpm.TextCell,1,FIND(" ",_xlpm.TextCell)-1),_xlpm.TextCell),_xlpm.TextCell),_xlpm.TextCell),""))</f>
        <v>ADVANCER W17007</v>
      </c>
      <c r="X513" s="60" t="str">
        <f>IF(A513&lt;&gt;"",IFERROR(IF(FIND(" ",G513)&gt;=1,MID(G513,FIND(" ",G513)+1,LEN(G513)),""),""),"")</f>
        <v>W17007</v>
      </c>
      <c r="AC513" s="51">
        <f>IFERROR(VALUE(MID($C513,1,2)),0)</f>
        <v>80</v>
      </c>
      <c r="AD513" s="44">
        <f>IFERROR(VALUE(MID($C513,4,3)),0)</f>
        <v>475</v>
      </c>
      <c r="AE513" s="51">
        <f>VALUE(RIGHT("00"&amp;AC513,2)&amp;RIGHT("000"&amp;AD513,3))</f>
        <v>80475</v>
      </c>
    </row>
    <row r="514" spans="1:31">
      <c r="A514" s="60" t="str">
        <f>IF(G514&amp;Q514&lt;&gt;"",W514&amp;Q514,"")</f>
        <v>ADVANCER W17010green</v>
      </c>
      <c r="B514" s="60" t="str">
        <f>IF(C514&lt;&gt;"",LEFT(C514,9),"")</f>
        <v>80-291-11</v>
      </c>
      <c r="C514" s="73" t="s">
        <v>1346</v>
      </c>
      <c r="D514" s="73" t="s">
        <v>1347</v>
      </c>
      <c r="E514" s="73" t="s">
        <v>910</v>
      </c>
      <c r="F514" s="74">
        <v>59</v>
      </c>
      <c r="G514" s="73" t="s">
        <v>1348</v>
      </c>
      <c r="H514" s="73" t="s">
        <v>60</v>
      </c>
      <c r="I514" s="73" t="s">
        <v>1349</v>
      </c>
      <c r="J514" s="73" t="s">
        <v>318</v>
      </c>
      <c r="K514" s="73" t="s">
        <v>382</v>
      </c>
      <c r="L514" s="73" t="s">
        <v>383</v>
      </c>
      <c r="M514" s="73" t="s">
        <v>388</v>
      </c>
      <c r="N514" s="73" t="s">
        <v>44</v>
      </c>
      <c r="O514" s="73" t="s">
        <v>385</v>
      </c>
      <c r="P514" s="73" t="s">
        <v>907</v>
      </c>
      <c r="Q514" s="73" t="s">
        <v>990</v>
      </c>
      <c r="R514" s="73" t="s">
        <v>60</v>
      </c>
      <c r="V514" s="60" t="str">
        <f>W514&amp;H514</f>
        <v>ADVANCER W17010зеленый</v>
      </c>
      <c r="W514" s="60" t="str">
        <f>_xlfn.LET(_xlpm.TextCell,TEXT(G514,"###"),IF(_xlpm.TextCell&lt;&gt;"",IF(StyleSpaceSplit,IFERROR(IF(FIND(" ",_xlpm.TextCell)&gt;=1,MID(_xlpm.TextCell,1,FIND(" ",_xlpm.TextCell)-1),_xlpm.TextCell),_xlpm.TextCell),_xlpm.TextCell),""))</f>
        <v>ADVANCER W17010</v>
      </c>
      <c r="X514" s="60" t="str">
        <f>IF(A514&lt;&gt;"",IFERROR(IF(FIND(" ",G514)&gt;=1,MID(G514,FIND(" ",G514)+1,LEN(G514)),""),""),"")</f>
        <v>W17010</v>
      </c>
      <c r="AC514" s="51">
        <f>IFERROR(VALUE(MID($C514,1,2)),0)</f>
        <v>80</v>
      </c>
      <c r="AD514" s="44">
        <f>IFERROR(VALUE(MID($C514,4,3)),0)</f>
        <v>291</v>
      </c>
      <c r="AE514" s="51">
        <f>VALUE(RIGHT("00"&amp;AC514,2)&amp;RIGHT("000"&amp;AD514,3))</f>
        <v>80291</v>
      </c>
    </row>
    <row r="515" spans="1:31">
      <c r="A515" s="60" t="str">
        <f>IF(G515&amp;Q515&lt;&gt;"",W515&amp;Q515,"")</f>
        <v>ALBORANbrown</v>
      </c>
      <c r="B515" s="60" t="str">
        <f>IF(C515&lt;&gt;"",LEFT(C515,9),"")</f>
        <v>80-802-14</v>
      </c>
      <c r="C515" s="73" t="s">
        <v>5677</v>
      </c>
      <c r="D515" s="73" t="s">
        <v>5678</v>
      </c>
      <c r="E515" s="73" t="s">
        <v>915</v>
      </c>
      <c r="F515" s="74">
        <v>56</v>
      </c>
      <c r="G515" s="73" t="s">
        <v>4798</v>
      </c>
      <c r="H515" s="73" t="s">
        <v>168</v>
      </c>
      <c r="I515" s="73" t="s">
        <v>1265</v>
      </c>
      <c r="J515" s="73" t="s">
        <v>318</v>
      </c>
      <c r="K515" s="73" t="s">
        <v>382</v>
      </c>
      <c r="L515" s="73" t="s">
        <v>383</v>
      </c>
      <c r="M515" s="73" t="s">
        <v>388</v>
      </c>
      <c r="N515" s="73" t="s">
        <v>44</v>
      </c>
      <c r="O515" s="73" t="s">
        <v>385</v>
      </c>
      <c r="P515" s="73" t="s">
        <v>907</v>
      </c>
      <c r="Q515" s="73" t="s">
        <v>1033</v>
      </c>
      <c r="R515" s="73" t="s">
        <v>86</v>
      </c>
      <c r="V515" s="60" t="str">
        <f>W515&amp;H515</f>
        <v>ALBORANкоричневый / зеленый</v>
      </c>
      <c r="W515" s="60" t="str">
        <f>_xlfn.LET(_xlpm.TextCell,TEXT(G515,"###"),IF(_xlpm.TextCell&lt;&gt;"",IF(StyleSpaceSplit,IFERROR(IF(FIND(" ",_xlpm.TextCell)&gt;=1,MID(_xlpm.TextCell,1,FIND(" ",_xlpm.TextCell)-1),_xlpm.TextCell),_xlpm.TextCell),_xlpm.TextCell),""))</f>
        <v>ALBORAN</v>
      </c>
      <c r="X515" s="60" t="str">
        <f>IF(A515&lt;&gt;"",IFERROR(IF(FIND(" ",G515)&gt;=1,MID(G515,FIND(" ",G515)+1,LEN(G515)),""),""),"")</f>
        <v/>
      </c>
      <c r="AC515" s="51">
        <f>IFERROR(VALUE(MID($C515,1,2)),0)</f>
        <v>80</v>
      </c>
      <c r="AD515" s="44">
        <f>IFERROR(VALUE(MID($C515,4,3)),0)</f>
        <v>802</v>
      </c>
      <c r="AE515" s="51">
        <f>VALUE(RIGHT("00"&amp;AC515,2)&amp;RIGHT("000"&amp;AD515,3))</f>
        <v>80802</v>
      </c>
    </row>
    <row r="516" spans="1:31">
      <c r="A516" s="60" t="str">
        <f>IF(G516&amp;Q516&lt;&gt;"",W516&amp;Q516,"")</f>
        <v>ALBORANbrown</v>
      </c>
      <c r="B516" s="60" t="str">
        <f>IF(C516&lt;&gt;"",LEFT(C516,9),"")</f>
        <v>80-802-14</v>
      </c>
      <c r="C516" s="73" t="s">
        <v>5679</v>
      </c>
      <c r="D516" s="73" t="s">
        <v>5678</v>
      </c>
      <c r="E516" s="73" t="s">
        <v>904</v>
      </c>
      <c r="F516" s="74">
        <v>57</v>
      </c>
      <c r="G516" s="73" t="s">
        <v>4798</v>
      </c>
      <c r="H516" s="73" t="s">
        <v>168</v>
      </c>
      <c r="I516" s="73" t="s">
        <v>1265</v>
      </c>
      <c r="J516" s="73" t="s">
        <v>318</v>
      </c>
      <c r="K516" s="73" t="s">
        <v>382</v>
      </c>
      <c r="L516" s="73" t="s">
        <v>383</v>
      </c>
      <c r="M516" s="73" t="s">
        <v>388</v>
      </c>
      <c r="N516" s="73" t="s">
        <v>44</v>
      </c>
      <c r="O516" s="73" t="s">
        <v>385</v>
      </c>
      <c r="P516" s="73" t="s">
        <v>907</v>
      </c>
      <c r="Q516" s="73" t="s">
        <v>1033</v>
      </c>
      <c r="R516" s="73" t="s">
        <v>86</v>
      </c>
      <c r="V516" s="60" t="str">
        <f>W516&amp;H516</f>
        <v>ALBORANкоричневый / зеленый</v>
      </c>
      <c r="W516" s="60" t="str">
        <f>_xlfn.LET(_xlpm.TextCell,TEXT(G516,"###"),IF(_xlpm.TextCell&lt;&gt;"",IF(StyleSpaceSplit,IFERROR(IF(FIND(" ",_xlpm.TextCell)&gt;=1,MID(_xlpm.TextCell,1,FIND(" ",_xlpm.TextCell)-1),_xlpm.TextCell),_xlpm.TextCell),_xlpm.TextCell),""))</f>
        <v>ALBORAN</v>
      </c>
      <c r="X516" s="60" t="str">
        <f>IF(A516&lt;&gt;"",IFERROR(IF(FIND(" ",G516)&gt;=1,MID(G516,FIND(" ",G516)+1,LEN(G516)),""),""),"")</f>
        <v/>
      </c>
      <c r="AC516" s="51">
        <f>IFERROR(VALUE(MID($C516,1,2)),0)</f>
        <v>80</v>
      </c>
      <c r="AD516" s="44">
        <f>IFERROR(VALUE(MID($C516,4,3)),0)</f>
        <v>802</v>
      </c>
      <c r="AE516" s="51">
        <f>VALUE(RIGHT("00"&amp;AC516,2)&amp;RIGHT("000"&amp;AD516,3))</f>
        <v>80802</v>
      </c>
    </row>
    <row r="517" spans="1:31">
      <c r="A517" s="60" t="str">
        <f>IF(G517&amp;Q517&lt;&gt;"",W517&amp;Q517,"")</f>
        <v>ALBORANbrown</v>
      </c>
      <c r="B517" s="60" t="str">
        <f>IF(C517&lt;&gt;"",LEFT(C517,9),"")</f>
        <v>80-802-14</v>
      </c>
      <c r="C517" s="73" t="s">
        <v>5680</v>
      </c>
      <c r="D517" s="73" t="s">
        <v>5678</v>
      </c>
      <c r="E517" s="73" t="s">
        <v>920</v>
      </c>
      <c r="F517" s="74">
        <v>58</v>
      </c>
      <c r="G517" s="73" t="s">
        <v>4798</v>
      </c>
      <c r="H517" s="73" t="s">
        <v>168</v>
      </c>
      <c r="I517" s="73" t="s">
        <v>1265</v>
      </c>
      <c r="J517" s="73" t="s">
        <v>318</v>
      </c>
      <c r="K517" s="73" t="s">
        <v>382</v>
      </c>
      <c r="L517" s="73" t="s">
        <v>383</v>
      </c>
      <c r="M517" s="73" t="s">
        <v>388</v>
      </c>
      <c r="N517" s="73" t="s">
        <v>44</v>
      </c>
      <c r="O517" s="73" t="s">
        <v>385</v>
      </c>
      <c r="P517" s="73" t="s">
        <v>907</v>
      </c>
      <c r="Q517" s="73" t="s">
        <v>1033</v>
      </c>
      <c r="R517" s="73" t="s">
        <v>86</v>
      </c>
      <c r="V517" s="60" t="str">
        <f>W517&amp;H517</f>
        <v>ALBORANкоричневый / зеленый</v>
      </c>
      <c r="W517" s="60" t="str">
        <f>_xlfn.LET(_xlpm.TextCell,TEXT(G517,"###"),IF(_xlpm.TextCell&lt;&gt;"",IF(StyleSpaceSplit,IFERROR(IF(FIND(" ",_xlpm.TextCell)&gt;=1,MID(_xlpm.TextCell,1,FIND(" ",_xlpm.TextCell)-1),_xlpm.TextCell),_xlpm.TextCell),_xlpm.TextCell),""))</f>
        <v>ALBORAN</v>
      </c>
      <c r="X517" s="60" t="str">
        <f>IF(A517&lt;&gt;"",IFERROR(IF(FIND(" ",G517)&gt;=1,MID(G517,FIND(" ",G517)+1,LEN(G517)),""),""),"")</f>
        <v/>
      </c>
      <c r="AC517" s="51">
        <f>IFERROR(VALUE(MID($C517,1,2)),0)</f>
        <v>80</v>
      </c>
      <c r="AD517" s="44">
        <f>IFERROR(VALUE(MID($C517,4,3)),0)</f>
        <v>802</v>
      </c>
      <c r="AE517" s="51">
        <f>VALUE(RIGHT("00"&amp;AC517,2)&amp;RIGHT("000"&amp;AD517,3))</f>
        <v>80802</v>
      </c>
    </row>
    <row r="518" spans="1:31">
      <c r="A518" s="60" t="str">
        <f>IF(G518&amp;Q518&lt;&gt;"",W518&amp;Q518,"")</f>
        <v>ALBORANbrown</v>
      </c>
      <c r="B518" s="60" t="str">
        <f>IF(C518&lt;&gt;"",LEFT(C518,9),"")</f>
        <v>80-802-14</v>
      </c>
      <c r="C518" s="73" t="s">
        <v>5681</v>
      </c>
      <c r="D518" s="73" t="s">
        <v>5678</v>
      </c>
      <c r="E518" s="73" t="s">
        <v>910</v>
      </c>
      <c r="F518" s="74">
        <v>59</v>
      </c>
      <c r="G518" s="73" t="s">
        <v>4798</v>
      </c>
      <c r="H518" s="73" t="s">
        <v>168</v>
      </c>
      <c r="I518" s="73" t="s">
        <v>1265</v>
      </c>
      <c r="J518" s="73" t="s">
        <v>318</v>
      </c>
      <c r="K518" s="73" t="s">
        <v>382</v>
      </c>
      <c r="L518" s="73" t="s">
        <v>383</v>
      </c>
      <c r="M518" s="73" t="s">
        <v>388</v>
      </c>
      <c r="N518" s="73" t="s">
        <v>44</v>
      </c>
      <c r="O518" s="73" t="s">
        <v>385</v>
      </c>
      <c r="P518" s="73" t="s">
        <v>907</v>
      </c>
      <c r="Q518" s="73" t="s">
        <v>1033</v>
      </c>
      <c r="R518" s="73" t="s">
        <v>86</v>
      </c>
      <c r="V518" s="60" t="str">
        <f>W518&amp;H518</f>
        <v>ALBORANкоричневый / зеленый</v>
      </c>
      <c r="W518" s="60" t="str">
        <f>_xlfn.LET(_xlpm.TextCell,TEXT(G518,"###"),IF(_xlpm.TextCell&lt;&gt;"",IF(StyleSpaceSplit,IFERROR(IF(FIND(" ",_xlpm.TextCell)&gt;=1,MID(_xlpm.TextCell,1,FIND(" ",_xlpm.TextCell)-1),_xlpm.TextCell),_xlpm.TextCell),_xlpm.TextCell),""))</f>
        <v>ALBORAN</v>
      </c>
      <c r="X518" s="60" t="str">
        <f>IF(A518&lt;&gt;"",IFERROR(IF(FIND(" ",G518)&gt;=1,MID(G518,FIND(" ",G518)+1,LEN(G518)),""),""),"")</f>
        <v/>
      </c>
      <c r="AC518" s="51">
        <f>IFERROR(VALUE(MID($C518,1,2)),0)</f>
        <v>80</v>
      </c>
      <c r="AD518" s="44">
        <f>IFERROR(VALUE(MID($C518,4,3)),0)</f>
        <v>802</v>
      </c>
      <c r="AE518" s="51">
        <f>VALUE(RIGHT("00"&amp;AC518,2)&amp;RIGHT("000"&amp;AD518,3))</f>
        <v>80802</v>
      </c>
    </row>
    <row r="519" spans="1:31">
      <c r="A519" s="60" t="str">
        <f>IF(G519&amp;Q519&lt;&gt;"",W519&amp;Q519,"")</f>
        <v>ALBORANbrown</v>
      </c>
      <c r="B519" s="60" t="str">
        <f>IF(C519&lt;&gt;"",LEFT(C519,9),"")</f>
        <v>80-802-14</v>
      </c>
      <c r="C519" s="73" t="s">
        <v>5682</v>
      </c>
      <c r="D519" s="73" t="s">
        <v>5678</v>
      </c>
      <c r="E519" s="73" t="s">
        <v>922</v>
      </c>
      <c r="F519" s="74">
        <v>60</v>
      </c>
      <c r="G519" s="73" t="s">
        <v>4798</v>
      </c>
      <c r="H519" s="73" t="s">
        <v>168</v>
      </c>
      <c r="I519" s="73" t="s">
        <v>1265</v>
      </c>
      <c r="J519" s="73" t="s">
        <v>318</v>
      </c>
      <c r="K519" s="73" t="s">
        <v>382</v>
      </c>
      <c r="L519" s="73" t="s">
        <v>383</v>
      </c>
      <c r="M519" s="73" t="s">
        <v>388</v>
      </c>
      <c r="N519" s="73" t="s">
        <v>44</v>
      </c>
      <c r="O519" s="73" t="s">
        <v>385</v>
      </c>
      <c r="P519" s="73" t="s">
        <v>907</v>
      </c>
      <c r="Q519" s="73" t="s">
        <v>1033</v>
      </c>
      <c r="R519" s="73" t="s">
        <v>86</v>
      </c>
      <c r="V519" s="60" t="str">
        <f>W519&amp;H519</f>
        <v>ALBORANкоричневый / зеленый</v>
      </c>
      <c r="W519" s="60" t="str">
        <f>_xlfn.LET(_xlpm.TextCell,TEXT(G519,"###"),IF(_xlpm.TextCell&lt;&gt;"",IF(StyleSpaceSplit,IFERROR(IF(FIND(" ",_xlpm.TextCell)&gt;=1,MID(_xlpm.TextCell,1,FIND(" ",_xlpm.TextCell)-1),_xlpm.TextCell),_xlpm.TextCell),_xlpm.TextCell),""))</f>
        <v>ALBORAN</v>
      </c>
      <c r="X519" s="60" t="str">
        <f>IF(A519&lt;&gt;"",IFERROR(IF(FIND(" ",G519)&gt;=1,MID(G519,FIND(" ",G519)+1,LEN(G519)),""),""),"")</f>
        <v/>
      </c>
      <c r="AC519" s="51">
        <f>IFERROR(VALUE(MID($C519,1,2)),0)</f>
        <v>80</v>
      </c>
      <c r="AD519" s="44">
        <f>IFERROR(VALUE(MID($C519,4,3)),0)</f>
        <v>802</v>
      </c>
      <c r="AE519" s="51">
        <f>VALUE(RIGHT("00"&amp;AC519,2)&amp;RIGHT("000"&amp;AD519,3))</f>
        <v>80802</v>
      </c>
    </row>
    <row r="520" spans="1:31">
      <c r="A520" s="60" t="str">
        <f>IF(G520&amp;Q520&lt;&gt;"",W520&amp;Q520,"")</f>
        <v>ALBORANbrown</v>
      </c>
      <c r="B520" s="60" t="str">
        <f>IF(C520&lt;&gt;"",LEFT(C520,9),"")</f>
        <v>80-802-14</v>
      </c>
      <c r="C520" s="73" t="s">
        <v>5683</v>
      </c>
      <c r="D520" s="73" t="s">
        <v>5678</v>
      </c>
      <c r="E520" s="73" t="s">
        <v>912</v>
      </c>
      <c r="F520" s="74">
        <v>61</v>
      </c>
      <c r="G520" s="73" t="s">
        <v>4798</v>
      </c>
      <c r="H520" s="73" t="s">
        <v>168</v>
      </c>
      <c r="I520" s="73" t="s">
        <v>1265</v>
      </c>
      <c r="J520" s="73" t="s">
        <v>318</v>
      </c>
      <c r="K520" s="73" t="s">
        <v>382</v>
      </c>
      <c r="L520" s="73" t="s">
        <v>383</v>
      </c>
      <c r="M520" s="73" t="s">
        <v>388</v>
      </c>
      <c r="N520" s="73" t="s">
        <v>44</v>
      </c>
      <c r="O520" s="73" t="s">
        <v>385</v>
      </c>
      <c r="P520" s="73" t="s">
        <v>907</v>
      </c>
      <c r="Q520" s="73" t="s">
        <v>1033</v>
      </c>
      <c r="R520" s="73" t="s">
        <v>86</v>
      </c>
      <c r="V520" s="60" t="str">
        <f>W520&amp;H520</f>
        <v>ALBORANкоричневый / зеленый</v>
      </c>
      <c r="W520" s="60" t="str">
        <f>_xlfn.LET(_xlpm.TextCell,TEXT(G520,"###"),IF(_xlpm.TextCell&lt;&gt;"",IF(StyleSpaceSplit,IFERROR(IF(FIND(" ",_xlpm.TextCell)&gt;=1,MID(_xlpm.TextCell,1,FIND(" ",_xlpm.TextCell)-1),_xlpm.TextCell),_xlpm.TextCell),_xlpm.TextCell),""))</f>
        <v>ALBORAN</v>
      </c>
      <c r="X520" s="60" t="str">
        <f>IF(A520&lt;&gt;"",IFERROR(IF(FIND(" ",G520)&gt;=1,MID(G520,FIND(" ",G520)+1,LEN(G520)),""),""),"")</f>
        <v/>
      </c>
      <c r="AC520" s="51">
        <f>IFERROR(VALUE(MID($C520,1,2)),0)</f>
        <v>80</v>
      </c>
      <c r="AD520" s="44">
        <f>IFERROR(VALUE(MID($C520,4,3)),0)</f>
        <v>802</v>
      </c>
      <c r="AE520" s="51">
        <f>VALUE(RIGHT("00"&amp;AC520,2)&amp;RIGHT("000"&amp;AD520,3))</f>
        <v>80802</v>
      </c>
    </row>
    <row r="521" spans="1:31">
      <c r="A521" s="60" t="str">
        <f>IF(G521&amp;Q521&lt;&gt;"",W521&amp;Q521,"")</f>
        <v>ALBORANred</v>
      </c>
      <c r="B521" s="60" t="str">
        <f>IF(C521&lt;&gt;"",LEFT(C521,9),"")</f>
        <v>80-802-18</v>
      </c>
      <c r="C521" s="73" t="s">
        <v>4796</v>
      </c>
      <c r="D521" s="73" t="s">
        <v>4797</v>
      </c>
      <c r="E521" s="73" t="s">
        <v>920</v>
      </c>
      <c r="F521" s="74">
        <v>58</v>
      </c>
      <c r="G521" s="73" t="s">
        <v>4798</v>
      </c>
      <c r="H521" s="73" t="s">
        <v>185</v>
      </c>
      <c r="I521" s="73" t="s">
        <v>1265</v>
      </c>
      <c r="J521" s="73" t="s">
        <v>318</v>
      </c>
      <c r="K521" s="73" t="s">
        <v>382</v>
      </c>
      <c r="L521" s="73" t="s">
        <v>383</v>
      </c>
      <c r="M521" s="73" t="s">
        <v>388</v>
      </c>
      <c r="N521" s="73" t="s">
        <v>44</v>
      </c>
      <c r="O521" s="73" t="s">
        <v>385</v>
      </c>
      <c r="P521" s="73" t="s">
        <v>907</v>
      </c>
      <c r="Q521" s="73" t="s">
        <v>969</v>
      </c>
      <c r="R521" s="73" t="s">
        <v>71</v>
      </c>
      <c r="V521" s="60" t="str">
        <f>W521&amp;H521</f>
        <v>ALBORANкрасный / синий</v>
      </c>
      <c r="W521" s="60" t="str">
        <f>_xlfn.LET(_xlpm.TextCell,TEXT(G521,"###"),IF(_xlpm.TextCell&lt;&gt;"",IF(StyleSpaceSplit,IFERROR(IF(FIND(" ",_xlpm.TextCell)&gt;=1,MID(_xlpm.TextCell,1,FIND(" ",_xlpm.TextCell)-1),_xlpm.TextCell),_xlpm.TextCell),_xlpm.TextCell),""))</f>
        <v>ALBORAN</v>
      </c>
      <c r="X521" s="60" t="str">
        <f>IF(A521&lt;&gt;"",IFERROR(IF(FIND(" ",G521)&gt;=1,MID(G521,FIND(" ",G521)+1,LEN(G521)),""),""),"")</f>
        <v/>
      </c>
      <c r="AC521" s="51">
        <f>IFERROR(VALUE(MID($C521,1,2)),0)</f>
        <v>80</v>
      </c>
      <c r="AD521" s="44">
        <f>IFERROR(VALUE(MID($C521,4,3)),0)</f>
        <v>802</v>
      </c>
      <c r="AE521" s="51">
        <f>VALUE(RIGHT("00"&amp;AC521,2)&amp;RIGHT("000"&amp;AD521,3))</f>
        <v>80802</v>
      </c>
    </row>
    <row r="522" spans="1:31">
      <c r="A522" s="60" t="str">
        <f>IF(G522&amp;Q522&lt;&gt;"",W522&amp;Q522,"")</f>
        <v>ALISTERblack</v>
      </c>
      <c r="B522" s="60" t="str">
        <f>IF(C522&lt;&gt;"",LEFT(C522,9),"")</f>
        <v>80-004-09</v>
      </c>
      <c r="C522" s="73" t="s">
        <v>7197</v>
      </c>
      <c r="D522" s="73" t="s">
        <v>7198</v>
      </c>
      <c r="E522" s="73" t="s">
        <v>920</v>
      </c>
      <c r="F522" s="74">
        <v>58</v>
      </c>
      <c r="G522" s="73" t="s">
        <v>7199</v>
      </c>
      <c r="H522" s="73" t="s">
        <v>53</v>
      </c>
      <c r="I522" s="73" t="s">
        <v>1179</v>
      </c>
      <c r="J522" s="73" t="s">
        <v>320</v>
      </c>
      <c r="K522" s="73" t="s">
        <v>382</v>
      </c>
      <c r="L522" s="73" t="s">
        <v>383</v>
      </c>
      <c r="M522" s="73" t="s">
        <v>388</v>
      </c>
      <c r="N522" s="73" t="s">
        <v>44</v>
      </c>
      <c r="O522" s="73" t="s">
        <v>385</v>
      </c>
      <c r="P522" s="73" t="s">
        <v>907</v>
      </c>
      <c r="Q522" s="73" t="s">
        <v>928</v>
      </c>
      <c r="R522" s="73" t="s">
        <v>53</v>
      </c>
      <c r="V522" s="60" t="str">
        <f>W522&amp;H522</f>
        <v>ALISTERчерный</v>
      </c>
      <c r="W522" s="60" t="str">
        <f>_xlfn.LET(_xlpm.TextCell,TEXT(G522,"###"),IF(_xlpm.TextCell&lt;&gt;"",IF(StyleSpaceSplit,IFERROR(IF(FIND(" ",_xlpm.TextCell)&gt;=1,MID(_xlpm.TextCell,1,FIND(" ",_xlpm.TextCell)-1),_xlpm.TextCell),_xlpm.TextCell),_xlpm.TextCell),""))</f>
        <v>ALISTER</v>
      </c>
      <c r="X522" s="60" t="str">
        <f>IF(A522&lt;&gt;"",IFERROR(IF(FIND(" ",G522)&gt;=1,MID(G522,FIND(" ",G522)+1,LEN(G522)),""),""),"")</f>
        <v/>
      </c>
      <c r="AC522" s="51">
        <f>IFERROR(VALUE(MID($C522,1,2)),0)</f>
        <v>80</v>
      </c>
      <c r="AD522" s="44">
        <f>IFERROR(VALUE(MID($C522,4,3)),0)</f>
        <v>4</v>
      </c>
      <c r="AE522" s="51">
        <f>VALUE(RIGHT("00"&amp;AC522,2)&amp;RIGHT("000"&amp;AD522,3))</f>
        <v>80004</v>
      </c>
    </row>
    <row r="523" spans="1:31">
      <c r="A523" s="60" t="str">
        <f>IF(G523&amp;Q523&lt;&gt;"",W523&amp;Q523,"")</f>
        <v>ALISTERblack</v>
      </c>
      <c r="B523" s="60" t="str">
        <f>IF(C523&lt;&gt;"",LEFT(C523,9),"")</f>
        <v>80-004-09</v>
      </c>
      <c r="C523" s="73" t="s">
        <v>7200</v>
      </c>
      <c r="D523" s="73" t="s">
        <v>7198</v>
      </c>
      <c r="E523" s="73" t="s">
        <v>904</v>
      </c>
      <c r="F523" s="74">
        <v>57</v>
      </c>
      <c r="G523" s="73" t="s">
        <v>7199</v>
      </c>
      <c r="H523" s="73" t="s">
        <v>53</v>
      </c>
      <c r="I523" s="73" t="s">
        <v>1179</v>
      </c>
      <c r="J523" s="73" t="s">
        <v>320</v>
      </c>
      <c r="K523" s="73" t="s">
        <v>382</v>
      </c>
      <c r="L523" s="73" t="s">
        <v>383</v>
      </c>
      <c r="M523" s="73" t="s">
        <v>388</v>
      </c>
      <c r="N523" s="73" t="s">
        <v>44</v>
      </c>
      <c r="O523" s="73" t="s">
        <v>385</v>
      </c>
      <c r="P523" s="73" t="s">
        <v>907</v>
      </c>
      <c r="Q523" s="73" t="s">
        <v>928</v>
      </c>
      <c r="R523" s="73" t="s">
        <v>53</v>
      </c>
      <c r="V523" s="60" t="str">
        <f>W523&amp;H523</f>
        <v>ALISTERчерный</v>
      </c>
      <c r="W523" s="60" t="str">
        <f>_xlfn.LET(_xlpm.TextCell,TEXT(G523,"###"),IF(_xlpm.TextCell&lt;&gt;"",IF(StyleSpaceSplit,IFERROR(IF(FIND(" ",_xlpm.TextCell)&gt;=1,MID(_xlpm.TextCell,1,FIND(" ",_xlpm.TextCell)-1),_xlpm.TextCell),_xlpm.TextCell),_xlpm.TextCell),""))</f>
        <v>ALISTER</v>
      </c>
      <c r="X523" s="60" t="str">
        <f>IF(A523&lt;&gt;"",IFERROR(IF(FIND(" ",G523)&gt;=1,MID(G523,FIND(" ",G523)+1,LEN(G523)),""),""),"")</f>
        <v/>
      </c>
      <c r="AC523" s="51">
        <f>IFERROR(VALUE(MID($C523,1,2)),0)</f>
        <v>80</v>
      </c>
      <c r="AD523" s="44">
        <f>IFERROR(VALUE(MID($C523,4,3)),0)</f>
        <v>4</v>
      </c>
      <c r="AE523" s="51">
        <f>VALUE(RIGHT("00"&amp;AC523,2)&amp;RIGHT("000"&amp;AD523,3))</f>
        <v>80004</v>
      </c>
    </row>
    <row r="524" spans="1:31">
      <c r="A524" s="60" t="str">
        <f>IF(G524&amp;Q524&lt;&gt;"",W524&amp;Q524,"")</f>
        <v>ANDAMANred</v>
      </c>
      <c r="B524" s="60" t="str">
        <f>IF(C524&lt;&gt;"",LEFT(C524,9),"")</f>
        <v>81-028-12</v>
      </c>
      <c r="C524" s="73" t="s">
        <v>6473</v>
      </c>
      <c r="D524" s="73" t="s">
        <v>6474</v>
      </c>
      <c r="E524" s="73" t="s">
        <v>915</v>
      </c>
      <c r="F524" s="74">
        <v>56</v>
      </c>
      <c r="G524" s="73" t="s">
        <v>6458</v>
      </c>
      <c r="H524" s="73" t="s">
        <v>124</v>
      </c>
      <c r="I524" s="73" t="s">
        <v>2835</v>
      </c>
      <c r="J524" s="73" t="s">
        <v>320</v>
      </c>
      <c r="K524" s="73" t="s">
        <v>390</v>
      </c>
      <c r="L524" s="73" t="s">
        <v>383</v>
      </c>
      <c r="M524" s="73" t="s">
        <v>384</v>
      </c>
      <c r="N524" s="73" t="s">
        <v>37</v>
      </c>
      <c r="O524" s="73" t="s">
        <v>385</v>
      </c>
      <c r="P524" s="73" t="s">
        <v>907</v>
      </c>
      <c r="Q524" s="73" t="s">
        <v>969</v>
      </c>
      <c r="R524" s="73" t="s">
        <v>121</v>
      </c>
      <c r="V524" s="60" t="str">
        <f>W524&amp;H524</f>
        <v>ANDAMANбордовый / синий</v>
      </c>
      <c r="W524" s="60" t="str">
        <f>_xlfn.LET(_xlpm.TextCell,TEXT(G524,"###"),IF(_xlpm.TextCell&lt;&gt;"",IF(StyleSpaceSplit,IFERROR(IF(FIND(" ",_xlpm.TextCell)&gt;=1,MID(_xlpm.TextCell,1,FIND(" ",_xlpm.TextCell)-1),_xlpm.TextCell),_xlpm.TextCell),_xlpm.TextCell),""))</f>
        <v>ANDAMAN</v>
      </c>
      <c r="X524" s="60" t="str">
        <f>IF(A524&lt;&gt;"",IFERROR(IF(FIND(" ",G524)&gt;=1,MID(G524,FIND(" ",G524)+1,LEN(G524)),""),""),"")</f>
        <v/>
      </c>
      <c r="AC524" s="51">
        <f>IFERROR(VALUE(MID($C524,1,2)),0)</f>
        <v>81</v>
      </c>
      <c r="AD524" s="44">
        <f>IFERROR(VALUE(MID($C524,4,3)),0)</f>
        <v>28</v>
      </c>
      <c r="AE524" s="51">
        <f>VALUE(RIGHT("00"&amp;AC524,2)&amp;RIGHT("000"&amp;AD524,3))</f>
        <v>81028</v>
      </c>
    </row>
    <row r="525" spans="1:31">
      <c r="A525" s="60" t="str">
        <f>IF(G525&amp;Q525&lt;&gt;"",W525&amp;Q525,"")</f>
        <v>ANDAMANred</v>
      </c>
      <c r="B525" s="60" t="str">
        <f>IF(C525&lt;&gt;"",LEFT(C525,9),"")</f>
        <v>81-028-12</v>
      </c>
      <c r="C525" s="73" t="s">
        <v>6475</v>
      </c>
      <c r="D525" s="73" t="s">
        <v>6474</v>
      </c>
      <c r="E525" s="73" t="s">
        <v>904</v>
      </c>
      <c r="F525" s="74">
        <v>57</v>
      </c>
      <c r="G525" s="73" t="s">
        <v>6458</v>
      </c>
      <c r="H525" s="73" t="s">
        <v>124</v>
      </c>
      <c r="I525" s="73" t="s">
        <v>2835</v>
      </c>
      <c r="J525" s="73" t="s">
        <v>320</v>
      </c>
      <c r="K525" s="73" t="s">
        <v>390</v>
      </c>
      <c r="L525" s="73" t="s">
        <v>383</v>
      </c>
      <c r="M525" s="73" t="s">
        <v>384</v>
      </c>
      <c r="N525" s="73" t="s">
        <v>37</v>
      </c>
      <c r="O525" s="73" t="s">
        <v>385</v>
      </c>
      <c r="P525" s="73" t="s">
        <v>907</v>
      </c>
      <c r="Q525" s="73" t="s">
        <v>969</v>
      </c>
      <c r="R525" s="73" t="s">
        <v>121</v>
      </c>
      <c r="V525" s="60" t="str">
        <f>W525&amp;H525</f>
        <v>ANDAMANбордовый / синий</v>
      </c>
      <c r="W525" s="60" t="str">
        <f>_xlfn.LET(_xlpm.TextCell,TEXT(G525,"###"),IF(_xlpm.TextCell&lt;&gt;"",IF(StyleSpaceSplit,IFERROR(IF(FIND(" ",_xlpm.TextCell)&gt;=1,MID(_xlpm.TextCell,1,FIND(" ",_xlpm.TextCell)-1),_xlpm.TextCell),_xlpm.TextCell),_xlpm.TextCell),""))</f>
        <v>ANDAMAN</v>
      </c>
      <c r="X525" s="60" t="str">
        <f>IF(A525&lt;&gt;"",IFERROR(IF(FIND(" ",G525)&gt;=1,MID(G525,FIND(" ",G525)+1,LEN(G525)),""),""),"")</f>
        <v/>
      </c>
      <c r="AC525" s="51">
        <f>IFERROR(VALUE(MID($C525,1,2)),0)</f>
        <v>81</v>
      </c>
      <c r="AD525" s="44">
        <f>IFERROR(VALUE(MID($C525,4,3)),0)</f>
        <v>28</v>
      </c>
      <c r="AE525" s="51">
        <f>VALUE(RIGHT("00"&amp;AC525,2)&amp;RIGHT("000"&amp;AD525,3))</f>
        <v>81028</v>
      </c>
    </row>
    <row r="526" spans="1:31">
      <c r="A526" s="60" t="str">
        <f>IF(G526&amp;Q526&lt;&gt;"",W526&amp;Q526,"")</f>
        <v>ANDAMANred</v>
      </c>
      <c r="B526" s="60" t="str">
        <f>IF(C526&lt;&gt;"",LEFT(C526,9),"")</f>
        <v>81-028-12</v>
      </c>
      <c r="C526" s="73" t="s">
        <v>6476</v>
      </c>
      <c r="D526" s="73" t="s">
        <v>6474</v>
      </c>
      <c r="E526" s="73" t="s">
        <v>920</v>
      </c>
      <c r="F526" s="74">
        <v>58</v>
      </c>
      <c r="G526" s="73" t="s">
        <v>6458</v>
      </c>
      <c r="H526" s="73" t="s">
        <v>124</v>
      </c>
      <c r="I526" s="73" t="s">
        <v>2835</v>
      </c>
      <c r="J526" s="73" t="s">
        <v>320</v>
      </c>
      <c r="K526" s="73" t="s">
        <v>390</v>
      </c>
      <c r="L526" s="73" t="s">
        <v>383</v>
      </c>
      <c r="M526" s="73" t="s">
        <v>384</v>
      </c>
      <c r="N526" s="73" t="s">
        <v>37</v>
      </c>
      <c r="O526" s="73" t="s">
        <v>385</v>
      </c>
      <c r="P526" s="73" t="s">
        <v>907</v>
      </c>
      <c r="Q526" s="73" t="s">
        <v>969</v>
      </c>
      <c r="R526" s="73" t="s">
        <v>121</v>
      </c>
      <c r="V526" s="60" t="str">
        <f>W526&amp;H526</f>
        <v>ANDAMANбордовый / синий</v>
      </c>
      <c r="W526" s="60" t="str">
        <f>_xlfn.LET(_xlpm.TextCell,TEXT(G526,"###"),IF(_xlpm.TextCell&lt;&gt;"",IF(StyleSpaceSplit,IFERROR(IF(FIND(" ",_xlpm.TextCell)&gt;=1,MID(_xlpm.TextCell,1,FIND(" ",_xlpm.TextCell)-1),_xlpm.TextCell),_xlpm.TextCell),_xlpm.TextCell),""))</f>
        <v>ANDAMAN</v>
      </c>
      <c r="X526" s="60" t="str">
        <f>IF(A526&lt;&gt;"",IFERROR(IF(FIND(" ",G526)&gt;=1,MID(G526,FIND(" ",G526)+1,LEN(G526)),""),""),"")</f>
        <v/>
      </c>
      <c r="AC526" s="51">
        <f>IFERROR(VALUE(MID($C526,1,2)),0)</f>
        <v>81</v>
      </c>
      <c r="AD526" s="44">
        <f>IFERROR(VALUE(MID($C526,4,3)),0)</f>
        <v>28</v>
      </c>
      <c r="AE526" s="51">
        <f>VALUE(RIGHT("00"&amp;AC526,2)&amp;RIGHT("000"&amp;AD526,3))</f>
        <v>81028</v>
      </c>
    </row>
    <row r="527" spans="1:31">
      <c r="A527" s="60" t="str">
        <f>IF(G527&amp;Q527&lt;&gt;"",W527&amp;Q527,"")</f>
        <v>ANDAMANred</v>
      </c>
      <c r="B527" s="60" t="str">
        <f>IF(C527&lt;&gt;"",LEFT(C527,9),"")</f>
        <v>81-028-12</v>
      </c>
      <c r="C527" s="73" t="s">
        <v>6477</v>
      </c>
      <c r="D527" s="73" t="s">
        <v>6474</v>
      </c>
      <c r="E527" s="73" t="s">
        <v>910</v>
      </c>
      <c r="F527" s="74">
        <v>59</v>
      </c>
      <c r="G527" s="73" t="s">
        <v>6458</v>
      </c>
      <c r="H527" s="73" t="s">
        <v>124</v>
      </c>
      <c r="I527" s="73" t="s">
        <v>2835</v>
      </c>
      <c r="J527" s="73" t="s">
        <v>320</v>
      </c>
      <c r="K527" s="73" t="s">
        <v>390</v>
      </c>
      <c r="L527" s="73" t="s">
        <v>383</v>
      </c>
      <c r="M527" s="73" t="s">
        <v>384</v>
      </c>
      <c r="N527" s="73" t="s">
        <v>37</v>
      </c>
      <c r="O527" s="73" t="s">
        <v>385</v>
      </c>
      <c r="P527" s="73" t="s">
        <v>907</v>
      </c>
      <c r="Q527" s="73" t="s">
        <v>969</v>
      </c>
      <c r="R527" s="73" t="s">
        <v>121</v>
      </c>
      <c r="V527" s="60" t="str">
        <f>W527&amp;H527</f>
        <v>ANDAMANбордовый / синий</v>
      </c>
      <c r="W527" s="60" t="str">
        <f>_xlfn.LET(_xlpm.TextCell,TEXT(G527,"###"),IF(_xlpm.TextCell&lt;&gt;"",IF(StyleSpaceSplit,IFERROR(IF(FIND(" ",_xlpm.TextCell)&gt;=1,MID(_xlpm.TextCell,1,FIND(" ",_xlpm.TextCell)-1),_xlpm.TextCell),_xlpm.TextCell),_xlpm.TextCell),""))</f>
        <v>ANDAMAN</v>
      </c>
      <c r="X527" s="60" t="str">
        <f>IF(A527&lt;&gt;"",IFERROR(IF(FIND(" ",G527)&gt;=1,MID(G527,FIND(" ",G527)+1,LEN(G527)),""),""),"")</f>
        <v/>
      </c>
      <c r="AC527" s="51">
        <f>IFERROR(VALUE(MID($C527,1,2)),0)</f>
        <v>81</v>
      </c>
      <c r="AD527" s="44">
        <f>IFERROR(VALUE(MID($C527,4,3)),0)</f>
        <v>28</v>
      </c>
      <c r="AE527" s="51">
        <f>VALUE(RIGHT("00"&amp;AC527,2)&amp;RIGHT("000"&amp;AD527,3))</f>
        <v>81028</v>
      </c>
    </row>
    <row r="528" spans="1:31">
      <c r="A528" s="60" t="str">
        <f>IF(G528&amp;Q528&lt;&gt;"",W528&amp;Q528,"")</f>
        <v>ANDAMANred</v>
      </c>
      <c r="B528" s="60" t="str">
        <f>IF(C528&lt;&gt;"",LEFT(C528,9),"")</f>
        <v>81-028-12</v>
      </c>
      <c r="C528" s="73" t="s">
        <v>6478</v>
      </c>
      <c r="D528" s="73" t="s">
        <v>6474</v>
      </c>
      <c r="E528" s="73" t="s">
        <v>922</v>
      </c>
      <c r="F528" s="74">
        <v>60</v>
      </c>
      <c r="G528" s="73" t="s">
        <v>6458</v>
      </c>
      <c r="H528" s="73" t="s">
        <v>124</v>
      </c>
      <c r="I528" s="73" t="s">
        <v>2835</v>
      </c>
      <c r="J528" s="73" t="s">
        <v>320</v>
      </c>
      <c r="K528" s="73" t="s">
        <v>390</v>
      </c>
      <c r="L528" s="73" t="s">
        <v>383</v>
      </c>
      <c r="M528" s="73" t="s">
        <v>384</v>
      </c>
      <c r="N528" s="73" t="s">
        <v>37</v>
      </c>
      <c r="O528" s="73" t="s">
        <v>385</v>
      </c>
      <c r="P528" s="73" t="s">
        <v>907</v>
      </c>
      <c r="Q528" s="73" t="s">
        <v>969</v>
      </c>
      <c r="R528" s="73" t="s">
        <v>121</v>
      </c>
      <c r="V528" s="60" t="str">
        <f>W528&amp;H528</f>
        <v>ANDAMANбордовый / синий</v>
      </c>
      <c r="W528" s="60" t="str">
        <f>_xlfn.LET(_xlpm.TextCell,TEXT(G528,"###"),IF(_xlpm.TextCell&lt;&gt;"",IF(StyleSpaceSplit,IFERROR(IF(FIND(" ",_xlpm.TextCell)&gt;=1,MID(_xlpm.TextCell,1,FIND(" ",_xlpm.TextCell)-1),_xlpm.TextCell),_xlpm.TextCell),_xlpm.TextCell),""))</f>
        <v>ANDAMAN</v>
      </c>
      <c r="X528" s="60" t="str">
        <f>IF(A528&lt;&gt;"",IFERROR(IF(FIND(" ",G528)&gt;=1,MID(G528,FIND(" ",G528)+1,LEN(G528)),""),""),"")</f>
        <v/>
      </c>
      <c r="AC528" s="51">
        <f>IFERROR(VALUE(MID($C528,1,2)),0)</f>
        <v>81</v>
      </c>
      <c r="AD528" s="44">
        <f>IFERROR(VALUE(MID($C528,4,3)),0)</f>
        <v>28</v>
      </c>
      <c r="AE528" s="51">
        <f>VALUE(RIGHT("00"&amp;AC528,2)&amp;RIGHT("000"&amp;AD528,3))</f>
        <v>81028</v>
      </c>
    </row>
    <row r="529" spans="1:31">
      <c r="A529" s="60" t="str">
        <f>IF(G529&amp;Q529&lt;&gt;"",W529&amp;Q529,"")</f>
        <v>ANDAMANgreen</v>
      </c>
      <c r="B529" s="60" t="str">
        <f>IF(C529&lt;&gt;"",LEFT(C529,9),"")</f>
        <v>81-028-11</v>
      </c>
      <c r="C529" s="73" t="s">
        <v>6465</v>
      </c>
      <c r="D529" s="73" t="s">
        <v>6466</v>
      </c>
      <c r="E529" s="73" t="s">
        <v>956</v>
      </c>
      <c r="F529" s="74">
        <v>55</v>
      </c>
      <c r="G529" s="73" t="s">
        <v>6458</v>
      </c>
      <c r="H529" s="73" t="s">
        <v>60</v>
      </c>
      <c r="I529" s="73" t="s">
        <v>2835</v>
      </c>
      <c r="J529" s="73" t="s">
        <v>320</v>
      </c>
      <c r="K529" s="73" t="s">
        <v>390</v>
      </c>
      <c r="L529" s="73" t="s">
        <v>383</v>
      </c>
      <c r="M529" s="73" t="s">
        <v>384</v>
      </c>
      <c r="N529" s="73" t="s">
        <v>37</v>
      </c>
      <c r="O529" s="73" t="s">
        <v>385</v>
      </c>
      <c r="P529" s="73" t="s">
        <v>907</v>
      </c>
      <c r="Q529" s="73" t="s">
        <v>990</v>
      </c>
      <c r="R529" s="73" t="s">
        <v>60</v>
      </c>
      <c r="V529" s="60" t="str">
        <f>W529&amp;H529</f>
        <v>ANDAMANзеленый</v>
      </c>
      <c r="W529" s="60" t="str">
        <f>_xlfn.LET(_xlpm.TextCell,TEXT(G529,"###"),IF(_xlpm.TextCell&lt;&gt;"",IF(StyleSpaceSplit,IFERROR(IF(FIND(" ",_xlpm.TextCell)&gt;=1,MID(_xlpm.TextCell,1,FIND(" ",_xlpm.TextCell)-1),_xlpm.TextCell),_xlpm.TextCell),_xlpm.TextCell),""))</f>
        <v>ANDAMAN</v>
      </c>
      <c r="X529" s="60" t="str">
        <f>IF(A529&lt;&gt;"",IFERROR(IF(FIND(" ",G529)&gt;=1,MID(G529,FIND(" ",G529)+1,LEN(G529)),""),""),"")</f>
        <v/>
      </c>
      <c r="AC529" s="51">
        <f>IFERROR(VALUE(MID($C529,1,2)),0)</f>
        <v>81</v>
      </c>
      <c r="AD529" s="44">
        <f>IFERROR(VALUE(MID($C529,4,3)),0)</f>
        <v>28</v>
      </c>
      <c r="AE529" s="51">
        <f>VALUE(RIGHT("00"&amp;AC529,2)&amp;RIGHT("000"&amp;AD529,3))</f>
        <v>81028</v>
      </c>
    </row>
    <row r="530" spans="1:31">
      <c r="A530" s="60" t="str">
        <f>IF(G530&amp;Q530&lt;&gt;"",W530&amp;Q530,"")</f>
        <v>ANDAMANgreen</v>
      </c>
      <c r="B530" s="60" t="str">
        <f>IF(C530&lt;&gt;"",LEFT(C530,9),"")</f>
        <v>81-028-11</v>
      </c>
      <c r="C530" s="73" t="s">
        <v>6467</v>
      </c>
      <c r="D530" s="73" t="s">
        <v>6466</v>
      </c>
      <c r="E530" s="73" t="s">
        <v>915</v>
      </c>
      <c r="F530" s="74">
        <v>56</v>
      </c>
      <c r="G530" s="73" t="s">
        <v>6458</v>
      </c>
      <c r="H530" s="73" t="s">
        <v>60</v>
      </c>
      <c r="I530" s="73" t="s">
        <v>2835</v>
      </c>
      <c r="J530" s="73" t="s">
        <v>320</v>
      </c>
      <c r="K530" s="73" t="s">
        <v>390</v>
      </c>
      <c r="L530" s="73" t="s">
        <v>383</v>
      </c>
      <c r="M530" s="73" t="s">
        <v>384</v>
      </c>
      <c r="N530" s="73" t="s">
        <v>37</v>
      </c>
      <c r="O530" s="73" t="s">
        <v>385</v>
      </c>
      <c r="P530" s="73" t="s">
        <v>907</v>
      </c>
      <c r="Q530" s="73" t="s">
        <v>990</v>
      </c>
      <c r="R530" s="73" t="s">
        <v>60</v>
      </c>
      <c r="V530" s="60" t="str">
        <f>W530&amp;H530</f>
        <v>ANDAMANзеленый</v>
      </c>
      <c r="W530" s="60" t="str">
        <f>_xlfn.LET(_xlpm.TextCell,TEXT(G530,"###"),IF(_xlpm.TextCell&lt;&gt;"",IF(StyleSpaceSplit,IFERROR(IF(FIND(" ",_xlpm.TextCell)&gt;=1,MID(_xlpm.TextCell,1,FIND(" ",_xlpm.TextCell)-1),_xlpm.TextCell),_xlpm.TextCell),_xlpm.TextCell),""))</f>
        <v>ANDAMAN</v>
      </c>
      <c r="X530" s="60" t="str">
        <f>IF(A530&lt;&gt;"",IFERROR(IF(FIND(" ",G530)&gt;=1,MID(G530,FIND(" ",G530)+1,LEN(G530)),""),""),"")</f>
        <v/>
      </c>
      <c r="AC530" s="51">
        <f>IFERROR(VALUE(MID($C530,1,2)),0)</f>
        <v>81</v>
      </c>
      <c r="AD530" s="44">
        <f>IFERROR(VALUE(MID($C530,4,3)),0)</f>
        <v>28</v>
      </c>
      <c r="AE530" s="51">
        <f>VALUE(RIGHT("00"&amp;AC530,2)&amp;RIGHT("000"&amp;AD530,3))</f>
        <v>81028</v>
      </c>
    </row>
    <row r="531" spans="1:31">
      <c r="A531" s="60" t="str">
        <f>IF(G531&amp;Q531&lt;&gt;"",W531&amp;Q531,"")</f>
        <v>ANDAMANgreen</v>
      </c>
      <c r="B531" s="60" t="str">
        <f>IF(C531&lt;&gt;"",LEFT(C531,9),"")</f>
        <v>81-028-11</v>
      </c>
      <c r="C531" s="73" t="s">
        <v>6468</v>
      </c>
      <c r="D531" s="73" t="s">
        <v>6466</v>
      </c>
      <c r="E531" s="73" t="s">
        <v>904</v>
      </c>
      <c r="F531" s="74">
        <v>57</v>
      </c>
      <c r="G531" s="73" t="s">
        <v>6458</v>
      </c>
      <c r="H531" s="73" t="s">
        <v>60</v>
      </c>
      <c r="I531" s="73" t="s">
        <v>2835</v>
      </c>
      <c r="J531" s="73" t="s">
        <v>320</v>
      </c>
      <c r="K531" s="73" t="s">
        <v>390</v>
      </c>
      <c r="L531" s="73" t="s">
        <v>383</v>
      </c>
      <c r="M531" s="73" t="s">
        <v>384</v>
      </c>
      <c r="N531" s="73" t="s">
        <v>37</v>
      </c>
      <c r="O531" s="73" t="s">
        <v>385</v>
      </c>
      <c r="P531" s="73" t="s">
        <v>907</v>
      </c>
      <c r="Q531" s="73" t="s">
        <v>990</v>
      </c>
      <c r="R531" s="73" t="s">
        <v>60</v>
      </c>
      <c r="V531" s="60" t="str">
        <f>W531&amp;H531</f>
        <v>ANDAMANзеленый</v>
      </c>
      <c r="W531" s="60" t="str">
        <f>_xlfn.LET(_xlpm.TextCell,TEXT(G531,"###"),IF(_xlpm.TextCell&lt;&gt;"",IF(StyleSpaceSplit,IFERROR(IF(FIND(" ",_xlpm.TextCell)&gt;=1,MID(_xlpm.TextCell,1,FIND(" ",_xlpm.TextCell)-1),_xlpm.TextCell),_xlpm.TextCell),_xlpm.TextCell),""))</f>
        <v>ANDAMAN</v>
      </c>
      <c r="X531" s="60" t="str">
        <f>IF(A531&lt;&gt;"",IFERROR(IF(FIND(" ",G531)&gt;=1,MID(G531,FIND(" ",G531)+1,LEN(G531)),""),""),"")</f>
        <v/>
      </c>
      <c r="AC531" s="51">
        <f>IFERROR(VALUE(MID($C531,1,2)),0)</f>
        <v>81</v>
      </c>
      <c r="AD531" s="44">
        <f>IFERROR(VALUE(MID($C531,4,3)),0)</f>
        <v>28</v>
      </c>
      <c r="AE531" s="51">
        <f>VALUE(RIGHT("00"&amp;AC531,2)&amp;RIGHT("000"&amp;AD531,3))</f>
        <v>81028</v>
      </c>
    </row>
    <row r="532" spans="1:31">
      <c r="A532" s="60" t="str">
        <f>IF(G532&amp;Q532&lt;&gt;"",W532&amp;Q532,"")</f>
        <v>ANDAMANgreen</v>
      </c>
      <c r="B532" s="60" t="str">
        <f>IF(C532&lt;&gt;"",LEFT(C532,9),"")</f>
        <v>81-028-11</v>
      </c>
      <c r="C532" s="73" t="s">
        <v>6469</v>
      </c>
      <c r="D532" s="73" t="s">
        <v>6466</v>
      </c>
      <c r="E532" s="73" t="s">
        <v>920</v>
      </c>
      <c r="F532" s="74">
        <v>58</v>
      </c>
      <c r="G532" s="73" t="s">
        <v>6458</v>
      </c>
      <c r="H532" s="73" t="s">
        <v>60</v>
      </c>
      <c r="I532" s="73" t="s">
        <v>2835</v>
      </c>
      <c r="J532" s="73" t="s">
        <v>320</v>
      </c>
      <c r="K532" s="73" t="s">
        <v>390</v>
      </c>
      <c r="L532" s="73" t="s">
        <v>383</v>
      </c>
      <c r="M532" s="73" t="s">
        <v>384</v>
      </c>
      <c r="N532" s="73" t="s">
        <v>37</v>
      </c>
      <c r="O532" s="73" t="s">
        <v>385</v>
      </c>
      <c r="P532" s="73" t="s">
        <v>907</v>
      </c>
      <c r="Q532" s="73" t="s">
        <v>990</v>
      </c>
      <c r="R532" s="73" t="s">
        <v>60</v>
      </c>
      <c r="V532" s="60" t="str">
        <f>W532&amp;H532</f>
        <v>ANDAMANзеленый</v>
      </c>
      <c r="W532" s="60" t="str">
        <f>_xlfn.LET(_xlpm.TextCell,TEXT(G532,"###"),IF(_xlpm.TextCell&lt;&gt;"",IF(StyleSpaceSplit,IFERROR(IF(FIND(" ",_xlpm.TextCell)&gt;=1,MID(_xlpm.TextCell,1,FIND(" ",_xlpm.TextCell)-1),_xlpm.TextCell),_xlpm.TextCell),_xlpm.TextCell),""))</f>
        <v>ANDAMAN</v>
      </c>
      <c r="X532" s="60" t="str">
        <f>IF(A532&lt;&gt;"",IFERROR(IF(FIND(" ",G532)&gt;=1,MID(G532,FIND(" ",G532)+1,LEN(G532)),""),""),"")</f>
        <v/>
      </c>
      <c r="AC532" s="51">
        <f>IFERROR(VALUE(MID($C532,1,2)),0)</f>
        <v>81</v>
      </c>
      <c r="AD532" s="44">
        <f>IFERROR(VALUE(MID($C532,4,3)),0)</f>
        <v>28</v>
      </c>
      <c r="AE532" s="51">
        <f>VALUE(RIGHT("00"&amp;AC532,2)&amp;RIGHT("000"&amp;AD532,3))</f>
        <v>81028</v>
      </c>
    </row>
    <row r="533" spans="1:31">
      <c r="A533" s="60" t="str">
        <f>IF(G533&amp;Q533&lt;&gt;"",W533&amp;Q533,"")</f>
        <v>ANDAMANgreen</v>
      </c>
      <c r="B533" s="60" t="str">
        <f>IF(C533&lt;&gt;"",LEFT(C533,9),"")</f>
        <v>81-028-11</v>
      </c>
      <c r="C533" s="73" t="s">
        <v>6470</v>
      </c>
      <c r="D533" s="73" t="s">
        <v>6466</v>
      </c>
      <c r="E533" s="73" t="s">
        <v>910</v>
      </c>
      <c r="F533" s="74">
        <v>59</v>
      </c>
      <c r="G533" s="73" t="s">
        <v>6458</v>
      </c>
      <c r="H533" s="73" t="s">
        <v>60</v>
      </c>
      <c r="I533" s="73" t="s">
        <v>2835</v>
      </c>
      <c r="J533" s="73" t="s">
        <v>320</v>
      </c>
      <c r="K533" s="73" t="s">
        <v>390</v>
      </c>
      <c r="L533" s="73" t="s">
        <v>383</v>
      </c>
      <c r="M533" s="73" t="s">
        <v>384</v>
      </c>
      <c r="N533" s="73" t="s">
        <v>37</v>
      </c>
      <c r="O533" s="73" t="s">
        <v>385</v>
      </c>
      <c r="P533" s="73" t="s">
        <v>907</v>
      </c>
      <c r="Q533" s="73" t="s">
        <v>990</v>
      </c>
      <c r="R533" s="73" t="s">
        <v>60</v>
      </c>
      <c r="V533" s="60" t="str">
        <f>W533&amp;H533</f>
        <v>ANDAMANзеленый</v>
      </c>
      <c r="W533" s="60" t="str">
        <f>_xlfn.LET(_xlpm.TextCell,TEXT(G533,"###"),IF(_xlpm.TextCell&lt;&gt;"",IF(StyleSpaceSplit,IFERROR(IF(FIND(" ",_xlpm.TextCell)&gt;=1,MID(_xlpm.TextCell,1,FIND(" ",_xlpm.TextCell)-1),_xlpm.TextCell),_xlpm.TextCell),_xlpm.TextCell),""))</f>
        <v>ANDAMAN</v>
      </c>
      <c r="X533" s="60" t="str">
        <f>IF(A533&lt;&gt;"",IFERROR(IF(FIND(" ",G533)&gt;=1,MID(G533,FIND(" ",G533)+1,LEN(G533)),""),""),"")</f>
        <v/>
      </c>
      <c r="AC533" s="51">
        <f>IFERROR(VALUE(MID($C533,1,2)),0)</f>
        <v>81</v>
      </c>
      <c r="AD533" s="44">
        <f>IFERROR(VALUE(MID($C533,4,3)),0)</f>
        <v>28</v>
      </c>
      <c r="AE533" s="51">
        <f>VALUE(RIGHT("00"&amp;AC533,2)&amp;RIGHT("000"&amp;AD533,3))</f>
        <v>81028</v>
      </c>
    </row>
    <row r="534" spans="1:31">
      <c r="A534" s="60" t="str">
        <f>IF(G534&amp;Q534&lt;&gt;"",W534&amp;Q534,"")</f>
        <v>ANDAMANgreen</v>
      </c>
      <c r="B534" s="60" t="str">
        <f>IF(C534&lt;&gt;"",LEFT(C534,9),"")</f>
        <v>81-028-11</v>
      </c>
      <c r="C534" s="73" t="s">
        <v>6471</v>
      </c>
      <c r="D534" s="73" t="s">
        <v>6466</v>
      </c>
      <c r="E534" s="73" t="s">
        <v>922</v>
      </c>
      <c r="F534" s="74">
        <v>60</v>
      </c>
      <c r="G534" s="73" t="s">
        <v>6458</v>
      </c>
      <c r="H534" s="73" t="s">
        <v>60</v>
      </c>
      <c r="I534" s="73" t="s">
        <v>2835</v>
      </c>
      <c r="J534" s="73" t="s">
        <v>320</v>
      </c>
      <c r="K534" s="73" t="s">
        <v>390</v>
      </c>
      <c r="L534" s="73" t="s">
        <v>383</v>
      </c>
      <c r="M534" s="73" t="s">
        <v>384</v>
      </c>
      <c r="N534" s="73" t="s">
        <v>37</v>
      </c>
      <c r="O534" s="73" t="s">
        <v>385</v>
      </c>
      <c r="P534" s="73" t="s">
        <v>907</v>
      </c>
      <c r="Q534" s="73" t="s">
        <v>990</v>
      </c>
      <c r="R534" s="73" t="s">
        <v>60</v>
      </c>
      <c r="V534" s="60" t="str">
        <f>W534&amp;H534</f>
        <v>ANDAMANзеленый</v>
      </c>
      <c r="W534" s="60" t="str">
        <f>_xlfn.LET(_xlpm.TextCell,TEXT(G534,"###"),IF(_xlpm.TextCell&lt;&gt;"",IF(StyleSpaceSplit,IFERROR(IF(FIND(" ",_xlpm.TextCell)&gt;=1,MID(_xlpm.TextCell,1,FIND(" ",_xlpm.TextCell)-1),_xlpm.TextCell),_xlpm.TextCell),_xlpm.TextCell),""))</f>
        <v>ANDAMAN</v>
      </c>
      <c r="X534" s="60" t="str">
        <f>IF(A534&lt;&gt;"",IFERROR(IF(FIND(" ",G534)&gt;=1,MID(G534,FIND(" ",G534)+1,LEN(G534)),""),""),"")</f>
        <v/>
      </c>
      <c r="AC534" s="51">
        <f>IFERROR(VALUE(MID($C534,1,2)),0)</f>
        <v>81</v>
      </c>
      <c r="AD534" s="44">
        <f>IFERROR(VALUE(MID($C534,4,3)),0)</f>
        <v>28</v>
      </c>
      <c r="AE534" s="51">
        <f>VALUE(RIGHT("00"&amp;AC534,2)&amp;RIGHT("000"&amp;AD534,3))</f>
        <v>81028</v>
      </c>
    </row>
    <row r="535" spans="1:31">
      <c r="A535" s="60" t="str">
        <f>IF(G535&amp;Q535&lt;&gt;"",W535&amp;Q535,"")</f>
        <v>ANDAMANgreen</v>
      </c>
      <c r="B535" s="60" t="str">
        <f>IF(C535&lt;&gt;"",LEFT(C535,9),"")</f>
        <v>81-028-11</v>
      </c>
      <c r="C535" s="73" t="s">
        <v>6472</v>
      </c>
      <c r="D535" s="73" t="s">
        <v>6466</v>
      </c>
      <c r="E535" s="73" t="s">
        <v>912</v>
      </c>
      <c r="F535" s="74">
        <v>61</v>
      </c>
      <c r="G535" s="73" t="s">
        <v>6458</v>
      </c>
      <c r="H535" s="73" t="s">
        <v>60</v>
      </c>
      <c r="I535" s="73" t="s">
        <v>2835</v>
      </c>
      <c r="J535" s="73" t="s">
        <v>320</v>
      </c>
      <c r="K535" s="73" t="s">
        <v>390</v>
      </c>
      <c r="L535" s="73" t="s">
        <v>383</v>
      </c>
      <c r="M535" s="73" t="s">
        <v>384</v>
      </c>
      <c r="N535" s="73" t="s">
        <v>37</v>
      </c>
      <c r="O535" s="73" t="s">
        <v>385</v>
      </c>
      <c r="P535" s="73" t="s">
        <v>907</v>
      </c>
      <c r="Q535" s="73" t="s">
        <v>990</v>
      </c>
      <c r="R535" s="73" t="s">
        <v>60</v>
      </c>
      <c r="V535" s="60" t="str">
        <f>W535&amp;H535</f>
        <v>ANDAMANзеленый</v>
      </c>
      <c r="W535" s="60" t="str">
        <f>_xlfn.LET(_xlpm.TextCell,TEXT(G535,"###"),IF(_xlpm.TextCell&lt;&gt;"",IF(StyleSpaceSplit,IFERROR(IF(FIND(" ",_xlpm.TextCell)&gt;=1,MID(_xlpm.TextCell,1,FIND(" ",_xlpm.TextCell)-1),_xlpm.TextCell),_xlpm.TextCell),_xlpm.TextCell),""))</f>
        <v>ANDAMAN</v>
      </c>
      <c r="X535" s="60" t="str">
        <f>IF(A535&lt;&gt;"",IFERROR(IF(FIND(" ",G535)&gt;=1,MID(G535,FIND(" ",G535)+1,LEN(G535)),""),""),"")</f>
        <v/>
      </c>
      <c r="AC535" s="51">
        <f>IFERROR(VALUE(MID($C535,1,2)),0)</f>
        <v>81</v>
      </c>
      <c r="AD535" s="44">
        <f>IFERROR(VALUE(MID($C535,4,3)),0)</f>
        <v>28</v>
      </c>
      <c r="AE535" s="51">
        <f>VALUE(RIGHT("00"&amp;AC535,2)&amp;RIGHT("000"&amp;AD535,3))</f>
        <v>81028</v>
      </c>
    </row>
    <row r="536" spans="1:31">
      <c r="A536" s="60" t="str">
        <f>IF(G536&amp;Q536&lt;&gt;"",W536&amp;Q536,"")</f>
        <v>ANDAMANblue</v>
      </c>
      <c r="B536" s="60" t="str">
        <f>IF(C536&lt;&gt;"",LEFT(C536,9),"")</f>
        <v>81-028-06</v>
      </c>
      <c r="C536" s="73" t="s">
        <v>6456</v>
      </c>
      <c r="D536" s="73" t="s">
        <v>6457</v>
      </c>
      <c r="E536" s="73" t="s">
        <v>956</v>
      </c>
      <c r="F536" s="74">
        <v>55</v>
      </c>
      <c r="G536" s="73" t="s">
        <v>6458</v>
      </c>
      <c r="H536" s="73" t="s">
        <v>71</v>
      </c>
      <c r="I536" s="73" t="s">
        <v>2835</v>
      </c>
      <c r="J536" s="73" t="s">
        <v>320</v>
      </c>
      <c r="K536" s="73" t="s">
        <v>390</v>
      </c>
      <c r="L536" s="73" t="s">
        <v>383</v>
      </c>
      <c r="M536" s="73" t="s">
        <v>384</v>
      </c>
      <c r="N536" s="73" t="s">
        <v>37</v>
      </c>
      <c r="O536" s="73" t="s">
        <v>385</v>
      </c>
      <c r="P536" s="73" t="s">
        <v>907</v>
      </c>
      <c r="Q536" s="73" t="s">
        <v>932</v>
      </c>
      <c r="R536" s="73" t="s">
        <v>71</v>
      </c>
      <c r="V536" s="60" t="str">
        <f>W536&amp;H536</f>
        <v>ANDAMANсиний</v>
      </c>
      <c r="W536" s="60" t="str">
        <f>_xlfn.LET(_xlpm.TextCell,TEXT(G536,"###"),IF(_xlpm.TextCell&lt;&gt;"",IF(StyleSpaceSplit,IFERROR(IF(FIND(" ",_xlpm.TextCell)&gt;=1,MID(_xlpm.TextCell,1,FIND(" ",_xlpm.TextCell)-1),_xlpm.TextCell),_xlpm.TextCell),_xlpm.TextCell),""))</f>
        <v>ANDAMAN</v>
      </c>
      <c r="X536" s="60" t="str">
        <f>IF(A536&lt;&gt;"",IFERROR(IF(FIND(" ",G536)&gt;=1,MID(G536,FIND(" ",G536)+1,LEN(G536)),""),""),"")</f>
        <v/>
      </c>
      <c r="AC536" s="51">
        <f>IFERROR(VALUE(MID($C536,1,2)),0)</f>
        <v>81</v>
      </c>
      <c r="AD536" s="44">
        <f>IFERROR(VALUE(MID($C536,4,3)),0)</f>
        <v>28</v>
      </c>
      <c r="AE536" s="51">
        <f>VALUE(RIGHT("00"&amp;AC536,2)&amp;RIGHT("000"&amp;AD536,3))</f>
        <v>81028</v>
      </c>
    </row>
    <row r="537" spans="1:31">
      <c r="A537" s="60" t="str">
        <f>IF(G537&amp;Q537&lt;&gt;"",W537&amp;Q537,"")</f>
        <v>ANDAMANblue</v>
      </c>
      <c r="B537" s="60" t="str">
        <f>IF(C537&lt;&gt;"",LEFT(C537,9),"")</f>
        <v>81-028-06</v>
      </c>
      <c r="C537" s="73" t="s">
        <v>6459</v>
      </c>
      <c r="D537" s="73" t="s">
        <v>6457</v>
      </c>
      <c r="E537" s="73" t="s">
        <v>915</v>
      </c>
      <c r="F537" s="74">
        <v>56</v>
      </c>
      <c r="G537" s="73" t="s">
        <v>6458</v>
      </c>
      <c r="H537" s="73" t="s">
        <v>71</v>
      </c>
      <c r="I537" s="73" t="s">
        <v>2835</v>
      </c>
      <c r="J537" s="73" t="s">
        <v>320</v>
      </c>
      <c r="K537" s="73" t="s">
        <v>390</v>
      </c>
      <c r="L537" s="73" t="s">
        <v>383</v>
      </c>
      <c r="M537" s="73" t="s">
        <v>384</v>
      </c>
      <c r="N537" s="73" t="s">
        <v>37</v>
      </c>
      <c r="O537" s="73" t="s">
        <v>385</v>
      </c>
      <c r="P537" s="73" t="s">
        <v>907</v>
      </c>
      <c r="Q537" s="73" t="s">
        <v>932</v>
      </c>
      <c r="R537" s="73" t="s">
        <v>71</v>
      </c>
      <c r="V537" s="60" t="str">
        <f>W537&amp;H537</f>
        <v>ANDAMANсиний</v>
      </c>
      <c r="W537" s="60" t="str">
        <f>_xlfn.LET(_xlpm.TextCell,TEXT(G537,"###"),IF(_xlpm.TextCell&lt;&gt;"",IF(StyleSpaceSplit,IFERROR(IF(FIND(" ",_xlpm.TextCell)&gt;=1,MID(_xlpm.TextCell,1,FIND(" ",_xlpm.TextCell)-1),_xlpm.TextCell),_xlpm.TextCell),_xlpm.TextCell),""))</f>
        <v>ANDAMAN</v>
      </c>
      <c r="X537" s="60" t="str">
        <f>IF(A537&lt;&gt;"",IFERROR(IF(FIND(" ",G537)&gt;=1,MID(G537,FIND(" ",G537)+1,LEN(G537)),""),""),"")</f>
        <v/>
      </c>
      <c r="AC537" s="51">
        <f>IFERROR(VALUE(MID($C537,1,2)),0)</f>
        <v>81</v>
      </c>
      <c r="AD537" s="44">
        <f>IFERROR(VALUE(MID($C537,4,3)),0)</f>
        <v>28</v>
      </c>
      <c r="AE537" s="51">
        <f>VALUE(RIGHT("00"&amp;AC537,2)&amp;RIGHT("000"&amp;AD537,3))</f>
        <v>81028</v>
      </c>
    </row>
    <row r="538" spans="1:31">
      <c r="A538" s="60" t="str">
        <f>IF(G538&amp;Q538&lt;&gt;"",W538&amp;Q538,"")</f>
        <v>ANDAMANblue</v>
      </c>
      <c r="B538" s="60" t="str">
        <f>IF(C538&lt;&gt;"",LEFT(C538,9),"")</f>
        <v>81-028-06</v>
      </c>
      <c r="C538" s="73" t="s">
        <v>6460</v>
      </c>
      <c r="D538" s="73" t="s">
        <v>6457</v>
      </c>
      <c r="E538" s="73" t="s">
        <v>904</v>
      </c>
      <c r="F538" s="74">
        <v>57</v>
      </c>
      <c r="G538" s="73" t="s">
        <v>6458</v>
      </c>
      <c r="H538" s="73" t="s">
        <v>71</v>
      </c>
      <c r="I538" s="73" t="s">
        <v>2835</v>
      </c>
      <c r="J538" s="73" t="s">
        <v>320</v>
      </c>
      <c r="K538" s="73" t="s">
        <v>390</v>
      </c>
      <c r="L538" s="73" t="s">
        <v>383</v>
      </c>
      <c r="M538" s="73" t="s">
        <v>384</v>
      </c>
      <c r="N538" s="73" t="s">
        <v>37</v>
      </c>
      <c r="O538" s="73" t="s">
        <v>385</v>
      </c>
      <c r="P538" s="73" t="s">
        <v>907</v>
      </c>
      <c r="Q538" s="73" t="s">
        <v>932</v>
      </c>
      <c r="R538" s="73" t="s">
        <v>71</v>
      </c>
      <c r="V538" s="60" t="str">
        <f>W538&amp;H538</f>
        <v>ANDAMANсиний</v>
      </c>
      <c r="W538" s="60" t="str">
        <f>_xlfn.LET(_xlpm.TextCell,TEXT(G538,"###"),IF(_xlpm.TextCell&lt;&gt;"",IF(StyleSpaceSplit,IFERROR(IF(FIND(" ",_xlpm.TextCell)&gt;=1,MID(_xlpm.TextCell,1,FIND(" ",_xlpm.TextCell)-1),_xlpm.TextCell),_xlpm.TextCell),_xlpm.TextCell),""))</f>
        <v>ANDAMAN</v>
      </c>
      <c r="X538" s="60" t="str">
        <f>IF(A538&lt;&gt;"",IFERROR(IF(FIND(" ",G538)&gt;=1,MID(G538,FIND(" ",G538)+1,LEN(G538)),""),""),"")</f>
        <v/>
      </c>
      <c r="AC538" s="51">
        <f>IFERROR(VALUE(MID($C538,1,2)),0)</f>
        <v>81</v>
      </c>
      <c r="AD538" s="44">
        <f>IFERROR(VALUE(MID($C538,4,3)),0)</f>
        <v>28</v>
      </c>
      <c r="AE538" s="51">
        <f>VALUE(RIGHT("00"&amp;AC538,2)&amp;RIGHT("000"&amp;AD538,3))</f>
        <v>81028</v>
      </c>
    </row>
    <row r="539" spans="1:31">
      <c r="A539" s="60" t="str">
        <f>IF(G539&amp;Q539&lt;&gt;"",W539&amp;Q539,"")</f>
        <v>ANDAMANblue</v>
      </c>
      <c r="B539" s="60" t="str">
        <f>IF(C539&lt;&gt;"",LEFT(C539,9),"")</f>
        <v>81-028-06</v>
      </c>
      <c r="C539" s="73" t="s">
        <v>6461</v>
      </c>
      <c r="D539" s="73" t="s">
        <v>6457</v>
      </c>
      <c r="E539" s="73" t="s">
        <v>920</v>
      </c>
      <c r="F539" s="74">
        <v>58</v>
      </c>
      <c r="G539" s="73" t="s">
        <v>6458</v>
      </c>
      <c r="H539" s="73" t="s">
        <v>71</v>
      </c>
      <c r="I539" s="73" t="s">
        <v>2835</v>
      </c>
      <c r="J539" s="73" t="s">
        <v>320</v>
      </c>
      <c r="K539" s="73" t="s">
        <v>390</v>
      </c>
      <c r="L539" s="73" t="s">
        <v>383</v>
      </c>
      <c r="M539" s="73" t="s">
        <v>384</v>
      </c>
      <c r="N539" s="73" t="s">
        <v>37</v>
      </c>
      <c r="O539" s="73" t="s">
        <v>385</v>
      </c>
      <c r="P539" s="73" t="s">
        <v>907</v>
      </c>
      <c r="Q539" s="73" t="s">
        <v>932</v>
      </c>
      <c r="R539" s="73" t="s">
        <v>71</v>
      </c>
      <c r="V539" s="60" t="str">
        <f>W539&amp;H539</f>
        <v>ANDAMANсиний</v>
      </c>
      <c r="W539" s="60" t="str">
        <f>_xlfn.LET(_xlpm.TextCell,TEXT(G539,"###"),IF(_xlpm.TextCell&lt;&gt;"",IF(StyleSpaceSplit,IFERROR(IF(FIND(" ",_xlpm.TextCell)&gt;=1,MID(_xlpm.TextCell,1,FIND(" ",_xlpm.TextCell)-1),_xlpm.TextCell),_xlpm.TextCell),_xlpm.TextCell),""))</f>
        <v>ANDAMAN</v>
      </c>
      <c r="X539" s="60" t="str">
        <f>IF(A539&lt;&gt;"",IFERROR(IF(FIND(" ",G539)&gt;=1,MID(G539,FIND(" ",G539)+1,LEN(G539)),""),""),"")</f>
        <v/>
      </c>
      <c r="AC539" s="51">
        <f>IFERROR(VALUE(MID($C539,1,2)),0)</f>
        <v>81</v>
      </c>
      <c r="AD539" s="44">
        <f>IFERROR(VALUE(MID($C539,4,3)),0)</f>
        <v>28</v>
      </c>
      <c r="AE539" s="51">
        <f>VALUE(RIGHT("00"&amp;AC539,2)&amp;RIGHT("000"&amp;AD539,3))</f>
        <v>81028</v>
      </c>
    </row>
    <row r="540" spans="1:31">
      <c r="A540" s="60" t="str">
        <f>IF(G540&amp;Q540&lt;&gt;"",W540&amp;Q540,"")</f>
        <v>ANDAMANblue</v>
      </c>
      <c r="B540" s="60" t="str">
        <f>IF(C540&lt;&gt;"",LEFT(C540,9),"")</f>
        <v>81-028-06</v>
      </c>
      <c r="C540" s="73" t="s">
        <v>6462</v>
      </c>
      <c r="D540" s="73" t="s">
        <v>6457</v>
      </c>
      <c r="E540" s="73" t="s">
        <v>910</v>
      </c>
      <c r="F540" s="74">
        <v>59</v>
      </c>
      <c r="G540" s="73" t="s">
        <v>6458</v>
      </c>
      <c r="H540" s="73" t="s">
        <v>71</v>
      </c>
      <c r="I540" s="73" t="s">
        <v>2835</v>
      </c>
      <c r="J540" s="73" t="s">
        <v>320</v>
      </c>
      <c r="K540" s="73" t="s">
        <v>390</v>
      </c>
      <c r="L540" s="73" t="s">
        <v>383</v>
      </c>
      <c r="M540" s="73" t="s">
        <v>384</v>
      </c>
      <c r="N540" s="73" t="s">
        <v>37</v>
      </c>
      <c r="O540" s="73" t="s">
        <v>385</v>
      </c>
      <c r="P540" s="73" t="s">
        <v>907</v>
      </c>
      <c r="Q540" s="73" t="s">
        <v>932</v>
      </c>
      <c r="R540" s="73" t="s">
        <v>71</v>
      </c>
      <c r="V540" s="60" t="str">
        <f>W540&amp;H540</f>
        <v>ANDAMANсиний</v>
      </c>
      <c r="W540" s="60" t="str">
        <f>_xlfn.LET(_xlpm.TextCell,TEXT(G540,"###"),IF(_xlpm.TextCell&lt;&gt;"",IF(StyleSpaceSplit,IFERROR(IF(FIND(" ",_xlpm.TextCell)&gt;=1,MID(_xlpm.TextCell,1,FIND(" ",_xlpm.TextCell)-1),_xlpm.TextCell),_xlpm.TextCell),_xlpm.TextCell),""))</f>
        <v>ANDAMAN</v>
      </c>
      <c r="X540" s="60" t="str">
        <f>IF(A540&lt;&gt;"",IFERROR(IF(FIND(" ",G540)&gt;=1,MID(G540,FIND(" ",G540)+1,LEN(G540)),""),""),"")</f>
        <v/>
      </c>
      <c r="AC540" s="51">
        <f>IFERROR(VALUE(MID($C540,1,2)),0)</f>
        <v>81</v>
      </c>
      <c r="AD540" s="44">
        <f>IFERROR(VALUE(MID($C540,4,3)),0)</f>
        <v>28</v>
      </c>
      <c r="AE540" s="51">
        <f>VALUE(RIGHT("00"&amp;AC540,2)&amp;RIGHT("000"&amp;AD540,3))</f>
        <v>81028</v>
      </c>
    </row>
    <row r="541" spans="1:31">
      <c r="A541" s="60" t="str">
        <f>IF(G541&amp;Q541&lt;&gt;"",W541&amp;Q541,"")</f>
        <v>ANDAMANblue</v>
      </c>
      <c r="B541" s="60" t="str">
        <f>IF(C541&lt;&gt;"",LEFT(C541,9),"")</f>
        <v>81-028-06</v>
      </c>
      <c r="C541" s="73" t="s">
        <v>6463</v>
      </c>
      <c r="D541" s="73" t="s">
        <v>6457</v>
      </c>
      <c r="E541" s="73" t="s">
        <v>922</v>
      </c>
      <c r="F541" s="74">
        <v>60</v>
      </c>
      <c r="G541" s="73" t="s">
        <v>6458</v>
      </c>
      <c r="H541" s="73" t="s">
        <v>71</v>
      </c>
      <c r="I541" s="73" t="s">
        <v>2835</v>
      </c>
      <c r="J541" s="73" t="s">
        <v>320</v>
      </c>
      <c r="K541" s="73" t="s">
        <v>390</v>
      </c>
      <c r="L541" s="73" t="s">
        <v>383</v>
      </c>
      <c r="M541" s="73" t="s">
        <v>384</v>
      </c>
      <c r="N541" s="73" t="s">
        <v>37</v>
      </c>
      <c r="O541" s="73" t="s">
        <v>385</v>
      </c>
      <c r="P541" s="73" t="s">
        <v>907</v>
      </c>
      <c r="Q541" s="73" t="s">
        <v>932</v>
      </c>
      <c r="R541" s="73" t="s">
        <v>71</v>
      </c>
      <c r="V541" s="60" t="str">
        <f>W541&amp;H541</f>
        <v>ANDAMANсиний</v>
      </c>
      <c r="W541" s="60" t="str">
        <f>_xlfn.LET(_xlpm.TextCell,TEXT(G541,"###"),IF(_xlpm.TextCell&lt;&gt;"",IF(StyleSpaceSplit,IFERROR(IF(FIND(" ",_xlpm.TextCell)&gt;=1,MID(_xlpm.TextCell,1,FIND(" ",_xlpm.TextCell)-1),_xlpm.TextCell),_xlpm.TextCell),_xlpm.TextCell),""))</f>
        <v>ANDAMAN</v>
      </c>
      <c r="X541" s="60" t="str">
        <f>IF(A541&lt;&gt;"",IFERROR(IF(FIND(" ",G541)&gt;=1,MID(G541,FIND(" ",G541)+1,LEN(G541)),""),""),"")</f>
        <v/>
      </c>
      <c r="AC541" s="51">
        <f>IFERROR(VALUE(MID($C541,1,2)),0)</f>
        <v>81</v>
      </c>
      <c r="AD541" s="44">
        <f>IFERROR(VALUE(MID($C541,4,3)),0)</f>
        <v>28</v>
      </c>
      <c r="AE541" s="51">
        <f>VALUE(RIGHT("00"&amp;AC541,2)&amp;RIGHT("000"&amp;AD541,3))</f>
        <v>81028</v>
      </c>
    </row>
    <row r="542" spans="1:31">
      <c r="A542" s="60" t="str">
        <f>IF(G542&amp;Q542&lt;&gt;"",W542&amp;Q542,"")</f>
        <v>ANDAMANblue</v>
      </c>
      <c r="B542" s="60" t="str">
        <f>IF(C542&lt;&gt;"",LEFT(C542,9),"")</f>
        <v>81-028-06</v>
      </c>
      <c r="C542" s="73" t="s">
        <v>6464</v>
      </c>
      <c r="D542" s="73" t="s">
        <v>6457</v>
      </c>
      <c r="E542" s="73" t="s">
        <v>912</v>
      </c>
      <c r="F542" s="74">
        <v>61</v>
      </c>
      <c r="G542" s="73" t="s">
        <v>6458</v>
      </c>
      <c r="H542" s="73" t="s">
        <v>71</v>
      </c>
      <c r="I542" s="73" t="s">
        <v>2835</v>
      </c>
      <c r="J542" s="73" t="s">
        <v>320</v>
      </c>
      <c r="K542" s="73" t="s">
        <v>390</v>
      </c>
      <c r="L542" s="73" t="s">
        <v>383</v>
      </c>
      <c r="M542" s="73" t="s">
        <v>384</v>
      </c>
      <c r="N542" s="73" t="s">
        <v>37</v>
      </c>
      <c r="O542" s="73" t="s">
        <v>385</v>
      </c>
      <c r="P542" s="73" t="s">
        <v>907</v>
      </c>
      <c r="Q542" s="73" t="s">
        <v>932</v>
      </c>
      <c r="R542" s="73" t="s">
        <v>71</v>
      </c>
      <c r="V542" s="60" t="str">
        <f>W542&amp;H542</f>
        <v>ANDAMANсиний</v>
      </c>
      <c r="W542" s="60" t="str">
        <f>_xlfn.LET(_xlpm.TextCell,TEXT(G542,"###"),IF(_xlpm.TextCell&lt;&gt;"",IF(StyleSpaceSplit,IFERROR(IF(FIND(" ",_xlpm.TextCell)&gt;=1,MID(_xlpm.TextCell,1,FIND(" ",_xlpm.TextCell)-1),_xlpm.TextCell),_xlpm.TextCell),_xlpm.TextCell),""))</f>
        <v>ANDAMAN</v>
      </c>
      <c r="X542" s="60" t="str">
        <f>IF(A542&lt;&gt;"",IFERROR(IF(FIND(" ",G542)&gt;=1,MID(G542,FIND(" ",G542)+1,LEN(G542)),""),""),"")</f>
        <v/>
      </c>
      <c r="AC542" s="51">
        <f>IFERROR(VALUE(MID($C542,1,2)),0)</f>
        <v>81</v>
      </c>
      <c r="AD542" s="44">
        <f>IFERROR(VALUE(MID($C542,4,3)),0)</f>
        <v>28</v>
      </c>
      <c r="AE542" s="51">
        <f>VALUE(RIGHT("00"&amp;AC542,2)&amp;RIGHT("000"&amp;AD542,3))</f>
        <v>81028</v>
      </c>
    </row>
    <row r="543" spans="1:31">
      <c r="A543" s="60" t="str">
        <f>IF(G543&amp;Q543&lt;&gt;"",W543&amp;Q543,"")</f>
        <v>ARALburgundy</v>
      </c>
      <c r="B543" s="60" t="str">
        <f>IF(C543&lt;&gt;"",LEFT(C543,9),"")</f>
        <v>80-949-12</v>
      </c>
      <c r="C543" s="73" t="s">
        <v>5450</v>
      </c>
      <c r="D543" s="73" t="s">
        <v>5451</v>
      </c>
      <c r="E543" s="73" t="s">
        <v>920</v>
      </c>
      <c r="F543" s="74">
        <v>58</v>
      </c>
      <c r="G543" s="73" t="s">
        <v>5452</v>
      </c>
      <c r="H543" s="73" t="s">
        <v>121</v>
      </c>
      <c r="I543" s="73" t="s">
        <v>906</v>
      </c>
      <c r="J543" s="73" t="s">
        <v>324</v>
      </c>
      <c r="K543" s="73" t="s">
        <v>382</v>
      </c>
      <c r="L543" s="73" t="s">
        <v>383</v>
      </c>
      <c r="M543" s="73" t="s">
        <v>384</v>
      </c>
      <c r="N543" s="73" t="s">
        <v>43</v>
      </c>
      <c r="O543" s="73" t="s">
        <v>385</v>
      </c>
      <c r="P543" s="73" t="s">
        <v>907</v>
      </c>
      <c r="Q543" s="73" t="s">
        <v>1546</v>
      </c>
      <c r="R543" s="73" t="s">
        <v>121</v>
      </c>
      <c r="V543" s="60" t="str">
        <f>W543&amp;H543</f>
        <v>ARALбордовый</v>
      </c>
      <c r="W543" s="60" t="str">
        <f>_xlfn.LET(_xlpm.TextCell,TEXT(G543,"###"),IF(_xlpm.TextCell&lt;&gt;"",IF(StyleSpaceSplit,IFERROR(IF(FIND(" ",_xlpm.TextCell)&gt;=1,MID(_xlpm.TextCell,1,FIND(" ",_xlpm.TextCell)-1),_xlpm.TextCell),_xlpm.TextCell),_xlpm.TextCell),""))</f>
        <v>ARAL</v>
      </c>
      <c r="X543" s="60" t="str">
        <f>IF(A543&lt;&gt;"",IFERROR(IF(FIND(" ",G543)&gt;=1,MID(G543,FIND(" ",G543)+1,LEN(G543)),""),""),"")</f>
        <v/>
      </c>
      <c r="AC543" s="51">
        <f>IFERROR(VALUE(MID($C543,1,2)),0)</f>
        <v>80</v>
      </c>
      <c r="AD543" s="44">
        <f>IFERROR(VALUE(MID($C543,4,3)),0)</f>
        <v>949</v>
      </c>
      <c r="AE543" s="51">
        <f>VALUE(RIGHT("00"&amp;AC543,2)&amp;RIGHT("000"&amp;AD543,3))</f>
        <v>80949</v>
      </c>
    </row>
    <row r="544" spans="1:31">
      <c r="A544" s="60" t="str">
        <f>IF(G544&amp;Q544&lt;&gt;"",W544&amp;Q544,"")</f>
        <v>ARGUSblue</v>
      </c>
      <c r="B544" s="60" t="str">
        <f>IF(C544&lt;&gt;"",LEFT(C544,9),"")</f>
        <v>81-010-06</v>
      </c>
      <c r="C544" s="73" t="s">
        <v>6201</v>
      </c>
      <c r="D544" s="73" t="s">
        <v>6202</v>
      </c>
      <c r="E544" s="73" t="s">
        <v>956</v>
      </c>
      <c r="F544" s="74">
        <v>55</v>
      </c>
      <c r="G544" s="73" t="s">
        <v>6195</v>
      </c>
      <c r="H544" s="73" t="s">
        <v>71</v>
      </c>
      <c r="I544" s="73" t="s">
        <v>906</v>
      </c>
      <c r="J544" s="73" t="s">
        <v>318</v>
      </c>
      <c r="K544" s="73" t="s">
        <v>390</v>
      </c>
      <c r="L544" s="73" t="s">
        <v>383</v>
      </c>
      <c r="M544" s="73" t="s">
        <v>388</v>
      </c>
      <c r="N544" s="73" t="s">
        <v>43</v>
      </c>
      <c r="O544" s="73" t="s">
        <v>385</v>
      </c>
      <c r="P544" s="73" t="s">
        <v>907</v>
      </c>
      <c r="Q544" s="73" t="s">
        <v>932</v>
      </c>
      <c r="R544" s="73" t="s">
        <v>71</v>
      </c>
      <c r="V544" s="60" t="str">
        <f>W544&amp;H544</f>
        <v>ARGUSсиний</v>
      </c>
      <c r="W544" s="60" t="str">
        <f>_xlfn.LET(_xlpm.TextCell,TEXT(G544,"###"),IF(_xlpm.TextCell&lt;&gt;"",IF(StyleSpaceSplit,IFERROR(IF(FIND(" ",_xlpm.TextCell)&gt;=1,MID(_xlpm.TextCell,1,FIND(" ",_xlpm.TextCell)-1),_xlpm.TextCell),_xlpm.TextCell),_xlpm.TextCell),""))</f>
        <v>ARGUS</v>
      </c>
      <c r="X544" s="60" t="str">
        <f>IF(A544&lt;&gt;"",IFERROR(IF(FIND(" ",G544)&gt;=1,MID(G544,FIND(" ",G544)+1,LEN(G544)),""),""),"")</f>
        <v/>
      </c>
      <c r="AC544" s="51">
        <f>IFERROR(VALUE(MID($C544,1,2)),0)</f>
        <v>81</v>
      </c>
      <c r="AD544" s="44">
        <f>IFERROR(VALUE(MID($C544,4,3)),0)</f>
        <v>10</v>
      </c>
      <c r="AE544" s="51">
        <f>VALUE(RIGHT("00"&amp;AC544,2)&amp;RIGHT("000"&amp;AD544,3))</f>
        <v>81010</v>
      </c>
    </row>
    <row r="545" spans="1:31">
      <c r="A545" s="60" t="str">
        <f>IF(G545&amp;Q545&lt;&gt;"",W545&amp;Q545,"")</f>
        <v>ARGUSblue</v>
      </c>
      <c r="B545" s="60" t="str">
        <f>IF(C545&lt;&gt;"",LEFT(C545,9),"")</f>
        <v>81-010-06</v>
      </c>
      <c r="C545" s="73" t="s">
        <v>6203</v>
      </c>
      <c r="D545" s="73" t="s">
        <v>6202</v>
      </c>
      <c r="E545" s="73" t="s">
        <v>915</v>
      </c>
      <c r="F545" s="74">
        <v>56</v>
      </c>
      <c r="G545" s="73" t="s">
        <v>6195</v>
      </c>
      <c r="H545" s="73" t="s">
        <v>71</v>
      </c>
      <c r="I545" s="73" t="s">
        <v>906</v>
      </c>
      <c r="J545" s="73" t="s">
        <v>318</v>
      </c>
      <c r="K545" s="73" t="s">
        <v>390</v>
      </c>
      <c r="L545" s="73" t="s">
        <v>383</v>
      </c>
      <c r="M545" s="73" t="s">
        <v>388</v>
      </c>
      <c r="N545" s="73" t="s">
        <v>43</v>
      </c>
      <c r="O545" s="73" t="s">
        <v>385</v>
      </c>
      <c r="P545" s="73" t="s">
        <v>907</v>
      </c>
      <c r="Q545" s="73" t="s">
        <v>932</v>
      </c>
      <c r="R545" s="73" t="s">
        <v>71</v>
      </c>
      <c r="V545" s="60" t="str">
        <f>W545&amp;H545</f>
        <v>ARGUSсиний</v>
      </c>
      <c r="W545" s="60" t="str">
        <f>_xlfn.LET(_xlpm.TextCell,TEXT(G545,"###"),IF(_xlpm.TextCell&lt;&gt;"",IF(StyleSpaceSplit,IFERROR(IF(FIND(" ",_xlpm.TextCell)&gt;=1,MID(_xlpm.TextCell,1,FIND(" ",_xlpm.TextCell)-1),_xlpm.TextCell),_xlpm.TextCell),_xlpm.TextCell),""))</f>
        <v>ARGUS</v>
      </c>
      <c r="X545" s="60" t="str">
        <f>IF(A545&lt;&gt;"",IFERROR(IF(FIND(" ",G545)&gt;=1,MID(G545,FIND(" ",G545)+1,LEN(G545)),""),""),"")</f>
        <v/>
      </c>
      <c r="AC545" s="51">
        <f>IFERROR(VALUE(MID($C545,1,2)),0)</f>
        <v>81</v>
      </c>
      <c r="AD545" s="44">
        <f>IFERROR(VALUE(MID($C545,4,3)),0)</f>
        <v>10</v>
      </c>
      <c r="AE545" s="51">
        <f>VALUE(RIGHT("00"&amp;AC545,2)&amp;RIGHT("000"&amp;AD545,3))</f>
        <v>81010</v>
      </c>
    </row>
    <row r="546" spans="1:31">
      <c r="A546" s="60" t="str">
        <f>IF(G546&amp;Q546&lt;&gt;"",W546&amp;Q546,"")</f>
        <v>ARGUSblue</v>
      </c>
      <c r="B546" s="60" t="str">
        <f>IF(C546&lt;&gt;"",LEFT(C546,9),"")</f>
        <v>81-010-06</v>
      </c>
      <c r="C546" s="73" t="s">
        <v>6204</v>
      </c>
      <c r="D546" s="73" t="s">
        <v>6202</v>
      </c>
      <c r="E546" s="73" t="s">
        <v>904</v>
      </c>
      <c r="F546" s="74">
        <v>57</v>
      </c>
      <c r="G546" s="73" t="s">
        <v>6195</v>
      </c>
      <c r="H546" s="73" t="s">
        <v>71</v>
      </c>
      <c r="I546" s="73" t="s">
        <v>906</v>
      </c>
      <c r="J546" s="73" t="s">
        <v>318</v>
      </c>
      <c r="K546" s="73" t="s">
        <v>390</v>
      </c>
      <c r="L546" s="73" t="s">
        <v>383</v>
      </c>
      <c r="M546" s="73" t="s">
        <v>388</v>
      </c>
      <c r="N546" s="73" t="s">
        <v>43</v>
      </c>
      <c r="O546" s="73" t="s">
        <v>385</v>
      </c>
      <c r="P546" s="73" t="s">
        <v>907</v>
      </c>
      <c r="Q546" s="73" t="s">
        <v>932</v>
      </c>
      <c r="R546" s="73" t="s">
        <v>71</v>
      </c>
      <c r="V546" s="60" t="str">
        <f>W546&amp;H546</f>
        <v>ARGUSсиний</v>
      </c>
      <c r="W546" s="60" t="str">
        <f>_xlfn.LET(_xlpm.TextCell,TEXT(G546,"###"),IF(_xlpm.TextCell&lt;&gt;"",IF(StyleSpaceSplit,IFERROR(IF(FIND(" ",_xlpm.TextCell)&gt;=1,MID(_xlpm.TextCell,1,FIND(" ",_xlpm.TextCell)-1),_xlpm.TextCell),_xlpm.TextCell),_xlpm.TextCell),""))</f>
        <v>ARGUS</v>
      </c>
      <c r="X546" s="60" t="str">
        <f>IF(A546&lt;&gt;"",IFERROR(IF(FIND(" ",G546)&gt;=1,MID(G546,FIND(" ",G546)+1,LEN(G546)),""),""),"")</f>
        <v/>
      </c>
      <c r="AC546" s="51">
        <f>IFERROR(VALUE(MID($C546,1,2)),0)</f>
        <v>81</v>
      </c>
      <c r="AD546" s="44">
        <f>IFERROR(VALUE(MID($C546,4,3)),0)</f>
        <v>10</v>
      </c>
      <c r="AE546" s="51">
        <f>VALUE(RIGHT("00"&amp;AC546,2)&amp;RIGHT("000"&amp;AD546,3))</f>
        <v>81010</v>
      </c>
    </row>
    <row r="547" spans="1:31">
      <c r="A547" s="60" t="str">
        <f>IF(G547&amp;Q547&lt;&gt;"",W547&amp;Q547,"")</f>
        <v>ARGUSblue</v>
      </c>
      <c r="B547" s="60" t="str">
        <f>IF(C547&lt;&gt;"",LEFT(C547,9),"")</f>
        <v>81-010-06</v>
      </c>
      <c r="C547" s="73" t="s">
        <v>6205</v>
      </c>
      <c r="D547" s="73" t="s">
        <v>6202</v>
      </c>
      <c r="E547" s="73" t="s">
        <v>920</v>
      </c>
      <c r="F547" s="74">
        <v>58</v>
      </c>
      <c r="G547" s="73" t="s">
        <v>6195</v>
      </c>
      <c r="H547" s="73" t="s">
        <v>71</v>
      </c>
      <c r="I547" s="73" t="s">
        <v>906</v>
      </c>
      <c r="J547" s="73" t="s">
        <v>318</v>
      </c>
      <c r="K547" s="73" t="s">
        <v>390</v>
      </c>
      <c r="L547" s="73" t="s">
        <v>383</v>
      </c>
      <c r="M547" s="73" t="s">
        <v>388</v>
      </c>
      <c r="N547" s="73" t="s">
        <v>43</v>
      </c>
      <c r="O547" s="73" t="s">
        <v>385</v>
      </c>
      <c r="P547" s="73" t="s">
        <v>907</v>
      </c>
      <c r="Q547" s="73" t="s">
        <v>932</v>
      </c>
      <c r="R547" s="73" t="s">
        <v>71</v>
      </c>
      <c r="V547" s="60" t="str">
        <f>W547&amp;H547</f>
        <v>ARGUSсиний</v>
      </c>
      <c r="W547" s="60" t="str">
        <f>_xlfn.LET(_xlpm.TextCell,TEXT(G547,"###"),IF(_xlpm.TextCell&lt;&gt;"",IF(StyleSpaceSplit,IFERROR(IF(FIND(" ",_xlpm.TextCell)&gt;=1,MID(_xlpm.TextCell,1,FIND(" ",_xlpm.TextCell)-1),_xlpm.TextCell),_xlpm.TextCell),_xlpm.TextCell),""))</f>
        <v>ARGUS</v>
      </c>
      <c r="X547" s="60" t="str">
        <f>IF(A547&lt;&gt;"",IFERROR(IF(FIND(" ",G547)&gt;=1,MID(G547,FIND(" ",G547)+1,LEN(G547)),""),""),"")</f>
        <v/>
      </c>
      <c r="AC547" s="51">
        <f>IFERROR(VALUE(MID($C547,1,2)),0)</f>
        <v>81</v>
      </c>
      <c r="AD547" s="44">
        <f>IFERROR(VALUE(MID($C547,4,3)),0)</f>
        <v>10</v>
      </c>
      <c r="AE547" s="51">
        <f>VALUE(RIGHT("00"&amp;AC547,2)&amp;RIGHT("000"&amp;AD547,3))</f>
        <v>81010</v>
      </c>
    </row>
    <row r="548" spans="1:31">
      <c r="A548" s="60" t="str">
        <f>IF(G548&amp;Q548&lt;&gt;"",W548&amp;Q548,"")</f>
        <v>ARGUSblue</v>
      </c>
      <c r="B548" s="60" t="str">
        <f>IF(C548&lt;&gt;"",LEFT(C548,9),"")</f>
        <v>81-010-06</v>
      </c>
      <c r="C548" s="73" t="s">
        <v>6206</v>
      </c>
      <c r="D548" s="73" t="s">
        <v>6202</v>
      </c>
      <c r="E548" s="73" t="s">
        <v>910</v>
      </c>
      <c r="F548" s="74">
        <v>59</v>
      </c>
      <c r="G548" s="73" t="s">
        <v>6195</v>
      </c>
      <c r="H548" s="73" t="s">
        <v>71</v>
      </c>
      <c r="I548" s="73" t="s">
        <v>906</v>
      </c>
      <c r="J548" s="73" t="s">
        <v>318</v>
      </c>
      <c r="K548" s="73" t="s">
        <v>390</v>
      </c>
      <c r="L548" s="73" t="s">
        <v>383</v>
      </c>
      <c r="M548" s="73" t="s">
        <v>388</v>
      </c>
      <c r="N548" s="73" t="s">
        <v>43</v>
      </c>
      <c r="O548" s="73" t="s">
        <v>385</v>
      </c>
      <c r="P548" s="73" t="s">
        <v>907</v>
      </c>
      <c r="Q548" s="73" t="s">
        <v>932</v>
      </c>
      <c r="R548" s="73" t="s">
        <v>71</v>
      </c>
      <c r="V548" s="60" t="str">
        <f>W548&amp;H548</f>
        <v>ARGUSсиний</v>
      </c>
      <c r="W548" s="60" t="str">
        <f>_xlfn.LET(_xlpm.TextCell,TEXT(G548,"###"),IF(_xlpm.TextCell&lt;&gt;"",IF(StyleSpaceSplit,IFERROR(IF(FIND(" ",_xlpm.TextCell)&gt;=1,MID(_xlpm.TextCell,1,FIND(" ",_xlpm.TextCell)-1),_xlpm.TextCell),_xlpm.TextCell),_xlpm.TextCell),""))</f>
        <v>ARGUS</v>
      </c>
      <c r="X548" s="60" t="str">
        <f>IF(A548&lt;&gt;"",IFERROR(IF(FIND(" ",G548)&gt;=1,MID(G548,FIND(" ",G548)+1,LEN(G548)),""),""),"")</f>
        <v/>
      </c>
      <c r="AC548" s="51">
        <f>IFERROR(VALUE(MID($C548,1,2)),0)</f>
        <v>81</v>
      </c>
      <c r="AD548" s="44">
        <f>IFERROR(VALUE(MID($C548,4,3)),0)</f>
        <v>10</v>
      </c>
      <c r="AE548" s="51">
        <f>VALUE(RIGHT("00"&amp;AC548,2)&amp;RIGHT("000"&amp;AD548,3))</f>
        <v>81010</v>
      </c>
    </row>
    <row r="549" spans="1:31">
      <c r="A549" s="60" t="str">
        <f>IF(G549&amp;Q549&lt;&gt;"",W549&amp;Q549,"")</f>
        <v>ARGUSblue</v>
      </c>
      <c r="B549" s="60" t="str">
        <f>IF(C549&lt;&gt;"",LEFT(C549,9),"")</f>
        <v>81-010-06</v>
      </c>
      <c r="C549" s="73" t="s">
        <v>6207</v>
      </c>
      <c r="D549" s="73" t="s">
        <v>6202</v>
      </c>
      <c r="E549" s="73" t="s">
        <v>922</v>
      </c>
      <c r="F549" s="74">
        <v>60</v>
      </c>
      <c r="G549" s="73" t="s">
        <v>6195</v>
      </c>
      <c r="H549" s="73" t="s">
        <v>71</v>
      </c>
      <c r="I549" s="73" t="s">
        <v>906</v>
      </c>
      <c r="J549" s="73" t="s">
        <v>318</v>
      </c>
      <c r="K549" s="73" t="s">
        <v>390</v>
      </c>
      <c r="L549" s="73" t="s">
        <v>383</v>
      </c>
      <c r="M549" s="73" t="s">
        <v>388</v>
      </c>
      <c r="N549" s="73" t="s">
        <v>43</v>
      </c>
      <c r="O549" s="73" t="s">
        <v>385</v>
      </c>
      <c r="P549" s="73" t="s">
        <v>907</v>
      </c>
      <c r="Q549" s="73" t="s">
        <v>932</v>
      </c>
      <c r="R549" s="73" t="s">
        <v>71</v>
      </c>
      <c r="V549" s="60" t="str">
        <f>W549&amp;H549</f>
        <v>ARGUSсиний</v>
      </c>
      <c r="W549" s="60" t="str">
        <f>_xlfn.LET(_xlpm.TextCell,TEXT(G549,"###"),IF(_xlpm.TextCell&lt;&gt;"",IF(StyleSpaceSplit,IFERROR(IF(FIND(" ",_xlpm.TextCell)&gt;=1,MID(_xlpm.TextCell,1,FIND(" ",_xlpm.TextCell)-1),_xlpm.TextCell),_xlpm.TextCell),_xlpm.TextCell),""))</f>
        <v>ARGUS</v>
      </c>
      <c r="X549" s="60" t="str">
        <f>IF(A549&lt;&gt;"",IFERROR(IF(FIND(" ",G549)&gt;=1,MID(G549,FIND(" ",G549)+1,LEN(G549)),""),""),"")</f>
        <v/>
      </c>
      <c r="AC549" s="51">
        <f>IFERROR(VALUE(MID($C549,1,2)),0)</f>
        <v>81</v>
      </c>
      <c r="AD549" s="44">
        <f>IFERROR(VALUE(MID($C549,4,3)),0)</f>
        <v>10</v>
      </c>
      <c r="AE549" s="51">
        <f>VALUE(RIGHT("00"&amp;AC549,2)&amp;RIGHT("000"&amp;AD549,3))</f>
        <v>81010</v>
      </c>
    </row>
    <row r="550" spans="1:31">
      <c r="A550" s="60" t="str">
        <f>IF(G550&amp;Q550&lt;&gt;"",W550&amp;Q550,"")</f>
        <v>ARGUSblue</v>
      </c>
      <c r="B550" s="60" t="str">
        <f>IF(C550&lt;&gt;"",LEFT(C550,9),"")</f>
        <v>81-010-06</v>
      </c>
      <c r="C550" s="73" t="s">
        <v>6208</v>
      </c>
      <c r="D550" s="73" t="s">
        <v>6202</v>
      </c>
      <c r="E550" s="73" t="s">
        <v>912</v>
      </c>
      <c r="F550" s="74">
        <v>61</v>
      </c>
      <c r="G550" s="73" t="s">
        <v>6195</v>
      </c>
      <c r="H550" s="73" t="s">
        <v>71</v>
      </c>
      <c r="I550" s="73" t="s">
        <v>906</v>
      </c>
      <c r="J550" s="73" t="s">
        <v>318</v>
      </c>
      <c r="K550" s="73" t="s">
        <v>390</v>
      </c>
      <c r="L550" s="73" t="s">
        <v>383</v>
      </c>
      <c r="M550" s="73" t="s">
        <v>388</v>
      </c>
      <c r="N550" s="73" t="s">
        <v>43</v>
      </c>
      <c r="O550" s="73" t="s">
        <v>385</v>
      </c>
      <c r="P550" s="73" t="s">
        <v>907</v>
      </c>
      <c r="Q550" s="73" t="s">
        <v>932</v>
      </c>
      <c r="R550" s="73" t="s">
        <v>71</v>
      </c>
      <c r="V550" s="60" t="str">
        <f>W550&amp;H550</f>
        <v>ARGUSсиний</v>
      </c>
      <c r="W550" s="60" t="str">
        <f>_xlfn.LET(_xlpm.TextCell,TEXT(G550,"###"),IF(_xlpm.TextCell&lt;&gt;"",IF(StyleSpaceSplit,IFERROR(IF(FIND(" ",_xlpm.TextCell)&gt;=1,MID(_xlpm.TextCell,1,FIND(" ",_xlpm.TextCell)-1),_xlpm.TextCell),_xlpm.TextCell),_xlpm.TextCell),""))</f>
        <v>ARGUS</v>
      </c>
      <c r="X550" s="60" t="str">
        <f>IF(A550&lt;&gt;"",IFERROR(IF(FIND(" ",G550)&gt;=1,MID(G550,FIND(" ",G550)+1,LEN(G550)),""),""),"")</f>
        <v/>
      </c>
      <c r="AC550" s="51">
        <f>IFERROR(VALUE(MID($C550,1,2)),0)</f>
        <v>81</v>
      </c>
      <c r="AD550" s="44">
        <f>IFERROR(VALUE(MID($C550,4,3)),0)</f>
        <v>10</v>
      </c>
      <c r="AE550" s="51">
        <f>VALUE(RIGHT("00"&amp;AC550,2)&amp;RIGHT("000"&amp;AD550,3))</f>
        <v>81010</v>
      </c>
    </row>
    <row r="551" spans="1:31">
      <c r="A551" s="60" t="str">
        <f>IF(G551&amp;Q551&lt;&gt;"",W551&amp;Q551,"")</f>
        <v>ARGUSblack</v>
      </c>
      <c r="B551" s="60" t="str">
        <f>IF(C551&lt;&gt;"",LEFT(C551,9),"")</f>
        <v>81-010-09</v>
      </c>
      <c r="C551" s="73" t="s">
        <v>6193</v>
      </c>
      <c r="D551" s="73" t="s">
        <v>6194</v>
      </c>
      <c r="E551" s="73" t="s">
        <v>956</v>
      </c>
      <c r="F551" s="74">
        <v>55</v>
      </c>
      <c r="G551" s="73" t="s">
        <v>6195</v>
      </c>
      <c r="H551" s="73" t="s">
        <v>53</v>
      </c>
      <c r="I551" s="73" t="s">
        <v>906</v>
      </c>
      <c r="J551" s="73" t="s">
        <v>318</v>
      </c>
      <c r="K551" s="73" t="s">
        <v>390</v>
      </c>
      <c r="L551" s="73" t="s">
        <v>383</v>
      </c>
      <c r="M551" s="73" t="s">
        <v>388</v>
      </c>
      <c r="N551" s="73" t="s">
        <v>43</v>
      </c>
      <c r="O551" s="73" t="s">
        <v>385</v>
      </c>
      <c r="P551" s="73" t="s">
        <v>907</v>
      </c>
      <c r="Q551" s="73" t="s">
        <v>928</v>
      </c>
      <c r="R551" s="73" t="s">
        <v>53</v>
      </c>
      <c r="V551" s="60" t="str">
        <f>W551&amp;H551</f>
        <v>ARGUSчерный</v>
      </c>
      <c r="W551" s="60" t="str">
        <f>_xlfn.LET(_xlpm.TextCell,TEXT(G551,"###"),IF(_xlpm.TextCell&lt;&gt;"",IF(StyleSpaceSplit,IFERROR(IF(FIND(" ",_xlpm.TextCell)&gt;=1,MID(_xlpm.TextCell,1,FIND(" ",_xlpm.TextCell)-1),_xlpm.TextCell),_xlpm.TextCell),_xlpm.TextCell),""))</f>
        <v>ARGUS</v>
      </c>
      <c r="X551" s="60" t="str">
        <f>IF(A551&lt;&gt;"",IFERROR(IF(FIND(" ",G551)&gt;=1,MID(G551,FIND(" ",G551)+1,LEN(G551)),""),""),"")</f>
        <v/>
      </c>
      <c r="AC551" s="51">
        <f>IFERROR(VALUE(MID($C551,1,2)),0)</f>
        <v>81</v>
      </c>
      <c r="AD551" s="44">
        <f>IFERROR(VALUE(MID($C551,4,3)),0)</f>
        <v>10</v>
      </c>
      <c r="AE551" s="51">
        <f>VALUE(RIGHT("00"&amp;AC551,2)&amp;RIGHT("000"&amp;AD551,3))</f>
        <v>81010</v>
      </c>
    </row>
    <row r="552" spans="1:31">
      <c r="A552" s="60" t="str">
        <f>IF(G552&amp;Q552&lt;&gt;"",W552&amp;Q552,"")</f>
        <v>ARGUSblack</v>
      </c>
      <c r="B552" s="60" t="str">
        <f>IF(C552&lt;&gt;"",LEFT(C552,9),"")</f>
        <v>81-010-09</v>
      </c>
      <c r="C552" s="73" t="s">
        <v>6196</v>
      </c>
      <c r="D552" s="73" t="s">
        <v>6194</v>
      </c>
      <c r="E552" s="73" t="s">
        <v>915</v>
      </c>
      <c r="F552" s="74">
        <v>56</v>
      </c>
      <c r="G552" s="73" t="s">
        <v>6195</v>
      </c>
      <c r="H552" s="73" t="s">
        <v>53</v>
      </c>
      <c r="I552" s="73" t="s">
        <v>906</v>
      </c>
      <c r="J552" s="73" t="s">
        <v>318</v>
      </c>
      <c r="K552" s="73" t="s">
        <v>390</v>
      </c>
      <c r="L552" s="73" t="s">
        <v>383</v>
      </c>
      <c r="M552" s="73" t="s">
        <v>388</v>
      </c>
      <c r="N552" s="73" t="s">
        <v>43</v>
      </c>
      <c r="O552" s="73" t="s">
        <v>385</v>
      </c>
      <c r="P552" s="73" t="s">
        <v>907</v>
      </c>
      <c r="Q552" s="73" t="s">
        <v>928</v>
      </c>
      <c r="R552" s="73" t="s">
        <v>53</v>
      </c>
      <c r="V552" s="60" t="str">
        <f>W552&amp;H552</f>
        <v>ARGUSчерный</v>
      </c>
      <c r="W552" s="60" t="str">
        <f>_xlfn.LET(_xlpm.TextCell,TEXT(G552,"###"),IF(_xlpm.TextCell&lt;&gt;"",IF(StyleSpaceSplit,IFERROR(IF(FIND(" ",_xlpm.TextCell)&gt;=1,MID(_xlpm.TextCell,1,FIND(" ",_xlpm.TextCell)-1),_xlpm.TextCell),_xlpm.TextCell),_xlpm.TextCell),""))</f>
        <v>ARGUS</v>
      </c>
      <c r="X552" s="60" t="str">
        <f>IF(A552&lt;&gt;"",IFERROR(IF(FIND(" ",G552)&gt;=1,MID(G552,FIND(" ",G552)+1,LEN(G552)),""),""),"")</f>
        <v/>
      </c>
      <c r="AC552" s="51">
        <f>IFERROR(VALUE(MID($C552,1,2)),0)</f>
        <v>81</v>
      </c>
      <c r="AD552" s="44">
        <f>IFERROR(VALUE(MID($C552,4,3)),0)</f>
        <v>10</v>
      </c>
      <c r="AE552" s="51">
        <f>VALUE(RIGHT("00"&amp;AC552,2)&amp;RIGHT("000"&amp;AD552,3))</f>
        <v>81010</v>
      </c>
    </row>
    <row r="553" spans="1:31">
      <c r="A553" s="60" t="str">
        <f>IF(G553&amp;Q553&lt;&gt;"",W553&amp;Q553,"")</f>
        <v>ARGUSblack</v>
      </c>
      <c r="B553" s="60" t="str">
        <f>IF(C553&lt;&gt;"",LEFT(C553,9),"")</f>
        <v>81-010-09</v>
      </c>
      <c r="C553" s="73" t="s">
        <v>6197</v>
      </c>
      <c r="D553" s="73" t="s">
        <v>6194</v>
      </c>
      <c r="E553" s="73" t="s">
        <v>904</v>
      </c>
      <c r="F553" s="74">
        <v>57</v>
      </c>
      <c r="G553" s="73" t="s">
        <v>6195</v>
      </c>
      <c r="H553" s="73" t="s">
        <v>53</v>
      </c>
      <c r="I553" s="73" t="s">
        <v>906</v>
      </c>
      <c r="J553" s="73" t="s">
        <v>318</v>
      </c>
      <c r="K553" s="73" t="s">
        <v>390</v>
      </c>
      <c r="L553" s="73" t="s">
        <v>383</v>
      </c>
      <c r="M553" s="73" t="s">
        <v>388</v>
      </c>
      <c r="N553" s="73" t="s">
        <v>43</v>
      </c>
      <c r="O553" s="73" t="s">
        <v>385</v>
      </c>
      <c r="P553" s="73" t="s">
        <v>907</v>
      </c>
      <c r="Q553" s="73" t="s">
        <v>928</v>
      </c>
      <c r="R553" s="73" t="s">
        <v>53</v>
      </c>
      <c r="V553" s="60" t="str">
        <f>W553&amp;H553</f>
        <v>ARGUSчерный</v>
      </c>
      <c r="W553" s="60" t="str">
        <f>_xlfn.LET(_xlpm.TextCell,TEXT(G553,"###"),IF(_xlpm.TextCell&lt;&gt;"",IF(StyleSpaceSplit,IFERROR(IF(FIND(" ",_xlpm.TextCell)&gt;=1,MID(_xlpm.TextCell,1,FIND(" ",_xlpm.TextCell)-1),_xlpm.TextCell),_xlpm.TextCell),_xlpm.TextCell),""))</f>
        <v>ARGUS</v>
      </c>
      <c r="X553" s="60" t="str">
        <f>IF(A553&lt;&gt;"",IFERROR(IF(FIND(" ",G553)&gt;=1,MID(G553,FIND(" ",G553)+1,LEN(G553)),""),""),"")</f>
        <v/>
      </c>
      <c r="AC553" s="51">
        <f>IFERROR(VALUE(MID($C553,1,2)),0)</f>
        <v>81</v>
      </c>
      <c r="AD553" s="44">
        <f>IFERROR(VALUE(MID($C553,4,3)),0)</f>
        <v>10</v>
      </c>
      <c r="AE553" s="51">
        <f>VALUE(RIGHT("00"&amp;AC553,2)&amp;RIGHT("000"&amp;AD553,3))</f>
        <v>81010</v>
      </c>
    </row>
    <row r="554" spans="1:31">
      <c r="A554" s="60" t="str">
        <f>IF(G554&amp;Q554&lt;&gt;"",W554&amp;Q554,"")</f>
        <v>ARGUSblack</v>
      </c>
      <c r="B554" s="60" t="str">
        <f>IF(C554&lt;&gt;"",LEFT(C554,9),"")</f>
        <v>81-010-09</v>
      </c>
      <c r="C554" s="73" t="s">
        <v>6198</v>
      </c>
      <c r="D554" s="73" t="s">
        <v>6194</v>
      </c>
      <c r="E554" s="73" t="s">
        <v>920</v>
      </c>
      <c r="F554" s="74">
        <v>58</v>
      </c>
      <c r="G554" s="73" t="s">
        <v>6195</v>
      </c>
      <c r="H554" s="73" t="s">
        <v>53</v>
      </c>
      <c r="I554" s="73" t="s">
        <v>906</v>
      </c>
      <c r="J554" s="73" t="s">
        <v>318</v>
      </c>
      <c r="K554" s="73" t="s">
        <v>390</v>
      </c>
      <c r="L554" s="73" t="s">
        <v>383</v>
      </c>
      <c r="M554" s="73" t="s">
        <v>388</v>
      </c>
      <c r="N554" s="73" t="s">
        <v>43</v>
      </c>
      <c r="O554" s="73" t="s">
        <v>385</v>
      </c>
      <c r="P554" s="73" t="s">
        <v>907</v>
      </c>
      <c r="Q554" s="73" t="s">
        <v>928</v>
      </c>
      <c r="R554" s="73" t="s">
        <v>53</v>
      </c>
      <c r="V554" s="60" t="str">
        <f>W554&amp;H554</f>
        <v>ARGUSчерный</v>
      </c>
      <c r="W554" s="60" t="str">
        <f>_xlfn.LET(_xlpm.TextCell,TEXT(G554,"###"),IF(_xlpm.TextCell&lt;&gt;"",IF(StyleSpaceSplit,IFERROR(IF(FIND(" ",_xlpm.TextCell)&gt;=1,MID(_xlpm.TextCell,1,FIND(" ",_xlpm.TextCell)-1),_xlpm.TextCell),_xlpm.TextCell),_xlpm.TextCell),""))</f>
        <v>ARGUS</v>
      </c>
      <c r="X554" s="60" t="str">
        <f>IF(A554&lt;&gt;"",IFERROR(IF(FIND(" ",G554)&gt;=1,MID(G554,FIND(" ",G554)+1,LEN(G554)),""),""),"")</f>
        <v/>
      </c>
      <c r="AC554" s="51">
        <f>IFERROR(VALUE(MID($C554,1,2)),0)</f>
        <v>81</v>
      </c>
      <c r="AD554" s="44">
        <f>IFERROR(VALUE(MID($C554,4,3)),0)</f>
        <v>10</v>
      </c>
      <c r="AE554" s="51">
        <f>VALUE(RIGHT("00"&amp;AC554,2)&amp;RIGHT("000"&amp;AD554,3))</f>
        <v>81010</v>
      </c>
    </row>
    <row r="555" spans="1:31">
      <c r="A555" s="60" t="str">
        <f>IF(G555&amp;Q555&lt;&gt;"",W555&amp;Q555,"")</f>
        <v>ARGUSblack</v>
      </c>
      <c r="B555" s="60" t="str">
        <f>IF(C555&lt;&gt;"",LEFT(C555,9),"")</f>
        <v>81-010-09</v>
      </c>
      <c r="C555" s="73" t="s">
        <v>6199</v>
      </c>
      <c r="D555" s="73" t="s">
        <v>6194</v>
      </c>
      <c r="E555" s="73" t="s">
        <v>910</v>
      </c>
      <c r="F555" s="74">
        <v>59</v>
      </c>
      <c r="G555" s="73" t="s">
        <v>6195</v>
      </c>
      <c r="H555" s="73" t="s">
        <v>53</v>
      </c>
      <c r="I555" s="73" t="s">
        <v>906</v>
      </c>
      <c r="J555" s="73" t="s">
        <v>318</v>
      </c>
      <c r="K555" s="73" t="s">
        <v>390</v>
      </c>
      <c r="L555" s="73" t="s">
        <v>383</v>
      </c>
      <c r="M555" s="73" t="s">
        <v>388</v>
      </c>
      <c r="N555" s="73" t="s">
        <v>43</v>
      </c>
      <c r="O555" s="73" t="s">
        <v>385</v>
      </c>
      <c r="P555" s="73" t="s">
        <v>907</v>
      </c>
      <c r="Q555" s="73" t="s">
        <v>928</v>
      </c>
      <c r="R555" s="73" t="s">
        <v>53</v>
      </c>
      <c r="V555" s="60" t="str">
        <f>W555&amp;H555</f>
        <v>ARGUSчерный</v>
      </c>
      <c r="W555" s="60" t="str">
        <f>_xlfn.LET(_xlpm.TextCell,TEXT(G555,"###"),IF(_xlpm.TextCell&lt;&gt;"",IF(StyleSpaceSplit,IFERROR(IF(FIND(" ",_xlpm.TextCell)&gt;=1,MID(_xlpm.TextCell,1,FIND(" ",_xlpm.TextCell)-1),_xlpm.TextCell),_xlpm.TextCell),_xlpm.TextCell),""))</f>
        <v>ARGUS</v>
      </c>
      <c r="X555" s="60" t="str">
        <f>IF(A555&lt;&gt;"",IFERROR(IF(FIND(" ",G555)&gt;=1,MID(G555,FIND(" ",G555)+1,LEN(G555)),""),""),"")</f>
        <v/>
      </c>
      <c r="AC555" s="51">
        <f>IFERROR(VALUE(MID($C555,1,2)),0)</f>
        <v>81</v>
      </c>
      <c r="AD555" s="44">
        <f>IFERROR(VALUE(MID($C555,4,3)),0)</f>
        <v>10</v>
      </c>
      <c r="AE555" s="51">
        <f>VALUE(RIGHT("00"&amp;AC555,2)&amp;RIGHT("000"&amp;AD555,3))</f>
        <v>81010</v>
      </c>
    </row>
    <row r="556" spans="1:31">
      <c r="A556" s="60" t="str">
        <f>IF(G556&amp;Q556&lt;&gt;"",W556&amp;Q556,"")</f>
        <v>ARGUSblack</v>
      </c>
      <c r="B556" s="60" t="str">
        <f>IF(C556&lt;&gt;"",LEFT(C556,9),"")</f>
        <v>81-010-09</v>
      </c>
      <c r="C556" s="73" t="s">
        <v>6200</v>
      </c>
      <c r="D556" s="73" t="s">
        <v>6194</v>
      </c>
      <c r="E556" s="73" t="s">
        <v>912</v>
      </c>
      <c r="F556" s="74">
        <v>61</v>
      </c>
      <c r="G556" s="73" t="s">
        <v>6195</v>
      </c>
      <c r="H556" s="73" t="s">
        <v>53</v>
      </c>
      <c r="I556" s="73" t="s">
        <v>906</v>
      </c>
      <c r="J556" s="73" t="s">
        <v>318</v>
      </c>
      <c r="K556" s="73" t="s">
        <v>390</v>
      </c>
      <c r="L556" s="73" t="s">
        <v>383</v>
      </c>
      <c r="M556" s="73" t="s">
        <v>388</v>
      </c>
      <c r="N556" s="73" t="s">
        <v>43</v>
      </c>
      <c r="O556" s="73" t="s">
        <v>385</v>
      </c>
      <c r="P556" s="73" t="s">
        <v>907</v>
      </c>
      <c r="Q556" s="73" t="s">
        <v>928</v>
      </c>
      <c r="R556" s="73" t="s">
        <v>53</v>
      </c>
      <c r="V556" s="60" t="str">
        <f>W556&amp;H556</f>
        <v>ARGUSчерный</v>
      </c>
      <c r="W556" s="60" t="str">
        <f>_xlfn.LET(_xlpm.TextCell,TEXT(G556,"###"),IF(_xlpm.TextCell&lt;&gt;"",IF(StyleSpaceSplit,IFERROR(IF(FIND(" ",_xlpm.TextCell)&gt;=1,MID(_xlpm.TextCell,1,FIND(" ",_xlpm.TextCell)-1),_xlpm.TextCell),_xlpm.TextCell),_xlpm.TextCell),""))</f>
        <v>ARGUS</v>
      </c>
      <c r="X556" s="60" t="str">
        <f>IF(A556&lt;&gt;"",IFERROR(IF(FIND(" ",G556)&gt;=1,MID(G556,FIND(" ",G556)+1,LEN(G556)),""),""),"")</f>
        <v/>
      </c>
      <c r="AC556" s="51">
        <f>IFERROR(VALUE(MID($C556,1,2)),0)</f>
        <v>81</v>
      </c>
      <c r="AD556" s="44">
        <f>IFERROR(VALUE(MID($C556,4,3)),0)</f>
        <v>10</v>
      </c>
      <c r="AE556" s="51">
        <f>VALUE(RIGHT("00"&amp;AC556,2)&amp;RIGHT("000"&amp;AD556,3))</f>
        <v>81010</v>
      </c>
    </row>
    <row r="557" spans="1:31">
      <c r="A557" s="60" t="str">
        <f>IF(G557&amp;Q557&lt;&gt;"",W557&amp;Q557,"")</f>
        <v>AVERNASburgundy</v>
      </c>
      <c r="B557" s="60" t="str">
        <f>IF(C557&lt;&gt;"",LEFT(C557,9),"")</f>
        <v>80-951-12</v>
      </c>
      <c r="C557" s="73" t="s">
        <v>5456</v>
      </c>
      <c r="D557" s="73" t="s">
        <v>5457</v>
      </c>
      <c r="E557" s="73" t="s">
        <v>910</v>
      </c>
      <c r="F557" s="74">
        <v>59</v>
      </c>
      <c r="G557" s="73" t="s">
        <v>5458</v>
      </c>
      <c r="H557" s="73" t="s">
        <v>121</v>
      </c>
      <c r="I557" s="73" t="s">
        <v>906</v>
      </c>
      <c r="J557" s="73" t="s">
        <v>320</v>
      </c>
      <c r="K557" s="73" t="s">
        <v>382</v>
      </c>
      <c r="L557" s="73" t="s">
        <v>383</v>
      </c>
      <c r="M557" s="73" t="s">
        <v>384</v>
      </c>
      <c r="N557" s="73" t="s">
        <v>43</v>
      </c>
      <c r="O557" s="73" t="s">
        <v>386</v>
      </c>
      <c r="P557" s="73" t="s">
        <v>907</v>
      </c>
      <c r="Q557" s="73" t="s">
        <v>1546</v>
      </c>
      <c r="R557" s="73" t="s">
        <v>121</v>
      </c>
      <c r="V557" s="60" t="str">
        <f>W557&amp;H557</f>
        <v>AVERNASбордовый</v>
      </c>
      <c r="W557" s="60" t="str">
        <f>_xlfn.LET(_xlpm.TextCell,TEXT(G557,"###"),IF(_xlpm.TextCell&lt;&gt;"",IF(StyleSpaceSplit,IFERROR(IF(FIND(" ",_xlpm.TextCell)&gt;=1,MID(_xlpm.TextCell,1,FIND(" ",_xlpm.TextCell)-1),_xlpm.TextCell),_xlpm.TextCell),_xlpm.TextCell),""))</f>
        <v>AVERNAS</v>
      </c>
      <c r="X557" s="60" t="str">
        <f>IF(A557&lt;&gt;"",IFERROR(IF(FIND(" ",G557)&gt;=1,MID(G557,FIND(" ",G557)+1,LEN(G557)),""),""),"")</f>
        <v/>
      </c>
      <c r="AC557" s="51">
        <f>IFERROR(VALUE(MID($C557,1,2)),0)</f>
        <v>80</v>
      </c>
      <c r="AD557" s="44">
        <f>IFERROR(VALUE(MID($C557,4,3)),0)</f>
        <v>951</v>
      </c>
      <c r="AE557" s="51">
        <f>VALUE(RIGHT("00"&amp;AC557,2)&amp;RIGHT("000"&amp;AD557,3))</f>
        <v>80951</v>
      </c>
    </row>
    <row r="558" spans="1:31">
      <c r="A558" s="60" t="str">
        <f>IF(G558&amp;Q558&lt;&gt;"",W558&amp;Q558,"")</f>
        <v>AZOVblue</v>
      </c>
      <c r="B558" s="60" t="str">
        <f>IF(C558&lt;&gt;"",LEFT(C558,9),"")</f>
        <v>80-803-06</v>
      </c>
      <c r="C558" s="73" t="s">
        <v>4799</v>
      </c>
      <c r="D558" s="73" t="s">
        <v>4800</v>
      </c>
      <c r="E558" s="73" t="s">
        <v>920</v>
      </c>
      <c r="F558" s="74">
        <v>58</v>
      </c>
      <c r="G558" s="73" t="s">
        <v>4801</v>
      </c>
      <c r="H558" s="73" t="s">
        <v>71</v>
      </c>
      <c r="I558" s="73" t="s">
        <v>4802</v>
      </c>
      <c r="J558" s="73" t="s">
        <v>324</v>
      </c>
      <c r="K558" s="73" t="s">
        <v>382</v>
      </c>
      <c r="L558" s="73" t="s">
        <v>383</v>
      </c>
      <c r="M558" s="73" t="s">
        <v>388</v>
      </c>
      <c r="N558" s="73" t="s">
        <v>44</v>
      </c>
      <c r="O558" s="73" t="s">
        <v>385</v>
      </c>
      <c r="P558" s="73" t="s">
        <v>907</v>
      </c>
      <c r="Q558" s="73" t="s">
        <v>932</v>
      </c>
      <c r="R558" s="73" t="s">
        <v>71</v>
      </c>
      <c r="V558" s="60" t="str">
        <f>W558&amp;H558</f>
        <v>AZOVсиний</v>
      </c>
      <c r="W558" s="60" t="str">
        <f>_xlfn.LET(_xlpm.TextCell,TEXT(G558,"###"),IF(_xlpm.TextCell&lt;&gt;"",IF(StyleSpaceSplit,IFERROR(IF(FIND(" ",_xlpm.TextCell)&gt;=1,MID(_xlpm.TextCell,1,FIND(" ",_xlpm.TextCell)-1),_xlpm.TextCell),_xlpm.TextCell),_xlpm.TextCell),""))</f>
        <v>AZOV</v>
      </c>
      <c r="X558" s="60" t="str">
        <f>IF(A558&lt;&gt;"",IFERROR(IF(FIND(" ",G558)&gt;=1,MID(G558,FIND(" ",G558)+1,LEN(G558)),""),""),"")</f>
        <v/>
      </c>
      <c r="AC558" s="51">
        <f>IFERROR(VALUE(MID($C558,1,2)),0)</f>
        <v>80</v>
      </c>
      <c r="AD558" s="44">
        <f>IFERROR(VALUE(MID($C558,4,3)),0)</f>
        <v>803</v>
      </c>
      <c r="AE558" s="51">
        <f>VALUE(RIGHT("00"&amp;AC558,2)&amp;RIGHT("000"&amp;AD558,3))</f>
        <v>80803</v>
      </c>
    </row>
    <row r="559" spans="1:31">
      <c r="A559" s="60" t="str">
        <f>IF(G559&amp;Q559&lt;&gt;"",W559&amp;Q559,"")</f>
        <v>B-644grey</v>
      </c>
      <c r="B559" s="60" t="str">
        <f>IF(C559&lt;&gt;"",LEFT(C559,9),"")</f>
        <v>80-175-08</v>
      </c>
      <c r="C559" s="73" t="s">
        <v>8069</v>
      </c>
      <c r="D559" s="73" t="s">
        <v>8070</v>
      </c>
      <c r="E559" s="73" t="s">
        <v>920</v>
      </c>
      <c r="F559" s="74">
        <v>58</v>
      </c>
      <c r="G559" s="73" t="s">
        <v>8071</v>
      </c>
      <c r="H559" s="73" t="s">
        <v>83</v>
      </c>
      <c r="I559" s="73" t="s">
        <v>906</v>
      </c>
      <c r="J559" s="73" t="s">
        <v>320</v>
      </c>
      <c r="K559" s="73" t="s">
        <v>382</v>
      </c>
      <c r="L559" s="73" t="s">
        <v>383</v>
      </c>
      <c r="M559" s="73" t="s">
        <v>384</v>
      </c>
      <c r="N559" s="73" t="s">
        <v>43</v>
      </c>
      <c r="O559" s="73" t="s">
        <v>385</v>
      </c>
      <c r="P559" s="73" t="s">
        <v>907</v>
      </c>
      <c r="Q559" s="73" t="s">
        <v>917</v>
      </c>
      <c r="R559" s="73" t="s">
        <v>83</v>
      </c>
      <c r="V559" s="60" t="str">
        <f>W559&amp;H559</f>
        <v>B-644серый</v>
      </c>
      <c r="W559" s="60" t="str">
        <f>_xlfn.LET(_xlpm.TextCell,TEXT(G559,"###"),IF(_xlpm.TextCell&lt;&gt;"",IF(StyleSpaceSplit,IFERROR(IF(FIND(" ",_xlpm.TextCell)&gt;=1,MID(_xlpm.TextCell,1,FIND(" ",_xlpm.TextCell)-1),_xlpm.TextCell),_xlpm.TextCell),_xlpm.TextCell),""))</f>
        <v>B-644</v>
      </c>
      <c r="X559" s="60" t="str">
        <f>IF(A559&lt;&gt;"",IFERROR(IF(FIND(" ",G559)&gt;=1,MID(G559,FIND(" ",G559)+1,LEN(G559)),""),""),"")</f>
        <v/>
      </c>
      <c r="AC559" s="51">
        <f>IFERROR(VALUE(MID($C559,1,2)),0)</f>
        <v>80</v>
      </c>
      <c r="AD559" s="44">
        <f>IFERROR(VALUE(MID($C559,4,3)),0)</f>
        <v>175</v>
      </c>
      <c r="AE559" s="51">
        <f>VALUE(RIGHT("00"&amp;AC559,2)&amp;RIGHT("000"&amp;AD559,3))</f>
        <v>80175</v>
      </c>
    </row>
    <row r="560" spans="1:31">
      <c r="A560" s="60" t="str">
        <f>IF(G560&amp;Q560&lt;&gt;"",W560&amp;Q560,"")</f>
        <v>BADGER 001blue</v>
      </c>
      <c r="B560" s="60" t="str">
        <f>IF(C560&lt;&gt;"",LEFT(C560,9),"")</f>
        <v>80-679-16</v>
      </c>
      <c r="C560" s="73" t="s">
        <v>3956</v>
      </c>
      <c r="D560" s="73" t="s">
        <v>3957</v>
      </c>
      <c r="E560" s="73" t="s">
        <v>920</v>
      </c>
      <c r="F560" s="74">
        <v>58</v>
      </c>
      <c r="G560" s="73" t="s">
        <v>3958</v>
      </c>
      <c r="H560" s="73" t="s">
        <v>55</v>
      </c>
      <c r="I560" s="73" t="s">
        <v>1021</v>
      </c>
      <c r="J560" s="73" t="s">
        <v>324</v>
      </c>
      <c r="K560" s="73" t="s">
        <v>382</v>
      </c>
      <c r="L560" s="73" t="s">
        <v>383</v>
      </c>
      <c r="M560" s="73" t="s">
        <v>384</v>
      </c>
      <c r="N560" s="73" t="s">
        <v>37</v>
      </c>
      <c r="O560" s="73" t="s">
        <v>385</v>
      </c>
      <c r="P560" s="73" t="s">
        <v>907</v>
      </c>
      <c r="Q560" s="73" t="s">
        <v>932</v>
      </c>
      <c r="R560" s="73" t="s">
        <v>71</v>
      </c>
      <c r="V560" s="60" t="str">
        <f>W560&amp;H560</f>
        <v>BADGER 001темно-синий</v>
      </c>
      <c r="W560" s="60" t="str">
        <f>_xlfn.LET(_xlpm.TextCell,TEXT(G560,"###"),IF(_xlpm.TextCell&lt;&gt;"",IF(StyleSpaceSplit,IFERROR(IF(FIND(" ",_xlpm.TextCell)&gt;=1,MID(_xlpm.TextCell,1,FIND(" ",_xlpm.TextCell)-1),_xlpm.TextCell),_xlpm.TextCell),_xlpm.TextCell),""))</f>
        <v>BADGER 001</v>
      </c>
      <c r="X560" s="60" t="str">
        <f>IF(A560&lt;&gt;"",IFERROR(IF(FIND(" ",G560)&gt;=1,MID(G560,FIND(" ",G560)+1,LEN(G560)),""),""),"")</f>
        <v>001</v>
      </c>
      <c r="AC560" s="51">
        <f>IFERROR(VALUE(MID($C560,1,2)),0)</f>
        <v>80</v>
      </c>
      <c r="AD560" s="44">
        <f>IFERROR(VALUE(MID($C560,4,3)),0)</f>
        <v>679</v>
      </c>
      <c r="AE560" s="51">
        <f>VALUE(RIGHT("00"&amp;AC560,2)&amp;RIGHT("000"&amp;AD560,3))</f>
        <v>80679</v>
      </c>
    </row>
    <row r="561" spans="1:31">
      <c r="A561" s="60" t="str">
        <f>IF(G561&amp;Q561&lt;&gt;"",W561&amp;Q561,"")</f>
        <v>BADGER KINGcognac</v>
      </c>
      <c r="B561" s="60" t="str">
        <f>IF(C561&lt;&gt;"",LEFT(C561,9),"")</f>
        <v>80-285-13</v>
      </c>
      <c r="C561" s="73" t="s">
        <v>1191</v>
      </c>
      <c r="D561" s="73" t="s">
        <v>1192</v>
      </c>
      <c r="E561" s="73" t="s">
        <v>915</v>
      </c>
      <c r="F561" s="74">
        <v>56</v>
      </c>
      <c r="G561" s="73" t="s">
        <v>1178</v>
      </c>
      <c r="H561" s="73" t="s">
        <v>217</v>
      </c>
      <c r="I561" s="73" t="s">
        <v>1179</v>
      </c>
      <c r="J561" s="73" t="s">
        <v>320</v>
      </c>
      <c r="K561" s="73" t="s">
        <v>382</v>
      </c>
      <c r="L561" s="73" t="s">
        <v>383</v>
      </c>
      <c r="M561" s="73" t="s">
        <v>388</v>
      </c>
      <c r="N561" s="73" t="s">
        <v>32</v>
      </c>
      <c r="O561" s="73" t="s">
        <v>385</v>
      </c>
      <c r="P561" s="73" t="s">
        <v>907</v>
      </c>
      <c r="Q561" s="73" t="s">
        <v>1193</v>
      </c>
      <c r="R561" s="73" t="s">
        <v>199</v>
      </c>
      <c r="V561" s="60" t="str">
        <f>W561&amp;H561</f>
        <v>BADGER KINGрыжий</v>
      </c>
      <c r="W561" s="60" t="str">
        <f>_xlfn.LET(_xlpm.TextCell,TEXT(G561,"###"),IF(_xlpm.TextCell&lt;&gt;"",IF(StyleSpaceSplit,IFERROR(IF(FIND(" ",_xlpm.TextCell)&gt;=1,MID(_xlpm.TextCell,1,FIND(" ",_xlpm.TextCell)-1),_xlpm.TextCell),_xlpm.TextCell),_xlpm.TextCell),""))</f>
        <v>BADGER KING</v>
      </c>
      <c r="X561" s="60" t="str">
        <f>IF(A561&lt;&gt;"",IFERROR(IF(FIND(" ",G561)&gt;=1,MID(G561,FIND(" ",G561)+1,LEN(G561)),""),""),"")</f>
        <v>KING</v>
      </c>
      <c r="AC561" s="51">
        <f>IFERROR(VALUE(MID($C561,1,2)),0)</f>
        <v>80</v>
      </c>
      <c r="AD561" s="44">
        <f>IFERROR(VALUE(MID($C561,4,3)),0)</f>
        <v>285</v>
      </c>
      <c r="AE561" s="51">
        <f>VALUE(RIGHT("00"&amp;AC561,2)&amp;RIGHT("000"&amp;AD561,3))</f>
        <v>80285</v>
      </c>
    </row>
    <row r="562" spans="1:31">
      <c r="A562" s="60" t="str">
        <f>IF(G562&amp;Q562&lt;&gt;"",W562&amp;Q562,"")</f>
        <v>BADGER KINGcognac</v>
      </c>
      <c r="B562" s="60" t="str">
        <f>IF(C562&lt;&gt;"",LEFT(C562,9),"")</f>
        <v>80-285-13</v>
      </c>
      <c r="C562" s="73" t="s">
        <v>1194</v>
      </c>
      <c r="D562" s="73" t="s">
        <v>1192</v>
      </c>
      <c r="E562" s="73" t="s">
        <v>904</v>
      </c>
      <c r="F562" s="74">
        <v>57</v>
      </c>
      <c r="G562" s="73" t="s">
        <v>1178</v>
      </c>
      <c r="H562" s="73" t="s">
        <v>217</v>
      </c>
      <c r="I562" s="73" t="s">
        <v>1179</v>
      </c>
      <c r="J562" s="73" t="s">
        <v>320</v>
      </c>
      <c r="K562" s="73" t="s">
        <v>382</v>
      </c>
      <c r="L562" s="73" t="s">
        <v>383</v>
      </c>
      <c r="M562" s="73" t="s">
        <v>388</v>
      </c>
      <c r="N562" s="73" t="s">
        <v>32</v>
      </c>
      <c r="O562" s="73" t="s">
        <v>385</v>
      </c>
      <c r="P562" s="73" t="s">
        <v>907</v>
      </c>
      <c r="Q562" s="73" t="s">
        <v>1193</v>
      </c>
      <c r="R562" s="73" t="s">
        <v>199</v>
      </c>
      <c r="V562" s="60" t="str">
        <f>W562&amp;H562</f>
        <v>BADGER KINGрыжий</v>
      </c>
      <c r="W562" s="60" t="str">
        <f>_xlfn.LET(_xlpm.TextCell,TEXT(G562,"###"),IF(_xlpm.TextCell&lt;&gt;"",IF(StyleSpaceSplit,IFERROR(IF(FIND(" ",_xlpm.TextCell)&gt;=1,MID(_xlpm.TextCell,1,FIND(" ",_xlpm.TextCell)-1),_xlpm.TextCell),_xlpm.TextCell),_xlpm.TextCell),""))</f>
        <v>BADGER KING</v>
      </c>
      <c r="X562" s="60" t="str">
        <f>IF(A562&lt;&gt;"",IFERROR(IF(FIND(" ",G562)&gt;=1,MID(G562,FIND(" ",G562)+1,LEN(G562)),""),""),"")</f>
        <v>KING</v>
      </c>
      <c r="AC562" s="51">
        <f>IFERROR(VALUE(MID($C562,1,2)),0)</f>
        <v>80</v>
      </c>
      <c r="AD562" s="44">
        <f>IFERROR(VALUE(MID($C562,4,3)),0)</f>
        <v>285</v>
      </c>
      <c r="AE562" s="51">
        <f>VALUE(RIGHT("00"&amp;AC562,2)&amp;RIGHT("000"&amp;AD562,3))</f>
        <v>80285</v>
      </c>
    </row>
    <row r="563" spans="1:31">
      <c r="A563" s="60" t="str">
        <f>IF(G563&amp;Q563&lt;&gt;"",W563&amp;Q563,"")</f>
        <v>BADGER KINGcognac</v>
      </c>
      <c r="B563" s="60" t="str">
        <f>IF(C563&lt;&gt;"",LEFT(C563,9),"")</f>
        <v>80-285-13</v>
      </c>
      <c r="C563" s="73" t="s">
        <v>1195</v>
      </c>
      <c r="D563" s="73" t="s">
        <v>1192</v>
      </c>
      <c r="E563" s="73" t="s">
        <v>920</v>
      </c>
      <c r="F563" s="74">
        <v>58</v>
      </c>
      <c r="G563" s="73" t="s">
        <v>1178</v>
      </c>
      <c r="H563" s="73" t="s">
        <v>217</v>
      </c>
      <c r="I563" s="73" t="s">
        <v>1179</v>
      </c>
      <c r="J563" s="73" t="s">
        <v>320</v>
      </c>
      <c r="K563" s="73" t="s">
        <v>382</v>
      </c>
      <c r="L563" s="73" t="s">
        <v>383</v>
      </c>
      <c r="M563" s="73" t="s">
        <v>388</v>
      </c>
      <c r="N563" s="73" t="s">
        <v>32</v>
      </c>
      <c r="O563" s="73" t="s">
        <v>385</v>
      </c>
      <c r="P563" s="73" t="s">
        <v>907</v>
      </c>
      <c r="Q563" s="73" t="s">
        <v>1193</v>
      </c>
      <c r="R563" s="73" t="s">
        <v>199</v>
      </c>
      <c r="V563" s="60" t="str">
        <f>W563&amp;H563</f>
        <v>BADGER KINGрыжий</v>
      </c>
      <c r="W563" s="60" t="str">
        <f>_xlfn.LET(_xlpm.TextCell,TEXT(G563,"###"),IF(_xlpm.TextCell&lt;&gt;"",IF(StyleSpaceSplit,IFERROR(IF(FIND(" ",_xlpm.TextCell)&gt;=1,MID(_xlpm.TextCell,1,FIND(" ",_xlpm.TextCell)-1),_xlpm.TextCell),_xlpm.TextCell),_xlpm.TextCell),""))</f>
        <v>BADGER KING</v>
      </c>
      <c r="X563" s="60" t="str">
        <f>IF(A563&lt;&gt;"",IFERROR(IF(FIND(" ",G563)&gt;=1,MID(G563,FIND(" ",G563)+1,LEN(G563)),""),""),"")</f>
        <v>KING</v>
      </c>
      <c r="AC563" s="51">
        <f>IFERROR(VALUE(MID($C563,1,2)),0)</f>
        <v>80</v>
      </c>
      <c r="AD563" s="44">
        <f>IFERROR(VALUE(MID($C563,4,3)),0)</f>
        <v>285</v>
      </c>
      <c r="AE563" s="51">
        <f>VALUE(RIGHT("00"&amp;AC563,2)&amp;RIGHT("000"&amp;AD563,3))</f>
        <v>80285</v>
      </c>
    </row>
    <row r="564" spans="1:31">
      <c r="A564" s="60" t="str">
        <f>IF(G564&amp;Q564&lt;&gt;"",W564&amp;Q564,"")</f>
        <v>BADGER KINGcognac</v>
      </c>
      <c r="B564" s="60" t="str">
        <f>IF(C564&lt;&gt;"",LEFT(C564,9),"")</f>
        <v>80-285-13</v>
      </c>
      <c r="C564" s="73" t="s">
        <v>1196</v>
      </c>
      <c r="D564" s="73" t="s">
        <v>1192</v>
      </c>
      <c r="E564" s="73" t="s">
        <v>910</v>
      </c>
      <c r="F564" s="74">
        <v>59</v>
      </c>
      <c r="G564" s="73" t="s">
        <v>1178</v>
      </c>
      <c r="H564" s="73" t="s">
        <v>217</v>
      </c>
      <c r="I564" s="73" t="s">
        <v>1179</v>
      </c>
      <c r="J564" s="73" t="s">
        <v>320</v>
      </c>
      <c r="K564" s="73" t="s">
        <v>382</v>
      </c>
      <c r="L564" s="73" t="s">
        <v>383</v>
      </c>
      <c r="M564" s="73" t="s">
        <v>388</v>
      </c>
      <c r="N564" s="73" t="s">
        <v>32</v>
      </c>
      <c r="O564" s="73" t="s">
        <v>385</v>
      </c>
      <c r="P564" s="73" t="s">
        <v>907</v>
      </c>
      <c r="Q564" s="73" t="s">
        <v>1193</v>
      </c>
      <c r="R564" s="73" t="s">
        <v>199</v>
      </c>
      <c r="V564" s="60" t="str">
        <f>W564&amp;H564</f>
        <v>BADGER KINGрыжий</v>
      </c>
      <c r="W564" s="60" t="str">
        <f>_xlfn.LET(_xlpm.TextCell,TEXT(G564,"###"),IF(_xlpm.TextCell&lt;&gt;"",IF(StyleSpaceSplit,IFERROR(IF(FIND(" ",_xlpm.TextCell)&gt;=1,MID(_xlpm.TextCell,1,FIND(" ",_xlpm.TextCell)-1),_xlpm.TextCell),_xlpm.TextCell),_xlpm.TextCell),""))</f>
        <v>BADGER KING</v>
      </c>
      <c r="X564" s="60" t="str">
        <f>IF(A564&lt;&gt;"",IFERROR(IF(FIND(" ",G564)&gt;=1,MID(G564,FIND(" ",G564)+1,LEN(G564)),""),""),"")</f>
        <v>KING</v>
      </c>
      <c r="AC564" s="51">
        <f>IFERROR(VALUE(MID($C564,1,2)),0)</f>
        <v>80</v>
      </c>
      <c r="AD564" s="44">
        <f>IFERROR(VALUE(MID($C564,4,3)),0)</f>
        <v>285</v>
      </c>
      <c r="AE564" s="51">
        <f>VALUE(RIGHT("00"&amp;AC564,2)&amp;RIGHT("000"&amp;AD564,3))</f>
        <v>80285</v>
      </c>
    </row>
    <row r="565" spans="1:31">
      <c r="A565" s="60" t="str">
        <f>IF(G565&amp;Q565&lt;&gt;"",W565&amp;Q565,"")</f>
        <v>BADGER KINGcognac</v>
      </c>
      <c r="B565" s="60" t="str">
        <f>IF(C565&lt;&gt;"",LEFT(C565,9),"")</f>
        <v>80-285-13</v>
      </c>
      <c r="C565" s="73" t="s">
        <v>1197</v>
      </c>
      <c r="D565" s="73" t="s">
        <v>1192</v>
      </c>
      <c r="E565" s="73" t="s">
        <v>922</v>
      </c>
      <c r="F565" s="74">
        <v>60</v>
      </c>
      <c r="G565" s="73" t="s">
        <v>1178</v>
      </c>
      <c r="H565" s="73" t="s">
        <v>217</v>
      </c>
      <c r="I565" s="73" t="s">
        <v>1179</v>
      </c>
      <c r="J565" s="73" t="s">
        <v>320</v>
      </c>
      <c r="K565" s="73" t="s">
        <v>382</v>
      </c>
      <c r="L565" s="73" t="s">
        <v>383</v>
      </c>
      <c r="M565" s="73" t="s">
        <v>388</v>
      </c>
      <c r="N565" s="73" t="s">
        <v>32</v>
      </c>
      <c r="O565" s="73" t="s">
        <v>385</v>
      </c>
      <c r="P565" s="73" t="s">
        <v>907</v>
      </c>
      <c r="Q565" s="73" t="s">
        <v>1193</v>
      </c>
      <c r="R565" s="73" t="s">
        <v>199</v>
      </c>
      <c r="V565" s="60" t="str">
        <f>W565&amp;H565</f>
        <v>BADGER KINGрыжий</v>
      </c>
      <c r="W565" s="60" t="str">
        <f>_xlfn.LET(_xlpm.TextCell,TEXT(G565,"###"),IF(_xlpm.TextCell&lt;&gt;"",IF(StyleSpaceSplit,IFERROR(IF(FIND(" ",_xlpm.TextCell)&gt;=1,MID(_xlpm.TextCell,1,FIND(" ",_xlpm.TextCell)-1),_xlpm.TextCell),_xlpm.TextCell),_xlpm.TextCell),""))</f>
        <v>BADGER KING</v>
      </c>
      <c r="X565" s="60" t="str">
        <f>IF(A565&lt;&gt;"",IFERROR(IF(FIND(" ",G565)&gt;=1,MID(G565,FIND(" ",G565)+1,LEN(G565)),""),""),"")</f>
        <v>KING</v>
      </c>
      <c r="AC565" s="51">
        <f>IFERROR(VALUE(MID($C565,1,2)),0)</f>
        <v>80</v>
      </c>
      <c r="AD565" s="44">
        <f>IFERROR(VALUE(MID($C565,4,3)),0)</f>
        <v>285</v>
      </c>
      <c r="AE565" s="51">
        <f>VALUE(RIGHT("00"&amp;AC565,2)&amp;RIGHT("000"&amp;AD565,3))</f>
        <v>80285</v>
      </c>
    </row>
    <row r="566" spans="1:31">
      <c r="A566" s="60" t="str">
        <f>IF(G566&amp;Q566&lt;&gt;"",W566&amp;Q566,"")</f>
        <v>BADGER KINGcognac</v>
      </c>
      <c r="B566" s="60" t="str">
        <f>IF(C566&lt;&gt;"",LEFT(C566,9),"")</f>
        <v>80-285-13</v>
      </c>
      <c r="C566" s="73" t="s">
        <v>1198</v>
      </c>
      <c r="D566" s="73" t="s">
        <v>1192</v>
      </c>
      <c r="E566" s="73" t="s">
        <v>912</v>
      </c>
      <c r="F566" s="74">
        <v>61</v>
      </c>
      <c r="G566" s="73" t="s">
        <v>1178</v>
      </c>
      <c r="H566" s="73" t="s">
        <v>217</v>
      </c>
      <c r="I566" s="73" t="s">
        <v>1179</v>
      </c>
      <c r="J566" s="73" t="s">
        <v>320</v>
      </c>
      <c r="K566" s="73" t="s">
        <v>382</v>
      </c>
      <c r="L566" s="73" t="s">
        <v>383</v>
      </c>
      <c r="M566" s="73" t="s">
        <v>388</v>
      </c>
      <c r="N566" s="73" t="s">
        <v>32</v>
      </c>
      <c r="O566" s="73" t="s">
        <v>385</v>
      </c>
      <c r="P566" s="73" t="s">
        <v>907</v>
      </c>
      <c r="Q566" s="73" t="s">
        <v>1193</v>
      </c>
      <c r="R566" s="73" t="s">
        <v>199</v>
      </c>
      <c r="V566" s="60" t="str">
        <f>W566&amp;H566</f>
        <v>BADGER KINGрыжий</v>
      </c>
      <c r="W566" s="60" t="str">
        <f>_xlfn.LET(_xlpm.TextCell,TEXT(G566,"###"),IF(_xlpm.TextCell&lt;&gt;"",IF(StyleSpaceSplit,IFERROR(IF(FIND(" ",_xlpm.TextCell)&gt;=1,MID(_xlpm.TextCell,1,FIND(" ",_xlpm.TextCell)-1),_xlpm.TextCell),_xlpm.TextCell),_xlpm.TextCell),""))</f>
        <v>BADGER KING</v>
      </c>
      <c r="X566" s="60" t="str">
        <f>IF(A566&lt;&gt;"",IFERROR(IF(FIND(" ",G566)&gt;=1,MID(G566,FIND(" ",G566)+1,LEN(G566)),""),""),"")</f>
        <v>KING</v>
      </c>
      <c r="AC566" s="51">
        <f>IFERROR(VALUE(MID($C566,1,2)),0)</f>
        <v>80</v>
      </c>
      <c r="AD566" s="44">
        <f>IFERROR(VALUE(MID($C566,4,3)),0)</f>
        <v>285</v>
      </c>
      <c r="AE566" s="51">
        <f>VALUE(RIGHT("00"&amp;AC566,2)&amp;RIGHT("000"&amp;AD566,3))</f>
        <v>80285</v>
      </c>
    </row>
    <row r="567" spans="1:31">
      <c r="A567" s="60" t="str">
        <f>IF(G567&amp;Q567&lt;&gt;"",W567&amp;Q567,"")</f>
        <v>BADGER KINGbrown</v>
      </c>
      <c r="B567" s="60" t="str">
        <f>IF(C567&lt;&gt;"",LEFT(C567,9),"")</f>
        <v>80-285-91</v>
      </c>
      <c r="C567" s="73" t="s">
        <v>1184</v>
      </c>
      <c r="D567" s="73" t="s">
        <v>1185</v>
      </c>
      <c r="E567" s="73" t="s">
        <v>915</v>
      </c>
      <c r="F567" s="74">
        <v>56</v>
      </c>
      <c r="G567" s="73" t="s">
        <v>1178</v>
      </c>
      <c r="H567" s="73" t="s">
        <v>271</v>
      </c>
      <c r="I567" s="73" t="s">
        <v>1179</v>
      </c>
      <c r="J567" s="73" t="s">
        <v>320</v>
      </c>
      <c r="K567" s="73" t="s">
        <v>382</v>
      </c>
      <c r="L567" s="73" t="s">
        <v>383</v>
      </c>
      <c r="M567" s="73" t="s">
        <v>388</v>
      </c>
      <c r="N567" s="73" t="s">
        <v>32</v>
      </c>
      <c r="O567" s="73" t="s">
        <v>385</v>
      </c>
      <c r="P567" s="73" t="s">
        <v>907</v>
      </c>
      <c r="Q567" s="73" t="s">
        <v>1033</v>
      </c>
      <c r="R567" s="73" t="s">
        <v>86</v>
      </c>
      <c r="V567" s="60" t="str">
        <f>W567&amp;H567</f>
        <v>BADGER KINGтемно-коричневый</v>
      </c>
      <c r="W567" s="60" t="str">
        <f>_xlfn.LET(_xlpm.TextCell,TEXT(G567,"###"),IF(_xlpm.TextCell&lt;&gt;"",IF(StyleSpaceSplit,IFERROR(IF(FIND(" ",_xlpm.TextCell)&gt;=1,MID(_xlpm.TextCell,1,FIND(" ",_xlpm.TextCell)-1),_xlpm.TextCell),_xlpm.TextCell),_xlpm.TextCell),""))</f>
        <v>BADGER KING</v>
      </c>
      <c r="X567" s="60" t="str">
        <f>IF(A567&lt;&gt;"",IFERROR(IF(FIND(" ",G567)&gt;=1,MID(G567,FIND(" ",G567)+1,LEN(G567)),""),""),"")</f>
        <v>KING</v>
      </c>
      <c r="AC567" s="51">
        <f>IFERROR(VALUE(MID($C567,1,2)),0)</f>
        <v>80</v>
      </c>
      <c r="AD567" s="44">
        <f>IFERROR(VALUE(MID($C567,4,3)),0)</f>
        <v>285</v>
      </c>
      <c r="AE567" s="51">
        <f>VALUE(RIGHT("00"&amp;AC567,2)&amp;RIGHT("000"&amp;AD567,3))</f>
        <v>80285</v>
      </c>
    </row>
    <row r="568" spans="1:31">
      <c r="A568" s="60" t="str">
        <f>IF(G568&amp;Q568&lt;&gt;"",W568&amp;Q568,"")</f>
        <v>BADGER KINGbrown</v>
      </c>
      <c r="B568" s="60" t="str">
        <f>IF(C568&lt;&gt;"",LEFT(C568,9),"")</f>
        <v>80-285-91</v>
      </c>
      <c r="C568" s="73" t="s">
        <v>1186</v>
      </c>
      <c r="D568" s="73" t="s">
        <v>1185</v>
      </c>
      <c r="E568" s="73" t="s">
        <v>904</v>
      </c>
      <c r="F568" s="74">
        <v>57</v>
      </c>
      <c r="G568" s="73" t="s">
        <v>1178</v>
      </c>
      <c r="H568" s="73" t="s">
        <v>271</v>
      </c>
      <c r="I568" s="73" t="s">
        <v>1179</v>
      </c>
      <c r="J568" s="73" t="s">
        <v>320</v>
      </c>
      <c r="K568" s="73" t="s">
        <v>382</v>
      </c>
      <c r="L568" s="73" t="s">
        <v>383</v>
      </c>
      <c r="M568" s="73" t="s">
        <v>388</v>
      </c>
      <c r="N568" s="73" t="s">
        <v>32</v>
      </c>
      <c r="O568" s="73" t="s">
        <v>385</v>
      </c>
      <c r="P568" s="73" t="s">
        <v>907</v>
      </c>
      <c r="Q568" s="73" t="s">
        <v>1033</v>
      </c>
      <c r="R568" s="73" t="s">
        <v>86</v>
      </c>
      <c r="V568" s="60" t="str">
        <f>W568&amp;H568</f>
        <v>BADGER KINGтемно-коричневый</v>
      </c>
      <c r="W568" s="60" t="str">
        <f>_xlfn.LET(_xlpm.TextCell,TEXT(G568,"###"),IF(_xlpm.TextCell&lt;&gt;"",IF(StyleSpaceSplit,IFERROR(IF(FIND(" ",_xlpm.TextCell)&gt;=1,MID(_xlpm.TextCell,1,FIND(" ",_xlpm.TextCell)-1),_xlpm.TextCell),_xlpm.TextCell),_xlpm.TextCell),""))</f>
        <v>BADGER KING</v>
      </c>
      <c r="X568" s="60" t="str">
        <f>IF(A568&lt;&gt;"",IFERROR(IF(FIND(" ",G568)&gt;=1,MID(G568,FIND(" ",G568)+1,LEN(G568)),""),""),"")</f>
        <v>KING</v>
      </c>
      <c r="AC568" s="51">
        <f>IFERROR(VALUE(MID($C568,1,2)),0)</f>
        <v>80</v>
      </c>
      <c r="AD568" s="44">
        <f>IFERROR(VALUE(MID($C568,4,3)),0)</f>
        <v>285</v>
      </c>
      <c r="AE568" s="51">
        <f>VALUE(RIGHT("00"&amp;AC568,2)&amp;RIGHT("000"&amp;AD568,3))</f>
        <v>80285</v>
      </c>
    </row>
    <row r="569" spans="1:31">
      <c r="A569" s="60" t="str">
        <f>IF(G569&amp;Q569&lt;&gt;"",W569&amp;Q569,"")</f>
        <v>BADGER KINGbrown</v>
      </c>
      <c r="B569" s="60" t="str">
        <f>IF(C569&lt;&gt;"",LEFT(C569,9),"")</f>
        <v>80-285-91</v>
      </c>
      <c r="C569" s="73" t="s">
        <v>1187</v>
      </c>
      <c r="D569" s="73" t="s">
        <v>1185</v>
      </c>
      <c r="E569" s="73" t="s">
        <v>920</v>
      </c>
      <c r="F569" s="74">
        <v>58</v>
      </c>
      <c r="G569" s="73" t="s">
        <v>1178</v>
      </c>
      <c r="H569" s="73" t="s">
        <v>271</v>
      </c>
      <c r="I569" s="73" t="s">
        <v>1179</v>
      </c>
      <c r="J569" s="73" t="s">
        <v>320</v>
      </c>
      <c r="K569" s="73" t="s">
        <v>382</v>
      </c>
      <c r="L569" s="73" t="s">
        <v>383</v>
      </c>
      <c r="M569" s="73" t="s">
        <v>388</v>
      </c>
      <c r="N569" s="73" t="s">
        <v>32</v>
      </c>
      <c r="O569" s="73" t="s">
        <v>385</v>
      </c>
      <c r="P569" s="73" t="s">
        <v>907</v>
      </c>
      <c r="Q569" s="73" t="s">
        <v>1033</v>
      </c>
      <c r="R569" s="73" t="s">
        <v>86</v>
      </c>
      <c r="V569" s="60" t="str">
        <f>W569&amp;H569</f>
        <v>BADGER KINGтемно-коричневый</v>
      </c>
      <c r="W569" s="60" t="str">
        <f>_xlfn.LET(_xlpm.TextCell,TEXT(G569,"###"),IF(_xlpm.TextCell&lt;&gt;"",IF(StyleSpaceSplit,IFERROR(IF(FIND(" ",_xlpm.TextCell)&gt;=1,MID(_xlpm.TextCell,1,FIND(" ",_xlpm.TextCell)-1),_xlpm.TextCell),_xlpm.TextCell),_xlpm.TextCell),""))</f>
        <v>BADGER KING</v>
      </c>
      <c r="X569" s="60" t="str">
        <f>IF(A569&lt;&gt;"",IFERROR(IF(FIND(" ",G569)&gt;=1,MID(G569,FIND(" ",G569)+1,LEN(G569)),""),""),"")</f>
        <v>KING</v>
      </c>
      <c r="AC569" s="51">
        <f>IFERROR(VALUE(MID($C569,1,2)),0)</f>
        <v>80</v>
      </c>
      <c r="AD569" s="44">
        <f>IFERROR(VALUE(MID($C569,4,3)),0)</f>
        <v>285</v>
      </c>
      <c r="AE569" s="51">
        <f>VALUE(RIGHT("00"&amp;AC569,2)&amp;RIGHT("000"&amp;AD569,3))</f>
        <v>80285</v>
      </c>
    </row>
    <row r="570" spans="1:31">
      <c r="A570" s="60" t="str">
        <f>IF(G570&amp;Q570&lt;&gt;"",W570&amp;Q570,"")</f>
        <v>BADGER KINGbrown</v>
      </c>
      <c r="B570" s="60" t="str">
        <f>IF(C570&lt;&gt;"",LEFT(C570,9),"")</f>
        <v>80-285-91</v>
      </c>
      <c r="C570" s="73" t="s">
        <v>1188</v>
      </c>
      <c r="D570" s="73" t="s">
        <v>1185</v>
      </c>
      <c r="E570" s="73" t="s">
        <v>910</v>
      </c>
      <c r="F570" s="74">
        <v>59</v>
      </c>
      <c r="G570" s="73" t="s">
        <v>1178</v>
      </c>
      <c r="H570" s="73" t="s">
        <v>271</v>
      </c>
      <c r="I570" s="73" t="s">
        <v>1179</v>
      </c>
      <c r="J570" s="73" t="s">
        <v>320</v>
      </c>
      <c r="K570" s="73" t="s">
        <v>382</v>
      </c>
      <c r="L570" s="73" t="s">
        <v>383</v>
      </c>
      <c r="M570" s="73" t="s">
        <v>388</v>
      </c>
      <c r="N570" s="73" t="s">
        <v>32</v>
      </c>
      <c r="O570" s="73" t="s">
        <v>385</v>
      </c>
      <c r="P570" s="73" t="s">
        <v>907</v>
      </c>
      <c r="Q570" s="73" t="s">
        <v>1033</v>
      </c>
      <c r="R570" s="73" t="s">
        <v>86</v>
      </c>
      <c r="V570" s="60" t="str">
        <f>W570&amp;H570</f>
        <v>BADGER KINGтемно-коричневый</v>
      </c>
      <c r="W570" s="60" t="str">
        <f>_xlfn.LET(_xlpm.TextCell,TEXT(G570,"###"),IF(_xlpm.TextCell&lt;&gt;"",IF(StyleSpaceSplit,IFERROR(IF(FIND(" ",_xlpm.TextCell)&gt;=1,MID(_xlpm.TextCell,1,FIND(" ",_xlpm.TextCell)-1),_xlpm.TextCell),_xlpm.TextCell),_xlpm.TextCell),""))</f>
        <v>BADGER KING</v>
      </c>
      <c r="X570" s="60" t="str">
        <f>IF(A570&lt;&gt;"",IFERROR(IF(FIND(" ",G570)&gt;=1,MID(G570,FIND(" ",G570)+1,LEN(G570)),""),""),"")</f>
        <v>KING</v>
      </c>
      <c r="AC570" s="51">
        <f>IFERROR(VALUE(MID($C570,1,2)),0)</f>
        <v>80</v>
      </c>
      <c r="AD570" s="44">
        <f>IFERROR(VALUE(MID($C570,4,3)),0)</f>
        <v>285</v>
      </c>
      <c r="AE570" s="51">
        <f>VALUE(RIGHT("00"&amp;AC570,2)&amp;RIGHT("000"&amp;AD570,3))</f>
        <v>80285</v>
      </c>
    </row>
    <row r="571" spans="1:31">
      <c r="A571" s="60" t="str">
        <f>IF(G571&amp;Q571&lt;&gt;"",W571&amp;Q571,"")</f>
        <v>BADGER KINGbrown</v>
      </c>
      <c r="B571" s="60" t="str">
        <f>IF(C571&lt;&gt;"",LEFT(C571,9),"")</f>
        <v>80-285-91</v>
      </c>
      <c r="C571" s="73" t="s">
        <v>1189</v>
      </c>
      <c r="D571" s="73" t="s">
        <v>1185</v>
      </c>
      <c r="E571" s="73" t="s">
        <v>922</v>
      </c>
      <c r="F571" s="74">
        <v>60</v>
      </c>
      <c r="G571" s="73" t="s">
        <v>1178</v>
      </c>
      <c r="H571" s="73" t="s">
        <v>271</v>
      </c>
      <c r="I571" s="73" t="s">
        <v>1179</v>
      </c>
      <c r="J571" s="73" t="s">
        <v>320</v>
      </c>
      <c r="K571" s="73" t="s">
        <v>382</v>
      </c>
      <c r="L571" s="73" t="s">
        <v>383</v>
      </c>
      <c r="M571" s="73" t="s">
        <v>388</v>
      </c>
      <c r="N571" s="73" t="s">
        <v>32</v>
      </c>
      <c r="O571" s="73" t="s">
        <v>385</v>
      </c>
      <c r="P571" s="73" t="s">
        <v>907</v>
      </c>
      <c r="Q571" s="73" t="s">
        <v>1033</v>
      </c>
      <c r="R571" s="73" t="s">
        <v>86</v>
      </c>
      <c r="V571" s="60" t="str">
        <f>W571&amp;H571</f>
        <v>BADGER KINGтемно-коричневый</v>
      </c>
      <c r="W571" s="60" t="str">
        <f>_xlfn.LET(_xlpm.TextCell,TEXT(G571,"###"),IF(_xlpm.TextCell&lt;&gt;"",IF(StyleSpaceSplit,IFERROR(IF(FIND(" ",_xlpm.TextCell)&gt;=1,MID(_xlpm.TextCell,1,FIND(" ",_xlpm.TextCell)-1),_xlpm.TextCell),_xlpm.TextCell),_xlpm.TextCell),""))</f>
        <v>BADGER KING</v>
      </c>
      <c r="X571" s="60" t="str">
        <f>IF(A571&lt;&gt;"",IFERROR(IF(FIND(" ",G571)&gt;=1,MID(G571,FIND(" ",G571)+1,LEN(G571)),""),""),"")</f>
        <v>KING</v>
      </c>
      <c r="AC571" s="51">
        <f>IFERROR(VALUE(MID($C571,1,2)),0)</f>
        <v>80</v>
      </c>
      <c r="AD571" s="44">
        <f>IFERROR(VALUE(MID($C571,4,3)),0)</f>
        <v>285</v>
      </c>
      <c r="AE571" s="51">
        <f>VALUE(RIGHT("00"&amp;AC571,2)&amp;RIGHT("000"&amp;AD571,3))</f>
        <v>80285</v>
      </c>
    </row>
    <row r="572" spans="1:31">
      <c r="A572" s="60" t="str">
        <f>IF(G572&amp;Q572&lt;&gt;"",W572&amp;Q572,"")</f>
        <v>BADGER KINGbrown</v>
      </c>
      <c r="B572" s="60" t="str">
        <f>IF(C572&lt;&gt;"",LEFT(C572,9),"")</f>
        <v>80-285-91</v>
      </c>
      <c r="C572" s="73" t="s">
        <v>1190</v>
      </c>
      <c r="D572" s="73" t="s">
        <v>1185</v>
      </c>
      <c r="E572" s="73" t="s">
        <v>912</v>
      </c>
      <c r="F572" s="74">
        <v>61</v>
      </c>
      <c r="G572" s="73" t="s">
        <v>1178</v>
      </c>
      <c r="H572" s="73" t="s">
        <v>271</v>
      </c>
      <c r="I572" s="73" t="s">
        <v>1179</v>
      </c>
      <c r="J572" s="73" t="s">
        <v>320</v>
      </c>
      <c r="K572" s="73" t="s">
        <v>382</v>
      </c>
      <c r="L572" s="73" t="s">
        <v>383</v>
      </c>
      <c r="M572" s="73" t="s">
        <v>388</v>
      </c>
      <c r="N572" s="73" t="s">
        <v>32</v>
      </c>
      <c r="O572" s="73" t="s">
        <v>385</v>
      </c>
      <c r="P572" s="73" t="s">
        <v>907</v>
      </c>
      <c r="Q572" s="73" t="s">
        <v>1033</v>
      </c>
      <c r="R572" s="73" t="s">
        <v>86</v>
      </c>
      <c r="V572" s="60" t="str">
        <f>W572&amp;H572</f>
        <v>BADGER KINGтемно-коричневый</v>
      </c>
      <c r="W572" s="60" t="str">
        <f>_xlfn.LET(_xlpm.TextCell,TEXT(G572,"###"),IF(_xlpm.TextCell&lt;&gt;"",IF(StyleSpaceSplit,IFERROR(IF(FIND(" ",_xlpm.TextCell)&gt;=1,MID(_xlpm.TextCell,1,FIND(" ",_xlpm.TextCell)-1),_xlpm.TextCell),_xlpm.TextCell),_xlpm.TextCell),""))</f>
        <v>BADGER KING</v>
      </c>
      <c r="X572" s="60" t="str">
        <f>IF(A572&lt;&gt;"",IFERROR(IF(FIND(" ",G572)&gt;=1,MID(G572,FIND(" ",G572)+1,LEN(G572)),""),""),"")</f>
        <v>KING</v>
      </c>
      <c r="AC572" s="51">
        <f>IFERROR(VALUE(MID($C572,1,2)),0)</f>
        <v>80</v>
      </c>
      <c r="AD572" s="44">
        <f>IFERROR(VALUE(MID($C572,4,3)),0)</f>
        <v>285</v>
      </c>
      <c r="AE572" s="51">
        <f>VALUE(RIGHT("00"&amp;AC572,2)&amp;RIGHT("000"&amp;AD572,3))</f>
        <v>80285</v>
      </c>
    </row>
    <row r="573" spans="1:31">
      <c r="A573" s="60" t="str">
        <f>IF(G573&amp;Q573&lt;&gt;"",W573&amp;Q573,"")</f>
        <v>BADGER KINGblack</v>
      </c>
      <c r="B573" s="60" t="str">
        <f>IF(C573&lt;&gt;"",LEFT(C573,9),"")</f>
        <v>80-285-09</v>
      </c>
      <c r="C573" s="73" t="s">
        <v>1176</v>
      </c>
      <c r="D573" s="73" t="s">
        <v>1177</v>
      </c>
      <c r="E573" s="73" t="s">
        <v>956</v>
      </c>
      <c r="F573" s="74">
        <v>55</v>
      </c>
      <c r="G573" s="73" t="s">
        <v>1178</v>
      </c>
      <c r="H573" s="73" t="s">
        <v>53</v>
      </c>
      <c r="I573" s="73" t="s">
        <v>1179</v>
      </c>
      <c r="J573" s="73" t="s">
        <v>320</v>
      </c>
      <c r="K573" s="73" t="s">
        <v>382</v>
      </c>
      <c r="L573" s="73" t="s">
        <v>383</v>
      </c>
      <c r="M573" s="73" t="s">
        <v>388</v>
      </c>
      <c r="N573" s="73" t="s">
        <v>32</v>
      </c>
      <c r="O573" s="73" t="s">
        <v>385</v>
      </c>
      <c r="P573" s="73" t="s">
        <v>907</v>
      </c>
      <c r="Q573" s="73" t="s">
        <v>928</v>
      </c>
      <c r="R573" s="73" t="s">
        <v>53</v>
      </c>
      <c r="V573" s="60" t="str">
        <f>W573&amp;H573</f>
        <v>BADGER KINGчерный</v>
      </c>
      <c r="W573" s="60" t="str">
        <f>_xlfn.LET(_xlpm.TextCell,TEXT(G573,"###"),IF(_xlpm.TextCell&lt;&gt;"",IF(StyleSpaceSplit,IFERROR(IF(FIND(" ",_xlpm.TextCell)&gt;=1,MID(_xlpm.TextCell,1,FIND(" ",_xlpm.TextCell)-1),_xlpm.TextCell),_xlpm.TextCell),_xlpm.TextCell),""))</f>
        <v>BADGER KING</v>
      </c>
      <c r="X573" s="60" t="str">
        <f>IF(A573&lt;&gt;"",IFERROR(IF(FIND(" ",G573)&gt;=1,MID(G573,FIND(" ",G573)+1,LEN(G573)),""),""),"")</f>
        <v>KING</v>
      </c>
      <c r="AC573" s="51">
        <f>IFERROR(VALUE(MID($C573,1,2)),0)</f>
        <v>80</v>
      </c>
      <c r="AD573" s="44">
        <f>IFERROR(VALUE(MID($C573,4,3)),0)</f>
        <v>285</v>
      </c>
      <c r="AE573" s="51">
        <f>VALUE(RIGHT("00"&amp;AC573,2)&amp;RIGHT("000"&amp;AD573,3))</f>
        <v>80285</v>
      </c>
    </row>
    <row r="574" spans="1:31">
      <c r="A574" s="60" t="str">
        <f>IF(G574&amp;Q574&lt;&gt;"",W574&amp;Q574,"")</f>
        <v>BADGER KINGblack</v>
      </c>
      <c r="B574" s="60" t="str">
        <f>IF(C574&lt;&gt;"",LEFT(C574,9),"")</f>
        <v>80-285-09</v>
      </c>
      <c r="C574" s="73" t="s">
        <v>1180</v>
      </c>
      <c r="D574" s="73" t="s">
        <v>1177</v>
      </c>
      <c r="E574" s="73" t="s">
        <v>904</v>
      </c>
      <c r="F574" s="74">
        <v>57</v>
      </c>
      <c r="G574" s="73" t="s">
        <v>1178</v>
      </c>
      <c r="H574" s="73" t="s">
        <v>53</v>
      </c>
      <c r="I574" s="73" t="s">
        <v>1179</v>
      </c>
      <c r="J574" s="73" t="s">
        <v>320</v>
      </c>
      <c r="K574" s="73" t="s">
        <v>382</v>
      </c>
      <c r="L574" s="73" t="s">
        <v>383</v>
      </c>
      <c r="M574" s="73" t="s">
        <v>388</v>
      </c>
      <c r="N574" s="73" t="s">
        <v>32</v>
      </c>
      <c r="O574" s="73" t="s">
        <v>385</v>
      </c>
      <c r="P574" s="73" t="s">
        <v>907</v>
      </c>
      <c r="Q574" s="73" t="s">
        <v>928</v>
      </c>
      <c r="R574" s="73" t="s">
        <v>53</v>
      </c>
      <c r="V574" s="60" t="str">
        <f>W574&amp;H574</f>
        <v>BADGER KINGчерный</v>
      </c>
      <c r="W574" s="60" t="str">
        <f>_xlfn.LET(_xlpm.TextCell,TEXT(G574,"###"),IF(_xlpm.TextCell&lt;&gt;"",IF(StyleSpaceSplit,IFERROR(IF(FIND(" ",_xlpm.TextCell)&gt;=1,MID(_xlpm.TextCell,1,FIND(" ",_xlpm.TextCell)-1),_xlpm.TextCell),_xlpm.TextCell),_xlpm.TextCell),""))</f>
        <v>BADGER KING</v>
      </c>
      <c r="X574" s="60" t="str">
        <f>IF(A574&lt;&gt;"",IFERROR(IF(FIND(" ",G574)&gt;=1,MID(G574,FIND(" ",G574)+1,LEN(G574)),""),""),"")</f>
        <v>KING</v>
      </c>
      <c r="AC574" s="51">
        <f>IFERROR(VALUE(MID($C574,1,2)),0)</f>
        <v>80</v>
      </c>
      <c r="AD574" s="44">
        <f>IFERROR(VALUE(MID($C574,4,3)),0)</f>
        <v>285</v>
      </c>
      <c r="AE574" s="51">
        <f>VALUE(RIGHT("00"&amp;AC574,2)&amp;RIGHT("000"&amp;AD574,3))</f>
        <v>80285</v>
      </c>
    </row>
    <row r="575" spans="1:31">
      <c r="A575" s="60" t="str">
        <f>IF(G575&amp;Q575&lt;&gt;"",W575&amp;Q575,"")</f>
        <v>BADGER KINGblack</v>
      </c>
      <c r="B575" s="60" t="str">
        <f>IF(C575&lt;&gt;"",LEFT(C575,9),"")</f>
        <v>80-285-09</v>
      </c>
      <c r="C575" s="73" t="s">
        <v>1181</v>
      </c>
      <c r="D575" s="73" t="s">
        <v>1177</v>
      </c>
      <c r="E575" s="73" t="s">
        <v>910</v>
      </c>
      <c r="F575" s="74">
        <v>59</v>
      </c>
      <c r="G575" s="73" t="s">
        <v>1178</v>
      </c>
      <c r="H575" s="73" t="s">
        <v>53</v>
      </c>
      <c r="I575" s="73" t="s">
        <v>1179</v>
      </c>
      <c r="J575" s="73" t="s">
        <v>320</v>
      </c>
      <c r="K575" s="73" t="s">
        <v>382</v>
      </c>
      <c r="L575" s="73" t="s">
        <v>383</v>
      </c>
      <c r="M575" s="73" t="s">
        <v>388</v>
      </c>
      <c r="N575" s="73" t="s">
        <v>32</v>
      </c>
      <c r="O575" s="73" t="s">
        <v>385</v>
      </c>
      <c r="P575" s="73" t="s">
        <v>907</v>
      </c>
      <c r="Q575" s="73" t="s">
        <v>928</v>
      </c>
      <c r="R575" s="73" t="s">
        <v>53</v>
      </c>
      <c r="V575" s="60" t="str">
        <f>W575&amp;H575</f>
        <v>BADGER KINGчерный</v>
      </c>
      <c r="W575" s="60" t="str">
        <f>_xlfn.LET(_xlpm.TextCell,TEXT(G575,"###"),IF(_xlpm.TextCell&lt;&gt;"",IF(StyleSpaceSplit,IFERROR(IF(FIND(" ",_xlpm.TextCell)&gt;=1,MID(_xlpm.TextCell,1,FIND(" ",_xlpm.TextCell)-1),_xlpm.TextCell),_xlpm.TextCell),_xlpm.TextCell),""))</f>
        <v>BADGER KING</v>
      </c>
      <c r="X575" s="60" t="str">
        <f>IF(A575&lt;&gt;"",IFERROR(IF(FIND(" ",G575)&gt;=1,MID(G575,FIND(" ",G575)+1,LEN(G575)),""),""),"")</f>
        <v>KING</v>
      </c>
      <c r="AC575" s="51">
        <f>IFERROR(VALUE(MID($C575,1,2)),0)</f>
        <v>80</v>
      </c>
      <c r="AD575" s="44">
        <f>IFERROR(VALUE(MID($C575,4,3)),0)</f>
        <v>285</v>
      </c>
      <c r="AE575" s="51">
        <f>VALUE(RIGHT("00"&amp;AC575,2)&amp;RIGHT("000"&amp;AD575,3))</f>
        <v>80285</v>
      </c>
    </row>
    <row r="576" spans="1:31">
      <c r="A576" s="60" t="str">
        <f>IF(G576&amp;Q576&lt;&gt;"",W576&amp;Q576,"")</f>
        <v>BADGER KINGblack</v>
      </c>
      <c r="B576" s="60" t="str">
        <f>IF(C576&lt;&gt;"",LEFT(C576,9),"")</f>
        <v>80-285-09</v>
      </c>
      <c r="C576" s="73" t="s">
        <v>1182</v>
      </c>
      <c r="D576" s="73" t="s">
        <v>1177</v>
      </c>
      <c r="E576" s="73" t="s">
        <v>912</v>
      </c>
      <c r="F576" s="74">
        <v>61</v>
      </c>
      <c r="G576" s="73" t="s">
        <v>1178</v>
      </c>
      <c r="H576" s="73" t="s">
        <v>53</v>
      </c>
      <c r="I576" s="73" t="s">
        <v>1179</v>
      </c>
      <c r="J576" s="73" t="s">
        <v>320</v>
      </c>
      <c r="K576" s="73" t="s">
        <v>382</v>
      </c>
      <c r="L576" s="73" t="s">
        <v>383</v>
      </c>
      <c r="M576" s="73" t="s">
        <v>388</v>
      </c>
      <c r="N576" s="73" t="s">
        <v>32</v>
      </c>
      <c r="O576" s="73" t="s">
        <v>385</v>
      </c>
      <c r="P576" s="73" t="s">
        <v>907</v>
      </c>
      <c r="Q576" s="73" t="s">
        <v>928</v>
      </c>
      <c r="R576" s="73" t="s">
        <v>53</v>
      </c>
      <c r="V576" s="60" t="str">
        <f>W576&amp;H576</f>
        <v>BADGER KINGчерный</v>
      </c>
      <c r="W576" s="60" t="str">
        <f>_xlfn.LET(_xlpm.TextCell,TEXT(G576,"###"),IF(_xlpm.TextCell&lt;&gt;"",IF(StyleSpaceSplit,IFERROR(IF(FIND(" ",_xlpm.TextCell)&gt;=1,MID(_xlpm.TextCell,1,FIND(" ",_xlpm.TextCell)-1),_xlpm.TextCell),_xlpm.TextCell),_xlpm.TextCell),""))</f>
        <v>BADGER KING</v>
      </c>
      <c r="X576" s="60" t="str">
        <f>IF(A576&lt;&gt;"",IFERROR(IF(FIND(" ",G576)&gt;=1,MID(G576,FIND(" ",G576)+1,LEN(G576)),""),""),"")</f>
        <v>KING</v>
      </c>
      <c r="AC576" s="51">
        <f>IFERROR(VALUE(MID($C576,1,2)),0)</f>
        <v>80</v>
      </c>
      <c r="AD576" s="44">
        <f>IFERROR(VALUE(MID($C576,4,3)),0)</f>
        <v>285</v>
      </c>
      <c r="AE576" s="51">
        <f>VALUE(RIGHT("00"&amp;AC576,2)&amp;RIGHT("000"&amp;AD576,3))</f>
        <v>80285</v>
      </c>
    </row>
    <row r="577" spans="1:31">
      <c r="A577" s="60" t="str">
        <f>IF(G577&amp;Q577&lt;&gt;"",W577&amp;Q577,"")</f>
        <v>BADGER KINGblack</v>
      </c>
      <c r="B577" s="60" t="str">
        <f>IF(C577&lt;&gt;"",LEFT(C577,9),"")</f>
        <v>80-285-09</v>
      </c>
      <c r="C577" s="73" t="s">
        <v>1183</v>
      </c>
      <c r="D577" s="73" t="s">
        <v>1177</v>
      </c>
      <c r="E577" s="73" t="s">
        <v>1046</v>
      </c>
      <c r="F577" s="74">
        <v>62</v>
      </c>
      <c r="G577" s="73" t="s">
        <v>1178</v>
      </c>
      <c r="H577" s="73" t="s">
        <v>53</v>
      </c>
      <c r="I577" s="73" t="s">
        <v>1179</v>
      </c>
      <c r="J577" s="73" t="s">
        <v>320</v>
      </c>
      <c r="K577" s="73" t="s">
        <v>382</v>
      </c>
      <c r="L577" s="73" t="s">
        <v>383</v>
      </c>
      <c r="M577" s="73" t="s">
        <v>388</v>
      </c>
      <c r="N577" s="73" t="s">
        <v>32</v>
      </c>
      <c r="O577" s="73" t="s">
        <v>385</v>
      </c>
      <c r="P577" s="73" t="s">
        <v>907</v>
      </c>
      <c r="Q577" s="73" t="s">
        <v>928</v>
      </c>
      <c r="R577" s="73" t="s">
        <v>53</v>
      </c>
      <c r="V577" s="60" t="str">
        <f>W577&amp;H577</f>
        <v>BADGER KINGчерный</v>
      </c>
      <c r="W577" s="60" t="str">
        <f>_xlfn.LET(_xlpm.TextCell,TEXT(G577,"###"),IF(_xlpm.TextCell&lt;&gt;"",IF(StyleSpaceSplit,IFERROR(IF(FIND(" ",_xlpm.TextCell)&gt;=1,MID(_xlpm.TextCell,1,FIND(" ",_xlpm.TextCell)-1),_xlpm.TextCell),_xlpm.TextCell),_xlpm.TextCell),""))</f>
        <v>BADGER KING</v>
      </c>
      <c r="X577" s="60" t="str">
        <f>IF(A577&lt;&gt;"",IFERROR(IF(FIND(" ",G577)&gt;=1,MID(G577,FIND(" ",G577)+1,LEN(G577)),""),""),"")</f>
        <v>KING</v>
      </c>
      <c r="AC577" s="51">
        <f>IFERROR(VALUE(MID($C577,1,2)),0)</f>
        <v>80</v>
      </c>
      <c r="AD577" s="44">
        <f>IFERROR(VALUE(MID($C577,4,3)),0)</f>
        <v>285</v>
      </c>
      <c r="AE577" s="51">
        <f>VALUE(RIGHT("00"&amp;AC577,2)&amp;RIGHT("000"&amp;AD577,3))</f>
        <v>80285</v>
      </c>
    </row>
    <row r="578" spans="1:31">
      <c r="A578" s="60" t="str">
        <f>IF(G578&amp;Q578&lt;&gt;"",W578&amp;Q578,"")</f>
        <v>BADGER POLOTurquoise</v>
      </c>
      <c r="B578" s="60" t="str">
        <f>IF(C578&lt;&gt;"",LEFT(C578,9),"")</f>
        <v>80-035-19</v>
      </c>
      <c r="C578" s="73" t="s">
        <v>8230</v>
      </c>
      <c r="D578" s="73" t="s">
        <v>8231</v>
      </c>
      <c r="E578" s="73" t="s">
        <v>920</v>
      </c>
      <c r="F578" s="74">
        <v>58</v>
      </c>
      <c r="G578" s="73" t="s">
        <v>916</v>
      </c>
      <c r="H578" s="73" t="s">
        <v>91</v>
      </c>
      <c r="I578" s="73" t="s">
        <v>906</v>
      </c>
      <c r="J578" s="73" t="s">
        <v>320</v>
      </c>
      <c r="K578" s="73" t="s">
        <v>382</v>
      </c>
      <c r="L578" s="73" t="s">
        <v>383</v>
      </c>
      <c r="M578" s="73" t="s">
        <v>384</v>
      </c>
      <c r="N578" s="73" t="s">
        <v>43</v>
      </c>
      <c r="O578" s="73" t="s">
        <v>385</v>
      </c>
      <c r="P578" s="73" t="s">
        <v>907</v>
      </c>
      <c r="Q578" s="73" t="s">
        <v>1012</v>
      </c>
      <c r="R578" s="73" t="s">
        <v>91</v>
      </c>
      <c r="V578" s="60" t="str">
        <f>W578&amp;H578</f>
        <v>BADGER POLOголубой</v>
      </c>
      <c r="W578" s="60" t="str">
        <f>_xlfn.LET(_xlpm.TextCell,TEXT(G578,"###"),IF(_xlpm.TextCell&lt;&gt;"",IF(StyleSpaceSplit,IFERROR(IF(FIND(" ",_xlpm.TextCell)&gt;=1,MID(_xlpm.TextCell,1,FIND(" ",_xlpm.TextCell)-1),_xlpm.TextCell),_xlpm.TextCell),_xlpm.TextCell),""))</f>
        <v>BADGER POLO</v>
      </c>
      <c r="X578" s="60" t="str">
        <f>IF(A578&lt;&gt;"",IFERROR(IF(FIND(" ",G578)&gt;=1,MID(G578,FIND(" ",G578)+1,LEN(G578)),""),""),"")</f>
        <v>POLO</v>
      </c>
      <c r="AC578" s="51">
        <f>IFERROR(VALUE(MID($C578,1,2)),0)</f>
        <v>80</v>
      </c>
      <c r="AD578" s="44">
        <f>IFERROR(VALUE(MID($C578,4,3)),0)</f>
        <v>35</v>
      </c>
      <c r="AE578" s="51">
        <f>VALUE(RIGHT("00"&amp;AC578,2)&amp;RIGHT("000"&amp;AD578,3))</f>
        <v>80035</v>
      </c>
    </row>
    <row r="579" spans="1:31">
      <c r="A579" s="60" t="str">
        <f>IF(G579&amp;Q579&lt;&gt;"",W579&amp;Q579,"")</f>
        <v>BADGER POLOTurquoise</v>
      </c>
      <c r="B579" s="60" t="str">
        <f>IF(C579&lt;&gt;"",LEFT(C579,9),"")</f>
        <v>80-035-19</v>
      </c>
      <c r="C579" s="73" t="s">
        <v>8232</v>
      </c>
      <c r="D579" s="73" t="s">
        <v>8231</v>
      </c>
      <c r="E579" s="73" t="s">
        <v>922</v>
      </c>
      <c r="F579" s="74">
        <v>60</v>
      </c>
      <c r="G579" s="73" t="s">
        <v>916</v>
      </c>
      <c r="H579" s="73" t="s">
        <v>91</v>
      </c>
      <c r="I579" s="73" t="s">
        <v>906</v>
      </c>
      <c r="J579" s="73" t="s">
        <v>320</v>
      </c>
      <c r="K579" s="73" t="s">
        <v>382</v>
      </c>
      <c r="L579" s="73" t="s">
        <v>383</v>
      </c>
      <c r="M579" s="73" t="s">
        <v>384</v>
      </c>
      <c r="N579" s="73" t="s">
        <v>43</v>
      </c>
      <c r="O579" s="73" t="s">
        <v>385</v>
      </c>
      <c r="P579" s="73" t="s">
        <v>907</v>
      </c>
      <c r="Q579" s="73" t="s">
        <v>1012</v>
      </c>
      <c r="R579" s="73" t="s">
        <v>91</v>
      </c>
      <c r="V579" s="60" t="str">
        <f>W579&amp;H579</f>
        <v>BADGER POLOголубой</v>
      </c>
      <c r="W579" s="60" t="str">
        <f>_xlfn.LET(_xlpm.TextCell,TEXT(G579,"###"),IF(_xlpm.TextCell&lt;&gt;"",IF(StyleSpaceSplit,IFERROR(IF(FIND(" ",_xlpm.TextCell)&gt;=1,MID(_xlpm.TextCell,1,FIND(" ",_xlpm.TextCell)-1),_xlpm.TextCell),_xlpm.TextCell),_xlpm.TextCell),""))</f>
        <v>BADGER POLO</v>
      </c>
      <c r="X579" s="60" t="str">
        <f>IF(A579&lt;&gt;"",IFERROR(IF(FIND(" ",G579)&gt;=1,MID(G579,FIND(" ",G579)+1,LEN(G579)),""),""),"")</f>
        <v>POLO</v>
      </c>
      <c r="AC579" s="51">
        <f>IFERROR(VALUE(MID($C579,1,2)),0)</f>
        <v>80</v>
      </c>
      <c r="AD579" s="44">
        <f>IFERROR(VALUE(MID($C579,4,3)),0)</f>
        <v>35</v>
      </c>
      <c r="AE579" s="51">
        <f>VALUE(RIGHT("00"&amp;AC579,2)&amp;RIGHT("000"&amp;AD579,3))</f>
        <v>80035</v>
      </c>
    </row>
    <row r="580" spans="1:31">
      <c r="A580" s="60" t="str">
        <f>IF(G580&amp;Q580&lt;&gt;"",W580&amp;Q580,"")</f>
        <v>BADGER POLOTurquoise</v>
      </c>
      <c r="B580" s="60" t="str">
        <f>IF(C580&lt;&gt;"",LEFT(C580,9),"")</f>
        <v>80-035-19</v>
      </c>
      <c r="C580" s="73" t="s">
        <v>8233</v>
      </c>
      <c r="D580" s="73" t="s">
        <v>8231</v>
      </c>
      <c r="E580" s="73" t="s">
        <v>904</v>
      </c>
      <c r="F580" s="74">
        <v>57</v>
      </c>
      <c r="G580" s="73" t="s">
        <v>916</v>
      </c>
      <c r="H580" s="73" t="s">
        <v>91</v>
      </c>
      <c r="I580" s="73" t="s">
        <v>906</v>
      </c>
      <c r="J580" s="73" t="s">
        <v>320</v>
      </c>
      <c r="K580" s="73" t="s">
        <v>382</v>
      </c>
      <c r="L580" s="73" t="s">
        <v>383</v>
      </c>
      <c r="M580" s="73" t="s">
        <v>384</v>
      </c>
      <c r="N580" s="73" t="s">
        <v>43</v>
      </c>
      <c r="O580" s="73" t="s">
        <v>385</v>
      </c>
      <c r="P580" s="73" t="s">
        <v>907</v>
      </c>
      <c r="Q580" s="73" t="s">
        <v>1012</v>
      </c>
      <c r="R580" s="73" t="s">
        <v>91</v>
      </c>
      <c r="V580" s="60" t="str">
        <f>W580&amp;H580</f>
        <v>BADGER POLOголубой</v>
      </c>
      <c r="W580" s="60" t="str">
        <f>_xlfn.LET(_xlpm.TextCell,TEXT(G580,"###"),IF(_xlpm.TextCell&lt;&gt;"",IF(StyleSpaceSplit,IFERROR(IF(FIND(" ",_xlpm.TextCell)&gt;=1,MID(_xlpm.TextCell,1,FIND(" ",_xlpm.TextCell)-1),_xlpm.TextCell),_xlpm.TextCell),_xlpm.TextCell),""))</f>
        <v>BADGER POLO</v>
      </c>
      <c r="X580" s="60" t="str">
        <f>IF(A580&lt;&gt;"",IFERROR(IF(FIND(" ",G580)&gt;=1,MID(G580,FIND(" ",G580)+1,LEN(G580)),""),""),"")</f>
        <v>POLO</v>
      </c>
      <c r="AC580" s="51">
        <f>IFERROR(VALUE(MID($C580,1,2)),0)</f>
        <v>80</v>
      </c>
      <c r="AD580" s="44">
        <f>IFERROR(VALUE(MID($C580,4,3)),0)</f>
        <v>35</v>
      </c>
      <c r="AE580" s="51">
        <f>VALUE(RIGHT("00"&amp;AC580,2)&amp;RIGHT("000"&amp;AD580,3))</f>
        <v>80035</v>
      </c>
    </row>
    <row r="581" spans="1:31">
      <c r="A581" s="60" t="str">
        <f>IF(G581&amp;Q581&lt;&gt;"",W581&amp;Q581,"")</f>
        <v>BADGER POLOTurquoise</v>
      </c>
      <c r="B581" s="60" t="str">
        <f>IF(C581&lt;&gt;"",LEFT(C581,9),"")</f>
        <v>80-035-19</v>
      </c>
      <c r="C581" s="73" t="s">
        <v>8234</v>
      </c>
      <c r="D581" s="73" t="s">
        <v>8231</v>
      </c>
      <c r="E581" s="73" t="s">
        <v>910</v>
      </c>
      <c r="F581" s="74">
        <v>59</v>
      </c>
      <c r="G581" s="73" t="s">
        <v>916</v>
      </c>
      <c r="H581" s="73" t="s">
        <v>91</v>
      </c>
      <c r="I581" s="73" t="s">
        <v>906</v>
      </c>
      <c r="J581" s="73" t="s">
        <v>320</v>
      </c>
      <c r="K581" s="73" t="s">
        <v>382</v>
      </c>
      <c r="L581" s="73" t="s">
        <v>383</v>
      </c>
      <c r="M581" s="73" t="s">
        <v>384</v>
      </c>
      <c r="N581" s="73" t="s">
        <v>43</v>
      </c>
      <c r="O581" s="73" t="s">
        <v>385</v>
      </c>
      <c r="P581" s="73" t="s">
        <v>907</v>
      </c>
      <c r="Q581" s="73" t="s">
        <v>1012</v>
      </c>
      <c r="R581" s="73" t="s">
        <v>91</v>
      </c>
      <c r="V581" s="60" t="str">
        <f>W581&amp;H581</f>
        <v>BADGER POLOголубой</v>
      </c>
      <c r="W581" s="60" t="str">
        <f>_xlfn.LET(_xlpm.TextCell,TEXT(G581,"###"),IF(_xlpm.TextCell&lt;&gt;"",IF(StyleSpaceSplit,IFERROR(IF(FIND(" ",_xlpm.TextCell)&gt;=1,MID(_xlpm.TextCell,1,FIND(" ",_xlpm.TextCell)-1),_xlpm.TextCell),_xlpm.TextCell),_xlpm.TextCell),""))</f>
        <v>BADGER POLO</v>
      </c>
      <c r="X581" s="60" t="str">
        <f>IF(A581&lt;&gt;"",IFERROR(IF(FIND(" ",G581)&gt;=1,MID(G581,FIND(" ",G581)+1,LEN(G581)),""),""),"")</f>
        <v>POLO</v>
      </c>
      <c r="AC581" s="51">
        <f>IFERROR(VALUE(MID($C581,1,2)),0)</f>
        <v>80</v>
      </c>
      <c r="AD581" s="44">
        <f>IFERROR(VALUE(MID($C581,4,3)),0)</f>
        <v>35</v>
      </c>
      <c r="AE581" s="51">
        <f>VALUE(RIGHT("00"&amp;AC581,2)&amp;RIGHT("000"&amp;AD581,3))</f>
        <v>80035</v>
      </c>
    </row>
    <row r="582" spans="1:31">
      <c r="A582" s="60" t="str">
        <f>IF(G582&amp;Q582&lt;&gt;"",W582&amp;Q582,"")</f>
        <v>BADGER POLOTurquoise</v>
      </c>
      <c r="B582" s="60" t="str">
        <f>IF(C582&lt;&gt;"",LEFT(C582,9),"")</f>
        <v>80-035-19</v>
      </c>
      <c r="C582" s="73" t="s">
        <v>8235</v>
      </c>
      <c r="D582" s="73" t="s">
        <v>8231</v>
      </c>
      <c r="E582" s="73" t="s">
        <v>912</v>
      </c>
      <c r="F582" s="74">
        <v>61</v>
      </c>
      <c r="G582" s="73" t="s">
        <v>916</v>
      </c>
      <c r="H582" s="73" t="s">
        <v>91</v>
      </c>
      <c r="I582" s="73" t="s">
        <v>906</v>
      </c>
      <c r="J582" s="73" t="s">
        <v>320</v>
      </c>
      <c r="K582" s="73" t="s">
        <v>382</v>
      </c>
      <c r="L582" s="73" t="s">
        <v>383</v>
      </c>
      <c r="M582" s="73" t="s">
        <v>384</v>
      </c>
      <c r="N582" s="73" t="s">
        <v>43</v>
      </c>
      <c r="O582" s="73" t="s">
        <v>385</v>
      </c>
      <c r="P582" s="73" t="s">
        <v>907</v>
      </c>
      <c r="Q582" s="73" t="s">
        <v>1012</v>
      </c>
      <c r="R582" s="73" t="s">
        <v>91</v>
      </c>
      <c r="V582" s="60" t="str">
        <f>W582&amp;H582</f>
        <v>BADGER POLOголубой</v>
      </c>
      <c r="W582" s="60" t="str">
        <f>_xlfn.LET(_xlpm.TextCell,TEXT(G582,"###"),IF(_xlpm.TextCell&lt;&gt;"",IF(StyleSpaceSplit,IFERROR(IF(FIND(" ",_xlpm.TextCell)&gt;=1,MID(_xlpm.TextCell,1,FIND(" ",_xlpm.TextCell)-1),_xlpm.TextCell),_xlpm.TextCell),_xlpm.TextCell),""))</f>
        <v>BADGER POLO</v>
      </c>
      <c r="X582" s="60" t="str">
        <f>IF(A582&lt;&gt;"",IFERROR(IF(FIND(" ",G582)&gt;=1,MID(G582,FIND(" ",G582)+1,LEN(G582)),""),""),"")</f>
        <v>POLO</v>
      </c>
      <c r="AC582" s="51">
        <f>IFERROR(VALUE(MID($C582,1,2)),0)</f>
        <v>80</v>
      </c>
      <c r="AD582" s="44">
        <f>IFERROR(VALUE(MID($C582,4,3)),0)</f>
        <v>35</v>
      </c>
      <c r="AE582" s="51">
        <f>VALUE(RIGHT("00"&amp;AC582,2)&amp;RIGHT("000"&amp;AD582,3))</f>
        <v>80035</v>
      </c>
    </row>
    <row r="583" spans="1:31">
      <c r="A583" s="60" t="str">
        <f>IF(G583&amp;Q583&lt;&gt;"",W583&amp;Q583,"")</f>
        <v>BADGER POLOred</v>
      </c>
      <c r="B583" s="60" t="str">
        <f>IF(C583&lt;&gt;"",LEFT(C583,9),"")</f>
        <v>80-035-18</v>
      </c>
      <c r="C583" s="73" t="s">
        <v>8228</v>
      </c>
      <c r="D583" s="73" t="s">
        <v>8229</v>
      </c>
      <c r="E583" s="73" t="s">
        <v>910</v>
      </c>
      <c r="F583" s="74">
        <v>59</v>
      </c>
      <c r="G583" s="73" t="s">
        <v>916</v>
      </c>
      <c r="H583" s="73" t="s">
        <v>78</v>
      </c>
      <c r="I583" s="73" t="s">
        <v>906</v>
      </c>
      <c r="J583" s="73" t="s">
        <v>320</v>
      </c>
      <c r="K583" s="73" t="s">
        <v>390</v>
      </c>
      <c r="L583" s="73" t="s">
        <v>383</v>
      </c>
      <c r="M583" s="73" t="s">
        <v>384</v>
      </c>
      <c r="N583" s="73" t="s">
        <v>43</v>
      </c>
      <c r="O583" s="73" t="s">
        <v>385</v>
      </c>
      <c r="P583" s="73" t="s">
        <v>907</v>
      </c>
      <c r="Q583" s="73" t="s">
        <v>969</v>
      </c>
      <c r="R583" s="73" t="s">
        <v>78</v>
      </c>
      <c r="V583" s="60" t="str">
        <f>W583&amp;H583</f>
        <v>BADGER POLOкрасный</v>
      </c>
      <c r="W583" s="60" t="str">
        <f>_xlfn.LET(_xlpm.TextCell,TEXT(G583,"###"),IF(_xlpm.TextCell&lt;&gt;"",IF(StyleSpaceSplit,IFERROR(IF(FIND(" ",_xlpm.TextCell)&gt;=1,MID(_xlpm.TextCell,1,FIND(" ",_xlpm.TextCell)-1),_xlpm.TextCell),_xlpm.TextCell),_xlpm.TextCell),""))</f>
        <v>BADGER POLO</v>
      </c>
      <c r="X583" s="60" t="str">
        <f>IF(A583&lt;&gt;"",IFERROR(IF(FIND(" ",G583)&gt;=1,MID(G583,FIND(" ",G583)+1,LEN(G583)),""),""),"")</f>
        <v>POLO</v>
      </c>
      <c r="AC583" s="51">
        <f>IFERROR(VALUE(MID($C583,1,2)),0)</f>
        <v>80</v>
      </c>
      <c r="AD583" s="44">
        <f>IFERROR(VALUE(MID($C583,4,3)),0)</f>
        <v>35</v>
      </c>
      <c r="AE583" s="51">
        <f>VALUE(RIGHT("00"&amp;AC583,2)&amp;RIGHT("000"&amp;AD583,3))</f>
        <v>80035</v>
      </c>
    </row>
    <row r="584" spans="1:31">
      <c r="A584" s="60" t="str">
        <f>IF(G584&amp;Q584&lt;&gt;"",W584&amp;Q584,"")</f>
        <v>BADGER POLOgrey</v>
      </c>
      <c r="B584" s="60" t="str">
        <f>IF(C584&lt;&gt;"",LEFT(C584,9),"")</f>
        <v>80-035-08</v>
      </c>
      <c r="C584" s="73" t="s">
        <v>913</v>
      </c>
      <c r="D584" s="73" t="s">
        <v>914</v>
      </c>
      <c r="E584" s="73" t="s">
        <v>915</v>
      </c>
      <c r="F584" s="74">
        <v>56</v>
      </c>
      <c r="G584" s="73" t="s">
        <v>916</v>
      </c>
      <c r="H584" s="73" t="s">
        <v>83</v>
      </c>
      <c r="I584" s="73" t="s">
        <v>906</v>
      </c>
      <c r="J584" s="73" t="s">
        <v>320</v>
      </c>
      <c r="K584" s="73" t="s">
        <v>382</v>
      </c>
      <c r="L584" s="73" t="s">
        <v>383</v>
      </c>
      <c r="M584" s="73" t="s">
        <v>384</v>
      </c>
      <c r="N584" s="73" t="s">
        <v>43</v>
      </c>
      <c r="O584" s="73" t="s">
        <v>385</v>
      </c>
      <c r="P584" s="73" t="s">
        <v>907</v>
      </c>
      <c r="Q584" s="73" t="s">
        <v>917</v>
      </c>
      <c r="R584" s="73" t="s">
        <v>83</v>
      </c>
      <c r="V584" s="60" t="str">
        <f>W584&amp;H584</f>
        <v>BADGER POLOсерый</v>
      </c>
      <c r="W584" s="60" t="str">
        <f>_xlfn.LET(_xlpm.TextCell,TEXT(G584,"###"),IF(_xlpm.TextCell&lt;&gt;"",IF(StyleSpaceSplit,IFERROR(IF(FIND(" ",_xlpm.TextCell)&gt;=1,MID(_xlpm.TextCell,1,FIND(" ",_xlpm.TextCell)-1),_xlpm.TextCell),_xlpm.TextCell),_xlpm.TextCell),""))</f>
        <v>BADGER POLO</v>
      </c>
      <c r="X584" s="60" t="str">
        <f>IF(A584&lt;&gt;"",IFERROR(IF(FIND(" ",G584)&gt;=1,MID(G584,FIND(" ",G584)+1,LEN(G584)),""),""),"")</f>
        <v>POLO</v>
      </c>
      <c r="AC584" s="51">
        <f>IFERROR(VALUE(MID($C584,1,2)),0)</f>
        <v>80</v>
      </c>
      <c r="AD584" s="44">
        <f>IFERROR(VALUE(MID($C584,4,3)),0)</f>
        <v>35</v>
      </c>
      <c r="AE584" s="51">
        <f>VALUE(RIGHT("00"&amp;AC584,2)&amp;RIGHT("000"&amp;AD584,3))</f>
        <v>80035</v>
      </c>
    </row>
    <row r="585" spans="1:31">
      <c r="A585" s="60" t="str">
        <f>IF(G585&amp;Q585&lt;&gt;"",W585&amp;Q585,"")</f>
        <v>BADGER POLOgrey</v>
      </c>
      <c r="B585" s="60" t="str">
        <f>IF(C585&lt;&gt;"",LEFT(C585,9),"")</f>
        <v>80-035-08</v>
      </c>
      <c r="C585" s="73" t="s">
        <v>918</v>
      </c>
      <c r="D585" s="73" t="s">
        <v>914</v>
      </c>
      <c r="E585" s="73" t="s">
        <v>904</v>
      </c>
      <c r="F585" s="74">
        <v>57</v>
      </c>
      <c r="G585" s="73" t="s">
        <v>916</v>
      </c>
      <c r="H585" s="73" t="s">
        <v>83</v>
      </c>
      <c r="I585" s="73" t="s">
        <v>906</v>
      </c>
      <c r="J585" s="73" t="s">
        <v>320</v>
      </c>
      <c r="K585" s="73" t="s">
        <v>382</v>
      </c>
      <c r="L585" s="73" t="s">
        <v>383</v>
      </c>
      <c r="M585" s="73" t="s">
        <v>384</v>
      </c>
      <c r="N585" s="73" t="s">
        <v>43</v>
      </c>
      <c r="O585" s="73" t="s">
        <v>385</v>
      </c>
      <c r="P585" s="73" t="s">
        <v>907</v>
      </c>
      <c r="Q585" s="73" t="s">
        <v>917</v>
      </c>
      <c r="R585" s="73" t="s">
        <v>83</v>
      </c>
      <c r="V585" s="60" t="str">
        <f>W585&amp;H585</f>
        <v>BADGER POLOсерый</v>
      </c>
      <c r="W585" s="60" t="str">
        <f>_xlfn.LET(_xlpm.TextCell,TEXT(G585,"###"),IF(_xlpm.TextCell&lt;&gt;"",IF(StyleSpaceSplit,IFERROR(IF(FIND(" ",_xlpm.TextCell)&gt;=1,MID(_xlpm.TextCell,1,FIND(" ",_xlpm.TextCell)-1),_xlpm.TextCell),_xlpm.TextCell),_xlpm.TextCell),""))</f>
        <v>BADGER POLO</v>
      </c>
      <c r="X585" s="60" t="str">
        <f>IF(A585&lt;&gt;"",IFERROR(IF(FIND(" ",G585)&gt;=1,MID(G585,FIND(" ",G585)+1,LEN(G585)),""),""),"")</f>
        <v>POLO</v>
      </c>
      <c r="AC585" s="51">
        <f>IFERROR(VALUE(MID($C585,1,2)),0)</f>
        <v>80</v>
      </c>
      <c r="AD585" s="44">
        <f>IFERROR(VALUE(MID($C585,4,3)),0)</f>
        <v>35</v>
      </c>
      <c r="AE585" s="51">
        <f>VALUE(RIGHT("00"&amp;AC585,2)&amp;RIGHT("000"&amp;AD585,3))</f>
        <v>80035</v>
      </c>
    </row>
    <row r="586" spans="1:31">
      <c r="A586" s="60" t="str">
        <f>IF(G586&amp;Q586&lt;&gt;"",W586&amp;Q586,"")</f>
        <v>BADGER POLOgrey</v>
      </c>
      <c r="B586" s="60" t="str">
        <f>IF(C586&lt;&gt;"",LEFT(C586,9),"")</f>
        <v>80-035-08</v>
      </c>
      <c r="C586" s="73" t="s">
        <v>919</v>
      </c>
      <c r="D586" s="73" t="s">
        <v>914</v>
      </c>
      <c r="E586" s="73" t="s">
        <v>920</v>
      </c>
      <c r="F586" s="74">
        <v>58</v>
      </c>
      <c r="G586" s="73" t="s">
        <v>916</v>
      </c>
      <c r="H586" s="73" t="s">
        <v>83</v>
      </c>
      <c r="I586" s="73" t="s">
        <v>906</v>
      </c>
      <c r="J586" s="73" t="s">
        <v>320</v>
      </c>
      <c r="K586" s="73" t="s">
        <v>382</v>
      </c>
      <c r="L586" s="73" t="s">
        <v>383</v>
      </c>
      <c r="M586" s="73" t="s">
        <v>384</v>
      </c>
      <c r="N586" s="73" t="s">
        <v>43</v>
      </c>
      <c r="O586" s="73" t="s">
        <v>385</v>
      </c>
      <c r="P586" s="73" t="s">
        <v>907</v>
      </c>
      <c r="Q586" s="73" t="s">
        <v>917</v>
      </c>
      <c r="R586" s="73" t="s">
        <v>83</v>
      </c>
      <c r="V586" s="60" t="str">
        <f>W586&amp;H586</f>
        <v>BADGER POLOсерый</v>
      </c>
      <c r="W586" s="60" t="str">
        <f>_xlfn.LET(_xlpm.TextCell,TEXT(G586,"###"),IF(_xlpm.TextCell&lt;&gt;"",IF(StyleSpaceSplit,IFERROR(IF(FIND(" ",_xlpm.TextCell)&gt;=1,MID(_xlpm.TextCell,1,FIND(" ",_xlpm.TextCell)-1),_xlpm.TextCell),_xlpm.TextCell),_xlpm.TextCell),""))</f>
        <v>BADGER POLO</v>
      </c>
      <c r="X586" s="60" t="str">
        <f>IF(A586&lt;&gt;"",IFERROR(IF(FIND(" ",G586)&gt;=1,MID(G586,FIND(" ",G586)+1,LEN(G586)),""),""),"")</f>
        <v>POLO</v>
      </c>
      <c r="AC586" s="51">
        <f>IFERROR(VALUE(MID($C586,1,2)),0)</f>
        <v>80</v>
      </c>
      <c r="AD586" s="44">
        <f>IFERROR(VALUE(MID($C586,4,3)),0)</f>
        <v>35</v>
      </c>
      <c r="AE586" s="51">
        <f>VALUE(RIGHT("00"&amp;AC586,2)&amp;RIGHT("000"&amp;AD586,3))</f>
        <v>80035</v>
      </c>
    </row>
    <row r="587" spans="1:31">
      <c r="A587" s="60" t="str">
        <f>IF(G587&amp;Q587&lt;&gt;"",W587&amp;Q587,"")</f>
        <v>BADGER POLOgrey</v>
      </c>
      <c r="B587" s="60" t="str">
        <f>IF(C587&lt;&gt;"",LEFT(C587,9),"")</f>
        <v>80-035-08</v>
      </c>
      <c r="C587" s="73" t="s">
        <v>921</v>
      </c>
      <c r="D587" s="73" t="s">
        <v>914</v>
      </c>
      <c r="E587" s="73" t="s">
        <v>922</v>
      </c>
      <c r="F587" s="74">
        <v>60</v>
      </c>
      <c r="G587" s="73" t="s">
        <v>916</v>
      </c>
      <c r="H587" s="73" t="s">
        <v>83</v>
      </c>
      <c r="I587" s="73" t="s">
        <v>906</v>
      </c>
      <c r="J587" s="73" t="s">
        <v>320</v>
      </c>
      <c r="K587" s="73" t="s">
        <v>382</v>
      </c>
      <c r="L587" s="73" t="s">
        <v>383</v>
      </c>
      <c r="M587" s="73" t="s">
        <v>384</v>
      </c>
      <c r="N587" s="73" t="s">
        <v>43</v>
      </c>
      <c r="O587" s="73" t="s">
        <v>385</v>
      </c>
      <c r="P587" s="73" t="s">
        <v>907</v>
      </c>
      <c r="Q587" s="73" t="s">
        <v>917</v>
      </c>
      <c r="R587" s="73" t="s">
        <v>83</v>
      </c>
      <c r="V587" s="60" t="str">
        <f>W587&amp;H587</f>
        <v>BADGER POLOсерый</v>
      </c>
      <c r="W587" s="60" t="str">
        <f>_xlfn.LET(_xlpm.TextCell,TEXT(G587,"###"),IF(_xlpm.TextCell&lt;&gt;"",IF(StyleSpaceSplit,IFERROR(IF(FIND(" ",_xlpm.TextCell)&gt;=1,MID(_xlpm.TextCell,1,FIND(" ",_xlpm.TextCell)-1),_xlpm.TextCell),_xlpm.TextCell),_xlpm.TextCell),""))</f>
        <v>BADGER POLO</v>
      </c>
      <c r="X587" s="60" t="str">
        <f>IF(A587&lt;&gt;"",IFERROR(IF(FIND(" ",G587)&gt;=1,MID(G587,FIND(" ",G587)+1,LEN(G587)),""),""),"")</f>
        <v>POLO</v>
      </c>
      <c r="AC587" s="51">
        <f>IFERROR(VALUE(MID($C587,1,2)),0)</f>
        <v>80</v>
      </c>
      <c r="AD587" s="44">
        <f>IFERROR(VALUE(MID($C587,4,3)),0)</f>
        <v>35</v>
      </c>
      <c r="AE587" s="51">
        <f>VALUE(RIGHT("00"&amp;AC587,2)&amp;RIGHT("000"&amp;AD587,3))</f>
        <v>80035</v>
      </c>
    </row>
    <row r="588" spans="1:31">
      <c r="A588" s="60" t="str">
        <f>IF(G588&amp;Q588&lt;&gt;"",W588&amp;Q588,"")</f>
        <v>BADGER POLOgrey</v>
      </c>
      <c r="B588" s="60" t="str">
        <f>IF(C588&lt;&gt;"",LEFT(C588,9),"")</f>
        <v>80-035-08</v>
      </c>
      <c r="C588" s="73" t="s">
        <v>923</v>
      </c>
      <c r="D588" s="73" t="s">
        <v>914</v>
      </c>
      <c r="E588" s="73" t="s">
        <v>912</v>
      </c>
      <c r="F588" s="74">
        <v>61</v>
      </c>
      <c r="G588" s="73" t="s">
        <v>916</v>
      </c>
      <c r="H588" s="73" t="s">
        <v>83</v>
      </c>
      <c r="I588" s="73" t="s">
        <v>906</v>
      </c>
      <c r="J588" s="73" t="s">
        <v>320</v>
      </c>
      <c r="K588" s="73" t="s">
        <v>382</v>
      </c>
      <c r="L588" s="73" t="s">
        <v>383</v>
      </c>
      <c r="M588" s="73" t="s">
        <v>384</v>
      </c>
      <c r="N588" s="73" t="s">
        <v>43</v>
      </c>
      <c r="O588" s="73" t="s">
        <v>385</v>
      </c>
      <c r="P588" s="73" t="s">
        <v>907</v>
      </c>
      <c r="Q588" s="73" t="s">
        <v>917</v>
      </c>
      <c r="R588" s="73" t="s">
        <v>83</v>
      </c>
      <c r="V588" s="60" t="str">
        <f>W588&amp;H588</f>
        <v>BADGER POLOсерый</v>
      </c>
      <c r="W588" s="60" t="str">
        <f>_xlfn.LET(_xlpm.TextCell,TEXT(G588,"###"),IF(_xlpm.TextCell&lt;&gt;"",IF(StyleSpaceSplit,IFERROR(IF(FIND(" ",_xlpm.TextCell)&gt;=1,MID(_xlpm.TextCell,1,FIND(" ",_xlpm.TextCell)-1),_xlpm.TextCell),_xlpm.TextCell),_xlpm.TextCell),""))</f>
        <v>BADGER POLO</v>
      </c>
      <c r="X588" s="60" t="str">
        <f>IF(A588&lt;&gt;"",IFERROR(IF(FIND(" ",G588)&gt;=1,MID(G588,FIND(" ",G588)+1,LEN(G588)),""),""),"")</f>
        <v>POLO</v>
      </c>
      <c r="AC588" s="51">
        <f>IFERROR(VALUE(MID($C588,1,2)),0)</f>
        <v>80</v>
      </c>
      <c r="AD588" s="44">
        <f>IFERROR(VALUE(MID($C588,4,3)),0)</f>
        <v>35</v>
      </c>
      <c r="AE588" s="51">
        <f>VALUE(RIGHT("00"&amp;AC588,2)&amp;RIGHT("000"&amp;AD588,3))</f>
        <v>80035</v>
      </c>
    </row>
    <row r="589" spans="1:31">
      <c r="A589" s="60" t="str">
        <f>IF(G589&amp;Q589&lt;&gt;"",W589&amp;Q589,"")</f>
        <v>BADGER POLOnavy</v>
      </c>
      <c r="B589" s="60" t="str">
        <f>IF(C589&lt;&gt;"",LEFT(C589,9),"")</f>
        <v>80-035-16</v>
      </c>
      <c r="C589" s="73" t="s">
        <v>7460</v>
      </c>
      <c r="D589" s="73" t="s">
        <v>7461</v>
      </c>
      <c r="E589" s="73" t="s">
        <v>915</v>
      </c>
      <c r="F589" s="74">
        <v>56</v>
      </c>
      <c r="G589" s="73" t="s">
        <v>916</v>
      </c>
      <c r="H589" s="73" t="s">
        <v>55</v>
      </c>
      <c r="I589" s="73" t="s">
        <v>906</v>
      </c>
      <c r="J589" s="73" t="s">
        <v>320</v>
      </c>
      <c r="K589" s="73" t="s">
        <v>382</v>
      </c>
      <c r="L589" s="73" t="s">
        <v>383</v>
      </c>
      <c r="M589" s="73" t="s">
        <v>384</v>
      </c>
      <c r="N589" s="73" t="s">
        <v>43</v>
      </c>
      <c r="O589" s="73" t="s">
        <v>385</v>
      </c>
      <c r="P589" s="73" t="s">
        <v>907</v>
      </c>
      <c r="Q589" s="73" t="s">
        <v>1003</v>
      </c>
      <c r="R589" s="73" t="s">
        <v>71</v>
      </c>
      <c r="V589" s="60" t="str">
        <f>W589&amp;H589</f>
        <v>BADGER POLOтемно-синий</v>
      </c>
      <c r="W589" s="60" t="str">
        <f>_xlfn.LET(_xlpm.TextCell,TEXT(G589,"###"),IF(_xlpm.TextCell&lt;&gt;"",IF(StyleSpaceSplit,IFERROR(IF(FIND(" ",_xlpm.TextCell)&gt;=1,MID(_xlpm.TextCell,1,FIND(" ",_xlpm.TextCell)-1),_xlpm.TextCell),_xlpm.TextCell),_xlpm.TextCell),""))</f>
        <v>BADGER POLO</v>
      </c>
      <c r="X589" s="60" t="str">
        <f>IF(A589&lt;&gt;"",IFERROR(IF(FIND(" ",G589)&gt;=1,MID(G589,FIND(" ",G589)+1,LEN(G589)),""),""),"")</f>
        <v>POLO</v>
      </c>
      <c r="AC589" s="51">
        <f>IFERROR(VALUE(MID($C589,1,2)),0)</f>
        <v>80</v>
      </c>
      <c r="AD589" s="44">
        <f>IFERROR(VALUE(MID($C589,4,3)),0)</f>
        <v>35</v>
      </c>
      <c r="AE589" s="51">
        <f>VALUE(RIGHT("00"&amp;AC589,2)&amp;RIGHT("000"&amp;AD589,3))</f>
        <v>80035</v>
      </c>
    </row>
    <row r="590" spans="1:31">
      <c r="A590" s="60" t="str">
        <f>IF(G590&amp;Q590&lt;&gt;"",W590&amp;Q590,"")</f>
        <v>BADGER POLOnavy</v>
      </c>
      <c r="B590" s="60" t="str">
        <f>IF(C590&lt;&gt;"",LEFT(C590,9),"")</f>
        <v>80-035-16</v>
      </c>
      <c r="C590" s="73" t="s">
        <v>7462</v>
      </c>
      <c r="D590" s="73" t="s">
        <v>7461</v>
      </c>
      <c r="E590" s="73" t="s">
        <v>910</v>
      </c>
      <c r="F590" s="74">
        <v>59</v>
      </c>
      <c r="G590" s="73" t="s">
        <v>916</v>
      </c>
      <c r="H590" s="73" t="s">
        <v>55</v>
      </c>
      <c r="I590" s="73" t="s">
        <v>906</v>
      </c>
      <c r="J590" s="73" t="s">
        <v>320</v>
      </c>
      <c r="K590" s="73" t="s">
        <v>382</v>
      </c>
      <c r="L590" s="73" t="s">
        <v>383</v>
      </c>
      <c r="M590" s="73" t="s">
        <v>384</v>
      </c>
      <c r="N590" s="73" t="s">
        <v>43</v>
      </c>
      <c r="O590" s="73" t="s">
        <v>385</v>
      </c>
      <c r="P590" s="73" t="s">
        <v>907</v>
      </c>
      <c r="Q590" s="73" t="s">
        <v>1003</v>
      </c>
      <c r="R590" s="73" t="s">
        <v>71</v>
      </c>
      <c r="V590" s="60" t="str">
        <f>W590&amp;H590</f>
        <v>BADGER POLOтемно-синий</v>
      </c>
      <c r="W590" s="60" t="str">
        <f>_xlfn.LET(_xlpm.TextCell,TEXT(G590,"###"),IF(_xlpm.TextCell&lt;&gt;"",IF(StyleSpaceSplit,IFERROR(IF(FIND(" ",_xlpm.TextCell)&gt;=1,MID(_xlpm.TextCell,1,FIND(" ",_xlpm.TextCell)-1),_xlpm.TextCell),_xlpm.TextCell),_xlpm.TextCell),""))</f>
        <v>BADGER POLO</v>
      </c>
      <c r="X590" s="60" t="str">
        <f>IF(A590&lt;&gt;"",IFERROR(IF(FIND(" ",G590)&gt;=1,MID(G590,FIND(" ",G590)+1,LEN(G590)),""),""),"")</f>
        <v>POLO</v>
      </c>
      <c r="AC590" s="51">
        <f>IFERROR(VALUE(MID($C590,1,2)),0)</f>
        <v>80</v>
      </c>
      <c r="AD590" s="44">
        <f>IFERROR(VALUE(MID($C590,4,3)),0)</f>
        <v>35</v>
      </c>
      <c r="AE590" s="51">
        <f>VALUE(RIGHT("00"&amp;AC590,2)&amp;RIGHT("000"&amp;AD590,3))</f>
        <v>80035</v>
      </c>
    </row>
    <row r="591" spans="1:31">
      <c r="A591" s="60" t="str">
        <f>IF(G591&amp;Q591&lt;&gt;"",W591&amp;Q591,"")</f>
        <v>BADGER POLOnavy</v>
      </c>
      <c r="B591" s="60" t="str">
        <f>IF(C591&lt;&gt;"",LEFT(C591,9),"")</f>
        <v>80-035-16</v>
      </c>
      <c r="C591" s="73" t="s">
        <v>7463</v>
      </c>
      <c r="D591" s="73" t="s">
        <v>7461</v>
      </c>
      <c r="E591" s="73" t="s">
        <v>904</v>
      </c>
      <c r="F591" s="74">
        <v>57</v>
      </c>
      <c r="G591" s="73" t="s">
        <v>916</v>
      </c>
      <c r="H591" s="73" t="s">
        <v>55</v>
      </c>
      <c r="I591" s="73" t="s">
        <v>906</v>
      </c>
      <c r="J591" s="73" t="s">
        <v>320</v>
      </c>
      <c r="K591" s="73" t="s">
        <v>382</v>
      </c>
      <c r="L591" s="73" t="s">
        <v>383</v>
      </c>
      <c r="M591" s="73" t="s">
        <v>384</v>
      </c>
      <c r="N591" s="73" t="s">
        <v>43</v>
      </c>
      <c r="O591" s="73" t="s">
        <v>385</v>
      </c>
      <c r="P591" s="73" t="s">
        <v>907</v>
      </c>
      <c r="Q591" s="73" t="s">
        <v>1003</v>
      </c>
      <c r="R591" s="73" t="s">
        <v>71</v>
      </c>
      <c r="V591" s="60" t="str">
        <f>W591&amp;H591</f>
        <v>BADGER POLOтемно-синий</v>
      </c>
      <c r="W591" s="60" t="str">
        <f>_xlfn.LET(_xlpm.TextCell,TEXT(G591,"###"),IF(_xlpm.TextCell&lt;&gt;"",IF(StyleSpaceSplit,IFERROR(IF(FIND(" ",_xlpm.TextCell)&gt;=1,MID(_xlpm.TextCell,1,FIND(" ",_xlpm.TextCell)-1),_xlpm.TextCell),_xlpm.TextCell),_xlpm.TextCell),""))</f>
        <v>BADGER POLO</v>
      </c>
      <c r="X591" s="60" t="str">
        <f>IF(A591&lt;&gt;"",IFERROR(IF(FIND(" ",G591)&gt;=1,MID(G591,FIND(" ",G591)+1,LEN(G591)),""),""),"")</f>
        <v>POLO</v>
      </c>
      <c r="AC591" s="51">
        <f>IFERROR(VALUE(MID($C591,1,2)),0)</f>
        <v>80</v>
      </c>
      <c r="AD591" s="44">
        <f>IFERROR(VALUE(MID($C591,4,3)),0)</f>
        <v>35</v>
      </c>
      <c r="AE591" s="51">
        <f>VALUE(RIGHT("00"&amp;AC591,2)&amp;RIGHT("000"&amp;AD591,3))</f>
        <v>80035</v>
      </c>
    </row>
    <row r="592" spans="1:31">
      <c r="A592" s="60" t="str">
        <f>IF(G592&amp;Q592&lt;&gt;"",W592&amp;Q592,"")</f>
        <v>BADGER POLOnavy</v>
      </c>
      <c r="B592" s="60" t="str">
        <f>IF(C592&lt;&gt;"",LEFT(C592,9),"")</f>
        <v>80-035-16</v>
      </c>
      <c r="C592" s="73" t="s">
        <v>7464</v>
      </c>
      <c r="D592" s="73" t="s">
        <v>7461</v>
      </c>
      <c r="E592" s="73" t="s">
        <v>920</v>
      </c>
      <c r="F592" s="74">
        <v>58</v>
      </c>
      <c r="G592" s="73" t="s">
        <v>916</v>
      </c>
      <c r="H592" s="73" t="s">
        <v>55</v>
      </c>
      <c r="I592" s="73" t="s">
        <v>906</v>
      </c>
      <c r="J592" s="73" t="s">
        <v>320</v>
      </c>
      <c r="K592" s="73" t="s">
        <v>382</v>
      </c>
      <c r="L592" s="73" t="s">
        <v>383</v>
      </c>
      <c r="M592" s="73" t="s">
        <v>384</v>
      </c>
      <c r="N592" s="73" t="s">
        <v>43</v>
      </c>
      <c r="O592" s="73" t="s">
        <v>385</v>
      </c>
      <c r="P592" s="73" t="s">
        <v>907</v>
      </c>
      <c r="Q592" s="73" t="s">
        <v>1003</v>
      </c>
      <c r="R592" s="73" t="s">
        <v>71</v>
      </c>
      <c r="V592" s="60" t="str">
        <f>W592&amp;H592</f>
        <v>BADGER POLOтемно-синий</v>
      </c>
      <c r="W592" s="60" t="str">
        <f>_xlfn.LET(_xlpm.TextCell,TEXT(G592,"###"),IF(_xlpm.TextCell&lt;&gt;"",IF(StyleSpaceSplit,IFERROR(IF(FIND(" ",_xlpm.TextCell)&gt;=1,MID(_xlpm.TextCell,1,FIND(" ",_xlpm.TextCell)-1),_xlpm.TextCell),_xlpm.TextCell),_xlpm.TextCell),""))</f>
        <v>BADGER POLO</v>
      </c>
      <c r="X592" s="60" t="str">
        <f>IF(A592&lt;&gt;"",IFERROR(IF(FIND(" ",G592)&gt;=1,MID(G592,FIND(" ",G592)+1,LEN(G592)),""),""),"")</f>
        <v>POLO</v>
      </c>
      <c r="AC592" s="51">
        <f>IFERROR(VALUE(MID($C592,1,2)),0)</f>
        <v>80</v>
      </c>
      <c r="AD592" s="44">
        <f>IFERROR(VALUE(MID($C592,4,3)),0)</f>
        <v>35</v>
      </c>
      <c r="AE592" s="51">
        <f>VALUE(RIGHT("00"&amp;AC592,2)&amp;RIGHT("000"&amp;AD592,3))</f>
        <v>80035</v>
      </c>
    </row>
    <row r="593" spans="1:31">
      <c r="A593" s="60" t="str">
        <f>IF(G593&amp;Q593&lt;&gt;"",W593&amp;Q593,"")</f>
        <v>BADGER POLOnavy</v>
      </c>
      <c r="B593" s="60" t="str">
        <f>IF(C593&lt;&gt;"",LEFT(C593,9),"")</f>
        <v>80-035-16</v>
      </c>
      <c r="C593" s="73" t="s">
        <v>7465</v>
      </c>
      <c r="D593" s="73" t="s">
        <v>7461</v>
      </c>
      <c r="E593" s="73" t="s">
        <v>922</v>
      </c>
      <c r="F593" s="74">
        <v>60</v>
      </c>
      <c r="G593" s="73" t="s">
        <v>916</v>
      </c>
      <c r="H593" s="73" t="s">
        <v>55</v>
      </c>
      <c r="I593" s="73" t="s">
        <v>906</v>
      </c>
      <c r="J593" s="73" t="s">
        <v>320</v>
      </c>
      <c r="K593" s="73" t="s">
        <v>382</v>
      </c>
      <c r="L593" s="73" t="s">
        <v>383</v>
      </c>
      <c r="M593" s="73" t="s">
        <v>384</v>
      </c>
      <c r="N593" s="73" t="s">
        <v>43</v>
      </c>
      <c r="O593" s="73" t="s">
        <v>385</v>
      </c>
      <c r="P593" s="73" t="s">
        <v>907</v>
      </c>
      <c r="Q593" s="73" t="s">
        <v>1003</v>
      </c>
      <c r="R593" s="73" t="s">
        <v>71</v>
      </c>
      <c r="V593" s="60" t="str">
        <f>W593&amp;H593</f>
        <v>BADGER POLOтемно-синий</v>
      </c>
      <c r="W593" s="60" t="str">
        <f>_xlfn.LET(_xlpm.TextCell,TEXT(G593,"###"),IF(_xlpm.TextCell&lt;&gt;"",IF(StyleSpaceSplit,IFERROR(IF(FIND(" ",_xlpm.TextCell)&gt;=1,MID(_xlpm.TextCell,1,FIND(" ",_xlpm.TextCell)-1),_xlpm.TextCell),_xlpm.TextCell),_xlpm.TextCell),""))</f>
        <v>BADGER POLO</v>
      </c>
      <c r="X593" s="60" t="str">
        <f>IF(A593&lt;&gt;"",IFERROR(IF(FIND(" ",G593)&gt;=1,MID(G593,FIND(" ",G593)+1,LEN(G593)),""),""),"")</f>
        <v>POLO</v>
      </c>
      <c r="AC593" s="51">
        <f>IFERROR(VALUE(MID($C593,1,2)),0)</f>
        <v>80</v>
      </c>
      <c r="AD593" s="44">
        <f>IFERROR(VALUE(MID($C593,4,3)),0)</f>
        <v>35</v>
      </c>
      <c r="AE593" s="51">
        <f>VALUE(RIGHT("00"&amp;AC593,2)&amp;RIGHT("000"&amp;AD593,3))</f>
        <v>80035</v>
      </c>
    </row>
    <row r="594" spans="1:31">
      <c r="A594" s="60" t="str">
        <f>IF(G594&amp;Q594&lt;&gt;"",W594&amp;Q594,"")</f>
        <v>BADGER POLOnavy</v>
      </c>
      <c r="B594" s="60" t="str">
        <f>IF(C594&lt;&gt;"",LEFT(C594,9),"")</f>
        <v>80-035-16</v>
      </c>
      <c r="C594" s="73" t="s">
        <v>7466</v>
      </c>
      <c r="D594" s="73" t="s">
        <v>7461</v>
      </c>
      <c r="E594" s="73" t="s">
        <v>912</v>
      </c>
      <c r="F594" s="74">
        <v>61</v>
      </c>
      <c r="G594" s="73" t="s">
        <v>916</v>
      </c>
      <c r="H594" s="73" t="s">
        <v>55</v>
      </c>
      <c r="I594" s="73" t="s">
        <v>906</v>
      </c>
      <c r="J594" s="73" t="s">
        <v>320</v>
      </c>
      <c r="K594" s="73" t="s">
        <v>382</v>
      </c>
      <c r="L594" s="73" t="s">
        <v>383</v>
      </c>
      <c r="M594" s="73" t="s">
        <v>384</v>
      </c>
      <c r="N594" s="73" t="s">
        <v>43</v>
      </c>
      <c r="O594" s="73" t="s">
        <v>385</v>
      </c>
      <c r="P594" s="73" t="s">
        <v>907</v>
      </c>
      <c r="Q594" s="73" t="s">
        <v>1003</v>
      </c>
      <c r="R594" s="73" t="s">
        <v>71</v>
      </c>
      <c r="V594" s="60" t="str">
        <f>W594&amp;H594</f>
        <v>BADGER POLOтемно-синий</v>
      </c>
      <c r="W594" s="60" t="str">
        <f>_xlfn.LET(_xlpm.TextCell,TEXT(G594,"###"),IF(_xlpm.TextCell&lt;&gt;"",IF(StyleSpaceSplit,IFERROR(IF(FIND(" ",_xlpm.TextCell)&gt;=1,MID(_xlpm.TextCell,1,FIND(" ",_xlpm.TextCell)-1),_xlpm.TextCell),_xlpm.TextCell),_xlpm.TextCell),""))</f>
        <v>BADGER POLO</v>
      </c>
      <c r="X594" s="60" t="str">
        <f>IF(A594&lt;&gt;"",IFERROR(IF(FIND(" ",G594)&gt;=1,MID(G594,FIND(" ",G594)+1,LEN(G594)),""),""),"")</f>
        <v>POLO</v>
      </c>
      <c r="AC594" s="51">
        <f>IFERROR(VALUE(MID($C594,1,2)),0)</f>
        <v>80</v>
      </c>
      <c r="AD594" s="44">
        <f>IFERROR(VALUE(MID($C594,4,3)),0)</f>
        <v>35</v>
      </c>
      <c r="AE594" s="51">
        <f>VALUE(RIGHT("00"&amp;AC594,2)&amp;RIGHT("000"&amp;AD594,3))</f>
        <v>80035</v>
      </c>
    </row>
    <row r="595" spans="1:31">
      <c r="A595" s="60" t="str">
        <f>IF(G595&amp;Q595&lt;&gt;"",W595&amp;Q595,"")</f>
        <v>BADGER S17 POLOdark blue</v>
      </c>
      <c r="B595" s="60" t="str">
        <f>IF(C595&lt;&gt;"",LEFT(C595,9),"")</f>
        <v>80-176-16</v>
      </c>
      <c r="C595" s="73" t="s">
        <v>8072</v>
      </c>
      <c r="D595" s="73" t="s">
        <v>8073</v>
      </c>
      <c r="E595" s="73" t="s">
        <v>920</v>
      </c>
      <c r="F595" s="74">
        <v>58</v>
      </c>
      <c r="G595" s="73" t="s">
        <v>8074</v>
      </c>
      <c r="H595" s="73" t="s">
        <v>55</v>
      </c>
      <c r="I595" s="73" t="s">
        <v>906</v>
      </c>
      <c r="J595" s="73" t="s">
        <v>320</v>
      </c>
      <c r="K595" s="73" t="s">
        <v>382</v>
      </c>
      <c r="L595" s="73" t="s">
        <v>383</v>
      </c>
      <c r="M595" s="73" t="s">
        <v>384</v>
      </c>
      <c r="N595" s="73" t="s">
        <v>43</v>
      </c>
      <c r="O595" s="73" t="s">
        <v>385</v>
      </c>
      <c r="P595" s="73" t="s">
        <v>907</v>
      </c>
      <c r="Q595" s="73" t="s">
        <v>7549</v>
      </c>
      <c r="R595" s="73" t="s">
        <v>71</v>
      </c>
      <c r="V595" s="60" t="str">
        <f>W595&amp;H595</f>
        <v>BADGER S17 POLOтемно-синий</v>
      </c>
      <c r="W595" s="60" t="str">
        <f>_xlfn.LET(_xlpm.TextCell,TEXT(G595,"###"),IF(_xlpm.TextCell&lt;&gt;"",IF(StyleSpaceSplit,IFERROR(IF(FIND(" ",_xlpm.TextCell)&gt;=1,MID(_xlpm.TextCell,1,FIND(" ",_xlpm.TextCell)-1),_xlpm.TextCell),_xlpm.TextCell),_xlpm.TextCell),""))</f>
        <v>BADGER S17 POLO</v>
      </c>
      <c r="X595" s="60" t="str">
        <f>IF(A595&lt;&gt;"",IFERROR(IF(FIND(" ",G595)&gt;=1,MID(G595,FIND(" ",G595)+1,LEN(G595)),""),""),"")</f>
        <v>S17 POLO</v>
      </c>
      <c r="AC595" s="51">
        <f>IFERROR(VALUE(MID($C595,1,2)),0)</f>
        <v>80</v>
      </c>
      <c r="AD595" s="44">
        <f>IFERROR(VALUE(MID($C595,4,3)),0)</f>
        <v>176</v>
      </c>
      <c r="AE595" s="51">
        <f>VALUE(RIGHT("00"&amp;AC595,2)&amp;RIGHT("000"&amp;AD595,3))</f>
        <v>80176</v>
      </c>
    </row>
    <row r="596" spans="1:31">
      <c r="A596" s="60" t="str">
        <f>IF(G596&amp;Q596&lt;&gt;"",W596&amp;Q596,"")</f>
        <v>BADGER SWEATgrey</v>
      </c>
      <c r="B596" s="60" t="str">
        <f>IF(C596&lt;&gt;"",LEFT(C596,9),"")</f>
        <v>80-177-08</v>
      </c>
      <c r="C596" s="73" t="s">
        <v>8075</v>
      </c>
      <c r="D596" s="73" t="s">
        <v>8076</v>
      </c>
      <c r="E596" s="73" t="s">
        <v>920</v>
      </c>
      <c r="F596" s="74">
        <v>58</v>
      </c>
      <c r="G596" s="73" t="s">
        <v>8077</v>
      </c>
      <c r="H596" s="73" t="s">
        <v>83</v>
      </c>
      <c r="I596" s="73" t="s">
        <v>906</v>
      </c>
      <c r="J596" s="73" t="s">
        <v>320</v>
      </c>
      <c r="K596" s="73" t="s">
        <v>382</v>
      </c>
      <c r="L596" s="73" t="s">
        <v>383</v>
      </c>
      <c r="M596" s="73" t="s">
        <v>384</v>
      </c>
      <c r="N596" s="73" t="s">
        <v>43</v>
      </c>
      <c r="O596" s="73" t="s">
        <v>385</v>
      </c>
      <c r="P596" s="73" t="s">
        <v>907</v>
      </c>
      <c r="Q596" s="73" t="s">
        <v>917</v>
      </c>
      <c r="R596" s="73" t="s">
        <v>83</v>
      </c>
      <c r="V596" s="60" t="str">
        <f>W596&amp;H596</f>
        <v>BADGER SWEATсерый</v>
      </c>
      <c r="W596" s="60" t="str">
        <f>_xlfn.LET(_xlpm.TextCell,TEXT(G596,"###"),IF(_xlpm.TextCell&lt;&gt;"",IF(StyleSpaceSplit,IFERROR(IF(FIND(" ",_xlpm.TextCell)&gt;=1,MID(_xlpm.TextCell,1,FIND(" ",_xlpm.TextCell)-1),_xlpm.TextCell),_xlpm.TextCell),_xlpm.TextCell),""))</f>
        <v>BADGER SWEAT</v>
      </c>
      <c r="X596" s="60" t="str">
        <f>IF(A596&lt;&gt;"",IFERROR(IF(FIND(" ",G596)&gt;=1,MID(G596,FIND(" ",G596)+1,LEN(G596)),""),""),"")</f>
        <v>SWEAT</v>
      </c>
      <c r="AC596" s="51">
        <f>IFERROR(VALUE(MID($C596,1,2)),0)</f>
        <v>80</v>
      </c>
      <c r="AD596" s="44">
        <f>IFERROR(VALUE(MID($C596,4,3)),0)</f>
        <v>177</v>
      </c>
      <c r="AE596" s="51">
        <f>VALUE(RIGHT("00"&amp;AC596,2)&amp;RIGHT("000"&amp;AD596,3))</f>
        <v>80177</v>
      </c>
    </row>
    <row r="597" spans="1:31">
      <c r="A597" s="60" t="str">
        <f>IF(G597&amp;Q597&lt;&gt;"",W597&amp;Q597,"")</f>
        <v>BADGER W16001brown</v>
      </c>
      <c r="B597" s="60" t="str">
        <f>IF(C597&lt;&gt;"",LEFT(C597,9),"")</f>
        <v>80-100-14</v>
      </c>
      <c r="C597" s="73" t="s">
        <v>7229</v>
      </c>
      <c r="D597" s="73" t="s">
        <v>7230</v>
      </c>
      <c r="E597" s="73" t="s">
        <v>920</v>
      </c>
      <c r="F597" s="74">
        <v>58</v>
      </c>
      <c r="G597" s="73" t="s">
        <v>1352</v>
      </c>
      <c r="H597" s="73" t="s">
        <v>86</v>
      </c>
      <c r="I597" s="73" t="s">
        <v>1353</v>
      </c>
      <c r="J597" s="73" t="s">
        <v>320</v>
      </c>
      <c r="K597" s="73" t="s">
        <v>382</v>
      </c>
      <c r="L597" s="73" t="s">
        <v>383</v>
      </c>
      <c r="M597" s="73" t="s">
        <v>388</v>
      </c>
      <c r="N597" s="73" t="s">
        <v>44</v>
      </c>
      <c r="O597" s="73" t="s">
        <v>385</v>
      </c>
      <c r="P597" s="73" t="s">
        <v>907</v>
      </c>
      <c r="Q597" s="73" t="s">
        <v>1033</v>
      </c>
      <c r="R597" s="73" t="s">
        <v>86</v>
      </c>
      <c r="V597" s="60" t="str">
        <f>W597&amp;H597</f>
        <v>BADGER W16001коричневый</v>
      </c>
      <c r="W597" s="60" t="str">
        <f>_xlfn.LET(_xlpm.TextCell,TEXT(G597,"###"),IF(_xlpm.TextCell&lt;&gt;"",IF(StyleSpaceSplit,IFERROR(IF(FIND(" ",_xlpm.TextCell)&gt;=1,MID(_xlpm.TextCell,1,FIND(" ",_xlpm.TextCell)-1),_xlpm.TextCell),_xlpm.TextCell),_xlpm.TextCell),""))</f>
        <v>BADGER W16001</v>
      </c>
      <c r="X597" s="60" t="str">
        <f>IF(A597&lt;&gt;"",IFERROR(IF(FIND(" ",G597)&gt;=1,MID(G597,FIND(" ",G597)+1,LEN(G597)),""),""),"")</f>
        <v>W16001</v>
      </c>
      <c r="AC597" s="51">
        <f>IFERROR(VALUE(MID($C597,1,2)),0)</f>
        <v>80</v>
      </c>
      <c r="AD597" s="44">
        <f>IFERROR(VALUE(MID($C597,4,3)),0)</f>
        <v>100</v>
      </c>
      <c r="AE597" s="51">
        <f>VALUE(RIGHT("00"&amp;AC597,2)&amp;RIGHT("000"&amp;AD597,3))</f>
        <v>80100</v>
      </c>
    </row>
    <row r="598" spans="1:31">
      <c r="A598" s="60" t="str">
        <f>IF(G598&amp;Q598&lt;&gt;"",W598&amp;Q598,"")</f>
        <v>BADGER W16001multicolor</v>
      </c>
      <c r="B598" s="60" t="str">
        <f>IF(C598&lt;&gt;"",LEFT(C598,9),"")</f>
        <v>80-100-08</v>
      </c>
      <c r="C598" s="73" t="s">
        <v>1350</v>
      </c>
      <c r="D598" s="73" t="s">
        <v>1351</v>
      </c>
      <c r="E598" s="73" t="s">
        <v>910</v>
      </c>
      <c r="F598" s="74">
        <v>59</v>
      </c>
      <c r="G598" s="73" t="s">
        <v>1352</v>
      </c>
      <c r="H598" s="73" t="s">
        <v>83</v>
      </c>
      <c r="I598" s="73" t="s">
        <v>1353</v>
      </c>
      <c r="J598" s="73" t="s">
        <v>320</v>
      </c>
      <c r="K598" s="73" t="s">
        <v>382</v>
      </c>
      <c r="L598" s="73" t="s">
        <v>383</v>
      </c>
      <c r="M598" s="73" t="s">
        <v>388</v>
      </c>
      <c r="N598" s="73" t="s">
        <v>44</v>
      </c>
      <c r="O598" s="73" t="s">
        <v>385</v>
      </c>
      <c r="P598" s="73" t="s">
        <v>907</v>
      </c>
      <c r="Q598" s="73" t="s">
        <v>1354</v>
      </c>
      <c r="R598" s="73" t="s">
        <v>83</v>
      </c>
      <c r="V598" s="60" t="str">
        <f>W598&amp;H598</f>
        <v>BADGER W16001серый</v>
      </c>
      <c r="W598" s="60" t="str">
        <f>_xlfn.LET(_xlpm.TextCell,TEXT(G598,"###"),IF(_xlpm.TextCell&lt;&gt;"",IF(StyleSpaceSplit,IFERROR(IF(FIND(" ",_xlpm.TextCell)&gt;=1,MID(_xlpm.TextCell,1,FIND(" ",_xlpm.TextCell)-1),_xlpm.TextCell),_xlpm.TextCell),_xlpm.TextCell),""))</f>
        <v>BADGER W16001</v>
      </c>
      <c r="X598" s="60" t="str">
        <f>IF(A598&lt;&gt;"",IFERROR(IF(FIND(" ",G598)&gt;=1,MID(G598,FIND(" ",G598)+1,LEN(G598)),""),""),"")</f>
        <v>W16001</v>
      </c>
      <c r="AC598" s="51">
        <f>IFERROR(VALUE(MID($C598,1,2)),0)</f>
        <v>80</v>
      </c>
      <c r="AD598" s="44">
        <f>IFERROR(VALUE(MID($C598,4,3)),0)</f>
        <v>100</v>
      </c>
      <c r="AE598" s="51">
        <f>VALUE(RIGHT("00"&amp;AC598,2)&amp;RIGHT("000"&amp;AD598,3))</f>
        <v>80100</v>
      </c>
    </row>
    <row r="599" spans="1:31">
      <c r="A599" s="60" t="str">
        <f>IF(G599&amp;Q599&lt;&gt;"",W599&amp;Q599,"")</f>
        <v>BADGER W16001multicolor</v>
      </c>
      <c r="B599" s="60" t="str">
        <f>IF(C599&lt;&gt;"",LEFT(C599,9),"")</f>
        <v>80-100-08</v>
      </c>
      <c r="C599" s="73" t="s">
        <v>1355</v>
      </c>
      <c r="D599" s="73" t="s">
        <v>1351</v>
      </c>
      <c r="E599" s="73" t="s">
        <v>904</v>
      </c>
      <c r="F599" s="74">
        <v>57</v>
      </c>
      <c r="G599" s="73" t="s">
        <v>1352</v>
      </c>
      <c r="H599" s="73" t="s">
        <v>83</v>
      </c>
      <c r="I599" s="73" t="s">
        <v>1353</v>
      </c>
      <c r="J599" s="73" t="s">
        <v>320</v>
      </c>
      <c r="K599" s="73" t="s">
        <v>382</v>
      </c>
      <c r="L599" s="73" t="s">
        <v>383</v>
      </c>
      <c r="M599" s="73" t="s">
        <v>388</v>
      </c>
      <c r="N599" s="73" t="s">
        <v>44</v>
      </c>
      <c r="O599" s="73" t="s">
        <v>385</v>
      </c>
      <c r="P599" s="73" t="s">
        <v>907</v>
      </c>
      <c r="Q599" s="73" t="s">
        <v>1354</v>
      </c>
      <c r="R599" s="73" t="s">
        <v>83</v>
      </c>
      <c r="V599" s="60" t="str">
        <f>W599&amp;H599</f>
        <v>BADGER W16001серый</v>
      </c>
      <c r="W599" s="60" t="str">
        <f>_xlfn.LET(_xlpm.TextCell,TEXT(G599,"###"),IF(_xlpm.TextCell&lt;&gt;"",IF(StyleSpaceSplit,IFERROR(IF(FIND(" ",_xlpm.TextCell)&gt;=1,MID(_xlpm.TextCell,1,FIND(" ",_xlpm.TextCell)-1),_xlpm.TextCell),_xlpm.TextCell),_xlpm.TextCell),""))</f>
        <v>BADGER W16001</v>
      </c>
      <c r="X599" s="60" t="str">
        <f>IF(A599&lt;&gt;"",IFERROR(IF(FIND(" ",G599)&gt;=1,MID(G599,FIND(" ",G599)+1,LEN(G599)),""),""),"")</f>
        <v>W16001</v>
      </c>
      <c r="AC599" s="51">
        <f>IFERROR(VALUE(MID($C599,1,2)),0)</f>
        <v>80</v>
      </c>
      <c r="AD599" s="44">
        <f>IFERROR(VALUE(MID($C599,4,3)),0)</f>
        <v>100</v>
      </c>
      <c r="AE599" s="51">
        <f>VALUE(RIGHT("00"&amp;AC599,2)&amp;RIGHT("000"&amp;AD599,3))</f>
        <v>80100</v>
      </c>
    </row>
    <row r="600" spans="1:31">
      <c r="A600" s="60" t="str">
        <f>IF(G600&amp;Q600&lt;&gt;"",W600&amp;Q600,"")</f>
        <v>BADGER W16001multicolor</v>
      </c>
      <c r="B600" s="60" t="str">
        <f>IF(C600&lt;&gt;"",LEFT(C600,9),"")</f>
        <v>80-100-08</v>
      </c>
      <c r="C600" s="73" t="s">
        <v>1356</v>
      </c>
      <c r="D600" s="73" t="s">
        <v>1351</v>
      </c>
      <c r="E600" s="73" t="s">
        <v>912</v>
      </c>
      <c r="F600" s="74">
        <v>61</v>
      </c>
      <c r="G600" s="73" t="s">
        <v>1352</v>
      </c>
      <c r="H600" s="73" t="s">
        <v>83</v>
      </c>
      <c r="I600" s="73" t="s">
        <v>1353</v>
      </c>
      <c r="J600" s="73" t="s">
        <v>320</v>
      </c>
      <c r="K600" s="73" t="s">
        <v>382</v>
      </c>
      <c r="L600" s="73" t="s">
        <v>383</v>
      </c>
      <c r="M600" s="73" t="s">
        <v>388</v>
      </c>
      <c r="N600" s="73" t="s">
        <v>44</v>
      </c>
      <c r="O600" s="73" t="s">
        <v>385</v>
      </c>
      <c r="P600" s="73" t="s">
        <v>907</v>
      </c>
      <c r="Q600" s="73" t="s">
        <v>1354</v>
      </c>
      <c r="R600" s="73" t="s">
        <v>83</v>
      </c>
      <c r="V600" s="60" t="str">
        <f>W600&amp;H600</f>
        <v>BADGER W16001серый</v>
      </c>
      <c r="W600" s="60" t="str">
        <f>_xlfn.LET(_xlpm.TextCell,TEXT(G600,"###"),IF(_xlpm.TextCell&lt;&gt;"",IF(StyleSpaceSplit,IFERROR(IF(FIND(" ",_xlpm.TextCell)&gt;=1,MID(_xlpm.TextCell,1,FIND(" ",_xlpm.TextCell)-1),_xlpm.TextCell),_xlpm.TextCell),_xlpm.TextCell),""))</f>
        <v>BADGER W16001</v>
      </c>
      <c r="X600" s="60" t="str">
        <f>IF(A600&lt;&gt;"",IFERROR(IF(FIND(" ",G600)&gt;=1,MID(G600,FIND(" ",G600)+1,LEN(G600)),""),""),"")</f>
        <v>W16001</v>
      </c>
      <c r="AC600" s="51">
        <f>IFERROR(VALUE(MID($C600,1,2)),0)</f>
        <v>80</v>
      </c>
      <c r="AD600" s="44">
        <f>IFERROR(VALUE(MID($C600,4,3)),0)</f>
        <v>100</v>
      </c>
      <c r="AE600" s="51">
        <f>VALUE(RIGHT("00"&amp;AC600,2)&amp;RIGHT("000"&amp;AD600,3))</f>
        <v>80100</v>
      </c>
    </row>
    <row r="601" spans="1:31">
      <c r="A601" s="60" t="str">
        <f>IF(G601&amp;Q601&lt;&gt;"",W601&amp;Q601,"")</f>
        <v>BALTIQUEgreen</v>
      </c>
      <c r="B601" s="60" t="str">
        <f>IF(C601&lt;&gt;"",LEFT(C601,9),"")</f>
        <v>80-804-11</v>
      </c>
      <c r="C601" s="73" t="s">
        <v>4803</v>
      </c>
      <c r="D601" s="73" t="s">
        <v>4804</v>
      </c>
      <c r="E601" s="73" t="s">
        <v>904</v>
      </c>
      <c r="F601" s="74">
        <v>57</v>
      </c>
      <c r="G601" s="73" t="s">
        <v>4805</v>
      </c>
      <c r="H601" s="73" t="s">
        <v>60</v>
      </c>
      <c r="I601" s="73" t="s">
        <v>4806</v>
      </c>
      <c r="J601" s="73" t="s">
        <v>348</v>
      </c>
      <c r="K601" s="73" t="s">
        <v>382</v>
      </c>
      <c r="L601" s="73" t="s">
        <v>383</v>
      </c>
      <c r="M601" s="73" t="s">
        <v>388</v>
      </c>
      <c r="O601" s="73" t="s">
        <v>386</v>
      </c>
      <c r="P601" s="73" t="s">
        <v>907</v>
      </c>
      <c r="Q601" s="73" t="s">
        <v>990</v>
      </c>
      <c r="R601" s="73" t="s">
        <v>60</v>
      </c>
      <c r="V601" s="60" t="str">
        <f>W601&amp;H601</f>
        <v>BALTIQUEзеленый</v>
      </c>
      <c r="W601" s="60" t="str">
        <f>_xlfn.LET(_xlpm.TextCell,TEXT(G601,"###"),IF(_xlpm.TextCell&lt;&gt;"",IF(StyleSpaceSplit,IFERROR(IF(FIND(" ",_xlpm.TextCell)&gt;=1,MID(_xlpm.TextCell,1,FIND(" ",_xlpm.TextCell)-1),_xlpm.TextCell),_xlpm.TextCell),_xlpm.TextCell),""))</f>
        <v>BALTIQUE</v>
      </c>
      <c r="X601" s="60" t="str">
        <f>IF(A601&lt;&gt;"",IFERROR(IF(FIND(" ",G601)&gt;=1,MID(G601,FIND(" ",G601)+1,LEN(G601)),""),""),"")</f>
        <v/>
      </c>
      <c r="AC601" s="51">
        <f>IFERROR(VALUE(MID($C601,1,2)),0)</f>
        <v>80</v>
      </c>
      <c r="AD601" s="44">
        <f>IFERROR(VALUE(MID($C601,4,3)),0)</f>
        <v>804</v>
      </c>
      <c r="AE601" s="51">
        <f>VALUE(RIGHT("00"&amp;AC601,2)&amp;RIGHT("000"&amp;AD601,3))</f>
        <v>80804</v>
      </c>
    </row>
    <row r="602" spans="1:31">
      <c r="A602" s="60" t="str">
        <f>IF(G602&amp;Q602&lt;&gt;"",W602&amp;Q602,"")</f>
        <v>BARBEAUburgundy</v>
      </c>
      <c r="B602" s="60" t="str">
        <f>IF(C602&lt;&gt;"",LEFT(C602,9),"")</f>
        <v>80-805-12</v>
      </c>
      <c r="C602" s="73" t="s">
        <v>4807</v>
      </c>
      <c r="D602" s="73" t="s">
        <v>4808</v>
      </c>
      <c r="E602" s="73" t="s">
        <v>910</v>
      </c>
      <c r="F602" s="74">
        <v>59</v>
      </c>
      <c r="G602" s="73" t="s">
        <v>4809</v>
      </c>
      <c r="H602" s="73" t="s">
        <v>121</v>
      </c>
      <c r="I602" s="73" t="s">
        <v>1788</v>
      </c>
      <c r="J602" s="73" t="s">
        <v>320</v>
      </c>
      <c r="K602" s="73" t="s">
        <v>382</v>
      </c>
      <c r="L602" s="73" t="s">
        <v>383</v>
      </c>
      <c r="M602" s="73" t="s">
        <v>388</v>
      </c>
      <c r="N602" s="73" t="s">
        <v>44</v>
      </c>
      <c r="O602" s="73" t="s">
        <v>386</v>
      </c>
      <c r="P602" s="73" t="s">
        <v>907</v>
      </c>
      <c r="Q602" s="73" t="s">
        <v>1546</v>
      </c>
      <c r="R602" s="73" t="s">
        <v>121</v>
      </c>
      <c r="V602" s="60" t="str">
        <f>W602&amp;H602</f>
        <v>BARBEAUбордовый</v>
      </c>
      <c r="W602" s="60" t="str">
        <f>_xlfn.LET(_xlpm.TextCell,TEXT(G602,"###"),IF(_xlpm.TextCell&lt;&gt;"",IF(StyleSpaceSplit,IFERROR(IF(FIND(" ",_xlpm.TextCell)&gt;=1,MID(_xlpm.TextCell,1,FIND(" ",_xlpm.TextCell)-1),_xlpm.TextCell),_xlpm.TextCell),_xlpm.TextCell),""))</f>
        <v>BARBEAU</v>
      </c>
      <c r="X602" s="60" t="str">
        <f>IF(A602&lt;&gt;"",IFERROR(IF(FIND(" ",G602)&gt;=1,MID(G602,FIND(" ",G602)+1,LEN(G602)),""),""),"")</f>
        <v/>
      </c>
      <c r="AC602" s="51">
        <f>IFERROR(VALUE(MID($C602,1,2)),0)</f>
        <v>80</v>
      </c>
      <c r="AD602" s="44">
        <f>IFERROR(VALUE(MID($C602,4,3)),0)</f>
        <v>805</v>
      </c>
      <c r="AE602" s="51">
        <f>VALUE(RIGHT("00"&amp;AC602,2)&amp;RIGHT("000"&amp;AD602,3))</f>
        <v>80805</v>
      </c>
    </row>
    <row r="603" spans="1:31">
      <c r="A603" s="60" t="str">
        <f>IF(G603&amp;Q603&lt;&gt;"",W603&amp;Q603,"")</f>
        <v>BARBEAUgrey</v>
      </c>
      <c r="B603" s="60" t="str">
        <f>IF(C603&lt;&gt;"",LEFT(C603,9),"")</f>
        <v>80-805-08</v>
      </c>
      <c r="C603" s="73" t="s">
        <v>5684</v>
      </c>
      <c r="D603" s="73" t="s">
        <v>5685</v>
      </c>
      <c r="E603" s="73" t="s">
        <v>956</v>
      </c>
      <c r="F603" s="74">
        <v>55</v>
      </c>
      <c r="G603" s="73" t="s">
        <v>4809</v>
      </c>
      <c r="H603" s="73" t="s">
        <v>83</v>
      </c>
      <c r="I603" s="73" t="s">
        <v>1788</v>
      </c>
      <c r="J603" s="73" t="s">
        <v>320</v>
      </c>
      <c r="K603" s="73" t="s">
        <v>382</v>
      </c>
      <c r="L603" s="73" t="s">
        <v>383</v>
      </c>
      <c r="M603" s="73" t="s">
        <v>388</v>
      </c>
      <c r="N603" s="73" t="s">
        <v>44</v>
      </c>
      <c r="O603" s="73" t="s">
        <v>386</v>
      </c>
      <c r="P603" s="73" t="s">
        <v>907</v>
      </c>
      <c r="Q603" s="73" t="s">
        <v>917</v>
      </c>
      <c r="R603" s="73" t="s">
        <v>83</v>
      </c>
      <c r="V603" s="60" t="str">
        <f>W603&amp;H603</f>
        <v>BARBEAUсерый</v>
      </c>
      <c r="W603" s="60" t="str">
        <f>_xlfn.LET(_xlpm.TextCell,TEXT(G603,"###"),IF(_xlpm.TextCell&lt;&gt;"",IF(StyleSpaceSplit,IFERROR(IF(FIND(" ",_xlpm.TextCell)&gt;=1,MID(_xlpm.TextCell,1,FIND(" ",_xlpm.TextCell)-1),_xlpm.TextCell),_xlpm.TextCell),_xlpm.TextCell),""))</f>
        <v>BARBEAU</v>
      </c>
      <c r="X603" s="60" t="str">
        <f>IF(A603&lt;&gt;"",IFERROR(IF(FIND(" ",G603)&gt;=1,MID(G603,FIND(" ",G603)+1,LEN(G603)),""),""),"")</f>
        <v/>
      </c>
      <c r="AC603" s="51">
        <f>IFERROR(VALUE(MID($C603,1,2)),0)</f>
        <v>80</v>
      </c>
      <c r="AD603" s="44">
        <f>IFERROR(VALUE(MID($C603,4,3)),0)</f>
        <v>805</v>
      </c>
      <c r="AE603" s="51">
        <f>VALUE(RIGHT("00"&amp;AC603,2)&amp;RIGHT("000"&amp;AD603,3))</f>
        <v>80805</v>
      </c>
    </row>
    <row r="604" spans="1:31">
      <c r="A604" s="60" t="str">
        <f>IF(G604&amp;Q604&lt;&gt;"",W604&amp;Q604,"")</f>
        <v>BARBEAUgrey</v>
      </c>
      <c r="B604" s="60" t="str">
        <f>IF(C604&lt;&gt;"",LEFT(C604,9),"")</f>
        <v>80-805-08</v>
      </c>
      <c r="C604" s="73" t="s">
        <v>5686</v>
      </c>
      <c r="D604" s="73" t="s">
        <v>5685</v>
      </c>
      <c r="E604" s="73" t="s">
        <v>904</v>
      </c>
      <c r="F604" s="74">
        <v>57</v>
      </c>
      <c r="G604" s="73" t="s">
        <v>4809</v>
      </c>
      <c r="H604" s="73" t="s">
        <v>83</v>
      </c>
      <c r="I604" s="73" t="s">
        <v>1788</v>
      </c>
      <c r="J604" s="73" t="s">
        <v>320</v>
      </c>
      <c r="K604" s="73" t="s">
        <v>382</v>
      </c>
      <c r="L604" s="73" t="s">
        <v>383</v>
      </c>
      <c r="M604" s="73" t="s">
        <v>388</v>
      </c>
      <c r="N604" s="73" t="s">
        <v>44</v>
      </c>
      <c r="O604" s="73" t="s">
        <v>386</v>
      </c>
      <c r="P604" s="73" t="s">
        <v>907</v>
      </c>
      <c r="Q604" s="73" t="s">
        <v>917</v>
      </c>
      <c r="R604" s="73" t="s">
        <v>83</v>
      </c>
      <c r="V604" s="60" t="str">
        <f>W604&amp;H604</f>
        <v>BARBEAUсерый</v>
      </c>
      <c r="W604" s="60" t="str">
        <f>_xlfn.LET(_xlpm.TextCell,TEXT(G604,"###"),IF(_xlpm.TextCell&lt;&gt;"",IF(StyleSpaceSplit,IFERROR(IF(FIND(" ",_xlpm.TextCell)&gt;=1,MID(_xlpm.TextCell,1,FIND(" ",_xlpm.TextCell)-1),_xlpm.TextCell),_xlpm.TextCell),_xlpm.TextCell),""))</f>
        <v>BARBEAU</v>
      </c>
      <c r="X604" s="60" t="str">
        <f>IF(A604&lt;&gt;"",IFERROR(IF(FIND(" ",G604)&gt;=1,MID(G604,FIND(" ",G604)+1,LEN(G604)),""),""),"")</f>
        <v/>
      </c>
      <c r="AC604" s="51">
        <f>IFERROR(VALUE(MID($C604,1,2)),0)</f>
        <v>80</v>
      </c>
      <c r="AD604" s="44">
        <f>IFERROR(VALUE(MID($C604,4,3)),0)</f>
        <v>805</v>
      </c>
      <c r="AE604" s="51">
        <f>VALUE(RIGHT("00"&amp;AC604,2)&amp;RIGHT("000"&amp;AD604,3))</f>
        <v>80805</v>
      </c>
    </row>
    <row r="605" spans="1:31">
      <c r="A605" s="60" t="str">
        <f>IF(G605&amp;Q605&lt;&gt;"",W605&amp;Q605,"")</f>
        <v>BARBEAUgrey</v>
      </c>
      <c r="B605" s="60" t="str">
        <f>IF(C605&lt;&gt;"",LEFT(C605,9),"")</f>
        <v>80-805-08</v>
      </c>
      <c r="C605" s="73" t="s">
        <v>5687</v>
      </c>
      <c r="D605" s="73" t="s">
        <v>5685</v>
      </c>
      <c r="E605" s="73" t="s">
        <v>910</v>
      </c>
      <c r="F605" s="74">
        <v>59</v>
      </c>
      <c r="G605" s="73" t="s">
        <v>4809</v>
      </c>
      <c r="H605" s="73" t="s">
        <v>83</v>
      </c>
      <c r="I605" s="73" t="s">
        <v>1788</v>
      </c>
      <c r="J605" s="73" t="s">
        <v>320</v>
      </c>
      <c r="K605" s="73" t="s">
        <v>382</v>
      </c>
      <c r="L605" s="73" t="s">
        <v>383</v>
      </c>
      <c r="M605" s="73" t="s">
        <v>388</v>
      </c>
      <c r="N605" s="73" t="s">
        <v>44</v>
      </c>
      <c r="O605" s="73" t="s">
        <v>386</v>
      </c>
      <c r="P605" s="73" t="s">
        <v>907</v>
      </c>
      <c r="Q605" s="73" t="s">
        <v>917</v>
      </c>
      <c r="R605" s="73" t="s">
        <v>83</v>
      </c>
      <c r="V605" s="60" t="str">
        <f>W605&amp;H605</f>
        <v>BARBEAUсерый</v>
      </c>
      <c r="W605" s="60" t="str">
        <f>_xlfn.LET(_xlpm.TextCell,TEXT(G605,"###"),IF(_xlpm.TextCell&lt;&gt;"",IF(StyleSpaceSplit,IFERROR(IF(FIND(" ",_xlpm.TextCell)&gt;=1,MID(_xlpm.TextCell,1,FIND(" ",_xlpm.TextCell)-1),_xlpm.TextCell),_xlpm.TextCell),_xlpm.TextCell),""))</f>
        <v>BARBEAU</v>
      </c>
      <c r="X605" s="60" t="str">
        <f>IF(A605&lt;&gt;"",IFERROR(IF(FIND(" ",G605)&gt;=1,MID(G605,FIND(" ",G605)+1,LEN(G605)),""),""),"")</f>
        <v/>
      </c>
      <c r="AC605" s="51">
        <f>IFERROR(VALUE(MID($C605,1,2)),0)</f>
        <v>80</v>
      </c>
      <c r="AD605" s="44">
        <f>IFERROR(VALUE(MID($C605,4,3)),0)</f>
        <v>805</v>
      </c>
      <c r="AE605" s="51">
        <f>VALUE(RIGHT("00"&amp;AC605,2)&amp;RIGHT("000"&amp;AD605,3))</f>
        <v>80805</v>
      </c>
    </row>
    <row r="606" spans="1:31">
      <c r="A606" s="60" t="str">
        <f>IF(G606&amp;Q606&lt;&gt;"",W606&amp;Q606,"")</f>
        <v>BARBEAUgrey</v>
      </c>
      <c r="B606" s="60" t="str">
        <f>IF(C606&lt;&gt;"",LEFT(C606,9),"")</f>
        <v>80-805-08</v>
      </c>
      <c r="C606" s="73" t="s">
        <v>5688</v>
      </c>
      <c r="D606" s="73" t="s">
        <v>5685</v>
      </c>
      <c r="E606" s="73" t="s">
        <v>912</v>
      </c>
      <c r="F606" s="74">
        <v>61</v>
      </c>
      <c r="G606" s="73" t="s">
        <v>4809</v>
      </c>
      <c r="H606" s="73" t="s">
        <v>83</v>
      </c>
      <c r="I606" s="73" t="s">
        <v>1788</v>
      </c>
      <c r="J606" s="73" t="s">
        <v>320</v>
      </c>
      <c r="K606" s="73" t="s">
        <v>382</v>
      </c>
      <c r="L606" s="73" t="s">
        <v>383</v>
      </c>
      <c r="M606" s="73" t="s">
        <v>388</v>
      </c>
      <c r="N606" s="73" t="s">
        <v>44</v>
      </c>
      <c r="O606" s="73" t="s">
        <v>386</v>
      </c>
      <c r="P606" s="73" t="s">
        <v>907</v>
      </c>
      <c r="Q606" s="73" t="s">
        <v>917</v>
      </c>
      <c r="R606" s="73" t="s">
        <v>83</v>
      </c>
      <c r="V606" s="60" t="str">
        <f>W606&amp;H606</f>
        <v>BARBEAUсерый</v>
      </c>
      <c r="W606" s="60" t="str">
        <f>_xlfn.LET(_xlpm.TextCell,TEXT(G606,"###"),IF(_xlpm.TextCell&lt;&gt;"",IF(StyleSpaceSplit,IFERROR(IF(FIND(" ",_xlpm.TextCell)&gt;=1,MID(_xlpm.TextCell,1,FIND(" ",_xlpm.TextCell)-1),_xlpm.TextCell),_xlpm.TextCell),_xlpm.TextCell),""))</f>
        <v>BARBEAU</v>
      </c>
      <c r="X606" s="60" t="str">
        <f>IF(A606&lt;&gt;"",IFERROR(IF(FIND(" ",G606)&gt;=1,MID(G606,FIND(" ",G606)+1,LEN(G606)),""),""),"")</f>
        <v/>
      </c>
      <c r="AC606" s="51">
        <f>IFERROR(VALUE(MID($C606,1,2)),0)</f>
        <v>80</v>
      </c>
      <c r="AD606" s="44">
        <f>IFERROR(VALUE(MID($C606,4,3)),0)</f>
        <v>805</v>
      </c>
      <c r="AE606" s="51">
        <f>VALUE(RIGHT("00"&amp;AC606,2)&amp;RIGHT("000"&amp;AD606,3))</f>
        <v>80805</v>
      </c>
    </row>
    <row r="607" spans="1:31">
      <c r="A607" s="60" t="str">
        <f>IF(G607&amp;Q607&lt;&gt;"",W607&amp;Q607,"")</f>
        <v>BARENTSbrown</v>
      </c>
      <c r="B607" s="60" t="str">
        <f>IF(C607&lt;&gt;"",LEFT(C607,9),"")</f>
        <v>80-806-14</v>
      </c>
      <c r="C607" s="73" t="s">
        <v>4810</v>
      </c>
      <c r="D607" s="73" t="s">
        <v>4811</v>
      </c>
      <c r="E607" s="73" t="s">
        <v>956</v>
      </c>
      <c r="F607" s="74">
        <v>55</v>
      </c>
      <c r="G607" s="73" t="s">
        <v>4812</v>
      </c>
      <c r="H607" s="73" t="s">
        <v>86</v>
      </c>
      <c r="I607" s="73" t="s">
        <v>1413</v>
      </c>
      <c r="J607" s="73" t="s">
        <v>324</v>
      </c>
      <c r="K607" s="73" t="s">
        <v>382</v>
      </c>
      <c r="L607" s="73" t="s">
        <v>383</v>
      </c>
      <c r="M607" s="73" t="s">
        <v>388</v>
      </c>
      <c r="N607" s="73" t="s">
        <v>44</v>
      </c>
      <c r="O607" s="73" t="s">
        <v>385</v>
      </c>
      <c r="P607" s="73" t="s">
        <v>907</v>
      </c>
      <c r="Q607" s="73" t="s">
        <v>1033</v>
      </c>
      <c r="R607" s="73" t="s">
        <v>86</v>
      </c>
      <c r="V607" s="60" t="str">
        <f>W607&amp;H607</f>
        <v>BARENTSкоричневый</v>
      </c>
      <c r="W607" s="60" t="str">
        <f>_xlfn.LET(_xlpm.TextCell,TEXT(G607,"###"),IF(_xlpm.TextCell&lt;&gt;"",IF(StyleSpaceSplit,IFERROR(IF(FIND(" ",_xlpm.TextCell)&gt;=1,MID(_xlpm.TextCell,1,FIND(" ",_xlpm.TextCell)-1),_xlpm.TextCell),_xlpm.TextCell),_xlpm.TextCell),""))</f>
        <v>BARENTS</v>
      </c>
      <c r="X607" s="60" t="str">
        <f>IF(A607&lt;&gt;"",IFERROR(IF(FIND(" ",G607)&gt;=1,MID(G607,FIND(" ",G607)+1,LEN(G607)),""),""),"")</f>
        <v/>
      </c>
      <c r="AC607" s="51">
        <f>IFERROR(VALUE(MID($C607,1,2)),0)</f>
        <v>80</v>
      </c>
      <c r="AD607" s="44">
        <f>IFERROR(VALUE(MID($C607,4,3)),0)</f>
        <v>806</v>
      </c>
      <c r="AE607" s="51">
        <f>VALUE(RIGHT("00"&amp;AC607,2)&amp;RIGHT("000"&amp;AD607,3))</f>
        <v>80806</v>
      </c>
    </row>
    <row r="608" spans="1:31">
      <c r="A608" s="60" t="str">
        <f>IF(G608&amp;Q608&lt;&gt;"",W608&amp;Q608,"")</f>
        <v>BARENTSbrown</v>
      </c>
      <c r="B608" s="60" t="str">
        <f>IF(C608&lt;&gt;"",LEFT(C608,9),"")</f>
        <v>80-806-14</v>
      </c>
      <c r="C608" s="73" t="s">
        <v>4813</v>
      </c>
      <c r="D608" s="73" t="s">
        <v>4811</v>
      </c>
      <c r="E608" s="73" t="s">
        <v>910</v>
      </c>
      <c r="F608" s="74">
        <v>59</v>
      </c>
      <c r="G608" s="73" t="s">
        <v>4812</v>
      </c>
      <c r="H608" s="73" t="s">
        <v>86</v>
      </c>
      <c r="I608" s="73" t="s">
        <v>1413</v>
      </c>
      <c r="J608" s="73" t="s">
        <v>324</v>
      </c>
      <c r="K608" s="73" t="s">
        <v>382</v>
      </c>
      <c r="L608" s="73" t="s">
        <v>383</v>
      </c>
      <c r="M608" s="73" t="s">
        <v>388</v>
      </c>
      <c r="N608" s="73" t="s">
        <v>44</v>
      </c>
      <c r="O608" s="73" t="s">
        <v>385</v>
      </c>
      <c r="P608" s="73" t="s">
        <v>907</v>
      </c>
      <c r="Q608" s="73" t="s">
        <v>1033</v>
      </c>
      <c r="R608" s="73" t="s">
        <v>86</v>
      </c>
      <c r="V608" s="60" t="str">
        <f>W608&amp;H608</f>
        <v>BARENTSкоричневый</v>
      </c>
      <c r="W608" s="60" t="str">
        <f>_xlfn.LET(_xlpm.TextCell,TEXT(G608,"###"),IF(_xlpm.TextCell&lt;&gt;"",IF(StyleSpaceSplit,IFERROR(IF(FIND(" ",_xlpm.TextCell)&gt;=1,MID(_xlpm.TextCell,1,FIND(" ",_xlpm.TextCell)-1),_xlpm.TextCell),_xlpm.TextCell),_xlpm.TextCell),""))</f>
        <v>BARENTS</v>
      </c>
      <c r="X608" s="60" t="str">
        <f>IF(A608&lt;&gt;"",IFERROR(IF(FIND(" ",G608)&gt;=1,MID(G608,FIND(" ",G608)+1,LEN(G608)),""),""),"")</f>
        <v/>
      </c>
      <c r="AC608" s="51">
        <f>IFERROR(VALUE(MID($C608,1,2)),0)</f>
        <v>80</v>
      </c>
      <c r="AD608" s="44">
        <f>IFERROR(VALUE(MID($C608,4,3)),0)</f>
        <v>806</v>
      </c>
      <c r="AE608" s="51">
        <f>VALUE(RIGHT("00"&amp;AC608,2)&amp;RIGHT("000"&amp;AD608,3))</f>
        <v>80806</v>
      </c>
    </row>
    <row r="609" spans="1:31">
      <c r="A609" s="60" t="str">
        <f>IF(G609&amp;Q609&lt;&gt;"",W609&amp;Q609,"")</f>
        <v>BARENTSblue</v>
      </c>
      <c r="B609" s="60" t="str">
        <f>IF(C609&lt;&gt;"",LEFT(C609,9),"")</f>
        <v>80-806-16</v>
      </c>
      <c r="C609" s="73" t="s">
        <v>5689</v>
      </c>
      <c r="D609" s="73" t="s">
        <v>5690</v>
      </c>
      <c r="E609" s="73" t="s">
        <v>956</v>
      </c>
      <c r="F609" s="74">
        <v>55</v>
      </c>
      <c r="G609" s="73" t="s">
        <v>4812</v>
      </c>
      <c r="H609" s="73" t="s">
        <v>55</v>
      </c>
      <c r="I609" s="73" t="s">
        <v>1413</v>
      </c>
      <c r="J609" s="73" t="s">
        <v>324</v>
      </c>
      <c r="K609" s="73" t="s">
        <v>382</v>
      </c>
      <c r="L609" s="73" t="s">
        <v>383</v>
      </c>
      <c r="M609" s="73" t="s">
        <v>388</v>
      </c>
      <c r="N609" s="73" t="s">
        <v>44</v>
      </c>
      <c r="O609" s="73" t="s">
        <v>385</v>
      </c>
      <c r="P609" s="73" t="s">
        <v>907</v>
      </c>
      <c r="Q609" s="73" t="s">
        <v>932</v>
      </c>
      <c r="R609" s="73" t="s">
        <v>71</v>
      </c>
      <c r="V609" s="60" t="str">
        <f>W609&amp;H609</f>
        <v>BARENTSтемно-синий</v>
      </c>
      <c r="W609" s="60" t="str">
        <f>_xlfn.LET(_xlpm.TextCell,TEXT(G609,"###"),IF(_xlpm.TextCell&lt;&gt;"",IF(StyleSpaceSplit,IFERROR(IF(FIND(" ",_xlpm.TextCell)&gt;=1,MID(_xlpm.TextCell,1,FIND(" ",_xlpm.TextCell)-1),_xlpm.TextCell),_xlpm.TextCell),_xlpm.TextCell),""))</f>
        <v>BARENTS</v>
      </c>
      <c r="X609" s="60" t="str">
        <f>IF(A609&lt;&gt;"",IFERROR(IF(FIND(" ",G609)&gt;=1,MID(G609,FIND(" ",G609)+1,LEN(G609)),""),""),"")</f>
        <v/>
      </c>
      <c r="AC609" s="51">
        <f>IFERROR(VALUE(MID($C609,1,2)),0)</f>
        <v>80</v>
      </c>
      <c r="AD609" s="44">
        <f>IFERROR(VALUE(MID($C609,4,3)),0)</f>
        <v>806</v>
      </c>
      <c r="AE609" s="51">
        <f>VALUE(RIGHT("00"&amp;AC609,2)&amp;RIGHT("000"&amp;AD609,3))</f>
        <v>80806</v>
      </c>
    </row>
    <row r="610" spans="1:31">
      <c r="A610" s="60" t="str">
        <f>IF(G610&amp;Q610&lt;&gt;"",W610&amp;Q610,"")</f>
        <v>BARENTSblue</v>
      </c>
      <c r="B610" s="60" t="str">
        <f>IF(C610&lt;&gt;"",LEFT(C610,9),"")</f>
        <v>80-806-16</v>
      </c>
      <c r="C610" s="73" t="s">
        <v>5691</v>
      </c>
      <c r="D610" s="73" t="s">
        <v>5690</v>
      </c>
      <c r="E610" s="73" t="s">
        <v>915</v>
      </c>
      <c r="F610" s="74">
        <v>56</v>
      </c>
      <c r="G610" s="73" t="s">
        <v>4812</v>
      </c>
      <c r="H610" s="73" t="s">
        <v>55</v>
      </c>
      <c r="I610" s="73" t="s">
        <v>1413</v>
      </c>
      <c r="J610" s="73" t="s">
        <v>324</v>
      </c>
      <c r="K610" s="73" t="s">
        <v>382</v>
      </c>
      <c r="L610" s="73" t="s">
        <v>383</v>
      </c>
      <c r="M610" s="73" t="s">
        <v>388</v>
      </c>
      <c r="N610" s="73" t="s">
        <v>44</v>
      </c>
      <c r="O610" s="73" t="s">
        <v>385</v>
      </c>
      <c r="P610" s="73" t="s">
        <v>907</v>
      </c>
      <c r="Q610" s="73" t="s">
        <v>932</v>
      </c>
      <c r="R610" s="73" t="s">
        <v>71</v>
      </c>
      <c r="V610" s="60" t="str">
        <f>W610&amp;H610</f>
        <v>BARENTSтемно-синий</v>
      </c>
      <c r="W610" s="60" t="str">
        <f>_xlfn.LET(_xlpm.TextCell,TEXT(G610,"###"),IF(_xlpm.TextCell&lt;&gt;"",IF(StyleSpaceSplit,IFERROR(IF(FIND(" ",_xlpm.TextCell)&gt;=1,MID(_xlpm.TextCell,1,FIND(" ",_xlpm.TextCell)-1),_xlpm.TextCell),_xlpm.TextCell),_xlpm.TextCell),""))</f>
        <v>BARENTS</v>
      </c>
      <c r="X610" s="60" t="str">
        <f>IF(A610&lt;&gt;"",IFERROR(IF(FIND(" ",G610)&gt;=1,MID(G610,FIND(" ",G610)+1,LEN(G610)),""),""),"")</f>
        <v/>
      </c>
      <c r="AC610" s="51">
        <f>IFERROR(VALUE(MID($C610,1,2)),0)</f>
        <v>80</v>
      </c>
      <c r="AD610" s="44">
        <f>IFERROR(VALUE(MID($C610,4,3)),0)</f>
        <v>806</v>
      </c>
      <c r="AE610" s="51">
        <f>VALUE(RIGHT("00"&amp;AC610,2)&amp;RIGHT("000"&amp;AD610,3))</f>
        <v>80806</v>
      </c>
    </row>
    <row r="611" spans="1:31">
      <c r="A611" s="60" t="str">
        <f>IF(G611&amp;Q611&lt;&gt;"",W611&amp;Q611,"")</f>
        <v>BARENTSblue</v>
      </c>
      <c r="B611" s="60" t="str">
        <f>IF(C611&lt;&gt;"",LEFT(C611,9),"")</f>
        <v>80-806-16</v>
      </c>
      <c r="C611" s="73" t="s">
        <v>5692</v>
      </c>
      <c r="D611" s="73" t="s">
        <v>5690</v>
      </c>
      <c r="E611" s="73" t="s">
        <v>904</v>
      </c>
      <c r="F611" s="74">
        <v>57</v>
      </c>
      <c r="G611" s="73" t="s">
        <v>4812</v>
      </c>
      <c r="H611" s="73" t="s">
        <v>55</v>
      </c>
      <c r="I611" s="73" t="s">
        <v>1413</v>
      </c>
      <c r="J611" s="73" t="s">
        <v>324</v>
      </c>
      <c r="K611" s="73" t="s">
        <v>382</v>
      </c>
      <c r="L611" s="73" t="s">
        <v>383</v>
      </c>
      <c r="M611" s="73" t="s">
        <v>388</v>
      </c>
      <c r="N611" s="73" t="s">
        <v>44</v>
      </c>
      <c r="O611" s="73" t="s">
        <v>385</v>
      </c>
      <c r="P611" s="73" t="s">
        <v>907</v>
      </c>
      <c r="Q611" s="73" t="s">
        <v>932</v>
      </c>
      <c r="R611" s="73" t="s">
        <v>71</v>
      </c>
      <c r="V611" s="60" t="str">
        <f>W611&amp;H611</f>
        <v>BARENTSтемно-синий</v>
      </c>
      <c r="W611" s="60" t="str">
        <f>_xlfn.LET(_xlpm.TextCell,TEXT(G611,"###"),IF(_xlpm.TextCell&lt;&gt;"",IF(StyleSpaceSplit,IFERROR(IF(FIND(" ",_xlpm.TextCell)&gt;=1,MID(_xlpm.TextCell,1,FIND(" ",_xlpm.TextCell)-1),_xlpm.TextCell),_xlpm.TextCell),_xlpm.TextCell),""))</f>
        <v>BARENTS</v>
      </c>
      <c r="X611" s="60" t="str">
        <f>IF(A611&lt;&gt;"",IFERROR(IF(FIND(" ",G611)&gt;=1,MID(G611,FIND(" ",G611)+1,LEN(G611)),""),""),"")</f>
        <v/>
      </c>
      <c r="AC611" s="51">
        <f>IFERROR(VALUE(MID($C611,1,2)),0)</f>
        <v>80</v>
      </c>
      <c r="AD611" s="44">
        <f>IFERROR(VALUE(MID($C611,4,3)),0)</f>
        <v>806</v>
      </c>
      <c r="AE611" s="51">
        <f>VALUE(RIGHT("00"&amp;AC611,2)&amp;RIGHT("000"&amp;AD611,3))</f>
        <v>80806</v>
      </c>
    </row>
    <row r="612" spans="1:31">
      <c r="A612" s="60" t="str">
        <f>IF(G612&amp;Q612&lt;&gt;"",W612&amp;Q612,"")</f>
        <v>BARENTSblue</v>
      </c>
      <c r="B612" s="60" t="str">
        <f>IF(C612&lt;&gt;"",LEFT(C612,9),"")</f>
        <v>80-806-16</v>
      </c>
      <c r="C612" s="73" t="s">
        <v>5693</v>
      </c>
      <c r="D612" s="73" t="s">
        <v>5690</v>
      </c>
      <c r="E612" s="73" t="s">
        <v>920</v>
      </c>
      <c r="F612" s="74">
        <v>58</v>
      </c>
      <c r="G612" s="73" t="s">
        <v>4812</v>
      </c>
      <c r="H612" s="73" t="s">
        <v>55</v>
      </c>
      <c r="I612" s="73" t="s">
        <v>1413</v>
      </c>
      <c r="J612" s="73" t="s">
        <v>324</v>
      </c>
      <c r="K612" s="73" t="s">
        <v>382</v>
      </c>
      <c r="L612" s="73" t="s">
        <v>383</v>
      </c>
      <c r="M612" s="73" t="s">
        <v>388</v>
      </c>
      <c r="N612" s="73" t="s">
        <v>44</v>
      </c>
      <c r="O612" s="73" t="s">
        <v>385</v>
      </c>
      <c r="P612" s="73" t="s">
        <v>907</v>
      </c>
      <c r="Q612" s="73" t="s">
        <v>932</v>
      </c>
      <c r="R612" s="73" t="s">
        <v>71</v>
      </c>
      <c r="V612" s="60" t="str">
        <f>W612&amp;H612</f>
        <v>BARENTSтемно-синий</v>
      </c>
      <c r="W612" s="60" t="str">
        <f>_xlfn.LET(_xlpm.TextCell,TEXT(G612,"###"),IF(_xlpm.TextCell&lt;&gt;"",IF(StyleSpaceSplit,IFERROR(IF(FIND(" ",_xlpm.TextCell)&gt;=1,MID(_xlpm.TextCell,1,FIND(" ",_xlpm.TextCell)-1),_xlpm.TextCell),_xlpm.TextCell),_xlpm.TextCell),""))</f>
        <v>BARENTS</v>
      </c>
      <c r="X612" s="60" t="str">
        <f>IF(A612&lt;&gt;"",IFERROR(IF(FIND(" ",G612)&gt;=1,MID(G612,FIND(" ",G612)+1,LEN(G612)),""),""),"")</f>
        <v/>
      </c>
      <c r="AC612" s="51">
        <f>IFERROR(VALUE(MID($C612,1,2)),0)</f>
        <v>80</v>
      </c>
      <c r="AD612" s="44">
        <f>IFERROR(VALUE(MID($C612,4,3)),0)</f>
        <v>806</v>
      </c>
      <c r="AE612" s="51">
        <f>VALUE(RIGHT("00"&amp;AC612,2)&amp;RIGHT("000"&amp;AD612,3))</f>
        <v>80806</v>
      </c>
    </row>
    <row r="613" spans="1:31">
      <c r="A613" s="60" t="str">
        <f>IF(G613&amp;Q613&lt;&gt;"",W613&amp;Q613,"")</f>
        <v>BARENTSblue</v>
      </c>
      <c r="B613" s="60" t="str">
        <f>IF(C613&lt;&gt;"",LEFT(C613,9),"")</f>
        <v>80-806-16</v>
      </c>
      <c r="C613" s="73" t="s">
        <v>5694</v>
      </c>
      <c r="D613" s="73" t="s">
        <v>5690</v>
      </c>
      <c r="E613" s="73" t="s">
        <v>910</v>
      </c>
      <c r="F613" s="74">
        <v>59</v>
      </c>
      <c r="G613" s="73" t="s">
        <v>4812</v>
      </c>
      <c r="H613" s="73" t="s">
        <v>55</v>
      </c>
      <c r="I613" s="73" t="s">
        <v>1413</v>
      </c>
      <c r="J613" s="73" t="s">
        <v>324</v>
      </c>
      <c r="K613" s="73" t="s">
        <v>382</v>
      </c>
      <c r="L613" s="73" t="s">
        <v>383</v>
      </c>
      <c r="M613" s="73" t="s">
        <v>388</v>
      </c>
      <c r="N613" s="73" t="s">
        <v>44</v>
      </c>
      <c r="O613" s="73" t="s">
        <v>385</v>
      </c>
      <c r="P613" s="73" t="s">
        <v>907</v>
      </c>
      <c r="Q613" s="73" t="s">
        <v>932</v>
      </c>
      <c r="R613" s="73" t="s">
        <v>71</v>
      </c>
      <c r="V613" s="60" t="str">
        <f>W613&amp;H613</f>
        <v>BARENTSтемно-синий</v>
      </c>
      <c r="W613" s="60" t="str">
        <f>_xlfn.LET(_xlpm.TextCell,TEXT(G613,"###"),IF(_xlpm.TextCell&lt;&gt;"",IF(StyleSpaceSplit,IFERROR(IF(FIND(" ",_xlpm.TextCell)&gt;=1,MID(_xlpm.TextCell,1,FIND(" ",_xlpm.TextCell)-1),_xlpm.TextCell),_xlpm.TextCell),_xlpm.TextCell),""))</f>
        <v>BARENTS</v>
      </c>
      <c r="X613" s="60" t="str">
        <f>IF(A613&lt;&gt;"",IFERROR(IF(FIND(" ",G613)&gt;=1,MID(G613,FIND(" ",G613)+1,LEN(G613)),""),""),"")</f>
        <v/>
      </c>
      <c r="AC613" s="51">
        <f>IFERROR(VALUE(MID($C613,1,2)),0)</f>
        <v>80</v>
      </c>
      <c r="AD613" s="44">
        <f>IFERROR(VALUE(MID($C613,4,3)),0)</f>
        <v>806</v>
      </c>
      <c r="AE613" s="51">
        <f>VALUE(RIGHT("00"&amp;AC613,2)&amp;RIGHT("000"&amp;AD613,3))</f>
        <v>80806</v>
      </c>
    </row>
    <row r="614" spans="1:31">
      <c r="A614" s="60" t="str">
        <f>IF(G614&amp;Q614&lt;&gt;"",W614&amp;Q614,"")</f>
        <v>BARENTSblue</v>
      </c>
      <c r="B614" s="60" t="str">
        <f>IF(C614&lt;&gt;"",LEFT(C614,9),"")</f>
        <v>80-806-16</v>
      </c>
      <c r="C614" s="73" t="s">
        <v>5695</v>
      </c>
      <c r="D614" s="73" t="s">
        <v>5690</v>
      </c>
      <c r="E614" s="73" t="s">
        <v>922</v>
      </c>
      <c r="F614" s="74">
        <v>60</v>
      </c>
      <c r="G614" s="73" t="s">
        <v>4812</v>
      </c>
      <c r="H614" s="73" t="s">
        <v>55</v>
      </c>
      <c r="I614" s="73" t="s">
        <v>1413</v>
      </c>
      <c r="J614" s="73" t="s">
        <v>324</v>
      </c>
      <c r="K614" s="73" t="s">
        <v>382</v>
      </c>
      <c r="L614" s="73" t="s">
        <v>383</v>
      </c>
      <c r="M614" s="73" t="s">
        <v>388</v>
      </c>
      <c r="N614" s="73" t="s">
        <v>44</v>
      </c>
      <c r="O614" s="73" t="s">
        <v>385</v>
      </c>
      <c r="P614" s="73" t="s">
        <v>907</v>
      </c>
      <c r="Q614" s="73" t="s">
        <v>932</v>
      </c>
      <c r="R614" s="73" t="s">
        <v>71</v>
      </c>
      <c r="V614" s="60" t="str">
        <f>W614&amp;H614</f>
        <v>BARENTSтемно-синий</v>
      </c>
      <c r="W614" s="60" t="str">
        <f>_xlfn.LET(_xlpm.TextCell,TEXT(G614,"###"),IF(_xlpm.TextCell&lt;&gt;"",IF(StyleSpaceSplit,IFERROR(IF(FIND(" ",_xlpm.TextCell)&gt;=1,MID(_xlpm.TextCell,1,FIND(" ",_xlpm.TextCell)-1),_xlpm.TextCell),_xlpm.TextCell),_xlpm.TextCell),""))</f>
        <v>BARENTS</v>
      </c>
      <c r="X614" s="60" t="str">
        <f>IF(A614&lt;&gt;"",IFERROR(IF(FIND(" ",G614)&gt;=1,MID(G614,FIND(" ",G614)+1,LEN(G614)),""),""),"")</f>
        <v/>
      </c>
      <c r="AC614" s="51">
        <f>IFERROR(VALUE(MID($C614,1,2)),0)</f>
        <v>80</v>
      </c>
      <c r="AD614" s="44">
        <f>IFERROR(VALUE(MID($C614,4,3)),0)</f>
        <v>806</v>
      </c>
      <c r="AE614" s="51">
        <f>VALUE(RIGHT("00"&amp;AC614,2)&amp;RIGHT("000"&amp;AD614,3))</f>
        <v>80806</v>
      </c>
    </row>
    <row r="615" spans="1:31">
      <c r="A615" s="60" t="str">
        <f>IF(G615&amp;Q615&lt;&gt;"",W615&amp;Q615,"")</f>
        <v>BARENTSblue</v>
      </c>
      <c r="B615" s="60" t="str">
        <f>IF(C615&lt;&gt;"",LEFT(C615,9),"")</f>
        <v>80-806-16</v>
      </c>
      <c r="C615" s="73" t="s">
        <v>5696</v>
      </c>
      <c r="D615" s="73" t="s">
        <v>5690</v>
      </c>
      <c r="E615" s="73" t="s">
        <v>912</v>
      </c>
      <c r="F615" s="74">
        <v>61</v>
      </c>
      <c r="G615" s="73" t="s">
        <v>4812</v>
      </c>
      <c r="H615" s="73" t="s">
        <v>55</v>
      </c>
      <c r="I615" s="73" t="s">
        <v>1413</v>
      </c>
      <c r="J615" s="73" t="s">
        <v>324</v>
      </c>
      <c r="K615" s="73" t="s">
        <v>382</v>
      </c>
      <c r="L615" s="73" t="s">
        <v>383</v>
      </c>
      <c r="M615" s="73" t="s">
        <v>388</v>
      </c>
      <c r="N615" s="73" t="s">
        <v>44</v>
      </c>
      <c r="O615" s="73" t="s">
        <v>385</v>
      </c>
      <c r="P615" s="73" t="s">
        <v>907</v>
      </c>
      <c r="Q615" s="73" t="s">
        <v>932</v>
      </c>
      <c r="R615" s="73" t="s">
        <v>71</v>
      </c>
      <c r="V615" s="60" t="str">
        <f>W615&amp;H615</f>
        <v>BARENTSтемно-синий</v>
      </c>
      <c r="W615" s="60" t="str">
        <f>_xlfn.LET(_xlpm.TextCell,TEXT(G615,"###"),IF(_xlpm.TextCell&lt;&gt;"",IF(StyleSpaceSplit,IFERROR(IF(FIND(" ",_xlpm.TextCell)&gt;=1,MID(_xlpm.TextCell,1,FIND(" ",_xlpm.TextCell)-1),_xlpm.TextCell),_xlpm.TextCell),_xlpm.TextCell),""))</f>
        <v>BARENTS</v>
      </c>
      <c r="X615" s="60" t="str">
        <f>IF(A615&lt;&gt;"",IFERROR(IF(FIND(" ",G615)&gt;=1,MID(G615,FIND(" ",G615)+1,LEN(G615)),""),""),"")</f>
        <v/>
      </c>
      <c r="AC615" s="51">
        <f>IFERROR(VALUE(MID($C615,1,2)),0)</f>
        <v>80</v>
      </c>
      <c r="AD615" s="44">
        <f>IFERROR(VALUE(MID($C615,4,3)),0)</f>
        <v>806</v>
      </c>
      <c r="AE615" s="51">
        <f>VALUE(RIGHT("00"&amp;AC615,2)&amp;RIGHT("000"&amp;AD615,3))</f>
        <v>80806</v>
      </c>
    </row>
    <row r="616" spans="1:31">
      <c r="A616" s="60" t="str">
        <f>IF(G616&amp;Q616&lt;&gt;"",W616&amp;Q616,"")</f>
        <v>BASSbeige</v>
      </c>
      <c r="B616" s="60" t="str">
        <f>IF(C616&lt;&gt;"",LEFT(C616,9),"")</f>
        <v>80-950-02</v>
      </c>
      <c r="C616" s="73" t="s">
        <v>5453</v>
      </c>
      <c r="D616" s="73" t="s">
        <v>5454</v>
      </c>
      <c r="E616" s="73" t="s">
        <v>920</v>
      </c>
      <c r="F616" s="74">
        <v>58</v>
      </c>
      <c r="G616" s="73" t="s">
        <v>5455</v>
      </c>
      <c r="H616" s="73" t="s">
        <v>63</v>
      </c>
      <c r="I616" s="73" t="s">
        <v>1021</v>
      </c>
      <c r="J616" s="73" t="s">
        <v>324</v>
      </c>
      <c r="K616" s="73" t="s">
        <v>382</v>
      </c>
      <c r="L616" s="73" t="s">
        <v>383</v>
      </c>
      <c r="M616" s="73" t="s">
        <v>384</v>
      </c>
      <c r="N616" s="73" t="s">
        <v>37</v>
      </c>
      <c r="O616" s="73" t="s">
        <v>385</v>
      </c>
      <c r="P616" s="73" t="s">
        <v>907</v>
      </c>
      <c r="Q616" s="73" t="s">
        <v>937</v>
      </c>
      <c r="R616" s="73" t="s">
        <v>63</v>
      </c>
      <c r="V616" s="60" t="str">
        <f>W616&amp;H616</f>
        <v>BASSбежевый</v>
      </c>
      <c r="W616" s="60" t="str">
        <f>_xlfn.LET(_xlpm.TextCell,TEXT(G616,"###"),IF(_xlpm.TextCell&lt;&gt;"",IF(StyleSpaceSplit,IFERROR(IF(FIND(" ",_xlpm.TextCell)&gt;=1,MID(_xlpm.TextCell,1,FIND(" ",_xlpm.TextCell)-1),_xlpm.TextCell),_xlpm.TextCell),_xlpm.TextCell),""))</f>
        <v>BASS</v>
      </c>
      <c r="X616" s="60" t="str">
        <f>IF(A616&lt;&gt;"",IFERROR(IF(FIND(" ",G616)&gt;=1,MID(G616,FIND(" ",G616)+1,LEN(G616)),""),""),"")</f>
        <v/>
      </c>
      <c r="AC616" s="51">
        <f>IFERROR(VALUE(MID($C616,1,2)),0)</f>
        <v>80</v>
      </c>
      <c r="AD616" s="44">
        <f>IFERROR(VALUE(MID($C616,4,3)),0)</f>
        <v>950</v>
      </c>
      <c r="AE616" s="51">
        <f>VALUE(RIGHT("00"&amp;AC616,2)&amp;RIGHT("000"&amp;AD616,3))</f>
        <v>80950</v>
      </c>
    </row>
    <row r="617" spans="1:31">
      <c r="A617" s="60" t="str">
        <f>IF(G617&amp;Q617&lt;&gt;"",W617&amp;Q617,"")</f>
        <v>BEAUFORTgrey</v>
      </c>
      <c r="B617" s="60" t="str">
        <f>IF(C617&lt;&gt;"",LEFT(C617,9),"")</f>
        <v>80-807-08</v>
      </c>
      <c r="C617" s="73" t="s">
        <v>4814</v>
      </c>
      <c r="D617" s="73" t="s">
        <v>4815</v>
      </c>
      <c r="E617" s="73" t="s">
        <v>920</v>
      </c>
      <c r="F617" s="74">
        <v>58</v>
      </c>
      <c r="G617" s="73" t="s">
        <v>4816</v>
      </c>
      <c r="H617" s="73" t="s">
        <v>83</v>
      </c>
      <c r="I617" s="73" t="s">
        <v>1826</v>
      </c>
      <c r="J617" s="73" t="s">
        <v>318</v>
      </c>
      <c r="K617" s="73" t="s">
        <v>382</v>
      </c>
      <c r="L617" s="73" t="s">
        <v>383</v>
      </c>
      <c r="M617" s="73" t="s">
        <v>388</v>
      </c>
      <c r="N617" s="73" t="s">
        <v>44</v>
      </c>
      <c r="O617" s="73" t="s">
        <v>385</v>
      </c>
      <c r="P617" s="73" t="s">
        <v>907</v>
      </c>
      <c r="Q617" s="73" t="s">
        <v>917</v>
      </c>
      <c r="R617" s="73" t="s">
        <v>83</v>
      </c>
      <c r="V617" s="60" t="str">
        <f>W617&amp;H617</f>
        <v>BEAUFORTсерый</v>
      </c>
      <c r="W617" s="60" t="str">
        <f>_xlfn.LET(_xlpm.TextCell,TEXT(G617,"###"),IF(_xlpm.TextCell&lt;&gt;"",IF(StyleSpaceSplit,IFERROR(IF(FIND(" ",_xlpm.TextCell)&gt;=1,MID(_xlpm.TextCell,1,FIND(" ",_xlpm.TextCell)-1),_xlpm.TextCell),_xlpm.TextCell),_xlpm.TextCell),""))</f>
        <v>BEAUFORT</v>
      </c>
      <c r="X617" s="60" t="str">
        <f>IF(A617&lt;&gt;"",IFERROR(IF(FIND(" ",G617)&gt;=1,MID(G617,FIND(" ",G617)+1,LEN(G617)),""),""),"")</f>
        <v/>
      </c>
      <c r="AC617" s="51">
        <f>IFERROR(VALUE(MID($C617,1,2)),0)</f>
        <v>80</v>
      </c>
      <c r="AD617" s="44">
        <f>IFERROR(VALUE(MID($C617,4,3)),0)</f>
        <v>807</v>
      </c>
      <c r="AE617" s="51">
        <f>VALUE(RIGHT("00"&amp;AC617,2)&amp;RIGHT("000"&amp;AD617,3))</f>
        <v>80807</v>
      </c>
    </row>
    <row r="618" spans="1:31">
      <c r="A618" s="60" t="str">
        <f>IF(G618&amp;Q618&lt;&gt;"",W618&amp;Q618,"")</f>
        <v>BELMONTEblue</v>
      </c>
      <c r="B618" s="60" t="str">
        <f>IF(C618&lt;&gt;"",LEFT(C618,9),"")</f>
        <v>81-011-06</v>
      </c>
      <c r="C618" s="73" t="s">
        <v>6209</v>
      </c>
      <c r="D618" s="73" t="s">
        <v>6210</v>
      </c>
      <c r="E618" s="73" t="s">
        <v>956</v>
      </c>
      <c r="F618" s="74">
        <v>55</v>
      </c>
      <c r="G618" s="73" t="s">
        <v>6211</v>
      </c>
      <c r="H618" s="73" t="s">
        <v>71</v>
      </c>
      <c r="I618" s="73" t="s">
        <v>1265</v>
      </c>
      <c r="J618" s="73" t="s">
        <v>324</v>
      </c>
      <c r="K618" s="73" t="s">
        <v>390</v>
      </c>
      <c r="L618" s="73" t="s">
        <v>383</v>
      </c>
      <c r="M618" s="73" t="s">
        <v>388</v>
      </c>
      <c r="N618" s="73" t="s">
        <v>44</v>
      </c>
      <c r="O618" s="73" t="s">
        <v>385</v>
      </c>
      <c r="P618" s="73" t="s">
        <v>907</v>
      </c>
      <c r="Q618" s="73" t="s">
        <v>932</v>
      </c>
      <c r="R618" s="73" t="s">
        <v>71</v>
      </c>
      <c r="V618" s="60" t="str">
        <f>W618&amp;H618</f>
        <v>BELMONTEсиний</v>
      </c>
      <c r="W618" s="60" t="str">
        <f>_xlfn.LET(_xlpm.TextCell,TEXT(G618,"###"),IF(_xlpm.TextCell&lt;&gt;"",IF(StyleSpaceSplit,IFERROR(IF(FIND(" ",_xlpm.TextCell)&gt;=1,MID(_xlpm.TextCell,1,FIND(" ",_xlpm.TextCell)-1),_xlpm.TextCell),_xlpm.TextCell),_xlpm.TextCell),""))</f>
        <v>BELMONTE</v>
      </c>
      <c r="X618" s="60" t="str">
        <f>IF(A618&lt;&gt;"",IFERROR(IF(FIND(" ",G618)&gt;=1,MID(G618,FIND(" ",G618)+1,LEN(G618)),""),""),"")</f>
        <v/>
      </c>
      <c r="AC618" s="51">
        <f>IFERROR(VALUE(MID($C618,1,2)),0)</f>
        <v>81</v>
      </c>
      <c r="AD618" s="44">
        <f>IFERROR(VALUE(MID($C618,4,3)),0)</f>
        <v>11</v>
      </c>
      <c r="AE618" s="51">
        <f>VALUE(RIGHT("00"&amp;AC618,2)&amp;RIGHT("000"&amp;AD618,3))</f>
        <v>81011</v>
      </c>
    </row>
    <row r="619" spans="1:31">
      <c r="A619" s="60" t="str">
        <f>IF(G619&amp;Q619&lt;&gt;"",W619&amp;Q619,"")</f>
        <v>BELMONTEblue</v>
      </c>
      <c r="B619" s="60" t="str">
        <f>IF(C619&lt;&gt;"",LEFT(C619,9),"")</f>
        <v>81-011-06</v>
      </c>
      <c r="C619" s="73" t="s">
        <v>6212</v>
      </c>
      <c r="D619" s="73" t="s">
        <v>6210</v>
      </c>
      <c r="E619" s="73" t="s">
        <v>915</v>
      </c>
      <c r="F619" s="74">
        <v>56</v>
      </c>
      <c r="G619" s="73" t="s">
        <v>6211</v>
      </c>
      <c r="H619" s="73" t="s">
        <v>71</v>
      </c>
      <c r="I619" s="73" t="s">
        <v>1265</v>
      </c>
      <c r="J619" s="73" t="s">
        <v>324</v>
      </c>
      <c r="K619" s="73" t="s">
        <v>390</v>
      </c>
      <c r="L619" s="73" t="s">
        <v>383</v>
      </c>
      <c r="M619" s="73" t="s">
        <v>388</v>
      </c>
      <c r="N619" s="73" t="s">
        <v>44</v>
      </c>
      <c r="O619" s="73" t="s">
        <v>385</v>
      </c>
      <c r="P619" s="73" t="s">
        <v>907</v>
      </c>
      <c r="Q619" s="73" t="s">
        <v>932</v>
      </c>
      <c r="R619" s="73" t="s">
        <v>71</v>
      </c>
      <c r="V619" s="60" t="str">
        <f>W619&amp;H619</f>
        <v>BELMONTEсиний</v>
      </c>
      <c r="W619" s="60" t="str">
        <f>_xlfn.LET(_xlpm.TextCell,TEXT(G619,"###"),IF(_xlpm.TextCell&lt;&gt;"",IF(StyleSpaceSplit,IFERROR(IF(FIND(" ",_xlpm.TextCell)&gt;=1,MID(_xlpm.TextCell,1,FIND(" ",_xlpm.TextCell)-1),_xlpm.TextCell),_xlpm.TextCell),_xlpm.TextCell),""))</f>
        <v>BELMONTE</v>
      </c>
      <c r="X619" s="60" t="str">
        <f>IF(A619&lt;&gt;"",IFERROR(IF(FIND(" ",G619)&gt;=1,MID(G619,FIND(" ",G619)+1,LEN(G619)),""),""),"")</f>
        <v/>
      </c>
      <c r="AC619" s="51">
        <f>IFERROR(VALUE(MID($C619,1,2)),0)</f>
        <v>81</v>
      </c>
      <c r="AD619" s="44">
        <f>IFERROR(VALUE(MID($C619,4,3)),0)</f>
        <v>11</v>
      </c>
      <c r="AE619" s="51">
        <f>VALUE(RIGHT("00"&amp;AC619,2)&amp;RIGHT("000"&amp;AD619,3))</f>
        <v>81011</v>
      </c>
    </row>
    <row r="620" spans="1:31">
      <c r="A620" s="60" t="str">
        <f>IF(G620&amp;Q620&lt;&gt;"",W620&amp;Q620,"")</f>
        <v>BELMONTEblue</v>
      </c>
      <c r="B620" s="60" t="str">
        <f>IF(C620&lt;&gt;"",LEFT(C620,9),"")</f>
        <v>81-011-06</v>
      </c>
      <c r="C620" s="73" t="s">
        <v>6213</v>
      </c>
      <c r="D620" s="73" t="s">
        <v>6210</v>
      </c>
      <c r="E620" s="73" t="s">
        <v>904</v>
      </c>
      <c r="F620" s="74">
        <v>57</v>
      </c>
      <c r="G620" s="73" t="s">
        <v>6211</v>
      </c>
      <c r="H620" s="73" t="s">
        <v>71</v>
      </c>
      <c r="I620" s="73" t="s">
        <v>1265</v>
      </c>
      <c r="J620" s="73" t="s">
        <v>324</v>
      </c>
      <c r="K620" s="73" t="s">
        <v>390</v>
      </c>
      <c r="L620" s="73" t="s">
        <v>383</v>
      </c>
      <c r="M620" s="73" t="s">
        <v>388</v>
      </c>
      <c r="N620" s="73" t="s">
        <v>44</v>
      </c>
      <c r="O620" s="73" t="s">
        <v>385</v>
      </c>
      <c r="P620" s="73" t="s">
        <v>907</v>
      </c>
      <c r="Q620" s="73" t="s">
        <v>932</v>
      </c>
      <c r="R620" s="73" t="s">
        <v>71</v>
      </c>
      <c r="V620" s="60" t="str">
        <f>W620&amp;H620</f>
        <v>BELMONTEсиний</v>
      </c>
      <c r="W620" s="60" t="str">
        <f>_xlfn.LET(_xlpm.TextCell,TEXT(G620,"###"),IF(_xlpm.TextCell&lt;&gt;"",IF(StyleSpaceSplit,IFERROR(IF(FIND(" ",_xlpm.TextCell)&gt;=1,MID(_xlpm.TextCell,1,FIND(" ",_xlpm.TextCell)-1),_xlpm.TextCell),_xlpm.TextCell),_xlpm.TextCell),""))</f>
        <v>BELMONTE</v>
      </c>
      <c r="X620" s="60" t="str">
        <f>IF(A620&lt;&gt;"",IFERROR(IF(FIND(" ",G620)&gt;=1,MID(G620,FIND(" ",G620)+1,LEN(G620)),""),""),"")</f>
        <v/>
      </c>
      <c r="AC620" s="51">
        <f>IFERROR(VALUE(MID($C620,1,2)),0)</f>
        <v>81</v>
      </c>
      <c r="AD620" s="44">
        <f>IFERROR(VALUE(MID($C620,4,3)),0)</f>
        <v>11</v>
      </c>
      <c r="AE620" s="51">
        <f>VALUE(RIGHT("00"&amp;AC620,2)&amp;RIGHT("000"&amp;AD620,3))</f>
        <v>81011</v>
      </c>
    </row>
    <row r="621" spans="1:31">
      <c r="A621" s="60" t="str">
        <f>IF(G621&amp;Q621&lt;&gt;"",W621&amp;Q621,"")</f>
        <v>BELMONTEblue</v>
      </c>
      <c r="B621" s="60" t="str">
        <f>IF(C621&lt;&gt;"",LEFT(C621,9),"")</f>
        <v>81-011-06</v>
      </c>
      <c r="C621" s="73" t="s">
        <v>6214</v>
      </c>
      <c r="D621" s="73" t="s">
        <v>6210</v>
      </c>
      <c r="E621" s="73" t="s">
        <v>910</v>
      </c>
      <c r="F621" s="74">
        <v>59</v>
      </c>
      <c r="G621" s="73" t="s">
        <v>6211</v>
      </c>
      <c r="H621" s="73" t="s">
        <v>71</v>
      </c>
      <c r="I621" s="73" t="s">
        <v>1265</v>
      </c>
      <c r="J621" s="73" t="s">
        <v>324</v>
      </c>
      <c r="K621" s="73" t="s">
        <v>390</v>
      </c>
      <c r="L621" s="73" t="s">
        <v>383</v>
      </c>
      <c r="M621" s="73" t="s">
        <v>388</v>
      </c>
      <c r="N621" s="73" t="s">
        <v>44</v>
      </c>
      <c r="O621" s="73" t="s">
        <v>385</v>
      </c>
      <c r="P621" s="73" t="s">
        <v>907</v>
      </c>
      <c r="Q621" s="73" t="s">
        <v>932</v>
      </c>
      <c r="R621" s="73" t="s">
        <v>71</v>
      </c>
      <c r="V621" s="60" t="str">
        <f>W621&amp;H621</f>
        <v>BELMONTEсиний</v>
      </c>
      <c r="W621" s="60" t="str">
        <f>_xlfn.LET(_xlpm.TextCell,TEXT(G621,"###"),IF(_xlpm.TextCell&lt;&gt;"",IF(StyleSpaceSplit,IFERROR(IF(FIND(" ",_xlpm.TextCell)&gt;=1,MID(_xlpm.TextCell,1,FIND(" ",_xlpm.TextCell)-1),_xlpm.TextCell),_xlpm.TextCell),_xlpm.TextCell),""))</f>
        <v>BELMONTE</v>
      </c>
      <c r="X621" s="60" t="str">
        <f>IF(A621&lt;&gt;"",IFERROR(IF(FIND(" ",G621)&gt;=1,MID(G621,FIND(" ",G621)+1,LEN(G621)),""),""),"")</f>
        <v/>
      </c>
      <c r="AC621" s="51">
        <f>IFERROR(VALUE(MID($C621,1,2)),0)</f>
        <v>81</v>
      </c>
      <c r="AD621" s="44">
        <f>IFERROR(VALUE(MID($C621,4,3)),0)</f>
        <v>11</v>
      </c>
      <c r="AE621" s="51">
        <f>VALUE(RIGHT("00"&amp;AC621,2)&amp;RIGHT("000"&amp;AD621,3))</f>
        <v>81011</v>
      </c>
    </row>
    <row r="622" spans="1:31">
      <c r="A622" s="60" t="str">
        <f>IF(G622&amp;Q622&lt;&gt;"",W622&amp;Q622,"")</f>
        <v>BELMONTEblue</v>
      </c>
      <c r="B622" s="60" t="str">
        <f>IF(C622&lt;&gt;"",LEFT(C622,9),"")</f>
        <v>81-011-06</v>
      </c>
      <c r="C622" s="73" t="s">
        <v>6215</v>
      </c>
      <c r="D622" s="73" t="s">
        <v>6210</v>
      </c>
      <c r="E622" s="73" t="s">
        <v>912</v>
      </c>
      <c r="F622" s="74">
        <v>61</v>
      </c>
      <c r="G622" s="73" t="s">
        <v>6211</v>
      </c>
      <c r="H622" s="73" t="s">
        <v>71</v>
      </c>
      <c r="I622" s="73" t="s">
        <v>1265</v>
      </c>
      <c r="J622" s="73" t="s">
        <v>324</v>
      </c>
      <c r="K622" s="73" t="s">
        <v>390</v>
      </c>
      <c r="L622" s="73" t="s">
        <v>383</v>
      </c>
      <c r="M622" s="73" t="s">
        <v>388</v>
      </c>
      <c r="N622" s="73" t="s">
        <v>44</v>
      </c>
      <c r="O622" s="73" t="s">
        <v>385</v>
      </c>
      <c r="P622" s="73" t="s">
        <v>907</v>
      </c>
      <c r="Q622" s="73" t="s">
        <v>932</v>
      </c>
      <c r="R622" s="73" t="s">
        <v>71</v>
      </c>
      <c r="V622" s="60" t="str">
        <f>W622&amp;H622</f>
        <v>BELMONTEсиний</v>
      </c>
      <c r="W622" s="60" t="str">
        <f>_xlfn.LET(_xlpm.TextCell,TEXT(G622,"###"),IF(_xlpm.TextCell&lt;&gt;"",IF(StyleSpaceSplit,IFERROR(IF(FIND(" ",_xlpm.TextCell)&gt;=1,MID(_xlpm.TextCell,1,FIND(" ",_xlpm.TextCell)-1),_xlpm.TextCell),_xlpm.TextCell),_xlpm.TextCell),""))</f>
        <v>BELMONTE</v>
      </c>
      <c r="X622" s="60" t="str">
        <f>IF(A622&lt;&gt;"",IFERROR(IF(FIND(" ",G622)&gt;=1,MID(G622,FIND(" ",G622)+1,LEN(G622)),""),""),"")</f>
        <v/>
      </c>
      <c r="AC622" s="51">
        <f>IFERROR(VALUE(MID($C622,1,2)),0)</f>
        <v>81</v>
      </c>
      <c r="AD622" s="44">
        <f>IFERROR(VALUE(MID($C622,4,3)),0)</f>
        <v>11</v>
      </c>
      <c r="AE622" s="51">
        <f>VALUE(RIGHT("00"&amp;AC622,2)&amp;RIGHT("000"&amp;AD622,3))</f>
        <v>81011</v>
      </c>
    </row>
    <row r="623" spans="1:31">
      <c r="A623" s="60" t="str">
        <f>IF(G623&amp;Q623&lt;&gt;"",W623&amp;Q623,"")</f>
        <v>BENGALEorange</v>
      </c>
      <c r="B623" s="60" t="str">
        <f>IF(C623&lt;&gt;"",LEFT(C623,9),"")</f>
        <v>80-948-13</v>
      </c>
      <c r="C623" s="73" t="s">
        <v>5447</v>
      </c>
      <c r="D623" s="73" t="s">
        <v>5448</v>
      </c>
      <c r="E623" s="73" t="s">
        <v>920</v>
      </c>
      <c r="F623" s="74">
        <v>58</v>
      </c>
      <c r="G623" s="73" t="s">
        <v>5449</v>
      </c>
      <c r="H623" s="73" t="s">
        <v>199</v>
      </c>
      <c r="I623" s="73" t="s">
        <v>1021</v>
      </c>
      <c r="J623" s="73" t="s">
        <v>324</v>
      </c>
      <c r="K623" s="73" t="s">
        <v>382</v>
      </c>
      <c r="L623" s="73" t="s">
        <v>383</v>
      </c>
      <c r="M623" s="73" t="s">
        <v>384</v>
      </c>
      <c r="N623" s="73" t="s">
        <v>37</v>
      </c>
      <c r="O623" s="73" t="s">
        <v>385</v>
      </c>
      <c r="P623" s="73" t="s">
        <v>907</v>
      </c>
      <c r="Q623" s="73" t="s">
        <v>1300</v>
      </c>
      <c r="R623" s="73" t="s">
        <v>199</v>
      </c>
      <c r="V623" s="60" t="str">
        <f>W623&amp;H623</f>
        <v>BENGALEоранжевый</v>
      </c>
      <c r="W623" s="60" t="str">
        <f>_xlfn.LET(_xlpm.TextCell,TEXT(G623,"###"),IF(_xlpm.TextCell&lt;&gt;"",IF(StyleSpaceSplit,IFERROR(IF(FIND(" ",_xlpm.TextCell)&gt;=1,MID(_xlpm.TextCell,1,FIND(" ",_xlpm.TextCell)-1),_xlpm.TextCell),_xlpm.TextCell),_xlpm.TextCell),""))</f>
        <v>BENGALE</v>
      </c>
      <c r="X623" s="60" t="str">
        <f>IF(A623&lt;&gt;"",IFERROR(IF(FIND(" ",G623)&gt;=1,MID(G623,FIND(" ",G623)+1,LEN(G623)),""),""),"")</f>
        <v/>
      </c>
      <c r="AC623" s="51">
        <f>IFERROR(VALUE(MID($C623,1,2)),0)</f>
        <v>80</v>
      </c>
      <c r="AD623" s="44">
        <f>IFERROR(VALUE(MID($C623,4,3)),0)</f>
        <v>948</v>
      </c>
      <c r="AE623" s="51">
        <f>VALUE(RIGHT("00"&amp;AC623,2)&amp;RIGHT("000"&amp;AD623,3))</f>
        <v>80948</v>
      </c>
    </row>
    <row r="624" spans="1:31">
      <c r="A624" s="60" t="str">
        <f>IF(G624&amp;Q624&lt;&gt;"",W624&amp;Q624,"")</f>
        <v>BENTLEYbrown</v>
      </c>
      <c r="B624" s="60" t="str">
        <f>IF(C624&lt;&gt;"",LEFT(C624,9),"")</f>
        <v>80-808-14</v>
      </c>
      <c r="C624" s="73" t="s">
        <v>5697</v>
      </c>
      <c r="D624" s="73" t="s">
        <v>5698</v>
      </c>
      <c r="E624" s="73" t="s">
        <v>904</v>
      </c>
      <c r="F624" s="74">
        <v>57</v>
      </c>
      <c r="G624" s="73" t="s">
        <v>4819</v>
      </c>
      <c r="H624" s="73" t="s">
        <v>86</v>
      </c>
      <c r="I624" s="73" t="s">
        <v>4820</v>
      </c>
      <c r="J624" s="73" t="s">
        <v>320</v>
      </c>
      <c r="K624" s="73" t="s">
        <v>382</v>
      </c>
      <c r="L624" s="73" t="s">
        <v>383</v>
      </c>
      <c r="M624" s="73" t="s">
        <v>388</v>
      </c>
      <c r="N624" s="73" t="s">
        <v>44</v>
      </c>
      <c r="O624" s="73" t="s">
        <v>385</v>
      </c>
      <c r="P624" s="73" t="s">
        <v>907</v>
      </c>
      <c r="Q624" s="73" t="s">
        <v>1033</v>
      </c>
      <c r="R624" s="73" t="s">
        <v>86</v>
      </c>
      <c r="V624" s="60" t="str">
        <f>W624&amp;H624</f>
        <v>BENTLEYкоричневый</v>
      </c>
      <c r="W624" s="60" t="str">
        <f>_xlfn.LET(_xlpm.TextCell,TEXT(G624,"###"),IF(_xlpm.TextCell&lt;&gt;"",IF(StyleSpaceSplit,IFERROR(IF(FIND(" ",_xlpm.TextCell)&gt;=1,MID(_xlpm.TextCell,1,FIND(" ",_xlpm.TextCell)-1),_xlpm.TextCell),_xlpm.TextCell),_xlpm.TextCell),""))</f>
        <v>BENTLEY</v>
      </c>
      <c r="X624" s="60" t="str">
        <f>IF(A624&lt;&gt;"",IFERROR(IF(FIND(" ",G624)&gt;=1,MID(G624,FIND(" ",G624)+1,LEN(G624)),""),""),"")</f>
        <v/>
      </c>
      <c r="AC624" s="51">
        <f>IFERROR(VALUE(MID($C624,1,2)),0)</f>
        <v>80</v>
      </c>
      <c r="AD624" s="44">
        <f>IFERROR(VALUE(MID($C624,4,3)),0)</f>
        <v>808</v>
      </c>
      <c r="AE624" s="51">
        <f>VALUE(RIGHT("00"&amp;AC624,2)&amp;RIGHT("000"&amp;AD624,3))</f>
        <v>80808</v>
      </c>
    </row>
    <row r="625" spans="1:31">
      <c r="A625" s="60" t="str">
        <f>IF(G625&amp;Q625&lt;&gt;"",W625&amp;Q625,"")</f>
        <v>BENTLEYbrown</v>
      </c>
      <c r="B625" s="60" t="str">
        <f>IF(C625&lt;&gt;"",LEFT(C625,9),"")</f>
        <v>80-808-14</v>
      </c>
      <c r="C625" s="73" t="s">
        <v>5699</v>
      </c>
      <c r="D625" s="73" t="s">
        <v>5698</v>
      </c>
      <c r="E625" s="73" t="s">
        <v>920</v>
      </c>
      <c r="F625" s="74">
        <v>58</v>
      </c>
      <c r="G625" s="73" t="s">
        <v>4819</v>
      </c>
      <c r="H625" s="73" t="s">
        <v>86</v>
      </c>
      <c r="I625" s="73" t="s">
        <v>4820</v>
      </c>
      <c r="J625" s="73" t="s">
        <v>320</v>
      </c>
      <c r="K625" s="73" t="s">
        <v>382</v>
      </c>
      <c r="L625" s="73" t="s">
        <v>383</v>
      </c>
      <c r="M625" s="73" t="s">
        <v>388</v>
      </c>
      <c r="N625" s="73" t="s">
        <v>44</v>
      </c>
      <c r="O625" s="73" t="s">
        <v>385</v>
      </c>
      <c r="P625" s="73" t="s">
        <v>907</v>
      </c>
      <c r="Q625" s="73" t="s">
        <v>1033</v>
      </c>
      <c r="R625" s="73" t="s">
        <v>86</v>
      </c>
      <c r="V625" s="60" t="str">
        <f>W625&amp;H625</f>
        <v>BENTLEYкоричневый</v>
      </c>
      <c r="W625" s="60" t="str">
        <f>_xlfn.LET(_xlpm.TextCell,TEXT(G625,"###"),IF(_xlpm.TextCell&lt;&gt;"",IF(StyleSpaceSplit,IFERROR(IF(FIND(" ",_xlpm.TextCell)&gt;=1,MID(_xlpm.TextCell,1,FIND(" ",_xlpm.TextCell)-1),_xlpm.TextCell),_xlpm.TextCell),_xlpm.TextCell),""))</f>
        <v>BENTLEY</v>
      </c>
      <c r="X625" s="60" t="str">
        <f>IF(A625&lt;&gt;"",IFERROR(IF(FIND(" ",G625)&gt;=1,MID(G625,FIND(" ",G625)+1,LEN(G625)),""),""),"")</f>
        <v/>
      </c>
      <c r="AC625" s="51">
        <f>IFERROR(VALUE(MID($C625,1,2)),0)</f>
        <v>80</v>
      </c>
      <c r="AD625" s="44">
        <f>IFERROR(VALUE(MID($C625,4,3)),0)</f>
        <v>808</v>
      </c>
      <c r="AE625" s="51">
        <f>VALUE(RIGHT("00"&amp;AC625,2)&amp;RIGHT("000"&amp;AD625,3))</f>
        <v>80808</v>
      </c>
    </row>
    <row r="626" spans="1:31">
      <c r="A626" s="60" t="str">
        <f>IF(G626&amp;Q626&lt;&gt;"",W626&amp;Q626,"")</f>
        <v>BENTLEYbrown</v>
      </c>
      <c r="B626" s="60" t="str">
        <f>IF(C626&lt;&gt;"",LEFT(C626,9),"")</f>
        <v>80-808-14</v>
      </c>
      <c r="C626" s="73" t="s">
        <v>5700</v>
      </c>
      <c r="D626" s="73" t="s">
        <v>5698</v>
      </c>
      <c r="E626" s="73" t="s">
        <v>910</v>
      </c>
      <c r="F626" s="74">
        <v>59</v>
      </c>
      <c r="G626" s="73" t="s">
        <v>4819</v>
      </c>
      <c r="H626" s="73" t="s">
        <v>86</v>
      </c>
      <c r="I626" s="73" t="s">
        <v>4820</v>
      </c>
      <c r="J626" s="73" t="s">
        <v>320</v>
      </c>
      <c r="K626" s="73" t="s">
        <v>382</v>
      </c>
      <c r="L626" s="73" t="s">
        <v>383</v>
      </c>
      <c r="M626" s="73" t="s">
        <v>388</v>
      </c>
      <c r="N626" s="73" t="s">
        <v>44</v>
      </c>
      <c r="O626" s="73" t="s">
        <v>385</v>
      </c>
      <c r="P626" s="73" t="s">
        <v>907</v>
      </c>
      <c r="Q626" s="73" t="s">
        <v>1033</v>
      </c>
      <c r="R626" s="73" t="s">
        <v>86</v>
      </c>
      <c r="V626" s="60" t="str">
        <f>W626&amp;H626</f>
        <v>BENTLEYкоричневый</v>
      </c>
      <c r="W626" s="60" t="str">
        <f>_xlfn.LET(_xlpm.TextCell,TEXT(G626,"###"),IF(_xlpm.TextCell&lt;&gt;"",IF(StyleSpaceSplit,IFERROR(IF(FIND(" ",_xlpm.TextCell)&gt;=1,MID(_xlpm.TextCell,1,FIND(" ",_xlpm.TextCell)-1),_xlpm.TextCell),_xlpm.TextCell),_xlpm.TextCell),""))</f>
        <v>BENTLEY</v>
      </c>
      <c r="X626" s="60" t="str">
        <f>IF(A626&lt;&gt;"",IFERROR(IF(FIND(" ",G626)&gt;=1,MID(G626,FIND(" ",G626)+1,LEN(G626)),""),""),"")</f>
        <v/>
      </c>
      <c r="AC626" s="51">
        <f>IFERROR(VALUE(MID($C626,1,2)),0)</f>
        <v>80</v>
      </c>
      <c r="AD626" s="44">
        <f>IFERROR(VALUE(MID($C626,4,3)),0)</f>
        <v>808</v>
      </c>
      <c r="AE626" s="51">
        <f>VALUE(RIGHT("00"&amp;AC626,2)&amp;RIGHT("000"&amp;AD626,3))</f>
        <v>80808</v>
      </c>
    </row>
    <row r="627" spans="1:31">
      <c r="A627" s="60" t="str">
        <f>IF(G627&amp;Q627&lt;&gt;"",W627&amp;Q627,"")</f>
        <v>BENTLEYbrown</v>
      </c>
      <c r="B627" s="60" t="str">
        <f>IF(C627&lt;&gt;"",LEFT(C627,9),"")</f>
        <v>80-808-14</v>
      </c>
      <c r="C627" s="73" t="s">
        <v>5701</v>
      </c>
      <c r="D627" s="73" t="s">
        <v>5698</v>
      </c>
      <c r="E627" s="73" t="s">
        <v>922</v>
      </c>
      <c r="F627" s="74">
        <v>60</v>
      </c>
      <c r="G627" s="73" t="s">
        <v>4819</v>
      </c>
      <c r="H627" s="73" t="s">
        <v>86</v>
      </c>
      <c r="I627" s="73" t="s">
        <v>4820</v>
      </c>
      <c r="J627" s="73" t="s">
        <v>320</v>
      </c>
      <c r="K627" s="73" t="s">
        <v>382</v>
      </c>
      <c r="L627" s="73" t="s">
        <v>383</v>
      </c>
      <c r="M627" s="73" t="s">
        <v>388</v>
      </c>
      <c r="N627" s="73" t="s">
        <v>44</v>
      </c>
      <c r="O627" s="73" t="s">
        <v>385</v>
      </c>
      <c r="P627" s="73" t="s">
        <v>907</v>
      </c>
      <c r="Q627" s="73" t="s">
        <v>1033</v>
      </c>
      <c r="R627" s="73" t="s">
        <v>86</v>
      </c>
      <c r="V627" s="60" t="str">
        <f>W627&amp;H627</f>
        <v>BENTLEYкоричневый</v>
      </c>
      <c r="W627" s="60" t="str">
        <f>_xlfn.LET(_xlpm.TextCell,TEXT(G627,"###"),IF(_xlpm.TextCell&lt;&gt;"",IF(StyleSpaceSplit,IFERROR(IF(FIND(" ",_xlpm.TextCell)&gt;=1,MID(_xlpm.TextCell,1,FIND(" ",_xlpm.TextCell)-1),_xlpm.TextCell),_xlpm.TextCell),_xlpm.TextCell),""))</f>
        <v>BENTLEY</v>
      </c>
      <c r="X627" s="60" t="str">
        <f>IF(A627&lt;&gt;"",IFERROR(IF(FIND(" ",G627)&gt;=1,MID(G627,FIND(" ",G627)+1,LEN(G627)),""),""),"")</f>
        <v/>
      </c>
      <c r="AC627" s="51">
        <f>IFERROR(VALUE(MID($C627,1,2)),0)</f>
        <v>80</v>
      </c>
      <c r="AD627" s="44">
        <f>IFERROR(VALUE(MID($C627,4,3)),0)</f>
        <v>808</v>
      </c>
      <c r="AE627" s="51">
        <f>VALUE(RIGHT("00"&amp;AC627,2)&amp;RIGHT("000"&amp;AD627,3))</f>
        <v>80808</v>
      </c>
    </row>
    <row r="628" spans="1:31">
      <c r="A628" s="60" t="str">
        <f>IF(G628&amp;Q628&lt;&gt;"",W628&amp;Q628,"")</f>
        <v>BENTLEYbrown</v>
      </c>
      <c r="B628" s="60" t="str">
        <f>IF(C628&lt;&gt;"",LEFT(C628,9),"")</f>
        <v>80-808-14</v>
      </c>
      <c r="C628" s="73" t="s">
        <v>5702</v>
      </c>
      <c r="D628" s="73" t="s">
        <v>5698</v>
      </c>
      <c r="E628" s="73" t="s">
        <v>912</v>
      </c>
      <c r="F628" s="74">
        <v>61</v>
      </c>
      <c r="G628" s="73" t="s">
        <v>4819</v>
      </c>
      <c r="H628" s="73" t="s">
        <v>86</v>
      </c>
      <c r="I628" s="73" t="s">
        <v>4820</v>
      </c>
      <c r="J628" s="73" t="s">
        <v>320</v>
      </c>
      <c r="K628" s="73" t="s">
        <v>382</v>
      </c>
      <c r="L628" s="73" t="s">
        <v>383</v>
      </c>
      <c r="M628" s="73" t="s">
        <v>388</v>
      </c>
      <c r="N628" s="73" t="s">
        <v>44</v>
      </c>
      <c r="O628" s="73" t="s">
        <v>385</v>
      </c>
      <c r="P628" s="73" t="s">
        <v>907</v>
      </c>
      <c r="Q628" s="73" t="s">
        <v>1033</v>
      </c>
      <c r="R628" s="73" t="s">
        <v>86</v>
      </c>
      <c r="V628" s="60" t="str">
        <f>W628&amp;H628</f>
        <v>BENTLEYкоричневый</v>
      </c>
      <c r="W628" s="60" t="str">
        <f>_xlfn.LET(_xlpm.TextCell,TEXT(G628,"###"),IF(_xlpm.TextCell&lt;&gt;"",IF(StyleSpaceSplit,IFERROR(IF(FIND(" ",_xlpm.TextCell)&gt;=1,MID(_xlpm.TextCell,1,FIND(" ",_xlpm.TextCell)-1),_xlpm.TextCell),_xlpm.TextCell),_xlpm.TextCell),""))</f>
        <v>BENTLEY</v>
      </c>
      <c r="X628" s="60" t="str">
        <f>IF(A628&lt;&gt;"",IFERROR(IF(FIND(" ",G628)&gt;=1,MID(G628,FIND(" ",G628)+1,LEN(G628)),""),""),"")</f>
        <v/>
      </c>
      <c r="AC628" s="51">
        <f>IFERROR(VALUE(MID($C628,1,2)),0)</f>
        <v>80</v>
      </c>
      <c r="AD628" s="44">
        <f>IFERROR(VALUE(MID($C628,4,3)),0)</f>
        <v>808</v>
      </c>
      <c r="AE628" s="51">
        <f>VALUE(RIGHT("00"&amp;AC628,2)&amp;RIGHT("000"&amp;AD628,3))</f>
        <v>80808</v>
      </c>
    </row>
    <row r="629" spans="1:31">
      <c r="A629" s="60" t="str">
        <f>IF(G629&amp;Q629&lt;&gt;"",W629&amp;Q629,"")</f>
        <v>BENTLEYblue</v>
      </c>
      <c r="B629" s="60" t="str">
        <f>IF(C629&lt;&gt;"",LEFT(C629,9),"")</f>
        <v>80-808-06</v>
      </c>
      <c r="C629" s="73" t="s">
        <v>4817</v>
      </c>
      <c r="D629" s="73" t="s">
        <v>4818</v>
      </c>
      <c r="E629" s="73" t="s">
        <v>920</v>
      </c>
      <c r="F629" s="74">
        <v>58</v>
      </c>
      <c r="G629" s="73" t="s">
        <v>4819</v>
      </c>
      <c r="H629" s="73" t="s">
        <v>71</v>
      </c>
      <c r="I629" s="73" t="s">
        <v>4820</v>
      </c>
      <c r="J629" s="73" t="s">
        <v>320</v>
      </c>
      <c r="K629" s="73" t="s">
        <v>382</v>
      </c>
      <c r="L629" s="73" t="s">
        <v>383</v>
      </c>
      <c r="M629" s="73" t="s">
        <v>388</v>
      </c>
      <c r="N629" s="73" t="s">
        <v>44</v>
      </c>
      <c r="O629" s="73" t="s">
        <v>385</v>
      </c>
      <c r="P629" s="73" t="s">
        <v>907</v>
      </c>
      <c r="Q629" s="73" t="s">
        <v>932</v>
      </c>
      <c r="R629" s="73" t="s">
        <v>71</v>
      </c>
      <c r="V629" s="60" t="str">
        <f>W629&amp;H629</f>
        <v>BENTLEYсиний</v>
      </c>
      <c r="W629" s="60" t="str">
        <f>_xlfn.LET(_xlpm.TextCell,TEXT(G629,"###"),IF(_xlpm.TextCell&lt;&gt;"",IF(StyleSpaceSplit,IFERROR(IF(FIND(" ",_xlpm.TextCell)&gt;=1,MID(_xlpm.TextCell,1,FIND(" ",_xlpm.TextCell)-1),_xlpm.TextCell),_xlpm.TextCell),_xlpm.TextCell),""))</f>
        <v>BENTLEY</v>
      </c>
      <c r="X629" s="60" t="str">
        <f>IF(A629&lt;&gt;"",IFERROR(IF(FIND(" ",G629)&gt;=1,MID(G629,FIND(" ",G629)+1,LEN(G629)),""),""),"")</f>
        <v/>
      </c>
      <c r="AC629" s="51">
        <f>IFERROR(VALUE(MID($C629,1,2)),0)</f>
        <v>80</v>
      </c>
      <c r="AD629" s="44">
        <f>IFERROR(VALUE(MID($C629,4,3)),0)</f>
        <v>808</v>
      </c>
      <c r="AE629" s="51">
        <f>VALUE(RIGHT("00"&amp;AC629,2)&amp;RIGHT("000"&amp;AD629,3))</f>
        <v>80808</v>
      </c>
    </row>
    <row r="630" spans="1:31">
      <c r="A630" s="60" t="str">
        <f>IF(G630&amp;Q630&lt;&gt;"",W630&amp;Q630,"")</f>
        <v>BENTLEYblue</v>
      </c>
      <c r="B630" s="60" t="str">
        <f>IF(C630&lt;&gt;"",LEFT(C630,9),"")</f>
        <v>80-808-06</v>
      </c>
      <c r="C630" s="73" t="s">
        <v>4821</v>
      </c>
      <c r="D630" s="73" t="s">
        <v>4818</v>
      </c>
      <c r="E630" s="73" t="s">
        <v>904</v>
      </c>
      <c r="F630" s="74">
        <v>57</v>
      </c>
      <c r="G630" s="73" t="s">
        <v>4819</v>
      </c>
      <c r="H630" s="73" t="s">
        <v>71</v>
      </c>
      <c r="I630" s="73" t="s">
        <v>4820</v>
      </c>
      <c r="J630" s="73" t="s">
        <v>320</v>
      </c>
      <c r="K630" s="73" t="s">
        <v>382</v>
      </c>
      <c r="L630" s="73" t="s">
        <v>383</v>
      </c>
      <c r="M630" s="73" t="s">
        <v>388</v>
      </c>
      <c r="N630" s="73" t="s">
        <v>44</v>
      </c>
      <c r="O630" s="73" t="s">
        <v>385</v>
      </c>
      <c r="P630" s="73" t="s">
        <v>907</v>
      </c>
      <c r="Q630" s="73" t="s">
        <v>932</v>
      </c>
      <c r="R630" s="73" t="s">
        <v>71</v>
      </c>
      <c r="V630" s="60" t="str">
        <f>W630&amp;H630</f>
        <v>BENTLEYсиний</v>
      </c>
      <c r="W630" s="60" t="str">
        <f>_xlfn.LET(_xlpm.TextCell,TEXT(G630,"###"),IF(_xlpm.TextCell&lt;&gt;"",IF(StyleSpaceSplit,IFERROR(IF(FIND(" ",_xlpm.TextCell)&gt;=1,MID(_xlpm.TextCell,1,FIND(" ",_xlpm.TextCell)-1),_xlpm.TextCell),_xlpm.TextCell),_xlpm.TextCell),""))</f>
        <v>BENTLEY</v>
      </c>
      <c r="X630" s="60" t="str">
        <f>IF(A630&lt;&gt;"",IFERROR(IF(FIND(" ",G630)&gt;=1,MID(G630,FIND(" ",G630)+1,LEN(G630)),""),""),"")</f>
        <v/>
      </c>
      <c r="AC630" s="51">
        <f>IFERROR(VALUE(MID($C630,1,2)),0)</f>
        <v>80</v>
      </c>
      <c r="AD630" s="44">
        <f>IFERROR(VALUE(MID($C630,4,3)),0)</f>
        <v>808</v>
      </c>
      <c r="AE630" s="51">
        <f>VALUE(RIGHT("00"&amp;AC630,2)&amp;RIGHT("000"&amp;AD630,3))</f>
        <v>80808</v>
      </c>
    </row>
    <row r="631" spans="1:31">
      <c r="A631" s="60" t="str">
        <f>IF(G631&amp;Q631&lt;&gt;"",W631&amp;Q631,"")</f>
        <v>BENTLEYblue</v>
      </c>
      <c r="B631" s="60" t="str">
        <f>IF(C631&lt;&gt;"",LEFT(C631,9),"")</f>
        <v>80-808-06</v>
      </c>
      <c r="C631" s="73" t="s">
        <v>4822</v>
      </c>
      <c r="D631" s="73" t="s">
        <v>4818</v>
      </c>
      <c r="E631" s="73" t="s">
        <v>910</v>
      </c>
      <c r="F631" s="74">
        <v>59</v>
      </c>
      <c r="G631" s="73" t="s">
        <v>4819</v>
      </c>
      <c r="H631" s="73" t="s">
        <v>71</v>
      </c>
      <c r="I631" s="73" t="s">
        <v>4820</v>
      </c>
      <c r="J631" s="73" t="s">
        <v>320</v>
      </c>
      <c r="K631" s="73" t="s">
        <v>382</v>
      </c>
      <c r="L631" s="73" t="s">
        <v>383</v>
      </c>
      <c r="M631" s="73" t="s">
        <v>388</v>
      </c>
      <c r="N631" s="73" t="s">
        <v>44</v>
      </c>
      <c r="O631" s="73" t="s">
        <v>385</v>
      </c>
      <c r="P631" s="73" t="s">
        <v>907</v>
      </c>
      <c r="Q631" s="73" t="s">
        <v>932</v>
      </c>
      <c r="R631" s="73" t="s">
        <v>71</v>
      </c>
      <c r="V631" s="60" t="str">
        <f>W631&amp;H631</f>
        <v>BENTLEYсиний</v>
      </c>
      <c r="W631" s="60" t="str">
        <f>_xlfn.LET(_xlpm.TextCell,TEXT(G631,"###"),IF(_xlpm.TextCell&lt;&gt;"",IF(StyleSpaceSplit,IFERROR(IF(FIND(" ",_xlpm.TextCell)&gt;=1,MID(_xlpm.TextCell,1,FIND(" ",_xlpm.TextCell)-1),_xlpm.TextCell),_xlpm.TextCell),_xlpm.TextCell),""))</f>
        <v>BENTLEY</v>
      </c>
      <c r="X631" s="60" t="str">
        <f>IF(A631&lt;&gt;"",IFERROR(IF(FIND(" ",G631)&gt;=1,MID(G631,FIND(" ",G631)+1,LEN(G631)),""),""),"")</f>
        <v/>
      </c>
      <c r="AC631" s="51">
        <f>IFERROR(VALUE(MID($C631,1,2)),0)</f>
        <v>80</v>
      </c>
      <c r="AD631" s="44">
        <f>IFERROR(VALUE(MID($C631,4,3)),0)</f>
        <v>808</v>
      </c>
      <c r="AE631" s="51">
        <f>VALUE(RIGHT("00"&amp;AC631,2)&amp;RIGHT("000"&amp;AD631,3))</f>
        <v>80808</v>
      </c>
    </row>
    <row r="632" spans="1:31">
      <c r="A632" s="60" t="str">
        <f>IF(G632&amp;Q632&lt;&gt;"",W632&amp;Q632,"")</f>
        <v>BENTLEYblue</v>
      </c>
      <c r="B632" s="60" t="str">
        <f>IF(C632&lt;&gt;"",LEFT(C632,9),"")</f>
        <v>80-808-06</v>
      </c>
      <c r="C632" s="73" t="s">
        <v>4823</v>
      </c>
      <c r="D632" s="73" t="s">
        <v>4818</v>
      </c>
      <c r="E632" s="73" t="s">
        <v>922</v>
      </c>
      <c r="F632" s="74">
        <v>60</v>
      </c>
      <c r="G632" s="73" t="s">
        <v>4819</v>
      </c>
      <c r="H632" s="73" t="s">
        <v>71</v>
      </c>
      <c r="I632" s="73" t="s">
        <v>4820</v>
      </c>
      <c r="J632" s="73" t="s">
        <v>320</v>
      </c>
      <c r="K632" s="73" t="s">
        <v>382</v>
      </c>
      <c r="L632" s="73" t="s">
        <v>383</v>
      </c>
      <c r="M632" s="73" t="s">
        <v>388</v>
      </c>
      <c r="N632" s="73" t="s">
        <v>44</v>
      </c>
      <c r="O632" s="73" t="s">
        <v>385</v>
      </c>
      <c r="P632" s="73" t="s">
        <v>907</v>
      </c>
      <c r="Q632" s="73" t="s">
        <v>932</v>
      </c>
      <c r="R632" s="73" t="s">
        <v>71</v>
      </c>
      <c r="V632" s="60" t="str">
        <f>W632&amp;H632</f>
        <v>BENTLEYсиний</v>
      </c>
      <c r="W632" s="60" t="str">
        <f>_xlfn.LET(_xlpm.TextCell,TEXT(G632,"###"),IF(_xlpm.TextCell&lt;&gt;"",IF(StyleSpaceSplit,IFERROR(IF(FIND(" ",_xlpm.TextCell)&gt;=1,MID(_xlpm.TextCell,1,FIND(" ",_xlpm.TextCell)-1),_xlpm.TextCell),_xlpm.TextCell),_xlpm.TextCell),""))</f>
        <v>BENTLEY</v>
      </c>
      <c r="X632" s="60" t="str">
        <f>IF(A632&lt;&gt;"",IFERROR(IF(FIND(" ",G632)&gt;=1,MID(G632,FIND(" ",G632)+1,LEN(G632)),""),""),"")</f>
        <v/>
      </c>
      <c r="AC632" s="51">
        <f>IFERROR(VALUE(MID($C632,1,2)),0)</f>
        <v>80</v>
      </c>
      <c r="AD632" s="44">
        <f>IFERROR(VALUE(MID($C632,4,3)),0)</f>
        <v>808</v>
      </c>
      <c r="AE632" s="51">
        <f>VALUE(RIGHT("00"&amp;AC632,2)&amp;RIGHT("000"&amp;AD632,3))</f>
        <v>80808</v>
      </c>
    </row>
    <row r="633" spans="1:31">
      <c r="A633" s="60" t="str">
        <f>IF(G633&amp;Q633&lt;&gt;"",W633&amp;Q633,"")</f>
        <v>BENTLEYblue</v>
      </c>
      <c r="B633" s="60" t="str">
        <f>IF(C633&lt;&gt;"",LEFT(C633,9),"")</f>
        <v>80-808-06</v>
      </c>
      <c r="C633" s="73" t="s">
        <v>4824</v>
      </c>
      <c r="D633" s="73" t="s">
        <v>4818</v>
      </c>
      <c r="E633" s="73" t="s">
        <v>912</v>
      </c>
      <c r="F633" s="74">
        <v>61</v>
      </c>
      <c r="G633" s="73" t="s">
        <v>4819</v>
      </c>
      <c r="H633" s="73" t="s">
        <v>71</v>
      </c>
      <c r="I633" s="73" t="s">
        <v>4820</v>
      </c>
      <c r="J633" s="73" t="s">
        <v>320</v>
      </c>
      <c r="K633" s="73" t="s">
        <v>382</v>
      </c>
      <c r="L633" s="73" t="s">
        <v>383</v>
      </c>
      <c r="M633" s="73" t="s">
        <v>388</v>
      </c>
      <c r="N633" s="73" t="s">
        <v>44</v>
      </c>
      <c r="O633" s="73" t="s">
        <v>385</v>
      </c>
      <c r="P633" s="73" t="s">
        <v>907</v>
      </c>
      <c r="Q633" s="73" t="s">
        <v>932</v>
      </c>
      <c r="R633" s="73" t="s">
        <v>71</v>
      </c>
      <c r="V633" s="60" t="str">
        <f>W633&amp;H633</f>
        <v>BENTLEYсиний</v>
      </c>
      <c r="W633" s="60" t="str">
        <f>_xlfn.LET(_xlpm.TextCell,TEXT(G633,"###"),IF(_xlpm.TextCell&lt;&gt;"",IF(StyleSpaceSplit,IFERROR(IF(FIND(" ",_xlpm.TextCell)&gt;=1,MID(_xlpm.TextCell,1,FIND(" ",_xlpm.TextCell)-1),_xlpm.TextCell),_xlpm.TextCell),_xlpm.TextCell),""))</f>
        <v>BENTLEY</v>
      </c>
      <c r="X633" s="60" t="str">
        <f>IF(A633&lt;&gt;"",IFERROR(IF(FIND(" ",G633)&gt;=1,MID(G633,FIND(" ",G633)+1,LEN(G633)),""),""),"")</f>
        <v/>
      </c>
      <c r="AC633" s="51">
        <f>IFERROR(VALUE(MID($C633,1,2)),0)</f>
        <v>80</v>
      </c>
      <c r="AD633" s="44">
        <f>IFERROR(VALUE(MID($C633,4,3)),0)</f>
        <v>808</v>
      </c>
      <c r="AE633" s="51">
        <f>VALUE(RIGHT("00"&amp;AC633,2)&amp;RIGHT("000"&amp;AD633,3))</f>
        <v>80808</v>
      </c>
    </row>
    <row r="634" spans="1:31">
      <c r="A634" s="60" t="str">
        <f>IF(G634&amp;Q634&lt;&gt;"",W634&amp;Q634,"")</f>
        <v>BLACKBURNgrey</v>
      </c>
      <c r="B634" s="60" t="str">
        <f>IF(C634&lt;&gt;"",LEFT(C634,9),"")</f>
        <v>80-809-08</v>
      </c>
      <c r="C634" s="73" t="s">
        <v>4825</v>
      </c>
      <c r="D634" s="73" t="s">
        <v>4826</v>
      </c>
      <c r="E634" s="73" t="s">
        <v>920</v>
      </c>
      <c r="F634" s="74">
        <v>58</v>
      </c>
      <c r="G634" s="73" t="s">
        <v>4827</v>
      </c>
      <c r="H634" s="73" t="s">
        <v>83</v>
      </c>
      <c r="I634" s="73" t="s">
        <v>1826</v>
      </c>
      <c r="J634" s="73" t="s">
        <v>320</v>
      </c>
      <c r="K634" s="73" t="s">
        <v>382</v>
      </c>
      <c r="L634" s="73" t="s">
        <v>383</v>
      </c>
      <c r="M634" s="73" t="s">
        <v>388</v>
      </c>
      <c r="N634" s="73" t="s">
        <v>44</v>
      </c>
      <c r="O634" s="73" t="s">
        <v>385</v>
      </c>
      <c r="P634" s="73" t="s">
        <v>907</v>
      </c>
      <c r="Q634" s="73" t="s">
        <v>917</v>
      </c>
      <c r="R634" s="73" t="s">
        <v>83</v>
      </c>
      <c r="V634" s="60" t="str">
        <f>W634&amp;H634</f>
        <v>BLACKBURNсерый</v>
      </c>
      <c r="W634" s="60" t="str">
        <f>_xlfn.LET(_xlpm.TextCell,TEXT(G634,"###"),IF(_xlpm.TextCell&lt;&gt;"",IF(StyleSpaceSplit,IFERROR(IF(FIND(" ",_xlpm.TextCell)&gt;=1,MID(_xlpm.TextCell,1,FIND(" ",_xlpm.TextCell)-1),_xlpm.TextCell),_xlpm.TextCell),_xlpm.TextCell),""))</f>
        <v>BLACKBURN</v>
      </c>
      <c r="X634" s="60" t="str">
        <f>IF(A634&lt;&gt;"",IFERROR(IF(FIND(" ",G634)&gt;=1,MID(G634,FIND(" ",G634)+1,LEN(G634)),""),""),"")</f>
        <v/>
      </c>
      <c r="AC634" s="51">
        <f>IFERROR(VALUE(MID($C634,1,2)),0)</f>
        <v>80</v>
      </c>
      <c r="AD634" s="44">
        <f>IFERROR(VALUE(MID($C634,4,3)),0)</f>
        <v>809</v>
      </c>
      <c r="AE634" s="51">
        <f>VALUE(RIGHT("00"&amp;AC634,2)&amp;RIGHT("000"&amp;AD634,3))</f>
        <v>80809</v>
      </c>
    </row>
    <row r="635" spans="1:31">
      <c r="A635" s="60" t="str">
        <f>IF(G635&amp;Q635&lt;&gt;"",W635&amp;Q635,"")</f>
        <v>BLOOMblue</v>
      </c>
      <c r="B635" s="60" t="str">
        <f>IF(C635&lt;&gt;"",LEFT(C635,9),"")</f>
        <v>80-009-06</v>
      </c>
      <c r="C635" s="73" t="s">
        <v>7673</v>
      </c>
      <c r="D635" s="73" t="s">
        <v>7674</v>
      </c>
      <c r="E635" s="73" t="s">
        <v>904</v>
      </c>
      <c r="F635" s="74">
        <v>57</v>
      </c>
      <c r="G635" s="73" t="s">
        <v>7675</v>
      </c>
      <c r="H635" s="73" t="s">
        <v>71</v>
      </c>
      <c r="I635" s="73" t="s">
        <v>1258</v>
      </c>
      <c r="J635" s="73" t="s">
        <v>320</v>
      </c>
      <c r="K635" s="73" t="s">
        <v>382</v>
      </c>
      <c r="L635" s="73" t="s">
        <v>383</v>
      </c>
      <c r="M635" s="73" t="s">
        <v>388</v>
      </c>
      <c r="N635" s="73" t="s">
        <v>44</v>
      </c>
      <c r="O635" s="73" t="s">
        <v>385</v>
      </c>
      <c r="P635" s="73" t="s">
        <v>907</v>
      </c>
      <c r="Q635" s="73" t="s">
        <v>932</v>
      </c>
      <c r="R635" s="73" t="s">
        <v>71</v>
      </c>
      <c r="V635" s="60" t="str">
        <f>W635&amp;H635</f>
        <v>BLOOMсиний</v>
      </c>
      <c r="W635" s="60" t="str">
        <f>_xlfn.LET(_xlpm.TextCell,TEXT(G635,"###"),IF(_xlpm.TextCell&lt;&gt;"",IF(StyleSpaceSplit,IFERROR(IF(FIND(" ",_xlpm.TextCell)&gt;=1,MID(_xlpm.TextCell,1,FIND(" ",_xlpm.TextCell)-1),_xlpm.TextCell),_xlpm.TextCell),_xlpm.TextCell),""))</f>
        <v>BLOOM</v>
      </c>
      <c r="X635" s="60" t="str">
        <f>IF(A635&lt;&gt;"",IFERROR(IF(FIND(" ",G635)&gt;=1,MID(G635,FIND(" ",G635)+1,LEN(G635)),""),""),"")</f>
        <v/>
      </c>
      <c r="AC635" s="51">
        <f>IFERROR(VALUE(MID($C635,1,2)),0)</f>
        <v>80</v>
      </c>
      <c r="AD635" s="44">
        <f>IFERROR(VALUE(MID($C635,4,3)),0)</f>
        <v>9</v>
      </c>
      <c r="AE635" s="51">
        <f>VALUE(RIGHT("00"&amp;AC635,2)&amp;RIGHT("000"&amp;AD635,3))</f>
        <v>80009</v>
      </c>
    </row>
    <row r="636" spans="1:31">
      <c r="A636" s="60" t="str">
        <f>IF(G636&amp;Q636&lt;&gt;"",W636&amp;Q636,"")</f>
        <v>BOULDERwhite</v>
      </c>
      <c r="B636" s="60" t="str">
        <f>IF(C636&lt;&gt;"",LEFT(C636,9),"")</f>
        <v>81-029-17</v>
      </c>
      <c r="C636" s="73" t="s">
        <v>6485</v>
      </c>
      <c r="D636" s="73" t="s">
        <v>6486</v>
      </c>
      <c r="E636" s="73" t="s">
        <v>956</v>
      </c>
      <c r="F636" s="74">
        <v>55</v>
      </c>
      <c r="G636" s="73" t="s">
        <v>6481</v>
      </c>
      <c r="H636" s="73" t="s">
        <v>57</v>
      </c>
      <c r="I636" s="73" t="s">
        <v>906</v>
      </c>
      <c r="J636" s="73" t="s">
        <v>320</v>
      </c>
      <c r="K636" s="73" t="s">
        <v>390</v>
      </c>
      <c r="L636" s="73" t="s">
        <v>383</v>
      </c>
      <c r="M636" s="73" t="s">
        <v>388</v>
      </c>
      <c r="N636" s="73" t="s">
        <v>43</v>
      </c>
      <c r="O636" s="73" t="s">
        <v>386</v>
      </c>
      <c r="P636" s="73" t="s">
        <v>907</v>
      </c>
      <c r="Q636" s="73" t="s">
        <v>908</v>
      </c>
      <c r="R636" s="73" t="s">
        <v>57</v>
      </c>
      <c r="V636" s="60" t="str">
        <f>W636&amp;H636</f>
        <v>BOULDERбелый</v>
      </c>
      <c r="W636" s="60" t="str">
        <f>_xlfn.LET(_xlpm.TextCell,TEXT(G636,"###"),IF(_xlpm.TextCell&lt;&gt;"",IF(StyleSpaceSplit,IFERROR(IF(FIND(" ",_xlpm.TextCell)&gt;=1,MID(_xlpm.TextCell,1,FIND(" ",_xlpm.TextCell)-1),_xlpm.TextCell),_xlpm.TextCell),_xlpm.TextCell),""))</f>
        <v>BOULDER</v>
      </c>
      <c r="X636" s="60" t="str">
        <f>IF(A636&lt;&gt;"",IFERROR(IF(FIND(" ",G636)&gt;=1,MID(G636,FIND(" ",G636)+1,LEN(G636)),""),""),"")</f>
        <v/>
      </c>
      <c r="AC636" s="51">
        <f>IFERROR(VALUE(MID($C636,1,2)),0)</f>
        <v>81</v>
      </c>
      <c r="AD636" s="44">
        <f>IFERROR(VALUE(MID($C636,4,3)),0)</f>
        <v>29</v>
      </c>
      <c r="AE636" s="51">
        <f>VALUE(RIGHT("00"&amp;AC636,2)&amp;RIGHT("000"&amp;AD636,3))</f>
        <v>81029</v>
      </c>
    </row>
    <row r="637" spans="1:31">
      <c r="A637" s="60" t="str">
        <f>IF(G637&amp;Q637&lt;&gt;"",W637&amp;Q637,"")</f>
        <v>BOULDERwhite</v>
      </c>
      <c r="B637" s="60" t="str">
        <f>IF(C637&lt;&gt;"",LEFT(C637,9),"")</f>
        <v>81-029-17</v>
      </c>
      <c r="C637" s="73" t="s">
        <v>6487</v>
      </c>
      <c r="D637" s="73" t="s">
        <v>6486</v>
      </c>
      <c r="E637" s="73" t="s">
        <v>904</v>
      </c>
      <c r="F637" s="74">
        <v>57</v>
      </c>
      <c r="G637" s="73" t="s">
        <v>6481</v>
      </c>
      <c r="H637" s="73" t="s">
        <v>57</v>
      </c>
      <c r="I637" s="73" t="s">
        <v>906</v>
      </c>
      <c r="J637" s="73" t="s">
        <v>320</v>
      </c>
      <c r="K637" s="73" t="s">
        <v>390</v>
      </c>
      <c r="L637" s="73" t="s">
        <v>383</v>
      </c>
      <c r="M637" s="73" t="s">
        <v>388</v>
      </c>
      <c r="N637" s="73" t="s">
        <v>43</v>
      </c>
      <c r="O637" s="73" t="s">
        <v>386</v>
      </c>
      <c r="P637" s="73" t="s">
        <v>907</v>
      </c>
      <c r="Q637" s="73" t="s">
        <v>908</v>
      </c>
      <c r="R637" s="73" t="s">
        <v>57</v>
      </c>
      <c r="V637" s="60" t="str">
        <f>W637&amp;H637</f>
        <v>BOULDERбелый</v>
      </c>
      <c r="W637" s="60" t="str">
        <f>_xlfn.LET(_xlpm.TextCell,TEXT(G637,"###"),IF(_xlpm.TextCell&lt;&gt;"",IF(StyleSpaceSplit,IFERROR(IF(FIND(" ",_xlpm.TextCell)&gt;=1,MID(_xlpm.TextCell,1,FIND(" ",_xlpm.TextCell)-1),_xlpm.TextCell),_xlpm.TextCell),_xlpm.TextCell),""))</f>
        <v>BOULDER</v>
      </c>
      <c r="X637" s="60" t="str">
        <f>IF(A637&lt;&gt;"",IFERROR(IF(FIND(" ",G637)&gt;=1,MID(G637,FIND(" ",G637)+1,LEN(G637)),""),""),"")</f>
        <v/>
      </c>
      <c r="AC637" s="51">
        <f>IFERROR(VALUE(MID($C637,1,2)),0)</f>
        <v>81</v>
      </c>
      <c r="AD637" s="44">
        <f>IFERROR(VALUE(MID($C637,4,3)),0)</f>
        <v>29</v>
      </c>
      <c r="AE637" s="51">
        <f>VALUE(RIGHT("00"&amp;AC637,2)&amp;RIGHT("000"&amp;AD637,3))</f>
        <v>81029</v>
      </c>
    </row>
    <row r="638" spans="1:31">
      <c r="A638" s="60" t="str">
        <f>IF(G638&amp;Q638&lt;&gt;"",W638&amp;Q638,"")</f>
        <v>BOULDERwhite</v>
      </c>
      <c r="B638" s="60" t="str">
        <f>IF(C638&lt;&gt;"",LEFT(C638,9),"")</f>
        <v>81-029-17</v>
      </c>
      <c r="C638" s="73" t="s">
        <v>6488</v>
      </c>
      <c r="D638" s="73" t="s">
        <v>6486</v>
      </c>
      <c r="E638" s="73" t="s">
        <v>910</v>
      </c>
      <c r="F638" s="74">
        <v>59</v>
      </c>
      <c r="G638" s="73" t="s">
        <v>6481</v>
      </c>
      <c r="H638" s="73" t="s">
        <v>57</v>
      </c>
      <c r="I638" s="73" t="s">
        <v>906</v>
      </c>
      <c r="J638" s="73" t="s">
        <v>320</v>
      </c>
      <c r="K638" s="73" t="s">
        <v>390</v>
      </c>
      <c r="L638" s="73" t="s">
        <v>383</v>
      </c>
      <c r="M638" s="73" t="s">
        <v>388</v>
      </c>
      <c r="N638" s="73" t="s">
        <v>43</v>
      </c>
      <c r="O638" s="73" t="s">
        <v>386</v>
      </c>
      <c r="P638" s="73" t="s">
        <v>907</v>
      </c>
      <c r="Q638" s="73" t="s">
        <v>908</v>
      </c>
      <c r="R638" s="73" t="s">
        <v>57</v>
      </c>
      <c r="V638" s="60" t="str">
        <f>W638&amp;H638</f>
        <v>BOULDERбелый</v>
      </c>
      <c r="W638" s="60" t="str">
        <f>_xlfn.LET(_xlpm.TextCell,TEXT(G638,"###"),IF(_xlpm.TextCell&lt;&gt;"",IF(StyleSpaceSplit,IFERROR(IF(FIND(" ",_xlpm.TextCell)&gt;=1,MID(_xlpm.TextCell,1,FIND(" ",_xlpm.TextCell)-1),_xlpm.TextCell),_xlpm.TextCell),_xlpm.TextCell),""))</f>
        <v>BOULDER</v>
      </c>
      <c r="X638" s="60" t="str">
        <f>IF(A638&lt;&gt;"",IFERROR(IF(FIND(" ",G638)&gt;=1,MID(G638,FIND(" ",G638)+1,LEN(G638)),""),""),"")</f>
        <v/>
      </c>
      <c r="AC638" s="51">
        <f>IFERROR(VALUE(MID($C638,1,2)),0)</f>
        <v>81</v>
      </c>
      <c r="AD638" s="44">
        <f>IFERROR(VALUE(MID($C638,4,3)),0)</f>
        <v>29</v>
      </c>
      <c r="AE638" s="51">
        <f>VALUE(RIGHT("00"&amp;AC638,2)&amp;RIGHT("000"&amp;AD638,3))</f>
        <v>81029</v>
      </c>
    </row>
    <row r="639" spans="1:31">
      <c r="A639" s="60" t="str">
        <f>IF(G639&amp;Q639&lt;&gt;"",W639&amp;Q639,"")</f>
        <v>BOULDERwhite</v>
      </c>
      <c r="B639" s="60" t="str">
        <f>IF(C639&lt;&gt;"",LEFT(C639,9),"")</f>
        <v>81-029-17</v>
      </c>
      <c r="C639" s="73" t="s">
        <v>6489</v>
      </c>
      <c r="D639" s="73" t="s">
        <v>6486</v>
      </c>
      <c r="E639" s="73" t="s">
        <v>912</v>
      </c>
      <c r="F639" s="74">
        <v>61</v>
      </c>
      <c r="G639" s="73" t="s">
        <v>6481</v>
      </c>
      <c r="H639" s="73" t="s">
        <v>57</v>
      </c>
      <c r="I639" s="73" t="s">
        <v>906</v>
      </c>
      <c r="J639" s="73" t="s">
        <v>320</v>
      </c>
      <c r="K639" s="73" t="s">
        <v>390</v>
      </c>
      <c r="L639" s="73" t="s">
        <v>383</v>
      </c>
      <c r="M639" s="73" t="s">
        <v>388</v>
      </c>
      <c r="N639" s="73" t="s">
        <v>43</v>
      </c>
      <c r="O639" s="73" t="s">
        <v>386</v>
      </c>
      <c r="P639" s="73" t="s">
        <v>907</v>
      </c>
      <c r="Q639" s="73" t="s">
        <v>908</v>
      </c>
      <c r="R639" s="73" t="s">
        <v>57</v>
      </c>
      <c r="V639" s="60" t="str">
        <f>W639&amp;H639</f>
        <v>BOULDERбелый</v>
      </c>
      <c r="W639" s="60" t="str">
        <f>_xlfn.LET(_xlpm.TextCell,TEXT(G639,"###"),IF(_xlpm.TextCell&lt;&gt;"",IF(StyleSpaceSplit,IFERROR(IF(FIND(" ",_xlpm.TextCell)&gt;=1,MID(_xlpm.TextCell,1,FIND(" ",_xlpm.TextCell)-1),_xlpm.TextCell),_xlpm.TextCell),_xlpm.TextCell),""))</f>
        <v>BOULDER</v>
      </c>
      <c r="X639" s="60" t="str">
        <f>IF(A639&lt;&gt;"",IFERROR(IF(FIND(" ",G639)&gt;=1,MID(G639,FIND(" ",G639)+1,LEN(G639)),""),""),"")</f>
        <v/>
      </c>
      <c r="AC639" s="51">
        <f>IFERROR(VALUE(MID($C639,1,2)),0)</f>
        <v>81</v>
      </c>
      <c r="AD639" s="44">
        <f>IFERROR(VALUE(MID($C639,4,3)),0)</f>
        <v>29</v>
      </c>
      <c r="AE639" s="51">
        <f>VALUE(RIGHT("00"&amp;AC639,2)&amp;RIGHT("000"&amp;AD639,3))</f>
        <v>81029</v>
      </c>
    </row>
    <row r="640" spans="1:31">
      <c r="A640" s="60" t="str">
        <f>IF(G640&amp;Q640&lt;&gt;"",W640&amp;Q640,"")</f>
        <v>BOULDERburgundy</v>
      </c>
      <c r="B640" s="60" t="str">
        <f>IF(C640&lt;&gt;"",LEFT(C640,9),"")</f>
        <v>81-029-12</v>
      </c>
      <c r="C640" s="73" t="s">
        <v>6479</v>
      </c>
      <c r="D640" s="73" t="s">
        <v>6480</v>
      </c>
      <c r="E640" s="73" t="s">
        <v>956</v>
      </c>
      <c r="F640" s="74">
        <v>55</v>
      </c>
      <c r="G640" s="73" t="s">
        <v>6481</v>
      </c>
      <c r="H640" s="73" t="s">
        <v>121</v>
      </c>
      <c r="I640" s="73" t="s">
        <v>906</v>
      </c>
      <c r="J640" s="73" t="s">
        <v>320</v>
      </c>
      <c r="K640" s="73" t="s">
        <v>390</v>
      </c>
      <c r="L640" s="73" t="s">
        <v>383</v>
      </c>
      <c r="M640" s="73" t="s">
        <v>388</v>
      </c>
      <c r="N640" s="73" t="s">
        <v>43</v>
      </c>
      <c r="O640" s="73" t="s">
        <v>386</v>
      </c>
      <c r="P640" s="73" t="s">
        <v>907</v>
      </c>
      <c r="Q640" s="73" t="s">
        <v>1546</v>
      </c>
      <c r="R640" s="73" t="s">
        <v>121</v>
      </c>
      <c r="V640" s="60" t="str">
        <f>W640&amp;H640</f>
        <v>BOULDERбордовый</v>
      </c>
      <c r="W640" s="60" t="str">
        <f>_xlfn.LET(_xlpm.TextCell,TEXT(G640,"###"),IF(_xlpm.TextCell&lt;&gt;"",IF(StyleSpaceSplit,IFERROR(IF(FIND(" ",_xlpm.TextCell)&gt;=1,MID(_xlpm.TextCell,1,FIND(" ",_xlpm.TextCell)-1),_xlpm.TextCell),_xlpm.TextCell),_xlpm.TextCell),""))</f>
        <v>BOULDER</v>
      </c>
      <c r="X640" s="60" t="str">
        <f>IF(A640&lt;&gt;"",IFERROR(IF(FIND(" ",G640)&gt;=1,MID(G640,FIND(" ",G640)+1,LEN(G640)),""),""),"")</f>
        <v/>
      </c>
      <c r="AC640" s="51">
        <f>IFERROR(VALUE(MID($C640,1,2)),0)</f>
        <v>81</v>
      </c>
      <c r="AD640" s="44">
        <f>IFERROR(VALUE(MID($C640,4,3)),0)</f>
        <v>29</v>
      </c>
      <c r="AE640" s="51">
        <f>VALUE(RIGHT("00"&amp;AC640,2)&amp;RIGHT("000"&amp;AD640,3))</f>
        <v>81029</v>
      </c>
    </row>
    <row r="641" spans="1:31">
      <c r="A641" s="60" t="str">
        <f>IF(G641&amp;Q641&lt;&gt;"",W641&amp;Q641,"")</f>
        <v>BOULDERburgundy</v>
      </c>
      <c r="B641" s="60" t="str">
        <f>IF(C641&lt;&gt;"",LEFT(C641,9),"")</f>
        <v>81-029-12</v>
      </c>
      <c r="C641" s="73" t="s">
        <v>6482</v>
      </c>
      <c r="D641" s="73" t="s">
        <v>6480</v>
      </c>
      <c r="E641" s="73" t="s">
        <v>904</v>
      </c>
      <c r="F641" s="74">
        <v>57</v>
      </c>
      <c r="G641" s="73" t="s">
        <v>6481</v>
      </c>
      <c r="H641" s="73" t="s">
        <v>121</v>
      </c>
      <c r="I641" s="73" t="s">
        <v>906</v>
      </c>
      <c r="J641" s="73" t="s">
        <v>320</v>
      </c>
      <c r="K641" s="73" t="s">
        <v>390</v>
      </c>
      <c r="L641" s="73" t="s">
        <v>383</v>
      </c>
      <c r="M641" s="73" t="s">
        <v>388</v>
      </c>
      <c r="N641" s="73" t="s">
        <v>43</v>
      </c>
      <c r="O641" s="73" t="s">
        <v>386</v>
      </c>
      <c r="P641" s="73" t="s">
        <v>907</v>
      </c>
      <c r="Q641" s="73" t="s">
        <v>1546</v>
      </c>
      <c r="R641" s="73" t="s">
        <v>121</v>
      </c>
      <c r="V641" s="60" t="str">
        <f>W641&amp;H641</f>
        <v>BOULDERбордовый</v>
      </c>
      <c r="W641" s="60" t="str">
        <f>_xlfn.LET(_xlpm.TextCell,TEXT(G641,"###"),IF(_xlpm.TextCell&lt;&gt;"",IF(StyleSpaceSplit,IFERROR(IF(FIND(" ",_xlpm.TextCell)&gt;=1,MID(_xlpm.TextCell,1,FIND(" ",_xlpm.TextCell)-1),_xlpm.TextCell),_xlpm.TextCell),_xlpm.TextCell),""))</f>
        <v>BOULDER</v>
      </c>
      <c r="X641" s="60" t="str">
        <f>IF(A641&lt;&gt;"",IFERROR(IF(FIND(" ",G641)&gt;=1,MID(G641,FIND(" ",G641)+1,LEN(G641)),""),""),"")</f>
        <v/>
      </c>
      <c r="AC641" s="51">
        <f>IFERROR(VALUE(MID($C641,1,2)),0)</f>
        <v>81</v>
      </c>
      <c r="AD641" s="44">
        <f>IFERROR(VALUE(MID($C641,4,3)),0)</f>
        <v>29</v>
      </c>
      <c r="AE641" s="51">
        <f>VALUE(RIGHT("00"&amp;AC641,2)&amp;RIGHT("000"&amp;AD641,3))</f>
        <v>81029</v>
      </c>
    </row>
    <row r="642" spans="1:31">
      <c r="A642" s="60" t="str">
        <f>IF(G642&amp;Q642&lt;&gt;"",W642&amp;Q642,"")</f>
        <v>BOULDERburgundy</v>
      </c>
      <c r="B642" s="60" t="str">
        <f>IF(C642&lt;&gt;"",LEFT(C642,9),"")</f>
        <v>81-029-12</v>
      </c>
      <c r="C642" s="73" t="s">
        <v>6483</v>
      </c>
      <c r="D642" s="73" t="s">
        <v>6480</v>
      </c>
      <c r="E642" s="73" t="s">
        <v>910</v>
      </c>
      <c r="F642" s="74">
        <v>59</v>
      </c>
      <c r="G642" s="73" t="s">
        <v>6481</v>
      </c>
      <c r="H642" s="73" t="s">
        <v>121</v>
      </c>
      <c r="I642" s="73" t="s">
        <v>906</v>
      </c>
      <c r="J642" s="73" t="s">
        <v>320</v>
      </c>
      <c r="K642" s="73" t="s">
        <v>390</v>
      </c>
      <c r="L642" s="73" t="s">
        <v>383</v>
      </c>
      <c r="M642" s="73" t="s">
        <v>388</v>
      </c>
      <c r="N642" s="73" t="s">
        <v>43</v>
      </c>
      <c r="O642" s="73" t="s">
        <v>386</v>
      </c>
      <c r="P642" s="73" t="s">
        <v>907</v>
      </c>
      <c r="Q642" s="73" t="s">
        <v>1546</v>
      </c>
      <c r="R642" s="73" t="s">
        <v>121</v>
      </c>
      <c r="V642" s="60" t="str">
        <f>W642&amp;H642</f>
        <v>BOULDERбордовый</v>
      </c>
      <c r="W642" s="60" t="str">
        <f>_xlfn.LET(_xlpm.TextCell,TEXT(G642,"###"),IF(_xlpm.TextCell&lt;&gt;"",IF(StyleSpaceSplit,IFERROR(IF(FIND(" ",_xlpm.TextCell)&gt;=1,MID(_xlpm.TextCell,1,FIND(" ",_xlpm.TextCell)-1),_xlpm.TextCell),_xlpm.TextCell),_xlpm.TextCell),""))</f>
        <v>BOULDER</v>
      </c>
      <c r="X642" s="60" t="str">
        <f>IF(A642&lt;&gt;"",IFERROR(IF(FIND(" ",G642)&gt;=1,MID(G642,FIND(" ",G642)+1,LEN(G642)),""),""),"")</f>
        <v/>
      </c>
      <c r="AC642" s="51">
        <f>IFERROR(VALUE(MID($C642,1,2)),0)</f>
        <v>81</v>
      </c>
      <c r="AD642" s="44">
        <f>IFERROR(VALUE(MID($C642,4,3)),0)</f>
        <v>29</v>
      </c>
      <c r="AE642" s="51">
        <f>VALUE(RIGHT("00"&amp;AC642,2)&amp;RIGHT("000"&amp;AD642,3))</f>
        <v>81029</v>
      </c>
    </row>
    <row r="643" spans="1:31">
      <c r="A643" s="60" t="str">
        <f>IF(G643&amp;Q643&lt;&gt;"",W643&amp;Q643,"")</f>
        <v>BOULDERburgundy</v>
      </c>
      <c r="B643" s="60" t="str">
        <f>IF(C643&lt;&gt;"",LEFT(C643,9),"")</f>
        <v>81-029-12</v>
      </c>
      <c r="C643" s="73" t="s">
        <v>6484</v>
      </c>
      <c r="D643" s="73" t="s">
        <v>6480</v>
      </c>
      <c r="E643" s="73" t="s">
        <v>912</v>
      </c>
      <c r="F643" s="74">
        <v>61</v>
      </c>
      <c r="G643" s="73" t="s">
        <v>6481</v>
      </c>
      <c r="H643" s="73" t="s">
        <v>121</v>
      </c>
      <c r="I643" s="73" t="s">
        <v>906</v>
      </c>
      <c r="J643" s="73" t="s">
        <v>320</v>
      </c>
      <c r="K643" s="73" t="s">
        <v>390</v>
      </c>
      <c r="L643" s="73" t="s">
        <v>383</v>
      </c>
      <c r="M643" s="73" t="s">
        <v>388</v>
      </c>
      <c r="N643" s="73" t="s">
        <v>43</v>
      </c>
      <c r="O643" s="73" t="s">
        <v>386</v>
      </c>
      <c r="P643" s="73" t="s">
        <v>907</v>
      </c>
      <c r="Q643" s="73" t="s">
        <v>1546</v>
      </c>
      <c r="R643" s="73" t="s">
        <v>121</v>
      </c>
      <c r="V643" s="60" t="str">
        <f>W643&amp;H643</f>
        <v>BOULDERбордовый</v>
      </c>
      <c r="W643" s="60" t="str">
        <f>_xlfn.LET(_xlpm.TextCell,TEXT(G643,"###"),IF(_xlpm.TextCell&lt;&gt;"",IF(StyleSpaceSplit,IFERROR(IF(FIND(" ",_xlpm.TextCell)&gt;=1,MID(_xlpm.TextCell,1,FIND(" ",_xlpm.TextCell)-1),_xlpm.TextCell),_xlpm.TextCell),_xlpm.TextCell),""))</f>
        <v>BOULDER</v>
      </c>
      <c r="X643" s="60" t="str">
        <f>IF(A643&lt;&gt;"",IFERROR(IF(FIND(" ",G643)&gt;=1,MID(G643,FIND(" ",G643)+1,LEN(G643)),""),""),"")</f>
        <v/>
      </c>
      <c r="AC643" s="51">
        <f>IFERROR(VALUE(MID($C643,1,2)),0)</f>
        <v>81</v>
      </c>
      <c r="AD643" s="44">
        <f>IFERROR(VALUE(MID($C643,4,3)),0)</f>
        <v>29</v>
      </c>
      <c r="AE643" s="51">
        <f>VALUE(RIGHT("00"&amp;AC643,2)&amp;RIGHT("000"&amp;AD643,3))</f>
        <v>81029</v>
      </c>
    </row>
    <row r="644" spans="1:31">
      <c r="A644" s="60" t="str">
        <f>IF(G644&amp;Q644&lt;&gt;"",W644&amp;Q644,"")</f>
        <v>BOXER 001patchwork</v>
      </c>
      <c r="B644" s="60" t="str">
        <f>IF(C644&lt;&gt;"",LEFT(C644,9),"")</f>
        <v>80-629-35</v>
      </c>
      <c r="C644" s="73" t="s">
        <v>3508</v>
      </c>
      <c r="D644" s="73" t="s">
        <v>3509</v>
      </c>
      <c r="E644" s="73" t="s">
        <v>915</v>
      </c>
      <c r="F644" s="74">
        <v>56</v>
      </c>
      <c r="G644" s="73" t="s">
        <v>3510</v>
      </c>
      <c r="H644" s="73" t="s">
        <v>209</v>
      </c>
      <c r="I644" s="73" t="s">
        <v>1265</v>
      </c>
      <c r="J644" s="73" t="s">
        <v>320</v>
      </c>
      <c r="K644" s="73" t="s">
        <v>382</v>
      </c>
      <c r="L644" s="73" t="s">
        <v>383</v>
      </c>
      <c r="M644" s="73" t="s">
        <v>388</v>
      </c>
      <c r="N644" s="73" t="s">
        <v>44</v>
      </c>
      <c r="O644" s="73" t="s">
        <v>385</v>
      </c>
      <c r="P644" s="73" t="s">
        <v>907</v>
      </c>
      <c r="Q644" s="73" t="s">
        <v>1387</v>
      </c>
      <c r="R644" s="73" t="s">
        <v>209</v>
      </c>
      <c r="V644" s="60" t="str">
        <f>W644&amp;H644</f>
        <v>BOXER 001разноцветный</v>
      </c>
      <c r="W644" s="60" t="str">
        <f>_xlfn.LET(_xlpm.TextCell,TEXT(G644,"###"),IF(_xlpm.TextCell&lt;&gt;"",IF(StyleSpaceSplit,IFERROR(IF(FIND(" ",_xlpm.TextCell)&gt;=1,MID(_xlpm.TextCell,1,FIND(" ",_xlpm.TextCell)-1),_xlpm.TextCell),_xlpm.TextCell),_xlpm.TextCell),""))</f>
        <v>BOXER 001</v>
      </c>
      <c r="X644" s="60" t="str">
        <f>IF(A644&lt;&gt;"",IFERROR(IF(FIND(" ",G644)&gt;=1,MID(G644,FIND(" ",G644)+1,LEN(G644)),""),""),"")</f>
        <v>001</v>
      </c>
      <c r="AC644" s="51">
        <f>IFERROR(VALUE(MID($C644,1,2)),0)</f>
        <v>80</v>
      </c>
      <c r="AD644" s="44">
        <f>IFERROR(VALUE(MID($C644,4,3)),0)</f>
        <v>629</v>
      </c>
      <c r="AE644" s="51">
        <f>VALUE(RIGHT("00"&amp;AC644,2)&amp;RIGHT("000"&amp;AD644,3))</f>
        <v>80629</v>
      </c>
    </row>
    <row r="645" spans="1:31">
      <c r="A645" s="60" t="str">
        <f>IF(G645&amp;Q645&lt;&gt;"",W645&amp;Q645,"")</f>
        <v>BOXER 001patchwork</v>
      </c>
      <c r="B645" s="60" t="str">
        <f>IF(C645&lt;&gt;"",LEFT(C645,9),"")</f>
        <v>80-629-35</v>
      </c>
      <c r="C645" s="73" t="s">
        <v>3511</v>
      </c>
      <c r="D645" s="73" t="s">
        <v>3509</v>
      </c>
      <c r="E645" s="73" t="s">
        <v>904</v>
      </c>
      <c r="F645" s="74">
        <v>57</v>
      </c>
      <c r="G645" s="73" t="s">
        <v>3510</v>
      </c>
      <c r="H645" s="73" t="s">
        <v>209</v>
      </c>
      <c r="I645" s="73" t="s">
        <v>1265</v>
      </c>
      <c r="J645" s="73" t="s">
        <v>320</v>
      </c>
      <c r="K645" s="73" t="s">
        <v>382</v>
      </c>
      <c r="L645" s="73" t="s">
        <v>383</v>
      </c>
      <c r="M645" s="73" t="s">
        <v>388</v>
      </c>
      <c r="N645" s="73" t="s">
        <v>44</v>
      </c>
      <c r="O645" s="73" t="s">
        <v>385</v>
      </c>
      <c r="P645" s="73" t="s">
        <v>907</v>
      </c>
      <c r="Q645" s="73" t="s">
        <v>1387</v>
      </c>
      <c r="R645" s="73" t="s">
        <v>209</v>
      </c>
      <c r="V645" s="60" t="str">
        <f>W645&amp;H645</f>
        <v>BOXER 001разноцветный</v>
      </c>
      <c r="W645" s="60" t="str">
        <f>_xlfn.LET(_xlpm.TextCell,TEXT(G645,"###"),IF(_xlpm.TextCell&lt;&gt;"",IF(StyleSpaceSplit,IFERROR(IF(FIND(" ",_xlpm.TextCell)&gt;=1,MID(_xlpm.TextCell,1,FIND(" ",_xlpm.TextCell)-1),_xlpm.TextCell),_xlpm.TextCell),_xlpm.TextCell),""))</f>
        <v>BOXER 001</v>
      </c>
      <c r="X645" s="60" t="str">
        <f>IF(A645&lt;&gt;"",IFERROR(IF(FIND(" ",G645)&gt;=1,MID(G645,FIND(" ",G645)+1,LEN(G645)),""),""),"")</f>
        <v>001</v>
      </c>
      <c r="AC645" s="51">
        <f>IFERROR(VALUE(MID($C645,1,2)),0)</f>
        <v>80</v>
      </c>
      <c r="AD645" s="44">
        <f>IFERROR(VALUE(MID($C645,4,3)),0)</f>
        <v>629</v>
      </c>
      <c r="AE645" s="51">
        <f>VALUE(RIGHT("00"&amp;AC645,2)&amp;RIGHT("000"&amp;AD645,3))</f>
        <v>80629</v>
      </c>
    </row>
    <row r="646" spans="1:31">
      <c r="A646" s="60" t="str">
        <f>IF(G646&amp;Q646&lt;&gt;"",W646&amp;Q646,"")</f>
        <v>BOXER 001patchwork</v>
      </c>
      <c r="B646" s="60" t="str">
        <f>IF(C646&lt;&gt;"",LEFT(C646,9),"")</f>
        <v>80-629-35</v>
      </c>
      <c r="C646" s="73" t="s">
        <v>3512</v>
      </c>
      <c r="D646" s="73" t="s">
        <v>3509</v>
      </c>
      <c r="E646" s="73" t="s">
        <v>920</v>
      </c>
      <c r="F646" s="74">
        <v>58</v>
      </c>
      <c r="G646" s="73" t="s">
        <v>3510</v>
      </c>
      <c r="H646" s="73" t="s">
        <v>209</v>
      </c>
      <c r="I646" s="73" t="s">
        <v>1265</v>
      </c>
      <c r="J646" s="73" t="s">
        <v>320</v>
      </c>
      <c r="K646" s="73" t="s">
        <v>382</v>
      </c>
      <c r="L646" s="73" t="s">
        <v>383</v>
      </c>
      <c r="M646" s="73" t="s">
        <v>388</v>
      </c>
      <c r="N646" s="73" t="s">
        <v>44</v>
      </c>
      <c r="O646" s="73" t="s">
        <v>385</v>
      </c>
      <c r="P646" s="73" t="s">
        <v>907</v>
      </c>
      <c r="Q646" s="73" t="s">
        <v>1387</v>
      </c>
      <c r="R646" s="73" t="s">
        <v>209</v>
      </c>
      <c r="V646" s="60" t="str">
        <f>W646&amp;H646</f>
        <v>BOXER 001разноцветный</v>
      </c>
      <c r="W646" s="60" t="str">
        <f>_xlfn.LET(_xlpm.TextCell,TEXT(G646,"###"),IF(_xlpm.TextCell&lt;&gt;"",IF(StyleSpaceSplit,IFERROR(IF(FIND(" ",_xlpm.TextCell)&gt;=1,MID(_xlpm.TextCell,1,FIND(" ",_xlpm.TextCell)-1),_xlpm.TextCell),_xlpm.TextCell),_xlpm.TextCell),""))</f>
        <v>BOXER 001</v>
      </c>
      <c r="X646" s="60" t="str">
        <f>IF(A646&lt;&gt;"",IFERROR(IF(FIND(" ",G646)&gt;=1,MID(G646,FIND(" ",G646)+1,LEN(G646)),""),""),"")</f>
        <v>001</v>
      </c>
      <c r="AC646" s="51">
        <f>IFERROR(VALUE(MID($C646,1,2)),0)</f>
        <v>80</v>
      </c>
      <c r="AD646" s="44">
        <f>IFERROR(VALUE(MID($C646,4,3)),0)</f>
        <v>629</v>
      </c>
      <c r="AE646" s="51">
        <f>VALUE(RIGHT("00"&amp;AC646,2)&amp;RIGHT("000"&amp;AD646,3))</f>
        <v>80629</v>
      </c>
    </row>
    <row r="647" spans="1:31">
      <c r="A647" s="60" t="str">
        <f>IF(G647&amp;Q647&lt;&gt;"",W647&amp;Q647,"")</f>
        <v>BOXER 001patchwork</v>
      </c>
      <c r="B647" s="60" t="str">
        <f>IF(C647&lt;&gt;"",LEFT(C647,9),"")</f>
        <v>80-629-35</v>
      </c>
      <c r="C647" s="73" t="s">
        <v>3513</v>
      </c>
      <c r="D647" s="73" t="s">
        <v>3509</v>
      </c>
      <c r="E647" s="73" t="s">
        <v>910</v>
      </c>
      <c r="F647" s="74">
        <v>59</v>
      </c>
      <c r="G647" s="73" t="s">
        <v>3510</v>
      </c>
      <c r="H647" s="73" t="s">
        <v>209</v>
      </c>
      <c r="I647" s="73" t="s">
        <v>1265</v>
      </c>
      <c r="J647" s="73" t="s">
        <v>320</v>
      </c>
      <c r="K647" s="73" t="s">
        <v>382</v>
      </c>
      <c r="L647" s="73" t="s">
        <v>383</v>
      </c>
      <c r="M647" s="73" t="s">
        <v>388</v>
      </c>
      <c r="N647" s="73" t="s">
        <v>44</v>
      </c>
      <c r="O647" s="73" t="s">
        <v>385</v>
      </c>
      <c r="P647" s="73" t="s">
        <v>907</v>
      </c>
      <c r="Q647" s="73" t="s">
        <v>1387</v>
      </c>
      <c r="R647" s="73" t="s">
        <v>209</v>
      </c>
      <c r="V647" s="60" t="str">
        <f>W647&amp;H647</f>
        <v>BOXER 001разноцветный</v>
      </c>
      <c r="W647" s="60" t="str">
        <f>_xlfn.LET(_xlpm.TextCell,TEXT(G647,"###"),IF(_xlpm.TextCell&lt;&gt;"",IF(StyleSpaceSplit,IFERROR(IF(FIND(" ",_xlpm.TextCell)&gt;=1,MID(_xlpm.TextCell,1,FIND(" ",_xlpm.TextCell)-1),_xlpm.TextCell),_xlpm.TextCell),_xlpm.TextCell),""))</f>
        <v>BOXER 001</v>
      </c>
      <c r="X647" s="60" t="str">
        <f>IF(A647&lt;&gt;"",IFERROR(IF(FIND(" ",G647)&gt;=1,MID(G647,FIND(" ",G647)+1,LEN(G647)),""),""),"")</f>
        <v>001</v>
      </c>
      <c r="AC647" s="51">
        <f>IFERROR(VALUE(MID($C647,1,2)),0)</f>
        <v>80</v>
      </c>
      <c r="AD647" s="44">
        <f>IFERROR(VALUE(MID($C647,4,3)),0)</f>
        <v>629</v>
      </c>
      <c r="AE647" s="51">
        <f>VALUE(RIGHT("00"&amp;AC647,2)&amp;RIGHT("000"&amp;AD647,3))</f>
        <v>80629</v>
      </c>
    </row>
    <row r="648" spans="1:31">
      <c r="A648" s="60" t="str">
        <f>IF(G648&amp;Q648&lt;&gt;"",W648&amp;Q648,"")</f>
        <v>BOXER 001patchwork</v>
      </c>
      <c r="B648" s="60" t="str">
        <f>IF(C648&lt;&gt;"",LEFT(C648,9),"")</f>
        <v>80-629-35</v>
      </c>
      <c r="C648" s="73" t="s">
        <v>3514</v>
      </c>
      <c r="D648" s="73" t="s">
        <v>3509</v>
      </c>
      <c r="E648" s="73" t="s">
        <v>922</v>
      </c>
      <c r="F648" s="74">
        <v>60</v>
      </c>
      <c r="G648" s="73" t="s">
        <v>3510</v>
      </c>
      <c r="H648" s="73" t="s">
        <v>209</v>
      </c>
      <c r="I648" s="73" t="s">
        <v>1265</v>
      </c>
      <c r="J648" s="73" t="s">
        <v>320</v>
      </c>
      <c r="K648" s="73" t="s">
        <v>382</v>
      </c>
      <c r="L648" s="73" t="s">
        <v>383</v>
      </c>
      <c r="M648" s="73" t="s">
        <v>388</v>
      </c>
      <c r="N648" s="73" t="s">
        <v>44</v>
      </c>
      <c r="O648" s="73" t="s">
        <v>385</v>
      </c>
      <c r="P648" s="73" t="s">
        <v>907</v>
      </c>
      <c r="Q648" s="73" t="s">
        <v>1387</v>
      </c>
      <c r="R648" s="73" t="s">
        <v>209</v>
      </c>
      <c r="V648" s="60" t="str">
        <f>W648&amp;H648</f>
        <v>BOXER 001разноцветный</v>
      </c>
      <c r="W648" s="60" t="str">
        <f>_xlfn.LET(_xlpm.TextCell,TEXT(G648,"###"),IF(_xlpm.TextCell&lt;&gt;"",IF(StyleSpaceSplit,IFERROR(IF(FIND(" ",_xlpm.TextCell)&gt;=1,MID(_xlpm.TextCell,1,FIND(" ",_xlpm.TextCell)-1),_xlpm.TextCell),_xlpm.TextCell),_xlpm.TextCell),""))</f>
        <v>BOXER 001</v>
      </c>
      <c r="X648" s="60" t="str">
        <f>IF(A648&lt;&gt;"",IFERROR(IF(FIND(" ",G648)&gt;=1,MID(G648,FIND(" ",G648)+1,LEN(G648)),""),""),"")</f>
        <v>001</v>
      </c>
      <c r="AC648" s="51">
        <f>IFERROR(VALUE(MID($C648,1,2)),0)</f>
        <v>80</v>
      </c>
      <c r="AD648" s="44">
        <f>IFERROR(VALUE(MID($C648,4,3)),0)</f>
        <v>629</v>
      </c>
      <c r="AE648" s="51">
        <f>VALUE(RIGHT("00"&amp;AC648,2)&amp;RIGHT("000"&amp;AD648,3))</f>
        <v>80629</v>
      </c>
    </row>
    <row r="649" spans="1:31">
      <c r="A649" s="60" t="str">
        <f>IF(G649&amp;Q649&lt;&gt;"",W649&amp;Q649,"")</f>
        <v>BOXER 001patchwork</v>
      </c>
      <c r="B649" s="60" t="str">
        <f>IF(C649&lt;&gt;"",LEFT(C649,9),"")</f>
        <v>80-629-35</v>
      </c>
      <c r="C649" s="73" t="s">
        <v>3515</v>
      </c>
      <c r="D649" s="73" t="s">
        <v>3509</v>
      </c>
      <c r="E649" s="73" t="s">
        <v>912</v>
      </c>
      <c r="F649" s="74">
        <v>61</v>
      </c>
      <c r="G649" s="73" t="s">
        <v>3510</v>
      </c>
      <c r="H649" s="73" t="s">
        <v>209</v>
      </c>
      <c r="I649" s="73" t="s">
        <v>1265</v>
      </c>
      <c r="J649" s="73" t="s">
        <v>320</v>
      </c>
      <c r="K649" s="73" t="s">
        <v>382</v>
      </c>
      <c r="L649" s="73" t="s">
        <v>383</v>
      </c>
      <c r="M649" s="73" t="s">
        <v>388</v>
      </c>
      <c r="N649" s="73" t="s">
        <v>44</v>
      </c>
      <c r="O649" s="73" t="s">
        <v>385</v>
      </c>
      <c r="P649" s="73" t="s">
        <v>907</v>
      </c>
      <c r="Q649" s="73" t="s">
        <v>1387</v>
      </c>
      <c r="R649" s="73" t="s">
        <v>209</v>
      </c>
      <c r="V649" s="60" t="str">
        <f>W649&amp;H649</f>
        <v>BOXER 001разноцветный</v>
      </c>
      <c r="W649" s="60" t="str">
        <f>_xlfn.LET(_xlpm.TextCell,TEXT(G649,"###"),IF(_xlpm.TextCell&lt;&gt;"",IF(StyleSpaceSplit,IFERROR(IF(FIND(" ",_xlpm.TextCell)&gt;=1,MID(_xlpm.TextCell,1,FIND(" ",_xlpm.TextCell)-1),_xlpm.TextCell),_xlpm.TextCell),_xlpm.TextCell),""))</f>
        <v>BOXER 001</v>
      </c>
      <c r="X649" s="60" t="str">
        <f>IF(A649&lt;&gt;"",IFERROR(IF(FIND(" ",G649)&gt;=1,MID(G649,FIND(" ",G649)+1,LEN(G649)),""),""),"")</f>
        <v>001</v>
      </c>
      <c r="AC649" s="51">
        <f>IFERROR(VALUE(MID($C649,1,2)),0)</f>
        <v>80</v>
      </c>
      <c r="AD649" s="44">
        <f>IFERROR(VALUE(MID($C649,4,3)),0)</f>
        <v>629</v>
      </c>
      <c r="AE649" s="51">
        <f>VALUE(RIGHT("00"&amp;AC649,2)&amp;RIGHT("000"&amp;AD649,3))</f>
        <v>80629</v>
      </c>
    </row>
    <row r="650" spans="1:31">
      <c r="A650" s="60" t="str">
        <f>IF(G650&amp;Q650&lt;&gt;"",W650&amp;Q650,"")</f>
        <v>BOXER 003brown</v>
      </c>
      <c r="B650" s="60" t="str">
        <f>IF(C650&lt;&gt;"",LEFT(C650,9),"")</f>
        <v>80-524-14</v>
      </c>
      <c r="C650" s="73" t="s">
        <v>5703</v>
      </c>
      <c r="D650" s="73" t="s">
        <v>5704</v>
      </c>
      <c r="E650" s="73" t="s">
        <v>922</v>
      </c>
      <c r="F650" s="74">
        <v>60</v>
      </c>
      <c r="G650" s="73" t="s">
        <v>1755</v>
      </c>
      <c r="H650" s="73" t="s">
        <v>86</v>
      </c>
      <c r="I650" s="73" t="s">
        <v>1265</v>
      </c>
      <c r="J650" s="73" t="s">
        <v>320</v>
      </c>
      <c r="K650" s="73" t="s">
        <v>382</v>
      </c>
      <c r="L650" s="73" t="s">
        <v>383</v>
      </c>
      <c r="M650" s="73" t="s">
        <v>388</v>
      </c>
      <c r="N650" s="73" t="s">
        <v>44</v>
      </c>
      <c r="O650" s="73" t="s">
        <v>385</v>
      </c>
      <c r="P650" s="73" t="s">
        <v>907</v>
      </c>
      <c r="Q650" s="73" t="s">
        <v>1033</v>
      </c>
      <c r="R650" s="73" t="s">
        <v>86</v>
      </c>
      <c r="V650" s="60" t="str">
        <f>W650&amp;H650</f>
        <v>BOXER 003коричневый</v>
      </c>
      <c r="W650" s="60" t="str">
        <f>_xlfn.LET(_xlpm.TextCell,TEXT(G650,"###"),IF(_xlpm.TextCell&lt;&gt;"",IF(StyleSpaceSplit,IFERROR(IF(FIND(" ",_xlpm.TextCell)&gt;=1,MID(_xlpm.TextCell,1,FIND(" ",_xlpm.TextCell)-1),_xlpm.TextCell),_xlpm.TextCell),_xlpm.TextCell),""))</f>
        <v>BOXER 003</v>
      </c>
      <c r="X650" s="60" t="str">
        <f>IF(A650&lt;&gt;"",IFERROR(IF(FIND(" ",G650)&gt;=1,MID(G650,FIND(" ",G650)+1,LEN(G650)),""),""),"")</f>
        <v>003</v>
      </c>
      <c r="AC650" s="51">
        <f>IFERROR(VALUE(MID($C650,1,2)),0)</f>
        <v>80</v>
      </c>
      <c r="AD650" s="44">
        <f>IFERROR(VALUE(MID($C650,4,3)),0)</f>
        <v>524</v>
      </c>
      <c r="AE650" s="51">
        <f>VALUE(RIGHT("00"&amp;AC650,2)&amp;RIGHT("000"&amp;AD650,3))</f>
        <v>80524</v>
      </c>
    </row>
    <row r="651" spans="1:31">
      <c r="A651" s="60" t="str">
        <f>IF(G651&amp;Q651&lt;&gt;"",W651&amp;Q651,"")</f>
        <v>BOXER 003blue</v>
      </c>
      <c r="B651" s="60" t="str">
        <f>IF(C651&lt;&gt;"",LEFT(C651,9),"")</f>
        <v>80-524-06</v>
      </c>
      <c r="C651" s="73" t="s">
        <v>1753</v>
      </c>
      <c r="D651" s="73" t="s">
        <v>1754</v>
      </c>
      <c r="E651" s="73" t="s">
        <v>910</v>
      </c>
      <c r="F651" s="74">
        <v>59</v>
      </c>
      <c r="G651" s="73" t="s">
        <v>1755</v>
      </c>
      <c r="H651" s="73" t="s">
        <v>71</v>
      </c>
      <c r="I651" s="73" t="s">
        <v>1265</v>
      </c>
      <c r="J651" s="73" t="s">
        <v>320</v>
      </c>
      <c r="K651" s="73" t="s">
        <v>382</v>
      </c>
      <c r="L651" s="73" t="s">
        <v>383</v>
      </c>
      <c r="M651" s="73" t="s">
        <v>388</v>
      </c>
      <c r="N651" s="73" t="s">
        <v>44</v>
      </c>
      <c r="O651" s="73" t="s">
        <v>385</v>
      </c>
      <c r="P651" s="73" t="s">
        <v>907</v>
      </c>
      <c r="Q651" s="73" t="s">
        <v>932</v>
      </c>
      <c r="R651" s="73" t="s">
        <v>71</v>
      </c>
      <c r="V651" s="60" t="str">
        <f>W651&amp;H651</f>
        <v>BOXER 003синий</v>
      </c>
      <c r="W651" s="60" t="str">
        <f>_xlfn.LET(_xlpm.TextCell,TEXT(G651,"###"),IF(_xlpm.TextCell&lt;&gt;"",IF(StyleSpaceSplit,IFERROR(IF(FIND(" ",_xlpm.TextCell)&gt;=1,MID(_xlpm.TextCell,1,FIND(" ",_xlpm.TextCell)-1),_xlpm.TextCell),_xlpm.TextCell),_xlpm.TextCell),""))</f>
        <v>BOXER 003</v>
      </c>
      <c r="X651" s="60" t="str">
        <f>IF(A651&lt;&gt;"",IFERROR(IF(FIND(" ",G651)&gt;=1,MID(G651,FIND(" ",G651)+1,LEN(G651)),""),""),"")</f>
        <v>003</v>
      </c>
      <c r="AC651" s="51">
        <f>IFERROR(VALUE(MID($C651,1,2)),0)</f>
        <v>80</v>
      </c>
      <c r="AD651" s="44">
        <f>IFERROR(VALUE(MID($C651,4,3)),0)</f>
        <v>524</v>
      </c>
      <c r="AE651" s="51">
        <f>VALUE(RIGHT("00"&amp;AC651,2)&amp;RIGHT("000"&amp;AD651,3))</f>
        <v>80524</v>
      </c>
    </row>
    <row r="652" spans="1:31">
      <c r="A652" s="60" t="str">
        <f>IF(G652&amp;Q652&lt;&gt;"",W652&amp;Q652,"")</f>
        <v>BOXER 004brown</v>
      </c>
      <c r="B652" s="60" t="str">
        <f>IF(C652&lt;&gt;"",LEFT(C652,9),"")</f>
        <v>80-630-14</v>
      </c>
      <c r="C652" s="73" t="s">
        <v>3525</v>
      </c>
      <c r="D652" s="73" t="s">
        <v>3526</v>
      </c>
      <c r="E652" s="73" t="s">
        <v>915</v>
      </c>
      <c r="F652" s="74">
        <v>56</v>
      </c>
      <c r="G652" s="73" t="s">
        <v>3518</v>
      </c>
      <c r="H652" s="73" t="s">
        <v>86</v>
      </c>
      <c r="I652" s="73" t="s">
        <v>1788</v>
      </c>
      <c r="J652" s="73" t="s">
        <v>320</v>
      </c>
      <c r="K652" s="73" t="s">
        <v>382</v>
      </c>
      <c r="L652" s="73" t="s">
        <v>383</v>
      </c>
      <c r="M652" s="73" t="s">
        <v>388</v>
      </c>
      <c r="N652" s="73" t="s">
        <v>44</v>
      </c>
      <c r="O652" s="73" t="s">
        <v>385</v>
      </c>
      <c r="P652" s="73" t="s">
        <v>907</v>
      </c>
      <c r="Q652" s="73" t="s">
        <v>1033</v>
      </c>
      <c r="R652" s="73" t="s">
        <v>86</v>
      </c>
      <c r="V652" s="60" t="str">
        <f>W652&amp;H652</f>
        <v>BOXER 004коричневый</v>
      </c>
      <c r="W652" s="60" t="str">
        <f>_xlfn.LET(_xlpm.TextCell,TEXT(G652,"###"),IF(_xlpm.TextCell&lt;&gt;"",IF(StyleSpaceSplit,IFERROR(IF(FIND(" ",_xlpm.TextCell)&gt;=1,MID(_xlpm.TextCell,1,FIND(" ",_xlpm.TextCell)-1),_xlpm.TextCell),_xlpm.TextCell),_xlpm.TextCell),""))</f>
        <v>BOXER 004</v>
      </c>
      <c r="X652" s="60" t="str">
        <f>IF(A652&lt;&gt;"",IFERROR(IF(FIND(" ",G652)&gt;=1,MID(G652,FIND(" ",G652)+1,LEN(G652)),""),""),"")</f>
        <v>004</v>
      </c>
      <c r="AC652" s="51">
        <f>IFERROR(VALUE(MID($C652,1,2)),0)</f>
        <v>80</v>
      </c>
      <c r="AD652" s="44">
        <f>IFERROR(VALUE(MID($C652,4,3)),0)</f>
        <v>630</v>
      </c>
      <c r="AE652" s="51">
        <f>VALUE(RIGHT("00"&amp;AC652,2)&amp;RIGHT("000"&amp;AD652,3))</f>
        <v>80630</v>
      </c>
    </row>
    <row r="653" spans="1:31">
      <c r="A653" s="60" t="str">
        <f>IF(G653&amp;Q653&lt;&gt;"",W653&amp;Q653,"")</f>
        <v>BOXER 004brown</v>
      </c>
      <c r="B653" s="60" t="str">
        <f>IF(C653&lt;&gt;"",LEFT(C653,9),"")</f>
        <v>80-630-14</v>
      </c>
      <c r="C653" s="73" t="s">
        <v>3527</v>
      </c>
      <c r="D653" s="73" t="s">
        <v>3526</v>
      </c>
      <c r="E653" s="73" t="s">
        <v>904</v>
      </c>
      <c r="F653" s="74">
        <v>57</v>
      </c>
      <c r="G653" s="73" t="s">
        <v>3518</v>
      </c>
      <c r="H653" s="73" t="s">
        <v>86</v>
      </c>
      <c r="I653" s="73" t="s">
        <v>1788</v>
      </c>
      <c r="J653" s="73" t="s">
        <v>320</v>
      </c>
      <c r="K653" s="73" t="s">
        <v>382</v>
      </c>
      <c r="L653" s="73" t="s">
        <v>383</v>
      </c>
      <c r="M653" s="73" t="s">
        <v>388</v>
      </c>
      <c r="N653" s="73" t="s">
        <v>44</v>
      </c>
      <c r="O653" s="73" t="s">
        <v>385</v>
      </c>
      <c r="P653" s="73" t="s">
        <v>907</v>
      </c>
      <c r="Q653" s="73" t="s">
        <v>1033</v>
      </c>
      <c r="R653" s="73" t="s">
        <v>86</v>
      </c>
      <c r="V653" s="60" t="str">
        <f>W653&amp;H653</f>
        <v>BOXER 004коричневый</v>
      </c>
      <c r="W653" s="60" t="str">
        <f>_xlfn.LET(_xlpm.TextCell,TEXT(G653,"###"),IF(_xlpm.TextCell&lt;&gt;"",IF(StyleSpaceSplit,IFERROR(IF(FIND(" ",_xlpm.TextCell)&gt;=1,MID(_xlpm.TextCell,1,FIND(" ",_xlpm.TextCell)-1),_xlpm.TextCell),_xlpm.TextCell),_xlpm.TextCell),""))</f>
        <v>BOXER 004</v>
      </c>
      <c r="X653" s="60" t="str">
        <f>IF(A653&lt;&gt;"",IFERROR(IF(FIND(" ",G653)&gt;=1,MID(G653,FIND(" ",G653)+1,LEN(G653)),""),""),"")</f>
        <v>004</v>
      </c>
      <c r="AC653" s="51">
        <f>IFERROR(VALUE(MID($C653,1,2)),0)</f>
        <v>80</v>
      </c>
      <c r="AD653" s="44">
        <f>IFERROR(VALUE(MID($C653,4,3)),0)</f>
        <v>630</v>
      </c>
      <c r="AE653" s="51">
        <f>VALUE(RIGHT("00"&amp;AC653,2)&amp;RIGHT("000"&amp;AD653,3))</f>
        <v>80630</v>
      </c>
    </row>
    <row r="654" spans="1:31">
      <c r="A654" s="60" t="str">
        <f>IF(G654&amp;Q654&lt;&gt;"",W654&amp;Q654,"")</f>
        <v>BOXER 004brown</v>
      </c>
      <c r="B654" s="60" t="str">
        <f>IF(C654&lt;&gt;"",LEFT(C654,9),"")</f>
        <v>80-630-14</v>
      </c>
      <c r="C654" s="73" t="s">
        <v>3528</v>
      </c>
      <c r="D654" s="73" t="s">
        <v>3526</v>
      </c>
      <c r="E654" s="73" t="s">
        <v>920</v>
      </c>
      <c r="F654" s="74">
        <v>58</v>
      </c>
      <c r="G654" s="73" t="s">
        <v>3518</v>
      </c>
      <c r="H654" s="73" t="s">
        <v>86</v>
      </c>
      <c r="I654" s="73" t="s">
        <v>1788</v>
      </c>
      <c r="J654" s="73" t="s">
        <v>320</v>
      </c>
      <c r="K654" s="73" t="s">
        <v>382</v>
      </c>
      <c r="L654" s="73" t="s">
        <v>383</v>
      </c>
      <c r="M654" s="73" t="s">
        <v>388</v>
      </c>
      <c r="N654" s="73" t="s">
        <v>44</v>
      </c>
      <c r="O654" s="73" t="s">
        <v>385</v>
      </c>
      <c r="P654" s="73" t="s">
        <v>907</v>
      </c>
      <c r="Q654" s="73" t="s">
        <v>1033</v>
      </c>
      <c r="R654" s="73" t="s">
        <v>86</v>
      </c>
      <c r="V654" s="60" t="str">
        <f>W654&amp;H654</f>
        <v>BOXER 004коричневый</v>
      </c>
      <c r="W654" s="60" t="str">
        <f>_xlfn.LET(_xlpm.TextCell,TEXT(G654,"###"),IF(_xlpm.TextCell&lt;&gt;"",IF(StyleSpaceSplit,IFERROR(IF(FIND(" ",_xlpm.TextCell)&gt;=1,MID(_xlpm.TextCell,1,FIND(" ",_xlpm.TextCell)-1),_xlpm.TextCell),_xlpm.TextCell),_xlpm.TextCell),""))</f>
        <v>BOXER 004</v>
      </c>
      <c r="X654" s="60" t="str">
        <f>IF(A654&lt;&gt;"",IFERROR(IF(FIND(" ",G654)&gt;=1,MID(G654,FIND(" ",G654)+1,LEN(G654)),""),""),"")</f>
        <v>004</v>
      </c>
      <c r="AC654" s="51">
        <f>IFERROR(VALUE(MID($C654,1,2)),0)</f>
        <v>80</v>
      </c>
      <c r="AD654" s="44">
        <f>IFERROR(VALUE(MID($C654,4,3)),0)</f>
        <v>630</v>
      </c>
      <c r="AE654" s="51">
        <f>VALUE(RIGHT("00"&amp;AC654,2)&amp;RIGHT("000"&amp;AD654,3))</f>
        <v>80630</v>
      </c>
    </row>
    <row r="655" spans="1:31">
      <c r="A655" s="60" t="str">
        <f>IF(G655&amp;Q655&lt;&gt;"",W655&amp;Q655,"")</f>
        <v>BOXER 004brown</v>
      </c>
      <c r="B655" s="60" t="str">
        <f>IF(C655&lt;&gt;"",LEFT(C655,9),"")</f>
        <v>80-630-14</v>
      </c>
      <c r="C655" s="73" t="s">
        <v>3529</v>
      </c>
      <c r="D655" s="73" t="s">
        <v>3526</v>
      </c>
      <c r="E655" s="73" t="s">
        <v>910</v>
      </c>
      <c r="F655" s="74">
        <v>59</v>
      </c>
      <c r="G655" s="73" t="s">
        <v>3518</v>
      </c>
      <c r="H655" s="73" t="s">
        <v>86</v>
      </c>
      <c r="I655" s="73" t="s">
        <v>1788</v>
      </c>
      <c r="J655" s="73" t="s">
        <v>320</v>
      </c>
      <c r="K655" s="73" t="s">
        <v>382</v>
      </c>
      <c r="L655" s="73" t="s">
        <v>383</v>
      </c>
      <c r="M655" s="73" t="s">
        <v>388</v>
      </c>
      <c r="N655" s="73" t="s">
        <v>44</v>
      </c>
      <c r="O655" s="73" t="s">
        <v>385</v>
      </c>
      <c r="P655" s="73" t="s">
        <v>907</v>
      </c>
      <c r="Q655" s="73" t="s">
        <v>1033</v>
      </c>
      <c r="R655" s="73" t="s">
        <v>86</v>
      </c>
      <c r="V655" s="60" t="str">
        <f>W655&amp;H655</f>
        <v>BOXER 004коричневый</v>
      </c>
      <c r="W655" s="60" t="str">
        <f>_xlfn.LET(_xlpm.TextCell,TEXT(G655,"###"),IF(_xlpm.TextCell&lt;&gt;"",IF(StyleSpaceSplit,IFERROR(IF(FIND(" ",_xlpm.TextCell)&gt;=1,MID(_xlpm.TextCell,1,FIND(" ",_xlpm.TextCell)-1),_xlpm.TextCell),_xlpm.TextCell),_xlpm.TextCell),""))</f>
        <v>BOXER 004</v>
      </c>
      <c r="X655" s="60" t="str">
        <f>IF(A655&lt;&gt;"",IFERROR(IF(FIND(" ",G655)&gt;=1,MID(G655,FIND(" ",G655)+1,LEN(G655)),""),""),"")</f>
        <v>004</v>
      </c>
      <c r="AC655" s="51">
        <f>IFERROR(VALUE(MID($C655,1,2)),0)</f>
        <v>80</v>
      </c>
      <c r="AD655" s="44">
        <f>IFERROR(VALUE(MID($C655,4,3)),0)</f>
        <v>630</v>
      </c>
      <c r="AE655" s="51">
        <f>VALUE(RIGHT("00"&amp;AC655,2)&amp;RIGHT("000"&amp;AD655,3))</f>
        <v>80630</v>
      </c>
    </row>
    <row r="656" spans="1:31">
      <c r="A656" s="60" t="str">
        <f>IF(G656&amp;Q656&lt;&gt;"",W656&amp;Q656,"")</f>
        <v>BOXER 004brown</v>
      </c>
      <c r="B656" s="60" t="str">
        <f>IF(C656&lt;&gt;"",LEFT(C656,9),"")</f>
        <v>80-630-14</v>
      </c>
      <c r="C656" s="73" t="s">
        <v>3530</v>
      </c>
      <c r="D656" s="73" t="s">
        <v>3526</v>
      </c>
      <c r="E656" s="73" t="s">
        <v>922</v>
      </c>
      <c r="F656" s="74">
        <v>60</v>
      </c>
      <c r="G656" s="73" t="s">
        <v>3518</v>
      </c>
      <c r="H656" s="73" t="s">
        <v>86</v>
      </c>
      <c r="I656" s="73" t="s">
        <v>1788</v>
      </c>
      <c r="J656" s="73" t="s">
        <v>320</v>
      </c>
      <c r="K656" s="73" t="s">
        <v>382</v>
      </c>
      <c r="L656" s="73" t="s">
        <v>383</v>
      </c>
      <c r="M656" s="73" t="s">
        <v>388</v>
      </c>
      <c r="N656" s="73" t="s">
        <v>44</v>
      </c>
      <c r="O656" s="73" t="s">
        <v>385</v>
      </c>
      <c r="P656" s="73" t="s">
        <v>907</v>
      </c>
      <c r="Q656" s="73" t="s">
        <v>1033</v>
      </c>
      <c r="R656" s="73" t="s">
        <v>86</v>
      </c>
      <c r="V656" s="60" t="str">
        <f>W656&amp;H656</f>
        <v>BOXER 004коричневый</v>
      </c>
      <c r="W656" s="60" t="str">
        <f>_xlfn.LET(_xlpm.TextCell,TEXT(G656,"###"),IF(_xlpm.TextCell&lt;&gt;"",IF(StyleSpaceSplit,IFERROR(IF(FIND(" ",_xlpm.TextCell)&gt;=1,MID(_xlpm.TextCell,1,FIND(" ",_xlpm.TextCell)-1),_xlpm.TextCell),_xlpm.TextCell),_xlpm.TextCell),""))</f>
        <v>BOXER 004</v>
      </c>
      <c r="X656" s="60" t="str">
        <f>IF(A656&lt;&gt;"",IFERROR(IF(FIND(" ",G656)&gt;=1,MID(G656,FIND(" ",G656)+1,LEN(G656)),""),""),"")</f>
        <v>004</v>
      </c>
      <c r="AC656" s="51">
        <f>IFERROR(VALUE(MID($C656,1,2)),0)</f>
        <v>80</v>
      </c>
      <c r="AD656" s="44">
        <f>IFERROR(VALUE(MID($C656,4,3)),0)</f>
        <v>630</v>
      </c>
      <c r="AE656" s="51">
        <f>VALUE(RIGHT("00"&amp;AC656,2)&amp;RIGHT("000"&amp;AD656,3))</f>
        <v>80630</v>
      </c>
    </row>
    <row r="657" spans="1:31">
      <c r="A657" s="60" t="str">
        <f>IF(G657&amp;Q657&lt;&gt;"",W657&amp;Q657,"")</f>
        <v>BOXER 004brown</v>
      </c>
      <c r="B657" s="60" t="str">
        <f>IF(C657&lt;&gt;"",LEFT(C657,9),"")</f>
        <v>80-630-14</v>
      </c>
      <c r="C657" s="73" t="s">
        <v>3531</v>
      </c>
      <c r="D657" s="73" t="s">
        <v>3526</v>
      </c>
      <c r="E657" s="73" t="s">
        <v>912</v>
      </c>
      <c r="F657" s="74">
        <v>61</v>
      </c>
      <c r="G657" s="73" t="s">
        <v>3518</v>
      </c>
      <c r="H657" s="73" t="s">
        <v>86</v>
      </c>
      <c r="I657" s="73" t="s">
        <v>1788</v>
      </c>
      <c r="J657" s="73" t="s">
        <v>320</v>
      </c>
      <c r="K657" s="73" t="s">
        <v>382</v>
      </c>
      <c r="L657" s="73" t="s">
        <v>383</v>
      </c>
      <c r="M657" s="73" t="s">
        <v>388</v>
      </c>
      <c r="N657" s="73" t="s">
        <v>44</v>
      </c>
      <c r="O657" s="73" t="s">
        <v>385</v>
      </c>
      <c r="P657" s="73" t="s">
        <v>907</v>
      </c>
      <c r="Q657" s="73" t="s">
        <v>1033</v>
      </c>
      <c r="R657" s="73" t="s">
        <v>86</v>
      </c>
      <c r="V657" s="60" t="str">
        <f>W657&amp;H657</f>
        <v>BOXER 004коричневый</v>
      </c>
      <c r="W657" s="60" t="str">
        <f>_xlfn.LET(_xlpm.TextCell,TEXT(G657,"###"),IF(_xlpm.TextCell&lt;&gt;"",IF(StyleSpaceSplit,IFERROR(IF(FIND(" ",_xlpm.TextCell)&gt;=1,MID(_xlpm.TextCell,1,FIND(" ",_xlpm.TextCell)-1),_xlpm.TextCell),_xlpm.TextCell),_xlpm.TextCell),""))</f>
        <v>BOXER 004</v>
      </c>
      <c r="X657" s="60" t="str">
        <f>IF(A657&lt;&gt;"",IFERROR(IF(FIND(" ",G657)&gt;=1,MID(G657,FIND(" ",G657)+1,LEN(G657)),""),""),"")</f>
        <v>004</v>
      </c>
      <c r="AC657" s="51">
        <f>IFERROR(VALUE(MID($C657,1,2)),0)</f>
        <v>80</v>
      </c>
      <c r="AD657" s="44">
        <f>IFERROR(VALUE(MID($C657,4,3)),0)</f>
        <v>630</v>
      </c>
      <c r="AE657" s="51">
        <f>VALUE(RIGHT("00"&amp;AC657,2)&amp;RIGHT("000"&amp;AD657,3))</f>
        <v>80630</v>
      </c>
    </row>
    <row r="658" spans="1:31">
      <c r="A658" s="60" t="str">
        <f>IF(G658&amp;Q658&lt;&gt;"",W658&amp;Q658,"")</f>
        <v>BOXER 004brown</v>
      </c>
      <c r="B658" s="60" t="str">
        <f>IF(C658&lt;&gt;"",LEFT(C658,9),"")</f>
        <v>80-630-14</v>
      </c>
      <c r="C658" s="73" t="s">
        <v>3532</v>
      </c>
      <c r="D658" s="73" t="s">
        <v>3526</v>
      </c>
      <c r="E658" s="73" t="s">
        <v>956</v>
      </c>
      <c r="F658" s="74">
        <v>55</v>
      </c>
      <c r="G658" s="73" t="s">
        <v>3518</v>
      </c>
      <c r="H658" s="73" t="s">
        <v>86</v>
      </c>
      <c r="I658" s="73" t="s">
        <v>1788</v>
      </c>
      <c r="J658" s="73" t="s">
        <v>320</v>
      </c>
      <c r="K658" s="73" t="s">
        <v>382</v>
      </c>
      <c r="L658" s="73" t="s">
        <v>383</v>
      </c>
      <c r="M658" s="73" t="s">
        <v>388</v>
      </c>
      <c r="N658" s="73" t="s">
        <v>44</v>
      </c>
      <c r="O658" s="73" t="s">
        <v>385</v>
      </c>
      <c r="P658" s="73" t="s">
        <v>907</v>
      </c>
      <c r="Q658" s="73" t="s">
        <v>1033</v>
      </c>
      <c r="R658" s="73" t="s">
        <v>86</v>
      </c>
      <c r="V658" s="60" t="str">
        <f>W658&amp;H658</f>
        <v>BOXER 004коричневый</v>
      </c>
      <c r="W658" s="60" t="str">
        <f>_xlfn.LET(_xlpm.TextCell,TEXT(G658,"###"),IF(_xlpm.TextCell&lt;&gt;"",IF(StyleSpaceSplit,IFERROR(IF(FIND(" ",_xlpm.TextCell)&gt;=1,MID(_xlpm.TextCell,1,FIND(" ",_xlpm.TextCell)-1),_xlpm.TextCell),_xlpm.TextCell),_xlpm.TextCell),""))</f>
        <v>BOXER 004</v>
      </c>
      <c r="X658" s="60" t="str">
        <f>IF(A658&lt;&gt;"",IFERROR(IF(FIND(" ",G658)&gt;=1,MID(G658,FIND(" ",G658)+1,LEN(G658)),""),""),"")</f>
        <v>004</v>
      </c>
      <c r="AC658" s="51">
        <f>IFERROR(VALUE(MID($C658,1,2)),0)</f>
        <v>80</v>
      </c>
      <c r="AD658" s="44">
        <f>IFERROR(VALUE(MID($C658,4,3)),0)</f>
        <v>630</v>
      </c>
      <c r="AE658" s="51">
        <f>VALUE(RIGHT("00"&amp;AC658,2)&amp;RIGHT("000"&amp;AD658,3))</f>
        <v>80630</v>
      </c>
    </row>
    <row r="659" spans="1:31">
      <c r="A659" s="60" t="str">
        <f>IF(G659&amp;Q659&lt;&gt;"",W659&amp;Q659,"")</f>
        <v>BOXER 004blue</v>
      </c>
      <c r="B659" s="60" t="str">
        <f>IF(C659&lt;&gt;"",LEFT(C659,9),"")</f>
        <v>80-630-06</v>
      </c>
      <c r="C659" s="73" t="s">
        <v>3516</v>
      </c>
      <c r="D659" s="73" t="s">
        <v>3517</v>
      </c>
      <c r="E659" s="73" t="s">
        <v>956</v>
      </c>
      <c r="F659" s="74">
        <v>55</v>
      </c>
      <c r="G659" s="73" t="s">
        <v>3518</v>
      </c>
      <c r="H659" s="73" t="s">
        <v>71</v>
      </c>
      <c r="I659" s="73" t="s">
        <v>1788</v>
      </c>
      <c r="J659" s="73" t="s">
        <v>320</v>
      </c>
      <c r="K659" s="73" t="s">
        <v>382</v>
      </c>
      <c r="L659" s="73" t="s">
        <v>383</v>
      </c>
      <c r="M659" s="73" t="s">
        <v>388</v>
      </c>
      <c r="N659" s="73" t="s">
        <v>44</v>
      </c>
      <c r="O659" s="73" t="s">
        <v>385</v>
      </c>
      <c r="P659" s="73" t="s">
        <v>907</v>
      </c>
      <c r="Q659" s="73" t="s">
        <v>932</v>
      </c>
      <c r="R659" s="73" t="s">
        <v>71</v>
      </c>
      <c r="V659" s="60" t="str">
        <f>W659&amp;H659</f>
        <v>BOXER 004синий</v>
      </c>
      <c r="W659" s="60" t="str">
        <f>_xlfn.LET(_xlpm.TextCell,TEXT(G659,"###"),IF(_xlpm.TextCell&lt;&gt;"",IF(StyleSpaceSplit,IFERROR(IF(FIND(" ",_xlpm.TextCell)&gt;=1,MID(_xlpm.TextCell,1,FIND(" ",_xlpm.TextCell)-1),_xlpm.TextCell),_xlpm.TextCell),_xlpm.TextCell),""))</f>
        <v>BOXER 004</v>
      </c>
      <c r="X659" s="60" t="str">
        <f>IF(A659&lt;&gt;"",IFERROR(IF(FIND(" ",G659)&gt;=1,MID(G659,FIND(" ",G659)+1,LEN(G659)),""),""),"")</f>
        <v>004</v>
      </c>
      <c r="AC659" s="51">
        <f>IFERROR(VALUE(MID($C659,1,2)),0)</f>
        <v>80</v>
      </c>
      <c r="AD659" s="44">
        <f>IFERROR(VALUE(MID($C659,4,3)),0)</f>
        <v>630</v>
      </c>
      <c r="AE659" s="51">
        <f>VALUE(RIGHT("00"&amp;AC659,2)&amp;RIGHT("000"&amp;AD659,3))</f>
        <v>80630</v>
      </c>
    </row>
    <row r="660" spans="1:31">
      <c r="A660" s="60" t="str">
        <f>IF(G660&amp;Q660&lt;&gt;"",W660&amp;Q660,"")</f>
        <v>BOXER 004blue</v>
      </c>
      <c r="B660" s="60" t="str">
        <f>IF(C660&lt;&gt;"",LEFT(C660,9),"")</f>
        <v>80-630-06</v>
      </c>
      <c r="C660" s="73" t="s">
        <v>3519</v>
      </c>
      <c r="D660" s="73" t="s">
        <v>3517</v>
      </c>
      <c r="E660" s="73" t="s">
        <v>915</v>
      </c>
      <c r="F660" s="74">
        <v>56</v>
      </c>
      <c r="G660" s="73" t="s">
        <v>3518</v>
      </c>
      <c r="H660" s="73" t="s">
        <v>71</v>
      </c>
      <c r="I660" s="73" t="s">
        <v>1788</v>
      </c>
      <c r="J660" s="73" t="s">
        <v>320</v>
      </c>
      <c r="K660" s="73" t="s">
        <v>382</v>
      </c>
      <c r="L660" s="73" t="s">
        <v>383</v>
      </c>
      <c r="M660" s="73" t="s">
        <v>388</v>
      </c>
      <c r="N660" s="73" t="s">
        <v>44</v>
      </c>
      <c r="O660" s="73" t="s">
        <v>385</v>
      </c>
      <c r="P660" s="73" t="s">
        <v>907</v>
      </c>
      <c r="Q660" s="73" t="s">
        <v>932</v>
      </c>
      <c r="R660" s="73" t="s">
        <v>71</v>
      </c>
      <c r="V660" s="60" t="str">
        <f>W660&amp;H660</f>
        <v>BOXER 004синий</v>
      </c>
      <c r="W660" s="60" t="str">
        <f>_xlfn.LET(_xlpm.TextCell,TEXT(G660,"###"),IF(_xlpm.TextCell&lt;&gt;"",IF(StyleSpaceSplit,IFERROR(IF(FIND(" ",_xlpm.TextCell)&gt;=1,MID(_xlpm.TextCell,1,FIND(" ",_xlpm.TextCell)-1),_xlpm.TextCell),_xlpm.TextCell),_xlpm.TextCell),""))</f>
        <v>BOXER 004</v>
      </c>
      <c r="X660" s="60" t="str">
        <f>IF(A660&lt;&gt;"",IFERROR(IF(FIND(" ",G660)&gt;=1,MID(G660,FIND(" ",G660)+1,LEN(G660)),""),""),"")</f>
        <v>004</v>
      </c>
      <c r="AC660" s="51">
        <f>IFERROR(VALUE(MID($C660,1,2)),0)</f>
        <v>80</v>
      </c>
      <c r="AD660" s="44">
        <f>IFERROR(VALUE(MID($C660,4,3)),0)</f>
        <v>630</v>
      </c>
      <c r="AE660" s="51">
        <f>VALUE(RIGHT("00"&amp;AC660,2)&amp;RIGHT("000"&amp;AD660,3))</f>
        <v>80630</v>
      </c>
    </row>
    <row r="661" spans="1:31">
      <c r="A661" s="60" t="str">
        <f>IF(G661&amp;Q661&lt;&gt;"",W661&amp;Q661,"")</f>
        <v>BOXER 004blue</v>
      </c>
      <c r="B661" s="60" t="str">
        <f>IF(C661&lt;&gt;"",LEFT(C661,9),"")</f>
        <v>80-630-06</v>
      </c>
      <c r="C661" s="73" t="s">
        <v>3520</v>
      </c>
      <c r="D661" s="73" t="s">
        <v>3517</v>
      </c>
      <c r="E661" s="73" t="s">
        <v>904</v>
      </c>
      <c r="F661" s="74">
        <v>57</v>
      </c>
      <c r="G661" s="73" t="s">
        <v>3518</v>
      </c>
      <c r="H661" s="73" t="s">
        <v>71</v>
      </c>
      <c r="I661" s="73" t="s">
        <v>1788</v>
      </c>
      <c r="J661" s="73" t="s">
        <v>320</v>
      </c>
      <c r="K661" s="73" t="s">
        <v>382</v>
      </c>
      <c r="L661" s="73" t="s">
        <v>383</v>
      </c>
      <c r="M661" s="73" t="s">
        <v>388</v>
      </c>
      <c r="N661" s="73" t="s">
        <v>44</v>
      </c>
      <c r="O661" s="73" t="s">
        <v>385</v>
      </c>
      <c r="P661" s="73" t="s">
        <v>907</v>
      </c>
      <c r="Q661" s="73" t="s">
        <v>932</v>
      </c>
      <c r="R661" s="73" t="s">
        <v>71</v>
      </c>
      <c r="V661" s="60" t="str">
        <f>W661&amp;H661</f>
        <v>BOXER 004синий</v>
      </c>
      <c r="W661" s="60" t="str">
        <f>_xlfn.LET(_xlpm.TextCell,TEXT(G661,"###"),IF(_xlpm.TextCell&lt;&gt;"",IF(StyleSpaceSplit,IFERROR(IF(FIND(" ",_xlpm.TextCell)&gt;=1,MID(_xlpm.TextCell,1,FIND(" ",_xlpm.TextCell)-1),_xlpm.TextCell),_xlpm.TextCell),_xlpm.TextCell),""))</f>
        <v>BOXER 004</v>
      </c>
      <c r="X661" s="60" t="str">
        <f>IF(A661&lt;&gt;"",IFERROR(IF(FIND(" ",G661)&gt;=1,MID(G661,FIND(" ",G661)+1,LEN(G661)),""),""),"")</f>
        <v>004</v>
      </c>
      <c r="AC661" s="51">
        <f>IFERROR(VALUE(MID($C661,1,2)),0)</f>
        <v>80</v>
      </c>
      <c r="AD661" s="44">
        <f>IFERROR(VALUE(MID($C661,4,3)),0)</f>
        <v>630</v>
      </c>
      <c r="AE661" s="51">
        <f>VALUE(RIGHT("00"&amp;AC661,2)&amp;RIGHT("000"&amp;AD661,3))</f>
        <v>80630</v>
      </c>
    </row>
    <row r="662" spans="1:31">
      <c r="A662" s="60" t="str">
        <f>IF(G662&amp;Q662&lt;&gt;"",W662&amp;Q662,"")</f>
        <v>BOXER 004blue</v>
      </c>
      <c r="B662" s="60" t="str">
        <f>IF(C662&lt;&gt;"",LEFT(C662,9),"")</f>
        <v>80-630-06</v>
      </c>
      <c r="C662" s="73" t="s">
        <v>3521</v>
      </c>
      <c r="D662" s="73" t="s">
        <v>3517</v>
      </c>
      <c r="E662" s="73" t="s">
        <v>920</v>
      </c>
      <c r="F662" s="74">
        <v>58</v>
      </c>
      <c r="G662" s="73" t="s">
        <v>3518</v>
      </c>
      <c r="H662" s="73" t="s">
        <v>71</v>
      </c>
      <c r="I662" s="73" t="s">
        <v>1788</v>
      </c>
      <c r="J662" s="73" t="s">
        <v>320</v>
      </c>
      <c r="K662" s="73" t="s">
        <v>382</v>
      </c>
      <c r="L662" s="73" t="s">
        <v>383</v>
      </c>
      <c r="M662" s="73" t="s">
        <v>388</v>
      </c>
      <c r="N662" s="73" t="s">
        <v>44</v>
      </c>
      <c r="O662" s="73" t="s">
        <v>385</v>
      </c>
      <c r="P662" s="73" t="s">
        <v>907</v>
      </c>
      <c r="Q662" s="73" t="s">
        <v>932</v>
      </c>
      <c r="R662" s="73" t="s">
        <v>71</v>
      </c>
      <c r="V662" s="60" t="str">
        <f>W662&amp;H662</f>
        <v>BOXER 004синий</v>
      </c>
      <c r="W662" s="60" t="str">
        <f>_xlfn.LET(_xlpm.TextCell,TEXT(G662,"###"),IF(_xlpm.TextCell&lt;&gt;"",IF(StyleSpaceSplit,IFERROR(IF(FIND(" ",_xlpm.TextCell)&gt;=1,MID(_xlpm.TextCell,1,FIND(" ",_xlpm.TextCell)-1),_xlpm.TextCell),_xlpm.TextCell),_xlpm.TextCell),""))</f>
        <v>BOXER 004</v>
      </c>
      <c r="X662" s="60" t="str">
        <f>IF(A662&lt;&gt;"",IFERROR(IF(FIND(" ",G662)&gt;=1,MID(G662,FIND(" ",G662)+1,LEN(G662)),""),""),"")</f>
        <v>004</v>
      </c>
      <c r="AC662" s="51">
        <f>IFERROR(VALUE(MID($C662,1,2)),0)</f>
        <v>80</v>
      </c>
      <c r="AD662" s="44">
        <f>IFERROR(VALUE(MID($C662,4,3)),0)</f>
        <v>630</v>
      </c>
      <c r="AE662" s="51">
        <f>VALUE(RIGHT("00"&amp;AC662,2)&amp;RIGHT("000"&amp;AD662,3))</f>
        <v>80630</v>
      </c>
    </row>
    <row r="663" spans="1:31">
      <c r="A663" s="60" t="str">
        <f>IF(G663&amp;Q663&lt;&gt;"",W663&amp;Q663,"")</f>
        <v>BOXER 004blue</v>
      </c>
      <c r="B663" s="60" t="str">
        <f>IF(C663&lt;&gt;"",LEFT(C663,9),"")</f>
        <v>80-630-06</v>
      </c>
      <c r="C663" s="73" t="s">
        <v>3522</v>
      </c>
      <c r="D663" s="73" t="s">
        <v>3517</v>
      </c>
      <c r="E663" s="73" t="s">
        <v>910</v>
      </c>
      <c r="F663" s="74">
        <v>59</v>
      </c>
      <c r="G663" s="73" t="s">
        <v>3518</v>
      </c>
      <c r="H663" s="73" t="s">
        <v>71</v>
      </c>
      <c r="I663" s="73" t="s">
        <v>1788</v>
      </c>
      <c r="J663" s="73" t="s">
        <v>320</v>
      </c>
      <c r="K663" s="73" t="s">
        <v>382</v>
      </c>
      <c r="L663" s="73" t="s">
        <v>383</v>
      </c>
      <c r="M663" s="73" t="s">
        <v>388</v>
      </c>
      <c r="N663" s="73" t="s">
        <v>44</v>
      </c>
      <c r="O663" s="73" t="s">
        <v>385</v>
      </c>
      <c r="P663" s="73" t="s">
        <v>907</v>
      </c>
      <c r="Q663" s="73" t="s">
        <v>932</v>
      </c>
      <c r="R663" s="73" t="s">
        <v>71</v>
      </c>
      <c r="V663" s="60" t="str">
        <f>W663&amp;H663</f>
        <v>BOXER 004синий</v>
      </c>
      <c r="W663" s="60" t="str">
        <f>_xlfn.LET(_xlpm.TextCell,TEXT(G663,"###"),IF(_xlpm.TextCell&lt;&gt;"",IF(StyleSpaceSplit,IFERROR(IF(FIND(" ",_xlpm.TextCell)&gt;=1,MID(_xlpm.TextCell,1,FIND(" ",_xlpm.TextCell)-1),_xlpm.TextCell),_xlpm.TextCell),_xlpm.TextCell),""))</f>
        <v>BOXER 004</v>
      </c>
      <c r="X663" s="60" t="str">
        <f>IF(A663&lt;&gt;"",IFERROR(IF(FIND(" ",G663)&gt;=1,MID(G663,FIND(" ",G663)+1,LEN(G663)),""),""),"")</f>
        <v>004</v>
      </c>
      <c r="AC663" s="51">
        <f>IFERROR(VALUE(MID($C663,1,2)),0)</f>
        <v>80</v>
      </c>
      <c r="AD663" s="44">
        <f>IFERROR(VALUE(MID($C663,4,3)),0)</f>
        <v>630</v>
      </c>
      <c r="AE663" s="51">
        <f>VALUE(RIGHT("00"&amp;AC663,2)&amp;RIGHT("000"&amp;AD663,3))</f>
        <v>80630</v>
      </c>
    </row>
    <row r="664" spans="1:31">
      <c r="A664" s="60" t="str">
        <f>IF(G664&amp;Q664&lt;&gt;"",W664&amp;Q664,"")</f>
        <v>BOXER 004blue</v>
      </c>
      <c r="B664" s="60" t="str">
        <f>IF(C664&lt;&gt;"",LEFT(C664,9),"")</f>
        <v>80-630-06</v>
      </c>
      <c r="C664" s="73" t="s">
        <v>3523</v>
      </c>
      <c r="D664" s="73" t="s">
        <v>3517</v>
      </c>
      <c r="E664" s="73" t="s">
        <v>922</v>
      </c>
      <c r="F664" s="74">
        <v>60</v>
      </c>
      <c r="G664" s="73" t="s">
        <v>3518</v>
      </c>
      <c r="H664" s="73" t="s">
        <v>71</v>
      </c>
      <c r="I664" s="73" t="s">
        <v>1788</v>
      </c>
      <c r="J664" s="73" t="s">
        <v>320</v>
      </c>
      <c r="K664" s="73" t="s">
        <v>382</v>
      </c>
      <c r="L664" s="73" t="s">
        <v>383</v>
      </c>
      <c r="M664" s="73" t="s">
        <v>388</v>
      </c>
      <c r="N664" s="73" t="s">
        <v>44</v>
      </c>
      <c r="O664" s="73" t="s">
        <v>385</v>
      </c>
      <c r="P664" s="73" t="s">
        <v>907</v>
      </c>
      <c r="Q664" s="73" t="s">
        <v>932</v>
      </c>
      <c r="R664" s="73" t="s">
        <v>71</v>
      </c>
      <c r="V664" s="60" t="str">
        <f>W664&amp;H664</f>
        <v>BOXER 004синий</v>
      </c>
      <c r="W664" s="60" t="str">
        <f>_xlfn.LET(_xlpm.TextCell,TEXT(G664,"###"),IF(_xlpm.TextCell&lt;&gt;"",IF(StyleSpaceSplit,IFERROR(IF(FIND(" ",_xlpm.TextCell)&gt;=1,MID(_xlpm.TextCell,1,FIND(" ",_xlpm.TextCell)-1),_xlpm.TextCell),_xlpm.TextCell),_xlpm.TextCell),""))</f>
        <v>BOXER 004</v>
      </c>
      <c r="X664" s="60" t="str">
        <f>IF(A664&lt;&gt;"",IFERROR(IF(FIND(" ",G664)&gt;=1,MID(G664,FIND(" ",G664)+1,LEN(G664)),""),""),"")</f>
        <v>004</v>
      </c>
      <c r="AC664" s="51">
        <f>IFERROR(VALUE(MID($C664,1,2)),0)</f>
        <v>80</v>
      </c>
      <c r="AD664" s="44">
        <f>IFERROR(VALUE(MID($C664,4,3)),0)</f>
        <v>630</v>
      </c>
      <c r="AE664" s="51">
        <f>VALUE(RIGHT("00"&amp;AC664,2)&amp;RIGHT("000"&amp;AD664,3))</f>
        <v>80630</v>
      </c>
    </row>
    <row r="665" spans="1:31">
      <c r="A665" s="60" t="str">
        <f>IF(G665&amp;Q665&lt;&gt;"",W665&amp;Q665,"")</f>
        <v>BOXER 004blue</v>
      </c>
      <c r="B665" s="60" t="str">
        <f>IF(C665&lt;&gt;"",LEFT(C665,9),"")</f>
        <v>80-630-06</v>
      </c>
      <c r="C665" s="73" t="s">
        <v>3524</v>
      </c>
      <c r="D665" s="73" t="s">
        <v>3517</v>
      </c>
      <c r="E665" s="73" t="s">
        <v>912</v>
      </c>
      <c r="F665" s="74">
        <v>61</v>
      </c>
      <c r="G665" s="73" t="s">
        <v>3518</v>
      </c>
      <c r="H665" s="73" t="s">
        <v>71</v>
      </c>
      <c r="I665" s="73" t="s">
        <v>1788</v>
      </c>
      <c r="J665" s="73" t="s">
        <v>320</v>
      </c>
      <c r="K665" s="73" t="s">
        <v>382</v>
      </c>
      <c r="L665" s="73" t="s">
        <v>383</v>
      </c>
      <c r="M665" s="73" t="s">
        <v>388</v>
      </c>
      <c r="N665" s="73" t="s">
        <v>44</v>
      </c>
      <c r="O665" s="73" t="s">
        <v>385</v>
      </c>
      <c r="P665" s="73" t="s">
        <v>907</v>
      </c>
      <c r="Q665" s="73" t="s">
        <v>932</v>
      </c>
      <c r="R665" s="73" t="s">
        <v>71</v>
      </c>
      <c r="V665" s="60" t="str">
        <f>W665&amp;H665</f>
        <v>BOXER 004синий</v>
      </c>
      <c r="W665" s="60" t="str">
        <f>_xlfn.LET(_xlpm.TextCell,TEXT(G665,"###"),IF(_xlpm.TextCell&lt;&gt;"",IF(StyleSpaceSplit,IFERROR(IF(FIND(" ",_xlpm.TextCell)&gt;=1,MID(_xlpm.TextCell,1,FIND(" ",_xlpm.TextCell)-1),_xlpm.TextCell),_xlpm.TextCell),_xlpm.TextCell),""))</f>
        <v>BOXER 004</v>
      </c>
      <c r="X665" s="60" t="str">
        <f>IF(A665&lt;&gt;"",IFERROR(IF(FIND(" ",G665)&gt;=1,MID(G665,FIND(" ",G665)+1,LEN(G665)),""),""),"")</f>
        <v>004</v>
      </c>
      <c r="AC665" s="51">
        <f>IFERROR(VALUE(MID($C665,1,2)),0)</f>
        <v>80</v>
      </c>
      <c r="AD665" s="44">
        <f>IFERROR(VALUE(MID($C665,4,3)),0)</f>
        <v>630</v>
      </c>
      <c r="AE665" s="51">
        <f>VALUE(RIGHT("00"&amp;AC665,2)&amp;RIGHT("000"&amp;AD665,3))</f>
        <v>80630</v>
      </c>
    </row>
    <row r="666" spans="1:31">
      <c r="A666" s="60" t="str">
        <f>IF(G666&amp;Q666&lt;&gt;"",W666&amp;Q666,"")</f>
        <v>BOXER 005navy</v>
      </c>
      <c r="B666" s="60" t="str">
        <f>IF(C666&lt;&gt;"",LEFT(C666,9),"")</f>
        <v>80-680-16</v>
      </c>
      <c r="C666" s="73" t="s">
        <v>3959</v>
      </c>
      <c r="D666" s="73" t="s">
        <v>3960</v>
      </c>
      <c r="E666" s="73" t="s">
        <v>920</v>
      </c>
      <c r="F666" s="74">
        <v>58</v>
      </c>
      <c r="G666" s="73" t="s">
        <v>3961</v>
      </c>
      <c r="H666" s="73" t="s">
        <v>55</v>
      </c>
      <c r="I666" s="73" t="s">
        <v>3940</v>
      </c>
      <c r="J666" s="73" t="s">
        <v>320</v>
      </c>
      <c r="K666" s="73" t="s">
        <v>382</v>
      </c>
      <c r="L666" s="73" t="s">
        <v>383</v>
      </c>
      <c r="M666" s="73" t="s">
        <v>384</v>
      </c>
      <c r="N666" s="73" t="s">
        <v>43</v>
      </c>
      <c r="O666" s="73" t="s">
        <v>385</v>
      </c>
      <c r="P666" s="73" t="s">
        <v>907</v>
      </c>
      <c r="Q666" s="73" t="s">
        <v>1003</v>
      </c>
      <c r="R666" s="73" t="s">
        <v>71</v>
      </c>
      <c r="V666" s="60" t="str">
        <f>W666&amp;H666</f>
        <v>BOXER 005темно-синий</v>
      </c>
      <c r="W666" s="60" t="str">
        <f>_xlfn.LET(_xlpm.TextCell,TEXT(G666,"###"),IF(_xlpm.TextCell&lt;&gt;"",IF(StyleSpaceSplit,IFERROR(IF(FIND(" ",_xlpm.TextCell)&gt;=1,MID(_xlpm.TextCell,1,FIND(" ",_xlpm.TextCell)-1),_xlpm.TextCell),_xlpm.TextCell),_xlpm.TextCell),""))</f>
        <v>BOXER 005</v>
      </c>
      <c r="X666" s="60" t="str">
        <f>IF(A666&lt;&gt;"",IFERROR(IF(FIND(" ",G666)&gt;=1,MID(G666,FIND(" ",G666)+1,LEN(G666)),""),""),"")</f>
        <v>005</v>
      </c>
      <c r="AC666" s="51">
        <f>IFERROR(VALUE(MID($C666,1,2)),0)</f>
        <v>80</v>
      </c>
      <c r="AD666" s="44">
        <f>IFERROR(VALUE(MID($C666,4,3)),0)</f>
        <v>680</v>
      </c>
      <c r="AE666" s="51">
        <f>VALUE(RIGHT("00"&amp;AC666,2)&amp;RIGHT("000"&amp;AD666,3))</f>
        <v>80680</v>
      </c>
    </row>
    <row r="667" spans="1:31">
      <c r="A667" s="60" t="str">
        <f>IF(G667&amp;Q667&lt;&gt;"",W667&amp;Q667,"")</f>
        <v>BOXER 005navy</v>
      </c>
      <c r="B667" s="60" t="str">
        <f>IF(C667&lt;&gt;"",LEFT(C667,9),"")</f>
        <v>80-680-16</v>
      </c>
      <c r="C667" s="73" t="s">
        <v>3962</v>
      </c>
      <c r="D667" s="73" t="s">
        <v>3960</v>
      </c>
      <c r="E667" s="73" t="s">
        <v>956</v>
      </c>
      <c r="F667" s="74">
        <v>55</v>
      </c>
      <c r="G667" s="73" t="s">
        <v>3961</v>
      </c>
      <c r="H667" s="73" t="s">
        <v>55</v>
      </c>
      <c r="I667" s="73" t="s">
        <v>3940</v>
      </c>
      <c r="J667" s="73" t="s">
        <v>320</v>
      </c>
      <c r="K667" s="73" t="s">
        <v>382</v>
      </c>
      <c r="L667" s="73" t="s">
        <v>383</v>
      </c>
      <c r="M667" s="73" t="s">
        <v>384</v>
      </c>
      <c r="N667" s="73" t="s">
        <v>43</v>
      </c>
      <c r="O667" s="73" t="s">
        <v>385</v>
      </c>
      <c r="P667" s="73" t="s">
        <v>907</v>
      </c>
      <c r="Q667" s="73" t="s">
        <v>1003</v>
      </c>
      <c r="R667" s="73" t="s">
        <v>71</v>
      </c>
      <c r="V667" s="60" t="str">
        <f>W667&amp;H667</f>
        <v>BOXER 005темно-синий</v>
      </c>
      <c r="W667" s="60" t="str">
        <f>_xlfn.LET(_xlpm.TextCell,TEXT(G667,"###"),IF(_xlpm.TextCell&lt;&gt;"",IF(StyleSpaceSplit,IFERROR(IF(FIND(" ",_xlpm.TextCell)&gt;=1,MID(_xlpm.TextCell,1,FIND(" ",_xlpm.TextCell)-1),_xlpm.TextCell),_xlpm.TextCell),_xlpm.TextCell),""))</f>
        <v>BOXER 005</v>
      </c>
      <c r="X667" s="60" t="str">
        <f>IF(A667&lt;&gt;"",IFERROR(IF(FIND(" ",G667)&gt;=1,MID(G667,FIND(" ",G667)+1,LEN(G667)),""),""),"")</f>
        <v>005</v>
      </c>
      <c r="AC667" s="51">
        <f>IFERROR(VALUE(MID($C667,1,2)),0)</f>
        <v>80</v>
      </c>
      <c r="AD667" s="44">
        <f>IFERROR(VALUE(MID($C667,4,3)),0)</f>
        <v>680</v>
      </c>
      <c r="AE667" s="51">
        <f>VALUE(RIGHT("00"&amp;AC667,2)&amp;RIGHT("000"&amp;AD667,3))</f>
        <v>80680</v>
      </c>
    </row>
    <row r="668" spans="1:31">
      <c r="A668" s="60" t="str">
        <f>IF(G668&amp;Q668&lt;&gt;"",W668&amp;Q668,"")</f>
        <v>BOXER 005navy</v>
      </c>
      <c r="B668" s="60" t="str">
        <f>IF(C668&lt;&gt;"",LEFT(C668,9),"")</f>
        <v>80-680-16</v>
      </c>
      <c r="C668" s="73" t="s">
        <v>3963</v>
      </c>
      <c r="D668" s="73" t="s">
        <v>3960</v>
      </c>
      <c r="E668" s="73" t="s">
        <v>915</v>
      </c>
      <c r="F668" s="74">
        <v>56</v>
      </c>
      <c r="G668" s="73" t="s">
        <v>3961</v>
      </c>
      <c r="H668" s="73" t="s">
        <v>55</v>
      </c>
      <c r="I668" s="73" t="s">
        <v>3940</v>
      </c>
      <c r="J668" s="73" t="s">
        <v>320</v>
      </c>
      <c r="K668" s="73" t="s">
        <v>382</v>
      </c>
      <c r="L668" s="73" t="s">
        <v>383</v>
      </c>
      <c r="M668" s="73" t="s">
        <v>384</v>
      </c>
      <c r="N668" s="73" t="s">
        <v>43</v>
      </c>
      <c r="O668" s="73" t="s">
        <v>385</v>
      </c>
      <c r="P668" s="73" t="s">
        <v>907</v>
      </c>
      <c r="Q668" s="73" t="s">
        <v>1003</v>
      </c>
      <c r="R668" s="73" t="s">
        <v>71</v>
      </c>
      <c r="V668" s="60" t="str">
        <f>W668&amp;H668</f>
        <v>BOXER 005темно-синий</v>
      </c>
      <c r="W668" s="60" t="str">
        <f>_xlfn.LET(_xlpm.TextCell,TEXT(G668,"###"),IF(_xlpm.TextCell&lt;&gt;"",IF(StyleSpaceSplit,IFERROR(IF(FIND(" ",_xlpm.TextCell)&gt;=1,MID(_xlpm.TextCell,1,FIND(" ",_xlpm.TextCell)-1),_xlpm.TextCell),_xlpm.TextCell),_xlpm.TextCell),""))</f>
        <v>BOXER 005</v>
      </c>
      <c r="X668" s="60" t="str">
        <f>IF(A668&lt;&gt;"",IFERROR(IF(FIND(" ",G668)&gt;=1,MID(G668,FIND(" ",G668)+1,LEN(G668)),""),""),"")</f>
        <v>005</v>
      </c>
      <c r="AC668" s="51">
        <f>IFERROR(VALUE(MID($C668,1,2)),0)</f>
        <v>80</v>
      </c>
      <c r="AD668" s="44">
        <f>IFERROR(VALUE(MID($C668,4,3)),0)</f>
        <v>680</v>
      </c>
      <c r="AE668" s="51">
        <f>VALUE(RIGHT("00"&amp;AC668,2)&amp;RIGHT("000"&amp;AD668,3))</f>
        <v>80680</v>
      </c>
    </row>
    <row r="669" spans="1:31">
      <c r="A669" s="60" t="str">
        <f>IF(G669&amp;Q669&lt;&gt;"",W669&amp;Q669,"")</f>
        <v>BOXER 005navy</v>
      </c>
      <c r="B669" s="60" t="str">
        <f>IF(C669&lt;&gt;"",LEFT(C669,9),"")</f>
        <v>80-680-16</v>
      </c>
      <c r="C669" s="73" t="s">
        <v>3964</v>
      </c>
      <c r="D669" s="73" t="s">
        <v>3960</v>
      </c>
      <c r="E669" s="73" t="s">
        <v>904</v>
      </c>
      <c r="F669" s="74">
        <v>57</v>
      </c>
      <c r="G669" s="73" t="s">
        <v>3961</v>
      </c>
      <c r="H669" s="73" t="s">
        <v>55</v>
      </c>
      <c r="I669" s="73" t="s">
        <v>3940</v>
      </c>
      <c r="J669" s="73" t="s">
        <v>320</v>
      </c>
      <c r="K669" s="73" t="s">
        <v>382</v>
      </c>
      <c r="L669" s="73" t="s">
        <v>383</v>
      </c>
      <c r="M669" s="73" t="s">
        <v>384</v>
      </c>
      <c r="N669" s="73" t="s">
        <v>43</v>
      </c>
      <c r="O669" s="73" t="s">
        <v>385</v>
      </c>
      <c r="P669" s="73" t="s">
        <v>907</v>
      </c>
      <c r="Q669" s="73" t="s">
        <v>1003</v>
      </c>
      <c r="R669" s="73" t="s">
        <v>71</v>
      </c>
      <c r="V669" s="60" t="str">
        <f>W669&amp;H669</f>
        <v>BOXER 005темно-синий</v>
      </c>
      <c r="W669" s="60" t="str">
        <f>_xlfn.LET(_xlpm.TextCell,TEXT(G669,"###"),IF(_xlpm.TextCell&lt;&gt;"",IF(StyleSpaceSplit,IFERROR(IF(FIND(" ",_xlpm.TextCell)&gt;=1,MID(_xlpm.TextCell,1,FIND(" ",_xlpm.TextCell)-1),_xlpm.TextCell),_xlpm.TextCell),_xlpm.TextCell),""))</f>
        <v>BOXER 005</v>
      </c>
      <c r="X669" s="60" t="str">
        <f>IF(A669&lt;&gt;"",IFERROR(IF(FIND(" ",G669)&gt;=1,MID(G669,FIND(" ",G669)+1,LEN(G669)),""),""),"")</f>
        <v>005</v>
      </c>
      <c r="AC669" s="51">
        <f>IFERROR(VALUE(MID($C669,1,2)),0)</f>
        <v>80</v>
      </c>
      <c r="AD669" s="44">
        <f>IFERROR(VALUE(MID($C669,4,3)),0)</f>
        <v>680</v>
      </c>
      <c r="AE669" s="51">
        <f>VALUE(RIGHT("00"&amp;AC669,2)&amp;RIGHT("000"&amp;AD669,3))</f>
        <v>80680</v>
      </c>
    </row>
    <row r="670" spans="1:31">
      <c r="A670" s="60" t="str">
        <f>IF(G670&amp;Q670&lt;&gt;"",W670&amp;Q670,"")</f>
        <v>BOXER 005navy</v>
      </c>
      <c r="B670" s="60" t="str">
        <f>IF(C670&lt;&gt;"",LEFT(C670,9),"")</f>
        <v>80-680-16</v>
      </c>
      <c r="C670" s="73" t="s">
        <v>3965</v>
      </c>
      <c r="D670" s="73" t="s">
        <v>3960</v>
      </c>
      <c r="E670" s="73" t="s">
        <v>910</v>
      </c>
      <c r="F670" s="74">
        <v>59</v>
      </c>
      <c r="G670" s="73" t="s">
        <v>3961</v>
      </c>
      <c r="H670" s="73" t="s">
        <v>55</v>
      </c>
      <c r="I670" s="73" t="s">
        <v>3940</v>
      </c>
      <c r="J670" s="73" t="s">
        <v>320</v>
      </c>
      <c r="K670" s="73" t="s">
        <v>382</v>
      </c>
      <c r="L670" s="73" t="s">
        <v>383</v>
      </c>
      <c r="M670" s="73" t="s">
        <v>384</v>
      </c>
      <c r="N670" s="73" t="s">
        <v>43</v>
      </c>
      <c r="O670" s="73" t="s">
        <v>385</v>
      </c>
      <c r="P670" s="73" t="s">
        <v>907</v>
      </c>
      <c r="Q670" s="73" t="s">
        <v>1003</v>
      </c>
      <c r="R670" s="73" t="s">
        <v>71</v>
      </c>
      <c r="V670" s="60" t="str">
        <f>W670&amp;H670</f>
        <v>BOXER 005темно-синий</v>
      </c>
      <c r="W670" s="60" t="str">
        <f>_xlfn.LET(_xlpm.TextCell,TEXT(G670,"###"),IF(_xlpm.TextCell&lt;&gt;"",IF(StyleSpaceSplit,IFERROR(IF(FIND(" ",_xlpm.TextCell)&gt;=1,MID(_xlpm.TextCell,1,FIND(" ",_xlpm.TextCell)-1),_xlpm.TextCell),_xlpm.TextCell),_xlpm.TextCell),""))</f>
        <v>BOXER 005</v>
      </c>
      <c r="X670" s="60" t="str">
        <f>IF(A670&lt;&gt;"",IFERROR(IF(FIND(" ",G670)&gt;=1,MID(G670,FIND(" ",G670)+1,LEN(G670)),""),""),"")</f>
        <v>005</v>
      </c>
      <c r="AC670" s="51">
        <f>IFERROR(VALUE(MID($C670,1,2)),0)</f>
        <v>80</v>
      </c>
      <c r="AD670" s="44">
        <f>IFERROR(VALUE(MID($C670,4,3)),0)</f>
        <v>680</v>
      </c>
      <c r="AE670" s="51">
        <f>VALUE(RIGHT("00"&amp;AC670,2)&amp;RIGHT("000"&amp;AD670,3))</f>
        <v>80680</v>
      </c>
    </row>
    <row r="671" spans="1:31">
      <c r="A671" s="60" t="str">
        <f>IF(G671&amp;Q671&lt;&gt;"",W671&amp;Q671,"")</f>
        <v>BOXER 005navy</v>
      </c>
      <c r="B671" s="60" t="str">
        <f>IF(C671&lt;&gt;"",LEFT(C671,9),"")</f>
        <v>80-680-16</v>
      </c>
      <c r="C671" s="73" t="s">
        <v>3966</v>
      </c>
      <c r="D671" s="73" t="s">
        <v>3960</v>
      </c>
      <c r="E671" s="73" t="s">
        <v>922</v>
      </c>
      <c r="F671" s="74">
        <v>60</v>
      </c>
      <c r="G671" s="73" t="s">
        <v>3961</v>
      </c>
      <c r="H671" s="73" t="s">
        <v>55</v>
      </c>
      <c r="I671" s="73" t="s">
        <v>3940</v>
      </c>
      <c r="J671" s="73" t="s">
        <v>320</v>
      </c>
      <c r="K671" s="73" t="s">
        <v>382</v>
      </c>
      <c r="L671" s="73" t="s">
        <v>383</v>
      </c>
      <c r="M671" s="73" t="s">
        <v>384</v>
      </c>
      <c r="N671" s="73" t="s">
        <v>43</v>
      </c>
      <c r="O671" s="73" t="s">
        <v>385</v>
      </c>
      <c r="P671" s="73" t="s">
        <v>907</v>
      </c>
      <c r="Q671" s="73" t="s">
        <v>1003</v>
      </c>
      <c r="R671" s="73" t="s">
        <v>71</v>
      </c>
      <c r="V671" s="60" t="str">
        <f>W671&amp;H671</f>
        <v>BOXER 005темно-синий</v>
      </c>
      <c r="W671" s="60" t="str">
        <f>_xlfn.LET(_xlpm.TextCell,TEXT(G671,"###"),IF(_xlpm.TextCell&lt;&gt;"",IF(StyleSpaceSplit,IFERROR(IF(FIND(" ",_xlpm.TextCell)&gt;=1,MID(_xlpm.TextCell,1,FIND(" ",_xlpm.TextCell)-1),_xlpm.TextCell),_xlpm.TextCell),_xlpm.TextCell),""))</f>
        <v>BOXER 005</v>
      </c>
      <c r="X671" s="60" t="str">
        <f>IF(A671&lt;&gt;"",IFERROR(IF(FIND(" ",G671)&gt;=1,MID(G671,FIND(" ",G671)+1,LEN(G671)),""),""),"")</f>
        <v>005</v>
      </c>
      <c r="AC671" s="51">
        <f>IFERROR(VALUE(MID($C671,1,2)),0)</f>
        <v>80</v>
      </c>
      <c r="AD671" s="44">
        <f>IFERROR(VALUE(MID($C671,4,3)),0)</f>
        <v>680</v>
      </c>
      <c r="AE671" s="51">
        <f>VALUE(RIGHT("00"&amp;AC671,2)&amp;RIGHT("000"&amp;AD671,3))</f>
        <v>80680</v>
      </c>
    </row>
    <row r="672" spans="1:31">
      <c r="A672" s="60" t="str">
        <f>IF(G672&amp;Q672&lt;&gt;"",W672&amp;Q672,"")</f>
        <v>BOXER 005navy</v>
      </c>
      <c r="B672" s="60" t="str">
        <f>IF(C672&lt;&gt;"",LEFT(C672,9),"")</f>
        <v>80-680-16</v>
      </c>
      <c r="C672" s="73" t="s">
        <v>3967</v>
      </c>
      <c r="D672" s="73" t="s">
        <v>3960</v>
      </c>
      <c r="E672" s="73" t="s">
        <v>912</v>
      </c>
      <c r="F672" s="74">
        <v>61</v>
      </c>
      <c r="G672" s="73" t="s">
        <v>3961</v>
      </c>
      <c r="H672" s="73" t="s">
        <v>55</v>
      </c>
      <c r="I672" s="73" t="s">
        <v>3940</v>
      </c>
      <c r="J672" s="73" t="s">
        <v>320</v>
      </c>
      <c r="K672" s="73" t="s">
        <v>382</v>
      </c>
      <c r="L672" s="73" t="s">
        <v>383</v>
      </c>
      <c r="M672" s="73" t="s">
        <v>384</v>
      </c>
      <c r="N672" s="73" t="s">
        <v>43</v>
      </c>
      <c r="O672" s="73" t="s">
        <v>385</v>
      </c>
      <c r="P672" s="73" t="s">
        <v>907</v>
      </c>
      <c r="Q672" s="73" t="s">
        <v>1003</v>
      </c>
      <c r="R672" s="73" t="s">
        <v>71</v>
      </c>
      <c r="V672" s="60" t="str">
        <f>W672&amp;H672</f>
        <v>BOXER 005темно-синий</v>
      </c>
      <c r="W672" s="60" t="str">
        <f>_xlfn.LET(_xlpm.TextCell,TEXT(G672,"###"),IF(_xlpm.TextCell&lt;&gt;"",IF(StyleSpaceSplit,IFERROR(IF(FIND(" ",_xlpm.TextCell)&gt;=1,MID(_xlpm.TextCell,1,FIND(" ",_xlpm.TextCell)-1),_xlpm.TextCell),_xlpm.TextCell),_xlpm.TextCell),""))</f>
        <v>BOXER 005</v>
      </c>
      <c r="X672" s="60" t="str">
        <f>IF(A672&lt;&gt;"",IFERROR(IF(FIND(" ",G672)&gt;=1,MID(G672,FIND(" ",G672)+1,LEN(G672)),""),""),"")</f>
        <v>005</v>
      </c>
      <c r="AC672" s="51">
        <f>IFERROR(VALUE(MID($C672,1,2)),0)</f>
        <v>80</v>
      </c>
      <c r="AD672" s="44">
        <f>IFERROR(VALUE(MID($C672,4,3)),0)</f>
        <v>680</v>
      </c>
      <c r="AE672" s="51">
        <f>VALUE(RIGHT("00"&amp;AC672,2)&amp;RIGHT("000"&amp;AD672,3))</f>
        <v>80680</v>
      </c>
    </row>
    <row r="673" spans="1:31">
      <c r="A673" s="60" t="str">
        <f>IF(G673&amp;Q673&lt;&gt;"",W673&amp;Q673,"")</f>
        <v>BOXER 007beige</v>
      </c>
      <c r="B673" s="60" t="str">
        <f>IF(C673&lt;&gt;"",LEFT(C673,9),"")</f>
        <v>80-681-02</v>
      </c>
      <c r="C673" s="73" t="s">
        <v>3968</v>
      </c>
      <c r="D673" s="73" t="s">
        <v>3969</v>
      </c>
      <c r="E673" s="73" t="s">
        <v>920</v>
      </c>
      <c r="F673" s="74">
        <v>58</v>
      </c>
      <c r="G673" s="73" t="s">
        <v>3970</v>
      </c>
      <c r="H673" s="73" t="s">
        <v>63</v>
      </c>
      <c r="I673" s="73" t="s">
        <v>2200</v>
      </c>
      <c r="J673" s="73" t="s">
        <v>324</v>
      </c>
      <c r="K673" s="73" t="s">
        <v>382</v>
      </c>
      <c r="L673" s="73" t="s">
        <v>383</v>
      </c>
      <c r="M673" s="73" t="s">
        <v>384</v>
      </c>
      <c r="N673" s="73" t="s">
        <v>37</v>
      </c>
      <c r="O673" s="73" t="s">
        <v>385</v>
      </c>
      <c r="P673" s="73" t="s">
        <v>907</v>
      </c>
      <c r="Q673" s="73" t="s">
        <v>937</v>
      </c>
      <c r="R673" s="73" t="s">
        <v>63</v>
      </c>
      <c r="V673" s="60" t="str">
        <f>W673&amp;H673</f>
        <v>BOXER 007бежевый</v>
      </c>
      <c r="W673" s="60" t="str">
        <f>_xlfn.LET(_xlpm.TextCell,TEXT(G673,"###"),IF(_xlpm.TextCell&lt;&gt;"",IF(StyleSpaceSplit,IFERROR(IF(FIND(" ",_xlpm.TextCell)&gt;=1,MID(_xlpm.TextCell,1,FIND(" ",_xlpm.TextCell)-1),_xlpm.TextCell),_xlpm.TextCell),_xlpm.TextCell),""))</f>
        <v>BOXER 007</v>
      </c>
      <c r="X673" s="60" t="str">
        <f>IF(A673&lt;&gt;"",IFERROR(IF(FIND(" ",G673)&gt;=1,MID(G673,FIND(" ",G673)+1,LEN(G673)),""),""),"")</f>
        <v>007</v>
      </c>
      <c r="AC673" s="51">
        <f>IFERROR(VALUE(MID($C673,1,2)),0)</f>
        <v>80</v>
      </c>
      <c r="AD673" s="44">
        <f>IFERROR(VALUE(MID($C673,4,3)),0)</f>
        <v>681</v>
      </c>
      <c r="AE673" s="51">
        <f>VALUE(RIGHT("00"&amp;AC673,2)&amp;RIGHT("000"&amp;AD673,3))</f>
        <v>80681</v>
      </c>
    </row>
    <row r="674" spans="1:31">
      <c r="A674" s="60" t="str">
        <f>IF(G674&amp;Q674&lt;&gt;"",W674&amp;Q674,"")</f>
        <v>BOXER 007blue</v>
      </c>
      <c r="B674" s="60" t="str">
        <f>IF(C674&lt;&gt;"",LEFT(C674,9),"")</f>
        <v>80-681-06</v>
      </c>
      <c r="C674" s="73" t="s">
        <v>4448</v>
      </c>
      <c r="D674" s="73" t="s">
        <v>4449</v>
      </c>
      <c r="E674" s="73" t="s">
        <v>956</v>
      </c>
      <c r="F674" s="74">
        <v>55</v>
      </c>
      <c r="G674" s="73" t="s">
        <v>3970</v>
      </c>
      <c r="H674" s="73" t="s">
        <v>71</v>
      </c>
      <c r="I674" s="73" t="s">
        <v>2200</v>
      </c>
      <c r="J674" s="73" t="s">
        <v>320</v>
      </c>
      <c r="K674" s="73" t="s">
        <v>382</v>
      </c>
      <c r="L674" s="73" t="s">
        <v>383</v>
      </c>
      <c r="M674" s="73" t="s">
        <v>384</v>
      </c>
      <c r="N674" s="73" t="s">
        <v>43</v>
      </c>
      <c r="O674" s="73" t="s">
        <v>385</v>
      </c>
      <c r="P674" s="73" t="s">
        <v>907</v>
      </c>
      <c r="Q674" s="73" t="s">
        <v>932</v>
      </c>
      <c r="R674" s="73" t="s">
        <v>71</v>
      </c>
      <c r="V674" s="60" t="str">
        <f>W674&amp;H674</f>
        <v>BOXER 007синий</v>
      </c>
      <c r="W674" s="60" t="str">
        <f>_xlfn.LET(_xlpm.TextCell,TEXT(G674,"###"),IF(_xlpm.TextCell&lt;&gt;"",IF(StyleSpaceSplit,IFERROR(IF(FIND(" ",_xlpm.TextCell)&gt;=1,MID(_xlpm.TextCell,1,FIND(" ",_xlpm.TextCell)-1),_xlpm.TextCell),_xlpm.TextCell),_xlpm.TextCell),""))</f>
        <v>BOXER 007</v>
      </c>
      <c r="X674" s="60" t="str">
        <f>IF(A674&lt;&gt;"",IFERROR(IF(FIND(" ",G674)&gt;=1,MID(G674,FIND(" ",G674)+1,LEN(G674)),""),""),"")</f>
        <v>007</v>
      </c>
      <c r="AC674" s="51">
        <f>IFERROR(VALUE(MID($C674,1,2)),0)</f>
        <v>80</v>
      </c>
      <c r="AD674" s="44">
        <f>IFERROR(VALUE(MID($C674,4,3)),0)</f>
        <v>681</v>
      </c>
      <c r="AE674" s="51">
        <f>VALUE(RIGHT("00"&amp;AC674,2)&amp;RIGHT("000"&amp;AD674,3))</f>
        <v>80681</v>
      </c>
    </row>
    <row r="675" spans="1:31">
      <c r="A675" s="60" t="str">
        <f>IF(G675&amp;Q675&lt;&gt;"",W675&amp;Q675,"")</f>
        <v>BOXER 007blue</v>
      </c>
      <c r="B675" s="60" t="str">
        <f>IF(C675&lt;&gt;"",LEFT(C675,9),"")</f>
        <v>80-681-06</v>
      </c>
      <c r="C675" s="73" t="s">
        <v>4450</v>
      </c>
      <c r="D675" s="73" t="s">
        <v>4449</v>
      </c>
      <c r="E675" s="73" t="s">
        <v>915</v>
      </c>
      <c r="F675" s="74">
        <v>56</v>
      </c>
      <c r="G675" s="73" t="s">
        <v>3970</v>
      </c>
      <c r="H675" s="73" t="s">
        <v>71</v>
      </c>
      <c r="I675" s="73" t="s">
        <v>2200</v>
      </c>
      <c r="J675" s="73" t="s">
        <v>320</v>
      </c>
      <c r="K675" s="73" t="s">
        <v>382</v>
      </c>
      <c r="L675" s="73" t="s">
        <v>383</v>
      </c>
      <c r="M675" s="73" t="s">
        <v>384</v>
      </c>
      <c r="N675" s="73" t="s">
        <v>43</v>
      </c>
      <c r="O675" s="73" t="s">
        <v>385</v>
      </c>
      <c r="P675" s="73" t="s">
        <v>907</v>
      </c>
      <c r="Q675" s="73" t="s">
        <v>932</v>
      </c>
      <c r="R675" s="73" t="s">
        <v>71</v>
      </c>
      <c r="V675" s="60" t="str">
        <f>W675&amp;H675</f>
        <v>BOXER 007синий</v>
      </c>
      <c r="W675" s="60" t="str">
        <f>_xlfn.LET(_xlpm.TextCell,TEXT(G675,"###"),IF(_xlpm.TextCell&lt;&gt;"",IF(StyleSpaceSplit,IFERROR(IF(FIND(" ",_xlpm.TextCell)&gt;=1,MID(_xlpm.TextCell,1,FIND(" ",_xlpm.TextCell)-1),_xlpm.TextCell),_xlpm.TextCell),_xlpm.TextCell),""))</f>
        <v>BOXER 007</v>
      </c>
      <c r="X675" s="60" t="str">
        <f>IF(A675&lt;&gt;"",IFERROR(IF(FIND(" ",G675)&gt;=1,MID(G675,FIND(" ",G675)+1,LEN(G675)),""),""),"")</f>
        <v>007</v>
      </c>
      <c r="AC675" s="51">
        <f>IFERROR(VALUE(MID($C675,1,2)),0)</f>
        <v>80</v>
      </c>
      <c r="AD675" s="44">
        <f>IFERROR(VALUE(MID($C675,4,3)),0)</f>
        <v>681</v>
      </c>
      <c r="AE675" s="51">
        <f>VALUE(RIGHT("00"&amp;AC675,2)&amp;RIGHT("000"&amp;AD675,3))</f>
        <v>80681</v>
      </c>
    </row>
    <row r="676" spans="1:31">
      <c r="A676" s="60" t="str">
        <f>IF(G676&amp;Q676&lt;&gt;"",W676&amp;Q676,"")</f>
        <v>BOXER 007blue</v>
      </c>
      <c r="B676" s="60" t="str">
        <f>IF(C676&lt;&gt;"",LEFT(C676,9),"")</f>
        <v>80-681-06</v>
      </c>
      <c r="C676" s="73" t="s">
        <v>4451</v>
      </c>
      <c r="D676" s="73" t="s">
        <v>4449</v>
      </c>
      <c r="E676" s="73" t="s">
        <v>904</v>
      </c>
      <c r="F676" s="74">
        <v>57</v>
      </c>
      <c r="G676" s="73" t="s">
        <v>3970</v>
      </c>
      <c r="H676" s="73" t="s">
        <v>71</v>
      </c>
      <c r="I676" s="73" t="s">
        <v>2200</v>
      </c>
      <c r="J676" s="73" t="s">
        <v>320</v>
      </c>
      <c r="K676" s="73" t="s">
        <v>382</v>
      </c>
      <c r="L676" s="73" t="s">
        <v>383</v>
      </c>
      <c r="M676" s="73" t="s">
        <v>384</v>
      </c>
      <c r="N676" s="73" t="s">
        <v>43</v>
      </c>
      <c r="O676" s="73" t="s">
        <v>385</v>
      </c>
      <c r="P676" s="73" t="s">
        <v>907</v>
      </c>
      <c r="Q676" s="73" t="s">
        <v>932</v>
      </c>
      <c r="R676" s="73" t="s">
        <v>71</v>
      </c>
      <c r="V676" s="60" t="str">
        <f>W676&amp;H676</f>
        <v>BOXER 007синий</v>
      </c>
      <c r="W676" s="60" t="str">
        <f>_xlfn.LET(_xlpm.TextCell,TEXT(G676,"###"),IF(_xlpm.TextCell&lt;&gt;"",IF(StyleSpaceSplit,IFERROR(IF(FIND(" ",_xlpm.TextCell)&gt;=1,MID(_xlpm.TextCell,1,FIND(" ",_xlpm.TextCell)-1),_xlpm.TextCell),_xlpm.TextCell),_xlpm.TextCell),""))</f>
        <v>BOXER 007</v>
      </c>
      <c r="X676" s="60" t="str">
        <f>IF(A676&lt;&gt;"",IFERROR(IF(FIND(" ",G676)&gt;=1,MID(G676,FIND(" ",G676)+1,LEN(G676)),""),""),"")</f>
        <v>007</v>
      </c>
      <c r="AC676" s="51">
        <f>IFERROR(VALUE(MID($C676,1,2)),0)</f>
        <v>80</v>
      </c>
      <c r="AD676" s="44">
        <f>IFERROR(VALUE(MID($C676,4,3)),0)</f>
        <v>681</v>
      </c>
      <c r="AE676" s="51">
        <f>VALUE(RIGHT("00"&amp;AC676,2)&amp;RIGHT("000"&amp;AD676,3))</f>
        <v>80681</v>
      </c>
    </row>
    <row r="677" spans="1:31">
      <c r="A677" s="60" t="str">
        <f>IF(G677&amp;Q677&lt;&gt;"",W677&amp;Q677,"")</f>
        <v>BOXER 007blue</v>
      </c>
      <c r="B677" s="60" t="str">
        <f>IF(C677&lt;&gt;"",LEFT(C677,9),"")</f>
        <v>80-681-06</v>
      </c>
      <c r="C677" s="73" t="s">
        <v>4452</v>
      </c>
      <c r="D677" s="73" t="s">
        <v>4449</v>
      </c>
      <c r="E677" s="73" t="s">
        <v>920</v>
      </c>
      <c r="F677" s="74">
        <v>58</v>
      </c>
      <c r="G677" s="73" t="s">
        <v>3970</v>
      </c>
      <c r="H677" s="73" t="s">
        <v>71</v>
      </c>
      <c r="I677" s="73" t="s">
        <v>2200</v>
      </c>
      <c r="J677" s="73" t="s">
        <v>320</v>
      </c>
      <c r="K677" s="73" t="s">
        <v>382</v>
      </c>
      <c r="L677" s="73" t="s">
        <v>383</v>
      </c>
      <c r="M677" s="73" t="s">
        <v>384</v>
      </c>
      <c r="N677" s="73" t="s">
        <v>43</v>
      </c>
      <c r="O677" s="73" t="s">
        <v>385</v>
      </c>
      <c r="P677" s="73" t="s">
        <v>907</v>
      </c>
      <c r="Q677" s="73" t="s">
        <v>932</v>
      </c>
      <c r="R677" s="73" t="s">
        <v>71</v>
      </c>
      <c r="V677" s="60" t="str">
        <f>W677&amp;H677</f>
        <v>BOXER 007синий</v>
      </c>
      <c r="W677" s="60" t="str">
        <f>_xlfn.LET(_xlpm.TextCell,TEXT(G677,"###"),IF(_xlpm.TextCell&lt;&gt;"",IF(StyleSpaceSplit,IFERROR(IF(FIND(" ",_xlpm.TextCell)&gt;=1,MID(_xlpm.TextCell,1,FIND(" ",_xlpm.TextCell)-1),_xlpm.TextCell),_xlpm.TextCell),_xlpm.TextCell),""))</f>
        <v>BOXER 007</v>
      </c>
      <c r="X677" s="60" t="str">
        <f>IF(A677&lt;&gt;"",IFERROR(IF(FIND(" ",G677)&gt;=1,MID(G677,FIND(" ",G677)+1,LEN(G677)),""),""),"")</f>
        <v>007</v>
      </c>
      <c r="AC677" s="51">
        <f>IFERROR(VALUE(MID($C677,1,2)),0)</f>
        <v>80</v>
      </c>
      <c r="AD677" s="44">
        <f>IFERROR(VALUE(MID($C677,4,3)),0)</f>
        <v>681</v>
      </c>
      <c r="AE677" s="51">
        <f>VALUE(RIGHT("00"&amp;AC677,2)&amp;RIGHT("000"&amp;AD677,3))</f>
        <v>80681</v>
      </c>
    </row>
    <row r="678" spans="1:31">
      <c r="A678" s="60" t="str">
        <f>IF(G678&amp;Q678&lt;&gt;"",W678&amp;Q678,"")</f>
        <v>BOXER 007blue</v>
      </c>
      <c r="B678" s="60" t="str">
        <f>IF(C678&lt;&gt;"",LEFT(C678,9),"")</f>
        <v>80-681-06</v>
      </c>
      <c r="C678" s="73" t="s">
        <v>4453</v>
      </c>
      <c r="D678" s="73" t="s">
        <v>4449</v>
      </c>
      <c r="E678" s="73" t="s">
        <v>910</v>
      </c>
      <c r="F678" s="74">
        <v>59</v>
      </c>
      <c r="G678" s="73" t="s">
        <v>3970</v>
      </c>
      <c r="H678" s="73" t="s">
        <v>71</v>
      </c>
      <c r="I678" s="73" t="s">
        <v>2200</v>
      </c>
      <c r="J678" s="73" t="s">
        <v>320</v>
      </c>
      <c r="K678" s="73" t="s">
        <v>382</v>
      </c>
      <c r="L678" s="73" t="s">
        <v>383</v>
      </c>
      <c r="M678" s="73" t="s">
        <v>384</v>
      </c>
      <c r="N678" s="73" t="s">
        <v>43</v>
      </c>
      <c r="O678" s="73" t="s">
        <v>385</v>
      </c>
      <c r="P678" s="73" t="s">
        <v>907</v>
      </c>
      <c r="Q678" s="73" t="s">
        <v>932</v>
      </c>
      <c r="R678" s="73" t="s">
        <v>71</v>
      </c>
      <c r="V678" s="60" t="str">
        <f>W678&amp;H678</f>
        <v>BOXER 007синий</v>
      </c>
      <c r="W678" s="60" t="str">
        <f>_xlfn.LET(_xlpm.TextCell,TEXT(G678,"###"),IF(_xlpm.TextCell&lt;&gt;"",IF(StyleSpaceSplit,IFERROR(IF(FIND(" ",_xlpm.TextCell)&gt;=1,MID(_xlpm.TextCell,1,FIND(" ",_xlpm.TextCell)-1),_xlpm.TextCell),_xlpm.TextCell),_xlpm.TextCell),""))</f>
        <v>BOXER 007</v>
      </c>
      <c r="X678" s="60" t="str">
        <f>IF(A678&lt;&gt;"",IFERROR(IF(FIND(" ",G678)&gt;=1,MID(G678,FIND(" ",G678)+1,LEN(G678)),""),""),"")</f>
        <v>007</v>
      </c>
      <c r="AC678" s="51">
        <f>IFERROR(VALUE(MID($C678,1,2)),0)</f>
        <v>80</v>
      </c>
      <c r="AD678" s="44">
        <f>IFERROR(VALUE(MID($C678,4,3)),0)</f>
        <v>681</v>
      </c>
      <c r="AE678" s="51">
        <f>VALUE(RIGHT("00"&amp;AC678,2)&amp;RIGHT("000"&amp;AD678,3))</f>
        <v>80681</v>
      </c>
    </row>
    <row r="679" spans="1:31">
      <c r="A679" s="60" t="str">
        <f>IF(G679&amp;Q679&lt;&gt;"",W679&amp;Q679,"")</f>
        <v>BOXER 007blue</v>
      </c>
      <c r="B679" s="60" t="str">
        <f>IF(C679&lt;&gt;"",LEFT(C679,9),"")</f>
        <v>80-681-06</v>
      </c>
      <c r="C679" s="73" t="s">
        <v>4454</v>
      </c>
      <c r="D679" s="73" t="s">
        <v>4449</v>
      </c>
      <c r="E679" s="73" t="s">
        <v>922</v>
      </c>
      <c r="F679" s="74">
        <v>60</v>
      </c>
      <c r="G679" s="73" t="s">
        <v>3970</v>
      </c>
      <c r="H679" s="73" t="s">
        <v>71</v>
      </c>
      <c r="I679" s="73" t="s">
        <v>2200</v>
      </c>
      <c r="J679" s="73" t="s">
        <v>320</v>
      </c>
      <c r="K679" s="73" t="s">
        <v>382</v>
      </c>
      <c r="L679" s="73" t="s">
        <v>383</v>
      </c>
      <c r="M679" s="73" t="s">
        <v>384</v>
      </c>
      <c r="N679" s="73" t="s">
        <v>43</v>
      </c>
      <c r="O679" s="73" t="s">
        <v>385</v>
      </c>
      <c r="P679" s="73" t="s">
        <v>907</v>
      </c>
      <c r="Q679" s="73" t="s">
        <v>932</v>
      </c>
      <c r="R679" s="73" t="s">
        <v>71</v>
      </c>
      <c r="V679" s="60" t="str">
        <f>W679&amp;H679</f>
        <v>BOXER 007синий</v>
      </c>
      <c r="W679" s="60" t="str">
        <f>_xlfn.LET(_xlpm.TextCell,TEXT(G679,"###"),IF(_xlpm.TextCell&lt;&gt;"",IF(StyleSpaceSplit,IFERROR(IF(FIND(" ",_xlpm.TextCell)&gt;=1,MID(_xlpm.TextCell,1,FIND(" ",_xlpm.TextCell)-1),_xlpm.TextCell),_xlpm.TextCell),_xlpm.TextCell),""))</f>
        <v>BOXER 007</v>
      </c>
      <c r="X679" s="60" t="str">
        <f>IF(A679&lt;&gt;"",IFERROR(IF(FIND(" ",G679)&gt;=1,MID(G679,FIND(" ",G679)+1,LEN(G679)),""),""),"")</f>
        <v>007</v>
      </c>
      <c r="AC679" s="51">
        <f>IFERROR(VALUE(MID($C679,1,2)),0)</f>
        <v>80</v>
      </c>
      <c r="AD679" s="44">
        <f>IFERROR(VALUE(MID($C679,4,3)),0)</f>
        <v>681</v>
      </c>
      <c r="AE679" s="51">
        <f>VALUE(RIGHT("00"&amp;AC679,2)&amp;RIGHT("000"&amp;AD679,3))</f>
        <v>80681</v>
      </c>
    </row>
    <row r="680" spans="1:31">
      <c r="A680" s="60" t="str">
        <f>IF(G680&amp;Q680&lt;&gt;"",W680&amp;Q680,"")</f>
        <v>BOXER PATCHpatchwork</v>
      </c>
      <c r="B680" s="60" t="str">
        <f>IF(C680&lt;&gt;"",LEFT(C680,9),"")</f>
        <v>80-780-35</v>
      </c>
      <c r="C680" s="73" t="s">
        <v>5483</v>
      </c>
      <c r="D680" s="73" t="s">
        <v>5484</v>
      </c>
      <c r="E680" s="73" t="s">
        <v>910</v>
      </c>
      <c r="F680" s="74">
        <v>59</v>
      </c>
      <c r="G680" s="73" t="s">
        <v>4457</v>
      </c>
      <c r="H680" s="73" t="s">
        <v>209</v>
      </c>
      <c r="I680" s="73" t="s">
        <v>2835</v>
      </c>
      <c r="J680" s="73" t="s">
        <v>320</v>
      </c>
      <c r="K680" s="73" t="s">
        <v>382</v>
      </c>
      <c r="L680" s="73" t="s">
        <v>383</v>
      </c>
      <c r="M680" s="73" t="s">
        <v>384</v>
      </c>
      <c r="N680" s="73" t="s">
        <v>43</v>
      </c>
      <c r="O680" s="73" t="s">
        <v>385</v>
      </c>
      <c r="P680" s="73" t="s">
        <v>907</v>
      </c>
      <c r="Q680" s="73" t="s">
        <v>1387</v>
      </c>
      <c r="R680" s="73" t="s">
        <v>209</v>
      </c>
      <c r="V680" s="60" t="str">
        <f>W680&amp;H680</f>
        <v>BOXER PATCHразноцветный</v>
      </c>
      <c r="W680" s="60" t="str">
        <f>_xlfn.LET(_xlpm.TextCell,TEXT(G680,"###"),IF(_xlpm.TextCell&lt;&gt;"",IF(StyleSpaceSplit,IFERROR(IF(FIND(" ",_xlpm.TextCell)&gt;=1,MID(_xlpm.TextCell,1,FIND(" ",_xlpm.TextCell)-1),_xlpm.TextCell),_xlpm.TextCell),_xlpm.TextCell),""))</f>
        <v>BOXER PATCH</v>
      </c>
      <c r="X680" s="60" t="str">
        <f>IF(A680&lt;&gt;"",IFERROR(IF(FIND(" ",G680)&gt;=1,MID(G680,FIND(" ",G680)+1,LEN(G680)),""),""),"")</f>
        <v>PATCH</v>
      </c>
      <c r="AC680" s="51">
        <f>IFERROR(VALUE(MID($C680,1,2)),0)</f>
        <v>80</v>
      </c>
      <c r="AD680" s="44">
        <f>IFERROR(VALUE(MID($C680,4,3)),0)</f>
        <v>780</v>
      </c>
      <c r="AE680" s="51">
        <f>VALUE(RIGHT("00"&amp;AC680,2)&amp;RIGHT("000"&amp;AD680,3))</f>
        <v>80780</v>
      </c>
    </row>
    <row r="681" spans="1:31">
      <c r="A681" s="60" t="str">
        <f>IF(G681&amp;Q681&lt;&gt;"",W681&amp;Q681,"")</f>
        <v>BOXER PATCHblue</v>
      </c>
      <c r="B681" s="60" t="str">
        <f>IF(C681&lt;&gt;"",LEFT(C681,9),"")</f>
        <v>80-780-06</v>
      </c>
      <c r="C681" s="73" t="s">
        <v>4455</v>
      </c>
      <c r="D681" s="73" t="s">
        <v>4456</v>
      </c>
      <c r="E681" s="73" t="s">
        <v>956</v>
      </c>
      <c r="F681" s="74">
        <v>55</v>
      </c>
      <c r="G681" s="73" t="s">
        <v>4457</v>
      </c>
      <c r="H681" s="73" t="s">
        <v>71</v>
      </c>
      <c r="I681" s="73" t="s">
        <v>2835</v>
      </c>
      <c r="J681" s="73" t="s">
        <v>320</v>
      </c>
      <c r="K681" s="73" t="s">
        <v>382</v>
      </c>
      <c r="L681" s="73" t="s">
        <v>383</v>
      </c>
      <c r="M681" s="73" t="s">
        <v>384</v>
      </c>
      <c r="N681" s="73" t="s">
        <v>43</v>
      </c>
      <c r="O681" s="73" t="s">
        <v>385</v>
      </c>
      <c r="P681" s="73" t="s">
        <v>907</v>
      </c>
      <c r="Q681" s="73" t="s">
        <v>932</v>
      </c>
      <c r="R681" s="73" t="s">
        <v>71</v>
      </c>
      <c r="V681" s="60" t="str">
        <f>W681&amp;H681</f>
        <v>BOXER PATCHсиний</v>
      </c>
      <c r="W681" s="60" t="str">
        <f>_xlfn.LET(_xlpm.TextCell,TEXT(G681,"###"),IF(_xlpm.TextCell&lt;&gt;"",IF(StyleSpaceSplit,IFERROR(IF(FIND(" ",_xlpm.TextCell)&gt;=1,MID(_xlpm.TextCell,1,FIND(" ",_xlpm.TextCell)-1),_xlpm.TextCell),_xlpm.TextCell),_xlpm.TextCell),""))</f>
        <v>BOXER PATCH</v>
      </c>
      <c r="X681" s="60" t="str">
        <f>IF(A681&lt;&gt;"",IFERROR(IF(FIND(" ",G681)&gt;=1,MID(G681,FIND(" ",G681)+1,LEN(G681)),""),""),"")</f>
        <v>PATCH</v>
      </c>
      <c r="AC681" s="51">
        <f>IFERROR(VALUE(MID($C681,1,2)),0)</f>
        <v>80</v>
      </c>
      <c r="AD681" s="44">
        <f>IFERROR(VALUE(MID($C681,4,3)),0)</f>
        <v>780</v>
      </c>
      <c r="AE681" s="51">
        <f>VALUE(RIGHT("00"&amp;AC681,2)&amp;RIGHT("000"&amp;AD681,3))</f>
        <v>80780</v>
      </c>
    </row>
    <row r="682" spans="1:31">
      <c r="A682" s="60" t="str">
        <f>IF(G682&amp;Q682&lt;&gt;"",W682&amp;Q682,"")</f>
        <v>BOXER PATCHblue</v>
      </c>
      <c r="B682" s="60" t="str">
        <f>IF(C682&lt;&gt;"",LEFT(C682,9),"")</f>
        <v>80-780-06</v>
      </c>
      <c r="C682" s="73" t="s">
        <v>4458</v>
      </c>
      <c r="D682" s="73" t="s">
        <v>4456</v>
      </c>
      <c r="E682" s="73" t="s">
        <v>915</v>
      </c>
      <c r="F682" s="74">
        <v>56</v>
      </c>
      <c r="G682" s="73" t="s">
        <v>4457</v>
      </c>
      <c r="H682" s="73" t="s">
        <v>71</v>
      </c>
      <c r="I682" s="73" t="s">
        <v>2835</v>
      </c>
      <c r="J682" s="73" t="s">
        <v>320</v>
      </c>
      <c r="K682" s="73" t="s">
        <v>382</v>
      </c>
      <c r="L682" s="73" t="s">
        <v>383</v>
      </c>
      <c r="M682" s="73" t="s">
        <v>384</v>
      </c>
      <c r="N682" s="73" t="s">
        <v>43</v>
      </c>
      <c r="O682" s="73" t="s">
        <v>385</v>
      </c>
      <c r="P682" s="73" t="s">
        <v>907</v>
      </c>
      <c r="Q682" s="73" t="s">
        <v>932</v>
      </c>
      <c r="R682" s="73" t="s">
        <v>71</v>
      </c>
      <c r="V682" s="60" t="str">
        <f>W682&amp;H682</f>
        <v>BOXER PATCHсиний</v>
      </c>
      <c r="W682" s="60" t="str">
        <f>_xlfn.LET(_xlpm.TextCell,TEXT(G682,"###"),IF(_xlpm.TextCell&lt;&gt;"",IF(StyleSpaceSplit,IFERROR(IF(FIND(" ",_xlpm.TextCell)&gt;=1,MID(_xlpm.TextCell,1,FIND(" ",_xlpm.TextCell)-1),_xlpm.TextCell),_xlpm.TextCell),_xlpm.TextCell),""))</f>
        <v>BOXER PATCH</v>
      </c>
      <c r="X682" s="60" t="str">
        <f>IF(A682&lt;&gt;"",IFERROR(IF(FIND(" ",G682)&gt;=1,MID(G682,FIND(" ",G682)+1,LEN(G682)),""),""),"")</f>
        <v>PATCH</v>
      </c>
      <c r="AC682" s="51">
        <f>IFERROR(VALUE(MID($C682,1,2)),0)</f>
        <v>80</v>
      </c>
      <c r="AD682" s="44">
        <f>IFERROR(VALUE(MID($C682,4,3)),0)</f>
        <v>780</v>
      </c>
      <c r="AE682" s="51">
        <f>VALUE(RIGHT("00"&amp;AC682,2)&amp;RIGHT("000"&amp;AD682,3))</f>
        <v>80780</v>
      </c>
    </row>
    <row r="683" spans="1:31">
      <c r="A683" s="60" t="str">
        <f>IF(G683&amp;Q683&lt;&gt;"",W683&amp;Q683,"")</f>
        <v>BOXER PATCHblue</v>
      </c>
      <c r="B683" s="60" t="str">
        <f>IF(C683&lt;&gt;"",LEFT(C683,9),"")</f>
        <v>80-780-06</v>
      </c>
      <c r="C683" s="73" t="s">
        <v>4459</v>
      </c>
      <c r="D683" s="73" t="s">
        <v>4456</v>
      </c>
      <c r="E683" s="73" t="s">
        <v>904</v>
      </c>
      <c r="F683" s="74">
        <v>57</v>
      </c>
      <c r="G683" s="73" t="s">
        <v>4457</v>
      </c>
      <c r="H683" s="73" t="s">
        <v>71</v>
      </c>
      <c r="I683" s="73" t="s">
        <v>2835</v>
      </c>
      <c r="J683" s="73" t="s">
        <v>320</v>
      </c>
      <c r="K683" s="73" t="s">
        <v>382</v>
      </c>
      <c r="L683" s="73" t="s">
        <v>383</v>
      </c>
      <c r="M683" s="73" t="s">
        <v>384</v>
      </c>
      <c r="N683" s="73" t="s">
        <v>43</v>
      </c>
      <c r="O683" s="73" t="s">
        <v>385</v>
      </c>
      <c r="P683" s="73" t="s">
        <v>907</v>
      </c>
      <c r="Q683" s="73" t="s">
        <v>932</v>
      </c>
      <c r="R683" s="73" t="s">
        <v>71</v>
      </c>
      <c r="V683" s="60" t="str">
        <f>W683&amp;H683</f>
        <v>BOXER PATCHсиний</v>
      </c>
      <c r="W683" s="60" t="str">
        <f>_xlfn.LET(_xlpm.TextCell,TEXT(G683,"###"),IF(_xlpm.TextCell&lt;&gt;"",IF(StyleSpaceSplit,IFERROR(IF(FIND(" ",_xlpm.TextCell)&gt;=1,MID(_xlpm.TextCell,1,FIND(" ",_xlpm.TextCell)-1),_xlpm.TextCell),_xlpm.TextCell),_xlpm.TextCell),""))</f>
        <v>BOXER PATCH</v>
      </c>
      <c r="X683" s="60" t="str">
        <f>IF(A683&lt;&gt;"",IFERROR(IF(FIND(" ",G683)&gt;=1,MID(G683,FIND(" ",G683)+1,LEN(G683)),""),""),"")</f>
        <v>PATCH</v>
      </c>
      <c r="AC683" s="51">
        <f>IFERROR(VALUE(MID($C683,1,2)),0)</f>
        <v>80</v>
      </c>
      <c r="AD683" s="44">
        <f>IFERROR(VALUE(MID($C683,4,3)),0)</f>
        <v>780</v>
      </c>
      <c r="AE683" s="51">
        <f>VALUE(RIGHT("00"&amp;AC683,2)&amp;RIGHT("000"&amp;AD683,3))</f>
        <v>80780</v>
      </c>
    </row>
    <row r="684" spans="1:31">
      <c r="A684" s="60" t="str">
        <f>IF(G684&amp;Q684&lt;&gt;"",W684&amp;Q684,"")</f>
        <v>BOXER PATCHblue</v>
      </c>
      <c r="B684" s="60" t="str">
        <f>IF(C684&lt;&gt;"",LEFT(C684,9),"")</f>
        <v>80-780-06</v>
      </c>
      <c r="C684" s="73" t="s">
        <v>4460</v>
      </c>
      <c r="D684" s="73" t="s">
        <v>4456</v>
      </c>
      <c r="E684" s="73" t="s">
        <v>920</v>
      </c>
      <c r="F684" s="74">
        <v>58</v>
      </c>
      <c r="G684" s="73" t="s">
        <v>4457</v>
      </c>
      <c r="H684" s="73" t="s">
        <v>71</v>
      </c>
      <c r="I684" s="73" t="s">
        <v>2835</v>
      </c>
      <c r="J684" s="73" t="s">
        <v>320</v>
      </c>
      <c r="K684" s="73" t="s">
        <v>382</v>
      </c>
      <c r="L684" s="73" t="s">
        <v>383</v>
      </c>
      <c r="M684" s="73" t="s">
        <v>384</v>
      </c>
      <c r="N684" s="73" t="s">
        <v>43</v>
      </c>
      <c r="O684" s="73" t="s">
        <v>385</v>
      </c>
      <c r="P684" s="73" t="s">
        <v>907</v>
      </c>
      <c r="Q684" s="73" t="s">
        <v>932</v>
      </c>
      <c r="R684" s="73" t="s">
        <v>71</v>
      </c>
      <c r="V684" s="60" t="str">
        <f>W684&amp;H684</f>
        <v>BOXER PATCHсиний</v>
      </c>
      <c r="W684" s="60" t="str">
        <f>_xlfn.LET(_xlpm.TextCell,TEXT(G684,"###"),IF(_xlpm.TextCell&lt;&gt;"",IF(StyleSpaceSplit,IFERROR(IF(FIND(" ",_xlpm.TextCell)&gt;=1,MID(_xlpm.TextCell,1,FIND(" ",_xlpm.TextCell)-1),_xlpm.TextCell),_xlpm.TextCell),_xlpm.TextCell),""))</f>
        <v>BOXER PATCH</v>
      </c>
      <c r="X684" s="60" t="str">
        <f>IF(A684&lt;&gt;"",IFERROR(IF(FIND(" ",G684)&gt;=1,MID(G684,FIND(" ",G684)+1,LEN(G684)),""),""),"")</f>
        <v>PATCH</v>
      </c>
      <c r="AC684" s="51">
        <f>IFERROR(VALUE(MID($C684,1,2)),0)</f>
        <v>80</v>
      </c>
      <c r="AD684" s="44">
        <f>IFERROR(VALUE(MID($C684,4,3)),0)</f>
        <v>780</v>
      </c>
      <c r="AE684" s="51">
        <f>VALUE(RIGHT("00"&amp;AC684,2)&amp;RIGHT("000"&amp;AD684,3))</f>
        <v>80780</v>
      </c>
    </row>
    <row r="685" spans="1:31">
      <c r="A685" s="60" t="str">
        <f>IF(G685&amp;Q685&lt;&gt;"",W685&amp;Q685,"")</f>
        <v>BOXER PATCHblue</v>
      </c>
      <c r="B685" s="60" t="str">
        <f>IF(C685&lt;&gt;"",LEFT(C685,9),"")</f>
        <v>80-780-06</v>
      </c>
      <c r="C685" s="73" t="s">
        <v>4461</v>
      </c>
      <c r="D685" s="73" t="s">
        <v>4456</v>
      </c>
      <c r="E685" s="73" t="s">
        <v>910</v>
      </c>
      <c r="F685" s="74">
        <v>59</v>
      </c>
      <c r="G685" s="73" t="s">
        <v>4457</v>
      </c>
      <c r="H685" s="73" t="s">
        <v>71</v>
      </c>
      <c r="I685" s="73" t="s">
        <v>2835</v>
      </c>
      <c r="J685" s="73" t="s">
        <v>320</v>
      </c>
      <c r="K685" s="73" t="s">
        <v>382</v>
      </c>
      <c r="L685" s="73" t="s">
        <v>383</v>
      </c>
      <c r="M685" s="73" t="s">
        <v>384</v>
      </c>
      <c r="N685" s="73" t="s">
        <v>43</v>
      </c>
      <c r="O685" s="73" t="s">
        <v>385</v>
      </c>
      <c r="P685" s="73" t="s">
        <v>907</v>
      </c>
      <c r="Q685" s="73" t="s">
        <v>932</v>
      </c>
      <c r="R685" s="73" t="s">
        <v>71</v>
      </c>
      <c r="V685" s="60" t="str">
        <f>W685&amp;H685</f>
        <v>BOXER PATCHсиний</v>
      </c>
      <c r="W685" s="60" t="str">
        <f>_xlfn.LET(_xlpm.TextCell,TEXT(G685,"###"),IF(_xlpm.TextCell&lt;&gt;"",IF(StyleSpaceSplit,IFERROR(IF(FIND(" ",_xlpm.TextCell)&gt;=1,MID(_xlpm.TextCell,1,FIND(" ",_xlpm.TextCell)-1),_xlpm.TextCell),_xlpm.TextCell),_xlpm.TextCell),""))</f>
        <v>BOXER PATCH</v>
      </c>
      <c r="X685" s="60" t="str">
        <f>IF(A685&lt;&gt;"",IFERROR(IF(FIND(" ",G685)&gt;=1,MID(G685,FIND(" ",G685)+1,LEN(G685)),""),""),"")</f>
        <v>PATCH</v>
      </c>
      <c r="AC685" s="51">
        <f>IFERROR(VALUE(MID($C685,1,2)),0)</f>
        <v>80</v>
      </c>
      <c r="AD685" s="44">
        <f>IFERROR(VALUE(MID($C685,4,3)),0)</f>
        <v>780</v>
      </c>
      <c r="AE685" s="51">
        <f>VALUE(RIGHT("00"&amp;AC685,2)&amp;RIGHT("000"&amp;AD685,3))</f>
        <v>80780</v>
      </c>
    </row>
    <row r="686" spans="1:31">
      <c r="A686" s="60" t="str">
        <f>IF(G686&amp;Q686&lt;&gt;"",W686&amp;Q686,"")</f>
        <v>BOXER PATCHblue</v>
      </c>
      <c r="B686" s="60" t="str">
        <f>IF(C686&lt;&gt;"",LEFT(C686,9),"")</f>
        <v>80-780-06</v>
      </c>
      <c r="C686" s="73" t="s">
        <v>4462</v>
      </c>
      <c r="D686" s="73" t="s">
        <v>4456</v>
      </c>
      <c r="E686" s="73" t="s">
        <v>922</v>
      </c>
      <c r="F686" s="74">
        <v>60</v>
      </c>
      <c r="G686" s="73" t="s">
        <v>4457</v>
      </c>
      <c r="H686" s="73" t="s">
        <v>71</v>
      </c>
      <c r="I686" s="73" t="s">
        <v>2835</v>
      </c>
      <c r="J686" s="73" t="s">
        <v>320</v>
      </c>
      <c r="K686" s="73" t="s">
        <v>382</v>
      </c>
      <c r="L686" s="73" t="s">
        <v>383</v>
      </c>
      <c r="M686" s="73" t="s">
        <v>384</v>
      </c>
      <c r="N686" s="73" t="s">
        <v>43</v>
      </c>
      <c r="O686" s="73" t="s">
        <v>385</v>
      </c>
      <c r="P686" s="73" t="s">
        <v>907</v>
      </c>
      <c r="Q686" s="73" t="s">
        <v>932</v>
      </c>
      <c r="R686" s="73" t="s">
        <v>71</v>
      </c>
      <c r="V686" s="60" t="str">
        <f>W686&amp;H686</f>
        <v>BOXER PATCHсиний</v>
      </c>
      <c r="W686" s="60" t="str">
        <f>_xlfn.LET(_xlpm.TextCell,TEXT(G686,"###"),IF(_xlpm.TextCell&lt;&gt;"",IF(StyleSpaceSplit,IFERROR(IF(FIND(" ",_xlpm.TextCell)&gt;=1,MID(_xlpm.TextCell,1,FIND(" ",_xlpm.TextCell)-1),_xlpm.TextCell),_xlpm.TextCell),_xlpm.TextCell),""))</f>
        <v>BOXER PATCH</v>
      </c>
      <c r="X686" s="60" t="str">
        <f>IF(A686&lt;&gt;"",IFERROR(IF(FIND(" ",G686)&gt;=1,MID(G686,FIND(" ",G686)+1,LEN(G686)),""),""),"")</f>
        <v>PATCH</v>
      </c>
      <c r="AC686" s="51">
        <f>IFERROR(VALUE(MID($C686,1,2)),0)</f>
        <v>80</v>
      </c>
      <c r="AD686" s="44">
        <f>IFERROR(VALUE(MID($C686,4,3)),0)</f>
        <v>780</v>
      </c>
      <c r="AE686" s="51">
        <f>VALUE(RIGHT("00"&amp;AC686,2)&amp;RIGHT("000"&amp;AD686,3))</f>
        <v>80780</v>
      </c>
    </row>
    <row r="687" spans="1:31">
      <c r="A687" s="60" t="str">
        <f>IF(G687&amp;Q687&lt;&gt;"",W687&amp;Q687,"")</f>
        <v>BOXER PATCHblue</v>
      </c>
      <c r="B687" s="60" t="str">
        <f>IF(C687&lt;&gt;"",LEFT(C687,9),"")</f>
        <v>80-780-06</v>
      </c>
      <c r="C687" s="73" t="s">
        <v>4463</v>
      </c>
      <c r="D687" s="73" t="s">
        <v>4456</v>
      </c>
      <c r="E687" s="73" t="s">
        <v>912</v>
      </c>
      <c r="F687" s="74">
        <v>61</v>
      </c>
      <c r="G687" s="73" t="s">
        <v>4457</v>
      </c>
      <c r="H687" s="73" t="s">
        <v>71</v>
      </c>
      <c r="I687" s="73" t="s">
        <v>2835</v>
      </c>
      <c r="J687" s="73" t="s">
        <v>320</v>
      </c>
      <c r="K687" s="73" t="s">
        <v>382</v>
      </c>
      <c r="L687" s="73" t="s">
        <v>383</v>
      </c>
      <c r="M687" s="73" t="s">
        <v>384</v>
      </c>
      <c r="N687" s="73" t="s">
        <v>43</v>
      </c>
      <c r="O687" s="73" t="s">
        <v>385</v>
      </c>
      <c r="P687" s="73" t="s">
        <v>907</v>
      </c>
      <c r="Q687" s="73" t="s">
        <v>932</v>
      </c>
      <c r="R687" s="73" t="s">
        <v>71</v>
      </c>
      <c r="V687" s="60" t="str">
        <f>W687&amp;H687</f>
        <v>BOXER PATCHсиний</v>
      </c>
      <c r="W687" s="60" t="str">
        <f>_xlfn.LET(_xlpm.TextCell,TEXT(G687,"###"),IF(_xlpm.TextCell&lt;&gt;"",IF(StyleSpaceSplit,IFERROR(IF(FIND(" ",_xlpm.TextCell)&gt;=1,MID(_xlpm.TextCell,1,FIND(" ",_xlpm.TextCell)-1),_xlpm.TextCell),_xlpm.TextCell),_xlpm.TextCell),""))</f>
        <v>BOXER PATCH</v>
      </c>
      <c r="X687" s="60" t="str">
        <f>IF(A687&lt;&gt;"",IFERROR(IF(FIND(" ",G687)&gt;=1,MID(G687,FIND(" ",G687)+1,LEN(G687)),""),""),"")</f>
        <v>PATCH</v>
      </c>
      <c r="AC687" s="51">
        <f>IFERROR(VALUE(MID($C687,1,2)),0)</f>
        <v>80</v>
      </c>
      <c r="AD687" s="44">
        <f>IFERROR(VALUE(MID($C687,4,3)),0)</f>
        <v>780</v>
      </c>
      <c r="AE687" s="51">
        <f>VALUE(RIGHT("00"&amp;AC687,2)&amp;RIGHT("000"&amp;AD687,3))</f>
        <v>80780</v>
      </c>
    </row>
    <row r="688" spans="1:31">
      <c r="A688" s="60" t="str">
        <f>IF(G688&amp;Q688&lt;&gt;"",W688&amp;Q688,"")</f>
        <v>BOXER S1601patchwork</v>
      </c>
      <c r="B688" s="60" t="str">
        <f>IF(C688&lt;&gt;"",LEFT(C688,9),"")</f>
        <v>80-036-35</v>
      </c>
      <c r="C688" s="73" t="s">
        <v>7467</v>
      </c>
      <c r="D688" s="73" t="s">
        <v>7468</v>
      </c>
      <c r="E688" s="73" t="s">
        <v>1046</v>
      </c>
      <c r="F688" s="74">
        <v>62</v>
      </c>
      <c r="G688" s="73" t="s">
        <v>7469</v>
      </c>
      <c r="H688" s="73" t="s">
        <v>209</v>
      </c>
      <c r="I688" s="73" t="s">
        <v>2835</v>
      </c>
      <c r="J688" s="73" t="s">
        <v>320</v>
      </c>
      <c r="K688" s="73" t="s">
        <v>382</v>
      </c>
      <c r="L688" s="73" t="s">
        <v>383</v>
      </c>
      <c r="M688" s="73" t="s">
        <v>384</v>
      </c>
      <c r="N688" s="73" t="s">
        <v>37</v>
      </c>
      <c r="O688" s="73" t="s">
        <v>385</v>
      </c>
      <c r="P688" s="73" t="s">
        <v>907</v>
      </c>
      <c r="Q688" s="73" t="s">
        <v>1387</v>
      </c>
      <c r="R688" s="73" t="s">
        <v>209</v>
      </c>
      <c r="V688" s="60" t="str">
        <f>W688&amp;H688</f>
        <v>BOXER S1601разноцветный</v>
      </c>
      <c r="W688" s="60" t="str">
        <f>_xlfn.LET(_xlpm.TextCell,TEXT(G688,"###"),IF(_xlpm.TextCell&lt;&gt;"",IF(StyleSpaceSplit,IFERROR(IF(FIND(" ",_xlpm.TextCell)&gt;=1,MID(_xlpm.TextCell,1,FIND(" ",_xlpm.TextCell)-1),_xlpm.TextCell),_xlpm.TextCell),_xlpm.TextCell),""))</f>
        <v>BOXER S1601</v>
      </c>
      <c r="X688" s="60" t="str">
        <f>IF(A688&lt;&gt;"",IFERROR(IF(FIND(" ",G688)&gt;=1,MID(G688,FIND(" ",G688)+1,LEN(G688)),""),""),"")</f>
        <v>S1601</v>
      </c>
      <c r="AC688" s="51">
        <f>IFERROR(VALUE(MID($C688,1,2)),0)</f>
        <v>80</v>
      </c>
      <c r="AD688" s="44">
        <f>IFERROR(VALUE(MID($C688,4,3)),0)</f>
        <v>36</v>
      </c>
      <c r="AE688" s="51">
        <f>VALUE(RIGHT("00"&amp;AC688,2)&amp;RIGHT("000"&amp;AD688,3))</f>
        <v>80036</v>
      </c>
    </row>
    <row r="689" spans="1:31">
      <c r="A689" s="60" t="str">
        <f>IF(G689&amp;Q689&lt;&gt;"",W689&amp;Q689,"")</f>
        <v>BOXER S1601patchwork</v>
      </c>
      <c r="B689" s="60" t="str">
        <f>IF(C689&lt;&gt;"",LEFT(C689,9),"")</f>
        <v>80-036-35</v>
      </c>
      <c r="C689" s="73" t="s">
        <v>7470</v>
      </c>
      <c r="D689" s="73" t="s">
        <v>7468</v>
      </c>
      <c r="E689" s="73" t="s">
        <v>956</v>
      </c>
      <c r="F689" s="74">
        <v>55</v>
      </c>
      <c r="G689" s="73" t="s">
        <v>7469</v>
      </c>
      <c r="H689" s="73" t="s">
        <v>209</v>
      </c>
      <c r="I689" s="73" t="s">
        <v>2835</v>
      </c>
      <c r="J689" s="73" t="s">
        <v>320</v>
      </c>
      <c r="K689" s="73" t="s">
        <v>382</v>
      </c>
      <c r="L689" s="73" t="s">
        <v>383</v>
      </c>
      <c r="M689" s="73" t="s">
        <v>384</v>
      </c>
      <c r="N689" s="73" t="s">
        <v>37</v>
      </c>
      <c r="O689" s="73" t="s">
        <v>385</v>
      </c>
      <c r="P689" s="73" t="s">
        <v>907</v>
      </c>
      <c r="Q689" s="73" t="s">
        <v>1387</v>
      </c>
      <c r="R689" s="73" t="s">
        <v>209</v>
      </c>
      <c r="V689" s="60" t="str">
        <f>W689&amp;H689</f>
        <v>BOXER S1601разноцветный</v>
      </c>
      <c r="W689" s="60" t="str">
        <f>_xlfn.LET(_xlpm.TextCell,TEXT(G689,"###"),IF(_xlpm.TextCell&lt;&gt;"",IF(StyleSpaceSplit,IFERROR(IF(FIND(" ",_xlpm.TextCell)&gt;=1,MID(_xlpm.TextCell,1,FIND(" ",_xlpm.TextCell)-1),_xlpm.TextCell),_xlpm.TextCell),_xlpm.TextCell),""))</f>
        <v>BOXER S1601</v>
      </c>
      <c r="X689" s="60" t="str">
        <f>IF(A689&lt;&gt;"",IFERROR(IF(FIND(" ",G689)&gt;=1,MID(G689,FIND(" ",G689)+1,LEN(G689)),""),""),"")</f>
        <v>S1601</v>
      </c>
      <c r="AC689" s="51">
        <f>IFERROR(VALUE(MID($C689,1,2)),0)</f>
        <v>80</v>
      </c>
      <c r="AD689" s="44">
        <f>IFERROR(VALUE(MID($C689,4,3)),0)</f>
        <v>36</v>
      </c>
      <c r="AE689" s="51">
        <f>VALUE(RIGHT("00"&amp;AC689,2)&amp;RIGHT("000"&amp;AD689,3))</f>
        <v>80036</v>
      </c>
    </row>
    <row r="690" spans="1:31">
      <c r="A690" s="60" t="str">
        <f>IF(G690&amp;Q690&lt;&gt;"",W690&amp;Q690,"")</f>
        <v>BOXER S1601patchwork</v>
      </c>
      <c r="B690" s="60" t="str">
        <f>IF(C690&lt;&gt;"",LEFT(C690,9),"")</f>
        <v>80-036-35</v>
      </c>
      <c r="C690" s="73" t="s">
        <v>7471</v>
      </c>
      <c r="D690" s="73" t="s">
        <v>7468</v>
      </c>
      <c r="E690" s="73" t="s">
        <v>915</v>
      </c>
      <c r="F690" s="74">
        <v>56</v>
      </c>
      <c r="G690" s="73" t="s">
        <v>7469</v>
      </c>
      <c r="H690" s="73" t="s">
        <v>209</v>
      </c>
      <c r="I690" s="73" t="s">
        <v>2835</v>
      </c>
      <c r="J690" s="73" t="s">
        <v>320</v>
      </c>
      <c r="K690" s="73" t="s">
        <v>382</v>
      </c>
      <c r="L690" s="73" t="s">
        <v>383</v>
      </c>
      <c r="M690" s="73" t="s">
        <v>384</v>
      </c>
      <c r="N690" s="73" t="s">
        <v>37</v>
      </c>
      <c r="O690" s="73" t="s">
        <v>385</v>
      </c>
      <c r="P690" s="73" t="s">
        <v>907</v>
      </c>
      <c r="Q690" s="73" t="s">
        <v>1387</v>
      </c>
      <c r="R690" s="73" t="s">
        <v>209</v>
      </c>
      <c r="V690" s="60" t="str">
        <f>W690&amp;H690</f>
        <v>BOXER S1601разноцветный</v>
      </c>
      <c r="W690" s="60" t="str">
        <f>_xlfn.LET(_xlpm.TextCell,TEXT(G690,"###"),IF(_xlpm.TextCell&lt;&gt;"",IF(StyleSpaceSplit,IFERROR(IF(FIND(" ",_xlpm.TextCell)&gt;=1,MID(_xlpm.TextCell,1,FIND(" ",_xlpm.TextCell)-1),_xlpm.TextCell),_xlpm.TextCell),_xlpm.TextCell),""))</f>
        <v>BOXER S1601</v>
      </c>
      <c r="X690" s="60" t="str">
        <f>IF(A690&lt;&gt;"",IFERROR(IF(FIND(" ",G690)&gt;=1,MID(G690,FIND(" ",G690)+1,LEN(G690)),""),""),"")</f>
        <v>S1601</v>
      </c>
      <c r="AC690" s="51">
        <f>IFERROR(VALUE(MID($C690,1,2)),0)</f>
        <v>80</v>
      </c>
      <c r="AD690" s="44">
        <f>IFERROR(VALUE(MID($C690,4,3)),0)</f>
        <v>36</v>
      </c>
      <c r="AE690" s="51">
        <f>VALUE(RIGHT("00"&amp;AC690,2)&amp;RIGHT("000"&amp;AD690,3))</f>
        <v>80036</v>
      </c>
    </row>
    <row r="691" spans="1:31">
      <c r="A691" s="60" t="str">
        <f>IF(G691&amp;Q691&lt;&gt;"",W691&amp;Q691,"")</f>
        <v>BOXER S1601patchwork</v>
      </c>
      <c r="B691" s="60" t="str">
        <f>IF(C691&lt;&gt;"",LEFT(C691,9),"")</f>
        <v>80-036-35</v>
      </c>
      <c r="C691" s="73" t="s">
        <v>7472</v>
      </c>
      <c r="D691" s="73" t="s">
        <v>7468</v>
      </c>
      <c r="E691" s="73" t="s">
        <v>910</v>
      </c>
      <c r="F691" s="74">
        <v>59</v>
      </c>
      <c r="G691" s="73" t="s">
        <v>7469</v>
      </c>
      <c r="H691" s="73" t="s">
        <v>209</v>
      </c>
      <c r="I691" s="73" t="s">
        <v>2835</v>
      </c>
      <c r="J691" s="73" t="s">
        <v>320</v>
      </c>
      <c r="K691" s="73" t="s">
        <v>382</v>
      </c>
      <c r="L691" s="73" t="s">
        <v>383</v>
      </c>
      <c r="M691" s="73" t="s">
        <v>384</v>
      </c>
      <c r="N691" s="73" t="s">
        <v>37</v>
      </c>
      <c r="O691" s="73" t="s">
        <v>385</v>
      </c>
      <c r="P691" s="73" t="s">
        <v>907</v>
      </c>
      <c r="Q691" s="73" t="s">
        <v>1387</v>
      </c>
      <c r="R691" s="73" t="s">
        <v>209</v>
      </c>
      <c r="V691" s="60" t="str">
        <f>W691&amp;H691</f>
        <v>BOXER S1601разноцветный</v>
      </c>
      <c r="W691" s="60" t="str">
        <f>_xlfn.LET(_xlpm.TextCell,TEXT(G691,"###"),IF(_xlpm.TextCell&lt;&gt;"",IF(StyleSpaceSplit,IFERROR(IF(FIND(" ",_xlpm.TextCell)&gt;=1,MID(_xlpm.TextCell,1,FIND(" ",_xlpm.TextCell)-1),_xlpm.TextCell),_xlpm.TextCell),_xlpm.TextCell),""))</f>
        <v>BOXER S1601</v>
      </c>
      <c r="X691" s="60" t="str">
        <f>IF(A691&lt;&gt;"",IFERROR(IF(FIND(" ",G691)&gt;=1,MID(G691,FIND(" ",G691)+1,LEN(G691)),""),""),"")</f>
        <v>S1601</v>
      </c>
      <c r="AC691" s="51">
        <f>IFERROR(VALUE(MID($C691,1,2)),0)</f>
        <v>80</v>
      </c>
      <c r="AD691" s="44">
        <f>IFERROR(VALUE(MID($C691,4,3)),0)</f>
        <v>36</v>
      </c>
      <c r="AE691" s="51">
        <f>VALUE(RIGHT("00"&amp;AC691,2)&amp;RIGHT("000"&amp;AD691,3))</f>
        <v>80036</v>
      </c>
    </row>
    <row r="692" spans="1:31">
      <c r="A692" s="60" t="str">
        <f>IF(G692&amp;Q692&lt;&gt;"",W692&amp;Q692,"")</f>
        <v>BOXER S1601patchwork</v>
      </c>
      <c r="B692" s="60" t="str">
        <f>IF(C692&lt;&gt;"",LEFT(C692,9),"")</f>
        <v>80-036-35</v>
      </c>
      <c r="C692" s="73" t="s">
        <v>7473</v>
      </c>
      <c r="D692" s="73" t="s">
        <v>7468</v>
      </c>
      <c r="E692" s="73" t="s">
        <v>904</v>
      </c>
      <c r="F692" s="74">
        <v>57</v>
      </c>
      <c r="G692" s="73" t="s">
        <v>7469</v>
      </c>
      <c r="H692" s="73" t="s">
        <v>209</v>
      </c>
      <c r="I692" s="73" t="s">
        <v>2835</v>
      </c>
      <c r="J692" s="73" t="s">
        <v>320</v>
      </c>
      <c r="K692" s="73" t="s">
        <v>382</v>
      </c>
      <c r="L692" s="73" t="s">
        <v>383</v>
      </c>
      <c r="M692" s="73" t="s">
        <v>384</v>
      </c>
      <c r="N692" s="73" t="s">
        <v>37</v>
      </c>
      <c r="O692" s="73" t="s">
        <v>385</v>
      </c>
      <c r="P692" s="73" t="s">
        <v>907</v>
      </c>
      <c r="Q692" s="73" t="s">
        <v>1387</v>
      </c>
      <c r="R692" s="73" t="s">
        <v>209</v>
      </c>
      <c r="V692" s="60" t="str">
        <f>W692&amp;H692</f>
        <v>BOXER S1601разноцветный</v>
      </c>
      <c r="W692" s="60" t="str">
        <f>_xlfn.LET(_xlpm.TextCell,TEXT(G692,"###"),IF(_xlpm.TextCell&lt;&gt;"",IF(StyleSpaceSplit,IFERROR(IF(FIND(" ",_xlpm.TextCell)&gt;=1,MID(_xlpm.TextCell,1,FIND(" ",_xlpm.TextCell)-1),_xlpm.TextCell),_xlpm.TextCell),_xlpm.TextCell),""))</f>
        <v>BOXER S1601</v>
      </c>
      <c r="X692" s="60" t="str">
        <f>IF(A692&lt;&gt;"",IFERROR(IF(FIND(" ",G692)&gt;=1,MID(G692,FIND(" ",G692)+1,LEN(G692)),""),""),"")</f>
        <v>S1601</v>
      </c>
      <c r="AC692" s="51">
        <f>IFERROR(VALUE(MID($C692,1,2)),0)</f>
        <v>80</v>
      </c>
      <c r="AD692" s="44">
        <f>IFERROR(VALUE(MID($C692,4,3)),0)</f>
        <v>36</v>
      </c>
      <c r="AE692" s="51">
        <f>VALUE(RIGHT("00"&amp;AC692,2)&amp;RIGHT("000"&amp;AD692,3))</f>
        <v>80036</v>
      </c>
    </row>
    <row r="693" spans="1:31">
      <c r="A693" s="60" t="str">
        <f>IF(G693&amp;Q693&lt;&gt;"",W693&amp;Q693,"")</f>
        <v>BOXER S1601patchwork</v>
      </c>
      <c r="B693" s="60" t="str">
        <f>IF(C693&lt;&gt;"",LEFT(C693,9),"")</f>
        <v>80-036-35</v>
      </c>
      <c r="C693" s="73" t="s">
        <v>7474</v>
      </c>
      <c r="D693" s="73" t="s">
        <v>7468</v>
      </c>
      <c r="E693" s="73" t="s">
        <v>920</v>
      </c>
      <c r="F693" s="74">
        <v>58</v>
      </c>
      <c r="G693" s="73" t="s">
        <v>7469</v>
      </c>
      <c r="H693" s="73" t="s">
        <v>209</v>
      </c>
      <c r="I693" s="73" t="s">
        <v>2835</v>
      </c>
      <c r="J693" s="73" t="s">
        <v>320</v>
      </c>
      <c r="K693" s="73" t="s">
        <v>382</v>
      </c>
      <c r="L693" s="73" t="s">
        <v>383</v>
      </c>
      <c r="M693" s="73" t="s">
        <v>384</v>
      </c>
      <c r="N693" s="73" t="s">
        <v>37</v>
      </c>
      <c r="O693" s="73" t="s">
        <v>385</v>
      </c>
      <c r="P693" s="73" t="s">
        <v>907</v>
      </c>
      <c r="Q693" s="73" t="s">
        <v>1387</v>
      </c>
      <c r="R693" s="73" t="s">
        <v>209</v>
      </c>
      <c r="V693" s="60" t="str">
        <f>W693&amp;H693</f>
        <v>BOXER S1601разноцветный</v>
      </c>
      <c r="W693" s="60" t="str">
        <f>_xlfn.LET(_xlpm.TextCell,TEXT(G693,"###"),IF(_xlpm.TextCell&lt;&gt;"",IF(StyleSpaceSplit,IFERROR(IF(FIND(" ",_xlpm.TextCell)&gt;=1,MID(_xlpm.TextCell,1,FIND(" ",_xlpm.TextCell)-1),_xlpm.TextCell),_xlpm.TextCell),_xlpm.TextCell),""))</f>
        <v>BOXER S1601</v>
      </c>
      <c r="X693" s="60" t="str">
        <f>IF(A693&lt;&gt;"",IFERROR(IF(FIND(" ",G693)&gt;=1,MID(G693,FIND(" ",G693)+1,LEN(G693)),""),""),"")</f>
        <v>S1601</v>
      </c>
      <c r="AC693" s="51">
        <f>IFERROR(VALUE(MID($C693,1,2)),0)</f>
        <v>80</v>
      </c>
      <c r="AD693" s="44">
        <f>IFERROR(VALUE(MID($C693,4,3)),0)</f>
        <v>36</v>
      </c>
      <c r="AE693" s="51">
        <f>VALUE(RIGHT("00"&amp;AC693,2)&amp;RIGHT("000"&amp;AD693,3))</f>
        <v>80036</v>
      </c>
    </row>
    <row r="694" spans="1:31">
      <c r="A694" s="60" t="str">
        <f>IF(G694&amp;Q694&lt;&gt;"",W694&amp;Q694,"")</f>
        <v>BOXER S1601patchwork</v>
      </c>
      <c r="B694" s="60" t="str">
        <f>IF(C694&lt;&gt;"",LEFT(C694,9),"")</f>
        <v>80-036-35</v>
      </c>
      <c r="C694" s="73" t="s">
        <v>7475</v>
      </c>
      <c r="D694" s="73" t="s">
        <v>7468</v>
      </c>
      <c r="E694" s="73" t="s">
        <v>922</v>
      </c>
      <c r="F694" s="74">
        <v>60</v>
      </c>
      <c r="G694" s="73" t="s">
        <v>7469</v>
      </c>
      <c r="H694" s="73" t="s">
        <v>209</v>
      </c>
      <c r="I694" s="73" t="s">
        <v>2835</v>
      </c>
      <c r="J694" s="73" t="s">
        <v>320</v>
      </c>
      <c r="K694" s="73" t="s">
        <v>382</v>
      </c>
      <c r="L694" s="73" t="s">
        <v>383</v>
      </c>
      <c r="M694" s="73" t="s">
        <v>384</v>
      </c>
      <c r="N694" s="73" t="s">
        <v>37</v>
      </c>
      <c r="O694" s="73" t="s">
        <v>385</v>
      </c>
      <c r="P694" s="73" t="s">
        <v>907</v>
      </c>
      <c r="Q694" s="73" t="s">
        <v>1387</v>
      </c>
      <c r="R694" s="73" t="s">
        <v>209</v>
      </c>
      <c r="V694" s="60" t="str">
        <f>W694&amp;H694</f>
        <v>BOXER S1601разноцветный</v>
      </c>
      <c r="W694" s="60" t="str">
        <f>_xlfn.LET(_xlpm.TextCell,TEXT(G694,"###"),IF(_xlpm.TextCell&lt;&gt;"",IF(StyleSpaceSplit,IFERROR(IF(FIND(" ",_xlpm.TextCell)&gt;=1,MID(_xlpm.TextCell,1,FIND(" ",_xlpm.TextCell)-1),_xlpm.TextCell),_xlpm.TextCell),_xlpm.TextCell),""))</f>
        <v>BOXER S1601</v>
      </c>
      <c r="X694" s="60" t="str">
        <f>IF(A694&lt;&gt;"",IFERROR(IF(FIND(" ",G694)&gt;=1,MID(G694,FIND(" ",G694)+1,LEN(G694)),""),""),"")</f>
        <v>S1601</v>
      </c>
      <c r="AC694" s="51">
        <f>IFERROR(VALUE(MID($C694,1,2)),0)</f>
        <v>80</v>
      </c>
      <c r="AD694" s="44">
        <f>IFERROR(VALUE(MID($C694,4,3)),0)</f>
        <v>36</v>
      </c>
      <c r="AE694" s="51">
        <f>VALUE(RIGHT("00"&amp;AC694,2)&amp;RIGHT("000"&amp;AD694,3))</f>
        <v>80036</v>
      </c>
    </row>
    <row r="695" spans="1:31">
      <c r="A695" s="60" t="str">
        <f>IF(G695&amp;Q695&lt;&gt;"",W695&amp;Q695,"")</f>
        <v>BOXER S1601patchwork</v>
      </c>
      <c r="B695" s="60" t="str">
        <f>IF(C695&lt;&gt;"",LEFT(C695,9),"")</f>
        <v>80-036-35</v>
      </c>
      <c r="C695" s="73" t="s">
        <v>7476</v>
      </c>
      <c r="D695" s="73" t="s">
        <v>7468</v>
      </c>
      <c r="E695" s="73" t="s">
        <v>912</v>
      </c>
      <c r="F695" s="74">
        <v>61</v>
      </c>
      <c r="G695" s="73" t="s">
        <v>7469</v>
      </c>
      <c r="H695" s="73" t="s">
        <v>209</v>
      </c>
      <c r="I695" s="73" t="s">
        <v>2835</v>
      </c>
      <c r="J695" s="73" t="s">
        <v>320</v>
      </c>
      <c r="K695" s="73" t="s">
        <v>382</v>
      </c>
      <c r="L695" s="73" t="s">
        <v>383</v>
      </c>
      <c r="M695" s="73" t="s">
        <v>384</v>
      </c>
      <c r="N695" s="73" t="s">
        <v>37</v>
      </c>
      <c r="O695" s="73" t="s">
        <v>385</v>
      </c>
      <c r="P695" s="73" t="s">
        <v>907</v>
      </c>
      <c r="Q695" s="73" t="s">
        <v>1387</v>
      </c>
      <c r="R695" s="73" t="s">
        <v>209</v>
      </c>
      <c r="V695" s="60" t="str">
        <f>W695&amp;H695</f>
        <v>BOXER S1601разноцветный</v>
      </c>
      <c r="W695" s="60" t="str">
        <f>_xlfn.LET(_xlpm.TextCell,TEXT(G695,"###"),IF(_xlpm.TextCell&lt;&gt;"",IF(StyleSpaceSplit,IFERROR(IF(FIND(" ",_xlpm.TextCell)&gt;=1,MID(_xlpm.TextCell,1,FIND(" ",_xlpm.TextCell)-1),_xlpm.TextCell),_xlpm.TextCell),_xlpm.TextCell),""))</f>
        <v>BOXER S1601</v>
      </c>
      <c r="X695" s="60" t="str">
        <f>IF(A695&lt;&gt;"",IFERROR(IF(FIND(" ",G695)&gt;=1,MID(G695,FIND(" ",G695)+1,LEN(G695)),""),""),"")</f>
        <v>S1601</v>
      </c>
      <c r="AC695" s="51">
        <f>IFERROR(VALUE(MID($C695,1,2)),0)</f>
        <v>80</v>
      </c>
      <c r="AD695" s="44">
        <f>IFERROR(VALUE(MID($C695,4,3)),0)</f>
        <v>36</v>
      </c>
      <c r="AE695" s="51">
        <f>VALUE(RIGHT("00"&amp;AC695,2)&amp;RIGHT("000"&amp;AD695,3))</f>
        <v>80036</v>
      </c>
    </row>
    <row r="696" spans="1:31">
      <c r="A696" s="60" t="str">
        <f>IF(G696&amp;Q696&lt;&gt;"",W696&amp;Q696,"")</f>
        <v>BOXER S1602green</v>
      </c>
      <c r="B696" s="60" t="str">
        <f>IF(C696&lt;&gt;"",LEFT(C696,9),"")</f>
        <v>80-037-11</v>
      </c>
      <c r="C696" s="73" t="s">
        <v>7477</v>
      </c>
      <c r="D696" s="73" t="s">
        <v>7478</v>
      </c>
      <c r="E696" s="73" t="s">
        <v>920</v>
      </c>
      <c r="F696" s="74">
        <v>58</v>
      </c>
      <c r="G696" s="73" t="s">
        <v>7479</v>
      </c>
      <c r="H696" s="73" t="s">
        <v>60</v>
      </c>
      <c r="I696" s="73" t="s">
        <v>1021</v>
      </c>
      <c r="J696" s="73" t="s">
        <v>320</v>
      </c>
      <c r="K696" s="73" t="s">
        <v>382</v>
      </c>
      <c r="L696" s="73" t="s">
        <v>383</v>
      </c>
      <c r="M696" s="73" t="s">
        <v>384</v>
      </c>
      <c r="N696" s="73" t="s">
        <v>37</v>
      </c>
      <c r="O696" s="73" t="s">
        <v>385</v>
      </c>
      <c r="P696" s="73" t="s">
        <v>907</v>
      </c>
      <c r="Q696" s="73" t="s">
        <v>990</v>
      </c>
      <c r="R696" s="73" t="s">
        <v>60</v>
      </c>
      <c r="V696" s="60" t="str">
        <f>W696&amp;H696</f>
        <v>BOXER S1602зеленый</v>
      </c>
      <c r="W696" s="60" t="str">
        <f>_xlfn.LET(_xlpm.TextCell,TEXT(G696,"###"),IF(_xlpm.TextCell&lt;&gt;"",IF(StyleSpaceSplit,IFERROR(IF(FIND(" ",_xlpm.TextCell)&gt;=1,MID(_xlpm.TextCell,1,FIND(" ",_xlpm.TextCell)-1),_xlpm.TextCell),_xlpm.TextCell),_xlpm.TextCell),""))</f>
        <v>BOXER S1602</v>
      </c>
      <c r="X696" s="60" t="str">
        <f>IF(A696&lt;&gt;"",IFERROR(IF(FIND(" ",G696)&gt;=1,MID(G696,FIND(" ",G696)+1,LEN(G696)),""),""),"")</f>
        <v>S1602</v>
      </c>
      <c r="AC696" s="51">
        <f>IFERROR(VALUE(MID($C696,1,2)),0)</f>
        <v>80</v>
      </c>
      <c r="AD696" s="44">
        <f>IFERROR(VALUE(MID($C696,4,3)),0)</f>
        <v>37</v>
      </c>
      <c r="AE696" s="51">
        <f>VALUE(RIGHT("00"&amp;AC696,2)&amp;RIGHT("000"&amp;AD696,3))</f>
        <v>80037</v>
      </c>
    </row>
    <row r="697" spans="1:31">
      <c r="A697" s="60" t="str">
        <f>IF(G697&amp;Q697&lt;&gt;"",W697&amp;Q697,"")</f>
        <v>BOXER S1701beige</v>
      </c>
      <c r="B697" s="60" t="str">
        <f>IF(C697&lt;&gt;"",LEFT(C697,9),"")</f>
        <v>80-173-02</v>
      </c>
      <c r="C697" s="73" t="s">
        <v>948</v>
      </c>
      <c r="D697" s="73" t="s">
        <v>949</v>
      </c>
      <c r="E697" s="73" t="s">
        <v>904</v>
      </c>
      <c r="F697" s="74">
        <v>57</v>
      </c>
      <c r="G697" s="73" t="s">
        <v>950</v>
      </c>
      <c r="H697" s="73" t="s">
        <v>63</v>
      </c>
      <c r="I697" s="73" t="s">
        <v>951</v>
      </c>
      <c r="J697" s="73" t="s">
        <v>324</v>
      </c>
      <c r="K697" s="73" t="s">
        <v>382</v>
      </c>
      <c r="L697" s="73" t="s">
        <v>383</v>
      </c>
      <c r="M697" s="73" t="s">
        <v>384</v>
      </c>
      <c r="N697" s="73" t="s">
        <v>43</v>
      </c>
      <c r="O697" s="73" t="s">
        <v>385</v>
      </c>
      <c r="P697" s="73" t="s">
        <v>907</v>
      </c>
      <c r="Q697" s="73" t="s">
        <v>937</v>
      </c>
      <c r="R697" s="73" t="s">
        <v>63</v>
      </c>
      <c r="V697" s="60" t="str">
        <f>W697&amp;H697</f>
        <v>BOXER S1701бежевый</v>
      </c>
      <c r="W697" s="60" t="str">
        <f>_xlfn.LET(_xlpm.TextCell,TEXT(G697,"###"),IF(_xlpm.TextCell&lt;&gt;"",IF(StyleSpaceSplit,IFERROR(IF(FIND(" ",_xlpm.TextCell)&gt;=1,MID(_xlpm.TextCell,1,FIND(" ",_xlpm.TextCell)-1),_xlpm.TextCell),_xlpm.TextCell),_xlpm.TextCell),""))</f>
        <v>BOXER S1701</v>
      </c>
      <c r="X697" s="60" t="str">
        <f>IF(A697&lt;&gt;"",IFERROR(IF(FIND(" ",G697)&gt;=1,MID(G697,FIND(" ",G697)+1,LEN(G697)),""),""),"")</f>
        <v>S1701</v>
      </c>
      <c r="AC697" s="51">
        <f>IFERROR(VALUE(MID($C697,1,2)),0)</f>
        <v>80</v>
      </c>
      <c r="AD697" s="44">
        <f>IFERROR(VALUE(MID($C697,4,3)),0)</f>
        <v>173</v>
      </c>
      <c r="AE697" s="51">
        <f>VALUE(RIGHT("00"&amp;AC697,2)&amp;RIGHT("000"&amp;AD697,3))</f>
        <v>80173</v>
      </c>
    </row>
    <row r="698" spans="1:31">
      <c r="A698" s="60" t="str">
        <f>IF(G698&amp;Q698&lt;&gt;"",W698&amp;Q698,"")</f>
        <v>BOXER S1701beige</v>
      </c>
      <c r="B698" s="60" t="str">
        <f>IF(C698&lt;&gt;"",LEFT(C698,9),"")</f>
        <v>80-173-02</v>
      </c>
      <c r="C698" s="73" t="s">
        <v>952</v>
      </c>
      <c r="D698" s="73" t="s">
        <v>949</v>
      </c>
      <c r="E698" s="73" t="s">
        <v>910</v>
      </c>
      <c r="F698" s="74">
        <v>59</v>
      </c>
      <c r="G698" s="73" t="s">
        <v>950</v>
      </c>
      <c r="H698" s="73" t="s">
        <v>63</v>
      </c>
      <c r="I698" s="73" t="s">
        <v>951</v>
      </c>
      <c r="J698" s="73" t="s">
        <v>324</v>
      </c>
      <c r="K698" s="73" t="s">
        <v>382</v>
      </c>
      <c r="L698" s="73" t="s">
        <v>383</v>
      </c>
      <c r="M698" s="73" t="s">
        <v>384</v>
      </c>
      <c r="N698" s="73" t="s">
        <v>43</v>
      </c>
      <c r="O698" s="73" t="s">
        <v>385</v>
      </c>
      <c r="P698" s="73" t="s">
        <v>907</v>
      </c>
      <c r="Q698" s="73" t="s">
        <v>937</v>
      </c>
      <c r="R698" s="73" t="s">
        <v>63</v>
      </c>
      <c r="V698" s="60" t="str">
        <f>W698&amp;H698</f>
        <v>BOXER S1701бежевый</v>
      </c>
      <c r="W698" s="60" t="str">
        <f>_xlfn.LET(_xlpm.TextCell,TEXT(G698,"###"),IF(_xlpm.TextCell&lt;&gt;"",IF(StyleSpaceSplit,IFERROR(IF(FIND(" ",_xlpm.TextCell)&gt;=1,MID(_xlpm.TextCell,1,FIND(" ",_xlpm.TextCell)-1),_xlpm.TextCell),_xlpm.TextCell),_xlpm.TextCell),""))</f>
        <v>BOXER S1701</v>
      </c>
      <c r="X698" s="60" t="str">
        <f>IF(A698&lt;&gt;"",IFERROR(IF(FIND(" ",G698)&gt;=1,MID(G698,FIND(" ",G698)+1,LEN(G698)),""),""),"")</f>
        <v>S1701</v>
      </c>
      <c r="AC698" s="51">
        <f>IFERROR(VALUE(MID($C698,1,2)),0)</f>
        <v>80</v>
      </c>
      <c r="AD698" s="44">
        <f>IFERROR(VALUE(MID($C698,4,3)),0)</f>
        <v>173</v>
      </c>
      <c r="AE698" s="51">
        <f>VALUE(RIGHT("00"&amp;AC698,2)&amp;RIGHT("000"&amp;AD698,3))</f>
        <v>80173</v>
      </c>
    </row>
    <row r="699" spans="1:31">
      <c r="A699" s="60" t="str">
        <f>IF(G699&amp;Q699&lt;&gt;"",W699&amp;Q699,"")</f>
        <v>BOXER S1701beige</v>
      </c>
      <c r="B699" s="60" t="str">
        <f>IF(C699&lt;&gt;"",LEFT(C699,9),"")</f>
        <v>80-173-02</v>
      </c>
      <c r="C699" s="73" t="s">
        <v>953</v>
      </c>
      <c r="D699" s="73" t="s">
        <v>949</v>
      </c>
      <c r="E699" s="73" t="s">
        <v>912</v>
      </c>
      <c r="F699" s="74">
        <v>61</v>
      </c>
      <c r="G699" s="73" t="s">
        <v>950</v>
      </c>
      <c r="H699" s="73" t="s">
        <v>63</v>
      </c>
      <c r="I699" s="73" t="s">
        <v>951</v>
      </c>
      <c r="J699" s="73" t="s">
        <v>324</v>
      </c>
      <c r="K699" s="73" t="s">
        <v>382</v>
      </c>
      <c r="L699" s="73" t="s">
        <v>383</v>
      </c>
      <c r="M699" s="73" t="s">
        <v>384</v>
      </c>
      <c r="N699" s="73" t="s">
        <v>43</v>
      </c>
      <c r="O699" s="73" t="s">
        <v>385</v>
      </c>
      <c r="P699" s="73" t="s">
        <v>907</v>
      </c>
      <c r="Q699" s="73" t="s">
        <v>937</v>
      </c>
      <c r="R699" s="73" t="s">
        <v>63</v>
      </c>
      <c r="V699" s="60" t="str">
        <f>W699&amp;H699</f>
        <v>BOXER S1701бежевый</v>
      </c>
      <c r="W699" s="60" t="str">
        <f>_xlfn.LET(_xlpm.TextCell,TEXT(G699,"###"),IF(_xlpm.TextCell&lt;&gt;"",IF(StyleSpaceSplit,IFERROR(IF(FIND(" ",_xlpm.TextCell)&gt;=1,MID(_xlpm.TextCell,1,FIND(" ",_xlpm.TextCell)-1),_xlpm.TextCell),_xlpm.TextCell),_xlpm.TextCell),""))</f>
        <v>BOXER S1701</v>
      </c>
      <c r="X699" s="60" t="str">
        <f>IF(A699&lt;&gt;"",IFERROR(IF(FIND(" ",G699)&gt;=1,MID(G699,FIND(" ",G699)+1,LEN(G699)),""),""),"")</f>
        <v>S1701</v>
      </c>
      <c r="AC699" s="51">
        <f>IFERROR(VALUE(MID($C699,1,2)),0)</f>
        <v>80</v>
      </c>
      <c r="AD699" s="44">
        <f>IFERROR(VALUE(MID($C699,4,3)),0)</f>
        <v>173</v>
      </c>
      <c r="AE699" s="51">
        <f>VALUE(RIGHT("00"&amp;AC699,2)&amp;RIGHT("000"&amp;AD699,3))</f>
        <v>80173</v>
      </c>
    </row>
    <row r="700" spans="1:31">
      <c r="A700" s="60" t="str">
        <f>IF(G700&amp;Q700&lt;&gt;"",W700&amp;Q700,"")</f>
        <v>BOXER S1701beige</v>
      </c>
      <c r="B700" s="60" t="str">
        <f>IF(C700&lt;&gt;"",LEFT(C700,9),"")</f>
        <v>80-173-02</v>
      </c>
      <c r="C700" s="73" t="s">
        <v>954</v>
      </c>
      <c r="D700" s="73" t="s">
        <v>949</v>
      </c>
      <c r="E700" s="73" t="s">
        <v>920</v>
      </c>
      <c r="F700" s="74">
        <v>58</v>
      </c>
      <c r="G700" s="73" t="s">
        <v>950</v>
      </c>
      <c r="H700" s="73" t="s">
        <v>63</v>
      </c>
      <c r="I700" s="73" t="s">
        <v>951</v>
      </c>
      <c r="J700" s="73" t="s">
        <v>324</v>
      </c>
      <c r="K700" s="73" t="s">
        <v>382</v>
      </c>
      <c r="L700" s="73" t="s">
        <v>383</v>
      </c>
      <c r="M700" s="73" t="s">
        <v>384</v>
      </c>
      <c r="N700" s="73" t="s">
        <v>43</v>
      </c>
      <c r="O700" s="73" t="s">
        <v>385</v>
      </c>
      <c r="P700" s="73" t="s">
        <v>907</v>
      </c>
      <c r="Q700" s="73" t="s">
        <v>937</v>
      </c>
      <c r="R700" s="73" t="s">
        <v>63</v>
      </c>
      <c r="V700" s="60" t="str">
        <f>W700&amp;H700</f>
        <v>BOXER S1701бежевый</v>
      </c>
      <c r="W700" s="60" t="str">
        <f>_xlfn.LET(_xlpm.TextCell,TEXT(G700,"###"),IF(_xlpm.TextCell&lt;&gt;"",IF(StyleSpaceSplit,IFERROR(IF(FIND(" ",_xlpm.TextCell)&gt;=1,MID(_xlpm.TextCell,1,FIND(" ",_xlpm.TextCell)-1),_xlpm.TextCell),_xlpm.TextCell),_xlpm.TextCell),""))</f>
        <v>BOXER S1701</v>
      </c>
      <c r="X700" s="60" t="str">
        <f>IF(A700&lt;&gt;"",IFERROR(IF(FIND(" ",G700)&gt;=1,MID(G700,FIND(" ",G700)+1,LEN(G700)),""),""),"")</f>
        <v>S1701</v>
      </c>
      <c r="AC700" s="51">
        <f>IFERROR(VALUE(MID($C700,1,2)),0)</f>
        <v>80</v>
      </c>
      <c r="AD700" s="44">
        <f>IFERROR(VALUE(MID($C700,4,3)),0)</f>
        <v>173</v>
      </c>
      <c r="AE700" s="51">
        <f>VALUE(RIGHT("00"&amp;AC700,2)&amp;RIGHT("000"&amp;AD700,3))</f>
        <v>80173</v>
      </c>
    </row>
    <row r="701" spans="1:31">
      <c r="A701" s="60" t="str">
        <f>IF(G701&amp;Q701&lt;&gt;"",W701&amp;Q701,"")</f>
        <v>BOXER S1701beige</v>
      </c>
      <c r="B701" s="60" t="str">
        <f>IF(C701&lt;&gt;"",LEFT(C701,9),"")</f>
        <v>80-173-02</v>
      </c>
      <c r="C701" s="73" t="s">
        <v>955</v>
      </c>
      <c r="D701" s="73" t="s">
        <v>949</v>
      </c>
      <c r="E701" s="73" t="s">
        <v>956</v>
      </c>
      <c r="F701" s="74">
        <v>55</v>
      </c>
      <c r="G701" s="73" t="s">
        <v>950</v>
      </c>
      <c r="H701" s="73" t="s">
        <v>63</v>
      </c>
      <c r="I701" s="73" t="s">
        <v>951</v>
      </c>
      <c r="J701" s="73" t="s">
        <v>324</v>
      </c>
      <c r="K701" s="73" t="s">
        <v>382</v>
      </c>
      <c r="L701" s="73" t="s">
        <v>383</v>
      </c>
      <c r="M701" s="73" t="s">
        <v>384</v>
      </c>
      <c r="N701" s="73" t="s">
        <v>43</v>
      </c>
      <c r="O701" s="73" t="s">
        <v>385</v>
      </c>
      <c r="P701" s="73" t="s">
        <v>907</v>
      </c>
      <c r="Q701" s="73" t="s">
        <v>937</v>
      </c>
      <c r="R701" s="73" t="s">
        <v>63</v>
      </c>
      <c r="V701" s="60" t="str">
        <f>W701&amp;H701</f>
        <v>BOXER S1701бежевый</v>
      </c>
      <c r="W701" s="60" t="str">
        <f>_xlfn.LET(_xlpm.TextCell,TEXT(G701,"###"),IF(_xlpm.TextCell&lt;&gt;"",IF(StyleSpaceSplit,IFERROR(IF(FIND(" ",_xlpm.TextCell)&gt;=1,MID(_xlpm.TextCell,1,FIND(" ",_xlpm.TextCell)-1),_xlpm.TextCell),_xlpm.TextCell),_xlpm.TextCell),""))</f>
        <v>BOXER S1701</v>
      </c>
      <c r="X701" s="60" t="str">
        <f>IF(A701&lt;&gt;"",IFERROR(IF(FIND(" ",G701)&gt;=1,MID(G701,FIND(" ",G701)+1,LEN(G701)),""),""),"")</f>
        <v>S1701</v>
      </c>
      <c r="AC701" s="51">
        <f>IFERROR(VALUE(MID($C701,1,2)),0)</f>
        <v>80</v>
      </c>
      <c r="AD701" s="44">
        <f>IFERROR(VALUE(MID($C701,4,3)),0)</f>
        <v>173</v>
      </c>
      <c r="AE701" s="51">
        <f>VALUE(RIGHT("00"&amp;AC701,2)&amp;RIGHT("000"&amp;AD701,3))</f>
        <v>80173</v>
      </c>
    </row>
    <row r="702" spans="1:31">
      <c r="A702" s="60" t="str">
        <f>IF(G702&amp;Q702&lt;&gt;"",W702&amp;Q702,"")</f>
        <v>BOXER S1701blue</v>
      </c>
      <c r="B702" s="60" t="str">
        <f>IF(C702&lt;&gt;"",LEFT(C702,9),"")</f>
        <v>80-173-19</v>
      </c>
      <c r="C702" s="73" t="s">
        <v>8059</v>
      </c>
      <c r="D702" s="73" t="s">
        <v>8060</v>
      </c>
      <c r="E702" s="73" t="s">
        <v>956</v>
      </c>
      <c r="F702" s="74">
        <v>55</v>
      </c>
      <c r="G702" s="73" t="s">
        <v>950</v>
      </c>
      <c r="H702" s="73" t="s">
        <v>91</v>
      </c>
      <c r="I702" s="73" t="s">
        <v>951</v>
      </c>
      <c r="J702" s="73" t="s">
        <v>324</v>
      </c>
      <c r="K702" s="73" t="s">
        <v>382</v>
      </c>
      <c r="L702" s="73" t="s">
        <v>383</v>
      </c>
      <c r="M702" s="73" t="s">
        <v>384</v>
      </c>
      <c r="N702" s="73" t="s">
        <v>43</v>
      </c>
      <c r="O702" s="73" t="s">
        <v>385</v>
      </c>
      <c r="P702" s="73" t="s">
        <v>907</v>
      </c>
      <c r="Q702" s="73" t="s">
        <v>932</v>
      </c>
      <c r="R702" s="73" t="s">
        <v>91</v>
      </c>
      <c r="V702" s="60" t="str">
        <f>W702&amp;H702</f>
        <v>BOXER S1701голубой</v>
      </c>
      <c r="W702" s="60" t="str">
        <f>_xlfn.LET(_xlpm.TextCell,TEXT(G702,"###"),IF(_xlpm.TextCell&lt;&gt;"",IF(StyleSpaceSplit,IFERROR(IF(FIND(" ",_xlpm.TextCell)&gt;=1,MID(_xlpm.TextCell,1,FIND(" ",_xlpm.TextCell)-1),_xlpm.TextCell),_xlpm.TextCell),_xlpm.TextCell),""))</f>
        <v>BOXER S1701</v>
      </c>
      <c r="X702" s="60" t="str">
        <f>IF(A702&lt;&gt;"",IFERROR(IF(FIND(" ",G702)&gt;=1,MID(G702,FIND(" ",G702)+1,LEN(G702)),""),""),"")</f>
        <v>S1701</v>
      </c>
      <c r="AC702" s="51">
        <f>IFERROR(VALUE(MID($C702,1,2)),0)</f>
        <v>80</v>
      </c>
      <c r="AD702" s="44">
        <f>IFERROR(VALUE(MID($C702,4,3)),0)</f>
        <v>173</v>
      </c>
      <c r="AE702" s="51">
        <f>VALUE(RIGHT("00"&amp;AC702,2)&amp;RIGHT("000"&amp;AD702,3))</f>
        <v>80173</v>
      </c>
    </row>
    <row r="703" spans="1:31">
      <c r="A703" s="60" t="str">
        <f>IF(G703&amp;Q703&lt;&gt;"",W703&amp;Q703,"")</f>
        <v>BOXER S1701blue</v>
      </c>
      <c r="B703" s="60" t="str">
        <f>IF(C703&lt;&gt;"",LEFT(C703,9),"")</f>
        <v>80-173-19</v>
      </c>
      <c r="C703" s="73" t="s">
        <v>8061</v>
      </c>
      <c r="D703" s="73" t="s">
        <v>8060</v>
      </c>
      <c r="E703" s="73" t="s">
        <v>915</v>
      </c>
      <c r="F703" s="74">
        <v>56</v>
      </c>
      <c r="G703" s="73" t="s">
        <v>950</v>
      </c>
      <c r="H703" s="73" t="s">
        <v>91</v>
      </c>
      <c r="I703" s="73" t="s">
        <v>951</v>
      </c>
      <c r="J703" s="73" t="s">
        <v>324</v>
      </c>
      <c r="K703" s="73" t="s">
        <v>382</v>
      </c>
      <c r="L703" s="73" t="s">
        <v>383</v>
      </c>
      <c r="M703" s="73" t="s">
        <v>384</v>
      </c>
      <c r="N703" s="73" t="s">
        <v>43</v>
      </c>
      <c r="O703" s="73" t="s">
        <v>385</v>
      </c>
      <c r="P703" s="73" t="s">
        <v>907</v>
      </c>
      <c r="Q703" s="73" t="s">
        <v>932</v>
      </c>
      <c r="R703" s="73" t="s">
        <v>91</v>
      </c>
      <c r="V703" s="60" t="str">
        <f>W703&amp;H703</f>
        <v>BOXER S1701голубой</v>
      </c>
      <c r="W703" s="60" t="str">
        <f>_xlfn.LET(_xlpm.TextCell,TEXT(G703,"###"),IF(_xlpm.TextCell&lt;&gt;"",IF(StyleSpaceSplit,IFERROR(IF(FIND(" ",_xlpm.TextCell)&gt;=1,MID(_xlpm.TextCell,1,FIND(" ",_xlpm.TextCell)-1),_xlpm.TextCell),_xlpm.TextCell),_xlpm.TextCell),""))</f>
        <v>BOXER S1701</v>
      </c>
      <c r="X703" s="60" t="str">
        <f>IF(A703&lt;&gt;"",IFERROR(IF(FIND(" ",G703)&gt;=1,MID(G703,FIND(" ",G703)+1,LEN(G703)),""),""),"")</f>
        <v>S1701</v>
      </c>
      <c r="AC703" s="51">
        <f>IFERROR(VALUE(MID($C703,1,2)),0)</f>
        <v>80</v>
      </c>
      <c r="AD703" s="44">
        <f>IFERROR(VALUE(MID($C703,4,3)),0)</f>
        <v>173</v>
      </c>
      <c r="AE703" s="51">
        <f>VALUE(RIGHT("00"&amp;AC703,2)&amp;RIGHT("000"&amp;AD703,3))</f>
        <v>80173</v>
      </c>
    </row>
    <row r="704" spans="1:31">
      <c r="A704" s="60" t="str">
        <f>IF(G704&amp;Q704&lt;&gt;"",W704&amp;Q704,"")</f>
        <v>BOXER S1701blue</v>
      </c>
      <c r="B704" s="60" t="str">
        <f>IF(C704&lt;&gt;"",LEFT(C704,9),"")</f>
        <v>80-173-19</v>
      </c>
      <c r="C704" s="73" t="s">
        <v>8062</v>
      </c>
      <c r="D704" s="73" t="s">
        <v>8060</v>
      </c>
      <c r="E704" s="73" t="s">
        <v>904</v>
      </c>
      <c r="F704" s="74">
        <v>57</v>
      </c>
      <c r="G704" s="73" t="s">
        <v>950</v>
      </c>
      <c r="H704" s="73" t="s">
        <v>91</v>
      </c>
      <c r="I704" s="73" t="s">
        <v>951</v>
      </c>
      <c r="J704" s="73" t="s">
        <v>324</v>
      </c>
      <c r="K704" s="73" t="s">
        <v>382</v>
      </c>
      <c r="L704" s="73" t="s">
        <v>383</v>
      </c>
      <c r="M704" s="73" t="s">
        <v>384</v>
      </c>
      <c r="N704" s="73" t="s">
        <v>43</v>
      </c>
      <c r="O704" s="73" t="s">
        <v>385</v>
      </c>
      <c r="P704" s="73" t="s">
        <v>907</v>
      </c>
      <c r="Q704" s="73" t="s">
        <v>932</v>
      </c>
      <c r="R704" s="73" t="s">
        <v>91</v>
      </c>
      <c r="V704" s="60" t="str">
        <f>W704&amp;H704</f>
        <v>BOXER S1701голубой</v>
      </c>
      <c r="W704" s="60" t="str">
        <f>_xlfn.LET(_xlpm.TextCell,TEXT(G704,"###"),IF(_xlpm.TextCell&lt;&gt;"",IF(StyleSpaceSplit,IFERROR(IF(FIND(" ",_xlpm.TextCell)&gt;=1,MID(_xlpm.TextCell,1,FIND(" ",_xlpm.TextCell)-1),_xlpm.TextCell),_xlpm.TextCell),_xlpm.TextCell),""))</f>
        <v>BOXER S1701</v>
      </c>
      <c r="X704" s="60" t="str">
        <f>IF(A704&lt;&gt;"",IFERROR(IF(FIND(" ",G704)&gt;=1,MID(G704,FIND(" ",G704)+1,LEN(G704)),""),""),"")</f>
        <v>S1701</v>
      </c>
      <c r="AC704" s="51">
        <f>IFERROR(VALUE(MID($C704,1,2)),0)</f>
        <v>80</v>
      </c>
      <c r="AD704" s="44">
        <f>IFERROR(VALUE(MID($C704,4,3)),0)</f>
        <v>173</v>
      </c>
      <c r="AE704" s="51">
        <f>VALUE(RIGHT("00"&amp;AC704,2)&amp;RIGHT("000"&amp;AD704,3))</f>
        <v>80173</v>
      </c>
    </row>
    <row r="705" spans="1:31">
      <c r="A705" s="60" t="str">
        <f>IF(G705&amp;Q705&lt;&gt;"",W705&amp;Q705,"")</f>
        <v>BOXER S1701blue</v>
      </c>
      <c r="B705" s="60" t="str">
        <f>IF(C705&lt;&gt;"",LEFT(C705,9),"")</f>
        <v>80-173-19</v>
      </c>
      <c r="C705" s="73" t="s">
        <v>8063</v>
      </c>
      <c r="D705" s="73" t="s">
        <v>8060</v>
      </c>
      <c r="E705" s="73" t="s">
        <v>920</v>
      </c>
      <c r="F705" s="74">
        <v>58</v>
      </c>
      <c r="G705" s="73" t="s">
        <v>950</v>
      </c>
      <c r="H705" s="73" t="s">
        <v>91</v>
      </c>
      <c r="I705" s="73" t="s">
        <v>951</v>
      </c>
      <c r="J705" s="73" t="s">
        <v>324</v>
      </c>
      <c r="K705" s="73" t="s">
        <v>382</v>
      </c>
      <c r="L705" s="73" t="s">
        <v>383</v>
      </c>
      <c r="M705" s="73" t="s">
        <v>384</v>
      </c>
      <c r="N705" s="73" t="s">
        <v>43</v>
      </c>
      <c r="O705" s="73" t="s">
        <v>385</v>
      </c>
      <c r="P705" s="73" t="s">
        <v>907</v>
      </c>
      <c r="Q705" s="73" t="s">
        <v>932</v>
      </c>
      <c r="R705" s="73" t="s">
        <v>91</v>
      </c>
      <c r="V705" s="60" t="str">
        <f>W705&amp;H705</f>
        <v>BOXER S1701голубой</v>
      </c>
      <c r="W705" s="60" t="str">
        <f>_xlfn.LET(_xlpm.TextCell,TEXT(G705,"###"),IF(_xlpm.TextCell&lt;&gt;"",IF(StyleSpaceSplit,IFERROR(IF(FIND(" ",_xlpm.TextCell)&gt;=1,MID(_xlpm.TextCell,1,FIND(" ",_xlpm.TextCell)-1),_xlpm.TextCell),_xlpm.TextCell),_xlpm.TextCell),""))</f>
        <v>BOXER S1701</v>
      </c>
      <c r="X705" s="60" t="str">
        <f>IF(A705&lt;&gt;"",IFERROR(IF(FIND(" ",G705)&gt;=1,MID(G705,FIND(" ",G705)+1,LEN(G705)),""),""),"")</f>
        <v>S1701</v>
      </c>
      <c r="AC705" s="51">
        <f>IFERROR(VALUE(MID($C705,1,2)),0)</f>
        <v>80</v>
      </c>
      <c r="AD705" s="44">
        <f>IFERROR(VALUE(MID($C705,4,3)),0)</f>
        <v>173</v>
      </c>
      <c r="AE705" s="51">
        <f>VALUE(RIGHT("00"&amp;AC705,2)&amp;RIGHT("000"&amp;AD705,3))</f>
        <v>80173</v>
      </c>
    </row>
    <row r="706" spans="1:31">
      <c r="A706" s="60" t="str">
        <f>IF(G706&amp;Q706&lt;&gt;"",W706&amp;Q706,"")</f>
        <v>BOXER S1701blue</v>
      </c>
      <c r="B706" s="60" t="str">
        <f>IF(C706&lt;&gt;"",LEFT(C706,9),"")</f>
        <v>80-173-19</v>
      </c>
      <c r="C706" s="73" t="s">
        <v>8064</v>
      </c>
      <c r="D706" s="73" t="s">
        <v>8060</v>
      </c>
      <c r="E706" s="73" t="s">
        <v>922</v>
      </c>
      <c r="F706" s="74">
        <v>60</v>
      </c>
      <c r="G706" s="73" t="s">
        <v>950</v>
      </c>
      <c r="H706" s="73" t="s">
        <v>91</v>
      </c>
      <c r="I706" s="73" t="s">
        <v>951</v>
      </c>
      <c r="J706" s="73" t="s">
        <v>324</v>
      </c>
      <c r="K706" s="73" t="s">
        <v>382</v>
      </c>
      <c r="L706" s="73" t="s">
        <v>383</v>
      </c>
      <c r="M706" s="73" t="s">
        <v>384</v>
      </c>
      <c r="N706" s="73" t="s">
        <v>43</v>
      </c>
      <c r="O706" s="73" t="s">
        <v>385</v>
      </c>
      <c r="P706" s="73" t="s">
        <v>907</v>
      </c>
      <c r="Q706" s="73" t="s">
        <v>932</v>
      </c>
      <c r="R706" s="73" t="s">
        <v>91</v>
      </c>
      <c r="V706" s="60" t="str">
        <f>W706&amp;H706</f>
        <v>BOXER S1701голубой</v>
      </c>
      <c r="W706" s="60" t="str">
        <f>_xlfn.LET(_xlpm.TextCell,TEXT(G706,"###"),IF(_xlpm.TextCell&lt;&gt;"",IF(StyleSpaceSplit,IFERROR(IF(FIND(" ",_xlpm.TextCell)&gt;=1,MID(_xlpm.TextCell,1,FIND(" ",_xlpm.TextCell)-1),_xlpm.TextCell),_xlpm.TextCell),_xlpm.TextCell),""))</f>
        <v>BOXER S1701</v>
      </c>
      <c r="X706" s="60" t="str">
        <f>IF(A706&lt;&gt;"",IFERROR(IF(FIND(" ",G706)&gt;=1,MID(G706,FIND(" ",G706)+1,LEN(G706)),""),""),"")</f>
        <v>S1701</v>
      </c>
      <c r="AC706" s="51">
        <f>IFERROR(VALUE(MID($C706,1,2)),0)</f>
        <v>80</v>
      </c>
      <c r="AD706" s="44">
        <f>IFERROR(VALUE(MID($C706,4,3)),0)</f>
        <v>173</v>
      </c>
      <c r="AE706" s="51">
        <f>VALUE(RIGHT("00"&amp;AC706,2)&amp;RIGHT("000"&amp;AD706,3))</f>
        <v>80173</v>
      </c>
    </row>
    <row r="707" spans="1:31">
      <c r="A707" s="60" t="str">
        <f>IF(G707&amp;Q707&lt;&gt;"",W707&amp;Q707,"")</f>
        <v>BOXER S1701blue</v>
      </c>
      <c r="B707" s="60" t="str">
        <f>IF(C707&lt;&gt;"",LEFT(C707,9),"")</f>
        <v>80-173-19</v>
      </c>
      <c r="C707" s="73" t="s">
        <v>8065</v>
      </c>
      <c r="D707" s="73" t="s">
        <v>8060</v>
      </c>
      <c r="E707" s="73" t="s">
        <v>912</v>
      </c>
      <c r="F707" s="74">
        <v>61</v>
      </c>
      <c r="G707" s="73" t="s">
        <v>950</v>
      </c>
      <c r="H707" s="73" t="s">
        <v>91</v>
      </c>
      <c r="I707" s="73" t="s">
        <v>951</v>
      </c>
      <c r="J707" s="73" t="s">
        <v>324</v>
      </c>
      <c r="K707" s="73" t="s">
        <v>382</v>
      </c>
      <c r="L707" s="73" t="s">
        <v>383</v>
      </c>
      <c r="M707" s="73" t="s">
        <v>384</v>
      </c>
      <c r="N707" s="73" t="s">
        <v>43</v>
      </c>
      <c r="O707" s="73" t="s">
        <v>385</v>
      </c>
      <c r="P707" s="73" t="s">
        <v>907</v>
      </c>
      <c r="Q707" s="73" t="s">
        <v>932</v>
      </c>
      <c r="R707" s="73" t="s">
        <v>91</v>
      </c>
      <c r="V707" s="60" t="str">
        <f>W707&amp;H707</f>
        <v>BOXER S1701голубой</v>
      </c>
      <c r="W707" s="60" t="str">
        <f>_xlfn.LET(_xlpm.TextCell,TEXT(G707,"###"),IF(_xlpm.TextCell&lt;&gt;"",IF(StyleSpaceSplit,IFERROR(IF(FIND(" ",_xlpm.TextCell)&gt;=1,MID(_xlpm.TextCell,1,FIND(" ",_xlpm.TextCell)-1),_xlpm.TextCell),_xlpm.TextCell),_xlpm.TextCell),""))</f>
        <v>BOXER S1701</v>
      </c>
      <c r="X707" s="60" t="str">
        <f>IF(A707&lt;&gt;"",IFERROR(IF(FIND(" ",G707)&gt;=1,MID(G707,FIND(" ",G707)+1,LEN(G707)),""),""),"")</f>
        <v>S1701</v>
      </c>
      <c r="AC707" s="51">
        <f>IFERROR(VALUE(MID($C707,1,2)),0)</f>
        <v>80</v>
      </c>
      <c r="AD707" s="44">
        <f>IFERROR(VALUE(MID($C707,4,3)),0)</f>
        <v>173</v>
      </c>
      <c r="AE707" s="51">
        <f>VALUE(RIGHT("00"&amp;AC707,2)&amp;RIGHT("000"&amp;AD707,3))</f>
        <v>80173</v>
      </c>
    </row>
    <row r="708" spans="1:31">
      <c r="A708" s="60" t="str">
        <f>IF(G708&amp;Q708&lt;&gt;"",W708&amp;Q708,"")</f>
        <v>BOXER S1701blue</v>
      </c>
      <c r="B708" s="60" t="str">
        <f>IF(C708&lt;&gt;"",LEFT(C708,9),"")</f>
        <v>80-173-19</v>
      </c>
      <c r="C708" s="73" t="s">
        <v>8066</v>
      </c>
      <c r="D708" s="73" t="s">
        <v>8060</v>
      </c>
      <c r="E708" s="73" t="s">
        <v>910</v>
      </c>
      <c r="F708" s="74">
        <v>59</v>
      </c>
      <c r="G708" s="73" t="s">
        <v>950</v>
      </c>
      <c r="H708" s="73" t="s">
        <v>91</v>
      </c>
      <c r="I708" s="73" t="s">
        <v>951</v>
      </c>
      <c r="J708" s="73" t="s">
        <v>324</v>
      </c>
      <c r="K708" s="73" t="s">
        <v>382</v>
      </c>
      <c r="L708" s="73" t="s">
        <v>383</v>
      </c>
      <c r="M708" s="73" t="s">
        <v>384</v>
      </c>
      <c r="N708" s="73" t="s">
        <v>43</v>
      </c>
      <c r="O708" s="73" t="s">
        <v>385</v>
      </c>
      <c r="P708" s="73" t="s">
        <v>907</v>
      </c>
      <c r="Q708" s="73" t="s">
        <v>932</v>
      </c>
      <c r="R708" s="73" t="s">
        <v>91</v>
      </c>
      <c r="V708" s="60" t="str">
        <f>W708&amp;H708</f>
        <v>BOXER S1701голубой</v>
      </c>
      <c r="W708" s="60" t="str">
        <f>_xlfn.LET(_xlpm.TextCell,TEXT(G708,"###"),IF(_xlpm.TextCell&lt;&gt;"",IF(StyleSpaceSplit,IFERROR(IF(FIND(" ",_xlpm.TextCell)&gt;=1,MID(_xlpm.TextCell,1,FIND(" ",_xlpm.TextCell)-1),_xlpm.TextCell),_xlpm.TextCell),_xlpm.TextCell),""))</f>
        <v>BOXER S1701</v>
      </c>
      <c r="X708" s="60" t="str">
        <f>IF(A708&lt;&gt;"",IFERROR(IF(FIND(" ",G708)&gt;=1,MID(G708,FIND(" ",G708)+1,LEN(G708)),""),""),"")</f>
        <v>S1701</v>
      </c>
      <c r="AC708" s="51">
        <f>IFERROR(VALUE(MID($C708,1,2)),0)</f>
        <v>80</v>
      </c>
      <c r="AD708" s="44">
        <f>IFERROR(VALUE(MID($C708,4,3)),0)</f>
        <v>173</v>
      </c>
      <c r="AE708" s="51">
        <f>VALUE(RIGHT("00"&amp;AC708,2)&amp;RIGHT("000"&amp;AD708,3))</f>
        <v>80173</v>
      </c>
    </row>
    <row r="709" spans="1:31">
      <c r="A709" s="60" t="str">
        <f>IF(G709&amp;Q709&lt;&gt;"",W709&amp;Q709,"")</f>
        <v>BOXER S1701grey</v>
      </c>
      <c r="B709" s="60" t="str">
        <f>IF(C709&lt;&gt;"",LEFT(C709,9),"")</f>
        <v>80-173-08</v>
      </c>
      <c r="C709" s="73" t="s">
        <v>2112</v>
      </c>
      <c r="D709" s="73" t="s">
        <v>2113</v>
      </c>
      <c r="E709" s="73" t="s">
        <v>956</v>
      </c>
      <c r="F709" s="74">
        <v>55</v>
      </c>
      <c r="G709" s="73" t="s">
        <v>950</v>
      </c>
      <c r="H709" s="73" t="s">
        <v>83</v>
      </c>
      <c r="I709" s="73" t="s">
        <v>951</v>
      </c>
      <c r="J709" s="73" t="s">
        <v>324</v>
      </c>
      <c r="K709" s="73" t="s">
        <v>382</v>
      </c>
      <c r="L709" s="73" t="s">
        <v>383</v>
      </c>
      <c r="M709" s="73" t="s">
        <v>384</v>
      </c>
      <c r="N709" s="73" t="s">
        <v>43</v>
      </c>
      <c r="O709" s="73" t="s">
        <v>385</v>
      </c>
      <c r="P709" s="73" t="s">
        <v>907</v>
      </c>
      <c r="Q709" s="73" t="s">
        <v>917</v>
      </c>
      <c r="R709" s="73" t="s">
        <v>83</v>
      </c>
      <c r="V709" s="60" t="str">
        <f>W709&amp;H709</f>
        <v>BOXER S1701серый</v>
      </c>
      <c r="W709" s="60" t="str">
        <f>_xlfn.LET(_xlpm.TextCell,TEXT(G709,"###"),IF(_xlpm.TextCell&lt;&gt;"",IF(StyleSpaceSplit,IFERROR(IF(FIND(" ",_xlpm.TextCell)&gt;=1,MID(_xlpm.TextCell,1,FIND(" ",_xlpm.TextCell)-1),_xlpm.TextCell),_xlpm.TextCell),_xlpm.TextCell),""))</f>
        <v>BOXER S1701</v>
      </c>
      <c r="X709" s="60" t="str">
        <f>IF(A709&lt;&gt;"",IFERROR(IF(FIND(" ",G709)&gt;=1,MID(G709,FIND(" ",G709)+1,LEN(G709)),""),""),"")</f>
        <v>S1701</v>
      </c>
      <c r="AC709" s="51">
        <f>IFERROR(VALUE(MID($C709,1,2)),0)</f>
        <v>80</v>
      </c>
      <c r="AD709" s="44">
        <f>IFERROR(VALUE(MID($C709,4,3)),0)</f>
        <v>173</v>
      </c>
      <c r="AE709" s="51">
        <f>VALUE(RIGHT("00"&amp;AC709,2)&amp;RIGHT("000"&amp;AD709,3))</f>
        <v>80173</v>
      </c>
    </row>
    <row r="710" spans="1:31">
      <c r="A710" s="60" t="str">
        <f>IF(G710&amp;Q710&lt;&gt;"",W710&amp;Q710,"")</f>
        <v>BOXER S1701grey</v>
      </c>
      <c r="B710" s="60" t="str">
        <f>IF(C710&lt;&gt;"",LEFT(C710,9),"")</f>
        <v>80-173-08</v>
      </c>
      <c r="C710" s="73" t="s">
        <v>2114</v>
      </c>
      <c r="D710" s="73" t="s">
        <v>2113</v>
      </c>
      <c r="E710" s="73" t="s">
        <v>904</v>
      </c>
      <c r="F710" s="74">
        <v>57</v>
      </c>
      <c r="G710" s="73" t="s">
        <v>950</v>
      </c>
      <c r="H710" s="73" t="s">
        <v>83</v>
      </c>
      <c r="I710" s="73" t="s">
        <v>951</v>
      </c>
      <c r="J710" s="73" t="s">
        <v>324</v>
      </c>
      <c r="K710" s="73" t="s">
        <v>382</v>
      </c>
      <c r="L710" s="73" t="s">
        <v>383</v>
      </c>
      <c r="M710" s="73" t="s">
        <v>384</v>
      </c>
      <c r="N710" s="73" t="s">
        <v>43</v>
      </c>
      <c r="O710" s="73" t="s">
        <v>385</v>
      </c>
      <c r="P710" s="73" t="s">
        <v>907</v>
      </c>
      <c r="Q710" s="73" t="s">
        <v>917</v>
      </c>
      <c r="R710" s="73" t="s">
        <v>83</v>
      </c>
      <c r="V710" s="60" t="str">
        <f>W710&amp;H710</f>
        <v>BOXER S1701серый</v>
      </c>
      <c r="W710" s="60" t="str">
        <f>_xlfn.LET(_xlpm.TextCell,TEXT(G710,"###"),IF(_xlpm.TextCell&lt;&gt;"",IF(StyleSpaceSplit,IFERROR(IF(FIND(" ",_xlpm.TextCell)&gt;=1,MID(_xlpm.TextCell,1,FIND(" ",_xlpm.TextCell)-1),_xlpm.TextCell),_xlpm.TextCell),_xlpm.TextCell),""))</f>
        <v>BOXER S1701</v>
      </c>
      <c r="X710" s="60" t="str">
        <f>IF(A710&lt;&gt;"",IFERROR(IF(FIND(" ",G710)&gt;=1,MID(G710,FIND(" ",G710)+1,LEN(G710)),""),""),"")</f>
        <v>S1701</v>
      </c>
      <c r="AC710" s="51">
        <f>IFERROR(VALUE(MID($C710,1,2)),0)</f>
        <v>80</v>
      </c>
      <c r="AD710" s="44">
        <f>IFERROR(VALUE(MID($C710,4,3)),0)</f>
        <v>173</v>
      </c>
      <c r="AE710" s="51">
        <f>VALUE(RIGHT("00"&amp;AC710,2)&amp;RIGHT("000"&amp;AD710,3))</f>
        <v>80173</v>
      </c>
    </row>
    <row r="711" spans="1:31">
      <c r="A711" s="60" t="str">
        <f>IF(G711&amp;Q711&lt;&gt;"",W711&amp;Q711,"")</f>
        <v>BOXER S1701grey</v>
      </c>
      <c r="B711" s="60" t="str">
        <f>IF(C711&lt;&gt;"",LEFT(C711,9),"")</f>
        <v>80-173-08</v>
      </c>
      <c r="C711" s="73" t="s">
        <v>2115</v>
      </c>
      <c r="D711" s="73" t="s">
        <v>2113</v>
      </c>
      <c r="E711" s="73" t="s">
        <v>910</v>
      </c>
      <c r="F711" s="74">
        <v>59</v>
      </c>
      <c r="G711" s="73" t="s">
        <v>950</v>
      </c>
      <c r="H711" s="73" t="s">
        <v>83</v>
      </c>
      <c r="I711" s="73" t="s">
        <v>951</v>
      </c>
      <c r="J711" s="73" t="s">
        <v>324</v>
      </c>
      <c r="K711" s="73" t="s">
        <v>382</v>
      </c>
      <c r="L711" s="73" t="s">
        <v>383</v>
      </c>
      <c r="M711" s="73" t="s">
        <v>384</v>
      </c>
      <c r="N711" s="73" t="s">
        <v>43</v>
      </c>
      <c r="O711" s="73" t="s">
        <v>385</v>
      </c>
      <c r="P711" s="73" t="s">
        <v>907</v>
      </c>
      <c r="Q711" s="73" t="s">
        <v>917</v>
      </c>
      <c r="R711" s="73" t="s">
        <v>83</v>
      </c>
      <c r="V711" s="60" t="str">
        <f>W711&amp;H711</f>
        <v>BOXER S1701серый</v>
      </c>
      <c r="W711" s="60" t="str">
        <f>_xlfn.LET(_xlpm.TextCell,TEXT(G711,"###"),IF(_xlpm.TextCell&lt;&gt;"",IF(StyleSpaceSplit,IFERROR(IF(FIND(" ",_xlpm.TextCell)&gt;=1,MID(_xlpm.TextCell,1,FIND(" ",_xlpm.TextCell)-1),_xlpm.TextCell),_xlpm.TextCell),_xlpm.TextCell),""))</f>
        <v>BOXER S1701</v>
      </c>
      <c r="X711" s="60" t="str">
        <f>IF(A711&lt;&gt;"",IFERROR(IF(FIND(" ",G711)&gt;=1,MID(G711,FIND(" ",G711)+1,LEN(G711)),""),""),"")</f>
        <v>S1701</v>
      </c>
      <c r="AC711" s="51">
        <f>IFERROR(VALUE(MID($C711,1,2)),0)</f>
        <v>80</v>
      </c>
      <c r="AD711" s="44">
        <f>IFERROR(VALUE(MID($C711,4,3)),0)</f>
        <v>173</v>
      </c>
      <c r="AE711" s="51">
        <f>VALUE(RIGHT("00"&amp;AC711,2)&amp;RIGHT("000"&amp;AD711,3))</f>
        <v>80173</v>
      </c>
    </row>
    <row r="712" spans="1:31">
      <c r="A712" s="60" t="str">
        <f>IF(G712&amp;Q712&lt;&gt;"",W712&amp;Q712,"")</f>
        <v>BOXER S1701grey</v>
      </c>
      <c r="B712" s="60" t="str">
        <f>IF(C712&lt;&gt;"",LEFT(C712,9),"")</f>
        <v>80-173-08</v>
      </c>
      <c r="C712" s="73" t="s">
        <v>2116</v>
      </c>
      <c r="D712" s="73" t="s">
        <v>2113</v>
      </c>
      <c r="E712" s="73" t="s">
        <v>912</v>
      </c>
      <c r="F712" s="74">
        <v>61</v>
      </c>
      <c r="G712" s="73" t="s">
        <v>950</v>
      </c>
      <c r="H712" s="73" t="s">
        <v>83</v>
      </c>
      <c r="I712" s="73" t="s">
        <v>951</v>
      </c>
      <c r="J712" s="73" t="s">
        <v>324</v>
      </c>
      <c r="K712" s="73" t="s">
        <v>382</v>
      </c>
      <c r="L712" s="73" t="s">
        <v>383</v>
      </c>
      <c r="M712" s="73" t="s">
        <v>384</v>
      </c>
      <c r="N712" s="73" t="s">
        <v>43</v>
      </c>
      <c r="O712" s="73" t="s">
        <v>385</v>
      </c>
      <c r="P712" s="73" t="s">
        <v>907</v>
      </c>
      <c r="Q712" s="73" t="s">
        <v>917</v>
      </c>
      <c r="R712" s="73" t="s">
        <v>83</v>
      </c>
      <c r="V712" s="60" t="str">
        <f>W712&amp;H712</f>
        <v>BOXER S1701серый</v>
      </c>
      <c r="W712" s="60" t="str">
        <f>_xlfn.LET(_xlpm.TextCell,TEXT(G712,"###"),IF(_xlpm.TextCell&lt;&gt;"",IF(StyleSpaceSplit,IFERROR(IF(FIND(" ",_xlpm.TextCell)&gt;=1,MID(_xlpm.TextCell,1,FIND(" ",_xlpm.TextCell)-1),_xlpm.TextCell),_xlpm.TextCell),_xlpm.TextCell),""))</f>
        <v>BOXER S1701</v>
      </c>
      <c r="X712" s="60" t="str">
        <f>IF(A712&lt;&gt;"",IFERROR(IF(FIND(" ",G712)&gt;=1,MID(G712,FIND(" ",G712)+1,LEN(G712)),""),""),"")</f>
        <v>S1701</v>
      </c>
      <c r="AC712" s="51">
        <f>IFERROR(VALUE(MID($C712,1,2)),0)</f>
        <v>80</v>
      </c>
      <c r="AD712" s="44">
        <f>IFERROR(VALUE(MID($C712,4,3)),0)</f>
        <v>173</v>
      </c>
      <c r="AE712" s="51">
        <f>VALUE(RIGHT("00"&amp;AC712,2)&amp;RIGHT("000"&amp;AD712,3))</f>
        <v>80173</v>
      </c>
    </row>
    <row r="713" spans="1:31">
      <c r="A713" s="60" t="str">
        <f>IF(G713&amp;Q713&lt;&gt;"",W713&amp;Q713,"")</f>
        <v>BOXER S1701grey</v>
      </c>
      <c r="B713" s="60" t="str">
        <f>IF(C713&lt;&gt;"",LEFT(C713,9),"")</f>
        <v>80-173-08</v>
      </c>
      <c r="C713" s="73" t="s">
        <v>2117</v>
      </c>
      <c r="D713" s="73" t="s">
        <v>2113</v>
      </c>
      <c r="E713" s="73" t="s">
        <v>915</v>
      </c>
      <c r="F713" s="74">
        <v>56</v>
      </c>
      <c r="G713" s="73" t="s">
        <v>950</v>
      </c>
      <c r="H713" s="73" t="s">
        <v>83</v>
      </c>
      <c r="I713" s="73" t="s">
        <v>951</v>
      </c>
      <c r="J713" s="73" t="s">
        <v>324</v>
      </c>
      <c r="K713" s="73" t="s">
        <v>382</v>
      </c>
      <c r="L713" s="73" t="s">
        <v>383</v>
      </c>
      <c r="M713" s="73" t="s">
        <v>384</v>
      </c>
      <c r="N713" s="73" t="s">
        <v>43</v>
      </c>
      <c r="O713" s="73" t="s">
        <v>385</v>
      </c>
      <c r="P713" s="73" t="s">
        <v>907</v>
      </c>
      <c r="Q713" s="73" t="s">
        <v>917</v>
      </c>
      <c r="R713" s="73" t="s">
        <v>83</v>
      </c>
      <c r="V713" s="60" t="str">
        <f>W713&amp;H713</f>
        <v>BOXER S1701серый</v>
      </c>
      <c r="W713" s="60" t="str">
        <f>_xlfn.LET(_xlpm.TextCell,TEXT(G713,"###"),IF(_xlpm.TextCell&lt;&gt;"",IF(StyleSpaceSplit,IFERROR(IF(FIND(" ",_xlpm.TextCell)&gt;=1,MID(_xlpm.TextCell,1,FIND(" ",_xlpm.TextCell)-1),_xlpm.TextCell),_xlpm.TextCell),_xlpm.TextCell),""))</f>
        <v>BOXER S1701</v>
      </c>
      <c r="X713" s="60" t="str">
        <f>IF(A713&lt;&gt;"",IFERROR(IF(FIND(" ",G713)&gt;=1,MID(G713,FIND(" ",G713)+1,LEN(G713)),""),""),"")</f>
        <v>S1701</v>
      </c>
      <c r="AC713" s="51">
        <f>IFERROR(VALUE(MID($C713,1,2)),0)</f>
        <v>80</v>
      </c>
      <c r="AD713" s="44">
        <f>IFERROR(VALUE(MID($C713,4,3)),0)</f>
        <v>173</v>
      </c>
      <c r="AE713" s="51">
        <f>VALUE(RIGHT("00"&amp;AC713,2)&amp;RIGHT("000"&amp;AD713,3))</f>
        <v>80173</v>
      </c>
    </row>
    <row r="714" spans="1:31">
      <c r="A714" s="60" t="str">
        <f>IF(G714&amp;Q714&lt;&gt;"",W714&amp;Q714,"")</f>
        <v>BOXER S1701grey</v>
      </c>
      <c r="B714" s="60" t="str">
        <f>IF(C714&lt;&gt;"",LEFT(C714,9),"")</f>
        <v>80-173-08</v>
      </c>
      <c r="C714" s="73" t="s">
        <v>2118</v>
      </c>
      <c r="D714" s="73" t="s">
        <v>2113</v>
      </c>
      <c r="E714" s="73" t="s">
        <v>922</v>
      </c>
      <c r="F714" s="74">
        <v>60</v>
      </c>
      <c r="G714" s="73" t="s">
        <v>950</v>
      </c>
      <c r="H714" s="73" t="s">
        <v>83</v>
      </c>
      <c r="I714" s="73" t="s">
        <v>951</v>
      </c>
      <c r="J714" s="73" t="s">
        <v>324</v>
      </c>
      <c r="K714" s="73" t="s">
        <v>382</v>
      </c>
      <c r="L714" s="73" t="s">
        <v>383</v>
      </c>
      <c r="M714" s="73" t="s">
        <v>384</v>
      </c>
      <c r="N714" s="73" t="s">
        <v>43</v>
      </c>
      <c r="O714" s="73" t="s">
        <v>385</v>
      </c>
      <c r="P714" s="73" t="s">
        <v>907</v>
      </c>
      <c r="Q714" s="73" t="s">
        <v>917</v>
      </c>
      <c r="R714" s="73" t="s">
        <v>83</v>
      </c>
      <c r="V714" s="60" t="str">
        <f>W714&amp;H714</f>
        <v>BOXER S1701серый</v>
      </c>
      <c r="W714" s="60" t="str">
        <f>_xlfn.LET(_xlpm.TextCell,TEXT(G714,"###"),IF(_xlpm.TextCell&lt;&gt;"",IF(StyleSpaceSplit,IFERROR(IF(FIND(" ",_xlpm.TextCell)&gt;=1,MID(_xlpm.TextCell,1,FIND(" ",_xlpm.TextCell)-1),_xlpm.TextCell),_xlpm.TextCell),_xlpm.TextCell),""))</f>
        <v>BOXER S1701</v>
      </c>
      <c r="X714" s="60" t="str">
        <f>IF(A714&lt;&gt;"",IFERROR(IF(FIND(" ",G714)&gt;=1,MID(G714,FIND(" ",G714)+1,LEN(G714)),""),""),"")</f>
        <v>S1701</v>
      </c>
      <c r="AC714" s="51">
        <f>IFERROR(VALUE(MID($C714,1,2)),0)</f>
        <v>80</v>
      </c>
      <c r="AD714" s="44">
        <f>IFERROR(VALUE(MID($C714,4,3)),0)</f>
        <v>173</v>
      </c>
      <c r="AE714" s="51">
        <f>VALUE(RIGHT("00"&amp;AC714,2)&amp;RIGHT("000"&amp;AD714,3))</f>
        <v>80173</v>
      </c>
    </row>
    <row r="715" spans="1:31">
      <c r="A715" s="60" t="str">
        <f>IF(G715&amp;Q715&lt;&gt;"",W715&amp;Q715,"")</f>
        <v>BOXER W16 003blue</v>
      </c>
      <c r="B715" s="60" t="str">
        <f>IF(C715&lt;&gt;"",LEFT(C715,9),"")</f>
        <v>80-102-26</v>
      </c>
      <c r="C715" s="73" t="s">
        <v>7236</v>
      </c>
      <c r="D715" s="73" t="s">
        <v>7237</v>
      </c>
      <c r="E715" s="73" t="s">
        <v>915</v>
      </c>
      <c r="F715" s="74">
        <v>56</v>
      </c>
      <c r="G715" s="73" t="s">
        <v>7238</v>
      </c>
      <c r="H715" s="73" t="s">
        <v>245</v>
      </c>
      <c r="I715" s="73" t="s">
        <v>1202</v>
      </c>
      <c r="J715" s="73" t="s">
        <v>320</v>
      </c>
      <c r="K715" s="73" t="s">
        <v>382</v>
      </c>
      <c r="L715" s="73" t="s">
        <v>383</v>
      </c>
      <c r="M715" s="73" t="s">
        <v>388</v>
      </c>
      <c r="N715" s="73" t="s">
        <v>44</v>
      </c>
      <c r="O715" s="73" t="s">
        <v>385</v>
      </c>
      <c r="P715" s="73" t="s">
        <v>907</v>
      </c>
      <c r="Q715" s="73" t="s">
        <v>932</v>
      </c>
      <c r="R715" s="73" t="s">
        <v>83</v>
      </c>
      <c r="V715" s="60" t="str">
        <f>W715&amp;H715</f>
        <v>BOXER W16 003серый / синий</v>
      </c>
      <c r="W715" s="60" t="str">
        <f>_xlfn.LET(_xlpm.TextCell,TEXT(G715,"###"),IF(_xlpm.TextCell&lt;&gt;"",IF(StyleSpaceSplit,IFERROR(IF(FIND(" ",_xlpm.TextCell)&gt;=1,MID(_xlpm.TextCell,1,FIND(" ",_xlpm.TextCell)-1),_xlpm.TextCell),_xlpm.TextCell),_xlpm.TextCell),""))</f>
        <v>BOXER W16 003</v>
      </c>
      <c r="X715" s="60" t="str">
        <f>IF(A715&lt;&gt;"",IFERROR(IF(FIND(" ",G715)&gt;=1,MID(G715,FIND(" ",G715)+1,LEN(G715)),""),""),"")</f>
        <v>W16 003</v>
      </c>
      <c r="AC715" s="51">
        <f>IFERROR(VALUE(MID($C715,1,2)),0)</f>
        <v>80</v>
      </c>
      <c r="AD715" s="44">
        <f>IFERROR(VALUE(MID($C715,4,3)),0)</f>
        <v>102</v>
      </c>
      <c r="AE715" s="51">
        <f>VALUE(RIGHT("00"&amp;AC715,2)&amp;RIGHT("000"&amp;AD715,3))</f>
        <v>80102</v>
      </c>
    </row>
    <row r="716" spans="1:31">
      <c r="A716" s="60" t="str">
        <f>IF(G716&amp;Q716&lt;&gt;"",W716&amp;Q716,"")</f>
        <v>BOXER W16 003blue</v>
      </c>
      <c r="B716" s="60" t="str">
        <f>IF(C716&lt;&gt;"",LEFT(C716,9),"")</f>
        <v>80-102-26</v>
      </c>
      <c r="C716" s="73" t="s">
        <v>7239</v>
      </c>
      <c r="D716" s="73" t="s">
        <v>7237</v>
      </c>
      <c r="E716" s="73" t="s">
        <v>904</v>
      </c>
      <c r="F716" s="74">
        <v>57</v>
      </c>
      <c r="G716" s="73" t="s">
        <v>7238</v>
      </c>
      <c r="H716" s="73" t="s">
        <v>245</v>
      </c>
      <c r="I716" s="73" t="s">
        <v>1202</v>
      </c>
      <c r="J716" s="73" t="s">
        <v>320</v>
      </c>
      <c r="K716" s="73" t="s">
        <v>382</v>
      </c>
      <c r="L716" s="73" t="s">
        <v>383</v>
      </c>
      <c r="M716" s="73" t="s">
        <v>388</v>
      </c>
      <c r="N716" s="73" t="s">
        <v>44</v>
      </c>
      <c r="O716" s="73" t="s">
        <v>385</v>
      </c>
      <c r="P716" s="73" t="s">
        <v>907</v>
      </c>
      <c r="Q716" s="73" t="s">
        <v>932</v>
      </c>
      <c r="R716" s="73" t="s">
        <v>83</v>
      </c>
      <c r="V716" s="60" t="str">
        <f>W716&amp;H716</f>
        <v>BOXER W16 003серый / синий</v>
      </c>
      <c r="W716" s="60" t="str">
        <f>_xlfn.LET(_xlpm.TextCell,TEXT(G716,"###"),IF(_xlpm.TextCell&lt;&gt;"",IF(StyleSpaceSplit,IFERROR(IF(FIND(" ",_xlpm.TextCell)&gt;=1,MID(_xlpm.TextCell,1,FIND(" ",_xlpm.TextCell)-1),_xlpm.TextCell),_xlpm.TextCell),_xlpm.TextCell),""))</f>
        <v>BOXER W16 003</v>
      </c>
      <c r="X716" s="60" t="str">
        <f>IF(A716&lt;&gt;"",IFERROR(IF(FIND(" ",G716)&gt;=1,MID(G716,FIND(" ",G716)+1,LEN(G716)),""),""),"")</f>
        <v>W16 003</v>
      </c>
      <c r="AC716" s="51">
        <f>IFERROR(VALUE(MID($C716,1,2)),0)</f>
        <v>80</v>
      </c>
      <c r="AD716" s="44">
        <f>IFERROR(VALUE(MID($C716,4,3)),0)</f>
        <v>102</v>
      </c>
      <c r="AE716" s="51">
        <f>VALUE(RIGHT("00"&amp;AC716,2)&amp;RIGHT("000"&amp;AD716,3))</f>
        <v>80102</v>
      </c>
    </row>
    <row r="717" spans="1:31">
      <c r="A717" s="60" t="str">
        <f>IF(G717&amp;Q717&lt;&gt;"",W717&amp;Q717,"")</f>
        <v>BOXER W16 003blue</v>
      </c>
      <c r="B717" s="60" t="str">
        <f>IF(C717&lt;&gt;"",LEFT(C717,9),"")</f>
        <v>80-102-26</v>
      </c>
      <c r="C717" s="73" t="s">
        <v>7240</v>
      </c>
      <c r="D717" s="73" t="s">
        <v>7237</v>
      </c>
      <c r="E717" s="73" t="s">
        <v>910</v>
      </c>
      <c r="F717" s="74">
        <v>59</v>
      </c>
      <c r="G717" s="73" t="s">
        <v>7238</v>
      </c>
      <c r="H717" s="73" t="s">
        <v>245</v>
      </c>
      <c r="I717" s="73" t="s">
        <v>1202</v>
      </c>
      <c r="J717" s="73" t="s">
        <v>320</v>
      </c>
      <c r="K717" s="73" t="s">
        <v>382</v>
      </c>
      <c r="L717" s="73" t="s">
        <v>383</v>
      </c>
      <c r="M717" s="73" t="s">
        <v>388</v>
      </c>
      <c r="N717" s="73" t="s">
        <v>44</v>
      </c>
      <c r="O717" s="73" t="s">
        <v>385</v>
      </c>
      <c r="P717" s="73" t="s">
        <v>907</v>
      </c>
      <c r="Q717" s="73" t="s">
        <v>932</v>
      </c>
      <c r="R717" s="73" t="s">
        <v>83</v>
      </c>
      <c r="V717" s="60" t="str">
        <f>W717&amp;H717</f>
        <v>BOXER W16 003серый / синий</v>
      </c>
      <c r="W717" s="60" t="str">
        <f>_xlfn.LET(_xlpm.TextCell,TEXT(G717,"###"),IF(_xlpm.TextCell&lt;&gt;"",IF(StyleSpaceSplit,IFERROR(IF(FIND(" ",_xlpm.TextCell)&gt;=1,MID(_xlpm.TextCell,1,FIND(" ",_xlpm.TextCell)-1),_xlpm.TextCell),_xlpm.TextCell),_xlpm.TextCell),""))</f>
        <v>BOXER W16 003</v>
      </c>
      <c r="X717" s="60" t="str">
        <f>IF(A717&lt;&gt;"",IFERROR(IF(FIND(" ",G717)&gt;=1,MID(G717,FIND(" ",G717)+1,LEN(G717)),""),""),"")</f>
        <v>W16 003</v>
      </c>
      <c r="AC717" s="51">
        <f>IFERROR(VALUE(MID($C717,1,2)),0)</f>
        <v>80</v>
      </c>
      <c r="AD717" s="44">
        <f>IFERROR(VALUE(MID($C717,4,3)),0)</f>
        <v>102</v>
      </c>
      <c r="AE717" s="51">
        <f>VALUE(RIGHT("00"&amp;AC717,2)&amp;RIGHT("000"&amp;AD717,3))</f>
        <v>80102</v>
      </c>
    </row>
    <row r="718" spans="1:31">
      <c r="A718" s="60" t="str">
        <f>IF(G718&amp;Q718&lt;&gt;"",W718&amp;Q718,"")</f>
        <v>BOXER W16 003blue</v>
      </c>
      <c r="B718" s="60" t="str">
        <f>IF(C718&lt;&gt;"",LEFT(C718,9),"")</f>
        <v>80-102-26</v>
      </c>
      <c r="C718" s="73" t="s">
        <v>7241</v>
      </c>
      <c r="D718" s="73" t="s">
        <v>7237</v>
      </c>
      <c r="E718" s="73" t="s">
        <v>922</v>
      </c>
      <c r="F718" s="74">
        <v>60</v>
      </c>
      <c r="G718" s="73" t="s">
        <v>7238</v>
      </c>
      <c r="H718" s="73" t="s">
        <v>245</v>
      </c>
      <c r="I718" s="73" t="s">
        <v>1202</v>
      </c>
      <c r="J718" s="73" t="s">
        <v>320</v>
      </c>
      <c r="K718" s="73" t="s">
        <v>382</v>
      </c>
      <c r="L718" s="73" t="s">
        <v>383</v>
      </c>
      <c r="M718" s="73" t="s">
        <v>388</v>
      </c>
      <c r="N718" s="73" t="s">
        <v>44</v>
      </c>
      <c r="O718" s="73" t="s">
        <v>385</v>
      </c>
      <c r="P718" s="73" t="s">
        <v>907</v>
      </c>
      <c r="Q718" s="73" t="s">
        <v>932</v>
      </c>
      <c r="R718" s="73" t="s">
        <v>83</v>
      </c>
      <c r="V718" s="60" t="str">
        <f>W718&amp;H718</f>
        <v>BOXER W16 003серый / синий</v>
      </c>
      <c r="W718" s="60" t="str">
        <f>_xlfn.LET(_xlpm.TextCell,TEXT(G718,"###"),IF(_xlpm.TextCell&lt;&gt;"",IF(StyleSpaceSplit,IFERROR(IF(FIND(" ",_xlpm.TextCell)&gt;=1,MID(_xlpm.TextCell,1,FIND(" ",_xlpm.TextCell)-1),_xlpm.TextCell),_xlpm.TextCell),_xlpm.TextCell),""))</f>
        <v>BOXER W16 003</v>
      </c>
      <c r="X718" s="60" t="str">
        <f>IF(A718&lt;&gt;"",IFERROR(IF(FIND(" ",G718)&gt;=1,MID(G718,FIND(" ",G718)+1,LEN(G718)),""),""),"")</f>
        <v>W16 003</v>
      </c>
      <c r="AC718" s="51">
        <f>IFERROR(VALUE(MID($C718,1,2)),0)</f>
        <v>80</v>
      </c>
      <c r="AD718" s="44">
        <f>IFERROR(VALUE(MID($C718,4,3)),0)</f>
        <v>102</v>
      </c>
      <c r="AE718" s="51">
        <f>VALUE(RIGHT("00"&amp;AC718,2)&amp;RIGHT("000"&amp;AD718,3))</f>
        <v>80102</v>
      </c>
    </row>
    <row r="719" spans="1:31">
      <c r="A719" s="60" t="str">
        <f>IF(G719&amp;Q719&lt;&gt;"",W719&amp;Q719,"")</f>
        <v>BOXER W16 003blue</v>
      </c>
      <c r="B719" s="60" t="str">
        <f>IF(C719&lt;&gt;"",LEFT(C719,9),"")</f>
        <v>80-102-26</v>
      </c>
      <c r="C719" s="73" t="s">
        <v>7242</v>
      </c>
      <c r="D719" s="73" t="s">
        <v>7237</v>
      </c>
      <c r="E719" s="73" t="s">
        <v>912</v>
      </c>
      <c r="F719" s="74">
        <v>61</v>
      </c>
      <c r="G719" s="73" t="s">
        <v>7238</v>
      </c>
      <c r="H719" s="73" t="s">
        <v>245</v>
      </c>
      <c r="I719" s="73" t="s">
        <v>1202</v>
      </c>
      <c r="J719" s="73" t="s">
        <v>320</v>
      </c>
      <c r="K719" s="73" t="s">
        <v>382</v>
      </c>
      <c r="L719" s="73" t="s">
        <v>383</v>
      </c>
      <c r="M719" s="73" t="s">
        <v>388</v>
      </c>
      <c r="N719" s="73" t="s">
        <v>44</v>
      </c>
      <c r="O719" s="73" t="s">
        <v>385</v>
      </c>
      <c r="P719" s="73" t="s">
        <v>907</v>
      </c>
      <c r="Q719" s="73" t="s">
        <v>932</v>
      </c>
      <c r="R719" s="73" t="s">
        <v>83</v>
      </c>
      <c r="V719" s="60" t="str">
        <f>W719&amp;H719</f>
        <v>BOXER W16 003серый / синий</v>
      </c>
      <c r="W719" s="60" t="str">
        <f>_xlfn.LET(_xlpm.TextCell,TEXT(G719,"###"),IF(_xlpm.TextCell&lt;&gt;"",IF(StyleSpaceSplit,IFERROR(IF(FIND(" ",_xlpm.TextCell)&gt;=1,MID(_xlpm.TextCell,1,FIND(" ",_xlpm.TextCell)-1),_xlpm.TextCell),_xlpm.TextCell),_xlpm.TextCell),""))</f>
        <v>BOXER W16 003</v>
      </c>
      <c r="X719" s="60" t="str">
        <f>IF(A719&lt;&gt;"",IFERROR(IF(FIND(" ",G719)&gt;=1,MID(G719,FIND(" ",G719)+1,LEN(G719)),""),""),"")</f>
        <v>W16 003</v>
      </c>
      <c r="AC719" s="51">
        <f>IFERROR(VALUE(MID($C719,1,2)),0)</f>
        <v>80</v>
      </c>
      <c r="AD719" s="44">
        <f>IFERROR(VALUE(MID($C719,4,3)),0)</f>
        <v>102</v>
      </c>
      <c r="AE719" s="51">
        <f>VALUE(RIGHT("00"&amp;AC719,2)&amp;RIGHT("000"&amp;AD719,3))</f>
        <v>80102</v>
      </c>
    </row>
    <row r="720" spans="1:31">
      <c r="A720" s="60" t="str">
        <f>IF(G720&amp;Q720&lt;&gt;"",W720&amp;Q720,"")</f>
        <v>BOXER W16 003blue</v>
      </c>
      <c r="B720" s="60" t="str">
        <f>IF(C720&lt;&gt;"",LEFT(C720,9),"")</f>
        <v>80-102-26</v>
      </c>
      <c r="C720" s="73" t="s">
        <v>7243</v>
      </c>
      <c r="D720" s="73" t="s">
        <v>7237</v>
      </c>
      <c r="E720" s="73" t="s">
        <v>920</v>
      </c>
      <c r="F720" s="74">
        <v>58</v>
      </c>
      <c r="G720" s="73" t="s">
        <v>7238</v>
      </c>
      <c r="H720" s="73" t="s">
        <v>245</v>
      </c>
      <c r="I720" s="73" t="s">
        <v>1202</v>
      </c>
      <c r="J720" s="73" t="s">
        <v>320</v>
      </c>
      <c r="K720" s="73" t="s">
        <v>382</v>
      </c>
      <c r="L720" s="73" t="s">
        <v>383</v>
      </c>
      <c r="M720" s="73" t="s">
        <v>388</v>
      </c>
      <c r="N720" s="73" t="s">
        <v>44</v>
      </c>
      <c r="O720" s="73" t="s">
        <v>385</v>
      </c>
      <c r="P720" s="73" t="s">
        <v>907</v>
      </c>
      <c r="Q720" s="73" t="s">
        <v>932</v>
      </c>
      <c r="R720" s="73" t="s">
        <v>83</v>
      </c>
      <c r="V720" s="60" t="str">
        <f>W720&amp;H720</f>
        <v>BOXER W16 003серый / синий</v>
      </c>
      <c r="W720" s="60" t="str">
        <f>_xlfn.LET(_xlpm.TextCell,TEXT(G720,"###"),IF(_xlpm.TextCell&lt;&gt;"",IF(StyleSpaceSplit,IFERROR(IF(FIND(" ",_xlpm.TextCell)&gt;=1,MID(_xlpm.TextCell,1,FIND(" ",_xlpm.TextCell)-1),_xlpm.TextCell),_xlpm.TextCell),_xlpm.TextCell),""))</f>
        <v>BOXER W16 003</v>
      </c>
      <c r="X720" s="60" t="str">
        <f>IF(A720&lt;&gt;"",IFERROR(IF(FIND(" ",G720)&gt;=1,MID(G720,FIND(" ",G720)+1,LEN(G720)),""),""),"")</f>
        <v>W16 003</v>
      </c>
      <c r="AC720" s="51">
        <f>IFERROR(VALUE(MID($C720,1,2)),0)</f>
        <v>80</v>
      </c>
      <c r="AD720" s="44">
        <f>IFERROR(VALUE(MID($C720,4,3)),0)</f>
        <v>102</v>
      </c>
      <c r="AE720" s="51">
        <f>VALUE(RIGHT("00"&amp;AC720,2)&amp;RIGHT("000"&amp;AD720,3))</f>
        <v>80102</v>
      </c>
    </row>
    <row r="721" spans="1:31">
      <c r="A721" s="60" t="str">
        <f>IF(G721&amp;Q721&lt;&gt;"",W721&amp;Q721,"")</f>
        <v>BOXER W16 004green</v>
      </c>
      <c r="B721" s="60" t="str">
        <f>IF(C721&lt;&gt;"",LEFT(C721,9),"")</f>
        <v>80-103-11</v>
      </c>
      <c r="C721" s="73" t="s">
        <v>7244</v>
      </c>
      <c r="D721" s="73" t="s">
        <v>7245</v>
      </c>
      <c r="E721" s="73" t="s">
        <v>920</v>
      </c>
      <c r="F721" s="74">
        <v>58</v>
      </c>
      <c r="G721" s="73" t="s">
        <v>1201</v>
      </c>
      <c r="H721" s="73" t="s">
        <v>60</v>
      </c>
      <c r="I721" s="73" t="s">
        <v>1265</v>
      </c>
      <c r="J721" s="73" t="s">
        <v>320</v>
      </c>
      <c r="K721" s="73" t="s">
        <v>382</v>
      </c>
      <c r="L721" s="73" t="s">
        <v>383</v>
      </c>
      <c r="M721" s="73" t="s">
        <v>388</v>
      </c>
      <c r="N721" s="73" t="s">
        <v>44</v>
      </c>
      <c r="O721" s="73" t="s">
        <v>385</v>
      </c>
      <c r="P721" s="73" t="s">
        <v>907</v>
      </c>
      <c r="Q721" s="73" t="s">
        <v>990</v>
      </c>
      <c r="R721" s="73" t="s">
        <v>60</v>
      </c>
      <c r="V721" s="60" t="str">
        <f>W721&amp;H721</f>
        <v>BOXER W16 004зеленый</v>
      </c>
      <c r="W721" s="60" t="str">
        <f>_xlfn.LET(_xlpm.TextCell,TEXT(G721,"###"),IF(_xlpm.TextCell&lt;&gt;"",IF(StyleSpaceSplit,IFERROR(IF(FIND(" ",_xlpm.TextCell)&gt;=1,MID(_xlpm.TextCell,1,FIND(" ",_xlpm.TextCell)-1),_xlpm.TextCell),_xlpm.TextCell),_xlpm.TextCell),""))</f>
        <v>BOXER W16 004</v>
      </c>
      <c r="X721" s="60" t="str">
        <f>IF(A721&lt;&gt;"",IFERROR(IF(FIND(" ",G721)&gt;=1,MID(G721,FIND(" ",G721)+1,LEN(G721)),""),""),"")</f>
        <v>W16 004</v>
      </c>
      <c r="AC721" s="51">
        <f>IFERROR(VALUE(MID($C721,1,2)),0)</f>
        <v>80</v>
      </c>
      <c r="AD721" s="44">
        <f>IFERROR(VALUE(MID($C721,4,3)),0)</f>
        <v>103</v>
      </c>
      <c r="AE721" s="51">
        <f>VALUE(RIGHT("00"&amp;AC721,2)&amp;RIGHT("000"&amp;AD721,3))</f>
        <v>80103</v>
      </c>
    </row>
    <row r="722" spans="1:31">
      <c r="A722" s="60" t="str">
        <f>IF(G722&amp;Q722&lt;&gt;"",W722&amp;Q722,"")</f>
        <v>BOXER W16 004grey</v>
      </c>
      <c r="B722" s="60" t="str">
        <f>IF(C722&lt;&gt;"",LEFT(C722,9),"")</f>
        <v>80-103-08</v>
      </c>
      <c r="C722" s="73" t="s">
        <v>1199</v>
      </c>
      <c r="D722" s="73" t="s">
        <v>1200</v>
      </c>
      <c r="E722" s="73" t="s">
        <v>915</v>
      </c>
      <c r="F722" s="74">
        <v>56</v>
      </c>
      <c r="G722" s="73" t="s">
        <v>1201</v>
      </c>
      <c r="H722" s="73" t="s">
        <v>83</v>
      </c>
      <c r="I722" s="73" t="s">
        <v>1202</v>
      </c>
      <c r="J722" s="73" t="s">
        <v>320</v>
      </c>
      <c r="K722" s="73" t="s">
        <v>382</v>
      </c>
      <c r="L722" s="73" t="s">
        <v>383</v>
      </c>
      <c r="M722" s="73" t="s">
        <v>388</v>
      </c>
      <c r="N722" s="73" t="s">
        <v>44</v>
      </c>
      <c r="O722" s="73" t="s">
        <v>385</v>
      </c>
      <c r="P722" s="73" t="s">
        <v>907</v>
      </c>
      <c r="Q722" s="73" t="s">
        <v>917</v>
      </c>
      <c r="R722" s="73" t="s">
        <v>83</v>
      </c>
      <c r="V722" s="60" t="str">
        <f>W722&amp;H722</f>
        <v>BOXER W16 004серый</v>
      </c>
      <c r="W722" s="60" t="str">
        <f>_xlfn.LET(_xlpm.TextCell,TEXT(G722,"###"),IF(_xlpm.TextCell&lt;&gt;"",IF(StyleSpaceSplit,IFERROR(IF(FIND(" ",_xlpm.TextCell)&gt;=1,MID(_xlpm.TextCell,1,FIND(" ",_xlpm.TextCell)-1),_xlpm.TextCell),_xlpm.TextCell),_xlpm.TextCell),""))</f>
        <v>BOXER W16 004</v>
      </c>
      <c r="X722" s="60" t="str">
        <f>IF(A722&lt;&gt;"",IFERROR(IF(FIND(" ",G722)&gt;=1,MID(G722,FIND(" ",G722)+1,LEN(G722)),""),""),"")</f>
        <v>W16 004</v>
      </c>
      <c r="AC722" s="51">
        <f>IFERROR(VALUE(MID($C722,1,2)),0)</f>
        <v>80</v>
      </c>
      <c r="AD722" s="44">
        <f>IFERROR(VALUE(MID($C722,4,3)),0)</f>
        <v>103</v>
      </c>
      <c r="AE722" s="51">
        <f>VALUE(RIGHT("00"&amp;AC722,2)&amp;RIGHT("000"&amp;AD722,3))</f>
        <v>80103</v>
      </c>
    </row>
    <row r="723" spans="1:31">
      <c r="A723" s="60" t="str">
        <f>IF(G723&amp;Q723&lt;&gt;"",W723&amp;Q723,"")</f>
        <v>BOXER W16 004grey</v>
      </c>
      <c r="B723" s="60" t="str">
        <f>IF(C723&lt;&gt;"",LEFT(C723,9),"")</f>
        <v>80-103-08</v>
      </c>
      <c r="C723" s="73" t="s">
        <v>1203</v>
      </c>
      <c r="D723" s="73" t="s">
        <v>1200</v>
      </c>
      <c r="E723" s="73" t="s">
        <v>904</v>
      </c>
      <c r="F723" s="74">
        <v>57</v>
      </c>
      <c r="G723" s="73" t="s">
        <v>1201</v>
      </c>
      <c r="H723" s="73" t="s">
        <v>83</v>
      </c>
      <c r="I723" s="73" t="s">
        <v>1202</v>
      </c>
      <c r="J723" s="73" t="s">
        <v>320</v>
      </c>
      <c r="K723" s="73" t="s">
        <v>382</v>
      </c>
      <c r="L723" s="73" t="s">
        <v>383</v>
      </c>
      <c r="M723" s="73" t="s">
        <v>388</v>
      </c>
      <c r="N723" s="73" t="s">
        <v>44</v>
      </c>
      <c r="O723" s="73" t="s">
        <v>385</v>
      </c>
      <c r="P723" s="73" t="s">
        <v>907</v>
      </c>
      <c r="Q723" s="73" t="s">
        <v>917</v>
      </c>
      <c r="R723" s="73" t="s">
        <v>83</v>
      </c>
      <c r="V723" s="60" t="str">
        <f>W723&amp;H723</f>
        <v>BOXER W16 004серый</v>
      </c>
      <c r="W723" s="60" t="str">
        <f>_xlfn.LET(_xlpm.TextCell,TEXT(G723,"###"),IF(_xlpm.TextCell&lt;&gt;"",IF(StyleSpaceSplit,IFERROR(IF(FIND(" ",_xlpm.TextCell)&gt;=1,MID(_xlpm.TextCell,1,FIND(" ",_xlpm.TextCell)-1),_xlpm.TextCell),_xlpm.TextCell),_xlpm.TextCell),""))</f>
        <v>BOXER W16 004</v>
      </c>
      <c r="X723" s="60" t="str">
        <f>IF(A723&lt;&gt;"",IFERROR(IF(FIND(" ",G723)&gt;=1,MID(G723,FIND(" ",G723)+1,LEN(G723)),""),""),"")</f>
        <v>W16 004</v>
      </c>
      <c r="AC723" s="51">
        <f>IFERROR(VALUE(MID($C723,1,2)),0)</f>
        <v>80</v>
      </c>
      <c r="AD723" s="44">
        <f>IFERROR(VALUE(MID($C723,4,3)),0)</f>
        <v>103</v>
      </c>
      <c r="AE723" s="51">
        <f>VALUE(RIGHT("00"&amp;AC723,2)&amp;RIGHT("000"&amp;AD723,3))</f>
        <v>80103</v>
      </c>
    </row>
    <row r="724" spans="1:31">
      <c r="A724" s="60" t="str">
        <f>IF(G724&amp;Q724&lt;&gt;"",W724&amp;Q724,"")</f>
        <v>BOXER W16 004grey</v>
      </c>
      <c r="B724" s="60" t="str">
        <f>IF(C724&lt;&gt;"",LEFT(C724,9),"")</f>
        <v>80-103-08</v>
      </c>
      <c r="C724" s="73" t="s">
        <v>1204</v>
      </c>
      <c r="D724" s="73" t="s">
        <v>1200</v>
      </c>
      <c r="E724" s="73" t="s">
        <v>920</v>
      </c>
      <c r="F724" s="74">
        <v>58</v>
      </c>
      <c r="G724" s="73" t="s">
        <v>1201</v>
      </c>
      <c r="H724" s="73" t="s">
        <v>83</v>
      </c>
      <c r="I724" s="73" t="s">
        <v>1202</v>
      </c>
      <c r="J724" s="73" t="s">
        <v>320</v>
      </c>
      <c r="K724" s="73" t="s">
        <v>382</v>
      </c>
      <c r="L724" s="73" t="s">
        <v>383</v>
      </c>
      <c r="M724" s="73" t="s">
        <v>388</v>
      </c>
      <c r="N724" s="73" t="s">
        <v>44</v>
      </c>
      <c r="O724" s="73" t="s">
        <v>385</v>
      </c>
      <c r="P724" s="73" t="s">
        <v>907</v>
      </c>
      <c r="Q724" s="73" t="s">
        <v>917</v>
      </c>
      <c r="R724" s="73" t="s">
        <v>83</v>
      </c>
      <c r="V724" s="60" t="str">
        <f>W724&amp;H724</f>
        <v>BOXER W16 004серый</v>
      </c>
      <c r="W724" s="60" t="str">
        <f>_xlfn.LET(_xlpm.TextCell,TEXT(G724,"###"),IF(_xlpm.TextCell&lt;&gt;"",IF(StyleSpaceSplit,IFERROR(IF(FIND(" ",_xlpm.TextCell)&gt;=1,MID(_xlpm.TextCell,1,FIND(" ",_xlpm.TextCell)-1),_xlpm.TextCell),_xlpm.TextCell),_xlpm.TextCell),""))</f>
        <v>BOXER W16 004</v>
      </c>
      <c r="X724" s="60" t="str">
        <f>IF(A724&lt;&gt;"",IFERROR(IF(FIND(" ",G724)&gt;=1,MID(G724,FIND(" ",G724)+1,LEN(G724)),""),""),"")</f>
        <v>W16 004</v>
      </c>
      <c r="AC724" s="51">
        <f>IFERROR(VALUE(MID($C724,1,2)),0)</f>
        <v>80</v>
      </c>
      <c r="AD724" s="44">
        <f>IFERROR(VALUE(MID($C724,4,3)),0)</f>
        <v>103</v>
      </c>
      <c r="AE724" s="51">
        <f>VALUE(RIGHT("00"&amp;AC724,2)&amp;RIGHT("000"&amp;AD724,3))</f>
        <v>80103</v>
      </c>
    </row>
    <row r="725" spans="1:31">
      <c r="A725" s="60" t="str">
        <f>IF(G725&amp;Q725&lt;&gt;"",W725&amp;Q725,"")</f>
        <v>BOXER W16 004grey</v>
      </c>
      <c r="B725" s="60" t="str">
        <f>IF(C725&lt;&gt;"",LEFT(C725,9),"")</f>
        <v>80-103-08</v>
      </c>
      <c r="C725" s="73" t="s">
        <v>1205</v>
      </c>
      <c r="D725" s="73" t="s">
        <v>1200</v>
      </c>
      <c r="E725" s="73" t="s">
        <v>910</v>
      </c>
      <c r="F725" s="74">
        <v>59</v>
      </c>
      <c r="G725" s="73" t="s">
        <v>1201</v>
      </c>
      <c r="H725" s="73" t="s">
        <v>83</v>
      </c>
      <c r="I725" s="73" t="s">
        <v>1202</v>
      </c>
      <c r="J725" s="73" t="s">
        <v>320</v>
      </c>
      <c r="K725" s="73" t="s">
        <v>382</v>
      </c>
      <c r="L725" s="73" t="s">
        <v>383</v>
      </c>
      <c r="M725" s="73" t="s">
        <v>388</v>
      </c>
      <c r="N725" s="73" t="s">
        <v>44</v>
      </c>
      <c r="O725" s="73" t="s">
        <v>385</v>
      </c>
      <c r="P725" s="73" t="s">
        <v>907</v>
      </c>
      <c r="Q725" s="73" t="s">
        <v>917</v>
      </c>
      <c r="R725" s="73" t="s">
        <v>83</v>
      </c>
      <c r="V725" s="60" t="str">
        <f>W725&amp;H725</f>
        <v>BOXER W16 004серый</v>
      </c>
      <c r="W725" s="60" t="str">
        <f>_xlfn.LET(_xlpm.TextCell,TEXT(G725,"###"),IF(_xlpm.TextCell&lt;&gt;"",IF(StyleSpaceSplit,IFERROR(IF(FIND(" ",_xlpm.TextCell)&gt;=1,MID(_xlpm.TextCell,1,FIND(" ",_xlpm.TextCell)-1),_xlpm.TextCell),_xlpm.TextCell),_xlpm.TextCell),""))</f>
        <v>BOXER W16 004</v>
      </c>
      <c r="X725" s="60" t="str">
        <f>IF(A725&lt;&gt;"",IFERROR(IF(FIND(" ",G725)&gt;=1,MID(G725,FIND(" ",G725)+1,LEN(G725)),""),""),"")</f>
        <v>W16 004</v>
      </c>
      <c r="AC725" s="51">
        <f>IFERROR(VALUE(MID($C725,1,2)),0)</f>
        <v>80</v>
      </c>
      <c r="AD725" s="44">
        <f>IFERROR(VALUE(MID($C725,4,3)),0)</f>
        <v>103</v>
      </c>
      <c r="AE725" s="51">
        <f>VALUE(RIGHT("00"&amp;AC725,2)&amp;RIGHT("000"&amp;AD725,3))</f>
        <v>80103</v>
      </c>
    </row>
    <row r="726" spans="1:31">
      <c r="A726" s="60" t="str">
        <f>IF(G726&amp;Q726&lt;&gt;"",W726&amp;Q726,"")</f>
        <v>BOXER W16 004grey</v>
      </c>
      <c r="B726" s="60" t="str">
        <f>IF(C726&lt;&gt;"",LEFT(C726,9),"")</f>
        <v>80-103-08</v>
      </c>
      <c r="C726" s="73" t="s">
        <v>1206</v>
      </c>
      <c r="D726" s="73" t="s">
        <v>1200</v>
      </c>
      <c r="E726" s="73" t="s">
        <v>922</v>
      </c>
      <c r="F726" s="74">
        <v>60</v>
      </c>
      <c r="G726" s="73" t="s">
        <v>1201</v>
      </c>
      <c r="H726" s="73" t="s">
        <v>83</v>
      </c>
      <c r="I726" s="73" t="s">
        <v>1202</v>
      </c>
      <c r="J726" s="73" t="s">
        <v>320</v>
      </c>
      <c r="K726" s="73" t="s">
        <v>382</v>
      </c>
      <c r="L726" s="73" t="s">
        <v>383</v>
      </c>
      <c r="M726" s="73" t="s">
        <v>388</v>
      </c>
      <c r="N726" s="73" t="s">
        <v>44</v>
      </c>
      <c r="O726" s="73" t="s">
        <v>385</v>
      </c>
      <c r="P726" s="73" t="s">
        <v>907</v>
      </c>
      <c r="Q726" s="73" t="s">
        <v>917</v>
      </c>
      <c r="R726" s="73" t="s">
        <v>83</v>
      </c>
      <c r="V726" s="60" t="str">
        <f>W726&amp;H726</f>
        <v>BOXER W16 004серый</v>
      </c>
      <c r="W726" s="60" t="str">
        <f>_xlfn.LET(_xlpm.TextCell,TEXT(G726,"###"),IF(_xlpm.TextCell&lt;&gt;"",IF(StyleSpaceSplit,IFERROR(IF(FIND(" ",_xlpm.TextCell)&gt;=1,MID(_xlpm.TextCell,1,FIND(" ",_xlpm.TextCell)-1),_xlpm.TextCell),_xlpm.TextCell),_xlpm.TextCell),""))</f>
        <v>BOXER W16 004</v>
      </c>
      <c r="X726" s="60" t="str">
        <f>IF(A726&lt;&gt;"",IFERROR(IF(FIND(" ",G726)&gt;=1,MID(G726,FIND(" ",G726)+1,LEN(G726)),""),""),"")</f>
        <v>W16 004</v>
      </c>
      <c r="AC726" s="51">
        <f>IFERROR(VALUE(MID($C726,1,2)),0)</f>
        <v>80</v>
      </c>
      <c r="AD726" s="44">
        <f>IFERROR(VALUE(MID($C726,4,3)),0)</f>
        <v>103</v>
      </c>
      <c r="AE726" s="51">
        <f>VALUE(RIGHT("00"&amp;AC726,2)&amp;RIGHT("000"&amp;AD726,3))</f>
        <v>80103</v>
      </c>
    </row>
    <row r="727" spans="1:31">
      <c r="A727" s="60" t="str">
        <f>IF(G727&amp;Q727&lt;&gt;"",W727&amp;Q727,"")</f>
        <v>BOXER W16 004grey</v>
      </c>
      <c r="B727" s="60" t="str">
        <f>IF(C727&lt;&gt;"",LEFT(C727,9),"")</f>
        <v>80-103-08</v>
      </c>
      <c r="C727" s="73" t="s">
        <v>1207</v>
      </c>
      <c r="D727" s="73" t="s">
        <v>1200</v>
      </c>
      <c r="E727" s="73" t="s">
        <v>912</v>
      </c>
      <c r="F727" s="74">
        <v>61</v>
      </c>
      <c r="G727" s="73" t="s">
        <v>1201</v>
      </c>
      <c r="H727" s="73" t="s">
        <v>83</v>
      </c>
      <c r="I727" s="73" t="s">
        <v>1202</v>
      </c>
      <c r="J727" s="73" t="s">
        <v>320</v>
      </c>
      <c r="K727" s="73" t="s">
        <v>382</v>
      </c>
      <c r="L727" s="73" t="s">
        <v>383</v>
      </c>
      <c r="M727" s="73" t="s">
        <v>388</v>
      </c>
      <c r="N727" s="73" t="s">
        <v>44</v>
      </c>
      <c r="O727" s="73" t="s">
        <v>385</v>
      </c>
      <c r="P727" s="73" t="s">
        <v>907</v>
      </c>
      <c r="Q727" s="73" t="s">
        <v>917</v>
      </c>
      <c r="R727" s="73" t="s">
        <v>83</v>
      </c>
      <c r="V727" s="60" t="str">
        <f>W727&amp;H727</f>
        <v>BOXER W16 004серый</v>
      </c>
      <c r="W727" s="60" t="str">
        <f>_xlfn.LET(_xlpm.TextCell,TEXT(G727,"###"),IF(_xlpm.TextCell&lt;&gt;"",IF(StyleSpaceSplit,IFERROR(IF(FIND(" ",_xlpm.TextCell)&gt;=1,MID(_xlpm.TextCell,1,FIND(" ",_xlpm.TextCell)-1),_xlpm.TextCell),_xlpm.TextCell),_xlpm.TextCell),""))</f>
        <v>BOXER W16 004</v>
      </c>
      <c r="X727" s="60" t="str">
        <f>IF(A727&lt;&gt;"",IFERROR(IF(FIND(" ",G727)&gt;=1,MID(G727,FIND(" ",G727)+1,LEN(G727)),""),""),"")</f>
        <v>W16 004</v>
      </c>
      <c r="AC727" s="51">
        <f>IFERROR(VALUE(MID($C727,1,2)),0)</f>
        <v>80</v>
      </c>
      <c r="AD727" s="44">
        <f>IFERROR(VALUE(MID($C727,4,3)),0)</f>
        <v>103</v>
      </c>
      <c r="AE727" s="51">
        <f>VALUE(RIGHT("00"&amp;AC727,2)&amp;RIGHT("000"&amp;AD727,3))</f>
        <v>80103</v>
      </c>
    </row>
    <row r="728" spans="1:31">
      <c r="A728" s="60" t="str">
        <f>IF(G728&amp;Q728&lt;&gt;"",W728&amp;Q728,"")</f>
        <v>BOXER W16 006patchwork</v>
      </c>
      <c r="B728" s="60" t="str">
        <f>IF(C728&lt;&gt;"",LEFT(C728,9),"")</f>
        <v>80-104-35</v>
      </c>
      <c r="C728" s="73" t="s">
        <v>7246</v>
      </c>
      <c r="D728" s="73" t="s">
        <v>7247</v>
      </c>
      <c r="E728" s="73" t="s">
        <v>915</v>
      </c>
      <c r="F728" s="74">
        <v>56</v>
      </c>
      <c r="G728" s="73" t="s">
        <v>7248</v>
      </c>
      <c r="H728" s="73" t="s">
        <v>209</v>
      </c>
      <c r="I728" s="73" t="s">
        <v>7249</v>
      </c>
      <c r="J728" s="73" t="s">
        <v>320</v>
      </c>
      <c r="K728" s="73" t="s">
        <v>382</v>
      </c>
      <c r="L728" s="73" t="s">
        <v>383</v>
      </c>
      <c r="M728" s="73" t="s">
        <v>388</v>
      </c>
      <c r="N728" s="73" t="s">
        <v>44</v>
      </c>
      <c r="O728" s="73" t="s">
        <v>385</v>
      </c>
      <c r="P728" s="73" t="s">
        <v>907</v>
      </c>
      <c r="Q728" s="73" t="s">
        <v>1387</v>
      </c>
      <c r="R728" s="73" t="s">
        <v>209</v>
      </c>
      <c r="V728" s="60" t="str">
        <f>W728&amp;H728</f>
        <v>BOXER W16 006разноцветный</v>
      </c>
      <c r="W728" s="60" t="str">
        <f>_xlfn.LET(_xlpm.TextCell,TEXT(G728,"###"),IF(_xlpm.TextCell&lt;&gt;"",IF(StyleSpaceSplit,IFERROR(IF(FIND(" ",_xlpm.TextCell)&gt;=1,MID(_xlpm.TextCell,1,FIND(" ",_xlpm.TextCell)-1),_xlpm.TextCell),_xlpm.TextCell),_xlpm.TextCell),""))</f>
        <v>BOXER W16 006</v>
      </c>
      <c r="X728" s="60" t="str">
        <f>IF(A728&lt;&gt;"",IFERROR(IF(FIND(" ",G728)&gt;=1,MID(G728,FIND(" ",G728)+1,LEN(G728)),""),""),"")</f>
        <v>W16 006</v>
      </c>
      <c r="AC728" s="51">
        <f>IFERROR(VALUE(MID($C728,1,2)),0)</f>
        <v>80</v>
      </c>
      <c r="AD728" s="44">
        <f>IFERROR(VALUE(MID($C728,4,3)),0)</f>
        <v>104</v>
      </c>
      <c r="AE728" s="51">
        <f>VALUE(RIGHT("00"&amp;AC728,2)&amp;RIGHT("000"&amp;AD728,3))</f>
        <v>80104</v>
      </c>
    </row>
    <row r="729" spans="1:31">
      <c r="A729" s="60" t="str">
        <f>IF(G729&amp;Q729&lt;&gt;"",W729&amp;Q729,"")</f>
        <v>BOXER W16 006patchwork</v>
      </c>
      <c r="B729" s="60" t="str">
        <f>IF(C729&lt;&gt;"",LEFT(C729,9),"")</f>
        <v>80-104-35</v>
      </c>
      <c r="C729" s="73" t="s">
        <v>7250</v>
      </c>
      <c r="D729" s="73" t="s">
        <v>7247</v>
      </c>
      <c r="E729" s="73" t="s">
        <v>904</v>
      </c>
      <c r="F729" s="74">
        <v>57</v>
      </c>
      <c r="G729" s="73" t="s">
        <v>7248</v>
      </c>
      <c r="H729" s="73" t="s">
        <v>209</v>
      </c>
      <c r="I729" s="73" t="s">
        <v>7249</v>
      </c>
      <c r="J729" s="73" t="s">
        <v>320</v>
      </c>
      <c r="K729" s="73" t="s">
        <v>382</v>
      </c>
      <c r="L729" s="73" t="s">
        <v>383</v>
      </c>
      <c r="M729" s="73" t="s">
        <v>388</v>
      </c>
      <c r="N729" s="73" t="s">
        <v>44</v>
      </c>
      <c r="O729" s="73" t="s">
        <v>385</v>
      </c>
      <c r="P729" s="73" t="s">
        <v>907</v>
      </c>
      <c r="Q729" s="73" t="s">
        <v>1387</v>
      </c>
      <c r="R729" s="73" t="s">
        <v>209</v>
      </c>
      <c r="V729" s="60" t="str">
        <f>W729&amp;H729</f>
        <v>BOXER W16 006разноцветный</v>
      </c>
      <c r="W729" s="60" t="str">
        <f>_xlfn.LET(_xlpm.TextCell,TEXT(G729,"###"),IF(_xlpm.TextCell&lt;&gt;"",IF(StyleSpaceSplit,IFERROR(IF(FIND(" ",_xlpm.TextCell)&gt;=1,MID(_xlpm.TextCell,1,FIND(" ",_xlpm.TextCell)-1),_xlpm.TextCell),_xlpm.TextCell),_xlpm.TextCell),""))</f>
        <v>BOXER W16 006</v>
      </c>
      <c r="X729" s="60" t="str">
        <f>IF(A729&lt;&gt;"",IFERROR(IF(FIND(" ",G729)&gt;=1,MID(G729,FIND(" ",G729)+1,LEN(G729)),""),""),"")</f>
        <v>W16 006</v>
      </c>
      <c r="AC729" s="51">
        <f>IFERROR(VALUE(MID($C729,1,2)),0)</f>
        <v>80</v>
      </c>
      <c r="AD729" s="44">
        <f>IFERROR(VALUE(MID($C729,4,3)),0)</f>
        <v>104</v>
      </c>
      <c r="AE729" s="51">
        <f>VALUE(RIGHT("00"&amp;AC729,2)&amp;RIGHT("000"&amp;AD729,3))</f>
        <v>80104</v>
      </c>
    </row>
    <row r="730" spans="1:31">
      <c r="A730" s="60" t="str">
        <f>IF(G730&amp;Q730&lt;&gt;"",W730&amp;Q730,"")</f>
        <v>BOXER W16 006patchwork</v>
      </c>
      <c r="B730" s="60" t="str">
        <f>IF(C730&lt;&gt;"",LEFT(C730,9),"")</f>
        <v>80-104-35</v>
      </c>
      <c r="C730" s="73" t="s">
        <v>7251</v>
      </c>
      <c r="D730" s="73" t="s">
        <v>7247</v>
      </c>
      <c r="E730" s="73" t="s">
        <v>910</v>
      </c>
      <c r="F730" s="74">
        <v>59</v>
      </c>
      <c r="G730" s="73" t="s">
        <v>7248</v>
      </c>
      <c r="H730" s="73" t="s">
        <v>209</v>
      </c>
      <c r="I730" s="73" t="s">
        <v>7249</v>
      </c>
      <c r="J730" s="73" t="s">
        <v>320</v>
      </c>
      <c r="K730" s="73" t="s">
        <v>382</v>
      </c>
      <c r="L730" s="73" t="s">
        <v>383</v>
      </c>
      <c r="M730" s="73" t="s">
        <v>388</v>
      </c>
      <c r="N730" s="73" t="s">
        <v>44</v>
      </c>
      <c r="O730" s="73" t="s">
        <v>385</v>
      </c>
      <c r="P730" s="73" t="s">
        <v>907</v>
      </c>
      <c r="Q730" s="73" t="s">
        <v>1387</v>
      </c>
      <c r="R730" s="73" t="s">
        <v>209</v>
      </c>
      <c r="V730" s="60" t="str">
        <f>W730&amp;H730</f>
        <v>BOXER W16 006разноцветный</v>
      </c>
      <c r="W730" s="60" t="str">
        <f>_xlfn.LET(_xlpm.TextCell,TEXT(G730,"###"),IF(_xlpm.TextCell&lt;&gt;"",IF(StyleSpaceSplit,IFERROR(IF(FIND(" ",_xlpm.TextCell)&gt;=1,MID(_xlpm.TextCell,1,FIND(" ",_xlpm.TextCell)-1),_xlpm.TextCell),_xlpm.TextCell),_xlpm.TextCell),""))</f>
        <v>BOXER W16 006</v>
      </c>
      <c r="X730" s="60" t="str">
        <f>IF(A730&lt;&gt;"",IFERROR(IF(FIND(" ",G730)&gt;=1,MID(G730,FIND(" ",G730)+1,LEN(G730)),""),""),"")</f>
        <v>W16 006</v>
      </c>
      <c r="AC730" s="51">
        <f>IFERROR(VALUE(MID($C730,1,2)),0)</f>
        <v>80</v>
      </c>
      <c r="AD730" s="44">
        <f>IFERROR(VALUE(MID($C730,4,3)),0)</f>
        <v>104</v>
      </c>
      <c r="AE730" s="51">
        <f>VALUE(RIGHT("00"&amp;AC730,2)&amp;RIGHT("000"&amp;AD730,3))</f>
        <v>80104</v>
      </c>
    </row>
    <row r="731" spans="1:31">
      <c r="A731" s="60" t="str">
        <f>IF(G731&amp;Q731&lt;&gt;"",W731&amp;Q731,"")</f>
        <v>BOXER W16 006patchwork</v>
      </c>
      <c r="B731" s="60" t="str">
        <f>IF(C731&lt;&gt;"",LEFT(C731,9),"")</f>
        <v>80-104-35</v>
      </c>
      <c r="C731" s="73" t="s">
        <v>7252</v>
      </c>
      <c r="D731" s="73" t="s">
        <v>7247</v>
      </c>
      <c r="E731" s="73" t="s">
        <v>922</v>
      </c>
      <c r="F731" s="74">
        <v>60</v>
      </c>
      <c r="G731" s="73" t="s">
        <v>7248</v>
      </c>
      <c r="H731" s="73" t="s">
        <v>209</v>
      </c>
      <c r="I731" s="73" t="s">
        <v>7249</v>
      </c>
      <c r="J731" s="73" t="s">
        <v>320</v>
      </c>
      <c r="K731" s="73" t="s">
        <v>382</v>
      </c>
      <c r="L731" s="73" t="s">
        <v>383</v>
      </c>
      <c r="M731" s="73" t="s">
        <v>388</v>
      </c>
      <c r="N731" s="73" t="s">
        <v>44</v>
      </c>
      <c r="O731" s="73" t="s">
        <v>385</v>
      </c>
      <c r="P731" s="73" t="s">
        <v>907</v>
      </c>
      <c r="Q731" s="73" t="s">
        <v>1387</v>
      </c>
      <c r="R731" s="73" t="s">
        <v>209</v>
      </c>
      <c r="V731" s="60" t="str">
        <f>W731&amp;H731</f>
        <v>BOXER W16 006разноцветный</v>
      </c>
      <c r="W731" s="60" t="str">
        <f>_xlfn.LET(_xlpm.TextCell,TEXT(G731,"###"),IF(_xlpm.TextCell&lt;&gt;"",IF(StyleSpaceSplit,IFERROR(IF(FIND(" ",_xlpm.TextCell)&gt;=1,MID(_xlpm.TextCell,1,FIND(" ",_xlpm.TextCell)-1),_xlpm.TextCell),_xlpm.TextCell),_xlpm.TextCell),""))</f>
        <v>BOXER W16 006</v>
      </c>
      <c r="X731" s="60" t="str">
        <f>IF(A731&lt;&gt;"",IFERROR(IF(FIND(" ",G731)&gt;=1,MID(G731,FIND(" ",G731)+1,LEN(G731)),""),""),"")</f>
        <v>W16 006</v>
      </c>
      <c r="AC731" s="51">
        <f>IFERROR(VALUE(MID($C731,1,2)),0)</f>
        <v>80</v>
      </c>
      <c r="AD731" s="44">
        <f>IFERROR(VALUE(MID($C731,4,3)),0)</f>
        <v>104</v>
      </c>
      <c r="AE731" s="51">
        <f>VALUE(RIGHT("00"&amp;AC731,2)&amp;RIGHT("000"&amp;AD731,3))</f>
        <v>80104</v>
      </c>
    </row>
    <row r="732" spans="1:31">
      <c r="A732" s="60" t="str">
        <f>IF(G732&amp;Q732&lt;&gt;"",W732&amp;Q732,"")</f>
        <v>BOXER W16 006patchwork</v>
      </c>
      <c r="B732" s="60" t="str">
        <f>IF(C732&lt;&gt;"",LEFT(C732,9),"")</f>
        <v>80-104-35</v>
      </c>
      <c r="C732" s="73" t="s">
        <v>7253</v>
      </c>
      <c r="D732" s="73" t="s">
        <v>7247</v>
      </c>
      <c r="E732" s="73" t="s">
        <v>912</v>
      </c>
      <c r="F732" s="74">
        <v>61</v>
      </c>
      <c r="G732" s="73" t="s">
        <v>7248</v>
      </c>
      <c r="H732" s="73" t="s">
        <v>209</v>
      </c>
      <c r="I732" s="73" t="s">
        <v>7249</v>
      </c>
      <c r="J732" s="73" t="s">
        <v>320</v>
      </c>
      <c r="K732" s="73" t="s">
        <v>382</v>
      </c>
      <c r="L732" s="73" t="s">
        <v>383</v>
      </c>
      <c r="M732" s="73" t="s">
        <v>388</v>
      </c>
      <c r="N732" s="73" t="s">
        <v>44</v>
      </c>
      <c r="O732" s="73" t="s">
        <v>385</v>
      </c>
      <c r="P732" s="73" t="s">
        <v>907</v>
      </c>
      <c r="Q732" s="73" t="s">
        <v>1387</v>
      </c>
      <c r="R732" s="73" t="s">
        <v>209</v>
      </c>
      <c r="V732" s="60" t="str">
        <f>W732&amp;H732</f>
        <v>BOXER W16 006разноцветный</v>
      </c>
      <c r="W732" s="60" t="str">
        <f>_xlfn.LET(_xlpm.TextCell,TEXT(G732,"###"),IF(_xlpm.TextCell&lt;&gt;"",IF(StyleSpaceSplit,IFERROR(IF(FIND(" ",_xlpm.TextCell)&gt;=1,MID(_xlpm.TextCell,1,FIND(" ",_xlpm.TextCell)-1),_xlpm.TextCell),_xlpm.TextCell),_xlpm.TextCell),""))</f>
        <v>BOXER W16 006</v>
      </c>
      <c r="X732" s="60" t="str">
        <f>IF(A732&lt;&gt;"",IFERROR(IF(FIND(" ",G732)&gt;=1,MID(G732,FIND(" ",G732)+1,LEN(G732)),""),""),"")</f>
        <v>W16 006</v>
      </c>
      <c r="AC732" s="51">
        <f>IFERROR(VALUE(MID($C732,1,2)),0)</f>
        <v>80</v>
      </c>
      <c r="AD732" s="44">
        <f>IFERROR(VALUE(MID($C732,4,3)),0)</f>
        <v>104</v>
      </c>
      <c r="AE732" s="51">
        <f>VALUE(RIGHT("00"&amp;AC732,2)&amp;RIGHT("000"&amp;AD732,3))</f>
        <v>80104</v>
      </c>
    </row>
    <row r="733" spans="1:31">
      <c r="A733" s="60" t="str">
        <f>IF(G733&amp;Q733&lt;&gt;"",W733&amp;Q733,"")</f>
        <v>BOXER W16 006patchwork</v>
      </c>
      <c r="B733" s="60" t="str">
        <f>IF(C733&lt;&gt;"",LEFT(C733,9),"")</f>
        <v>80-104-35</v>
      </c>
      <c r="C733" s="73" t="s">
        <v>7254</v>
      </c>
      <c r="D733" s="73" t="s">
        <v>7247</v>
      </c>
      <c r="E733" s="73" t="s">
        <v>920</v>
      </c>
      <c r="F733" s="74">
        <v>58</v>
      </c>
      <c r="G733" s="73" t="s">
        <v>7248</v>
      </c>
      <c r="H733" s="73" t="s">
        <v>209</v>
      </c>
      <c r="I733" s="73" t="s">
        <v>7249</v>
      </c>
      <c r="J733" s="73" t="s">
        <v>320</v>
      </c>
      <c r="K733" s="73" t="s">
        <v>382</v>
      </c>
      <c r="L733" s="73" t="s">
        <v>383</v>
      </c>
      <c r="M733" s="73" t="s">
        <v>388</v>
      </c>
      <c r="N733" s="73" t="s">
        <v>44</v>
      </c>
      <c r="O733" s="73" t="s">
        <v>385</v>
      </c>
      <c r="P733" s="73" t="s">
        <v>907</v>
      </c>
      <c r="Q733" s="73" t="s">
        <v>1387</v>
      </c>
      <c r="R733" s="73" t="s">
        <v>209</v>
      </c>
      <c r="V733" s="60" t="str">
        <f>W733&amp;H733</f>
        <v>BOXER W16 006разноцветный</v>
      </c>
      <c r="W733" s="60" t="str">
        <f>_xlfn.LET(_xlpm.TextCell,TEXT(G733,"###"),IF(_xlpm.TextCell&lt;&gt;"",IF(StyleSpaceSplit,IFERROR(IF(FIND(" ",_xlpm.TextCell)&gt;=1,MID(_xlpm.TextCell,1,FIND(" ",_xlpm.TextCell)-1),_xlpm.TextCell),_xlpm.TextCell),_xlpm.TextCell),""))</f>
        <v>BOXER W16 006</v>
      </c>
      <c r="X733" s="60" t="str">
        <f>IF(A733&lt;&gt;"",IFERROR(IF(FIND(" ",G733)&gt;=1,MID(G733,FIND(" ",G733)+1,LEN(G733)),""),""),"")</f>
        <v>W16 006</v>
      </c>
      <c r="AC733" s="51">
        <f>IFERROR(VALUE(MID($C733,1,2)),0)</f>
        <v>80</v>
      </c>
      <c r="AD733" s="44">
        <f>IFERROR(VALUE(MID($C733,4,3)),0)</f>
        <v>104</v>
      </c>
      <c r="AE733" s="51">
        <f>VALUE(RIGHT("00"&amp;AC733,2)&amp;RIGHT("000"&amp;AD733,3))</f>
        <v>80104</v>
      </c>
    </row>
    <row r="734" spans="1:31">
      <c r="A734" s="60" t="str">
        <f>IF(G734&amp;Q734&lt;&gt;"",W734&amp;Q734,"")</f>
        <v>BOXER W16001patchwork</v>
      </c>
      <c r="B734" s="60" t="str">
        <f>IF(C734&lt;&gt;"",LEFT(C734,9),"")</f>
        <v>80-101-35</v>
      </c>
      <c r="C734" s="73" t="s">
        <v>7231</v>
      </c>
      <c r="D734" s="73" t="s">
        <v>7232</v>
      </c>
      <c r="E734" s="73" t="s">
        <v>904</v>
      </c>
      <c r="F734" s="74">
        <v>57</v>
      </c>
      <c r="G734" s="73" t="s">
        <v>1359</v>
      </c>
      <c r="H734" s="73" t="s">
        <v>209</v>
      </c>
      <c r="I734" s="73" t="s">
        <v>1404</v>
      </c>
      <c r="J734" s="73" t="s">
        <v>320</v>
      </c>
      <c r="K734" s="73" t="s">
        <v>382</v>
      </c>
      <c r="L734" s="73" t="s">
        <v>383</v>
      </c>
      <c r="M734" s="73" t="s">
        <v>388</v>
      </c>
      <c r="N734" s="73" t="s">
        <v>44</v>
      </c>
      <c r="O734" s="73" t="s">
        <v>385</v>
      </c>
      <c r="P734" s="73" t="s">
        <v>907</v>
      </c>
      <c r="Q734" s="73" t="s">
        <v>1387</v>
      </c>
      <c r="R734" s="73" t="s">
        <v>209</v>
      </c>
      <c r="V734" s="60" t="str">
        <f>W734&amp;H734</f>
        <v>BOXER W16001разноцветный</v>
      </c>
      <c r="W734" s="60" t="str">
        <f>_xlfn.LET(_xlpm.TextCell,TEXT(G734,"###"),IF(_xlpm.TextCell&lt;&gt;"",IF(StyleSpaceSplit,IFERROR(IF(FIND(" ",_xlpm.TextCell)&gt;=1,MID(_xlpm.TextCell,1,FIND(" ",_xlpm.TextCell)-1),_xlpm.TextCell),_xlpm.TextCell),_xlpm.TextCell),""))</f>
        <v>BOXER W16001</v>
      </c>
      <c r="X734" s="60" t="str">
        <f>IF(A734&lt;&gt;"",IFERROR(IF(FIND(" ",G734)&gt;=1,MID(G734,FIND(" ",G734)+1,LEN(G734)),""),""),"")</f>
        <v>W16001</v>
      </c>
      <c r="AC734" s="51">
        <f>IFERROR(VALUE(MID($C734,1,2)),0)</f>
        <v>80</v>
      </c>
      <c r="AD734" s="44">
        <f>IFERROR(VALUE(MID($C734,4,3)),0)</f>
        <v>101</v>
      </c>
      <c r="AE734" s="51">
        <f>VALUE(RIGHT("00"&amp;AC734,2)&amp;RIGHT("000"&amp;AD734,3))</f>
        <v>80101</v>
      </c>
    </row>
    <row r="735" spans="1:31">
      <c r="A735" s="60" t="str">
        <f>IF(G735&amp;Q735&lt;&gt;"",W735&amp;Q735,"")</f>
        <v>BOXER W16001patchwork</v>
      </c>
      <c r="B735" s="60" t="str">
        <f>IF(C735&lt;&gt;"",LEFT(C735,9),"")</f>
        <v>80-101-35</v>
      </c>
      <c r="C735" s="73" t="s">
        <v>7233</v>
      </c>
      <c r="D735" s="73" t="s">
        <v>7232</v>
      </c>
      <c r="E735" s="73" t="s">
        <v>910</v>
      </c>
      <c r="F735" s="74">
        <v>59</v>
      </c>
      <c r="G735" s="73" t="s">
        <v>1359</v>
      </c>
      <c r="H735" s="73" t="s">
        <v>209</v>
      </c>
      <c r="I735" s="73" t="s">
        <v>1404</v>
      </c>
      <c r="J735" s="73" t="s">
        <v>320</v>
      </c>
      <c r="K735" s="73" t="s">
        <v>382</v>
      </c>
      <c r="L735" s="73" t="s">
        <v>383</v>
      </c>
      <c r="M735" s="73" t="s">
        <v>388</v>
      </c>
      <c r="N735" s="73" t="s">
        <v>44</v>
      </c>
      <c r="O735" s="73" t="s">
        <v>385</v>
      </c>
      <c r="P735" s="73" t="s">
        <v>907</v>
      </c>
      <c r="Q735" s="73" t="s">
        <v>1387</v>
      </c>
      <c r="R735" s="73" t="s">
        <v>209</v>
      </c>
      <c r="V735" s="60" t="str">
        <f>W735&amp;H735</f>
        <v>BOXER W16001разноцветный</v>
      </c>
      <c r="W735" s="60" t="str">
        <f>_xlfn.LET(_xlpm.TextCell,TEXT(G735,"###"),IF(_xlpm.TextCell&lt;&gt;"",IF(StyleSpaceSplit,IFERROR(IF(FIND(" ",_xlpm.TextCell)&gt;=1,MID(_xlpm.TextCell,1,FIND(" ",_xlpm.TextCell)-1),_xlpm.TextCell),_xlpm.TextCell),_xlpm.TextCell),""))</f>
        <v>BOXER W16001</v>
      </c>
      <c r="X735" s="60" t="str">
        <f>IF(A735&lt;&gt;"",IFERROR(IF(FIND(" ",G735)&gt;=1,MID(G735,FIND(" ",G735)+1,LEN(G735)),""),""),"")</f>
        <v>W16001</v>
      </c>
      <c r="AC735" s="51">
        <f>IFERROR(VALUE(MID($C735,1,2)),0)</f>
        <v>80</v>
      </c>
      <c r="AD735" s="44">
        <f>IFERROR(VALUE(MID($C735,4,3)),0)</f>
        <v>101</v>
      </c>
      <c r="AE735" s="51">
        <f>VALUE(RIGHT("00"&amp;AC735,2)&amp;RIGHT("000"&amp;AD735,3))</f>
        <v>80101</v>
      </c>
    </row>
    <row r="736" spans="1:31">
      <c r="A736" s="60" t="str">
        <f>IF(G736&amp;Q736&lt;&gt;"",W736&amp;Q736,"")</f>
        <v>BOXER W16001patchwork</v>
      </c>
      <c r="B736" s="60" t="str">
        <f>IF(C736&lt;&gt;"",LEFT(C736,9),"")</f>
        <v>80-101-35</v>
      </c>
      <c r="C736" s="73" t="s">
        <v>7234</v>
      </c>
      <c r="D736" s="73" t="s">
        <v>7232</v>
      </c>
      <c r="E736" s="73" t="s">
        <v>912</v>
      </c>
      <c r="F736" s="74">
        <v>61</v>
      </c>
      <c r="G736" s="73" t="s">
        <v>1359</v>
      </c>
      <c r="H736" s="73" t="s">
        <v>209</v>
      </c>
      <c r="I736" s="73" t="s">
        <v>1404</v>
      </c>
      <c r="J736" s="73" t="s">
        <v>320</v>
      </c>
      <c r="K736" s="73" t="s">
        <v>382</v>
      </c>
      <c r="L736" s="73" t="s">
        <v>383</v>
      </c>
      <c r="M736" s="73" t="s">
        <v>388</v>
      </c>
      <c r="N736" s="73" t="s">
        <v>44</v>
      </c>
      <c r="O736" s="73" t="s">
        <v>385</v>
      </c>
      <c r="P736" s="73" t="s">
        <v>907</v>
      </c>
      <c r="Q736" s="73" t="s">
        <v>1387</v>
      </c>
      <c r="R736" s="73" t="s">
        <v>209</v>
      </c>
      <c r="V736" s="60" t="str">
        <f>W736&amp;H736</f>
        <v>BOXER W16001разноцветный</v>
      </c>
      <c r="W736" s="60" t="str">
        <f>_xlfn.LET(_xlpm.TextCell,TEXT(G736,"###"),IF(_xlpm.TextCell&lt;&gt;"",IF(StyleSpaceSplit,IFERROR(IF(FIND(" ",_xlpm.TextCell)&gt;=1,MID(_xlpm.TextCell,1,FIND(" ",_xlpm.TextCell)-1),_xlpm.TextCell),_xlpm.TextCell),_xlpm.TextCell),""))</f>
        <v>BOXER W16001</v>
      </c>
      <c r="X736" s="60" t="str">
        <f>IF(A736&lt;&gt;"",IFERROR(IF(FIND(" ",G736)&gt;=1,MID(G736,FIND(" ",G736)+1,LEN(G736)),""),""),"")</f>
        <v>W16001</v>
      </c>
      <c r="AC736" s="51">
        <f>IFERROR(VALUE(MID($C736,1,2)),0)</f>
        <v>80</v>
      </c>
      <c r="AD736" s="44">
        <f>IFERROR(VALUE(MID($C736,4,3)),0)</f>
        <v>101</v>
      </c>
      <c r="AE736" s="51">
        <f>VALUE(RIGHT("00"&amp;AC736,2)&amp;RIGHT("000"&amp;AD736,3))</f>
        <v>80101</v>
      </c>
    </row>
    <row r="737" spans="1:31">
      <c r="A737" s="60" t="str">
        <f>IF(G737&amp;Q737&lt;&gt;"",W737&amp;Q737,"")</f>
        <v>BOXER W16001patchwork</v>
      </c>
      <c r="B737" s="60" t="str">
        <f>IF(C737&lt;&gt;"",LEFT(C737,9),"")</f>
        <v>80-101-35</v>
      </c>
      <c r="C737" s="73" t="s">
        <v>7235</v>
      </c>
      <c r="D737" s="73" t="s">
        <v>7232</v>
      </c>
      <c r="E737" s="73" t="s">
        <v>920</v>
      </c>
      <c r="F737" s="74">
        <v>58</v>
      </c>
      <c r="G737" s="73" t="s">
        <v>1359</v>
      </c>
      <c r="H737" s="73" t="s">
        <v>209</v>
      </c>
      <c r="I737" s="73" t="s">
        <v>1404</v>
      </c>
      <c r="J737" s="73" t="s">
        <v>320</v>
      </c>
      <c r="K737" s="73" t="s">
        <v>382</v>
      </c>
      <c r="L737" s="73" t="s">
        <v>383</v>
      </c>
      <c r="M737" s="73" t="s">
        <v>388</v>
      </c>
      <c r="N737" s="73" t="s">
        <v>44</v>
      </c>
      <c r="O737" s="73" t="s">
        <v>385</v>
      </c>
      <c r="P737" s="73" t="s">
        <v>907</v>
      </c>
      <c r="Q737" s="73" t="s">
        <v>1387</v>
      </c>
      <c r="R737" s="73" t="s">
        <v>209</v>
      </c>
      <c r="V737" s="60" t="str">
        <f>W737&amp;H737</f>
        <v>BOXER W16001разноцветный</v>
      </c>
      <c r="W737" s="60" t="str">
        <f>_xlfn.LET(_xlpm.TextCell,TEXT(G737,"###"),IF(_xlpm.TextCell&lt;&gt;"",IF(StyleSpaceSplit,IFERROR(IF(FIND(" ",_xlpm.TextCell)&gt;=1,MID(_xlpm.TextCell,1,FIND(" ",_xlpm.TextCell)-1),_xlpm.TextCell),_xlpm.TextCell),_xlpm.TextCell),""))</f>
        <v>BOXER W16001</v>
      </c>
      <c r="X737" s="60" t="str">
        <f>IF(A737&lt;&gt;"",IFERROR(IF(FIND(" ",G737)&gt;=1,MID(G737,FIND(" ",G737)+1,LEN(G737)),""),""),"")</f>
        <v>W16001</v>
      </c>
      <c r="AC737" s="51">
        <f>IFERROR(VALUE(MID($C737,1,2)),0)</f>
        <v>80</v>
      </c>
      <c r="AD737" s="44">
        <f>IFERROR(VALUE(MID($C737,4,3)),0)</f>
        <v>101</v>
      </c>
      <c r="AE737" s="51">
        <f>VALUE(RIGHT("00"&amp;AC737,2)&amp;RIGHT("000"&amp;AD737,3))</f>
        <v>80101</v>
      </c>
    </row>
    <row r="738" spans="1:31">
      <c r="A738" s="60" t="str">
        <f>IF(G738&amp;Q738&lt;&gt;"",W738&amp;Q738,"")</f>
        <v>BOXER W16001blue</v>
      </c>
      <c r="B738" s="60" t="str">
        <f>IF(C738&lt;&gt;"",LEFT(C738,9),"")</f>
        <v>80-101-06</v>
      </c>
      <c r="C738" s="73" t="s">
        <v>1357</v>
      </c>
      <c r="D738" s="73" t="s">
        <v>1358</v>
      </c>
      <c r="E738" s="73" t="s">
        <v>910</v>
      </c>
      <c r="F738" s="74">
        <v>59</v>
      </c>
      <c r="G738" s="73" t="s">
        <v>1359</v>
      </c>
      <c r="H738" s="73" t="s">
        <v>256</v>
      </c>
      <c r="I738" s="73" t="s">
        <v>1265</v>
      </c>
      <c r="J738" s="73" t="s">
        <v>320</v>
      </c>
      <c r="K738" s="73" t="s">
        <v>382</v>
      </c>
      <c r="L738" s="73" t="s">
        <v>383</v>
      </c>
      <c r="M738" s="73" t="s">
        <v>388</v>
      </c>
      <c r="N738" s="73" t="s">
        <v>44</v>
      </c>
      <c r="O738" s="73" t="s">
        <v>385</v>
      </c>
      <c r="P738" s="73" t="s">
        <v>907</v>
      </c>
      <c r="Q738" s="73" t="s">
        <v>932</v>
      </c>
      <c r="R738" s="73" t="s">
        <v>71</v>
      </c>
      <c r="V738" s="60" t="str">
        <f>W738&amp;H738</f>
        <v>BOXER W16001синий / серый</v>
      </c>
      <c r="W738" s="60" t="str">
        <f>_xlfn.LET(_xlpm.TextCell,TEXT(G738,"###"),IF(_xlpm.TextCell&lt;&gt;"",IF(StyleSpaceSplit,IFERROR(IF(FIND(" ",_xlpm.TextCell)&gt;=1,MID(_xlpm.TextCell,1,FIND(" ",_xlpm.TextCell)-1),_xlpm.TextCell),_xlpm.TextCell),_xlpm.TextCell),""))</f>
        <v>BOXER W16001</v>
      </c>
      <c r="X738" s="60" t="str">
        <f>IF(A738&lt;&gt;"",IFERROR(IF(FIND(" ",G738)&gt;=1,MID(G738,FIND(" ",G738)+1,LEN(G738)),""),""),"")</f>
        <v>W16001</v>
      </c>
      <c r="AC738" s="51">
        <f>IFERROR(VALUE(MID($C738,1,2)),0)</f>
        <v>80</v>
      </c>
      <c r="AD738" s="44">
        <f>IFERROR(VALUE(MID($C738,4,3)),0)</f>
        <v>101</v>
      </c>
      <c r="AE738" s="51">
        <f>VALUE(RIGHT("00"&amp;AC738,2)&amp;RIGHT("000"&amp;AD738,3))</f>
        <v>80101</v>
      </c>
    </row>
    <row r="739" spans="1:31">
      <c r="A739" s="60" t="str">
        <f>IF(G739&amp;Q739&lt;&gt;"",W739&amp;Q739,"")</f>
        <v>BOXER W16001blue</v>
      </c>
      <c r="B739" s="60" t="str">
        <f>IF(C739&lt;&gt;"",LEFT(C739,9),"")</f>
        <v>80-101-06</v>
      </c>
      <c r="C739" s="73" t="s">
        <v>1360</v>
      </c>
      <c r="D739" s="73" t="s">
        <v>1358</v>
      </c>
      <c r="E739" s="73" t="s">
        <v>904</v>
      </c>
      <c r="F739" s="74">
        <v>57</v>
      </c>
      <c r="G739" s="73" t="s">
        <v>1359</v>
      </c>
      <c r="H739" s="73" t="s">
        <v>256</v>
      </c>
      <c r="I739" s="73" t="s">
        <v>1265</v>
      </c>
      <c r="J739" s="73" t="s">
        <v>320</v>
      </c>
      <c r="K739" s="73" t="s">
        <v>382</v>
      </c>
      <c r="L739" s="73" t="s">
        <v>383</v>
      </c>
      <c r="M739" s="73" t="s">
        <v>388</v>
      </c>
      <c r="N739" s="73" t="s">
        <v>44</v>
      </c>
      <c r="O739" s="73" t="s">
        <v>385</v>
      </c>
      <c r="P739" s="73" t="s">
        <v>907</v>
      </c>
      <c r="Q739" s="73" t="s">
        <v>932</v>
      </c>
      <c r="R739" s="73" t="s">
        <v>71</v>
      </c>
      <c r="V739" s="60" t="str">
        <f>W739&amp;H739</f>
        <v>BOXER W16001синий / серый</v>
      </c>
      <c r="W739" s="60" t="str">
        <f>_xlfn.LET(_xlpm.TextCell,TEXT(G739,"###"),IF(_xlpm.TextCell&lt;&gt;"",IF(StyleSpaceSplit,IFERROR(IF(FIND(" ",_xlpm.TextCell)&gt;=1,MID(_xlpm.TextCell,1,FIND(" ",_xlpm.TextCell)-1),_xlpm.TextCell),_xlpm.TextCell),_xlpm.TextCell),""))</f>
        <v>BOXER W16001</v>
      </c>
      <c r="X739" s="60" t="str">
        <f>IF(A739&lt;&gt;"",IFERROR(IF(FIND(" ",G739)&gt;=1,MID(G739,FIND(" ",G739)+1,LEN(G739)),""),""),"")</f>
        <v>W16001</v>
      </c>
      <c r="AC739" s="51">
        <f>IFERROR(VALUE(MID($C739,1,2)),0)</f>
        <v>80</v>
      </c>
      <c r="AD739" s="44">
        <f>IFERROR(VALUE(MID($C739,4,3)),0)</f>
        <v>101</v>
      </c>
      <c r="AE739" s="51">
        <f>VALUE(RIGHT("00"&amp;AC739,2)&amp;RIGHT("000"&amp;AD739,3))</f>
        <v>80101</v>
      </c>
    </row>
    <row r="740" spans="1:31">
      <c r="A740" s="60" t="str">
        <f>IF(G740&amp;Q740&lt;&gt;"",W740&amp;Q740,"")</f>
        <v>BOXER W16001blue</v>
      </c>
      <c r="B740" s="60" t="str">
        <f>IF(C740&lt;&gt;"",LEFT(C740,9),"")</f>
        <v>80-101-06</v>
      </c>
      <c r="C740" s="73" t="s">
        <v>1361</v>
      </c>
      <c r="D740" s="73" t="s">
        <v>1358</v>
      </c>
      <c r="E740" s="73" t="s">
        <v>912</v>
      </c>
      <c r="F740" s="74">
        <v>61</v>
      </c>
      <c r="G740" s="73" t="s">
        <v>1359</v>
      </c>
      <c r="H740" s="73" t="s">
        <v>256</v>
      </c>
      <c r="I740" s="73" t="s">
        <v>1265</v>
      </c>
      <c r="J740" s="73" t="s">
        <v>320</v>
      </c>
      <c r="K740" s="73" t="s">
        <v>382</v>
      </c>
      <c r="L740" s="73" t="s">
        <v>383</v>
      </c>
      <c r="M740" s="73" t="s">
        <v>388</v>
      </c>
      <c r="N740" s="73" t="s">
        <v>44</v>
      </c>
      <c r="O740" s="73" t="s">
        <v>385</v>
      </c>
      <c r="P740" s="73" t="s">
        <v>907</v>
      </c>
      <c r="Q740" s="73" t="s">
        <v>932</v>
      </c>
      <c r="R740" s="73" t="s">
        <v>71</v>
      </c>
      <c r="V740" s="60" t="str">
        <f>W740&amp;H740</f>
        <v>BOXER W16001синий / серый</v>
      </c>
      <c r="W740" s="60" t="str">
        <f>_xlfn.LET(_xlpm.TextCell,TEXT(G740,"###"),IF(_xlpm.TextCell&lt;&gt;"",IF(StyleSpaceSplit,IFERROR(IF(FIND(" ",_xlpm.TextCell)&gt;=1,MID(_xlpm.TextCell,1,FIND(" ",_xlpm.TextCell)-1),_xlpm.TextCell),_xlpm.TextCell),_xlpm.TextCell),""))</f>
        <v>BOXER W16001</v>
      </c>
      <c r="X740" s="60" t="str">
        <f>IF(A740&lt;&gt;"",IFERROR(IF(FIND(" ",G740)&gt;=1,MID(G740,FIND(" ",G740)+1,LEN(G740)),""),""),"")</f>
        <v>W16001</v>
      </c>
      <c r="AC740" s="51">
        <f>IFERROR(VALUE(MID($C740,1,2)),0)</f>
        <v>80</v>
      </c>
      <c r="AD740" s="44">
        <f>IFERROR(VALUE(MID($C740,4,3)),0)</f>
        <v>101</v>
      </c>
      <c r="AE740" s="51">
        <f>VALUE(RIGHT("00"&amp;AC740,2)&amp;RIGHT("000"&amp;AD740,3))</f>
        <v>80101</v>
      </c>
    </row>
    <row r="741" spans="1:31">
      <c r="A741" s="60" t="str">
        <f>IF(G741&amp;Q741&lt;&gt;"",W741&amp;Q741,"")</f>
        <v>BOXER W17001yellow</v>
      </c>
      <c r="B741" s="60" t="str">
        <f>IF(C741&lt;&gt;"",LEFT(C741,9),"")</f>
        <v>80-292-20</v>
      </c>
      <c r="C741" s="73" t="s">
        <v>2974</v>
      </c>
      <c r="D741" s="73" t="s">
        <v>2975</v>
      </c>
      <c r="E741" s="73" t="s">
        <v>915</v>
      </c>
      <c r="F741" s="74">
        <v>56</v>
      </c>
      <c r="G741" s="73" t="s">
        <v>1364</v>
      </c>
      <c r="H741" s="73" t="s">
        <v>65</v>
      </c>
      <c r="I741" s="73" t="s">
        <v>1365</v>
      </c>
      <c r="J741" s="73" t="s">
        <v>320</v>
      </c>
      <c r="K741" s="73" t="s">
        <v>382</v>
      </c>
      <c r="L741" s="73" t="s">
        <v>383</v>
      </c>
      <c r="M741" s="73" t="s">
        <v>388</v>
      </c>
      <c r="N741" s="73" t="s">
        <v>44</v>
      </c>
      <c r="O741" s="73" t="s">
        <v>385</v>
      </c>
      <c r="P741" s="73" t="s">
        <v>907</v>
      </c>
      <c r="Q741" s="73" t="s">
        <v>1383</v>
      </c>
      <c r="R741" s="73" t="s">
        <v>65</v>
      </c>
      <c r="V741" s="60" t="str">
        <f>W741&amp;H741</f>
        <v>BOXER W17001желтый</v>
      </c>
      <c r="W741" s="60" t="str">
        <f>_xlfn.LET(_xlpm.TextCell,TEXT(G741,"###"),IF(_xlpm.TextCell&lt;&gt;"",IF(StyleSpaceSplit,IFERROR(IF(FIND(" ",_xlpm.TextCell)&gt;=1,MID(_xlpm.TextCell,1,FIND(" ",_xlpm.TextCell)-1),_xlpm.TextCell),_xlpm.TextCell),_xlpm.TextCell),""))</f>
        <v>BOXER W17001</v>
      </c>
      <c r="X741" s="60" t="str">
        <f>IF(A741&lt;&gt;"",IFERROR(IF(FIND(" ",G741)&gt;=1,MID(G741,FIND(" ",G741)+1,LEN(G741)),""),""),"")</f>
        <v>W17001</v>
      </c>
      <c r="AC741" s="51">
        <f>IFERROR(VALUE(MID($C741,1,2)),0)</f>
        <v>80</v>
      </c>
      <c r="AD741" s="44">
        <f>IFERROR(VALUE(MID($C741,4,3)),0)</f>
        <v>292</v>
      </c>
      <c r="AE741" s="51">
        <f>VALUE(RIGHT("00"&amp;AC741,2)&amp;RIGHT("000"&amp;AD741,3))</f>
        <v>80292</v>
      </c>
    </row>
    <row r="742" spans="1:31">
      <c r="A742" s="60" t="str">
        <f>IF(G742&amp;Q742&lt;&gt;"",W742&amp;Q742,"")</f>
        <v>BOXER W17001yellow</v>
      </c>
      <c r="B742" s="60" t="str">
        <f>IF(C742&lt;&gt;"",LEFT(C742,9),"")</f>
        <v>80-292-20</v>
      </c>
      <c r="C742" s="73" t="s">
        <v>2976</v>
      </c>
      <c r="D742" s="73" t="s">
        <v>2975</v>
      </c>
      <c r="E742" s="73" t="s">
        <v>920</v>
      </c>
      <c r="F742" s="74">
        <v>58</v>
      </c>
      <c r="G742" s="73" t="s">
        <v>1364</v>
      </c>
      <c r="H742" s="73" t="s">
        <v>65</v>
      </c>
      <c r="I742" s="73" t="s">
        <v>1365</v>
      </c>
      <c r="J742" s="73" t="s">
        <v>320</v>
      </c>
      <c r="K742" s="73" t="s">
        <v>382</v>
      </c>
      <c r="L742" s="73" t="s">
        <v>383</v>
      </c>
      <c r="M742" s="73" t="s">
        <v>388</v>
      </c>
      <c r="N742" s="73" t="s">
        <v>44</v>
      </c>
      <c r="O742" s="73" t="s">
        <v>385</v>
      </c>
      <c r="P742" s="73" t="s">
        <v>907</v>
      </c>
      <c r="Q742" s="73" t="s">
        <v>1383</v>
      </c>
      <c r="R742" s="73" t="s">
        <v>65</v>
      </c>
      <c r="V742" s="60" t="str">
        <f>W742&amp;H742</f>
        <v>BOXER W17001желтый</v>
      </c>
      <c r="W742" s="60" t="str">
        <f>_xlfn.LET(_xlpm.TextCell,TEXT(G742,"###"),IF(_xlpm.TextCell&lt;&gt;"",IF(StyleSpaceSplit,IFERROR(IF(FIND(" ",_xlpm.TextCell)&gt;=1,MID(_xlpm.TextCell,1,FIND(" ",_xlpm.TextCell)-1),_xlpm.TextCell),_xlpm.TextCell),_xlpm.TextCell),""))</f>
        <v>BOXER W17001</v>
      </c>
      <c r="X742" s="60" t="str">
        <f>IF(A742&lt;&gt;"",IFERROR(IF(FIND(" ",G742)&gt;=1,MID(G742,FIND(" ",G742)+1,LEN(G742)),""),""),"")</f>
        <v>W17001</v>
      </c>
      <c r="AC742" s="51">
        <f>IFERROR(VALUE(MID($C742,1,2)),0)</f>
        <v>80</v>
      </c>
      <c r="AD742" s="44">
        <f>IFERROR(VALUE(MID($C742,4,3)),0)</f>
        <v>292</v>
      </c>
      <c r="AE742" s="51">
        <f>VALUE(RIGHT("00"&amp;AC742,2)&amp;RIGHT("000"&amp;AD742,3))</f>
        <v>80292</v>
      </c>
    </row>
    <row r="743" spans="1:31">
      <c r="A743" s="60" t="str">
        <f>IF(G743&amp;Q743&lt;&gt;"",W743&amp;Q743,"")</f>
        <v>BOXER W17001grey</v>
      </c>
      <c r="B743" s="60" t="str">
        <f>IF(C743&lt;&gt;"",LEFT(C743,9),"")</f>
        <v>80-292-08</v>
      </c>
      <c r="C743" s="73" t="s">
        <v>1362</v>
      </c>
      <c r="D743" s="73" t="s">
        <v>1363</v>
      </c>
      <c r="E743" s="73" t="s">
        <v>910</v>
      </c>
      <c r="F743" s="74">
        <v>59</v>
      </c>
      <c r="G743" s="73" t="s">
        <v>1364</v>
      </c>
      <c r="H743" s="73" t="s">
        <v>83</v>
      </c>
      <c r="I743" s="73" t="s">
        <v>1365</v>
      </c>
      <c r="J743" s="73" t="s">
        <v>320</v>
      </c>
      <c r="K743" s="73" t="s">
        <v>382</v>
      </c>
      <c r="L743" s="73" t="s">
        <v>383</v>
      </c>
      <c r="M743" s="73" t="s">
        <v>388</v>
      </c>
      <c r="N743" s="73" t="s">
        <v>44</v>
      </c>
      <c r="O743" s="73" t="s">
        <v>385</v>
      </c>
      <c r="P743" s="73" t="s">
        <v>907</v>
      </c>
      <c r="Q743" s="73" t="s">
        <v>917</v>
      </c>
      <c r="R743" s="73" t="s">
        <v>83</v>
      </c>
      <c r="V743" s="60" t="str">
        <f>W743&amp;H743</f>
        <v>BOXER W17001серый</v>
      </c>
      <c r="W743" s="60" t="str">
        <f>_xlfn.LET(_xlpm.TextCell,TEXT(G743,"###"),IF(_xlpm.TextCell&lt;&gt;"",IF(StyleSpaceSplit,IFERROR(IF(FIND(" ",_xlpm.TextCell)&gt;=1,MID(_xlpm.TextCell,1,FIND(" ",_xlpm.TextCell)-1),_xlpm.TextCell),_xlpm.TextCell),_xlpm.TextCell),""))</f>
        <v>BOXER W17001</v>
      </c>
      <c r="X743" s="60" t="str">
        <f>IF(A743&lt;&gt;"",IFERROR(IF(FIND(" ",G743)&gt;=1,MID(G743,FIND(" ",G743)+1,LEN(G743)),""),""),"")</f>
        <v>W17001</v>
      </c>
      <c r="AC743" s="51">
        <f>IFERROR(VALUE(MID($C743,1,2)),0)</f>
        <v>80</v>
      </c>
      <c r="AD743" s="44">
        <f>IFERROR(VALUE(MID($C743,4,3)),0)</f>
        <v>292</v>
      </c>
      <c r="AE743" s="51">
        <f>VALUE(RIGHT("00"&amp;AC743,2)&amp;RIGHT("000"&amp;AD743,3))</f>
        <v>80292</v>
      </c>
    </row>
    <row r="744" spans="1:31">
      <c r="A744" s="60" t="str">
        <f>IF(G744&amp;Q744&lt;&gt;"",W744&amp;Q744,"")</f>
        <v>BOXER W17001grey</v>
      </c>
      <c r="B744" s="60" t="str">
        <f>IF(C744&lt;&gt;"",LEFT(C744,9),"")</f>
        <v>80-292-08</v>
      </c>
      <c r="C744" s="73" t="s">
        <v>1366</v>
      </c>
      <c r="D744" s="73" t="s">
        <v>1363</v>
      </c>
      <c r="E744" s="73" t="s">
        <v>956</v>
      </c>
      <c r="F744" s="74">
        <v>55</v>
      </c>
      <c r="G744" s="73" t="s">
        <v>1364</v>
      </c>
      <c r="H744" s="73" t="s">
        <v>83</v>
      </c>
      <c r="I744" s="73" t="s">
        <v>1365</v>
      </c>
      <c r="J744" s="73" t="s">
        <v>320</v>
      </c>
      <c r="K744" s="73" t="s">
        <v>382</v>
      </c>
      <c r="L744" s="73" t="s">
        <v>383</v>
      </c>
      <c r="M744" s="73" t="s">
        <v>388</v>
      </c>
      <c r="N744" s="73" t="s">
        <v>44</v>
      </c>
      <c r="O744" s="73" t="s">
        <v>385</v>
      </c>
      <c r="P744" s="73" t="s">
        <v>907</v>
      </c>
      <c r="Q744" s="73" t="s">
        <v>917</v>
      </c>
      <c r="R744" s="73" t="s">
        <v>83</v>
      </c>
      <c r="V744" s="60" t="str">
        <f>W744&amp;H744</f>
        <v>BOXER W17001серый</v>
      </c>
      <c r="W744" s="60" t="str">
        <f>_xlfn.LET(_xlpm.TextCell,TEXT(G744,"###"),IF(_xlpm.TextCell&lt;&gt;"",IF(StyleSpaceSplit,IFERROR(IF(FIND(" ",_xlpm.TextCell)&gt;=1,MID(_xlpm.TextCell,1,FIND(" ",_xlpm.TextCell)-1),_xlpm.TextCell),_xlpm.TextCell),_xlpm.TextCell),""))</f>
        <v>BOXER W17001</v>
      </c>
      <c r="X744" s="60" t="str">
        <f>IF(A744&lt;&gt;"",IFERROR(IF(FIND(" ",G744)&gt;=1,MID(G744,FIND(" ",G744)+1,LEN(G744)),""),""),"")</f>
        <v>W17001</v>
      </c>
      <c r="AC744" s="51">
        <f>IFERROR(VALUE(MID($C744,1,2)),0)</f>
        <v>80</v>
      </c>
      <c r="AD744" s="44">
        <f>IFERROR(VALUE(MID($C744,4,3)),0)</f>
        <v>292</v>
      </c>
      <c r="AE744" s="51">
        <f>VALUE(RIGHT("00"&amp;AC744,2)&amp;RIGHT("000"&amp;AD744,3))</f>
        <v>80292</v>
      </c>
    </row>
    <row r="745" spans="1:31">
      <c r="A745" s="60" t="str">
        <f>IF(G745&amp;Q745&lt;&gt;"",W745&amp;Q745,"")</f>
        <v>BOXER W17001grey</v>
      </c>
      <c r="B745" s="60" t="str">
        <f>IF(C745&lt;&gt;"",LEFT(C745,9),"")</f>
        <v>80-292-08</v>
      </c>
      <c r="C745" s="73" t="s">
        <v>1367</v>
      </c>
      <c r="D745" s="73" t="s">
        <v>1363</v>
      </c>
      <c r="E745" s="73" t="s">
        <v>922</v>
      </c>
      <c r="F745" s="74">
        <v>60</v>
      </c>
      <c r="G745" s="73" t="s">
        <v>1364</v>
      </c>
      <c r="H745" s="73" t="s">
        <v>83</v>
      </c>
      <c r="I745" s="73" t="s">
        <v>1365</v>
      </c>
      <c r="J745" s="73" t="s">
        <v>320</v>
      </c>
      <c r="K745" s="73" t="s">
        <v>382</v>
      </c>
      <c r="L745" s="73" t="s">
        <v>383</v>
      </c>
      <c r="M745" s="73" t="s">
        <v>388</v>
      </c>
      <c r="N745" s="73" t="s">
        <v>44</v>
      </c>
      <c r="O745" s="73" t="s">
        <v>385</v>
      </c>
      <c r="P745" s="73" t="s">
        <v>907</v>
      </c>
      <c r="Q745" s="73" t="s">
        <v>917</v>
      </c>
      <c r="R745" s="73" t="s">
        <v>83</v>
      </c>
      <c r="V745" s="60" t="str">
        <f>W745&amp;H745</f>
        <v>BOXER W17001серый</v>
      </c>
      <c r="W745" s="60" t="str">
        <f>_xlfn.LET(_xlpm.TextCell,TEXT(G745,"###"),IF(_xlpm.TextCell&lt;&gt;"",IF(StyleSpaceSplit,IFERROR(IF(FIND(" ",_xlpm.TextCell)&gt;=1,MID(_xlpm.TextCell,1,FIND(" ",_xlpm.TextCell)-1),_xlpm.TextCell),_xlpm.TextCell),_xlpm.TextCell),""))</f>
        <v>BOXER W17001</v>
      </c>
      <c r="X745" s="60" t="str">
        <f>IF(A745&lt;&gt;"",IFERROR(IF(FIND(" ",G745)&gt;=1,MID(G745,FIND(" ",G745)+1,LEN(G745)),""),""),"")</f>
        <v>W17001</v>
      </c>
      <c r="AC745" s="51">
        <f>IFERROR(VALUE(MID($C745,1,2)),0)</f>
        <v>80</v>
      </c>
      <c r="AD745" s="44">
        <f>IFERROR(VALUE(MID($C745,4,3)),0)</f>
        <v>292</v>
      </c>
      <c r="AE745" s="51">
        <f>VALUE(RIGHT("00"&amp;AC745,2)&amp;RIGHT("000"&amp;AD745,3))</f>
        <v>80292</v>
      </c>
    </row>
    <row r="746" spans="1:31">
      <c r="A746" s="60" t="str">
        <f>IF(G746&amp;Q746&lt;&gt;"",W746&amp;Q746,"")</f>
        <v>BOXER W17001grey</v>
      </c>
      <c r="B746" s="60" t="str">
        <f>IF(C746&lt;&gt;"",LEFT(C746,9),"")</f>
        <v>80-292-08</v>
      </c>
      <c r="C746" s="73" t="s">
        <v>1368</v>
      </c>
      <c r="D746" s="73" t="s">
        <v>1363</v>
      </c>
      <c r="E746" s="73" t="s">
        <v>912</v>
      </c>
      <c r="F746" s="74">
        <v>61</v>
      </c>
      <c r="G746" s="73" t="s">
        <v>1364</v>
      </c>
      <c r="H746" s="73" t="s">
        <v>83</v>
      </c>
      <c r="I746" s="73" t="s">
        <v>1365</v>
      </c>
      <c r="J746" s="73" t="s">
        <v>320</v>
      </c>
      <c r="K746" s="73" t="s">
        <v>382</v>
      </c>
      <c r="L746" s="73" t="s">
        <v>383</v>
      </c>
      <c r="M746" s="73" t="s">
        <v>388</v>
      </c>
      <c r="N746" s="73" t="s">
        <v>44</v>
      </c>
      <c r="O746" s="73" t="s">
        <v>385</v>
      </c>
      <c r="P746" s="73" t="s">
        <v>907</v>
      </c>
      <c r="Q746" s="73" t="s">
        <v>917</v>
      </c>
      <c r="R746" s="73" t="s">
        <v>83</v>
      </c>
      <c r="V746" s="60" t="str">
        <f>W746&amp;H746</f>
        <v>BOXER W17001серый</v>
      </c>
      <c r="W746" s="60" t="str">
        <f>_xlfn.LET(_xlpm.TextCell,TEXT(G746,"###"),IF(_xlpm.TextCell&lt;&gt;"",IF(StyleSpaceSplit,IFERROR(IF(FIND(" ",_xlpm.TextCell)&gt;=1,MID(_xlpm.TextCell,1,FIND(" ",_xlpm.TextCell)-1),_xlpm.TextCell),_xlpm.TextCell),_xlpm.TextCell),""))</f>
        <v>BOXER W17001</v>
      </c>
      <c r="X746" s="60" t="str">
        <f>IF(A746&lt;&gt;"",IFERROR(IF(FIND(" ",G746)&gt;=1,MID(G746,FIND(" ",G746)+1,LEN(G746)),""),""),"")</f>
        <v>W17001</v>
      </c>
      <c r="AC746" s="51">
        <f>IFERROR(VALUE(MID($C746,1,2)),0)</f>
        <v>80</v>
      </c>
      <c r="AD746" s="44">
        <f>IFERROR(VALUE(MID($C746,4,3)),0)</f>
        <v>292</v>
      </c>
      <c r="AE746" s="51">
        <f>VALUE(RIGHT("00"&amp;AC746,2)&amp;RIGHT("000"&amp;AD746,3))</f>
        <v>80292</v>
      </c>
    </row>
    <row r="747" spans="1:31">
      <c r="A747" s="60" t="str">
        <f>IF(G747&amp;Q747&lt;&gt;"",W747&amp;Q747,"")</f>
        <v>BOXER W17002blue</v>
      </c>
      <c r="B747" s="60" t="str">
        <f>IF(C747&lt;&gt;"",LEFT(C747,9),"")</f>
        <v>80-293-06</v>
      </c>
      <c r="C747" s="73" t="s">
        <v>1369</v>
      </c>
      <c r="D747" s="73" t="s">
        <v>1370</v>
      </c>
      <c r="E747" s="73" t="s">
        <v>910</v>
      </c>
      <c r="F747" s="74">
        <v>59</v>
      </c>
      <c r="G747" s="73" t="s">
        <v>1371</v>
      </c>
      <c r="H747" s="73" t="s">
        <v>71</v>
      </c>
      <c r="I747" s="73" t="s">
        <v>906</v>
      </c>
      <c r="J747" s="73" t="s">
        <v>320</v>
      </c>
      <c r="K747" s="73" t="s">
        <v>382</v>
      </c>
      <c r="L747" s="73" t="s">
        <v>383</v>
      </c>
      <c r="M747" s="73" t="s">
        <v>388</v>
      </c>
      <c r="N747" s="73" t="s">
        <v>43</v>
      </c>
      <c r="O747" s="73" t="s">
        <v>385</v>
      </c>
      <c r="P747" s="73" t="s">
        <v>907</v>
      </c>
      <c r="Q747" s="73" t="s">
        <v>932</v>
      </c>
      <c r="R747" s="73" t="s">
        <v>71</v>
      </c>
      <c r="V747" s="60" t="str">
        <f>W747&amp;H747</f>
        <v>BOXER W17002синий</v>
      </c>
      <c r="W747" s="60" t="str">
        <f>_xlfn.LET(_xlpm.TextCell,TEXT(G747,"###"),IF(_xlpm.TextCell&lt;&gt;"",IF(StyleSpaceSplit,IFERROR(IF(FIND(" ",_xlpm.TextCell)&gt;=1,MID(_xlpm.TextCell,1,FIND(" ",_xlpm.TextCell)-1),_xlpm.TextCell),_xlpm.TextCell),_xlpm.TextCell),""))</f>
        <v>BOXER W17002</v>
      </c>
      <c r="X747" s="60" t="str">
        <f>IF(A747&lt;&gt;"",IFERROR(IF(FIND(" ",G747)&gt;=1,MID(G747,FIND(" ",G747)+1,LEN(G747)),""),""),"")</f>
        <v>W17002</v>
      </c>
      <c r="AC747" s="51">
        <f>IFERROR(VALUE(MID($C747,1,2)),0)</f>
        <v>80</v>
      </c>
      <c r="AD747" s="44">
        <f>IFERROR(VALUE(MID($C747,4,3)),0)</f>
        <v>293</v>
      </c>
      <c r="AE747" s="51">
        <f>VALUE(RIGHT("00"&amp;AC747,2)&amp;RIGHT("000"&amp;AD747,3))</f>
        <v>80293</v>
      </c>
    </row>
    <row r="748" spans="1:31">
      <c r="A748" s="60" t="str">
        <f>IF(G748&amp;Q748&lt;&gt;"",W748&amp;Q748,"")</f>
        <v>BRANDURtobacco</v>
      </c>
      <c r="B748" s="60" t="str">
        <f>IF(C748&lt;&gt;"",LEFT(C748,9),"")</f>
        <v>80-947-02</v>
      </c>
      <c r="C748" s="73" t="s">
        <v>5443</v>
      </c>
      <c r="D748" s="73" t="s">
        <v>5444</v>
      </c>
      <c r="E748" s="73" t="s">
        <v>910</v>
      </c>
      <c r="F748" s="74">
        <v>59</v>
      </c>
      <c r="G748" s="73" t="s">
        <v>5445</v>
      </c>
      <c r="H748" s="73" t="s">
        <v>63</v>
      </c>
      <c r="I748" s="73" t="s">
        <v>5446</v>
      </c>
      <c r="J748" s="73" t="s">
        <v>348</v>
      </c>
      <c r="K748" s="73" t="s">
        <v>382</v>
      </c>
      <c r="L748" s="73" t="s">
        <v>383</v>
      </c>
      <c r="M748" s="73" t="s">
        <v>384</v>
      </c>
      <c r="N748" s="73" t="s">
        <v>36</v>
      </c>
      <c r="O748" s="73" t="s">
        <v>386</v>
      </c>
      <c r="P748" s="73" t="s">
        <v>907</v>
      </c>
      <c r="Q748" s="73" t="s">
        <v>942</v>
      </c>
      <c r="R748" s="73" t="s">
        <v>63</v>
      </c>
      <c r="V748" s="60" t="str">
        <f>W748&amp;H748</f>
        <v>BRANDURбежевый</v>
      </c>
      <c r="W748" s="60" t="str">
        <f>_xlfn.LET(_xlpm.TextCell,TEXT(G748,"###"),IF(_xlpm.TextCell&lt;&gt;"",IF(StyleSpaceSplit,IFERROR(IF(FIND(" ",_xlpm.TextCell)&gt;=1,MID(_xlpm.TextCell,1,FIND(" ",_xlpm.TextCell)-1),_xlpm.TextCell),_xlpm.TextCell),_xlpm.TextCell),""))</f>
        <v>BRANDUR</v>
      </c>
      <c r="X748" s="60" t="str">
        <f>IF(A748&lt;&gt;"",IFERROR(IF(FIND(" ",G748)&gt;=1,MID(G748,FIND(" ",G748)+1,LEN(G748)),""),""),"")</f>
        <v/>
      </c>
      <c r="AC748" s="51">
        <f>IFERROR(VALUE(MID($C748,1,2)),0)</f>
        <v>80</v>
      </c>
      <c r="AD748" s="44">
        <f>IFERROR(VALUE(MID($C748,4,3)),0)</f>
        <v>947</v>
      </c>
      <c r="AE748" s="51">
        <f>VALUE(RIGHT("00"&amp;AC748,2)&amp;RIGHT("000"&amp;AD748,3))</f>
        <v>80947</v>
      </c>
    </row>
    <row r="749" spans="1:31">
      <c r="A749" s="60" t="str">
        <f>IF(G749&amp;Q749&lt;&gt;"",W749&amp;Q749,"")</f>
        <v>CAMBAYbeige</v>
      </c>
      <c r="B749" s="60" t="str">
        <f>IF(C749&lt;&gt;"",LEFT(C749,9),"")</f>
        <v>81-030-02</v>
      </c>
      <c r="C749" s="73" t="s">
        <v>6490</v>
      </c>
      <c r="D749" s="73" t="s">
        <v>6491</v>
      </c>
      <c r="E749" s="73" t="s">
        <v>904</v>
      </c>
      <c r="F749" s="74">
        <v>57</v>
      </c>
      <c r="G749" s="73" t="s">
        <v>6492</v>
      </c>
      <c r="H749" s="73" t="s">
        <v>63</v>
      </c>
      <c r="I749" s="73" t="s">
        <v>6493</v>
      </c>
      <c r="J749" s="73" t="s">
        <v>320</v>
      </c>
      <c r="K749" s="73" t="s">
        <v>390</v>
      </c>
      <c r="L749" s="73" t="s">
        <v>383</v>
      </c>
      <c r="M749" s="73" t="s">
        <v>388</v>
      </c>
      <c r="O749" s="73" t="s">
        <v>386</v>
      </c>
      <c r="P749" s="73" t="s">
        <v>907</v>
      </c>
      <c r="Q749" s="73" t="s">
        <v>937</v>
      </c>
      <c r="R749" s="73" t="s">
        <v>63</v>
      </c>
      <c r="V749" s="60" t="str">
        <f>W749&amp;H749</f>
        <v>CAMBAYбежевый</v>
      </c>
      <c r="W749" s="60" t="str">
        <f>_xlfn.LET(_xlpm.TextCell,TEXT(G749,"###"),IF(_xlpm.TextCell&lt;&gt;"",IF(StyleSpaceSplit,IFERROR(IF(FIND(" ",_xlpm.TextCell)&gt;=1,MID(_xlpm.TextCell,1,FIND(" ",_xlpm.TextCell)-1),_xlpm.TextCell),_xlpm.TextCell),_xlpm.TextCell),""))</f>
        <v>CAMBAY</v>
      </c>
      <c r="X749" s="60" t="str">
        <f>IF(A749&lt;&gt;"",IFERROR(IF(FIND(" ",G749)&gt;=1,MID(G749,FIND(" ",G749)+1,LEN(G749)),""),""),"")</f>
        <v/>
      </c>
      <c r="AC749" s="51">
        <f>IFERROR(VALUE(MID($C749,1,2)),0)</f>
        <v>81</v>
      </c>
      <c r="AD749" s="44">
        <f>IFERROR(VALUE(MID($C749,4,3)),0)</f>
        <v>30</v>
      </c>
      <c r="AE749" s="51">
        <f>VALUE(RIGHT("00"&amp;AC749,2)&amp;RIGHT("000"&amp;AD749,3))</f>
        <v>81030</v>
      </c>
    </row>
    <row r="750" spans="1:31">
      <c r="A750" s="60" t="str">
        <f>IF(G750&amp;Q750&lt;&gt;"",W750&amp;Q750,"")</f>
        <v>CAMBAYbeige</v>
      </c>
      <c r="B750" s="60" t="str">
        <f>IF(C750&lt;&gt;"",LEFT(C750,9),"")</f>
        <v>81-030-02</v>
      </c>
      <c r="C750" s="73" t="s">
        <v>6494</v>
      </c>
      <c r="D750" s="73" t="s">
        <v>6491</v>
      </c>
      <c r="E750" s="73" t="s">
        <v>910</v>
      </c>
      <c r="F750" s="74">
        <v>59</v>
      </c>
      <c r="G750" s="73" t="s">
        <v>6492</v>
      </c>
      <c r="H750" s="73" t="s">
        <v>63</v>
      </c>
      <c r="I750" s="73" t="s">
        <v>6493</v>
      </c>
      <c r="J750" s="73" t="s">
        <v>320</v>
      </c>
      <c r="K750" s="73" t="s">
        <v>390</v>
      </c>
      <c r="L750" s="73" t="s">
        <v>383</v>
      </c>
      <c r="M750" s="73" t="s">
        <v>388</v>
      </c>
      <c r="O750" s="73" t="s">
        <v>386</v>
      </c>
      <c r="P750" s="73" t="s">
        <v>907</v>
      </c>
      <c r="Q750" s="73" t="s">
        <v>937</v>
      </c>
      <c r="R750" s="73" t="s">
        <v>63</v>
      </c>
      <c r="V750" s="60" t="str">
        <f>W750&amp;H750</f>
        <v>CAMBAYбежевый</v>
      </c>
      <c r="W750" s="60" t="str">
        <f>_xlfn.LET(_xlpm.TextCell,TEXT(G750,"###"),IF(_xlpm.TextCell&lt;&gt;"",IF(StyleSpaceSplit,IFERROR(IF(FIND(" ",_xlpm.TextCell)&gt;=1,MID(_xlpm.TextCell,1,FIND(" ",_xlpm.TextCell)-1),_xlpm.TextCell),_xlpm.TextCell),_xlpm.TextCell),""))</f>
        <v>CAMBAY</v>
      </c>
      <c r="X750" s="60" t="str">
        <f>IF(A750&lt;&gt;"",IFERROR(IF(FIND(" ",G750)&gt;=1,MID(G750,FIND(" ",G750)+1,LEN(G750)),""),""),"")</f>
        <v/>
      </c>
      <c r="AC750" s="51">
        <f>IFERROR(VALUE(MID($C750,1,2)),0)</f>
        <v>81</v>
      </c>
      <c r="AD750" s="44">
        <f>IFERROR(VALUE(MID($C750,4,3)),0)</f>
        <v>30</v>
      </c>
      <c r="AE750" s="51">
        <f>VALUE(RIGHT("00"&amp;AC750,2)&amp;RIGHT("000"&amp;AD750,3))</f>
        <v>81030</v>
      </c>
    </row>
    <row r="751" spans="1:31">
      <c r="A751" s="60" t="str">
        <f>IF(G751&amp;Q751&lt;&gt;"",W751&amp;Q751,"")</f>
        <v>CAMBAYbeige</v>
      </c>
      <c r="B751" s="60" t="str">
        <f>IF(C751&lt;&gt;"",LEFT(C751,9),"")</f>
        <v>81-030-02</v>
      </c>
      <c r="C751" s="73" t="s">
        <v>6495</v>
      </c>
      <c r="D751" s="73" t="s">
        <v>6491</v>
      </c>
      <c r="E751" s="73" t="s">
        <v>912</v>
      </c>
      <c r="F751" s="74">
        <v>61</v>
      </c>
      <c r="G751" s="73" t="s">
        <v>6492</v>
      </c>
      <c r="H751" s="73" t="s">
        <v>63</v>
      </c>
      <c r="I751" s="73" t="s">
        <v>6493</v>
      </c>
      <c r="J751" s="73" t="s">
        <v>320</v>
      </c>
      <c r="K751" s="73" t="s">
        <v>390</v>
      </c>
      <c r="L751" s="73" t="s">
        <v>383</v>
      </c>
      <c r="M751" s="73" t="s">
        <v>388</v>
      </c>
      <c r="O751" s="73" t="s">
        <v>386</v>
      </c>
      <c r="P751" s="73" t="s">
        <v>907</v>
      </c>
      <c r="Q751" s="73" t="s">
        <v>937</v>
      </c>
      <c r="R751" s="73" t="s">
        <v>63</v>
      </c>
      <c r="V751" s="60" t="str">
        <f>W751&amp;H751</f>
        <v>CAMBAYбежевый</v>
      </c>
      <c r="W751" s="60" t="str">
        <f>_xlfn.LET(_xlpm.TextCell,TEXT(G751,"###"),IF(_xlpm.TextCell&lt;&gt;"",IF(StyleSpaceSplit,IFERROR(IF(FIND(" ",_xlpm.TextCell)&gt;=1,MID(_xlpm.TextCell,1,FIND(" ",_xlpm.TextCell)-1),_xlpm.TextCell),_xlpm.TextCell),_xlpm.TextCell),""))</f>
        <v>CAMBAY</v>
      </c>
      <c r="X751" s="60" t="str">
        <f>IF(A751&lt;&gt;"",IFERROR(IF(FIND(" ",G751)&gt;=1,MID(G751,FIND(" ",G751)+1,LEN(G751)),""),""),"")</f>
        <v/>
      </c>
      <c r="AC751" s="51">
        <f>IFERROR(VALUE(MID($C751,1,2)),0)</f>
        <v>81</v>
      </c>
      <c r="AD751" s="44">
        <f>IFERROR(VALUE(MID($C751,4,3)),0)</f>
        <v>30</v>
      </c>
      <c r="AE751" s="51">
        <f>VALUE(RIGHT("00"&amp;AC751,2)&amp;RIGHT("000"&amp;AD751,3))</f>
        <v>81030</v>
      </c>
    </row>
    <row r="752" spans="1:31">
      <c r="A752" s="60" t="str">
        <f>IF(G752&amp;Q752&lt;&gt;"",W752&amp;Q752,"")</f>
        <v>CAMBAYblue</v>
      </c>
      <c r="B752" s="60" t="str">
        <f>IF(C752&lt;&gt;"",LEFT(C752,9),"")</f>
        <v>81-030-19</v>
      </c>
      <c r="C752" s="73" t="s">
        <v>6496</v>
      </c>
      <c r="D752" s="73" t="s">
        <v>6497</v>
      </c>
      <c r="E752" s="73" t="s">
        <v>904</v>
      </c>
      <c r="F752" s="74">
        <v>57</v>
      </c>
      <c r="G752" s="73" t="s">
        <v>6492</v>
      </c>
      <c r="H752" s="73" t="s">
        <v>91</v>
      </c>
      <c r="I752" s="73" t="s">
        <v>6493</v>
      </c>
      <c r="J752" s="73" t="s">
        <v>320</v>
      </c>
      <c r="K752" s="73" t="s">
        <v>390</v>
      </c>
      <c r="L752" s="73" t="s">
        <v>383</v>
      </c>
      <c r="M752" s="73" t="s">
        <v>388</v>
      </c>
      <c r="O752" s="73" t="s">
        <v>386</v>
      </c>
      <c r="P752" s="73" t="s">
        <v>907</v>
      </c>
      <c r="Q752" s="73" t="s">
        <v>932</v>
      </c>
      <c r="R752" s="73" t="s">
        <v>91</v>
      </c>
      <c r="V752" s="60" t="str">
        <f>W752&amp;H752</f>
        <v>CAMBAYголубой</v>
      </c>
      <c r="W752" s="60" t="str">
        <f>_xlfn.LET(_xlpm.TextCell,TEXT(G752,"###"),IF(_xlpm.TextCell&lt;&gt;"",IF(StyleSpaceSplit,IFERROR(IF(FIND(" ",_xlpm.TextCell)&gt;=1,MID(_xlpm.TextCell,1,FIND(" ",_xlpm.TextCell)-1),_xlpm.TextCell),_xlpm.TextCell),_xlpm.TextCell),""))</f>
        <v>CAMBAY</v>
      </c>
      <c r="X752" s="60" t="str">
        <f>IF(A752&lt;&gt;"",IFERROR(IF(FIND(" ",G752)&gt;=1,MID(G752,FIND(" ",G752)+1,LEN(G752)),""),""),"")</f>
        <v/>
      </c>
      <c r="AC752" s="51">
        <f>IFERROR(VALUE(MID($C752,1,2)),0)</f>
        <v>81</v>
      </c>
      <c r="AD752" s="44">
        <f>IFERROR(VALUE(MID($C752,4,3)),0)</f>
        <v>30</v>
      </c>
      <c r="AE752" s="51">
        <f>VALUE(RIGHT("00"&amp;AC752,2)&amp;RIGHT("000"&amp;AD752,3))</f>
        <v>81030</v>
      </c>
    </row>
    <row r="753" spans="1:31">
      <c r="A753" s="60" t="str">
        <f>IF(G753&amp;Q753&lt;&gt;"",W753&amp;Q753,"")</f>
        <v>CAMBAYblue</v>
      </c>
      <c r="B753" s="60" t="str">
        <f>IF(C753&lt;&gt;"",LEFT(C753,9),"")</f>
        <v>81-030-19</v>
      </c>
      <c r="C753" s="73" t="s">
        <v>6498</v>
      </c>
      <c r="D753" s="73" t="s">
        <v>6497</v>
      </c>
      <c r="E753" s="73" t="s">
        <v>910</v>
      </c>
      <c r="F753" s="74">
        <v>59</v>
      </c>
      <c r="G753" s="73" t="s">
        <v>6492</v>
      </c>
      <c r="H753" s="73" t="s">
        <v>91</v>
      </c>
      <c r="I753" s="73" t="s">
        <v>6493</v>
      </c>
      <c r="J753" s="73" t="s">
        <v>320</v>
      </c>
      <c r="K753" s="73" t="s">
        <v>390</v>
      </c>
      <c r="L753" s="73" t="s">
        <v>383</v>
      </c>
      <c r="M753" s="73" t="s">
        <v>388</v>
      </c>
      <c r="O753" s="73" t="s">
        <v>386</v>
      </c>
      <c r="P753" s="73" t="s">
        <v>907</v>
      </c>
      <c r="Q753" s="73" t="s">
        <v>932</v>
      </c>
      <c r="R753" s="73" t="s">
        <v>91</v>
      </c>
      <c r="V753" s="60" t="str">
        <f>W753&amp;H753</f>
        <v>CAMBAYголубой</v>
      </c>
      <c r="W753" s="60" t="str">
        <f>_xlfn.LET(_xlpm.TextCell,TEXT(G753,"###"),IF(_xlpm.TextCell&lt;&gt;"",IF(StyleSpaceSplit,IFERROR(IF(FIND(" ",_xlpm.TextCell)&gt;=1,MID(_xlpm.TextCell,1,FIND(" ",_xlpm.TextCell)-1),_xlpm.TextCell),_xlpm.TextCell),_xlpm.TextCell),""))</f>
        <v>CAMBAY</v>
      </c>
      <c r="X753" s="60" t="str">
        <f>IF(A753&lt;&gt;"",IFERROR(IF(FIND(" ",G753)&gt;=1,MID(G753,FIND(" ",G753)+1,LEN(G753)),""),""),"")</f>
        <v/>
      </c>
      <c r="AC753" s="51">
        <f>IFERROR(VALUE(MID($C753,1,2)),0)</f>
        <v>81</v>
      </c>
      <c r="AD753" s="44">
        <f>IFERROR(VALUE(MID($C753,4,3)),0)</f>
        <v>30</v>
      </c>
      <c r="AE753" s="51">
        <f>VALUE(RIGHT("00"&amp;AC753,2)&amp;RIGHT("000"&amp;AD753,3))</f>
        <v>81030</v>
      </c>
    </row>
    <row r="754" spans="1:31">
      <c r="A754" s="60" t="str">
        <f>IF(G754&amp;Q754&lt;&gt;"",W754&amp;Q754,"")</f>
        <v>CAMBAYblue</v>
      </c>
      <c r="B754" s="60" t="str">
        <f>IF(C754&lt;&gt;"",LEFT(C754,9),"")</f>
        <v>81-030-19</v>
      </c>
      <c r="C754" s="73" t="s">
        <v>6499</v>
      </c>
      <c r="D754" s="73" t="s">
        <v>6497</v>
      </c>
      <c r="E754" s="73" t="s">
        <v>912</v>
      </c>
      <c r="F754" s="74">
        <v>61</v>
      </c>
      <c r="G754" s="73" t="s">
        <v>6492</v>
      </c>
      <c r="H754" s="73" t="s">
        <v>91</v>
      </c>
      <c r="I754" s="73" t="s">
        <v>6493</v>
      </c>
      <c r="J754" s="73" t="s">
        <v>320</v>
      </c>
      <c r="K754" s="73" t="s">
        <v>390</v>
      </c>
      <c r="L754" s="73" t="s">
        <v>383</v>
      </c>
      <c r="M754" s="73" t="s">
        <v>388</v>
      </c>
      <c r="O754" s="73" t="s">
        <v>386</v>
      </c>
      <c r="P754" s="73" t="s">
        <v>907</v>
      </c>
      <c r="Q754" s="73" t="s">
        <v>932</v>
      </c>
      <c r="R754" s="73" t="s">
        <v>91</v>
      </c>
      <c r="V754" s="60" t="str">
        <f>W754&amp;H754</f>
        <v>CAMBAYголубой</v>
      </c>
      <c r="W754" s="60" t="str">
        <f>_xlfn.LET(_xlpm.TextCell,TEXT(G754,"###"),IF(_xlpm.TextCell&lt;&gt;"",IF(StyleSpaceSplit,IFERROR(IF(FIND(" ",_xlpm.TextCell)&gt;=1,MID(_xlpm.TextCell,1,FIND(" ",_xlpm.TextCell)-1),_xlpm.TextCell),_xlpm.TextCell),_xlpm.TextCell),""))</f>
        <v>CAMBAY</v>
      </c>
      <c r="X754" s="60" t="str">
        <f>IF(A754&lt;&gt;"",IFERROR(IF(FIND(" ",G754)&gt;=1,MID(G754,FIND(" ",G754)+1,LEN(G754)),""),""),"")</f>
        <v/>
      </c>
      <c r="AC754" s="51">
        <f>IFERROR(VALUE(MID($C754,1,2)),0)</f>
        <v>81</v>
      </c>
      <c r="AD754" s="44">
        <f>IFERROR(VALUE(MID($C754,4,3)),0)</f>
        <v>30</v>
      </c>
      <c r="AE754" s="51">
        <f>VALUE(RIGHT("00"&amp;AC754,2)&amp;RIGHT("000"&amp;AD754,3))</f>
        <v>81030</v>
      </c>
    </row>
    <row r="755" spans="1:31">
      <c r="A755" s="60" t="str">
        <f>IF(G755&amp;Q755&lt;&gt;"",W755&amp;Q755,"")</f>
        <v>CANTABRIQUEblue</v>
      </c>
      <c r="B755" s="60" t="str">
        <f>IF(C755&lt;&gt;"",LEFT(C755,9),"")</f>
        <v>80-953-19</v>
      </c>
      <c r="C755" s="73" t="s">
        <v>5462</v>
      </c>
      <c r="D755" s="73" t="s">
        <v>5463</v>
      </c>
      <c r="E755" s="73" t="s">
        <v>920</v>
      </c>
      <c r="F755" s="74">
        <v>58</v>
      </c>
      <c r="G755" s="73" t="s">
        <v>5464</v>
      </c>
      <c r="H755" s="73" t="s">
        <v>91</v>
      </c>
      <c r="I755" s="73" t="s">
        <v>5465</v>
      </c>
      <c r="J755" s="73" t="s">
        <v>320</v>
      </c>
      <c r="K755" s="73" t="s">
        <v>382</v>
      </c>
      <c r="L755" s="73" t="s">
        <v>383</v>
      </c>
      <c r="M755" s="73" t="s">
        <v>384</v>
      </c>
      <c r="N755" s="73" t="s">
        <v>37</v>
      </c>
      <c r="O755" s="73" t="s">
        <v>385</v>
      </c>
      <c r="P755" s="73" t="s">
        <v>907</v>
      </c>
      <c r="Q755" s="73" t="s">
        <v>932</v>
      </c>
      <c r="R755" s="73" t="s">
        <v>91</v>
      </c>
      <c r="V755" s="60" t="str">
        <f>W755&amp;H755</f>
        <v>CANTABRIQUEголубой</v>
      </c>
      <c r="W755" s="60" t="str">
        <f>_xlfn.LET(_xlpm.TextCell,TEXT(G755,"###"),IF(_xlpm.TextCell&lt;&gt;"",IF(StyleSpaceSplit,IFERROR(IF(FIND(" ",_xlpm.TextCell)&gt;=1,MID(_xlpm.TextCell,1,FIND(" ",_xlpm.TextCell)-1),_xlpm.TextCell),_xlpm.TextCell),_xlpm.TextCell),""))</f>
        <v>CANTABRIQUE</v>
      </c>
      <c r="X755" s="60" t="str">
        <f>IF(A755&lt;&gt;"",IFERROR(IF(FIND(" ",G755)&gt;=1,MID(G755,FIND(" ",G755)+1,LEN(G755)),""),""),"")</f>
        <v/>
      </c>
      <c r="AC755" s="51">
        <f>IFERROR(VALUE(MID($C755,1,2)),0)</f>
        <v>80</v>
      </c>
      <c r="AD755" s="44">
        <f>IFERROR(VALUE(MID($C755,4,3)),0)</f>
        <v>953</v>
      </c>
      <c r="AE755" s="51">
        <f>VALUE(RIGHT("00"&amp;AC755,2)&amp;RIGHT("000"&amp;AD755,3))</f>
        <v>80953</v>
      </c>
    </row>
    <row r="756" spans="1:31">
      <c r="A756" s="60" t="str">
        <f>IF(G756&amp;Q756&lt;&gt;"",W756&amp;Q756,"")</f>
        <v>CELTICgreen</v>
      </c>
      <c r="B756" s="60" t="str">
        <f>IF(C756&lt;&gt;"",LEFT(C756,9),"")</f>
        <v>80-810-11</v>
      </c>
      <c r="C756" s="73" t="s">
        <v>4828</v>
      </c>
      <c r="D756" s="73" t="s">
        <v>4829</v>
      </c>
      <c r="E756" s="73" t="s">
        <v>920</v>
      </c>
      <c r="F756" s="74">
        <v>58</v>
      </c>
      <c r="G756" s="73" t="s">
        <v>4830</v>
      </c>
      <c r="H756" s="73" t="s">
        <v>168</v>
      </c>
      <c r="I756" s="73" t="s">
        <v>1265</v>
      </c>
      <c r="J756" s="73" t="s">
        <v>318</v>
      </c>
      <c r="K756" s="73" t="s">
        <v>382</v>
      </c>
      <c r="L756" s="73" t="s">
        <v>383</v>
      </c>
      <c r="M756" s="73" t="s">
        <v>388</v>
      </c>
      <c r="N756" s="73" t="s">
        <v>44</v>
      </c>
      <c r="O756" s="73" t="s">
        <v>385</v>
      </c>
      <c r="P756" s="73" t="s">
        <v>907</v>
      </c>
      <c r="Q756" s="73" t="s">
        <v>990</v>
      </c>
      <c r="R756" s="73" t="s">
        <v>86</v>
      </c>
      <c r="V756" s="60" t="str">
        <f>W756&amp;H756</f>
        <v>CELTICкоричневый / зеленый</v>
      </c>
      <c r="W756" s="60" t="str">
        <f>_xlfn.LET(_xlpm.TextCell,TEXT(G756,"###"),IF(_xlpm.TextCell&lt;&gt;"",IF(StyleSpaceSplit,IFERROR(IF(FIND(" ",_xlpm.TextCell)&gt;=1,MID(_xlpm.TextCell,1,FIND(" ",_xlpm.TextCell)-1),_xlpm.TextCell),_xlpm.TextCell),_xlpm.TextCell),""))</f>
        <v>CELTIC</v>
      </c>
      <c r="X756" s="60" t="str">
        <f>IF(A756&lt;&gt;"",IFERROR(IF(FIND(" ",G756)&gt;=1,MID(G756,FIND(" ",G756)+1,LEN(G756)),""),""),"")</f>
        <v/>
      </c>
      <c r="AC756" s="51">
        <f>IFERROR(VALUE(MID($C756,1,2)),0)</f>
        <v>80</v>
      </c>
      <c r="AD756" s="44">
        <f>IFERROR(VALUE(MID($C756,4,3)),0)</f>
        <v>810</v>
      </c>
      <c r="AE756" s="51">
        <f>VALUE(RIGHT("00"&amp;AC756,2)&amp;RIGHT("000"&amp;AD756,3))</f>
        <v>80810</v>
      </c>
    </row>
    <row r="757" spans="1:31">
      <c r="A757" s="60" t="str">
        <f>IF(G757&amp;Q757&lt;&gt;"",W757&amp;Q757,"")</f>
        <v>CELTICgreen</v>
      </c>
      <c r="B757" s="60" t="str">
        <f>IF(C757&lt;&gt;"",LEFT(C757,9),"")</f>
        <v>80-810-11</v>
      </c>
      <c r="C757" s="73" t="s">
        <v>4831</v>
      </c>
      <c r="D757" s="73" t="s">
        <v>4829</v>
      </c>
      <c r="E757" s="73" t="s">
        <v>956</v>
      </c>
      <c r="F757" s="74">
        <v>55</v>
      </c>
      <c r="G757" s="73" t="s">
        <v>4830</v>
      </c>
      <c r="H757" s="73" t="s">
        <v>168</v>
      </c>
      <c r="I757" s="73" t="s">
        <v>1265</v>
      </c>
      <c r="J757" s="73" t="s">
        <v>318</v>
      </c>
      <c r="K757" s="73" t="s">
        <v>382</v>
      </c>
      <c r="L757" s="73" t="s">
        <v>383</v>
      </c>
      <c r="M757" s="73" t="s">
        <v>388</v>
      </c>
      <c r="N757" s="73" t="s">
        <v>44</v>
      </c>
      <c r="O757" s="73" t="s">
        <v>385</v>
      </c>
      <c r="P757" s="73" t="s">
        <v>907</v>
      </c>
      <c r="Q757" s="73" t="s">
        <v>990</v>
      </c>
      <c r="R757" s="73" t="s">
        <v>86</v>
      </c>
      <c r="V757" s="60" t="str">
        <f>W757&amp;H757</f>
        <v>CELTICкоричневый / зеленый</v>
      </c>
      <c r="W757" s="60" t="str">
        <f>_xlfn.LET(_xlpm.TextCell,TEXT(G757,"###"),IF(_xlpm.TextCell&lt;&gt;"",IF(StyleSpaceSplit,IFERROR(IF(FIND(" ",_xlpm.TextCell)&gt;=1,MID(_xlpm.TextCell,1,FIND(" ",_xlpm.TextCell)-1),_xlpm.TextCell),_xlpm.TextCell),_xlpm.TextCell),""))</f>
        <v>CELTIC</v>
      </c>
      <c r="X757" s="60" t="str">
        <f>IF(A757&lt;&gt;"",IFERROR(IF(FIND(" ",G757)&gt;=1,MID(G757,FIND(" ",G757)+1,LEN(G757)),""),""),"")</f>
        <v/>
      </c>
      <c r="AC757" s="51">
        <f>IFERROR(VALUE(MID($C757,1,2)),0)</f>
        <v>80</v>
      </c>
      <c r="AD757" s="44">
        <f>IFERROR(VALUE(MID($C757,4,3)),0)</f>
        <v>810</v>
      </c>
      <c r="AE757" s="51">
        <f>VALUE(RIGHT("00"&amp;AC757,2)&amp;RIGHT("000"&amp;AD757,3))</f>
        <v>80810</v>
      </c>
    </row>
    <row r="758" spans="1:31">
      <c r="A758" s="60" t="str">
        <f>IF(G758&amp;Q758&lt;&gt;"",W758&amp;Q758,"")</f>
        <v>CELTICgreen</v>
      </c>
      <c r="B758" s="60" t="str">
        <f>IF(C758&lt;&gt;"",LEFT(C758,9),"")</f>
        <v>80-810-11</v>
      </c>
      <c r="C758" s="73" t="s">
        <v>4832</v>
      </c>
      <c r="D758" s="73" t="s">
        <v>4829</v>
      </c>
      <c r="E758" s="73" t="s">
        <v>915</v>
      </c>
      <c r="F758" s="74">
        <v>56</v>
      </c>
      <c r="G758" s="73" t="s">
        <v>4830</v>
      </c>
      <c r="H758" s="73" t="s">
        <v>168</v>
      </c>
      <c r="I758" s="73" t="s">
        <v>1265</v>
      </c>
      <c r="J758" s="73" t="s">
        <v>318</v>
      </c>
      <c r="K758" s="73" t="s">
        <v>382</v>
      </c>
      <c r="L758" s="73" t="s">
        <v>383</v>
      </c>
      <c r="M758" s="73" t="s">
        <v>388</v>
      </c>
      <c r="N758" s="73" t="s">
        <v>44</v>
      </c>
      <c r="O758" s="73" t="s">
        <v>385</v>
      </c>
      <c r="P758" s="73" t="s">
        <v>907</v>
      </c>
      <c r="Q758" s="73" t="s">
        <v>990</v>
      </c>
      <c r="R758" s="73" t="s">
        <v>86</v>
      </c>
      <c r="V758" s="60" t="str">
        <f>W758&amp;H758</f>
        <v>CELTICкоричневый / зеленый</v>
      </c>
      <c r="W758" s="60" t="str">
        <f>_xlfn.LET(_xlpm.TextCell,TEXT(G758,"###"),IF(_xlpm.TextCell&lt;&gt;"",IF(StyleSpaceSplit,IFERROR(IF(FIND(" ",_xlpm.TextCell)&gt;=1,MID(_xlpm.TextCell,1,FIND(" ",_xlpm.TextCell)-1),_xlpm.TextCell),_xlpm.TextCell),_xlpm.TextCell),""))</f>
        <v>CELTIC</v>
      </c>
      <c r="X758" s="60" t="str">
        <f>IF(A758&lt;&gt;"",IFERROR(IF(FIND(" ",G758)&gt;=1,MID(G758,FIND(" ",G758)+1,LEN(G758)),""),""),"")</f>
        <v/>
      </c>
      <c r="AC758" s="51">
        <f>IFERROR(VALUE(MID($C758,1,2)),0)</f>
        <v>80</v>
      </c>
      <c r="AD758" s="44">
        <f>IFERROR(VALUE(MID($C758,4,3)),0)</f>
        <v>810</v>
      </c>
      <c r="AE758" s="51">
        <f>VALUE(RIGHT("00"&amp;AC758,2)&amp;RIGHT("000"&amp;AD758,3))</f>
        <v>80810</v>
      </c>
    </row>
    <row r="759" spans="1:31">
      <c r="A759" s="60" t="str">
        <f>IF(G759&amp;Q759&lt;&gt;"",W759&amp;Q759,"")</f>
        <v>CELTICgreen</v>
      </c>
      <c r="B759" s="60" t="str">
        <f>IF(C759&lt;&gt;"",LEFT(C759,9),"")</f>
        <v>80-810-11</v>
      </c>
      <c r="C759" s="73" t="s">
        <v>4833</v>
      </c>
      <c r="D759" s="73" t="s">
        <v>4829</v>
      </c>
      <c r="E759" s="73" t="s">
        <v>904</v>
      </c>
      <c r="F759" s="74">
        <v>57</v>
      </c>
      <c r="G759" s="73" t="s">
        <v>4830</v>
      </c>
      <c r="H759" s="73" t="s">
        <v>168</v>
      </c>
      <c r="I759" s="73" t="s">
        <v>1265</v>
      </c>
      <c r="J759" s="73" t="s">
        <v>318</v>
      </c>
      <c r="K759" s="73" t="s">
        <v>382</v>
      </c>
      <c r="L759" s="73" t="s">
        <v>383</v>
      </c>
      <c r="M759" s="73" t="s">
        <v>388</v>
      </c>
      <c r="N759" s="73" t="s">
        <v>44</v>
      </c>
      <c r="O759" s="73" t="s">
        <v>385</v>
      </c>
      <c r="P759" s="73" t="s">
        <v>907</v>
      </c>
      <c r="Q759" s="73" t="s">
        <v>990</v>
      </c>
      <c r="R759" s="73" t="s">
        <v>86</v>
      </c>
      <c r="V759" s="60" t="str">
        <f>W759&amp;H759</f>
        <v>CELTICкоричневый / зеленый</v>
      </c>
      <c r="W759" s="60" t="str">
        <f>_xlfn.LET(_xlpm.TextCell,TEXT(G759,"###"),IF(_xlpm.TextCell&lt;&gt;"",IF(StyleSpaceSplit,IFERROR(IF(FIND(" ",_xlpm.TextCell)&gt;=1,MID(_xlpm.TextCell,1,FIND(" ",_xlpm.TextCell)-1),_xlpm.TextCell),_xlpm.TextCell),_xlpm.TextCell),""))</f>
        <v>CELTIC</v>
      </c>
      <c r="X759" s="60" t="str">
        <f>IF(A759&lt;&gt;"",IFERROR(IF(FIND(" ",G759)&gt;=1,MID(G759,FIND(" ",G759)+1,LEN(G759)),""),""),"")</f>
        <v/>
      </c>
      <c r="AC759" s="51">
        <f>IFERROR(VALUE(MID($C759,1,2)),0)</f>
        <v>80</v>
      </c>
      <c r="AD759" s="44">
        <f>IFERROR(VALUE(MID($C759,4,3)),0)</f>
        <v>810</v>
      </c>
      <c r="AE759" s="51">
        <f>VALUE(RIGHT("00"&amp;AC759,2)&amp;RIGHT("000"&amp;AD759,3))</f>
        <v>80810</v>
      </c>
    </row>
    <row r="760" spans="1:31">
      <c r="A760" s="60" t="str">
        <f>IF(G760&amp;Q760&lt;&gt;"",W760&amp;Q760,"")</f>
        <v>CELTICgreen</v>
      </c>
      <c r="B760" s="60" t="str">
        <f>IF(C760&lt;&gt;"",LEFT(C760,9),"")</f>
        <v>80-810-11</v>
      </c>
      <c r="C760" s="73" t="s">
        <v>4834</v>
      </c>
      <c r="D760" s="73" t="s">
        <v>4829</v>
      </c>
      <c r="E760" s="73" t="s">
        <v>910</v>
      </c>
      <c r="F760" s="74">
        <v>59</v>
      </c>
      <c r="G760" s="73" t="s">
        <v>4830</v>
      </c>
      <c r="H760" s="73" t="s">
        <v>168</v>
      </c>
      <c r="I760" s="73" t="s">
        <v>1265</v>
      </c>
      <c r="J760" s="73" t="s">
        <v>318</v>
      </c>
      <c r="K760" s="73" t="s">
        <v>382</v>
      </c>
      <c r="L760" s="73" t="s">
        <v>383</v>
      </c>
      <c r="M760" s="73" t="s">
        <v>388</v>
      </c>
      <c r="N760" s="73" t="s">
        <v>44</v>
      </c>
      <c r="O760" s="73" t="s">
        <v>385</v>
      </c>
      <c r="P760" s="73" t="s">
        <v>907</v>
      </c>
      <c r="Q760" s="73" t="s">
        <v>990</v>
      </c>
      <c r="R760" s="73" t="s">
        <v>86</v>
      </c>
      <c r="V760" s="60" t="str">
        <f>W760&amp;H760</f>
        <v>CELTICкоричневый / зеленый</v>
      </c>
      <c r="W760" s="60" t="str">
        <f>_xlfn.LET(_xlpm.TextCell,TEXT(G760,"###"),IF(_xlpm.TextCell&lt;&gt;"",IF(StyleSpaceSplit,IFERROR(IF(FIND(" ",_xlpm.TextCell)&gt;=1,MID(_xlpm.TextCell,1,FIND(" ",_xlpm.TextCell)-1),_xlpm.TextCell),_xlpm.TextCell),_xlpm.TextCell),""))</f>
        <v>CELTIC</v>
      </c>
      <c r="X760" s="60" t="str">
        <f>IF(A760&lt;&gt;"",IFERROR(IF(FIND(" ",G760)&gt;=1,MID(G760,FIND(" ",G760)+1,LEN(G760)),""),""),"")</f>
        <v/>
      </c>
      <c r="AC760" s="51">
        <f>IFERROR(VALUE(MID($C760,1,2)),0)</f>
        <v>80</v>
      </c>
      <c r="AD760" s="44">
        <f>IFERROR(VALUE(MID($C760,4,3)),0)</f>
        <v>810</v>
      </c>
      <c r="AE760" s="51">
        <f>VALUE(RIGHT("00"&amp;AC760,2)&amp;RIGHT("000"&amp;AD760,3))</f>
        <v>80810</v>
      </c>
    </row>
    <row r="761" spans="1:31">
      <c r="A761" s="60" t="str">
        <f>IF(G761&amp;Q761&lt;&gt;"",W761&amp;Q761,"")</f>
        <v>CELTICgreen</v>
      </c>
      <c r="B761" s="60" t="str">
        <f>IF(C761&lt;&gt;"",LEFT(C761,9),"")</f>
        <v>80-810-11</v>
      </c>
      <c r="C761" s="73" t="s">
        <v>4835</v>
      </c>
      <c r="D761" s="73" t="s">
        <v>4829</v>
      </c>
      <c r="E761" s="73" t="s">
        <v>922</v>
      </c>
      <c r="F761" s="74">
        <v>60</v>
      </c>
      <c r="G761" s="73" t="s">
        <v>4830</v>
      </c>
      <c r="H761" s="73" t="s">
        <v>168</v>
      </c>
      <c r="I761" s="73" t="s">
        <v>1265</v>
      </c>
      <c r="J761" s="73" t="s">
        <v>318</v>
      </c>
      <c r="K761" s="73" t="s">
        <v>382</v>
      </c>
      <c r="L761" s="73" t="s">
        <v>383</v>
      </c>
      <c r="M761" s="73" t="s">
        <v>388</v>
      </c>
      <c r="N761" s="73" t="s">
        <v>44</v>
      </c>
      <c r="O761" s="73" t="s">
        <v>385</v>
      </c>
      <c r="P761" s="73" t="s">
        <v>907</v>
      </c>
      <c r="Q761" s="73" t="s">
        <v>990</v>
      </c>
      <c r="R761" s="73" t="s">
        <v>86</v>
      </c>
      <c r="V761" s="60" t="str">
        <f>W761&amp;H761</f>
        <v>CELTICкоричневый / зеленый</v>
      </c>
      <c r="W761" s="60" t="str">
        <f>_xlfn.LET(_xlpm.TextCell,TEXT(G761,"###"),IF(_xlpm.TextCell&lt;&gt;"",IF(StyleSpaceSplit,IFERROR(IF(FIND(" ",_xlpm.TextCell)&gt;=1,MID(_xlpm.TextCell,1,FIND(" ",_xlpm.TextCell)-1),_xlpm.TextCell),_xlpm.TextCell),_xlpm.TextCell),""))</f>
        <v>CELTIC</v>
      </c>
      <c r="X761" s="60" t="str">
        <f>IF(A761&lt;&gt;"",IFERROR(IF(FIND(" ",G761)&gt;=1,MID(G761,FIND(" ",G761)+1,LEN(G761)),""),""),"")</f>
        <v/>
      </c>
      <c r="AC761" s="51">
        <f>IFERROR(VALUE(MID($C761,1,2)),0)</f>
        <v>80</v>
      </c>
      <c r="AD761" s="44">
        <f>IFERROR(VALUE(MID($C761,4,3)),0)</f>
        <v>810</v>
      </c>
      <c r="AE761" s="51">
        <f>VALUE(RIGHT("00"&amp;AC761,2)&amp;RIGHT("000"&amp;AD761,3))</f>
        <v>80810</v>
      </c>
    </row>
    <row r="762" spans="1:31">
      <c r="A762" s="60" t="str">
        <f>IF(G762&amp;Q762&lt;&gt;"",W762&amp;Q762,"")</f>
        <v>CELTICgreen</v>
      </c>
      <c r="B762" s="60" t="str">
        <f>IF(C762&lt;&gt;"",LEFT(C762,9),"")</f>
        <v>80-810-11</v>
      </c>
      <c r="C762" s="73" t="s">
        <v>4836</v>
      </c>
      <c r="D762" s="73" t="s">
        <v>4829</v>
      </c>
      <c r="E762" s="73" t="s">
        <v>912</v>
      </c>
      <c r="F762" s="74">
        <v>61</v>
      </c>
      <c r="G762" s="73" t="s">
        <v>4830</v>
      </c>
      <c r="H762" s="73" t="s">
        <v>168</v>
      </c>
      <c r="I762" s="73" t="s">
        <v>1265</v>
      </c>
      <c r="J762" s="73" t="s">
        <v>318</v>
      </c>
      <c r="K762" s="73" t="s">
        <v>382</v>
      </c>
      <c r="L762" s="73" t="s">
        <v>383</v>
      </c>
      <c r="M762" s="73" t="s">
        <v>388</v>
      </c>
      <c r="N762" s="73" t="s">
        <v>44</v>
      </c>
      <c r="O762" s="73" t="s">
        <v>385</v>
      </c>
      <c r="P762" s="73" t="s">
        <v>907</v>
      </c>
      <c r="Q762" s="73" t="s">
        <v>990</v>
      </c>
      <c r="R762" s="73" t="s">
        <v>86</v>
      </c>
      <c r="V762" s="60" t="str">
        <f>W762&amp;H762</f>
        <v>CELTICкоричневый / зеленый</v>
      </c>
      <c r="W762" s="60" t="str">
        <f>_xlfn.LET(_xlpm.TextCell,TEXT(G762,"###"),IF(_xlpm.TextCell&lt;&gt;"",IF(StyleSpaceSplit,IFERROR(IF(FIND(" ",_xlpm.TextCell)&gt;=1,MID(_xlpm.TextCell,1,FIND(" ",_xlpm.TextCell)-1),_xlpm.TextCell),_xlpm.TextCell),_xlpm.TextCell),""))</f>
        <v>CELTIC</v>
      </c>
      <c r="X762" s="60" t="str">
        <f>IF(A762&lt;&gt;"",IFERROR(IF(FIND(" ",G762)&gt;=1,MID(G762,FIND(" ",G762)+1,LEN(G762)),""),""),"")</f>
        <v/>
      </c>
      <c r="AC762" s="51">
        <f>IFERROR(VALUE(MID($C762,1,2)),0)</f>
        <v>80</v>
      </c>
      <c r="AD762" s="44">
        <f>IFERROR(VALUE(MID($C762,4,3)),0)</f>
        <v>810</v>
      </c>
      <c r="AE762" s="51">
        <f>VALUE(RIGHT("00"&amp;AC762,2)&amp;RIGHT("000"&amp;AD762,3))</f>
        <v>80810</v>
      </c>
    </row>
    <row r="763" spans="1:31">
      <c r="A763" s="60" t="str">
        <f>IF(G763&amp;Q763&lt;&gt;"",W763&amp;Q763,"")</f>
        <v>CELTICblue</v>
      </c>
      <c r="B763" s="60" t="str">
        <f>IF(C763&lt;&gt;"",LEFT(C763,9),"")</f>
        <v>80-810-06</v>
      </c>
      <c r="C763" s="73" t="s">
        <v>5705</v>
      </c>
      <c r="D763" s="73" t="s">
        <v>5706</v>
      </c>
      <c r="E763" s="73" t="s">
        <v>956</v>
      </c>
      <c r="F763" s="74">
        <v>55</v>
      </c>
      <c r="G763" s="73" t="s">
        <v>4830</v>
      </c>
      <c r="H763" s="73" t="s">
        <v>175</v>
      </c>
      <c r="I763" s="73" t="s">
        <v>1265</v>
      </c>
      <c r="J763" s="73" t="s">
        <v>318</v>
      </c>
      <c r="K763" s="73" t="s">
        <v>382</v>
      </c>
      <c r="L763" s="73" t="s">
        <v>383</v>
      </c>
      <c r="M763" s="73" t="s">
        <v>388</v>
      </c>
      <c r="N763" s="73" t="s">
        <v>44</v>
      </c>
      <c r="O763" s="73" t="s">
        <v>385</v>
      </c>
      <c r="P763" s="73" t="s">
        <v>907</v>
      </c>
      <c r="Q763" s="73" t="s">
        <v>932</v>
      </c>
      <c r="R763" s="73" t="s">
        <v>86</v>
      </c>
      <c r="V763" s="60" t="str">
        <f>W763&amp;H763</f>
        <v>CELTICкоричневый / синий</v>
      </c>
      <c r="W763" s="60" t="str">
        <f>_xlfn.LET(_xlpm.TextCell,TEXT(G763,"###"),IF(_xlpm.TextCell&lt;&gt;"",IF(StyleSpaceSplit,IFERROR(IF(FIND(" ",_xlpm.TextCell)&gt;=1,MID(_xlpm.TextCell,1,FIND(" ",_xlpm.TextCell)-1),_xlpm.TextCell),_xlpm.TextCell),_xlpm.TextCell),""))</f>
        <v>CELTIC</v>
      </c>
      <c r="X763" s="60" t="str">
        <f>IF(A763&lt;&gt;"",IFERROR(IF(FIND(" ",G763)&gt;=1,MID(G763,FIND(" ",G763)+1,LEN(G763)),""),""),"")</f>
        <v/>
      </c>
      <c r="AC763" s="51">
        <f>IFERROR(VALUE(MID($C763,1,2)),0)</f>
        <v>80</v>
      </c>
      <c r="AD763" s="44">
        <f>IFERROR(VALUE(MID($C763,4,3)),0)</f>
        <v>810</v>
      </c>
      <c r="AE763" s="51">
        <f>VALUE(RIGHT("00"&amp;AC763,2)&amp;RIGHT("000"&amp;AD763,3))</f>
        <v>80810</v>
      </c>
    </row>
    <row r="764" spans="1:31">
      <c r="A764" s="60" t="str">
        <f>IF(G764&amp;Q764&lt;&gt;"",W764&amp;Q764,"")</f>
        <v>CELTICblue</v>
      </c>
      <c r="B764" s="60" t="str">
        <f>IF(C764&lt;&gt;"",LEFT(C764,9),"")</f>
        <v>80-810-06</v>
      </c>
      <c r="C764" s="73" t="s">
        <v>5707</v>
      </c>
      <c r="D764" s="73" t="s">
        <v>5706</v>
      </c>
      <c r="E764" s="73" t="s">
        <v>915</v>
      </c>
      <c r="F764" s="74">
        <v>56</v>
      </c>
      <c r="G764" s="73" t="s">
        <v>4830</v>
      </c>
      <c r="H764" s="73" t="s">
        <v>175</v>
      </c>
      <c r="I764" s="73" t="s">
        <v>1265</v>
      </c>
      <c r="J764" s="73" t="s">
        <v>318</v>
      </c>
      <c r="K764" s="73" t="s">
        <v>382</v>
      </c>
      <c r="L764" s="73" t="s">
        <v>383</v>
      </c>
      <c r="M764" s="73" t="s">
        <v>388</v>
      </c>
      <c r="N764" s="73" t="s">
        <v>44</v>
      </c>
      <c r="O764" s="73" t="s">
        <v>385</v>
      </c>
      <c r="P764" s="73" t="s">
        <v>907</v>
      </c>
      <c r="Q764" s="73" t="s">
        <v>932</v>
      </c>
      <c r="R764" s="73" t="s">
        <v>86</v>
      </c>
      <c r="V764" s="60" t="str">
        <f>W764&amp;H764</f>
        <v>CELTICкоричневый / синий</v>
      </c>
      <c r="W764" s="60" t="str">
        <f>_xlfn.LET(_xlpm.TextCell,TEXT(G764,"###"),IF(_xlpm.TextCell&lt;&gt;"",IF(StyleSpaceSplit,IFERROR(IF(FIND(" ",_xlpm.TextCell)&gt;=1,MID(_xlpm.TextCell,1,FIND(" ",_xlpm.TextCell)-1),_xlpm.TextCell),_xlpm.TextCell),_xlpm.TextCell),""))</f>
        <v>CELTIC</v>
      </c>
      <c r="X764" s="60" t="str">
        <f>IF(A764&lt;&gt;"",IFERROR(IF(FIND(" ",G764)&gt;=1,MID(G764,FIND(" ",G764)+1,LEN(G764)),""),""),"")</f>
        <v/>
      </c>
      <c r="AC764" s="51">
        <f>IFERROR(VALUE(MID($C764,1,2)),0)</f>
        <v>80</v>
      </c>
      <c r="AD764" s="44">
        <f>IFERROR(VALUE(MID($C764,4,3)),0)</f>
        <v>810</v>
      </c>
      <c r="AE764" s="51">
        <f>VALUE(RIGHT("00"&amp;AC764,2)&amp;RIGHT("000"&amp;AD764,3))</f>
        <v>80810</v>
      </c>
    </row>
    <row r="765" spans="1:31">
      <c r="A765" s="60" t="str">
        <f>IF(G765&amp;Q765&lt;&gt;"",W765&amp;Q765,"")</f>
        <v>CELTICblue</v>
      </c>
      <c r="B765" s="60" t="str">
        <f>IF(C765&lt;&gt;"",LEFT(C765,9),"")</f>
        <v>80-810-06</v>
      </c>
      <c r="C765" s="73" t="s">
        <v>5708</v>
      </c>
      <c r="D765" s="73" t="s">
        <v>5706</v>
      </c>
      <c r="E765" s="73" t="s">
        <v>904</v>
      </c>
      <c r="F765" s="74">
        <v>57</v>
      </c>
      <c r="G765" s="73" t="s">
        <v>4830</v>
      </c>
      <c r="H765" s="73" t="s">
        <v>175</v>
      </c>
      <c r="I765" s="73" t="s">
        <v>1265</v>
      </c>
      <c r="J765" s="73" t="s">
        <v>318</v>
      </c>
      <c r="K765" s="73" t="s">
        <v>382</v>
      </c>
      <c r="L765" s="73" t="s">
        <v>383</v>
      </c>
      <c r="M765" s="73" t="s">
        <v>388</v>
      </c>
      <c r="N765" s="73" t="s">
        <v>44</v>
      </c>
      <c r="O765" s="73" t="s">
        <v>385</v>
      </c>
      <c r="P765" s="73" t="s">
        <v>907</v>
      </c>
      <c r="Q765" s="73" t="s">
        <v>932</v>
      </c>
      <c r="R765" s="73" t="s">
        <v>86</v>
      </c>
      <c r="V765" s="60" t="str">
        <f>W765&amp;H765</f>
        <v>CELTICкоричневый / синий</v>
      </c>
      <c r="W765" s="60" t="str">
        <f>_xlfn.LET(_xlpm.TextCell,TEXT(G765,"###"),IF(_xlpm.TextCell&lt;&gt;"",IF(StyleSpaceSplit,IFERROR(IF(FIND(" ",_xlpm.TextCell)&gt;=1,MID(_xlpm.TextCell,1,FIND(" ",_xlpm.TextCell)-1),_xlpm.TextCell),_xlpm.TextCell),_xlpm.TextCell),""))</f>
        <v>CELTIC</v>
      </c>
      <c r="X765" s="60" t="str">
        <f>IF(A765&lt;&gt;"",IFERROR(IF(FIND(" ",G765)&gt;=1,MID(G765,FIND(" ",G765)+1,LEN(G765)),""),""),"")</f>
        <v/>
      </c>
      <c r="AC765" s="51">
        <f>IFERROR(VALUE(MID($C765,1,2)),0)</f>
        <v>80</v>
      </c>
      <c r="AD765" s="44">
        <f>IFERROR(VALUE(MID($C765,4,3)),0)</f>
        <v>810</v>
      </c>
      <c r="AE765" s="51">
        <f>VALUE(RIGHT("00"&amp;AC765,2)&amp;RIGHT("000"&amp;AD765,3))</f>
        <v>80810</v>
      </c>
    </row>
    <row r="766" spans="1:31">
      <c r="A766" s="60" t="str">
        <f>IF(G766&amp;Q766&lt;&gt;"",W766&amp;Q766,"")</f>
        <v>CELTICblue</v>
      </c>
      <c r="B766" s="60" t="str">
        <f>IF(C766&lt;&gt;"",LEFT(C766,9),"")</f>
        <v>80-810-06</v>
      </c>
      <c r="C766" s="73" t="s">
        <v>5709</v>
      </c>
      <c r="D766" s="73" t="s">
        <v>5706</v>
      </c>
      <c r="E766" s="73" t="s">
        <v>920</v>
      </c>
      <c r="F766" s="74">
        <v>58</v>
      </c>
      <c r="G766" s="73" t="s">
        <v>4830</v>
      </c>
      <c r="H766" s="73" t="s">
        <v>175</v>
      </c>
      <c r="I766" s="73" t="s">
        <v>1265</v>
      </c>
      <c r="J766" s="73" t="s">
        <v>318</v>
      </c>
      <c r="K766" s="73" t="s">
        <v>382</v>
      </c>
      <c r="L766" s="73" t="s">
        <v>383</v>
      </c>
      <c r="M766" s="73" t="s">
        <v>388</v>
      </c>
      <c r="N766" s="73" t="s">
        <v>44</v>
      </c>
      <c r="O766" s="73" t="s">
        <v>385</v>
      </c>
      <c r="P766" s="73" t="s">
        <v>907</v>
      </c>
      <c r="Q766" s="73" t="s">
        <v>932</v>
      </c>
      <c r="R766" s="73" t="s">
        <v>86</v>
      </c>
      <c r="V766" s="60" t="str">
        <f>W766&amp;H766</f>
        <v>CELTICкоричневый / синий</v>
      </c>
      <c r="W766" s="60" t="str">
        <f>_xlfn.LET(_xlpm.TextCell,TEXT(G766,"###"),IF(_xlpm.TextCell&lt;&gt;"",IF(StyleSpaceSplit,IFERROR(IF(FIND(" ",_xlpm.TextCell)&gt;=1,MID(_xlpm.TextCell,1,FIND(" ",_xlpm.TextCell)-1),_xlpm.TextCell),_xlpm.TextCell),_xlpm.TextCell),""))</f>
        <v>CELTIC</v>
      </c>
      <c r="X766" s="60" t="str">
        <f>IF(A766&lt;&gt;"",IFERROR(IF(FIND(" ",G766)&gt;=1,MID(G766,FIND(" ",G766)+1,LEN(G766)),""),""),"")</f>
        <v/>
      </c>
      <c r="AC766" s="51">
        <f>IFERROR(VALUE(MID($C766,1,2)),0)</f>
        <v>80</v>
      </c>
      <c r="AD766" s="44">
        <f>IFERROR(VALUE(MID($C766,4,3)),0)</f>
        <v>810</v>
      </c>
      <c r="AE766" s="51">
        <f>VALUE(RIGHT("00"&amp;AC766,2)&amp;RIGHT("000"&amp;AD766,3))</f>
        <v>80810</v>
      </c>
    </row>
    <row r="767" spans="1:31">
      <c r="A767" s="60" t="str">
        <f>IF(G767&amp;Q767&lt;&gt;"",W767&amp;Q767,"")</f>
        <v>CELTICblue</v>
      </c>
      <c r="B767" s="60" t="str">
        <f>IF(C767&lt;&gt;"",LEFT(C767,9),"")</f>
        <v>80-810-06</v>
      </c>
      <c r="C767" s="73" t="s">
        <v>5710</v>
      </c>
      <c r="D767" s="73" t="s">
        <v>5706</v>
      </c>
      <c r="E767" s="73" t="s">
        <v>910</v>
      </c>
      <c r="F767" s="74">
        <v>59</v>
      </c>
      <c r="G767" s="73" t="s">
        <v>4830</v>
      </c>
      <c r="H767" s="73" t="s">
        <v>175</v>
      </c>
      <c r="I767" s="73" t="s">
        <v>1265</v>
      </c>
      <c r="J767" s="73" t="s">
        <v>318</v>
      </c>
      <c r="K767" s="73" t="s">
        <v>382</v>
      </c>
      <c r="L767" s="73" t="s">
        <v>383</v>
      </c>
      <c r="M767" s="73" t="s">
        <v>388</v>
      </c>
      <c r="N767" s="73" t="s">
        <v>44</v>
      </c>
      <c r="O767" s="73" t="s">
        <v>385</v>
      </c>
      <c r="P767" s="73" t="s">
        <v>907</v>
      </c>
      <c r="Q767" s="73" t="s">
        <v>932</v>
      </c>
      <c r="R767" s="73" t="s">
        <v>86</v>
      </c>
      <c r="V767" s="60" t="str">
        <f>W767&amp;H767</f>
        <v>CELTICкоричневый / синий</v>
      </c>
      <c r="W767" s="60" t="str">
        <f>_xlfn.LET(_xlpm.TextCell,TEXT(G767,"###"),IF(_xlpm.TextCell&lt;&gt;"",IF(StyleSpaceSplit,IFERROR(IF(FIND(" ",_xlpm.TextCell)&gt;=1,MID(_xlpm.TextCell,1,FIND(" ",_xlpm.TextCell)-1),_xlpm.TextCell),_xlpm.TextCell),_xlpm.TextCell),""))</f>
        <v>CELTIC</v>
      </c>
      <c r="X767" s="60" t="str">
        <f>IF(A767&lt;&gt;"",IFERROR(IF(FIND(" ",G767)&gt;=1,MID(G767,FIND(" ",G767)+1,LEN(G767)),""),""),"")</f>
        <v/>
      </c>
      <c r="AC767" s="51">
        <f>IFERROR(VALUE(MID($C767,1,2)),0)</f>
        <v>80</v>
      </c>
      <c r="AD767" s="44">
        <f>IFERROR(VALUE(MID($C767,4,3)),0)</f>
        <v>810</v>
      </c>
      <c r="AE767" s="51">
        <f>VALUE(RIGHT("00"&amp;AC767,2)&amp;RIGHT("000"&amp;AD767,3))</f>
        <v>80810</v>
      </c>
    </row>
    <row r="768" spans="1:31">
      <c r="A768" s="60" t="str">
        <f>IF(G768&amp;Q768&lt;&gt;"",W768&amp;Q768,"")</f>
        <v>CELTICblue</v>
      </c>
      <c r="B768" s="60" t="str">
        <f>IF(C768&lt;&gt;"",LEFT(C768,9),"")</f>
        <v>80-810-06</v>
      </c>
      <c r="C768" s="73" t="s">
        <v>5711</v>
      </c>
      <c r="D768" s="73" t="s">
        <v>5706</v>
      </c>
      <c r="E768" s="73" t="s">
        <v>922</v>
      </c>
      <c r="F768" s="74">
        <v>60</v>
      </c>
      <c r="G768" s="73" t="s">
        <v>4830</v>
      </c>
      <c r="H768" s="73" t="s">
        <v>175</v>
      </c>
      <c r="I768" s="73" t="s">
        <v>1265</v>
      </c>
      <c r="J768" s="73" t="s">
        <v>318</v>
      </c>
      <c r="K768" s="73" t="s">
        <v>382</v>
      </c>
      <c r="L768" s="73" t="s">
        <v>383</v>
      </c>
      <c r="M768" s="73" t="s">
        <v>388</v>
      </c>
      <c r="N768" s="73" t="s">
        <v>44</v>
      </c>
      <c r="O768" s="73" t="s">
        <v>385</v>
      </c>
      <c r="P768" s="73" t="s">
        <v>907</v>
      </c>
      <c r="Q768" s="73" t="s">
        <v>932</v>
      </c>
      <c r="R768" s="73" t="s">
        <v>86</v>
      </c>
      <c r="V768" s="60" t="str">
        <f>W768&amp;H768</f>
        <v>CELTICкоричневый / синий</v>
      </c>
      <c r="W768" s="60" t="str">
        <f>_xlfn.LET(_xlpm.TextCell,TEXT(G768,"###"),IF(_xlpm.TextCell&lt;&gt;"",IF(StyleSpaceSplit,IFERROR(IF(FIND(" ",_xlpm.TextCell)&gt;=1,MID(_xlpm.TextCell,1,FIND(" ",_xlpm.TextCell)-1),_xlpm.TextCell),_xlpm.TextCell),_xlpm.TextCell),""))</f>
        <v>CELTIC</v>
      </c>
      <c r="X768" s="60" t="str">
        <f>IF(A768&lt;&gt;"",IFERROR(IF(FIND(" ",G768)&gt;=1,MID(G768,FIND(" ",G768)+1,LEN(G768)),""),""),"")</f>
        <v/>
      </c>
      <c r="AC768" s="51">
        <f>IFERROR(VALUE(MID($C768,1,2)),0)</f>
        <v>80</v>
      </c>
      <c r="AD768" s="44">
        <f>IFERROR(VALUE(MID($C768,4,3)),0)</f>
        <v>810</v>
      </c>
      <c r="AE768" s="51">
        <f>VALUE(RIGHT("00"&amp;AC768,2)&amp;RIGHT("000"&amp;AD768,3))</f>
        <v>80810</v>
      </c>
    </row>
    <row r="769" spans="1:31">
      <c r="A769" s="60" t="str">
        <f>IF(G769&amp;Q769&lt;&gt;"",W769&amp;Q769,"")</f>
        <v>CELTICblue</v>
      </c>
      <c r="B769" s="60" t="str">
        <f>IF(C769&lt;&gt;"",LEFT(C769,9),"")</f>
        <v>80-810-06</v>
      </c>
      <c r="C769" s="73" t="s">
        <v>5712</v>
      </c>
      <c r="D769" s="73" t="s">
        <v>5706</v>
      </c>
      <c r="E769" s="73" t="s">
        <v>912</v>
      </c>
      <c r="F769" s="74">
        <v>61</v>
      </c>
      <c r="G769" s="73" t="s">
        <v>4830</v>
      </c>
      <c r="H769" s="73" t="s">
        <v>175</v>
      </c>
      <c r="I769" s="73" t="s">
        <v>1265</v>
      </c>
      <c r="J769" s="73" t="s">
        <v>318</v>
      </c>
      <c r="K769" s="73" t="s">
        <v>382</v>
      </c>
      <c r="L769" s="73" t="s">
        <v>383</v>
      </c>
      <c r="M769" s="73" t="s">
        <v>388</v>
      </c>
      <c r="N769" s="73" t="s">
        <v>44</v>
      </c>
      <c r="O769" s="73" t="s">
        <v>385</v>
      </c>
      <c r="P769" s="73" t="s">
        <v>907</v>
      </c>
      <c r="Q769" s="73" t="s">
        <v>932</v>
      </c>
      <c r="R769" s="73" t="s">
        <v>86</v>
      </c>
      <c r="V769" s="60" t="str">
        <f>W769&amp;H769</f>
        <v>CELTICкоричневый / синий</v>
      </c>
      <c r="W769" s="60" t="str">
        <f>_xlfn.LET(_xlpm.TextCell,TEXT(G769,"###"),IF(_xlpm.TextCell&lt;&gt;"",IF(StyleSpaceSplit,IFERROR(IF(FIND(" ",_xlpm.TextCell)&gt;=1,MID(_xlpm.TextCell,1,FIND(" ",_xlpm.TextCell)-1),_xlpm.TextCell),_xlpm.TextCell),_xlpm.TextCell),""))</f>
        <v>CELTIC</v>
      </c>
      <c r="X769" s="60" t="str">
        <f>IF(A769&lt;&gt;"",IFERROR(IF(FIND(" ",G769)&gt;=1,MID(G769,FIND(" ",G769)+1,LEN(G769)),""),""),"")</f>
        <v/>
      </c>
      <c r="AC769" s="51">
        <f>IFERROR(VALUE(MID($C769,1,2)),0)</f>
        <v>80</v>
      </c>
      <c r="AD769" s="44">
        <f>IFERROR(VALUE(MID($C769,4,3)),0)</f>
        <v>810</v>
      </c>
      <c r="AE769" s="51">
        <f>VALUE(RIGHT("00"&amp;AC769,2)&amp;RIGHT("000"&amp;AD769,3))</f>
        <v>80810</v>
      </c>
    </row>
    <row r="770" spans="1:31">
      <c r="A770" s="60" t="str">
        <f>IF(G770&amp;Q770&lt;&gt;"",W770&amp;Q770,"")</f>
        <v>CELTICred</v>
      </c>
      <c r="B770" s="60" t="str">
        <f>IF(C770&lt;&gt;"",LEFT(C770,9),"")</f>
        <v>80-810-18</v>
      </c>
      <c r="C770" s="73" t="s">
        <v>5713</v>
      </c>
      <c r="D770" s="73" t="s">
        <v>5714</v>
      </c>
      <c r="E770" s="73" t="s">
        <v>956</v>
      </c>
      <c r="F770" s="74">
        <v>55</v>
      </c>
      <c r="G770" s="73" t="s">
        <v>4830</v>
      </c>
      <c r="H770" s="73" t="s">
        <v>252</v>
      </c>
      <c r="I770" s="73" t="s">
        <v>1265</v>
      </c>
      <c r="J770" s="73" t="s">
        <v>318</v>
      </c>
      <c r="K770" s="73" t="s">
        <v>382</v>
      </c>
      <c r="L770" s="73" t="s">
        <v>383</v>
      </c>
      <c r="M770" s="73" t="s">
        <v>388</v>
      </c>
      <c r="N770" s="73" t="s">
        <v>44</v>
      </c>
      <c r="O770" s="73" t="s">
        <v>385</v>
      </c>
      <c r="P770" s="73" t="s">
        <v>907</v>
      </c>
      <c r="Q770" s="73" t="s">
        <v>969</v>
      </c>
      <c r="R770" s="73" t="s">
        <v>71</v>
      </c>
      <c r="V770" s="60" t="str">
        <f>W770&amp;H770</f>
        <v>CELTICсиний / красный</v>
      </c>
      <c r="W770" s="60" t="str">
        <f>_xlfn.LET(_xlpm.TextCell,TEXT(G770,"###"),IF(_xlpm.TextCell&lt;&gt;"",IF(StyleSpaceSplit,IFERROR(IF(FIND(" ",_xlpm.TextCell)&gt;=1,MID(_xlpm.TextCell,1,FIND(" ",_xlpm.TextCell)-1),_xlpm.TextCell),_xlpm.TextCell),_xlpm.TextCell),""))</f>
        <v>CELTIC</v>
      </c>
      <c r="X770" s="60" t="str">
        <f>IF(A770&lt;&gt;"",IFERROR(IF(FIND(" ",G770)&gt;=1,MID(G770,FIND(" ",G770)+1,LEN(G770)),""),""),"")</f>
        <v/>
      </c>
      <c r="AC770" s="51">
        <f>IFERROR(VALUE(MID($C770,1,2)),0)</f>
        <v>80</v>
      </c>
      <c r="AD770" s="44">
        <f>IFERROR(VALUE(MID($C770,4,3)),0)</f>
        <v>810</v>
      </c>
      <c r="AE770" s="51">
        <f>VALUE(RIGHT("00"&amp;AC770,2)&amp;RIGHT("000"&amp;AD770,3))</f>
        <v>80810</v>
      </c>
    </row>
    <row r="771" spans="1:31">
      <c r="A771" s="60" t="str">
        <f>IF(G771&amp;Q771&lt;&gt;"",W771&amp;Q771,"")</f>
        <v>CELTICred</v>
      </c>
      <c r="B771" s="60" t="str">
        <f>IF(C771&lt;&gt;"",LEFT(C771,9),"")</f>
        <v>80-810-18</v>
      </c>
      <c r="C771" s="73" t="s">
        <v>5715</v>
      </c>
      <c r="D771" s="73" t="s">
        <v>5714</v>
      </c>
      <c r="E771" s="73" t="s">
        <v>915</v>
      </c>
      <c r="F771" s="74">
        <v>56</v>
      </c>
      <c r="G771" s="73" t="s">
        <v>4830</v>
      </c>
      <c r="H771" s="73" t="s">
        <v>252</v>
      </c>
      <c r="I771" s="73" t="s">
        <v>1265</v>
      </c>
      <c r="J771" s="73" t="s">
        <v>318</v>
      </c>
      <c r="K771" s="73" t="s">
        <v>382</v>
      </c>
      <c r="L771" s="73" t="s">
        <v>383</v>
      </c>
      <c r="M771" s="73" t="s">
        <v>388</v>
      </c>
      <c r="N771" s="73" t="s">
        <v>44</v>
      </c>
      <c r="O771" s="73" t="s">
        <v>385</v>
      </c>
      <c r="P771" s="73" t="s">
        <v>907</v>
      </c>
      <c r="Q771" s="73" t="s">
        <v>969</v>
      </c>
      <c r="R771" s="73" t="s">
        <v>71</v>
      </c>
      <c r="V771" s="60" t="str">
        <f>W771&amp;H771</f>
        <v>CELTICсиний / красный</v>
      </c>
      <c r="W771" s="60" t="str">
        <f>_xlfn.LET(_xlpm.TextCell,TEXT(G771,"###"),IF(_xlpm.TextCell&lt;&gt;"",IF(StyleSpaceSplit,IFERROR(IF(FIND(" ",_xlpm.TextCell)&gt;=1,MID(_xlpm.TextCell,1,FIND(" ",_xlpm.TextCell)-1),_xlpm.TextCell),_xlpm.TextCell),_xlpm.TextCell),""))</f>
        <v>CELTIC</v>
      </c>
      <c r="X771" s="60" t="str">
        <f>IF(A771&lt;&gt;"",IFERROR(IF(FIND(" ",G771)&gt;=1,MID(G771,FIND(" ",G771)+1,LEN(G771)),""),""),"")</f>
        <v/>
      </c>
      <c r="AC771" s="51">
        <f>IFERROR(VALUE(MID($C771,1,2)),0)</f>
        <v>80</v>
      </c>
      <c r="AD771" s="44">
        <f>IFERROR(VALUE(MID($C771,4,3)),0)</f>
        <v>810</v>
      </c>
      <c r="AE771" s="51">
        <f>VALUE(RIGHT("00"&amp;AC771,2)&amp;RIGHT("000"&amp;AD771,3))</f>
        <v>80810</v>
      </c>
    </row>
    <row r="772" spans="1:31">
      <c r="A772" s="60" t="str">
        <f>IF(G772&amp;Q772&lt;&gt;"",W772&amp;Q772,"")</f>
        <v>CELTICred</v>
      </c>
      <c r="B772" s="60" t="str">
        <f>IF(C772&lt;&gt;"",LEFT(C772,9),"")</f>
        <v>80-810-18</v>
      </c>
      <c r="C772" s="73" t="s">
        <v>5716</v>
      </c>
      <c r="D772" s="73" t="s">
        <v>5714</v>
      </c>
      <c r="E772" s="73" t="s">
        <v>904</v>
      </c>
      <c r="F772" s="74">
        <v>57</v>
      </c>
      <c r="G772" s="73" t="s">
        <v>4830</v>
      </c>
      <c r="H772" s="73" t="s">
        <v>252</v>
      </c>
      <c r="I772" s="73" t="s">
        <v>1265</v>
      </c>
      <c r="J772" s="73" t="s">
        <v>318</v>
      </c>
      <c r="K772" s="73" t="s">
        <v>382</v>
      </c>
      <c r="L772" s="73" t="s">
        <v>383</v>
      </c>
      <c r="M772" s="73" t="s">
        <v>388</v>
      </c>
      <c r="N772" s="73" t="s">
        <v>44</v>
      </c>
      <c r="O772" s="73" t="s">
        <v>385</v>
      </c>
      <c r="P772" s="73" t="s">
        <v>907</v>
      </c>
      <c r="Q772" s="73" t="s">
        <v>969</v>
      </c>
      <c r="R772" s="73" t="s">
        <v>71</v>
      </c>
      <c r="V772" s="60" t="str">
        <f>W772&amp;H772</f>
        <v>CELTICсиний / красный</v>
      </c>
      <c r="W772" s="60" t="str">
        <f>_xlfn.LET(_xlpm.TextCell,TEXT(G772,"###"),IF(_xlpm.TextCell&lt;&gt;"",IF(StyleSpaceSplit,IFERROR(IF(FIND(" ",_xlpm.TextCell)&gt;=1,MID(_xlpm.TextCell,1,FIND(" ",_xlpm.TextCell)-1),_xlpm.TextCell),_xlpm.TextCell),_xlpm.TextCell),""))</f>
        <v>CELTIC</v>
      </c>
      <c r="X772" s="60" t="str">
        <f>IF(A772&lt;&gt;"",IFERROR(IF(FIND(" ",G772)&gt;=1,MID(G772,FIND(" ",G772)+1,LEN(G772)),""),""),"")</f>
        <v/>
      </c>
      <c r="AC772" s="51">
        <f>IFERROR(VALUE(MID($C772,1,2)),0)</f>
        <v>80</v>
      </c>
      <c r="AD772" s="44">
        <f>IFERROR(VALUE(MID($C772,4,3)),0)</f>
        <v>810</v>
      </c>
      <c r="AE772" s="51">
        <f>VALUE(RIGHT("00"&amp;AC772,2)&amp;RIGHT("000"&amp;AD772,3))</f>
        <v>80810</v>
      </c>
    </row>
    <row r="773" spans="1:31">
      <c r="A773" s="60" t="str">
        <f>IF(G773&amp;Q773&lt;&gt;"",W773&amp;Q773,"")</f>
        <v>CELTICred</v>
      </c>
      <c r="B773" s="60" t="str">
        <f>IF(C773&lt;&gt;"",LEFT(C773,9),"")</f>
        <v>80-810-18</v>
      </c>
      <c r="C773" s="73" t="s">
        <v>5717</v>
      </c>
      <c r="D773" s="73" t="s">
        <v>5714</v>
      </c>
      <c r="E773" s="73" t="s">
        <v>920</v>
      </c>
      <c r="F773" s="74">
        <v>58</v>
      </c>
      <c r="G773" s="73" t="s">
        <v>4830</v>
      </c>
      <c r="H773" s="73" t="s">
        <v>252</v>
      </c>
      <c r="I773" s="73" t="s">
        <v>1265</v>
      </c>
      <c r="J773" s="73" t="s">
        <v>318</v>
      </c>
      <c r="K773" s="73" t="s">
        <v>382</v>
      </c>
      <c r="L773" s="73" t="s">
        <v>383</v>
      </c>
      <c r="M773" s="73" t="s">
        <v>388</v>
      </c>
      <c r="N773" s="73" t="s">
        <v>44</v>
      </c>
      <c r="O773" s="73" t="s">
        <v>385</v>
      </c>
      <c r="P773" s="73" t="s">
        <v>907</v>
      </c>
      <c r="Q773" s="73" t="s">
        <v>969</v>
      </c>
      <c r="R773" s="73" t="s">
        <v>71</v>
      </c>
      <c r="V773" s="60" t="str">
        <f>W773&amp;H773</f>
        <v>CELTICсиний / красный</v>
      </c>
      <c r="W773" s="60" t="str">
        <f>_xlfn.LET(_xlpm.TextCell,TEXT(G773,"###"),IF(_xlpm.TextCell&lt;&gt;"",IF(StyleSpaceSplit,IFERROR(IF(FIND(" ",_xlpm.TextCell)&gt;=1,MID(_xlpm.TextCell,1,FIND(" ",_xlpm.TextCell)-1),_xlpm.TextCell),_xlpm.TextCell),_xlpm.TextCell),""))</f>
        <v>CELTIC</v>
      </c>
      <c r="X773" s="60" t="str">
        <f>IF(A773&lt;&gt;"",IFERROR(IF(FIND(" ",G773)&gt;=1,MID(G773,FIND(" ",G773)+1,LEN(G773)),""),""),"")</f>
        <v/>
      </c>
      <c r="AC773" s="51">
        <f>IFERROR(VALUE(MID($C773,1,2)),0)</f>
        <v>80</v>
      </c>
      <c r="AD773" s="44">
        <f>IFERROR(VALUE(MID($C773,4,3)),0)</f>
        <v>810</v>
      </c>
      <c r="AE773" s="51">
        <f>VALUE(RIGHT("00"&amp;AC773,2)&amp;RIGHT("000"&amp;AD773,3))</f>
        <v>80810</v>
      </c>
    </row>
    <row r="774" spans="1:31">
      <c r="A774" s="60" t="str">
        <f>IF(G774&amp;Q774&lt;&gt;"",W774&amp;Q774,"")</f>
        <v>CELTICred</v>
      </c>
      <c r="B774" s="60" t="str">
        <f>IF(C774&lt;&gt;"",LEFT(C774,9),"")</f>
        <v>80-810-18</v>
      </c>
      <c r="C774" s="73" t="s">
        <v>5718</v>
      </c>
      <c r="D774" s="73" t="s">
        <v>5714</v>
      </c>
      <c r="E774" s="73" t="s">
        <v>910</v>
      </c>
      <c r="F774" s="74">
        <v>59</v>
      </c>
      <c r="G774" s="73" t="s">
        <v>4830</v>
      </c>
      <c r="H774" s="73" t="s">
        <v>252</v>
      </c>
      <c r="I774" s="73" t="s">
        <v>1265</v>
      </c>
      <c r="J774" s="73" t="s">
        <v>318</v>
      </c>
      <c r="K774" s="73" t="s">
        <v>382</v>
      </c>
      <c r="L774" s="73" t="s">
        <v>383</v>
      </c>
      <c r="M774" s="73" t="s">
        <v>388</v>
      </c>
      <c r="N774" s="73" t="s">
        <v>44</v>
      </c>
      <c r="O774" s="73" t="s">
        <v>385</v>
      </c>
      <c r="P774" s="73" t="s">
        <v>907</v>
      </c>
      <c r="Q774" s="73" t="s">
        <v>969</v>
      </c>
      <c r="R774" s="73" t="s">
        <v>71</v>
      </c>
      <c r="V774" s="60" t="str">
        <f>W774&amp;H774</f>
        <v>CELTICсиний / красный</v>
      </c>
      <c r="W774" s="60" t="str">
        <f>_xlfn.LET(_xlpm.TextCell,TEXT(G774,"###"),IF(_xlpm.TextCell&lt;&gt;"",IF(StyleSpaceSplit,IFERROR(IF(FIND(" ",_xlpm.TextCell)&gt;=1,MID(_xlpm.TextCell,1,FIND(" ",_xlpm.TextCell)-1),_xlpm.TextCell),_xlpm.TextCell),_xlpm.TextCell),""))</f>
        <v>CELTIC</v>
      </c>
      <c r="X774" s="60" t="str">
        <f>IF(A774&lt;&gt;"",IFERROR(IF(FIND(" ",G774)&gt;=1,MID(G774,FIND(" ",G774)+1,LEN(G774)),""),""),"")</f>
        <v/>
      </c>
      <c r="AC774" s="51">
        <f>IFERROR(VALUE(MID($C774,1,2)),0)</f>
        <v>80</v>
      </c>
      <c r="AD774" s="44">
        <f>IFERROR(VALUE(MID($C774,4,3)),0)</f>
        <v>810</v>
      </c>
      <c r="AE774" s="51">
        <f>VALUE(RIGHT("00"&amp;AC774,2)&amp;RIGHT("000"&amp;AD774,3))</f>
        <v>80810</v>
      </c>
    </row>
    <row r="775" spans="1:31">
      <c r="A775" s="60" t="str">
        <f>IF(G775&amp;Q775&lt;&gt;"",W775&amp;Q775,"")</f>
        <v>CELTICred</v>
      </c>
      <c r="B775" s="60" t="str">
        <f>IF(C775&lt;&gt;"",LEFT(C775,9),"")</f>
        <v>80-810-18</v>
      </c>
      <c r="C775" s="73" t="s">
        <v>5719</v>
      </c>
      <c r="D775" s="73" t="s">
        <v>5714</v>
      </c>
      <c r="E775" s="73" t="s">
        <v>922</v>
      </c>
      <c r="F775" s="74">
        <v>60</v>
      </c>
      <c r="G775" s="73" t="s">
        <v>4830</v>
      </c>
      <c r="H775" s="73" t="s">
        <v>252</v>
      </c>
      <c r="I775" s="73" t="s">
        <v>1265</v>
      </c>
      <c r="J775" s="73" t="s">
        <v>318</v>
      </c>
      <c r="K775" s="73" t="s">
        <v>382</v>
      </c>
      <c r="L775" s="73" t="s">
        <v>383</v>
      </c>
      <c r="M775" s="73" t="s">
        <v>388</v>
      </c>
      <c r="N775" s="73" t="s">
        <v>44</v>
      </c>
      <c r="O775" s="73" t="s">
        <v>385</v>
      </c>
      <c r="P775" s="73" t="s">
        <v>907</v>
      </c>
      <c r="Q775" s="73" t="s">
        <v>969</v>
      </c>
      <c r="R775" s="73" t="s">
        <v>71</v>
      </c>
      <c r="V775" s="60" t="str">
        <f>W775&amp;H775</f>
        <v>CELTICсиний / красный</v>
      </c>
      <c r="W775" s="60" t="str">
        <f>_xlfn.LET(_xlpm.TextCell,TEXT(G775,"###"),IF(_xlpm.TextCell&lt;&gt;"",IF(StyleSpaceSplit,IFERROR(IF(FIND(" ",_xlpm.TextCell)&gt;=1,MID(_xlpm.TextCell,1,FIND(" ",_xlpm.TextCell)-1),_xlpm.TextCell),_xlpm.TextCell),_xlpm.TextCell),""))</f>
        <v>CELTIC</v>
      </c>
      <c r="X775" s="60" t="str">
        <f>IF(A775&lt;&gt;"",IFERROR(IF(FIND(" ",G775)&gt;=1,MID(G775,FIND(" ",G775)+1,LEN(G775)),""),""),"")</f>
        <v/>
      </c>
      <c r="AC775" s="51">
        <f>IFERROR(VALUE(MID($C775,1,2)),0)</f>
        <v>80</v>
      </c>
      <c r="AD775" s="44">
        <f>IFERROR(VALUE(MID($C775,4,3)),0)</f>
        <v>810</v>
      </c>
      <c r="AE775" s="51">
        <f>VALUE(RIGHT("00"&amp;AC775,2)&amp;RIGHT("000"&amp;AD775,3))</f>
        <v>80810</v>
      </c>
    </row>
    <row r="776" spans="1:31">
      <c r="A776" s="60" t="str">
        <f>IF(G776&amp;Q776&lt;&gt;"",W776&amp;Q776,"")</f>
        <v>CELTICred</v>
      </c>
      <c r="B776" s="60" t="str">
        <f>IF(C776&lt;&gt;"",LEFT(C776,9),"")</f>
        <v>80-810-18</v>
      </c>
      <c r="C776" s="73" t="s">
        <v>5720</v>
      </c>
      <c r="D776" s="73" t="s">
        <v>5714</v>
      </c>
      <c r="E776" s="73" t="s">
        <v>912</v>
      </c>
      <c r="F776" s="74">
        <v>61</v>
      </c>
      <c r="G776" s="73" t="s">
        <v>4830</v>
      </c>
      <c r="H776" s="73" t="s">
        <v>252</v>
      </c>
      <c r="I776" s="73" t="s">
        <v>1265</v>
      </c>
      <c r="J776" s="73" t="s">
        <v>318</v>
      </c>
      <c r="K776" s="73" t="s">
        <v>382</v>
      </c>
      <c r="L776" s="73" t="s">
        <v>383</v>
      </c>
      <c r="M776" s="73" t="s">
        <v>388</v>
      </c>
      <c r="N776" s="73" t="s">
        <v>44</v>
      </c>
      <c r="O776" s="73" t="s">
        <v>385</v>
      </c>
      <c r="P776" s="73" t="s">
        <v>907</v>
      </c>
      <c r="Q776" s="73" t="s">
        <v>969</v>
      </c>
      <c r="R776" s="73" t="s">
        <v>71</v>
      </c>
      <c r="V776" s="60" t="str">
        <f>W776&amp;H776</f>
        <v>CELTICсиний / красный</v>
      </c>
      <c r="W776" s="60" t="str">
        <f>_xlfn.LET(_xlpm.TextCell,TEXT(G776,"###"),IF(_xlpm.TextCell&lt;&gt;"",IF(StyleSpaceSplit,IFERROR(IF(FIND(" ",_xlpm.TextCell)&gt;=1,MID(_xlpm.TextCell,1,FIND(" ",_xlpm.TextCell)-1),_xlpm.TextCell),_xlpm.TextCell),_xlpm.TextCell),""))</f>
        <v>CELTIC</v>
      </c>
      <c r="X776" s="60" t="str">
        <f>IF(A776&lt;&gt;"",IFERROR(IF(FIND(" ",G776)&gt;=1,MID(G776,FIND(" ",G776)+1,LEN(G776)),""),""),"")</f>
        <v/>
      </c>
      <c r="AC776" s="51">
        <f>IFERROR(VALUE(MID($C776,1,2)),0)</f>
        <v>80</v>
      </c>
      <c r="AD776" s="44">
        <f>IFERROR(VALUE(MID($C776,4,3)),0)</f>
        <v>810</v>
      </c>
      <c r="AE776" s="51">
        <f>VALUE(RIGHT("00"&amp;AC776,2)&amp;RIGHT("000"&amp;AD776,3))</f>
        <v>80810</v>
      </c>
    </row>
    <row r="777" spans="1:31">
      <c r="A777" s="60" t="str">
        <f>IF(G777&amp;Q777&lt;&gt;"",W777&amp;Q777,"")</f>
        <v>CHARLTONgrey</v>
      </c>
      <c r="B777" s="60" t="str">
        <f>IF(C777&lt;&gt;"",LEFT(C777,9),"")</f>
        <v>80-010-08</v>
      </c>
      <c r="C777" s="73" t="s">
        <v>7676</v>
      </c>
      <c r="D777" s="73" t="s">
        <v>7677</v>
      </c>
      <c r="E777" s="73" t="s">
        <v>904</v>
      </c>
      <c r="F777" s="74">
        <v>57</v>
      </c>
      <c r="G777" s="73" t="s">
        <v>7678</v>
      </c>
      <c r="H777" s="73" t="s">
        <v>83</v>
      </c>
      <c r="I777" s="73" t="s">
        <v>1265</v>
      </c>
      <c r="J777" s="73" t="s">
        <v>320</v>
      </c>
      <c r="K777" s="73" t="s">
        <v>382</v>
      </c>
      <c r="L777" s="73" t="s">
        <v>383</v>
      </c>
      <c r="M777" s="73" t="s">
        <v>388</v>
      </c>
      <c r="N777" s="73" t="s">
        <v>44</v>
      </c>
      <c r="O777" s="73" t="s">
        <v>385</v>
      </c>
      <c r="P777" s="73" t="s">
        <v>907</v>
      </c>
      <c r="Q777" s="73" t="s">
        <v>917</v>
      </c>
      <c r="R777" s="73" t="s">
        <v>83</v>
      </c>
      <c r="V777" s="60" t="str">
        <f>W777&amp;H777</f>
        <v>CHARLTONсерый</v>
      </c>
      <c r="W777" s="60" t="str">
        <f>_xlfn.LET(_xlpm.TextCell,TEXT(G777,"###"),IF(_xlpm.TextCell&lt;&gt;"",IF(StyleSpaceSplit,IFERROR(IF(FIND(" ",_xlpm.TextCell)&gt;=1,MID(_xlpm.TextCell,1,FIND(" ",_xlpm.TextCell)-1),_xlpm.TextCell),_xlpm.TextCell),_xlpm.TextCell),""))</f>
        <v>CHARLTON</v>
      </c>
      <c r="X777" s="60" t="str">
        <f>IF(A777&lt;&gt;"",IFERROR(IF(FIND(" ",G777)&gt;=1,MID(G777,FIND(" ",G777)+1,LEN(G777)),""),""),"")</f>
        <v/>
      </c>
      <c r="AC777" s="51">
        <f>IFERROR(VALUE(MID($C777,1,2)),0)</f>
        <v>80</v>
      </c>
      <c r="AD777" s="44">
        <f>IFERROR(VALUE(MID($C777,4,3)),0)</f>
        <v>10</v>
      </c>
      <c r="AE777" s="51">
        <f>VALUE(RIGHT("00"&amp;AC777,2)&amp;RIGHT("000"&amp;AD777,3))</f>
        <v>80010</v>
      </c>
    </row>
    <row r="778" spans="1:31">
      <c r="A778" s="60" t="str">
        <f>IF(G778&amp;Q778&lt;&gt;"",W778&amp;Q778,"")</f>
        <v>CHEVYgrey</v>
      </c>
      <c r="B778" s="60" t="str">
        <f>IF(C778&lt;&gt;"",LEFT(C778,9),"")</f>
        <v>80-011-08</v>
      </c>
      <c r="C778" s="73" t="s">
        <v>7679</v>
      </c>
      <c r="D778" s="73" t="s">
        <v>7680</v>
      </c>
      <c r="E778" s="73" t="s">
        <v>904</v>
      </c>
      <c r="F778" s="74">
        <v>57</v>
      </c>
      <c r="G778" s="73" t="s">
        <v>7681</v>
      </c>
      <c r="H778" s="73" t="s">
        <v>83</v>
      </c>
      <c r="I778" s="73" t="s">
        <v>1353</v>
      </c>
      <c r="J778" s="73" t="s">
        <v>320</v>
      </c>
      <c r="K778" s="73" t="s">
        <v>382</v>
      </c>
      <c r="L778" s="73" t="s">
        <v>383</v>
      </c>
      <c r="M778" s="73" t="s">
        <v>388</v>
      </c>
      <c r="N778" s="73" t="s">
        <v>44</v>
      </c>
      <c r="O778" s="73" t="s">
        <v>385</v>
      </c>
      <c r="P778" s="73" t="s">
        <v>907</v>
      </c>
      <c r="Q778" s="73" t="s">
        <v>917</v>
      </c>
      <c r="R778" s="73" t="s">
        <v>83</v>
      </c>
      <c r="V778" s="60" t="str">
        <f>W778&amp;H778</f>
        <v>CHEVYсерый</v>
      </c>
      <c r="W778" s="60" t="str">
        <f>_xlfn.LET(_xlpm.TextCell,TEXT(G778,"###"),IF(_xlpm.TextCell&lt;&gt;"",IF(StyleSpaceSplit,IFERROR(IF(FIND(" ",_xlpm.TextCell)&gt;=1,MID(_xlpm.TextCell,1,FIND(" ",_xlpm.TextCell)-1),_xlpm.TextCell),_xlpm.TextCell),_xlpm.TextCell),""))</f>
        <v>CHEVY</v>
      </c>
      <c r="X778" s="60" t="str">
        <f>IF(A778&lt;&gt;"",IFERROR(IF(FIND(" ",G778)&gt;=1,MID(G778,FIND(" ",G778)+1,LEN(G778)),""),""),"")</f>
        <v/>
      </c>
      <c r="AC778" s="51">
        <f>IFERROR(VALUE(MID($C778,1,2)),0)</f>
        <v>80</v>
      </c>
      <c r="AD778" s="44">
        <f>IFERROR(VALUE(MID($C778,4,3)),0)</f>
        <v>11</v>
      </c>
      <c r="AE778" s="51">
        <f>VALUE(RIGHT("00"&amp;AC778,2)&amp;RIGHT("000"&amp;AD778,3))</f>
        <v>80011</v>
      </c>
    </row>
    <row r="779" spans="1:31">
      <c r="A779" s="60" t="str">
        <f>IF(G779&amp;Q779&lt;&gt;"",W779&amp;Q779,"")</f>
        <v>CONDORTurquoise</v>
      </c>
      <c r="B779" s="60" t="str">
        <f>IF(C779&lt;&gt;"",LEFT(C779,9),"")</f>
        <v>80-958-19</v>
      </c>
      <c r="C779" s="73" t="s">
        <v>5480</v>
      </c>
      <c r="D779" s="73" t="s">
        <v>5481</v>
      </c>
      <c r="E779" s="73" t="s">
        <v>931</v>
      </c>
      <c r="F779" s="74">
        <v>0</v>
      </c>
      <c r="G779" s="73" t="s">
        <v>5482</v>
      </c>
      <c r="H779" s="73" t="s">
        <v>91</v>
      </c>
      <c r="I779" s="73" t="s">
        <v>906</v>
      </c>
      <c r="J779" s="73" t="s">
        <v>360</v>
      </c>
      <c r="K779" s="73" t="s">
        <v>387</v>
      </c>
      <c r="L779" s="73" t="s">
        <v>383</v>
      </c>
      <c r="M779" s="73" t="s">
        <v>384</v>
      </c>
      <c r="N779" s="73" t="s">
        <v>43</v>
      </c>
      <c r="O779" s="73" t="s">
        <v>386</v>
      </c>
      <c r="P779" s="73" t="s">
        <v>907</v>
      </c>
      <c r="Q779" s="73" t="s">
        <v>1012</v>
      </c>
      <c r="R779" s="73" t="s">
        <v>91</v>
      </c>
      <c r="V779" s="60" t="str">
        <f>W779&amp;H779</f>
        <v>CONDORголубой</v>
      </c>
      <c r="W779" s="60" t="str">
        <f>_xlfn.LET(_xlpm.TextCell,TEXT(G779,"###"),IF(_xlpm.TextCell&lt;&gt;"",IF(StyleSpaceSplit,IFERROR(IF(FIND(" ",_xlpm.TextCell)&gt;=1,MID(_xlpm.TextCell,1,FIND(" ",_xlpm.TextCell)-1),_xlpm.TextCell),_xlpm.TextCell),_xlpm.TextCell),""))</f>
        <v>CONDOR</v>
      </c>
      <c r="X779" s="60" t="str">
        <f>IF(A779&lt;&gt;"",IFERROR(IF(FIND(" ",G779)&gt;=1,MID(G779,FIND(" ",G779)+1,LEN(G779)),""),""),"")</f>
        <v/>
      </c>
      <c r="AC779" s="51">
        <f>IFERROR(VALUE(MID($C779,1,2)),0)</f>
        <v>80</v>
      </c>
      <c r="AD779" s="44">
        <f>IFERROR(VALUE(MID($C779,4,3)),0)</f>
        <v>958</v>
      </c>
      <c r="AE779" s="51">
        <f>VALUE(RIGHT("00"&amp;AC779,2)&amp;RIGHT("000"&amp;AD779,3))</f>
        <v>80958</v>
      </c>
    </row>
    <row r="780" spans="1:31">
      <c r="A780" s="60" t="str">
        <f>IF(G780&amp;Q780&lt;&gt;"",W780&amp;Q780,"")</f>
        <v>CONQUEST S1817beads</v>
      </c>
      <c r="B780" s="60" t="str">
        <f>IF(C780&lt;&gt;"",LEFT(C780,9),"")</f>
        <v>80-603-01</v>
      </c>
      <c r="C780" s="73" t="s">
        <v>2119</v>
      </c>
      <c r="D780" s="73" t="s">
        <v>2120</v>
      </c>
      <c r="E780" s="73" t="s">
        <v>956</v>
      </c>
      <c r="F780" s="74">
        <v>55</v>
      </c>
      <c r="G780" s="73" t="s">
        <v>2121</v>
      </c>
      <c r="H780" s="73" t="s">
        <v>72</v>
      </c>
      <c r="I780" s="73" t="s">
        <v>936</v>
      </c>
      <c r="J780" s="73" t="s">
        <v>348</v>
      </c>
      <c r="K780" s="73" t="s">
        <v>387</v>
      </c>
      <c r="L780" s="73" t="s">
        <v>383</v>
      </c>
      <c r="M780" s="73" t="s">
        <v>384</v>
      </c>
      <c r="N780" s="73" t="s">
        <v>35</v>
      </c>
      <c r="O780" s="73" t="s">
        <v>386</v>
      </c>
      <c r="P780" s="73" t="s">
        <v>907</v>
      </c>
      <c r="Q780" s="73" t="s">
        <v>2122</v>
      </c>
      <c r="R780" s="73" t="s">
        <v>63</v>
      </c>
      <c r="V780" s="60" t="str">
        <f>W780&amp;H780</f>
        <v>CONQUEST S1817бежевый / бусины</v>
      </c>
      <c r="W780" s="60" t="str">
        <f>_xlfn.LET(_xlpm.TextCell,TEXT(G780,"###"),IF(_xlpm.TextCell&lt;&gt;"",IF(StyleSpaceSplit,IFERROR(IF(FIND(" ",_xlpm.TextCell)&gt;=1,MID(_xlpm.TextCell,1,FIND(" ",_xlpm.TextCell)-1),_xlpm.TextCell),_xlpm.TextCell),_xlpm.TextCell),""))</f>
        <v>CONQUEST S1817</v>
      </c>
      <c r="X780" s="60" t="str">
        <f>IF(A780&lt;&gt;"",IFERROR(IF(FIND(" ",G780)&gt;=1,MID(G780,FIND(" ",G780)+1,LEN(G780)),""),""),"")</f>
        <v>S1817</v>
      </c>
      <c r="AC780" s="51">
        <f>IFERROR(VALUE(MID($C780,1,2)),0)</f>
        <v>80</v>
      </c>
      <c r="AD780" s="44">
        <f>IFERROR(VALUE(MID($C780,4,3)),0)</f>
        <v>603</v>
      </c>
      <c r="AE780" s="51">
        <f>VALUE(RIGHT("00"&amp;AC780,2)&amp;RIGHT("000"&amp;AD780,3))</f>
        <v>80603</v>
      </c>
    </row>
    <row r="781" spans="1:31">
      <c r="A781" s="60" t="str">
        <f>IF(G781&amp;Q781&lt;&gt;"",W781&amp;Q781,"")</f>
        <v>CONQUEST S1817beads</v>
      </c>
      <c r="B781" s="60" t="str">
        <f>IF(C781&lt;&gt;"",LEFT(C781,9),"")</f>
        <v>80-603-01</v>
      </c>
      <c r="C781" s="73" t="s">
        <v>2123</v>
      </c>
      <c r="D781" s="73" t="s">
        <v>2120</v>
      </c>
      <c r="E781" s="73" t="s">
        <v>904</v>
      </c>
      <c r="F781" s="74">
        <v>57</v>
      </c>
      <c r="G781" s="73" t="s">
        <v>2121</v>
      </c>
      <c r="H781" s="73" t="s">
        <v>72</v>
      </c>
      <c r="I781" s="73" t="s">
        <v>936</v>
      </c>
      <c r="J781" s="73" t="s">
        <v>348</v>
      </c>
      <c r="K781" s="73" t="s">
        <v>387</v>
      </c>
      <c r="L781" s="73" t="s">
        <v>383</v>
      </c>
      <c r="M781" s="73" t="s">
        <v>384</v>
      </c>
      <c r="N781" s="73" t="s">
        <v>35</v>
      </c>
      <c r="O781" s="73" t="s">
        <v>386</v>
      </c>
      <c r="P781" s="73" t="s">
        <v>907</v>
      </c>
      <c r="Q781" s="73" t="s">
        <v>2122</v>
      </c>
      <c r="R781" s="73" t="s">
        <v>63</v>
      </c>
      <c r="V781" s="60" t="str">
        <f>W781&amp;H781</f>
        <v>CONQUEST S1817бежевый / бусины</v>
      </c>
      <c r="W781" s="60" t="str">
        <f>_xlfn.LET(_xlpm.TextCell,TEXT(G781,"###"),IF(_xlpm.TextCell&lt;&gt;"",IF(StyleSpaceSplit,IFERROR(IF(FIND(" ",_xlpm.TextCell)&gt;=1,MID(_xlpm.TextCell,1,FIND(" ",_xlpm.TextCell)-1),_xlpm.TextCell),_xlpm.TextCell),_xlpm.TextCell),""))</f>
        <v>CONQUEST S1817</v>
      </c>
      <c r="X781" s="60" t="str">
        <f>IF(A781&lt;&gt;"",IFERROR(IF(FIND(" ",G781)&gt;=1,MID(G781,FIND(" ",G781)+1,LEN(G781)),""),""),"")</f>
        <v>S1817</v>
      </c>
      <c r="AC781" s="51">
        <f>IFERROR(VALUE(MID($C781,1,2)),0)</f>
        <v>80</v>
      </c>
      <c r="AD781" s="44">
        <f>IFERROR(VALUE(MID($C781,4,3)),0)</f>
        <v>603</v>
      </c>
      <c r="AE781" s="51">
        <f>VALUE(RIGHT("00"&amp;AC781,2)&amp;RIGHT("000"&amp;AD781,3))</f>
        <v>80603</v>
      </c>
    </row>
    <row r="782" spans="1:31">
      <c r="A782" s="60" t="str">
        <f>IF(G782&amp;Q782&lt;&gt;"",W782&amp;Q782,"")</f>
        <v>CONQUEST S1817girafe</v>
      </c>
      <c r="B782" s="60" t="str">
        <f>IF(C782&lt;&gt;"",LEFT(C782,9),"")</f>
        <v>80-603-02</v>
      </c>
      <c r="C782" s="73" t="s">
        <v>2124</v>
      </c>
      <c r="D782" s="73" t="s">
        <v>2125</v>
      </c>
      <c r="E782" s="73" t="s">
        <v>956</v>
      </c>
      <c r="F782" s="74">
        <v>55</v>
      </c>
      <c r="G782" s="73" t="s">
        <v>2121</v>
      </c>
      <c r="H782" s="73" t="s">
        <v>76</v>
      </c>
      <c r="I782" s="73" t="s">
        <v>936</v>
      </c>
      <c r="J782" s="73" t="s">
        <v>348</v>
      </c>
      <c r="K782" s="73" t="s">
        <v>387</v>
      </c>
      <c r="L782" s="73" t="s">
        <v>383</v>
      </c>
      <c r="M782" s="73" t="s">
        <v>384</v>
      </c>
      <c r="N782" s="73" t="s">
        <v>35</v>
      </c>
      <c r="O782" s="73" t="s">
        <v>386</v>
      </c>
      <c r="P782" s="73" t="s">
        <v>907</v>
      </c>
      <c r="Q782" s="73" t="s">
        <v>2126</v>
      </c>
      <c r="R782" s="73" t="s">
        <v>63</v>
      </c>
      <c r="V782" s="60" t="str">
        <f>W782&amp;H782</f>
        <v>CONQUEST S1817бежевый / жираф</v>
      </c>
      <c r="W782" s="60" t="str">
        <f>_xlfn.LET(_xlpm.TextCell,TEXT(G782,"###"),IF(_xlpm.TextCell&lt;&gt;"",IF(StyleSpaceSplit,IFERROR(IF(FIND(" ",_xlpm.TextCell)&gt;=1,MID(_xlpm.TextCell,1,FIND(" ",_xlpm.TextCell)-1),_xlpm.TextCell),_xlpm.TextCell),_xlpm.TextCell),""))</f>
        <v>CONQUEST S1817</v>
      </c>
      <c r="X782" s="60" t="str">
        <f>IF(A782&lt;&gt;"",IFERROR(IF(FIND(" ",G782)&gt;=1,MID(G782,FIND(" ",G782)+1,LEN(G782)),""),""),"")</f>
        <v>S1817</v>
      </c>
      <c r="AC782" s="51">
        <f>IFERROR(VALUE(MID($C782,1,2)),0)</f>
        <v>80</v>
      </c>
      <c r="AD782" s="44">
        <f>IFERROR(VALUE(MID($C782,4,3)),0)</f>
        <v>603</v>
      </c>
      <c r="AE782" s="51">
        <f>VALUE(RIGHT("00"&amp;AC782,2)&amp;RIGHT("000"&amp;AD782,3))</f>
        <v>80603</v>
      </c>
    </row>
    <row r="783" spans="1:31">
      <c r="A783" s="60" t="str">
        <f>IF(G783&amp;Q783&lt;&gt;"",W783&amp;Q783,"")</f>
        <v>CONQUEST S1817girafe</v>
      </c>
      <c r="B783" s="60" t="str">
        <f>IF(C783&lt;&gt;"",LEFT(C783,9),"")</f>
        <v>80-603-02</v>
      </c>
      <c r="C783" s="73" t="s">
        <v>2127</v>
      </c>
      <c r="D783" s="73" t="s">
        <v>2125</v>
      </c>
      <c r="E783" s="73" t="s">
        <v>904</v>
      </c>
      <c r="F783" s="74">
        <v>57</v>
      </c>
      <c r="G783" s="73" t="s">
        <v>2121</v>
      </c>
      <c r="H783" s="73" t="s">
        <v>76</v>
      </c>
      <c r="I783" s="73" t="s">
        <v>936</v>
      </c>
      <c r="J783" s="73" t="s">
        <v>348</v>
      </c>
      <c r="K783" s="73" t="s">
        <v>387</v>
      </c>
      <c r="L783" s="73" t="s">
        <v>383</v>
      </c>
      <c r="M783" s="73" t="s">
        <v>384</v>
      </c>
      <c r="N783" s="73" t="s">
        <v>35</v>
      </c>
      <c r="O783" s="73" t="s">
        <v>386</v>
      </c>
      <c r="P783" s="73" t="s">
        <v>907</v>
      </c>
      <c r="Q783" s="73" t="s">
        <v>2126</v>
      </c>
      <c r="R783" s="73" t="s">
        <v>63</v>
      </c>
      <c r="V783" s="60" t="str">
        <f>W783&amp;H783</f>
        <v>CONQUEST S1817бежевый / жираф</v>
      </c>
      <c r="W783" s="60" t="str">
        <f>_xlfn.LET(_xlpm.TextCell,TEXT(G783,"###"),IF(_xlpm.TextCell&lt;&gt;"",IF(StyleSpaceSplit,IFERROR(IF(FIND(" ",_xlpm.TextCell)&gt;=1,MID(_xlpm.TextCell,1,FIND(" ",_xlpm.TextCell)-1),_xlpm.TextCell),_xlpm.TextCell),_xlpm.TextCell),""))</f>
        <v>CONQUEST S1817</v>
      </c>
      <c r="X783" s="60" t="str">
        <f>IF(A783&lt;&gt;"",IFERROR(IF(FIND(" ",G783)&gt;=1,MID(G783,FIND(" ",G783)+1,LEN(G783)),""),""),"")</f>
        <v>S1817</v>
      </c>
      <c r="AC783" s="51">
        <f>IFERROR(VALUE(MID($C783,1,2)),0)</f>
        <v>80</v>
      </c>
      <c r="AD783" s="44">
        <f>IFERROR(VALUE(MID($C783,4,3)),0)</f>
        <v>603</v>
      </c>
      <c r="AE783" s="51">
        <f>VALUE(RIGHT("00"&amp;AC783,2)&amp;RIGHT("000"&amp;AD783,3))</f>
        <v>80603</v>
      </c>
    </row>
    <row r="784" spans="1:31">
      <c r="A784" s="60" t="str">
        <f>IF(G784&amp;Q784&lt;&gt;"",W784&amp;Q784,"")</f>
        <v>CONQUEST S1817hippie</v>
      </c>
      <c r="B784" s="60" t="str">
        <f>IF(C784&lt;&gt;"",LEFT(C784,9),"")</f>
        <v>80-603-03</v>
      </c>
      <c r="C784" s="73" t="s">
        <v>2128</v>
      </c>
      <c r="D784" s="73" t="s">
        <v>2129</v>
      </c>
      <c r="E784" s="73" t="s">
        <v>956</v>
      </c>
      <c r="F784" s="74">
        <v>55</v>
      </c>
      <c r="G784" s="73" t="s">
        <v>2121</v>
      </c>
      <c r="H784" s="73" t="s">
        <v>100</v>
      </c>
      <c r="I784" s="73" t="s">
        <v>936</v>
      </c>
      <c r="J784" s="73" t="s">
        <v>348</v>
      </c>
      <c r="K784" s="73" t="s">
        <v>387</v>
      </c>
      <c r="L784" s="73" t="s">
        <v>383</v>
      </c>
      <c r="M784" s="73" t="s">
        <v>384</v>
      </c>
      <c r="N784" s="73" t="s">
        <v>35</v>
      </c>
      <c r="O784" s="73" t="s">
        <v>386</v>
      </c>
      <c r="P784" s="73" t="s">
        <v>907</v>
      </c>
      <c r="Q784" s="73" t="s">
        <v>2130</v>
      </c>
      <c r="R784" s="73" t="s">
        <v>63</v>
      </c>
      <c r="V784" s="60" t="str">
        <f>W784&amp;H784</f>
        <v>CONQUEST S1817бежевый / хиппи</v>
      </c>
      <c r="W784" s="60" t="str">
        <f>_xlfn.LET(_xlpm.TextCell,TEXT(G784,"###"),IF(_xlpm.TextCell&lt;&gt;"",IF(StyleSpaceSplit,IFERROR(IF(FIND(" ",_xlpm.TextCell)&gt;=1,MID(_xlpm.TextCell,1,FIND(" ",_xlpm.TextCell)-1),_xlpm.TextCell),_xlpm.TextCell),_xlpm.TextCell),""))</f>
        <v>CONQUEST S1817</v>
      </c>
      <c r="X784" s="60" t="str">
        <f>IF(A784&lt;&gt;"",IFERROR(IF(FIND(" ",G784)&gt;=1,MID(G784,FIND(" ",G784)+1,LEN(G784)),""),""),"")</f>
        <v>S1817</v>
      </c>
      <c r="AC784" s="51">
        <f>IFERROR(VALUE(MID($C784,1,2)),0)</f>
        <v>80</v>
      </c>
      <c r="AD784" s="44">
        <f>IFERROR(VALUE(MID($C784,4,3)),0)</f>
        <v>603</v>
      </c>
      <c r="AE784" s="51">
        <f>VALUE(RIGHT("00"&amp;AC784,2)&amp;RIGHT("000"&amp;AD784,3))</f>
        <v>80603</v>
      </c>
    </row>
    <row r="785" spans="1:31">
      <c r="A785" s="60" t="str">
        <f>IF(G785&amp;Q785&lt;&gt;"",W785&amp;Q785,"")</f>
        <v>CONQUEST S1817hippie</v>
      </c>
      <c r="B785" s="60" t="str">
        <f>IF(C785&lt;&gt;"",LEFT(C785,9),"")</f>
        <v>80-603-03</v>
      </c>
      <c r="C785" s="73" t="s">
        <v>2131</v>
      </c>
      <c r="D785" s="73" t="s">
        <v>2129</v>
      </c>
      <c r="E785" s="73" t="s">
        <v>904</v>
      </c>
      <c r="F785" s="74">
        <v>57</v>
      </c>
      <c r="G785" s="73" t="s">
        <v>2121</v>
      </c>
      <c r="H785" s="73" t="s">
        <v>100</v>
      </c>
      <c r="I785" s="73" t="s">
        <v>936</v>
      </c>
      <c r="J785" s="73" t="s">
        <v>348</v>
      </c>
      <c r="K785" s="73" t="s">
        <v>387</v>
      </c>
      <c r="L785" s="73" t="s">
        <v>383</v>
      </c>
      <c r="M785" s="73" t="s">
        <v>384</v>
      </c>
      <c r="N785" s="73" t="s">
        <v>35</v>
      </c>
      <c r="O785" s="73" t="s">
        <v>386</v>
      </c>
      <c r="P785" s="73" t="s">
        <v>907</v>
      </c>
      <c r="Q785" s="73" t="s">
        <v>2130</v>
      </c>
      <c r="R785" s="73" t="s">
        <v>63</v>
      </c>
      <c r="V785" s="60" t="str">
        <f>W785&amp;H785</f>
        <v>CONQUEST S1817бежевый / хиппи</v>
      </c>
      <c r="W785" s="60" t="str">
        <f>_xlfn.LET(_xlpm.TextCell,TEXT(G785,"###"),IF(_xlpm.TextCell&lt;&gt;"",IF(StyleSpaceSplit,IFERROR(IF(FIND(" ",_xlpm.TextCell)&gt;=1,MID(_xlpm.TextCell,1,FIND(" ",_xlpm.TextCell)-1),_xlpm.TextCell),_xlpm.TextCell),_xlpm.TextCell),""))</f>
        <v>CONQUEST S1817</v>
      </c>
      <c r="X785" s="60" t="str">
        <f>IF(A785&lt;&gt;"",IFERROR(IF(FIND(" ",G785)&gt;=1,MID(G785,FIND(" ",G785)+1,LEN(G785)),""),""),"")</f>
        <v>S1817</v>
      </c>
      <c r="AC785" s="51">
        <f>IFERROR(VALUE(MID($C785,1,2)),0)</f>
        <v>80</v>
      </c>
      <c r="AD785" s="44">
        <f>IFERROR(VALUE(MID($C785,4,3)),0)</f>
        <v>603</v>
      </c>
      <c r="AE785" s="51">
        <f>VALUE(RIGHT("00"&amp;AC785,2)&amp;RIGHT("000"&amp;AD785,3))</f>
        <v>80603</v>
      </c>
    </row>
    <row r="786" spans="1:31">
      <c r="A786" s="60" t="str">
        <f>IF(G786&amp;Q786&lt;&gt;"",W786&amp;Q786,"")</f>
        <v>CONQUEST S1821pink</v>
      </c>
      <c r="B786" s="60" t="str">
        <f>IF(C786&lt;&gt;"",LEFT(C786,9),"")</f>
        <v>80-450-34</v>
      </c>
      <c r="C786" s="73" t="s">
        <v>2812</v>
      </c>
      <c r="D786" s="73" t="s">
        <v>2813</v>
      </c>
      <c r="E786" s="73" t="s">
        <v>2814</v>
      </c>
      <c r="F786" s="74">
        <v>53</v>
      </c>
      <c r="G786" s="73" t="s">
        <v>2815</v>
      </c>
      <c r="H786" s="73" t="s">
        <v>68</v>
      </c>
      <c r="I786" s="73" t="s">
        <v>906</v>
      </c>
      <c r="J786" s="73" t="s">
        <v>350</v>
      </c>
      <c r="K786" s="73" t="s">
        <v>391</v>
      </c>
      <c r="L786" s="73" t="s">
        <v>383</v>
      </c>
      <c r="M786" s="73" t="s">
        <v>384</v>
      </c>
      <c r="N786" s="73" t="s">
        <v>43</v>
      </c>
      <c r="O786" s="73" t="s">
        <v>386</v>
      </c>
      <c r="P786" s="73" t="s">
        <v>907</v>
      </c>
      <c r="Q786" s="73" t="s">
        <v>1119</v>
      </c>
      <c r="R786" s="73" t="s">
        <v>68</v>
      </c>
      <c r="V786" s="60" t="str">
        <f>W786&amp;H786</f>
        <v>CONQUEST S1821розовый</v>
      </c>
      <c r="W786" s="60" t="str">
        <f>_xlfn.LET(_xlpm.TextCell,TEXT(G786,"###"),IF(_xlpm.TextCell&lt;&gt;"",IF(StyleSpaceSplit,IFERROR(IF(FIND(" ",_xlpm.TextCell)&gt;=1,MID(_xlpm.TextCell,1,FIND(" ",_xlpm.TextCell)-1),_xlpm.TextCell),_xlpm.TextCell),_xlpm.TextCell),""))</f>
        <v>CONQUEST S1821</v>
      </c>
      <c r="X786" s="60" t="str">
        <f>IF(A786&lt;&gt;"",IFERROR(IF(FIND(" ",G786)&gt;=1,MID(G786,FIND(" ",G786)+1,LEN(G786)),""),""),"")</f>
        <v>S1821</v>
      </c>
      <c r="AC786" s="51">
        <f>IFERROR(VALUE(MID($C786,1,2)),0)</f>
        <v>80</v>
      </c>
      <c r="AD786" s="44">
        <f>IFERROR(VALUE(MID($C786,4,3)),0)</f>
        <v>450</v>
      </c>
      <c r="AE786" s="51">
        <f>VALUE(RIGHT("00"&amp;AC786,2)&amp;RIGHT("000"&amp;AD786,3))</f>
        <v>80450</v>
      </c>
    </row>
    <row r="787" spans="1:31">
      <c r="A787" s="60" t="str">
        <f>IF(G787&amp;Q787&lt;&gt;"",W787&amp;Q787,"")</f>
        <v>CORAILburgundy</v>
      </c>
      <c r="B787" s="60" t="str">
        <f>IF(C787&lt;&gt;"",LEFT(C787,9),"")</f>
        <v>80-954-12</v>
      </c>
      <c r="C787" s="73" t="s">
        <v>5466</v>
      </c>
      <c r="D787" s="73" t="s">
        <v>5467</v>
      </c>
      <c r="E787" s="73" t="s">
        <v>910</v>
      </c>
      <c r="F787" s="74">
        <v>59</v>
      </c>
      <c r="G787" s="73" t="s">
        <v>5468</v>
      </c>
      <c r="H787" s="73" t="s">
        <v>121</v>
      </c>
      <c r="I787" s="73" t="s">
        <v>906</v>
      </c>
      <c r="J787" s="73" t="s">
        <v>324</v>
      </c>
      <c r="K787" s="73" t="s">
        <v>382</v>
      </c>
      <c r="L787" s="73" t="s">
        <v>383</v>
      </c>
      <c r="M787" s="73" t="s">
        <v>384</v>
      </c>
      <c r="N787" s="73" t="s">
        <v>43</v>
      </c>
      <c r="O787" s="73" t="s">
        <v>386</v>
      </c>
      <c r="P787" s="73" t="s">
        <v>907</v>
      </c>
      <c r="Q787" s="73" t="s">
        <v>1546</v>
      </c>
      <c r="R787" s="73" t="s">
        <v>121</v>
      </c>
      <c r="V787" s="60" t="str">
        <f>W787&amp;H787</f>
        <v>CORAILбордовый</v>
      </c>
      <c r="W787" s="60" t="str">
        <f>_xlfn.LET(_xlpm.TextCell,TEXT(G787,"###"),IF(_xlpm.TextCell&lt;&gt;"",IF(StyleSpaceSplit,IFERROR(IF(FIND(" ",_xlpm.TextCell)&gt;=1,MID(_xlpm.TextCell,1,FIND(" ",_xlpm.TextCell)-1),_xlpm.TextCell),_xlpm.TextCell),_xlpm.TextCell),""))</f>
        <v>CORAIL</v>
      </c>
      <c r="X787" s="60" t="str">
        <f>IF(A787&lt;&gt;"",IFERROR(IF(FIND(" ",G787)&gt;=1,MID(G787,FIND(" ",G787)+1,LEN(G787)),""),""),"")</f>
        <v/>
      </c>
      <c r="AC787" s="51">
        <f>IFERROR(VALUE(MID($C787,1,2)),0)</f>
        <v>80</v>
      </c>
      <c r="AD787" s="44">
        <f>IFERROR(VALUE(MID($C787,4,3)),0)</f>
        <v>954</v>
      </c>
      <c r="AE787" s="51">
        <f>VALUE(RIGHT("00"&amp;AC787,2)&amp;RIGHT("000"&amp;AD787,3))</f>
        <v>80954</v>
      </c>
    </row>
    <row r="788" spans="1:31">
      <c r="A788" s="60" t="str">
        <f>IF(G788&amp;Q788&lt;&gt;"",W788&amp;Q788,"")</f>
        <v>CUBAN S1801blue</v>
      </c>
      <c r="B788" s="60" t="str">
        <f>IF(C788&lt;&gt;"",LEFT(C788,9),"")</f>
        <v>80-395-19</v>
      </c>
      <c r="C788" s="73" t="s">
        <v>2568</v>
      </c>
      <c r="D788" s="73" t="s">
        <v>2569</v>
      </c>
      <c r="E788" s="73" t="s">
        <v>904</v>
      </c>
      <c r="F788" s="74">
        <v>57</v>
      </c>
      <c r="G788" s="73" t="s">
        <v>2570</v>
      </c>
      <c r="H788" s="73" t="s">
        <v>91</v>
      </c>
      <c r="I788" s="73" t="s">
        <v>2571</v>
      </c>
      <c r="J788" s="73" t="s">
        <v>350</v>
      </c>
      <c r="K788" s="73" t="s">
        <v>382</v>
      </c>
      <c r="L788" s="73" t="s">
        <v>383</v>
      </c>
      <c r="M788" s="73" t="s">
        <v>384</v>
      </c>
      <c r="N788" s="73" t="s">
        <v>43</v>
      </c>
      <c r="O788" s="73" t="s">
        <v>386</v>
      </c>
      <c r="P788" s="73" t="s">
        <v>907</v>
      </c>
      <c r="Q788" s="73" t="s">
        <v>932</v>
      </c>
      <c r="R788" s="73" t="s">
        <v>91</v>
      </c>
      <c r="V788" s="60" t="str">
        <f>W788&amp;H788</f>
        <v>CUBAN S1801голубой</v>
      </c>
      <c r="W788" s="60" t="str">
        <f>_xlfn.LET(_xlpm.TextCell,TEXT(G788,"###"),IF(_xlpm.TextCell&lt;&gt;"",IF(StyleSpaceSplit,IFERROR(IF(FIND(" ",_xlpm.TextCell)&gt;=1,MID(_xlpm.TextCell,1,FIND(" ",_xlpm.TextCell)-1),_xlpm.TextCell),_xlpm.TextCell),_xlpm.TextCell),""))</f>
        <v>CUBAN S1801</v>
      </c>
      <c r="X788" s="60" t="str">
        <f>IF(A788&lt;&gt;"",IFERROR(IF(FIND(" ",G788)&gt;=1,MID(G788,FIND(" ",G788)+1,LEN(G788)),""),""),"")</f>
        <v>S1801</v>
      </c>
      <c r="AC788" s="51">
        <f>IFERROR(VALUE(MID($C788,1,2)),0)</f>
        <v>80</v>
      </c>
      <c r="AD788" s="44">
        <f>IFERROR(VALUE(MID($C788,4,3)),0)</f>
        <v>395</v>
      </c>
      <c r="AE788" s="51">
        <f>VALUE(RIGHT("00"&amp;AC788,2)&amp;RIGHT("000"&amp;AD788,3))</f>
        <v>80395</v>
      </c>
    </row>
    <row r="789" spans="1:31">
      <c r="A789" s="60" t="str">
        <f>IF(G789&amp;Q789&lt;&gt;"",W789&amp;Q789,"")</f>
        <v>CUBAN S1803black</v>
      </c>
      <c r="B789" s="60" t="str">
        <f>IF(C789&lt;&gt;"",LEFT(C789,9),"")</f>
        <v>80-386-09</v>
      </c>
      <c r="C789" s="73" t="s">
        <v>2538</v>
      </c>
      <c r="D789" s="73" t="s">
        <v>2539</v>
      </c>
      <c r="E789" s="73" t="s">
        <v>931</v>
      </c>
      <c r="F789" s="74">
        <v>0</v>
      </c>
      <c r="G789" s="73" t="s">
        <v>2540</v>
      </c>
      <c r="H789" s="73" t="s">
        <v>53</v>
      </c>
      <c r="I789" s="73" t="s">
        <v>906</v>
      </c>
      <c r="J789" s="73" t="s">
        <v>350</v>
      </c>
      <c r="K789" s="73" t="s">
        <v>382</v>
      </c>
      <c r="L789" s="73" t="s">
        <v>383</v>
      </c>
      <c r="M789" s="73" t="s">
        <v>384</v>
      </c>
      <c r="N789" s="73" t="s">
        <v>43</v>
      </c>
      <c r="O789" s="73" t="s">
        <v>386</v>
      </c>
      <c r="P789" s="73" t="s">
        <v>907</v>
      </c>
      <c r="Q789" s="73" t="s">
        <v>928</v>
      </c>
      <c r="R789" s="73" t="s">
        <v>53</v>
      </c>
      <c r="V789" s="60" t="str">
        <f>W789&amp;H789</f>
        <v>CUBAN S1803черный</v>
      </c>
      <c r="W789" s="60" t="str">
        <f>_xlfn.LET(_xlpm.TextCell,TEXT(G789,"###"),IF(_xlpm.TextCell&lt;&gt;"",IF(StyleSpaceSplit,IFERROR(IF(FIND(" ",_xlpm.TextCell)&gt;=1,MID(_xlpm.TextCell,1,FIND(" ",_xlpm.TextCell)-1),_xlpm.TextCell),_xlpm.TextCell),_xlpm.TextCell),""))</f>
        <v>CUBAN S1803</v>
      </c>
      <c r="X789" s="60" t="str">
        <f>IF(A789&lt;&gt;"",IFERROR(IF(FIND(" ",G789)&gt;=1,MID(G789,FIND(" ",G789)+1,LEN(G789)),""),""),"")</f>
        <v>S1803</v>
      </c>
      <c r="AC789" s="51">
        <f>IFERROR(VALUE(MID($C789,1,2)),0)</f>
        <v>80</v>
      </c>
      <c r="AD789" s="44">
        <f>IFERROR(VALUE(MID($C789,4,3)),0)</f>
        <v>386</v>
      </c>
      <c r="AE789" s="51">
        <f>VALUE(RIGHT("00"&amp;AC789,2)&amp;RIGHT("000"&amp;AD789,3))</f>
        <v>80386</v>
      </c>
    </row>
    <row r="790" spans="1:31">
      <c r="A790" s="60" t="str">
        <f>IF(G790&amp;Q790&lt;&gt;"",W790&amp;Q790,"")</f>
        <v>DALKEYblue</v>
      </c>
      <c r="B790" s="60" t="str">
        <f>IF(C790&lt;&gt;"",LEFT(C790,9),"")</f>
        <v>80-811-06</v>
      </c>
      <c r="C790" s="73" t="s">
        <v>4837</v>
      </c>
      <c r="D790" s="73" t="s">
        <v>4838</v>
      </c>
      <c r="E790" s="73" t="s">
        <v>920</v>
      </c>
      <c r="F790" s="74">
        <v>58</v>
      </c>
      <c r="G790" s="73" t="s">
        <v>4839</v>
      </c>
      <c r="H790" s="73" t="s">
        <v>256</v>
      </c>
      <c r="I790" s="73" t="s">
        <v>4840</v>
      </c>
      <c r="J790" s="73" t="s">
        <v>348</v>
      </c>
      <c r="K790" s="73" t="s">
        <v>382</v>
      </c>
      <c r="L790" s="73" t="s">
        <v>383</v>
      </c>
      <c r="M790" s="73" t="s">
        <v>388</v>
      </c>
      <c r="N790" s="73" t="s">
        <v>44</v>
      </c>
      <c r="O790" s="73" t="s">
        <v>385</v>
      </c>
      <c r="P790" s="73" t="s">
        <v>907</v>
      </c>
      <c r="Q790" s="73" t="s">
        <v>932</v>
      </c>
      <c r="R790" s="73" t="s">
        <v>71</v>
      </c>
      <c r="V790" s="60" t="str">
        <f>W790&amp;H790</f>
        <v>DALKEYсиний / серый</v>
      </c>
      <c r="W790" s="60" t="str">
        <f>_xlfn.LET(_xlpm.TextCell,TEXT(G790,"###"),IF(_xlpm.TextCell&lt;&gt;"",IF(StyleSpaceSplit,IFERROR(IF(FIND(" ",_xlpm.TextCell)&gt;=1,MID(_xlpm.TextCell,1,FIND(" ",_xlpm.TextCell)-1),_xlpm.TextCell),_xlpm.TextCell),_xlpm.TextCell),""))</f>
        <v>DALKEY</v>
      </c>
      <c r="X790" s="60" t="str">
        <f>IF(A790&lt;&gt;"",IFERROR(IF(FIND(" ",G790)&gt;=1,MID(G790,FIND(" ",G790)+1,LEN(G790)),""),""),"")</f>
        <v/>
      </c>
      <c r="AC790" s="51">
        <f>IFERROR(VALUE(MID($C790,1,2)),0)</f>
        <v>80</v>
      </c>
      <c r="AD790" s="44">
        <f>IFERROR(VALUE(MID($C790,4,3)),0)</f>
        <v>811</v>
      </c>
      <c r="AE790" s="51">
        <f>VALUE(RIGHT("00"&amp;AC790,2)&amp;RIGHT("000"&amp;AD790,3))</f>
        <v>80811</v>
      </c>
    </row>
    <row r="791" spans="1:31">
      <c r="A791" s="60" t="str">
        <f>IF(G791&amp;Q791&lt;&gt;"",W791&amp;Q791,"")</f>
        <v>DAMONgrey</v>
      </c>
      <c r="B791" s="60" t="str">
        <f>IF(C791&lt;&gt;"",LEFT(C791,9),"")</f>
        <v>80-012-08</v>
      </c>
      <c r="C791" s="73" t="s">
        <v>7682</v>
      </c>
      <c r="D791" s="73" t="s">
        <v>7683</v>
      </c>
      <c r="E791" s="73" t="s">
        <v>904</v>
      </c>
      <c r="F791" s="74">
        <v>57</v>
      </c>
      <c r="G791" s="73" t="s">
        <v>7684</v>
      </c>
      <c r="H791" s="73" t="s">
        <v>83</v>
      </c>
      <c r="I791" s="73" t="s">
        <v>7685</v>
      </c>
      <c r="J791" s="73" t="s">
        <v>320</v>
      </c>
      <c r="K791" s="73" t="s">
        <v>382</v>
      </c>
      <c r="L791" s="73" t="s">
        <v>383</v>
      </c>
      <c r="M791" s="73" t="s">
        <v>388</v>
      </c>
      <c r="N791" s="73" t="s">
        <v>44</v>
      </c>
      <c r="O791" s="73" t="s">
        <v>385</v>
      </c>
      <c r="P791" s="73" t="s">
        <v>907</v>
      </c>
      <c r="Q791" s="73" t="s">
        <v>917</v>
      </c>
      <c r="R791" s="73" t="s">
        <v>83</v>
      </c>
      <c r="V791" s="60" t="str">
        <f>W791&amp;H791</f>
        <v>DAMONсерый</v>
      </c>
      <c r="W791" s="60" t="str">
        <f>_xlfn.LET(_xlpm.TextCell,TEXT(G791,"###"),IF(_xlpm.TextCell&lt;&gt;"",IF(StyleSpaceSplit,IFERROR(IF(FIND(" ",_xlpm.TextCell)&gt;=1,MID(_xlpm.TextCell,1,FIND(" ",_xlpm.TextCell)-1),_xlpm.TextCell),_xlpm.TextCell),_xlpm.TextCell),""))</f>
        <v>DAMON</v>
      </c>
      <c r="X791" s="60" t="str">
        <f>IF(A791&lt;&gt;"",IFERROR(IF(FIND(" ",G791)&gt;=1,MID(G791,FIND(" ",G791)+1,LEN(G791)),""),""),"")</f>
        <v/>
      </c>
      <c r="AC791" s="51">
        <f>IFERROR(VALUE(MID($C791,1,2)),0)</f>
        <v>80</v>
      </c>
      <c r="AD791" s="44">
        <f>IFERROR(VALUE(MID($C791,4,3)),0)</f>
        <v>12</v>
      </c>
      <c r="AE791" s="51">
        <f>VALUE(RIGHT("00"&amp;AC791,2)&amp;RIGHT("000"&amp;AD791,3))</f>
        <v>80012</v>
      </c>
    </row>
    <row r="792" spans="1:31">
      <c r="A792" s="60" t="str">
        <f>IF(G792&amp;Q792&lt;&gt;"",W792&amp;Q792,"")</f>
        <v>DANIELStaupe</v>
      </c>
      <c r="B792" s="60" t="str">
        <f>IF(C792&lt;&gt;"",LEFT(C792,9),"")</f>
        <v>80-005-35</v>
      </c>
      <c r="C792" s="73" t="s">
        <v>7201</v>
      </c>
      <c r="D792" s="73" t="s">
        <v>7202</v>
      </c>
      <c r="E792" s="73" t="s">
        <v>920</v>
      </c>
      <c r="F792" s="74">
        <v>58</v>
      </c>
      <c r="G792" s="73" t="s">
        <v>7203</v>
      </c>
      <c r="H792" s="73" t="s">
        <v>209</v>
      </c>
      <c r="I792" s="73" t="s">
        <v>7204</v>
      </c>
      <c r="J792" s="73" t="s">
        <v>320</v>
      </c>
      <c r="K792" s="73" t="s">
        <v>382</v>
      </c>
      <c r="L792" s="73" t="s">
        <v>383</v>
      </c>
      <c r="M792" s="73" t="s">
        <v>388</v>
      </c>
      <c r="N792" s="73" t="s">
        <v>44</v>
      </c>
      <c r="O792" s="73" t="s">
        <v>385</v>
      </c>
      <c r="P792" s="73" t="s">
        <v>907</v>
      </c>
      <c r="Q792" s="73" t="s">
        <v>1291</v>
      </c>
      <c r="R792" s="73" t="s">
        <v>209</v>
      </c>
      <c r="V792" s="60" t="str">
        <f>W792&amp;H792</f>
        <v>DANIELSразноцветный</v>
      </c>
      <c r="W792" s="60" t="str">
        <f>_xlfn.LET(_xlpm.TextCell,TEXT(G792,"###"),IF(_xlpm.TextCell&lt;&gt;"",IF(StyleSpaceSplit,IFERROR(IF(FIND(" ",_xlpm.TextCell)&gt;=1,MID(_xlpm.TextCell,1,FIND(" ",_xlpm.TextCell)-1),_xlpm.TextCell),_xlpm.TextCell),_xlpm.TextCell),""))</f>
        <v>DANIELS</v>
      </c>
      <c r="X792" s="60" t="str">
        <f>IF(A792&lt;&gt;"",IFERROR(IF(FIND(" ",G792)&gt;=1,MID(G792,FIND(" ",G792)+1,LEN(G792)),""),""),"")</f>
        <v/>
      </c>
      <c r="AC792" s="51">
        <f>IFERROR(VALUE(MID($C792,1,2)),0)</f>
        <v>80</v>
      </c>
      <c r="AD792" s="44">
        <f>IFERROR(VALUE(MID($C792,4,3)),0)</f>
        <v>5</v>
      </c>
      <c r="AE792" s="51">
        <f>VALUE(RIGHT("00"&amp;AC792,2)&amp;RIGHT("000"&amp;AD792,3))</f>
        <v>80005</v>
      </c>
    </row>
    <row r="793" spans="1:31">
      <c r="A793" s="60" t="str">
        <f>IF(G793&amp;Q793&lt;&gt;"",W793&amp;Q793,"")</f>
        <v>DARWINbrown</v>
      </c>
      <c r="B793" s="60" t="str">
        <f>IF(C793&lt;&gt;"",LEFT(C793,9),"")</f>
        <v>80-996-27</v>
      </c>
      <c r="C793" s="73" t="s">
        <v>5728</v>
      </c>
      <c r="D793" s="73" t="s">
        <v>5729</v>
      </c>
      <c r="E793" s="73" t="s">
        <v>904</v>
      </c>
      <c r="F793" s="74">
        <v>57</v>
      </c>
      <c r="G793" s="73" t="s">
        <v>5723</v>
      </c>
      <c r="H793" s="73" t="s">
        <v>168</v>
      </c>
      <c r="I793" s="73" t="s">
        <v>1265</v>
      </c>
      <c r="J793" s="73" t="s">
        <v>320</v>
      </c>
      <c r="K793" s="73" t="s">
        <v>382</v>
      </c>
      <c r="L793" s="73" t="s">
        <v>383</v>
      </c>
      <c r="M793" s="73" t="s">
        <v>388</v>
      </c>
      <c r="N793" s="73" t="s">
        <v>44</v>
      </c>
      <c r="O793" s="73" t="s">
        <v>385</v>
      </c>
      <c r="P793" s="73" t="s">
        <v>907</v>
      </c>
      <c r="Q793" s="73" t="s">
        <v>1033</v>
      </c>
      <c r="R793" s="73" t="s">
        <v>86</v>
      </c>
      <c r="V793" s="60" t="str">
        <f>W793&amp;H793</f>
        <v>DARWINкоричневый / зеленый</v>
      </c>
      <c r="W793" s="60" t="str">
        <f>_xlfn.LET(_xlpm.TextCell,TEXT(G793,"###"),IF(_xlpm.TextCell&lt;&gt;"",IF(StyleSpaceSplit,IFERROR(IF(FIND(" ",_xlpm.TextCell)&gt;=1,MID(_xlpm.TextCell,1,FIND(" ",_xlpm.TextCell)-1),_xlpm.TextCell),_xlpm.TextCell),_xlpm.TextCell),""))</f>
        <v>DARWIN</v>
      </c>
      <c r="X793" s="60" t="str">
        <f>IF(A793&lt;&gt;"",IFERROR(IF(FIND(" ",G793)&gt;=1,MID(G793,FIND(" ",G793)+1,LEN(G793)),""),""),"")</f>
        <v/>
      </c>
      <c r="AC793" s="51">
        <f>IFERROR(VALUE(MID($C793,1,2)),0)</f>
        <v>80</v>
      </c>
      <c r="AD793" s="44">
        <f>IFERROR(VALUE(MID($C793,4,3)),0)</f>
        <v>996</v>
      </c>
      <c r="AE793" s="51">
        <f>VALUE(RIGHT("00"&amp;AC793,2)&amp;RIGHT("000"&amp;AD793,3))</f>
        <v>80996</v>
      </c>
    </row>
    <row r="794" spans="1:31">
      <c r="A794" s="60" t="str">
        <f>IF(G794&amp;Q794&lt;&gt;"",W794&amp;Q794,"")</f>
        <v>DARWINbrown</v>
      </c>
      <c r="B794" s="60" t="str">
        <f>IF(C794&lt;&gt;"",LEFT(C794,9),"")</f>
        <v>80-996-27</v>
      </c>
      <c r="C794" s="73" t="s">
        <v>5730</v>
      </c>
      <c r="D794" s="73" t="s">
        <v>5729</v>
      </c>
      <c r="E794" s="73" t="s">
        <v>920</v>
      </c>
      <c r="F794" s="74">
        <v>58</v>
      </c>
      <c r="G794" s="73" t="s">
        <v>5723</v>
      </c>
      <c r="H794" s="73" t="s">
        <v>168</v>
      </c>
      <c r="I794" s="73" t="s">
        <v>1265</v>
      </c>
      <c r="J794" s="73" t="s">
        <v>320</v>
      </c>
      <c r="K794" s="73" t="s">
        <v>382</v>
      </c>
      <c r="L794" s="73" t="s">
        <v>383</v>
      </c>
      <c r="M794" s="73" t="s">
        <v>388</v>
      </c>
      <c r="N794" s="73" t="s">
        <v>44</v>
      </c>
      <c r="O794" s="73" t="s">
        <v>385</v>
      </c>
      <c r="P794" s="73" t="s">
        <v>907</v>
      </c>
      <c r="Q794" s="73" t="s">
        <v>1033</v>
      </c>
      <c r="R794" s="73" t="s">
        <v>86</v>
      </c>
      <c r="V794" s="60" t="str">
        <f>W794&amp;H794</f>
        <v>DARWINкоричневый / зеленый</v>
      </c>
      <c r="W794" s="60" t="str">
        <f>_xlfn.LET(_xlpm.TextCell,TEXT(G794,"###"),IF(_xlpm.TextCell&lt;&gt;"",IF(StyleSpaceSplit,IFERROR(IF(FIND(" ",_xlpm.TextCell)&gt;=1,MID(_xlpm.TextCell,1,FIND(" ",_xlpm.TextCell)-1),_xlpm.TextCell),_xlpm.TextCell),_xlpm.TextCell),""))</f>
        <v>DARWIN</v>
      </c>
      <c r="X794" s="60" t="str">
        <f>IF(A794&lt;&gt;"",IFERROR(IF(FIND(" ",G794)&gt;=1,MID(G794,FIND(" ",G794)+1,LEN(G794)),""),""),"")</f>
        <v/>
      </c>
      <c r="AC794" s="51">
        <f>IFERROR(VALUE(MID($C794,1,2)),0)</f>
        <v>80</v>
      </c>
      <c r="AD794" s="44">
        <f>IFERROR(VALUE(MID($C794,4,3)),0)</f>
        <v>996</v>
      </c>
      <c r="AE794" s="51">
        <f>VALUE(RIGHT("00"&amp;AC794,2)&amp;RIGHT("000"&amp;AD794,3))</f>
        <v>80996</v>
      </c>
    </row>
    <row r="795" spans="1:31">
      <c r="A795" s="60" t="str">
        <f>IF(G795&amp;Q795&lt;&gt;"",W795&amp;Q795,"")</f>
        <v>DARWINbrown</v>
      </c>
      <c r="B795" s="60" t="str">
        <f>IF(C795&lt;&gt;"",LEFT(C795,9),"")</f>
        <v>80-996-27</v>
      </c>
      <c r="C795" s="73" t="s">
        <v>5731</v>
      </c>
      <c r="D795" s="73" t="s">
        <v>5729</v>
      </c>
      <c r="E795" s="73" t="s">
        <v>910</v>
      </c>
      <c r="F795" s="74">
        <v>59</v>
      </c>
      <c r="G795" s="73" t="s">
        <v>5723</v>
      </c>
      <c r="H795" s="73" t="s">
        <v>168</v>
      </c>
      <c r="I795" s="73" t="s">
        <v>1265</v>
      </c>
      <c r="J795" s="73" t="s">
        <v>320</v>
      </c>
      <c r="K795" s="73" t="s">
        <v>382</v>
      </c>
      <c r="L795" s="73" t="s">
        <v>383</v>
      </c>
      <c r="M795" s="73" t="s">
        <v>388</v>
      </c>
      <c r="N795" s="73" t="s">
        <v>44</v>
      </c>
      <c r="O795" s="73" t="s">
        <v>385</v>
      </c>
      <c r="P795" s="73" t="s">
        <v>907</v>
      </c>
      <c r="Q795" s="73" t="s">
        <v>1033</v>
      </c>
      <c r="R795" s="73" t="s">
        <v>86</v>
      </c>
      <c r="V795" s="60" t="str">
        <f>W795&amp;H795</f>
        <v>DARWINкоричневый / зеленый</v>
      </c>
      <c r="W795" s="60" t="str">
        <f>_xlfn.LET(_xlpm.TextCell,TEXT(G795,"###"),IF(_xlpm.TextCell&lt;&gt;"",IF(StyleSpaceSplit,IFERROR(IF(FIND(" ",_xlpm.TextCell)&gt;=1,MID(_xlpm.TextCell,1,FIND(" ",_xlpm.TextCell)-1),_xlpm.TextCell),_xlpm.TextCell),_xlpm.TextCell),""))</f>
        <v>DARWIN</v>
      </c>
      <c r="X795" s="60" t="str">
        <f>IF(A795&lt;&gt;"",IFERROR(IF(FIND(" ",G795)&gt;=1,MID(G795,FIND(" ",G795)+1,LEN(G795)),""),""),"")</f>
        <v/>
      </c>
      <c r="AC795" s="51">
        <f>IFERROR(VALUE(MID($C795,1,2)),0)</f>
        <v>80</v>
      </c>
      <c r="AD795" s="44">
        <f>IFERROR(VALUE(MID($C795,4,3)),0)</f>
        <v>996</v>
      </c>
      <c r="AE795" s="51">
        <f>VALUE(RIGHT("00"&amp;AC795,2)&amp;RIGHT("000"&amp;AD795,3))</f>
        <v>80996</v>
      </c>
    </row>
    <row r="796" spans="1:31">
      <c r="A796" s="60" t="str">
        <f>IF(G796&amp;Q796&lt;&gt;"",W796&amp;Q796,"")</f>
        <v>DARWINbrown</v>
      </c>
      <c r="B796" s="60" t="str">
        <f>IF(C796&lt;&gt;"",LEFT(C796,9),"")</f>
        <v>80-996-27</v>
      </c>
      <c r="C796" s="73" t="s">
        <v>5732</v>
      </c>
      <c r="D796" s="73" t="s">
        <v>5729</v>
      </c>
      <c r="E796" s="73" t="s">
        <v>922</v>
      </c>
      <c r="F796" s="74">
        <v>60</v>
      </c>
      <c r="G796" s="73" t="s">
        <v>5723</v>
      </c>
      <c r="H796" s="73" t="s">
        <v>168</v>
      </c>
      <c r="I796" s="73" t="s">
        <v>1265</v>
      </c>
      <c r="J796" s="73" t="s">
        <v>320</v>
      </c>
      <c r="K796" s="73" t="s">
        <v>382</v>
      </c>
      <c r="L796" s="73" t="s">
        <v>383</v>
      </c>
      <c r="M796" s="73" t="s">
        <v>388</v>
      </c>
      <c r="N796" s="73" t="s">
        <v>44</v>
      </c>
      <c r="O796" s="73" t="s">
        <v>385</v>
      </c>
      <c r="P796" s="73" t="s">
        <v>907</v>
      </c>
      <c r="Q796" s="73" t="s">
        <v>1033</v>
      </c>
      <c r="R796" s="73" t="s">
        <v>86</v>
      </c>
      <c r="V796" s="60" t="str">
        <f>W796&amp;H796</f>
        <v>DARWINкоричневый / зеленый</v>
      </c>
      <c r="W796" s="60" t="str">
        <f>_xlfn.LET(_xlpm.TextCell,TEXT(G796,"###"),IF(_xlpm.TextCell&lt;&gt;"",IF(StyleSpaceSplit,IFERROR(IF(FIND(" ",_xlpm.TextCell)&gt;=1,MID(_xlpm.TextCell,1,FIND(" ",_xlpm.TextCell)-1),_xlpm.TextCell),_xlpm.TextCell),_xlpm.TextCell),""))</f>
        <v>DARWIN</v>
      </c>
      <c r="X796" s="60" t="str">
        <f>IF(A796&lt;&gt;"",IFERROR(IF(FIND(" ",G796)&gt;=1,MID(G796,FIND(" ",G796)+1,LEN(G796)),""),""),"")</f>
        <v/>
      </c>
      <c r="AC796" s="51">
        <f>IFERROR(VALUE(MID($C796,1,2)),0)</f>
        <v>80</v>
      </c>
      <c r="AD796" s="44">
        <f>IFERROR(VALUE(MID($C796,4,3)),0)</f>
        <v>996</v>
      </c>
      <c r="AE796" s="51">
        <f>VALUE(RIGHT("00"&amp;AC796,2)&amp;RIGHT("000"&amp;AD796,3))</f>
        <v>80996</v>
      </c>
    </row>
    <row r="797" spans="1:31">
      <c r="A797" s="60" t="str">
        <f>IF(G797&amp;Q797&lt;&gt;"",W797&amp;Q797,"")</f>
        <v>DARWINbrown</v>
      </c>
      <c r="B797" s="60" t="str">
        <f>IF(C797&lt;&gt;"",LEFT(C797,9),"")</f>
        <v>80-996-27</v>
      </c>
      <c r="C797" s="73" t="s">
        <v>5733</v>
      </c>
      <c r="D797" s="73" t="s">
        <v>5729</v>
      </c>
      <c r="E797" s="73" t="s">
        <v>912</v>
      </c>
      <c r="F797" s="74">
        <v>61</v>
      </c>
      <c r="G797" s="73" t="s">
        <v>5723</v>
      </c>
      <c r="H797" s="73" t="s">
        <v>168</v>
      </c>
      <c r="I797" s="73" t="s">
        <v>1265</v>
      </c>
      <c r="J797" s="73" t="s">
        <v>320</v>
      </c>
      <c r="K797" s="73" t="s">
        <v>382</v>
      </c>
      <c r="L797" s="73" t="s">
        <v>383</v>
      </c>
      <c r="M797" s="73" t="s">
        <v>388</v>
      </c>
      <c r="N797" s="73" t="s">
        <v>44</v>
      </c>
      <c r="O797" s="73" t="s">
        <v>385</v>
      </c>
      <c r="P797" s="73" t="s">
        <v>907</v>
      </c>
      <c r="Q797" s="73" t="s">
        <v>1033</v>
      </c>
      <c r="R797" s="73" t="s">
        <v>86</v>
      </c>
      <c r="V797" s="60" t="str">
        <f>W797&amp;H797</f>
        <v>DARWINкоричневый / зеленый</v>
      </c>
      <c r="W797" s="60" t="str">
        <f>_xlfn.LET(_xlpm.TextCell,TEXT(G797,"###"),IF(_xlpm.TextCell&lt;&gt;"",IF(StyleSpaceSplit,IFERROR(IF(FIND(" ",_xlpm.TextCell)&gt;=1,MID(_xlpm.TextCell,1,FIND(" ",_xlpm.TextCell)-1),_xlpm.TextCell),_xlpm.TextCell),_xlpm.TextCell),""))</f>
        <v>DARWIN</v>
      </c>
      <c r="X797" s="60" t="str">
        <f>IF(A797&lt;&gt;"",IFERROR(IF(FIND(" ",G797)&gt;=1,MID(G797,FIND(" ",G797)+1,LEN(G797)),""),""),"")</f>
        <v/>
      </c>
      <c r="AC797" s="51">
        <f>IFERROR(VALUE(MID($C797,1,2)),0)</f>
        <v>80</v>
      </c>
      <c r="AD797" s="44">
        <f>IFERROR(VALUE(MID($C797,4,3)),0)</f>
        <v>996</v>
      </c>
      <c r="AE797" s="51">
        <f>VALUE(RIGHT("00"&amp;AC797,2)&amp;RIGHT("000"&amp;AD797,3))</f>
        <v>80996</v>
      </c>
    </row>
    <row r="798" spans="1:31">
      <c r="A798" s="60" t="str">
        <f>IF(G798&amp;Q798&lt;&gt;"",W798&amp;Q798,"")</f>
        <v>DARWINblue</v>
      </c>
      <c r="B798" s="60" t="str">
        <f>IF(C798&lt;&gt;"",LEFT(C798,9),"")</f>
        <v>80-996-00</v>
      </c>
      <c r="C798" s="73" t="s">
        <v>5721</v>
      </c>
      <c r="D798" s="73" t="s">
        <v>5722</v>
      </c>
      <c r="E798" s="73" t="s">
        <v>904</v>
      </c>
      <c r="F798" s="74">
        <v>57</v>
      </c>
      <c r="G798" s="73" t="s">
        <v>5723</v>
      </c>
      <c r="H798" s="73" t="s">
        <v>256</v>
      </c>
      <c r="I798" s="73" t="s">
        <v>1265</v>
      </c>
      <c r="J798" s="73" t="s">
        <v>320</v>
      </c>
      <c r="K798" s="73" t="s">
        <v>382</v>
      </c>
      <c r="L798" s="73" t="s">
        <v>383</v>
      </c>
      <c r="M798" s="73" t="s">
        <v>388</v>
      </c>
      <c r="N798" s="73" t="s">
        <v>44</v>
      </c>
      <c r="O798" s="73" t="s">
        <v>385</v>
      </c>
      <c r="P798" s="73" t="s">
        <v>907</v>
      </c>
      <c r="Q798" s="73" t="s">
        <v>932</v>
      </c>
      <c r="R798" s="73" t="s">
        <v>71</v>
      </c>
      <c r="V798" s="60" t="str">
        <f>W798&amp;H798</f>
        <v>DARWINсиний / серый</v>
      </c>
      <c r="W798" s="60" t="str">
        <f>_xlfn.LET(_xlpm.TextCell,TEXT(G798,"###"),IF(_xlpm.TextCell&lt;&gt;"",IF(StyleSpaceSplit,IFERROR(IF(FIND(" ",_xlpm.TextCell)&gt;=1,MID(_xlpm.TextCell,1,FIND(" ",_xlpm.TextCell)-1),_xlpm.TextCell),_xlpm.TextCell),_xlpm.TextCell),""))</f>
        <v>DARWIN</v>
      </c>
      <c r="X798" s="60" t="str">
        <f>IF(A798&lt;&gt;"",IFERROR(IF(FIND(" ",G798)&gt;=1,MID(G798,FIND(" ",G798)+1,LEN(G798)),""),""),"")</f>
        <v/>
      </c>
      <c r="AC798" s="51">
        <f>IFERROR(VALUE(MID($C798,1,2)),0)</f>
        <v>80</v>
      </c>
      <c r="AD798" s="44">
        <f>IFERROR(VALUE(MID($C798,4,3)),0)</f>
        <v>996</v>
      </c>
      <c r="AE798" s="51">
        <f>VALUE(RIGHT("00"&amp;AC798,2)&amp;RIGHT("000"&amp;AD798,3))</f>
        <v>80996</v>
      </c>
    </row>
    <row r="799" spans="1:31">
      <c r="A799" s="60" t="str">
        <f>IF(G799&amp;Q799&lt;&gt;"",W799&amp;Q799,"")</f>
        <v>DARWINblue</v>
      </c>
      <c r="B799" s="60" t="str">
        <f>IF(C799&lt;&gt;"",LEFT(C799,9),"")</f>
        <v>80-996-00</v>
      </c>
      <c r="C799" s="73" t="s">
        <v>5724</v>
      </c>
      <c r="D799" s="73" t="s">
        <v>5722</v>
      </c>
      <c r="E799" s="73" t="s">
        <v>920</v>
      </c>
      <c r="F799" s="74">
        <v>58</v>
      </c>
      <c r="G799" s="73" t="s">
        <v>5723</v>
      </c>
      <c r="H799" s="73" t="s">
        <v>256</v>
      </c>
      <c r="I799" s="73" t="s">
        <v>1265</v>
      </c>
      <c r="J799" s="73" t="s">
        <v>320</v>
      </c>
      <c r="K799" s="73" t="s">
        <v>382</v>
      </c>
      <c r="L799" s="73" t="s">
        <v>383</v>
      </c>
      <c r="M799" s="73" t="s">
        <v>388</v>
      </c>
      <c r="N799" s="73" t="s">
        <v>44</v>
      </c>
      <c r="O799" s="73" t="s">
        <v>385</v>
      </c>
      <c r="P799" s="73" t="s">
        <v>907</v>
      </c>
      <c r="Q799" s="73" t="s">
        <v>932</v>
      </c>
      <c r="R799" s="73" t="s">
        <v>71</v>
      </c>
      <c r="V799" s="60" t="str">
        <f>W799&amp;H799</f>
        <v>DARWINсиний / серый</v>
      </c>
      <c r="W799" s="60" t="str">
        <f>_xlfn.LET(_xlpm.TextCell,TEXT(G799,"###"),IF(_xlpm.TextCell&lt;&gt;"",IF(StyleSpaceSplit,IFERROR(IF(FIND(" ",_xlpm.TextCell)&gt;=1,MID(_xlpm.TextCell,1,FIND(" ",_xlpm.TextCell)-1),_xlpm.TextCell),_xlpm.TextCell),_xlpm.TextCell),""))</f>
        <v>DARWIN</v>
      </c>
      <c r="X799" s="60" t="str">
        <f>IF(A799&lt;&gt;"",IFERROR(IF(FIND(" ",G799)&gt;=1,MID(G799,FIND(" ",G799)+1,LEN(G799)),""),""),"")</f>
        <v/>
      </c>
      <c r="AC799" s="51">
        <f>IFERROR(VALUE(MID($C799,1,2)),0)</f>
        <v>80</v>
      </c>
      <c r="AD799" s="44">
        <f>IFERROR(VALUE(MID($C799,4,3)),0)</f>
        <v>996</v>
      </c>
      <c r="AE799" s="51">
        <f>VALUE(RIGHT("00"&amp;AC799,2)&amp;RIGHT("000"&amp;AD799,3))</f>
        <v>80996</v>
      </c>
    </row>
    <row r="800" spans="1:31">
      <c r="A800" s="60" t="str">
        <f>IF(G800&amp;Q800&lt;&gt;"",W800&amp;Q800,"")</f>
        <v>DARWINblue</v>
      </c>
      <c r="B800" s="60" t="str">
        <f>IF(C800&lt;&gt;"",LEFT(C800,9),"")</f>
        <v>80-996-00</v>
      </c>
      <c r="C800" s="73" t="s">
        <v>5725</v>
      </c>
      <c r="D800" s="73" t="s">
        <v>5722</v>
      </c>
      <c r="E800" s="73" t="s">
        <v>910</v>
      </c>
      <c r="F800" s="74">
        <v>59</v>
      </c>
      <c r="G800" s="73" t="s">
        <v>5723</v>
      </c>
      <c r="H800" s="73" t="s">
        <v>256</v>
      </c>
      <c r="I800" s="73" t="s">
        <v>1265</v>
      </c>
      <c r="J800" s="73" t="s">
        <v>320</v>
      </c>
      <c r="K800" s="73" t="s">
        <v>382</v>
      </c>
      <c r="L800" s="73" t="s">
        <v>383</v>
      </c>
      <c r="M800" s="73" t="s">
        <v>388</v>
      </c>
      <c r="N800" s="73" t="s">
        <v>44</v>
      </c>
      <c r="O800" s="73" t="s">
        <v>385</v>
      </c>
      <c r="P800" s="73" t="s">
        <v>907</v>
      </c>
      <c r="Q800" s="73" t="s">
        <v>932</v>
      </c>
      <c r="R800" s="73" t="s">
        <v>71</v>
      </c>
      <c r="V800" s="60" t="str">
        <f>W800&amp;H800</f>
        <v>DARWINсиний / серый</v>
      </c>
      <c r="W800" s="60" t="str">
        <f>_xlfn.LET(_xlpm.TextCell,TEXT(G800,"###"),IF(_xlpm.TextCell&lt;&gt;"",IF(StyleSpaceSplit,IFERROR(IF(FIND(" ",_xlpm.TextCell)&gt;=1,MID(_xlpm.TextCell,1,FIND(" ",_xlpm.TextCell)-1),_xlpm.TextCell),_xlpm.TextCell),_xlpm.TextCell),""))</f>
        <v>DARWIN</v>
      </c>
      <c r="X800" s="60" t="str">
        <f>IF(A800&lt;&gt;"",IFERROR(IF(FIND(" ",G800)&gt;=1,MID(G800,FIND(" ",G800)+1,LEN(G800)),""),""),"")</f>
        <v/>
      </c>
      <c r="AC800" s="51">
        <f>IFERROR(VALUE(MID($C800,1,2)),0)</f>
        <v>80</v>
      </c>
      <c r="AD800" s="44">
        <f>IFERROR(VALUE(MID($C800,4,3)),0)</f>
        <v>996</v>
      </c>
      <c r="AE800" s="51">
        <f>VALUE(RIGHT("00"&amp;AC800,2)&amp;RIGHT("000"&amp;AD800,3))</f>
        <v>80996</v>
      </c>
    </row>
    <row r="801" spans="1:31">
      <c r="A801" s="60" t="str">
        <f>IF(G801&amp;Q801&lt;&gt;"",W801&amp;Q801,"")</f>
        <v>DARWINblue</v>
      </c>
      <c r="B801" s="60" t="str">
        <f>IF(C801&lt;&gt;"",LEFT(C801,9),"")</f>
        <v>80-996-00</v>
      </c>
      <c r="C801" s="73" t="s">
        <v>5726</v>
      </c>
      <c r="D801" s="73" t="s">
        <v>5722</v>
      </c>
      <c r="E801" s="73" t="s">
        <v>922</v>
      </c>
      <c r="F801" s="74">
        <v>60</v>
      </c>
      <c r="G801" s="73" t="s">
        <v>5723</v>
      </c>
      <c r="H801" s="73" t="s">
        <v>256</v>
      </c>
      <c r="I801" s="73" t="s">
        <v>1265</v>
      </c>
      <c r="J801" s="73" t="s">
        <v>320</v>
      </c>
      <c r="K801" s="73" t="s">
        <v>382</v>
      </c>
      <c r="L801" s="73" t="s">
        <v>383</v>
      </c>
      <c r="M801" s="73" t="s">
        <v>388</v>
      </c>
      <c r="N801" s="73" t="s">
        <v>44</v>
      </c>
      <c r="O801" s="73" t="s">
        <v>385</v>
      </c>
      <c r="P801" s="73" t="s">
        <v>907</v>
      </c>
      <c r="Q801" s="73" t="s">
        <v>932</v>
      </c>
      <c r="R801" s="73" t="s">
        <v>71</v>
      </c>
      <c r="V801" s="60" t="str">
        <f>W801&amp;H801</f>
        <v>DARWINсиний / серый</v>
      </c>
      <c r="W801" s="60" t="str">
        <f>_xlfn.LET(_xlpm.TextCell,TEXT(G801,"###"),IF(_xlpm.TextCell&lt;&gt;"",IF(StyleSpaceSplit,IFERROR(IF(FIND(" ",_xlpm.TextCell)&gt;=1,MID(_xlpm.TextCell,1,FIND(" ",_xlpm.TextCell)-1),_xlpm.TextCell),_xlpm.TextCell),_xlpm.TextCell),""))</f>
        <v>DARWIN</v>
      </c>
      <c r="X801" s="60" t="str">
        <f>IF(A801&lt;&gt;"",IFERROR(IF(FIND(" ",G801)&gt;=1,MID(G801,FIND(" ",G801)+1,LEN(G801)),""),""),"")</f>
        <v/>
      </c>
      <c r="AC801" s="51">
        <f>IFERROR(VALUE(MID($C801,1,2)),0)</f>
        <v>80</v>
      </c>
      <c r="AD801" s="44">
        <f>IFERROR(VALUE(MID($C801,4,3)),0)</f>
        <v>996</v>
      </c>
      <c r="AE801" s="51">
        <f>VALUE(RIGHT("00"&amp;AC801,2)&amp;RIGHT("000"&amp;AD801,3))</f>
        <v>80996</v>
      </c>
    </row>
    <row r="802" spans="1:31">
      <c r="A802" s="60" t="str">
        <f>IF(G802&amp;Q802&lt;&gt;"",W802&amp;Q802,"")</f>
        <v>DARWINblue</v>
      </c>
      <c r="B802" s="60" t="str">
        <f>IF(C802&lt;&gt;"",LEFT(C802,9),"")</f>
        <v>80-996-00</v>
      </c>
      <c r="C802" s="73" t="s">
        <v>5727</v>
      </c>
      <c r="D802" s="73" t="s">
        <v>5722</v>
      </c>
      <c r="E802" s="73" t="s">
        <v>912</v>
      </c>
      <c r="F802" s="74">
        <v>61</v>
      </c>
      <c r="G802" s="73" t="s">
        <v>5723</v>
      </c>
      <c r="H802" s="73" t="s">
        <v>256</v>
      </c>
      <c r="I802" s="73" t="s">
        <v>1265</v>
      </c>
      <c r="J802" s="73" t="s">
        <v>320</v>
      </c>
      <c r="K802" s="73" t="s">
        <v>382</v>
      </c>
      <c r="L802" s="73" t="s">
        <v>383</v>
      </c>
      <c r="M802" s="73" t="s">
        <v>388</v>
      </c>
      <c r="N802" s="73" t="s">
        <v>44</v>
      </c>
      <c r="O802" s="73" t="s">
        <v>385</v>
      </c>
      <c r="P802" s="73" t="s">
        <v>907</v>
      </c>
      <c r="Q802" s="73" t="s">
        <v>932</v>
      </c>
      <c r="R802" s="73" t="s">
        <v>71</v>
      </c>
      <c r="V802" s="60" t="str">
        <f>W802&amp;H802</f>
        <v>DARWINсиний / серый</v>
      </c>
      <c r="W802" s="60" t="str">
        <f>_xlfn.LET(_xlpm.TextCell,TEXT(G802,"###"),IF(_xlpm.TextCell&lt;&gt;"",IF(StyleSpaceSplit,IFERROR(IF(FIND(" ",_xlpm.TextCell)&gt;=1,MID(_xlpm.TextCell,1,FIND(" ",_xlpm.TextCell)-1),_xlpm.TextCell),_xlpm.TextCell),_xlpm.TextCell),""))</f>
        <v>DARWIN</v>
      </c>
      <c r="X802" s="60" t="str">
        <f>IF(A802&lt;&gt;"",IFERROR(IF(FIND(" ",G802)&gt;=1,MID(G802,FIND(" ",G802)+1,LEN(G802)),""),""),"")</f>
        <v/>
      </c>
      <c r="AC802" s="51">
        <f>IFERROR(VALUE(MID($C802,1,2)),0)</f>
        <v>80</v>
      </c>
      <c r="AD802" s="44">
        <f>IFERROR(VALUE(MID($C802,4,3)),0)</f>
        <v>996</v>
      </c>
      <c r="AE802" s="51">
        <f>VALUE(RIGHT("00"&amp;AC802,2)&amp;RIGHT("000"&amp;AD802,3))</f>
        <v>80996</v>
      </c>
    </row>
    <row r="803" spans="1:31">
      <c r="A803" s="60" t="str">
        <f>IF(G803&amp;Q803&lt;&gt;"",W803&amp;Q803,"")</f>
        <v>DEANbrown</v>
      </c>
      <c r="B803" s="60" t="str">
        <f>IF(C803&lt;&gt;"",LEFT(C803,9),"")</f>
        <v>80-013-14</v>
      </c>
      <c r="C803" s="73" t="s">
        <v>7686</v>
      </c>
      <c r="D803" s="73" t="s">
        <v>7687</v>
      </c>
      <c r="E803" s="73" t="s">
        <v>904</v>
      </c>
      <c r="F803" s="74">
        <v>57</v>
      </c>
      <c r="G803" s="73" t="s">
        <v>7688</v>
      </c>
      <c r="H803" s="73" t="s">
        <v>86</v>
      </c>
      <c r="I803" s="73" t="s">
        <v>7689</v>
      </c>
      <c r="J803" s="73" t="s">
        <v>318</v>
      </c>
      <c r="K803" s="73" t="s">
        <v>382</v>
      </c>
      <c r="L803" s="73" t="s">
        <v>383</v>
      </c>
      <c r="M803" s="73" t="s">
        <v>388</v>
      </c>
      <c r="N803" s="73" t="s">
        <v>44</v>
      </c>
      <c r="O803" s="73" t="s">
        <v>385</v>
      </c>
      <c r="P803" s="73" t="s">
        <v>907</v>
      </c>
      <c r="Q803" s="73" t="s">
        <v>1033</v>
      </c>
      <c r="R803" s="73" t="s">
        <v>86</v>
      </c>
      <c r="V803" s="60" t="str">
        <f>W803&amp;H803</f>
        <v>DEANкоричневый</v>
      </c>
      <c r="W803" s="60" t="str">
        <f>_xlfn.LET(_xlpm.TextCell,TEXT(G803,"###"),IF(_xlpm.TextCell&lt;&gt;"",IF(StyleSpaceSplit,IFERROR(IF(FIND(" ",_xlpm.TextCell)&gt;=1,MID(_xlpm.TextCell,1,FIND(" ",_xlpm.TextCell)-1),_xlpm.TextCell),_xlpm.TextCell),_xlpm.TextCell),""))</f>
        <v>DEAN</v>
      </c>
      <c r="X803" s="60" t="str">
        <f>IF(A803&lt;&gt;"",IFERROR(IF(FIND(" ",G803)&gt;=1,MID(G803,FIND(" ",G803)+1,LEN(G803)),""),""),"")</f>
        <v/>
      </c>
      <c r="AC803" s="51">
        <f>IFERROR(VALUE(MID($C803,1,2)),0)</f>
        <v>80</v>
      </c>
      <c r="AD803" s="44">
        <f>IFERROR(VALUE(MID($C803,4,3)),0)</f>
        <v>13</v>
      </c>
      <c r="AE803" s="51">
        <f>VALUE(RIGHT("00"&amp;AC803,2)&amp;RIGHT("000"&amp;AD803,3))</f>
        <v>80013</v>
      </c>
    </row>
    <row r="804" spans="1:31">
      <c r="A804" s="60" t="str">
        <f>IF(G804&amp;Q804&lt;&gt;"",W804&amp;Q804,"")</f>
        <v>DENALIbeige</v>
      </c>
      <c r="B804" s="60" t="str">
        <f>IF(C804&lt;&gt;"",LEFT(C804,9),"")</f>
        <v>80-812-02</v>
      </c>
      <c r="C804" s="73" t="s">
        <v>4841</v>
      </c>
      <c r="D804" s="73" t="s">
        <v>4842</v>
      </c>
      <c r="E804" s="73" t="s">
        <v>920</v>
      </c>
      <c r="F804" s="74">
        <v>58</v>
      </c>
      <c r="G804" s="73" t="s">
        <v>4843</v>
      </c>
      <c r="H804" s="73" t="s">
        <v>63</v>
      </c>
      <c r="I804" s="73" t="s">
        <v>1826</v>
      </c>
      <c r="J804" s="73" t="s">
        <v>320</v>
      </c>
      <c r="K804" s="73" t="s">
        <v>382</v>
      </c>
      <c r="L804" s="73" t="s">
        <v>383</v>
      </c>
      <c r="M804" s="73" t="s">
        <v>388</v>
      </c>
      <c r="N804" s="73" t="s">
        <v>44</v>
      </c>
      <c r="O804" s="73" t="s">
        <v>385</v>
      </c>
      <c r="P804" s="73" t="s">
        <v>907</v>
      </c>
      <c r="Q804" s="73" t="s">
        <v>937</v>
      </c>
      <c r="R804" s="73" t="s">
        <v>63</v>
      </c>
      <c r="V804" s="60" t="str">
        <f>W804&amp;H804</f>
        <v>DENALIбежевый</v>
      </c>
      <c r="W804" s="60" t="str">
        <f>_xlfn.LET(_xlpm.TextCell,TEXT(G804,"###"),IF(_xlpm.TextCell&lt;&gt;"",IF(StyleSpaceSplit,IFERROR(IF(FIND(" ",_xlpm.TextCell)&gt;=1,MID(_xlpm.TextCell,1,FIND(" ",_xlpm.TextCell)-1),_xlpm.TextCell),_xlpm.TextCell),_xlpm.TextCell),""))</f>
        <v>DENALI</v>
      </c>
      <c r="X804" s="60" t="str">
        <f>IF(A804&lt;&gt;"",IFERROR(IF(FIND(" ",G804)&gt;=1,MID(G804,FIND(" ",G804)+1,LEN(G804)),""),""),"")</f>
        <v/>
      </c>
      <c r="AC804" s="51">
        <f>IFERROR(VALUE(MID($C804,1,2)),0)</f>
        <v>80</v>
      </c>
      <c r="AD804" s="44">
        <f>IFERROR(VALUE(MID($C804,4,3)),0)</f>
        <v>812</v>
      </c>
      <c r="AE804" s="51">
        <f>VALUE(RIGHT("00"&amp;AC804,2)&amp;RIGHT("000"&amp;AD804,3))</f>
        <v>80812</v>
      </c>
    </row>
    <row r="805" spans="1:31">
      <c r="A805" s="60" t="str">
        <f>IF(G805&amp;Q805&lt;&gt;"",W805&amp;Q805,"")</f>
        <v>DEREKbrown</v>
      </c>
      <c r="B805" s="60" t="str">
        <f>IF(C805&lt;&gt;"",LEFT(C805,9),"")</f>
        <v>80-014-14</v>
      </c>
      <c r="C805" s="73" t="s">
        <v>7690</v>
      </c>
      <c r="D805" s="73" t="s">
        <v>7691</v>
      </c>
      <c r="E805" s="73" t="s">
        <v>904</v>
      </c>
      <c r="F805" s="74">
        <v>57</v>
      </c>
      <c r="G805" s="73" t="s">
        <v>7692</v>
      </c>
      <c r="H805" s="73" t="s">
        <v>86</v>
      </c>
      <c r="I805" s="73" t="s">
        <v>1179</v>
      </c>
      <c r="J805" s="73" t="s">
        <v>336</v>
      </c>
      <c r="K805" s="73" t="s">
        <v>382</v>
      </c>
      <c r="L805" s="73" t="s">
        <v>383</v>
      </c>
      <c r="M805" s="73" t="s">
        <v>388</v>
      </c>
      <c r="N805" s="73" t="s">
        <v>44</v>
      </c>
      <c r="O805" s="73" t="s">
        <v>385</v>
      </c>
      <c r="P805" s="73" t="s">
        <v>907</v>
      </c>
      <c r="Q805" s="73" t="s">
        <v>1033</v>
      </c>
      <c r="R805" s="73" t="s">
        <v>86</v>
      </c>
      <c r="V805" s="60" t="str">
        <f>W805&amp;H805</f>
        <v>DEREKкоричневый</v>
      </c>
      <c r="W805" s="60" t="str">
        <f>_xlfn.LET(_xlpm.TextCell,TEXT(G805,"###"),IF(_xlpm.TextCell&lt;&gt;"",IF(StyleSpaceSplit,IFERROR(IF(FIND(" ",_xlpm.TextCell)&gt;=1,MID(_xlpm.TextCell,1,FIND(" ",_xlpm.TextCell)-1),_xlpm.TextCell),_xlpm.TextCell),_xlpm.TextCell),""))</f>
        <v>DEREK</v>
      </c>
      <c r="X805" s="60" t="str">
        <f>IF(A805&lt;&gt;"",IFERROR(IF(FIND(" ",G805)&gt;=1,MID(G805,FIND(" ",G805)+1,LEN(G805)),""),""),"")</f>
        <v/>
      </c>
      <c r="AC805" s="51">
        <f>IFERROR(VALUE(MID($C805,1,2)),0)</f>
        <v>80</v>
      </c>
      <c r="AD805" s="44">
        <f>IFERROR(VALUE(MID($C805,4,3)),0)</f>
        <v>14</v>
      </c>
      <c r="AE805" s="51">
        <f>VALUE(RIGHT("00"&amp;AC805,2)&amp;RIGHT("000"&amp;AD805,3))</f>
        <v>80014</v>
      </c>
    </row>
    <row r="806" spans="1:31">
      <c r="A806" s="60" t="str">
        <f>IF(G806&amp;Q806&lt;&gt;"",W806&amp;Q806,"")</f>
        <v>DICKERSONburgundy</v>
      </c>
      <c r="B806" s="60" t="str">
        <f>IF(C806&lt;&gt;"",LEFT(C806,9),"")</f>
        <v>80-813-41</v>
      </c>
      <c r="C806" s="73" t="s">
        <v>4844</v>
      </c>
      <c r="D806" s="73" t="s">
        <v>4845</v>
      </c>
      <c r="E806" s="73" t="s">
        <v>920</v>
      </c>
      <c r="F806" s="74">
        <v>58</v>
      </c>
      <c r="G806" s="73" t="s">
        <v>4846</v>
      </c>
      <c r="H806" s="73" t="s">
        <v>286</v>
      </c>
      <c r="I806" s="73" t="s">
        <v>1265</v>
      </c>
      <c r="J806" s="73" t="s">
        <v>320</v>
      </c>
      <c r="K806" s="73" t="s">
        <v>382</v>
      </c>
      <c r="L806" s="73" t="s">
        <v>383</v>
      </c>
      <c r="M806" s="73" t="s">
        <v>388</v>
      </c>
      <c r="N806" s="73" t="s">
        <v>44</v>
      </c>
      <c r="O806" s="73" t="s">
        <v>385</v>
      </c>
      <c r="P806" s="73" t="s">
        <v>907</v>
      </c>
      <c r="Q806" s="73" t="s">
        <v>1546</v>
      </c>
      <c r="R806" s="73" t="s">
        <v>286</v>
      </c>
      <c r="V806" s="60" t="str">
        <f>W806&amp;H806</f>
        <v>DICKERSONфиолетовый</v>
      </c>
      <c r="W806" s="60" t="str">
        <f>_xlfn.LET(_xlpm.TextCell,TEXT(G806,"###"),IF(_xlpm.TextCell&lt;&gt;"",IF(StyleSpaceSplit,IFERROR(IF(FIND(" ",_xlpm.TextCell)&gt;=1,MID(_xlpm.TextCell,1,FIND(" ",_xlpm.TextCell)-1),_xlpm.TextCell),_xlpm.TextCell),_xlpm.TextCell),""))</f>
        <v>DICKERSON</v>
      </c>
      <c r="X806" s="60" t="str">
        <f>IF(A806&lt;&gt;"",IFERROR(IF(FIND(" ",G806)&gt;=1,MID(G806,FIND(" ",G806)+1,LEN(G806)),""),""),"")</f>
        <v/>
      </c>
      <c r="AC806" s="51">
        <f>IFERROR(VALUE(MID($C806,1,2)),0)</f>
        <v>80</v>
      </c>
      <c r="AD806" s="44">
        <f>IFERROR(VALUE(MID($C806,4,3)),0)</f>
        <v>813</v>
      </c>
      <c r="AE806" s="51">
        <f>VALUE(RIGHT("00"&amp;AC806,2)&amp;RIGHT("000"&amp;AD806,3))</f>
        <v>80813</v>
      </c>
    </row>
    <row r="807" spans="1:31">
      <c r="A807" s="60" t="str">
        <f>IF(G807&amp;Q807&lt;&gt;"",W807&amp;Q807,"")</f>
        <v>DICKERSONburgundy</v>
      </c>
      <c r="B807" s="60" t="str">
        <f>IF(C807&lt;&gt;"",LEFT(C807,9),"")</f>
        <v>80-813-41</v>
      </c>
      <c r="C807" s="73" t="s">
        <v>4847</v>
      </c>
      <c r="D807" s="73" t="s">
        <v>4845</v>
      </c>
      <c r="E807" s="73" t="s">
        <v>904</v>
      </c>
      <c r="F807" s="74">
        <v>57</v>
      </c>
      <c r="G807" s="73" t="s">
        <v>4846</v>
      </c>
      <c r="H807" s="73" t="s">
        <v>286</v>
      </c>
      <c r="I807" s="73" t="s">
        <v>1265</v>
      </c>
      <c r="J807" s="73" t="s">
        <v>320</v>
      </c>
      <c r="K807" s="73" t="s">
        <v>382</v>
      </c>
      <c r="L807" s="73" t="s">
        <v>383</v>
      </c>
      <c r="M807" s="73" t="s">
        <v>388</v>
      </c>
      <c r="N807" s="73" t="s">
        <v>44</v>
      </c>
      <c r="O807" s="73" t="s">
        <v>385</v>
      </c>
      <c r="P807" s="73" t="s">
        <v>907</v>
      </c>
      <c r="Q807" s="73" t="s">
        <v>1546</v>
      </c>
      <c r="R807" s="73" t="s">
        <v>286</v>
      </c>
      <c r="V807" s="60" t="str">
        <f>W807&amp;H807</f>
        <v>DICKERSONфиолетовый</v>
      </c>
      <c r="W807" s="60" t="str">
        <f>_xlfn.LET(_xlpm.TextCell,TEXT(G807,"###"),IF(_xlpm.TextCell&lt;&gt;"",IF(StyleSpaceSplit,IFERROR(IF(FIND(" ",_xlpm.TextCell)&gt;=1,MID(_xlpm.TextCell,1,FIND(" ",_xlpm.TextCell)-1),_xlpm.TextCell),_xlpm.TextCell),_xlpm.TextCell),""))</f>
        <v>DICKERSON</v>
      </c>
      <c r="X807" s="60" t="str">
        <f>IF(A807&lt;&gt;"",IFERROR(IF(FIND(" ",G807)&gt;=1,MID(G807,FIND(" ",G807)+1,LEN(G807)),""),""),"")</f>
        <v/>
      </c>
      <c r="AC807" s="51">
        <f>IFERROR(VALUE(MID($C807,1,2)),0)</f>
        <v>80</v>
      </c>
      <c r="AD807" s="44">
        <f>IFERROR(VALUE(MID($C807,4,3)),0)</f>
        <v>813</v>
      </c>
      <c r="AE807" s="51">
        <f>VALUE(RIGHT("00"&amp;AC807,2)&amp;RIGHT("000"&amp;AD807,3))</f>
        <v>80813</v>
      </c>
    </row>
    <row r="808" spans="1:31">
      <c r="A808" s="60" t="str">
        <f>IF(G808&amp;Q808&lt;&gt;"",W808&amp;Q808,"")</f>
        <v>DICKERSONburgundy</v>
      </c>
      <c r="B808" s="60" t="str">
        <f>IF(C808&lt;&gt;"",LEFT(C808,9),"")</f>
        <v>80-813-41</v>
      </c>
      <c r="C808" s="73" t="s">
        <v>4848</v>
      </c>
      <c r="D808" s="73" t="s">
        <v>4845</v>
      </c>
      <c r="E808" s="73" t="s">
        <v>910</v>
      </c>
      <c r="F808" s="74">
        <v>59</v>
      </c>
      <c r="G808" s="73" t="s">
        <v>4846</v>
      </c>
      <c r="H808" s="73" t="s">
        <v>286</v>
      </c>
      <c r="I808" s="73" t="s">
        <v>1265</v>
      </c>
      <c r="J808" s="73" t="s">
        <v>320</v>
      </c>
      <c r="K808" s="73" t="s">
        <v>382</v>
      </c>
      <c r="L808" s="73" t="s">
        <v>383</v>
      </c>
      <c r="M808" s="73" t="s">
        <v>388</v>
      </c>
      <c r="N808" s="73" t="s">
        <v>44</v>
      </c>
      <c r="O808" s="73" t="s">
        <v>385</v>
      </c>
      <c r="P808" s="73" t="s">
        <v>907</v>
      </c>
      <c r="Q808" s="73" t="s">
        <v>1546</v>
      </c>
      <c r="R808" s="73" t="s">
        <v>286</v>
      </c>
      <c r="V808" s="60" t="str">
        <f>W808&amp;H808</f>
        <v>DICKERSONфиолетовый</v>
      </c>
      <c r="W808" s="60" t="str">
        <f>_xlfn.LET(_xlpm.TextCell,TEXT(G808,"###"),IF(_xlpm.TextCell&lt;&gt;"",IF(StyleSpaceSplit,IFERROR(IF(FIND(" ",_xlpm.TextCell)&gt;=1,MID(_xlpm.TextCell,1,FIND(" ",_xlpm.TextCell)-1),_xlpm.TextCell),_xlpm.TextCell),_xlpm.TextCell),""))</f>
        <v>DICKERSON</v>
      </c>
      <c r="X808" s="60" t="str">
        <f>IF(A808&lt;&gt;"",IFERROR(IF(FIND(" ",G808)&gt;=1,MID(G808,FIND(" ",G808)+1,LEN(G808)),""),""),"")</f>
        <v/>
      </c>
      <c r="AC808" s="51">
        <f>IFERROR(VALUE(MID($C808,1,2)),0)</f>
        <v>80</v>
      </c>
      <c r="AD808" s="44">
        <f>IFERROR(VALUE(MID($C808,4,3)),0)</f>
        <v>813</v>
      </c>
      <c r="AE808" s="51">
        <f>VALUE(RIGHT("00"&amp;AC808,2)&amp;RIGHT("000"&amp;AD808,3))</f>
        <v>80813</v>
      </c>
    </row>
    <row r="809" spans="1:31">
      <c r="A809" s="60" t="str">
        <f>IF(G809&amp;Q809&lt;&gt;"",W809&amp;Q809,"")</f>
        <v>DICKERSONburgundy</v>
      </c>
      <c r="B809" s="60" t="str">
        <f>IF(C809&lt;&gt;"",LEFT(C809,9),"")</f>
        <v>80-813-41</v>
      </c>
      <c r="C809" s="73" t="s">
        <v>4849</v>
      </c>
      <c r="D809" s="73" t="s">
        <v>4845</v>
      </c>
      <c r="E809" s="73" t="s">
        <v>922</v>
      </c>
      <c r="F809" s="74">
        <v>60</v>
      </c>
      <c r="G809" s="73" t="s">
        <v>4846</v>
      </c>
      <c r="H809" s="73" t="s">
        <v>286</v>
      </c>
      <c r="I809" s="73" t="s">
        <v>1265</v>
      </c>
      <c r="J809" s="73" t="s">
        <v>320</v>
      </c>
      <c r="K809" s="73" t="s">
        <v>382</v>
      </c>
      <c r="L809" s="73" t="s">
        <v>383</v>
      </c>
      <c r="M809" s="73" t="s">
        <v>388</v>
      </c>
      <c r="N809" s="73" t="s">
        <v>44</v>
      </c>
      <c r="O809" s="73" t="s">
        <v>385</v>
      </c>
      <c r="P809" s="73" t="s">
        <v>907</v>
      </c>
      <c r="Q809" s="73" t="s">
        <v>1546</v>
      </c>
      <c r="R809" s="73" t="s">
        <v>286</v>
      </c>
      <c r="V809" s="60" t="str">
        <f>W809&amp;H809</f>
        <v>DICKERSONфиолетовый</v>
      </c>
      <c r="W809" s="60" t="str">
        <f>_xlfn.LET(_xlpm.TextCell,TEXT(G809,"###"),IF(_xlpm.TextCell&lt;&gt;"",IF(StyleSpaceSplit,IFERROR(IF(FIND(" ",_xlpm.TextCell)&gt;=1,MID(_xlpm.TextCell,1,FIND(" ",_xlpm.TextCell)-1),_xlpm.TextCell),_xlpm.TextCell),_xlpm.TextCell),""))</f>
        <v>DICKERSON</v>
      </c>
      <c r="X809" s="60" t="str">
        <f>IF(A809&lt;&gt;"",IFERROR(IF(FIND(" ",G809)&gt;=1,MID(G809,FIND(" ",G809)+1,LEN(G809)),""),""),"")</f>
        <v/>
      </c>
      <c r="AC809" s="51">
        <f>IFERROR(VALUE(MID($C809,1,2)),0)</f>
        <v>80</v>
      </c>
      <c r="AD809" s="44">
        <f>IFERROR(VALUE(MID($C809,4,3)),0)</f>
        <v>813</v>
      </c>
      <c r="AE809" s="51">
        <f>VALUE(RIGHT("00"&amp;AC809,2)&amp;RIGHT("000"&amp;AD809,3))</f>
        <v>80813</v>
      </c>
    </row>
    <row r="810" spans="1:31">
      <c r="A810" s="60" t="str">
        <f>IF(G810&amp;Q810&lt;&gt;"",W810&amp;Q810,"")</f>
        <v>DICKERSONburgundy</v>
      </c>
      <c r="B810" s="60" t="str">
        <f>IF(C810&lt;&gt;"",LEFT(C810,9),"")</f>
        <v>80-813-41</v>
      </c>
      <c r="C810" s="73" t="s">
        <v>4850</v>
      </c>
      <c r="D810" s="73" t="s">
        <v>4845</v>
      </c>
      <c r="E810" s="73" t="s">
        <v>912</v>
      </c>
      <c r="F810" s="74">
        <v>61</v>
      </c>
      <c r="G810" s="73" t="s">
        <v>4846</v>
      </c>
      <c r="H810" s="73" t="s">
        <v>286</v>
      </c>
      <c r="I810" s="73" t="s">
        <v>1265</v>
      </c>
      <c r="J810" s="73" t="s">
        <v>320</v>
      </c>
      <c r="K810" s="73" t="s">
        <v>382</v>
      </c>
      <c r="L810" s="73" t="s">
        <v>383</v>
      </c>
      <c r="M810" s="73" t="s">
        <v>388</v>
      </c>
      <c r="N810" s="73" t="s">
        <v>44</v>
      </c>
      <c r="O810" s="73" t="s">
        <v>385</v>
      </c>
      <c r="P810" s="73" t="s">
        <v>907</v>
      </c>
      <c r="Q810" s="73" t="s">
        <v>1546</v>
      </c>
      <c r="R810" s="73" t="s">
        <v>286</v>
      </c>
      <c r="V810" s="60" t="str">
        <f>W810&amp;H810</f>
        <v>DICKERSONфиолетовый</v>
      </c>
      <c r="W810" s="60" t="str">
        <f>_xlfn.LET(_xlpm.TextCell,TEXT(G810,"###"),IF(_xlpm.TextCell&lt;&gt;"",IF(StyleSpaceSplit,IFERROR(IF(FIND(" ",_xlpm.TextCell)&gt;=1,MID(_xlpm.TextCell,1,FIND(" ",_xlpm.TextCell)-1),_xlpm.TextCell),_xlpm.TextCell),_xlpm.TextCell),""))</f>
        <v>DICKERSON</v>
      </c>
      <c r="X810" s="60" t="str">
        <f>IF(A810&lt;&gt;"",IFERROR(IF(FIND(" ",G810)&gt;=1,MID(G810,FIND(" ",G810)+1,LEN(G810)),""),""),"")</f>
        <v/>
      </c>
      <c r="AC810" s="51">
        <f>IFERROR(VALUE(MID($C810,1,2)),0)</f>
        <v>80</v>
      </c>
      <c r="AD810" s="44">
        <f>IFERROR(VALUE(MID($C810,4,3)),0)</f>
        <v>813</v>
      </c>
      <c r="AE810" s="51">
        <f>VALUE(RIGHT("00"&amp;AC810,2)&amp;RIGHT("000"&amp;AD810,3))</f>
        <v>80813</v>
      </c>
    </row>
    <row r="811" spans="1:31">
      <c r="A811" s="60" t="str">
        <f>IF(G811&amp;Q811&lt;&gt;"",W811&amp;Q811,"")</f>
        <v>DISCOVERY 001blue</v>
      </c>
      <c r="B811" s="60" t="str">
        <f>IF(C811&lt;&gt;"",LEFT(C811,9),"")</f>
        <v>80-525-06</v>
      </c>
      <c r="C811" s="73" t="s">
        <v>1756</v>
      </c>
      <c r="D811" s="73" t="s">
        <v>1757</v>
      </c>
      <c r="E811" s="73" t="s">
        <v>910</v>
      </c>
      <c r="F811" s="74">
        <v>59</v>
      </c>
      <c r="G811" s="73" t="s">
        <v>1758</v>
      </c>
      <c r="H811" s="73" t="s">
        <v>71</v>
      </c>
      <c r="I811" s="73" t="s">
        <v>1265</v>
      </c>
      <c r="J811" s="73" t="s">
        <v>320</v>
      </c>
      <c r="K811" s="73" t="s">
        <v>382</v>
      </c>
      <c r="L811" s="73" t="s">
        <v>383</v>
      </c>
      <c r="M811" s="73" t="s">
        <v>388</v>
      </c>
      <c r="N811" s="73" t="s">
        <v>44</v>
      </c>
      <c r="O811" s="73" t="s">
        <v>385</v>
      </c>
      <c r="P811" s="73" t="s">
        <v>907</v>
      </c>
      <c r="Q811" s="73" t="s">
        <v>932</v>
      </c>
      <c r="R811" s="73" t="s">
        <v>71</v>
      </c>
      <c r="V811" s="60" t="str">
        <f>W811&amp;H811</f>
        <v>DISCOVERY 001синий</v>
      </c>
      <c r="W811" s="60" t="str">
        <f>_xlfn.LET(_xlpm.TextCell,TEXT(G811,"###"),IF(_xlpm.TextCell&lt;&gt;"",IF(StyleSpaceSplit,IFERROR(IF(FIND(" ",_xlpm.TextCell)&gt;=1,MID(_xlpm.TextCell,1,FIND(" ",_xlpm.TextCell)-1),_xlpm.TextCell),_xlpm.TextCell),_xlpm.TextCell),""))</f>
        <v>DISCOVERY 001</v>
      </c>
      <c r="X811" s="60" t="str">
        <f>IF(A811&lt;&gt;"",IFERROR(IF(FIND(" ",G811)&gt;=1,MID(G811,FIND(" ",G811)+1,LEN(G811)),""),""),"")</f>
        <v>001</v>
      </c>
      <c r="AC811" s="51">
        <f>IFERROR(VALUE(MID($C811,1,2)),0)</f>
        <v>80</v>
      </c>
      <c r="AD811" s="44">
        <f>IFERROR(VALUE(MID($C811,4,3)),0)</f>
        <v>525</v>
      </c>
      <c r="AE811" s="51">
        <f>VALUE(RIGHT("00"&amp;AC811,2)&amp;RIGHT("000"&amp;AD811,3))</f>
        <v>80525</v>
      </c>
    </row>
    <row r="812" spans="1:31">
      <c r="A812" s="60" t="str">
        <f>IF(G812&amp;Q812&lt;&gt;"",W812&amp;Q812,"")</f>
        <v>DISCOVERY 001blue</v>
      </c>
      <c r="B812" s="60" t="str">
        <f>IF(C812&lt;&gt;"",LEFT(C812,9),"")</f>
        <v>80-525-06</v>
      </c>
      <c r="C812" s="73" t="s">
        <v>1759</v>
      </c>
      <c r="D812" s="73" t="s">
        <v>1757</v>
      </c>
      <c r="E812" s="73" t="s">
        <v>904</v>
      </c>
      <c r="F812" s="74">
        <v>57</v>
      </c>
      <c r="G812" s="73" t="s">
        <v>1758</v>
      </c>
      <c r="H812" s="73" t="s">
        <v>71</v>
      </c>
      <c r="I812" s="73" t="s">
        <v>1265</v>
      </c>
      <c r="J812" s="73" t="s">
        <v>320</v>
      </c>
      <c r="K812" s="73" t="s">
        <v>382</v>
      </c>
      <c r="L812" s="73" t="s">
        <v>383</v>
      </c>
      <c r="M812" s="73" t="s">
        <v>388</v>
      </c>
      <c r="N812" s="73" t="s">
        <v>44</v>
      </c>
      <c r="O812" s="73" t="s">
        <v>385</v>
      </c>
      <c r="P812" s="73" t="s">
        <v>907</v>
      </c>
      <c r="Q812" s="73" t="s">
        <v>932</v>
      </c>
      <c r="R812" s="73" t="s">
        <v>71</v>
      </c>
      <c r="V812" s="60" t="str">
        <f>W812&amp;H812</f>
        <v>DISCOVERY 001синий</v>
      </c>
      <c r="W812" s="60" t="str">
        <f>_xlfn.LET(_xlpm.TextCell,TEXT(G812,"###"),IF(_xlpm.TextCell&lt;&gt;"",IF(StyleSpaceSplit,IFERROR(IF(FIND(" ",_xlpm.TextCell)&gt;=1,MID(_xlpm.TextCell,1,FIND(" ",_xlpm.TextCell)-1),_xlpm.TextCell),_xlpm.TextCell),_xlpm.TextCell),""))</f>
        <v>DISCOVERY 001</v>
      </c>
      <c r="X812" s="60" t="str">
        <f>IF(A812&lt;&gt;"",IFERROR(IF(FIND(" ",G812)&gt;=1,MID(G812,FIND(" ",G812)+1,LEN(G812)),""),""),"")</f>
        <v>001</v>
      </c>
      <c r="AC812" s="51">
        <f>IFERROR(VALUE(MID($C812,1,2)),0)</f>
        <v>80</v>
      </c>
      <c r="AD812" s="44">
        <f>IFERROR(VALUE(MID($C812,4,3)),0)</f>
        <v>525</v>
      </c>
      <c r="AE812" s="51">
        <f>VALUE(RIGHT("00"&amp;AC812,2)&amp;RIGHT("000"&amp;AD812,3))</f>
        <v>80525</v>
      </c>
    </row>
    <row r="813" spans="1:31">
      <c r="A813" s="60" t="str">
        <f>IF(G813&amp;Q813&lt;&gt;"",W813&amp;Q813,"")</f>
        <v>DISCOVERY 001blue</v>
      </c>
      <c r="B813" s="60" t="str">
        <f>IF(C813&lt;&gt;"",LEFT(C813,9),"")</f>
        <v>80-525-06</v>
      </c>
      <c r="C813" s="73" t="s">
        <v>1760</v>
      </c>
      <c r="D813" s="73" t="s">
        <v>1757</v>
      </c>
      <c r="E813" s="73" t="s">
        <v>912</v>
      </c>
      <c r="F813" s="74">
        <v>61</v>
      </c>
      <c r="G813" s="73" t="s">
        <v>1758</v>
      </c>
      <c r="H813" s="73" t="s">
        <v>71</v>
      </c>
      <c r="I813" s="73" t="s">
        <v>1265</v>
      </c>
      <c r="J813" s="73" t="s">
        <v>320</v>
      </c>
      <c r="K813" s="73" t="s">
        <v>382</v>
      </c>
      <c r="L813" s="73" t="s">
        <v>383</v>
      </c>
      <c r="M813" s="73" t="s">
        <v>388</v>
      </c>
      <c r="N813" s="73" t="s">
        <v>44</v>
      </c>
      <c r="O813" s="73" t="s">
        <v>385</v>
      </c>
      <c r="P813" s="73" t="s">
        <v>907</v>
      </c>
      <c r="Q813" s="73" t="s">
        <v>932</v>
      </c>
      <c r="R813" s="73" t="s">
        <v>71</v>
      </c>
      <c r="V813" s="60" t="str">
        <f>W813&amp;H813</f>
        <v>DISCOVERY 001синий</v>
      </c>
      <c r="W813" s="60" t="str">
        <f>_xlfn.LET(_xlpm.TextCell,TEXT(G813,"###"),IF(_xlpm.TextCell&lt;&gt;"",IF(StyleSpaceSplit,IFERROR(IF(FIND(" ",_xlpm.TextCell)&gt;=1,MID(_xlpm.TextCell,1,FIND(" ",_xlpm.TextCell)-1),_xlpm.TextCell),_xlpm.TextCell),_xlpm.TextCell),""))</f>
        <v>DISCOVERY 001</v>
      </c>
      <c r="X813" s="60" t="str">
        <f>IF(A813&lt;&gt;"",IFERROR(IF(FIND(" ",G813)&gt;=1,MID(G813,FIND(" ",G813)+1,LEN(G813)),""),""),"")</f>
        <v>001</v>
      </c>
      <c r="AC813" s="51">
        <f>IFERROR(VALUE(MID($C813,1,2)),0)</f>
        <v>80</v>
      </c>
      <c r="AD813" s="44">
        <f>IFERROR(VALUE(MID($C813,4,3)),0)</f>
        <v>525</v>
      </c>
      <c r="AE813" s="51">
        <f>VALUE(RIGHT("00"&amp;AC813,2)&amp;RIGHT("000"&amp;AD813,3))</f>
        <v>80525</v>
      </c>
    </row>
    <row r="814" spans="1:31">
      <c r="A814" s="60" t="str">
        <f>IF(G814&amp;Q814&lt;&gt;"",W814&amp;Q814,"")</f>
        <v>DISCOVERY 002blue</v>
      </c>
      <c r="B814" s="60" t="str">
        <f>IF(C814&lt;&gt;"",LEFT(C814,9),"")</f>
        <v>80-682-06</v>
      </c>
      <c r="C814" s="73" t="s">
        <v>3971</v>
      </c>
      <c r="D814" s="73" t="s">
        <v>3972</v>
      </c>
      <c r="E814" s="73" t="s">
        <v>920</v>
      </c>
      <c r="F814" s="74">
        <v>58</v>
      </c>
      <c r="G814" s="73" t="s">
        <v>3973</v>
      </c>
      <c r="H814" s="73" t="s">
        <v>71</v>
      </c>
      <c r="I814" s="73" t="s">
        <v>3974</v>
      </c>
      <c r="J814" s="73" t="s">
        <v>324</v>
      </c>
      <c r="K814" s="73" t="s">
        <v>382</v>
      </c>
      <c r="L814" s="73" t="s">
        <v>383</v>
      </c>
      <c r="M814" s="73" t="s">
        <v>384</v>
      </c>
      <c r="N814" s="73" t="s">
        <v>37</v>
      </c>
      <c r="O814" s="73" t="s">
        <v>385</v>
      </c>
      <c r="P814" s="73" t="s">
        <v>907</v>
      </c>
      <c r="Q814" s="73" t="s">
        <v>932</v>
      </c>
      <c r="R814" s="73" t="s">
        <v>71</v>
      </c>
      <c r="V814" s="60" t="str">
        <f>W814&amp;H814</f>
        <v>DISCOVERY 002синий</v>
      </c>
      <c r="W814" s="60" t="str">
        <f>_xlfn.LET(_xlpm.TextCell,TEXT(G814,"###"),IF(_xlpm.TextCell&lt;&gt;"",IF(StyleSpaceSplit,IFERROR(IF(FIND(" ",_xlpm.TextCell)&gt;=1,MID(_xlpm.TextCell,1,FIND(" ",_xlpm.TextCell)-1),_xlpm.TextCell),_xlpm.TextCell),_xlpm.TextCell),""))</f>
        <v>DISCOVERY 002</v>
      </c>
      <c r="X814" s="60" t="str">
        <f>IF(A814&lt;&gt;"",IFERROR(IF(FIND(" ",G814)&gt;=1,MID(G814,FIND(" ",G814)+1,LEN(G814)),""),""),"")</f>
        <v>002</v>
      </c>
      <c r="AC814" s="51">
        <f>IFERROR(VALUE(MID($C814,1,2)),0)</f>
        <v>80</v>
      </c>
      <c r="AD814" s="44">
        <f>IFERROR(VALUE(MID($C814,4,3)),0)</f>
        <v>682</v>
      </c>
      <c r="AE814" s="51">
        <f>VALUE(RIGHT("00"&amp;AC814,2)&amp;RIGHT("000"&amp;AD814,3))</f>
        <v>80682</v>
      </c>
    </row>
    <row r="815" spans="1:31">
      <c r="A815" s="60" t="str">
        <f>IF(G815&amp;Q815&lt;&gt;"",W815&amp;Q815,"")</f>
        <v>DISCOVERY 002blue</v>
      </c>
      <c r="B815" s="60" t="str">
        <f>IF(C815&lt;&gt;"",LEFT(C815,9),"")</f>
        <v>80-682-06</v>
      </c>
      <c r="C815" s="73" t="s">
        <v>3975</v>
      </c>
      <c r="D815" s="73" t="s">
        <v>3972</v>
      </c>
      <c r="E815" s="73" t="s">
        <v>956</v>
      </c>
      <c r="F815" s="74">
        <v>55</v>
      </c>
      <c r="G815" s="73" t="s">
        <v>3973</v>
      </c>
      <c r="H815" s="73" t="s">
        <v>71</v>
      </c>
      <c r="I815" s="73" t="s">
        <v>3974</v>
      </c>
      <c r="J815" s="73" t="s">
        <v>324</v>
      </c>
      <c r="K815" s="73" t="s">
        <v>382</v>
      </c>
      <c r="L815" s="73" t="s">
        <v>383</v>
      </c>
      <c r="M815" s="73" t="s">
        <v>384</v>
      </c>
      <c r="N815" s="73" t="s">
        <v>37</v>
      </c>
      <c r="O815" s="73" t="s">
        <v>385</v>
      </c>
      <c r="P815" s="73" t="s">
        <v>907</v>
      </c>
      <c r="Q815" s="73" t="s">
        <v>932</v>
      </c>
      <c r="R815" s="73" t="s">
        <v>71</v>
      </c>
      <c r="V815" s="60" t="str">
        <f>W815&amp;H815</f>
        <v>DISCOVERY 002синий</v>
      </c>
      <c r="W815" s="60" t="str">
        <f>_xlfn.LET(_xlpm.TextCell,TEXT(G815,"###"),IF(_xlpm.TextCell&lt;&gt;"",IF(StyleSpaceSplit,IFERROR(IF(FIND(" ",_xlpm.TextCell)&gt;=1,MID(_xlpm.TextCell,1,FIND(" ",_xlpm.TextCell)-1),_xlpm.TextCell),_xlpm.TextCell),_xlpm.TextCell),""))</f>
        <v>DISCOVERY 002</v>
      </c>
      <c r="X815" s="60" t="str">
        <f>IF(A815&lt;&gt;"",IFERROR(IF(FIND(" ",G815)&gt;=1,MID(G815,FIND(" ",G815)+1,LEN(G815)),""),""),"")</f>
        <v>002</v>
      </c>
      <c r="AC815" s="51">
        <f>IFERROR(VALUE(MID($C815,1,2)),0)</f>
        <v>80</v>
      </c>
      <c r="AD815" s="44">
        <f>IFERROR(VALUE(MID($C815,4,3)),0)</f>
        <v>682</v>
      </c>
      <c r="AE815" s="51">
        <f>VALUE(RIGHT("00"&amp;AC815,2)&amp;RIGHT("000"&amp;AD815,3))</f>
        <v>80682</v>
      </c>
    </row>
    <row r="816" spans="1:31">
      <c r="A816" s="60" t="str">
        <f>IF(G816&amp;Q816&lt;&gt;"",W816&amp;Q816,"")</f>
        <v>DISCOVERY 002blue</v>
      </c>
      <c r="B816" s="60" t="str">
        <f>IF(C816&lt;&gt;"",LEFT(C816,9),"")</f>
        <v>80-682-06</v>
      </c>
      <c r="C816" s="73" t="s">
        <v>3976</v>
      </c>
      <c r="D816" s="73" t="s">
        <v>3972</v>
      </c>
      <c r="E816" s="73" t="s">
        <v>904</v>
      </c>
      <c r="F816" s="74">
        <v>57</v>
      </c>
      <c r="G816" s="73" t="s">
        <v>3973</v>
      </c>
      <c r="H816" s="73" t="s">
        <v>71</v>
      </c>
      <c r="I816" s="73" t="s">
        <v>3974</v>
      </c>
      <c r="J816" s="73" t="s">
        <v>324</v>
      </c>
      <c r="K816" s="73" t="s">
        <v>382</v>
      </c>
      <c r="L816" s="73" t="s">
        <v>383</v>
      </c>
      <c r="M816" s="73" t="s">
        <v>384</v>
      </c>
      <c r="N816" s="73" t="s">
        <v>37</v>
      </c>
      <c r="O816" s="73" t="s">
        <v>385</v>
      </c>
      <c r="P816" s="73" t="s">
        <v>907</v>
      </c>
      <c r="Q816" s="73" t="s">
        <v>932</v>
      </c>
      <c r="R816" s="73" t="s">
        <v>71</v>
      </c>
      <c r="V816" s="60" t="str">
        <f>W816&amp;H816</f>
        <v>DISCOVERY 002синий</v>
      </c>
      <c r="W816" s="60" t="str">
        <f>_xlfn.LET(_xlpm.TextCell,TEXT(G816,"###"),IF(_xlpm.TextCell&lt;&gt;"",IF(StyleSpaceSplit,IFERROR(IF(FIND(" ",_xlpm.TextCell)&gt;=1,MID(_xlpm.TextCell,1,FIND(" ",_xlpm.TextCell)-1),_xlpm.TextCell),_xlpm.TextCell),_xlpm.TextCell),""))</f>
        <v>DISCOVERY 002</v>
      </c>
      <c r="X816" s="60" t="str">
        <f>IF(A816&lt;&gt;"",IFERROR(IF(FIND(" ",G816)&gt;=1,MID(G816,FIND(" ",G816)+1,LEN(G816)),""),""),"")</f>
        <v>002</v>
      </c>
      <c r="AC816" s="51">
        <f>IFERROR(VALUE(MID($C816,1,2)),0)</f>
        <v>80</v>
      </c>
      <c r="AD816" s="44">
        <f>IFERROR(VALUE(MID($C816,4,3)),0)</f>
        <v>682</v>
      </c>
      <c r="AE816" s="51">
        <f>VALUE(RIGHT("00"&amp;AC816,2)&amp;RIGHT("000"&amp;AD816,3))</f>
        <v>80682</v>
      </c>
    </row>
    <row r="817" spans="1:31">
      <c r="A817" s="60" t="str">
        <f>IF(G817&amp;Q817&lt;&gt;"",W817&amp;Q817,"")</f>
        <v>DISCOVERY 002blue</v>
      </c>
      <c r="B817" s="60" t="str">
        <f>IF(C817&lt;&gt;"",LEFT(C817,9),"")</f>
        <v>80-682-06</v>
      </c>
      <c r="C817" s="73" t="s">
        <v>3977</v>
      </c>
      <c r="D817" s="73" t="s">
        <v>3972</v>
      </c>
      <c r="E817" s="73" t="s">
        <v>910</v>
      </c>
      <c r="F817" s="74">
        <v>59</v>
      </c>
      <c r="G817" s="73" t="s">
        <v>3973</v>
      </c>
      <c r="H817" s="73" t="s">
        <v>71</v>
      </c>
      <c r="I817" s="73" t="s">
        <v>3974</v>
      </c>
      <c r="J817" s="73" t="s">
        <v>324</v>
      </c>
      <c r="K817" s="73" t="s">
        <v>382</v>
      </c>
      <c r="L817" s="73" t="s">
        <v>383</v>
      </c>
      <c r="M817" s="73" t="s">
        <v>384</v>
      </c>
      <c r="N817" s="73" t="s">
        <v>37</v>
      </c>
      <c r="O817" s="73" t="s">
        <v>385</v>
      </c>
      <c r="P817" s="73" t="s">
        <v>907</v>
      </c>
      <c r="Q817" s="73" t="s">
        <v>932</v>
      </c>
      <c r="R817" s="73" t="s">
        <v>71</v>
      </c>
      <c r="V817" s="60" t="str">
        <f>W817&amp;H817</f>
        <v>DISCOVERY 002синий</v>
      </c>
      <c r="W817" s="60" t="str">
        <f>_xlfn.LET(_xlpm.TextCell,TEXT(G817,"###"),IF(_xlpm.TextCell&lt;&gt;"",IF(StyleSpaceSplit,IFERROR(IF(FIND(" ",_xlpm.TextCell)&gt;=1,MID(_xlpm.TextCell,1,FIND(" ",_xlpm.TextCell)-1),_xlpm.TextCell),_xlpm.TextCell),_xlpm.TextCell),""))</f>
        <v>DISCOVERY 002</v>
      </c>
      <c r="X817" s="60" t="str">
        <f>IF(A817&lt;&gt;"",IFERROR(IF(FIND(" ",G817)&gt;=1,MID(G817,FIND(" ",G817)+1,LEN(G817)),""),""),"")</f>
        <v>002</v>
      </c>
      <c r="AC817" s="51">
        <f>IFERROR(VALUE(MID($C817,1,2)),0)</f>
        <v>80</v>
      </c>
      <c r="AD817" s="44">
        <f>IFERROR(VALUE(MID($C817,4,3)),0)</f>
        <v>682</v>
      </c>
      <c r="AE817" s="51">
        <f>VALUE(RIGHT("00"&amp;AC817,2)&amp;RIGHT("000"&amp;AD817,3))</f>
        <v>80682</v>
      </c>
    </row>
    <row r="818" spans="1:31">
      <c r="A818" s="60" t="str">
        <f>IF(G818&amp;Q818&lt;&gt;"",W818&amp;Q818,"")</f>
        <v>DISCOVERY 002blue</v>
      </c>
      <c r="B818" s="60" t="str">
        <f>IF(C818&lt;&gt;"",LEFT(C818,9),"")</f>
        <v>80-682-06</v>
      </c>
      <c r="C818" s="73" t="s">
        <v>3978</v>
      </c>
      <c r="D818" s="73" t="s">
        <v>3972</v>
      </c>
      <c r="E818" s="73" t="s">
        <v>912</v>
      </c>
      <c r="F818" s="74">
        <v>61</v>
      </c>
      <c r="G818" s="73" t="s">
        <v>3973</v>
      </c>
      <c r="H818" s="73" t="s">
        <v>71</v>
      </c>
      <c r="I818" s="73" t="s">
        <v>3974</v>
      </c>
      <c r="J818" s="73" t="s">
        <v>324</v>
      </c>
      <c r="K818" s="73" t="s">
        <v>382</v>
      </c>
      <c r="L818" s="73" t="s">
        <v>383</v>
      </c>
      <c r="M818" s="73" t="s">
        <v>384</v>
      </c>
      <c r="N818" s="73" t="s">
        <v>37</v>
      </c>
      <c r="O818" s="73" t="s">
        <v>385</v>
      </c>
      <c r="P818" s="73" t="s">
        <v>907</v>
      </c>
      <c r="Q818" s="73" t="s">
        <v>932</v>
      </c>
      <c r="R818" s="73" t="s">
        <v>71</v>
      </c>
      <c r="V818" s="60" t="str">
        <f>W818&amp;H818</f>
        <v>DISCOVERY 002синий</v>
      </c>
      <c r="W818" s="60" t="str">
        <f>_xlfn.LET(_xlpm.TextCell,TEXT(G818,"###"),IF(_xlpm.TextCell&lt;&gt;"",IF(StyleSpaceSplit,IFERROR(IF(FIND(" ",_xlpm.TextCell)&gt;=1,MID(_xlpm.TextCell,1,FIND(" ",_xlpm.TextCell)-1),_xlpm.TextCell),_xlpm.TextCell),_xlpm.TextCell),""))</f>
        <v>DISCOVERY 002</v>
      </c>
      <c r="X818" s="60" t="str">
        <f>IF(A818&lt;&gt;"",IFERROR(IF(FIND(" ",G818)&gt;=1,MID(G818,FIND(" ",G818)+1,LEN(G818)),""),""),"")</f>
        <v>002</v>
      </c>
      <c r="AC818" s="51">
        <f>IFERROR(VALUE(MID($C818,1,2)),0)</f>
        <v>80</v>
      </c>
      <c r="AD818" s="44">
        <f>IFERROR(VALUE(MID($C818,4,3)),0)</f>
        <v>682</v>
      </c>
      <c r="AE818" s="51">
        <f>VALUE(RIGHT("00"&amp;AC818,2)&amp;RIGHT("000"&amp;AD818,3))</f>
        <v>80682</v>
      </c>
    </row>
    <row r="819" spans="1:31">
      <c r="A819" s="60" t="str">
        <f>IF(G819&amp;Q819&lt;&gt;"",W819&amp;Q819,"")</f>
        <v>DISCOVERY 004blue</v>
      </c>
      <c r="B819" s="60" t="str">
        <f>IF(C819&lt;&gt;"",LEFT(C819,9),"")</f>
        <v>80-683-19</v>
      </c>
      <c r="C819" s="73" t="s">
        <v>3979</v>
      </c>
      <c r="D819" s="73" t="s">
        <v>3980</v>
      </c>
      <c r="E819" s="73" t="s">
        <v>3871</v>
      </c>
      <c r="F819" s="74">
        <v>53</v>
      </c>
      <c r="G819" s="73" t="s">
        <v>3981</v>
      </c>
      <c r="H819" s="73" t="s">
        <v>91</v>
      </c>
      <c r="I819" s="73" t="s">
        <v>906</v>
      </c>
      <c r="J819" s="73" t="s">
        <v>324</v>
      </c>
      <c r="K819" s="73" t="s">
        <v>391</v>
      </c>
      <c r="L819" s="73" t="s">
        <v>383</v>
      </c>
      <c r="M819" s="73" t="s">
        <v>384</v>
      </c>
      <c r="N819" s="73" t="s">
        <v>43</v>
      </c>
      <c r="O819" s="73" t="s">
        <v>386</v>
      </c>
      <c r="P819" s="73" t="s">
        <v>907</v>
      </c>
      <c r="Q819" s="73" t="s">
        <v>932</v>
      </c>
      <c r="R819" s="73" t="s">
        <v>91</v>
      </c>
      <c r="V819" s="60" t="str">
        <f>W819&amp;H819</f>
        <v>DISCOVERY 004голубой</v>
      </c>
      <c r="W819" s="60" t="str">
        <f>_xlfn.LET(_xlpm.TextCell,TEXT(G819,"###"),IF(_xlpm.TextCell&lt;&gt;"",IF(StyleSpaceSplit,IFERROR(IF(FIND(" ",_xlpm.TextCell)&gt;=1,MID(_xlpm.TextCell,1,FIND(" ",_xlpm.TextCell)-1),_xlpm.TextCell),_xlpm.TextCell),_xlpm.TextCell),""))</f>
        <v>DISCOVERY 004</v>
      </c>
      <c r="X819" s="60" t="str">
        <f>IF(A819&lt;&gt;"",IFERROR(IF(FIND(" ",G819)&gt;=1,MID(G819,FIND(" ",G819)+1,LEN(G819)),""),""),"")</f>
        <v>004</v>
      </c>
      <c r="AC819" s="51">
        <f>IFERROR(VALUE(MID($C819,1,2)),0)</f>
        <v>80</v>
      </c>
      <c r="AD819" s="44">
        <f>IFERROR(VALUE(MID($C819,4,3)),0)</f>
        <v>683</v>
      </c>
      <c r="AE819" s="51">
        <f>VALUE(RIGHT("00"&amp;AC819,2)&amp;RIGHT("000"&amp;AD819,3))</f>
        <v>80683</v>
      </c>
    </row>
    <row r="820" spans="1:31">
      <c r="A820" s="60" t="str">
        <f>IF(G820&amp;Q820&lt;&gt;"",W820&amp;Q820,"")</f>
        <v>DISCOVERY 005red</v>
      </c>
      <c r="B820" s="60" t="str">
        <f>IF(C820&lt;&gt;"",LEFT(C820,9),"")</f>
        <v>80-684-18</v>
      </c>
      <c r="C820" s="73" t="s">
        <v>3982</v>
      </c>
      <c r="D820" s="73" t="s">
        <v>3983</v>
      </c>
      <c r="E820" s="73" t="s">
        <v>3871</v>
      </c>
      <c r="F820" s="74">
        <v>53</v>
      </c>
      <c r="G820" s="73" t="s">
        <v>3984</v>
      </c>
      <c r="H820" s="73" t="s">
        <v>78</v>
      </c>
      <c r="I820" s="73" t="s">
        <v>906</v>
      </c>
      <c r="J820" s="73" t="s">
        <v>324</v>
      </c>
      <c r="K820" s="73" t="s">
        <v>391</v>
      </c>
      <c r="L820" s="73" t="s">
        <v>383</v>
      </c>
      <c r="M820" s="73" t="s">
        <v>384</v>
      </c>
      <c r="N820" s="73" t="s">
        <v>43</v>
      </c>
      <c r="O820" s="73" t="s">
        <v>386</v>
      </c>
      <c r="P820" s="73" t="s">
        <v>907</v>
      </c>
      <c r="Q820" s="73" t="s">
        <v>969</v>
      </c>
      <c r="R820" s="73" t="s">
        <v>78</v>
      </c>
      <c r="V820" s="60" t="str">
        <f>W820&amp;H820</f>
        <v>DISCOVERY 005красный</v>
      </c>
      <c r="W820" s="60" t="str">
        <f>_xlfn.LET(_xlpm.TextCell,TEXT(G820,"###"),IF(_xlpm.TextCell&lt;&gt;"",IF(StyleSpaceSplit,IFERROR(IF(FIND(" ",_xlpm.TextCell)&gt;=1,MID(_xlpm.TextCell,1,FIND(" ",_xlpm.TextCell)-1),_xlpm.TextCell),_xlpm.TextCell),_xlpm.TextCell),""))</f>
        <v>DISCOVERY 005</v>
      </c>
      <c r="X820" s="60" t="str">
        <f>IF(A820&lt;&gt;"",IFERROR(IF(FIND(" ",G820)&gt;=1,MID(G820,FIND(" ",G820)+1,LEN(G820)),""),""),"")</f>
        <v>005</v>
      </c>
      <c r="AC820" s="51">
        <f>IFERROR(VALUE(MID($C820,1,2)),0)</f>
        <v>80</v>
      </c>
      <c r="AD820" s="44">
        <f>IFERROR(VALUE(MID($C820,4,3)),0)</f>
        <v>684</v>
      </c>
      <c r="AE820" s="51">
        <f>VALUE(RIGHT("00"&amp;AC820,2)&amp;RIGHT("000"&amp;AD820,3))</f>
        <v>80684</v>
      </c>
    </row>
    <row r="821" spans="1:31">
      <c r="A821" s="60" t="str">
        <f>IF(G821&amp;Q821&lt;&gt;"",W821&amp;Q821,"")</f>
        <v>DISCOVERY 006navy</v>
      </c>
      <c r="B821" s="60" t="str">
        <f>IF(C821&lt;&gt;"",LEFT(C821,9),"")</f>
        <v>80-685-16</v>
      </c>
      <c r="C821" s="73" t="s">
        <v>3985</v>
      </c>
      <c r="D821" s="73" t="s">
        <v>3986</v>
      </c>
      <c r="E821" s="73" t="s">
        <v>3871</v>
      </c>
      <c r="F821" s="74">
        <v>53</v>
      </c>
      <c r="G821" s="73" t="s">
        <v>3987</v>
      </c>
      <c r="H821" s="73" t="s">
        <v>55</v>
      </c>
      <c r="I821" s="73" t="s">
        <v>906</v>
      </c>
      <c r="J821" s="73" t="s">
        <v>324</v>
      </c>
      <c r="K821" s="73" t="s">
        <v>391</v>
      </c>
      <c r="L821" s="73" t="s">
        <v>383</v>
      </c>
      <c r="M821" s="73" t="s">
        <v>384</v>
      </c>
      <c r="N821" s="73" t="s">
        <v>43</v>
      </c>
      <c r="O821" s="73" t="s">
        <v>386</v>
      </c>
      <c r="P821" s="73" t="s">
        <v>907</v>
      </c>
      <c r="Q821" s="73" t="s">
        <v>1003</v>
      </c>
      <c r="R821" s="73" t="s">
        <v>71</v>
      </c>
      <c r="V821" s="60" t="str">
        <f>W821&amp;H821</f>
        <v>DISCOVERY 006темно-синий</v>
      </c>
      <c r="W821" s="60" t="str">
        <f>_xlfn.LET(_xlpm.TextCell,TEXT(G821,"###"),IF(_xlpm.TextCell&lt;&gt;"",IF(StyleSpaceSplit,IFERROR(IF(FIND(" ",_xlpm.TextCell)&gt;=1,MID(_xlpm.TextCell,1,FIND(" ",_xlpm.TextCell)-1),_xlpm.TextCell),_xlpm.TextCell),_xlpm.TextCell),""))</f>
        <v>DISCOVERY 006</v>
      </c>
      <c r="X821" s="60" t="str">
        <f>IF(A821&lt;&gt;"",IFERROR(IF(FIND(" ",G821)&gt;=1,MID(G821,FIND(" ",G821)+1,LEN(G821)),""),""),"")</f>
        <v>006</v>
      </c>
      <c r="AC821" s="51">
        <f>IFERROR(VALUE(MID($C821,1,2)),0)</f>
        <v>80</v>
      </c>
      <c r="AD821" s="44">
        <f>IFERROR(VALUE(MID($C821,4,3)),0)</f>
        <v>685</v>
      </c>
      <c r="AE821" s="51">
        <f>VALUE(RIGHT("00"&amp;AC821,2)&amp;RIGHT("000"&amp;AD821,3))</f>
        <v>80685</v>
      </c>
    </row>
    <row r="822" spans="1:31">
      <c r="A822" s="60" t="str">
        <f>IF(G822&amp;Q822&lt;&gt;"",W822&amp;Q822,"")</f>
        <v>DISCOVERY KINGcognac</v>
      </c>
      <c r="B822" s="60" t="str">
        <f>IF(C822&lt;&gt;"",LEFT(C822,9),"")</f>
        <v>80-105-13</v>
      </c>
      <c r="C822" s="73" t="s">
        <v>7255</v>
      </c>
      <c r="D822" s="73" t="s">
        <v>7256</v>
      </c>
      <c r="E822" s="73" t="s">
        <v>920</v>
      </c>
      <c r="F822" s="74">
        <v>58</v>
      </c>
      <c r="G822" s="73" t="s">
        <v>7257</v>
      </c>
      <c r="H822" s="73" t="s">
        <v>217</v>
      </c>
      <c r="I822" s="73" t="s">
        <v>1179</v>
      </c>
      <c r="J822" s="73" t="s">
        <v>324</v>
      </c>
      <c r="K822" s="73" t="s">
        <v>382</v>
      </c>
      <c r="L822" s="73" t="s">
        <v>383</v>
      </c>
      <c r="M822" s="73" t="s">
        <v>388</v>
      </c>
      <c r="N822" s="73" t="s">
        <v>32</v>
      </c>
      <c r="O822" s="73" t="s">
        <v>385</v>
      </c>
      <c r="P822" s="73" t="s">
        <v>907</v>
      </c>
      <c r="Q822" s="73" t="s">
        <v>1193</v>
      </c>
      <c r="R822" s="73" t="s">
        <v>199</v>
      </c>
      <c r="V822" s="60" t="str">
        <f>W822&amp;H822</f>
        <v>DISCOVERY KINGрыжий</v>
      </c>
      <c r="W822" s="60" t="str">
        <f>_xlfn.LET(_xlpm.TextCell,TEXT(G822,"###"),IF(_xlpm.TextCell&lt;&gt;"",IF(StyleSpaceSplit,IFERROR(IF(FIND(" ",_xlpm.TextCell)&gt;=1,MID(_xlpm.TextCell,1,FIND(" ",_xlpm.TextCell)-1),_xlpm.TextCell),_xlpm.TextCell),_xlpm.TextCell),""))</f>
        <v>DISCOVERY KING</v>
      </c>
      <c r="X822" s="60" t="str">
        <f>IF(A822&lt;&gt;"",IFERROR(IF(FIND(" ",G822)&gt;=1,MID(G822,FIND(" ",G822)+1,LEN(G822)),""),""),"")</f>
        <v>KING</v>
      </c>
      <c r="AC822" s="51">
        <f>IFERROR(VALUE(MID($C822,1,2)),0)</f>
        <v>80</v>
      </c>
      <c r="AD822" s="44">
        <f>IFERROR(VALUE(MID($C822,4,3)),0)</f>
        <v>105</v>
      </c>
      <c r="AE822" s="51">
        <f>VALUE(RIGHT("00"&amp;AC822,2)&amp;RIGHT("000"&amp;AD822,3))</f>
        <v>80105</v>
      </c>
    </row>
    <row r="823" spans="1:31">
      <c r="A823" s="60" t="str">
        <f>IF(G823&amp;Q823&lt;&gt;"",W823&amp;Q823,"")</f>
        <v>DISCOVERY S1601grey</v>
      </c>
      <c r="B823" s="60" t="str">
        <f>IF(C823&lt;&gt;"",LEFT(C823,9),"")</f>
        <v>80-041-01</v>
      </c>
      <c r="C823" s="73" t="s">
        <v>7500</v>
      </c>
      <c r="D823" s="73" t="s">
        <v>7501</v>
      </c>
      <c r="E823" s="73" t="s">
        <v>920</v>
      </c>
      <c r="F823" s="74">
        <v>58</v>
      </c>
      <c r="G823" s="73" t="s">
        <v>7502</v>
      </c>
      <c r="H823" s="73" t="s">
        <v>231</v>
      </c>
      <c r="I823" s="73" t="s">
        <v>1021</v>
      </c>
      <c r="J823" s="73" t="s">
        <v>324</v>
      </c>
      <c r="K823" s="73" t="s">
        <v>382</v>
      </c>
      <c r="L823" s="73" t="s">
        <v>383</v>
      </c>
      <c r="M823" s="73" t="s">
        <v>384</v>
      </c>
      <c r="N823" s="73" t="s">
        <v>37</v>
      </c>
      <c r="O823" s="73" t="s">
        <v>385</v>
      </c>
      <c r="P823" s="73" t="s">
        <v>907</v>
      </c>
      <c r="Q823" s="73" t="s">
        <v>917</v>
      </c>
      <c r="R823" s="73" t="s">
        <v>83</v>
      </c>
      <c r="V823" s="60" t="str">
        <f>W823&amp;H823</f>
        <v>DISCOVERY S1601светло-серый</v>
      </c>
      <c r="W823" s="60" t="str">
        <f>_xlfn.LET(_xlpm.TextCell,TEXT(G823,"###"),IF(_xlpm.TextCell&lt;&gt;"",IF(StyleSpaceSplit,IFERROR(IF(FIND(" ",_xlpm.TextCell)&gt;=1,MID(_xlpm.TextCell,1,FIND(" ",_xlpm.TextCell)-1),_xlpm.TextCell),_xlpm.TextCell),_xlpm.TextCell),""))</f>
        <v>DISCOVERY S1601</v>
      </c>
      <c r="X823" s="60" t="str">
        <f>IF(A823&lt;&gt;"",IFERROR(IF(FIND(" ",G823)&gt;=1,MID(G823,FIND(" ",G823)+1,LEN(G823)),""),""),"")</f>
        <v>S1601</v>
      </c>
      <c r="AC823" s="51">
        <f>IFERROR(VALUE(MID($C823,1,2)),0)</f>
        <v>80</v>
      </c>
      <c r="AD823" s="44">
        <f>IFERROR(VALUE(MID($C823,4,3)),0)</f>
        <v>41</v>
      </c>
      <c r="AE823" s="51">
        <f>VALUE(RIGHT("00"&amp;AC823,2)&amp;RIGHT("000"&amp;AD823,3))</f>
        <v>80041</v>
      </c>
    </row>
    <row r="824" spans="1:31">
      <c r="A824" s="60" t="str">
        <f>IF(G824&amp;Q824&lt;&gt;"",W824&amp;Q824,"")</f>
        <v>DISCOVERY S1602orange</v>
      </c>
      <c r="B824" s="60" t="str">
        <f>IF(C824&lt;&gt;"",LEFT(C824,9),"")</f>
        <v>80-042-35</v>
      </c>
      <c r="C824" s="73" t="s">
        <v>7503</v>
      </c>
      <c r="D824" s="73" t="s">
        <v>7504</v>
      </c>
      <c r="E824" s="73" t="s">
        <v>920</v>
      </c>
      <c r="F824" s="74">
        <v>58</v>
      </c>
      <c r="G824" s="73" t="s">
        <v>7505</v>
      </c>
      <c r="H824" s="73" t="s">
        <v>209</v>
      </c>
      <c r="I824" s="73" t="s">
        <v>1021</v>
      </c>
      <c r="J824" s="73" t="s">
        <v>324</v>
      </c>
      <c r="K824" s="73" t="s">
        <v>382</v>
      </c>
      <c r="L824" s="73" t="s">
        <v>383</v>
      </c>
      <c r="M824" s="73" t="s">
        <v>384</v>
      </c>
      <c r="N824" s="73" t="s">
        <v>37</v>
      </c>
      <c r="O824" s="73" t="s">
        <v>385</v>
      </c>
      <c r="P824" s="73" t="s">
        <v>907</v>
      </c>
      <c r="Q824" s="73" t="s">
        <v>1300</v>
      </c>
      <c r="R824" s="73" t="s">
        <v>209</v>
      </c>
      <c r="V824" s="60" t="str">
        <f>W824&amp;H824</f>
        <v>DISCOVERY S1602разноцветный</v>
      </c>
      <c r="W824" s="60" t="str">
        <f>_xlfn.LET(_xlpm.TextCell,TEXT(G824,"###"),IF(_xlpm.TextCell&lt;&gt;"",IF(StyleSpaceSplit,IFERROR(IF(FIND(" ",_xlpm.TextCell)&gt;=1,MID(_xlpm.TextCell,1,FIND(" ",_xlpm.TextCell)-1),_xlpm.TextCell),_xlpm.TextCell),_xlpm.TextCell),""))</f>
        <v>DISCOVERY S1602</v>
      </c>
      <c r="X824" s="60" t="str">
        <f>IF(A824&lt;&gt;"",IFERROR(IF(FIND(" ",G824)&gt;=1,MID(G824,FIND(" ",G824)+1,LEN(G824)),""),""),"")</f>
        <v>S1602</v>
      </c>
      <c r="AC824" s="51">
        <f>IFERROR(VALUE(MID($C824,1,2)),0)</f>
        <v>80</v>
      </c>
      <c r="AD824" s="44">
        <f>IFERROR(VALUE(MID($C824,4,3)),0)</f>
        <v>42</v>
      </c>
      <c r="AE824" s="51">
        <f>VALUE(RIGHT("00"&amp;AC824,2)&amp;RIGHT("000"&amp;AD824,3))</f>
        <v>80042</v>
      </c>
    </row>
    <row r="825" spans="1:31">
      <c r="A825" s="60" t="str">
        <f>IF(G825&amp;Q825&lt;&gt;"",W825&amp;Q825,"")</f>
        <v>DISCOVERY S1701beige</v>
      </c>
      <c r="B825" s="60" t="str">
        <f>IF(C825&lt;&gt;"",LEFT(C825,9),"")</f>
        <v>80-275-02</v>
      </c>
      <c r="C825" s="73" t="s">
        <v>2485</v>
      </c>
      <c r="D825" s="73" t="s">
        <v>2486</v>
      </c>
      <c r="E825" s="73" t="s">
        <v>904</v>
      </c>
      <c r="F825" s="74">
        <v>57</v>
      </c>
      <c r="G825" s="73" t="s">
        <v>1038</v>
      </c>
      <c r="H825" s="73" t="s">
        <v>63</v>
      </c>
      <c r="I825" s="73" t="s">
        <v>1021</v>
      </c>
      <c r="J825" s="73" t="s">
        <v>324</v>
      </c>
      <c r="K825" s="73" t="s">
        <v>382</v>
      </c>
      <c r="L825" s="73" t="s">
        <v>383</v>
      </c>
      <c r="M825" s="73" t="s">
        <v>384</v>
      </c>
      <c r="N825" s="73" t="s">
        <v>37</v>
      </c>
      <c r="O825" s="73" t="s">
        <v>385</v>
      </c>
      <c r="P825" s="73" t="s">
        <v>907</v>
      </c>
      <c r="Q825" s="73" t="s">
        <v>937</v>
      </c>
      <c r="R825" s="73" t="s">
        <v>63</v>
      </c>
      <c r="V825" s="60" t="str">
        <f>W825&amp;H825</f>
        <v>DISCOVERY S1701бежевый</v>
      </c>
      <c r="W825" s="60" t="str">
        <f>_xlfn.LET(_xlpm.TextCell,TEXT(G825,"###"),IF(_xlpm.TextCell&lt;&gt;"",IF(StyleSpaceSplit,IFERROR(IF(FIND(" ",_xlpm.TextCell)&gt;=1,MID(_xlpm.TextCell,1,FIND(" ",_xlpm.TextCell)-1),_xlpm.TextCell),_xlpm.TextCell),_xlpm.TextCell),""))</f>
        <v>DISCOVERY S1701</v>
      </c>
      <c r="X825" s="60" t="str">
        <f>IF(A825&lt;&gt;"",IFERROR(IF(FIND(" ",G825)&gt;=1,MID(G825,FIND(" ",G825)+1,LEN(G825)),""),""),"")</f>
        <v>S1701</v>
      </c>
      <c r="AC825" s="51">
        <f>IFERROR(VALUE(MID($C825,1,2)),0)</f>
        <v>80</v>
      </c>
      <c r="AD825" s="44">
        <f>IFERROR(VALUE(MID($C825,4,3)),0)</f>
        <v>275</v>
      </c>
      <c r="AE825" s="51">
        <f>VALUE(RIGHT("00"&amp;AC825,2)&amp;RIGHT("000"&amp;AD825,3))</f>
        <v>80275</v>
      </c>
    </row>
    <row r="826" spans="1:31">
      <c r="A826" s="60" t="str">
        <f>IF(G826&amp;Q826&lt;&gt;"",W826&amp;Q826,"")</f>
        <v>DISCOVERY S1701beige</v>
      </c>
      <c r="B826" s="60" t="str">
        <f>IF(C826&lt;&gt;"",LEFT(C826,9),"")</f>
        <v>80-275-02</v>
      </c>
      <c r="C826" s="73" t="s">
        <v>2487</v>
      </c>
      <c r="D826" s="73" t="s">
        <v>2486</v>
      </c>
      <c r="E826" s="73" t="s">
        <v>912</v>
      </c>
      <c r="F826" s="74">
        <v>61</v>
      </c>
      <c r="G826" s="73" t="s">
        <v>1038</v>
      </c>
      <c r="H826" s="73" t="s">
        <v>63</v>
      </c>
      <c r="I826" s="73" t="s">
        <v>1021</v>
      </c>
      <c r="J826" s="73" t="s">
        <v>324</v>
      </c>
      <c r="K826" s="73" t="s">
        <v>382</v>
      </c>
      <c r="L826" s="73" t="s">
        <v>383</v>
      </c>
      <c r="M826" s="73" t="s">
        <v>384</v>
      </c>
      <c r="N826" s="73" t="s">
        <v>37</v>
      </c>
      <c r="O826" s="73" t="s">
        <v>385</v>
      </c>
      <c r="P826" s="73" t="s">
        <v>907</v>
      </c>
      <c r="Q826" s="73" t="s">
        <v>937</v>
      </c>
      <c r="R826" s="73" t="s">
        <v>63</v>
      </c>
      <c r="V826" s="60" t="str">
        <f>W826&amp;H826</f>
        <v>DISCOVERY S1701бежевый</v>
      </c>
      <c r="W826" s="60" t="str">
        <f>_xlfn.LET(_xlpm.TextCell,TEXT(G826,"###"),IF(_xlpm.TextCell&lt;&gt;"",IF(StyleSpaceSplit,IFERROR(IF(FIND(" ",_xlpm.TextCell)&gt;=1,MID(_xlpm.TextCell,1,FIND(" ",_xlpm.TextCell)-1),_xlpm.TextCell),_xlpm.TextCell),_xlpm.TextCell),""))</f>
        <v>DISCOVERY S1701</v>
      </c>
      <c r="X826" s="60" t="str">
        <f>IF(A826&lt;&gt;"",IFERROR(IF(FIND(" ",G826)&gt;=1,MID(G826,FIND(" ",G826)+1,LEN(G826)),""),""),"")</f>
        <v>S1701</v>
      </c>
      <c r="AC826" s="51">
        <f>IFERROR(VALUE(MID($C826,1,2)),0)</f>
        <v>80</v>
      </c>
      <c r="AD826" s="44">
        <f>IFERROR(VALUE(MID($C826,4,3)),0)</f>
        <v>275</v>
      </c>
      <c r="AE826" s="51">
        <f>VALUE(RIGHT("00"&amp;AC826,2)&amp;RIGHT("000"&amp;AD826,3))</f>
        <v>80275</v>
      </c>
    </row>
    <row r="827" spans="1:31">
      <c r="A827" s="60" t="str">
        <f>IF(G827&amp;Q827&lt;&gt;"",W827&amp;Q827,"")</f>
        <v>DISCOVERY S1701red</v>
      </c>
      <c r="B827" s="60" t="str">
        <f>IF(C827&lt;&gt;"",LEFT(C827,9),"")</f>
        <v>80-275-34</v>
      </c>
      <c r="C827" s="73" t="s">
        <v>2132</v>
      </c>
      <c r="D827" s="73" t="s">
        <v>2133</v>
      </c>
      <c r="E827" s="73" t="s">
        <v>956</v>
      </c>
      <c r="F827" s="74">
        <v>55</v>
      </c>
      <c r="G827" s="73" t="s">
        <v>1038</v>
      </c>
      <c r="H827" s="73" t="s">
        <v>68</v>
      </c>
      <c r="I827" s="73" t="s">
        <v>1021</v>
      </c>
      <c r="J827" s="73" t="s">
        <v>324</v>
      </c>
      <c r="K827" s="73" t="s">
        <v>382</v>
      </c>
      <c r="L827" s="73" t="s">
        <v>383</v>
      </c>
      <c r="M827" s="73" t="s">
        <v>384</v>
      </c>
      <c r="N827" s="73" t="s">
        <v>37</v>
      </c>
      <c r="O827" s="73" t="s">
        <v>385</v>
      </c>
      <c r="P827" s="73" t="s">
        <v>907</v>
      </c>
      <c r="Q827" s="73" t="s">
        <v>969</v>
      </c>
      <c r="R827" s="73" t="s">
        <v>68</v>
      </c>
      <c r="V827" s="60" t="str">
        <f>W827&amp;H827</f>
        <v>DISCOVERY S1701розовый</v>
      </c>
      <c r="W827" s="60" t="str">
        <f>_xlfn.LET(_xlpm.TextCell,TEXT(G827,"###"),IF(_xlpm.TextCell&lt;&gt;"",IF(StyleSpaceSplit,IFERROR(IF(FIND(" ",_xlpm.TextCell)&gt;=1,MID(_xlpm.TextCell,1,FIND(" ",_xlpm.TextCell)-1),_xlpm.TextCell),_xlpm.TextCell),_xlpm.TextCell),""))</f>
        <v>DISCOVERY S1701</v>
      </c>
      <c r="X827" s="60" t="str">
        <f>IF(A827&lt;&gt;"",IFERROR(IF(FIND(" ",G827)&gt;=1,MID(G827,FIND(" ",G827)+1,LEN(G827)),""),""),"")</f>
        <v>S1701</v>
      </c>
      <c r="AC827" s="51">
        <f>IFERROR(VALUE(MID($C827,1,2)),0)</f>
        <v>80</v>
      </c>
      <c r="AD827" s="44">
        <f>IFERROR(VALUE(MID($C827,4,3)),0)</f>
        <v>275</v>
      </c>
      <c r="AE827" s="51">
        <f>VALUE(RIGHT("00"&amp;AC827,2)&amp;RIGHT("000"&amp;AD827,3))</f>
        <v>80275</v>
      </c>
    </row>
    <row r="828" spans="1:31">
      <c r="A828" s="60" t="str">
        <f>IF(G828&amp;Q828&lt;&gt;"",W828&amp;Q828,"")</f>
        <v>DISCOVERY S1701red</v>
      </c>
      <c r="B828" s="60" t="str">
        <f>IF(C828&lt;&gt;"",LEFT(C828,9),"")</f>
        <v>80-275-34</v>
      </c>
      <c r="C828" s="73" t="s">
        <v>2134</v>
      </c>
      <c r="D828" s="73" t="s">
        <v>2133</v>
      </c>
      <c r="E828" s="73" t="s">
        <v>904</v>
      </c>
      <c r="F828" s="74">
        <v>57</v>
      </c>
      <c r="G828" s="73" t="s">
        <v>1038</v>
      </c>
      <c r="H828" s="73" t="s">
        <v>68</v>
      </c>
      <c r="I828" s="73" t="s">
        <v>1021</v>
      </c>
      <c r="J828" s="73" t="s">
        <v>324</v>
      </c>
      <c r="K828" s="73" t="s">
        <v>382</v>
      </c>
      <c r="L828" s="73" t="s">
        <v>383</v>
      </c>
      <c r="M828" s="73" t="s">
        <v>384</v>
      </c>
      <c r="N828" s="73" t="s">
        <v>37</v>
      </c>
      <c r="O828" s="73" t="s">
        <v>385</v>
      </c>
      <c r="P828" s="73" t="s">
        <v>907</v>
      </c>
      <c r="Q828" s="73" t="s">
        <v>969</v>
      </c>
      <c r="R828" s="73" t="s">
        <v>68</v>
      </c>
      <c r="V828" s="60" t="str">
        <f>W828&amp;H828</f>
        <v>DISCOVERY S1701розовый</v>
      </c>
      <c r="W828" s="60" t="str">
        <f>_xlfn.LET(_xlpm.TextCell,TEXT(G828,"###"),IF(_xlpm.TextCell&lt;&gt;"",IF(StyleSpaceSplit,IFERROR(IF(FIND(" ",_xlpm.TextCell)&gt;=1,MID(_xlpm.TextCell,1,FIND(" ",_xlpm.TextCell)-1),_xlpm.TextCell),_xlpm.TextCell),_xlpm.TextCell),""))</f>
        <v>DISCOVERY S1701</v>
      </c>
      <c r="X828" s="60" t="str">
        <f>IF(A828&lt;&gt;"",IFERROR(IF(FIND(" ",G828)&gt;=1,MID(G828,FIND(" ",G828)+1,LEN(G828)),""),""),"")</f>
        <v>S1701</v>
      </c>
      <c r="AC828" s="51">
        <f>IFERROR(VALUE(MID($C828,1,2)),0)</f>
        <v>80</v>
      </c>
      <c r="AD828" s="44">
        <f>IFERROR(VALUE(MID($C828,4,3)),0)</f>
        <v>275</v>
      </c>
      <c r="AE828" s="51">
        <f>VALUE(RIGHT("00"&amp;AC828,2)&amp;RIGHT("000"&amp;AD828,3))</f>
        <v>80275</v>
      </c>
    </row>
    <row r="829" spans="1:31">
      <c r="A829" s="60" t="str">
        <f>IF(G829&amp;Q829&lt;&gt;"",W829&amp;Q829,"")</f>
        <v>DISCOVERY S1701red</v>
      </c>
      <c r="B829" s="60" t="str">
        <f>IF(C829&lt;&gt;"",LEFT(C829,9),"")</f>
        <v>80-275-34</v>
      </c>
      <c r="C829" s="73" t="s">
        <v>2135</v>
      </c>
      <c r="D829" s="73" t="s">
        <v>2133</v>
      </c>
      <c r="E829" s="73" t="s">
        <v>910</v>
      </c>
      <c r="F829" s="74">
        <v>59</v>
      </c>
      <c r="G829" s="73" t="s">
        <v>1038</v>
      </c>
      <c r="H829" s="73" t="s">
        <v>68</v>
      </c>
      <c r="I829" s="73" t="s">
        <v>1021</v>
      </c>
      <c r="J829" s="73" t="s">
        <v>324</v>
      </c>
      <c r="K829" s="73" t="s">
        <v>382</v>
      </c>
      <c r="L829" s="73" t="s">
        <v>383</v>
      </c>
      <c r="M829" s="73" t="s">
        <v>384</v>
      </c>
      <c r="N829" s="73" t="s">
        <v>37</v>
      </c>
      <c r="O829" s="73" t="s">
        <v>385</v>
      </c>
      <c r="P829" s="73" t="s">
        <v>907</v>
      </c>
      <c r="Q829" s="73" t="s">
        <v>969</v>
      </c>
      <c r="R829" s="73" t="s">
        <v>68</v>
      </c>
      <c r="V829" s="60" t="str">
        <f>W829&amp;H829</f>
        <v>DISCOVERY S1701розовый</v>
      </c>
      <c r="W829" s="60" t="str">
        <f>_xlfn.LET(_xlpm.TextCell,TEXT(G829,"###"),IF(_xlpm.TextCell&lt;&gt;"",IF(StyleSpaceSplit,IFERROR(IF(FIND(" ",_xlpm.TextCell)&gt;=1,MID(_xlpm.TextCell,1,FIND(" ",_xlpm.TextCell)-1),_xlpm.TextCell),_xlpm.TextCell),_xlpm.TextCell),""))</f>
        <v>DISCOVERY S1701</v>
      </c>
      <c r="X829" s="60" t="str">
        <f>IF(A829&lt;&gt;"",IFERROR(IF(FIND(" ",G829)&gt;=1,MID(G829,FIND(" ",G829)+1,LEN(G829)),""),""),"")</f>
        <v>S1701</v>
      </c>
      <c r="AC829" s="51">
        <f>IFERROR(VALUE(MID($C829,1,2)),0)</f>
        <v>80</v>
      </c>
      <c r="AD829" s="44">
        <f>IFERROR(VALUE(MID($C829,4,3)),0)</f>
        <v>275</v>
      </c>
      <c r="AE829" s="51">
        <f>VALUE(RIGHT("00"&amp;AC829,2)&amp;RIGHT("000"&amp;AD829,3))</f>
        <v>80275</v>
      </c>
    </row>
    <row r="830" spans="1:31">
      <c r="A830" s="60" t="str">
        <f>IF(G830&amp;Q830&lt;&gt;"",W830&amp;Q830,"")</f>
        <v>DISCOVERY S1701red</v>
      </c>
      <c r="B830" s="60" t="str">
        <f>IF(C830&lt;&gt;"",LEFT(C830,9),"")</f>
        <v>80-275-34</v>
      </c>
      <c r="C830" s="73" t="s">
        <v>2136</v>
      </c>
      <c r="D830" s="73" t="s">
        <v>2133</v>
      </c>
      <c r="E830" s="73" t="s">
        <v>912</v>
      </c>
      <c r="F830" s="74">
        <v>61</v>
      </c>
      <c r="G830" s="73" t="s">
        <v>1038</v>
      </c>
      <c r="H830" s="73" t="s">
        <v>68</v>
      </c>
      <c r="I830" s="73" t="s">
        <v>1021</v>
      </c>
      <c r="J830" s="73" t="s">
        <v>324</v>
      </c>
      <c r="K830" s="73" t="s">
        <v>382</v>
      </c>
      <c r="L830" s="73" t="s">
        <v>383</v>
      </c>
      <c r="M830" s="73" t="s">
        <v>384</v>
      </c>
      <c r="N830" s="73" t="s">
        <v>37</v>
      </c>
      <c r="O830" s="73" t="s">
        <v>385</v>
      </c>
      <c r="P830" s="73" t="s">
        <v>907</v>
      </c>
      <c r="Q830" s="73" t="s">
        <v>969</v>
      </c>
      <c r="R830" s="73" t="s">
        <v>68</v>
      </c>
      <c r="V830" s="60" t="str">
        <f>W830&amp;H830</f>
        <v>DISCOVERY S1701розовый</v>
      </c>
      <c r="W830" s="60" t="str">
        <f>_xlfn.LET(_xlpm.TextCell,TEXT(G830,"###"),IF(_xlpm.TextCell&lt;&gt;"",IF(StyleSpaceSplit,IFERROR(IF(FIND(" ",_xlpm.TextCell)&gt;=1,MID(_xlpm.TextCell,1,FIND(" ",_xlpm.TextCell)-1),_xlpm.TextCell),_xlpm.TextCell),_xlpm.TextCell),""))</f>
        <v>DISCOVERY S1701</v>
      </c>
      <c r="X830" s="60" t="str">
        <f>IF(A830&lt;&gt;"",IFERROR(IF(FIND(" ",G830)&gt;=1,MID(G830,FIND(" ",G830)+1,LEN(G830)),""),""),"")</f>
        <v>S1701</v>
      </c>
      <c r="AC830" s="51">
        <f>IFERROR(VALUE(MID($C830,1,2)),0)</f>
        <v>80</v>
      </c>
      <c r="AD830" s="44">
        <f>IFERROR(VALUE(MID($C830,4,3)),0)</f>
        <v>275</v>
      </c>
      <c r="AE830" s="51">
        <f>VALUE(RIGHT("00"&amp;AC830,2)&amp;RIGHT("000"&amp;AD830,3))</f>
        <v>80275</v>
      </c>
    </row>
    <row r="831" spans="1:31">
      <c r="A831" s="60" t="str">
        <f>IF(G831&amp;Q831&lt;&gt;"",W831&amp;Q831,"")</f>
        <v>DISCOVERY S1701blue</v>
      </c>
      <c r="B831" s="60" t="str">
        <f>IF(C831&lt;&gt;"",LEFT(C831,9),"")</f>
        <v>80-275-06</v>
      </c>
      <c r="C831" s="73" t="s">
        <v>1036</v>
      </c>
      <c r="D831" s="73" t="s">
        <v>1037</v>
      </c>
      <c r="E831" s="73" t="s">
        <v>904</v>
      </c>
      <c r="F831" s="74">
        <v>57</v>
      </c>
      <c r="G831" s="73" t="s">
        <v>1038</v>
      </c>
      <c r="H831" s="73" t="s">
        <v>71</v>
      </c>
      <c r="I831" s="73" t="s">
        <v>1021</v>
      </c>
      <c r="J831" s="73" t="s">
        <v>324</v>
      </c>
      <c r="K831" s="73" t="s">
        <v>382</v>
      </c>
      <c r="L831" s="73" t="s">
        <v>383</v>
      </c>
      <c r="M831" s="73" t="s">
        <v>384</v>
      </c>
      <c r="N831" s="73" t="s">
        <v>37</v>
      </c>
      <c r="O831" s="73" t="s">
        <v>385</v>
      </c>
      <c r="P831" s="73" t="s">
        <v>907</v>
      </c>
      <c r="Q831" s="73" t="s">
        <v>932</v>
      </c>
      <c r="R831" s="73" t="s">
        <v>71</v>
      </c>
      <c r="V831" s="60" t="str">
        <f>W831&amp;H831</f>
        <v>DISCOVERY S1701синий</v>
      </c>
      <c r="W831" s="60" t="str">
        <f>_xlfn.LET(_xlpm.TextCell,TEXT(G831,"###"),IF(_xlpm.TextCell&lt;&gt;"",IF(StyleSpaceSplit,IFERROR(IF(FIND(" ",_xlpm.TextCell)&gt;=1,MID(_xlpm.TextCell,1,FIND(" ",_xlpm.TextCell)-1),_xlpm.TextCell),_xlpm.TextCell),_xlpm.TextCell),""))</f>
        <v>DISCOVERY S1701</v>
      </c>
      <c r="X831" s="60" t="str">
        <f>IF(A831&lt;&gt;"",IFERROR(IF(FIND(" ",G831)&gt;=1,MID(G831,FIND(" ",G831)+1,LEN(G831)),""),""),"")</f>
        <v>S1701</v>
      </c>
      <c r="AC831" s="51">
        <f>IFERROR(VALUE(MID($C831,1,2)),0)</f>
        <v>80</v>
      </c>
      <c r="AD831" s="44">
        <f>IFERROR(VALUE(MID($C831,4,3)),0)</f>
        <v>275</v>
      </c>
      <c r="AE831" s="51">
        <f>VALUE(RIGHT("00"&amp;AC831,2)&amp;RIGHT("000"&amp;AD831,3))</f>
        <v>80275</v>
      </c>
    </row>
    <row r="832" spans="1:31">
      <c r="A832" s="60" t="str">
        <f>IF(G832&amp;Q832&lt;&gt;"",W832&amp;Q832,"")</f>
        <v>DISCOVERY S1701blue</v>
      </c>
      <c r="B832" s="60" t="str">
        <f>IF(C832&lt;&gt;"",LEFT(C832,9),"")</f>
        <v>80-275-06</v>
      </c>
      <c r="C832" s="73" t="s">
        <v>1039</v>
      </c>
      <c r="D832" s="73" t="s">
        <v>1037</v>
      </c>
      <c r="E832" s="73" t="s">
        <v>910</v>
      </c>
      <c r="F832" s="74">
        <v>59</v>
      </c>
      <c r="G832" s="73" t="s">
        <v>1038</v>
      </c>
      <c r="H832" s="73" t="s">
        <v>71</v>
      </c>
      <c r="I832" s="73" t="s">
        <v>1021</v>
      </c>
      <c r="J832" s="73" t="s">
        <v>324</v>
      </c>
      <c r="K832" s="73" t="s">
        <v>382</v>
      </c>
      <c r="L832" s="73" t="s">
        <v>383</v>
      </c>
      <c r="M832" s="73" t="s">
        <v>384</v>
      </c>
      <c r="N832" s="73" t="s">
        <v>37</v>
      </c>
      <c r="O832" s="73" t="s">
        <v>385</v>
      </c>
      <c r="P832" s="73" t="s">
        <v>907</v>
      </c>
      <c r="Q832" s="73" t="s">
        <v>932</v>
      </c>
      <c r="R832" s="73" t="s">
        <v>71</v>
      </c>
      <c r="V832" s="60" t="str">
        <f>W832&amp;H832</f>
        <v>DISCOVERY S1701синий</v>
      </c>
      <c r="W832" s="60" t="str">
        <f>_xlfn.LET(_xlpm.TextCell,TEXT(G832,"###"),IF(_xlpm.TextCell&lt;&gt;"",IF(StyleSpaceSplit,IFERROR(IF(FIND(" ",_xlpm.TextCell)&gt;=1,MID(_xlpm.TextCell,1,FIND(" ",_xlpm.TextCell)-1),_xlpm.TextCell),_xlpm.TextCell),_xlpm.TextCell),""))</f>
        <v>DISCOVERY S1701</v>
      </c>
      <c r="X832" s="60" t="str">
        <f>IF(A832&lt;&gt;"",IFERROR(IF(FIND(" ",G832)&gt;=1,MID(G832,FIND(" ",G832)+1,LEN(G832)),""),""),"")</f>
        <v>S1701</v>
      </c>
      <c r="AC832" s="51">
        <f>IFERROR(VALUE(MID($C832,1,2)),0)</f>
        <v>80</v>
      </c>
      <c r="AD832" s="44">
        <f>IFERROR(VALUE(MID($C832,4,3)),0)</f>
        <v>275</v>
      </c>
      <c r="AE832" s="51">
        <f>VALUE(RIGHT("00"&amp;AC832,2)&amp;RIGHT("000"&amp;AD832,3))</f>
        <v>80275</v>
      </c>
    </row>
    <row r="833" spans="1:31">
      <c r="A833" s="60" t="str">
        <f>IF(G833&amp;Q833&lt;&gt;"",W833&amp;Q833,"")</f>
        <v>DISCOVERY S1701blue</v>
      </c>
      <c r="B833" s="60" t="str">
        <f>IF(C833&lt;&gt;"",LEFT(C833,9),"")</f>
        <v>80-275-06</v>
      </c>
      <c r="C833" s="73" t="s">
        <v>1040</v>
      </c>
      <c r="D833" s="73" t="s">
        <v>1037</v>
      </c>
      <c r="E833" s="73" t="s">
        <v>912</v>
      </c>
      <c r="F833" s="74">
        <v>61</v>
      </c>
      <c r="G833" s="73" t="s">
        <v>1038</v>
      </c>
      <c r="H833" s="73" t="s">
        <v>71</v>
      </c>
      <c r="I833" s="73" t="s">
        <v>1021</v>
      </c>
      <c r="J833" s="73" t="s">
        <v>324</v>
      </c>
      <c r="K833" s="73" t="s">
        <v>382</v>
      </c>
      <c r="L833" s="73" t="s">
        <v>383</v>
      </c>
      <c r="M833" s="73" t="s">
        <v>384</v>
      </c>
      <c r="N833" s="73" t="s">
        <v>37</v>
      </c>
      <c r="O833" s="73" t="s">
        <v>385</v>
      </c>
      <c r="P833" s="73" t="s">
        <v>907</v>
      </c>
      <c r="Q833" s="73" t="s">
        <v>932</v>
      </c>
      <c r="R833" s="73" t="s">
        <v>71</v>
      </c>
      <c r="V833" s="60" t="str">
        <f>W833&amp;H833</f>
        <v>DISCOVERY S1701синий</v>
      </c>
      <c r="W833" s="60" t="str">
        <f>_xlfn.LET(_xlpm.TextCell,TEXT(G833,"###"),IF(_xlpm.TextCell&lt;&gt;"",IF(StyleSpaceSplit,IFERROR(IF(FIND(" ",_xlpm.TextCell)&gt;=1,MID(_xlpm.TextCell,1,FIND(" ",_xlpm.TextCell)-1),_xlpm.TextCell),_xlpm.TextCell),_xlpm.TextCell),""))</f>
        <v>DISCOVERY S1701</v>
      </c>
      <c r="X833" s="60" t="str">
        <f>IF(A833&lt;&gt;"",IFERROR(IF(FIND(" ",G833)&gt;=1,MID(G833,FIND(" ",G833)+1,LEN(G833)),""),""),"")</f>
        <v>S1701</v>
      </c>
      <c r="AC833" s="51">
        <f>IFERROR(VALUE(MID($C833,1,2)),0)</f>
        <v>80</v>
      </c>
      <c r="AD833" s="44">
        <f>IFERROR(VALUE(MID($C833,4,3)),0)</f>
        <v>275</v>
      </c>
      <c r="AE833" s="51">
        <f>VALUE(RIGHT("00"&amp;AC833,2)&amp;RIGHT("000"&amp;AD833,3))</f>
        <v>80275</v>
      </c>
    </row>
    <row r="834" spans="1:31">
      <c r="A834" s="60" t="str">
        <f>IF(G834&amp;Q834&lt;&gt;"",W834&amp;Q834,"")</f>
        <v>DISCOVERY S1701blue</v>
      </c>
      <c r="B834" s="60" t="str">
        <f>IF(C834&lt;&gt;"",LEFT(C834,9),"")</f>
        <v>80-275-06</v>
      </c>
      <c r="C834" s="73" t="s">
        <v>1041</v>
      </c>
      <c r="D834" s="73" t="s">
        <v>1037</v>
      </c>
      <c r="E834" s="73" t="s">
        <v>956</v>
      </c>
      <c r="F834" s="74">
        <v>55</v>
      </c>
      <c r="G834" s="73" t="s">
        <v>1038</v>
      </c>
      <c r="H834" s="73" t="s">
        <v>71</v>
      </c>
      <c r="I834" s="73" t="s">
        <v>1021</v>
      </c>
      <c r="J834" s="73" t="s">
        <v>324</v>
      </c>
      <c r="K834" s="73" t="s">
        <v>382</v>
      </c>
      <c r="L834" s="73" t="s">
        <v>383</v>
      </c>
      <c r="M834" s="73" t="s">
        <v>384</v>
      </c>
      <c r="N834" s="73" t="s">
        <v>37</v>
      </c>
      <c r="O834" s="73" t="s">
        <v>385</v>
      </c>
      <c r="P834" s="73" t="s">
        <v>907</v>
      </c>
      <c r="Q834" s="73" t="s">
        <v>932</v>
      </c>
      <c r="R834" s="73" t="s">
        <v>71</v>
      </c>
      <c r="V834" s="60" t="str">
        <f>W834&amp;H834</f>
        <v>DISCOVERY S1701синий</v>
      </c>
      <c r="W834" s="60" t="str">
        <f>_xlfn.LET(_xlpm.TextCell,TEXT(G834,"###"),IF(_xlpm.TextCell&lt;&gt;"",IF(StyleSpaceSplit,IFERROR(IF(FIND(" ",_xlpm.TextCell)&gt;=1,MID(_xlpm.TextCell,1,FIND(" ",_xlpm.TextCell)-1),_xlpm.TextCell),_xlpm.TextCell),_xlpm.TextCell),""))</f>
        <v>DISCOVERY S1701</v>
      </c>
      <c r="X834" s="60" t="str">
        <f>IF(A834&lt;&gt;"",IFERROR(IF(FIND(" ",G834)&gt;=1,MID(G834,FIND(" ",G834)+1,LEN(G834)),""),""),"")</f>
        <v>S1701</v>
      </c>
      <c r="AC834" s="51">
        <f>IFERROR(VALUE(MID($C834,1,2)),0)</f>
        <v>80</v>
      </c>
      <c r="AD834" s="44">
        <f>IFERROR(VALUE(MID($C834,4,3)),0)</f>
        <v>275</v>
      </c>
      <c r="AE834" s="51">
        <f>VALUE(RIGHT("00"&amp;AC834,2)&amp;RIGHT("000"&amp;AD834,3))</f>
        <v>80275</v>
      </c>
    </row>
    <row r="835" spans="1:31">
      <c r="A835" s="60" t="str">
        <f>IF(G835&amp;Q835&lt;&gt;"",W835&amp;Q835,"")</f>
        <v>DISCOVERY S1701blue</v>
      </c>
      <c r="B835" s="60" t="str">
        <f>IF(C835&lt;&gt;"",LEFT(C835,9),"")</f>
        <v>80-275-06</v>
      </c>
      <c r="C835" s="73" t="s">
        <v>1042</v>
      </c>
      <c r="D835" s="73" t="s">
        <v>1037</v>
      </c>
      <c r="E835" s="73" t="s">
        <v>915</v>
      </c>
      <c r="F835" s="74">
        <v>56</v>
      </c>
      <c r="G835" s="73" t="s">
        <v>1038</v>
      </c>
      <c r="H835" s="73" t="s">
        <v>71</v>
      </c>
      <c r="I835" s="73" t="s">
        <v>1021</v>
      </c>
      <c r="J835" s="73" t="s">
        <v>324</v>
      </c>
      <c r="K835" s="73" t="s">
        <v>382</v>
      </c>
      <c r="L835" s="73" t="s">
        <v>383</v>
      </c>
      <c r="M835" s="73" t="s">
        <v>384</v>
      </c>
      <c r="N835" s="73" t="s">
        <v>37</v>
      </c>
      <c r="O835" s="73" t="s">
        <v>385</v>
      </c>
      <c r="P835" s="73" t="s">
        <v>907</v>
      </c>
      <c r="Q835" s="73" t="s">
        <v>932</v>
      </c>
      <c r="R835" s="73" t="s">
        <v>71</v>
      </c>
      <c r="V835" s="60" t="str">
        <f>W835&amp;H835</f>
        <v>DISCOVERY S1701синий</v>
      </c>
      <c r="W835" s="60" t="str">
        <f>_xlfn.LET(_xlpm.TextCell,TEXT(G835,"###"),IF(_xlpm.TextCell&lt;&gt;"",IF(StyleSpaceSplit,IFERROR(IF(FIND(" ",_xlpm.TextCell)&gt;=1,MID(_xlpm.TextCell,1,FIND(" ",_xlpm.TextCell)-1),_xlpm.TextCell),_xlpm.TextCell),_xlpm.TextCell),""))</f>
        <v>DISCOVERY S1701</v>
      </c>
      <c r="X835" s="60" t="str">
        <f>IF(A835&lt;&gt;"",IFERROR(IF(FIND(" ",G835)&gt;=1,MID(G835,FIND(" ",G835)+1,LEN(G835)),""),""),"")</f>
        <v>S1701</v>
      </c>
      <c r="AC835" s="51">
        <f>IFERROR(VALUE(MID($C835,1,2)),0)</f>
        <v>80</v>
      </c>
      <c r="AD835" s="44">
        <f>IFERROR(VALUE(MID($C835,4,3)),0)</f>
        <v>275</v>
      </c>
      <c r="AE835" s="51">
        <f>VALUE(RIGHT("00"&amp;AC835,2)&amp;RIGHT("000"&amp;AD835,3))</f>
        <v>80275</v>
      </c>
    </row>
    <row r="836" spans="1:31">
      <c r="A836" s="60" t="str">
        <f>IF(G836&amp;Q836&lt;&gt;"",W836&amp;Q836,"")</f>
        <v>DISCOVERY S1701blue</v>
      </c>
      <c r="B836" s="60" t="str">
        <f>IF(C836&lt;&gt;"",LEFT(C836,9),"")</f>
        <v>80-275-06</v>
      </c>
      <c r="C836" s="73" t="s">
        <v>1043</v>
      </c>
      <c r="D836" s="73" t="s">
        <v>1037</v>
      </c>
      <c r="E836" s="73" t="s">
        <v>920</v>
      </c>
      <c r="F836" s="74">
        <v>58</v>
      </c>
      <c r="G836" s="73" t="s">
        <v>1038</v>
      </c>
      <c r="H836" s="73" t="s">
        <v>71</v>
      </c>
      <c r="I836" s="73" t="s">
        <v>1021</v>
      </c>
      <c r="J836" s="73" t="s">
        <v>324</v>
      </c>
      <c r="K836" s="73" t="s">
        <v>382</v>
      </c>
      <c r="L836" s="73" t="s">
        <v>383</v>
      </c>
      <c r="M836" s="73" t="s">
        <v>384</v>
      </c>
      <c r="N836" s="73" t="s">
        <v>37</v>
      </c>
      <c r="O836" s="73" t="s">
        <v>385</v>
      </c>
      <c r="P836" s="73" t="s">
        <v>907</v>
      </c>
      <c r="Q836" s="73" t="s">
        <v>932</v>
      </c>
      <c r="R836" s="73" t="s">
        <v>71</v>
      </c>
      <c r="V836" s="60" t="str">
        <f>W836&amp;H836</f>
        <v>DISCOVERY S1701синий</v>
      </c>
      <c r="W836" s="60" t="str">
        <f>_xlfn.LET(_xlpm.TextCell,TEXT(G836,"###"),IF(_xlpm.TextCell&lt;&gt;"",IF(StyleSpaceSplit,IFERROR(IF(FIND(" ",_xlpm.TextCell)&gt;=1,MID(_xlpm.TextCell,1,FIND(" ",_xlpm.TextCell)-1),_xlpm.TextCell),_xlpm.TextCell),_xlpm.TextCell),""))</f>
        <v>DISCOVERY S1701</v>
      </c>
      <c r="X836" s="60" t="str">
        <f>IF(A836&lt;&gt;"",IFERROR(IF(FIND(" ",G836)&gt;=1,MID(G836,FIND(" ",G836)+1,LEN(G836)),""),""),"")</f>
        <v>S1701</v>
      </c>
      <c r="AC836" s="51">
        <f>IFERROR(VALUE(MID($C836,1,2)),0)</f>
        <v>80</v>
      </c>
      <c r="AD836" s="44">
        <f>IFERROR(VALUE(MID($C836,4,3)),0)</f>
        <v>275</v>
      </c>
      <c r="AE836" s="51">
        <f>VALUE(RIGHT("00"&amp;AC836,2)&amp;RIGHT("000"&amp;AD836,3))</f>
        <v>80275</v>
      </c>
    </row>
    <row r="837" spans="1:31">
      <c r="A837" s="60" t="str">
        <f>IF(G837&amp;Q837&lt;&gt;"",W837&amp;Q837,"")</f>
        <v>DISCOVERY S1701blue</v>
      </c>
      <c r="B837" s="60" t="str">
        <f>IF(C837&lt;&gt;"",LEFT(C837,9),"")</f>
        <v>80-275-06</v>
      </c>
      <c r="C837" s="73" t="s">
        <v>1044</v>
      </c>
      <c r="D837" s="73" t="s">
        <v>1037</v>
      </c>
      <c r="E837" s="73" t="s">
        <v>922</v>
      </c>
      <c r="F837" s="74">
        <v>60</v>
      </c>
      <c r="G837" s="73" t="s">
        <v>1038</v>
      </c>
      <c r="H837" s="73" t="s">
        <v>71</v>
      </c>
      <c r="I837" s="73" t="s">
        <v>1021</v>
      </c>
      <c r="J837" s="73" t="s">
        <v>324</v>
      </c>
      <c r="K837" s="73" t="s">
        <v>382</v>
      </c>
      <c r="L837" s="73" t="s">
        <v>383</v>
      </c>
      <c r="M837" s="73" t="s">
        <v>384</v>
      </c>
      <c r="N837" s="73" t="s">
        <v>37</v>
      </c>
      <c r="O837" s="73" t="s">
        <v>385</v>
      </c>
      <c r="P837" s="73" t="s">
        <v>907</v>
      </c>
      <c r="Q837" s="73" t="s">
        <v>932</v>
      </c>
      <c r="R837" s="73" t="s">
        <v>71</v>
      </c>
      <c r="V837" s="60" t="str">
        <f>W837&amp;H837</f>
        <v>DISCOVERY S1701синий</v>
      </c>
      <c r="W837" s="60" t="str">
        <f>_xlfn.LET(_xlpm.TextCell,TEXT(G837,"###"),IF(_xlpm.TextCell&lt;&gt;"",IF(StyleSpaceSplit,IFERROR(IF(FIND(" ",_xlpm.TextCell)&gt;=1,MID(_xlpm.TextCell,1,FIND(" ",_xlpm.TextCell)-1),_xlpm.TextCell),_xlpm.TextCell),_xlpm.TextCell),""))</f>
        <v>DISCOVERY S1701</v>
      </c>
      <c r="X837" s="60" t="str">
        <f>IF(A837&lt;&gt;"",IFERROR(IF(FIND(" ",G837)&gt;=1,MID(G837,FIND(" ",G837)+1,LEN(G837)),""),""),"")</f>
        <v>S1701</v>
      </c>
      <c r="AC837" s="51">
        <f>IFERROR(VALUE(MID($C837,1,2)),0)</f>
        <v>80</v>
      </c>
      <c r="AD837" s="44">
        <f>IFERROR(VALUE(MID($C837,4,3)),0)</f>
        <v>275</v>
      </c>
      <c r="AE837" s="51">
        <f>VALUE(RIGHT("00"&amp;AC837,2)&amp;RIGHT("000"&amp;AD837,3))</f>
        <v>80275</v>
      </c>
    </row>
    <row r="838" spans="1:31">
      <c r="A838" s="60" t="str">
        <f>IF(G838&amp;Q838&lt;&gt;"",W838&amp;Q838,"")</f>
        <v>DISCOVERY S1701blue</v>
      </c>
      <c r="B838" s="60" t="str">
        <f>IF(C838&lt;&gt;"",LEFT(C838,9),"")</f>
        <v>80-275-06</v>
      </c>
      <c r="C838" s="73" t="s">
        <v>1045</v>
      </c>
      <c r="D838" s="73" t="s">
        <v>1037</v>
      </c>
      <c r="E838" s="73" t="s">
        <v>1046</v>
      </c>
      <c r="F838" s="74">
        <v>62</v>
      </c>
      <c r="G838" s="73" t="s">
        <v>1038</v>
      </c>
      <c r="H838" s="73" t="s">
        <v>71</v>
      </c>
      <c r="I838" s="73" t="s">
        <v>1021</v>
      </c>
      <c r="J838" s="73" t="s">
        <v>324</v>
      </c>
      <c r="K838" s="73" t="s">
        <v>382</v>
      </c>
      <c r="L838" s="73" t="s">
        <v>383</v>
      </c>
      <c r="M838" s="73" t="s">
        <v>384</v>
      </c>
      <c r="N838" s="73" t="s">
        <v>37</v>
      </c>
      <c r="O838" s="73" t="s">
        <v>385</v>
      </c>
      <c r="P838" s="73" t="s">
        <v>907</v>
      </c>
      <c r="Q838" s="73" t="s">
        <v>932</v>
      </c>
      <c r="R838" s="73" t="s">
        <v>71</v>
      </c>
      <c r="V838" s="60" t="str">
        <f>W838&amp;H838</f>
        <v>DISCOVERY S1701синий</v>
      </c>
      <c r="W838" s="60" t="str">
        <f>_xlfn.LET(_xlpm.TextCell,TEXT(G838,"###"),IF(_xlpm.TextCell&lt;&gt;"",IF(StyleSpaceSplit,IFERROR(IF(FIND(" ",_xlpm.TextCell)&gt;=1,MID(_xlpm.TextCell,1,FIND(" ",_xlpm.TextCell)-1),_xlpm.TextCell),_xlpm.TextCell),_xlpm.TextCell),""))</f>
        <v>DISCOVERY S1701</v>
      </c>
      <c r="X838" s="60" t="str">
        <f>IF(A838&lt;&gt;"",IFERROR(IF(FIND(" ",G838)&gt;=1,MID(G838,FIND(" ",G838)+1,LEN(G838)),""),""),"")</f>
        <v>S1701</v>
      </c>
      <c r="AC838" s="51">
        <f>IFERROR(VALUE(MID($C838,1,2)),0)</f>
        <v>80</v>
      </c>
      <c r="AD838" s="44">
        <f>IFERROR(VALUE(MID($C838,4,3)),0)</f>
        <v>275</v>
      </c>
      <c r="AE838" s="51">
        <f>VALUE(RIGHT("00"&amp;AC838,2)&amp;RIGHT("000"&amp;AD838,3))</f>
        <v>80275</v>
      </c>
    </row>
    <row r="839" spans="1:31">
      <c r="A839" s="60" t="str">
        <f>IF(G839&amp;Q839&lt;&gt;"",W839&amp;Q839,"")</f>
        <v>DISCOVERY S1702brown</v>
      </c>
      <c r="B839" s="60" t="str">
        <f>IF(C839&lt;&gt;"",LEFT(C839,9),"")</f>
        <v>80-174-14</v>
      </c>
      <c r="C839" s="73" t="s">
        <v>8067</v>
      </c>
      <c r="D839" s="73" t="s">
        <v>8068</v>
      </c>
      <c r="E839" s="73" t="s">
        <v>910</v>
      </c>
      <c r="F839" s="74">
        <v>59</v>
      </c>
      <c r="G839" s="73" t="s">
        <v>2574</v>
      </c>
      <c r="H839" s="73" t="s">
        <v>86</v>
      </c>
      <c r="I839" s="73" t="s">
        <v>906</v>
      </c>
      <c r="J839" s="73" t="s">
        <v>320</v>
      </c>
      <c r="K839" s="73" t="s">
        <v>382</v>
      </c>
      <c r="L839" s="73" t="s">
        <v>383</v>
      </c>
      <c r="M839" s="73" t="s">
        <v>384</v>
      </c>
      <c r="N839" s="73" t="s">
        <v>43</v>
      </c>
      <c r="O839" s="73" t="s">
        <v>385</v>
      </c>
      <c r="P839" s="73" t="s">
        <v>907</v>
      </c>
      <c r="Q839" s="73" t="s">
        <v>1033</v>
      </c>
      <c r="R839" s="73" t="s">
        <v>86</v>
      </c>
      <c r="V839" s="60" t="str">
        <f>W839&amp;H839</f>
        <v>DISCOVERY S1702коричневый</v>
      </c>
      <c r="W839" s="60" t="str">
        <f>_xlfn.LET(_xlpm.TextCell,TEXT(G839,"###"),IF(_xlpm.TextCell&lt;&gt;"",IF(StyleSpaceSplit,IFERROR(IF(FIND(" ",_xlpm.TextCell)&gt;=1,MID(_xlpm.TextCell,1,FIND(" ",_xlpm.TextCell)-1),_xlpm.TextCell),_xlpm.TextCell),_xlpm.TextCell),""))</f>
        <v>DISCOVERY S1702</v>
      </c>
      <c r="X839" s="60" t="str">
        <f>IF(A839&lt;&gt;"",IFERROR(IF(FIND(" ",G839)&gt;=1,MID(G839,FIND(" ",G839)+1,LEN(G839)),""),""),"")</f>
        <v>S1702</v>
      </c>
      <c r="AC839" s="51">
        <f>IFERROR(VALUE(MID($C839,1,2)),0)</f>
        <v>80</v>
      </c>
      <c r="AD839" s="44">
        <f>IFERROR(VALUE(MID($C839,4,3)),0)</f>
        <v>174</v>
      </c>
      <c r="AE839" s="51">
        <f>VALUE(RIGHT("00"&amp;AC839,2)&amp;RIGHT("000"&amp;AD839,3))</f>
        <v>80174</v>
      </c>
    </row>
    <row r="840" spans="1:31">
      <c r="A840" s="60" t="str">
        <f>IF(G840&amp;Q840&lt;&gt;"",W840&amp;Q840,"")</f>
        <v>DISCOVERY S1702blue</v>
      </c>
      <c r="B840" s="60" t="str">
        <f>IF(C840&lt;&gt;"",LEFT(C840,9),"")</f>
        <v>80-174-06</v>
      </c>
      <c r="C840" s="73" t="s">
        <v>2572</v>
      </c>
      <c r="D840" s="73" t="s">
        <v>2573</v>
      </c>
      <c r="E840" s="73" t="s">
        <v>956</v>
      </c>
      <c r="F840" s="74">
        <v>55</v>
      </c>
      <c r="G840" s="73" t="s">
        <v>2574</v>
      </c>
      <c r="H840" s="73" t="s">
        <v>83</v>
      </c>
      <c r="I840" s="73" t="s">
        <v>2575</v>
      </c>
      <c r="J840" s="73" t="s">
        <v>320</v>
      </c>
      <c r="K840" s="73" t="s">
        <v>382</v>
      </c>
      <c r="L840" s="73" t="s">
        <v>383</v>
      </c>
      <c r="M840" s="73" t="s">
        <v>384</v>
      </c>
      <c r="N840" s="73" t="s">
        <v>37</v>
      </c>
      <c r="O840" s="73" t="s">
        <v>385</v>
      </c>
      <c r="P840" s="73" t="s">
        <v>907</v>
      </c>
      <c r="Q840" s="73" t="s">
        <v>932</v>
      </c>
      <c r="R840" s="73" t="s">
        <v>83</v>
      </c>
      <c r="V840" s="60" t="str">
        <f>W840&amp;H840</f>
        <v>DISCOVERY S1702серый</v>
      </c>
      <c r="W840" s="60" t="str">
        <f>_xlfn.LET(_xlpm.TextCell,TEXT(G840,"###"),IF(_xlpm.TextCell&lt;&gt;"",IF(StyleSpaceSplit,IFERROR(IF(FIND(" ",_xlpm.TextCell)&gt;=1,MID(_xlpm.TextCell,1,FIND(" ",_xlpm.TextCell)-1),_xlpm.TextCell),_xlpm.TextCell),_xlpm.TextCell),""))</f>
        <v>DISCOVERY S1702</v>
      </c>
      <c r="X840" s="60" t="str">
        <f>IF(A840&lt;&gt;"",IFERROR(IF(FIND(" ",G840)&gt;=1,MID(G840,FIND(" ",G840)+1,LEN(G840)),""),""),"")</f>
        <v>S1702</v>
      </c>
      <c r="AC840" s="51">
        <f>IFERROR(VALUE(MID($C840,1,2)),0)</f>
        <v>80</v>
      </c>
      <c r="AD840" s="44">
        <f>IFERROR(VALUE(MID($C840,4,3)),0)</f>
        <v>174</v>
      </c>
      <c r="AE840" s="51">
        <f>VALUE(RIGHT("00"&amp;AC840,2)&amp;RIGHT("000"&amp;AD840,3))</f>
        <v>80174</v>
      </c>
    </row>
    <row r="841" spans="1:31">
      <c r="A841" s="60" t="str">
        <f>IF(G841&amp;Q841&lt;&gt;"",W841&amp;Q841,"")</f>
        <v>DISCOVERY S1702blue</v>
      </c>
      <c r="B841" s="60" t="str">
        <f>IF(C841&lt;&gt;"",LEFT(C841,9),"")</f>
        <v>80-174-06</v>
      </c>
      <c r="C841" s="73" t="s">
        <v>2576</v>
      </c>
      <c r="D841" s="73" t="s">
        <v>2573</v>
      </c>
      <c r="E841" s="73" t="s">
        <v>915</v>
      </c>
      <c r="F841" s="74">
        <v>56</v>
      </c>
      <c r="G841" s="73" t="s">
        <v>2574</v>
      </c>
      <c r="H841" s="73" t="s">
        <v>83</v>
      </c>
      <c r="I841" s="73" t="s">
        <v>2575</v>
      </c>
      <c r="J841" s="73" t="s">
        <v>320</v>
      </c>
      <c r="K841" s="73" t="s">
        <v>382</v>
      </c>
      <c r="L841" s="73" t="s">
        <v>383</v>
      </c>
      <c r="M841" s="73" t="s">
        <v>384</v>
      </c>
      <c r="N841" s="73" t="s">
        <v>37</v>
      </c>
      <c r="O841" s="73" t="s">
        <v>385</v>
      </c>
      <c r="P841" s="73" t="s">
        <v>907</v>
      </c>
      <c r="Q841" s="73" t="s">
        <v>932</v>
      </c>
      <c r="R841" s="73" t="s">
        <v>83</v>
      </c>
      <c r="V841" s="60" t="str">
        <f>W841&amp;H841</f>
        <v>DISCOVERY S1702серый</v>
      </c>
      <c r="W841" s="60" t="str">
        <f>_xlfn.LET(_xlpm.TextCell,TEXT(G841,"###"),IF(_xlpm.TextCell&lt;&gt;"",IF(StyleSpaceSplit,IFERROR(IF(FIND(" ",_xlpm.TextCell)&gt;=1,MID(_xlpm.TextCell,1,FIND(" ",_xlpm.TextCell)-1),_xlpm.TextCell),_xlpm.TextCell),_xlpm.TextCell),""))</f>
        <v>DISCOVERY S1702</v>
      </c>
      <c r="X841" s="60" t="str">
        <f>IF(A841&lt;&gt;"",IFERROR(IF(FIND(" ",G841)&gt;=1,MID(G841,FIND(" ",G841)+1,LEN(G841)),""),""),"")</f>
        <v>S1702</v>
      </c>
      <c r="AC841" s="51">
        <f>IFERROR(VALUE(MID($C841,1,2)),0)</f>
        <v>80</v>
      </c>
      <c r="AD841" s="44">
        <f>IFERROR(VALUE(MID($C841,4,3)),0)</f>
        <v>174</v>
      </c>
      <c r="AE841" s="51">
        <f>VALUE(RIGHT("00"&amp;AC841,2)&amp;RIGHT("000"&amp;AD841,3))</f>
        <v>80174</v>
      </c>
    </row>
    <row r="842" spans="1:31">
      <c r="A842" s="60" t="str">
        <f>IF(G842&amp;Q842&lt;&gt;"",W842&amp;Q842,"")</f>
        <v>DISCOVERY S1702blue</v>
      </c>
      <c r="B842" s="60" t="str">
        <f>IF(C842&lt;&gt;"",LEFT(C842,9),"")</f>
        <v>80-174-06</v>
      </c>
      <c r="C842" s="73" t="s">
        <v>2577</v>
      </c>
      <c r="D842" s="73" t="s">
        <v>2573</v>
      </c>
      <c r="E842" s="73" t="s">
        <v>920</v>
      </c>
      <c r="F842" s="74">
        <v>58</v>
      </c>
      <c r="G842" s="73" t="s">
        <v>2574</v>
      </c>
      <c r="H842" s="73" t="s">
        <v>83</v>
      </c>
      <c r="I842" s="73" t="s">
        <v>2575</v>
      </c>
      <c r="J842" s="73" t="s">
        <v>320</v>
      </c>
      <c r="K842" s="73" t="s">
        <v>382</v>
      </c>
      <c r="L842" s="73" t="s">
        <v>383</v>
      </c>
      <c r="M842" s="73" t="s">
        <v>384</v>
      </c>
      <c r="N842" s="73" t="s">
        <v>37</v>
      </c>
      <c r="O842" s="73" t="s">
        <v>385</v>
      </c>
      <c r="P842" s="73" t="s">
        <v>907</v>
      </c>
      <c r="Q842" s="73" t="s">
        <v>932</v>
      </c>
      <c r="R842" s="73" t="s">
        <v>83</v>
      </c>
      <c r="V842" s="60" t="str">
        <f>W842&amp;H842</f>
        <v>DISCOVERY S1702серый</v>
      </c>
      <c r="W842" s="60" t="str">
        <f>_xlfn.LET(_xlpm.TextCell,TEXT(G842,"###"),IF(_xlpm.TextCell&lt;&gt;"",IF(StyleSpaceSplit,IFERROR(IF(FIND(" ",_xlpm.TextCell)&gt;=1,MID(_xlpm.TextCell,1,FIND(" ",_xlpm.TextCell)-1),_xlpm.TextCell),_xlpm.TextCell),_xlpm.TextCell),""))</f>
        <v>DISCOVERY S1702</v>
      </c>
      <c r="X842" s="60" t="str">
        <f>IF(A842&lt;&gt;"",IFERROR(IF(FIND(" ",G842)&gt;=1,MID(G842,FIND(" ",G842)+1,LEN(G842)),""),""),"")</f>
        <v>S1702</v>
      </c>
      <c r="AC842" s="51">
        <f>IFERROR(VALUE(MID($C842,1,2)),0)</f>
        <v>80</v>
      </c>
      <c r="AD842" s="44">
        <f>IFERROR(VALUE(MID($C842,4,3)),0)</f>
        <v>174</v>
      </c>
      <c r="AE842" s="51">
        <f>VALUE(RIGHT("00"&amp;AC842,2)&amp;RIGHT("000"&amp;AD842,3))</f>
        <v>80174</v>
      </c>
    </row>
    <row r="843" spans="1:31">
      <c r="A843" s="60" t="str">
        <f>IF(G843&amp;Q843&lt;&gt;"",W843&amp;Q843,"")</f>
        <v>DISCOVERY S1702blue</v>
      </c>
      <c r="B843" s="60" t="str">
        <f>IF(C843&lt;&gt;"",LEFT(C843,9),"")</f>
        <v>80-174-06</v>
      </c>
      <c r="C843" s="73" t="s">
        <v>2578</v>
      </c>
      <c r="D843" s="73" t="s">
        <v>2573</v>
      </c>
      <c r="E843" s="73" t="s">
        <v>910</v>
      </c>
      <c r="F843" s="74">
        <v>59</v>
      </c>
      <c r="G843" s="73" t="s">
        <v>2574</v>
      </c>
      <c r="H843" s="73" t="s">
        <v>83</v>
      </c>
      <c r="I843" s="73" t="s">
        <v>2575</v>
      </c>
      <c r="J843" s="73" t="s">
        <v>320</v>
      </c>
      <c r="K843" s="73" t="s">
        <v>382</v>
      </c>
      <c r="L843" s="73" t="s">
        <v>383</v>
      </c>
      <c r="M843" s="73" t="s">
        <v>384</v>
      </c>
      <c r="N843" s="73" t="s">
        <v>37</v>
      </c>
      <c r="O843" s="73" t="s">
        <v>385</v>
      </c>
      <c r="P843" s="73" t="s">
        <v>907</v>
      </c>
      <c r="Q843" s="73" t="s">
        <v>932</v>
      </c>
      <c r="R843" s="73" t="s">
        <v>83</v>
      </c>
      <c r="V843" s="60" t="str">
        <f>W843&amp;H843</f>
        <v>DISCOVERY S1702серый</v>
      </c>
      <c r="W843" s="60" t="str">
        <f>_xlfn.LET(_xlpm.TextCell,TEXT(G843,"###"),IF(_xlpm.TextCell&lt;&gt;"",IF(StyleSpaceSplit,IFERROR(IF(FIND(" ",_xlpm.TextCell)&gt;=1,MID(_xlpm.TextCell,1,FIND(" ",_xlpm.TextCell)-1),_xlpm.TextCell),_xlpm.TextCell),_xlpm.TextCell),""))</f>
        <v>DISCOVERY S1702</v>
      </c>
      <c r="X843" s="60" t="str">
        <f>IF(A843&lt;&gt;"",IFERROR(IF(FIND(" ",G843)&gt;=1,MID(G843,FIND(" ",G843)+1,LEN(G843)),""),""),"")</f>
        <v>S1702</v>
      </c>
      <c r="AC843" s="51">
        <f>IFERROR(VALUE(MID($C843,1,2)),0)</f>
        <v>80</v>
      </c>
      <c r="AD843" s="44">
        <f>IFERROR(VALUE(MID($C843,4,3)),0)</f>
        <v>174</v>
      </c>
      <c r="AE843" s="51">
        <f>VALUE(RIGHT("00"&amp;AC843,2)&amp;RIGHT("000"&amp;AD843,3))</f>
        <v>80174</v>
      </c>
    </row>
    <row r="844" spans="1:31">
      <c r="A844" s="60" t="str">
        <f>IF(G844&amp;Q844&lt;&gt;"",W844&amp;Q844,"")</f>
        <v>DISCOVERY S1702blue</v>
      </c>
      <c r="B844" s="60" t="str">
        <f>IF(C844&lt;&gt;"",LEFT(C844,9),"")</f>
        <v>80-174-06</v>
      </c>
      <c r="C844" s="73" t="s">
        <v>2579</v>
      </c>
      <c r="D844" s="73" t="s">
        <v>2573</v>
      </c>
      <c r="E844" s="73" t="s">
        <v>922</v>
      </c>
      <c r="F844" s="74">
        <v>60</v>
      </c>
      <c r="G844" s="73" t="s">
        <v>2574</v>
      </c>
      <c r="H844" s="73" t="s">
        <v>83</v>
      </c>
      <c r="I844" s="73" t="s">
        <v>2575</v>
      </c>
      <c r="J844" s="73" t="s">
        <v>320</v>
      </c>
      <c r="K844" s="73" t="s">
        <v>382</v>
      </c>
      <c r="L844" s="73" t="s">
        <v>383</v>
      </c>
      <c r="M844" s="73" t="s">
        <v>384</v>
      </c>
      <c r="N844" s="73" t="s">
        <v>37</v>
      </c>
      <c r="O844" s="73" t="s">
        <v>385</v>
      </c>
      <c r="P844" s="73" t="s">
        <v>907</v>
      </c>
      <c r="Q844" s="73" t="s">
        <v>932</v>
      </c>
      <c r="R844" s="73" t="s">
        <v>83</v>
      </c>
      <c r="V844" s="60" t="str">
        <f>W844&amp;H844</f>
        <v>DISCOVERY S1702серый</v>
      </c>
      <c r="W844" s="60" t="str">
        <f>_xlfn.LET(_xlpm.TextCell,TEXT(G844,"###"),IF(_xlpm.TextCell&lt;&gt;"",IF(StyleSpaceSplit,IFERROR(IF(FIND(" ",_xlpm.TextCell)&gt;=1,MID(_xlpm.TextCell,1,FIND(" ",_xlpm.TextCell)-1),_xlpm.TextCell),_xlpm.TextCell),_xlpm.TextCell),""))</f>
        <v>DISCOVERY S1702</v>
      </c>
      <c r="X844" s="60" t="str">
        <f>IF(A844&lt;&gt;"",IFERROR(IF(FIND(" ",G844)&gt;=1,MID(G844,FIND(" ",G844)+1,LEN(G844)),""),""),"")</f>
        <v>S1702</v>
      </c>
      <c r="AC844" s="51">
        <f>IFERROR(VALUE(MID($C844,1,2)),0)</f>
        <v>80</v>
      </c>
      <c r="AD844" s="44">
        <f>IFERROR(VALUE(MID($C844,4,3)),0)</f>
        <v>174</v>
      </c>
      <c r="AE844" s="51">
        <f>VALUE(RIGHT("00"&amp;AC844,2)&amp;RIGHT("000"&amp;AD844,3))</f>
        <v>80174</v>
      </c>
    </row>
    <row r="845" spans="1:31">
      <c r="A845" s="60" t="str">
        <f>IF(G845&amp;Q845&lt;&gt;"",W845&amp;Q845,"")</f>
        <v>DISCOVERY S1702blue</v>
      </c>
      <c r="B845" s="60" t="str">
        <f>IF(C845&lt;&gt;"",LEFT(C845,9),"")</f>
        <v>80-174-06</v>
      </c>
      <c r="C845" s="73" t="s">
        <v>2580</v>
      </c>
      <c r="D845" s="73" t="s">
        <v>2573</v>
      </c>
      <c r="E845" s="73" t="s">
        <v>912</v>
      </c>
      <c r="F845" s="74">
        <v>61</v>
      </c>
      <c r="G845" s="73" t="s">
        <v>2574</v>
      </c>
      <c r="H845" s="73" t="s">
        <v>83</v>
      </c>
      <c r="I845" s="73" t="s">
        <v>2575</v>
      </c>
      <c r="J845" s="73" t="s">
        <v>320</v>
      </c>
      <c r="K845" s="73" t="s">
        <v>382</v>
      </c>
      <c r="L845" s="73" t="s">
        <v>383</v>
      </c>
      <c r="M845" s="73" t="s">
        <v>384</v>
      </c>
      <c r="N845" s="73" t="s">
        <v>37</v>
      </c>
      <c r="O845" s="73" t="s">
        <v>385</v>
      </c>
      <c r="P845" s="73" t="s">
        <v>907</v>
      </c>
      <c r="Q845" s="73" t="s">
        <v>932</v>
      </c>
      <c r="R845" s="73" t="s">
        <v>83</v>
      </c>
      <c r="V845" s="60" t="str">
        <f>W845&amp;H845</f>
        <v>DISCOVERY S1702серый</v>
      </c>
      <c r="W845" s="60" t="str">
        <f>_xlfn.LET(_xlpm.TextCell,TEXT(G845,"###"),IF(_xlpm.TextCell&lt;&gt;"",IF(StyleSpaceSplit,IFERROR(IF(FIND(" ",_xlpm.TextCell)&gt;=1,MID(_xlpm.TextCell,1,FIND(" ",_xlpm.TextCell)-1),_xlpm.TextCell),_xlpm.TextCell),_xlpm.TextCell),""))</f>
        <v>DISCOVERY S1702</v>
      </c>
      <c r="X845" s="60" t="str">
        <f>IF(A845&lt;&gt;"",IFERROR(IF(FIND(" ",G845)&gt;=1,MID(G845,FIND(" ",G845)+1,LEN(G845)),""),""),"")</f>
        <v>S1702</v>
      </c>
      <c r="AC845" s="51">
        <f>IFERROR(VALUE(MID($C845,1,2)),0)</f>
        <v>80</v>
      </c>
      <c r="AD845" s="44">
        <f>IFERROR(VALUE(MID($C845,4,3)),0)</f>
        <v>174</v>
      </c>
      <c r="AE845" s="51">
        <f>VALUE(RIGHT("00"&amp;AC845,2)&amp;RIGHT("000"&amp;AD845,3))</f>
        <v>80174</v>
      </c>
    </row>
    <row r="846" spans="1:31">
      <c r="A846" s="60" t="str">
        <f>IF(G846&amp;Q846&lt;&gt;"",W846&amp;Q846,"")</f>
        <v>DISCOVERY S1702blue</v>
      </c>
      <c r="B846" s="60" t="str">
        <f>IF(C846&lt;&gt;"",LEFT(C846,9),"")</f>
        <v>80-174-06</v>
      </c>
      <c r="C846" s="73" t="s">
        <v>2581</v>
      </c>
      <c r="D846" s="73" t="s">
        <v>2573</v>
      </c>
      <c r="E846" s="73" t="s">
        <v>1046</v>
      </c>
      <c r="F846" s="74">
        <v>62</v>
      </c>
      <c r="G846" s="73" t="s">
        <v>2574</v>
      </c>
      <c r="H846" s="73" t="s">
        <v>83</v>
      </c>
      <c r="I846" s="73" t="s">
        <v>2575</v>
      </c>
      <c r="J846" s="73" t="s">
        <v>320</v>
      </c>
      <c r="K846" s="73" t="s">
        <v>382</v>
      </c>
      <c r="L846" s="73" t="s">
        <v>383</v>
      </c>
      <c r="M846" s="73" t="s">
        <v>384</v>
      </c>
      <c r="N846" s="73" t="s">
        <v>37</v>
      </c>
      <c r="O846" s="73" t="s">
        <v>385</v>
      </c>
      <c r="P846" s="73" t="s">
        <v>907</v>
      </c>
      <c r="Q846" s="73" t="s">
        <v>932</v>
      </c>
      <c r="R846" s="73" t="s">
        <v>83</v>
      </c>
      <c r="V846" s="60" t="str">
        <f>W846&amp;H846</f>
        <v>DISCOVERY S1702серый</v>
      </c>
      <c r="W846" s="60" t="str">
        <f>_xlfn.LET(_xlpm.TextCell,TEXT(G846,"###"),IF(_xlpm.TextCell&lt;&gt;"",IF(StyleSpaceSplit,IFERROR(IF(FIND(" ",_xlpm.TextCell)&gt;=1,MID(_xlpm.TextCell,1,FIND(" ",_xlpm.TextCell)-1),_xlpm.TextCell),_xlpm.TextCell),_xlpm.TextCell),""))</f>
        <v>DISCOVERY S1702</v>
      </c>
      <c r="X846" s="60" t="str">
        <f>IF(A846&lt;&gt;"",IFERROR(IF(FIND(" ",G846)&gt;=1,MID(G846,FIND(" ",G846)+1,LEN(G846)),""),""),"")</f>
        <v>S1702</v>
      </c>
      <c r="AC846" s="51">
        <f>IFERROR(VALUE(MID($C846,1,2)),0)</f>
        <v>80</v>
      </c>
      <c r="AD846" s="44">
        <f>IFERROR(VALUE(MID($C846,4,3)),0)</f>
        <v>174</v>
      </c>
      <c r="AE846" s="51">
        <f>VALUE(RIGHT("00"&amp;AC846,2)&amp;RIGHT("000"&amp;AD846,3))</f>
        <v>80174</v>
      </c>
    </row>
    <row r="847" spans="1:31">
      <c r="A847" s="60" t="str">
        <f>IF(G847&amp;Q847&lt;&gt;"",W847&amp;Q847,"")</f>
        <v>DISCOVERY S1702blue</v>
      </c>
      <c r="B847" s="60" t="str">
        <f>IF(C847&lt;&gt;"",LEFT(C847,9),"")</f>
        <v>80-174-06</v>
      </c>
      <c r="C847" s="73" t="s">
        <v>2582</v>
      </c>
      <c r="D847" s="73" t="s">
        <v>2573</v>
      </c>
      <c r="E847" s="73" t="s">
        <v>904</v>
      </c>
      <c r="F847" s="74">
        <v>57</v>
      </c>
      <c r="G847" s="73" t="s">
        <v>2574</v>
      </c>
      <c r="H847" s="73" t="s">
        <v>83</v>
      </c>
      <c r="I847" s="73" t="s">
        <v>2575</v>
      </c>
      <c r="J847" s="73" t="s">
        <v>320</v>
      </c>
      <c r="K847" s="73" t="s">
        <v>382</v>
      </c>
      <c r="L847" s="73" t="s">
        <v>383</v>
      </c>
      <c r="M847" s="73" t="s">
        <v>384</v>
      </c>
      <c r="N847" s="73" t="s">
        <v>37</v>
      </c>
      <c r="O847" s="73" t="s">
        <v>385</v>
      </c>
      <c r="P847" s="73" t="s">
        <v>907</v>
      </c>
      <c r="Q847" s="73" t="s">
        <v>932</v>
      </c>
      <c r="R847" s="73" t="s">
        <v>83</v>
      </c>
      <c r="V847" s="60" t="str">
        <f>W847&amp;H847</f>
        <v>DISCOVERY S1702серый</v>
      </c>
      <c r="W847" s="60" t="str">
        <f>_xlfn.LET(_xlpm.TextCell,TEXT(G847,"###"),IF(_xlpm.TextCell&lt;&gt;"",IF(StyleSpaceSplit,IFERROR(IF(FIND(" ",_xlpm.TextCell)&gt;=1,MID(_xlpm.TextCell,1,FIND(" ",_xlpm.TextCell)-1),_xlpm.TextCell),_xlpm.TextCell),_xlpm.TextCell),""))</f>
        <v>DISCOVERY S1702</v>
      </c>
      <c r="X847" s="60" t="str">
        <f>IF(A847&lt;&gt;"",IFERROR(IF(FIND(" ",G847)&gt;=1,MID(G847,FIND(" ",G847)+1,LEN(G847)),""),""),"")</f>
        <v>S1702</v>
      </c>
      <c r="AC847" s="51">
        <f>IFERROR(VALUE(MID($C847,1,2)),0)</f>
        <v>80</v>
      </c>
      <c r="AD847" s="44">
        <f>IFERROR(VALUE(MID($C847,4,3)),0)</f>
        <v>174</v>
      </c>
      <c r="AE847" s="51">
        <f>VALUE(RIGHT("00"&amp;AC847,2)&amp;RIGHT("000"&amp;AD847,3))</f>
        <v>80174</v>
      </c>
    </row>
    <row r="848" spans="1:31">
      <c r="A848" s="60" t="str">
        <f>IF(G848&amp;Q848&lt;&gt;"",W848&amp;Q848,"")</f>
        <v>DISCOVERY S1801green</v>
      </c>
      <c r="B848" s="60" t="str">
        <f>IF(C848&lt;&gt;"",LEFT(C848,9),"")</f>
        <v>80-604-11</v>
      </c>
      <c r="C848" s="73" t="s">
        <v>2143</v>
      </c>
      <c r="D848" s="73" t="s">
        <v>2144</v>
      </c>
      <c r="E848" s="73" t="s">
        <v>956</v>
      </c>
      <c r="F848" s="74">
        <v>55</v>
      </c>
      <c r="G848" s="73" t="s">
        <v>2139</v>
      </c>
      <c r="H848" s="73" t="s">
        <v>60</v>
      </c>
      <c r="I848" s="73" t="s">
        <v>1265</v>
      </c>
      <c r="J848" s="73" t="s">
        <v>324</v>
      </c>
      <c r="K848" s="73" t="s">
        <v>382</v>
      </c>
      <c r="L848" s="73" t="s">
        <v>383</v>
      </c>
      <c r="M848" s="73" t="s">
        <v>384</v>
      </c>
      <c r="N848" s="73" t="s">
        <v>44</v>
      </c>
      <c r="O848" s="73" t="s">
        <v>385</v>
      </c>
      <c r="P848" s="73" t="s">
        <v>907</v>
      </c>
      <c r="Q848" s="73" t="s">
        <v>990</v>
      </c>
      <c r="R848" s="73" t="s">
        <v>60</v>
      </c>
      <c r="V848" s="60" t="str">
        <f>W848&amp;H848</f>
        <v>DISCOVERY S1801зеленый</v>
      </c>
      <c r="W848" s="60" t="str">
        <f>_xlfn.LET(_xlpm.TextCell,TEXT(G848,"###"),IF(_xlpm.TextCell&lt;&gt;"",IF(StyleSpaceSplit,IFERROR(IF(FIND(" ",_xlpm.TextCell)&gt;=1,MID(_xlpm.TextCell,1,FIND(" ",_xlpm.TextCell)-1),_xlpm.TextCell),_xlpm.TextCell),_xlpm.TextCell),""))</f>
        <v>DISCOVERY S1801</v>
      </c>
      <c r="X848" s="60" t="str">
        <f>IF(A848&lt;&gt;"",IFERROR(IF(FIND(" ",G848)&gt;=1,MID(G848,FIND(" ",G848)+1,LEN(G848)),""),""),"")</f>
        <v>S1801</v>
      </c>
      <c r="AC848" s="51">
        <f>IFERROR(VALUE(MID($C848,1,2)),0)</f>
        <v>80</v>
      </c>
      <c r="AD848" s="44">
        <f>IFERROR(VALUE(MID($C848,4,3)),0)</f>
        <v>604</v>
      </c>
      <c r="AE848" s="51">
        <f>VALUE(RIGHT("00"&amp;AC848,2)&amp;RIGHT("000"&amp;AD848,3))</f>
        <v>80604</v>
      </c>
    </row>
    <row r="849" spans="1:31">
      <c r="A849" s="60" t="str">
        <f>IF(G849&amp;Q849&lt;&gt;"",W849&amp;Q849,"")</f>
        <v>DISCOVERY S1801green</v>
      </c>
      <c r="B849" s="60" t="str">
        <f>IF(C849&lt;&gt;"",LEFT(C849,9),"")</f>
        <v>80-604-11</v>
      </c>
      <c r="C849" s="73" t="s">
        <v>2145</v>
      </c>
      <c r="D849" s="73" t="s">
        <v>2144</v>
      </c>
      <c r="E849" s="73" t="s">
        <v>904</v>
      </c>
      <c r="F849" s="74">
        <v>57</v>
      </c>
      <c r="G849" s="73" t="s">
        <v>2139</v>
      </c>
      <c r="H849" s="73" t="s">
        <v>60</v>
      </c>
      <c r="I849" s="73" t="s">
        <v>1265</v>
      </c>
      <c r="J849" s="73" t="s">
        <v>324</v>
      </c>
      <c r="K849" s="73" t="s">
        <v>382</v>
      </c>
      <c r="L849" s="73" t="s">
        <v>383</v>
      </c>
      <c r="M849" s="73" t="s">
        <v>384</v>
      </c>
      <c r="N849" s="73" t="s">
        <v>44</v>
      </c>
      <c r="O849" s="73" t="s">
        <v>385</v>
      </c>
      <c r="P849" s="73" t="s">
        <v>907</v>
      </c>
      <c r="Q849" s="73" t="s">
        <v>990</v>
      </c>
      <c r="R849" s="73" t="s">
        <v>60</v>
      </c>
      <c r="V849" s="60" t="str">
        <f>W849&amp;H849</f>
        <v>DISCOVERY S1801зеленый</v>
      </c>
      <c r="W849" s="60" t="str">
        <f>_xlfn.LET(_xlpm.TextCell,TEXT(G849,"###"),IF(_xlpm.TextCell&lt;&gt;"",IF(StyleSpaceSplit,IFERROR(IF(FIND(" ",_xlpm.TextCell)&gt;=1,MID(_xlpm.TextCell,1,FIND(" ",_xlpm.TextCell)-1),_xlpm.TextCell),_xlpm.TextCell),_xlpm.TextCell),""))</f>
        <v>DISCOVERY S1801</v>
      </c>
      <c r="X849" s="60" t="str">
        <f>IF(A849&lt;&gt;"",IFERROR(IF(FIND(" ",G849)&gt;=1,MID(G849,FIND(" ",G849)+1,LEN(G849)),""),""),"")</f>
        <v>S1801</v>
      </c>
      <c r="AC849" s="51">
        <f>IFERROR(VALUE(MID($C849,1,2)),0)</f>
        <v>80</v>
      </c>
      <c r="AD849" s="44">
        <f>IFERROR(VALUE(MID($C849,4,3)),0)</f>
        <v>604</v>
      </c>
      <c r="AE849" s="51">
        <f>VALUE(RIGHT("00"&amp;AC849,2)&amp;RIGHT("000"&amp;AD849,3))</f>
        <v>80604</v>
      </c>
    </row>
    <row r="850" spans="1:31">
      <c r="A850" s="60" t="str">
        <f>IF(G850&amp;Q850&lt;&gt;"",W850&amp;Q850,"")</f>
        <v>DISCOVERY S1801green</v>
      </c>
      <c r="B850" s="60" t="str">
        <f>IF(C850&lt;&gt;"",LEFT(C850,9),"")</f>
        <v>80-604-11</v>
      </c>
      <c r="C850" s="73" t="s">
        <v>2146</v>
      </c>
      <c r="D850" s="73" t="s">
        <v>2144</v>
      </c>
      <c r="E850" s="73" t="s">
        <v>910</v>
      </c>
      <c r="F850" s="74">
        <v>59</v>
      </c>
      <c r="G850" s="73" t="s">
        <v>2139</v>
      </c>
      <c r="H850" s="73" t="s">
        <v>60</v>
      </c>
      <c r="I850" s="73" t="s">
        <v>1265</v>
      </c>
      <c r="J850" s="73" t="s">
        <v>324</v>
      </c>
      <c r="K850" s="73" t="s">
        <v>382</v>
      </c>
      <c r="L850" s="73" t="s">
        <v>383</v>
      </c>
      <c r="M850" s="73" t="s">
        <v>384</v>
      </c>
      <c r="N850" s="73" t="s">
        <v>44</v>
      </c>
      <c r="O850" s="73" t="s">
        <v>385</v>
      </c>
      <c r="P850" s="73" t="s">
        <v>907</v>
      </c>
      <c r="Q850" s="73" t="s">
        <v>990</v>
      </c>
      <c r="R850" s="73" t="s">
        <v>60</v>
      </c>
      <c r="V850" s="60" t="str">
        <f>W850&amp;H850</f>
        <v>DISCOVERY S1801зеленый</v>
      </c>
      <c r="W850" s="60" t="str">
        <f>_xlfn.LET(_xlpm.TextCell,TEXT(G850,"###"),IF(_xlpm.TextCell&lt;&gt;"",IF(StyleSpaceSplit,IFERROR(IF(FIND(" ",_xlpm.TextCell)&gt;=1,MID(_xlpm.TextCell,1,FIND(" ",_xlpm.TextCell)-1),_xlpm.TextCell),_xlpm.TextCell),_xlpm.TextCell),""))</f>
        <v>DISCOVERY S1801</v>
      </c>
      <c r="X850" s="60" t="str">
        <f>IF(A850&lt;&gt;"",IFERROR(IF(FIND(" ",G850)&gt;=1,MID(G850,FIND(" ",G850)+1,LEN(G850)),""),""),"")</f>
        <v>S1801</v>
      </c>
      <c r="AC850" s="51">
        <f>IFERROR(VALUE(MID($C850,1,2)),0)</f>
        <v>80</v>
      </c>
      <c r="AD850" s="44">
        <f>IFERROR(VALUE(MID($C850,4,3)),0)</f>
        <v>604</v>
      </c>
      <c r="AE850" s="51">
        <f>VALUE(RIGHT("00"&amp;AC850,2)&amp;RIGHT("000"&amp;AD850,3))</f>
        <v>80604</v>
      </c>
    </row>
    <row r="851" spans="1:31">
      <c r="A851" s="60" t="str">
        <f>IF(G851&amp;Q851&lt;&gt;"",W851&amp;Q851,"")</f>
        <v>DISCOVERY S1801green</v>
      </c>
      <c r="B851" s="60" t="str">
        <f>IF(C851&lt;&gt;"",LEFT(C851,9),"")</f>
        <v>80-604-11</v>
      </c>
      <c r="C851" s="73" t="s">
        <v>2147</v>
      </c>
      <c r="D851" s="73" t="s">
        <v>2144</v>
      </c>
      <c r="E851" s="73" t="s">
        <v>912</v>
      </c>
      <c r="F851" s="74">
        <v>61</v>
      </c>
      <c r="G851" s="73" t="s">
        <v>2139</v>
      </c>
      <c r="H851" s="73" t="s">
        <v>60</v>
      </c>
      <c r="I851" s="73" t="s">
        <v>1265</v>
      </c>
      <c r="J851" s="73" t="s">
        <v>324</v>
      </c>
      <c r="K851" s="73" t="s">
        <v>382</v>
      </c>
      <c r="L851" s="73" t="s">
        <v>383</v>
      </c>
      <c r="M851" s="73" t="s">
        <v>384</v>
      </c>
      <c r="N851" s="73" t="s">
        <v>44</v>
      </c>
      <c r="O851" s="73" t="s">
        <v>385</v>
      </c>
      <c r="P851" s="73" t="s">
        <v>907</v>
      </c>
      <c r="Q851" s="73" t="s">
        <v>990</v>
      </c>
      <c r="R851" s="73" t="s">
        <v>60</v>
      </c>
      <c r="V851" s="60" t="str">
        <f>W851&amp;H851</f>
        <v>DISCOVERY S1801зеленый</v>
      </c>
      <c r="W851" s="60" t="str">
        <f>_xlfn.LET(_xlpm.TextCell,TEXT(G851,"###"),IF(_xlpm.TextCell&lt;&gt;"",IF(StyleSpaceSplit,IFERROR(IF(FIND(" ",_xlpm.TextCell)&gt;=1,MID(_xlpm.TextCell,1,FIND(" ",_xlpm.TextCell)-1),_xlpm.TextCell),_xlpm.TextCell),_xlpm.TextCell),""))</f>
        <v>DISCOVERY S1801</v>
      </c>
      <c r="X851" s="60" t="str">
        <f>IF(A851&lt;&gt;"",IFERROR(IF(FIND(" ",G851)&gt;=1,MID(G851,FIND(" ",G851)+1,LEN(G851)),""),""),"")</f>
        <v>S1801</v>
      </c>
      <c r="AC851" s="51">
        <f>IFERROR(VALUE(MID($C851,1,2)),0)</f>
        <v>80</v>
      </c>
      <c r="AD851" s="44">
        <f>IFERROR(VALUE(MID($C851,4,3)),0)</f>
        <v>604</v>
      </c>
      <c r="AE851" s="51">
        <f>VALUE(RIGHT("00"&amp;AC851,2)&amp;RIGHT("000"&amp;AD851,3))</f>
        <v>80604</v>
      </c>
    </row>
    <row r="852" spans="1:31">
      <c r="A852" s="60" t="str">
        <f>IF(G852&amp;Q852&lt;&gt;"",W852&amp;Q852,"")</f>
        <v>DISCOVERY S1801blue</v>
      </c>
      <c r="B852" s="60" t="str">
        <f>IF(C852&lt;&gt;"",LEFT(C852,9),"")</f>
        <v>80-604-06</v>
      </c>
      <c r="C852" s="73" t="s">
        <v>2137</v>
      </c>
      <c r="D852" s="73" t="s">
        <v>2138</v>
      </c>
      <c r="E852" s="73" t="s">
        <v>956</v>
      </c>
      <c r="F852" s="74">
        <v>55</v>
      </c>
      <c r="G852" s="73" t="s">
        <v>2139</v>
      </c>
      <c r="H852" s="73" t="s">
        <v>71</v>
      </c>
      <c r="I852" s="73" t="s">
        <v>1265</v>
      </c>
      <c r="J852" s="73" t="s">
        <v>324</v>
      </c>
      <c r="K852" s="73" t="s">
        <v>382</v>
      </c>
      <c r="L852" s="73" t="s">
        <v>383</v>
      </c>
      <c r="M852" s="73" t="s">
        <v>384</v>
      </c>
      <c r="N852" s="73" t="s">
        <v>44</v>
      </c>
      <c r="O852" s="73" t="s">
        <v>385</v>
      </c>
      <c r="P852" s="73" t="s">
        <v>907</v>
      </c>
      <c r="Q852" s="73" t="s">
        <v>932</v>
      </c>
      <c r="R852" s="73" t="s">
        <v>71</v>
      </c>
      <c r="V852" s="60" t="str">
        <f>W852&amp;H852</f>
        <v>DISCOVERY S1801синий</v>
      </c>
      <c r="W852" s="60" t="str">
        <f>_xlfn.LET(_xlpm.TextCell,TEXT(G852,"###"),IF(_xlpm.TextCell&lt;&gt;"",IF(StyleSpaceSplit,IFERROR(IF(FIND(" ",_xlpm.TextCell)&gt;=1,MID(_xlpm.TextCell,1,FIND(" ",_xlpm.TextCell)-1),_xlpm.TextCell),_xlpm.TextCell),_xlpm.TextCell),""))</f>
        <v>DISCOVERY S1801</v>
      </c>
      <c r="X852" s="60" t="str">
        <f>IF(A852&lt;&gt;"",IFERROR(IF(FIND(" ",G852)&gt;=1,MID(G852,FIND(" ",G852)+1,LEN(G852)),""),""),"")</f>
        <v>S1801</v>
      </c>
      <c r="AC852" s="51">
        <f>IFERROR(VALUE(MID($C852,1,2)),0)</f>
        <v>80</v>
      </c>
      <c r="AD852" s="44">
        <f>IFERROR(VALUE(MID($C852,4,3)),0)</f>
        <v>604</v>
      </c>
      <c r="AE852" s="51">
        <f>VALUE(RIGHT("00"&amp;AC852,2)&amp;RIGHT("000"&amp;AD852,3))</f>
        <v>80604</v>
      </c>
    </row>
    <row r="853" spans="1:31">
      <c r="A853" s="60" t="str">
        <f>IF(G853&amp;Q853&lt;&gt;"",W853&amp;Q853,"")</f>
        <v>DISCOVERY S1801blue</v>
      </c>
      <c r="B853" s="60" t="str">
        <f>IF(C853&lt;&gt;"",LEFT(C853,9),"")</f>
        <v>80-604-06</v>
      </c>
      <c r="C853" s="73" t="s">
        <v>2140</v>
      </c>
      <c r="D853" s="73" t="s">
        <v>2138</v>
      </c>
      <c r="E853" s="73" t="s">
        <v>904</v>
      </c>
      <c r="F853" s="74">
        <v>57</v>
      </c>
      <c r="G853" s="73" t="s">
        <v>2139</v>
      </c>
      <c r="H853" s="73" t="s">
        <v>71</v>
      </c>
      <c r="I853" s="73" t="s">
        <v>1265</v>
      </c>
      <c r="J853" s="73" t="s">
        <v>324</v>
      </c>
      <c r="K853" s="73" t="s">
        <v>382</v>
      </c>
      <c r="L853" s="73" t="s">
        <v>383</v>
      </c>
      <c r="M853" s="73" t="s">
        <v>384</v>
      </c>
      <c r="N853" s="73" t="s">
        <v>44</v>
      </c>
      <c r="O853" s="73" t="s">
        <v>385</v>
      </c>
      <c r="P853" s="73" t="s">
        <v>907</v>
      </c>
      <c r="Q853" s="73" t="s">
        <v>932</v>
      </c>
      <c r="R853" s="73" t="s">
        <v>71</v>
      </c>
      <c r="V853" s="60" t="str">
        <f>W853&amp;H853</f>
        <v>DISCOVERY S1801синий</v>
      </c>
      <c r="W853" s="60" t="str">
        <f>_xlfn.LET(_xlpm.TextCell,TEXT(G853,"###"),IF(_xlpm.TextCell&lt;&gt;"",IF(StyleSpaceSplit,IFERROR(IF(FIND(" ",_xlpm.TextCell)&gt;=1,MID(_xlpm.TextCell,1,FIND(" ",_xlpm.TextCell)-1),_xlpm.TextCell),_xlpm.TextCell),_xlpm.TextCell),""))</f>
        <v>DISCOVERY S1801</v>
      </c>
      <c r="X853" s="60" t="str">
        <f>IF(A853&lt;&gt;"",IFERROR(IF(FIND(" ",G853)&gt;=1,MID(G853,FIND(" ",G853)+1,LEN(G853)),""),""),"")</f>
        <v>S1801</v>
      </c>
      <c r="AC853" s="51">
        <f>IFERROR(VALUE(MID($C853,1,2)),0)</f>
        <v>80</v>
      </c>
      <c r="AD853" s="44">
        <f>IFERROR(VALUE(MID($C853,4,3)),0)</f>
        <v>604</v>
      </c>
      <c r="AE853" s="51">
        <f>VALUE(RIGHT("00"&amp;AC853,2)&amp;RIGHT("000"&amp;AD853,3))</f>
        <v>80604</v>
      </c>
    </row>
    <row r="854" spans="1:31">
      <c r="A854" s="60" t="str">
        <f>IF(G854&amp;Q854&lt;&gt;"",W854&amp;Q854,"")</f>
        <v>DISCOVERY S1801blue</v>
      </c>
      <c r="B854" s="60" t="str">
        <f>IF(C854&lt;&gt;"",LEFT(C854,9),"")</f>
        <v>80-604-06</v>
      </c>
      <c r="C854" s="73" t="s">
        <v>2141</v>
      </c>
      <c r="D854" s="73" t="s">
        <v>2138</v>
      </c>
      <c r="E854" s="73" t="s">
        <v>910</v>
      </c>
      <c r="F854" s="74">
        <v>59</v>
      </c>
      <c r="G854" s="73" t="s">
        <v>2139</v>
      </c>
      <c r="H854" s="73" t="s">
        <v>71</v>
      </c>
      <c r="I854" s="73" t="s">
        <v>1265</v>
      </c>
      <c r="J854" s="73" t="s">
        <v>324</v>
      </c>
      <c r="K854" s="73" t="s">
        <v>382</v>
      </c>
      <c r="L854" s="73" t="s">
        <v>383</v>
      </c>
      <c r="M854" s="73" t="s">
        <v>384</v>
      </c>
      <c r="N854" s="73" t="s">
        <v>44</v>
      </c>
      <c r="O854" s="73" t="s">
        <v>385</v>
      </c>
      <c r="P854" s="73" t="s">
        <v>907</v>
      </c>
      <c r="Q854" s="73" t="s">
        <v>932</v>
      </c>
      <c r="R854" s="73" t="s">
        <v>71</v>
      </c>
      <c r="V854" s="60" t="str">
        <f>W854&amp;H854</f>
        <v>DISCOVERY S1801синий</v>
      </c>
      <c r="W854" s="60" t="str">
        <f>_xlfn.LET(_xlpm.TextCell,TEXT(G854,"###"),IF(_xlpm.TextCell&lt;&gt;"",IF(StyleSpaceSplit,IFERROR(IF(FIND(" ",_xlpm.TextCell)&gt;=1,MID(_xlpm.TextCell,1,FIND(" ",_xlpm.TextCell)-1),_xlpm.TextCell),_xlpm.TextCell),_xlpm.TextCell),""))</f>
        <v>DISCOVERY S1801</v>
      </c>
      <c r="X854" s="60" t="str">
        <f>IF(A854&lt;&gt;"",IFERROR(IF(FIND(" ",G854)&gt;=1,MID(G854,FIND(" ",G854)+1,LEN(G854)),""),""),"")</f>
        <v>S1801</v>
      </c>
      <c r="AC854" s="51">
        <f>IFERROR(VALUE(MID($C854,1,2)),0)</f>
        <v>80</v>
      </c>
      <c r="AD854" s="44">
        <f>IFERROR(VALUE(MID($C854,4,3)),0)</f>
        <v>604</v>
      </c>
      <c r="AE854" s="51">
        <f>VALUE(RIGHT("00"&amp;AC854,2)&amp;RIGHT("000"&amp;AD854,3))</f>
        <v>80604</v>
      </c>
    </row>
    <row r="855" spans="1:31">
      <c r="A855" s="60" t="str">
        <f>IF(G855&amp;Q855&lt;&gt;"",W855&amp;Q855,"")</f>
        <v>DISCOVERY S1801blue</v>
      </c>
      <c r="B855" s="60" t="str">
        <f>IF(C855&lt;&gt;"",LEFT(C855,9),"")</f>
        <v>80-604-06</v>
      </c>
      <c r="C855" s="73" t="s">
        <v>2142</v>
      </c>
      <c r="D855" s="73" t="s">
        <v>2138</v>
      </c>
      <c r="E855" s="73" t="s">
        <v>912</v>
      </c>
      <c r="F855" s="74">
        <v>61</v>
      </c>
      <c r="G855" s="73" t="s">
        <v>2139</v>
      </c>
      <c r="H855" s="73" t="s">
        <v>71</v>
      </c>
      <c r="I855" s="73" t="s">
        <v>1265</v>
      </c>
      <c r="J855" s="73" t="s">
        <v>324</v>
      </c>
      <c r="K855" s="73" t="s">
        <v>382</v>
      </c>
      <c r="L855" s="73" t="s">
        <v>383</v>
      </c>
      <c r="M855" s="73" t="s">
        <v>384</v>
      </c>
      <c r="N855" s="73" t="s">
        <v>44</v>
      </c>
      <c r="O855" s="73" t="s">
        <v>385</v>
      </c>
      <c r="P855" s="73" t="s">
        <v>907</v>
      </c>
      <c r="Q855" s="73" t="s">
        <v>932</v>
      </c>
      <c r="R855" s="73" t="s">
        <v>71</v>
      </c>
      <c r="V855" s="60" t="str">
        <f>W855&amp;H855</f>
        <v>DISCOVERY S1801синий</v>
      </c>
      <c r="W855" s="60" t="str">
        <f>_xlfn.LET(_xlpm.TextCell,TEXT(G855,"###"),IF(_xlpm.TextCell&lt;&gt;"",IF(StyleSpaceSplit,IFERROR(IF(FIND(" ",_xlpm.TextCell)&gt;=1,MID(_xlpm.TextCell,1,FIND(" ",_xlpm.TextCell)-1),_xlpm.TextCell),_xlpm.TextCell),_xlpm.TextCell),""))</f>
        <v>DISCOVERY S1801</v>
      </c>
      <c r="X855" s="60" t="str">
        <f>IF(A855&lt;&gt;"",IFERROR(IF(FIND(" ",G855)&gt;=1,MID(G855,FIND(" ",G855)+1,LEN(G855)),""),""),"")</f>
        <v>S1801</v>
      </c>
      <c r="AC855" s="51">
        <f>IFERROR(VALUE(MID($C855,1,2)),0)</f>
        <v>80</v>
      </c>
      <c r="AD855" s="44">
        <f>IFERROR(VALUE(MID($C855,4,3)),0)</f>
        <v>604</v>
      </c>
      <c r="AE855" s="51">
        <f>VALUE(RIGHT("00"&amp;AC855,2)&amp;RIGHT("000"&amp;AD855,3))</f>
        <v>80604</v>
      </c>
    </row>
    <row r="856" spans="1:31">
      <c r="A856" s="60" t="str">
        <f>IF(G856&amp;Q856&lt;&gt;"",W856&amp;Q856,"")</f>
        <v>DISCOVERY W16 001beige</v>
      </c>
      <c r="B856" s="60" t="str">
        <f>IF(C856&lt;&gt;"",LEFT(C856,9),"")</f>
        <v>80-106-02</v>
      </c>
      <c r="C856" s="73" t="s">
        <v>7909</v>
      </c>
      <c r="D856" s="73" t="s">
        <v>7910</v>
      </c>
      <c r="E856" s="73" t="s">
        <v>915</v>
      </c>
      <c r="F856" s="74">
        <v>56</v>
      </c>
      <c r="G856" s="73" t="s">
        <v>7260</v>
      </c>
      <c r="H856" s="73" t="s">
        <v>97</v>
      </c>
      <c r="I856" s="73" t="s">
        <v>1265</v>
      </c>
      <c r="J856" s="73" t="s">
        <v>324</v>
      </c>
      <c r="K856" s="73" t="s">
        <v>382</v>
      </c>
      <c r="L856" s="73" t="s">
        <v>383</v>
      </c>
      <c r="M856" s="73" t="s">
        <v>388</v>
      </c>
      <c r="N856" s="73" t="s">
        <v>44</v>
      </c>
      <c r="O856" s="73" t="s">
        <v>385</v>
      </c>
      <c r="P856" s="73" t="s">
        <v>907</v>
      </c>
      <c r="Q856" s="73" t="s">
        <v>937</v>
      </c>
      <c r="R856" s="73" t="s">
        <v>63</v>
      </c>
      <c r="V856" s="60" t="str">
        <f>W856&amp;H856</f>
        <v>DISCOVERY W16 001бежевый / синий</v>
      </c>
      <c r="W856" s="60" t="str">
        <f>_xlfn.LET(_xlpm.TextCell,TEXT(G856,"###"),IF(_xlpm.TextCell&lt;&gt;"",IF(StyleSpaceSplit,IFERROR(IF(FIND(" ",_xlpm.TextCell)&gt;=1,MID(_xlpm.TextCell,1,FIND(" ",_xlpm.TextCell)-1),_xlpm.TextCell),_xlpm.TextCell),_xlpm.TextCell),""))</f>
        <v>DISCOVERY W16 001</v>
      </c>
      <c r="X856" s="60" t="str">
        <f>IF(A856&lt;&gt;"",IFERROR(IF(FIND(" ",G856)&gt;=1,MID(G856,FIND(" ",G856)+1,LEN(G856)),""),""),"")</f>
        <v>W16 001</v>
      </c>
      <c r="AC856" s="51">
        <f>IFERROR(VALUE(MID($C856,1,2)),0)</f>
        <v>80</v>
      </c>
      <c r="AD856" s="44">
        <f>IFERROR(VALUE(MID($C856,4,3)),0)</f>
        <v>106</v>
      </c>
      <c r="AE856" s="51">
        <f>VALUE(RIGHT("00"&amp;AC856,2)&amp;RIGHT("000"&amp;AD856,3))</f>
        <v>80106</v>
      </c>
    </row>
    <row r="857" spans="1:31">
      <c r="A857" s="60" t="str">
        <f>IF(G857&amp;Q857&lt;&gt;"",W857&amp;Q857,"")</f>
        <v>DISCOVERY W16 001beige</v>
      </c>
      <c r="B857" s="60" t="str">
        <f>IF(C857&lt;&gt;"",LEFT(C857,9),"")</f>
        <v>80-106-02</v>
      </c>
      <c r="C857" s="73" t="s">
        <v>7911</v>
      </c>
      <c r="D857" s="73" t="s">
        <v>7910</v>
      </c>
      <c r="E857" s="73" t="s">
        <v>922</v>
      </c>
      <c r="F857" s="74">
        <v>60</v>
      </c>
      <c r="G857" s="73" t="s">
        <v>7260</v>
      </c>
      <c r="H857" s="73" t="s">
        <v>97</v>
      </c>
      <c r="I857" s="73" t="s">
        <v>1265</v>
      </c>
      <c r="J857" s="73" t="s">
        <v>324</v>
      </c>
      <c r="K857" s="73" t="s">
        <v>382</v>
      </c>
      <c r="L857" s="73" t="s">
        <v>383</v>
      </c>
      <c r="M857" s="73" t="s">
        <v>388</v>
      </c>
      <c r="N857" s="73" t="s">
        <v>44</v>
      </c>
      <c r="O857" s="73" t="s">
        <v>385</v>
      </c>
      <c r="P857" s="73" t="s">
        <v>907</v>
      </c>
      <c r="Q857" s="73" t="s">
        <v>937</v>
      </c>
      <c r="R857" s="73" t="s">
        <v>63</v>
      </c>
      <c r="V857" s="60" t="str">
        <f>W857&amp;H857</f>
        <v>DISCOVERY W16 001бежевый / синий</v>
      </c>
      <c r="W857" s="60" t="str">
        <f>_xlfn.LET(_xlpm.TextCell,TEXT(G857,"###"),IF(_xlpm.TextCell&lt;&gt;"",IF(StyleSpaceSplit,IFERROR(IF(FIND(" ",_xlpm.TextCell)&gt;=1,MID(_xlpm.TextCell,1,FIND(" ",_xlpm.TextCell)-1),_xlpm.TextCell),_xlpm.TextCell),_xlpm.TextCell),""))</f>
        <v>DISCOVERY W16 001</v>
      </c>
      <c r="X857" s="60" t="str">
        <f>IF(A857&lt;&gt;"",IFERROR(IF(FIND(" ",G857)&gt;=1,MID(G857,FIND(" ",G857)+1,LEN(G857)),""),""),"")</f>
        <v>W16 001</v>
      </c>
      <c r="AC857" s="51">
        <f>IFERROR(VALUE(MID($C857,1,2)),0)</f>
        <v>80</v>
      </c>
      <c r="AD857" s="44">
        <f>IFERROR(VALUE(MID($C857,4,3)),0)</f>
        <v>106</v>
      </c>
      <c r="AE857" s="51">
        <f>VALUE(RIGHT("00"&amp;AC857,2)&amp;RIGHT("000"&amp;AD857,3))</f>
        <v>80106</v>
      </c>
    </row>
    <row r="858" spans="1:31">
      <c r="A858" s="60" t="str">
        <f>IF(G858&amp;Q858&lt;&gt;"",W858&amp;Q858,"")</f>
        <v>DISCOVERY W16 001beige</v>
      </c>
      <c r="B858" s="60" t="str">
        <f>IF(C858&lt;&gt;"",LEFT(C858,9),"")</f>
        <v>80-106-02</v>
      </c>
      <c r="C858" s="73" t="s">
        <v>7912</v>
      </c>
      <c r="D858" s="73" t="s">
        <v>7910</v>
      </c>
      <c r="E858" s="73" t="s">
        <v>956</v>
      </c>
      <c r="F858" s="74">
        <v>55</v>
      </c>
      <c r="G858" s="73" t="s">
        <v>7260</v>
      </c>
      <c r="H858" s="73" t="s">
        <v>97</v>
      </c>
      <c r="I858" s="73" t="s">
        <v>1265</v>
      </c>
      <c r="J858" s="73" t="s">
        <v>324</v>
      </c>
      <c r="K858" s="73" t="s">
        <v>382</v>
      </c>
      <c r="L858" s="73" t="s">
        <v>383</v>
      </c>
      <c r="M858" s="73" t="s">
        <v>388</v>
      </c>
      <c r="N858" s="73" t="s">
        <v>44</v>
      </c>
      <c r="O858" s="73" t="s">
        <v>385</v>
      </c>
      <c r="P858" s="73" t="s">
        <v>907</v>
      </c>
      <c r="Q858" s="73" t="s">
        <v>937</v>
      </c>
      <c r="R858" s="73" t="s">
        <v>63</v>
      </c>
      <c r="V858" s="60" t="str">
        <f>W858&amp;H858</f>
        <v>DISCOVERY W16 001бежевый / синий</v>
      </c>
      <c r="W858" s="60" t="str">
        <f>_xlfn.LET(_xlpm.TextCell,TEXT(G858,"###"),IF(_xlpm.TextCell&lt;&gt;"",IF(StyleSpaceSplit,IFERROR(IF(FIND(" ",_xlpm.TextCell)&gt;=1,MID(_xlpm.TextCell,1,FIND(" ",_xlpm.TextCell)-1),_xlpm.TextCell),_xlpm.TextCell),_xlpm.TextCell),""))</f>
        <v>DISCOVERY W16 001</v>
      </c>
      <c r="X858" s="60" t="str">
        <f>IF(A858&lt;&gt;"",IFERROR(IF(FIND(" ",G858)&gt;=1,MID(G858,FIND(" ",G858)+1,LEN(G858)),""),""),"")</f>
        <v>W16 001</v>
      </c>
      <c r="AC858" s="51">
        <f>IFERROR(VALUE(MID($C858,1,2)),0)</f>
        <v>80</v>
      </c>
      <c r="AD858" s="44">
        <f>IFERROR(VALUE(MID($C858,4,3)),0)</f>
        <v>106</v>
      </c>
      <c r="AE858" s="51">
        <f>VALUE(RIGHT("00"&amp;AC858,2)&amp;RIGHT("000"&amp;AD858,3))</f>
        <v>80106</v>
      </c>
    </row>
    <row r="859" spans="1:31">
      <c r="A859" s="60" t="str">
        <f>IF(G859&amp;Q859&lt;&gt;"",W859&amp;Q859,"")</f>
        <v>DISCOVERY W16 001beige</v>
      </c>
      <c r="B859" s="60" t="str">
        <f>IF(C859&lt;&gt;"",LEFT(C859,9),"")</f>
        <v>80-106-02</v>
      </c>
      <c r="C859" s="73" t="s">
        <v>7913</v>
      </c>
      <c r="D859" s="73" t="s">
        <v>7910</v>
      </c>
      <c r="E859" s="73" t="s">
        <v>904</v>
      </c>
      <c r="F859" s="74">
        <v>57</v>
      </c>
      <c r="G859" s="73" t="s">
        <v>7260</v>
      </c>
      <c r="H859" s="73" t="s">
        <v>97</v>
      </c>
      <c r="I859" s="73" t="s">
        <v>1265</v>
      </c>
      <c r="J859" s="73" t="s">
        <v>324</v>
      </c>
      <c r="K859" s="73" t="s">
        <v>382</v>
      </c>
      <c r="L859" s="73" t="s">
        <v>383</v>
      </c>
      <c r="M859" s="73" t="s">
        <v>388</v>
      </c>
      <c r="N859" s="73" t="s">
        <v>44</v>
      </c>
      <c r="O859" s="73" t="s">
        <v>385</v>
      </c>
      <c r="P859" s="73" t="s">
        <v>907</v>
      </c>
      <c r="Q859" s="73" t="s">
        <v>937</v>
      </c>
      <c r="R859" s="73" t="s">
        <v>63</v>
      </c>
      <c r="V859" s="60" t="str">
        <f>W859&amp;H859</f>
        <v>DISCOVERY W16 001бежевый / синий</v>
      </c>
      <c r="W859" s="60" t="str">
        <f>_xlfn.LET(_xlpm.TextCell,TEXT(G859,"###"),IF(_xlpm.TextCell&lt;&gt;"",IF(StyleSpaceSplit,IFERROR(IF(FIND(" ",_xlpm.TextCell)&gt;=1,MID(_xlpm.TextCell,1,FIND(" ",_xlpm.TextCell)-1),_xlpm.TextCell),_xlpm.TextCell),_xlpm.TextCell),""))</f>
        <v>DISCOVERY W16 001</v>
      </c>
      <c r="X859" s="60" t="str">
        <f>IF(A859&lt;&gt;"",IFERROR(IF(FIND(" ",G859)&gt;=1,MID(G859,FIND(" ",G859)+1,LEN(G859)),""),""),"")</f>
        <v>W16 001</v>
      </c>
      <c r="AC859" s="51">
        <f>IFERROR(VALUE(MID($C859,1,2)),0)</f>
        <v>80</v>
      </c>
      <c r="AD859" s="44">
        <f>IFERROR(VALUE(MID($C859,4,3)),0)</f>
        <v>106</v>
      </c>
      <c r="AE859" s="51">
        <f>VALUE(RIGHT("00"&amp;AC859,2)&amp;RIGHT("000"&amp;AD859,3))</f>
        <v>80106</v>
      </c>
    </row>
    <row r="860" spans="1:31">
      <c r="A860" s="60" t="str">
        <f>IF(G860&amp;Q860&lt;&gt;"",W860&amp;Q860,"")</f>
        <v>DISCOVERY W16 001beige</v>
      </c>
      <c r="B860" s="60" t="str">
        <f>IF(C860&lt;&gt;"",LEFT(C860,9),"")</f>
        <v>80-106-02</v>
      </c>
      <c r="C860" s="73" t="s">
        <v>7914</v>
      </c>
      <c r="D860" s="73" t="s">
        <v>7910</v>
      </c>
      <c r="E860" s="73" t="s">
        <v>920</v>
      </c>
      <c r="F860" s="74">
        <v>58</v>
      </c>
      <c r="G860" s="73" t="s">
        <v>7260</v>
      </c>
      <c r="H860" s="73" t="s">
        <v>97</v>
      </c>
      <c r="I860" s="73" t="s">
        <v>1265</v>
      </c>
      <c r="J860" s="73" t="s">
        <v>324</v>
      </c>
      <c r="K860" s="73" t="s">
        <v>382</v>
      </c>
      <c r="L860" s="73" t="s">
        <v>383</v>
      </c>
      <c r="M860" s="73" t="s">
        <v>388</v>
      </c>
      <c r="N860" s="73" t="s">
        <v>44</v>
      </c>
      <c r="O860" s="73" t="s">
        <v>385</v>
      </c>
      <c r="P860" s="73" t="s">
        <v>907</v>
      </c>
      <c r="Q860" s="73" t="s">
        <v>937</v>
      </c>
      <c r="R860" s="73" t="s">
        <v>63</v>
      </c>
      <c r="V860" s="60" t="str">
        <f>W860&amp;H860</f>
        <v>DISCOVERY W16 001бежевый / синий</v>
      </c>
      <c r="W860" s="60" t="str">
        <f>_xlfn.LET(_xlpm.TextCell,TEXT(G860,"###"),IF(_xlpm.TextCell&lt;&gt;"",IF(StyleSpaceSplit,IFERROR(IF(FIND(" ",_xlpm.TextCell)&gt;=1,MID(_xlpm.TextCell,1,FIND(" ",_xlpm.TextCell)-1),_xlpm.TextCell),_xlpm.TextCell),_xlpm.TextCell),""))</f>
        <v>DISCOVERY W16 001</v>
      </c>
      <c r="X860" s="60" t="str">
        <f>IF(A860&lt;&gt;"",IFERROR(IF(FIND(" ",G860)&gt;=1,MID(G860,FIND(" ",G860)+1,LEN(G860)),""),""),"")</f>
        <v>W16 001</v>
      </c>
      <c r="AC860" s="51">
        <f>IFERROR(VALUE(MID($C860,1,2)),0)</f>
        <v>80</v>
      </c>
      <c r="AD860" s="44">
        <f>IFERROR(VALUE(MID($C860,4,3)),0)</f>
        <v>106</v>
      </c>
      <c r="AE860" s="51">
        <f>VALUE(RIGHT("00"&amp;AC860,2)&amp;RIGHT("000"&amp;AD860,3))</f>
        <v>80106</v>
      </c>
    </row>
    <row r="861" spans="1:31">
      <c r="A861" s="60" t="str">
        <f>IF(G861&amp;Q861&lt;&gt;"",W861&amp;Q861,"")</f>
        <v>DISCOVERY W16 001beige</v>
      </c>
      <c r="B861" s="60" t="str">
        <f>IF(C861&lt;&gt;"",LEFT(C861,9),"")</f>
        <v>80-106-02</v>
      </c>
      <c r="C861" s="73" t="s">
        <v>7915</v>
      </c>
      <c r="D861" s="73" t="s">
        <v>7910</v>
      </c>
      <c r="E861" s="73" t="s">
        <v>910</v>
      </c>
      <c r="F861" s="74">
        <v>59</v>
      </c>
      <c r="G861" s="73" t="s">
        <v>7260</v>
      </c>
      <c r="H861" s="73" t="s">
        <v>97</v>
      </c>
      <c r="I861" s="73" t="s">
        <v>1265</v>
      </c>
      <c r="J861" s="73" t="s">
        <v>324</v>
      </c>
      <c r="K861" s="73" t="s">
        <v>382</v>
      </c>
      <c r="L861" s="73" t="s">
        <v>383</v>
      </c>
      <c r="M861" s="73" t="s">
        <v>388</v>
      </c>
      <c r="N861" s="73" t="s">
        <v>44</v>
      </c>
      <c r="O861" s="73" t="s">
        <v>385</v>
      </c>
      <c r="P861" s="73" t="s">
        <v>907</v>
      </c>
      <c r="Q861" s="73" t="s">
        <v>937</v>
      </c>
      <c r="R861" s="73" t="s">
        <v>63</v>
      </c>
      <c r="V861" s="60" t="str">
        <f>W861&amp;H861</f>
        <v>DISCOVERY W16 001бежевый / синий</v>
      </c>
      <c r="W861" s="60" t="str">
        <f>_xlfn.LET(_xlpm.TextCell,TEXT(G861,"###"),IF(_xlpm.TextCell&lt;&gt;"",IF(StyleSpaceSplit,IFERROR(IF(FIND(" ",_xlpm.TextCell)&gt;=1,MID(_xlpm.TextCell,1,FIND(" ",_xlpm.TextCell)-1),_xlpm.TextCell),_xlpm.TextCell),_xlpm.TextCell),""))</f>
        <v>DISCOVERY W16 001</v>
      </c>
      <c r="X861" s="60" t="str">
        <f>IF(A861&lt;&gt;"",IFERROR(IF(FIND(" ",G861)&gt;=1,MID(G861,FIND(" ",G861)+1,LEN(G861)),""),""),"")</f>
        <v>W16 001</v>
      </c>
      <c r="AC861" s="51">
        <f>IFERROR(VALUE(MID($C861,1,2)),0)</f>
        <v>80</v>
      </c>
      <c r="AD861" s="44">
        <f>IFERROR(VALUE(MID($C861,4,3)),0)</f>
        <v>106</v>
      </c>
      <c r="AE861" s="51">
        <f>VALUE(RIGHT("00"&amp;AC861,2)&amp;RIGHT("000"&amp;AD861,3))</f>
        <v>80106</v>
      </c>
    </row>
    <row r="862" spans="1:31">
      <c r="A862" s="60" t="str">
        <f>IF(G862&amp;Q862&lt;&gt;"",W862&amp;Q862,"")</f>
        <v>DISCOVERY W16 001beige</v>
      </c>
      <c r="B862" s="60" t="str">
        <f>IF(C862&lt;&gt;"",LEFT(C862,9),"")</f>
        <v>80-106-02</v>
      </c>
      <c r="C862" s="73" t="s">
        <v>7916</v>
      </c>
      <c r="D862" s="73" t="s">
        <v>7910</v>
      </c>
      <c r="E862" s="73" t="s">
        <v>912</v>
      </c>
      <c r="F862" s="74">
        <v>61</v>
      </c>
      <c r="G862" s="73" t="s">
        <v>7260</v>
      </c>
      <c r="H862" s="73" t="s">
        <v>97</v>
      </c>
      <c r="I862" s="73" t="s">
        <v>1265</v>
      </c>
      <c r="J862" s="73" t="s">
        <v>324</v>
      </c>
      <c r="K862" s="73" t="s">
        <v>382</v>
      </c>
      <c r="L862" s="73" t="s">
        <v>383</v>
      </c>
      <c r="M862" s="73" t="s">
        <v>388</v>
      </c>
      <c r="N862" s="73" t="s">
        <v>44</v>
      </c>
      <c r="O862" s="73" t="s">
        <v>385</v>
      </c>
      <c r="P862" s="73" t="s">
        <v>907</v>
      </c>
      <c r="Q862" s="73" t="s">
        <v>937</v>
      </c>
      <c r="R862" s="73" t="s">
        <v>63</v>
      </c>
      <c r="V862" s="60" t="str">
        <f>W862&amp;H862</f>
        <v>DISCOVERY W16 001бежевый / синий</v>
      </c>
      <c r="W862" s="60" t="str">
        <f>_xlfn.LET(_xlpm.TextCell,TEXT(G862,"###"),IF(_xlpm.TextCell&lt;&gt;"",IF(StyleSpaceSplit,IFERROR(IF(FIND(" ",_xlpm.TextCell)&gt;=1,MID(_xlpm.TextCell,1,FIND(" ",_xlpm.TextCell)-1),_xlpm.TextCell),_xlpm.TextCell),_xlpm.TextCell),""))</f>
        <v>DISCOVERY W16 001</v>
      </c>
      <c r="X862" s="60" t="str">
        <f>IF(A862&lt;&gt;"",IFERROR(IF(FIND(" ",G862)&gt;=1,MID(G862,FIND(" ",G862)+1,LEN(G862)),""),""),"")</f>
        <v>W16 001</v>
      </c>
      <c r="AC862" s="51">
        <f>IFERROR(VALUE(MID($C862,1,2)),0)</f>
        <v>80</v>
      </c>
      <c r="AD862" s="44">
        <f>IFERROR(VALUE(MID($C862,4,3)),0)</f>
        <v>106</v>
      </c>
      <c r="AE862" s="51">
        <f>VALUE(RIGHT("00"&amp;AC862,2)&amp;RIGHT("000"&amp;AD862,3))</f>
        <v>80106</v>
      </c>
    </row>
    <row r="863" spans="1:31">
      <c r="A863" s="60" t="str">
        <f>IF(G863&amp;Q863&lt;&gt;"",W863&amp;Q863,"")</f>
        <v>DISCOVERY W16 001orange</v>
      </c>
      <c r="B863" s="60" t="str">
        <f>IF(C863&lt;&gt;"",LEFT(C863,9),"")</f>
        <v>80-106-14</v>
      </c>
      <c r="C863" s="73" t="s">
        <v>7258</v>
      </c>
      <c r="D863" s="73" t="s">
        <v>7259</v>
      </c>
      <c r="E863" s="73" t="s">
        <v>920</v>
      </c>
      <c r="F863" s="74">
        <v>58</v>
      </c>
      <c r="G863" s="73" t="s">
        <v>7260</v>
      </c>
      <c r="H863" s="73" t="s">
        <v>172</v>
      </c>
      <c r="I863" s="73" t="s">
        <v>1265</v>
      </c>
      <c r="J863" s="73" t="s">
        <v>324</v>
      </c>
      <c r="K863" s="73" t="s">
        <v>382</v>
      </c>
      <c r="L863" s="73" t="s">
        <v>383</v>
      </c>
      <c r="M863" s="73" t="s">
        <v>388</v>
      </c>
      <c r="N863" s="73" t="s">
        <v>44</v>
      </c>
      <c r="O863" s="73" t="s">
        <v>385</v>
      </c>
      <c r="P863" s="73" t="s">
        <v>907</v>
      </c>
      <c r="Q863" s="73" t="s">
        <v>1300</v>
      </c>
      <c r="R863" s="73" t="s">
        <v>86</v>
      </c>
      <c r="V863" s="60" t="str">
        <f>W863&amp;H863</f>
        <v>DISCOVERY W16 001коричневый / оранжевый</v>
      </c>
      <c r="W863" s="60" t="str">
        <f>_xlfn.LET(_xlpm.TextCell,TEXT(G863,"###"),IF(_xlpm.TextCell&lt;&gt;"",IF(StyleSpaceSplit,IFERROR(IF(FIND(" ",_xlpm.TextCell)&gt;=1,MID(_xlpm.TextCell,1,FIND(" ",_xlpm.TextCell)-1),_xlpm.TextCell),_xlpm.TextCell),_xlpm.TextCell),""))</f>
        <v>DISCOVERY W16 001</v>
      </c>
      <c r="X863" s="60" t="str">
        <f>IF(A863&lt;&gt;"",IFERROR(IF(FIND(" ",G863)&gt;=1,MID(G863,FIND(" ",G863)+1,LEN(G863)),""),""),"")</f>
        <v>W16 001</v>
      </c>
      <c r="AC863" s="51">
        <f>IFERROR(VALUE(MID($C863,1,2)),0)</f>
        <v>80</v>
      </c>
      <c r="AD863" s="44">
        <f>IFERROR(VALUE(MID($C863,4,3)),0)</f>
        <v>106</v>
      </c>
      <c r="AE863" s="51">
        <f>VALUE(RIGHT("00"&amp;AC863,2)&amp;RIGHT("000"&amp;AD863,3))</f>
        <v>80106</v>
      </c>
    </row>
    <row r="864" spans="1:31">
      <c r="A864" s="60" t="str">
        <f>IF(G864&amp;Q864&lt;&gt;"",W864&amp;Q864,"")</f>
        <v>DISCOVERY W16 002blue</v>
      </c>
      <c r="B864" s="60" t="str">
        <f>IF(C864&lt;&gt;"",LEFT(C864,9),"")</f>
        <v>80-107-78</v>
      </c>
      <c r="C864" s="73" t="s">
        <v>7261</v>
      </c>
      <c r="D864" s="73" t="s">
        <v>7262</v>
      </c>
      <c r="E864" s="73" t="s">
        <v>920</v>
      </c>
      <c r="F864" s="74">
        <v>58</v>
      </c>
      <c r="G864" s="73" t="s">
        <v>7263</v>
      </c>
      <c r="H864" s="73" t="s">
        <v>259</v>
      </c>
      <c r="I864" s="73" t="s">
        <v>1265</v>
      </c>
      <c r="J864" s="73" t="s">
        <v>324</v>
      </c>
      <c r="K864" s="73" t="s">
        <v>382</v>
      </c>
      <c r="L864" s="73" t="s">
        <v>383</v>
      </c>
      <c r="M864" s="73" t="s">
        <v>388</v>
      </c>
      <c r="N864" s="73" t="s">
        <v>44</v>
      </c>
      <c r="O864" s="73" t="s">
        <v>385</v>
      </c>
      <c r="P864" s="73" t="s">
        <v>907</v>
      </c>
      <c r="Q864" s="73" t="s">
        <v>932</v>
      </c>
      <c r="R864" s="73" t="s">
        <v>71</v>
      </c>
      <c r="V864" s="60" t="str">
        <f>W864&amp;H864</f>
        <v>DISCOVERY W16 002синий / черный</v>
      </c>
      <c r="W864" s="60" t="str">
        <f>_xlfn.LET(_xlpm.TextCell,TEXT(G864,"###"),IF(_xlpm.TextCell&lt;&gt;"",IF(StyleSpaceSplit,IFERROR(IF(FIND(" ",_xlpm.TextCell)&gt;=1,MID(_xlpm.TextCell,1,FIND(" ",_xlpm.TextCell)-1),_xlpm.TextCell),_xlpm.TextCell),_xlpm.TextCell),""))</f>
        <v>DISCOVERY W16 002</v>
      </c>
      <c r="X864" s="60" t="str">
        <f>IF(A864&lt;&gt;"",IFERROR(IF(FIND(" ",G864)&gt;=1,MID(G864,FIND(" ",G864)+1,LEN(G864)),""),""),"")</f>
        <v>W16 002</v>
      </c>
      <c r="AC864" s="51">
        <f>IFERROR(VALUE(MID($C864,1,2)),0)</f>
        <v>80</v>
      </c>
      <c r="AD864" s="44">
        <f>IFERROR(VALUE(MID($C864,4,3)),0)</f>
        <v>107</v>
      </c>
      <c r="AE864" s="51">
        <f>VALUE(RIGHT("00"&amp;AC864,2)&amp;RIGHT("000"&amp;AD864,3))</f>
        <v>80107</v>
      </c>
    </row>
    <row r="865" spans="1:31">
      <c r="A865" s="60" t="str">
        <f>IF(G865&amp;Q865&lt;&gt;"",W865&amp;Q865,"")</f>
        <v>DISCOVERY W16 004brown</v>
      </c>
      <c r="B865" s="60" t="str">
        <f>IF(C865&lt;&gt;"",LEFT(C865,9),"")</f>
        <v>80-108-14</v>
      </c>
      <c r="C865" s="73" t="s">
        <v>7264</v>
      </c>
      <c r="D865" s="73" t="s">
        <v>7265</v>
      </c>
      <c r="E865" s="73" t="s">
        <v>920</v>
      </c>
      <c r="F865" s="74">
        <v>58</v>
      </c>
      <c r="G865" s="73" t="s">
        <v>7266</v>
      </c>
      <c r="H865" s="73" t="s">
        <v>86</v>
      </c>
      <c r="I865" s="73" t="s">
        <v>1265</v>
      </c>
      <c r="J865" s="73" t="s">
        <v>324</v>
      </c>
      <c r="K865" s="73" t="s">
        <v>382</v>
      </c>
      <c r="L865" s="73" t="s">
        <v>383</v>
      </c>
      <c r="M865" s="73" t="s">
        <v>388</v>
      </c>
      <c r="N865" s="73" t="s">
        <v>44</v>
      </c>
      <c r="O865" s="73" t="s">
        <v>385</v>
      </c>
      <c r="P865" s="73" t="s">
        <v>907</v>
      </c>
      <c r="Q865" s="73" t="s">
        <v>1033</v>
      </c>
      <c r="R865" s="73" t="s">
        <v>86</v>
      </c>
      <c r="V865" s="60" t="str">
        <f>W865&amp;H865</f>
        <v>DISCOVERY W16 004коричневый</v>
      </c>
      <c r="W865" s="60" t="str">
        <f>_xlfn.LET(_xlpm.TextCell,TEXT(G865,"###"),IF(_xlpm.TextCell&lt;&gt;"",IF(StyleSpaceSplit,IFERROR(IF(FIND(" ",_xlpm.TextCell)&gt;=1,MID(_xlpm.TextCell,1,FIND(" ",_xlpm.TextCell)-1),_xlpm.TextCell),_xlpm.TextCell),_xlpm.TextCell),""))</f>
        <v>DISCOVERY W16 004</v>
      </c>
      <c r="X865" s="60" t="str">
        <f>IF(A865&lt;&gt;"",IFERROR(IF(FIND(" ",G865)&gt;=1,MID(G865,FIND(" ",G865)+1,LEN(G865)),""),""),"")</f>
        <v>W16 004</v>
      </c>
      <c r="AC865" s="51">
        <f>IFERROR(VALUE(MID($C865,1,2)),0)</f>
        <v>80</v>
      </c>
      <c r="AD865" s="44">
        <f>IFERROR(VALUE(MID($C865,4,3)),0)</f>
        <v>108</v>
      </c>
      <c r="AE865" s="51">
        <f>VALUE(RIGHT("00"&amp;AC865,2)&amp;RIGHT("000"&amp;AD865,3))</f>
        <v>80108</v>
      </c>
    </row>
    <row r="866" spans="1:31">
      <c r="A866" s="60" t="str">
        <f>IF(G866&amp;Q866&lt;&gt;"",W866&amp;Q866,"")</f>
        <v>DISCOVERY W16 005brown</v>
      </c>
      <c r="B866" s="60" t="str">
        <f>IF(C866&lt;&gt;"",LEFT(C866,9),"")</f>
        <v>80-109-14</v>
      </c>
      <c r="C866" s="73" t="s">
        <v>7267</v>
      </c>
      <c r="D866" s="73" t="s">
        <v>7268</v>
      </c>
      <c r="E866" s="73" t="s">
        <v>920</v>
      </c>
      <c r="F866" s="74">
        <v>58</v>
      </c>
      <c r="G866" s="73" t="s">
        <v>1257</v>
      </c>
      <c r="H866" s="73" t="s">
        <v>86</v>
      </c>
      <c r="I866" s="73" t="s">
        <v>1258</v>
      </c>
      <c r="J866" s="73" t="s">
        <v>324</v>
      </c>
      <c r="K866" s="73" t="s">
        <v>382</v>
      </c>
      <c r="L866" s="73" t="s">
        <v>383</v>
      </c>
      <c r="M866" s="73" t="s">
        <v>388</v>
      </c>
      <c r="N866" s="73" t="s">
        <v>44</v>
      </c>
      <c r="O866" s="73" t="s">
        <v>385</v>
      </c>
      <c r="P866" s="73" t="s">
        <v>907</v>
      </c>
      <c r="Q866" s="73" t="s">
        <v>1033</v>
      </c>
      <c r="R866" s="73" t="s">
        <v>86</v>
      </c>
      <c r="V866" s="60" t="str">
        <f>W866&amp;H866</f>
        <v>DISCOVERY W16 005коричневый</v>
      </c>
      <c r="W866" s="60" t="str">
        <f>_xlfn.LET(_xlpm.TextCell,TEXT(G866,"###"),IF(_xlpm.TextCell&lt;&gt;"",IF(StyleSpaceSplit,IFERROR(IF(FIND(" ",_xlpm.TextCell)&gt;=1,MID(_xlpm.TextCell,1,FIND(" ",_xlpm.TextCell)-1),_xlpm.TextCell),_xlpm.TextCell),_xlpm.TextCell),""))</f>
        <v>DISCOVERY W16 005</v>
      </c>
      <c r="X866" s="60" t="str">
        <f>IF(A866&lt;&gt;"",IFERROR(IF(FIND(" ",G866)&gt;=1,MID(G866,FIND(" ",G866)+1,LEN(G866)),""),""),"")</f>
        <v>W16 005</v>
      </c>
      <c r="AC866" s="51">
        <f>IFERROR(VALUE(MID($C866,1,2)),0)</f>
        <v>80</v>
      </c>
      <c r="AD866" s="44">
        <f>IFERROR(VALUE(MID($C866,4,3)),0)</f>
        <v>109</v>
      </c>
      <c r="AE866" s="51">
        <f>VALUE(RIGHT("00"&amp;AC866,2)&amp;RIGHT("000"&amp;AD866,3))</f>
        <v>80109</v>
      </c>
    </row>
    <row r="867" spans="1:31">
      <c r="A867" s="60" t="str">
        <f>IF(G867&amp;Q867&lt;&gt;"",W867&amp;Q867,"")</f>
        <v>DISCOVERY W16 005blue</v>
      </c>
      <c r="B867" s="60" t="str">
        <f>IF(C867&lt;&gt;"",LEFT(C867,9),"")</f>
        <v>80-109-06</v>
      </c>
      <c r="C867" s="73" t="s">
        <v>1255</v>
      </c>
      <c r="D867" s="73" t="s">
        <v>1256</v>
      </c>
      <c r="E867" s="73" t="s">
        <v>915</v>
      </c>
      <c r="F867" s="74">
        <v>56</v>
      </c>
      <c r="G867" s="73" t="s">
        <v>1257</v>
      </c>
      <c r="H867" s="73" t="s">
        <v>71</v>
      </c>
      <c r="I867" s="73" t="s">
        <v>1258</v>
      </c>
      <c r="J867" s="73" t="s">
        <v>324</v>
      </c>
      <c r="K867" s="73" t="s">
        <v>382</v>
      </c>
      <c r="L867" s="73" t="s">
        <v>383</v>
      </c>
      <c r="M867" s="73" t="s">
        <v>388</v>
      </c>
      <c r="N867" s="73" t="s">
        <v>44</v>
      </c>
      <c r="O867" s="73" t="s">
        <v>385</v>
      </c>
      <c r="P867" s="73" t="s">
        <v>907</v>
      </c>
      <c r="Q867" s="73" t="s">
        <v>932</v>
      </c>
      <c r="R867" s="73" t="s">
        <v>71</v>
      </c>
      <c r="V867" s="60" t="str">
        <f>W867&amp;H867</f>
        <v>DISCOVERY W16 005синий</v>
      </c>
      <c r="W867" s="60" t="str">
        <f>_xlfn.LET(_xlpm.TextCell,TEXT(G867,"###"),IF(_xlpm.TextCell&lt;&gt;"",IF(StyleSpaceSplit,IFERROR(IF(FIND(" ",_xlpm.TextCell)&gt;=1,MID(_xlpm.TextCell,1,FIND(" ",_xlpm.TextCell)-1),_xlpm.TextCell),_xlpm.TextCell),_xlpm.TextCell),""))</f>
        <v>DISCOVERY W16 005</v>
      </c>
      <c r="X867" s="60" t="str">
        <f>IF(A867&lt;&gt;"",IFERROR(IF(FIND(" ",G867)&gt;=1,MID(G867,FIND(" ",G867)+1,LEN(G867)),""),""),"")</f>
        <v>W16 005</v>
      </c>
      <c r="AC867" s="51">
        <f>IFERROR(VALUE(MID($C867,1,2)),0)</f>
        <v>80</v>
      </c>
      <c r="AD867" s="44">
        <f>IFERROR(VALUE(MID($C867,4,3)),0)</f>
        <v>109</v>
      </c>
      <c r="AE867" s="51">
        <f>VALUE(RIGHT("00"&amp;AC867,2)&amp;RIGHT("000"&amp;AD867,3))</f>
        <v>80109</v>
      </c>
    </row>
    <row r="868" spans="1:31">
      <c r="A868" s="60" t="str">
        <f>IF(G868&amp;Q868&lt;&gt;"",W868&amp;Q868,"")</f>
        <v>DISCOVERY W16 005blue</v>
      </c>
      <c r="B868" s="60" t="str">
        <f>IF(C868&lt;&gt;"",LEFT(C868,9),"")</f>
        <v>80-109-06</v>
      </c>
      <c r="C868" s="73" t="s">
        <v>1259</v>
      </c>
      <c r="D868" s="73" t="s">
        <v>1256</v>
      </c>
      <c r="E868" s="73" t="s">
        <v>904</v>
      </c>
      <c r="F868" s="74">
        <v>57</v>
      </c>
      <c r="G868" s="73" t="s">
        <v>1257</v>
      </c>
      <c r="H868" s="73" t="s">
        <v>71</v>
      </c>
      <c r="I868" s="73" t="s">
        <v>1258</v>
      </c>
      <c r="J868" s="73" t="s">
        <v>324</v>
      </c>
      <c r="K868" s="73" t="s">
        <v>382</v>
      </c>
      <c r="L868" s="73" t="s">
        <v>383</v>
      </c>
      <c r="M868" s="73" t="s">
        <v>388</v>
      </c>
      <c r="N868" s="73" t="s">
        <v>44</v>
      </c>
      <c r="O868" s="73" t="s">
        <v>385</v>
      </c>
      <c r="P868" s="73" t="s">
        <v>907</v>
      </c>
      <c r="Q868" s="73" t="s">
        <v>932</v>
      </c>
      <c r="R868" s="73" t="s">
        <v>71</v>
      </c>
      <c r="V868" s="60" t="str">
        <f>W868&amp;H868</f>
        <v>DISCOVERY W16 005синий</v>
      </c>
      <c r="W868" s="60" t="str">
        <f>_xlfn.LET(_xlpm.TextCell,TEXT(G868,"###"),IF(_xlpm.TextCell&lt;&gt;"",IF(StyleSpaceSplit,IFERROR(IF(FIND(" ",_xlpm.TextCell)&gt;=1,MID(_xlpm.TextCell,1,FIND(" ",_xlpm.TextCell)-1),_xlpm.TextCell),_xlpm.TextCell),_xlpm.TextCell),""))</f>
        <v>DISCOVERY W16 005</v>
      </c>
      <c r="X868" s="60" t="str">
        <f>IF(A868&lt;&gt;"",IFERROR(IF(FIND(" ",G868)&gt;=1,MID(G868,FIND(" ",G868)+1,LEN(G868)),""),""),"")</f>
        <v>W16 005</v>
      </c>
      <c r="AC868" s="51">
        <f>IFERROR(VALUE(MID($C868,1,2)),0)</f>
        <v>80</v>
      </c>
      <c r="AD868" s="44">
        <f>IFERROR(VALUE(MID($C868,4,3)),0)</f>
        <v>109</v>
      </c>
      <c r="AE868" s="51">
        <f>VALUE(RIGHT("00"&amp;AC868,2)&amp;RIGHT("000"&amp;AD868,3))</f>
        <v>80109</v>
      </c>
    </row>
    <row r="869" spans="1:31">
      <c r="A869" s="60" t="str">
        <f>IF(G869&amp;Q869&lt;&gt;"",W869&amp;Q869,"")</f>
        <v>DISCOVERY W16 005blue</v>
      </c>
      <c r="B869" s="60" t="str">
        <f>IF(C869&lt;&gt;"",LEFT(C869,9),"")</f>
        <v>80-109-06</v>
      </c>
      <c r="C869" s="73" t="s">
        <v>1260</v>
      </c>
      <c r="D869" s="73" t="s">
        <v>1256</v>
      </c>
      <c r="E869" s="73" t="s">
        <v>910</v>
      </c>
      <c r="F869" s="74">
        <v>59</v>
      </c>
      <c r="G869" s="73" t="s">
        <v>1257</v>
      </c>
      <c r="H869" s="73" t="s">
        <v>71</v>
      </c>
      <c r="I869" s="73" t="s">
        <v>1258</v>
      </c>
      <c r="J869" s="73" t="s">
        <v>324</v>
      </c>
      <c r="K869" s="73" t="s">
        <v>382</v>
      </c>
      <c r="L869" s="73" t="s">
        <v>383</v>
      </c>
      <c r="M869" s="73" t="s">
        <v>388</v>
      </c>
      <c r="N869" s="73" t="s">
        <v>44</v>
      </c>
      <c r="O869" s="73" t="s">
        <v>385</v>
      </c>
      <c r="P869" s="73" t="s">
        <v>907</v>
      </c>
      <c r="Q869" s="73" t="s">
        <v>932</v>
      </c>
      <c r="R869" s="73" t="s">
        <v>71</v>
      </c>
      <c r="V869" s="60" t="str">
        <f>W869&amp;H869</f>
        <v>DISCOVERY W16 005синий</v>
      </c>
      <c r="W869" s="60" t="str">
        <f>_xlfn.LET(_xlpm.TextCell,TEXT(G869,"###"),IF(_xlpm.TextCell&lt;&gt;"",IF(StyleSpaceSplit,IFERROR(IF(FIND(" ",_xlpm.TextCell)&gt;=1,MID(_xlpm.TextCell,1,FIND(" ",_xlpm.TextCell)-1),_xlpm.TextCell),_xlpm.TextCell),_xlpm.TextCell),""))</f>
        <v>DISCOVERY W16 005</v>
      </c>
      <c r="X869" s="60" t="str">
        <f>IF(A869&lt;&gt;"",IFERROR(IF(FIND(" ",G869)&gt;=1,MID(G869,FIND(" ",G869)+1,LEN(G869)),""),""),"")</f>
        <v>W16 005</v>
      </c>
      <c r="AC869" s="51">
        <f>IFERROR(VALUE(MID($C869,1,2)),0)</f>
        <v>80</v>
      </c>
      <c r="AD869" s="44">
        <f>IFERROR(VALUE(MID($C869,4,3)),0)</f>
        <v>109</v>
      </c>
      <c r="AE869" s="51">
        <f>VALUE(RIGHT("00"&amp;AC869,2)&amp;RIGHT("000"&amp;AD869,3))</f>
        <v>80109</v>
      </c>
    </row>
    <row r="870" spans="1:31">
      <c r="A870" s="60" t="str">
        <f>IF(G870&amp;Q870&lt;&gt;"",W870&amp;Q870,"")</f>
        <v>DISCOVERY W16 005blue</v>
      </c>
      <c r="B870" s="60" t="str">
        <f>IF(C870&lt;&gt;"",LEFT(C870,9),"")</f>
        <v>80-109-06</v>
      </c>
      <c r="C870" s="73" t="s">
        <v>1261</v>
      </c>
      <c r="D870" s="73" t="s">
        <v>1256</v>
      </c>
      <c r="E870" s="73" t="s">
        <v>922</v>
      </c>
      <c r="F870" s="74">
        <v>60</v>
      </c>
      <c r="G870" s="73" t="s">
        <v>1257</v>
      </c>
      <c r="H870" s="73" t="s">
        <v>71</v>
      </c>
      <c r="I870" s="73" t="s">
        <v>1258</v>
      </c>
      <c r="J870" s="73" t="s">
        <v>324</v>
      </c>
      <c r="K870" s="73" t="s">
        <v>382</v>
      </c>
      <c r="L870" s="73" t="s">
        <v>383</v>
      </c>
      <c r="M870" s="73" t="s">
        <v>388</v>
      </c>
      <c r="N870" s="73" t="s">
        <v>44</v>
      </c>
      <c r="O870" s="73" t="s">
        <v>385</v>
      </c>
      <c r="P870" s="73" t="s">
        <v>907</v>
      </c>
      <c r="Q870" s="73" t="s">
        <v>932</v>
      </c>
      <c r="R870" s="73" t="s">
        <v>71</v>
      </c>
      <c r="V870" s="60" t="str">
        <f>W870&amp;H870</f>
        <v>DISCOVERY W16 005синий</v>
      </c>
      <c r="W870" s="60" t="str">
        <f>_xlfn.LET(_xlpm.TextCell,TEXT(G870,"###"),IF(_xlpm.TextCell&lt;&gt;"",IF(StyleSpaceSplit,IFERROR(IF(FIND(" ",_xlpm.TextCell)&gt;=1,MID(_xlpm.TextCell,1,FIND(" ",_xlpm.TextCell)-1),_xlpm.TextCell),_xlpm.TextCell),_xlpm.TextCell),""))</f>
        <v>DISCOVERY W16 005</v>
      </c>
      <c r="X870" s="60" t="str">
        <f>IF(A870&lt;&gt;"",IFERROR(IF(FIND(" ",G870)&gt;=1,MID(G870,FIND(" ",G870)+1,LEN(G870)),""),""),"")</f>
        <v>W16 005</v>
      </c>
      <c r="AC870" s="51">
        <f>IFERROR(VALUE(MID($C870,1,2)),0)</f>
        <v>80</v>
      </c>
      <c r="AD870" s="44">
        <f>IFERROR(VALUE(MID($C870,4,3)),0)</f>
        <v>109</v>
      </c>
      <c r="AE870" s="51">
        <f>VALUE(RIGHT("00"&amp;AC870,2)&amp;RIGHT("000"&amp;AD870,3))</f>
        <v>80109</v>
      </c>
    </row>
    <row r="871" spans="1:31">
      <c r="A871" s="60" t="str">
        <f>IF(G871&amp;Q871&lt;&gt;"",W871&amp;Q871,"")</f>
        <v>DISCOVERY W17001orange</v>
      </c>
      <c r="B871" s="60" t="str">
        <f>IF(C871&lt;&gt;"",LEFT(C871,9),"")</f>
        <v>80-294-14</v>
      </c>
      <c r="C871" s="73" t="s">
        <v>1372</v>
      </c>
      <c r="D871" s="73" t="s">
        <v>1373</v>
      </c>
      <c r="E871" s="73" t="s">
        <v>910</v>
      </c>
      <c r="F871" s="74">
        <v>59</v>
      </c>
      <c r="G871" s="73" t="s">
        <v>1374</v>
      </c>
      <c r="H871" s="73" t="s">
        <v>86</v>
      </c>
      <c r="I871" s="73" t="s">
        <v>1375</v>
      </c>
      <c r="J871" s="73" t="s">
        <v>324</v>
      </c>
      <c r="K871" s="73" t="s">
        <v>382</v>
      </c>
      <c r="L871" s="73" t="s">
        <v>383</v>
      </c>
      <c r="M871" s="73" t="s">
        <v>388</v>
      </c>
      <c r="N871" s="73" t="s">
        <v>44</v>
      </c>
      <c r="O871" s="73" t="s">
        <v>385</v>
      </c>
      <c r="P871" s="73" t="s">
        <v>907</v>
      </c>
      <c r="Q871" s="73" t="s">
        <v>1300</v>
      </c>
      <c r="R871" s="73" t="s">
        <v>86</v>
      </c>
      <c r="V871" s="60" t="str">
        <f>W871&amp;H871</f>
        <v>DISCOVERY W17001коричневый</v>
      </c>
      <c r="W871" s="60" t="str">
        <f>_xlfn.LET(_xlpm.TextCell,TEXT(G871,"###"),IF(_xlpm.TextCell&lt;&gt;"",IF(StyleSpaceSplit,IFERROR(IF(FIND(" ",_xlpm.TextCell)&gt;=1,MID(_xlpm.TextCell,1,FIND(" ",_xlpm.TextCell)-1),_xlpm.TextCell),_xlpm.TextCell),_xlpm.TextCell),""))</f>
        <v>DISCOVERY W17001</v>
      </c>
      <c r="X871" s="60" t="str">
        <f>IF(A871&lt;&gt;"",IFERROR(IF(FIND(" ",G871)&gt;=1,MID(G871,FIND(" ",G871)+1,LEN(G871)),""),""),"")</f>
        <v>W17001</v>
      </c>
      <c r="AC871" s="51">
        <f>IFERROR(VALUE(MID($C871,1,2)),0)</f>
        <v>80</v>
      </c>
      <c r="AD871" s="44">
        <f>IFERROR(VALUE(MID($C871,4,3)),0)</f>
        <v>294</v>
      </c>
      <c r="AE871" s="51">
        <f>VALUE(RIGHT("00"&amp;AC871,2)&amp;RIGHT("000"&amp;AD871,3))</f>
        <v>80294</v>
      </c>
    </row>
    <row r="872" spans="1:31">
      <c r="A872" s="60" t="str">
        <f>IF(G872&amp;Q872&lt;&gt;"",W872&amp;Q872,"")</f>
        <v>DISCOVERY W17001orange</v>
      </c>
      <c r="B872" s="60" t="str">
        <f>IF(C872&lt;&gt;"",LEFT(C872,9),"")</f>
        <v>80-294-14</v>
      </c>
      <c r="C872" s="73" t="s">
        <v>1376</v>
      </c>
      <c r="D872" s="73" t="s">
        <v>1373</v>
      </c>
      <c r="E872" s="73" t="s">
        <v>904</v>
      </c>
      <c r="F872" s="74">
        <v>57</v>
      </c>
      <c r="G872" s="73" t="s">
        <v>1374</v>
      </c>
      <c r="H872" s="73" t="s">
        <v>86</v>
      </c>
      <c r="I872" s="73" t="s">
        <v>1375</v>
      </c>
      <c r="J872" s="73" t="s">
        <v>324</v>
      </c>
      <c r="K872" s="73" t="s">
        <v>382</v>
      </c>
      <c r="L872" s="73" t="s">
        <v>383</v>
      </c>
      <c r="M872" s="73" t="s">
        <v>388</v>
      </c>
      <c r="N872" s="73" t="s">
        <v>44</v>
      </c>
      <c r="O872" s="73" t="s">
        <v>385</v>
      </c>
      <c r="P872" s="73" t="s">
        <v>907</v>
      </c>
      <c r="Q872" s="73" t="s">
        <v>1300</v>
      </c>
      <c r="R872" s="73" t="s">
        <v>86</v>
      </c>
      <c r="V872" s="60" t="str">
        <f>W872&amp;H872</f>
        <v>DISCOVERY W17001коричневый</v>
      </c>
      <c r="W872" s="60" t="str">
        <f>_xlfn.LET(_xlpm.TextCell,TEXT(G872,"###"),IF(_xlpm.TextCell&lt;&gt;"",IF(StyleSpaceSplit,IFERROR(IF(FIND(" ",_xlpm.TextCell)&gt;=1,MID(_xlpm.TextCell,1,FIND(" ",_xlpm.TextCell)-1),_xlpm.TextCell),_xlpm.TextCell),_xlpm.TextCell),""))</f>
        <v>DISCOVERY W17001</v>
      </c>
      <c r="X872" s="60" t="str">
        <f>IF(A872&lt;&gt;"",IFERROR(IF(FIND(" ",G872)&gt;=1,MID(G872,FIND(" ",G872)+1,LEN(G872)),""),""),"")</f>
        <v>W17001</v>
      </c>
      <c r="AC872" s="51">
        <f>IFERROR(VALUE(MID($C872,1,2)),0)</f>
        <v>80</v>
      </c>
      <c r="AD872" s="44">
        <f>IFERROR(VALUE(MID($C872,4,3)),0)</f>
        <v>294</v>
      </c>
      <c r="AE872" s="51">
        <f>VALUE(RIGHT("00"&amp;AC872,2)&amp;RIGHT("000"&amp;AD872,3))</f>
        <v>80294</v>
      </c>
    </row>
    <row r="873" spans="1:31">
      <c r="A873" s="60" t="str">
        <f>IF(G873&amp;Q873&lt;&gt;"",W873&amp;Q873,"")</f>
        <v>DISCOVERY W17001grey</v>
      </c>
      <c r="B873" s="60" t="str">
        <f>IF(C873&lt;&gt;"",LEFT(C873,9),"")</f>
        <v>80-294-08</v>
      </c>
      <c r="C873" s="73" t="s">
        <v>2977</v>
      </c>
      <c r="D873" s="73" t="s">
        <v>2978</v>
      </c>
      <c r="E873" s="73" t="s">
        <v>904</v>
      </c>
      <c r="F873" s="74">
        <v>57</v>
      </c>
      <c r="G873" s="73" t="s">
        <v>1374</v>
      </c>
      <c r="H873" s="73" t="s">
        <v>83</v>
      </c>
      <c r="I873" s="73" t="s">
        <v>1375</v>
      </c>
      <c r="J873" s="73" t="s">
        <v>324</v>
      </c>
      <c r="K873" s="73" t="s">
        <v>382</v>
      </c>
      <c r="L873" s="73" t="s">
        <v>383</v>
      </c>
      <c r="M873" s="73" t="s">
        <v>388</v>
      </c>
      <c r="N873" s="73" t="s">
        <v>44</v>
      </c>
      <c r="O873" s="73" t="s">
        <v>385</v>
      </c>
      <c r="P873" s="73" t="s">
        <v>907</v>
      </c>
      <c r="Q873" s="73" t="s">
        <v>917</v>
      </c>
      <c r="R873" s="73" t="s">
        <v>83</v>
      </c>
      <c r="V873" s="60" t="str">
        <f>W873&amp;H873</f>
        <v>DISCOVERY W17001серый</v>
      </c>
      <c r="W873" s="60" t="str">
        <f>_xlfn.LET(_xlpm.TextCell,TEXT(G873,"###"),IF(_xlpm.TextCell&lt;&gt;"",IF(StyleSpaceSplit,IFERROR(IF(FIND(" ",_xlpm.TextCell)&gt;=1,MID(_xlpm.TextCell,1,FIND(" ",_xlpm.TextCell)-1),_xlpm.TextCell),_xlpm.TextCell),_xlpm.TextCell),""))</f>
        <v>DISCOVERY W17001</v>
      </c>
      <c r="X873" s="60" t="str">
        <f>IF(A873&lt;&gt;"",IFERROR(IF(FIND(" ",G873)&gt;=1,MID(G873,FIND(" ",G873)+1,LEN(G873)),""),""),"")</f>
        <v>W17001</v>
      </c>
      <c r="AC873" s="51">
        <f>IFERROR(VALUE(MID($C873,1,2)),0)</f>
        <v>80</v>
      </c>
      <c r="AD873" s="44">
        <f>IFERROR(VALUE(MID($C873,4,3)),0)</f>
        <v>294</v>
      </c>
      <c r="AE873" s="51">
        <f>VALUE(RIGHT("00"&amp;AC873,2)&amp;RIGHT("000"&amp;AD873,3))</f>
        <v>80294</v>
      </c>
    </row>
    <row r="874" spans="1:31">
      <c r="A874" s="60" t="str">
        <f>IF(G874&amp;Q874&lt;&gt;"",W874&amp;Q874,"")</f>
        <v>DISCOVERY W17001grey</v>
      </c>
      <c r="B874" s="60" t="str">
        <f>IF(C874&lt;&gt;"",LEFT(C874,9),"")</f>
        <v>80-294-08</v>
      </c>
      <c r="C874" s="73" t="s">
        <v>2979</v>
      </c>
      <c r="D874" s="73" t="s">
        <v>2978</v>
      </c>
      <c r="E874" s="73" t="s">
        <v>910</v>
      </c>
      <c r="F874" s="74">
        <v>59</v>
      </c>
      <c r="G874" s="73" t="s">
        <v>1374</v>
      </c>
      <c r="H874" s="73" t="s">
        <v>83</v>
      </c>
      <c r="I874" s="73" t="s">
        <v>1375</v>
      </c>
      <c r="J874" s="73" t="s">
        <v>324</v>
      </c>
      <c r="K874" s="73" t="s">
        <v>382</v>
      </c>
      <c r="L874" s="73" t="s">
        <v>383</v>
      </c>
      <c r="M874" s="73" t="s">
        <v>388</v>
      </c>
      <c r="N874" s="73" t="s">
        <v>44</v>
      </c>
      <c r="O874" s="73" t="s">
        <v>385</v>
      </c>
      <c r="P874" s="73" t="s">
        <v>907</v>
      </c>
      <c r="Q874" s="73" t="s">
        <v>917</v>
      </c>
      <c r="R874" s="73" t="s">
        <v>83</v>
      </c>
      <c r="V874" s="60" t="str">
        <f>W874&amp;H874</f>
        <v>DISCOVERY W17001серый</v>
      </c>
      <c r="W874" s="60" t="str">
        <f>_xlfn.LET(_xlpm.TextCell,TEXT(G874,"###"),IF(_xlpm.TextCell&lt;&gt;"",IF(StyleSpaceSplit,IFERROR(IF(FIND(" ",_xlpm.TextCell)&gt;=1,MID(_xlpm.TextCell,1,FIND(" ",_xlpm.TextCell)-1),_xlpm.TextCell),_xlpm.TextCell),_xlpm.TextCell),""))</f>
        <v>DISCOVERY W17001</v>
      </c>
      <c r="X874" s="60" t="str">
        <f>IF(A874&lt;&gt;"",IFERROR(IF(FIND(" ",G874)&gt;=1,MID(G874,FIND(" ",G874)+1,LEN(G874)),""),""),"")</f>
        <v>W17001</v>
      </c>
      <c r="AC874" s="51">
        <f>IFERROR(VALUE(MID($C874,1,2)),0)</f>
        <v>80</v>
      </c>
      <c r="AD874" s="44">
        <f>IFERROR(VALUE(MID($C874,4,3)),0)</f>
        <v>294</v>
      </c>
      <c r="AE874" s="51">
        <f>VALUE(RIGHT("00"&amp;AC874,2)&amp;RIGHT("000"&amp;AD874,3))</f>
        <v>80294</v>
      </c>
    </row>
    <row r="875" spans="1:31">
      <c r="A875" s="60" t="str">
        <f>IF(G875&amp;Q875&lt;&gt;"",W875&amp;Q875,"")</f>
        <v>DISCOVERY W17001grey</v>
      </c>
      <c r="B875" s="60" t="str">
        <f>IF(C875&lt;&gt;"",LEFT(C875,9),"")</f>
        <v>80-294-08</v>
      </c>
      <c r="C875" s="73" t="s">
        <v>2980</v>
      </c>
      <c r="D875" s="73" t="s">
        <v>2978</v>
      </c>
      <c r="E875" s="73" t="s">
        <v>912</v>
      </c>
      <c r="F875" s="74">
        <v>61</v>
      </c>
      <c r="G875" s="73" t="s">
        <v>1374</v>
      </c>
      <c r="H875" s="73" t="s">
        <v>83</v>
      </c>
      <c r="I875" s="73" t="s">
        <v>1375</v>
      </c>
      <c r="J875" s="73" t="s">
        <v>324</v>
      </c>
      <c r="K875" s="73" t="s">
        <v>382</v>
      </c>
      <c r="L875" s="73" t="s">
        <v>383</v>
      </c>
      <c r="M875" s="73" t="s">
        <v>388</v>
      </c>
      <c r="N875" s="73" t="s">
        <v>44</v>
      </c>
      <c r="O875" s="73" t="s">
        <v>385</v>
      </c>
      <c r="P875" s="73" t="s">
        <v>907</v>
      </c>
      <c r="Q875" s="73" t="s">
        <v>917</v>
      </c>
      <c r="R875" s="73" t="s">
        <v>83</v>
      </c>
      <c r="V875" s="60" t="str">
        <f>W875&amp;H875</f>
        <v>DISCOVERY W17001серый</v>
      </c>
      <c r="W875" s="60" t="str">
        <f>_xlfn.LET(_xlpm.TextCell,TEXT(G875,"###"),IF(_xlpm.TextCell&lt;&gt;"",IF(StyleSpaceSplit,IFERROR(IF(FIND(" ",_xlpm.TextCell)&gt;=1,MID(_xlpm.TextCell,1,FIND(" ",_xlpm.TextCell)-1),_xlpm.TextCell),_xlpm.TextCell),_xlpm.TextCell),""))</f>
        <v>DISCOVERY W17001</v>
      </c>
      <c r="X875" s="60" t="str">
        <f>IF(A875&lt;&gt;"",IFERROR(IF(FIND(" ",G875)&gt;=1,MID(G875,FIND(" ",G875)+1,LEN(G875)),""),""),"")</f>
        <v>W17001</v>
      </c>
      <c r="AC875" s="51">
        <f>IFERROR(VALUE(MID($C875,1,2)),0)</f>
        <v>80</v>
      </c>
      <c r="AD875" s="44">
        <f>IFERROR(VALUE(MID($C875,4,3)),0)</f>
        <v>294</v>
      </c>
      <c r="AE875" s="51">
        <f>VALUE(RIGHT("00"&amp;AC875,2)&amp;RIGHT("000"&amp;AD875,3))</f>
        <v>80294</v>
      </c>
    </row>
    <row r="876" spans="1:31">
      <c r="A876" s="60" t="str">
        <f>IF(G876&amp;Q876&lt;&gt;"",W876&amp;Q876,"")</f>
        <v>DISCOVERY W17003brown</v>
      </c>
      <c r="B876" s="60" t="str">
        <f>IF(C876&lt;&gt;"",LEFT(C876,9),"")</f>
        <v>80-295-14</v>
      </c>
      <c r="C876" s="73" t="s">
        <v>1377</v>
      </c>
      <c r="D876" s="73" t="s">
        <v>1378</v>
      </c>
      <c r="E876" s="73" t="s">
        <v>910</v>
      </c>
      <c r="F876" s="74">
        <v>59</v>
      </c>
      <c r="G876" s="73" t="s">
        <v>1379</v>
      </c>
      <c r="H876" s="73" t="s">
        <v>86</v>
      </c>
      <c r="I876" s="73" t="s">
        <v>1265</v>
      </c>
      <c r="J876" s="73" t="s">
        <v>324</v>
      </c>
      <c r="K876" s="73" t="s">
        <v>382</v>
      </c>
      <c r="L876" s="73" t="s">
        <v>383</v>
      </c>
      <c r="M876" s="73" t="s">
        <v>388</v>
      </c>
      <c r="N876" s="73" t="s">
        <v>44</v>
      </c>
      <c r="O876" s="73" t="s">
        <v>385</v>
      </c>
      <c r="P876" s="73" t="s">
        <v>907</v>
      </c>
      <c r="Q876" s="73" t="s">
        <v>1033</v>
      </c>
      <c r="R876" s="73" t="s">
        <v>86</v>
      </c>
      <c r="V876" s="60" t="str">
        <f>W876&amp;H876</f>
        <v>DISCOVERY W17003коричневый</v>
      </c>
      <c r="W876" s="60" t="str">
        <f>_xlfn.LET(_xlpm.TextCell,TEXT(G876,"###"),IF(_xlpm.TextCell&lt;&gt;"",IF(StyleSpaceSplit,IFERROR(IF(FIND(" ",_xlpm.TextCell)&gt;=1,MID(_xlpm.TextCell,1,FIND(" ",_xlpm.TextCell)-1),_xlpm.TextCell),_xlpm.TextCell),_xlpm.TextCell),""))</f>
        <v>DISCOVERY W17003</v>
      </c>
      <c r="X876" s="60" t="str">
        <f>IF(A876&lt;&gt;"",IFERROR(IF(FIND(" ",G876)&gt;=1,MID(G876,FIND(" ",G876)+1,LEN(G876)),""),""),"")</f>
        <v>W17003</v>
      </c>
      <c r="AC876" s="51">
        <f>IFERROR(VALUE(MID($C876,1,2)),0)</f>
        <v>80</v>
      </c>
      <c r="AD876" s="44">
        <f>IFERROR(VALUE(MID($C876,4,3)),0)</f>
        <v>295</v>
      </c>
      <c r="AE876" s="51">
        <f>VALUE(RIGHT("00"&amp;AC876,2)&amp;RIGHT("000"&amp;AD876,3))</f>
        <v>80295</v>
      </c>
    </row>
    <row r="877" spans="1:31">
      <c r="A877" s="60" t="str">
        <f>IF(G877&amp;Q877&lt;&gt;"",W877&amp;Q877,"")</f>
        <v>DISCOVERY W17004yellow</v>
      </c>
      <c r="B877" s="60" t="str">
        <f>IF(C877&lt;&gt;"",LEFT(C877,9),"")</f>
        <v>80-296-04</v>
      </c>
      <c r="C877" s="73" t="s">
        <v>1380</v>
      </c>
      <c r="D877" s="73" t="s">
        <v>1381</v>
      </c>
      <c r="E877" s="73" t="s">
        <v>920</v>
      </c>
      <c r="F877" s="74">
        <v>58</v>
      </c>
      <c r="G877" s="73" t="s">
        <v>1382</v>
      </c>
      <c r="H877" s="73" t="s">
        <v>142</v>
      </c>
      <c r="I877" s="73" t="s">
        <v>1265</v>
      </c>
      <c r="J877" s="73" t="s">
        <v>320</v>
      </c>
      <c r="K877" s="73" t="s">
        <v>382</v>
      </c>
      <c r="L877" s="73" t="s">
        <v>383</v>
      </c>
      <c r="M877" s="73" t="s">
        <v>388</v>
      </c>
      <c r="N877" s="73" t="s">
        <v>44</v>
      </c>
      <c r="O877" s="73" t="s">
        <v>385</v>
      </c>
      <c r="P877" s="73" t="s">
        <v>907</v>
      </c>
      <c r="Q877" s="73" t="s">
        <v>1383</v>
      </c>
      <c r="R877" s="73" t="s">
        <v>65</v>
      </c>
      <c r="V877" s="60" t="str">
        <f>W877&amp;H877</f>
        <v>DISCOVERY W17004горчичный</v>
      </c>
      <c r="W877" s="60" t="str">
        <f>_xlfn.LET(_xlpm.TextCell,TEXT(G877,"###"),IF(_xlpm.TextCell&lt;&gt;"",IF(StyleSpaceSplit,IFERROR(IF(FIND(" ",_xlpm.TextCell)&gt;=1,MID(_xlpm.TextCell,1,FIND(" ",_xlpm.TextCell)-1),_xlpm.TextCell),_xlpm.TextCell),_xlpm.TextCell),""))</f>
        <v>DISCOVERY W17004</v>
      </c>
      <c r="X877" s="60" t="str">
        <f>IF(A877&lt;&gt;"",IFERROR(IF(FIND(" ",G877)&gt;=1,MID(G877,FIND(" ",G877)+1,LEN(G877)),""),""),"")</f>
        <v>W17004</v>
      </c>
      <c r="AC877" s="51">
        <f>IFERROR(VALUE(MID($C877,1,2)),0)</f>
        <v>80</v>
      </c>
      <c r="AD877" s="44">
        <f>IFERROR(VALUE(MID($C877,4,3)),0)</f>
        <v>296</v>
      </c>
      <c r="AE877" s="51">
        <f>VALUE(RIGHT("00"&amp;AC877,2)&amp;RIGHT("000"&amp;AD877,3))</f>
        <v>80296</v>
      </c>
    </row>
    <row r="878" spans="1:31">
      <c r="A878" s="60" t="str">
        <f>IF(G878&amp;Q878&lt;&gt;"",W878&amp;Q878,"")</f>
        <v>DISCOVERY W17005patchwork</v>
      </c>
      <c r="B878" s="60" t="str">
        <f>IF(C878&lt;&gt;"",LEFT(C878,9),"")</f>
        <v>80-297-14</v>
      </c>
      <c r="C878" s="73" t="s">
        <v>1384</v>
      </c>
      <c r="D878" s="73" t="s">
        <v>1385</v>
      </c>
      <c r="E878" s="73" t="s">
        <v>920</v>
      </c>
      <c r="F878" s="74">
        <v>58</v>
      </c>
      <c r="G878" s="73" t="s">
        <v>1386</v>
      </c>
      <c r="H878" s="73" t="s">
        <v>86</v>
      </c>
      <c r="I878" s="73" t="s">
        <v>1265</v>
      </c>
      <c r="J878" s="73" t="s">
        <v>324</v>
      </c>
      <c r="K878" s="73" t="s">
        <v>382</v>
      </c>
      <c r="L878" s="73" t="s">
        <v>383</v>
      </c>
      <c r="M878" s="73" t="s">
        <v>388</v>
      </c>
      <c r="N878" s="73" t="s">
        <v>44</v>
      </c>
      <c r="O878" s="73" t="s">
        <v>385</v>
      </c>
      <c r="P878" s="73" t="s">
        <v>907</v>
      </c>
      <c r="Q878" s="73" t="s">
        <v>1387</v>
      </c>
      <c r="R878" s="73" t="s">
        <v>86</v>
      </c>
      <c r="V878" s="60" t="str">
        <f>W878&amp;H878</f>
        <v>DISCOVERY W17005коричневый</v>
      </c>
      <c r="W878" s="60" t="str">
        <f>_xlfn.LET(_xlpm.TextCell,TEXT(G878,"###"),IF(_xlpm.TextCell&lt;&gt;"",IF(StyleSpaceSplit,IFERROR(IF(FIND(" ",_xlpm.TextCell)&gt;=1,MID(_xlpm.TextCell,1,FIND(" ",_xlpm.TextCell)-1),_xlpm.TextCell),_xlpm.TextCell),_xlpm.TextCell),""))</f>
        <v>DISCOVERY W17005</v>
      </c>
      <c r="X878" s="60" t="str">
        <f>IF(A878&lt;&gt;"",IFERROR(IF(FIND(" ",G878)&gt;=1,MID(G878,FIND(" ",G878)+1,LEN(G878)),""),""),"")</f>
        <v>W17005</v>
      </c>
      <c r="AC878" s="51">
        <f>IFERROR(VALUE(MID($C878,1,2)),0)</f>
        <v>80</v>
      </c>
      <c r="AD878" s="44">
        <f>IFERROR(VALUE(MID($C878,4,3)),0)</f>
        <v>297</v>
      </c>
      <c r="AE878" s="51">
        <f>VALUE(RIGHT("00"&amp;AC878,2)&amp;RIGHT("000"&amp;AD878,3))</f>
        <v>80297</v>
      </c>
    </row>
    <row r="879" spans="1:31">
      <c r="A879" s="60" t="str">
        <f>IF(G879&amp;Q879&lt;&gt;"",W879&amp;Q879,"")</f>
        <v>DISCOVERY W17005patchwork</v>
      </c>
      <c r="B879" s="60" t="str">
        <f>IF(C879&lt;&gt;"",LEFT(C879,9),"")</f>
        <v>80-297-14</v>
      </c>
      <c r="C879" s="73" t="s">
        <v>1388</v>
      </c>
      <c r="D879" s="73" t="s">
        <v>1385</v>
      </c>
      <c r="E879" s="73" t="s">
        <v>904</v>
      </c>
      <c r="F879" s="74">
        <v>57</v>
      </c>
      <c r="G879" s="73" t="s">
        <v>1386</v>
      </c>
      <c r="H879" s="73" t="s">
        <v>86</v>
      </c>
      <c r="I879" s="73" t="s">
        <v>1265</v>
      </c>
      <c r="J879" s="73" t="s">
        <v>324</v>
      </c>
      <c r="K879" s="73" t="s">
        <v>382</v>
      </c>
      <c r="L879" s="73" t="s">
        <v>383</v>
      </c>
      <c r="M879" s="73" t="s">
        <v>388</v>
      </c>
      <c r="N879" s="73" t="s">
        <v>44</v>
      </c>
      <c r="O879" s="73" t="s">
        <v>385</v>
      </c>
      <c r="P879" s="73" t="s">
        <v>907</v>
      </c>
      <c r="Q879" s="73" t="s">
        <v>1387</v>
      </c>
      <c r="R879" s="73" t="s">
        <v>86</v>
      </c>
      <c r="V879" s="60" t="str">
        <f>W879&amp;H879</f>
        <v>DISCOVERY W17005коричневый</v>
      </c>
      <c r="W879" s="60" t="str">
        <f>_xlfn.LET(_xlpm.TextCell,TEXT(G879,"###"),IF(_xlpm.TextCell&lt;&gt;"",IF(StyleSpaceSplit,IFERROR(IF(FIND(" ",_xlpm.TextCell)&gt;=1,MID(_xlpm.TextCell,1,FIND(" ",_xlpm.TextCell)-1),_xlpm.TextCell),_xlpm.TextCell),_xlpm.TextCell),""))</f>
        <v>DISCOVERY W17005</v>
      </c>
      <c r="X879" s="60" t="str">
        <f>IF(A879&lt;&gt;"",IFERROR(IF(FIND(" ",G879)&gt;=1,MID(G879,FIND(" ",G879)+1,LEN(G879)),""),""),"")</f>
        <v>W17005</v>
      </c>
      <c r="AC879" s="51">
        <f>IFERROR(VALUE(MID($C879,1,2)),0)</f>
        <v>80</v>
      </c>
      <c r="AD879" s="44">
        <f>IFERROR(VALUE(MID($C879,4,3)),0)</f>
        <v>297</v>
      </c>
      <c r="AE879" s="51">
        <f>VALUE(RIGHT("00"&amp;AC879,2)&amp;RIGHT("000"&amp;AD879,3))</f>
        <v>80297</v>
      </c>
    </row>
    <row r="880" spans="1:31">
      <c r="A880" s="60" t="str">
        <f>IF(G880&amp;Q880&lt;&gt;"",W880&amp;Q880,"")</f>
        <v>DISCOVERY W17005patchwork</v>
      </c>
      <c r="B880" s="60" t="str">
        <f>IF(C880&lt;&gt;"",LEFT(C880,9),"")</f>
        <v>80-297-14</v>
      </c>
      <c r="C880" s="73" t="s">
        <v>1389</v>
      </c>
      <c r="D880" s="73" t="s">
        <v>1385</v>
      </c>
      <c r="E880" s="73" t="s">
        <v>910</v>
      </c>
      <c r="F880" s="74">
        <v>59</v>
      </c>
      <c r="G880" s="73" t="s">
        <v>1386</v>
      </c>
      <c r="H880" s="73" t="s">
        <v>86</v>
      </c>
      <c r="I880" s="73" t="s">
        <v>1265</v>
      </c>
      <c r="J880" s="73" t="s">
        <v>324</v>
      </c>
      <c r="K880" s="73" t="s">
        <v>382</v>
      </c>
      <c r="L880" s="73" t="s">
        <v>383</v>
      </c>
      <c r="M880" s="73" t="s">
        <v>388</v>
      </c>
      <c r="N880" s="73" t="s">
        <v>44</v>
      </c>
      <c r="O880" s="73" t="s">
        <v>385</v>
      </c>
      <c r="P880" s="73" t="s">
        <v>907</v>
      </c>
      <c r="Q880" s="73" t="s">
        <v>1387</v>
      </c>
      <c r="R880" s="73" t="s">
        <v>86</v>
      </c>
      <c r="V880" s="60" t="str">
        <f>W880&amp;H880</f>
        <v>DISCOVERY W17005коричневый</v>
      </c>
      <c r="W880" s="60" t="str">
        <f>_xlfn.LET(_xlpm.TextCell,TEXT(G880,"###"),IF(_xlpm.TextCell&lt;&gt;"",IF(StyleSpaceSplit,IFERROR(IF(FIND(" ",_xlpm.TextCell)&gt;=1,MID(_xlpm.TextCell,1,FIND(" ",_xlpm.TextCell)-1),_xlpm.TextCell),_xlpm.TextCell),_xlpm.TextCell),""))</f>
        <v>DISCOVERY W17005</v>
      </c>
      <c r="X880" s="60" t="str">
        <f>IF(A880&lt;&gt;"",IFERROR(IF(FIND(" ",G880)&gt;=1,MID(G880,FIND(" ",G880)+1,LEN(G880)),""),""),"")</f>
        <v>W17005</v>
      </c>
      <c r="AC880" s="51">
        <f>IFERROR(VALUE(MID($C880,1,2)),0)</f>
        <v>80</v>
      </c>
      <c r="AD880" s="44">
        <f>IFERROR(VALUE(MID($C880,4,3)),0)</f>
        <v>297</v>
      </c>
      <c r="AE880" s="51">
        <f>VALUE(RIGHT("00"&amp;AC880,2)&amp;RIGHT("000"&amp;AD880,3))</f>
        <v>80297</v>
      </c>
    </row>
    <row r="881" spans="1:31">
      <c r="A881" s="60" t="str">
        <f>IF(G881&amp;Q881&lt;&gt;"",W881&amp;Q881,"")</f>
        <v>DISPATCH 001grey</v>
      </c>
      <c r="B881" s="60" t="str">
        <f>IF(C881&lt;&gt;"",LEFT(C881,9),"")</f>
        <v>80-631-08</v>
      </c>
      <c r="C881" s="73" t="s">
        <v>3533</v>
      </c>
      <c r="D881" s="73" t="s">
        <v>3534</v>
      </c>
      <c r="E881" s="73" t="s">
        <v>915</v>
      </c>
      <c r="F881" s="74">
        <v>56</v>
      </c>
      <c r="G881" s="73" t="s">
        <v>3535</v>
      </c>
      <c r="H881" s="73" t="s">
        <v>83</v>
      </c>
      <c r="I881" s="73" t="s">
        <v>1265</v>
      </c>
      <c r="J881" s="73" t="s">
        <v>320</v>
      </c>
      <c r="K881" s="73" t="s">
        <v>382</v>
      </c>
      <c r="L881" s="73" t="s">
        <v>383</v>
      </c>
      <c r="M881" s="73" t="s">
        <v>388</v>
      </c>
      <c r="N881" s="73" t="s">
        <v>44</v>
      </c>
      <c r="O881" s="73" t="s">
        <v>385</v>
      </c>
      <c r="P881" s="73" t="s">
        <v>907</v>
      </c>
      <c r="Q881" s="73" t="s">
        <v>917</v>
      </c>
      <c r="R881" s="73" t="s">
        <v>83</v>
      </c>
      <c r="V881" s="60" t="str">
        <f>W881&amp;H881</f>
        <v>DISPATCH 001серый</v>
      </c>
      <c r="W881" s="60" t="str">
        <f>_xlfn.LET(_xlpm.TextCell,TEXT(G881,"###"),IF(_xlpm.TextCell&lt;&gt;"",IF(StyleSpaceSplit,IFERROR(IF(FIND(" ",_xlpm.TextCell)&gt;=1,MID(_xlpm.TextCell,1,FIND(" ",_xlpm.TextCell)-1),_xlpm.TextCell),_xlpm.TextCell),_xlpm.TextCell),""))</f>
        <v>DISPATCH 001</v>
      </c>
      <c r="X881" s="60" t="str">
        <f>IF(A881&lt;&gt;"",IFERROR(IF(FIND(" ",G881)&gt;=1,MID(G881,FIND(" ",G881)+1,LEN(G881)),""),""),"")</f>
        <v>001</v>
      </c>
      <c r="AC881" s="51">
        <f>IFERROR(VALUE(MID($C881,1,2)),0)</f>
        <v>80</v>
      </c>
      <c r="AD881" s="44">
        <f>IFERROR(VALUE(MID($C881,4,3)),0)</f>
        <v>631</v>
      </c>
      <c r="AE881" s="51">
        <f>VALUE(RIGHT("00"&amp;AC881,2)&amp;RIGHT("000"&amp;AD881,3))</f>
        <v>80631</v>
      </c>
    </row>
    <row r="882" spans="1:31">
      <c r="A882" s="60" t="str">
        <f>IF(G882&amp;Q882&lt;&gt;"",W882&amp;Q882,"")</f>
        <v>DISPATCH 001grey</v>
      </c>
      <c r="B882" s="60" t="str">
        <f>IF(C882&lt;&gt;"",LEFT(C882,9),"")</f>
        <v>80-631-08</v>
      </c>
      <c r="C882" s="73" t="s">
        <v>3536</v>
      </c>
      <c r="D882" s="73" t="s">
        <v>3534</v>
      </c>
      <c r="E882" s="73" t="s">
        <v>904</v>
      </c>
      <c r="F882" s="74">
        <v>57</v>
      </c>
      <c r="G882" s="73" t="s">
        <v>3535</v>
      </c>
      <c r="H882" s="73" t="s">
        <v>83</v>
      </c>
      <c r="I882" s="73" t="s">
        <v>1265</v>
      </c>
      <c r="J882" s="73" t="s">
        <v>320</v>
      </c>
      <c r="K882" s="73" t="s">
        <v>382</v>
      </c>
      <c r="L882" s="73" t="s">
        <v>383</v>
      </c>
      <c r="M882" s="73" t="s">
        <v>388</v>
      </c>
      <c r="N882" s="73" t="s">
        <v>44</v>
      </c>
      <c r="O882" s="73" t="s">
        <v>385</v>
      </c>
      <c r="P882" s="73" t="s">
        <v>907</v>
      </c>
      <c r="Q882" s="73" t="s">
        <v>917</v>
      </c>
      <c r="R882" s="73" t="s">
        <v>83</v>
      </c>
      <c r="V882" s="60" t="str">
        <f>W882&amp;H882</f>
        <v>DISPATCH 001серый</v>
      </c>
      <c r="W882" s="60" t="str">
        <f>_xlfn.LET(_xlpm.TextCell,TEXT(G882,"###"),IF(_xlpm.TextCell&lt;&gt;"",IF(StyleSpaceSplit,IFERROR(IF(FIND(" ",_xlpm.TextCell)&gt;=1,MID(_xlpm.TextCell,1,FIND(" ",_xlpm.TextCell)-1),_xlpm.TextCell),_xlpm.TextCell),_xlpm.TextCell),""))</f>
        <v>DISPATCH 001</v>
      </c>
      <c r="X882" s="60" t="str">
        <f>IF(A882&lt;&gt;"",IFERROR(IF(FIND(" ",G882)&gt;=1,MID(G882,FIND(" ",G882)+1,LEN(G882)),""),""),"")</f>
        <v>001</v>
      </c>
      <c r="AC882" s="51">
        <f>IFERROR(VALUE(MID($C882,1,2)),0)</f>
        <v>80</v>
      </c>
      <c r="AD882" s="44">
        <f>IFERROR(VALUE(MID($C882,4,3)),0)</f>
        <v>631</v>
      </c>
      <c r="AE882" s="51">
        <f>VALUE(RIGHT("00"&amp;AC882,2)&amp;RIGHT("000"&amp;AD882,3))</f>
        <v>80631</v>
      </c>
    </row>
    <row r="883" spans="1:31">
      <c r="A883" s="60" t="str">
        <f>IF(G883&amp;Q883&lt;&gt;"",W883&amp;Q883,"")</f>
        <v>DISPATCH 001grey</v>
      </c>
      <c r="B883" s="60" t="str">
        <f>IF(C883&lt;&gt;"",LEFT(C883,9),"")</f>
        <v>80-631-08</v>
      </c>
      <c r="C883" s="73" t="s">
        <v>3537</v>
      </c>
      <c r="D883" s="73" t="s">
        <v>3534</v>
      </c>
      <c r="E883" s="73" t="s">
        <v>920</v>
      </c>
      <c r="F883" s="74">
        <v>58</v>
      </c>
      <c r="G883" s="73" t="s">
        <v>3535</v>
      </c>
      <c r="H883" s="73" t="s">
        <v>83</v>
      </c>
      <c r="I883" s="73" t="s">
        <v>1265</v>
      </c>
      <c r="J883" s="73" t="s">
        <v>320</v>
      </c>
      <c r="K883" s="73" t="s">
        <v>382</v>
      </c>
      <c r="L883" s="73" t="s">
        <v>383</v>
      </c>
      <c r="M883" s="73" t="s">
        <v>388</v>
      </c>
      <c r="N883" s="73" t="s">
        <v>44</v>
      </c>
      <c r="O883" s="73" t="s">
        <v>385</v>
      </c>
      <c r="P883" s="73" t="s">
        <v>907</v>
      </c>
      <c r="Q883" s="73" t="s">
        <v>917</v>
      </c>
      <c r="R883" s="73" t="s">
        <v>83</v>
      </c>
      <c r="V883" s="60" t="str">
        <f>W883&amp;H883</f>
        <v>DISPATCH 001серый</v>
      </c>
      <c r="W883" s="60" t="str">
        <f>_xlfn.LET(_xlpm.TextCell,TEXT(G883,"###"),IF(_xlpm.TextCell&lt;&gt;"",IF(StyleSpaceSplit,IFERROR(IF(FIND(" ",_xlpm.TextCell)&gt;=1,MID(_xlpm.TextCell,1,FIND(" ",_xlpm.TextCell)-1),_xlpm.TextCell),_xlpm.TextCell),_xlpm.TextCell),""))</f>
        <v>DISPATCH 001</v>
      </c>
      <c r="X883" s="60" t="str">
        <f>IF(A883&lt;&gt;"",IFERROR(IF(FIND(" ",G883)&gt;=1,MID(G883,FIND(" ",G883)+1,LEN(G883)),""),""),"")</f>
        <v>001</v>
      </c>
      <c r="AC883" s="51">
        <f>IFERROR(VALUE(MID($C883,1,2)),0)</f>
        <v>80</v>
      </c>
      <c r="AD883" s="44">
        <f>IFERROR(VALUE(MID($C883,4,3)),0)</f>
        <v>631</v>
      </c>
      <c r="AE883" s="51">
        <f>VALUE(RIGHT("00"&amp;AC883,2)&amp;RIGHT("000"&amp;AD883,3))</f>
        <v>80631</v>
      </c>
    </row>
    <row r="884" spans="1:31">
      <c r="A884" s="60" t="str">
        <f>IF(G884&amp;Q884&lt;&gt;"",W884&amp;Q884,"")</f>
        <v>DISPATCH 001grey</v>
      </c>
      <c r="B884" s="60" t="str">
        <f>IF(C884&lt;&gt;"",LEFT(C884,9),"")</f>
        <v>80-631-08</v>
      </c>
      <c r="C884" s="73" t="s">
        <v>3538</v>
      </c>
      <c r="D884" s="73" t="s">
        <v>3534</v>
      </c>
      <c r="E884" s="73" t="s">
        <v>910</v>
      </c>
      <c r="F884" s="74">
        <v>59</v>
      </c>
      <c r="G884" s="73" t="s">
        <v>3535</v>
      </c>
      <c r="H884" s="73" t="s">
        <v>83</v>
      </c>
      <c r="I884" s="73" t="s">
        <v>1265</v>
      </c>
      <c r="J884" s="73" t="s">
        <v>320</v>
      </c>
      <c r="K884" s="73" t="s">
        <v>382</v>
      </c>
      <c r="L884" s="73" t="s">
        <v>383</v>
      </c>
      <c r="M884" s="73" t="s">
        <v>388</v>
      </c>
      <c r="N884" s="73" t="s">
        <v>44</v>
      </c>
      <c r="O884" s="73" t="s">
        <v>385</v>
      </c>
      <c r="P884" s="73" t="s">
        <v>907</v>
      </c>
      <c r="Q884" s="73" t="s">
        <v>917</v>
      </c>
      <c r="R884" s="73" t="s">
        <v>83</v>
      </c>
      <c r="V884" s="60" t="str">
        <f>W884&amp;H884</f>
        <v>DISPATCH 001серый</v>
      </c>
      <c r="W884" s="60" t="str">
        <f>_xlfn.LET(_xlpm.TextCell,TEXT(G884,"###"),IF(_xlpm.TextCell&lt;&gt;"",IF(StyleSpaceSplit,IFERROR(IF(FIND(" ",_xlpm.TextCell)&gt;=1,MID(_xlpm.TextCell,1,FIND(" ",_xlpm.TextCell)-1),_xlpm.TextCell),_xlpm.TextCell),_xlpm.TextCell),""))</f>
        <v>DISPATCH 001</v>
      </c>
      <c r="X884" s="60" t="str">
        <f>IF(A884&lt;&gt;"",IFERROR(IF(FIND(" ",G884)&gt;=1,MID(G884,FIND(" ",G884)+1,LEN(G884)),""),""),"")</f>
        <v>001</v>
      </c>
      <c r="AC884" s="51">
        <f>IFERROR(VALUE(MID($C884,1,2)),0)</f>
        <v>80</v>
      </c>
      <c r="AD884" s="44">
        <f>IFERROR(VALUE(MID($C884,4,3)),0)</f>
        <v>631</v>
      </c>
      <c r="AE884" s="51">
        <f>VALUE(RIGHT("00"&amp;AC884,2)&amp;RIGHT("000"&amp;AD884,3))</f>
        <v>80631</v>
      </c>
    </row>
    <row r="885" spans="1:31">
      <c r="A885" s="60" t="str">
        <f>IF(G885&amp;Q885&lt;&gt;"",W885&amp;Q885,"")</f>
        <v>DISPATCH 001grey</v>
      </c>
      <c r="B885" s="60" t="str">
        <f>IF(C885&lt;&gt;"",LEFT(C885,9),"")</f>
        <v>80-631-08</v>
      </c>
      <c r="C885" s="73" t="s">
        <v>3539</v>
      </c>
      <c r="D885" s="73" t="s">
        <v>3534</v>
      </c>
      <c r="E885" s="73" t="s">
        <v>912</v>
      </c>
      <c r="F885" s="74">
        <v>61</v>
      </c>
      <c r="G885" s="73" t="s">
        <v>3535</v>
      </c>
      <c r="H885" s="73" t="s">
        <v>83</v>
      </c>
      <c r="I885" s="73" t="s">
        <v>1265</v>
      </c>
      <c r="J885" s="73" t="s">
        <v>320</v>
      </c>
      <c r="K885" s="73" t="s">
        <v>382</v>
      </c>
      <c r="L885" s="73" t="s">
        <v>383</v>
      </c>
      <c r="M885" s="73" t="s">
        <v>388</v>
      </c>
      <c r="N885" s="73" t="s">
        <v>44</v>
      </c>
      <c r="O885" s="73" t="s">
        <v>385</v>
      </c>
      <c r="P885" s="73" t="s">
        <v>907</v>
      </c>
      <c r="Q885" s="73" t="s">
        <v>917</v>
      </c>
      <c r="R885" s="73" t="s">
        <v>83</v>
      </c>
      <c r="V885" s="60" t="str">
        <f>W885&amp;H885</f>
        <v>DISPATCH 001серый</v>
      </c>
      <c r="W885" s="60" t="str">
        <f>_xlfn.LET(_xlpm.TextCell,TEXT(G885,"###"),IF(_xlpm.TextCell&lt;&gt;"",IF(StyleSpaceSplit,IFERROR(IF(FIND(" ",_xlpm.TextCell)&gt;=1,MID(_xlpm.TextCell,1,FIND(" ",_xlpm.TextCell)-1),_xlpm.TextCell),_xlpm.TextCell),_xlpm.TextCell),""))</f>
        <v>DISPATCH 001</v>
      </c>
      <c r="X885" s="60" t="str">
        <f>IF(A885&lt;&gt;"",IFERROR(IF(FIND(" ",G885)&gt;=1,MID(G885,FIND(" ",G885)+1,LEN(G885)),""),""),"")</f>
        <v>001</v>
      </c>
      <c r="AC885" s="51">
        <f>IFERROR(VALUE(MID($C885,1,2)),0)</f>
        <v>80</v>
      </c>
      <c r="AD885" s="44">
        <f>IFERROR(VALUE(MID($C885,4,3)),0)</f>
        <v>631</v>
      </c>
      <c r="AE885" s="51">
        <f>VALUE(RIGHT("00"&amp;AC885,2)&amp;RIGHT("000"&amp;AD885,3))</f>
        <v>80631</v>
      </c>
    </row>
    <row r="886" spans="1:31">
      <c r="A886" s="60" t="str">
        <f>IF(G886&amp;Q886&lt;&gt;"",W886&amp;Q886,"")</f>
        <v>DISPATCH 002brown</v>
      </c>
      <c r="B886" s="60" t="str">
        <f>IF(C886&lt;&gt;"",LEFT(C886,9),"")</f>
        <v>80-632-14</v>
      </c>
      <c r="C886" s="73" t="s">
        <v>3548</v>
      </c>
      <c r="D886" s="73" t="s">
        <v>3549</v>
      </c>
      <c r="E886" s="73" t="s">
        <v>915</v>
      </c>
      <c r="F886" s="74">
        <v>56</v>
      </c>
      <c r="G886" s="73" t="s">
        <v>3542</v>
      </c>
      <c r="H886" s="73" t="s">
        <v>86</v>
      </c>
      <c r="I886" s="73" t="s">
        <v>1265</v>
      </c>
      <c r="J886" s="73" t="s">
        <v>320</v>
      </c>
      <c r="K886" s="73" t="s">
        <v>382</v>
      </c>
      <c r="L886" s="73" t="s">
        <v>383</v>
      </c>
      <c r="M886" s="73" t="s">
        <v>388</v>
      </c>
      <c r="N886" s="73" t="s">
        <v>44</v>
      </c>
      <c r="O886" s="73" t="s">
        <v>385</v>
      </c>
      <c r="P886" s="73" t="s">
        <v>907</v>
      </c>
      <c r="Q886" s="73" t="s">
        <v>1033</v>
      </c>
      <c r="R886" s="73" t="s">
        <v>86</v>
      </c>
      <c r="V886" s="60" t="str">
        <f>W886&amp;H886</f>
        <v>DISPATCH 002коричневый</v>
      </c>
      <c r="W886" s="60" t="str">
        <f>_xlfn.LET(_xlpm.TextCell,TEXT(G886,"###"),IF(_xlpm.TextCell&lt;&gt;"",IF(StyleSpaceSplit,IFERROR(IF(FIND(" ",_xlpm.TextCell)&gt;=1,MID(_xlpm.TextCell,1,FIND(" ",_xlpm.TextCell)-1),_xlpm.TextCell),_xlpm.TextCell),_xlpm.TextCell),""))</f>
        <v>DISPATCH 002</v>
      </c>
      <c r="X886" s="60" t="str">
        <f>IF(A886&lt;&gt;"",IFERROR(IF(FIND(" ",G886)&gt;=1,MID(G886,FIND(" ",G886)+1,LEN(G886)),""),""),"")</f>
        <v>002</v>
      </c>
      <c r="AC886" s="51">
        <f>IFERROR(VALUE(MID($C886,1,2)),0)</f>
        <v>80</v>
      </c>
      <c r="AD886" s="44">
        <f>IFERROR(VALUE(MID($C886,4,3)),0)</f>
        <v>632</v>
      </c>
      <c r="AE886" s="51">
        <f>VALUE(RIGHT("00"&amp;AC886,2)&amp;RIGHT("000"&amp;AD886,3))</f>
        <v>80632</v>
      </c>
    </row>
    <row r="887" spans="1:31">
      <c r="A887" s="60" t="str">
        <f>IF(G887&amp;Q887&lt;&gt;"",W887&amp;Q887,"")</f>
        <v>DISPATCH 002brown</v>
      </c>
      <c r="B887" s="60" t="str">
        <f>IF(C887&lt;&gt;"",LEFT(C887,9),"")</f>
        <v>80-632-14</v>
      </c>
      <c r="C887" s="73" t="s">
        <v>3550</v>
      </c>
      <c r="D887" s="73" t="s">
        <v>3549</v>
      </c>
      <c r="E887" s="73" t="s">
        <v>920</v>
      </c>
      <c r="F887" s="74">
        <v>58</v>
      </c>
      <c r="G887" s="73" t="s">
        <v>3542</v>
      </c>
      <c r="H887" s="73" t="s">
        <v>86</v>
      </c>
      <c r="I887" s="73" t="s">
        <v>1265</v>
      </c>
      <c r="J887" s="73" t="s">
        <v>320</v>
      </c>
      <c r="K887" s="73" t="s">
        <v>382</v>
      </c>
      <c r="L887" s="73" t="s">
        <v>383</v>
      </c>
      <c r="M887" s="73" t="s">
        <v>388</v>
      </c>
      <c r="N887" s="73" t="s">
        <v>44</v>
      </c>
      <c r="O887" s="73" t="s">
        <v>385</v>
      </c>
      <c r="P887" s="73" t="s">
        <v>907</v>
      </c>
      <c r="Q887" s="73" t="s">
        <v>1033</v>
      </c>
      <c r="R887" s="73" t="s">
        <v>86</v>
      </c>
      <c r="V887" s="60" t="str">
        <f>W887&amp;H887</f>
        <v>DISPATCH 002коричневый</v>
      </c>
      <c r="W887" s="60" t="str">
        <f>_xlfn.LET(_xlpm.TextCell,TEXT(G887,"###"),IF(_xlpm.TextCell&lt;&gt;"",IF(StyleSpaceSplit,IFERROR(IF(FIND(" ",_xlpm.TextCell)&gt;=1,MID(_xlpm.TextCell,1,FIND(" ",_xlpm.TextCell)-1),_xlpm.TextCell),_xlpm.TextCell),_xlpm.TextCell),""))</f>
        <v>DISPATCH 002</v>
      </c>
      <c r="X887" s="60" t="str">
        <f>IF(A887&lt;&gt;"",IFERROR(IF(FIND(" ",G887)&gt;=1,MID(G887,FIND(" ",G887)+1,LEN(G887)),""),""),"")</f>
        <v>002</v>
      </c>
      <c r="AC887" s="51">
        <f>IFERROR(VALUE(MID($C887,1,2)),0)</f>
        <v>80</v>
      </c>
      <c r="AD887" s="44">
        <f>IFERROR(VALUE(MID($C887,4,3)),0)</f>
        <v>632</v>
      </c>
      <c r="AE887" s="51">
        <f>VALUE(RIGHT("00"&amp;AC887,2)&amp;RIGHT("000"&amp;AD887,3))</f>
        <v>80632</v>
      </c>
    </row>
    <row r="888" spans="1:31">
      <c r="A888" s="60" t="str">
        <f>IF(G888&amp;Q888&lt;&gt;"",W888&amp;Q888,"")</f>
        <v>DISPATCH 002brown</v>
      </c>
      <c r="B888" s="60" t="str">
        <f>IF(C888&lt;&gt;"",LEFT(C888,9),"")</f>
        <v>80-632-14</v>
      </c>
      <c r="C888" s="73" t="s">
        <v>3551</v>
      </c>
      <c r="D888" s="73" t="s">
        <v>3549</v>
      </c>
      <c r="E888" s="73" t="s">
        <v>922</v>
      </c>
      <c r="F888" s="74">
        <v>60</v>
      </c>
      <c r="G888" s="73" t="s">
        <v>3542</v>
      </c>
      <c r="H888" s="73" t="s">
        <v>86</v>
      </c>
      <c r="I888" s="73" t="s">
        <v>1265</v>
      </c>
      <c r="J888" s="73" t="s">
        <v>320</v>
      </c>
      <c r="K888" s="73" t="s">
        <v>382</v>
      </c>
      <c r="L888" s="73" t="s">
        <v>383</v>
      </c>
      <c r="M888" s="73" t="s">
        <v>388</v>
      </c>
      <c r="N888" s="73" t="s">
        <v>44</v>
      </c>
      <c r="O888" s="73" t="s">
        <v>385</v>
      </c>
      <c r="P888" s="73" t="s">
        <v>907</v>
      </c>
      <c r="Q888" s="73" t="s">
        <v>1033</v>
      </c>
      <c r="R888" s="73" t="s">
        <v>86</v>
      </c>
      <c r="V888" s="60" t="str">
        <f>W888&amp;H888</f>
        <v>DISPATCH 002коричневый</v>
      </c>
      <c r="W888" s="60" t="str">
        <f>_xlfn.LET(_xlpm.TextCell,TEXT(G888,"###"),IF(_xlpm.TextCell&lt;&gt;"",IF(StyleSpaceSplit,IFERROR(IF(FIND(" ",_xlpm.TextCell)&gt;=1,MID(_xlpm.TextCell,1,FIND(" ",_xlpm.TextCell)-1),_xlpm.TextCell),_xlpm.TextCell),_xlpm.TextCell),""))</f>
        <v>DISPATCH 002</v>
      </c>
      <c r="X888" s="60" t="str">
        <f>IF(A888&lt;&gt;"",IFERROR(IF(FIND(" ",G888)&gt;=1,MID(G888,FIND(" ",G888)+1,LEN(G888)),""),""),"")</f>
        <v>002</v>
      </c>
      <c r="AC888" s="51">
        <f>IFERROR(VALUE(MID($C888,1,2)),0)</f>
        <v>80</v>
      </c>
      <c r="AD888" s="44">
        <f>IFERROR(VALUE(MID($C888,4,3)),0)</f>
        <v>632</v>
      </c>
      <c r="AE888" s="51">
        <f>VALUE(RIGHT("00"&amp;AC888,2)&amp;RIGHT("000"&amp;AD888,3))</f>
        <v>80632</v>
      </c>
    </row>
    <row r="889" spans="1:31">
      <c r="A889" s="60" t="str">
        <f>IF(G889&amp;Q889&lt;&gt;"",W889&amp;Q889,"")</f>
        <v>DISPATCH 002grey</v>
      </c>
      <c r="B889" s="60" t="str">
        <f>IF(C889&lt;&gt;"",LEFT(C889,9),"")</f>
        <v>80-632-08</v>
      </c>
      <c r="C889" s="73" t="s">
        <v>3552</v>
      </c>
      <c r="D889" s="73" t="s">
        <v>3553</v>
      </c>
      <c r="E889" s="73" t="s">
        <v>915</v>
      </c>
      <c r="F889" s="74">
        <v>56</v>
      </c>
      <c r="G889" s="73" t="s">
        <v>3542</v>
      </c>
      <c r="H889" s="73" t="s">
        <v>83</v>
      </c>
      <c r="I889" s="73" t="s">
        <v>1265</v>
      </c>
      <c r="J889" s="73" t="s">
        <v>320</v>
      </c>
      <c r="K889" s="73" t="s">
        <v>382</v>
      </c>
      <c r="L889" s="73" t="s">
        <v>383</v>
      </c>
      <c r="M889" s="73" t="s">
        <v>388</v>
      </c>
      <c r="N889" s="73" t="s">
        <v>44</v>
      </c>
      <c r="O889" s="73" t="s">
        <v>385</v>
      </c>
      <c r="P889" s="73" t="s">
        <v>907</v>
      </c>
      <c r="Q889" s="73" t="s">
        <v>917</v>
      </c>
      <c r="R889" s="73" t="s">
        <v>83</v>
      </c>
      <c r="V889" s="60" t="str">
        <f>W889&amp;H889</f>
        <v>DISPATCH 002серый</v>
      </c>
      <c r="W889" s="60" t="str">
        <f>_xlfn.LET(_xlpm.TextCell,TEXT(G889,"###"),IF(_xlpm.TextCell&lt;&gt;"",IF(StyleSpaceSplit,IFERROR(IF(FIND(" ",_xlpm.TextCell)&gt;=1,MID(_xlpm.TextCell,1,FIND(" ",_xlpm.TextCell)-1),_xlpm.TextCell),_xlpm.TextCell),_xlpm.TextCell),""))</f>
        <v>DISPATCH 002</v>
      </c>
      <c r="X889" s="60" t="str">
        <f>IF(A889&lt;&gt;"",IFERROR(IF(FIND(" ",G889)&gt;=1,MID(G889,FIND(" ",G889)+1,LEN(G889)),""),""),"")</f>
        <v>002</v>
      </c>
      <c r="AC889" s="51">
        <f>IFERROR(VALUE(MID($C889,1,2)),0)</f>
        <v>80</v>
      </c>
      <c r="AD889" s="44">
        <f>IFERROR(VALUE(MID($C889,4,3)),0)</f>
        <v>632</v>
      </c>
      <c r="AE889" s="51">
        <f>VALUE(RIGHT("00"&amp;AC889,2)&amp;RIGHT("000"&amp;AD889,3))</f>
        <v>80632</v>
      </c>
    </row>
    <row r="890" spans="1:31">
      <c r="A890" s="60" t="str">
        <f>IF(G890&amp;Q890&lt;&gt;"",W890&amp;Q890,"")</f>
        <v>DISPATCH 002grey</v>
      </c>
      <c r="B890" s="60" t="str">
        <f>IF(C890&lt;&gt;"",LEFT(C890,9),"")</f>
        <v>80-632-08</v>
      </c>
      <c r="C890" s="73" t="s">
        <v>3554</v>
      </c>
      <c r="D890" s="73" t="s">
        <v>3553</v>
      </c>
      <c r="E890" s="73" t="s">
        <v>920</v>
      </c>
      <c r="F890" s="74">
        <v>58</v>
      </c>
      <c r="G890" s="73" t="s">
        <v>3542</v>
      </c>
      <c r="H890" s="73" t="s">
        <v>83</v>
      </c>
      <c r="I890" s="73" t="s">
        <v>1265</v>
      </c>
      <c r="J890" s="73" t="s">
        <v>320</v>
      </c>
      <c r="K890" s="73" t="s">
        <v>382</v>
      </c>
      <c r="L890" s="73" t="s">
        <v>383</v>
      </c>
      <c r="M890" s="73" t="s">
        <v>388</v>
      </c>
      <c r="N890" s="73" t="s">
        <v>44</v>
      </c>
      <c r="O890" s="73" t="s">
        <v>385</v>
      </c>
      <c r="P890" s="73" t="s">
        <v>907</v>
      </c>
      <c r="Q890" s="73" t="s">
        <v>917</v>
      </c>
      <c r="R890" s="73" t="s">
        <v>83</v>
      </c>
      <c r="V890" s="60" t="str">
        <f>W890&amp;H890</f>
        <v>DISPATCH 002серый</v>
      </c>
      <c r="W890" s="60" t="str">
        <f>_xlfn.LET(_xlpm.TextCell,TEXT(G890,"###"),IF(_xlpm.TextCell&lt;&gt;"",IF(StyleSpaceSplit,IFERROR(IF(FIND(" ",_xlpm.TextCell)&gt;=1,MID(_xlpm.TextCell,1,FIND(" ",_xlpm.TextCell)-1),_xlpm.TextCell),_xlpm.TextCell),_xlpm.TextCell),""))</f>
        <v>DISPATCH 002</v>
      </c>
      <c r="X890" s="60" t="str">
        <f>IF(A890&lt;&gt;"",IFERROR(IF(FIND(" ",G890)&gt;=1,MID(G890,FIND(" ",G890)+1,LEN(G890)),""),""),"")</f>
        <v>002</v>
      </c>
      <c r="AC890" s="51">
        <f>IFERROR(VALUE(MID($C890,1,2)),0)</f>
        <v>80</v>
      </c>
      <c r="AD890" s="44">
        <f>IFERROR(VALUE(MID($C890,4,3)),0)</f>
        <v>632</v>
      </c>
      <c r="AE890" s="51">
        <f>VALUE(RIGHT("00"&amp;AC890,2)&amp;RIGHT("000"&amp;AD890,3))</f>
        <v>80632</v>
      </c>
    </row>
    <row r="891" spans="1:31">
      <c r="A891" s="60" t="str">
        <f>IF(G891&amp;Q891&lt;&gt;"",W891&amp;Q891,"")</f>
        <v>DISPATCH 002grey</v>
      </c>
      <c r="B891" s="60" t="str">
        <f>IF(C891&lt;&gt;"",LEFT(C891,9),"")</f>
        <v>80-632-08</v>
      </c>
      <c r="C891" s="73" t="s">
        <v>3555</v>
      </c>
      <c r="D891" s="73" t="s">
        <v>3553</v>
      </c>
      <c r="E891" s="73" t="s">
        <v>922</v>
      </c>
      <c r="F891" s="74">
        <v>60</v>
      </c>
      <c r="G891" s="73" t="s">
        <v>3542</v>
      </c>
      <c r="H891" s="73" t="s">
        <v>83</v>
      </c>
      <c r="I891" s="73" t="s">
        <v>1265</v>
      </c>
      <c r="J891" s="73" t="s">
        <v>320</v>
      </c>
      <c r="K891" s="73" t="s">
        <v>382</v>
      </c>
      <c r="L891" s="73" t="s">
        <v>383</v>
      </c>
      <c r="M891" s="73" t="s">
        <v>388</v>
      </c>
      <c r="N891" s="73" t="s">
        <v>44</v>
      </c>
      <c r="O891" s="73" t="s">
        <v>385</v>
      </c>
      <c r="P891" s="73" t="s">
        <v>907</v>
      </c>
      <c r="Q891" s="73" t="s">
        <v>917</v>
      </c>
      <c r="R891" s="73" t="s">
        <v>83</v>
      </c>
      <c r="V891" s="60" t="str">
        <f>W891&amp;H891</f>
        <v>DISPATCH 002серый</v>
      </c>
      <c r="W891" s="60" t="str">
        <f>_xlfn.LET(_xlpm.TextCell,TEXT(G891,"###"),IF(_xlpm.TextCell&lt;&gt;"",IF(StyleSpaceSplit,IFERROR(IF(FIND(" ",_xlpm.TextCell)&gt;=1,MID(_xlpm.TextCell,1,FIND(" ",_xlpm.TextCell)-1),_xlpm.TextCell),_xlpm.TextCell),_xlpm.TextCell),""))</f>
        <v>DISPATCH 002</v>
      </c>
      <c r="X891" s="60" t="str">
        <f>IF(A891&lt;&gt;"",IFERROR(IF(FIND(" ",G891)&gt;=1,MID(G891,FIND(" ",G891)+1,LEN(G891)),""),""),"")</f>
        <v>002</v>
      </c>
      <c r="AC891" s="51">
        <f>IFERROR(VALUE(MID($C891,1,2)),0)</f>
        <v>80</v>
      </c>
      <c r="AD891" s="44">
        <f>IFERROR(VALUE(MID($C891,4,3)),0)</f>
        <v>632</v>
      </c>
      <c r="AE891" s="51">
        <f>VALUE(RIGHT("00"&amp;AC891,2)&amp;RIGHT("000"&amp;AD891,3))</f>
        <v>80632</v>
      </c>
    </row>
    <row r="892" spans="1:31">
      <c r="A892" s="60" t="str">
        <f>IF(G892&amp;Q892&lt;&gt;"",W892&amp;Q892,"")</f>
        <v>DISPATCH 002blue</v>
      </c>
      <c r="B892" s="60" t="str">
        <f>IF(C892&lt;&gt;"",LEFT(C892,9),"")</f>
        <v>80-632-06</v>
      </c>
      <c r="C892" s="73" t="s">
        <v>3540</v>
      </c>
      <c r="D892" s="73" t="s">
        <v>3541</v>
      </c>
      <c r="E892" s="73" t="s">
        <v>915</v>
      </c>
      <c r="F892" s="74">
        <v>56</v>
      </c>
      <c r="G892" s="73" t="s">
        <v>3542</v>
      </c>
      <c r="H892" s="73" t="s">
        <v>71</v>
      </c>
      <c r="I892" s="73" t="s">
        <v>1265</v>
      </c>
      <c r="J892" s="73" t="s">
        <v>320</v>
      </c>
      <c r="K892" s="73" t="s">
        <v>382</v>
      </c>
      <c r="L892" s="73" t="s">
        <v>383</v>
      </c>
      <c r="M892" s="73" t="s">
        <v>388</v>
      </c>
      <c r="N892" s="73" t="s">
        <v>44</v>
      </c>
      <c r="O892" s="73" t="s">
        <v>385</v>
      </c>
      <c r="P892" s="73" t="s">
        <v>907</v>
      </c>
      <c r="Q892" s="73" t="s">
        <v>932</v>
      </c>
      <c r="R892" s="73" t="s">
        <v>71</v>
      </c>
      <c r="V892" s="60" t="str">
        <f>W892&amp;H892</f>
        <v>DISPATCH 002синий</v>
      </c>
      <c r="W892" s="60" t="str">
        <f>_xlfn.LET(_xlpm.TextCell,TEXT(G892,"###"),IF(_xlpm.TextCell&lt;&gt;"",IF(StyleSpaceSplit,IFERROR(IF(FIND(" ",_xlpm.TextCell)&gt;=1,MID(_xlpm.TextCell,1,FIND(" ",_xlpm.TextCell)-1),_xlpm.TextCell),_xlpm.TextCell),_xlpm.TextCell),""))</f>
        <v>DISPATCH 002</v>
      </c>
      <c r="X892" s="60" t="str">
        <f>IF(A892&lt;&gt;"",IFERROR(IF(FIND(" ",G892)&gt;=1,MID(G892,FIND(" ",G892)+1,LEN(G892)),""),""),"")</f>
        <v>002</v>
      </c>
      <c r="AC892" s="51">
        <f>IFERROR(VALUE(MID($C892,1,2)),0)</f>
        <v>80</v>
      </c>
      <c r="AD892" s="44">
        <f>IFERROR(VALUE(MID($C892,4,3)),0)</f>
        <v>632</v>
      </c>
      <c r="AE892" s="51">
        <f>VALUE(RIGHT("00"&amp;AC892,2)&amp;RIGHT("000"&amp;AD892,3))</f>
        <v>80632</v>
      </c>
    </row>
    <row r="893" spans="1:31">
      <c r="A893" s="60" t="str">
        <f>IF(G893&amp;Q893&lt;&gt;"",W893&amp;Q893,"")</f>
        <v>DISPATCH 002blue</v>
      </c>
      <c r="B893" s="60" t="str">
        <f>IF(C893&lt;&gt;"",LEFT(C893,9),"")</f>
        <v>80-632-06</v>
      </c>
      <c r="C893" s="73" t="s">
        <v>3543</v>
      </c>
      <c r="D893" s="73" t="s">
        <v>3541</v>
      </c>
      <c r="E893" s="73" t="s">
        <v>904</v>
      </c>
      <c r="F893" s="74">
        <v>57</v>
      </c>
      <c r="G893" s="73" t="s">
        <v>3542</v>
      </c>
      <c r="H893" s="73" t="s">
        <v>71</v>
      </c>
      <c r="I893" s="73" t="s">
        <v>1265</v>
      </c>
      <c r="J893" s="73" t="s">
        <v>320</v>
      </c>
      <c r="K893" s="73" t="s">
        <v>382</v>
      </c>
      <c r="L893" s="73" t="s">
        <v>383</v>
      </c>
      <c r="M893" s="73" t="s">
        <v>388</v>
      </c>
      <c r="N893" s="73" t="s">
        <v>44</v>
      </c>
      <c r="O893" s="73" t="s">
        <v>385</v>
      </c>
      <c r="P893" s="73" t="s">
        <v>907</v>
      </c>
      <c r="Q893" s="73" t="s">
        <v>932</v>
      </c>
      <c r="R893" s="73" t="s">
        <v>71</v>
      </c>
      <c r="V893" s="60" t="str">
        <f>W893&amp;H893</f>
        <v>DISPATCH 002синий</v>
      </c>
      <c r="W893" s="60" t="str">
        <f>_xlfn.LET(_xlpm.TextCell,TEXT(G893,"###"),IF(_xlpm.TextCell&lt;&gt;"",IF(StyleSpaceSplit,IFERROR(IF(FIND(" ",_xlpm.TextCell)&gt;=1,MID(_xlpm.TextCell,1,FIND(" ",_xlpm.TextCell)-1),_xlpm.TextCell),_xlpm.TextCell),_xlpm.TextCell),""))</f>
        <v>DISPATCH 002</v>
      </c>
      <c r="X893" s="60" t="str">
        <f>IF(A893&lt;&gt;"",IFERROR(IF(FIND(" ",G893)&gt;=1,MID(G893,FIND(" ",G893)+1,LEN(G893)),""),""),"")</f>
        <v>002</v>
      </c>
      <c r="AC893" s="51">
        <f>IFERROR(VALUE(MID($C893,1,2)),0)</f>
        <v>80</v>
      </c>
      <c r="AD893" s="44">
        <f>IFERROR(VALUE(MID($C893,4,3)),0)</f>
        <v>632</v>
      </c>
      <c r="AE893" s="51">
        <f>VALUE(RIGHT("00"&amp;AC893,2)&amp;RIGHT("000"&amp;AD893,3))</f>
        <v>80632</v>
      </c>
    </row>
    <row r="894" spans="1:31">
      <c r="A894" s="60" t="str">
        <f>IF(G894&amp;Q894&lt;&gt;"",W894&amp;Q894,"")</f>
        <v>DISPATCH 002blue</v>
      </c>
      <c r="B894" s="60" t="str">
        <f>IF(C894&lt;&gt;"",LEFT(C894,9),"")</f>
        <v>80-632-06</v>
      </c>
      <c r="C894" s="73" t="s">
        <v>3544</v>
      </c>
      <c r="D894" s="73" t="s">
        <v>3541</v>
      </c>
      <c r="E894" s="73" t="s">
        <v>920</v>
      </c>
      <c r="F894" s="74">
        <v>58</v>
      </c>
      <c r="G894" s="73" t="s">
        <v>3542</v>
      </c>
      <c r="H894" s="73" t="s">
        <v>71</v>
      </c>
      <c r="I894" s="73" t="s">
        <v>1265</v>
      </c>
      <c r="J894" s="73" t="s">
        <v>320</v>
      </c>
      <c r="K894" s="73" t="s">
        <v>382</v>
      </c>
      <c r="L894" s="73" t="s">
        <v>383</v>
      </c>
      <c r="M894" s="73" t="s">
        <v>388</v>
      </c>
      <c r="N894" s="73" t="s">
        <v>44</v>
      </c>
      <c r="O894" s="73" t="s">
        <v>385</v>
      </c>
      <c r="P894" s="73" t="s">
        <v>907</v>
      </c>
      <c r="Q894" s="73" t="s">
        <v>932</v>
      </c>
      <c r="R894" s="73" t="s">
        <v>71</v>
      </c>
      <c r="V894" s="60" t="str">
        <f>W894&amp;H894</f>
        <v>DISPATCH 002синий</v>
      </c>
      <c r="W894" s="60" t="str">
        <f>_xlfn.LET(_xlpm.TextCell,TEXT(G894,"###"),IF(_xlpm.TextCell&lt;&gt;"",IF(StyleSpaceSplit,IFERROR(IF(FIND(" ",_xlpm.TextCell)&gt;=1,MID(_xlpm.TextCell,1,FIND(" ",_xlpm.TextCell)-1),_xlpm.TextCell),_xlpm.TextCell),_xlpm.TextCell),""))</f>
        <v>DISPATCH 002</v>
      </c>
      <c r="X894" s="60" t="str">
        <f>IF(A894&lt;&gt;"",IFERROR(IF(FIND(" ",G894)&gt;=1,MID(G894,FIND(" ",G894)+1,LEN(G894)),""),""),"")</f>
        <v>002</v>
      </c>
      <c r="AC894" s="51">
        <f>IFERROR(VALUE(MID($C894,1,2)),0)</f>
        <v>80</v>
      </c>
      <c r="AD894" s="44">
        <f>IFERROR(VALUE(MID($C894,4,3)),0)</f>
        <v>632</v>
      </c>
      <c r="AE894" s="51">
        <f>VALUE(RIGHT("00"&amp;AC894,2)&amp;RIGHT("000"&amp;AD894,3))</f>
        <v>80632</v>
      </c>
    </row>
    <row r="895" spans="1:31">
      <c r="A895" s="60" t="str">
        <f>IF(G895&amp;Q895&lt;&gt;"",W895&amp;Q895,"")</f>
        <v>DISPATCH 002blue</v>
      </c>
      <c r="B895" s="60" t="str">
        <f>IF(C895&lt;&gt;"",LEFT(C895,9),"")</f>
        <v>80-632-06</v>
      </c>
      <c r="C895" s="73" t="s">
        <v>3545</v>
      </c>
      <c r="D895" s="73" t="s">
        <v>3541</v>
      </c>
      <c r="E895" s="73" t="s">
        <v>910</v>
      </c>
      <c r="F895" s="74">
        <v>59</v>
      </c>
      <c r="G895" s="73" t="s">
        <v>3542</v>
      </c>
      <c r="H895" s="73" t="s">
        <v>71</v>
      </c>
      <c r="I895" s="73" t="s">
        <v>1265</v>
      </c>
      <c r="J895" s="73" t="s">
        <v>320</v>
      </c>
      <c r="K895" s="73" t="s">
        <v>382</v>
      </c>
      <c r="L895" s="73" t="s">
        <v>383</v>
      </c>
      <c r="M895" s="73" t="s">
        <v>388</v>
      </c>
      <c r="N895" s="73" t="s">
        <v>44</v>
      </c>
      <c r="O895" s="73" t="s">
        <v>385</v>
      </c>
      <c r="P895" s="73" t="s">
        <v>907</v>
      </c>
      <c r="Q895" s="73" t="s">
        <v>932</v>
      </c>
      <c r="R895" s="73" t="s">
        <v>71</v>
      </c>
      <c r="V895" s="60" t="str">
        <f>W895&amp;H895</f>
        <v>DISPATCH 002синий</v>
      </c>
      <c r="W895" s="60" t="str">
        <f>_xlfn.LET(_xlpm.TextCell,TEXT(G895,"###"),IF(_xlpm.TextCell&lt;&gt;"",IF(StyleSpaceSplit,IFERROR(IF(FIND(" ",_xlpm.TextCell)&gt;=1,MID(_xlpm.TextCell,1,FIND(" ",_xlpm.TextCell)-1),_xlpm.TextCell),_xlpm.TextCell),_xlpm.TextCell),""))</f>
        <v>DISPATCH 002</v>
      </c>
      <c r="X895" s="60" t="str">
        <f>IF(A895&lt;&gt;"",IFERROR(IF(FIND(" ",G895)&gt;=1,MID(G895,FIND(" ",G895)+1,LEN(G895)),""),""),"")</f>
        <v>002</v>
      </c>
      <c r="AC895" s="51">
        <f>IFERROR(VALUE(MID($C895,1,2)),0)</f>
        <v>80</v>
      </c>
      <c r="AD895" s="44">
        <f>IFERROR(VALUE(MID($C895,4,3)),0)</f>
        <v>632</v>
      </c>
      <c r="AE895" s="51">
        <f>VALUE(RIGHT("00"&amp;AC895,2)&amp;RIGHT("000"&amp;AD895,3))</f>
        <v>80632</v>
      </c>
    </row>
    <row r="896" spans="1:31">
      <c r="A896" s="60" t="str">
        <f>IF(G896&amp;Q896&lt;&gt;"",W896&amp;Q896,"")</f>
        <v>DISPATCH 002blue</v>
      </c>
      <c r="B896" s="60" t="str">
        <f>IF(C896&lt;&gt;"",LEFT(C896,9),"")</f>
        <v>80-632-06</v>
      </c>
      <c r="C896" s="73" t="s">
        <v>3546</v>
      </c>
      <c r="D896" s="73" t="s">
        <v>3541</v>
      </c>
      <c r="E896" s="73" t="s">
        <v>922</v>
      </c>
      <c r="F896" s="74">
        <v>60</v>
      </c>
      <c r="G896" s="73" t="s">
        <v>3542</v>
      </c>
      <c r="H896" s="73" t="s">
        <v>71</v>
      </c>
      <c r="I896" s="73" t="s">
        <v>1265</v>
      </c>
      <c r="J896" s="73" t="s">
        <v>320</v>
      </c>
      <c r="K896" s="73" t="s">
        <v>382</v>
      </c>
      <c r="L896" s="73" t="s">
        <v>383</v>
      </c>
      <c r="M896" s="73" t="s">
        <v>388</v>
      </c>
      <c r="N896" s="73" t="s">
        <v>44</v>
      </c>
      <c r="O896" s="73" t="s">
        <v>385</v>
      </c>
      <c r="P896" s="73" t="s">
        <v>907</v>
      </c>
      <c r="Q896" s="73" t="s">
        <v>932</v>
      </c>
      <c r="R896" s="73" t="s">
        <v>71</v>
      </c>
      <c r="V896" s="60" t="str">
        <f>W896&amp;H896</f>
        <v>DISPATCH 002синий</v>
      </c>
      <c r="W896" s="60" t="str">
        <f>_xlfn.LET(_xlpm.TextCell,TEXT(G896,"###"),IF(_xlpm.TextCell&lt;&gt;"",IF(StyleSpaceSplit,IFERROR(IF(FIND(" ",_xlpm.TextCell)&gt;=1,MID(_xlpm.TextCell,1,FIND(" ",_xlpm.TextCell)-1),_xlpm.TextCell),_xlpm.TextCell),_xlpm.TextCell),""))</f>
        <v>DISPATCH 002</v>
      </c>
      <c r="X896" s="60" t="str">
        <f>IF(A896&lt;&gt;"",IFERROR(IF(FIND(" ",G896)&gt;=1,MID(G896,FIND(" ",G896)+1,LEN(G896)),""),""),"")</f>
        <v>002</v>
      </c>
      <c r="AC896" s="51">
        <f>IFERROR(VALUE(MID($C896,1,2)),0)</f>
        <v>80</v>
      </c>
      <c r="AD896" s="44">
        <f>IFERROR(VALUE(MID($C896,4,3)),0)</f>
        <v>632</v>
      </c>
      <c r="AE896" s="51">
        <f>VALUE(RIGHT("00"&amp;AC896,2)&amp;RIGHT("000"&amp;AD896,3))</f>
        <v>80632</v>
      </c>
    </row>
    <row r="897" spans="1:31">
      <c r="A897" s="60" t="str">
        <f>IF(G897&amp;Q897&lt;&gt;"",W897&amp;Q897,"")</f>
        <v>DISPATCH 002blue</v>
      </c>
      <c r="B897" s="60" t="str">
        <f>IF(C897&lt;&gt;"",LEFT(C897,9),"")</f>
        <v>80-632-06</v>
      </c>
      <c r="C897" s="73" t="s">
        <v>3547</v>
      </c>
      <c r="D897" s="73" t="s">
        <v>3541</v>
      </c>
      <c r="E897" s="73" t="s">
        <v>912</v>
      </c>
      <c r="F897" s="74">
        <v>61</v>
      </c>
      <c r="G897" s="73" t="s">
        <v>3542</v>
      </c>
      <c r="H897" s="73" t="s">
        <v>71</v>
      </c>
      <c r="I897" s="73" t="s">
        <v>1265</v>
      </c>
      <c r="J897" s="73" t="s">
        <v>320</v>
      </c>
      <c r="K897" s="73" t="s">
        <v>382</v>
      </c>
      <c r="L897" s="73" t="s">
        <v>383</v>
      </c>
      <c r="M897" s="73" t="s">
        <v>388</v>
      </c>
      <c r="N897" s="73" t="s">
        <v>44</v>
      </c>
      <c r="O897" s="73" t="s">
        <v>385</v>
      </c>
      <c r="P897" s="73" t="s">
        <v>907</v>
      </c>
      <c r="Q897" s="73" t="s">
        <v>932</v>
      </c>
      <c r="R897" s="73" t="s">
        <v>71</v>
      </c>
      <c r="V897" s="60" t="str">
        <f>W897&amp;H897</f>
        <v>DISPATCH 002синий</v>
      </c>
      <c r="W897" s="60" t="str">
        <f>_xlfn.LET(_xlpm.TextCell,TEXT(G897,"###"),IF(_xlpm.TextCell&lt;&gt;"",IF(StyleSpaceSplit,IFERROR(IF(FIND(" ",_xlpm.TextCell)&gt;=1,MID(_xlpm.TextCell,1,FIND(" ",_xlpm.TextCell)-1),_xlpm.TextCell),_xlpm.TextCell),_xlpm.TextCell),""))</f>
        <v>DISPATCH 002</v>
      </c>
      <c r="X897" s="60" t="str">
        <f>IF(A897&lt;&gt;"",IFERROR(IF(FIND(" ",G897)&gt;=1,MID(G897,FIND(" ",G897)+1,LEN(G897)),""),""),"")</f>
        <v>002</v>
      </c>
      <c r="AC897" s="51">
        <f>IFERROR(VALUE(MID($C897,1,2)),0)</f>
        <v>80</v>
      </c>
      <c r="AD897" s="44">
        <f>IFERROR(VALUE(MID($C897,4,3)),0)</f>
        <v>632</v>
      </c>
      <c r="AE897" s="51">
        <f>VALUE(RIGHT("00"&amp;AC897,2)&amp;RIGHT("000"&amp;AD897,3))</f>
        <v>80632</v>
      </c>
    </row>
    <row r="898" spans="1:31">
      <c r="A898" s="60" t="str">
        <f>IF(G898&amp;Q898&lt;&gt;"",W898&amp;Q898,"")</f>
        <v>DISPATCH 004brown</v>
      </c>
      <c r="B898" s="60" t="str">
        <f>IF(C898&lt;&gt;"",LEFT(C898,9),"")</f>
        <v>80-526-14</v>
      </c>
      <c r="C898" s="73" t="s">
        <v>3556</v>
      </c>
      <c r="D898" s="73" t="s">
        <v>3557</v>
      </c>
      <c r="E898" s="73" t="s">
        <v>915</v>
      </c>
      <c r="F898" s="74">
        <v>56</v>
      </c>
      <c r="G898" s="73" t="s">
        <v>1763</v>
      </c>
      <c r="H898" s="73" t="s">
        <v>86</v>
      </c>
      <c r="I898" s="73" t="s">
        <v>1265</v>
      </c>
      <c r="J898" s="73" t="s">
        <v>320</v>
      </c>
      <c r="K898" s="73" t="s">
        <v>382</v>
      </c>
      <c r="L898" s="73" t="s">
        <v>383</v>
      </c>
      <c r="M898" s="73" t="s">
        <v>388</v>
      </c>
      <c r="N898" s="73" t="s">
        <v>44</v>
      </c>
      <c r="O898" s="73" t="s">
        <v>385</v>
      </c>
      <c r="P898" s="73" t="s">
        <v>907</v>
      </c>
      <c r="Q898" s="73" t="s">
        <v>1033</v>
      </c>
      <c r="R898" s="73" t="s">
        <v>86</v>
      </c>
      <c r="V898" s="60" t="str">
        <f>W898&amp;H898</f>
        <v>DISPATCH 004коричневый</v>
      </c>
      <c r="W898" s="60" t="str">
        <f>_xlfn.LET(_xlpm.TextCell,TEXT(G898,"###"),IF(_xlpm.TextCell&lt;&gt;"",IF(StyleSpaceSplit,IFERROR(IF(FIND(" ",_xlpm.TextCell)&gt;=1,MID(_xlpm.TextCell,1,FIND(" ",_xlpm.TextCell)-1),_xlpm.TextCell),_xlpm.TextCell),_xlpm.TextCell),""))</f>
        <v>DISPATCH 004</v>
      </c>
      <c r="X898" s="60" t="str">
        <f>IF(A898&lt;&gt;"",IFERROR(IF(FIND(" ",G898)&gt;=1,MID(G898,FIND(" ",G898)+1,LEN(G898)),""),""),"")</f>
        <v>004</v>
      </c>
      <c r="AC898" s="51">
        <f>IFERROR(VALUE(MID($C898,1,2)),0)</f>
        <v>80</v>
      </c>
      <c r="AD898" s="44">
        <f>IFERROR(VALUE(MID($C898,4,3)),0)</f>
        <v>526</v>
      </c>
      <c r="AE898" s="51">
        <f>VALUE(RIGHT("00"&amp;AC898,2)&amp;RIGHT("000"&amp;AD898,3))</f>
        <v>80526</v>
      </c>
    </row>
    <row r="899" spans="1:31">
      <c r="A899" s="60" t="str">
        <f>IF(G899&amp;Q899&lt;&gt;"",W899&amp;Q899,"")</f>
        <v>DISPATCH 004brown</v>
      </c>
      <c r="B899" s="60" t="str">
        <f>IF(C899&lt;&gt;"",LEFT(C899,9),"")</f>
        <v>80-526-14</v>
      </c>
      <c r="C899" s="73" t="s">
        <v>3558</v>
      </c>
      <c r="D899" s="73" t="s">
        <v>3557</v>
      </c>
      <c r="E899" s="73" t="s">
        <v>904</v>
      </c>
      <c r="F899" s="74">
        <v>57</v>
      </c>
      <c r="G899" s="73" t="s">
        <v>1763</v>
      </c>
      <c r="H899" s="73" t="s">
        <v>86</v>
      </c>
      <c r="I899" s="73" t="s">
        <v>1265</v>
      </c>
      <c r="J899" s="73" t="s">
        <v>320</v>
      </c>
      <c r="K899" s="73" t="s">
        <v>382</v>
      </c>
      <c r="L899" s="73" t="s">
        <v>383</v>
      </c>
      <c r="M899" s="73" t="s">
        <v>388</v>
      </c>
      <c r="N899" s="73" t="s">
        <v>44</v>
      </c>
      <c r="O899" s="73" t="s">
        <v>385</v>
      </c>
      <c r="P899" s="73" t="s">
        <v>907</v>
      </c>
      <c r="Q899" s="73" t="s">
        <v>1033</v>
      </c>
      <c r="R899" s="73" t="s">
        <v>86</v>
      </c>
      <c r="V899" s="60" t="str">
        <f>W899&amp;H899</f>
        <v>DISPATCH 004коричневый</v>
      </c>
      <c r="W899" s="60" t="str">
        <f>_xlfn.LET(_xlpm.TextCell,TEXT(G899,"###"),IF(_xlpm.TextCell&lt;&gt;"",IF(StyleSpaceSplit,IFERROR(IF(FIND(" ",_xlpm.TextCell)&gt;=1,MID(_xlpm.TextCell,1,FIND(" ",_xlpm.TextCell)-1),_xlpm.TextCell),_xlpm.TextCell),_xlpm.TextCell),""))</f>
        <v>DISPATCH 004</v>
      </c>
      <c r="X899" s="60" t="str">
        <f>IF(A899&lt;&gt;"",IFERROR(IF(FIND(" ",G899)&gt;=1,MID(G899,FIND(" ",G899)+1,LEN(G899)),""),""),"")</f>
        <v>004</v>
      </c>
      <c r="AC899" s="51">
        <f>IFERROR(VALUE(MID($C899,1,2)),0)</f>
        <v>80</v>
      </c>
      <c r="AD899" s="44">
        <f>IFERROR(VALUE(MID($C899,4,3)),0)</f>
        <v>526</v>
      </c>
      <c r="AE899" s="51">
        <f>VALUE(RIGHT("00"&amp;AC899,2)&amp;RIGHT("000"&amp;AD899,3))</f>
        <v>80526</v>
      </c>
    </row>
    <row r="900" spans="1:31">
      <c r="A900" s="60" t="str">
        <f>IF(G900&amp;Q900&lt;&gt;"",W900&amp;Q900,"")</f>
        <v>DISPATCH 004brown</v>
      </c>
      <c r="B900" s="60" t="str">
        <f>IF(C900&lt;&gt;"",LEFT(C900,9),"")</f>
        <v>80-526-14</v>
      </c>
      <c r="C900" s="73" t="s">
        <v>3559</v>
      </c>
      <c r="D900" s="73" t="s">
        <v>3557</v>
      </c>
      <c r="E900" s="73" t="s">
        <v>920</v>
      </c>
      <c r="F900" s="74">
        <v>58</v>
      </c>
      <c r="G900" s="73" t="s">
        <v>1763</v>
      </c>
      <c r="H900" s="73" t="s">
        <v>86</v>
      </c>
      <c r="I900" s="73" t="s">
        <v>1265</v>
      </c>
      <c r="J900" s="73" t="s">
        <v>320</v>
      </c>
      <c r="K900" s="73" t="s">
        <v>382</v>
      </c>
      <c r="L900" s="73" t="s">
        <v>383</v>
      </c>
      <c r="M900" s="73" t="s">
        <v>388</v>
      </c>
      <c r="N900" s="73" t="s">
        <v>44</v>
      </c>
      <c r="O900" s="73" t="s">
        <v>385</v>
      </c>
      <c r="P900" s="73" t="s">
        <v>907</v>
      </c>
      <c r="Q900" s="73" t="s">
        <v>1033</v>
      </c>
      <c r="R900" s="73" t="s">
        <v>86</v>
      </c>
      <c r="V900" s="60" t="str">
        <f>W900&amp;H900</f>
        <v>DISPATCH 004коричневый</v>
      </c>
      <c r="W900" s="60" t="str">
        <f>_xlfn.LET(_xlpm.TextCell,TEXT(G900,"###"),IF(_xlpm.TextCell&lt;&gt;"",IF(StyleSpaceSplit,IFERROR(IF(FIND(" ",_xlpm.TextCell)&gt;=1,MID(_xlpm.TextCell,1,FIND(" ",_xlpm.TextCell)-1),_xlpm.TextCell),_xlpm.TextCell),_xlpm.TextCell),""))</f>
        <v>DISPATCH 004</v>
      </c>
      <c r="X900" s="60" t="str">
        <f>IF(A900&lt;&gt;"",IFERROR(IF(FIND(" ",G900)&gt;=1,MID(G900,FIND(" ",G900)+1,LEN(G900)),""),""),"")</f>
        <v>004</v>
      </c>
      <c r="AC900" s="51">
        <f>IFERROR(VALUE(MID($C900,1,2)),0)</f>
        <v>80</v>
      </c>
      <c r="AD900" s="44">
        <f>IFERROR(VALUE(MID($C900,4,3)),0)</f>
        <v>526</v>
      </c>
      <c r="AE900" s="51">
        <f>VALUE(RIGHT("00"&amp;AC900,2)&amp;RIGHT("000"&amp;AD900,3))</f>
        <v>80526</v>
      </c>
    </row>
    <row r="901" spans="1:31">
      <c r="A901" s="60" t="str">
        <f>IF(G901&amp;Q901&lt;&gt;"",W901&amp;Q901,"")</f>
        <v>DISPATCH 004brown</v>
      </c>
      <c r="B901" s="60" t="str">
        <f>IF(C901&lt;&gt;"",LEFT(C901,9),"")</f>
        <v>80-526-14</v>
      </c>
      <c r="C901" s="73" t="s">
        <v>3560</v>
      </c>
      <c r="D901" s="73" t="s">
        <v>3557</v>
      </c>
      <c r="E901" s="73" t="s">
        <v>910</v>
      </c>
      <c r="F901" s="74">
        <v>59</v>
      </c>
      <c r="G901" s="73" t="s">
        <v>1763</v>
      </c>
      <c r="H901" s="73" t="s">
        <v>86</v>
      </c>
      <c r="I901" s="73" t="s">
        <v>1265</v>
      </c>
      <c r="J901" s="73" t="s">
        <v>320</v>
      </c>
      <c r="K901" s="73" t="s">
        <v>382</v>
      </c>
      <c r="L901" s="73" t="s">
        <v>383</v>
      </c>
      <c r="M901" s="73" t="s">
        <v>388</v>
      </c>
      <c r="N901" s="73" t="s">
        <v>44</v>
      </c>
      <c r="O901" s="73" t="s">
        <v>385</v>
      </c>
      <c r="P901" s="73" t="s">
        <v>907</v>
      </c>
      <c r="Q901" s="73" t="s">
        <v>1033</v>
      </c>
      <c r="R901" s="73" t="s">
        <v>86</v>
      </c>
      <c r="V901" s="60" t="str">
        <f>W901&amp;H901</f>
        <v>DISPATCH 004коричневый</v>
      </c>
      <c r="W901" s="60" t="str">
        <f>_xlfn.LET(_xlpm.TextCell,TEXT(G901,"###"),IF(_xlpm.TextCell&lt;&gt;"",IF(StyleSpaceSplit,IFERROR(IF(FIND(" ",_xlpm.TextCell)&gt;=1,MID(_xlpm.TextCell,1,FIND(" ",_xlpm.TextCell)-1),_xlpm.TextCell),_xlpm.TextCell),_xlpm.TextCell),""))</f>
        <v>DISPATCH 004</v>
      </c>
      <c r="X901" s="60" t="str">
        <f>IF(A901&lt;&gt;"",IFERROR(IF(FIND(" ",G901)&gt;=1,MID(G901,FIND(" ",G901)+1,LEN(G901)),""),""),"")</f>
        <v>004</v>
      </c>
      <c r="AC901" s="51">
        <f>IFERROR(VALUE(MID($C901,1,2)),0)</f>
        <v>80</v>
      </c>
      <c r="AD901" s="44">
        <f>IFERROR(VALUE(MID($C901,4,3)),0)</f>
        <v>526</v>
      </c>
      <c r="AE901" s="51">
        <f>VALUE(RIGHT("00"&amp;AC901,2)&amp;RIGHT("000"&amp;AD901,3))</f>
        <v>80526</v>
      </c>
    </row>
    <row r="902" spans="1:31">
      <c r="A902" s="60" t="str">
        <f>IF(G902&amp;Q902&lt;&gt;"",W902&amp;Q902,"")</f>
        <v>DISPATCH 004brown</v>
      </c>
      <c r="B902" s="60" t="str">
        <f>IF(C902&lt;&gt;"",LEFT(C902,9),"")</f>
        <v>80-526-14</v>
      </c>
      <c r="C902" s="73" t="s">
        <v>3561</v>
      </c>
      <c r="D902" s="73" t="s">
        <v>3557</v>
      </c>
      <c r="E902" s="73" t="s">
        <v>922</v>
      </c>
      <c r="F902" s="74">
        <v>60</v>
      </c>
      <c r="G902" s="73" t="s">
        <v>1763</v>
      </c>
      <c r="H902" s="73" t="s">
        <v>86</v>
      </c>
      <c r="I902" s="73" t="s">
        <v>1265</v>
      </c>
      <c r="J902" s="73" t="s">
        <v>320</v>
      </c>
      <c r="K902" s="73" t="s">
        <v>382</v>
      </c>
      <c r="L902" s="73" t="s">
        <v>383</v>
      </c>
      <c r="M902" s="73" t="s">
        <v>388</v>
      </c>
      <c r="N902" s="73" t="s">
        <v>44</v>
      </c>
      <c r="O902" s="73" t="s">
        <v>385</v>
      </c>
      <c r="P902" s="73" t="s">
        <v>907</v>
      </c>
      <c r="Q902" s="73" t="s">
        <v>1033</v>
      </c>
      <c r="R902" s="73" t="s">
        <v>86</v>
      </c>
      <c r="V902" s="60" t="str">
        <f>W902&amp;H902</f>
        <v>DISPATCH 004коричневый</v>
      </c>
      <c r="W902" s="60" t="str">
        <f>_xlfn.LET(_xlpm.TextCell,TEXT(G902,"###"),IF(_xlpm.TextCell&lt;&gt;"",IF(StyleSpaceSplit,IFERROR(IF(FIND(" ",_xlpm.TextCell)&gt;=1,MID(_xlpm.TextCell,1,FIND(" ",_xlpm.TextCell)-1),_xlpm.TextCell),_xlpm.TextCell),_xlpm.TextCell),""))</f>
        <v>DISPATCH 004</v>
      </c>
      <c r="X902" s="60" t="str">
        <f>IF(A902&lt;&gt;"",IFERROR(IF(FIND(" ",G902)&gt;=1,MID(G902,FIND(" ",G902)+1,LEN(G902)),""),""),"")</f>
        <v>004</v>
      </c>
      <c r="AC902" s="51">
        <f>IFERROR(VALUE(MID($C902,1,2)),0)</f>
        <v>80</v>
      </c>
      <c r="AD902" s="44">
        <f>IFERROR(VALUE(MID($C902,4,3)),0)</f>
        <v>526</v>
      </c>
      <c r="AE902" s="51">
        <f>VALUE(RIGHT("00"&amp;AC902,2)&amp;RIGHT("000"&amp;AD902,3))</f>
        <v>80526</v>
      </c>
    </row>
    <row r="903" spans="1:31">
      <c r="A903" s="60" t="str">
        <f>IF(G903&amp;Q903&lt;&gt;"",W903&amp;Q903,"")</f>
        <v>DISPATCH 004brown</v>
      </c>
      <c r="B903" s="60" t="str">
        <f>IF(C903&lt;&gt;"",LEFT(C903,9),"")</f>
        <v>80-526-14</v>
      </c>
      <c r="C903" s="73" t="s">
        <v>3562</v>
      </c>
      <c r="D903" s="73" t="s">
        <v>3557</v>
      </c>
      <c r="E903" s="73" t="s">
        <v>912</v>
      </c>
      <c r="F903" s="74">
        <v>61</v>
      </c>
      <c r="G903" s="73" t="s">
        <v>1763</v>
      </c>
      <c r="H903" s="73" t="s">
        <v>86</v>
      </c>
      <c r="I903" s="73" t="s">
        <v>1265</v>
      </c>
      <c r="J903" s="73" t="s">
        <v>320</v>
      </c>
      <c r="K903" s="73" t="s">
        <v>382</v>
      </c>
      <c r="L903" s="73" t="s">
        <v>383</v>
      </c>
      <c r="M903" s="73" t="s">
        <v>388</v>
      </c>
      <c r="N903" s="73" t="s">
        <v>44</v>
      </c>
      <c r="O903" s="73" t="s">
        <v>385</v>
      </c>
      <c r="P903" s="73" t="s">
        <v>907</v>
      </c>
      <c r="Q903" s="73" t="s">
        <v>1033</v>
      </c>
      <c r="R903" s="73" t="s">
        <v>86</v>
      </c>
      <c r="V903" s="60" t="str">
        <f>W903&amp;H903</f>
        <v>DISPATCH 004коричневый</v>
      </c>
      <c r="W903" s="60" t="str">
        <f>_xlfn.LET(_xlpm.TextCell,TEXT(G903,"###"),IF(_xlpm.TextCell&lt;&gt;"",IF(StyleSpaceSplit,IFERROR(IF(FIND(" ",_xlpm.TextCell)&gt;=1,MID(_xlpm.TextCell,1,FIND(" ",_xlpm.TextCell)-1),_xlpm.TextCell),_xlpm.TextCell),_xlpm.TextCell),""))</f>
        <v>DISPATCH 004</v>
      </c>
      <c r="X903" s="60" t="str">
        <f>IF(A903&lt;&gt;"",IFERROR(IF(FIND(" ",G903)&gt;=1,MID(G903,FIND(" ",G903)+1,LEN(G903)),""),""),"")</f>
        <v>004</v>
      </c>
      <c r="AC903" s="51">
        <f>IFERROR(VALUE(MID($C903,1,2)),0)</f>
        <v>80</v>
      </c>
      <c r="AD903" s="44">
        <f>IFERROR(VALUE(MID($C903,4,3)),0)</f>
        <v>526</v>
      </c>
      <c r="AE903" s="51">
        <f>VALUE(RIGHT("00"&amp;AC903,2)&amp;RIGHT("000"&amp;AD903,3))</f>
        <v>80526</v>
      </c>
    </row>
    <row r="904" spans="1:31">
      <c r="A904" s="60" t="str">
        <f>IF(G904&amp;Q904&lt;&gt;"",W904&amp;Q904,"")</f>
        <v>DISPATCH 004blue</v>
      </c>
      <c r="B904" s="60" t="str">
        <f>IF(C904&lt;&gt;"",LEFT(C904,9),"")</f>
        <v>80-526-06</v>
      </c>
      <c r="C904" s="73" t="s">
        <v>1761</v>
      </c>
      <c r="D904" s="73" t="s">
        <v>1762</v>
      </c>
      <c r="E904" s="73" t="s">
        <v>910</v>
      </c>
      <c r="F904" s="74">
        <v>59</v>
      </c>
      <c r="G904" s="73" t="s">
        <v>1763</v>
      </c>
      <c r="H904" s="73" t="s">
        <v>71</v>
      </c>
      <c r="I904" s="73" t="s">
        <v>1265</v>
      </c>
      <c r="J904" s="73" t="s">
        <v>320</v>
      </c>
      <c r="K904" s="73" t="s">
        <v>382</v>
      </c>
      <c r="L904" s="73" t="s">
        <v>383</v>
      </c>
      <c r="M904" s="73" t="s">
        <v>388</v>
      </c>
      <c r="N904" s="73" t="s">
        <v>44</v>
      </c>
      <c r="O904" s="73" t="s">
        <v>385</v>
      </c>
      <c r="P904" s="73" t="s">
        <v>907</v>
      </c>
      <c r="Q904" s="73" t="s">
        <v>932</v>
      </c>
      <c r="R904" s="73" t="s">
        <v>71</v>
      </c>
      <c r="V904" s="60" t="str">
        <f>W904&amp;H904</f>
        <v>DISPATCH 004синий</v>
      </c>
      <c r="W904" s="60" t="str">
        <f>_xlfn.LET(_xlpm.TextCell,TEXT(G904,"###"),IF(_xlpm.TextCell&lt;&gt;"",IF(StyleSpaceSplit,IFERROR(IF(FIND(" ",_xlpm.TextCell)&gt;=1,MID(_xlpm.TextCell,1,FIND(" ",_xlpm.TextCell)-1),_xlpm.TextCell),_xlpm.TextCell),_xlpm.TextCell),""))</f>
        <v>DISPATCH 004</v>
      </c>
      <c r="X904" s="60" t="str">
        <f>IF(A904&lt;&gt;"",IFERROR(IF(FIND(" ",G904)&gt;=1,MID(G904,FIND(" ",G904)+1,LEN(G904)),""),""),"")</f>
        <v>004</v>
      </c>
      <c r="AC904" s="51">
        <f>IFERROR(VALUE(MID($C904,1,2)),0)</f>
        <v>80</v>
      </c>
      <c r="AD904" s="44">
        <f>IFERROR(VALUE(MID($C904,4,3)),0)</f>
        <v>526</v>
      </c>
      <c r="AE904" s="51">
        <f>VALUE(RIGHT("00"&amp;AC904,2)&amp;RIGHT("000"&amp;AD904,3))</f>
        <v>80526</v>
      </c>
    </row>
    <row r="905" spans="1:31">
      <c r="A905" s="60" t="str">
        <f>IF(G905&amp;Q905&lt;&gt;"",W905&amp;Q905,"")</f>
        <v>DISPATCH 005beige</v>
      </c>
      <c r="B905" s="60" t="str">
        <f>IF(C905&lt;&gt;"",LEFT(C905,9),"")</f>
        <v>80-686-02</v>
      </c>
      <c r="C905" s="73" t="s">
        <v>3988</v>
      </c>
      <c r="D905" s="73" t="s">
        <v>3989</v>
      </c>
      <c r="E905" s="73" t="s">
        <v>920</v>
      </c>
      <c r="F905" s="74">
        <v>58</v>
      </c>
      <c r="G905" s="73" t="s">
        <v>3990</v>
      </c>
      <c r="H905" s="73" t="s">
        <v>63</v>
      </c>
      <c r="I905" s="73" t="s">
        <v>3991</v>
      </c>
      <c r="J905" s="73" t="s">
        <v>324</v>
      </c>
      <c r="K905" s="73" t="s">
        <v>382</v>
      </c>
      <c r="L905" s="73" t="s">
        <v>383</v>
      </c>
      <c r="M905" s="73" t="s">
        <v>384</v>
      </c>
      <c r="N905" s="73" t="s">
        <v>39</v>
      </c>
      <c r="O905" s="73" t="s">
        <v>385</v>
      </c>
      <c r="P905" s="73" t="s">
        <v>907</v>
      </c>
      <c r="Q905" s="73" t="s">
        <v>937</v>
      </c>
      <c r="R905" s="73" t="s">
        <v>63</v>
      </c>
      <c r="V905" s="60" t="str">
        <f>W905&amp;H905</f>
        <v>DISPATCH 005бежевый</v>
      </c>
      <c r="W905" s="60" t="str">
        <f>_xlfn.LET(_xlpm.TextCell,TEXT(G905,"###"),IF(_xlpm.TextCell&lt;&gt;"",IF(StyleSpaceSplit,IFERROR(IF(FIND(" ",_xlpm.TextCell)&gt;=1,MID(_xlpm.TextCell,1,FIND(" ",_xlpm.TextCell)-1),_xlpm.TextCell),_xlpm.TextCell),_xlpm.TextCell),""))</f>
        <v>DISPATCH 005</v>
      </c>
      <c r="X905" s="60" t="str">
        <f>IF(A905&lt;&gt;"",IFERROR(IF(FIND(" ",G905)&gt;=1,MID(G905,FIND(" ",G905)+1,LEN(G905)),""),""),"")</f>
        <v>005</v>
      </c>
      <c r="AC905" s="51">
        <f>IFERROR(VALUE(MID($C905,1,2)),0)</f>
        <v>80</v>
      </c>
      <c r="AD905" s="44">
        <f>IFERROR(VALUE(MID($C905,4,3)),0)</f>
        <v>686</v>
      </c>
      <c r="AE905" s="51">
        <f>VALUE(RIGHT("00"&amp;AC905,2)&amp;RIGHT("000"&amp;AD905,3))</f>
        <v>80686</v>
      </c>
    </row>
    <row r="906" spans="1:31">
      <c r="A906" s="60" t="str">
        <f>IF(G906&amp;Q906&lt;&gt;"",W906&amp;Q906,"")</f>
        <v>DISPATCH 005red</v>
      </c>
      <c r="B906" s="60" t="str">
        <f>IF(C906&lt;&gt;"",LEFT(C906,9),"")</f>
        <v>80-686-18</v>
      </c>
      <c r="C906" s="73" t="s">
        <v>4469</v>
      </c>
      <c r="D906" s="73" t="s">
        <v>4470</v>
      </c>
      <c r="E906" s="73" t="s">
        <v>904</v>
      </c>
      <c r="F906" s="74">
        <v>57</v>
      </c>
      <c r="G906" s="73" t="s">
        <v>3990</v>
      </c>
      <c r="H906" s="73" t="s">
        <v>78</v>
      </c>
      <c r="I906" s="73" t="s">
        <v>3991</v>
      </c>
      <c r="J906" s="73" t="s">
        <v>324</v>
      </c>
      <c r="K906" s="73" t="s">
        <v>382</v>
      </c>
      <c r="L906" s="73" t="s">
        <v>383</v>
      </c>
      <c r="M906" s="73" t="s">
        <v>384</v>
      </c>
      <c r="N906" s="73" t="s">
        <v>39</v>
      </c>
      <c r="O906" s="73" t="s">
        <v>385</v>
      </c>
      <c r="P906" s="73" t="s">
        <v>907</v>
      </c>
      <c r="Q906" s="73" t="s">
        <v>969</v>
      </c>
      <c r="R906" s="73" t="s">
        <v>78</v>
      </c>
      <c r="V906" s="60" t="str">
        <f>W906&amp;H906</f>
        <v>DISPATCH 005красный</v>
      </c>
      <c r="W906" s="60" t="str">
        <f>_xlfn.LET(_xlpm.TextCell,TEXT(G906,"###"),IF(_xlpm.TextCell&lt;&gt;"",IF(StyleSpaceSplit,IFERROR(IF(FIND(" ",_xlpm.TextCell)&gt;=1,MID(_xlpm.TextCell,1,FIND(" ",_xlpm.TextCell)-1),_xlpm.TextCell),_xlpm.TextCell),_xlpm.TextCell),""))</f>
        <v>DISPATCH 005</v>
      </c>
      <c r="X906" s="60" t="str">
        <f>IF(A906&lt;&gt;"",IFERROR(IF(FIND(" ",G906)&gt;=1,MID(G906,FIND(" ",G906)+1,LEN(G906)),""),""),"")</f>
        <v>005</v>
      </c>
      <c r="AC906" s="51">
        <f>IFERROR(VALUE(MID($C906,1,2)),0)</f>
        <v>80</v>
      </c>
      <c r="AD906" s="44">
        <f>IFERROR(VALUE(MID($C906,4,3)),0)</f>
        <v>686</v>
      </c>
      <c r="AE906" s="51">
        <f>VALUE(RIGHT("00"&amp;AC906,2)&amp;RIGHT("000"&amp;AD906,3))</f>
        <v>80686</v>
      </c>
    </row>
    <row r="907" spans="1:31">
      <c r="A907" s="60" t="str">
        <f>IF(G907&amp;Q907&lt;&gt;"",W907&amp;Q907,"")</f>
        <v>DISPATCH 005red</v>
      </c>
      <c r="B907" s="60" t="str">
        <f>IF(C907&lt;&gt;"",LEFT(C907,9),"")</f>
        <v>80-686-18</v>
      </c>
      <c r="C907" s="73" t="s">
        <v>4471</v>
      </c>
      <c r="D907" s="73" t="s">
        <v>4470</v>
      </c>
      <c r="E907" s="73" t="s">
        <v>910</v>
      </c>
      <c r="F907" s="74">
        <v>59</v>
      </c>
      <c r="G907" s="73" t="s">
        <v>3990</v>
      </c>
      <c r="H907" s="73" t="s">
        <v>78</v>
      </c>
      <c r="I907" s="73" t="s">
        <v>3991</v>
      </c>
      <c r="J907" s="73" t="s">
        <v>324</v>
      </c>
      <c r="K907" s="73" t="s">
        <v>382</v>
      </c>
      <c r="L907" s="73" t="s">
        <v>383</v>
      </c>
      <c r="M907" s="73" t="s">
        <v>384</v>
      </c>
      <c r="N907" s="73" t="s">
        <v>39</v>
      </c>
      <c r="O907" s="73" t="s">
        <v>385</v>
      </c>
      <c r="P907" s="73" t="s">
        <v>907</v>
      </c>
      <c r="Q907" s="73" t="s">
        <v>969</v>
      </c>
      <c r="R907" s="73" t="s">
        <v>78</v>
      </c>
      <c r="V907" s="60" t="str">
        <f>W907&amp;H907</f>
        <v>DISPATCH 005красный</v>
      </c>
      <c r="W907" s="60" t="str">
        <f>_xlfn.LET(_xlpm.TextCell,TEXT(G907,"###"),IF(_xlpm.TextCell&lt;&gt;"",IF(StyleSpaceSplit,IFERROR(IF(FIND(" ",_xlpm.TextCell)&gt;=1,MID(_xlpm.TextCell,1,FIND(" ",_xlpm.TextCell)-1),_xlpm.TextCell),_xlpm.TextCell),_xlpm.TextCell),""))</f>
        <v>DISPATCH 005</v>
      </c>
      <c r="X907" s="60" t="str">
        <f>IF(A907&lt;&gt;"",IFERROR(IF(FIND(" ",G907)&gt;=1,MID(G907,FIND(" ",G907)+1,LEN(G907)),""),""),"")</f>
        <v>005</v>
      </c>
      <c r="AC907" s="51">
        <f>IFERROR(VALUE(MID($C907,1,2)),0)</f>
        <v>80</v>
      </c>
      <c r="AD907" s="44">
        <f>IFERROR(VALUE(MID($C907,4,3)),0)</f>
        <v>686</v>
      </c>
      <c r="AE907" s="51">
        <f>VALUE(RIGHT("00"&amp;AC907,2)&amp;RIGHT("000"&amp;AD907,3))</f>
        <v>80686</v>
      </c>
    </row>
    <row r="908" spans="1:31">
      <c r="A908" s="60" t="str">
        <f>IF(G908&amp;Q908&lt;&gt;"",W908&amp;Q908,"")</f>
        <v>DISPATCH 005red</v>
      </c>
      <c r="B908" s="60" t="str">
        <f>IF(C908&lt;&gt;"",LEFT(C908,9),"")</f>
        <v>80-686-18</v>
      </c>
      <c r="C908" s="73" t="s">
        <v>4472</v>
      </c>
      <c r="D908" s="73" t="s">
        <v>4470</v>
      </c>
      <c r="E908" s="73" t="s">
        <v>912</v>
      </c>
      <c r="F908" s="74">
        <v>61</v>
      </c>
      <c r="G908" s="73" t="s">
        <v>3990</v>
      </c>
      <c r="H908" s="73" t="s">
        <v>78</v>
      </c>
      <c r="I908" s="73" t="s">
        <v>3991</v>
      </c>
      <c r="J908" s="73" t="s">
        <v>324</v>
      </c>
      <c r="K908" s="73" t="s">
        <v>382</v>
      </c>
      <c r="L908" s="73" t="s">
        <v>383</v>
      </c>
      <c r="M908" s="73" t="s">
        <v>384</v>
      </c>
      <c r="N908" s="73" t="s">
        <v>39</v>
      </c>
      <c r="O908" s="73" t="s">
        <v>385</v>
      </c>
      <c r="P908" s="73" t="s">
        <v>907</v>
      </c>
      <c r="Q908" s="73" t="s">
        <v>969</v>
      </c>
      <c r="R908" s="73" t="s">
        <v>78</v>
      </c>
      <c r="V908" s="60" t="str">
        <f>W908&amp;H908</f>
        <v>DISPATCH 005красный</v>
      </c>
      <c r="W908" s="60" t="str">
        <f>_xlfn.LET(_xlpm.TextCell,TEXT(G908,"###"),IF(_xlpm.TextCell&lt;&gt;"",IF(StyleSpaceSplit,IFERROR(IF(FIND(" ",_xlpm.TextCell)&gt;=1,MID(_xlpm.TextCell,1,FIND(" ",_xlpm.TextCell)-1),_xlpm.TextCell),_xlpm.TextCell),_xlpm.TextCell),""))</f>
        <v>DISPATCH 005</v>
      </c>
      <c r="X908" s="60" t="str">
        <f>IF(A908&lt;&gt;"",IFERROR(IF(FIND(" ",G908)&gt;=1,MID(G908,FIND(" ",G908)+1,LEN(G908)),""),""),"")</f>
        <v>005</v>
      </c>
      <c r="AC908" s="51">
        <f>IFERROR(VALUE(MID($C908,1,2)),0)</f>
        <v>80</v>
      </c>
      <c r="AD908" s="44">
        <f>IFERROR(VALUE(MID($C908,4,3)),0)</f>
        <v>686</v>
      </c>
      <c r="AE908" s="51">
        <f>VALUE(RIGHT("00"&amp;AC908,2)&amp;RIGHT("000"&amp;AD908,3))</f>
        <v>80686</v>
      </c>
    </row>
    <row r="909" spans="1:31">
      <c r="A909" s="60" t="str">
        <f>IF(G909&amp;Q909&lt;&gt;"",W909&amp;Q909,"")</f>
        <v>DISPATCH 005blue</v>
      </c>
      <c r="B909" s="60" t="str">
        <f>IF(C909&lt;&gt;"",LEFT(C909,9),"")</f>
        <v>80-686-06</v>
      </c>
      <c r="C909" s="73" t="s">
        <v>4464</v>
      </c>
      <c r="D909" s="73" t="s">
        <v>4465</v>
      </c>
      <c r="E909" s="73" t="s">
        <v>956</v>
      </c>
      <c r="F909" s="74">
        <v>55</v>
      </c>
      <c r="G909" s="73" t="s">
        <v>3990</v>
      </c>
      <c r="H909" s="73" t="s">
        <v>71</v>
      </c>
      <c r="I909" s="73" t="s">
        <v>3991</v>
      </c>
      <c r="J909" s="73" t="s">
        <v>324</v>
      </c>
      <c r="K909" s="73" t="s">
        <v>382</v>
      </c>
      <c r="L909" s="73" t="s">
        <v>383</v>
      </c>
      <c r="M909" s="73" t="s">
        <v>384</v>
      </c>
      <c r="N909" s="73" t="s">
        <v>39</v>
      </c>
      <c r="O909" s="73" t="s">
        <v>385</v>
      </c>
      <c r="P909" s="73" t="s">
        <v>907</v>
      </c>
      <c r="Q909" s="73" t="s">
        <v>932</v>
      </c>
      <c r="R909" s="73" t="s">
        <v>71</v>
      </c>
      <c r="V909" s="60" t="str">
        <f>W909&amp;H909</f>
        <v>DISPATCH 005синий</v>
      </c>
      <c r="W909" s="60" t="str">
        <f>_xlfn.LET(_xlpm.TextCell,TEXT(G909,"###"),IF(_xlpm.TextCell&lt;&gt;"",IF(StyleSpaceSplit,IFERROR(IF(FIND(" ",_xlpm.TextCell)&gt;=1,MID(_xlpm.TextCell,1,FIND(" ",_xlpm.TextCell)-1),_xlpm.TextCell),_xlpm.TextCell),_xlpm.TextCell),""))</f>
        <v>DISPATCH 005</v>
      </c>
      <c r="X909" s="60" t="str">
        <f>IF(A909&lt;&gt;"",IFERROR(IF(FIND(" ",G909)&gt;=1,MID(G909,FIND(" ",G909)+1,LEN(G909)),""),""),"")</f>
        <v>005</v>
      </c>
      <c r="AC909" s="51">
        <f>IFERROR(VALUE(MID($C909,1,2)),0)</f>
        <v>80</v>
      </c>
      <c r="AD909" s="44">
        <f>IFERROR(VALUE(MID($C909,4,3)),0)</f>
        <v>686</v>
      </c>
      <c r="AE909" s="51">
        <f>VALUE(RIGHT("00"&amp;AC909,2)&amp;RIGHT("000"&amp;AD909,3))</f>
        <v>80686</v>
      </c>
    </row>
    <row r="910" spans="1:31">
      <c r="A910" s="60" t="str">
        <f>IF(G910&amp;Q910&lt;&gt;"",W910&amp;Q910,"")</f>
        <v>DISPATCH 005blue</v>
      </c>
      <c r="B910" s="60" t="str">
        <f>IF(C910&lt;&gt;"",LEFT(C910,9),"")</f>
        <v>80-686-06</v>
      </c>
      <c r="C910" s="73" t="s">
        <v>4466</v>
      </c>
      <c r="D910" s="73" t="s">
        <v>4465</v>
      </c>
      <c r="E910" s="73" t="s">
        <v>904</v>
      </c>
      <c r="F910" s="74">
        <v>57</v>
      </c>
      <c r="G910" s="73" t="s">
        <v>3990</v>
      </c>
      <c r="H910" s="73" t="s">
        <v>71</v>
      </c>
      <c r="I910" s="73" t="s">
        <v>3991</v>
      </c>
      <c r="J910" s="73" t="s">
        <v>324</v>
      </c>
      <c r="K910" s="73" t="s">
        <v>382</v>
      </c>
      <c r="L910" s="73" t="s">
        <v>383</v>
      </c>
      <c r="M910" s="73" t="s">
        <v>384</v>
      </c>
      <c r="N910" s="73" t="s">
        <v>39</v>
      </c>
      <c r="O910" s="73" t="s">
        <v>385</v>
      </c>
      <c r="P910" s="73" t="s">
        <v>907</v>
      </c>
      <c r="Q910" s="73" t="s">
        <v>932</v>
      </c>
      <c r="R910" s="73" t="s">
        <v>71</v>
      </c>
      <c r="V910" s="60" t="str">
        <f>W910&amp;H910</f>
        <v>DISPATCH 005синий</v>
      </c>
      <c r="W910" s="60" t="str">
        <f>_xlfn.LET(_xlpm.TextCell,TEXT(G910,"###"),IF(_xlpm.TextCell&lt;&gt;"",IF(StyleSpaceSplit,IFERROR(IF(FIND(" ",_xlpm.TextCell)&gt;=1,MID(_xlpm.TextCell,1,FIND(" ",_xlpm.TextCell)-1),_xlpm.TextCell),_xlpm.TextCell),_xlpm.TextCell),""))</f>
        <v>DISPATCH 005</v>
      </c>
      <c r="X910" s="60" t="str">
        <f>IF(A910&lt;&gt;"",IFERROR(IF(FIND(" ",G910)&gt;=1,MID(G910,FIND(" ",G910)+1,LEN(G910)),""),""),"")</f>
        <v>005</v>
      </c>
      <c r="AC910" s="51">
        <f>IFERROR(VALUE(MID($C910,1,2)),0)</f>
        <v>80</v>
      </c>
      <c r="AD910" s="44">
        <f>IFERROR(VALUE(MID($C910,4,3)),0)</f>
        <v>686</v>
      </c>
      <c r="AE910" s="51">
        <f>VALUE(RIGHT("00"&amp;AC910,2)&amp;RIGHT("000"&amp;AD910,3))</f>
        <v>80686</v>
      </c>
    </row>
    <row r="911" spans="1:31">
      <c r="A911" s="60" t="str">
        <f>IF(G911&amp;Q911&lt;&gt;"",W911&amp;Q911,"")</f>
        <v>DISPATCH 005blue</v>
      </c>
      <c r="B911" s="60" t="str">
        <f>IF(C911&lt;&gt;"",LEFT(C911,9),"")</f>
        <v>80-686-06</v>
      </c>
      <c r="C911" s="73" t="s">
        <v>4467</v>
      </c>
      <c r="D911" s="73" t="s">
        <v>4465</v>
      </c>
      <c r="E911" s="73" t="s">
        <v>910</v>
      </c>
      <c r="F911" s="74">
        <v>59</v>
      </c>
      <c r="G911" s="73" t="s">
        <v>3990</v>
      </c>
      <c r="H911" s="73" t="s">
        <v>71</v>
      </c>
      <c r="I911" s="73" t="s">
        <v>3991</v>
      </c>
      <c r="J911" s="73" t="s">
        <v>324</v>
      </c>
      <c r="K911" s="73" t="s">
        <v>382</v>
      </c>
      <c r="L911" s="73" t="s">
        <v>383</v>
      </c>
      <c r="M911" s="73" t="s">
        <v>384</v>
      </c>
      <c r="N911" s="73" t="s">
        <v>39</v>
      </c>
      <c r="O911" s="73" t="s">
        <v>385</v>
      </c>
      <c r="P911" s="73" t="s">
        <v>907</v>
      </c>
      <c r="Q911" s="73" t="s">
        <v>932</v>
      </c>
      <c r="R911" s="73" t="s">
        <v>71</v>
      </c>
      <c r="V911" s="60" t="str">
        <f>W911&amp;H911</f>
        <v>DISPATCH 005синий</v>
      </c>
      <c r="W911" s="60" t="str">
        <f>_xlfn.LET(_xlpm.TextCell,TEXT(G911,"###"),IF(_xlpm.TextCell&lt;&gt;"",IF(StyleSpaceSplit,IFERROR(IF(FIND(" ",_xlpm.TextCell)&gt;=1,MID(_xlpm.TextCell,1,FIND(" ",_xlpm.TextCell)-1),_xlpm.TextCell),_xlpm.TextCell),_xlpm.TextCell),""))</f>
        <v>DISPATCH 005</v>
      </c>
      <c r="X911" s="60" t="str">
        <f>IF(A911&lt;&gt;"",IFERROR(IF(FIND(" ",G911)&gt;=1,MID(G911,FIND(" ",G911)+1,LEN(G911)),""),""),"")</f>
        <v>005</v>
      </c>
      <c r="AC911" s="51">
        <f>IFERROR(VALUE(MID($C911,1,2)),0)</f>
        <v>80</v>
      </c>
      <c r="AD911" s="44">
        <f>IFERROR(VALUE(MID($C911,4,3)),0)</f>
        <v>686</v>
      </c>
      <c r="AE911" s="51">
        <f>VALUE(RIGHT("00"&amp;AC911,2)&amp;RIGHT("000"&amp;AD911,3))</f>
        <v>80686</v>
      </c>
    </row>
    <row r="912" spans="1:31">
      <c r="A912" s="60" t="str">
        <f>IF(G912&amp;Q912&lt;&gt;"",W912&amp;Q912,"")</f>
        <v>DISPATCH 005blue</v>
      </c>
      <c r="B912" s="60" t="str">
        <f>IF(C912&lt;&gt;"",LEFT(C912,9),"")</f>
        <v>80-686-06</v>
      </c>
      <c r="C912" s="73" t="s">
        <v>4468</v>
      </c>
      <c r="D912" s="73" t="s">
        <v>4465</v>
      </c>
      <c r="E912" s="73" t="s">
        <v>912</v>
      </c>
      <c r="F912" s="74">
        <v>61</v>
      </c>
      <c r="G912" s="73" t="s">
        <v>3990</v>
      </c>
      <c r="H912" s="73" t="s">
        <v>71</v>
      </c>
      <c r="I912" s="73" t="s">
        <v>3991</v>
      </c>
      <c r="J912" s="73" t="s">
        <v>324</v>
      </c>
      <c r="K912" s="73" t="s">
        <v>382</v>
      </c>
      <c r="L912" s="73" t="s">
        <v>383</v>
      </c>
      <c r="M912" s="73" t="s">
        <v>384</v>
      </c>
      <c r="N912" s="73" t="s">
        <v>39</v>
      </c>
      <c r="O912" s="73" t="s">
        <v>385</v>
      </c>
      <c r="P912" s="73" t="s">
        <v>907</v>
      </c>
      <c r="Q912" s="73" t="s">
        <v>932</v>
      </c>
      <c r="R912" s="73" t="s">
        <v>71</v>
      </c>
      <c r="V912" s="60" t="str">
        <f>W912&amp;H912</f>
        <v>DISPATCH 005синий</v>
      </c>
      <c r="W912" s="60" t="str">
        <f>_xlfn.LET(_xlpm.TextCell,TEXT(G912,"###"),IF(_xlpm.TextCell&lt;&gt;"",IF(StyleSpaceSplit,IFERROR(IF(FIND(" ",_xlpm.TextCell)&gt;=1,MID(_xlpm.TextCell,1,FIND(" ",_xlpm.TextCell)-1),_xlpm.TextCell),_xlpm.TextCell),_xlpm.TextCell),""))</f>
        <v>DISPATCH 005</v>
      </c>
      <c r="X912" s="60" t="str">
        <f>IF(A912&lt;&gt;"",IFERROR(IF(FIND(" ",G912)&gt;=1,MID(G912,FIND(" ",G912)+1,LEN(G912)),""),""),"")</f>
        <v>005</v>
      </c>
      <c r="AC912" s="51">
        <f>IFERROR(VALUE(MID($C912,1,2)),0)</f>
        <v>80</v>
      </c>
      <c r="AD912" s="44">
        <f>IFERROR(VALUE(MID($C912,4,3)),0)</f>
        <v>686</v>
      </c>
      <c r="AE912" s="51">
        <f>VALUE(RIGHT("00"&amp;AC912,2)&amp;RIGHT("000"&amp;AD912,3))</f>
        <v>80686</v>
      </c>
    </row>
    <row r="913" spans="1:31">
      <c r="A913" s="60" t="str">
        <f>IF(G913&amp;Q913&lt;&gt;"",W913&amp;Q913,"")</f>
        <v>DISPATCH S1601navy</v>
      </c>
      <c r="B913" s="60" t="str">
        <f>IF(C913&lt;&gt;"",LEFT(C913,9),"")</f>
        <v>80-043-16</v>
      </c>
      <c r="C913" s="73" t="s">
        <v>7506</v>
      </c>
      <c r="D913" s="73" t="s">
        <v>7507</v>
      </c>
      <c r="E913" s="73" t="s">
        <v>920</v>
      </c>
      <c r="F913" s="74">
        <v>58</v>
      </c>
      <c r="G913" s="73" t="s">
        <v>7508</v>
      </c>
      <c r="H913" s="73" t="s">
        <v>55</v>
      </c>
      <c r="I913" s="73" t="s">
        <v>1021</v>
      </c>
      <c r="J913" s="73" t="s">
        <v>320</v>
      </c>
      <c r="K913" s="73" t="s">
        <v>382</v>
      </c>
      <c r="L913" s="73" t="s">
        <v>383</v>
      </c>
      <c r="M913" s="73" t="s">
        <v>384</v>
      </c>
      <c r="N913" s="73" t="s">
        <v>37</v>
      </c>
      <c r="O913" s="73" t="s">
        <v>385</v>
      </c>
      <c r="P913" s="73" t="s">
        <v>907</v>
      </c>
      <c r="Q913" s="73" t="s">
        <v>1003</v>
      </c>
      <c r="R913" s="73" t="s">
        <v>71</v>
      </c>
      <c r="V913" s="60" t="str">
        <f>W913&amp;H913</f>
        <v>DISPATCH S1601темно-синий</v>
      </c>
      <c r="W913" s="60" t="str">
        <f>_xlfn.LET(_xlpm.TextCell,TEXT(G913,"###"),IF(_xlpm.TextCell&lt;&gt;"",IF(StyleSpaceSplit,IFERROR(IF(FIND(" ",_xlpm.TextCell)&gt;=1,MID(_xlpm.TextCell,1,FIND(" ",_xlpm.TextCell)-1),_xlpm.TextCell),_xlpm.TextCell),_xlpm.TextCell),""))</f>
        <v>DISPATCH S1601</v>
      </c>
      <c r="X913" s="60" t="str">
        <f>IF(A913&lt;&gt;"",IFERROR(IF(FIND(" ",G913)&gt;=1,MID(G913,FIND(" ",G913)+1,LEN(G913)),""),""),"")</f>
        <v>S1601</v>
      </c>
      <c r="AC913" s="51">
        <f>IFERROR(VALUE(MID($C913,1,2)),0)</f>
        <v>80</v>
      </c>
      <c r="AD913" s="44">
        <f>IFERROR(VALUE(MID($C913,4,3)),0)</f>
        <v>43</v>
      </c>
      <c r="AE913" s="51">
        <f>VALUE(RIGHT("00"&amp;AC913,2)&amp;RIGHT("000"&amp;AD913,3))</f>
        <v>80043</v>
      </c>
    </row>
    <row r="914" spans="1:31">
      <c r="A914" s="60" t="str">
        <f>IF(G914&amp;Q914&lt;&gt;"",W914&amp;Q914,"")</f>
        <v>DISPATCH S1602blue</v>
      </c>
      <c r="B914" s="60" t="str">
        <f>IF(C914&lt;&gt;"",LEFT(C914,9),"")</f>
        <v>80-276-19</v>
      </c>
      <c r="C914" s="73" t="s">
        <v>1047</v>
      </c>
      <c r="D914" s="73" t="s">
        <v>1048</v>
      </c>
      <c r="E914" s="73" t="s">
        <v>904</v>
      </c>
      <c r="F914" s="74">
        <v>57</v>
      </c>
      <c r="G914" s="73" t="s">
        <v>1049</v>
      </c>
      <c r="H914" s="73" t="s">
        <v>91</v>
      </c>
      <c r="I914" s="73" t="s">
        <v>906</v>
      </c>
      <c r="J914" s="73" t="s">
        <v>320</v>
      </c>
      <c r="K914" s="73" t="s">
        <v>382</v>
      </c>
      <c r="L914" s="73" t="s">
        <v>383</v>
      </c>
      <c r="M914" s="73" t="s">
        <v>384</v>
      </c>
      <c r="N914" s="73" t="s">
        <v>43</v>
      </c>
      <c r="O914" s="73" t="s">
        <v>385</v>
      </c>
      <c r="P914" s="73" t="s">
        <v>907</v>
      </c>
      <c r="Q914" s="73" t="s">
        <v>932</v>
      </c>
      <c r="R914" s="73" t="s">
        <v>91</v>
      </c>
      <c r="V914" s="60" t="str">
        <f>W914&amp;H914</f>
        <v>DISPATCH S1602голубой</v>
      </c>
      <c r="W914" s="60" t="str">
        <f>_xlfn.LET(_xlpm.TextCell,TEXT(G914,"###"),IF(_xlpm.TextCell&lt;&gt;"",IF(StyleSpaceSplit,IFERROR(IF(FIND(" ",_xlpm.TextCell)&gt;=1,MID(_xlpm.TextCell,1,FIND(" ",_xlpm.TextCell)-1),_xlpm.TextCell),_xlpm.TextCell),_xlpm.TextCell),""))</f>
        <v>DISPATCH S1602</v>
      </c>
      <c r="X914" s="60" t="str">
        <f>IF(A914&lt;&gt;"",IFERROR(IF(FIND(" ",G914)&gt;=1,MID(G914,FIND(" ",G914)+1,LEN(G914)),""),""),"")</f>
        <v>S1602</v>
      </c>
      <c r="AC914" s="51">
        <f>IFERROR(VALUE(MID($C914,1,2)),0)</f>
        <v>80</v>
      </c>
      <c r="AD914" s="44">
        <f>IFERROR(VALUE(MID($C914,4,3)),0)</f>
        <v>276</v>
      </c>
      <c r="AE914" s="51">
        <f>VALUE(RIGHT("00"&amp;AC914,2)&amp;RIGHT("000"&amp;AD914,3))</f>
        <v>80276</v>
      </c>
    </row>
    <row r="915" spans="1:31">
      <c r="A915" s="60" t="str">
        <f>IF(G915&amp;Q915&lt;&gt;"",W915&amp;Q915,"")</f>
        <v>DISPATCH S1602blue</v>
      </c>
      <c r="B915" s="60" t="str">
        <f>IF(C915&lt;&gt;"",LEFT(C915,9),"")</f>
        <v>80-276-19</v>
      </c>
      <c r="C915" s="73" t="s">
        <v>1050</v>
      </c>
      <c r="D915" s="73" t="s">
        <v>1048</v>
      </c>
      <c r="E915" s="73" t="s">
        <v>920</v>
      </c>
      <c r="F915" s="74">
        <v>58</v>
      </c>
      <c r="G915" s="73" t="s">
        <v>1049</v>
      </c>
      <c r="H915" s="73" t="s">
        <v>91</v>
      </c>
      <c r="I915" s="73" t="s">
        <v>906</v>
      </c>
      <c r="J915" s="73" t="s">
        <v>320</v>
      </c>
      <c r="K915" s="73" t="s">
        <v>382</v>
      </c>
      <c r="L915" s="73" t="s">
        <v>383</v>
      </c>
      <c r="M915" s="73" t="s">
        <v>384</v>
      </c>
      <c r="N915" s="73" t="s">
        <v>43</v>
      </c>
      <c r="O915" s="73" t="s">
        <v>385</v>
      </c>
      <c r="P915" s="73" t="s">
        <v>907</v>
      </c>
      <c r="Q915" s="73" t="s">
        <v>932</v>
      </c>
      <c r="R915" s="73" t="s">
        <v>91</v>
      </c>
      <c r="V915" s="60" t="str">
        <f>W915&amp;H915</f>
        <v>DISPATCH S1602голубой</v>
      </c>
      <c r="W915" s="60" t="str">
        <f>_xlfn.LET(_xlpm.TextCell,TEXT(G915,"###"),IF(_xlpm.TextCell&lt;&gt;"",IF(StyleSpaceSplit,IFERROR(IF(FIND(" ",_xlpm.TextCell)&gt;=1,MID(_xlpm.TextCell,1,FIND(" ",_xlpm.TextCell)-1),_xlpm.TextCell),_xlpm.TextCell),_xlpm.TextCell),""))</f>
        <v>DISPATCH S1602</v>
      </c>
      <c r="X915" s="60" t="str">
        <f>IF(A915&lt;&gt;"",IFERROR(IF(FIND(" ",G915)&gt;=1,MID(G915,FIND(" ",G915)+1,LEN(G915)),""),""),"")</f>
        <v>S1602</v>
      </c>
      <c r="AC915" s="51">
        <f>IFERROR(VALUE(MID($C915,1,2)),0)</f>
        <v>80</v>
      </c>
      <c r="AD915" s="44">
        <f>IFERROR(VALUE(MID($C915,4,3)),0)</f>
        <v>276</v>
      </c>
      <c r="AE915" s="51">
        <f>VALUE(RIGHT("00"&amp;AC915,2)&amp;RIGHT("000"&amp;AD915,3))</f>
        <v>80276</v>
      </c>
    </row>
    <row r="916" spans="1:31">
      <c r="A916" s="60" t="str">
        <f>IF(G916&amp;Q916&lt;&gt;"",W916&amp;Q916,"")</f>
        <v>DISPATCH S1602blue</v>
      </c>
      <c r="B916" s="60" t="str">
        <f>IF(C916&lt;&gt;"",LEFT(C916,9),"")</f>
        <v>80-276-19</v>
      </c>
      <c r="C916" s="73" t="s">
        <v>1051</v>
      </c>
      <c r="D916" s="73" t="s">
        <v>1048</v>
      </c>
      <c r="E916" s="73" t="s">
        <v>910</v>
      </c>
      <c r="F916" s="74">
        <v>59</v>
      </c>
      <c r="G916" s="73" t="s">
        <v>1049</v>
      </c>
      <c r="H916" s="73" t="s">
        <v>91</v>
      </c>
      <c r="I916" s="73" t="s">
        <v>906</v>
      </c>
      <c r="J916" s="73" t="s">
        <v>320</v>
      </c>
      <c r="K916" s="73" t="s">
        <v>382</v>
      </c>
      <c r="L916" s="73" t="s">
        <v>383</v>
      </c>
      <c r="M916" s="73" t="s">
        <v>384</v>
      </c>
      <c r="N916" s="73" t="s">
        <v>43</v>
      </c>
      <c r="O916" s="73" t="s">
        <v>385</v>
      </c>
      <c r="P916" s="73" t="s">
        <v>907</v>
      </c>
      <c r="Q916" s="73" t="s">
        <v>932</v>
      </c>
      <c r="R916" s="73" t="s">
        <v>91</v>
      </c>
      <c r="V916" s="60" t="str">
        <f>W916&amp;H916</f>
        <v>DISPATCH S1602голубой</v>
      </c>
      <c r="W916" s="60" t="str">
        <f>_xlfn.LET(_xlpm.TextCell,TEXT(G916,"###"),IF(_xlpm.TextCell&lt;&gt;"",IF(StyleSpaceSplit,IFERROR(IF(FIND(" ",_xlpm.TextCell)&gt;=1,MID(_xlpm.TextCell,1,FIND(" ",_xlpm.TextCell)-1),_xlpm.TextCell),_xlpm.TextCell),_xlpm.TextCell),""))</f>
        <v>DISPATCH S1602</v>
      </c>
      <c r="X916" s="60" t="str">
        <f>IF(A916&lt;&gt;"",IFERROR(IF(FIND(" ",G916)&gt;=1,MID(G916,FIND(" ",G916)+1,LEN(G916)),""),""),"")</f>
        <v>S1602</v>
      </c>
      <c r="AC916" s="51">
        <f>IFERROR(VALUE(MID($C916,1,2)),0)</f>
        <v>80</v>
      </c>
      <c r="AD916" s="44">
        <f>IFERROR(VALUE(MID($C916,4,3)),0)</f>
        <v>276</v>
      </c>
      <c r="AE916" s="51">
        <f>VALUE(RIGHT("00"&amp;AC916,2)&amp;RIGHT("000"&amp;AD916,3))</f>
        <v>80276</v>
      </c>
    </row>
    <row r="917" spans="1:31">
      <c r="A917" s="60" t="str">
        <f>IF(G917&amp;Q917&lt;&gt;"",W917&amp;Q917,"")</f>
        <v>DISPATCH S1602blue</v>
      </c>
      <c r="B917" s="60" t="str">
        <f>IF(C917&lt;&gt;"",LEFT(C917,9),"")</f>
        <v>80-276-19</v>
      </c>
      <c r="C917" s="73" t="s">
        <v>1052</v>
      </c>
      <c r="D917" s="73" t="s">
        <v>1048</v>
      </c>
      <c r="E917" s="73" t="s">
        <v>922</v>
      </c>
      <c r="F917" s="74">
        <v>60</v>
      </c>
      <c r="G917" s="73" t="s">
        <v>1049</v>
      </c>
      <c r="H917" s="73" t="s">
        <v>91</v>
      </c>
      <c r="I917" s="73" t="s">
        <v>906</v>
      </c>
      <c r="J917" s="73" t="s">
        <v>320</v>
      </c>
      <c r="K917" s="73" t="s">
        <v>382</v>
      </c>
      <c r="L917" s="73" t="s">
        <v>383</v>
      </c>
      <c r="M917" s="73" t="s">
        <v>384</v>
      </c>
      <c r="N917" s="73" t="s">
        <v>43</v>
      </c>
      <c r="O917" s="73" t="s">
        <v>385</v>
      </c>
      <c r="P917" s="73" t="s">
        <v>907</v>
      </c>
      <c r="Q917" s="73" t="s">
        <v>932</v>
      </c>
      <c r="R917" s="73" t="s">
        <v>91</v>
      </c>
      <c r="V917" s="60" t="str">
        <f>W917&amp;H917</f>
        <v>DISPATCH S1602голубой</v>
      </c>
      <c r="W917" s="60" t="str">
        <f>_xlfn.LET(_xlpm.TextCell,TEXT(G917,"###"),IF(_xlpm.TextCell&lt;&gt;"",IF(StyleSpaceSplit,IFERROR(IF(FIND(" ",_xlpm.TextCell)&gt;=1,MID(_xlpm.TextCell,1,FIND(" ",_xlpm.TextCell)-1),_xlpm.TextCell),_xlpm.TextCell),_xlpm.TextCell),""))</f>
        <v>DISPATCH S1602</v>
      </c>
      <c r="X917" s="60" t="str">
        <f>IF(A917&lt;&gt;"",IFERROR(IF(FIND(" ",G917)&gt;=1,MID(G917,FIND(" ",G917)+1,LEN(G917)),""),""),"")</f>
        <v>S1602</v>
      </c>
      <c r="AC917" s="51">
        <f>IFERROR(VALUE(MID($C917,1,2)),0)</f>
        <v>80</v>
      </c>
      <c r="AD917" s="44">
        <f>IFERROR(VALUE(MID($C917,4,3)),0)</f>
        <v>276</v>
      </c>
      <c r="AE917" s="51">
        <f>VALUE(RIGHT("00"&amp;AC917,2)&amp;RIGHT("000"&amp;AD917,3))</f>
        <v>80276</v>
      </c>
    </row>
    <row r="918" spans="1:31">
      <c r="A918" s="60" t="str">
        <f>IF(G918&amp;Q918&lt;&gt;"",W918&amp;Q918,"")</f>
        <v>DISPATCH S1602navy</v>
      </c>
      <c r="B918" s="60" t="str">
        <f>IF(C918&lt;&gt;"",LEFT(C918,9),"")</f>
        <v>80-276-06</v>
      </c>
      <c r="C918" s="73" t="s">
        <v>1053</v>
      </c>
      <c r="D918" s="73" t="s">
        <v>1054</v>
      </c>
      <c r="E918" s="73" t="s">
        <v>915</v>
      </c>
      <c r="F918" s="74">
        <v>56</v>
      </c>
      <c r="G918" s="73" t="s">
        <v>1049</v>
      </c>
      <c r="H918" s="73" t="s">
        <v>71</v>
      </c>
      <c r="I918" s="73" t="s">
        <v>906</v>
      </c>
      <c r="J918" s="73" t="s">
        <v>320</v>
      </c>
      <c r="K918" s="73" t="s">
        <v>382</v>
      </c>
      <c r="L918" s="73" t="s">
        <v>383</v>
      </c>
      <c r="M918" s="73" t="s">
        <v>384</v>
      </c>
      <c r="N918" s="73" t="s">
        <v>43</v>
      </c>
      <c r="O918" s="73" t="s">
        <v>385</v>
      </c>
      <c r="P918" s="73" t="s">
        <v>907</v>
      </c>
      <c r="Q918" s="73" t="s">
        <v>1003</v>
      </c>
      <c r="R918" s="73" t="s">
        <v>71</v>
      </c>
      <c r="V918" s="60" t="str">
        <f>W918&amp;H918</f>
        <v>DISPATCH S1602синий</v>
      </c>
      <c r="W918" s="60" t="str">
        <f>_xlfn.LET(_xlpm.TextCell,TEXT(G918,"###"),IF(_xlpm.TextCell&lt;&gt;"",IF(StyleSpaceSplit,IFERROR(IF(FIND(" ",_xlpm.TextCell)&gt;=1,MID(_xlpm.TextCell,1,FIND(" ",_xlpm.TextCell)-1),_xlpm.TextCell),_xlpm.TextCell),_xlpm.TextCell),""))</f>
        <v>DISPATCH S1602</v>
      </c>
      <c r="X918" s="60" t="str">
        <f>IF(A918&lt;&gt;"",IFERROR(IF(FIND(" ",G918)&gt;=1,MID(G918,FIND(" ",G918)+1,LEN(G918)),""),""),"")</f>
        <v>S1602</v>
      </c>
      <c r="AC918" s="51">
        <f>IFERROR(VALUE(MID($C918,1,2)),0)</f>
        <v>80</v>
      </c>
      <c r="AD918" s="44">
        <f>IFERROR(VALUE(MID($C918,4,3)),0)</f>
        <v>276</v>
      </c>
      <c r="AE918" s="51">
        <f>VALUE(RIGHT("00"&amp;AC918,2)&amp;RIGHT("000"&amp;AD918,3))</f>
        <v>80276</v>
      </c>
    </row>
    <row r="919" spans="1:31">
      <c r="A919" s="60" t="str">
        <f>IF(G919&amp;Q919&lt;&gt;"",W919&amp;Q919,"")</f>
        <v>DISPATCH S1602navy</v>
      </c>
      <c r="B919" s="60" t="str">
        <f>IF(C919&lt;&gt;"",LEFT(C919,9),"")</f>
        <v>80-276-06</v>
      </c>
      <c r="C919" s="73" t="s">
        <v>1055</v>
      </c>
      <c r="D919" s="73" t="s">
        <v>1054</v>
      </c>
      <c r="E919" s="73" t="s">
        <v>904</v>
      </c>
      <c r="F919" s="74">
        <v>57</v>
      </c>
      <c r="G919" s="73" t="s">
        <v>1049</v>
      </c>
      <c r="H919" s="73" t="s">
        <v>71</v>
      </c>
      <c r="I919" s="73" t="s">
        <v>906</v>
      </c>
      <c r="J919" s="73" t="s">
        <v>320</v>
      </c>
      <c r="K919" s="73" t="s">
        <v>382</v>
      </c>
      <c r="L919" s="73" t="s">
        <v>383</v>
      </c>
      <c r="M919" s="73" t="s">
        <v>384</v>
      </c>
      <c r="N919" s="73" t="s">
        <v>43</v>
      </c>
      <c r="O919" s="73" t="s">
        <v>385</v>
      </c>
      <c r="P919" s="73" t="s">
        <v>907</v>
      </c>
      <c r="Q919" s="73" t="s">
        <v>1003</v>
      </c>
      <c r="R919" s="73" t="s">
        <v>71</v>
      </c>
      <c r="V919" s="60" t="str">
        <f>W919&amp;H919</f>
        <v>DISPATCH S1602синий</v>
      </c>
      <c r="W919" s="60" t="str">
        <f>_xlfn.LET(_xlpm.TextCell,TEXT(G919,"###"),IF(_xlpm.TextCell&lt;&gt;"",IF(StyleSpaceSplit,IFERROR(IF(FIND(" ",_xlpm.TextCell)&gt;=1,MID(_xlpm.TextCell,1,FIND(" ",_xlpm.TextCell)-1),_xlpm.TextCell),_xlpm.TextCell),_xlpm.TextCell),""))</f>
        <v>DISPATCH S1602</v>
      </c>
      <c r="X919" s="60" t="str">
        <f>IF(A919&lt;&gt;"",IFERROR(IF(FIND(" ",G919)&gt;=1,MID(G919,FIND(" ",G919)+1,LEN(G919)),""),""),"")</f>
        <v>S1602</v>
      </c>
      <c r="AC919" s="51">
        <f>IFERROR(VALUE(MID($C919,1,2)),0)</f>
        <v>80</v>
      </c>
      <c r="AD919" s="44">
        <f>IFERROR(VALUE(MID($C919,4,3)),0)</f>
        <v>276</v>
      </c>
      <c r="AE919" s="51">
        <f>VALUE(RIGHT("00"&amp;AC919,2)&amp;RIGHT("000"&amp;AD919,3))</f>
        <v>80276</v>
      </c>
    </row>
    <row r="920" spans="1:31">
      <c r="A920" s="60" t="str">
        <f>IF(G920&amp;Q920&lt;&gt;"",W920&amp;Q920,"")</f>
        <v>DISPATCH S1602navy</v>
      </c>
      <c r="B920" s="60" t="str">
        <f>IF(C920&lt;&gt;"",LEFT(C920,9),"")</f>
        <v>80-276-06</v>
      </c>
      <c r="C920" s="73" t="s">
        <v>1056</v>
      </c>
      <c r="D920" s="73" t="s">
        <v>1054</v>
      </c>
      <c r="E920" s="73" t="s">
        <v>920</v>
      </c>
      <c r="F920" s="74">
        <v>58</v>
      </c>
      <c r="G920" s="73" t="s">
        <v>1049</v>
      </c>
      <c r="H920" s="73" t="s">
        <v>71</v>
      </c>
      <c r="I920" s="73" t="s">
        <v>906</v>
      </c>
      <c r="J920" s="73" t="s">
        <v>320</v>
      </c>
      <c r="K920" s="73" t="s">
        <v>382</v>
      </c>
      <c r="L920" s="73" t="s">
        <v>383</v>
      </c>
      <c r="M920" s="73" t="s">
        <v>384</v>
      </c>
      <c r="N920" s="73" t="s">
        <v>43</v>
      </c>
      <c r="O920" s="73" t="s">
        <v>385</v>
      </c>
      <c r="P920" s="73" t="s">
        <v>907</v>
      </c>
      <c r="Q920" s="73" t="s">
        <v>1003</v>
      </c>
      <c r="R920" s="73" t="s">
        <v>71</v>
      </c>
      <c r="V920" s="60" t="str">
        <f>W920&amp;H920</f>
        <v>DISPATCH S1602синий</v>
      </c>
      <c r="W920" s="60" t="str">
        <f>_xlfn.LET(_xlpm.TextCell,TEXT(G920,"###"),IF(_xlpm.TextCell&lt;&gt;"",IF(StyleSpaceSplit,IFERROR(IF(FIND(" ",_xlpm.TextCell)&gt;=1,MID(_xlpm.TextCell,1,FIND(" ",_xlpm.TextCell)-1),_xlpm.TextCell),_xlpm.TextCell),_xlpm.TextCell),""))</f>
        <v>DISPATCH S1602</v>
      </c>
      <c r="X920" s="60" t="str">
        <f>IF(A920&lt;&gt;"",IFERROR(IF(FIND(" ",G920)&gt;=1,MID(G920,FIND(" ",G920)+1,LEN(G920)),""),""),"")</f>
        <v>S1602</v>
      </c>
      <c r="AC920" s="51">
        <f>IFERROR(VALUE(MID($C920,1,2)),0)</f>
        <v>80</v>
      </c>
      <c r="AD920" s="44">
        <f>IFERROR(VALUE(MID($C920,4,3)),0)</f>
        <v>276</v>
      </c>
      <c r="AE920" s="51">
        <f>VALUE(RIGHT("00"&amp;AC920,2)&amp;RIGHT("000"&amp;AD920,3))</f>
        <v>80276</v>
      </c>
    </row>
    <row r="921" spans="1:31">
      <c r="A921" s="60" t="str">
        <f>IF(G921&amp;Q921&lt;&gt;"",W921&amp;Q921,"")</f>
        <v>DISPATCH S1602navy</v>
      </c>
      <c r="B921" s="60" t="str">
        <f>IF(C921&lt;&gt;"",LEFT(C921,9),"")</f>
        <v>80-276-06</v>
      </c>
      <c r="C921" s="73" t="s">
        <v>1057</v>
      </c>
      <c r="D921" s="73" t="s">
        <v>1054</v>
      </c>
      <c r="E921" s="73" t="s">
        <v>910</v>
      </c>
      <c r="F921" s="74">
        <v>59</v>
      </c>
      <c r="G921" s="73" t="s">
        <v>1049</v>
      </c>
      <c r="H921" s="73" t="s">
        <v>71</v>
      </c>
      <c r="I921" s="73" t="s">
        <v>906</v>
      </c>
      <c r="J921" s="73" t="s">
        <v>320</v>
      </c>
      <c r="K921" s="73" t="s">
        <v>382</v>
      </c>
      <c r="L921" s="73" t="s">
        <v>383</v>
      </c>
      <c r="M921" s="73" t="s">
        <v>384</v>
      </c>
      <c r="N921" s="73" t="s">
        <v>43</v>
      </c>
      <c r="O921" s="73" t="s">
        <v>385</v>
      </c>
      <c r="P921" s="73" t="s">
        <v>907</v>
      </c>
      <c r="Q921" s="73" t="s">
        <v>1003</v>
      </c>
      <c r="R921" s="73" t="s">
        <v>71</v>
      </c>
      <c r="V921" s="60" t="str">
        <f>W921&amp;H921</f>
        <v>DISPATCH S1602синий</v>
      </c>
      <c r="W921" s="60" t="str">
        <f>_xlfn.LET(_xlpm.TextCell,TEXT(G921,"###"),IF(_xlpm.TextCell&lt;&gt;"",IF(StyleSpaceSplit,IFERROR(IF(FIND(" ",_xlpm.TextCell)&gt;=1,MID(_xlpm.TextCell,1,FIND(" ",_xlpm.TextCell)-1),_xlpm.TextCell),_xlpm.TextCell),_xlpm.TextCell),""))</f>
        <v>DISPATCH S1602</v>
      </c>
      <c r="X921" s="60" t="str">
        <f>IF(A921&lt;&gt;"",IFERROR(IF(FIND(" ",G921)&gt;=1,MID(G921,FIND(" ",G921)+1,LEN(G921)),""),""),"")</f>
        <v>S1602</v>
      </c>
      <c r="AC921" s="51">
        <f>IFERROR(VALUE(MID($C921,1,2)),0)</f>
        <v>80</v>
      </c>
      <c r="AD921" s="44">
        <f>IFERROR(VALUE(MID($C921,4,3)),0)</f>
        <v>276</v>
      </c>
      <c r="AE921" s="51">
        <f>VALUE(RIGHT("00"&amp;AC921,2)&amp;RIGHT("000"&amp;AD921,3))</f>
        <v>80276</v>
      </c>
    </row>
    <row r="922" spans="1:31">
      <c r="A922" s="60" t="str">
        <f>IF(G922&amp;Q922&lt;&gt;"",W922&amp;Q922,"")</f>
        <v>DISPATCH S1602navy</v>
      </c>
      <c r="B922" s="60" t="str">
        <f>IF(C922&lt;&gt;"",LEFT(C922,9),"")</f>
        <v>80-276-06</v>
      </c>
      <c r="C922" s="73" t="s">
        <v>1058</v>
      </c>
      <c r="D922" s="73" t="s">
        <v>1054</v>
      </c>
      <c r="E922" s="73" t="s">
        <v>922</v>
      </c>
      <c r="F922" s="74">
        <v>60</v>
      </c>
      <c r="G922" s="73" t="s">
        <v>1049</v>
      </c>
      <c r="H922" s="73" t="s">
        <v>71</v>
      </c>
      <c r="I922" s="73" t="s">
        <v>906</v>
      </c>
      <c r="J922" s="73" t="s">
        <v>320</v>
      </c>
      <c r="K922" s="73" t="s">
        <v>382</v>
      </c>
      <c r="L922" s="73" t="s">
        <v>383</v>
      </c>
      <c r="M922" s="73" t="s">
        <v>384</v>
      </c>
      <c r="N922" s="73" t="s">
        <v>43</v>
      </c>
      <c r="O922" s="73" t="s">
        <v>385</v>
      </c>
      <c r="P922" s="73" t="s">
        <v>907</v>
      </c>
      <c r="Q922" s="73" t="s">
        <v>1003</v>
      </c>
      <c r="R922" s="73" t="s">
        <v>71</v>
      </c>
      <c r="V922" s="60" t="str">
        <f>W922&amp;H922</f>
        <v>DISPATCH S1602синий</v>
      </c>
      <c r="W922" s="60" t="str">
        <f>_xlfn.LET(_xlpm.TextCell,TEXT(G922,"###"),IF(_xlpm.TextCell&lt;&gt;"",IF(StyleSpaceSplit,IFERROR(IF(FIND(" ",_xlpm.TextCell)&gt;=1,MID(_xlpm.TextCell,1,FIND(" ",_xlpm.TextCell)-1),_xlpm.TextCell),_xlpm.TextCell),_xlpm.TextCell),""))</f>
        <v>DISPATCH S1602</v>
      </c>
      <c r="X922" s="60" t="str">
        <f>IF(A922&lt;&gt;"",IFERROR(IF(FIND(" ",G922)&gt;=1,MID(G922,FIND(" ",G922)+1,LEN(G922)),""),""),"")</f>
        <v>S1602</v>
      </c>
      <c r="AC922" s="51">
        <f>IFERROR(VALUE(MID($C922,1,2)),0)</f>
        <v>80</v>
      </c>
      <c r="AD922" s="44">
        <f>IFERROR(VALUE(MID($C922,4,3)),0)</f>
        <v>276</v>
      </c>
      <c r="AE922" s="51">
        <f>VALUE(RIGHT("00"&amp;AC922,2)&amp;RIGHT("000"&amp;AD922,3))</f>
        <v>80276</v>
      </c>
    </row>
    <row r="923" spans="1:31">
      <c r="A923" s="60" t="str">
        <f>IF(G923&amp;Q923&lt;&gt;"",W923&amp;Q923,"")</f>
        <v>DISPATCH S1602navy</v>
      </c>
      <c r="B923" s="60" t="str">
        <f>IF(C923&lt;&gt;"",LEFT(C923,9),"")</f>
        <v>80-276-06</v>
      </c>
      <c r="C923" s="73" t="s">
        <v>1059</v>
      </c>
      <c r="D923" s="73" t="s">
        <v>1054</v>
      </c>
      <c r="E923" s="73" t="s">
        <v>912</v>
      </c>
      <c r="F923" s="74">
        <v>61</v>
      </c>
      <c r="G923" s="73" t="s">
        <v>1049</v>
      </c>
      <c r="H923" s="73" t="s">
        <v>71</v>
      </c>
      <c r="I923" s="73" t="s">
        <v>906</v>
      </c>
      <c r="J923" s="73" t="s">
        <v>320</v>
      </c>
      <c r="K923" s="73" t="s">
        <v>382</v>
      </c>
      <c r="L923" s="73" t="s">
        <v>383</v>
      </c>
      <c r="M923" s="73" t="s">
        <v>384</v>
      </c>
      <c r="N923" s="73" t="s">
        <v>43</v>
      </c>
      <c r="O923" s="73" t="s">
        <v>385</v>
      </c>
      <c r="P923" s="73" t="s">
        <v>907</v>
      </c>
      <c r="Q923" s="73" t="s">
        <v>1003</v>
      </c>
      <c r="R923" s="73" t="s">
        <v>71</v>
      </c>
      <c r="V923" s="60" t="str">
        <f>W923&amp;H923</f>
        <v>DISPATCH S1602синий</v>
      </c>
      <c r="W923" s="60" t="str">
        <f>_xlfn.LET(_xlpm.TextCell,TEXT(G923,"###"),IF(_xlpm.TextCell&lt;&gt;"",IF(StyleSpaceSplit,IFERROR(IF(FIND(" ",_xlpm.TextCell)&gt;=1,MID(_xlpm.TextCell,1,FIND(" ",_xlpm.TextCell)-1),_xlpm.TextCell),_xlpm.TextCell),_xlpm.TextCell),""))</f>
        <v>DISPATCH S1602</v>
      </c>
      <c r="X923" s="60" t="str">
        <f>IF(A923&lt;&gt;"",IFERROR(IF(FIND(" ",G923)&gt;=1,MID(G923,FIND(" ",G923)+1,LEN(G923)),""),""),"")</f>
        <v>S1602</v>
      </c>
      <c r="AC923" s="51">
        <f>IFERROR(VALUE(MID($C923,1,2)),0)</f>
        <v>80</v>
      </c>
      <c r="AD923" s="44">
        <f>IFERROR(VALUE(MID($C923,4,3)),0)</f>
        <v>276</v>
      </c>
      <c r="AE923" s="51">
        <f>VALUE(RIGHT("00"&amp;AC923,2)&amp;RIGHT("000"&amp;AD923,3))</f>
        <v>80276</v>
      </c>
    </row>
    <row r="924" spans="1:31">
      <c r="A924" s="60" t="str">
        <f>IF(G924&amp;Q924&lt;&gt;"",W924&amp;Q924,"")</f>
        <v>DISPATCH S1701beige</v>
      </c>
      <c r="B924" s="60" t="str">
        <f>IF(C924&lt;&gt;"",LEFT(C924,9),"")</f>
        <v>80-178-02</v>
      </c>
      <c r="C924" s="73" t="s">
        <v>8078</v>
      </c>
      <c r="D924" s="73" t="s">
        <v>8079</v>
      </c>
      <c r="E924" s="73" t="s">
        <v>920</v>
      </c>
      <c r="F924" s="74">
        <v>58</v>
      </c>
      <c r="G924" s="73" t="s">
        <v>2844</v>
      </c>
      <c r="H924" s="73" t="s">
        <v>63</v>
      </c>
      <c r="I924" s="73" t="s">
        <v>906</v>
      </c>
      <c r="J924" s="73" t="s">
        <v>320</v>
      </c>
      <c r="K924" s="73" t="s">
        <v>382</v>
      </c>
      <c r="L924" s="73" t="s">
        <v>383</v>
      </c>
      <c r="M924" s="73" t="s">
        <v>384</v>
      </c>
      <c r="N924" s="73" t="s">
        <v>43</v>
      </c>
      <c r="O924" s="73" t="s">
        <v>386</v>
      </c>
      <c r="P924" s="73" t="s">
        <v>907</v>
      </c>
      <c r="Q924" s="73" t="s">
        <v>937</v>
      </c>
      <c r="R924" s="73" t="s">
        <v>63</v>
      </c>
      <c r="V924" s="60" t="str">
        <f>W924&amp;H924</f>
        <v>DISPATCH S1701бежевый</v>
      </c>
      <c r="W924" s="60" t="str">
        <f>_xlfn.LET(_xlpm.TextCell,TEXT(G924,"###"),IF(_xlpm.TextCell&lt;&gt;"",IF(StyleSpaceSplit,IFERROR(IF(FIND(" ",_xlpm.TextCell)&gt;=1,MID(_xlpm.TextCell,1,FIND(" ",_xlpm.TextCell)-1),_xlpm.TextCell),_xlpm.TextCell),_xlpm.TextCell),""))</f>
        <v>DISPATCH S1701</v>
      </c>
      <c r="X924" s="60" t="str">
        <f>IF(A924&lt;&gt;"",IFERROR(IF(FIND(" ",G924)&gt;=1,MID(G924,FIND(" ",G924)+1,LEN(G924)),""),""),"")</f>
        <v>S1701</v>
      </c>
      <c r="AC924" s="51">
        <f>IFERROR(VALUE(MID($C924,1,2)),0)</f>
        <v>80</v>
      </c>
      <c r="AD924" s="44">
        <f>IFERROR(VALUE(MID($C924,4,3)),0)</f>
        <v>178</v>
      </c>
      <c r="AE924" s="51">
        <f>VALUE(RIGHT("00"&amp;AC924,2)&amp;RIGHT("000"&amp;AD924,3))</f>
        <v>80178</v>
      </c>
    </row>
    <row r="925" spans="1:31">
      <c r="A925" s="60" t="str">
        <f>IF(G925&amp;Q925&lt;&gt;"",W925&amp;Q925,"")</f>
        <v>DISPATCH S1701red</v>
      </c>
      <c r="B925" s="60" t="str">
        <f>IF(C925&lt;&gt;"",LEFT(C925,9),"")</f>
        <v>80-178-18</v>
      </c>
      <c r="C925" s="73" t="s">
        <v>2842</v>
      </c>
      <c r="D925" s="73" t="s">
        <v>2843</v>
      </c>
      <c r="E925" s="73" t="s">
        <v>910</v>
      </c>
      <c r="F925" s="74">
        <v>59</v>
      </c>
      <c r="G925" s="73" t="s">
        <v>2844</v>
      </c>
      <c r="H925" s="73" t="s">
        <v>78</v>
      </c>
      <c r="I925" s="73" t="s">
        <v>951</v>
      </c>
      <c r="J925" s="73" t="s">
        <v>320</v>
      </c>
      <c r="K925" s="73" t="s">
        <v>382</v>
      </c>
      <c r="L925" s="73" t="s">
        <v>383</v>
      </c>
      <c r="M925" s="73" t="s">
        <v>384</v>
      </c>
      <c r="N925" s="73" t="s">
        <v>43</v>
      </c>
      <c r="O925" s="73" t="s">
        <v>385</v>
      </c>
      <c r="P925" s="73" t="s">
        <v>907</v>
      </c>
      <c r="Q925" s="73" t="s">
        <v>969</v>
      </c>
      <c r="R925" s="73" t="s">
        <v>78</v>
      </c>
      <c r="V925" s="60" t="str">
        <f>W925&amp;H925</f>
        <v>DISPATCH S1701красный</v>
      </c>
      <c r="W925" s="60" t="str">
        <f>_xlfn.LET(_xlpm.TextCell,TEXT(G925,"###"),IF(_xlpm.TextCell&lt;&gt;"",IF(StyleSpaceSplit,IFERROR(IF(FIND(" ",_xlpm.TextCell)&gt;=1,MID(_xlpm.TextCell,1,FIND(" ",_xlpm.TextCell)-1),_xlpm.TextCell),_xlpm.TextCell),_xlpm.TextCell),""))</f>
        <v>DISPATCH S1701</v>
      </c>
      <c r="X925" s="60" t="str">
        <f>IF(A925&lt;&gt;"",IFERROR(IF(FIND(" ",G925)&gt;=1,MID(G925,FIND(" ",G925)+1,LEN(G925)),""),""),"")</f>
        <v>S1701</v>
      </c>
      <c r="AC925" s="51">
        <f>IFERROR(VALUE(MID($C925,1,2)),0)</f>
        <v>80</v>
      </c>
      <c r="AD925" s="44">
        <f>IFERROR(VALUE(MID($C925,4,3)),0)</f>
        <v>178</v>
      </c>
      <c r="AE925" s="51">
        <f>VALUE(RIGHT("00"&amp;AC925,2)&amp;RIGHT("000"&amp;AD925,3))</f>
        <v>80178</v>
      </c>
    </row>
    <row r="926" spans="1:31">
      <c r="A926" s="60" t="str">
        <f>IF(G926&amp;Q926&lt;&gt;"",W926&amp;Q926,"")</f>
        <v>DISPATCH S1702beige</v>
      </c>
      <c r="B926" s="60" t="str">
        <f>IF(C926&lt;&gt;"",LEFT(C926,9),"")</f>
        <v>80-179-02</v>
      </c>
      <c r="C926" s="73" t="s">
        <v>8080</v>
      </c>
      <c r="D926" s="73" t="s">
        <v>8081</v>
      </c>
      <c r="E926" s="73" t="s">
        <v>956</v>
      </c>
      <c r="F926" s="74">
        <v>55</v>
      </c>
      <c r="G926" s="73" t="s">
        <v>2150</v>
      </c>
      <c r="H926" s="73" t="s">
        <v>63</v>
      </c>
      <c r="I926" s="73" t="s">
        <v>1021</v>
      </c>
      <c r="J926" s="73" t="s">
        <v>320</v>
      </c>
      <c r="K926" s="73" t="s">
        <v>382</v>
      </c>
      <c r="L926" s="73" t="s">
        <v>383</v>
      </c>
      <c r="M926" s="73" t="s">
        <v>384</v>
      </c>
      <c r="N926" s="73" t="s">
        <v>37</v>
      </c>
      <c r="O926" s="73" t="s">
        <v>385</v>
      </c>
      <c r="P926" s="73" t="s">
        <v>907</v>
      </c>
      <c r="Q926" s="73" t="s">
        <v>937</v>
      </c>
      <c r="R926" s="73" t="s">
        <v>63</v>
      </c>
      <c r="V926" s="60" t="str">
        <f>W926&amp;H926</f>
        <v>DISPATCH S1702бежевый</v>
      </c>
      <c r="W926" s="60" t="str">
        <f>_xlfn.LET(_xlpm.TextCell,TEXT(G926,"###"),IF(_xlpm.TextCell&lt;&gt;"",IF(StyleSpaceSplit,IFERROR(IF(FIND(" ",_xlpm.TextCell)&gt;=1,MID(_xlpm.TextCell,1,FIND(" ",_xlpm.TextCell)-1),_xlpm.TextCell),_xlpm.TextCell),_xlpm.TextCell),""))</f>
        <v>DISPATCH S1702</v>
      </c>
      <c r="X926" s="60" t="str">
        <f>IF(A926&lt;&gt;"",IFERROR(IF(FIND(" ",G926)&gt;=1,MID(G926,FIND(" ",G926)+1,LEN(G926)),""),""),"")</f>
        <v>S1702</v>
      </c>
      <c r="AC926" s="51">
        <f>IFERROR(VALUE(MID($C926,1,2)),0)</f>
        <v>80</v>
      </c>
      <c r="AD926" s="44">
        <f>IFERROR(VALUE(MID($C926,4,3)),0)</f>
        <v>179</v>
      </c>
      <c r="AE926" s="51">
        <f>VALUE(RIGHT("00"&amp;AC926,2)&amp;RIGHT("000"&amp;AD926,3))</f>
        <v>80179</v>
      </c>
    </row>
    <row r="927" spans="1:31">
      <c r="A927" s="60" t="str">
        <f>IF(G927&amp;Q927&lt;&gt;"",W927&amp;Q927,"")</f>
        <v>DISPATCH S1702beige</v>
      </c>
      <c r="B927" s="60" t="str">
        <f>IF(C927&lt;&gt;"",LEFT(C927,9),"")</f>
        <v>80-179-02</v>
      </c>
      <c r="C927" s="73" t="s">
        <v>8082</v>
      </c>
      <c r="D927" s="73" t="s">
        <v>8081</v>
      </c>
      <c r="E927" s="73" t="s">
        <v>904</v>
      </c>
      <c r="F927" s="74">
        <v>57</v>
      </c>
      <c r="G927" s="73" t="s">
        <v>2150</v>
      </c>
      <c r="H927" s="73" t="s">
        <v>63</v>
      </c>
      <c r="I927" s="73" t="s">
        <v>1021</v>
      </c>
      <c r="J927" s="73" t="s">
        <v>320</v>
      </c>
      <c r="K927" s="73" t="s">
        <v>382</v>
      </c>
      <c r="L927" s="73" t="s">
        <v>383</v>
      </c>
      <c r="M927" s="73" t="s">
        <v>384</v>
      </c>
      <c r="N927" s="73" t="s">
        <v>37</v>
      </c>
      <c r="O927" s="73" t="s">
        <v>385</v>
      </c>
      <c r="P927" s="73" t="s">
        <v>907</v>
      </c>
      <c r="Q927" s="73" t="s">
        <v>937</v>
      </c>
      <c r="R927" s="73" t="s">
        <v>63</v>
      </c>
      <c r="V927" s="60" t="str">
        <f>W927&amp;H927</f>
        <v>DISPATCH S1702бежевый</v>
      </c>
      <c r="W927" s="60" t="str">
        <f>_xlfn.LET(_xlpm.TextCell,TEXT(G927,"###"),IF(_xlpm.TextCell&lt;&gt;"",IF(StyleSpaceSplit,IFERROR(IF(FIND(" ",_xlpm.TextCell)&gt;=1,MID(_xlpm.TextCell,1,FIND(" ",_xlpm.TextCell)-1),_xlpm.TextCell),_xlpm.TextCell),_xlpm.TextCell),""))</f>
        <v>DISPATCH S1702</v>
      </c>
      <c r="X927" s="60" t="str">
        <f>IF(A927&lt;&gt;"",IFERROR(IF(FIND(" ",G927)&gt;=1,MID(G927,FIND(" ",G927)+1,LEN(G927)),""),""),"")</f>
        <v>S1702</v>
      </c>
      <c r="AC927" s="51">
        <f>IFERROR(VALUE(MID($C927,1,2)),0)</f>
        <v>80</v>
      </c>
      <c r="AD927" s="44">
        <f>IFERROR(VALUE(MID($C927,4,3)),0)</f>
        <v>179</v>
      </c>
      <c r="AE927" s="51">
        <f>VALUE(RIGHT("00"&amp;AC927,2)&amp;RIGHT("000"&amp;AD927,3))</f>
        <v>80179</v>
      </c>
    </row>
    <row r="928" spans="1:31">
      <c r="A928" s="60" t="str">
        <f>IF(G928&amp;Q928&lt;&gt;"",W928&amp;Q928,"")</f>
        <v>DISPATCH S1702beige</v>
      </c>
      <c r="B928" s="60" t="str">
        <f>IF(C928&lt;&gt;"",LEFT(C928,9),"")</f>
        <v>80-179-02</v>
      </c>
      <c r="C928" s="73" t="s">
        <v>8083</v>
      </c>
      <c r="D928" s="73" t="s">
        <v>8081</v>
      </c>
      <c r="E928" s="73" t="s">
        <v>910</v>
      </c>
      <c r="F928" s="74">
        <v>59</v>
      </c>
      <c r="G928" s="73" t="s">
        <v>2150</v>
      </c>
      <c r="H928" s="73" t="s">
        <v>63</v>
      </c>
      <c r="I928" s="73" t="s">
        <v>1021</v>
      </c>
      <c r="J928" s="73" t="s">
        <v>320</v>
      </c>
      <c r="K928" s="73" t="s">
        <v>382</v>
      </c>
      <c r="L928" s="73" t="s">
        <v>383</v>
      </c>
      <c r="M928" s="73" t="s">
        <v>384</v>
      </c>
      <c r="N928" s="73" t="s">
        <v>37</v>
      </c>
      <c r="O928" s="73" t="s">
        <v>385</v>
      </c>
      <c r="P928" s="73" t="s">
        <v>907</v>
      </c>
      <c r="Q928" s="73" t="s">
        <v>937</v>
      </c>
      <c r="R928" s="73" t="s">
        <v>63</v>
      </c>
      <c r="V928" s="60" t="str">
        <f>W928&amp;H928</f>
        <v>DISPATCH S1702бежевый</v>
      </c>
      <c r="W928" s="60" t="str">
        <f>_xlfn.LET(_xlpm.TextCell,TEXT(G928,"###"),IF(_xlpm.TextCell&lt;&gt;"",IF(StyleSpaceSplit,IFERROR(IF(FIND(" ",_xlpm.TextCell)&gt;=1,MID(_xlpm.TextCell,1,FIND(" ",_xlpm.TextCell)-1),_xlpm.TextCell),_xlpm.TextCell),_xlpm.TextCell),""))</f>
        <v>DISPATCH S1702</v>
      </c>
      <c r="X928" s="60" t="str">
        <f>IF(A928&lt;&gt;"",IFERROR(IF(FIND(" ",G928)&gt;=1,MID(G928,FIND(" ",G928)+1,LEN(G928)),""),""),"")</f>
        <v>S1702</v>
      </c>
      <c r="AC928" s="51">
        <f>IFERROR(VALUE(MID($C928,1,2)),0)</f>
        <v>80</v>
      </c>
      <c r="AD928" s="44">
        <f>IFERROR(VALUE(MID($C928,4,3)),0)</f>
        <v>179</v>
      </c>
      <c r="AE928" s="51">
        <f>VALUE(RIGHT("00"&amp;AC928,2)&amp;RIGHT("000"&amp;AD928,3))</f>
        <v>80179</v>
      </c>
    </row>
    <row r="929" spans="1:31">
      <c r="A929" s="60" t="str">
        <f>IF(G929&amp;Q929&lt;&gt;"",W929&amp;Q929,"")</f>
        <v>DISPATCH S1702beige</v>
      </c>
      <c r="B929" s="60" t="str">
        <f>IF(C929&lt;&gt;"",LEFT(C929,9),"")</f>
        <v>80-179-02</v>
      </c>
      <c r="C929" s="73" t="s">
        <v>8084</v>
      </c>
      <c r="D929" s="73" t="s">
        <v>8081</v>
      </c>
      <c r="E929" s="73" t="s">
        <v>912</v>
      </c>
      <c r="F929" s="74">
        <v>61</v>
      </c>
      <c r="G929" s="73" t="s">
        <v>2150</v>
      </c>
      <c r="H929" s="73" t="s">
        <v>63</v>
      </c>
      <c r="I929" s="73" t="s">
        <v>1021</v>
      </c>
      <c r="J929" s="73" t="s">
        <v>320</v>
      </c>
      <c r="K929" s="73" t="s">
        <v>382</v>
      </c>
      <c r="L929" s="73" t="s">
        <v>383</v>
      </c>
      <c r="M929" s="73" t="s">
        <v>384</v>
      </c>
      <c r="N929" s="73" t="s">
        <v>37</v>
      </c>
      <c r="O929" s="73" t="s">
        <v>385</v>
      </c>
      <c r="P929" s="73" t="s">
        <v>907</v>
      </c>
      <c r="Q929" s="73" t="s">
        <v>937</v>
      </c>
      <c r="R929" s="73" t="s">
        <v>63</v>
      </c>
      <c r="V929" s="60" t="str">
        <f>W929&amp;H929</f>
        <v>DISPATCH S1702бежевый</v>
      </c>
      <c r="W929" s="60" t="str">
        <f>_xlfn.LET(_xlpm.TextCell,TEXT(G929,"###"),IF(_xlpm.TextCell&lt;&gt;"",IF(StyleSpaceSplit,IFERROR(IF(FIND(" ",_xlpm.TextCell)&gt;=1,MID(_xlpm.TextCell,1,FIND(" ",_xlpm.TextCell)-1),_xlpm.TextCell),_xlpm.TextCell),_xlpm.TextCell),""))</f>
        <v>DISPATCH S1702</v>
      </c>
      <c r="X929" s="60" t="str">
        <f>IF(A929&lt;&gt;"",IFERROR(IF(FIND(" ",G929)&gt;=1,MID(G929,FIND(" ",G929)+1,LEN(G929)),""),""),"")</f>
        <v>S1702</v>
      </c>
      <c r="AC929" s="51">
        <f>IFERROR(VALUE(MID($C929,1,2)),0)</f>
        <v>80</v>
      </c>
      <c r="AD929" s="44">
        <f>IFERROR(VALUE(MID($C929,4,3)),0)</f>
        <v>179</v>
      </c>
      <c r="AE929" s="51">
        <f>VALUE(RIGHT("00"&amp;AC929,2)&amp;RIGHT("000"&amp;AD929,3))</f>
        <v>80179</v>
      </c>
    </row>
    <row r="930" spans="1:31">
      <c r="A930" s="60" t="str">
        <f>IF(G930&amp;Q930&lt;&gt;"",W930&amp;Q930,"")</f>
        <v>DISPATCH S1702beige</v>
      </c>
      <c r="B930" s="60" t="str">
        <f>IF(C930&lt;&gt;"",LEFT(C930,9),"")</f>
        <v>80-179-02</v>
      </c>
      <c r="C930" s="73" t="s">
        <v>8085</v>
      </c>
      <c r="D930" s="73" t="s">
        <v>8081</v>
      </c>
      <c r="E930" s="73" t="s">
        <v>920</v>
      </c>
      <c r="F930" s="74">
        <v>58</v>
      </c>
      <c r="G930" s="73" t="s">
        <v>2150</v>
      </c>
      <c r="H930" s="73" t="s">
        <v>63</v>
      </c>
      <c r="I930" s="73" t="s">
        <v>1021</v>
      </c>
      <c r="J930" s="73" t="s">
        <v>320</v>
      </c>
      <c r="K930" s="73" t="s">
        <v>382</v>
      </c>
      <c r="L930" s="73" t="s">
        <v>383</v>
      </c>
      <c r="M930" s="73" t="s">
        <v>384</v>
      </c>
      <c r="N930" s="73" t="s">
        <v>37</v>
      </c>
      <c r="O930" s="73" t="s">
        <v>385</v>
      </c>
      <c r="P930" s="73" t="s">
        <v>907</v>
      </c>
      <c r="Q930" s="73" t="s">
        <v>937</v>
      </c>
      <c r="R930" s="73" t="s">
        <v>63</v>
      </c>
      <c r="V930" s="60" t="str">
        <f>W930&amp;H930</f>
        <v>DISPATCH S1702бежевый</v>
      </c>
      <c r="W930" s="60" t="str">
        <f>_xlfn.LET(_xlpm.TextCell,TEXT(G930,"###"),IF(_xlpm.TextCell&lt;&gt;"",IF(StyleSpaceSplit,IFERROR(IF(FIND(" ",_xlpm.TextCell)&gt;=1,MID(_xlpm.TextCell,1,FIND(" ",_xlpm.TextCell)-1),_xlpm.TextCell),_xlpm.TextCell),_xlpm.TextCell),""))</f>
        <v>DISPATCH S1702</v>
      </c>
      <c r="X930" s="60" t="str">
        <f>IF(A930&lt;&gt;"",IFERROR(IF(FIND(" ",G930)&gt;=1,MID(G930,FIND(" ",G930)+1,LEN(G930)),""),""),"")</f>
        <v>S1702</v>
      </c>
      <c r="AC930" s="51">
        <f>IFERROR(VALUE(MID($C930,1,2)),0)</f>
        <v>80</v>
      </c>
      <c r="AD930" s="44">
        <f>IFERROR(VALUE(MID($C930,4,3)),0)</f>
        <v>179</v>
      </c>
      <c r="AE930" s="51">
        <f>VALUE(RIGHT("00"&amp;AC930,2)&amp;RIGHT("000"&amp;AD930,3))</f>
        <v>80179</v>
      </c>
    </row>
    <row r="931" spans="1:31">
      <c r="A931" s="60" t="str">
        <f>IF(G931&amp;Q931&lt;&gt;"",W931&amp;Q931,"")</f>
        <v>DISPATCH S1702green</v>
      </c>
      <c r="B931" s="60" t="str">
        <f>IF(C931&lt;&gt;"",LEFT(C931,9),"")</f>
        <v>80-179-07</v>
      </c>
      <c r="C931" s="73" t="s">
        <v>2148</v>
      </c>
      <c r="D931" s="73" t="s">
        <v>2149</v>
      </c>
      <c r="E931" s="73" t="s">
        <v>956</v>
      </c>
      <c r="F931" s="74">
        <v>55</v>
      </c>
      <c r="G931" s="73" t="s">
        <v>2150</v>
      </c>
      <c r="H931" s="73" t="s">
        <v>60</v>
      </c>
      <c r="I931" s="73" t="s">
        <v>1021</v>
      </c>
      <c r="J931" s="73" t="s">
        <v>320</v>
      </c>
      <c r="K931" s="73" t="s">
        <v>382</v>
      </c>
      <c r="L931" s="73" t="s">
        <v>383</v>
      </c>
      <c r="M931" s="73" t="s">
        <v>384</v>
      </c>
      <c r="N931" s="73" t="s">
        <v>37</v>
      </c>
      <c r="O931" s="73" t="s">
        <v>385</v>
      </c>
      <c r="P931" s="73" t="s">
        <v>907</v>
      </c>
      <c r="Q931" s="73" t="s">
        <v>990</v>
      </c>
      <c r="R931" s="73" t="s">
        <v>60</v>
      </c>
      <c r="V931" s="60" t="str">
        <f>W931&amp;H931</f>
        <v>DISPATCH S1702зеленый</v>
      </c>
      <c r="W931" s="60" t="str">
        <f>_xlfn.LET(_xlpm.TextCell,TEXT(G931,"###"),IF(_xlpm.TextCell&lt;&gt;"",IF(StyleSpaceSplit,IFERROR(IF(FIND(" ",_xlpm.TextCell)&gt;=1,MID(_xlpm.TextCell,1,FIND(" ",_xlpm.TextCell)-1),_xlpm.TextCell),_xlpm.TextCell),_xlpm.TextCell),""))</f>
        <v>DISPATCH S1702</v>
      </c>
      <c r="X931" s="60" t="str">
        <f>IF(A931&lt;&gt;"",IFERROR(IF(FIND(" ",G931)&gt;=1,MID(G931,FIND(" ",G931)+1,LEN(G931)),""),""),"")</f>
        <v>S1702</v>
      </c>
      <c r="AC931" s="51">
        <f>IFERROR(VALUE(MID($C931,1,2)),0)</f>
        <v>80</v>
      </c>
      <c r="AD931" s="44">
        <f>IFERROR(VALUE(MID($C931,4,3)),0)</f>
        <v>179</v>
      </c>
      <c r="AE931" s="51">
        <f>VALUE(RIGHT("00"&amp;AC931,2)&amp;RIGHT("000"&amp;AD931,3))</f>
        <v>80179</v>
      </c>
    </row>
    <row r="932" spans="1:31">
      <c r="A932" s="60" t="str">
        <f>IF(G932&amp;Q932&lt;&gt;"",W932&amp;Q932,"")</f>
        <v>DISPATCH S1702green</v>
      </c>
      <c r="B932" s="60" t="str">
        <f>IF(C932&lt;&gt;"",LEFT(C932,9),"")</f>
        <v>80-179-07</v>
      </c>
      <c r="C932" s="73" t="s">
        <v>2151</v>
      </c>
      <c r="D932" s="73" t="s">
        <v>2149</v>
      </c>
      <c r="E932" s="73" t="s">
        <v>904</v>
      </c>
      <c r="F932" s="74">
        <v>57</v>
      </c>
      <c r="G932" s="73" t="s">
        <v>2150</v>
      </c>
      <c r="H932" s="73" t="s">
        <v>60</v>
      </c>
      <c r="I932" s="73" t="s">
        <v>1021</v>
      </c>
      <c r="J932" s="73" t="s">
        <v>320</v>
      </c>
      <c r="K932" s="73" t="s">
        <v>382</v>
      </c>
      <c r="L932" s="73" t="s">
        <v>383</v>
      </c>
      <c r="M932" s="73" t="s">
        <v>384</v>
      </c>
      <c r="N932" s="73" t="s">
        <v>37</v>
      </c>
      <c r="O932" s="73" t="s">
        <v>385</v>
      </c>
      <c r="P932" s="73" t="s">
        <v>907</v>
      </c>
      <c r="Q932" s="73" t="s">
        <v>990</v>
      </c>
      <c r="R932" s="73" t="s">
        <v>60</v>
      </c>
      <c r="V932" s="60" t="str">
        <f>W932&amp;H932</f>
        <v>DISPATCH S1702зеленый</v>
      </c>
      <c r="W932" s="60" t="str">
        <f>_xlfn.LET(_xlpm.TextCell,TEXT(G932,"###"),IF(_xlpm.TextCell&lt;&gt;"",IF(StyleSpaceSplit,IFERROR(IF(FIND(" ",_xlpm.TextCell)&gt;=1,MID(_xlpm.TextCell,1,FIND(" ",_xlpm.TextCell)-1),_xlpm.TextCell),_xlpm.TextCell),_xlpm.TextCell),""))</f>
        <v>DISPATCH S1702</v>
      </c>
      <c r="X932" s="60" t="str">
        <f>IF(A932&lt;&gt;"",IFERROR(IF(FIND(" ",G932)&gt;=1,MID(G932,FIND(" ",G932)+1,LEN(G932)),""),""),"")</f>
        <v>S1702</v>
      </c>
      <c r="AC932" s="51">
        <f>IFERROR(VALUE(MID($C932,1,2)),0)</f>
        <v>80</v>
      </c>
      <c r="AD932" s="44">
        <f>IFERROR(VALUE(MID($C932,4,3)),0)</f>
        <v>179</v>
      </c>
      <c r="AE932" s="51">
        <f>VALUE(RIGHT("00"&amp;AC932,2)&amp;RIGHT("000"&amp;AD932,3))</f>
        <v>80179</v>
      </c>
    </row>
    <row r="933" spans="1:31">
      <c r="A933" s="60" t="str">
        <f>IF(G933&amp;Q933&lt;&gt;"",W933&amp;Q933,"")</f>
        <v>DISPATCH S1702green</v>
      </c>
      <c r="B933" s="60" t="str">
        <f>IF(C933&lt;&gt;"",LEFT(C933,9),"")</f>
        <v>80-179-07</v>
      </c>
      <c r="C933" s="73" t="s">
        <v>2152</v>
      </c>
      <c r="D933" s="73" t="s">
        <v>2149</v>
      </c>
      <c r="E933" s="73" t="s">
        <v>910</v>
      </c>
      <c r="F933" s="74">
        <v>59</v>
      </c>
      <c r="G933" s="73" t="s">
        <v>2150</v>
      </c>
      <c r="H933" s="73" t="s">
        <v>60</v>
      </c>
      <c r="I933" s="73" t="s">
        <v>1021</v>
      </c>
      <c r="J933" s="73" t="s">
        <v>320</v>
      </c>
      <c r="K933" s="73" t="s">
        <v>382</v>
      </c>
      <c r="L933" s="73" t="s">
        <v>383</v>
      </c>
      <c r="M933" s="73" t="s">
        <v>384</v>
      </c>
      <c r="N933" s="73" t="s">
        <v>37</v>
      </c>
      <c r="O933" s="73" t="s">
        <v>385</v>
      </c>
      <c r="P933" s="73" t="s">
        <v>907</v>
      </c>
      <c r="Q933" s="73" t="s">
        <v>990</v>
      </c>
      <c r="R933" s="73" t="s">
        <v>60</v>
      </c>
      <c r="V933" s="60" t="str">
        <f>W933&amp;H933</f>
        <v>DISPATCH S1702зеленый</v>
      </c>
      <c r="W933" s="60" t="str">
        <f>_xlfn.LET(_xlpm.TextCell,TEXT(G933,"###"),IF(_xlpm.TextCell&lt;&gt;"",IF(StyleSpaceSplit,IFERROR(IF(FIND(" ",_xlpm.TextCell)&gt;=1,MID(_xlpm.TextCell,1,FIND(" ",_xlpm.TextCell)-1),_xlpm.TextCell),_xlpm.TextCell),_xlpm.TextCell),""))</f>
        <v>DISPATCH S1702</v>
      </c>
      <c r="X933" s="60" t="str">
        <f>IF(A933&lt;&gt;"",IFERROR(IF(FIND(" ",G933)&gt;=1,MID(G933,FIND(" ",G933)+1,LEN(G933)),""),""),"")</f>
        <v>S1702</v>
      </c>
      <c r="AC933" s="51">
        <f>IFERROR(VALUE(MID($C933,1,2)),0)</f>
        <v>80</v>
      </c>
      <c r="AD933" s="44">
        <f>IFERROR(VALUE(MID($C933,4,3)),0)</f>
        <v>179</v>
      </c>
      <c r="AE933" s="51">
        <f>VALUE(RIGHT("00"&amp;AC933,2)&amp;RIGHT("000"&amp;AD933,3))</f>
        <v>80179</v>
      </c>
    </row>
    <row r="934" spans="1:31">
      <c r="A934" s="60" t="str">
        <f>IF(G934&amp;Q934&lt;&gt;"",W934&amp;Q934,"")</f>
        <v>DISPATCH S1702green</v>
      </c>
      <c r="B934" s="60" t="str">
        <f>IF(C934&lt;&gt;"",LEFT(C934,9),"")</f>
        <v>80-179-07</v>
      </c>
      <c r="C934" s="73" t="s">
        <v>2153</v>
      </c>
      <c r="D934" s="73" t="s">
        <v>2149</v>
      </c>
      <c r="E934" s="73" t="s">
        <v>912</v>
      </c>
      <c r="F934" s="74">
        <v>61</v>
      </c>
      <c r="G934" s="73" t="s">
        <v>2150</v>
      </c>
      <c r="H934" s="73" t="s">
        <v>60</v>
      </c>
      <c r="I934" s="73" t="s">
        <v>1021</v>
      </c>
      <c r="J934" s="73" t="s">
        <v>320</v>
      </c>
      <c r="K934" s="73" t="s">
        <v>382</v>
      </c>
      <c r="L934" s="73" t="s">
        <v>383</v>
      </c>
      <c r="M934" s="73" t="s">
        <v>384</v>
      </c>
      <c r="N934" s="73" t="s">
        <v>37</v>
      </c>
      <c r="O934" s="73" t="s">
        <v>385</v>
      </c>
      <c r="P934" s="73" t="s">
        <v>907</v>
      </c>
      <c r="Q934" s="73" t="s">
        <v>990</v>
      </c>
      <c r="R934" s="73" t="s">
        <v>60</v>
      </c>
      <c r="V934" s="60" t="str">
        <f>W934&amp;H934</f>
        <v>DISPATCH S1702зеленый</v>
      </c>
      <c r="W934" s="60" t="str">
        <f>_xlfn.LET(_xlpm.TextCell,TEXT(G934,"###"),IF(_xlpm.TextCell&lt;&gt;"",IF(StyleSpaceSplit,IFERROR(IF(FIND(" ",_xlpm.TextCell)&gt;=1,MID(_xlpm.TextCell,1,FIND(" ",_xlpm.TextCell)-1),_xlpm.TextCell),_xlpm.TextCell),_xlpm.TextCell),""))</f>
        <v>DISPATCH S1702</v>
      </c>
      <c r="X934" s="60" t="str">
        <f>IF(A934&lt;&gt;"",IFERROR(IF(FIND(" ",G934)&gt;=1,MID(G934,FIND(" ",G934)+1,LEN(G934)),""),""),"")</f>
        <v>S1702</v>
      </c>
      <c r="AC934" s="51">
        <f>IFERROR(VALUE(MID($C934,1,2)),0)</f>
        <v>80</v>
      </c>
      <c r="AD934" s="44">
        <f>IFERROR(VALUE(MID($C934,4,3)),0)</f>
        <v>179</v>
      </c>
      <c r="AE934" s="51">
        <f>VALUE(RIGHT("00"&amp;AC934,2)&amp;RIGHT("000"&amp;AD934,3))</f>
        <v>80179</v>
      </c>
    </row>
    <row r="935" spans="1:31">
      <c r="A935" s="60" t="str">
        <f>IF(G935&amp;Q935&lt;&gt;"",W935&amp;Q935,"")</f>
        <v>DISPATCH S1702blue</v>
      </c>
      <c r="B935" s="60" t="str">
        <f>IF(C935&lt;&gt;"",LEFT(C935,9),"")</f>
        <v>80-179-06</v>
      </c>
      <c r="C935" s="73" t="s">
        <v>2583</v>
      </c>
      <c r="D935" s="73" t="s">
        <v>2584</v>
      </c>
      <c r="E935" s="73" t="s">
        <v>956</v>
      </c>
      <c r="F935" s="74">
        <v>55</v>
      </c>
      <c r="G935" s="73" t="s">
        <v>2150</v>
      </c>
      <c r="H935" s="73" t="s">
        <v>71</v>
      </c>
      <c r="I935" s="73" t="s">
        <v>1021</v>
      </c>
      <c r="J935" s="73" t="s">
        <v>320</v>
      </c>
      <c r="K935" s="73" t="s">
        <v>382</v>
      </c>
      <c r="L935" s="73" t="s">
        <v>383</v>
      </c>
      <c r="M935" s="73" t="s">
        <v>384</v>
      </c>
      <c r="N935" s="73" t="s">
        <v>37</v>
      </c>
      <c r="O935" s="73" t="s">
        <v>385</v>
      </c>
      <c r="P935" s="73" t="s">
        <v>907</v>
      </c>
      <c r="Q935" s="73" t="s">
        <v>932</v>
      </c>
      <c r="R935" s="73" t="s">
        <v>71</v>
      </c>
      <c r="V935" s="60" t="str">
        <f>W935&amp;H935</f>
        <v>DISPATCH S1702синий</v>
      </c>
      <c r="W935" s="60" t="str">
        <f>_xlfn.LET(_xlpm.TextCell,TEXT(G935,"###"),IF(_xlpm.TextCell&lt;&gt;"",IF(StyleSpaceSplit,IFERROR(IF(FIND(" ",_xlpm.TextCell)&gt;=1,MID(_xlpm.TextCell,1,FIND(" ",_xlpm.TextCell)-1),_xlpm.TextCell),_xlpm.TextCell),_xlpm.TextCell),""))</f>
        <v>DISPATCH S1702</v>
      </c>
      <c r="X935" s="60" t="str">
        <f>IF(A935&lt;&gt;"",IFERROR(IF(FIND(" ",G935)&gt;=1,MID(G935,FIND(" ",G935)+1,LEN(G935)),""),""),"")</f>
        <v>S1702</v>
      </c>
      <c r="AC935" s="51">
        <f>IFERROR(VALUE(MID($C935,1,2)),0)</f>
        <v>80</v>
      </c>
      <c r="AD935" s="44">
        <f>IFERROR(VALUE(MID($C935,4,3)),0)</f>
        <v>179</v>
      </c>
      <c r="AE935" s="51">
        <f>VALUE(RIGHT("00"&amp;AC935,2)&amp;RIGHT("000"&amp;AD935,3))</f>
        <v>80179</v>
      </c>
    </row>
    <row r="936" spans="1:31">
      <c r="A936" s="60" t="str">
        <f>IF(G936&amp;Q936&lt;&gt;"",W936&amp;Q936,"")</f>
        <v>DISPATCH S1702blue</v>
      </c>
      <c r="B936" s="60" t="str">
        <f>IF(C936&lt;&gt;"",LEFT(C936,9),"")</f>
        <v>80-179-06</v>
      </c>
      <c r="C936" s="73" t="s">
        <v>2585</v>
      </c>
      <c r="D936" s="73" t="s">
        <v>2584</v>
      </c>
      <c r="E936" s="73" t="s">
        <v>915</v>
      </c>
      <c r="F936" s="74">
        <v>56</v>
      </c>
      <c r="G936" s="73" t="s">
        <v>2150</v>
      </c>
      <c r="H936" s="73" t="s">
        <v>71</v>
      </c>
      <c r="I936" s="73" t="s">
        <v>1021</v>
      </c>
      <c r="J936" s="73" t="s">
        <v>320</v>
      </c>
      <c r="K936" s="73" t="s">
        <v>382</v>
      </c>
      <c r="L936" s="73" t="s">
        <v>383</v>
      </c>
      <c r="M936" s="73" t="s">
        <v>384</v>
      </c>
      <c r="N936" s="73" t="s">
        <v>37</v>
      </c>
      <c r="O936" s="73" t="s">
        <v>385</v>
      </c>
      <c r="P936" s="73" t="s">
        <v>907</v>
      </c>
      <c r="Q936" s="73" t="s">
        <v>932</v>
      </c>
      <c r="R936" s="73" t="s">
        <v>71</v>
      </c>
      <c r="V936" s="60" t="str">
        <f>W936&amp;H936</f>
        <v>DISPATCH S1702синий</v>
      </c>
      <c r="W936" s="60" t="str">
        <f>_xlfn.LET(_xlpm.TextCell,TEXT(G936,"###"),IF(_xlpm.TextCell&lt;&gt;"",IF(StyleSpaceSplit,IFERROR(IF(FIND(" ",_xlpm.TextCell)&gt;=1,MID(_xlpm.TextCell,1,FIND(" ",_xlpm.TextCell)-1),_xlpm.TextCell),_xlpm.TextCell),_xlpm.TextCell),""))</f>
        <v>DISPATCH S1702</v>
      </c>
      <c r="X936" s="60" t="str">
        <f>IF(A936&lt;&gt;"",IFERROR(IF(FIND(" ",G936)&gt;=1,MID(G936,FIND(" ",G936)+1,LEN(G936)),""),""),"")</f>
        <v>S1702</v>
      </c>
      <c r="AC936" s="51">
        <f>IFERROR(VALUE(MID($C936,1,2)),0)</f>
        <v>80</v>
      </c>
      <c r="AD936" s="44">
        <f>IFERROR(VALUE(MID($C936,4,3)),0)</f>
        <v>179</v>
      </c>
      <c r="AE936" s="51">
        <f>VALUE(RIGHT("00"&amp;AC936,2)&amp;RIGHT("000"&amp;AD936,3))</f>
        <v>80179</v>
      </c>
    </row>
    <row r="937" spans="1:31">
      <c r="A937" s="60" t="str">
        <f>IF(G937&amp;Q937&lt;&gt;"",W937&amp;Q937,"")</f>
        <v>DISPATCH S1702blue</v>
      </c>
      <c r="B937" s="60" t="str">
        <f>IF(C937&lt;&gt;"",LEFT(C937,9),"")</f>
        <v>80-179-06</v>
      </c>
      <c r="C937" s="73" t="s">
        <v>2586</v>
      </c>
      <c r="D937" s="73" t="s">
        <v>2584</v>
      </c>
      <c r="E937" s="73" t="s">
        <v>904</v>
      </c>
      <c r="F937" s="74">
        <v>57</v>
      </c>
      <c r="G937" s="73" t="s">
        <v>2150</v>
      </c>
      <c r="H937" s="73" t="s">
        <v>71</v>
      </c>
      <c r="I937" s="73" t="s">
        <v>1021</v>
      </c>
      <c r="J937" s="73" t="s">
        <v>320</v>
      </c>
      <c r="K937" s="73" t="s">
        <v>382</v>
      </c>
      <c r="L937" s="73" t="s">
        <v>383</v>
      </c>
      <c r="M937" s="73" t="s">
        <v>384</v>
      </c>
      <c r="N937" s="73" t="s">
        <v>37</v>
      </c>
      <c r="O937" s="73" t="s">
        <v>385</v>
      </c>
      <c r="P937" s="73" t="s">
        <v>907</v>
      </c>
      <c r="Q937" s="73" t="s">
        <v>932</v>
      </c>
      <c r="R937" s="73" t="s">
        <v>71</v>
      </c>
      <c r="V937" s="60" t="str">
        <f>W937&amp;H937</f>
        <v>DISPATCH S1702синий</v>
      </c>
      <c r="W937" s="60" t="str">
        <f>_xlfn.LET(_xlpm.TextCell,TEXT(G937,"###"),IF(_xlpm.TextCell&lt;&gt;"",IF(StyleSpaceSplit,IFERROR(IF(FIND(" ",_xlpm.TextCell)&gt;=1,MID(_xlpm.TextCell,1,FIND(" ",_xlpm.TextCell)-1),_xlpm.TextCell),_xlpm.TextCell),_xlpm.TextCell),""))</f>
        <v>DISPATCH S1702</v>
      </c>
      <c r="X937" s="60" t="str">
        <f>IF(A937&lt;&gt;"",IFERROR(IF(FIND(" ",G937)&gt;=1,MID(G937,FIND(" ",G937)+1,LEN(G937)),""),""),"")</f>
        <v>S1702</v>
      </c>
      <c r="AC937" s="51">
        <f>IFERROR(VALUE(MID($C937,1,2)),0)</f>
        <v>80</v>
      </c>
      <c r="AD937" s="44">
        <f>IFERROR(VALUE(MID($C937,4,3)),0)</f>
        <v>179</v>
      </c>
      <c r="AE937" s="51">
        <f>VALUE(RIGHT("00"&amp;AC937,2)&amp;RIGHT("000"&amp;AD937,3))</f>
        <v>80179</v>
      </c>
    </row>
    <row r="938" spans="1:31">
      <c r="A938" s="60" t="str">
        <f>IF(G938&amp;Q938&lt;&gt;"",W938&amp;Q938,"")</f>
        <v>DISPATCH S1702blue</v>
      </c>
      <c r="B938" s="60" t="str">
        <f>IF(C938&lt;&gt;"",LEFT(C938,9),"")</f>
        <v>80-179-06</v>
      </c>
      <c r="C938" s="73" t="s">
        <v>2587</v>
      </c>
      <c r="D938" s="73" t="s">
        <v>2584</v>
      </c>
      <c r="E938" s="73" t="s">
        <v>920</v>
      </c>
      <c r="F938" s="74">
        <v>58</v>
      </c>
      <c r="G938" s="73" t="s">
        <v>2150</v>
      </c>
      <c r="H938" s="73" t="s">
        <v>71</v>
      </c>
      <c r="I938" s="73" t="s">
        <v>1021</v>
      </c>
      <c r="J938" s="73" t="s">
        <v>320</v>
      </c>
      <c r="K938" s="73" t="s">
        <v>382</v>
      </c>
      <c r="L938" s="73" t="s">
        <v>383</v>
      </c>
      <c r="M938" s="73" t="s">
        <v>384</v>
      </c>
      <c r="N938" s="73" t="s">
        <v>37</v>
      </c>
      <c r="O938" s="73" t="s">
        <v>385</v>
      </c>
      <c r="P938" s="73" t="s">
        <v>907</v>
      </c>
      <c r="Q938" s="73" t="s">
        <v>932</v>
      </c>
      <c r="R938" s="73" t="s">
        <v>71</v>
      </c>
      <c r="V938" s="60" t="str">
        <f>W938&amp;H938</f>
        <v>DISPATCH S1702синий</v>
      </c>
      <c r="W938" s="60" t="str">
        <f>_xlfn.LET(_xlpm.TextCell,TEXT(G938,"###"),IF(_xlpm.TextCell&lt;&gt;"",IF(StyleSpaceSplit,IFERROR(IF(FIND(" ",_xlpm.TextCell)&gt;=1,MID(_xlpm.TextCell,1,FIND(" ",_xlpm.TextCell)-1),_xlpm.TextCell),_xlpm.TextCell),_xlpm.TextCell),""))</f>
        <v>DISPATCH S1702</v>
      </c>
      <c r="X938" s="60" t="str">
        <f>IF(A938&lt;&gt;"",IFERROR(IF(FIND(" ",G938)&gt;=1,MID(G938,FIND(" ",G938)+1,LEN(G938)),""),""),"")</f>
        <v>S1702</v>
      </c>
      <c r="AC938" s="51">
        <f>IFERROR(VALUE(MID($C938,1,2)),0)</f>
        <v>80</v>
      </c>
      <c r="AD938" s="44">
        <f>IFERROR(VALUE(MID($C938,4,3)),0)</f>
        <v>179</v>
      </c>
      <c r="AE938" s="51">
        <f>VALUE(RIGHT("00"&amp;AC938,2)&amp;RIGHT("000"&amp;AD938,3))</f>
        <v>80179</v>
      </c>
    </row>
    <row r="939" spans="1:31">
      <c r="A939" s="60" t="str">
        <f>IF(G939&amp;Q939&lt;&gt;"",W939&amp;Q939,"")</f>
        <v>DISPATCH S1702blue</v>
      </c>
      <c r="B939" s="60" t="str">
        <f>IF(C939&lt;&gt;"",LEFT(C939,9),"")</f>
        <v>80-179-06</v>
      </c>
      <c r="C939" s="73" t="s">
        <v>2588</v>
      </c>
      <c r="D939" s="73" t="s">
        <v>2584</v>
      </c>
      <c r="E939" s="73" t="s">
        <v>922</v>
      </c>
      <c r="F939" s="74">
        <v>60</v>
      </c>
      <c r="G939" s="73" t="s">
        <v>2150</v>
      </c>
      <c r="H939" s="73" t="s">
        <v>71</v>
      </c>
      <c r="I939" s="73" t="s">
        <v>1021</v>
      </c>
      <c r="J939" s="73" t="s">
        <v>320</v>
      </c>
      <c r="K939" s="73" t="s">
        <v>382</v>
      </c>
      <c r="L939" s="73" t="s">
        <v>383</v>
      </c>
      <c r="M939" s="73" t="s">
        <v>384</v>
      </c>
      <c r="N939" s="73" t="s">
        <v>37</v>
      </c>
      <c r="O939" s="73" t="s">
        <v>385</v>
      </c>
      <c r="P939" s="73" t="s">
        <v>907</v>
      </c>
      <c r="Q939" s="73" t="s">
        <v>932</v>
      </c>
      <c r="R939" s="73" t="s">
        <v>71</v>
      </c>
      <c r="V939" s="60" t="str">
        <f>W939&amp;H939</f>
        <v>DISPATCH S1702синий</v>
      </c>
      <c r="W939" s="60" t="str">
        <f>_xlfn.LET(_xlpm.TextCell,TEXT(G939,"###"),IF(_xlpm.TextCell&lt;&gt;"",IF(StyleSpaceSplit,IFERROR(IF(FIND(" ",_xlpm.TextCell)&gt;=1,MID(_xlpm.TextCell,1,FIND(" ",_xlpm.TextCell)-1),_xlpm.TextCell),_xlpm.TextCell),_xlpm.TextCell),""))</f>
        <v>DISPATCH S1702</v>
      </c>
      <c r="X939" s="60" t="str">
        <f>IF(A939&lt;&gt;"",IFERROR(IF(FIND(" ",G939)&gt;=1,MID(G939,FIND(" ",G939)+1,LEN(G939)),""),""),"")</f>
        <v>S1702</v>
      </c>
      <c r="AC939" s="51">
        <f>IFERROR(VALUE(MID($C939,1,2)),0)</f>
        <v>80</v>
      </c>
      <c r="AD939" s="44">
        <f>IFERROR(VALUE(MID($C939,4,3)),0)</f>
        <v>179</v>
      </c>
      <c r="AE939" s="51">
        <f>VALUE(RIGHT("00"&amp;AC939,2)&amp;RIGHT("000"&amp;AD939,3))</f>
        <v>80179</v>
      </c>
    </row>
    <row r="940" spans="1:31">
      <c r="A940" s="60" t="str">
        <f>IF(G940&amp;Q940&lt;&gt;"",W940&amp;Q940,"")</f>
        <v>DISPATCH S1702blue</v>
      </c>
      <c r="B940" s="60" t="str">
        <f>IF(C940&lt;&gt;"",LEFT(C940,9),"")</f>
        <v>80-179-06</v>
      </c>
      <c r="C940" s="73" t="s">
        <v>2589</v>
      </c>
      <c r="D940" s="73" t="s">
        <v>2584</v>
      </c>
      <c r="E940" s="73" t="s">
        <v>912</v>
      </c>
      <c r="F940" s="74">
        <v>61</v>
      </c>
      <c r="G940" s="73" t="s">
        <v>2150</v>
      </c>
      <c r="H940" s="73" t="s">
        <v>71</v>
      </c>
      <c r="I940" s="73" t="s">
        <v>1021</v>
      </c>
      <c r="J940" s="73" t="s">
        <v>320</v>
      </c>
      <c r="K940" s="73" t="s">
        <v>382</v>
      </c>
      <c r="L940" s="73" t="s">
        <v>383</v>
      </c>
      <c r="M940" s="73" t="s">
        <v>384</v>
      </c>
      <c r="N940" s="73" t="s">
        <v>37</v>
      </c>
      <c r="O940" s="73" t="s">
        <v>385</v>
      </c>
      <c r="P940" s="73" t="s">
        <v>907</v>
      </c>
      <c r="Q940" s="73" t="s">
        <v>932</v>
      </c>
      <c r="R940" s="73" t="s">
        <v>71</v>
      </c>
      <c r="V940" s="60" t="str">
        <f>W940&amp;H940</f>
        <v>DISPATCH S1702синий</v>
      </c>
      <c r="W940" s="60" t="str">
        <f>_xlfn.LET(_xlpm.TextCell,TEXT(G940,"###"),IF(_xlpm.TextCell&lt;&gt;"",IF(StyleSpaceSplit,IFERROR(IF(FIND(" ",_xlpm.TextCell)&gt;=1,MID(_xlpm.TextCell,1,FIND(" ",_xlpm.TextCell)-1),_xlpm.TextCell),_xlpm.TextCell),_xlpm.TextCell),""))</f>
        <v>DISPATCH S1702</v>
      </c>
      <c r="X940" s="60" t="str">
        <f>IF(A940&lt;&gt;"",IFERROR(IF(FIND(" ",G940)&gt;=1,MID(G940,FIND(" ",G940)+1,LEN(G940)),""),""),"")</f>
        <v>S1702</v>
      </c>
      <c r="AC940" s="51">
        <f>IFERROR(VALUE(MID($C940,1,2)),0)</f>
        <v>80</v>
      </c>
      <c r="AD940" s="44">
        <f>IFERROR(VALUE(MID($C940,4,3)),0)</f>
        <v>179</v>
      </c>
      <c r="AE940" s="51">
        <f>VALUE(RIGHT("00"&amp;AC940,2)&amp;RIGHT("000"&amp;AD940,3))</f>
        <v>80179</v>
      </c>
    </row>
    <row r="941" spans="1:31">
      <c r="A941" s="60" t="str">
        <f>IF(G941&amp;Q941&lt;&gt;"",W941&amp;Q941,"")</f>
        <v>DISPATCH S1702blue</v>
      </c>
      <c r="B941" s="60" t="str">
        <f>IF(C941&lt;&gt;"",LEFT(C941,9),"")</f>
        <v>80-179-06</v>
      </c>
      <c r="C941" s="73" t="s">
        <v>2590</v>
      </c>
      <c r="D941" s="73" t="s">
        <v>2584</v>
      </c>
      <c r="E941" s="73" t="s">
        <v>1046</v>
      </c>
      <c r="F941" s="74">
        <v>62</v>
      </c>
      <c r="G941" s="73" t="s">
        <v>2150</v>
      </c>
      <c r="H941" s="73" t="s">
        <v>71</v>
      </c>
      <c r="I941" s="73" t="s">
        <v>1021</v>
      </c>
      <c r="J941" s="73" t="s">
        <v>320</v>
      </c>
      <c r="K941" s="73" t="s">
        <v>382</v>
      </c>
      <c r="L941" s="73" t="s">
        <v>383</v>
      </c>
      <c r="M941" s="73" t="s">
        <v>384</v>
      </c>
      <c r="N941" s="73" t="s">
        <v>37</v>
      </c>
      <c r="O941" s="73" t="s">
        <v>385</v>
      </c>
      <c r="P941" s="73" t="s">
        <v>907</v>
      </c>
      <c r="Q941" s="73" t="s">
        <v>932</v>
      </c>
      <c r="R941" s="73" t="s">
        <v>71</v>
      </c>
      <c r="V941" s="60" t="str">
        <f>W941&amp;H941</f>
        <v>DISPATCH S1702синий</v>
      </c>
      <c r="W941" s="60" t="str">
        <f>_xlfn.LET(_xlpm.TextCell,TEXT(G941,"###"),IF(_xlpm.TextCell&lt;&gt;"",IF(StyleSpaceSplit,IFERROR(IF(FIND(" ",_xlpm.TextCell)&gt;=1,MID(_xlpm.TextCell,1,FIND(" ",_xlpm.TextCell)-1),_xlpm.TextCell),_xlpm.TextCell),_xlpm.TextCell),""))</f>
        <v>DISPATCH S1702</v>
      </c>
      <c r="X941" s="60" t="str">
        <f>IF(A941&lt;&gt;"",IFERROR(IF(FIND(" ",G941)&gt;=1,MID(G941,FIND(" ",G941)+1,LEN(G941)),""),""),"")</f>
        <v>S1702</v>
      </c>
      <c r="AC941" s="51">
        <f>IFERROR(VALUE(MID($C941,1,2)),0)</f>
        <v>80</v>
      </c>
      <c r="AD941" s="44">
        <f>IFERROR(VALUE(MID($C941,4,3)),0)</f>
        <v>179</v>
      </c>
      <c r="AE941" s="51">
        <f>VALUE(RIGHT("00"&amp;AC941,2)&amp;RIGHT("000"&amp;AD941,3))</f>
        <v>80179</v>
      </c>
    </row>
    <row r="942" spans="1:31">
      <c r="A942" s="60" t="str">
        <f>IF(G942&amp;Q942&lt;&gt;"",W942&amp;Q942,"")</f>
        <v>DISPATCH S1702blue</v>
      </c>
      <c r="B942" s="60" t="str">
        <f>IF(C942&lt;&gt;"",LEFT(C942,9),"")</f>
        <v>80-179-06</v>
      </c>
      <c r="C942" s="73" t="s">
        <v>2591</v>
      </c>
      <c r="D942" s="73" t="s">
        <v>2584</v>
      </c>
      <c r="E942" s="73" t="s">
        <v>910</v>
      </c>
      <c r="F942" s="74">
        <v>59</v>
      </c>
      <c r="G942" s="73" t="s">
        <v>2150</v>
      </c>
      <c r="H942" s="73" t="s">
        <v>71</v>
      </c>
      <c r="I942" s="73" t="s">
        <v>1021</v>
      </c>
      <c r="J942" s="73" t="s">
        <v>320</v>
      </c>
      <c r="K942" s="73" t="s">
        <v>382</v>
      </c>
      <c r="L942" s="73" t="s">
        <v>383</v>
      </c>
      <c r="M942" s="73" t="s">
        <v>384</v>
      </c>
      <c r="N942" s="73" t="s">
        <v>37</v>
      </c>
      <c r="O942" s="73" t="s">
        <v>385</v>
      </c>
      <c r="P942" s="73" t="s">
        <v>907</v>
      </c>
      <c r="Q942" s="73" t="s">
        <v>932</v>
      </c>
      <c r="R942" s="73" t="s">
        <v>71</v>
      </c>
      <c r="V942" s="60" t="str">
        <f>W942&amp;H942</f>
        <v>DISPATCH S1702синий</v>
      </c>
      <c r="W942" s="60" t="str">
        <f>_xlfn.LET(_xlpm.TextCell,TEXT(G942,"###"),IF(_xlpm.TextCell&lt;&gt;"",IF(StyleSpaceSplit,IFERROR(IF(FIND(" ",_xlpm.TextCell)&gt;=1,MID(_xlpm.TextCell,1,FIND(" ",_xlpm.TextCell)-1),_xlpm.TextCell),_xlpm.TextCell),_xlpm.TextCell),""))</f>
        <v>DISPATCH S1702</v>
      </c>
      <c r="X942" s="60" t="str">
        <f>IF(A942&lt;&gt;"",IFERROR(IF(FIND(" ",G942)&gt;=1,MID(G942,FIND(" ",G942)+1,LEN(G942)),""),""),"")</f>
        <v>S1702</v>
      </c>
      <c r="AC942" s="51">
        <f>IFERROR(VALUE(MID($C942,1,2)),0)</f>
        <v>80</v>
      </c>
      <c r="AD942" s="44">
        <f>IFERROR(VALUE(MID($C942,4,3)),0)</f>
        <v>179</v>
      </c>
      <c r="AE942" s="51">
        <f>VALUE(RIGHT("00"&amp;AC942,2)&amp;RIGHT("000"&amp;AD942,3))</f>
        <v>80179</v>
      </c>
    </row>
    <row r="943" spans="1:31">
      <c r="A943" s="60" t="str">
        <f>IF(G943&amp;Q943&lt;&gt;"",W943&amp;Q943,"")</f>
        <v>DISPATCH W16 002brown</v>
      </c>
      <c r="B943" s="60" t="str">
        <f>IF(C943&lt;&gt;"",LEFT(C943,9),"")</f>
        <v>80-111-14</v>
      </c>
      <c r="C943" s="73" t="s">
        <v>1262</v>
      </c>
      <c r="D943" s="73" t="s">
        <v>1263</v>
      </c>
      <c r="E943" s="73" t="s">
        <v>915</v>
      </c>
      <c r="F943" s="74">
        <v>56</v>
      </c>
      <c r="G943" s="73" t="s">
        <v>1264</v>
      </c>
      <c r="H943" s="73" t="s">
        <v>86</v>
      </c>
      <c r="I943" s="73" t="s">
        <v>1265</v>
      </c>
      <c r="J943" s="73" t="s">
        <v>320</v>
      </c>
      <c r="K943" s="73" t="s">
        <v>382</v>
      </c>
      <c r="L943" s="73" t="s">
        <v>383</v>
      </c>
      <c r="M943" s="73" t="s">
        <v>388</v>
      </c>
      <c r="N943" s="73" t="s">
        <v>44</v>
      </c>
      <c r="O943" s="73" t="s">
        <v>385</v>
      </c>
      <c r="P943" s="73" t="s">
        <v>907</v>
      </c>
      <c r="Q943" s="73" t="s">
        <v>1033</v>
      </c>
      <c r="R943" s="73" t="s">
        <v>86</v>
      </c>
      <c r="V943" s="60" t="str">
        <f>W943&amp;H943</f>
        <v>DISPATCH W16 002коричневый</v>
      </c>
      <c r="W943" s="60" t="str">
        <f>_xlfn.LET(_xlpm.TextCell,TEXT(G943,"###"),IF(_xlpm.TextCell&lt;&gt;"",IF(StyleSpaceSplit,IFERROR(IF(FIND(" ",_xlpm.TextCell)&gt;=1,MID(_xlpm.TextCell,1,FIND(" ",_xlpm.TextCell)-1),_xlpm.TextCell),_xlpm.TextCell),_xlpm.TextCell),""))</f>
        <v>DISPATCH W16 002</v>
      </c>
      <c r="X943" s="60" t="str">
        <f>IF(A943&lt;&gt;"",IFERROR(IF(FIND(" ",G943)&gt;=1,MID(G943,FIND(" ",G943)+1,LEN(G943)),""),""),"")</f>
        <v>W16 002</v>
      </c>
      <c r="AC943" s="51">
        <f>IFERROR(VALUE(MID($C943,1,2)),0)</f>
        <v>80</v>
      </c>
      <c r="AD943" s="44">
        <f>IFERROR(VALUE(MID($C943,4,3)),0)</f>
        <v>111</v>
      </c>
      <c r="AE943" s="51">
        <f>VALUE(RIGHT("00"&amp;AC943,2)&amp;RIGHT("000"&amp;AD943,3))</f>
        <v>80111</v>
      </c>
    </row>
    <row r="944" spans="1:31">
      <c r="A944" s="60" t="str">
        <f>IF(G944&amp;Q944&lt;&gt;"",W944&amp;Q944,"")</f>
        <v>DISPATCH W16 002brown</v>
      </c>
      <c r="B944" s="60" t="str">
        <f>IF(C944&lt;&gt;"",LEFT(C944,9),"")</f>
        <v>80-111-14</v>
      </c>
      <c r="C944" s="73" t="s">
        <v>1266</v>
      </c>
      <c r="D944" s="73" t="s">
        <v>1263</v>
      </c>
      <c r="E944" s="73" t="s">
        <v>904</v>
      </c>
      <c r="F944" s="74">
        <v>57</v>
      </c>
      <c r="G944" s="73" t="s">
        <v>1264</v>
      </c>
      <c r="H944" s="73" t="s">
        <v>86</v>
      </c>
      <c r="I944" s="73" t="s">
        <v>1265</v>
      </c>
      <c r="J944" s="73" t="s">
        <v>320</v>
      </c>
      <c r="K944" s="73" t="s">
        <v>382</v>
      </c>
      <c r="L944" s="73" t="s">
        <v>383</v>
      </c>
      <c r="M944" s="73" t="s">
        <v>388</v>
      </c>
      <c r="N944" s="73" t="s">
        <v>44</v>
      </c>
      <c r="O944" s="73" t="s">
        <v>385</v>
      </c>
      <c r="P944" s="73" t="s">
        <v>907</v>
      </c>
      <c r="Q944" s="73" t="s">
        <v>1033</v>
      </c>
      <c r="R944" s="73" t="s">
        <v>86</v>
      </c>
      <c r="V944" s="60" t="str">
        <f>W944&amp;H944</f>
        <v>DISPATCH W16 002коричневый</v>
      </c>
      <c r="W944" s="60" t="str">
        <f>_xlfn.LET(_xlpm.TextCell,TEXT(G944,"###"),IF(_xlpm.TextCell&lt;&gt;"",IF(StyleSpaceSplit,IFERROR(IF(FIND(" ",_xlpm.TextCell)&gt;=1,MID(_xlpm.TextCell,1,FIND(" ",_xlpm.TextCell)-1),_xlpm.TextCell),_xlpm.TextCell),_xlpm.TextCell),""))</f>
        <v>DISPATCH W16 002</v>
      </c>
      <c r="X944" s="60" t="str">
        <f>IF(A944&lt;&gt;"",IFERROR(IF(FIND(" ",G944)&gt;=1,MID(G944,FIND(" ",G944)+1,LEN(G944)),""),""),"")</f>
        <v>W16 002</v>
      </c>
      <c r="AC944" s="51">
        <f>IFERROR(VALUE(MID($C944,1,2)),0)</f>
        <v>80</v>
      </c>
      <c r="AD944" s="44">
        <f>IFERROR(VALUE(MID($C944,4,3)),0)</f>
        <v>111</v>
      </c>
      <c r="AE944" s="51">
        <f>VALUE(RIGHT("00"&amp;AC944,2)&amp;RIGHT("000"&amp;AD944,3))</f>
        <v>80111</v>
      </c>
    </row>
    <row r="945" spans="1:31">
      <c r="A945" s="60" t="str">
        <f>IF(G945&amp;Q945&lt;&gt;"",W945&amp;Q945,"")</f>
        <v>DISPATCH W16 002brown</v>
      </c>
      <c r="B945" s="60" t="str">
        <f>IF(C945&lt;&gt;"",LEFT(C945,9),"")</f>
        <v>80-111-14</v>
      </c>
      <c r="C945" s="73" t="s">
        <v>1267</v>
      </c>
      <c r="D945" s="73" t="s">
        <v>1263</v>
      </c>
      <c r="E945" s="73" t="s">
        <v>920</v>
      </c>
      <c r="F945" s="74">
        <v>58</v>
      </c>
      <c r="G945" s="73" t="s">
        <v>1264</v>
      </c>
      <c r="H945" s="73" t="s">
        <v>86</v>
      </c>
      <c r="I945" s="73" t="s">
        <v>1265</v>
      </c>
      <c r="J945" s="73" t="s">
        <v>320</v>
      </c>
      <c r="K945" s="73" t="s">
        <v>382</v>
      </c>
      <c r="L945" s="73" t="s">
        <v>383</v>
      </c>
      <c r="M945" s="73" t="s">
        <v>388</v>
      </c>
      <c r="N945" s="73" t="s">
        <v>44</v>
      </c>
      <c r="O945" s="73" t="s">
        <v>385</v>
      </c>
      <c r="P945" s="73" t="s">
        <v>907</v>
      </c>
      <c r="Q945" s="73" t="s">
        <v>1033</v>
      </c>
      <c r="R945" s="73" t="s">
        <v>86</v>
      </c>
      <c r="V945" s="60" t="str">
        <f>W945&amp;H945</f>
        <v>DISPATCH W16 002коричневый</v>
      </c>
      <c r="W945" s="60" t="str">
        <f>_xlfn.LET(_xlpm.TextCell,TEXT(G945,"###"),IF(_xlpm.TextCell&lt;&gt;"",IF(StyleSpaceSplit,IFERROR(IF(FIND(" ",_xlpm.TextCell)&gt;=1,MID(_xlpm.TextCell,1,FIND(" ",_xlpm.TextCell)-1),_xlpm.TextCell),_xlpm.TextCell),_xlpm.TextCell),""))</f>
        <v>DISPATCH W16 002</v>
      </c>
      <c r="X945" s="60" t="str">
        <f>IF(A945&lt;&gt;"",IFERROR(IF(FIND(" ",G945)&gt;=1,MID(G945,FIND(" ",G945)+1,LEN(G945)),""),""),"")</f>
        <v>W16 002</v>
      </c>
      <c r="AC945" s="51">
        <f>IFERROR(VALUE(MID($C945,1,2)),0)</f>
        <v>80</v>
      </c>
      <c r="AD945" s="44">
        <f>IFERROR(VALUE(MID($C945,4,3)),0)</f>
        <v>111</v>
      </c>
      <c r="AE945" s="51">
        <f>VALUE(RIGHT("00"&amp;AC945,2)&amp;RIGHT("000"&amp;AD945,3))</f>
        <v>80111</v>
      </c>
    </row>
    <row r="946" spans="1:31">
      <c r="A946" s="60" t="str">
        <f>IF(G946&amp;Q946&lt;&gt;"",W946&amp;Q946,"")</f>
        <v>DISPATCH W16 002brown</v>
      </c>
      <c r="B946" s="60" t="str">
        <f>IF(C946&lt;&gt;"",LEFT(C946,9),"")</f>
        <v>80-111-14</v>
      </c>
      <c r="C946" s="73" t="s">
        <v>1268</v>
      </c>
      <c r="D946" s="73" t="s">
        <v>1263</v>
      </c>
      <c r="E946" s="73" t="s">
        <v>910</v>
      </c>
      <c r="F946" s="74">
        <v>59</v>
      </c>
      <c r="G946" s="73" t="s">
        <v>1264</v>
      </c>
      <c r="H946" s="73" t="s">
        <v>86</v>
      </c>
      <c r="I946" s="73" t="s">
        <v>1265</v>
      </c>
      <c r="J946" s="73" t="s">
        <v>320</v>
      </c>
      <c r="K946" s="73" t="s">
        <v>382</v>
      </c>
      <c r="L946" s="73" t="s">
        <v>383</v>
      </c>
      <c r="M946" s="73" t="s">
        <v>388</v>
      </c>
      <c r="N946" s="73" t="s">
        <v>44</v>
      </c>
      <c r="O946" s="73" t="s">
        <v>385</v>
      </c>
      <c r="P946" s="73" t="s">
        <v>907</v>
      </c>
      <c r="Q946" s="73" t="s">
        <v>1033</v>
      </c>
      <c r="R946" s="73" t="s">
        <v>86</v>
      </c>
      <c r="V946" s="60" t="str">
        <f>W946&amp;H946</f>
        <v>DISPATCH W16 002коричневый</v>
      </c>
      <c r="W946" s="60" t="str">
        <f>_xlfn.LET(_xlpm.TextCell,TEXT(G946,"###"),IF(_xlpm.TextCell&lt;&gt;"",IF(StyleSpaceSplit,IFERROR(IF(FIND(" ",_xlpm.TextCell)&gt;=1,MID(_xlpm.TextCell,1,FIND(" ",_xlpm.TextCell)-1),_xlpm.TextCell),_xlpm.TextCell),_xlpm.TextCell),""))</f>
        <v>DISPATCH W16 002</v>
      </c>
      <c r="X946" s="60" t="str">
        <f>IF(A946&lt;&gt;"",IFERROR(IF(FIND(" ",G946)&gt;=1,MID(G946,FIND(" ",G946)+1,LEN(G946)),""),""),"")</f>
        <v>W16 002</v>
      </c>
      <c r="AC946" s="51">
        <f>IFERROR(VALUE(MID($C946,1,2)),0)</f>
        <v>80</v>
      </c>
      <c r="AD946" s="44">
        <f>IFERROR(VALUE(MID($C946,4,3)),0)</f>
        <v>111</v>
      </c>
      <c r="AE946" s="51">
        <f>VALUE(RIGHT("00"&amp;AC946,2)&amp;RIGHT("000"&amp;AD946,3))</f>
        <v>80111</v>
      </c>
    </row>
    <row r="947" spans="1:31">
      <c r="A947" s="60" t="str">
        <f>IF(G947&amp;Q947&lt;&gt;"",W947&amp;Q947,"")</f>
        <v>DISPATCH W16 002brown</v>
      </c>
      <c r="B947" s="60" t="str">
        <f>IF(C947&lt;&gt;"",LEFT(C947,9),"")</f>
        <v>80-111-14</v>
      </c>
      <c r="C947" s="73" t="s">
        <v>1269</v>
      </c>
      <c r="D947" s="73" t="s">
        <v>1263</v>
      </c>
      <c r="E947" s="73" t="s">
        <v>922</v>
      </c>
      <c r="F947" s="74">
        <v>60</v>
      </c>
      <c r="G947" s="73" t="s">
        <v>1264</v>
      </c>
      <c r="H947" s="73" t="s">
        <v>86</v>
      </c>
      <c r="I947" s="73" t="s">
        <v>1265</v>
      </c>
      <c r="J947" s="73" t="s">
        <v>320</v>
      </c>
      <c r="K947" s="73" t="s">
        <v>382</v>
      </c>
      <c r="L947" s="73" t="s">
        <v>383</v>
      </c>
      <c r="M947" s="73" t="s">
        <v>388</v>
      </c>
      <c r="N947" s="73" t="s">
        <v>44</v>
      </c>
      <c r="O947" s="73" t="s">
        <v>385</v>
      </c>
      <c r="P947" s="73" t="s">
        <v>907</v>
      </c>
      <c r="Q947" s="73" t="s">
        <v>1033</v>
      </c>
      <c r="R947" s="73" t="s">
        <v>86</v>
      </c>
      <c r="V947" s="60" t="str">
        <f>W947&amp;H947</f>
        <v>DISPATCH W16 002коричневый</v>
      </c>
      <c r="W947" s="60" t="str">
        <f>_xlfn.LET(_xlpm.TextCell,TEXT(G947,"###"),IF(_xlpm.TextCell&lt;&gt;"",IF(StyleSpaceSplit,IFERROR(IF(FIND(" ",_xlpm.TextCell)&gt;=1,MID(_xlpm.TextCell,1,FIND(" ",_xlpm.TextCell)-1),_xlpm.TextCell),_xlpm.TextCell),_xlpm.TextCell),""))</f>
        <v>DISPATCH W16 002</v>
      </c>
      <c r="X947" s="60" t="str">
        <f>IF(A947&lt;&gt;"",IFERROR(IF(FIND(" ",G947)&gt;=1,MID(G947,FIND(" ",G947)+1,LEN(G947)),""),""),"")</f>
        <v>W16 002</v>
      </c>
      <c r="AC947" s="51">
        <f>IFERROR(VALUE(MID($C947,1,2)),0)</f>
        <v>80</v>
      </c>
      <c r="AD947" s="44">
        <f>IFERROR(VALUE(MID($C947,4,3)),0)</f>
        <v>111</v>
      </c>
      <c r="AE947" s="51">
        <f>VALUE(RIGHT("00"&amp;AC947,2)&amp;RIGHT("000"&amp;AD947,3))</f>
        <v>80111</v>
      </c>
    </row>
    <row r="948" spans="1:31">
      <c r="A948" s="60" t="str">
        <f>IF(G948&amp;Q948&lt;&gt;"",W948&amp;Q948,"")</f>
        <v>DISPATCH W16 002brown</v>
      </c>
      <c r="B948" s="60" t="str">
        <f>IF(C948&lt;&gt;"",LEFT(C948,9),"")</f>
        <v>80-111-14</v>
      </c>
      <c r="C948" s="73" t="s">
        <v>1270</v>
      </c>
      <c r="D948" s="73" t="s">
        <v>1263</v>
      </c>
      <c r="E948" s="73" t="s">
        <v>912</v>
      </c>
      <c r="F948" s="74">
        <v>61</v>
      </c>
      <c r="G948" s="73" t="s">
        <v>1264</v>
      </c>
      <c r="H948" s="73" t="s">
        <v>86</v>
      </c>
      <c r="I948" s="73" t="s">
        <v>1265</v>
      </c>
      <c r="J948" s="73" t="s">
        <v>320</v>
      </c>
      <c r="K948" s="73" t="s">
        <v>382</v>
      </c>
      <c r="L948" s="73" t="s">
        <v>383</v>
      </c>
      <c r="M948" s="73" t="s">
        <v>388</v>
      </c>
      <c r="N948" s="73" t="s">
        <v>44</v>
      </c>
      <c r="O948" s="73" t="s">
        <v>385</v>
      </c>
      <c r="P948" s="73" t="s">
        <v>907</v>
      </c>
      <c r="Q948" s="73" t="s">
        <v>1033</v>
      </c>
      <c r="R948" s="73" t="s">
        <v>86</v>
      </c>
      <c r="V948" s="60" t="str">
        <f>W948&amp;H948</f>
        <v>DISPATCH W16 002коричневый</v>
      </c>
      <c r="W948" s="60" t="str">
        <f>_xlfn.LET(_xlpm.TextCell,TEXT(G948,"###"),IF(_xlpm.TextCell&lt;&gt;"",IF(StyleSpaceSplit,IFERROR(IF(FIND(" ",_xlpm.TextCell)&gt;=1,MID(_xlpm.TextCell,1,FIND(" ",_xlpm.TextCell)-1),_xlpm.TextCell),_xlpm.TextCell),_xlpm.TextCell),""))</f>
        <v>DISPATCH W16 002</v>
      </c>
      <c r="X948" s="60" t="str">
        <f>IF(A948&lt;&gt;"",IFERROR(IF(FIND(" ",G948)&gt;=1,MID(G948,FIND(" ",G948)+1,LEN(G948)),""),""),"")</f>
        <v>W16 002</v>
      </c>
      <c r="AC948" s="51">
        <f>IFERROR(VALUE(MID($C948,1,2)),0)</f>
        <v>80</v>
      </c>
      <c r="AD948" s="44">
        <f>IFERROR(VALUE(MID($C948,4,3)),0)</f>
        <v>111</v>
      </c>
      <c r="AE948" s="51">
        <f>VALUE(RIGHT("00"&amp;AC948,2)&amp;RIGHT("000"&amp;AD948,3))</f>
        <v>80111</v>
      </c>
    </row>
    <row r="949" spans="1:31">
      <c r="A949" s="60" t="str">
        <f>IF(G949&amp;Q949&lt;&gt;"",W949&amp;Q949,"")</f>
        <v>DISPATCH W16 002blue</v>
      </c>
      <c r="B949" s="60" t="str">
        <f>IF(C949&lt;&gt;"",LEFT(C949,9),"")</f>
        <v>80-111-16</v>
      </c>
      <c r="C949" s="73" t="s">
        <v>7274</v>
      </c>
      <c r="D949" s="73" t="s">
        <v>7275</v>
      </c>
      <c r="E949" s="73" t="s">
        <v>904</v>
      </c>
      <c r="F949" s="74">
        <v>57</v>
      </c>
      <c r="G949" s="73" t="s">
        <v>1264</v>
      </c>
      <c r="H949" s="73" t="s">
        <v>55</v>
      </c>
      <c r="I949" s="73" t="s">
        <v>1265</v>
      </c>
      <c r="J949" s="73" t="s">
        <v>320</v>
      </c>
      <c r="K949" s="73" t="s">
        <v>382</v>
      </c>
      <c r="L949" s="73" t="s">
        <v>383</v>
      </c>
      <c r="M949" s="73" t="s">
        <v>388</v>
      </c>
      <c r="N949" s="73" t="s">
        <v>44</v>
      </c>
      <c r="O949" s="73" t="s">
        <v>385</v>
      </c>
      <c r="P949" s="73" t="s">
        <v>907</v>
      </c>
      <c r="Q949" s="73" t="s">
        <v>932</v>
      </c>
      <c r="R949" s="73" t="s">
        <v>71</v>
      </c>
      <c r="V949" s="60" t="str">
        <f>W949&amp;H949</f>
        <v>DISPATCH W16 002темно-синий</v>
      </c>
      <c r="W949" s="60" t="str">
        <f>_xlfn.LET(_xlpm.TextCell,TEXT(G949,"###"),IF(_xlpm.TextCell&lt;&gt;"",IF(StyleSpaceSplit,IFERROR(IF(FIND(" ",_xlpm.TextCell)&gt;=1,MID(_xlpm.TextCell,1,FIND(" ",_xlpm.TextCell)-1),_xlpm.TextCell),_xlpm.TextCell),_xlpm.TextCell),""))</f>
        <v>DISPATCH W16 002</v>
      </c>
      <c r="X949" s="60" t="str">
        <f>IF(A949&lt;&gt;"",IFERROR(IF(FIND(" ",G949)&gt;=1,MID(G949,FIND(" ",G949)+1,LEN(G949)),""),""),"")</f>
        <v>W16 002</v>
      </c>
      <c r="AC949" s="51">
        <f>IFERROR(VALUE(MID($C949,1,2)),0)</f>
        <v>80</v>
      </c>
      <c r="AD949" s="44">
        <f>IFERROR(VALUE(MID($C949,4,3)),0)</f>
        <v>111</v>
      </c>
      <c r="AE949" s="51">
        <f>VALUE(RIGHT("00"&amp;AC949,2)&amp;RIGHT("000"&amp;AD949,3))</f>
        <v>80111</v>
      </c>
    </row>
    <row r="950" spans="1:31">
      <c r="A950" s="60" t="str">
        <f>IF(G950&amp;Q950&lt;&gt;"",W950&amp;Q950,"")</f>
        <v>DISPATCH W16 002blue</v>
      </c>
      <c r="B950" s="60" t="str">
        <f>IF(C950&lt;&gt;"",LEFT(C950,9),"")</f>
        <v>80-111-16</v>
      </c>
      <c r="C950" s="73" t="s">
        <v>7276</v>
      </c>
      <c r="D950" s="73" t="s">
        <v>7275</v>
      </c>
      <c r="E950" s="73" t="s">
        <v>910</v>
      </c>
      <c r="F950" s="74">
        <v>59</v>
      </c>
      <c r="G950" s="73" t="s">
        <v>1264</v>
      </c>
      <c r="H950" s="73" t="s">
        <v>55</v>
      </c>
      <c r="I950" s="73" t="s">
        <v>1265</v>
      </c>
      <c r="J950" s="73" t="s">
        <v>320</v>
      </c>
      <c r="K950" s="73" t="s">
        <v>382</v>
      </c>
      <c r="L950" s="73" t="s">
        <v>383</v>
      </c>
      <c r="M950" s="73" t="s">
        <v>388</v>
      </c>
      <c r="N950" s="73" t="s">
        <v>44</v>
      </c>
      <c r="O950" s="73" t="s">
        <v>385</v>
      </c>
      <c r="P950" s="73" t="s">
        <v>907</v>
      </c>
      <c r="Q950" s="73" t="s">
        <v>932</v>
      </c>
      <c r="R950" s="73" t="s">
        <v>71</v>
      </c>
      <c r="V950" s="60" t="str">
        <f>W950&amp;H950</f>
        <v>DISPATCH W16 002темно-синий</v>
      </c>
      <c r="W950" s="60" t="str">
        <f>_xlfn.LET(_xlpm.TextCell,TEXT(G950,"###"),IF(_xlpm.TextCell&lt;&gt;"",IF(StyleSpaceSplit,IFERROR(IF(FIND(" ",_xlpm.TextCell)&gt;=1,MID(_xlpm.TextCell,1,FIND(" ",_xlpm.TextCell)-1),_xlpm.TextCell),_xlpm.TextCell),_xlpm.TextCell),""))</f>
        <v>DISPATCH W16 002</v>
      </c>
      <c r="X950" s="60" t="str">
        <f>IF(A950&lt;&gt;"",IFERROR(IF(FIND(" ",G950)&gt;=1,MID(G950,FIND(" ",G950)+1,LEN(G950)),""),""),"")</f>
        <v>W16 002</v>
      </c>
      <c r="AC950" s="51">
        <f>IFERROR(VALUE(MID($C950,1,2)),0)</f>
        <v>80</v>
      </c>
      <c r="AD950" s="44">
        <f>IFERROR(VALUE(MID($C950,4,3)),0)</f>
        <v>111</v>
      </c>
      <c r="AE950" s="51">
        <f>VALUE(RIGHT("00"&amp;AC950,2)&amp;RIGHT("000"&amp;AD950,3))</f>
        <v>80111</v>
      </c>
    </row>
    <row r="951" spans="1:31">
      <c r="A951" s="60" t="str">
        <f>IF(G951&amp;Q951&lt;&gt;"",W951&amp;Q951,"")</f>
        <v>DISPATCH W16 002blue</v>
      </c>
      <c r="B951" s="60" t="str">
        <f>IF(C951&lt;&gt;"",LEFT(C951,9),"")</f>
        <v>80-111-16</v>
      </c>
      <c r="C951" s="73" t="s">
        <v>7277</v>
      </c>
      <c r="D951" s="73" t="s">
        <v>7275</v>
      </c>
      <c r="E951" s="73" t="s">
        <v>912</v>
      </c>
      <c r="F951" s="74">
        <v>61</v>
      </c>
      <c r="G951" s="73" t="s">
        <v>1264</v>
      </c>
      <c r="H951" s="73" t="s">
        <v>55</v>
      </c>
      <c r="I951" s="73" t="s">
        <v>1265</v>
      </c>
      <c r="J951" s="73" t="s">
        <v>320</v>
      </c>
      <c r="K951" s="73" t="s">
        <v>382</v>
      </c>
      <c r="L951" s="73" t="s">
        <v>383</v>
      </c>
      <c r="M951" s="73" t="s">
        <v>388</v>
      </c>
      <c r="N951" s="73" t="s">
        <v>44</v>
      </c>
      <c r="O951" s="73" t="s">
        <v>385</v>
      </c>
      <c r="P951" s="73" t="s">
        <v>907</v>
      </c>
      <c r="Q951" s="73" t="s">
        <v>932</v>
      </c>
      <c r="R951" s="73" t="s">
        <v>71</v>
      </c>
      <c r="V951" s="60" t="str">
        <f>W951&amp;H951</f>
        <v>DISPATCH W16 002темно-синий</v>
      </c>
      <c r="W951" s="60" t="str">
        <f>_xlfn.LET(_xlpm.TextCell,TEXT(G951,"###"),IF(_xlpm.TextCell&lt;&gt;"",IF(StyleSpaceSplit,IFERROR(IF(FIND(" ",_xlpm.TextCell)&gt;=1,MID(_xlpm.TextCell,1,FIND(" ",_xlpm.TextCell)-1),_xlpm.TextCell),_xlpm.TextCell),_xlpm.TextCell),""))</f>
        <v>DISPATCH W16 002</v>
      </c>
      <c r="X951" s="60" t="str">
        <f>IF(A951&lt;&gt;"",IFERROR(IF(FIND(" ",G951)&gt;=1,MID(G951,FIND(" ",G951)+1,LEN(G951)),""),""),"")</f>
        <v>W16 002</v>
      </c>
      <c r="AC951" s="51">
        <f>IFERROR(VALUE(MID($C951,1,2)),0)</f>
        <v>80</v>
      </c>
      <c r="AD951" s="44">
        <f>IFERROR(VALUE(MID($C951,4,3)),0)</f>
        <v>111</v>
      </c>
      <c r="AE951" s="51">
        <f>VALUE(RIGHT("00"&amp;AC951,2)&amp;RIGHT("000"&amp;AD951,3))</f>
        <v>80111</v>
      </c>
    </row>
    <row r="952" spans="1:31">
      <c r="A952" s="60" t="str">
        <f>IF(G952&amp;Q952&lt;&gt;"",W952&amp;Q952,"")</f>
        <v>DISPATCH W16 002blue</v>
      </c>
      <c r="B952" s="60" t="str">
        <f>IF(C952&lt;&gt;"",LEFT(C952,9),"")</f>
        <v>80-111-16</v>
      </c>
      <c r="C952" s="73" t="s">
        <v>7278</v>
      </c>
      <c r="D952" s="73" t="s">
        <v>7275</v>
      </c>
      <c r="E952" s="73" t="s">
        <v>920</v>
      </c>
      <c r="F952" s="74">
        <v>58</v>
      </c>
      <c r="G952" s="73" t="s">
        <v>1264</v>
      </c>
      <c r="H952" s="73" t="s">
        <v>55</v>
      </c>
      <c r="I952" s="73" t="s">
        <v>1265</v>
      </c>
      <c r="J952" s="73" t="s">
        <v>320</v>
      </c>
      <c r="K952" s="73" t="s">
        <v>382</v>
      </c>
      <c r="L952" s="73" t="s">
        <v>383</v>
      </c>
      <c r="M952" s="73" t="s">
        <v>388</v>
      </c>
      <c r="N952" s="73" t="s">
        <v>44</v>
      </c>
      <c r="O952" s="73" t="s">
        <v>385</v>
      </c>
      <c r="P952" s="73" t="s">
        <v>907</v>
      </c>
      <c r="Q952" s="73" t="s">
        <v>932</v>
      </c>
      <c r="R952" s="73" t="s">
        <v>71</v>
      </c>
      <c r="V952" s="60" t="str">
        <f>W952&amp;H952</f>
        <v>DISPATCH W16 002темно-синий</v>
      </c>
      <c r="W952" s="60" t="str">
        <f>_xlfn.LET(_xlpm.TextCell,TEXT(G952,"###"),IF(_xlpm.TextCell&lt;&gt;"",IF(StyleSpaceSplit,IFERROR(IF(FIND(" ",_xlpm.TextCell)&gt;=1,MID(_xlpm.TextCell,1,FIND(" ",_xlpm.TextCell)-1),_xlpm.TextCell),_xlpm.TextCell),_xlpm.TextCell),""))</f>
        <v>DISPATCH W16 002</v>
      </c>
      <c r="X952" s="60" t="str">
        <f>IF(A952&lt;&gt;"",IFERROR(IF(FIND(" ",G952)&gt;=1,MID(G952,FIND(" ",G952)+1,LEN(G952)),""),""),"")</f>
        <v>W16 002</v>
      </c>
      <c r="AC952" s="51">
        <f>IFERROR(VALUE(MID($C952,1,2)),0)</f>
        <v>80</v>
      </c>
      <c r="AD952" s="44">
        <f>IFERROR(VALUE(MID($C952,4,3)),0)</f>
        <v>111</v>
      </c>
      <c r="AE952" s="51">
        <f>VALUE(RIGHT("00"&amp;AC952,2)&amp;RIGHT("000"&amp;AD952,3))</f>
        <v>80111</v>
      </c>
    </row>
    <row r="953" spans="1:31">
      <c r="A953" s="60" t="str">
        <f>IF(G953&amp;Q953&lt;&gt;"",W953&amp;Q953,"")</f>
        <v>DISPATCH W16001brown</v>
      </c>
      <c r="B953" s="60" t="str">
        <f>IF(C953&lt;&gt;"",LEFT(C953,9),"")</f>
        <v>80-110-14</v>
      </c>
      <c r="C953" s="73" t="s">
        <v>2981</v>
      </c>
      <c r="D953" s="73" t="s">
        <v>2982</v>
      </c>
      <c r="E953" s="73" t="s">
        <v>920</v>
      </c>
      <c r="F953" s="74">
        <v>58</v>
      </c>
      <c r="G953" s="73" t="s">
        <v>1392</v>
      </c>
      <c r="H953" s="73" t="s">
        <v>86</v>
      </c>
      <c r="I953" s="73" t="s">
        <v>1265</v>
      </c>
      <c r="J953" s="73" t="s">
        <v>320</v>
      </c>
      <c r="K953" s="73" t="s">
        <v>382</v>
      </c>
      <c r="L953" s="73" t="s">
        <v>383</v>
      </c>
      <c r="M953" s="73" t="s">
        <v>388</v>
      </c>
      <c r="N953" s="73" t="s">
        <v>44</v>
      </c>
      <c r="O953" s="73" t="s">
        <v>385</v>
      </c>
      <c r="P953" s="73" t="s">
        <v>907</v>
      </c>
      <c r="Q953" s="73" t="s">
        <v>1033</v>
      </c>
      <c r="R953" s="73" t="s">
        <v>86</v>
      </c>
      <c r="V953" s="60" t="str">
        <f>W953&amp;H953</f>
        <v>DISPATCH W16001коричневый</v>
      </c>
      <c r="W953" s="60" t="str">
        <f>_xlfn.LET(_xlpm.TextCell,TEXT(G953,"###"),IF(_xlpm.TextCell&lt;&gt;"",IF(StyleSpaceSplit,IFERROR(IF(FIND(" ",_xlpm.TextCell)&gt;=1,MID(_xlpm.TextCell,1,FIND(" ",_xlpm.TextCell)-1),_xlpm.TextCell),_xlpm.TextCell),_xlpm.TextCell),""))</f>
        <v>DISPATCH W16001</v>
      </c>
      <c r="X953" s="60" t="str">
        <f>IF(A953&lt;&gt;"",IFERROR(IF(FIND(" ",G953)&gt;=1,MID(G953,FIND(" ",G953)+1,LEN(G953)),""),""),"")</f>
        <v>W16001</v>
      </c>
      <c r="AC953" s="51">
        <f>IFERROR(VALUE(MID($C953,1,2)),0)</f>
        <v>80</v>
      </c>
      <c r="AD953" s="44">
        <f>IFERROR(VALUE(MID($C953,4,3)),0)</f>
        <v>110</v>
      </c>
      <c r="AE953" s="51">
        <f>VALUE(RIGHT("00"&amp;AC953,2)&amp;RIGHT("000"&amp;AD953,3))</f>
        <v>80110</v>
      </c>
    </row>
    <row r="954" spans="1:31">
      <c r="A954" s="60" t="str">
        <f>IF(G954&amp;Q954&lt;&gt;"",W954&amp;Q954,"")</f>
        <v>DISPATCH W16001brown</v>
      </c>
      <c r="B954" s="60" t="str">
        <f>IF(C954&lt;&gt;"",LEFT(C954,9),"")</f>
        <v>80-110-14</v>
      </c>
      <c r="C954" s="73" t="s">
        <v>2983</v>
      </c>
      <c r="D954" s="73" t="s">
        <v>2982</v>
      </c>
      <c r="E954" s="73" t="s">
        <v>922</v>
      </c>
      <c r="F954" s="74">
        <v>60</v>
      </c>
      <c r="G954" s="73" t="s">
        <v>1392</v>
      </c>
      <c r="H954" s="73" t="s">
        <v>86</v>
      </c>
      <c r="I954" s="73" t="s">
        <v>1265</v>
      </c>
      <c r="J954" s="73" t="s">
        <v>320</v>
      </c>
      <c r="K954" s="73" t="s">
        <v>382</v>
      </c>
      <c r="L954" s="73" t="s">
        <v>383</v>
      </c>
      <c r="M954" s="73" t="s">
        <v>388</v>
      </c>
      <c r="N954" s="73" t="s">
        <v>44</v>
      </c>
      <c r="O954" s="73" t="s">
        <v>385</v>
      </c>
      <c r="P954" s="73" t="s">
        <v>907</v>
      </c>
      <c r="Q954" s="73" t="s">
        <v>1033</v>
      </c>
      <c r="R954" s="73" t="s">
        <v>86</v>
      </c>
      <c r="V954" s="60" t="str">
        <f>W954&amp;H954</f>
        <v>DISPATCH W16001коричневый</v>
      </c>
      <c r="W954" s="60" t="str">
        <f>_xlfn.LET(_xlpm.TextCell,TEXT(G954,"###"),IF(_xlpm.TextCell&lt;&gt;"",IF(StyleSpaceSplit,IFERROR(IF(FIND(" ",_xlpm.TextCell)&gt;=1,MID(_xlpm.TextCell,1,FIND(" ",_xlpm.TextCell)-1),_xlpm.TextCell),_xlpm.TextCell),_xlpm.TextCell),""))</f>
        <v>DISPATCH W16001</v>
      </c>
      <c r="X954" s="60" t="str">
        <f>IF(A954&lt;&gt;"",IFERROR(IF(FIND(" ",G954)&gt;=1,MID(G954,FIND(" ",G954)+1,LEN(G954)),""),""),"")</f>
        <v>W16001</v>
      </c>
      <c r="AC954" s="51">
        <f>IFERROR(VALUE(MID($C954,1,2)),0)</f>
        <v>80</v>
      </c>
      <c r="AD954" s="44">
        <f>IFERROR(VALUE(MID($C954,4,3)),0)</f>
        <v>110</v>
      </c>
      <c r="AE954" s="51">
        <f>VALUE(RIGHT("00"&amp;AC954,2)&amp;RIGHT("000"&amp;AD954,3))</f>
        <v>80110</v>
      </c>
    </row>
    <row r="955" spans="1:31">
      <c r="A955" s="60" t="str">
        <f>IF(G955&amp;Q955&lt;&gt;"",W955&amp;Q955,"")</f>
        <v>DISPATCH W16001grey</v>
      </c>
      <c r="B955" s="60" t="str">
        <f>IF(C955&lt;&gt;"",LEFT(C955,9),"")</f>
        <v>80-110-08</v>
      </c>
      <c r="C955" s="73" t="s">
        <v>1390</v>
      </c>
      <c r="D955" s="73" t="s">
        <v>1391</v>
      </c>
      <c r="E955" s="73" t="s">
        <v>910</v>
      </c>
      <c r="F955" s="74">
        <v>59</v>
      </c>
      <c r="G955" s="73" t="s">
        <v>1392</v>
      </c>
      <c r="H955" s="73" t="s">
        <v>83</v>
      </c>
      <c r="I955" s="73" t="s">
        <v>1265</v>
      </c>
      <c r="J955" s="73" t="s">
        <v>320</v>
      </c>
      <c r="K955" s="73" t="s">
        <v>382</v>
      </c>
      <c r="L955" s="73" t="s">
        <v>383</v>
      </c>
      <c r="M955" s="73" t="s">
        <v>388</v>
      </c>
      <c r="N955" s="73" t="s">
        <v>44</v>
      </c>
      <c r="O955" s="73" t="s">
        <v>385</v>
      </c>
      <c r="P955" s="73" t="s">
        <v>907</v>
      </c>
      <c r="Q955" s="73" t="s">
        <v>917</v>
      </c>
      <c r="R955" s="73" t="s">
        <v>83</v>
      </c>
      <c r="V955" s="60" t="str">
        <f>W955&amp;H955</f>
        <v>DISPATCH W16001серый</v>
      </c>
      <c r="W955" s="60" t="str">
        <f>_xlfn.LET(_xlpm.TextCell,TEXT(G955,"###"),IF(_xlpm.TextCell&lt;&gt;"",IF(StyleSpaceSplit,IFERROR(IF(FIND(" ",_xlpm.TextCell)&gt;=1,MID(_xlpm.TextCell,1,FIND(" ",_xlpm.TextCell)-1),_xlpm.TextCell),_xlpm.TextCell),_xlpm.TextCell),""))</f>
        <v>DISPATCH W16001</v>
      </c>
      <c r="X955" s="60" t="str">
        <f>IF(A955&lt;&gt;"",IFERROR(IF(FIND(" ",G955)&gt;=1,MID(G955,FIND(" ",G955)+1,LEN(G955)),""),""),"")</f>
        <v>W16001</v>
      </c>
      <c r="AC955" s="51">
        <f>IFERROR(VALUE(MID($C955,1,2)),0)</f>
        <v>80</v>
      </c>
      <c r="AD955" s="44">
        <f>IFERROR(VALUE(MID($C955,4,3)),0)</f>
        <v>110</v>
      </c>
      <c r="AE955" s="51">
        <f>VALUE(RIGHT("00"&amp;AC955,2)&amp;RIGHT("000"&amp;AD955,3))</f>
        <v>80110</v>
      </c>
    </row>
    <row r="956" spans="1:31">
      <c r="A956" s="60" t="str">
        <f>IF(G956&amp;Q956&lt;&gt;"",W956&amp;Q956,"")</f>
        <v>DISPATCH W16001grey</v>
      </c>
      <c r="B956" s="60" t="str">
        <f>IF(C956&lt;&gt;"",LEFT(C956,9),"")</f>
        <v>80-110-08</v>
      </c>
      <c r="C956" s="73" t="s">
        <v>1393</v>
      </c>
      <c r="D956" s="73" t="s">
        <v>1391</v>
      </c>
      <c r="E956" s="73" t="s">
        <v>920</v>
      </c>
      <c r="F956" s="74">
        <v>58</v>
      </c>
      <c r="G956" s="73" t="s">
        <v>1392</v>
      </c>
      <c r="H956" s="73" t="s">
        <v>83</v>
      </c>
      <c r="I956" s="73" t="s">
        <v>1265</v>
      </c>
      <c r="J956" s="73" t="s">
        <v>320</v>
      </c>
      <c r="K956" s="73" t="s">
        <v>382</v>
      </c>
      <c r="L956" s="73" t="s">
        <v>383</v>
      </c>
      <c r="M956" s="73" t="s">
        <v>388</v>
      </c>
      <c r="N956" s="73" t="s">
        <v>44</v>
      </c>
      <c r="O956" s="73" t="s">
        <v>385</v>
      </c>
      <c r="P956" s="73" t="s">
        <v>907</v>
      </c>
      <c r="Q956" s="73" t="s">
        <v>917</v>
      </c>
      <c r="R956" s="73" t="s">
        <v>83</v>
      </c>
      <c r="V956" s="60" t="str">
        <f>W956&amp;H956</f>
        <v>DISPATCH W16001серый</v>
      </c>
      <c r="W956" s="60" t="str">
        <f>_xlfn.LET(_xlpm.TextCell,TEXT(G956,"###"),IF(_xlpm.TextCell&lt;&gt;"",IF(StyleSpaceSplit,IFERROR(IF(FIND(" ",_xlpm.TextCell)&gt;=1,MID(_xlpm.TextCell,1,FIND(" ",_xlpm.TextCell)-1),_xlpm.TextCell),_xlpm.TextCell),_xlpm.TextCell),""))</f>
        <v>DISPATCH W16001</v>
      </c>
      <c r="X956" s="60" t="str">
        <f>IF(A956&lt;&gt;"",IFERROR(IF(FIND(" ",G956)&gt;=1,MID(G956,FIND(" ",G956)+1,LEN(G956)),""),""),"")</f>
        <v>W16001</v>
      </c>
      <c r="AC956" s="51">
        <f>IFERROR(VALUE(MID($C956,1,2)),0)</f>
        <v>80</v>
      </c>
      <c r="AD956" s="44">
        <f>IFERROR(VALUE(MID($C956,4,3)),0)</f>
        <v>110</v>
      </c>
      <c r="AE956" s="51">
        <f>VALUE(RIGHT("00"&amp;AC956,2)&amp;RIGHT("000"&amp;AD956,3))</f>
        <v>80110</v>
      </c>
    </row>
    <row r="957" spans="1:31">
      <c r="A957" s="60" t="str">
        <f>IF(G957&amp;Q957&lt;&gt;"",W957&amp;Q957,"")</f>
        <v>DISPATCH W16001grey</v>
      </c>
      <c r="B957" s="60" t="str">
        <f>IF(C957&lt;&gt;"",LEFT(C957,9),"")</f>
        <v>80-110-08</v>
      </c>
      <c r="C957" s="73" t="s">
        <v>1394</v>
      </c>
      <c r="D957" s="73" t="s">
        <v>1391</v>
      </c>
      <c r="E957" s="73" t="s">
        <v>922</v>
      </c>
      <c r="F957" s="74">
        <v>60</v>
      </c>
      <c r="G957" s="73" t="s">
        <v>1392</v>
      </c>
      <c r="H957" s="73" t="s">
        <v>83</v>
      </c>
      <c r="I957" s="73" t="s">
        <v>1265</v>
      </c>
      <c r="J957" s="73" t="s">
        <v>320</v>
      </c>
      <c r="K957" s="73" t="s">
        <v>382</v>
      </c>
      <c r="L957" s="73" t="s">
        <v>383</v>
      </c>
      <c r="M957" s="73" t="s">
        <v>388</v>
      </c>
      <c r="N957" s="73" t="s">
        <v>44</v>
      </c>
      <c r="O957" s="73" t="s">
        <v>385</v>
      </c>
      <c r="P957" s="73" t="s">
        <v>907</v>
      </c>
      <c r="Q957" s="73" t="s">
        <v>917</v>
      </c>
      <c r="R957" s="73" t="s">
        <v>83</v>
      </c>
      <c r="V957" s="60" t="str">
        <f>W957&amp;H957</f>
        <v>DISPATCH W16001серый</v>
      </c>
      <c r="W957" s="60" t="str">
        <f>_xlfn.LET(_xlpm.TextCell,TEXT(G957,"###"),IF(_xlpm.TextCell&lt;&gt;"",IF(StyleSpaceSplit,IFERROR(IF(FIND(" ",_xlpm.TextCell)&gt;=1,MID(_xlpm.TextCell,1,FIND(" ",_xlpm.TextCell)-1),_xlpm.TextCell),_xlpm.TextCell),_xlpm.TextCell),""))</f>
        <v>DISPATCH W16001</v>
      </c>
      <c r="X957" s="60" t="str">
        <f>IF(A957&lt;&gt;"",IFERROR(IF(FIND(" ",G957)&gt;=1,MID(G957,FIND(" ",G957)+1,LEN(G957)),""),""),"")</f>
        <v>W16001</v>
      </c>
      <c r="AC957" s="51">
        <f>IFERROR(VALUE(MID($C957,1,2)),0)</f>
        <v>80</v>
      </c>
      <c r="AD957" s="44">
        <f>IFERROR(VALUE(MID($C957,4,3)),0)</f>
        <v>110</v>
      </c>
      <c r="AE957" s="51">
        <f>VALUE(RIGHT("00"&amp;AC957,2)&amp;RIGHT("000"&amp;AD957,3))</f>
        <v>80110</v>
      </c>
    </row>
    <row r="958" spans="1:31">
      <c r="A958" s="60" t="str">
        <f>IF(G958&amp;Q958&lt;&gt;"",W958&amp;Q958,"")</f>
        <v>DISPATCH W16001blue</v>
      </c>
      <c r="B958" s="60" t="str">
        <f>IF(C958&lt;&gt;"",LEFT(C958,9),"")</f>
        <v>80-110-06</v>
      </c>
      <c r="C958" s="73" t="s">
        <v>7269</v>
      </c>
      <c r="D958" s="73" t="s">
        <v>7270</v>
      </c>
      <c r="E958" s="73" t="s">
        <v>904</v>
      </c>
      <c r="F958" s="74">
        <v>57</v>
      </c>
      <c r="G958" s="73" t="s">
        <v>1392</v>
      </c>
      <c r="H958" s="73" t="s">
        <v>71</v>
      </c>
      <c r="I958" s="73" t="s">
        <v>1265</v>
      </c>
      <c r="J958" s="73" t="s">
        <v>320</v>
      </c>
      <c r="K958" s="73" t="s">
        <v>382</v>
      </c>
      <c r="L958" s="73" t="s">
        <v>383</v>
      </c>
      <c r="M958" s="73" t="s">
        <v>388</v>
      </c>
      <c r="N958" s="73" t="s">
        <v>44</v>
      </c>
      <c r="O958" s="73" t="s">
        <v>385</v>
      </c>
      <c r="P958" s="73" t="s">
        <v>907</v>
      </c>
      <c r="Q958" s="73" t="s">
        <v>932</v>
      </c>
      <c r="R958" s="73" t="s">
        <v>71</v>
      </c>
      <c r="V958" s="60" t="str">
        <f>W958&amp;H958</f>
        <v>DISPATCH W16001синий</v>
      </c>
      <c r="W958" s="60" t="str">
        <f>_xlfn.LET(_xlpm.TextCell,TEXT(G958,"###"),IF(_xlpm.TextCell&lt;&gt;"",IF(StyleSpaceSplit,IFERROR(IF(FIND(" ",_xlpm.TextCell)&gt;=1,MID(_xlpm.TextCell,1,FIND(" ",_xlpm.TextCell)-1),_xlpm.TextCell),_xlpm.TextCell),_xlpm.TextCell),""))</f>
        <v>DISPATCH W16001</v>
      </c>
      <c r="X958" s="60" t="str">
        <f>IF(A958&lt;&gt;"",IFERROR(IF(FIND(" ",G958)&gt;=1,MID(G958,FIND(" ",G958)+1,LEN(G958)),""),""),"")</f>
        <v>W16001</v>
      </c>
      <c r="AC958" s="51">
        <f>IFERROR(VALUE(MID($C958,1,2)),0)</f>
        <v>80</v>
      </c>
      <c r="AD958" s="44">
        <f>IFERROR(VALUE(MID($C958,4,3)),0)</f>
        <v>110</v>
      </c>
      <c r="AE958" s="51">
        <f>VALUE(RIGHT("00"&amp;AC958,2)&amp;RIGHT("000"&amp;AD958,3))</f>
        <v>80110</v>
      </c>
    </row>
    <row r="959" spans="1:31">
      <c r="A959" s="60" t="str">
        <f>IF(G959&amp;Q959&lt;&gt;"",W959&amp;Q959,"")</f>
        <v>DISPATCH W16001blue</v>
      </c>
      <c r="B959" s="60" t="str">
        <f>IF(C959&lt;&gt;"",LEFT(C959,9),"")</f>
        <v>80-110-06</v>
      </c>
      <c r="C959" s="73" t="s">
        <v>7271</v>
      </c>
      <c r="D959" s="73" t="s">
        <v>7270</v>
      </c>
      <c r="E959" s="73" t="s">
        <v>910</v>
      </c>
      <c r="F959" s="74">
        <v>59</v>
      </c>
      <c r="G959" s="73" t="s">
        <v>1392</v>
      </c>
      <c r="H959" s="73" t="s">
        <v>71</v>
      </c>
      <c r="I959" s="73" t="s">
        <v>1265</v>
      </c>
      <c r="J959" s="73" t="s">
        <v>320</v>
      </c>
      <c r="K959" s="73" t="s">
        <v>382</v>
      </c>
      <c r="L959" s="73" t="s">
        <v>383</v>
      </c>
      <c r="M959" s="73" t="s">
        <v>388</v>
      </c>
      <c r="N959" s="73" t="s">
        <v>44</v>
      </c>
      <c r="O959" s="73" t="s">
        <v>385</v>
      </c>
      <c r="P959" s="73" t="s">
        <v>907</v>
      </c>
      <c r="Q959" s="73" t="s">
        <v>932</v>
      </c>
      <c r="R959" s="73" t="s">
        <v>71</v>
      </c>
      <c r="V959" s="60" t="str">
        <f>W959&amp;H959</f>
        <v>DISPATCH W16001синий</v>
      </c>
      <c r="W959" s="60" t="str">
        <f>_xlfn.LET(_xlpm.TextCell,TEXT(G959,"###"),IF(_xlpm.TextCell&lt;&gt;"",IF(StyleSpaceSplit,IFERROR(IF(FIND(" ",_xlpm.TextCell)&gt;=1,MID(_xlpm.TextCell,1,FIND(" ",_xlpm.TextCell)-1),_xlpm.TextCell),_xlpm.TextCell),_xlpm.TextCell),""))</f>
        <v>DISPATCH W16001</v>
      </c>
      <c r="X959" s="60" t="str">
        <f>IF(A959&lt;&gt;"",IFERROR(IF(FIND(" ",G959)&gt;=1,MID(G959,FIND(" ",G959)+1,LEN(G959)),""),""),"")</f>
        <v>W16001</v>
      </c>
      <c r="AC959" s="51">
        <f>IFERROR(VALUE(MID($C959,1,2)),0)</f>
        <v>80</v>
      </c>
      <c r="AD959" s="44">
        <f>IFERROR(VALUE(MID($C959,4,3)),0)</f>
        <v>110</v>
      </c>
      <c r="AE959" s="51">
        <f>VALUE(RIGHT("00"&amp;AC959,2)&amp;RIGHT("000"&amp;AD959,3))</f>
        <v>80110</v>
      </c>
    </row>
    <row r="960" spans="1:31">
      <c r="A960" s="60" t="str">
        <f>IF(G960&amp;Q960&lt;&gt;"",W960&amp;Q960,"")</f>
        <v>DISPATCH W16001blue</v>
      </c>
      <c r="B960" s="60" t="str">
        <f>IF(C960&lt;&gt;"",LEFT(C960,9),"")</f>
        <v>80-110-06</v>
      </c>
      <c r="C960" s="73" t="s">
        <v>7272</v>
      </c>
      <c r="D960" s="73" t="s">
        <v>7270</v>
      </c>
      <c r="E960" s="73" t="s">
        <v>912</v>
      </c>
      <c r="F960" s="74">
        <v>61</v>
      </c>
      <c r="G960" s="73" t="s">
        <v>1392</v>
      </c>
      <c r="H960" s="73" t="s">
        <v>71</v>
      </c>
      <c r="I960" s="73" t="s">
        <v>1265</v>
      </c>
      <c r="J960" s="73" t="s">
        <v>320</v>
      </c>
      <c r="K960" s="73" t="s">
        <v>382</v>
      </c>
      <c r="L960" s="73" t="s">
        <v>383</v>
      </c>
      <c r="M960" s="73" t="s">
        <v>388</v>
      </c>
      <c r="N960" s="73" t="s">
        <v>44</v>
      </c>
      <c r="O960" s="73" t="s">
        <v>385</v>
      </c>
      <c r="P960" s="73" t="s">
        <v>907</v>
      </c>
      <c r="Q960" s="73" t="s">
        <v>932</v>
      </c>
      <c r="R960" s="73" t="s">
        <v>71</v>
      </c>
      <c r="V960" s="60" t="str">
        <f>W960&amp;H960</f>
        <v>DISPATCH W16001синий</v>
      </c>
      <c r="W960" s="60" t="str">
        <f>_xlfn.LET(_xlpm.TextCell,TEXT(G960,"###"),IF(_xlpm.TextCell&lt;&gt;"",IF(StyleSpaceSplit,IFERROR(IF(FIND(" ",_xlpm.TextCell)&gt;=1,MID(_xlpm.TextCell,1,FIND(" ",_xlpm.TextCell)-1),_xlpm.TextCell),_xlpm.TextCell),_xlpm.TextCell),""))</f>
        <v>DISPATCH W16001</v>
      </c>
      <c r="X960" s="60" t="str">
        <f>IF(A960&lt;&gt;"",IFERROR(IF(FIND(" ",G960)&gt;=1,MID(G960,FIND(" ",G960)+1,LEN(G960)),""),""),"")</f>
        <v>W16001</v>
      </c>
      <c r="AC960" s="51">
        <f>IFERROR(VALUE(MID($C960,1,2)),0)</f>
        <v>80</v>
      </c>
      <c r="AD960" s="44">
        <f>IFERROR(VALUE(MID($C960,4,3)),0)</f>
        <v>110</v>
      </c>
      <c r="AE960" s="51">
        <f>VALUE(RIGHT("00"&amp;AC960,2)&amp;RIGHT("000"&amp;AD960,3))</f>
        <v>80110</v>
      </c>
    </row>
    <row r="961" spans="1:31">
      <c r="A961" s="60" t="str">
        <f>IF(G961&amp;Q961&lt;&gt;"",W961&amp;Q961,"")</f>
        <v>DISPATCH W16001blue</v>
      </c>
      <c r="B961" s="60" t="str">
        <f>IF(C961&lt;&gt;"",LEFT(C961,9),"")</f>
        <v>80-110-06</v>
      </c>
      <c r="C961" s="73" t="s">
        <v>7273</v>
      </c>
      <c r="D961" s="73" t="s">
        <v>7270</v>
      </c>
      <c r="E961" s="73" t="s">
        <v>920</v>
      </c>
      <c r="F961" s="74">
        <v>58</v>
      </c>
      <c r="G961" s="73" t="s">
        <v>1392</v>
      </c>
      <c r="H961" s="73" t="s">
        <v>71</v>
      </c>
      <c r="I961" s="73" t="s">
        <v>1265</v>
      </c>
      <c r="J961" s="73" t="s">
        <v>320</v>
      </c>
      <c r="K961" s="73" t="s">
        <v>382</v>
      </c>
      <c r="L961" s="73" t="s">
        <v>383</v>
      </c>
      <c r="M961" s="73" t="s">
        <v>388</v>
      </c>
      <c r="N961" s="73" t="s">
        <v>44</v>
      </c>
      <c r="O961" s="73" t="s">
        <v>385</v>
      </c>
      <c r="P961" s="73" t="s">
        <v>907</v>
      </c>
      <c r="Q961" s="73" t="s">
        <v>932</v>
      </c>
      <c r="R961" s="73" t="s">
        <v>71</v>
      </c>
      <c r="V961" s="60" t="str">
        <f>W961&amp;H961</f>
        <v>DISPATCH W16001синий</v>
      </c>
      <c r="W961" s="60" t="str">
        <f>_xlfn.LET(_xlpm.TextCell,TEXT(G961,"###"),IF(_xlpm.TextCell&lt;&gt;"",IF(StyleSpaceSplit,IFERROR(IF(FIND(" ",_xlpm.TextCell)&gt;=1,MID(_xlpm.TextCell,1,FIND(" ",_xlpm.TextCell)-1),_xlpm.TextCell),_xlpm.TextCell),_xlpm.TextCell),""))</f>
        <v>DISPATCH W16001</v>
      </c>
      <c r="X961" s="60" t="str">
        <f>IF(A961&lt;&gt;"",IFERROR(IF(FIND(" ",G961)&gt;=1,MID(G961,FIND(" ",G961)+1,LEN(G961)),""),""),"")</f>
        <v>W16001</v>
      </c>
      <c r="AC961" s="51">
        <f>IFERROR(VALUE(MID($C961,1,2)),0)</f>
        <v>80</v>
      </c>
      <c r="AD961" s="44">
        <f>IFERROR(VALUE(MID($C961,4,3)),0)</f>
        <v>110</v>
      </c>
      <c r="AE961" s="51">
        <f>VALUE(RIGHT("00"&amp;AC961,2)&amp;RIGHT("000"&amp;AD961,3))</f>
        <v>80110</v>
      </c>
    </row>
    <row r="962" spans="1:31">
      <c r="A962" s="60" t="str">
        <f>IF(G962&amp;Q962&lt;&gt;"",W962&amp;Q962,"")</f>
        <v>DISPATCH W17001brown</v>
      </c>
      <c r="B962" s="60" t="str">
        <f>IF(C962&lt;&gt;"",LEFT(C962,9),"")</f>
        <v>80-298-14</v>
      </c>
      <c r="C962" s="73" t="s">
        <v>2984</v>
      </c>
      <c r="D962" s="73" t="s">
        <v>2985</v>
      </c>
      <c r="E962" s="73" t="s">
        <v>904</v>
      </c>
      <c r="F962" s="74">
        <v>57</v>
      </c>
      <c r="G962" s="73" t="s">
        <v>1397</v>
      </c>
      <c r="H962" s="73" t="s">
        <v>86</v>
      </c>
      <c r="I962" s="73" t="s">
        <v>1265</v>
      </c>
      <c r="J962" s="73" t="s">
        <v>320</v>
      </c>
      <c r="K962" s="73" t="s">
        <v>382</v>
      </c>
      <c r="L962" s="73" t="s">
        <v>383</v>
      </c>
      <c r="M962" s="73" t="s">
        <v>388</v>
      </c>
      <c r="N962" s="73" t="s">
        <v>44</v>
      </c>
      <c r="O962" s="73" t="s">
        <v>385</v>
      </c>
      <c r="P962" s="73" t="s">
        <v>907</v>
      </c>
      <c r="Q962" s="73" t="s">
        <v>1033</v>
      </c>
      <c r="R962" s="73" t="s">
        <v>86</v>
      </c>
      <c r="V962" s="60" t="str">
        <f>W962&amp;H962</f>
        <v>DISPATCH W17001коричневый</v>
      </c>
      <c r="W962" s="60" t="str">
        <f>_xlfn.LET(_xlpm.TextCell,TEXT(G962,"###"),IF(_xlpm.TextCell&lt;&gt;"",IF(StyleSpaceSplit,IFERROR(IF(FIND(" ",_xlpm.TextCell)&gt;=1,MID(_xlpm.TextCell,1,FIND(" ",_xlpm.TextCell)-1),_xlpm.TextCell),_xlpm.TextCell),_xlpm.TextCell),""))</f>
        <v>DISPATCH W17001</v>
      </c>
      <c r="X962" s="60" t="str">
        <f>IF(A962&lt;&gt;"",IFERROR(IF(FIND(" ",G962)&gt;=1,MID(G962,FIND(" ",G962)+1,LEN(G962)),""),""),"")</f>
        <v>W17001</v>
      </c>
      <c r="AC962" s="51">
        <f>IFERROR(VALUE(MID($C962,1,2)),0)</f>
        <v>80</v>
      </c>
      <c r="AD962" s="44">
        <f>IFERROR(VALUE(MID($C962,4,3)),0)</f>
        <v>298</v>
      </c>
      <c r="AE962" s="51">
        <f>VALUE(RIGHT("00"&amp;AC962,2)&amp;RIGHT("000"&amp;AD962,3))</f>
        <v>80298</v>
      </c>
    </row>
    <row r="963" spans="1:31">
      <c r="A963" s="60" t="str">
        <f>IF(G963&amp;Q963&lt;&gt;"",W963&amp;Q963,"")</f>
        <v>DISPATCH W17001brown</v>
      </c>
      <c r="B963" s="60" t="str">
        <f>IF(C963&lt;&gt;"",LEFT(C963,9),"")</f>
        <v>80-298-14</v>
      </c>
      <c r="C963" s="73" t="s">
        <v>2986</v>
      </c>
      <c r="D963" s="73" t="s">
        <v>2985</v>
      </c>
      <c r="E963" s="73" t="s">
        <v>910</v>
      </c>
      <c r="F963" s="74">
        <v>59</v>
      </c>
      <c r="G963" s="73" t="s">
        <v>1397</v>
      </c>
      <c r="H963" s="73" t="s">
        <v>86</v>
      </c>
      <c r="I963" s="73" t="s">
        <v>1265</v>
      </c>
      <c r="J963" s="73" t="s">
        <v>320</v>
      </c>
      <c r="K963" s="73" t="s">
        <v>382</v>
      </c>
      <c r="L963" s="73" t="s">
        <v>383</v>
      </c>
      <c r="M963" s="73" t="s">
        <v>388</v>
      </c>
      <c r="N963" s="73" t="s">
        <v>44</v>
      </c>
      <c r="O963" s="73" t="s">
        <v>385</v>
      </c>
      <c r="P963" s="73" t="s">
        <v>907</v>
      </c>
      <c r="Q963" s="73" t="s">
        <v>1033</v>
      </c>
      <c r="R963" s="73" t="s">
        <v>86</v>
      </c>
      <c r="V963" s="60" t="str">
        <f>W963&amp;H963</f>
        <v>DISPATCH W17001коричневый</v>
      </c>
      <c r="W963" s="60" t="str">
        <f>_xlfn.LET(_xlpm.TextCell,TEXT(G963,"###"),IF(_xlpm.TextCell&lt;&gt;"",IF(StyleSpaceSplit,IFERROR(IF(FIND(" ",_xlpm.TextCell)&gt;=1,MID(_xlpm.TextCell,1,FIND(" ",_xlpm.TextCell)-1),_xlpm.TextCell),_xlpm.TextCell),_xlpm.TextCell),""))</f>
        <v>DISPATCH W17001</v>
      </c>
      <c r="X963" s="60" t="str">
        <f>IF(A963&lt;&gt;"",IFERROR(IF(FIND(" ",G963)&gt;=1,MID(G963,FIND(" ",G963)+1,LEN(G963)),""),""),"")</f>
        <v>W17001</v>
      </c>
      <c r="AC963" s="51">
        <f>IFERROR(VALUE(MID($C963,1,2)),0)</f>
        <v>80</v>
      </c>
      <c r="AD963" s="44">
        <f>IFERROR(VALUE(MID($C963,4,3)),0)</f>
        <v>298</v>
      </c>
      <c r="AE963" s="51">
        <f>VALUE(RIGHT("00"&amp;AC963,2)&amp;RIGHT("000"&amp;AD963,3))</f>
        <v>80298</v>
      </c>
    </row>
    <row r="964" spans="1:31">
      <c r="A964" s="60" t="str">
        <f>IF(G964&amp;Q964&lt;&gt;"",W964&amp;Q964,"")</f>
        <v>DISPATCH W17001brown</v>
      </c>
      <c r="B964" s="60" t="str">
        <f>IF(C964&lt;&gt;"",LEFT(C964,9),"")</f>
        <v>80-298-14</v>
      </c>
      <c r="C964" s="73" t="s">
        <v>2987</v>
      </c>
      <c r="D964" s="73" t="s">
        <v>2985</v>
      </c>
      <c r="E964" s="73" t="s">
        <v>912</v>
      </c>
      <c r="F964" s="74">
        <v>61</v>
      </c>
      <c r="G964" s="73" t="s">
        <v>1397</v>
      </c>
      <c r="H964" s="73" t="s">
        <v>86</v>
      </c>
      <c r="I964" s="73" t="s">
        <v>1265</v>
      </c>
      <c r="J964" s="73" t="s">
        <v>320</v>
      </c>
      <c r="K964" s="73" t="s">
        <v>382</v>
      </c>
      <c r="L964" s="73" t="s">
        <v>383</v>
      </c>
      <c r="M964" s="73" t="s">
        <v>388</v>
      </c>
      <c r="N964" s="73" t="s">
        <v>44</v>
      </c>
      <c r="O964" s="73" t="s">
        <v>385</v>
      </c>
      <c r="P964" s="73" t="s">
        <v>907</v>
      </c>
      <c r="Q964" s="73" t="s">
        <v>1033</v>
      </c>
      <c r="R964" s="73" t="s">
        <v>86</v>
      </c>
      <c r="V964" s="60" t="str">
        <f>W964&amp;H964</f>
        <v>DISPATCH W17001коричневый</v>
      </c>
      <c r="W964" s="60" t="str">
        <f>_xlfn.LET(_xlpm.TextCell,TEXT(G964,"###"),IF(_xlpm.TextCell&lt;&gt;"",IF(StyleSpaceSplit,IFERROR(IF(FIND(" ",_xlpm.TextCell)&gt;=1,MID(_xlpm.TextCell,1,FIND(" ",_xlpm.TextCell)-1),_xlpm.TextCell),_xlpm.TextCell),_xlpm.TextCell),""))</f>
        <v>DISPATCH W17001</v>
      </c>
      <c r="X964" s="60" t="str">
        <f>IF(A964&lt;&gt;"",IFERROR(IF(FIND(" ",G964)&gt;=1,MID(G964,FIND(" ",G964)+1,LEN(G964)),""),""),"")</f>
        <v>W17001</v>
      </c>
      <c r="AC964" s="51">
        <f>IFERROR(VALUE(MID($C964,1,2)),0)</f>
        <v>80</v>
      </c>
      <c r="AD964" s="44">
        <f>IFERROR(VALUE(MID($C964,4,3)),0)</f>
        <v>298</v>
      </c>
      <c r="AE964" s="51">
        <f>VALUE(RIGHT("00"&amp;AC964,2)&amp;RIGHT("000"&amp;AD964,3))</f>
        <v>80298</v>
      </c>
    </row>
    <row r="965" spans="1:31">
      <c r="A965" s="60" t="str">
        <f>IF(G965&amp;Q965&lt;&gt;"",W965&amp;Q965,"")</f>
        <v>DISPATCH W17001blue</v>
      </c>
      <c r="B965" s="60" t="str">
        <f>IF(C965&lt;&gt;"",LEFT(C965,9),"")</f>
        <v>80-298-06</v>
      </c>
      <c r="C965" s="73" t="s">
        <v>1395</v>
      </c>
      <c r="D965" s="73" t="s">
        <v>1396</v>
      </c>
      <c r="E965" s="73" t="s">
        <v>910</v>
      </c>
      <c r="F965" s="74">
        <v>59</v>
      </c>
      <c r="G965" s="73" t="s">
        <v>1397</v>
      </c>
      <c r="H965" s="73" t="s">
        <v>71</v>
      </c>
      <c r="I965" s="73" t="s">
        <v>1265</v>
      </c>
      <c r="J965" s="73" t="s">
        <v>320</v>
      </c>
      <c r="K965" s="73" t="s">
        <v>382</v>
      </c>
      <c r="L965" s="73" t="s">
        <v>383</v>
      </c>
      <c r="M965" s="73" t="s">
        <v>388</v>
      </c>
      <c r="N965" s="73" t="s">
        <v>44</v>
      </c>
      <c r="O965" s="73" t="s">
        <v>385</v>
      </c>
      <c r="P965" s="73" t="s">
        <v>907</v>
      </c>
      <c r="Q965" s="73" t="s">
        <v>932</v>
      </c>
      <c r="R965" s="73" t="s">
        <v>71</v>
      </c>
      <c r="V965" s="60" t="str">
        <f>W965&amp;H965</f>
        <v>DISPATCH W17001синий</v>
      </c>
      <c r="W965" s="60" t="str">
        <f>_xlfn.LET(_xlpm.TextCell,TEXT(G965,"###"),IF(_xlpm.TextCell&lt;&gt;"",IF(StyleSpaceSplit,IFERROR(IF(FIND(" ",_xlpm.TextCell)&gt;=1,MID(_xlpm.TextCell,1,FIND(" ",_xlpm.TextCell)-1),_xlpm.TextCell),_xlpm.TextCell),_xlpm.TextCell),""))</f>
        <v>DISPATCH W17001</v>
      </c>
      <c r="X965" s="60" t="str">
        <f>IF(A965&lt;&gt;"",IFERROR(IF(FIND(" ",G965)&gt;=1,MID(G965,FIND(" ",G965)+1,LEN(G965)),""),""),"")</f>
        <v>W17001</v>
      </c>
      <c r="AC965" s="51">
        <f>IFERROR(VALUE(MID($C965,1,2)),0)</f>
        <v>80</v>
      </c>
      <c r="AD965" s="44">
        <f>IFERROR(VALUE(MID($C965,4,3)),0)</f>
        <v>298</v>
      </c>
      <c r="AE965" s="51">
        <f>VALUE(RIGHT("00"&amp;AC965,2)&amp;RIGHT("000"&amp;AD965,3))</f>
        <v>80298</v>
      </c>
    </row>
    <row r="966" spans="1:31">
      <c r="A966" s="60" t="str">
        <f>IF(G966&amp;Q966&lt;&gt;"",W966&amp;Q966,"")</f>
        <v>DISPATCH W17001blue</v>
      </c>
      <c r="B966" s="60" t="str">
        <f>IF(C966&lt;&gt;"",LEFT(C966,9),"")</f>
        <v>80-298-06</v>
      </c>
      <c r="C966" s="73" t="s">
        <v>1398</v>
      </c>
      <c r="D966" s="73" t="s">
        <v>1396</v>
      </c>
      <c r="E966" s="73" t="s">
        <v>904</v>
      </c>
      <c r="F966" s="74">
        <v>57</v>
      </c>
      <c r="G966" s="73" t="s">
        <v>1397</v>
      </c>
      <c r="H966" s="73" t="s">
        <v>71</v>
      </c>
      <c r="I966" s="73" t="s">
        <v>1265</v>
      </c>
      <c r="J966" s="73" t="s">
        <v>320</v>
      </c>
      <c r="K966" s="73" t="s">
        <v>382</v>
      </c>
      <c r="L966" s="73" t="s">
        <v>383</v>
      </c>
      <c r="M966" s="73" t="s">
        <v>388</v>
      </c>
      <c r="N966" s="73" t="s">
        <v>44</v>
      </c>
      <c r="O966" s="73" t="s">
        <v>385</v>
      </c>
      <c r="P966" s="73" t="s">
        <v>907</v>
      </c>
      <c r="Q966" s="73" t="s">
        <v>932</v>
      </c>
      <c r="R966" s="73" t="s">
        <v>71</v>
      </c>
      <c r="V966" s="60" t="str">
        <f>W966&amp;H966</f>
        <v>DISPATCH W17001синий</v>
      </c>
      <c r="W966" s="60" t="str">
        <f>_xlfn.LET(_xlpm.TextCell,TEXT(G966,"###"),IF(_xlpm.TextCell&lt;&gt;"",IF(StyleSpaceSplit,IFERROR(IF(FIND(" ",_xlpm.TextCell)&gt;=1,MID(_xlpm.TextCell,1,FIND(" ",_xlpm.TextCell)-1),_xlpm.TextCell),_xlpm.TextCell),_xlpm.TextCell),""))</f>
        <v>DISPATCH W17001</v>
      </c>
      <c r="X966" s="60" t="str">
        <f>IF(A966&lt;&gt;"",IFERROR(IF(FIND(" ",G966)&gt;=1,MID(G966,FIND(" ",G966)+1,LEN(G966)),""),""),"")</f>
        <v>W17001</v>
      </c>
      <c r="AC966" s="51">
        <f>IFERROR(VALUE(MID($C966,1,2)),0)</f>
        <v>80</v>
      </c>
      <c r="AD966" s="44">
        <f>IFERROR(VALUE(MID($C966,4,3)),0)</f>
        <v>298</v>
      </c>
      <c r="AE966" s="51">
        <f>VALUE(RIGHT("00"&amp;AC966,2)&amp;RIGHT("000"&amp;AD966,3))</f>
        <v>80298</v>
      </c>
    </row>
    <row r="967" spans="1:31">
      <c r="A967" s="60" t="str">
        <f>IF(G967&amp;Q967&lt;&gt;"",W967&amp;Q967,"")</f>
        <v>DISPATCH W17001blue</v>
      </c>
      <c r="B967" s="60" t="str">
        <f>IF(C967&lt;&gt;"",LEFT(C967,9),"")</f>
        <v>80-298-06</v>
      </c>
      <c r="C967" s="73" t="s">
        <v>1399</v>
      </c>
      <c r="D967" s="73" t="s">
        <v>1396</v>
      </c>
      <c r="E967" s="73" t="s">
        <v>912</v>
      </c>
      <c r="F967" s="74">
        <v>61</v>
      </c>
      <c r="G967" s="73" t="s">
        <v>1397</v>
      </c>
      <c r="H967" s="73" t="s">
        <v>71</v>
      </c>
      <c r="I967" s="73" t="s">
        <v>1265</v>
      </c>
      <c r="J967" s="73" t="s">
        <v>320</v>
      </c>
      <c r="K967" s="73" t="s">
        <v>382</v>
      </c>
      <c r="L967" s="73" t="s">
        <v>383</v>
      </c>
      <c r="M967" s="73" t="s">
        <v>388</v>
      </c>
      <c r="N967" s="73" t="s">
        <v>44</v>
      </c>
      <c r="O967" s="73" t="s">
        <v>385</v>
      </c>
      <c r="P967" s="73" t="s">
        <v>907</v>
      </c>
      <c r="Q967" s="73" t="s">
        <v>932</v>
      </c>
      <c r="R967" s="73" t="s">
        <v>71</v>
      </c>
      <c r="V967" s="60" t="str">
        <f>W967&amp;H967</f>
        <v>DISPATCH W17001синий</v>
      </c>
      <c r="W967" s="60" t="str">
        <f>_xlfn.LET(_xlpm.TextCell,TEXT(G967,"###"),IF(_xlpm.TextCell&lt;&gt;"",IF(StyleSpaceSplit,IFERROR(IF(FIND(" ",_xlpm.TextCell)&gt;=1,MID(_xlpm.TextCell,1,FIND(" ",_xlpm.TextCell)-1),_xlpm.TextCell),_xlpm.TextCell),_xlpm.TextCell),""))</f>
        <v>DISPATCH W17001</v>
      </c>
      <c r="X967" s="60" t="str">
        <f>IF(A967&lt;&gt;"",IFERROR(IF(FIND(" ",G967)&gt;=1,MID(G967,FIND(" ",G967)+1,LEN(G967)),""),""),"")</f>
        <v>W17001</v>
      </c>
      <c r="AC967" s="51">
        <f>IFERROR(VALUE(MID($C967,1,2)),0)</f>
        <v>80</v>
      </c>
      <c r="AD967" s="44">
        <f>IFERROR(VALUE(MID($C967,4,3)),0)</f>
        <v>298</v>
      </c>
      <c r="AE967" s="51">
        <f>VALUE(RIGHT("00"&amp;AC967,2)&amp;RIGHT("000"&amp;AD967,3))</f>
        <v>80298</v>
      </c>
    </row>
    <row r="968" spans="1:31">
      <c r="A968" s="60" t="str">
        <f>IF(G968&amp;Q968&lt;&gt;"",W968&amp;Q968,"")</f>
        <v>DISPATCH W17001blue</v>
      </c>
      <c r="B968" s="60" t="str">
        <f>IF(C968&lt;&gt;"",LEFT(C968,9),"")</f>
        <v>80-298-06</v>
      </c>
      <c r="C968" s="73" t="s">
        <v>1400</v>
      </c>
      <c r="D968" s="73" t="s">
        <v>1396</v>
      </c>
      <c r="E968" s="73" t="s">
        <v>920</v>
      </c>
      <c r="F968" s="74">
        <v>58</v>
      </c>
      <c r="G968" s="73" t="s">
        <v>1397</v>
      </c>
      <c r="H968" s="73" t="s">
        <v>71</v>
      </c>
      <c r="I968" s="73" t="s">
        <v>1265</v>
      </c>
      <c r="J968" s="73" t="s">
        <v>320</v>
      </c>
      <c r="K968" s="73" t="s">
        <v>382</v>
      </c>
      <c r="L968" s="73" t="s">
        <v>383</v>
      </c>
      <c r="M968" s="73" t="s">
        <v>388</v>
      </c>
      <c r="N968" s="73" t="s">
        <v>44</v>
      </c>
      <c r="O968" s="73" t="s">
        <v>385</v>
      </c>
      <c r="P968" s="73" t="s">
        <v>907</v>
      </c>
      <c r="Q968" s="73" t="s">
        <v>932</v>
      </c>
      <c r="R968" s="73" t="s">
        <v>71</v>
      </c>
      <c r="V968" s="60" t="str">
        <f>W968&amp;H968</f>
        <v>DISPATCH W17001синий</v>
      </c>
      <c r="W968" s="60" t="str">
        <f>_xlfn.LET(_xlpm.TextCell,TEXT(G968,"###"),IF(_xlpm.TextCell&lt;&gt;"",IF(StyleSpaceSplit,IFERROR(IF(FIND(" ",_xlpm.TextCell)&gt;=1,MID(_xlpm.TextCell,1,FIND(" ",_xlpm.TextCell)-1),_xlpm.TextCell),_xlpm.TextCell),_xlpm.TextCell),""))</f>
        <v>DISPATCH W17001</v>
      </c>
      <c r="X968" s="60" t="str">
        <f>IF(A968&lt;&gt;"",IFERROR(IF(FIND(" ",G968)&gt;=1,MID(G968,FIND(" ",G968)+1,LEN(G968)),""),""),"")</f>
        <v>W17001</v>
      </c>
      <c r="AC968" s="51">
        <f>IFERROR(VALUE(MID($C968,1,2)),0)</f>
        <v>80</v>
      </c>
      <c r="AD968" s="44">
        <f>IFERROR(VALUE(MID($C968,4,3)),0)</f>
        <v>298</v>
      </c>
      <c r="AE968" s="51">
        <f>VALUE(RIGHT("00"&amp;AC968,2)&amp;RIGHT("000"&amp;AD968,3))</f>
        <v>80298</v>
      </c>
    </row>
    <row r="969" spans="1:31">
      <c r="A969" s="60" t="str">
        <f>IF(G969&amp;Q969&lt;&gt;"",W969&amp;Q969,"")</f>
        <v>DISPATCH WAXblack</v>
      </c>
      <c r="B969" s="60" t="str">
        <f>IF(C969&lt;&gt;"",LEFT(C969,9),"")</f>
        <v>80-527-09</v>
      </c>
      <c r="C969" s="73" t="s">
        <v>1764</v>
      </c>
      <c r="D969" s="73" t="s">
        <v>1765</v>
      </c>
      <c r="E969" s="73" t="s">
        <v>956</v>
      </c>
      <c r="F969" s="74">
        <v>55</v>
      </c>
      <c r="G969" s="73" t="s">
        <v>1766</v>
      </c>
      <c r="H969" s="73" t="s">
        <v>53</v>
      </c>
      <c r="I969" s="73" t="s">
        <v>1767</v>
      </c>
      <c r="J969" s="73" t="s">
        <v>320</v>
      </c>
      <c r="K969" s="73" t="s">
        <v>382</v>
      </c>
      <c r="L969" s="73" t="s">
        <v>383</v>
      </c>
      <c r="M969" s="73" t="s">
        <v>384</v>
      </c>
      <c r="N969" s="73" t="s">
        <v>43</v>
      </c>
      <c r="O969" s="73" t="s">
        <v>392</v>
      </c>
      <c r="P969" s="73" t="s">
        <v>907</v>
      </c>
      <c r="Q969" s="73" t="s">
        <v>928</v>
      </c>
      <c r="R969" s="73" t="s">
        <v>53</v>
      </c>
      <c r="V969" s="60" t="str">
        <f>W969&amp;H969</f>
        <v>DISPATCH WAXчерный</v>
      </c>
      <c r="W969" s="60" t="str">
        <f>_xlfn.LET(_xlpm.TextCell,TEXT(G969,"###"),IF(_xlpm.TextCell&lt;&gt;"",IF(StyleSpaceSplit,IFERROR(IF(FIND(" ",_xlpm.TextCell)&gt;=1,MID(_xlpm.TextCell,1,FIND(" ",_xlpm.TextCell)-1),_xlpm.TextCell),_xlpm.TextCell),_xlpm.TextCell),""))</f>
        <v>DISPATCH WAX</v>
      </c>
      <c r="X969" s="60" t="str">
        <f>IF(A969&lt;&gt;"",IFERROR(IF(FIND(" ",G969)&gt;=1,MID(G969,FIND(" ",G969)+1,LEN(G969)),""),""),"")</f>
        <v>WAX</v>
      </c>
      <c r="AC969" s="51">
        <f>IFERROR(VALUE(MID($C969,1,2)),0)</f>
        <v>80</v>
      </c>
      <c r="AD969" s="44">
        <f>IFERROR(VALUE(MID($C969,4,3)),0)</f>
        <v>527</v>
      </c>
      <c r="AE969" s="51">
        <f>VALUE(RIGHT("00"&amp;AC969,2)&amp;RIGHT("000"&amp;AD969,3))</f>
        <v>80527</v>
      </c>
    </row>
    <row r="970" spans="1:31">
      <c r="A970" s="60" t="str">
        <f>IF(G970&amp;Q970&lt;&gt;"",W970&amp;Q970,"")</f>
        <v>DOLMEN 002navy</v>
      </c>
      <c r="B970" s="60" t="str">
        <f>IF(C970&lt;&gt;"",LEFT(C970,9),"")</f>
        <v>80-086-16</v>
      </c>
      <c r="C970" s="73" t="s">
        <v>7661</v>
      </c>
      <c r="D970" s="73" t="s">
        <v>7662</v>
      </c>
      <c r="E970" s="73" t="s">
        <v>910</v>
      </c>
      <c r="F970" s="74">
        <v>59</v>
      </c>
      <c r="G970" s="73" t="s">
        <v>7663</v>
      </c>
      <c r="H970" s="73" t="s">
        <v>55</v>
      </c>
      <c r="I970" s="73" t="s">
        <v>906</v>
      </c>
      <c r="J970" s="73" t="s">
        <v>324</v>
      </c>
      <c r="K970" s="73" t="s">
        <v>382</v>
      </c>
      <c r="L970" s="73" t="s">
        <v>383</v>
      </c>
      <c r="M970" s="73" t="s">
        <v>384</v>
      </c>
      <c r="N970" s="73" t="s">
        <v>43</v>
      </c>
      <c r="O970" s="73" t="s">
        <v>392</v>
      </c>
      <c r="P970" s="73" t="s">
        <v>907</v>
      </c>
      <c r="Q970" s="73" t="s">
        <v>1003</v>
      </c>
      <c r="R970" s="73" t="s">
        <v>71</v>
      </c>
      <c r="V970" s="60" t="str">
        <f>W970&amp;H970</f>
        <v>DOLMEN 002темно-синий</v>
      </c>
      <c r="W970" s="60" t="str">
        <f>_xlfn.LET(_xlpm.TextCell,TEXT(G970,"###"),IF(_xlpm.TextCell&lt;&gt;"",IF(StyleSpaceSplit,IFERROR(IF(FIND(" ",_xlpm.TextCell)&gt;=1,MID(_xlpm.TextCell,1,FIND(" ",_xlpm.TextCell)-1),_xlpm.TextCell),_xlpm.TextCell),_xlpm.TextCell),""))</f>
        <v>DOLMEN 002</v>
      </c>
      <c r="X970" s="60" t="str">
        <f>IF(A970&lt;&gt;"",IFERROR(IF(FIND(" ",G970)&gt;=1,MID(G970,FIND(" ",G970)+1,LEN(G970)),""),""),"")</f>
        <v>002</v>
      </c>
      <c r="AC970" s="51">
        <f>IFERROR(VALUE(MID($C970,1,2)),0)</f>
        <v>80</v>
      </c>
      <c r="AD970" s="44">
        <f>IFERROR(VALUE(MID($C970,4,3)),0)</f>
        <v>86</v>
      </c>
      <c r="AE970" s="51">
        <f>VALUE(RIGHT("00"&amp;AC970,2)&amp;RIGHT("000"&amp;AD970,3))</f>
        <v>80086</v>
      </c>
    </row>
    <row r="971" spans="1:31">
      <c r="A971" s="60" t="str">
        <f>IF(G971&amp;Q971&lt;&gt;"",W971&amp;Q971,"")</f>
        <v>DRAGOgreen</v>
      </c>
      <c r="B971" s="60" t="str">
        <f>IF(C971&lt;&gt;"",LEFT(C971,9),"")</f>
        <v>80-006-14</v>
      </c>
      <c r="C971" s="73" t="s">
        <v>7205</v>
      </c>
      <c r="D971" s="73" t="s">
        <v>7206</v>
      </c>
      <c r="E971" s="73" t="s">
        <v>920</v>
      </c>
      <c r="F971" s="74">
        <v>58</v>
      </c>
      <c r="G971" s="73" t="s">
        <v>7207</v>
      </c>
      <c r="H971" s="73" t="s">
        <v>86</v>
      </c>
      <c r="I971" s="73" t="s">
        <v>1404</v>
      </c>
      <c r="J971" s="73" t="s">
        <v>320</v>
      </c>
      <c r="K971" s="73" t="s">
        <v>382</v>
      </c>
      <c r="L971" s="73" t="s">
        <v>383</v>
      </c>
      <c r="M971" s="73" t="s">
        <v>388</v>
      </c>
      <c r="N971" s="73" t="s">
        <v>44</v>
      </c>
      <c r="O971" s="73" t="s">
        <v>385</v>
      </c>
      <c r="P971" s="73" t="s">
        <v>907</v>
      </c>
      <c r="Q971" s="73" t="s">
        <v>990</v>
      </c>
      <c r="R971" s="73" t="s">
        <v>86</v>
      </c>
      <c r="V971" s="60" t="str">
        <f>W971&amp;H971</f>
        <v>DRAGOкоричневый</v>
      </c>
      <c r="W971" s="60" t="str">
        <f>_xlfn.LET(_xlpm.TextCell,TEXT(G971,"###"),IF(_xlpm.TextCell&lt;&gt;"",IF(StyleSpaceSplit,IFERROR(IF(FIND(" ",_xlpm.TextCell)&gt;=1,MID(_xlpm.TextCell,1,FIND(" ",_xlpm.TextCell)-1),_xlpm.TextCell),_xlpm.TextCell),_xlpm.TextCell),""))</f>
        <v>DRAGO</v>
      </c>
      <c r="X971" s="60" t="str">
        <f>IF(A971&lt;&gt;"",IFERROR(IF(FIND(" ",G971)&gt;=1,MID(G971,FIND(" ",G971)+1,LEN(G971)),""),""),"")</f>
        <v/>
      </c>
      <c r="AC971" s="51">
        <f>IFERROR(VALUE(MID($C971,1,2)),0)</f>
        <v>80</v>
      </c>
      <c r="AD971" s="44">
        <f>IFERROR(VALUE(MID($C971,4,3)),0)</f>
        <v>6</v>
      </c>
      <c r="AE971" s="51">
        <f>VALUE(RIGHT("00"&amp;AC971,2)&amp;RIGHT("000"&amp;AD971,3))</f>
        <v>80006</v>
      </c>
    </row>
    <row r="972" spans="1:31">
      <c r="A972" s="60" t="str">
        <f>IF(G972&amp;Q972&lt;&gt;"",W972&amp;Q972,"")</f>
        <v>DUKE 8brown</v>
      </c>
      <c r="B972" s="60" t="str">
        <f>IF(C972&lt;&gt;"",LEFT(C972,9),"")</f>
        <v>80-997-14</v>
      </c>
      <c r="C972" s="73" t="s">
        <v>5741</v>
      </c>
      <c r="D972" s="73" t="s">
        <v>5742</v>
      </c>
      <c r="E972" s="73" t="s">
        <v>904</v>
      </c>
      <c r="F972" s="74">
        <v>57</v>
      </c>
      <c r="G972" s="73" t="s">
        <v>5736</v>
      </c>
      <c r="H972" s="73" t="s">
        <v>86</v>
      </c>
      <c r="I972" s="73" t="s">
        <v>1211</v>
      </c>
      <c r="J972" s="73" t="s">
        <v>318</v>
      </c>
      <c r="K972" s="73" t="s">
        <v>382</v>
      </c>
      <c r="L972" s="73" t="s">
        <v>383</v>
      </c>
      <c r="M972" s="73" t="s">
        <v>388</v>
      </c>
      <c r="N972" s="73" t="s">
        <v>32</v>
      </c>
      <c r="O972" s="73" t="s">
        <v>385</v>
      </c>
      <c r="P972" s="73" t="s">
        <v>907</v>
      </c>
      <c r="Q972" s="73" t="s">
        <v>1033</v>
      </c>
      <c r="R972" s="73" t="s">
        <v>86</v>
      </c>
      <c r="V972" s="60" t="str">
        <f>W972&amp;H972</f>
        <v>DUKE 8коричневый</v>
      </c>
      <c r="W972" s="60" t="str">
        <f>_xlfn.LET(_xlpm.TextCell,TEXT(G972,"###"),IF(_xlpm.TextCell&lt;&gt;"",IF(StyleSpaceSplit,IFERROR(IF(FIND(" ",_xlpm.TextCell)&gt;=1,MID(_xlpm.TextCell,1,FIND(" ",_xlpm.TextCell)-1),_xlpm.TextCell),_xlpm.TextCell),_xlpm.TextCell),""))</f>
        <v>DUKE 8</v>
      </c>
      <c r="X972" s="60" t="str">
        <f>IF(A972&lt;&gt;"",IFERROR(IF(FIND(" ",G972)&gt;=1,MID(G972,FIND(" ",G972)+1,LEN(G972)),""),""),"")</f>
        <v>8</v>
      </c>
      <c r="AC972" s="51">
        <f>IFERROR(VALUE(MID($C972,1,2)),0)</f>
        <v>80</v>
      </c>
      <c r="AD972" s="44">
        <f>IFERROR(VALUE(MID($C972,4,3)),0)</f>
        <v>997</v>
      </c>
      <c r="AE972" s="51">
        <f>VALUE(RIGHT("00"&amp;AC972,2)&amp;RIGHT("000"&amp;AD972,3))</f>
        <v>80997</v>
      </c>
    </row>
    <row r="973" spans="1:31">
      <c r="A973" s="60" t="str">
        <f>IF(G973&amp;Q973&lt;&gt;"",W973&amp;Q973,"")</f>
        <v>DUKE 8brown</v>
      </c>
      <c r="B973" s="60" t="str">
        <f>IF(C973&lt;&gt;"",LEFT(C973,9),"")</f>
        <v>80-997-14</v>
      </c>
      <c r="C973" s="73" t="s">
        <v>5743</v>
      </c>
      <c r="D973" s="73" t="s">
        <v>5742</v>
      </c>
      <c r="E973" s="73" t="s">
        <v>920</v>
      </c>
      <c r="F973" s="74">
        <v>58</v>
      </c>
      <c r="G973" s="73" t="s">
        <v>5736</v>
      </c>
      <c r="H973" s="73" t="s">
        <v>86</v>
      </c>
      <c r="I973" s="73" t="s">
        <v>1211</v>
      </c>
      <c r="J973" s="73" t="s">
        <v>318</v>
      </c>
      <c r="K973" s="73" t="s">
        <v>382</v>
      </c>
      <c r="L973" s="73" t="s">
        <v>383</v>
      </c>
      <c r="M973" s="73" t="s">
        <v>388</v>
      </c>
      <c r="N973" s="73" t="s">
        <v>32</v>
      </c>
      <c r="O973" s="73" t="s">
        <v>385</v>
      </c>
      <c r="P973" s="73" t="s">
        <v>907</v>
      </c>
      <c r="Q973" s="73" t="s">
        <v>1033</v>
      </c>
      <c r="R973" s="73" t="s">
        <v>86</v>
      </c>
      <c r="V973" s="60" t="str">
        <f>W973&amp;H973</f>
        <v>DUKE 8коричневый</v>
      </c>
      <c r="W973" s="60" t="str">
        <f>_xlfn.LET(_xlpm.TextCell,TEXT(G973,"###"),IF(_xlpm.TextCell&lt;&gt;"",IF(StyleSpaceSplit,IFERROR(IF(FIND(" ",_xlpm.TextCell)&gt;=1,MID(_xlpm.TextCell,1,FIND(" ",_xlpm.TextCell)-1),_xlpm.TextCell),_xlpm.TextCell),_xlpm.TextCell),""))</f>
        <v>DUKE 8</v>
      </c>
      <c r="X973" s="60" t="str">
        <f>IF(A973&lt;&gt;"",IFERROR(IF(FIND(" ",G973)&gt;=1,MID(G973,FIND(" ",G973)+1,LEN(G973)),""),""),"")</f>
        <v>8</v>
      </c>
      <c r="AC973" s="51">
        <f>IFERROR(VALUE(MID($C973,1,2)),0)</f>
        <v>80</v>
      </c>
      <c r="AD973" s="44">
        <f>IFERROR(VALUE(MID($C973,4,3)),0)</f>
        <v>997</v>
      </c>
      <c r="AE973" s="51">
        <f>VALUE(RIGHT("00"&amp;AC973,2)&amp;RIGHT("000"&amp;AD973,3))</f>
        <v>80997</v>
      </c>
    </row>
    <row r="974" spans="1:31">
      <c r="A974" s="60" t="str">
        <f>IF(G974&amp;Q974&lt;&gt;"",W974&amp;Q974,"")</f>
        <v>DUKE 8brown</v>
      </c>
      <c r="B974" s="60" t="str">
        <f>IF(C974&lt;&gt;"",LEFT(C974,9),"")</f>
        <v>80-997-14</v>
      </c>
      <c r="C974" s="73" t="s">
        <v>5744</v>
      </c>
      <c r="D974" s="73" t="s">
        <v>5742</v>
      </c>
      <c r="E974" s="73" t="s">
        <v>910</v>
      </c>
      <c r="F974" s="74">
        <v>59</v>
      </c>
      <c r="G974" s="73" t="s">
        <v>5736</v>
      </c>
      <c r="H974" s="73" t="s">
        <v>86</v>
      </c>
      <c r="I974" s="73" t="s">
        <v>1211</v>
      </c>
      <c r="J974" s="73" t="s">
        <v>318</v>
      </c>
      <c r="K974" s="73" t="s">
        <v>382</v>
      </c>
      <c r="L974" s="73" t="s">
        <v>383</v>
      </c>
      <c r="M974" s="73" t="s">
        <v>388</v>
      </c>
      <c r="N974" s="73" t="s">
        <v>32</v>
      </c>
      <c r="O974" s="73" t="s">
        <v>385</v>
      </c>
      <c r="P974" s="73" t="s">
        <v>907</v>
      </c>
      <c r="Q974" s="73" t="s">
        <v>1033</v>
      </c>
      <c r="R974" s="73" t="s">
        <v>86</v>
      </c>
      <c r="V974" s="60" t="str">
        <f>W974&amp;H974</f>
        <v>DUKE 8коричневый</v>
      </c>
      <c r="W974" s="60" t="str">
        <f>_xlfn.LET(_xlpm.TextCell,TEXT(G974,"###"),IF(_xlpm.TextCell&lt;&gt;"",IF(StyleSpaceSplit,IFERROR(IF(FIND(" ",_xlpm.TextCell)&gt;=1,MID(_xlpm.TextCell,1,FIND(" ",_xlpm.TextCell)-1),_xlpm.TextCell),_xlpm.TextCell),_xlpm.TextCell),""))</f>
        <v>DUKE 8</v>
      </c>
      <c r="X974" s="60" t="str">
        <f>IF(A974&lt;&gt;"",IFERROR(IF(FIND(" ",G974)&gt;=1,MID(G974,FIND(" ",G974)+1,LEN(G974)),""),""),"")</f>
        <v>8</v>
      </c>
      <c r="AC974" s="51">
        <f>IFERROR(VALUE(MID($C974,1,2)),0)</f>
        <v>80</v>
      </c>
      <c r="AD974" s="44">
        <f>IFERROR(VALUE(MID($C974,4,3)),0)</f>
        <v>997</v>
      </c>
      <c r="AE974" s="51">
        <f>VALUE(RIGHT("00"&amp;AC974,2)&amp;RIGHT("000"&amp;AD974,3))</f>
        <v>80997</v>
      </c>
    </row>
    <row r="975" spans="1:31">
      <c r="A975" s="60" t="str">
        <f>IF(G975&amp;Q975&lt;&gt;"",W975&amp;Q975,"")</f>
        <v>DUKE 8brown</v>
      </c>
      <c r="B975" s="60" t="str">
        <f>IF(C975&lt;&gt;"",LEFT(C975,9),"")</f>
        <v>80-997-14</v>
      </c>
      <c r="C975" s="73" t="s">
        <v>5745</v>
      </c>
      <c r="D975" s="73" t="s">
        <v>5742</v>
      </c>
      <c r="E975" s="73" t="s">
        <v>922</v>
      </c>
      <c r="F975" s="74">
        <v>60</v>
      </c>
      <c r="G975" s="73" t="s">
        <v>5736</v>
      </c>
      <c r="H975" s="73" t="s">
        <v>86</v>
      </c>
      <c r="I975" s="73" t="s">
        <v>1211</v>
      </c>
      <c r="J975" s="73" t="s">
        <v>318</v>
      </c>
      <c r="K975" s="73" t="s">
        <v>382</v>
      </c>
      <c r="L975" s="73" t="s">
        <v>383</v>
      </c>
      <c r="M975" s="73" t="s">
        <v>388</v>
      </c>
      <c r="N975" s="73" t="s">
        <v>32</v>
      </c>
      <c r="O975" s="73" t="s">
        <v>385</v>
      </c>
      <c r="P975" s="73" t="s">
        <v>907</v>
      </c>
      <c r="Q975" s="73" t="s">
        <v>1033</v>
      </c>
      <c r="R975" s="73" t="s">
        <v>86</v>
      </c>
      <c r="V975" s="60" t="str">
        <f>W975&amp;H975</f>
        <v>DUKE 8коричневый</v>
      </c>
      <c r="W975" s="60" t="str">
        <f>_xlfn.LET(_xlpm.TextCell,TEXT(G975,"###"),IF(_xlpm.TextCell&lt;&gt;"",IF(StyleSpaceSplit,IFERROR(IF(FIND(" ",_xlpm.TextCell)&gt;=1,MID(_xlpm.TextCell,1,FIND(" ",_xlpm.TextCell)-1),_xlpm.TextCell),_xlpm.TextCell),_xlpm.TextCell),""))</f>
        <v>DUKE 8</v>
      </c>
      <c r="X975" s="60" t="str">
        <f>IF(A975&lt;&gt;"",IFERROR(IF(FIND(" ",G975)&gt;=1,MID(G975,FIND(" ",G975)+1,LEN(G975)),""),""),"")</f>
        <v>8</v>
      </c>
      <c r="AC975" s="51">
        <f>IFERROR(VALUE(MID($C975,1,2)),0)</f>
        <v>80</v>
      </c>
      <c r="AD975" s="44">
        <f>IFERROR(VALUE(MID($C975,4,3)),0)</f>
        <v>997</v>
      </c>
      <c r="AE975" s="51">
        <f>VALUE(RIGHT("00"&amp;AC975,2)&amp;RIGHT("000"&amp;AD975,3))</f>
        <v>80997</v>
      </c>
    </row>
    <row r="976" spans="1:31">
      <c r="A976" s="60" t="str">
        <f>IF(G976&amp;Q976&lt;&gt;"",W976&amp;Q976,"")</f>
        <v>DUKE 8brown</v>
      </c>
      <c r="B976" s="60" t="str">
        <f>IF(C976&lt;&gt;"",LEFT(C976,9),"")</f>
        <v>80-997-14</v>
      </c>
      <c r="C976" s="73" t="s">
        <v>5746</v>
      </c>
      <c r="D976" s="73" t="s">
        <v>5742</v>
      </c>
      <c r="E976" s="73" t="s">
        <v>912</v>
      </c>
      <c r="F976" s="74">
        <v>61</v>
      </c>
      <c r="G976" s="73" t="s">
        <v>5736</v>
      </c>
      <c r="H976" s="73" t="s">
        <v>86</v>
      </c>
      <c r="I976" s="73" t="s">
        <v>1211</v>
      </c>
      <c r="J976" s="73" t="s">
        <v>318</v>
      </c>
      <c r="K976" s="73" t="s">
        <v>382</v>
      </c>
      <c r="L976" s="73" t="s">
        <v>383</v>
      </c>
      <c r="M976" s="73" t="s">
        <v>388</v>
      </c>
      <c r="N976" s="73" t="s">
        <v>32</v>
      </c>
      <c r="O976" s="73" t="s">
        <v>385</v>
      </c>
      <c r="P976" s="73" t="s">
        <v>907</v>
      </c>
      <c r="Q976" s="73" t="s">
        <v>1033</v>
      </c>
      <c r="R976" s="73" t="s">
        <v>86</v>
      </c>
      <c r="V976" s="60" t="str">
        <f>W976&amp;H976</f>
        <v>DUKE 8коричневый</v>
      </c>
      <c r="W976" s="60" t="str">
        <f>_xlfn.LET(_xlpm.TextCell,TEXT(G976,"###"),IF(_xlpm.TextCell&lt;&gt;"",IF(StyleSpaceSplit,IFERROR(IF(FIND(" ",_xlpm.TextCell)&gt;=1,MID(_xlpm.TextCell,1,FIND(" ",_xlpm.TextCell)-1),_xlpm.TextCell),_xlpm.TextCell),_xlpm.TextCell),""))</f>
        <v>DUKE 8</v>
      </c>
      <c r="X976" s="60" t="str">
        <f>IF(A976&lt;&gt;"",IFERROR(IF(FIND(" ",G976)&gt;=1,MID(G976,FIND(" ",G976)+1,LEN(G976)),""),""),"")</f>
        <v>8</v>
      </c>
      <c r="AC976" s="51">
        <f>IFERROR(VALUE(MID($C976,1,2)),0)</f>
        <v>80</v>
      </c>
      <c r="AD976" s="44">
        <f>IFERROR(VALUE(MID($C976,4,3)),0)</f>
        <v>997</v>
      </c>
      <c r="AE976" s="51">
        <f>VALUE(RIGHT("00"&amp;AC976,2)&amp;RIGHT("000"&amp;AD976,3))</f>
        <v>80997</v>
      </c>
    </row>
    <row r="977" spans="1:31">
      <c r="A977" s="60" t="str">
        <f>IF(G977&amp;Q977&lt;&gt;"",W977&amp;Q977,"")</f>
        <v>DUKE 8cognac</v>
      </c>
      <c r="B977" s="60" t="str">
        <f>IF(C977&lt;&gt;"",LEFT(C977,9),"")</f>
        <v>80-997-13</v>
      </c>
      <c r="C977" s="73" t="s">
        <v>5747</v>
      </c>
      <c r="D977" s="73" t="s">
        <v>5748</v>
      </c>
      <c r="E977" s="73" t="s">
        <v>904</v>
      </c>
      <c r="F977" s="74">
        <v>57</v>
      </c>
      <c r="G977" s="73" t="s">
        <v>5736</v>
      </c>
      <c r="H977" s="73" t="s">
        <v>217</v>
      </c>
      <c r="I977" s="73" t="s">
        <v>1211</v>
      </c>
      <c r="J977" s="73" t="s">
        <v>318</v>
      </c>
      <c r="K977" s="73" t="s">
        <v>382</v>
      </c>
      <c r="L977" s="73" t="s">
        <v>383</v>
      </c>
      <c r="M977" s="73" t="s">
        <v>388</v>
      </c>
      <c r="N977" s="73" t="s">
        <v>32</v>
      </c>
      <c r="O977" s="73" t="s">
        <v>385</v>
      </c>
      <c r="P977" s="73" t="s">
        <v>907</v>
      </c>
      <c r="Q977" s="73" t="s">
        <v>1193</v>
      </c>
      <c r="R977" s="73" t="s">
        <v>199</v>
      </c>
      <c r="V977" s="60" t="str">
        <f>W977&amp;H977</f>
        <v>DUKE 8рыжий</v>
      </c>
      <c r="W977" s="60" t="str">
        <f>_xlfn.LET(_xlpm.TextCell,TEXT(G977,"###"),IF(_xlpm.TextCell&lt;&gt;"",IF(StyleSpaceSplit,IFERROR(IF(FIND(" ",_xlpm.TextCell)&gt;=1,MID(_xlpm.TextCell,1,FIND(" ",_xlpm.TextCell)-1),_xlpm.TextCell),_xlpm.TextCell),_xlpm.TextCell),""))</f>
        <v>DUKE 8</v>
      </c>
      <c r="X977" s="60" t="str">
        <f>IF(A977&lt;&gt;"",IFERROR(IF(FIND(" ",G977)&gt;=1,MID(G977,FIND(" ",G977)+1,LEN(G977)),""),""),"")</f>
        <v>8</v>
      </c>
      <c r="AC977" s="51">
        <f>IFERROR(VALUE(MID($C977,1,2)),0)</f>
        <v>80</v>
      </c>
      <c r="AD977" s="44">
        <f>IFERROR(VALUE(MID($C977,4,3)),0)</f>
        <v>997</v>
      </c>
      <c r="AE977" s="51">
        <f>VALUE(RIGHT("00"&amp;AC977,2)&amp;RIGHT("000"&amp;AD977,3))</f>
        <v>80997</v>
      </c>
    </row>
    <row r="978" spans="1:31">
      <c r="A978" s="60" t="str">
        <f>IF(G978&amp;Q978&lt;&gt;"",W978&amp;Q978,"")</f>
        <v>DUKE 8cognac</v>
      </c>
      <c r="B978" s="60" t="str">
        <f>IF(C978&lt;&gt;"",LEFT(C978,9),"")</f>
        <v>80-997-13</v>
      </c>
      <c r="C978" s="73" t="s">
        <v>5749</v>
      </c>
      <c r="D978" s="73" t="s">
        <v>5748</v>
      </c>
      <c r="E978" s="73" t="s">
        <v>920</v>
      </c>
      <c r="F978" s="74">
        <v>58</v>
      </c>
      <c r="G978" s="73" t="s">
        <v>5736</v>
      </c>
      <c r="H978" s="73" t="s">
        <v>217</v>
      </c>
      <c r="I978" s="73" t="s">
        <v>1211</v>
      </c>
      <c r="J978" s="73" t="s">
        <v>318</v>
      </c>
      <c r="K978" s="73" t="s">
        <v>382</v>
      </c>
      <c r="L978" s="73" t="s">
        <v>383</v>
      </c>
      <c r="M978" s="73" t="s">
        <v>388</v>
      </c>
      <c r="N978" s="73" t="s">
        <v>32</v>
      </c>
      <c r="O978" s="73" t="s">
        <v>385</v>
      </c>
      <c r="P978" s="73" t="s">
        <v>907</v>
      </c>
      <c r="Q978" s="73" t="s">
        <v>1193</v>
      </c>
      <c r="R978" s="73" t="s">
        <v>199</v>
      </c>
      <c r="V978" s="60" t="str">
        <f>W978&amp;H978</f>
        <v>DUKE 8рыжий</v>
      </c>
      <c r="W978" s="60" t="str">
        <f>_xlfn.LET(_xlpm.TextCell,TEXT(G978,"###"),IF(_xlpm.TextCell&lt;&gt;"",IF(StyleSpaceSplit,IFERROR(IF(FIND(" ",_xlpm.TextCell)&gt;=1,MID(_xlpm.TextCell,1,FIND(" ",_xlpm.TextCell)-1),_xlpm.TextCell),_xlpm.TextCell),_xlpm.TextCell),""))</f>
        <v>DUKE 8</v>
      </c>
      <c r="X978" s="60" t="str">
        <f>IF(A978&lt;&gt;"",IFERROR(IF(FIND(" ",G978)&gt;=1,MID(G978,FIND(" ",G978)+1,LEN(G978)),""),""),"")</f>
        <v>8</v>
      </c>
      <c r="AC978" s="51">
        <f>IFERROR(VALUE(MID($C978,1,2)),0)</f>
        <v>80</v>
      </c>
      <c r="AD978" s="44">
        <f>IFERROR(VALUE(MID($C978,4,3)),0)</f>
        <v>997</v>
      </c>
      <c r="AE978" s="51">
        <f>VALUE(RIGHT("00"&amp;AC978,2)&amp;RIGHT("000"&amp;AD978,3))</f>
        <v>80997</v>
      </c>
    </row>
    <row r="979" spans="1:31">
      <c r="A979" s="60" t="str">
        <f>IF(G979&amp;Q979&lt;&gt;"",W979&amp;Q979,"")</f>
        <v>DUKE 8cognac</v>
      </c>
      <c r="B979" s="60" t="str">
        <f>IF(C979&lt;&gt;"",LEFT(C979,9),"")</f>
        <v>80-997-13</v>
      </c>
      <c r="C979" s="73" t="s">
        <v>5750</v>
      </c>
      <c r="D979" s="73" t="s">
        <v>5748</v>
      </c>
      <c r="E979" s="73" t="s">
        <v>910</v>
      </c>
      <c r="F979" s="74">
        <v>59</v>
      </c>
      <c r="G979" s="73" t="s">
        <v>5736</v>
      </c>
      <c r="H979" s="73" t="s">
        <v>217</v>
      </c>
      <c r="I979" s="73" t="s">
        <v>1211</v>
      </c>
      <c r="J979" s="73" t="s">
        <v>318</v>
      </c>
      <c r="K979" s="73" t="s">
        <v>382</v>
      </c>
      <c r="L979" s="73" t="s">
        <v>383</v>
      </c>
      <c r="M979" s="73" t="s">
        <v>388</v>
      </c>
      <c r="N979" s="73" t="s">
        <v>32</v>
      </c>
      <c r="O979" s="73" t="s">
        <v>385</v>
      </c>
      <c r="P979" s="73" t="s">
        <v>907</v>
      </c>
      <c r="Q979" s="73" t="s">
        <v>1193</v>
      </c>
      <c r="R979" s="73" t="s">
        <v>199</v>
      </c>
      <c r="V979" s="60" t="str">
        <f>W979&amp;H979</f>
        <v>DUKE 8рыжий</v>
      </c>
      <c r="W979" s="60" t="str">
        <f>_xlfn.LET(_xlpm.TextCell,TEXT(G979,"###"),IF(_xlpm.TextCell&lt;&gt;"",IF(StyleSpaceSplit,IFERROR(IF(FIND(" ",_xlpm.TextCell)&gt;=1,MID(_xlpm.TextCell,1,FIND(" ",_xlpm.TextCell)-1),_xlpm.TextCell),_xlpm.TextCell),_xlpm.TextCell),""))</f>
        <v>DUKE 8</v>
      </c>
      <c r="X979" s="60" t="str">
        <f>IF(A979&lt;&gt;"",IFERROR(IF(FIND(" ",G979)&gt;=1,MID(G979,FIND(" ",G979)+1,LEN(G979)),""),""),"")</f>
        <v>8</v>
      </c>
      <c r="AC979" s="51">
        <f>IFERROR(VALUE(MID($C979,1,2)),0)</f>
        <v>80</v>
      </c>
      <c r="AD979" s="44">
        <f>IFERROR(VALUE(MID($C979,4,3)),0)</f>
        <v>997</v>
      </c>
      <c r="AE979" s="51">
        <f>VALUE(RIGHT("00"&amp;AC979,2)&amp;RIGHT("000"&amp;AD979,3))</f>
        <v>80997</v>
      </c>
    </row>
    <row r="980" spans="1:31">
      <c r="A980" s="60" t="str">
        <f>IF(G980&amp;Q980&lt;&gt;"",W980&amp;Q980,"")</f>
        <v>DUKE 8cognac</v>
      </c>
      <c r="B980" s="60" t="str">
        <f>IF(C980&lt;&gt;"",LEFT(C980,9),"")</f>
        <v>80-997-13</v>
      </c>
      <c r="C980" s="73" t="s">
        <v>5751</v>
      </c>
      <c r="D980" s="73" t="s">
        <v>5748</v>
      </c>
      <c r="E980" s="73" t="s">
        <v>922</v>
      </c>
      <c r="F980" s="74">
        <v>60</v>
      </c>
      <c r="G980" s="73" t="s">
        <v>5736</v>
      </c>
      <c r="H980" s="73" t="s">
        <v>217</v>
      </c>
      <c r="I980" s="73" t="s">
        <v>1211</v>
      </c>
      <c r="J980" s="73" t="s">
        <v>318</v>
      </c>
      <c r="K980" s="73" t="s">
        <v>382</v>
      </c>
      <c r="L980" s="73" t="s">
        <v>383</v>
      </c>
      <c r="M980" s="73" t="s">
        <v>388</v>
      </c>
      <c r="N980" s="73" t="s">
        <v>32</v>
      </c>
      <c r="O980" s="73" t="s">
        <v>385</v>
      </c>
      <c r="P980" s="73" t="s">
        <v>907</v>
      </c>
      <c r="Q980" s="73" t="s">
        <v>1193</v>
      </c>
      <c r="R980" s="73" t="s">
        <v>199</v>
      </c>
      <c r="V980" s="60" t="str">
        <f>W980&amp;H980</f>
        <v>DUKE 8рыжий</v>
      </c>
      <c r="W980" s="60" t="str">
        <f>_xlfn.LET(_xlpm.TextCell,TEXT(G980,"###"),IF(_xlpm.TextCell&lt;&gt;"",IF(StyleSpaceSplit,IFERROR(IF(FIND(" ",_xlpm.TextCell)&gt;=1,MID(_xlpm.TextCell,1,FIND(" ",_xlpm.TextCell)-1),_xlpm.TextCell),_xlpm.TextCell),_xlpm.TextCell),""))</f>
        <v>DUKE 8</v>
      </c>
      <c r="X980" s="60" t="str">
        <f>IF(A980&lt;&gt;"",IFERROR(IF(FIND(" ",G980)&gt;=1,MID(G980,FIND(" ",G980)+1,LEN(G980)),""),""),"")</f>
        <v>8</v>
      </c>
      <c r="AC980" s="51">
        <f>IFERROR(VALUE(MID($C980,1,2)),0)</f>
        <v>80</v>
      </c>
      <c r="AD980" s="44">
        <f>IFERROR(VALUE(MID($C980,4,3)),0)</f>
        <v>997</v>
      </c>
      <c r="AE980" s="51">
        <f>VALUE(RIGHT("00"&amp;AC980,2)&amp;RIGHT("000"&amp;AD980,3))</f>
        <v>80997</v>
      </c>
    </row>
    <row r="981" spans="1:31">
      <c r="A981" s="60" t="str">
        <f>IF(G981&amp;Q981&lt;&gt;"",W981&amp;Q981,"")</f>
        <v>DUKE 8cognac</v>
      </c>
      <c r="B981" s="60" t="str">
        <f>IF(C981&lt;&gt;"",LEFT(C981,9),"")</f>
        <v>80-997-13</v>
      </c>
      <c r="C981" s="73" t="s">
        <v>5752</v>
      </c>
      <c r="D981" s="73" t="s">
        <v>5748</v>
      </c>
      <c r="E981" s="73" t="s">
        <v>912</v>
      </c>
      <c r="F981" s="74">
        <v>61</v>
      </c>
      <c r="G981" s="73" t="s">
        <v>5736</v>
      </c>
      <c r="H981" s="73" t="s">
        <v>217</v>
      </c>
      <c r="I981" s="73" t="s">
        <v>1211</v>
      </c>
      <c r="J981" s="73" t="s">
        <v>318</v>
      </c>
      <c r="K981" s="73" t="s">
        <v>382</v>
      </c>
      <c r="L981" s="73" t="s">
        <v>383</v>
      </c>
      <c r="M981" s="73" t="s">
        <v>388</v>
      </c>
      <c r="N981" s="73" t="s">
        <v>32</v>
      </c>
      <c r="O981" s="73" t="s">
        <v>385</v>
      </c>
      <c r="P981" s="73" t="s">
        <v>907</v>
      </c>
      <c r="Q981" s="73" t="s">
        <v>1193</v>
      </c>
      <c r="R981" s="73" t="s">
        <v>199</v>
      </c>
      <c r="V981" s="60" t="str">
        <f>W981&amp;H981</f>
        <v>DUKE 8рыжий</v>
      </c>
      <c r="W981" s="60" t="str">
        <f>_xlfn.LET(_xlpm.TextCell,TEXT(G981,"###"),IF(_xlpm.TextCell&lt;&gt;"",IF(StyleSpaceSplit,IFERROR(IF(FIND(" ",_xlpm.TextCell)&gt;=1,MID(_xlpm.TextCell,1,FIND(" ",_xlpm.TextCell)-1),_xlpm.TextCell),_xlpm.TextCell),_xlpm.TextCell),""))</f>
        <v>DUKE 8</v>
      </c>
      <c r="X981" s="60" t="str">
        <f>IF(A981&lt;&gt;"",IFERROR(IF(FIND(" ",G981)&gt;=1,MID(G981,FIND(" ",G981)+1,LEN(G981)),""),""),"")</f>
        <v>8</v>
      </c>
      <c r="AC981" s="51">
        <f>IFERROR(VALUE(MID($C981,1,2)),0)</f>
        <v>80</v>
      </c>
      <c r="AD981" s="44">
        <f>IFERROR(VALUE(MID($C981,4,3)),0)</f>
        <v>997</v>
      </c>
      <c r="AE981" s="51">
        <f>VALUE(RIGHT("00"&amp;AC981,2)&amp;RIGHT("000"&amp;AD981,3))</f>
        <v>80997</v>
      </c>
    </row>
    <row r="982" spans="1:31">
      <c r="A982" s="60" t="str">
        <f>IF(G982&amp;Q982&lt;&gt;"",W982&amp;Q982,"")</f>
        <v>DUKE 8black</v>
      </c>
      <c r="B982" s="60" t="str">
        <f>IF(C982&lt;&gt;"",LEFT(C982,9),"")</f>
        <v>80-997-09</v>
      </c>
      <c r="C982" s="73" t="s">
        <v>5734</v>
      </c>
      <c r="D982" s="73" t="s">
        <v>5735</v>
      </c>
      <c r="E982" s="73" t="s">
        <v>904</v>
      </c>
      <c r="F982" s="74">
        <v>57</v>
      </c>
      <c r="G982" s="73" t="s">
        <v>5736</v>
      </c>
      <c r="H982" s="73" t="s">
        <v>53</v>
      </c>
      <c r="I982" s="73" t="s">
        <v>1211</v>
      </c>
      <c r="J982" s="73" t="s">
        <v>318</v>
      </c>
      <c r="K982" s="73" t="s">
        <v>382</v>
      </c>
      <c r="L982" s="73" t="s">
        <v>383</v>
      </c>
      <c r="M982" s="73" t="s">
        <v>388</v>
      </c>
      <c r="N982" s="73" t="s">
        <v>32</v>
      </c>
      <c r="O982" s="73" t="s">
        <v>385</v>
      </c>
      <c r="P982" s="73" t="s">
        <v>907</v>
      </c>
      <c r="Q982" s="73" t="s">
        <v>928</v>
      </c>
      <c r="R982" s="73" t="s">
        <v>53</v>
      </c>
      <c r="V982" s="60" t="str">
        <f>W982&amp;H982</f>
        <v>DUKE 8черный</v>
      </c>
      <c r="W982" s="60" t="str">
        <f>_xlfn.LET(_xlpm.TextCell,TEXT(G982,"###"),IF(_xlpm.TextCell&lt;&gt;"",IF(StyleSpaceSplit,IFERROR(IF(FIND(" ",_xlpm.TextCell)&gt;=1,MID(_xlpm.TextCell,1,FIND(" ",_xlpm.TextCell)-1),_xlpm.TextCell),_xlpm.TextCell),_xlpm.TextCell),""))</f>
        <v>DUKE 8</v>
      </c>
      <c r="X982" s="60" t="str">
        <f>IF(A982&lt;&gt;"",IFERROR(IF(FIND(" ",G982)&gt;=1,MID(G982,FIND(" ",G982)+1,LEN(G982)),""),""),"")</f>
        <v>8</v>
      </c>
      <c r="AC982" s="51">
        <f>IFERROR(VALUE(MID($C982,1,2)),0)</f>
        <v>80</v>
      </c>
      <c r="AD982" s="44">
        <f>IFERROR(VALUE(MID($C982,4,3)),0)</f>
        <v>997</v>
      </c>
      <c r="AE982" s="51">
        <f>VALUE(RIGHT("00"&amp;AC982,2)&amp;RIGHT("000"&amp;AD982,3))</f>
        <v>80997</v>
      </c>
    </row>
    <row r="983" spans="1:31">
      <c r="A983" s="60" t="str">
        <f>IF(G983&amp;Q983&lt;&gt;"",W983&amp;Q983,"")</f>
        <v>DUKE 8black</v>
      </c>
      <c r="B983" s="60" t="str">
        <f>IF(C983&lt;&gt;"",LEFT(C983,9),"")</f>
        <v>80-997-09</v>
      </c>
      <c r="C983" s="73" t="s">
        <v>5737</v>
      </c>
      <c r="D983" s="73" t="s">
        <v>5735</v>
      </c>
      <c r="E983" s="73" t="s">
        <v>920</v>
      </c>
      <c r="F983" s="74">
        <v>58</v>
      </c>
      <c r="G983" s="73" t="s">
        <v>5736</v>
      </c>
      <c r="H983" s="73" t="s">
        <v>53</v>
      </c>
      <c r="I983" s="73" t="s">
        <v>1211</v>
      </c>
      <c r="J983" s="73" t="s">
        <v>318</v>
      </c>
      <c r="K983" s="73" t="s">
        <v>382</v>
      </c>
      <c r="L983" s="73" t="s">
        <v>383</v>
      </c>
      <c r="M983" s="73" t="s">
        <v>388</v>
      </c>
      <c r="N983" s="73" t="s">
        <v>32</v>
      </c>
      <c r="O983" s="73" t="s">
        <v>385</v>
      </c>
      <c r="P983" s="73" t="s">
        <v>907</v>
      </c>
      <c r="Q983" s="73" t="s">
        <v>928</v>
      </c>
      <c r="R983" s="73" t="s">
        <v>53</v>
      </c>
      <c r="V983" s="60" t="str">
        <f>W983&amp;H983</f>
        <v>DUKE 8черный</v>
      </c>
      <c r="W983" s="60" t="str">
        <f>_xlfn.LET(_xlpm.TextCell,TEXT(G983,"###"),IF(_xlpm.TextCell&lt;&gt;"",IF(StyleSpaceSplit,IFERROR(IF(FIND(" ",_xlpm.TextCell)&gt;=1,MID(_xlpm.TextCell,1,FIND(" ",_xlpm.TextCell)-1),_xlpm.TextCell),_xlpm.TextCell),_xlpm.TextCell),""))</f>
        <v>DUKE 8</v>
      </c>
      <c r="X983" s="60" t="str">
        <f>IF(A983&lt;&gt;"",IFERROR(IF(FIND(" ",G983)&gt;=1,MID(G983,FIND(" ",G983)+1,LEN(G983)),""),""),"")</f>
        <v>8</v>
      </c>
      <c r="AC983" s="51">
        <f>IFERROR(VALUE(MID($C983,1,2)),0)</f>
        <v>80</v>
      </c>
      <c r="AD983" s="44">
        <f>IFERROR(VALUE(MID($C983,4,3)),0)</f>
        <v>997</v>
      </c>
      <c r="AE983" s="51">
        <f>VALUE(RIGHT("00"&amp;AC983,2)&amp;RIGHT("000"&amp;AD983,3))</f>
        <v>80997</v>
      </c>
    </row>
    <row r="984" spans="1:31">
      <c r="A984" s="60" t="str">
        <f>IF(G984&amp;Q984&lt;&gt;"",W984&amp;Q984,"")</f>
        <v>DUKE 8black</v>
      </c>
      <c r="B984" s="60" t="str">
        <f>IF(C984&lt;&gt;"",LEFT(C984,9),"")</f>
        <v>80-997-09</v>
      </c>
      <c r="C984" s="73" t="s">
        <v>5738</v>
      </c>
      <c r="D984" s="73" t="s">
        <v>5735</v>
      </c>
      <c r="E984" s="73" t="s">
        <v>910</v>
      </c>
      <c r="F984" s="74">
        <v>59</v>
      </c>
      <c r="G984" s="73" t="s">
        <v>5736</v>
      </c>
      <c r="H984" s="73" t="s">
        <v>53</v>
      </c>
      <c r="I984" s="73" t="s">
        <v>1211</v>
      </c>
      <c r="J984" s="73" t="s">
        <v>318</v>
      </c>
      <c r="K984" s="73" t="s">
        <v>382</v>
      </c>
      <c r="L984" s="73" t="s">
        <v>383</v>
      </c>
      <c r="M984" s="73" t="s">
        <v>388</v>
      </c>
      <c r="N984" s="73" t="s">
        <v>32</v>
      </c>
      <c r="O984" s="73" t="s">
        <v>385</v>
      </c>
      <c r="P984" s="73" t="s">
        <v>907</v>
      </c>
      <c r="Q984" s="73" t="s">
        <v>928</v>
      </c>
      <c r="R984" s="73" t="s">
        <v>53</v>
      </c>
      <c r="V984" s="60" t="str">
        <f>W984&amp;H984</f>
        <v>DUKE 8черный</v>
      </c>
      <c r="W984" s="60" t="str">
        <f>_xlfn.LET(_xlpm.TextCell,TEXT(G984,"###"),IF(_xlpm.TextCell&lt;&gt;"",IF(StyleSpaceSplit,IFERROR(IF(FIND(" ",_xlpm.TextCell)&gt;=1,MID(_xlpm.TextCell,1,FIND(" ",_xlpm.TextCell)-1),_xlpm.TextCell),_xlpm.TextCell),_xlpm.TextCell),""))</f>
        <v>DUKE 8</v>
      </c>
      <c r="X984" s="60" t="str">
        <f>IF(A984&lt;&gt;"",IFERROR(IF(FIND(" ",G984)&gt;=1,MID(G984,FIND(" ",G984)+1,LEN(G984)),""),""),"")</f>
        <v>8</v>
      </c>
      <c r="AC984" s="51">
        <f>IFERROR(VALUE(MID($C984,1,2)),0)</f>
        <v>80</v>
      </c>
      <c r="AD984" s="44">
        <f>IFERROR(VALUE(MID($C984,4,3)),0)</f>
        <v>997</v>
      </c>
      <c r="AE984" s="51">
        <f>VALUE(RIGHT("00"&amp;AC984,2)&amp;RIGHT("000"&amp;AD984,3))</f>
        <v>80997</v>
      </c>
    </row>
    <row r="985" spans="1:31">
      <c r="A985" s="60" t="str">
        <f>IF(G985&amp;Q985&lt;&gt;"",W985&amp;Q985,"")</f>
        <v>DUKE 8black</v>
      </c>
      <c r="B985" s="60" t="str">
        <f>IF(C985&lt;&gt;"",LEFT(C985,9),"")</f>
        <v>80-997-09</v>
      </c>
      <c r="C985" s="73" t="s">
        <v>5739</v>
      </c>
      <c r="D985" s="73" t="s">
        <v>5735</v>
      </c>
      <c r="E985" s="73" t="s">
        <v>922</v>
      </c>
      <c r="F985" s="74">
        <v>60</v>
      </c>
      <c r="G985" s="73" t="s">
        <v>5736</v>
      </c>
      <c r="H985" s="73" t="s">
        <v>53</v>
      </c>
      <c r="I985" s="73" t="s">
        <v>1211</v>
      </c>
      <c r="J985" s="73" t="s">
        <v>318</v>
      </c>
      <c r="K985" s="73" t="s">
        <v>382</v>
      </c>
      <c r="L985" s="73" t="s">
        <v>383</v>
      </c>
      <c r="M985" s="73" t="s">
        <v>388</v>
      </c>
      <c r="N985" s="73" t="s">
        <v>32</v>
      </c>
      <c r="O985" s="73" t="s">
        <v>385</v>
      </c>
      <c r="P985" s="73" t="s">
        <v>907</v>
      </c>
      <c r="Q985" s="73" t="s">
        <v>928</v>
      </c>
      <c r="R985" s="73" t="s">
        <v>53</v>
      </c>
      <c r="V985" s="60" t="str">
        <f>W985&amp;H985</f>
        <v>DUKE 8черный</v>
      </c>
      <c r="W985" s="60" t="str">
        <f>_xlfn.LET(_xlpm.TextCell,TEXT(G985,"###"),IF(_xlpm.TextCell&lt;&gt;"",IF(StyleSpaceSplit,IFERROR(IF(FIND(" ",_xlpm.TextCell)&gt;=1,MID(_xlpm.TextCell,1,FIND(" ",_xlpm.TextCell)-1),_xlpm.TextCell),_xlpm.TextCell),_xlpm.TextCell),""))</f>
        <v>DUKE 8</v>
      </c>
      <c r="X985" s="60" t="str">
        <f>IF(A985&lt;&gt;"",IFERROR(IF(FIND(" ",G985)&gt;=1,MID(G985,FIND(" ",G985)+1,LEN(G985)),""),""),"")</f>
        <v>8</v>
      </c>
      <c r="AC985" s="51">
        <f>IFERROR(VALUE(MID($C985,1,2)),0)</f>
        <v>80</v>
      </c>
      <c r="AD985" s="44">
        <f>IFERROR(VALUE(MID($C985,4,3)),0)</f>
        <v>997</v>
      </c>
      <c r="AE985" s="51">
        <f>VALUE(RIGHT("00"&amp;AC985,2)&amp;RIGHT("000"&amp;AD985,3))</f>
        <v>80997</v>
      </c>
    </row>
    <row r="986" spans="1:31">
      <c r="A986" s="60" t="str">
        <f>IF(G986&amp;Q986&lt;&gt;"",W986&amp;Q986,"")</f>
        <v>DUKE 8black</v>
      </c>
      <c r="B986" s="60" t="str">
        <f>IF(C986&lt;&gt;"",LEFT(C986,9),"")</f>
        <v>80-997-09</v>
      </c>
      <c r="C986" s="73" t="s">
        <v>5740</v>
      </c>
      <c r="D986" s="73" t="s">
        <v>5735</v>
      </c>
      <c r="E986" s="73" t="s">
        <v>912</v>
      </c>
      <c r="F986" s="74">
        <v>61</v>
      </c>
      <c r="G986" s="73" t="s">
        <v>5736</v>
      </c>
      <c r="H986" s="73" t="s">
        <v>53</v>
      </c>
      <c r="I986" s="73" t="s">
        <v>1211</v>
      </c>
      <c r="J986" s="73" t="s">
        <v>318</v>
      </c>
      <c r="K986" s="73" t="s">
        <v>382</v>
      </c>
      <c r="L986" s="73" t="s">
        <v>383</v>
      </c>
      <c r="M986" s="73" t="s">
        <v>388</v>
      </c>
      <c r="N986" s="73" t="s">
        <v>32</v>
      </c>
      <c r="O986" s="73" t="s">
        <v>385</v>
      </c>
      <c r="P986" s="73" t="s">
        <v>907</v>
      </c>
      <c r="Q986" s="73" t="s">
        <v>928</v>
      </c>
      <c r="R986" s="73" t="s">
        <v>53</v>
      </c>
      <c r="V986" s="60" t="str">
        <f>W986&amp;H986</f>
        <v>DUKE 8черный</v>
      </c>
      <c r="W986" s="60" t="str">
        <f>_xlfn.LET(_xlpm.TextCell,TEXT(G986,"###"),IF(_xlpm.TextCell&lt;&gt;"",IF(StyleSpaceSplit,IFERROR(IF(FIND(" ",_xlpm.TextCell)&gt;=1,MID(_xlpm.TextCell,1,FIND(" ",_xlpm.TextCell)-1),_xlpm.TextCell),_xlpm.TextCell),_xlpm.TextCell),""))</f>
        <v>DUKE 8</v>
      </c>
      <c r="X986" s="60" t="str">
        <f>IF(A986&lt;&gt;"",IFERROR(IF(FIND(" ",G986)&gt;=1,MID(G986,FIND(" ",G986)+1,LEN(G986)),""),""),"")</f>
        <v>8</v>
      </c>
      <c r="AC986" s="51">
        <f>IFERROR(VALUE(MID($C986,1,2)),0)</f>
        <v>80</v>
      </c>
      <c r="AD986" s="44">
        <f>IFERROR(VALUE(MID($C986,4,3)),0)</f>
        <v>997</v>
      </c>
      <c r="AE986" s="51">
        <f>VALUE(RIGHT("00"&amp;AC986,2)&amp;RIGHT("000"&amp;AD986,3))</f>
        <v>80997</v>
      </c>
    </row>
    <row r="987" spans="1:31">
      <c r="A987" s="60" t="str">
        <f>IF(G987&amp;Q987&lt;&gt;"",W987&amp;Q987,"")</f>
        <v>DUKE SIXbrown</v>
      </c>
      <c r="B987" s="60" t="str">
        <f>IF(C987&lt;&gt;"",LEFT(C987,9),"")</f>
        <v>80-998-14</v>
      </c>
      <c r="C987" s="73" t="s">
        <v>5760</v>
      </c>
      <c r="D987" s="73" t="s">
        <v>5761</v>
      </c>
      <c r="E987" s="73" t="s">
        <v>904</v>
      </c>
      <c r="F987" s="74">
        <v>57</v>
      </c>
      <c r="G987" s="73" t="s">
        <v>5755</v>
      </c>
      <c r="H987" s="73" t="s">
        <v>86</v>
      </c>
      <c r="I987" s="73" t="s">
        <v>1211</v>
      </c>
      <c r="J987" s="73" t="s">
        <v>320</v>
      </c>
      <c r="K987" s="73" t="s">
        <v>390</v>
      </c>
      <c r="L987" s="73" t="s">
        <v>383</v>
      </c>
      <c r="M987" s="73" t="s">
        <v>388</v>
      </c>
      <c r="N987" s="73" t="s">
        <v>32</v>
      </c>
      <c r="O987" s="73" t="s">
        <v>385</v>
      </c>
      <c r="P987" s="73" t="s">
        <v>907</v>
      </c>
      <c r="Q987" s="73" t="s">
        <v>1033</v>
      </c>
      <c r="R987" s="73" t="s">
        <v>86</v>
      </c>
      <c r="V987" s="60" t="str">
        <f>W987&amp;H987</f>
        <v>DUKE SIXкоричневый</v>
      </c>
      <c r="W987" s="60" t="str">
        <f>_xlfn.LET(_xlpm.TextCell,TEXT(G987,"###"),IF(_xlpm.TextCell&lt;&gt;"",IF(StyleSpaceSplit,IFERROR(IF(FIND(" ",_xlpm.TextCell)&gt;=1,MID(_xlpm.TextCell,1,FIND(" ",_xlpm.TextCell)-1),_xlpm.TextCell),_xlpm.TextCell),_xlpm.TextCell),""))</f>
        <v>DUKE SIX</v>
      </c>
      <c r="X987" s="60" t="str">
        <f>IF(A987&lt;&gt;"",IFERROR(IF(FIND(" ",G987)&gt;=1,MID(G987,FIND(" ",G987)+1,LEN(G987)),""),""),"")</f>
        <v>SIX</v>
      </c>
      <c r="AC987" s="51">
        <f>IFERROR(VALUE(MID($C987,1,2)),0)</f>
        <v>80</v>
      </c>
      <c r="AD987" s="44">
        <f>IFERROR(VALUE(MID($C987,4,3)),0)</f>
        <v>998</v>
      </c>
      <c r="AE987" s="51">
        <f>VALUE(RIGHT("00"&amp;AC987,2)&amp;RIGHT("000"&amp;AD987,3))</f>
        <v>80998</v>
      </c>
    </row>
    <row r="988" spans="1:31">
      <c r="A988" s="60" t="str">
        <f>IF(G988&amp;Q988&lt;&gt;"",W988&amp;Q988,"")</f>
        <v>DUKE SIXbrown</v>
      </c>
      <c r="B988" s="60" t="str">
        <f>IF(C988&lt;&gt;"",LEFT(C988,9),"")</f>
        <v>80-998-14</v>
      </c>
      <c r="C988" s="73" t="s">
        <v>5762</v>
      </c>
      <c r="D988" s="73" t="s">
        <v>5761</v>
      </c>
      <c r="E988" s="73" t="s">
        <v>920</v>
      </c>
      <c r="F988" s="74">
        <v>58</v>
      </c>
      <c r="G988" s="73" t="s">
        <v>5755</v>
      </c>
      <c r="H988" s="73" t="s">
        <v>86</v>
      </c>
      <c r="I988" s="73" t="s">
        <v>1211</v>
      </c>
      <c r="J988" s="73" t="s">
        <v>320</v>
      </c>
      <c r="K988" s="73" t="s">
        <v>390</v>
      </c>
      <c r="L988" s="73" t="s">
        <v>383</v>
      </c>
      <c r="M988" s="73" t="s">
        <v>388</v>
      </c>
      <c r="N988" s="73" t="s">
        <v>32</v>
      </c>
      <c r="O988" s="73" t="s">
        <v>385</v>
      </c>
      <c r="P988" s="73" t="s">
        <v>907</v>
      </c>
      <c r="Q988" s="73" t="s">
        <v>1033</v>
      </c>
      <c r="R988" s="73" t="s">
        <v>86</v>
      </c>
      <c r="V988" s="60" t="str">
        <f>W988&amp;H988</f>
        <v>DUKE SIXкоричневый</v>
      </c>
      <c r="W988" s="60" t="str">
        <f>_xlfn.LET(_xlpm.TextCell,TEXT(G988,"###"),IF(_xlpm.TextCell&lt;&gt;"",IF(StyleSpaceSplit,IFERROR(IF(FIND(" ",_xlpm.TextCell)&gt;=1,MID(_xlpm.TextCell,1,FIND(" ",_xlpm.TextCell)-1),_xlpm.TextCell),_xlpm.TextCell),_xlpm.TextCell),""))</f>
        <v>DUKE SIX</v>
      </c>
      <c r="X988" s="60" t="str">
        <f>IF(A988&lt;&gt;"",IFERROR(IF(FIND(" ",G988)&gt;=1,MID(G988,FIND(" ",G988)+1,LEN(G988)),""),""),"")</f>
        <v>SIX</v>
      </c>
      <c r="AC988" s="51">
        <f>IFERROR(VALUE(MID($C988,1,2)),0)</f>
        <v>80</v>
      </c>
      <c r="AD988" s="44">
        <f>IFERROR(VALUE(MID($C988,4,3)),0)</f>
        <v>998</v>
      </c>
      <c r="AE988" s="51">
        <f>VALUE(RIGHT("00"&amp;AC988,2)&amp;RIGHT("000"&amp;AD988,3))</f>
        <v>80998</v>
      </c>
    </row>
    <row r="989" spans="1:31">
      <c r="A989" s="60" t="str">
        <f>IF(G989&amp;Q989&lt;&gt;"",W989&amp;Q989,"")</f>
        <v>DUKE SIXbrown</v>
      </c>
      <c r="B989" s="60" t="str">
        <f>IF(C989&lt;&gt;"",LEFT(C989,9),"")</f>
        <v>80-998-14</v>
      </c>
      <c r="C989" s="73" t="s">
        <v>5763</v>
      </c>
      <c r="D989" s="73" t="s">
        <v>5761</v>
      </c>
      <c r="E989" s="73" t="s">
        <v>910</v>
      </c>
      <c r="F989" s="74">
        <v>59</v>
      </c>
      <c r="G989" s="73" t="s">
        <v>5755</v>
      </c>
      <c r="H989" s="73" t="s">
        <v>86</v>
      </c>
      <c r="I989" s="73" t="s">
        <v>1211</v>
      </c>
      <c r="J989" s="73" t="s">
        <v>320</v>
      </c>
      <c r="K989" s="73" t="s">
        <v>390</v>
      </c>
      <c r="L989" s="73" t="s">
        <v>383</v>
      </c>
      <c r="M989" s="73" t="s">
        <v>388</v>
      </c>
      <c r="N989" s="73" t="s">
        <v>32</v>
      </c>
      <c r="O989" s="73" t="s">
        <v>385</v>
      </c>
      <c r="P989" s="73" t="s">
        <v>907</v>
      </c>
      <c r="Q989" s="73" t="s">
        <v>1033</v>
      </c>
      <c r="R989" s="73" t="s">
        <v>86</v>
      </c>
      <c r="V989" s="60" t="str">
        <f>W989&amp;H989</f>
        <v>DUKE SIXкоричневый</v>
      </c>
      <c r="W989" s="60" t="str">
        <f>_xlfn.LET(_xlpm.TextCell,TEXT(G989,"###"),IF(_xlpm.TextCell&lt;&gt;"",IF(StyleSpaceSplit,IFERROR(IF(FIND(" ",_xlpm.TextCell)&gt;=1,MID(_xlpm.TextCell,1,FIND(" ",_xlpm.TextCell)-1),_xlpm.TextCell),_xlpm.TextCell),_xlpm.TextCell),""))</f>
        <v>DUKE SIX</v>
      </c>
      <c r="X989" s="60" t="str">
        <f>IF(A989&lt;&gt;"",IFERROR(IF(FIND(" ",G989)&gt;=1,MID(G989,FIND(" ",G989)+1,LEN(G989)),""),""),"")</f>
        <v>SIX</v>
      </c>
      <c r="AC989" s="51">
        <f>IFERROR(VALUE(MID($C989,1,2)),0)</f>
        <v>80</v>
      </c>
      <c r="AD989" s="44">
        <f>IFERROR(VALUE(MID($C989,4,3)),0)</f>
        <v>998</v>
      </c>
      <c r="AE989" s="51">
        <f>VALUE(RIGHT("00"&amp;AC989,2)&amp;RIGHT("000"&amp;AD989,3))</f>
        <v>80998</v>
      </c>
    </row>
    <row r="990" spans="1:31">
      <c r="A990" s="60" t="str">
        <f>IF(G990&amp;Q990&lt;&gt;"",W990&amp;Q990,"")</f>
        <v>DUKE SIXbrown</v>
      </c>
      <c r="B990" s="60" t="str">
        <f>IF(C990&lt;&gt;"",LEFT(C990,9),"")</f>
        <v>80-998-14</v>
      </c>
      <c r="C990" s="73" t="s">
        <v>5764</v>
      </c>
      <c r="D990" s="73" t="s">
        <v>5761</v>
      </c>
      <c r="E990" s="73" t="s">
        <v>922</v>
      </c>
      <c r="F990" s="74">
        <v>60</v>
      </c>
      <c r="G990" s="73" t="s">
        <v>5755</v>
      </c>
      <c r="H990" s="73" t="s">
        <v>86</v>
      </c>
      <c r="I990" s="73" t="s">
        <v>1211</v>
      </c>
      <c r="J990" s="73" t="s">
        <v>320</v>
      </c>
      <c r="K990" s="73" t="s">
        <v>390</v>
      </c>
      <c r="L990" s="73" t="s">
        <v>383</v>
      </c>
      <c r="M990" s="73" t="s">
        <v>388</v>
      </c>
      <c r="N990" s="73" t="s">
        <v>32</v>
      </c>
      <c r="O990" s="73" t="s">
        <v>385</v>
      </c>
      <c r="P990" s="73" t="s">
        <v>907</v>
      </c>
      <c r="Q990" s="73" t="s">
        <v>1033</v>
      </c>
      <c r="R990" s="73" t="s">
        <v>86</v>
      </c>
      <c r="V990" s="60" t="str">
        <f>W990&amp;H990</f>
        <v>DUKE SIXкоричневый</v>
      </c>
      <c r="W990" s="60" t="str">
        <f>_xlfn.LET(_xlpm.TextCell,TEXT(G990,"###"),IF(_xlpm.TextCell&lt;&gt;"",IF(StyleSpaceSplit,IFERROR(IF(FIND(" ",_xlpm.TextCell)&gt;=1,MID(_xlpm.TextCell,1,FIND(" ",_xlpm.TextCell)-1),_xlpm.TextCell),_xlpm.TextCell),_xlpm.TextCell),""))</f>
        <v>DUKE SIX</v>
      </c>
      <c r="X990" s="60" t="str">
        <f>IF(A990&lt;&gt;"",IFERROR(IF(FIND(" ",G990)&gt;=1,MID(G990,FIND(" ",G990)+1,LEN(G990)),""),""),"")</f>
        <v>SIX</v>
      </c>
      <c r="AC990" s="51">
        <f>IFERROR(VALUE(MID($C990,1,2)),0)</f>
        <v>80</v>
      </c>
      <c r="AD990" s="44">
        <f>IFERROR(VALUE(MID($C990,4,3)),0)</f>
        <v>998</v>
      </c>
      <c r="AE990" s="51">
        <f>VALUE(RIGHT("00"&amp;AC990,2)&amp;RIGHT("000"&amp;AD990,3))</f>
        <v>80998</v>
      </c>
    </row>
    <row r="991" spans="1:31">
      <c r="A991" s="60" t="str">
        <f>IF(G991&amp;Q991&lt;&gt;"",W991&amp;Q991,"")</f>
        <v>DUKE SIXbrown</v>
      </c>
      <c r="B991" s="60" t="str">
        <f>IF(C991&lt;&gt;"",LEFT(C991,9),"")</f>
        <v>80-998-14</v>
      </c>
      <c r="C991" s="73" t="s">
        <v>5765</v>
      </c>
      <c r="D991" s="73" t="s">
        <v>5761</v>
      </c>
      <c r="E991" s="73" t="s">
        <v>912</v>
      </c>
      <c r="F991" s="74">
        <v>61</v>
      </c>
      <c r="G991" s="73" t="s">
        <v>5755</v>
      </c>
      <c r="H991" s="73" t="s">
        <v>86</v>
      </c>
      <c r="I991" s="73" t="s">
        <v>1211</v>
      </c>
      <c r="J991" s="73" t="s">
        <v>320</v>
      </c>
      <c r="K991" s="73" t="s">
        <v>390</v>
      </c>
      <c r="L991" s="73" t="s">
        <v>383</v>
      </c>
      <c r="M991" s="73" t="s">
        <v>388</v>
      </c>
      <c r="N991" s="73" t="s">
        <v>32</v>
      </c>
      <c r="O991" s="73" t="s">
        <v>385</v>
      </c>
      <c r="P991" s="73" t="s">
        <v>907</v>
      </c>
      <c r="Q991" s="73" t="s">
        <v>1033</v>
      </c>
      <c r="R991" s="73" t="s">
        <v>86</v>
      </c>
      <c r="V991" s="60" t="str">
        <f>W991&amp;H991</f>
        <v>DUKE SIXкоричневый</v>
      </c>
      <c r="W991" s="60" t="str">
        <f>_xlfn.LET(_xlpm.TextCell,TEXT(G991,"###"),IF(_xlpm.TextCell&lt;&gt;"",IF(StyleSpaceSplit,IFERROR(IF(FIND(" ",_xlpm.TextCell)&gt;=1,MID(_xlpm.TextCell,1,FIND(" ",_xlpm.TextCell)-1),_xlpm.TextCell),_xlpm.TextCell),_xlpm.TextCell),""))</f>
        <v>DUKE SIX</v>
      </c>
      <c r="X991" s="60" t="str">
        <f>IF(A991&lt;&gt;"",IFERROR(IF(FIND(" ",G991)&gt;=1,MID(G991,FIND(" ",G991)+1,LEN(G991)),""),""),"")</f>
        <v>SIX</v>
      </c>
      <c r="AC991" s="51">
        <f>IFERROR(VALUE(MID($C991,1,2)),0)</f>
        <v>80</v>
      </c>
      <c r="AD991" s="44">
        <f>IFERROR(VALUE(MID($C991,4,3)),0)</f>
        <v>998</v>
      </c>
      <c r="AE991" s="51">
        <f>VALUE(RIGHT("00"&amp;AC991,2)&amp;RIGHT("000"&amp;AD991,3))</f>
        <v>80998</v>
      </c>
    </row>
    <row r="992" spans="1:31">
      <c r="A992" s="60" t="str">
        <f>IF(G992&amp;Q992&lt;&gt;"",W992&amp;Q992,"")</f>
        <v>DUKE SIXcognac</v>
      </c>
      <c r="B992" s="60" t="str">
        <f>IF(C992&lt;&gt;"",LEFT(C992,9),"")</f>
        <v>80-998-13</v>
      </c>
      <c r="C992" s="73" t="s">
        <v>5766</v>
      </c>
      <c r="D992" s="73" t="s">
        <v>5767</v>
      </c>
      <c r="E992" s="73" t="s">
        <v>904</v>
      </c>
      <c r="F992" s="74">
        <v>57</v>
      </c>
      <c r="G992" s="73" t="s">
        <v>5755</v>
      </c>
      <c r="H992" s="73" t="s">
        <v>217</v>
      </c>
      <c r="I992" s="73" t="s">
        <v>1211</v>
      </c>
      <c r="J992" s="73" t="s">
        <v>320</v>
      </c>
      <c r="K992" s="73" t="s">
        <v>390</v>
      </c>
      <c r="L992" s="73" t="s">
        <v>383</v>
      </c>
      <c r="M992" s="73" t="s">
        <v>388</v>
      </c>
      <c r="N992" s="73" t="s">
        <v>32</v>
      </c>
      <c r="O992" s="73" t="s">
        <v>385</v>
      </c>
      <c r="P992" s="73" t="s">
        <v>907</v>
      </c>
      <c r="Q992" s="73" t="s">
        <v>1193</v>
      </c>
      <c r="R992" s="73" t="s">
        <v>199</v>
      </c>
      <c r="V992" s="60" t="str">
        <f>W992&amp;H992</f>
        <v>DUKE SIXрыжий</v>
      </c>
      <c r="W992" s="60" t="str">
        <f>_xlfn.LET(_xlpm.TextCell,TEXT(G992,"###"),IF(_xlpm.TextCell&lt;&gt;"",IF(StyleSpaceSplit,IFERROR(IF(FIND(" ",_xlpm.TextCell)&gt;=1,MID(_xlpm.TextCell,1,FIND(" ",_xlpm.TextCell)-1),_xlpm.TextCell),_xlpm.TextCell),_xlpm.TextCell),""))</f>
        <v>DUKE SIX</v>
      </c>
      <c r="X992" s="60" t="str">
        <f>IF(A992&lt;&gt;"",IFERROR(IF(FIND(" ",G992)&gt;=1,MID(G992,FIND(" ",G992)+1,LEN(G992)),""),""),"")</f>
        <v>SIX</v>
      </c>
      <c r="AC992" s="51">
        <f>IFERROR(VALUE(MID($C992,1,2)),0)</f>
        <v>80</v>
      </c>
      <c r="AD992" s="44">
        <f>IFERROR(VALUE(MID($C992,4,3)),0)</f>
        <v>998</v>
      </c>
      <c r="AE992" s="51">
        <f>VALUE(RIGHT("00"&amp;AC992,2)&amp;RIGHT("000"&amp;AD992,3))</f>
        <v>80998</v>
      </c>
    </row>
    <row r="993" spans="1:31">
      <c r="A993" s="60" t="str">
        <f>IF(G993&amp;Q993&lt;&gt;"",W993&amp;Q993,"")</f>
        <v>DUKE SIXcognac</v>
      </c>
      <c r="B993" s="60" t="str">
        <f>IF(C993&lt;&gt;"",LEFT(C993,9),"")</f>
        <v>80-998-13</v>
      </c>
      <c r="C993" s="73" t="s">
        <v>5768</v>
      </c>
      <c r="D993" s="73" t="s">
        <v>5767</v>
      </c>
      <c r="E993" s="73" t="s">
        <v>920</v>
      </c>
      <c r="F993" s="74">
        <v>58</v>
      </c>
      <c r="G993" s="73" t="s">
        <v>5755</v>
      </c>
      <c r="H993" s="73" t="s">
        <v>217</v>
      </c>
      <c r="I993" s="73" t="s">
        <v>1211</v>
      </c>
      <c r="J993" s="73" t="s">
        <v>320</v>
      </c>
      <c r="K993" s="73" t="s">
        <v>390</v>
      </c>
      <c r="L993" s="73" t="s">
        <v>383</v>
      </c>
      <c r="M993" s="73" t="s">
        <v>388</v>
      </c>
      <c r="N993" s="73" t="s">
        <v>32</v>
      </c>
      <c r="O993" s="73" t="s">
        <v>385</v>
      </c>
      <c r="P993" s="73" t="s">
        <v>907</v>
      </c>
      <c r="Q993" s="73" t="s">
        <v>1193</v>
      </c>
      <c r="R993" s="73" t="s">
        <v>199</v>
      </c>
      <c r="V993" s="60" t="str">
        <f>W993&amp;H993</f>
        <v>DUKE SIXрыжий</v>
      </c>
      <c r="W993" s="60" t="str">
        <f>_xlfn.LET(_xlpm.TextCell,TEXT(G993,"###"),IF(_xlpm.TextCell&lt;&gt;"",IF(StyleSpaceSplit,IFERROR(IF(FIND(" ",_xlpm.TextCell)&gt;=1,MID(_xlpm.TextCell,1,FIND(" ",_xlpm.TextCell)-1),_xlpm.TextCell),_xlpm.TextCell),_xlpm.TextCell),""))</f>
        <v>DUKE SIX</v>
      </c>
      <c r="X993" s="60" t="str">
        <f>IF(A993&lt;&gt;"",IFERROR(IF(FIND(" ",G993)&gt;=1,MID(G993,FIND(" ",G993)+1,LEN(G993)),""),""),"")</f>
        <v>SIX</v>
      </c>
      <c r="AC993" s="51">
        <f>IFERROR(VALUE(MID($C993,1,2)),0)</f>
        <v>80</v>
      </c>
      <c r="AD993" s="44">
        <f>IFERROR(VALUE(MID($C993,4,3)),0)</f>
        <v>998</v>
      </c>
      <c r="AE993" s="51">
        <f>VALUE(RIGHT("00"&amp;AC993,2)&amp;RIGHT("000"&amp;AD993,3))</f>
        <v>80998</v>
      </c>
    </row>
    <row r="994" spans="1:31">
      <c r="A994" s="60" t="str">
        <f>IF(G994&amp;Q994&lt;&gt;"",W994&amp;Q994,"")</f>
        <v>DUKE SIXcognac</v>
      </c>
      <c r="B994" s="60" t="str">
        <f>IF(C994&lt;&gt;"",LEFT(C994,9),"")</f>
        <v>80-998-13</v>
      </c>
      <c r="C994" s="73" t="s">
        <v>5769</v>
      </c>
      <c r="D994" s="73" t="s">
        <v>5767</v>
      </c>
      <c r="E994" s="73" t="s">
        <v>910</v>
      </c>
      <c r="F994" s="74">
        <v>59</v>
      </c>
      <c r="G994" s="73" t="s">
        <v>5755</v>
      </c>
      <c r="H994" s="73" t="s">
        <v>217</v>
      </c>
      <c r="I994" s="73" t="s">
        <v>1211</v>
      </c>
      <c r="J994" s="73" t="s">
        <v>320</v>
      </c>
      <c r="K994" s="73" t="s">
        <v>390</v>
      </c>
      <c r="L994" s="73" t="s">
        <v>383</v>
      </c>
      <c r="M994" s="73" t="s">
        <v>388</v>
      </c>
      <c r="N994" s="73" t="s">
        <v>32</v>
      </c>
      <c r="O994" s="73" t="s">
        <v>385</v>
      </c>
      <c r="P994" s="73" t="s">
        <v>907</v>
      </c>
      <c r="Q994" s="73" t="s">
        <v>1193</v>
      </c>
      <c r="R994" s="73" t="s">
        <v>199</v>
      </c>
      <c r="V994" s="60" t="str">
        <f>W994&amp;H994</f>
        <v>DUKE SIXрыжий</v>
      </c>
      <c r="W994" s="60" t="str">
        <f>_xlfn.LET(_xlpm.TextCell,TEXT(G994,"###"),IF(_xlpm.TextCell&lt;&gt;"",IF(StyleSpaceSplit,IFERROR(IF(FIND(" ",_xlpm.TextCell)&gt;=1,MID(_xlpm.TextCell,1,FIND(" ",_xlpm.TextCell)-1),_xlpm.TextCell),_xlpm.TextCell),_xlpm.TextCell),""))</f>
        <v>DUKE SIX</v>
      </c>
      <c r="X994" s="60" t="str">
        <f>IF(A994&lt;&gt;"",IFERROR(IF(FIND(" ",G994)&gt;=1,MID(G994,FIND(" ",G994)+1,LEN(G994)),""),""),"")</f>
        <v>SIX</v>
      </c>
      <c r="AC994" s="51">
        <f>IFERROR(VALUE(MID($C994,1,2)),0)</f>
        <v>80</v>
      </c>
      <c r="AD994" s="44">
        <f>IFERROR(VALUE(MID($C994,4,3)),0)</f>
        <v>998</v>
      </c>
      <c r="AE994" s="51">
        <f>VALUE(RIGHT("00"&amp;AC994,2)&amp;RIGHT("000"&amp;AD994,3))</f>
        <v>80998</v>
      </c>
    </row>
    <row r="995" spans="1:31">
      <c r="A995" s="60" t="str">
        <f>IF(G995&amp;Q995&lt;&gt;"",W995&amp;Q995,"")</f>
        <v>DUKE SIXcognac</v>
      </c>
      <c r="B995" s="60" t="str">
        <f>IF(C995&lt;&gt;"",LEFT(C995,9),"")</f>
        <v>80-998-13</v>
      </c>
      <c r="C995" s="73" t="s">
        <v>5770</v>
      </c>
      <c r="D995" s="73" t="s">
        <v>5767</v>
      </c>
      <c r="E995" s="73" t="s">
        <v>922</v>
      </c>
      <c r="F995" s="74">
        <v>60</v>
      </c>
      <c r="G995" s="73" t="s">
        <v>5755</v>
      </c>
      <c r="H995" s="73" t="s">
        <v>217</v>
      </c>
      <c r="I995" s="73" t="s">
        <v>1211</v>
      </c>
      <c r="J995" s="73" t="s">
        <v>320</v>
      </c>
      <c r="K995" s="73" t="s">
        <v>390</v>
      </c>
      <c r="L995" s="73" t="s">
        <v>383</v>
      </c>
      <c r="M995" s="73" t="s">
        <v>388</v>
      </c>
      <c r="N995" s="73" t="s">
        <v>32</v>
      </c>
      <c r="O995" s="73" t="s">
        <v>385</v>
      </c>
      <c r="P995" s="73" t="s">
        <v>907</v>
      </c>
      <c r="Q995" s="73" t="s">
        <v>1193</v>
      </c>
      <c r="R995" s="73" t="s">
        <v>199</v>
      </c>
      <c r="V995" s="60" t="str">
        <f>W995&amp;H995</f>
        <v>DUKE SIXрыжий</v>
      </c>
      <c r="W995" s="60" t="str">
        <f>_xlfn.LET(_xlpm.TextCell,TEXT(G995,"###"),IF(_xlpm.TextCell&lt;&gt;"",IF(StyleSpaceSplit,IFERROR(IF(FIND(" ",_xlpm.TextCell)&gt;=1,MID(_xlpm.TextCell,1,FIND(" ",_xlpm.TextCell)-1),_xlpm.TextCell),_xlpm.TextCell),_xlpm.TextCell),""))</f>
        <v>DUKE SIX</v>
      </c>
      <c r="X995" s="60" t="str">
        <f>IF(A995&lt;&gt;"",IFERROR(IF(FIND(" ",G995)&gt;=1,MID(G995,FIND(" ",G995)+1,LEN(G995)),""),""),"")</f>
        <v>SIX</v>
      </c>
      <c r="AC995" s="51">
        <f>IFERROR(VALUE(MID($C995,1,2)),0)</f>
        <v>80</v>
      </c>
      <c r="AD995" s="44">
        <f>IFERROR(VALUE(MID($C995,4,3)),0)</f>
        <v>998</v>
      </c>
      <c r="AE995" s="51">
        <f>VALUE(RIGHT("00"&amp;AC995,2)&amp;RIGHT("000"&amp;AD995,3))</f>
        <v>80998</v>
      </c>
    </row>
    <row r="996" spans="1:31">
      <c r="A996" s="60" t="str">
        <f>IF(G996&amp;Q996&lt;&gt;"",W996&amp;Q996,"")</f>
        <v>DUKE SIXcognac</v>
      </c>
      <c r="B996" s="60" t="str">
        <f>IF(C996&lt;&gt;"",LEFT(C996,9),"")</f>
        <v>80-998-13</v>
      </c>
      <c r="C996" s="73" t="s">
        <v>5771</v>
      </c>
      <c r="D996" s="73" t="s">
        <v>5767</v>
      </c>
      <c r="E996" s="73" t="s">
        <v>912</v>
      </c>
      <c r="F996" s="74">
        <v>61</v>
      </c>
      <c r="G996" s="73" t="s">
        <v>5755</v>
      </c>
      <c r="H996" s="73" t="s">
        <v>217</v>
      </c>
      <c r="I996" s="73" t="s">
        <v>1211</v>
      </c>
      <c r="J996" s="73" t="s">
        <v>320</v>
      </c>
      <c r="K996" s="73" t="s">
        <v>390</v>
      </c>
      <c r="L996" s="73" t="s">
        <v>383</v>
      </c>
      <c r="M996" s="73" t="s">
        <v>388</v>
      </c>
      <c r="N996" s="73" t="s">
        <v>32</v>
      </c>
      <c r="O996" s="73" t="s">
        <v>385</v>
      </c>
      <c r="P996" s="73" t="s">
        <v>907</v>
      </c>
      <c r="Q996" s="73" t="s">
        <v>1193</v>
      </c>
      <c r="R996" s="73" t="s">
        <v>199</v>
      </c>
      <c r="V996" s="60" t="str">
        <f>W996&amp;H996</f>
        <v>DUKE SIXрыжий</v>
      </c>
      <c r="W996" s="60" t="str">
        <f>_xlfn.LET(_xlpm.TextCell,TEXT(G996,"###"),IF(_xlpm.TextCell&lt;&gt;"",IF(StyleSpaceSplit,IFERROR(IF(FIND(" ",_xlpm.TextCell)&gt;=1,MID(_xlpm.TextCell,1,FIND(" ",_xlpm.TextCell)-1),_xlpm.TextCell),_xlpm.TextCell),_xlpm.TextCell),""))</f>
        <v>DUKE SIX</v>
      </c>
      <c r="X996" s="60" t="str">
        <f>IF(A996&lt;&gt;"",IFERROR(IF(FIND(" ",G996)&gt;=1,MID(G996,FIND(" ",G996)+1,LEN(G996)),""),""),"")</f>
        <v>SIX</v>
      </c>
      <c r="AC996" s="51">
        <f>IFERROR(VALUE(MID($C996,1,2)),0)</f>
        <v>80</v>
      </c>
      <c r="AD996" s="44">
        <f>IFERROR(VALUE(MID($C996,4,3)),0)</f>
        <v>998</v>
      </c>
      <c r="AE996" s="51">
        <f>VALUE(RIGHT("00"&amp;AC996,2)&amp;RIGHT("000"&amp;AD996,3))</f>
        <v>80998</v>
      </c>
    </row>
    <row r="997" spans="1:31">
      <c r="A997" s="60" t="str">
        <f>IF(G997&amp;Q997&lt;&gt;"",W997&amp;Q997,"")</f>
        <v>DUKE SIXcognac</v>
      </c>
      <c r="B997" s="60" t="str">
        <f>IF(C997&lt;&gt;"",LEFT(C997,9),"")</f>
        <v>80-998-13</v>
      </c>
      <c r="C997" s="73" t="s">
        <v>5772</v>
      </c>
      <c r="D997" s="73" t="s">
        <v>5767</v>
      </c>
      <c r="E997" s="73" t="s">
        <v>915</v>
      </c>
      <c r="F997" s="74">
        <v>56</v>
      </c>
      <c r="G997" s="73" t="s">
        <v>5755</v>
      </c>
      <c r="H997" s="73" t="s">
        <v>217</v>
      </c>
      <c r="I997" s="73" t="s">
        <v>1211</v>
      </c>
      <c r="J997" s="73" t="s">
        <v>320</v>
      </c>
      <c r="K997" s="73" t="s">
        <v>390</v>
      </c>
      <c r="L997" s="73" t="s">
        <v>383</v>
      </c>
      <c r="M997" s="73" t="s">
        <v>388</v>
      </c>
      <c r="N997" s="73" t="s">
        <v>32</v>
      </c>
      <c r="O997" s="73" t="s">
        <v>385</v>
      </c>
      <c r="P997" s="73" t="s">
        <v>907</v>
      </c>
      <c r="Q997" s="73" t="s">
        <v>1193</v>
      </c>
      <c r="R997" s="73" t="s">
        <v>199</v>
      </c>
      <c r="V997" s="60" t="str">
        <f>W997&amp;H997</f>
        <v>DUKE SIXрыжий</v>
      </c>
      <c r="W997" s="60" t="str">
        <f>_xlfn.LET(_xlpm.TextCell,TEXT(G997,"###"),IF(_xlpm.TextCell&lt;&gt;"",IF(StyleSpaceSplit,IFERROR(IF(FIND(" ",_xlpm.TextCell)&gt;=1,MID(_xlpm.TextCell,1,FIND(" ",_xlpm.TextCell)-1),_xlpm.TextCell),_xlpm.TextCell),_xlpm.TextCell),""))</f>
        <v>DUKE SIX</v>
      </c>
      <c r="X997" s="60" t="str">
        <f>IF(A997&lt;&gt;"",IFERROR(IF(FIND(" ",G997)&gt;=1,MID(G997,FIND(" ",G997)+1,LEN(G997)),""),""),"")</f>
        <v>SIX</v>
      </c>
      <c r="AC997" s="51">
        <f>IFERROR(VALUE(MID($C997,1,2)),0)</f>
        <v>80</v>
      </c>
      <c r="AD997" s="44">
        <f>IFERROR(VALUE(MID($C997,4,3)),0)</f>
        <v>998</v>
      </c>
      <c r="AE997" s="51">
        <f>VALUE(RIGHT("00"&amp;AC997,2)&amp;RIGHT("000"&amp;AD997,3))</f>
        <v>80998</v>
      </c>
    </row>
    <row r="998" spans="1:31">
      <c r="A998" s="60" t="str">
        <f>IF(G998&amp;Q998&lt;&gt;"",W998&amp;Q998,"")</f>
        <v>DUKE SIXblack</v>
      </c>
      <c r="B998" s="60" t="str">
        <f>IF(C998&lt;&gt;"",LEFT(C998,9),"")</f>
        <v>80-998-09</v>
      </c>
      <c r="C998" s="73" t="s">
        <v>5753</v>
      </c>
      <c r="D998" s="73" t="s">
        <v>5754</v>
      </c>
      <c r="E998" s="73" t="s">
        <v>904</v>
      </c>
      <c r="F998" s="74">
        <v>57</v>
      </c>
      <c r="G998" s="73" t="s">
        <v>5755</v>
      </c>
      <c r="H998" s="73" t="s">
        <v>53</v>
      </c>
      <c r="I998" s="73" t="s">
        <v>4954</v>
      </c>
      <c r="J998" s="73" t="s">
        <v>320</v>
      </c>
      <c r="K998" s="73" t="s">
        <v>382</v>
      </c>
      <c r="L998" s="73" t="s">
        <v>383</v>
      </c>
      <c r="M998" s="73" t="s">
        <v>388</v>
      </c>
      <c r="N998" s="73" t="s">
        <v>32</v>
      </c>
      <c r="O998" s="73" t="s">
        <v>385</v>
      </c>
      <c r="P998" s="73" t="s">
        <v>907</v>
      </c>
      <c r="Q998" s="73" t="s">
        <v>928</v>
      </c>
      <c r="R998" s="73" t="s">
        <v>53</v>
      </c>
      <c r="V998" s="60" t="str">
        <f>W998&amp;H998</f>
        <v>DUKE SIXчерный</v>
      </c>
      <c r="W998" s="60" t="str">
        <f>_xlfn.LET(_xlpm.TextCell,TEXT(G998,"###"),IF(_xlpm.TextCell&lt;&gt;"",IF(StyleSpaceSplit,IFERROR(IF(FIND(" ",_xlpm.TextCell)&gt;=1,MID(_xlpm.TextCell,1,FIND(" ",_xlpm.TextCell)-1),_xlpm.TextCell),_xlpm.TextCell),_xlpm.TextCell),""))</f>
        <v>DUKE SIX</v>
      </c>
      <c r="X998" s="60" t="str">
        <f>IF(A998&lt;&gt;"",IFERROR(IF(FIND(" ",G998)&gt;=1,MID(G998,FIND(" ",G998)+1,LEN(G998)),""),""),"")</f>
        <v>SIX</v>
      </c>
      <c r="AC998" s="51">
        <f>IFERROR(VALUE(MID($C998,1,2)),0)</f>
        <v>80</v>
      </c>
      <c r="AD998" s="44">
        <f>IFERROR(VALUE(MID($C998,4,3)),0)</f>
        <v>998</v>
      </c>
      <c r="AE998" s="51">
        <f>VALUE(RIGHT("00"&amp;AC998,2)&amp;RIGHT("000"&amp;AD998,3))</f>
        <v>80998</v>
      </c>
    </row>
    <row r="999" spans="1:31">
      <c r="A999" s="60" t="str">
        <f>IF(G999&amp;Q999&lt;&gt;"",W999&amp;Q999,"")</f>
        <v>DUKE SIXblack</v>
      </c>
      <c r="B999" s="60" t="str">
        <f>IF(C999&lt;&gt;"",LEFT(C999,9),"")</f>
        <v>80-998-09</v>
      </c>
      <c r="C999" s="73" t="s">
        <v>5756</v>
      </c>
      <c r="D999" s="73" t="s">
        <v>5754</v>
      </c>
      <c r="E999" s="73" t="s">
        <v>920</v>
      </c>
      <c r="F999" s="74">
        <v>58</v>
      </c>
      <c r="G999" s="73" t="s">
        <v>5755</v>
      </c>
      <c r="H999" s="73" t="s">
        <v>53</v>
      </c>
      <c r="I999" s="73" t="s">
        <v>4954</v>
      </c>
      <c r="J999" s="73" t="s">
        <v>320</v>
      </c>
      <c r="K999" s="73" t="s">
        <v>382</v>
      </c>
      <c r="L999" s="73" t="s">
        <v>383</v>
      </c>
      <c r="M999" s="73" t="s">
        <v>388</v>
      </c>
      <c r="N999" s="73" t="s">
        <v>32</v>
      </c>
      <c r="O999" s="73" t="s">
        <v>385</v>
      </c>
      <c r="P999" s="73" t="s">
        <v>907</v>
      </c>
      <c r="Q999" s="73" t="s">
        <v>928</v>
      </c>
      <c r="R999" s="73" t="s">
        <v>53</v>
      </c>
      <c r="V999" s="60" t="str">
        <f>W999&amp;H999</f>
        <v>DUKE SIXчерный</v>
      </c>
      <c r="W999" s="60" t="str">
        <f>_xlfn.LET(_xlpm.TextCell,TEXT(G999,"###"),IF(_xlpm.TextCell&lt;&gt;"",IF(StyleSpaceSplit,IFERROR(IF(FIND(" ",_xlpm.TextCell)&gt;=1,MID(_xlpm.TextCell,1,FIND(" ",_xlpm.TextCell)-1),_xlpm.TextCell),_xlpm.TextCell),_xlpm.TextCell),""))</f>
        <v>DUKE SIX</v>
      </c>
      <c r="X999" s="60" t="str">
        <f>IF(A999&lt;&gt;"",IFERROR(IF(FIND(" ",G999)&gt;=1,MID(G999,FIND(" ",G999)+1,LEN(G999)),""),""),"")</f>
        <v>SIX</v>
      </c>
      <c r="AC999" s="51">
        <f>IFERROR(VALUE(MID($C999,1,2)),0)</f>
        <v>80</v>
      </c>
      <c r="AD999" s="44">
        <f>IFERROR(VALUE(MID($C999,4,3)),0)</f>
        <v>998</v>
      </c>
      <c r="AE999" s="51">
        <f>VALUE(RIGHT("00"&amp;AC999,2)&amp;RIGHT("000"&amp;AD999,3))</f>
        <v>80998</v>
      </c>
    </row>
    <row r="1000" spans="1:31">
      <c r="A1000" s="60" t="str">
        <f>IF(G1000&amp;Q1000&lt;&gt;"",W1000&amp;Q1000,"")</f>
        <v>DUKE SIXblack</v>
      </c>
      <c r="B1000" s="60" t="str">
        <f>IF(C1000&lt;&gt;"",LEFT(C1000,9),"")</f>
        <v>80-998-09</v>
      </c>
      <c r="C1000" s="73" t="s">
        <v>5757</v>
      </c>
      <c r="D1000" s="73" t="s">
        <v>5754</v>
      </c>
      <c r="E1000" s="73" t="s">
        <v>910</v>
      </c>
      <c r="F1000" s="74">
        <v>59</v>
      </c>
      <c r="G1000" s="73" t="s">
        <v>5755</v>
      </c>
      <c r="H1000" s="73" t="s">
        <v>53</v>
      </c>
      <c r="I1000" s="73" t="s">
        <v>4954</v>
      </c>
      <c r="J1000" s="73" t="s">
        <v>320</v>
      </c>
      <c r="K1000" s="73" t="s">
        <v>382</v>
      </c>
      <c r="L1000" s="73" t="s">
        <v>383</v>
      </c>
      <c r="M1000" s="73" t="s">
        <v>388</v>
      </c>
      <c r="N1000" s="73" t="s">
        <v>32</v>
      </c>
      <c r="O1000" s="73" t="s">
        <v>385</v>
      </c>
      <c r="P1000" s="73" t="s">
        <v>907</v>
      </c>
      <c r="Q1000" s="73" t="s">
        <v>928</v>
      </c>
      <c r="R1000" s="73" t="s">
        <v>53</v>
      </c>
      <c r="V1000" s="60" t="str">
        <f>W1000&amp;H1000</f>
        <v>DUKE SIXчерный</v>
      </c>
      <c r="W1000" s="60" t="str">
        <f>_xlfn.LET(_xlpm.TextCell,TEXT(G1000,"###"),IF(_xlpm.TextCell&lt;&gt;"",IF(StyleSpaceSplit,IFERROR(IF(FIND(" ",_xlpm.TextCell)&gt;=1,MID(_xlpm.TextCell,1,FIND(" ",_xlpm.TextCell)-1),_xlpm.TextCell),_xlpm.TextCell),_xlpm.TextCell),""))</f>
        <v>DUKE SIX</v>
      </c>
      <c r="X1000" s="60" t="str">
        <f>IF(A1000&lt;&gt;"",IFERROR(IF(FIND(" ",G1000)&gt;=1,MID(G1000,FIND(" ",G1000)+1,LEN(G1000)),""),""),"")</f>
        <v>SIX</v>
      </c>
      <c r="AC1000" s="51">
        <f>IFERROR(VALUE(MID($C1000,1,2)),0)</f>
        <v>80</v>
      </c>
      <c r="AD1000" s="44">
        <f>IFERROR(VALUE(MID($C1000,4,3)),0)</f>
        <v>998</v>
      </c>
      <c r="AE1000" s="51">
        <f>VALUE(RIGHT("00"&amp;AC1000,2)&amp;RIGHT("000"&amp;AD1000,3))</f>
        <v>80998</v>
      </c>
    </row>
    <row r="1001" spans="1:31">
      <c r="A1001" s="60" t="str">
        <f>IF(G1001&amp;Q1001&lt;&gt;"",W1001&amp;Q1001,"")</f>
        <v>DUKE SIXblack</v>
      </c>
      <c r="B1001" s="60" t="str">
        <f>IF(C1001&lt;&gt;"",LEFT(C1001,9),"")</f>
        <v>80-998-09</v>
      </c>
      <c r="C1001" s="73" t="s">
        <v>5758</v>
      </c>
      <c r="D1001" s="73" t="s">
        <v>5754</v>
      </c>
      <c r="E1001" s="73" t="s">
        <v>922</v>
      </c>
      <c r="F1001" s="74">
        <v>60</v>
      </c>
      <c r="G1001" s="73" t="s">
        <v>5755</v>
      </c>
      <c r="H1001" s="73" t="s">
        <v>53</v>
      </c>
      <c r="I1001" s="73" t="s">
        <v>4954</v>
      </c>
      <c r="J1001" s="73" t="s">
        <v>320</v>
      </c>
      <c r="K1001" s="73" t="s">
        <v>382</v>
      </c>
      <c r="L1001" s="73" t="s">
        <v>383</v>
      </c>
      <c r="M1001" s="73" t="s">
        <v>388</v>
      </c>
      <c r="N1001" s="73" t="s">
        <v>32</v>
      </c>
      <c r="O1001" s="73" t="s">
        <v>385</v>
      </c>
      <c r="P1001" s="73" t="s">
        <v>907</v>
      </c>
      <c r="Q1001" s="73" t="s">
        <v>928</v>
      </c>
      <c r="R1001" s="73" t="s">
        <v>53</v>
      </c>
      <c r="V1001" s="60" t="str">
        <f>W1001&amp;H1001</f>
        <v>DUKE SIXчерный</v>
      </c>
      <c r="W1001" s="60" t="str">
        <f>_xlfn.LET(_xlpm.TextCell,TEXT(G1001,"###"),IF(_xlpm.TextCell&lt;&gt;"",IF(StyleSpaceSplit,IFERROR(IF(FIND(" ",_xlpm.TextCell)&gt;=1,MID(_xlpm.TextCell,1,FIND(" ",_xlpm.TextCell)-1),_xlpm.TextCell),_xlpm.TextCell),_xlpm.TextCell),""))</f>
        <v>DUKE SIX</v>
      </c>
      <c r="X1001" s="60" t="str">
        <f>IF(A1001&lt;&gt;"",IFERROR(IF(FIND(" ",G1001)&gt;=1,MID(G1001,FIND(" ",G1001)+1,LEN(G1001)),""),""),"")</f>
        <v>SIX</v>
      </c>
      <c r="AC1001" s="51">
        <f>IFERROR(VALUE(MID($C1001,1,2)),0)</f>
        <v>80</v>
      </c>
      <c r="AD1001" s="44">
        <f>IFERROR(VALUE(MID($C1001,4,3)),0)</f>
        <v>998</v>
      </c>
      <c r="AE1001" s="51">
        <f>VALUE(RIGHT("00"&amp;AC1001,2)&amp;RIGHT("000"&amp;AD1001,3))</f>
        <v>80998</v>
      </c>
    </row>
    <row r="1002" spans="1:31">
      <c r="A1002" s="60" t="str">
        <f>IF(G1002&amp;Q1002&lt;&gt;"",W1002&amp;Q1002,"")</f>
        <v>DUKE SIXblack</v>
      </c>
      <c r="B1002" s="60" t="str">
        <f>IF(C1002&lt;&gt;"",LEFT(C1002,9),"")</f>
        <v>80-998-09</v>
      </c>
      <c r="C1002" s="73" t="s">
        <v>5759</v>
      </c>
      <c r="D1002" s="73" t="s">
        <v>5754</v>
      </c>
      <c r="E1002" s="73" t="s">
        <v>912</v>
      </c>
      <c r="F1002" s="74">
        <v>61</v>
      </c>
      <c r="G1002" s="73" t="s">
        <v>5755</v>
      </c>
      <c r="H1002" s="73" t="s">
        <v>53</v>
      </c>
      <c r="I1002" s="73" t="s">
        <v>4954</v>
      </c>
      <c r="J1002" s="73" t="s">
        <v>320</v>
      </c>
      <c r="K1002" s="73" t="s">
        <v>382</v>
      </c>
      <c r="L1002" s="73" t="s">
        <v>383</v>
      </c>
      <c r="M1002" s="73" t="s">
        <v>388</v>
      </c>
      <c r="N1002" s="73" t="s">
        <v>32</v>
      </c>
      <c r="O1002" s="73" t="s">
        <v>385</v>
      </c>
      <c r="P1002" s="73" t="s">
        <v>907</v>
      </c>
      <c r="Q1002" s="73" t="s">
        <v>928</v>
      </c>
      <c r="R1002" s="73" t="s">
        <v>53</v>
      </c>
      <c r="V1002" s="60" t="str">
        <f>W1002&amp;H1002</f>
        <v>DUKE SIXчерный</v>
      </c>
      <c r="W1002" s="60" t="str">
        <f>_xlfn.LET(_xlpm.TextCell,TEXT(G1002,"###"),IF(_xlpm.TextCell&lt;&gt;"",IF(StyleSpaceSplit,IFERROR(IF(FIND(" ",_xlpm.TextCell)&gt;=1,MID(_xlpm.TextCell,1,FIND(" ",_xlpm.TextCell)-1),_xlpm.TextCell),_xlpm.TextCell),_xlpm.TextCell),""))</f>
        <v>DUKE SIX</v>
      </c>
      <c r="X1002" s="60" t="str">
        <f>IF(A1002&lt;&gt;"",IFERROR(IF(FIND(" ",G1002)&gt;=1,MID(G1002,FIND(" ",G1002)+1,LEN(G1002)),""),""),"")</f>
        <v>SIX</v>
      </c>
      <c r="AC1002" s="51">
        <f>IFERROR(VALUE(MID($C1002,1,2)),0)</f>
        <v>80</v>
      </c>
      <c r="AD1002" s="44">
        <f>IFERROR(VALUE(MID($C1002,4,3)),0)</f>
        <v>998</v>
      </c>
      <c r="AE1002" s="51">
        <f>VALUE(RIGHT("00"&amp;AC1002,2)&amp;RIGHT("000"&amp;AD1002,3))</f>
        <v>80998</v>
      </c>
    </row>
    <row r="1003" spans="1:31">
      <c r="A1003" s="60" t="str">
        <f>IF(G1003&amp;Q1003&lt;&gt;"",W1003&amp;Q1003,"")</f>
        <v>DUKE SIX-Sbrown</v>
      </c>
      <c r="B1003" s="60" t="str">
        <f>IF(C1003&lt;&gt;"",LEFT(C1003,9),"")</f>
        <v>80-814-14</v>
      </c>
      <c r="C1003" s="73" t="s">
        <v>4851</v>
      </c>
      <c r="D1003" s="73" t="s">
        <v>4852</v>
      </c>
      <c r="E1003" s="73" t="s">
        <v>910</v>
      </c>
      <c r="F1003" s="74">
        <v>59</v>
      </c>
      <c r="G1003" s="73" t="s">
        <v>4853</v>
      </c>
      <c r="H1003" s="73" t="s">
        <v>86</v>
      </c>
      <c r="I1003" s="73" t="s">
        <v>1211</v>
      </c>
      <c r="J1003" s="73" t="s">
        <v>336</v>
      </c>
      <c r="K1003" s="73" t="s">
        <v>390</v>
      </c>
      <c r="L1003" s="73" t="s">
        <v>383</v>
      </c>
      <c r="M1003" s="73" t="s">
        <v>388</v>
      </c>
      <c r="N1003" s="73" t="s">
        <v>32</v>
      </c>
      <c r="O1003" s="73" t="s">
        <v>385</v>
      </c>
      <c r="P1003" s="73" t="s">
        <v>907</v>
      </c>
      <c r="Q1003" s="73" t="s">
        <v>1033</v>
      </c>
      <c r="R1003" s="73" t="s">
        <v>86</v>
      </c>
      <c r="V1003" s="60" t="str">
        <f>W1003&amp;H1003</f>
        <v>DUKE SIX-Sкоричневый</v>
      </c>
      <c r="W1003" s="60" t="str">
        <f>_xlfn.LET(_xlpm.TextCell,TEXT(G1003,"###"),IF(_xlpm.TextCell&lt;&gt;"",IF(StyleSpaceSplit,IFERROR(IF(FIND(" ",_xlpm.TextCell)&gt;=1,MID(_xlpm.TextCell,1,FIND(" ",_xlpm.TextCell)-1),_xlpm.TextCell),_xlpm.TextCell),_xlpm.TextCell),""))</f>
        <v>DUKE SIX-S</v>
      </c>
      <c r="X1003" s="60" t="str">
        <f>IF(A1003&lt;&gt;"",IFERROR(IF(FIND(" ",G1003)&gt;=1,MID(G1003,FIND(" ",G1003)+1,LEN(G1003)),""),""),"")</f>
        <v>SIX-S</v>
      </c>
      <c r="AC1003" s="51">
        <f>IFERROR(VALUE(MID($C1003,1,2)),0)</f>
        <v>80</v>
      </c>
      <c r="AD1003" s="44">
        <f>IFERROR(VALUE(MID($C1003,4,3)),0)</f>
        <v>814</v>
      </c>
      <c r="AE1003" s="51">
        <f>VALUE(RIGHT("00"&amp;AC1003,2)&amp;RIGHT("000"&amp;AD1003,3))</f>
        <v>80814</v>
      </c>
    </row>
    <row r="1004" spans="1:31">
      <c r="A1004" s="60" t="str">
        <f>IF(G1004&amp;Q1004&lt;&gt;"",W1004&amp;Q1004,"")</f>
        <v>DUKE SIX-Sbrown</v>
      </c>
      <c r="B1004" s="60" t="str">
        <f>IF(C1004&lt;&gt;"",LEFT(C1004,9),"")</f>
        <v>80-814-14</v>
      </c>
      <c r="C1004" s="73" t="s">
        <v>4854</v>
      </c>
      <c r="D1004" s="73" t="s">
        <v>4852</v>
      </c>
      <c r="E1004" s="73" t="s">
        <v>904</v>
      </c>
      <c r="F1004" s="74">
        <v>57</v>
      </c>
      <c r="G1004" s="73" t="s">
        <v>4853</v>
      </c>
      <c r="H1004" s="73" t="s">
        <v>86</v>
      </c>
      <c r="I1004" s="73" t="s">
        <v>1211</v>
      </c>
      <c r="J1004" s="73" t="s">
        <v>336</v>
      </c>
      <c r="K1004" s="73" t="s">
        <v>390</v>
      </c>
      <c r="L1004" s="73" t="s">
        <v>383</v>
      </c>
      <c r="M1004" s="73" t="s">
        <v>388</v>
      </c>
      <c r="N1004" s="73" t="s">
        <v>32</v>
      </c>
      <c r="O1004" s="73" t="s">
        <v>385</v>
      </c>
      <c r="P1004" s="73" t="s">
        <v>907</v>
      </c>
      <c r="Q1004" s="73" t="s">
        <v>1033</v>
      </c>
      <c r="R1004" s="73" t="s">
        <v>86</v>
      </c>
      <c r="V1004" s="60" t="str">
        <f>W1004&amp;H1004</f>
        <v>DUKE SIX-Sкоричневый</v>
      </c>
      <c r="W1004" s="60" t="str">
        <f>_xlfn.LET(_xlpm.TextCell,TEXT(G1004,"###"),IF(_xlpm.TextCell&lt;&gt;"",IF(StyleSpaceSplit,IFERROR(IF(FIND(" ",_xlpm.TextCell)&gt;=1,MID(_xlpm.TextCell,1,FIND(" ",_xlpm.TextCell)-1),_xlpm.TextCell),_xlpm.TextCell),_xlpm.TextCell),""))</f>
        <v>DUKE SIX-S</v>
      </c>
      <c r="X1004" s="60" t="str">
        <f>IF(A1004&lt;&gt;"",IFERROR(IF(FIND(" ",G1004)&gt;=1,MID(G1004,FIND(" ",G1004)+1,LEN(G1004)),""),""),"")</f>
        <v>SIX-S</v>
      </c>
      <c r="AC1004" s="51">
        <f>IFERROR(VALUE(MID($C1004,1,2)),0)</f>
        <v>80</v>
      </c>
      <c r="AD1004" s="44">
        <f>IFERROR(VALUE(MID($C1004,4,3)),0)</f>
        <v>814</v>
      </c>
      <c r="AE1004" s="51">
        <f>VALUE(RIGHT("00"&amp;AC1004,2)&amp;RIGHT("000"&amp;AD1004,3))</f>
        <v>80814</v>
      </c>
    </row>
    <row r="1005" spans="1:31">
      <c r="A1005" s="60" t="str">
        <f>IF(G1005&amp;Q1005&lt;&gt;"",W1005&amp;Q1005,"")</f>
        <v>DUKE SIX-Sbrown</v>
      </c>
      <c r="B1005" s="60" t="str">
        <f>IF(C1005&lt;&gt;"",LEFT(C1005,9),"")</f>
        <v>80-814-14</v>
      </c>
      <c r="C1005" s="73" t="s">
        <v>4855</v>
      </c>
      <c r="D1005" s="73" t="s">
        <v>4852</v>
      </c>
      <c r="E1005" s="73" t="s">
        <v>920</v>
      </c>
      <c r="F1005" s="74">
        <v>58</v>
      </c>
      <c r="G1005" s="73" t="s">
        <v>4853</v>
      </c>
      <c r="H1005" s="73" t="s">
        <v>86</v>
      </c>
      <c r="I1005" s="73" t="s">
        <v>1211</v>
      </c>
      <c r="J1005" s="73" t="s">
        <v>336</v>
      </c>
      <c r="K1005" s="73" t="s">
        <v>390</v>
      </c>
      <c r="L1005" s="73" t="s">
        <v>383</v>
      </c>
      <c r="M1005" s="73" t="s">
        <v>388</v>
      </c>
      <c r="N1005" s="73" t="s">
        <v>32</v>
      </c>
      <c r="O1005" s="73" t="s">
        <v>385</v>
      </c>
      <c r="P1005" s="73" t="s">
        <v>907</v>
      </c>
      <c r="Q1005" s="73" t="s">
        <v>1033</v>
      </c>
      <c r="R1005" s="73" t="s">
        <v>86</v>
      </c>
      <c r="V1005" s="60" t="str">
        <f>W1005&amp;H1005</f>
        <v>DUKE SIX-Sкоричневый</v>
      </c>
      <c r="W1005" s="60" t="str">
        <f>_xlfn.LET(_xlpm.TextCell,TEXT(G1005,"###"),IF(_xlpm.TextCell&lt;&gt;"",IF(StyleSpaceSplit,IFERROR(IF(FIND(" ",_xlpm.TextCell)&gt;=1,MID(_xlpm.TextCell,1,FIND(" ",_xlpm.TextCell)-1),_xlpm.TextCell),_xlpm.TextCell),_xlpm.TextCell),""))</f>
        <v>DUKE SIX-S</v>
      </c>
      <c r="X1005" s="60" t="str">
        <f>IF(A1005&lt;&gt;"",IFERROR(IF(FIND(" ",G1005)&gt;=1,MID(G1005,FIND(" ",G1005)+1,LEN(G1005)),""),""),"")</f>
        <v>SIX-S</v>
      </c>
      <c r="AC1005" s="51">
        <f>IFERROR(VALUE(MID($C1005,1,2)),0)</f>
        <v>80</v>
      </c>
      <c r="AD1005" s="44">
        <f>IFERROR(VALUE(MID($C1005,4,3)),0)</f>
        <v>814</v>
      </c>
      <c r="AE1005" s="51">
        <f>VALUE(RIGHT("00"&amp;AC1005,2)&amp;RIGHT("000"&amp;AD1005,3))</f>
        <v>80814</v>
      </c>
    </row>
    <row r="1006" spans="1:31">
      <c r="A1006" s="60" t="str">
        <f>IF(G1006&amp;Q1006&lt;&gt;"",W1006&amp;Q1006,"")</f>
        <v>DUKE SIX-Sbrown</v>
      </c>
      <c r="B1006" s="60" t="str">
        <f>IF(C1006&lt;&gt;"",LEFT(C1006,9),"")</f>
        <v>80-814-14</v>
      </c>
      <c r="C1006" s="73" t="s">
        <v>4856</v>
      </c>
      <c r="D1006" s="73" t="s">
        <v>4852</v>
      </c>
      <c r="E1006" s="73" t="s">
        <v>912</v>
      </c>
      <c r="F1006" s="74">
        <v>61</v>
      </c>
      <c r="G1006" s="73" t="s">
        <v>4853</v>
      </c>
      <c r="H1006" s="73" t="s">
        <v>86</v>
      </c>
      <c r="I1006" s="73" t="s">
        <v>1211</v>
      </c>
      <c r="J1006" s="73" t="s">
        <v>336</v>
      </c>
      <c r="K1006" s="73" t="s">
        <v>390</v>
      </c>
      <c r="L1006" s="73" t="s">
        <v>383</v>
      </c>
      <c r="M1006" s="73" t="s">
        <v>388</v>
      </c>
      <c r="N1006" s="73" t="s">
        <v>32</v>
      </c>
      <c r="O1006" s="73" t="s">
        <v>385</v>
      </c>
      <c r="P1006" s="73" t="s">
        <v>907</v>
      </c>
      <c r="Q1006" s="73" t="s">
        <v>1033</v>
      </c>
      <c r="R1006" s="73" t="s">
        <v>86</v>
      </c>
      <c r="V1006" s="60" t="str">
        <f>W1006&amp;H1006</f>
        <v>DUKE SIX-Sкоричневый</v>
      </c>
      <c r="W1006" s="60" t="str">
        <f>_xlfn.LET(_xlpm.TextCell,TEXT(G1006,"###"),IF(_xlpm.TextCell&lt;&gt;"",IF(StyleSpaceSplit,IFERROR(IF(FIND(" ",_xlpm.TextCell)&gt;=1,MID(_xlpm.TextCell,1,FIND(" ",_xlpm.TextCell)-1),_xlpm.TextCell),_xlpm.TextCell),_xlpm.TextCell),""))</f>
        <v>DUKE SIX-S</v>
      </c>
      <c r="X1006" s="60" t="str">
        <f>IF(A1006&lt;&gt;"",IFERROR(IF(FIND(" ",G1006)&gt;=1,MID(G1006,FIND(" ",G1006)+1,LEN(G1006)),""),""),"")</f>
        <v>SIX-S</v>
      </c>
      <c r="AC1006" s="51">
        <f>IFERROR(VALUE(MID($C1006,1,2)),0)</f>
        <v>80</v>
      </c>
      <c r="AD1006" s="44">
        <f>IFERROR(VALUE(MID($C1006,4,3)),0)</f>
        <v>814</v>
      </c>
      <c r="AE1006" s="51">
        <f>VALUE(RIGHT("00"&amp;AC1006,2)&amp;RIGHT("000"&amp;AD1006,3))</f>
        <v>80814</v>
      </c>
    </row>
    <row r="1007" spans="1:31">
      <c r="A1007" s="60" t="str">
        <f>IF(G1007&amp;Q1007&lt;&gt;"",W1007&amp;Q1007,"")</f>
        <v>DUKE SIX-Sbrown</v>
      </c>
      <c r="B1007" s="60" t="str">
        <f>IF(C1007&lt;&gt;"",LEFT(C1007,9),"")</f>
        <v>80-814-14</v>
      </c>
      <c r="C1007" s="73" t="s">
        <v>4857</v>
      </c>
      <c r="D1007" s="73" t="s">
        <v>4852</v>
      </c>
      <c r="E1007" s="73" t="s">
        <v>4858</v>
      </c>
      <c r="F1007" s="74">
        <v>63</v>
      </c>
      <c r="G1007" s="73" t="s">
        <v>4853</v>
      </c>
      <c r="H1007" s="73" t="s">
        <v>86</v>
      </c>
      <c r="I1007" s="73" t="s">
        <v>1211</v>
      </c>
      <c r="J1007" s="73" t="s">
        <v>336</v>
      </c>
      <c r="K1007" s="73" t="s">
        <v>390</v>
      </c>
      <c r="L1007" s="73" t="s">
        <v>383</v>
      </c>
      <c r="M1007" s="73" t="s">
        <v>388</v>
      </c>
      <c r="N1007" s="73" t="s">
        <v>32</v>
      </c>
      <c r="O1007" s="73" t="s">
        <v>385</v>
      </c>
      <c r="P1007" s="73" t="s">
        <v>907</v>
      </c>
      <c r="Q1007" s="73" t="s">
        <v>1033</v>
      </c>
      <c r="R1007" s="73" t="s">
        <v>86</v>
      </c>
      <c r="V1007" s="60" t="str">
        <f>W1007&amp;H1007</f>
        <v>DUKE SIX-Sкоричневый</v>
      </c>
      <c r="W1007" s="60" t="str">
        <f>_xlfn.LET(_xlpm.TextCell,TEXT(G1007,"###"),IF(_xlpm.TextCell&lt;&gt;"",IF(StyleSpaceSplit,IFERROR(IF(FIND(" ",_xlpm.TextCell)&gt;=1,MID(_xlpm.TextCell,1,FIND(" ",_xlpm.TextCell)-1),_xlpm.TextCell),_xlpm.TextCell),_xlpm.TextCell),""))</f>
        <v>DUKE SIX-S</v>
      </c>
      <c r="X1007" s="60" t="str">
        <f>IF(A1007&lt;&gt;"",IFERROR(IF(FIND(" ",G1007)&gt;=1,MID(G1007,FIND(" ",G1007)+1,LEN(G1007)),""),""),"")</f>
        <v>SIX-S</v>
      </c>
      <c r="AC1007" s="51">
        <f>IFERROR(VALUE(MID($C1007,1,2)),0)</f>
        <v>80</v>
      </c>
      <c r="AD1007" s="44">
        <f>IFERROR(VALUE(MID($C1007,4,3)),0)</f>
        <v>814</v>
      </c>
      <c r="AE1007" s="51">
        <f>VALUE(RIGHT("00"&amp;AC1007,2)&amp;RIGHT("000"&amp;AD1007,3))</f>
        <v>80814</v>
      </c>
    </row>
    <row r="1008" spans="1:31">
      <c r="A1008" s="60" t="str">
        <f>IF(G1008&amp;Q1008&lt;&gt;"",W1008&amp;Q1008,"")</f>
        <v>DUKE SIX-Sbrown</v>
      </c>
      <c r="B1008" s="60" t="str">
        <f>IF(C1008&lt;&gt;"",LEFT(C1008,9),"")</f>
        <v>80-814-14</v>
      </c>
      <c r="C1008" s="73" t="s">
        <v>4859</v>
      </c>
      <c r="D1008" s="73" t="s">
        <v>4852</v>
      </c>
      <c r="E1008" s="73" t="s">
        <v>915</v>
      </c>
      <c r="F1008" s="74">
        <v>56</v>
      </c>
      <c r="G1008" s="73" t="s">
        <v>4853</v>
      </c>
      <c r="H1008" s="73" t="s">
        <v>86</v>
      </c>
      <c r="I1008" s="73" t="s">
        <v>1211</v>
      </c>
      <c r="J1008" s="73" t="s">
        <v>336</v>
      </c>
      <c r="K1008" s="73" t="s">
        <v>390</v>
      </c>
      <c r="L1008" s="73" t="s">
        <v>383</v>
      </c>
      <c r="M1008" s="73" t="s">
        <v>388</v>
      </c>
      <c r="N1008" s="73" t="s">
        <v>32</v>
      </c>
      <c r="O1008" s="73" t="s">
        <v>385</v>
      </c>
      <c r="P1008" s="73" t="s">
        <v>907</v>
      </c>
      <c r="Q1008" s="73" t="s">
        <v>1033</v>
      </c>
      <c r="R1008" s="73" t="s">
        <v>86</v>
      </c>
      <c r="V1008" s="60" t="str">
        <f>W1008&amp;H1008</f>
        <v>DUKE SIX-Sкоричневый</v>
      </c>
      <c r="W1008" s="60" t="str">
        <f>_xlfn.LET(_xlpm.TextCell,TEXT(G1008,"###"),IF(_xlpm.TextCell&lt;&gt;"",IF(StyleSpaceSplit,IFERROR(IF(FIND(" ",_xlpm.TextCell)&gt;=1,MID(_xlpm.TextCell,1,FIND(" ",_xlpm.TextCell)-1),_xlpm.TextCell),_xlpm.TextCell),_xlpm.TextCell),""))</f>
        <v>DUKE SIX-S</v>
      </c>
      <c r="X1008" s="60" t="str">
        <f>IF(A1008&lt;&gt;"",IFERROR(IF(FIND(" ",G1008)&gt;=1,MID(G1008,FIND(" ",G1008)+1,LEN(G1008)),""),""),"")</f>
        <v>SIX-S</v>
      </c>
      <c r="AC1008" s="51">
        <f>IFERROR(VALUE(MID($C1008,1,2)),0)</f>
        <v>80</v>
      </c>
      <c r="AD1008" s="44">
        <f>IFERROR(VALUE(MID($C1008,4,3)),0)</f>
        <v>814</v>
      </c>
      <c r="AE1008" s="51">
        <f>VALUE(RIGHT("00"&amp;AC1008,2)&amp;RIGHT("000"&amp;AD1008,3))</f>
        <v>80814</v>
      </c>
    </row>
    <row r="1009" spans="1:31">
      <c r="A1009" s="60" t="str">
        <f>IF(G1009&amp;Q1009&lt;&gt;"",W1009&amp;Q1009,"")</f>
        <v>DUKE SIX-Scognac</v>
      </c>
      <c r="B1009" s="60" t="str">
        <f>IF(C1009&lt;&gt;"",LEFT(C1009,9),"")</f>
        <v>80-814-13</v>
      </c>
      <c r="C1009" s="73" t="s">
        <v>6415</v>
      </c>
      <c r="D1009" s="73" t="s">
        <v>6416</v>
      </c>
      <c r="E1009" s="73" t="s">
        <v>915</v>
      </c>
      <c r="F1009" s="74">
        <v>56</v>
      </c>
      <c r="G1009" s="73" t="s">
        <v>4853</v>
      </c>
      <c r="H1009" s="73" t="s">
        <v>217</v>
      </c>
      <c r="I1009" s="73" t="s">
        <v>1211</v>
      </c>
      <c r="J1009" s="73" t="s">
        <v>336</v>
      </c>
      <c r="K1009" s="73" t="s">
        <v>390</v>
      </c>
      <c r="L1009" s="73" t="s">
        <v>383</v>
      </c>
      <c r="M1009" s="73" t="s">
        <v>388</v>
      </c>
      <c r="N1009" s="73" t="s">
        <v>32</v>
      </c>
      <c r="O1009" s="73" t="s">
        <v>385</v>
      </c>
      <c r="P1009" s="73" t="s">
        <v>907</v>
      </c>
      <c r="Q1009" s="73" t="s">
        <v>1193</v>
      </c>
      <c r="R1009" s="73" t="s">
        <v>199</v>
      </c>
      <c r="V1009" s="60" t="str">
        <f>W1009&amp;H1009</f>
        <v>DUKE SIX-Sрыжий</v>
      </c>
      <c r="W1009" s="60" t="str">
        <f>_xlfn.LET(_xlpm.TextCell,TEXT(G1009,"###"),IF(_xlpm.TextCell&lt;&gt;"",IF(StyleSpaceSplit,IFERROR(IF(FIND(" ",_xlpm.TextCell)&gt;=1,MID(_xlpm.TextCell,1,FIND(" ",_xlpm.TextCell)-1),_xlpm.TextCell),_xlpm.TextCell),_xlpm.TextCell),""))</f>
        <v>DUKE SIX-S</v>
      </c>
      <c r="X1009" s="60" t="str">
        <f>IF(A1009&lt;&gt;"",IFERROR(IF(FIND(" ",G1009)&gt;=1,MID(G1009,FIND(" ",G1009)+1,LEN(G1009)),""),""),"")</f>
        <v>SIX-S</v>
      </c>
      <c r="AC1009" s="51">
        <f>IFERROR(VALUE(MID($C1009,1,2)),0)</f>
        <v>80</v>
      </c>
      <c r="AD1009" s="44">
        <f>IFERROR(VALUE(MID($C1009,4,3)),0)</f>
        <v>814</v>
      </c>
      <c r="AE1009" s="51">
        <f>VALUE(RIGHT("00"&amp;AC1009,2)&amp;RIGHT("000"&amp;AD1009,3))</f>
        <v>80814</v>
      </c>
    </row>
    <row r="1010" spans="1:31">
      <c r="A1010" s="60" t="str">
        <f>IF(G1010&amp;Q1010&lt;&gt;"",W1010&amp;Q1010,"")</f>
        <v>DUKE SIX-Scognac</v>
      </c>
      <c r="B1010" s="60" t="str">
        <f>IF(C1010&lt;&gt;"",LEFT(C1010,9),"")</f>
        <v>80-814-13</v>
      </c>
      <c r="C1010" s="73" t="s">
        <v>6417</v>
      </c>
      <c r="D1010" s="73" t="s">
        <v>6416</v>
      </c>
      <c r="E1010" s="73" t="s">
        <v>904</v>
      </c>
      <c r="F1010" s="74">
        <v>57</v>
      </c>
      <c r="G1010" s="73" t="s">
        <v>4853</v>
      </c>
      <c r="H1010" s="73" t="s">
        <v>217</v>
      </c>
      <c r="I1010" s="73" t="s">
        <v>1211</v>
      </c>
      <c r="J1010" s="73" t="s">
        <v>336</v>
      </c>
      <c r="K1010" s="73" t="s">
        <v>390</v>
      </c>
      <c r="L1010" s="73" t="s">
        <v>383</v>
      </c>
      <c r="M1010" s="73" t="s">
        <v>388</v>
      </c>
      <c r="N1010" s="73" t="s">
        <v>32</v>
      </c>
      <c r="O1010" s="73" t="s">
        <v>385</v>
      </c>
      <c r="P1010" s="73" t="s">
        <v>907</v>
      </c>
      <c r="Q1010" s="73" t="s">
        <v>1193</v>
      </c>
      <c r="R1010" s="73" t="s">
        <v>199</v>
      </c>
      <c r="V1010" s="60" t="str">
        <f>W1010&amp;H1010</f>
        <v>DUKE SIX-Sрыжий</v>
      </c>
      <c r="W1010" s="60" t="str">
        <f>_xlfn.LET(_xlpm.TextCell,TEXT(G1010,"###"),IF(_xlpm.TextCell&lt;&gt;"",IF(StyleSpaceSplit,IFERROR(IF(FIND(" ",_xlpm.TextCell)&gt;=1,MID(_xlpm.TextCell,1,FIND(" ",_xlpm.TextCell)-1),_xlpm.TextCell),_xlpm.TextCell),_xlpm.TextCell),""))</f>
        <v>DUKE SIX-S</v>
      </c>
      <c r="X1010" s="60" t="str">
        <f>IF(A1010&lt;&gt;"",IFERROR(IF(FIND(" ",G1010)&gt;=1,MID(G1010,FIND(" ",G1010)+1,LEN(G1010)),""),""),"")</f>
        <v>SIX-S</v>
      </c>
      <c r="AC1010" s="51">
        <f>IFERROR(VALUE(MID($C1010,1,2)),0)</f>
        <v>80</v>
      </c>
      <c r="AD1010" s="44">
        <f>IFERROR(VALUE(MID($C1010,4,3)),0)</f>
        <v>814</v>
      </c>
      <c r="AE1010" s="51">
        <f>VALUE(RIGHT("00"&amp;AC1010,2)&amp;RIGHT("000"&amp;AD1010,3))</f>
        <v>80814</v>
      </c>
    </row>
    <row r="1011" spans="1:31">
      <c r="A1011" s="60" t="str">
        <f>IF(G1011&amp;Q1011&lt;&gt;"",W1011&amp;Q1011,"")</f>
        <v>DUKE SIX-Scognac</v>
      </c>
      <c r="B1011" s="60" t="str">
        <f>IF(C1011&lt;&gt;"",LEFT(C1011,9),"")</f>
        <v>80-814-13</v>
      </c>
      <c r="C1011" s="73" t="s">
        <v>6418</v>
      </c>
      <c r="D1011" s="73" t="s">
        <v>6416</v>
      </c>
      <c r="E1011" s="73" t="s">
        <v>920</v>
      </c>
      <c r="F1011" s="74">
        <v>58</v>
      </c>
      <c r="G1011" s="73" t="s">
        <v>4853</v>
      </c>
      <c r="H1011" s="73" t="s">
        <v>217</v>
      </c>
      <c r="I1011" s="73" t="s">
        <v>1211</v>
      </c>
      <c r="J1011" s="73" t="s">
        <v>336</v>
      </c>
      <c r="K1011" s="73" t="s">
        <v>390</v>
      </c>
      <c r="L1011" s="73" t="s">
        <v>383</v>
      </c>
      <c r="M1011" s="73" t="s">
        <v>388</v>
      </c>
      <c r="N1011" s="73" t="s">
        <v>32</v>
      </c>
      <c r="O1011" s="73" t="s">
        <v>385</v>
      </c>
      <c r="P1011" s="73" t="s">
        <v>907</v>
      </c>
      <c r="Q1011" s="73" t="s">
        <v>1193</v>
      </c>
      <c r="R1011" s="73" t="s">
        <v>199</v>
      </c>
      <c r="V1011" s="60" t="str">
        <f>W1011&amp;H1011</f>
        <v>DUKE SIX-Sрыжий</v>
      </c>
      <c r="W1011" s="60" t="str">
        <f>_xlfn.LET(_xlpm.TextCell,TEXT(G1011,"###"),IF(_xlpm.TextCell&lt;&gt;"",IF(StyleSpaceSplit,IFERROR(IF(FIND(" ",_xlpm.TextCell)&gt;=1,MID(_xlpm.TextCell,1,FIND(" ",_xlpm.TextCell)-1),_xlpm.TextCell),_xlpm.TextCell),_xlpm.TextCell),""))</f>
        <v>DUKE SIX-S</v>
      </c>
      <c r="X1011" s="60" t="str">
        <f>IF(A1011&lt;&gt;"",IFERROR(IF(FIND(" ",G1011)&gt;=1,MID(G1011,FIND(" ",G1011)+1,LEN(G1011)),""),""),"")</f>
        <v>SIX-S</v>
      </c>
      <c r="AC1011" s="51">
        <f>IFERROR(VALUE(MID($C1011,1,2)),0)</f>
        <v>80</v>
      </c>
      <c r="AD1011" s="44">
        <f>IFERROR(VALUE(MID($C1011,4,3)),0)</f>
        <v>814</v>
      </c>
      <c r="AE1011" s="51">
        <f>VALUE(RIGHT("00"&amp;AC1011,2)&amp;RIGHT("000"&amp;AD1011,3))</f>
        <v>80814</v>
      </c>
    </row>
    <row r="1012" spans="1:31">
      <c r="A1012" s="60" t="str">
        <f>IF(G1012&amp;Q1012&lt;&gt;"",W1012&amp;Q1012,"")</f>
        <v>DUKE SIX-Scognac</v>
      </c>
      <c r="B1012" s="60" t="str">
        <f>IF(C1012&lt;&gt;"",LEFT(C1012,9),"")</f>
        <v>80-814-13</v>
      </c>
      <c r="C1012" s="73" t="s">
        <v>6419</v>
      </c>
      <c r="D1012" s="73" t="s">
        <v>6416</v>
      </c>
      <c r="E1012" s="73" t="s">
        <v>910</v>
      </c>
      <c r="F1012" s="74">
        <v>59</v>
      </c>
      <c r="G1012" s="73" t="s">
        <v>4853</v>
      </c>
      <c r="H1012" s="73" t="s">
        <v>217</v>
      </c>
      <c r="I1012" s="73" t="s">
        <v>1211</v>
      </c>
      <c r="J1012" s="73" t="s">
        <v>336</v>
      </c>
      <c r="K1012" s="73" t="s">
        <v>390</v>
      </c>
      <c r="L1012" s="73" t="s">
        <v>383</v>
      </c>
      <c r="M1012" s="73" t="s">
        <v>388</v>
      </c>
      <c r="N1012" s="73" t="s">
        <v>32</v>
      </c>
      <c r="O1012" s="73" t="s">
        <v>385</v>
      </c>
      <c r="P1012" s="73" t="s">
        <v>907</v>
      </c>
      <c r="Q1012" s="73" t="s">
        <v>1193</v>
      </c>
      <c r="R1012" s="73" t="s">
        <v>199</v>
      </c>
      <c r="V1012" s="60" t="str">
        <f>W1012&amp;H1012</f>
        <v>DUKE SIX-Sрыжий</v>
      </c>
      <c r="W1012" s="60" t="str">
        <f>_xlfn.LET(_xlpm.TextCell,TEXT(G1012,"###"),IF(_xlpm.TextCell&lt;&gt;"",IF(StyleSpaceSplit,IFERROR(IF(FIND(" ",_xlpm.TextCell)&gt;=1,MID(_xlpm.TextCell,1,FIND(" ",_xlpm.TextCell)-1),_xlpm.TextCell),_xlpm.TextCell),_xlpm.TextCell),""))</f>
        <v>DUKE SIX-S</v>
      </c>
      <c r="X1012" s="60" t="str">
        <f>IF(A1012&lt;&gt;"",IFERROR(IF(FIND(" ",G1012)&gt;=1,MID(G1012,FIND(" ",G1012)+1,LEN(G1012)),""),""),"")</f>
        <v>SIX-S</v>
      </c>
      <c r="AC1012" s="51">
        <f>IFERROR(VALUE(MID($C1012,1,2)),0)</f>
        <v>80</v>
      </c>
      <c r="AD1012" s="44">
        <f>IFERROR(VALUE(MID($C1012,4,3)),0)</f>
        <v>814</v>
      </c>
      <c r="AE1012" s="51">
        <f>VALUE(RIGHT("00"&amp;AC1012,2)&amp;RIGHT("000"&amp;AD1012,3))</f>
        <v>80814</v>
      </c>
    </row>
    <row r="1013" spans="1:31">
      <c r="A1013" s="60" t="str">
        <f>IF(G1013&amp;Q1013&lt;&gt;"",W1013&amp;Q1013,"")</f>
        <v>DUKE SIX-Scognac</v>
      </c>
      <c r="B1013" s="60" t="str">
        <f>IF(C1013&lt;&gt;"",LEFT(C1013,9),"")</f>
        <v>80-814-13</v>
      </c>
      <c r="C1013" s="73" t="s">
        <v>6420</v>
      </c>
      <c r="D1013" s="73" t="s">
        <v>6416</v>
      </c>
      <c r="E1013" s="73" t="s">
        <v>922</v>
      </c>
      <c r="F1013" s="74">
        <v>60</v>
      </c>
      <c r="G1013" s="73" t="s">
        <v>4853</v>
      </c>
      <c r="H1013" s="73" t="s">
        <v>217</v>
      </c>
      <c r="I1013" s="73" t="s">
        <v>1211</v>
      </c>
      <c r="J1013" s="73" t="s">
        <v>336</v>
      </c>
      <c r="K1013" s="73" t="s">
        <v>390</v>
      </c>
      <c r="L1013" s="73" t="s">
        <v>383</v>
      </c>
      <c r="M1013" s="73" t="s">
        <v>388</v>
      </c>
      <c r="N1013" s="73" t="s">
        <v>32</v>
      </c>
      <c r="O1013" s="73" t="s">
        <v>385</v>
      </c>
      <c r="P1013" s="73" t="s">
        <v>907</v>
      </c>
      <c r="Q1013" s="73" t="s">
        <v>1193</v>
      </c>
      <c r="R1013" s="73" t="s">
        <v>199</v>
      </c>
      <c r="V1013" s="60" t="str">
        <f>W1013&amp;H1013</f>
        <v>DUKE SIX-Sрыжий</v>
      </c>
      <c r="W1013" s="60" t="str">
        <f>_xlfn.LET(_xlpm.TextCell,TEXT(G1013,"###"),IF(_xlpm.TextCell&lt;&gt;"",IF(StyleSpaceSplit,IFERROR(IF(FIND(" ",_xlpm.TextCell)&gt;=1,MID(_xlpm.TextCell,1,FIND(" ",_xlpm.TextCell)-1),_xlpm.TextCell),_xlpm.TextCell),_xlpm.TextCell),""))</f>
        <v>DUKE SIX-S</v>
      </c>
      <c r="X1013" s="60" t="str">
        <f>IF(A1013&lt;&gt;"",IFERROR(IF(FIND(" ",G1013)&gt;=1,MID(G1013,FIND(" ",G1013)+1,LEN(G1013)),""),""),"")</f>
        <v>SIX-S</v>
      </c>
      <c r="AC1013" s="51">
        <f>IFERROR(VALUE(MID($C1013,1,2)),0)</f>
        <v>80</v>
      </c>
      <c r="AD1013" s="44">
        <f>IFERROR(VALUE(MID($C1013,4,3)),0)</f>
        <v>814</v>
      </c>
      <c r="AE1013" s="51">
        <f>VALUE(RIGHT("00"&amp;AC1013,2)&amp;RIGHT("000"&amp;AD1013,3))</f>
        <v>80814</v>
      </c>
    </row>
    <row r="1014" spans="1:31">
      <c r="A1014" s="60" t="str">
        <f>IF(G1014&amp;Q1014&lt;&gt;"",W1014&amp;Q1014,"")</f>
        <v>DUKE SIX-Scognac</v>
      </c>
      <c r="B1014" s="60" t="str">
        <f>IF(C1014&lt;&gt;"",LEFT(C1014,9),"")</f>
        <v>80-814-13</v>
      </c>
      <c r="C1014" s="73" t="s">
        <v>6421</v>
      </c>
      <c r="D1014" s="73" t="s">
        <v>6416</v>
      </c>
      <c r="E1014" s="73" t="s">
        <v>912</v>
      </c>
      <c r="F1014" s="74">
        <v>61</v>
      </c>
      <c r="G1014" s="73" t="s">
        <v>4853</v>
      </c>
      <c r="H1014" s="73" t="s">
        <v>217</v>
      </c>
      <c r="I1014" s="73" t="s">
        <v>1211</v>
      </c>
      <c r="J1014" s="73" t="s">
        <v>336</v>
      </c>
      <c r="K1014" s="73" t="s">
        <v>390</v>
      </c>
      <c r="L1014" s="73" t="s">
        <v>383</v>
      </c>
      <c r="M1014" s="73" t="s">
        <v>388</v>
      </c>
      <c r="N1014" s="73" t="s">
        <v>32</v>
      </c>
      <c r="O1014" s="73" t="s">
        <v>385</v>
      </c>
      <c r="P1014" s="73" t="s">
        <v>907</v>
      </c>
      <c r="Q1014" s="73" t="s">
        <v>1193</v>
      </c>
      <c r="R1014" s="73" t="s">
        <v>199</v>
      </c>
      <c r="V1014" s="60" t="str">
        <f>W1014&amp;H1014</f>
        <v>DUKE SIX-Sрыжий</v>
      </c>
      <c r="W1014" s="60" t="str">
        <f>_xlfn.LET(_xlpm.TextCell,TEXT(G1014,"###"),IF(_xlpm.TextCell&lt;&gt;"",IF(StyleSpaceSplit,IFERROR(IF(FIND(" ",_xlpm.TextCell)&gt;=1,MID(_xlpm.TextCell,1,FIND(" ",_xlpm.TextCell)-1),_xlpm.TextCell),_xlpm.TextCell),_xlpm.TextCell),""))</f>
        <v>DUKE SIX-S</v>
      </c>
      <c r="X1014" s="60" t="str">
        <f>IF(A1014&lt;&gt;"",IFERROR(IF(FIND(" ",G1014)&gt;=1,MID(G1014,FIND(" ",G1014)+1,LEN(G1014)),""),""),"")</f>
        <v>SIX-S</v>
      </c>
      <c r="AC1014" s="51">
        <f>IFERROR(VALUE(MID($C1014,1,2)),0)</f>
        <v>80</v>
      </c>
      <c r="AD1014" s="44">
        <f>IFERROR(VALUE(MID($C1014,4,3)),0)</f>
        <v>814</v>
      </c>
      <c r="AE1014" s="51">
        <f>VALUE(RIGHT("00"&amp;AC1014,2)&amp;RIGHT("000"&amp;AD1014,3))</f>
        <v>80814</v>
      </c>
    </row>
    <row r="1015" spans="1:31">
      <c r="A1015" s="60" t="str">
        <f>IF(G1015&amp;Q1015&lt;&gt;"",W1015&amp;Q1015,"")</f>
        <v>DUKE SIX-Sdark grey</v>
      </c>
      <c r="B1015" s="60" t="str">
        <f>IF(C1015&lt;&gt;"",LEFT(C1015,9),"")</f>
        <v>80-814-05</v>
      </c>
      <c r="C1015" s="73" t="s">
        <v>6131</v>
      </c>
      <c r="D1015" s="73" t="s">
        <v>6132</v>
      </c>
      <c r="E1015" s="73" t="s">
        <v>904</v>
      </c>
      <c r="F1015" s="74">
        <v>57</v>
      </c>
      <c r="G1015" s="73" t="s">
        <v>4853</v>
      </c>
      <c r="H1015" s="73" t="s">
        <v>277</v>
      </c>
      <c r="I1015" s="73" t="s">
        <v>1211</v>
      </c>
      <c r="J1015" s="73" t="s">
        <v>336</v>
      </c>
      <c r="K1015" s="73" t="s">
        <v>390</v>
      </c>
      <c r="L1015" s="73" t="s">
        <v>383</v>
      </c>
      <c r="M1015" s="73" t="s">
        <v>389</v>
      </c>
      <c r="N1015" s="73" t="s">
        <v>32</v>
      </c>
      <c r="O1015" s="73" t="s">
        <v>385</v>
      </c>
      <c r="P1015" s="73" t="s">
        <v>907</v>
      </c>
      <c r="Q1015" s="73" t="s">
        <v>1405</v>
      </c>
      <c r="R1015" s="73" t="s">
        <v>83</v>
      </c>
      <c r="V1015" s="60" t="str">
        <f>W1015&amp;H1015</f>
        <v>DUKE SIX-Sтемно-серый</v>
      </c>
      <c r="W1015" s="60" t="str">
        <f>_xlfn.LET(_xlpm.TextCell,TEXT(G1015,"###"),IF(_xlpm.TextCell&lt;&gt;"",IF(StyleSpaceSplit,IFERROR(IF(FIND(" ",_xlpm.TextCell)&gt;=1,MID(_xlpm.TextCell,1,FIND(" ",_xlpm.TextCell)-1),_xlpm.TextCell),_xlpm.TextCell),_xlpm.TextCell),""))</f>
        <v>DUKE SIX-S</v>
      </c>
      <c r="X1015" s="60" t="str">
        <f>IF(A1015&lt;&gt;"",IFERROR(IF(FIND(" ",G1015)&gt;=1,MID(G1015,FIND(" ",G1015)+1,LEN(G1015)),""),""),"")</f>
        <v>SIX-S</v>
      </c>
      <c r="AC1015" s="51">
        <f>IFERROR(VALUE(MID($C1015,1,2)),0)</f>
        <v>80</v>
      </c>
      <c r="AD1015" s="44">
        <f>IFERROR(VALUE(MID($C1015,4,3)),0)</f>
        <v>814</v>
      </c>
      <c r="AE1015" s="51">
        <f>VALUE(RIGHT("00"&amp;AC1015,2)&amp;RIGHT("000"&amp;AD1015,3))</f>
        <v>80814</v>
      </c>
    </row>
    <row r="1016" spans="1:31">
      <c r="A1016" s="60" t="str">
        <f>IF(G1016&amp;Q1016&lt;&gt;"",W1016&amp;Q1016,"")</f>
        <v>DUKE SIX-Sdark grey</v>
      </c>
      <c r="B1016" s="60" t="str">
        <f>IF(C1016&lt;&gt;"",LEFT(C1016,9),"")</f>
        <v>80-814-05</v>
      </c>
      <c r="C1016" s="73" t="s">
        <v>6133</v>
      </c>
      <c r="D1016" s="73" t="s">
        <v>6132</v>
      </c>
      <c r="E1016" s="73" t="s">
        <v>920</v>
      </c>
      <c r="F1016" s="74">
        <v>58</v>
      </c>
      <c r="G1016" s="73" t="s">
        <v>4853</v>
      </c>
      <c r="H1016" s="73" t="s">
        <v>277</v>
      </c>
      <c r="I1016" s="73" t="s">
        <v>1211</v>
      </c>
      <c r="J1016" s="73" t="s">
        <v>336</v>
      </c>
      <c r="K1016" s="73" t="s">
        <v>390</v>
      </c>
      <c r="L1016" s="73" t="s">
        <v>383</v>
      </c>
      <c r="M1016" s="73" t="s">
        <v>389</v>
      </c>
      <c r="N1016" s="73" t="s">
        <v>32</v>
      </c>
      <c r="O1016" s="73" t="s">
        <v>385</v>
      </c>
      <c r="P1016" s="73" t="s">
        <v>907</v>
      </c>
      <c r="Q1016" s="73" t="s">
        <v>1405</v>
      </c>
      <c r="R1016" s="73" t="s">
        <v>83</v>
      </c>
      <c r="V1016" s="60" t="str">
        <f>W1016&amp;H1016</f>
        <v>DUKE SIX-Sтемно-серый</v>
      </c>
      <c r="W1016" s="60" t="str">
        <f>_xlfn.LET(_xlpm.TextCell,TEXT(G1016,"###"),IF(_xlpm.TextCell&lt;&gt;"",IF(StyleSpaceSplit,IFERROR(IF(FIND(" ",_xlpm.TextCell)&gt;=1,MID(_xlpm.TextCell,1,FIND(" ",_xlpm.TextCell)-1),_xlpm.TextCell),_xlpm.TextCell),_xlpm.TextCell),""))</f>
        <v>DUKE SIX-S</v>
      </c>
      <c r="X1016" s="60" t="str">
        <f>IF(A1016&lt;&gt;"",IFERROR(IF(FIND(" ",G1016)&gt;=1,MID(G1016,FIND(" ",G1016)+1,LEN(G1016)),""),""),"")</f>
        <v>SIX-S</v>
      </c>
      <c r="AC1016" s="51">
        <f>IFERROR(VALUE(MID($C1016,1,2)),0)</f>
        <v>80</v>
      </c>
      <c r="AD1016" s="44">
        <f>IFERROR(VALUE(MID($C1016,4,3)),0)</f>
        <v>814</v>
      </c>
      <c r="AE1016" s="51">
        <f>VALUE(RIGHT("00"&amp;AC1016,2)&amp;RIGHT("000"&amp;AD1016,3))</f>
        <v>80814</v>
      </c>
    </row>
    <row r="1017" spans="1:31">
      <c r="A1017" s="60" t="str">
        <f>IF(G1017&amp;Q1017&lt;&gt;"",W1017&amp;Q1017,"")</f>
        <v>DUKE SIX-Sdark grey</v>
      </c>
      <c r="B1017" s="60" t="str">
        <f>IF(C1017&lt;&gt;"",LEFT(C1017,9),"")</f>
        <v>80-814-05</v>
      </c>
      <c r="C1017" s="73" t="s">
        <v>6134</v>
      </c>
      <c r="D1017" s="73" t="s">
        <v>6132</v>
      </c>
      <c r="E1017" s="73" t="s">
        <v>910</v>
      </c>
      <c r="F1017" s="74">
        <v>59</v>
      </c>
      <c r="G1017" s="73" t="s">
        <v>4853</v>
      </c>
      <c r="H1017" s="73" t="s">
        <v>277</v>
      </c>
      <c r="I1017" s="73" t="s">
        <v>1211</v>
      </c>
      <c r="J1017" s="73" t="s">
        <v>336</v>
      </c>
      <c r="K1017" s="73" t="s">
        <v>390</v>
      </c>
      <c r="L1017" s="73" t="s">
        <v>383</v>
      </c>
      <c r="M1017" s="73" t="s">
        <v>389</v>
      </c>
      <c r="N1017" s="73" t="s">
        <v>32</v>
      </c>
      <c r="O1017" s="73" t="s">
        <v>385</v>
      </c>
      <c r="P1017" s="73" t="s">
        <v>907</v>
      </c>
      <c r="Q1017" s="73" t="s">
        <v>1405</v>
      </c>
      <c r="R1017" s="73" t="s">
        <v>83</v>
      </c>
      <c r="V1017" s="60" t="str">
        <f>W1017&amp;H1017</f>
        <v>DUKE SIX-Sтемно-серый</v>
      </c>
      <c r="W1017" s="60" t="str">
        <f>_xlfn.LET(_xlpm.TextCell,TEXT(G1017,"###"),IF(_xlpm.TextCell&lt;&gt;"",IF(StyleSpaceSplit,IFERROR(IF(FIND(" ",_xlpm.TextCell)&gt;=1,MID(_xlpm.TextCell,1,FIND(" ",_xlpm.TextCell)-1),_xlpm.TextCell),_xlpm.TextCell),_xlpm.TextCell),""))</f>
        <v>DUKE SIX-S</v>
      </c>
      <c r="X1017" s="60" t="str">
        <f>IF(A1017&lt;&gt;"",IFERROR(IF(FIND(" ",G1017)&gt;=1,MID(G1017,FIND(" ",G1017)+1,LEN(G1017)),""),""),"")</f>
        <v>SIX-S</v>
      </c>
      <c r="AC1017" s="51">
        <f>IFERROR(VALUE(MID($C1017,1,2)),0)</f>
        <v>80</v>
      </c>
      <c r="AD1017" s="44">
        <f>IFERROR(VALUE(MID($C1017,4,3)),0)</f>
        <v>814</v>
      </c>
      <c r="AE1017" s="51">
        <f>VALUE(RIGHT("00"&amp;AC1017,2)&amp;RIGHT("000"&amp;AD1017,3))</f>
        <v>80814</v>
      </c>
    </row>
    <row r="1018" spans="1:31">
      <c r="A1018" s="60" t="str">
        <f>IF(G1018&amp;Q1018&lt;&gt;"",W1018&amp;Q1018,"")</f>
        <v>DUKE SIX-Sdark grey</v>
      </c>
      <c r="B1018" s="60" t="str">
        <f>IF(C1018&lt;&gt;"",LEFT(C1018,9),"")</f>
        <v>80-814-05</v>
      </c>
      <c r="C1018" s="73" t="s">
        <v>6135</v>
      </c>
      <c r="D1018" s="73" t="s">
        <v>6132</v>
      </c>
      <c r="E1018" s="73" t="s">
        <v>922</v>
      </c>
      <c r="F1018" s="74">
        <v>60</v>
      </c>
      <c r="G1018" s="73" t="s">
        <v>4853</v>
      </c>
      <c r="H1018" s="73" t="s">
        <v>277</v>
      </c>
      <c r="I1018" s="73" t="s">
        <v>1211</v>
      </c>
      <c r="J1018" s="73" t="s">
        <v>336</v>
      </c>
      <c r="K1018" s="73" t="s">
        <v>390</v>
      </c>
      <c r="L1018" s="73" t="s">
        <v>383</v>
      </c>
      <c r="M1018" s="73" t="s">
        <v>389</v>
      </c>
      <c r="N1018" s="73" t="s">
        <v>32</v>
      </c>
      <c r="O1018" s="73" t="s">
        <v>385</v>
      </c>
      <c r="P1018" s="73" t="s">
        <v>907</v>
      </c>
      <c r="Q1018" s="73" t="s">
        <v>1405</v>
      </c>
      <c r="R1018" s="73" t="s">
        <v>83</v>
      </c>
      <c r="V1018" s="60" t="str">
        <f>W1018&amp;H1018</f>
        <v>DUKE SIX-Sтемно-серый</v>
      </c>
      <c r="W1018" s="60" t="str">
        <f>_xlfn.LET(_xlpm.TextCell,TEXT(G1018,"###"),IF(_xlpm.TextCell&lt;&gt;"",IF(StyleSpaceSplit,IFERROR(IF(FIND(" ",_xlpm.TextCell)&gt;=1,MID(_xlpm.TextCell,1,FIND(" ",_xlpm.TextCell)-1),_xlpm.TextCell),_xlpm.TextCell),_xlpm.TextCell),""))</f>
        <v>DUKE SIX-S</v>
      </c>
      <c r="X1018" s="60" t="str">
        <f>IF(A1018&lt;&gt;"",IFERROR(IF(FIND(" ",G1018)&gt;=1,MID(G1018,FIND(" ",G1018)+1,LEN(G1018)),""),""),"")</f>
        <v>SIX-S</v>
      </c>
      <c r="AC1018" s="51">
        <f>IFERROR(VALUE(MID($C1018,1,2)),0)</f>
        <v>80</v>
      </c>
      <c r="AD1018" s="44">
        <f>IFERROR(VALUE(MID($C1018,4,3)),0)</f>
        <v>814</v>
      </c>
      <c r="AE1018" s="51">
        <f>VALUE(RIGHT("00"&amp;AC1018,2)&amp;RIGHT("000"&amp;AD1018,3))</f>
        <v>80814</v>
      </c>
    </row>
    <row r="1019" spans="1:31">
      <c r="A1019" s="60" t="str">
        <f>IF(G1019&amp;Q1019&lt;&gt;"",W1019&amp;Q1019,"")</f>
        <v>DUKE SIX-Sdark grey</v>
      </c>
      <c r="B1019" s="60" t="str">
        <f>IF(C1019&lt;&gt;"",LEFT(C1019,9),"")</f>
        <v>80-814-05</v>
      </c>
      <c r="C1019" s="73" t="s">
        <v>6136</v>
      </c>
      <c r="D1019" s="73" t="s">
        <v>6132</v>
      </c>
      <c r="E1019" s="73" t="s">
        <v>912</v>
      </c>
      <c r="F1019" s="74">
        <v>61</v>
      </c>
      <c r="G1019" s="73" t="s">
        <v>4853</v>
      </c>
      <c r="H1019" s="73" t="s">
        <v>277</v>
      </c>
      <c r="I1019" s="73" t="s">
        <v>1211</v>
      </c>
      <c r="J1019" s="73" t="s">
        <v>336</v>
      </c>
      <c r="K1019" s="73" t="s">
        <v>390</v>
      </c>
      <c r="L1019" s="73" t="s">
        <v>383</v>
      </c>
      <c r="M1019" s="73" t="s">
        <v>389</v>
      </c>
      <c r="N1019" s="73" t="s">
        <v>32</v>
      </c>
      <c r="O1019" s="73" t="s">
        <v>385</v>
      </c>
      <c r="P1019" s="73" t="s">
        <v>907</v>
      </c>
      <c r="Q1019" s="73" t="s">
        <v>1405</v>
      </c>
      <c r="R1019" s="73" t="s">
        <v>83</v>
      </c>
      <c r="V1019" s="60" t="str">
        <f>W1019&amp;H1019</f>
        <v>DUKE SIX-Sтемно-серый</v>
      </c>
      <c r="W1019" s="60" t="str">
        <f>_xlfn.LET(_xlpm.TextCell,TEXT(G1019,"###"),IF(_xlpm.TextCell&lt;&gt;"",IF(StyleSpaceSplit,IFERROR(IF(FIND(" ",_xlpm.TextCell)&gt;=1,MID(_xlpm.TextCell,1,FIND(" ",_xlpm.TextCell)-1),_xlpm.TextCell),_xlpm.TextCell),_xlpm.TextCell),""))</f>
        <v>DUKE SIX-S</v>
      </c>
      <c r="X1019" s="60" t="str">
        <f>IF(A1019&lt;&gt;"",IFERROR(IF(FIND(" ",G1019)&gt;=1,MID(G1019,FIND(" ",G1019)+1,LEN(G1019)),""),""),"")</f>
        <v>SIX-S</v>
      </c>
      <c r="AC1019" s="51">
        <f>IFERROR(VALUE(MID($C1019,1,2)),0)</f>
        <v>80</v>
      </c>
      <c r="AD1019" s="44">
        <f>IFERROR(VALUE(MID($C1019,4,3)),0)</f>
        <v>814</v>
      </c>
      <c r="AE1019" s="51">
        <f>VALUE(RIGHT("00"&amp;AC1019,2)&amp;RIGHT("000"&amp;AD1019,3))</f>
        <v>80814</v>
      </c>
    </row>
    <row r="1020" spans="1:31">
      <c r="A1020" s="60" t="str">
        <f>IF(G1020&amp;Q1020&lt;&gt;"",W1020&amp;Q1020,"")</f>
        <v>DUKE SIX-Sblack</v>
      </c>
      <c r="B1020" s="60" t="str">
        <f>IF(C1020&lt;&gt;"",LEFT(C1020,9),"")</f>
        <v>80-814-09</v>
      </c>
      <c r="C1020" s="73" t="s">
        <v>5773</v>
      </c>
      <c r="D1020" s="73" t="s">
        <v>5774</v>
      </c>
      <c r="E1020" s="73" t="s">
        <v>904</v>
      </c>
      <c r="F1020" s="74">
        <v>57</v>
      </c>
      <c r="G1020" s="73" t="s">
        <v>4853</v>
      </c>
      <c r="H1020" s="73" t="s">
        <v>53</v>
      </c>
      <c r="I1020" s="73" t="s">
        <v>4954</v>
      </c>
      <c r="J1020" s="73" t="s">
        <v>336</v>
      </c>
      <c r="K1020" s="73" t="s">
        <v>382</v>
      </c>
      <c r="L1020" s="73" t="s">
        <v>383</v>
      </c>
      <c r="M1020" s="73" t="s">
        <v>388</v>
      </c>
      <c r="N1020" s="73" t="s">
        <v>32</v>
      </c>
      <c r="O1020" s="73" t="s">
        <v>385</v>
      </c>
      <c r="P1020" s="73" t="s">
        <v>907</v>
      </c>
      <c r="Q1020" s="73" t="s">
        <v>928</v>
      </c>
      <c r="R1020" s="73" t="s">
        <v>53</v>
      </c>
      <c r="V1020" s="60" t="str">
        <f>W1020&amp;H1020</f>
        <v>DUKE SIX-Sчерный</v>
      </c>
      <c r="W1020" s="60" t="str">
        <f>_xlfn.LET(_xlpm.TextCell,TEXT(G1020,"###"),IF(_xlpm.TextCell&lt;&gt;"",IF(StyleSpaceSplit,IFERROR(IF(FIND(" ",_xlpm.TextCell)&gt;=1,MID(_xlpm.TextCell,1,FIND(" ",_xlpm.TextCell)-1),_xlpm.TextCell),_xlpm.TextCell),_xlpm.TextCell),""))</f>
        <v>DUKE SIX-S</v>
      </c>
      <c r="X1020" s="60" t="str">
        <f>IF(A1020&lt;&gt;"",IFERROR(IF(FIND(" ",G1020)&gt;=1,MID(G1020,FIND(" ",G1020)+1,LEN(G1020)),""),""),"")</f>
        <v>SIX-S</v>
      </c>
      <c r="AC1020" s="51">
        <f>IFERROR(VALUE(MID($C1020,1,2)),0)</f>
        <v>80</v>
      </c>
      <c r="AD1020" s="44">
        <f>IFERROR(VALUE(MID($C1020,4,3)),0)</f>
        <v>814</v>
      </c>
      <c r="AE1020" s="51">
        <f>VALUE(RIGHT("00"&amp;AC1020,2)&amp;RIGHT("000"&amp;AD1020,3))</f>
        <v>80814</v>
      </c>
    </row>
    <row r="1021" spans="1:31">
      <c r="A1021" s="60" t="str">
        <f>IF(G1021&amp;Q1021&lt;&gt;"",W1021&amp;Q1021,"")</f>
        <v>DUKE SIX-Sblack</v>
      </c>
      <c r="B1021" s="60" t="str">
        <f>IF(C1021&lt;&gt;"",LEFT(C1021,9),"")</f>
        <v>80-814-09</v>
      </c>
      <c r="C1021" s="73" t="s">
        <v>5775</v>
      </c>
      <c r="D1021" s="73" t="s">
        <v>5774</v>
      </c>
      <c r="E1021" s="73" t="s">
        <v>920</v>
      </c>
      <c r="F1021" s="74">
        <v>58</v>
      </c>
      <c r="G1021" s="73" t="s">
        <v>4853</v>
      </c>
      <c r="H1021" s="73" t="s">
        <v>53</v>
      </c>
      <c r="I1021" s="73" t="s">
        <v>4954</v>
      </c>
      <c r="J1021" s="73" t="s">
        <v>336</v>
      </c>
      <c r="K1021" s="73" t="s">
        <v>382</v>
      </c>
      <c r="L1021" s="73" t="s">
        <v>383</v>
      </c>
      <c r="M1021" s="73" t="s">
        <v>388</v>
      </c>
      <c r="N1021" s="73" t="s">
        <v>32</v>
      </c>
      <c r="O1021" s="73" t="s">
        <v>385</v>
      </c>
      <c r="P1021" s="73" t="s">
        <v>907</v>
      </c>
      <c r="Q1021" s="73" t="s">
        <v>928</v>
      </c>
      <c r="R1021" s="73" t="s">
        <v>53</v>
      </c>
      <c r="V1021" s="60" t="str">
        <f>W1021&amp;H1021</f>
        <v>DUKE SIX-Sчерный</v>
      </c>
      <c r="W1021" s="60" t="str">
        <f>_xlfn.LET(_xlpm.TextCell,TEXT(G1021,"###"),IF(_xlpm.TextCell&lt;&gt;"",IF(StyleSpaceSplit,IFERROR(IF(FIND(" ",_xlpm.TextCell)&gt;=1,MID(_xlpm.TextCell,1,FIND(" ",_xlpm.TextCell)-1),_xlpm.TextCell),_xlpm.TextCell),_xlpm.TextCell),""))</f>
        <v>DUKE SIX-S</v>
      </c>
      <c r="X1021" s="60" t="str">
        <f>IF(A1021&lt;&gt;"",IFERROR(IF(FIND(" ",G1021)&gt;=1,MID(G1021,FIND(" ",G1021)+1,LEN(G1021)),""),""),"")</f>
        <v>SIX-S</v>
      </c>
      <c r="AC1021" s="51">
        <f>IFERROR(VALUE(MID($C1021,1,2)),0)</f>
        <v>80</v>
      </c>
      <c r="AD1021" s="44">
        <f>IFERROR(VALUE(MID($C1021,4,3)),0)</f>
        <v>814</v>
      </c>
      <c r="AE1021" s="51">
        <f>VALUE(RIGHT("00"&amp;AC1021,2)&amp;RIGHT("000"&amp;AD1021,3))</f>
        <v>80814</v>
      </c>
    </row>
    <row r="1022" spans="1:31">
      <c r="A1022" s="60" t="str">
        <f>IF(G1022&amp;Q1022&lt;&gt;"",W1022&amp;Q1022,"")</f>
        <v>DUKE SIX-Sblack</v>
      </c>
      <c r="B1022" s="60" t="str">
        <f>IF(C1022&lt;&gt;"",LEFT(C1022,9),"")</f>
        <v>80-814-09</v>
      </c>
      <c r="C1022" s="73" t="s">
        <v>5776</v>
      </c>
      <c r="D1022" s="73" t="s">
        <v>5774</v>
      </c>
      <c r="E1022" s="73" t="s">
        <v>910</v>
      </c>
      <c r="F1022" s="74">
        <v>59</v>
      </c>
      <c r="G1022" s="73" t="s">
        <v>4853</v>
      </c>
      <c r="H1022" s="73" t="s">
        <v>53</v>
      </c>
      <c r="I1022" s="73" t="s">
        <v>4954</v>
      </c>
      <c r="J1022" s="73" t="s">
        <v>336</v>
      </c>
      <c r="K1022" s="73" t="s">
        <v>382</v>
      </c>
      <c r="L1022" s="73" t="s">
        <v>383</v>
      </c>
      <c r="M1022" s="73" t="s">
        <v>388</v>
      </c>
      <c r="N1022" s="73" t="s">
        <v>32</v>
      </c>
      <c r="O1022" s="73" t="s">
        <v>385</v>
      </c>
      <c r="P1022" s="73" t="s">
        <v>907</v>
      </c>
      <c r="Q1022" s="73" t="s">
        <v>928</v>
      </c>
      <c r="R1022" s="73" t="s">
        <v>53</v>
      </c>
      <c r="V1022" s="60" t="str">
        <f>W1022&amp;H1022</f>
        <v>DUKE SIX-Sчерный</v>
      </c>
      <c r="W1022" s="60" t="str">
        <f>_xlfn.LET(_xlpm.TextCell,TEXT(G1022,"###"),IF(_xlpm.TextCell&lt;&gt;"",IF(StyleSpaceSplit,IFERROR(IF(FIND(" ",_xlpm.TextCell)&gt;=1,MID(_xlpm.TextCell,1,FIND(" ",_xlpm.TextCell)-1),_xlpm.TextCell),_xlpm.TextCell),_xlpm.TextCell),""))</f>
        <v>DUKE SIX-S</v>
      </c>
      <c r="X1022" s="60" t="str">
        <f>IF(A1022&lt;&gt;"",IFERROR(IF(FIND(" ",G1022)&gt;=1,MID(G1022,FIND(" ",G1022)+1,LEN(G1022)),""),""),"")</f>
        <v>SIX-S</v>
      </c>
      <c r="AC1022" s="51">
        <f>IFERROR(VALUE(MID($C1022,1,2)),0)</f>
        <v>80</v>
      </c>
      <c r="AD1022" s="44">
        <f>IFERROR(VALUE(MID($C1022,4,3)),0)</f>
        <v>814</v>
      </c>
      <c r="AE1022" s="51">
        <f>VALUE(RIGHT("00"&amp;AC1022,2)&amp;RIGHT("000"&amp;AD1022,3))</f>
        <v>80814</v>
      </c>
    </row>
    <row r="1023" spans="1:31">
      <c r="A1023" s="60" t="str">
        <f>IF(G1023&amp;Q1023&lt;&gt;"",W1023&amp;Q1023,"")</f>
        <v>DUKE SIX-Sblack</v>
      </c>
      <c r="B1023" s="60" t="str">
        <f>IF(C1023&lt;&gt;"",LEFT(C1023,9),"")</f>
        <v>80-814-09</v>
      </c>
      <c r="C1023" s="73" t="s">
        <v>5777</v>
      </c>
      <c r="D1023" s="73" t="s">
        <v>5774</v>
      </c>
      <c r="E1023" s="73" t="s">
        <v>922</v>
      </c>
      <c r="F1023" s="74">
        <v>60</v>
      </c>
      <c r="G1023" s="73" t="s">
        <v>4853</v>
      </c>
      <c r="H1023" s="73" t="s">
        <v>53</v>
      </c>
      <c r="I1023" s="73" t="s">
        <v>4954</v>
      </c>
      <c r="J1023" s="73" t="s">
        <v>336</v>
      </c>
      <c r="K1023" s="73" t="s">
        <v>382</v>
      </c>
      <c r="L1023" s="73" t="s">
        <v>383</v>
      </c>
      <c r="M1023" s="73" t="s">
        <v>388</v>
      </c>
      <c r="N1023" s="73" t="s">
        <v>32</v>
      </c>
      <c r="O1023" s="73" t="s">
        <v>385</v>
      </c>
      <c r="P1023" s="73" t="s">
        <v>907</v>
      </c>
      <c r="Q1023" s="73" t="s">
        <v>928</v>
      </c>
      <c r="R1023" s="73" t="s">
        <v>53</v>
      </c>
      <c r="V1023" s="60" t="str">
        <f>W1023&amp;H1023</f>
        <v>DUKE SIX-Sчерный</v>
      </c>
      <c r="W1023" s="60" t="str">
        <f>_xlfn.LET(_xlpm.TextCell,TEXT(G1023,"###"),IF(_xlpm.TextCell&lt;&gt;"",IF(StyleSpaceSplit,IFERROR(IF(FIND(" ",_xlpm.TextCell)&gt;=1,MID(_xlpm.TextCell,1,FIND(" ",_xlpm.TextCell)-1),_xlpm.TextCell),_xlpm.TextCell),_xlpm.TextCell),""))</f>
        <v>DUKE SIX-S</v>
      </c>
      <c r="X1023" s="60" t="str">
        <f>IF(A1023&lt;&gt;"",IFERROR(IF(FIND(" ",G1023)&gt;=1,MID(G1023,FIND(" ",G1023)+1,LEN(G1023)),""),""),"")</f>
        <v>SIX-S</v>
      </c>
      <c r="AC1023" s="51">
        <f>IFERROR(VALUE(MID($C1023,1,2)),0)</f>
        <v>80</v>
      </c>
      <c r="AD1023" s="44">
        <f>IFERROR(VALUE(MID($C1023,4,3)),0)</f>
        <v>814</v>
      </c>
      <c r="AE1023" s="51">
        <f>VALUE(RIGHT("00"&amp;AC1023,2)&amp;RIGHT("000"&amp;AD1023,3))</f>
        <v>80814</v>
      </c>
    </row>
    <row r="1024" spans="1:31">
      <c r="A1024" s="60" t="str">
        <f>IF(G1024&amp;Q1024&lt;&gt;"",W1024&amp;Q1024,"")</f>
        <v>DUKE SIX-Sblack</v>
      </c>
      <c r="B1024" s="60" t="str">
        <f>IF(C1024&lt;&gt;"",LEFT(C1024,9),"")</f>
        <v>80-814-09</v>
      </c>
      <c r="C1024" s="73" t="s">
        <v>5778</v>
      </c>
      <c r="D1024" s="73" t="s">
        <v>5774</v>
      </c>
      <c r="E1024" s="73" t="s">
        <v>912</v>
      </c>
      <c r="F1024" s="74">
        <v>61</v>
      </c>
      <c r="G1024" s="73" t="s">
        <v>4853</v>
      </c>
      <c r="H1024" s="73" t="s">
        <v>53</v>
      </c>
      <c r="I1024" s="73" t="s">
        <v>4954</v>
      </c>
      <c r="J1024" s="73" t="s">
        <v>336</v>
      </c>
      <c r="K1024" s="73" t="s">
        <v>382</v>
      </c>
      <c r="L1024" s="73" t="s">
        <v>383</v>
      </c>
      <c r="M1024" s="73" t="s">
        <v>388</v>
      </c>
      <c r="N1024" s="73" t="s">
        <v>32</v>
      </c>
      <c r="O1024" s="73" t="s">
        <v>385</v>
      </c>
      <c r="P1024" s="73" t="s">
        <v>907</v>
      </c>
      <c r="Q1024" s="73" t="s">
        <v>928</v>
      </c>
      <c r="R1024" s="73" t="s">
        <v>53</v>
      </c>
      <c r="V1024" s="60" t="str">
        <f>W1024&amp;H1024</f>
        <v>DUKE SIX-Sчерный</v>
      </c>
      <c r="W1024" s="60" t="str">
        <f>_xlfn.LET(_xlpm.TextCell,TEXT(G1024,"###"),IF(_xlpm.TextCell&lt;&gt;"",IF(StyleSpaceSplit,IFERROR(IF(FIND(" ",_xlpm.TextCell)&gt;=1,MID(_xlpm.TextCell,1,FIND(" ",_xlpm.TextCell)-1),_xlpm.TextCell),_xlpm.TextCell),_xlpm.TextCell),""))</f>
        <v>DUKE SIX-S</v>
      </c>
      <c r="X1024" s="60" t="str">
        <f>IF(A1024&lt;&gt;"",IFERROR(IF(FIND(" ",G1024)&gt;=1,MID(G1024,FIND(" ",G1024)+1,LEN(G1024)),""),""),"")</f>
        <v>SIX-S</v>
      </c>
      <c r="AC1024" s="51">
        <f>IFERROR(VALUE(MID($C1024,1,2)),0)</f>
        <v>80</v>
      </c>
      <c r="AD1024" s="44">
        <f>IFERROR(VALUE(MID($C1024,4,3)),0)</f>
        <v>814</v>
      </c>
      <c r="AE1024" s="51">
        <f>VALUE(RIGHT("00"&amp;AC1024,2)&amp;RIGHT("000"&amp;AD1024,3))</f>
        <v>80814</v>
      </c>
    </row>
    <row r="1025" spans="1:31">
      <c r="A1025" s="60" t="str">
        <f>IF(G1025&amp;Q1025&lt;&gt;"",W1025&amp;Q1025,"")</f>
        <v>DUKE SIX-Sblack</v>
      </c>
      <c r="B1025" s="60" t="str">
        <f>IF(C1025&lt;&gt;"",LEFT(C1025,9),"")</f>
        <v>80-814-09</v>
      </c>
      <c r="C1025" s="73" t="s">
        <v>5779</v>
      </c>
      <c r="D1025" s="73" t="s">
        <v>5774</v>
      </c>
      <c r="E1025" s="73" t="s">
        <v>4858</v>
      </c>
      <c r="F1025" s="74">
        <v>63</v>
      </c>
      <c r="G1025" s="73" t="s">
        <v>4853</v>
      </c>
      <c r="H1025" s="73" t="s">
        <v>53</v>
      </c>
      <c r="I1025" s="73" t="s">
        <v>4954</v>
      </c>
      <c r="J1025" s="73" t="s">
        <v>336</v>
      </c>
      <c r="K1025" s="73" t="s">
        <v>382</v>
      </c>
      <c r="L1025" s="73" t="s">
        <v>383</v>
      </c>
      <c r="M1025" s="73" t="s">
        <v>388</v>
      </c>
      <c r="N1025" s="73" t="s">
        <v>32</v>
      </c>
      <c r="O1025" s="73" t="s">
        <v>385</v>
      </c>
      <c r="P1025" s="73" t="s">
        <v>907</v>
      </c>
      <c r="Q1025" s="73" t="s">
        <v>928</v>
      </c>
      <c r="R1025" s="73" t="s">
        <v>53</v>
      </c>
      <c r="V1025" s="60" t="str">
        <f>W1025&amp;H1025</f>
        <v>DUKE SIX-Sчерный</v>
      </c>
      <c r="W1025" s="60" t="str">
        <f>_xlfn.LET(_xlpm.TextCell,TEXT(G1025,"###"),IF(_xlpm.TextCell&lt;&gt;"",IF(StyleSpaceSplit,IFERROR(IF(FIND(" ",_xlpm.TextCell)&gt;=1,MID(_xlpm.TextCell,1,FIND(" ",_xlpm.TextCell)-1),_xlpm.TextCell),_xlpm.TextCell),_xlpm.TextCell),""))</f>
        <v>DUKE SIX-S</v>
      </c>
      <c r="X1025" s="60" t="str">
        <f>IF(A1025&lt;&gt;"",IFERROR(IF(FIND(" ",G1025)&gt;=1,MID(G1025,FIND(" ",G1025)+1,LEN(G1025)),""),""),"")</f>
        <v>SIX-S</v>
      </c>
      <c r="AC1025" s="51">
        <f>IFERROR(VALUE(MID($C1025,1,2)),0)</f>
        <v>80</v>
      </c>
      <c r="AD1025" s="44">
        <f>IFERROR(VALUE(MID($C1025,4,3)),0)</f>
        <v>814</v>
      </c>
      <c r="AE1025" s="51">
        <f>VALUE(RIGHT("00"&amp;AC1025,2)&amp;RIGHT("000"&amp;AD1025,3))</f>
        <v>80814</v>
      </c>
    </row>
    <row r="1026" spans="1:31">
      <c r="A1026" s="60" t="str">
        <f>IF(G1026&amp;Q1026&lt;&gt;"",W1026&amp;Q1026,"")</f>
        <v>DUKE SIX-Sblack</v>
      </c>
      <c r="B1026" s="60" t="str">
        <f>IF(C1026&lt;&gt;"",LEFT(C1026,9),"")</f>
        <v>80-814-09</v>
      </c>
      <c r="C1026" s="73" t="s">
        <v>5780</v>
      </c>
      <c r="D1026" s="73" t="s">
        <v>5774</v>
      </c>
      <c r="E1026" s="73" t="s">
        <v>915</v>
      </c>
      <c r="F1026" s="74">
        <v>56</v>
      </c>
      <c r="G1026" s="73" t="s">
        <v>4853</v>
      </c>
      <c r="H1026" s="73" t="s">
        <v>53</v>
      </c>
      <c r="I1026" s="73" t="s">
        <v>4954</v>
      </c>
      <c r="J1026" s="73" t="s">
        <v>336</v>
      </c>
      <c r="K1026" s="73" t="s">
        <v>382</v>
      </c>
      <c r="L1026" s="73" t="s">
        <v>383</v>
      </c>
      <c r="M1026" s="73" t="s">
        <v>388</v>
      </c>
      <c r="N1026" s="73" t="s">
        <v>32</v>
      </c>
      <c r="O1026" s="73" t="s">
        <v>385</v>
      </c>
      <c r="P1026" s="73" t="s">
        <v>907</v>
      </c>
      <c r="Q1026" s="73" t="s">
        <v>928</v>
      </c>
      <c r="R1026" s="73" t="s">
        <v>53</v>
      </c>
      <c r="V1026" s="60" t="str">
        <f>W1026&amp;H1026</f>
        <v>DUKE SIX-Sчерный</v>
      </c>
      <c r="W1026" s="60" t="str">
        <f>_xlfn.LET(_xlpm.TextCell,TEXT(G1026,"###"),IF(_xlpm.TextCell&lt;&gt;"",IF(StyleSpaceSplit,IFERROR(IF(FIND(" ",_xlpm.TextCell)&gt;=1,MID(_xlpm.TextCell,1,FIND(" ",_xlpm.TextCell)-1),_xlpm.TextCell),_xlpm.TextCell),_xlpm.TextCell),""))</f>
        <v>DUKE SIX-S</v>
      </c>
      <c r="X1026" s="60" t="str">
        <f>IF(A1026&lt;&gt;"",IFERROR(IF(FIND(" ",G1026)&gt;=1,MID(G1026,FIND(" ",G1026)+1,LEN(G1026)),""),""),"")</f>
        <v>SIX-S</v>
      </c>
      <c r="AC1026" s="51">
        <f>IFERROR(VALUE(MID($C1026,1,2)),0)</f>
        <v>80</v>
      </c>
      <c r="AD1026" s="44">
        <f>IFERROR(VALUE(MID($C1026,4,3)),0)</f>
        <v>814</v>
      </c>
      <c r="AE1026" s="51">
        <f>VALUE(RIGHT("00"&amp;AC1026,2)&amp;RIGHT("000"&amp;AD1026,3))</f>
        <v>80814</v>
      </c>
    </row>
    <row r="1027" spans="1:31">
      <c r="A1027" s="60" t="str">
        <f>IF(G1027&amp;Q1027&lt;&gt;"",W1027&amp;Q1027,"")</f>
        <v>ELTONbrown</v>
      </c>
      <c r="B1027" s="60" t="str">
        <f>IF(C1027&lt;&gt;"",LEFT(C1027,9),"")</f>
        <v>80-002-14</v>
      </c>
      <c r="C1027" s="73" t="s">
        <v>7188</v>
      </c>
      <c r="D1027" s="73" t="s">
        <v>7189</v>
      </c>
      <c r="E1027" s="73" t="s">
        <v>920</v>
      </c>
      <c r="F1027" s="74">
        <v>58</v>
      </c>
      <c r="G1027" s="73" t="s">
        <v>7190</v>
      </c>
      <c r="H1027" s="73" t="s">
        <v>86</v>
      </c>
      <c r="I1027" s="73" t="s">
        <v>1404</v>
      </c>
      <c r="J1027" s="73" t="s">
        <v>320</v>
      </c>
      <c r="K1027" s="73" t="s">
        <v>382</v>
      </c>
      <c r="L1027" s="73" t="s">
        <v>383</v>
      </c>
      <c r="M1027" s="73" t="s">
        <v>388</v>
      </c>
      <c r="N1027" s="73" t="s">
        <v>44</v>
      </c>
      <c r="O1027" s="73" t="s">
        <v>385</v>
      </c>
      <c r="P1027" s="73" t="s">
        <v>907</v>
      </c>
      <c r="Q1027" s="73" t="s">
        <v>1033</v>
      </c>
      <c r="R1027" s="73" t="s">
        <v>86</v>
      </c>
      <c r="V1027" s="60" t="str">
        <f>W1027&amp;H1027</f>
        <v>ELTONкоричневый</v>
      </c>
      <c r="W1027" s="60" t="str">
        <f>_xlfn.LET(_xlpm.TextCell,TEXT(G1027,"###"),IF(_xlpm.TextCell&lt;&gt;"",IF(StyleSpaceSplit,IFERROR(IF(FIND(" ",_xlpm.TextCell)&gt;=1,MID(_xlpm.TextCell,1,FIND(" ",_xlpm.TextCell)-1),_xlpm.TextCell),_xlpm.TextCell),_xlpm.TextCell),""))</f>
        <v>ELTON</v>
      </c>
      <c r="X1027" s="60" t="str">
        <f>IF(A1027&lt;&gt;"",IFERROR(IF(FIND(" ",G1027)&gt;=1,MID(G1027,FIND(" ",G1027)+1,LEN(G1027)),""),""),"")</f>
        <v/>
      </c>
      <c r="AC1027" s="51">
        <f>IFERROR(VALUE(MID($C1027,1,2)),0)</f>
        <v>80</v>
      </c>
      <c r="AD1027" s="44">
        <f>IFERROR(VALUE(MID($C1027,4,3)),0)</f>
        <v>2</v>
      </c>
      <c r="AE1027" s="51">
        <f>VALUE(RIGHT("00"&amp;AC1027,2)&amp;RIGHT("000"&amp;AD1027,3))</f>
        <v>80002</v>
      </c>
    </row>
    <row r="1028" spans="1:31">
      <c r="A1028" s="60" t="str">
        <f>IF(G1028&amp;Q1028&lt;&gt;"",W1028&amp;Q1028,"")</f>
        <v>FELTARblack</v>
      </c>
      <c r="B1028" s="60" t="str">
        <f>IF(C1028&lt;&gt;"",LEFT(C1028,9),"")</f>
        <v>80-815-09</v>
      </c>
      <c r="C1028" s="73" t="s">
        <v>4860</v>
      </c>
      <c r="D1028" s="73" t="s">
        <v>4861</v>
      </c>
      <c r="E1028" s="73" t="s">
        <v>904</v>
      </c>
      <c r="F1028" s="74">
        <v>57</v>
      </c>
      <c r="G1028" s="73" t="s">
        <v>4862</v>
      </c>
      <c r="H1028" s="73" t="s">
        <v>53</v>
      </c>
      <c r="I1028" s="73" t="s">
        <v>4863</v>
      </c>
      <c r="J1028" s="73" t="s">
        <v>348</v>
      </c>
      <c r="K1028" s="73" t="s">
        <v>390</v>
      </c>
      <c r="L1028" s="73" t="s">
        <v>383</v>
      </c>
      <c r="M1028" s="73" t="s">
        <v>388</v>
      </c>
      <c r="N1028" s="73" t="s">
        <v>4759</v>
      </c>
      <c r="O1028" s="73" t="s">
        <v>386</v>
      </c>
      <c r="P1028" s="73" t="s">
        <v>907</v>
      </c>
      <c r="Q1028" s="73" t="s">
        <v>928</v>
      </c>
      <c r="R1028" s="73" t="s">
        <v>53</v>
      </c>
      <c r="V1028" s="60" t="str">
        <f>W1028&amp;H1028</f>
        <v>FELTARчерный</v>
      </c>
      <c r="W1028" s="60" t="str">
        <f>_xlfn.LET(_xlpm.TextCell,TEXT(G1028,"###"),IF(_xlpm.TextCell&lt;&gt;"",IF(StyleSpaceSplit,IFERROR(IF(FIND(" ",_xlpm.TextCell)&gt;=1,MID(_xlpm.TextCell,1,FIND(" ",_xlpm.TextCell)-1),_xlpm.TextCell),_xlpm.TextCell),_xlpm.TextCell),""))</f>
        <v>FELTAR</v>
      </c>
      <c r="X1028" s="60" t="str">
        <f>IF(A1028&lt;&gt;"",IFERROR(IF(FIND(" ",G1028)&gt;=1,MID(G1028,FIND(" ",G1028)+1,LEN(G1028)),""),""),"")</f>
        <v/>
      </c>
      <c r="AC1028" s="51">
        <f>IFERROR(VALUE(MID($C1028,1,2)),0)</f>
        <v>80</v>
      </c>
      <c r="AD1028" s="44">
        <f>IFERROR(VALUE(MID($C1028,4,3)),0)</f>
        <v>815</v>
      </c>
      <c r="AE1028" s="51">
        <f>VALUE(RIGHT("00"&amp;AC1028,2)&amp;RIGHT("000"&amp;AD1028,3))</f>
        <v>80815</v>
      </c>
    </row>
    <row r="1029" spans="1:31">
      <c r="A1029" s="60" t="str">
        <f>IF(G1029&amp;Q1029&lt;&gt;"",W1029&amp;Q1029,"")</f>
        <v>FELTARblack</v>
      </c>
      <c r="B1029" s="60" t="str">
        <f>IF(C1029&lt;&gt;"",LEFT(C1029,9),"")</f>
        <v>80-815-09</v>
      </c>
      <c r="C1029" s="73" t="s">
        <v>4864</v>
      </c>
      <c r="D1029" s="73" t="s">
        <v>4861</v>
      </c>
      <c r="E1029" s="73" t="s">
        <v>956</v>
      </c>
      <c r="F1029" s="74">
        <v>55</v>
      </c>
      <c r="G1029" s="73" t="s">
        <v>4862</v>
      </c>
      <c r="H1029" s="73" t="s">
        <v>53</v>
      </c>
      <c r="I1029" s="73" t="s">
        <v>4863</v>
      </c>
      <c r="J1029" s="73" t="s">
        <v>348</v>
      </c>
      <c r="K1029" s="73" t="s">
        <v>390</v>
      </c>
      <c r="L1029" s="73" t="s">
        <v>383</v>
      </c>
      <c r="M1029" s="73" t="s">
        <v>388</v>
      </c>
      <c r="N1029" s="73" t="s">
        <v>4759</v>
      </c>
      <c r="O1029" s="73" t="s">
        <v>386</v>
      </c>
      <c r="P1029" s="73" t="s">
        <v>907</v>
      </c>
      <c r="Q1029" s="73" t="s">
        <v>928</v>
      </c>
      <c r="R1029" s="73" t="s">
        <v>53</v>
      </c>
      <c r="V1029" s="60" t="str">
        <f>W1029&amp;H1029</f>
        <v>FELTARчерный</v>
      </c>
      <c r="W1029" s="60" t="str">
        <f>_xlfn.LET(_xlpm.TextCell,TEXT(G1029,"###"),IF(_xlpm.TextCell&lt;&gt;"",IF(StyleSpaceSplit,IFERROR(IF(FIND(" ",_xlpm.TextCell)&gt;=1,MID(_xlpm.TextCell,1,FIND(" ",_xlpm.TextCell)-1),_xlpm.TextCell),_xlpm.TextCell),_xlpm.TextCell),""))</f>
        <v>FELTAR</v>
      </c>
      <c r="X1029" s="60" t="str">
        <f>IF(A1029&lt;&gt;"",IFERROR(IF(FIND(" ",G1029)&gt;=1,MID(G1029,FIND(" ",G1029)+1,LEN(G1029)),""),""),"")</f>
        <v/>
      </c>
      <c r="AC1029" s="51">
        <f>IFERROR(VALUE(MID($C1029,1,2)),0)</f>
        <v>80</v>
      </c>
      <c r="AD1029" s="44">
        <f>IFERROR(VALUE(MID($C1029,4,3)),0)</f>
        <v>815</v>
      </c>
      <c r="AE1029" s="51">
        <f>VALUE(RIGHT("00"&amp;AC1029,2)&amp;RIGHT("000"&amp;AD1029,3))</f>
        <v>80815</v>
      </c>
    </row>
    <row r="1030" spans="1:31">
      <c r="A1030" s="60" t="str">
        <f>IF(G1030&amp;Q1030&lt;&gt;"",W1030&amp;Q1030,"")</f>
        <v>FELTARblack</v>
      </c>
      <c r="B1030" s="60" t="str">
        <f>IF(C1030&lt;&gt;"",LEFT(C1030,9),"")</f>
        <v>80-815-09</v>
      </c>
      <c r="C1030" s="73" t="s">
        <v>4865</v>
      </c>
      <c r="D1030" s="73" t="s">
        <v>4861</v>
      </c>
      <c r="E1030" s="73" t="s">
        <v>910</v>
      </c>
      <c r="F1030" s="74">
        <v>59</v>
      </c>
      <c r="G1030" s="73" t="s">
        <v>4862</v>
      </c>
      <c r="H1030" s="73" t="s">
        <v>53</v>
      </c>
      <c r="I1030" s="73" t="s">
        <v>4863</v>
      </c>
      <c r="J1030" s="73" t="s">
        <v>348</v>
      </c>
      <c r="K1030" s="73" t="s">
        <v>390</v>
      </c>
      <c r="L1030" s="73" t="s">
        <v>383</v>
      </c>
      <c r="M1030" s="73" t="s">
        <v>388</v>
      </c>
      <c r="N1030" s="73" t="s">
        <v>4759</v>
      </c>
      <c r="O1030" s="73" t="s">
        <v>386</v>
      </c>
      <c r="P1030" s="73" t="s">
        <v>907</v>
      </c>
      <c r="Q1030" s="73" t="s">
        <v>928</v>
      </c>
      <c r="R1030" s="73" t="s">
        <v>53</v>
      </c>
      <c r="V1030" s="60" t="str">
        <f>W1030&amp;H1030</f>
        <v>FELTARчерный</v>
      </c>
      <c r="W1030" s="60" t="str">
        <f>_xlfn.LET(_xlpm.TextCell,TEXT(G1030,"###"),IF(_xlpm.TextCell&lt;&gt;"",IF(StyleSpaceSplit,IFERROR(IF(FIND(" ",_xlpm.TextCell)&gt;=1,MID(_xlpm.TextCell,1,FIND(" ",_xlpm.TextCell)-1),_xlpm.TextCell),_xlpm.TextCell),_xlpm.TextCell),""))</f>
        <v>FELTAR</v>
      </c>
      <c r="X1030" s="60" t="str">
        <f>IF(A1030&lt;&gt;"",IFERROR(IF(FIND(" ",G1030)&gt;=1,MID(G1030,FIND(" ",G1030)+1,LEN(G1030)),""),""),"")</f>
        <v/>
      </c>
      <c r="AC1030" s="51">
        <f>IFERROR(VALUE(MID($C1030,1,2)),0)</f>
        <v>80</v>
      </c>
      <c r="AD1030" s="44">
        <f>IFERROR(VALUE(MID($C1030,4,3)),0)</f>
        <v>815</v>
      </c>
      <c r="AE1030" s="51">
        <f>VALUE(RIGHT("00"&amp;AC1030,2)&amp;RIGHT("000"&amp;AD1030,3))</f>
        <v>80815</v>
      </c>
    </row>
    <row r="1031" spans="1:31">
      <c r="A1031" s="60" t="str">
        <f>IF(G1031&amp;Q1031&lt;&gt;"",W1031&amp;Q1031,"")</f>
        <v>FERRERgreen</v>
      </c>
      <c r="B1031" s="60" t="str">
        <f>IF(C1031&lt;&gt;"",LEFT(C1031,9),"")</f>
        <v>81-012-11</v>
      </c>
      <c r="C1031" s="73" t="s">
        <v>6233</v>
      </c>
      <c r="D1031" s="73" t="s">
        <v>6234</v>
      </c>
      <c r="E1031" s="73" t="s">
        <v>956</v>
      </c>
      <c r="F1031" s="74">
        <v>55</v>
      </c>
      <c r="G1031" s="73" t="s">
        <v>6218</v>
      </c>
      <c r="H1031" s="73" t="s">
        <v>60</v>
      </c>
      <c r="I1031" s="73" t="s">
        <v>1265</v>
      </c>
      <c r="J1031" s="73" t="s">
        <v>324</v>
      </c>
      <c r="K1031" s="73" t="s">
        <v>390</v>
      </c>
      <c r="L1031" s="73" t="s">
        <v>383</v>
      </c>
      <c r="M1031" s="73" t="s">
        <v>388</v>
      </c>
      <c r="N1031" s="73" t="s">
        <v>44</v>
      </c>
      <c r="O1031" s="73" t="s">
        <v>385</v>
      </c>
      <c r="P1031" s="73" t="s">
        <v>907</v>
      </c>
      <c r="Q1031" s="73" t="s">
        <v>990</v>
      </c>
      <c r="R1031" s="73" t="s">
        <v>60</v>
      </c>
      <c r="V1031" s="60" t="str">
        <f>W1031&amp;H1031</f>
        <v>FERRERзеленый</v>
      </c>
      <c r="W1031" s="60" t="str">
        <f>_xlfn.LET(_xlpm.TextCell,TEXT(G1031,"###"),IF(_xlpm.TextCell&lt;&gt;"",IF(StyleSpaceSplit,IFERROR(IF(FIND(" ",_xlpm.TextCell)&gt;=1,MID(_xlpm.TextCell,1,FIND(" ",_xlpm.TextCell)-1),_xlpm.TextCell),_xlpm.TextCell),_xlpm.TextCell),""))</f>
        <v>FERRER</v>
      </c>
      <c r="X1031" s="60" t="str">
        <f>IF(A1031&lt;&gt;"",IFERROR(IF(FIND(" ",G1031)&gt;=1,MID(G1031,FIND(" ",G1031)+1,LEN(G1031)),""),""),"")</f>
        <v/>
      </c>
      <c r="AC1031" s="51">
        <f>IFERROR(VALUE(MID($C1031,1,2)),0)</f>
        <v>81</v>
      </c>
      <c r="AD1031" s="44">
        <f>IFERROR(VALUE(MID($C1031,4,3)),0)</f>
        <v>12</v>
      </c>
      <c r="AE1031" s="51">
        <f>VALUE(RIGHT("00"&amp;AC1031,2)&amp;RIGHT("000"&amp;AD1031,3))</f>
        <v>81012</v>
      </c>
    </row>
    <row r="1032" spans="1:31">
      <c r="A1032" s="60" t="str">
        <f>IF(G1032&amp;Q1032&lt;&gt;"",W1032&amp;Q1032,"")</f>
        <v>FERRERgreen</v>
      </c>
      <c r="B1032" s="60" t="str">
        <f>IF(C1032&lt;&gt;"",LEFT(C1032,9),"")</f>
        <v>81-012-11</v>
      </c>
      <c r="C1032" s="73" t="s">
        <v>6235</v>
      </c>
      <c r="D1032" s="73" t="s">
        <v>6234</v>
      </c>
      <c r="E1032" s="73" t="s">
        <v>915</v>
      </c>
      <c r="F1032" s="74">
        <v>56</v>
      </c>
      <c r="G1032" s="73" t="s">
        <v>6218</v>
      </c>
      <c r="H1032" s="73" t="s">
        <v>60</v>
      </c>
      <c r="I1032" s="73" t="s">
        <v>1265</v>
      </c>
      <c r="J1032" s="73" t="s">
        <v>324</v>
      </c>
      <c r="K1032" s="73" t="s">
        <v>390</v>
      </c>
      <c r="L1032" s="73" t="s">
        <v>383</v>
      </c>
      <c r="M1032" s="73" t="s">
        <v>388</v>
      </c>
      <c r="N1032" s="73" t="s">
        <v>44</v>
      </c>
      <c r="O1032" s="73" t="s">
        <v>385</v>
      </c>
      <c r="P1032" s="73" t="s">
        <v>907</v>
      </c>
      <c r="Q1032" s="73" t="s">
        <v>990</v>
      </c>
      <c r="R1032" s="73" t="s">
        <v>60</v>
      </c>
      <c r="V1032" s="60" t="str">
        <f>W1032&amp;H1032</f>
        <v>FERRERзеленый</v>
      </c>
      <c r="W1032" s="60" t="str">
        <f>_xlfn.LET(_xlpm.TextCell,TEXT(G1032,"###"),IF(_xlpm.TextCell&lt;&gt;"",IF(StyleSpaceSplit,IFERROR(IF(FIND(" ",_xlpm.TextCell)&gt;=1,MID(_xlpm.TextCell,1,FIND(" ",_xlpm.TextCell)-1),_xlpm.TextCell),_xlpm.TextCell),_xlpm.TextCell),""))</f>
        <v>FERRER</v>
      </c>
      <c r="X1032" s="60" t="str">
        <f>IF(A1032&lt;&gt;"",IFERROR(IF(FIND(" ",G1032)&gt;=1,MID(G1032,FIND(" ",G1032)+1,LEN(G1032)),""),""),"")</f>
        <v/>
      </c>
      <c r="AC1032" s="51">
        <f>IFERROR(VALUE(MID($C1032,1,2)),0)</f>
        <v>81</v>
      </c>
      <c r="AD1032" s="44">
        <f>IFERROR(VALUE(MID($C1032,4,3)),0)</f>
        <v>12</v>
      </c>
      <c r="AE1032" s="51">
        <f>VALUE(RIGHT("00"&amp;AC1032,2)&amp;RIGHT("000"&amp;AD1032,3))</f>
        <v>81012</v>
      </c>
    </row>
    <row r="1033" spans="1:31">
      <c r="A1033" s="60" t="str">
        <f>IF(G1033&amp;Q1033&lt;&gt;"",W1033&amp;Q1033,"")</f>
        <v>FERRERgreen</v>
      </c>
      <c r="B1033" s="60" t="str">
        <f>IF(C1033&lt;&gt;"",LEFT(C1033,9),"")</f>
        <v>81-012-11</v>
      </c>
      <c r="C1033" s="73" t="s">
        <v>6236</v>
      </c>
      <c r="D1033" s="73" t="s">
        <v>6234</v>
      </c>
      <c r="E1033" s="73" t="s">
        <v>904</v>
      </c>
      <c r="F1033" s="74">
        <v>57</v>
      </c>
      <c r="G1033" s="73" t="s">
        <v>6218</v>
      </c>
      <c r="H1033" s="73" t="s">
        <v>60</v>
      </c>
      <c r="I1033" s="73" t="s">
        <v>1265</v>
      </c>
      <c r="J1033" s="73" t="s">
        <v>324</v>
      </c>
      <c r="K1033" s="73" t="s">
        <v>390</v>
      </c>
      <c r="L1033" s="73" t="s">
        <v>383</v>
      </c>
      <c r="M1033" s="73" t="s">
        <v>388</v>
      </c>
      <c r="N1033" s="73" t="s">
        <v>44</v>
      </c>
      <c r="O1033" s="73" t="s">
        <v>385</v>
      </c>
      <c r="P1033" s="73" t="s">
        <v>907</v>
      </c>
      <c r="Q1033" s="73" t="s">
        <v>990</v>
      </c>
      <c r="R1033" s="73" t="s">
        <v>60</v>
      </c>
      <c r="V1033" s="60" t="str">
        <f>W1033&amp;H1033</f>
        <v>FERRERзеленый</v>
      </c>
      <c r="W1033" s="60" t="str">
        <f>_xlfn.LET(_xlpm.TextCell,TEXT(G1033,"###"),IF(_xlpm.TextCell&lt;&gt;"",IF(StyleSpaceSplit,IFERROR(IF(FIND(" ",_xlpm.TextCell)&gt;=1,MID(_xlpm.TextCell,1,FIND(" ",_xlpm.TextCell)-1),_xlpm.TextCell),_xlpm.TextCell),_xlpm.TextCell),""))</f>
        <v>FERRER</v>
      </c>
      <c r="X1033" s="60" t="str">
        <f>IF(A1033&lt;&gt;"",IFERROR(IF(FIND(" ",G1033)&gt;=1,MID(G1033,FIND(" ",G1033)+1,LEN(G1033)),""),""),"")</f>
        <v/>
      </c>
      <c r="AC1033" s="51">
        <f>IFERROR(VALUE(MID($C1033,1,2)),0)</f>
        <v>81</v>
      </c>
      <c r="AD1033" s="44">
        <f>IFERROR(VALUE(MID($C1033,4,3)),0)</f>
        <v>12</v>
      </c>
      <c r="AE1033" s="51">
        <f>VALUE(RIGHT("00"&amp;AC1033,2)&amp;RIGHT("000"&amp;AD1033,3))</f>
        <v>81012</v>
      </c>
    </row>
    <row r="1034" spans="1:31">
      <c r="A1034" s="60" t="str">
        <f>IF(G1034&amp;Q1034&lt;&gt;"",W1034&amp;Q1034,"")</f>
        <v>FERRERgreen</v>
      </c>
      <c r="B1034" s="60" t="str">
        <f>IF(C1034&lt;&gt;"",LEFT(C1034,9),"")</f>
        <v>81-012-11</v>
      </c>
      <c r="C1034" s="73" t="s">
        <v>6237</v>
      </c>
      <c r="D1034" s="73" t="s">
        <v>6234</v>
      </c>
      <c r="E1034" s="73" t="s">
        <v>920</v>
      </c>
      <c r="F1034" s="74">
        <v>58</v>
      </c>
      <c r="G1034" s="73" t="s">
        <v>6218</v>
      </c>
      <c r="H1034" s="73" t="s">
        <v>60</v>
      </c>
      <c r="I1034" s="73" t="s">
        <v>1265</v>
      </c>
      <c r="J1034" s="73" t="s">
        <v>324</v>
      </c>
      <c r="K1034" s="73" t="s">
        <v>390</v>
      </c>
      <c r="L1034" s="73" t="s">
        <v>383</v>
      </c>
      <c r="M1034" s="73" t="s">
        <v>388</v>
      </c>
      <c r="N1034" s="73" t="s">
        <v>44</v>
      </c>
      <c r="O1034" s="73" t="s">
        <v>385</v>
      </c>
      <c r="P1034" s="73" t="s">
        <v>907</v>
      </c>
      <c r="Q1034" s="73" t="s">
        <v>990</v>
      </c>
      <c r="R1034" s="73" t="s">
        <v>60</v>
      </c>
      <c r="V1034" s="60" t="str">
        <f>W1034&amp;H1034</f>
        <v>FERRERзеленый</v>
      </c>
      <c r="W1034" s="60" t="str">
        <f>_xlfn.LET(_xlpm.TextCell,TEXT(G1034,"###"),IF(_xlpm.TextCell&lt;&gt;"",IF(StyleSpaceSplit,IFERROR(IF(FIND(" ",_xlpm.TextCell)&gt;=1,MID(_xlpm.TextCell,1,FIND(" ",_xlpm.TextCell)-1),_xlpm.TextCell),_xlpm.TextCell),_xlpm.TextCell),""))</f>
        <v>FERRER</v>
      </c>
      <c r="X1034" s="60" t="str">
        <f>IF(A1034&lt;&gt;"",IFERROR(IF(FIND(" ",G1034)&gt;=1,MID(G1034,FIND(" ",G1034)+1,LEN(G1034)),""),""),"")</f>
        <v/>
      </c>
      <c r="AC1034" s="51">
        <f>IFERROR(VALUE(MID($C1034,1,2)),0)</f>
        <v>81</v>
      </c>
      <c r="AD1034" s="44">
        <f>IFERROR(VALUE(MID($C1034,4,3)),0)</f>
        <v>12</v>
      </c>
      <c r="AE1034" s="51">
        <f>VALUE(RIGHT("00"&amp;AC1034,2)&amp;RIGHT("000"&amp;AD1034,3))</f>
        <v>81012</v>
      </c>
    </row>
    <row r="1035" spans="1:31">
      <c r="A1035" s="60" t="str">
        <f>IF(G1035&amp;Q1035&lt;&gt;"",W1035&amp;Q1035,"")</f>
        <v>FERRERgreen</v>
      </c>
      <c r="B1035" s="60" t="str">
        <f>IF(C1035&lt;&gt;"",LEFT(C1035,9),"")</f>
        <v>81-012-11</v>
      </c>
      <c r="C1035" s="73" t="s">
        <v>6238</v>
      </c>
      <c r="D1035" s="73" t="s">
        <v>6234</v>
      </c>
      <c r="E1035" s="73" t="s">
        <v>910</v>
      </c>
      <c r="F1035" s="74">
        <v>59</v>
      </c>
      <c r="G1035" s="73" t="s">
        <v>6218</v>
      </c>
      <c r="H1035" s="73" t="s">
        <v>60</v>
      </c>
      <c r="I1035" s="73" t="s">
        <v>1265</v>
      </c>
      <c r="J1035" s="73" t="s">
        <v>324</v>
      </c>
      <c r="K1035" s="73" t="s">
        <v>390</v>
      </c>
      <c r="L1035" s="73" t="s">
        <v>383</v>
      </c>
      <c r="M1035" s="73" t="s">
        <v>388</v>
      </c>
      <c r="N1035" s="73" t="s">
        <v>44</v>
      </c>
      <c r="O1035" s="73" t="s">
        <v>385</v>
      </c>
      <c r="P1035" s="73" t="s">
        <v>907</v>
      </c>
      <c r="Q1035" s="73" t="s">
        <v>990</v>
      </c>
      <c r="R1035" s="73" t="s">
        <v>60</v>
      </c>
      <c r="V1035" s="60" t="str">
        <f>W1035&amp;H1035</f>
        <v>FERRERзеленый</v>
      </c>
      <c r="W1035" s="60" t="str">
        <f>_xlfn.LET(_xlpm.TextCell,TEXT(G1035,"###"),IF(_xlpm.TextCell&lt;&gt;"",IF(StyleSpaceSplit,IFERROR(IF(FIND(" ",_xlpm.TextCell)&gt;=1,MID(_xlpm.TextCell,1,FIND(" ",_xlpm.TextCell)-1),_xlpm.TextCell),_xlpm.TextCell),_xlpm.TextCell),""))</f>
        <v>FERRER</v>
      </c>
      <c r="X1035" s="60" t="str">
        <f>IF(A1035&lt;&gt;"",IFERROR(IF(FIND(" ",G1035)&gt;=1,MID(G1035,FIND(" ",G1035)+1,LEN(G1035)),""),""),"")</f>
        <v/>
      </c>
      <c r="AC1035" s="51">
        <f>IFERROR(VALUE(MID($C1035,1,2)),0)</f>
        <v>81</v>
      </c>
      <c r="AD1035" s="44">
        <f>IFERROR(VALUE(MID($C1035,4,3)),0)</f>
        <v>12</v>
      </c>
      <c r="AE1035" s="51">
        <f>VALUE(RIGHT("00"&amp;AC1035,2)&amp;RIGHT("000"&amp;AD1035,3))</f>
        <v>81012</v>
      </c>
    </row>
    <row r="1036" spans="1:31">
      <c r="A1036" s="60" t="str">
        <f>IF(G1036&amp;Q1036&lt;&gt;"",W1036&amp;Q1036,"")</f>
        <v>FERRERgreen</v>
      </c>
      <c r="B1036" s="60" t="str">
        <f>IF(C1036&lt;&gt;"",LEFT(C1036,9),"")</f>
        <v>81-012-11</v>
      </c>
      <c r="C1036" s="73" t="s">
        <v>6239</v>
      </c>
      <c r="D1036" s="73" t="s">
        <v>6234</v>
      </c>
      <c r="E1036" s="73" t="s">
        <v>922</v>
      </c>
      <c r="F1036" s="74">
        <v>60</v>
      </c>
      <c r="G1036" s="73" t="s">
        <v>6218</v>
      </c>
      <c r="H1036" s="73" t="s">
        <v>60</v>
      </c>
      <c r="I1036" s="73" t="s">
        <v>1265</v>
      </c>
      <c r="J1036" s="73" t="s">
        <v>324</v>
      </c>
      <c r="K1036" s="73" t="s">
        <v>390</v>
      </c>
      <c r="L1036" s="73" t="s">
        <v>383</v>
      </c>
      <c r="M1036" s="73" t="s">
        <v>388</v>
      </c>
      <c r="N1036" s="73" t="s">
        <v>44</v>
      </c>
      <c r="O1036" s="73" t="s">
        <v>385</v>
      </c>
      <c r="P1036" s="73" t="s">
        <v>907</v>
      </c>
      <c r="Q1036" s="73" t="s">
        <v>990</v>
      </c>
      <c r="R1036" s="73" t="s">
        <v>60</v>
      </c>
      <c r="V1036" s="60" t="str">
        <f>W1036&amp;H1036</f>
        <v>FERRERзеленый</v>
      </c>
      <c r="W1036" s="60" t="str">
        <f>_xlfn.LET(_xlpm.TextCell,TEXT(G1036,"###"),IF(_xlpm.TextCell&lt;&gt;"",IF(StyleSpaceSplit,IFERROR(IF(FIND(" ",_xlpm.TextCell)&gt;=1,MID(_xlpm.TextCell,1,FIND(" ",_xlpm.TextCell)-1),_xlpm.TextCell),_xlpm.TextCell),_xlpm.TextCell),""))</f>
        <v>FERRER</v>
      </c>
      <c r="X1036" s="60" t="str">
        <f>IF(A1036&lt;&gt;"",IFERROR(IF(FIND(" ",G1036)&gt;=1,MID(G1036,FIND(" ",G1036)+1,LEN(G1036)),""),""),"")</f>
        <v/>
      </c>
      <c r="AC1036" s="51">
        <f>IFERROR(VALUE(MID($C1036,1,2)),0)</f>
        <v>81</v>
      </c>
      <c r="AD1036" s="44">
        <f>IFERROR(VALUE(MID($C1036,4,3)),0)</f>
        <v>12</v>
      </c>
      <c r="AE1036" s="51">
        <f>VALUE(RIGHT("00"&amp;AC1036,2)&amp;RIGHT("000"&amp;AD1036,3))</f>
        <v>81012</v>
      </c>
    </row>
    <row r="1037" spans="1:31">
      <c r="A1037" s="60" t="str">
        <f>IF(G1037&amp;Q1037&lt;&gt;"",W1037&amp;Q1037,"")</f>
        <v>FERRERgreen</v>
      </c>
      <c r="B1037" s="60" t="str">
        <f>IF(C1037&lt;&gt;"",LEFT(C1037,9),"")</f>
        <v>81-012-11</v>
      </c>
      <c r="C1037" s="73" t="s">
        <v>6240</v>
      </c>
      <c r="D1037" s="73" t="s">
        <v>6234</v>
      </c>
      <c r="E1037" s="73" t="s">
        <v>912</v>
      </c>
      <c r="F1037" s="74">
        <v>61</v>
      </c>
      <c r="G1037" s="73" t="s">
        <v>6218</v>
      </c>
      <c r="H1037" s="73" t="s">
        <v>60</v>
      </c>
      <c r="I1037" s="73" t="s">
        <v>1265</v>
      </c>
      <c r="J1037" s="73" t="s">
        <v>324</v>
      </c>
      <c r="K1037" s="73" t="s">
        <v>390</v>
      </c>
      <c r="L1037" s="73" t="s">
        <v>383</v>
      </c>
      <c r="M1037" s="73" t="s">
        <v>388</v>
      </c>
      <c r="N1037" s="73" t="s">
        <v>44</v>
      </c>
      <c r="O1037" s="73" t="s">
        <v>385</v>
      </c>
      <c r="P1037" s="73" t="s">
        <v>907</v>
      </c>
      <c r="Q1037" s="73" t="s">
        <v>990</v>
      </c>
      <c r="R1037" s="73" t="s">
        <v>60</v>
      </c>
      <c r="V1037" s="60" t="str">
        <f>W1037&amp;H1037</f>
        <v>FERRERзеленый</v>
      </c>
      <c r="W1037" s="60" t="str">
        <f>_xlfn.LET(_xlpm.TextCell,TEXT(G1037,"###"),IF(_xlpm.TextCell&lt;&gt;"",IF(StyleSpaceSplit,IFERROR(IF(FIND(" ",_xlpm.TextCell)&gt;=1,MID(_xlpm.TextCell,1,FIND(" ",_xlpm.TextCell)-1),_xlpm.TextCell),_xlpm.TextCell),_xlpm.TextCell),""))</f>
        <v>FERRER</v>
      </c>
      <c r="X1037" s="60" t="str">
        <f>IF(A1037&lt;&gt;"",IFERROR(IF(FIND(" ",G1037)&gt;=1,MID(G1037,FIND(" ",G1037)+1,LEN(G1037)),""),""),"")</f>
        <v/>
      </c>
      <c r="AC1037" s="51">
        <f>IFERROR(VALUE(MID($C1037,1,2)),0)</f>
        <v>81</v>
      </c>
      <c r="AD1037" s="44">
        <f>IFERROR(VALUE(MID($C1037,4,3)),0)</f>
        <v>12</v>
      </c>
      <c r="AE1037" s="51">
        <f>VALUE(RIGHT("00"&amp;AC1037,2)&amp;RIGHT("000"&amp;AD1037,3))</f>
        <v>81012</v>
      </c>
    </row>
    <row r="1038" spans="1:31">
      <c r="A1038" s="60" t="str">
        <f>IF(G1038&amp;Q1038&lt;&gt;"",W1038&amp;Q1038,"")</f>
        <v>FERRERblue</v>
      </c>
      <c r="B1038" s="60" t="str">
        <f>IF(C1038&lt;&gt;"",LEFT(C1038,9),"")</f>
        <v>81-012-06</v>
      </c>
      <c r="C1038" s="73" t="s">
        <v>6225</v>
      </c>
      <c r="D1038" s="73" t="s">
        <v>6226</v>
      </c>
      <c r="E1038" s="73" t="s">
        <v>956</v>
      </c>
      <c r="F1038" s="74">
        <v>55</v>
      </c>
      <c r="G1038" s="73" t="s">
        <v>6218</v>
      </c>
      <c r="H1038" s="73" t="s">
        <v>71</v>
      </c>
      <c r="I1038" s="73" t="s">
        <v>1265</v>
      </c>
      <c r="J1038" s="73" t="s">
        <v>324</v>
      </c>
      <c r="K1038" s="73" t="s">
        <v>390</v>
      </c>
      <c r="L1038" s="73" t="s">
        <v>383</v>
      </c>
      <c r="M1038" s="73" t="s">
        <v>388</v>
      </c>
      <c r="N1038" s="73" t="s">
        <v>44</v>
      </c>
      <c r="O1038" s="73" t="s">
        <v>385</v>
      </c>
      <c r="P1038" s="73" t="s">
        <v>907</v>
      </c>
      <c r="Q1038" s="73" t="s">
        <v>932</v>
      </c>
      <c r="R1038" s="73" t="s">
        <v>71</v>
      </c>
      <c r="V1038" s="60" t="str">
        <f>W1038&amp;H1038</f>
        <v>FERRERсиний</v>
      </c>
      <c r="W1038" s="60" t="str">
        <f>_xlfn.LET(_xlpm.TextCell,TEXT(G1038,"###"),IF(_xlpm.TextCell&lt;&gt;"",IF(StyleSpaceSplit,IFERROR(IF(FIND(" ",_xlpm.TextCell)&gt;=1,MID(_xlpm.TextCell,1,FIND(" ",_xlpm.TextCell)-1),_xlpm.TextCell),_xlpm.TextCell),_xlpm.TextCell),""))</f>
        <v>FERRER</v>
      </c>
      <c r="X1038" s="60" t="str">
        <f>IF(A1038&lt;&gt;"",IFERROR(IF(FIND(" ",G1038)&gt;=1,MID(G1038,FIND(" ",G1038)+1,LEN(G1038)),""),""),"")</f>
        <v/>
      </c>
      <c r="AC1038" s="51">
        <f>IFERROR(VALUE(MID($C1038,1,2)),0)</f>
        <v>81</v>
      </c>
      <c r="AD1038" s="44">
        <f>IFERROR(VALUE(MID($C1038,4,3)),0)</f>
        <v>12</v>
      </c>
      <c r="AE1038" s="51">
        <f>VALUE(RIGHT("00"&amp;AC1038,2)&amp;RIGHT("000"&amp;AD1038,3))</f>
        <v>81012</v>
      </c>
    </row>
    <row r="1039" spans="1:31">
      <c r="A1039" s="60" t="str">
        <f>IF(G1039&amp;Q1039&lt;&gt;"",W1039&amp;Q1039,"")</f>
        <v>FERRERblue</v>
      </c>
      <c r="B1039" s="60" t="str">
        <f>IF(C1039&lt;&gt;"",LEFT(C1039,9),"")</f>
        <v>81-012-06</v>
      </c>
      <c r="C1039" s="73" t="s">
        <v>6227</v>
      </c>
      <c r="D1039" s="73" t="s">
        <v>6226</v>
      </c>
      <c r="E1039" s="73" t="s">
        <v>915</v>
      </c>
      <c r="F1039" s="74">
        <v>56</v>
      </c>
      <c r="G1039" s="73" t="s">
        <v>6218</v>
      </c>
      <c r="H1039" s="73" t="s">
        <v>71</v>
      </c>
      <c r="I1039" s="73" t="s">
        <v>1265</v>
      </c>
      <c r="J1039" s="73" t="s">
        <v>324</v>
      </c>
      <c r="K1039" s="73" t="s">
        <v>390</v>
      </c>
      <c r="L1039" s="73" t="s">
        <v>383</v>
      </c>
      <c r="M1039" s="73" t="s">
        <v>388</v>
      </c>
      <c r="N1039" s="73" t="s">
        <v>44</v>
      </c>
      <c r="O1039" s="73" t="s">
        <v>385</v>
      </c>
      <c r="P1039" s="73" t="s">
        <v>907</v>
      </c>
      <c r="Q1039" s="73" t="s">
        <v>932</v>
      </c>
      <c r="R1039" s="73" t="s">
        <v>71</v>
      </c>
      <c r="V1039" s="60" t="str">
        <f>W1039&amp;H1039</f>
        <v>FERRERсиний</v>
      </c>
      <c r="W1039" s="60" t="str">
        <f>_xlfn.LET(_xlpm.TextCell,TEXT(G1039,"###"),IF(_xlpm.TextCell&lt;&gt;"",IF(StyleSpaceSplit,IFERROR(IF(FIND(" ",_xlpm.TextCell)&gt;=1,MID(_xlpm.TextCell,1,FIND(" ",_xlpm.TextCell)-1),_xlpm.TextCell),_xlpm.TextCell),_xlpm.TextCell),""))</f>
        <v>FERRER</v>
      </c>
      <c r="X1039" s="60" t="str">
        <f>IF(A1039&lt;&gt;"",IFERROR(IF(FIND(" ",G1039)&gt;=1,MID(G1039,FIND(" ",G1039)+1,LEN(G1039)),""),""),"")</f>
        <v/>
      </c>
      <c r="AC1039" s="51">
        <f>IFERROR(VALUE(MID($C1039,1,2)),0)</f>
        <v>81</v>
      </c>
      <c r="AD1039" s="44">
        <f>IFERROR(VALUE(MID($C1039,4,3)),0)</f>
        <v>12</v>
      </c>
      <c r="AE1039" s="51">
        <f>VALUE(RIGHT("00"&amp;AC1039,2)&amp;RIGHT("000"&amp;AD1039,3))</f>
        <v>81012</v>
      </c>
    </row>
    <row r="1040" spans="1:31">
      <c r="A1040" s="60" t="str">
        <f>IF(G1040&amp;Q1040&lt;&gt;"",W1040&amp;Q1040,"")</f>
        <v>FERRERblue</v>
      </c>
      <c r="B1040" s="60" t="str">
        <f>IF(C1040&lt;&gt;"",LEFT(C1040,9),"")</f>
        <v>81-012-06</v>
      </c>
      <c r="C1040" s="73" t="s">
        <v>6228</v>
      </c>
      <c r="D1040" s="73" t="s">
        <v>6226</v>
      </c>
      <c r="E1040" s="73" t="s">
        <v>904</v>
      </c>
      <c r="F1040" s="74">
        <v>57</v>
      </c>
      <c r="G1040" s="73" t="s">
        <v>6218</v>
      </c>
      <c r="H1040" s="73" t="s">
        <v>71</v>
      </c>
      <c r="I1040" s="73" t="s">
        <v>1265</v>
      </c>
      <c r="J1040" s="73" t="s">
        <v>324</v>
      </c>
      <c r="K1040" s="73" t="s">
        <v>390</v>
      </c>
      <c r="L1040" s="73" t="s">
        <v>383</v>
      </c>
      <c r="M1040" s="73" t="s">
        <v>388</v>
      </c>
      <c r="N1040" s="73" t="s">
        <v>44</v>
      </c>
      <c r="O1040" s="73" t="s">
        <v>385</v>
      </c>
      <c r="P1040" s="73" t="s">
        <v>907</v>
      </c>
      <c r="Q1040" s="73" t="s">
        <v>932</v>
      </c>
      <c r="R1040" s="73" t="s">
        <v>71</v>
      </c>
      <c r="V1040" s="60" t="str">
        <f>W1040&amp;H1040</f>
        <v>FERRERсиний</v>
      </c>
      <c r="W1040" s="60" t="str">
        <f>_xlfn.LET(_xlpm.TextCell,TEXT(G1040,"###"),IF(_xlpm.TextCell&lt;&gt;"",IF(StyleSpaceSplit,IFERROR(IF(FIND(" ",_xlpm.TextCell)&gt;=1,MID(_xlpm.TextCell,1,FIND(" ",_xlpm.TextCell)-1),_xlpm.TextCell),_xlpm.TextCell),_xlpm.TextCell),""))</f>
        <v>FERRER</v>
      </c>
      <c r="X1040" s="60" t="str">
        <f>IF(A1040&lt;&gt;"",IFERROR(IF(FIND(" ",G1040)&gt;=1,MID(G1040,FIND(" ",G1040)+1,LEN(G1040)),""),""),"")</f>
        <v/>
      </c>
      <c r="AC1040" s="51">
        <f>IFERROR(VALUE(MID($C1040,1,2)),0)</f>
        <v>81</v>
      </c>
      <c r="AD1040" s="44">
        <f>IFERROR(VALUE(MID($C1040,4,3)),0)</f>
        <v>12</v>
      </c>
      <c r="AE1040" s="51">
        <f>VALUE(RIGHT("00"&amp;AC1040,2)&amp;RIGHT("000"&amp;AD1040,3))</f>
        <v>81012</v>
      </c>
    </row>
    <row r="1041" spans="1:31">
      <c r="A1041" s="60" t="str">
        <f>IF(G1041&amp;Q1041&lt;&gt;"",W1041&amp;Q1041,"")</f>
        <v>FERRERblue</v>
      </c>
      <c r="B1041" s="60" t="str">
        <f>IF(C1041&lt;&gt;"",LEFT(C1041,9),"")</f>
        <v>81-012-06</v>
      </c>
      <c r="C1041" s="73" t="s">
        <v>6229</v>
      </c>
      <c r="D1041" s="73" t="s">
        <v>6226</v>
      </c>
      <c r="E1041" s="73" t="s">
        <v>920</v>
      </c>
      <c r="F1041" s="74">
        <v>58</v>
      </c>
      <c r="G1041" s="73" t="s">
        <v>6218</v>
      </c>
      <c r="H1041" s="73" t="s">
        <v>71</v>
      </c>
      <c r="I1041" s="73" t="s">
        <v>1265</v>
      </c>
      <c r="J1041" s="73" t="s">
        <v>324</v>
      </c>
      <c r="K1041" s="73" t="s">
        <v>390</v>
      </c>
      <c r="L1041" s="73" t="s">
        <v>383</v>
      </c>
      <c r="M1041" s="73" t="s">
        <v>388</v>
      </c>
      <c r="N1041" s="73" t="s">
        <v>44</v>
      </c>
      <c r="O1041" s="73" t="s">
        <v>385</v>
      </c>
      <c r="P1041" s="73" t="s">
        <v>907</v>
      </c>
      <c r="Q1041" s="73" t="s">
        <v>932</v>
      </c>
      <c r="R1041" s="73" t="s">
        <v>71</v>
      </c>
      <c r="V1041" s="60" t="str">
        <f>W1041&amp;H1041</f>
        <v>FERRERсиний</v>
      </c>
      <c r="W1041" s="60" t="str">
        <f>_xlfn.LET(_xlpm.TextCell,TEXT(G1041,"###"),IF(_xlpm.TextCell&lt;&gt;"",IF(StyleSpaceSplit,IFERROR(IF(FIND(" ",_xlpm.TextCell)&gt;=1,MID(_xlpm.TextCell,1,FIND(" ",_xlpm.TextCell)-1),_xlpm.TextCell),_xlpm.TextCell),_xlpm.TextCell),""))</f>
        <v>FERRER</v>
      </c>
      <c r="X1041" s="60" t="str">
        <f>IF(A1041&lt;&gt;"",IFERROR(IF(FIND(" ",G1041)&gt;=1,MID(G1041,FIND(" ",G1041)+1,LEN(G1041)),""),""),"")</f>
        <v/>
      </c>
      <c r="AC1041" s="51">
        <f>IFERROR(VALUE(MID($C1041,1,2)),0)</f>
        <v>81</v>
      </c>
      <c r="AD1041" s="44">
        <f>IFERROR(VALUE(MID($C1041,4,3)),0)</f>
        <v>12</v>
      </c>
      <c r="AE1041" s="51">
        <f>VALUE(RIGHT("00"&amp;AC1041,2)&amp;RIGHT("000"&amp;AD1041,3))</f>
        <v>81012</v>
      </c>
    </row>
    <row r="1042" spans="1:31">
      <c r="A1042" s="60" t="str">
        <f>IF(G1042&amp;Q1042&lt;&gt;"",W1042&amp;Q1042,"")</f>
        <v>FERRERblue</v>
      </c>
      <c r="B1042" s="60" t="str">
        <f>IF(C1042&lt;&gt;"",LEFT(C1042,9),"")</f>
        <v>81-012-06</v>
      </c>
      <c r="C1042" s="73" t="s">
        <v>6230</v>
      </c>
      <c r="D1042" s="73" t="s">
        <v>6226</v>
      </c>
      <c r="E1042" s="73" t="s">
        <v>910</v>
      </c>
      <c r="F1042" s="74">
        <v>59</v>
      </c>
      <c r="G1042" s="73" t="s">
        <v>6218</v>
      </c>
      <c r="H1042" s="73" t="s">
        <v>71</v>
      </c>
      <c r="I1042" s="73" t="s">
        <v>1265</v>
      </c>
      <c r="J1042" s="73" t="s">
        <v>324</v>
      </c>
      <c r="K1042" s="73" t="s">
        <v>390</v>
      </c>
      <c r="L1042" s="73" t="s">
        <v>383</v>
      </c>
      <c r="M1042" s="73" t="s">
        <v>388</v>
      </c>
      <c r="N1042" s="73" t="s">
        <v>44</v>
      </c>
      <c r="O1042" s="73" t="s">
        <v>385</v>
      </c>
      <c r="P1042" s="73" t="s">
        <v>907</v>
      </c>
      <c r="Q1042" s="73" t="s">
        <v>932</v>
      </c>
      <c r="R1042" s="73" t="s">
        <v>71</v>
      </c>
      <c r="V1042" s="60" t="str">
        <f>W1042&amp;H1042</f>
        <v>FERRERсиний</v>
      </c>
      <c r="W1042" s="60" t="str">
        <f>_xlfn.LET(_xlpm.TextCell,TEXT(G1042,"###"),IF(_xlpm.TextCell&lt;&gt;"",IF(StyleSpaceSplit,IFERROR(IF(FIND(" ",_xlpm.TextCell)&gt;=1,MID(_xlpm.TextCell,1,FIND(" ",_xlpm.TextCell)-1),_xlpm.TextCell),_xlpm.TextCell),_xlpm.TextCell),""))</f>
        <v>FERRER</v>
      </c>
      <c r="X1042" s="60" t="str">
        <f>IF(A1042&lt;&gt;"",IFERROR(IF(FIND(" ",G1042)&gt;=1,MID(G1042,FIND(" ",G1042)+1,LEN(G1042)),""),""),"")</f>
        <v/>
      </c>
      <c r="AC1042" s="51">
        <f>IFERROR(VALUE(MID($C1042,1,2)),0)</f>
        <v>81</v>
      </c>
      <c r="AD1042" s="44">
        <f>IFERROR(VALUE(MID($C1042,4,3)),0)</f>
        <v>12</v>
      </c>
      <c r="AE1042" s="51">
        <f>VALUE(RIGHT("00"&amp;AC1042,2)&amp;RIGHT("000"&amp;AD1042,3))</f>
        <v>81012</v>
      </c>
    </row>
    <row r="1043" spans="1:31">
      <c r="A1043" s="60" t="str">
        <f>IF(G1043&amp;Q1043&lt;&gt;"",W1043&amp;Q1043,"")</f>
        <v>FERRERblue</v>
      </c>
      <c r="B1043" s="60" t="str">
        <f>IF(C1043&lt;&gt;"",LEFT(C1043,9),"")</f>
        <v>81-012-06</v>
      </c>
      <c r="C1043" s="73" t="s">
        <v>6231</v>
      </c>
      <c r="D1043" s="73" t="s">
        <v>6226</v>
      </c>
      <c r="E1043" s="73" t="s">
        <v>922</v>
      </c>
      <c r="F1043" s="74">
        <v>60</v>
      </c>
      <c r="G1043" s="73" t="s">
        <v>6218</v>
      </c>
      <c r="H1043" s="73" t="s">
        <v>71</v>
      </c>
      <c r="I1043" s="73" t="s">
        <v>1265</v>
      </c>
      <c r="J1043" s="73" t="s">
        <v>324</v>
      </c>
      <c r="K1043" s="73" t="s">
        <v>390</v>
      </c>
      <c r="L1043" s="73" t="s">
        <v>383</v>
      </c>
      <c r="M1043" s="73" t="s">
        <v>388</v>
      </c>
      <c r="N1043" s="73" t="s">
        <v>44</v>
      </c>
      <c r="O1043" s="73" t="s">
        <v>385</v>
      </c>
      <c r="P1043" s="73" t="s">
        <v>907</v>
      </c>
      <c r="Q1043" s="73" t="s">
        <v>932</v>
      </c>
      <c r="R1043" s="73" t="s">
        <v>71</v>
      </c>
      <c r="V1043" s="60" t="str">
        <f>W1043&amp;H1043</f>
        <v>FERRERсиний</v>
      </c>
      <c r="W1043" s="60" t="str">
        <f>_xlfn.LET(_xlpm.TextCell,TEXT(G1043,"###"),IF(_xlpm.TextCell&lt;&gt;"",IF(StyleSpaceSplit,IFERROR(IF(FIND(" ",_xlpm.TextCell)&gt;=1,MID(_xlpm.TextCell,1,FIND(" ",_xlpm.TextCell)-1),_xlpm.TextCell),_xlpm.TextCell),_xlpm.TextCell),""))</f>
        <v>FERRER</v>
      </c>
      <c r="X1043" s="60" t="str">
        <f>IF(A1043&lt;&gt;"",IFERROR(IF(FIND(" ",G1043)&gt;=1,MID(G1043,FIND(" ",G1043)+1,LEN(G1043)),""),""),"")</f>
        <v/>
      </c>
      <c r="AC1043" s="51">
        <f>IFERROR(VALUE(MID($C1043,1,2)),0)</f>
        <v>81</v>
      </c>
      <c r="AD1043" s="44">
        <f>IFERROR(VALUE(MID($C1043,4,3)),0)</f>
        <v>12</v>
      </c>
      <c r="AE1043" s="51">
        <f>VALUE(RIGHT("00"&amp;AC1043,2)&amp;RIGHT("000"&amp;AD1043,3))</f>
        <v>81012</v>
      </c>
    </row>
    <row r="1044" spans="1:31">
      <c r="A1044" s="60" t="str">
        <f>IF(G1044&amp;Q1044&lt;&gt;"",W1044&amp;Q1044,"")</f>
        <v>FERRERblue</v>
      </c>
      <c r="B1044" s="60" t="str">
        <f>IF(C1044&lt;&gt;"",LEFT(C1044,9),"")</f>
        <v>81-012-06</v>
      </c>
      <c r="C1044" s="73" t="s">
        <v>6232</v>
      </c>
      <c r="D1044" s="73" t="s">
        <v>6226</v>
      </c>
      <c r="E1044" s="73" t="s">
        <v>912</v>
      </c>
      <c r="F1044" s="74">
        <v>61</v>
      </c>
      <c r="G1044" s="73" t="s">
        <v>6218</v>
      </c>
      <c r="H1044" s="73" t="s">
        <v>71</v>
      </c>
      <c r="I1044" s="73" t="s">
        <v>1265</v>
      </c>
      <c r="J1044" s="73" t="s">
        <v>324</v>
      </c>
      <c r="K1044" s="73" t="s">
        <v>390</v>
      </c>
      <c r="L1044" s="73" t="s">
        <v>383</v>
      </c>
      <c r="M1044" s="73" t="s">
        <v>388</v>
      </c>
      <c r="N1044" s="73" t="s">
        <v>44</v>
      </c>
      <c r="O1044" s="73" t="s">
        <v>385</v>
      </c>
      <c r="P1044" s="73" t="s">
        <v>907</v>
      </c>
      <c r="Q1044" s="73" t="s">
        <v>932</v>
      </c>
      <c r="R1044" s="73" t="s">
        <v>71</v>
      </c>
      <c r="V1044" s="60" t="str">
        <f>W1044&amp;H1044</f>
        <v>FERRERсиний</v>
      </c>
      <c r="W1044" s="60" t="str">
        <f>_xlfn.LET(_xlpm.TextCell,TEXT(G1044,"###"),IF(_xlpm.TextCell&lt;&gt;"",IF(StyleSpaceSplit,IFERROR(IF(FIND(" ",_xlpm.TextCell)&gt;=1,MID(_xlpm.TextCell,1,FIND(" ",_xlpm.TextCell)-1),_xlpm.TextCell),_xlpm.TextCell),_xlpm.TextCell),""))</f>
        <v>FERRER</v>
      </c>
      <c r="X1044" s="60" t="str">
        <f>IF(A1044&lt;&gt;"",IFERROR(IF(FIND(" ",G1044)&gt;=1,MID(G1044,FIND(" ",G1044)+1,LEN(G1044)),""),""),"")</f>
        <v/>
      </c>
      <c r="AC1044" s="51">
        <f>IFERROR(VALUE(MID($C1044,1,2)),0)</f>
        <v>81</v>
      </c>
      <c r="AD1044" s="44">
        <f>IFERROR(VALUE(MID($C1044,4,3)),0)</f>
        <v>12</v>
      </c>
      <c r="AE1044" s="51">
        <f>VALUE(RIGHT("00"&amp;AC1044,2)&amp;RIGHT("000"&amp;AD1044,3))</f>
        <v>81012</v>
      </c>
    </row>
    <row r="1045" spans="1:31">
      <c r="A1045" s="60" t="str">
        <f>IF(G1045&amp;Q1045&lt;&gt;"",W1045&amp;Q1045,"")</f>
        <v>FERRERblack</v>
      </c>
      <c r="B1045" s="60" t="str">
        <f>IF(C1045&lt;&gt;"",LEFT(C1045,9),"")</f>
        <v>81-012-09</v>
      </c>
      <c r="C1045" s="73" t="s">
        <v>6216</v>
      </c>
      <c r="D1045" s="73" t="s">
        <v>6217</v>
      </c>
      <c r="E1045" s="73" t="s">
        <v>956</v>
      </c>
      <c r="F1045" s="74">
        <v>55</v>
      </c>
      <c r="G1045" s="73" t="s">
        <v>6218</v>
      </c>
      <c r="H1045" s="73" t="s">
        <v>53</v>
      </c>
      <c r="I1045" s="73" t="s">
        <v>1265</v>
      </c>
      <c r="J1045" s="73" t="s">
        <v>324</v>
      </c>
      <c r="K1045" s="73" t="s">
        <v>390</v>
      </c>
      <c r="L1045" s="73" t="s">
        <v>383</v>
      </c>
      <c r="M1045" s="73" t="s">
        <v>388</v>
      </c>
      <c r="N1045" s="73" t="s">
        <v>44</v>
      </c>
      <c r="O1045" s="73" t="s">
        <v>385</v>
      </c>
      <c r="P1045" s="73" t="s">
        <v>907</v>
      </c>
      <c r="Q1045" s="73" t="s">
        <v>928</v>
      </c>
      <c r="R1045" s="73" t="s">
        <v>53</v>
      </c>
      <c r="V1045" s="60" t="str">
        <f>W1045&amp;H1045</f>
        <v>FERRERчерный</v>
      </c>
      <c r="W1045" s="60" t="str">
        <f>_xlfn.LET(_xlpm.TextCell,TEXT(G1045,"###"),IF(_xlpm.TextCell&lt;&gt;"",IF(StyleSpaceSplit,IFERROR(IF(FIND(" ",_xlpm.TextCell)&gt;=1,MID(_xlpm.TextCell,1,FIND(" ",_xlpm.TextCell)-1),_xlpm.TextCell),_xlpm.TextCell),_xlpm.TextCell),""))</f>
        <v>FERRER</v>
      </c>
      <c r="X1045" s="60" t="str">
        <f>IF(A1045&lt;&gt;"",IFERROR(IF(FIND(" ",G1045)&gt;=1,MID(G1045,FIND(" ",G1045)+1,LEN(G1045)),""),""),"")</f>
        <v/>
      </c>
      <c r="AC1045" s="51">
        <f>IFERROR(VALUE(MID($C1045,1,2)),0)</f>
        <v>81</v>
      </c>
      <c r="AD1045" s="44">
        <f>IFERROR(VALUE(MID($C1045,4,3)),0)</f>
        <v>12</v>
      </c>
      <c r="AE1045" s="51">
        <f>VALUE(RIGHT("00"&amp;AC1045,2)&amp;RIGHT("000"&amp;AD1045,3))</f>
        <v>81012</v>
      </c>
    </row>
    <row r="1046" spans="1:31">
      <c r="A1046" s="60" t="str">
        <f>IF(G1046&amp;Q1046&lt;&gt;"",W1046&amp;Q1046,"")</f>
        <v>FERRERblack</v>
      </c>
      <c r="B1046" s="60" t="str">
        <f>IF(C1046&lt;&gt;"",LEFT(C1046,9),"")</f>
        <v>81-012-09</v>
      </c>
      <c r="C1046" s="73" t="s">
        <v>6219</v>
      </c>
      <c r="D1046" s="73" t="s">
        <v>6217</v>
      </c>
      <c r="E1046" s="73" t="s">
        <v>915</v>
      </c>
      <c r="F1046" s="74">
        <v>56</v>
      </c>
      <c r="G1046" s="73" t="s">
        <v>6218</v>
      </c>
      <c r="H1046" s="73" t="s">
        <v>53</v>
      </c>
      <c r="I1046" s="73" t="s">
        <v>1265</v>
      </c>
      <c r="J1046" s="73" t="s">
        <v>324</v>
      </c>
      <c r="K1046" s="73" t="s">
        <v>390</v>
      </c>
      <c r="L1046" s="73" t="s">
        <v>383</v>
      </c>
      <c r="M1046" s="73" t="s">
        <v>388</v>
      </c>
      <c r="N1046" s="73" t="s">
        <v>44</v>
      </c>
      <c r="O1046" s="73" t="s">
        <v>385</v>
      </c>
      <c r="P1046" s="73" t="s">
        <v>907</v>
      </c>
      <c r="Q1046" s="73" t="s">
        <v>928</v>
      </c>
      <c r="R1046" s="73" t="s">
        <v>53</v>
      </c>
      <c r="V1046" s="60" t="str">
        <f>W1046&amp;H1046</f>
        <v>FERRERчерный</v>
      </c>
      <c r="W1046" s="60" t="str">
        <f>_xlfn.LET(_xlpm.TextCell,TEXT(G1046,"###"),IF(_xlpm.TextCell&lt;&gt;"",IF(StyleSpaceSplit,IFERROR(IF(FIND(" ",_xlpm.TextCell)&gt;=1,MID(_xlpm.TextCell,1,FIND(" ",_xlpm.TextCell)-1),_xlpm.TextCell),_xlpm.TextCell),_xlpm.TextCell),""))</f>
        <v>FERRER</v>
      </c>
      <c r="X1046" s="60" t="str">
        <f>IF(A1046&lt;&gt;"",IFERROR(IF(FIND(" ",G1046)&gt;=1,MID(G1046,FIND(" ",G1046)+1,LEN(G1046)),""),""),"")</f>
        <v/>
      </c>
      <c r="AC1046" s="51">
        <f>IFERROR(VALUE(MID($C1046,1,2)),0)</f>
        <v>81</v>
      </c>
      <c r="AD1046" s="44">
        <f>IFERROR(VALUE(MID($C1046,4,3)),0)</f>
        <v>12</v>
      </c>
      <c r="AE1046" s="51">
        <f>VALUE(RIGHT("00"&amp;AC1046,2)&amp;RIGHT("000"&amp;AD1046,3))</f>
        <v>81012</v>
      </c>
    </row>
    <row r="1047" spans="1:31">
      <c r="A1047" s="60" t="str">
        <f>IF(G1047&amp;Q1047&lt;&gt;"",W1047&amp;Q1047,"")</f>
        <v>FERRERblack</v>
      </c>
      <c r="B1047" s="60" t="str">
        <f>IF(C1047&lt;&gt;"",LEFT(C1047,9),"")</f>
        <v>81-012-09</v>
      </c>
      <c r="C1047" s="73" t="s">
        <v>6220</v>
      </c>
      <c r="D1047" s="73" t="s">
        <v>6217</v>
      </c>
      <c r="E1047" s="73" t="s">
        <v>904</v>
      </c>
      <c r="F1047" s="74">
        <v>57</v>
      </c>
      <c r="G1047" s="73" t="s">
        <v>6218</v>
      </c>
      <c r="H1047" s="73" t="s">
        <v>53</v>
      </c>
      <c r="I1047" s="73" t="s">
        <v>1265</v>
      </c>
      <c r="J1047" s="73" t="s">
        <v>324</v>
      </c>
      <c r="K1047" s="73" t="s">
        <v>390</v>
      </c>
      <c r="L1047" s="73" t="s">
        <v>383</v>
      </c>
      <c r="M1047" s="73" t="s">
        <v>388</v>
      </c>
      <c r="N1047" s="73" t="s">
        <v>44</v>
      </c>
      <c r="O1047" s="73" t="s">
        <v>385</v>
      </c>
      <c r="P1047" s="73" t="s">
        <v>907</v>
      </c>
      <c r="Q1047" s="73" t="s">
        <v>928</v>
      </c>
      <c r="R1047" s="73" t="s">
        <v>53</v>
      </c>
      <c r="V1047" s="60" t="str">
        <f>W1047&amp;H1047</f>
        <v>FERRERчерный</v>
      </c>
      <c r="W1047" s="60" t="str">
        <f>_xlfn.LET(_xlpm.TextCell,TEXT(G1047,"###"),IF(_xlpm.TextCell&lt;&gt;"",IF(StyleSpaceSplit,IFERROR(IF(FIND(" ",_xlpm.TextCell)&gt;=1,MID(_xlpm.TextCell,1,FIND(" ",_xlpm.TextCell)-1),_xlpm.TextCell),_xlpm.TextCell),_xlpm.TextCell),""))</f>
        <v>FERRER</v>
      </c>
      <c r="X1047" s="60" t="str">
        <f>IF(A1047&lt;&gt;"",IFERROR(IF(FIND(" ",G1047)&gt;=1,MID(G1047,FIND(" ",G1047)+1,LEN(G1047)),""),""),"")</f>
        <v/>
      </c>
      <c r="AC1047" s="51">
        <f>IFERROR(VALUE(MID($C1047,1,2)),0)</f>
        <v>81</v>
      </c>
      <c r="AD1047" s="44">
        <f>IFERROR(VALUE(MID($C1047,4,3)),0)</f>
        <v>12</v>
      </c>
      <c r="AE1047" s="51">
        <f>VALUE(RIGHT("00"&amp;AC1047,2)&amp;RIGHT("000"&amp;AD1047,3))</f>
        <v>81012</v>
      </c>
    </row>
    <row r="1048" spans="1:31">
      <c r="A1048" s="60" t="str">
        <f>IF(G1048&amp;Q1048&lt;&gt;"",W1048&amp;Q1048,"")</f>
        <v>FERRERblack</v>
      </c>
      <c r="B1048" s="60" t="str">
        <f>IF(C1048&lt;&gt;"",LEFT(C1048,9),"")</f>
        <v>81-012-09</v>
      </c>
      <c r="C1048" s="73" t="s">
        <v>6221</v>
      </c>
      <c r="D1048" s="73" t="s">
        <v>6217</v>
      </c>
      <c r="E1048" s="73" t="s">
        <v>920</v>
      </c>
      <c r="F1048" s="74">
        <v>58</v>
      </c>
      <c r="G1048" s="73" t="s">
        <v>6218</v>
      </c>
      <c r="H1048" s="73" t="s">
        <v>53</v>
      </c>
      <c r="I1048" s="73" t="s">
        <v>1265</v>
      </c>
      <c r="J1048" s="73" t="s">
        <v>324</v>
      </c>
      <c r="K1048" s="73" t="s">
        <v>390</v>
      </c>
      <c r="L1048" s="73" t="s">
        <v>383</v>
      </c>
      <c r="M1048" s="73" t="s">
        <v>388</v>
      </c>
      <c r="N1048" s="73" t="s">
        <v>44</v>
      </c>
      <c r="O1048" s="73" t="s">
        <v>385</v>
      </c>
      <c r="P1048" s="73" t="s">
        <v>907</v>
      </c>
      <c r="Q1048" s="73" t="s">
        <v>928</v>
      </c>
      <c r="R1048" s="73" t="s">
        <v>53</v>
      </c>
      <c r="V1048" s="60" t="str">
        <f>W1048&amp;H1048</f>
        <v>FERRERчерный</v>
      </c>
      <c r="W1048" s="60" t="str">
        <f>_xlfn.LET(_xlpm.TextCell,TEXT(G1048,"###"),IF(_xlpm.TextCell&lt;&gt;"",IF(StyleSpaceSplit,IFERROR(IF(FIND(" ",_xlpm.TextCell)&gt;=1,MID(_xlpm.TextCell,1,FIND(" ",_xlpm.TextCell)-1),_xlpm.TextCell),_xlpm.TextCell),_xlpm.TextCell),""))</f>
        <v>FERRER</v>
      </c>
      <c r="X1048" s="60" t="str">
        <f>IF(A1048&lt;&gt;"",IFERROR(IF(FIND(" ",G1048)&gt;=1,MID(G1048,FIND(" ",G1048)+1,LEN(G1048)),""),""),"")</f>
        <v/>
      </c>
      <c r="AC1048" s="51">
        <f>IFERROR(VALUE(MID($C1048,1,2)),0)</f>
        <v>81</v>
      </c>
      <c r="AD1048" s="44">
        <f>IFERROR(VALUE(MID($C1048,4,3)),0)</f>
        <v>12</v>
      </c>
      <c r="AE1048" s="51">
        <f>VALUE(RIGHT("00"&amp;AC1048,2)&amp;RIGHT("000"&amp;AD1048,3))</f>
        <v>81012</v>
      </c>
    </row>
    <row r="1049" spans="1:31">
      <c r="A1049" s="60" t="str">
        <f>IF(G1049&amp;Q1049&lt;&gt;"",W1049&amp;Q1049,"")</f>
        <v>FERRERblack</v>
      </c>
      <c r="B1049" s="60" t="str">
        <f>IF(C1049&lt;&gt;"",LEFT(C1049,9),"")</f>
        <v>81-012-09</v>
      </c>
      <c r="C1049" s="73" t="s">
        <v>6222</v>
      </c>
      <c r="D1049" s="73" t="s">
        <v>6217</v>
      </c>
      <c r="E1049" s="73" t="s">
        <v>910</v>
      </c>
      <c r="F1049" s="74">
        <v>59</v>
      </c>
      <c r="G1049" s="73" t="s">
        <v>6218</v>
      </c>
      <c r="H1049" s="73" t="s">
        <v>53</v>
      </c>
      <c r="I1049" s="73" t="s">
        <v>1265</v>
      </c>
      <c r="J1049" s="73" t="s">
        <v>324</v>
      </c>
      <c r="K1049" s="73" t="s">
        <v>390</v>
      </c>
      <c r="L1049" s="73" t="s">
        <v>383</v>
      </c>
      <c r="M1049" s="73" t="s">
        <v>388</v>
      </c>
      <c r="N1049" s="73" t="s">
        <v>44</v>
      </c>
      <c r="O1049" s="73" t="s">
        <v>385</v>
      </c>
      <c r="P1049" s="73" t="s">
        <v>907</v>
      </c>
      <c r="Q1049" s="73" t="s">
        <v>928</v>
      </c>
      <c r="R1049" s="73" t="s">
        <v>53</v>
      </c>
      <c r="V1049" s="60" t="str">
        <f>W1049&amp;H1049</f>
        <v>FERRERчерный</v>
      </c>
      <c r="W1049" s="60" t="str">
        <f>_xlfn.LET(_xlpm.TextCell,TEXT(G1049,"###"),IF(_xlpm.TextCell&lt;&gt;"",IF(StyleSpaceSplit,IFERROR(IF(FIND(" ",_xlpm.TextCell)&gt;=1,MID(_xlpm.TextCell,1,FIND(" ",_xlpm.TextCell)-1),_xlpm.TextCell),_xlpm.TextCell),_xlpm.TextCell),""))</f>
        <v>FERRER</v>
      </c>
      <c r="X1049" s="60" t="str">
        <f>IF(A1049&lt;&gt;"",IFERROR(IF(FIND(" ",G1049)&gt;=1,MID(G1049,FIND(" ",G1049)+1,LEN(G1049)),""),""),"")</f>
        <v/>
      </c>
      <c r="AC1049" s="51">
        <f>IFERROR(VALUE(MID($C1049,1,2)),0)</f>
        <v>81</v>
      </c>
      <c r="AD1049" s="44">
        <f>IFERROR(VALUE(MID($C1049,4,3)),0)</f>
        <v>12</v>
      </c>
      <c r="AE1049" s="51">
        <f>VALUE(RIGHT("00"&amp;AC1049,2)&amp;RIGHT("000"&amp;AD1049,3))</f>
        <v>81012</v>
      </c>
    </row>
    <row r="1050" spans="1:31">
      <c r="A1050" s="60" t="str">
        <f>IF(G1050&amp;Q1050&lt;&gt;"",W1050&amp;Q1050,"")</f>
        <v>FERRERblack</v>
      </c>
      <c r="B1050" s="60" t="str">
        <f>IF(C1050&lt;&gt;"",LEFT(C1050,9),"")</f>
        <v>81-012-09</v>
      </c>
      <c r="C1050" s="73" t="s">
        <v>6223</v>
      </c>
      <c r="D1050" s="73" t="s">
        <v>6217</v>
      </c>
      <c r="E1050" s="73" t="s">
        <v>922</v>
      </c>
      <c r="F1050" s="74">
        <v>60</v>
      </c>
      <c r="G1050" s="73" t="s">
        <v>6218</v>
      </c>
      <c r="H1050" s="73" t="s">
        <v>53</v>
      </c>
      <c r="I1050" s="73" t="s">
        <v>1265</v>
      </c>
      <c r="J1050" s="73" t="s">
        <v>324</v>
      </c>
      <c r="K1050" s="73" t="s">
        <v>390</v>
      </c>
      <c r="L1050" s="73" t="s">
        <v>383</v>
      </c>
      <c r="M1050" s="73" t="s">
        <v>388</v>
      </c>
      <c r="N1050" s="73" t="s">
        <v>44</v>
      </c>
      <c r="O1050" s="73" t="s">
        <v>385</v>
      </c>
      <c r="P1050" s="73" t="s">
        <v>907</v>
      </c>
      <c r="Q1050" s="73" t="s">
        <v>928</v>
      </c>
      <c r="R1050" s="73" t="s">
        <v>53</v>
      </c>
      <c r="V1050" s="60" t="str">
        <f>W1050&amp;H1050</f>
        <v>FERRERчерный</v>
      </c>
      <c r="W1050" s="60" t="str">
        <f>_xlfn.LET(_xlpm.TextCell,TEXT(G1050,"###"),IF(_xlpm.TextCell&lt;&gt;"",IF(StyleSpaceSplit,IFERROR(IF(FIND(" ",_xlpm.TextCell)&gt;=1,MID(_xlpm.TextCell,1,FIND(" ",_xlpm.TextCell)-1),_xlpm.TextCell),_xlpm.TextCell),_xlpm.TextCell),""))</f>
        <v>FERRER</v>
      </c>
      <c r="X1050" s="60" t="str">
        <f>IF(A1050&lt;&gt;"",IFERROR(IF(FIND(" ",G1050)&gt;=1,MID(G1050,FIND(" ",G1050)+1,LEN(G1050)),""),""),"")</f>
        <v/>
      </c>
      <c r="AC1050" s="51">
        <f>IFERROR(VALUE(MID($C1050,1,2)),0)</f>
        <v>81</v>
      </c>
      <c r="AD1050" s="44">
        <f>IFERROR(VALUE(MID($C1050,4,3)),0)</f>
        <v>12</v>
      </c>
      <c r="AE1050" s="51">
        <f>VALUE(RIGHT("00"&amp;AC1050,2)&amp;RIGHT("000"&amp;AD1050,3))</f>
        <v>81012</v>
      </c>
    </row>
    <row r="1051" spans="1:31">
      <c r="A1051" s="60" t="str">
        <f>IF(G1051&amp;Q1051&lt;&gt;"",W1051&amp;Q1051,"")</f>
        <v>FERRERblack</v>
      </c>
      <c r="B1051" s="60" t="str">
        <f>IF(C1051&lt;&gt;"",LEFT(C1051,9),"")</f>
        <v>81-012-09</v>
      </c>
      <c r="C1051" s="73" t="s">
        <v>6224</v>
      </c>
      <c r="D1051" s="73" t="s">
        <v>6217</v>
      </c>
      <c r="E1051" s="73" t="s">
        <v>912</v>
      </c>
      <c r="F1051" s="74">
        <v>61</v>
      </c>
      <c r="G1051" s="73" t="s">
        <v>6218</v>
      </c>
      <c r="H1051" s="73" t="s">
        <v>53</v>
      </c>
      <c r="I1051" s="73" t="s">
        <v>1265</v>
      </c>
      <c r="J1051" s="73" t="s">
        <v>324</v>
      </c>
      <c r="K1051" s="73" t="s">
        <v>390</v>
      </c>
      <c r="L1051" s="73" t="s">
        <v>383</v>
      </c>
      <c r="M1051" s="73" t="s">
        <v>388</v>
      </c>
      <c r="N1051" s="73" t="s">
        <v>44</v>
      </c>
      <c r="O1051" s="73" t="s">
        <v>385</v>
      </c>
      <c r="P1051" s="73" t="s">
        <v>907</v>
      </c>
      <c r="Q1051" s="73" t="s">
        <v>928</v>
      </c>
      <c r="R1051" s="73" t="s">
        <v>53</v>
      </c>
      <c r="V1051" s="60" t="str">
        <f>W1051&amp;H1051</f>
        <v>FERRERчерный</v>
      </c>
      <c r="W1051" s="60" t="str">
        <f>_xlfn.LET(_xlpm.TextCell,TEXT(G1051,"###"),IF(_xlpm.TextCell&lt;&gt;"",IF(StyleSpaceSplit,IFERROR(IF(FIND(" ",_xlpm.TextCell)&gt;=1,MID(_xlpm.TextCell,1,FIND(" ",_xlpm.TextCell)-1),_xlpm.TextCell),_xlpm.TextCell),_xlpm.TextCell),""))</f>
        <v>FERRER</v>
      </c>
      <c r="X1051" s="60" t="str">
        <f>IF(A1051&lt;&gt;"",IFERROR(IF(FIND(" ",G1051)&gt;=1,MID(G1051,FIND(" ",G1051)+1,LEN(G1051)),""),""),"")</f>
        <v/>
      </c>
      <c r="AC1051" s="51">
        <f>IFERROR(VALUE(MID($C1051,1,2)),0)</f>
        <v>81</v>
      </c>
      <c r="AD1051" s="44">
        <f>IFERROR(VALUE(MID($C1051,4,3)),0)</f>
        <v>12</v>
      </c>
      <c r="AE1051" s="51">
        <f>VALUE(RIGHT("00"&amp;AC1051,2)&amp;RIGHT("000"&amp;AD1051,3))</f>
        <v>81012</v>
      </c>
    </row>
    <row r="1052" spans="1:31">
      <c r="A1052" s="60" t="str">
        <f>IF(G1052&amp;Q1052&lt;&gt;"",W1052&amp;Q1052,"")</f>
        <v>FLEMINGorange</v>
      </c>
      <c r="B1052" s="60" t="str">
        <f>IF(C1052&lt;&gt;"",LEFT(C1052,9),"")</f>
        <v>80-816-13</v>
      </c>
      <c r="C1052" s="73" t="s">
        <v>4866</v>
      </c>
      <c r="D1052" s="73" t="s">
        <v>4867</v>
      </c>
      <c r="E1052" s="73" t="s">
        <v>920</v>
      </c>
      <c r="F1052" s="74">
        <v>58</v>
      </c>
      <c r="G1052" s="73" t="s">
        <v>4868</v>
      </c>
      <c r="H1052" s="73" t="s">
        <v>199</v>
      </c>
      <c r="I1052" s="73" t="s">
        <v>1265</v>
      </c>
      <c r="J1052" s="73" t="s">
        <v>320</v>
      </c>
      <c r="K1052" s="73" t="s">
        <v>390</v>
      </c>
      <c r="L1052" s="73" t="s">
        <v>383</v>
      </c>
      <c r="M1052" s="73" t="s">
        <v>388</v>
      </c>
      <c r="N1052" s="73" t="s">
        <v>44</v>
      </c>
      <c r="O1052" s="73" t="s">
        <v>385</v>
      </c>
      <c r="P1052" s="73" t="s">
        <v>907</v>
      </c>
      <c r="Q1052" s="73" t="s">
        <v>1300</v>
      </c>
      <c r="R1052" s="73" t="s">
        <v>199</v>
      </c>
      <c r="V1052" s="60" t="str">
        <f>W1052&amp;H1052</f>
        <v>FLEMINGоранжевый</v>
      </c>
      <c r="W1052" s="60" t="str">
        <f>_xlfn.LET(_xlpm.TextCell,TEXT(G1052,"###"),IF(_xlpm.TextCell&lt;&gt;"",IF(StyleSpaceSplit,IFERROR(IF(FIND(" ",_xlpm.TextCell)&gt;=1,MID(_xlpm.TextCell,1,FIND(" ",_xlpm.TextCell)-1),_xlpm.TextCell),_xlpm.TextCell),_xlpm.TextCell),""))</f>
        <v>FLEMING</v>
      </c>
      <c r="X1052" s="60" t="str">
        <f>IF(A1052&lt;&gt;"",IFERROR(IF(FIND(" ",G1052)&gt;=1,MID(G1052,FIND(" ",G1052)+1,LEN(G1052)),""),""),"")</f>
        <v/>
      </c>
      <c r="AC1052" s="51">
        <f>IFERROR(VALUE(MID($C1052,1,2)),0)</f>
        <v>80</v>
      </c>
      <c r="AD1052" s="44">
        <f>IFERROR(VALUE(MID($C1052,4,3)),0)</f>
        <v>816</v>
      </c>
      <c r="AE1052" s="51">
        <f>VALUE(RIGHT("00"&amp;AC1052,2)&amp;RIGHT("000"&amp;AD1052,3))</f>
        <v>80816</v>
      </c>
    </row>
    <row r="1053" spans="1:31">
      <c r="A1053" s="60" t="str">
        <f>IF(G1053&amp;Q1053&lt;&gt;"",W1053&amp;Q1053,"")</f>
        <v>FLEMINGorange</v>
      </c>
      <c r="B1053" s="60" t="str">
        <f>IF(C1053&lt;&gt;"",LEFT(C1053,9),"")</f>
        <v>80-816-13</v>
      </c>
      <c r="C1053" s="73" t="s">
        <v>4869</v>
      </c>
      <c r="D1053" s="73" t="s">
        <v>4867</v>
      </c>
      <c r="E1053" s="73" t="s">
        <v>904</v>
      </c>
      <c r="F1053" s="74">
        <v>57</v>
      </c>
      <c r="G1053" s="73" t="s">
        <v>4868</v>
      </c>
      <c r="H1053" s="73" t="s">
        <v>199</v>
      </c>
      <c r="I1053" s="73" t="s">
        <v>1265</v>
      </c>
      <c r="J1053" s="73" t="s">
        <v>320</v>
      </c>
      <c r="K1053" s="73" t="s">
        <v>390</v>
      </c>
      <c r="L1053" s="73" t="s">
        <v>383</v>
      </c>
      <c r="M1053" s="73" t="s">
        <v>388</v>
      </c>
      <c r="N1053" s="73" t="s">
        <v>44</v>
      </c>
      <c r="O1053" s="73" t="s">
        <v>385</v>
      </c>
      <c r="P1053" s="73" t="s">
        <v>907</v>
      </c>
      <c r="Q1053" s="73" t="s">
        <v>1300</v>
      </c>
      <c r="R1053" s="73" t="s">
        <v>199</v>
      </c>
      <c r="V1053" s="60" t="str">
        <f>W1053&amp;H1053</f>
        <v>FLEMINGоранжевый</v>
      </c>
      <c r="W1053" s="60" t="str">
        <f>_xlfn.LET(_xlpm.TextCell,TEXT(G1053,"###"),IF(_xlpm.TextCell&lt;&gt;"",IF(StyleSpaceSplit,IFERROR(IF(FIND(" ",_xlpm.TextCell)&gt;=1,MID(_xlpm.TextCell,1,FIND(" ",_xlpm.TextCell)-1),_xlpm.TextCell),_xlpm.TextCell),_xlpm.TextCell),""))</f>
        <v>FLEMING</v>
      </c>
      <c r="X1053" s="60" t="str">
        <f>IF(A1053&lt;&gt;"",IFERROR(IF(FIND(" ",G1053)&gt;=1,MID(G1053,FIND(" ",G1053)+1,LEN(G1053)),""),""),"")</f>
        <v/>
      </c>
      <c r="AC1053" s="51">
        <f>IFERROR(VALUE(MID($C1053,1,2)),0)</f>
        <v>80</v>
      </c>
      <c r="AD1053" s="44">
        <f>IFERROR(VALUE(MID($C1053,4,3)),0)</f>
        <v>816</v>
      </c>
      <c r="AE1053" s="51">
        <f>VALUE(RIGHT("00"&amp;AC1053,2)&amp;RIGHT("000"&amp;AD1053,3))</f>
        <v>80816</v>
      </c>
    </row>
    <row r="1054" spans="1:31">
      <c r="A1054" s="60" t="str">
        <f>IF(G1054&amp;Q1054&lt;&gt;"",W1054&amp;Q1054,"")</f>
        <v>FLEMINGorange</v>
      </c>
      <c r="B1054" s="60" t="str">
        <f>IF(C1054&lt;&gt;"",LEFT(C1054,9),"")</f>
        <v>80-816-13</v>
      </c>
      <c r="C1054" s="73" t="s">
        <v>4870</v>
      </c>
      <c r="D1054" s="73" t="s">
        <v>4867</v>
      </c>
      <c r="E1054" s="73" t="s">
        <v>910</v>
      </c>
      <c r="F1054" s="74">
        <v>59</v>
      </c>
      <c r="G1054" s="73" t="s">
        <v>4868</v>
      </c>
      <c r="H1054" s="73" t="s">
        <v>199</v>
      </c>
      <c r="I1054" s="73" t="s">
        <v>1265</v>
      </c>
      <c r="J1054" s="73" t="s">
        <v>320</v>
      </c>
      <c r="K1054" s="73" t="s">
        <v>390</v>
      </c>
      <c r="L1054" s="73" t="s">
        <v>383</v>
      </c>
      <c r="M1054" s="73" t="s">
        <v>388</v>
      </c>
      <c r="N1054" s="73" t="s">
        <v>44</v>
      </c>
      <c r="O1054" s="73" t="s">
        <v>385</v>
      </c>
      <c r="P1054" s="73" t="s">
        <v>907</v>
      </c>
      <c r="Q1054" s="73" t="s">
        <v>1300</v>
      </c>
      <c r="R1054" s="73" t="s">
        <v>199</v>
      </c>
      <c r="V1054" s="60" t="str">
        <f>W1054&amp;H1054</f>
        <v>FLEMINGоранжевый</v>
      </c>
      <c r="W1054" s="60" t="str">
        <f>_xlfn.LET(_xlpm.TextCell,TEXT(G1054,"###"),IF(_xlpm.TextCell&lt;&gt;"",IF(StyleSpaceSplit,IFERROR(IF(FIND(" ",_xlpm.TextCell)&gt;=1,MID(_xlpm.TextCell,1,FIND(" ",_xlpm.TextCell)-1),_xlpm.TextCell),_xlpm.TextCell),_xlpm.TextCell),""))</f>
        <v>FLEMING</v>
      </c>
      <c r="X1054" s="60" t="str">
        <f>IF(A1054&lt;&gt;"",IFERROR(IF(FIND(" ",G1054)&gt;=1,MID(G1054,FIND(" ",G1054)+1,LEN(G1054)),""),""),"")</f>
        <v/>
      </c>
      <c r="AC1054" s="51">
        <f>IFERROR(VALUE(MID($C1054,1,2)),0)</f>
        <v>80</v>
      </c>
      <c r="AD1054" s="44">
        <f>IFERROR(VALUE(MID($C1054,4,3)),0)</f>
        <v>816</v>
      </c>
      <c r="AE1054" s="51">
        <f>VALUE(RIGHT("00"&amp;AC1054,2)&amp;RIGHT("000"&amp;AD1054,3))</f>
        <v>80816</v>
      </c>
    </row>
    <row r="1055" spans="1:31">
      <c r="A1055" s="60" t="str">
        <f>IF(G1055&amp;Q1055&lt;&gt;"",W1055&amp;Q1055,"")</f>
        <v>FLEMINGorange</v>
      </c>
      <c r="B1055" s="60" t="str">
        <f>IF(C1055&lt;&gt;"",LEFT(C1055,9),"")</f>
        <v>80-816-13</v>
      </c>
      <c r="C1055" s="73" t="s">
        <v>4871</v>
      </c>
      <c r="D1055" s="73" t="s">
        <v>4867</v>
      </c>
      <c r="E1055" s="73" t="s">
        <v>922</v>
      </c>
      <c r="F1055" s="74">
        <v>60</v>
      </c>
      <c r="G1055" s="73" t="s">
        <v>4868</v>
      </c>
      <c r="H1055" s="73" t="s">
        <v>199</v>
      </c>
      <c r="I1055" s="73" t="s">
        <v>1265</v>
      </c>
      <c r="J1055" s="73" t="s">
        <v>320</v>
      </c>
      <c r="K1055" s="73" t="s">
        <v>390</v>
      </c>
      <c r="L1055" s="73" t="s">
        <v>383</v>
      </c>
      <c r="M1055" s="73" t="s">
        <v>388</v>
      </c>
      <c r="N1055" s="73" t="s">
        <v>44</v>
      </c>
      <c r="O1055" s="73" t="s">
        <v>385</v>
      </c>
      <c r="P1055" s="73" t="s">
        <v>907</v>
      </c>
      <c r="Q1055" s="73" t="s">
        <v>1300</v>
      </c>
      <c r="R1055" s="73" t="s">
        <v>199</v>
      </c>
      <c r="V1055" s="60" t="str">
        <f>W1055&amp;H1055</f>
        <v>FLEMINGоранжевый</v>
      </c>
      <c r="W1055" s="60" t="str">
        <f>_xlfn.LET(_xlpm.TextCell,TEXT(G1055,"###"),IF(_xlpm.TextCell&lt;&gt;"",IF(StyleSpaceSplit,IFERROR(IF(FIND(" ",_xlpm.TextCell)&gt;=1,MID(_xlpm.TextCell,1,FIND(" ",_xlpm.TextCell)-1),_xlpm.TextCell),_xlpm.TextCell),_xlpm.TextCell),""))</f>
        <v>FLEMING</v>
      </c>
      <c r="X1055" s="60" t="str">
        <f>IF(A1055&lt;&gt;"",IFERROR(IF(FIND(" ",G1055)&gt;=1,MID(G1055,FIND(" ",G1055)+1,LEN(G1055)),""),""),"")</f>
        <v/>
      </c>
      <c r="AC1055" s="51">
        <f>IFERROR(VALUE(MID($C1055,1,2)),0)</f>
        <v>80</v>
      </c>
      <c r="AD1055" s="44">
        <f>IFERROR(VALUE(MID($C1055,4,3)),0)</f>
        <v>816</v>
      </c>
      <c r="AE1055" s="51">
        <f>VALUE(RIGHT("00"&amp;AC1055,2)&amp;RIGHT("000"&amp;AD1055,3))</f>
        <v>80816</v>
      </c>
    </row>
    <row r="1056" spans="1:31">
      <c r="A1056" s="60" t="str">
        <f>IF(G1056&amp;Q1056&lt;&gt;"",W1056&amp;Q1056,"")</f>
        <v>FLEMINGorange</v>
      </c>
      <c r="B1056" s="60" t="str">
        <f>IF(C1056&lt;&gt;"",LEFT(C1056,9),"")</f>
        <v>80-816-13</v>
      </c>
      <c r="C1056" s="73" t="s">
        <v>4872</v>
      </c>
      <c r="D1056" s="73" t="s">
        <v>4867</v>
      </c>
      <c r="E1056" s="73" t="s">
        <v>912</v>
      </c>
      <c r="F1056" s="74">
        <v>61</v>
      </c>
      <c r="G1056" s="73" t="s">
        <v>4868</v>
      </c>
      <c r="H1056" s="73" t="s">
        <v>199</v>
      </c>
      <c r="I1056" s="73" t="s">
        <v>1265</v>
      </c>
      <c r="J1056" s="73" t="s">
        <v>320</v>
      </c>
      <c r="K1056" s="73" t="s">
        <v>390</v>
      </c>
      <c r="L1056" s="73" t="s">
        <v>383</v>
      </c>
      <c r="M1056" s="73" t="s">
        <v>388</v>
      </c>
      <c r="N1056" s="73" t="s">
        <v>44</v>
      </c>
      <c r="O1056" s="73" t="s">
        <v>385</v>
      </c>
      <c r="P1056" s="73" t="s">
        <v>907</v>
      </c>
      <c r="Q1056" s="73" t="s">
        <v>1300</v>
      </c>
      <c r="R1056" s="73" t="s">
        <v>199</v>
      </c>
      <c r="V1056" s="60" t="str">
        <f>W1056&amp;H1056</f>
        <v>FLEMINGоранжевый</v>
      </c>
      <c r="W1056" s="60" t="str">
        <f>_xlfn.LET(_xlpm.TextCell,TEXT(G1056,"###"),IF(_xlpm.TextCell&lt;&gt;"",IF(StyleSpaceSplit,IFERROR(IF(FIND(" ",_xlpm.TextCell)&gt;=1,MID(_xlpm.TextCell,1,FIND(" ",_xlpm.TextCell)-1),_xlpm.TextCell),_xlpm.TextCell),_xlpm.TextCell),""))</f>
        <v>FLEMING</v>
      </c>
      <c r="X1056" s="60" t="str">
        <f>IF(A1056&lt;&gt;"",IFERROR(IF(FIND(" ",G1056)&gt;=1,MID(G1056,FIND(" ",G1056)+1,LEN(G1056)),""),""),"")</f>
        <v/>
      </c>
      <c r="AC1056" s="51">
        <f>IFERROR(VALUE(MID($C1056,1,2)),0)</f>
        <v>80</v>
      </c>
      <c r="AD1056" s="44">
        <f>IFERROR(VALUE(MID($C1056,4,3)),0)</f>
        <v>816</v>
      </c>
      <c r="AE1056" s="51">
        <f>VALUE(RIGHT("00"&amp;AC1056,2)&amp;RIGHT("000"&amp;AD1056,3))</f>
        <v>80816</v>
      </c>
    </row>
    <row r="1057" spans="1:31">
      <c r="A1057" s="60" t="str">
        <f>IF(G1057&amp;Q1057&lt;&gt;"",W1057&amp;Q1057,"")</f>
        <v>FORAKERgrey</v>
      </c>
      <c r="B1057" s="60" t="str">
        <f>IF(C1057&lt;&gt;"",LEFT(C1057,9),"")</f>
        <v>80-817-08</v>
      </c>
      <c r="C1057" s="73" t="s">
        <v>4873</v>
      </c>
      <c r="D1057" s="73" t="s">
        <v>4874</v>
      </c>
      <c r="E1057" s="73" t="s">
        <v>920</v>
      </c>
      <c r="F1057" s="74">
        <v>58</v>
      </c>
      <c r="G1057" s="73" t="s">
        <v>4875</v>
      </c>
      <c r="H1057" s="73" t="s">
        <v>83</v>
      </c>
      <c r="I1057" s="73" t="s">
        <v>1265</v>
      </c>
      <c r="J1057" s="73" t="s">
        <v>324</v>
      </c>
      <c r="K1057" s="73" t="s">
        <v>382</v>
      </c>
      <c r="L1057" s="73" t="s">
        <v>383</v>
      </c>
      <c r="M1057" s="73" t="s">
        <v>388</v>
      </c>
      <c r="N1057" s="73" t="s">
        <v>44</v>
      </c>
      <c r="O1057" s="73" t="s">
        <v>385</v>
      </c>
      <c r="P1057" s="73" t="s">
        <v>907</v>
      </c>
      <c r="Q1057" s="73" t="s">
        <v>917</v>
      </c>
      <c r="R1057" s="73" t="s">
        <v>83</v>
      </c>
      <c r="V1057" s="60" t="str">
        <f>W1057&amp;H1057</f>
        <v>FORAKERсерый</v>
      </c>
      <c r="W1057" s="60" t="str">
        <f>_xlfn.LET(_xlpm.TextCell,TEXT(G1057,"###"),IF(_xlpm.TextCell&lt;&gt;"",IF(StyleSpaceSplit,IFERROR(IF(FIND(" ",_xlpm.TextCell)&gt;=1,MID(_xlpm.TextCell,1,FIND(" ",_xlpm.TextCell)-1),_xlpm.TextCell),_xlpm.TextCell),_xlpm.TextCell),""))</f>
        <v>FORAKER</v>
      </c>
      <c r="X1057" s="60" t="str">
        <f>IF(A1057&lt;&gt;"",IFERROR(IF(FIND(" ",G1057)&gt;=1,MID(G1057,FIND(" ",G1057)+1,LEN(G1057)),""),""),"")</f>
        <v/>
      </c>
      <c r="AC1057" s="51">
        <f>IFERROR(VALUE(MID($C1057,1,2)),0)</f>
        <v>80</v>
      </c>
      <c r="AD1057" s="44">
        <f>IFERROR(VALUE(MID($C1057,4,3)),0)</f>
        <v>817</v>
      </c>
      <c r="AE1057" s="51">
        <f>VALUE(RIGHT("00"&amp;AC1057,2)&amp;RIGHT("000"&amp;AD1057,3))</f>
        <v>80817</v>
      </c>
    </row>
    <row r="1058" spans="1:31">
      <c r="A1058" s="60" t="str">
        <f>IF(G1058&amp;Q1058&lt;&gt;"",W1058&amp;Q1058,"")</f>
        <v>GARDNERgrey</v>
      </c>
      <c r="B1058" s="60" t="str">
        <f>IF(C1058&lt;&gt;"",LEFT(C1058,9),"")</f>
        <v>80-818-08</v>
      </c>
      <c r="C1058" s="73" t="s">
        <v>4876</v>
      </c>
      <c r="D1058" s="73" t="s">
        <v>4877</v>
      </c>
      <c r="E1058" s="73" t="s">
        <v>920</v>
      </c>
      <c r="F1058" s="74">
        <v>58</v>
      </c>
      <c r="G1058" s="73" t="s">
        <v>4878</v>
      </c>
      <c r="H1058" s="73" t="s">
        <v>83</v>
      </c>
      <c r="I1058" s="73" t="s">
        <v>4879</v>
      </c>
      <c r="J1058" s="73" t="s">
        <v>320</v>
      </c>
      <c r="K1058" s="73" t="s">
        <v>382</v>
      </c>
      <c r="L1058" s="73" t="s">
        <v>383</v>
      </c>
      <c r="M1058" s="73" t="s">
        <v>388</v>
      </c>
      <c r="N1058" s="73" t="s">
        <v>44</v>
      </c>
      <c r="O1058" s="73" t="s">
        <v>385</v>
      </c>
      <c r="P1058" s="73" t="s">
        <v>907</v>
      </c>
      <c r="Q1058" s="73" t="s">
        <v>917</v>
      </c>
      <c r="R1058" s="73" t="s">
        <v>83</v>
      </c>
      <c r="V1058" s="60" t="str">
        <f>W1058&amp;H1058</f>
        <v>GARDNERсерый</v>
      </c>
      <c r="W1058" s="60" t="str">
        <f>_xlfn.LET(_xlpm.TextCell,TEXT(G1058,"###"),IF(_xlpm.TextCell&lt;&gt;"",IF(StyleSpaceSplit,IFERROR(IF(FIND(" ",_xlpm.TextCell)&gt;=1,MID(_xlpm.TextCell,1,FIND(" ",_xlpm.TextCell)-1),_xlpm.TextCell),_xlpm.TextCell),_xlpm.TextCell),""))</f>
        <v>GARDNER</v>
      </c>
      <c r="X1058" s="60" t="str">
        <f>IF(A1058&lt;&gt;"",IFERROR(IF(FIND(" ",G1058)&gt;=1,MID(G1058,FIND(" ",G1058)+1,LEN(G1058)),""),""),"")</f>
        <v/>
      </c>
      <c r="AC1058" s="51">
        <f>IFERROR(VALUE(MID($C1058,1,2)),0)</f>
        <v>80</v>
      </c>
      <c r="AD1058" s="44">
        <f>IFERROR(VALUE(MID($C1058,4,3)),0)</f>
        <v>818</v>
      </c>
      <c r="AE1058" s="51">
        <f>VALUE(RIGHT("00"&amp;AC1058,2)&amp;RIGHT("000"&amp;AD1058,3))</f>
        <v>80818</v>
      </c>
    </row>
    <row r="1059" spans="1:31">
      <c r="A1059" s="60" t="str">
        <f>IF(G1059&amp;Q1059&lt;&gt;"",W1059&amp;Q1059,"")</f>
        <v>GARDNERgrey</v>
      </c>
      <c r="B1059" s="60" t="str">
        <f>IF(C1059&lt;&gt;"",LEFT(C1059,9),"")</f>
        <v>80-818-08</v>
      </c>
      <c r="C1059" s="73" t="s">
        <v>4880</v>
      </c>
      <c r="D1059" s="73" t="s">
        <v>4877</v>
      </c>
      <c r="E1059" s="73" t="s">
        <v>956</v>
      </c>
      <c r="F1059" s="74">
        <v>55</v>
      </c>
      <c r="G1059" s="73" t="s">
        <v>4878</v>
      </c>
      <c r="H1059" s="73" t="s">
        <v>83</v>
      </c>
      <c r="I1059" s="73" t="s">
        <v>4879</v>
      </c>
      <c r="J1059" s="73" t="s">
        <v>320</v>
      </c>
      <c r="K1059" s="73" t="s">
        <v>382</v>
      </c>
      <c r="L1059" s="73" t="s">
        <v>383</v>
      </c>
      <c r="M1059" s="73" t="s">
        <v>388</v>
      </c>
      <c r="N1059" s="73" t="s">
        <v>44</v>
      </c>
      <c r="O1059" s="73" t="s">
        <v>385</v>
      </c>
      <c r="P1059" s="73" t="s">
        <v>907</v>
      </c>
      <c r="Q1059" s="73" t="s">
        <v>917</v>
      </c>
      <c r="R1059" s="73" t="s">
        <v>83</v>
      </c>
      <c r="V1059" s="60" t="str">
        <f>W1059&amp;H1059</f>
        <v>GARDNERсерый</v>
      </c>
      <c r="W1059" s="60" t="str">
        <f>_xlfn.LET(_xlpm.TextCell,TEXT(G1059,"###"),IF(_xlpm.TextCell&lt;&gt;"",IF(StyleSpaceSplit,IFERROR(IF(FIND(" ",_xlpm.TextCell)&gt;=1,MID(_xlpm.TextCell,1,FIND(" ",_xlpm.TextCell)-1),_xlpm.TextCell),_xlpm.TextCell),_xlpm.TextCell),""))</f>
        <v>GARDNER</v>
      </c>
      <c r="X1059" s="60" t="str">
        <f>IF(A1059&lt;&gt;"",IFERROR(IF(FIND(" ",G1059)&gt;=1,MID(G1059,FIND(" ",G1059)+1,LEN(G1059)),""),""),"")</f>
        <v/>
      </c>
      <c r="AC1059" s="51">
        <f>IFERROR(VALUE(MID($C1059,1,2)),0)</f>
        <v>80</v>
      </c>
      <c r="AD1059" s="44">
        <f>IFERROR(VALUE(MID($C1059,4,3)),0)</f>
        <v>818</v>
      </c>
      <c r="AE1059" s="51">
        <f>VALUE(RIGHT("00"&amp;AC1059,2)&amp;RIGHT("000"&amp;AD1059,3))</f>
        <v>80818</v>
      </c>
    </row>
    <row r="1060" spans="1:31">
      <c r="A1060" s="60" t="str">
        <f>IF(G1060&amp;Q1060&lt;&gt;"",W1060&amp;Q1060,"")</f>
        <v>GARDNERgrey</v>
      </c>
      <c r="B1060" s="60" t="str">
        <f>IF(C1060&lt;&gt;"",LEFT(C1060,9),"")</f>
        <v>80-818-08</v>
      </c>
      <c r="C1060" s="73" t="s">
        <v>4881</v>
      </c>
      <c r="D1060" s="73" t="s">
        <v>4877</v>
      </c>
      <c r="E1060" s="73" t="s">
        <v>915</v>
      </c>
      <c r="F1060" s="74">
        <v>56</v>
      </c>
      <c r="G1060" s="73" t="s">
        <v>4878</v>
      </c>
      <c r="H1060" s="73" t="s">
        <v>83</v>
      </c>
      <c r="I1060" s="73" t="s">
        <v>4879</v>
      </c>
      <c r="J1060" s="73" t="s">
        <v>320</v>
      </c>
      <c r="K1060" s="73" t="s">
        <v>382</v>
      </c>
      <c r="L1060" s="73" t="s">
        <v>383</v>
      </c>
      <c r="M1060" s="73" t="s">
        <v>388</v>
      </c>
      <c r="N1060" s="73" t="s">
        <v>44</v>
      </c>
      <c r="O1060" s="73" t="s">
        <v>385</v>
      </c>
      <c r="P1060" s="73" t="s">
        <v>907</v>
      </c>
      <c r="Q1060" s="73" t="s">
        <v>917</v>
      </c>
      <c r="R1060" s="73" t="s">
        <v>83</v>
      </c>
      <c r="V1060" s="60" t="str">
        <f>W1060&amp;H1060</f>
        <v>GARDNERсерый</v>
      </c>
      <c r="W1060" s="60" t="str">
        <f>_xlfn.LET(_xlpm.TextCell,TEXT(G1060,"###"),IF(_xlpm.TextCell&lt;&gt;"",IF(StyleSpaceSplit,IFERROR(IF(FIND(" ",_xlpm.TextCell)&gt;=1,MID(_xlpm.TextCell,1,FIND(" ",_xlpm.TextCell)-1),_xlpm.TextCell),_xlpm.TextCell),_xlpm.TextCell),""))</f>
        <v>GARDNER</v>
      </c>
      <c r="X1060" s="60" t="str">
        <f>IF(A1060&lt;&gt;"",IFERROR(IF(FIND(" ",G1060)&gt;=1,MID(G1060,FIND(" ",G1060)+1,LEN(G1060)),""),""),"")</f>
        <v/>
      </c>
      <c r="AC1060" s="51">
        <f>IFERROR(VALUE(MID($C1060,1,2)),0)</f>
        <v>80</v>
      </c>
      <c r="AD1060" s="44">
        <f>IFERROR(VALUE(MID($C1060,4,3)),0)</f>
        <v>818</v>
      </c>
      <c r="AE1060" s="51">
        <f>VALUE(RIGHT("00"&amp;AC1060,2)&amp;RIGHT("000"&amp;AD1060,3))</f>
        <v>80818</v>
      </c>
    </row>
    <row r="1061" spans="1:31">
      <c r="A1061" s="60" t="str">
        <f>IF(G1061&amp;Q1061&lt;&gt;"",W1061&amp;Q1061,"")</f>
        <v>GARDNERgrey</v>
      </c>
      <c r="B1061" s="60" t="str">
        <f>IF(C1061&lt;&gt;"",LEFT(C1061,9),"")</f>
        <v>80-818-08</v>
      </c>
      <c r="C1061" s="73" t="s">
        <v>4882</v>
      </c>
      <c r="D1061" s="73" t="s">
        <v>4877</v>
      </c>
      <c r="E1061" s="73" t="s">
        <v>904</v>
      </c>
      <c r="F1061" s="74">
        <v>57</v>
      </c>
      <c r="G1061" s="73" t="s">
        <v>4878</v>
      </c>
      <c r="H1061" s="73" t="s">
        <v>83</v>
      </c>
      <c r="I1061" s="73" t="s">
        <v>4879</v>
      </c>
      <c r="J1061" s="73" t="s">
        <v>320</v>
      </c>
      <c r="K1061" s="73" t="s">
        <v>382</v>
      </c>
      <c r="L1061" s="73" t="s">
        <v>383</v>
      </c>
      <c r="M1061" s="73" t="s">
        <v>388</v>
      </c>
      <c r="N1061" s="73" t="s">
        <v>44</v>
      </c>
      <c r="O1061" s="73" t="s">
        <v>385</v>
      </c>
      <c r="P1061" s="73" t="s">
        <v>907</v>
      </c>
      <c r="Q1061" s="73" t="s">
        <v>917</v>
      </c>
      <c r="R1061" s="73" t="s">
        <v>83</v>
      </c>
      <c r="V1061" s="60" t="str">
        <f>W1061&amp;H1061</f>
        <v>GARDNERсерый</v>
      </c>
      <c r="W1061" s="60" t="str">
        <f>_xlfn.LET(_xlpm.TextCell,TEXT(G1061,"###"),IF(_xlpm.TextCell&lt;&gt;"",IF(StyleSpaceSplit,IFERROR(IF(FIND(" ",_xlpm.TextCell)&gt;=1,MID(_xlpm.TextCell,1,FIND(" ",_xlpm.TextCell)-1),_xlpm.TextCell),_xlpm.TextCell),_xlpm.TextCell),""))</f>
        <v>GARDNER</v>
      </c>
      <c r="X1061" s="60" t="str">
        <f>IF(A1061&lt;&gt;"",IFERROR(IF(FIND(" ",G1061)&gt;=1,MID(G1061,FIND(" ",G1061)+1,LEN(G1061)),""),""),"")</f>
        <v/>
      </c>
      <c r="AC1061" s="51">
        <f>IFERROR(VALUE(MID($C1061,1,2)),0)</f>
        <v>80</v>
      </c>
      <c r="AD1061" s="44">
        <f>IFERROR(VALUE(MID($C1061,4,3)),0)</f>
        <v>818</v>
      </c>
      <c r="AE1061" s="51">
        <f>VALUE(RIGHT("00"&amp;AC1061,2)&amp;RIGHT("000"&amp;AD1061,3))</f>
        <v>80818</v>
      </c>
    </row>
    <row r="1062" spans="1:31">
      <c r="A1062" s="60" t="str">
        <f>IF(G1062&amp;Q1062&lt;&gt;"",W1062&amp;Q1062,"")</f>
        <v>GARDNERgrey</v>
      </c>
      <c r="B1062" s="60" t="str">
        <f>IF(C1062&lt;&gt;"",LEFT(C1062,9),"")</f>
        <v>80-818-08</v>
      </c>
      <c r="C1062" s="73" t="s">
        <v>4883</v>
      </c>
      <c r="D1062" s="73" t="s">
        <v>4877</v>
      </c>
      <c r="E1062" s="73" t="s">
        <v>910</v>
      </c>
      <c r="F1062" s="74">
        <v>59</v>
      </c>
      <c r="G1062" s="73" t="s">
        <v>4878</v>
      </c>
      <c r="H1062" s="73" t="s">
        <v>83</v>
      </c>
      <c r="I1062" s="73" t="s">
        <v>4879</v>
      </c>
      <c r="J1062" s="73" t="s">
        <v>320</v>
      </c>
      <c r="K1062" s="73" t="s">
        <v>382</v>
      </c>
      <c r="L1062" s="73" t="s">
        <v>383</v>
      </c>
      <c r="M1062" s="73" t="s">
        <v>388</v>
      </c>
      <c r="N1062" s="73" t="s">
        <v>44</v>
      </c>
      <c r="O1062" s="73" t="s">
        <v>385</v>
      </c>
      <c r="P1062" s="73" t="s">
        <v>907</v>
      </c>
      <c r="Q1062" s="73" t="s">
        <v>917</v>
      </c>
      <c r="R1062" s="73" t="s">
        <v>83</v>
      </c>
      <c r="V1062" s="60" t="str">
        <f>W1062&amp;H1062</f>
        <v>GARDNERсерый</v>
      </c>
      <c r="W1062" s="60" t="str">
        <f>_xlfn.LET(_xlpm.TextCell,TEXT(G1062,"###"),IF(_xlpm.TextCell&lt;&gt;"",IF(StyleSpaceSplit,IFERROR(IF(FIND(" ",_xlpm.TextCell)&gt;=1,MID(_xlpm.TextCell,1,FIND(" ",_xlpm.TextCell)-1),_xlpm.TextCell),_xlpm.TextCell),_xlpm.TextCell),""))</f>
        <v>GARDNER</v>
      </c>
      <c r="X1062" s="60" t="str">
        <f>IF(A1062&lt;&gt;"",IFERROR(IF(FIND(" ",G1062)&gt;=1,MID(G1062,FIND(" ",G1062)+1,LEN(G1062)),""),""),"")</f>
        <v/>
      </c>
      <c r="AC1062" s="51">
        <f>IFERROR(VALUE(MID($C1062,1,2)),0)</f>
        <v>80</v>
      </c>
      <c r="AD1062" s="44">
        <f>IFERROR(VALUE(MID($C1062,4,3)),0)</f>
        <v>818</v>
      </c>
      <c r="AE1062" s="51">
        <f>VALUE(RIGHT("00"&amp;AC1062,2)&amp;RIGHT("000"&amp;AD1062,3))</f>
        <v>80818</v>
      </c>
    </row>
    <row r="1063" spans="1:31">
      <c r="A1063" s="60" t="str">
        <f>IF(G1063&amp;Q1063&lt;&gt;"",W1063&amp;Q1063,"")</f>
        <v>GARDNERgrey</v>
      </c>
      <c r="B1063" s="60" t="str">
        <f>IF(C1063&lt;&gt;"",LEFT(C1063,9),"")</f>
        <v>80-818-08</v>
      </c>
      <c r="C1063" s="73" t="s">
        <v>4884</v>
      </c>
      <c r="D1063" s="73" t="s">
        <v>4877</v>
      </c>
      <c r="E1063" s="73" t="s">
        <v>922</v>
      </c>
      <c r="F1063" s="74">
        <v>60</v>
      </c>
      <c r="G1063" s="73" t="s">
        <v>4878</v>
      </c>
      <c r="H1063" s="73" t="s">
        <v>83</v>
      </c>
      <c r="I1063" s="73" t="s">
        <v>4879</v>
      </c>
      <c r="J1063" s="73" t="s">
        <v>320</v>
      </c>
      <c r="K1063" s="73" t="s">
        <v>382</v>
      </c>
      <c r="L1063" s="73" t="s">
        <v>383</v>
      </c>
      <c r="M1063" s="73" t="s">
        <v>388</v>
      </c>
      <c r="N1063" s="73" t="s">
        <v>44</v>
      </c>
      <c r="O1063" s="73" t="s">
        <v>385</v>
      </c>
      <c r="P1063" s="73" t="s">
        <v>907</v>
      </c>
      <c r="Q1063" s="73" t="s">
        <v>917</v>
      </c>
      <c r="R1063" s="73" t="s">
        <v>83</v>
      </c>
      <c r="V1063" s="60" t="str">
        <f>W1063&amp;H1063</f>
        <v>GARDNERсерый</v>
      </c>
      <c r="W1063" s="60" t="str">
        <f>_xlfn.LET(_xlpm.TextCell,TEXT(G1063,"###"),IF(_xlpm.TextCell&lt;&gt;"",IF(StyleSpaceSplit,IFERROR(IF(FIND(" ",_xlpm.TextCell)&gt;=1,MID(_xlpm.TextCell,1,FIND(" ",_xlpm.TextCell)-1),_xlpm.TextCell),_xlpm.TextCell),_xlpm.TextCell),""))</f>
        <v>GARDNER</v>
      </c>
      <c r="X1063" s="60" t="str">
        <f>IF(A1063&lt;&gt;"",IFERROR(IF(FIND(" ",G1063)&gt;=1,MID(G1063,FIND(" ",G1063)+1,LEN(G1063)),""),""),"")</f>
        <v/>
      </c>
      <c r="AC1063" s="51">
        <f>IFERROR(VALUE(MID($C1063,1,2)),0)</f>
        <v>80</v>
      </c>
      <c r="AD1063" s="44">
        <f>IFERROR(VALUE(MID($C1063,4,3)),0)</f>
        <v>818</v>
      </c>
      <c r="AE1063" s="51">
        <f>VALUE(RIGHT("00"&amp;AC1063,2)&amp;RIGHT("000"&amp;AD1063,3))</f>
        <v>80818</v>
      </c>
    </row>
    <row r="1064" spans="1:31">
      <c r="A1064" s="60" t="str">
        <f>IF(G1064&amp;Q1064&lt;&gt;"",W1064&amp;Q1064,"")</f>
        <v>GARDNERgrey</v>
      </c>
      <c r="B1064" s="60" t="str">
        <f>IF(C1064&lt;&gt;"",LEFT(C1064,9),"")</f>
        <v>80-818-08</v>
      </c>
      <c r="C1064" s="73" t="s">
        <v>4885</v>
      </c>
      <c r="D1064" s="73" t="s">
        <v>4877</v>
      </c>
      <c r="E1064" s="73" t="s">
        <v>912</v>
      </c>
      <c r="F1064" s="74">
        <v>61</v>
      </c>
      <c r="G1064" s="73" t="s">
        <v>4878</v>
      </c>
      <c r="H1064" s="73" t="s">
        <v>83</v>
      </c>
      <c r="I1064" s="73" t="s">
        <v>4879</v>
      </c>
      <c r="J1064" s="73" t="s">
        <v>320</v>
      </c>
      <c r="K1064" s="73" t="s">
        <v>382</v>
      </c>
      <c r="L1064" s="73" t="s">
        <v>383</v>
      </c>
      <c r="M1064" s="73" t="s">
        <v>388</v>
      </c>
      <c r="N1064" s="73" t="s">
        <v>44</v>
      </c>
      <c r="O1064" s="73" t="s">
        <v>385</v>
      </c>
      <c r="P1064" s="73" t="s">
        <v>907</v>
      </c>
      <c r="Q1064" s="73" t="s">
        <v>917</v>
      </c>
      <c r="R1064" s="73" t="s">
        <v>83</v>
      </c>
      <c r="V1064" s="60" t="str">
        <f>W1064&amp;H1064</f>
        <v>GARDNERсерый</v>
      </c>
      <c r="W1064" s="60" t="str">
        <f>_xlfn.LET(_xlpm.TextCell,TEXT(G1064,"###"),IF(_xlpm.TextCell&lt;&gt;"",IF(StyleSpaceSplit,IFERROR(IF(FIND(" ",_xlpm.TextCell)&gt;=1,MID(_xlpm.TextCell,1,FIND(" ",_xlpm.TextCell)-1),_xlpm.TextCell),_xlpm.TextCell),_xlpm.TextCell),""))</f>
        <v>GARDNER</v>
      </c>
      <c r="X1064" s="60" t="str">
        <f>IF(A1064&lt;&gt;"",IFERROR(IF(FIND(" ",G1064)&gt;=1,MID(G1064,FIND(" ",G1064)+1,LEN(G1064)),""),""),"")</f>
        <v/>
      </c>
      <c r="AC1064" s="51">
        <f>IFERROR(VALUE(MID($C1064,1,2)),0)</f>
        <v>80</v>
      </c>
      <c r="AD1064" s="44">
        <f>IFERROR(VALUE(MID($C1064,4,3)),0)</f>
        <v>818</v>
      </c>
      <c r="AE1064" s="51">
        <f>VALUE(RIGHT("00"&amp;AC1064,2)&amp;RIGHT("000"&amp;AD1064,3))</f>
        <v>80818</v>
      </c>
    </row>
    <row r="1065" spans="1:31">
      <c r="A1065" s="60" t="str">
        <f>IF(G1065&amp;Q1065&lt;&gt;"",W1065&amp;Q1065,"")</f>
        <v>GASCOGNEblue</v>
      </c>
      <c r="B1065" s="60" t="str">
        <f>IF(C1065&lt;&gt;"",LEFT(C1065,9),"")</f>
        <v>81-031-19</v>
      </c>
      <c r="C1065" s="73" t="s">
        <v>6500</v>
      </c>
      <c r="D1065" s="73" t="s">
        <v>6501</v>
      </c>
      <c r="E1065" s="73" t="s">
        <v>904</v>
      </c>
      <c r="F1065" s="74">
        <v>57</v>
      </c>
      <c r="G1065" s="73" t="s">
        <v>6502</v>
      </c>
      <c r="H1065" s="73" t="s">
        <v>91</v>
      </c>
      <c r="I1065" s="73" t="s">
        <v>6503</v>
      </c>
      <c r="J1065" s="73" t="s">
        <v>318</v>
      </c>
      <c r="K1065" s="73" t="s">
        <v>390</v>
      </c>
      <c r="L1065" s="73" t="s">
        <v>383</v>
      </c>
      <c r="M1065" s="73" t="s">
        <v>388</v>
      </c>
      <c r="N1065" s="73" t="s">
        <v>43</v>
      </c>
      <c r="O1065" s="73" t="s">
        <v>385</v>
      </c>
      <c r="P1065" s="73" t="s">
        <v>907</v>
      </c>
      <c r="Q1065" s="73" t="s">
        <v>932</v>
      </c>
      <c r="R1065" s="73" t="s">
        <v>91</v>
      </c>
      <c r="V1065" s="60" t="str">
        <f>W1065&amp;H1065</f>
        <v>GASCOGNEголубой</v>
      </c>
      <c r="W1065" s="60" t="str">
        <f>_xlfn.LET(_xlpm.TextCell,TEXT(G1065,"###"),IF(_xlpm.TextCell&lt;&gt;"",IF(StyleSpaceSplit,IFERROR(IF(FIND(" ",_xlpm.TextCell)&gt;=1,MID(_xlpm.TextCell,1,FIND(" ",_xlpm.TextCell)-1),_xlpm.TextCell),_xlpm.TextCell),_xlpm.TextCell),""))</f>
        <v>GASCOGNE</v>
      </c>
      <c r="X1065" s="60" t="str">
        <f>IF(A1065&lt;&gt;"",IFERROR(IF(FIND(" ",G1065)&gt;=1,MID(G1065,FIND(" ",G1065)+1,LEN(G1065)),""),""),"")</f>
        <v/>
      </c>
      <c r="AC1065" s="51">
        <f>IFERROR(VALUE(MID($C1065,1,2)),0)</f>
        <v>81</v>
      </c>
      <c r="AD1065" s="44">
        <f>IFERROR(VALUE(MID($C1065,4,3)),0)</f>
        <v>31</v>
      </c>
      <c r="AE1065" s="51">
        <f>VALUE(RIGHT("00"&amp;AC1065,2)&amp;RIGHT("000"&amp;AD1065,3))</f>
        <v>81031</v>
      </c>
    </row>
    <row r="1066" spans="1:31">
      <c r="A1066" s="60" t="str">
        <f>IF(G1066&amp;Q1066&lt;&gt;"",W1066&amp;Q1066,"")</f>
        <v>GASCOGNEblue</v>
      </c>
      <c r="B1066" s="60" t="str">
        <f>IF(C1066&lt;&gt;"",LEFT(C1066,9),"")</f>
        <v>81-031-19</v>
      </c>
      <c r="C1066" s="73" t="s">
        <v>6504</v>
      </c>
      <c r="D1066" s="73" t="s">
        <v>6501</v>
      </c>
      <c r="E1066" s="73" t="s">
        <v>910</v>
      </c>
      <c r="F1066" s="74">
        <v>59</v>
      </c>
      <c r="G1066" s="73" t="s">
        <v>6502</v>
      </c>
      <c r="H1066" s="73" t="s">
        <v>91</v>
      </c>
      <c r="I1066" s="73" t="s">
        <v>6503</v>
      </c>
      <c r="J1066" s="73" t="s">
        <v>318</v>
      </c>
      <c r="K1066" s="73" t="s">
        <v>390</v>
      </c>
      <c r="L1066" s="73" t="s">
        <v>383</v>
      </c>
      <c r="M1066" s="73" t="s">
        <v>388</v>
      </c>
      <c r="N1066" s="73" t="s">
        <v>43</v>
      </c>
      <c r="O1066" s="73" t="s">
        <v>385</v>
      </c>
      <c r="P1066" s="73" t="s">
        <v>907</v>
      </c>
      <c r="Q1066" s="73" t="s">
        <v>932</v>
      </c>
      <c r="R1066" s="73" t="s">
        <v>91</v>
      </c>
      <c r="V1066" s="60" t="str">
        <f>W1066&amp;H1066</f>
        <v>GASCOGNEголубой</v>
      </c>
      <c r="W1066" s="60" t="str">
        <f>_xlfn.LET(_xlpm.TextCell,TEXT(G1066,"###"),IF(_xlpm.TextCell&lt;&gt;"",IF(StyleSpaceSplit,IFERROR(IF(FIND(" ",_xlpm.TextCell)&gt;=1,MID(_xlpm.TextCell,1,FIND(" ",_xlpm.TextCell)-1),_xlpm.TextCell),_xlpm.TextCell),_xlpm.TextCell),""))</f>
        <v>GASCOGNE</v>
      </c>
      <c r="X1066" s="60" t="str">
        <f>IF(A1066&lt;&gt;"",IFERROR(IF(FIND(" ",G1066)&gt;=1,MID(G1066,FIND(" ",G1066)+1,LEN(G1066)),""),""),"")</f>
        <v/>
      </c>
      <c r="AC1066" s="51">
        <f>IFERROR(VALUE(MID($C1066,1,2)),0)</f>
        <v>81</v>
      </c>
      <c r="AD1066" s="44">
        <f>IFERROR(VALUE(MID($C1066,4,3)),0)</f>
        <v>31</v>
      </c>
      <c r="AE1066" s="51">
        <f>VALUE(RIGHT("00"&amp;AC1066,2)&amp;RIGHT("000"&amp;AD1066,3))</f>
        <v>81031</v>
      </c>
    </row>
    <row r="1067" spans="1:31">
      <c r="A1067" s="60" t="str">
        <f>IF(G1067&amp;Q1067&lt;&gt;"",W1067&amp;Q1067,"")</f>
        <v>GASCOGNEblue</v>
      </c>
      <c r="B1067" s="60" t="str">
        <f>IF(C1067&lt;&gt;"",LEFT(C1067,9),"")</f>
        <v>81-031-19</v>
      </c>
      <c r="C1067" s="73" t="s">
        <v>6505</v>
      </c>
      <c r="D1067" s="73" t="s">
        <v>6501</v>
      </c>
      <c r="E1067" s="73" t="s">
        <v>912</v>
      </c>
      <c r="F1067" s="74">
        <v>61</v>
      </c>
      <c r="G1067" s="73" t="s">
        <v>6502</v>
      </c>
      <c r="H1067" s="73" t="s">
        <v>91</v>
      </c>
      <c r="I1067" s="73" t="s">
        <v>6503</v>
      </c>
      <c r="J1067" s="73" t="s">
        <v>318</v>
      </c>
      <c r="K1067" s="73" t="s">
        <v>390</v>
      </c>
      <c r="L1067" s="73" t="s">
        <v>383</v>
      </c>
      <c r="M1067" s="73" t="s">
        <v>388</v>
      </c>
      <c r="N1067" s="73" t="s">
        <v>43</v>
      </c>
      <c r="O1067" s="73" t="s">
        <v>385</v>
      </c>
      <c r="P1067" s="73" t="s">
        <v>907</v>
      </c>
      <c r="Q1067" s="73" t="s">
        <v>932</v>
      </c>
      <c r="R1067" s="73" t="s">
        <v>91</v>
      </c>
      <c r="V1067" s="60" t="str">
        <f>W1067&amp;H1067</f>
        <v>GASCOGNEголубой</v>
      </c>
      <c r="W1067" s="60" t="str">
        <f>_xlfn.LET(_xlpm.TextCell,TEXT(G1067,"###"),IF(_xlpm.TextCell&lt;&gt;"",IF(StyleSpaceSplit,IFERROR(IF(FIND(" ",_xlpm.TextCell)&gt;=1,MID(_xlpm.TextCell,1,FIND(" ",_xlpm.TextCell)-1),_xlpm.TextCell),_xlpm.TextCell),_xlpm.TextCell),""))</f>
        <v>GASCOGNE</v>
      </c>
      <c r="X1067" s="60" t="str">
        <f>IF(A1067&lt;&gt;"",IFERROR(IF(FIND(" ",G1067)&gt;=1,MID(G1067,FIND(" ",G1067)+1,LEN(G1067)),""),""),"")</f>
        <v/>
      </c>
      <c r="AC1067" s="51">
        <f>IFERROR(VALUE(MID($C1067,1,2)),0)</f>
        <v>81</v>
      </c>
      <c r="AD1067" s="44">
        <f>IFERROR(VALUE(MID($C1067,4,3)),0)</f>
        <v>31</v>
      </c>
      <c r="AE1067" s="51">
        <f>VALUE(RIGHT("00"&amp;AC1067,2)&amp;RIGHT("000"&amp;AD1067,3))</f>
        <v>81031</v>
      </c>
    </row>
    <row r="1068" spans="1:31">
      <c r="A1068" s="60" t="str">
        <f>IF(G1068&amp;Q1068&lt;&gt;"",W1068&amp;Q1068,"")</f>
        <v>GASCOGNEgrey</v>
      </c>
      <c r="B1068" s="60" t="str">
        <f>IF(C1068&lt;&gt;"",LEFT(C1068,9),"")</f>
        <v>81-031-08</v>
      </c>
      <c r="C1068" s="73" t="s">
        <v>6506</v>
      </c>
      <c r="D1068" s="73" t="s">
        <v>6507</v>
      </c>
      <c r="E1068" s="73" t="s">
        <v>904</v>
      </c>
      <c r="F1068" s="74">
        <v>57</v>
      </c>
      <c r="G1068" s="73" t="s">
        <v>6502</v>
      </c>
      <c r="H1068" s="73" t="s">
        <v>83</v>
      </c>
      <c r="I1068" s="73" t="s">
        <v>6503</v>
      </c>
      <c r="J1068" s="73" t="s">
        <v>318</v>
      </c>
      <c r="K1068" s="73" t="s">
        <v>390</v>
      </c>
      <c r="L1068" s="73" t="s">
        <v>383</v>
      </c>
      <c r="M1068" s="73" t="s">
        <v>388</v>
      </c>
      <c r="N1068" s="73" t="s">
        <v>43</v>
      </c>
      <c r="O1068" s="73" t="s">
        <v>385</v>
      </c>
      <c r="P1068" s="73" t="s">
        <v>907</v>
      </c>
      <c r="Q1068" s="73" t="s">
        <v>917</v>
      </c>
      <c r="R1068" s="73" t="s">
        <v>83</v>
      </c>
      <c r="V1068" s="60" t="str">
        <f>W1068&amp;H1068</f>
        <v>GASCOGNEсерый</v>
      </c>
      <c r="W1068" s="60" t="str">
        <f>_xlfn.LET(_xlpm.TextCell,TEXT(G1068,"###"),IF(_xlpm.TextCell&lt;&gt;"",IF(StyleSpaceSplit,IFERROR(IF(FIND(" ",_xlpm.TextCell)&gt;=1,MID(_xlpm.TextCell,1,FIND(" ",_xlpm.TextCell)-1),_xlpm.TextCell),_xlpm.TextCell),_xlpm.TextCell),""))</f>
        <v>GASCOGNE</v>
      </c>
      <c r="X1068" s="60" t="str">
        <f>IF(A1068&lt;&gt;"",IFERROR(IF(FIND(" ",G1068)&gt;=1,MID(G1068,FIND(" ",G1068)+1,LEN(G1068)),""),""),"")</f>
        <v/>
      </c>
      <c r="AC1068" s="51">
        <f>IFERROR(VALUE(MID($C1068,1,2)),0)</f>
        <v>81</v>
      </c>
      <c r="AD1068" s="44">
        <f>IFERROR(VALUE(MID($C1068,4,3)),0)</f>
        <v>31</v>
      </c>
      <c r="AE1068" s="51">
        <f>VALUE(RIGHT("00"&amp;AC1068,2)&amp;RIGHT("000"&amp;AD1068,3))</f>
        <v>81031</v>
      </c>
    </row>
    <row r="1069" spans="1:31">
      <c r="A1069" s="60" t="str">
        <f>IF(G1069&amp;Q1069&lt;&gt;"",W1069&amp;Q1069,"")</f>
        <v>GASCOGNEgrey</v>
      </c>
      <c r="B1069" s="60" t="str">
        <f>IF(C1069&lt;&gt;"",LEFT(C1069,9),"")</f>
        <v>81-031-08</v>
      </c>
      <c r="C1069" s="73" t="s">
        <v>6508</v>
      </c>
      <c r="D1069" s="73" t="s">
        <v>6507</v>
      </c>
      <c r="E1069" s="73" t="s">
        <v>910</v>
      </c>
      <c r="F1069" s="74">
        <v>59</v>
      </c>
      <c r="G1069" s="73" t="s">
        <v>6502</v>
      </c>
      <c r="H1069" s="73" t="s">
        <v>83</v>
      </c>
      <c r="I1069" s="73" t="s">
        <v>6503</v>
      </c>
      <c r="J1069" s="73" t="s">
        <v>318</v>
      </c>
      <c r="K1069" s="73" t="s">
        <v>390</v>
      </c>
      <c r="L1069" s="73" t="s">
        <v>383</v>
      </c>
      <c r="M1069" s="73" t="s">
        <v>388</v>
      </c>
      <c r="N1069" s="73" t="s">
        <v>43</v>
      </c>
      <c r="O1069" s="73" t="s">
        <v>385</v>
      </c>
      <c r="P1069" s="73" t="s">
        <v>907</v>
      </c>
      <c r="Q1069" s="73" t="s">
        <v>917</v>
      </c>
      <c r="R1069" s="73" t="s">
        <v>83</v>
      </c>
      <c r="V1069" s="60" t="str">
        <f>W1069&amp;H1069</f>
        <v>GASCOGNEсерый</v>
      </c>
      <c r="W1069" s="60" t="str">
        <f>_xlfn.LET(_xlpm.TextCell,TEXT(G1069,"###"),IF(_xlpm.TextCell&lt;&gt;"",IF(StyleSpaceSplit,IFERROR(IF(FIND(" ",_xlpm.TextCell)&gt;=1,MID(_xlpm.TextCell,1,FIND(" ",_xlpm.TextCell)-1),_xlpm.TextCell),_xlpm.TextCell),_xlpm.TextCell),""))</f>
        <v>GASCOGNE</v>
      </c>
      <c r="X1069" s="60" t="str">
        <f>IF(A1069&lt;&gt;"",IFERROR(IF(FIND(" ",G1069)&gt;=1,MID(G1069,FIND(" ",G1069)+1,LEN(G1069)),""),""),"")</f>
        <v/>
      </c>
      <c r="AC1069" s="51">
        <f>IFERROR(VALUE(MID($C1069,1,2)),0)</f>
        <v>81</v>
      </c>
      <c r="AD1069" s="44">
        <f>IFERROR(VALUE(MID($C1069,4,3)),0)</f>
        <v>31</v>
      </c>
      <c r="AE1069" s="51">
        <f>VALUE(RIGHT("00"&amp;AC1069,2)&amp;RIGHT("000"&amp;AD1069,3))</f>
        <v>81031</v>
      </c>
    </row>
    <row r="1070" spans="1:31">
      <c r="A1070" s="60" t="str">
        <f>IF(G1070&amp;Q1070&lt;&gt;"",W1070&amp;Q1070,"")</f>
        <v>GASCOGNEgrey</v>
      </c>
      <c r="B1070" s="60" t="str">
        <f>IF(C1070&lt;&gt;"",LEFT(C1070,9),"")</f>
        <v>81-031-08</v>
      </c>
      <c r="C1070" s="73" t="s">
        <v>6509</v>
      </c>
      <c r="D1070" s="73" t="s">
        <v>6507</v>
      </c>
      <c r="E1070" s="73" t="s">
        <v>912</v>
      </c>
      <c r="F1070" s="74">
        <v>61</v>
      </c>
      <c r="G1070" s="73" t="s">
        <v>6502</v>
      </c>
      <c r="H1070" s="73" t="s">
        <v>83</v>
      </c>
      <c r="I1070" s="73" t="s">
        <v>6503</v>
      </c>
      <c r="J1070" s="73" t="s">
        <v>318</v>
      </c>
      <c r="K1070" s="73" t="s">
        <v>390</v>
      </c>
      <c r="L1070" s="73" t="s">
        <v>383</v>
      </c>
      <c r="M1070" s="73" t="s">
        <v>388</v>
      </c>
      <c r="N1070" s="73" t="s">
        <v>43</v>
      </c>
      <c r="O1070" s="73" t="s">
        <v>385</v>
      </c>
      <c r="P1070" s="73" t="s">
        <v>907</v>
      </c>
      <c r="Q1070" s="73" t="s">
        <v>917</v>
      </c>
      <c r="R1070" s="73" t="s">
        <v>83</v>
      </c>
      <c r="V1070" s="60" t="str">
        <f>W1070&amp;H1070</f>
        <v>GASCOGNEсерый</v>
      </c>
      <c r="W1070" s="60" t="str">
        <f>_xlfn.LET(_xlpm.TextCell,TEXT(G1070,"###"),IF(_xlpm.TextCell&lt;&gt;"",IF(StyleSpaceSplit,IFERROR(IF(FIND(" ",_xlpm.TextCell)&gt;=1,MID(_xlpm.TextCell,1,FIND(" ",_xlpm.TextCell)-1),_xlpm.TextCell),_xlpm.TextCell),_xlpm.TextCell),""))</f>
        <v>GASCOGNE</v>
      </c>
      <c r="X1070" s="60" t="str">
        <f>IF(A1070&lt;&gt;"",IFERROR(IF(FIND(" ",G1070)&gt;=1,MID(G1070,FIND(" ",G1070)+1,LEN(G1070)),""),""),"")</f>
        <v/>
      </c>
      <c r="AC1070" s="51">
        <f>IFERROR(VALUE(MID($C1070,1,2)),0)</f>
        <v>81</v>
      </c>
      <c r="AD1070" s="44">
        <f>IFERROR(VALUE(MID($C1070,4,3)),0)</f>
        <v>31</v>
      </c>
      <c r="AE1070" s="51">
        <f>VALUE(RIGHT("00"&amp;AC1070,2)&amp;RIGHT("000"&amp;AD1070,3))</f>
        <v>81031</v>
      </c>
    </row>
    <row r="1071" spans="1:31">
      <c r="A1071" s="60" t="str">
        <f>IF(G1071&amp;Q1071&lt;&gt;"",W1071&amp;Q1071,"")</f>
        <v>GIBRALTARbrown</v>
      </c>
      <c r="B1071" s="60" t="str">
        <f>IF(C1071&lt;&gt;"",LEFT(C1071,9),"")</f>
        <v>80-819-14</v>
      </c>
      <c r="C1071" s="73" t="s">
        <v>6137</v>
      </c>
      <c r="D1071" s="73" t="s">
        <v>6138</v>
      </c>
      <c r="E1071" s="73" t="s">
        <v>910</v>
      </c>
      <c r="F1071" s="74">
        <v>59</v>
      </c>
      <c r="G1071" s="73" t="s">
        <v>4888</v>
      </c>
      <c r="H1071" s="73" t="s">
        <v>86</v>
      </c>
      <c r="I1071" s="73" t="s">
        <v>1265</v>
      </c>
      <c r="J1071" s="73" t="s">
        <v>324</v>
      </c>
      <c r="K1071" s="73" t="s">
        <v>390</v>
      </c>
      <c r="L1071" s="73" t="s">
        <v>383</v>
      </c>
      <c r="M1071" s="73" t="s">
        <v>388</v>
      </c>
      <c r="N1071" s="73" t="s">
        <v>44</v>
      </c>
      <c r="O1071" s="73" t="s">
        <v>385</v>
      </c>
      <c r="P1071" s="73" t="s">
        <v>907</v>
      </c>
      <c r="Q1071" s="73" t="s">
        <v>1033</v>
      </c>
      <c r="R1071" s="73" t="s">
        <v>86</v>
      </c>
      <c r="V1071" s="60" t="str">
        <f>W1071&amp;H1071</f>
        <v>GIBRALTARкоричневый</v>
      </c>
      <c r="W1071" s="60" t="str">
        <f>_xlfn.LET(_xlpm.TextCell,TEXT(G1071,"###"),IF(_xlpm.TextCell&lt;&gt;"",IF(StyleSpaceSplit,IFERROR(IF(FIND(" ",_xlpm.TextCell)&gt;=1,MID(_xlpm.TextCell,1,FIND(" ",_xlpm.TextCell)-1),_xlpm.TextCell),_xlpm.TextCell),_xlpm.TextCell),""))</f>
        <v>GIBRALTAR</v>
      </c>
      <c r="X1071" s="60" t="str">
        <f>IF(A1071&lt;&gt;"",IFERROR(IF(FIND(" ",G1071)&gt;=1,MID(G1071,FIND(" ",G1071)+1,LEN(G1071)),""),""),"")</f>
        <v/>
      </c>
      <c r="AC1071" s="51">
        <f>IFERROR(VALUE(MID($C1071,1,2)),0)</f>
        <v>80</v>
      </c>
      <c r="AD1071" s="44">
        <f>IFERROR(VALUE(MID($C1071,4,3)),0)</f>
        <v>819</v>
      </c>
      <c r="AE1071" s="51">
        <f>VALUE(RIGHT("00"&amp;AC1071,2)&amp;RIGHT("000"&amp;AD1071,3))</f>
        <v>80819</v>
      </c>
    </row>
    <row r="1072" spans="1:31">
      <c r="A1072" s="60" t="str">
        <f>IF(G1072&amp;Q1072&lt;&gt;"",W1072&amp;Q1072,"")</f>
        <v>GIBRALTARbrown</v>
      </c>
      <c r="B1072" s="60" t="str">
        <f>IF(C1072&lt;&gt;"",LEFT(C1072,9),"")</f>
        <v>80-819-14</v>
      </c>
      <c r="C1072" s="73" t="s">
        <v>6139</v>
      </c>
      <c r="D1072" s="73" t="s">
        <v>6138</v>
      </c>
      <c r="E1072" s="73" t="s">
        <v>912</v>
      </c>
      <c r="F1072" s="74">
        <v>61</v>
      </c>
      <c r="G1072" s="73" t="s">
        <v>4888</v>
      </c>
      <c r="H1072" s="73" t="s">
        <v>86</v>
      </c>
      <c r="I1072" s="73" t="s">
        <v>1265</v>
      </c>
      <c r="J1072" s="73" t="s">
        <v>324</v>
      </c>
      <c r="K1072" s="73" t="s">
        <v>390</v>
      </c>
      <c r="L1072" s="73" t="s">
        <v>383</v>
      </c>
      <c r="M1072" s="73" t="s">
        <v>388</v>
      </c>
      <c r="N1072" s="73" t="s">
        <v>44</v>
      </c>
      <c r="O1072" s="73" t="s">
        <v>385</v>
      </c>
      <c r="P1072" s="73" t="s">
        <v>907</v>
      </c>
      <c r="Q1072" s="73" t="s">
        <v>1033</v>
      </c>
      <c r="R1072" s="73" t="s">
        <v>86</v>
      </c>
      <c r="V1072" s="60" t="str">
        <f>W1072&amp;H1072</f>
        <v>GIBRALTARкоричневый</v>
      </c>
      <c r="W1072" s="60" t="str">
        <f>_xlfn.LET(_xlpm.TextCell,TEXT(G1072,"###"),IF(_xlpm.TextCell&lt;&gt;"",IF(StyleSpaceSplit,IFERROR(IF(FIND(" ",_xlpm.TextCell)&gt;=1,MID(_xlpm.TextCell,1,FIND(" ",_xlpm.TextCell)-1),_xlpm.TextCell),_xlpm.TextCell),_xlpm.TextCell),""))</f>
        <v>GIBRALTAR</v>
      </c>
      <c r="X1072" s="60" t="str">
        <f>IF(A1072&lt;&gt;"",IFERROR(IF(FIND(" ",G1072)&gt;=1,MID(G1072,FIND(" ",G1072)+1,LEN(G1072)),""),""),"")</f>
        <v/>
      </c>
      <c r="AC1072" s="51">
        <f>IFERROR(VALUE(MID($C1072,1,2)),0)</f>
        <v>80</v>
      </c>
      <c r="AD1072" s="44">
        <f>IFERROR(VALUE(MID($C1072,4,3)),0)</f>
        <v>819</v>
      </c>
      <c r="AE1072" s="51">
        <f>VALUE(RIGHT("00"&amp;AC1072,2)&amp;RIGHT("000"&amp;AD1072,3))</f>
        <v>80819</v>
      </c>
    </row>
    <row r="1073" spans="1:31">
      <c r="A1073" s="60" t="str">
        <f>IF(G1073&amp;Q1073&lt;&gt;"",W1073&amp;Q1073,"")</f>
        <v>GIBRALTARblue</v>
      </c>
      <c r="B1073" s="60" t="str">
        <f>IF(C1073&lt;&gt;"",LEFT(C1073,9),"")</f>
        <v>80-819-06</v>
      </c>
      <c r="C1073" s="73" t="s">
        <v>4886</v>
      </c>
      <c r="D1073" s="73" t="s">
        <v>4887</v>
      </c>
      <c r="E1073" s="73" t="s">
        <v>922</v>
      </c>
      <c r="F1073" s="74">
        <v>60</v>
      </c>
      <c r="G1073" s="73" t="s">
        <v>4888</v>
      </c>
      <c r="H1073" s="73" t="s">
        <v>71</v>
      </c>
      <c r="I1073" s="73" t="s">
        <v>1265</v>
      </c>
      <c r="J1073" s="73" t="s">
        <v>324</v>
      </c>
      <c r="K1073" s="73" t="s">
        <v>382</v>
      </c>
      <c r="L1073" s="73" t="s">
        <v>383</v>
      </c>
      <c r="M1073" s="73" t="s">
        <v>388</v>
      </c>
      <c r="N1073" s="73" t="s">
        <v>44</v>
      </c>
      <c r="O1073" s="73" t="s">
        <v>385</v>
      </c>
      <c r="P1073" s="73" t="s">
        <v>907</v>
      </c>
      <c r="Q1073" s="73" t="s">
        <v>932</v>
      </c>
      <c r="R1073" s="73" t="s">
        <v>71</v>
      </c>
      <c r="V1073" s="60" t="str">
        <f>W1073&amp;H1073</f>
        <v>GIBRALTARсиний</v>
      </c>
      <c r="W1073" s="60" t="str">
        <f>_xlfn.LET(_xlpm.TextCell,TEXT(G1073,"###"),IF(_xlpm.TextCell&lt;&gt;"",IF(StyleSpaceSplit,IFERROR(IF(FIND(" ",_xlpm.TextCell)&gt;=1,MID(_xlpm.TextCell,1,FIND(" ",_xlpm.TextCell)-1),_xlpm.TextCell),_xlpm.TextCell),_xlpm.TextCell),""))</f>
        <v>GIBRALTAR</v>
      </c>
      <c r="X1073" s="60" t="str">
        <f>IF(A1073&lt;&gt;"",IFERROR(IF(FIND(" ",G1073)&gt;=1,MID(G1073,FIND(" ",G1073)+1,LEN(G1073)),""),""),"")</f>
        <v/>
      </c>
      <c r="AC1073" s="51">
        <f>IFERROR(VALUE(MID($C1073,1,2)),0)</f>
        <v>80</v>
      </c>
      <c r="AD1073" s="44">
        <f>IFERROR(VALUE(MID($C1073,4,3)),0)</f>
        <v>819</v>
      </c>
      <c r="AE1073" s="51">
        <f>VALUE(RIGHT("00"&amp;AC1073,2)&amp;RIGHT("000"&amp;AD1073,3))</f>
        <v>80819</v>
      </c>
    </row>
    <row r="1074" spans="1:31">
      <c r="A1074" s="60" t="str">
        <f>IF(G1074&amp;Q1074&lt;&gt;"",W1074&amp;Q1074,"")</f>
        <v>GIBRALTARblue</v>
      </c>
      <c r="B1074" s="60" t="str">
        <f>IF(C1074&lt;&gt;"",LEFT(C1074,9),"")</f>
        <v>80-819-06</v>
      </c>
      <c r="C1074" s="73" t="s">
        <v>4889</v>
      </c>
      <c r="D1074" s="73" t="s">
        <v>4887</v>
      </c>
      <c r="E1074" s="73" t="s">
        <v>904</v>
      </c>
      <c r="F1074" s="74">
        <v>57</v>
      </c>
      <c r="G1074" s="73" t="s">
        <v>4888</v>
      </c>
      <c r="H1074" s="73" t="s">
        <v>71</v>
      </c>
      <c r="I1074" s="73" t="s">
        <v>1265</v>
      </c>
      <c r="J1074" s="73" t="s">
        <v>324</v>
      </c>
      <c r="K1074" s="73" t="s">
        <v>382</v>
      </c>
      <c r="L1074" s="73" t="s">
        <v>383</v>
      </c>
      <c r="M1074" s="73" t="s">
        <v>388</v>
      </c>
      <c r="N1074" s="73" t="s">
        <v>44</v>
      </c>
      <c r="O1074" s="73" t="s">
        <v>385</v>
      </c>
      <c r="P1074" s="73" t="s">
        <v>907</v>
      </c>
      <c r="Q1074" s="73" t="s">
        <v>932</v>
      </c>
      <c r="R1074" s="73" t="s">
        <v>71</v>
      </c>
      <c r="V1074" s="60" t="str">
        <f>W1074&amp;H1074</f>
        <v>GIBRALTARсиний</v>
      </c>
      <c r="W1074" s="60" t="str">
        <f>_xlfn.LET(_xlpm.TextCell,TEXT(G1074,"###"),IF(_xlpm.TextCell&lt;&gt;"",IF(StyleSpaceSplit,IFERROR(IF(FIND(" ",_xlpm.TextCell)&gt;=1,MID(_xlpm.TextCell,1,FIND(" ",_xlpm.TextCell)-1),_xlpm.TextCell),_xlpm.TextCell),_xlpm.TextCell),""))</f>
        <v>GIBRALTAR</v>
      </c>
      <c r="X1074" s="60" t="str">
        <f>IF(A1074&lt;&gt;"",IFERROR(IF(FIND(" ",G1074)&gt;=1,MID(G1074,FIND(" ",G1074)+1,LEN(G1074)),""),""),"")</f>
        <v/>
      </c>
      <c r="AC1074" s="51">
        <f>IFERROR(VALUE(MID($C1074,1,2)),0)</f>
        <v>80</v>
      </c>
      <c r="AD1074" s="44">
        <f>IFERROR(VALUE(MID($C1074,4,3)),0)</f>
        <v>819</v>
      </c>
      <c r="AE1074" s="51">
        <f>VALUE(RIGHT("00"&amp;AC1074,2)&amp;RIGHT("000"&amp;AD1074,3))</f>
        <v>80819</v>
      </c>
    </row>
    <row r="1075" spans="1:31">
      <c r="A1075" s="60" t="str">
        <f>IF(G1075&amp;Q1075&lt;&gt;"",W1075&amp;Q1075,"")</f>
        <v>GIBRALTARblue</v>
      </c>
      <c r="B1075" s="60" t="str">
        <f>IF(C1075&lt;&gt;"",LEFT(C1075,9),"")</f>
        <v>80-819-06</v>
      </c>
      <c r="C1075" s="73" t="s">
        <v>4890</v>
      </c>
      <c r="D1075" s="73" t="s">
        <v>4887</v>
      </c>
      <c r="E1075" s="73" t="s">
        <v>920</v>
      </c>
      <c r="F1075" s="74">
        <v>58</v>
      </c>
      <c r="G1075" s="73" t="s">
        <v>4888</v>
      </c>
      <c r="H1075" s="73" t="s">
        <v>71</v>
      </c>
      <c r="I1075" s="73" t="s">
        <v>1265</v>
      </c>
      <c r="J1075" s="73" t="s">
        <v>324</v>
      </c>
      <c r="K1075" s="73" t="s">
        <v>382</v>
      </c>
      <c r="L1075" s="73" t="s">
        <v>383</v>
      </c>
      <c r="M1075" s="73" t="s">
        <v>388</v>
      </c>
      <c r="N1075" s="73" t="s">
        <v>44</v>
      </c>
      <c r="O1075" s="73" t="s">
        <v>385</v>
      </c>
      <c r="P1075" s="73" t="s">
        <v>907</v>
      </c>
      <c r="Q1075" s="73" t="s">
        <v>932</v>
      </c>
      <c r="R1075" s="73" t="s">
        <v>71</v>
      </c>
      <c r="V1075" s="60" t="str">
        <f>W1075&amp;H1075</f>
        <v>GIBRALTARсиний</v>
      </c>
      <c r="W1075" s="60" t="str">
        <f>_xlfn.LET(_xlpm.TextCell,TEXT(G1075,"###"),IF(_xlpm.TextCell&lt;&gt;"",IF(StyleSpaceSplit,IFERROR(IF(FIND(" ",_xlpm.TextCell)&gt;=1,MID(_xlpm.TextCell,1,FIND(" ",_xlpm.TextCell)-1),_xlpm.TextCell),_xlpm.TextCell),_xlpm.TextCell),""))</f>
        <v>GIBRALTAR</v>
      </c>
      <c r="X1075" s="60" t="str">
        <f>IF(A1075&lt;&gt;"",IFERROR(IF(FIND(" ",G1075)&gt;=1,MID(G1075,FIND(" ",G1075)+1,LEN(G1075)),""),""),"")</f>
        <v/>
      </c>
      <c r="AC1075" s="51">
        <f>IFERROR(VALUE(MID($C1075,1,2)),0)</f>
        <v>80</v>
      </c>
      <c r="AD1075" s="44">
        <f>IFERROR(VALUE(MID($C1075,4,3)),0)</f>
        <v>819</v>
      </c>
      <c r="AE1075" s="51">
        <f>VALUE(RIGHT("00"&amp;AC1075,2)&amp;RIGHT("000"&amp;AD1075,3))</f>
        <v>80819</v>
      </c>
    </row>
    <row r="1076" spans="1:31">
      <c r="A1076" s="60" t="str">
        <f>IF(G1076&amp;Q1076&lt;&gt;"",W1076&amp;Q1076,"")</f>
        <v>GIBRALTARblue</v>
      </c>
      <c r="B1076" s="60" t="str">
        <f>IF(C1076&lt;&gt;"",LEFT(C1076,9),"")</f>
        <v>80-819-06</v>
      </c>
      <c r="C1076" s="73" t="s">
        <v>4891</v>
      </c>
      <c r="D1076" s="73" t="s">
        <v>4887</v>
      </c>
      <c r="E1076" s="73" t="s">
        <v>910</v>
      </c>
      <c r="F1076" s="74">
        <v>59</v>
      </c>
      <c r="G1076" s="73" t="s">
        <v>4888</v>
      </c>
      <c r="H1076" s="73" t="s">
        <v>71</v>
      </c>
      <c r="I1076" s="73" t="s">
        <v>1265</v>
      </c>
      <c r="J1076" s="73" t="s">
        <v>324</v>
      </c>
      <c r="K1076" s="73" t="s">
        <v>382</v>
      </c>
      <c r="L1076" s="73" t="s">
        <v>383</v>
      </c>
      <c r="M1076" s="73" t="s">
        <v>388</v>
      </c>
      <c r="N1076" s="73" t="s">
        <v>44</v>
      </c>
      <c r="O1076" s="73" t="s">
        <v>385</v>
      </c>
      <c r="P1076" s="73" t="s">
        <v>907</v>
      </c>
      <c r="Q1076" s="73" t="s">
        <v>932</v>
      </c>
      <c r="R1076" s="73" t="s">
        <v>71</v>
      </c>
      <c r="V1076" s="60" t="str">
        <f>W1076&amp;H1076</f>
        <v>GIBRALTARсиний</v>
      </c>
      <c r="W1076" s="60" t="str">
        <f>_xlfn.LET(_xlpm.TextCell,TEXT(G1076,"###"),IF(_xlpm.TextCell&lt;&gt;"",IF(StyleSpaceSplit,IFERROR(IF(FIND(" ",_xlpm.TextCell)&gt;=1,MID(_xlpm.TextCell,1,FIND(" ",_xlpm.TextCell)-1),_xlpm.TextCell),_xlpm.TextCell),_xlpm.TextCell),""))</f>
        <v>GIBRALTAR</v>
      </c>
      <c r="X1076" s="60" t="str">
        <f>IF(A1076&lt;&gt;"",IFERROR(IF(FIND(" ",G1076)&gt;=1,MID(G1076,FIND(" ",G1076)+1,LEN(G1076)),""),""),"")</f>
        <v/>
      </c>
      <c r="AC1076" s="51">
        <f>IFERROR(VALUE(MID($C1076,1,2)),0)</f>
        <v>80</v>
      </c>
      <c r="AD1076" s="44">
        <f>IFERROR(VALUE(MID($C1076,4,3)),0)</f>
        <v>819</v>
      </c>
      <c r="AE1076" s="51">
        <f>VALUE(RIGHT("00"&amp;AC1076,2)&amp;RIGHT("000"&amp;AD1076,3))</f>
        <v>80819</v>
      </c>
    </row>
    <row r="1077" spans="1:31">
      <c r="A1077" s="60" t="str">
        <f>IF(G1077&amp;Q1077&lt;&gt;"",W1077&amp;Q1077,"")</f>
        <v>GIBRALTARblue</v>
      </c>
      <c r="B1077" s="60" t="str">
        <f>IF(C1077&lt;&gt;"",LEFT(C1077,9),"")</f>
        <v>80-819-06</v>
      </c>
      <c r="C1077" s="73" t="s">
        <v>4892</v>
      </c>
      <c r="D1077" s="73" t="s">
        <v>4887</v>
      </c>
      <c r="E1077" s="73" t="s">
        <v>912</v>
      </c>
      <c r="F1077" s="74">
        <v>61</v>
      </c>
      <c r="G1077" s="73" t="s">
        <v>4888</v>
      </c>
      <c r="H1077" s="73" t="s">
        <v>71</v>
      </c>
      <c r="I1077" s="73" t="s">
        <v>1265</v>
      </c>
      <c r="J1077" s="73" t="s">
        <v>324</v>
      </c>
      <c r="K1077" s="73" t="s">
        <v>382</v>
      </c>
      <c r="L1077" s="73" t="s">
        <v>383</v>
      </c>
      <c r="M1077" s="73" t="s">
        <v>388</v>
      </c>
      <c r="N1077" s="73" t="s">
        <v>44</v>
      </c>
      <c r="O1077" s="73" t="s">
        <v>385</v>
      </c>
      <c r="P1077" s="73" t="s">
        <v>907</v>
      </c>
      <c r="Q1077" s="73" t="s">
        <v>932</v>
      </c>
      <c r="R1077" s="73" t="s">
        <v>71</v>
      </c>
      <c r="V1077" s="60" t="str">
        <f>W1077&amp;H1077</f>
        <v>GIBRALTARсиний</v>
      </c>
      <c r="W1077" s="60" t="str">
        <f>_xlfn.LET(_xlpm.TextCell,TEXT(G1077,"###"),IF(_xlpm.TextCell&lt;&gt;"",IF(StyleSpaceSplit,IFERROR(IF(FIND(" ",_xlpm.TextCell)&gt;=1,MID(_xlpm.TextCell,1,FIND(" ",_xlpm.TextCell)-1),_xlpm.TextCell),_xlpm.TextCell),_xlpm.TextCell),""))</f>
        <v>GIBRALTAR</v>
      </c>
      <c r="X1077" s="60" t="str">
        <f>IF(A1077&lt;&gt;"",IFERROR(IF(FIND(" ",G1077)&gt;=1,MID(G1077,FIND(" ",G1077)+1,LEN(G1077)),""),""),"")</f>
        <v/>
      </c>
      <c r="AC1077" s="51">
        <f>IFERROR(VALUE(MID($C1077,1,2)),0)</f>
        <v>80</v>
      </c>
      <c r="AD1077" s="44">
        <f>IFERROR(VALUE(MID($C1077,4,3)),0)</f>
        <v>819</v>
      </c>
      <c r="AE1077" s="51">
        <f>VALUE(RIGHT("00"&amp;AC1077,2)&amp;RIGHT("000"&amp;AD1077,3))</f>
        <v>80819</v>
      </c>
    </row>
    <row r="1078" spans="1:31">
      <c r="A1078" s="60" t="str">
        <f>IF(G1078&amp;Q1078&lt;&gt;"",W1078&amp;Q1078,"")</f>
        <v>GLAZICnavy</v>
      </c>
      <c r="B1078" s="60" t="str">
        <f>IF(C1078&lt;&gt;"",LEFT(C1078,9),"")</f>
        <v>80-820-16</v>
      </c>
      <c r="C1078" s="73" t="s">
        <v>4893</v>
      </c>
      <c r="D1078" s="73" t="s">
        <v>4894</v>
      </c>
      <c r="E1078" s="73" t="s">
        <v>922</v>
      </c>
      <c r="F1078" s="74">
        <v>60</v>
      </c>
      <c r="G1078" s="73" t="s">
        <v>4895</v>
      </c>
      <c r="H1078" s="73" t="s">
        <v>55</v>
      </c>
      <c r="I1078" s="73" t="s">
        <v>1788</v>
      </c>
      <c r="J1078" s="73" t="s">
        <v>348</v>
      </c>
      <c r="K1078" s="73" t="s">
        <v>390</v>
      </c>
      <c r="L1078" s="73" t="s">
        <v>383</v>
      </c>
      <c r="M1078" s="73" t="s">
        <v>388</v>
      </c>
      <c r="N1078" s="73" t="s">
        <v>44</v>
      </c>
      <c r="O1078" s="73" t="s">
        <v>386</v>
      </c>
      <c r="P1078" s="73" t="s">
        <v>907</v>
      </c>
      <c r="Q1078" s="73" t="s">
        <v>1003</v>
      </c>
      <c r="R1078" s="73" t="s">
        <v>71</v>
      </c>
      <c r="V1078" s="60" t="str">
        <f>W1078&amp;H1078</f>
        <v>GLAZICтемно-синий</v>
      </c>
      <c r="W1078" s="60" t="str">
        <f>_xlfn.LET(_xlpm.TextCell,TEXT(G1078,"###"),IF(_xlpm.TextCell&lt;&gt;"",IF(StyleSpaceSplit,IFERROR(IF(FIND(" ",_xlpm.TextCell)&gt;=1,MID(_xlpm.TextCell,1,FIND(" ",_xlpm.TextCell)-1),_xlpm.TextCell),_xlpm.TextCell),_xlpm.TextCell),""))</f>
        <v>GLAZIC</v>
      </c>
      <c r="X1078" s="60" t="str">
        <f>IF(A1078&lt;&gt;"",IFERROR(IF(FIND(" ",G1078)&gt;=1,MID(G1078,FIND(" ",G1078)+1,LEN(G1078)),""),""),"")</f>
        <v/>
      </c>
      <c r="AC1078" s="51">
        <f>IFERROR(VALUE(MID($C1078,1,2)),0)</f>
        <v>80</v>
      </c>
      <c r="AD1078" s="44">
        <f>IFERROR(VALUE(MID($C1078,4,3)),0)</f>
        <v>820</v>
      </c>
      <c r="AE1078" s="51">
        <f>VALUE(RIGHT("00"&amp;AC1078,2)&amp;RIGHT("000"&amp;AD1078,3))</f>
        <v>80820</v>
      </c>
    </row>
    <row r="1079" spans="1:31">
      <c r="A1079" s="60" t="str">
        <f>IF(G1079&amp;Q1079&lt;&gt;"",W1079&amp;Q1079,"")</f>
        <v>GLAZICnavy</v>
      </c>
      <c r="B1079" s="60" t="str">
        <f>IF(C1079&lt;&gt;"",LEFT(C1079,9),"")</f>
        <v>80-820-16</v>
      </c>
      <c r="C1079" s="73" t="s">
        <v>4896</v>
      </c>
      <c r="D1079" s="73" t="s">
        <v>4894</v>
      </c>
      <c r="E1079" s="73" t="s">
        <v>904</v>
      </c>
      <c r="F1079" s="74">
        <v>57</v>
      </c>
      <c r="G1079" s="73" t="s">
        <v>4895</v>
      </c>
      <c r="H1079" s="73" t="s">
        <v>55</v>
      </c>
      <c r="I1079" s="73" t="s">
        <v>1788</v>
      </c>
      <c r="J1079" s="73" t="s">
        <v>348</v>
      </c>
      <c r="K1079" s="73" t="s">
        <v>390</v>
      </c>
      <c r="L1079" s="73" t="s">
        <v>383</v>
      </c>
      <c r="M1079" s="73" t="s">
        <v>388</v>
      </c>
      <c r="N1079" s="73" t="s">
        <v>44</v>
      </c>
      <c r="O1079" s="73" t="s">
        <v>386</v>
      </c>
      <c r="P1079" s="73" t="s">
        <v>907</v>
      </c>
      <c r="Q1079" s="73" t="s">
        <v>1003</v>
      </c>
      <c r="R1079" s="73" t="s">
        <v>71</v>
      </c>
      <c r="V1079" s="60" t="str">
        <f>W1079&amp;H1079</f>
        <v>GLAZICтемно-синий</v>
      </c>
      <c r="W1079" s="60" t="str">
        <f>_xlfn.LET(_xlpm.TextCell,TEXT(G1079,"###"),IF(_xlpm.TextCell&lt;&gt;"",IF(StyleSpaceSplit,IFERROR(IF(FIND(" ",_xlpm.TextCell)&gt;=1,MID(_xlpm.TextCell,1,FIND(" ",_xlpm.TextCell)-1),_xlpm.TextCell),_xlpm.TextCell),_xlpm.TextCell),""))</f>
        <v>GLAZIC</v>
      </c>
      <c r="X1079" s="60" t="str">
        <f>IF(A1079&lt;&gt;"",IFERROR(IF(FIND(" ",G1079)&gt;=1,MID(G1079,FIND(" ",G1079)+1,LEN(G1079)),""),""),"")</f>
        <v/>
      </c>
      <c r="AC1079" s="51">
        <f>IFERROR(VALUE(MID($C1079,1,2)),0)</f>
        <v>80</v>
      </c>
      <c r="AD1079" s="44">
        <f>IFERROR(VALUE(MID($C1079,4,3)),0)</f>
        <v>820</v>
      </c>
      <c r="AE1079" s="51">
        <f>VALUE(RIGHT("00"&amp;AC1079,2)&amp;RIGHT("000"&amp;AD1079,3))</f>
        <v>80820</v>
      </c>
    </row>
    <row r="1080" spans="1:31">
      <c r="A1080" s="60" t="str">
        <f>IF(G1080&amp;Q1080&lt;&gt;"",W1080&amp;Q1080,"")</f>
        <v>GLAZICnavy</v>
      </c>
      <c r="B1080" s="60" t="str">
        <f>IF(C1080&lt;&gt;"",LEFT(C1080,9),"")</f>
        <v>80-820-16</v>
      </c>
      <c r="C1080" s="73" t="s">
        <v>4897</v>
      </c>
      <c r="D1080" s="73" t="s">
        <v>4894</v>
      </c>
      <c r="E1080" s="73" t="s">
        <v>910</v>
      </c>
      <c r="F1080" s="74">
        <v>59</v>
      </c>
      <c r="G1080" s="73" t="s">
        <v>4895</v>
      </c>
      <c r="H1080" s="73" t="s">
        <v>55</v>
      </c>
      <c r="I1080" s="73" t="s">
        <v>1788</v>
      </c>
      <c r="J1080" s="73" t="s">
        <v>348</v>
      </c>
      <c r="K1080" s="73" t="s">
        <v>390</v>
      </c>
      <c r="L1080" s="73" t="s">
        <v>383</v>
      </c>
      <c r="M1080" s="73" t="s">
        <v>388</v>
      </c>
      <c r="N1080" s="73" t="s">
        <v>44</v>
      </c>
      <c r="O1080" s="73" t="s">
        <v>386</v>
      </c>
      <c r="P1080" s="73" t="s">
        <v>907</v>
      </c>
      <c r="Q1080" s="73" t="s">
        <v>1003</v>
      </c>
      <c r="R1080" s="73" t="s">
        <v>71</v>
      </c>
      <c r="V1080" s="60" t="str">
        <f>W1080&amp;H1080</f>
        <v>GLAZICтемно-синий</v>
      </c>
      <c r="W1080" s="60" t="str">
        <f>_xlfn.LET(_xlpm.TextCell,TEXT(G1080,"###"),IF(_xlpm.TextCell&lt;&gt;"",IF(StyleSpaceSplit,IFERROR(IF(FIND(" ",_xlpm.TextCell)&gt;=1,MID(_xlpm.TextCell,1,FIND(" ",_xlpm.TextCell)-1),_xlpm.TextCell),_xlpm.TextCell),_xlpm.TextCell),""))</f>
        <v>GLAZIC</v>
      </c>
      <c r="X1080" s="60" t="str">
        <f>IF(A1080&lt;&gt;"",IFERROR(IF(FIND(" ",G1080)&gt;=1,MID(G1080,FIND(" ",G1080)+1,LEN(G1080)),""),""),"")</f>
        <v/>
      </c>
      <c r="AC1080" s="51">
        <f>IFERROR(VALUE(MID($C1080,1,2)),0)</f>
        <v>80</v>
      </c>
      <c r="AD1080" s="44">
        <f>IFERROR(VALUE(MID($C1080,4,3)),0)</f>
        <v>820</v>
      </c>
      <c r="AE1080" s="51">
        <f>VALUE(RIGHT("00"&amp;AC1080,2)&amp;RIGHT("000"&amp;AD1080,3))</f>
        <v>80820</v>
      </c>
    </row>
    <row r="1081" spans="1:31">
      <c r="A1081" s="60" t="str">
        <f>IF(G1081&amp;Q1081&lt;&gt;"",W1081&amp;Q1081,"")</f>
        <v>GLAZICnavy</v>
      </c>
      <c r="B1081" s="60" t="str">
        <f>IF(C1081&lt;&gt;"",LEFT(C1081,9),"")</f>
        <v>80-820-16</v>
      </c>
      <c r="C1081" s="73" t="s">
        <v>4898</v>
      </c>
      <c r="D1081" s="73" t="s">
        <v>4894</v>
      </c>
      <c r="E1081" s="73" t="s">
        <v>912</v>
      </c>
      <c r="F1081" s="74">
        <v>61</v>
      </c>
      <c r="G1081" s="73" t="s">
        <v>4895</v>
      </c>
      <c r="H1081" s="73" t="s">
        <v>55</v>
      </c>
      <c r="I1081" s="73" t="s">
        <v>1788</v>
      </c>
      <c r="J1081" s="73" t="s">
        <v>348</v>
      </c>
      <c r="K1081" s="73" t="s">
        <v>390</v>
      </c>
      <c r="L1081" s="73" t="s">
        <v>383</v>
      </c>
      <c r="M1081" s="73" t="s">
        <v>388</v>
      </c>
      <c r="N1081" s="73" t="s">
        <v>44</v>
      </c>
      <c r="O1081" s="73" t="s">
        <v>386</v>
      </c>
      <c r="P1081" s="73" t="s">
        <v>907</v>
      </c>
      <c r="Q1081" s="73" t="s">
        <v>1003</v>
      </c>
      <c r="R1081" s="73" t="s">
        <v>71</v>
      </c>
      <c r="V1081" s="60" t="str">
        <f>W1081&amp;H1081</f>
        <v>GLAZICтемно-синий</v>
      </c>
      <c r="W1081" s="60" t="str">
        <f>_xlfn.LET(_xlpm.TextCell,TEXT(G1081,"###"),IF(_xlpm.TextCell&lt;&gt;"",IF(StyleSpaceSplit,IFERROR(IF(FIND(" ",_xlpm.TextCell)&gt;=1,MID(_xlpm.TextCell,1,FIND(" ",_xlpm.TextCell)-1),_xlpm.TextCell),_xlpm.TextCell),_xlpm.TextCell),""))</f>
        <v>GLAZIC</v>
      </c>
      <c r="X1081" s="60" t="str">
        <f>IF(A1081&lt;&gt;"",IFERROR(IF(FIND(" ",G1081)&gt;=1,MID(G1081,FIND(" ",G1081)+1,LEN(G1081)),""),""),"")</f>
        <v/>
      </c>
      <c r="AC1081" s="51">
        <f>IFERROR(VALUE(MID($C1081,1,2)),0)</f>
        <v>80</v>
      </c>
      <c r="AD1081" s="44">
        <f>IFERROR(VALUE(MID($C1081,4,3)),0)</f>
        <v>820</v>
      </c>
      <c r="AE1081" s="51">
        <f>VALUE(RIGHT("00"&amp;AC1081,2)&amp;RIGHT("000"&amp;AD1081,3))</f>
        <v>80820</v>
      </c>
    </row>
    <row r="1082" spans="1:31">
      <c r="A1082" s="60" t="str">
        <f>IF(G1082&amp;Q1082&lt;&gt;"",W1082&amp;Q1082,"")</f>
        <v>GLAZICnavy</v>
      </c>
      <c r="B1082" s="60" t="str">
        <f>IF(C1082&lt;&gt;"",LEFT(C1082,9),"")</f>
        <v>80-820-16</v>
      </c>
      <c r="C1082" s="73" t="s">
        <v>4899</v>
      </c>
      <c r="D1082" s="73" t="s">
        <v>4894</v>
      </c>
      <c r="E1082" s="73" t="s">
        <v>956</v>
      </c>
      <c r="F1082" s="74">
        <v>55</v>
      </c>
      <c r="G1082" s="73" t="s">
        <v>4895</v>
      </c>
      <c r="H1082" s="73" t="s">
        <v>55</v>
      </c>
      <c r="I1082" s="73" t="s">
        <v>1788</v>
      </c>
      <c r="J1082" s="73" t="s">
        <v>348</v>
      </c>
      <c r="K1082" s="73" t="s">
        <v>390</v>
      </c>
      <c r="L1082" s="73" t="s">
        <v>383</v>
      </c>
      <c r="M1082" s="73" t="s">
        <v>388</v>
      </c>
      <c r="N1082" s="73" t="s">
        <v>44</v>
      </c>
      <c r="O1082" s="73" t="s">
        <v>386</v>
      </c>
      <c r="P1082" s="73" t="s">
        <v>907</v>
      </c>
      <c r="Q1082" s="73" t="s">
        <v>1003</v>
      </c>
      <c r="R1082" s="73" t="s">
        <v>71</v>
      </c>
      <c r="V1082" s="60" t="str">
        <f>W1082&amp;H1082</f>
        <v>GLAZICтемно-синий</v>
      </c>
      <c r="W1082" s="60" t="str">
        <f>_xlfn.LET(_xlpm.TextCell,TEXT(G1082,"###"),IF(_xlpm.TextCell&lt;&gt;"",IF(StyleSpaceSplit,IFERROR(IF(FIND(" ",_xlpm.TextCell)&gt;=1,MID(_xlpm.TextCell,1,FIND(" ",_xlpm.TextCell)-1),_xlpm.TextCell),_xlpm.TextCell),_xlpm.TextCell),""))</f>
        <v>GLAZIC</v>
      </c>
      <c r="X1082" s="60" t="str">
        <f>IF(A1082&lt;&gt;"",IFERROR(IF(FIND(" ",G1082)&gt;=1,MID(G1082,FIND(" ",G1082)+1,LEN(G1082)),""),""),"")</f>
        <v/>
      </c>
      <c r="AC1082" s="51">
        <f>IFERROR(VALUE(MID($C1082,1,2)),0)</f>
        <v>80</v>
      </c>
      <c r="AD1082" s="44">
        <f>IFERROR(VALUE(MID($C1082,4,3)),0)</f>
        <v>820</v>
      </c>
      <c r="AE1082" s="51">
        <f>VALUE(RIGHT("00"&amp;AC1082,2)&amp;RIGHT("000"&amp;AD1082,3))</f>
        <v>80820</v>
      </c>
    </row>
    <row r="1083" spans="1:31">
      <c r="A1083" s="60" t="str">
        <f>IF(G1083&amp;Q1083&lt;&gt;"",W1083&amp;Q1083,"")</f>
        <v>GLORYbro</v>
      </c>
      <c r="B1083" s="60" t="str">
        <f>IF(C1083&lt;&gt;"",LEFT(C1083,9),"")</f>
        <v>80-159-14</v>
      </c>
      <c r="C1083" s="73" t="s">
        <v>7016</v>
      </c>
      <c r="D1083" s="73" t="s">
        <v>7017</v>
      </c>
      <c r="E1083" s="73" t="s">
        <v>904</v>
      </c>
      <c r="F1083" s="74">
        <v>57</v>
      </c>
      <c r="G1083" s="73" t="s">
        <v>7018</v>
      </c>
      <c r="H1083" s="73" t="s">
        <v>271</v>
      </c>
      <c r="I1083" s="73" t="s">
        <v>7019</v>
      </c>
      <c r="J1083" s="73" t="s">
        <v>360</v>
      </c>
      <c r="K1083" s="73" t="s">
        <v>387</v>
      </c>
      <c r="L1083" s="73" t="s">
        <v>383</v>
      </c>
      <c r="M1083" s="73" t="s">
        <v>388</v>
      </c>
      <c r="N1083" s="73" t="s">
        <v>43</v>
      </c>
      <c r="O1083" s="73" t="s">
        <v>385</v>
      </c>
      <c r="P1083" s="73" t="s">
        <v>907</v>
      </c>
      <c r="Q1083" s="73" t="s">
        <v>7020</v>
      </c>
      <c r="R1083" s="73" t="s">
        <v>86</v>
      </c>
      <c r="V1083" s="60" t="str">
        <f>W1083&amp;H1083</f>
        <v>GLORYтемно-коричневый</v>
      </c>
      <c r="W1083" s="60" t="str">
        <f>_xlfn.LET(_xlpm.TextCell,TEXT(G1083,"###"),IF(_xlpm.TextCell&lt;&gt;"",IF(StyleSpaceSplit,IFERROR(IF(FIND(" ",_xlpm.TextCell)&gt;=1,MID(_xlpm.TextCell,1,FIND(" ",_xlpm.TextCell)-1),_xlpm.TextCell),_xlpm.TextCell),_xlpm.TextCell),""))</f>
        <v>GLORY</v>
      </c>
      <c r="X1083" s="60" t="str">
        <f>IF(A1083&lt;&gt;"",IFERROR(IF(FIND(" ",G1083)&gt;=1,MID(G1083,FIND(" ",G1083)+1,LEN(G1083)),""),""),"")</f>
        <v/>
      </c>
      <c r="AC1083" s="51">
        <f>IFERROR(VALUE(MID($C1083,1,2)),0)</f>
        <v>80</v>
      </c>
      <c r="AD1083" s="44">
        <f>IFERROR(VALUE(MID($C1083,4,3)),0)</f>
        <v>159</v>
      </c>
      <c r="AE1083" s="51">
        <f>VALUE(RIGHT("00"&amp;AC1083,2)&amp;RIGHT("000"&amp;AD1083,3))</f>
        <v>80159</v>
      </c>
    </row>
    <row r="1084" spans="1:31">
      <c r="A1084" s="60" t="str">
        <f>IF(G1084&amp;Q1084&lt;&gt;"",W1084&amp;Q1084,"")</f>
        <v>GRASBERGtaupe</v>
      </c>
      <c r="B1084" s="60" t="str">
        <f>IF(C1084&lt;&gt;"",LEFT(C1084,9),"")</f>
        <v>80-821-15</v>
      </c>
      <c r="C1084" s="73" t="s">
        <v>4900</v>
      </c>
      <c r="D1084" s="73" t="s">
        <v>4901</v>
      </c>
      <c r="E1084" s="73" t="s">
        <v>920</v>
      </c>
      <c r="F1084" s="74">
        <v>58</v>
      </c>
      <c r="G1084" s="73" t="s">
        <v>4902</v>
      </c>
      <c r="H1084" s="73" t="s">
        <v>226</v>
      </c>
      <c r="I1084" s="73" t="s">
        <v>1441</v>
      </c>
      <c r="J1084" s="73" t="s">
        <v>320</v>
      </c>
      <c r="K1084" s="73" t="s">
        <v>390</v>
      </c>
      <c r="L1084" s="73" t="s">
        <v>383</v>
      </c>
      <c r="M1084" s="73" t="s">
        <v>388</v>
      </c>
      <c r="N1084" s="73" t="s">
        <v>44</v>
      </c>
      <c r="O1084" s="73" t="s">
        <v>385</v>
      </c>
      <c r="P1084" s="73" t="s">
        <v>907</v>
      </c>
      <c r="Q1084" s="73" t="s">
        <v>1291</v>
      </c>
      <c r="R1084" s="73" t="s">
        <v>86</v>
      </c>
      <c r="V1084" s="60" t="str">
        <f>W1084&amp;H1084</f>
        <v>GRASBERGсветло-коричневый</v>
      </c>
      <c r="W1084" s="60" t="str">
        <f>_xlfn.LET(_xlpm.TextCell,TEXT(G1084,"###"),IF(_xlpm.TextCell&lt;&gt;"",IF(StyleSpaceSplit,IFERROR(IF(FIND(" ",_xlpm.TextCell)&gt;=1,MID(_xlpm.TextCell,1,FIND(" ",_xlpm.TextCell)-1),_xlpm.TextCell),_xlpm.TextCell),_xlpm.TextCell),""))</f>
        <v>GRASBERG</v>
      </c>
      <c r="X1084" s="60" t="str">
        <f>IF(A1084&lt;&gt;"",IFERROR(IF(FIND(" ",G1084)&gt;=1,MID(G1084,FIND(" ",G1084)+1,LEN(G1084)),""),""),"")</f>
        <v/>
      </c>
      <c r="AC1084" s="51">
        <f>IFERROR(VALUE(MID($C1084,1,2)),0)</f>
        <v>80</v>
      </c>
      <c r="AD1084" s="44">
        <f>IFERROR(VALUE(MID($C1084,4,3)),0)</f>
        <v>821</v>
      </c>
      <c r="AE1084" s="51">
        <f>VALUE(RIGHT("00"&amp;AC1084,2)&amp;RIGHT("000"&amp;AD1084,3))</f>
        <v>80821</v>
      </c>
    </row>
    <row r="1085" spans="1:31">
      <c r="A1085" s="60" t="str">
        <f>IF(G1085&amp;Q1085&lt;&gt;"",W1085&amp;Q1085,"")</f>
        <v>GRASBERGtaupe</v>
      </c>
      <c r="B1085" s="60" t="str">
        <f>IF(C1085&lt;&gt;"",LEFT(C1085,9),"")</f>
        <v>80-821-15</v>
      </c>
      <c r="C1085" s="73" t="s">
        <v>4903</v>
      </c>
      <c r="D1085" s="73" t="s">
        <v>4901</v>
      </c>
      <c r="E1085" s="73" t="s">
        <v>915</v>
      </c>
      <c r="F1085" s="74">
        <v>56</v>
      </c>
      <c r="G1085" s="73" t="s">
        <v>4902</v>
      </c>
      <c r="H1085" s="73" t="s">
        <v>226</v>
      </c>
      <c r="I1085" s="73" t="s">
        <v>1441</v>
      </c>
      <c r="J1085" s="73" t="s">
        <v>320</v>
      </c>
      <c r="K1085" s="73" t="s">
        <v>390</v>
      </c>
      <c r="L1085" s="73" t="s">
        <v>383</v>
      </c>
      <c r="M1085" s="73" t="s">
        <v>388</v>
      </c>
      <c r="N1085" s="73" t="s">
        <v>44</v>
      </c>
      <c r="O1085" s="73" t="s">
        <v>385</v>
      </c>
      <c r="P1085" s="73" t="s">
        <v>907</v>
      </c>
      <c r="Q1085" s="73" t="s">
        <v>1291</v>
      </c>
      <c r="R1085" s="73" t="s">
        <v>86</v>
      </c>
      <c r="V1085" s="60" t="str">
        <f>W1085&amp;H1085</f>
        <v>GRASBERGсветло-коричневый</v>
      </c>
      <c r="W1085" s="60" t="str">
        <f>_xlfn.LET(_xlpm.TextCell,TEXT(G1085,"###"),IF(_xlpm.TextCell&lt;&gt;"",IF(StyleSpaceSplit,IFERROR(IF(FIND(" ",_xlpm.TextCell)&gt;=1,MID(_xlpm.TextCell,1,FIND(" ",_xlpm.TextCell)-1),_xlpm.TextCell),_xlpm.TextCell),_xlpm.TextCell),""))</f>
        <v>GRASBERG</v>
      </c>
      <c r="X1085" s="60" t="str">
        <f>IF(A1085&lt;&gt;"",IFERROR(IF(FIND(" ",G1085)&gt;=1,MID(G1085,FIND(" ",G1085)+1,LEN(G1085)),""),""),"")</f>
        <v/>
      </c>
      <c r="AC1085" s="51">
        <f>IFERROR(VALUE(MID($C1085,1,2)),0)</f>
        <v>80</v>
      </c>
      <c r="AD1085" s="44">
        <f>IFERROR(VALUE(MID($C1085,4,3)),0)</f>
        <v>821</v>
      </c>
      <c r="AE1085" s="51">
        <f>VALUE(RIGHT("00"&amp;AC1085,2)&amp;RIGHT("000"&amp;AD1085,3))</f>
        <v>80821</v>
      </c>
    </row>
    <row r="1086" spans="1:31">
      <c r="A1086" s="60" t="str">
        <f>IF(G1086&amp;Q1086&lt;&gt;"",W1086&amp;Q1086,"")</f>
        <v>GRASBERGtaupe</v>
      </c>
      <c r="B1086" s="60" t="str">
        <f>IF(C1086&lt;&gt;"",LEFT(C1086,9),"")</f>
        <v>80-821-15</v>
      </c>
      <c r="C1086" s="73" t="s">
        <v>4904</v>
      </c>
      <c r="D1086" s="73" t="s">
        <v>4901</v>
      </c>
      <c r="E1086" s="73" t="s">
        <v>904</v>
      </c>
      <c r="F1086" s="74">
        <v>57</v>
      </c>
      <c r="G1086" s="73" t="s">
        <v>4902</v>
      </c>
      <c r="H1086" s="73" t="s">
        <v>226</v>
      </c>
      <c r="I1086" s="73" t="s">
        <v>1441</v>
      </c>
      <c r="J1086" s="73" t="s">
        <v>320</v>
      </c>
      <c r="K1086" s="73" t="s">
        <v>390</v>
      </c>
      <c r="L1086" s="73" t="s">
        <v>383</v>
      </c>
      <c r="M1086" s="73" t="s">
        <v>388</v>
      </c>
      <c r="N1086" s="73" t="s">
        <v>44</v>
      </c>
      <c r="O1086" s="73" t="s">
        <v>385</v>
      </c>
      <c r="P1086" s="73" t="s">
        <v>907</v>
      </c>
      <c r="Q1086" s="73" t="s">
        <v>1291</v>
      </c>
      <c r="R1086" s="73" t="s">
        <v>86</v>
      </c>
      <c r="V1086" s="60" t="str">
        <f>W1086&amp;H1086</f>
        <v>GRASBERGсветло-коричневый</v>
      </c>
      <c r="W1086" s="60" t="str">
        <f>_xlfn.LET(_xlpm.TextCell,TEXT(G1086,"###"),IF(_xlpm.TextCell&lt;&gt;"",IF(StyleSpaceSplit,IFERROR(IF(FIND(" ",_xlpm.TextCell)&gt;=1,MID(_xlpm.TextCell,1,FIND(" ",_xlpm.TextCell)-1),_xlpm.TextCell),_xlpm.TextCell),_xlpm.TextCell),""))</f>
        <v>GRASBERG</v>
      </c>
      <c r="X1086" s="60" t="str">
        <f>IF(A1086&lt;&gt;"",IFERROR(IF(FIND(" ",G1086)&gt;=1,MID(G1086,FIND(" ",G1086)+1,LEN(G1086)),""),""),"")</f>
        <v/>
      </c>
      <c r="AC1086" s="51">
        <f>IFERROR(VALUE(MID($C1086,1,2)),0)</f>
        <v>80</v>
      </c>
      <c r="AD1086" s="44">
        <f>IFERROR(VALUE(MID($C1086,4,3)),0)</f>
        <v>821</v>
      </c>
      <c r="AE1086" s="51">
        <f>VALUE(RIGHT("00"&amp;AC1086,2)&amp;RIGHT("000"&amp;AD1086,3))</f>
        <v>80821</v>
      </c>
    </row>
    <row r="1087" spans="1:31">
      <c r="A1087" s="60" t="str">
        <f>IF(G1087&amp;Q1087&lt;&gt;"",W1087&amp;Q1087,"")</f>
        <v>GRASBERGtaupe</v>
      </c>
      <c r="B1087" s="60" t="str">
        <f>IF(C1087&lt;&gt;"",LEFT(C1087,9),"")</f>
        <v>80-821-15</v>
      </c>
      <c r="C1087" s="73" t="s">
        <v>4905</v>
      </c>
      <c r="D1087" s="73" t="s">
        <v>4901</v>
      </c>
      <c r="E1087" s="73" t="s">
        <v>910</v>
      </c>
      <c r="F1087" s="74">
        <v>59</v>
      </c>
      <c r="G1087" s="73" t="s">
        <v>4902</v>
      </c>
      <c r="H1087" s="73" t="s">
        <v>226</v>
      </c>
      <c r="I1087" s="73" t="s">
        <v>1441</v>
      </c>
      <c r="J1087" s="73" t="s">
        <v>320</v>
      </c>
      <c r="K1087" s="73" t="s">
        <v>390</v>
      </c>
      <c r="L1087" s="73" t="s">
        <v>383</v>
      </c>
      <c r="M1087" s="73" t="s">
        <v>388</v>
      </c>
      <c r="N1087" s="73" t="s">
        <v>44</v>
      </c>
      <c r="O1087" s="73" t="s">
        <v>385</v>
      </c>
      <c r="P1087" s="73" t="s">
        <v>907</v>
      </c>
      <c r="Q1087" s="73" t="s">
        <v>1291</v>
      </c>
      <c r="R1087" s="73" t="s">
        <v>86</v>
      </c>
      <c r="V1087" s="60" t="str">
        <f>W1087&amp;H1087</f>
        <v>GRASBERGсветло-коричневый</v>
      </c>
      <c r="W1087" s="60" t="str">
        <f>_xlfn.LET(_xlpm.TextCell,TEXT(G1087,"###"),IF(_xlpm.TextCell&lt;&gt;"",IF(StyleSpaceSplit,IFERROR(IF(FIND(" ",_xlpm.TextCell)&gt;=1,MID(_xlpm.TextCell,1,FIND(" ",_xlpm.TextCell)-1),_xlpm.TextCell),_xlpm.TextCell),_xlpm.TextCell),""))</f>
        <v>GRASBERG</v>
      </c>
      <c r="X1087" s="60" t="str">
        <f>IF(A1087&lt;&gt;"",IFERROR(IF(FIND(" ",G1087)&gt;=1,MID(G1087,FIND(" ",G1087)+1,LEN(G1087)),""),""),"")</f>
        <v/>
      </c>
      <c r="AC1087" s="51">
        <f>IFERROR(VALUE(MID($C1087,1,2)),0)</f>
        <v>80</v>
      </c>
      <c r="AD1087" s="44">
        <f>IFERROR(VALUE(MID($C1087,4,3)),0)</f>
        <v>821</v>
      </c>
      <c r="AE1087" s="51">
        <f>VALUE(RIGHT("00"&amp;AC1087,2)&amp;RIGHT("000"&amp;AD1087,3))</f>
        <v>80821</v>
      </c>
    </row>
    <row r="1088" spans="1:31">
      <c r="A1088" s="60" t="str">
        <f>IF(G1088&amp;Q1088&lt;&gt;"",W1088&amp;Q1088,"")</f>
        <v>GRASBERGtaupe</v>
      </c>
      <c r="B1088" s="60" t="str">
        <f>IF(C1088&lt;&gt;"",LEFT(C1088,9),"")</f>
        <v>80-821-15</v>
      </c>
      <c r="C1088" s="73" t="s">
        <v>4906</v>
      </c>
      <c r="D1088" s="73" t="s">
        <v>4901</v>
      </c>
      <c r="E1088" s="73" t="s">
        <v>922</v>
      </c>
      <c r="F1088" s="74">
        <v>60</v>
      </c>
      <c r="G1088" s="73" t="s">
        <v>4902</v>
      </c>
      <c r="H1088" s="73" t="s">
        <v>226</v>
      </c>
      <c r="I1088" s="73" t="s">
        <v>1441</v>
      </c>
      <c r="J1088" s="73" t="s">
        <v>320</v>
      </c>
      <c r="K1088" s="73" t="s">
        <v>390</v>
      </c>
      <c r="L1088" s="73" t="s">
        <v>383</v>
      </c>
      <c r="M1088" s="73" t="s">
        <v>388</v>
      </c>
      <c r="N1088" s="73" t="s">
        <v>44</v>
      </c>
      <c r="O1088" s="73" t="s">
        <v>385</v>
      </c>
      <c r="P1088" s="73" t="s">
        <v>907</v>
      </c>
      <c r="Q1088" s="73" t="s">
        <v>1291</v>
      </c>
      <c r="R1088" s="73" t="s">
        <v>86</v>
      </c>
      <c r="V1088" s="60" t="str">
        <f>W1088&amp;H1088</f>
        <v>GRASBERGсветло-коричневый</v>
      </c>
      <c r="W1088" s="60" t="str">
        <f>_xlfn.LET(_xlpm.TextCell,TEXT(G1088,"###"),IF(_xlpm.TextCell&lt;&gt;"",IF(StyleSpaceSplit,IFERROR(IF(FIND(" ",_xlpm.TextCell)&gt;=1,MID(_xlpm.TextCell,1,FIND(" ",_xlpm.TextCell)-1),_xlpm.TextCell),_xlpm.TextCell),_xlpm.TextCell),""))</f>
        <v>GRASBERG</v>
      </c>
      <c r="X1088" s="60" t="str">
        <f>IF(A1088&lt;&gt;"",IFERROR(IF(FIND(" ",G1088)&gt;=1,MID(G1088,FIND(" ",G1088)+1,LEN(G1088)),""),""),"")</f>
        <v/>
      </c>
      <c r="AC1088" s="51">
        <f>IFERROR(VALUE(MID($C1088,1,2)),0)</f>
        <v>80</v>
      </c>
      <c r="AD1088" s="44">
        <f>IFERROR(VALUE(MID($C1088,4,3)),0)</f>
        <v>821</v>
      </c>
      <c r="AE1088" s="51">
        <f>VALUE(RIGHT("00"&amp;AC1088,2)&amp;RIGHT("000"&amp;AD1088,3))</f>
        <v>80821</v>
      </c>
    </row>
    <row r="1089" spans="1:31">
      <c r="A1089" s="60" t="str">
        <f>IF(G1089&amp;Q1089&lt;&gt;"",W1089&amp;Q1089,"")</f>
        <v>GRASBERGtaupe</v>
      </c>
      <c r="B1089" s="60" t="str">
        <f>IF(C1089&lt;&gt;"",LEFT(C1089,9),"")</f>
        <v>80-821-15</v>
      </c>
      <c r="C1089" s="73" t="s">
        <v>4907</v>
      </c>
      <c r="D1089" s="73" t="s">
        <v>4901</v>
      </c>
      <c r="E1089" s="73" t="s">
        <v>912</v>
      </c>
      <c r="F1089" s="74">
        <v>61</v>
      </c>
      <c r="G1089" s="73" t="s">
        <v>4902</v>
      </c>
      <c r="H1089" s="73" t="s">
        <v>226</v>
      </c>
      <c r="I1089" s="73" t="s">
        <v>1441</v>
      </c>
      <c r="J1089" s="73" t="s">
        <v>320</v>
      </c>
      <c r="K1089" s="73" t="s">
        <v>390</v>
      </c>
      <c r="L1089" s="73" t="s">
        <v>383</v>
      </c>
      <c r="M1089" s="73" t="s">
        <v>388</v>
      </c>
      <c r="N1089" s="73" t="s">
        <v>44</v>
      </c>
      <c r="O1089" s="73" t="s">
        <v>385</v>
      </c>
      <c r="P1089" s="73" t="s">
        <v>907</v>
      </c>
      <c r="Q1089" s="73" t="s">
        <v>1291</v>
      </c>
      <c r="R1089" s="73" t="s">
        <v>86</v>
      </c>
      <c r="V1089" s="60" t="str">
        <f>W1089&amp;H1089</f>
        <v>GRASBERGсветло-коричневый</v>
      </c>
      <c r="W1089" s="60" t="str">
        <f>_xlfn.LET(_xlpm.TextCell,TEXT(G1089,"###"),IF(_xlpm.TextCell&lt;&gt;"",IF(StyleSpaceSplit,IFERROR(IF(FIND(" ",_xlpm.TextCell)&gt;=1,MID(_xlpm.TextCell,1,FIND(" ",_xlpm.TextCell)-1),_xlpm.TextCell),_xlpm.TextCell),_xlpm.TextCell),""))</f>
        <v>GRASBERG</v>
      </c>
      <c r="X1089" s="60" t="str">
        <f>IF(A1089&lt;&gt;"",IFERROR(IF(FIND(" ",G1089)&gt;=1,MID(G1089,FIND(" ",G1089)+1,LEN(G1089)),""),""),"")</f>
        <v/>
      </c>
      <c r="AC1089" s="51">
        <f>IFERROR(VALUE(MID($C1089,1,2)),0)</f>
        <v>80</v>
      </c>
      <c r="AD1089" s="44">
        <f>IFERROR(VALUE(MID($C1089,4,3)),0)</f>
        <v>821</v>
      </c>
      <c r="AE1089" s="51">
        <f>VALUE(RIGHT("00"&amp;AC1089,2)&amp;RIGHT("000"&amp;AD1089,3))</f>
        <v>80821</v>
      </c>
    </row>
    <row r="1090" spans="1:31">
      <c r="A1090" s="60" t="str">
        <f>IF(G1090&amp;Q1090&lt;&gt;"",W1090&amp;Q1090,"")</f>
        <v>GRASBERGtaupe</v>
      </c>
      <c r="B1090" s="60" t="str">
        <f>IF(C1090&lt;&gt;"",LEFT(C1090,9),"")</f>
        <v>80-821-15</v>
      </c>
      <c r="C1090" s="73" t="s">
        <v>4908</v>
      </c>
      <c r="D1090" s="73" t="s">
        <v>4901</v>
      </c>
      <c r="E1090" s="73" t="s">
        <v>956</v>
      </c>
      <c r="F1090" s="74">
        <v>55</v>
      </c>
      <c r="G1090" s="73" t="s">
        <v>4902</v>
      </c>
      <c r="H1090" s="73" t="s">
        <v>226</v>
      </c>
      <c r="I1090" s="73" t="s">
        <v>1441</v>
      </c>
      <c r="J1090" s="73" t="s">
        <v>320</v>
      </c>
      <c r="K1090" s="73" t="s">
        <v>390</v>
      </c>
      <c r="L1090" s="73" t="s">
        <v>383</v>
      </c>
      <c r="M1090" s="73" t="s">
        <v>388</v>
      </c>
      <c r="N1090" s="73" t="s">
        <v>44</v>
      </c>
      <c r="O1090" s="73" t="s">
        <v>385</v>
      </c>
      <c r="P1090" s="73" t="s">
        <v>907</v>
      </c>
      <c r="Q1090" s="73" t="s">
        <v>1291</v>
      </c>
      <c r="R1090" s="73" t="s">
        <v>86</v>
      </c>
      <c r="V1090" s="60" t="str">
        <f>W1090&amp;H1090</f>
        <v>GRASBERGсветло-коричневый</v>
      </c>
      <c r="W1090" s="60" t="str">
        <f>_xlfn.LET(_xlpm.TextCell,TEXT(G1090,"###"),IF(_xlpm.TextCell&lt;&gt;"",IF(StyleSpaceSplit,IFERROR(IF(FIND(" ",_xlpm.TextCell)&gt;=1,MID(_xlpm.TextCell,1,FIND(" ",_xlpm.TextCell)-1),_xlpm.TextCell),_xlpm.TextCell),_xlpm.TextCell),""))</f>
        <v>GRASBERG</v>
      </c>
      <c r="X1090" s="60" t="str">
        <f>IF(A1090&lt;&gt;"",IFERROR(IF(FIND(" ",G1090)&gt;=1,MID(G1090,FIND(" ",G1090)+1,LEN(G1090)),""),""),"")</f>
        <v/>
      </c>
      <c r="AC1090" s="51">
        <f>IFERROR(VALUE(MID($C1090,1,2)),0)</f>
        <v>80</v>
      </c>
      <c r="AD1090" s="44">
        <f>IFERROR(VALUE(MID($C1090,4,3)),0)</f>
        <v>821</v>
      </c>
      <c r="AE1090" s="51">
        <f>VALUE(RIGHT("00"&amp;AC1090,2)&amp;RIGHT("000"&amp;AD1090,3))</f>
        <v>80821</v>
      </c>
    </row>
    <row r="1091" spans="1:31">
      <c r="A1091" s="60" t="str">
        <f>IF(G1091&amp;Q1091&lt;&gt;"",W1091&amp;Q1091,"")</f>
        <v>GRASBERGcharcoal</v>
      </c>
      <c r="B1091" s="60" t="str">
        <f>IF(C1091&lt;&gt;"",LEFT(C1091,9),"")</f>
        <v>80-821-08</v>
      </c>
      <c r="C1091" s="73" t="s">
        <v>5781</v>
      </c>
      <c r="D1091" s="73" t="s">
        <v>5782</v>
      </c>
      <c r="E1091" s="73" t="s">
        <v>915</v>
      </c>
      <c r="F1091" s="74">
        <v>56</v>
      </c>
      <c r="G1091" s="73" t="s">
        <v>4902</v>
      </c>
      <c r="H1091" s="73" t="s">
        <v>83</v>
      </c>
      <c r="I1091" s="73" t="s">
        <v>5783</v>
      </c>
      <c r="J1091" s="73" t="s">
        <v>320</v>
      </c>
      <c r="K1091" s="73" t="s">
        <v>382</v>
      </c>
      <c r="L1091" s="73" t="s">
        <v>383</v>
      </c>
      <c r="M1091" s="73" t="s">
        <v>388</v>
      </c>
      <c r="N1091" s="73" t="s">
        <v>44</v>
      </c>
      <c r="O1091" s="73" t="s">
        <v>385</v>
      </c>
      <c r="P1091" s="73" t="s">
        <v>907</v>
      </c>
      <c r="Q1091" s="73" t="s">
        <v>1710</v>
      </c>
      <c r="R1091" s="73" t="s">
        <v>83</v>
      </c>
      <c r="V1091" s="60" t="str">
        <f>W1091&amp;H1091</f>
        <v>GRASBERGсерый</v>
      </c>
      <c r="W1091" s="60" t="str">
        <f>_xlfn.LET(_xlpm.TextCell,TEXT(G1091,"###"),IF(_xlpm.TextCell&lt;&gt;"",IF(StyleSpaceSplit,IFERROR(IF(FIND(" ",_xlpm.TextCell)&gt;=1,MID(_xlpm.TextCell,1,FIND(" ",_xlpm.TextCell)-1),_xlpm.TextCell),_xlpm.TextCell),_xlpm.TextCell),""))</f>
        <v>GRASBERG</v>
      </c>
      <c r="X1091" s="60" t="str">
        <f>IF(A1091&lt;&gt;"",IFERROR(IF(FIND(" ",G1091)&gt;=1,MID(G1091,FIND(" ",G1091)+1,LEN(G1091)),""),""),"")</f>
        <v/>
      </c>
      <c r="AC1091" s="51">
        <f>IFERROR(VALUE(MID($C1091,1,2)),0)</f>
        <v>80</v>
      </c>
      <c r="AD1091" s="44">
        <f>IFERROR(VALUE(MID($C1091,4,3)),0)</f>
        <v>821</v>
      </c>
      <c r="AE1091" s="51">
        <f>VALUE(RIGHT("00"&amp;AC1091,2)&amp;RIGHT("000"&amp;AD1091,3))</f>
        <v>80821</v>
      </c>
    </row>
    <row r="1092" spans="1:31">
      <c r="A1092" s="60" t="str">
        <f>IF(G1092&amp;Q1092&lt;&gt;"",W1092&amp;Q1092,"")</f>
        <v>GRASBERGcharcoal</v>
      </c>
      <c r="B1092" s="60" t="str">
        <f>IF(C1092&lt;&gt;"",LEFT(C1092,9),"")</f>
        <v>80-821-08</v>
      </c>
      <c r="C1092" s="73" t="s">
        <v>5784</v>
      </c>
      <c r="D1092" s="73" t="s">
        <v>5782</v>
      </c>
      <c r="E1092" s="73" t="s">
        <v>904</v>
      </c>
      <c r="F1092" s="74">
        <v>57</v>
      </c>
      <c r="G1092" s="73" t="s">
        <v>4902</v>
      </c>
      <c r="H1092" s="73" t="s">
        <v>83</v>
      </c>
      <c r="I1092" s="73" t="s">
        <v>5783</v>
      </c>
      <c r="J1092" s="73" t="s">
        <v>320</v>
      </c>
      <c r="K1092" s="73" t="s">
        <v>382</v>
      </c>
      <c r="L1092" s="73" t="s">
        <v>383</v>
      </c>
      <c r="M1092" s="73" t="s">
        <v>388</v>
      </c>
      <c r="N1092" s="73" t="s">
        <v>44</v>
      </c>
      <c r="O1092" s="73" t="s">
        <v>385</v>
      </c>
      <c r="P1092" s="73" t="s">
        <v>907</v>
      </c>
      <c r="Q1092" s="73" t="s">
        <v>1710</v>
      </c>
      <c r="R1092" s="73" t="s">
        <v>83</v>
      </c>
      <c r="V1092" s="60" t="str">
        <f>W1092&amp;H1092</f>
        <v>GRASBERGсерый</v>
      </c>
      <c r="W1092" s="60" t="str">
        <f>_xlfn.LET(_xlpm.TextCell,TEXT(G1092,"###"),IF(_xlpm.TextCell&lt;&gt;"",IF(StyleSpaceSplit,IFERROR(IF(FIND(" ",_xlpm.TextCell)&gt;=1,MID(_xlpm.TextCell,1,FIND(" ",_xlpm.TextCell)-1),_xlpm.TextCell),_xlpm.TextCell),_xlpm.TextCell),""))</f>
        <v>GRASBERG</v>
      </c>
      <c r="X1092" s="60" t="str">
        <f>IF(A1092&lt;&gt;"",IFERROR(IF(FIND(" ",G1092)&gt;=1,MID(G1092,FIND(" ",G1092)+1,LEN(G1092)),""),""),"")</f>
        <v/>
      </c>
      <c r="AC1092" s="51">
        <f>IFERROR(VALUE(MID($C1092,1,2)),0)</f>
        <v>80</v>
      </c>
      <c r="AD1092" s="44">
        <f>IFERROR(VALUE(MID($C1092,4,3)),0)</f>
        <v>821</v>
      </c>
      <c r="AE1092" s="51">
        <f>VALUE(RIGHT("00"&amp;AC1092,2)&amp;RIGHT("000"&amp;AD1092,3))</f>
        <v>80821</v>
      </c>
    </row>
    <row r="1093" spans="1:31">
      <c r="A1093" s="60" t="str">
        <f>IF(G1093&amp;Q1093&lt;&gt;"",W1093&amp;Q1093,"")</f>
        <v>GRASBERGcharcoal</v>
      </c>
      <c r="B1093" s="60" t="str">
        <f>IF(C1093&lt;&gt;"",LEFT(C1093,9),"")</f>
        <v>80-821-08</v>
      </c>
      <c r="C1093" s="73" t="s">
        <v>5785</v>
      </c>
      <c r="D1093" s="73" t="s">
        <v>5782</v>
      </c>
      <c r="E1093" s="73" t="s">
        <v>920</v>
      </c>
      <c r="F1093" s="74">
        <v>58</v>
      </c>
      <c r="G1093" s="73" t="s">
        <v>4902</v>
      </c>
      <c r="H1093" s="73" t="s">
        <v>83</v>
      </c>
      <c r="I1093" s="73" t="s">
        <v>5783</v>
      </c>
      <c r="J1093" s="73" t="s">
        <v>320</v>
      </c>
      <c r="K1093" s="73" t="s">
        <v>382</v>
      </c>
      <c r="L1093" s="73" t="s">
        <v>383</v>
      </c>
      <c r="M1093" s="73" t="s">
        <v>388</v>
      </c>
      <c r="N1093" s="73" t="s">
        <v>44</v>
      </c>
      <c r="O1093" s="73" t="s">
        <v>385</v>
      </c>
      <c r="P1093" s="73" t="s">
        <v>907</v>
      </c>
      <c r="Q1093" s="73" t="s">
        <v>1710</v>
      </c>
      <c r="R1093" s="73" t="s">
        <v>83</v>
      </c>
      <c r="V1093" s="60" t="str">
        <f>W1093&amp;H1093</f>
        <v>GRASBERGсерый</v>
      </c>
      <c r="W1093" s="60" t="str">
        <f>_xlfn.LET(_xlpm.TextCell,TEXT(G1093,"###"),IF(_xlpm.TextCell&lt;&gt;"",IF(StyleSpaceSplit,IFERROR(IF(FIND(" ",_xlpm.TextCell)&gt;=1,MID(_xlpm.TextCell,1,FIND(" ",_xlpm.TextCell)-1),_xlpm.TextCell),_xlpm.TextCell),_xlpm.TextCell),""))</f>
        <v>GRASBERG</v>
      </c>
      <c r="X1093" s="60" t="str">
        <f>IF(A1093&lt;&gt;"",IFERROR(IF(FIND(" ",G1093)&gt;=1,MID(G1093,FIND(" ",G1093)+1,LEN(G1093)),""),""),"")</f>
        <v/>
      </c>
      <c r="AC1093" s="51">
        <f>IFERROR(VALUE(MID($C1093,1,2)),0)</f>
        <v>80</v>
      </c>
      <c r="AD1093" s="44">
        <f>IFERROR(VALUE(MID($C1093,4,3)),0)</f>
        <v>821</v>
      </c>
      <c r="AE1093" s="51">
        <f>VALUE(RIGHT("00"&amp;AC1093,2)&amp;RIGHT("000"&amp;AD1093,3))</f>
        <v>80821</v>
      </c>
    </row>
    <row r="1094" spans="1:31">
      <c r="A1094" s="60" t="str">
        <f>IF(G1094&amp;Q1094&lt;&gt;"",W1094&amp;Q1094,"")</f>
        <v>GRASBERGcharcoal</v>
      </c>
      <c r="B1094" s="60" t="str">
        <f>IF(C1094&lt;&gt;"",LEFT(C1094,9),"")</f>
        <v>80-821-08</v>
      </c>
      <c r="C1094" s="73" t="s">
        <v>5786</v>
      </c>
      <c r="D1094" s="73" t="s">
        <v>5782</v>
      </c>
      <c r="E1094" s="73" t="s">
        <v>910</v>
      </c>
      <c r="F1094" s="74">
        <v>59</v>
      </c>
      <c r="G1094" s="73" t="s">
        <v>4902</v>
      </c>
      <c r="H1094" s="73" t="s">
        <v>83</v>
      </c>
      <c r="I1094" s="73" t="s">
        <v>5783</v>
      </c>
      <c r="J1094" s="73" t="s">
        <v>320</v>
      </c>
      <c r="K1094" s="73" t="s">
        <v>382</v>
      </c>
      <c r="L1094" s="73" t="s">
        <v>383</v>
      </c>
      <c r="M1094" s="73" t="s">
        <v>388</v>
      </c>
      <c r="N1094" s="73" t="s">
        <v>44</v>
      </c>
      <c r="O1094" s="73" t="s">
        <v>385</v>
      </c>
      <c r="P1094" s="73" t="s">
        <v>907</v>
      </c>
      <c r="Q1094" s="73" t="s">
        <v>1710</v>
      </c>
      <c r="R1094" s="73" t="s">
        <v>83</v>
      </c>
      <c r="V1094" s="60" t="str">
        <f>W1094&amp;H1094</f>
        <v>GRASBERGсерый</v>
      </c>
      <c r="W1094" s="60" t="str">
        <f>_xlfn.LET(_xlpm.TextCell,TEXT(G1094,"###"),IF(_xlpm.TextCell&lt;&gt;"",IF(StyleSpaceSplit,IFERROR(IF(FIND(" ",_xlpm.TextCell)&gt;=1,MID(_xlpm.TextCell,1,FIND(" ",_xlpm.TextCell)-1),_xlpm.TextCell),_xlpm.TextCell),_xlpm.TextCell),""))</f>
        <v>GRASBERG</v>
      </c>
      <c r="X1094" s="60" t="str">
        <f>IF(A1094&lt;&gt;"",IFERROR(IF(FIND(" ",G1094)&gt;=1,MID(G1094,FIND(" ",G1094)+1,LEN(G1094)),""),""),"")</f>
        <v/>
      </c>
      <c r="AC1094" s="51">
        <f>IFERROR(VALUE(MID($C1094,1,2)),0)</f>
        <v>80</v>
      </c>
      <c r="AD1094" s="44">
        <f>IFERROR(VALUE(MID($C1094,4,3)),0)</f>
        <v>821</v>
      </c>
      <c r="AE1094" s="51">
        <f>VALUE(RIGHT("00"&amp;AC1094,2)&amp;RIGHT("000"&amp;AD1094,3))</f>
        <v>80821</v>
      </c>
    </row>
    <row r="1095" spans="1:31">
      <c r="A1095" s="60" t="str">
        <f>IF(G1095&amp;Q1095&lt;&gt;"",W1095&amp;Q1095,"")</f>
        <v>GRASBERGcharcoal</v>
      </c>
      <c r="B1095" s="60" t="str">
        <f>IF(C1095&lt;&gt;"",LEFT(C1095,9),"")</f>
        <v>80-821-08</v>
      </c>
      <c r="C1095" s="73" t="s">
        <v>5787</v>
      </c>
      <c r="D1095" s="73" t="s">
        <v>5782</v>
      </c>
      <c r="E1095" s="73" t="s">
        <v>922</v>
      </c>
      <c r="F1095" s="74">
        <v>60</v>
      </c>
      <c r="G1095" s="73" t="s">
        <v>4902</v>
      </c>
      <c r="H1095" s="73" t="s">
        <v>83</v>
      </c>
      <c r="I1095" s="73" t="s">
        <v>5783</v>
      </c>
      <c r="J1095" s="73" t="s">
        <v>320</v>
      </c>
      <c r="K1095" s="73" t="s">
        <v>382</v>
      </c>
      <c r="L1095" s="73" t="s">
        <v>383</v>
      </c>
      <c r="M1095" s="73" t="s">
        <v>388</v>
      </c>
      <c r="N1095" s="73" t="s">
        <v>44</v>
      </c>
      <c r="O1095" s="73" t="s">
        <v>385</v>
      </c>
      <c r="P1095" s="73" t="s">
        <v>907</v>
      </c>
      <c r="Q1095" s="73" t="s">
        <v>1710</v>
      </c>
      <c r="R1095" s="73" t="s">
        <v>83</v>
      </c>
      <c r="V1095" s="60" t="str">
        <f>W1095&amp;H1095</f>
        <v>GRASBERGсерый</v>
      </c>
      <c r="W1095" s="60" t="str">
        <f>_xlfn.LET(_xlpm.TextCell,TEXT(G1095,"###"),IF(_xlpm.TextCell&lt;&gt;"",IF(StyleSpaceSplit,IFERROR(IF(FIND(" ",_xlpm.TextCell)&gt;=1,MID(_xlpm.TextCell,1,FIND(" ",_xlpm.TextCell)-1),_xlpm.TextCell),_xlpm.TextCell),_xlpm.TextCell),""))</f>
        <v>GRASBERG</v>
      </c>
      <c r="X1095" s="60" t="str">
        <f>IF(A1095&lt;&gt;"",IFERROR(IF(FIND(" ",G1095)&gt;=1,MID(G1095,FIND(" ",G1095)+1,LEN(G1095)),""),""),"")</f>
        <v/>
      </c>
      <c r="AC1095" s="51">
        <f>IFERROR(VALUE(MID($C1095,1,2)),0)</f>
        <v>80</v>
      </c>
      <c r="AD1095" s="44">
        <f>IFERROR(VALUE(MID($C1095,4,3)),0)</f>
        <v>821</v>
      </c>
      <c r="AE1095" s="51">
        <f>VALUE(RIGHT("00"&amp;AC1095,2)&amp;RIGHT("000"&amp;AD1095,3))</f>
        <v>80821</v>
      </c>
    </row>
    <row r="1096" spans="1:31">
      <c r="A1096" s="60" t="str">
        <f>IF(G1096&amp;Q1096&lt;&gt;"",W1096&amp;Q1096,"")</f>
        <v>GRASBERGcharcoal</v>
      </c>
      <c r="B1096" s="60" t="str">
        <f>IF(C1096&lt;&gt;"",LEFT(C1096,9),"")</f>
        <v>80-821-08</v>
      </c>
      <c r="C1096" s="73" t="s">
        <v>5788</v>
      </c>
      <c r="D1096" s="73" t="s">
        <v>5782</v>
      </c>
      <c r="E1096" s="73" t="s">
        <v>912</v>
      </c>
      <c r="F1096" s="74">
        <v>61</v>
      </c>
      <c r="G1096" s="73" t="s">
        <v>4902</v>
      </c>
      <c r="H1096" s="73" t="s">
        <v>83</v>
      </c>
      <c r="I1096" s="73" t="s">
        <v>5783</v>
      </c>
      <c r="J1096" s="73" t="s">
        <v>320</v>
      </c>
      <c r="K1096" s="73" t="s">
        <v>382</v>
      </c>
      <c r="L1096" s="73" t="s">
        <v>383</v>
      </c>
      <c r="M1096" s="73" t="s">
        <v>388</v>
      </c>
      <c r="N1096" s="73" t="s">
        <v>44</v>
      </c>
      <c r="O1096" s="73" t="s">
        <v>385</v>
      </c>
      <c r="P1096" s="73" t="s">
        <v>907</v>
      </c>
      <c r="Q1096" s="73" t="s">
        <v>1710</v>
      </c>
      <c r="R1096" s="73" t="s">
        <v>83</v>
      </c>
      <c r="V1096" s="60" t="str">
        <f>W1096&amp;H1096</f>
        <v>GRASBERGсерый</v>
      </c>
      <c r="W1096" s="60" t="str">
        <f>_xlfn.LET(_xlpm.TextCell,TEXT(G1096,"###"),IF(_xlpm.TextCell&lt;&gt;"",IF(StyleSpaceSplit,IFERROR(IF(FIND(" ",_xlpm.TextCell)&gt;=1,MID(_xlpm.TextCell,1,FIND(" ",_xlpm.TextCell)-1),_xlpm.TextCell),_xlpm.TextCell),_xlpm.TextCell),""))</f>
        <v>GRASBERG</v>
      </c>
      <c r="X1096" s="60" t="str">
        <f>IF(A1096&lt;&gt;"",IFERROR(IF(FIND(" ",G1096)&gt;=1,MID(G1096,FIND(" ",G1096)+1,LEN(G1096)),""),""),"")</f>
        <v/>
      </c>
      <c r="AC1096" s="51">
        <f>IFERROR(VALUE(MID($C1096,1,2)),0)</f>
        <v>80</v>
      </c>
      <c r="AD1096" s="44">
        <f>IFERROR(VALUE(MID($C1096,4,3)),0)</f>
        <v>821</v>
      </c>
      <c r="AE1096" s="51">
        <f>VALUE(RIGHT("00"&amp;AC1096,2)&amp;RIGHT("000"&amp;AD1096,3))</f>
        <v>80821</v>
      </c>
    </row>
    <row r="1097" spans="1:31">
      <c r="A1097" s="60" t="str">
        <f>IF(G1097&amp;Q1097&lt;&gt;"",W1097&amp;Q1097,"")</f>
        <v>GRASBERGcharcoal</v>
      </c>
      <c r="B1097" s="60" t="str">
        <f>IF(C1097&lt;&gt;"",LEFT(C1097,9),"")</f>
        <v>80-821-08</v>
      </c>
      <c r="C1097" s="73" t="s">
        <v>5789</v>
      </c>
      <c r="D1097" s="73" t="s">
        <v>5782</v>
      </c>
      <c r="E1097" s="73" t="s">
        <v>956</v>
      </c>
      <c r="F1097" s="74">
        <v>55</v>
      </c>
      <c r="G1097" s="73" t="s">
        <v>4902</v>
      </c>
      <c r="H1097" s="73" t="s">
        <v>83</v>
      </c>
      <c r="I1097" s="73" t="s">
        <v>5783</v>
      </c>
      <c r="J1097" s="73" t="s">
        <v>320</v>
      </c>
      <c r="K1097" s="73" t="s">
        <v>382</v>
      </c>
      <c r="L1097" s="73" t="s">
        <v>383</v>
      </c>
      <c r="M1097" s="73" t="s">
        <v>388</v>
      </c>
      <c r="N1097" s="73" t="s">
        <v>44</v>
      </c>
      <c r="O1097" s="73" t="s">
        <v>385</v>
      </c>
      <c r="P1097" s="73" t="s">
        <v>907</v>
      </c>
      <c r="Q1097" s="73" t="s">
        <v>1710</v>
      </c>
      <c r="R1097" s="73" t="s">
        <v>83</v>
      </c>
      <c r="V1097" s="60" t="str">
        <f>W1097&amp;H1097</f>
        <v>GRASBERGсерый</v>
      </c>
      <c r="W1097" s="60" t="str">
        <f>_xlfn.LET(_xlpm.TextCell,TEXT(G1097,"###"),IF(_xlpm.TextCell&lt;&gt;"",IF(StyleSpaceSplit,IFERROR(IF(FIND(" ",_xlpm.TextCell)&gt;=1,MID(_xlpm.TextCell,1,FIND(" ",_xlpm.TextCell)-1),_xlpm.TextCell),_xlpm.TextCell),_xlpm.TextCell),""))</f>
        <v>GRASBERG</v>
      </c>
      <c r="X1097" s="60" t="str">
        <f>IF(A1097&lt;&gt;"",IFERROR(IF(FIND(" ",G1097)&gt;=1,MID(G1097,FIND(" ",G1097)+1,LEN(G1097)),""),""),"")</f>
        <v/>
      </c>
      <c r="AC1097" s="51">
        <f>IFERROR(VALUE(MID($C1097,1,2)),0)</f>
        <v>80</v>
      </c>
      <c r="AD1097" s="44">
        <f>IFERROR(VALUE(MID($C1097,4,3)),0)</f>
        <v>821</v>
      </c>
      <c r="AE1097" s="51">
        <f>VALUE(RIGHT("00"&amp;AC1097,2)&amp;RIGHT("000"&amp;AD1097,3))</f>
        <v>80821</v>
      </c>
    </row>
    <row r="1098" spans="1:31">
      <c r="A1098" s="60" t="str">
        <f>IF(G1098&amp;Q1098&lt;&gt;"",W1098&amp;Q1098,"")</f>
        <v>GRASBERGnavy</v>
      </c>
      <c r="B1098" s="60" t="str">
        <f>IF(C1098&lt;&gt;"",LEFT(C1098,9),"")</f>
        <v>80-821-16</v>
      </c>
      <c r="C1098" s="73" t="s">
        <v>6823</v>
      </c>
      <c r="D1098" s="73" t="s">
        <v>6824</v>
      </c>
      <c r="E1098" s="73" t="s">
        <v>915</v>
      </c>
      <c r="F1098" s="74">
        <v>56</v>
      </c>
      <c r="G1098" s="73" t="s">
        <v>4902</v>
      </c>
      <c r="H1098" s="73" t="s">
        <v>71</v>
      </c>
      <c r="I1098" s="73" t="s">
        <v>5783</v>
      </c>
      <c r="J1098" s="73" t="s">
        <v>320</v>
      </c>
      <c r="K1098" s="73" t="s">
        <v>382</v>
      </c>
      <c r="L1098" s="73" t="s">
        <v>383</v>
      </c>
      <c r="M1098" s="73" t="s">
        <v>388</v>
      </c>
      <c r="N1098" s="73" t="s">
        <v>44</v>
      </c>
      <c r="O1098" s="73" t="s">
        <v>385</v>
      </c>
      <c r="P1098" s="73" t="s">
        <v>907</v>
      </c>
      <c r="Q1098" s="73" t="s">
        <v>1003</v>
      </c>
      <c r="R1098" s="73" t="s">
        <v>71</v>
      </c>
      <c r="V1098" s="60" t="str">
        <f>W1098&amp;H1098</f>
        <v>GRASBERGсиний</v>
      </c>
      <c r="W1098" s="60" t="str">
        <f>_xlfn.LET(_xlpm.TextCell,TEXT(G1098,"###"),IF(_xlpm.TextCell&lt;&gt;"",IF(StyleSpaceSplit,IFERROR(IF(FIND(" ",_xlpm.TextCell)&gt;=1,MID(_xlpm.TextCell,1,FIND(" ",_xlpm.TextCell)-1),_xlpm.TextCell),_xlpm.TextCell),_xlpm.TextCell),""))</f>
        <v>GRASBERG</v>
      </c>
      <c r="X1098" s="60" t="str">
        <f>IF(A1098&lt;&gt;"",IFERROR(IF(FIND(" ",G1098)&gt;=1,MID(G1098,FIND(" ",G1098)+1,LEN(G1098)),""),""),"")</f>
        <v/>
      </c>
      <c r="AC1098" s="51">
        <f>IFERROR(VALUE(MID($C1098,1,2)),0)</f>
        <v>80</v>
      </c>
      <c r="AD1098" s="44">
        <f>IFERROR(VALUE(MID($C1098,4,3)),0)</f>
        <v>821</v>
      </c>
      <c r="AE1098" s="51">
        <f>VALUE(RIGHT("00"&amp;AC1098,2)&amp;RIGHT("000"&amp;AD1098,3))</f>
        <v>80821</v>
      </c>
    </row>
    <row r="1099" spans="1:31">
      <c r="A1099" s="60" t="str">
        <f>IF(G1099&amp;Q1099&lt;&gt;"",W1099&amp;Q1099,"")</f>
        <v>GRASBERGnavy</v>
      </c>
      <c r="B1099" s="60" t="str">
        <f>IF(C1099&lt;&gt;"",LEFT(C1099,9),"")</f>
        <v>80-821-16</v>
      </c>
      <c r="C1099" s="73" t="s">
        <v>6825</v>
      </c>
      <c r="D1099" s="73" t="s">
        <v>6824</v>
      </c>
      <c r="E1099" s="73" t="s">
        <v>904</v>
      </c>
      <c r="F1099" s="74">
        <v>57</v>
      </c>
      <c r="G1099" s="73" t="s">
        <v>4902</v>
      </c>
      <c r="H1099" s="73" t="s">
        <v>71</v>
      </c>
      <c r="I1099" s="73" t="s">
        <v>5783</v>
      </c>
      <c r="J1099" s="73" t="s">
        <v>320</v>
      </c>
      <c r="K1099" s="73" t="s">
        <v>382</v>
      </c>
      <c r="L1099" s="73" t="s">
        <v>383</v>
      </c>
      <c r="M1099" s="73" t="s">
        <v>388</v>
      </c>
      <c r="N1099" s="73" t="s">
        <v>44</v>
      </c>
      <c r="O1099" s="73" t="s">
        <v>385</v>
      </c>
      <c r="P1099" s="73" t="s">
        <v>907</v>
      </c>
      <c r="Q1099" s="73" t="s">
        <v>1003</v>
      </c>
      <c r="R1099" s="73" t="s">
        <v>71</v>
      </c>
      <c r="V1099" s="60" t="str">
        <f>W1099&amp;H1099</f>
        <v>GRASBERGсиний</v>
      </c>
      <c r="W1099" s="60" t="str">
        <f>_xlfn.LET(_xlpm.TextCell,TEXT(G1099,"###"),IF(_xlpm.TextCell&lt;&gt;"",IF(StyleSpaceSplit,IFERROR(IF(FIND(" ",_xlpm.TextCell)&gt;=1,MID(_xlpm.TextCell,1,FIND(" ",_xlpm.TextCell)-1),_xlpm.TextCell),_xlpm.TextCell),_xlpm.TextCell),""))</f>
        <v>GRASBERG</v>
      </c>
      <c r="X1099" s="60" t="str">
        <f>IF(A1099&lt;&gt;"",IFERROR(IF(FIND(" ",G1099)&gt;=1,MID(G1099,FIND(" ",G1099)+1,LEN(G1099)),""),""),"")</f>
        <v/>
      </c>
      <c r="AC1099" s="51">
        <f>IFERROR(VALUE(MID($C1099,1,2)),0)</f>
        <v>80</v>
      </c>
      <c r="AD1099" s="44">
        <f>IFERROR(VALUE(MID($C1099,4,3)),0)</f>
        <v>821</v>
      </c>
      <c r="AE1099" s="51">
        <f>VALUE(RIGHT("00"&amp;AC1099,2)&amp;RIGHT("000"&amp;AD1099,3))</f>
        <v>80821</v>
      </c>
    </row>
    <row r="1100" spans="1:31">
      <c r="A1100" s="60" t="str">
        <f>IF(G1100&amp;Q1100&lt;&gt;"",W1100&amp;Q1100,"")</f>
        <v>GRASBERGnavy</v>
      </c>
      <c r="B1100" s="60" t="str">
        <f>IF(C1100&lt;&gt;"",LEFT(C1100,9),"")</f>
        <v>80-821-16</v>
      </c>
      <c r="C1100" s="73" t="s">
        <v>6826</v>
      </c>
      <c r="D1100" s="73" t="s">
        <v>6824</v>
      </c>
      <c r="E1100" s="73" t="s">
        <v>920</v>
      </c>
      <c r="F1100" s="74">
        <v>58</v>
      </c>
      <c r="G1100" s="73" t="s">
        <v>4902</v>
      </c>
      <c r="H1100" s="73" t="s">
        <v>71</v>
      </c>
      <c r="I1100" s="73" t="s">
        <v>5783</v>
      </c>
      <c r="J1100" s="73" t="s">
        <v>320</v>
      </c>
      <c r="K1100" s="73" t="s">
        <v>382</v>
      </c>
      <c r="L1100" s="73" t="s">
        <v>383</v>
      </c>
      <c r="M1100" s="73" t="s">
        <v>388</v>
      </c>
      <c r="N1100" s="73" t="s">
        <v>44</v>
      </c>
      <c r="O1100" s="73" t="s">
        <v>385</v>
      </c>
      <c r="P1100" s="73" t="s">
        <v>907</v>
      </c>
      <c r="Q1100" s="73" t="s">
        <v>1003</v>
      </c>
      <c r="R1100" s="73" t="s">
        <v>71</v>
      </c>
      <c r="V1100" s="60" t="str">
        <f>W1100&amp;H1100</f>
        <v>GRASBERGсиний</v>
      </c>
      <c r="W1100" s="60" t="str">
        <f>_xlfn.LET(_xlpm.TextCell,TEXT(G1100,"###"),IF(_xlpm.TextCell&lt;&gt;"",IF(StyleSpaceSplit,IFERROR(IF(FIND(" ",_xlpm.TextCell)&gt;=1,MID(_xlpm.TextCell,1,FIND(" ",_xlpm.TextCell)-1),_xlpm.TextCell),_xlpm.TextCell),_xlpm.TextCell),""))</f>
        <v>GRASBERG</v>
      </c>
      <c r="X1100" s="60" t="str">
        <f>IF(A1100&lt;&gt;"",IFERROR(IF(FIND(" ",G1100)&gt;=1,MID(G1100,FIND(" ",G1100)+1,LEN(G1100)),""),""),"")</f>
        <v/>
      </c>
      <c r="AC1100" s="51">
        <f>IFERROR(VALUE(MID($C1100,1,2)),0)</f>
        <v>80</v>
      </c>
      <c r="AD1100" s="44">
        <f>IFERROR(VALUE(MID($C1100,4,3)),0)</f>
        <v>821</v>
      </c>
      <c r="AE1100" s="51">
        <f>VALUE(RIGHT("00"&amp;AC1100,2)&amp;RIGHT("000"&amp;AD1100,3))</f>
        <v>80821</v>
      </c>
    </row>
    <row r="1101" spans="1:31">
      <c r="A1101" s="60" t="str">
        <f>IF(G1101&amp;Q1101&lt;&gt;"",W1101&amp;Q1101,"")</f>
        <v>GRASBERGnavy</v>
      </c>
      <c r="B1101" s="60" t="str">
        <f>IF(C1101&lt;&gt;"",LEFT(C1101,9),"")</f>
        <v>80-821-16</v>
      </c>
      <c r="C1101" s="73" t="s">
        <v>6827</v>
      </c>
      <c r="D1101" s="73" t="s">
        <v>6824</v>
      </c>
      <c r="E1101" s="73" t="s">
        <v>910</v>
      </c>
      <c r="F1101" s="74">
        <v>59</v>
      </c>
      <c r="G1101" s="73" t="s">
        <v>4902</v>
      </c>
      <c r="H1101" s="73" t="s">
        <v>71</v>
      </c>
      <c r="I1101" s="73" t="s">
        <v>5783</v>
      </c>
      <c r="J1101" s="73" t="s">
        <v>320</v>
      </c>
      <c r="K1101" s="73" t="s">
        <v>382</v>
      </c>
      <c r="L1101" s="73" t="s">
        <v>383</v>
      </c>
      <c r="M1101" s="73" t="s">
        <v>388</v>
      </c>
      <c r="N1101" s="73" t="s">
        <v>44</v>
      </c>
      <c r="O1101" s="73" t="s">
        <v>385</v>
      </c>
      <c r="P1101" s="73" t="s">
        <v>907</v>
      </c>
      <c r="Q1101" s="73" t="s">
        <v>1003</v>
      </c>
      <c r="R1101" s="73" t="s">
        <v>71</v>
      </c>
      <c r="V1101" s="60" t="str">
        <f>W1101&amp;H1101</f>
        <v>GRASBERGсиний</v>
      </c>
      <c r="W1101" s="60" t="str">
        <f>_xlfn.LET(_xlpm.TextCell,TEXT(G1101,"###"),IF(_xlpm.TextCell&lt;&gt;"",IF(StyleSpaceSplit,IFERROR(IF(FIND(" ",_xlpm.TextCell)&gt;=1,MID(_xlpm.TextCell,1,FIND(" ",_xlpm.TextCell)-1),_xlpm.TextCell),_xlpm.TextCell),_xlpm.TextCell),""))</f>
        <v>GRASBERG</v>
      </c>
      <c r="X1101" s="60" t="str">
        <f>IF(A1101&lt;&gt;"",IFERROR(IF(FIND(" ",G1101)&gt;=1,MID(G1101,FIND(" ",G1101)+1,LEN(G1101)),""),""),"")</f>
        <v/>
      </c>
      <c r="AC1101" s="51">
        <f>IFERROR(VALUE(MID($C1101,1,2)),0)</f>
        <v>80</v>
      </c>
      <c r="AD1101" s="44">
        <f>IFERROR(VALUE(MID($C1101,4,3)),0)</f>
        <v>821</v>
      </c>
      <c r="AE1101" s="51">
        <f>VALUE(RIGHT("00"&amp;AC1101,2)&amp;RIGHT("000"&amp;AD1101,3))</f>
        <v>80821</v>
      </c>
    </row>
    <row r="1102" spans="1:31">
      <c r="A1102" s="60" t="str">
        <f>IF(G1102&amp;Q1102&lt;&gt;"",W1102&amp;Q1102,"")</f>
        <v>GRASBERGnavy</v>
      </c>
      <c r="B1102" s="60" t="str">
        <f>IF(C1102&lt;&gt;"",LEFT(C1102,9),"")</f>
        <v>80-821-16</v>
      </c>
      <c r="C1102" s="73" t="s">
        <v>6828</v>
      </c>
      <c r="D1102" s="73" t="s">
        <v>6824</v>
      </c>
      <c r="E1102" s="73" t="s">
        <v>922</v>
      </c>
      <c r="F1102" s="74">
        <v>60</v>
      </c>
      <c r="G1102" s="73" t="s">
        <v>4902</v>
      </c>
      <c r="H1102" s="73" t="s">
        <v>71</v>
      </c>
      <c r="I1102" s="73" t="s">
        <v>5783</v>
      </c>
      <c r="J1102" s="73" t="s">
        <v>320</v>
      </c>
      <c r="K1102" s="73" t="s">
        <v>382</v>
      </c>
      <c r="L1102" s="73" t="s">
        <v>383</v>
      </c>
      <c r="M1102" s="73" t="s">
        <v>388</v>
      </c>
      <c r="N1102" s="73" t="s">
        <v>44</v>
      </c>
      <c r="O1102" s="73" t="s">
        <v>385</v>
      </c>
      <c r="P1102" s="73" t="s">
        <v>907</v>
      </c>
      <c r="Q1102" s="73" t="s">
        <v>1003</v>
      </c>
      <c r="R1102" s="73" t="s">
        <v>71</v>
      </c>
      <c r="V1102" s="60" t="str">
        <f>W1102&amp;H1102</f>
        <v>GRASBERGсиний</v>
      </c>
      <c r="W1102" s="60" t="str">
        <f>_xlfn.LET(_xlpm.TextCell,TEXT(G1102,"###"),IF(_xlpm.TextCell&lt;&gt;"",IF(StyleSpaceSplit,IFERROR(IF(FIND(" ",_xlpm.TextCell)&gt;=1,MID(_xlpm.TextCell,1,FIND(" ",_xlpm.TextCell)-1),_xlpm.TextCell),_xlpm.TextCell),_xlpm.TextCell),""))</f>
        <v>GRASBERG</v>
      </c>
      <c r="X1102" s="60" t="str">
        <f>IF(A1102&lt;&gt;"",IFERROR(IF(FIND(" ",G1102)&gt;=1,MID(G1102,FIND(" ",G1102)+1,LEN(G1102)),""),""),"")</f>
        <v/>
      </c>
      <c r="AC1102" s="51">
        <f>IFERROR(VALUE(MID($C1102,1,2)),0)</f>
        <v>80</v>
      </c>
      <c r="AD1102" s="44">
        <f>IFERROR(VALUE(MID($C1102,4,3)),0)</f>
        <v>821</v>
      </c>
      <c r="AE1102" s="51">
        <f>VALUE(RIGHT("00"&amp;AC1102,2)&amp;RIGHT("000"&amp;AD1102,3))</f>
        <v>80821</v>
      </c>
    </row>
    <row r="1103" spans="1:31">
      <c r="A1103" s="60" t="str">
        <f>IF(G1103&amp;Q1103&lt;&gt;"",W1103&amp;Q1103,"")</f>
        <v>GRASBERGnavy</v>
      </c>
      <c r="B1103" s="60" t="str">
        <f>IF(C1103&lt;&gt;"",LEFT(C1103,9),"")</f>
        <v>80-821-16</v>
      </c>
      <c r="C1103" s="73" t="s">
        <v>6829</v>
      </c>
      <c r="D1103" s="73" t="s">
        <v>6824</v>
      </c>
      <c r="E1103" s="73" t="s">
        <v>912</v>
      </c>
      <c r="F1103" s="74">
        <v>61</v>
      </c>
      <c r="G1103" s="73" t="s">
        <v>4902</v>
      </c>
      <c r="H1103" s="73" t="s">
        <v>71</v>
      </c>
      <c r="I1103" s="73" t="s">
        <v>5783</v>
      </c>
      <c r="J1103" s="73" t="s">
        <v>320</v>
      </c>
      <c r="K1103" s="73" t="s">
        <v>382</v>
      </c>
      <c r="L1103" s="73" t="s">
        <v>383</v>
      </c>
      <c r="M1103" s="73" t="s">
        <v>388</v>
      </c>
      <c r="N1103" s="73" t="s">
        <v>44</v>
      </c>
      <c r="O1103" s="73" t="s">
        <v>385</v>
      </c>
      <c r="P1103" s="73" t="s">
        <v>907</v>
      </c>
      <c r="Q1103" s="73" t="s">
        <v>1003</v>
      </c>
      <c r="R1103" s="73" t="s">
        <v>71</v>
      </c>
      <c r="V1103" s="60" t="str">
        <f>W1103&amp;H1103</f>
        <v>GRASBERGсиний</v>
      </c>
      <c r="W1103" s="60" t="str">
        <f>_xlfn.LET(_xlpm.TextCell,TEXT(G1103,"###"),IF(_xlpm.TextCell&lt;&gt;"",IF(StyleSpaceSplit,IFERROR(IF(FIND(" ",_xlpm.TextCell)&gt;=1,MID(_xlpm.TextCell,1,FIND(" ",_xlpm.TextCell)-1),_xlpm.TextCell),_xlpm.TextCell),_xlpm.TextCell),""))</f>
        <v>GRASBERG</v>
      </c>
      <c r="X1103" s="60" t="str">
        <f>IF(A1103&lt;&gt;"",IFERROR(IF(FIND(" ",G1103)&gt;=1,MID(G1103,FIND(" ",G1103)+1,LEN(G1103)),""),""),"")</f>
        <v/>
      </c>
      <c r="AC1103" s="51">
        <f>IFERROR(VALUE(MID($C1103,1,2)),0)</f>
        <v>80</v>
      </c>
      <c r="AD1103" s="44">
        <f>IFERROR(VALUE(MID($C1103,4,3)),0)</f>
        <v>821</v>
      </c>
      <c r="AE1103" s="51">
        <f>VALUE(RIGHT("00"&amp;AC1103,2)&amp;RIGHT("000"&amp;AD1103,3))</f>
        <v>80821</v>
      </c>
    </row>
    <row r="1104" spans="1:31">
      <c r="A1104" s="60" t="str">
        <f>IF(G1104&amp;Q1104&lt;&gt;"",W1104&amp;Q1104,"")</f>
        <v>GRASBERGblack</v>
      </c>
      <c r="B1104" s="60" t="str">
        <f>IF(C1104&lt;&gt;"",LEFT(C1104,9),"")</f>
        <v>80-821-09</v>
      </c>
      <c r="C1104" s="73" t="s">
        <v>6816</v>
      </c>
      <c r="D1104" s="73" t="s">
        <v>6817</v>
      </c>
      <c r="E1104" s="73" t="s">
        <v>915</v>
      </c>
      <c r="F1104" s="74">
        <v>56</v>
      </c>
      <c r="G1104" s="73" t="s">
        <v>4902</v>
      </c>
      <c r="H1104" s="73" t="s">
        <v>53</v>
      </c>
      <c r="I1104" s="73" t="s">
        <v>5783</v>
      </c>
      <c r="J1104" s="73" t="s">
        <v>320</v>
      </c>
      <c r="K1104" s="73" t="s">
        <v>382</v>
      </c>
      <c r="L1104" s="73" t="s">
        <v>383</v>
      </c>
      <c r="M1104" s="73" t="s">
        <v>388</v>
      </c>
      <c r="N1104" s="73" t="s">
        <v>44</v>
      </c>
      <c r="O1104" s="73" t="s">
        <v>385</v>
      </c>
      <c r="P1104" s="73" t="s">
        <v>907</v>
      </c>
      <c r="Q1104" s="73" t="s">
        <v>928</v>
      </c>
      <c r="R1104" s="73" t="s">
        <v>53</v>
      </c>
      <c r="V1104" s="60" t="str">
        <f>W1104&amp;H1104</f>
        <v>GRASBERGчерный</v>
      </c>
      <c r="W1104" s="60" t="str">
        <f>_xlfn.LET(_xlpm.TextCell,TEXT(G1104,"###"),IF(_xlpm.TextCell&lt;&gt;"",IF(StyleSpaceSplit,IFERROR(IF(FIND(" ",_xlpm.TextCell)&gt;=1,MID(_xlpm.TextCell,1,FIND(" ",_xlpm.TextCell)-1),_xlpm.TextCell),_xlpm.TextCell),_xlpm.TextCell),""))</f>
        <v>GRASBERG</v>
      </c>
      <c r="X1104" s="60" t="str">
        <f>IF(A1104&lt;&gt;"",IFERROR(IF(FIND(" ",G1104)&gt;=1,MID(G1104,FIND(" ",G1104)+1,LEN(G1104)),""),""),"")</f>
        <v/>
      </c>
      <c r="AC1104" s="51">
        <f>IFERROR(VALUE(MID($C1104,1,2)),0)</f>
        <v>80</v>
      </c>
      <c r="AD1104" s="44">
        <f>IFERROR(VALUE(MID($C1104,4,3)),0)</f>
        <v>821</v>
      </c>
      <c r="AE1104" s="51">
        <f>VALUE(RIGHT("00"&amp;AC1104,2)&amp;RIGHT("000"&amp;AD1104,3))</f>
        <v>80821</v>
      </c>
    </row>
    <row r="1105" spans="1:31">
      <c r="A1105" s="60" t="str">
        <f>IF(G1105&amp;Q1105&lt;&gt;"",W1105&amp;Q1105,"")</f>
        <v>GRASBERGblack</v>
      </c>
      <c r="B1105" s="60" t="str">
        <f>IF(C1105&lt;&gt;"",LEFT(C1105,9),"")</f>
        <v>80-821-09</v>
      </c>
      <c r="C1105" s="73" t="s">
        <v>6818</v>
      </c>
      <c r="D1105" s="73" t="s">
        <v>6817</v>
      </c>
      <c r="E1105" s="73" t="s">
        <v>904</v>
      </c>
      <c r="F1105" s="74">
        <v>57</v>
      </c>
      <c r="G1105" s="73" t="s">
        <v>4902</v>
      </c>
      <c r="H1105" s="73" t="s">
        <v>53</v>
      </c>
      <c r="I1105" s="73" t="s">
        <v>5783</v>
      </c>
      <c r="J1105" s="73" t="s">
        <v>320</v>
      </c>
      <c r="K1105" s="73" t="s">
        <v>382</v>
      </c>
      <c r="L1105" s="73" t="s">
        <v>383</v>
      </c>
      <c r="M1105" s="73" t="s">
        <v>388</v>
      </c>
      <c r="N1105" s="73" t="s">
        <v>44</v>
      </c>
      <c r="O1105" s="73" t="s">
        <v>385</v>
      </c>
      <c r="P1105" s="73" t="s">
        <v>907</v>
      </c>
      <c r="Q1105" s="73" t="s">
        <v>928</v>
      </c>
      <c r="R1105" s="73" t="s">
        <v>53</v>
      </c>
      <c r="V1105" s="60" t="str">
        <f>W1105&amp;H1105</f>
        <v>GRASBERGчерный</v>
      </c>
      <c r="W1105" s="60" t="str">
        <f>_xlfn.LET(_xlpm.TextCell,TEXT(G1105,"###"),IF(_xlpm.TextCell&lt;&gt;"",IF(StyleSpaceSplit,IFERROR(IF(FIND(" ",_xlpm.TextCell)&gt;=1,MID(_xlpm.TextCell,1,FIND(" ",_xlpm.TextCell)-1),_xlpm.TextCell),_xlpm.TextCell),_xlpm.TextCell),""))</f>
        <v>GRASBERG</v>
      </c>
      <c r="X1105" s="60" t="str">
        <f>IF(A1105&lt;&gt;"",IFERROR(IF(FIND(" ",G1105)&gt;=1,MID(G1105,FIND(" ",G1105)+1,LEN(G1105)),""),""),"")</f>
        <v/>
      </c>
      <c r="AC1105" s="51">
        <f>IFERROR(VALUE(MID($C1105,1,2)),0)</f>
        <v>80</v>
      </c>
      <c r="AD1105" s="44">
        <f>IFERROR(VALUE(MID($C1105,4,3)),0)</f>
        <v>821</v>
      </c>
      <c r="AE1105" s="51">
        <f>VALUE(RIGHT("00"&amp;AC1105,2)&amp;RIGHT("000"&amp;AD1105,3))</f>
        <v>80821</v>
      </c>
    </row>
    <row r="1106" spans="1:31">
      <c r="A1106" s="60" t="str">
        <f>IF(G1106&amp;Q1106&lt;&gt;"",W1106&amp;Q1106,"")</f>
        <v>GRASBERGblack</v>
      </c>
      <c r="B1106" s="60" t="str">
        <f>IF(C1106&lt;&gt;"",LEFT(C1106,9),"")</f>
        <v>80-821-09</v>
      </c>
      <c r="C1106" s="73" t="s">
        <v>6819</v>
      </c>
      <c r="D1106" s="73" t="s">
        <v>6817</v>
      </c>
      <c r="E1106" s="73" t="s">
        <v>920</v>
      </c>
      <c r="F1106" s="74">
        <v>58</v>
      </c>
      <c r="G1106" s="73" t="s">
        <v>4902</v>
      </c>
      <c r="H1106" s="73" t="s">
        <v>53</v>
      </c>
      <c r="I1106" s="73" t="s">
        <v>5783</v>
      </c>
      <c r="J1106" s="73" t="s">
        <v>320</v>
      </c>
      <c r="K1106" s="73" t="s">
        <v>382</v>
      </c>
      <c r="L1106" s="73" t="s">
        <v>383</v>
      </c>
      <c r="M1106" s="73" t="s">
        <v>388</v>
      </c>
      <c r="N1106" s="73" t="s">
        <v>44</v>
      </c>
      <c r="O1106" s="73" t="s">
        <v>385</v>
      </c>
      <c r="P1106" s="73" t="s">
        <v>907</v>
      </c>
      <c r="Q1106" s="73" t="s">
        <v>928</v>
      </c>
      <c r="R1106" s="73" t="s">
        <v>53</v>
      </c>
      <c r="V1106" s="60" t="str">
        <f>W1106&amp;H1106</f>
        <v>GRASBERGчерный</v>
      </c>
      <c r="W1106" s="60" t="str">
        <f>_xlfn.LET(_xlpm.TextCell,TEXT(G1106,"###"),IF(_xlpm.TextCell&lt;&gt;"",IF(StyleSpaceSplit,IFERROR(IF(FIND(" ",_xlpm.TextCell)&gt;=1,MID(_xlpm.TextCell,1,FIND(" ",_xlpm.TextCell)-1),_xlpm.TextCell),_xlpm.TextCell),_xlpm.TextCell),""))</f>
        <v>GRASBERG</v>
      </c>
      <c r="X1106" s="60" t="str">
        <f>IF(A1106&lt;&gt;"",IFERROR(IF(FIND(" ",G1106)&gt;=1,MID(G1106,FIND(" ",G1106)+1,LEN(G1106)),""),""),"")</f>
        <v/>
      </c>
      <c r="AC1106" s="51">
        <f>IFERROR(VALUE(MID($C1106,1,2)),0)</f>
        <v>80</v>
      </c>
      <c r="AD1106" s="44">
        <f>IFERROR(VALUE(MID($C1106,4,3)),0)</f>
        <v>821</v>
      </c>
      <c r="AE1106" s="51">
        <f>VALUE(RIGHT("00"&amp;AC1106,2)&amp;RIGHT("000"&amp;AD1106,3))</f>
        <v>80821</v>
      </c>
    </row>
    <row r="1107" spans="1:31">
      <c r="A1107" s="60" t="str">
        <f>IF(G1107&amp;Q1107&lt;&gt;"",W1107&amp;Q1107,"")</f>
        <v>GRASBERGblack</v>
      </c>
      <c r="B1107" s="60" t="str">
        <f>IF(C1107&lt;&gt;"",LEFT(C1107,9),"")</f>
        <v>80-821-09</v>
      </c>
      <c r="C1107" s="73" t="s">
        <v>6820</v>
      </c>
      <c r="D1107" s="73" t="s">
        <v>6817</v>
      </c>
      <c r="E1107" s="73" t="s">
        <v>910</v>
      </c>
      <c r="F1107" s="74">
        <v>59</v>
      </c>
      <c r="G1107" s="73" t="s">
        <v>4902</v>
      </c>
      <c r="H1107" s="73" t="s">
        <v>53</v>
      </c>
      <c r="I1107" s="73" t="s">
        <v>5783</v>
      </c>
      <c r="J1107" s="73" t="s">
        <v>320</v>
      </c>
      <c r="K1107" s="73" t="s">
        <v>382</v>
      </c>
      <c r="L1107" s="73" t="s">
        <v>383</v>
      </c>
      <c r="M1107" s="73" t="s">
        <v>388</v>
      </c>
      <c r="N1107" s="73" t="s">
        <v>44</v>
      </c>
      <c r="O1107" s="73" t="s">
        <v>385</v>
      </c>
      <c r="P1107" s="73" t="s">
        <v>907</v>
      </c>
      <c r="Q1107" s="73" t="s">
        <v>928</v>
      </c>
      <c r="R1107" s="73" t="s">
        <v>53</v>
      </c>
      <c r="V1107" s="60" t="str">
        <f>W1107&amp;H1107</f>
        <v>GRASBERGчерный</v>
      </c>
      <c r="W1107" s="60" t="str">
        <f>_xlfn.LET(_xlpm.TextCell,TEXT(G1107,"###"),IF(_xlpm.TextCell&lt;&gt;"",IF(StyleSpaceSplit,IFERROR(IF(FIND(" ",_xlpm.TextCell)&gt;=1,MID(_xlpm.TextCell,1,FIND(" ",_xlpm.TextCell)-1),_xlpm.TextCell),_xlpm.TextCell),_xlpm.TextCell),""))</f>
        <v>GRASBERG</v>
      </c>
      <c r="X1107" s="60" t="str">
        <f>IF(A1107&lt;&gt;"",IFERROR(IF(FIND(" ",G1107)&gt;=1,MID(G1107,FIND(" ",G1107)+1,LEN(G1107)),""),""),"")</f>
        <v/>
      </c>
      <c r="AC1107" s="51">
        <f>IFERROR(VALUE(MID($C1107,1,2)),0)</f>
        <v>80</v>
      </c>
      <c r="AD1107" s="44">
        <f>IFERROR(VALUE(MID($C1107,4,3)),0)</f>
        <v>821</v>
      </c>
      <c r="AE1107" s="51">
        <f>VALUE(RIGHT("00"&amp;AC1107,2)&amp;RIGHT("000"&amp;AD1107,3))</f>
        <v>80821</v>
      </c>
    </row>
    <row r="1108" spans="1:31">
      <c r="A1108" s="60" t="str">
        <f>IF(G1108&amp;Q1108&lt;&gt;"",W1108&amp;Q1108,"")</f>
        <v>GRASBERGblack</v>
      </c>
      <c r="B1108" s="60" t="str">
        <f>IF(C1108&lt;&gt;"",LEFT(C1108,9),"")</f>
        <v>80-821-09</v>
      </c>
      <c r="C1108" s="73" t="s">
        <v>6821</v>
      </c>
      <c r="D1108" s="73" t="s">
        <v>6817</v>
      </c>
      <c r="E1108" s="73" t="s">
        <v>922</v>
      </c>
      <c r="F1108" s="74">
        <v>60</v>
      </c>
      <c r="G1108" s="73" t="s">
        <v>4902</v>
      </c>
      <c r="H1108" s="73" t="s">
        <v>53</v>
      </c>
      <c r="I1108" s="73" t="s">
        <v>5783</v>
      </c>
      <c r="J1108" s="73" t="s">
        <v>320</v>
      </c>
      <c r="K1108" s="73" t="s">
        <v>382</v>
      </c>
      <c r="L1108" s="73" t="s">
        <v>383</v>
      </c>
      <c r="M1108" s="73" t="s">
        <v>388</v>
      </c>
      <c r="N1108" s="73" t="s">
        <v>44</v>
      </c>
      <c r="O1108" s="73" t="s">
        <v>385</v>
      </c>
      <c r="P1108" s="73" t="s">
        <v>907</v>
      </c>
      <c r="Q1108" s="73" t="s">
        <v>928</v>
      </c>
      <c r="R1108" s="73" t="s">
        <v>53</v>
      </c>
      <c r="V1108" s="60" t="str">
        <f>W1108&amp;H1108</f>
        <v>GRASBERGчерный</v>
      </c>
      <c r="W1108" s="60" t="str">
        <f>_xlfn.LET(_xlpm.TextCell,TEXT(G1108,"###"),IF(_xlpm.TextCell&lt;&gt;"",IF(StyleSpaceSplit,IFERROR(IF(FIND(" ",_xlpm.TextCell)&gt;=1,MID(_xlpm.TextCell,1,FIND(" ",_xlpm.TextCell)-1),_xlpm.TextCell),_xlpm.TextCell),_xlpm.TextCell),""))</f>
        <v>GRASBERG</v>
      </c>
      <c r="X1108" s="60" t="str">
        <f>IF(A1108&lt;&gt;"",IFERROR(IF(FIND(" ",G1108)&gt;=1,MID(G1108,FIND(" ",G1108)+1,LEN(G1108)),""),""),"")</f>
        <v/>
      </c>
      <c r="AC1108" s="51">
        <f>IFERROR(VALUE(MID($C1108,1,2)),0)</f>
        <v>80</v>
      </c>
      <c r="AD1108" s="44">
        <f>IFERROR(VALUE(MID($C1108,4,3)),0)</f>
        <v>821</v>
      </c>
      <c r="AE1108" s="51">
        <f>VALUE(RIGHT("00"&amp;AC1108,2)&amp;RIGHT("000"&amp;AD1108,3))</f>
        <v>80821</v>
      </c>
    </row>
    <row r="1109" spans="1:31">
      <c r="A1109" s="60" t="str">
        <f>IF(G1109&amp;Q1109&lt;&gt;"",W1109&amp;Q1109,"")</f>
        <v>GRASBERGblack</v>
      </c>
      <c r="B1109" s="60" t="str">
        <f>IF(C1109&lt;&gt;"",LEFT(C1109,9),"")</f>
        <v>80-821-09</v>
      </c>
      <c r="C1109" s="73" t="s">
        <v>6822</v>
      </c>
      <c r="D1109" s="73" t="s">
        <v>6817</v>
      </c>
      <c r="E1109" s="73" t="s">
        <v>912</v>
      </c>
      <c r="F1109" s="74">
        <v>61</v>
      </c>
      <c r="G1109" s="73" t="s">
        <v>4902</v>
      </c>
      <c r="H1109" s="73" t="s">
        <v>53</v>
      </c>
      <c r="I1109" s="73" t="s">
        <v>5783</v>
      </c>
      <c r="J1109" s="73" t="s">
        <v>320</v>
      </c>
      <c r="K1109" s="73" t="s">
        <v>382</v>
      </c>
      <c r="L1109" s="73" t="s">
        <v>383</v>
      </c>
      <c r="M1109" s="73" t="s">
        <v>388</v>
      </c>
      <c r="N1109" s="73" t="s">
        <v>44</v>
      </c>
      <c r="O1109" s="73" t="s">
        <v>385</v>
      </c>
      <c r="P1109" s="73" t="s">
        <v>907</v>
      </c>
      <c r="Q1109" s="73" t="s">
        <v>928</v>
      </c>
      <c r="R1109" s="73" t="s">
        <v>53</v>
      </c>
      <c r="V1109" s="60" t="str">
        <f>W1109&amp;H1109</f>
        <v>GRASBERGчерный</v>
      </c>
      <c r="W1109" s="60" t="str">
        <f>_xlfn.LET(_xlpm.TextCell,TEXT(G1109,"###"),IF(_xlpm.TextCell&lt;&gt;"",IF(StyleSpaceSplit,IFERROR(IF(FIND(" ",_xlpm.TextCell)&gt;=1,MID(_xlpm.TextCell,1,FIND(" ",_xlpm.TextCell)-1),_xlpm.TextCell),_xlpm.TextCell),_xlpm.TextCell),""))</f>
        <v>GRASBERG</v>
      </c>
      <c r="X1109" s="60" t="str">
        <f>IF(A1109&lt;&gt;"",IFERROR(IF(FIND(" ",G1109)&gt;=1,MID(G1109,FIND(" ",G1109)+1,LEN(G1109)),""),""),"")</f>
        <v/>
      </c>
      <c r="AC1109" s="51">
        <f>IFERROR(VALUE(MID($C1109,1,2)),0)</f>
        <v>80</v>
      </c>
      <c r="AD1109" s="44">
        <f>IFERROR(VALUE(MID($C1109,4,3)),0)</f>
        <v>821</v>
      </c>
      <c r="AE1109" s="51">
        <f>VALUE(RIGHT("00"&amp;AC1109,2)&amp;RIGHT("000"&amp;AD1109,3))</f>
        <v>80821</v>
      </c>
    </row>
    <row r="1110" spans="1:31">
      <c r="A1110" s="60" t="str">
        <f>IF(G1110&amp;Q1110&lt;&gt;"",W1110&amp;Q1110,"")</f>
        <v>GREEDYbrown</v>
      </c>
      <c r="B1110" s="60" t="str">
        <f>IF(C1110&lt;&gt;"",LEFT(C1110,9),"")</f>
        <v>81-013-14</v>
      </c>
      <c r="C1110" s="73" t="s">
        <v>6241</v>
      </c>
      <c r="D1110" s="73" t="s">
        <v>6242</v>
      </c>
      <c r="E1110" s="73" t="s">
        <v>956</v>
      </c>
      <c r="F1110" s="74">
        <v>55</v>
      </c>
      <c r="G1110" s="73" t="s">
        <v>6243</v>
      </c>
      <c r="H1110" s="73" t="s">
        <v>86</v>
      </c>
      <c r="I1110" s="73" t="s">
        <v>2043</v>
      </c>
      <c r="J1110" s="73" t="s">
        <v>318</v>
      </c>
      <c r="K1110" s="73" t="s">
        <v>390</v>
      </c>
      <c r="L1110" s="73" t="s">
        <v>383</v>
      </c>
      <c r="M1110" s="73" t="s">
        <v>388</v>
      </c>
      <c r="N1110" s="73" t="s">
        <v>44</v>
      </c>
      <c r="O1110" s="73" t="s">
        <v>385</v>
      </c>
      <c r="P1110" s="73" t="s">
        <v>907</v>
      </c>
      <c r="Q1110" s="73" t="s">
        <v>1033</v>
      </c>
      <c r="R1110" s="73" t="s">
        <v>86</v>
      </c>
      <c r="V1110" s="60" t="str">
        <f>W1110&amp;H1110</f>
        <v>GREEDYкоричневый</v>
      </c>
      <c r="W1110" s="60" t="str">
        <f>_xlfn.LET(_xlpm.TextCell,TEXT(G1110,"###"),IF(_xlpm.TextCell&lt;&gt;"",IF(StyleSpaceSplit,IFERROR(IF(FIND(" ",_xlpm.TextCell)&gt;=1,MID(_xlpm.TextCell,1,FIND(" ",_xlpm.TextCell)-1),_xlpm.TextCell),_xlpm.TextCell),_xlpm.TextCell),""))</f>
        <v>GREEDY</v>
      </c>
      <c r="X1110" s="60" t="str">
        <f>IF(A1110&lt;&gt;"",IFERROR(IF(FIND(" ",G1110)&gt;=1,MID(G1110,FIND(" ",G1110)+1,LEN(G1110)),""),""),"")</f>
        <v/>
      </c>
      <c r="AC1110" s="51">
        <f>IFERROR(VALUE(MID($C1110,1,2)),0)</f>
        <v>81</v>
      </c>
      <c r="AD1110" s="44">
        <f>IFERROR(VALUE(MID($C1110,4,3)),0)</f>
        <v>13</v>
      </c>
      <c r="AE1110" s="51">
        <f>VALUE(RIGHT("00"&amp;AC1110,2)&amp;RIGHT("000"&amp;AD1110,3))</f>
        <v>81013</v>
      </c>
    </row>
    <row r="1111" spans="1:31">
      <c r="A1111" s="60" t="str">
        <f>IF(G1111&amp;Q1111&lt;&gt;"",W1111&amp;Q1111,"")</f>
        <v>GREEDYbrown</v>
      </c>
      <c r="B1111" s="60" t="str">
        <f>IF(C1111&lt;&gt;"",LEFT(C1111,9),"")</f>
        <v>81-013-14</v>
      </c>
      <c r="C1111" s="73" t="s">
        <v>6244</v>
      </c>
      <c r="D1111" s="73" t="s">
        <v>6242</v>
      </c>
      <c r="E1111" s="73" t="s">
        <v>915</v>
      </c>
      <c r="F1111" s="74">
        <v>56</v>
      </c>
      <c r="G1111" s="73" t="s">
        <v>6243</v>
      </c>
      <c r="H1111" s="73" t="s">
        <v>86</v>
      </c>
      <c r="I1111" s="73" t="s">
        <v>2043</v>
      </c>
      <c r="J1111" s="73" t="s">
        <v>318</v>
      </c>
      <c r="K1111" s="73" t="s">
        <v>390</v>
      </c>
      <c r="L1111" s="73" t="s">
        <v>383</v>
      </c>
      <c r="M1111" s="73" t="s">
        <v>388</v>
      </c>
      <c r="N1111" s="73" t="s">
        <v>44</v>
      </c>
      <c r="O1111" s="73" t="s">
        <v>385</v>
      </c>
      <c r="P1111" s="73" t="s">
        <v>907</v>
      </c>
      <c r="Q1111" s="73" t="s">
        <v>1033</v>
      </c>
      <c r="R1111" s="73" t="s">
        <v>86</v>
      </c>
      <c r="V1111" s="60" t="str">
        <f>W1111&amp;H1111</f>
        <v>GREEDYкоричневый</v>
      </c>
      <c r="W1111" s="60" t="str">
        <f>_xlfn.LET(_xlpm.TextCell,TEXT(G1111,"###"),IF(_xlpm.TextCell&lt;&gt;"",IF(StyleSpaceSplit,IFERROR(IF(FIND(" ",_xlpm.TextCell)&gt;=1,MID(_xlpm.TextCell,1,FIND(" ",_xlpm.TextCell)-1),_xlpm.TextCell),_xlpm.TextCell),_xlpm.TextCell),""))</f>
        <v>GREEDY</v>
      </c>
      <c r="X1111" s="60" t="str">
        <f>IF(A1111&lt;&gt;"",IFERROR(IF(FIND(" ",G1111)&gt;=1,MID(G1111,FIND(" ",G1111)+1,LEN(G1111)),""),""),"")</f>
        <v/>
      </c>
      <c r="AC1111" s="51">
        <f>IFERROR(VALUE(MID($C1111,1,2)),0)</f>
        <v>81</v>
      </c>
      <c r="AD1111" s="44">
        <f>IFERROR(VALUE(MID($C1111,4,3)),0)</f>
        <v>13</v>
      </c>
      <c r="AE1111" s="51">
        <f>VALUE(RIGHT("00"&amp;AC1111,2)&amp;RIGHT("000"&amp;AD1111,3))</f>
        <v>81013</v>
      </c>
    </row>
    <row r="1112" spans="1:31">
      <c r="A1112" s="60" t="str">
        <f>IF(G1112&amp;Q1112&lt;&gt;"",W1112&amp;Q1112,"")</f>
        <v>GREEDYbrown</v>
      </c>
      <c r="B1112" s="60" t="str">
        <f>IF(C1112&lt;&gt;"",LEFT(C1112,9),"")</f>
        <v>81-013-14</v>
      </c>
      <c r="C1112" s="73" t="s">
        <v>6245</v>
      </c>
      <c r="D1112" s="73" t="s">
        <v>6242</v>
      </c>
      <c r="E1112" s="73" t="s">
        <v>904</v>
      </c>
      <c r="F1112" s="74">
        <v>57</v>
      </c>
      <c r="G1112" s="73" t="s">
        <v>6243</v>
      </c>
      <c r="H1112" s="73" t="s">
        <v>86</v>
      </c>
      <c r="I1112" s="73" t="s">
        <v>2043</v>
      </c>
      <c r="J1112" s="73" t="s">
        <v>318</v>
      </c>
      <c r="K1112" s="73" t="s">
        <v>390</v>
      </c>
      <c r="L1112" s="73" t="s">
        <v>383</v>
      </c>
      <c r="M1112" s="73" t="s">
        <v>388</v>
      </c>
      <c r="N1112" s="73" t="s">
        <v>44</v>
      </c>
      <c r="O1112" s="73" t="s">
        <v>385</v>
      </c>
      <c r="P1112" s="73" t="s">
        <v>907</v>
      </c>
      <c r="Q1112" s="73" t="s">
        <v>1033</v>
      </c>
      <c r="R1112" s="73" t="s">
        <v>86</v>
      </c>
      <c r="V1112" s="60" t="str">
        <f>W1112&amp;H1112</f>
        <v>GREEDYкоричневый</v>
      </c>
      <c r="W1112" s="60" t="str">
        <f>_xlfn.LET(_xlpm.TextCell,TEXT(G1112,"###"),IF(_xlpm.TextCell&lt;&gt;"",IF(StyleSpaceSplit,IFERROR(IF(FIND(" ",_xlpm.TextCell)&gt;=1,MID(_xlpm.TextCell,1,FIND(" ",_xlpm.TextCell)-1),_xlpm.TextCell),_xlpm.TextCell),_xlpm.TextCell),""))</f>
        <v>GREEDY</v>
      </c>
      <c r="X1112" s="60" t="str">
        <f>IF(A1112&lt;&gt;"",IFERROR(IF(FIND(" ",G1112)&gt;=1,MID(G1112,FIND(" ",G1112)+1,LEN(G1112)),""),""),"")</f>
        <v/>
      </c>
      <c r="AC1112" s="51">
        <f>IFERROR(VALUE(MID($C1112,1,2)),0)</f>
        <v>81</v>
      </c>
      <c r="AD1112" s="44">
        <f>IFERROR(VALUE(MID($C1112,4,3)),0)</f>
        <v>13</v>
      </c>
      <c r="AE1112" s="51">
        <f>VALUE(RIGHT("00"&amp;AC1112,2)&amp;RIGHT("000"&amp;AD1112,3))</f>
        <v>81013</v>
      </c>
    </row>
    <row r="1113" spans="1:31">
      <c r="A1113" s="60" t="str">
        <f>IF(G1113&amp;Q1113&lt;&gt;"",W1113&amp;Q1113,"")</f>
        <v>GREEDYbrown</v>
      </c>
      <c r="B1113" s="60" t="str">
        <f>IF(C1113&lt;&gt;"",LEFT(C1113,9),"")</f>
        <v>81-013-14</v>
      </c>
      <c r="C1113" s="73" t="s">
        <v>6246</v>
      </c>
      <c r="D1113" s="73" t="s">
        <v>6242</v>
      </c>
      <c r="E1113" s="73" t="s">
        <v>920</v>
      </c>
      <c r="F1113" s="74">
        <v>58</v>
      </c>
      <c r="G1113" s="73" t="s">
        <v>6243</v>
      </c>
      <c r="H1113" s="73" t="s">
        <v>86</v>
      </c>
      <c r="I1113" s="73" t="s">
        <v>2043</v>
      </c>
      <c r="J1113" s="73" t="s">
        <v>318</v>
      </c>
      <c r="K1113" s="73" t="s">
        <v>390</v>
      </c>
      <c r="L1113" s="73" t="s">
        <v>383</v>
      </c>
      <c r="M1113" s="73" t="s">
        <v>388</v>
      </c>
      <c r="N1113" s="73" t="s">
        <v>44</v>
      </c>
      <c r="O1113" s="73" t="s">
        <v>385</v>
      </c>
      <c r="P1113" s="73" t="s">
        <v>907</v>
      </c>
      <c r="Q1113" s="73" t="s">
        <v>1033</v>
      </c>
      <c r="R1113" s="73" t="s">
        <v>86</v>
      </c>
      <c r="V1113" s="60" t="str">
        <f>W1113&amp;H1113</f>
        <v>GREEDYкоричневый</v>
      </c>
      <c r="W1113" s="60" t="str">
        <f>_xlfn.LET(_xlpm.TextCell,TEXT(G1113,"###"),IF(_xlpm.TextCell&lt;&gt;"",IF(StyleSpaceSplit,IFERROR(IF(FIND(" ",_xlpm.TextCell)&gt;=1,MID(_xlpm.TextCell,1,FIND(" ",_xlpm.TextCell)-1),_xlpm.TextCell),_xlpm.TextCell),_xlpm.TextCell),""))</f>
        <v>GREEDY</v>
      </c>
      <c r="X1113" s="60" t="str">
        <f>IF(A1113&lt;&gt;"",IFERROR(IF(FIND(" ",G1113)&gt;=1,MID(G1113,FIND(" ",G1113)+1,LEN(G1113)),""),""),"")</f>
        <v/>
      </c>
      <c r="AC1113" s="51">
        <f>IFERROR(VALUE(MID($C1113,1,2)),0)</f>
        <v>81</v>
      </c>
      <c r="AD1113" s="44">
        <f>IFERROR(VALUE(MID($C1113,4,3)),0)</f>
        <v>13</v>
      </c>
      <c r="AE1113" s="51">
        <f>VALUE(RIGHT("00"&amp;AC1113,2)&amp;RIGHT("000"&amp;AD1113,3))</f>
        <v>81013</v>
      </c>
    </row>
    <row r="1114" spans="1:31">
      <c r="A1114" s="60" t="str">
        <f>IF(G1114&amp;Q1114&lt;&gt;"",W1114&amp;Q1114,"")</f>
        <v>GREEDYbrown</v>
      </c>
      <c r="B1114" s="60" t="str">
        <f>IF(C1114&lt;&gt;"",LEFT(C1114,9),"")</f>
        <v>81-013-14</v>
      </c>
      <c r="C1114" s="73" t="s">
        <v>6247</v>
      </c>
      <c r="D1114" s="73" t="s">
        <v>6242</v>
      </c>
      <c r="E1114" s="73" t="s">
        <v>910</v>
      </c>
      <c r="F1114" s="74">
        <v>59</v>
      </c>
      <c r="G1114" s="73" t="s">
        <v>6243</v>
      </c>
      <c r="H1114" s="73" t="s">
        <v>86</v>
      </c>
      <c r="I1114" s="73" t="s">
        <v>2043</v>
      </c>
      <c r="J1114" s="73" t="s">
        <v>318</v>
      </c>
      <c r="K1114" s="73" t="s">
        <v>390</v>
      </c>
      <c r="L1114" s="73" t="s">
        <v>383</v>
      </c>
      <c r="M1114" s="73" t="s">
        <v>388</v>
      </c>
      <c r="N1114" s="73" t="s">
        <v>44</v>
      </c>
      <c r="O1114" s="73" t="s">
        <v>385</v>
      </c>
      <c r="P1114" s="73" t="s">
        <v>907</v>
      </c>
      <c r="Q1114" s="73" t="s">
        <v>1033</v>
      </c>
      <c r="R1114" s="73" t="s">
        <v>86</v>
      </c>
      <c r="V1114" s="60" t="str">
        <f>W1114&amp;H1114</f>
        <v>GREEDYкоричневый</v>
      </c>
      <c r="W1114" s="60" t="str">
        <f>_xlfn.LET(_xlpm.TextCell,TEXT(G1114,"###"),IF(_xlpm.TextCell&lt;&gt;"",IF(StyleSpaceSplit,IFERROR(IF(FIND(" ",_xlpm.TextCell)&gt;=1,MID(_xlpm.TextCell,1,FIND(" ",_xlpm.TextCell)-1),_xlpm.TextCell),_xlpm.TextCell),_xlpm.TextCell),""))</f>
        <v>GREEDY</v>
      </c>
      <c r="X1114" s="60" t="str">
        <f>IF(A1114&lt;&gt;"",IFERROR(IF(FIND(" ",G1114)&gt;=1,MID(G1114,FIND(" ",G1114)+1,LEN(G1114)),""),""),"")</f>
        <v/>
      </c>
      <c r="AC1114" s="51">
        <f>IFERROR(VALUE(MID($C1114,1,2)),0)</f>
        <v>81</v>
      </c>
      <c r="AD1114" s="44">
        <f>IFERROR(VALUE(MID($C1114,4,3)),0)</f>
        <v>13</v>
      </c>
      <c r="AE1114" s="51">
        <f>VALUE(RIGHT("00"&amp;AC1114,2)&amp;RIGHT("000"&amp;AD1114,3))</f>
        <v>81013</v>
      </c>
    </row>
    <row r="1115" spans="1:31">
      <c r="A1115" s="60" t="str">
        <f>IF(G1115&amp;Q1115&lt;&gt;"",W1115&amp;Q1115,"")</f>
        <v>GREEDYbrown</v>
      </c>
      <c r="B1115" s="60" t="str">
        <f>IF(C1115&lt;&gt;"",LEFT(C1115,9),"")</f>
        <v>81-013-14</v>
      </c>
      <c r="C1115" s="73" t="s">
        <v>6248</v>
      </c>
      <c r="D1115" s="73" t="s">
        <v>6242</v>
      </c>
      <c r="E1115" s="73" t="s">
        <v>922</v>
      </c>
      <c r="F1115" s="74">
        <v>60</v>
      </c>
      <c r="G1115" s="73" t="s">
        <v>6243</v>
      </c>
      <c r="H1115" s="73" t="s">
        <v>86</v>
      </c>
      <c r="I1115" s="73" t="s">
        <v>2043</v>
      </c>
      <c r="J1115" s="73" t="s">
        <v>318</v>
      </c>
      <c r="K1115" s="73" t="s">
        <v>390</v>
      </c>
      <c r="L1115" s="73" t="s">
        <v>383</v>
      </c>
      <c r="M1115" s="73" t="s">
        <v>388</v>
      </c>
      <c r="N1115" s="73" t="s">
        <v>44</v>
      </c>
      <c r="O1115" s="73" t="s">
        <v>385</v>
      </c>
      <c r="P1115" s="73" t="s">
        <v>907</v>
      </c>
      <c r="Q1115" s="73" t="s">
        <v>1033</v>
      </c>
      <c r="R1115" s="73" t="s">
        <v>86</v>
      </c>
      <c r="V1115" s="60" t="str">
        <f>W1115&amp;H1115</f>
        <v>GREEDYкоричневый</v>
      </c>
      <c r="W1115" s="60" t="str">
        <f>_xlfn.LET(_xlpm.TextCell,TEXT(G1115,"###"),IF(_xlpm.TextCell&lt;&gt;"",IF(StyleSpaceSplit,IFERROR(IF(FIND(" ",_xlpm.TextCell)&gt;=1,MID(_xlpm.TextCell,1,FIND(" ",_xlpm.TextCell)-1),_xlpm.TextCell),_xlpm.TextCell),_xlpm.TextCell),""))</f>
        <v>GREEDY</v>
      </c>
      <c r="X1115" s="60" t="str">
        <f>IF(A1115&lt;&gt;"",IFERROR(IF(FIND(" ",G1115)&gt;=1,MID(G1115,FIND(" ",G1115)+1,LEN(G1115)),""),""),"")</f>
        <v/>
      </c>
      <c r="AC1115" s="51">
        <f>IFERROR(VALUE(MID($C1115,1,2)),0)</f>
        <v>81</v>
      </c>
      <c r="AD1115" s="44">
        <f>IFERROR(VALUE(MID($C1115,4,3)),0)</f>
        <v>13</v>
      </c>
      <c r="AE1115" s="51">
        <f>VALUE(RIGHT("00"&amp;AC1115,2)&amp;RIGHT("000"&amp;AD1115,3))</f>
        <v>81013</v>
      </c>
    </row>
    <row r="1116" spans="1:31">
      <c r="A1116" s="60" t="str">
        <f>IF(G1116&amp;Q1116&lt;&gt;"",W1116&amp;Q1116,"")</f>
        <v>GREEDYbrown</v>
      </c>
      <c r="B1116" s="60" t="str">
        <f>IF(C1116&lt;&gt;"",LEFT(C1116,9),"")</f>
        <v>81-013-14</v>
      </c>
      <c r="C1116" s="73" t="s">
        <v>6249</v>
      </c>
      <c r="D1116" s="73" t="s">
        <v>6242</v>
      </c>
      <c r="E1116" s="73" t="s">
        <v>912</v>
      </c>
      <c r="F1116" s="74">
        <v>61</v>
      </c>
      <c r="G1116" s="73" t="s">
        <v>6243</v>
      </c>
      <c r="H1116" s="73" t="s">
        <v>86</v>
      </c>
      <c r="I1116" s="73" t="s">
        <v>2043</v>
      </c>
      <c r="J1116" s="73" t="s">
        <v>318</v>
      </c>
      <c r="K1116" s="73" t="s">
        <v>390</v>
      </c>
      <c r="L1116" s="73" t="s">
        <v>383</v>
      </c>
      <c r="M1116" s="73" t="s">
        <v>388</v>
      </c>
      <c r="N1116" s="73" t="s">
        <v>44</v>
      </c>
      <c r="O1116" s="73" t="s">
        <v>385</v>
      </c>
      <c r="P1116" s="73" t="s">
        <v>907</v>
      </c>
      <c r="Q1116" s="73" t="s">
        <v>1033</v>
      </c>
      <c r="R1116" s="73" t="s">
        <v>86</v>
      </c>
      <c r="V1116" s="60" t="str">
        <f>W1116&amp;H1116</f>
        <v>GREEDYкоричневый</v>
      </c>
      <c r="W1116" s="60" t="str">
        <f>_xlfn.LET(_xlpm.TextCell,TEXT(G1116,"###"),IF(_xlpm.TextCell&lt;&gt;"",IF(StyleSpaceSplit,IFERROR(IF(FIND(" ",_xlpm.TextCell)&gt;=1,MID(_xlpm.TextCell,1,FIND(" ",_xlpm.TextCell)-1),_xlpm.TextCell),_xlpm.TextCell),_xlpm.TextCell),""))</f>
        <v>GREEDY</v>
      </c>
      <c r="X1116" s="60" t="str">
        <f>IF(A1116&lt;&gt;"",IFERROR(IF(FIND(" ",G1116)&gt;=1,MID(G1116,FIND(" ",G1116)+1,LEN(G1116)),""),""),"")</f>
        <v/>
      </c>
      <c r="AC1116" s="51">
        <f>IFERROR(VALUE(MID($C1116,1,2)),0)</f>
        <v>81</v>
      </c>
      <c r="AD1116" s="44">
        <f>IFERROR(VALUE(MID($C1116,4,3)),0)</f>
        <v>13</v>
      </c>
      <c r="AE1116" s="51">
        <f>VALUE(RIGHT("00"&amp;AC1116,2)&amp;RIGHT("000"&amp;AD1116,3))</f>
        <v>81013</v>
      </c>
    </row>
    <row r="1117" spans="1:31">
      <c r="A1117" s="60" t="str">
        <f>IF(G1117&amp;Q1117&lt;&gt;"",W1117&amp;Q1117,"")</f>
        <v>GREEDYbrown</v>
      </c>
      <c r="B1117" s="60" t="str">
        <f>IF(C1117&lt;&gt;"",LEFT(C1117,9),"")</f>
        <v>81-013-14</v>
      </c>
      <c r="C1117" s="73" t="s">
        <v>6250</v>
      </c>
      <c r="D1117" s="73" t="s">
        <v>6242</v>
      </c>
      <c r="E1117" s="73" t="s">
        <v>1046</v>
      </c>
      <c r="F1117" s="74">
        <v>62</v>
      </c>
      <c r="G1117" s="73" t="s">
        <v>6243</v>
      </c>
      <c r="H1117" s="73" t="s">
        <v>86</v>
      </c>
      <c r="I1117" s="73" t="s">
        <v>2043</v>
      </c>
      <c r="J1117" s="73" t="s">
        <v>318</v>
      </c>
      <c r="K1117" s="73" t="s">
        <v>390</v>
      </c>
      <c r="L1117" s="73" t="s">
        <v>383</v>
      </c>
      <c r="M1117" s="73" t="s">
        <v>388</v>
      </c>
      <c r="N1117" s="73" t="s">
        <v>44</v>
      </c>
      <c r="O1117" s="73" t="s">
        <v>385</v>
      </c>
      <c r="P1117" s="73" t="s">
        <v>907</v>
      </c>
      <c r="Q1117" s="73" t="s">
        <v>1033</v>
      </c>
      <c r="R1117" s="73" t="s">
        <v>86</v>
      </c>
      <c r="V1117" s="60" t="str">
        <f>W1117&amp;H1117</f>
        <v>GREEDYкоричневый</v>
      </c>
      <c r="W1117" s="60" t="str">
        <f>_xlfn.LET(_xlpm.TextCell,TEXT(G1117,"###"),IF(_xlpm.TextCell&lt;&gt;"",IF(StyleSpaceSplit,IFERROR(IF(FIND(" ",_xlpm.TextCell)&gt;=1,MID(_xlpm.TextCell,1,FIND(" ",_xlpm.TextCell)-1),_xlpm.TextCell),_xlpm.TextCell),_xlpm.TextCell),""))</f>
        <v>GREEDY</v>
      </c>
      <c r="X1117" s="60" t="str">
        <f>IF(A1117&lt;&gt;"",IFERROR(IF(FIND(" ",G1117)&gt;=1,MID(G1117,FIND(" ",G1117)+1,LEN(G1117)),""),""),"")</f>
        <v/>
      </c>
      <c r="AC1117" s="51">
        <f>IFERROR(VALUE(MID($C1117,1,2)),0)</f>
        <v>81</v>
      </c>
      <c r="AD1117" s="44">
        <f>IFERROR(VALUE(MID($C1117,4,3)),0)</f>
        <v>13</v>
      </c>
      <c r="AE1117" s="51">
        <f>VALUE(RIGHT("00"&amp;AC1117,2)&amp;RIGHT("000"&amp;AD1117,3))</f>
        <v>81013</v>
      </c>
    </row>
    <row r="1118" spans="1:31">
      <c r="A1118" s="60" t="str">
        <f>IF(G1118&amp;Q1118&lt;&gt;"",W1118&amp;Q1118,"")</f>
        <v>GREEDYbrown</v>
      </c>
      <c r="B1118" s="60" t="str">
        <f>IF(C1118&lt;&gt;"",LEFT(C1118,9),"")</f>
        <v>81-013-14</v>
      </c>
      <c r="C1118" s="73" t="s">
        <v>6251</v>
      </c>
      <c r="D1118" s="73" t="s">
        <v>6242</v>
      </c>
      <c r="E1118" s="73" t="s">
        <v>4858</v>
      </c>
      <c r="F1118" s="74">
        <v>63</v>
      </c>
      <c r="G1118" s="73" t="s">
        <v>6243</v>
      </c>
      <c r="H1118" s="73" t="s">
        <v>86</v>
      </c>
      <c r="I1118" s="73" t="s">
        <v>2043</v>
      </c>
      <c r="J1118" s="73" t="s">
        <v>318</v>
      </c>
      <c r="K1118" s="73" t="s">
        <v>390</v>
      </c>
      <c r="L1118" s="73" t="s">
        <v>383</v>
      </c>
      <c r="M1118" s="73" t="s">
        <v>388</v>
      </c>
      <c r="N1118" s="73" t="s">
        <v>44</v>
      </c>
      <c r="O1118" s="73" t="s">
        <v>385</v>
      </c>
      <c r="P1118" s="73" t="s">
        <v>907</v>
      </c>
      <c r="Q1118" s="73" t="s">
        <v>1033</v>
      </c>
      <c r="R1118" s="73" t="s">
        <v>86</v>
      </c>
      <c r="V1118" s="60" t="str">
        <f>W1118&amp;H1118</f>
        <v>GREEDYкоричневый</v>
      </c>
      <c r="W1118" s="60" t="str">
        <f>_xlfn.LET(_xlpm.TextCell,TEXT(G1118,"###"),IF(_xlpm.TextCell&lt;&gt;"",IF(StyleSpaceSplit,IFERROR(IF(FIND(" ",_xlpm.TextCell)&gt;=1,MID(_xlpm.TextCell,1,FIND(" ",_xlpm.TextCell)-1),_xlpm.TextCell),_xlpm.TextCell),_xlpm.TextCell),""))</f>
        <v>GREEDY</v>
      </c>
      <c r="X1118" s="60" t="str">
        <f>IF(A1118&lt;&gt;"",IFERROR(IF(FIND(" ",G1118)&gt;=1,MID(G1118,FIND(" ",G1118)+1,LEN(G1118)),""),""),"")</f>
        <v/>
      </c>
      <c r="AC1118" s="51">
        <f>IFERROR(VALUE(MID($C1118,1,2)),0)</f>
        <v>81</v>
      </c>
      <c r="AD1118" s="44">
        <f>IFERROR(VALUE(MID($C1118,4,3)),0)</f>
        <v>13</v>
      </c>
      <c r="AE1118" s="51">
        <f>VALUE(RIGHT("00"&amp;AC1118,2)&amp;RIGHT("000"&amp;AD1118,3))</f>
        <v>81013</v>
      </c>
    </row>
    <row r="1119" spans="1:31">
      <c r="A1119" s="60" t="str">
        <f>IF(G1119&amp;Q1119&lt;&gt;"",W1119&amp;Q1119,"")</f>
        <v>HARLEYblack</v>
      </c>
      <c r="B1119" s="60" t="str">
        <f>IF(C1119&lt;&gt;"",LEFT(C1119,9),"")</f>
        <v>80-015-09</v>
      </c>
      <c r="C1119" s="73" t="s">
        <v>7693</v>
      </c>
      <c r="D1119" s="73" t="s">
        <v>7694</v>
      </c>
      <c r="E1119" s="73" t="s">
        <v>904</v>
      </c>
      <c r="F1119" s="74">
        <v>57</v>
      </c>
      <c r="G1119" s="73" t="s">
        <v>7695</v>
      </c>
      <c r="H1119" s="73" t="s">
        <v>53</v>
      </c>
      <c r="I1119" s="73" t="s">
        <v>1179</v>
      </c>
      <c r="J1119" s="73" t="s">
        <v>318</v>
      </c>
      <c r="K1119" s="73" t="s">
        <v>382</v>
      </c>
      <c r="L1119" s="73" t="s">
        <v>383</v>
      </c>
      <c r="M1119" s="73" t="s">
        <v>388</v>
      </c>
      <c r="N1119" s="73" t="s">
        <v>44</v>
      </c>
      <c r="O1119" s="73" t="s">
        <v>385</v>
      </c>
      <c r="P1119" s="73" t="s">
        <v>907</v>
      </c>
      <c r="Q1119" s="73" t="s">
        <v>928</v>
      </c>
      <c r="R1119" s="73" t="s">
        <v>53</v>
      </c>
      <c r="V1119" s="60" t="str">
        <f>W1119&amp;H1119</f>
        <v>HARLEYчерный</v>
      </c>
      <c r="W1119" s="60" t="str">
        <f>_xlfn.LET(_xlpm.TextCell,TEXT(G1119,"###"),IF(_xlpm.TextCell&lt;&gt;"",IF(StyleSpaceSplit,IFERROR(IF(FIND(" ",_xlpm.TextCell)&gt;=1,MID(_xlpm.TextCell,1,FIND(" ",_xlpm.TextCell)-1),_xlpm.TextCell),_xlpm.TextCell),_xlpm.TextCell),""))</f>
        <v>HARLEY</v>
      </c>
      <c r="X1119" s="60" t="str">
        <f>IF(A1119&lt;&gt;"",IFERROR(IF(FIND(" ",G1119)&gt;=1,MID(G1119,FIND(" ",G1119)+1,LEN(G1119)),""),""),"")</f>
        <v/>
      </c>
      <c r="AC1119" s="51">
        <f>IFERROR(VALUE(MID($C1119,1,2)),0)</f>
        <v>80</v>
      </c>
      <c r="AD1119" s="44">
        <f>IFERROR(VALUE(MID($C1119,4,3)),0)</f>
        <v>15</v>
      </c>
      <c r="AE1119" s="51">
        <f>VALUE(RIGHT("00"&amp;AC1119,2)&amp;RIGHT("000"&amp;AD1119,3))</f>
        <v>80015</v>
      </c>
    </row>
    <row r="1120" spans="1:31">
      <c r="A1120" s="60" t="str">
        <f>IF(G1120&amp;Q1120&lt;&gt;"",W1120&amp;Q1120,"")</f>
        <v>HAROLDbrown</v>
      </c>
      <c r="B1120" s="60" t="str">
        <f>IF(C1120&lt;&gt;"",LEFT(C1120,9),"")</f>
        <v>80-016-14</v>
      </c>
      <c r="C1120" s="73" t="s">
        <v>7696</v>
      </c>
      <c r="D1120" s="73" t="s">
        <v>7697</v>
      </c>
      <c r="E1120" s="73" t="s">
        <v>920</v>
      </c>
      <c r="F1120" s="74">
        <v>58</v>
      </c>
      <c r="G1120" s="73" t="s">
        <v>7698</v>
      </c>
      <c r="H1120" s="73" t="s">
        <v>86</v>
      </c>
      <c r="I1120" s="73" t="s">
        <v>1404</v>
      </c>
      <c r="J1120" s="73" t="s">
        <v>324</v>
      </c>
      <c r="K1120" s="73" t="s">
        <v>382</v>
      </c>
      <c r="L1120" s="73" t="s">
        <v>383</v>
      </c>
      <c r="M1120" s="73" t="s">
        <v>388</v>
      </c>
      <c r="N1120" s="73" t="s">
        <v>44</v>
      </c>
      <c r="O1120" s="73" t="s">
        <v>385</v>
      </c>
      <c r="P1120" s="73" t="s">
        <v>907</v>
      </c>
      <c r="Q1120" s="73" t="s">
        <v>1033</v>
      </c>
      <c r="R1120" s="73" t="s">
        <v>86</v>
      </c>
      <c r="V1120" s="60" t="str">
        <f>W1120&amp;H1120</f>
        <v>HAROLDкоричневый</v>
      </c>
      <c r="W1120" s="60" t="str">
        <f>_xlfn.LET(_xlpm.TextCell,TEXT(G1120,"###"),IF(_xlpm.TextCell&lt;&gt;"",IF(StyleSpaceSplit,IFERROR(IF(FIND(" ",_xlpm.TextCell)&gt;=1,MID(_xlpm.TextCell,1,FIND(" ",_xlpm.TextCell)-1),_xlpm.TextCell),_xlpm.TextCell),_xlpm.TextCell),""))</f>
        <v>HAROLD</v>
      </c>
      <c r="X1120" s="60" t="str">
        <f>IF(A1120&lt;&gt;"",IFERROR(IF(FIND(" ",G1120)&gt;=1,MID(G1120,FIND(" ",G1120)+1,LEN(G1120)),""),""),"")</f>
        <v/>
      </c>
      <c r="AC1120" s="51">
        <f>IFERROR(VALUE(MID($C1120,1,2)),0)</f>
        <v>80</v>
      </c>
      <c r="AD1120" s="44">
        <f>IFERROR(VALUE(MID($C1120,4,3)),0)</f>
        <v>16</v>
      </c>
      <c r="AE1120" s="51">
        <f>VALUE(RIGHT("00"&amp;AC1120,2)&amp;RIGHT("000"&amp;AD1120,3))</f>
        <v>80016</v>
      </c>
    </row>
    <row r="1121" spans="1:31">
      <c r="A1121" s="60" t="str">
        <f>IF(G1121&amp;Q1121&lt;&gt;"",W1121&amp;Q1121,"")</f>
        <v>HERBERTblue</v>
      </c>
      <c r="B1121" s="60" t="str">
        <f>IF(C1121&lt;&gt;"",LEFT(C1121,9),"")</f>
        <v>80-822-06</v>
      </c>
      <c r="C1121" s="73" t="s">
        <v>4909</v>
      </c>
      <c r="D1121" s="73" t="s">
        <v>4910</v>
      </c>
      <c r="E1121" s="73" t="s">
        <v>920</v>
      </c>
      <c r="F1121" s="74">
        <v>58</v>
      </c>
      <c r="G1121" s="73" t="s">
        <v>4911</v>
      </c>
      <c r="H1121" s="73" t="s">
        <v>71</v>
      </c>
      <c r="I1121" s="73" t="s">
        <v>1826</v>
      </c>
      <c r="J1121" s="73" t="s">
        <v>324</v>
      </c>
      <c r="K1121" s="73" t="s">
        <v>382</v>
      </c>
      <c r="L1121" s="73" t="s">
        <v>383</v>
      </c>
      <c r="M1121" s="73" t="s">
        <v>388</v>
      </c>
      <c r="N1121" s="73" t="s">
        <v>44</v>
      </c>
      <c r="O1121" s="73" t="s">
        <v>385</v>
      </c>
      <c r="P1121" s="73" t="s">
        <v>907</v>
      </c>
      <c r="Q1121" s="73" t="s">
        <v>932</v>
      </c>
      <c r="R1121" s="73" t="s">
        <v>71</v>
      </c>
      <c r="V1121" s="60" t="str">
        <f>W1121&amp;H1121</f>
        <v>HERBERTсиний</v>
      </c>
      <c r="W1121" s="60" t="str">
        <f>_xlfn.LET(_xlpm.TextCell,TEXT(G1121,"###"),IF(_xlpm.TextCell&lt;&gt;"",IF(StyleSpaceSplit,IFERROR(IF(FIND(" ",_xlpm.TextCell)&gt;=1,MID(_xlpm.TextCell,1,FIND(" ",_xlpm.TextCell)-1),_xlpm.TextCell),_xlpm.TextCell),_xlpm.TextCell),""))</f>
        <v>HERBERT</v>
      </c>
      <c r="X1121" s="60" t="str">
        <f>IF(A1121&lt;&gt;"",IFERROR(IF(FIND(" ",G1121)&gt;=1,MID(G1121,FIND(" ",G1121)+1,LEN(G1121)),""),""),"")</f>
        <v/>
      </c>
      <c r="AC1121" s="51">
        <f>IFERROR(VALUE(MID($C1121,1,2)),0)</f>
        <v>80</v>
      </c>
      <c r="AD1121" s="44">
        <f>IFERROR(VALUE(MID($C1121,4,3)),0)</f>
        <v>822</v>
      </c>
      <c r="AE1121" s="51">
        <f>VALUE(RIGHT("00"&amp;AC1121,2)&amp;RIGHT("000"&amp;AD1121,3))</f>
        <v>80822</v>
      </c>
    </row>
    <row r="1122" spans="1:31">
      <c r="A1122" s="60" t="str">
        <f>IF(G1122&amp;Q1122&lt;&gt;"",W1122&amp;Q1122,"")</f>
        <v>HILLbrown</v>
      </c>
      <c r="B1122" s="60" t="str">
        <f>IF(C1122&lt;&gt;"",LEFT(C1122,9),"")</f>
        <v>80-999-14</v>
      </c>
      <c r="C1122" s="73" t="s">
        <v>5800</v>
      </c>
      <c r="D1122" s="73" t="s">
        <v>5801</v>
      </c>
      <c r="E1122" s="73" t="s">
        <v>904</v>
      </c>
      <c r="F1122" s="74">
        <v>57</v>
      </c>
      <c r="G1122" s="73" t="s">
        <v>5792</v>
      </c>
      <c r="H1122" s="73" t="s">
        <v>86</v>
      </c>
      <c r="I1122" s="73" t="s">
        <v>1265</v>
      </c>
      <c r="J1122" s="73" t="s">
        <v>336</v>
      </c>
      <c r="K1122" s="73" t="s">
        <v>382</v>
      </c>
      <c r="L1122" s="73" t="s">
        <v>383</v>
      </c>
      <c r="M1122" s="73" t="s">
        <v>388</v>
      </c>
      <c r="N1122" s="73" t="s">
        <v>44</v>
      </c>
      <c r="O1122" s="73" t="s">
        <v>385</v>
      </c>
      <c r="P1122" s="73" t="s">
        <v>907</v>
      </c>
      <c r="Q1122" s="73" t="s">
        <v>1033</v>
      </c>
      <c r="R1122" s="73" t="s">
        <v>86</v>
      </c>
      <c r="V1122" s="60" t="str">
        <f>W1122&amp;H1122</f>
        <v>HILLкоричневый</v>
      </c>
      <c r="W1122" s="60" t="str">
        <f>_xlfn.LET(_xlpm.TextCell,TEXT(G1122,"###"),IF(_xlpm.TextCell&lt;&gt;"",IF(StyleSpaceSplit,IFERROR(IF(FIND(" ",_xlpm.TextCell)&gt;=1,MID(_xlpm.TextCell,1,FIND(" ",_xlpm.TextCell)-1),_xlpm.TextCell),_xlpm.TextCell),_xlpm.TextCell),""))</f>
        <v>HILL</v>
      </c>
      <c r="X1122" s="60" t="str">
        <f>IF(A1122&lt;&gt;"",IFERROR(IF(FIND(" ",G1122)&gt;=1,MID(G1122,FIND(" ",G1122)+1,LEN(G1122)),""),""),"")</f>
        <v/>
      </c>
      <c r="AC1122" s="51">
        <f>IFERROR(VALUE(MID($C1122,1,2)),0)</f>
        <v>80</v>
      </c>
      <c r="AD1122" s="44">
        <f>IFERROR(VALUE(MID($C1122,4,3)),0)</f>
        <v>999</v>
      </c>
      <c r="AE1122" s="51">
        <f>VALUE(RIGHT("00"&amp;AC1122,2)&amp;RIGHT("000"&amp;AD1122,3))</f>
        <v>80999</v>
      </c>
    </row>
    <row r="1123" spans="1:31">
      <c r="A1123" s="60" t="str">
        <f>IF(G1123&amp;Q1123&lt;&gt;"",W1123&amp;Q1123,"")</f>
        <v>HILLbrown</v>
      </c>
      <c r="B1123" s="60" t="str">
        <f>IF(C1123&lt;&gt;"",LEFT(C1123,9),"")</f>
        <v>80-999-14</v>
      </c>
      <c r="C1123" s="73" t="s">
        <v>5802</v>
      </c>
      <c r="D1123" s="73" t="s">
        <v>5801</v>
      </c>
      <c r="E1123" s="73" t="s">
        <v>920</v>
      </c>
      <c r="F1123" s="74">
        <v>58</v>
      </c>
      <c r="G1123" s="73" t="s">
        <v>5792</v>
      </c>
      <c r="H1123" s="73" t="s">
        <v>86</v>
      </c>
      <c r="I1123" s="73" t="s">
        <v>1265</v>
      </c>
      <c r="J1123" s="73" t="s">
        <v>336</v>
      </c>
      <c r="K1123" s="73" t="s">
        <v>382</v>
      </c>
      <c r="L1123" s="73" t="s">
        <v>383</v>
      </c>
      <c r="M1123" s="73" t="s">
        <v>388</v>
      </c>
      <c r="N1123" s="73" t="s">
        <v>44</v>
      </c>
      <c r="O1123" s="73" t="s">
        <v>385</v>
      </c>
      <c r="P1123" s="73" t="s">
        <v>907</v>
      </c>
      <c r="Q1123" s="73" t="s">
        <v>1033</v>
      </c>
      <c r="R1123" s="73" t="s">
        <v>86</v>
      </c>
      <c r="V1123" s="60" t="str">
        <f>W1123&amp;H1123</f>
        <v>HILLкоричневый</v>
      </c>
      <c r="W1123" s="60" t="str">
        <f>_xlfn.LET(_xlpm.TextCell,TEXT(G1123,"###"),IF(_xlpm.TextCell&lt;&gt;"",IF(StyleSpaceSplit,IFERROR(IF(FIND(" ",_xlpm.TextCell)&gt;=1,MID(_xlpm.TextCell,1,FIND(" ",_xlpm.TextCell)-1),_xlpm.TextCell),_xlpm.TextCell),_xlpm.TextCell),""))</f>
        <v>HILL</v>
      </c>
      <c r="X1123" s="60" t="str">
        <f>IF(A1123&lt;&gt;"",IFERROR(IF(FIND(" ",G1123)&gt;=1,MID(G1123,FIND(" ",G1123)+1,LEN(G1123)),""),""),"")</f>
        <v/>
      </c>
      <c r="AC1123" s="51">
        <f>IFERROR(VALUE(MID($C1123,1,2)),0)</f>
        <v>80</v>
      </c>
      <c r="AD1123" s="44">
        <f>IFERROR(VALUE(MID($C1123,4,3)),0)</f>
        <v>999</v>
      </c>
      <c r="AE1123" s="51">
        <f>VALUE(RIGHT("00"&amp;AC1123,2)&amp;RIGHT("000"&amp;AD1123,3))</f>
        <v>80999</v>
      </c>
    </row>
    <row r="1124" spans="1:31">
      <c r="A1124" s="60" t="str">
        <f>IF(G1124&amp;Q1124&lt;&gt;"",W1124&amp;Q1124,"")</f>
        <v>HILLbrown</v>
      </c>
      <c r="B1124" s="60" t="str">
        <f>IF(C1124&lt;&gt;"",LEFT(C1124,9),"")</f>
        <v>80-999-14</v>
      </c>
      <c r="C1124" s="73" t="s">
        <v>5803</v>
      </c>
      <c r="D1124" s="73" t="s">
        <v>5801</v>
      </c>
      <c r="E1124" s="73" t="s">
        <v>910</v>
      </c>
      <c r="F1124" s="74">
        <v>59</v>
      </c>
      <c r="G1124" s="73" t="s">
        <v>5792</v>
      </c>
      <c r="H1124" s="73" t="s">
        <v>86</v>
      </c>
      <c r="I1124" s="73" t="s">
        <v>1265</v>
      </c>
      <c r="J1124" s="73" t="s">
        <v>336</v>
      </c>
      <c r="K1124" s="73" t="s">
        <v>382</v>
      </c>
      <c r="L1124" s="73" t="s">
        <v>383</v>
      </c>
      <c r="M1124" s="73" t="s">
        <v>388</v>
      </c>
      <c r="N1124" s="73" t="s">
        <v>44</v>
      </c>
      <c r="O1124" s="73" t="s">
        <v>385</v>
      </c>
      <c r="P1124" s="73" t="s">
        <v>907</v>
      </c>
      <c r="Q1124" s="73" t="s">
        <v>1033</v>
      </c>
      <c r="R1124" s="73" t="s">
        <v>86</v>
      </c>
      <c r="V1124" s="60" t="str">
        <f>W1124&amp;H1124</f>
        <v>HILLкоричневый</v>
      </c>
      <c r="W1124" s="60" t="str">
        <f>_xlfn.LET(_xlpm.TextCell,TEXT(G1124,"###"),IF(_xlpm.TextCell&lt;&gt;"",IF(StyleSpaceSplit,IFERROR(IF(FIND(" ",_xlpm.TextCell)&gt;=1,MID(_xlpm.TextCell,1,FIND(" ",_xlpm.TextCell)-1),_xlpm.TextCell),_xlpm.TextCell),_xlpm.TextCell),""))</f>
        <v>HILL</v>
      </c>
      <c r="X1124" s="60" t="str">
        <f>IF(A1124&lt;&gt;"",IFERROR(IF(FIND(" ",G1124)&gt;=1,MID(G1124,FIND(" ",G1124)+1,LEN(G1124)),""),""),"")</f>
        <v/>
      </c>
      <c r="AC1124" s="51">
        <f>IFERROR(VALUE(MID($C1124,1,2)),0)</f>
        <v>80</v>
      </c>
      <c r="AD1124" s="44">
        <f>IFERROR(VALUE(MID($C1124,4,3)),0)</f>
        <v>999</v>
      </c>
      <c r="AE1124" s="51">
        <f>VALUE(RIGHT("00"&amp;AC1124,2)&amp;RIGHT("000"&amp;AD1124,3))</f>
        <v>80999</v>
      </c>
    </row>
    <row r="1125" spans="1:31">
      <c r="A1125" s="60" t="str">
        <f>IF(G1125&amp;Q1125&lt;&gt;"",W1125&amp;Q1125,"")</f>
        <v>HILLbrown</v>
      </c>
      <c r="B1125" s="60" t="str">
        <f>IF(C1125&lt;&gt;"",LEFT(C1125,9),"")</f>
        <v>80-999-14</v>
      </c>
      <c r="C1125" s="73" t="s">
        <v>5804</v>
      </c>
      <c r="D1125" s="73" t="s">
        <v>5801</v>
      </c>
      <c r="E1125" s="73" t="s">
        <v>922</v>
      </c>
      <c r="F1125" s="74">
        <v>60</v>
      </c>
      <c r="G1125" s="73" t="s">
        <v>5792</v>
      </c>
      <c r="H1125" s="73" t="s">
        <v>86</v>
      </c>
      <c r="I1125" s="73" t="s">
        <v>1265</v>
      </c>
      <c r="J1125" s="73" t="s">
        <v>336</v>
      </c>
      <c r="K1125" s="73" t="s">
        <v>382</v>
      </c>
      <c r="L1125" s="73" t="s">
        <v>383</v>
      </c>
      <c r="M1125" s="73" t="s">
        <v>388</v>
      </c>
      <c r="N1125" s="73" t="s">
        <v>44</v>
      </c>
      <c r="O1125" s="73" t="s">
        <v>385</v>
      </c>
      <c r="P1125" s="73" t="s">
        <v>907</v>
      </c>
      <c r="Q1125" s="73" t="s">
        <v>1033</v>
      </c>
      <c r="R1125" s="73" t="s">
        <v>86</v>
      </c>
      <c r="V1125" s="60" t="str">
        <f>W1125&amp;H1125</f>
        <v>HILLкоричневый</v>
      </c>
      <c r="W1125" s="60" t="str">
        <f>_xlfn.LET(_xlpm.TextCell,TEXT(G1125,"###"),IF(_xlpm.TextCell&lt;&gt;"",IF(StyleSpaceSplit,IFERROR(IF(FIND(" ",_xlpm.TextCell)&gt;=1,MID(_xlpm.TextCell,1,FIND(" ",_xlpm.TextCell)-1),_xlpm.TextCell),_xlpm.TextCell),_xlpm.TextCell),""))</f>
        <v>HILL</v>
      </c>
      <c r="X1125" s="60" t="str">
        <f>IF(A1125&lt;&gt;"",IFERROR(IF(FIND(" ",G1125)&gt;=1,MID(G1125,FIND(" ",G1125)+1,LEN(G1125)),""),""),"")</f>
        <v/>
      </c>
      <c r="AC1125" s="51">
        <f>IFERROR(VALUE(MID($C1125,1,2)),0)</f>
        <v>80</v>
      </c>
      <c r="AD1125" s="44">
        <f>IFERROR(VALUE(MID($C1125,4,3)),0)</f>
        <v>999</v>
      </c>
      <c r="AE1125" s="51">
        <f>VALUE(RIGHT("00"&amp;AC1125,2)&amp;RIGHT("000"&amp;AD1125,3))</f>
        <v>80999</v>
      </c>
    </row>
    <row r="1126" spans="1:31">
      <c r="A1126" s="60" t="str">
        <f>IF(G1126&amp;Q1126&lt;&gt;"",W1126&amp;Q1126,"")</f>
        <v>HILLbrown</v>
      </c>
      <c r="B1126" s="60" t="str">
        <f>IF(C1126&lt;&gt;"",LEFT(C1126,9),"")</f>
        <v>80-999-14</v>
      </c>
      <c r="C1126" s="73" t="s">
        <v>5805</v>
      </c>
      <c r="D1126" s="73" t="s">
        <v>5801</v>
      </c>
      <c r="E1126" s="73" t="s">
        <v>912</v>
      </c>
      <c r="F1126" s="74">
        <v>61</v>
      </c>
      <c r="G1126" s="73" t="s">
        <v>5792</v>
      </c>
      <c r="H1126" s="73" t="s">
        <v>86</v>
      </c>
      <c r="I1126" s="73" t="s">
        <v>1265</v>
      </c>
      <c r="J1126" s="73" t="s">
        <v>336</v>
      </c>
      <c r="K1126" s="73" t="s">
        <v>382</v>
      </c>
      <c r="L1126" s="73" t="s">
        <v>383</v>
      </c>
      <c r="M1126" s="73" t="s">
        <v>388</v>
      </c>
      <c r="N1126" s="73" t="s">
        <v>44</v>
      </c>
      <c r="O1126" s="73" t="s">
        <v>385</v>
      </c>
      <c r="P1126" s="73" t="s">
        <v>907</v>
      </c>
      <c r="Q1126" s="73" t="s">
        <v>1033</v>
      </c>
      <c r="R1126" s="73" t="s">
        <v>86</v>
      </c>
      <c r="V1126" s="60" t="str">
        <f>W1126&amp;H1126</f>
        <v>HILLкоричневый</v>
      </c>
      <c r="W1126" s="60" t="str">
        <f>_xlfn.LET(_xlpm.TextCell,TEXT(G1126,"###"),IF(_xlpm.TextCell&lt;&gt;"",IF(StyleSpaceSplit,IFERROR(IF(FIND(" ",_xlpm.TextCell)&gt;=1,MID(_xlpm.TextCell,1,FIND(" ",_xlpm.TextCell)-1),_xlpm.TextCell),_xlpm.TextCell),_xlpm.TextCell),""))</f>
        <v>HILL</v>
      </c>
      <c r="X1126" s="60" t="str">
        <f>IF(A1126&lt;&gt;"",IFERROR(IF(FIND(" ",G1126)&gt;=1,MID(G1126,FIND(" ",G1126)+1,LEN(G1126)),""),""),"")</f>
        <v/>
      </c>
      <c r="AC1126" s="51">
        <f>IFERROR(VALUE(MID($C1126,1,2)),0)</f>
        <v>80</v>
      </c>
      <c r="AD1126" s="44">
        <f>IFERROR(VALUE(MID($C1126,4,3)),0)</f>
        <v>999</v>
      </c>
      <c r="AE1126" s="51">
        <f>VALUE(RIGHT("00"&amp;AC1126,2)&amp;RIGHT("000"&amp;AD1126,3))</f>
        <v>80999</v>
      </c>
    </row>
    <row r="1127" spans="1:31">
      <c r="A1127" s="60" t="str">
        <f>IF(G1127&amp;Q1127&lt;&gt;"",W1127&amp;Q1127,"")</f>
        <v>HILLgrey</v>
      </c>
      <c r="B1127" s="60" t="str">
        <f>IF(C1127&lt;&gt;"",LEFT(C1127,9),"")</f>
        <v>80-999-08</v>
      </c>
      <c r="C1127" s="73" t="s">
        <v>5806</v>
      </c>
      <c r="D1127" s="73" t="s">
        <v>5807</v>
      </c>
      <c r="E1127" s="73" t="s">
        <v>956</v>
      </c>
      <c r="F1127" s="74">
        <v>55</v>
      </c>
      <c r="G1127" s="73" t="s">
        <v>5792</v>
      </c>
      <c r="H1127" s="73" t="s">
        <v>83</v>
      </c>
      <c r="I1127" s="73" t="s">
        <v>1413</v>
      </c>
      <c r="J1127" s="73" t="s">
        <v>336</v>
      </c>
      <c r="K1127" s="73" t="s">
        <v>382</v>
      </c>
      <c r="L1127" s="73" t="s">
        <v>383</v>
      </c>
      <c r="M1127" s="73" t="s">
        <v>388</v>
      </c>
      <c r="N1127" s="73" t="s">
        <v>44</v>
      </c>
      <c r="O1127" s="73" t="s">
        <v>385</v>
      </c>
      <c r="P1127" s="73" t="s">
        <v>907</v>
      </c>
      <c r="Q1127" s="73" t="s">
        <v>917</v>
      </c>
      <c r="R1127" s="73" t="s">
        <v>83</v>
      </c>
      <c r="V1127" s="60" t="str">
        <f>W1127&amp;H1127</f>
        <v>HILLсерый</v>
      </c>
      <c r="W1127" s="60" t="str">
        <f>_xlfn.LET(_xlpm.TextCell,TEXT(G1127,"###"),IF(_xlpm.TextCell&lt;&gt;"",IF(StyleSpaceSplit,IFERROR(IF(FIND(" ",_xlpm.TextCell)&gt;=1,MID(_xlpm.TextCell,1,FIND(" ",_xlpm.TextCell)-1),_xlpm.TextCell),_xlpm.TextCell),_xlpm.TextCell),""))</f>
        <v>HILL</v>
      </c>
      <c r="X1127" s="60" t="str">
        <f>IF(A1127&lt;&gt;"",IFERROR(IF(FIND(" ",G1127)&gt;=1,MID(G1127,FIND(" ",G1127)+1,LEN(G1127)),""),""),"")</f>
        <v/>
      </c>
      <c r="AC1127" s="51">
        <f>IFERROR(VALUE(MID($C1127,1,2)),0)</f>
        <v>80</v>
      </c>
      <c r="AD1127" s="44">
        <f>IFERROR(VALUE(MID($C1127,4,3)),0)</f>
        <v>999</v>
      </c>
      <c r="AE1127" s="51">
        <f>VALUE(RIGHT("00"&amp;AC1127,2)&amp;RIGHT("000"&amp;AD1127,3))</f>
        <v>80999</v>
      </c>
    </row>
    <row r="1128" spans="1:31">
      <c r="A1128" s="60" t="str">
        <f>IF(G1128&amp;Q1128&lt;&gt;"",W1128&amp;Q1128,"")</f>
        <v>HILLgrey</v>
      </c>
      <c r="B1128" s="60" t="str">
        <f>IF(C1128&lt;&gt;"",LEFT(C1128,9),"")</f>
        <v>80-999-08</v>
      </c>
      <c r="C1128" s="73" t="s">
        <v>5808</v>
      </c>
      <c r="D1128" s="73" t="s">
        <v>5807</v>
      </c>
      <c r="E1128" s="73" t="s">
        <v>915</v>
      </c>
      <c r="F1128" s="74">
        <v>56</v>
      </c>
      <c r="G1128" s="73" t="s">
        <v>5792</v>
      </c>
      <c r="H1128" s="73" t="s">
        <v>83</v>
      </c>
      <c r="I1128" s="73" t="s">
        <v>1413</v>
      </c>
      <c r="J1128" s="73" t="s">
        <v>336</v>
      </c>
      <c r="K1128" s="73" t="s">
        <v>382</v>
      </c>
      <c r="L1128" s="73" t="s">
        <v>383</v>
      </c>
      <c r="M1128" s="73" t="s">
        <v>388</v>
      </c>
      <c r="N1128" s="73" t="s">
        <v>44</v>
      </c>
      <c r="O1128" s="73" t="s">
        <v>385</v>
      </c>
      <c r="P1128" s="73" t="s">
        <v>907</v>
      </c>
      <c r="Q1128" s="73" t="s">
        <v>917</v>
      </c>
      <c r="R1128" s="73" t="s">
        <v>83</v>
      </c>
      <c r="V1128" s="60" t="str">
        <f>W1128&amp;H1128</f>
        <v>HILLсерый</v>
      </c>
      <c r="W1128" s="60" t="str">
        <f>_xlfn.LET(_xlpm.TextCell,TEXT(G1128,"###"),IF(_xlpm.TextCell&lt;&gt;"",IF(StyleSpaceSplit,IFERROR(IF(FIND(" ",_xlpm.TextCell)&gt;=1,MID(_xlpm.TextCell,1,FIND(" ",_xlpm.TextCell)-1),_xlpm.TextCell),_xlpm.TextCell),_xlpm.TextCell),""))</f>
        <v>HILL</v>
      </c>
      <c r="X1128" s="60" t="str">
        <f>IF(A1128&lt;&gt;"",IFERROR(IF(FIND(" ",G1128)&gt;=1,MID(G1128,FIND(" ",G1128)+1,LEN(G1128)),""),""),"")</f>
        <v/>
      </c>
      <c r="AC1128" s="51">
        <f>IFERROR(VALUE(MID($C1128,1,2)),0)</f>
        <v>80</v>
      </c>
      <c r="AD1128" s="44">
        <f>IFERROR(VALUE(MID($C1128,4,3)),0)</f>
        <v>999</v>
      </c>
      <c r="AE1128" s="51">
        <f>VALUE(RIGHT("00"&amp;AC1128,2)&amp;RIGHT("000"&amp;AD1128,3))</f>
        <v>80999</v>
      </c>
    </row>
    <row r="1129" spans="1:31">
      <c r="A1129" s="60" t="str">
        <f>IF(G1129&amp;Q1129&lt;&gt;"",W1129&amp;Q1129,"")</f>
        <v>HILLgrey</v>
      </c>
      <c r="B1129" s="60" t="str">
        <f>IF(C1129&lt;&gt;"",LEFT(C1129,9),"")</f>
        <v>80-999-08</v>
      </c>
      <c r="C1129" s="73" t="s">
        <v>5809</v>
      </c>
      <c r="D1129" s="73" t="s">
        <v>5807</v>
      </c>
      <c r="E1129" s="73" t="s">
        <v>904</v>
      </c>
      <c r="F1129" s="74">
        <v>57</v>
      </c>
      <c r="G1129" s="73" t="s">
        <v>5792</v>
      </c>
      <c r="H1129" s="73" t="s">
        <v>83</v>
      </c>
      <c r="I1129" s="73" t="s">
        <v>1413</v>
      </c>
      <c r="J1129" s="73" t="s">
        <v>336</v>
      </c>
      <c r="K1129" s="73" t="s">
        <v>382</v>
      </c>
      <c r="L1129" s="73" t="s">
        <v>383</v>
      </c>
      <c r="M1129" s="73" t="s">
        <v>388</v>
      </c>
      <c r="N1129" s="73" t="s">
        <v>44</v>
      </c>
      <c r="O1129" s="73" t="s">
        <v>385</v>
      </c>
      <c r="P1129" s="73" t="s">
        <v>907</v>
      </c>
      <c r="Q1129" s="73" t="s">
        <v>917</v>
      </c>
      <c r="R1129" s="73" t="s">
        <v>83</v>
      </c>
      <c r="V1129" s="60" t="str">
        <f>W1129&amp;H1129</f>
        <v>HILLсерый</v>
      </c>
      <c r="W1129" s="60" t="str">
        <f>_xlfn.LET(_xlpm.TextCell,TEXT(G1129,"###"),IF(_xlpm.TextCell&lt;&gt;"",IF(StyleSpaceSplit,IFERROR(IF(FIND(" ",_xlpm.TextCell)&gt;=1,MID(_xlpm.TextCell,1,FIND(" ",_xlpm.TextCell)-1),_xlpm.TextCell),_xlpm.TextCell),_xlpm.TextCell),""))</f>
        <v>HILL</v>
      </c>
      <c r="X1129" s="60" t="str">
        <f>IF(A1129&lt;&gt;"",IFERROR(IF(FIND(" ",G1129)&gt;=1,MID(G1129,FIND(" ",G1129)+1,LEN(G1129)),""),""),"")</f>
        <v/>
      </c>
      <c r="AC1129" s="51">
        <f>IFERROR(VALUE(MID($C1129,1,2)),0)</f>
        <v>80</v>
      </c>
      <c r="AD1129" s="44">
        <f>IFERROR(VALUE(MID($C1129,4,3)),0)</f>
        <v>999</v>
      </c>
      <c r="AE1129" s="51">
        <f>VALUE(RIGHT("00"&amp;AC1129,2)&amp;RIGHT("000"&amp;AD1129,3))</f>
        <v>80999</v>
      </c>
    </row>
    <row r="1130" spans="1:31">
      <c r="A1130" s="60" t="str">
        <f>IF(G1130&amp;Q1130&lt;&gt;"",W1130&amp;Q1130,"")</f>
        <v>HILLgrey</v>
      </c>
      <c r="B1130" s="60" t="str">
        <f>IF(C1130&lt;&gt;"",LEFT(C1130,9),"")</f>
        <v>80-999-08</v>
      </c>
      <c r="C1130" s="73" t="s">
        <v>5810</v>
      </c>
      <c r="D1130" s="73" t="s">
        <v>5807</v>
      </c>
      <c r="E1130" s="73" t="s">
        <v>920</v>
      </c>
      <c r="F1130" s="74">
        <v>58</v>
      </c>
      <c r="G1130" s="73" t="s">
        <v>5792</v>
      </c>
      <c r="H1130" s="73" t="s">
        <v>83</v>
      </c>
      <c r="I1130" s="73" t="s">
        <v>1413</v>
      </c>
      <c r="J1130" s="73" t="s">
        <v>336</v>
      </c>
      <c r="K1130" s="73" t="s">
        <v>382</v>
      </c>
      <c r="L1130" s="73" t="s">
        <v>383</v>
      </c>
      <c r="M1130" s="73" t="s">
        <v>388</v>
      </c>
      <c r="N1130" s="73" t="s">
        <v>44</v>
      </c>
      <c r="O1130" s="73" t="s">
        <v>385</v>
      </c>
      <c r="P1130" s="73" t="s">
        <v>907</v>
      </c>
      <c r="Q1130" s="73" t="s">
        <v>917</v>
      </c>
      <c r="R1130" s="73" t="s">
        <v>83</v>
      </c>
      <c r="V1130" s="60" t="str">
        <f>W1130&amp;H1130</f>
        <v>HILLсерый</v>
      </c>
      <c r="W1130" s="60" t="str">
        <f>_xlfn.LET(_xlpm.TextCell,TEXT(G1130,"###"),IF(_xlpm.TextCell&lt;&gt;"",IF(StyleSpaceSplit,IFERROR(IF(FIND(" ",_xlpm.TextCell)&gt;=1,MID(_xlpm.TextCell,1,FIND(" ",_xlpm.TextCell)-1),_xlpm.TextCell),_xlpm.TextCell),_xlpm.TextCell),""))</f>
        <v>HILL</v>
      </c>
      <c r="X1130" s="60" t="str">
        <f>IF(A1130&lt;&gt;"",IFERROR(IF(FIND(" ",G1130)&gt;=1,MID(G1130,FIND(" ",G1130)+1,LEN(G1130)),""),""),"")</f>
        <v/>
      </c>
      <c r="AC1130" s="51">
        <f>IFERROR(VALUE(MID($C1130,1,2)),0)</f>
        <v>80</v>
      </c>
      <c r="AD1130" s="44">
        <f>IFERROR(VALUE(MID($C1130,4,3)),0)</f>
        <v>999</v>
      </c>
      <c r="AE1130" s="51">
        <f>VALUE(RIGHT("00"&amp;AC1130,2)&amp;RIGHT("000"&amp;AD1130,3))</f>
        <v>80999</v>
      </c>
    </row>
    <row r="1131" spans="1:31">
      <c r="A1131" s="60" t="str">
        <f>IF(G1131&amp;Q1131&lt;&gt;"",W1131&amp;Q1131,"")</f>
        <v>HILLgrey</v>
      </c>
      <c r="B1131" s="60" t="str">
        <f>IF(C1131&lt;&gt;"",LEFT(C1131,9),"")</f>
        <v>80-999-08</v>
      </c>
      <c r="C1131" s="73" t="s">
        <v>5811</v>
      </c>
      <c r="D1131" s="73" t="s">
        <v>5807</v>
      </c>
      <c r="E1131" s="73" t="s">
        <v>910</v>
      </c>
      <c r="F1131" s="74">
        <v>59</v>
      </c>
      <c r="G1131" s="73" t="s">
        <v>5792</v>
      </c>
      <c r="H1131" s="73" t="s">
        <v>83</v>
      </c>
      <c r="I1131" s="73" t="s">
        <v>1413</v>
      </c>
      <c r="J1131" s="73" t="s">
        <v>336</v>
      </c>
      <c r="K1131" s="73" t="s">
        <v>382</v>
      </c>
      <c r="L1131" s="73" t="s">
        <v>383</v>
      </c>
      <c r="M1131" s="73" t="s">
        <v>388</v>
      </c>
      <c r="N1131" s="73" t="s">
        <v>44</v>
      </c>
      <c r="O1131" s="73" t="s">
        <v>385</v>
      </c>
      <c r="P1131" s="73" t="s">
        <v>907</v>
      </c>
      <c r="Q1131" s="73" t="s">
        <v>917</v>
      </c>
      <c r="R1131" s="73" t="s">
        <v>83</v>
      </c>
      <c r="V1131" s="60" t="str">
        <f>W1131&amp;H1131</f>
        <v>HILLсерый</v>
      </c>
      <c r="W1131" s="60" t="str">
        <f>_xlfn.LET(_xlpm.TextCell,TEXT(G1131,"###"),IF(_xlpm.TextCell&lt;&gt;"",IF(StyleSpaceSplit,IFERROR(IF(FIND(" ",_xlpm.TextCell)&gt;=1,MID(_xlpm.TextCell,1,FIND(" ",_xlpm.TextCell)-1),_xlpm.TextCell),_xlpm.TextCell),_xlpm.TextCell),""))</f>
        <v>HILL</v>
      </c>
      <c r="X1131" s="60" t="str">
        <f>IF(A1131&lt;&gt;"",IFERROR(IF(FIND(" ",G1131)&gt;=1,MID(G1131,FIND(" ",G1131)+1,LEN(G1131)),""),""),"")</f>
        <v/>
      </c>
      <c r="AC1131" s="51">
        <f>IFERROR(VALUE(MID($C1131,1,2)),0)</f>
        <v>80</v>
      </c>
      <c r="AD1131" s="44">
        <f>IFERROR(VALUE(MID($C1131,4,3)),0)</f>
        <v>999</v>
      </c>
      <c r="AE1131" s="51">
        <f>VALUE(RIGHT("00"&amp;AC1131,2)&amp;RIGHT("000"&amp;AD1131,3))</f>
        <v>80999</v>
      </c>
    </row>
    <row r="1132" spans="1:31">
      <c r="A1132" s="60" t="str">
        <f>IF(G1132&amp;Q1132&lt;&gt;"",W1132&amp;Q1132,"")</f>
        <v>HILLgrey</v>
      </c>
      <c r="B1132" s="60" t="str">
        <f>IF(C1132&lt;&gt;"",LEFT(C1132,9),"")</f>
        <v>80-999-08</v>
      </c>
      <c r="C1132" s="73" t="s">
        <v>5812</v>
      </c>
      <c r="D1132" s="73" t="s">
        <v>5807</v>
      </c>
      <c r="E1132" s="73" t="s">
        <v>922</v>
      </c>
      <c r="F1132" s="74">
        <v>60</v>
      </c>
      <c r="G1132" s="73" t="s">
        <v>5792</v>
      </c>
      <c r="H1132" s="73" t="s">
        <v>83</v>
      </c>
      <c r="I1132" s="73" t="s">
        <v>1413</v>
      </c>
      <c r="J1132" s="73" t="s">
        <v>336</v>
      </c>
      <c r="K1132" s="73" t="s">
        <v>382</v>
      </c>
      <c r="L1132" s="73" t="s">
        <v>383</v>
      </c>
      <c r="M1132" s="73" t="s">
        <v>388</v>
      </c>
      <c r="N1132" s="73" t="s">
        <v>44</v>
      </c>
      <c r="O1132" s="73" t="s">
        <v>385</v>
      </c>
      <c r="P1132" s="73" t="s">
        <v>907</v>
      </c>
      <c r="Q1132" s="73" t="s">
        <v>917</v>
      </c>
      <c r="R1132" s="73" t="s">
        <v>83</v>
      </c>
      <c r="V1132" s="60" t="str">
        <f>W1132&amp;H1132</f>
        <v>HILLсерый</v>
      </c>
      <c r="W1132" s="60" t="str">
        <f>_xlfn.LET(_xlpm.TextCell,TEXT(G1132,"###"),IF(_xlpm.TextCell&lt;&gt;"",IF(StyleSpaceSplit,IFERROR(IF(FIND(" ",_xlpm.TextCell)&gt;=1,MID(_xlpm.TextCell,1,FIND(" ",_xlpm.TextCell)-1),_xlpm.TextCell),_xlpm.TextCell),_xlpm.TextCell),""))</f>
        <v>HILL</v>
      </c>
      <c r="X1132" s="60" t="str">
        <f>IF(A1132&lt;&gt;"",IFERROR(IF(FIND(" ",G1132)&gt;=1,MID(G1132,FIND(" ",G1132)+1,LEN(G1132)),""),""),"")</f>
        <v/>
      </c>
      <c r="AC1132" s="51">
        <f>IFERROR(VALUE(MID($C1132,1,2)),0)</f>
        <v>80</v>
      </c>
      <c r="AD1132" s="44">
        <f>IFERROR(VALUE(MID($C1132,4,3)),0)</f>
        <v>999</v>
      </c>
      <c r="AE1132" s="51">
        <f>VALUE(RIGHT("00"&amp;AC1132,2)&amp;RIGHT("000"&amp;AD1132,3))</f>
        <v>80999</v>
      </c>
    </row>
    <row r="1133" spans="1:31">
      <c r="A1133" s="60" t="str">
        <f>IF(G1133&amp;Q1133&lt;&gt;"",W1133&amp;Q1133,"")</f>
        <v>HILLgrey</v>
      </c>
      <c r="B1133" s="60" t="str">
        <f>IF(C1133&lt;&gt;"",LEFT(C1133,9),"")</f>
        <v>80-999-08</v>
      </c>
      <c r="C1133" s="73" t="s">
        <v>5813</v>
      </c>
      <c r="D1133" s="73" t="s">
        <v>5807</v>
      </c>
      <c r="E1133" s="73" t="s">
        <v>912</v>
      </c>
      <c r="F1133" s="74">
        <v>61</v>
      </c>
      <c r="G1133" s="73" t="s">
        <v>5792</v>
      </c>
      <c r="H1133" s="73" t="s">
        <v>83</v>
      </c>
      <c r="I1133" s="73" t="s">
        <v>1413</v>
      </c>
      <c r="J1133" s="73" t="s">
        <v>336</v>
      </c>
      <c r="K1133" s="73" t="s">
        <v>382</v>
      </c>
      <c r="L1133" s="73" t="s">
        <v>383</v>
      </c>
      <c r="M1133" s="73" t="s">
        <v>388</v>
      </c>
      <c r="N1133" s="73" t="s">
        <v>44</v>
      </c>
      <c r="O1133" s="73" t="s">
        <v>385</v>
      </c>
      <c r="P1133" s="73" t="s">
        <v>907</v>
      </c>
      <c r="Q1133" s="73" t="s">
        <v>917</v>
      </c>
      <c r="R1133" s="73" t="s">
        <v>83</v>
      </c>
      <c r="V1133" s="60" t="str">
        <f>W1133&amp;H1133</f>
        <v>HILLсерый</v>
      </c>
      <c r="W1133" s="60" t="str">
        <f>_xlfn.LET(_xlpm.TextCell,TEXT(G1133,"###"),IF(_xlpm.TextCell&lt;&gt;"",IF(StyleSpaceSplit,IFERROR(IF(FIND(" ",_xlpm.TextCell)&gt;=1,MID(_xlpm.TextCell,1,FIND(" ",_xlpm.TextCell)-1),_xlpm.TextCell),_xlpm.TextCell),_xlpm.TextCell),""))</f>
        <v>HILL</v>
      </c>
      <c r="X1133" s="60" t="str">
        <f>IF(A1133&lt;&gt;"",IFERROR(IF(FIND(" ",G1133)&gt;=1,MID(G1133,FIND(" ",G1133)+1,LEN(G1133)),""),""),"")</f>
        <v/>
      </c>
      <c r="AC1133" s="51">
        <f>IFERROR(VALUE(MID($C1133,1,2)),0)</f>
        <v>80</v>
      </c>
      <c r="AD1133" s="44">
        <f>IFERROR(VALUE(MID($C1133,4,3)),0)</f>
        <v>999</v>
      </c>
      <c r="AE1133" s="51">
        <f>VALUE(RIGHT("00"&amp;AC1133,2)&amp;RIGHT("000"&amp;AD1133,3))</f>
        <v>80999</v>
      </c>
    </row>
    <row r="1134" spans="1:31">
      <c r="A1134" s="60" t="str">
        <f>IF(G1134&amp;Q1134&lt;&gt;"",W1134&amp;Q1134,"")</f>
        <v>HILLgrey</v>
      </c>
      <c r="B1134" s="60" t="str">
        <f>IF(C1134&lt;&gt;"",LEFT(C1134,9),"")</f>
        <v>80-999-08</v>
      </c>
      <c r="C1134" s="73" t="s">
        <v>5814</v>
      </c>
      <c r="D1134" s="73" t="s">
        <v>5807</v>
      </c>
      <c r="E1134" s="73" t="s">
        <v>4858</v>
      </c>
      <c r="F1134" s="74">
        <v>63</v>
      </c>
      <c r="G1134" s="73" t="s">
        <v>5792</v>
      </c>
      <c r="H1134" s="73" t="s">
        <v>83</v>
      </c>
      <c r="I1134" s="73" t="s">
        <v>1413</v>
      </c>
      <c r="J1134" s="73" t="s">
        <v>336</v>
      </c>
      <c r="K1134" s="73" t="s">
        <v>382</v>
      </c>
      <c r="L1134" s="73" t="s">
        <v>383</v>
      </c>
      <c r="M1134" s="73" t="s">
        <v>388</v>
      </c>
      <c r="N1134" s="73" t="s">
        <v>44</v>
      </c>
      <c r="O1134" s="73" t="s">
        <v>385</v>
      </c>
      <c r="P1134" s="73" t="s">
        <v>907</v>
      </c>
      <c r="Q1134" s="73" t="s">
        <v>917</v>
      </c>
      <c r="R1134" s="73" t="s">
        <v>83</v>
      </c>
      <c r="V1134" s="60" t="str">
        <f>W1134&amp;H1134</f>
        <v>HILLсерый</v>
      </c>
      <c r="W1134" s="60" t="str">
        <f>_xlfn.LET(_xlpm.TextCell,TEXT(G1134,"###"),IF(_xlpm.TextCell&lt;&gt;"",IF(StyleSpaceSplit,IFERROR(IF(FIND(" ",_xlpm.TextCell)&gt;=1,MID(_xlpm.TextCell,1,FIND(" ",_xlpm.TextCell)-1),_xlpm.TextCell),_xlpm.TextCell),_xlpm.TextCell),""))</f>
        <v>HILL</v>
      </c>
      <c r="X1134" s="60" t="str">
        <f>IF(A1134&lt;&gt;"",IFERROR(IF(FIND(" ",G1134)&gt;=1,MID(G1134,FIND(" ",G1134)+1,LEN(G1134)),""),""),"")</f>
        <v/>
      </c>
      <c r="AC1134" s="51">
        <f>IFERROR(VALUE(MID($C1134,1,2)),0)</f>
        <v>80</v>
      </c>
      <c r="AD1134" s="44">
        <f>IFERROR(VALUE(MID($C1134,4,3)),0)</f>
        <v>999</v>
      </c>
      <c r="AE1134" s="51">
        <f>VALUE(RIGHT("00"&amp;AC1134,2)&amp;RIGHT("000"&amp;AD1134,3))</f>
        <v>80999</v>
      </c>
    </row>
    <row r="1135" spans="1:31">
      <c r="A1135" s="60" t="str">
        <f>IF(G1135&amp;Q1135&lt;&gt;"",W1135&amp;Q1135,"")</f>
        <v>HILLblue</v>
      </c>
      <c r="B1135" s="60" t="str">
        <f>IF(C1135&lt;&gt;"",LEFT(C1135,9),"")</f>
        <v>80-999-06</v>
      </c>
      <c r="C1135" s="73" t="s">
        <v>5790</v>
      </c>
      <c r="D1135" s="73" t="s">
        <v>5791</v>
      </c>
      <c r="E1135" s="73" t="s">
        <v>956</v>
      </c>
      <c r="F1135" s="74">
        <v>55</v>
      </c>
      <c r="G1135" s="73" t="s">
        <v>5792</v>
      </c>
      <c r="H1135" s="73" t="s">
        <v>71</v>
      </c>
      <c r="I1135" s="73" t="s">
        <v>1413</v>
      </c>
      <c r="J1135" s="73" t="s">
        <v>336</v>
      </c>
      <c r="K1135" s="73" t="s">
        <v>382</v>
      </c>
      <c r="L1135" s="73" t="s">
        <v>383</v>
      </c>
      <c r="M1135" s="73" t="s">
        <v>388</v>
      </c>
      <c r="N1135" s="73" t="s">
        <v>44</v>
      </c>
      <c r="O1135" s="73" t="s">
        <v>385</v>
      </c>
      <c r="P1135" s="73" t="s">
        <v>907</v>
      </c>
      <c r="Q1135" s="73" t="s">
        <v>932</v>
      </c>
      <c r="R1135" s="73" t="s">
        <v>71</v>
      </c>
      <c r="V1135" s="60" t="str">
        <f>W1135&amp;H1135</f>
        <v>HILLсиний</v>
      </c>
      <c r="W1135" s="60" t="str">
        <f>_xlfn.LET(_xlpm.TextCell,TEXT(G1135,"###"),IF(_xlpm.TextCell&lt;&gt;"",IF(StyleSpaceSplit,IFERROR(IF(FIND(" ",_xlpm.TextCell)&gt;=1,MID(_xlpm.TextCell,1,FIND(" ",_xlpm.TextCell)-1),_xlpm.TextCell),_xlpm.TextCell),_xlpm.TextCell),""))</f>
        <v>HILL</v>
      </c>
      <c r="X1135" s="60" t="str">
        <f>IF(A1135&lt;&gt;"",IFERROR(IF(FIND(" ",G1135)&gt;=1,MID(G1135,FIND(" ",G1135)+1,LEN(G1135)),""),""),"")</f>
        <v/>
      </c>
      <c r="AC1135" s="51">
        <f>IFERROR(VALUE(MID($C1135,1,2)),0)</f>
        <v>80</v>
      </c>
      <c r="AD1135" s="44">
        <f>IFERROR(VALUE(MID($C1135,4,3)),0)</f>
        <v>999</v>
      </c>
      <c r="AE1135" s="51">
        <f>VALUE(RIGHT("00"&amp;AC1135,2)&amp;RIGHT("000"&amp;AD1135,3))</f>
        <v>80999</v>
      </c>
    </row>
    <row r="1136" spans="1:31">
      <c r="A1136" s="60" t="str">
        <f>IF(G1136&amp;Q1136&lt;&gt;"",W1136&amp;Q1136,"")</f>
        <v>HILLblue</v>
      </c>
      <c r="B1136" s="60" t="str">
        <f>IF(C1136&lt;&gt;"",LEFT(C1136,9),"")</f>
        <v>80-999-06</v>
      </c>
      <c r="C1136" s="73" t="s">
        <v>5793</v>
      </c>
      <c r="D1136" s="73" t="s">
        <v>5791</v>
      </c>
      <c r="E1136" s="73" t="s">
        <v>915</v>
      </c>
      <c r="F1136" s="74">
        <v>56</v>
      </c>
      <c r="G1136" s="73" t="s">
        <v>5792</v>
      </c>
      <c r="H1136" s="73" t="s">
        <v>71</v>
      </c>
      <c r="I1136" s="73" t="s">
        <v>1413</v>
      </c>
      <c r="J1136" s="73" t="s">
        <v>336</v>
      </c>
      <c r="K1136" s="73" t="s">
        <v>382</v>
      </c>
      <c r="L1136" s="73" t="s">
        <v>383</v>
      </c>
      <c r="M1136" s="73" t="s">
        <v>388</v>
      </c>
      <c r="N1136" s="73" t="s">
        <v>44</v>
      </c>
      <c r="O1136" s="73" t="s">
        <v>385</v>
      </c>
      <c r="P1136" s="73" t="s">
        <v>907</v>
      </c>
      <c r="Q1136" s="73" t="s">
        <v>932</v>
      </c>
      <c r="R1136" s="73" t="s">
        <v>71</v>
      </c>
      <c r="V1136" s="60" t="str">
        <f>W1136&amp;H1136</f>
        <v>HILLсиний</v>
      </c>
      <c r="W1136" s="60" t="str">
        <f>_xlfn.LET(_xlpm.TextCell,TEXT(G1136,"###"),IF(_xlpm.TextCell&lt;&gt;"",IF(StyleSpaceSplit,IFERROR(IF(FIND(" ",_xlpm.TextCell)&gt;=1,MID(_xlpm.TextCell,1,FIND(" ",_xlpm.TextCell)-1),_xlpm.TextCell),_xlpm.TextCell),_xlpm.TextCell),""))</f>
        <v>HILL</v>
      </c>
      <c r="X1136" s="60" t="str">
        <f>IF(A1136&lt;&gt;"",IFERROR(IF(FIND(" ",G1136)&gt;=1,MID(G1136,FIND(" ",G1136)+1,LEN(G1136)),""),""),"")</f>
        <v/>
      </c>
      <c r="AC1136" s="51">
        <f>IFERROR(VALUE(MID($C1136,1,2)),0)</f>
        <v>80</v>
      </c>
      <c r="AD1136" s="44">
        <f>IFERROR(VALUE(MID($C1136,4,3)),0)</f>
        <v>999</v>
      </c>
      <c r="AE1136" s="51">
        <f>VALUE(RIGHT("00"&amp;AC1136,2)&amp;RIGHT("000"&amp;AD1136,3))</f>
        <v>80999</v>
      </c>
    </row>
    <row r="1137" spans="1:31">
      <c r="A1137" s="60" t="str">
        <f>IF(G1137&amp;Q1137&lt;&gt;"",W1137&amp;Q1137,"")</f>
        <v>HILLblue</v>
      </c>
      <c r="B1137" s="60" t="str">
        <f>IF(C1137&lt;&gt;"",LEFT(C1137,9),"")</f>
        <v>80-999-06</v>
      </c>
      <c r="C1137" s="73" t="s">
        <v>5794</v>
      </c>
      <c r="D1137" s="73" t="s">
        <v>5791</v>
      </c>
      <c r="E1137" s="73" t="s">
        <v>904</v>
      </c>
      <c r="F1137" s="74">
        <v>57</v>
      </c>
      <c r="G1137" s="73" t="s">
        <v>5792</v>
      </c>
      <c r="H1137" s="73" t="s">
        <v>71</v>
      </c>
      <c r="I1137" s="73" t="s">
        <v>1413</v>
      </c>
      <c r="J1137" s="73" t="s">
        <v>336</v>
      </c>
      <c r="K1137" s="73" t="s">
        <v>382</v>
      </c>
      <c r="L1137" s="73" t="s">
        <v>383</v>
      </c>
      <c r="M1137" s="73" t="s">
        <v>388</v>
      </c>
      <c r="N1137" s="73" t="s">
        <v>44</v>
      </c>
      <c r="O1137" s="73" t="s">
        <v>385</v>
      </c>
      <c r="P1137" s="73" t="s">
        <v>907</v>
      </c>
      <c r="Q1137" s="73" t="s">
        <v>932</v>
      </c>
      <c r="R1137" s="73" t="s">
        <v>71</v>
      </c>
      <c r="V1137" s="60" t="str">
        <f>W1137&amp;H1137</f>
        <v>HILLсиний</v>
      </c>
      <c r="W1137" s="60" t="str">
        <f>_xlfn.LET(_xlpm.TextCell,TEXT(G1137,"###"),IF(_xlpm.TextCell&lt;&gt;"",IF(StyleSpaceSplit,IFERROR(IF(FIND(" ",_xlpm.TextCell)&gt;=1,MID(_xlpm.TextCell,1,FIND(" ",_xlpm.TextCell)-1),_xlpm.TextCell),_xlpm.TextCell),_xlpm.TextCell),""))</f>
        <v>HILL</v>
      </c>
      <c r="X1137" s="60" t="str">
        <f>IF(A1137&lt;&gt;"",IFERROR(IF(FIND(" ",G1137)&gt;=1,MID(G1137,FIND(" ",G1137)+1,LEN(G1137)),""),""),"")</f>
        <v/>
      </c>
      <c r="AC1137" s="51">
        <f>IFERROR(VALUE(MID($C1137,1,2)),0)</f>
        <v>80</v>
      </c>
      <c r="AD1137" s="44">
        <f>IFERROR(VALUE(MID($C1137,4,3)),0)</f>
        <v>999</v>
      </c>
      <c r="AE1137" s="51">
        <f>VALUE(RIGHT("00"&amp;AC1137,2)&amp;RIGHT("000"&amp;AD1137,3))</f>
        <v>80999</v>
      </c>
    </row>
    <row r="1138" spans="1:31">
      <c r="A1138" s="60" t="str">
        <f>IF(G1138&amp;Q1138&lt;&gt;"",W1138&amp;Q1138,"")</f>
        <v>HILLblue</v>
      </c>
      <c r="B1138" s="60" t="str">
        <f>IF(C1138&lt;&gt;"",LEFT(C1138,9),"")</f>
        <v>80-999-06</v>
      </c>
      <c r="C1138" s="73" t="s">
        <v>5795</v>
      </c>
      <c r="D1138" s="73" t="s">
        <v>5791</v>
      </c>
      <c r="E1138" s="73" t="s">
        <v>920</v>
      </c>
      <c r="F1138" s="74">
        <v>58</v>
      </c>
      <c r="G1138" s="73" t="s">
        <v>5792</v>
      </c>
      <c r="H1138" s="73" t="s">
        <v>71</v>
      </c>
      <c r="I1138" s="73" t="s">
        <v>1413</v>
      </c>
      <c r="J1138" s="73" t="s">
        <v>336</v>
      </c>
      <c r="K1138" s="73" t="s">
        <v>382</v>
      </c>
      <c r="L1138" s="73" t="s">
        <v>383</v>
      </c>
      <c r="M1138" s="73" t="s">
        <v>388</v>
      </c>
      <c r="N1138" s="73" t="s">
        <v>44</v>
      </c>
      <c r="O1138" s="73" t="s">
        <v>385</v>
      </c>
      <c r="P1138" s="73" t="s">
        <v>907</v>
      </c>
      <c r="Q1138" s="73" t="s">
        <v>932</v>
      </c>
      <c r="R1138" s="73" t="s">
        <v>71</v>
      </c>
      <c r="V1138" s="60" t="str">
        <f>W1138&amp;H1138</f>
        <v>HILLсиний</v>
      </c>
      <c r="W1138" s="60" t="str">
        <f>_xlfn.LET(_xlpm.TextCell,TEXT(G1138,"###"),IF(_xlpm.TextCell&lt;&gt;"",IF(StyleSpaceSplit,IFERROR(IF(FIND(" ",_xlpm.TextCell)&gt;=1,MID(_xlpm.TextCell,1,FIND(" ",_xlpm.TextCell)-1),_xlpm.TextCell),_xlpm.TextCell),_xlpm.TextCell),""))</f>
        <v>HILL</v>
      </c>
      <c r="X1138" s="60" t="str">
        <f>IF(A1138&lt;&gt;"",IFERROR(IF(FIND(" ",G1138)&gt;=1,MID(G1138,FIND(" ",G1138)+1,LEN(G1138)),""),""),"")</f>
        <v/>
      </c>
      <c r="AC1138" s="51">
        <f>IFERROR(VALUE(MID($C1138,1,2)),0)</f>
        <v>80</v>
      </c>
      <c r="AD1138" s="44">
        <f>IFERROR(VALUE(MID($C1138,4,3)),0)</f>
        <v>999</v>
      </c>
      <c r="AE1138" s="51">
        <f>VALUE(RIGHT("00"&amp;AC1138,2)&amp;RIGHT("000"&amp;AD1138,3))</f>
        <v>80999</v>
      </c>
    </row>
    <row r="1139" spans="1:31">
      <c r="A1139" s="60" t="str">
        <f>IF(G1139&amp;Q1139&lt;&gt;"",W1139&amp;Q1139,"")</f>
        <v>HILLblue</v>
      </c>
      <c r="B1139" s="60" t="str">
        <f>IF(C1139&lt;&gt;"",LEFT(C1139,9),"")</f>
        <v>80-999-06</v>
      </c>
      <c r="C1139" s="73" t="s">
        <v>5796</v>
      </c>
      <c r="D1139" s="73" t="s">
        <v>5791</v>
      </c>
      <c r="E1139" s="73" t="s">
        <v>910</v>
      </c>
      <c r="F1139" s="74">
        <v>59</v>
      </c>
      <c r="G1139" s="73" t="s">
        <v>5792</v>
      </c>
      <c r="H1139" s="73" t="s">
        <v>71</v>
      </c>
      <c r="I1139" s="73" t="s">
        <v>1413</v>
      </c>
      <c r="J1139" s="73" t="s">
        <v>336</v>
      </c>
      <c r="K1139" s="73" t="s">
        <v>382</v>
      </c>
      <c r="L1139" s="73" t="s">
        <v>383</v>
      </c>
      <c r="M1139" s="73" t="s">
        <v>388</v>
      </c>
      <c r="N1139" s="73" t="s">
        <v>44</v>
      </c>
      <c r="O1139" s="73" t="s">
        <v>385</v>
      </c>
      <c r="P1139" s="73" t="s">
        <v>907</v>
      </c>
      <c r="Q1139" s="73" t="s">
        <v>932</v>
      </c>
      <c r="R1139" s="73" t="s">
        <v>71</v>
      </c>
      <c r="V1139" s="60" t="str">
        <f>W1139&amp;H1139</f>
        <v>HILLсиний</v>
      </c>
      <c r="W1139" s="60" t="str">
        <f>_xlfn.LET(_xlpm.TextCell,TEXT(G1139,"###"),IF(_xlpm.TextCell&lt;&gt;"",IF(StyleSpaceSplit,IFERROR(IF(FIND(" ",_xlpm.TextCell)&gt;=1,MID(_xlpm.TextCell,1,FIND(" ",_xlpm.TextCell)-1),_xlpm.TextCell),_xlpm.TextCell),_xlpm.TextCell),""))</f>
        <v>HILL</v>
      </c>
      <c r="X1139" s="60" t="str">
        <f>IF(A1139&lt;&gt;"",IFERROR(IF(FIND(" ",G1139)&gt;=1,MID(G1139,FIND(" ",G1139)+1,LEN(G1139)),""),""),"")</f>
        <v/>
      </c>
      <c r="AC1139" s="51">
        <f>IFERROR(VALUE(MID($C1139,1,2)),0)</f>
        <v>80</v>
      </c>
      <c r="AD1139" s="44">
        <f>IFERROR(VALUE(MID($C1139,4,3)),0)</f>
        <v>999</v>
      </c>
      <c r="AE1139" s="51">
        <f>VALUE(RIGHT("00"&amp;AC1139,2)&amp;RIGHT("000"&amp;AD1139,3))</f>
        <v>80999</v>
      </c>
    </row>
    <row r="1140" spans="1:31">
      <c r="A1140" s="60" t="str">
        <f>IF(G1140&amp;Q1140&lt;&gt;"",W1140&amp;Q1140,"")</f>
        <v>HILLblue</v>
      </c>
      <c r="B1140" s="60" t="str">
        <f>IF(C1140&lt;&gt;"",LEFT(C1140,9),"")</f>
        <v>80-999-06</v>
      </c>
      <c r="C1140" s="73" t="s">
        <v>5797</v>
      </c>
      <c r="D1140" s="73" t="s">
        <v>5791</v>
      </c>
      <c r="E1140" s="73" t="s">
        <v>922</v>
      </c>
      <c r="F1140" s="74">
        <v>60</v>
      </c>
      <c r="G1140" s="73" t="s">
        <v>5792</v>
      </c>
      <c r="H1140" s="73" t="s">
        <v>71</v>
      </c>
      <c r="I1140" s="73" t="s">
        <v>1413</v>
      </c>
      <c r="J1140" s="73" t="s">
        <v>336</v>
      </c>
      <c r="K1140" s="73" t="s">
        <v>382</v>
      </c>
      <c r="L1140" s="73" t="s">
        <v>383</v>
      </c>
      <c r="M1140" s="73" t="s">
        <v>388</v>
      </c>
      <c r="N1140" s="73" t="s">
        <v>44</v>
      </c>
      <c r="O1140" s="73" t="s">
        <v>385</v>
      </c>
      <c r="P1140" s="73" t="s">
        <v>907</v>
      </c>
      <c r="Q1140" s="73" t="s">
        <v>932</v>
      </c>
      <c r="R1140" s="73" t="s">
        <v>71</v>
      </c>
      <c r="V1140" s="60" t="str">
        <f>W1140&amp;H1140</f>
        <v>HILLсиний</v>
      </c>
      <c r="W1140" s="60" t="str">
        <f>_xlfn.LET(_xlpm.TextCell,TEXT(G1140,"###"),IF(_xlpm.TextCell&lt;&gt;"",IF(StyleSpaceSplit,IFERROR(IF(FIND(" ",_xlpm.TextCell)&gt;=1,MID(_xlpm.TextCell,1,FIND(" ",_xlpm.TextCell)-1),_xlpm.TextCell),_xlpm.TextCell),_xlpm.TextCell),""))</f>
        <v>HILL</v>
      </c>
      <c r="X1140" s="60" t="str">
        <f>IF(A1140&lt;&gt;"",IFERROR(IF(FIND(" ",G1140)&gt;=1,MID(G1140,FIND(" ",G1140)+1,LEN(G1140)),""),""),"")</f>
        <v/>
      </c>
      <c r="AC1140" s="51">
        <f>IFERROR(VALUE(MID($C1140,1,2)),0)</f>
        <v>80</v>
      </c>
      <c r="AD1140" s="44">
        <f>IFERROR(VALUE(MID($C1140,4,3)),0)</f>
        <v>999</v>
      </c>
      <c r="AE1140" s="51">
        <f>VALUE(RIGHT("00"&amp;AC1140,2)&amp;RIGHT("000"&amp;AD1140,3))</f>
        <v>80999</v>
      </c>
    </row>
    <row r="1141" spans="1:31">
      <c r="A1141" s="60" t="str">
        <f>IF(G1141&amp;Q1141&lt;&gt;"",W1141&amp;Q1141,"")</f>
        <v>HILLblue</v>
      </c>
      <c r="B1141" s="60" t="str">
        <f>IF(C1141&lt;&gt;"",LEFT(C1141,9),"")</f>
        <v>80-999-06</v>
      </c>
      <c r="C1141" s="73" t="s">
        <v>5798</v>
      </c>
      <c r="D1141" s="73" t="s">
        <v>5791</v>
      </c>
      <c r="E1141" s="73" t="s">
        <v>912</v>
      </c>
      <c r="F1141" s="74">
        <v>61</v>
      </c>
      <c r="G1141" s="73" t="s">
        <v>5792</v>
      </c>
      <c r="H1141" s="73" t="s">
        <v>71</v>
      </c>
      <c r="I1141" s="73" t="s">
        <v>1413</v>
      </c>
      <c r="J1141" s="73" t="s">
        <v>336</v>
      </c>
      <c r="K1141" s="73" t="s">
        <v>382</v>
      </c>
      <c r="L1141" s="73" t="s">
        <v>383</v>
      </c>
      <c r="M1141" s="73" t="s">
        <v>388</v>
      </c>
      <c r="N1141" s="73" t="s">
        <v>44</v>
      </c>
      <c r="O1141" s="73" t="s">
        <v>385</v>
      </c>
      <c r="P1141" s="73" t="s">
        <v>907</v>
      </c>
      <c r="Q1141" s="73" t="s">
        <v>932</v>
      </c>
      <c r="R1141" s="73" t="s">
        <v>71</v>
      </c>
      <c r="V1141" s="60" t="str">
        <f>W1141&amp;H1141</f>
        <v>HILLсиний</v>
      </c>
      <c r="W1141" s="60" t="str">
        <f>_xlfn.LET(_xlpm.TextCell,TEXT(G1141,"###"),IF(_xlpm.TextCell&lt;&gt;"",IF(StyleSpaceSplit,IFERROR(IF(FIND(" ",_xlpm.TextCell)&gt;=1,MID(_xlpm.TextCell,1,FIND(" ",_xlpm.TextCell)-1),_xlpm.TextCell),_xlpm.TextCell),_xlpm.TextCell),""))</f>
        <v>HILL</v>
      </c>
      <c r="X1141" s="60" t="str">
        <f>IF(A1141&lt;&gt;"",IFERROR(IF(FIND(" ",G1141)&gt;=1,MID(G1141,FIND(" ",G1141)+1,LEN(G1141)),""),""),"")</f>
        <v/>
      </c>
      <c r="AC1141" s="51">
        <f>IFERROR(VALUE(MID($C1141,1,2)),0)</f>
        <v>80</v>
      </c>
      <c r="AD1141" s="44">
        <f>IFERROR(VALUE(MID($C1141,4,3)),0)</f>
        <v>999</v>
      </c>
      <c r="AE1141" s="51">
        <f>VALUE(RIGHT("00"&amp;AC1141,2)&amp;RIGHT("000"&amp;AD1141,3))</f>
        <v>80999</v>
      </c>
    </row>
    <row r="1142" spans="1:31">
      <c r="A1142" s="60" t="str">
        <f>IF(G1142&amp;Q1142&lt;&gt;"",W1142&amp;Q1142,"")</f>
        <v>HILLblue</v>
      </c>
      <c r="B1142" s="60" t="str">
        <f>IF(C1142&lt;&gt;"",LEFT(C1142,9),"")</f>
        <v>80-999-06</v>
      </c>
      <c r="C1142" s="73" t="s">
        <v>5799</v>
      </c>
      <c r="D1142" s="73" t="s">
        <v>5791</v>
      </c>
      <c r="E1142" s="73" t="s">
        <v>4858</v>
      </c>
      <c r="F1142" s="74">
        <v>63</v>
      </c>
      <c r="G1142" s="73" t="s">
        <v>5792</v>
      </c>
      <c r="H1142" s="73" t="s">
        <v>71</v>
      </c>
      <c r="I1142" s="73" t="s">
        <v>1413</v>
      </c>
      <c r="J1142" s="73" t="s">
        <v>336</v>
      </c>
      <c r="K1142" s="73" t="s">
        <v>382</v>
      </c>
      <c r="L1142" s="73" t="s">
        <v>383</v>
      </c>
      <c r="M1142" s="73" t="s">
        <v>388</v>
      </c>
      <c r="N1142" s="73" t="s">
        <v>44</v>
      </c>
      <c r="O1142" s="73" t="s">
        <v>385</v>
      </c>
      <c r="P1142" s="73" t="s">
        <v>907</v>
      </c>
      <c r="Q1142" s="73" t="s">
        <v>932</v>
      </c>
      <c r="R1142" s="73" t="s">
        <v>71</v>
      </c>
      <c r="V1142" s="60" t="str">
        <f>W1142&amp;H1142</f>
        <v>HILLсиний</v>
      </c>
      <c r="W1142" s="60" t="str">
        <f>_xlfn.LET(_xlpm.TextCell,TEXT(G1142,"###"),IF(_xlpm.TextCell&lt;&gt;"",IF(StyleSpaceSplit,IFERROR(IF(FIND(" ",_xlpm.TextCell)&gt;=1,MID(_xlpm.TextCell,1,FIND(" ",_xlpm.TextCell)-1),_xlpm.TextCell),_xlpm.TextCell),_xlpm.TextCell),""))</f>
        <v>HILL</v>
      </c>
      <c r="X1142" s="60" t="str">
        <f>IF(A1142&lt;&gt;"",IFERROR(IF(FIND(" ",G1142)&gt;=1,MID(G1142,FIND(" ",G1142)+1,LEN(G1142)),""),""),"")</f>
        <v/>
      </c>
      <c r="AC1142" s="51">
        <f>IFERROR(VALUE(MID($C1142,1,2)),0)</f>
        <v>80</v>
      </c>
      <c r="AD1142" s="44">
        <f>IFERROR(VALUE(MID($C1142,4,3)),0)</f>
        <v>999</v>
      </c>
      <c r="AE1142" s="51">
        <f>VALUE(RIGHT("00"&amp;AC1142,2)&amp;RIGHT("000"&amp;AD1142,3))</f>
        <v>80999</v>
      </c>
    </row>
    <row r="1143" spans="1:31">
      <c r="A1143" s="60" t="str">
        <f>IF(G1143&amp;Q1143&lt;&gt;"",W1143&amp;Q1143,"")</f>
        <v>HOLYbeige</v>
      </c>
      <c r="B1143" s="60" t="str">
        <f>IF(C1143&lt;&gt;"",LEFT(C1143,9),"")</f>
        <v>80-823-02</v>
      </c>
      <c r="C1143" s="73" t="s">
        <v>4912</v>
      </c>
      <c r="D1143" s="73" t="s">
        <v>4913</v>
      </c>
      <c r="E1143" s="73" t="s">
        <v>920</v>
      </c>
      <c r="F1143" s="74">
        <v>58</v>
      </c>
      <c r="G1143" s="73" t="s">
        <v>4914</v>
      </c>
      <c r="H1143" s="73" t="s">
        <v>63</v>
      </c>
      <c r="I1143" s="73" t="s">
        <v>4915</v>
      </c>
      <c r="J1143" s="73" t="s">
        <v>348</v>
      </c>
      <c r="K1143" s="73" t="s">
        <v>387</v>
      </c>
      <c r="L1143" s="73" t="s">
        <v>383</v>
      </c>
      <c r="M1143" s="73" t="s">
        <v>388</v>
      </c>
      <c r="N1143" s="73" t="s">
        <v>44</v>
      </c>
      <c r="O1143" s="73" t="s">
        <v>385</v>
      </c>
      <c r="P1143" s="73" t="s">
        <v>907</v>
      </c>
      <c r="Q1143" s="73" t="s">
        <v>937</v>
      </c>
      <c r="R1143" s="73" t="s">
        <v>63</v>
      </c>
      <c r="V1143" s="60" t="str">
        <f>W1143&amp;H1143</f>
        <v>HOLYбежевый</v>
      </c>
      <c r="W1143" s="60" t="str">
        <f>_xlfn.LET(_xlpm.TextCell,TEXT(G1143,"###"),IF(_xlpm.TextCell&lt;&gt;"",IF(StyleSpaceSplit,IFERROR(IF(FIND(" ",_xlpm.TextCell)&gt;=1,MID(_xlpm.TextCell,1,FIND(" ",_xlpm.TextCell)-1),_xlpm.TextCell),_xlpm.TextCell),_xlpm.TextCell),""))</f>
        <v>HOLY</v>
      </c>
      <c r="X1143" s="60" t="str">
        <f>IF(A1143&lt;&gt;"",IFERROR(IF(FIND(" ",G1143)&gt;=1,MID(G1143,FIND(" ",G1143)+1,LEN(G1143)),""),""),"")</f>
        <v/>
      </c>
      <c r="AC1143" s="51">
        <f>IFERROR(VALUE(MID($C1143,1,2)),0)</f>
        <v>80</v>
      </c>
      <c r="AD1143" s="44">
        <f>IFERROR(VALUE(MID($C1143,4,3)),0)</f>
        <v>823</v>
      </c>
      <c r="AE1143" s="51">
        <f>VALUE(RIGHT("00"&amp;AC1143,2)&amp;RIGHT("000"&amp;AD1143,3))</f>
        <v>80823</v>
      </c>
    </row>
    <row r="1144" spans="1:31">
      <c r="A1144" s="60" t="str">
        <f>IF(G1144&amp;Q1144&lt;&gt;"",W1144&amp;Q1144,"")</f>
        <v>HOLYbeige</v>
      </c>
      <c r="B1144" s="60" t="str">
        <f>IF(C1144&lt;&gt;"",LEFT(C1144,9),"")</f>
        <v>80-823-02</v>
      </c>
      <c r="C1144" s="73" t="s">
        <v>4916</v>
      </c>
      <c r="D1144" s="73" t="s">
        <v>4913</v>
      </c>
      <c r="E1144" s="73" t="s">
        <v>956</v>
      </c>
      <c r="F1144" s="74">
        <v>55</v>
      </c>
      <c r="G1144" s="73" t="s">
        <v>4914</v>
      </c>
      <c r="H1144" s="73" t="s">
        <v>63</v>
      </c>
      <c r="I1144" s="73" t="s">
        <v>4915</v>
      </c>
      <c r="J1144" s="73" t="s">
        <v>348</v>
      </c>
      <c r="K1144" s="73" t="s">
        <v>387</v>
      </c>
      <c r="L1144" s="73" t="s">
        <v>383</v>
      </c>
      <c r="M1144" s="73" t="s">
        <v>388</v>
      </c>
      <c r="N1144" s="73" t="s">
        <v>44</v>
      </c>
      <c r="O1144" s="73" t="s">
        <v>385</v>
      </c>
      <c r="P1144" s="73" t="s">
        <v>907</v>
      </c>
      <c r="Q1144" s="73" t="s">
        <v>937</v>
      </c>
      <c r="R1144" s="73" t="s">
        <v>63</v>
      </c>
      <c r="V1144" s="60" t="str">
        <f>W1144&amp;H1144</f>
        <v>HOLYбежевый</v>
      </c>
      <c r="W1144" s="60" t="str">
        <f>_xlfn.LET(_xlpm.TextCell,TEXT(G1144,"###"),IF(_xlpm.TextCell&lt;&gt;"",IF(StyleSpaceSplit,IFERROR(IF(FIND(" ",_xlpm.TextCell)&gt;=1,MID(_xlpm.TextCell,1,FIND(" ",_xlpm.TextCell)-1),_xlpm.TextCell),_xlpm.TextCell),_xlpm.TextCell),""))</f>
        <v>HOLY</v>
      </c>
      <c r="X1144" s="60" t="str">
        <f>IF(A1144&lt;&gt;"",IFERROR(IF(FIND(" ",G1144)&gt;=1,MID(G1144,FIND(" ",G1144)+1,LEN(G1144)),""),""),"")</f>
        <v/>
      </c>
      <c r="AC1144" s="51">
        <f>IFERROR(VALUE(MID($C1144,1,2)),0)</f>
        <v>80</v>
      </c>
      <c r="AD1144" s="44">
        <f>IFERROR(VALUE(MID($C1144,4,3)),0)</f>
        <v>823</v>
      </c>
      <c r="AE1144" s="51">
        <f>VALUE(RIGHT("00"&amp;AC1144,2)&amp;RIGHT("000"&amp;AD1144,3))</f>
        <v>80823</v>
      </c>
    </row>
    <row r="1145" spans="1:31">
      <c r="A1145" s="60" t="str">
        <f>IF(G1145&amp;Q1145&lt;&gt;"",W1145&amp;Q1145,"")</f>
        <v>HOLYbeige</v>
      </c>
      <c r="B1145" s="60" t="str">
        <f>IF(C1145&lt;&gt;"",LEFT(C1145,9),"")</f>
        <v>80-823-02</v>
      </c>
      <c r="C1145" s="73" t="s">
        <v>4917</v>
      </c>
      <c r="D1145" s="73" t="s">
        <v>4913</v>
      </c>
      <c r="E1145" s="73" t="s">
        <v>915</v>
      </c>
      <c r="F1145" s="74">
        <v>56</v>
      </c>
      <c r="G1145" s="73" t="s">
        <v>4914</v>
      </c>
      <c r="H1145" s="73" t="s">
        <v>63</v>
      </c>
      <c r="I1145" s="73" t="s">
        <v>4915</v>
      </c>
      <c r="J1145" s="73" t="s">
        <v>348</v>
      </c>
      <c r="K1145" s="73" t="s">
        <v>387</v>
      </c>
      <c r="L1145" s="73" t="s">
        <v>383</v>
      </c>
      <c r="M1145" s="73" t="s">
        <v>388</v>
      </c>
      <c r="N1145" s="73" t="s">
        <v>44</v>
      </c>
      <c r="O1145" s="73" t="s">
        <v>385</v>
      </c>
      <c r="P1145" s="73" t="s">
        <v>907</v>
      </c>
      <c r="Q1145" s="73" t="s">
        <v>937</v>
      </c>
      <c r="R1145" s="73" t="s">
        <v>63</v>
      </c>
      <c r="V1145" s="60" t="str">
        <f>W1145&amp;H1145</f>
        <v>HOLYбежевый</v>
      </c>
      <c r="W1145" s="60" t="str">
        <f>_xlfn.LET(_xlpm.TextCell,TEXT(G1145,"###"),IF(_xlpm.TextCell&lt;&gt;"",IF(StyleSpaceSplit,IFERROR(IF(FIND(" ",_xlpm.TextCell)&gt;=1,MID(_xlpm.TextCell,1,FIND(" ",_xlpm.TextCell)-1),_xlpm.TextCell),_xlpm.TextCell),_xlpm.TextCell),""))</f>
        <v>HOLY</v>
      </c>
      <c r="X1145" s="60" t="str">
        <f>IF(A1145&lt;&gt;"",IFERROR(IF(FIND(" ",G1145)&gt;=1,MID(G1145,FIND(" ",G1145)+1,LEN(G1145)),""),""),"")</f>
        <v/>
      </c>
      <c r="AC1145" s="51">
        <f>IFERROR(VALUE(MID($C1145,1,2)),0)</f>
        <v>80</v>
      </c>
      <c r="AD1145" s="44">
        <f>IFERROR(VALUE(MID($C1145,4,3)),0)</f>
        <v>823</v>
      </c>
      <c r="AE1145" s="51">
        <f>VALUE(RIGHT("00"&amp;AC1145,2)&amp;RIGHT("000"&amp;AD1145,3))</f>
        <v>80823</v>
      </c>
    </row>
    <row r="1146" spans="1:31">
      <c r="A1146" s="60" t="str">
        <f>IF(G1146&amp;Q1146&lt;&gt;"",W1146&amp;Q1146,"")</f>
        <v>HOLYbeige</v>
      </c>
      <c r="B1146" s="60" t="str">
        <f>IF(C1146&lt;&gt;"",LEFT(C1146,9),"")</f>
        <v>80-823-02</v>
      </c>
      <c r="C1146" s="73" t="s">
        <v>4918</v>
      </c>
      <c r="D1146" s="73" t="s">
        <v>4913</v>
      </c>
      <c r="E1146" s="73" t="s">
        <v>904</v>
      </c>
      <c r="F1146" s="74">
        <v>57</v>
      </c>
      <c r="G1146" s="73" t="s">
        <v>4914</v>
      </c>
      <c r="H1146" s="73" t="s">
        <v>63</v>
      </c>
      <c r="I1146" s="73" t="s">
        <v>4915</v>
      </c>
      <c r="J1146" s="73" t="s">
        <v>348</v>
      </c>
      <c r="K1146" s="73" t="s">
        <v>387</v>
      </c>
      <c r="L1146" s="73" t="s">
        <v>383</v>
      </c>
      <c r="M1146" s="73" t="s">
        <v>388</v>
      </c>
      <c r="N1146" s="73" t="s">
        <v>44</v>
      </c>
      <c r="O1146" s="73" t="s">
        <v>385</v>
      </c>
      <c r="P1146" s="73" t="s">
        <v>907</v>
      </c>
      <c r="Q1146" s="73" t="s">
        <v>937</v>
      </c>
      <c r="R1146" s="73" t="s">
        <v>63</v>
      </c>
      <c r="V1146" s="60" t="str">
        <f>W1146&amp;H1146</f>
        <v>HOLYбежевый</v>
      </c>
      <c r="W1146" s="60" t="str">
        <f>_xlfn.LET(_xlpm.TextCell,TEXT(G1146,"###"),IF(_xlpm.TextCell&lt;&gt;"",IF(StyleSpaceSplit,IFERROR(IF(FIND(" ",_xlpm.TextCell)&gt;=1,MID(_xlpm.TextCell,1,FIND(" ",_xlpm.TextCell)-1),_xlpm.TextCell),_xlpm.TextCell),_xlpm.TextCell),""))</f>
        <v>HOLY</v>
      </c>
      <c r="X1146" s="60" t="str">
        <f>IF(A1146&lt;&gt;"",IFERROR(IF(FIND(" ",G1146)&gt;=1,MID(G1146,FIND(" ",G1146)+1,LEN(G1146)),""),""),"")</f>
        <v/>
      </c>
      <c r="AC1146" s="51">
        <f>IFERROR(VALUE(MID($C1146,1,2)),0)</f>
        <v>80</v>
      </c>
      <c r="AD1146" s="44">
        <f>IFERROR(VALUE(MID($C1146,4,3)),0)</f>
        <v>823</v>
      </c>
      <c r="AE1146" s="51">
        <f>VALUE(RIGHT("00"&amp;AC1146,2)&amp;RIGHT("000"&amp;AD1146,3))</f>
        <v>80823</v>
      </c>
    </row>
    <row r="1147" spans="1:31">
      <c r="A1147" s="60" t="str">
        <f>IF(G1147&amp;Q1147&lt;&gt;"",W1147&amp;Q1147,"")</f>
        <v>HOLYbeige</v>
      </c>
      <c r="B1147" s="60" t="str">
        <f>IF(C1147&lt;&gt;"",LEFT(C1147,9),"")</f>
        <v>80-823-02</v>
      </c>
      <c r="C1147" s="73" t="s">
        <v>4919</v>
      </c>
      <c r="D1147" s="73" t="s">
        <v>4913</v>
      </c>
      <c r="E1147" s="73" t="s">
        <v>910</v>
      </c>
      <c r="F1147" s="74">
        <v>59</v>
      </c>
      <c r="G1147" s="73" t="s">
        <v>4914</v>
      </c>
      <c r="H1147" s="73" t="s">
        <v>63</v>
      </c>
      <c r="I1147" s="73" t="s">
        <v>4915</v>
      </c>
      <c r="J1147" s="73" t="s">
        <v>348</v>
      </c>
      <c r="K1147" s="73" t="s">
        <v>387</v>
      </c>
      <c r="L1147" s="73" t="s">
        <v>383</v>
      </c>
      <c r="M1147" s="73" t="s">
        <v>388</v>
      </c>
      <c r="N1147" s="73" t="s">
        <v>44</v>
      </c>
      <c r="O1147" s="73" t="s">
        <v>385</v>
      </c>
      <c r="P1147" s="73" t="s">
        <v>907</v>
      </c>
      <c r="Q1147" s="73" t="s">
        <v>937</v>
      </c>
      <c r="R1147" s="73" t="s">
        <v>63</v>
      </c>
      <c r="V1147" s="60" t="str">
        <f>W1147&amp;H1147</f>
        <v>HOLYбежевый</v>
      </c>
      <c r="W1147" s="60" t="str">
        <f>_xlfn.LET(_xlpm.TextCell,TEXT(G1147,"###"),IF(_xlpm.TextCell&lt;&gt;"",IF(StyleSpaceSplit,IFERROR(IF(FIND(" ",_xlpm.TextCell)&gt;=1,MID(_xlpm.TextCell,1,FIND(" ",_xlpm.TextCell)-1),_xlpm.TextCell),_xlpm.TextCell),_xlpm.TextCell),""))</f>
        <v>HOLY</v>
      </c>
      <c r="X1147" s="60" t="str">
        <f>IF(A1147&lt;&gt;"",IFERROR(IF(FIND(" ",G1147)&gt;=1,MID(G1147,FIND(" ",G1147)+1,LEN(G1147)),""),""),"")</f>
        <v/>
      </c>
      <c r="AC1147" s="51">
        <f>IFERROR(VALUE(MID($C1147,1,2)),0)</f>
        <v>80</v>
      </c>
      <c r="AD1147" s="44">
        <f>IFERROR(VALUE(MID($C1147,4,3)),0)</f>
        <v>823</v>
      </c>
      <c r="AE1147" s="51">
        <f>VALUE(RIGHT("00"&amp;AC1147,2)&amp;RIGHT("000"&amp;AD1147,3))</f>
        <v>80823</v>
      </c>
    </row>
    <row r="1148" spans="1:31">
      <c r="A1148" s="60" t="str">
        <f>IF(G1148&amp;Q1148&lt;&gt;"",W1148&amp;Q1148,"")</f>
        <v>HORSEblack</v>
      </c>
      <c r="B1148" s="60" t="str">
        <f>IF(C1148&lt;&gt;"",LEFT(C1148,9),"")</f>
        <v>80-824-09</v>
      </c>
      <c r="C1148" s="73" t="s">
        <v>4920</v>
      </c>
      <c r="D1148" s="73" t="s">
        <v>4921</v>
      </c>
      <c r="E1148" s="73" t="s">
        <v>920</v>
      </c>
      <c r="F1148" s="74">
        <v>58</v>
      </c>
      <c r="G1148" s="73" t="s">
        <v>4922</v>
      </c>
      <c r="H1148" s="73" t="s">
        <v>53</v>
      </c>
      <c r="I1148" s="73" t="s">
        <v>1775</v>
      </c>
      <c r="J1148" s="73" t="s">
        <v>348</v>
      </c>
      <c r="K1148" s="73" t="s">
        <v>382</v>
      </c>
      <c r="L1148" s="73" t="s">
        <v>383</v>
      </c>
      <c r="M1148" s="73" t="s">
        <v>388</v>
      </c>
      <c r="N1148" s="73" t="s">
        <v>44</v>
      </c>
      <c r="O1148" s="73" t="s">
        <v>385</v>
      </c>
      <c r="P1148" s="73" t="s">
        <v>907</v>
      </c>
      <c r="Q1148" s="73" t="s">
        <v>928</v>
      </c>
      <c r="R1148" s="73" t="s">
        <v>53</v>
      </c>
      <c r="V1148" s="60" t="str">
        <f>W1148&amp;H1148</f>
        <v>HORSEчерный</v>
      </c>
      <c r="W1148" s="60" t="str">
        <f>_xlfn.LET(_xlpm.TextCell,TEXT(G1148,"###"),IF(_xlpm.TextCell&lt;&gt;"",IF(StyleSpaceSplit,IFERROR(IF(FIND(" ",_xlpm.TextCell)&gt;=1,MID(_xlpm.TextCell,1,FIND(" ",_xlpm.TextCell)-1),_xlpm.TextCell),_xlpm.TextCell),_xlpm.TextCell),""))</f>
        <v>HORSE</v>
      </c>
      <c r="X1148" s="60" t="str">
        <f>IF(A1148&lt;&gt;"",IFERROR(IF(FIND(" ",G1148)&gt;=1,MID(G1148,FIND(" ",G1148)+1,LEN(G1148)),""),""),"")</f>
        <v/>
      </c>
      <c r="AC1148" s="51">
        <f>IFERROR(VALUE(MID($C1148,1,2)),0)</f>
        <v>80</v>
      </c>
      <c r="AD1148" s="44">
        <f>IFERROR(VALUE(MID($C1148,4,3)),0)</f>
        <v>824</v>
      </c>
      <c r="AE1148" s="51">
        <f>VALUE(RIGHT("00"&amp;AC1148,2)&amp;RIGHT("000"&amp;AD1148,3))</f>
        <v>80824</v>
      </c>
    </row>
    <row r="1149" spans="1:31">
      <c r="A1149" s="60" t="str">
        <f>IF(G1149&amp;Q1149&lt;&gt;"",W1149&amp;Q1149,"")</f>
        <v>IROISEbeige</v>
      </c>
      <c r="B1149" s="60" t="str">
        <f>IF(C1149&lt;&gt;"",LEFT(C1149,9),"")</f>
        <v>80-825-02</v>
      </c>
      <c r="C1149" s="73" t="s">
        <v>4923</v>
      </c>
      <c r="D1149" s="73" t="s">
        <v>4924</v>
      </c>
      <c r="E1149" s="73" t="s">
        <v>920</v>
      </c>
      <c r="F1149" s="74">
        <v>58</v>
      </c>
      <c r="G1149" s="73" t="s">
        <v>4925</v>
      </c>
      <c r="H1149" s="73" t="s">
        <v>63</v>
      </c>
      <c r="I1149" s="73" t="s">
        <v>1826</v>
      </c>
      <c r="J1149" s="73" t="s">
        <v>324</v>
      </c>
      <c r="K1149" s="73" t="s">
        <v>382</v>
      </c>
      <c r="L1149" s="73" t="s">
        <v>383</v>
      </c>
      <c r="M1149" s="73" t="s">
        <v>388</v>
      </c>
      <c r="N1149" s="73" t="s">
        <v>44</v>
      </c>
      <c r="O1149" s="73" t="s">
        <v>385</v>
      </c>
      <c r="P1149" s="73" t="s">
        <v>907</v>
      </c>
      <c r="Q1149" s="73" t="s">
        <v>937</v>
      </c>
      <c r="R1149" s="73" t="s">
        <v>63</v>
      </c>
      <c r="V1149" s="60" t="str">
        <f>W1149&amp;H1149</f>
        <v>IROISEбежевый</v>
      </c>
      <c r="W1149" s="60" t="str">
        <f>_xlfn.LET(_xlpm.TextCell,TEXT(G1149,"###"),IF(_xlpm.TextCell&lt;&gt;"",IF(StyleSpaceSplit,IFERROR(IF(FIND(" ",_xlpm.TextCell)&gt;=1,MID(_xlpm.TextCell,1,FIND(" ",_xlpm.TextCell)-1),_xlpm.TextCell),_xlpm.TextCell),_xlpm.TextCell),""))</f>
        <v>IROISE</v>
      </c>
      <c r="X1149" s="60" t="str">
        <f>IF(A1149&lt;&gt;"",IFERROR(IF(FIND(" ",G1149)&gt;=1,MID(G1149,FIND(" ",G1149)+1,LEN(G1149)),""),""),"")</f>
        <v/>
      </c>
      <c r="AC1149" s="51">
        <f>IFERROR(VALUE(MID($C1149,1,2)),0)</f>
        <v>80</v>
      </c>
      <c r="AD1149" s="44">
        <f>IFERROR(VALUE(MID($C1149,4,3)),0)</f>
        <v>825</v>
      </c>
      <c r="AE1149" s="51">
        <f>VALUE(RIGHT("00"&amp;AC1149,2)&amp;RIGHT("000"&amp;AD1149,3))</f>
        <v>80825</v>
      </c>
    </row>
    <row r="1150" spans="1:31">
      <c r="A1150" s="60" t="str">
        <f>IF(G1150&amp;Q1150&lt;&gt;"",W1150&amp;Q1150,"")</f>
        <v>JACK W16 006blue</v>
      </c>
      <c r="B1150" s="60" t="str">
        <f>IF(C1150&lt;&gt;"",LEFT(C1150,9),"")</f>
        <v>80-112-16</v>
      </c>
      <c r="C1150" s="73" t="s">
        <v>7279</v>
      </c>
      <c r="D1150" s="73" t="s">
        <v>7280</v>
      </c>
      <c r="E1150" s="73" t="s">
        <v>920</v>
      </c>
      <c r="F1150" s="74">
        <v>58</v>
      </c>
      <c r="G1150" s="73" t="s">
        <v>7281</v>
      </c>
      <c r="H1150" s="73" t="s">
        <v>55</v>
      </c>
      <c r="I1150" s="73" t="s">
        <v>7282</v>
      </c>
      <c r="J1150" s="73" t="s">
        <v>320</v>
      </c>
      <c r="K1150" s="73" t="s">
        <v>382</v>
      </c>
      <c r="L1150" s="73" t="s">
        <v>7283</v>
      </c>
      <c r="M1150" s="73" t="s">
        <v>388</v>
      </c>
      <c r="N1150" s="73" t="s">
        <v>43</v>
      </c>
      <c r="O1150" s="73" t="s">
        <v>385</v>
      </c>
      <c r="P1150" s="73" t="s">
        <v>907</v>
      </c>
      <c r="Q1150" s="73" t="s">
        <v>932</v>
      </c>
      <c r="R1150" s="73" t="s">
        <v>71</v>
      </c>
      <c r="V1150" s="60" t="str">
        <f>W1150&amp;H1150</f>
        <v>JACK W16 006темно-синий</v>
      </c>
      <c r="W1150" s="60" t="str">
        <f>_xlfn.LET(_xlpm.TextCell,TEXT(G1150,"###"),IF(_xlpm.TextCell&lt;&gt;"",IF(StyleSpaceSplit,IFERROR(IF(FIND(" ",_xlpm.TextCell)&gt;=1,MID(_xlpm.TextCell,1,FIND(" ",_xlpm.TextCell)-1),_xlpm.TextCell),_xlpm.TextCell),_xlpm.TextCell),""))</f>
        <v>JACK W16 006</v>
      </c>
      <c r="X1150" s="60" t="str">
        <f>IF(A1150&lt;&gt;"",IFERROR(IF(FIND(" ",G1150)&gt;=1,MID(G1150,FIND(" ",G1150)+1,LEN(G1150)),""),""),"")</f>
        <v>W16 006</v>
      </c>
      <c r="AC1150" s="51">
        <f>IFERROR(VALUE(MID($C1150,1,2)),0)</f>
        <v>80</v>
      </c>
      <c r="AD1150" s="44">
        <f>IFERROR(VALUE(MID($C1150,4,3)),0)</f>
        <v>112</v>
      </c>
      <c r="AE1150" s="51">
        <f>VALUE(RIGHT("00"&amp;AC1150,2)&amp;RIGHT("000"&amp;AD1150,3))</f>
        <v>80112</v>
      </c>
    </row>
    <row r="1151" spans="1:31">
      <c r="A1151" s="60" t="str">
        <f>IF(G1151&amp;Q1151&lt;&gt;"",W1151&amp;Q1151,"")</f>
        <v>JANSSONbeige</v>
      </c>
      <c r="B1151" s="60" t="str">
        <f>IF(C1151&lt;&gt;"",LEFT(C1151,9),"")</f>
        <v>81-014-02</v>
      </c>
      <c r="C1151" s="73" t="s">
        <v>6252</v>
      </c>
      <c r="D1151" s="73" t="s">
        <v>6253</v>
      </c>
      <c r="E1151" s="73" t="s">
        <v>956</v>
      </c>
      <c r="F1151" s="74">
        <v>55</v>
      </c>
      <c r="G1151" s="73" t="s">
        <v>6254</v>
      </c>
      <c r="H1151" s="73" t="s">
        <v>63</v>
      </c>
      <c r="I1151" s="73" t="s">
        <v>906</v>
      </c>
      <c r="J1151" s="73" t="s">
        <v>318</v>
      </c>
      <c r="K1151" s="73" t="s">
        <v>390</v>
      </c>
      <c r="L1151" s="73" t="s">
        <v>383</v>
      </c>
      <c r="M1151" s="73" t="s">
        <v>388</v>
      </c>
      <c r="N1151" s="73" t="s">
        <v>4759</v>
      </c>
      <c r="O1151" s="73" t="s">
        <v>385</v>
      </c>
      <c r="P1151" s="73" t="s">
        <v>907</v>
      </c>
      <c r="Q1151" s="73" t="s">
        <v>937</v>
      </c>
      <c r="R1151" s="73" t="s">
        <v>63</v>
      </c>
      <c r="V1151" s="60" t="str">
        <f>W1151&amp;H1151</f>
        <v>JANSSONбежевый</v>
      </c>
      <c r="W1151" s="60" t="str">
        <f>_xlfn.LET(_xlpm.TextCell,TEXT(G1151,"###"),IF(_xlpm.TextCell&lt;&gt;"",IF(StyleSpaceSplit,IFERROR(IF(FIND(" ",_xlpm.TextCell)&gt;=1,MID(_xlpm.TextCell,1,FIND(" ",_xlpm.TextCell)-1),_xlpm.TextCell),_xlpm.TextCell),_xlpm.TextCell),""))</f>
        <v>JANSSON</v>
      </c>
      <c r="X1151" s="60" t="str">
        <f>IF(A1151&lt;&gt;"",IFERROR(IF(FIND(" ",G1151)&gt;=1,MID(G1151,FIND(" ",G1151)+1,LEN(G1151)),""),""),"")</f>
        <v/>
      </c>
      <c r="AC1151" s="51">
        <f>IFERROR(VALUE(MID($C1151,1,2)),0)</f>
        <v>81</v>
      </c>
      <c r="AD1151" s="44">
        <f>IFERROR(VALUE(MID($C1151,4,3)),0)</f>
        <v>14</v>
      </c>
      <c r="AE1151" s="51">
        <f>VALUE(RIGHT("00"&amp;AC1151,2)&amp;RIGHT("000"&amp;AD1151,3))</f>
        <v>81014</v>
      </c>
    </row>
    <row r="1152" spans="1:31">
      <c r="A1152" s="60" t="str">
        <f>IF(G1152&amp;Q1152&lt;&gt;"",W1152&amp;Q1152,"")</f>
        <v>JANSSONbeige</v>
      </c>
      <c r="B1152" s="60" t="str">
        <f>IF(C1152&lt;&gt;"",LEFT(C1152,9),"")</f>
        <v>81-014-02</v>
      </c>
      <c r="C1152" s="73" t="s">
        <v>6255</v>
      </c>
      <c r="D1152" s="73" t="s">
        <v>6253</v>
      </c>
      <c r="E1152" s="73" t="s">
        <v>904</v>
      </c>
      <c r="F1152" s="74">
        <v>57</v>
      </c>
      <c r="G1152" s="73" t="s">
        <v>6254</v>
      </c>
      <c r="H1152" s="73" t="s">
        <v>63</v>
      </c>
      <c r="I1152" s="73" t="s">
        <v>906</v>
      </c>
      <c r="J1152" s="73" t="s">
        <v>318</v>
      </c>
      <c r="K1152" s="73" t="s">
        <v>390</v>
      </c>
      <c r="L1152" s="73" t="s">
        <v>383</v>
      </c>
      <c r="M1152" s="73" t="s">
        <v>388</v>
      </c>
      <c r="N1152" s="73" t="s">
        <v>4759</v>
      </c>
      <c r="O1152" s="73" t="s">
        <v>385</v>
      </c>
      <c r="P1152" s="73" t="s">
        <v>907</v>
      </c>
      <c r="Q1152" s="73" t="s">
        <v>937</v>
      </c>
      <c r="R1152" s="73" t="s">
        <v>63</v>
      </c>
      <c r="V1152" s="60" t="str">
        <f>W1152&amp;H1152</f>
        <v>JANSSONбежевый</v>
      </c>
      <c r="W1152" s="60" t="str">
        <f>_xlfn.LET(_xlpm.TextCell,TEXT(G1152,"###"),IF(_xlpm.TextCell&lt;&gt;"",IF(StyleSpaceSplit,IFERROR(IF(FIND(" ",_xlpm.TextCell)&gt;=1,MID(_xlpm.TextCell,1,FIND(" ",_xlpm.TextCell)-1),_xlpm.TextCell),_xlpm.TextCell),_xlpm.TextCell),""))</f>
        <v>JANSSON</v>
      </c>
      <c r="X1152" s="60" t="str">
        <f>IF(A1152&lt;&gt;"",IFERROR(IF(FIND(" ",G1152)&gt;=1,MID(G1152,FIND(" ",G1152)+1,LEN(G1152)),""),""),"")</f>
        <v/>
      </c>
      <c r="AC1152" s="51">
        <f>IFERROR(VALUE(MID($C1152,1,2)),0)</f>
        <v>81</v>
      </c>
      <c r="AD1152" s="44">
        <f>IFERROR(VALUE(MID($C1152,4,3)),0)</f>
        <v>14</v>
      </c>
      <c r="AE1152" s="51">
        <f>VALUE(RIGHT("00"&amp;AC1152,2)&amp;RIGHT("000"&amp;AD1152,3))</f>
        <v>81014</v>
      </c>
    </row>
    <row r="1153" spans="1:31">
      <c r="A1153" s="60" t="str">
        <f>IF(G1153&amp;Q1153&lt;&gt;"",W1153&amp;Q1153,"")</f>
        <v>JANSSONbeige</v>
      </c>
      <c r="B1153" s="60" t="str">
        <f>IF(C1153&lt;&gt;"",LEFT(C1153,9),"")</f>
        <v>81-014-02</v>
      </c>
      <c r="C1153" s="73" t="s">
        <v>6256</v>
      </c>
      <c r="D1153" s="73" t="s">
        <v>6253</v>
      </c>
      <c r="E1153" s="73" t="s">
        <v>910</v>
      </c>
      <c r="F1153" s="74">
        <v>59</v>
      </c>
      <c r="G1153" s="73" t="s">
        <v>6254</v>
      </c>
      <c r="H1153" s="73" t="s">
        <v>63</v>
      </c>
      <c r="I1153" s="73" t="s">
        <v>906</v>
      </c>
      <c r="J1153" s="73" t="s">
        <v>318</v>
      </c>
      <c r="K1153" s="73" t="s">
        <v>390</v>
      </c>
      <c r="L1153" s="73" t="s">
        <v>383</v>
      </c>
      <c r="M1153" s="73" t="s">
        <v>388</v>
      </c>
      <c r="N1153" s="73" t="s">
        <v>4759</v>
      </c>
      <c r="O1153" s="73" t="s">
        <v>385</v>
      </c>
      <c r="P1153" s="73" t="s">
        <v>907</v>
      </c>
      <c r="Q1153" s="73" t="s">
        <v>937</v>
      </c>
      <c r="R1153" s="73" t="s">
        <v>63</v>
      </c>
      <c r="V1153" s="60" t="str">
        <f>W1153&amp;H1153</f>
        <v>JANSSONбежевый</v>
      </c>
      <c r="W1153" s="60" t="str">
        <f>_xlfn.LET(_xlpm.TextCell,TEXT(G1153,"###"),IF(_xlpm.TextCell&lt;&gt;"",IF(StyleSpaceSplit,IFERROR(IF(FIND(" ",_xlpm.TextCell)&gt;=1,MID(_xlpm.TextCell,1,FIND(" ",_xlpm.TextCell)-1),_xlpm.TextCell),_xlpm.TextCell),_xlpm.TextCell),""))</f>
        <v>JANSSON</v>
      </c>
      <c r="X1153" s="60" t="str">
        <f>IF(A1153&lt;&gt;"",IFERROR(IF(FIND(" ",G1153)&gt;=1,MID(G1153,FIND(" ",G1153)+1,LEN(G1153)),""),""),"")</f>
        <v/>
      </c>
      <c r="AC1153" s="51">
        <f>IFERROR(VALUE(MID($C1153,1,2)),0)</f>
        <v>81</v>
      </c>
      <c r="AD1153" s="44">
        <f>IFERROR(VALUE(MID($C1153,4,3)),0)</f>
        <v>14</v>
      </c>
      <c r="AE1153" s="51">
        <f>VALUE(RIGHT("00"&amp;AC1153,2)&amp;RIGHT("000"&amp;AD1153,3))</f>
        <v>81014</v>
      </c>
    </row>
    <row r="1154" spans="1:31">
      <c r="A1154" s="60" t="str">
        <f>IF(G1154&amp;Q1154&lt;&gt;"",W1154&amp;Q1154,"")</f>
        <v>JANSSONbeige</v>
      </c>
      <c r="B1154" s="60" t="str">
        <f>IF(C1154&lt;&gt;"",LEFT(C1154,9),"")</f>
        <v>81-014-02</v>
      </c>
      <c r="C1154" s="73" t="s">
        <v>6257</v>
      </c>
      <c r="D1154" s="73" t="s">
        <v>6253</v>
      </c>
      <c r="E1154" s="73" t="s">
        <v>912</v>
      </c>
      <c r="F1154" s="74">
        <v>61</v>
      </c>
      <c r="G1154" s="73" t="s">
        <v>6254</v>
      </c>
      <c r="H1154" s="73" t="s">
        <v>63</v>
      </c>
      <c r="I1154" s="73" t="s">
        <v>906</v>
      </c>
      <c r="J1154" s="73" t="s">
        <v>318</v>
      </c>
      <c r="K1154" s="73" t="s">
        <v>390</v>
      </c>
      <c r="L1154" s="73" t="s">
        <v>383</v>
      </c>
      <c r="M1154" s="73" t="s">
        <v>388</v>
      </c>
      <c r="N1154" s="73" t="s">
        <v>4759</v>
      </c>
      <c r="O1154" s="73" t="s">
        <v>385</v>
      </c>
      <c r="P1154" s="73" t="s">
        <v>907</v>
      </c>
      <c r="Q1154" s="73" t="s">
        <v>937</v>
      </c>
      <c r="R1154" s="73" t="s">
        <v>63</v>
      </c>
      <c r="V1154" s="60" t="str">
        <f>W1154&amp;H1154</f>
        <v>JANSSONбежевый</v>
      </c>
      <c r="W1154" s="60" t="str">
        <f>_xlfn.LET(_xlpm.TextCell,TEXT(G1154,"###"),IF(_xlpm.TextCell&lt;&gt;"",IF(StyleSpaceSplit,IFERROR(IF(FIND(" ",_xlpm.TextCell)&gt;=1,MID(_xlpm.TextCell,1,FIND(" ",_xlpm.TextCell)-1),_xlpm.TextCell),_xlpm.TextCell),_xlpm.TextCell),""))</f>
        <v>JANSSON</v>
      </c>
      <c r="X1154" s="60" t="str">
        <f>IF(A1154&lt;&gt;"",IFERROR(IF(FIND(" ",G1154)&gt;=1,MID(G1154,FIND(" ",G1154)+1,LEN(G1154)),""),""),"")</f>
        <v/>
      </c>
      <c r="AC1154" s="51">
        <f>IFERROR(VALUE(MID($C1154,1,2)),0)</f>
        <v>81</v>
      </c>
      <c r="AD1154" s="44">
        <f>IFERROR(VALUE(MID($C1154,4,3)),0)</f>
        <v>14</v>
      </c>
      <c r="AE1154" s="51">
        <f>VALUE(RIGHT("00"&amp;AC1154,2)&amp;RIGHT("000"&amp;AD1154,3))</f>
        <v>81014</v>
      </c>
    </row>
    <row r="1155" spans="1:31">
      <c r="A1155" s="60" t="str">
        <f>IF(G1155&amp;Q1155&lt;&gt;"",W1155&amp;Q1155,"")</f>
        <v>JANSSONgreen</v>
      </c>
      <c r="B1155" s="60" t="str">
        <f>IF(C1155&lt;&gt;"",LEFT(C1155,9),"")</f>
        <v>81-014-11</v>
      </c>
      <c r="C1155" s="73" t="s">
        <v>6263</v>
      </c>
      <c r="D1155" s="73" t="s">
        <v>6264</v>
      </c>
      <c r="E1155" s="73" t="s">
        <v>956</v>
      </c>
      <c r="F1155" s="74">
        <v>55</v>
      </c>
      <c r="G1155" s="73" t="s">
        <v>6254</v>
      </c>
      <c r="H1155" s="73" t="s">
        <v>60</v>
      </c>
      <c r="I1155" s="73" t="s">
        <v>906</v>
      </c>
      <c r="J1155" s="73" t="s">
        <v>318</v>
      </c>
      <c r="K1155" s="73" t="s">
        <v>390</v>
      </c>
      <c r="L1155" s="73" t="s">
        <v>383</v>
      </c>
      <c r="M1155" s="73" t="s">
        <v>388</v>
      </c>
      <c r="N1155" s="73" t="s">
        <v>4759</v>
      </c>
      <c r="O1155" s="73" t="s">
        <v>385</v>
      </c>
      <c r="P1155" s="73" t="s">
        <v>907</v>
      </c>
      <c r="Q1155" s="73" t="s">
        <v>990</v>
      </c>
      <c r="R1155" s="73" t="s">
        <v>60</v>
      </c>
      <c r="V1155" s="60" t="str">
        <f>W1155&amp;H1155</f>
        <v>JANSSONзеленый</v>
      </c>
      <c r="W1155" s="60" t="str">
        <f>_xlfn.LET(_xlpm.TextCell,TEXT(G1155,"###"),IF(_xlpm.TextCell&lt;&gt;"",IF(StyleSpaceSplit,IFERROR(IF(FIND(" ",_xlpm.TextCell)&gt;=1,MID(_xlpm.TextCell,1,FIND(" ",_xlpm.TextCell)-1),_xlpm.TextCell),_xlpm.TextCell),_xlpm.TextCell),""))</f>
        <v>JANSSON</v>
      </c>
      <c r="X1155" s="60" t="str">
        <f>IF(A1155&lt;&gt;"",IFERROR(IF(FIND(" ",G1155)&gt;=1,MID(G1155,FIND(" ",G1155)+1,LEN(G1155)),""),""),"")</f>
        <v/>
      </c>
      <c r="AC1155" s="51">
        <f>IFERROR(VALUE(MID($C1155,1,2)),0)</f>
        <v>81</v>
      </c>
      <c r="AD1155" s="44">
        <f>IFERROR(VALUE(MID($C1155,4,3)),0)</f>
        <v>14</v>
      </c>
      <c r="AE1155" s="51">
        <f>VALUE(RIGHT("00"&amp;AC1155,2)&amp;RIGHT("000"&amp;AD1155,3))</f>
        <v>81014</v>
      </c>
    </row>
    <row r="1156" spans="1:31">
      <c r="A1156" s="60" t="str">
        <f>IF(G1156&amp;Q1156&lt;&gt;"",W1156&amp;Q1156,"")</f>
        <v>JANSSONgreen</v>
      </c>
      <c r="B1156" s="60" t="str">
        <f>IF(C1156&lt;&gt;"",LEFT(C1156,9),"")</f>
        <v>81-014-11</v>
      </c>
      <c r="C1156" s="73" t="s">
        <v>6265</v>
      </c>
      <c r="D1156" s="73" t="s">
        <v>6264</v>
      </c>
      <c r="E1156" s="73" t="s">
        <v>904</v>
      </c>
      <c r="F1156" s="74">
        <v>57</v>
      </c>
      <c r="G1156" s="73" t="s">
        <v>6254</v>
      </c>
      <c r="H1156" s="73" t="s">
        <v>60</v>
      </c>
      <c r="I1156" s="73" t="s">
        <v>906</v>
      </c>
      <c r="J1156" s="73" t="s">
        <v>318</v>
      </c>
      <c r="K1156" s="73" t="s">
        <v>390</v>
      </c>
      <c r="L1156" s="73" t="s">
        <v>383</v>
      </c>
      <c r="M1156" s="73" t="s">
        <v>388</v>
      </c>
      <c r="N1156" s="73" t="s">
        <v>4759</v>
      </c>
      <c r="O1156" s="73" t="s">
        <v>385</v>
      </c>
      <c r="P1156" s="73" t="s">
        <v>907</v>
      </c>
      <c r="Q1156" s="73" t="s">
        <v>990</v>
      </c>
      <c r="R1156" s="73" t="s">
        <v>60</v>
      </c>
      <c r="V1156" s="60" t="str">
        <f>W1156&amp;H1156</f>
        <v>JANSSONзеленый</v>
      </c>
      <c r="W1156" s="60" t="str">
        <f>_xlfn.LET(_xlpm.TextCell,TEXT(G1156,"###"),IF(_xlpm.TextCell&lt;&gt;"",IF(StyleSpaceSplit,IFERROR(IF(FIND(" ",_xlpm.TextCell)&gt;=1,MID(_xlpm.TextCell,1,FIND(" ",_xlpm.TextCell)-1),_xlpm.TextCell),_xlpm.TextCell),_xlpm.TextCell),""))</f>
        <v>JANSSON</v>
      </c>
      <c r="X1156" s="60" t="str">
        <f>IF(A1156&lt;&gt;"",IFERROR(IF(FIND(" ",G1156)&gt;=1,MID(G1156,FIND(" ",G1156)+1,LEN(G1156)),""),""),"")</f>
        <v/>
      </c>
      <c r="AC1156" s="51">
        <f>IFERROR(VALUE(MID($C1156,1,2)),0)</f>
        <v>81</v>
      </c>
      <c r="AD1156" s="44">
        <f>IFERROR(VALUE(MID($C1156,4,3)),0)</f>
        <v>14</v>
      </c>
      <c r="AE1156" s="51">
        <f>VALUE(RIGHT("00"&amp;AC1156,2)&amp;RIGHT("000"&amp;AD1156,3))</f>
        <v>81014</v>
      </c>
    </row>
    <row r="1157" spans="1:31">
      <c r="A1157" s="60" t="str">
        <f>IF(G1157&amp;Q1157&lt;&gt;"",W1157&amp;Q1157,"")</f>
        <v>JANSSONgreen</v>
      </c>
      <c r="B1157" s="60" t="str">
        <f>IF(C1157&lt;&gt;"",LEFT(C1157,9),"")</f>
        <v>81-014-11</v>
      </c>
      <c r="C1157" s="73" t="s">
        <v>6266</v>
      </c>
      <c r="D1157" s="73" t="s">
        <v>6264</v>
      </c>
      <c r="E1157" s="73" t="s">
        <v>910</v>
      </c>
      <c r="F1157" s="74">
        <v>59</v>
      </c>
      <c r="G1157" s="73" t="s">
        <v>6254</v>
      </c>
      <c r="H1157" s="73" t="s">
        <v>60</v>
      </c>
      <c r="I1157" s="73" t="s">
        <v>906</v>
      </c>
      <c r="J1157" s="73" t="s">
        <v>318</v>
      </c>
      <c r="K1157" s="73" t="s">
        <v>390</v>
      </c>
      <c r="L1157" s="73" t="s">
        <v>383</v>
      </c>
      <c r="M1157" s="73" t="s">
        <v>388</v>
      </c>
      <c r="N1157" s="73" t="s">
        <v>4759</v>
      </c>
      <c r="O1157" s="73" t="s">
        <v>385</v>
      </c>
      <c r="P1157" s="73" t="s">
        <v>907</v>
      </c>
      <c r="Q1157" s="73" t="s">
        <v>990</v>
      </c>
      <c r="R1157" s="73" t="s">
        <v>60</v>
      </c>
      <c r="V1157" s="60" t="str">
        <f>W1157&amp;H1157</f>
        <v>JANSSONзеленый</v>
      </c>
      <c r="W1157" s="60" t="str">
        <f>_xlfn.LET(_xlpm.TextCell,TEXT(G1157,"###"),IF(_xlpm.TextCell&lt;&gt;"",IF(StyleSpaceSplit,IFERROR(IF(FIND(" ",_xlpm.TextCell)&gt;=1,MID(_xlpm.TextCell,1,FIND(" ",_xlpm.TextCell)-1),_xlpm.TextCell),_xlpm.TextCell),_xlpm.TextCell),""))</f>
        <v>JANSSON</v>
      </c>
      <c r="X1157" s="60" t="str">
        <f>IF(A1157&lt;&gt;"",IFERROR(IF(FIND(" ",G1157)&gt;=1,MID(G1157,FIND(" ",G1157)+1,LEN(G1157)),""),""),"")</f>
        <v/>
      </c>
      <c r="AC1157" s="51">
        <f>IFERROR(VALUE(MID($C1157,1,2)),0)</f>
        <v>81</v>
      </c>
      <c r="AD1157" s="44">
        <f>IFERROR(VALUE(MID($C1157,4,3)),0)</f>
        <v>14</v>
      </c>
      <c r="AE1157" s="51">
        <f>VALUE(RIGHT("00"&amp;AC1157,2)&amp;RIGHT("000"&amp;AD1157,3))</f>
        <v>81014</v>
      </c>
    </row>
    <row r="1158" spans="1:31">
      <c r="A1158" s="60" t="str">
        <f>IF(G1158&amp;Q1158&lt;&gt;"",W1158&amp;Q1158,"")</f>
        <v>JANSSONgreen</v>
      </c>
      <c r="B1158" s="60" t="str">
        <f>IF(C1158&lt;&gt;"",LEFT(C1158,9),"")</f>
        <v>81-014-11</v>
      </c>
      <c r="C1158" s="73" t="s">
        <v>6267</v>
      </c>
      <c r="D1158" s="73" t="s">
        <v>6264</v>
      </c>
      <c r="E1158" s="73" t="s">
        <v>912</v>
      </c>
      <c r="F1158" s="74">
        <v>61</v>
      </c>
      <c r="G1158" s="73" t="s">
        <v>6254</v>
      </c>
      <c r="H1158" s="73" t="s">
        <v>60</v>
      </c>
      <c r="I1158" s="73" t="s">
        <v>906</v>
      </c>
      <c r="J1158" s="73" t="s">
        <v>318</v>
      </c>
      <c r="K1158" s="73" t="s">
        <v>390</v>
      </c>
      <c r="L1158" s="73" t="s">
        <v>383</v>
      </c>
      <c r="M1158" s="73" t="s">
        <v>388</v>
      </c>
      <c r="N1158" s="73" t="s">
        <v>4759</v>
      </c>
      <c r="O1158" s="73" t="s">
        <v>385</v>
      </c>
      <c r="P1158" s="73" t="s">
        <v>907</v>
      </c>
      <c r="Q1158" s="73" t="s">
        <v>990</v>
      </c>
      <c r="R1158" s="73" t="s">
        <v>60</v>
      </c>
      <c r="V1158" s="60" t="str">
        <f>W1158&amp;H1158</f>
        <v>JANSSONзеленый</v>
      </c>
      <c r="W1158" s="60" t="str">
        <f>_xlfn.LET(_xlpm.TextCell,TEXT(G1158,"###"),IF(_xlpm.TextCell&lt;&gt;"",IF(StyleSpaceSplit,IFERROR(IF(FIND(" ",_xlpm.TextCell)&gt;=1,MID(_xlpm.TextCell,1,FIND(" ",_xlpm.TextCell)-1),_xlpm.TextCell),_xlpm.TextCell),_xlpm.TextCell),""))</f>
        <v>JANSSON</v>
      </c>
      <c r="X1158" s="60" t="str">
        <f>IF(A1158&lt;&gt;"",IFERROR(IF(FIND(" ",G1158)&gt;=1,MID(G1158,FIND(" ",G1158)+1,LEN(G1158)),""),""),"")</f>
        <v/>
      </c>
      <c r="AC1158" s="51">
        <f>IFERROR(VALUE(MID($C1158,1,2)),0)</f>
        <v>81</v>
      </c>
      <c r="AD1158" s="44">
        <f>IFERROR(VALUE(MID($C1158,4,3)),0)</f>
        <v>14</v>
      </c>
      <c r="AE1158" s="51">
        <f>VALUE(RIGHT("00"&amp;AC1158,2)&amp;RIGHT("000"&amp;AD1158,3))</f>
        <v>81014</v>
      </c>
    </row>
    <row r="1159" spans="1:31">
      <c r="A1159" s="60" t="str">
        <f>IF(G1159&amp;Q1159&lt;&gt;"",W1159&amp;Q1159,"")</f>
        <v>JANSSONblack</v>
      </c>
      <c r="B1159" s="60" t="str">
        <f>IF(C1159&lt;&gt;"",LEFT(C1159,9),"")</f>
        <v>81-014-09</v>
      </c>
      <c r="C1159" s="73" t="s">
        <v>6258</v>
      </c>
      <c r="D1159" s="73" t="s">
        <v>6259</v>
      </c>
      <c r="E1159" s="73" t="s">
        <v>956</v>
      </c>
      <c r="F1159" s="74">
        <v>55</v>
      </c>
      <c r="G1159" s="73" t="s">
        <v>6254</v>
      </c>
      <c r="H1159" s="73" t="s">
        <v>53</v>
      </c>
      <c r="I1159" s="73" t="s">
        <v>906</v>
      </c>
      <c r="J1159" s="73" t="s">
        <v>318</v>
      </c>
      <c r="K1159" s="73" t="s">
        <v>390</v>
      </c>
      <c r="L1159" s="73" t="s">
        <v>383</v>
      </c>
      <c r="M1159" s="73" t="s">
        <v>388</v>
      </c>
      <c r="N1159" s="73" t="s">
        <v>4759</v>
      </c>
      <c r="O1159" s="73" t="s">
        <v>385</v>
      </c>
      <c r="P1159" s="73" t="s">
        <v>907</v>
      </c>
      <c r="Q1159" s="73" t="s">
        <v>928</v>
      </c>
      <c r="R1159" s="73" t="s">
        <v>53</v>
      </c>
      <c r="V1159" s="60" t="str">
        <f>W1159&amp;H1159</f>
        <v>JANSSONчерный</v>
      </c>
      <c r="W1159" s="60" t="str">
        <f>_xlfn.LET(_xlpm.TextCell,TEXT(G1159,"###"),IF(_xlpm.TextCell&lt;&gt;"",IF(StyleSpaceSplit,IFERROR(IF(FIND(" ",_xlpm.TextCell)&gt;=1,MID(_xlpm.TextCell,1,FIND(" ",_xlpm.TextCell)-1),_xlpm.TextCell),_xlpm.TextCell),_xlpm.TextCell),""))</f>
        <v>JANSSON</v>
      </c>
      <c r="X1159" s="60" t="str">
        <f>IF(A1159&lt;&gt;"",IFERROR(IF(FIND(" ",G1159)&gt;=1,MID(G1159,FIND(" ",G1159)+1,LEN(G1159)),""),""),"")</f>
        <v/>
      </c>
      <c r="AC1159" s="51">
        <f>IFERROR(VALUE(MID($C1159,1,2)),0)</f>
        <v>81</v>
      </c>
      <c r="AD1159" s="44">
        <f>IFERROR(VALUE(MID($C1159,4,3)),0)</f>
        <v>14</v>
      </c>
      <c r="AE1159" s="51">
        <f>VALUE(RIGHT("00"&amp;AC1159,2)&amp;RIGHT("000"&amp;AD1159,3))</f>
        <v>81014</v>
      </c>
    </row>
    <row r="1160" spans="1:31">
      <c r="A1160" s="60" t="str">
        <f>IF(G1160&amp;Q1160&lt;&gt;"",W1160&amp;Q1160,"")</f>
        <v>JANSSONblack</v>
      </c>
      <c r="B1160" s="60" t="str">
        <f>IF(C1160&lt;&gt;"",LEFT(C1160,9),"")</f>
        <v>81-014-09</v>
      </c>
      <c r="C1160" s="73" t="s">
        <v>6260</v>
      </c>
      <c r="D1160" s="73" t="s">
        <v>6259</v>
      </c>
      <c r="E1160" s="73" t="s">
        <v>904</v>
      </c>
      <c r="F1160" s="74">
        <v>57</v>
      </c>
      <c r="G1160" s="73" t="s">
        <v>6254</v>
      </c>
      <c r="H1160" s="73" t="s">
        <v>53</v>
      </c>
      <c r="I1160" s="73" t="s">
        <v>906</v>
      </c>
      <c r="J1160" s="73" t="s">
        <v>318</v>
      </c>
      <c r="K1160" s="73" t="s">
        <v>390</v>
      </c>
      <c r="L1160" s="73" t="s">
        <v>383</v>
      </c>
      <c r="M1160" s="73" t="s">
        <v>388</v>
      </c>
      <c r="N1160" s="73" t="s">
        <v>4759</v>
      </c>
      <c r="O1160" s="73" t="s">
        <v>385</v>
      </c>
      <c r="P1160" s="73" t="s">
        <v>907</v>
      </c>
      <c r="Q1160" s="73" t="s">
        <v>928</v>
      </c>
      <c r="R1160" s="73" t="s">
        <v>53</v>
      </c>
      <c r="V1160" s="60" t="str">
        <f>W1160&amp;H1160</f>
        <v>JANSSONчерный</v>
      </c>
      <c r="W1160" s="60" t="str">
        <f>_xlfn.LET(_xlpm.TextCell,TEXT(G1160,"###"),IF(_xlpm.TextCell&lt;&gt;"",IF(StyleSpaceSplit,IFERROR(IF(FIND(" ",_xlpm.TextCell)&gt;=1,MID(_xlpm.TextCell,1,FIND(" ",_xlpm.TextCell)-1),_xlpm.TextCell),_xlpm.TextCell),_xlpm.TextCell),""))</f>
        <v>JANSSON</v>
      </c>
      <c r="X1160" s="60" t="str">
        <f>IF(A1160&lt;&gt;"",IFERROR(IF(FIND(" ",G1160)&gt;=1,MID(G1160,FIND(" ",G1160)+1,LEN(G1160)),""),""),"")</f>
        <v/>
      </c>
      <c r="AC1160" s="51">
        <f>IFERROR(VALUE(MID($C1160,1,2)),0)</f>
        <v>81</v>
      </c>
      <c r="AD1160" s="44">
        <f>IFERROR(VALUE(MID($C1160,4,3)),0)</f>
        <v>14</v>
      </c>
      <c r="AE1160" s="51">
        <f>VALUE(RIGHT("00"&amp;AC1160,2)&amp;RIGHT("000"&amp;AD1160,3))</f>
        <v>81014</v>
      </c>
    </row>
    <row r="1161" spans="1:31">
      <c r="A1161" s="60" t="str">
        <f>IF(G1161&amp;Q1161&lt;&gt;"",W1161&amp;Q1161,"")</f>
        <v>JANSSONblack</v>
      </c>
      <c r="B1161" s="60" t="str">
        <f>IF(C1161&lt;&gt;"",LEFT(C1161,9),"")</f>
        <v>81-014-09</v>
      </c>
      <c r="C1161" s="73" t="s">
        <v>6261</v>
      </c>
      <c r="D1161" s="73" t="s">
        <v>6259</v>
      </c>
      <c r="E1161" s="73" t="s">
        <v>910</v>
      </c>
      <c r="F1161" s="74">
        <v>59</v>
      </c>
      <c r="G1161" s="73" t="s">
        <v>6254</v>
      </c>
      <c r="H1161" s="73" t="s">
        <v>53</v>
      </c>
      <c r="I1161" s="73" t="s">
        <v>906</v>
      </c>
      <c r="J1161" s="73" t="s">
        <v>318</v>
      </c>
      <c r="K1161" s="73" t="s">
        <v>390</v>
      </c>
      <c r="L1161" s="73" t="s">
        <v>383</v>
      </c>
      <c r="M1161" s="73" t="s">
        <v>388</v>
      </c>
      <c r="N1161" s="73" t="s">
        <v>4759</v>
      </c>
      <c r="O1161" s="73" t="s">
        <v>385</v>
      </c>
      <c r="P1161" s="73" t="s">
        <v>907</v>
      </c>
      <c r="Q1161" s="73" t="s">
        <v>928</v>
      </c>
      <c r="R1161" s="73" t="s">
        <v>53</v>
      </c>
      <c r="V1161" s="60" t="str">
        <f>W1161&amp;H1161</f>
        <v>JANSSONчерный</v>
      </c>
      <c r="W1161" s="60" t="str">
        <f>_xlfn.LET(_xlpm.TextCell,TEXT(G1161,"###"),IF(_xlpm.TextCell&lt;&gt;"",IF(StyleSpaceSplit,IFERROR(IF(FIND(" ",_xlpm.TextCell)&gt;=1,MID(_xlpm.TextCell,1,FIND(" ",_xlpm.TextCell)-1),_xlpm.TextCell),_xlpm.TextCell),_xlpm.TextCell),""))</f>
        <v>JANSSON</v>
      </c>
      <c r="X1161" s="60" t="str">
        <f>IF(A1161&lt;&gt;"",IFERROR(IF(FIND(" ",G1161)&gt;=1,MID(G1161,FIND(" ",G1161)+1,LEN(G1161)),""),""),"")</f>
        <v/>
      </c>
      <c r="AC1161" s="51">
        <f>IFERROR(VALUE(MID($C1161,1,2)),0)</f>
        <v>81</v>
      </c>
      <c r="AD1161" s="44">
        <f>IFERROR(VALUE(MID($C1161,4,3)),0)</f>
        <v>14</v>
      </c>
      <c r="AE1161" s="51">
        <f>VALUE(RIGHT("00"&amp;AC1161,2)&amp;RIGHT("000"&amp;AD1161,3))</f>
        <v>81014</v>
      </c>
    </row>
    <row r="1162" spans="1:31">
      <c r="A1162" s="60" t="str">
        <f>IF(G1162&amp;Q1162&lt;&gt;"",W1162&amp;Q1162,"")</f>
        <v>JANSSONblack</v>
      </c>
      <c r="B1162" s="60" t="str">
        <f>IF(C1162&lt;&gt;"",LEFT(C1162,9),"")</f>
        <v>81-014-09</v>
      </c>
      <c r="C1162" s="73" t="s">
        <v>6262</v>
      </c>
      <c r="D1162" s="73" t="s">
        <v>6259</v>
      </c>
      <c r="E1162" s="73" t="s">
        <v>912</v>
      </c>
      <c r="F1162" s="74">
        <v>61</v>
      </c>
      <c r="G1162" s="73" t="s">
        <v>6254</v>
      </c>
      <c r="H1162" s="73" t="s">
        <v>53</v>
      </c>
      <c r="I1162" s="73" t="s">
        <v>906</v>
      </c>
      <c r="J1162" s="73" t="s">
        <v>318</v>
      </c>
      <c r="K1162" s="73" t="s">
        <v>390</v>
      </c>
      <c r="L1162" s="73" t="s">
        <v>383</v>
      </c>
      <c r="M1162" s="73" t="s">
        <v>388</v>
      </c>
      <c r="N1162" s="73" t="s">
        <v>4759</v>
      </c>
      <c r="O1162" s="73" t="s">
        <v>385</v>
      </c>
      <c r="P1162" s="73" t="s">
        <v>907</v>
      </c>
      <c r="Q1162" s="73" t="s">
        <v>928</v>
      </c>
      <c r="R1162" s="73" t="s">
        <v>53</v>
      </c>
      <c r="V1162" s="60" t="str">
        <f>W1162&amp;H1162</f>
        <v>JANSSONчерный</v>
      </c>
      <c r="W1162" s="60" t="str">
        <f>_xlfn.LET(_xlpm.TextCell,TEXT(G1162,"###"),IF(_xlpm.TextCell&lt;&gt;"",IF(StyleSpaceSplit,IFERROR(IF(FIND(" ",_xlpm.TextCell)&gt;=1,MID(_xlpm.TextCell,1,FIND(" ",_xlpm.TextCell)-1),_xlpm.TextCell),_xlpm.TextCell),_xlpm.TextCell),""))</f>
        <v>JANSSON</v>
      </c>
      <c r="X1162" s="60" t="str">
        <f>IF(A1162&lt;&gt;"",IFERROR(IF(FIND(" ",G1162)&gt;=1,MID(G1162,FIND(" ",G1162)+1,LEN(G1162)),""),""),"")</f>
        <v/>
      </c>
      <c r="AC1162" s="51">
        <f>IFERROR(VALUE(MID($C1162,1,2)),0)</f>
        <v>81</v>
      </c>
      <c r="AD1162" s="44">
        <f>IFERROR(VALUE(MID($C1162,4,3)),0)</f>
        <v>14</v>
      </c>
      <c r="AE1162" s="51">
        <f>VALUE(RIGHT("00"&amp;AC1162,2)&amp;RIGHT("000"&amp;AD1162,3))</f>
        <v>81014</v>
      </c>
    </row>
    <row r="1163" spans="1:31">
      <c r="A1163" s="60" t="str">
        <f>IF(G1163&amp;Q1163&lt;&gt;"",W1163&amp;Q1163,"")</f>
        <v>KAPLANbrown</v>
      </c>
      <c r="B1163" s="60" t="str">
        <f>IF(C1163&lt;&gt;"",LEFT(C1163,9),"")</f>
        <v>80-826-14</v>
      </c>
      <c r="C1163" s="73" t="s">
        <v>4926</v>
      </c>
      <c r="D1163" s="73" t="s">
        <v>4927</v>
      </c>
      <c r="E1163" s="73" t="s">
        <v>920</v>
      </c>
      <c r="F1163" s="74">
        <v>58</v>
      </c>
      <c r="G1163" s="73" t="s">
        <v>4928</v>
      </c>
      <c r="H1163" s="73" t="s">
        <v>86</v>
      </c>
      <c r="I1163" s="73" t="s">
        <v>4929</v>
      </c>
      <c r="J1163" s="73" t="s">
        <v>320</v>
      </c>
      <c r="K1163" s="73" t="s">
        <v>382</v>
      </c>
      <c r="L1163" s="73" t="s">
        <v>383</v>
      </c>
      <c r="M1163" s="73" t="s">
        <v>388</v>
      </c>
      <c r="N1163" s="73" t="s">
        <v>44</v>
      </c>
      <c r="O1163" s="73" t="s">
        <v>385</v>
      </c>
      <c r="P1163" s="73" t="s">
        <v>907</v>
      </c>
      <c r="Q1163" s="73" t="s">
        <v>1033</v>
      </c>
      <c r="R1163" s="73" t="s">
        <v>86</v>
      </c>
      <c r="V1163" s="60" t="str">
        <f>W1163&amp;H1163</f>
        <v>KAPLANкоричневый</v>
      </c>
      <c r="W1163" s="60" t="str">
        <f>_xlfn.LET(_xlpm.TextCell,TEXT(G1163,"###"),IF(_xlpm.TextCell&lt;&gt;"",IF(StyleSpaceSplit,IFERROR(IF(FIND(" ",_xlpm.TextCell)&gt;=1,MID(_xlpm.TextCell,1,FIND(" ",_xlpm.TextCell)-1),_xlpm.TextCell),_xlpm.TextCell),_xlpm.TextCell),""))</f>
        <v>KAPLAN</v>
      </c>
      <c r="X1163" s="60" t="str">
        <f>IF(A1163&lt;&gt;"",IFERROR(IF(FIND(" ",G1163)&gt;=1,MID(G1163,FIND(" ",G1163)+1,LEN(G1163)),""),""),"")</f>
        <v/>
      </c>
      <c r="AC1163" s="51">
        <f>IFERROR(VALUE(MID($C1163,1,2)),0)</f>
        <v>80</v>
      </c>
      <c r="AD1163" s="44">
        <f>IFERROR(VALUE(MID($C1163,4,3)),0)</f>
        <v>826</v>
      </c>
      <c r="AE1163" s="51">
        <f>VALUE(RIGHT("00"&amp;AC1163,2)&amp;RIGHT("000"&amp;AD1163,3))</f>
        <v>80826</v>
      </c>
    </row>
    <row r="1164" spans="1:31">
      <c r="A1164" s="60" t="str">
        <f>IF(G1164&amp;Q1164&lt;&gt;"",W1164&amp;Q1164,"")</f>
        <v>KAPLANbrown</v>
      </c>
      <c r="B1164" s="60" t="str">
        <f>IF(C1164&lt;&gt;"",LEFT(C1164,9),"")</f>
        <v>80-826-14</v>
      </c>
      <c r="C1164" s="73" t="s">
        <v>4930</v>
      </c>
      <c r="D1164" s="73" t="s">
        <v>4927</v>
      </c>
      <c r="E1164" s="73" t="s">
        <v>915</v>
      </c>
      <c r="F1164" s="74">
        <v>56</v>
      </c>
      <c r="G1164" s="73" t="s">
        <v>4928</v>
      </c>
      <c r="H1164" s="73" t="s">
        <v>86</v>
      </c>
      <c r="I1164" s="73" t="s">
        <v>4929</v>
      </c>
      <c r="J1164" s="73" t="s">
        <v>320</v>
      </c>
      <c r="K1164" s="73" t="s">
        <v>382</v>
      </c>
      <c r="L1164" s="73" t="s">
        <v>383</v>
      </c>
      <c r="M1164" s="73" t="s">
        <v>388</v>
      </c>
      <c r="N1164" s="73" t="s">
        <v>44</v>
      </c>
      <c r="O1164" s="73" t="s">
        <v>385</v>
      </c>
      <c r="P1164" s="73" t="s">
        <v>907</v>
      </c>
      <c r="Q1164" s="73" t="s">
        <v>1033</v>
      </c>
      <c r="R1164" s="73" t="s">
        <v>86</v>
      </c>
      <c r="V1164" s="60" t="str">
        <f>W1164&amp;H1164</f>
        <v>KAPLANкоричневый</v>
      </c>
      <c r="W1164" s="60" t="str">
        <f>_xlfn.LET(_xlpm.TextCell,TEXT(G1164,"###"),IF(_xlpm.TextCell&lt;&gt;"",IF(StyleSpaceSplit,IFERROR(IF(FIND(" ",_xlpm.TextCell)&gt;=1,MID(_xlpm.TextCell,1,FIND(" ",_xlpm.TextCell)-1),_xlpm.TextCell),_xlpm.TextCell),_xlpm.TextCell),""))</f>
        <v>KAPLAN</v>
      </c>
      <c r="X1164" s="60" t="str">
        <f>IF(A1164&lt;&gt;"",IFERROR(IF(FIND(" ",G1164)&gt;=1,MID(G1164,FIND(" ",G1164)+1,LEN(G1164)),""),""),"")</f>
        <v/>
      </c>
      <c r="AC1164" s="51">
        <f>IFERROR(VALUE(MID($C1164,1,2)),0)</f>
        <v>80</v>
      </c>
      <c r="AD1164" s="44">
        <f>IFERROR(VALUE(MID($C1164,4,3)),0)</f>
        <v>826</v>
      </c>
      <c r="AE1164" s="51">
        <f>VALUE(RIGHT("00"&amp;AC1164,2)&amp;RIGHT("000"&amp;AD1164,3))</f>
        <v>80826</v>
      </c>
    </row>
    <row r="1165" spans="1:31">
      <c r="A1165" s="60" t="str">
        <f>IF(G1165&amp;Q1165&lt;&gt;"",W1165&amp;Q1165,"")</f>
        <v>KAPLANbrown</v>
      </c>
      <c r="B1165" s="60" t="str">
        <f>IF(C1165&lt;&gt;"",LEFT(C1165,9),"")</f>
        <v>80-826-14</v>
      </c>
      <c r="C1165" s="73" t="s">
        <v>4931</v>
      </c>
      <c r="D1165" s="73" t="s">
        <v>4927</v>
      </c>
      <c r="E1165" s="73" t="s">
        <v>904</v>
      </c>
      <c r="F1165" s="74">
        <v>57</v>
      </c>
      <c r="G1165" s="73" t="s">
        <v>4928</v>
      </c>
      <c r="H1165" s="73" t="s">
        <v>86</v>
      </c>
      <c r="I1165" s="73" t="s">
        <v>4929</v>
      </c>
      <c r="J1165" s="73" t="s">
        <v>320</v>
      </c>
      <c r="K1165" s="73" t="s">
        <v>382</v>
      </c>
      <c r="L1165" s="73" t="s">
        <v>383</v>
      </c>
      <c r="M1165" s="73" t="s">
        <v>388</v>
      </c>
      <c r="N1165" s="73" t="s">
        <v>44</v>
      </c>
      <c r="O1165" s="73" t="s">
        <v>385</v>
      </c>
      <c r="P1165" s="73" t="s">
        <v>907</v>
      </c>
      <c r="Q1165" s="73" t="s">
        <v>1033</v>
      </c>
      <c r="R1165" s="73" t="s">
        <v>86</v>
      </c>
      <c r="V1165" s="60" t="str">
        <f>W1165&amp;H1165</f>
        <v>KAPLANкоричневый</v>
      </c>
      <c r="W1165" s="60" t="str">
        <f>_xlfn.LET(_xlpm.TextCell,TEXT(G1165,"###"),IF(_xlpm.TextCell&lt;&gt;"",IF(StyleSpaceSplit,IFERROR(IF(FIND(" ",_xlpm.TextCell)&gt;=1,MID(_xlpm.TextCell,1,FIND(" ",_xlpm.TextCell)-1),_xlpm.TextCell),_xlpm.TextCell),_xlpm.TextCell),""))</f>
        <v>KAPLAN</v>
      </c>
      <c r="X1165" s="60" t="str">
        <f>IF(A1165&lt;&gt;"",IFERROR(IF(FIND(" ",G1165)&gt;=1,MID(G1165,FIND(" ",G1165)+1,LEN(G1165)),""),""),"")</f>
        <v/>
      </c>
      <c r="AC1165" s="51">
        <f>IFERROR(VALUE(MID($C1165,1,2)),0)</f>
        <v>80</v>
      </c>
      <c r="AD1165" s="44">
        <f>IFERROR(VALUE(MID($C1165,4,3)),0)</f>
        <v>826</v>
      </c>
      <c r="AE1165" s="51">
        <f>VALUE(RIGHT("00"&amp;AC1165,2)&amp;RIGHT("000"&amp;AD1165,3))</f>
        <v>80826</v>
      </c>
    </row>
    <row r="1166" spans="1:31">
      <c r="A1166" s="60" t="str">
        <f>IF(G1166&amp;Q1166&lt;&gt;"",W1166&amp;Q1166,"")</f>
        <v>KAPLANbrown</v>
      </c>
      <c r="B1166" s="60" t="str">
        <f>IF(C1166&lt;&gt;"",LEFT(C1166,9),"")</f>
        <v>80-826-14</v>
      </c>
      <c r="C1166" s="73" t="s">
        <v>4932</v>
      </c>
      <c r="D1166" s="73" t="s">
        <v>4927</v>
      </c>
      <c r="E1166" s="73" t="s">
        <v>910</v>
      </c>
      <c r="F1166" s="74">
        <v>59</v>
      </c>
      <c r="G1166" s="73" t="s">
        <v>4928</v>
      </c>
      <c r="H1166" s="73" t="s">
        <v>86</v>
      </c>
      <c r="I1166" s="73" t="s">
        <v>4929</v>
      </c>
      <c r="J1166" s="73" t="s">
        <v>320</v>
      </c>
      <c r="K1166" s="73" t="s">
        <v>382</v>
      </c>
      <c r="L1166" s="73" t="s">
        <v>383</v>
      </c>
      <c r="M1166" s="73" t="s">
        <v>388</v>
      </c>
      <c r="N1166" s="73" t="s">
        <v>44</v>
      </c>
      <c r="O1166" s="73" t="s">
        <v>385</v>
      </c>
      <c r="P1166" s="73" t="s">
        <v>907</v>
      </c>
      <c r="Q1166" s="73" t="s">
        <v>1033</v>
      </c>
      <c r="R1166" s="73" t="s">
        <v>86</v>
      </c>
      <c r="V1166" s="60" t="str">
        <f>W1166&amp;H1166</f>
        <v>KAPLANкоричневый</v>
      </c>
      <c r="W1166" s="60" t="str">
        <f>_xlfn.LET(_xlpm.TextCell,TEXT(G1166,"###"),IF(_xlpm.TextCell&lt;&gt;"",IF(StyleSpaceSplit,IFERROR(IF(FIND(" ",_xlpm.TextCell)&gt;=1,MID(_xlpm.TextCell,1,FIND(" ",_xlpm.TextCell)-1),_xlpm.TextCell),_xlpm.TextCell),_xlpm.TextCell),""))</f>
        <v>KAPLAN</v>
      </c>
      <c r="X1166" s="60" t="str">
        <f>IF(A1166&lt;&gt;"",IFERROR(IF(FIND(" ",G1166)&gt;=1,MID(G1166,FIND(" ",G1166)+1,LEN(G1166)),""),""),"")</f>
        <v/>
      </c>
      <c r="AC1166" s="51">
        <f>IFERROR(VALUE(MID($C1166,1,2)),0)</f>
        <v>80</v>
      </c>
      <c r="AD1166" s="44">
        <f>IFERROR(VALUE(MID($C1166,4,3)),0)</f>
        <v>826</v>
      </c>
      <c r="AE1166" s="51">
        <f>VALUE(RIGHT("00"&amp;AC1166,2)&amp;RIGHT("000"&amp;AD1166,3))</f>
        <v>80826</v>
      </c>
    </row>
    <row r="1167" spans="1:31">
      <c r="A1167" s="60" t="str">
        <f>IF(G1167&amp;Q1167&lt;&gt;"",W1167&amp;Q1167,"")</f>
        <v>KAPLANbrown</v>
      </c>
      <c r="B1167" s="60" t="str">
        <f>IF(C1167&lt;&gt;"",LEFT(C1167,9),"")</f>
        <v>80-826-14</v>
      </c>
      <c r="C1167" s="73" t="s">
        <v>4933</v>
      </c>
      <c r="D1167" s="73" t="s">
        <v>4927</v>
      </c>
      <c r="E1167" s="73" t="s">
        <v>922</v>
      </c>
      <c r="F1167" s="74">
        <v>60</v>
      </c>
      <c r="G1167" s="73" t="s">
        <v>4928</v>
      </c>
      <c r="H1167" s="73" t="s">
        <v>86</v>
      </c>
      <c r="I1167" s="73" t="s">
        <v>4929</v>
      </c>
      <c r="J1167" s="73" t="s">
        <v>320</v>
      </c>
      <c r="K1167" s="73" t="s">
        <v>382</v>
      </c>
      <c r="L1167" s="73" t="s">
        <v>383</v>
      </c>
      <c r="M1167" s="73" t="s">
        <v>388</v>
      </c>
      <c r="N1167" s="73" t="s">
        <v>44</v>
      </c>
      <c r="O1167" s="73" t="s">
        <v>385</v>
      </c>
      <c r="P1167" s="73" t="s">
        <v>907</v>
      </c>
      <c r="Q1167" s="73" t="s">
        <v>1033</v>
      </c>
      <c r="R1167" s="73" t="s">
        <v>86</v>
      </c>
      <c r="V1167" s="60" t="str">
        <f>W1167&amp;H1167</f>
        <v>KAPLANкоричневый</v>
      </c>
      <c r="W1167" s="60" t="str">
        <f>_xlfn.LET(_xlpm.TextCell,TEXT(G1167,"###"),IF(_xlpm.TextCell&lt;&gt;"",IF(StyleSpaceSplit,IFERROR(IF(FIND(" ",_xlpm.TextCell)&gt;=1,MID(_xlpm.TextCell,1,FIND(" ",_xlpm.TextCell)-1),_xlpm.TextCell),_xlpm.TextCell),_xlpm.TextCell),""))</f>
        <v>KAPLAN</v>
      </c>
      <c r="X1167" s="60" t="str">
        <f>IF(A1167&lt;&gt;"",IFERROR(IF(FIND(" ",G1167)&gt;=1,MID(G1167,FIND(" ",G1167)+1,LEN(G1167)),""),""),"")</f>
        <v/>
      </c>
      <c r="AC1167" s="51">
        <f>IFERROR(VALUE(MID($C1167,1,2)),0)</f>
        <v>80</v>
      </c>
      <c r="AD1167" s="44">
        <f>IFERROR(VALUE(MID($C1167,4,3)),0)</f>
        <v>826</v>
      </c>
      <c r="AE1167" s="51">
        <f>VALUE(RIGHT("00"&amp;AC1167,2)&amp;RIGHT("000"&amp;AD1167,3))</f>
        <v>80826</v>
      </c>
    </row>
    <row r="1168" spans="1:31">
      <c r="A1168" s="60" t="str">
        <f>IF(G1168&amp;Q1168&lt;&gt;"",W1168&amp;Q1168,"")</f>
        <v>KAPLANbrown</v>
      </c>
      <c r="B1168" s="60" t="str">
        <f>IF(C1168&lt;&gt;"",LEFT(C1168,9),"")</f>
        <v>80-826-14</v>
      </c>
      <c r="C1168" s="73" t="s">
        <v>4934</v>
      </c>
      <c r="D1168" s="73" t="s">
        <v>4927</v>
      </c>
      <c r="E1168" s="73" t="s">
        <v>912</v>
      </c>
      <c r="F1168" s="74">
        <v>61</v>
      </c>
      <c r="G1168" s="73" t="s">
        <v>4928</v>
      </c>
      <c r="H1168" s="73" t="s">
        <v>86</v>
      </c>
      <c r="I1168" s="73" t="s">
        <v>4929</v>
      </c>
      <c r="J1168" s="73" t="s">
        <v>320</v>
      </c>
      <c r="K1168" s="73" t="s">
        <v>382</v>
      </c>
      <c r="L1168" s="73" t="s">
        <v>383</v>
      </c>
      <c r="M1168" s="73" t="s">
        <v>388</v>
      </c>
      <c r="N1168" s="73" t="s">
        <v>44</v>
      </c>
      <c r="O1168" s="73" t="s">
        <v>385</v>
      </c>
      <c r="P1168" s="73" t="s">
        <v>907</v>
      </c>
      <c r="Q1168" s="73" t="s">
        <v>1033</v>
      </c>
      <c r="R1168" s="73" t="s">
        <v>86</v>
      </c>
      <c r="V1168" s="60" t="str">
        <f>W1168&amp;H1168</f>
        <v>KAPLANкоричневый</v>
      </c>
      <c r="W1168" s="60" t="str">
        <f>_xlfn.LET(_xlpm.TextCell,TEXT(G1168,"###"),IF(_xlpm.TextCell&lt;&gt;"",IF(StyleSpaceSplit,IFERROR(IF(FIND(" ",_xlpm.TextCell)&gt;=1,MID(_xlpm.TextCell,1,FIND(" ",_xlpm.TextCell)-1),_xlpm.TextCell),_xlpm.TextCell),_xlpm.TextCell),""))</f>
        <v>KAPLAN</v>
      </c>
      <c r="X1168" s="60" t="str">
        <f>IF(A1168&lt;&gt;"",IFERROR(IF(FIND(" ",G1168)&gt;=1,MID(G1168,FIND(" ",G1168)+1,LEN(G1168)),""),""),"")</f>
        <v/>
      </c>
      <c r="AC1168" s="51">
        <f>IFERROR(VALUE(MID($C1168,1,2)),0)</f>
        <v>80</v>
      </c>
      <c r="AD1168" s="44">
        <f>IFERROR(VALUE(MID($C1168,4,3)),0)</f>
        <v>826</v>
      </c>
      <c r="AE1168" s="51">
        <f>VALUE(RIGHT("00"&amp;AC1168,2)&amp;RIGHT("000"&amp;AD1168,3))</f>
        <v>80826</v>
      </c>
    </row>
    <row r="1169" spans="1:31">
      <c r="A1169" s="60" t="str">
        <f>IF(G1169&amp;Q1169&lt;&gt;"",W1169&amp;Q1169,"")</f>
        <v>KAPLANblack</v>
      </c>
      <c r="B1169" s="60" t="str">
        <f>IF(C1169&lt;&gt;"",LEFT(C1169,9),"")</f>
        <v>80-826-09</v>
      </c>
      <c r="C1169" s="73" t="s">
        <v>5815</v>
      </c>
      <c r="D1169" s="73" t="s">
        <v>5816</v>
      </c>
      <c r="E1169" s="73" t="s">
        <v>915</v>
      </c>
      <c r="F1169" s="74">
        <v>56</v>
      </c>
      <c r="G1169" s="73" t="s">
        <v>4928</v>
      </c>
      <c r="H1169" s="73" t="s">
        <v>83</v>
      </c>
      <c r="I1169" s="73" t="s">
        <v>4929</v>
      </c>
      <c r="J1169" s="73" t="s">
        <v>320</v>
      </c>
      <c r="K1169" s="73" t="s">
        <v>382</v>
      </c>
      <c r="L1169" s="73" t="s">
        <v>383</v>
      </c>
      <c r="M1169" s="73" t="s">
        <v>388</v>
      </c>
      <c r="N1169" s="73" t="s">
        <v>44</v>
      </c>
      <c r="O1169" s="73" t="s">
        <v>385</v>
      </c>
      <c r="P1169" s="73" t="s">
        <v>907</v>
      </c>
      <c r="Q1169" s="73" t="s">
        <v>928</v>
      </c>
      <c r="R1169" s="73" t="s">
        <v>83</v>
      </c>
      <c r="V1169" s="60" t="str">
        <f>W1169&amp;H1169</f>
        <v>KAPLANсерый</v>
      </c>
      <c r="W1169" s="60" t="str">
        <f>_xlfn.LET(_xlpm.TextCell,TEXT(G1169,"###"),IF(_xlpm.TextCell&lt;&gt;"",IF(StyleSpaceSplit,IFERROR(IF(FIND(" ",_xlpm.TextCell)&gt;=1,MID(_xlpm.TextCell,1,FIND(" ",_xlpm.TextCell)-1),_xlpm.TextCell),_xlpm.TextCell),_xlpm.TextCell),""))</f>
        <v>KAPLAN</v>
      </c>
      <c r="X1169" s="60" t="str">
        <f>IF(A1169&lt;&gt;"",IFERROR(IF(FIND(" ",G1169)&gt;=1,MID(G1169,FIND(" ",G1169)+1,LEN(G1169)),""),""),"")</f>
        <v/>
      </c>
      <c r="AC1169" s="51">
        <f>IFERROR(VALUE(MID($C1169,1,2)),0)</f>
        <v>80</v>
      </c>
      <c r="AD1169" s="44">
        <f>IFERROR(VALUE(MID($C1169,4,3)),0)</f>
        <v>826</v>
      </c>
      <c r="AE1169" s="51">
        <f>VALUE(RIGHT("00"&amp;AC1169,2)&amp;RIGHT("000"&amp;AD1169,3))</f>
        <v>80826</v>
      </c>
    </row>
    <row r="1170" spans="1:31">
      <c r="A1170" s="60" t="str">
        <f>IF(G1170&amp;Q1170&lt;&gt;"",W1170&amp;Q1170,"")</f>
        <v>KAPLANblack</v>
      </c>
      <c r="B1170" s="60" t="str">
        <f>IF(C1170&lt;&gt;"",LEFT(C1170,9),"")</f>
        <v>80-826-09</v>
      </c>
      <c r="C1170" s="73" t="s">
        <v>5817</v>
      </c>
      <c r="D1170" s="73" t="s">
        <v>5816</v>
      </c>
      <c r="E1170" s="73" t="s">
        <v>904</v>
      </c>
      <c r="F1170" s="74">
        <v>57</v>
      </c>
      <c r="G1170" s="73" t="s">
        <v>4928</v>
      </c>
      <c r="H1170" s="73" t="s">
        <v>83</v>
      </c>
      <c r="I1170" s="73" t="s">
        <v>4929</v>
      </c>
      <c r="J1170" s="73" t="s">
        <v>320</v>
      </c>
      <c r="K1170" s="73" t="s">
        <v>382</v>
      </c>
      <c r="L1170" s="73" t="s">
        <v>383</v>
      </c>
      <c r="M1170" s="73" t="s">
        <v>388</v>
      </c>
      <c r="N1170" s="73" t="s">
        <v>44</v>
      </c>
      <c r="O1170" s="73" t="s">
        <v>385</v>
      </c>
      <c r="P1170" s="73" t="s">
        <v>907</v>
      </c>
      <c r="Q1170" s="73" t="s">
        <v>928</v>
      </c>
      <c r="R1170" s="73" t="s">
        <v>83</v>
      </c>
      <c r="V1170" s="60" t="str">
        <f>W1170&amp;H1170</f>
        <v>KAPLANсерый</v>
      </c>
      <c r="W1170" s="60" t="str">
        <f>_xlfn.LET(_xlpm.TextCell,TEXT(G1170,"###"),IF(_xlpm.TextCell&lt;&gt;"",IF(StyleSpaceSplit,IFERROR(IF(FIND(" ",_xlpm.TextCell)&gt;=1,MID(_xlpm.TextCell,1,FIND(" ",_xlpm.TextCell)-1),_xlpm.TextCell),_xlpm.TextCell),_xlpm.TextCell),""))</f>
        <v>KAPLAN</v>
      </c>
      <c r="X1170" s="60" t="str">
        <f>IF(A1170&lt;&gt;"",IFERROR(IF(FIND(" ",G1170)&gt;=1,MID(G1170,FIND(" ",G1170)+1,LEN(G1170)),""),""),"")</f>
        <v/>
      </c>
      <c r="AC1170" s="51">
        <f>IFERROR(VALUE(MID($C1170,1,2)),0)</f>
        <v>80</v>
      </c>
      <c r="AD1170" s="44">
        <f>IFERROR(VALUE(MID($C1170,4,3)),0)</f>
        <v>826</v>
      </c>
      <c r="AE1170" s="51">
        <f>VALUE(RIGHT("00"&amp;AC1170,2)&amp;RIGHT("000"&amp;AD1170,3))</f>
        <v>80826</v>
      </c>
    </row>
    <row r="1171" spans="1:31">
      <c r="A1171" s="60" t="str">
        <f>IF(G1171&amp;Q1171&lt;&gt;"",W1171&amp;Q1171,"")</f>
        <v>KAPLANblack</v>
      </c>
      <c r="B1171" s="60" t="str">
        <f>IF(C1171&lt;&gt;"",LEFT(C1171,9),"")</f>
        <v>80-826-09</v>
      </c>
      <c r="C1171" s="73" t="s">
        <v>5818</v>
      </c>
      <c r="D1171" s="73" t="s">
        <v>5816</v>
      </c>
      <c r="E1171" s="73" t="s">
        <v>920</v>
      </c>
      <c r="F1171" s="74">
        <v>58</v>
      </c>
      <c r="G1171" s="73" t="s">
        <v>4928</v>
      </c>
      <c r="H1171" s="73" t="s">
        <v>83</v>
      </c>
      <c r="I1171" s="73" t="s">
        <v>4929</v>
      </c>
      <c r="J1171" s="73" t="s">
        <v>320</v>
      </c>
      <c r="K1171" s="73" t="s">
        <v>382</v>
      </c>
      <c r="L1171" s="73" t="s">
        <v>383</v>
      </c>
      <c r="M1171" s="73" t="s">
        <v>388</v>
      </c>
      <c r="N1171" s="73" t="s">
        <v>44</v>
      </c>
      <c r="O1171" s="73" t="s">
        <v>385</v>
      </c>
      <c r="P1171" s="73" t="s">
        <v>907</v>
      </c>
      <c r="Q1171" s="73" t="s">
        <v>928</v>
      </c>
      <c r="R1171" s="73" t="s">
        <v>83</v>
      </c>
      <c r="V1171" s="60" t="str">
        <f>W1171&amp;H1171</f>
        <v>KAPLANсерый</v>
      </c>
      <c r="W1171" s="60" t="str">
        <f>_xlfn.LET(_xlpm.TextCell,TEXT(G1171,"###"),IF(_xlpm.TextCell&lt;&gt;"",IF(StyleSpaceSplit,IFERROR(IF(FIND(" ",_xlpm.TextCell)&gt;=1,MID(_xlpm.TextCell,1,FIND(" ",_xlpm.TextCell)-1),_xlpm.TextCell),_xlpm.TextCell),_xlpm.TextCell),""))</f>
        <v>KAPLAN</v>
      </c>
      <c r="X1171" s="60" t="str">
        <f>IF(A1171&lt;&gt;"",IFERROR(IF(FIND(" ",G1171)&gt;=1,MID(G1171,FIND(" ",G1171)+1,LEN(G1171)),""),""),"")</f>
        <v/>
      </c>
      <c r="AC1171" s="51">
        <f>IFERROR(VALUE(MID($C1171,1,2)),0)</f>
        <v>80</v>
      </c>
      <c r="AD1171" s="44">
        <f>IFERROR(VALUE(MID($C1171,4,3)),0)</f>
        <v>826</v>
      </c>
      <c r="AE1171" s="51">
        <f>VALUE(RIGHT("00"&amp;AC1171,2)&amp;RIGHT("000"&amp;AD1171,3))</f>
        <v>80826</v>
      </c>
    </row>
    <row r="1172" spans="1:31">
      <c r="A1172" s="60" t="str">
        <f>IF(G1172&amp;Q1172&lt;&gt;"",W1172&amp;Q1172,"")</f>
        <v>KAPLANblack</v>
      </c>
      <c r="B1172" s="60" t="str">
        <f>IF(C1172&lt;&gt;"",LEFT(C1172,9),"")</f>
        <v>80-826-09</v>
      </c>
      <c r="C1172" s="73" t="s">
        <v>5819</v>
      </c>
      <c r="D1172" s="73" t="s">
        <v>5816</v>
      </c>
      <c r="E1172" s="73" t="s">
        <v>910</v>
      </c>
      <c r="F1172" s="74">
        <v>59</v>
      </c>
      <c r="G1172" s="73" t="s">
        <v>4928</v>
      </c>
      <c r="H1172" s="73" t="s">
        <v>83</v>
      </c>
      <c r="I1172" s="73" t="s">
        <v>4929</v>
      </c>
      <c r="J1172" s="73" t="s">
        <v>320</v>
      </c>
      <c r="K1172" s="73" t="s">
        <v>382</v>
      </c>
      <c r="L1172" s="73" t="s">
        <v>383</v>
      </c>
      <c r="M1172" s="73" t="s">
        <v>388</v>
      </c>
      <c r="N1172" s="73" t="s">
        <v>44</v>
      </c>
      <c r="O1172" s="73" t="s">
        <v>385</v>
      </c>
      <c r="P1172" s="73" t="s">
        <v>907</v>
      </c>
      <c r="Q1172" s="73" t="s">
        <v>928</v>
      </c>
      <c r="R1172" s="73" t="s">
        <v>83</v>
      </c>
      <c r="V1172" s="60" t="str">
        <f>W1172&amp;H1172</f>
        <v>KAPLANсерый</v>
      </c>
      <c r="W1172" s="60" t="str">
        <f>_xlfn.LET(_xlpm.TextCell,TEXT(G1172,"###"),IF(_xlpm.TextCell&lt;&gt;"",IF(StyleSpaceSplit,IFERROR(IF(FIND(" ",_xlpm.TextCell)&gt;=1,MID(_xlpm.TextCell,1,FIND(" ",_xlpm.TextCell)-1),_xlpm.TextCell),_xlpm.TextCell),_xlpm.TextCell),""))</f>
        <v>KAPLAN</v>
      </c>
      <c r="X1172" s="60" t="str">
        <f>IF(A1172&lt;&gt;"",IFERROR(IF(FIND(" ",G1172)&gt;=1,MID(G1172,FIND(" ",G1172)+1,LEN(G1172)),""),""),"")</f>
        <v/>
      </c>
      <c r="AC1172" s="51">
        <f>IFERROR(VALUE(MID($C1172,1,2)),0)</f>
        <v>80</v>
      </c>
      <c r="AD1172" s="44">
        <f>IFERROR(VALUE(MID($C1172,4,3)),0)</f>
        <v>826</v>
      </c>
      <c r="AE1172" s="51">
        <f>VALUE(RIGHT("00"&amp;AC1172,2)&amp;RIGHT("000"&amp;AD1172,3))</f>
        <v>80826</v>
      </c>
    </row>
    <row r="1173" spans="1:31">
      <c r="A1173" s="60" t="str">
        <f>IF(G1173&amp;Q1173&lt;&gt;"",W1173&amp;Q1173,"")</f>
        <v>KAPLANblack</v>
      </c>
      <c r="B1173" s="60" t="str">
        <f>IF(C1173&lt;&gt;"",LEFT(C1173,9),"")</f>
        <v>80-826-09</v>
      </c>
      <c r="C1173" s="73" t="s">
        <v>5820</v>
      </c>
      <c r="D1173" s="73" t="s">
        <v>5816</v>
      </c>
      <c r="E1173" s="73" t="s">
        <v>922</v>
      </c>
      <c r="F1173" s="74">
        <v>60</v>
      </c>
      <c r="G1173" s="73" t="s">
        <v>4928</v>
      </c>
      <c r="H1173" s="73" t="s">
        <v>83</v>
      </c>
      <c r="I1173" s="73" t="s">
        <v>4929</v>
      </c>
      <c r="J1173" s="73" t="s">
        <v>320</v>
      </c>
      <c r="K1173" s="73" t="s">
        <v>382</v>
      </c>
      <c r="L1173" s="73" t="s">
        <v>383</v>
      </c>
      <c r="M1173" s="73" t="s">
        <v>388</v>
      </c>
      <c r="N1173" s="73" t="s">
        <v>44</v>
      </c>
      <c r="O1173" s="73" t="s">
        <v>385</v>
      </c>
      <c r="P1173" s="73" t="s">
        <v>907</v>
      </c>
      <c r="Q1173" s="73" t="s">
        <v>928</v>
      </c>
      <c r="R1173" s="73" t="s">
        <v>83</v>
      </c>
      <c r="V1173" s="60" t="str">
        <f>W1173&amp;H1173</f>
        <v>KAPLANсерый</v>
      </c>
      <c r="W1173" s="60" t="str">
        <f>_xlfn.LET(_xlpm.TextCell,TEXT(G1173,"###"),IF(_xlpm.TextCell&lt;&gt;"",IF(StyleSpaceSplit,IFERROR(IF(FIND(" ",_xlpm.TextCell)&gt;=1,MID(_xlpm.TextCell,1,FIND(" ",_xlpm.TextCell)-1),_xlpm.TextCell),_xlpm.TextCell),_xlpm.TextCell),""))</f>
        <v>KAPLAN</v>
      </c>
      <c r="X1173" s="60" t="str">
        <f>IF(A1173&lt;&gt;"",IFERROR(IF(FIND(" ",G1173)&gt;=1,MID(G1173,FIND(" ",G1173)+1,LEN(G1173)),""),""),"")</f>
        <v/>
      </c>
      <c r="AC1173" s="51">
        <f>IFERROR(VALUE(MID($C1173,1,2)),0)</f>
        <v>80</v>
      </c>
      <c r="AD1173" s="44">
        <f>IFERROR(VALUE(MID($C1173,4,3)),0)</f>
        <v>826</v>
      </c>
      <c r="AE1173" s="51">
        <f>VALUE(RIGHT("00"&amp;AC1173,2)&amp;RIGHT("000"&amp;AD1173,3))</f>
        <v>80826</v>
      </c>
    </row>
    <row r="1174" spans="1:31">
      <c r="A1174" s="60" t="str">
        <f>IF(G1174&amp;Q1174&lt;&gt;"",W1174&amp;Q1174,"")</f>
        <v>KAPLANblack</v>
      </c>
      <c r="B1174" s="60" t="str">
        <f>IF(C1174&lt;&gt;"",LEFT(C1174,9),"")</f>
        <v>80-826-09</v>
      </c>
      <c r="C1174" s="73" t="s">
        <v>5821</v>
      </c>
      <c r="D1174" s="73" t="s">
        <v>5816</v>
      </c>
      <c r="E1174" s="73" t="s">
        <v>912</v>
      </c>
      <c r="F1174" s="74">
        <v>61</v>
      </c>
      <c r="G1174" s="73" t="s">
        <v>4928</v>
      </c>
      <c r="H1174" s="73" t="s">
        <v>83</v>
      </c>
      <c r="I1174" s="73" t="s">
        <v>4929</v>
      </c>
      <c r="J1174" s="73" t="s">
        <v>320</v>
      </c>
      <c r="K1174" s="73" t="s">
        <v>382</v>
      </c>
      <c r="L1174" s="73" t="s">
        <v>383</v>
      </c>
      <c r="M1174" s="73" t="s">
        <v>388</v>
      </c>
      <c r="N1174" s="73" t="s">
        <v>44</v>
      </c>
      <c r="O1174" s="73" t="s">
        <v>385</v>
      </c>
      <c r="P1174" s="73" t="s">
        <v>907</v>
      </c>
      <c r="Q1174" s="73" t="s">
        <v>928</v>
      </c>
      <c r="R1174" s="73" t="s">
        <v>83</v>
      </c>
      <c r="V1174" s="60" t="str">
        <f>W1174&amp;H1174</f>
        <v>KAPLANсерый</v>
      </c>
      <c r="W1174" s="60" t="str">
        <f>_xlfn.LET(_xlpm.TextCell,TEXT(G1174,"###"),IF(_xlpm.TextCell&lt;&gt;"",IF(StyleSpaceSplit,IFERROR(IF(FIND(" ",_xlpm.TextCell)&gt;=1,MID(_xlpm.TextCell,1,FIND(" ",_xlpm.TextCell)-1),_xlpm.TextCell),_xlpm.TextCell),_xlpm.TextCell),""))</f>
        <v>KAPLAN</v>
      </c>
      <c r="X1174" s="60" t="str">
        <f>IF(A1174&lt;&gt;"",IFERROR(IF(FIND(" ",G1174)&gt;=1,MID(G1174,FIND(" ",G1174)+1,LEN(G1174)),""),""),"")</f>
        <v/>
      </c>
      <c r="AC1174" s="51">
        <f>IFERROR(VALUE(MID($C1174,1,2)),0)</f>
        <v>80</v>
      </c>
      <c r="AD1174" s="44">
        <f>IFERROR(VALUE(MID($C1174,4,3)),0)</f>
        <v>826</v>
      </c>
      <c r="AE1174" s="51">
        <f>VALUE(RIGHT("00"&amp;AC1174,2)&amp;RIGHT("000"&amp;AD1174,3))</f>
        <v>80826</v>
      </c>
    </row>
    <row r="1175" spans="1:31">
      <c r="A1175" s="60" t="str">
        <f>IF(G1175&amp;Q1175&lt;&gt;"",W1175&amp;Q1175,"")</f>
        <v>KATTEGATbrown</v>
      </c>
      <c r="B1175" s="60" t="str">
        <f>IF(C1175&lt;&gt;"",LEFT(C1175,9),"")</f>
        <v>80-827-14</v>
      </c>
      <c r="C1175" s="73" t="s">
        <v>4935</v>
      </c>
      <c r="D1175" s="73" t="s">
        <v>4936</v>
      </c>
      <c r="E1175" s="73" t="s">
        <v>920</v>
      </c>
      <c r="F1175" s="74">
        <v>58</v>
      </c>
      <c r="G1175" s="73" t="s">
        <v>4937</v>
      </c>
      <c r="H1175" s="73" t="s">
        <v>86</v>
      </c>
      <c r="I1175" s="73" t="s">
        <v>4938</v>
      </c>
      <c r="J1175" s="73" t="s">
        <v>324</v>
      </c>
      <c r="K1175" s="73" t="s">
        <v>382</v>
      </c>
      <c r="L1175" s="73" t="s">
        <v>383</v>
      </c>
      <c r="M1175" s="73" t="s">
        <v>388</v>
      </c>
      <c r="N1175" s="73" t="s">
        <v>44</v>
      </c>
      <c r="O1175" s="73" t="s">
        <v>385</v>
      </c>
      <c r="P1175" s="73" t="s">
        <v>907</v>
      </c>
      <c r="Q1175" s="73" t="s">
        <v>1033</v>
      </c>
      <c r="R1175" s="73" t="s">
        <v>86</v>
      </c>
      <c r="V1175" s="60" t="str">
        <f>W1175&amp;H1175</f>
        <v>KATTEGATкоричневый</v>
      </c>
      <c r="W1175" s="60" t="str">
        <f>_xlfn.LET(_xlpm.TextCell,TEXT(G1175,"###"),IF(_xlpm.TextCell&lt;&gt;"",IF(StyleSpaceSplit,IFERROR(IF(FIND(" ",_xlpm.TextCell)&gt;=1,MID(_xlpm.TextCell,1,FIND(" ",_xlpm.TextCell)-1),_xlpm.TextCell),_xlpm.TextCell),_xlpm.TextCell),""))</f>
        <v>KATTEGAT</v>
      </c>
      <c r="X1175" s="60" t="str">
        <f>IF(A1175&lt;&gt;"",IFERROR(IF(FIND(" ",G1175)&gt;=1,MID(G1175,FIND(" ",G1175)+1,LEN(G1175)),""),""),"")</f>
        <v/>
      </c>
      <c r="AC1175" s="51">
        <f>IFERROR(VALUE(MID($C1175,1,2)),0)</f>
        <v>80</v>
      </c>
      <c r="AD1175" s="44">
        <f>IFERROR(VALUE(MID($C1175,4,3)),0)</f>
        <v>827</v>
      </c>
      <c r="AE1175" s="51">
        <f>VALUE(RIGHT("00"&amp;AC1175,2)&amp;RIGHT("000"&amp;AD1175,3))</f>
        <v>80827</v>
      </c>
    </row>
    <row r="1176" spans="1:31">
      <c r="A1176" s="60" t="str">
        <f>IF(G1176&amp;Q1176&lt;&gt;"",W1176&amp;Q1176,"")</f>
        <v>KATTEGATbrown</v>
      </c>
      <c r="B1176" s="60" t="str">
        <f>IF(C1176&lt;&gt;"",LEFT(C1176,9),"")</f>
        <v>80-827-14</v>
      </c>
      <c r="C1176" s="73" t="s">
        <v>4939</v>
      </c>
      <c r="D1176" s="73" t="s">
        <v>4936</v>
      </c>
      <c r="E1176" s="73" t="s">
        <v>904</v>
      </c>
      <c r="F1176" s="74">
        <v>57</v>
      </c>
      <c r="G1176" s="73" t="s">
        <v>4937</v>
      </c>
      <c r="H1176" s="73" t="s">
        <v>86</v>
      </c>
      <c r="I1176" s="73" t="s">
        <v>4938</v>
      </c>
      <c r="J1176" s="73" t="s">
        <v>324</v>
      </c>
      <c r="K1176" s="73" t="s">
        <v>382</v>
      </c>
      <c r="L1176" s="73" t="s">
        <v>383</v>
      </c>
      <c r="M1176" s="73" t="s">
        <v>388</v>
      </c>
      <c r="N1176" s="73" t="s">
        <v>44</v>
      </c>
      <c r="O1176" s="73" t="s">
        <v>385</v>
      </c>
      <c r="P1176" s="73" t="s">
        <v>907</v>
      </c>
      <c r="Q1176" s="73" t="s">
        <v>1033</v>
      </c>
      <c r="R1176" s="73" t="s">
        <v>86</v>
      </c>
      <c r="V1176" s="60" t="str">
        <f>W1176&amp;H1176</f>
        <v>KATTEGATкоричневый</v>
      </c>
      <c r="W1176" s="60" t="str">
        <f>_xlfn.LET(_xlpm.TextCell,TEXT(G1176,"###"),IF(_xlpm.TextCell&lt;&gt;"",IF(StyleSpaceSplit,IFERROR(IF(FIND(" ",_xlpm.TextCell)&gt;=1,MID(_xlpm.TextCell,1,FIND(" ",_xlpm.TextCell)-1),_xlpm.TextCell),_xlpm.TextCell),_xlpm.TextCell),""))</f>
        <v>KATTEGAT</v>
      </c>
      <c r="X1176" s="60" t="str">
        <f>IF(A1176&lt;&gt;"",IFERROR(IF(FIND(" ",G1176)&gt;=1,MID(G1176,FIND(" ",G1176)+1,LEN(G1176)),""),""),"")</f>
        <v/>
      </c>
      <c r="AC1176" s="51">
        <f>IFERROR(VALUE(MID($C1176,1,2)),0)</f>
        <v>80</v>
      </c>
      <c r="AD1176" s="44">
        <f>IFERROR(VALUE(MID($C1176,4,3)),0)</f>
        <v>827</v>
      </c>
      <c r="AE1176" s="51">
        <f>VALUE(RIGHT("00"&amp;AC1176,2)&amp;RIGHT("000"&amp;AD1176,3))</f>
        <v>80827</v>
      </c>
    </row>
    <row r="1177" spans="1:31">
      <c r="A1177" s="60" t="str">
        <f>IF(G1177&amp;Q1177&lt;&gt;"",W1177&amp;Q1177,"")</f>
        <v>KATTEGATbrown</v>
      </c>
      <c r="B1177" s="60" t="str">
        <f>IF(C1177&lt;&gt;"",LEFT(C1177,9),"")</f>
        <v>80-827-14</v>
      </c>
      <c r="C1177" s="73" t="s">
        <v>4940</v>
      </c>
      <c r="D1177" s="73" t="s">
        <v>4936</v>
      </c>
      <c r="E1177" s="73" t="s">
        <v>910</v>
      </c>
      <c r="F1177" s="74">
        <v>59</v>
      </c>
      <c r="G1177" s="73" t="s">
        <v>4937</v>
      </c>
      <c r="H1177" s="73" t="s">
        <v>86</v>
      </c>
      <c r="I1177" s="73" t="s">
        <v>4938</v>
      </c>
      <c r="J1177" s="73" t="s">
        <v>324</v>
      </c>
      <c r="K1177" s="73" t="s">
        <v>382</v>
      </c>
      <c r="L1177" s="73" t="s">
        <v>383</v>
      </c>
      <c r="M1177" s="73" t="s">
        <v>388</v>
      </c>
      <c r="N1177" s="73" t="s">
        <v>44</v>
      </c>
      <c r="O1177" s="73" t="s">
        <v>385</v>
      </c>
      <c r="P1177" s="73" t="s">
        <v>907</v>
      </c>
      <c r="Q1177" s="73" t="s">
        <v>1033</v>
      </c>
      <c r="R1177" s="73" t="s">
        <v>86</v>
      </c>
      <c r="V1177" s="60" t="str">
        <f>W1177&amp;H1177</f>
        <v>KATTEGATкоричневый</v>
      </c>
      <c r="W1177" s="60" t="str">
        <f>_xlfn.LET(_xlpm.TextCell,TEXT(G1177,"###"),IF(_xlpm.TextCell&lt;&gt;"",IF(StyleSpaceSplit,IFERROR(IF(FIND(" ",_xlpm.TextCell)&gt;=1,MID(_xlpm.TextCell,1,FIND(" ",_xlpm.TextCell)-1),_xlpm.TextCell),_xlpm.TextCell),_xlpm.TextCell),""))</f>
        <v>KATTEGAT</v>
      </c>
      <c r="X1177" s="60" t="str">
        <f>IF(A1177&lt;&gt;"",IFERROR(IF(FIND(" ",G1177)&gt;=1,MID(G1177,FIND(" ",G1177)+1,LEN(G1177)),""),""),"")</f>
        <v/>
      </c>
      <c r="AC1177" s="51">
        <f>IFERROR(VALUE(MID($C1177,1,2)),0)</f>
        <v>80</v>
      </c>
      <c r="AD1177" s="44">
        <f>IFERROR(VALUE(MID($C1177,4,3)),0)</f>
        <v>827</v>
      </c>
      <c r="AE1177" s="51">
        <f>VALUE(RIGHT("00"&amp;AC1177,2)&amp;RIGHT("000"&amp;AD1177,3))</f>
        <v>80827</v>
      </c>
    </row>
    <row r="1178" spans="1:31">
      <c r="A1178" s="60" t="str">
        <f>IF(G1178&amp;Q1178&lt;&gt;"",W1178&amp;Q1178,"")</f>
        <v>KATTEGATbrown</v>
      </c>
      <c r="B1178" s="60" t="str">
        <f>IF(C1178&lt;&gt;"",LEFT(C1178,9),"")</f>
        <v>80-827-14</v>
      </c>
      <c r="C1178" s="73" t="s">
        <v>4941</v>
      </c>
      <c r="D1178" s="73" t="s">
        <v>4936</v>
      </c>
      <c r="E1178" s="73" t="s">
        <v>922</v>
      </c>
      <c r="F1178" s="74">
        <v>60</v>
      </c>
      <c r="G1178" s="73" t="s">
        <v>4937</v>
      </c>
      <c r="H1178" s="73" t="s">
        <v>86</v>
      </c>
      <c r="I1178" s="73" t="s">
        <v>4938</v>
      </c>
      <c r="J1178" s="73" t="s">
        <v>324</v>
      </c>
      <c r="K1178" s="73" t="s">
        <v>382</v>
      </c>
      <c r="L1178" s="73" t="s">
        <v>383</v>
      </c>
      <c r="M1178" s="73" t="s">
        <v>388</v>
      </c>
      <c r="N1178" s="73" t="s">
        <v>44</v>
      </c>
      <c r="O1178" s="73" t="s">
        <v>385</v>
      </c>
      <c r="P1178" s="73" t="s">
        <v>907</v>
      </c>
      <c r="Q1178" s="73" t="s">
        <v>1033</v>
      </c>
      <c r="R1178" s="73" t="s">
        <v>86</v>
      </c>
      <c r="V1178" s="60" t="str">
        <f>W1178&amp;H1178</f>
        <v>KATTEGATкоричневый</v>
      </c>
      <c r="W1178" s="60" t="str">
        <f>_xlfn.LET(_xlpm.TextCell,TEXT(G1178,"###"),IF(_xlpm.TextCell&lt;&gt;"",IF(StyleSpaceSplit,IFERROR(IF(FIND(" ",_xlpm.TextCell)&gt;=1,MID(_xlpm.TextCell,1,FIND(" ",_xlpm.TextCell)-1),_xlpm.TextCell),_xlpm.TextCell),_xlpm.TextCell),""))</f>
        <v>KATTEGAT</v>
      </c>
      <c r="X1178" s="60" t="str">
        <f>IF(A1178&lt;&gt;"",IFERROR(IF(FIND(" ",G1178)&gt;=1,MID(G1178,FIND(" ",G1178)+1,LEN(G1178)),""),""),"")</f>
        <v/>
      </c>
      <c r="AC1178" s="51">
        <f>IFERROR(VALUE(MID($C1178,1,2)),0)</f>
        <v>80</v>
      </c>
      <c r="AD1178" s="44">
        <f>IFERROR(VALUE(MID($C1178,4,3)),0)</f>
        <v>827</v>
      </c>
      <c r="AE1178" s="51">
        <f>VALUE(RIGHT("00"&amp;AC1178,2)&amp;RIGHT("000"&amp;AD1178,3))</f>
        <v>80827</v>
      </c>
    </row>
    <row r="1179" spans="1:31">
      <c r="A1179" s="60" t="str">
        <f>IF(G1179&amp;Q1179&lt;&gt;"",W1179&amp;Q1179,"")</f>
        <v>KATTEGATbrown</v>
      </c>
      <c r="B1179" s="60" t="str">
        <f>IF(C1179&lt;&gt;"",LEFT(C1179,9),"")</f>
        <v>80-827-14</v>
      </c>
      <c r="C1179" s="73" t="s">
        <v>4942</v>
      </c>
      <c r="D1179" s="73" t="s">
        <v>4936</v>
      </c>
      <c r="E1179" s="73" t="s">
        <v>912</v>
      </c>
      <c r="F1179" s="74">
        <v>61</v>
      </c>
      <c r="G1179" s="73" t="s">
        <v>4937</v>
      </c>
      <c r="H1179" s="73" t="s">
        <v>86</v>
      </c>
      <c r="I1179" s="73" t="s">
        <v>4938</v>
      </c>
      <c r="J1179" s="73" t="s">
        <v>324</v>
      </c>
      <c r="K1179" s="73" t="s">
        <v>382</v>
      </c>
      <c r="L1179" s="73" t="s">
        <v>383</v>
      </c>
      <c r="M1179" s="73" t="s">
        <v>388</v>
      </c>
      <c r="N1179" s="73" t="s">
        <v>44</v>
      </c>
      <c r="O1179" s="73" t="s">
        <v>385</v>
      </c>
      <c r="P1179" s="73" t="s">
        <v>907</v>
      </c>
      <c r="Q1179" s="73" t="s">
        <v>1033</v>
      </c>
      <c r="R1179" s="73" t="s">
        <v>86</v>
      </c>
      <c r="V1179" s="60" t="str">
        <f>W1179&amp;H1179</f>
        <v>KATTEGATкоричневый</v>
      </c>
      <c r="W1179" s="60" t="str">
        <f>_xlfn.LET(_xlpm.TextCell,TEXT(G1179,"###"),IF(_xlpm.TextCell&lt;&gt;"",IF(StyleSpaceSplit,IFERROR(IF(FIND(" ",_xlpm.TextCell)&gt;=1,MID(_xlpm.TextCell,1,FIND(" ",_xlpm.TextCell)-1),_xlpm.TextCell),_xlpm.TextCell),_xlpm.TextCell),""))</f>
        <v>KATTEGAT</v>
      </c>
      <c r="X1179" s="60" t="str">
        <f>IF(A1179&lt;&gt;"",IFERROR(IF(FIND(" ",G1179)&gt;=1,MID(G1179,FIND(" ",G1179)+1,LEN(G1179)),""),""),"")</f>
        <v/>
      </c>
      <c r="AC1179" s="51">
        <f>IFERROR(VALUE(MID($C1179,1,2)),0)</f>
        <v>80</v>
      </c>
      <c r="AD1179" s="44">
        <f>IFERROR(VALUE(MID($C1179,4,3)),0)</f>
        <v>827</v>
      </c>
      <c r="AE1179" s="51">
        <f>VALUE(RIGHT("00"&amp;AC1179,2)&amp;RIGHT("000"&amp;AD1179,3))</f>
        <v>80827</v>
      </c>
    </row>
    <row r="1180" spans="1:31">
      <c r="A1180" s="60" t="str">
        <f>IF(G1180&amp;Q1180&lt;&gt;"",W1180&amp;Q1180,"")</f>
        <v>KATTEGATblue</v>
      </c>
      <c r="B1180" s="60" t="str">
        <f>IF(C1180&lt;&gt;"",LEFT(C1180,9),"")</f>
        <v>80-827-06</v>
      </c>
      <c r="C1180" s="73" t="s">
        <v>5822</v>
      </c>
      <c r="D1180" s="73" t="s">
        <v>5823</v>
      </c>
      <c r="E1180" s="73" t="s">
        <v>904</v>
      </c>
      <c r="F1180" s="74">
        <v>57</v>
      </c>
      <c r="G1180" s="73" t="s">
        <v>4937</v>
      </c>
      <c r="H1180" s="73" t="s">
        <v>71</v>
      </c>
      <c r="I1180" s="73" t="s">
        <v>4938</v>
      </c>
      <c r="J1180" s="73" t="s">
        <v>324</v>
      </c>
      <c r="K1180" s="73" t="s">
        <v>382</v>
      </c>
      <c r="L1180" s="73" t="s">
        <v>383</v>
      </c>
      <c r="M1180" s="73" t="s">
        <v>388</v>
      </c>
      <c r="N1180" s="73" t="s">
        <v>44</v>
      </c>
      <c r="O1180" s="73" t="s">
        <v>385</v>
      </c>
      <c r="P1180" s="73" t="s">
        <v>907</v>
      </c>
      <c r="Q1180" s="73" t="s">
        <v>932</v>
      </c>
      <c r="R1180" s="73" t="s">
        <v>71</v>
      </c>
      <c r="V1180" s="60" t="str">
        <f>W1180&amp;H1180</f>
        <v>KATTEGATсиний</v>
      </c>
      <c r="W1180" s="60" t="str">
        <f>_xlfn.LET(_xlpm.TextCell,TEXT(G1180,"###"),IF(_xlpm.TextCell&lt;&gt;"",IF(StyleSpaceSplit,IFERROR(IF(FIND(" ",_xlpm.TextCell)&gt;=1,MID(_xlpm.TextCell,1,FIND(" ",_xlpm.TextCell)-1),_xlpm.TextCell),_xlpm.TextCell),_xlpm.TextCell),""))</f>
        <v>KATTEGAT</v>
      </c>
      <c r="X1180" s="60" t="str">
        <f>IF(A1180&lt;&gt;"",IFERROR(IF(FIND(" ",G1180)&gt;=1,MID(G1180,FIND(" ",G1180)+1,LEN(G1180)),""),""),"")</f>
        <v/>
      </c>
      <c r="AC1180" s="51">
        <f>IFERROR(VALUE(MID($C1180,1,2)),0)</f>
        <v>80</v>
      </c>
      <c r="AD1180" s="44">
        <f>IFERROR(VALUE(MID($C1180,4,3)),0)</f>
        <v>827</v>
      </c>
      <c r="AE1180" s="51">
        <f>VALUE(RIGHT("00"&amp;AC1180,2)&amp;RIGHT("000"&amp;AD1180,3))</f>
        <v>80827</v>
      </c>
    </row>
    <row r="1181" spans="1:31">
      <c r="A1181" s="60" t="str">
        <f>IF(G1181&amp;Q1181&lt;&gt;"",W1181&amp;Q1181,"")</f>
        <v>KATTEGATblue</v>
      </c>
      <c r="B1181" s="60" t="str">
        <f>IF(C1181&lt;&gt;"",LEFT(C1181,9),"")</f>
        <v>80-827-06</v>
      </c>
      <c r="C1181" s="73" t="s">
        <v>5824</v>
      </c>
      <c r="D1181" s="73" t="s">
        <v>5823</v>
      </c>
      <c r="E1181" s="73" t="s">
        <v>920</v>
      </c>
      <c r="F1181" s="74">
        <v>58</v>
      </c>
      <c r="G1181" s="73" t="s">
        <v>4937</v>
      </c>
      <c r="H1181" s="73" t="s">
        <v>71</v>
      </c>
      <c r="I1181" s="73" t="s">
        <v>4938</v>
      </c>
      <c r="J1181" s="73" t="s">
        <v>324</v>
      </c>
      <c r="K1181" s="73" t="s">
        <v>382</v>
      </c>
      <c r="L1181" s="73" t="s">
        <v>383</v>
      </c>
      <c r="M1181" s="73" t="s">
        <v>388</v>
      </c>
      <c r="N1181" s="73" t="s">
        <v>44</v>
      </c>
      <c r="O1181" s="73" t="s">
        <v>385</v>
      </c>
      <c r="P1181" s="73" t="s">
        <v>907</v>
      </c>
      <c r="Q1181" s="73" t="s">
        <v>932</v>
      </c>
      <c r="R1181" s="73" t="s">
        <v>71</v>
      </c>
      <c r="V1181" s="60" t="str">
        <f>W1181&amp;H1181</f>
        <v>KATTEGATсиний</v>
      </c>
      <c r="W1181" s="60" t="str">
        <f>_xlfn.LET(_xlpm.TextCell,TEXT(G1181,"###"),IF(_xlpm.TextCell&lt;&gt;"",IF(StyleSpaceSplit,IFERROR(IF(FIND(" ",_xlpm.TextCell)&gt;=1,MID(_xlpm.TextCell,1,FIND(" ",_xlpm.TextCell)-1),_xlpm.TextCell),_xlpm.TextCell),_xlpm.TextCell),""))</f>
        <v>KATTEGAT</v>
      </c>
      <c r="X1181" s="60" t="str">
        <f>IF(A1181&lt;&gt;"",IFERROR(IF(FIND(" ",G1181)&gt;=1,MID(G1181,FIND(" ",G1181)+1,LEN(G1181)),""),""),"")</f>
        <v/>
      </c>
      <c r="AC1181" s="51">
        <f>IFERROR(VALUE(MID($C1181,1,2)),0)</f>
        <v>80</v>
      </c>
      <c r="AD1181" s="44">
        <f>IFERROR(VALUE(MID($C1181,4,3)),0)</f>
        <v>827</v>
      </c>
      <c r="AE1181" s="51">
        <f>VALUE(RIGHT("00"&amp;AC1181,2)&amp;RIGHT("000"&amp;AD1181,3))</f>
        <v>80827</v>
      </c>
    </row>
    <row r="1182" spans="1:31">
      <c r="A1182" s="60" t="str">
        <f>IF(G1182&amp;Q1182&lt;&gt;"",W1182&amp;Q1182,"")</f>
        <v>KATTEGATblue</v>
      </c>
      <c r="B1182" s="60" t="str">
        <f>IF(C1182&lt;&gt;"",LEFT(C1182,9),"")</f>
        <v>80-827-06</v>
      </c>
      <c r="C1182" s="73" t="s">
        <v>5825</v>
      </c>
      <c r="D1182" s="73" t="s">
        <v>5823</v>
      </c>
      <c r="E1182" s="73" t="s">
        <v>910</v>
      </c>
      <c r="F1182" s="74">
        <v>59</v>
      </c>
      <c r="G1182" s="73" t="s">
        <v>4937</v>
      </c>
      <c r="H1182" s="73" t="s">
        <v>71</v>
      </c>
      <c r="I1182" s="73" t="s">
        <v>4938</v>
      </c>
      <c r="J1182" s="73" t="s">
        <v>324</v>
      </c>
      <c r="K1182" s="73" t="s">
        <v>382</v>
      </c>
      <c r="L1182" s="73" t="s">
        <v>383</v>
      </c>
      <c r="M1182" s="73" t="s">
        <v>388</v>
      </c>
      <c r="N1182" s="73" t="s">
        <v>44</v>
      </c>
      <c r="O1182" s="73" t="s">
        <v>385</v>
      </c>
      <c r="P1182" s="73" t="s">
        <v>907</v>
      </c>
      <c r="Q1182" s="73" t="s">
        <v>932</v>
      </c>
      <c r="R1182" s="73" t="s">
        <v>71</v>
      </c>
      <c r="V1182" s="60" t="str">
        <f>W1182&amp;H1182</f>
        <v>KATTEGATсиний</v>
      </c>
      <c r="W1182" s="60" t="str">
        <f>_xlfn.LET(_xlpm.TextCell,TEXT(G1182,"###"),IF(_xlpm.TextCell&lt;&gt;"",IF(StyleSpaceSplit,IFERROR(IF(FIND(" ",_xlpm.TextCell)&gt;=1,MID(_xlpm.TextCell,1,FIND(" ",_xlpm.TextCell)-1),_xlpm.TextCell),_xlpm.TextCell),_xlpm.TextCell),""))</f>
        <v>KATTEGAT</v>
      </c>
      <c r="X1182" s="60" t="str">
        <f>IF(A1182&lt;&gt;"",IFERROR(IF(FIND(" ",G1182)&gt;=1,MID(G1182,FIND(" ",G1182)+1,LEN(G1182)),""),""),"")</f>
        <v/>
      </c>
      <c r="AC1182" s="51">
        <f>IFERROR(VALUE(MID($C1182,1,2)),0)</f>
        <v>80</v>
      </c>
      <c r="AD1182" s="44">
        <f>IFERROR(VALUE(MID($C1182,4,3)),0)</f>
        <v>827</v>
      </c>
      <c r="AE1182" s="51">
        <f>VALUE(RIGHT("00"&amp;AC1182,2)&amp;RIGHT("000"&amp;AD1182,3))</f>
        <v>80827</v>
      </c>
    </row>
    <row r="1183" spans="1:31">
      <c r="A1183" s="60" t="str">
        <f>IF(G1183&amp;Q1183&lt;&gt;"",W1183&amp;Q1183,"")</f>
        <v>KATTEGATblue</v>
      </c>
      <c r="B1183" s="60" t="str">
        <f>IF(C1183&lt;&gt;"",LEFT(C1183,9),"")</f>
        <v>80-827-06</v>
      </c>
      <c r="C1183" s="73" t="s">
        <v>5826</v>
      </c>
      <c r="D1183" s="73" t="s">
        <v>5823</v>
      </c>
      <c r="E1183" s="73" t="s">
        <v>922</v>
      </c>
      <c r="F1183" s="74">
        <v>60</v>
      </c>
      <c r="G1183" s="73" t="s">
        <v>4937</v>
      </c>
      <c r="H1183" s="73" t="s">
        <v>71</v>
      </c>
      <c r="I1183" s="73" t="s">
        <v>4938</v>
      </c>
      <c r="J1183" s="73" t="s">
        <v>324</v>
      </c>
      <c r="K1183" s="73" t="s">
        <v>382</v>
      </c>
      <c r="L1183" s="73" t="s">
        <v>383</v>
      </c>
      <c r="M1183" s="73" t="s">
        <v>388</v>
      </c>
      <c r="N1183" s="73" t="s">
        <v>44</v>
      </c>
      <c r="O1183" s="73" t="s">
        <v>385</v>
      </c>
      <c r="P1183" s="73" t="s">
        <v>907</v>
      </c>
      <c r="Q1183" s="73" t="s">
        <v>932</v>
      </c>
      <c r="R1183" s="73" t="s">
        <v>71</v>
      </c>
      <c r="V1183" s="60" t="str">
        <f>W1183&amp;H1183</f>
        <v>KATTEGATсиний</v>
      </c>
      <c r="W1183" s="60" t="str">
        <f>_xlfn.LET(_xlpm.TextCell,TEXT(G1183,"###"),IF(_xlpm.TextCell&lt;&gt;"",IF(StyleSpaceSplit,IFERROR(IF(FIND(" ",_xlpm.TextCell)&gt;=1,MID(_xlpm.TextCell,1,FIND(" ",_xlpm.TextCell)-1),_xlpm.TextCell),_xlpm.TextCell),_xlpm.TextCell),""))</f>
        <v>KATTEGAT</v>
      </c>
      <c r="X1183" s="60" t="str">
        <f>IF(A1183&lt;&gt;"",IFERROR(IF(FIND(" ",G1183)&gt;=1,MID(G1183,FIND(" ",G1183)+1,LEN(G1183)),""),""),"")</f>
        <v/>
      </c>
      <c r="AC1183" s="51">
        <f>IFERROR(VALUE(MID($C1183,1,2)),0)</f>
        <v>80</v>
      </c>
      <c r="AD1183" s="44">
        <f>IFERROR(VALUE(MID($C1183,4,3)),0)</f>
        <v>827</v>
      </c>
      <c r="AE1183" s="51">
        <f>VALUE(RIGHT("00"&amp;AC1183,2)&amp;RIGHT("000"&amp;AD1183,3))</f>
        <v>80827</v>
      </c>
    </row>
    <row r="1184" spans="1:31">
      <c r="A1184" s="60" t="str">
        <f>IF(G1184&amp;Q1184&lt;&gt;"",W1184&amp;Q1184,"")</f>
        <v>KATTEGATblue</v>
      </c>
      <c r="B1184" s="60" t="str">
        <f>IF(C1184&lt;&gt;"",LEFT(C1184,9),"")</f>
        <v>80-827-06</v>
      </c>
      <c r="C1184" s="73" t="s">
        <v>5827</v>
      </c>
      <c r="D1184" s="73" t="s">
        <v>5823</v>
      </c>
      <c r="E1184" s="73" t="s">
        <v>912</v>
      </c>
      <c r="F1184" s="74">
        <v>61</v>
      </c>
      <c r="G1184" s="73" t="s">
        <v>4937</v>
      </c>
      <c r="H1184" s="73" t="s">
        <v>71</v>
      </c>
      <c r="I1184" s="73" t="s">
        <v>4938</v>
      </c>
      <c r="J1184" s="73" t="s">
        <v>324</v>
      </c>
      <c r="K1184" s="73" t="s">
        <v>382</v>
      </c>
      <c r="L1184" s="73" t="s">
        <v>383</v>
      </c>
      <c r="M1184" s="73" t="s">
        <v>388</v>
      </c>
      <c r="N1184" s="73" t="s">
        <v>44</v>
      </c>
      <c r="O1184" s="73" t="s">
        <v>385</v>
      </c>
      <c r="P1184" s="73" t="s">
        <v>907</v>
      </c>
      <c r="Q1184" s="73" t="s">
        <v>932</v>
      </c>
      <c r="R1184" s="73" t="s">
        <v>71</v>
      </c>
      <c r="V1184" s="60" t="str">
        <f>W1184&amp;H1184</f>
        <v>KATTEGATсиний</v>
      </c>
      <c r="W1184" s="60" t="str">
        <f>_xlfn.LET(_xlpm.TextCell,TEXT(G1184,"###"),IF(_xlpm.TextCell&lt;&gt;"",IF(StyleSpaceSplit,IFERROR(IF(FIND(" ",_xlpm.TextCell)&gt;=1,MID(_xlpm.TextCell,1,FIND(" ",_xlpm.TextCell)-1),_xlpm.TextCell),_xlpm.TextCell),_xlpm.TextCell),""))</f>
        <v>KATTEGAT</v>
      </c>
      <c r="X1184" s="60" t="str">
        <f>IF(A1184&lt;&gt;"",IFERROR(IF(FIND(" ",G1184)&gt;=1,MID(G1184,FIND(" ",G1184)+1,LEN(G1184)),""),""),"")</f>
        <v/>
      </c>
      <c r="AC1184" s="51">
        <f>IFERROR(VALUE(MID($C1184,1,2)),0)</f>
        <v>80</v>
      </c>
      <c r="AD1184" s="44">
        <f>IFERROR(VALUE(MID($C1184,4,3)),0)</f>
        <v>827</v>
      </c>
      <c r="AE1184" s="51">
        <f>VALUE(RIGHT("00"&amp;AC1184,2)&amp;RIGHT("000"&amp;AD1184,3))</f>
        <v>80827</v>
      </c>
    </row>
    <row r="1185" spans="1:31">
      <c r="A1185" s="60" t="str">
        <f>IF(G1185&amp;Q1185&lt;&gt;"",W1185&amp;Q1185,"")</f>
        <v>KELLARbeige</v>
      </c>
      <c r="B1185" s="60" t="str">
        <f>IF(C1185&lt;&gt;"",LEFT(C1185,9),"")</f>
        <v>80-828-02</v>
      </c>
      <c r="C1185" s="73" t="s">
        <v>5828</v>
      </c>
      <c r="D1185" s="73" t="s">
        <v>5829</v>
      </c>
      <c r="E1185" s="73" t="s">
        <v>915</v>
      </c>
      <c r="F1185" s="74">
        <v>56</v>
      </c>
      <c r="G1185" s="73" t="s">
        <v>4945</v>
      </c>
      <c r="H1185" s="73" t="s">
        <v>63</v>
      </c>
      <c r="I1185" s="73" t="s">
        <v>1826</v>
      </c>
      <c r="J1185" s="73" t="s">
        <v>324</v>
      </c>
      <c r="K1185" s="73" t="s">
        <v>382</v>
      </c>
      <c r="L1185" s="73" t="s">
        <v>383</v>
      </c>
      <c r="M1185" s="73" t="s">
        <v>388</v>
      </c>
      <c r="N1185" s="73" t="s">
        <v>44</v>
      </c>
      <c r="O1185" s="73" t="s">
        <v>385</v>
      </c>
      <c r="P1185" s="73" t="s">
        <v>907</v>
      </c>
      <c r="Q1185" s="73" t="s">
        <v>937</v>
      </c>
      <c r="R1185" s="73" t="s">
        <v>63</v>
      </c>
      <c r="V1185" s="60" t="str">
        <f>W1185&amp;H1185</f>
        <v>KELLARбежевый</v>
      </c>
      <c r="W1185" s="60" t="str">
        <f>_xlfn.LET(_xlpm.TextCell,TEXT(G1185,"###"),IF(_xlpm.TextCell&lt;&gt;"",IF(StyleSpaceSplit,IFERROR(IF(FIND(" ",_xlpm.TextCell)&gt;=1,MID(_xlpm.TextCell,1,FIND(" ",_xlpm.TextCell)-1),_xlpm.TextCell),_xlpm.TextCell),_xlpm.TextCell),""))</f>
        <v>KELLAR</v>
      </c>
      <c r="X1185" s="60" t="str">
        <f>IF(A1185&lt;&gt;"",IFERROR(IF(FIND(" ",G1185)&gt;=1,MID(G1185,FIND(" ",G1185)+1,LEN(G1185)),""),""),"")</f>
        <v/>
      </c>
      <c r="AC1185" s="51">
        <f>IFERROR(VALUE(MID($C1185,1,2)),0)</f>
        <v>80</v>
      </c>
      <c r="AD1185" s="44">
        <f>IFERROR(VALUE(MID($C1185,4,3)),0)</f>
        <v>828</v>
      </c>
      <c r="AE1185" s="51">
        <f>VALUE(RIGHT("00"&amp;AC1185,2)&amp;RIGHT("000"&amp;AD1185,3))</f>
        <v>80828</v>
      </c>
    </row>
    <row r="1186" spans="1:31">
      <c r="A1186" s="60" t="str">
        <f>IF(G1186&amp;Q1186&lt;&gt;"",W1186&amp;Q1186,"")</f>
        <v>KELLARbeige</v>
      </c>
      <c r="B1186" s="60" t="str">
        <f>IF(C1186&lt;&gt;"",LEFT(C1186,9),"")</f>
        <v>80-828-02</v>
      </c>
      <c r="C1186" s="73" t="s">
        <v>5830</v>
      </c>
      <c r="D1186" s="73" t="s">
        <v>5829</v>
      </c>
      <c r="E1186" s="73" t="s">
        <v>904</v>
      </c>
      <c r="F1186" s="74">
        <v>57</v>
      </c>
      <c r="G1186" s="73" t="s">
        <v>4945</v>
      </c>
      <c r="H1186" s="73" t="s">
        <v>63</v>
      </c>
      <c r="I1186" s="73" t="s">
        <v>1826</v>
      </c>
      <c r="J1186" s="73" t="s">
        <v>324</v>
      </c>
      <c r="K1186" s="73" t="s">
        <v>382</v>
      </c>
      <c r="L1186" s="73" t="s">
        <v>383</v>
      </c>
      <c r="M1186" s="73" t="s">
        <v>388</v>
      </c>
      <c r="N1186" s="73" t="s">
        <v>44</v>
      </c>
      <c r="O1186" s="73" t="s">
        <v>385</v>
      </c>
      <c r="P1186" s="73" t="s">
        <v>907</v>
      </c>
      <c r="Q1186" s="73" t="s">
        <v>937</v>
      </c>
      <c r="R1186" s="73" t="s">
        <v>63</v>
      </c>
      <c r="V1186" s="60" t="str">
        <f>W1186&amp;H1186</f>
        <v>KELLARбежевый</v>
      </c>
      <c r="W1186" s="60" t="str">
        <f>_xlfn.LET(_xlpm.TextCell,TEXT(G1186,"###"),IF(_xlpm.TextCell&lt;&gt;"",IF(StyleSpaceSplit,IFERROR(IF(FIND(" ",_xlpm.TextCell)&gt;=1,MID(_xlpm.TextCell,1,FIND(" ",_xlpm.TextCell)-1),_xlpm.TextCell),_xlpm.TextCell),_xlpm.TextCell),""))</f>
        <v>KELLAR</v>
      </c>
      <c r="X1186" s="60" t="str">
        <f>IF(A1186&lt;&gt;"",IFERROR(IF(FIND(" ",G1186)&gt;=1,MID(G1186,FIND(" ",G1186)+1,LEN(G1186)),""),""),"")</f>
        <v/>
      </c>
      <c r="AC1186" s="51">
        <f>IFERROR(VALUE(MID($C1186,1,2)),0)</f>
        <v>80</v>
      </c>
      <c r="AD1186" s="44">
        <f>IFERROR(VALUE(MID($C1186,4,3)),0)</f>
        <v>828</v>
      </c>
      <c r="AE1186" s="51">
        <f>VALUE(RIGHT("00"&amp;AC1186,2)&amp;RIGHT("000"&amp;AD1186,3))</f>
        <v>80828</v>
      </c>
    </row>
    <row r="1187" spans="1:31">
      <c r="A1187" s="60" t="str">
        <f>IF(G1187&amp;Q1187&lt;&gt;"",W1187&amp;Q1187,"")</f>
        <v>KELLARbeige</v>
      </c>
      <c r="B1187" s="60" t="str">
        <f>IF(C1187&lt;&gt;"",LEFT(C1187,9),"")</f>
        <v>80-828-02</v>
      </c>
      <c r="C1187" s="73" t="s">
        <v>5831</v>
      </c>
      <c r="D1187" s="73" t="s">
        <v>5829</v>
      </c>
      <c r="E1187" s="73" t="s">
        <v>920</v>
      </c>
      <c r="F1187" s="74">
        <v>58</v>
      </c>
      <c r="G1187" s="73" t="s">
        <v>4945</v>
      </c>
      <c r="H1187" s="73" t="s">
        <v>63</v>
      </c>
      <c r="I1187" s="73" t="s">
        <v>1826</v>
      </c>
      <c r="J1187" s="73" t="s">
        <v>324</v>
      </c>
      <c r="K1187" s="73" t="s">
        <v>382</v>
      </c>
      <c r="L1187" s="73" t="s">
        <v>383</v>
      </c>
      <c r="M1187" s="73" t="s">
        <v>388</v>
      </c>
      <c r="N1187" s="73" t="s">
        <v>44</v>
      </c>
      <c r="O1187" s="73" t="s">
        <v>385</v>
      </c>
      <c r="P1187" s="73" t="s">
        <v>907</v>
      </c>
      <c r="Q1187" s="73" t="s">
        <v>937</v>
      </c>
      <c r="R1187" s="73" t="s">
        <v>63</v>
      </c>
      <c r="V1187" s="60" t="str">
        <f>W1187&amp;H1187</f>
        <v>KELLARбежевый</v>
      </c>
      <c r="W1187" s="60" t="str">
        <f>_xlfn.LET(_xlpm.TextCell,TEXT(G1187,"###"),IF(_xlpm.TextCell&lt;&gt;"",IF(StyleSpaceSplit,IFERROR(IF(FIND(" ",_xlpm.TextCell)&gt;=1,MID(_xlpm.TextCell,1,FIND(" ",_xlpm.TextCell)-1),_xlpm.TextCell),_xlpm.TextCell),_xlpm.TextCell),""))</f>
        <v>KELLAR</v>
      </c>
      <c r="X1187" s="60" t="str">
        <f>IF(A1187&lt;&gt;"",IFERROR(IF(FIND(" ",G1187)&gt;=1,MID(G1187,FIND(" ",G1187)+1,LEN(G1187)),""),""),"")</f>
        <v/>
      </c>
      <c r="AC1187" s="51">
        <f>IFERROR(VALUE(MID($C1187,1,2)),0)</f>
        <v>80</v>
      </c>
      <c r="AD1187" s="44">
        <f>IFERROR(VALUE(MID($C1187,4,3)),0)</f>
        <v>828</v>
      </c>
      <c r="AE1187" s="51">
        <f>VALUE(RIGHT("00"&amp;AC1187,2)&amp;RIGHT("000"&amp;AD1187,3))</f>
        <v>80828</v>
      </c>
    </row>
    <row r="1188" spans="1:31">
      <c r="A1188" s="60" t="str">
        <f>IF(G1188&amp;Q1188&lt;&gt;"",W1188&amp;Q1188,"")</f>
        <v>KELLARbeige</v>
      </c>
      <c r="B1188" s="60" t="str">
        <f>IF(C1188&lt;&gt;"",LEFT(C1188,9),"")</f>
        <v>80-828-02</v>
      </c>
      <c r="C1188" s="73" t="s">
        <v>5832</v>
      </c>
      <c r="D1188" s="73" t="s">
        <v>5829</v>
      </c>
      <c r="E1188" s="73" t="s">
        <v>910</v>
      </c>
      <c r="F1188" s="74">
        <v>59</v>
      </c>
      <c r="G1188" s="73" t="s">
        <v>4945</v>
      </c>
      <c r="H1188" s="73" t="s">
        <v>63</v>
      </c>
      <c r="I1188" s="73" t="s">
        <v>1826</v>
      </c>
      <c r="J1188" s="73" t="s">
        <v>324</v>
      </c>
      <c r="K1188" s="73" t="s">
        <v>382</v>
      </c>
      <c r="L1188" s="73" t="s">
        <v>383</v>
      </c>
      <c r="M1188" s="73" t="s">
        <v>388</v>
      </c>
      <c r="N1188" s="73" t="s">
        <v>44</v>
      </c>
      <c r="O1188" s="73" t="s">
        <v>385</v>
      </c>
      <c r="P1188" s="73" t="s">
        <v>907</v>
      </c>
      <c r="Q1188" s="73" t="s">
        <v>937</v>
      </c>
      <c r="R1188" s="73" t="s">
        <v>63</v>
      </c>
      <c r="V1188" s="60" t="str">
        <f>W1188&amp;H1188</f>
        <v>KELLARбежевый</v>
      </c>
      <c r="W1188" s="60" t="str">
        <f>_xlfn.LET(_xlpm.TextCell,TEXT(G1188,"###"),IF(_xlpm.TextCell&lt;&gt;"",IF(StyleSpaceSplit,IFERROR(IF(FIND(" ",_xlpm.TextCell)&gt;=1,MID(_xlpm.TextCell,1,FIND(" ",_xlpm.TextCell)-1),_xlpm.TextCell),_xlpm.TextCell),_xlpm.TextCell),""))</f>
        <v>KELLAR</v>
      </c>
      <c r="X1188" s="60" t="str">
        <f>IF(A1188&lt;&gt;"",IFERROR(IF(FIND(" ",G1188)&gt;=1,MID(G1188,FIND(" ",G1188)+1,LEN(G1188)),""),""),"")</f>
        <v/>
      </c>
      <c r="AC1188" s="51">
        <f>IFERROR(VALUE(MID($C1188,1,2)),0)</f>
        <v>80</v>
      </c>
      <c r="AD1188" s="44">
        <f>IFERROR(VALUE(MID($C1188,4,3)),0)</f>
        <v>828</v>
      </c>
      <c r="AE1188" s="51">
        <f>VALUE(RIGHT("00"&amp;AC1188,2)&amp;RIGHT("000"&amp;AD1188,3))</f>
        <v>80828</v>
      </c>
    </row>
    <row r="1189" spans="1:31">
      <c r="A1189" s="60" t="str">
        <f>IF(G1189&amp;Q1189&lt;&gt;"",W1189&amp;Q1189,"")</f>
        <v>KELLARbeige</v>
      </c>
      <c r="B1189" s="60" t="str">
        <f>IF(C1189&lt;&gt;"",LEFT(C1189,9),"")</f>
        <v>80-828-02</v>
      </c>
      <c r="C1189" s="73" t="s">
        <v>5833</v>
      </c>
      <c r="D1189" s="73" t="s">
        <v>5829</v>
      </c>
      <c r="E1189" s="73" t="s">
        <v>922</v>
      </c>
      <c r="F1189" s="74">
        <v>60</v>
      </c>
      <c r="G1189" s="73" t="s">
        <v>4945</v>
      </c>
      <c r="H1189" s="73" t="s">
        <v>63</v>
      </c>
      <c r="I1189" s="73" t="s">
        <v>1826</v>
      </c>
      <c r="J1189" s="73" t="s">
        <v>324</v>
      </c>
      <c r="K1189" s="73" t="s">
        <v>382</v>
      </c>
      <c r="L1189" s="73" t="s">
        <v>383</v>
      </c>
      <c r="M1189" s="73" t="s">
        <v>388</v>
      </c>
      <c r="N1189" s="73" t="s">
        <v>44</v>
      </c>
      <c r="O1189" s="73" t="s">
        <v>385</v>
      </c>
      <c r="P1189" s="73" t="s">
        <v>907</v>
      </c>
      <c r="Q1189" s="73" t="s">
        <v>937</v>
      </c>
      <c r="R1189" s="73" t="s">
        <v>63</v>
      </c>
      <c r="V1189" s="60" t="str">
        <f>W1189&amp;H1189</f>
        <v>KELLARбежевый</v>
      </c>
      <c r="W1189" s="60" t="str">
        <f>_xlfn.LET(_xlpm.TextCell,TEXT(G1189,"###"),IF(_xlpm.TextCell&lt;&gt;"",IF(StyleSpaceSplit,IFERROR(IF(FIND(" ",_xlpm.TextCell)&gt;=1,MID(_xlpm.TextCell,1,FIND(" ",_xlpm.TextCell)-1),_xlpm.TextCell),_xlpm.TextCell),_xlpm.TextCell),""))</f>
        <v>KELLAR</v>
      </c>
      <c r="X1189" s="60" t="str">
        <f>IF(A1189&lt;&gt;"",IFERROR(IF(FIND(" ",G1189)&gt;=1,MID(G1189,FIND(" ",G1189)+1,LEN(G1189)),""),""),"")</f>
        <v/>
      </c>
      <c r="AC1189" s="51">
        <f>IFERROR(VALUE(MID($C1189,1,2)),0)</f>
        <v>80</v>
      </c>
      <c r="AD1189" s="44">
        <f>IFERROR(VALUE(MID($C1189,4,3)),0)</f>
        <v>828</v>
      </c>
      <c r="AE1189" s="51">
        <f>VALUE(RIGHT("00"&amp;AC1189,2)&amp;RIGHT("000"&amp;AD1189,3))</f>
        <v>80828</v>
      </c>
    </row>
    <row r="1190" spans="1:31">
      <c r="A1190" s="60" t="str">
        <f>IF(G1190&amp;Q1190&lt;&gt;"",W1190&amp;Q1190,"")</f>
        <v>KELLARbeige</v>
      </c>
      <c r="B1190" s="60" t="str">
        <f>IF(C1190&lt;&gt;"",LEFT(C1190,9),"")</f>
        <v>80-828-02</v>
      </c>
      <c r="C1190" s="73" t="s">
        <v>5834</v>
      </c>
      <c r="D1190" s="73" t="s">
        <v>5829</v>
      </c>
      <c r="E1190" s="73" t="s">
        <v>912</v>
      </c>
      <c r="F1190" s="74">
        <v>61</v>
      </c>
      <c r="G1190" s="73" t="s">
        <v>4945</v>
      </c>
      <c r="H1190" s="73" t="s">
        <v>63</v>
      </c>
      <c r="I1190" s="73" t="s">
        <v>1826</v>
      </c>
      <c r="J1190" s="73" t="s">
        <v>324</v>
      </c>
      <c r="K1190" s="73" t="s">
        <v>382</v>
      </c>
      <c r="L1190" s="73" t="s">
        <v>383</v>
      </c>
      <c r="M1190" s="73" t="s">
        <v>388</v>
      </c>
      <c r="N1190" s="73" t="s">
        <v>44</v>
      </c>
      <c r="O1190" s="73" t="s">
        <v>385</v>
      </c>
      <c r="P1190" s="73" t="s">
        <v>907</v>
      </c>
      <c r="Q1190" s="73" t="s">
        <v>937</v>
      </c>
      <c r="R1190" s="73" t="s">
        <v>63</v>
      </c>
      <c r="V1190" s="60" t="str">
        <f>W1190&amp;H1190</f>
        <v>KELLARбежевый</v>
      </c>
      <c r="W1190" s="60" t="str">
        <f>_xlfn.LET(_xlpm.TextCell,TEXT(G1190,"###"),IF(_xlpm.TextCell&lt;&gt;"",IF(StyleSpaceSplit,IFERROR(IF(FIND(" ",_xlpm.TextCell)&gt;=1,MID(_xlpm.TextCell,1,FIND(" ",_xlpm.TextCell)-1),_xlpm.TextCell),_xlpm.TextCell),_xlpm.TextCell),""))</f>
        <v>KELLAR</v>
      </c>
      <c r="X1190" s="60" t="str">
        <f>IF(A1190&lt;&gt;"",IFERROR(IF(FIND(" ",G1190)&gt;=1,MID(G1190,FIND(" ",G1190)+1,LEN(G1190)),""),""),"")</f>
        <v/>
      </c>
      <c r="AC1190" s="51">
        <f>IFERROR(VALUE(MID($C1190,1,2)),0)</f>
        <v>80</v>
      </c>
      <c r="AD1190" s="44">
        <f>IFERROR(VALUE(MID($C1190,4,3)),0)</f>
        <v>828</v>
      </c>
      <c r="AE1190" s="51">
        <f>VALUE(RIGHT("00"&amp;AC1190,2)&amp;RIGHT("000"&amp;AD1190,3))</f>
        <v>80828</v>
      </c>
    </row>
    <row r="1191" spans="1:31">
      <c r="A1191" s="60" t="str">
        <f>IF(G1191&amp;Q1191&lt;&gt;"",W1191&amp;Q1191,"")</f>
        <v>KELLARblue</v>
      </c>
      <c r="B1191" s="60" t="str">
        <f>IF(C1191&lt;&gt;"",LEFT(C1191,9),"")</f>
        <v>80-828-06</v>
      </c>
      <c r="C1191" s="73" t="s">
        <v>4943</v>
      </c>
      <c r="D1191" s="73" t="s">
        <v>4944</v>
      </c>
      <c r="E1191" s="73" t="s">
        <v>920</v>
      </c>
      <c r="F1191" s="74">
        <v>58</v>
      </c>
      <c r="G1191" s="73" t="s">
        <v>4945</v>
      </c>
      <c r="H1191" s="73" t="s">
        <v>71</v>
      </c>
      <c r="I1191" s="73" t="s">
        <v>1826</v>
      </c>
      <c r="J1191" s="73" t="s">
        <v>324</v>
      </c>
      <c r="K1191" s="73" t="s">
        <v>382</v>
      </c>
      <c r="L1191" s="73" t="s">
        <v>383</v>
      </c>
      <c r="M1191" s="73" t="s">
        <v>388</v>
      </c>
      <c r="N1191" s="73" t="s">
        <v>44</v>
      </c>
      <c r="O1191" s="73" t="s">
        <v>385</v>
      </c>
      <c r="P1191" s="73" t="s">
        <v>907</v>
      </c>
      <c r="Q1191" s="73" t="s">
        <v>932</v>
      </c>
      <c r="R1191" s="73" t="s">
        <v>71</v>
      </c>
      <c r="V1191" s="60" t="str">
        <f>W1191&amp;H1191</f>
        <v>KELLARсиний</v>
      </c>
      <c r="W1191" s="60" t="str">
        <f>_xlfn.LET(_xlpm.TextCell,TEXT(G1191,"###"),IF(_xlpm.TextCell&lt;&gt;"",IF(StyleSpaceSplit,IFERROR(IF(FIND(" ",_xlpm.TextCell)&gt;=1,MID(_xlpm.TextCell,1,FIND(" ",_xlpm.TextCell)-1),_xlpm.TextCell),_xlpm.TextCell),_xlpm.TextCell),""))</f>
        <v>KELLAR</v>
      </c>
      <c r="X1191" s="60" t="str">
        <f>IF(A1191&lt;&gt;"",IFERROR(IF(FIND(" ",G1191)&gt;=1,MID(G1191,FIND(" ",G1191)+1,LEN(G1191)),""),""),"")</f>
        <v/>
      </c>
      <c r="AC1191" s="51">
        <f>IFERROR(VALUE(MID($C1191,1,2)),0)</f>
        <v>80</v>
      </c>
      <c r="AD1191" s="44">
        <f>IFERROR(VALUE(MID($C1191,4,3)),0)</f>
        <v>828</v>
      </c>
      <c r="AE1191" s="51">
        <f>VALUE(RIGHT("00"&amp;AC1191,2)&amp;RIGHT("000"&amp;AD1191,3))</f>
        <v>80828</v>
      </c>
    </row>
    <row r="1192" spans="1:31">
      <c r="A1192" s="60" t="str">
        <f>IF(G1192&amp;Q1192&lt;&gt;"",W1192&amp;Q1192,"")</f>
        <v>KELLARblue</v>
      </c>
      <c r="B1192" s="60" t="str">
        <f>IF(C1192&lt;&gt;"",LEFT(C1192,9),"")</f>
        <v>80-828-06</v>
      </c>
      <c r="C1192" s="73" t="s">
        <v>4946</v>
      </c>
      <c r="D1192" s="73" t="s">
        <v>4944</v>
      </c>
      <c r="E1192" s="73" t="s">
        <v>915</v>
      </c>
      <c r="F1192" s="74">
        <v>56</v>
      </c>
      <c r="G1192" s="73" t="s">
        <v>4945</v>
      </c>
      <c r="H1192" s="73" t="s">
        <v>71</v>
      </c>
      <c r="I1192" s="73" t="s">
        <v>1826</v>
      </c>
      <c r="J1192" s="73" t="s">
        <v>324</v>
      </c>
      <c r="K1192" s="73" t="s">
        <v>382</v>
      </c>
      <c r="L1192" s="73" t="s">
        <v>383</v>
      </c>
      <c r="M1192" s="73" t="s">
        <v>388</v>
      </c>
      <c r="N1192" s="73" t="s">
        <v>44</v>
      </c>
      <c r="O1192" s="73" t="s">
        <v>385</v>
      </c>
      <c r="P1192" s="73" t="s">
        <v>907</v>
      </c>
      <c r="Q1192" s="73" t="s">
        <v>932</v>
      </c>
      <c r="R1192" s="73" t="s">
        <v>71</v>
      </c>
      <c r="V1192" s="60" t="str">
        <f>W1192&amp;H1192</f>
        <v>KELLARсиний</v>
      </c>
      <c r="W1192" s="60" t="str">
        <f>_xlfn.LET(_xlpm.TextCell,TEXT(G1192,"###"),IF(_xlpm.TextCell&lt;&gt;"",IF(StyleSpaceSplit,IFERROR(IF(FIND(" ",_xlpm.TextCell)&gt;=1,MID(_xlpm.TextCell,1,FIND(" ",_xlpm.TextCell)-1),_xlpm.TextCell),_xlpm.TextCell),_xlpm.TextCell),""))</f>
        <v>KELLAR</v>
      </c>
      <c r="X1192" s="60" t="str">
        <f>IF(A1192&lt;&gt;"",IFERROR(IF(FIND(" ",G1192)&gt;=1,MID(G1192,FIND(" ",G1192)+1,LEN(G1192)),""),""),"")</f>
        <v/>
      </c>
      <c r="AC1192" s="51">
        <f>IFERROR(VALUE(MID($C1192,1,2)),0)</f>
        <v>80</v>
      </c>
      <c r="AD1192" s="44">
        <f>IFERROR(VALUE(MID($C1192,4,3)),0)</f>
        <v>828</v>
      </c>
      <c r="AE1192" s="51">
        <f>VALUE(RIGHT("00"&amp;AC1192,2)&amp;RIGHT("000"&amp;AD1192,3))</f>
        <v>80828</v>
      </c>
    </row>
    <row r="1193" spans="1:31">
      <c r="A1193" s="60" t="str">
        <f>IF(G1193&amp;Q1193&lt;&gt;"",W1193&amp;Q1193,"")</f>
        <v>KELLARblue</v>
      </c>
      <c r="B1193" s="60" t="str">
        <f>IF(C1193&lt;&gt;"",LEFT(C1193,9),"")</f>
        <v>80-828-06</v>
      </c>
      <c r="C1193" s="73" t="s">
        <v>4947</v>
      </c>
      <c r="D1193" s="73" t="s">
        <v>4944</v>
      </c>
      <c r="E1193" s="73" t="s">
        <v>904</v>
      </c>
      <c r="F1193" s="74">
        <v>57</v>
      </c>
      <c r="G1193" s="73" t="s">
        <v>4945</v>
      </c>
      <c r="H1193" s="73" t="s">
        <v>71</v>
      </c>
      <c r="I1193" s="73" t="s">
        <v>1826</v>
      </c>
      <c r="J1193" s="73" t="s">
        <v>324</v>
      </c>
      <c r="K1193" s="73" t="s">
        <v>382</v>
      </c>
      <c r="L1193" s="73" t="s">
        <v>383</v>
      </c>
      <c r="M1193" s="73" t="s">
        <v>388</v>
      </c>
      <c r="N1193" s="73" t="s">
        <v>44</v>
      </c>
      <c r="O1193" s="73" t="s">
        <v>385</v>
      </c>
      <c r="P1193" s="73" t="s">
        <v>907</v>
      </c>
      <c r="Q1193" s="73" t="s">
        <v>932</v>
      </c>
      <c r="R1193" s="73" t="s">
        <v>71</v>
      </c>
      <c r="V1193" s="60" t="str">
        <f>W1193&amp;H1193</f>
        <v>KELLARсиний</v>
      </c>
      <c r="W1193" s="60" t="str">
        <f>_xlfn.LET(_xlpm.TextCell,TEXT(G1193,"###"),IF(_xlpm.TextCell&lt;&gt;"",IF(StyleSpaceSplit,IFERROR(IF(FIND(" ",_xlpm.TextCell)&gt;=1,MID(_xlpm.TextCell,1,FIND(" ",_xlpm.TextCell)-1),_xlpm.TextCell),_xlpm.TextCell),_xlpm.TextCell),""))</f>
        <v>KELLAR</v>
      </c>
      <c r="X1193" s="60" t="str">
        <f>IF(A1193&lt;&gt;"",IFERROR(IF(FIND(" ",G1193)&gt;=1,MID(G1193,FIND(" ",G1193)+1,LEN(G1193)),""),""),"")</f>
        <v/>
      </c>
      <c r="AC1193" s="51">
        <f>IFERROR(VALUE(MID($C1193,1,2)),0)</f>
        <v>80</v>
      </c>
      <c r="AD1193" s="44">
        <f>IFERROR(VALUE(MID($C1193,4,3)),0)</f>
        <v>828</v>
      </c>
      <c r="AE1193" s="51">
        <f>VALUE(RIGHT("00"&amp;AC1193,2)&amp;RIGHT("000"&amp;AD1193,3))</f>
        <v>80828</v>
      </c>
    </row>
    <row r="1194" spans="1:31">
      <c r="A1194" s="60" t="str">
        <f>IF(G1194&amp;Q1194&lt;&gt;"",W1194&amp;Q1194,"")</f>
        <v>KELLARblue</v>
      </c>
      <c r="B1194" s="60" t="str">
        <f>IF(C1194&lt;&gt;"",LEFT(C1194,9),"")</f>
        <v>80-828-06</v>
      </c>
      <c r="C1194" s="73" t="s">
        <v>4948</v>
      </c>
      <c r="D1194" s="73" t="s">
        <v>4944</v>
      </c>
      <c r="E1194" s="73" t="s">
        <v>910</v>
      </c>
      <c r="F1194" s="74">
        <v>59</v>
      </c>
      <c r="G1194" s="73" t="s">
        <v>4945</v>
      </c>
      <c r="H1194" s="73" t="s">
        <v>71</v>
      </c>
      <c r="I1194" s="73" t="s">
        <v>1826</v>
      </c>
      <c r="J1194" s="73" t="s">
        <v>324</v>
      </c>
      <c r="K1194" s="73" t="s">
        <v>382</v>
      </c>
      <c r="L1194" s="73" t="s">
        <v>383</v>
      </c>
      <c r="M1194" s="73" t="s">
        <v>388</v>
      </c>
      <c r="N1194" s="73" t="s">
        <v>44</v>
      </c>
      <c r="O1194" s="73" t="s">
        <v>385</v>
      </c>
      <c r="P1194" s="73" t="s">
        <v>907</v>
      </c>
      <c r="Q1194" s="73" t="s">
        <v>932</v>
      </c>
      <c r="R1194" s="73" t="s">
        <v>71</v>
      </c>
      <c r="V1194" s="60" t="str">
        <f>W1194&amp;H1194</f>
        <v>KELLARсиний</v>
      </c>
      <c r="W1194" s="60" t="str">
        <f>_xlfn.LET(_xlpm.TextCell,TEXT(G1194,"###"),IF(_xlpm.TextCell&lt;&gt;"",IF(StyleSpaceSplit,IFERROR(IF(FIND(" ",_xlpm.TextCell)&gt;=1,MID(_xlpm.TextCell,1,FIND(" ",_xlpm.TextCell)-1),_xlpm.TextCell),_xlpm.TextCell),_xlpm.TextCell),""))</f>
        <v>KELLAR</v>
      </c>
      <c r="X1194" s="60" t="str">
        <f>IF(A1194&lt;&gt;"",IFERROR(IF(FIND(" ",G1194)&gt;=1,MID(G1194,FIND(" ",G1194)+1,LEN(G1194)),""),""),"")</f>
        <v/>
      </c>
      <c r="AC1194" s="51">
        <f>IFERROR(VALUE(MID($C1194,1,2)),0)</f>
        <v>80</v>
      </c>
      <c r="AD1194" s="44">
        <f>IFERROR(VALUE(MID($C1194,4,3)),0)</f>
        <v>828</v>
      </c>
      <c r="AE1194" s="51">
        <f>VALUE(RIGHT("00"&amp;AC1194,2)&amp;RIGHT("000"&amp;AD1194,3))</f>
        <v>80828</v>
      </c>
    </row>
    <row r="1195" spans="1:31">
      <c r="A1195" s="60" t="str">
        <f>IF(G1195&amp;Q1195&lt;&gt;"",W1195&amp;Q1195,"")</f>
        <v>KELLARblue</v>
      </c>
      <c r="B1195" s="60" t="str">
        <f>IF(C1195&lt;&gt;"",LEFT(C1195,9),"")</f>
        <v>80-828-06</v>
      </c>
      <c r="C1195" s="73" t="s">
        <v>4949</v>
      </c>
      <c r="D1195" s="73" t="s">
        <v>4944</v>
      </c>
      <c r="E1195" s="73" t="s">
        <v>922</v>
      </c>
      <c r="F1195" s="74">
        <v>60</v>
      </c>
      <c r="G1195" s="73" t="s">
        <v>4945</v>
      </c>
      <c r="H1195" s="73" t="s">
        <v>71</v>
      </c>
      <c r="I1195" s="73" t="s">
        <v>1826</v>
      </c>
      <c r="J1195" s="73" t="s">
        <v>324</v>
      </c>
      <c r="K1195" s="73" t="s">
        <v>382</v>
      </c>
      <c r="L1195" s="73" t="s">
        <v>383</v>
      </c>
      <c r="M1195" s="73" t="s">
        <v>388</v>
      </c>
      <c r="N1195" s="73" t="s">
        <v>44</v>
      </c>
      <c r="O1195" s="73" t="s">
        <v>385</v>
      </c>
      <c r="P1195" s="73" t="s">
        <v>907</v>
      </c>
      <c r="Q1195" s="73" t="s">
        <v>932</v>
      </c>
      <c r="R1195" s="73" t="s">
        <v>71</v>
      </c>
      <c r="V1195" s="60" t="str">
        <f>W1195&amp;H1195</f>
        <v>KELLARсиний</v>
      </c>
      <c r="W1195" s="60" t="str">
        <f>_xlfn.LET(_xlpm.TextCell,TEXT(G1195,"###"),IF(_xlpm.TextCell&lt;&gt;"",IF(StyleSpaceSplit,IFERROR(IF(FIND(" ",_xlpm.TextCell)&gt;=1,MID(_xlpm.TextCell,1,FIND(" ",_xlpm.TextCell)-1),_xlpm.TextCell),_xlpm.TextCell),_xlpm.TextCell),""))</f>
        <v>KELLAR</v>
      </c>
      <c r="X1195" s="60" t="str">
        <f>IF(A1195&lt;&gt;"",IFERROR(IF(FIND(" ",G1195)&gt;=1,MID(G1195,FIND(" ",G1195)+1,LEN(G1195)),""),""),"")</f>
        <v/>
      </c>
      <c r="AC1195" s="51">
        <f>IFERROR(VALUE(MID($C1195,1,2)),0)</f>
        <v>80</v>
      </c>
      <c r="AD1195" s="44">
        <f>IFERROR(VALUE(MID($C1195,4,3)),0)</f>
        <v>828</v>
      </c>
      <c r="AE1195" s="51">
        <f>VALUE(RIGHT("00"&amp;AC1195,2)&amp;RIGHT("000"&amp;AD1195,3))</f>
        <v>80828</v>
      </c>
    </row>
    <row r="1196" spans="1:31">
      <c r="A1196" s="60" t="str">
        <f>IF(G1196&amp;Q1196&lt;&gt;"",W1196&amp;Q1196,"")</f>
        <v>KELLARblue</v>
      </c>
      <c r="B1196" s="60" t="str">
        <f>IF(C1196&lt;&gt;"",LEFT(C1196,9),"")</f>
        <v>80-828-06</v>
      </c>
      <c r="C1196" s="73" t="s">
        <v>4950</v>
      </c>
      <c r="D1196" s="73" t="s">
        <v>4944</v>
      </c>
      <c r="E1196" s="73" t="s">
        <v>912</v>
      </c>
      <c r="F1196" s="74">
        <v>61</v>
      </c>
      <c r="G1196" s="73" t="s">
        <v>4945</v>
      </c>
      <c r="H1196" s="73" t="s">
        <v>71</v>
      </c>
      <c r="I1196" s="73" t="s">
        <v>1826</v>
      </c>
      <c r="J1196" s="73" t="s">
        <v>324</v>
      </c>
      <c r="K1196" s="73" t="s">
        <v>382</v>
      </c>
      <c r="L1196" s="73" t="s">
        <v>383</v>
      </c>
      <c r="M1196" s="73" t="s">
        <v>388</v>
      </c>
      <c r="N1196" s="73" t="s">
        <v>44</v>
      </c>
      <c r="O1196" s="73" t="s">
        <v>385</v>
      </c>
      <c r="P1196" s="73" t="s">
        <v>907</v>
      </c>
      <c r="Q1196" s="73" t="s">
        <v>932</v>
      </c>
      <c r="R1196" s="73" t="s">
        <v>71</v>
      </c>
      <c r="V1196" s="60" t="str">
        <f>W1196&amp;H1196</f>
        <v>KELLARсиний</v>
      </c>
      <c r="W1196" s="60" t="str">
        <f>_xlfn.LET(_xlpm.TextCell,TEXT(G1196,"###"),IF(_xlpm.TextCell&lt;&gt;"",IF(StyleSpaceSplit,IFERROR(IF(FIND(" ",_xlpm.TextCell)&gt;=1,MID(_xlpm.TextCell,1,FIND(" ",_xlpm.TextCell)-1),_xlpm.TextCell),_xlpm.TextCell),_xlpm.TextCell),""))</f>
        <v>KELLAR</v>
      </c>
      <c r="X1196" s="60" t="str">
        <f>IF(A1196&lt;&gt;"",IFERROR(IF(FIND(" ",G1196)&gt;=1,MID(G1196,FIND(" ",G1196)+1,LEN(G1196)),""),""),"")</f>
        <v/>
      </c>
      <c r="AC1196" s="51">
        <f>IFERROR(VALUE(MID($C1196,1,2)),0)</f>
        <v>80</v>
      </c>
      <c r="AD1196" s="44">
        <f>IFERROR(VALUE(MID($C1196,4,3)),0)</f>
        <v>828</v>
      </c>
      <c r="AE1196" s="51">
        <f>VALUE(RIGHT("00"&amp;AC1196,2)&amp;RIGHT("000"&amp;AD1196,3))</f>
        <v>80828</v>
      </c>
    </row>
    <row r="1197" spans="1:31">
      <c r="A1197" s="60" t="str">
        <f>IF(G1197&amp;Q1197&lt;&gt;"",W1197&amp;Q1197,"")</f>
        <v>KING OTTOcognac</v>
      </c>
      <c r="B1197" s="60" t="str">
        <f>IF(C1197&lt;&gt;"",LEFT(C1197,9),"")</f>
        <v>81-057-13</v>
      </c>
      <c r="C1197" s="73" t="s">
        <v>6830</v>
      </c>
      <c r="D1197" s="73" t="s">
        <v>6831</v>
      </c>
      <c r="E1197" s="73" t="s">
        <v>904</v>
      </c>
      <c r="F1197" s="74">
        <v>57</v>
      </c>
      <c r="G1197" s="73" t="s">
        <v>6832</v>
      </c>
      <c r="H1197" s="73" t="s">
        <v>217</v>
      </c>
      <c r="I1197" s="73" t="s">
        <v>4954</v>
      </c>
      <c r="J1197" s="73" t="s">
        <v>318</v>
      </c>
      <c r="K1197" s="73" t="s">
        <v>382</v>
      </c>
      <c r="L1197" s="73" t="s">
        <v>383</v>
      </c>
      <c r="M1197" s="73" t="s">
        <v>388</v>
      </c>
      <c r="N1197" s="73" t="s">
        <v>32</v>
      </c>
      <c r="O1197" s="73" t="s">
        <v>385</v>
      </c>
      <c r="P1197" s="73" t="s">
        <v>907</v>
      </c>
      <c r="Q1197" s="73" t="s">
        <v>1193</v>
      </c>
      <c r="R1197" s="73" t="s">
        <v>199</v>
      </c>
      <c r="V1197" s="60" t="str">
        <f>W1197&amp;H1197</f>
        <v>KING OTTOрыжий</v>
      </c>
      <c r="W1197" s="60" t="str">
        <f>_xlfn.LET(_xlpm.TextCell,TEXT(G1197,"###"),IF(_xlpm.TextCell&lt;&gt;"",IF(StyleSpaceSplit,IFERROR(IF(FIND(" ",_xlpm.TextCell)&gt;=1,MID(_xlpm.TextCell,1,FIND(" ",_xlpm.TextCell)-1),_xlpm.TextCell),_xlpm.TextCell),_xlpm.TextCell),""))</f>
        <v>KING OTTO</v>
      </c>
      <c r="X1197" s="60" t="str">
        <f>IF(A1197&lt;&gt;"",IFERROR(IF(FIND(" ",G1197)&gt;=1,MID(G1197,FIND(" ",G1197)+1,LEN(G1197)),""),""),"")</f>
        <v>OTTO</v>
      </c>
      <c r="AC1197" s="51">
        <f>IFERROR(VALUE(MID($C1197,1,2)),0)</f>
        <v>81</v>
      </c>
      <c r="AD1197" s="44">
        <f>IFERROR(VALUE(MID($C1197,4,3)),0)</f>
        <v>57</v>
      </c>
      <c r="AE1197" s="51">
        <f>VALUE(RIGHT("00"&amp;AC1197,2)&amp;RIGHT("000"&amp;AD1197,3))</f>
        <v>81057</v>
      </c>
    </row>
    <row r="1198" spans="1:31">
      <c r="A1198" s="60" t="str">
        <f>IF(G1198&amp;Q1198&lt;&gt;"",W1198&amp;Q1198,"")</f>
        <v>KING OTTOcognac</v>
      </c>
      <c r="B1198" s="60" t="str">
        <f>IF(C1198&lt;&gt;"",LEFT(C1198,9),"")</f>
        <v>81-057-13</v>
      </c>
      <c r="C1198" s="73" t="s">
        <v>6833</v>
      </c>
      <c r="D1198" s="73" t="s">
        <v>6831</v>
      </c>
      <c r="E1198" s="73" t="s">
        <v>920</v>
      </c>
      <c r="F1198" s="74">
        <v>58</v>
      </c>
      <c r="G1198" s="73" t="s">
        <v>6832</v>
      </c>
      <c r="H1198" s="73" t="s">
        <v>217</v>
      </c>
      <c r="I1198" s="73" t="s">
        <v>4954</v>
      </c>
      <c r="J1198" s="73" t="s">
        <v>318</v>
      </c>
      <c r="K1198" s="73" t="s">
        <v>382</v>
      </c>
      <c r="L1198" s="73" t="s">
        <v>383</v>
      </c>
      <c r="M1198" s="73" t="s">
        <v>388</v>
      </c>
      <c r="N1198" s="73" t="s">
        <v>32</v>
      </c>
      <c r="O1198" s="73" t="s">
        <v>385</v>
      </c>
      <c r="P1198" s="73" t="s">
        <v>907</v>
      </c>
      <c r="Q1198" s="73" t="s">
        <v>1193</v>
      </c>
      <c r="R1198" s="73" t="s">
        <v>199</v>
      </c>
      <c r="V1198" s="60" t="str">
        <f>W1198&amp;H1198</f>
        <v>KING OTTOрыжий</v>
      </c>
      <c r="W1198" s="60" t="str">
        <f>_xlfn.LET(_xlpm.TextCell,TEXT(G1198,"###"),IF(_xlpm.TextCell&lt;&gt;"",IF(StyleSpaceSplit,IFERROR(IF(FIND(" ",_xlpm.TextCell)&gt;=1,MID(_xlpm.TextCell,1,FIND(" ",_xlpm.TextCell)-1),_xlpm.TextCell),_xlpm.TextCell),_xlpm.TextCell),""))</f>
        <v>KING OTTO</v>
      </c>
      <c r="X1198" s="60" t="str">
        <f>IF(A1198&lt;&gt;"",IFERROR(IF(FIND(" ",G1198)&gt;=1,MID(G1198,FIND(" ",G1198)+1,LEN(G1198)),""),""),"")</f>
        <v>OTTO</v>
      </c>
      <c r="AC1198" s="51">
        <f>IFERROR(VALUE(MID($C1198,1,2)),0)</f>
        <v>81</v>
      </c>
      <c r="AD1198" s="44">
        <f>IFERROR(VALUE(MID($C1198,4,3)),0)</f>
        <v>57</v>
      </c>
      <c r="AE1198" s="51">
        <f>VALUE(RIGHT("00"&amp;AC1198,2)&amp;RIGHT("000"&amp;AD1198,3))</f>
        <v>81057</v>
      </c>
    </row>
    <row r="1199" spans="1:31">
      <c r="A1199" s="60" t="str">
        <f>IF(G1199&amp;Q1199&lt;&gt;"",W1199&amp;Q1199,"")</f>
        <v>KING OTTOcognac</v>
      </c>
      <c r="B1199" s="60" t="str">
        <f>IF(C1199&lt;&gt;"",LEFT(C1199,9),"")</f>
        <v>81-057-13</v>
      </c>
      <c r="C1199" s="73" t="s">
        <v>6834</v>
      </c>
      <c r="D1199" s="73" t="s">
        <v>6831</v>
      </c>
      <c r="E1199" s="73" t="s">
        <v>910</v>
      </c>
      <c r="F1199" s="74">
        <v>59</v>
      </c>
      <c r="G1199" s="73" t="s">
        <v>6832</v>
      </c>
      <c r="H1199" s="73" t="s">
        <v>217</v>
      </c>
      <c r="I1199" s="73" t="s">
        <v>4954</v>
      </c>
      <c r="J1199" s="73" t="s">
        <v>318</v>
      </c>
      <c r="K1199" s="73" t="s">
        <v>382</v>
      </c>
      <c r="L1199" s="73" t="s">
        <v>383</v>
      </c>
      <c r="M1199" s="73" t="s">
        <v>388</v>
      </c>
      <c r="N1199" s="73" t="s">
        <v>32</v>
      </c>
      <c r="O1199" s="73" t="s">
        <v>385</v>
      </c>
      <c r="P1199" s="73" t="s">
        <v>907</v>
      </c>
      <c r="Q1199" s="73" t="s">
        <v>1193</v>
      </c>
      <c r="R1199" s="73" t="s">
        <v>199</v>
      </c>
      <c r="V1199" s="60" t="str">
        <f>W1199&amp;H1199</f>
        <v>KING OTTOрыжий</v>
      </c>
      <c r="W1199" s="60" t="str">
        <f>_xlfn.LET(_xlpm.TextCell,TEXT(G1199,"###"),IF(_xlpm.TextCell&lt;&gt;"",IF(StyleSpaceSplit,IFERROR(IF(FIND(" ",_xlpm.TextCell)&gt;=1,MID(_xlpm.TextCell,1,FIND(" ",_xlpm.TextCell)-1),_xlpm.TextCell),_xlpm.TextCell),_xlpm.TextCell),""))</f>
        <v>KING OTTO</v>
      </c>
      <c r="X1199" s="60" t="str">
        <f>IF(A1199&lt;&gt;"",IFERROR(IF(FIND(" ",G1199)&gt;=1,MID(G1199,FIND(" ",G1199)+1,LEN(G1199)),""),""),"")</f>
        <v>OTTO</v>
      </c>
      <c r="AC1199" s="51">
        <f>IFERROR(VALUE(MID($C1199,1,2)),0)</f>
        <v>81</v>
      </c>
      <c r="AD1199" s="44">
        <f>IFERROR(VALUE(MID($C1199,4,3)),0)</f>
        <v>57</v>
      </c>
      <c r="AE1199" s="51">
        <f>VALUE(RIGHT("00"&amp;AC1199,2)&amp;RIGHT("000"&amp;AD1199,3))</f>
        <v>81057</v>
      </c>
    </row>
    <row r="1200" spans="1:31">
      <c r="A1200" s="60" t="str">
        <f>IF(G1200&amp;Q1200&lt;&gt;"",W1200&amp;Q1200,"")</f>
        <v>KING OTTOcognac</v>
      </c>
      <c r="B1200" s="60" t="str">
        <f>IF(C1200&lt;&gt;"",LEFT(C1200,9),"")</f>
        <v>81-057-13</v>
      </c>
      <c r="C1200" s="73" t="s">
        <v>6835</v>
      </c>
      <c r="D1200" s="73" t="s">
        <v>6831</v>
      </c>
      <c r="E1200" s="73" t="s">
        <v>922</v>
      </c>
      <c r="F1200" s="74">
        <v>60</v>
      </c>
      <c r="G1200" s="73" t="s">
        <v>6832</v>
      </c>
      <c r="H1200" s="73" t="s">
        <v>217</v>
      </c>
      <c r="I1200" s="73" t="s">
        <v>4954</v>
      </c>
      <c r="J1200" s="73" t="s">
        <v>318</v>
      </c>
      <c r="K1200" s="73" t="s">
        <v>382</v>
      </c>
      <c r="L1200" s="73" t="s">
        <v>383</v>
      </c>
      <c r="M1200" s="73" t="s">
        <v>388</v>
      </c>
      <c r="N1200" s="73" t="s">
        <v>32</v>
      </c>
      <c r="O1200" s="73" t="s">
        <v>385</v>
      </c>
      <c r="P1200" s="73" t="s">
        <v>907</v>
      </c>
      <c r="Q1200" s="73" t="s">
        <v>1193</v>
      </c>
      <c r="R1200" s="73" t="s">
        <v>199</v>
      </c>
      <c r="V1200" s="60" t="str">
        <f>W1200&amp;H1200</f>
        <v>KING OTTOрыжий</v>
      </c>
      <c r="W1200" s="60" t="str">
        <f>_xlfn.LET(_xlpm.TextCell,TEXT(G1200,"###"),IF(_xlpm.TextCell&lt;&gt;"",IF(StyleSpaceSplit,IFERROR(IF(FIND(" ",_xlpm.TextCell)&gt;=1,MID(_xlpm.TextCell,1,FIND(" ",_xlpm.TextCell)-1),_xlpm.TextCell),_xlpm.TextCell),_xlpm.TextCell),""))</f>
        <v>KING OTTO</v>
      </c>
      <c r="X1200" s="60" t="str">
        <f>IF(A1200&lt;&gt;"",IFERROR(IF(FIND(" ",G1200)&gt;=1,MID(G1200,FIND(" ",G1200)+1,LEN(G1200)),""),""),"")</f>
        <v>OTTO</v>
      </c>
      <c r="AC1200" s="51">
        <f>IFERROR(VALUE(MID($C1200,1,2)),0)</f>
        <v>81</v>
      </c>
      <c r="AD1200" s="44">
        <f>IFERROR(VALUE(MID($C1200,4,3)),0)</f>
        <v>57</v>
      </c>
      <c r="AE1200" s="51">
        <f>VALUE(RIGHT("00"&amp;AC1200,2)&amp;RIGHT("000"&amp;AD1200,3))</f>
        <v>81057</v>
      </c>
    </row>
    <row r="1201" spans="1:31">
      <c r="A1201" s="60" t="str">
        <f>IF(G1201&amp;Q1201&lt;&gt;"",W1201&amp;Q1201,"")</f>
        <v>KING OTTOcognac</v>
      </c>
      <c r="B1201" s="60" t="str">
        <f>IF(C1201&lt;&gt;"",LEFT(C1201,9),"")</f>
        <v>81-057-13</v>
      </c>
      <c r="C1201" s="73" t="s">
        <v>6836</v>
      </c>
      <c r="D1201" s="73" t="s">
        <v>6831</v>
      </c>
      <c r="E1201" s="73" t="s">
        <v>912</v>
      </c>
      <c r="F1201" s="74">
        <v>61</v>
      </c>
      <c r="G1201" s="73" t="s">
        <v>6832</v>
      </c>
      <c r="H1201" s="73" t="s">
        <v>217</v>
      </c>
      <c r="I1201" s="73" t="s">
        <v>4954</v>
      </c>
      <c r="J1201" s="73" t="s">
        <v>318</v>
      </c>
      <c r="K1201" s="73" t="s">
        <v>382</v>
      </c>
      <c r="L1201" s="73" t="s">
        <v>383</v>
      </c>
      <c r="M1201" s="73" t="s">
        <v>388</v>
      </c>
      <c r="N1201" s="73" t="s">
        <v>32</v>
      </c>
      <c r="O1201" s="73" t="s">
        <v>385</v>
      </c>
      <c r="P1201" s="73" t="s">
        <v>907</v>
      </c>
      <c r="Q1201" s="73" t="s">
        <v>1193</v>
      </c>
      <c r="R1201" s="73" t="s">
        <v>199</v>
      </c>
      <c r="V1201" s="60" t="str">
        <f>W1201&amp;H1201</f>
        <v>KING OTTOрыжий</v>
      </c>
      <c r="W1201" s="60" t="str">
        <f>_xlfn.LET(_xlpm.TextCell,TEXT(G1201,"###"),IF(_xlpm.TextCell&lt;&gt;"",IF(StyleSpaceSplit,IFERROR(IF(FIND(" ",_xlpm.TextCell)&gt;=1,MID(_xlpm.TextCell,1,FIND(" ",_xlpm.TextCell)-1),_xlpm.TextCell),_xlpm.TextCell),_xlpm.TextCell),""))</f>
        <v>KING OTTO</v>
      </c>
      <c r="X1201" s="60" t="str">
        <f>IF(A1201&lt;&gt;"",IFERROR(IF(FIND(" ",G1201)&gt;=1,MID(G1201,FIND(" ",G1201)+1,LEN(G1201)),""),""),"")</f>
        <v>OTTO</v>
      </c>
      <c r="AC1201" s="51">
        <f>IFERROR(VALUE(MID($C1201,1,2)),0)</f>
        <v>81</v>
      </c>
      <c r="AD1201" s="44">
        <f>IFERROR(VALUE(MID($C1201,4,3)),0)</f>
        <v>57</v>
      </c>
      <c r="AE1201" s="51">
        <f>VALUE(RIGHT("00"&amp;AC1201,2)&amp;RIGHT("000"&amp;AD1201,3))</f>
        <v>81057</v>
      </c>
    </row>
    <row r="1202" spans="1:31">
      <c r="A1202" s="60" t="str">
        <f>IF(G1202&amp;Q1202&lt;&gt;"",W1202&amp;Q1202,"")</f>
        <v>KING QUATTROcognac</v>
      </c>
      <c r="B1202" s="60" t="str">
        <f>IF(C1202&lt;&gt;"",LEFT(C1202,9),"")</f>
        <v>80-829-13</v>
      </c>
      <c r="C1202" s="73" t="s">
        <v>6140</v>
      </c>
      <c r="D1202" s="73" t="s">
        <v>6141</v>
      </c>
      <c r="E1202" s="73" t="s">
        <v>915</v>
      </c>
      <c r="F1202" s="74">
        <v>56</v>
      </c>
      <c r="G1202" s="73" t="s">
        <v>4953</v>
      </c>
      <c r="H1202" s="73" t="s">
        <v>217</v>
      </c>
      <c r="I1202" s="73" t="s">
        <v>1211</v>
      </c>
      <c r="J1202" s="73" t="s">
        <v>320</v>
      </c>
      <c r="K1202" s="73" t="s">
        <v>390</v>
      </c>
      <c r="L1202" s="73" t="s">
        <v>383</v>
      </c>
      <c r="M1202" s="73" t="s">
        <v>388</v>
      </c>
      <c r="N1202" s="73" t="s">
        <v>32</v>
      </c>
      <c r="O1202" s="73" t="s">
        <v>385</v>
      </c>
      <c r="P1202" s="73" t="s">
        <v>907</v>
      </c>
      <c r="Q1202" s="73" t="s">
        <v>1193</v>
      </c>
      <c r="R1202" s="73" t="s">
        <v>199</v>
      </c>
      <c r="V1202" s="60" t="str">
        <f>W1202&amp;H1202</f>
        <v>KING QUATTROрыжий</v>
      </c>
      <c r="W1202" s="60" t="str">
        <f>_xlfn.LET(_xlpm.TextCell,TEXT(G1202,"###"),IF(_xlpm.TextCell&lt;&gt;"",IF(StyleSpaceSplit,IFERROR(IF(FIND(" ",_xlpm.TextCell)&gt;=1,MID(_xlpm.TextCell,1,FIND(" ",_xlpm.TextCell)-1),_xlpm.TextCell),_xlpm.TextCell),_xlpm.TextCell),""))</f>
        <v>KING QUATTRO</v>
      </c>
      <c r="X1202" s="60" t="str">
        <f>IF(A1202&lt;&gt;"",IFERROR(IF(FIND(" ",G1202)&gt;=1,MID(G1202,FIND(" ",G1202)+1,LEN(G1202)),""),""),"")</f>
        <v>QUATTRO</v>
      </c>
      <c r="AC1202" s="51">
        <f>IFERROR(VALUE(MID($C1202,1,2)),0)</f>
        <v>80</v>
      </c>
      <c r="AD1202" s="44">
        <f>IFERROR(VALUE(MID($C1202,4,3)),0)</f>
        <v>829</v>
      </c>
      <c r="AE1202" s="51">
        <f>VALUE(RIGHT("00"&amp;AC1202,2)&amp;RIGHT("000"&amp;AD1202,3))</f>
        <v>80829</v>
      </c>
    </row>
    <row r="1203" spans="1:31">
      <c r="A1203" s="60" t="str">
        <f>IF(G1203&amp;Q1203&lt;&gt;"",W1203&amp;Q1203,"")</f>
        <v>KING QUATTROcognac</v>
      </c>
      <c r="B1203" s="60" t="str">
        <f>IF(C1203&lt;&gt;"",LEFT(C1203,9),"")</f>
        <v>80-829-13</v>
      </c>
      <c r="C1203" s="73" t="s">
        <v>6142</v>
      </c>
      <c r="D1203" s="73" t="s">
        <v>6141</v>
      </c>
      <c r="E1203" s="73" t="s">
        <v>904</v>
      </c>
      <c r="F1203" s="74">
        <v>57</v>
      </c>
      <c r="G1203" s="73" t="s">
        <v>4953</v>
      </c>
      <c r="H1203" s="73" t="s">
        <v>217</v>
      </c>
      <c r="I1203" s="73" t="s">
        <v>1211</v>
      </c>
      <c r="J1203" s="73" t="s">
        <v>320</v>
      </c>
      <c r="K1203" s="73" t="s">
        <v>390</v>
      </c>
      <c r="L1203" s="73" t="s">
        <v>383</v>
      </c>
      <c r="M1203" s="73" t="s">
        <v>388</v>
      </c>
      <c r="N1203" s="73" t="s">
        <v>32</v>
      </c>
      <c r="O1203" s="73" t="s">
        <v>385</v>
      </c>
      <c r="P1203" s="73" t="s">
        <v>907</v>
      </c>
      <c r="Q1203" s="73" t="s">
        <v>1193</v>
      </c>
      <c r="R1203" s="73" t="s">
        <v>199</v>
      </c>
      <c r="V1203" s="60" t="str">
        <f>W1203&amp;H1203</f>
        <v>KING QUATTROрыжий</v>
      </c>
      <c r="W1203" s="60" t="str">
        <f>_xlfn.LET(_xlpm.TextCell,TEXT(G1203,"###"),IF(_xlpm.TextCell&lt;&gt;"",IF(StyleSpaceSplit,IFERROR(IF(FIND(" ",_xlpm.TextCell)&gt;=1,MID(_xlpm.TextCell,1,FIND(" ",_xlpm.TextCell)-1),_xlpm.TextCell),_xlpm.TextCell),_xlpm.TextCell),""))</f>
        <v>KING QUATTRO</v>
      </c>
      <c r="X1203" s="60" t="str">
        <f>IF(A1203&lt;&gt;"",IFERROR(IF(FIND(" ",G1203)&gt;=1,MID(G1203,FIND(" ",G1203)+1,LEN(G1203)),""),""),"")</f>
        <v>QUATTRO</v>
      </c>
      <c r="AC1203" s="51">
        <f>IFERROR(VALUE(MID($C1203,1,2)),0)</f>
        <v>80</v>
      </c>
      <c r="AD1203" s="44">
        <f>IFERROR(VALUE(MID($C1203,4,3)),0)</f>
        <v>829</v>
      </c>
      <c r="AE1203" s="51">
        <f>VALUE(RIGHT("00"&amp;AC1203,2)&amp;RIGHT("000"&amp;AD1203,3))</f>
        <v>80829</v>
      </c>
    </row>
    <row r="1204" spans="1:31">
      <c r="A1204" s="60" t="str">
        <f>IF(G1204&amp;Q1204&lt;&gt;"",W1204&amp;Q1204,"")</f>
        <v>KING QUATTROcognac</v>
      </c>
      <c r="B1204" s="60" t="str">
        <f>IF(C1204&lt;&gt;"",LEFT(C1204,9),"")</f>
        <v>80-829-13</v>
      </c>
      <c r="C1204" s="73" t="s">
        <v>6143</v>
      </c>
      <c r="D1204" s="73" t="s">
        <v>6141</v>
      </c>
      <c r="E1204" s="73" t="s">
        <v>920</v>
      </c>
      <c r="F1204" s="74">
        <v>58</v>
      </c>
      <c r="G1204" s="73" t="s">
        <v>4953</v>
      </c>
      <c r="H1204" s="73" t="s">
        <v>217</v>
      </c>
      <c r="I1204" s="73" t="s">
        <v>1211</v>
      </c>
      <c r="J1204" s="73" t="s">
        <v>320</v>
      </c>
      <c r="K1204" s="73" t="s">
        <v>390</v>
      </c>
      <c r="L1204" s="73" t="s">
        <v>383</v>
      </c>
      <c r="M1204" s="73" t="s">
        <v>388</v>
      </c>
      <c r="N1204" s="73" t="s">
        <v>32</v>
      </c>
      <c r="O1204" s="73" t="s">
        <v>385</v>
      </c>
      <c r="P1204" s="73" t="s">
        <v>907</v>
      </c>
      <c r="Q1204" s="73" t="s">
        <v>1193</v>
      </c>
      <c r="R1204" s="73" t="s">
        <v>199</v>
      </c>
      <c r="V1204" s="60" t="str">
        <f>W1204&amp;H1204</f>
        <v>KING QUATTROрыжий</v>
      </c>
      <c r="W1204" s="60" t="str">
        <f>_xlfn.LET(_xlpm.TextCell,TEXT(G1204,"###"),IF(_xlpm.TextCell&lt;&gt;"",IF(StyleSpaceSplit,IFERROR(IF(FIND(" ",_xlpm.TextCell)&gt;=1,MID(_xlpm.TextCell,1,FIND(" ",_xlpm.TextCell)-1),_xlpm.TextCell),_xlpm.TextCell),_xlpm.TextCell),""))</f>
        <v>KING QUATTRO</v>
      </c>
      <c r="X1204" s="60" t="str">
        <f>IF(A1204&lt;&gt;"",IFERROR(IF(FIND(" ",G1204)&gt;=1,MID(G1204,FIND(" ",G1204)+1,LEN(G1204)),""),""),"")</f>
        <v>QUATTRO</v>
      </c>
      <c r="AC1204" s="51">
        <f>IFERROR(VALUE(MID($C1204,1,2)),0)</f>
        <v>80</v>
      </c>
      <c r="AD1204" s="44">
        <f>IFERROR(VALUE(MID($C1204,4,3)),0)</f>
        <v>829</v>
      </c>
      <c r="AE1204" s="51">
        <f>VALUE(RIGHT("00"&amp;AC1204,2)&amp;RIGHT("000"&amp;AD1204,3))</f>
        <v>80829</v>
      </c>
    </row>
    <row r="1205" spans="1:31">
      <c r="A1205" s="60" t="str">
        <f>IF(G1205&amp;Q1205&lt;&gt;"",W1205&amp;Q1205,"")</f>
        <v>KING QUATTROcognac</v>
      </c>
      <c r="B1205" s="60" t="str">
        <f>IF(C1205&lt;&gt;"",LEFT(C1205,9),"")</f>
        <v>80-829-13</v>
      </c>
      <c r="C1205" s="73" t="s">
        <v>6144</v>
      </c>
      <c r="D1205" s="73" t="s">
        <v>6141</v>
      </c>
      <c r="E1205" s="73" t="s">
        <v>910</v>
      </c>
      <c r="F1205" s="74">
        <v>59</v>
      </c>
      <c r="G1205" s="73" t="s">
        <v>4953</v>
      </c>
      <c r="H1205" s="73" t="s">
        <v>217</v>
      </c>
      <c r="I1205" s="73" t="s">
        <v>1211</v>
      </c>
      <c r="J1205" s="73" t="s">
        <v>320</v>
      </c>
      <c r="K1205" s="73" t="s">
        <v>390</v>
      </c>
      <c r="L1205" s="73" t="s">
        <v>383</v>
      </c>
      <c r="M1205" s="73" t="s">
        <v>388</v>
      </c>
      <c r="N1205" s="73" t="s">
        <v>32</v>
      </c>
      <c r="O1205" s="73" t="s">
        <v>385</v>
      </c>
      <c r="P1205" s="73" t="s">
        <v>907</v>
      </c>
      <c r="Q1205" s="73" t="s">
        <v>1193</v>
      </c>
      <c r="R1205" s="73" t="s">
        <v>199</v>
      </c>
      <c r="V1205" s="60" t="str">
        <f>W1205&amp;H1205</f>
        <v>KING QUATTROрыжий</v>
      </c>
      <c r="W1205" s="60" t="str">
        <f>_xlfn.LET(_xlpm.TextCell,TEXT(G1205,"###"),IF(_xlpm.TextCell&lt;&gt;"",IF(StyleSpaceSplit,IFERROR(IF(FIND(" ",_xlpm.TextCell)&gt;=1,MID(_xlpm.TextCell,1,FIND(" ",_xlpm.TextCell)-1),_xlpm.TextCell),_xlpm.TextCell),_xlpm.TextCell),""))</f>
        <v>KING QUATTRO</v>
      </c>
      <c r="X1205" s="60" t="str">
        <f>IF(A1205&lt;&gt;"",IFERROR(IF(FIND(" ",G1205)&gt;=1,MID(G1205,FIND(" ",G1205)+1,LEN(G1205)),""),""),"")</f>
        <v>QUATTRO</v>
      </c>
      <c r="AC1205" s="51">
        <f>IFERROR(VALUE(MID($C1205,1,2)),0)</f>
        <v>80</v>
      </c>
      <c r="AD1205" s="44">
        <f>IFERROR(VALUE(MID($C1205,4,3)),0)</f>
        <v>829</v>
      </c>
      <c r="AE1205" s="51">
        <f>VALUE(RIGHT("00"&amp;AC1205,2)&amp;RIGHT("000"&amp;AD1205,3))</f>
        <v>80829</v>
      </c>
    </row>
    <row r="1206" spans="1:31">
      <c r="A1206" s="60" t="str">
        <f>IF(G1206&amp;Q1206&lt;&gt;"",W1206&amp;Q1206,"")</f>
        <v>KING QUATTROcognac</v>
      </c>
      <c r="B1206" s="60" t="str">
        <f>IF(C1206&lt;&gt;"",LEFT(C1206,9),"")</f>
        <v>80-829-13</v>
      </c>
      <c r="C1206" s="73" t="s">
        <v>6145</v>
      </c>
      <c r="D1206" s="73" t="s">
        <v>6141</v>
      </c>
      <c r="E1206" s="73" t="s">
        <v>912</v>
      </c>
      <c r="F1206" s="74">
        <v>61</v>
      </c>
      <c r="G1206" s="73" t="s">
        <v>4953</v>
      </c>
      <c r="H1206" s="73" t="s">
        <v>217</v>
      </c>
      <c r="I1206" s="73" t="s">
        <v>1211</v>
      </c>
      <c r="J1206" s="73" t="s">
        <v>320</v>
      </c>
      <c r="K1206" s="73" t="s">
        <v>390</v>
      </c>
      <c r="L1206" s="73" t="s">
        <v>383</v>
      </c>
      <c r="M1206" s="73" t="s">
        <v>388</v>
      </c>
      <c r="N1206" s="73" t="s">
        <v>32</v>
      </c>
      <c r="O1206" s="73" t="s">
        <v>385</v>
      </c>
      <c r="P1206" s="73" t="s">
        <v>907</v>
      </c>
      <c r="Q1206" s="73" t="s">
        <v>1193</v>
      </c>
      <c r="R1206" s="73" t="s">
        <v>199</v>
      </c>
      <c r="V1206" s="60" t="str">
        <f>W1206&amp;H1206</f>
        <v>KING QUATTROрыжий</v>
      </c>
      <c r="W1206" s="60" t="str">
        <f>_xlfn.LET(_xlpm.TextCell,TEXT(G1206,"###"),IF(_xlpm.TextCell&lt;&gt;"",IF(StyleSpaceSplit,IFERROR(IF(FIND(" ",_xlpm.TextCell)&gt;=1,MID(_xlpm.TextCell,1,FIND(" ",_xlpm.TextCell)-1),_xlpm.TextCell),_xlpm.TextCell),_xlpm.TextCell),""))</f>
        <v>KING QUATTRO</v>
      </c>
      <c r="X1206" s="60" t="str">
        <f>IF(A1206&lt;&gt;"",IFERROR(IF(FIND(" ",G1206)&gt;=1,MID(G1206,FIND(" ",G1206)+1,LEN(G1206)),""),""),"")</f>
        <v>QUATTRO</v>
      </c>
      <c r="AC1206" s="51">
        <f>IFERROR(VALUE(MID($C1206,1,2)),0)</f>
        <v>80</v>
      </c>
      <c r="AD1206" s="44">
        <f>IFERROR(VALUE(MID($C1206,4,3)),0)</f>
        <v>829</v>
      </c>
      <c r="AE1206" s="51">
        <f>VALUE(RIGHT("00"&amp;AC1206,2)&amp;RIGHT("000"&amp;AD1206,3))</f>
        <v>80829</v>
      </c>
    </row>
    <row r="1207" spans="1:31">
      <c r="A1207" s="60" t="str">
        <f>IF(G1207&amp;Q1207&lt;&gt;"",W1207&amp;Q1207,"")</f>
        <v>KING QUATTROcognac</v>
      </c>
      <c r="B1207" s="60" t="str">
        <f>IF(C1207&lt;&gt;"",LEFT(C1207,9),"")</f>
        <v>80-829-13</v>
      </c>
      <c r="C1207" s="73" t="s">
        <v>6146</v>
      </c>
      <c r="D1207" s="73" t="s">
        <v>6141</v>
      </c>
      <c r="E1207" s="73" t="s">
        <v>1046</v>
      </c>
      <c r="F1207" s="74">
        <v>62</v>
      </c>
      <c r="G1207" s="73" t="s">
        <v>4953</v>
      </c>
      <c r="H1207" s="73" t="s">
        <v>217</v>
      </c>
      <c r="I1207" s="73" t="s">
        <v>1211</v>
      </c>
      <c r="J1207" s="73" t="s">
        <v>320</v>
      </c>
      <c r="K1207" s="73" t="s">
        <v>390</v>
      </c>
      <c r="L1207" s="73" t="s">
        <v>383</v>
      </c>
      <c r="M1207" s="73" t="s">
        <v>388</v>
      </c>
      <c r="N1207" s="73" t="s">
        <v>32</v>
      </c>
      <c r="O1207" s="73" t="s">
        <v>385</v>
      </c>
      <c r="P1207" s="73" t="s">
        <v>907</v>
      </c>
      <c r="Q1207" s="73" t="s">
        <v>1193</v>
      </c>
      <c r="R1207" s="73" t="s">
        <v>199</v>
      </c>
      <c r="V1207" s="60" t="str">
        <f>W1207&amp;H1207</f>
        <v>KING QUATTROрыжий</v>
      </c>
      <c r="W1207" s="60" t="str">
        <f>_xlfn.LET(_xlpm.TextCell,TEXT(G1207,"###"),IF(_xlpm.TextCell&lt;&gt;"",IF(StyleSpaceSplit,IFERROR(IF(FIND(" ",_xlpm.TextCell)&gt;=1,MID(_xlpm.TextCell,1,FIND(" ",_xlpm.TextCell)-1),_xlpm.TextCell),_xlpm.TextCell),_xlpm.TextCell),""))</f>
        <v>KING QUATTRO</v>
      </c>
      <c r="X1207" s="60" t="str">
        <f>IF(A1207&lt;&gt;"",IFERROR(IF(FIND(" ",G1207)&gt;=1,MID(G1207,FIND(" ",G1207)+1,LEN(G1207)),""),""),"")</f>
        <v>QUATTRO</v>
      </c>
      <c r="AC1207" s="51">
        <f>IFERROR(VALUE(MID($C1207,1,2)),0)</f>
        <v>80</v>
      </c>
      <c r="AD1207" s="44">
        <f>IFERROR(VALUE(MID($C1207,4,3)),0)</f>
        <v>829</v>
      </c>
      <c r="AE1207" s="51">
        <f>VALUE(RIGHT("00"&amp;AC1207,2)&amp;RIGHT("000"&amp;AD1207,3))</f>
        <v>80829</v>
      </c>
    </row>
    <row r="1208" spans="1:31">
      <c r="A1208" s="60" t="str">
        <f>IF(G1208&amp;Q1208&lt;&gt;"",W1208&amp;Q1208,"")</f>
        <v>KING QUATTRObrown</v>
      </c>
      <c r="B1208" s="60" t="str">
        <f>IF(C1208&lt;&gt;"",LEFT(C1208,9),"")</f>
        <v>80-829-91</v>
      </c>
      <c r="C1208" s="73" t="s">
        <v>5835</v>
      </c>
      <c r="D1208" s="73" t="s">
        <v>5836</v>
      </c>
      <c r="E1208" s="73" t="s">
        <v>920</v>
      </c>
      <c r="F1208" s="74">
        <v>58</v>
      </c>
      <c r="G1208" s="73" t="s">
        <v>4953</v>
      </c>
      <c r="H1208" s="73" t="s">
        <v>271</v>
      </c>
      <c r="I1208" s="73" t="s">
        <v>1211</v>
      </c>
      <c r="J1208" s="73" t="s">
        <v>320</v>
      </c>
      <c r="K1208" s="73" t="s">
        <v>390</v>
      </c>
      <c r="L1208" s="73" t="s">
        <v>383</v>
      </c>
      <c r="M1208" s="73" t="s">
        <v>388</v>
      </c>
      <c r="N1208" s="73" t="s">
        <v>32</v>
      </c>
      <c r="O1208" s="73" t="s">
        <v>385</v>
      </c>
      <c r="P1208" s="73" t="s">
        <v>907</v>
      </c>
      <c r="Q1208" s="73" t="s">
        <v>1033</v>
      </c>
      <c r="R1208" s="73" t="s">
        <v>86</v>
      </c>
      <c r="V1208" s="60" t="str">
        <f>W1208&amp;H1208</f>
        <v>KING QUATTROтемно-коричневый</v>
      </c>
      <c r="W1208" s="60" t="str">
        <f>_xlfn.LET(_xlpm.TextCell,TEXT(G1208,"###"),IF(_xlpm.TextCell&lt;&gt;"",IF(StyleSpaceSplit,IFERROR(IF(FIND(" ",_xlpm.TextCell)&gt;=1,MID(_xlpm.TextCell,1,FIND(" ",_xlpm.TextCell)-1),_xlpm.TextCell),_xlpm.TextCell),_xlpm.TextCell),""))</f>
        <v>KING QUATTRO</v>
      </c>
      <c r="X1208" s="60" t="str">
        <f>IF(A1208&lt;&gt;"",IFERROR(IF(FIND(" ",G1208)&gt;=1,MID(G1208,FIND(" ",G1208)+1,LEN(G1208)),""),""),"")</f>
        <v>QUATTRO</v>
      </c>
      <c r="AC1208" s="51">
        <f>IFERROR(VALUE(MID($C1208,1,2)),0)</f>
        <v>80</v>
      </c>
      <c r="AD1208" s="44">
        <f>IFERROR(VALUE(MID($C1208,4,3)),0)</f>
        <v>829</v>
      </c>
      <c r="AE1208" s="51">
        <f>VALUE(RIGHT("00"&amp;AC1208,2)&amp;RIGHT("000"&amp;AD1208,3))</f>
        <v>80829</v>
      </c>
    </row>
    <row r="1209" spans="1:31">
      <c r="A1209" s="60" t="str">
        <f>IF(G1209&amp;Q1209&lt;&gt;"",W1209&amp;Q1209,"")</f>
        <v>KING QUATTRObrown</v>
      </c>
      <c r="B1209" s="60" t="str">
        <f>IF(C1209&lt;&gt;"",LEFT(C1209,9),"")</f>
        <v>80-829-91</v>
      </c>
      <c r="C1209" s="73" t="s">
        <v>5837</v>
      </c>
      <c r="D1209" s="73" t="s">
        <v>5836</v>
      </c>
      <c r="E1209" s="73" t="s">
        <v>904</v>
      </c>
      <c r="F1209" s="74">
        <v>57</v>
      </c>
      <c r="G1209" s="73" t="s">
        <v>4953</v>
      </c>
      <c r="H1209" s="73" t="s">
        <v>271</v>
      </c>
      <c r="I1209" s="73" t="s">
        <v>1211</v>
      </c>
      <c r="J1209" s="73" t="s">
        <v>320</v>
      </c>
      <c r="K1209" s="73" t="s">
        <v>390</v>
      </c>
      <c r="L1209" s="73" t="s">
        <v>383</v>
      </c>
      <c r="M1209" s="73" t="s">
        <v>388</v>
      </c>
      <c r="N1209" s="73" t="s">
        <v>32</v>
      </c>
      <c r="O1209" s="73" t="s">
        <v>385</v>
      </c>
      <c r="P1209" s="73" t="s">
        <v>907</v>
      </c>
      <c r="Q1209" s="73" t="s">
        <v>1033</v>
      </c>
      <c r="R1209" s="73" t="s">
        <v>86</v>
      </c>
      <c r="V1209" s="60" t="str">
        <f>W1209&amp;H1209</f>
        <v>KING QUATTROтемно-коричневый</v>
      </c>
      <c r="W1209" s="60" t="str">
        <f>_xlfn.LET(_xlpm.TextCell,TEXT(G1209,"###"),IF(_xlpm.TextCell&lt;&gt;"",IF(StyleSpaceSplit,IFERROR(IF(FIND(" ",_xlpm.TextCell)&gt;=1,MID(_xlpm.TextCell,1,FIND(" ",_xlpm.TextCell)-1),_xlpm.TextCell),_xlpm.TextCell),_xlpm.TextCell),""))</f>
        <v>KING QUATTRO</v>
      </c>
      <c r="X1209" s="60" t="str">
        <f>IF(A1209&lt;&gt;"",IFERROR(IF(FIND(" ",G1209)&gt;=1,MID(G1209,FIND(" ",G1209)+1,LEN(G1209)),""),""),"")</f>
        <v>QUATTRO</v>
      </c>
      <c r="AC1209" s="51">
        <f>IFERROR(VALUE(MID($C1209,1,2)),0)</f>
        <v>80</v>
      </c>
      <c r="AD1209" s="44">
        <f>IFERROR(VALUE(MID($C1209,4,3)),0)</f>
        <v>829</v>
      </c>
      <c r="AE1209" s="51">
        <f>VALUE(RIGHT("00"&amp;AC1209,2)&amp;RIGHT("000"&amp;AD1209,3))</f>
        <v>80829</v>
      </c>
    </row>
    <row r="1210" spans="1:31">
      <c r="A1210" s="60" t="str">
        <f>IF(G1210&amp;Q1210&lt;&gt;"",W1210&amp;Q1210,"")</f>
        <v>KING QUATTRObrown</v>
      </c>
      <c r="B1210" s="60" t="str">
        <f>IF(C1210&lt;&gt;"",LEFT(C1210,9),"")</f>
        <v>80-829-91</v>
      </c>
      <c r="C1210" s="73" t="s">
        <v>5838</v>
      </c>
      <c r="D1210" s="73" t="s">
        <v>5836</v>
      </c>
      <c r="E1210" s="73" t="s">
        <v>910</v>
      </c>
      <c r="F1210" s="74">
        <v>59</v>
      </c>
      <c r="G1210" s="73" t="s">
        <v>4953</v>
      </c>
      <c r="H1210" s="73" t="s">
        <v>271</v>
      </c>
      <c r="I1210" s="73" t="s">
        <v>1211</v>
      </c>
      <c r="J1210" s="73" t="s">
        <v>320</v>
      </c>
      <c r="K1210" s="73" t="s">
        <v>390</v>
      </c>
      <c r="L1210" s="73" t="s">
        <v>383</v>
      </c>
      <c r="M1210" s="73" t="s">
        <v>388</v>
      </c>
      <c r="N1210" s="73" t="s">
        <v>32</v>
      </c>
      <c r="O1210" s="73" t="s">
        <v>385</v>
      </c>
      <c r="P1210" s="73" t="s">
        <v>907</v>
      </c>
      <c r="Q1210" s="73" t="s">
        <v>1033</v>
      </c>
      <c r="R1210" s="73" t="s">
        <v>86</v>
      </c>
      <c r="V1210" s="60" t="str">
        <f>W1210&amp;H1210</f>
        <v>KING QUATTROтемно-коричневый</v>
      </c>
      <c r="W1210" s="60" t="str">
        <f>_xlfn.LET(_xlpm.TextCell,TEXT(G1210,"###"),IF(_xlpm.TextCell&lt;&gt;"",IF(StyleSpaceSplit,IFERROR(IF(FIND(" ",_xlpm.TextCell)&gt;=1,MID(_xlpm.TextCell,1,FIND(" ",_xlpm.TextCell)-1),_xlpm.TextCell),_xlpm.TextCell),_xlpm.TextCell),""))</f>
        <v>KING QUATTRO</v>
      </c>
      <c r="X1210" s="60" t="str">
        <f>IF(A1210&lt;&gt;"",IFERROR(IF(FIND(" ",G1210)&gt;=1,MID(G1210,FIND(" ",G1210)+1,LEN(G1210)),""),""),"")</f>
        <v>QUATTRO</v>
      </c>
      <c r="AC1210" s="51">
        <f>IFERROR(VALUE(MID($C1210,1,2)),0)</f>
        <v>80</v>
      </c>
      <c r="AD1210" s="44">
        <f>IFERROR(VALUE(MID($C1210,4,3)),0)</f>
        <v>829</v>
      </c>
      <c r="AE1210" s="51">
        <f>VALUE(RIGHT("00"&amp;AC1210,2)&amp;RIGHT("000"&amp;AD1210,3))</f>
        <v>80829</v>
      </c>
    </row>
    <row r="1211" spans="1:31">
      <c r="A1211" s="60" t="str">
        <f>IF(G1211&amp;Q1211&lt;&gt;"",W1211&amp;Q1211,"")</f>
        <v>KING QUATTRObrown</v>
      </c>
      <c r="B1211" s="60" t="str">
        <f>IF(C1211&lt;&gt;"",LEFT(C1211,9),"")</f>
        <v>80-829-91</v>
      </c>
      <c r="C1211" s="73" t="s">
        <v>5839</v>
      </c>
      <c r="D1211" s="73" t="s">
        <v>5836</v>
      </c>
      <c r="E1211" s="73" t="s">
        <v>922</v>
      </c>
      <c r="F1211" s="74">
        <v>60</v>
      </c>
      <c r="G1211" s="73" t="s">
        <v>4953</v>
      </c>
      <c r="H1211" s="73" t="s">
        <v>271</v>
      </c>
      <c r="I1211" s="73" t="s">
        <v>1211</v>
      </c>
      <c r="J1211" s="73" t="s">
        <v>320</v>
      </c>
      <c r="K1211" s="73" t="s">
        <v>390</v>
      </c>
      <c r="L1211" s="73" t="s">
        <v>383</v>
      </c>
      <c r="M1211" s="73" t="s">
        <v>388</v>
      </c>
      <c r="N1211" s="73" t="s">
        <v>32</v>
      </c>
      <c r="O1211" s="73" t="s">
        <v>385</v>
      </c>
      <c r="P1211" s="73" t="s">
        <v>907</v>
      </c>
      <c r="Q1211" s="73" t="s">
        <v>1033</v>
      </c>
      <c r="R1211" s="73" t="s">
        <v>86</v>
      </c>
      <c r="V1211" s="60" t="str">
        <f>W1211&amp;H1211</f>
        <v>KING QUATTROтемно-коричневый</v>
      </c>
      <c r="W1211" s="60" t="str">
        <f>_xlfn.LET(_xlpm.TextCell,TEXT(G1211,"###"),IF(_xlpm.TextCell&lt;&gt;"",IF(StyleSpaceSplit,IFERROR(IF(FIND(" ",_xlpm.TextCell)&gt;=1,MID(_xlpm.TextCell,1,FIND(" ",_xlpm.TextCell)-1),_xlpm.TextCell),_xlpm.TextCell),_xlpm.TextCell),""))</f>
        <v>KING QUATTRO</v>
      </c>
      <c r="X1211" s="60" t="str">
        <f>IF(A1211&lt;&gt;"",IFERROR(IF(FIND(" ",G1211)&gt;=1,MID(G1211,FIND(" ",G1211)+1,LEN(G1211)),""),""),"")</f>
        <v>QUATTRO</v>
      </c>
      <c r="AC1211" s="51">
        <f>IFERROR(VALUE(MID($C1211,1,2)),0)</f>
        <v>80</v>
      </c>
      <c r="AD1211" s="44">
        <f>IFERROR(VALUE(MID($C1211,4,3)),0)</f>
        <v>829</v>
      </c>
      <c r="AE1211" s="51">
        <f>VALUE(RIGHT("00"&amp;AC1211,2)&amp;RIGHT("000"&amp;AD1211,3))</f>
        <v>80829</v>
      </c>
    </row>
    <row r="1212" spans="1:31">
      <c r="A1212" s="60" t="str">
        <f>IF(G1212&amp;Q1212&lt;&gt;"",W1212&amp;Q1212,"")</f>
        <v>KING QUATTRObrown</v>
      </c>
      <c r="B1212" s="60" t="str">
        <f>IF(C1212&lt;&gt;"",LEFT(C1212,9),"")</f>
        <v>80-829-91</v>
      </c>
      <c r="C1212" s="73" t="s">
        <v>5840</v>
      </c>
      <c r="D1212" s="73" t="s">
        <v>5836</v>
      </c>
      <c r="E1212" s="73" t="s">
        <v>912</v>
      </c>
      <c r="F1212" s="74">
        <v>61</v>
      </c>
      <c r="G1212" s="73" t="s">
        <v>4953</v>
      </c>
      <c r="H1212" s="73" t="s">
        <v>271</v>
      </c>
      <c r="I1212" s="73" t="s">
        <v>1211</v>
      </c>
      <c r="J1212" s="73" t="s">
        <v>320</v>
      </c>
      <c r="K1212" s="73" t="s">
        <v>390</v>
      </c>
      <c r="L1212" s="73" t="s">
        <v>383</v>
      </c>
      <c r="M1212" s="73" t="s">
        <v>388</v>
      </c>
      <c r="N1212" s="73" t="s">
        <v>32</v>
      </c>
      <c r="O1212" s="73" t="s">
        <v>385</v>
      </c>
      <c r="P1212" s="73" t="s">
        <v>907</v>
      </c>
      <c r="Q1212" s="73" t="s">
        <v>1033</v>
      </c>
      <c r="R1212" s="73" t="s">
        <v>86</v>
      </c>
      <c r="V1212" s="60" t="str">
        <f>W1212&amp;H1212</f>
        <v>KING QUATTROтемно-коричневый</v>
      </c>
      <c r="W1212" s="60" t="str">
        <f>_xlfn.LET(_xlpm.TextCell,TEXT(G1212,"###"),IF(_xlpm.TextCell&lt;&gt;"",IF(StyleSpaceSplit,IFERROR(IF(FIND(" ",_xlpm.TextCell)&gt;=1,MID(_xlpm.TextCell,1,FIND(" ",_xlpm.TextCell)-1),_xlpm.TextCell),_xlpm.TextCell),_xlpm.TextCell),""))</f>
        <v>KING QUATTRO</v>
      </c>
      <c r="X1212" s="60" t="str">
        <f>IF(A1212&lt;&gt;"",IFERROR(IF(FIND(" ",G1212)&gt;=1,MID(G1212,FIND(" ",G1212)+1,LEN(G1212)),""),""),"")</f>
        <v>QUATTRO</v>
      </c>
      <c r="AC1212" s="51">
        <f>IFERROR(VALUE(MID($C1212,1,2)),0)</f>
        <v>80</v>
      </c>
      <c r="AD1212" s="44">
        <f>IFERROR(VALUE(MID($C1212,4,3)),0)</f>
        <v>829</v>
      </c>
      <c r="AE1212" s="51">
        <f>VALUE(RIGHT("00"&amp;AC1212,2)&amp;RIGHT("000"&amp;AD1212,3))</f>
        <v>80829</v>
      </c>
    </row>
    <row r="1213" spans="1:31">
      <c r="A1213" s="60" t="str">
        <f>IF(G1213&amp;Q1213&lt;&gt;"",W1213&amp;Q1213,"")</f>
        <v>KING QUATTROblack</v>
      </c>
      <c r="B1213" s="60" t="str">
        <f>IF(C1213&lt;&gt;"",LEFT(C1213,9),"")</f>
        <v>80-829-09</v>
      </c>
      <c r="C1213" s="73" t="s">
        <v>4951</v>
      </c>
      <c r="D1213" s="73" t="s">
        <v>4952</v>
      </c>
      <c r="E1213" s="73" t="s">
        <v>910</v>
      </c>
      <c r="F1213" s="74">
        <v>59</v>
      </c>
      <c r="G1213" s="73" t="s">
        <v>4953</v>
      </c>
      <c r="H1213" s="73" t="s">
        <v>53</v>
      </c>
      <c r="I1213" s="73" t="s">
        <v>4954</v>
      </c>
      <c r="J1213" s="73" t="s">
        <v>320</v>
      </c>
      <c r="K1213" s="73" t="s">
        <v>382</v>
      </c>
      <c r="L1213" s="73" t="s">
        <v>383</v>
      </c>
      <c r="M1213" s="73" t="s">
        <v>388</v>
      </c>
      <c r="N1213" s="73" t="s">
        <v>32</v>
      </c>
      <c r="O1213" s="73" t="s">
        <v>385</v>
      </c>
      <c r="P1213" s="73" t="s">
        <v>907</v>
      </c>
      <c r="Q1213" s="73" t="s">
        <v>928</v>
      </c>
      <c r="R1213" s="73" t="s">
        <v>53</v>
      </c>
      <c r="V1213" s="60" t="str">
        <f>W1213&amp;H1213</f>
        <v>KING QUATTROчерный</v>
      </c>
      <c r="W1213" s="60" t="str">
        <f>_xlfn.LET(_xlpm.TextCell,TEXT(G1213,"###"),IF(_xlpm.TextCell&lt;&gt;"",IF(StyleSpaceSplit,IFERROR(IF(FIND(" ",_xlpm.TextCell)&gt;=1,MID(_xlpm.TextCell,1,FIND(" ",_xlpm.TextCell)-1),_xlpm.TextCell),_xlpm.TextCell),_xlpm.TextCell),""))</f>
        <v>KING QUATTRO</v>
      </c>
      <c r="X1213" s="60" t="str">
        <f>IF(A1213&lt;&gt;"",IFERROR(IF(FIND(" ",G1213)&gt;=1,MID(G1213,FIND(" ",G1213)+1,LEN(G1213)),""),""),"")</f>
        <v>QUATTRO</v>
      </c>
      <c r="AC1213" s="51">
        <f>IFERROR(VALUE(MID($C1213,1,2)),0)</f>
        <v>80</v>
      </c>
      <c r="AD1213" s="44">
        <f>IFERROR(VALUE(MID($C1213,4,3)),0)</f>
        <v>829</v>
      </c>
      <c r="AE1213" s="51">
        <f>VALUE(RIGHT("00"&amp;AC1213,2)&amp;RIGHT("000"&amp;AD1213,3))</f>
        <v>80829</v>
      </c>
    </row>
    <row r="1214" spans="1:31">
      <c r="A1214" s="60" t="str">
        <f>IF(G1214&amp;Q1214&lt;&gt;"",W1214&amp;Q1214,"")</f>
        <v>KING QUATTROblack</v>
      </c>
      <c r="B1214" s="60" t="str">
        <f>IF(C1214&lt;&gt;"",LEFT(C1214,9),"")</f>
        <v>80-829-09</v>
      </c>
      <c r="C1214" s="73" t="s">
        <v>4955</v>
      </c>
      <c r="D1214" s="73" t="s">
        <v>4952</v>
      </c>
      <c r="E1214" s="73" t="s">
        <v>904</v>
      </c>
      <c r="F1214" s="74">
        <v>57</v>
      </c>
      <c r="G1214" s="73" t="s">
        <v>4953</v>
      </c>
      <c r="H1214" s="73" t="s">
        <v>53</v>
      </c>
      <c r="I1214" s="73" t="s">
        <v>4954</v>
      </c>
      <c r="J1214" s="73" t="s">
        <v>320</v>
      </c>
      <c r="K1214" s="73" t="s">
        <v>382</v>
      </c>
      <c r="L1214" s="73" t="s">
        <v>383</v>
      </c>
      <c r="M1214" s="73" t="s">
        <v>388</v>
      </c>
      <c r="N1214" s="73" t="s">
        <v>32</v>
      </c>
      <c r="O1214" s="73" t="s">
        <v>385</v>
      </c>
      <c r="P1214" s="73" t="s">
        <v>907</v>
      </c>
      <c r="Q1214" s="73" t="s">
        <v>928</v>
      </c>
      <c r="R1214" s="73" t="s">
        <v>53</v>
      </c>
      <c r="V1214" s="60" t="str">
        <f>W1214&amp;H1214</f>
        <v>KING QUATTROчерный</v>
      </c>
      <c r="W1214" s="60" t="str">
        <f>_xlfn.LET(_xlpm.TextCell,TEXT(G1214,"###"),IF(_xlpm.TextCell&lt;&gt;"",IF(StyleSpaceSplit,IFERROR(IF(FIND(" ",_xlpm.TextCell)&gt;=1,MID(_xlpm.TextCell,1,FIND(" ",_xlpm.TextCell)-1),_xlpm.TextCell),_xlpm.TextCell),_xlpm.TextCell),""))</f>
        <v>KING QUATTRO</v>
      </c>
      <c r="X1214" s="60" t="str">
        <f>IF(A1214&lt;&gt;"",IFERROR(IF(FIND(" ",G1214)&gt;=1,MID(G1214,FIND(" ",G1214)+1,LEN(G1214)),""),""),"")</f>
        <v>QUATTRO</v>
      </c>
      <c r="AC1214" s="51">
        <f>IFERROR(VALUE(MID($C1214,1,2)),0)</f>
        <v>80</v>
      </c>
      <c r="AD1214" s="44">
        <f>IFERROR(VALUE(MID($C1214,4,3)),0)</f>
        <v>829</v>
      </c>
      <c r="AE1214" s="51">
        <f>VALUE(RIGHT("00"&amp;AC1214,2)&amp;RIGHT("000"&amp;AD1214,3))</f>
        <v>80829</v>
      </c>
    </row>
    <row r="1215" spans="1:31">
      <c r="A1215" s="60" t="str">
        <f>IF(G1215&amp;Q1215&lt;&gt;"",W1215&amp;Q1215,"")</f>
        <v>KING QUATTROblack</v>
      </c>
      <c r="B1215" s="60" t="str">
        <f>IF(C1215&lt;&gt;"",LEFT(C1215,9),"")</f>
        <v>80-829-09</v>
      </c>
      <c r="C1215" s="73" t="s">
        <v>4956</v>
      </c>
      <c r="D1215" s="73" t="s">
        <v>4952</v>
      </c>
      <c r="E1215" s="73" t="s">
        <v>920</v>
      </c>
      <c r="F1215" s="74">
        <v>58</v>
      </c>
      <c r="G1215" s="73" t="s">
        <v>4953</v>
      </c>
      <c r="H1215" s="73" t="s">
        <v>53</v>
      </c>
      <c r="I1215" s="73" t="s">
        <v>4954</v>
      </c>
      <c r="J1215" s="73" t="s">
        <v>320</v>
      </c>
      <c r="K1215" s="73" t="s">
        <v>382</v>
      </c>
      <c r="L1215" s="73" t="s">
        <v>383</v>
      </c>
      <c r="M1215" s="73" t="s">
        <v>388</v>
      </c>
      <c r="N1215" s="73" t="s">
        <v>32</v>
      </c>
      <c r="O1215" s="73" t="s">
        <v>385</v>
      </c>
      <c r="P1215" s="73" t="s">
        <v>907</v>
      </c>
      <c r="Q1215" s="73" t="s">
        <v>928</v>
      </c>
      <c r="R1215" s="73" t="s">
        <v>53</v>
      </c>
      <c r="V1215" s="60" t="str">
        <f>W1215&amp;H1215</f>
        <v>KING QUATTROчерный</v>
      </c>
      <c r="W1215" s="60" t="str">
        <f>_xlfn.LET(_xlpm.TextCell,TEXT(G1215,"###"),IF(_xlpm.TextCell&lt;&gt;"",IF(StyleSpaceSplit,IFERROR(IF(FIND(" ",_xlpm.TextCell)&gt;=1,MID(_xlpm.TextCell,1,FIND(" ",_xlpm.TextCell)-1),_xlpm.TextCell),_xlpm.TextCell),_xlpm.TextCell),""))</f>
        <v>KING QUATTRO</v>
      </c>
      <c r="X1215" s="60" t="str">
        <f>IF(A1215&lt;&gt;"",IFERROR(IF(FIND(" ",G1215)&gt;=1,MID(G1215,FIND(" ",G1215)+1,LEN(G1215)),""),""),"")</f>
        <v>QUATTRO</v>
      </c>
      <c r="AC1215" s="51">
        <f>IFERROR(VALUE(MID($C1215,1,2)),0)</f>
        <v>80</v>
      </c>
      <c r="AD1215" s="44">
        <f>IFERROR(VALUE(MID($C1215,4,3)),0)</f>
        <v>829</v>
      </c>
      <c r="AE1215" s="51">
        <f>VALUE(RIGHT("00"&amp;AC1215,2)&amp;RIGHT("000"&amp;AD1215,3))</f>
        <v>80829</v>
      </c>
    </row>
    <row r="1216" spans="1:31">
      <c r="A1216" s="60" t="str">
        <f>IF(G1216&amp;Q1216&lt;&gt;"",W1216&amp;Q1216,"")</f>
        <v>KING QUATTROblack</v>
      </c>
      <c r="B1216" s="60" t="str">
        <f>IF(C1216&lt;&gt;"",LEFT(C1216,9),"")</f>
        <v>80-829-09</v>
      </c>
      <c r="C1216" s="73" t="s">
        <v>4957</v>
      </c>
      <c r="D1216" s="73" t="s">
        <v>4952</v>
      </c>
      <c r="E1216" s="73" t="s">
        <v>922</v>
      </c>
      <c r="F1216" s="74">
        <v>60</v>
      </c>
      <c r="G1216" s="73" t="s">
        <v>4953</v>
      </c>
      <c r="H1216" s="73" t="s">
        <v>53</v>
      </c>
      <c r="I1216" s="73" t="s">
        <v>4954</v>
      </c>
      <c r="J1216" s="73" t="s">
        <v>320</v>
      </c>
      <c r="K1216" s="73" t="s">
        <v>382</v>
      </c>
      <c r="L1216" s="73" t="s">
        <v>383</v>
      </c>
      <c r="M1216" s="73" t="s">
        <v>388</v>
      </c>
      <c r="N1216" s="73" t="s">
        <v>32</v>
      </c>
      <c r="O1216" s="73" t="s">
        <v>385</v>
      </c>
      <c r="P1216" s="73" t="s">
        <v>907</v>
      </c>
      <c r="Q1216" s="73" t="s">
        <v>928</v>
      </c>
      <c r="R1216" s="73" t="s">
        <v>53</v>
      </c>
      <c r="V1216" s="60" t="str">
        <f>W1216&amp;H1216</f>
        <v>KING QUATTROчерный</v>
      </c>
      <c r="W1216" s="60" t="str">
        <f>_xlfn.LET(_xlpm.TextCell,TEXT(G1216,"###"),IF(_xlpm.TextCell&lt;&gt;"",IF(StyleSpaceSplit,IFERROR(IF(FIND(" ",_xlpm.TextCell)&gt;=1,MID(_xlpm.TextCell,1,FIND(" ",_xlpm.TextCell)-1),_xlpm.TextCell),_xlpm.TextCell),_xlpm.TextCell),""))</f>
        <v>KING QUATTRO</v>
      </c>
      <c r="X1216" s="60" t="str">
        <f>IF(A1216&lt;&gt;"",IFERROR(IF(FIND(" ",G1216)&gt;=1,MID(G1216,FIND(" ",G1216)+1,LEN(G1216)),""),""),"")</f>
        <v>QUATTRO</v>
      </c>
      <c r="AC1216" s="51">
        <f>IFERROR(VALUE(MID($C1216,1,2)),0)</f>
        <v>80</v>
      </c>
      <c r="AD1216" s="44">
        <f>IFERROR(VALUE(MID($C1216,4,3)),0)</f>
        <v>829</v>
      </c>
      <c r="AE1216" s="51">
        <f>VALUE(RIGHT("00"&amp;AC1216,2)&amp;RIGHT("000"&amp;AD1216,3))</f>
        <v>80829</v>
      </c>
    </row>
    <row r="1217" spans="1:31">
      <c r="A1217" s="60" t="str">
        <f>IF(G1217&amp;Q1217&lt;&gt;"",W1217&amp;Q1217,"")</f>
        <v>KING QUATTROblack</v>
      </c>
      <c r="B1217" s="60" t="str">
        <f>IF(C1217&lt;&gt;"",LEFT(C1217,9),"")</f>
        <v>80-829-09</v>
      </c>
      <c r="C1217" s="73" t="s">
        <v>4958</v>
      </c>
      <c r="D1217" s="73" t="s">
        <v>4952</v>
      </c>
      <c r="E1217" s="73" t="s">
        <v>912</v>
      </c>
      <c r="F1217" s="74">
        <v>61</v>
      </c>
      <c r="G1217" s="73" t="s">
        <v>4953</v>
      </c>
      <c r="H1217" s="73" t="s">
        <v>53</v>
      </c>
      <c r="I1217" s="73" t="s">
        <v>4954</v>
      </c>
      <c r="J1217" s="73" t="s">
        <v>320</v>
      </c>
      <c r="K1217" s="73" t="s">
        <v>382</v>
      </c>
      <c r="L1217" s="73" t="s">
        <v>383</v>
      </c>
      <c r="M1217" s="73" t="s">
        <v>388</v>
      </c>
      <c r="N1217" s="73" t="s">
        <v>32</v>
      </c>
      <c r="O1217" s="73" t="s">
        <v>385</v>
      </c>
      <c r="P1217" s="73" t="s">
        <v>907</v>
      </c>
      <c r="Q1217" s="73" t="s">
        <v>928</v>
      </c>
      <c r="R1217" s="73" t="s">
        <v>53</v>
      </c>
      <c r="V1217" s="60" t="str">
        <f>W1217&amp;H1217</f>
        <v>KING QUATTROчерный</v>
      </c>
      <c r="W1217" s="60" t="str">
        <f>_xlfn.LET(_xlpm.TextCell,TEXT(G1217,"###"),IF(_xlpm.TextCell&lt;&gt;"",IF(StyleSpaceSplit,IFERROR(IF(FIND(" ",_xlpm.TextCell)&gt;=1,MID(_xlpm.TextCell,1,FIND(" ",_xlpm.TextCell)-1),_xlpm.TextCell),_xlpm.TextCell),_xlpm.TextCell),""))</f>
        <v>KING QUATTRO</v>
      </c>
      <c r="X1217" s="60" t="str">
        <f>IF(A1217&lt;&gt;"",IFERROR(IF(FIND(" ",G1217)&gt;=1,MID(G1217,FIND(" ",G1217)+1,LEN(G1217)),""),""),"")</f>
        <v>QUATTRO</v>
      </c>
      <c r="AC1217" s="51">
        <f>IFERROR(VALUE(MID($C1217,1,2)),0)</f>
        <v>80</v>
      </c>
      <c r="AD1217" s="44">
        <f>IFERROR(VALUE(MID($C1217,4,3)),0)</f>
        <v>829</v>
      </c>
      <c r="AE1217" s="51">
        <f>VALUE(RIGHT("00"&amp;AC1217,2)&amp;RIGHT("000"&amp;AD1217,3))</f>
        <v>80829</v>
      </c>
    </row>
    <row r="1218" spans="1:31">
      <c r="A1218" s="60" t="str">
        <f>IF(G1218&amp;Q1218&lt;&gt;"",W1218&amp;Q1218,"")</f>
        <v>KING QUATTROblack</v>
      </c>
      <c r="B1218" s="60" t="str">
        <f>IF(C1218&lt;&gt;"",LEFT(C1218,9),"")</f>
        <v>80-829-09</v>
      </c>
      <c r="C1218" s="73" t="s">
        <v>4959</v>
      </c>
      <c r="D1218" s="73" t="s">
        <v>4952</v>
      </c>
      <c r="E1218" s="73" t="s">
        <v>915</v>
      </c>
      <c r="F1218" s="74">
        <v>56</v>
      </c>
      <c r="G1218" s="73" t="s">
        <v>4953</v>
      </c>
      <c r="H1218" s="73" t="s">
        <v>53</v>
      </c>
      <c r="I1218" s="73" t="s">
        <v>4954</v>
      </c>
      <c r="J1218" s="73" t="s">
        <v>320</v>
      </c>
      <c r="K1218" s="73" t="s">
        <v>382</v>
      </c>
      <c r="L1218" s="73" t="s">
        <v>383</v>
      </c>
      <c r="M1218" s="73" t="s">
        <v>388</v>
      </c>
      <c r="N1218" s="73" t="s">
        <v>32</v>
      </c>
      <c r="O1218" s="73" t="s">
        <v>385</v>
      </c>
      <c r="P1218" s="73" t="s">
        <v>907</v>
      </c>
      <c r="Q1218" s="73" t="s">
        <v>928</v>
      </c>
      <c r="R1218" s="73" t="s">
        <v>53</v>
      </c>
      <c r="V1218" s="60" t="str">
        <f>W1218&amp;H1218</f>
        <v>KING QUATTROчерный</v>
      </c>
      <c r="W1218" s="60" t="str">
        <f>_xlfn.LET(_xlpm.TextCell,TEXT(G1218,"###"),IF(_xlpm.TextCell&lt;&gt;"",IF(StyleSpaceSplit,IFERROR(IF(FIND(" ",_xlpm.TextCell)&gt;=1,MID(_xlpm.TextCell,1,FIND(" ",_xlpm.TextCell)-1),_xlpm.TextCell),_xlpm.TextCell),_xlpm.TextCell),""))</f>
        <v>KING QUATTRO</v>
      </c>
      <c r="X1218" s="60" t="str">
        <f>IF(A1218&lt;&gt;"",IFERROR(IF(FIND(" ",G1218)&gt;=1,MID(G1218,FIND(" ",G1218)+1,LEN(G1218)),""),""),"")</f>
        <v>QUATTRO</v>
      </c>
      <c r="AC1218" s="51">
        <f>IFERROR(VALUE(MID($C1218,1,2)),0)</f>
        <v>80</v>
      </c>
      <c r="AD1218" s="44">
        <f>IFERROR(VALUE(MID($C1218,4,3)),0)</f>
        <v>829</v>
      </c>
      <c r="AE1218" s="51">
        <f>VALUE(RIGHT("00"&amp;AC1218,2)&amp;RIGHT("000"&amp;AD1218,3))</f>
        <v>80829</v>
      </c>
    </row>
    <row r="1219" spans="1:31">
      <c r="A1219" s="60" t="str">
        <f>IF(G1219&amp;Q1219&lt;&gt;"",W1219&amp;Q1219,"")</f>
        <v>KING SIXbrown</v>
      </c>
      <c r="B1219" s="60" t="str">
        <f>IF(C1219&lt;&gt;"",LEFT(C1219,9),"")</f>
        <v>80-830-14</v>
      </c>
      <c r="C1219" s="73" t="s">
        <v>5841</v>
      </c>
      <c r="D1219" s="73" t="s">
        <v>5842</v>
      </c>
      <c r="E1219" s="73" t="s">
        <v>920</v>
      </c>
      <c r="F1219" s="74">
        <v>58</v>
      </c>
      <c r="G1219" s="73" t="s">
        <v>4962</v>
      </c>
      <c r="H1219" s="73" t="s">
        <v>86</v>
      </c>
      <c r="I1219" s="73" t="s">
        <v>1211</v>
      </c>
      <c r="J1219" s="73" t="s">
        <v>320</v>
      </c>
      <c r="K1219" s="73" t="s">
        <v>382</v>
      </c>
      <c r="L1219" s="73" t="s">
        <v>383</v>
      </c>
      <c r="M1219" s="73" t="s">
        <v>388</v>
      </c>
      <c r="N1219" s="73" t="s">
        <v>32</v>
      </c>
      <c r="O1219" s="73" t="s">
        <v>385</v>
      </c>
      <c r="P1219" s="73" t="s">
        <v>907</v>
      </c>
      <c r="Q1219" s="73" t="s">
        <v>1033</v>
      </c>
      <c r="R1219" s="73" t="s">
        <v>86</v>
      </c>
      <c r="V1219" s="60" t="str">
        <f>W1219&amp;H1219</f>
        <v>KING SIXкоричневый</v>
      </c>
      <c r="W1219" s="60" t="str">
        <f>_xlfn.LET(_xlpm.TextCell,TEXT(G1219,"###"),IF(_xlpm.TextCell&lt;&gt;"",IF(StyleSpaceSplit,IFERROR(IF(FIND(" ",_xlpm.TextCell)&gt;=1,MID(_xlpm.TextCell,1,FIND(" ",_xlpm.TextCell)-1),_xlpm.TextCell),_xlpm.TextCell),_xlpm.TextCell),""))</f>
        <v>KING SIX</v>
      </c>
      <c r="X1219" s="60" t="str">
        <f>IF(A1219&lt;&gt;"",IFERROR(IF(FIND(" ",G1219)&gt;=1,MID(G1219,FIND(" ",G1219)+1,LEN(G1219)),""),""),"")</f>
        <v>SIX</v>
      </c>
      <c r="AC1219" s="51">
        <f>IFERROR(VALUE(MID($C1219,1,2)),0)</f>
        <v>80</v>
      </c>
      <c r="AD1219" s="44">
        <f>IFERROR(VALUE(MID($C1219,4,3)),0)</f>
        <v>830</v>
      </c>
      <c r="AE1219" s="51">
        <f>VALUE(RIGHT("00"&amp;AC1219,2)&amp;RIGHT("000"&amp;AD1219,3))</f>
        <v>80830</v>
      </c>
    </row>
    <row r="1220" spans="1:31">
      <c r="A1220" s="60" t="str">
        <f>IF(G1220&amp;Q1220&lt;&gt;"",W1220&amp;Q1220,"")</f>
        <v>KING SIXbrown</v>
      </c>
      <c r="B1220" s="60" t="str">
        <f>IF(C1220&lt;&gt;"",LEFT(C1220,9),"")</f>
        <v>80-830-14</v>
      </c>
      <c r="C1220" s="73" t="s">
        <v>5843</v>
      </c>
      <c r="D1220" s="73" t="s">
        <v>5842</v>
      </c>
      <c r="E1220" s="73" t="s">
        <v>912</v>
      </c>
      <c r="F1220" s="74">
        <v>61</v>
      </c>
      <c r="G1220" s="73" t="s">
        <v>4962</v>
      </c>
      <c r="H1220" s="73" t="s">
        <v>86</v>
      </c>
      <c r="I1220" s="73" t="s">
        <v>1211</v>
      </c>
      <c r="J1220" s="73" t="s">
        <v>320</v>
      </c>
      <c r="K1220" s="73" t="s">
        <v>382</v>
      </c>
      <c r="L1220" s="73" t="s">
        <v>383</v>
      </c>
      <c r="M1220" s="73" t="s">
        <v>388</v>
      </c>
      <c r="N1220" s="73" t="s">
        <v>32</v>
      </c>
      <c r="O1220" s="73" t="s">
        <v>385</v>
      </c>
      <c r="P1220" s="73" t="s">
        <v>907</v>
      </c>
      <c r="Q1220" s="73" t="s">
        <v>1033</v>
      </c>
      <c r="R1220" s="73" t="s">
        <v>86</v>
      </c>
      <c r="V1220" s="60" t="str">
        <f>W1220&amp;H1220</f>
        <v>KING SIXкоричневый</v>
      </c>
      <c r="W1220" s="60" t="str">
        <f>_xlfn.LET(_xlpm.TextCell,TEXT(G1220,"###"),IF(_xlpm.TextCell&lt;&gt;"",IF(StyleSpaceSplit,IFERROR(IF(FIND(" ",_xlpm.TextCell)&gt;=1,MID(_xlpm.TextCell,1,FIND(" ",_xlpm.TextCell)-1),_xlpm.TextCell),_xlpm.TextCell),_xlpm.TextCell),""))</f>
        <v>KING SIX</v>
      </c>
      <c r="X1220" s="60" t="str">
        <f>IF(A1220&lt;&gt;"",IFERROR(IF(FIND(" ",G1220)&gt;=1,MID(G1220,FIND(" ",G1220)+1,LEN(G1220)),""),""),"")</f>
        <v>SIX</v>
      </c>
      <c r="AC1220" s="51">
        <f>IFERROR(VALUE(MID($C1220,1,2)),0)</f>
        <v>80</v>
      </c>
      <c r="AD1220" s="44">
        <f>IFERROR(VALUE(MID($C1220,4,3)),0)</f>
        <v>830</v>
      </c>
      <c r="AE1220" s="51">
        <f>VALUE(RIGHT("00"&amp;AC1220,2)&amp;RIGHT("000"&amp;AD1220,3))</f>
        <v>80830</v>
      </c>
    </row>
    <row r="1221" spans="1:31">
      <c r="A1221" s="60" t="str">
        <f>IF(G1221&amp;Q1221&lt;&gt;"",W1221&amp;Q1221,"")</f>
        <v>KING SIXcognac</v>
      </c>
      <c r="B1221" s="60" t="str">
        <f>IF(C1221&lt;&gt;"",LEFT(C1221,9),"")</f>
        <v>80-830-13</v>
      </c>
      <c r="C1221" s="73" t="s">
        <v>4960</v>
      </c>
      <c r="D1221" s="73" t="s">
        <v>4961</v>
      </c>
      <c r="E1221" s="73" t="s">
        <v>904</v>
      </c>
      <c r="F1221" s="74">
        <v>57</v>
      </c>
      <c r="G1221" s="73" t="s">
        <v>4962</v>
      </c>
      <c r="H1221" s="73" t="s">
        <v>217</v>
      </c>
      <c r="I1221" s="73" t="s">
        <v>1211</v>
      </c>
      <c r="J1221" s="73" t="s">
        <v>320</v>
      </c>
      <c r="K1221" s="73" t="s">
        <v>382</v>
      </c>
      <c r="L1221" s="73" t="s">
        <v>383</v>
      </c>
      <c r="M1221" s="73" t="s">
        <v>388</v>
      </c>
      <c r="N1221" s="73" t="s">
        <v>32</v>
      </c>
      <c r="O1221" s="73" t="s">
        <v>385</v>
      </c>
      <c r="P1221" s="73" t="s">
        <v>907</v>
      </c>
      <c r="Q1221" s="73" t="s">
        <v>1193</v>
      </c>
      <c r="R1221" s="73" t="s">
        <v>199</v>
      </c>
      <c r="V1221" s="60" t="str">
        <f>W1221&amp;H1221</f>
        <v>KING SIXрыжий</v>
      </c>
      <c r="W1221" s="60" t="str">
        <f>_xlfn.LET(_xlpm.TextCell,TEXT(G1221,"###"),IF(_xlpm.TextCell&lt;&gt;"",IF(StyleSpaceSplit,IFERROR(IF(FIND(" ",_xlpm.TextCell)&gt;=1,MID(_xlpm.TextCell,1,FIND(" ",_xlpm.TextCell)-1),_xlpm.TextCell),_xlpm.TextCell),_xlpm.TextCell),""))</f>
        <v>KING SIX</v>
      </c>
      <c r="X1221" s="60" t="str">
        <f>IF(A1221&lt;&gt;"",IFERROR(IF(FIND(" ",G1221)&gt;=1,MID(G1221,FIND(" ",G1221)+1,LEN(G1221)),""),""),"")</f>
        <v>SIX</v>
      </c>
      <c r="AC1221" s="51">
        <f>IFERROR(VALUE(MID($C1221,1,2)),0)</f>
        <v>80</v>
      </c>
      <c r="AD1221" s="44">
        <f>IFERROR(VALUE(MID($C1221,4,3)),0)</f>
        <v>830</v>
      </c>
      <c r="AE1221" s="51">
        <f>VALUE(RIGHT("00"&amp;AC1221,2)&amp;RIGHT("000"&amp;AD1221,3))</f>
        <v>80830</v>
      </c>
    </row>
    <row r="1222" spans="1:31">
      <c r="A1222" s="60" t="str">
        <f>IF(G1222&amp;Q1222&lt;&gt;"",W1222&amp;Q1222,"")</f>
        <v>KING SIXcognac</v>
      </c>
      <c r="B1222" s="60" t="str">
        <f>IF(C1222&lt;&gt;"",LEFT(C1222,9),"")</f>
        <v>80-830-13</v>
      </c>
      <c r="C1222" s="73" t="s">
        <v>4963</v>
      </c>
      <c r="D1222" s="73" t="s">
        <v>4961</v>
      </c>
      <c r="E1222" s="73" t="s">
        <v>910</v>
      </c>
      <c r="F1222" s="74">
        <v>59</v>
      </c>
      <c r="G1222" s="73" t="s">
        <v>4962</v>
      </c>
      <c r="H1222" s="73" t="s">
        <v>217</v>
      </c>
      <c r="I1222" s="73" t="s">
        <v>1211</v>
      </c>
      <c r="J1222" s="73" t="s">
        <v>320</v>
      </c>
      <c r="K1222" s="73" t="s">
        <v>382</v>
      </c>
      <c r="L1222" s="73" t="s">
        <v>383</v>
      </c>
      <c r="M1222" s="73" t="s">
        <v>388</v>
      </c>
      <c r="N1222" s="73" t="s">
        <v>32</v>
      </c>
      <c r="O1222" s="73" t="s">
        <v>385</v>
      </c>
      <c r="P1222" s="73" t="s">
        <v>907</v>
      </c>
      <c r="Q1222" s="73" t="s">
        <v>1193</v>
      </c>
      <c r="R1222" s="73" t="s">
        <v>199</v>
      </c>
      <c r="V1222" s="60" t="str">
        <f>W1222&amp;H1222</f>
        <v>KING SIXрыжий</v>
      </c>
      <c r="W1222" s="60" t="str">
        <f>_xlfn.LET(_xlpm.TextCell,TEXT(G1222,"###"),IF(_xlpm.TextCell&lt;&gt;"",IF(StyleSpaceSplit,IFERROR(IF(FIND(" ",_xlpm.TextCell)&gt;=1,MID(_xlpm.TextCell,1,FIND(" ",_xlpm.TextCell)-1),_xlpm.TextCell),_xlpm.TextCell),_xlpm.TextCell),""))</f>
        <v>KING SIX</v>
      </c>
      <c r="X1222" s="60" t="str">
        <f>IF(A1222&lt;&gt;"",IFERROR(IF(FIND(" ",G1222)&gt;=1,MID(G1222,FIND(" ",G1222)+1,LEN(G1222)),""),""),"")</f>
        <v>SIX</v>
      </c>
      <c r="AC1222" s="51">
        <f>IFERROR(VALUE(MID($C1222,1,2)),0)</f>
        <v>80</v>
      </c>
      <c r="AD1222" s="44">
        <f>IFERROR(VALUE(MID($C1222,4,3)),0)</f>
        <v>830</v>
      </c>
      <c r="AE1222" s="51">
        <f>VALUE(RIGHT("00"&amp;AC1222,2)&amp;RIGHT("000"&amp;AD1222,3))</f>
        <v>80830</v>
      </c>
    </row>
    <row r="1223" spans="1:31">
      <c r="A1223" s="60" t="str">
        <f>IF(G1223&amp;Q1223&lt;&gt;"",W1223&amp;Q1223,"")</f>
        <v>KING SIXcognac</v>
      </c>
      <c r="B1223" s="60" t="str">
        <f>IF(C1223&lt;&gt;"",LEFT(C1223,9),"")</f>
        <v>80-830-13</v>
      </c>
      <c r="C1223" s="73" t="s">
        <v>4964</v>
      </c>
      <c r="D1223" s="73" t="s">
        <v>4961</v>
      </c>
      <c r="E1223" s="73" t="s">
        <v>912</v>
      </c>
      <c r="F1223" s="74">
        <v>61</v>
      </c>
      <c r="G1223" s="73" t="s">
        <v>4962</v>
      </c>
      <c r="H1223" s="73" t="s">
        <v>217</v>
      </c>
      <c r="I1223" s="73" t="s">
        <v>1211</v>
      </c>
      <c r="J1223" s="73" t="s">
        <v>320</v>
      </c>
      <c r="K1223" s="73" t="s">
        <v>382</v>
      </c>
      <c r="L1223" s="73" t="s">
        <v>383</v>
      </c>
      <c r="M1223" s="73" t="s">
        <v>388</v>
      </c>
      <c r="N1223" s="73" t="s">
        <v>32</v>
      </c>
      <c r="O1223" s="73" t="s">
        <v>385</v>
      </c>
      <c r="P1223" s="73" t="s">
        <v>907</v>
      </c>
      <c r="Q1223" s="73" t="s">
        <v>1193</v>
      </c>
      <c r="R1223" s="73" t="s">
        <v>199</v>
      </c>
      <c r="V1223" s="60" t="str">
        <f>W1223&amp;H1223</f>
        <v>KING SIXрыжий</v>
      </c>
      <c r="W1223" s="60" t="str">
        <f>_xlfn.LET(_xlpm.TextCell,TEXT(G1223,"###"),IF(_xlpm.TextCell&lt;&gt;"",IF(StyleSpaceSplit,IFERROR(IF(FIND(" ",_xlpm.TextCell)&gt;=1,MID(_xlpm.TextCell,1,FIND(" ",_xlpm.TextCell)-1),_xlpm.TextCell),_xlpm.TextCell),_xlpm.TextCell),""))</f>
        <v>KING SIX</v>
      </c>
      <c r="X1223" s="60" t="str">
        <f>IF(A1223&lt;&gt;"",IFERROR(IF(FIND(" ",G1223)&gt;=1,MID(G1223,FIND(" ",G1223)+1,LEN(G1223)),""),""),"")</f>
        <v>SIX</v>
      </c>
      <c r="AC1223" s="51">
        <f>IFERROR(VALUE(MID($C1223,1,2)),0)</f>
        <v>80</v>
      </c>
      <c r="AD1223" s="44">
        <f>IFERROR(VALUE(MID($C1223,4,3)),0)</f>
        <v>830</v>
      </c>
      <c r="AE1223" s="51">
        <f>VALUE(RIGHT("00"&amp;AC1223,2)&amp;RIGHT("000"&amp;AD1223,3))</f>
        <v>80830</v>
      </c>
    </row>
    <row r="1224" spans="1:31">
      <c r="A1224" s="60" t="str">
        <f>IF(G1224&amp;Q1224&lt;&gt;"",W1224&amp;Q1224,"")</f>
        <v>KOVACbeige</v>
      </c>
      <c r="B1224" s="60" t="str">
        <f>IF(C1224&lt;&gt;"",LEFT(C1224,9),"")</f>
        <v>81-015-02</v>
      </c>
      <c r="C1224" s="73" t="s">
        <v>6268</v>
      </c>
      <c r="D1224" s="73" t="s">
        <v>6269</v>
      </c>
      <c r="E1224" s="73" t="s">
        <v>956</v>
      </c>
      <c r="F1224" s="74">
        <v>55</v>
      </c>
      <c r="G1224" s="73" t="s">
        <v>6270</v>
      </c>
      <c r="H1224" s="73" t="s">
        <v>63</v>
      </c>
      <c r="I1224" s="73" t="s">
        <v>5045</v>
      </c>
      <c r="J1224" s="73" t="s">
        <v>348</v>
      </c>
      <c r="K1224" s="73" t="s">
        <v>387</v>
      </c>
      <c r="L1224" s="73" t="s">
        <v>383</v>
      </c>
      <c r="M1224" s="73" t="s">
        <v>388</v>
      </c>
      <c r="N1224" s="73" t="s">
        <v>4759</v>
      </c>
      <c r="O1224" s="73" t="s">
        <v>385</v>
      </c>
      <c r="P1224" s="73" t="s">
        <v>907</v>
      </c>
      <c r="Q1224" s="73" t="s">
        <v>937</v>
      </c>
      <c r="R1224" s="73" t="s">
        <v>63</v>
      </c>
      <c r="V1224" s="60" t="str">
        <f>W1224&amp;H1224</f>
        <v>KOVACбежевый</v>
      </c>
      <c r="W1224" s="60" t="str">
        <f>_xlfn.LET(_xlpm.TextCell,TEXT(G1224,"###"),IF(_xlpm.TextCell&lt;&gt;"",IF(StyleSpaceSplit,IFERROR(IF(FIND(" ",_xlpm.TextCell)&gt;=1,MID(_xlpm.TextCell,1,FIND(" ",_xlpm.TextCell)-1),_xlpm.TextCell),_xlpm.TextCell),_xlpm.TextCell),""))</f>
        <v>KOVAC</v>
      </c>
      <c r="X1224" s="60" t="str">
        <f>IF(A1224&lt;&gt;"",IFERROR(IF(FIND(" ",G1224)&gt;=1,MID(G1224,FIND(" ",G1224)+1,LEN(G1224)),""),""),"")</f>
        <v/>
      </c>
      <c r="AC1224" s="51">
        <f>IFERROR(VALUE(MID($C1224,1,2)),0)</f>
        <v>81</v>
      </c>
      <c r="AD1224" s="44">
        <f>IFERROR(VALUE(MID($C1224,4,3)),0)</f>
        <v>15</v>
      </c>
      <c r="AE1224" s="51">
        <f>VALUE(RIGHT("00"&amp;AC1224,2)&amp;RIGHT("000"&amp;AD1224,3))</f>
        <v>81015</v>
      </c>
    </row>
    <row r="1225" spans="1:31">
      <c r="A1225" s="60" t="str">
        <f>IF(G1225&amp;Q1225&lt;&gt;"",W1225&amp;Q1225,"")</f>
        <v>KOVACbeige</v>
      </c>
      <c r="B1225" s="60" t="str">
        <f>IF(C1225&lt;&gt;"",LEFT(C1225,9),"")</f>
        <v>81-015-02</v>
      </c>
      <c r="C1225" s="73" t="s">
        <v>6271</v>
      </c>
      <c r="D1225" s="73" t="s">
        <v>6269</v>
      </c>
      <c r="E1225" s="73" t="s">
        <v>904</v>
      </c>
      <c r="F1225" s="74">
        <v>57</v>
      </c>
      <c r="G1225" s="73" t="s">
        <v>6270</v>
      </c>
      <c r="H1225" s="73" t="s">
        <v>63</v>
      </c>
      <c r="I1225" s="73" t="s">
        <v>5045</v>
      </c>
      <c r="J1225" s="73" t="s">
        <v>348</v>
      </c>
      <c r="K1225" s="73" t="s">
        <v>387</v>
      </c>
      <c r="L1225" s="73" t="s">
        <v>383</v>
      </c>
      <c r="M1225" s="73" t="s">
        <v>388</v>
      </c>
      <c r="N1225" s="73" t="s">
        <v>4759</v>
      </c>
      <c r="O1225" s="73" t="s">
        <v>385</v>
      </c>
      <c r="P1225" s="73" t="s">
        <v>907</v>
      </c>
      <c r="Q1225" s="73" t="s">
        <v>937</v>
      </c>
      <c r="R1225" s="73" t="s">
        <v>63</v>
      </c>
      <c r="V1225" s="60" t="str">
        <f>W1225&amp;H1225</f>
        <v>KOVACбежевый</v>
      </c>
      <c r="W1225" s="60" t="str">
        <f>_xlfn.LET(_xlpm.TextCell,TEXT(G1225,"###"),IF(_xlpm.TextCell&lt;&gt;"",IF(StyleSpaceSplit,IFERROR(IF(FIND(" ",_xlpm.TextCell)&gt;=1,MID(_xlpm.TextCell,1,FIND(" ",_xlpm.TextCell)-1),_xlpm.TextCell),_xlpm.TextCell),_xlpm.TextCell),""))</f>
        <v>KOVAC</v>
      </c>
      <c r="X1225" s="60" t="str">
        <f>IF(A1225&lt;&gt;"",IFERROR(IF(FIND(" ",G1225)&gt;=1,MID(G1225,FIND(" ",G1225)+1,LEN(G1225)),""),""),"")</f>
        <v/>
      </c>
      <c r="AC1225" s="51">
        <f>IFERROR(VALUE(MID($C1225,1,2)),0)</f>
        <v>81</v>
      </c>
      <c r="AD1225" s="44">
        <f>IFERROR(VALUE(MID($C1225,4,3)),0)</f>
        <v>15</v>
      </c>
      <c r="AE1225" s="51">
        <f>VALUE(RIGHT("00"&amp;AC1225,2)&amp;RIGHT("000"&amp;AD1225,3))</f>
        <v>81015</v>
      </c>
    </row>
    <row r="1226" spans="1:31">
      <c r="A1226" s="60" t="str">
        <f>IF(G1226&amp;Q1226&lt;&gt;"",W1226&amp;Q1226,"")</f>
        <v>KOVACbeige</v>
      </c>
      <c r="B1226" s="60" t="str">
        <f>IF(C1226&lt;&gt;"",LEFT(C1226,9),"")</f>
        <v>81-015-02</v>
      </c>
      <c r="C1226" s="73" t="s">
        <v>6272</v>
      </c>
      <c r="D1226" s="73" t="s">
        <v>6269</v>
      </c>
      <c r="E1226" s="73" t="s">
        <v>910</v>
      </c>
      <c r="F1226" s="74">
        <v>59</v>
      </c>
      <c r="G1226" s="73" t="s">
        <v>6270</v>
      </c>
      <c r="H1226" s="73" t="s">
        <v>63</v>
      </c>
      <c r="I1226" s="73" t="s">
        <v>5045</v>
      </c>
      <c r="J1226" s="73" t="s">
        <v>348</v>
      </c>
      <c r="K1226" s="73" t="s">
        <v>387</v>
      </c>
      <c r="L1226" s="73" t="s">
        <v>383</v>
      </c>
      <c r="M1226" s="73" t="s">
        <v>388</v>
      </c>
      <c r="N1226" s="73" t="s">
        <v>4759</v>
      </c>
      <c r="O1226" s="73" t="s">
        <v>385</v>
      </c>
      <c r="P1226" s="73" t="s">
        <v>907</v>
      </c>
      <c r="Q1226" s="73" t="s">
        <v>937</v>
      </c>
      <c r="R1226" s="73" t="s">
        <v>63</v>
      </c>
      <c r="V1226" s="60" t="str">
        <f>W1226&amp;H1226</f>
        <v>KOVACбежевый</v>
      </c>
      <c r="W1226" s="60" t="str">
        <f>_xlfn.LET(_xlpm.TextCell,TEXT(G1226,"###"),IF(_xlpm.TextCell&lt;&gt;"",IF(StyleSpaceSplit,IFERROR(IF(FIND(" ",_xlpm.TextCell)&gt;=1,MID(_xlpm.TextCell,1,FIND(" ",_xlpm.TextCell)-1),_xlpm.TextCell),_xlpm.TextCell),_xlpm.TextCell),""))</f>
        <v>KOVAC</v>
      </c>
      <c r="X1226" s="60" t="str">
        <f>IF(A1226&lt;&gt;"",IFERROR(IF(FIND(" ",G1226)&gt;=1,MID(G1226,FIND(" ",G1226)+1,LEN(G1226)),""),""),"")</f>
        <v/>
      </c>
      <c r="AC1226" s="51">
        <f>IFERROR(VALUE(MID($C1226,1,2)),0)</f>
        <v>81</v>
      </c>
      <c r="AD1226" s="44">
        <f>IFERROR(VALUE(MID($C1226,4,3)),0)</f>
        <v>15</v>
      </c>
      <c r="AE1226" s="51">
        <f>VALUE(RIGHT("00"&amp;AC1226,2)&amp;RIGHT("000"&amp;AD1226,3))</f>
        <v>81015</v>
      </c>
    </row>
    <row r="1227" spans="1:31">
      <c r="A1227" s="60" t="str">
        <f>IF(G1227&amp;Q1227&lt;&gt;"",W1227&amp;Q1227,"")</f>
        <v>KOVACbeige</v>
      </c>
      <c r="B1227" s="60" t="str">
        <f>IF(C1227&lt;&gt;"",LEFT(C1227,9),"")</f>
        <v>81-015-02</v>
      </c>
      <c r="C1227" s="73" t="s">
        <v>6273</v>
      </c>
      <c r="D1227" s="73" t="s">
        <v>6269</v>
      </c>
      <c r="E1227" s="73" t="s">
        <v>915</v>
      </c>
      <c r="F1227" s="74">
        <v>56</v>
      </c>
      <c r="G1227" s="73" t="s">
        <v>6270</v>
      </c>
      <c r="H1227" s="73" t="s">
        <v>63</v>
      </c>
      <c r="I1227" s="73" t="s">
        <v>5045</v>
      </c>
      <c r="J1227" s="73" t="s">
        <v>348</v>
      </c>
      <c r="K1227" s="73" t="s">
        <v>387</v>
      </c>
      <c r="L1227" s="73" t="s">
        <v>383</v>
      </c>
      <c r="M1227" s="73" t="s">
        <v>388</v>
      </c>
      <c r="N1227" s="73" t="s">
        <v>4759</v>
      </c>
      <c r="O1227" s="73" t="s">
        <v>385</v>
      </c>
      <c r="P1227" s="73" t="s">
        <v>907</v>
      </c>
      <c r="Q1227" s="73" t="s">
        <v>937</v>
      </c>
      <c r="R1227" s="73" t="s">
        <v>63</v>
      </c>
      <c r="V1227" s="60" t="str">
        <f>W1227&amp;H1227</f>
        <v>KOVACбежевый</v>
      </c>
      <c r="W1227" s="60" t="str">
        <f>_xlfn.LET(_xlpm.TextCell,TEXT(G1227,"###"),IF(_xlpm.TextCell&lt;&gt;"",IF(StyleSpaceSplit,IFERROR(IF(FIND(" ",_xlpm.TextCell)&gt;=1,MID(_xlpm.TextCell,1,FIND(" ",_xlpm.TextCell)-1),_xlpm.TextCell),_xlpm.TextCell),_xlpm.TextCell),""))</f>
        <v>KOVAC</v>
      </c>
      <c r="X1227" s="60" t="str">
        <f>IF(A1227&lt;&gt;"",IFERROR(IF(FIND(" ",G1227)&gt;=1,MID(G1227,FIND(" ",G1227)+1,LEN(G1227)),""),""),"")</f>
        <v/>
      </c>
      <c r="AC1227" s="51">
        <f>IFERROR(VALUE(MID($C1227,1,2)),0)</f>
        <v>81</v>
      </c>
      <c r="AD1227" s="44">
        <f>IFERROR(VALUE(MID($C1227,4,3)),0)</f>
        <v>15</v>
      </c>
      <c r="AE1227" s="51">
        <f>VALUE(RIGHT("00"&amp;AC1227,2)&amp;RIGHT("000"&amp;AD1227,3))</f>
        <v>81015</v>
      </c>
    </row>
    <row r="1228" spans="1:31">
      <c r="A1228" s="60" t="str">
        <f>IF(G1228&amp;Q1228&lt;&gt;"",W1228&amp;Q1228,"")</f>
        <v>KOVACnavy</v>
      </c>
      <c r="B1228" s="60" t="str">
        <f>IF(C1228&lt;&gt;"",LEFT(C1228,9),"")</f>
        <v>81-015-16</v>
      </c>
      <c r="C1228" s="73" t="s">
        <v>6277</v>
      </c>
      <c r="D1228" s="73" t="s">
        <v>6278</v>
      </c>
      <c r="E1228" s="73" t="s">
        <v>956</v>
      </c>
      <c r="F1228" s="74">
        <v>55</v>
      </c>
      <c r="G1228" s="73" t="s">
        <v>6270</v>
      </c>
      <c r="H1228" s="73" t="s">
        <v>55</v>
      </c>
      <c r="I1228" s="73" t="s">
        <v>906</v>
      </c>
      <c r="J1228" s="73" t="s">
        <v>348</v>
      </c>
      <c r="K1228" s="73" t="s">
        <v>387</v>
      </c>
      <c r="L1228" s="73" t="s">
        <v>383</v>
      </c>
      <c r="M1228" s="73" t="s">
        <v>388</v>
      </c>
      <c r="N1228" s="73" t="s">
        <v>4759</v>
      </c>
      <c r="O1228" s="73" t="s">
        <v>385</v>
      </c>
      <c r="P1228" s="73" t="s">
        <v>907</v>
      </c>
      <c r="Q1228" s="73" t="s">
        <v>1003</v>
      </c>
      <c r="R1228" s="73" t="s">
        <v>71</v>
      </c>
      <c r="V1228" s="60" t="str">
        <f>W1228&amp;H1228</f>
        <v>KOVACтемно-синий</v>
      </c>
      <c r="W1228" s="60" t="str">
        <f>_xlfn.LET(_xlpm.TextCell,TEXT(G1228,"###"),IF(_xlpm.TextCell&lt;&gt;"",IF(StyleSpaceSplit,IFERROR(IF(FIND(" ",_xlpm.TextCell)&gt;=1,MID(_xlpm.TextCell,1,FIND(" ",_xlpm.TextCell)-1),_xlpm.TextCell),_xlpm.TextCell),_xlpm.TextCell),""))</f>
        <v>KOVAC</v>
      </c>
      <c r="X1228" s="60" t="str">
        <f>IF(A1228&lt;&gt;"",IFERROR(IF(FIND(" ",G1228)&gt;=1,MID(G1228,FIND(" ",G1228)+1,LEN(G1228)),""),""),"")</f>
        <v/>
      </c>
      <c r="AC1228" s="51">
        <f>IFERROR(VALUE(MID($C1228,1,2)),0)</f>
        <v>81</v>
      </c>
      <c r="AD1228" s="44">
        <f>IFERROR(VALUE(MID($C1228,4,3)),0)</f>
        <v>15</v>
      </c>
      <c r="AE1228" s="51">
        <f>VALUE(RIGHT("00"&amp;AC1228,2)&amp;RIGHT("000"&amp;AD1228,3))</f>
        <v>81015</v>
      </c>
    </row>
    <row r="1229" spans="1:31">
      <c r="A1229" s="60" t="str">
        <f>IF(G1229&amp;Q1229&lt;&gt;"",W1229&amp;Q1229,"")</f>
        <v>KOVACnavy</v>
      </c>
      <c r="B1229" s="60" t="str">
        <f>IF(C1229&lt;&gt;"",LEFT(C1229,9),"")</f>
        <v>81-015-16</v>
      </c>
      <c r="C1229" s="73" t="s">
        <v>6279</v>
      </c>
      <c r="D1229" s="73" t="s">
        <v>6278</v>
      </c>
      <c r="E1229" s="73" t="s">
        <v>904</v>
      </c>
      <c r="F1229" s="74">
        <v>57</v>
      </c>
      <c r="G1229" s="73" t="s">
        <v>6270</v>
      </c>
      <c r="H1229" s="73" t="s">
        <v>55</v>
      </c>
      <c r="I1229" s="73" t="s">
        <v>906</v>
      </c>
      <c r="J1229" s="73" t="s">
        <v>348</v>
      </c>
      <c r="K1229" s="73" t="s">
        <v>387</v>
      </c>
      <c r="L1229" s="73" t="s">
        <v>383</v>
      </c>
      <c r="M1229" s="73" t="s">
        <v>388</v>
      </c>
      <c r="N1229" s="73" t="s">
        <v>4759</v>
      </c>
      <c r="O1229" s="73" t="s">
        <v>385</v>
      </c>
      <c r="P1229" s="73" t="s">
        <v>907</v>
      </c>
      <c r="Q1229" s="73" t="s">
        <v>1003</v>
      </c>
      <c r="R1229" s="73" t="s">
        <v>71</v>
      </c>
      <c r="V1229" s="60" t="str">
        <f>W1229&amp;H1229</f>
        <v>KOVACтемно-синий</v>
      </c>
      <c r="W1229" s="60" t="str">
        <f>_xlfn.LET(_xlpm.TextCell,TEXT(G1229,"###"),IF(_xlpm.TextCell&lt;&gt;"",IF(StyleSpaceSplit,IFERROR(IF(FIND(" ",_xlpm.TextCell)&gt;=1,MID(_xlpm.TextCell,1,FIND(" ",_xlpm.TextCell)-1),_xlpm.TextCell),_xlpm.TextCell),_xlpm.TextCell),""))</f>
        <v>KOVAC</v>
      </c>
      <c r="X1229" s="60" t="str">
        <f>IF(A1229&lt;&gt;"",IFERROR(IF(FIND(" ",G1229)&gt;=1,MID(G1229,FIND(" ",G1229)+1,LEN(G1229)),""),""),"")</f>
        <v/>
      </c>
      <c r="AC1229" s="51">
        <f>IFERROR(VALUE(MID($C1229,1,2)),0)</f>
        <v>81</v>
      </c>
      <c r="AD1229" s="44">
        <f>IFERROR(VALUE(MID($C1229,4,3)),0)</f>
        <v>15</v>
      </c>
      <c r="AE1229" s="51">
        <f>VALUE(RIGHT("00"&amp;AC1229,2)&amp;RIGHT("000"&amp;AD1229,3))</f>
        <v>81015</v>
      </c>
    </row>
    <row r="1230" spans="1:31">
      <c r="A1230" s="60" t="str">
        <f>IF(G1230&amp;Q1230&lt;&gt;"",W1230&amp;Q1230,"")</f>
        <v>KOVACblack</v>
      </c>
      <c r="B1230" s="60" t="str">
        <f>IF(C1230&lt;&gt;"",LEFT(C1230,9),"")</f>
        <v>81-015-09</v>
      </c>
      <c r="C1230" s="73" t="s">
        <v>6274</v>
      </c>
      <c r="D1230" s="73" t="s">
        <v>6275</v>
      </c>
      <c r="E1230" s="73" t="s">
        <v>956</v>
      </c>
      <c r="F1230" s="74">
        <v>55</v>
      </c>
      <c r="G1230" s="73" t="s">
        <v>6270</v>
      </c>
      <c r="H1230" s="73" t="s">
        <v>53</v>
      </c>
      <c r="I1230" s="73" t="s">
        <v>906</v>
      </c>
      <c r="J1230" s="73" t="s">
        <v>348</v>
      </c>
      <c r="K1230" s="73" t="s">
        <v>387</v>
      </c>
      <c r="L1230" s="73" t="s">
        <v>383</v>
      </c>
      <c r="M1230" s="73" t="s">
        <v>388</v>
      </c>
      <c r="N1230" s="73" t="s">
        <v>4759</v>
      </c>
      <c r="O1230" s="73" t="s">
        <v>385</v>
      </c>
      <c r="P1230" s="73" t="s">
        <v>907</v>
      </c>
      <c r="Q1230" s="73" t="s">
        <v>928</v>
      </c>
      <c r="R1230" s="73" t="s">
        <v>53</v>
      </c>
      <c r="V1230" s="60" t="str">
        <f>W1230&amp;H1230</f>
        <v>KOVACчерный</v>
      </c>
      <c r="W1230" s="60" t="str">
        <f>_xlfn.LET(_xlpm.TextCell,TEXT(G1230,"###"),IF(_xlpm.TextCell&lt;&gt;"",IF(StyleSpaceSplit,IFERROR(IF(FIND(" ",_xlpm.TextCell)&gt;=1,MID(_xlpm.TextCell,1,FIND(" ",_xlpm.TextCell)-1),_xlpm.TextCell),_xlpm.TextCell),_xlpm.TextCell),""))</f>
        <v>KOVAC</v>
      </c>
      <c r="X1230" s="60" t="str">
        <f>IF(A1230&lt;&gt;"",IFERROR(IF(FIND(" ",G1230)&gt;=1,MID(G1230,FIND(" ",G1230)+1,LEN(G1230)),""),""),"")</f>
        <v/>
      </c>
      <c r="AC1230" s="51">
        <f>IFERROR(VALUE(MID($C1230,1,2)),0)</f>
        <v>81</v>
      </c>
      <c r="AD1230" s="44">
        <f>IFERROR(VALUE(MID($C1230,4,3)),0)</f>
        <v>15</v>
      </c>
      <c r="AE1230" s="51">
        <f>VALUE(RIGHT("00"&amp;AC1230,2)&amp;RIGHT("000"&amp;AD1230,3))</f>
        <v>81015</v>
      </c>
    </row>
    <row r="1231" spans="1:31">
      <c r="A1231" s="60" t="str">
        <f>IF(G1231&amp;Q1231&lt;&gt;"",W1231&amp;Q1231,"")</f>
        <v>KOVACblack</v>
      </c>
      <c r="B1231" s="60" t="str">
        <f>IF(C1231&lt;&gt;"",LEFT(C1231,9),"")</f>
        <v>81-015-09</v>
      </c>
      <c r="C1231" s="73" t="s">
        <v>6276</v>
      </c>
      <c r="D1231" s="73" t="s">
        <v>6275</v>
      </c>
      <c r="E1231" s="73" t="s">
        <v>904</v>
      </c>
      <c r="F1231" s="74">
        <v>57</v>
      </c>
      <c r="G1231" s="73" t="s">
        <v>6270</v>
      </c>
      <c r="H1231" s="73" t="s">
        <v>53</v>
      </c>
      <c r="I1231" s="73" t="s">
        <v>906</v>
      </c>
      <c r="J1231" s="73" t="s">
        <v>348</v>
      </c>
      <c r="K1231" s="73" t="s">
        <v>387</v>
      </c>
      <c r="L1231" s="73" t="s">
        <v>383</v>
      </c>
      <c r="M1231" s="73" t="s">
        <v>388</v>
      </c>
      <c r="N1231" s="73" t="s">
        <v>4759</v>
      </c>
      <c r="O1231" s="73" t="s">
        <v>385</v>
      </c>
      <c r="P1231" s="73" t="s">
        <v>907</v>
      </c>
      <c r="Q1231" s="73" t="s">
        <v>928</v>
      </c>
      <c r="R1231" s="73" t="s">
        <v>53</v>
      </c>
      <c r="V1231" s="60" t="str">
        <f>W1231&amp;H1231</f>
        <v>KOVACчерный</v>
      </c>
      <c r="W1231" s="60" t="str">
        <f>_xlfn.LET(_xlpm.TextCell,TEXT(G1231,"###"),IF(_xlpm.TextCell&lt;&gt;"",IF(StyleSpaceSplit,IFERROR(IF(FIND(" ",_xlpm.TextCell)&gt;=1,MID(_xlpm.TextCell,1,FIND(" ",_xlpm.TextCell)-1),_xlpm.TextCell),_xlpm.TextCell),_xlpm.TextCell),""))</f>
        <v>KOVAC</v>
      </c>
      <c r="X1231" s="60" t="str">
        <f>IF(A1231&lt;&gt;"",IFERROR(IF(FIND(" ",G1231)&gt;=1,MID(G1231,FIND(" ",G1231)+1,LEN(G1231)),""),""),"")</f>
        <v/>
      </c>
      <c r="AC1231" s="51">
        <f>IFERROR(VALUE(MID($C1231,1,2)),0)</f>
        <v>81</v>
      </c>
      <c r="AD1231" s="44">
        <f>IFERROR(VALUE(MID($C1231,4,3)),0)</f>
        <v>15</v>
      </c>
      <c r="AE1231" s="51">
        <f>VALUE(RIGHT("00"&amp;AC1231,2)&amp;RIGHT("000"&amp;AD1231,3))</f>
        <v>81015</v>
      </c>
    </row>
    <row r="1232" spans="1:31">
      <c r="A1232" s="60" t="str">
        <f>IF(G1232&amp;Q1232&lt;&gt;"",W1232&amp;Q1232,"")</f>
        <v>KUBORpatchwork</v>
      </c>
      <c r="B1232" s="60" t="str">
        <f>IF(C1232&lt;&gt;"",LEFT(C1232,9),"")</f>
        <v>80-831-35</v>
      </c>
      <c r="C1232" s="73" t="s">
        <v>5844</v>
      </c>
      <c r="D1232" s="73" t="s">
        <v>5845</v>
      </c>
      <c r="E1232" s="73" t="s">
        <v>904</v>
      </c>
      <c r="F1232" s="74">
        <v>57</v>
      </c>
      <c r="G1232" s="73" t="s">
        <v>4967</v>
      </c>
      <c r="H1232" s="73" t="s">
        <v>209</v>
      </c>
      <c r="I1232" s="73" t="s">
        <v>1413</v>
      </c>
      <c r="J1232" s="73" t="s">
        <v>320</v>
      </c>
      <c r="K1232" s="73" t="s">
        <v>382</v>
      </c>
      <c r="L1232" s="73" t="s">
        <v>383</v>
      </c>
      <c r="M1232" s="73" t="s">
        <v>388</v>
      </c>
      <c r="N1232" s="73" t="s">
        <v>44</v>
      </c>
      <c r="O1232" s="73" t="s">
        <v>385</v>
      </c>
      <c r="P1232" s="73" t="s">
        <v>907</v>
      </c>
      <c r="Q1232" s="73" t="s">
        <v>1387</v>
      </c>
      <c r="R1232" s="73" t="s">
        <v>209</v>
      </c>
      <c r="V1232" s="60" t="str">
        <f>W1232&amp;H1232</f>
        <v>KUBORразноцветный</v>
      </c>
      <c r="W1232" s="60" t="str">
        <f>_xlfn.LET(_xlpm.TextCell,TEXT(G1232,"###"),IF(_xlpm.TextCell&lt;&gt;"",IF(StyleSpaceSplit,IFERROR(IF(FIND(" ",_xlpm.TextCell)&gt;=1,MID(_xlpm.TextCell,1,FIND(" ",_xlpm.TextCell)-1),_xlpm.TextCell),_xlpm.TextCell),_xlpm.TextCell),""))</f>
        <v>KUBOR</v>
      </c>
      <c r="X1232" s="60" t="str">
        <f>IF(A1232&lt;&gt;"",IFERROR(IF(FIND(" ",G1232)&gt;=1,MID(G1232,FIND(" ",G1232)+1,LEN(G1232)),""),""),"")</f>
        <v/>
      </c>
      <c r="AC1232" s="51">
        <f>IFERROR(VALUE(MID($C1232,1,2)),0)</f>
        <v>80</v>
      </c>
      <c r="AD1232" s="44">
        <f>IFERROR(VALUE(MID($C1232,4,3)),0)</f>
        <v>831</v>
      </c>
      <c r="AE1232" s="51">
        <f>VALUE(RIGHT("00"&amp;AC1232,2)&amp;RIGHT("000"&amp;AD1232,3))</f>
        <v>80831</v>
      </c>
    </row>
    <row r="1233" spans="1:31">
      <c r="A1233" s="60" t="str">
        <f>IF(G1233&amp;Q1233&lt;&gt;"",W1233&amp;Q1233,"")</f>
        <v>KUBORpatchwork</v>
      </c>
      <c r="B1233" s="60" t="str">
        <f>IF(C1233&lt;&gt;"",LEFT(C1233,9),"")</f>
        <v>80-831-35</v>
      </c>
      <c r="C1233" s="73" t="s">
        <v>5846</v>
      </c>
      <c r="D1233" s="73" t="s">
        <v>5845</v>
      </c>
      <c r="E1233" s="73" t="s">
        <v>920</v>
      </c>
      <c r="F1233" s="74">
        <v>58</v>
      </c>
      <c r="G1233" s="73" t="s">
        <v>4967</v>
      </c>
      <c r="H1233" s="73" t="s">
        <v>209</v>
      </c>
      <c r="I1233" s="73" t="s">
        <v>1413</v>
      </c>
      <c r="J1233" s="73" t="s">
        <v>320</v>
      </c>
      <c r="K1233" s="73" t="s">
        <v>382</v>
      </c>
      <c r="L1233" s="73" t="s">
        <v>383</v>
      </c>
      <c r="M1233" s="73" t="s">
        <v>388</v>
      </c>
      <c r="N1233" s="73" t="s">
        <v>44</v>
      </c>
      <c r="O1233" s="73" t="s">
        <v>385</v>
      </c>
      <c r="P1233" s="73" t="s">
        <v>907</v>
      </c>
      <c r="Q1233" s="73" t="s">
        <v>1387</v>
      </c>
      <c r="R1233" s="73" t="s">
        <v>209</v>
      </c>
      <c r="V1233" s="60" t="str">
        <f>W1233&amp;H1233</f>
        <v>KUBORразноцветный</v>
      </c>
      <c r="W1233" s="60" t="str">
        <f>_xlfn.LET(_xlpm.TextCell,TEXT(G1233,"###"),IF(_xlpm.TextCell&lt;&gt;"",IF(StyleSpaceSplit,IFERROR(IF(FIND(" ",_xlpm.TextCell)&gt;=1,MID(_xlpm.TextCell,1,FIND(" ",_xlpm.TextCell)-1),_xlpm.TextCell),_xlpm.TextCell),_xlpm.TextCell),""))</f>
        <v>KUBOR</v>
      </c>
      <c r="X1233" s="60" t="str">
        <f>IF(A1233&lt;&gt;"",IFERROR(IF(FIND(" ",G1233)&gt;=1,MID(G1233,FIND(" ",G1233)+1,LEN(G1233)),""),""),"")</f>
        <v/>
      </c>
      <c r="AC1233" s="51">
        <f>IFERROR(VALUE(MID($C1233,1,2)),0)</f>
        <v>80</v>
      </c>
      <c r="AD1233" s="44">
        <f>IFERROR(VALUE(MID($C1233,4,3)),0)</f>
        <v>831</v>
      </c>
      <c r="AE1233" s="51">
        <f>VALUE(RIGHT("00"&amp;AC1233,2)&amp;RIGHT("000"&amp;AD1233,3))</f>
        <v>80831</v>
      </c>
    </row>
    <row r="1234" spans="1:31">
      <c r="A1234" s="60" t="str">
        <f>IF(G1234&amp;Q1234&lt;&gt;"",W1234&amp;Q1234,"")</f>
        <v>KUBORpatchwork</v>
      </c>
      <c r="B1234" s="60" t="str">
        <f>IF(C1234&lt;&gt;"",LEFT(C1234,9),"")</f>
        <v>80-831-35</v>
      </c>
      <c r="C1234" s="73" t="s">
        <v>5847</v>
      </c>
      <c r="D1234" s="73" t="s">
        <v>5845</v>
      </c>
      <c r="E1234" s="73" t="s">
        <v>910</v>
      </c>
      <c r="F1234" s="74">
        <v>59</v>
      </c>
      <c r="G1234" s="73" t="s">
        <v>4967</v>
      </c>
      <c r="H1234" s="73" t="s">
        <v>209</v>
      </c>
      <c r="I1234" s="73" t="s">
        <v>1413</v>
      </c>
      <c r="J1234" s="73" t="s">
        <v>320</v>
      </c>
      <c r="K1234" s="73" t="s">
        <v>382</v>
      </c>
      <c r="L1234" s="73" t="s">
        <v>383</v>
      </c>
      <c r="M1234" s="73" t="s">
        <v>388</v>
      </c>
      <c r="N1234" s="73" t="s">
        <v>44</v>
      </c>
      <c r="O1234" s="73" t="s">
        <v>385</v>
      </c>
      <c r="P1234" s="73" t="s">
        <v>907</v>
      </c>
      <c r="Q1234" s="73" t="s">
        <v>1387</v>
      </c>
      <c r="R1234" s="73" t="s">
        <v>209</v>
      </c>
      <c r="V1234" s="60" t="str">
        <f>W1234&amp;H1234</f>
        <v>KUBORразноцветный</v>
      </c>
      <c r="W1234" s="60" t="str">
        <f>_xlfn.LET(_xlpm.TextCell,TEXT(G1234,"###"),IF(_xlpm.TextCell&lt;&gt;"",IF(StyleSpaceSplit,IFERROR(IF(FIND(" ",_xlpm.TextCell)&gt;=1,MID(_xlpm.TextCell,1,FIND(" ",_xlpm.TextCell)-1),_xlpm.TextCell),_xlpm.TextCell),_xlpm.TextCell),""))</f>
        <v>KUBOR</v>
      </c>
      <c r="X1234" s="60" t="str">
        <f>IF(A1234&lt;&gt;"",IFERROR(IF(FIND(" ",G1234)&gt;=1,MID(G1234,FIND(" ",G1234)+1,LEN(G1234)),""),""),"")</f>
        <v/>
      </c>
      <c r="AC1234" s="51">
        <f>IFERROR(VALUE(MID($C1234,1,2)),0)</f>
        <v>80</v>
      </c>
      <c r="AD1234" s="44">
        <f>IFERROR(VALUE(MID($C1234,4,3)),0)</f>
        <v>831</v>
      </c>
      <c r="AE1234" s="51">
        <f>VALUE(RIGHT("00"&amp;AC1234,2)&amp;RIGHT("000"&amp;AD1234,3))</f>
        <v>80831</v>
      </c>
    </row>
    <row r="1235" spans="1:31">
      <c r="A1235" s="60" t="str">
        <f>IF(G1235&amp;Q1235&lt;&gt;"",W1235&amp;Q1235,"")</f>
        <v>KUBORpatchwork</v>
      </c>
      <c r="B1235" s="60" t="str">
        <f>IF(C1235&lt;&gt;"",LEFT(C1235,9),"")</f>
        <v>80-831-35</v>
      </c>
      <c r="C1235" s="73" t="s">
        <v>5848</v>
      </c>
      <c r="D1235" s="73" t="s">
        <v>5845</v>
      </c>
      <c r="E1235" s="73" t="s">
        <v>922</v>
      </c>
      <c r="F1235" s="74">
        <v>60</v>
      </c>
      <c r="G1235" s="73" t="s">
        <v>4967</v>
      </c>
      <c r="H1235" s="73" t="s">
        <v>209</v>
      </c>
      <c r="I1235" s="73" t="s">
        <v>1413</v>
      </c>
      <c r="J1235" s="73" t="s">
        <v>320</v>
      </c>
      <c r="K1235" s="73" t="s">
        <v>382</v>
      </c>
      <c r="L1235" s="73" t="s">
        <v>383</v>
      </c>
      <c r="M1235" s="73" t="s">
        <v>388</v>
      </c>
      <c r="N1235" s="73" t="s">
        <v>44</v>
      </c>
      <c r="O1235" s="73" t="s">
        <v>385</v>
      </c>
      <c r="P1235" s="73" t="s">
        <v>907</v>
      </c>
      <c r="Q1235" s="73" t="s">
        <v>1387</v>
      </c>
      <c r="R1235" s="73" t="s">
        <v>209</v>
      </c>
      <c r="V1235" s="60" t="str">
        <f>W1235&amp;H1235</f>
        <v>KUBORразноцветный</v>
      </c>
      <c r="W1235" s="60" t="str">
        <f>_xlfn.LET(_xlpm.TextCell,TEXT(G1235,"###"),IF(_xlpm.TextCell&lt;&gt;"",IF(StyleSpaceSplit,IFERROR(IF(FIND(" ",_xlpm.TextCell)&gt;=1,MID(_xlpm.TextCell,1,FIND(" ",_xlpm.TextCell)-1),_xlpm.TextCell),_xlpm.TextCell),_xlpm.TextCell),""))</f>
        <v>KUBOR</v>
      </c>
      <c r="X1235" s="60" t="str">
        <f>IF(A1235&lt;&gt;"",IFERROR(IF(FIND(" ",G1235)&gt;=1,MID(G1235,FIND(" ",G1235)+1,LEN(G1235)),""),""),"")</f>
        <v/>
      </c>
      <c r="AC1235" s="51">
        <f>IFERROR(VALUE(MID($C1235,1,2)),0)</f>
        <v>80</v>
      </c>
      <c r="AD1235" s="44">
        <f>IFERROR(VALUE(MID($C1235,4,3)),0)</f>
        <v>831</v>
      </c>
      <c r="AE1235" s="51">
        <f>VALUE(RIGHT("00"&amp;AC1235,2)&amp;RIGHT("000"&amp;AD1235,3))</f>
        <v>80831</v>
      </c>
    </row>
    <row r="1236" spans="1:31">
      <c r="A1236" s="60" t="str">
        <f>IF(G1236&amp;Q1236&lt;&gt;"",W1236&amp;Q1236,"")</f>
        <v>KUBORpatchwork</v>
      </c>
      <c r="B1236" s="60" t="str">
        <f>IF(C1236&lt;&gt;"",LEFT(C1236,9),"")</f>
        <v>80-831-35</v>
      </c>
      <c r="C1236" s="73" t="s">
        <v>5849</v>
      </c>
      <c r="D1236" s="73" t="s">
        <v>5845</v>
      </c>
      <c r="E1236" s="73" t="s">
        <v>912</v>
      </c>
      <c r="F1236" s="74">
        <v>61</v>
      </c>
      <c r="G1236" s="73" t="s">
        <v>4967</v>
      </c>
      <c r="H1236" s="73" t="s">
        <v>209</v>
      </c>
      <c r="I1236" s="73" t="s">
        <v>1413</v>
      </c>
      <c r="J1236" s="73" t="s">
        <v>320</v>
      </c>
      <c r="K1236" s="73" t="s">
        <v>382</v>
      </c>
      <c r="L1236" s="73" t="s">
        <v>383</v>
      </c>
      <c r="M1236" s="73" t="s">
        <v>388</v>
      </c>
      <c r="N1236" s="73" t="s">
        <v>44</v>
      </c>
      <c r="O1236" s="73" t="s">
        <v>385</v>
      </c>
      <c r="P1236" s="73" t="s">
        <v>907</v>
      </c>
      <c r="Q1236" s="73" t="s">
        <v>1387</v>
      </c>
      <c r="R1236" s="73" t="s">
        <v>209</v>
      </c>
      <c r="V1236" s="60" t="str">
        <f>W1236&amp;H1236</f>
        <v>KUBORразноцветный</v>
      </c>
      <c r="W1236" s="60" t="str">
        <f>_xlfn.LET(_xlpm.TextCell,TEXT(G1236,"###"),IF(_xlpm.TextCell&lt;&gt;"",IF(StyleSpaceSplit,IFERROR(IF(FIND(" ",_xlpm.TextCell)&gt;=1,MID(_xlpm.TextCell,1,FIND(" ",_xlpm.TextCell)-1),_xlpm.TextCell),_xlpm.TextCell),_xlpm.TextCell),""))</f>
        <v>KUBOR</v>
      </c>
      <c r="X1236" s="60" t="str">
        <f>IF(A1236&lt;&gt;"",IFERROR(IF(FIND(" ",G1236)&gt;=1,MID(G1236,FIND(" ",G1236)+1,LEN(G1236)),""),""),"")</f>
        <v/>
      </c>
      <c r="AC1236" s="51">
        <f>IFERROR(VALUE(MID($C1236,1,2)),0)</f>
        <v>80</v>
      </c>
      <c r="AD1236" s="44">
        <f>IFERROR(VALUE(MID($C1236,4,3)),0)</f>
        <v>831</v>
      </c>
      <c r="AE1236" s="51">
        <f>VALUE(RIGHT("00"&amp;AC1236,2)&amp;RIGHT("000"&amp;AD1236,3))</f>
        <v>80831</v>
      </c>
    </row>
    <row r="1237" spans="1:31">
      <c r="A1237" s="60" t="str">
        <f>IF(G1237&amp;Q1237&lt;&gt;"",W1237&amp;Q1237,"")</f>
        <v>KUBORpatchwork</v>
      </c>
      <c r="B1237" s="60" t="str">
        <f>IF(C1237&lt;&gt;"",LEFT(C1237,9),"")</f>
        <v>80-831-35</v>
      </c>
      <c r="C1237" s="73" t="s">
        <v>5850</v>
      </c>
      <c r="D1237" s="73" t="s">
        <v>5845</v>
      </c>
      <c r="E1237" s="73" t="s">
        <v>956</v>
      </c>
      <c r="F1237" s="74">
        <v>55</v>
      </c>
      <c r="G1237" s="73" t="s">
        <v>4967</v>
      </c>
      <c r="H1237" s="73" t="s">
        <v>209</v>
      </c>
      <c r="I1237" s="73" t="s">
        <v>1413</v>
      </c>
      <c r="J1237" s="73" t="s">
        <v>320</v>
      </c>
      <c r="K1237" s="73" t="s">
        <v>382</v>
      </c>
      <c r="L1237" s="73" t="s">
        <v>383</v>
      </c>
      <c r="M1237" s="73" t="s">
        <v>388</v>
      </c>
      <c r="N1237" s="73" t="s">
        <v>44</v>
      </c>
      <c r="O1237" s="73" t="s">
        <v>385</v>
      </c>
      <c r="P1237" s="73" t="s">
        <v>907</v>
      </c>
      <c r="Q1237" s="73" t="s">
        <v>1387</v>
      </c>
      <c r="R1237" s="73" t="s">
        <v>209</v>
      </c>
      <c r="V1237" s="60" t="str">
        <f>W1237&amp;H1237</f>
        <v>KUBORразноцветный</v>
      </c>
      <c r="W1237" s="60" t="str">
        <f>_xlfn.LET(_xlpm.TextCell,TEXT(G1237,"###"),IF(_xlpm.TextCell&lt;&gt;"",IF(StyleSpaceSplit,IFERROR(IF(FIND(" ",_xlpm.TextCell)&gt;=1,MID(_xlpm.TextCell,1,FIND(" ",_xlpm.TextCell)-1),_xlpm.TextCell),_xlpm.TextCell),_xlpm.TextCell),""))</f>
        <v>KUBOR</v>
      </c>
      <c r="X1237" s="60" t="str">
        <f>IF(A1237&lt;&gt;"",IFERROR(IF(FIND(" ",G1237)&gt;=1,MID(G1237,FIND(" ",G1237)+1,LEN(G1237)),""),""),"")</f>
        <v/>
      </c>
      <c r="AC1237" s="51">
        <f>IFERROR(VALUE(MID($C1237,1,2)),0)</f>
        <v>80</v>
      </c>
      <c r="AD1237" s="44">
        <f>IFERROR(VALUE(MID($C1237,4,3)),0)</f>
        <v>831</v>
      </c>
      <c r="AE1237" s="51">
        <f>VALUE(RIGHT("00"&amp;AC1237,2)&amp;RIGHT("000"&amp;AD1237,3))</f>
        <v>80831</v>
      </c>
    </row>
    <row r="1238" spans="1:31">
      <c r="A1238" s="60" t="str">
        <f>IF(G1238&amp;Q1238&lt;&gt;"",W1238&amp;Q1238,"")</f>
        <v>KUBORpatchwork</v>
      </c>
      <c r="B1238" s="60" t="str">
        <f>IF(C1238&lt;&gt;"",LEFT(C1238,9),"")</f>
        <v>80-831-35</v>
      </c>
      <c r="C1238" s="73" t="s">
        <v>5851</v>
      </c>
      <c r="D1238" s="73" t="s">
        <v>5845</v>
      </c>
      <c r="E1238" s="73" t="s">
        <v>915</v>
      </c>
      <c r="F1238" s="74">
        <v>56</v>
      </c>
      <c r="G1238" s="73" t="s">
        <v>4967</v>
      </c>
      <c r="H1238" s="73" t="s">
        <v>209</v>
      </c>
      <c r="I1238" s="73" t="s">
        <v>1413</v>
      </c>
      <c r="J1238" s="73" t="s">
        <v>320</v>
      </c>
      <c r="K1238" s="73" t="s">
        <v>382</v>
      </c>
      <c r="L1238" s="73" t="s">
        <v>383</v>
      </c>
      <c r="M1238" s="73" t="s">
        <v>388</v>
      </c>
      <c r="N1238" s="73" t="s">
        <v>44</v>
      </c>
      <c r="O1238" s="73" t="s">
        <v>385</v>
      </c>
      <c r="P1238" s="73" t="s">
        <v>907</v>
      </c>
      <c r="Q1238" s="73" t="s">
        <v>1387</v>
      </c>
      <c r="R1238" s="73" t="s">
        <v>209</v>
      </c>
      <c r="V1238" s="60" t="str">
        <f>W1238&amp;H1238</f>
        <v>KUBORразноцветный</v>
      </c>
      <c r="W1238" s="60" t="str">
        <f>_xlfn.LET(_xlpm.TextCell,TEXT(G1238,"###"),IF(_xlpm.TextCell&lt;&gt;"",IF(StyleSpaceSplit,IFERROR(IF(FIND(" ",_xlpm.TextCell)&gt;=1,MID(_xlpm.TextCell,1,FIND(" ",_xlpm.TextCell)-1),_xlpm.TextCell),_xlpm.TextCell),_xlpm.TextCell),""))</f>
        <v>KUBOR</v>
      </c>
      <c r="X1238" s="60" t="str">
        <f>IF(A1238&lt;&gt;"",IFERROR(IF(FIND(" ",G1238)&gt;=1,MID(G1238,FIND(" ",G1238)+1,LEN(G1238)),""),""),"")</f>
        <v/>
      </c>
      <c r="AC1238" s="51">
        <f>IFERROR(VALUE(MID($C1238,1,2)),0)</f>
        <v>80</v>
      </c>
      <c r="AD1238" s="44">
        <f>IFERROR(VALUE(MID($C1238,4,3)),0)</f>
        <v>831</v>
      </c>
      <c r="AE1238" s="51">
        <f>VALUE(RIGHT("00"&amp;AC1238,2)&amp;RIGHT("000"&amp;AD1238,3))</f>
        <v>80831</v>
      </c>
    </row>
    <row r="1239" spans="1:31">
      <c r="A1239" s="60" t="str">
        <f>IF(G1239&amp;Q1239&lt;&gt;"",W1239&amp;Q1239,"")</f>
        <v>KUBORblue</v>
      </c>
      <c r="B1239" s="60" t="str">
        <f>IF(C1239&lt;&gt;"",LEFT(C1239,9),"")</f>
        <v>80-831-06</v>
      </c>
      <c r="C1239" s="73" t="s">
        <v>4965</v>
      </c>
      <c r="D1239" s="73" t="s">
        <v>4966</v>
      </c>
      <c r="E1239" s="73" t="s">
        <v>910</v>
      </c>
      <c r="F1239" s="74">
        <v>59</v>
      </c>
      <c r="G1239" s="73" t="s">
        <v>4967</v>
      </c>
      <c r="H1239" s="73" t="s">
        <v>71</v>
      </c>
      <c r="I1239" s="73" t="s">
        <v>1413</v>
      </c>
      <c r="J1239" s="73" t="s">
        <v>320</v>
      </c>
      <c r="K1239" s="73" t="s">
        <v>382</v>
      </c>
      <c r="L1239" s="73" t="s">
        <v>383</v>
      </c>
      <c r="M1239" s="73" t="s">
        <v>388</v>
      </c>
      <c r="N1239" s="73" t="s">
        <v>44</v>
      </c>
      <c r="O1239" s="73" t="s">
        <v>385</v>
      </c>
      <c r="P1239" s="73" t="s">
        <v>907</v>
      </c>
      <c r="Q1239" s="73" t="s">
        <v>932</v>
      </c>
      <c r="R1239" s="73" t="s">
        <v>71</v>
      </c>
      <c r="V1239" s="60" t="str">
        <f>W1239&amp;H1239</f>
        <v>KUBORсиний</v>
      </c>
      <c r="W1239" s="60" t="str">
        <f>_xlfn.LET(_xlpm.TextCell,TEXT(G1239,"###"),IF(_xlpm.TextCell&lt;&gt;"",IF(StyleSpaceSplit,IFERROR(IF(FIND(" ",_xlpm.TextCell)&gt;=1,MID(_xlpm.TextCell,1,FIND(" ",_xlpm.TextCell)-1),_xlpm.TextCell),_xlpm.TextCell),_xlpm.TextCell),""))</f>
        <v>KUBOR</v>
      </c>
      <c r="X1239" s="60" t="str">
        <f>IF(A1239&lt;&gt;"",IFERROR(IF(FIND(" ",G1239)&gt;=1,MID(G1239,FIND(" ",G1239)+1,LEN(G1239)),""),""),"")</f>
        <v/>
      </c>
      <c r="AC1239" s="51">
        <f>IFERROR(VALUE(MID($C1239,1,2)),0)</f>
        <v>80</v>
      </c>
      <c r="AD1239" s="44">
        <f>IFERROR(VALUE(MID($C1239,4,3)),0)</f>
        <v>831</v>
      </c>
      <c r="AE1239" s="51">
        <f>VALUE(RIGHT("00"&amp;AC1239,2)&amp;RIGHT("000"&amp;AD1239,3))</f>
        <v>80831</v>
      </c>
    </row>
    <row r="1240" spans="1:31">
      <c r="A1240" s="60" t="str">
        <f>IF(G1240&amp;Q1240&lt;&gt;"",W1240&amp;Q1240,"")</f>
        <v>KUBORblue</v>
      </c>
      <c r="B1240" s="60" t="str">
        <f>IF(C1240&lt;&gt;"",LEFT(C1240,9),"")</f>
        <v>80-831-06</v>
      </c>
      <c r="C1240" s="73" t="s">
        <v>4968</v>
      </c>
      <c r="D1240" s="73" t="s">
        <v>4966</v>
      </c>
      <c r="E1240" s="73" t="s">
        <v>915</v>
      </c>
      <c r="F1240" s="74">
        <v>56</v>
      </c>
      <c r="G1240" s="73" t="s">
        <v>4967</v>
      </c>
      <c r="H1240" s="73" t="s">
        <v>71</v>
      </c>
      <c r="I1240" s="73" t="s">
        <v>1413</v>
      </c>
      <c r="J1240" s="73" t="s">
        <v>320</v>
      </c>
      <c r="K1240" s="73" t="s">
        <v>382</v>
      </c>
      <c r="L1240" s="73" t="s">
        <v>383</v>
      </c>
      <c r="M1240" s="73" t="s">
        <v>388</v>
      </c>
      <c r="N1240" s="73" t="s">
        <v>44</v>
      </c>
      <c r="O1240" s="73" t="s">
        <v>385</v>
      </c>
      <c r="P1240" s="73" t="s">
        <v>907</v>
      </c>
      <c r="Q1240" s="73" t="s">
        <v>932</v>
      </c>
      <c r="R1240" s="73" t="s">
        <v>71</v>
      </c>
      <c r="V1240" s="60" t="str">
        <f>W1240&amp;H1240</f>
        <v>KUBORсиний</v>
      </c>
      <c r="W1240" s="60" t="str">
        <f>_xlfn.LET(_xlpm.TextCell,TEXT(G1240,"###"),IF(_xlpm.TextCell&lt;&gt;"",IF(StyleSpaceSplit,IFERROR(IF(FIND(" ",_xlpm.TextCell)&gt;=1,MID(_xlpm.TextCell,1,FIND(" ",_xlpm.TextCell)-1),_xlpm.TextCell),_xlpm.TextCell),_xlpm.TextCell),""))</f>
        <v>KUBOR</v>
      </c>
      <c r="X1240" s="60" t="str">
        <f>IF(A1240&lt;&gt;"",IFERROR(IF(FIND(" ",G1240)&gt;=1,MID(G1240,FIND(" ",G1240)+1,LEN(G1240)),""),""),"")</f>
        <v/>
      </c>
      <c r="AC1240" s="51">
        <f>IFERROR(VALUE(MID($C1240,1,2)),0)</f>
        <v>80</v>
      </c>
      <c r="AD1240" s="44">
        <f>IFERROR(VALUE(MID($C1240,4,3)),0)</f>
        <v>831</v>
      </c>
      <c r="AE1240" s="51">
        <f>VALUE(RIGHT("00"&amp;AC1240,2)&amp;RIGHT("000"&amp;AD1240,3))</f>
        <v>80831</v>
      </c>
    </row>
    <row r="1241" spans="1:31">
      <c r="A1241" s="60" t="str">
        <f>IF(G1241&amp;Q1241&lt;&gt;"",W1241&amp;Q1241,"")</f>
        <v>KUBORblue</v>
      </c>
      <c r="B1241" s="60" t="str">
        <f>IF(C1241&lt;&gt;"",LEFT(C1241,9),"")</f>
        <v>80-831-06</v>
      </c>
      <c r="C1241" s="73" t="s">
        <v>4969</v>
      </c>
      <c r="D1241" s="73" t="s">
        <v>4966</v>
      </c>
      <c r="E1241" s="73" t="s">
        <v>904</v>
      </c>
      <c r="F1241" s="74">
        <v>57</v>
      </c>
      <c r="G1241" s="73" t="s">
        <v>4967</v>
      </c>
      <c r="H1241" s="73" t="s">
        <v>71</v>
      </c>
      <c r="I1241" s="73" t="s">
        <v>1413</v>
      </c>
      <c r="J1241" s="73" t="s">
        <v>320</v>
      </c>
      <c r="K1241" s="73" t="s">
        <v>382</v>
      </c>
      <c r="L1241" s="73" t="s">
        <v>383</v>
      </c>
      <c r="M1241" s="73" t="s">
        <v>388</v>
      </c>
      <c r="N1241" s="73" t="s">
        <v>44</v>
      </c>
      <c r="O1241" s="73" t="s">
        <v>385</v>
      </c>
      <c r="P1241" s="73" t="s">
        <v>907</v>
      </c>
      <c r="Q1241" s="73" t="s">
        <v>932</v>
      </c>
      <c r="R1241" s="73" t="s">
        <v>71</v>
      </c>
      <c r="V1241" s="60" t="str">
        <f>W1241&amp;H1241</f>
        <v>KUBORсиний</v>
      </c>
      <c r="W1241" s="60" t="str">
        <f>_xlfn.LET(_xlpm.TextCell,TEXT(G1241,"###"),IF(_xlpm.TextCell&lt;&gt;"",IF(StyleSpaceSplit,IFERROR(IF(FIND(" ",_xlpm.TextCell)&gt;=1,MID(_xlpm.TextCell,1,FIND(" ",_xlpm.TextCell)-1),_xlpm.TextCell),_xlpm.TextCell),_xlpm.TextCell),""))</f>
        <v>KUBOR</v>
      </c>
      <c r="X1241" s="60" t="str">
        <f>IF(A1241&lt;&gt;"",IFERROR(IF(FIND(" ",G1241)&gt;=1,MID(G1241,FIND(" ",G1241)+1,LEN(G1241)),""),""),"")</f>
        <v/>
      </c>
      <c r="AC1241" s="51">
        <f>IFERROR(VALUE(MID($C1241,1,2)),0)</f>
        <v>80</v>
      </c>
      <c r="AD1241" s="44">
        <f>IFERROR(VALUE(MID($C1241,4,3)),0)</f>
        <v>831</v>
      </c>
      <c r="AE1241" s="51">
        <f>VALUE(RIGHT("00"&amp;AC1241,2)&amp;RIGHT("000"&amp;AD1241,3))</f>
        <v>80831</v>
      </c>
    </row>
    <row r="1242" spans="1:31">
      <c r="A1242" s="60" t="str">
        <f>IF(G1242&amp;Q1242&lt;&gt;"",W1242&amp;Q1242,"")</f>
        <v>KUBORblue</v>
      </c>
      <c r="B1242" s="60" t="str">
        <f>IF(C1242&lt;&gt;"",LEFT(C1242,9),"")</f>
        <v>80-831-06</v>
      </c>
      <c r="C1242" s="73" t="s">
        <v>4970</v>
      </c>
      <c r="D1242" s="73" t="s">
        <v>4966</v>
      </c>
      <c r="E1242" s="73" t="s">
        <v>920</v>
      </c>
      <c r="F1242" s="74">
        <v>58</v>
      </c>
      <c r="G1242" s="73" t="s">
        <v>4967</v>
      </c>
      <c r="H1242" s="73" t="s">
        <v>71</v>
      </c>
      <c r="I1242" s="73" t="s">
        <v>1413</v>
      </c>
      <c r="J1242" s="73" t="s">
        <v>320</v>
      </c>
      <c r="K1242" s="73" t="s">
        <v>382</v>
      </c>
      <c r="L1242" s="73" t="s">
        <v>383</v>
      </c>
      <c r="M1242" s="73" t="s">
        <v>388</v>
      </c>
      <c r="N1242" s="73" t="s">
        <v>44</v>
      </c>
      <c r="O1242" s="73" t="s">
        <v>385</v>
      </c>
      <c r="P1242" s="73" t="s">
        <v>907</v>
      </c>
      <c r="Q1242" s="73" t="s">
        <v>932</v>
      </c>
      <c r="R1242" s="73" t="s">
        <v>71</v>
      </c>
      <c r="V1242" s="60" t="str">
        <f>W1242&amp;H1242</f>
        <v>KUBORсиний</v>
      </c>
      <c r="W1242" s="60" t="str">
        <f>_xlfn.LET(_xlpm.TextCell,TEXT(G1242,"###"),IF(_xlpm.TextCell&lt;&gt;"",IF(StyleSpaceSplit,IFERROR(IF(FIND(" ",_xlpm.TextCell)&gt;=1,MID(_xlpm.TextCell,1,FIND(" ",_xlpm.TextCell)-1),_xlpm.TextCell),_xlpm.TextCell),_xlpm.TextCell),""))</f>
        <v>KUBOR</v>
      </c>
      <c r="X1242" s="60" t="str">
        <f>IF(A1242&lt;&gt;"",IFERROR(IF(FIND(" ",G1242)&gt;=1,MID(G1242,FIND(" ",G1242)+1,LEN(G1242)),""),""),"")</f>
        <v/>
      </c>
      <c r="AC1242" s="51">
        <f>IFERROR(VALUE(MID($C1242,1,2)),0)</f>
        <v>80</v>
      </c>
      <c r="AD1242" s="44">
        <f>IFERROR(VALUE(MID($C1242,4,3)),0)</f>
        <v>831</v>
      </c>
      <c r="AE1242" s="51">
        <f>VALUE(RIGHT("00"&amp;AC1242,2)&amp;RIGHT("000"&amp;AD1242,3))</f>
        <v>80831</v>
      </c>
    </row>
    <row r="1243" spans="1:31">
      <c r="A1243" s="60" t="str">
        <f>IF(G1243&amp;Q1243&lt;&gt;"",W1243&amp;Q1243,"")</f>
        <v>KUBORblue</v>
      </c>
      <c r="B1243" s="60" t="str">
        <f>IF(C1243&lt;&gt;"",LEFT(C1243,9),"")</f>
        <v>80-831-06</v>
      </c>
      <c r="C1243" s="73" t="s">
        <v>4971</v>
      </c>
      <c r="D1243" s="73" t="s">
        <v>4966</v>
      </c>
      <c r="E1243" s="73" t="s">
        <v>922</v>
      </c>
      <c r="F1243" s="74">
        <v>60</v>
      </c>
      <c r="G1243" s="73" t="s">
        <v>4967</v>
      </c>
      <c r="H1243" s="73" t="s">
        <v>71</v>
      </c>
      <c r="I1243" s="73" t="s">
        <v>1413</v>
      </c>
      <c r="J1243" s="73" t="s">
        <v>320</v>
      </c>
      <c r="K1243" s="73" t="s">
        <v>382</v>
      </c>
      <c r="L1243" s="73" t="s">
        <v>383</v>
      </c>
      <c r="M1243" s="73" t="s">
        <v>388</v>
      </c>
      <c r="N1243" s="73" t="s">
        <v>44</v>
      </c>
      <c r="O1243" s="73" t="s">
        <v>385</v>
      </c>
      <c r="P1243" s="73" t="s">
        <v>907</v>
      </c>
      <c r="Q1243" s="73" t="s">
        <v>932</v>
      </c>
      <c r="R1243" s="73" t="s">
        <v>71</v>
      </c>
      <c r="V1243" s="60" t="str">
        <f>W1243&amp;H1243</f>
        <v>KUBORсиний</v>
      </c>
      <c r="W1243" s="60" t="str">
        <f>_xlfn.LET(_xlpm.TextCell,TEXT(G1243,"###"),IF(_xlpm.TextCell&lt;&gt;"",IF(StyleSpaceSplit,IFERROR(IF(FIND(" ",_xlpm.TextCell)&gt;=1,MID(_xlpm.TextCell,1,FIND(" ",_xlpm.TextCell)-1),_xlpm.TextCell),_xlpm.TextCell),_xlpm.TextCell),""))</f>
        <v>KUBOR</v>
      </c>
      <c r="X1243" s="60" t="str">
        <f>IF(A1243&lt;&gt;"",IFERROR(IF(FIND(" ",G1243)&gt;=1,MID(G1243,FIND(" ",G1243)+1,LEN(G1243)),""),""),"")</f>
        <v/>
      </c>
      <c r="AC1243" s="51">
        <f>IFERROR(VALUE(MID($C1243,1,2)),0)</f>
        <v>80</v>
      </c>
      <c r="AD1243" s="44">
        <f>IFERROR(VALUE(MID($C1243,4,3)),0)</f>
        <v>831</v>
      </c>
      <c r="AE1243" s="51">
        <f>VALUE(RIGHT("00"&amp;AC1243,2)&amp;RIGHT("000"&amp;AD1243,3))</f>
        <v>80831</v>
      </c>
    </row>
    <row r="1244" spans="1:31">
      <c r="A1244" s="60" t="str">
        <f>IF(G1244&amp;Q1244&lt;&gt;"",W1244&amp;Q1244,"")</f>
        <v>KUBORblue</v>
      </c>
      <c r="B1244" s="60" t="str">
        <f>IF(C1244&lt;&gt;"",LEFT(C1244,9),"")</f>
        <v>80-831-06</v>
      </c>
      <c r="C1244" s="73" t="s">
        <v>4972</v>
      </c>
      <c r="D1244" s="73" t="s">
        <v>4966</v>
      </c>
      <c r="E1244" s="73" t="s">
        <v>912</v>
      </c>
      <c r="F1244" s="74">
        <v>61</v>
      </c>
      <c r="G1244" s="73" t="s">
        <v>4967</v>
      </c>
      <c r="H1244" s="73" t="s">
        <v>71</v>
      </c>
      <c r="I1244" s="73" t="s">
        <v>1413</v>
      </c>
      <c r="J1244" s="73" t="s">
        <v>320</v>
      </c>
      <c r="K1244" s="73" t="s">
        <v>382</v>
      </c>
      <c r="L1244" s="73" t="s">
        <v>383</v>
      </c>
      <c r="M1244" s="73" t="s">
        <v>388</v>
      </c>
      <c r="N1244" s="73" t="s">
        <v>44</v>
      </c>
      <c r="O1244" s="73" t="s">
        <v>385</v>
      </c>
      <c r="P1244" s="73" t="s">
        <v>907</v>
      </c>
      <c r="Q1244" s="73" t="s">
        <v>932</v>
      </c>
      <c r="R1244" s="73" t="s">
        <v>71</v>
      </c>
      <c r="V1244" s="60" t="str">
        <f>W1244&amp;H1244</f>
        <v>KUBORсиний</v>
      </c>
      <c r="W1244" s="60" t="str">
        <f>_xlfn.LET(_xlpm.TextCell,TEXT(G1244,"###"),IF(_xlpm.TextCell&lt;&gt;"",IF(StyleSpaceSplit,IFERROR(IF(FIND(" ",_xlpm.TextCell)&gt;=1,MID(_xlpm.TextCell,1,FIND(" ",_xlpm.TextCell)-1),_xlpm.TextCell),_xlpm.TextCell),_xlpm.TextCell),""))</f>
        <v>KUBOR</v>
      </c>
      <c r="X1244" s="60" t="str">
        <f>IF(A1244&lt;&gt;"",IFERROR(IF(FIND(" ",G1244)&gt;=1,MID(G1244,FIND(" ",G1244)+1,LEN(G1244)),""),""),"")</f>
        <v/>
      </c>
      <c r="AC1244" s="51">
        <f>IFERROR(VALUE(MID($C1244,1,2)),0)</f>
        <v>80</v>
      </c>
      <c r="AD1244" s="44">
        <f>IFERROR(VALUE(MID($C1244,4,3)),0)</f>
        <v>831</v>
      </c>
      <c r="AE1244" s="51">
        <f>VALUE(RIGHT("00"&amp;AC1244,2)&amp;RIGHT("000"&amp;AD1244,3))</f>
        <v>80831</v>
      </c>
    </row>
    <row r="1245" spans="1:31">
      <c r="A1245" s="60" t="str">
        <f>IF(G1245&amp;Q1245&lt;&gt;"",W1245&amp;Q1245,"")</f>
        <v>KUBORblue</v>
      </c>
      <c r="B1245" s="60" t="str">
        <f>IF(C1245&lt;&gt;"",LEFT(C1245,9),"")</f>
        <v>80-831-06</v>
      </c>
      <c r="C1245" s="73" t="s">
        <v>4973</v>
      </c>
      <c r="D1245" s="73" t="s">
        <v>4966</v>
      </c>
      <c r="E1245" s="73" t="s">
        <v>956</v>
      </c>
      <c r="F1245" s="74">
        <v>55</v>
      </c>
      <c r="G1245" s="73" t="s">
        <v>4967</v>
      </c>
      <c r="H1245" s="73" t="s">
        <v>71</v>
      </c>
      <c r="I1245" s="73" t="s">
        <v>1413</v>
      </c>
      <c r="J1245" s="73" t="s">
        <v>320</v>
      </c>
      <c r="K1245" s="73" t="s">
        <v>382</v>
      </c>
      <c r="L1245" s="73" t="s">
        <v>383</v>
      </c>
      <c r="M1245" s="73" t="s">
        <v>388</v>
      </c>
      <c r="N1245" s="73" t="s">
        <v>44</v>
      </c>
      <c r="O1245" s="73" t="s">
        <v>385</v>
      </c>
      <c r="P1245" s="73" t="s">
        <v>907</v>
      </c>
      <c r="Q1245" s="73" t="s">
        <v>932</v>
      </c>
      <c r="R1245" s="73" t="s">
        <v>71</v>
      </c>
      <c r="V1245" s="60" t="str">
        <f>W1245&amp;H1245</f>
        <v>KUBORсиний</v>
      </c>
      <c r="W1245" s="60" t="str">
        <f>_xlfn.LET(_xlpm.TextCell,TEXT(G1245,"###"),IF(_xlpm.TextCell&lt;&gt;"",IF(StyleSpaceSplit,IFERROR(IF(FIND(" ",_xlpm.TextCell)&gt;=1,MID(_xlpm.TextCell,1,FIND(" ",_xlpm.TextCell)-1),_xlpm.TextCell),_xlpm.TextCell),_xlpm.TextCell),""))</f>
        <v>KUBOR</v>
      </c>
      <c r="X1245" s="60" t="str">
        <f>IF(A1245&lt;&gt;"",IFERROR(IF(FIND(" ",G1245)&gt;=1,MID(G1245,FIND(" ",G1245)+1,LEN(G1245)),""),""),"")</f>
        <v/>
      </c>
      <c r="AC1245" s="51">
        <f>IFERROR(VALUE(MID($C1245,1,2)),0)</f>
        <v>80</v>
      </c>
      <c r="AD1245" s="44">
        <f>IFERROR(VALUE(MID($C1245,4,3)),0)</f>
        <v>831</v>
      </c>
      <c r="AE1245" s="51">
        <f>VALUE(RIGHT("00"&amp;AC1245,2)&amp;RIGHT("000"&amp;AD1245,3))</f>
        <v>80831</v>
      </c>
    </row>
    <row r="1246" spans="1:31">
      <c r="A1246" s="60" t="str">
        <f>IF(G1246&amp;Q1246&lt;&gt;"",W1246&amp;Q1246,"")</f>
        <v>LIGUREbeige</v>
      </c>
      <c r="B1246" s="60" t="str">
        <f>IF(C1246&lt;&gt;"",LEFT(C1246,9),"")</f>
        <v>81-016-02</v>
      </c>
      <c r="C1246" s="73" t="s">
        <v>6280</v>
      </c>
      <c r="D1246" s="73" t="s">
        <v>6281</v>
      </c>
      <c r="E1246" s="73" t="s">
        <v>956</v>
      </c>
      <c r="F1246" s="74">
        <v>55</v>
      </c>
      <c r="G1246" s="73" t="s">
        <v>6282</v>
      </c>
      <c r="H1246" s="73" t="s">
        <v>63</v>
      </c>
      <c r="I1246" s="73" t="s">
        <v>2043</v>
      </c>
      <c r="J1246" s="73" t="s">
        <v>324</v>
      </c>
      <c r="K1246" s="73" t="s">
        <v>390</v>
      </c>
      <c r="L1246" s="73" t="s">
        <v>383</v>
      </c>
      <c r="M1246" s="73" t="s">
        <v>388</v>
      </c>
      <c r="N1246" s="73" t="s">
        <v>44</v>
      </c>
      <c r="O1246" s="73" t="s">
        <v>386</v>
      </c>
      <c r="P1246" s="73" t="s">
        <v>907</v>
      </c>
      <c r="Q1246" s="73" t="s">
        <v>937</v>
      </c>
      <c r="R1246" s="73" t="s">
        <v>63</v>
      </c>
      <c r="V1246" s="60" t="str">
        <f>W1246&amp;H1246</f>
        <v>LIGUREбежевый</v>
      </c>
      <c r="W1246" s="60" t="str">
        <f>_xlfn.LET(_xlpm.TextCell,TEXT(G1246,"###"),IF(_xlpm.TextCell&lt;&gt;"",IF(StyleSpaceSplit,IFERROR(IF(FIND(" ",_xlpm.TextCell)&gt;=1,MID(_xlpm.TextCell,1,FIND(" ",_xlpm.TextCell)-1),_xlpm.TextCell),_xlpm.TextCell),_xlpm.TextCell),""))</f>
        <v>LIGURE</v>
      </c>
      <c r="X1246" s="60" t="str">
        <f>IF(A1246&lt;&gt;"",IFERROR(IF(FIND(" ",G1246)&gt;=1,MID(G1246,FIND(" ",G1246)+1,LEN(G1246)),""),""),"")</f>
        <v/>
      </c>
      <c r="AC1246" s="51">
        <f>IFERROR(VALUE(MID($C1246,1,2)),0)</f>
        <v>81</v>
      </c>
      <c r="AD1246" s="44">
        <f>IFERROR(VALUE(MID($C1246,4,3)),0)</f>
        <v>16</v>
      </c>
      <c r="AE1246" s="51">
        <f>VALUE(RIGHT("00"&amp;AC1246,2)&amp;RIGHT("000"&amp;AD1246,3))</f>
        <v>81016</v>
      </c>
    </row>
    <row r="1247" spans="1:31">
      <c r="A1247" s="60" t="str">
        <f>IF(G1247&amp;Q1247&lt;&gt;"",W1247&amp;Q1247,"")</f>
        <v>LIGUREbeige</v>
      </c>
      <c r="B1247" s="60" t="str">
        <f>IF(C1247&lt;&gt;"",LEFT(C1247,9),"")</f>
        <v>81-016-02</v>
      </c>
      <c r="C1247" s="73" t="s">
        <v>6283</v>
      </c>
      <c r="D1247" s="73" t="s">
        <v>6281</v>
      </c>
      <c r="E1247" s="73" t="s">
        <v>904</v>
      </c>
      <c r="F1247" s="74">
        <v>57</v>
      </c>
      <c r="G1247" s="73" t="s">
        <v>6282</v>
      </c>
      <c r="H1247" s="73" t="s">
        <v>63</v>
      </c>
      <c r="I1247" s="73" t="s">
        <v>2043</v>
      </c>
      <c r="J1247" s="73" t="s">
        <v>324</v>
      </c>
      <c r="K1247" s="73" t="s">
        <v>390</v>
      </c>
      <c r="L1247" s="73" t="s">
        <v>383</v>
      </c>
      <c r="M1247" s="73" t="s">
        <v>388</v>
      </c>
      <c r="N1247" s="73" t="s">
        <v>44</v>
      </c>
      <c r="O1247" s="73" t="s">
        <v>386</v>
      </c>
      <c r="P1247" s="73" t="s">
        <v>907</v>
      </c>
      <c r="Q1247" s="73" t="s">
        <v>937</v>
      </c>
      <c r="R1247" s="73" t="s">
        <v>63</v>
      </c>
      <c r="V1247" s="60" t="str">
        <f>W1247&amp;H1247</f>
        <v>LIGUREбежевый</v>
      </c>
      <c r="W1247" s="60" t="str">
        <f>_xlfn.LET(_xlpm.TextCell,TEXT(G1247,"###"),IF(_xlpm.TextCell&lt;&gt;"",IF(StyleSpaceSplit,IFERROR(IF(FIND(" ",_xlpm.TextCell)&gt;=1,MID(_xlpm.TextCell,1,FIND(" ",_xlpm.TextCell)-1),_xlpm.TextCell),_xlpm.TextCell),_xlpm.TextCell),""))</f>
        <v>LIGURE</v>
      </c>
      <c r="X1247" s="60" t="str">
        <f>IF(A1247&lt;&gt;"",IFERROR(IF(FIND(" ",G1247)&gt;=1,MID(G1247,FIND(" ",G1247)+1,LEN(G1247)),""),""),"")</f>
        <v/>
      </c>
      <c r="AC1247" s="51">
        <f>IFERROR(VALUE(MID($C1247,1,2)),0)</f>
        <v>81</v>
      </c>
      <c r="AD1247" s="44">
        <f>IFERROR(VALUE(MID($C1247,4,3)),0)</f>
        <v>16</v>
      </c>
      <c r="AE1247" s="51">
        <f>VALUE(RIGHT("00"&amp;AC1247,2)&amp;RIGHT("000"&amp;AD1247,3))</f>
        <v>81016</v>
      </c>
    </row>
    <row r="1248" spans="1:31">
      <c r="A1248" s="60" t="str">
        <f>IF(G1248&amp;Q1248&lt;&gt;"",W1248&amp;Q1248,"")</f>
        <v>LIGUREbeige</v>
      </c>
      <c r="B1248" s="60" t="str">
        <f>IF(C1248&lt;&gt;"",LEFT(C1248,9),"")</f>
        <v>81-016-02</v>
      </c>
      <c r="C1248" s="73" t="s">
        <v>6284</v>
      </c>
      <c r="D1248" s="73" t="s">
        <v>6281</v>
      </c>
      <c r="E1248" s="73" t="s">
        <v>910</v>
      </c>
      <c r="F1248" s="74">
        <v>59</v>
      </c>
      <c r="G1248" s="73" t="s">
        <v>6282</v>
      </c>
      <c r="H1248" s="73" t="s">
        <v>63</v>
      </c>
      <c r="I1248" s="73" t="s">
        <v>2043</v>
      </c>
      <c r="J1248" s="73" t="s">
        <v>324</v>
      </c>
      <c r="K1248" s="73" t="s">
        <v>390</v>
      </c>
      <c r="L1248" s="73" t="s">
        <v>383</v>
      </c>
      <c r="M1248" s="73" t="s">
        <v>388</v>
      </c>
      <c r="N1248" s="73" t="s">
        <v>44</v>
      </c>
      <c r="O1248" s="73" t="s">
        <v>386</v>
      </c>
      <c r="P1248" s="73" t="s">
        <v>907</v>
      </c>
      <c r="Q1248" s="73" t="s">
        <v>937</v>
      </c>
      <c r="R1248" s="73" t="s">
        <v>63</v>
      </c>
      <c r="V1248" s="60" t="str">
        <f>W1248&amp;H1248</f>
        <v>LIGUREбежевый</v>
      </c>
      <c r="W1248" s="60" t="str">
        <f>_xlfn.LET(_xlpm.TextCell,TEXT(G1248,"###"),IF(_xlpm.TextCell&lt;&gt;"",IF(StyleSpaceSplit,IFERROR(IF(FIND(" ",_xlpm.TextCell)&gt;=1,MID(_xlpm.TextCell,1,FIND(" ",_xlpm.TextCell)-1),_xlpm.TextCell),_xlpm.TextCell),_xlpm.TextCell),""))</f>
        <v>LIGURE</v>
      </c>
      <c r="X1248" s="60" t="str">
        <f>IF(A1248&lt;&gt;"",IFERROR(IF(FIND(" ",G1248)&gt;=1,MID(G1248,FIND(" ",G1248)+1,LEN(G1248)),""),""),"")</f>
        <v/>
      </c>
      <c r="AC1248" s="51">
        <f>IFERROR(VALUE(MID($C1248,1,2)),0)</f>
        <v>81</v>
      </c>
      <c r="AD1248" s="44">
        <f>IFERROR(VALUE(MID($C1248,4,3)),0)</f>
        <v>16</v>
      </c>
      <c r="AE1248" s="51">
        <f>VALUE(RIGHT("00"&amp;AC1248,2)&amp;RIGHT("000"&amp;AD1248,3))</f>
        <v>81016</v>
      </c>
    </row>
    <row r="1249" spans="1:31">
      <c r="A1249" s="60" t="str">
        <f>IF(G1249&amp;Q1249&lt;&gt;"",W1249&amp;Q1249,"")</f>
        <v>LIGUREbeige</v>
      </c>
      <c r="B1249" s="60" t="str">
        <f>IF(C1249&lt;&gt;"",LEFT(C1249,9),"")</f>
        <v>81-016-02</v>
      </c>
      <c r="C1249" s="73" t="s">
        <v>6285</v>
      </c>
      <c r="D1249" s="73" t="s">
        <v>6281</v>
      </c>
      <c r="E1249" s="73" t="s">
        <v>912</v>
      </c>
      <c r="F1249" s="74">
        <v>61</v>
      </c>
      <c r="G1249" s="73" t="s">
        <v>6282</v>
      </c>
      <c r="H1249" s="73" t="s">
        <v>63</v>
      </c>
      <c r="I1249" s="73" t="s">
        <v>2043</v>
      </c>
      <c r="J1249" s="73" t="s">
        <v>324</v>
      </c>
      <c r="K1249" s="73" t="s">
        <v>390</v>
      </c>
      <c r="L1249" s="73" t="s">
        <v>383</v>
      </c>
      <c r="M1249" s="73" t="s">
        <v>388</v>
      </c>
      <c r="N1249" s="73" t="s">
        <v>44</v>
      </c>
      <c r="O1249" s="73" t="s">
        <v>386</v>
      </c>
      <c r="P1249" s="73" t="s">
        <v>907</v>
      </c>
      <c r="Q1249" s="73" t="s">
        <v>937</v>
      </c>
      <c r="R1249" s="73" t="s">
        <v>63</v>
      </c>
      <c r="V1249" s="60" t="str">
        <f>W1249&amp;H1249</f>
        <v>LIGUREбежевый</v>
      </c>
      <c r="W1249" s="60" t="str">
        <f>_xlfn.LET(_xlpm.TextCell,TEXT(G1249,"###"),IF(_xlpm.TextCell&lt;&gt;"",IF(StyleSpaceSplit,IFERROR(IF(FIND(" ",_xlpm.TextCell)&gt;=1,MID(_xlpm.TextCell,1,FIND(" ",_xlpm.TextCell)-1),_xlpm.TextCell),_xlpm.TextCell),_xlpm.TextCell),""))</f>
        <v>LIGURE</v>
      </c>
      <c r="X1249" s="60" t="str">
        <f>IF(A1249&lt;&gt;"",IFERROR(IF(FIND(" ",G1249)&gt;=1,MID(G1249,FIND(" ",G1249)+1,LEN(G1249)),""),""),"")</f>
        <v/>
      </c>
      <c r="AC1249" s="51">
        <f>IFERROR(VALUE(MID($C1249,1,2)),0)</f>
        <v>81</v>
      </c>
      <c r="AD1249" s="44">
        <f>IFERROR(VALUE(MID($C1249,4,3)),0)</f>
        <v>16</v>
      </c>
      <c r="AE1249" s="51">
        <f>VALUE(RIGHT("00"&amp;AC1249,2)&amp;RIGHT("000"&amp;AD1249,3))</f>
        <v>81016</v>
      </c>
    </row>
    <row r="1250" spans="1:31">
      <c r="A1250" s="60" t="str">
        <f>IF(G1250&amp;Q1250&lt;&gt;"",W1250&amp;Q1250,"")</f>
        <v>LIGUREgrey</v>
      </c>
      <c r="B1250" s="60" t="str">
        <f>IF(C1250&lt;&gt;"",LEFT(C1250,9),"")</f>
        <v>81-016-08</v>
      </c>
      <c r="C1250" s="73" t="s">
        <v>6286</v>
      </c>
      <c r="D1250" s="73" t="s">
        <v>6287</v>
      </c>
      <c r="E1250" s="73" t="s">
        <v>956</v>
      </c>
      <c r="F1250" s="74">
        <v>55</v>
      </c>
      <c r="G1250" s="73" t="s">
        <v>6282</v>
      </c>
      <c r="H1250" s="73" t="s">
        <v>83</v>
      </c>
      <c r="I1250" s="73" t="s">
        <v>2043</v>
      </c>
      <c r="J1250" s="73" t="s">
        <v>324</v>
      </c>
      <c r="K1250" s="73" t="s">
        <v>390</v>
      </c>
      <c r="L1250" s="73" t="s">
        <v>383</v>
      </c>
      <c r="M1250" s="73" t="s">
        <v>388</v>
      </c>
      <c r="N1250" s="73" t="s">
        <v>44</v>
      </c>
      <c r="O1250" s="73" t="s">
        <v>386</v>
      </c>
      <c r="P1250" s="73" t="s">
        <v>907</v>
      </c>
      <c r="Q1250" s="73" t="s">
        <v>917</v>
      </c>
      <c r="R1250" s="73" t="s">
        <v>83</v>
      </c>
      <c r="V1250" s="60" t="str">
        <f>W1250&amp;H1250</f>
        <v>LIGUREсерый</v>
      </c>
      <c r="W1250" s="60" t="str">
        <f>_xlfn.LET(_xlpm.TextCell,TEXT(G1250,"###"),IF(_xlpm.TextCell&lt;&gt;"",IF(StyleSpaceSplit,IFERROR(IF(FIND(" ",_xlpm.TextCell)&gt;=1,MID(_xlpm.TextCell,1,FIND(" ",_xlpm.TextCell)-1),_xlpm.TextCell),_xlpm.TextCell),_xlpm.TextCell),""))</f>
        <v>LIGURE</v>
      </c>
      <c r="X1250" s="60" t="str">
        <f>IF(A1250&lt;&gt;"",IFERROR(IF(FIND(" ",G1250)&gt;=1,MID(G1250,FIND(" ",G1250)+1,LEN(G1250)),""),""),"")</f>
        <v/>
      </c>
      <c r="AC1250" s="51">
        <f>IFERROR(VALUE(MID($C1250,1,2)),0)</f>
        <v>81</v>
      </c>
      <c r="AD1250" s="44">
        <f>IFERROR(VALUE(MID($C1250,4,3)),0)</f>
        <v>16</v>
      </c>
      <c r="AE1250" s="51">
        <f>VALUE(RIGHT("00"&amp;AC1250,2)&amp;RIGHT("000"&amp;AD1250,3))</f>
        <v>81016</v>
      </c>
    </row>
    <row r="1251" spans="1:31">
      <c r="A1251" s="60" t="str">
        <f>IF(G1251&amp;Q1251&lt;&gt;"",W1251&amp;Q1251,"")</f>
        <v>LIGUREgrey</v>
      </c>
      <c r="B1251" s="60" t="str">
        <f>IF(C1251&lt;&gt;"",LEFT(C1251,9),"")</f>
        <v>81-016-08</v>
      </c>
      <c r="C1251" s="73" t="s">
        <v>6288</v>
      </c>
      <c r="D1251" s="73" t="s">
        <v>6287</v>
      </c>
      <c r="E1251" s="73" t="s">
        <v>904</v>
      </c>
      <c r="F1251" s="74">
        <v>57</v>
      </c>
      <c r="G1251" s="73" t="s">
        <v>6282</v>
      </c>
      <c r="H1251" s="73" t="s">
        <v>83</v>
      </c>
      <c r="I1251" s="73" t="s">
        <v>2043</v>
      </c>
      <c r="J1251" s="73" t="s">
        <v>324</v>
      </c>
      <c r="K1251" s="73" t="s">
        <v>390</v>
      </c>
      <c r="L1251" s="73" t="s">
        <v>383</v>
      </c>
      <c r="M1251" s="73" t="s">
        <v>388</v>
      </c>
      <c r="N1251" s="73" t="s">
        <v>44</v>
      </c>
      <c r="O1251" s="73" t="s">
        <v>386</v>
      </c>
      <c r="P1251" s="73" t="s">
        <v>907</v>
      </c>
      <c r="Q1251" s="73" t="s">
        <v>917</v>
      </c>
      <c r="R1251" s="73" t="s">
        <v>83</v>
      </c>
      <c r="V1251" s="60" t="str">
        <f>W1251&amp;H1251</f>
        <v>LIGUREсерый</v>
      </c>
      <c r="W1251" s="60" t="str">
        <f>_xlfn.LET(_xlpm.TextCell,TEXT(G1251,"###"),IF(_xlpm.TextCell&lt;&gt;"",IF(StyleSpaceSplit,IFERROR(IF(FIND(" ",_xlpm.TextCell)&gt;=1,MID(_xlpm.TextCell,1,FIND(" ",_xlpm.TextCell)-1),_xlpm.TextCell),_xlpm.TextCell),_xlpm.TextCell),""))</f>
        <v>LIGURE</v>
      </c>
      <c r="X1251" s="60" t="str">
        <f>IF(A1251&lt;&gt;"",IFERROR(IF(FIND(" ",G1251)&gt;=1,MID(G1251,FIND(" ",G1251)+1,LEN(G1251)),""),""),"")</f>
        <v/>
      </c>
      <c r="AC1251" s="51">
        <f>IFERROR(VALUE(MID($C1251,1,2)),0)</f>
        <v>81</v>
      </c>
      <c r="AD1251" s="44">
        <f>IFERROR(VALUE(MID($C1251,4,3)),0)</f>
        <v>16</v>
      </c>
      <c r="AE1251" s="51">
        <f>VALUE(RIGHT("00"&amp;AC1251,2)&amp;RIGHT("000"&amp;AD1251,3))</f>
        <v>81016</v>
      </c>
    </row>
    <row r="1252" spans="1:31">
      <c r="A1252" s="60" t="str">
        <f>IF(G1252&amp;Q1252&lt;&gt;"",W1252&amp;Q1252,"")</f>
        <v>LIGUREgrey</v>
      </c>
      <c r="B1252" s="60" t="str">
        <f>IF(C1252&lt;&gt;"",LEFT(C1252,9),"")</f>
        <v>81-016-08</v>
      </c>
      <c r="C1252" s="73" t="s">
        <v>6289</v>
      </c>
      <c r="D1252" s="73" t="s">
        <v>6287</v>
      </c>
      <c r="E1252" s="73" t="s">
        <v>910</v>
      </c>
      <c r="F1252" s="74">
        <v>59</v>
      </c>
      <c r="G1252" s="73" t="s">
        <v>6282</v>
      </c>
      <c r="H1252" s="73" t="s">
        <v>83</v>
      </c>
      <c r="I1252" s="73" t="s">
        <v>2043</v>
      </c>
      <c r="J1252" s="73" t="s">
        <v>324</v>
      </c>
      <c r="K1252" s="73" t="s">
        <v>390</v>
      </c>
      <c r="L1252" s="73" t="s">
        <v>383</v>
      </c>
      <c r="M1252" s="73" t="s">
        <v>388</v>
      </c>
      <c r="N1252" s="73" t="s">
        <v>44</v>
      </c>
      <c r="O1252" s="73" t="s">
        <v>386</v>
      </c>
      <c r="P1252" s="73" t="s">
        <v>907</v>
      </c>
      <c r="Q1252" s="73" t="s">
        <v>917</v>
      </c>
      <c r="R1252" s="73" t="s">
        <v>83</v>
      </c>
      <c r="V1252" s="60" t="str">
        <f>W1252&amp;H1252</f>
        <v>LIGUREсерый</v>
      </c>
      <c r="W1252" s="60" t="str">
        <f>_xlfn.LET(_xlpm.TextCell,TEXT(G1252,"###"),IF(_xlpm.TextCell&lt;&gt;"",IF(StyleSpaceSplit,IFERROR(IF(FIND(" ",_xlpm.TextCell)&gt;=1,MID(_xlpm.TextCell,1,FIND(" ",_xlpm.TextCell)-1),_xlpm.TextCell),_xlpm.TextCell),_xlpm.TextCell),""))</f>
        <v>LIGURE</v>
      </c>
      <c r="X1252" s="60" t="str">
        <f>IF(A1252&lt;&gt;"",IFERROR(IF(FIND(" ",G1252)&gt;=1,MID(G1252,FIND(" ",G1252)+1,LEN(G1252)),""),""),"")</f>
        <v/>
      </c>
      <c r="AC1252" s="51">
        <f>IFERROR(VALUE(MID($C1252,1,2)),0)</f>
        <v>81</v>
      </c>
      <c r="AD1252" s="44">
        <f>IFERROR(VALUE(MID($C1252,4,3)),0)</f>
        <v>16</v>
      </c>
      <c r="AE1252" s="51">
        <f>VALUE(RIGHT("00"&amp;AC1252,2)&amp;RIGHT("000"&amp;AD1252,3))</f>
        <v>81016</v>
      </c>
    </row>
    <row r="1253" spans="1:31">
      <c r="A1253" s="60" t="str">
        <f>IF(G1253&amp;Q1253&lt;&gt;"",W1253&amp;Q1253,"")</f>
        <v>LIGUREgrey</v>
      </c>
      <c r="B1253" s="60" t="str">
        <f>IF(C1253&lt;&gt;"",LEFT(C1253,9),"")</f>
        <v>81-016-08</v>
      </c>
      <c r="C1253" s="73" t="s">
        <v>6290</v>
      </c>
      <c r="D1253" s="73" t="s">
        <v>6287</v>
      </c>
      <c r="E1253" s="73" t="s">
        <v>912</v>
      </c>
      <c r="F1253" s="74">
        <v>61</v>
      </c>
      <c r="G1253" s="73" t="s">
        <v>6282</v>
      </c>
      <c r="H1253" s="73" t="s">
        <v>83</v>
      </c>
      <c r="I1253" s="73" t="s">
        <v>2043</v>
      </c>
      <c r="J1253" s="73" t="s">
        <v>324</v>
      </c>
      <c r="K1253" s="73" t="s">
        <v>390</v>
      </c>
      <c r="L1253" s="73" t="s">
        <v>383</v>
      </c>
      <c r="M1253" s="73" t="s">
        <v>388</v>
      </c>
      <c r="N1253" s="73" t="s">
        <v>44</v>
      </c>
      <c r="O1253" s="73" t="s">
        <v>386</v>
      </c>
      <c r="P1253" s="73" t="s">
        <v>907</v>
      </c>
      <c r="Q1253" s="73" t="s">
        <v>917</v>
      </c>
      <c r="R1253" s="73" t="s">
        <v>83</v>
      </c>
      <c r="V1253" s="60" t="str">
        <f>W1253&amp;H1253</f>
        <v>LIGUREсерый</v>
      </c>
      <c r="W1253" s="60" t="str">
        <f>_xlfn.LET(_xlpm.TextCell,TEXT(G1253,"###"),IF(_xlpm.TextCell&lt;&gt;"",IF(StyleSpaceSplit,IFERROR(IF(FIND(" ",_xlpm.TextCell)&gt;=1,MID(_xlpm.TextCell,1,FIND(" ",_xlpm.TextCell)-1),_xlpm.TextCell),_xlpm.TextCell),_xlpm.TextCell),""))</f>
        <v>LIGURE</v>
      </c>
      <c r="X1253" s="60" t="str">
        <f>IF(A1253&lt;&gt;"",IFERROR(IF(FIND(" ",G1253)&gt;=1,MID(G1253,FIND(" ",G1253)+1,LEN(G1253)),""),""),"")</f>
        <v/>
      </c>
      <c r="AC1253" s="51">
        <f>IFERROR(VALUE(MID($C1253,1,2)),0)</f>
        <v>81</v>
      </c>
      <c r="AD1253" s="44">
        <f>IFERROR(VALUE(MID($C1253,4,3)),0)</f>
        <v>16</v>
      </c>
      <c r="AE1253" s="51">
        <f>VALUE(RIGHT("00"&amp;AC1253,2)&amp;RIGHT("000"&amp;AD1253,3))</f>
        <v>81016</v>
      </c>
    </row>
    <row r="1254" spans="1:31">
      <c r="A1254" s="60" t="str">
        <f>IF(G1254&amp;Q1254&lt;&gt;"",W1254&amp;Q1254,"")</f>
        <v>LIONblack</v>
      </c>
      <c r="B1254" s="60" t="str">
        <f>IF(C1254&lt;&gt;"",LEFT(C1254,9),"")</f>
        <v>80-957-09</v>
      </c>
      <c r="C1254" s="73" t="s">
        <v>5476</v>
      </c>
      <c r="D1254" s="73" t="s">
        <v>5477</v>
      </c>
      <c r="E1254" s="73" t="s">
        <v>920</v>
      </c>
      <c r="F1254" s="74">
        <v>58</v>
      </c>
      <c r="G1254" s="73" t="s">
        <v>5478</v>
      </c>
      <c r="H1254" s="73" t="s">
        <v>53</v>
      </c>
      <c r="I1254" s="73" t="s">
        <v>5479</v>
      </c>
      <c r="J1254" s="73" t="s">
        <v>324</v>
      </c>
      <c r="K1254" s="73" t="s">
        <v>382</v>
      </c>
      <c r="L1254" s="73" t="s">
        <v>383</v>
      </c>
      <c r="M1254" s="73" t="s">
        <v>384</v>
      </c>
      <c r="N1254" s="73" t="s">
        <v>43</v>
      </c>
      <c r="O1254" s="73" t="s">
        <v>385</v>
      </c>
      <c r="P1254" s="73" t="s">
        <v>907</v>
      </c>
      <c r="Q1254" s="73" t="s">
        <v>928</v>
      </c>
      <c r="R1254" s="73" t="s">
        <v>53</v>
      </c>
      <c r="V1254" s="60" t="str">
        <f>W1254&amp;H1254</f>
        <v>LIONчерный</v>
      </c>
      <c r="W1254" s="60" t="str">
        <f>_xlfn.LET(_xlpm.TextCell,TEXT(G1254,"###"),IF(_xlpm.TextCell&lt;&gt;"",IF(StyleSpaceSplit,IFERROR(IF(FIND(" ",_xlpm.TextCell)&gt;=1,MID(_xlpm.TextCell,1,FIND(" ",_xlpm.TextCell)-1),_xlpm.TextCell),_xlpm.TextCell),_xlpm.TextCell),""))</f>
        <v>LION</v>
      </c>
      <c r="X1254" s="60" t="str">
        <f>IF(A1254&lt;&gt;"",IFERROR(IF(FIND(" ",G1254)&gt;=1,MID(G1254,FIND(" ",G1254)+1,LEN(G1254)),""),""),"")</f>
        <v/>
      </c>
      <c r="AC1254" s="51">
        <f>IFERROR(VALUE(MID($C1254,1,2)),0)</f>
        <v>80</v>
      </c>
      <c r="AD1254" s="44">
        <f>IFERROR(VALUE(MID($C1254,4,3)),0)</f>
        <v>957</v>
      </c>
      <c r="AE1254" s="51">
        <f>VALUE(RIGHT("00"&amp;AC1254,2)&amp;RIGHT("000"&amp;AD1254,3))</f>
        <v>80957</v>
      </c>
    </row>
    <row r="1255" spans="1:31">
      <c r="A1255" s="60" t="str">
        <f>IF(G1255&amp;Q1255&lt;&gt;"",W1255&amp;Q1255,"")</f>
        <v>LISTERgrey</v>
      </c>
      <c r="B1255" s="60" t="str">
        <f>IF(C1255&lt;&gt;"",LEFT(C1255,9),"")</f>
        <v>80-832-08</v>
      </c>
      <c r="C1255" s="73" t="s">
        <v>4974</v>
      </c>
      <c r="D1255" s="73" t="s">
        <v>4975</v>
      </c>
      <c r="E1255" s="73" t="s">
        <v>910</v>
      </c>
      <c r="F1255" s="74">
        <v>59</v>
      </c>
      <c r="G1255" s="73" t="s">
        <v>4976</v>
      </c>
      <c r="H1255" s="73" t="s">
        <v>83</v>
      </c>
      <c r="I1255" s="73" t="s">
        <v>4977</v>
      </c>
      <c r="J1255" s="73" t="s">
        <v>320</v>
      </c>
      <c r="K1255" s="73" t="s">
        <v>382</v>
      </c>
      <c r="L1255" s="73" t="s">
        <v>383</v>
      </c>
      <c r="M1255" s="73" t="s">
        <v>388</v>
      </c>
      <c r="N1255" s="73" t="s">
        <v>44</v>
      </c>
      <c r="O1255" s="73" t="s">
        <v>386</v>
      </c>
      <c r="P1255" s="73" t="s">
        <v>907</v>
      </c>
      <c r="Q1255" s="73" t="s">
        <v>917</v>
      </c>
      <c r="R1255" s="73" t="s">
        <v>83</v>
      </c>
      <c r="V1255" s="60" t="str">
        <f>W1255&amp;H1255</f>
        <v>LISTERсерый</v>
      </c>
      <c r="W1255" s="60" t="str">
        <f>_xlfn.LET(_xlpm.TextCell,TEXT(G1255,"###"),IF(_xlpm.TextCell&lt;&gt;"",IF(StyleSpaceSplit,IFERROR(IF(FIND(" ",_xlpm.TextCell)&gt;=1,MID(_xlpm.TextCell,1,FIND(" ",_xlpm.TextCell)-1),_xlpm.TextCell),_xlpm.TextCell),_xlpm.TextCell),""))</f>
        <v>LISTER</v>
      </c>
      <c r="X1255" s="60" t="str">
        <f>IF(A1255&lt;&gt;"",IFERROR(IF(FIND(" ",G1255)&gt;=1,MID(G1255,FIND(" ",G1255)+1,LEN(G1255)),""),""),"")</f>
        <v/>
      </c>
      <c r="AC1255" s="51">
        <f>IFERROR(VALUE(MID($C1255,1,2)),0)</f>
        <v>80</v>
      </c>
      <c r="AD1255" s="44">
        <f>IFERROR(VALUE(MID($C1255,4,3)),0)</f>
        <v>832</v>
      </c>
      <c r="AE1255" s="51">
        <f>VALUE(RIGHT("00"&amp;AC1255,2)&amp;RIGHT("000"&amp;AD1255,3))</f>
        <v>80832</v>
      </c>
    </row>
    <row r="1256" spans="1:31">
      <c r="A1256" s="60" t="str">
        <f>IF(G1256&amp;Q1256&lt;&gt;"",W1256&amp;Q1256,"")</f>
        <v>LISTERgrey</v>
      </c>
      <c r="B1256" s="60" t="str">
        <f>IF(C1256&lt;&gt;"",LEFT(C1256,9),"")</f>
        <v>80-832-08</v>
      </c>
      <c r="C1256" s="73" t="s">
        <v>4978</v>
      </c>
      <c r="D1256" s="73" t="s">
        <v>4975</v>
      </c>
      <c r="E1256" s="73" t="s">
        <v>956</v>
      </c>
      <c r="F1256" s="74">
        <v>55</v>
      </c>
      <c r="G1256" s="73" t="s">
        <v>4976</v>
      </c>
      <c r="H1256" s="73" t="s">
        <v>83</v>
      </c>
      <c r="I1256" s="73" t="s">
        <v>4977</v>
      </c>
      <c r="J1256" s="73" t="s">
        <v>320</v>
      </c>
      <c r="K1256" s="73" t="s">
        <v>382</v>
      </c>
      <c r="L1256" s="73" t="s">
        <v>383</v>
      </c>
      <c r="M1256" s="73" t="s">
        <v>388</v>
      </c>
      <c r="N1256" s="73" t="s">
        <v>44</v>
      </c>
      <c r="O1256" s="73" t="s">
        <v>386</v>
      </c>
      <c r="P1256" s="73" t="s">
        <v>907</v>
      </c>
      <c r="Q1256" s="73" t="s">
        <v>917</v>
      </c>
      <c r="R1256" s="73" t="s">
        <v>83</v>
      </c>
      <c r="V1256" s="60" t="str">
        <f>W1256&amp;H1256</f>
        <v>LISTERсерый</v>
      </c>
      <c r="W1256" s="60" t="str">
        <f>_xlfn.LET(_xlpm.TextCell,TEXT(G1256,"###"),IF(_xlpm.TextCell&lt;&gt;"",IF(StyleSpaceSplit,IFERROR(IF(FIND(" ",_xlpm.TextCell)&gt;=1,MID(_xlpm.TextCell,1,FIND(" ",_xlpm.TextCell)-1),_xlpm.TextCell),_xlpm.TextCell),_xlpm.TextCell),""))</f>
        <v>LISTER</v>
      </c>
      <c r="X1256" s="60" t="str">
        <f>IF(A1256&lt;&gt;"",IFERROR(IF(FIND(" ",G1256)&gt;=1,MID(G1256,FIND(" ",G1256)+1,LEN(G1256)),""),""),"")</f>
        <v/>
      </c>
      <c r="AC1256" s="51">
        <f>IFERROR(VALUE(MID($C1256,1,2)),0)</f>
        <v>80</v>
      </c>
      <c r="AD1256" s="44">
        <f>IFERROR(VALUE(MID($C1256,4,3)),0)</f>
        <v>832</v>
      </c>
      <c r="AE1256" s="51">
        <f>VALUE(RIGHT("00"&amp;AC1256,2)&amp;RIGHT("000"&amp;AD1256,3))</f>
        <v>80832</v>
      </c>
    </row>
    <row r="1257" spans="1:31">
      <c r="A1257" s="60" t="str">
        <f>IF(G1257&amp;Q1257&lt;&gt;"",W1257&amp;Q1257,"")</f>
        <v>LISTERgrey</v>
      </c>
      <c r="B1257" s="60" t="str">
        <f>IF(C1257&lt;&gt;"",LEFT(C1257,9),"")</f>
        <v>80-832-08</v>
      </c>
      <c r="C1257" s="73" t="s">
        <v>4979</v>
      </c>
      <c r="D1257" s="73" t="s">
        <v>4975</v>
      </c>
      <c r="E1257" s="73" t="s">
        <v>904</v>
      </c>
      <c r="F1257" s="74">
        <v>57</v>
      </c>
      <c r="G1257" s="73" t="s">
        <v>4976</v>
      </c>
      <c r="H1257" s="73" t="s">
        <v>83</v>
      </c>
      <c r="I1257" s="73" t="s">
        <v>4977</v>
      </c>
      <c r="J1257" s="73" t="s">
        <v>320</v>
      </c>
      <c r="K1257" s="73" t="s">
        <v>382</v>
      </c>
      <c r="L1257" s="73" t="s">
        <v>383</v>
      </c>
      <c r="M1257" s="73" t="s">
        <v>388</v>
      </c>
      <c r="N1257" s="73" t="s">
        <v>44</v>
      </c>
      <c r="O1257" s="73" t="s">
        <v>386</v>
      </c>
      <c r="P1257" s="73" t="s">
        <v>907</v>
      </c>
      <c r="Q1257" s="73" t="s">
        <v>917</v>
      </c>
      <c r="R1257" s="73" t="s">
        <v>83</v>
      </c>
      <c r="V1257" s="60" t="str">
        <f>W1257&amp;H1257</f>
        <v>LISTERсерый</v>
      </c>
      <c r="W1257" s="60" t="str">
        <f>_xlfn.LET(_xlpm.TextCell,TEXT(G1257,"###"),IF(_xlpm.TextCell&lt;&gt;"",IF(StyleSpaceSplit,IFERROR(IF(FIND(" ",_xlpm.TextCell)&gt;=1,MID(_xlpm.TextCell,1,FIND(" ",_xlpm.TextCell)-1),_xlpm.TextCell),_xlpm.TextCell),_xlpm.TextCell),""))</f>
        <v>LISTER</v>
      </c>
      <c r="X1257" s="60" t="str">
        <f>IF(A1257&lt;&gt;"",IFERROR(IF(FIND(" ",G1257)&gt;=1,MID(G1257,FIND(" ",G1257)+1,LEN(G1257)),""),""),"")</f>
        <v/>
      </c>
      <c r="AC1257" s="51">
        <f>IFERROR(VALUE(MID($C1257,1,2)),0)</f>
        <v>80</v>
      </c>
      <c r="AD1257" s="44">
        <f>IFERROR(VALUE(MID($C1257,4,3)),0)</f>
        <v>832</v>
      </c>
      <c r="AE1257" s="51">
        <f>VALUE(RIGHT("00"&amp;AC1257,2)&amp;RIGHT("000"&amp;AD1257,3))</f>
        <v>80832</v>
      </c>
    </row>
    <row r="1258" spans="1:31">
      <c r="A1258" s="60" t="str">
        <f>IF(G1258&amp;Q1258&lt;&gt;"",W1258&amp;Q1258,"")</f>
        <v>LISTERgrey</v>
      </c>
      <c r="B1258" s="60" t="str">
        <f>IF(C1258&lt;&gt;"",LEFT(C1258,9),"")</f>
        <v>80-832-08</v>
      </c>
      <c r="C1258" s="73" t="s">
        <v>4980</v>
      </c>
      <c r="D1258" s="73" t="s">
        <v>4975</v>
      </c>
      <c r="E1258" s="73" t="s">
        <v>912</v>
      </c>
      <c r="F1258" s="74">
        <v>61</v>
      </c>
      <c r="G1258" s="73" t="s">
        <v>4976</v>
      </c>
      <c r="H1258" s="73" t="s">
        <v>83</v>
      </c>
      <c r="I1258" s="73" t="s">
        <v>4977</v>
      </c>
      <c r="J1258" s="73" t="s">
        <v>320</v>
      </c>
      <c r="K1258" s="73" t="s">
        <v>382</v>
      </c>
      <c r="L1258" s="73" t="s">
        <v>383</v>
      </c>
      <c r="M1258" s="73" t="s">
        <v>388</v>
      </c>
      <c r="N1258" s="73" t="s">
        <v>44</v>
      </c>
      <c r="O1258" s="73" t="s">
        <v>386</v>
      </c>
      <c r="P1258" s="73" t="s">
        <v>907</v>
      </c>
      <c r="Q1258" s="73" t="s">
        <v>917</v>
      </c>
      <c r="R1258" s="73" t="s">
        <v>83</v>
      </c>
      <c r="V1258" s="60" t="str">
        <f>W1258&amp;H1258</f>
        <v>LISTERсерый</v>
      </c>
      <c r="W1258" s="60" t="str">
        <f>_xlfn.LET(_xlpm.TextCell,TEXT(G1258,"###"),IF(_xlpm.TextCell&lt;&gt;"",IF(StyleSpaceSplit,IFERROR(IF(FIND(" ",_xlpm.TextCell)&gt;=1,MID(_xlpm.TextCell,1,FIND(" ",_xlpm.TextCell)-1),_xlpm.TextCell),_xlpm.TextCell),_xlpm.TextCell),""))</f>
        <v>LISTER</v>
      </c>
      <c r="X1258" s="60" t="str">
        <f>IF(A1258&lt;&gt;"",IFERROR(IF(FIND(" ",G1258)&gt;=1,MID(G1258,FIND(" ",G1258)+1,LEN(G1258)),""),""),"")</f>
        <v/>
      </c>
      <c r="AC1258" s="51">
        <f>IFERROR(VALUE(MID($C1258,1,2)),0)</f>
        <v>80</v>
      </c>
      <c r="AD1258" s="44">
        <f>IFERROR(VALUE(MID($C1258,4,3)),0)</f>
        <v>832</v>
      </c>
      <c r="AE1258" s="51">
        <f>VALUE(RIGHT("00"&amp;AC1258,2)&amp;RIGHT("000"&amp;AD1258,3))</f>
        <v>80832</v>
      </c>
    </row>
    <row r="1259" spans="1:31">
      <c r="A1259" s="60" t="str">
        <f>IF(G1259&amp;Q1259&lt;&gt;"",W1259&amp;Q1259,"")</f>
        <v>LISTERblack</v>
      </c>
      <c r="B1259" s="60" t="str">
        <f>IF(C1259&lt;&gt;"",LEFT(C1259,9),"")</f>
        <v>80-832-05</v>
      </c>
      <c r="C1259" s="73" t="s">
        <v>5852</v>
      </c>
      <c r="D1259" s="73" t="s">
        <v>5853</v>
      </c>
      <c r="E1259" s="73" t="s">
        <v>956</v>
      </c>
      <c r="F1259" s="74">
        <v>55</v>
      </c>
      <c r="G1259" s="73" t="s">
        <v>4976</v>
      </c>
      <c r="H1259" s="73" t="s">
        <v>277</v>
      </c>
      <c r="I1259" s="73" t="s">
        <v>4977</v>
      </c>
      <c r="J1259" s="73" t="s">
        <v>320</v>
      </c>
      <c r="K1259" s="73" t="s">
        <v>382</v>
      </c>
      <c r="L1259" s="73" t="s">
        <v>383</v>
      </c>
      <c r="M1259" s="73" t="s">
        <v>388</v>
      </c>
      <c r="N1259" s="73" t="s">
        <v>44</v>
      </c>
      <c r="O1259" s="73" t="s">
        <v>386</v>
      </c>
      <c r="P1259" s="73" t="s">
        <v>907</v>
      </c>
      <c r="Q1259" s="73" t="s">
        <v>928</v>
      </c>
      <c r="R1259" s="73" t="s">
        <v>83</v>
      </c>
      <c r="V1259" s="60" t="str">
        <f>W1259&amp;H1259</f>
        <v>LISTERтемно-серый</v>
      </c>
      <c r="W1259" s="60" t="str">
        <f>_xlfn.LET(_xlpm.TextCell,TEXT(G1259,"###"),IF(_xlpm.TextCell&lt;&gt;"",IF(StyleSpaceSplit,IFERROR(IF(FIND(" ",_xlpm.TextCell)&gt;=1,MID(_xlpm.TextCell,1,FIND(" ",_xlpm.TextCell)-1),_xlpm.TextCell),_xlpm.TextCell),_xlpm.TextCell),""))</f>
        <v>LISTER</v>
      </c>
      <c r="X1259" s="60" t="str">
        <f>IF(A1259&lt;&gt;"",IFERROR(IF(FIND(" ",G1259)&gt;=1,MID(G1259,FIND(" ",G1259)+1,LEN(G1259)),""),""),"")</f>
        <v/>
      </c>
      <c r="AC1259" s="51">
        <f>IFERROR(VALUE(MID($C1259,1,2)),0)</f>
        <v>80</v>
      </c>
      <c r="AD1259" s="44">
        <f>IFERROR(VALUE(MID($C1259,4,3)),0)</f>
        <v>832</v>
      </c>
      <c r="AE1259" s="51">
        <f>VALUE(RIGHT("00"&amp;AC1259,2)&amp;RIGHT("000"&amp;AD1259,3))</f>
        <v>80832</v>
      </c>
    </row>
    <row r="1260" spans="1:31">
      <c r="A1260" s="60" t="str">
        <f>IF(G1260&amp;Q1260&lt;&gt;"",W1260&amp;Q1260,"")</f>
        <v>LISTERblack</v>
      </c>
      <c r="B1260" s="60" t="str">
        <f>IF(C1260&lt;&gt;"",LEFT(C1260,9),"")</f>
        <v>80-832-05</v>
      </c>
      <c r="C1260" s="73" t="s">
        <v>5854</v>
      </c>
      <c r="D1260" s="73" t="s">
        <v>5853</v>
      </c>
      <c r="E1260" s="73" t="s">
        <v>904</v>
      </c>
      <c r="F1260" s="74">
        <v>57</v>
      </c>
      <c r="G1260" s="73" t="s">
        <v>4976</v>
      </c>
      <c r="H1260" s="73" t="s">
        <v>277</v>
      </c>
      <c r="I1260" s="73" t="s">
        <v>4977</v>
      </c>
      <c r="J1260" s="73" t="s">
        <v>320</v>
      </c>
      <c r="K1260" s="73" t="s">
        <v>382</v>
      </c>
      <c r="L1260" s="73" t="s">
        <v>383</v>
      </c>
      <c r="M1260" s="73" t="s">
        <v>388</v>
      </c>
      <c r="N1260" s="73" t="s">
        <v>44</v>
      </c>
      <c r="O1260" s="73" t="s">
        <v>386</v>
      </c>
      <c r="P1260" s="73" t="s">
        <v>907</v>
      </c>
      <c r="Q1260" s="73" t="s">
        <v>928</v>
      </c>
      <c r="R1260" s="73" t="s">
        <v>83</v>
      </c>
      <c r="V1260" s="60" t="str">
        <f>W1260&amp;H1260</f>
        <v>LISTERтемно-серый</v>
      </c>
      <c r="W1260" s="60" t="str">
        <f>_xlfn.LET(_xlpm.TextCell,TEXT(G1260,"###"),IF(_xlpm.TextCell&lt;&gt;"",IF(StyleSpaceSplit,IFERROR(IF(FIND(" ",_xlpm.TextCell)&gt;=1,MID(_xlpm.TextCell,1,FIND(" ",_xlpm.TextCell)-1),_xlpm.TextCell),_xlpm.TextCell),_xlpm.TextCell),""))</f>
        <v>LISTER</v>
      </c>
      <c r="X1260" s="60" t="str">
        <f>IF(A1260&lt;&gt;"",IFERROR(IF(FIND(" ",G1260)&gt;=1,MID(G1260,FIND(" ",G1260)+1,LEN(G1260)),""),""),"")</f>
        <v/>
      </c>
      <c r="AC1260" s="51">
        <f>IFERROR(VALUE(MID($C1260,1,2)),0)</f>
        <v>80</v>
      </c>
      <c r="AD1260" s="44">
        <f>IFERROR(VALUE(MID($C1260,4,3)),0)</f>
        <v>832</v>
      </c>
      <c r="AE1260" s="51">
        <f>VALUE(RIGHT("00"&amp;AC1260,2)&amp;RIGHT("000"&amp;AD1260,3))</f>
        <v>80832</v>
      </c>
    </row>
    <row r="1261" spans="1:31">
      <c r="A1261" s="60" t="str">
        <f>IF(G1261&amp;Q1261&lt;&gt;"",W1261&amp;Q1261,"")</f>
        <v>LISTERblack</v>
      </c>
      <c r="B1261" s="60" t="str">
        <f>IF(C1261&lt;&gt;"",LEFT(C1261,9),"")</f>
        <v>80-832-05</v>
      </c>
      <c r="C1261" s="73" t="s">
        <v>5855</v>
      </c>
      <c r="D1261" s="73" t="s">
        <v>5853</v>
      </c>
      <c r="E1261" s="73" t="s">
        <v>910</v>
      </c>
      <c r="F1261" s="74">
        <v>59</v>
      </c>
      <c r="G1261" s="73" t="s">
        <v>4976</v>
      </c>
      <c r="H1261" s="73" t="s">
        <v>277</v>
      </c>
      <c r="I1261" s="73" t="s">
        <v>4977</v>
      </c>
      <c r="J1261" s="73" t="s">
        <v>320</v>
      </c>
      <c r="K1261" s="73" t="s">
        <v>382</v>
      </c>
      <c r="L1261" s="73" t="s">
        <v>383</v>
      </c>
      <c r="M1261" s="73" t="s">
        <v>388</v>
      </c>
      <c r="N1261" s="73" t="s">
        <v>44</v>
      </c>
      <c r="O1261" s="73" t="s">
        <v>386</v>
      </c>
      <c r="P1261" s="73" t="s">
        <v>907</v>
      </c>
      <c r="Q1261" s="73" t="s">
        <v>928</v>
      </c>
      <c r="R1261" s="73" t="s">
        <v>83</v>
      </c>
      <c r="V1261" s="60" t="str">
        <f>W1261&amp;H1261</f>
        <v>LISTERтемно-серый</v>
      </c>
      <c r="W1261" s="60" t="str">
        <f>_xlfn.LET(_xlpm.TextCell,TEXT(G1261,"###"),IF(_xlpm.TextCell&lt;&gt;"",IF(StyleSpaceSplit,IFERROR(IF(FIND(" ",_xlpm.TextCell)&gt;=1,MID(_xlpm.TextCell,1,FIND(" ",_xlpm.TextCell)-1),_xlpm.TextCell),_xlpm.TextCell),_xlpm.TextCell),""))</f>
        <v>LISTER</v>
      </c>
      <c r="X1261" s="60" t="str">
        <f>IF(A1261&lt;&gt;"",IFERROR(IF(FIND(" ",G1261)&gt;=1,MID(G1261,FIND(" ",G1261)+1,LEN(G1261)),""),""),"")</f>
        <v/>
      </c>
      <c r="AC1261" s="51">
        <f>IFERROR(VALUE(MID($C1261,1,2)),0)</f>
        <v>80</v>
      </c>
      <c r="AD1261" s="44">
        <f>IFERROR(VALUE(MID($C1261,4,3)),0)</f>
        <v>832</v>
      </c>
      <c r="AE1261" s="51">
        <f>VALUE(RIGHT("00"&amp;AC1261,2)&amp;RIGHT("000"&amp;AD1261,3))</f>
        <v>80832</v>
      </c>
    </row>
    <row r="1262" spans="1:31">
      <c r="A1262" s="60" t="str">
        <f>IF(G1262&amp;Q1262&lt;&gt;"",W1262&amp;Q1262,"")</f>
        <v>LISTERblack</v>
      </c>
      <c r="B1262" s="60" t="str">
        <f>IF(C1262&lt;&gt;"",LEFT(C1262,9),"")</f>
        <v>80-832-05</v>
      </c>
      <c r="C1262" s="73" t="s">
        <v>5856</v>
      </c>
      <c r="D1262" s="73" t="s">
        <v>5853</v>
      </c>
      <c r="E1262" s="73" t="s">
        <v>912</v>
      </c>
      <c r="F1262" s="74">
        <v>61</v>
      </c>
      <c r="G1262" s="73" t="s">
        <v>4976</v>
      </c>
      <c r="H1262" s="73" t="s">
        <v>277</v>
      </c>
      <c r="I1262" s="73" t="s">
        <v>4977</v>
      </c>
      <c r="J1262" s="73" t="s">
        <v>320</v>
      </c>
      <c r="K1262" s="73" t="s">
        <v>382</v>
      </c>
      <c r="L1262" s="73" t="s">
        <v>383</v>
      </c>
      <c r="M1262" s="73" t="s">
        <v>388</v>
      </c>
      <c r="N1262" s="73" t="s">
        <v>44</v>
      </c>
      <c r="O1262" s="73" t="s">
        <v>386</v>
      </c>
      <c r="P1262" s="73" t="s">
        <v>907</v>
      </c>
      <c r="Q1262" s="73" t="s">
        <v>928</v>
      </c>
      <c r="R1262" s="73" t="s">
        <v>83</v>
      </c>
      <c r="V1262" s="60" t="str">
        <f>W1262&amp;H1262</f>
        <v>LISTERтемно-серый</v>
      </c>
      <c r="W1262" s="60" t="str">
        <f>_xlfn.LET(_xlpm.TextCell,TEXT(G1262,"###"),IF(_xlpm.TextCell&lt;&gt;"",IF(StyleSpaceSplit,IFERROR(IF(FIND(" ",_xlpm.TextCell)&gt;=1,MID(_xlpm.TextCell,1,FIND(" ",_xlpm.TextCell)-1),_xlpm.TextCell),_xlpm.TextCell),_xlpm.TextCell),""))</f>
        <v>LISTER</v>
      </c>
      <c r="X1262" s="60" t="str">
        <f>IF(A1262&lt;&gt;"",IFERROR(IF(FIND(" ",G1262)&gt;=1,MID(G1262,FIND(" ",G1262)+1,LEN(G1262)),""),""),"")</f>
        <v/>
      </c>
      <c r="AC1262" s="51">
        <f>IFERROR(VALUE(MID($C1262,1,2)),0)</f>
        <v>80</v>
      </c>
      <c r="AD1262" s="44">
        <f>IFERROR(VALUE(MID($C1262,4,3)),0)</f>
        <v>832</v>
      </c>
      <c r="AE1262" s="51">
        <f>VALUE(RIGHT("00"&amp;AC1262,2)&amp;RIGHT("000"&amp;AD1262,3))</f>
        <v>80832</v>
      </c>
    </row>
    <row r="1263" spans="1:31">
      <c r="A1263" s="60" t="str">
        <f>IF(G1263&amp;Q1263&lt;&gt;"",W1263&amp;Q1263,"")</f>
        <v>LOGANred</v>
      </c>
      <c r="B1263" s="60" t="str">
        <f>IF(C1263&lt;&gt;"",LEFT(C1263,9),"")</f>
        <v>80-833-18</v>
      </c>
      <c r="C1263" s="73" t="s">
        <v>4981</v>
      </c>
      <c r="D1263" s="73" t="s">
        <v>4982</v>
      </c>
      <c r="E1263" s="73" t="s">
        <v>920</v>
      </c>
      <c r="F1263" s="74">
        <v>58</v>
      </c>
      <c r="G1263" s="73" t="s">
        <v>4983</v>
      </c>
      <c r="H1263" s="73" t="s">
        <v>121</v>
      </c>
      <c r="I1263" s="73" t="s">
        <v>1826</v>
      </c>
      <c r="J1263" s="73" t="s">
        <v>324</v>
      </c>
      <c r="K1263" s="73" t="s">
        <v>382</v>
      </c>
      <c r="L1263" s="73" t="s">
        <v>383</v>
      </c>
      <c r="M1263" s="73" t="s">
        <v>388</v>
      </c>
      <c r="N1263" s="73" t="s">
        <v>44</v>
      </c>
      <c r="O1263" s="73" t="s">
        <v>385</v>
      </c>
      <c r="P1263" s="73" t="s">
        <v>907</v>
      </c>
      <c r="Q1263" s="73" t="s">
        <v>969</v>
      </c>
      <c r="R1263" s="73" t="s">
        <v>78</v>
      </c>
      <c r="V1263" s="60" t="str">
        <f>W1263&amp;H1263</f>
        <v>LOGANбордовый</v>
      </c>
      <c r="W1263" s="60" t="str">
        <f>_xlfn.LET(_xlpm.TextCell,TEXT(G1263,"###"),IF(_xlpm.TextCell&lt;&gt;"",IF(StyleSpaceSplit,IFERROR(IF(FIND(" ",_xlpm.TextCell)&gt;=1,MID(_xlpm.TextCell,1,FIND(" ",_xlpm.TextCell)-1),_xlpm.TextCell),_xlpm.TextCell),_xlpm.TextCell),""))</f>
        <v>LOGAN</v>
      </c>
      <c r="X1263" s="60" t="str">
        <f>IF(A1263&lt;&gt;"",IFERROR(IF(FIND(" ",G1263)&gt;=1,MID(G1263,FIND(" ",G1263)+1,LEN(G1263)),""),""),"")</f>
        <v/>
      </c>
      <c r="AC1263" s="51">
        <f>IFERROR(VALUE(MID($C1263,1,2)),0)</f>
        <v>80</v>
      </c>
      <c r="AD1263" s="44">
        <f>IFERROR(VALUE(MID($C1263,4,3)),0)</f>
        <v>833</v>
      </c>
      <c r="AE1263" s="51">
        <f>VALUE(RIGHT("00"&amp;AC1263,2)&amp;RIGHT("000"&amp;AD1263,3))</f>
        <v>80833</v>
      </c>
    </row>
    <row r="1264" spans="1:31">
      <c r="A1264" s="60" t="str">
        <f>IF(G1264&amp;Q1264&lt;&gt;"",W1264&amp;Q1264,"")</f>
        <v>MACISgreen</v>
      </c>
      <c r="B1264" s="60" t="str">
        <f>IF(C1264&lt;&gt;"",LEFT(C1264,9),"")</f>
        <v>81-017-11</v>
      </c>
      <c r="C1264" s="73" t="s">
        <v>6300</v>
      </c>
      <c r="D1264" s="73" t="s">
        <v>6301</v>
      </c>
      <c r="E1264" s="73" t="s">
        <v>904</v>
      </c>
      <c r="F1264" s="74">
        <v>57</v>
      </c>
      <c r="G1264" s="73" t="s">
        <v>6293</v>
      </c>
      <c r="H1264" s="73" t="s">
        <v>60</v>
      </c>
      <c r="I1264" s="73" t="s">
        <v>2043</v>
      </c>
      <c r="J1264" s="73" t="s">
        <v>320</v>
      </c>
      <c r="K1264" s="73" t="s">
        <v>390</v>
      </c>
      <c r="L1264" s="73" t="s">
        <v>383</v>
      </c>
      <c r="M1264" s="73" t="s">
        <v>388</v>
      </c>
      <c r="N1264" s="73" t="s">
        <v>44</v>
      </c>
      <c r="O1264" s="73" t="s">
        <v>385</v>
      </c>
      <c r="P1264" s="73" t="s">
        <v>907</v>
      </c>
      <c r="Q1264" s="73" t="s">
        <v>990</v>
      </c>
      <c r="R1264" s="73" t="s">
        <v>60</v>
      </c>
      <c r="V1264" s="60" t="str">
        <f>W1264&amp;H1264</f>
        <v>MACISзеленый</v>
      </c>
      <c r="W1264" s="60" t="str">
        <f>_xlfn.LET(_xlpm.TextCell,TEXT(G1264,"###"),IF(_xlpm.TextCell&lt;&gt;"",IF(StyleSpaceSplit,IFERROR(IF(FIND(" ",_xlpm.TextCell)&gt;=1,MID(_xlpm.TextCell,1,FIND(" ",_xlpm.TextCell)-1),_xlpm.TextCell),_xlpm.TextCell),_xlpm.TextCell),""))</f>
        <v>MACIS</v>
      </c>
      <c r="X1264" s="60" t="str">
        <f>IF(A1264&lt;&gt;"",IFERROR(IF(FIND(" ",G1264)&gt;=1,MID(G1264,FIND(" ",G1264)+1,LEN(G1264)),""),""),"")</f>
        <v/>
      </c>
      <c r="AC1264" s="51">
        <f>IFERROR(VALUE(MID($C1264,1,2)),0)</f>
        <v>81</v>
      </c>
      <c r="AD1264" s="44">
        <f>IFERROR(VALUE(MID($C1264,4,3)),0)</f>
        <v>17</v>
      </c>
      <c r="AE1264" s="51">
        <f>VALUE(RIGHT("00"&amp;AC1264,2)&amp;RIGHT("000"&amp;AD1264,3))</f>
        <v>81017</v>
      </c>
    </row>
    <row r="1265" spans="1:31">
      <c r="A1265" s="60" t="str">
        <f>IF(G1265&amp;Q1265&lt;&gt;"",W1265&amp;Q1265,"")</f>
        <v>MACISgreen</v>
      </c>
      <c r="B1265" s="60" t="str">
        <f>IF(C1265&lt;&gt;"",LEFT(C1265,9),"")</f>
        <v>81-017-11</v>
      </c>
      <c r="C1265" s="73" t="s">
        <v>6302</v>
      </c>
      <c r="D1265" s="73" t="s">
        <v>6301</v>
      </c>
      <c r="E1265" s="73" t="s">
        <v>910</v>
      </c>
      <c r="F1265" s="74">
        <v>59</v>
      </c>
      <c r="G1265" s="73" t="s">
        <v>6293</v>
      </c>
      <c r="H1265" s="73" t="s">
        <v>60</v>
      </c>
      <c r="I1265" s="73" t="s">
        <v>2043</v>
      </c>
      <c r="J1265" s="73" t="s">
        <v>320</v>
      </c>
      <c r="K1265" s="73" t="s">
        <v>390</v>
      </c>
      <c r="L1265" s="73" t="s">
        <v>383</v>
      </c>
      <c r="M1265" s="73" t="s">
        <v>388</v>
      </c>
      <c r="N1265" s="73" t="s">
        <v>44</v>
      </c>
      <c r="O1265" s="73" t="s">
        <v>385</v>
      </c>
      <c r="P1265" s="73" t="s">
        <v>907</v>
      </c>
      <c r="Q1265" s="73" t="s">
        <v>990</v>
      </c>
      <c r="R1265" s="73" t="s">
        <v>60</v>
      </c>
      <c r="V1265" s="60" t="str">
        <f>W1265&amp;H1265</f>
        <v>MACISзеленый</v>
      </c>
      <c r="W1265" s="60" t="str">
        <f>_xlfn.LET(_xlpm.TextCell,TEXT(G1265,"###"),IF(_xlpm.TextCell&lt;&gt;"",IF(StyleSpaceSplit,IFERROR(IF(FIND(" ",_xlpm.TextCell)&gt;=1,MID(_xlpm.TextCell,1,FIND(" ",_xlpm.TextCell)-1),_xlpm.TextCell),_xlpm.TextCell),_xlpm.TextCell),""))</f>
        <v>MACIS</v>
      </c>
      <c r="X1265" s="60" t="str">
        <f>IF(A1265&lt;&gt;"",IFERROR(IF(FIND(" ",G1265)&gt;=1,MID(G1265,FIND(" ",G1265)+1,LEN(G1265)),""),""),"")</f>
        <v/>
      </c>
      <c r="AC1265" s="51">
        <f>IFERROR(VALUE(MID($C1265,1,2)),0)</f>
        <v>81</v>
      </c>
      <c r="AD1265" s="44">
        <f>IFERROR(VALUE(MID($C1265,4,3)),0)</f>
        <v>17</v>
      </c>
      <c r="AE1265" s="51">
        <f>VALUE(RIGHT("00"&amp;AC1265,2)&amp;RIGHT("000"&amp;AD1265,3))</f>
        <v>81017</v>
      </c>
    </row>
    <row r="1266" spans="1:31">
      <c r="A1266" s="60" t="str">
        <f>IF(G1266&amp;Q1266&lt;&gt;"",W1266&amp;Q1266,"")</f>
        <v>MACISgreen</v>
      </c>
      <c r="B1266" s="60" t="str">
        <f>IF(C1266&lt;&gt;"",LEFT(C1266,9),"")</f>
        <v>81-017-11</v>
      </c>
      <c r="C1266" s="73" t="s">
        <v>6303</v>
      </c>
      <c r="D1266" s="73" t="s">
        <v>6301</v>
      </c>
      <c r="E1266" s="73" t="s">
        <v>912</v>
      </c>
      <c r="F1266" s="74">
        <v>61</v>
      </c>
      <c r="G1266" s="73" t="s">
        <v>6293</v>
      </c>
      <c r="H1266" s="73" t="s">
        <v>60</v>
      </c>
      <c r="I1266" s="73" t="s">
        <v>2043</v>
      </c>
      <c r="J1266" s="73" t="s">
        <v>320</v>
      </c>
      <c r="K1266" s="73" t="s">
        <v>390</v>
      </c>
      <c r="L1266" s="73" t="s">
        <v>383</v>
      </c>
      <c r="M1266" s="73" t="s">
        <v>388</v>
      </c>
      <c r="N1266" s="73" t="s">
        <v>44</v>
      </c>
      <c r="O1266" s="73" t="s">
        <v>385</v>
      </c>
      <c r="P1266" s="73" t="s">
        <v>907</v>
      </c>
      <c r="Q1266" s="73" t="s">
        <v>990</v>
      </c>
      <c r="R1266" s="73" t="s">
        <v>60</v>
      </c>
      <c r="V1266" s="60" t="str">
        <f>W1266&amp;H1266</f>
        <v>MACISзеленый</v>
      </c>
      <c r="W1266" s="60" t="str">
        <f>_xlfn.LET(_xlpm.TextCell,TEXT(G1266,"###"),IF(_xlpm.TextCell&lt;&gt;"",IF(StyleSpaceSplit,IFERROR(IF(FIND(" ",_xlpm.TextCell)&gt;=1,MID(_xlpm.TextCell,1,FIND(" ",_xlpm.TextCell)-1),_xlpm.TextCell),_xlpm.TextCell),_xlpm.TextCell),""))</f>
        <v>MACIS</v>
      </c>
      <c r="X1266" s="60" t="str">
        <f>IF(A1266&lt;&gt;"",IFERROR(IF(FIND(" ",G1266)&gt;=1,MID(G1266,FIND(" ",G1266)+1,LEN(G1266)),""),""),"")</f>
        <v/>
      </c>
      <c r="AC1266" s="51">
        <f>IFERROR(VALUE(MID($C1266,1,2)),0)</f>
        <v>81</v>
      </c>
      <c r="AD1266" s="44">
        <f>IFERROR(VALUE(MID($C1266,4,3)),0)</f>
        <v>17</v>
      </c>
      <c r="AE1266" s="51">
        <f>VALUE(RIGHT("00"&amp;AC1266,2)&amp;RIGHT("000"&amp;AD1266,3))</f>
        <v>81017</v>
      </c>
    </row>
    <row r="1267" spans="1:31">
      <c r="A1267" s="60" t="str">
        <f>IF(G1267&amp;Q1267&lt;&gt;"",W1267&amp;Q1267,"")</f>
        <v>MACISblue</v>
      </c>
      <c r="B1267" s="60" t="str">
        <f>IF(C1267&lt;&gt;"",LEFT(C1267,9),"")</f>
        <v>81-017-06</v>
      </c>
      <c r="C1267" s="73" t="s">
        <v>6291</v>
      </c>
      <c r="D1267" s="73" t="s">
        <v>6292</v>
      </c>
      <c r="E1267" s="73" t="s">
        <v>956</v>
      </c>
      <c r="F1267" s="74">
        <v>55</v>
      </c>
      <c r="G1267" s="73" t="s">
        <v>6293</v>
      </c>
      <c r="H1267" s="73" t="s">
        <v>71</v>
      </c>
      <c r="I1267" s="73" t="s">
        <v>2043</v>
      </c>
      <c r="J1267" s="73" t="s">
        <v>320</v>
      </c>
      <c r="K1267" s="73" t="s">
        <v>390</v>
      </c>
      <c r="L1267" s="73" t="s">
        <v>383</v>
      </c>
      <c r="M1267" s="73" t="s">
        <v>388</v>
      </c>
      <c r="N1267" s="73" t="s">
        <v>44</v>
      </c>
      <c r="O1267" s="73" t="s">
        <v>385</v>
      </c>
      <c r="P1267" s="73" t="s">
        <v>907</v>
      </c>
      <c r="Q1267" s="73" t="s">
        <v>932</v>
      </c>
      <c r="R1267" s="73" t="s">
        <v>71</v>
      </c>
      <c r="V1267" s="60" t="str">
        <f>W1267&amp;H1267</f>
        <v>MACISсиний</v>
      </c>
      <c r="W1267" s="60" t="str">
        <f>_xlfn.LET(_xlpm.TextCell,TEXT(G1267,"###"),IF(_xlpm.TextCell&lt;&gt;"",IF(StyleSpaceSplit,IFERROR(IF(FIND(" ",_xlpm.TextCell)&gt;=1,MID(_xlpm.TextCell,1,FIND(" ",_xlpm.TextCell)-1),_xlpm.TextCell),_xlpm.TextCell),_xlpm.TextCell),""))</f>
        <v>MACIS</v>
      </c>
      <c r="X1267" s="60" t="str">
        <f>IF(A1267&lt;&gt;"",IFERROR(IF(FIND(" ",G1267)&gt;=1,MID(G1267,FIND(" ",G1267)+1,LEN(G1267)),""),""),"")</f>
        <v/>
      </c>
      <c r="AC1267" s="51">
        <f>IFERROR(VALUE(MID($C1267,1,2)),0)</f>
        <v>81</v>
      </c>
      <c r="AD1267" s="44">
        <f>IFERROR(VALUE(MID($C1267,4,3)),0)</f>
        <v>17</v>
      </c>
      <c r="AE1267" s="51">
        <f>VALUE(RIGHT("00"&amp;AC1267,2)&amp;RIGHT("000"&amp;AD1267,3))</f>
        <v>81017</v>
      </c>
    </row>
    <row r="1268" spans="1:31">
      <c r="A1268" s="60" t="str">
        <f>IF(G1268&amp;Q1268&lt;&gt;"",W1268&amp;Q1268,"")</f>
        <v>MACISblue</v>
      </c>
      <c r="B1268" s="60" t="str">
        <f>IF(C1268&lt;&gt;"",LEFT(C1268,9),"")</f>
        <v>81-017-06</v>
      </c>
      <c r="C1268" s="73" t="s">
        <v>6294</v>
      </c>
      <c r="D1268" s="73" t="s">
        <v>6292</v>
      </c>
      <c r="E1268" s="73" t="s">
        <v>915</v>
      </c>
      <c r="F1268" s="74">
        <v>56</v>
      </c>
      <c r="G1268" s="73" t="s">
        <v>6293</v>
      </c>
      <c r="H1268" s="73" t="s">
        <v>71</v>
      </c>
      <c r="I1268" s="73" t="s">
        <v>2043</v>
      </c>
      <c r="J1268" s="73" t="s">
        <v>320</v>
      </c>
      <c r="K1268" s="73" t="s">
        <v>390</v>
      </c>
      <c r="L1268" s="73" t="s">
        <v>383</v>
      </c>
      <c r="M1268" s="73" t="s">
        <v>388</v>
      </c>
      <c r="N1268" s="73" t="s">
        <v>44</v>
      </c>
      <c r="O1268" s="73" t="s">
        <v>385</v>
      </c>
      <c r="P1268" s="73" t="s">
        <v>907</v>
      </c>
      <c r="Q1268" s="73" t="s">
        <v>932</v>
      </c>
      <c r="R1268" s="73" t="s">
        <v>71</v>
      </c>
      <c r="V1268" s="60" t="str">
        <f>W1268&amp;H1268</f>
        <v>MACISсиний</v>
      </c>
      <c r="W1268" s="60" t="str">
        <f>_xlfn.LET(_xlpm.TextCell,TEXT(G1268,"###"),IF(_xlpm.TextCell&lt;&gt;"",IF(StyleSpaceSplit,IFERROR(IF(FIND(" ",_xlpm.TextCell)&gt;=1,MID(_xlpm.TextCell,1,FIND(" ",_xlpm.TextCell)-1),_xlpm.TextCell),_xlpm.TextCell),_xlpm.TextCell),""))</f>
        <v>MACIS</v>
      </c>
      <c r="X1268" s="60" t="str">
        <f>IF(A1268&lt;&gt;"",IFERROR(IF(FIND(" ",G1268)&gt;=1,MID(G1268,FIND(" ",G1268)+1,LEN(G1268)),""),""),"")</f>
        <v/>
      </c>
      <c r="AC1268" s="51">
        <f>IFERROR(VALUE(MID($C1268,1,2)),0)</f>
        <v>81</v>
      </c>
      <c r="AD1268" s="44">
        <f>IFERROR(VALUE(MID($C1268,4,3)),0)</f>
        <v>17</v>
      </c>
      <c r="AE1268" s="51">
        <f>VALUE(RIGHT("00"&amp;AC1268,2)&amp;RIGHT("000"&amp;AD1268,3))</f>
        <v>81017</v>
      </c>
    </row>
    <row r="1269" spans="1:31">
      <c r="A1269" s="60" t="str">
        <f>IF(G1269&amp;Q1269&lt;&gt;"",W1269&amp;Q1269,"")</f>
        <v>MACISblue</v>
      </c>
      <c r="B1269" s="60" t="str">
        <f>IF(C1269&lt;&gt;"",LEFT(C1269,9),"")</f>
        <v>81-017-06</v>
      </c>
      <c r="C1269" s="73" t="s">
        <v>6295</v>
      </c>
      <c r="D1269" s="73" t="s">
        <v>6292</v>
      </c>
      <c r="E1269" s="73" t="s">
        <v>904</v>
      </c>
      <c r="F1269" s="74">
        <v>57</v>
      </c>
      <c r="G1269" s="73" t="s">
        <v>6293</v>
      </c>
      <c r="H1269" s="73" t="s">
        <v>71</v>
      </c>
      <c r="I1269" s="73" t="s">
        <v>2043</v>
      </c>
      <c r="J1269" s="73" t="s">
        <v>320</v>
      </c>
      <c r="K1269" s="73" t="s">
        <v>390</v>
      </c>
      <c r="L1269" s="73" t="s">
        <v>383</v>
      </c>
      <c r="M1269" s="73" t="s">
        <v>388</v>
      </c>
      <c r="N1269" s="73" t="s">
        <v>44</v>
      </c>
      <c r="O1269" s="73" t="s">
        <v>385</v>
      </c>
      <c r="P1269" s="73" t="s">
        <v>907</v>
      </c>
      <c r="Q1269" s="73" t="s">
        <v>932</v>
      </c>
      <c r="R1269" s="73" t="s">
        <v>71</v>
      </c>
      <c r="V1269" s="60" t="str">
        <f>W1269&amp;H1269</f>
        <v>MACISсиний</v>
      </c>
      <c r="W1269" s="60" t="str">
        <f>_xlfn.LET(_xlpm.TextCell,TEXT(G1269,"###"),IF(_xlpm.TextCell&lt;&gt;"",IF(StyleSpaceSplit,IFERROR(IF(FIND(" ",_xlpm.TextCell)&gt;=1,MID(_xlpm.TextCell,1,FIND(" ",_xlpm.TextCell)-1),_xlpm.TextCell),_xlpm.TextCell),_xlpm.TextCell),""))</f>
        <v>MACIS</v>
      </c>
      <c r="X1269" s="60" t="str">
        <f>IF(A1269&lt;&gt;"",IFERROR(IF(FIND(" ",G1269)&gt;=1,MID(G1269,FIND(" ",G1269)+1,LEN(G1269)),""),""),"")</f>
        <v/>
      </c>
      <c r="AC1269" s="51">
        <f>IFERROR(VALUE(MID($C1269,1,2)),0)</f>
        <v>81</v>
      </c>
      <c r="AD1269" s="44">
        <f>IFERROR(VALUE(MID($C1269,4,3)),0)</f>
        <v>17</v>
      </c>
      <c r="AE1269" s="51">
        <f>VALUE(RIGHT("00"&amp;AC1269,2)&amp;RIGHT("000"&amp;AD1269,3))</f>
        <v>81017</v>
      </c>
    </row>
    <row r="1270" spans="1:31">
      <c r="A1270" s="60" t="str">
        <f>IF(G1270&amp;Q1270&lt;&gt;"",W1270&amp;Q1270,"")</f>
        <v>MACISblue</v>
      </c>
      <c r="B1270" s="60" t="str">
        <f>IF(C1270&lt;&gt;"",LEFT(C1270,9),"")</f>
        <v>81-017-06</v>
      </c>
      <c r="C1270" s="73" t="s">
        <v>6296</v>
      </c>
      <c r="D1270" s="73" t="s">
        <v>6292</v>
      </c>
      <c r="E1270" s="73" t="s">
        <v>920</v>
      </c>
      <c r="F1270" s="74">
        <v>58</v>
      </c>
      <c r="G1270" s="73" t="s">
        <v>6293</v>
      </c>
      <c r="H1270" s="73" t="s">
        <v>71</v>
      </c>
      <c r="I1270" s="73" t="s">
        <v>2043</v>
      </c>
      <c r="J1270" s="73" t="s">
        <v>320</v>
      </c>
      <c r="K1270" s="73" t="s">
        <v>390</v>
      </c>
      <c r="L1270" s="73" t="s">
        <v>383</v>
      </c>
      <c r="M1270" s="73" t="s">
        <v>388</v>
      </c>
      <c r="N1270" s="73" t="s">
        <v>44</v>
      </c>
      <c r="O1270" s="73" t="s">
        <v>385</v>
      </c>
      <c r="P1270" s="73" t="s">
        <v>907</v>
      </c>
      <c r="Q1270" s="73" t="s">
        <v>932</v>
      </c>
      <c r="R1270" s="73" t="s">
        <v>71</v>
      </c>
      <c r="V1270" s="60" t="str">
        <f>W1270&amp;H1270</f>
        <v>MACISсиний</v>
      </c>
      <c r="W1270" s="60" t="str">
        <f>_xlfn.LET(_xlpm.TextCell,TEXT(G1270,"###"),IF(_xlpm.TextCell&lt;&gt;"",IF(StyleSpaceSplit,IFERROR(IF(FIND(" ",_xlpm.TextCell)&gt;=1,MID(_xlpm.TextCell,1,FIND(" ",_xlpm.TextCell)-1),_xlpm.TextCell),_xlpm.TextCell),_xlpm.TextCell),""))</f>
        <v>MACIS</v>
      </c>
      <c r="X1270" s="60" t="str">
        <f>IF(A1270&lt;&gt;"",IFERROR(IF(FIND(" ",G1270)&gt;=1,MID(G1270,FIND(" ",G1270)+1,LEN(G1270)),""),""),"")</f>
        <v/>
      </c>
      <c r="AC1270" s="51">
        <f>IFERROR(VALUE(MID($C1270,1,2)),0)</f>
        <v>81</v>
      </c>
      <c r="AD1270" s="44">
        <f>IFERROR(VALUE(MID($C1270,4,3)),0)</f>
        <v>17</v>
      </c>
      <c r="AE1270" s="51">
        <f>VALUE(RIGHT("00"&amp;AC1270,2)&amp;RIGHT("000"&amp;AD1270,3))</f>
        <v>81017</v>
      </c>
    </row>
    <row r="1271" spans="1:31">
      <c r="A1271" s="60" t="str">
        <f>IF(G1271&amp;Q1271&lt;&gt;"",W1271&amp;Q1271,"")</f>
        <v>MACISblue</v>
      </c>
      <c r="B1271" s="60" t="str">
        <f>IF(C1271&lt;&gt;"",LEFT(C1271,9),"")</f>
        <v>81-017-06</v>
      </c>
      <c r="C1271" s="73" t="s">
        <v>6297</v>
      </c>
      <c r="D1271" s="73" t="s">
        <v>6292</v>
      </c>
      <c r="E1271" s="73" t="s">
        <v>910</v>
      </c>
      <c r="F1271" s="74">
        <v>59</v>
      </c>
      <c r="G1271" s="73" t="s">
        <v>6293</v>
      </c>
      <c r="H1271" s="73" t="s">
        <v>71</v>
      </c>
      <c r="I1271" s="73" t="s">
        <v>2043</v>
      </c>
      <c r="J1271" s="73" t="s">
        <v>320</v>
      </c>
      <c r="K1271" s="73" t="s">
        <v>390</v>
      </c>
      <c r="L1271" s="73" t="s">
        <v>383</v>
      </c>
      <c r="M1271" s="73" t="s">
        <v>388</v>
      </c>
      <c r="N1271" s="73" t="s">
        <v>44</v>
      </c>
      <c r="O1271" s="73" t="s">
        <v>385</v>
      </c>
      <c r="P1271" s="73" t="s">
        <v>907</v>
      </c>
      <c r="Q1271" s="73" t="s">
        <v>932</v>
      </c>
      <c r="R1271" s="73" t="s">
        <v>71</v>
      </c>
      <c r="V1271" s="60" t="str">
        <f>W1271&amp;H1271</f>
        <v>MACISсиний</v>
      </c>
      <c r="W1271" s="60" t="str">
        <f>_xlfn.LET(_xlpm.TextCell,TEXT(G1271,"###"),IF(_xlpm.TextCell&lt;&gt;"",IF(StyleSpaceSplit,IFERROR(IF(FIND(" ",_xlpm.TextCell)&gt;=1,MID(_xlpm.TextCell,1,FIND(" ",_xlpm.TextCell)-1),_xlpm.TextCell),_xlpm.TextCell),_xlpm.TextCell),""))</f>
        <v>MACIS</v>
      </c>
      <c r="X1271" s="60" t="str">
        <f>IF(A1271&lt;&gt;"",IFERROR(IF(FIND(" ",G1271)&gt;=1,MID(G1271,FIND(" ",G1271)+1,LEN(G1271)),""),""),"")</f>
        <v/>
      </c>
      <c r="AC1271" s="51">
        <f>IFERROR(VALUE(MID($C1271,1,2)),0)</f>
        <v>81</v>
      </c>
      <c r="AD1271" s="44">
        <f>IFERROR(VALUE(MID($C1271,4,3)),0)</f>
        <v>17</v>
      </c>
      <c r="AE1271" s="51">
        <f>VALUE(RIGHT("00"&amp;AC1271,2)&amp;RIGHT("000"&amp;AD1271,3))</f>
        <v>81017</v>
      </c>
    </row>
    <row r="1272" spans="1:31">
      <c r="A1272" s="60" t="str">
        <f>IF(G1272&amp;Q1272&lt;&gt;"",W1272&amp;Q1272,"")</f>
        <v>MACISblue</v>
      </c>
      <c r="B1272" s="60" t="str">
        <f>IF(C1272&lt;&gt;"",LEFT(C1272,9),"")</f>
        <v>81-017-06</v>
      </c>
      <c r="C1272" s="73" t="s">
        <v>6298</v>
      </c>
      <c r="D1272" s="73" t="s">
        <v>6292</v>
      </c>
      <c r="E1272" s="73" t="s">
        <v>922</v>
      </c>
      <c r="F1272" s="74">
        <v>60</v>
      </c>
      <c r="G1272" s="73" t="s">
        <v>6293</v>
      </c>
      <c r="H1272" s="73" t="s">
        <v>71</v>
      </c>
      <c r="I1272" s="73" t="s">
        <v>2043</v>
      </c>
      <c r="J1272" s="73" t="s">
        <v>320</v>
      </c>
      <c r="K1272" s="73" t="s">
        <v>390</v>
      </c>
      <c r="L1272" s="73" t="s">
        <v>383</v>
      </c>
      <c r="M1272" s="73" t="s">
        <v>388</v>
      </c>
      <c r="N1272" s="73" t="s">
        <v>44</v>
      </c>
      <c r="O1272" s="73" t="s">
        <v>385</v>
      </c>
      <c r="P1272" s="73" t="s">
        <v>907</v>
      </c>
      <c r="Q1272" s="73" t="s">
        <v>932</v>
      </c>
      <c r="R1272" s="73" t="s">
        <v>71</v>
      </c>
      <c r="V1272" s="60" t="str">
        <f>W1272&amp;H1272</f>
        <v>MACISсиний</v>
      </c>
      <c r="W1272" s="60" t="str">
        <f>_xlfn.LET(_xlpm.TextCell,TEXT(G1272,"###"),IF(_xlpm.TextCell&lt;&gt;"",IF(StyleSpaceSplit,IFERROR(IF(FIND(" ",_xlpm.TextCell)&gt;=1,MID(_xlpm.TextCell,1,FIND(" ",_xlpm.TextCell)-1),_xlpm.TextCell),_xlpm.TextCell),_xlpm.TextCell),""))</f>
        <v>MACIS</v>
      </c>
      <c r="X1272" s="60" t="str">
        <f>IF(A1272&lt;&gt;"",IFERROR(IF(FIND(" ",G1272)&gt;=1,MID(G1272,FIND(" ",G1272)+1,LEN(G1272)),""),""),"")</f>
        <v/>
      </c>
      <c r="AC1272" s="51">
        <f>IFERROR(VALUE(MID($C1272,1,2)),0)</f>
        <v>81</v>
      </c>
      <c r="AD1272" s="44">
        <f>IFERROR(VALUE(MID($C1272,4,3)),0)</f>
        <v>17</v>
      </c>
      <c r="AE1272" s="51">
        <f>VALUE(RIGHT("00"&amp;AC1272,2)&amp;RIGHT("000"&amp;AD1272,3))</f>
        <v>81017</v>
      </c>
    </row>
    <row r="1273" spans="1:31">
      <c r="A1273" s="60" t="str">
        <f>IF(G1273&amp;Q1273&lt;&gt;"",W1273&amp;Q1273,"")</f>
        <v>MACISblue</v>
      </c>
      <c r="B1273" s="60" t="str">
        <f>IF(C1273&lt;&gt;"",LEFT(C1273,9),"")</f>
        <v>81-017-06</v>
      </c>
      <c r="C1273" s="73" t="s">
        <v>6299</v>
      </c>
      <c r="D1273" s="73" t="s">
        <v>6292</v>
      </c>
      <c r="E1273" s="73" t="s">
        <v>912</v>
      </c>
      <c r="F1273" s="74">
        <v>61</v>
      </c>
      <c r="G1273" s="73" t="s">
        <v>6293</v>
      </c>
      <c r="H1273" s="73" t="s">
        <v>71</v>
      </c>
      <c r="I1273" s="73" t="s">
        <v>2043</v>
      </c>
      <c r="J1273" s="73" t="s">
        <v>320</v>
      </c>
      <c r="K1273" s="73" t="s">
        <v>390</v>
      </c>
      <c r="L1273" s="73" t="s">
        <v>383</v>
      </c>
      <c r="M1273" s="73" t="s">
        <v>388</v>
      </c>
      <c r="N1273" s="73" t="s">
        <v>44</v>
      </c>
      <c r="O1273" s="73" t="s">
        <v>385</v>
      </c>
      <c r="P1273" s="73" t="s">
        <v>907</v>
      </c>
      <c r="Q1273" s="73" t="s">
        <v>932</v>
      </c>
      <c r="R1273" s="73" t="s">
        <v>71</v>
      </c>
      <c r="V1273" s="60" t="str">
        <f>W1273&amp;H1273</f>
        <v>MACISсиний</v>
      </c>
      <c r="W1273" s="60" t="str">
        <f>_xlfn.LET(_xlpm.TextCell,TEXT(G1273,"###"),IF(_xlpm.TextCell&lt;&gt;"",IF(StyleSpaceSplit,IFERROR(IF(FIND(" ",_xlpm.TextCell)&gt;=1,MID(_xlpm.TextCell,1,FIND(" ",_xlpm.TextCell)-1),_xlpm.TextCell),_xlpm.TextCell),_xlpm.TextCell),""))</f>
        <v>MACIS</v>
      </c>
      <c r="X1273" s="60" t="str">
        <f>IF(A1273&lt;&gt;"",IFERROR(IF(FIND(" ",G1273)&gt;=1,MID(G1273,FIND(" ",G1273)+1,LEN(G1273)),""),""),"")</f>
        <v/>
      </c>
      <c r="AC1273" s="51">
        <f>IFERROR(VALUE(MID($C1273,1,2)),0)</f>
        <v>81</v>
      </c>
      <c r="AD1273" s="44">
        <f>IFERROR(VALUE(MID($C1273,4,3)),0)</f>
        <v>17</v>
      </c>
      <c r="AE1273" s="51">
        <f>VALUE(RIGHT("00"&amp;AC1273,2)&amp;RIGHT("000"&amp;AD1273,3))</f>
        <v>81017</v>
      </c>
    </row>
    <row r="1274" spans="1:31">
      <c r="A1274" s="60" t="str">
        <f>IF(G1274&amp;Q1274&lt;&gt;"",W1274&amp;Q1274,"")</f>
        <v>MADEMOISELLE W16 003blue</v>
      </c>
      <c r="B1274" s="60" t="str">
        <f>IF(C1274&lt;&gt;"",LEFT(C1274,9),"")</f>
        <v>80-114-06</v>
      </c>
      <c r="C1274" s="73" t="s">
        <v>7287</v>
      </c>
      <c r="D1274" s="73" t="s">
        <v>7288</v>
      </c>
      <c r="E1274" s="73" t="s">
        <v>931</v>
      </c>
      <c r="F1274" s="74">
        <v>0</v>
      </c>
      <c r="G1274" s="73" t="s">
        <v>7286</v>
      </c>
      <c r="H1274" s="73" t="s">
        <v>71</v>
      </c>
      <c r="I1274" s="73" t="s">
        <v>2043</v>
      </c>
      <c r="J1274" s="73" t="s">
        <v>348</v>
      </c>
      <c r="K1274" s="73" t="s">
        <v>387</v>
      </c>
      <c r="L1274" s="73" t="s">
        <v>383</v>
      </c>
      <c r="M1274" s="73" t="s">
        <v>388</v>
      </c>
      <c r="N1274" s="73" t="s">
        <v>44</v>
      </c>
      <c r="O1274" s="73" t="s">
        <v>385</v>
      </c>
      <c r="P1274" s="73" t="s">
        <v>907</v>
      </c>
      <c r="Q1274" s="73" t="s">
        <v>932</v>
      </c>
      <c r="R1274" s="73" t="s">
        <v>71</v>
      </c>
      <c r="V1274" s="60" t="str">
        <f>W1274&amp;H1274</f>
        <v>MADEMOISELLE W16 003синий</v>
      </c>
      <c r="W1274" s="60" t="str">
        <f>_xlfn.LET(_xlpm.TextCell,TEXT(G1274,"###"),IF(_xlpm.TextCell&lt;&gt;"",IF(StyleSpaceSplit,IFERROR(IF(FIND(" ",_xlpm.TextCell)&gt;=1,MID(_xlpm.TextCell,1,FIND(" ",_xlpm.TextCell)-1),_xlpm.TextCell),_xlpm.TextCell),_xlpm.TextCell),""))</f>
        <v>MADEMOISELLE W16 003</v>
      </c>
      <c r="X1274" s="60" t="str">
        <f>IF(A1274&lt;&gt;"",IFERROR(IF(FIND(" ",G1274)&gt;=1,MID(G1274,FIND(" ",G1274)+1,LEN(G1274)),""),""),"")</f>
        <v>W16 003</v>
      </c>
      <c r="AC1274" s="51">
        <f>IFERROR(VALUE(MID($C1274,1,2)),0)</f>
        <v>80</v>
      </c>
      <c r="AD1274" s="44">
        <f>IFERROR(VALUE(MID($C1274,4,3)),0)</f>
        <v>114</v>
      </c>
      <c r="AE1274" s="51">
        <f>VALUE(RIGHT("00"&amp;AC1274,2)&amp;RIGHT("000"&amp;AD1274,3))</f>
        <v>80114</v>
      </c>
    </row>
    <row r="1275" spans="1:31">
      <c r="A1275" s="60" t="str">
        <f>IF(G1275&amp;Q1275&lt;&gt;"",W1275&amp;Q1275,"")</f>
        <v>MADEMOISELLE W16 003black</v>
      </c>
      <c r="B1275" s="60" t="str">
        <f>IF(C1275&lt;&gt;"",LEFT(C1275,9),"")</f>
        <v>80-113-09</v>
      </c>
      <c r="C1275" s="73" t="s">
        <v>7284</v>
      </c>
      <c r="D1275" s="73" t="s">
        <v>7285</v>
      </c>
      <c r="E1275" s="73" t="s">
        <v>931</v>
      </c>
      <c r="F1275" s="74">
        <v>0</v>
      </c>
      <c r="G1275" s="73" t="s">
        <v>7286</v>
      </c>
      <c r="H1275" s="73" t="s">
        <v>53</v>
      </c>
      <c r="I1275" s="73" t="s">
        <v>1404</v>
      </c>
      <c r="J1275" s="73" t="s">
        <v>360</v>
      </c>
      <c r="K1275" s="73" t="s">
        <v>387</v>
      </c>
      <c r="L1275" s="73" t="s">
        <v>383</v>
      </c>
      <c r="M1275" s="73" t="s">
        <v>388</v>
      </c>
      <c r="N1275" s="73" t="s">
        <v>44</v>
      </c>
      <c r="O1275" s="73" t="s">
        <v>385</v>
      </c>
      <c r="P1275" s="73" t="s">
        <v>907</v>
      </c>
      <c r="Q1275" s="73" t="s">
        <v>928</v>
      </c>
      <c r="R1275" s="73" t="s">
        <v>53</v>
      </c>
      <c r="V1275" s="60" t="str">
        <f>W1275&amp;H1275</f>
        <v>MADEMOISELLE W16 003черный</v>
      </c>
      <c r="W1275" s="60" t="str">
        <f>_xlfn.LET(_xlpm.TextCell,TEXT(G1275,"###"),IF(_xlpm.TextCell&lt;&gt;"",IF(StyleSpaceSplit,IFERROR(IF(FIND(" ",_xlpm.TextCell)&gt;=1,MID(_xlpm.TextCell,1,FIND(" ",_xlpm.TextCell)-1),_xlpm.TextCell),_xlpm.TextCell),_xlpm.TextCell),""))</f>
        <v>MADEMOISELLE W16 003</v>
      </c>
      <c r="X1275" s="60" t="str">
        <f>IF(A1275&lt;&gt;"",IFERROR(IF(FIND(" ",G1275)&gt;=1,MID(G1275,FIND(" ",G1275)+1,LEN(G1275)),""),""),"")</f>
        <v>W16 003</v>
      </c>
      <c r="AC1275" s="51">
        <f>IFERROR(VALUE(MID($C1275,1,2)),0)</f>
        <v>80</v>
      </c>
      <c r="AD1275" s="44">
        <f>IFERROR(VALUE(MID($C1275,4,3)),0)</f>
        <v>113</v>
      </c>
      <c r="AE1275" s="51">
        <f>VALUE(RIGHT("00"&amp;AC1275,2)&amp;RIGHT("000"&amp;AD1275,3))</f>
        <v>80113</v>
      </c>
    </row>
    <row r="1276" spans="1:31">
      <c r="A1276" s="60" t="str">
        <f>IF(G1276&amp;Q1276&lt;&gt;"",W1276&amp;Q1276,"")</f>
        <v>MAKASSARbrown</v>
      </c>
      <c r="B1276" s="60" t="str">
        <f>IF(C1276&lt;&gt;"",LEFT(C1276,9),"")</f>
        <v>80-955-14</v>
      </c>
      <c r="C1276" s="73" t="s">
        <v>5469</v>
      </c>
      <c r="D1276" s="73" t="s">
        <v>5470</v>
      </c>
      <c r="E1276" s="73" t="s">
        <v>910</v>
      </c>
      <c r="F1276" s="74">
        <v>59</v>
      </c>
      <c r="G1276" s="73" t="s">
        <v>5471</v>
      </c>
      <c r="H1276" s="73" t="s">
        <v>86</v>
      </c>
      <c r="I1276" s="73" t="s">
        <v>964</v>
      </c>
      <c r="J1276" s="73" t="s">
        <v>320</v>
      </c>
      <c r="K1276" s="73" t="s">
        <v>382</v>
      </c>
      <c r="L1276" s="73" t="s">
        <v>383</v>
      </c>
      <c r="M1276" s="73" t="s">
        <v>388</v>
      </c>
      <c r="O1276" s="73" t="s">
        <v>386</v>
      </c>
      <c r="P1276" s="73" t="s">
        <v>907</v>
      </c>
      <c r="Q1276" s="73" t="s">
        <v>1033</v>
      </c>
      <c r="R1276" s="73" t="s">
        <v>86</v>
      </c>
      <c r="V1276" s="60" t="str">
        <f>W1276&amp;H1276</f>
        <v>MAKASSARкоричневый</v>
      </c>
      <c r="W1276" s="60" t="str">
        <f>_xlfn.LET(_xlpm.TextCell,TEXT(G1276,"###"),IF(_xlpm.TextCell&lt;&gt;"",IF(StyleSpaceSplit,IFERROR(IF(FIND(" ",_xlpm.TextCell)&gt;=1,MID(_xlpm.TextCell,1,FIND(" ",_xlpm.TextCell)-1),_xlpm.TextCell),_xlpm.TextCell),_xlpm.TextCell),""))</f>
        <v>MAKASSAR</v>
      </c>
      <c r="X1276" s="60" t="str">
        <f>IF(A1276&lt;&gt;"",IFERROR(IF(FIND(" ",G1276)&gt;=1,MID(G1276,FIND(" ",G1276)+1,LEN(G1276)),""),""),"")</f>
        <v/>
      </c>
      <c r="AC1276" s="51">
        <f>IFERROR(VALUE(MID($C1276,1,2)),0)</f>
        <v>80</v>
      </c>
      <c r="AD1276" s="44">
        <f>IFERROR(VALUE(MID($C1276,4,3)),0)</f>
        <v>955</v>
      </c>
      <c r="AE1276" s="51">
        <f>VALUE(RIGHT("00"&amp;AC1276,2)&amp;RIGHT("000"&amp;AD1276,3))</f>
        <v>80955</v>
      </c>
    </row>
    <row r="1277" spans="1:31">
      <c r="A1277" s="60" t="str">
        <f>IF(G1277&amp;Q1277&lt;&gt;"",W1277&amp;Q1277,"")</f>
        <v>MAKASSARblack</v>
      </c>
      <c r="B1277" s="60" t="str">
        <f>IF(C1277&lt;&gt;"",LEFT(C1277,9),"")</f>
        <v>80-955-09</v>
      </c>
      <c r="C1277" s="73" t="s">
        <v>6510</v>
      </c>
      <c r="D1277" s="73" t="s">
        <v>6511</v>
      </c>
      <c r="E1277" s="73" t="s">
        <v>956</v>
      </c>
      <c r="F1277" s="74">
        <v>55</v>
      </c>
      <c r="G1277" s="73" t="s">
        <v>5471</v>
      </c>
      <c r="H1277" s="73" t="s">
        <v>53</v>
      </c>
      <c r="I1277" s="73" t="s">
        <v>5475</v>
      </c>
      <c r="J1277" s="73" t="s">
        <v>320</v>
      </c>
      <c r="K1277" s="73" t="s">
        <v>390</v>
      </c>
      <c r="L1277" s="73" t="s">
        <v>383</v>
      </c>
      <c r="M1277" s="73" t="s">
        <v>388</v>
      </c>
      <c r="N1277" s="73" t="s">
        <v>43</v>
      </c>
      <c r="O1277" s="73" t="s">
        <v>386</v>
      </c>
      <c r="P1277" s="73" t="s">
        <v>907</v>
      </c>
      <c r="Q1277" s="73" t="s">
        <v>928</v>
      </c>
      <c r="R1277" s="73" t="s">
        <v>53</v>
      </c>
      <c r="V1277" s="60" t="str">
        <f>W1277&amp;H1277</f>
        <v>MAKASSARчерный</v>
      </c>
      <c r="W1277" s="60" t="str">
        <f>_xlfn.LET(_xlpm.TextCell,TEXT(G1277,"###"),IF(_xlpm.TextCell&lt;&gt;"",IF(StyleSpaceSplit,IFERROR(IF(FIND(" ",_xlpm.TextCell)&gt;=1,MID(_xlpm.TextCell,1,FIND(" ",_xlpm.TextCell)-1),_xlpm.TextCell),_xlpm.TextCell),_xlpm.TextCell),""))</f>
        <v>MAKASSAR</v>
      </c>
      <c r="X1277" s="60" t="str">
        <f>IF(A1277&lt;&gt;"",IFERROR(IF(FIND(" ",G1277)&gt;=1,MID(G1277,FIND(" ",G1277)+1,LEN(G1277)),""),""),"")</f>
        <v/>
      </c>
      <c r="AC1277" s="51">
        <f>IFERROR(VALUE(MID($C1277,1,2)),0)</f>
        <v>80</v>
      </c>
      <c r="AD1277" s="44">
        <f>IFERROR(VALUE(MID($C1277,4,3)),0)</f>
        <v>955</v>
      </c>
      <c r="AE1277" s="51">
        <f>VALUE(RIGHT("00"&amp;AC1277,2)&amp;RIGHT("000"&amp;AD1277,3))</f>
        <v>80955</v>
      </c>
    </row>
    <row r="1278" spans="1:31">
      <c r="A1278" s="60" t="str">
        <f>IF(G1278&amp;Q1278&lt;&gt;"",W1278&amp;Q1278,"")</f>
        <v>MAKASSARblack</v>
      </c>
      <c r="B1278" s="60" t="str">
        <f>IF(C1278&lt;&gt;"",LEFT(C1278,9),"")</f>
        <v>80-955-09</v>
      </c>
      <c r="C1278" s="73" t="s">
        <v>6512</v>
      </c>
      <c r="D1278" s="73" t="s">
        <v>6511</v>
      </c>
      <c r="E1278" s="73" t="s">
        <v>904</v>
      </c>
      <c r="F1278" s="74">
        <v>57</v>
      </c>
      <c r="G1278" s="73" t="s">
        <v>5471</v>
      </c>
      <c r="H1278" s="73" t="s">
        <v>53</v>
      </c>
      <c r="I1278" s="73" t="s">
        <v>5475</v>
      </c>
      <c r="J1278" s="73" t="s">
        <v>320</v>
      </c>
      <c r="K1278" s="73" t="s">
        <v>390</v>
      </c>
      <c r="L1278" s="73" t="s">
        <v>383</v>
      </c>
      <c r="M1278" s="73" t="s">
        <v>388</v>
      </c>
      <c r="N1278" s="73" t="s">
        <v>43</v>
      </c>
      <c r="O1278" s="73" t="s">
        <v>386</v>
      </c>
      <c r="P1278" s="73" t="s">
        <v>907</v>
      </c>
      <c r="Q1278" s="73" t="s">
        <v>928</v>
      </c>
      <c r="R1278" s="73" t="s">
        <v>53</v>
      </c>
      <c r="V1278" s="60" t="str">
        <f>W1278&amp;H1278</f>
        <v>MAKASSARчерный</v>
      </c>
      <c r="W1278" s="60" t="str">
        <f>_xlfn.LET(_xlpm.TextCell,TEXT(G1278,"###"),IF(_xlpm.TextCell&lt;&gt;"",IF(StyleSpaceSplit,IFERROR(IF(FIND(" ",_xlpm.TextCell)&gt;=1,MID(_xlpm.TextCell,1,FIND(" ",_xlpm.TextCell)-1),_xlpm.TextCell),_xlpm.TextCell),_xlpm.TextCell),""))</f>
        <v>MAKASSAR</v>
      </c>
      <c r="X1278" s="60" t="str">
        <f>IF(A1278&lt;&gt;"",IFERROR(IF(FIND(" ",G1278)&gt;=1,MID(G1278,FIND(" ",G1278)+1,LEN(G1278)),""),""),"")</f>
        <v/>
      </c>
      <c r="AC1278" s="51">
        <f>IFERROR(VALUE(MID($C1278,1,2)),0)</f>
        <v>80</v>
      </c>
      <c r="AD1278" s="44">
        <f>IFERROR(VALUE(MID($C1278,4,3)),0)</f>
        <v>955</v>
      </c>
      <c r="AE1278" s="51">
        <f>VALUE(RIGHT("00"&amp;AC1278,2)&amp;RIGHT("000"&amp;AD1278,3))</f>
        <v>80955</v>
      </c>
    </row>
    <row r="1279" spans="1:31">
      <c r="A1279" s="60" t="str">
        <f>IF(G1279&amp;Q1279&lt;&gt;"",W1279&amp;Q1279,"")</f>
        <v>MAKASSARblack</v>
      </c>
      <c r="B1279" s="60" t="str">
        <f>IF(C1279&lt;&gt;"",LEFT(C1279,9),"")</f>
        <v>80-955-09</v>
      </c>
      <c r="C1279" s="73" t="s">
        <v>6513</v>
      </c>
      <c r="D1279" s="73" t="s">
        <v>6511</v>
      </c>
      <c r="E1279" s="73" t="s">
        <v>910</v>
      </c>
      <c r="F1279" s="74">
        <v>59</v>
      </c>
      <c r="G1279" s="73" t="s">
        <v>5471</v>
      </c>
      <c r="H1279" s="73" t="s">
        <v>53</v>
      </c>
      <c r="I1279" s="73" t="s">
        <v>5475</v>
      </c>
      <c r="J1279" s="73" t="s">
        <v>320</v>
      </c>
      <c r="K1279" s="73" t="s">
        <v>390</v>
      </c>
      <c r="L1279" s="73" t="s">
        <v>383</v>
      </c>
      <c r="M1279" s="73" t="s">
        <v>388</v>
      </c>
      <c r="N1279" s="73" t="s">
        <v>43</v>
      </c>
      <c r="O1279" s="73" t="s">
        <v>386</v>
      </c>
      <c r="P1279" s="73" t="s">
        <v>907</v>
      </c>
      <c r="Q1279" s="73" t="s">
        <v>928</v>
      </c>
      <c r="R1279" s="73" t="s">
        <v>53</v>
      </c>
      <c r="V1279" s="60" t="str">
        <f>W1279&amp;H1279</f>
        <v>MAKASSARчерный</v>
      </c>
      <c r="W1279" s="60" t="str">
        <f>_xlfn.LET(_xlpm.TextCell,TEXT(G1279,"###"),IF(_xlpm.TextCell&lt;&gt;"",IF(StyleSpaceSplit,IFERROR(IF(FIND(" ",_xlpm.TextCell)&gt;=1,MID(_xlpm.TextCell,1,FIND(" ",_xlpm.TextCell)-1),_xlpm.TextCell),_xlpm.TextCell),_xlpm.TextCell),""))</f>
        <v>MAKASSAR</v>
      </c>
      <c r="X1279" s="60" t="str">
        <f>IF(A1279&lt;&gt;"",IFERROR(IF(FIND(" ",G1279)&gt;=1,MID(G1279,FIND(" ",G1279)+1,LEN(G1279)),""),""),"")</f>
        <v/>
      </c>
      <c r="AC1279" s="51">
        <f>IFERROR(VALUE(MID($C1279,1,2)),0)</f>
        <v>80</v>
      </c>
      <c r="AD1279" s="44">
        <f>IFERROR(VALUE(MID($C1279,4,3)),0)</f>
        <v>955</v>
      </c>
      <c r="AE1279" s="51">
        <f>VALUE(RIGHT("00"&amp;AC1279,2)&amp;RIGHT("000"&amp;AD1279,3))</f>
        <v>80955</v>
      </c>
    </row>
    <row r="1280" spans="1:31">
      <c r="A1280" s="60" t="str">
        <f>IF(G1280&amp;Q1280&lt;&gt;"",W1280&amp;Q1280,"")</f>
        <v>MAKASSARblack</v>
      </c>
      <c r="B1280" s="60" t="str">
        <f>IF(C1280&lt;&gt;"",LEFT(C1280,9),"")</f>
        <v>80-955-09</v>
      </c>
      <c r="C1280" s="73" t="s">
        <v>6514</v>
      </c>
      <c r="D1280" s="73" t="s">
        <v>6511</v>
      </c>
      <c r="E1280" s="73" t="s">
        <v>912</v>
      </c>
      <c r="F1280" s="74">
        <v>61</v>
      </c>
      <c r="G1280" s="73" t="s">
        <v>5471</v>
      </c>
      <c r="H1280" s="73" t="s">
        <v>53</v>
      </c>
      <c r="I1280" s="73" t="s">
        <v>5475</v>
      </c>
      <c r="J1280" s="73" t="s">
        <v>320</v>
      </c>
      <c r="K1280" s="73" t="s">
        <v>390</v>
      </c>
      <c r="L1280" s="73" t="s">
        <v>383</v>
      </c>
      <c r="M1280" s="73" t="s">
        <v>388</v>
      </c>
      <c r="N1280" s="73" t="s">
        <v>43</v>
      </c>
      <c r="O1280" s="73" t="s">
        <v>386</v>
      </c>
      <c r="P1280" s="73" t="s">
        <v>907</v>
      </c>
      <c r="Q1280" s="73" t="s">
        <v>928</v>
      </c>
      <c r="R1280" s="73" t="s">
        <v>53</v>
      </c>
      <c r="V1280" s="60" t="str">
        <f>W1280&amp;H1280</f>
        <v>MAKASSARчерный</v>
      </c>
      <c r="W1280" s="60" t="str">
        <f>_xlfn.LET(_xlpm.TextCell,TEXT(G1280,"###"),IF(_xlpm.TextCell&lt;&gt;"",IF(StyleSpaceSplit,IFERROR(IF(FIND(" ",_xlpm.TextCell)&gt;=1,MID(_xlpm.TextCell,1,FIND(" ",_xlpm.TextCell)-1),_xlpm.TextCell),_xlpm.TextCell),_xlpm.TextCell),""))</f>
        <v>MAKASSAR</v>
      </c>
      <c r="X1280" s="60" t="str">
        <f>IF(A1280&lt;&gt;"",IFERROR(IF(FIND(" ",G1280)&gt;=1,MID(G1280,FIND(" ",G1280)+1,LEN(G1280)),""),""),"")</f>
        <v/>
      </c>
      <c r="AC1280" s="51">
        <f>IFERROR(VALUE(MID($C1280,1,2)),0)</f>
        <v>80</v>
      </c>
      <c r="AD1280" s="44">
        <f>IFERROR(VALUE(MID($C1280,4,3)),0)</f>
        <v>955</v>
      </c>
      <c r="AE1280" s="51">
        <f>VALUE(RIGHT("00"&amp;AC1280,2)&amp;RIGHT("000"&amp;AD1280,3))</f>
        <v>80955</v>
      </c>
    </row>
    <row r="1281" spans="1:31">
      <c r="A1281" s="60" t="str">
        <f>IF(G1281&amp;Q1281&lt;&gt;"",W1281&amp;Q1281,"")</f>
        <v>MARINS 002bordeaux</v>
      </c>
      <c r="B1281" s="60" t="str">
        <f>IF(C1281&lt;&gt;"",LEFT(C1281,9),"")</f>
        <v>80-528-12</v>
      </c>
      <c r="C1281" s="73" t="s">
        <v>6837</v>
      </c>
      <c r="D1281" s="73" t="s">
        <v>6838</v>
      </c>
      <c r="E1281" s="73" t="s">
        <v>920</v>
      </c>
      <c r="F1281" s="74">
        <v>58</v>
      </c>
      <c r="G1281" s="73" t="s">
        <v>1770</v>
      </c>
      <c r="H1281" s="73" t="s">
        <v>121</v>
      </c>
      <c r="I1281" s="73" t="s">
        <v>6839</v>
      </c>
      <c r="J1281" s="73" t="s">
        <v>348</v>
      </c>
      <c r="K1281" s="73" t="s">
        <v>387</v>
      </c>
      <c r="L1281" s="73" t="s">
        <v>383</v>
      </c>
      <c r="M1281" s="73" t="s">
        <v>388</v>
      </c>
      <c r="N1281" s="73" t="s">
        <v>44</v>
      </c>
      <c r="O1281" s="73" t="s">
        <v>385</v>
      </c>
      <c r="P1281" s="73" t="s">
        <v>907</v>
      </c>
      <c r="Q1281" s="73" t="s">
        <v>2065</v>
      </c>
      <c r="R1281" s="73" t="s">
        <v>121</v>
      </c>
      <c r="V1281" s="60" t="str">
        <f>W1281&amp;H1281</f>
        <v>MARINS 002бордовый</v>
      </c>
      <c r="W1281" s="60" t="str">
        <f>_xlfn.LET(_xlpm.TextCell,TEXT(G1281,"###"),IF(_xlpm.TextCell&lt;&gt;"",IF(StyleSpaceSplit,IFERROR(IF(FIND(" ",_xlpm.TextCell)&gt;=1,MID(_xlpm.TextCell,1,FIND(" ",_xlpm.TextCell)-1),_xlpm.TextCell),_xlpm.TextCell),_xlpm.TextCell),""))</f>
        <v>MARINS 002</v>
      </c>
      <c r="X1281" s="60" t="str">
        <f>IF(A1281&lt;&gt;"",IFERROR(IF(FIND(" ",G1281)&gt;=1,MID(G1281,FIND(" ",G1281)+1,LEN(G1281)),""),""),"")</f>
        <v>002</v>
      </c>
      <c r="AC1281" s="51">
        <f>IFERROR(VALUE(MID($C1281,1,2)),0)</f>
        <v>80</v>
      </c>
      <c r="AD1281" s="44">
        <f>IFERROR(VALUE(MID($C1281,4,3)),0)</f>
        <v>528</v>
      </c>
      <c r="AE1281" s="51">
        <f>VALUE(RIGHT("00"&amp;AC1281,2)&amp;RIGHT("000"&amp;AD1281,3))</f>
        <v>80528</v>
      </c>
    </row>
    <row r="1282" spans="1:31">
      <c r="A1282" s="60" t="str">
        <f>IF(G1282&amp;Q1282&lt;&gt;"",W1282&amp;Q1282,"")</f>
        <v>MARINS 002blue</v>
      </c>
      <c r="B1282" s="60" t="str">
        <f>IF(C1282&lt;&gt;"",LEFT(C1282,9),"")</f>
        <v>80-528-19</v>
      </c>
      <c r="C1282" s="73" t="s">
        <v>1768</v>
      </c>
      <c r="D1282" s="73" t="s">
        <v>1769</v>
      </c>
      <c r="E1282" s="73" t="s">
        <v>904</v>
      </c>
      <c r="F1282" s="74">
        <v>57</v>
      </c>
      <c r="G1282" s="73" t="s">
        <v>1770</v>
      </c>
      <c r="H1282" s="73" t="s">
        <v>91</v>
      </c>
      <c r="I1282" s="73" t="s">
        <v>1771</v>
      </c>
      <c r="J1282" s="73" t="s">
        <v>348</v>
      </c>
      <c r="K1282" s="73" t="s">
        <v>382</v>
      </c>
      <c r="L1282" s="73" t="s">
        <v>383</v>
      </c>
      <c r="M1282" s="73" t="s">
        <v>388</v>
      </c>
      <c r="N1282" s="73" t="s">
        <v>44</v>
      </c>
      <c r="O1282" s="73" t="s">
        <v>385</v>
      </c>
      <c r="P1282" s="73" t="s">
        <v>907</v>
      </c>
      <c r="Q1282" s="73" t="s">
        <v>932</v>
      </c>
      <c r="R1282" s="73" t="s">
        <v>91</v>
      </c>
      <c r="V1282" s="60" t="str">
        <f>W1282&amp;H1282</f>
        <v>MARINS 002голубой</v>
      </c>
      <c r="W1282" s="60" t="str">
        <f>_xlfn.LET(_xlpm.TextCell,TEXT(G1282,"###"),IF(_xlpm.TextCell&lt;&gt;"",IF(StyleSpaceSplit,IFERROR(IF(FIND(" ",_xlpm.TextCell)&gt;=1,MID(_xlpm.TextCell,1,FIND(" ",_xlpm.TextCell)-1),_xlpm.TextCell),_xlpm.TextCell),_xlpm.TextCell),""))</f>
        <v>MARINS 002</v>
      </c>
      <c r="X1282" s="60" t="str">
        <f>IF(A1282&lt;&gt;"",IFERROR(IF(FIND(" ",G1282)&gt;=1,MID(G1282,FIND(" ",G1282)+1,LEN(G1282)),""),""),"")</f>
        <v>002</v>
      </c>
      <c r="AC1282" s="51">
        <f>IFERROR(VALUE(MID($C1282,1,2)),0)</f>
        <v>80</v>
      </c>
      <c r="AD1282" s="44">
        <f>IFERROR(VALUE(MID($C1282,4,3)),0)</f>
        <v>528</v>
      </c>
      <c r="AE1282" s="51">
        <f>VALUE(RIGHT("00"&amp;AC1282,2)&amp;RIGHT("000"&amp;AD1282,3))</f>
        <v>80528</v>
      </c>
    </row>
    <row r="1283" spans="1:31">
      <c r="A1283" s="60" t="str">
        <f>IF(G1283&amp;Q1283&lt;&gt;"",W1283&amp;Q1283,"")</f>
        <v>MARINS 003black</v>
      </c>
      <c r="B1283" s="60" t="str">
        <f>IF(C1283&lt;&gt;"",LEFT(C1283,9),"")</f>
        <v>80-529-09</v>
      </c>
      <c r="C1283" s="73" t="s">
        <v>1772</v>
      </c>
      <c r="D1283" s="73" t="s">
        <v>1773</v>
      </c>
      <c r="E1283" s="73" t="s">
        <v>904</v>
      </c>
      <c r="F1283" s="74">
        <v>57</v>
      </c>
      <c r="G1283" s="73" t="s">
        <v>1774</v>
      </c>
      <c r="H1283" s="73" t="s">
        <v>53</v>
      </c>
      <c r="I1283" s="73" t="s">
        <v>1775</v>
      </c>
      <c r="J1283" s="73" t="s">
        <v>348</v>
      </c>
      <c r="K1283" s="73" t="s">
        <v>382</v>
      </c>
      <c r="L1283" s="73" t="s">
        <v>383</v>
      </c>
      <c r="M1283" s="73" t="s">
        <v>388</v>
      </c>
      <c r="N1283" s="73" t="s">
        <v>44</v>
      </c>
      <c r="O1283" s="73" t="s">
        <v>385</v>
      </c>
      <c r="P1283" s="73" t="s">
        <v>907</v>
      </c>
      <c r="Q1283" s="73" t="s">
        <v>928</v>
      </c>
      <c r="R1283" s="73" t="s">
        <v>53</v>
      </c>
      <c r="V1283" s="60" t="str">
        <f>W1283&amp;H1283</f>
        <v>MARINS 003черный</v>
      </c>
      <c r="W1283" s="60" t="str">
        <f>_xlfn.LET(_xlpm.TextCell,TEXT(G1283,"###"),IF(_xlpm.TextCell&lt;&gt;"",IF(StyleSpaceSplit,IFERROR(IF(FIND(" ",_xlpm.TextCell)&gt;=1,MID(_xlpm.TextCell,1,FIND(" ",_xlpm.TextCell)-1),_xlpm.TextCell),_xlpm.TextCell),_xlpm.TextCell),""))</f>
        <v>MARINS 003</v>
      </c>
      <c r="X1283" s="60" t="str">
        <f>IF(A1283&lt;&gt;"",IFERROR(IF(FIND(" ",G1283)&gt;=1,MID(G1283,FIND(" ",G1283)+1,LEN(G1283)),""),""),"")</f>
        <v>003</v>
      </c>
      <c r="AC1283" s="51">
        <f>IFERROR(VALUE(MID($C1283,1,2)),0)</f>
        <v>80</v>
      </c>
      <c r="AD1283" s="44">
        <f>IFERROR(VALUE(MID($C1283,4,3)),0)</f>
        <v>529</v>
      </c>
      <c r="AE1283" s="51">
        <f>VALUE(RIGHT("00"&amp;AC1283,2)&amp;RIGHT("000"&amp;AD1283,3))</f>
        <v>80529</v>
      </c>
    </row>
    <row r="1284" spans="1:31">
      <c r="A1284" s="60" t="str">
        <f>IF(G1284&amp;Q1284&lt;&gt;"",W1284&amp;Q1284,"")</f>
        <v>MARINS 004navy</v>
      </c>
      <c r="B1284" s="60" t="str">
        <f>IF(C1284&lt;&gt;"",LEFT(C1284,9),"")</f>
        <v>80-530-16</v>
      </c>
      <c r="C1284" s="73" t="s">
        <v>1776</v>
      </c>
      <c r="D1284" s="73" t="s">
        <v>1777</v>
      </c>
      <c r="E1284" s="73" t="s">
        <v>904</v>
      </c>
      <c r="F1284" s="74">
        <v>57</v>
      </c>
      <c r="G1284" s="73" t="s">
        <v>1778</v>
      </c>
      <c r="H1284" s="73" t="s">
        <v>55</v>
      </c>
      <c r="I1284" s="73" t="s">
        <v>1229</v>
      </c>
      <c r="J1284" s="73" t="s">
        <v>348</v>
      </c>
      <c r="K1284" s="73" t="s">
        <v>382</v>
      </c>
      <c r="L1284" s="73" t="s">
        <v>383</v>
      </c>
      <c r="M1284" s="73" t="s">
        <v>388</v>
      </c>
      <c r="N1284" s="73" t="s">
        <v>44</v>
      </c>
      <c r="O1284" s="73" t="s">
        <v>393</v>
      </c>
      <c r="P1284" s="73" t="s">
        <v>907</v>
      </c>
      <c r="Q1284" s="73" t="s">
        <v>1003</v>
      </c>
      <c r="R1284" s="73" t="s">
        <v>71</v>
      </c>
      <c r="V1284" s="60" t="str">
        <f>W1284&amp;H1284</f>
        <v>MARINS 004темно-синий</v>
      </c>
      <c r="W1284" s="60" t="str">
        <f>_xlfn.LET(_xlpm.TextCell,TEXT(G1284,"###"),IF(_xlpm.TextCell&lt;&gt;"",IF(StyleSpaceSplit,IFERROR(IF(FIND(" ",_xlpm.TextCell)&gt;=1,MID(_xlpm.TextCell,1,FIND(" ",_xlpm.TextCell)-1),_xlpm.TextCell),_xlpm.TextCell),_xlpm.TextCell),""))</f>
        <v>MARINS 004</v>
      </c>
      <c r="X1284" s="60" t="str">
        <f>IF(A1284&lt;&gt;"",IFERROR(IF(FIND(" ",G1284)&gt;=1,MID(G1284,FIND(" ",G1284)+1,LEN(G1284)),""),""),"")</f>
        <v>004</v>
      </c>
      <c r="AC1284" s="51">
        <f>IFERROR(VALUE(MID($C1284,1,2)),0)</f>
        <v>80</v>
      </c>
      <c r="AD1284" s="44">
        <f>IFERROR(VALUE(MID($C1284,4,3)),0)</f>
        <v>530</v>
      </c>
      <c r="AE1284" s="51">
        <f>VALUE(RIGHT("00"&amp;AC1284,2)&amp;RIGHT("000"&amp;AD1284,3))</f>
        <v>80530</v>
      </c>
    </row>
    <row r="1285" spans="1:31">
      <c r="A1285" s="60" t="str">
        <f>IF(G1285&amp;Q1285&lt;&gt;"",W1285&amp;Q1285,"")</f>
        <v>MARINS 007blue</v>
      </c>
      <c r="B1285" s="60" t="str">
        <f>IF(C1285&lt;&gt;"",LEFT(C1285,9),"")</f>
        <v>80-687-06</v>
      </c>
      <c r="C1285" s="73" t="s">
        <v>3992</v>
      </c>
      <c r="D1285" s="73" t="s">
        <v>3993</v>
      </c>
      <c r="E1285" s="73" t="s">
        <v>904</v>
      </c>
      <c r="F1285" s="74">
        <v>57</v>
      </c>
      <c r="G1285" s="73" t="s">
        <v>3994</v>
      </c>
      <c r="H1285" s="73" t="s">
        <v>71</v>
      </c>
      <c r="I1285" s="73" t="s">
        <v>906</v>
      </c>
      <c r="J1285" s="73" t="s">
        <v>348</v>
      </c>
      <c r="K1285" s="73" t="s">
        <v>382</v>
      </c>
      <c r="L1285" s="73" t="s">
        <v>383</v>
      </c>
      <c r="M1285" s="73" t="s">
        <v>384</v>
      </c>
      <c r="N1285" s="73" t="s">
        <v>43</v>
      </c>
      <c r="O1285" s="73" t="s">
        <v>386</v>
      </c>
      <c r="P1285" s="73" t="s">
        <v>907</v>
      </c>
      <c r="Q1285" s="73" t="s">
        <v>932</v>
      </c>
      <c r="R1285" s="73" t="s">
        <v>71</v>
      </c>
      <c r="V1285" s="60" t="str">
        <f>W1285&amp;H1285</f>
        <v>MARINS 007синий</v>
      </c>
      <c r="W1285" s="60" t="str">
        <f>_xlfn.LET(_xlpm.TextCell,TEXT(G1285,"###"),IF(_xlpm.TextCell&lt;&gt;"",IF(StyleSpaceSplit,IFERROR(IF(FIND(" ",_xlpm.TextCell)&gt;=1,MID(_xlpm.TextCell,1,FIND(" ",_xlpm.TextCell)-1),_xlpm.TextCell),_xlpm.TextCell),_xlpm.TextCell),""))</f>
        <v>MARINS 007</v>
      </c>
      <c r="X1285" s="60" t="str">
        <f>IF(A1285&lt;&gt;"",IFERROR(IF(FIND(" ",G1285)&gt;=1,MID(G1285,FIND(" ",G1285)+1,LEN(G1285)),""),""),"")</f>
        <v>007</v>
      </c>
      <c r="AC1285" s="51">
        <f>IFERROR(VALUE(MID($C1285,1,2)),0)</f>
        <v>80</v>
      </c>
      <c r="AD1285" s="44">
        <f>IFERROR(VALUE(MID($C1285,4,3)),0)</f>
        <v>687</v>
      </c>
      <c r="AE1285" s="51">
        <f>VALUE(RIGHT("00"&amp;AC1285,2)&amp;RIGHT("000"&amp;AD1285,3))</f>
        <v>80687</v>
      </c>
    </row>
    <row r="1286" spans="1:31">
      <c r="A1286" s="60" t="str">
        <f>IF(G1286&amp;Q1286&lt;&gt;"",W1286&amp;Q1286,"")</f>
        <v>MARINS 007blue</v>
      </c>
      <c r="B1286" s="60" t="str">
        <f>IF(C1286&lt;&gt;"",LEFT(C1286,9),"")</f>
        <v>80-687-06</v>
      </c>
      <c r="C1286" s="73" t="s">
        <v>3995</v>
      </c>
      <c r="D1286" s="73" t="s">
        <v>3993</v>
      </c>
      <c r="E1286" s="73" t="s">
        <v>956</v>
      </c>
      <c r="F1286" s="74">
        <v>55</v>
      </c>
      <c r="G1286" s="73" t="s">
        <v>3994</v>
      </c>
      <c r="H1286" s="73" t="s">
        <v>71</v>
      </c>
      <c r="I1286" s="73" t="s">
        <v>906</v>
      </c>
      <c r="J1286" s="73" t="s">
        <v>348</v>
      </c>
      <c r="K1286" s="73" t="s">
        <v>382</v>
      </c>
      <c r="L1286" s="73" t="s">
        <v>383</v>
      </c>
      <c r="M1286" s="73" t="s">
        <v>384</v>
      </c>
      <c r="N1286" s="73" t="s">
        <v>43</v>
      </c>
      <c r="O1286" s="73" t="s">
        <v>386</v>
      </c>
      <c r="P1286" s="73" t="s">
        <v>907</v>
      </c>
      <c r="Q1286" s="73" t="s">
        <v>932</v>
      </c>
      <c r="R1286" s="73" t="s">
        <v>71</v>
      </c>
      <c r="V1286" s="60" t="str">
        <f>W1286&amp;H1286</f>
        <v>MARINS 007синий</v>
      </c>
      <c r="W1286" s="60" t="str">
        <f>_xlfn.LET(_xlpm.TextCell,TEXT(G1286,"###"),IF(_xlpm.TextCell&lt;&gt;"",IF(StyleSpaceSplit,IFERROR(IF(FIND(" ",_xlpm.TextCell)&gt;=1,MID(_xlpm.TextCell,1,FIND(" ",_xlpm.TextCell)-1),_xlpm.TextCell),_xlpm.TextCell),_xlpm.TextCell),""))</f>
        <v>MARINS 007</v>
      </c>
      <c r="X1286" s="60" t="str">
        <f>IF(A1286&lt;&gt;"",IFERROR(IF(FIND(" ",G1286)&gt;=1,MID(G1286,FIND(" ",G1286)+1,LEN(G1286)),""),""),"")</f>
        <v>007</v>
      </c>
      <c r="AC1286" s="51">
        <f>IFERROR(VALUE(MID($C1286,1,2)),0)</f>
        <v>80</v>
      </c>
      <c r="AD1286" s="44">
        <f>IFERROR(VALUE(MID($C1286,4,3)),0)</f>
        <v>687</v>
      </c>
      <c r="AE1286" s="51">
        <f>VALUE(RIGHT("00"&amp;AC1286,2)&amp;RIGHT("000"&amp;AD1286,3))</f>
        <v>80687</v>
      </c>
    </row>
    <row r="1287" spans="1:31">
      <c r="A1287" s="60" t="str">
        <f>IF(G1287&amp;Q1287&lt;&gt;"",W1287&amp;Q1287,"")</f>
        <v>MARINS 007blue</v>
      </c>
      <c r="B1287" s="60" t="str">
        <f>IF(C1287&lt;&gt;"",LEFT(C1287,9),"")</f>
        <v>80-687-06</v>
      </c>
      <c r="C1287" s="73" t="s">
        <v>3996</v>
      </c>
      <c r="D1287" s="73" t="s">
        <v>3993</v>
      </c>
      <c r="E1287" s="73" t="s">
        <v>910</v>
      </c>
      <c r="F1287" s="74">
        <v>59</v>
      </c>
      <c r="G1287" s="73" t="s">
        <v>3994</v>
      </c>
      <c r="H1287" s="73" t="s">
        <v>71</v>
      </c>
      <c r="I1287" s="73" t="s">
        <v>906</v>
      </c>
      <c r="J1287" s="73" t="s">
        <v>348</v>
      </c>
      <c r="K1287" s="73" t="s">
        <v>382</v>
      </c>
      <c r="L1287" s="73" t="s">
        <v>383</v>
      </c>
      <c r="M1287" s="73" t="s">
        <v>384</v>
      </c>
      <c r="N1287" s="73" t="s">
        <v>43</v>
      </c>
      <c r="O1287" s="73" t="s">
        <v>386</v>
      </c>
      <c r="P1287" s="73" t="s">
        <v>907</v>
      </c>
      <c r="Q1287" s="73" t="s">
        <v>932</v>
      </c>
      <c r="R1287" s="73" t="s">
        <v>71</v>
      </c>
      <c r="V1287" s="60" t="str">
        <f>W1287&amp;H1287</f>
        <v>MARINS 007синий</v>
      </c>
      <c r="W1287" s="60" t="str">
        <f>_xlfn.LET(_xlpm.TextCell,TEXT(G1287,"###"),IF(_xlpm.TextCell&lt;&gt;"",IF(StyleSpaceSplit,IFERROR(IF(FIND(" ",_xlpm.TextCell)&gt;=1,MID(_xlpm.TextCell,1,FIND(" ",_xlpm.TextCell)-1),_xlpm.TextCell),_xlpm.TextCell),_xlpm.TextCell),""))</f>
        <v>MARINS 007</v>
      </c>
      <c r="X1287" s="60" t="str">
        <f>IF(A1287&lt;&gt;"",IFERROR(IF(FIND(" ",G1287)&gt;=1,MID(G1287,FIND(" ",G1287)+1,LEN(G1287)),""),""),"")</f>
        <v>007</v>
      </c>
      <c r="AC1287" s="51">
        <f>IFERROR(VALUE(MID($C1287,1,2)),0)</f>
        <v>80</v>
      </c>
      <c r="AD1287" s="44">
        <f>IFERROR(VALUE(MID($C1287,4,3)),0)</f>
        <v>687</v>
      </c>
      <c r="AE1287" s="51">
        <f>VALUE(RIGHT("00"&amp;AC1287,2)&amp;RIGHT("000"&amp;AD1287,3))</f>
        <v>80687</v>
      </c>
    </row>
    <row r="1288" spans="1:31">
      <c r="A1288" s="60" t="str">
        <f>IF(G1288&amp;Q1288&lt;&gt;"",W1288&amp;Q1288,"")</f>
        <v>MARINS 007black</v>
      </c>
      <c r="B1288" s="60" t="str">
        <f>IF(C1288&lt;&gt;"",LEFT(C1288,9),"")</f>
        <v>80-687-09</v>
      </c>
      <c r="C1288" s="73" t="s">
        <v>5857</v>
      </c>
      <c r="D1288" s="73" t="s">
        <v>5858</v>
      </c>
      <c r="E1288" s="73" t="s">
        <v>956</v>
      </c>
      <c r="F1288" s="74">
        <v>55</v>
      </c>
      <c r="G1288" s="73" t="s">
        <v>3994</v>
      </c>
      <c r="H1288" s="73" t="s">
        <v>53</v>
      </c>
      <c r="I1288" s="73" t="s">
        <v>906</v>
      </c>
      <c r="J1288" s="73" t="s">
        <v>348</v>
      </c>
      <c r="K1288" s="73" t="s">
        <v>382</v>
      </c>
      <c r="L1288" s="73" t="s">
        <v>383</v>
      </c>
      <c r="M1288" s="73" t="s">
        <v>384</v>
      </c>
      <c r="N1288" s="73" t="s">
        <v>43</v>
      </c>
      <c r="O1288" s="73" t="s">
        <v>386</v>
      </c>
      <c r="P1288" s="73" t="s">
        <v>907</v>
      </c>
      <c r="Q1288" s="73" t="s">
        <v>928</v>
      </c>
      <c r="R1288" s="73" t="s">
        <v>53</v>
      </c>
      <c r="V1288" s="60" t="str">
        <f>W1288&amp;H1288</f>
        <v>MARINS 007черный</v>
      </c>
      <c r="W1288" s="60" t="str">
        <f>_xlfn.LET(_xlpm.TextCell,TEXT(G1288,"###"),IF(_xlpm.TextCell&lt;&gt;"",IF(StyleSpaceSplit,IFERROR(IF(FIND(" ",_xlpm.TextCell)&gt;=1,MID(_xlpm.TextCell,1,FIND(" ",_xlpm.TextCell)-1),_xlpm.TextCell),_xlpm.TextCell),_xlpm.TextCell),""))</f>
        <v>MARINS 007</v>
      </c>
      <c r="X1288" s="60" t="str">
        <f>IF(A1288&lt;&gt;"",IFERROR(IF(FIND(" ",G1288)&gt;=1,MID(G1288,FIND(" ",G1288)+1,LEN(G1288)),""),""),"")</f>
        <v>007</v>
      </c>
      <c r="AC1288" s="51">
        <f>IFERROR(VALUE(MID($C1288,1,2)),0)</f>
        <v>80</v>
      </c>
      <c r="AD1288" s="44">
        <f>IFERROR(VALUE(MID($C1288,4,3)),0)</f>
        <v>687</v>
      </c>
      <c r="AE1288" s="51">
        <f>VALUE(RIGHT("00"&amp;AC1288,2)&amp;RIGHT("000"&amp;AD1288,3))</f>
        <v>80687</v>
      </c>
    </row>
    <row r="1289" spans="1:31">
      <c r="A1289" s="60" t="str">
        <f>IF(G1289&amp;Q1289&lt;&gt;"",W1289&amp;Q1289,"")</f>
        <v>MARINS 007black</v>
      </c>
      <c r="B1289" s="60" t="str">
        <f>IF(C1289&lt;&gt;"",LEFT(C1289,9),"")</f>
        <v>80-687-09</v>
      </c>
      <c r="C1289" s="73" t="s">
        <v>5859</v>
      </c>
      <c r="D1289" s="73" t="s">
        <v>5858</v>
      </c>
      <c r="E1289" s="73" t="s">
        <v>904</v>
      </c>
      <c r="F1289" s="74">
        <v>57</v>
      </c>
      <c r="G1289" s="73" t="s">
        <v>3994</v>
      </c>
      <c r="H1289" s="73" t="s">
        <v>53</v>
      </c>
      <c r="I1289" s="73" t="s">
        <v>906</v>
      </c>
      <c r="J1289" s="73" t="s">
        <v>348</v>
      </c>
      <c r="K1289" s="73" t="s">
        <v>382</v>
      </c>
      <c r="L1289" s="73" t="s">
        <v>383</v>
      </c>
      <c r="M1289" s="73" t="s">
        <v>384</v>
      </c>
      <c r="N1289" s="73" t="s">
        <v>43</v>
      </c>
      <c r="O1289" s="73" t="s">
        <v>386</v>
      </c>
      <c r="P1289" s="73" t="s">
        <v>907</v>
      </c>
      <c r="Q1289" s="73" t="s">
        <v>928</v>
      </c>
      <c r="R1289" s="73" t="s">
        <v>53</v>
      </c>
      <c r="V1289" s="60" t="str">
        <f>W1289&amp;H1289</f>
        <v>MARINS 007черный</v>
      </c>
      <c r="W1289" s="60" t="str">
        <f>_xlfn.LET(_xlpm.TextCell,TEXT(G1289,"###"),IF(_xlpm.TextCell&lt;&gt;"",IF(StyleSpaceSplit,IFERROR(IF(FIND(" ",_xlpm.TextCell)&gt;=1,MID(_xlpm.TextCell,1,FIND(" ",_xlpm.TextCell)-1),_xlpm.TextCell),_xlpm.TextCell),_xlpm.TextCell),""))</f>
        <v>MARINS 007</v>
      </c>
      <c r="X1289" s="60" t="str">
        <f>IF(A1289&lt;&gt;"",IFERROR(IF(FIND(" ",G1289)&gt;=1,MID(G1289,FIND(" ",G1289)+1,LEN(G1289)),""),""),"")</f>
        <v>007</v>
      </c>
      <c r="AC1289" s="51">
        <f>IFERROR(VALUE(MID($C1289,1,2)),0)</f>
        <v>80</v>
      </c>
      <c r="AD1289" s="44">
        <f>IFERROR(VALUE(MID($C1289,4,3)),0)</f>
        <v>687</v>
      </c>
      <c r="AE1289" s="51">
        <f>VALUE(RIGHT("00"&amp;AC1289,2)&amp;RIGHT("000"&amp;AD1289,3))</f>
        <v>80687</v>
      </c>
    </row>
    <row r="1290" spans="1:31">
      <c r="A1290" s="60" t="str">
        <f>IF(G1290&amp;Q1290&lt;&gt;"",W1290&amp;Q1290,"")</f>
        <v>MARKHAMred</v>
      </c>
      <c r="B1290" s="60" t="str">
        <f>IF(C1290&lt;&gt;"",LEFT(C1290,9),"")</f>
        <v>80-834-18</v>
      </c>
      <c r="C1290" s="73" t="s">
        <v>4984</v>
      </c>
      <c r="D1290" s="73" t="s">
        <v>4985</v>
      </c>
      <c r="E1290" s="73" t="s">
        <v>920</v>
      </c>
      <c r="F1290" s="74">
        <v>58</v>
      </c>
      <c r="G1290" s="73" t="s">
        <v>4986</v>
      </c>
      <c r="H1290" s="73" t="s">
        <v>78</v>
      </c>
      <c r="I1290" s="73" t="s">
        <v>1265</v>
      </c>
      <c r="J1290" s="73" t="s">
        <v>320</v>
      </c>
      <c r="K1290" s="73" t="s">
        <v>382</v>
      </c>
      <c r="L1290" s="73" t="s">
        <v>383</v>
      </c>
      <c r="M1290" s="73" t="s">
        <v>388</v>
      </c>
      <c r="N1290" s="73" t="s">
        <v>44</v>
      </c>
      <c r="O1290" s="73" t="s">
        <v>385</v>
      </c>
      <c r="P1290" s="73" t="s">
        <v>907</v>
      </c>
      <c r="Q1290" s="73" t="s">
        <v>969</v>
      </c>
      <c r="R1290" s="73" t="s">
        <v>78</v>
      </c>
      <c r="V1290" s="60" t="str">
        <f>W1290&amp;H1290</f>
        <v>MARKHAMкрасный</v>
      </c>
      <c r="W1290" s="60" t="str">
        <f>_xlfn.LET(_xlpm.TextCell,TEXT(G1290,"###"),IF(_xlpm.TextCell&lt;&gt;"",IF(StyleSpaceSplit,IFERROR(IF(FIND(" ",_xlpm.TextCell)&gt;=1,MID(_xlpm.TextCell,1,FIND(" ",_xlpm.TextCell)-1),_xlpm.TextCell),_xlpm.TextCell),_xlpm.TextCell),""))</f>
        <v>MARKHAM</v>
      </c>
      <c r="X1290" s="60" t="str">
        <f>IF(A1290&lt;&gt;"",IFERROR(IF(FIND(" ",G1290)&gt;=1,MID(G1290,FIND(" ",G1290)+1,LEN(G1290)),""),""),"")</f>
        <v/>
      </c>
      <c r="AC1290" s="51">
        <f>IFERROR(VALUE(MID($C1290,1,2)),0)</f>
        <v>80</v>
      </c>
      <c r="AD1290" s="44">
        <f>IFERROR(VALUE(MID($C1290,4,3)),0)</f>
        <v>834</v>
      </c>
      <c r="AE1290" s="51">
        <f>VALUE(RIGHT("00"&amp;AC1290,2)&amp;RIGHT("000"&amp;AD1290,3))</f>
        <v>80834</v>
      </c>
    </row>
    <row r="1291" spans="1:31">
      <c r="A1291" s="60" t="str">
        <f>IF(G1291&amp;Q1291&lt;&gt;"",W1291&amp;Q1291,"")</f>
        <v>MARMARAbeige</v>
      </c>
      <c r="B1291" s="60" t="str">
        <f>IF(C1291&lt;&gt;"",LEFT(C1291,9),"")</f>
        <v>80-835-14</v>
      </c>
      <c r="C1291" s="73" t="s">
        <v>4987</v>
      </c>
      <c r="D1291" s="73" t="s">
        <v>4988</v>
      </c>
      <c r="E1291" s="73" t="s">
        <v>920</v>
      </c>
      <c r="F1291" s="74">
        <v>58</v>
      </c>
      <c r="G1291" s="73" t="s">
        <v>4989</v>
      </c>
      <c r="H1291" s="73" t="s">
        <v>86</v>
      </c>
      <c r="I1291" s="73" t="s">
        <v>1265</v>
      </c>
      <c r="J1291" s="73" t="s">
        <v>318</v>
      </c>
      <c r="K1291" s="73" t="s">
        <v>382</v>
      </c>
      <c r="L1291" s="73" t="s">
        <v>383</v>
      </c>
      <c r="M1291" s="73" t="s">
        <v>388</v>
      </c>
      <c r="N1291" s="73" t="s">
        <v>44</v>
      </c>
      <c r="O1291" s="73" t="s">
        <v>385</v>
      </c>
      <c r="P1291" s="73" t="s">
        <v>907</v>
      </c>
      <c r="Q1291" s="73" t="s">
        <v>937</v>
      </c>
      <c r="R1291" s="73" t="s">
        <v>86</v>
      </c>
      <c r="V1291" s="60" t="str">
        <f>W1291&amp;H1291</f>
        <v>MARMARAкоричневый</v>
      </c>
      <c r="W1291" s="60" t="str">
        <f>_xlfn.LET(_xlpm.TextCell,TEXT(G1291,"###"),IF(_xlpm.TextCell&lt;&gt;"",IF(StyleSpaceSplit,IFERROR(IF(FIND(" ",_xlpm.TextCell)&gt;=1,MID(_xlpm.TextCell,1,FIND(" ",_xlpm.TextCell)-1),_xlpm.TextCell),_xlpm.TextCell),_xlpm.TextCell),""))</f>
        <v>MARMARA</v>
      </c>
      <c r="X1291" s="60" t="str">
        <f>IF(A1291&lt;&gt;"",IFERROR(IF(FIND(" ",G1291)&gt;=1,MID(G1291,FIND(" ",G1291)+1,LEN(G1291)),""),""),"")</f>
        <v/>
      </c>
      <c r="AC1291" s="51">
        <f>IFERROR(VALUE(MID($C1291,1,2)),0)</f>
        <v>80</v>
      </c>
      <c r="AD1291" s="44">
        <f>IFERROR(VALUE(MID($C1291,4,3)),0)</f>
        <v>835</v>
      </c>
      <c r="AE1291" s="51">
        <f>VALUE(RIGHT("00"&amp;AC1291,2)&amp;RIGHT("000"&amp;AD1291,3))</f>
        <v>80835</v>
      </c>
    </row>
    <row r="1292" spans="1:31">
      <c r="A1292" s="60" t="str">
        <f>IF(G1292&amp;Q1292&lt;&gt;"",W1292&amp;Q1292,"")</f>
        <v>MARMARAbeige</v>
      </c>
      <c r="B1292" s="60" t="str">
        <f>IF(C1292&lt;&gt;"",LEFT(C1292,9),"")</f>
        <v>80-835-14</v>
      </c>
      <c r="C1292" s="73" t="s">
        <v>4990</v>
      </c>
      <c r="D1292" s="73" t="s">
        <v>4988</v>
      </c>
      <c r="E1292" s="73" t="s">
        <v>915</v>
      </c>
      <c r="F1292" s="74">
        <v>56</v>
      </c>
      <c r="G1292" s="73" t="s">
        <v>4989</v>
      </c>
      <c r="H1292" s="73" t="s">
        <v>86</v>
      </c>
      <c r="I1292" s="73" t="s">
        <v>1265</v>
      </c>
      <c r="J1292" s="73" t="s">
        <v>318</v>
      </c>
      <c r="K1292" s="73" t="s">
        <v>382</v>
      </c>
      <c r="L1292" s="73" t="s">
        <v>383</v>
      </c>
      <c r="M1292" s="73" t="s">
        <v>388</v>
      </c>
      <c r="N1292" s="73" t="s">
        <v>44</v>
      </c>
      <c r="O1292" s="73" t="s">
        <v>385</v>
      </c>
      <c r="P1292" s="73" t="s">
        <v>907</v>
      </c>
      <c r="Q1292" s="73" t="s">
        <v>937</v>
      </c>
      <c r="R1292" s="73" t="s">
        <v>86</v>
      </c>
      <c r="V1292" s="60" t="str">
        <f>W1292&amp;H1292</f>
        <v>MARMARAкоричневый</v>
      </c>
      <c r="W1292" s="60" t="str">
        <f>_xlfn.LET(_xlpm.TextCell,TEXT(G1292,"###"),IF(_xlpm.TextCell&lt;&gt;"",IF(StyleSpaceSplit,IFERROR(IF(FIND(" ",_xlpm.TextCell)&gt;=1,MID(_xlpm.TextCell,1,FIND(" ",_xlpm.TextCell)-1),_xlpm.TextCell),_xlpm.TextCell),_xlpm.TextCell),""))</f>
        <v>MARMARA</v>
      </c>
      <c r="X1292" s="60" t="str">
        <f>IF(A1292&lt;&gt;"",IFERROR(IF(FIND(" ",G1292)&gt;=1,MID(G1292,FIND(" ",G1292)+1,LEN(G1292)),""),""),"")</f>
        <v/>
      </c>
      <c r="AC1292" s="51">
        <f>IFERROR(VALUE(MID($C1292,1,2)),0)</f>
        <v>80</v>
      </c>
      <c r="AD1292" s="44">
        <f>IFERROR(VALUE(MID($C1292,4,3)),0)</f>
        <v>835</v>
      </c>
      <c r="AE1292" s="51">
        <f>VALUE(RIGHT("00"&amp;AC1292,2)&amp;RIGHT("000"&amp;AD1292,3))</f>
        <v>80835</v>
      </c>
    </row>
    <row r="1293" spans="1:31">
      <c r="A1293" s="60" t="str">
        <f>IF(G1293&amp;Q1293&lt;&gt;"",W1293&amp;Q1293,"")</f>
        <v>MARMARAbeige</v>
      </c>
      <c r="B1293" s="60" t="str">
        <f>IF(C1293&lt;&gt;"",LEFT(C1293,9),"")</f>
        <v>80-835-14</v>
      </c>
      <c r="C1293" s="73" t="s">
        <v>4991</v>
      </c>
      <c r="D1293" s="73" t="s">
        <v>4988</v>
      </c>
      <c r="E1293" s="73" t="s">
        <v>904</v>
      </c>
      <c r="F1293" s="74">
        <v>57</v>
      </c>
      <c r="G1293" s="73" t="s">
        <v>4989</v>
      </c>
      <c r="H1293" s="73" t="s">
        <v>86</v>
      </c>
      <c r="I1293" s="73" t="s">
        <v>1265</v>
      </c>
      <c r="J1293" s="73" t="s">
        <v>318</v>
      </c>
      <c r="K1293" s="73" t="s">
        <v>382</v>
      </c>
      <c r="L1293" s="73" t="s">
        <v>383</v>
      </c>
      <c r="M1293" s="73" t="s">
        <v>388</v>
      </c>
      <c r="N1293" s="73" t="s">
        <v>44</v>
      </c>
      <c r="O1293" s="73" t="s">
        <v>385</v>
      </c>
      <c r="P1293" s="73" t="s">
        <v>907</v>
      </c>
      <c r="Q1293" s="73" t="s">
        <v>937</v>
      </c>
      <c r="R1293" s="73" t="s">
        <v>86</v>
      </c>
      <c r="V1293" s="60" t="str">
        <f>W1293&amp;H1293</f>
        <v>MARMARAкоричневый</v>
      </c>
      <c r="W1293" s="60" t="str">
        <f>_xlfn.LET(_xlpm.TextCell,TEXT(G1293,"###"),IF(_xlpm.TextCell&lt;&gt;"",IF(StyleSpaceSplit,IFERROR(IF(FIND(" ",_xlpm.TextCell)&gt;=1,MID(_xlpm.TextCell,1,FIND(" ",_xlpm.TextCell)-1),_xlpm.TextCell),_xlpm.TextCell),_xlpm.TextCell),""))</f>
        <v>MARMARA</v>
      </c>
      <c r="X1293" s="60" t="str">
        <f>IF(A1293&lt;&gt;"",IFERROR(IF(FIND(" ",G1293)&gt;=1,MID(G1293,FIND(" ",G1293)+1,LEN(G1293)),""),""),"")</f>
        <v/>
      </c>
      <c r="AC1293" s="51">
        <f>IFERROR(VALUE(MID($C1293,1,2)),0)</f>
        <v>80</v>
      </c>
      <c r="AD1293" s="44">
        <f>IFERROR(VALUE(MID($C1293,4,3)),0)</f>
        <v>835</v>
      </c>
      <c r="AE1293" s="51">
        <f>VALUE(RIGHT("00"&amp;AC1293,2)&amp;RIGHT("000"&amp;AD1293,3))</f>
        <v>80835</v>
      </c>
    </row>
    <row r="1294" spans="1:31">
      <c r="A1294" s="60" t="str">
        <f>IF(G1294&amp;Q1294&lt;&gt;"",W1294&amp;Q1294,"")</f>
        <v>MARMARAbeige</v>
      </c>
      <c r="B1294" s="60" t="str">
        <f>IF(C1294&lt;&gt;"",LEFT(C1294,9),"")</f>
        <v>80-835-14</v>
      </c>
      <c r="C1294" s="73" t="s">
        <v>4992</v>
      </c>
      <c r="D1294" s="73" t="s">
        <v>4988</v>
      </c>
      <c r="E1294" s="73" t="s">
        <v>910</v>
      </c>
      <c r="F1294" s="74">
        <v>59</v>
      </c>
      <c r="G1294" s="73" t="s">
        <v>4989</v>
      </c>
      <c r="H1294" s="73" t="s">
        <v>86</v>
      </c>
      <c r="I1294" s="73" t="s">
        <v>1265</v>
      </c>
      <c r="J1294" s="73" t="s">
        <v>318</v>
      </c>
      <c r="K1294" s="73" t="s">
        <v>382</v>
      </c>
      <c r="L1294" s="73" t="s">
        <v>383</v>
      </c>
      <c r="M1294" s="73" t="s">
        <v>388</v>
      </c>
      <c r="N1294" s="73" t="s">
        <v>44</v>
      </c>
      <c r="O1294" s="73" t="s">
        <v>385</v>
      </c>
      <c r="P1294" s="73" t="s">
        <v>907</v>
      </c>
      <c r="Q1294" s="73" t="s">
        <v>937</v>
      </c>
      <c r="R1294" s="73" t="s">
        <v>86</v>
      </c>
      <c r="V1294" s="60" t="str">
        <f>W1294&amp;H1294</f>
        <v>MARMARAкоричневый</v>
      </c>
      <c r="W1294" s="60" t="str">
        <f>_xlfn.LET(_xlpm.TextCell,TEXT(G1294,"###"),IF(_xlpm.TextCell&lt;&gt;"",IF(StyleSpaceSplit,IFERROR(IF(FIND(" ",_xlpm.TextCell)&gt;=1,MID(_xlpm.TextCell,1,FIND(" ",_xlpm.TextCell)-1),_xlpm.TextCell),_xlpm.TextCell),_xlpm.TextCell),""))</f>
        <v>MARMARA</v>
      </c>
      <c r="X1294" s="60" t="str">
        <f>IF(A1294&lt;&gt;"",IFERROR(IF(FIND(" ",G1294)&gt;=1,MID(G1294,FIND(" ",G1294)+1,LEN(G1294)),""),""),"")</f>
        <v/>
      </c>
      <c r="AC1294" s="51">
        <f>IFERROR(VALUE(MID($C1294,1,2)),0)</f>
        <v>80</v>
      </c>
      <c r="AD1294" s="44">
        <f>IFERROR(VALUE(MID($C1294,4,3)),0)</f>
        <v>835</v>
      </c>
      <c r="AE1294" s="51">
        <f>VALUE(RIGHT("00"&amp;AC1294,2)&amp;RIGHT("000"&amp;AD1294,3))</f>
        <v>80835</v>
      </c>
    </row>
    <row r="1295" spans="1:31">
      <c r="A1295" s="60" t="str">
        <f>IF(G1295&amp;Q1295&lt;&gt;"",W1295&amp;Q1295,"")</f>
        <v>MARMARAbeige</v>
      </c>
      <c r="B1295" s="60" t="str">
        <f>IF(C1295&lt;&gt;"",LEFT(C1295,9),"")</f>
        <v>80-835-14</v>
      </c>
      <c r="C1295" s="73" t="s">
        <v>4993</v>
      </c>
      <c r="D1295" s="73" t="s">
        <v>4988</v>
      </c>
      <c r="E1295" s="73" t="s">
        <v>922</v>
      </c>
      <c r="F1295" s="74">
        <v>60</v>
      </c>
      <c r="G1295" s="73" t="s">
        <v>4989</v>
      </c>
      <c r="H1295" s="73" t="s">
        <v>86</v>
      </c>
      <c r="I1295" s="73" t="s">
        <v>1265</v>
      </c>
      <c r="J1295" s="73" t="s">
        <v>318</v>
      </c>
      <c r="K1295" s="73" t="s">
        <v>382</v>
      </c>
      <c r="L1295" s="73" t="s">
        <v>383</v>
      </c>
      <c r="M1295" s="73" t="s">
        <v>388</v>
      </c>
      <c r="N1295" s="73" t="s">
        <v>44</v>
      </c>
      <c r="O1295" s="73" t="s">
        <v>385</v>
      </c>
      <c r="P1295" s="73" t="s">
        <v>907</v>
      </c>
      <c r="Q1295" s="73" t="s">
        <v>937</v>
      </c>
      <c r="R1295" s="73" t="s">
        <v>86</v>
      </c>
      <c r="V1295" s="60" t="str">
        <f>W1295&amp;H1295</f>
        <v>MARMARAкоричневый</v>
      </c>
      <c r="W1295" s="60" t="str">
        <f>_xlfn.LET(_xlpm.TextCell,TEXT(G1295,"###"),IF(_xlpm.TextCell&lt;&gt;"",IF(StyleSpaceSplit,IFERROR(IF(FIND(" ",_xlpm.TextCell)&gt;=1,MID(_xlpm.TextCell,1,FIND(" ",_xlpm.TextCell)-1),_xlpm.TextCell),_xlpm.TextCell),_xlpm.TextCell),""))</f>
        <v>MARMARA</v>
      </c>
      <c r="X1295" s="60" t="str">
        <f>IF(A1295&lt;&gt;"",IFERROR(IF(FIND(" ",G1295)&gt;=1,MID(G1295,FIND(" ",G1295)+1,LEN(G1295)),""),""),"")</f>
        <v/>
      </c>
      <c r="AC1295" s="51">
        <f>IFERROR(VALUE(MID($C1295,1,2)),0)</f>
        <v>80</v>
      </c>
      <c r="AD1295" s="44">
        <f>IFERROR(VALUE(MID($C1295,4,3)),0)</f>
        <v>835</v>
      </c>
      <c r="AE1295" s="51">
        <f>VALUE(RIGHT("00"&amp;AC1295,2)&amp;RIGHT("000"&amp;AD1295,3))</f>
        <v>80835</v>
      </c>
    </row>
    <row r="1296" spans="1:31">
      <c r="A1296" s="60" t="str">
        <f>IF(G1296&amp;Q1296&lt;&gt;"",W1296&amp;Q1296,"")</f>
        <v>MARMARAbeige</v>
      </c>
      <c r="B1296" s="60" t="str">
        <f>IF(C1296&lt;&gt;"",LEFT(C1296,9),"")</f>
        <v>80-835-14</v>
      </c>
      <c r="C1296" s="73" t="s">
        <v>4994</v>
      </c>
      <c r="D1296" s="73" t="s">
        <v>4988</v>
      </c>
      <c r="E1296" s="73" t="s">
        <v>912</v>
      </c>
      <c r="F1296" s="74">
        <v>61</v>
      </c>
      <c r="G1296" s="73" t="s">
        <v>4989</v>
      </c>
      <c r="H1296" s="73" t="s">
        <v>86</v>
      </c>
      <c r="I1296" s="73" t="s">
        <v>1265</v>
      </c>
      <c r="J1296" s="73" t="s">
        <v>318</v>
      </c>
      <c r="K1296" s="73" t="s">
        <v>382</v>
      </c>
      <c r="L1296" s="73" t="s">
        <v>383</v>
      </c>
      <c r="M1296" s="73" t="s">
        <v>388</v>
      </c>
      <c r="N1296" s="73" t="s">
        <v>44</v>
      </c>
      <c r="O1296" s="73" t="s">
        <v>385</v>
      </c>
      <c r="P1296" s="73" t="s">
        <v>907</v>
      </c>
      <c r="Q1296" s="73" t="s">
        <v>937</v>
      </c>
      <c r="R1296" s="73" t="s">
        <v>86</v>
      </c>
      <c r="V1296" s="60" t="str">
        <f>W1296&amp;H1296</f>
        <v>MARMARAкоричневый</v>
      </c>
      <c r="W1296" s="60" t="str">
        <f>_xlfn.LET(_xlpm.TextCell,TEXT(G1296,"###"),IF(_xlpm.TextCell&lt;&gt;"",IF(StyleSpaceSplit,IFERROR(IF(FIND(" ",_xlpm.TextCell)&gt;=1,MID(_xlpm.TextCell,1,FIND(" ",_xlpm.TextCell)-1),_xlpm.TextCell),_xlpm.TextCell),_xlpm.TextCell),""))</f>
        <v>MARMARA</v>
      </c>
      <c r="X1296" s="60" t="str">
        <f>IF(A1296&lt;&gt;"",IFERROR(IF(FIND(" ",G1296)&gt;=1,MID(G1296,FIND(" ",G1296)+1,LEN(G1296)),""),""),"")</f>
        <v/>
      </c>
      <c r="AC1296" s="51">
        <f>IFERROR(VALUE(MID($C1296,1,2)),0)</f>
        <v>80</v>
      </c>
      <c r="AD1296" s="44">
        <f>IFERROR(VALUE(MID($C1296,4,3)),0)</f>
        <v>835</v>
      </c>
      <c r="AE1296" s="51">
        <f>VALUE(RIGHT("00"&amp;AC1296,2)&amp;RIGHT("000"&amp;AD1296,3))</f>
        <v>80835</v>
      </c>
    </row>
    <row r="1297" spans="1:31">
      <c r="A1297" s="60" t="str">
        <f>IF(G1297&amp;Q1297&lt;&gt;"",W1297&amp;Q1297,"")</f>
        <v>MARMARAgrey</v>
      </c>
      <c r="B1297" s="60" t="str">
        <f>IF(C1297&lt;&gt;"",LEFT(C1297,9),"")</f>
        <v>80-835-08</v>
      </c>
      <c r="C1297" s="73" t="s">
        <v>5860</v>
      </c>
      <c r="D1297" s="73" t="s">
        <v>5861</v>
      </c>
      <c r="E1297" s="73" t="s">
        <v>915</v>
      </c>
      <c r="F1297" s="74">
        <v>56</v>
      </c>
      <c r="G1297" s="73" t="s">
        <v>4989</v>
      </c>
      <c r="H1297" s="73" t="s">
        <v>83</v>
      </c>
      <c r="I1297" s="73" t="s">
        <v>1265</v>
      </c>
      <c r="J1297" s="73" t="s">
        <v>318</v>
      </c>
      <c r="K1297" s="73" t="s">
        <v>382</v>
      </c>
      <c r="L1297" s="73" t="s">
        <v>383</v>
      </c>
      <c r="M1297" s="73" t="s">
        <v>388</v>
      </c>
      <c r="N1297" s="73" t="s">
        <v>44</v>
      </c>
      <c r="O1297" s="73" t="s">
        <v>385</v>
      </c>
      <c r="P1297" s="73" t="s">
        <v>907</v>
      </c>
      <c r="Q1297" s="73" t="s">
        <v>917</v>
      </c>
      <c r="R1297" s="73" t="s">
        <v>83</v>
      </c>
      <c r="V1297" s="60" t="str">
        <f>W1297&amp;H1297</f>
        <v>MARMARAсерый</v>
      </c>
      <c r="W1297" s="60" t="str">
        <f>_xlfn.LET(_xlpm.TextCell,TEXT(G1297,"###"),IF(_xlpm.TextCell&lt;&gt;"",IF(StyleSpaceSplit,IFERROR(IF(FIND(" ",_xlpm.TextCell)&gt;=1,MID(_xlpm.TextCell,1,FIND(" ",_xlpm.TextCell)-1),_xlpm.TextCell),_xlpm.TextCell),_xlpm.TextCell),""))</f>
        <v>MARMARA</v>
      </c>
      <c r="X1297" s="60" t="str">
        <f>IF(A1297&lt;&gt;"",IFERROR(IF(FIND(" ",G1297)&gt;=1,MID(G1297,FIND(" ",G1297)+1,LEN(G1297)),""),""),"")</f>
        <v/>
      </c>
      <c r="AC1297" s="51">
        <f>IFERROR(VALUE(MID($C1297,1,2)),0)</f>
        <v>80</v>
      </c>
      <c r="AD1297" s="44">
        <f>IFERROR(VALUE(MID($C1297,4,3)),0)</f>
        <v>835</v>
      </c>
      <c r="AE1297" s="51">
        <f>VALUE(RIGHT("00"&amp;AC1297,2)&amp;RIGHT("000"&amp;AD1297,3))</f>
        <v>80835</v>
      </c>
    </row>
    <row r="1298" spans="1:31">
      <c r="A1298" s="60" t="str">
        <f>IF(G1298&amp;Q1298&lt;&gt;"",W1298&amp;Q1298,"")</f>
        <v>MARMARAgrey</v>
      </c>
      <c r="B1298" s="60" t="str">
        <f>IF(C1298&lt;&gt;"",LEFT(C1298,9),"")</f>
        <v>80-835-08</v>
      </c>
      <c r="C1298" s="73" t="s">
        <v>5862</v>
      </c>
      <c r="D1298" s="73" t="s">
        <v>5861</v>
      </c>
      <c r="E1298" s="73" t="s">
        <v>904</v>
      </c>
      <c r="F1298" s="74">
        <v>57</v>
      </c>
      <c r="G1298" s="73" t="s">
        <v>4989</v>
      </c>
      <c r="H1298" s="73" t="s">
        <v>83</v>
      </c>
      <c r="I1298" s="73" t="s">
        <v>1265</v>
      </c>
      <c r="J1298" s="73" t="s">
        <v>318</v>
      </c>
      <c r="K1298" s="73" t="s">
        <v>382</v>
      </c>
      <c r="L1298" s="73" t="s">
        <v>383</v>
      </c>
      <c r="M1298" s="73" t="s">
        <v>388</v>
      </c>
      <c r="N1298" s="73" t="s">
        <v>44</v>
      </c>
      <c r="O1298" s="73" t="s">
        <v>385</v>
      </c>
      <c r="P1298" s="73" t="s">
        <v>907</v>
      </c>
      <c r="Q1298" s="73" t="s">
        <v>917</v>
      </c>
      <c r="R1298" s="73" t="s">
        <v>83</v>
      </c>
      <c r="V1298" s="60" t="str">
        <f>W1298&amp;H1298</f>
        <v>MARMARAсерый</v>
      </c>
      <c r="W1298" s="60" t="str">
        <f>_xlfn.LET(_xlpm.TextCell,TEXT(G1298,"###"),IF(_xlpm.TextCell&lt;&gt;"",IF(StyleSpaceSplit,IFERROR(IF(FIND(" ",_xlpm.TextCell)&gt;=1,MID(_xlpm.TextCell,1,FIND(" ",_xlpm.TextCell)-1),_xlpm.TextCell),_xlpm.TextCell),_xlpm.TextCell),""))</f>
        <v>MARMARA</v>
      </c>
      <c r="X1298" s="60" t="str">
        <f>IF(A1298&lt;&gt;"",IFERROR(IF(FIND(" ",G1298)&gt;=1,MID(G1298,FIND(" ",G1298)+1,LEN(G1298)),""),""),"")</f>
        <v/>
      </c>
      <c r="AC1298" s="51">
        <f>IFERROR(VALUE(MID($C1298,1,2)),0)</f>
        <v>80</v>
      </c>
      <c r="AD1298" s="44">
        <f>IFERROR(VALUE(MID($C1298,4,3)),0)</f>
        <v>835</v>
      </c>
      <c r="AE1298" s="51">
        <f>VALUE(RIGHT("00"&amp;AC1298,2)&amp;RIGHT("000"&amp;AD1298,3))</f>
        <v>80835</v>
      </c>
    </row>
    <row r="1299" spans="1:31">
      <c r="A1299" s="60" t="str">
        <f>IF(G1299&amp;Q1299&lt;&gt;"",W1299&amp;Q1299,"")</f>
        <v>MARMARAgrey</v>
      </c>
      <c r="B1299" s="60" t="str">
        <f>IF(C1299&lt;&gt;"",LEFT(C1299,9),"")</f>
        <v>80-835-08</v>
      </c>
      <c r="C1299" s="73" t="s">
        <v>5863</v>
      </c>
      <c r="D1299" s="73" t="s">
        <v>5861</v>
      </c>
      <c r="E1299" s="73" t="s">
        <v>920</v>
      </c>
      <c r="F1299" s="74">
        <v>58</v>
      </c>
      <c r="G1299" s="73" t="s">
        <v>4989</v>
      </c>
      <c r="H1299" s="73" t="s">
        <v>83</v>
      </c>
      <c r="I1299" s="73" t="s">
        <v>1265</v>
      </c>
      <c r="J1299" s="73" t="s">
        <v>318</v>
      </c>
      <c r="K1299" s="73" t="s">
        <v>382</v>
      </c>
      <c r="L1299" s="73" t="s">
        <v>383</v>
      </c>
      <c r="M1299" s="73" t="s">
        <v>388</v>
      </c>
      <c r="N1299" s="73" t="s">
        <v>44</v>
      </c>
      <c r="O1299" s="73" t="s">
        <v>385</v>
      </c>
      <c r="P1299" s="73" t="s">
        <v>907</v>
      </c>
      <c r="Q1299" s="73" t="s">
        <v>917</v>
      </c>
      <c r="R1299" s="73" t="s">
        <v>83</v>
      </c>
      <c r="V1299" s="60" t="str">
        <f>W1299&amp;H1299</f>
        <v>MARMARAсерый</v>
      </c>
      <c r="W1299" s="60" t="str">
        <f>_xlfn.LET(_xlpm.TextCell,TEXT(G1299,"###"),IF(_xlpm.TextCell&lt;&gt;"",IF(StyleSpaceSplit,IFERROR(IF(FIND(" ",_xlpm.TextCell)&gt;=1,MID(_xlpm.TextCell,1,FIND(" ",_xlpm.TextCell)-1),_xlpm.TextCell),_xlpm.TextCell),_xlpm.TextCell),""))</f>
        <v>MARMARA</v>
      </c>
      <c r="X1299" s="60" t="str">
        <f>IF(A1299&lt;&gt;"",IFERROR(IF(FIND(" ",G1299)&gt;=1,MID(G1299,FIND(" ",G1299)+1,LEN(G1299)),""),""),"")</f>
        <v/>
      </c>
      <c r="AC1299" s="51">
        <f>IFERROR(VALUE(MID($C1299,1,2)),0)</f>
        <v>80</v>
      </c>
      <c r="AD1299" s="44">
        <f>IFERROR(VALUE(MID($C1299,4,3)),0)</f>
        <v>835</v>
      </c>
      <c r="AE1299" s="51">
        <f>VALUE(RIGHT("00"&amp;AC1299,2)&amp;RIGHT("000"&amp;AD1299,3))</f>
        <v>80835</v>
      </c>
    </row>
    <row r="1300" spans="1:31">
      <c r="A1300" s="60" t="str">
        <f>IF(G1300&amp;Q1300&lt;&gt;"",W1300&amp;Q1300,"")</f>
        <v>MARMARAgrey</v>
      </c>
      <c r="B1300" s="60" t="str">
        <f>IF(C1300&lt;&gt;"",LEFT(C1300,9),"")</f>
        <v>80-835-08</v>
      </c>
      <c r="C1300" s="73" t="s">
        <v>5864</v>
      </c>
      <c r="D1300" s="73" t="s">
        <v>5861</v>
      </c>
      <c r="E1300" s="73" t="s">
        <v>910</v>
      </c>
      <c r="F1300" s="74">
        <v>59</v>
      </c>
      <c r="G1300" s="73" t="s">
        <v>4989</v>
      </c>
      <c r="H1300" s="73" t="s">
        <v>83</v>
      </c>
      <c r="I1300" s="73" t="s">
        <v>1265</v>
      </c>
      <c r="J1300" s="73" t="s">
        <v>318</v>
      </c>
      <c r="K1300" s="73" t="s">
        <v>382</v>
      </c>
      <c r="L1300" s="73" t="s">
        <v>383</v>
      </c>
      <c r="M1300" s="73" t="s">
        <v>388</v>
      </c>
      <c r="N1300" s="73" t="s">
        <v>44</v>
      </c>
      <c r="O1300" s="73" t="s">
        <v>385</v>
      </c>
      <c r="P1300" s="73" t="s">
        <v>907</v>
      </c>
      <c r="Q1300" s="73" t="s">
        <v>917</v>
      </c>
      <c r="R1300" s="73" t="s">
        <v>83</v>
      </c>
      <c r="V1300" s="60" t="str">
        <f>W1300&amp;H1300</f>
        <v>MARMARAсерый</v>
      </c>
      <c r="W1300" s="60" t="str">
        <f>_xlfn.LET(_xlpm.TextCell,TEXT(G1300,"###"),IF(_xlpm.TextCell&lt;&gt;"",IF(StyleSpaceSplit,IFERROR(IF(FIND(" ",_xlpm.TextCell)&gt;=1,MID(_xlpm.TextCell,1,FIND(" ",_xlpm.TextCell)-1),_xlpm.TextCell),_xlpm.TextCell),_xlpm.TextCell),""))</f>
        <v>MARMARA</v>
      </c>
      <c r="X1300" s="60" t="str">
        <f>IF(A1300&lt;&gt;"",IFERROR(IF(FIND(" ",G1300)&gt;=1,MID(G1300,FIND(" ",G1300)+1,LEN(G1300)),""),""),"")</f>
        <v/>
      </c>
      <c r="AC1300" s="51">
        <f>IFERROR(VALUE(MID($C1300,1,2)),0)</f>
        <v>80</v>
      </c>
      <c r="AD1300" s="44">
        <f>IFERROR(VALUE(MID($C1300,4,3)),0)</f>
        <v>835</v>
      </c>
      <c r="AE1300" s="51">
        <f>VALUE(RIGHT("00"&amp;AC1300,2)&amp;RIGHT("000"&amp;AD1300,3))</f>
        <v>80835</v>
      </c>
    </row>
    <row r="1301" spans="1:31">
      <c r="A1301" s="60" t="str">
        <f>IF(G1301&amp;Q1301&lt;&gt;"",W1301&amp;Q1301,"")</f>
        <v>MARMARAgrey</v>
      </c>
      <c r="B1301" s="60" t="str">
        <f>IF(C1301&lt;&gt;"",LEFT(C1301,9),"")</f>
        <v>80-835-08</v>
      </c>
      <c r="C1301" s="73" t="s">
        <v>5865</v>
      </c>
      <c r="D1301" s="73" t="s">
        <v>5861</v>
      </c>
      <c r="E1301" s="73" t="s">
        <v>922</v>
      </c>
      <c r="F1301" s="74">
        <v>60</v>
      </c>
      <c r="G1301" s="73" t="s">
        <v>4989</v>
      </c>
      <c r="H1301" s="73" t="s">
        <v>83</v>
      </c>
      <c r="I1301" s="73" t="s">
        <v>1265</v>
      </c>
      <c r="J1301" s="73" t="s">
        <v>318</v>
      </c>
      <c r="K1301" s="73" t="s">
        <v>382</v>
      </c>
      <c r="L1301" s="73" t="s">
        <v>383</v>
      </c>
      <c r="M1301" s="73" t="s">
        <v>388</v>
      </c>
      <c r="N1301" s="73" t="s">
        <v>44</v>
      </c>
      <c r="O1301" s="73" t="s">
        <v>385</v>
      </c>
      <c r="P1301" s="73" t="s">
        <v>907</v>
      </c>
      <c r="Q1301" s="73" t="s">
        <v>917</v>
      </c>
      <c r="R1301" s="73" t="s">
        <v>83</v>
      </c>
      <c r="V1301" s="60" t="str">
        <f>W1301&amp;H1301</f>
        <v>MARMARAсерый</v>
      </c>
      <c r="W1301" s="60" t="str">
        <f>_xlfn.LET(_xlpm.TextCell,TEXT(G1301,"###"),IF(_xlpm.TextCell&lt;&gt;"",IF(StyleSpaceSplit,IFERROR(IF(FIND(" ",_xlpm.TextCell)&gt;=1,MID(_xlpm.TextCell,1,FIND(" ",_xlpm.TextCell)-1),_xlpm.TextCell),_xlpm.TextCell),_xlpm.TextCell),""))</f>
        <v>MARMARA</v>
      </c>
      <c r="X1301" s="60" t="str">
        <f>IF(A1301&lt;&gt;"",IFERROR(IF(FIND(" ",G1301)&gt;=1,MID(G1301,FIND(" ",G1301)+1,LEN(G1301)),""),""),"")</f>
        <v/>
      </c>
      <c r="AC1301" s="51">
        <f>IFERROR(VALUE(MID($C1301,1,2)),0)</f>
        <v>80</v>
      </c>
      <c r="AD1301" s="44">
        <f>IFERROR(VALUE(MID($C1301,4,3)),0)</f>
        <v>835</v>
      </c>
      <c r="AE1301" s="51">
        <f>VALUE(RIGHT("00"&amp;AC1301,2)&amp;RIGHT("000"&amp;AD1301,3))</f>
        <v>80835</v>
      </c>
    </row>
    <row r="1302" spans="1:31">
      <c r="A1302" s="60" t="str">
        <f>IF(G1302&amp;Q1302&lt;&gt;"",W1302&amp;Q1302,"")</f>
        <v>MARMARAgrey</v>
      </c>
      <c r="B1302" s="60" t="str">
        <f>IF(C1302&lt;&gt;"",LEFT(C1302,9),"")</f>
        <v>80-835-08</v>
      </c>
      <c r="C1302" s="73" t="s">
        <v>5866</v>
      </c>
      <c r="D1302" s="73" t="s">
        <v>5861</v>
      </c>
      <c r="E1302" s="73" t="s">
        <v>912</v>
      </c>
      <c r="F1302" s="74">
        <v>61</v>
      </c>
      <c r="G1302" s="73" t="s">
        <v>4989</v>
      </c>
      <c r="H1302" s="73" t="s">
        <v>83</v>
      </c>
      <c r="I1302" s="73" t="s">
        <v>1265</v>
      </c>
      <c r="J1302" s="73" t="s">
        <v>318</v>
      </c>
      <c r="K1302" s="73" t="s">
        <v>382</v>
      </c>
      <c r="L1302" s="73" t="s">
        <v>383</v>
      </c>
      <c r="M1302" s="73" t="s">
        <v>388</v>
      </c>
      <c r="N1302" s="73" t="s">
        <v>44</v>
      </c>
      <c r="O1302" s="73" t="s">
        <v>385</v>
      </c>
      <c r="P1302" s="73" t="s">
        <v>907</v>
      </c>
      <c r="Q1302" s="73" t="s">
        <v>917</v>
      </c>
      <c r="R1302" s="73" t="s">
        <v>83</v>
      </c>
      <c r="V1302" s="60" t="str">
        <f>W1302&amp;H1302</f>
        <v>MARMARAсерый</v>
      </c>
      <c r="W1302" s="60" t="str">
        <f>_xlfn.LET(_xlpm.TextCell,TEXT(G1302,"###"),IF(_xlpm.TextCell&lt;&gt;"",IF(StyleSpaceSplit,IFERROR(IF(FIND(" ",_xlpm.TextCell)&gt;=1,MID(_xlpm.TextCell,1,FIND(" ",_xlpm.TextCell)-1),_xlpm.TextCell),_xlpm.TextCell),_xlpm.TextCell),""))</f>
        <v>MARMARA</v>
      </c>
      <c r="X1302" s="60" t="str">
        <f>IF(A1302&lt;&gt;"",IFERROR(IF(FIND(" ",G1302)&gt;=1,MID(G1302,FIND(" ",G1302)+1,LEN(G1302)),""),""),"")</f>
        <v/>
      </c>
      <c r="AC1302" s="51">
        <f>IFERROR(VALUE(MID($C1302,1,2)),0)</f>
        <v>80</v>
      </c>
      <c r="AD1302" s="44">
        <f>IFERROR(VALUE(MID($C1302,4,3)),0)</f>
        <v>835</v>
      </c>
      <c r="AE1302" s="51">
        <f>VALUE(RIGHT("00"&amp;AC1302,2)&amp;RIGHT("000"&amp;AD1302,3))</f>
        <v>80835</v>
      </c>
    </row>
    <row r="1303" spans="1:31">
      <c r="A1303" s="60" t="str">
        <f>IF(G1303&amp;Q1303&lt;&gt;"",W1303&amp;Q1303,"")</f>
        <v>MARTABANnavy</v>
      </c>
      <c r="B1303" s="60" t="str">
        <f>IF(C1303&lt;&gt;"",LEFT(C1303,9),"")</f>
        <v>80-956-16</v>
      </c>
      <c r="C1303" s="73" t="s">
        <v>5472</v>
      </c>
      <c r="D1303" s="73" t="s">
        <v>5473</v>
      </c>
      <c r="E1303" s="73" t="s">
        <v>910</v>
      </c>
      <c r="F1303" s="74">
        <v>59</v>
      </c>
      <c r="G1303" s="73" t="s">
        <v>5474</v>
      </c>
      <c r="H1303" s="73" t="s">
        <v>55</v>
      </c>
      <c r="I1303" s="73" t="s">
        <v>5475</v>
      </c>
      <c r="J1303" s="73" t="s">
        <v>318</v>
      </c>
      <c r="K1303" s="73" t="s">
        <v>382</v>
      </c>
      <c r="L1303" s="73" t="s">
        <v>383</v>
      </c>
      <c r="M1303" s="73" t="s">
        <v>388</v>
      </c>
      <c r="N1303" s="73" t="s">
        <v>43</v>
      </c>
      <c r="O1303" s="73" t="s">
        <v>386</v>
      </c>
      <c r="P1303" s="73" t="s">
        <v>907</v>
      </c>
      <c r="Q1303" s="73" t="s">
        <v>1003</v>
      </c>
      <c r="R1303" s="73" t="s">
        <v>71</v>
      </c>
      <c r="V1303" s="60" t="str">
        <f>W1303&amp;H1303</f>
        <v>MARTABANтемно-синий</v>
      </c>
      <c r="W1303" s="60" t="str">
        <f>_xlfn.LET(_xlpm.TextCell,TEXT(G1303,"###"),IF(_xlpm.TextCell&lt;&gt;"",IF(StyleSpaceSplit,IFERROR(IF(FIND(" ",_xlpm.TextCell)&gt;=1,MID(_xlpm.TextCell,1,FIND(" ",_xlpm.TextCell)-1),_xlpm.TextCell),_xlpm.TextCell),_xlpm.TextCell),""))</f>
        <v>MARTABAN</v>
      </c>
      <c r="X1303" s="60" t="str">
        <f>IF(A1303&lt;&gt;"",IFERROR(IF(FIND(" ",G1303)&gt;=1,MID(G1303,FIND(" ",G1303)+1,LEN(G1303)),""),""),"")</f>
        <v/>
      </c>
      <c r="AC1303" s="51">
        <f>IFERROR(VALUE(MID($C1303,1,2)),0)</f>
        <v>80</v>
      </c>
      <c r="AD1303" s="44">
        <f>IFERROR(VALUE(MID($C1303,4,3)),0)</f>
        <v>956</v>
      </c>
      <c r="AE1303" s="51">
        <f>VALUE(RIGHT("00"&amp;AC1303,2)&amp;RIGHT("000"&amp;AD1303,3))</f>
        <v>80956</v>
      </c>
    </row>
    <row r="1304" spans="1:31">
      <c r="A1304" s="60" t="str">
        <f>IF(G1304&amp;Q1304&lt;&gt;"",W1304&amp;Q1304,"")</f>
        <v>MARTABANblack</v>
      </c>
      <c r="B1304" s="60" t="str">
        <f>IF(C1304&lt;&gt;"",LEFT(C1304,9),"")</f>
        <v>80-956-09</v>
      </c>
      <c r="C1304" s="73" t="s">
        <v>6515</v>
      </c>
      <c r="D1304" s="73" t="s">
        <v>6516</v>
      </c>
      <c r="E1304" s="73" t="s">
        <v>956</v>
      </c>
      <c r="F1304" s="74">
        <v>55</v>
      </c>
      <c r="G1304" s="73" t="s">
        <v>5474</v>
      </c>
      <c r="H1304" s="73" t="s">
        <v>53</v>
      </c>
      <c r="I1304" s="73" t="s">
        <v>5475</v>
      </c>
      <c r="J1304" s="73" t="s">
        <v>318</v>
      </c>
      <c r="K1304" s="73" t="s">
        <v>390</v>
      </c>
      <c r="L1304" s="73" t="s">
        <v>383</v>
      </c>
      <c r="M1304" s="73" t="s">
        <v>388</v>
      </c>
      <c r="N1304" s="73" t="s">
        <v>43</v>
      </c>
      <c r="O1304" s="73" t="s">
        <v>386</v>
      </c>
      <c r="P1304" s="73" t="s">
        <v>907</v>
      </c>
      <c r="Q1304" s="73" t="s">
        <v>928</v>
      </c>
      <c r="R1304" s="73" t="s">
        <v>53</v>
      </c>
      <c r="V1304" s="60" t="str">
        <f>W1304&amp;H1304</f>
        <v>MARTABANчерный</v>
      </c>
      <c r="W1304" s="60" t="str">
        <f>_xlfn.LET(_xlpm.TextCell,TEXT(G1304,"###"),IF(_xlpm.TextCell&lt;&gt;"",IF(StyleSpaceSplit,IFERROR(IF(FIND(" ",_xlpm.TextCell)&gt;=1,MID(_xlpm.TextCell,1,FIND(" ",_xlpm.TextCell)-1),_xlpm.TextCell),_xlpm.TextCell),_xlpm.TextCell),""))</f>
        <v>MARTABAN</v>
      </c>
      <c r="X1304" s="60" t="str">
        <f>IF(A1304&lt;&gt;"",IFERROR(IF(FIND(" ",G1304)&gt;=1,MID(G1304,FIND(" ",G1304)+1,LEN(G1304)),""),""),"")</f>
        <v/>
      </c>
      <c r="AC1304" s="51">
        <f>IFERROR(VALUE(MID($C1304,1,2)),0)</f>
        <v>80</v>
      </c>
      <c r="AD1304" s="44">
        <f>IFERROR(VALUE(MID($C1304,4,3)),0)</f>
        <v>956</v>
      </c>
      <c r="AE1304" s="51">
        <f>VALUE(RIGHT("00"&amp;AC1304,2)&amp;RIGHT("000"&amp;AD1304,3))</f>
        <v>80956</v>
      </c>
    </row>
    <row r="1305" spans="1:31">
      <c r="A1305" s="60" t="str">
        <f>IF(G1305&amp;Q1305&lt;&gt;"",W1305&amp;Q1305,"")</f>
        <v>MARTABANblack</v>
      </c>
      <c r="B1305" s="60" t="str">
        <f>IF(C1305&lt;&gt;"",LEFT(C1305,9),"")</f>
        <v>80-956-09</v>
      </c>
      <c r="C1305" s="73" t="s">
        <v>6517</v>
      </c>
      <c r="D1305" s="73" t="s">
        <v>6516</v>
      </c>
      <c r="E1305" s="73" t="s">
        <v>904</v>
      </c>
      <c r="F1305" s="74">
        <v>57</v>
      </c>
      <c r="G1305" s="73" t="s">
        <v>5474</v>
      </c>
      <c r="H1305" s="73" t="s">
        <v>53</v>
      </c>
      <c r="I1305" s="73" t="s">
        <v>5475</v>
      </c>
      <c r="J1305" s="73" t="s">
        <v>318</v>
      </c>
      <c r="K1305" s="73" t="s">
        <v>390</v>
      </c>
      <c r="L1305" s="73" t="s">
        <v>383</v>
      </c>
      <c r="M1305" s="73" t="s">
        <v>388</v>
      </c>
      <c r="N1305" s="73" t="s">
        <v>43</v>
      </c>
      <c r="O1305" s="73" t="s">
        <v>386</v>
      </c>
      <c r="P1305" s="73" t="s">
        <v>907</v>
      </c>
      <c r="Q1305" s="73" t="s">
        <v>928</v>
      </c>
      <c r="R1305" s="73" t="s">
        <v>53</v>
      </c>
      <c r="V1305" s="60" t="str">
        <f>W1305&amp;H1305</f>
        <v>MARTABANчерный</v>
      </c>
      <c r="W1305" s="60" t="str">
        <f>_xlfn.LET(_xlpm.TextCell,TEXT(G1305,"###"),IF(_xlpm.TextCell&lt;&gt;"",IF(StyleSpaceSplit,IFERROR(IF(FIND(" ",_xlpm.TextCell)&gt;=1,MID(_xlpm.TextCell,1,FIND(" ",_xlpm.TextCell)-1),_xlpm.TextCell),_xlpm.TextCell),_xlpm.TextCell),""))</f>
        <v>MARTABAN</v>
      </c>
      <c r="X1305" s="60" t="str">
        <f>IF(A1305&lt;&gt;"",IFERROR(IF(FIND(" ",G1305)&gt;=1,MID(G1305,FIND(" ",G1305)+1,LEN(G1305)),""),""),"")</f>
        <v/>
      </c>
      <c r="AC1305" s="51">
        <f>IFERROR(VALUE(MID($C1305,1,2)),0)</f>
        <v>80</v>
      </c>
      <c r="AD1305" s="44">
        <f>IFERROR(VALUE(MID($C1305,4,3)),0)</f>
        <v>956</v>
      </c>
      <c r="AE1305" s="51">
        <f>VALUE(RIGHT("00"&amp;AC1305,2)&amp;RIGHT("000"&amp;AD1305,3))</f>
        <v>80956</v>
      </c>
    </row>
    <row r="1306" spans="1:31">
      <c r="A1306" s="60" t="str">
        <f>IF(G1306&amp;Q1306&lt;&gt;"",W1306&amp;Q1306,"")</f>
        <v>MARTABANblack</v>
      </c>
      <c r="B1306" s="60" t="str">
        <f>IF(C1306&lt;&gt;"",LEFT(C1306,9),"")</f>
        <v>80-956-09</v>
      </c>
      <c r="C1306" s="73" t="s">
        <v>6518</v>
      </c>
      <c r="D1306" s="73" t="s">
        <v>6516</v>
      </c>
      <c r="E1306" s="73" t="s">
        <v>910</v>
      </c>
      <c r="F1306" s="74">
        <v>59</v>
      </c>
      <c r="G1306" s="73" t="s">
        <v>5474</v>
      </c>
      <c r="H1306" s="73" t="s">
        <v>53</v>
      </c>
      <c r="I1306" s="73" t="s">
        <v>5475</v>
      </c>
      <c r="J1306" s="73" t="s">
        <v>318</v>
      </c>
      <c r="K1306" s="73" t="s">
        <v>390</v>
      </c>
      <c r="L1306" s="73" t="s">
        <v>383</v>
      </c>
      <c r="M1306" s="73" t="s">
        <v>388</v>
      </c>
      <c r="N1306" s="73" t="s">
        <v>43</v>
      </c>
      <c r="O1306" s="73" t="s">
        <v>386</v>
      </c>
      <c r="P1306" s="73" t="s">
        <v>907</v>
      </c>
      <c r="Q1306" s="73" t="s">
        <v>928</v>
      </c>
      <c r="R1306" s="73" t="s">
        <v>53</v>
      </c>
      <c r="V1306" s="60" t="str">
        <f>W1306&amp;H1306</f>
        <v>MARTABANчерный</v>
      </c>
      <c r="W1306" s="60" t="str">
        <f>_xlfn.LET(_xlpm.TextCell,TEXT(G1306,"###"),IF(_xlpm.TextCell&lt;&gt;"",IF(StyleSpaceSplit,IFERROR(IF(FIND(" ",_xlpm.TextCell)&gt;=1,MID(_xlpm.TextCell,1,FIND(" ",_xlpm.TextCell)-1),_xlpm.TextCell),_xlpm.TextCell),_xlpm.TextCell),""))</f>
        <v>MARTABAN</v>
      </c>
      <c r="X1306" s="60" t="str">
        <f>IF(A1306&lt;&gt;"",IFERROR(IF(FIND(" ",G1306)&gt;=1,MID(G1306,FIND(" ",G1306)+1,LEN(G1306)),""),""),"")</f>
        <v/>
      </c>
      <c r="AC1306" s="51">
        <f>IFERROR(VALUE(MID($C1306,1,2)),0)</f>
        <v>80</v>
      </c>
      <c r="AD1306" s="44">
        <f>IFERROR(VALUE(MID($C1306,4,3)),0)</f>
        <v>956</v>
      </c>
      <c r="AE1306" s="51">
        <f>VALUE(RIGHT("00"&amp;AC1306,2)&amp;RIGHT("000"&amp;AD1306,3))</f>
        <v>80956</v>
      </c>
    </row>
    <row r="1307" spans="1:31">
      <c r="A1307" s="60" t="str">
        <f>IF(G1307&amp;Q1307&lt;&gt;"",W1307&amp;Q1307,"")</f>
        <v>MARTABANblack</v>
      </c>
      <c r="B1307" s="60" t="str">
        <f>IF(C1307&lt;&gt;"",LEFT(C1307,9),"")</f>
        <v>80-956-09</v>
      </c>
      <c r="C1307" s="73" t="s">
        <v>6519</v>
      </c>
      <c r="D1307" s="73" t="s">
        <v>6516</v>
      </c>
      <c r="E1307" s="73" t="s">
        <v>912</v>
      </c>
      <c r="F1307" s="74">
        <v>61</v>
      </c>
      <c r="G1307" s="73" t="s">
        <v>5474</v>
      </c>
      <c r="H1307" s="73" t="s">
        <v>53</v>
      </c>
      <c r="I1307" s="73" t="s">
        <v>5475</v>
      </c>
      <c r="J1307" s="73" t="s">
        <v>318</v>
      </c>
      <c r="K1307" s="73" t="s">
        <v>390</v>
      </c>
      <c r="L1307" s="73" t="s">
        <v>383</v>
      </c>
      <c r="M1307" s="73" t="s">
        <v>388</v>
      </c>
      <c r="N1307" s="73" t="s">
        <v>43</v>
      </c>
      <c r="O1307" s="73" t="s">
        <v>386</v>
      </c>
      <c r="P1307" s="73" t="s">
        <v>907</v>
      </c>
      <c r="Q1307" s="73" t="s">
        <v>928</v>
      </c>
      <c r="R1307" s="73" t="s">
        <v>53</v>
      </c>
      <c r="V1307" s="60" t="str">
        <f>W1307&amp;H1307</f>
        <v>MARTABANчерный</v>
      </c>
      <c r="W1307" s="60" t="str">
        <f>_xlfn.LET(_xlpm.TextCell,TEXT(G1307,"###"),IF(_xlpm.TextCell&lt;&gt;"",IF(StyleSpaceSplit,IFERROR(IF(FIND(" ",_xlpm.TextCell)&gt;=1,MID(_xlpm.TextCell,1,FIND(" ",_xlpm.TextCell)-1),_xlpm.TextCell),_xlpm.TextCell),_xlpm.TextCell),""))</f>
        <v>MARTABAN</v>
      </c>
      <c r="X1307" s="60" t="str">
        <f>IF(A1307&lt;&gt;"",IFERROR(IF(FIND(" ",G1307)&gt;=1,MID(G1307,FIND(" ",G1307)+1,LEN(G1307)),""),""),"")</f>
        <v/>
      </c>
      <c r="AC1307" s="51">
        <f>IFERROR(VALUE(MID($C1307,1,2)),0)</f>
        <v>80</v>
      </c>
      <c r="AD1307" s="44">
        <f>IFERROR(VALUE(MID($C1307,4,3)),0)</f>
        <v>956</v>
      </c>
      <c r="AE1307" s="51">
        <f>VALUE(RIGHT("00"&amp;AC1307,2)&amp;RIGHT("000"&amp;AD1307,3))</f>
        <v>80956</v>
      </c>
    </row>
    <row r="1308" spans="1:31">
      <c r="A1308" s="60" t="str">
        <f>IF(G1308&amp;Q1308&lt;&gt;"",W1308&amp;Q1308,"")</f>
        <v>MARTINbrown</v>
      </c>
      <c r="B1308" s="60" t="str">
        <f>IF(C1308&lt;&gt;"",LEFT(C1308,9),"")</f>
        <v>80-017-14</v>
      </c>
      <c r="C1308" s="73" t="s">
        <v>7699</v>
      </c>
      <c r="D1308" s="73" t="s">
        <v>7700</v>
      </c>
      <c r="E1308" s="73" t="s">
        <v>915</v>
      </c>
      <c r="F1308" s="74">
        <v>56</v>
      </c>
      <c r="G1308" s="73" t="s">
        <v>1781</v>
      </c>
      <c r="H1308" s="73" t="s">
        <v>86</v>
      </c>
      <c r="I1308" s="73" t="s">
        <v>1265</v>
      </c>
      <c r="J1308" s="73" t="s">
        <v>320</v>
      </c>
      <c r="K1308" s="73" t="s">
        <v>382</v>
      </c>
      <c r="L1308" s="73" t="s">
        <v>383</v>
      </c>
      <c r="M1308" s="73" t="s">
        <v>388</v>
      </c>
      <c r="N1308" s="73" t="s">
        <v>44</v>
      </c>
      <c r="O1308" s="73" t="s">
        <v>385</v>
      </c>
      <c r="P1308" s="73" t="s">
        <v>907</v>
      </c>
      <c r="Q1308" s="73" t="s">
        <v>1033</v>
      </c>
      <c r="R1308" s="73" t="s">
        <v>86</v>
      </c>
      <c r="V1308" s="60" t="str">
        <f>W1308&amp;H1308</f>
        <v>MARTINкоричневый</v>
      </c>
      <c r="W1308" s="60" t="str">
        <f>_xlfn.LET(_xlpm.TextCell,TEXT(G1308,"###"),IF(_xlpm.TextCell&lt;&gt;"",IF(StyleSpaceSplit,IFERROR(IF(FIND(" ",_xlpm.TextCell)&gt;=1,MID(_xlpm.TextCell,1,FIND(" ",_xlpm.TextCell)-1),_xlpm.TextCell),_xlpm.TextCell),_xlpm.TextCell),""))</f>
        <v>MARTIN</v>
      </c>
      <c r="X1308" s="60" t="str">
        <f>IF(A1308&lt;&gt;"",IFERROR(IF(FIND(" ",G1308)&gt;=1,MID(G1308,FIND(" ",G1308)+1,LEN(G1308)),""),""),"")</f>
        <v/>
      </c>
      <c r="Y1308" s="77"/>
      <c r="Z1308" s="77"/>
      <c r="AB1308" s="77"/>
      <c r="AC1308" s="88">
        <f>IFERROR(VALUE(MID($C1308,1,2)),0)</f>
        <v>80</v>
      </c>
      <c r="AD1308" s="77">
        <f>IFERROR(VALUE(MID($C1308,4,3)),0)</f>
        <v>17</v>
      </c>
      <c r="AE1308" s="88">
        <f>VALUE(RIGHT("00"&amp;AC1308,2)&amp;RIGHT("000"&amp;AD1308,3))</f>
        <v>80017</v>
      </c>
    </row>
    <row r="1309" spans="1:31">
      <c r="A1309" s="60" t="str">
        <f>IF(G1309&amp;Q1309&lt;&gt;"",W1309&amp;Q1309,"")</f>
        <v>MARTINbrown</v>
      </c>
      <c r="B1309" s="60" t="str">
        <f>IF(C1309&lt;&gt;"",LEFT(C1309,9),"")</f>
        <v>80-017-14</v>
      </c>
      <c r="C1309" s="73" t="s">
        <v>7701</v>
      </c>
      <c r="D1309" s="73" t="s">
        <v>7700</v>
      </c>
      <c r="E1309" s="73" t="s">
        <v>910</v>
      </c>
      <c r="F1309" s="74">
        <v>59</v>
      </c>
      <c r="G1309" s="73" t="s">
        <v>1781</v>
      </c>
      <c r="H1309" s="73" t="s">
        <v>86</v>
      </c>
      <c r="I1309" s="73" t="s">
        <v>1265</v>
      </c>
      <c r="J1309" s="73" t="s">
        <v>320</v>
      </c>
      <c r="K1309" s="73" t="s">
        <v>382</v>
      </c>
      <c r="L1309" s="73" t="s">
        <v>383</v>
      </c>
      <c r="M1309" s="73" t="s">
        <v>388</v>
      </c>
      <c r="N1309" s="73" t="s">
        <v>44</v>
      </c>
      <c r="O1309" s="73" t="s">
        <v>385</v>
      </c>
      <c r="P1309" s="73" t="s">
        <v>907</v>
      </c>
      <c r="Q1309" s="73" t="s">
        <v>1033</v>
      </c>
      <c r="R1309" s="73" t="s">
        <v>86</v>
      </c>
      <c r="V1309" s="60" t="str">
        <f>W1309&amp;H1309</f>
        <v>MARTINкоричневый</v>
      </c>
      <c r="W1309" s="60" t="str">
        <f>_xlfn.LET(_xlpm.TextCell,TEXT(G1309,"###"),IF(_xlpm.TextCell&lt;&gt;"",IF(StyleSpaceSplit,IFERROR(IF(FIND(" ",_xlpm.TextCell)&gt;=1,MID(_xlpm.TextCell,1,FIND(" ",_xlpm.TextCell)-1),_xlpm.TextCell),_xlpm.TextCell),_xlpm.TextCell),""))</f>
        <v>MARTIN</v>
      </c>
      <c r="X1309" s="60" t="str">
        <f>IF(A1309&lt;&gt;"",IFERROR(IF(FIND(" ",G1309)&gt;=1,MID(G1309,FIND(" ",G1309)+1,LEN(G1309)),""),""),"")</f>
        <v/>
      </c>
      <c r="AC1309" s="51">
        <f>IFERROR(VALUE(MID($C1309,1,2)),0)</f>
        <v>80</v>
      </c>
      <c r="AD1309" s="44">
        <f>IFERROR(VALUE(MID($C1309,4,3)),0)</f>
        <v>17</v>
      </c>
      <c r="AE1309" s="51">
        <f>VALUE(RIGHT("00"&amp;AC1309,2)&amp;RIGHT("000"&amp;AD1309,3))</f>
        <v>80017</v>
      </c>
    </row>
    <row r="1310" spans="1:31">
      <c r="A1310" s="60" t="str">
        <f>IF(G1310&amp;Q1310&lt;&gt;"",W1310&amp;Q1310,"")</f>
        <v>MARTINbrown</v>
      </c>
      <c r="B1310" s="60" t="str">
        <f>IF(C1310&lt;&gt;"",LEFT(C1310,9),"")</f>
        <v>80-017-14</v>
      </c>
      <c r="C1310" s="73" t="s">
        <v>7702</v>
      </c>
      <c r="D1310" s="73" t="s">
        <v>7700</v>
      </c>
      <c r="E1310" s="73" t="s">
        <v>922</v>
      </c>
      <c r="F1310" s="74">
        <v>60</v>
      </c>
      <c r="G1310" s="73" t="s">
        <v>1781</v>
      </c>
      <c r="H1310" s="73" t="s">
        <v>86</v>
      </c>
      <c r="I1310" s="73" t="s">
        <v>1265</v>
      </c>
      <c r="J1310" s="73" t="s">
        <v>320</v>
      </c>
      <c r="K1310" s="73" t="s">
        <v>382</v>
      </c>
      <c r="L1310" s="73" t="s">
        <v>383</v>
      </c>
      <c r="M1310" s="73" t="s">
        <v>388</v>
      </c>
      <c r="N1310" s="73" t="s">
        <v>44</v>
      </c>
      <c r="O1310" s="73" t="s">
        <v>385</v>
      </c>
      <c r="P1310" s="73" t="s">
        <v>907</v>
      </c>
      <c r="Q1310" s="73" t="s">
        <v>1033</v>
      </c>
      <c r="R1310" s="73" t="s">
        <v>86</v>
      </c>
      <c r="V1310" s="60" t="str">
        <f>W1310&amp;H1310</f>
        <v>MARTINкоричневый</v>
      </c>
      <c r="W1310" s="60" t="str">
        <f>_xlfn.LET(_xlpm.TextCell,TEXT(G1310,"###"),IF(_xlpm.TextCell&lt;&gt;"",IF(StyleSpaceSplit,IFERROR(IF(FIND(" ",_xlpm.TextCell)&gt;=1,MID(_xlpm.TextCell,1,FIND(" ",_xlpm.TextCell)-1),_xlpm.TextCell),_xlpm.TextCell),_xlpm.TextCell),""))</f>
        <v>MARTIN</v>
      </c>
      <c r="X1310" s="60" t="str">
        <f>IF(A1310&lt;&gt;"",IFERROR(IF(FIND(" ",G1310)&gt;=1,MID(G1310,FIND(" ",G1310)+1,LEN(G1310)),""),""),"")</f>
        <v/>
      </c>
      <c r="AC1310" s="51">
        <f>IFERROR(VALUE(MID($C1310,1,2)),0)</f>
        <v>80</v>
      </c>
      <c r="AD1310" s="44">
        <f>IFERROR(VALUE(MID($C1310,4,3)),0)</f>
        <v>17</v>
      </c>
      <c r="AE1310" s="51">
        <f>VALUE(RIGHT("00"&amp;AC1310,2)&amp;RIGHT("000"&amp;AD1310,3))</f>
        <v>80017</v>
      </c>
    </row>
    <row r="1311" spans="1:31">
      <c r="A1311" s="60" t="str">
        <f>IF(G1311&amp;Q1311&lt;&gt;"",W1311&amp;Q1311,"")</f>
        <v>MARTINbrown</v>
      </c>
      <c r="B1311" s="60" t="str">
        <f>IF(C1311&lt;&gt;"",LEFT(C1311,9),"")</f>
        <v>80-017-14</v>
      </c>
      <c r="C1311" s="73" t="s">
        <v>7703</v>
      </c>
      <c r="D1311" s="73" t="s">
        <v>7700</v>
      </c>
      <c r="E1311" s="73" t="s">
        <v>912</v>
      </c>
      <c r="F1311" s="74">
        <v>61</v>
      </c>
      <c r="G1311" s="73" t="s">
        <v>1781</v>
      </c>
      <c r="H1311" s="73" t="s">
        <v>86</v>
      </c>
      <c r="I1311" s="73" t="s">
        <v>1265</v>
      </c>
      <c r="J1311" s="73" t="s">
        <v>320</v>
      </c>
      <c r="K1311" s="73" t="s">
        <v>382</v>
      </c>
      <c r="L1311" s="73" t="s">
        <v>383</v>
      </c>
      <c r="M1311" s="73" t="s">
        <v>388</v>
      </c>
      <c r="N1311" s="73" t="s">
        <v>44</v>
      </c>
      <c r="O1311" s="73" t="s">
        <v>385</v>
      </c>
      <c r="P1311" s="73" t="s">
        <v>907</v>
      </c>
      <c r="Q1311" s="73" t="s">
        <v>1033</v>
      </c>
      <c r="R1311" s="73" t="s">
        <v>86</v>
      </c>
      <c r="V1311" s="60" t="str">
        <f>W1311&amp;H1311</f>
        <v>MARTINкоричневый</v>
      </c>
      <c r="W1311" s="60" t="str">
        <f>_xlfn.LET(_xlpm.TextCell,TEXT(G1311,"###"),IF(_xlpm.TextCell&lt;&gt;"",IF(StyleSpaceSplit,IFERROR(IF(FIND(" ",_xlpm.TextCell)&gt;=1,MID(_xlpm.TextCell,1,FIND(" ",_xlpm.TextCell)-1),_xlpm.TextCell),_xlpm.TextCell),_xlpm.TextCell),""))</f>
        <v>MARTIN</v>
      </c>
      <c r="X1311" s="60" t="str">
        <f>IF(A1311&lt;&gt;"",IFERROR(IF(FIND(" ",G1311)&gt;=1,MID(G1311,FIND(" ",G1311)+1,LEN(G1311)),""),""),"")</f>
        <v/>
      </c>
      <c r="AC1311" s="51">
        <f>IFERROR(VALUE(MID($C1311,1,2)),0)</f>
        <v>80</v>
      </c>
      <c r="AD1311" s="44">
        <f>IFERROR(VALUE(MID($C1311,4,3)),0)</f>
        <v>17</v>
      </c>
      <c r="AE1311" s="51">
        <f>VALUE(RIGHT("00"&amp;AC1311,2)&amp;RIGHT("000"&amp;AD1311,3))</f>
        <v>80017</v>
      </c>
    </row>
    <row r="1312" spans="1:31">
      <c r="A1312" s="60" t="str">
        <f>IF(G1312&amp;Q1312&lt;&gt;"",W1312&amp;Q1312,"")</f>
        <v>MARTINbrown</v>
      </c>
      <c r="B1312" s="60" t="str">
        <f>IF(C1312&lt;&gt;"",LEFT(C1312,9),"")</f>
        <v>80-017-14</v>
      </c>
      <c r="C1312" s="73" t="s">
        <v>7704</v>
      </c>
      <c r="D1312" s="73" t="s">
        <v>7700</v>
      </c>
      <c r="E1312" s="73" t="s">
        <v>1046</v>
      </c>
      <c r="F1312" s="74">
        <v>62</v>
      </c>
      <c r="G1312" s="73" t="s">
        <v>1781</v>
      </c>
      <c r="H1312" s="73" t="s">
        <v>86</v>
      </c>
      <c r="I1312" s="73" t="s">
        <v>1265</v>
      </c>
      <c r="J1312" s="73" t="s">
        <v>320</v>
      </c>
      <c r="K1312" s="73" t="s">
        <v>382</v>
      </c>
      <c r="L1312" s="73" t="s">
        <v>383</v>
      </c>
      <c r="M1312" s="73" t="s">
        <v>388</v>
      </c>
      <c r="N1312" s="73" t="s">
        <v>44</v>
      </c>
      <c r="O1312" s="73" t="s">
        <v>385</v>
      </c>
      <c r="P1312" s="73" t="s">
        <v>907</v>
      </c>
      <c r="Q1312" s="73" t="s">
        <v>1033</v>
      </c>
      <c r="R1312" s="73" t="s">
        <v>86</v>
      </c>
      <c r="V1312" s="60" t="str">
        <f>W1312&amp;H1312</f>
        <v>MARTINкоричневый</v>
      </c>
      <c r="W1312" s="60" t="str">
        <f>_xlfn.LET(_xlpm.TextCell,TEXT(G1312,"###"),IF(_xlpm.TextCell&lt;&gt;"",IF(StyleSpaceSplit,IFERROR(IF(FIND(" ",_xlpm.TextCell)&gt;=1,MID(_xlpm.TextCell,1,FIND(" ",_xlpm.TextCell)-1),_xlpm.TextCell),_xlpm.TextCell),_xlpm.TextCell),""))</f>
        <v>MARTIN</v>
      </c>
      <c r="X1312" s="60" t="str">
        <f>IF(A1312&lt;&gt;"",IFERROR(IF(FIND(" ",G1312)&gt;=1,MID(G1312,FIND(" ",G1312)+1,LEN(G1312)),""),""),"")</f>
        <v/>
      </c>
      <c r="AC1312" s="51">
        <f>IFERROR(VALUE(MID($C1312,1,2)),0)</f>
        <v>80</v>
      </c>
      <c r="AD1312" s="44">
        <f>IFERROR(VALUE(MID($C1312,4,3)),0)</f>
        <v>17</v>
      </c>
      <c r="AE1312" s="51">
        <f>VALUE(RIGHT("00"&amp;AC1312,2)&amp;RIGHT("000"&amp;AD1312,3))</f>
        <v>80017</v>
      </c>
    </row>
    <row r="1313" spans="1:31">
      <c r="A1313" s="60" t="str">
        <f>IF(G1313&amp;Q1313&lt;&gt;"",W1313&amp;Q1313,"")</f>
        <v>MARTINbrown</v>
      </c>
      <c r="B1313" s="60" t="str">
        <f>IF(C1313&lt;&gt;"",LEFT(C1313,9),"")</f>
        <v>80-017-14</v>
      </c>
      <c r="C1313" s="73" t="s">
        <v>7705</v>
      </c>
      <c r="D1313" s="73" t="s">
        <v>7700</v>
      </c>
      <c r="E1313" s="73" t="s">
        <v>920</v>
      </c>
      <c r="F1313" s="74">
        <v>58</v>
      </c>
      <c r="G1313" s="73" t="s">
        <v>1781</v>
      </c>
      <c r="H1313" s="73" t="s">
        <v>86</v>
      </c>
      <c r="I1313" s="73" t="s">
        <v>1265</v>
      </c>
      <c r="J1313" s="73" t="s">
        <v>320</v>
      </c>
      <c r="K1313" s="73" t="s">
        <v>382</v>
      </c>
      <c r="L1313" s="73" t="s">
        <v>383</v>
      </c>
      <c r="M1313" s="73" t="s">
        <v>388</v>
      </c>
      <c r="N1313" s="73" t="s">
        <v>44</v>
      </c>
      <c r="O1313" s="73" t="s">
        <v>385</v>
      </c>
      <c r="P1313" s="73" t="s">
        <v>907</v>
      </c>
      <c r="Q1313" s="73" t="s">
        <v>1033</v>
      </c>
      <c r="R1313" s="73" t="s">
        <v>86</v>
      </c>
      <c r="V1313" s="60" t="str">
        <f>W1313&amp;H1313</f>
        <v>MARTINкоричневый</v>
      </c>
      <c r="W1313" s="60" t="str">
        <f>_xlfn.LET(_xlpm.TextCell,TEXT(G1313,"###"),IF(_xlpm.TextCell&lt;&gt;"",IF(StyleSpaceSplit,IFERROR(IF(FIND(" ",_xlpm.TextCell)&gt;=1,MID(_xlpm.TextCell,1,FIND(" ",_xlpm.TextCell)-1),_xlpm.TextCell),_xlpm.TextCell),_xlpm.TextCell),""))</f>
        <v>MARTIN</v>
      </c>
      <c r="X1313" s="60" t="str">
        <f>IF(A1313&lt;&gt;"",IFERROR(IF(FIND(" ",G1313)&gt;=1,MID(G1313,FIND(" ",G1313)+1,LEN(G1313)),""),""),"")</f>
        <v/>
      </c>
      <c r="AC1313" s="51">
        <f>IFERROR(VALUE(MID($C1313,1,2)),0)</f>
        <v>80</v>
      </c>
      <c r="AD1313" s="44">
        <f>IFERROR(VALUE(MID($C1313,4,3)),0)</f>
        <v>17</v>
      </c>
      <c r="AE1313" s="51">
        <f>VALUE(RIGHT("00"&amp;AC1313,2)&amp;RIGHT("000"&amp;AD1313,3))</f>
        <v>80017</v>
      </c>
    </row>
    <row r="1314" spans="1:31">
      <c r="A1314" s="60" t="str">
        <f>IF(G1314&amp;Q1314&lt;&gt;"",W1314&amp;Q1314,"")</f>
        <v>MARTINblue</v>
      </c>
      <c r="B1314" s="60" t="str">
        <f>IF(C1314&lt;&gt;"",LEFT(C1314,9),"")</f>
        <v>80-017-06</v>
      </c>
      <c r="C1314" s="73" t="s">
        <v>1779</v>
      </c>
      <c r="D1314" s="73" t="s">
        <v>1780</v>
      </c>
      <c r="E1314" s="73" t="s">
        <v>912</v>
      </c>
      <c r="F1314" s="74">
        <v>61</v>
      </c>
      <c r="G1314" s="73" t="s">
        <v>1781</v>
      </c>
      <c r="H1314" s="73" t="s">
        <v>71</v>
      </c>
      <c r="I1314" s="73" t="s">
        <v>1265</v>
      </c>
      <c r="J1314" s="73" t="s">
        <v>320</v>
      </c>
      <c r="K1314" s="73" t="s">
        <v>382</v>
      </c>
      <c r="L1314" s="73" t="s">
        <v>383</v>
      </c>
      <c r="M1314" s="73" t="s">
        <v>388</v>
      </c>
      <c r="N1314" s="73" t="s">
        <v>44</v>
      </c>
      <c r="O1314" s="73" t="s">
        <v>385</v>
      </c>
      <c r="P1314" s="73" t="s">
        <v>907</v>
      </c>
      <c r="Q1314" s="73" t="s">
        <v>932</v>
      </c>
      <c r="R1314" s="73" t="s">
        <v>71</v>
      </c>
      <c r="V1314" s="60" t="str">
        <f>W1314&amp;H1314</f>
        <v>MARTINсиний</v>
      </c>
      <c r="W1314" s="60" t="str">
        <f>_xlfn.LET(_xlpm.TextCell,TEXT(G1314,"###"),IF(_xlpm.TextCell&lt;&gt;"",IF(StyleSpaceSplit,IFERROR(IF(FIND(" ",_xlpm.TextCell)&gt;=1,MID(_xlpm.TextCell,1,FIND(" ",_xlpm.TextCell)-1),_xlpm.TextCell),_xlpm.TextCell),_xlpm.TextCell),""))</f>
        <v>MARTIN</v>
      </c>
      <c r="X1314" s="60" t="str">
        <f>IF(A1314&lt;&gt;"",IFERROR(IF(FIND(" ",G1314)&gt;=1,MID(G1314,FIND(" ",G1314)+1,LEN(G1314)),""),""),"")</f>
        <v/>
      </c>
      <c r="AC1314" s="51">
        <f>IFERROR(VALUE(MID($C1314,1,2)),0)</f>
        <v>80</v>
      </c>
      <c r="AD1314" s="44">
        <f>IFERROR(VALUE(MID($C1314,4,3)),0)</f>
        <v>17</v>
      </c>
      <c r="AE1314" s="51">
        <f>VALUE(RIGHT("00"&amp;AC1314,2)&amp;RIGHT("000"&amp;AD1314,3))</f>
        <v>80017</v>
      </c>
    </row>
    <row r="1315" spans="1:31">
      <c r="A1315" s="60" t="str">
        <f>IF(G1315&amp;Q1315&lt;&gt;"",W1315&amp;Q1315,"")</f>
        <v>MILLERbrown</v>
      </c>
      <c r="B1315" s="60" t="str">
        <f>IF(C1315&lt;&gt;"",LEFT(C1315,9),"")</f>
        <v>80-836-14</v>
      </c>
      <c r="C1315" s="73" t="s">
        <v>5871</v>
      </c>
      <c r="D1315" s="73" t="s">
        <v>5872</v>
      </c>
      <c r="E1315" s="73" t="s">
        <v>915</v>
      </c>
      <c r="F1315" s="74">
        <v>56</v>
      </c>
      <c r="G1315" s="73" t="s">
        <v>4997</v>
      </c>
      <c r="H1315" s="73" t="s">
        <v>86</v>
      </c>
      <c r="I1315" s="73" t="s">
        <v>1265</v>
      </c>
      <c r="J1315" s="73" t="s">
        <v>320</v>
      </c>
      <c r="K1315" s="73" t="s">
        <v>382</v>
      </c>
      <c r="L1315" s="73" t="s">
        <v>383</v>
      </c>
      <c r="M1315" s="73" t="s">
        <v>388</v>
      </c>
      <c r="N1315" s="73" t="s">
        <v>44</v>
      </c>
      <c r="O1315" s="73" t="s">
        <v>386</v>
      </c>
      <c r="P1315" s="73" t="s">
        <v>907</v>
      </c>
      <c r="Q1315" s="73" t="s">
        <v>1033</v>
      </c>
      <c r="R1315" s="73" t="s">
        <v>86</v>
      </c>
      <c r="V1315" s="60" t="str">
        <f>W1315&amp;H1315</f>
        <v>MILLERкоричневый</v>
      </c>
      <c r="W1315" s="60" t="str">
        <f>_xlfn.LET(_xlpm.TextCell,TEXT(G1315,"###"),IF(_xlpm.TextCell&lt;&gt;"",IF(StyleSpaceSplit,IFERROR(IF(FIND(" ",_xlpm.TextCell)&gt;=1,MID(_xlpm.TextCell,1,FIND(" ",_xlpm.TextCell)-1),_xlpm.TextCell),_xlpm.TextCell),_xlpm.TextCell),""))</f>
        <v>MILLER</v>
      </c>
      <c r="X1315" s="60" t="str">
        <f>IF(A1315&lt;&gt;"",IFERROR(IF(FIND(" ",G1315)&gt;=1,MID(G1315,FIND(" ",G1315)+1,LEN(G1315)),""),""),"")</f>
        <v/>
      </c>
      <c r="AC1315" s="51">
        <f>IFERROR(VALUE(MID($C1315,1,2)),0)</f>
        <v>80</v>
      </c>
      <c r="AD1315" s="44">
        <f>IFERROR(VALUE(MID($C1315,4,3)),0)</f>
        <v>836</v>
      </c>
      <c r="AE1315" s="51">
        <f>VALUE(RIGHT("00"&amp;AC1315,2)&amp;RIGHT("000"&amp;AD1315,3))</f>
        <v>80836</v>
      </c>
    </row>
    <row r="1316" spans="1:31">
      <c r="A1316" s="60" t="str">
        <f>IF(G1316&amp;Q1316&lt;&gt;"",W1316&amp;Q1316,"")</f>
        <v>MILLERbrown</v>
      </c>
      <c r="B1316" s="60" t="str">
        <f>IF(C1316&lt;&gt;"",LEFT(C1316,9),"")</f>
        <v>80-836-14</v>
      </c>
      <c r="C1316" s="73" t="s">
        <v>5873</v>
      </c>
      <c r="D1316" s="73" t="s">
        <v>5872</v>
      </c>
      <c r="E1316" s="73" t="s">
        <v>920</v>
      </c>
      <c r="F1316" s="74">
        <v>58</v>
      </c>
      <c r="G1316" s="73" t="s">
        <v>4997</v>
      </c>
      <c r="H1316" s="73" t="s">
        <v>86</v>
      </c>
      <c r="I1316" s="73" t="s">
        <v>1265</v>
      </c>
      <c r="J1316" s="73" t="s">
        <v>320</v>
      </c>
      <c r="K1316" s="73" t="s">
        <v>382</v>
      </c>
      <c r="L1316" s="73" t="s">
        <v>383</v>
      </c>
      <c r="M1316" s="73" t="s">
        <v>388</v>
      </c>
      <c r="N1316" s="73" t="s">
        <v>44</v>
      </c>
      <c r="O1316" s="73" t="s">
        <v>386</v>
      </c>
      <c r="P1316" s="73" t="s">
        <v>907</v>
      </c>
      <c r="Q1316" s="73" t="s">
        <v>1033</v>
      </c>
      <c r="R1316" s="73" t="s">
        <v>86</v>
      </c>
      <c r="V1316" s="60" t="str">
        <f>W1316&amp;H1316</f>
        <v>MILLERкоричневый</v>
      </c>
      <c r="W1316" s="60" t="str">
        <f>_xlfn.LET(_xlpm.TextCell,TEXT(G1316,"###"),IF(_xlpm.TextCell&lt;&gt;"",IF(StyleSpaceSplit,IFERROR(IF(FIND(" ",_xlpm.TextCell)&gt;=1,MID(_xlpm.TextCell,1,FIND(" ",_xlpm.TextCell)-1),_xlpm.TextCell),_xlpm.TextCell),_xlpm.TextCell),""))</f>
        <v>MILLER</v>
      </c>
      <c r="X1316" s="60" t="str">
        <f>IF(A1316&lt;&gt;"",IFERROR(IF(FIND(" ",G1316)&gt;=1,MID(G1316,FIND(" ",G1316)+1,LEN(G1316)),""),""),"")</f>
        <v/>
      </c>
      <c r="AC1316" s="51">
        <f>IFERROR(VALUE(MID($C1316,1,2)),0)</f>
        <v>80</v>
      </c>
      <c r="AD1316" s="44">
        <f>IFERROR(VALUE(MID($C1316,4,3)),0)</f>
        <v>836</v>
      </c>
      <c r="AE1316" s="51">
        <f>VALUE(RIGHT("00"&amp;AC1316,2)&amp;RIGHT("000"&amp;AD1316,3))</f>
        <v>80836</v>
      </c>
    </row>
    <row r="1317" spans="1:31">
      <c r="A1317" s="60" t="str">
        <f>IF(G1317&amp;Q1317&lt;&gt;"",W1317&amp;Q1317,"")</f>
        <v>MILLERbrown</v>
      </c>
      <c r="B1317" s="60" t="str">
        <f>IF(C1317&lt;&gt;"",LEFT(C1317,9),"")</f>
        <v>80-836-14</v>
      </c>
      <c r="C1317" s="73" t="s">
        <v>5874</v>
      </c>
      <c r="D1317" s="73" t="s">
        <v>5872</v>
      </c>
      <c r="E1317" s="73" t="s">
        <v>910</v>
      </c>
      <c r="F1317" s="74">
        <v>59</v>
      </c>
      <c r="G1317" s="73" t="s">
        <v>4997</v>
      </c>
      <c r="H1317" s="73" t="s">
        <v>86</v>
      </c>
      <c r="I1317" s="73" t="s">
        <v>1265</v>
      </c>
      <c r="J1317" s="73" t="s">
        <v>320</v>
      </c>
      <c r="K1317" s="73" t="s">
        <v>382</v>
      </c>
      <c r="L1317" s="73" t="s">
        <v>383</v>
      </c>
      <c r="M1317" s="73" t="s">
        <v>388</v>
      </c>
      <c r="N1317" s="73" t="s">
        <v>44</v>
      </c>
      <c r="O1317" s="73" t="s">
        <v>386</v>
      </c>
      <c r="P1317" s="73" t="s">
        <v>907</v>
      </c>
      <c r="Q1317" s="73" t="s">
        <v>1033</v>
      </c>
      <c r="R1317" s="73" t="s">
        <v>86</v>
      </c>
      <c r="V1317" s="60" t="str">
        <f>W1317&amp;H1317</f>
        <v>MILLERкоричневый</v>
      </c>
      <c r="W1317" s="60" t="str">
        <f>_xlfn.LET(_xlpm.TextCell,TEXT(G1317,"###"),IF(_xlpm.TextCell&lt;&gt;"",IF(StyleSpaceSplit,IFERROR(IF(FIND(" ",_xlpm.TextCell)&gt;=1,MID(_xlpm.TextCell,1,FIND(" ",_xlpm.TextCell)-1),_xlpm.TextCell),_xlpm.TextCell),_xlpm.TextCell),""))</f>
        <v>MILLER</v>
      </c>
      <c r="X1317" s="60" t="str">
        <f>IF(A1317&lt;&gt;"",IFERROR(IF(FIND(" ",G1317)&gt;=1,MID(G1317,FIND(" ",G1317)+1,LEN(G1317)),""),""),"")</f>
        <v/>
      </c>
      <c r="AC1317" s="51">
        <f>IFERROR(VALUE(MID($C1317,1,2)),0)</f>
        <v>80</v>
      </c>
      <c r="AD1317" s="44">
        <f>IFERROR(VALUE(MID($C1317,4,3)),0)</f>
        <v>836</v>
      </c>
      <c r="AE1317" s="51">
        <f>VALUE(RIGHT("00"&amp;AC1317,2)&amp;RIGHT("000"&amp;AD1317,3))</f>
        <v>80836</v>
      </c>
    </row>
    <row r="1318" spans="1:31">
      <c r="A1318" s="60" t="str">
        <f>IF(G1318&amp;Q1318&lt;&gt;"",W1318&amp;Q1318,"")</f>
        <v>MILLERbrown</v>
      </c>
      <c r="B1318" s="60" t="str">
        <f>IF(C1318&lt;&gt;"",LEFT(C1318,9),"")</f>
        <v>80-836-14</v>
      </c>
      <c r="C1318" s="73" t="s">
        <v>5875</v>
      </c>
      <c r="D1318" s="73" t="s">
        <v>5872</v>
      </c>
      <c r="E1318" s="73" t="s">
        <v>912</v>
      </c>
      <c r="F1318" s="74">
        <v>61</v>
      </c>
      <c r="G1318" s="73" t="s">
        <v>4997</v>
      </c>
      <c r="H1318" s="73" t="s">
        <v>86</v>
      </c>
      <c r="I1318" s="73" t="s">
        <v>1265</v>
      </c>
      <c r="J1318" s="73" t="s">
        <v>320</v>
      </c>
      <c r="K1318" s="73" t="s">
        <v>382</v>
      </c>
      <c r="L1318" s="73" t="s">
        <v>383</v>
      </c>
      <c r="M1318" s="73" t="s">
        <v>388</v>
      </c>
      <c r="N1318" s="73" t="s">
        <v>44</v>
      </c>
      <c r="O1318" s="73" t="s">
        <v>386</v>
      </c>
      <c r="P1318" s="73" t="s">
        <v>907</v>
      </c>
      <c r="Q1318" s="73" t="s">
        <v>1033</v>
      </c>
      <c r="R1318" s="73" t="s">
        <v>86</v>
      </c>
      <c r="V1318" s="60" t="str">
        <f>W1318&amp;H1318</f>
        <v>MILLERкоричневый</v>
      </c>
      <c r="W1318" s="60" t="str">
        <f>_xlfn.LET(_xlpm.TextCell,TEXT(G1318,"###"),IF(_xlpm.TextCell&lt;&gt;"",IF(StyleSpaceSplit,IFERROR(IF(FIND(" ",_xlpm.TextCell)&gt;=1,MID(_xlpm.TextCell,1,FIND(" ",_xlpm.TextCell)-1),_xlpm.TextCell),_xlpm.TextCell),_xlpm.TextCell),""))</f>
        <v>MILLER</v>
      </c>
      <c r="X1318" s="60" t="str">
        <f>IF(A1318&lt;&gt;"",IFERROR(IF(FIND(" ",G1318)&gt;=1,MID(G1318,FIND(" ",G1318)+1,LEN(G1318)),""),""),"")</f>
        <v/>
      </c>
      <c r="AC1318" s="51">
        <f>IFERROR(VALUE(MID($C1318,1,2)),0)</f>
        <v>80</v>
      </c>
      <c r="AD1318" s="44">
        <f>IFERROR(VALUE(MID($C1318,4,3)),0)</f>
        <v>836</v>
      </c>
      <c r="AE1318" s="51">
        <f>VALUE(RIGHT("00"&amp;AC1318,2)&amp;RIGHT("000"&amp;AD1318,3))</f>
        <v>80836</v>
      </c>
    </row>
    <row r="1319" spans="1:31">
      <c r="A1319" s="60" t="str">
        <f>IF(G1319&amp;Q1319&lt;&gt;"",W1319&amp;Q1319,"")</f>
        <v>MILLERpink</v>
      </c>
      <c r="B1319" s="60" t="str">
        <f>IF(C1319&lt;&gt;"",LEFT(C1319,9),"")</f>
        <v>80-836-34</v>
      </c>
      <c r="C1319" s="73" t="s">
        <v>4995</v>
      </c>
      <c r="D1319" s="73" t="s">
        <v>4996</v>
      </c>
      <c r="E1319" s="73" t="s">
        <v>920</v>
      </c>
      <c r="F1319" s="74">
        <v>58</v>
      </c>
      <c r="G1319" s="73" t="s">
        <v>4997</v>
      </c>
      <c r="H1319" s="73" t="s">
        <v>68</v>
      </c>
      <c r="I1319" s="73" t="s">
        <v>1265</v>
      </c>
      <c r="J1319" s="73" t="s">
        <v>320</v>
      </c>
      <c r="K1319" s="73" t="s">
        <v>382</v>
      </c>
      <c r="L1319" s="73" t="s">
        <v>383</v>
      </c>
      <c r="M1319" s="73" t="s">
        <v>388</v>
      </c>
      <c r="N1319" s="73" t="s">
        <v>44</v>
      </c>
      <c r="O1319" s="73" t="s">
        <v>385</v>
      </c>
      <c r="P1319" s="73" t="s">
        <v>907</v>
      </c>
      <c r="Q1319" s="73" t="s">
        <v>1119</v>
      </c>
      <c r="R1319" s="73" t="s">
        <v>68</v>
      </c>
      <c r="V1319" s="60" t="str">
        <f>W1319&amp;H1319</f>
        <v>MILLERрозовый</v>
      </c>
      <c r="W1319" s="60" t="str">
        <f>_xlfn.LET(_xlpm.TextCell,TEXT(G1319,"###"),IF(_xlpm.TextCell&lt;&gt;"",IF(StyleSpaceSplit,IFERROR(IF(FIND(" ",_xlpm.TextCell)&gt;=1,MID(_xlpm.TextCell,1,FIND(" ",_xlpm.TextCell)-1),_xlpm.TextCell),_xlpm.TextCell),_xlpm.TextCell),""))</f>
        <v>MILLER</v>
      </c>
      <c r="X1319" s="60" t="str">
        <f>IF(A1319&lt;&gt;"",IFERROR(IF(FIND(" ",G1319)&gt;=1,MID(G1319,FIND(" ",G1319)+1,LEN(G1319)),""),""),"")</f>
        <v/>
      </c>
      <c r="AC1319" s="51">
        <f>IFERROR(VALUE(MID($C1319,1,2)),0)</f>
        <v>80</v>
      </c>
      <c r="AD1319" s="44">
        <f>IFERROR(VALUE(MID($C1319,4,3)),0)</f>
        <v>836</v>
      </c>
      <c r="AE1319" s="51">
        <f>VALUE(RIGHT("00"&amp;AC1319,2)&amp;RIGHT("000"&amp;AD1319,3))</f>
        <v>80836</v>
      </c>
    </row>
    <row r="1320" spans="1:31">
      <c r="A1320" s="60" t="str">
        <f>IF(G1320&amp;Q1320&lt;&gt;"",W1320&amp;Q1320,"")</f>
        <v>MILLERblue</v>
      </c>
      <c r="B1320" s="60" t="str">
        <f>IF(C1320&lt;&gt;"",LEFT(C1320,9),"")</f>
        <v>80-836-06</v>
      </c>
      <c r="C1320" s="73" t="s">
        <v>5867</v>
      </c>
      <c r="D1320" s="73" t="s">
        <v>5868</v>
      </c>
      <c r="E1320" s="73" t="s">
        <v>904</v>
      </c>
      <c r="F1320" s="74">
        <v>57</v>
      </c>
      <c r="G1320" s="73" t="s">
        <v>4997</v>
      </c>
      <c r="H1320" s="73" t="s">
        <v>71</v>
      </c>
      <c r="I1320" s="73" t="s">
        <v>1265</v>
      </c>
      <c r="J1320" s="73" t="s">
        <v>320</v>
      </c>
      <c r="K1320" s="73" t="s">
        <v>382</v>
      </c>
      <c r="L1320" s="73" t="s">
        <v>383</v>
      </c>
      <c r="M1320" s="73" t="s">
        <v>388</v>
      </c>
      <c r="N1320" s="73" t="s">
        <v>44</v>
      </c>
      <c r="O1320" s="73" t="s">
        <v>386</v>
      </c>
      <c r="P1320" s="73" t="s">
        <v>907</v>
      </c>
      <c r="Q1320" s="73" t="s">
        <v>932</v>
      </c>
      <c r="R1320" s="73" t="s">
        <v>71</v>
      </c>
      <c r="V1320" s="60" t="str">
        <f>W1320&amp;H1320</f>
        <v>MILLERсиний</v>
      </c>
      <c r="W1320" s="60" t="str">
        <f>_xlfn.LET(_xlpm.TextCell,TEXT(G1320,"###"),IF(_xlpm.TextCell&lt;&gt;"",IF(StyleSpaceSplit,IFERROR(IF(FIND(" ",_xlpm.TextCell)&gt;=1,MID(_xlpm.TextCell,1,FIND(" ",_xlpm.TextCell)-1),_xlpm.TextCell),_xlpm.TextCell),_xlpm.TextCell),""))</f>
        <v>MILLER</v>
      </c>
      <c r="X1320" s="60" t="str">
        <f>IF(A1320&lt;&gt;"",IFERROR(IF(FIND(" ",G1320)&gt;=1,MID(G1320,FIND(" ",G1320)+1,LEN(G1320)),""),""),"")</f>
        <v/>
      </c>
      <c r="AC1320" s="51">
        <f>IFERROR(VALUE(MID($C1320,1,2)),0)</f>
        <v>80</v>
      </c>
      <c r="AD1320" s="44">
        <f>IFERROR(VALUE(MID($C1320,4,3)),0)</f>
        <v>836</v>
      </c>
      <c r="AE1320" s="51">
        <f>VALUE(RIGHT("00"&amp;AC1320,2)&amp;RIGHT("000"&amp;AD1320,3))</f>
        <v>80836</v>
      </c>
    </row>
    <row r="1321" spans="1:31">
      <c r="A1321" s="60" t="str">
        <f>IF(G1321&amp;Q1321&lt;&gt;"",W1321&amp;Q1321,"")</f>
        <v>MILLERblue</v>
      </c>
      <c r="B1321" s="60" t="str">
        <f>IF(C1321&lt;&gt;"",LEFT(C1321,9),"")</f>
        <v>80-836-06</v>
      </c>
      <c r="C1321" s="73" t="s">
        <v>5869</v>
      </c>
      <c r="D1321" s="73" t="s">
        <v>5868</v>
      </c>
      <c r="E1321" s="73" t="s">
        <v>910</v>
      </c>
      <c r="F1321" s="74">
        <v>59</v>
      </c>
      <c r="G1321" s="73" t="s">
        <v>4997</v>
      </c>
      <c r="H1321" s="73" t="s">
        <v>71</v>
      </c>
      <c r="I1321" s="73" t="s">
        <v>1265</v>
      </c>
      <c r="J1321" s="73" t="s">
        <v>320</v>
      </c>
      <c r="K1321" s="73" t="s">
        <v>382</v>
      </c>
      <c r="L1321" s="73" t="s">
        <v>383</v>
      </c>
      <c r="M1321" s="73" t="s">
        <v>388</v>
      </c>
      <c r="N1321" s="73" t="s">
        <v>44</v>
      </c>
      <c r="O1321" s="73" t="s">
        <v>386</v>
      </c>
      <c r="P1321" s="73" t="s">
        <v>907</v>
      </c>
      <c r="Q1321" s="73" t="s">
        <v>932</v>
      </c>
      <c r="R1321" s="73" t="s">
        <v>71</v>
      </c>
      <c r="V1321" s="60" t="str">
        <f>W1321&amp;H1321</f>
        <v>MILLERсиний</v>
      </c>
      <c r="W1321" s="60" t="str">
        <f>_xlfn.LET(_xlpm.TextCell,TEXT(G1321,"###"),IF(_xlpm.TextCell&lt;&gt;"",IF(StyleSpaceSplit,IFERROR(IF(FIND(" ",_xlpm.TextCell)&gt;=1,MID(_xlpm.TextCell,1,FIND(" ",_xlpm.TextCell)-1),_xlpm.TextCell),_xlpm.TextCell),_xlpm.TextCell),""))</f>
        <v>MILLER</v>
      </c>
      <c r="X1321" s="60" t="str">
        <f>IF(A1321&lt;&gt;"",IFERROR(IF(FIND(" ",G1321)&gt;=1,MID(G1321,FIND(" ",G1321)+1,LEN(G1321)),""),""),"")</f>
        <v/>
      </c>
      <c r="AC1321" s="51">
        <f>IFERROR(VALUE(MID($C1321,1,2)),0)</f>
        <v>80</v>
      </c>
      <c r="AD1321" s="44">
        <f>IFERROR(VALUE(MID($C1321,4,3)),0)</f>
        <v>836</v>
      </c>
      <c r="AE1321" s="51">
        <f>VALUE(RIGHT("00"&amp;AC1321,2)&amp;RIGHT("000"&amp;AD1321,3))</f>
        <v>80836</v>
      </c>
    </row>
    <row r="1322" spans="1:31">
      <c r="A1322" s="60" t="str">
        <f>IF(G1322&amp;Q1322&lt;&gt;"",W1322&amp;Q1322,"")</f>
        <v>MILLERblue</v>
      </c>
      <c r="B1322" s="60" t="str">
        <f>IF(C1322&lt;&gt;"",LEFT(C1322,9),"")</f>
        <v>80-836-06</v>
      </c>
      <c r="C1322" s="73" t="s">
        <v>5870</v>
      </c>
      <c r="D1322" s="73" t="s">
        <v>5868</v>
      </c>
      <c r="E1322" s="73" t="s">
        <v>912</v>
      </c>
      <c r="F1322" s="74">
        <v>61</v>
      </c>
      <c r="G1322" s="73" t="s">
        <v>4997</v>
      </c>
      <c r="H1322" s="73" t="s">
        <v>71</v>
      </c>
      <c r="I1322" s="73" t="s">
        <v>1265</v>
      </c>
      <c r="J1322" s="73" t="s">
        <v>320</v>
      </c>
      <c r="K1322" s="73" t="s">
        <v>382</v>
      </c>
      <c r="L1322" s="73" t="s">
        <v>383</v>
      </c>
      <c r="M1322" s="73" t="s">
        <v>388</v>
      </c>
      <c r="N1322" s="73" t="s">
        <v>44</v>
      </c>
      <c r="O1322" s="73" t="s">
        <v>386</v>
      </c>
      <c r="P1322" s="73" t="s">
        <v>907</v>
      </c>
      <c r="Q1322" s="73" t="s">
        <v>932</v>
      </c>
      <c r="R1322" s="73" t="s">
        <v>71</v>
      </c>
      <c r="V1322" s="60" t="str">
        <f>W1322&amp;H1322</f>
        <v>MILLERсиний</v>
      </c>
      <c r="W1322" s="60" t="str">
        <f>_xlfn.LET(_xlpm.TextCell,TEXT(G1322,"###"),IF(_xlpm.TextCell&lt;&gt;"",IF(StyleSpaceSplit,IFERROR(IF(FIND(" ",_xlpm.TextCell)&gt;=1,MID(_xlpm.TextCell,1,FIND(" ",_xlpm.TextCell)-1),_xlpm.TextCell),_xlpm.TextCell),_xlpm.TextCell),""))</f>
        <v>MILLER</v>
      </c>
      <c r="X1322" s="60" t="str">
        <f>IF(A1322&lt;&gt;"",IFERROR(IF(FIND(" ",G1322)&gt;=1,MID(G1322,FIND(" ",G1322)+1,LEN(G1322)),""),""),"")</f>
        <v/>
      </c>
      <c r="AC1322" s="51">
        <f>IFERROR(VALUE(MID($C1322,1,2)),0)</f>
        <v>80</v>
      </c>
      <c r="AD1322" s="44">
        <f>IFERROR(VALUE(MID($C1322,4,3)),0)</f>
        <v>836</v>
      </c>
      <c r="AE1322" s="51">
        <f>VALUE(RIGHT("00"&amp;AC1322,2)&amp;RIGHT("000"&amp;AD1322,3))</f>
        <v>80836</v>
      </c>
    </row>
    <row r="1323" spans="1:31">
      <c r="A1323" s="60" t="str">
        <f>IF(G1323&amp;Q1323&lt;&gt;"",W1323&amp;Q1323,"")</f>
        <v>MORSbeige</v>
      </c>
      <c r="B1323" s="60" t="str">
        <f>IF(C1323&lt;&gt;"",LEFT(C1323,9),"")</f>
        <v>80-946-02</v>
      </c>
      <c r="C1323" s="73" t="s">
        <v>5440</v>
      </c>
      <c r="D1323" s="73" t="s">
        <v>5441</v>
      </c>
      <c r="E1323" s="73" t="s">
        <v>904</v>
      </c>
      <c r="F1323" s="74">
        <v>57</v>
      </c>
      <c r="G1323" s="73" t="s">
        <v>5442</v>
      </c>
      <c r="H1323" s="73" t="s">
        <v>63</v>
      </c>
      <c r="I1323" s="73" t="s">
        <v>927</v>
      </c>
      <c r="J1323" s="73" t="s">
        <v>348</v>
      </c>
      <c r="K1323" s="73" t="s">
        <v>382</v>
      </c>
      <c r="L1323" s="73" t="s">
        <v>383</v>
      </c>
      <c r="M1323" s="73" t="s">
        <v>384</v>
      </c>
      <c r="N1323" s="73" t="s">
        <v>36</v>
      </c>
      <c r="O1323" s="73" t="s">
        <v>386</v>
      </c>
      <c r="P1323" s="73" t="s">
        <v>907</v>
      </c>
      <c r="Q1323" s="73" t="s">
        <v>937</v>
      </c>
      <c r="R1323" s="73" t="s">
        <v>63</v>
      </c>
      <c r="V1323" s="60" t="str">
        <f>W1323&amp;H1323</f>
        <v>MORSбежевый</v>
      </c>
      <c r="W1323" s="60" t="str">
        <f>_xlfn.LET(_xlpm.TextCell,TEXT(G1323,"###"),IF(_xlpm.TextCell&lt;&gt;"",IF(StyleSpaceSplit,IFERROR(IF(FIND(" ",_xlpm.TextCell)&gt;=1,MID(_xlpm.TextCell,1,FIND(" ",_xlpm.TextCell)-1),_xlpm.TextCell),_xlpm.TextCell),_xlpm.TextCell),""))</f>
        <v>MORS</v>
      </c>
      <c r="X1323" s="60" t="str">
        <f>IF(A1323&lt;&gt;"",IFERROR(IF(FIND(" ",G1323)&gt;=1,MID(G1323,FIND(" ",G1323)+1,LEN(G1323)),""),""),"")</f>
        <v/>
      </c>
      <c r="AC1323" s="51">
        <f>IFERROR(VALUE(MID($C1323,1,2)),0)</f>
        <v>80</v>
      </c>
      <c r="AD1323" s="44">
        <f>IFERROR(VALUE(MID($C1323,4,3)),0)</f>
        <v>946</v>
      </c>
      <c r="AE1323" s="51">
        <f>VALUE(RIGHT("00"&amp;AC1323,2)&amp;RIGHT("000"&amp;AD1323,3))</f>
        <v>80946</v>
      </c>
    </row>
    <row r="1324" spans="1:31">
      <c r="A1324" s="60" t="str">
        <f>IF(G1324&amp;Q1324&lt;&gt;"",W1324&amp;Q1324,"")</f>
        <v>NEWTOWNbrown</v>
      </c>
      <c r="B1324" s="60" t="str">
        <f>IF(C1324&lt;&gt;"",LEFT(C1324,9),"")</f>
        <v>81-058-14</v>
      </c>
      <c r="C1324" s="73" t="s">
        <v>6848</v>
      </c>
      <c r="D1324" s="73" t="s">
        <v>6849</v>
      </c>
      <c r="E1324" s="73" t="s">
        <v>915</v>
      </c>
      <c r="F1324" s="74">
        <v>56</v>
      </c>
      <c r="G1324" s="73" t="s">
        <v>6842</v>
      </c>
      <c r="H1324" s="73" t="s">
        <v>86</v>
      </c>
      <c r="I1324" s="73" t="s">
        <v>1413</v>
      </c>
      <c r="J1324" s="73" t="s">
        <v>320</v>
      </c>
      <c r="K1324" s="73" t="s">
        <v>382</v>
      </c>
      <c r="L1324" s="73" t="s">
        <v>383</v>
      </c>
      <c r="M1324" s="73" t="s">
        <v>388</v>
      </c>
      <c r="N1324" s="73" t="s">
        <v>44</v>
      </c>
      <c r="O1324" s="73" t="s">
        <v>385</v>
      </c>
      <c r="P1324" s="73" t="s">
        <v>907</v>
      </c>
      <c r="Q1324" s="73" t="s">
        <v>1033</v>
      </c>
      <c r="R1324" s="73" t="s">
        <v>86</v>
      </c>
      <c r="V1324" s="60" t="str">
        <f>W1324&amp;H1324</f>
        <v>NEWTOWNкоричневый</v>
      </c>
      <c r="W1324" s="60" t="str">
        <f>_xlfn.LET(_xlpm.TextCell,TEXT(G1324,"###"),IF(_xlpm.TextCell&lt;&gt;"",IF(StyleSpaceSplit,IFERROR(IF(FIND(" ",_xlpm.TextCell)&gt;=1,MID(_xlpm.TextCell,1,FIND(" ",_xlpm.TextCell)-1),_xlpm.TextCell),_xlpm.TextCell),_xlpm.TextCell),""))</f>
        <v>NEWTOWN</v>
      </c>
      <c r="X1324" s="60" t="str">
        <f>IF(A1324&lt;&gt;"",IFERROR(IF(FIND(" ",G1324)&gt;=1,MID(G1324,FIND(" ",G1324)+1,LEN(G1324)),""),""),"")</f>
        <v/>
      </c>
      <c r="AC1324" s="51">
        <f>IFERROR(VALUE(MID($C1324,1,2)),0)</f>
        <v>81</v>
      </c>
      <c r="AD1324" s="44">
        <f>IFERROR(VALUE(MID($C1324,4,3)),0)</f>
        <v>58</v>
      </c>
      <c r="AE1324" s="51">
        <f>VALUE(RIGHT("00"&amp;AC1324,2)&amp;RIGHT("000"&amp;AD1324,3))</f>
        <v>81058</v>
      </c>
    </row>
    <row r="1325" spans="1:31">
      <c r="A1325" s="60" t="str">
        <f>IF(G1325&amp;Q1325&lt;&gt;"",W1325&amp;Q1325,"")</f>
        <v>NEWTOWNbrown</v>
      </c>
      <c r="B1325" s="60" t="str">
        <f>IF(C1325&lt;&gt;"",LEFT(C1325,9),"")</f>
        <v>81-058-14</v>
      </c>
      <c r="C1325" s="73" t="s">
        <v>6850</v>
      </c>
      <c r="D1325" s="73" t="s">
        <v>6849</v>
      </c>
      <c r="E1325" s="73" t="s">
        <v>904</v>
      </c>
      <c r="F1325" s="74">
        <v>57</v>
      </c>
      <c r="G1325" s="73" t="s">
        <v>6842</v>
      </c>
      <c r="H1325" s="73" t="s">
        <v>86</v>
      </c>
      <c r="I1325" s="73" t="s">
        <v>1413</v>
      </c>
      <c r="J1325" s="73" t="s">
        <v>320</v>
      </c>
      <c r="K1325" s="73" t="s">
        <v>382</v>
      </c>
      <c r="L1325" s="73" t="s">
        <v>383</v>
      </c>
      <c r="M1325" s="73" t="s">
        <v>388</v>
      </c>
      <c r="N1325" s="73" t="s">
        <v>44</v>
      </c>
      <c r="O1325" s="73" t="s">
        <v>385</v>
      </c>
      <c r="P1325" s="73" t="s">
        <v>907</v>
      </c>
      <c r="Q1325" s="73" t="s">
        <v>1033</v>
      </c>
      <c r="R1325" s="73" t="s">
        <v>86</v>
      </c>
      <c r="V1325" s="60" t="str">
        <f>W1325&amp;H1325</f>
        <v>NEWTOWNкоричневый</v>
      </c>
      <c r="W1325" s="60" t="str">
        <f>_xlfn.LET(_xlpm.TextCell,TEXT(G1325,"###"),IF(_xlpm.TextCell&lt;&gt;"",IF(StyleSpaceSplit,IFERROR(IF(FIND(" ",_xlpm.TextCell)&gt;=1,MID(_xlpm.TextCell,1,FIND(" ",_xlpm.TextCell)-1),_xlpm.TextCell),_xlpm.TextCell),_xlpm.TextCell),""))</f>
        <v>NEWTOWN</v>
      </c>
      <c r="X1325" s="60" t="str">
        <f>IF(A1325&lt;&gt;"",IFERROR(IF(FIND(" ",G1325)&gt;=1,MID(G1325,FIND(" ",G1325)+1,LEN(G1325)),""),""),"")</f>
        <v/>
      </c>
      <c r="AC1325" s="51">
        <f>IFERROR(VALUE(MID($C1325,1,2)),0)</f>
        <v>81</v>
      </c>
      <c r="AD1325" s="44">
        <f>IFERROR(VALUE(MID($C1325,4,3)),0)</f>
        <v>58</v>
      </c>
      <c r="AE1325" s="51">
        <f>VALUE(RIGHT("00"&amp;AC1325,2)&amp;RIGHT("000"&amp;AD1325,3))</f>
        <v>81058</v>
      </c>
    </row>
    <row r="1326" spans="1:31">
      <c r="A1326" s="60" t="str">
        <f>IF(G1326&amp;Q1326&lt;&gt;"",W1326&amp;Q1326,"")</f>
        <v>NEWTOWNbrown</v>
      </c>
      <c r="B1326" s="60" t="str">
        <f>IF(C1326&lt;&gt;"",LEFT(C1326,9),"")</f>
        <v>81-058-14</v>
      </c>
      <c r="C1326" s="73" t="s">
        <v>6851</v>
      </c>
      <c r="D1326" s="73" t="s">
        <v>6849</v>
      </c>
      <c r="E1326" s="73" t="s">
        <v>920</v>
      </c>
      <c r="F1326" s="74">
        <v>58</v>
      </c>
      <c r="G1326" s="73" t="s">
        <v>6842</v>
      </c>
      <c r="H1326" s="73" t="s">
        <v>86</v>
      </c>
      <c r="I1326" s="73" t="s">
        <v>1413</v>
      </c>
      <c r="J1326" s="73" t="s">
        <v>320</v>
      </c>
      <c r="K1326" s="73" t="s">
        <v>382</v>
      </c>
      <c r="L1326" s="73" t="s">
        <v>383</v>
      </c>
      <c r="M1326" s="73" t="s">
        <v>388</v>
      </c>
      <c r="N1326" s="73" t="s">
        <v>44</v>
      </c>
      <c r="O1326" s="73" t="s">
        <v>385</v>
      </c>
      <c r="P1326" s="73" t="s">
        <v>907</v>
      </c>
      <c r="Q1326" s="73" t="s">
        <v>1033</v>
      </c>
      <c r="R1326" s="73" t="s">
        <v>86</v>
      </c>
      <c r="V1326" s="60" t="str">
        <f>W1326&amp;H1326</f>
        <v>NEWTOWNкоричневый</v>
      </c>
      <c r="W1326" s="60" t="str">
        <f>_xlfn.LET(_xlpm.TextCell,TEXT(G1326,"###"),IF(_xlpm.TextCell&lt;&gt;"",IF(StyleSpaceSplit,IFERROR(IF(FIND(" ",_xlpm.TextCell)&gt;=1,MID(_xlpm.TextCell,1,FIND(" ",_xlpm.TextCell)-1),_xlpm.TextCell),_xlpm.TextCell),_xlpm.TextCell),""))</f>
        <v>NEWTOWN</v>
      </c>
      <c r="X1326" s="60" t="str">
        <f>IF(A1326&lt;&gt;"",IFERROR(IF(FIND(" ",G1326)&gt;=1,MID(G1326,FIND(" ",G1326)+1,LEN(G1326)),""),""),"")</f>
        <v/>
      </c>
      <c r="AC1326" s="51">
        <f>IFERROR(VALUE(MID($C1326,1,2)),0)</f>
        <v>81</v>
      </c>
      <c r="AD1326" s="44">
        <f>IFERROR(VALUE(MID($C1326,4,3)),0)</f>
        <v>58</v>
      </c>
      <c r="AE1326" s="51">
        <f>VALUE(RIGHT("00"&amp;AC1326,2)&amp;RIGHT("000"&amp;AD1326,3))</f>
        <v>81058</v>
      </c>
    </row>
    <row r="1327" spans="1:31">
      <c r="A1327" s="60" t="str">
        <f>IF(G1327&amp;Q1327&lt;&gt;"",W1327&amp;Q1327,"")</f>
        <v>NEWTOWNbrown</v>
      </c>
      <c r="B1327" s="60" t="str">
        <f>IF(C1327&lt;&gt;"",LEFT(C1327,9),"")</f>
        <v>81-058-14</v>
      </c>
      <c r="C1327" s="73" t="s">
        <v>6852</v>
      </c>
      <c r="D1327" s="73" t="s">
        <v>6849</v>
      </c>
      <c r="E1327" s="73" t="s">
        <v>910</v>
      </c>
      <c r="F1327" s="74">
        <v>59</v>
      </c>
      <c r="G1327" s="73" t="s">
        <v>6842</v>
      </c>
      <c r="H1327" s="73" t="s">
        <v>86</v>
      </c>
      <c r="I1327" s="73" t="s">
        <v>1413</v>
      </c>
      <c r="J1327" s="73" t="s">
        <v>320</v>
      </c>
      <c r="K1327" s="73" t="s">
        <v>382</v>
      </c>
      <c r="L1327" s="73" t="s">
        <v>383</v>
      </c>
      <c r="M1327" s="73" t="s">
        <v>388</v>
      </c>
      <c r="N1327" s="73" t="s">
        <v>44</v>
      </c>
      <c r="O1327" s="73" t="s">
        <v>385</v>
      </c>
      <c r="P1327" s="73" t="s">
        <v>907</v>
      </c>
      <c r="Q1327" s="73" t="s">
        <v>1033</v>
      </c>
      <c r="R1327" s="73" t="s">
        <v>86</v>
      </c>
      <c r="V1327" s="60" t="str">
        <f>W1327&amp;H1327</f>
        <v>NEWTOWNкоричневый</v>
      </c>
      <c r="W1327" s="60" t="str">
        <f>_xlfn.LET(_xlpm.TextCell,TEXT(G1327,"###"),IF(_xlpm.TextCell&lt;&gt;"",IF(StyleSpaceSplit,IFERROR(IF(FIND(" ",_xlpm.TextCell)&gt;=1,MID(_xlpm.TextCell,1,FIND(" ",_xlpm.TextCell)-1),_xlpm.TextCell),_xlpm.TextCell),_xlpm.TextCell),""))</f>
        <v>NEWTOWN</v>
      </c>
      <c r="X1327" s="60" t="str">
        <f>IF(A1327&lt;&gt;"",IFERROR(IF(FIND(" ",G1327)&gt;=1,MID(G1327,FIND(" ",G1327)+1,LEN(G1327)),""),""),"")</f>
        <v/>
      </c>
      <c r="AC1327" s="51">
        <f>IFERROR(VALUE(MID($C1327,1,2)),0)</f>
        <v>81</v>
      </c>
      <c r="AD1327" s="44">
        <f>IFERROR(VALUE(MID($C1327,4,3)),0)</f>
        <v>58</v>
      </c>
      <c r="AE1327" s="51">
        <f>VALUE(RIGHT("00"&amp;AC1327,2)&amp;RIGHT("000"&amp;AD1327,3))</f>
        <v>81058</v>
      </c>
    </row>
    <row r="1328" spans="1:31">
      <c r="A1328" s="60" t="str">
        <f>IF(G1328&amp;Q1328&lt;&gt;"",W1328&amp;Q1328,"")</f>
        <v>NEWTOWNbrown</v>
      </c>
      <c r="B1328" s="60" t="str">
        <f>IF(C1328&lt;&gt;"",LEFT(C1328,9),"")</f>
        <v>81-058-14</v>
      </c>
      <c r="C1328" s="73" t="s">
        <v>6853</v>
      </c>
      <c r="D1328" s="73" t="s">
        <v>6849</v>
      </c>
      <c r="E1328" s="73" t="s">
        <v>922</v>
      </c>
      <c r="F1328" s="74">
        <v>60</v>
      </c>
      <c r="G1328" s="73" t="s">
        <v>6842</v>
      </c>
      <c r="H1328" s="73" t="s">
        <v>86</v>
      </c>
      <c r="I1328" s="73" t="s">
        <v>1413</v>
      </c>
      <c r="J1328" s="73" t="s">
        <v>320</v>
      </c>
      <c r="K1328" s="73" t="s">
        <v>382</v>
      </c>
      <c r="L1328" s="73" t="s">
        <v>383</v>
      </c>
      <c r="M1328" s="73" t="s">
        <v>388</v>
      </c>
      <c r="N1328" s="73" t="s">
        <v>44</v>
      </c>
      <c r="O1328" s="73" t="s">
        <v>385</v>
      </c>
      <c r="P1328" s="73" t="s">
        <v>907</v>
      </c>
      <c r="Q1328" s="73" t="s">
        <v>1033</v>
      </c>
      <c r="R1328" s="73" t="s">
        <v>86</v>
      </c>
      <c r="V1328" s="60" t="str">
        <f>W1328&amp;H1328</f>
        <v>NEWTOWNкоричневый</v>
      </c>
      <c r="W1328" s="60" t="str">
        <f>_xlfn.LET(_xlpm.TextCell,TEXT(G1328,"###"),IF(_xlpm.TextCell&lt;&gt;"",IF(StyleSpaceSplit,IFERROR(IF(FIND(" ",_xlpm.TextCell)&gt;=1,MID(_xlpm.TextCell,1,FIND(" ",_xlpm.TextCell)-1),_xlpm.TextCell),_xlpm.TextCell),_xlpm.TextCell),""))</f>
        <v>NEWTOWN</v>
      </c>
      <c r="X1328" s="60" t="str">
        <f>IF(A1328&lt;&gt;"",IFERROR(IF(FIND(" ",G1328)&gt;=1,MID(G1328,FIND(" ",G1328)+1,LEN(G1328)),""),""),"")</f>
        <v/>
      </c>
      <c r="AC1328" s="51">
        <f>IFERROR(VALUE(MID($C1328,1,2)),0)</f>
        <v>81</v>
      </c>
      <c r="AD1328" s="44">
        <f>IFERROR(VALUE(MID($C1328,4,3)),0)</f>
        <v>58</v>
      </c>
      <c r="AE1328" s="51">
        <f>VALUE(RIGHT("00"&amp;AC1328,2)&amp;RIGHT("000"&amp;AD1328,3))</f>
        <v>81058</v>
      </c>
    </row>
    <row r="1329" spans="1:31">
      <c r="A1329" s="60" t="str">
        <f>IF(G1329&amp;Q1329&lt;&gt;"",W1329&amp;Q1329,"")</f>
        <v>NEWTOWNbrown</v>
      </c>
      <c r="B1329" s="60" t="str">
        <f>IF(C1329&lt;&gt;"",LEFT(C1329,9),"")</f>
        <v>81-058-14</v>
      </c>
      <c r="C1329" s="73" t="s">
        <v>6854</v>
      </c>
      <c r="D1329" s="73" t="s">
        <v>6849</v>
      </c>
      <c r="E1329" s="73" t="s">
        <v>912</v>
      </c>
      <c r="F1329" s="74">
        <v>61</v>
      </c>
      <c r="G1329" s="73" t="s">
        <v>6842</v>
      </c>
      <c r="H1329" s="73" t="s">
        <v>86</v>
      </c>
      <c r="I1329" s="73" t="s">
        <v>1413</v>
      </c>
      <c r="J1329" s="73" t="s">
        <v>320</v>
      </c>
      <c r="K1329" s="73" t="s">
        <v>382</v>
      </c>
      <c r="L1329" s="73" t="s">
        <v>383</v>
      </c>
      <c r="M1329" s="73" t="s">
        <v>388</v>
      </c>
      <c r="N1329" s="73" t="s">
        <v>44</v>
      </c>
      <c r="O1329" s="73" t="s">
        <v>385</v>
      </c>
      <c r="P1329" s="73" t="s">
        <v>907</v>
      </c>
      <c r="Q1329" s="73" t="s">
        <v>1033</v>
      </c>
      <c r="R1329" s="73" t="s">
        <v>86</v>
      </c>
      <c r="V1329" s="60" t="str">
        <f>W1329&amp;H1329</f>
        <v>NEWTOWNкоричневый</v>
      </c>
      <c r="W1329" s="60" t="str">
        <f>_xlfn.LET(_xlpm.TextCell,TEXT(G1329,"###"),IF(_xlpm.TextCell&lt;&gt;"",IF(StyleSpaceSplit,IFERROR(IF(FIND(" ",_xlpm.TextCell)&gt;=1,MID(_xlpm.TextCell,1,FIND(" ",_xlpm.TextCell)-1),_xlpm.TextCell),_xlpm.TextCell),_xlpm.TextCell),""))</f>
        <v>NEWTOWN</v>
      </c>
      <c r="X1329" s="60" t="str">
        <f>IF(A1329&lt;&gt;"",IFERROR(IF(FIND(" ",G1329)&gt;=1,MID(G1329,FIND(" ",G1329)+1,LEN(G1329)),""),""),"")</f>
        <v/>
      </c>
      <c r="AC1329" s="51">
        <f>IFERROR(VALUE(MID($C1329,1,2)),0)</f>
        <v>81</v>
      </c>
      <c r="AD1329" s="44">
        <f>IFERROR(VALUE(MID($C1329,4,3)),0)</f>
        <v>58</v>
      </c>
      <c r="AE1329" s="51">
        <f>VALUE(RIGHT("00"&amp;AC1329,2)&amp;RIGHT("000"&amp;AD1329,3))</f>
        <v>81058</v>
      </c>
    </row>
    <row r="1330" spans="1:31">
      <c r="A1330" s="60" t="str">
        <f>IF(G1330&amp;Q1330&lt;&gt;"",W1330&amp;Q1330,"")</f>
        <v>NEWTOWNorange</v>
      </c>
      <c r="B1330" s="60" t="str">
        <f>IF(C1330&lt;&gt;"",LEFT(C1330,9),"")</f>
        <v>81-058-13</v>
      </c>
      <c r="C1330" s="73" t="s">
        <v>6855</v>
      </c>
      <c r="D1330" s="73" t="s">
        <v>6856</v>
      </c>
      <c r="E1330" s="73" t="s">
        <v>915</v>
      </c>
      <c r="F1330" s="74">
        <v>56</v>
      </c>
      <c r="G1330" s="73" t="s">
        <v>6842</v>
      </c>
      <c r="H1330" s="73" t="s">
        <v>217</v>
      </c>
      <c r="I1330" s="73" t="s">
        <v>1413</v>
      </c>
      <c r="J1330" s="73" t="s">
        <v>320</v>
      </c>
      <c r="K1330" s="73" t="s">
        <v>382</v>
      </c>
      <c r="L1330" s="73" t="s">
        <v>383</v>
      </c>
      <c r="M1330" s="73" t="s">
        <v>388</v>
      </c>
      <c r="N1330" s="73" t="s">
        <v>44</v>
      </c>
      <c r="O1330" s="73" t="s">
        <v>385</v>
      </c>
      <c r="P1330" s="73" t="s">
        <v>907</v>
      </c>
      <c r="Q1330" s="73" t="s">
        <v>1300</v>
      </c>
      <c r="R1330" s="73" t="s">
        <v>199</v>
      </c>
      <c r="V1330" s="60" t="str">
        <f>W1330&amp;H1330</f>
        <v>NEWTOWNрыжий</v>
      </c>
      <c r="W1330" s="60" t="str">
        <f>_xlfn.LET(_xlpm.TextCell,TEXT(G1330,"###"),IF(_xlpm.TextCell&lt;&gt;"",IF(StyleSpaceSplit,IFERROR(IF(FIND(" ",_xlpm.TextCell)&gt;=1,MID(_xlpm.TextCell,1,FIND(" ",_xlpm.TextCell)-1),_xlpm.TextCell),_xlpm.TextCell),_xlpm.TextCell),""))</f>
        <v>NEWTOWN</v>
      </c>
      <c r="X1330" s="60" t="str">
        <f>IF(A1330&lt;&gt;"",IFERROR(IF(FIND(" ",G1330)&gt;=1,MID(G1330,FIND(" ",G1330)+1,LEN(G1330)),""),""),"")</f>
        <v/>
      </c>
      <c r="AC1330" s="51">
        <f>IFERROR(VALUE(MID($C1330,1,2)),0)</f>
        <v>81</v>
      </c>
      <c r="AD1330" s="44">
        <f>IFERROR(VALUE(MID($C1330,4,3)),0)</f>
        <v>58</v>
      </c>
      <c r="AE1330" s="51">
        <f>VALUE(RIGHT("00"&amp;AC1330,2)&amp;RIGHT("000"&amp;AD1330,3))</f>
        <v>81058</v>
      </c>
    </row>
    <row r="1331" spans="1:31">
      <c r="A1331" s="60" t="str">
        <f>IF(G1331&amp;Q1331&lt;&gt;"",W1331&amp;Q1331,"")</f>
        <v>NEWTOWNorange</v>
      </c>
      <c r="B1331" s="60" t="str">
        <f>IF(C1331&lt;&gt;"",LEFT(C1331,9),"")</f>
        <v>81-058-13</v>
      </c>
      <c r="C1331" s="73" t="s">
        <v>6857</v>
      </c>
      <c r="D1331" s="73" t="s">
        <v>6856</v>
      </c>
      <c r="E1331" s="73" t="s">
        <v>904</v>
      </c>
      <c r="F1331" s="74">
        <v>57</v>
      </c>
      <c r="G1331" s="73" t="s">
        <v>6842</v>
      </c>
      <c r="H1331" s="73" t="s">
        <v>217</v>
      </c>
      <c r="I1331" s="73" t="s">
        <v>1413</v>
      </c>
      <c r="J1331" s="73" t="s">
        <v>320</v>
      </c>
      <c r="K1331" s="73" t="s">
        <v>382</v>
      </c>
      <c r="L1331" s="73" t="s">
        <v>383</v>
      </c>
      <c r="M1331" s="73" t="s">
        <v>388</v>
      </c>
      <c r="N1331" s="73" t="s">
        <v>44</v>
      </c>
      <c r="O1331" s="73" t="s">
        <v>385</v>
      </c>
      <c r="P1331" s="73" t="s">
        <v>907</v>
      </c>
      <c r="Q1331" s="73" t="s">
        <v>1300</v>
      </c>
      <c r="R1331" s="73" t="s">
        <v>199</v>
      </c>
      <c r="V1331" s="60" t="str">
        <f>W1331&amp;H1331</f>
        <v>NEWTOWNрыжий</v>
      </c>
      <c r="W1331" s="60" t="str">
        <f>_xlfn.LET(_xlpm.TextCell,TEXT(G1331,"###"),IF(_xlpm.TextCell&lt;&gt;"",IF(StyleSpaceSplit,IFERROR(IF(FIND(" ",_xlpm.TextCell)&gt;=1,MID(_xlpm.TextCell,1,FIND(" ",_xlpm.TextCell)-1),_xlpm.TextCell),_xlpm.TextCell),_xlpm.TextCell),""))</f>
        <v>NEWTOWN</v>
      </c>
      <c r="X1331" s="60" t="str">
        <f>IF(A1331&lt;&gt;"",IFERROR(IF(FIND(" ",G1331)&gt;=1,MID(G1331,FIND(" ",G1331)+1,LEN(G1331)),""),""),"")</f>
        <v/>
      </c>
      <c r="AC1331" s="51">
        <f>IFERROR(VALUE(MID($C1331,1,2)),0)</f>
        <v>81</v>
      </c>
      <c r="AD1331" s="44">
        <f>IFERROR(VALUE(MID($C1331,4,3)),0)</f>
        <v>58</v>
      </c>
      <c r="AE1331" s="51">
        <f>VALUE(RIGHT("00"&amp;AC1331,2)&amp;RIGHT("000"&amp;AD1331,3))</f>
        <v>81058</v>
      </c>
    </row>
    <row r="1332" spans="1:31">
      <c r="A1332" s="60" t="str">
        <f>IF(G1332&amp;Q1332&lt;&gt;"",W1332&amp;Q1332,"")</f>
        <v>NEWTOWNorange</v>
      </c>
      <c r="B1332" s="60" t="str">
        <f>IF(C1332&lt;&gt;"",LEFT(C1332,9),"")</f>
        <v>81-058-13</v>
      </c>
      <c r="C1332" s="73" t="s">
        <v>6858</v>
      </c>
      <c r="D1332" s="73" t="s">
        <v>6856</v>
      </c>
      <c r="E1332" s="73" t="s">
        <v>920</v>
      </c>
      <c r="F1332" s="74">
        <v>58</v>
      </c>
      <c r="G1332" s="73" t="s">
        <v>6842</v>
      </c>
      <c r="H1332" s="73" t="s">
        <v>217</v>
      </c>
      <c r="I1332" s="73" t="s">
        <v>1413</v>
      </c>
      <c r="J1332" s="73" t="s">
        <v>320</v>
      </c>
      <c r="K1332" s="73" t="s">
        <v>382</v>
      </c>
      <c r="L1332" s="73" t="s">
        <v>383</v>
      </c>
      <c r="M1332" s="73" t="s">
        <v>388</v>
      </c>
      <c r="N1332" s="73" t="s">
        <v>44</v>
      </c>
      <c r="O1332" s="73" t="s">
        <v>385</v>
      </c>
      <c r="P1332" s="73" t="s">
        <v>907</v>
      </c>
      <c r="Q1332" s="73" t="s">
        <v>1300</v>
      </c>
      <c r="R1332" s="73" t="s">
        <v>199</v>
      </c>
      <c r="V1332" s="60" t="str">
        <f>W1332&amp;H1332</f>
        <v>NEWTOWNрыжий</v>
      </c>
      <c r="W1332" s="60" t="str">
        <f>_xlfn.LET(_xlpm.TextCell,TEXT(G1332,"###"),IF(_xlpm.TextCell&lt;&gt;"",IF(StyleSpaceSplit,IFERROR(IF(FIND(" ",_xlpm.TextCell)&gt;=1,MID(_xlpm.TextCell,1,FIND(" ",_xlpm.TextCell)-1),_xlpm.TextCell),_xlpm.TextCell),_xlpm.TextCell),""))</f>
        <v>NEWTOWN</v>
      </c>
      <c r="X1332" s="60" t="str">
        <f>IF(A1332&lt;&gt;"",IFERROR(IF(FIND(" ",G1332)&gt;=1,MID(G1332,FIND(" ",G1332)+1,LEN(G1332)),""),""),"")</f>
        <v/>
      </c>
      <c r="AC1332" s="51">
        <f>IFERROR(VALUE(MID($C1332,1,2)),0)</f>
        <v>81</v>
      </c>
      <c r="AD1332" s="44">
        <f>IFERROR(VALUE(MID($C1332,4,3)),0)</f>
        <v>58</v>
      </c>
      <c r="AE1332" s="51">
        <f>VALUE(RIGHT("00"&amp;AC1332,2)&amp;RIGHT("000"&amp;AD1332,3))</f>
        <v>81058</v>
      </c>
    </row>
    <row r="1333" spans="1:31">
      <c r="A1333" s="60" t="str">
        <f>IF(G1333&amp;Q1333&lt;&gt;"",W1333&amp;Q1333,"")</f>
        <v>NEWTOWNorange</v>
      </c>
      <c r="B1333" s="60" t="str">
        <f>IF(C1333&lt;&gt;"",LEFT(C1333,9),"")</f>
        <v>81-058-13</v>
      </c>
      <c r="C1333" s="73" t="s">
        <v>6859</v>
      </c>
      <c r="D1333" s="73" t="s">
        <v>6856</v>
      </c>
      <c r="E1333" s="73" t="s">
        <v>910</v>
      </c>
      <c r="F1333" s="74">
        <v>59</v>
      </c>
      <c r="G1333" s="73" t="s">
        <v>6842</v>
      </c>
      <c r="H1333" s="73" t="s">
        <v>217</v>
      </c>
      <c r="I1333" s="73" t="s">
        <v>1413</v>
      </c>
      <c r="J1333" s="73" t="s">
        <v>320</v>
      </c>
      <c r="K1333" s="73" t="s">
        <v>382</v>
      </c>
      <c r="L1333" s="73" t="s">
        <v>383</v>
      </c>
      <c r="M1333" s="73" t="s">
        <v>388</v>
      </c>
      <c r="N1333" s="73" t="s">
        <v>44</v>
      </c>
      <c r="O1333" s="73" t="s">
        <v>385</v>
      </c>
      <c r="P1333" s="73" t="s">
        <v>907</v>
      </c>
      <c r="Q1333" s="73" t="s">
        <v>1300</v>
      </c>
      <c r="R1333" s="73" t="s">
        <v>199</v>
      </c>
      <c r="V1333" s="60" t="str">
        <f>W1333&amp;H1333</f>
        <v>NEWTOWNрыжий</v>
      </c>
      <c r="W1333" s="60" t="str">
        <f>_xlfn.LET(_xlpm.TextCell,TEXT(G1333,"###"),IF(_xlpm.TextCell&lt;&gt;"",IF(StyleSpaceSplit,IFERROR(IF(FIND(" ",_xlpm.TextCell)&gt;=1,MID(_xlpm.TextCell,1,FIND(" ",_xlpm.TextCell)-1),_xlpm.TextCell),_xlpm.TextCell),_xlpm.TextCell),""))</f>
        <v>NEWTOWN</v>
      </c>
      <c r="X1333" s="60" t="str">
        <f>IF(A1333&lt;&gt;"",IFERROR(IF(FIND(" ",G1333)&gt;=1,MID(G1333,FIND(" ",G1333)+1,LEN(G1333)),""),""),"")</f>
        <v/>
      </c>
      <c r="AC1333" s="51">
        <f>IFERROR(VALUE(MID($C1333,1,2)),0)</f>
        <v>81</v>
      </c>
      <c r="AD1333" s="44">
        <f>IFERROR(VALUE(MID($C1333,4,3)),0)</f>
        <v>58</v>
      </c>
      <c r="AE1333" s="51">
        <f>VALUE(RIGHT("00"&amp;AC1333,2)&amp;RIGHT("000"&amp;AD1333,3))</f>
        <v>81058</v>
      </c>
    </row>
    <row r="1334" spans="1:31">
      <c r="A1334" s="60" t="str">
        <f>IF(G1334&amp;Q1334&lt;&gt;"",W1334&amp;Q1334,"")</f>
        <v>NEWTOWNorange</v>
      </c>
      <c r="B1334" s="60" t="str">
        <f>IF(C1334&lt;&gt;"",LEFT(C1334,9),"")</f>
        <v>81-058-13</v>
      </c>
      <c r="C1334" s="73" t="s">
        <v>6860</v>
      </c>
      <c r="D1334" s="73" t="s">
        <v>6856</v>
      </c>
      <c r="E1334" s="73" t="s">
        <v>922</v>
      </c>
      <c r="F1334" s="74">
        <v>60</v>
      </c>
      <c r="G1334" s="73" t="s">
        <v>6842</v>
      </c>
      <c r="H1334" s="73" t="s">
        <v>217</v>
      </c>
      <c r="I1334" s="73" t="s">
        <v>1413</v>
      </c>
      <c r="J1334" s="73" t="s">
        <v>320</v>
      </c>
      <c r="K1334" s="73" t="s">
        <v>382</v>
      </c>
      <c r="L1334" s="73" t="s">
        <v>383</v>
      </c>
      <c r="M1334" s="73" t="s">
        <v>388</v>
      </c>
      <c r="N1334" s="73" t="s">
        <v>44</v>
      </c>
      <c r="O1334" s="73" t="s">
        <v>385</v>
      </c>
      <c r="P1334" s="73" t="s">
        <v>907</v>
      </c>
      <c r="Q1334" s="73" t="s">
        <v>1300</v>
      </c>
      <c r="R1334" s="73" t="s">
        <v>199</v>
      </c>
      <c r="V1334" s="60" t="str">
        <f>W1334&amp;H1334</f>
        <v>NEWTOWNрыжий</v>
      </c>
      <c r="W1334" s="60" t="str">
        <f>_xlfn.LET(_xlpm.TextCell,TEXT(G1334,"###"),IF(_xlpm.TextCell&lt;&gt;"",IF(StyleSpaceSplit,IFERROR(IF(FIND(" ",_xlpm.TextCell)&gt;=1,MID(_xlpm.TextCell,1,FIND(" ",_xlpm.TextCell)-1),_xlpm.TextCell),_xlpm.TextCell),_xlpm.TextCell),""))</f>
        <v>NEWTOWN</v>
      </c>
      <c r="X1334" s="60" t="str">
        <f>IF(A1334&lt;&gt;"",IFERROR(IF(FIND(" ",G1334)&gt;=1,MID(G1334,FIND(" ",G1334)+1,LEN(G1334)),""),""),"")</f>
        <v/>
      </c>
      <c r="AC1334" s="51">
        <f>IFERROR(VALUE(MID($C1334,1,2)),0)</f>
        <v>81</v>
      </c>
      <c r="AD1334" s="44">
        <f>IFERROR(VALUE(MID($C1334,4,3)),0)</f>
        <v>58</v>
      </c>
      <c r="AE1334" s="51">
        <f>VALUE(RIGHT("00"&amp;AC1334,2)&amp;RIGHT("000"&amp;AD1334,3))</f>
        <v>81058</v>
      </c>
    </row>
    <row r="1335" spans="1:31">
      <c r="A1335" s="60" t="str">
        <f>IF(G1335&amp;Q1335&lt;&gt;"",W1335&amp;Q1335,"")</f>
        <v>NEWTOWNorange</v>
      </c>
      <c r="B1335" s="60" t="str">
        <f>IF(C1335&lt;&gt;"",LEFT(C1335,9),"")</f>
        <v>81-058-13</v>
      </c>
      <c r="C1335" s="73" t="s">
        <v>6861</v>
      </c>
      <c r="D1335" s="73" t="s">
        <v>6856</v>
      </c>
      <c r="E1335" s="73" t="s">
        <v>912</v>
      </c>
      <c r="F1335" s="74">
        <v>61</v>
      </c>
      <c r="G1335" s="73" t="s">
        <v>6842</v>
      </c>
      <c r="H1335" s="73" t="s">
        <v>217</v>
      </c>
      <c r="I1335" s="73" t="s">
        <v>1413</v>
      </c>
      <c r="J1335" s="73" t="s">
        <v>320</v>
      </c>
      <c r="K1335" s="73" t="s">
        <v>382</v>
      </c>
      <c r="L1335" s="73" t="s">
        <v>383</v>
      </c>
      <c r="M1335" s="73" t="s">
        <v>388</v>
      </c>
      <c r="N1335" s="73" t="s">
        <v>44</v>
      </c>
      <c r="O1335" s="73" t="s">
        <v>385</v>
      </c>
      <c r="P1335" s="73" t="s">
        <v>907</v>
      </c>
      <c r="Q1335" s="73" t="s">
        <v>1300</v>
      </c>
      <c r="R1335" s="73" t="s">
        <v>199</v>
      </c>
      <c r="V1335" s="60" t="str">
        <f>W1335&amp;H1335</f>
        <v>NEWTOWNрыжий</v>
      </c>
      <c r="W1335" s="60" t="str">
        <f>_xlfn.LET(_xlpm.TextCell,TEXT(G1335,"###"),IF(_xlpm.TextCell&lt;&gt;"",IF(StyleSpaceSplit,IFERROR(IF(FIND(" ",_xlpm.TextCell)&gt;=1,MID(_xlpm.TextCell,1,FIND(" ",_xlpm.TextCell)-1),_xlpm.TextCell),_xlpm.TextCell),_xlpm.TextCell),""))</f>
        <v>NEWTOWN</v>
      </c>
      <c r="X1335" s="60" t="str">
        <f>IF(A1335&lt;&gt;"",IFERROR(IF(FIND(" ",G1335)&gt;=1,MID(G1335,FIND(" ",G1335)+1,LEN(G1335)),""),""),"")</f>
        <v/>
      </c>
      <c r="AC1335" s="51">
        <f>IFERROR(VALUE(MID($C1335,1,2)),0)</f>
        <v>81</v>
      </c>
      <c r="AD1335" s="44">
        <f>IFERROR(VALUE(MID($C1335,4,3)),0)</f>
        <v>58</v>
      </c>
      <c r="AE1335" s="51">
        <f>VALUE(RIGHT("00"&amp;AC1335,2)&amp;RIGHT("000"&amp;AD1335,3))</f>
        <v>81058</v>
      </c>
    </row>
    <row r="1336" spans="1:31">
      <c r="A1336" s="60" t="str">
        <f>IF(G1336&amp;Q1336&lt;&gt;"",W1336&amp;Q1336,"")</f>
        <v>NEWTOWNblue</v>
      </c>
      <c r="B1336" s="60" t="str">
        <f>IF(C1336&lt;&gt;"",LEFT(C1336,9),"")</f>
        <v>81-058-06</v>
      </c>
      <c r="C1336" s="73" t="s">
        <v>6840</v>
      </c>
      <c r="D1336" s="73" t="s">
        <v>6841</v>
      </c>
      <c r="E1336" s="73" t="s">
        <v>915</v>
      </c>
      <c r="F1336" s="74">
        <v>56</v>
      </c>
      <c r="G1336" s="73" t="s">
        <v>6842</v>
      </c>
      <c r="H1336" s="73" t="s">
        <v>71</v>
      </c>
      <c r="I1336" s="73" t="s">
        <v>1413</v>
      </c>
      <c r="J1336" s="73" t="s">
        <v>320</v>
      </c>
      <c r="K1336" s="73" t="s">
        <v>382</v>
      </c>
      <c r="L1336" s="73" t="s">
        <v>383</v>
      </c>
      <c r="M1336" s="73" t="s">
        <v>388</v>
      </c>
      <c r="N1336" s="73" t="s">
        <v>44</v>
      </c>
      <c r="O1336" s="73" t="s">
        <v>385</v>
      </c>
      <c r="P1336" s="73" t="s">
        <v>907</v>
      </c>
      <c r="Q1336" s="73" t="s">
        <v>932</v>
      </c>
      <c r="R1336" s="73" t="s">
        <v>71</v>
      </c>
      <c r="V1336" s="60" t="str">
        <f>W1336&amp;H1336</f>
        <v>NEWTOWNсиний</v>
      </c>
      <c r="W1336" s="60" t="str">
        <f>_xlfn.LET(_xlpm.TextCell,TEXT(G1336,"###"),IF(_xlpm.TextCell&lt;&gt;"",IF(StyleSpaceSplit,IFERROR(IF(FIND(" ",_xlpm.TextCell)&gt;=1,MID(_xlpm.TextCell,1,FIND(" ",_xlpm.TextCell)-1),_xlpm.TextCell),_xlpm.TextCell),_xlpm.TextCell),""))</f>
        <v>NEWTOWN</v>
      </c>
      <c r="X1336" s="60" t="str">
        <f>IF(A1336&lt;&gt;"",IFERROR(IF(FIND(" ",G1336)&gt;=1,MID(G1336,FIND(" ",G1336)+1,LEN(G1336)),""),""),"")</f>
        <v/>
      </c>
      <c r="AC1336" s="51">
        <f>IFERROR(VALUE(MID($C1336,1,2)),0)</f>
        <v>81</v>
      </c>
      <c r="AD1336" s="44">
        <f>IFERROR(VALUE(MID($C1336,4,3)),0)</f>
        <v>58</v>
      </c>
      <c r="AE1336" s="51">
        <f>VALUE(RIGHT("00"&amp;AC1336,2)&amp;RIGHT("000"&amp;AD1336,3))</f>
        <v>81058</v>
      </c>
    </row>
    <row r="1337" spans="1:31">
      <c r="A1337" s="60" t="str">
        <f>IF(G1337&amp;Q1337&lt;&gt;"",W1337&amp;Q1337,"")</f>
        <v>NEWTOWNblue</v>
      </c>
      <c r="B1337" s="60" t="str">
        <f>IF(C1337&lt;&gt;"",LEFT(C1337,9),"")</f>
        <v>81-058-06</v>
      </c>
      <c r="C1337" s="73" t="s">
        <v>6843</v>
      </c>
      <c r="D1337" s="73" t="s">
        <v>6841</v>
      </c>
      <c r="E1337" s="73" t="s">
        <v>904</v>
      </c>
      <c r="F1337" s="74">
        <v>57</v>
      </c>
      <c r="G1337" s="73" t="s">
        <v>6842</v>
      </c>
      <c r="H1337" s="73" t="s">
        <v>71</v>
      </c>
      <c r="I1337" s="73" t="s">
        <v>1413</v>
      </c>
      <c r="J1337" s="73" t="s">
        <v>320</v>
      </c>
      <c r="K1337" s="73" t="s">
        <v>382</v>
      </c>
      <c r="L1337" s="73" t="s">
        <v>383</v>
      </c>
      <c r="M1337" s="73" t="s">
        <v>388</v>
      </c>
      <c r="N1337" s="73" t="s">
        <v>44</v>
      </c>
      <c r="O1337" s="73" t="s">
        <v>385</v>
      </c>
      <c r="P1337" s="73" t="s">
        <v>907</v>
      </c>
      <c r="Q1337" s="73" t="s">
        <v>932</v>
      </c>
      <c r="R1337" s="73" t="s">
        <v>71</v>
      </c>
      <c r="V1337" s="60" t="str">
        <f>W1337&amp;H1337</f>
        <v>NEWTOWNсиний</v>
      </c>
      <c r="W1337" s="60" t="str">
        <f>_xlfn.LET(_xlpm.TextCell,TEXT(G1337,"###"),IF(_xlpm.TextCell&lt;&gt;"",IF(StyleSpaceSplit,IFERROR(IF(FIND(" ",_xlpm.TextCell)&gt;=1,MID(_xlpm.TextCell,1,FIND(" ",_xlpm.TextCell)-1),_xlpm.TextCell),_xlpm.TextCell),_xlpm.TextCell),""))</f>
        <v>NEWTOWN</v>
      </c>
      <c r="X1337" s="60" t="str">
        <f>IF(A1337&lt;&gt;"",IFERROR(IF(FIND(" ",G1337)&gt;=1,MID(G1337,FIND(" ",G1337)+1,LEN(G1337)),""),""),"")</f>
        <v/>
      </c>
      <c r="AC1337" s="51">
        <f>IFERROR(VALUE(MID($C1337,1,2)),0)</f>
        <v>81</v>
      </c>
      <c r="AD1337" s="44">
        <f>IFERROR(VALUE(MID($C1337,4,3)),0)</f>
        <v>58</v>
      </c>
      <c r="AE1337" s="51">
        <f>VALUE(RIGHT("00"&amp;AC1337,2)&amp;RIGHT("000"&amp;AD1337,3))</f>
        <v>81058</v>
      </c>
    </row>
    <row r="1338" spans="1:31">
      <c r="A1338" s="60" t="str">
        <f>IF(G1338&amp;Q1338&lt;&gt;"",W1338&amp;Q1338,"")</f>
        <v>NEWTOWNblue</v>
      </c>
      <c r="B1338" s="60" t="str">
        <f>IF(C1338&lt;&gt;"",LEFT(C1338,9),"")</f>
        <v>81-058-06</v>
      </c>
      <c r="C1338" s="73" t="s">
        <v>6844</v>
      </c>
      <c r="D1338" s="73" t="s">
        <v>6841</v>
      </c>
      <c r="E1338" s="73" t="s">
        <v>920</v>
      </c>
      <c r="F1338" s="74">
        <v>58</v>
      </c>
      <c r="G1338" s="73" t="s">
        <v>6842</v>
      </c>
      <c r="H1338" s="73" t="s">
        <v>71</v>
      </c>
      <c r="I1338" s="73" t="s">
        <v>1413</v>
      </c>
      <c r="J1338" s="73" t="s">
        <v>320</v>
      </c>
      <c r="K1338" s="73" t="s">
        <v>382</v>
      </c>
      <c r="L1338" s="73" t="s">
        <v>383</v>
      </c>
      <c r="M1338" s="73" t="s">
        <v>388</v>
      </c>
      <c r="N1338" s="73" t="s">
        <v>44</v>
      </c>
      <c r="O1338" s="73" t="s">
        <v>385</v>
      </c>
      <c r="P1338" s="73" t="s">
        <v>907</v>
      </c>
      <c r="Q1338" s="73" t="s">
        <v>932</v>
      </c>
      <c r="R1338" s="73" t="s">
        <v>71</v>
      </c>
      <c r="V1338" s="60" t="str">
        <f>W1338&amp;H1338</f>
        <v>NEWTOWNсиний</v>
      </c>
      <c r="W1338" s="60" t="str">
        <f>_xlfn.LET(_xlpm.TextCell,TEXT(G1338,"###"),IF(_xlpm.TextCell&lt;&gt;"",IF(StyleSpaceSplit,IFERROR(IF(FIND(" ",_xlpm.TextCell)&gt;=1,MID(_xlpm.TextCell,1,FIND(" ",_xlpm.TextCell)-1),_xlpm.TextCell),_xlpm.TextCell),_xlpm.TextCell),""))</f>
        <v>NEWTOWN</v>
      </c>
      <c r="X1338" s="60" t="str">
        <f>IF(A1338&lt;&gt;"",IFERROR(IF(FIND(" ",G1338)&gt;=1,MID(G1338,FIND(" ",G1338)+1,LEN(G1338)),""),""),"")</f>
        <v/>
      </c>
      <c r="AC1338" s="51">
        <f>IFERROR(VALUE(MID($C1338,1,2)),0)</f>
        <v>81</v>
      </c>
      <c r="AD1338" s="44">
        <f>IFERROR(VALUE(MID($C1338,4,3)),0)</f>
        <v>58</v>
      </c>
      <c r="AE1338" s="51">
        <f>VALUE(RIGHT("00"&amp;AC1338,2)&amp;RIGHT("000"&amp;AD1338,3))</f>
        <v>81058</v>
      </c>
    </row>
    <row r="1339" spans="1:31">
      <c r="A1339" s="60" t="str">
        <f>IF(G1339&amp;Q1339&lt;&gt;"",W1339&amp;Q1339,"")</f>
        <v>NEWTOWNblue</v>
      </c>
      <c r="B1339" s="60" t="str">
        <f>IF(C1339&lt;&gt;"",LEFT(C1339,9),"")</f>
        <v>81-058-06</v>
      </c>
      <c r="C1339" s="73" t="s">
        <v>6845</v>
      </c>
      <c r="D1339" s="73" t="s">
        <v>6841</v>
      </c>
      <c r="E1339" s="73" t="s">
        <v>910</v>
      </c>
      <c r="F1339" s="74">
        <v>59</v>
      </c>
      <c r="G1339" s="73" t="s">
        <v>6842</v>
      </c>
      <c r="H1339" s="73" t="s">
        <v>71</v>
      </c>
      <c r="I1339" s="73" t="s">
        <v>1413</v>
      </c>
      <c r="J1339" s="73" t="s">
        <v>320</v>
      </c>
      <c r="K1339" s="73" t="s">
        <v>382</v>
      </c>
      <c r="L1339" s="73" t="s">
        <v>383</v>
      </c>
      <c r="M1339" s="73" t="s">
        <v>388</v>
      </c>
      <c r="N1339" s="73" t="s">
        <v>44</v>
      </c>
      <c r="O1339" s="73" t="s">
        <v>385</v>
      </c>
      <c r="P1339" s="73" t="s">
        <v>907</v>
      </c>
      <c r="Q1339" s="73" t="s">
        <v>932</v>
      </c>
      <c r="R1339" s="73" t="s">
        <v>71</v>
      </c>
      <c r="V1339" s="60" t="str">
        <f>W1339&amp;H1339</f>
        <v>NEWTOWNсиний</v>
      </c>
      <c r="W1339" s="60" t="str">
        <f>_xlfn.LET(_xlpm.TextCell,TEXT(G1339,"###"),IF(_xlpm.TextCell&lt;&gt;"",IF(StyleSpaceSplit,IFERROR(IF(FIND(" ",_xlpm.TextCell)&gt;=1,MID(_xlpm.TextCell,1,FIND(" ",_xlpm.TextCell)-1),_xlpm.TextCell),_xlpm.TextCell),_xlpm.TextCell),""))</f>
        <v>NEWTOWN</v>
      </c>
      <c r="X1339" s="60" t="str">
        <f>IF(A1339&lt;&gt;"",IFERROR(IF(FIND(" ",G1339)&gt;=1,MID(G1339,FIND(" ",G1339)+1,LEN(G1339)),""),""),"")</f>
        <v/>
      </c>
      <c r="AC1339" s="51">
        <f>IFERROR(VALUE(MID($C1339,1,2)),0)</f>
        <v>81</v>
      </c>
      <c r="AD1339" s="44">
        <f>IFERROR(VALUE(MID($C1339,4,3)),0)</f>
        <v>58</v>
      </c>
      <c r="AE1339" s="51">
        <f>VALUE(RIGHT("00"&amp;AC1339,2)&amp;RIGHT("000"&amp;AD1339,3))</f>
        <v>81058</v>
      </c>
    </row>
    <row r="1340" spans="1:31">
      <c r="A1340" s="60" t="str">
        <f>IF(G1340&amp;Q1340&lt;&gt;"",W1340&amp;Q1340,"")</f>
        <v>NEWTOWNblue</v>
      </c>
      <c r="B1340" s="60" t="str">
        <f>IF(C1340&lt;&gt;"",LEFT(C1340,9),"")</f>
        <v>81-058-06</v>
      </c>
      <c r="C1340" s="73" t="s">
        <v>6846</v>
      </c>
      <c r="D1340" s="73" t="s">
        <v>6841</v>
      </c>
      <c r="E1340" s="73" t="s">
        <v>922</v>
      </c>
      <c r="F1340" s="74">
        <v>60</v>
      </c>
      <c r="G1340" s="73" t="s">
        <v>6842</v>
      </c>
      <c r="H1340" s="73" t="s">
        <v>71</v>
      </c>
      <c r="I1340" s="73" t="s">
        <v>1413</v>
      </c>
      <c r="J1340" s="73" t="s">
        <v>320</v>
      </c>
      <c r="K1340" s="73" t="s">
        <v>382</v>
      </c>
      <c r="L1340" s="73" t="s">
        <v>383</v>
      </c>
      <c r="M1340" s="73" t="s">
        <v>388</v>
      </c>
      <c r="N1340" s="73" t="s">
        <v>44</v>
      </c>
      <c r="O1340" s="73" t="s">
        <v>385</v>
      </c>
      <c r="P1340" s="73" t="s">
        <v>907</v>
      </c>
      <c r="Q1340" s="73" t="s">
        <v>932</v>
      </c>
      <c r="R1340" s="73" t="s">
        <v>71</v>
      </c>
      <c r="V1340" s="60" t="str">
        <f>W1340&amp;H1340</f>
        <v>NEWTOWNсиний</v>
      </c>
      <c r="W1340" s="60" t="str">
        <f>_xlfn.LET(_xlpm.TextCell,TEXT(G1340,"###"),IF(_xlpm.TextCell&lt;&gt;"",IF(StyleSpaceSplit,IFERROR(IF(FIND(" ",_xlpm.TextCell)&gt;=1,MID(_xlpm.TextCell,1,FIND(" ",_xlpm.TextCell)-1),_xlpm.TextCell),_xlpm.TextCell),_xlpm.TextCell),""))</f>
        <v>NEWTOWN</v>
      </c>
      <c r="X1340" s="60" t="str">
        <f>IF(A1340&lt;&gt;"",IFERROR(IF(FIND(" ",G1340)&gt;=1,MID(G1340,FIND(" ",G1340)+1,LEN(G1340)),""),""),"")</f>
        <v/>
      </c>
      <c r="AC1340" s="51">
        <f>IFERROR(VALUE(MID($C1340,1,2)),0)</f>
        <v>81</v>
      </c>
      <c r="AD1340" s="44">
        <f>IFERROR(VALUE(MID($C1340,4,3)),0)</f>
        <v>58</v>
      </c>
      <c r="AE1340" s="51">
        <f>VALUE(RIGHT("00"&amp;AC1340,2)&amp;RIGHT("000"&amp;AD1340,3))</f>
        <v>81058</v>
      </c>
    </row>
    <row r="1341" spans="1:31">
      <c r="A1341" s="60" t="str">
        <f>IF(G1341&amp;Q1341&lt;&gt;"",W1341&amp;Q1341,"")</f>
        <v>NEWTOWNblue</v>
      </c>
      <c r="B1341" s="60" t="str">
        <f>IF(C1341&lt;&gt;"",LEFT(C1341,9),"")</f>
        <v>81-058-06</v>
      </c>
      <c r="C1341" s="73" t="s">
        <v>6847</v>
      </c>
      <c r="D1341" s="73" t="s">
        <v>6841</v>
      </c>
      <c r="E1341" s="73" t="s">
        <v>912</v>
      </c>
      <c r="F1341" s="74">
        <v>61</v>
      </c>
      <c r="G1341" s="73" t="s">
        <v>6842</v>
      </c>
      <c r="H1341" s="73" t="s">
        <v>71</v>
      </c>
      <c r="I1341" s="73" t="s">
        <v>1413</v>
      </c>
      <c r="J1341" s="73" t="s">
        <v>320</v>
      </c>
      <c r="K1341" s="73" t="s">
        <v>382</v>
      </c>
      <c r="L1341" s="73" t="s">
        <v>383</v>
      </c>
      <c r="M1341" s="73" t="s">
        <v>388</v>
      </c>
      <c r="N1341" s="73" t="s">
        <v>44</v>
      </c>
      <c r="O1341" s="73" t="s">
        <v>385</v>
      </c>
      <c r="P1341" s="73" t="s">
        <v>907</v>
      </c>
      <c r="Q1341" s="73" t="s">
        <v>932</v>
      </c>
      <c r="R1341" s="73" t="s">
        <v>71</v>
      </c>
      <c r="V1341" s="60" t="str">
        <f>W1341&amp;H1341</f>
        <v>NEWTOWNсиний</v>
      </c>
      <c r="W1341" s="60" t="str">
        <f>_xlfn.LET(_xlpm.TextCell,TEXT(G1341,"###"),IF(_xlpm.TextCell&lt;&gt;"",IF(StyleSpaceSplit,IFERROR(IF(FIND(" ",_xlpm.TextCell)&gt;=1,MID(_xlpm.TextCell,1,FIND(" ",_xlpm.TextCell)-1),_xlpm.TextCell),_xlpm.TextCell),_xlpm.TextCell),""))</f>
        <v>NEWTOWN</v>
      </c>
      <c r="X1341" s="60" t="str">
        <f>IF(A1341&lt;&gt;"",IFERROR(IF(FIND(" ",G1341)&gt;=1,MID(G1341,FIND(" ",G1341)+1,LEN(G1341)),""),""),"")</f>
        <v/>
      </c>
      <c r="AC1341" s="51">
        <f>IFERROR(VALUE(MID($C1341,1,2)),0)</f>
        <v>81</v>
      </c>
      <c r="AD1341" s="44">
        <f>IFERROR(VALUE(MID($C1341,4,3)),0)</f>
        <v>58</v>
      </c>
      <c r="AE1341" s="51">
        <f>VALUE(RIGHT("00"&amp;AC1341,2)&amp;RIGHT("000"&amp;AD1341,3))</f>
        <v>81058</v>
      </c>
    </row>
    <row r="1342" spans="1:31">
      <c r="A1342" s="60" t="str">
        <f>IF(G1342&amp;Q1342&lt;&gt;"",W1342&amp;Q1342,"")</f>
        <v>PERCEVALbeige</v>
      </c>
      <c r="B1342" s="60" t="str">
        <f>IF(C1342&lt;&gt;"",LEFT(C1342,9),"")</f>
        <v>80-259-02</v>
      </c>
      <c r="C1342" s="73" t="s">
        <v>7095</v>
      </c>
      <c r="D1342" s="73" t="s">
        <v>7096</v>
      </c>
      <c r="E1342" s="73" t="s">
        <v>904</v>
      </c>
      <c r="F1342" s="74">
        <v>57</v>
      </c>
      <c r="G1342" s="73" t="s">
        <v>7097</v>
      </c>
      <c r="H1342" s="73" t="s">
        <v>63</v>
      </c>
      <c r="I1342" s="73" t="s">
        <v>906</v>
      </c>
      <c r="J1342" s="73" t="s">
        <v>320</v>
      </c>
      <c r="K1342" s="73" t="s">
        <v>382</v>
      </c>
      <c r="L1342" s="73" t="s">
        <v>3855</v>
      </c>
      <c r="M1342" s="73" t="s">
        <v>384</v>
      </c>
      <c r="N1342" s="73" t="s">
        <v>43</v>
      </c>
      <c r="O1342" s="73" t="s">
        <v>386</v>
      </c>
      <c r="P1342" s="73" t="s">
        <v>907</v>
      </c>
      <c r="Q1342" s="73" t="s">
        <v>937</v>
      </c>
      <c r="R1342" s="73" t="s">
        <v>63</v>
      </c>
      <c r="V1342" s="60" t="str">
        <f>W1342&amp;H1342</f>
        <v>PERCEVALбежевый</v>
      </c>
      <c r="W1342" s="60" t="str">
        <f>_xlfn.LET(_xlpm.TextCell,TEXT(G1342,"###"),IF(_xlpm.TextCell&lt;&gt;"",IF(StyleSpaceSplit,IFERROR(IF(FIND(" ",_xlpm.TextCell)&gt;=1,MID(_xlpm.TextCell,1,FIND(" ",_xlpm.TextCell)-1),_xlpm.TextCell),_xlpm.TextCell),_xlpm.TextCell),""))</f>
        <v>PERCEVAL</v>
      </c>
      <c r="X1342" s="60" t="str">
        <f>IF(A1342&lt;&gt;"",IFERROR(IF(FIND(" ",G1342)&gt;=1,MID(G1342,FIND(" ",G1342)+1,LEN(G1342)),""),""),"")</f>
        <v/>
      </c>
      <c r="AC1342" s="51">
        <f>IFERROR(VALUE(MID($C1342,1,2)),0)</f>
        <v>80</v>
      </c>
      <c r="AD1342" s="44">
        <f>IFERROR(VALUE(MID($C1342,4,3)),0)</f>
        <v>259</v>
      </c>
      <c r="AE1342" s="51">
        <f>VALUE(RIGHT("00"&amp;AC1342,2)&amp;RIGHT("000"&amp;AD1342,3))</f>
        <v>80259</v>
      </c>
    </row>
    <row r="1343" spans="1:31">
      <c r="A1343" s="60" t="str">
        <f>IF(G1343&amp;Q1343&lt;&gt;"",W1343&amp;Q1343,"")</f>
        <v>PERCEVALbeige</v>
      </c>
      <c r="B1343" s="60" t="str">
        <f>IF(C1343&lt;&gt;"",LEFT(C1343,9),"")</f>
        <v>80-259-02</v>
      </c>
      <c r="C1343" s="73" t="s">
        <v>7098</v>
      </c>
      <c r="D1343" s="73" t="s">
        <v>7096</v>
      </c>
      <c r="E1343" s="73" t="s">
        <v>910</v>
      </c>
      <c r="F1343" s="74">
        <v>59</v>
      </c>
      <c r="G1343" s="73" t="s">
        <v>7097</v>
      </c>
      <c r="H1343" s="73" t="s">
        <v>63</v>
      </c>
      <c r="I1343" s="73" t="s">
        <v>906</v>
      </c>
      <c r="J1343" s="73" t="s">
        <v>320</v>
      </c>
      <c r="K1343" s="73" t="s">
        <v>382</v>
      </c>
      <c r="L1343" s="73" t="s">
        <v>3855</v>
      </c>
      <c r="M1343" s="73" t="s">
        <v>384</v>
      </c>
      <c r="N1343" s="73" t="s">
        <v>43</v>
      </c>
      <c r="O1343" s="73" t="s">
        <v>386</v>
      </c>
      <c r="P1343" s="73" t="s">
        <v>907</v>
      </c>
      <c r="Q1343" s="73" t="s">
        <v>937</v>
      </c>
      <c r="R1343" s="73" t="s">
        <v>63</v>
      </c>
      <c r="V1343" s="60" t="str">
        <f>W1343&amp;H1343</f>
        <v>PERCEVALбежевый</v>
      </c>
      <c r="W1343" s="60" t="str">
        <f>_xlfn.LET(_xlpm.TextCell,TEXT(G1343,"###"),IF(_xlpm.TextCell&lt;&gt;"",IF(StyleSpaceSplit,IFERROR(IF(FIND(" ",_xlpm.TextCell)&gt;=1,MID(_xlpm.TextCell,1,FIND(" ",_xlpm.TextCell)-1),_xlpm.TextCell),_xlpm.TextCell),_xlpm.TextCell),""))</f>
        <v>PERCEVAL</v>
      </c>
      <c r="X1343" s="60" t="str">
        <f>IF(A1343&lt;&gt;"",IFERROR(IF(FIND(" ",G1343)&gt;=1,MID(G1343,FIND(" ",G1343)+1,LEN(G1343)),""),""),"")</f>
        <v/>
      </c>
      <c r="AC1343" s="51">
        <f>IFERROR(VALUE(MID($C1343,1,2)),0)</f>
        <v>80</v>
      </c>
      <c r="AD1343" s="44">
        <f>IFERROR(VALUE(MID($C1343,4,3)),0)</f>
        <v>259</v>
      </c>
      <c r="AE1343" s="51">
        <f>VALUE(RIGHT("00"&amp;AC1343,2)&amp;RIGHT("000"&amp;AD1343,3))</f>
        <v>80259</v>
      </c>
    </row>
    <row r="1344" spans="1:31">
      <c r="A1344" s="60" t="str">
        <f>IF(G1344&amp;Q1344&lt;&gt;"",W1344&amp;Q1344,"")</f>
        <v>PERCEVALbeige</v>
      </c>
      <c r="B1344" s="60" t="str">
        <f>IF(C1344&lt;&gt;"",LEFT(C1344,9),"")</f>
        <v>80-259-02</v>
      </c>
      <c r="C1344" s="73" t="s">
        <v>7099</v>
      </c>
      <c r="D1344" s="73" t="s">
        <v>7096</v>
      </c>
      <c r="E1344" s="73" t="s">
        <v>912</v>
      </c>
      <c r="F1344" s="74">
        <v>61</v>
      </c>
      <c r="G1344" s="73" t="s">
        <v>7097</v>
      </c>
      <c r="H1344" s="73" t="s">
        <v>63</v>
      </c>
      <c r="I1344" s="73" t="s">
        <v>906</v>
      </c>
      <c r="J1344" s="73" t="s">
        <v>320</v>
      </c>
      <c r="K1344" s="73" t="s">
        <v>382</v>
      </c>
      <c r="L1344" s="73" t="s">
        <v>3855</v>
      </c>
      <c r="M1344" s="73" t="s">
        <v>384</v>
      </c>
      <c r="N1344" s="73" t="s">
        <v>43</v>
      </c>
      <c r="O1344" s="73" t="s">
        <v>386</v>
      </c>
      <c r="P1344" s="73" t="s">
        <v>907</v>
      </c>
      <c r="Q1344" s="73" t="s">
        <v>937</v>
      </c>
      <c r="R1344" s="73" t="s">
        <v>63</v>
      </c>
      <c r="V1344" s="60" t="str">
        <f>W1344&amp;H1344</f>
        <v>PERCEVALбежевый</v>
      </c>
      <c r="W1344" s="60" t="str">
        <f>_xlfn.LET(_xlpm.TextCell,TEXT(G1344,"###"),IF(_xlpm.TextCell&lt;&gt;"",IF(StyleSpaceSplit,IFERROR(IF(FIND(" ",_xlpm.TextCell)&gt;=1,MID(_xlpm.TextCell,1,FIND(" ",_xlpm.TextCell)-1),_xlpm.TextCell),_xlpm.TextCell),_xlpm.TextCell),""))</f>
        <v>PERCEVAL</v>
      </c>
      <c r="X1344" s="60" t="str">
        <f>IF(A1344&lt;&gt;"",IFERROR(IF(FIND(" ",G1344)&gt;=1,MID(G1344,FIND(" ",G1344)+1,LEN(G1344)),""),""),"")</f>
        <v/>
      </c>
      <c r="AC1344" s="51">
        <f>IFERROR(VALUE(MID($C1344,1,2)),0)</f>
        <v>80</v>
      </c>
      <c r="AD1344" s="44">
        <f>IFERROR(VALUE(MID($C1344,4,3)),0)</f>
        <v>259</v>
      </c>
      <c r="AE1344" s="51">
        <f>VALUE(RIGHT("00"&amp;AC1344,2)&amp;RIGHT("000"&amp;AD1344,3))</f>
        <v>80259</v>
      </c>
    </row>
    <row r="1345" spans="1:31">
      <c r="A1345" s="60" t="str">
        <f>IF(G1345&amp;Q1345&lt;&gt;"",W1345&amp;Q1345,"")</f>
        <v>PERCEVALbeige</v>
      </c>
      <c r="B1345" s="60" t="str">
        <f>IF(C1345&lt;&gt;"",LEFT(C1345,9),"")</f>
        <v>80-259-02</v>
      </c>
      <c r="C1345" s="73" t="s">
        <v>7100</v>
      </c>
      <c r="D1345" s="73" t="s">
        <v>7096</v>
      </c>
      <c r="E1345" s="73" t="s">
        <v>956</v>
      </c>
      <c r="F1345" s="74">
        <v>55</v>
      </c>
      <c r="G1345" s="73" t="s">
        <v>7097</v>
      </c>
      <c r="H1345" s="73" t="s">
        <v>63</v>
      </c>
      <c r="I1345" s="73" t="s">
        <v>906</v>
      </c>
      <c r="J1345" s="73" t="s">
        <v>320</v>
      </c>
      <c r="K1345" s="73" t="s">
        <v>382</v>
      </c>
      <c r="L1345" s="73" t="s">
        <v>3855</v>
      </c>
      <c r="M1345" s="73" t="s">
        <v>384</v>
      </c>
      <c r="N1345" s="73" t="s">
        <v>43</v>
      </c>
      <c r="O1345" s="73" t="s">
        <v>386</v>
      </c>
      <c r="P1345" s="73" t="s">
        <v>907</v>
      </c>
      <c r="Q1345" s="73" t="s">
        <v>937</v>
      </c>
      <c r="R1345" s="73" t="s">
        <v>63</v>
      </c>
      <c r="V1345" s="60" t="str">
        <f>W1345&amp;H1345</f>
        <v>PERCEVALбежевый</v>
      </c>
      <c r="W1345" s="60" t="str">
        <f>_xlfn.LET(_xlpm.TextCell,TEXT(G1345,"###"),IF(_xlpm.TextCell&lt;&gt;"",IF(StyleSpaceSplit,IFERROR(IF(FIND(" ",_xlpm.TextCell)&gt;=1,MID(_xlpm.TextCell,1,FIND(" ",_xlpm.TextCell)-1),_xlpm.TextCell),_xlpm.TextCell),_xlpm.TextCell),""))</f>
        <v>PERCEVAL</v>
      </c>
      <c r="X1345" s="60" t="str">
        <f>IF(A1345&lt;&gt;"",IFERROR(IF(FIND(" ",G1345)&gt;=1,MID(G1345,FIND(" ",G1345)+1,LEN(G1345)),""),""),"")</f>
        <v/>
      </c>
      <c r="AC1345" s="51">
        <f>IFERROR(VALUE(MID($C1345,1,2)),0)</f>
        <v>80</v>
      </c>
      <c r="AD1345" s="44">
        <f>IFERROR(VALUE(MID($C1345,4,3)),0)</f>
        <v>259</v>
      </c>
      <c r="AE1345" s="51">
        <f>VALUE(RIGHT("00"&amp;AC1345,2)&amp;RIGHT("000"&amp;AD1345,3))</f>
        <v>80259</v>
      </c>
    </row>
    <row r="1346" spans="1:31">
      <c r="A1346" s="60" t="str">
        <f>IF(G1346&amp;Q1346&lt;&gt;"",W1346&amp;Q1346,"")</f>
        <v>PHOENIX 001skyblue</v>
      </c>
      <c r="B1346" s="60" t="str">
        <f>IF(C1346&lt;&gt;"",LEFT(C1346,9),"")</f>
        <v>80-260-19</v>
      </c>
      <c r="C1346" s="73" t="s">
        <v>7101</v>
      </c>
      <c r="D1346" s="73" t="s">
        <v>7102</v>
      </c>
      <c r="E1346" s="73" t="s">
        <v>956</v>
      </c>
      <c r="F1346" s="74">
        <v>55</v>
      </c>
      <c r="G1346" s="73" t="s">
        <v>7103</v>
      </c>
      <c r="H1346" s="73" t="s">
        <v>91</v>
      </c>
      <c r="I1346" s="73" t="s">
        <v>4006</v>
      </c>
      <c r="J1346" s="73" t="s">
        <v>320</v>
      </c>
      <c r="K1346" s="73" t="s">
        <v>382</v>
      </c>
      <c r="L1346" s="73" t="s">
        <v>3855</v>
      </c>
      <c r="M1346" s="73" t="s">
        <v>384</v>
      </c>
      <c r="N1346" s="73" t="s">
        <v>43</v>
      </c>
      <c r="O1346" s="73" t="s">
        <v>386</v>
      </c>
      <c r="P1346" s="73" t="s">
        <v>907</v>
      </c>
      <c r="Q1346" s="73" t="s">
        <v>7104</v>
      </c>
      <c r="R1346" s="73" t="s">
        <v>91</v>
      </c>
      <c r="V1346" s="60" t="str">
        <f>W1346&amp;H1346</f>
        <v>PHOENIX 001голубой</v>
      </c>
      <c r="W1346" s="60" t="str">
        <f>_xlfn.LET(_xlpm.TextCell,TEXT(G1346,"###"),IF(_xlpm.TextCell&lt;&gt;"",IF(StyleSpaceSplit,IFERROR(IF(FIND(" ",_xlpm.TextCell)&gt;=1,MID(_xlpm.TextCell,1,FIND(" ",_xlpm.TextCell)-1),_xlpm.TextCell),_xlpm.TextCell),_xlpm.TextCell),""))</f>
        <v>PHOENIX 001</v>
      </c>
      <c r="X1346" s="60" t="str">
        <f>IF(A1346&lt;&gt;"",IFERROR(IF(FIND(" ",G1346)&gt;=1,MID(G1346,FIND(" ",G1346)+1,LEN(G1346)),""),""),"")</f>
        <v>001</v>
      </c>
      <c r="AC1346" s="51">
        <f>IFERROR(VALUE(MID($C1346,1,2)),0)</f>
        <v>80</v>
      </c>
      <c r="AD1346" s="44">
        <f>IFERROR(VALUE(MID($C1346,4,3)),0)</f>
        <v>260</v>
      </c>
      <c r="AE1346" s="51">
        <f>VALUE(RIGHT("00"&amp;AC1346,2)&amp;RIGHT("000"&amp;AD1346,3))</f>
        <v>80260</v>
      </c>
    </row>
    <row r="1347" spans="1:31">
      <c r="A1347" s="60" t="str">
        <f>IF(G1347&amp;Q1347&lt;&gt;"",W1347&amp;Q1347,"")</f>
        <v>PHOENIX 001skyblue</v>
      </c>
      <c r="B1347" s="60" t="str">
        <f>IF(C1347&lt;&gt;"",LEFT(C1347,9),"")</f>
        <v>80-260-19</v>
      </c>
      <c r="C1347" s="73" t="s">
        <v>7105</v>
      </c>
      <c r="D1347" s="73" t="s">
        <v>7102</v>
      </c>
      <c r="E1347" s="73" t="s">
        <v>904</v>
      </c>
      <c r="F1347" s="74">
        <v>57</v>
      </c>
      <c r="G1347" s="73" t="s">
        <v>7103</v>
      </c>
      <c r="H1347" s="73" t="s">
        <v>91</v>
      </c>
      <c r="I1347" s="73" t="s">
        <v>4006</v>
      </c>
      <c r="J1347" s="73" t="s">
        <v>320</v>
      </c>
      <c r="K1347" s="73" t="s">
        <v>382</v>
      </c>
      <c r="L1347" s="73" t="s">
        <v>3855</v>
      </c>
      <c r="M1347" s="73" t="s">
        <v>384</v>
      </c>
      <c r="N1347" s="73" t="s">
        <v>43</v>
      </c>
      <c r="O1347" s="73" t="s">
        <v>386</v>
      </c>
      <c r="P1347" s="73" t="s">
        <v>907</v>
      </c>
      <c r="Q1347" s="73" t="s">
        <v>7104</v>
      </c>
      <c r="R1347" s="73" t="s">
        <v>91</v>
      </c>
      <c r="V1347" s="60" t="str">
        <f>W1347&amp;H1347</f>
        <v>PHOENIX 001голубой</v>
      </c>
      <c r="W1347" s="60" t="str">
        <f>_xlfn.LET(_xlpm.TextCell,TEXT(G1347,"###"),IF(_xlpm.TextCell&lt;&gt;"",IF(StyleSpaceSplit,IFERROR(IF(FIND(" ",_xlpm.TextCell)&gt;=1,MID(_xlpm.TextCell,1,FIND(" ",_xlpm.TextCell)-1),_xlpm.TextCell),_xlpm.TextCell),_xlpm.TextCell),""))</f>
        <v>PHOENIX 001</v>
      </c>
      <c r="X1347" s="60" t="str">
        <f>IF(A1347&lt;&gt;"",IFERROR(IF(FIND(" ",G1347)&gt;=1,MID(G1347,FIND(" ",G1347)+1,LEN(G1347)),""),""),"")</f>
        <v>001</v>
      </c>
      <c r="AC1347" s="51">
        <f>IFERROR(VALUE(MID($C1347,1,2)),0)</f>
        <v>80</v>
      </c>
      <c r="AD1347" s="44">
        <f>IFERROR(VALUE(MID($C1347,4,3)),0)</f>
        <v>260</v>
      </c>
      <c r="AE1347" s="51">
        <f>VALUE(RIGHT("00"&amp;AC1347,2)&amp;RIGHT("000"&amp;AD1347,3))</f>
        <v>80260</v>
      </c>
    </row>
    <row r="1348" spans="1:31">
      <c r="A1348" s="60" t="str">
        <f>IF(G1348&amp;Q1348&lt;&gt;"",W1348&amp;Q1348,"")</f>
        <v>PHOENIX 001skyblue</v>
      </c>
      <c r="B1348" s="60" t="str">
        <f>IF(C1348&lt;&gt;"",LEFT(C1348,9),"")</f>
        <v>80-260-19</v>
      </c>
      <c r="C1348" s="73" t="s">
        <v>7106</v>
      </c>
      <c r="D1348" s="73" t="s">
        <v>7102</v>
      </c>
      <c r="E1348" s="73" t="s">
        <v>910</v>
      </c>
      <c r="F1348" s="74">
        <v>59</v>
      </c>
      <c r="G1348" s="73" t="s">
        <v>7103</v>
      </c>
      <c r="H1348" s="73" t="s">
        <v>91</v>
      </c>
      <c r="I1348" s="73" t="s">
        <v>4006</v>
      </c>
      <c r="J1348" s="73" t="s">
        <v>320</v>
      </c>
      <c r="K1348" s="73" t="s">
        <v>382</v>
      </c>
      <c r="L1348" s="73" t="s">
        <v>3855</v>
      </c>
      <c r="M1348" s="73" t="s">
        <v>384</v>
      </c>
      <c r="N1348" s="73" t="s">
        <v>43</v>
      </c>
      <c r="O1348" s="73" t="s">
        <v>386</v>
      </c>
      <c r="P1348" s="73" t="s">
        <v>907</v>
      </c>
      <c r="Q1348" s="73" t="s">
        <v>7104</v>
      </c>
      <c r="R1348" s="73" t="s">
        <v>91</v>
      </c>
      <c r="V1348" s="60" t="str">
        <f>W1348&amp;H1348</f>
        <v>PHOENIX 001голубой</v>
      </c>
      <c r="W1348" s="60" t="str">
        <f>_xlfn.LET(_xlpm.TextCell,TEXT(G1348,"###"),IF(_xlpm.TextCell&lt;&gt;"",IF(StyleSpaceSplit,IFERROR(IF(FIND(" ",_xlpm.TextCell)&gt;=1,MID(_xlpm.TextCell,1,FIND(" ",_xlpm.TextCell)-1),_xlpm.TextCell),_xlpm.TextCell),_xlpm.TextCell),""))</f>
        <v>PHOENIX 001</v>
      </c>
      <c r="X1348" s="60" t="str">
        <f>IF(A1348&lt;&gt;"",IFERROR(IF(FIND(" ",G1348)&gt;=1,MID(G1348,FIND(" ",G1348)+1,LEN(G1348)),""),""),"")</f>
        <v>001</v>
      </c>
      <c r="AC1348" s="51">
        <f>IFERROR(VALUE(MID($C1348,1,2)),0)</f>
        <v>80</v>
      </c>
      <c r="AD1348" s="44">
        <f>IFERROR(VALUE(MID($C1348,4,3)),0)</f>
        <v>260</v>
      </c>
      <c r="AE1348" s="51">
        <f>VALUE(RIGHT("00"&amp;AC1348,2)&amp;RIGHT("000"&amp;AD1348,3))</f>
        <v>80260</v>
      </c>
    </row>
    <row r="1349" spans="1:31">
      <c r="A1349" s="60" t="str">
        <f>IF(G1349&amp;Q1349&lt;&gt;"",W1349&amp;Q1349,"")</f>
        <v>PHOENIX 001skyblue</v>
      </c>
      <c r="B1349" s="60" t="str">
        <f>IF(C1349&lt;&gt;"",LEFT(C1349,9),"")</f>
        <v>80-260-19</v>
      </c>
      <c r="C1349" s="73" t="s">
        <v>7107</v>
      </c>
      <c r="D1349" s="73" t="s">
        <v>7102</v>
      </c>
      <c r="E1349" s="73" t="s">
        <v>912</v>
      </c>
      <c r="F1349" s="74">
        <v>61</v>
      </c>
      <c r="G1349" s="73" t="s">
        <v>7103</v>
      </c>
      <c r="H1349" s="73" t="s">
        <v>91</v>
      </c>
      <c r="I1349" s="73" t="s">
        <v>4006</v>
      </c>
      <c r="J1349" s="73" t="s">
        <v>320</v>
      </c>
      <c r="K1349" s="73" t="s">
        <v>382</v>
      </c>
      <c r="L1349" s="73" t="s">
        <v>3855</v>
      </c>
      <c r="M1349" s="73" t="s">
        <v>384</v>
      </c>
      <c r="N1349" s="73" t="s">
        <v>43</v>
      </c>
      <c r="O1349" s="73" t="s">
        <v>386</v>
      </c>
      <c r="P1349" s="73" t="s">
        <v>907</v>
      </c>
      <c r="Q1349" s="73" t="s">
        <v>7104</v>
      </c>
      <c r="R1349" s="73" t="s">
        <v>91</v>
      </c>
      <c r="V1349" s="60" t="str">
        <f>W1349&amp;H1349</f>
        <v>PHOENIX 001голубой</v>
      </c>
      <c r="W1349" s="60" t="str">
        <f>_xlfn.LET(_xlpm.TextCell,TEXT(G1349,"###"),IF(_xlpm.TextCell&lt;&gt;"",IF(StyleSpaceSplit,IFERROR(IF(FIND(" ",_xlpm.TextCell)&gt;=1,MID(_xlpm.TextCell,1,FIND(" ",_xlpm.TextCell)-1),_xlpm.TextCell),_xlpm.TextCell),_xlpm.TextCell),""))</f>
        <v>PHOENIX 001</v>
      </c>
      <c r="X1349" s="60" t="str">
        <f>IF(A1349&lt;&gt;"",IFERROR(IF(FIND(" ",G1349)&gt;=1,MID(G1349,FIND(" ",G1349)+1,LEN(G1349)),""),""),"")</f>
        <v>001</v>
      </c>
      <c r="AC1349" s="51">
        <f>IFERROR(VALUE(MID($C1349,1,2)),0)</f>
        <v>80</v>
      </c>
      <c r="AD1349" s="44">
        <f>IFERROR(VALUE(MID($C1349,4,3)),0)</f>
        <v>260</v>
      </c>
      <c r="AE1349" s="51">
        <f>VALUE(RIGHT("00"&amp;AC1349,2)&amp;RIGHT("000"&amp;AD1349,3))</f>
        <v>80260</v>
      </c>
    </row>
    <row r="1350" spans="1:31">
      <c r="A1350" s="60" t="str">
        <f>IF(G1350&amp;Q1350&lt;&gt;"",W1350&amp;Q1350,"")</f>
        <v>PHOENIX 002beige</v>
      </c>
      <c r="B1350" s="60" t="str">
        <f>IF(C1350&lt;&gt;"",LEFT(C1350,9),"")</f>
        <v>80-261-02</v>
      </c>
      <c r="C1350" s="73" t="s">
        <v>7108</v>
      </c>
      <c r="D1350" s="73" t="s">
        <v>7109</v>
      </c>
      <c r="E1350" s="73" t="s">
        <v>956</v>
      </c>
      <c r="F1350" s="74">
        <v>55</v>
      </c>
      <c r="G1350" s="73" t="s">
        <v>7110</v>
      </c>
      <c r="H1350" s="73" t="s">
        <v>63</v>
      </c>
      <c r="I1350" s="73" t="s">
        <v>906</v>
      </c>
      <c r="J1350" s="73" t="s">
        <v>320</v>
      </c>
      <c r="K1350" s="73" t="s">
        <v>382</v>
      </c>
      <c r="L1350" s="73" t="s">
        <v>3855</v>
      </c>
      <c r="M1350" s="73" t="s">
        <v>384</v>
      </c>
      <c r="N1350" s="73" t="s">
        <v>43</v>
      </c>
      <c r="O1350" s="73" t="s">
        <v>386</v>
      </c>
      <c r="P1350" s="73" t="s">
        <v>907</v>
      </c>
      <c r="Q1350" s="73" t="s">
        <v>937</v>
      </c>
      <c r="R1350" s="73" t="s">
        <v>63</v>
      </c>
      <c r="V1350" s="60" t="str">
        <f>W1350&amp;H1350</f>
        <v>PHOENIX 002бежевый</v>
      </c>
      <c r="W1350" s="60" t="str">
        <f>_xlfn.LET(_xlpm.TextCell,TEXT(G1350,"###"),IF(_xlpm.TextCell&lt;&gt;"",IF(StyleSpaceSplit,IFERROR(IF(FIND(" ",_xlpm.TextCell)&gt;=1,MID(_xlpm.TextCell,1,FIND(" ",_xlpm.TextCell)-1),_xlpm.TextCell),_xlpm.TextCell),_xlpm.TextCell),""))</f>
        <v>PHOENIX 002</v>
      </c>
      <c r="X1350" s="60" t="str">
        <f>IF(A1350&lt;&gt;"",IFERROR(IF(FIND(" ",G1350)&gt;=1,MID(G1350,FIND(" ",G1350)+1,LEN(G1350)),""),""),"")</f>
        <v>002</v>
      </c>
      <c r="AC1350" s="51">
        <f>IFERROR(VALUE(MID($C1350,1,2)),0)</f>
        <v>80</v>
      </c>
      <c r="AD1350" s="44">
        <f>IFERROR(VALUE(MID($C1350,4,3)),0)</f>
        <v>261</v>
      </c>
      <c r="AE1350" s="51">
        <f>VALUE(RIGHT("00"&amp;AC1350,2)&amp;RIGHT("000"&amp;AD1350,3))</f>
        <v>80261</v>
      </c>
    </row>
    <row r="1351" spans="1:31">
      <c r="A1351" s="60" t="str">
        <f>IF(G1351&amp;Q1351&lt;&gt;"",W1351&amp;Q1351,"")</f>
        <v>PHOENIX 002beige</v>
      </c>
      <c r="B1351" s="60" t="str">
        <f>IF(C1351&lt;&gt;"",LEFT(C1351,9),"")</f>
        <v>80-261-02</v>
      </c>
      <c r="C1351" s="73" t="s">
        <v>7111</v>
      </c>
      <c r="D1351" s="73" t="s">
        <v>7109</v>
      </c>
      <c r="E1351" s="73" t="s">
        <v>904</v>
      </c>
      <c r="F1351" s="74">
        <v>57</v>
      </c>
      <c r="G1351" s="73" t="s">
        <v>7110</v>
      </c>
      <c r="H1351" s="73" t="s">
        <v>63</v>
      </c>
      <c r="I1351" s="73" t="s">
        <v>906</v>
      </c>
      <c r="J1351" s="73" t="s">
        <v>320</v>
      </c>
      <c r="K1351" s="73" t="s">
        <v>382</v>
      </c>
      <c r="L1351" s="73" t="s">
        <v>3855</v>
      </c>
      <c r="M1351" s="73" t="s">
        <v>384</v>
      </c>
      <c r="N1351" s="73" t="s">
        <v>43</v>
      </c>
      <c r="O1351" s="73" t="s">
        <v>386</v>
      </c>
      <c r="P1351" s="73" t="s">
        <v>907</v>
      </c>
      <c r="Q1351" s="73" t="s">
        <v>937</v>
      </c>
      <c r="R1351" s="73" t="s">
        <v>63</v>
      </c>
      <c r="V1351" s="60" t="str">
        <f>W1351&amp;H1351</f>
        <v>PHOENIX 002бежевый</v>
      </c>
      <c r="W1351" s="60" t="str">
        <f>_xlfn.LET(_xlpm.TextCell,TEXT(G1351,"###"),IF(_xlpm.TextCell&lt;&gt;"",IF(StyleSpaceSplit,IFERROR(IF(FIND(" ",_xlpm.TextCell)&gt;=1,MID(_xlpm.TextCell,1,FIND(" ",_xlpm.TextCell)-1),_xlpm.TextCell),_xlpm.TextCell),_xlpm.TextCell),""))</f>
        <v>PHOENIX 002</v>
      </c>
      <c r="X1351" s="60" t="str">
        <f>IF(A1351&lt;&gt;"",IFERROR(IF(FIND(" ",G1351)&gt;=1,MID(G1351,FIND(" ",G1351)+1,LEN(G1351)),""),""),"")</f>
        <v>002</v>
      </c>
      <c r="AC1351" s="51">
        <f>IFERROR(VALUE(MID($C1351,1,2)),0)</f>
        <v>80</v>
      </c>
      <c r="AD1351" s="44">
        <f>IFERROR(VALUE(MID($C1351,4,3)),0)</f>
        <v>261</v>
      </c>
      <c r="AE1351" s="51">
        <f>VALUE(RIGHT("00"&amp;AC1351,2)&amp;RIGHT("000"&amp;AD1351,3))</f>
        <v>80261</v>
      </c>
    </row>
    <row r="1352" spans="1:31">
      <c r="A1352" s="60" t="str">
        <f>IF(G1352&amp;Q1352&lt;&gt;"",W1352&amp;Q1352,"")</f>
        <v>PHOENIX 002beige</v>
      </c>
      <c r="B1352" s="60" t="str">
        <f>IF(C1352&lt;&gt;"",LEFT(C1352,9),"")</f>
        <v>80-261-02</v>
      </c>
      <c r="C1352" s="73" t="s">
        <v>7112</v>
      </c>
      <c r="D1352" s="73" t="s">
        <v>7109</v>
      </c>
      <c r="E1352" s="73" t="s">
        <v>910</v>
      </c>
      <c r="F1352" s="74">
        <v>59</v>
      </c>
      <c r="G1352" s="73" t="s">
        <v>7110</v>
      </c>
      <c r="H1352" s="73" t="s">
        <v>63</v>
      </c>
      <c r="I1352" s="73" t="s">
        <v>906</v>
      </c>
      <c r="J1352" s="73" t="s">
        <v>320</v>
      </c>
      <c r="K1352" s="73" t="s">
        <v>382</v>
      </c>
      <c r="L1352" s="73" t="s">
        <v>3855</v>
      </c>
      <c r="M1352" s="73" t="s">
        <v>384</v>
      </c>
      <c r="N1352" s="73" t="s">
        <v>43</v>
      </c>
      <c r="O1352" s="73" t="s">
        <v>386</v>
      </c>
      <c r="P1352" s="73" t="s">
        <v>907</v>
      </c>
      <c r="Q1352" s="73" t="s">
        <v>937</v>
      </c>
      <c r="R1352" s="73" t="s">
        <v>63</v>
      </c>
      <c r="V1352" s="60" t="str">
        <f>W1352&amp;H1352</f>
        <v>PHOENIX 002бежевый</v>
      </c>
      <c r="W1352" s="60" t="str">
        <f>_xlfn.LET(_xlpm.TextCell,TEXT(G1352,"###"),IF(_xlpm.TextCell&lt;&gt;"",IF(StyleSpaceSplit,IFERROR(IF(FIND(" ",_xlpm.TextCell)&gt;=1,MID(_xlpm.TextCell,1,FIND(" ",_xlpm.TextCell)-1),_xlpm.TextCell),_xlpm.TextCell),_xlpm.TextCell),""))</f>
        <v>PHOENIX 002</v>
      </c>
      <c r="X1352" s="60" t="str">
        <f>IF(A1352&lt;&gt;"",IFERROR(IF(FIND(" ",G1352)&gt;=1,MID(G1352,FIND(" ",G1352)+1,LEN(G1352)),""),""),"")</f>
        <v>002</v>
      </c>
      <c r="AC1352" s="51">
        <f>IFERROR(VALUE(MID($C1352,1,2)),0)</f>
        <v>80</v>
      </c>
      <c r="AD1352" s="44">
        <f>IFERROR(VALUE(MID($C1352,4,3)),0)</f>
        <v>261</v>
      </c>
      <c r="AE1352" s="51">
        <f>VALUE(RIGHT("00"&amp;AC1352,2)&amp;RIGHT("000"&amp;AD1352,3))</f>
        <v>80261</v>
      </c>
    </row>
    <row r="1353" spans="1:31">
      <c r="A1353" s="60" t="str">
        <f>IF(G1353&amp;Q1353&lt;&gt;"",W1353&amp;Q1353,"")</f>
        <v>PHOENIX 002beige</v>
      </c>
      <c r="B1353" s="60" t="str">
        <f>IF(C1353&lt;&gt;"",LEFT(C1353,9),"")</f>
        <v>80-261-02</v>
      </c>
      <c r="C1353" s="73" t="s">
        <v>7113</v>
      </c>
      <c r="D1353" s="73" t="s">
        <v>7109</v>
      </c>
      <c r="E1353" s="73" t="s">
        <v>912</v>
      </c>
      <c r="F1353" s="74">
        <v>61</v>
      </c>
      <c r="G1353" s="73" t="s">
        <v>7110</v>
      </c>
      <c r="H1353" s="73" t="s">
        <v>63</v>
      </c>
      <c r="I1353" s="73" t="s">
        <v>906</v>
      </c>
      <c r="J1353" s="73" t="s">
        <v>320</v>
      </c>
      <c r="K1353" s="73" t="s">
        <v>382</v>
      </c>
      <c r="L1353" s="73" t="s">
        <v>3855</v>
      </c>
      <c r="M1353" s="73" t="s">
        <v>384</v>
      </c>
      <c r="N1353" s="73" t="s">
        <v>43</v>
      </c>
      <c r="O1353" s="73" t="s">
        <v>386</v>
      </c>
      <c r="P1353" s="73" t="s">
        <v>907</v>
      </c>
      <c r="Q1353" s="73" t="s">
        <v>937</v>
      </c>
      <c r="R1353" s="73" t="s">
        <v>63</v>
      </c>
      <c r="V1353" s="60" t="str">
        <f>W1353&amp;H1353</f>
        <v>PHOENIX 002бежевый</v>
      </c>
      <c r="W1353" s="60" t="str">
        <f>_xlfn.LET(_xlpm.TextCell,TEXT(G1353,"###"),IF(_xlpm.TextCell&lt;&gt;"",IF(StyleSpaceSplit,IFERROR(IF(FIND(" ",_xlpm.TextCell)&gt;=1,MID(_xlpm.TextCell,1,FIND(" ",_xlpm.TextCell)-1),_xlpm.TextCell),_xlpm.TextCell),_xlpm.TextCell),""))</f>
        <v>PHOENIX 002</v>
      </c>
      <c r="X1353" s="60" t="str">
        <f>IF(A1353&lt;&gt;"",IFERROR(IF(FIND(" ",G1353)&gt;=1,MID(G1353,FIND(" ",G1353)+1,LEN(G1353)),""),""),"")</f>
        <v>002</v>
      </c>
      <c r="AC1353" s="51">
        <f>IFERROR(VALUE(MID($C1353,1,2)),0)</f>
        <v>80</v>
      </c>
      <c r="AD1353" s="44">
        <f>IFERROR(VALUE(MID($C1353,4,3)),0)</f>
        <v>261</v>
      </c>
      <c r="AE1353" s="51">
        <f>VALUE(RIGHT("00"&amp;AC1353,2)&amp;RIGHT("000"&amp;AD1353,3))</f>
        <v>80261</v>
      </c>
    </row>
    <row r="1354" spans="1:31">
      <c r="A1354" s="60" t="str">
        <f>IF(G1354&amp;Q1354&lt;&gt;"",W1354&amp;Q1354,"")</f>
        <v>PHOENIX 002orange</v>
      </c>
      <c r="B1354" s="60" t="str">
        <f>IF(C1354&lt;&gt;"",LEFT(C1354,9),"")</f>
        <v>80-261-15</v>
      </c>
      <c r="C1354" s="73" t="s">
        <v>7119</v>
      </c>
      <c r="D1354" s="73" t="s">
        <v>7120</v>
      </c>
      <c r="E1354" s="73" t="s">
        <v>956</v>
      </c>
      <c r="F1354" s="74">
        <v>55</v>
      </c>
      <c r="G1354" s="73" t="s">
        <v>7110</v>
      </c>
      <c r="H1354" s="73" t="s">
        <v>226</v>
      </c>
      <c r="I1354" s="73" t="s">
        <v>906</v>
      </c>
      <c r="J1354" s="73" t="s">
        <v>320</v>
      </c>
      <c r="K1354" s="73" t="s">
        <v>382</v>
      </c>
      <c r="L1354" s="73" t="s">
        <v>3855</v>
      </c>
      <c r="M1354" s="73" t="s">
        <v>384</v>
      </c>
      <c r="N1354" s="73" t="s">
        <v>43</v>
      </c>
      <c r="O1354" s="73" t="s">
        <v>386</v>
      </c>
      <c r="P1354" s="73" t="s">
        <v>907</v>
      </c>
      <c r="Q1354" s="73" t="s">
        <v>1300</v>
      </c>
      <c r="R1354" s="73" t="s">
        <v>86</v>
      </c>
      <c r="V1354" s="60" t="str">
        <f>W1354&amp;H1354</f>
        <v>PHOENIX 002светло-коричневый</v>
      </c>
      <c r="W1354" s="60" t="str">
        <f>_xlfn.LET(_xlpm.TextCell,TEXT(G1354,"###"),IF(_xlpm.TextCell&lt;&gt;"",IF(StyleSpaceSplit,IFERROR(IF(FIND(" ",_xlpm.TextCell)&gt;=1,MID(_xlpm.TextCell,1,FIND(" ",_xlpm.TextCell)-1),_xlpm.TextCell),_xlpm.TextCell),_xlpm.TextCell),""))</f>
        <v>PHOENIX 002</v>
      </c>
      <c r="X1354" s="60" t="str">
        <f>IF(A1354&lt;&gt;"",IFERROR(IF(FIND(" ",G1354)&gt;=1,MID(G1354,FIND(" ",G1354)+1,LEN(G1354)),""),""),"")</f>
        <v>002</v>
      </c>
      <c r="AC1354" s="51">
        <f>IFERROR(VALUE(MID($C1354,1,2)),0)</f>
        <v>80</v>
      </c>
      <c r="AD1354" s="44">
        <f>IFERROR(VALUE(MID($C1354,4,3)),0)</f>
        <v>261</v>
      </c>
      <c r="AE1354" s="51">
        <f>VALUE(RIGHT("00"&amp;AC1354,2)&amp;RIGHT("000"&amp;AD1354,3))</f>
        <v>80261</v>
      </c>
    </row>
    <row r="1355" spans="1:31">
      <c r="A1355" s="60" t="str">
        <f>IF(G1355&amp;Q1355&lt;&gt;"",W1355&amp;Q1355,"")</f>
        <v>PHOENIX 002orange</v>
      </c>
      <c r="B1355" s="60" t="str">
        <f>IF(C1355&lt;&gt;"",LEFT(C1355,9),"")</f>
        <v>80-261-15</v>
      </c>
      <c r="C1355" s="73" t="s">
        <v>7121</v>
      </c>
      <c r="D1355" s="73" t="s">
        <v>7120</v>
      </c>
      <c r="E1355" s="73" t="s">
        <v>904</v>
      </c>
      <c r="F1355" s="74">
        <v>57</v>
      </c>
      <c r="G1355" s="73" t="s">
        <v>7110</v>
      </c>
      <c r="H1355" s="73" t="s">
        <v>226</v>
      </c>
      <c r="I1355" s="73" t="s">
        <v>906</v>
      </c>
      <c r="J1355" s="73" t="s">
        <v>320</v>
      </c>
      <c r="K1355" s="73" t="s">
        <v>382</v>
      </c>
      <c r="L1355" s="73" t="s">
        <v>3855</v>
      </c>
      <c r="M1355" s="73" t="s">
        <v>384</v>
      </c>
      <c r="N1355" s="73" t="s">
        <v>43</v>
      </c>
      <c r="O1355" s="73" t="s">
        <v>386</v>
      </c>
      <c r="P1355" s="73" t="s">
        <v>907</v>
      </c>
      <c r="Q1355" s="73" t="s">
        <v>1300</v>
      </c>
      <c r="R1355" s="73" t="s">
        <v>86</v>
      </c>
      <c r="V1355" s="60" t="str">
        <f>W1355&amp;H1355</f>
        <v>PHOENIX 002светло-коричневый</v>
      </c>
      <c r="W1355" s="60" t="str">
        <f>_xlfn.LET(_xlpm.TextCell,TEXT(G1355,"###"),IF(_xlpm.TextCell&lt;&gt;"",IF(StyleSpaceSplit,IFERROR(IF(FIND(" ",_xlpm.TextCell)&gt;=1,MID(_xlpm.TextCell,1,FIND(" ",_xlpm.TextCell)-1),_xlpm.TextCell),_xlpm.TextCell),_xlpm.TextCell),""))</f>
        <v>PHOENIX 002</v>
      </c>
      <c r="X1355" s="60" t="str">
        <f>IF(A1355&lt;&gt;"",IFERROR(IF(FIND(" ",G1355)&gt;=1,MID(G1355,FIND(" ",G1355)+1,LEN(G1355)),""),""),"")</f>
        <v>002</v>
      </c>
      <c r="AC1355" s="51">
        <f>IFERROR(VALUE(MID($C1355,1,2)),0)</f>
        <v>80</v>
      </c>
      <c r="AD1355" s="44">
        <f>IFERROR(VALUE(MID($C1355,4,3)),0)</f>
        <v>261</v>
      </c>
      <c r="AE1355" s="51">
        <f>VALUE(RIGHT("00"&amp;AC1355,2)&amp;RIGHT("000"&amp;AD1355,3))</f>
        <v>80261</v>
      </c>
    </row>
    <row r="1356" spans="1:31">
      <c r="A1356" s="60" t="str">
        <f>IF(G1356&amp;Q1356&lt;&gt;"",W1356&amp;Q1356,"")</f>
        <v>PHOENIX 002orange</v>
      </c>
      <c r="B1356" s="60" t="str">
        <f>IF(C1356&lt;&gt;"",LEFT(C1356,9),"")</f>
        <v>80-261-15</v>
      </c>
      <c r="C1356" s="73" t="s">
        <v>7122</v>
      </c>
      <c r="D1356" s="73" t="s">
        <v>7120</v>
      </c>
      <c r="E1356" s="73" t="s">
        <v>910</v>
      </c>
      <c r="F1356" s="74">
        <v>59</v>
      </c>
      <c r="G1356" s="73" t="s">
        <v>7110</v>
      </c>
      <c r="H1356" s="73" t="s">
        <v>226</v>
      </c>
      <c r="I1356" s="73" t="s">
        <v>906</v>
      </c>
      <c r="J1356" s="73" t="s">
        <v>320</v>
      </c>
      <c r="K1356" s="73" t="s">
        <v>382</v>
      </c>
      <c r="L1356" s="73" t="s">
        <v>3855</v>
      </c>
      <c r="M1356" s="73" t="s">
        <v>384</v>
      </c>
      <c r="N1356" s="73" t="s">
        <v>43</v>
      </c>
      <c r="O1356" s="73" t="s">
        <v>386</v>
      </c>
      <c r="P1356" s="73" t="s">
        <v>907</v>
      </c>
      <c r="Q1356" s="73" t="s">
        <v>1300</v>
      </c>
      <c r="R1356" s="73" t="s">
        <v>86</v>
      </c>
      <c r="V1356" s="60" t="str">
        <f>W1356&amp;H1356</f>
        <v>PHOENIX 002светло-коричневый</v>
      </c>
      <c r="W1356" s="60" t="str">
        <f>_xlfn.LET(_xlpm.TextCell,TEXT(G1356,"###"),IF(_xlpm.TextCell&lt;&gt;"",IF(StyleSpaceSplit,IFERROR(IF(FIND(" ",_xlpm.TextCell)&gt;=1,MID(_xlpm.TextCell,1,FIND(" ",_xlpm.TextCell)-1),_xlpm.TextCell),_xlpm.TextCell),_xlpm.TextCell),""))</f>
        <v>PHOENIX 002</v>
      </c>
      <c r="X1356" s="60" t="str">
        <f>IF(A1356&lt;&gt;"",IFERROR(IF(FIND(" ",G1356)&gt;=1,MID(G1356,FIND(" ",G1356)+1,LEN(G1356)),""),""),"")</f>
        <v>002</v>
      </c>
      <c r="AC1356" s="51">
        <f>IFERROR(VALUE(MID($C1356,1,2)),0)</f>
        <v>80</v>
      </c>
      <c r="AD1356" s="44">
        <f>IFERROR(VALUE(MID($C1356,4,3)),0)</f>
        <v>261</v>
      </c>
      <c r="AE1356" s="51">
        <f>VALUE(RIGHT("00"&amp;AC1356,2)&amp;RIGHT("000"&amp;AD1356,3))</f>
        <v>80261</v>
      </c>
    </row>
    <row r="1357" spans="1:31">
      <c r="A1357" s="60" t="str">
        <f>IF(G1357&amp;Q1357&lt;&gt;"",W1357&amp;Q1357,"")</f>
        <v>PHOENIX 002orange</v>
      </c>
      <c r="B1357" s="60" t="str">
        <f>IF(C1357&lt;&gt;"",LEFT(C1357,9),"")</f>
        <v>80-261-15</v>
      </c>
      <c r="C1357" s="73" t="s">
        <v>7123</v>
      </c>
      <c r="D1357" s="73" t="s">
        <v>7120</v>
      </c>
      <c r="E1357" s="73" t="s">
        <v>912</v>
      </c>
      <c r="F1357" s="74">
        <v>61</v>
      </c>
      <c r="G1357" s="73" t="s">
        <v>7110</v>
      </c>
      <c r="H1357" s="73" t="s">
        <v>226</v>
      </c>
      <c r="I1357" s="73" t="s">
        <v>906</v>
      </c>
      <c r="J1357" s="73" t="s">
        <v>320</v>
      </c>
      <c r="K1357" s="73" t="s">
        <v>382</v>
      </c>
      <c r="L1357" s="73" t="s">
        <v>3855</v>
      </c>
      <c r="M1357" s="73" t="s">
        <v>384</v>
      </c>
      <c r="N1357" s="73" t="s">
        <v>43</v>
      </c>
      <c r="O1357" s="73" t="s">
        <v>386</v>
      </c>
      <c r="P1357" s="73" t="s">
        <v>907</v>
      </c>
      <c r="Q1357" s="73" t="s">
        <v>1300</v>
      </c>
      <c r="R1357" s="73" t="s">
        <v>86</v>
      </c>
      <c r="V1357" s="60" t="str">
        <f>W1357&amp;H1357</f>
        <v>PHOENIX 002светло-коричневый</v>
      </c>
      <c r="W1357" s="60" t="str">
        <f>_xlfn.LET(_xlpm.TextCell,TEXT(G1357,"###"),IF(_xlpm.TextCell&lt;&gt;"",IF(StyleSpaceSplit,IFERROR(IF(FIND(" ",_xlpm.TextCell)&gt;=1,MID(_xlpm.TextCell,1,FIND(" ",_xlpm.TextCell)-1),_xlpm.TextCell),_xlpm.TextCell),_xlpm.TextCell),""))</f>
        <v>PHOENIX 002</v>
      </c>
      <c r="X1357" s="60" t="str">
        <f>IF(A1357&lt;&gt;"",IFERROR(IF(FIND(" ",G1357)&gt;=1,MID(G1357,FIND(" ",G1357)+1,LEN(G1357)),""),""),"")</f>
        <v>002</v>
      </c>
      <c r="AC1357" s="51">
        <f>IFERROR(VALUE(MID($C1357,1,2)),0)</f>
        <v>80</v>
      </c>
      <c r="AD1357" s="44">
        <f>IFERROR(VALUE(MID($C1357,4,3)),0)</f>
        <v>261</v>
      </c>
      <c r="AE1357" s="51">
        <f>VALUE(RIGHT("00"&amp;AC1357,2)&amp;RIGHT("000"&amp;AD1357,3))</f>
        <v>80261</v>
      </c>
    </row>
    <row r="1358" spans="1:31">
      <c r="A1358" s="60" t="str">
        <f>IF(G1358&amp;Q1358&lt;&gt;"",W1358&amp;Q1358,"")</f>
        <v>PHOENIX 002grey</v>
      </c>
      <c r="B1358" s="60" t="str">
        <f>IF(C1358&lt;&gt;"",LEFT(C1358,9),"")</f>
        <v>80-261-08</v>
      </c>
      <c r="C1358" s="73" t="s">
        <v>7114</v>
      </c>
      <c r="D1358" s="73" t="s">
        <v>7115</v>
      </c>
      <c r="E1358" s="73" t="s">
        <v>956</v>
      </c>
      <c r="F1358" s="74">
        <v>55</v>
      </c>
      <c r="G1358" s="73" t="s">
        <v>7110</v>
      </c>
      <c r="H1358" s="73" t="s">
        <v>83</v>
      </c>
      <c r="I1358" s="73" t="s">
        <v>906</v>
      </c>
      <c r="J1358" s="73" t="s">
        <v>320</v>
      </c>
      <c r="K1358" s="73" t="s">
        <v>382</v>
      </c>
      <c r="L1358" s="73" t="s">
        <v>3855</v>
      </c>
      <c r="M1358" s="73" t="s">
        <v>384</v>
      </c>
      <c r="N1358" s="73" t="s">
        <v>43</v>
      </c>
      <c r="O1358" s="73" t="s">
        <v>386</v>
      </c>
      <c r="P1358" s="73" t="s">
        <v>907</v>
      </c>
      <c r="Q1358" s="73" t="s">
        <v>917</v>
      </c>
      <c r="R1358" s="73" t="s">
        <v>83</v>
      </c>
      <c r="V1358" s="60" t="str">
        <f>W1358&amp;H1358</f>
        <v>PHOENIX 002серый</v>
      </c>
      <c r="W1358" s="60" t="str">
        <f>_xlfn.LET(_xlpm.TextCell,TEXT(G1358,"###"),IF(_xlpm.TextCell&lt;&gt;"",IF(StyleSpaceSplit,IFERROR(IF(FIND(" ",_xlpm.TextCell)&gt;=1,MID(_xlpm.TextCell,1,FIND(" ",_xlpm.TextCell)-1),_xlpm.TextCell),_xlpm.TextCell),_xlpm.TextCell),""))</f>
        <v>PHOENIX 002</v>
      </c>
      <c r="X1358" s="60" t="str">
        <f>IF(A1358&lt;&gt;"",IFERROR(IF(FIND(" ",G1358)&gt;=1,MID(G1358,FIND(" ",G1358)+1,LEN(G1358)),""),""),"")</f>
        <v>002</v>
      </c>
      <c r="AC1358" s="51">
        <f>IFERROR(VALUE(MID($C1358,1,2)),0)</f>
        <v>80</v>
      </c>
      <c r="AD1358" s="44">
        <f>IFERROR(VALUE(MID($C1358,4,3)),0)</f>
        <v>261</v>
      </c>
      <c r="AE1358" s="51">
        <f>VALUE(RIGHT("00"&amp;AC1358,2)&amp;RIGHT("000"&amp;AD1358,3))</f>
        <v>80261</v>
      </c>
    </row>
    <row r="1359" spans="1:31">
      <c r="A1359" s="60" t="str">
        <f>IF(G1359&amp;Q1359&lt;&gt;"",W1359&amp;Q1359,"")</f>
        <v>PHOENIX 002grey</v>
      </c>
      <c r="B1359" s="60" t="str">
        <f>IF(C1359&lt;&gt;"",LEFT(C1359,9),"")</f>
        <v>80-261-08</v>
      </c>
      <c r="C1359" s="73" t="s">
        <v>7116</v>
      </c>
      <c r="D1359" s="73" t="s">
        <v>7115</v>
      </c>
      <c r="E1359" s="73" t="s">
        <v>904</v>
      </c>
      <c r="F1359" s="74">
        <v>57</v>
      </c>
      <c r="G1359" s="73" t="s">
        <v>7110</v>
      </c>
      <c r="H1359" s="73" t="s">
        <v>83</v>
      </c>
      <c r="I1359" s="73" t="s">
        <v>906</v>
      </c>
      <c r="J1359" s="73" t="s">
        <v>320</v>
      </c>
      <c r="K1359" s="73" t="s">
        <v>382</v>
      </c>
      <c r="L1359" s="73" t="s">
        <v>3855</v>
      </c>
      <c r="M1359" s="73" t="s">
        <v>384</v>
      </c>
      <c r="N1359" s="73" t="s">
        <v>43</v>
      </c>
      <c r="O1359" s="73" t="s">
        <v>386</v>
      </c>
      <c r="P1359" s="73" t="s">
        <v>907</v>
      </c>
      <c r="Q1359" s="73" t="s">
        <v>917</v>
      </c>
      <c r="R1359" s="73" t="s">
        <v>83</v>
      </c>
      <c r="V1359" s="60" t="str">
        <f>W1359&amp;H1359</f>
        <v>PHOENIX 002серый</v>
      </c>
      <c r="W1359" s="60" t="str">
        <f>_xlfn.LET(_xlpm.TextCell,TEXT(G1359,"###"),IF(_xlpm.TextCell&lt;&gt;"",IF(StyleSpaceSplit,IFERROR(IF(FIND(" ",_xlpm.TextCell)&gt;=1,MID(_xlpm.TextCell,1,FIND(" ",_xlpm.TextCell)-1),_xlpm.TextCell),_xlpm.TextCell),_xlpm.TextCell),""))</f>
        <v>PHOENIX 002</v>
      </c>
      <c r="X1359" s="60" t="str">
        <f>IF(A1359&lt;&gt;"",IFERROR(IF(FIND(" ",G1359)&gt;=1,MID(G1359,FIND(" ",G1359)+1,LEN(G1359)),""),""),"")</f>
        <v>002</v>
      </c>
      <c r="AC1359" s="51">
        <f>IFERROR(VALUE(MID($C1359,1,2)),0)</f>
        <v>80</v>
      </c>
      <c r="AD1359" s="44">
        <f>IFERROR(VALUE(MID($C1359,4,3)),0)</f>
        <v>261</v>
      </c>
      <c r="AE1359" s="51">
        <f>VALUE(RIGHT("00"&amp;AC1359,2)&amp;RIGHT("000"&amp;AD1359,3))</f>
        <v>80261</v>
      </c>
    </row>
    <row r="1360" spans="1:31">
      <c r="A1360" s="60" t="str">
        <f>IF(G1360&amp;Q1360&lt;&gt;"",W1360&amp;Q1360,"")</f>
        <v>PHOENIX 002grey</v>
      </c>
      <c r="B1360" s="60" t="str">
        <f>IF(C1360&lt;&gt;"",LEFT(C1360,9),"")</f>
        <v>80-261-08</v>
      </c>
      <c r="C1360" s="73" t="s">
        <v>7117</v>
      </c>
      <c r="D1360" s="73" t="s">
        <v>7115</v>
      </c>
      <c r="E1360" s="73" t="s">
        <v>910</v>
      </c>
      <c r="F1360" s="74">
        <v>59</v>
      </c>
      <c r="G1360" s="73" t="s">
        <v>7110</v>
      </c>
      <c r="H1360" s="73" t="s">
        <v>83</v>
      </c>
      <c r="I1360" s="73" t="s">
        <v>906</v>
      </c>
      <c r="J1360" s="73" t="s">
        <v>320</v>
      </c>
      <c r="K1360" s="73" t="s">
        <v>382</v>
      </c>
      <c r="L1360" s="73" t="s">
        <v>3855</v>
      </c>
      <c r="M1360" s="73" t="s">
        <v>384</v>
      </c>
      <c r="N1360" s="73" t="s">
        <v>43</v>
      </c>
      <c r="O1360" s="73" t="s">
        <v>386</v>
      </c>
      <c r="P1360" s="73" t="s">
        <v>907</v>
      </c>
      <c r="Q1360" s="73" t="s">
        <v>917</v>
      </c>
      <c r="R1360" s="73" t="s">
        <v>83</v>
      </c>
      <c r="V1360" s="60" t="str">
        <f>W1360&amp;H1360</f>
        <v>PHOENIX 002серый</v>
      </c>
      <c r="W1360" s="60" t="str">
        <f>_xlfn.LET(_xlpm.TextCell,TEXT(G1360,"###"),IF(_xlpm.TextCell&lt;&gt;"",IF(StyleSpaceSplit,IFERROR(IF(FIND(" ",_xlpm.TextCell)&gt;=1,MID(_xlpm.TextCell,1,FIND(" ",_xlpm.TextCell)-1),_xlpm.TextCell),_xlpm.TextCell),_xlpm.TextCell),""))</f>
        <v>PHOENIX 002</v>
      </c>
      <c r="X1360" s="60" t="str">
        <f>IF(A1360&lt;&gt;"",IFERROR(IF(FIND(" ",G1360)&gt;=1,MID(G1360,FIND(" ",G1360)+1,LEN(G1360)),""),""),"")</f>
        <v>002</v>
      </c>
      <c r="AC1360" s="51">
        <f>IFERROR(VALUE(MID($C1360,1,2)),0)</f>
        <v>80</v>
      </c>
      <c r="AD1360" s="44">
        <f>IFERROR(VALUE(MID($C1360,4,3)),0)</f>
        <v>261</v>
      </c>
      <c r="AE1360" s="51">
        <f>VALUE(RIGHT("00"&amp;AC1360,2)&amp;RIGHT("000"&amp;AD1360,3))</f>
        <v>80261</v>
      </c>
    </row>
    <row r="1361" spans="1:31">
      <c r="A1361" s="60" t="str">
        <f>IF(G1361&amp;Q1361&lt;&gt;"",W1361&amp;Q1361,"")</f>
        <v>PHOENIX 002grey</v>
      </c>
      <c r="B1361" s="60" t="str">
        <f>IF(C1361&lt;&gt;"",LEFT(C1361,9),"")</f>
        <v>80-261-08</v>
      </c>
      <c r="C1361" s="73" t="s">
        <v>7118</v>
      </c>
      <c r="D1361" s="73" t="s">
        <v>7115</v>
      </c>
      <c r="E1361" s="73" t="s">
        <v>912</v>
      </c>
      <c r="F1361" s="74">
        <v>61</v>
      </c>
      <c r="G1361" s="73" t="s">
        <v>7110</v>
      </c>
      <c r="H1361" s="73" t="s">
        <v>83</v>
      </c>
      <c r="I1361" s="73" t="s">
        <v>906</v>
      </c>
      <c r="J1361" s="73" t="s">
        <v>320</v>
      </c>
      <c r="K1361" s="73" t="s">
        <v>382</v>
      </c>
      <c r="L1361" s="73" t="s">
        <v>3855</v>
      </c>
      <c r="M1361" s="73" t="s">
        <v>384</v>
      </c>
      <c r="N1361" s="73" t="s">
        <v>43</v>
      </c>
      <c r="O1361" s="73" t="s">
        <v>386</v>
      </c>
      <c r="P1361" s="73" t="s">
        <v>907</v>
      </c>
      <c r="Q1361" s="73" t="s">
        <v>917</v>
      </c>
      <c r="R1361" s="73" t="s">
        <v>83</v>
      </c>
      <c r="V1361" s="60" t="str">
        <f>W1361&amp;H1361</f>
        <v>PHOENIX 002серый</v>
      </c>
      <c r="W1361" s="60" t="str">
        <f>_xlfn.LET(_xlpm.TextCell,TEXT(G1361,"###"),IF(_xlpm.TextCell&lt;&gt;"",IF(StyleSpaceSplit,IFERROR(IF(FIND(" ",_xlpm.TextCell)&gt;=1,MID(_xlpm.TextCell,1,FIND(" ",_xlpm.TextCell)-1),_xlpm.TextCell),_xlpm.TextCell),_xlpm.TextCell),""))</f>
        <v>PHOENIX 002</v>
      </c>
      <c r="X1361" s="60" t="str">
        <f>IF(A1361&lt;&gt;"",IFERROR(IF(FIND(" ",G1361)&gt;=1,MID(G1361,FIND(" ",G1361)+1,LEN(G1361)),""),""),"")</f>
        <v>002</v>
      </c>
      <c r="AC1361" s="51">
        <f>IFERROR(VALUE(MID($C1361,1,2)),0)</f>
        <v>80</v>
      </c>
      <c r="AD1361" s="44">
        <f>IFERROR(VALUE(MID($C1361,4,3)),0)</f>
        <v>261</v>
      </c>
      <c r="AE1361" s="51">
        <f>VALUE(RIGHT("00"&amp;AC1361,2)&amp;RIGHT("000"&amp;AD1361,3))</f>
        <v>80261</v>
      </c>
    </row>
    <row r="1362" spans="1:31">
      <c r="A1362" s="60" t="str">
        <f>IF(G1362&amp;Q1362&lt;&gt;"",W1362&amp;Q1362,"")</f>
        <v>POLAKanthracite</v>
      </c>
      <c r="B1362" s="60" t="str">
        <f>IF(C1362&lt;&gt;"",LEFT(C1362,9),"")</f>
        <v>80-001-08</v>
      </c>
      <c r="C1362" s="73" t="s">
        <v>7184</v>
      </c>
      <c r="D1362" s="73" t="s">
        <v>7185</v>
      </c>
      <c r="E1362" s="73" t="s">
        <v>920</v>
      </c>
      <c r="F1362" s="74">
        <v>58</v>
      </c>
      <c r="G1362" s="73" t="s">
        <v>7186</v>
      </c>
      <c r="H1362" s="73" t="s">
        <v>83</v>
      </c>
      <c r="I1362" s="73" t="s">
        <v>1265</v>
      </c>
      <c r="J1362" s="73" t="s">
        <v>318</v>
      </c>
      <c r="K1362" s="73" t="s">
        <v>382</v>
      </c>
      <c r="L1362" s="73" t="s">
        <v>383</v>
      </c>
      <c r="M1362" s="73" t="s">
        <v>388</v>
      </c>
      <c r="N1362" s="73" t="s">
        <v>44</v>
      </c>
      <c r="O1362" s="73" t="s">
        <v>385</v>
      </c>
      <c r="P1362" s="73" t="s">
        <v>907</v>
      </c>
      <c r="Q1362" s="73" t="s">
        <v>7187</v>
      </c>
      <c r="R1362" s="73" t="s">
        <v>83</v>
      </c>
      <c r="V1362" s="60" t="str">
        <f>W1362&amp;H1362</f>
        <v>POLAKсерый</v>
      </c>
      <c r="W1362" s="60" t="str">
        <f>_xlfn.LET(_xlpm.TextCell,TEXT(G1362,"###"),IF(_xlpm.TextCell&lt;&gt;"",IF(StyleSpaceSplit,IFERROR(IF(FIND(" ",_xlpm.TextCell)&gt;=1,MID(_xlpm.TextCell,1,FIND(" ",_xlpm.TextCell)-1),_xlpm.TextCell),_xlpm.TextCell),_xlpm.TextCell),""))</f>
        <v>POLAK</v>
      </c>
      <c r="X1362" s="60" t="str">
        <f>IF(A1362&lt;&gt;"",IFERROR(IF(FIND(" ",G1362)&gt;=1,MID(G1362,FIND(" ",G1362)+1,LEN(G1362)),""),""),"")</f>
        <v/>
      </c>
      <c r="AC1362" s="51">
        <f>IFERROR(VALUE(MID($C1362,1,2)),0)</f>
        <v>80</v>
      </c>
      <c r="AD1362" s="44">
        <f>IFERROR(VALUE(MID($C1362,4,3)),0)</f>
        <v>1</v>
      </c>
      <c r="AE1362" s="51">
        <f>VALUE(RIGHT("00"&amp;AC1362,2)&amp;RIGHT("000"&amp;AD1362,3))</f>
        <v>80001</v>
      </c>
    </row>
    <row r="1363" spans="1:31">
      <c r="A1363" s="60" t="str">
        <f>IF(G1363&amp;Q1363&lt;&gt;"",W1363&amp;Q1363,"")</f>
        <v>PUFFINbeige</v>
      </c>
      <c r="B1363" s="60" t="str">
        <f>IF(C1363&lt;&gt;"",LEFT(C1363,9),"")</f>
        <v>81-018-02</v>
      </c>
      <c r="C1363" s="73" t="s">
        <v>6304</v>
      </c>
      <c r="D1363" s="73" t="s">
        <v>6305</v>
      </c>
      <c r="E1363" s="73" t="s">
        <v>956</v>
      </c>
      <c r="F1363" s="74">
        <v>55</v>
      </c>
      <c r="G1363" s="73" t="s">
        <v>6306</v>
      </c>
      <c r="H1363" s="73" t="s">
        <v>101</v>
      </c>
      <c r="I1363" s="73" t="s">
        <v>6307</v>
      </c>
      <c r="J1363" s="73" t="s">
        <v>324</v>
      </c>
      <c r="K1363" s="73" t="s">
        <v>390</v>
      </c>
      <c r="L1363" s="73" t="s">
        <v>383</v>
      </c>
      <c r="M1363" s="73" t="s">
        <v>388</v>
      </c>
      <c r="N1363" s="73" t="s">
        <v>44</v>
      </c>
      <c r="O1363" s="73" t="s">
        <v>386</v>
      </c>
      <c r="P1363" s="73" t="s">
        <v>907</v>
      </c>
      <c r="Q1363" s="73" t="s">
        <v>937</v>
      </c>
      <c r="R1363" s="73" t="s">
        <v>63</v>
      </c>
      <c r="V1363" s="60" t="str">
        <f>W1363&amp;H1363</f>
        <v>PUFFINбежевый / черный</v>
      </c>
      <c r="W1363" s="60" t="str">
        <f>_xlfn.LET(_xlpm.TextCell,TEXT(G1363,"###"),IF(_xlpm.TextCell&lt;&gt;"",IF(StyleSpaceSplit,IFERROR(IF(FIND(" ",_xlpm.TextCell)&gt;=1,MID(_xlpm.TextCell,1,FIND(" ",_xlpm.TextCell)-1),_xlpm.TextCell),_xlpm.TextCell),_xlpm.TextCell),""))</f>
        <v>PUFFIN</v>
      </c>
      <c r="X1363" s="60" t="str">
        <f>IF(A1363&lt;&gt;"",IFERROR(IF(FIND(" ",G1363)&gt;=1,MID(G1363,FIND(" ",G1363)+1,LEN(G1363)),""),""),"")</f>
        <v/>
      </c>
      <c r="AC1363" s="51">
        <f>IFERROR(VALUE(MID($C1363,1,2)),0)</f>
        <v>81</v>
      </c>
      <c r="AD1363" s="44">
        <f>IFERROR(VALUE(MID($C1363,4,3)),0)</f>
        <v>18</v>
      </c>
      <c r="AE1363" s="51">
        <f>VALUE(RIGHT("00"&amp;AC1363,2)&amp;RIGHT("000"&amp;AD1363,3))</f>
        <v>81018</v>
      </c>
    </row>
    <row r="1364" spans="1:31">
      <c r="A1364" s="60" t="str">
        <f>IF(G1364&amp;Q1364&lt;&gt;"",W1364&amp;Q1364,"")</f>
        <v>PUFFINbeige</v>
      </c>
      <c r="B1364" s="60" t="str">
        <f>IF(C1364&lt;&gt;"",LEFT(C1364,9),"")</f>
        <v>81-018-02</v>
      </c>
      <c r="C1364" s="73" t="s">
        <v>6308</v>
      </c>
      <c r="D1364" s="73" t="s">
        <v>6305</v>
      </c>
      <c r="E1364" s="73" t="s">
        <v>904</v>
      </c>
      <c r="F1364" s="74">
        <v>57</v>
      </c>
      <c r="G1364" s="73" t="s">
        <v>6306</v>
      </c>
      <c r="H1364" s="73" t="s">
        <v>101</v>
      </c>
      <c r="I1364" s="73" t="s">
        <v>6307</v>
      </c>
      <c r="J1364" s="73" t="s">
        <v>324</v>
      </c>
      <c r="K1364" s="73" t="s">
        <v>390</v>
      </c>
      <c r="L1364" s="73" t="s">
        <v>383</v>
      </c>
      <c r="M1364" s="73" t="s">
        <v>388</v>
      </c>
      <c r="N1364" s="73" t="s">
        <v>44</v>
      </c>
      <c r="O1364" s="73" t="s">
        <v>386</v>
      </c>
      <c r="P1364" s="73" t="s">
        <v>907</v>
      </c>
      <c r="Q1364" s="73" t="s">
        <v>937</v>
      </c>
      <c r="R1364" s="73" t="s">
        <v>63</v>
      </c>
      <c r="V1364" s="60" t="str">
        <f>W1364&amp;H1364</f>
        <v>PUFFINбежевый / черный</v>
      </c>
      <c r="W1364" s="60" t="str">
        <f>_xlfn.LET(_xlpm.TextCell,TEXT(G1364,"###"),IF(_xlpm.TextCell&lt;&gt;"",IF(StyleSpaceSplit,IFERROR(IF(FIND(" ",_xlpm.TextCell)&gt;=1,MID(_xlpm.TextCell,1,FIND(" ",_xlpm.TextCell)-1),_xlpm.TextCell),_xlpm.TextCell),_xlpm.TextCell),""))</f>
        <v>PUFFIN</v>
      </c>
      <c r="X1364" s="60" t="str">
        <f>IF(A1364&lt;&gt;"",IFERROR(IF(FIND(" ",G1364)&gt;=1,MID(G1364,FIND(" ",G1364)+1,LEN(G1364)),""),""),"")</f>
        <v/>
      </c>
      <c r="AC1364" s="51">
        <f>IFERROR(VALUE(MID($C1364,1,2)),0)</f>
        <v>81</v>
      </c>
      <c r="AD1364" s="44">
        <f>IFERROR(VALUE(MID($C1364,4,3)),0)</f>
        <v>18</v>
      </c>
      <c r="AE1364" s="51">
        <f>VALUE(RIGHT("00"&amp;AC1364,2)&amp;RIGHT("000"&amp;AD1364,3))</f>
        <v>81018</v>
      </c>
    </row>
    <row r="1365" spans="1:31">
      <c r="A1365" s="60" t="str">
        <f>IF(G1365&amp;Q1365&lt;&gt;"",W1365&amp;Q1365,"")</f>
        <v>PUFFINbeige</v>
      </c>
      <c r="B1365" s="60" t="str">
        <f>IF(C1365&lt;&gt;"",LEFT(C1365,9),"")</f>
        <v>81-018-02</v>
      </c>
      <c r="C1365" s="73" t="s">
        <v>6309</v>
      </c>
      <c r="D1365" s="73" t="s">
        <v>6305</v>
      </c>
      <c r="E1365" s="73" t="s">
        <v>910</v>
      </c>
      <c r="F1365" s="74">
        <v>59</v>
      </c>
      <c r="G1365" s="73" t="s">
        <v>6306</v>
      </c>
      <c r="H1365" s="73" t="s">
        <v>101</v>
      </c>
      <c r="I1365" s="73" t="s">
        <v>6307</v>
      </c>
      <c r="J1365" s="73" t="s">
        <v>324</v>
      </c>
      <c r="K1365" s="73" t="s">
        <v>390</v>
      </c>
      <c r="L1365" s="73" t="s">
        <v>383</v>
      </c>
      <c r="M1365" s="73" t="s">
        <v>388</v>
      </c>
      <c r="N1365" s="73" t="s">
        <v>44</v>
      </c>
      <c r="O1365" s="73" t="s">
        <v>386</v>
      </c>
      <c r="P1365" s="73" t="s">
        <v>907</v>
      </c>
      <c r="Q1365" s="73" t="s">
        <v>937</v>
      </c>
      <c r="R1365" s="73" t="s">
        <v>63</v>
      </c>
      <c r="V1365" s="60" t="str">
        <f>W1365&amp;H1365</f>
        <v>PUFFINбежевый / черный</v>
      </c>
      <c r="W1365" s="60" t="str">
        <f>_xlfn.LET(_xlpm.TextCell,TEXT(G1365,"###"),IF(_xlpm.TextCell&lt;&gt;"",IF(StyleSpaceSplit,IFERROR(IF(FIND(" ",_xlpm.TextCell)&gt;=1,MID(_xlpm.TextCell,1,FIND(" ",_xlpm.TextCell)-1),_xlpm.TextCell),_xlpm.TextCell),_xlpm.TextCell),""))</f>
        <v>PUFFIN</v>
      </c>
      <c r="X1365" s="60" t="str">
        <f>IF(A1365&lt;&gt;"",IFERROR(IF(FIND(" ",G1365)&gt;=1,MID(G1365,FIND(" ",G1365)+1,LEN(G1365)),""),""),"")</f>
        <v/>
      </c>
      <c r="AC1365" s="51">
        <f>IFERROR(VALUE(MID($C1365,1,2)),0)</f>
        <v>81</v>
      </c>
      <c r="AD1365" s="44">
        <f>IFERROR(VALUE(MID($C1365,4,3)),0)</f>
        <v>18</v>
      </c>
      <c r="AE1365" s="51">
        <f>VALUE(RIGHT("00"&amp;AC1365,2)&amp;RIGHT("000"&amp;AD1365,3))</f>
        <v>81018</v>
      </c>
    </row>
    <row r="1366" spans="1:31">
      <c r="A1366" s="60" t="str">
        <f>IF(G1366&amp;Q1366&lt;&gt;"",W1366&amp;Q1366,"")</f>
        <v>PUFFINbeige</v>
      </c>
      <c r="B1366" s="60" t="str">
        <f>IF(C1366&lt;&gt;"",LEFT(C1366,9),"")</f>
        <v>81-018-02</v>
      </c>
      <c r="C1366" s="73" t="s">
        <v>6310</v>
      </c>
      <c r="D1366" s="73" t="s">
        <v>6305</v>
      </c>
      <c r="E1366" s="73" t="s">
        <v>912</v>
      </c>
      <c r="F1366" s="74">
        <v>61</v>
      </c>
      <c r="G1366" s="73" t="s">
        <v>6306</v>
      </c>
      <c r="H1366" s="73" t="s">
        <v>101</v>
      </c>
      <c r="I1366" s="73" t="s">
        <v>6307</v>
      </c>
      <c r="J1366" s="73" t="s">
        <v>324</v>
      </c>
      <c r="K1366" s="73" t="s">
        <v>390</v>
      </c>
      <c r="L1366" s="73" t="s">
        <v>383</v>
      </c>
      <c r="M1366" s="73" t="s">
        <v>388</v>
      </c>
      <c r="N1366" s="73" t="s">
        <v>44</v>
      </c>
      <c r="O1366" s="73" t="s">
        <v>386</v>
      </c>
      <c r="P1366" s="73" t="s">
        <v>907</v>
      </c>
      <c r="Q1366" s="73" t="s">
        <v>937</v>
      </c>
      <c r="R1366" s="73" t="s">
        <v>63</v>
      </c>
      <c r="V1366" s="60" t="str">
        <f>W1366&amp;H1366</f>
        <v>PUFFINбежевый / черный</v>
      </c>
      <c r="W1366" s="60" t="str">
        <f>_xlfn.LET(_xlpm.TextCell,TEXT(G1366,"###"),IF(_xlpm.TextCell&lt;&gt;"",IF(StyleSpaceSplit,IFERROR(IF(FIND(" ",_xlpm.TextCell)&gt;=1,MID(_xlpm.TextCell,1,FIND(" ",_xlpm.TextCell)-1),_xlpm.TextCell),_xlpm.TextCell),_xlpm.TextCell),""))</f>
        <v>PUFFIN</v>
      </c>
      <c r="X1366" s="60" t="str">
        <f>IF(A1366&lt;&gt;"",IFERROR(IF(FIND(" ",G1366)&gt;=1,MID(G1366,FIND(" ",G1366)+1,LEN(G1366)),""),""),"")</f>
        <v/>
      </c>
      <c r="AC1366" s="51">
        <f>IFERROR(VALUE(MID($C1366,1,2)),0)</f>
        <v>81</v>
      </c>
      <c r="AD1366" s="44">
        <f>IFERROR(VALUE(MID($C1366,4,3)),0)</f>
        <v>18</v>
      </c>
      <c r="AE1366" s="51">
        <f>VALUE(RIGHT("00"&amp;AC1366,2)&amp;RIGHT("000"&amp;AD1366,3))</f>
        <v>81018</v>
      </c>
    </row>
    <row r="1367" spans="1:31">
      <c r="A1367" s="60" t="str">
        <f>IF(G1367&amp;Q1367&lt;&gt;"",W1367&amp;Q1367,"")</f>
        <v>PUFFINblack</v>
      </c>
      <c r="B1367" s="60" t="str">
        <f>IF(C1367&lt;&gt;"",LEFT(C1367,9),"")</f>
        <v>81-018-09</v>
      </c>
      <c r="C1367" s="73" t="s">
        <v>6311</v>
      </c>
      <c r="D1367" s="73" t="s">
        <v>6312</v>
      </c>
      <c r="E1367" s="73" t="s">
        <v>956</v>
      </c>
      <c r="F1367" s="74">
        <v>55</v>
      </c>
      <c r="G1367" s="73" t="s">
        <v>6306</v>
      </c>
      <c r="H1367" s="73" t="s">
        <v>293</v>
      </c>
      <c r="I1367" s="73" t="s">
        <v>6307</v>
      </c>
      <c r="J1367" s="73" t="s">
        <v>324</v>
      </c>
      <c r="K1367" s="73" t="s">
        <v>390</v>
      </c>
      <c r="L1367" s="73" t="s">
        <v>383</v>
      </c>
      <c r="M1367" s="73" t="s">
        <v>388</v>
      </c>
      <c r="N1367" s="73" t="s">
        <v>44</v>
      </c>
      <c r="O1367" s="73" t="s">
        <v>386</v>
      </c>
      <c r="P1367" s="73" t="s">
        <v>907</v>
      </c>
      <c r="Q1367" s="73" t="s">
        <v>928</v>
      </c>
      <c r="R1367" s="73" t="s">
        <v>53</v>
      </c>
      <c r="V1367" s="60" t="str">
        <f>W1367&amp;H1367</f>
        <v>PUFFINчерный / белый</v>
      </c>
      <c r="W1367" s="60" t="str">
        <f>_xlfn.LET(_xlpm.TextCell,TEXT(G1367,"###"),IF(_xlpm.TextCell&lt;&gt;"",IF(StyleSpaceSplit,IFERROR(IF(FIND(" ",_xlpm.TextCell)&gt;=1,MID(_xlpm.TextCell,1,FIND(" ",_xlpm.TextCell)-1),_xlpm.TextCell),_xlpm.TextCell),_xlpm.TextCell),""))</f>
        <v>PUFFIN</v>
      </c>
      <c r="X1367" s="60" t="str">
        <f>IF(A1367&lt;&gt;"",IFERROR(IF(FIND(" ",G1367)&gt;=1,MID(G1367,FIND(" ",G1367)+1,LEN(G1367)),""),""),"")</f>
        <v/>
      </c>
      <c r="AC1367" s="51">
        <f>IFERROR(VALUE(MID($C1367,1,2)),0)</f>
        <v>81</v>
      </c>
      <c r="AD1367" s="44">
        <f>IFERROR(VALUE(MID($C1367,4,3)),0)</f>
        <v>18</v>
      </c>
      <c r="AE1367" s="51">
        <f>VALUE(RIGHT("00"&amp;AC1367,2)&amp;RIGHT("000"&amp;AD1367,3))</f>
        <v>81018</v>
      </c>
    </row>
    <row r="1368" spans="1:31">
      <c r="A1368" s="60" t="str">
        <f>IF(G1368&amp;Q1368&lt;&gt;"",W1368&amp;Q1368,"")</f>
        <v>PUFFINblack</v>
      </c>
      <c r="B1368" s="60" t="str">
        <f>IF(C1368&lt;&gt;"",LEFT(C1368,9),"")</f>
        <v>81-018-09</v>
      </c>
      <c r="C1368" s="73" t="s">
        <v>6313</v>
      </c>
      <c r="D1368" s="73" t="s">
        <v>6312</v>
      </c>
      <c r="E1368" s="73" t="s">
        <v>904</v>
      </c>
      <c r="F1368" s="74">
        <v>57</v>
      </c>
      <c r="G1368" s="73" t="s">
        <v>6306</v>
      </c>
      <c r="H1368" s="73" t="s">
        <v>293</v>
      </c>
      <c r="I1368" s="73" t="s">
        <v>6307</v>
      </c>
      <c r="J1368" s="73" t="s">
        <v>324</v>
      </c>
      <c r="K1368" s="73" t="s">
        <v>390</v>
      </c>
      <c r="L1368" s="73" t="s">
        <v>383</v>
      </c>
      <c r="M1368" s="73" t="s">
        <v>388</v>
      </c>
      <c r="N1368" s="73" t="s">
        <v>44</v>
      </c>
      <c r="O1368" s="73" t="s">
        <v>386</v>
      </c>
      <c r="P1368" s="73" t="s">
        <v>907</v>
      </c>
      <c r="Q1368" s="73" t="s">
        <v>928</v>
      </c>
      <c r="R1368" s="73" t="s">
        <v>53</v>
      </c>
      <c r="V1368" s="60" t="str">
        <f>W1368&amp;H1368</f>
        <v>PUFFINчерный / белый</v>
      </c>
      <c r="W1368" s="60" t="str">
        <f>_xlfn.LET(_xlpm.TextCell,TEXT(G1368,"###"),IF(_xlpm.TextCell&lt;&gt;"",IF(StyleSpaceSplit,IFERROR(IF(FIND(" ",_xlpm.TextCell)&gt;=1,MID(_xlpm.TextCell,1,FIND(" ",_xlpm.TextCell)-1),_xlpm.TextCell),_xlpm.TextCell),_xlpm.TextCell),""))</f>
        <v>PUFFIN</v>
      </c>
      <c r="X1368" s="60" t="str">
        <f>IF(A1368&lt;&gt;"",IFERROR(IF(FIND(" ",G1368)&gt;=1,MID(G1368,FIND(" ",G1368)+1,LEN(G1368)),""),""),"")</f>
        <v/>
      </c>
      <c r="AC1368" s="51">
        <f>IFERROR(VALUE(MID($C1368,1,2)),0)</f>
        <v>81</v>
      </c>
      <c r="AD1368" s="44">
        <f>IFERROR(VALUE(MID($C1368,4,3)),0)</f>
        <v>18</v>
      </c>
      <c r="AE1368" s="51">
        <f>VALUE(RIGHT("00"&amp;AC1368,2)&amp;RIGHT("000"&amp;AD1368,3))</f>
        <v>81018</v>
      </c>
    </row>
    <row r="1369" spans="1:31">
      <c r="A1369" s="60" t="str">
        <f>IF(G1369&amp;Q1369&lt;&gt;"",W1369&amp;Q1369,"")</f>
        <v>PUFFINblack</v>
      </c>
      <c r="B1369" s="60" t="str">
        <f>IF(C1369&lt;&gt;"",LEFT(C1369,9),"")</f>
        <v>81-018-09</v>
      </c>
      <c r="C1369" s="73" t="s">
        <v>6314</v>
      </c>
      <c r="D1369" s="73" t="s">
        <v>6312</v>
      </c>
      <c r="E1369" s="73" t="s">
        <v>910</v>
      </c>
      <c r="F1369" s="74">
        <v>59</v>
      </c>
      <c r="G1369" s="73" t="s">
        <v>6306</v>
      </c>
      <c r="H1369" s="73" t="s">
        <v>293</v>
      </c>
      <c r="I1369" s="73" t="s">
        <v>6307</v>
      </c>
      <c r="J1369" s="73" t="s">
        <v>324</v>
      </c>
      <c r="K1369" s="73" t="s">
        <v>390</v>
      </c>
      <c r="L1369" s="73" t="s">
        <v>383</v>
      </c>
      <c r="M1369" s="73" t="s">
        <v>388</v>
      </c>
      <c r="N1369" s="73" t="s">
        <v>44</v>
      </c>
      <c r="O1369" s="73" t="s">
        <v>386</v>
      </c>
      <c r="P1369" s="73" t="s">
        <v>907</v>
      </c>
      <c r="Q1369" s="73" t="s">
        <v>928</v>
      </c>
      <c r="R1369" s="73" t="s">
        <v>53</v>
      </c>
      <c r="V1369" s="60" t="str">
        <f>W1369&amp;H1369</f>
        <v>PUFFINчерный / белый</v>
      </c>
      <c r="W1369" s="60" t="str">
        <f>_xlfn.LET(_xlpm.TextCell,TEXT(G1369,"###"),IF(_xlpm.TextCell&lt;&gt;"",IF(StyleSpaceSplit,IFERROR(IF(FIND(" ",_xlpm.TextCell)&gt;=1,MID(_xlpm.TextCell,1,FIND(" ",_xlpm.TextCell)-1),_xlpm.TextCell),_xlpm.TextCell),_xlpm.TextCell),""))</f>
        <v>PUFFIN</v>
      </c>
      <c r="X1369" s="60" t="str">
        <f>IF(A1369&lt;&gt;"",IFERROR(IF(FIND(" ",G1369)&gt;=1,MID(G1369,FIND(" ",G1369)+1,LEN(G1369)),""),""),"")</f>
        <v/>
      </c>
      <c r="AC1369" s="51">
        <f>IFERROR(VALUE(MID($C1369,1,2)),0)</f>
        <v>81</v>
      </c>
      <c r="AD1369" s="44">
        <f>IFERROR(VALUE(MID($C1369,4,3)),0)</f>
        <v>18</v>
      </c>
      <c r="AE1369" s="51">
        <f>VALUE(RIGHT("00"&amp;AC1369,2)&amp;RIGHT("000"&amp;AD1369,3))</f>
        <v>81018</v>
      </c>
    </row>
    <row r="1370" spans="1:31">
      <c r="A1370" s="60" t="str">
        <f>IF(G1370&amp;Q1370&lt;&gt;"",W1370&amp;Q1370,"")</f>
        <v>PUFFINblack</v>
      </c>
      <c r="B1370" s="60" t="str">
        <f>IF(C1370&lt;&gt;"",LEFT(C1370,9),"")</f>
        <v>81-018-09</v>
      </c>
      <c r="C1370" s="73" t="s">
        <v>6315</v>
      </c>
      <c r="D1370" s="73" t="s">
        <v>6312</v>
      </c>
      <c r="E1370" s="73" t="s">
        <v>912</v>
      </c>
      <c r="F1370" s="74">
        <v>61</v>
      </c>
      <c r="G1370" s="73" t="s">
        <v>6306</v>
      </c>
      <c r="H1370" s="73" t="s">
        <v>293</v>
      </c>
      <c r="I1370" s="73" t="s">
        <v>6307</v>
      </c>
      <c r="J1370" s="73" t="s">
        <v>324</v>
      </c>
      <c r="K1370" s="73" t="s">
        <v>390</v>
      </c>
      <c r="L1370" s="73" t="s">
        <v>383</v>
      </c>
      <c r="M1370" s="73" t="s">
        <v>388</v>
      </c>
      <c r="N1370" s="73" t="s">
        <v>44</v>
      </c>
      <c r="O1370" s="73" t="s">
        <v>386</v>
      </c>
      <c r="P1370" s="73" t="s">
        <v>907</v>
      </c>
      <c r="Q1370" s="73" t="s">
        <v>928</v>
      </c>
      <c r="R1370" s="73" t="s">
        <v>53</v>
      </c>
      <c r="V1370" s="60" t="str">
        <f>W1370&amp;H1370</f>
        <v>PUFFINчерный / белый</v>
      </c>
      <c r="W1370" s="60" t="str">
        <f>_xlfn.LET(_xlpm.TextCell,TEXT(G1370,"###"),IF(_xlpm.TextCell&lt;&gt;"",IF(StyleSpaceSplit,IFERROR(IF(FIND(" ",_xlpm.TextCell)&gt;=1,MID(_xlpm.TextCell,1,FIND(" ",_xlpm.TextCell)-1),_xlpm.TextCell),_xlpm.TextCell),_xlpm.TextCell),""))</f>
        <v>PUFFIN</v>
      </c>
      <c r="X1370" s="60" t="str">
        <f>IF(A1370&lt;&gt;"",IFERROR(IF(FIND(" ",G1370)&gt;=1,MID(G1370,FIND(" ",G1370)+1,LEN(G1370)),""),""),"")</f>
        <v/>
      </c>
      <c r="AC1370" s="51">
        <f>IFERROR(VALUE(MID($C1370,1,2)),0)</f>
        <v>81</v>
      </c>
      <c r="AD1370" s="44">
        <f>IFERROR(VALUE(MID($C1370,4,3)),0)</f>
        <v>18</v>
      </c>
      <c r="AE1370" s="51">
        <f>VALUE(RIGHT("00"&amp;AC1370,2)&amp;RIGHT("000"&amp;AD1370,3))</f>
        <v>81018</v>
      </c>
    </row>
    <row r="1371" spans="1:31">
      <c r="A1371" s="60" t="str">
        <f>IF(G1371&amp;Q1371&lt;&gt;"",W1371&amp;Q1371,"")</f>
        <v>RANGE 003grey</v>
      </c>
      <c r="B1371" s="60" t="str">
        <f>IF(C1371&lt;&gt;"",LEFT(C1371,9),"")</f>
        <v>80-633-08</v>
      </c>
      <c r="C1371" s="73" t="s">
        <v>3572</v>
      </c>
      <c r="D1371" s="73" t="s">
        <v>3573</v>
      </c>
      <c r="E1371" s="73" t="s">
        <v>915</v>
      </c>
      <c r="F1371" s="74">
        <v>56</v>
      </c>
      <c r="G1371" s="73" t="s">
        <v>3565</v>
      </c>
      <c r="H1371" s="73" t="s">
        <v>83</v>
      </c>
      <c r="I1371" s="73" t="s">
        <v>1423</v>
      </c>
      <c r="J1371" s="73" t="s">
        <v>320</v>
      </c>
      <c r="K1371" s="73" t="s">
        <v>382</v>
      </c>
      <c r="L1371" s="73" t="s">
        <v>383</v>
      </c>
      <c r="M1371" s="73" t="s">
        <v>388</v>
      </c>
      <c r="N1371" s="73" t="s">
        <v>44</v>
      </c>
      <c r="O1371" s="73" t="s">
        <v>385</v>
      </c>
      <c r="P1371" s="73" t="s">
        <v>907</v>
      </c>
      <c r="Q1371" s="73" t="s">
        <v>917</v>
      </c>
      <c r="R1371" s="73" t="s">
        <v>83</v>
      </c>
      <c r="V1371" s="60" t="str">
        <f>W1371&amp;H1371</f>
        <v>RANGE 003серый</v>
      </c>
      <c r="W1371" s="60" t="str">
        <f>_xlfn.LET(_xlpm.TextCell,TEXT(G1371,"###"),IF(_xlpm.TextCell&lt;&gt;"",IF(StyleSpaceSplit,IFERROR(IF(FIND(" ",_xlpm.TextCell)&gt;=1,MID(_xlpm.TextCell,1,FIND(" ",_xlpm.TextCell)-1),_xlpm.TextCell),_xlpm.TextCell),_xlpm.TextCell),""))</f>
        <v>RANGE 003</v>
      </c>
      <c r="X1371" s="60" t="str">
        <f>IF(A1371&lt;&gt;"",IFERROR(IF(FIND(" ",G1371)&gt;=1,MID(G1371,FIND(" ",G1371)+1,LEN(G1371)),""),""),"")</f>
        <v>003</v>
      </c>
      <c r="AC1371" s="51">
        <f>IFERROR(VALUE(MID($C1371,1,2)),0)</f>
        <v>80</v>
      </c>
      <c r="AD1371" s="44">
        <f>IFERROR(VALUE(MID($C1371,4,3)),0)</f>
        <v>633</v>
      </c>
      <c r="AE1371" s="51">
        <f>VALUE(RIGHT("00"&amp;AC1371,2)&amp;RIGHT("000"&amp;AD1371,3))</f>
        <v>80633</v>
      </c>
    </row>
    <row r="1372" spans="1:31">
      <c r="A1372" s="60" t="str">
        <f>IF(G1372&amp;Q1372&lt;&gt;"",W1372&amp;Q1372,"")</f>
        <v>RANGE 003grey</v>
      </c>
      <c r="B1372" s="60" t="str">
        <f>IF(C1372&lt;&gt;"",LEFT(C1372,9),"")</f>
        <v>80-633-08</v>
      </c>
      <c r="C1372" s="73" t="s">
        <v>3574</v>
      </c>
      <c r="D1372" s="73" t="s">
        <v>3573</v>
      </c>
      <c r="E1372" s="73" t="s">
        <v>904</v>
      </c>
      <c r="F1372" s="74">
        <v>57</v>
      </c>
      <c r="G1372" s="73" t="s">
        <v>3565</v>
      </c>
      <c r="H1372" s="73" t="s">
        <v>83</v>
      </c>
      <c r="I1372" s="73" t="s">
        <v>1423</v>
      </c>
      <c r="J1372" s="73" t="s">
        <v>320</v>
      </c>
      <c r="K1372" s="73" t="s">
        <v>382</v>
      </c>
      <c r="L1372" s="73" t="s">
        <v>383</v>
      </c>
      <c r="M1372" s="73" t="s">
        <v>388</v>
      </c>
      <c r="N1372" s="73" t="s">
        <v>44</v>
      </c>
      <c r="O1372" s="73" t="s">
        <v>385</v>
      </c>
      <c r="P1372" s="73" t="s">
        <v>907</v>
      </c>
      <c r="Q1372" s="73" t="s">
        <v>917</v>
      </c>
      <c r="R1372" s="73" t="s">
        <v>83</v>
      </c>
      <c r="V1372" s="60" t="str">
        <f>W1372&amp;H1372</f>
        <v>RANGE 003серый</v>
      </c>
      <c r="W1372" s="60" t="str">
        <f>_xlfn.LET(_xlpm.TextCell,TEXT(G1372,"###"),IF(_xlpm.TextCell&lt;&gt;"",IF(StyleSpaceSplit,IFERROR(IF(FIND(" ",_xlpm.TextCell)&gt;=1,MID(_xlpm.TextCell,1,FIND(" ",_xlpm.TextCell)-1),_xlpm.TextCell),_xlpm.TextCell),_xlpm.TextCell),""))</f>
        <v>RANGE 003</v>
      </c>
      <c r="X1372" s="60" t="str">
        <f>IF(A1372&lt;&gt;"",IFERROR(IF(FIND(" ",G1372)&gt;=1,MID(G1372,FIND(" ",G1372)+1,LEN(G1372)),""),""),"")</f>
        <v>003</v>
      </c>
      <c r="AC1372" s="51">
        <f>IFERROR(VALUE(MID($C1372,1,2)),0)</f>
        <v>80</v>
      </c>
      <c r="AD1372" s="44">
        <f>IFERROR(VALUE(MID($C1372,4,3)),0)</f>
        <v>633</v>
      </c>
      <c r="AE1372" s="51">
        <f>VALUE(RIGHT("00"&amp;AC1372,2)&amp;RIGHT("000"&amp;AD1372,3))</f>
        <v>80633</v>
      </c>
    </row>
    <row r="1373" spans="1:31">
      <c r="A1373" s="60" t="str">
        <f>IF(G1373&amp;Q1373&lt;&gt;"",W1373&amp;Q1373,"")</f>
        <v>RANGE 003grey</v>
      </c>
      <c r="B1373" s="60" t="str">
        <f>IF(C1373&lt;&gt;"",LEFT(C1373,9),"")</f>
        <v>80-633-08</v>
      </c>
      <c r="C1373" s="73" t="s">
        <v>3575</v>
      </c>
      <c r="D1373" s="73" t="s">
        <v>3573</v>
      </c>
      <c r="E1373" s="73" t="s">
        <v>920</v>
      </c>
      <c r="F1373" s="74">
        <v>58</v>
      </c>
      <c r="G1373" s="73" t="s">
        <v>3565</v>
      </c>
      <c r="H1373" s="73" t="s">
        <v>83</v>
      </c>
      <c r="I1373" s="73" t="s">
        <v>1423</v>
      </c>
      <c r="J1373" s="73" t="s">
        <v>320</v>
      </c>
      <c r="K1373" s="73" t="s">
        <v>382</v>
      </c>
      <c r="L1373" s="73" t="s">
        <v>383</v>
      </c>
      <c r="M1373" s="73" t="s">
        <v>388</v>
      </c>
      <c r="N1373" s="73" t="s">
        <v>44</v>
      </c>
      <c r="O1373" s="73" t="s">
        <v>385</v>
      </c>
      <c r="P1373" s="73" t="s">
        <v>907</v>
      </c>
      <c r="Q1373" s="73" t="s">
        <v>917</v>
      </c>
      <c r="R1373" s="73" t="s">
        <v>83</v>
      </c>
      <c r="V1373" s="60" t="str">
        <f>W1373&amp;H1373</f>
        <v>RANGE 003серый</v>
      </c>
      <c r="W1373" s="60" t="str">
        <f>_xlfn.LET(_xlpm.TextCell,TEXT(G1373,"###"),IF(_xlpm.TextCell&lt;&gt;"",IF(StyleSpaceSplit,IFERROR(IF(FIND(" ",_xlpm.TextCell)&gt;=1,MID(_xlpm.TextCell,1,FIND(" ",_xlpm.TextCell)-1),_xlpm.TextCell),_xlpm.TextCell),_xlpm.TextCell),""))</f>
        <v>RANGE 003</v>
      </c>
      <c r="X1373" s="60" t="str">
        <f>IF(A1373&lt;&gt;"",IFERROR(IF(FIND(" ",G1373)&gt;=1,MID(G1373,FIND(" ",G1373)+1,LEN(G1373)),""),""),"")</f>
        <v>003</v>
      </c>
      <c r="AC1373" s="51">
        <f>IFERROR(VALUE(MID($C1373,1,2)),0)</f>
        <v>80</v>
      </c>
      <c r="AD1373" s="44">
        <f>IFERROR(VALUE(MID($C1373,4,3)),0)</f>
        <v>633</v>
      </c>
      <c r="AE1373" s="51">
        <f>VALUE(RIGHT("00"&amp;AC1373,2)&amp;RIGHT("000"&amp;AD1373,3))</f>
        <v>80633</v>
      </c>
    </row>
    <row r="1374" spans="1:31">
      <c r="A1374" s="60" t="str">
        <f>IF(G1374&amp;Q1374&lt;&gt;"",W1374&amp;Q1374,"")</f>
        <v>RANGE 003grey</v>
      </c>
      <c r="B1374" s="60" t="str">
        <f>IF(C1374&lt;&gt;"",LEFT(C1374,9),"")</f>
        <v>80-633-08</v>
      </c>
      <c r="C1374" s="73" t="s">
        <v>3576</v>
      </c>
      <c r="D1374" s="73" t="s">
        <v>3573</v>
      </c>
      <c r="E1374" s="73" t="s">
        <v>910</v>
      </c>
      <c r="F1374" s="74">
        <v>59</v>
      </c>
      <c r="G1374" s="73" t="s">
        <v>3565</v>
      </c>
      <c r="H1374" s="73" t="s">
        <v>83</v>
      </c>
      <c r="I1374" s="73" t="s">
        <v>1423</v>
      </c>
      <c r="J1374" s="73" t="s">
        <v>320</v>
      </c>
      <c r="K1374" s="73" t="s">
        <v>382</v>
      </c>
      <c r="L1374" s="73" t="s">
        <v>383</v>
      </c>
      <c r="M1374" s="73" t="s">
        <v>388</v>
      </c>
      <c r="N1374" s="73" t="s">
        <v>44</v>
      </c>
      <c r="O1374" s="73" t="s">
        <v>385</v>
      </c>
      <c r="P1374" s="73" t="s">
        <v>907</v>
      </c>
      <c r="Q1374" s="73" t="s">
        <v>917</v>
      </c>
      <c r="R1374" s="73" t="s">
        <v>83</v>
      </c>
      <c r="V1374" s="60" t="str">
        <f>W1374&amp;H1374</f>
        <v>RANGE 003серый</v>
      </c>
      <c r="W1374" s="60" t="str">
        <f>_xlfn.LET(_xlpm.TextCell,TEXT(G1374,"###"),IF(_xlpm.TextCell&lt;&gt;"",IF(StyleSpaceSplit,IFERROR(IF(FIND(" ",_xlpm.TextCell)&gt;=1,MID(_xlpm.TextCell,1,FIND(" ",_xlpm.TextCell)-1),_xlpm.TextCell),_xlpm.TextCell),_xlpm.TextCell),""))</f>
        <v>RANGE 003</v>
      </c>
      <c r="X1374" s="60" t="str">
        <f>IF(A1374&lt;&gt;"",IFERROR(IF(FIND(" ",G1374)&gt;=1,MID(G1374,FIND(" ",G1374)+1,LEN(G1374)),""),""),"")</f>
        <v>003</v>
      </c>
      <c r="AC1374" s="51">
        <f>IFERROR(VALUE(MID($C1374,1,2)),0)</f>
        <v>80</v>
      </c>
      <c r="AD1374" s="44">
        <f>IFERROR(VALUE(MID($C1374,4,3)),0)</f>
        <v>633</v>
      </c>
      <c r="AE1374" s="51">
        <f>VALUE(RIGHT("00"&amp;AC1374,2)&amp;RIGHT("000"&amp;AD1374,3))</f>
        <v>80633</v>
      </c>
    </row>
    <row r="1375" spans="1:31">
      <c r="A1375" s="60" t="str">
        <f>IF(G1375&amp;Q1375&lt;&gt;"",W1375&amp;Q1375,"")</f>
        <v>RANGE 003grey</v>
      </c>
      <c r="B1375" s="60" t="str">
        <f>IF(C1375&lt;&gt;"",LEFT(C1375,9),"")</f>
        <v>80-633-08</v>
      </c>
      <c r="C1375" s="73" t="s">
        <v>3577</v>
      </c>
      <c r="D1375" s="73" t="s">
        <v>3573</v>
      </c>
      <c r="E1375" s="73" t="s">
        <v>922</v>
      </c>
      <c r="F1375" s="74">
        <v>60</v>
      </c>
      <c r="G1375" s="73" t="s">
        <v>3565</v>
      </c>
      <c r="H1375" s="73" t="s">
        <v>83</v>
      </c>
      <c r="I1375" s="73" t="s">
        <v>1423</v>
      </c>
      <c r="J1375" s="73" t="s">
        <v>320</v>
      </c>
      <c r="K1375" s="73" t="s">
        <v>382</v>
      </c>
      <c r="L1375" s="73" t="s">
        <v>383</v>
      </c>
      <c r="M1375" s="73" t="s">
        <v>388</v>
      </c>
      <c r="N1375" s="73" t="s">
        <v>44</v>
      </c>
      <c r="O1375" s="73" t="s">
        <v>385</v>
      </c>
      <c r="P1375" s="73" t="s">
        <v>907</v>
      </c>
      <c r="Q1375" s="73" t="s">
        <v>917</v>
      </c>
      <c r="R1375" s="73" t="s">
        <v>83</v>
      </c>
      <c r="V1375" s="60" t="str">
        <f>W1375&amp;H1375</f>
        <v>RANGE 003серый</v>
      </c>
      <c r="W1375" s="60" t="str">
        <f>_xlfn.LET(_xlpm.TextCell,TEXT(G1375,"###"),IF(_xlpm.TextCell&lt;&gt;"",IF(StyleSpaceSplit,IFERROR(IF(FIND(" ",_xlpm.TextCell)&gt;=1,MID(_xlpm.TextCell,1,FIND(" ",_xlpm.TextCell)-1),_xlpm.TextCell),_xlpm.TextCell),_xlpm.TextCell),""))</f>
        <v>RANGE 003</v>
      </c>
      <c r="X1375" s="60" t="str">
        <f>IF(A1375&lt;&gt;"",IFERROR(IF(FIND(" ",G1375)&gt;=1,MID(G1375,FIND(" ",G1375)+1,LEN(G1375)),""),""),"")</f>
        <v>003</v>
      </c>
      <c r="AC1375" s="51">
        <f>IFERROR(VALUE(MID($C1375,1,2)),0)</f>
        <v>80</v>
      </c>
      <c r="AD1375" s="44">
        <f>IFERROR(VALUE(MID($C1375,4,3)),0)</f>
        <v>633</v>
      </c>
      <c r="AE1375" s="51">
        <f>VALUE(RIGHT("00"&amp;AC1375,2)&amp;RIGHT("000"&amp;AD1375,3))</f>
        <v>80633</v>
      </c>
    </row>
    <row r="1376" spans="1:31">
      <c r="A1376" s="60" t="str">
        <f>IF(G1376&amp;Q1376&lt;&gt;"",W1376&amp;Q1376,"")</f>
        <v>RANGE 003grey</v>
      </c>
      <c r="B1376" s="60" t="str">
        <f>IF(C1376&lt;&gt;"",LEFT(C1376,9),"")</f>
        <v>80-633-08</v>
      </c>
      <c r="C1376" s="73" t="s">
        <v>3578</v>
      </c>
      <c r="D1376" s="73" t="s">
        <v>3573</v>
      </c>
      <c r="E1376" s="73" t="s">
        <v>912</v>
      </c>
      <c r="F1376" s="74">
        <v>61</v>
      </c>
      <c r="G1376" s="73" t="s">
        <v>3565</v>
      </c>
      <c r="H1376" s="73" t="s">
        <v>83</v>
      </c>
      <c r="I1376" s="73" t="s">
        <v>1423</v>
      </c>
      <c r="J1376" s="73" t="s">
        <v>320</v>
      </c>
      <c r="K1376" s="73" t="s">
        <v>382</v>
      </c>
      <c r="L1376" s="73" t="s">
        <v>383</v>
      </c>
      <c r="M1376" s="73" t="s">
        <v>388</v>
      </c>
      <c r="N1376" s="73" t="s">
        <v>44</v>
      </c>
      <c r="O1376" s="73" t="s">
        <v>385</v>
      </c>
      <c r="P1376" s="73" t="s">
        <v>907</v>
      </c>
      <c r="Q1376" s="73" t="s">
        <v>917</v>
      </c>
      <c r="R1376" s="73" t="s">
        <v>83</v>
      </c>
      <c r="V1376" s="60" t="str">
        <f>W1376&amp;H1376</f>
        <v>RANGE 003серый</v>
      </c>
      <c r="W1376" s="60" t="str">
        <f>_xlfn.LET(_xlpm.TextCell,TEXT(G1376,"###"),IF(_xlpm.TextCell&lt;&gt;"",IF(StyleSpaceSplit,IFERROR(IF(FIND(" ",_xlpm.TextCell)&gt;=1,MID(_xlpm.TextCell,1,FIND(" ",_xlpm.TextCell)-1),_xlpm.TextCell),_xlpm.TextCell),_xlpm.TextCell),""))</f>
        <v>RANGE 003</v>
      </c>
      <c r="X1376" s="60" t="str">
        <f>IF(A1376&lt;&gt;"",IFERROR(IF(FIND(" ",G1376)&gt;=1,MID(G1376,FIND(" ",G1376)+1,LEN(G1376)),""),""),"")</f>
        <v>003</v>
      </c>
      <c r="AC1376" s="51">
        <f>IFERROR(VALUE(MID($C1376,1,2)),0)</f>
        <v>80</v>
      </c>
      <c r="AD1376" s="44">
        <f>IFERROR(VALUE(MID($C1376,4,3)),0)</f>
        <v>633</v>
      </c>
      <c r="AE1376" s="51">
        <f>VALUE(RIGHT("00"&amp;AC1376,2)&amp;RIGHT("000"&amp;AD1376,3))</f>
        <v>80633</v>
      </c>
    </row>
    <row r="1377" spans="1:31">
      <c r="A1377" s="60" t="str">
        <f>IF(G1377&amp;Q1377&lt;&gt;"",W1377&amp;Q1377,"")</f>
        <v>RANGE 003blue</v>
      </c>
      <c r="B1377" s="60" t="str">
        <f>IF(C1377&lt;&gt;"",LEFT(C1377,9),"")</f>
        <v>80-633-06</v>
      </c>
      <c r="C1377" s="73" t="s">
        <v>3563</v>
      </c>
      <c r="D1377" s="73" t="s">
        <v>3564</v>
      </c>
      <c r="E1377" s="73" t="s">
        <v>915</v>
      </c>
      <c r="F1377" s="74">
        <v>56</v>
      </c>
      <c r="G1377" s="73" t="s">
        <v>3565</v>
      </c>
      <c r="H1377" s="73" t="s">
        <v>71</v>
      </c>
      <c r="I1377" s="73" t="s">
        <v>3566</v>
      </c>
      <c r="J1377" s="73" t="s">
        <v>320</v>
      </c>
      <c r="K1377" s="73" t="s">
        <v>382</v>
      </c>
      <c r="L1377" s="73" t="s">
        <v>383</v>
      </c>
      <c r="M1377" s="73" t="s">
        <v>388</v>
      </c>
      <c r="N1377" s="73" t="s">
        <v>44</v>
      </c>
      <c r="O1377" s="73" t="s">
        <v>385</v>
      </c>
      <c r="P1377" s="73" t="s">
        <v>907</v>
      </c>
      <c r="Q1377" s="73" t="s">
        <v>932</v>
      </c>
      <c r="R1377" s="73" t="s">
        <v>71</v>
      </c>
      <c r="V1377" s="60" t="str">
        <f>W1377&amp;H1377</f>
        <v>RANGE 003синий</v>
      </c>
      <c r="W1377" s="60" t="str">
        <f>_xlfn.LET(_xlpm.TextCell,TEXT(G1377,"###"),IF(_xlpm.TextCell&lt;&gt;"",IF(StyleSpaceSplit,IFERROR(IF(FIND(" ",_xlpm.TextCell)&gt;=1,MID(_xlpm.TextCell,1,FIND(" ",_xlpm.TextCell)-1),_xlpm.TextCell),_xlpm.TextCell),_xlpm.TextCell),""))</f>
        <v>RANGE 003</v>
      </c>
      <c r="X1377" s="60" t="str">
        <f>IF(A1377&lt;&gt;"",IFERROR(IF(FIND(" ",G1377)&gt;=1,MID(G1377,FIND(" ",G1377)+1,LEN(G1377)),""),""),"")</f>
        <v>003</v>
      </c>
      <c r="AC1377" s="51">
        <f>IFERROR(VALUE(MID($C1377,1,2)),0)</f>
        <v>80</v>
      </c>
      <c r="AD1377" s="44">
        <f>IFERROR(VALUE(MID($C1377,4,3)),0)</f>
        <v>633</v>
      </c>
      <c r="AE1377" s="51">
        <f>VALUE(RIGHT("00"&amp;AC1377,2)&amp;RIGHT("000"&amp;AD1377,3))</f>
        <v>80633</v>
      </c>
    </row>
    <row r="1378" spans="1:31">
      <c r="A1378" s="60" t="str">
        <f>IF(G1378&amp;Q1378&lt;&gt;"",W1378&amp;Q1378,"")</f>
        <v>RANGE 003blue</v>
      </c>
      <c r="B1378" s="60" t="str">
        <f>IF(C1378&lt;&gt;"",LEFT(C1378,9),"")</f>
        <v>80-633-06</v>
      </c>
      <c r="C1378" s="73" t="s">
        <v>3567</v>
      </c>
      <c r="D1378" s="73" t="s">
        <v>3564</v>
      </c>
      <c r="E1378" s="73" t="s">
        <v>904</v>
      </c>
      <c r="F1378" s="74">
        <v>57</v>
      </c>
      <c r="G1378" s="73" t="s">
        <v>3565</v>
      </c>
      <c r="H1378" s="73" t="s">
        <v>71</v>
      </c>
      <c r="I1378" s="73" t="s">
        <v>3566</v>
      </c>
      <c r="J1378" s="73" t="s">
        <v>320</v>
      </c>
      <c r="K1378" s="73" t="s">
        <v>382</v>
      </c>
      <c r="L1378" s="73" t="s">
        <v>383</v>
      </c>
      <c r="M1378" s="73" t="s">
        <v>388</v>
      </c>
      <c r="N1378" s="73" t="s">
        <v>44</v>
      </c>
      <c r="O1378" s="73" t="s">
        <v>385</v>
      </c>
      <c r="P1378" s="73" t="s">
        <v>907</v>
      </c>
      <c r="Q1378" s="73" t="s">
        <v>932</v>
      </c>
      <c r="R1378" s="73" t="s">
        <v>71</v>
      </c>
      <c r="V1378" s="60" t="str">
        <f>W1378&amp;H1378</f>
        <v>RANGE 003синий</v>
      </c>
      <c r="W1378" s="60" t="str">
        <f>_xlfn.LET(_xlpm.TextCell,TEXT(G1378,"###"),IF(_xlpm.TextCell&lt;&gt;"",IF(StyleSpaceSplit,IFERROR(IF(FIND(" ",_xlpm.TextCell)&gt;=1,MID(_xlpm.TextCell,1,FIND(" ",_xlpm.TextCell)-1),_xlpm.TextCell),_xlpm.TextCell),_xlpm.TextCell),""))</f>
        <v>RANGE 003</v>
      </c>
      <c r="X1378" s="60" t="str">
        <f>IF(A1378&lt;&gt;"",IFERROR(IF(FIND(" ",G1378)&gt;=1,MID(G1378,FIND(" ",G1378)+1,LEN(G1378)),""),""),"")</f>
        <v>003</v>
      </c>
      <c r="AC1378" s="51">
        <f>IFERROR(VALUE(MID($C1378,1,2)),0)</f>
        <v>80</v>
      </c>
      <c r="AD1378" s="44">
        <f>IFERROR(VALUE(MID($C1378,4,3)),0)</f>
        <v>633</v>
      </c>
      <c r="AE1378" s="51">
        <f>VALUE(RIGHT("00"&amp;AC1378,2)&amp;RIGHT("000"&amp;AD1378,3))</f>
        <v>80633</v>
      </c>
    </row>
    <row r="1379" spans="1:31">
      <c r="A1379" s="60" t="str">
        <f>IF(G1379&amp;Q1379&lt;&gt;"",W1379&amp;Q1379,"")</f>
        <v>RANGE 003blue</v>
      </c>
      <c r="B1379" s="60" t="str">
        <f>IF(C1379&lt;&gt;"",LEFT(C1379,9),"")</f>
        <v>80-633-06</v>
      </c>
      <c r="C1379" s="73" t="s">
        <v>3568</v>
      </c>
      <c r="D1379" s="73" t="s">
        <v>3564</v>
      </c>
      <c r="E1379" s="73" t="s">
        <v>920</v>
      </c>
      <c r="F1379" s="74">
        <v>58</v>
      </c>
      <c r="G1379" s="73" t="s">
        <v>3565</v>
      </c>
      <c r="H1379" s="73" t="s">
        <v>71</v>
      </c>
      <c r="I1379" s="73" t="s">
        <v>3566</v>
      </c>
      <c r="J1379" s="73" t="s">
        <v>320</v>
      </c>
      <c r="K1379" s="73" t="s">
        <v>382</v>
      </c>
      <c r="L1379" s="73" t="s">
        <v>383</v>
      </c>
      <c r="M1379" s="73" t="s">
        <v>388</v>
      </c>
      <c r="N1379" s="73" t="s">
        <v>44</v>
      </c>
      <c r="O1379" s="73" t="s">
        <v>385</v>
      </c>
      <c r="P1379" s="73" t="s">
        <v>907</v>
      </c>
      <c r="Q1379" s="73" t="s">
        <v>932</v>
      </c>
      <c r="R1379" s="73" t="s">
        <v>71</v>
      </c>
      <c r="V1379" s="60" t="str">
        <f>W1379&amp;H1379</f>
        <v>RANGE 003синий</v>
      </c>
      <c r="W1379" s="60" t="str">
        <f>_xlfn.LET(_xlpm.TextCell,TEXT(G1379,"###"),IF(_xlpm.TextCell&lt;&gt;"",IF(StyleSpaceSplit,IFERROR(IF(FIND(" ",_xlpm.TextCell)&gt;=1,MID(_xlpm.TextCell,1,FIND(" ",_xlpm.TextCell)-1),_xlpm.TextCell),_xlpm.TextCell),_xlpm.TextCell),""))</f>
        <v>RANGE 003</v>
      </c>
      <c r="X1379" s="60" t="str">
        <f>IF(A1379&lt;&gt;"",IFERROR(IF(FIND(" ",G1379)&gt;=1,MID(G1379,FIND(" ",G1379)+1,LEN(G1379)),""),""),"")</f>
        <v>003</v>
      </c>
      <c r="AC1379" s="51">
        <f>IFERROR(VALUE(MID($C1379,1,2)),0)</f>
        <v>80</v>
      </c>
      <c r="AD1379" s="44">
        <f>IFERROR(VALUE(MID($C1379,4,3)),0)</f>
        <v>633</v>
      </c>
      <c r="AE1379" s="51">
        <f>VALUE(RIGHT("00"&amp;AC1379,2)&amp;RIGHT("000"&amp;AD1379,3))</f>
        <v>80633</v>
      </c>
    </row>
    <row r="1380" spans="1:31">
      <c r="A1380" s="60" t="str">
        <f>IF(G1380&amp;Q1380&lt;&gt;"",W1380&amp;Q1380,"")</f>
        <v>RANGE 003blue</v>
      </c>
      <c r="B1380" s="60" t="str">
        <f>IF(C1380&lt;&gt;"",LEFT(C1380,9),"")</f>
        <v>80-633-06</v>
      </c>
      <c r="C1380" s="73" t="s">
        <v>3569</v>
      </c>
      <c r="D1380" s="73" t="s">
        <v>3564</v>
      </c>
      <c r="E1380" s="73" t="s">
        <v>910</v>
      </c>
      <c r="F1380" s="74">
        <v>59</v>
      </c>
      <c r="G1380" s="73" t="s">
        <v>3565</v>
      </c>
      <c r="H1380" s="73" t="s">
        <v>71</v>
      </c>
      <c r="I1380" s="73" t="s">
        <v>3566</v>
      </c>
      <c r="J1380" s="73" t="s">
        <v>320</v>
      </c>
      <c r="K1380" s="73" t="s">
        <v>382</v>
      </c>
      <c r="L1380" s="73" t="s">
        <v>383</v>
      </c>
      <c r="M1380" s="73" t="s">
        <v>388</v>
      </c>
      <c r="N1380" s="73" t="s">
        <v>44</v>
      </c>
      <c r="O1380" s="73" t="s">
        <v>385</v>
      </c>
      <c r="P1380" s="73" t="s">
        <v>907</v>
      </c>
      <c r="Q1380" s="73" t="s">
        <v>932</v>
      </c>
      <c r="R1380" s="73" t="s">
        <v>71</v>
      </c>
      <c r="V1380" s="60" t="str">
        <f>W1380&amp;H1380</f>
        <v>RANGE 003синий</v>
      </c>
      <c r="W1380" s="60" t="str">
        <f>_xlfn.LET(_xlpm.TextCell,TEXT(G1380,"###"),IF(_xlpm.TextCell&lt;&gt;"",IF(StyleSpaceSplit,IFERROR(IF(FIND(" ",_xlpm.TextCell)&gt;=1,MID(_xlpm.TextCell,1,FIND(" ",_xlpm.TextCell)-1),_xlpm.TextCell),_xlpm.TextCell),_xlpm.TextCell),""))</f>
        <v>RANGE 003</v>
      </c>
      <c r="X1380" s="60" t="str">
        <f>IF(A1380&lt;&gt;"",IFERROR(IF(FIND(" ",G1380)&gt;=1,MID(G1380,FIND(" ",G1380)+1,LEN(G1380)),""),""),"")</f>
        <v>003</v>
      </c>
      <c r="AC1380" s="51">
        <f>IFERROR(VALUE(MID($C1380,1,2)),0)</f>
        <v>80</v>
      </c>
      <c r="AD1380" s="44">
        <f>IFERROR(VALUE(MID($C1380,4,3)),0)</f>
        <v>633</v>
      </c>
      <c r="AE1380" s="51">
        <f>VALUE(RIGHT("00"&amp;AC1380,2)&amp;RIGHT("000"&amp;AD1380,3))</f>
        <v>80633</v>
      </c>
    </row>
    <row r="1381" spans="1:31">
      <c r="A1381" s="60" t="str">
        <f>IF(G1381&amp;Q1381&lt;&gt;"",W1381&amp;Q1381,"")</f>
        <v>RANGE 003blue</v>
      </c>
      <c r="B1381" s="60" t="str">
        <f>IF(C1381&lt;&gt;"",LEFT(C1381,9),"")</f>
        <v>80-633-06</v>
      </c>
      <c r="C1381" s="73" t="s">
        <v>3570</v>
      </c>
      <c r="D1381" s="73" t="s">
        <v>3564</v>
      </c>
      <c r="E1381" s="73" t="s">
        <v>922</v>
      </c>
      <c r="F1381" s="74">
        <v>60</v>
      </c>
      <c r="G1381" s="73" t="s">
        <v>3565</v>
      </c>
      <c r="H1381" s="73" t="s">
        <v>71</v>
      </c>
      <c r="I1381" s="73" t="s">
        <v>3566</v>
      </c>
      <c r="J1381" s="73" t="s">
        <v>320</v>
      </c>
      <c r="K1381" s="73" t="s">
        <v>382</v>
      </c>
      <c r="L1381" s="73" t="s">
        <v>383</v>
      </c>
      <c r="M1381" s="73" t="s">
        <v>388</v>
      </c>
      <c r="N1381" s="73" t="s">
        <v>44</v>
      </c>
      <c r="O1381" s="73" t="s">
        <v>385</v>
      </c>
      <c r="P1381" s="73" t="s">
        <v>907</v>
      </c>
      <c r="Q1381" s="73" t="s">
        <v>932</v>
      </c>
      <c r="R1381" s="73" t="s">
        <v>71</v>
      </c>
      <c r="V1381" s="60" t="str">
        <f>W1381&amp;H1381</f>
        <v>RANGE 003синий</v>
      </c>
      <c r="W1381" s="60" t="str">
        <f>_xlfn.LET(_xlpm.TextCell,TEXT(G1381,"###"),IF(_xlpm.TextCell&lt;&gt;"",IF(StyleSpaceSplit,IFERROR(IF(FIND(" ",_xlpm.TextCell)&gt;=1,MID(_xlpm.TextCell,1,FIND(" ",_xlpm.TextCell)-1),_xlpm.TextCell),_xlpm.TextCell),_xlpm.TextCell),""))</f>
        <v>RANGE 003</v>
      </c>
      <c r="X1381" s="60" t="str">
        <f>IF(A1381&lt;&gt;"",IFERROR(IF(FIND(" ",G1381)&gt;=1,MID(G1381,FIND(" ",G1381)+1,LEN(G1381)),""),""),"")</f>
        <v>003</v>
      </c>
      <c r="AC1381" s="51">
        <f>IFERROR(VALUE(MID($C1381,1,2)),0)</f>
        <v>80</v>
      </c>
      <c r="AD1381" s="44">
        <f>IFERROR(VALUE(MID($C1381,4,3)),0)</f>
        <v>633</v>
      </c>
      <c r="AE1381" s="51">
        <f>VALUE(RIGHT("00"&amp;AC1381,2)&amp;RIGHT("000"&amp;AD1381,3))</f>
        <v>80633</v>
      </c>
    </row>
    <row r="1382" spans="1:31">
      <c r="A1382" s="60" t="str">
        <f>IF(G1382&amp;Q1382&lt;&gt;"",W1382&amp;Q1382,"")</f>
        <v>RANGE 003blue</v>
      </c>
      <c r="B1382" s="60" t="str">
        <f>IF(C1382&lt;&gt;"",LEFT(C1382,9),"")</f>
        <v>80-633-06</v>
      </c>
      <c r="C1382" s="73" t="s">
        <v>3571</v>
      </c>
      <c r="D1382" s="73" t="s">
        <v>3564</v>
      </c>
      <c r="E1382" s="73" t="s">
        <v>912</v>
      </c>
      <c r="F1382" s="74">
        <v>61</v>
      </c>
      <c r="G1382" s="73" t="s">
        <v>3565</v>
      </c>
      <c r="H1382" s="73" t="s">
        <v>71</v>
      </c>
      <c r="I1382" s="73" t="s">
        <v>3566</v>
      </c>
      <c r="J1382" s="73" t="s">
        <v>320</v>
      </c>
      <c r="K1382" s="73" t="s">
        <v>382</v>
      </c>
      <c r="L1382" s="73" t="s">
        <v>383</v>
      </c>
      <c r="M1382" s="73" t="s">
        <v>388</v>
      </c>
      <c r="N1382" s="73" t="s">
        <v>44</v>
      </c>
      <c r="O1382" s="73" t="s">
        <v>385</v>
      </c>
      <c r="P1382" s="73" t="s">
        <v>907</v>
      </c>
      <c r="Q1382" s="73" t="s">
        <v>932</v>
      </c>
      <c r="R1382" s="73" t="s">
        <v>71</v>
      </c>
      <c r="V1382" s="60" t="str">
        <f>W1382&amp;H1382</f>
        <v>RANGE 003синий</v>
      </c>
      <c r="W1382" s="60" t="str">
        <f>_xlfn.LET(_xlpm.TextCell,TEXT(G1382,"###"),IF(_xlpm.TextCell&lt;&gt;"",IF(StyleSpaceSplit,IFERROR(IF(FIND(" ",_xlpm.TextCell)&gt;=1,MID(_xlpm.TextCell,1,FIND(" ",_xlpm.TextCell)-1),_xlpm.TextCell),_xlpm.TextCell),_xlpm.TextCell),""))</f>
        <v>RANGE 003</v>
      </c>
      <c r="X1382" s="60" t="str">
        <f>IF(A1382&lt;&gt;"",IFERROR(IF(FIND(" ",G1382)&gt;=1,MID(G1382,FIND(" ",G1382)+1,LEN(G1382)),""),""),"")</f>
        <v>003</v>
      </c>
      <c r="AC1382" s="51">
        <f>IFERROR(VALUE(MID($C1382,1,2)),0)</f>
        <v>80</v>
      </c>
      <c r="AD1382" s="44">
        <f>IFERROR(VALUE(MID($C1382,4,3)),0)</f>
        <v>633</v>
      </c>
      <c r="AE1382" s="51">
        <f>VALUE(RIGHT("00"&amp;AC1382,2)&amp;RIGHT("000"&amp;AD1382,3))</f>
        <v>80633</v>
      </c>
    </row>
    <row r="1383" spans="1:31">
      <c r="A1383" s="60" t="str">
        <f>IF(G1383&amp;Q1383&lt;&gt;"",W1383&amp;Q1383,"")</f>
        <v>RANGE 005brown</v>
      </c>
      <c r="B1383" s="60" t="str">
        <f>IF(C1383&lt;&gt;"",LEFT(C1383,9),"")</f>
        <v>80-634-14</v>
      </c>
      <c r="C1383" s="73" t="s">
        <v>3588</v>
      </c>
      <c r="D1383" s="73" t="s">
        <v>3589</v>
      </c>
      <c r="E1383" s="73" t="s">
        <v>915</v>
      </c>
      <c r="F1383" s="74">
        <v>56</v>
      </c>
      <c r="G1383" s="73" t="s">
        <v>3581</v>
      </c>
      <c r="H1383" s="73" t="s">
        <v>86</v>
      </c>
      <c r="I1383" s="73" t="s">
        <v>1265</v>
      </c>
      <c r="J1383" s="73" t="s">
        <v>336</v>
      </c>
      <c r="K1383" s="73" t="s">
        <v>382</v>
      </c>
      <c r="L1383" s="73" t="s">
        <v>383</v>
      </c>
      <c r="M1383" s="73" t="s">
        <v>388</v>
      </c>
      <c r="N1383" s="73" t="s">
        <v>44</v>
      </c>
      <c r="O1383" s="73" t="s">
        <v>385</v>
      </c>
      <c r="P1383" s="73" t="s">
        <v>907</v>
      </c>
      <c r="Q1383" s="73" t="s">
        <v>1033</v>
      </c>
      <c r="R1383" s="73" t="s">
        <v>86</v>
      </c>
      <c r="V1383" s="60" t="str">
        <f>W1383&amp;H1383</f>
        <v>RANGE 005коричневый</v>
      </c>
      <c r="W1383" s="60" t="str">
        <f>_xlfn.LET(_xlpm.TextCell,TEXT(G1383,"###"),IF(_xlpm.TextCell&lt;&gt;"",IF(StyleSpaceSplit,IFERROR(IF(FIND(" ",_xlpm.TextCell)&gt;=1,MID(_xlpm.TextCell,1,FIND(" ",_xlpm.TextCell)-1),_xlpm.TextCell),_xlpm.TextCell),_xlpm.TextCell),""))</f>
        <v>RANGE 005</v>
      </c>
      <c r="X1383" s="60" t="str">
        <f>IF(A1383&lt;&gt;"",IFERROR(IF(FIND(" ",G1383)&gt;=1,MID(G1383,FIND(" ",G1383)+1,LEN(G1383)),""),""),"")</f>
        <v>005</v>
      </c>
      <c r="AC1383" s="51">
        <f>IFERROR(VALUE(MID($C1383,1,2)),0)</f>
        <v>80</v>
      </c>
      <c r="AD1383" s="44">
        <f>IFERROR(VALUE(MID($C1383,4,3)),0)</f>
        <v>634</v>
      </c>
      <c r="AE1383" s="51">
        <f>VALUE(RIGHT("00"&amp;AC1383,2)&amp;RIGHT("000"&amp;AD1383,3))</f>
        <v>80634</v>
      </c>
    </row>
    <row r="1384" spans="1:31">
      <c r="A1384" s="60" t="str">
        <f>IF(G1384&amp;Q1384&lt;&gt;"",W1384&amp;Q1384,"")</f>
        <v>RANGE 005brown</v>
      </c>
      <c r="B1384" s="60" t="str">
        <f>IF(C1384&lt;&gt;"",LEFT(C1384,9),"")</f>
        <v>80-634-14</v>
      </c>
      <c r="C1384" s="73" t="s">
        <v>3590</v>
      </c>
      <c r="D1384" s="73" t="s">
        <v>3589</v>
      </c>
      <c r="E1384" s="73" t="s">
        <v>904</v>
      </c>
      <c r="F1384" s="74">
        <v>57</v>
      </c>
      <c r="G1384" s="73" t="s">
        <v>3581</v>
      </c>
      <c r="H1384" s="73" t="s">
        <v>86</v>
      </c>
      <c r="I1384" s="73" t="s">
        <v>1265</v>
      </c>
      <c r="J1384" s="73" t="s">
        <v>336</v>
      </c>
      <c r="K1384" s="73" t="s">
        <v>382</v>
      </c>
      <c r="L1384" s="73" t="s">
        <v>383</v>
      </c>
      <c r="M1384" s="73" t="s">
        <v>388</v>
      </c>
      <c r="N1384" s="73" t="s">
        <v>44</v>
      </c>
      <c r="O1384" s="73" t="s">
        <v>385</v>
      </c>
      <c r="P1384" s="73" t="s">
        <v>907</v>
      </c>
      <c r="Q1384" s="73" t="s">
        <v>1033</v>
      </c>
      <c r="R1384" s="73" t="s">
        <v>86</v>
      </c>
      <c r="V1384" s="60" t="str">
        <f>W1384&amp;H1384</f>
        <v>RANGE 005коричневый</v>
      </c>
      <c r="W1384" s="60" t="str">
        <f>_xlfn.LET(_xlpm.TextCell,TEXT(G1384,"###"),IF(_xlpm.TextCell&lt;&gt;"",IF(StyleSpaceSplit,IFERROR(IF(FIND(" ",_xlpm.TextCell)&gt;=1,MID(_xlpm.TextCell,1,FIND(" ",_xlpm.TextCell)-1),_xlpm.TextCell),_xlpm.TextCell),_xlpm.TextCell),""))</f>
        <v>RANGE 005</v>
      </c>
      <c r="X1384" s="60" t="str">
        <f>IF(A1384&lt;&gt;"",IFERROR(IF(FIND(" ",G1384)&gt;=1,MID(G1384,FIND(" ",G1384)+1,LEN(G1384)),""),""),"")</f>
        <v>005</v>
      </c>
      <c r="AC1384" s="51">
        <f>IFERROR(VALUE(MID($C1384,1,2)),0)</f>
        <v>80</v>
      </c>
      <c r="AD1384" s="44">
        <f>IFERROR(VALUE(MID($C1384,4,3)),0)</f>
        <v>634</v>
      </c>
      <c r="AE1384" s="51">
        <f>VALUE(RIGHT("00"&amp;AC1384,2)&amp;RIGHT("000"&amp;AD1384,3))</f>
        <v>80634</v>
      </c>
    </row>
    <row r="1385" spans="1:31">
      <c r="A1385" s="60" t="str">
        <f>IF(G1385&amp;Q1385&lt;&gt;"",W1385&amp;Q1385,"")</f>
        <v>RANGE 005brown</v>
      </c>
      <c r="B1385" s="60" t="str">
        <f>IF(C1385&lt;&gt;"",LEFT(C1385,9),"")</f>
        <v>80-634-14</v>
      </c>
      <c r="C1385" s="73" t="s">
        <v>3591</v>
      </c>
      <c r="D1385" s="73" t="s">
        <v>3589</v>
      </c>
      <c r="E1385" s="73" t="s">
        <v>920</v>
      </c>
      <c r="F1385" s="74">
        <v>58</v>
      </c>
      <c r="G1385" s="73" t="s">
        <v>3581</v>
      </c>
      <c r="H1385" s="73" t="s">
        <v>86</v>
      </c>
      <c r="I1385" s="73" t="s">
        <v>1265</v>
      </c>
      <c r="J1385" s="73" t="s">
        <v>336</v>
      </c>
      <c r="K1385" s="73" t="s">
        <v>382</v>
      </c>
      <c r="L1385" s="73" t="s">
        <v>383</v>
      </c>
      <c r="M1385" s="73" t="s">
        <v>388</v>
      </c>
      <c r="N1385" s="73" t="s">
        <v>44</v>
      </c>
      <c r="O1385" s="73" t="s">
        <v>385</v>
      </c>
      <c r="P1385" s="73" t="s">
        <v>907</v>
      </c>
      <c r="Q1385" s="73" t="s">
        <v>1033</v>
      </c>
      <c r="R1385" s="73" t="s">
        <v>86</v>
      </c>
      <c r="V1385" s="60" t="str">
        <f>W1385&amp;H1385</f>
        <v>RANGE 005коричневый</v>
      </c>
      <c r="W1385" s="60" t="str">
        <f>_xlfn.LET(_xlpm.TextCell,TEXT(G1385,"###"),IF(_xlpm.TextCell&lt;&gt;"",IF(StyleSpaceSplit,IFERROR(IF(FIND(" ",_xlpm.TextCell)&gt;=1,MID(_xlpm.TextCell,1,FIND(" ",_xlpm.TextCell)-1),_xlpm.TextCell),_xlpm.TextCell),_xlpm.TextCell),""))</f>
        <v>RANGE 005</v>
      </c>
      <c r="X1385" s="60" t="str">
        <f>IF(A1385&lt;&gt;"",IFERROR(IF(FIND(" ",G1385)&gt;=1,MID(G1385,FIND(" ",G1385)+1,LEN(G1385)),""),""),"")</f>
        <v>005</v>
      </c>
      <c r="AC1385" s="51">
        <f>IFERROR(VALUE(MID($C1385,1,2)),0)</f>
        <v>80</v>
      </c>
      <c r="AD1385" s="44">
        <f>IFERROR(VALUE(MID($C1385,4,3)),0)</f>
        <v>634</v>
      </c>
      <c r="AE1385" s="51">
        <f>VALUE(RIGHT("00"&amp;AC1385,2)&amp;RIGHT("000"&amp;AD1385,3))</f>
        <v>80634</v>
      </c>
    </row>
    <row r="1386" spans="1:31">
      <c r="A1386" s="60" t="str">
        <f>IF(G1386&amp;Q1386&lt;&gt;"",W1386&amp;Q1386,"")</f>
        <v>RANGE 005brown</v>
      </c>
      <c r="B1386" s="60" t="str">
        <f>IF(C1386&lt;&gt;"",LEFT(C1386,9),"")</f>
        <v>80-634-14</v>
      </c>
      <c r="C1386" s="73" t="s">
        <v>3592</v>
      </c>
      <c r="D1386" s="73" t="s">
        <v>3589</v>
      </c>
      <c r="E1386" s="73" t="s">
        <v>910</v>
      </c>
      <c r="F1386" s="74">
        <v>59</v>
      </c>
      <c r="G1386" s="73" t="s">
        <v>3581</v>
      </c>
      <c r="H1386" s="73" t="s">
        <v>86</v>
      </c>
      <c r="I1386" s="73" t="s">
        <v>1265</v>
      </c>
      <c r="J1386" s="73" t="s">
        <v>336</v>
      </c>
      <c r="K1386" s="73" t="s">
        <v>382</v>
      </c>
      <c r="L1386" s="73" t="s">
        <v>383</v>
      </c>
      <c r="M1386" s="73" t="s">
        <v>388</v>
      </c>
      <c r="N1386" s="73" t="s">
        <v>44</v>
      </c>
      <c r="O1386" s="73" t="s">
        <v>385</v>
      </c>
      <c r="P1386" s="73" t="s">
        <v>907</v>
      </c>
      <c r="Q1386" s="73" t="s">
        <v>1033</v>
      </c>
      <c r="R1386" s="73" t="s">
        <v>86</v>
      </c>
      <c r="V1386" s="60" t="str">
        <f>W1386&amp;H1386</f>
        <v>RANGE 005коричневый</v>
      </c>
      <c r="W1386" s="60" t="str">
        <f>_xlfn.LET(_xlpm.TextCell,TEXT(G1386,"###"),IF(_xlpm.TextCell&lt;&gt;"",IF(StyleSpaceSplit,IFERROR(IF(FIND(" ",_xlpm.TextCell)&gt;=1,MID(_xlpm.TextCell,1,FIND(" ",_xlpm.TextCell)-1),_xlpm.TextCell),_xlpm.TextCell),_xlpm.TextCell),""))</f>
        <v>RANGE 005</v>
      </c>
      <c r="X1386" s="60" t="str">
        <f>IF(A1386&lt;&gt;"",IFERROR(IF(FIND(" ",G1386)&gt;=1,MID(G1386,FIND(" ",G1386)+1,LEN(G1386)),""),""),"")</f>
        <v>005</v>
      </c>
      <c r="AC1386" s="51">
        <f>IFERROR(VALUE(MID($C1386,1,2)),0)</f>
        <v>80</v>
      </c>
      <c r="AD1386" s="44">
        <f>IFERROR(VALUE(MID($C1386,4,3)),0)</f>
        <v>634</v>
      </c>
      <c r="AE1386" s="51">
        <f>VALUE(RIGHT("00"&amp;AC1386,2)&amp;RIGHT("000"&amp;AD1386,3))</f>
        <v>80634</v>
      </c>
    </row>
    <row r="1387" spans="1:31">
      <c r="A1387" s="60" t="str">
        <f>IF(G1387&amp;Q1387&lt;&gt;"",W1387&amp;Q1387,"")</f>
        <v>RANGE 005brown</v>
      </c>
      <c r="B1387" s="60" t="str">
        <f>IF(C1387&lt;&gt;"",LEFT(C1387,9),"")</f>
        <v>80-634-14</v>
      </c>
      <c r="C1387" s="73" t="s">
        <v>3593</v>
      </c>
      <c r="D1387" s="73" t="s">
        <v>3589</v>
      </c>
      <c r="E1387" s="73" t="s">
        <v>922</v>
      </c>
      <c r="F1387" s="74">
        <v>60</v>
      </c>
      <c r="G1387" s="73" t="s">
        <v>3581</v>
      </c>
      <c r="H1387" s="73" t="s">
        <v>86</v>
      </c>
      <c r="I1387" s="73" t="s">
        <v>1265</v>
      </c>
      <c r="J1387" s="73" t="s">
        <v>336</v>
      </c>
      <c r="K1387" s="73" t="s">
        <v>382</v>
      </c>
      <c r="L1387" s="73" t="s">
        <v>383</v>
      </c>
      <c r="M1387" s="73" t="s">
        <v>388</v>
      </c>
      <c r="N1387" s="73" t="s">
        <v>44</v>
      </c>
      <c r="O1387" s="73" t="s">
        <v>385</v>
      </c>
      <c r="P1387" s="73" t="s">
        <v>907</v>
      </c>
      <c r="Q1387" s="73" t="s">
        <v>1033</v>
      </c>
      <c r="R1387" s="73" t="s">
        <v>86</v>
      </c>
      <c r="V1387" s="60" t="str">
        <f>W1387&amp;H1387</f>
        <v>RANGE 005коричневый</v>
      </c>
      <c r="W1387" s="60" t="str">
        <f>_xlfn.LET(_xlpm.TextCell,TEXT(G1387,"###"),IF(_xlpm.TextCell&lt;&gt;"",IF(StyleSpaceSplit,IFERROR(IF(FIND(" ",_xlpm.TextCell)&gt;=1,MID(_xlpm.TextCell,1,FIND(" ",_xlpm.TextCell)-1),_xlpm.TextCell),_xlpm.TextCell),_xlpm.TextCell),""))</f>
        <v>RANGE 005</v>
      </c>
      <c r="X1387" s="60" t="str">
        <f>IF(A1387&lt;&gt;"",IFERROR(IF(FIND(" ",G1387)&gt;=1,MID(G1387,FIND(" ",G1387)+1,LEN(G1387)),""),""),"")</f>
        <v>005</v>
      </c>
      <c r="AC1387" s="51">
        <f>IFERROR(VALUE(MID($C1387,1,2)),0)</f>
        <v>80</v>
      </c>
      <c r="AD1387" s="44">
        <f>IFERROR(VALUE(MID($C1387,4,3)),0)</f>
        <v>634</v>
      </c>
      <c r="AE1387" s="51">
        <f>VALUE(RIGHT("00"&amp;AC1387,2)&amp;RIGHT("000"&amp;AD1387,3))</f>
        <v>80634</v>
      </c>
    </row>
    <row r="1388" spans="1:31">
      <c r="A1388" s="60" t="str">
        <f>IF(G1388&amp;Q1388&lt;&gt;"",W1388&amp;Q1388,"")</f>
        <v>RANGE 005brown</v>
      </c>
      <c r="B1388" s="60" t="str">
        <f>IF(C1388&lt;&gt;"",LEFT(C1388,9),"")</f>
        <v>80-634-14</v>
      </c>
      <c r="C1388" s="73" t="s">
        <v>3594</v>
      </c>
      <c r="D1388" s="73" t="s">
        <v>3589</v>
      </c>
      <c r="E1388" s="73" t="s">
        <v>912</v>
      </c>
      <c r="F1388" s="74">
        <v>61</v>
      </c>
      <c r="G1388" s="73" t="s">
        <v>3581</v>
      </c>
      <c r="H1388" s="73" t="s">
        <v>86</v>
      </c>
      <c r="I1388" s="73" t="s">
        <v>1265</v>
      </c>
      <c r="J1388" s="73" t="s">
        <v>336</v>
      </c>
      <c r="K1388" s="73" t="s">
        <v>382</v>
      </c>
      <c r="L1388" s="73" t="s">
        <v>383</v>
      </c>
      <c r="M1388" s="73" t="s">
        <v>388</v>
      </c>
      <c r="N1388" s="73" t="s">
        <v>44</v>
      </c>
      <c r="O1388" s="73" t="s">
        <v>385</v>
      </c>
      <c r="P1388" s="73" t="s">
        <v>907</v>
      </c>
      <c r="Q1388" s="73" t="s">
        <v>1033</v>
      </c>
      <c r="R1388" s="73" t="s">
        <v>86</v>
      </c>
      <c r="V1388" s="60" t="str">
        <f>W1388&amp;H1388</f>
        <v>RANGE 005коричневый</v>
      </c>
      <c r="W1388" s="60" t="str">
        <f>_xlfn.LET(_xlpm.TextCell,TEXT(G1388,"###"),IF(_xlpm.TextCell&lt;&gt;"",IF(StyleSpaceSplit,IFERROR(IF(FIND(" ",_xlpm.TextCell)&gt;=1,MID(_xlpm.TextCell,1,FIND(" ",_xlpm.TextCell)-1),_xlpm.TextCell),_xlpm.TextCell),_xlpm.TextCell),""))</f>
        <v>RANGE 005</v>
      </c>
      <c r="X1388" s="60" t="str">
        <f>IF(A1388&lt;&gt;"",IFERROR(IF(FIND(" ",G1388)&gt;=1,MID(G1388,FIND(" ",G1388)+1,LEN(G1388)),""),""),"")</f>
        <v>005</v>
      </c>
      <c r="AC1388" s="51">
        <f>IFERROR(VALUE(MID($C1388,1,2)),0)</f>
        <v>80</v>
      </c>
      <c r="AD1388" s="44">
        <f>IFERROR(VALUE(MID($C1388,4,3)),0)</f>
        <v>634</v>
      </c>
      <c r="AE1388" s="51">
        <f>VALUE(RIGHT("00"&amp;AC1388,2)&amp;RIGHT("000"&amp;AD1388,3))</f>
        <v>80634</v>
      </c>
    </row>
    <row r="1389" spans="1:31">
      <c r="A1389" s="60" t="str">
        <f>IF(G1389&amp;Q1389&lt;&gt;"",W1389&amp;Q1389,"")</f>
        <v>RANGE 005grey</v>
      </c>
      <c r="B1389" s="60" t="str">
        <f>IF(C1389&lt;&gt;"",LEFT(C1389,9),"")</f>
        <v>80-634-08</v>
      </c>
      <c r="C1389" s="73" t="s">
        <v>3595</v>
      </c>
      <c r="D1389" s="73" t="s">
        <v>3596</v>
      </c>
      <c r="E1389" s="73" t="s">
        <v>956</v>
      </c>
      <c r="F1389" s="74">
        <v>55</v>
      </c>
      <c r="G1389" s="73" t="s">
        <v>3581</v>
      </c>
      <c r="H1389" s="73" t="s">
        <v>83</v>
      </c>
      <c r="I1389" s="73" t="s">
        <v>1265</v>
      </c>
      <c r="J1389" s="73" t="s">
        <v>336</v>
      </c>
      <c r="K1389" s="73" t="s">
        <v>382</v>
      </c>
      <c r="L1389" s="73" t="s">
        <v>383</v>
      </c>
      <c r="M1389" s="73" t="s">
        <v>388</v>
      </c>
      <c r="N1389" s="73" t="s">
        <v>44</v>
      </c>
      <c r="O1389" s="73" t="s">
        <v>385</v>
      </c>
      <c r="P1389" s="73" t="s">
        <v>907</v>
      </c>
      <c r="Q1389" s="73" t="s">
        <v>917</v>
      </c>
      <c r="R1389" s="73" t="s">
        <v>83</v>
      </c>
      <c r="V1389" s="60" t="str">
        <f>W1389&amp;H1389</f>
        <v>RANGE 005серый</v>
      </c>
      <c r="W1389" s="60" t="str">
        <f>_xlfn.LET(_xlpm.TextCell,TEXT(G1389,"###"),IF(_xlpm.TextCell&lt;&gt;"",IF(StyleSpaceSplit,IFERROR(IF(FIND(" ",_xlpm.TextCell)&gt;=1,MID(_xlpm.TextCell,1,FIND(" ",_xlpm.TextCell)-1),_xlpm.TextCell),_xlpm.TextCell),_xlpm.TextCell),""))</f>
        <v>RANGE 005</v>
      </c>
      <c r="X1389" s="60" t="str">
        <f>IF(A1389&lt;&gt;"",IFERROR(IF(FIND(" ",G1389)&gt;=1,MID(G1389,FIND(" ",G1389)+1,LEN(G1389)),""),""),"")</f>
        <v>005</v>
      </c>
      <c r="AC1389" s="51">
        <f>IFERROR(VALUE(MID($C1389,1,2)),0)</f>
        <v>80</v>
      </c>
      <c r="AD1389" s="44">
        <f>IFERROR(VALUE(MID($C1389,4,3)),0)</f>
        <v>634</v>
      </c>
      <c r="AE1389" s="51">
        <f>VALUE(RIGHT("00"&amp;AC1389,2)&amp;RIGHT("000"&amp;AD1389,3))</f>
        <v>80634</v>
      </c>
    </row>
    <row r="1390" spans="1:31">
      <c r="A1390" s="60" t="str">
        <f>IF(G1390&amp;Q1390&lt;&gt;"",W1390&amp;Q1390,"")</f>
        <v>RANGE 005grey</v>
      </c>
      <c r="B1390" s="60" t="str">
        <f>IF(C1390&lt;&gt;"",LEFT(C1390,9),"")</f>
        <v>80-634-08</v>
      </c>
      <c r="C1390" s="73" t="s">
        <v>3597</v>
      </c>
      <c r="D1390" s="73" t="s">
        <v>3596</v>
      </c>
      <c r="E1390" s="73" t="s">
        <v>915</v>
      </c>
      <c r="F1390" s="74">
        <v>56</v>
      </c>
      <c r="G1390" s="73" t="s">
        <v>3581</v>
      </c>
      <c r="H1390" s="73" t="s">
        <v>83</v>
      </c>
      <c r="I1390" s="73" t="s">
        <v>1265</v>
      </c>
      <c r="J1390" s="73" t="s">
        <v>336</v>
      </c>
      <c r="K1390" s="73" t="s">
        <v>382</v>
      </c>
      <c r="L1390" s="73" t="s">
        <v>383</v>
      </c>
      <c r="M1390" s="73" t="s">
        <v>388</v>
      </c>
      <c r="N1390" s="73" t="s">
        <v>44</v>
      </c>
      <c r="O1390" s="73" t="s">
        <v>385</v>
      </c>
      <c r="P1390" s="73" t="s">
        <v>907</v>
      </c>
      <c r="Q1390" s="73" t="s">
        <v>917</v>
      </c>
      <c r="R1390" s="73" t="s">
        <v>83</v>
      </c>
      <c r="V1390" s="60" t="str">
        <f>W1390&amp;H1390</f>
        <v>RANGE 005серый</v>
      </c>
      <c r="W1390" s="60" t="str">
        <f>_xlfn.LET(_xlpm.TextCell,TEXT(G1390,"###"),IF(_xlpm.TextCell&lt;&gt;"",IF(StyleSpaceSplit,IFERROR(IF(FIND(" ",_xlpm.TextCell)&gt;=1,MID(_xlpm.TextCell,1,FIND(" ",_xlpm.TextCell)-1),_xlpm.TextCell),_xlpm.TextCell),_xlpm.TextCell),""))</f>
        <v>RANGE 005</v>
      </c>
      <c r="X1390" s="60" t="str">
        <f>IF(A1390&lt;&gt;"",IFERROR(IF(FIND(" ",G1390)&gt;=1,MID(G1390,FIND(" ",G1390)+1,LEN(G1390)),""),""),"")</f>
        <v>005</v>
      </c>
      <c r="AC1390" s="51">
        <f>IFERROR(VALUE(MID($C1390,1,2)),0)</f>
        <v>80</v>
      </c>
      <c r="AD1390" s="44">
        <f>IFERROR(VALUE(MID($C1390,4,3)),0)</f>
        <v>634</v>
      </c>
      <c r="AE1390" s="51">
        <f>VALUE(RIGHT("00"&amp;AC1390,2)&amp;RIGHT("000"&amp;AD1390,3))</f>
        <v>80634</v>
      </c>
    </row>
    <row r="1391" spans="1:31">
      <c r="A1391" s="60" t="str">
        <f>IF(G1391&amp;Q1391&lt;&gt;"",W1391&amp;Q1391,"")</f>
        <v>RANGE 005grey</v>
      </c>
      <c r="B1391" s="60" t="str">
        <f>IF(C1391&lt;&gt;"",LEFT(C1391,9),"")</f>
        <v>80-634-08</v>
      </c>
      <c r="C1391" s="73" t="s">
        <v>3598</v>
      </c>
      <c r="D1391" s="73" t="s">
        <v>3596</v>
      </c>
      <c r="E1391" s="73" t="s">
        <v>904</v>
      </c>
      <c r="F1391" s="74">
        <v>57</v>
      </c>
      <c r="G1391" s="73" t="s">
        <v>3581</v>
      </c>
      <c r="H1391" s="73" t="s">
        <v>83</v>
      </c>
      <c r="I1391" s="73" t="s">
        <v>1265</v>
      </c>
      <c r="J1391" s="73" t="s">
        <v>336</v>
      </c>
      <c r="K1391" s="73" t="s">
        <v>382</v>
      </c>
      <c r="L1391" s="73" t="s">
        <v>383</v>
      </c>
      <c r="M1391" s="73" t="s">
        <v>388</v>
      </c>
      <c r="N1391" s="73" t="s">
        <v>44</v>
      </c>
      <c r="O1391" s="73" t="s">
        <v>385</v>
      </c>
      <c r="P1391" s="73" t="s">
        <v>907</v>
      </c>
      <c r="Q1391" s="73" t="s">
        <v>917</v>
      </c>
      <c r="R1391" s="73" t="s">
        <v>83</v>
      </c>
      <c r="V1391" s="60" t="str">
        <f>W1391&amp;H1391</f>
        <v>RANGE 005серый</v>
      </c>
      <c r="W1391" s="60" t="str">
        <f>_xlfn.LET(_xlpm.TextCell,TEXT(G1391,"###"),IF(_xlpm.TextCell&lt;&gt;"",IF(StyleSpaceSplit,IFERROR(IF(FIND(" ",_xlpm.TextCell)&gt;=1,MID(_xlpm.TextCell,1,FIND(" ",_xlpm.TextCell)-1),_xlpm.TextCell),_xlpm.TextCell),_xlpm.TextCell),""))</f>
        <v>RANGE 005</v>
      </c>
      <c r="X1391" s="60" t="str">
        <f>IF(A1391&lt;&gt;"",IFERROR(IF(FIND(" ",G1391)&gt;=1,MID(G1391,FIND(" ",G1391)+1,LEN(G1391)),""),""),"")</f>
        <v>005</v>
      </c>
      <c r="AC1391" s="51">
        <f>IFERROR(VALUE(MID($C1391,1,2)),0)</f>
        <v>80</v>
      </c>
      <c r="AD1391" s="44">
        <f>IFERROR(VALUE(MID($C1391,4,3)),0)</f>
        <v>634</v>
      </c>
      <c r="AE1391" s="51">
        <f>VALUE(RIGHT("00"&amp;AC1391,2)&amp;RIGHT("000"&amp;AD1391,3))</f>
        <v>80634</v>
      </c>
    </row>
    <row r="1392" spans="1:31">
      <c r="A1392" s="60" t="str">
        <f>IF(G1392&amp;Q1392&lt;&gt;"",W1392&amp;Q1392,"")</f>
        <v>RANGE 005grey</v>
      </c>
      <c r="B1392" s="60" t="str">
        <f>IF(C1392&lt;&gt;"",LEFT(C1392,9),"")</f>
        <v>80-634-08</v>
      </c>
      <c r="C1392" s="73" t="s">
        <v>3599</v>
      </c>
      <c r="D1392" s="73" t="s">
        <v>3596</v>
      </c>
      <c r="E1392" s="73" t="s">
        <v>920</v>
      </c>
      <c r="F1392" s="74">
        <v>58</v>
      </c>
      <c r="G1392" s="73" t="s">
        <v>3581</v>
      </c>
      <c r="H1392" s="73" t="s">
        <v>83</v>
      </c>
      <c r="I1392" s="73" t="s">
        <v>1265</v>
      </c>
      <c r="J1392" s="73" t="s">
        <v>336</v>
      </c>
      <c r="K1392" s="73" t="s">
        <v>382</v>
      </c>
      <c r="L1392" s="73" t="s">
        <v>383</v>
      </c>
      <c r="M1392" s="73" t="s">
        <v>388</v>
      </c>
      <c r="N1392" s="73" t="s">
        <v>44</v>
      </c>
      <c r="O1392" s="73" t="s">
        <v>385</v>
      </c>
      <c r="P1392" s="73" t="s">
        <v>907</v>
      </c>
      <c r="Q1392" s="73" t="s">
        <v>917</v>
      </c>
      <c r="R1392" s="73" t="s">
        <v>83</v>
      </c>
      <c r="V1392" s="60" t="str">
        <f>W1392&amp;H1392</f>
        <v>RANGE 005серый</v>
      </c>
      <c r="W1392" s="60" t="str">
        <f>_xlfn.LET(_xlpm.TextCell,TEXT(G1392,"###"),IF(_xlpm.TextCell&lt;&gt;"",IF(StyleSpaceSplit,IFERROR(IF(FIND(" ",_xlpm.TextCell)&gt;=1,MID(_xlpm.TextCell,1,FIND(" ",_xlpm.TextCell)-1),_xlpm.TextCell),_xlpm.TextCell),_xlpm.TextCell),""))</f>
        <v>RANGE 005</v>
      </c>
      <c r="X1392" s="60" t="str">
        <f>IF(A1392&lt;&gt;"",IFERROR(IF(FIND(" ",G1392)&gt;=1,MID(G1392,FIND(" ",G1392)+1,LEN(G1392)),""),""),"")</f>
        <v>005</v>
      </c>
      <c r="AC1392" s="51">
        <f>IFERROR(VALUE(MID($C1392,1,2)),0)</f>
        <v>80</v>
      </c>
      <c r="AD1392" s="44">
        <f>IFERROR(VALUE(MID($C1392,4,3)),0)</f>
        <v>634</v>
      </c>
      <c r="AE1392" s="51">
        <f>VALUE(RIGHT("00"&amp;AC1392,2)&amp;RIGHT("000"&amp;AD1392,3))</f>
        <v>80634</v>
      </c>
    </row>
    <row r="1393" spans="1:31">
      <c r="A1393" s="60" t="str">
        <f>IF(G1393&amp;Q1393&lt;&gt;"",W1393&amp;Q1393,"")</f>
        <v>RANGE 005grey</v>
      </c>
      <c r="B1393" s="60" t="str">
        <f>IF(C1393&lt;&gt;"",LEFT(C1393,9),"")</f>
        <v>80-634-08</v>
      </c>
      <c r="C1393" s="73" t="s">
        <v>3600</v>
      </c>
      <c r="D1393" s="73" t="s">
        <v>3596</v>
      </c>
      <c r="E1393" s="73" t="s">
        <v>910</v>
      </c>
      <c r="F1393" s="74">
        <v>59</v>
      </c>
      <c r="G1393" s="73" t="s">
        <v>3581</v>
      </c>
      <c r="H1393" s="73" t="s">
        <v>83</v>
      </c>
      <c r="I1393" s="73" t="s">
        <v>1265</v>
      </c>
      <c r="J1393" s="73" t="s">
        <v>336</v>
      </c>
      <c r="K1393" s="73" t="s">
        <v>382</v>
      </c>
      <c r="L1393" s="73" t="s">
        <v>383</v>
      </c>
      <c r="M1393" s="73" t="s">
        <v>388</v>
      </c>
      <c r="N1393" s="73" t="s">
        <v>44</v>
      </c>
      <c r="O1393" s="73" t="s">
        <v>385</v>
      </c>
      <c r="P1393" s="73" t="s">
        <v>907</v>
      </c>
      <c r="Q1393" s="73" t="s">
        <v>917</v>
      </c>
      <c r="R1393" s="73" t="s">
        <v>83</v>
      </c>
      <c r="V1393" s="60" t="str">
        <f>W1393&amp;H1393</f>
        <v>RANGE 005серый</v>
      </c>
      <c r="W1393" s="60" t="str">
        <f>_xlfn.LET(_xlpm.TextCell,TEXT(G1393,"###"),IF(_xlpm.TextCell&lt;&gt;"",IF(StyleSpaceSplit,IFERROR(IF(FIND(" ",_xlpm.TextCell)&gt;=1,MID(_xlpm.TextCell,1,FIND(" ",_xlpm.TextCell)-1),_xlpm.TextCell),_xlpm.TextCell),_xlpm.TextCell),""))</f>
        <v>RANGE 005</v>
      </c>
      <c r="X1393" s="60" t="str">
        <f>IF(A1393&lt;&gt;"",IFERROR(IF(FIND(" ",G1393)&gt;=1,MID(G1393,FIND(" ",G1393)+1,LEN(G1393)),""),""),"")</f>
        <v>005</v>
      </c>
      <c r="AC1393" s="51">
        <f>IFERROR(VALUE(MID($C1393,1,2)),0)</f>
        <v>80</v>
      </c>
      <c r="AD1393" s="44">
        <f>IFERROR(VALUE(MID($C1393,4,3)),0)</f>
        <v>634</v>
      </c>
      <c r="AE1393" s="51">
        <f>VALUE(RIGHT("00"&amp;AC1393,2)&amp;RIGHT("000"&amp;AD1393,3))</f>
        <v>80634</v>
      </c>
    </row>
    <row r="1394" spans="1:31">
      <c r="A1394" s="60" t="str">
        <f>IF(G1394&amp;Q1394&lt;&gt;"",W1394&amp;Q1394,"")</f>
        <v>RANGE 005grey</v>
      </c>
      <c r="B1394" s="60" t="str">
        <f>IF(C1394&lt;&gt;"",LEFT(C1394,9),"")</f>
        <v>80-634-08</v>
      </c>
      <c r="C1394" s="73" t="s">
        <v>3601</v>
      </c>
      <c r="D1394" s="73" t="s">
        <v>3596</v>
      </c>
      <c r="E1394" s="73" t="s">
        <v>922</v>
      </c>
      <c r="F1394" s="74">
        <v>60</v>
      </c>
      <c r="G1394" s="73" t="s">
        <v>3581</v>
      </c>
      <c r="H1394" s="73" t="s">
        <v>83</v>
      </c>
      <c r="I1394" s="73" t="s">
        <v>1265</v>
      </c>
      <c r="J1394" s="73" t="s">
        <v>336</v>
      </c>
      <c r="K1394" s="73" t="s">
        <v>382</v>
      </c>
      <c r="L1394" s="73" t="s">
        <v>383</v>
      </c>
      <c r="M1394" s="73" t="s">
        <v>388</v>
      </c>
      <c r="N1394" s="73" t="s">
        <v>44</v>
      </c>
      <c r="O1394" s="73" t="s">
        <v>385</v>
      </c>
      <c r="P1394" s="73" t="s">
        <v>907</v>
      </c>
      <c r="Q1394" s="73" t="s">
        <v>917</v>
      </c>
      <c r="R1394" s="73" t="s">
        <v>83</v>
      </c>
      <c r="V1394" s="60" t="str">
        <f>W1394&amp;H1394</f>
        <v>RANGE 005серый</v>
      </c>
      <c r="W1394" s="60" t="str">
        <f>_xlfn.LET(_xlpm.TextCell,TEXT(G1394,"###"),IF(_xlpm.TextCell&lt;&gt;"",IF(StyleSpaceSplit,IFERROR(IF(FIND(" ",_xlpm.TextCell)&gt;=1,MID(_xlpm.TextCell,1,FIND(" ",_xlpm.TextCell)-1),_xlpm.TextCell),_xlpm.TextCell),_xlpm.TextCell),""))</f>
        <v>RANGE 005</v>
      </c>
      <c r="X1394" s="60" t="str">
        <f>IF(A1394&lt;&gt;"",IFERROR(IF(FIND(" ",G1394)&gt;=1,MID(G1394,FIND(" ",G1394)+1,LEN(G1394)),""),""),"")</f>
        <v>005</v>
      </c>
      <c r="AC1394" s="51">
        <f>IFERROR(VALUE(MID($C1394,1,2)),0)</f>
        <v>80</v>
      </c>
      <c r="AD1394" s="44">
        <f>IFERROR(VALUE(MID($C1394,4,3)),0)</f>
        <v>634</v>
      </c>
      <c r="AE1394" s="51">
        <f>VALUE(RIGHT("00"&amp;AC1394,2)&amp;RIGHT("000"&amp;AD1394,3))</f>
        <v>80634</v>
      </c>
    </row>
    <row r="1395" spans="1:31">
      <c r="A1395" s="60" t="str">
        <f>IF(G1395&amp;Q1395&lt;&gt;"",W1395&amp;Q1395,"")</f>
        <v>RANGE 005grey</v>
      </c>
      <c r="B1395" s="60" t="str">
        <f>IF(C1395&lt;&gt;"",LEFT(C1395,9),"")</f>
        <v>80-634-08</v>
      </c>
      <c r="C1395" s="73" t="s">
        <v>3602</v>
      </c>
      <c r="D1395" s="73" t="s">
        <v>3596</v>
      </c>
      <c r="E1395" s="73" t="s">
        <v>912</v>
      </c>
      <c r="F1395" s="74">
        <v>61</v>
      </c>
      <c r="G1395" s="73" t="s">
        <v>3581</v>
      </c>
      <c r="H1395" s="73" t="s">
        <v>83</v>
      </c>
      <c r="I1395" s="73" t="s">
        <v>1265</v>
      </c>
      <c r="J1395" s="73" t="s">
        <v>336</v>
      </c>
      <c r="K1395" s="73" t="s">
        <v>382</v>
      </c>
      <c r="L1395" s="73" t="s">
        <v>383</v>
      </c>
      <c r="M1395" s="73" t="s">
        <v>388</v>
      </c>
      <c r="N1395" s="73" t="s">
        <v>44</v>
      </c>
      <c r="O1395" s="73" t="s">
        <v>385</v>
      </c>
      <c r="P1395" s="73" t="s">
        <v>907</v>
      </c>
      <c r="Q1395" s="73" t="s">
        <v>917</v>
      </c>
      <c r="R1395" s="73" t="s">
        <v>83</v>
      </c>
      <c r="V1395" s="60" t="str">
        <f>W1395&amp;H1395</f>
        <v>RANGE 005серый</v>
      </c>
      <c r="W1395" s="60" t="str">
        <f>_xlfn.LET(_xlpm.TextCell,TEXT(G1395,"###"),IF(_xlpm.TextCell&lt;&gt;"",IF(StyleSpaceSplit,IFERROR(IF(FIND(" ",_xlpm.TextCell)&gt;=1,MID(_xlpm.TextCell,1,FIND(" ",_xlpm.TextCell)-1),_xlpm.TextCell),_xlpm.TextCell),_xlpm.TextCell),""))</f>
        <v>RANGE 005</v>
      </c>
      <c r="X1395" s="60" t="str">
        <f>IF(A1395&lt;&gt;"",IFERROR(IF(FIND(" ",G1395)&gt;=1,MID(G1395,FIND(" ",G1395)+1,LEN(G1395)),""),""),"")</f>
        <v>005</v>
      </c>
      <c r="AC1395" s="51">
        <f>IFERROR(VALUE(MID($C1395,1,2)),0)</f>
        <v>80</v>
      </c>
      <c r="AD1395" s="44">
        <f>IFERROR(VALUE(MID($C1395,4,3)),0)</f>
        <v>634</v>
      </c>
      <c r="AE1395" s="51">
        <f>VALUE(RIGHT("00"&amp;AC1395,2)&amp;RIGHT("000"&amp;AD1395,3))</f>
        <v>80634</v>
      </c>
    </row>
    <row r="1396" spans="1:31">
      <c r="A1396" s="60" t="str">
        <f>IF(G1396&amp;Q1396&lt;&gt;"",W1396&amp;Q1396,"")</f>
        <v>RANGE 005blue</v>
      </c>
      <c r="B1396" s="60" t="str">
        <f>IF(C1396&lt;&gt;"",LEFT(C1396,9),"")</f>
        <v>80-634-06</v>
      </c>
      <c r="C1396" s="73" t="s">
        <v>3579</v>
      </c>
      <c r="D1396" s="73" t="s">
        <v>3580</v>
      </c>
      <c r="E1396" s="73" t="s">
        <v>956</v>
      </c>
      <c r="F1396" s="74">
        <v>55</v>
      </c>
      <c r="G1396" s="73" t="s">
        <v>3581</v>
      </c>
      <c r="H1396" s="73" t="s">
        <v>71</v>
      </c>
      <c r="I1396" s="73" t="s">
        <v>1265</v>
      </c>
      <c r="J1396" s="73" t="s">
        <v>336</v>
      </c>
      <c r="K1396" s="73" t="s">
        <v>382</v>
      </c>
      <c r="L1396" s="73" t="s">
        <v>383</v>
      </c>
      <c r="M1396" s="73" t="s">
        <v>388</v>
      </c>
      <c r="N1396" s="73" t="s">
        <v>44</v>
      </c>
      <c r="O1396" s="73" t="s">
        <v>385</v>
      </c>
      <c r="P1396" s="73" t="s">
        <v>907</v>
      </c>
      <c r="Q1396" s="73" t="s">
        <v>932</v>
      </c>
      <c r="R1396" s="73" t="s">
        <v>71</v>
      </c>
      <c r="V1396" s="60" t="str">
        <f>W1396&amp;H1396</f>
        <v>RANGE 005синий</v>
      </c>
      <c r="W1396" s="60" t="str">
        <f>_xlfn.LET(_xlpm.TextCell,TEXT(G1396,"###"),IF(_xlpm.TextCell&lt;&gt;"",IF(StyleSpaceSplit,IFERROR(IF(FIND(" ",_xlpm.TextCell)&gt;=1,MID(_xlpm.TextCell,1,FIND(" ",_xlpm.TextCell)-1),_xlpm.TextCell),_xlpm.TextCell),_xlpm.TextCell),""))</f>
        <v>RANGE 005</v>
      </c>
      <c r="X1396" s="60" t="str">
        <f>IF(A1396&lt;&gt;"",IFERROR(IF(FIND(" ",G1396)&gt;=1,MID(G1396,FIND(" ",G1396)+1,LEN(G1396)),""),""),"")</f>
        <v>005</v>
      </c>
      <c r="AC1396" s="51">
        <f>IFERROR(VALUE(MID($C1396,1,2)),0)</f>
        <v>80</v>
      </c>
      <c r="AD1396" s="44">
        <f>IFERROR(VALUE(MID($C1396,4,3)),0)</f>
        <v>634</v>
      </c>
      <c r="AE1396" s="51">
        <f>VALUE(RIGHT("00"&amp;AC1396,2)&amp;RIGHT("000"&amp;AD1396,3))</f>
        <v>80634</v>
      </c>
    </row>
    <row r="1397" spans="1:31">
      <c r="A1397" s="60" t="str">
        <f>IF(G1397&amp;Q1397&lt;&gt;"",W1397&amp;Q1397,"")</f>
        <v>RANGE 005blue</v>
      </c>
      <c r="B1397" s="60" t="str">
        <f>IF(C1397&lt;&gt;"",LEFT(C1397,9),"")</f>
        <v>80-634-06</v>
      </c>
      <c r="C1397" s="73" t="s">
        <v>3582</v>
      </c>
      <c r="D1397" s="73" t="s">
        <v>3580</v>
      </c>
      <c r="E1397" s="73" t="s">
        <v>915</v>
      </c>
      <c r="F1397" s="74">
        <v>56</v>
      </c>
      <c r="G1397" s="73" t="s">
        <v>3581</v>
      </c>
      <c r="H1397" s="73" t="s">
        <v>71</v>
      </c>
      <c r="I1397" s="73" t="s">
        <v>1265</v>
      </c>
      <c r="J1397" s="73" t="s">
        <v>336</v>
      </c>
      <c r="K1397" s="73" t="s">
        <v>382</v>
      </c>
      <c r="L1397" s="73" t="s">
        <v>383</v>
      </c>
      <c r="M1397" s="73" t="s">
        <v>388</v>
      </c>
      <c r="N1397" s="73" t="s">
        <v>44</v>
      </c>
      <c r="O1397" s="73" t="s">
        <v>385</v>
      </c>
      <c r="P1397" s="73" t="s">
        <v>907</v>
      </c>
      <c r="Q1397" s="73" t="s">
        <v>932</v>
      </c>
      <c r="R1397" s="73" t="s">
        <v>71</v>
      </c>
      <c r="V1397" s="60" t="str">
        <f>W1397&amp;H1397</f>
        <v>RANGE 005синий</v>
      </c>
      <c r="W1397" s="60" t="str">
        <f>_xlfn.LET(_xlpm.TextCell,TEXT(G1397,"###"),IF(_xlpm.TextCell&lt;&gt;"",IF(StyleSpaceSplit,IFERROR(IF(FIND(" ",_xlpm.TextCell)&gt;=1,MID(_xlpm.TextCell,1,FIND(" ",_xlpm.TextCell)-1),_xlpm.TextCell),_xlpm.TextCell),_xlpm.TextCell),""))</f>
        <v>RANGE 005</v>
      </c>
      <c r="X1397" s="60" t="str">
        <f>IF(A1397&lt;&gt;"",IFERROR(IF(FIND(" ",G1397)&gt;=1,MID(G1397,FIND(" ",G1397)+1,LEN(G1397)),""),""),"")</f>
        <v>005</v>
      </c>
      <c r="AC1397" s="51">
        <f>IFERROR(VALUE(MID($C1397,1,2)),0)</f>
        <v>80</v>
      </c>
      <c r="AD1397" s="44">
        <f>IFERROR(VALUE(MID($C1397,4,3)),0)</f>
        <v>634</v>
      </c>
      <c r="AE1397" s="51">
        <f>VALUE(RIGHT("00"&amp;AC1397,2)&amp;RIGHT("000"&amp;AD1397,3))</f>
        <v>80634</v>
      </c>
    </row>
    <row r="1398" spans="1:31">
      <c r="A1398" s="60" t="str">
        <f>IF(G1398&amp;Q1398&lt;&gt;"",W1398&amp;Q1398,"")</f>
        <v>RANGE 005blue</v>
      </c>
      <c r="B1398" s="60" t="str">
        <f>IF(C1398&lt;&gt;"",LEFT(C1398,9),"")</f>
        <v>80-634-06</v>
      </c>
      <c r="C1398" s="73" t="s">
        <v>3583</v>
      </c>
      <c r="D1398" s="73" t="s">
        <v>3580</v>
      </c>
      <c r="E1398" s="73" t="s">
        <v>904</v>
      </c>
      <c r="F1398" s="74">
        <v>57</v>
      </c>
      <c r="G1398" s="73" t="s">
        <v>3581</v>
      </c>
      <c r="H1398" s="73" t="s">
        <v>71</v>
      </c>
      <c r="I1398" s="73" t="s">
        <v>1265</v>
      </c>
      <c r="J1398" s="73" t="s">
        <v>336</v>
      </c>
      <c r="K1398" s="73" t="s">
        <v>382</v>
      </c>
      <c r="L1398" s="73" t="s">
        <v>383</v>
      </c>
      <c r="M1398" s="73" t="s">
        <v>388</v>
      </c>
      <c r="N1398" s="73" t="s">
        <v>44</v>
      </c>
      <c r="O1398" s="73" t="s">
        <v>385</v>
      </c>
      <c r="P1398" s="73" t="s">
        <v>907</v>
      </c>
      <c r="Q1398" s="73" t="s">
        <v>932</v>
      </c>
      <c r="R1398" s="73" t="s">
        <v>71</v>
      </c>
      <c r="V1398" s="60" t="str">
        <f>W1398&amp;H1398</f>
        <v>RANGE 005синий</v>
      </c>
      <c r="W1398" s="60" t="str">
        <f>_xlfn.LET(_xlpm.TextCell,TEXT(G1398,"###"),IF(_xlpm.TextCell&lt;&gt;"",IF(StyleSpaceSplit,IFERROR(IF(FIND(" ",_xlpm.TextCell)&gt;=1,MID(_xlpm.TextCell,1,FIND(" ",_xlpm.TextCell)-1),_xlpm.TextCell),_xlpm.TextCell),_xlpm.TextCell),""))</f>
        <v>RANGE 005</v>
      </c>
      <c r="X1398" s="60" t="str">
        <f>IF(A1398&lt;&gt;"",IFERROR(IF(FIND(" ",G1398)&gt;=1,MID(G1398,FIND(" ",G1398)+1,LEN(G1398)),""),""),"")</f>
        <v>005</v>
      </c>
      <c r="AC1398" s="51">
        <f>IFERROR(VALUE(MID($C1398,1,2)),0)</f>
        <v>80</v>
      </c>
      <c r="AD1398" s="44">
        <f>IFERROR(VALUE(MID($C1398,4,3)),0)</f>
        <v>634</v>
      </c>
      <c r="AE1398" s="51">
        <f>VALUE(RIGHT("00"&amp;AC1398,2)&amp;RIGHT("000"&amp;AD1398,3))</f>
        <v>80634</v>
      </c>
    </row>
    <row r="1399" spans="1:31">
      <c r="A1399" s="60" t="str">
        <f>IF(G1399&amp;Q1399&lt;&gt;"",W1399&amp;Q1399,"")</f>
        <v>RANGE 005blue</v>
      </c>
      <c r="B1399" s="60" t="str">
        <f>IF(C1399&lt;&gt;"",LEFT(C1399,9),"")</f>
        <v>80-634-06</v>
      </c>
      <c r="C1399" s="73" t="s">
        <v>3584</v>
      </c>
      <c r="D1399" s="73" t="s">
        <v>3580</v>
      </c>
      <c r="E1399" s="73" t="s">
        <v>920</v>
      </c>
      <c r="F1399" s="74">
        <v>58</v>
      </c>
      <c r="G1399" s="73" t="s">
        <v>3581</v>
      </c>
      <c r="H1399" s="73" t="s">
        <v>71</v>
      </c>
      <c r="I1399" s="73" t="s">
        <v>1265</v>
      </c>
      <c r="J1399" s="73" t="s">
        <v>336</v>
      </c>
      <c r="K1399" s="73" t="s">
        <v>382</v>
      </c>
      <c r="L1399" s="73" t="s">
        <v>383</v>
      </c>
      <c r="M1399" s="73" t="s">
        <v>388</v>
      </c>
      <c r="N1399" s="73" t="s">
        <v>44</v>
      </c>
      <c r="O1399" s="73" t="s">
        <v>385</v>
      </c>
      <c r="P1399" s="73" t="s">
        <v>907</v>
      </c>
      <c r="Q1399" s="73" t="s">
        <v>932</v>
      </c>
      <c r="R1399" s="73" t="s">
        <v>71</v>
      </c>
      <c r="V1399" s="60" t="str">
        <f>W1399&amp;H1399</f>
        <v>RANGE 005синий</v>
      </c>
      <c r="W1399" s="60" t="str">
        <f>_xlfn.LET(_xlpm.TextCell,TEXT(G1399,"###"),IF(_xlpm.TextCell&lt;&gt;"",IF(StyleSpaceSplit,IFERROR(IF(FIND(" ",_xlpm.TextCell)&gt;=1,MID(_xlpm.TextCell,1,FIND(" ",_xlpm.TextCell)-1),_xlpm.TextCell),_xlpm.TextCell),_xlpm.TextCell),""))</f>
        <v>RANGE 005</v>
      </c>
      <c r="X1399" s="60" t="str">
        <f>IF(A1399&lt;&gt;"",IFERROR(IF(FIND(" ",G1399)&gt;=1,MID(G1399,FIND(" ",G1399)+1,LEN(G1399)),""),""),"")</f>
        <v>005</v>
      </c>
      <c r="AC1399" s="51">
        <f>IFERROR(VALUE(MID($C1399,1,2)),0)</f>
        <v>80</v>
      </c>
      <c r="AD1399" s="44">
        <f>IFERROR(VALUE(MID($C1399,4,3)),0)</f>
        <v>634</v>
      </c>
      <c r="AE1399" s="51">
        <f>VALUE(RIGHT("00"&amp;AC1399,2)&amp;RIGHT("000"&amp;AD1399,3))</f>
        <v>80634</v>
      </c>
    </row>
    <row r="1400" spans="1:31">
      <c r="A1400" s="60" t="str">
        <f>IF(G1400&amp;Q1400&lt;&gt;"",W1400&amp;Q1400,"")</f>
        <v>RANGE 005blue</v>
      </c>
      <c r="B1400" s="60" t="str">
        <f>IF(C1400&lt;&gt;"",LEFT(C1400,9),"")</f>
        <v>80-634-06</v>
      </c>
      <c r="C1400" s="73" t="s">
        <v>3585</v>
      </c>
      <c r="D1400" s="73" t="s">
        <v>3580</v>
      </c>
      <c r="E1400" s="73" t="s">
        <v>910</v>
      </c>
      <c r="F1400" s="74">
        <v>59</v>
      </c>
      <c r="G1400" s="73" t="s">
        <v>3581</v>
      </c>
      <c r="H1400" s="73" t="s">
        <v>71</v>
      </c>
      <c r="I1400" s="73" t="s">
        <v>1265</v>
      </c>
      <c r="J1400" s="73" t="s">
        <v>336</v>
      </c>
      <c r="K1400" s="73" t="s">
        <v>382</v>
      </c>
      <c r="L1400" s="73" t="s">
        <v>383</v>
      </c>
      <c r="M1400" s="73" t="s">
        <v>388</v>
      </c>
      <c r="N1400" s="73" t="s">
        <v>44</v>
      </c>
      <c r="O1400" s="73" t="s">
        <v>385</v>
      </c>
      <c r="P1400" s="73" t="s">
        <v>907</v>
      </c>
      <c r="Q1400" s="73" t="s">
        <v>932</v>
      </c>
      <c r="R1400" s="73" t="s">
        <v>71</v>
      </c>
      <c r="V1400" s="60" t="str">
        <f>W1400&amp;H1400</f>
        <v>RANGE 005синий</v>
      </c>
      <c r="W1400" s="60" t="str">
        <f>_xlfn.LET(_xlpm.TextCell,TEXT(G1400,"###"),IF(_xlpm.TextCell&lt;&gt;"",IF(StyleSpaceSplit,IFERROR(IF(FIND(" ",_xlpm.TextCell)&gt;=1,MID(_xlpm.TextCell,1,FIND(" ",_xlpm.TextCell)-1),_xlpm.TextCell),_xlpm.TextCell),_xlpm.TextCell),""))</f>
        <v>RANGE 005</v>
      </c>
      <c r="X1400" s="60" t="str">
        <f>IF(A1400&lt;&gt;"",IFERROR(IF(FIND(" ",G1400)&gt;=1,MID(G1400,FIND(" ",G1400)+1,LEN(G1400)),""),""),"")</f>
        <v>005</v>
      </c>
      <c r="AC1400" s="51">
        <f>IFERROR(VALUE(MID($C1400,1,2)),0)</f>
        <v>80</v>
      </c>
      <c r="AD1400" s="44">
        <f>IFERROR(VALUE(MID($C1400,4,3)),0)</f>
        <v>634</v>
      </c>
      <c r="AE1400" s="51">
        <f>VALUE(RIGHT("00"&amp;AC1400,2)&amp;RIGHT("000"&amp;AD1400,3))</f>
        <v>80634</v>
      </c>
    </row>
    <row r="1401" spans="1:31">
      <c r="A1401" s="60" t="str">
        <f>IF(G1401&amp;Q1401&lt;&gt;"",W1401&amp;Q1401,"")</f>
        <v>RANGE 005blue</v>
      </c>
      <c r="B1401" s="60" t="str">
        <f>IF(C1401&lt;&gt;"",LEFT(C1401,9),"")</f>
        <v>80-634-06</v>
      </c>
      <c r="C1401" s="73" t="s">
        <v>3586</v>
      </c>
      <c r="D1401" s="73" t="s">
        <v>3580</v>
      </c>
      <c r="E1401" s="73" t="s">
        <v>922</v>
      </c>
      <c r="F1401" s="74">
        <v>60</v>
      </c>
      <c r="G1401" s="73" t="s">
        <v>3581</v>
      </c>
      <c r="H1401" s="73" t="s">
        <v>71</v>
      </c>
      <c r="I1401" s="73" t="s">
        <v>1265</v>
      </c>
      <c r="J1401" s="73" t="s">
        <v>336</v>
      </c>
      <c r="K1401" s="73" t="s">
        <v>382</v>
      </c>
      <c r="L1401" s="73" t="s">
        <v>383</v>
      </c>
      <c r="M1401" s="73" t="s">
        <v>388</v>
      </c>
      <c r="N1401" s="73" t="s">
        <v>44</v>
      </c>
      <c r="O1401" s="73" t="s">
        <v>385</v>
      </c>
      <c r="P1401" s="73" t="s">
        <v>907</v>
      </c>
      <c r="Q1401" s="73" t="s">
        <v>932</v>
      </c>
      <c r="R1401" s="73" t="s">
        <v>71</v>
      </c>
      <c r="V1401" s="60" t="str">
        <f>W1401&amp;H1401</f>
        <v>RANGE 005синий</v>
      </c>
      <c r="W1401" s="60" t="str">
        <f>_xlfn.LET(_xlpm.TextCell,TEXT(G1401,"###"),IF(_xlpm.TextCell&lt;&gt;"",IF(StyleSpaceSplit,IFERROR(IF(FIND(" ",_xlpm.TextCell)&gt;=1,MID(_xlpm.TextCell,1,FIND(" ",_xlpm.TextCell)-1),_xlpm.TextCell),_xlpm.TextCell),_xlpm.TextCell),""))</f>
        <v>RANGE 005</v>
      </c>
      <c r="X1401" s="60" t="str">
        <f>IF(A1401&lt;&gt;"",IFERROR(IF(FIND(" ",G1401)&gt;=1,MID(G1401,FIND(" ",G1401)+1,LEN(G1401)),""),""),"")</f>
        <v>005</v>
      </c>
      <c r="AC1401" s="51">
        <f>IFERROR(VALUE(MID($C1401,1,2)),0)</f>
        <v>80</v>
      </c>
      <c r="AD1401" s="44">
        <f>IFERROR(VALUE(MID($C1401,4,3)),0)</f>
        <v>634</v>
      </c>
      <c r="AE1401" s="51">
        <f>VALUE(RIGHT("00"&amp;AC1401,2)&amp;RIGHT("000"&amp;AD1401,3))</f>
        <v>80634</v>
      </c>
    </row>
    <row r="1402" spans="1:31">
      <c r="A1402" s="60" t="str">
        <f>IF(G1402&amp;Q1402&lt;&gt;"",W1402&amp;Q1402,"")</f>
        <v>RANGE 005blue</v>
      </c>
      <c r="B1402" s="60" t="str">
        <f>IF(C1402&lt;&gt;"",LEFT(C1402,9),"")</f>
        <v>80-634-06</v>
      </c>
      <c r="C1402" s="73" t="s">
        <v>3587</v>
      </c>
      <c r="D1402" s="73" t="s">
        <v>3580</v>
      </c>
      <c r="E1402" s="73" t="s">
        <v>912</v>
      </c>
      <c r="F1402" s="74">
        <v>61</v>
      </c>
      <c r="G1402" s="73" t="s">
        <v>3581</v>
      </c>
      <c r="H1402" s="73" t="s">
        <v>71</v>
      </c>
      <c r="I1402" s="73" t="s">
        <v>1265</v>
      </c>
      <c r="J1402" s="73" t="s">
        <v>336</v>
      </c>
      <c r="K1402" s="73" t="s">
        <v>382</v>
      </c>
      <c r="L1402" s="73" t="s">
        <v>383</v>
      </c>
      <c r="M1402" s="73" t="s">
        <v>388</v>
      </c>
      <c r="N1402" s="73" t="s">
        <v>44</v>
      </c>
      <c r="O1402" s="73" t="s">
        <v>385</v>
      </c>
      <c r="P1402" s="73" t="s">
        <v>907</v>
      </c>
      <c r="Q1402" s="73" t="s">
        <v>932</v>
      </c>
      <c r="R1402" s="73" t="s">
        <v>71</v>
      </c>
      <c r="V1402" s="60" t="str">
        <f>W1402&amp;H1402</f>
        <v>RANGE 005синий</v>
      </c>
      <c r="W1402" s="60" t="str">
        <f>_xlfn.LET(_xlpm.TextCell,TEXT(G1402,"###"),IF(_xlpm.TextCell&lt;&gt;"",IF(StyleSpaceSplit,IFERROR(IF(FIND(" ",_xlpm.TextCell)&gt;=1,MID(_xlpm.TextCell,1,FIND(" ",_xlpm.TextCell)-1),_xlpm.TextCell),_xlpm.TextCell),_xlpm.TextCell),""))</f>
        <v>RANGE 005</v>
      </c>
      <c r="X1402" s="60" t="str">
        <f>IF(A1402&lt;&gt;"",IFERROR(IF(FIND(" ",G1402)&gt;=1,MID(G1402,FIND(" ",G1402)+1,LEN(G1402)),""),""),"")</f>
        <v>005</v>
      </c>
      <c r="AC1402" s="51">
        <f>IFERROR(VALUE(MID($C1402,1,2)),0)</f>
        <v>80</v>
      </c>
      <c r="AD1402" s="44">
        <f>IFERROR(VALUE(MID($C1402,4,3)),0)</f>
        <v>634</v>
      </c>
      <c r="AE1402" s="51">
        <f>VALUE(RIGHT("00"&amp;AC1402,2)&amp;RIGHT("000"&amp;AD1402,3))</f>
        <v>80634</v>
      </c>
    </row>
    <row r="1403" spans="1:31">
      <c r="A1403" s="60" t="str">
        <f>IF(G1403&amp;Q1403&lt;&gt;"",W1403&amp;Q1403,"")</f>
        <v>RANGE 007blue</v>
      </c>
      <c r="B1403" s="60" t="str">
        <f>IF(C1403&lt;&gt;"",LEFT(C1403,9),"")</f>
        <v>80-635-06</v>
      </c>
      <c r="C1403" s="73" t="s">
        <v>3603</v>
      </c>
      <c r="D1403" s="73" t="s">
        <v>3604</v>
      </c>
      <c r="E1403" s="73" t="s">
        <v>910</v>
      </c>
      <c r="F1403" s="74">
        <v>59</v>
      </c>
      <c r="G1403" s="73" t="s">
        <v>3605</v>
      </c>
      <c r="H1403" s="73" t="s">
        <v>71</v>
      </c>
      <c r="I1403" s="73" t="s">
        <v>1413</v>
      </c>
      <c r="J1403" s="73" t="s">
        <v>320</v>
      </c>
      <c r="K1403" s="73" t="s">
        <v>382</v>
      </c>
      <c r="L1403" s="73" t="s">
        <v>383</v>
      </c>
      <c r="M1403" s="73" t="s">
        <v>388</v>
      </c>
      <c r="N1403" s="73" t="s">
        <v>44</v>
      </c>
      <c r="O1403" s="73" t="s">
        <v>385</v>
      </c>
      <c r="P1403" s="73" t="s">
        <v>907</v>
      </c>
      <c r="Q1403" s="73" t="s">
        <v>932</v>
      </c>
      <c r="R1403" s="73" t="s">
        <v>71</v>
      </c>
      <c r="V1403" s="60" t="str">
        <f>W1403&amp;H1403</f>
        <v>RANGE 007синий</v>
      </c>
      <c r="W1403" s="60" t="str">
        <f>_xlfn.LET(_xlpm.TextCell,TEXT(G1403,"###"),IF(_xlpm.TextCell&lt;&gt;"",IF(StyleSpaceSplit,IFERROR(IF(FIND(" ",_xlpm.TextCell)&gt;=1,MID(_xlpm.TextCell,1,FIND(" ",_xlpm.TextCell)-1),_xlpm.TextCell),_xlpm.TextCell),_xlpm.TextCell),""))</f>
        <v>RANGE 007</v>
      </c>
      <c r="X1403" s="60" t="str">
        <f>IF(A1403&lt;&gt;"",IFERROR(IF(FIND(" ",G1403)&gt;=1,MID(G1403,FIND(" ",G1403)+1,LEN(G1403)),""),""),"")</f>
        <v>007</v>
      </c>
      <c r="AC1403" s="51">
        <f>IFERROR(VALUE(MID($C1403,1,2)),0)</f>
        <v>80</v>
      </c>
      <c r="AD1403" s="44">
        <f>IFERROR(VALUE(MID($C1403,4,3)),0)</f>
        <v>635</v>
      </c>
      <c r="AE1403" s="51">
        <f>VALUE(RIGHT("00"&amp;AC1403,2)&amp;RIGHT("000"&amp;AD1403,3))</f>
        <v>80635</v>
      </c>
    </row>
    <row r="1404" spans="1:31">
      <c r="A1404" s="60" t="str">
        <f>IF(G1404&amp;Q1404&lt;&gt;"",W1404&amp;Q1404,"")</f>
        <v>RANGE 007blue</v>
      </c>
      <c r="B1404" s="60" t="str">
        <f>IF(C1404&lt;&gt;"",LEFT(C1404,9),"")</f>
        <v>80-635-06</v>
      </c>
      <c r="C1404" s="73" t="s">
        <v>3606</v>
      </c>
      <c r="D1404" s="73" t="s">
        <v>3604</v>
      </c>
      <c r="E1404" s="73" t="s">
        <v>912</v>
      </c>
      <c r="F1404" s="74">
        <v>61</v>
      </c>
      <c r="G1404" s="73" t="s">
        <v>3605</v>
      </c>
      <c r="H1404" s="73" t="s">
        <v>71</v>
      </c>
      <c r="I1404" s="73" t="s">
        <v>1413</v>
      </c>
      <c r="J1404" s="73" t="s">
        <v>320</v>
      </c>
      <c r="K1404" s="73" t="s">
        <v>382</v>
      </c>
      <c r="L1404" s="73" t="s">
        <v>383</v>
      </c>
      <c r="M1404" s="73" t="s">
        <v>388</v>
      </c>
      <c r="N1404" s="73" t="s">
        <v>44</v>
      </c>
      <c r="O1404" s="73" t="s">
        <v>385</v>
      </c>
      <c r="P1404" s="73" t="s">
        <v>907</v>
      </c>
      <c r="Q1404" s="73" t="s">
        <v>932</v>
      </c>
      <c r="R1404" s="73" t="s">
        <v>71</v>
      </c>
      <c r="V1404" s="60" t="str">
        <f>W1404&amp;H1404</f>
        <v>RANGE 007синий</v>
      </c>
      <c r="W1404" s="60" t="str">
        <f>_xlfn.LET(_xlpm.TextCell,TEXT(G1404,"###"),IF(_xlpm.TextCell&lt;&gt;"",IF(StyleSpaceSplit,IFERROR(IF(FIND(" ",_xlpm.TextCell)&gt;=1,MID(_xlpm.TextCell,1,FIND(" ",_xlpm.TextCell)-1),_xlpm.TextCell),_xlpm.TextCell),_xlpm.TextCell),""))</f>
        <v>RANGE 007</v>
      </c>
      <c r="X1404" s="60" t="str">
        <f>IF(A1404&lt;&gt;"",IFERROR(IF(FIND(" ",G1404)&gt;=1,MID(G1404,FIND(" ",G1404)+1,LEN(G1404)),""),""),"")</f>
        <v>007</v>
      </c>
      <c r="AC1404" s="51">
        <f>IFERROR(VALUE(MID($C1404,1,2)),0)</f>
        <v>80</v>
      </c>
      <c r="AD1404" s="44">
        <f>IFERROR(VALUE(MID($C1404,4,3)),0)</f>
        <v>635</v>
      </c>
      <c r="AE1404" s="51">
        <f>VALUE(RIGHT("00"&amp;AC1404,2)&amp;RIGHT("000"&amp;AD1404,3))</f>
        <v>80635</v>
      </c>
    </row>
    <row r="1405" spans="1:31">
      <c r="A1405" s="60" t="str">
        <f>IF(G1405&amp;Q1405&lt;&gt;"",W1405&amp;Q1405,"")</f>
        <v>RANGE 010brown</v>
      </c>
      <c r="B1405" s="60" t="str">
        <f>IF(C1405&lt;&gt;"",LEFT(C1405,9),"")</f>
        <v>80-636-14</v>
      </c>
      <c r="C1405" s="73" t="s">
        <v>3607</v>
      </c>
      <c r="D1405" s="73" t="s">
        <v>3608</v>
      </c>
      <c r="E1405" s="73" t="s">
        <v>915</v>
      </c>
      <c r="F1405" s="74">
        <v>56</v>
      </c>
      <c r="G1405" s="73" t="s">
        <v>1784</v>
      </c>
      <c r="H1405" s="73" t="s">
        <v>86</v>
      </c>
      <c r="I1405" s="73" t="s">
        <v>1788</v>
      </c>
      <c r="J1405" s="73" t="s">
        <v>320</v>
      </c>
      <c r="K1405" s="73" t="s">
        <v>382</v>
      </c>
      <c r="L1405" s="73" t="s">
        <v>383</v>
      </c>
      <c r="M1405" s="73" t="s">
        <v>388</v>
      </c>
      <c r="N1405" s="73" t="s">
        <v>44</v>
      </c>
      <c r="O1405" s="73" t="s">
        <v>385</v>
      </c>
      <c r="P1405" s="73" t="s">
        <v>907</v>
      </c>
      <c r="Q1405" s="73" t="s">
        <v>1033</v>
      </c>
      <c r="R1405" s="73" t="s">
        <v>86</v>
      </c>
      <c r="V1405" s="60" t="str">
        <f>W1405&amp;H1405</f>
        <v>RANGE 010коричневый</v>
      </c>
      <c r="W1405" s="60" t="str">
        <f>_xlfn.LET(_xlpm.TextCell,TEXT(G1405,"###"),IF(_xlpm.TextCell&lt;&gt;"",IF(StyleSpaceSplit,IFERROR(IF(FIND(" ",_xlpm.TextCell)&gt;=1,MID(_xlpm.TextCell,1,FIND(" ",_xlpm.TextCell)-1),_xlpm.TextCell),_xlpm.TextCell),_xlpm.TextCell),""))</f>
        <v>RANGE 010</v>
      </c>
      <c r="X1405" s="60" t="str">
        <f>IF(A1405&lt;&gt;"",IFERROR(IF(FIND(" ",G1405)&gt;=1,MID(G1405,FIND(" ",G1405)+1,LEN(G1405)),""),""),"")</f>
        <v>010</v>
      </c>
      <c r="AC1405" s="51">
        <f>IFERROR(VALUE(MID($C1405,1,2)),0)</f>
        <v>80</v>
      </c>
      <c r="AD1405" s="44">
        <f>IFERROR(VALUE(MID($C1405,4,3)),0)</f>
        <v>636</v>
      </c>
      <c r="AE1405" s="51">
        <f>VALUE(RIGHT("00"&amp;AC1405,2)&amp;RIGHT("000"&amp;AD1405,3))</f>
        <v>80636</v>
      </c>
    </row>
    <row r="1406" spans="1:31">
      <c r="A1406" s="60" t="str">
        <f>IF(G1406&amp;Q1406&lt;&gt;"",W1406&amp;Q1406,"")</f>
        <v>RANGE 010brown</v>
      </c>
      <c r="B1406" s="60" t="str">
        <f>IF(C1406&lt;&gt;"",LEFT(C1406,9),"")</f>
        <v>80-636-14</v>
      </c>
      <c r="C1406" s="73" t="s">
        <v>3609</v>
      </c>
      <c r="D1406" s="73" t="s">
        <v>3608</v>
      </c>
      <c r="E1406" s="73" t="s">
        <v>904</v>
      </c>
      <c r="F1406" s="74">
        <v>57</v>
      </c>
      <c r="G1406" s="73" t="s">
        <v>1784</v>
      </c>
      <c r="H1406" s="73" t="s">
        <v>86</v>
      </c>
      <c r="I1406" s="73" t="s">
        <v>1788</v>
      </c>
      <c r="J1406" s="73" t="s">
        <v>320</v>
      </c>
      <c r="K1406" s="73" t="s">
        <v>382</v>
      </c>
      <c r="L1406" s="73" t="s">
        <v>383</v>
      </c>
      <c r="M1406" s="73" t="s">
        <v>388</v>
      </c>
      <c r="N1406" s="73" t="s">
        <v>44</v>
      </c>
      <c r="O1406" s="73" t="s">
        <v>385</v>
      </c>
      <c r="P1406" s="73" t="s">
        <v>907</v>
      </c>
      <c r="Q1406" s="73" t="s">
        <v>1033</v>
      </c>
      <c r="R1406" s="73" t="s">
        <v>86</v>
      </c>
      <c r="V1406" s="60" t="str">
        <f>W1406&amp;H1406</f>
        <v>RANGE 010коричневый</v>
      </c>
      <c r="W1406" s="60" t="str">
        <f>_xlfn.LET(_xlpm.TextCell,TEXT(G1406,"###"),IF(_xlpm.TextCell&lt;&gt;"",IF(StyleSpaceSplit,IFERROR(IF(FIND(" ",_xlpm.TextCell)&gt;=1,MID(_xlpm.TextCell,1,FIND(" ",_xlpm.TextCell)-1),_xlpm.TextCell),_xlpm.TextCell),_xlpm.TextCell),""))</f>
        <v>RANGE 010</v>
      </c>
      <c r="X1406" s="60" t="str">
        <f>IF(A1406&lt;&gt;"",IFERROR(IF(FIND(" ",G1406)&gt;=1,MID(G1406,FIND(" ",G1406)+1,LEN(G1406)),""),""),"")</f>
        <v>010</v>
      </c>
      <c r="AC1406" s="51">
        <f>IFERROR(VALUE(MID($C1406,1,2)),0)</f>
        <v>80</v>
      </c>
      <c r="AD1406" s="44">
        <f>IFERROR(VALUE(MID($C1406,4,3)),0)</f>
        <v>636</v>
      </c>
      <c r="AE1406" s="51">
        <f>VALUE(RIGHT("00"&amp;AC1406,2)&amp;RIGHT("000"&amp;AD1406,3))</f>
        <v>80636</v>
      </c>
    </row>
    <row r="1407" spans="1:31">
      <c r="A1407" s="60" t="str">
        <f>IF(G1407&amp;Q1407&lt;&gt;"",W1407&amp;Q1407,"")</f>
        <v>RANGE 010brown</v>
      </c>
      <c r="B1407" s="60" t="str">
        <f>IF(C1407&lt;&gt;"",LEFT(C1407,9),"")</f>
        <v>80-636-14</v>
      </c>
      <c r="C1407" s="73" t="s">
        <v>3610</v>
      </c>
      <c r="D1407" s="73" t="s">
        <v>3608</v>
      </c>
      <c r="E1407" s="73" t="s">
        <v>920</v>
      </c>
      <c r="F1407" s="74">
        <v>58</v>
      </c>
      <c r="G1407" s="73" t="s">
        <v>1784</v>
      </c>
      <c r="H1407" s="73" t="s">
        <v>86</v>
      </c>
      <c r="I1407" s="73" t="s">
        <v>1788</v>
      </c>
      <c r="J1407" s="73" t="s">
        <v>320</v>
      </c>
      <c r="K1407" s="73" t="s">
        <v>382</v>
      </c>
      <c r="L1407" s="73" t="s">
        <v>383</v>
      </c>
      <c r="M1407" s="73" t="s">
        <v>388</v>
      </c>
      <c r="N1407" s="73" t="s">
        <v>44</v>
      </c>
      <c r="O1407" s="73" t="s">
        <v>385</v>
      </c>
      <c r="P1407" s="73" t="s">
        <v>907</v>
      </c>
      <c r="Q1407" s="73" t="s">
        <v>1033</v>
      </c>
      <c r="R1407" s="73" t="s">
        <v>86</v>
      </c>
      <c r="V1407" s="60" t="str">
        <f>W1407&amp;H1407</f>
        <v>RANGE 010коричневый</v>
      </c>
      <c r="W1407" s="60" t="str">
        <f>_xlfn.LET(_xlpm.TextCell,TEXT(G1407,"###"),IF(_xlpm.TextCell&lt;&gt;"",IF(StyleSpaceSplit,IFERROR(IF(FIND(" ",_xlpm.TextCell)&gt;=1,MID(_xlpm.TextCell,1,FIND(" ",_xlpm.TextCell)-1),_xlpm.TextCell),_xlpm.TextCell),_xlpm.TextCell),""))</f>
        <v>RANGE 010</v>
      </c>
      <c r="X1407" s="60" t="str">
        <f>IF(A1407&lt;&gt;"",IFERROR(IF(FIND(" ",G1407)&gt;=1,MID(G1407,FIND(" ",G1407)+1,LEN(G1407)),""),""),"")</f>
        <v>010</v>
      </c>
      <c r="AC1407" s="51">
        <f>IFERROR(VALUE(MID($C1407,1,2)),0)</f>
        <v>80</v>
      </c>
      <c r="AD1407" s="44">
        <f>IFERROR(VALUE(MID($C1407,4,3)),0)</f>
        <v>636</v>
      </c>
      <c r="AE1407" s="51">
        <f>VALUE(RIGHT("00"&amp;AC1407,2)&amp;RIGHT("000"&amp;AD1407,3))</f>
        <v>80636</v>
      </c>
    </row>
    <row r="1408" spans="1:31">
      <c r="A1408" s="60" t="str">
        <f>IF(G1408&amp;Q1408&lt;&gt;"",W1408&amp;Q1408,"")</f>
        <v>RANGE 010brown</v>
      </c>
      <c r="B1408" s="60" t="str">
        <f>IF(C1408&lt;&gt;"",LEFT(C1408,9),"")</f>
        <v>80-636-14</v>
      </c>
      <c r="C1408" s="73" t="s">
        <v>3611</v>
      </c>
      <c r="D1408" s="73" t="s">
        <v>3608</v>
      </c>
      <c r="E1408" s="73" t="s">
        <v>910</v>
      </c>
      <c r="F1408" s="74">
        <v>59</v>
      </c>
      <c r="G1408" s="73" t="s">
        <v>1784</v>
      </c>
      <c r="H1408" s="73" t="s">
        <v>86</v>
      </c>
      <c r="I1408" s="73" t="s">
        <v>1788</v>
      </c>
      <c r="J1408" s="73" t="s">
        <v>320</v>
      </c>
      <c r="K1408" s="73" t="s">
        <v>382</v>
      </c>
      <c r="L1408" s="73" t="s">
        <v>383</v>
      </c>
      <c r="M1408" s="73" t="s">
        <v>388</v>
      </c>
      <c r="N1408" s="73" t="s">
        <v>44</v>
      </c>
      <c r="O1408" s="73" t="s">
        <v>385</v>
      </c>
      <c r="P1408" s="73" t="s">
        <v>907</v>
      </c>
      <c r="Q1408" s="73" t="s">
        <v>1033</v>
      </c>
      <c r="R1408" s="73" t="s">
        <v>86</v>
      </c>
      <c r="V1408" s="60" t="str">
        <f>W1408&amp;H1408</f>
        <v>RANGE 010коричневый</v>
      </c>
      <c r="W1408" s="60" t="str">
        <f>_xlfn.LET(_xlpm.TextCell,TEXT(G1408,"###"),IF(_xlpm.TextCell&lt;&gt;"",IF(StyleSpaceSplit,IFERROR(IF(FIND(" ",_xlpm.TextCell)&gt;=1,MID(_xlpm.TextCell,1,FIND(" ",_xlpm.TextCell)-1),_xlpm.TextCell),_xlpm.TextCell),_xlpm.TextCell),""))</f>
        <v>RANGE 010</v>
      </c>
      <c r="X1408" s="60" t="str">
        <f>IF(A1408&lt;&gt;"",IFERROR(IF(FIND(" ",G1408)&gt;=1,MID(G1408,FIND(" ",G1408)+1,LEN(G1408)),""),""),"")</f>
        <v>010</v>
      </c>
      <c r="AC1408" s="51">
        <f>IFERROR(VALUE(MID($C1408,1,2)),0)</f>
        <v>80</v>
      </c>
      <c r="AD1408" s="44">
        <f>IFERROR(VALUE(MID($C1408,4,3)),0)</f>
        <v>636</v>
      </c>
      <c r="AE1408" s="51">
        <f>VALUE(RIGHT("00"&amp;AC1408,2)&amp;RIGHT("000"&amp;AD1408,3))</f>
        <v>80636</v>
      </c>
    </row>
    <row r="1409" spans="1:31">
      <c r="A1409" s="60" t="str">
        <f>IF(G1409&amp;Q1409&lt;&gt;"",W1409&amp;Q1409,"")</f>
        <v>RANGE 010brown</v>
      </c>
      <c r="B1409" s="60" t="str">
        <f>IF(C1409&lt;&gt;"",LEFT(C1409,9),"")</f>
        <v>80-636-14</v>
      </c>
      <c r="C1409" s="73" t="s">
        <v>3612</v>
      </c>
      <c r="D1409" s="73" t="s">
        <v>3608</v>
      </c>
      <c r="E1409" s="73" t="s">
        <v>922</v>
      </c>
      <c r="F1409" s="74">
        <v>60</v>
      </c>
      <c r="G1409" s="73" t="s">
        <v>1784</v>
      </c>
      <c r="H1409" s="73" t="s">
        <v>86</v>
      </c>
      <c r="I1409" s="73" t="s">
        <v>1788</v>
      </c>
      <c r="J1409" s="73" t="s">
        <v>320</v>
      </c>
      <c r="K1409" s="73" t="s">
        <v>382</v>
      </c>
      <c r="L1409" s="73" t="s">
        <v>383</v>
      </c>
      <c r="M1409" s="73" t="s">
        <v>388</v>
      </c>
      <c r="N1409" s="73" t="s">
        <v>44</v>
      </c>
      <c r="O1409" s="73" t="s">
        <v>385</v>
      </c>
      <c r="P1409" s="73" t="s">
        <v>907</v>
      </c>
      <c r="Q1409" s="73" t="s">
        <v>1033</v>
      </c>
      <c r="R1409" s="73" t="s">
        <v>86</v>
      </c>
      <c r="V1409" s="60" t="str">
        <f>W1409&amp;H1409</f>
        <v>RANGE 010коричневый</v>
      </c>
      <c r="W1409" s="60" t="str">
        <f>_xlfn.LET(_xlpm.TextCell,TEXT(G1409,"###"),IF(_xlpm.TextCell&lt;&gt;"",IF(StyleSpaceSplit,IFERROR(IF(FIND(" ",_xlpm.TextCell)&gt;=1,MID(_xlpm.TextCell,1,FIND(" ",_xlpm.TextCell)-1),_xlpm.TextCell),_xlpm.TextCell),_xlpm.TextCell),""))</f>
        <v>RANGE 010</v>
      </c>
      <c r="X1409" s="60" t="str">
        <f>IF(A1409&lt;&gt;"",IFERROR(IF(FIND(" ",G1409)&gt;=1,MID(G1409,FIND(" ",G1409)+1,LEN(G1409)),""),""),"")</f>
        <v>010</v>
      </c>
      <c r="AC1409" s="51">
        <f>IFERROR(VALUE(MID($C1409,1,2)),0)</f>
        <v>80</v>
      </c>
      <c r="AD1409" s="44">
        <f>IFERROR(VALUE(MID($C1409,4,3)),0)</f>
        <v>636</v>
      </c>
      <c r="AE1409" s="51">
        <f>VALUE(RIGHT("00"&amp;AC1409,2)&amp;RIGHT("000"&amp;AD1409,3))</f>
        <v>80636</v>
      </c>
    </row>
    <row r="1410" spans="1:31">
      <c r="A1410" s="60" t="str">
        <f>IF(G1410&amp;Q1410&lt;&gt;"",W1410&amp;Q1410,"")</f>
        <v>RANGE 010brown</v>
      </c>
      <c r="B1410" s="60" t="str">
        <f>IF(C1410&lt;&gt;"",LEFT(C1410,9),"")</f>
        <v>80-636-14</v>
      </c>
      <c r="C1410" s="73" t="s">
        <v>3613</v>
      </c>
      <c r="D1410" s="73" t="s">
        <v>3608</v>
      </c>
      <c r="E1410" s="73" t="s">
        <v>912</v>
      </c>
      <c r="F1410" s="74">
        <v>61</v>
      </c>
      <c r="G1410" s="73" t="s">
        <v>1784</v>
      </c>
      <c r="H1410" s="73" t="s">
        <v>86</v>
      </c>
      <c r="I1410" s="73" t="s">
        <v>1788</v>
      </c>
      <c r="J1410" s="73" t="s">
        <v>320</v>
      </c>
      <c r="K1410" s="73" t="s">
        <v>382</v>
      </c>
      <c r="L1410" s="73" t="s">
        <v>383</v>
      </c>
      <c r="M1410" s="73" t="s">
        <v>388</v>
      </c>
      <c r="N1410" s="73" t="s">
        <v>44</v>
      </c>
      <c r="O1410" s="73" t="s">
        <v>385</v>
      </c>
      <c r="P1410" s="73" t="s">
        <v>907</v>
      </c>
      <c r="Q1410" s="73" t="s">
        <v>1033</v>
      </c>
      <c r="R1410" s="73" t="s">
        <v>86</v>
      </c>
      <c r="V1410" s="60" t="str">
        <f>W1410&amp;H1410</f>
        <v>RANGE 010коричневый</v>
      </c>
      <c r="W1410" s="60" t="str">
        <f>_xlfn.LET(_xlpm.TextCell,TEXT(G1410,"###"),IF(_xlpm.TextCell&lt;&gt;"",IF(StyleSpaceSplit,IFERROR(IF(FIND(" ",_xlpm.TextCell)&gt;=1,MID(_xlpm.TextCell,1,FIND(" ",_xlpm.TextCell)-1),_xlpm.TextCell),_xlpm.TextCell),_xlpm.TextCell),""))</f>
        <v>RANGE 010</v>
      </c>
      <c r="X1410" s="60" t="str">
        <f>IF(A1410&lt;&gt;"",IFERROR(IF(FIND(" ",G1410)&gt;=1,MID(G1410,FIND(" ",G1410)+1,LEN(G1410)),""),""),"")</f>
        <v>010</v>
      </c>
      <c r="AC1410" s="51">
        <f>IFERROR(VALUE(MID($C1410,1,2)),0)</f>
        <v>80</v>
      </c>
      <c r="AD1410" s="44">
        <f>IFERROR(VALUE(MID($C1410,4,3)),0)</f>
        <v>636</v>
      </c>
      <c r="AE1410" s="51">
        <f>VALUE(RIGHT("00"&amp;AC1410,2)&amp;RIGHT("000"&amp;AD1410,3))</f>
        <v>80636</v>
      </c>
    </row>
    <row r="1411" spans="1:31">
      <c r="A1411" s="60" t="str">
        <f>IF(G1411&amp;Q1411&lt;&gt;"",W1411&amp;Q1411,"")</f>
        <v>RANGE 010blue</v>
      </c>
      <c r="B1411" s="60" t="str">
        <f>IF(C1411&lt;&gt;"",LEFT(C1411,9),"")</f>
        <v>80-531-06</v>
      </c>
      <c r="C1411" s="73" t="s">
        <v>1782</v>
      </c>
      <c r="D1411" s="73" t="s">
        <v>1783</v>
      </c>
      <c r="E1411" s="73" t="s">
        <v>920</v>
      </c>
      <c r="F1411" s="74">
        <v>58</v>
      </c>
      <c r="G1411" s="73" t="s">
        <v>1784</v>
      </c>
      <c r="H1411" s="73" t="s">
        <v>71</v>
      </c>
      <c r="I1411" s="73" t="s">
        <v>1265</v>
      </c>
      <c r="J1411" s="73" t="s">
        <v>320</v>
      </c>
      <c r="K1411" s="73" t="s">
        <v>382</v>
      </c>
      <c r="L1411" s="73" t="s">
        <v>383</v>
      </c>
      <c r="M1411" s="73" t="s">
        <v>388</v>
      </c>
      <c r="N1411" s="73" t="s">
        <v>44</v>
      </c>
      <c r="O1411" s="73" t="s">
        <v>385</v>
      </c>
      <c r="P1411" s="73" t="s">
        <v>907</v>
      </c>
      <c r="Q1411" s="73" t="s">
        <v>932</v>
      </c>
      <c r="R1411" s="73" t="s">
        <v>71</v>
      </c>
      <c r="V1411" s="60" t="str">
        <f>W1411&amp;H1411</f>
        <v>RANGE 010синий</v>
      </c>
      <c r="W1411" s="60" t="str">
        <f>_xlfn.LET(_xlpm.TextCell,TEXT(G1411,"###"),IF(_xlpm.TextCell&lt;&gt;"",IF(StyleSpaceSplit,IFERROR(IF(FIND(" ",_xlpm.TextCell)&gt;=1,MID(_xlpm.TextCell,1,FIND(" ",_xlpm.TextCell)-1),_xlpm.TextCell),_xlpm.TextCell),_xlpm.TextCell),""))</f>
        <v>RANGE 010</v>
      </c>
      <c r="X1411" s="60" t="str">
        <f>IF(A1411&lt;&gt;"",IFERROR(IF(FIND(" ",G1411)&gt;=1,MID(G1411,FIND(" ",G1411)+1,LEN(G1411)),""),""),"")</f>
        <v>010</v>
      </c>
      <c r="AC1411" s="51">
        <f>IFERROR(VALUE(MID($C1411,1,2)),0)</f>
        <v>80</v>
      </c>
      <c r="AD1411" s="44">
        <f>IFERROR(VALUE(MID($C1411,4,3)),0)</f>
        <v>531</v>
      </c>
      <c r="AE1411" s="51">
        <f>VALUE(RIGHT("00"&amp;AC1411,2)&amp;RIGHT("000"&amp;AD1411,3))</f>
        <v>80531</v>
      </c>
    </row>
    <row r="1412" spans="1:31">
      <c r="A1412" s="60" t="str">
        <f>IF(G1412&amp;Q1412&lt;&gt;"",W1412&amp;Q1412,"")</f>
        <v>RANGE 013red</v>
      </c>
      <c r="B1412" s="60" t="str">
        <f>IF(C1412&lt;&gt;"",LEFT(C1412,9),"")</f>
        <v>80-637-18</v>
      </c>
      <c r="C1412" s="73" t="s">
        <v>6122</v>
      </c>
      <c r="D1412" s="73" t="s">
        <v>6123</v>
      </c>
      <c r="E1412" s="73" t="s">
        <v>956</v>
      </c>
      <c r="F1412" s="74">
        <v>55</v>
      </c>
      <c r="G1412" s="73" t="s">
        <v>3616</v>
      </c>
      <c r="H1412" s="73" t="s">
        <v>78</v>
      </c>
      <c r="I1412" s="73" t="s">
        <v>3617</v>
      </c>
      <c r="J1412" s="73" t="s">
        <v>320</v>
      </c>
      <c r="K1412" s="73" t="s">
        <v>382</v>
      </c>
      <c r="L1412" s="73" t="s">
        <v>383</v>
      </c>
      <c r="M1412" s="73" t="s">
        <v>388</v>
      </c>
      <c r="N1412" s="73" t="s">
        <v>44</v>
      </c>
      <c r="O1412" s="73" t="s">
        <v>385</v>
      </c>
      <c r="P1412" s="73" t="s">
        <v>907</v>
      </c>
      <c r="Q1412" s="73" t="s">
        <v>969</v>
      </c>
      <c r="R1412" s="73" t="s">
        <v>78</v>
      </c>
      <c r="V1412" s="60" t="str">
        <f>W1412&amp;H1412</f>
        <v>RANGE 013красный</v>
      </c>
      <c r="W1412" s="60" t="str">
        <f>_xlfn.LET(_xlpm.TextCell,TEXT(G1412,"###"),IF(_xlpm.TextCell&lt;&gt;"",IF(StyleSpaceSplit,IFERROR(IF(FIND(" ",_xlpm.TextCell)&gt;=1,MID(_xlpm.TextCell,1,FIND(" ",_xlpm.TextCell)-1),_xlpm.TextCell),_xlpm.TextCell),_xlpm.TextCell),""))</f>
        <v>RANGE 013</v>
      </c>
      <c r="X1412" s="60" t="str">
        <f>IF(A1412&lt;&gt;"",IFERROR(IF(FIND(" ",G1412)&gt;=1,MID(G1412,FIND(" ",G1412)+1,LEN(G1412)),""),""),"")</f>
        <v>013</v>
      </c>
      <c r="AC1412" s="51">
        <f>IFERROR(VALUE(MID($C1412,1,2)),0)</f>
        <v>80</v>
      </c>
      <c r="AD1412" s="44">
        <f>IFERROR(VALUE(MID($C1412,4,3)),0)</f>
        <v>637</v>
      </c>
      <c r="AE1412" s="51">
        <f>VALUE(RIGHT("00"&amp;AC1412,2)&amp;RIGHT("000"&amp;AD1412,3))</f>
        <v>80637</v>
      </c>
    </row>
    <row r="1413" spans="1:31">
      <c r="A1413" s="60" t="str">
        <f>IF(G1413&amp;Q1413&lt;&gt;"",W1413&amp;Q1413,"")</f>
        <v>RANGE 013red</v>
      </c>
      <c r="B1413" s="60" t="str">
        <f>IF(C1413&lt;&gt;"",LEFT(C1413,9),"")</f>
        <v>80-637-18</v>
      </c>
      <c r="C1413" s="73" t="s">
        <v>6124</v>
      </c>
      <c r="D1413" s="73" t="s">
        <v>6123</v>
      </c>
      <c r="E1413" s="73" t="s">
        <v>904</v>
      </c>
      <c r="F1413" s="74">
        <v>57</v>
      </c>
      <c r="G1413" s="73" t="s">
        <v>3616</v>
      </c>
      <c r="H1413" s="73" t="s">
        <v>78</v>
      </c>
      <c r="I1413" s="73" t="s">
        <v>3617</v>
      </c>
      <c r="J1413" s="73" t="s">
        <v>320</v>
      </c>
      <c r="K1413" s="73" t="s">
        <v>382</v>
      </c>
      <c r="L1413" s="73" t="s">
        <v>383</v>
      </c>
      <c r="M1413" s="73" t="s">
        <v>388</v>
      </c>
      <c r="N1413" s="73" t="s">
        <v>44</v>
      </c>
      <c r="O1413" s="73" t="s">
        <v>385</v>
      </c>
      <c r="P1413" s="73" t="s">
        <v>907</v>
      </c>
      <c r="Q1413" s="73" t="s">
        <v>969</v>
      </c>
      <c r="R1413" s="73" t="s">
        <v>78</v>
      </c>
      <c r="V1413" s="60" t="str">
        <f>W1413&amp;H1413</f>
        <v>RANGE 013красный</v>
      </c>
      <c r="W1413" s="60" t="str">
        <f>_xlfn.LET(_xlpm.TextCell,TEXT(G1413,"###"),IF(_xlpm.TextCell&lt;&gt;"",IF(StyleSpaceSplit,IFERROR(IF(FIND(" ",_xlpm.TextCell)&gt;=1,MID(_xlpm.TextCell,1,FIND(" ",_xlpm.TextCell)-1),_xlpm.TextCell),_xlpm.TextCell),_xlpm.TextCell),""))</f>
        <v>RANGE 013</v>
      </c>
      <c r="X1413" s="60" t="str">
        <f>IF(A1413&lt;&gt;"",IFERROR(IF(FIND(" ",G1413)&gt;=1,MID(G1413,FIND(" ",G1413)+1,LEN(G1413)),""),""),"")</f>
        <v>013</v>
      </c>
      <c r="AC1413" s="51">
        <f>IFERROR(VALUE(MID($C1413,1,2)),0)</f>
        <v>80</v>
      </c>
      <c r="AD1413" s="44">
        <f>IFERROR(VALUE(MID($C1413,4,3)),0)</f>
        <v>637</v>
      </c>
      <c r="AE1413" s="51">
        <f>VALUE(RIGHT("00"&amp;AC1413,2)&amp;RIGHT("000"&amp;AD1413,3))</f>
        <v>80637</v>
      </c>
    </row>
    <row r="1414" spans="1:31">
      <c r="A1414" s="60" t="str">
        <f>IF(G1414&amp;Q1414&lt;&gt;"",W1414&amp;Q1414,"")</f>
        <v>RANGE 013red</v>
      </c>
      <c r="B1414" s="60" t="str">
        <f>IF(C1414&lt;&gt;"",LEFT(C1414,9),"")</f>
        <v>80-637-18</v>
      </c>
      <c r="C1414" s="73" t="s">
        <v>6125</v>
      </c>
      <c r="D1414" s="73" t="s">
        <v>6123</v>
      </c>
      <c r="E1414" s="73" t="s">
        <v>910</v>
      </c>
      <c r="F1414" s="74">
        <v>59</v>
      </c>
      <c r="G1414" s="73" t="s">
        <v>3616</v>
      </c>
      <c r="H1414" s="73" t="s">
        <v>78</v>
      </c>
      <c r="I1414" s="73" t="s">
        <v>3617</v>
      </c>
      <c r="J1414" s="73" t="s">
        <v>320</v>
      </c>
      <c r="K1414" s="73" t="s">
        <v>382</v>
      </c>
      <c r="L1414" s="73" t="s">
        <v>383</v>
      </c>
      <c r="M1414" s="73" t="s">
        <v>388</v>
      </c>
      <c r="N1414" s="73" t="s">
        <v>44</v>
      </c>
      <c r="O1414" s="73" t="s">
        <v>385</v>
      </c>
      <c r="P1414" s="73" t="s">
        <v>907</v>
      </c>
      <c r="Q1414" s="73" t="s">
        <v>969</v>
      </c>
      <c r="R1414" s="73" t="s">
        <v>78</v>
      </c>
      <c r="V1414" s="60" t="str">
        <f>W1414&amp;H1414</f>
        <v>RANGE 013красный</v>
      </c>
      <c r="W1414" s="60" t="str">
        <f>_xlfn.LET(_xlpm.TextCell,TEXT(G1414,"###"),IF(_xlpm.TextCell&lt;&gt;"",IF(StyleSpaceSplit,IFERROR(IF(FIND(" ",_xlpm.TextCell)&gt;=1,MID(_xlpm.TextCell,1,FIND(" ",_xlpm.TextCell)-1),_xlpm.TextCell),_xlpm.TextCell),_xlpm.TextCell),""))</f>
        <v>RANGE 013</v>
      </c>
      <c r="X1414" s="60" t="str">
        <f>IF(A1414&lt;&gt;"",IFERROR(IF(FIND(" ",G1414)&gt;=1,MID(G1414,FIND(" ",G1414)+1,LEN(G1414)),""),""),"")</f>
        <v>013</v>
      </c>
      <c r="AC1414" s="51">
        <f>IFERROR(VALUE(MID($C1414,1,2)),0)</f>
        <v>80</v>
      </c>
      <c r="AD1414" s="44">
        <f>IFERROR(VALUE(MID($C1414,4,3)),0)</f>
        <v>637</v>
      </c>
      <c r="AE1414" s="51">
        <f>VALUE(RIGHT("00"&amp;AC1414,2)&amp;RIGHT("000"&amp;AD1414,3))</f>
        <v>80637</v>
      </c>
    </row>
    <row r="1415" spans="1:31">
      <c r="A1415" s="60" t="str">
        <f>IF(G1415&amp;Q1415&lt;&gt;"",W1415&amp;Q1415,"")</f>
        <v>RANGE 013red</v>
      </c>
      <c r="B1415" s="60" t="str">
        <f>IF(C1415&lt;&gt;"",LEFT(C1415,9),"")</f>
        <v>80-637-18</v>
      </c>
      <c r="C1415" s="73" t="s">
        <v>6126</v>
      </c>
      <c r="D1415" s="73" t="s">
        <v>6123</v>
      </c>
      <c r="E1415" s="73" t="s">
        <v>912</v>
      </c>
      <c r="F1415" s="74">
        <v>61</v>
      </c>
      <c r="G1415" s="73" t="s">
        <v>3616</v>
      </c>
      <c r="H1415" s="73" t="s">
        <v>78</v>
      </c>
      <c r="I1415" s="73" t="s">
        <v>3617</v>
      </c>
      <c r="J1415" s="73" t="s">
        <v>320</v>
      </c>
      <c r="K1415" s="73" t="s">
        <v>382</v>
      </c>
      <c r="L1415" s="73" t="s">
        <v>383</v>
      </c>
      <c r="M1415" s="73" t="s">
        <v>388</v>
      </c>
      <c r="N1415" s="73" t="s">
        <v>44</v>
      </c>
      <c r="O1415" s="73" t="s">
        <v>385</v>
      </c>
      <c r="P1415" s="73" t="s">
        <v>907</v>
      </c>
      <c r="Q1415" s="73" t="s">
        <v>969</v>
      </c>
      <c r="R1415" s="73" t="s">
        <v>78</v>
      </c>
      <c r="V1415" s="60" t="str">
        <f>W1415&amp;H1415</f>
        <v>RANGE 013красный</v>
      </c>
      <c r="W1415" s="60" t="str">
        <f>_xlfn.LET(_xlpm.TextCell,TEXT(G1415,"###"),IF(_xlpm.TextCell&lt;&gt;"",IF(StyleSpaceSplit,IFERROR(IF(FIND(" ",_xlpm.TextCell)&gt;=1,MID(_xlpm.TextCell,1,FIND(" ",_xlpm.TextCell)-1),_xlpm.TextCell),_xlpm.TextCell),_xlpm.TextCell),""))</f>
        <v>RANGE 013</v>
      </c>
      <c r="X1415" s="60" t="str">
        <f>IF(A1415&lt;&gt;"",IFERROR(IF(FIND(" ",G1415)&gt;=1,MID(G1415,FIND(" ",G1415)+1,LEN(G1415)),""),""),"")</f>
        <v>013</v>
      </c>
      <c r="AC1415" s="51">
        <f>IFERROR(VALUE(MID($C1415,1,2)),0)</f>
        <v>80</v>
      </c>
      <c r="AD1415" s="44">
        <f>IFERROR(VALUE(MID($C1415,4,3)),0)</f>
        <v>637</v>
      </c>
      <c r="AE1415" s="51">
        <f>VALUE(RIGHT("00"&amp;AC1415,2)&amp;RIGHT("000"&amp;AD1415,3))</f>
        <v>80637</v>
      </c>
    </row>
    <row r="1416" spans="1:31">
      <c r="A1416" s="60" t="str">
        <f>IF(G1416&amp;Q1416&lt;&gt;"",W1416&amp;Q1416,"")</f>
        <v>RANGE 013beige</v>
      </c>
      <c r="B1416" s="60" t="str">
        <f>IF(C1416&lt;&gt;"",LEFT(C1416,9),"")</f>
        <v>80-637-15</v>
      </c>
      <c r="C1416" s="73" t="s">
        <v>3614</v>
      </c>
      <c r="D1416" s="73" t="s">
        <v>3615</v>
      </c>
      <c r="E1416" s="73" t="s">
        <v>956</v>
      </c>
      <c r="F1416" s="74">
        <v>55</v>
      </c>
      <c r="G1416" s="73" t="s">
        <v>3616</v>
      </c>
      <c r="H1416" s="73" t="s">
        <v>226</v>
      </c>
      <c r="I1416" s="73" t="s">
        <v>3617</v>
      </c>
      <c r="J1416" s="73" t="s">
        <v>320</v>
      </c>
      <c r="K1416" s="73" t="s">
        <v>382</v>
      </c>
      <c r="L1416" s="73" t="s">
        <v>383</v>
      </c>
      <c r="M1416" s="73" t="s">
        <v>388</v>
      </c>
      <c r="N1416" s="73" t="s">
        <v>44</v>
      </c>
      <c r="O1416" s="73" t="s">
        <v>386</v>
      </c>
      <c r="P1416" s="73" t="s">
        <v>907</v>
      </c>
      <c r="Q1416" s="73" t="s">
        <v>937</v>
      </c>
      <c r="R1416" s="73" t="s">
        <v>86</v>
      </c>
      <c r="V1416" s="60" t="str">
        <f>W1416&amp;H1416</f>
        <v>RANGE 013светло-коричневый</v>
      </c>
      <c r="W1416" s="60" t="str">
        <f>_xlfn.LET(_xlpm.TextCell,TEXT(G1416,"###"),IF(_xlpm.TextCell&lt;&gt;"",IF(StyleSpaceSplit,IFERROR(IF(FIND(" ",_xlpm.TextCell)&gt;=1,MID(_xlpm.TextCell,1,FIND(" ",_xlpm.TextCell)-1),_xlpm.TextCell),_xlpm.TextCell),_xlpm.TextCell),""))</f>
        <v>RANGE 013</v>
      </c>
      <c r="X1416" s="60" t="str">
        <f>IF(A1416&lt;&gt;"",IFERROR(IF(FIND(" ",G1416)&gt;=1,MID(G1416,FIND(" ",G1416)+1,LEN(G1416)),""),""),"")</f>
        <v>013</v>
      </c>
      <c r="AC1416" s="51">
        <f>IFERROR(VALUE(MID($C1416,1,2)),0)</f>
        <v>80</v>
      </c>
      <c r="AD1416" s="44">
        <f>IFERROR(VALUE(MID($C1416,4,3)),0)</f>
        <v>637</v>
      </c>
      <c r="AE1416" s="51">
        <f>VALUE(RIGHT("00"&amp;AC1416,2)&amp;RIGHT("000"&amp;AD1416,3))</f>
        <v>80637</v>
      </c>
    </row>
    <row r="1417" spans="1:31">
      <c r="A1417" s="60" t="str">
        <f>IF(G1417&amp;Q1417&lt;&gt;"",W1417&amp;Q1417,"")</f>
        <v>RANGE 013beige</v>
      </c>
      <c r="B1417" s="60" t="str">
        <f>IF(C1417&lt;&gt;"",LEFT(C1417,9),"")</f>
        <v>80-637-15</v>
      </c>
      <c r="C1417" s="73" t="s">
        <v>3618</v>
      </c>
      <c r="D1417" s="73" t="s">
        <v>3615</v>
      </c>
      <c r="E1417" s="73" t="s">
        <v>904</v>
      </c>
      <c r="F1417" s="74">
        <v>57</v>
      </c>
      <c r="G1417" s="73" t="s">
        <v>3616</v>
      </c>
      <c r="H1417" s="73" t="s">
        <v>226</v>
      </c>
      <c r="I1417" s="73" t="s">
        <v>3617</v>
      </c>
      <c r="J1417" s="73" t="s">
        <v>320</v>
      </c>
      <c r="K1417" s="73" t="s">
        <v>382</v>
      </c>
      <c r="L1417" s="73" t="s">
        <v>383</v>
      </c>
      <c r="M1417" s="73" t="s">
        <v>388</v>
      </c>
      <c r="N1417" s="73" t="s">
        <v>44</v>
      </c>
      <c r="O1417" s="73" t="s">
        <v>386</v>
      </c>
      <c r="P1417" s="73" t="s">
        <v>907</v>
      </c>
      <c r="Q1417" s="73" t="s">
        <v>937</v>
      </c>
      <c r="R1417" s="73" t="s">
        <v>86</v>
      </c>
      <c r="V1417" s="60" t="str">
        <f>W1417&amp;H1417</f>
        <v>RANGE 013светло-коричневый</v>
      </c>
      <c r="W1417" s="60" t="str">
        <f>_xlfn.LET(_xlpm.TextCell,TEXT(G1417,"###"),IF(_xlpm.TextCell&lt;&gt;"",IF(StyleSpaceSplit,IFERROR(IF(FIND(" ",_xlpm.TextCell)&gt;=1,MID(_xlpm.TextCell,1,FIND(" ",_xlpm.TextCell)-1),_xlpm.TextCell),_xlpm.TextCell),_xlpm.TextCell),""))</f>
        <v>RANGE 013</v>
      </c>
      <c r="X1417" s="60" t="str">
        <f>IF(A1417&lt;&gt;"",IFERROR(IF(FIND(" ",G1417)&gt;=1,MID(G1417,FIND(" ",G1417)+1,LEN(G1417)),""),""),"")</f>
        <v>013</v>
      </c>
      <c r="AC1417" s="51">
        <f>IFERROR(VALUE(MID($C1417,1,2)),0)</f>
        <v>80</v>
      </c>
      <c r="AD1417" s="44">
        <f>IFERROR(VALUE(MID($C1417,4,3)),0)</f>
        <v>637</v>
      </c>
      <c r="AE1417" s="51">
        <f>VALUE(RIGHT("00"&amp;AC1417,2)&amp;RIGHT("000"&amp;AD1417,3))</f>
        <v>80637</v>
      </c>
    </row>
    <row r="1418" spans="1:31">
      <c r="A1418" s="60" t="str">
        <f>IF(G1418&amp;Q1418&lt;&gt;"",W1418&amp;Q1418,"")</f>
        <v>RANGE 013beige</v>
      </c>
      <c r="B1418" s="60" t="str">
        <f>IF(C1418&lt;&gt;"",LEFT(C1418,9),"")</f>
        <v>80-637-15</v>
      </c>
      <c r="C1418" s="73" t="s">
        <v>3619</v>
      </c>
      <c r="D1418" s="73" t="s">
        <v>3615</v>
      </c>
      <c r="E1418" s="73" t="s">
        <v>910</v>
      </c>
      <c r="F1418" s="74">
        <v>59</v>
      </c>
      <c r="G1418" s="73" t="s">
        <v>3616</v>
      </c>
      <c r="H1418" s="73" t="s">
        <v>226</v>
      </c>
      <c r="I1418" s="73" t="s">
        <v>3617</v>
      </c>
      <c r="J1418" s="73" t="s">
        <v>320</v>
      </c>
      <c r="K1418" s="73" t="s">
        <v>382</v>
      </c>
      <c r="L1418" s="73" t="s">
        <v>383</v>
      </c>
      <c r="M1418" s="73" t="s">
        <v>388</v>
      </c>
      <c r="N1418" s="73" t="s">
        <v>44</v>
      </c>
      <c r="O1418" s="73" t="s">
        <v>386</v>
      </c>
      <c r="P1418" s="73" t="s">
        <v>907</v>
      </c>
      <c r="Q1418" s="73" t="s">
        <v>937</v>
      </c>
      <c r="R1418" s="73" t="s">
        <v>86</v>
      </c>
      <c r="V1418" s="60" t="str">
        <f>W1418&amp;H1418</f>
        <v>RANGE 013светло-коричневый</v>
      </c>
      <c r="W1418" s="60" t="str">
        <f>_xlfn.LET(_xlpm.TextCell,TEXT(G1418,"###"),IF(_xlpm.TextCell&lt;&gt;"",IF(StyleSpaceSplit,IFERROR(IF(FIND(" ",_xlpm.TextCell)&gt;=1,MID(_xlpm.TextCell,1,FIND(" ",_xlpm.TextCell)-1),_xlpm.TextCell),_xlpm.TextCell),_xlpm.TextCell),""))</f>
        <v>RANGE 013</v>
      </c>
      <c r="X1418" s="60" t="str">
        <f>IF(A1418&lt;&gt;"",IFERROR(IF(FIND(" ",G1418)&gt;=1,MID(G1418,FIND(" ",G1418)+1,LEN(G1418)),""),""),"")</f>
        <v>013</v>
      </c>
      <c r="AC1418" s="51">
        <f>IFERROR(VALUE(MID($C1418,1,2)),0)</f>
        <v>80</v>
      </c>
      <c r="AD1418" s="44">
        <f>IFERROR(VALUE(MID($C1418,4,3)),0)</f>
        <v>637</v>
      </c>
      <c r="AE1418" s="51">
        <f>VALUE(RIGHT("00"&amp;AC1418,2)&amp;RIGHT("000"&amp;AD1418,3))</f>
        <v>80637</v>
      </c>
    </row>
    <row r="1419" spans="1:31">
      <c r="A1419" s="60" t="str">
        <f>IF(G1419&amp;Q1419&lt;&gt;"",W1419&amp;Q1419,"")</f>
        <v>RANGE 013beige</v>
      </c>
      <c r="B1419" s="60" t="str">
        <f>IF(C1419&lt;&gt;"",LEFT(C1419,9),"")</f>
        <v>80-637-15</v>
      </c>
      <c r="C1419" s="73" t="s">
        <v>3620</v>
      </c>
      <c r="D1419" s="73" t="s">
        <v>3615</v>
      </c>
      <c r="E1419" s="73" t="s">
        <v>912</v>
      </c>
      <c r="F1419" s="74">
        <v>61</v>
      </c>
      <c r="G1419" s="73" t="s">
        <v>3616</v>
      </c>
      <c r="H1419" s="73" t="s">
        <v>226</v>
      </c>
      <c r="I1419" s="73" t="s">
        <v>3617</v>
      </c>
      <c r="J1419" s="73" t="s">
        <v>320</v>
      </c>
      <c r="K1419" s="73" t="s">
        <v>382</v>
      </c>
      <c r="L1419" s="73" t="s">
        <v>383</v>
      </c>
      <c r="M1419" s="73" t="s">
        <v>388</v>
      </c>
      <c r="N1419" s="73" t="s">
        <v>44</v>
      </c>
      <c r="O1419" s="73" t="s">
        <v>386</v>
      </c>
      <c r="P1419" s="73" t="s">
        <v>907</v>
      </c>
      <c r="Q1419" s="73" t="s">
        <v>937</v>
      </c>
      <c r="R1419" s="73" t="s">
        <v>86</v>
      </c>
      <c r="V1419" s="60" t="str">
        <f>W1419&amp;H1419</f>
        <v>RANGE 013светло-коричневый</v>
      </c>
      <c r="W1419" s="60" t="str">
        <f>_xlfn.LET(_xlpm.TextCell,TEXT(G1419,"###"),IF(_xlpm.TextCell&lt;&gt;"",IF(StyleSpaceSplit,IFERROR(IF(FIND(" ",_xlpm.TextCell)&gt;=1,MID(_xlpm.TextCell,1,FIND(" ",_xlpm.TextCell)-1),_xlpm.TextCell),_xlpm.TextCell),_xlpm.TextCell),""))</f>
        <v>RANGE 013</v>
      </c>
      <c r="X1419" s="60" t="str">
        <f>IF(A1419&lt;&gt;"",IFERROR(IF(FIND(" ",G1419)&gt;=1,MID(G1419,FIND(" ",G1419)+1,LEN(G1419)),""),""),"")</f>
        <v>013</v>
      </c>
      <c r="AC1419" s="51">
        <f>IFERROR(VALUE(MID($C1419,1,2)),0)</f>
        <v>80</v>
      </c>
      <c r="AD1419" s="44">
        <f>IFERROR(VALUE(MID($C1419,4,3)),0)</f>
        <v>637</v>
      </c>
      <c r="AE1419" s="51">
        <f>VALUE(RIGHT("00"&amp;AC1419,2)&amp;RIGHT("000"&amp;AD1419,3))</f>
        <v>80637</v>
      </c>
    </row>
    <row r="1420" spans="1:31">
      <c r="A1420" s="60" t="str">
        <f>IF(G1420&amp;Q1420&lt;&gt;"",W1420&amp;Q1420,"")</f>
        <v>RANGE 013blue</v>
      </c>
      <c r="B1420" s="60" t="str">
        <f>IF(C1420&lt;&gt;"",LEFT(C1420,9),"")</f>
        <v>80-637-06</v>
      </c>
      <c r="C1420" s="73" t="s">
        <v>3621</v>
      </c>
      <c r="D1420" s="73" t="s">
        <v>3622</v>
      </c>
      <c r="E1420" s="73" t="s">
        <v>956</v>
      </c>
      <c r="F1420" s="74">
        <v>55</v>
      </c>
      <c r="G1420" s="73" t="s">
        <v>3616</v>
      </c>
      <c r="H1420" s="73" t="s">
        <v>71</v>
      </c>
      <c r="I1420" s="73" t="s">
        <v>3617</v>
      </c>
      <c r="J1420" s="73" t="s">
        <v>320</v>
      </c>
      <c r="K1420" s="73" t="s">
        <v>382</v>
      </c>
      <c r="L1420" s="73" t="s">
        <v>383</v>
      </c>
      <c r="M1420" s="73" t="s">
        <v>388</v>
      </c>
      <c r="N1420" s="73" t="s">
        <v>44</v>
      </c>
      <c r="O1420" s="73" t="s">
        <v>385</v>
      </c>
      <c r="P1420" s="73" t="s">
        <v>907</v>
      </c>
      <c r="Q1420" s="73" t="s">
        <v>932</v>
      </c>
      <c r="R1420" s="73" t="s">
        <v>71</v>
      </c>
      <c r="V1420" s="60" t="str">
        <f>W1420&amp;H1420</f>
        <v>RANGE 013синий</v>
      </c>
      <c r="W1420" s="60" t="str">
        <f>_xlfn.LET(_xlpm.TextCell,TEXT(G1420,"###"),IF(_xlpm.TextCell&lt;&gt;"",IF(StyleSpaceSplit,IFERROR(IF(FIND(" ",_xlpm.TextCell)&gt;=1,MID(_xlpm.TextCell,1,FIND(" ",_xlpm.TextCell)-1),_xlpm.TextCell),_xlpm.TextCell),_xlpm.TextCell),""))</f>
        <v>RANGE 013</v>
      </c>
      <c r="X1420" s="60" t="str">
        <f>IF(A1420&lt;&gt;"",IFERROR(IF(FIND(" ",G1420)&gt;=1,MID(G1420,FIND(" ",G1420)+1,LEN(G1420)),""),""),"")</f>
        <v>013</v>
      </c>
      <c r="AC1420" s="51">
        <f>IFERROR(VALUE(MID($C1420,1,2)),0)</f>
        <v>80</v>
      </c>
      <c r="AD1420" s="44">
        <f>IFERROR(VALUE(MID($C1420,4,3)),0)</f>
        <v>637</v>
      </c>
      <c r="AE1420" s="51">
        <f>VALUE(RIGHT("00"&amp;AC1420,2)&amp;RIGHT("000"&amp;AD1420,3))</f>
        <v>80637</v>
      </c>
    </row>
    <row r="1421" spans="1:31">
      <c r="A1421" s="60" t="str">
        <f>IF(G1421&amp;Q1421&lt;&gt;"",W1421&amp;Q1421,"")</f>
        <v>RANGE 013blue</v>
      </c>
      <c r="B1421" s="60" t="str">
        <f>IF(C1421&lt;&gt;"",LEFT(C1421,9),"")</f>
        <v>80-637-06</v>
      </c>
      <c r="C1421" s="73" t="s">
        <v>3623</v>
      </c>
      <c r="D1421" s="73" t="s">
        <v>3622</v>
      </c>
      <c r="E1421" s="73" t="s">
        <v>904</v>
      </c>
      <c r="F1421" s="74">
        <v>57</v>
      </c>
      <c r="G1421" s="73" t="s">
        <v>3616</v>
      </c>
      <c r="H1421" s="73" t="s">
        <v>71</v>
      </c>
      <c r="I1421" s="73" t="s">
        <v>3617</v>
      </c>
      <c r="J1421" s="73" t="s">
        <v>320</v>
      </c>
      <c r="K1421" s="73" t="s">
        <v>382</v>
      </c>
      <c r="L1421" s="73" t="s">
        <v>383</v>
      </c>
      <c r="M1421" s="73" t="s">
        <v>388</v>
      </c>
      <c r="N1421" s="73" t="s">
        <v>44</v>
      </c>
      <c r="O1421" s="73" t="s">
        <v>385</v>
      </c>
      <c r="P1421" s="73" t="s">
        <v>907</v>
      </c>
      <c r="Q1421" s="73" t="s">
        <v>932</v>
      </c>
      <c r="R1421" s="73" t="s">
        <v>71</v>
      </c>
      <c r="V1421" s="60" t="str">
        <f>W1421&amp;H1421</f>
        <v>RANGE 013синий</v>
      </c>
      <c r="W1421" s="60" t="str">
        <f>_xlfn.LET(_xlpm.TextCell,TEXT(G1421,"###"),IF(_xlpm.TextCell&lt;&gt;"",IF(StyleSpaceSplit,IFERROR(IF(FIND(" ",_xlpm.TextCell)&gt;=1,MID(_xlpm.TextCell,1,FIND(" ",_xlpm.TextCell)-1),_xlpm.TextCell),_xlpm.TextCell),_xlpm.TextCell),""))</f>
        <v>RANGE 013</v>
      </c>
      <c r="X1421" s="60" t="str">
        <f>IF(A1421&lt;&gt;"",IFERROR(IF(FIND(" ",G1421)&gt;=1,MID(G1421,FIND(" ",G1421)+1,LEN(G1421)),""),""),"")</f>
        <v>013</v>
      </c>
      <c r="AC1421" s="51">
        <f>IFERROR(VALUE(MID($C1421,1,2)),0)</f>
        <v>80</v>
      </c>
      <c r="AD1421" s="44">
        <f>IFERROR(VALUE(MID($C1421,4,3)),0)</f>
        <v>637</v>
      </c>
      <c r="AE1421" s="51">
        <f>VALUE(RIGHT("00"&amp;AC1421,2)&amp;RIGHT("000"&amp;AD1421,3))</f>
        <v>80637</v>
      </c>
    </row>
    <row r="1422" spans="1:31">
      <c r="A1422" s="60" t="str">
        <f>IF(G1422&amp;Q1422&lt;&gt;"",W1422&amp;Q1422,"")</f>
        <v>RANGE 013blue</v>
      </c>
      <c r="B1422" s="60" t="str">
        <f>IF(C1422&lt;&gt;"",LEFT(C1422,9),"")</f>
        <v>80-637-06</v>
      </c>
      <c r="C1422" s="73" t="s">
        <v>3624</v>
      </c>
      <c r="D1422" s="73" t="s">
        <v>3622</v>
      </c>
      <c r="E1422" s="73" t="s">
        <v>910</v>
      </c>
      <c r="F1422" s="74">
        <v>59</v>
      </c>
      <c r="G1422" s="73" t="s">
        <v>3616</v>
      </c>
      <c r="H1422" s="73" t="s">
        <v>71</v>
      </c>
      <c r="I1422" s="73" t="s">
        <v>3617</v>
      </c>
      <c r="J1422" s="73" t="s">
        <v>320</v>
      </c>
      <c r="K1422" s="73" t="s">
        <v>382</v>
      </c>
      <c r="L1422" s="73" t="s">
        <v>383</v>
      </c>
      <c r="M1422" s="73" t="s">
        <v>388</v>
      </c>
      <c r="N1422" s="73" t="s">
        <v>44</v>
      </c>
      <c r="O1422" s="73" t="s">
        <v>385</v>
      </c>
      <c r="P1422" s="73" t="s">
        <v>907</v>
      </c>
      <c r="Q1422" s="73" t="s">
        <v>932</v>
      </c>
      <c r="R1422" s="73" t="s">
        <v>71</v>
      </c>
      <c r="V1422" s="60" t="str">
        <f>W1422&amp;H1422</f>
        <v>RANGE 013синий</v>
      </c>
      <c r="W1422" s="60" t="str">
        <f>_xlfn.LET(_xlpm.TextCell,TEXT(G1422,"###"),IF(_xlpm.TextCell&lt;&gt;"",IF(StyleSpaceSplit,IFERROR(IF(FIND(" ",_xlpm.TextCell)&gt;=1,MID(_xlpm.TextCell,1,FIND(" ",_xlpm.TextCell)-1),_xlpm.TextCell),_xlpm.TextCell),_xlpm.TextCell),""))</f>
        <v>RANGE 013</v>
      </c>
      <c r="X1422" s="60" t="str">
        <f>IF(A1422&lt;&gt;"",IFERROR(IF(FIND(" ",G1422)&gt;=1,MID(G1422,FIND(" ",G1422)+1,LEN(G1422)),""),""),"")</f>
        <v>013</v>
      </c>
      <c r="AC1422" s="51">
        <f>IFERROR(VALUE(MID($C1422,1,2)),0)</f>
        <v>80</v>
      </c>
      <c r="AD1422" s="44">
        <f>IFERROR(VALUE(MID($C1422,4,3)),0)</f>
        <v>637</v>
      </c>
      <c r="AE1422" s="51">
        <f>VALUE(RIGHT("00"&amp;AC1422,2)&amp;RIGHT("000"&amp;AD1422,3))</f>
        <v>80637</v>
      </c>
    </row>
    <row r="1423" spans="1:31">
      <c r="A1423" s="60" t="str">
        <f>IF(G1423&amp;Q1423&lt;&gt;"",W1423&amp;Q1423,"")</f>
        <v>RANGE 013blue</v>
      </c>
      <c r="B1423" s="60" t="str">
        <f>IF(C1423&lt;&gt;"",LEFT(C1423,9),"")</f>
        <v>80-637-06</v>
      </c>
      <c r="C1423" s="73" t="s">
        <v>3625</v>
      </c>
      <c r="D1423" s="73" t="s">
        <v>3622</v>
      </c>
      <c r="E1423" s="73" t="s">
        <v>912</v>
      </c>
      <c r="F1423" s="74">
        <v>61</v>
      </c>
      <c r="G1423" s="73" t="s">
        <v>3616</v>
      </c>
      <c r="H1423" s="73" t="s">
        <v>71</v>
      </c>
      <c r="I1423" s="73" t="s">
        <v>3617</v>
      </c>
      <c r="J1423" s="73" t="s">
        <v>320</v>
      </c>
      <c r="K1423" s="73" t="s">
        <v>382</v>
      </c>
      <c r="L1423" s="73" t="s">
        <v>383</v>
      </c>
      <c r="M1423" s="73" t="s">
        <v>388</v>
      </c>
      <c r="N1423" s="73" t="s">
        <v>44</v>
      </c>
      <c r="O1423" s="73" t="s">
        <v>385</v>
      </c>
      <c r="P1423" s="73" t="s">
        <v>907</v>
      </c>
      <c r="Q1423" s="73" t="s">
        <v>932</v>
      </c>
      <c r="R1423" s="73" t="s">
        <v>71</v>
      </c>
      <c r="V1423" s="60" t="str">
        <f>W1423&amp;H1423</f>
        <v>RANGE 013синий</v>
      </c>
      <c r="W1423" s="60" t="str">
        <f>_xlfn.LET(_xlpm.TextCell,TEXT(G1423,"###"),IF(_xlpm.TextCell&lt;&gt;"",IF(StyleSpaceSplit,IFERROR(IF(FIND(" ",_xlpm.TextCell)&gt;=1,MID(_xlpm.TextCell,1,FIND(" ",_xlpm.TextCell)-1),_xlpm.TextCell),_xlpm.TextCell),_xlpm.TextCell),""))</f>
        <v>RANGE 013</v>
      </c>
      <c r="X1423" s="60" t="str">
        <f>IF(A1423&lt;&gt;"",IFERROR(IF(FIND(" ",G1423)&gt;=1,MID(G1423,FIND(" ",G1423)+1,LEN(G1423)),""),""),"")</f>
        <v>013</v>
      </c>
      <c r="AC1423" s="51">
        <f>IFERROR(VALUE(MID($C1423,1,2)),0)</f>
        <v>80</v>
      </c>
      <c r="AD1423" s="44">
        <f>IFERROR(VALUE(MID($C1423,4,3)),0)</f>
        <v>637</v>
      </c>
      <c r="AE1423" s="51">
        <f>VALUE(RIGHT("00"&amp;AC1423,2)&amp;RIGHT("000"&amp;AD1423,3))</f>
        <v>80637</v>
      </c>
    </row>
    <row r="1424" spans="1:31">
      <c r="A1424" s="60" t="str">
        <f>IF(G1424&amp;Q1424&lt;&gt;"",W1424&amp;Q1424,"")</f>
        <v>RANGE 014brown</v>
      </c>
      <c r="B1424" s="60" t="str">
        <f>IF(C1424&lt;&gt;"",LEFT(C1424,9),"")</f>
        <v>80-532-14</v>
      </c>
      <c r="C1424" s="73" t="s">
        <v>1785</v>
      </c>
      <c r="D1424" s="73" t="s">
        <v>1786</v>
      </c>
      <c r="E1424" s="73" t="s">
        <v>920</v>
      </c>
      <c r="F1424" s="74">
        <v>58</v>
      </c>
      <c r="G1424" s="73" t="s">
        <v>1787</v>
      </c>
      <c r="H1424" s="73" t="s">
        <v>86</v>
      </c>
      <c r="I1424" s="73" t="s">
        <v>1788</v>
      </c>
      <c r="J1424" s="73" t="s">
        <v>320</v>
      </c>
      <c r="K1424" s="73" t="s">
        <v>382</v>
      </c>
      <c r="L1424" s="73" t="s">
        <v>383</v>
      </c>
      <c r="M1424" s="73" t="s">
        <v>388</v>
      </c>
      <c r="N1424" s="73" t="s">
        <v>44</v>
      </c>
      <c r="O1424" s="73" t="s">
        <v>385</v>
      </c>
      <c r="P1424" s="73" t="s">
        <v>907</v>
      </c>
      <c r="Q1424" s="73" t="s">
        <v>1033</v>
      </c>
      <c r="R1424" s="73" t="s">
        <v>86</v>
      </c>
      <c r="V1424" s="60" t="str">
        <f>W1424&amp;H1424</f>
        <v>RANGE 014коричневый</v>
      </c>
      <c r="W1424" s="60" t="str">
        <f>_xlfn.LET(_xlpm.TextCell,TEXT(G1424,"###"),IF(_xlpm.TextCell&lt;&gt;"",IF(StyleSpaceSplit,IFERROR(IF(FIND(" ",_xlpm.TextCell)&gt;=1,MID(_xlpm.TextCell,1,FIND(" ",_xlpm.TextCell)-1),_xlpm.TextCell),_xlpm.TextCell),_xlpm.TextCell),""))</f>
        <v>RANGE 014</v>
      </c>
      <c r="X1424" s="60" t="str">
        <f>IF(A1424&lt;&gt;"",IFERROR(IF(FIND(" ",G1424)&gt;=1,MID(G1424,FIND(" ",G1424)+1,LEN(G1424)),""),""),"")</f>
        <v>014</v>
      </c>
      <c r="AC1424" s="51">
        <f>IFERROR(VALUE(MID($C1424,1,2)),0)</f>
        <v>80</v>
      </c>
      <c r="AD1424" s="44">
        <f>IFERROR(VALUE(MID($C1424,4,3)),0)</f>
        <v>532</v>
      </c>
      <c r="AE1424" s="51">
        <f>VALUE(RIGHT("00"&amp;AC1424,2)&amp;RIGHT("000"&amp;AD1424,3))</f>
        <v>80532</v>
      </c>
    </row>
    <row r="1425" spans="1:31">
      <c r="A1425" s="60" t="str">
        <f>IF(G1425&amp;Q1425&lt;&gt;"",W1425&amp;Q1425,"")</f>
        <v>RANGE 014blue</v>
      </c>
      <c r="B1425" s="60" t="str">
        <f>IF(C1425&lt;&gt;"",LEFT(C1425,9),"")</f>
        <v>80-532-06</v>
      </c>
      <c r="C1425" s="73" t="s">
        <v>3626</v>
      </c>
      <c r="D1425" s="73" t="s">
        <v>3627</v>
      </c>
      <c r="E1425" s="73" t="s">
        <v>956</v>
      </c>
      <c r="F1425" s="74">
        <v>55</v>
      </c>
      <c r="G1425" s="73" t="s">
        <v>1787</v>
      </c>
      <c r="H1425" s="73" t="s">
        <v>71</v>
      </c>
      <c r="I1425" s="73" t="s">
        <v>1788</v>
      </c>
      <c r="J1425" s="73" t="s">
        <v>320</v>
      </c>
      <c r="K1425" s="73" t="s">
        <v>382</v>
      </c>
      <c r="L1425" s="73" t="s">
        <v>383</v>
      </c>
      <c r="M1425" s="73" t="s">
        <v>388</v>
      </c>
      <c r="N1425" s="73" t="s">
        <v>44</v>
      </c>
      <c r="O1425" s="73" t="s">
        <v>385</v>
      </c>
      <c r="P1425" s="73" t="s">
        <v>907</v>
      </c>
      <c r="Q1425" s="73" t="s">
        <v>932</v>
      </c>
      <c r="R1425" s="73" t="s">
        <v>71</v>
      </c>
      <c r="V1425" s="60" t="str">
        <f>W1425&amp;H1425</f>
        <v>RANGE 014синий</v>
      </c>
      <c r="W1425" s="60" t="str">
        <f>_xlfn.LET(_xlpm.TextCell,TEXT(G1425,"###"),IF(_xlpm.TextCell&lt;&gt;"",IF(StyleSpaceSplit,IFERROR(IF(FIND(" ",_xlpm.TextCell)&gt;=1,MID(_xlpm.TextCell,1,FIND(" ",_xlpm.TextCell)-1),_xlpm.TextCell),_xlpm.TextCell),_xlpm.TextCell),""))</f>
        <v>RANGE 014</v>
      </c>
      <c r="X1425" s="60" t="str">
        <f>IF(A1425&lt;&gt;"",IFERROR(IF(FIND(" ",G1425)&gt;=1,MID(G1425,FIND(" ",G1425)+1,LEN(G1425)),""),""),"")</f>
        <v>014</v>
      </c>
      <c r="AC1425" s="51">
        <f>IFERROR(VALUE(MID($C1425,1,2)),0)</f>
        <v>80</v>
      </c>
      <c r="AD1425" s="44">
        <f>IFERROR(VALUE(MID($C1425,4,3)),0)</f>
        <v>532</v>
      </c>
      <c r="AE1425" s="51">
        <f>VALUE(RIGHT("00"&amp;AC1425,2)&amp;RIGHT("000"&amp;AD1425,3))</f>
        <v>80532</v>
      </c>
    </row>
    <row r="1426" spans="1:31">
      <c r="A1426" s="60" t="str">
        <f>IF(G1426&amp;Q1426&lt;&gt;"",W1426&amp;Q1426,"")</f>
        <v>RANGE 014blue</v>
      </c>
      <c r="B1426" s="60" t="str">
        <f>IF(C1426&lt;&gt;"",LEFT(C1426,9),"")</f>
        <v>80-532-06</v>
      </c>
      <c r="C1426" s="73" t="s">
        <v>3628</v>
      </c>
      <c r="D1426" s="73" t="s">
        <v>3627</v>
      </c>
      <c r="E1426" s="73" t="s">
        <v>915</v>
      </c>
      <c r="F1426" s="74">
        <v>56</v>
      </c>
      <c r="G1426" s="73" t="s">
        <v>1787</v>
      </c>
      <c r="H1426" s="73" t="s">
        <v>71</v>
      </c>
      <c r="I1426" s="73" t="s">
        <v>1788</v>
      </c>
      <c r="J1426" s="73" t="s">
        <v>320</v>
      </c>
      <c r="K1426" s="73" t="s">
        <v>382</v>
      </c>
      <c r="L1426" s="73" t="s">
        <v>383</v>
      </c>
      <c r="M1426" s="73" t="s">
        <v>388</v>
      </c>
      <c r="N1426" s="73" t="s">
        <v>44</v>
      </c>
      <c r="O1426" s="73" t="s">
        <v>385</v>
      </c>
      <c r="P1426" s="73" t="s">
        <v>907</v>
      </c>
      <c r="Q1426" s="73" t="s">
        <v>932</v>
      </c>
      <c r="R1426" s="73" t="s">
        <v>71</v>
      </c>
      <c r="V1426" s="60" t="str">
        <f>W1426&amp;H1426</f>
        <v>RANGE 014синий</v>
      </c>
      <c r="W1426" s="60" t="str">
        <f>_xlfn.LET(_xlpm.TextCell,TEXT(G1426,"###"),IF(_xlpm.TextCell&lt;&gt;"",IF(StyleSpaceSplit,IFERROR(IF(FIND(" ",_xlpm.TextCell)&gt;=1,MID(_xlpm.TextCell,1,FIND(" ",_xlpm.TextCell)-1),_xlpm.TextCell),_xlpm.TextCell),_xlpm.TextCell),""))</f>
        <v>RANGE 014</v>
      </c>
      <c r="X1426" s="60" t="str">
        <f>IF(A1426&lt;&gt;"",IFERROR(IF(FIND(" ",G1426)&gt;=1,MID(G1426,FIND(" ",G1426)+1,LEN(G1426)),""),""),"")</f>
        <v>014</v>
      </c>
      <c r="AC1426" s="51">
        <f>IFERROR(VALUE(MID($C1426,1,2)),0)</f>
        <v>80</v>
      </c>
      <c r="AD1426" s="44">
        <f>IFERROR(VALUE(MID($C1426,4,3)),0)</f>
        <v>532</v>
      </c>
      <c r="AE1426" s="51">
        <f>VALUE(RIGHT("00"&amp;AC1426,2)&amp;RIGHT("000"&amp;AD1426,3))</f>
        <v>80532</v>
      </c>
    </row>
    <row r="1427" spans="1:31">
      <c r="A1427" s="60" t="str">
        <f>IF(G1427&amp;Q1427&lt;&gt;"",W1427&amp;Q1427,"")</f>
        <v>RANGE 014blue</v>
      </c>
      <c r="B1427" s="60" t="str">
        <f>IF(C1427&lt;&gt;"",LEFT(C1427,9),"")</f>
        <v>80-532-06</v>
      </c>
      <c r="C1427" s="73" t="s">
        <v>3629</v>
      </c>
      <c r="D1427" s="73" t="s">
        <v>3627</v>
      </c>
      <c r="E1427" s="73" t="s">
        <v>904</v>
      </c>
      <c r="F1427" s="74">
        <v>57</v>
      </c>
      <c r="G1427" s="73" t="s">
        <v>1787</v>
      </c>
      <c r="H1427" s="73" t="s">
        <v>71</v>
      </c>
      <c r="I1427" s="73" t="s">
        <v>1788</v>
      </c>
      <c r="J1427" s="73" t="s">
        <v>320</v>
      </c>
      <c r="K1427" s="73" t="s">
        <v>382</v>
      </c>
      <c r="L1427" s="73" t="s">
        <v>383</v>
      </c>
      <c r="M1427" s="73" t="s">
        <v>388</v>
      </c>
      <c r="N1427" s="73" t="s">
        <v>44</v>
      </c>
      <c r="O1427" s="73" t="s">
        <v>385</v>
      </c>
      <c r="P1427" s="73" t="s">
        <v>907</v>
      </c>
      <c r="Q1427" s="73" t="s">
        <v>932</v>
      </c>
      <c r="R1427" s="73" t="s">
        <v>71</v>
      </c>
      <c r="V1427" s="60" t="str">
        <f>W1427&amp;H1427</f>
        <v>RANGE 014синий</v>
      </c>
      <c r="W1427" s="60" t="str">
        <f>_xlfn.LET(_xlpm.TextCell,TEXT(G1427,"###"),IF(_xlpm.TextCell&lt;&gt;"",IF(StyleSpaceSplit,IFERROR(IF(FIND(" ",_xlpm.TextCell)&gt;=1,MID(_xlpm.TextCell,1,FIND(" ",_xlpm.TextCell)-1),_xlpm.TextCell),_xlpm.TextCell),_xlpm.TextCell),""))</f>
        <v>RANGE 014</v>
      </c>
      <c r="X1427" s="60" t="str">
        <f>IF(A1427&lt;&gt;"",IFERROR(IF(FIND(" ",G1427)&gt;=1,MID(G1427,FIND(" ",G1427)+1,LEN(G1427)),""),""),"")</f>
        <v>014</v>
      </c>
      <c r="AC1427" s="51">
        <f>IFERROR(VALUE(MID($C1427,1,2)),0)</f>
        <v>80</v>
      </c>
      <c r="AD1427" s="44">
        <f>IFERROR(VALUE(MID($C1427,4,3)),0)</f>
        <v>532</v>
      </c>
      <c r="AE1427" s="51">
        <f>VALUE(RIGHT("00"&amp;AC1427,2)&amp;RIGHT("000"&amp;AD1427,3))</f>
        <v>80532</v>
      </c>
    </row>
    <row r="1428" spans="1:31">
      <c r="A1428" s="60" t="str">
        <f>IF(G1428&amp;Q1428&lt;&gt;"",W1428&amp;Q1428,"")</f>
        <v>RANGE 014blue</v>
      </c>
      <c r="B1428" s="60" t="str">
        <f>IF(C1428&lt;&gt;"",LEFT(C1428,9),"")</f>
        <v>80-532-06</v>
      </c>
      <c r="C1428" s="73" t="s">
        <v>3630</v>
      </c>
      <c r="D1428" s="73" t="s">
        <v>3627</v>
      </c>
      <c r="E1428" s="73" t="s">
        <v>920</v>
      </c>
      <c r="F1428" s="74">
        <v>58</v>
      </c>
      <c r="G1428" s="73" t="s">
        <v>1787</v>
      </c>
      <c r="H1428" s="73" t="s">
        <v>71</v>
      </c>
      <c r="I1428" s="73" t="s">
        <v>1788</v>
      </c>
      <c r="J1428" s="73" t="s">
        <v>320</v>
      </c>
      <c r="K1428" s="73" t="s">
        <v>382</v>
      </c>
      <c r="L1428" s="73" t="s">
        <v>383</v>
      </c>
      <c r="M1428" s="73" t="s">
        <v>388</v>
      </c>
      <c r="N1428" s="73" t="s">
        <v>44</v>
      </c>
      <c r="O1428" s="73" t="s">
        <v>385</v>
      </c>
      <c r="P1428" s="73" t="s">
        <v>907</v>
      </c>
      <c r="Q1428" s="73" t="s">
        <v>932</v>
      </c>
      <c r="R1428" s="73" t="s">
        <v>71</v>
      </c>
      <c r="V1428" s="60" t="str">
        <f>W1428&amp;H1428</f>
        <v>RANGE 014синий</v>
      </c>
      <c r="W1428" s="60" t="str">
        <f>_xlfn.LET(_xlpm.TextCell,TEXT(G1428,"###"),IF(_xlpm.TextCell&lt;&gt;"",IF(StyleSpaceSplit,IFERROR(IF(FIND(" ",_xlpm.TextCell)&gt;=1,MID(_xlpm.TextCell,1,FIND(" ",_xlpm.TextCell)-1),_xlpm.TextCell),_xlpm.TextCell),_xlpm.TextCell),""))</f>
        <v>RANGE 014</v>
      </c>
      <c r="X1428" s="60" t="str">
        <f>IF(A1428&lt;&gt;"",IFERROR(IF(FIND(" ",G1428)&gt;=1,MID(G1428,FIND(" ",G1428)+1,LEN(G1428)),""),""),"")</f>
        <v>014</v>
      </c>
      <c r="AC1428" s="51">
        <f>IFERROR(VALUE(MID($C1428,1,2)),0)</f>
        <v>80</v>
      </c>
      <c r="AD1428" s="44">
        <f>IFERROR(VALUE(MID($C1428,4,3)),0)</f>
        <v>532</v>
      </c>
      <c r="AE1428" s="51">
        <f>VALUE(RIGHT("00"&amp;AC1428,2)&amp;RIGHT("000"&amp;AD1428,3))</f>
        <v>80532</v>
      </c>
    </row>
    <row r="1429" spans="1:31">
      <c r="A1429" s="60" t="str">
        <f>IF(G1429&amp;Q1429&lt;&gt;"",W1429&amp;Q1429,"")</f>
        <v>RANGE 014blue</v>
      </c>
      <c r="B1429" s="60" t="str">
        <f>IF(C1429&lt;&gt;"",LEFT(C1429,9),"")</f>
        <v>80-532-06</v>
      </c>
      <c r="C1429" s="73" t="s">
        <v>3631</v>
      </c>
      <c r="D1429" s="73" t="s">
        <v>3627</v>
      </c>
      <c r="E1429" s="73" t="s">
        <v>910</v>
      </c>
      <c r="F1429" s="74">
        <v>59</v>
      </c>
      <c r="G1429" s="73" t="s">
        <v>1787</v>
      </c>
      <c r="H1429" s="73" t="s">
        <v>71</v>
      </c>
      <c r="I1429" s="73" t="s">
        <v>1788</v>
      </c>
      <c r="J1429" s="73" t="s">
        <v>320</v>
      </c>
      <c r="K1429" s="73" t="s">
        <v>382</v>
      </c>
      <c r="L1429" s="73" t="s">
        <v>383</v>
      </c>
      <c r="M1429" s="73" t="s">
        <v>388</v>
      </c>
      <c r="N1429" s="73" t="s">
        <v>44</v>
      </c>
      <c r="O1429" s="73" t="s">
        <v>385</v>
      </c>
      <c r="P1429" s="73" t="s">
        <v>907</v>
      </c>
      <c r="Q1429" s="73" t="s">
        <v>932</v>
      </c>
      <c r="R1429" s="73" t="s">
        <v>71</v>
      </c>
      <c r="V1429" s="60" t="str">
        <f>W1429&amp;H1429</f>
        <v>RANGE 014синий</v>
      </c>
      <c r="W1429" s="60" t="str">
        <f>_xlfn.LET(_xlpm.TextCell,TEXT(G1429,"###"),IF(_xlpm.TextCell&lt;&gt;"",IF(StyleSpaceSplit,IFERROR(IF(FIND(" ",_xlpm.TextCell)&gt;=1,MID(_xlpm.TextCell,1,FIND(" ",_xlpm.TextCell)-1),_xlpm.TextCell),_xlpm.TextCell),_xlpm.TextCell),""))</f>
        <v>RANGE 014</v>
      </c>
      <c r="X1429" s="60" t="str">
        <f>IF(A1429&lt;&gt;"",IFERROR(IF(FIND(" ",G1429)&gt;=1,MID(G1429,FIND(" ",G1429)+1,LEN(G1429)),""),""),"")</f>
        <v>014</v>
      </c>
      <c r="AC1429" s="51">
        <f>IFERROR(VALUE(MID($C1429,1,2)),0)</f>
        <v>80</v>
      </c>
      <c r="AD1429" s="44">
        <f>IFERROR(VALUE(MID($C1429,4,3)),0)</f>
        <v>532</v>
      </c>
      <c r="AE1429" s="51">
        <f>VALUE(RIGHT("00"&amp;AC1429,2)&amp;RIGHT("000"&amp;AD1429,3))</f>
        <v>80532</v>
      </c>
    </row>
    <row r="1430" spans="1:31">
      <c r="A1430" s="60" t="str">
        <f>IF(G1430&amp;Q1430&lt;&gt;"",W1430&amp;Q1430,"")</f>
        <v>RANGE 014blue</v>
      </c>
      <c r="B1430" s="60" t="str">
        <f>IF(C1430&lt;&gt;"",LEFT(C1430,9),"")</f>
        <v>80-532-06</v>
      </c>
      <c r="C1430" s="73" t="s">
        <v>3632</v>
      </c>
      <c r="D1430" s="73" t="s">
        <v>3627</v>
      </c>
      <c r="E1430" s="73" t="s">
        <v>922</v>
      </c>
      <c r="F1430" s="74">
        <v>60</v>
      </c>
      <c r="G1430" s="73" t="s">
        <v>1787</v>
      </c>
      <c r="H1430" s="73" t="s">
        <v>71</v>
      </c>
      <c r="I1430" s="73" t="s">
        <v>1788</v>
      </c>
      <c r="J1430" s="73" t="s">
        <v>320</v>
      </c>
      <c r="K1430" s="73" t="s">
        <v>382</v>
      </c>
      <c r="L1430" s="73" t="s">
        <v>383</v>
      </c>
      <c r="M1430" s="73" t="s">
        <v>388</v>
      </c>
      <c r="N1430" s="73" t="s">
        <v>44</v>
      </c>
      <c r="O1430" s="73" t="s">
        <v>385</v>
      </c>
      <c r="P1430" s="73" t="s">
        <v>907</v>
      </c>
      <c r="Q1430" s="73" t="s">
        <v>932</v>
      </c>
      <c r="R1430" s="73" t="s">
        <v>71</v>
      </c>
      <c r="V1430" s="60" t="str">
        <f>W1430&amp;H1430</f>
        <v>RANGE 014синий</v>
      </c>
      <c r="W1430" s="60" t="str">
        <f>_xlfn.LET(_xlpm.TextCell,TEXT(G1430,"###"),IF(_xlpm.TextCell&lt;&gt;"",IF(StyleSpaceSplit,IFERROR(IF(FIND(" ",_xlpm.TextCell)&gt;=1,MID(_xlpm.TextCell,1,FIND(" ",_xlpm.TextCell)-1),_xlpm.TextCell),_xlpm.TextCell),_xlpm.TextCell),""))</f>
        <v>RANGE 014</v>
      </c>
      <c r="X1430" s="60" t="str">
        <f>IF(A1430&lt;&gt;"",IFERROR(IF(FIND(" ",G1430)&gt;=1,MID(G1430,FIND(" ",G1430)+1,LEN(G1430)),""),""),"")</f>
        <v>014</v>
      </c>
      <c r="AC1430" s="51">
        <f>IFERROR(VALUE(MID($C1430,1,2)),0)</f>
        <v>80</v>
      </c>
      <c r="AD1430" s="44">
        <f>IFERROR(VALUE(MID($C1430,4,3)),0)</f>
        <v>532</v>
      </c>
      <c r="AE1430" s="51">
        <f>VALUE(RIGHT("00"&amp;AC1430,2)&amp;RIGHT("000"&amp;AD1430,3))</f>
        <v>80532</v>
      </c>
    </row>
    <row r="1431" spans="1:31">
      <c r="A1431" s="60" t="str">
        <f>IF(G1431&amp;Q1431&lt;&gt;"",W1431&amp;Q1431,"")</f>
        <v>RANGE 014blue</v>
      </c>
      <c r="B1431" s="60" t="str">
        <f>IF(C1431&lt;&gt;"",LEFT(C1431,9),"")</f>
        <v>80-532-06</v>
      </c>
      <c r="C1431" s="73" t="s">
        <v>3633</v>
      </c>
      <c r="D1431" s="73" t="s">
        <v>3627</v>
      </c>
      <c r="E1431" s="73" t="s">
        <v>912</v>
      </c>
      <c r="F1431" s="74">
        <v>61</v>
      </c>
      <c r="G1431" s="73" t="s">
        <v>1787</v>
      </c>
      <c r="H1431" s="73" t="s">
        <v>71</v>
      </c>
      <c r="I1431" s="73" t="s">
        <v>1788</v>
      </c>
      <c r="J1431" s="73" t="s">
        <v>320</v>
      </c>
      <c r="K1431" s="73" t="s">
        <v>382</v>
      </c>
      <c r="L1431" s="73" t="s">
        <v>383</v>
      </c>
      <c r="M1431" s="73" t="s">
        <v>388</v>
      </c>
      <c r="N1431" s="73" t="s">
        <v>44</v>
      </c>
      <c r="O1431" s="73" t="s">
        <v>385</v>
      </c>
      <c r="P1431" s="73" t="s">
        <v>907</v>
      </c>
      <c r="Q1431" s="73" t="s">
        <v>932</v>
      </c>
      <c r="R1431" s="73" t="s">
        <v>71</v>
      </c>
      <c r="V1431" s="60" t="str">
        <f>W1431&amp;H1431</f>
        <v>RANGE 014синий</v>
      </c>
      <c r="W1431" s="60" t="str">
        <f>_xlfn.LET(_xlpm.TextCell,TEXT(G1431,"###"),IF(_xlpm.TextCell&lt;&gt;"",IF(StyleSpaceSplit,IFERROR(IF(FIND(" ",_xlpm.TextCell)&gt;=1,MID(_xlpm.TextCell,1,FIND(" ",_xlpm.TextCell)-1),_xlpm.TextCell),_xlpm.TextCell),_xlpm.TextCell),""))</f>
        <v>RANGE 014</v>
      </c>
      <c r="X1431" s="60" t="str">
        <f>IF(A1431&lt;&gt;"",IFERROR(IF(FIND(" ",G1431)&gt;=1,MID(G1431,FIND(" ",G1431)+1,LEN(G1431)),""),""),"")</f>
        <v>014</v>
      </c>
      <c r="AC1431" s="51">
        <f>IFERROR(VALUE(MID($C1431,1,2)),0)</f>
        <v>80</v>
      </c>
      <c r="AD1431" s="44">
        <f>IFERROR(VALUE(MID($C1431,4,3)),0)</f>
        <v>532</v>
      </c>
      <c r="AE1431" s="51">
        <f>VALUE(RIGHT("00"&amp;AC1431,2)&amp;RIGHT("000"&amp;AD1431,3))</f>
        <v>80532</v>
      </c>
    </row>
    <row r="1432" spans="1:31">
      <c r="A1432" s="60" t="str">
        <f>IF(G1432&amp;Q1432&lt;&gt;"",W1432&amp;Q1432,"")</f>
        <v>RANGE 016blue</v>
      </c>
      <c r="B1432" s="60" t="str">
        <f>IF(C1432&lt;&gt;"",LEFT(C1432,9),"")</f>
        <v>80-688-06</v>
      </c>
      <c r="C1432" s="73" t="s">
        <v>3997</v>
      </c>
      <c r="D1432" s="73" t="s">
        <v>3998</v>
      </c>
      <c r="E1432" s="73" t="s">
        <v>920</v>
      </c>
      <c r="F1432" s="74">
        <v>58</v>
      </c>
      <c r="G1432" s="73" t="s">
        <v>3999</v>
      </c>
      <c r="H1432" s="73" t="s">
        <v>71</v>
      </c>
      <c r="I1432" s="73" t="s">
        <v>2200</v>
      </c>
      <c r="J1432" s="73" t="s">
        <v>320</v>
      </c>
      <c r="K1432" s="73" t="s">
        <v>382</v>
      </c>
      <c r="L1432" s="73" t="s">
        <v>383</v>
      </c>
      <c r="M1432" s="73" t="s">
        <v>384</v>
      </c>
      <c r="N1432" s="73" t="s">
        <v>37</v>
      </c>
      <c r="O1432" s="73" t="s">
        <v>385</v>
      </c>
      <c r="P1432" s="73" t="s">
        <v>907</v>
      </c>
      <c r="Q1432" s="73" t="s">
        <v>932</v>
      </c>
      <c r="R1432" s="73" t="s">
        <v>71</v>
      </c>
      <c r="V1432" s="60" t="str">
        <f>W1432&amp;H1432</f>
        <v>RANGE 016синий</v>
      </c>
      <c r="W1432" s="60" t="str">
        <f>_xlfn.LET(_xlpm.TextCell,TEXT(G1432,"###"),IF(_xlpm.TextCell&lt;&gt;"",IF(StyleSpaceSplit,IFERROR(IF(FIND(" ",_xlpm.TextCell)&gt;=1,MID(_xlpm.TextCell,1,FIND(" ",_xlpm.TextCell)-1),_xlpm.TextCell),_xlpm.TextCell),_xlpm.TextCell),""))</f>
        <v>RANGE 016</v>
      </c>
      <c r="X1432" s="60" t="str">
        <f>IF(A1432&lt;&gt;"",IFERROR(IF(FIND(" ",G1432)&gt;=1,MID(G1432,FIND(" ",G1432)+1,LEN(G1432)),""),""),"")</f>
        <v>016</v>
      </c>
      <c r="AC1432" s="51">
        <f>IFERROR(VALUE(MID($C1432,1,2)),0)</f>
        <v>80</v>
      </c>
      <c r="AD1432" s="44">
        <f>IFERROR(VALUE(MID($C1432,4,3)),0)</f>
        <v>688</v>
      </c>
      <c r="AE1432" s="51">
        <f>VALUE(RIGHT("00"&amp;AC1432,2)&amp;RIGHT("000"&amp;AD1432,3))</f>
        <v>80688</v>
      </c>
    </row>
    <row r="1433" spans="1:31">
      <c r="A1433" s="60" t="str">
        <f>IF(G1433&amp;Q1433&lt;&gt;"",W1433&amp;Q1433,"")</f>
        <v>RANGE 017blue</v>
      </c>
      <c r="B1433" s="60" t="str">
        <f>IF(C1433&lt;&gt;"",LEFT(C1433,9),"")</f>
        <v>80-689-19</v>
      </c>
      <c r="C1433" s="73" t="s">
        <v>4000</v>
      </c>
      <c r="D1433" s="73" t="s">
        <v>4001</v>
      </c>
      <c r="E1433" s="73" t="s">
        <v>920</v>
      </c>
      <c r="F1433" s="74">
        <v>58</v>
      </c>
      <c r="G1433" s="73" t="s">
        <v>4002</v>
      </c>
      <c r="H1433" s="73" t="s">
        <v>91</v>
      </c>
      <c r="I1433" s="73" t="s">
        <v>1021</v>
      </c>
      <c r="J1433" s="73" t="s">
        <v>324</v>
      </c>
      <c r="K1433" s="73" t="s">
        <v>382</v>
      </c>
      <c r="L1433" s="73" t="s">
        <v>383</v>
      </c>
      <c r="M1433" s="73" t="s">
        <v>384</v>
      </c>
      <c r="N1433" s="73" t="s">
        <v>37</v>
      </c>
      <c r="O1433" s="73" t="s">
        <v>385</v>
      </c>
      <c r="P1433" s="73" t="s">
        <v>907</v>
      </c>
      <c r="Q1433" s="73" t="s">
        <v>932</v>
      </c>
      <c r="R1433" s="73" t="s">
        <v>91</v>
      </c>
      <c r="V1433" s="60" t="str">
        <f>W1433&amp;H1433</f>
        <v>RANGE 017голубой</v>
      </c>
      <c r="W1433" s="60" t="str">
        <f>_xlfn.LET(_xlpm.TextCell,TEXT(G1433,"###"),IF(_xlpm.TextCell&lt;&gt;"",IF(StyleSpaceSplit,IFERROR(IF(FIND(" ",_xlpm.TextCell)&gt;=1,MID(_xlpm.TextCell,1,FIND(" ",_xlpm.TextCell)-1),_xlpm.TextCell),_xlpm.TextCell),_xlpm.TextCell),""))</f>
        <v>RANGE 017</v>
      </c>
      <c r="X1433" s="60" t="str">
        <f>IF(A1433&lt;&gt;"",IFERROR(IF(FIND(" ",G1433)&gt;=1,MID(G1433,FIND(" ",G1433)+1,LEN(G1433)),""),""),"")</f>
        <v>017</v>
      </c>
      <c r="AC1433" s="51">
        <f>IFERROR(VALUE(MID($C1433,1,2)),0)</f>
        <v>80</v>
      </c>
      <c r="AD1433" s="44">
        <f>IFERROR(VALUE(MID($C1433,4,3)),0)</f>
        <v>689</v>
      </c>
      <c r="AE1433" s="51">
        <f>VALUE(RIGHT("00"&amp;AC1433,2)&amp;RIGHT("000"&amp;AD1433,3))</f>
        <v>80689</v>
      </c>
    </row>
    <row r="1434" spans="1:31">
      <c r="A1434" s="60" t="str">
        <f>IF(G1434&amp;Q1434&lt;&gt;"",W1434&amp;Q1434,"")</f>
        <v>RANGE 022blue</v>
      </c>
      <c r="B1434" s="60" t="str">
        <f>IF(C1434&lt;&gt;"",LEFT(C1434,9),"")</f>
        <v>80-690-06</v>
      </c>
      <c r="C1434" s="73" t="s">
        <v>4003</v>
      </c>
      <c r="D1434" s="73" t="s">
        <v>4004</v>
      </c>
      <c r="E1434" s="73" t="s">
        <v>920</v>
      </c>
      <c r="F1434" s="74">
        <v>58</v>
      </c>
      <c r="G1434" s="73" t="s">
        <v>4005</v>
      </c>
      <c r="H1434" s="73" t="s">
        <v>71</v>
      </c>
      <c r="I1434" s="73" t="s">
        <v>4006</v>
      </c>
      <c r="J1434" s="73" t="s">
        <v>320</v>
      </c>
      <c r="K1434" s="73" t="s">
        <v>382</v>
      </c>
      <c r="L1434" s="73" t="s">
        <v>383</v>
      </c>
      <c r="M1434" s="73" t="s">
        <v>384</v>
      </c>
      <c r="N1434" s="73" t="s">
        <v>37</v>
      </c>
      <c r="O1434" s="73" t="s">
        <v>385</v>
      </c>
      <c r="P1434" s="73" t="s">
        <v>907</v>
      </c>
      <c r="Q1434" s="73" t="s">
        <v>932</v>
      </c>
      <c r="R1434" s="73" t="s">
        <v>71</v>
      </c>
      <c r="V1434" s="60" t="str">
        <f>W1434&amp;H1434</f>
        <v>RANGE 022синий</v>
      </c>
      <c r="W1434" s="60" t="str">
        <f>_xlfn.LET(_xlpm.TextCell,TEXT(G1434,"###"),IF(_xlpm.TextCell&lt;&gt;"",IF(StyleSpaceSplit,IFERROR(IF(FIND(" ",_xlpm.TextCell)&gt;=1,MID(_xlpm.TextCell,1,FIND(" ",_xlpm.TextCell)-1),_xlpm.TextCell),_xlpm.TextCell),_xlpm.TextCell),""))</f>
        <v>RANGE 022</v>
      </c>
      <c r="X1434" s="60" t="str">
        <f>IF(A1434&lt;&gt;"",IFERROR(IF(FIND(" ",G1434)&gt;=1,MID(G1434,FIND(" ",G1434)+1,LEN(G1434)),""),""),"")</f>
        <v>022</v>
      </c>
      <c r="AC1434" s="51">
        <f>IFERROR(VALUE(MID($C1434,1,2)),0)</f>
        <v>80</v>
      </c>
      <c r="AD1434" s="44">
        <f>IFERROR(VALUE(MID($C1434,4,3)),0)</f>
        <v>690</v>
      </c>
      <c r="AE1434" s="51">
        <f>VALUE(RIGHT("00"&amp;AC1434,2)&amp;RIGHT("000"&amp;AD1434,3))</f>
        <v>80690</v>
      </c>
    </row>
    <row r="1435" spans="1:31">
      <c r="A1435" s="60" t="str">
        <f>IF(G1435&amp;Q1435&lt;&gt;"",W1435&amp;Q1435,"")</f>
        <v>RANGE 022blue</v>
      </c>
      <c r="B1435" s="60" t="str">
        <f>IF(C1435&lt;&gt;"",LEFT(C1435,9),"")</f>
        <v>80-690-06</v>
      </c>
      <c r="C1435" s="73" t="s">
        <v>4007</v>
      </c>
      <c r="D1435" s="73" t="s">
        <v>4004</v>
      </c>
      <c r="E1435" s="73" t="s">
        <v>956</v>
      </c>
      <c r="F1435" s="74">
        <v>55</v>
      </c>
      <c r="G1435" s="73" t="s">
        <v>4005</v>
      </c>
      <c r="H1435" s="73" t="s">
        <v>71</v>
      </c>
      <c r="I1435" s="73" t="s">
        <v>4006</v>
      </c>
      <c r="J1435" s="73" t="s">
        <v>320</v>
      </c>
      <c r="K1435" s="73" t="s">
        <v>382</v>
      </c>
      <c r="L1435" s="73" t="s">
        <v>383</v>
      </c>
      <c r="M1435" s="73" t="s">
        <v>384</v>
      </c>
      <c r="N1435" s="73" t="s">
        <v>37</v>
      </c>
      <c r="O1435" s="73" t="s">
        <v>385</v>
      </c>
      <c r="P1435" s="73" t="s">
        <v>907</v>
      </c>
      <c r="Q1435" s="73" t="s">
        <v>932</v>
      </c>
      <c r="R1435" s="73" t="s">
        <v>71</v>
      </c>
      <c r="V1435" s="60" t="str">
        <f>W1435&amp;H1435</f>
        <v>RANGE 022синий</v>
      </c>
      <c r="W1435" s="60" t="str">
        <f>_xlfn.LET(_xlpm.TextCell,TEXT(G1435,"###"),IF(_xlpm.TextCell&lt;&gt;"",IF(StyleSpaceSplit,IFERROR(IF(FIND(" ",_xlpm.TextCell)&gt;=1,MID(_xlpm.TextCell,1,FIND(" ",_xlpm.TextCell)-1),_xlpm.TextCell),_xlpm.TextCell),_xlpm.TextCell),""))</f>
        <v>RANGE 022</v>
      </c>
      <c r="X1435" s="60" t="str">
        <f>IF(A1435&lt;&gt;"",IFERROR(IF(FIND(" ",G1435)&gt;=1,MID(G1435,FIND(" ",G1435)+1,LEN(G1435)),""),""),"")</f>
        <v>022</v>
      </c>
      <c r="AC1435" s="51">
        <f>IFERROR(VALUE(MID($C1435,1,2)),0)</f>
        <v>80</v>
      </c>
      <c r="AD1435" s="44">
        <f>IFERROR(VALUE(MID($C1435,4,3)),0)</f>
        <v>690</v>
      </c>
      <c r="AE1435" s="51">
        <f>VALUE(RIGHT("00"&amp;AC1435,2)&amp;RIGHT("000"&amp;AD1435,3))</f>
        <v>80690</v>
      </c>
    </row>
    <row r="1436" spans="1:31">
      <c r="A1436" s="60" t="str">
        <f>IF(G1436&amp;Q1436&lt;&gt;"",W1436&amp;Q1436,"")</f>
        <v>RANGE 022blue</v>
      </c>
      <c r="B1436" s="60" t="str">
        <f>IF(C1436&lt;&gt;"",LEFT(C1436,9),"")</f>
        <v>80-690-06</v>
      </c>
      <c r="C1436" s="73" t="s">
        <v>4008</v>
      </c>
      <c r="D1436" s="73" t="s">
        <v>4004</v>
      </c>
      <c r="E1436" s="73" t="s">
        <v>915</v>
      </c>
      <c r="F1436" s="74">
        <v>56</v>
      </c>
      <c r="G1436" s="73" t="s">
        <v>4005</v>
      </c>
      <c r="H1436" s="73" t="s">
        <v>71</v>
      </c>
      <c r="I1436" s="73" t="s">
        <v>4006</v>
      </c>
      <c r="J1436" s="73" t="s">
        <v>320</v>
      </c>
      <c r="K1436" s="73" t="s">
        <v>382</v>
      </c>
      <c r="L1436" s="73" t="s">
        <v>383</v>
      </c>
      <c r="M1436" s="73" t="s">
        <v>384</v>
      </c>
      <c r="N1436" s="73" t="s">
        <v>37</v>
      </c>
      <c r="O1436" s="73" t="s">
        <v>385</v>
      </c>
      <c r="P1436" s="73" t="s">
        <v>907</v>
      </c>
      <c r="Q1436" s="73" t="s">
        <v>932</v>
      </c>
      <c r="R1436" s="73" t="s">
        <v>71</v>
      </c>
      <c r="V1436" s="60" t="str">
        <f>W1436&amp;H1436</f>
        <v>RANGE 022синий</v>
      </c>
      <c r="W1436" s="60" t="str">
        <f>_xlfn.LET(_xlpm.TextCell,TEXT(G1436,"###"),IF(_xlpm.TextCell&lt;&gt;"",IF(StyleSpaceSplit,IFERROR(IF(FIND(" ",_xlpm.TextCell)&gt;=1,MID(_xlpm.TextCell,1,FIND(" ",_xlpm.TextCell)-1),_xlpm.TextCell),_xlpm.TextCell),_xlpm.TextCell),""))</f>
        <v>RANGE 022</v>
      </c>
      <c r="X1436" s="60" t="str">
        <f>IF(A1436&lt;&gt;"",IFERROR(IF(FIND(" ",G1436)&gt;=1,MID(G1436,FIND(" ",G1436)+1,LEN(G1436)),""),""),"")</f>
        <v>022</v>
      </c>
      <c r="AC1436" s="51">
        <f>IFERROR(VALUE(MID($C1436,1,2)),0)</f>
        <v>80</v>
      </c>
      <c r="AD1436" s="44">
        <f>IFERROR(VALUE(MID($C1436,4,3)),0)</f>
        <v>690</v>
      </c>
      <c r="AE1436" s="51">
        <f>VALUE(RIGHT("00"&amp;AC1436,2)&amp;RIGHT("000"&amp;AD1436,3))</f>
        <v>80690</v>
      </c>
    </row>
    <row r="1437" spans="1:31">
      <c r="A1437" s="60" t="str">
        <f>IF(G1437&amp;Q1437&lt;&gt;"",W1437&amp;Q1437,"")</f>
        <v>RANGE 022blue</v>
      </c>
      <c r="B1437" s="60" t="str">
        <f>IF(C1437&lt;&gt;"",LEFT(C1437,9),"")</f>
        <v>80-690-06</v>
      </c>
      <c r="C1437" s="73" t="s">
        <v>4009</v>
      </c>
      <c r="D1437" s="73" t="s">
        <v>4004</v>
      </c>
      <c r="E1437" s="73" t="s">
        <v>904</v>
      </c>
      <c r="F1437" s="74">
        <v>57</v>
      </c>
      <c r="G1437" s="73" t="s">
        <v>4005</v>
      </c>
      <c r="H1437" s="73" t="s">
        <v>71</v>
      </c>
      <c r="I1437" s="73" t="s">
        <v>4006</v>
      </c>
      <c r="J1437" s="73" t="s">
        <v>320</v>
      </c>
      <c r="K1437" s="73" t="s">
        <v>382</v>
      </c>
      <c r="L1437" s="73" t="s">
        <v>383</v>
      </c>
      <c r="M1437" s="73" t="s">
        <v>384</v>
      </c>
      <c r="N1437" s="73" t="s">
        <v>37</v>
      </c>
      <c r="O1437" s="73" t="s">
        <v>385</v>
      </c>
      <c r="P1437" s="73" t="s">
        <v>907</v>
      </c>
      <c r="Q1437" s="73" t="s">
        <v>932</v>
      </c>
      <c r="R1437" s="73" t="s">
        <v>71</v>
      </c>
      <c r="V1437" s="60" t="str">
        <f>W1437&amp;H1437</f>
        <v>RANGE 022синий</v>
      </c>
      <c r="W1437" s="60" t="str">
        <f>_xlfn.LET(_xlpm.TextCell,TEXT(G1437,"###"),IF(_xlpm.TextCell&lt;&gt;"",IF(StyleSpaceSplit,IFERROR(IF(FIND(" ",_xlpm.TextCell)&gt;=1,MID(_xlpm.TextCell,1,FIND(" ",_xlpm.TextCell)-1),_xlpm.TextCell),_xlpm.TextCell),_xlpm.TextCell),""))</f>
        <v>RANGE 022</v>
      </c>
      <c r="X1437" s="60" t="str">
        <f>IF(A1437&lt;&gt;"",IFERROR(IF(FIND(" ",G1437)&gt;=1,MID(G1437,FIND(" ",G1437)+1,LEN(G1437)),""),""),"")</f>
        <v>022</v>
      </c>
      <c r="AC1437" s="51">
        <f>IFERROR(VALUE(MID($C1437,1,2)),0)</f>
        <v>80</v>
      </c>
      <c r="AD1437" s="44">
        <f>IFERROR(VALUE(MID($C1437,4,3)),0)</f>
        <v>690</v>
      </c>
      <c r="AE1437" s="51">
        <f>VALUE(RIGHT("00"&amp;AC1437,2)&amp;RIGHT("000"&amp;AD1437,3))</f>
        <v>80690</v>
      </c>
    </row>
    <row r="1438" spans="1:31">
      <c r="A1438" s="60" t="str">
        <f>IF(G1438&amp;Q1438&lt;&gt;"",W1438&amp;Q1438,"")</f>
        <v>RANGE 022blue</v>
      </c>
      <c r="B1438" s="60" t="str">
        <f>IF(C1438&lt;&gt;"",LEFT(C1438,9),"")</f>
        <v>80-690-06</v>
      </c>
      <c r="C1438" s="73" t="s">
        <v>4010</v>
      </c>
      <c r="D1438" s="73" t="s">
        <v>4004</v>
      </c>
      <c r="E1438" s="73" t="s">
        <v>910</v>
      </c>
      <c r="F1438" s="74">
        <v>59</v>
      </c>
      <c r="G1438" s="73" t="s">
        <v>4005</v>
      </c>
      <c r="H1438" s="73" t="s">
        <v>71</v>
      </c>
      <c r="I1438" s="73" t="s">
        <v>4006</v>
      </c>
      <c r="J1438" s="73" t="s">
        <v>320</v>
      </c>
      <c r="K1438" s="73" t="s">
        <v>382</v>
      </c>
      <c r="L1438" s="73" t="s">
        <v>383</v>
      </c>
      <c r="M1438" s="73" t="s">
        <v>384</v>
      </c>
      <c r="N1438" s="73" t="s">
        <v>37</v>
      </c>
      <c r="O1438" s="73" t="s">
        <v>385</v>
      </c>
      <c r="P1438" s="73" t="s">
        <v>907</v>
      </c>
      <c r="Q1438" s="73" t="s">
        <v>932</v>
      </c>
      <c r="R1438" s="73" t="s">
        <v>71</v>
      </c>
      <c r="V1438" s="60" t="str">
        <f>W1438&amp;H1438</f>
        <v>RANGE 022синий</v>
      </c>
      <c r="W1438" s="60" t="str">
        <f>_xlfn.LET(_xlpm.TextCell,TEXT(G1438,"###"),IF(_xlpm.TextCell&lt;&gt;"",IF(StyleSpaceSplit,IFERROR(IF(FIND(" ",_xlpm.TextCell)&gt;=1,MID(_xlpm.TextCell,1,FIND(" ",_xlpm.TextCell)-1),_xlpm.TextCell),_xlpm.TextCell),_xlpm.TextCell),""))</f>
        <v>RANGE 022</v>
      </c>
      <c r="X1438" s="60" t="str">
        <f>IF(A1438&lt;&gt;"",IFERROR(IF(FIND(" ",G1438)&gt;=1,MID(G1438,FIND(" ",G1438)+1,LEN(G1438)),""),""),"")</f>
        <v>022</v>
      </c>
      <c r="AC1438" s="51">
        <f>IFERROR(VALUE(MID($C1438,1,2)),0)</f>
        <v>80</v>
      </c>
      <c r="AD1438" s="44">
        <f>IFERROR(VALUE(MID($C1438,4,3)),0)</f>
        <v>690</v>
      </c>
      <c r="AE1438" s="51">
        <f>VALUE(RIGHT("00"&amp;AC1438,2)&amp;RIGHT("000"&amp;AD1438,3))</f>
        <v>80690</v>
      </c>
    </row>
    <row r="1439" spans="1:31">
      <c r="A1439" s="60" t="str">
        <f>IF(G1439&amp;Q1439&lt;&gt;"",W1439&amp;Q1439,"")</f>
        <v>RANGE 022blue</v>
      </c>
      <c r="B1439" s="60" t="str">
        <f>IF(C1439&lt;&gt;"",LEFT(C1439,9),"")</f>
        <v>80-690-06</v>
      </c>
      <c r="C1439" s="73" t="s">
        <v>4011</v>
      </c>
      <c r="D1439" s="73" t="s">
        <v>4004</v>
      </c>
      <c r="E1439" s="73" t="s">
        <v>922</v>
      </c>
      <c r="F1439" s="74">
        <v>60</v>
      </c>
      <c r="G1439" s="73" t="s">
        <v>4005</v>
      </c>
      <c r="H1439" s="73" t="s">
        <v>71</v>
      </c>
      <c r="I1439" s="73" t="s">
        <v>4006</v>
      </c>
      <c r="J1439" s="73" t="s">
        <v>320</v>
      </c>
      <c r="K1439" s="73" t="s">
        <v>382</v>
      </c>
      <c r="L1439" s="73" t="s">
        <v>383</v>
      </c>
      <c r="M1439" s="73" t="s">
        <v>384</v>
      </c>
      <c r="N1439" s="73" t="s">
        <v>37</v>
      </c>
      <c r="O1439" s="73" t="s">
        <v>385</v>
      </c>
      <c r="P1439" s="73" t="s">
        <v>907</v>
      </c>
      <c r="Q1439" s="73" t="s">
        <v>932</v>
      </c>
      <c r="R1439" s="73" t="s">
        <v>71</v>
      </c>
      <c r="V1439" s="60" t="str">
        <f>W1439&amp;H1439</f>
        <v>RANGE 022синий</v>
      </c>
      <c r="W1439" s="60" t="str">
        <f>_xlfn.LET(_xlpm.TextCell,TEXT(G1439,"###"),IF(_xlpm.TextCell&lt;&gt;"",IF(StyleSpaceSplit,IFERROR(IF(FIND(" ",_xlpm.TextCell)&gt;=1,MID(_xlpm.TextCell,1,FIND(" ",_xlpm.TextCell)-1),_xlpm.TextCell),_xlpm.TextCell),_xlpm.TextCell),""))</f>
        <v>RANGE 022</v>
      </c>
      <c r="X1439" s="60" t="str">
        <f>IF(A1439&lt;&gt;"",IFERROR(IF(FIND(" ",G1439)&gt;=1,MID(G1439,FIND(" ",G1439)+1,LEN(G1439)),""),""),"")</f>
        <v>022</v>
      </c>
      <c r="AC1439" s="51">
        <f>IFERROR(VALUE(MID($C1439,1,2)),0)</f>
        <v>80</v>
      </c>
      <c r="AD1439" s="44">
        <f>IFERROR(VALUE(MID($C1439,4,3)),0)</f>
        <v>690</v>
      </c>
      <c r="AE1439" s="51">
        <f>VALUE(RIGHT("00"&amp;AC1439,2)&amp;RIGHT("000"&amp;AD1439,3))</f>
        <v>80690</v>
      </c>
    </row>
    <row r="1440" spans="1:31">
      <c r="A1440" s="60" t="str">
        <f>IF(G1440&amp;Q1440&lt;&gt;"",W1440&amp;Q1440,"")</f>
        <v>RANGE 022blue</v>
      </c>
      <c r="B1440" s="60" t="str">
        <f>IF(C1440&lt;&gt;"",LEFT(C1440,9),"")</f>
        <v>80-690-06</v>
      </c>
      <c r="C1440" s="73" t="s">
        <v>4012</v>
      </c>
      <c r="D1440" s="73" t="s">
        <v>4004</v>
      </c>
      <c r="E1440" s="73" t="s">
        <v>912</v>
      </c>
      <c r="F1440" s="74">
        <v>61</v>
      </c>
      <c r="G1440" s="73" t="s">
        <v>4005</v>
      </c>
      <c r="H1440" s="73" t="s">
        <v>71</v>
      </c>
      <c r="I1440" s="73" t="s">
        <v>4006</v>
      </c>
      <c r="J1440" s="73" t="s">
        <v>320</v>
      </c>
      <c r="K1440" s="73" t="s">
        <v>382</v>
      </c>
      <c r="L1440" s="73" t="s">
        <v>383</v>
      </c>
      <c r="M1440" s="73" t="s">
        <v>384</v>
      </c>
      <c r="N1440" s="73" t="s">
        <v>37</v>
      </c>
      <c r="O1440" s="73" t="s">
        <v>385</v>
      </c>
      <c r="P1440" s="73" t="s">
        <v>907</v>
      </c>
      <c r="Q1440" s="73" t="s">
        <v>932</v>
      </c>
      <c r="R1440" s="73" t="s">
        <v>71</v>
      </c>
      <c r="V1440" s="60" t="str">
        <f>W1440&amp;H1440</f>
        <v>RANGE 022синий</v>
      </c>
      <c r="W1440" s="60" t="str">
        <f>_xlfn.LET(_xlpm.TextCell,TEXT(G1440,"###"),IF(_xlpm.TextCell&lt;&gt;"",IF(StyleSpaceSplit,IFERROR(IF(FIND(" ",_xlpm.TextCell)&gt;=1,MID(_xlpm.TextCell,1,FIND(" ",_xlpm.TextCell)-1),_xlpm.TextCell),_xlpm.TextCell),_xlpm.TextCell),""))</f>
        <v>RANGE 022</v>
      </c>
      <c r="X1440" s="60" t="str">
        <f>IF(A1440&lt;&gt;"",IFERROR(IF(FIND(" ",G1440)&gt;=1,MID(G1440,FIND(" ",G1440)+1,LEN(G1440)),""),""),"")</f>
        <v>022</v>
      </c>
      <c r="AC1440" s="51">
        <f>IFERROR(VALUE(MID($C1440,1,2)),0)</f>
        <v>80</v>
      </c>
      <c r="AD1440" s="44">
        <f>IFERROR(VALUE(MID($C1440,4,3)),0)</f>
        <v>690</v>
      </c>
      <c r="AE1440" s="51">
        <f>VALUE(RIGHT("00"&amp;AC1440,2)&amp;RIGHT("000"&amp;AD1440,3))</f>
        <v>80690</v>
      </c>
    </row>
    <row r="1441" spans="1:31">
      <c r="A1441" s="60" t="str">
        <f>IF(G1441&amp;Q1441&lt;&gt;"",W1441&amp;Q1441,"")</f>
        <v>RANGE 023beige</v>
      </c>
      <c r="B1441" s="60" t="str">
        <f>IF(C1441&lt;&gt;"",LEFT(C1441,9),"")</f>
        <v>80-691-02</v>
      </c>
      <c r="C1441" s="73" t="s">
        <v>4473</v>
      </c>
      <c r="D1441" s="73" t="s">
        <v>4474</v>
      </c>
      <c r="E1441" s="73" t="s">
        <v>956</v>
      </c>
      <c r="F1441" s="74">
        <v>55</v>
      </c>
      <c r="G1441" s="73" t="s">
        <v>4015</v>
      </c>
      <c r="H1441" s="73" t="s">
        <v>63</v>
      </c>
      <c r="I1441" s="73" t="s">
        <v>1021</v>
      </c>
      <c r="J1441" s="73" t="s">
        <v>320</v>
      </c>
      <c r="K1441" s="73" t="s">
        <v>382</v>
      </c>
      <c r="L1441" s="73" t="s">
        <v>383</v>
      </c>
      <c r="M1441" s="73" t="s">
        <v>384</v>
      </c>
      <c r="N1441" s="73" t="s">
        <v>37</v>
      </c>
      <c r="O1441" s="73" t="s">
        <v>385</v>
      </c>
      <c r="P1441" s="73" t="s">
        <v>907</v>
      </c>
      <c r="Q1441" s="73" t="s">
        <v>937</v>
      </c>
      <c r="R1441" s="73" t="s">
        <v>63</v>
      </c>
      <c r="V1441" s="60" t="str">
        <f>W1441&amp;H1441</f>
        <v>RANGE 023бежевый</v>
      </c>
      <c r="W1441" s="60" t="str">
        <f>_xlfn.LET(_xlpm.TextCell,TEXT(G1441,"###"),IF(_xlpm.TextCell&lt;&gt;"",IF(StyleSpaceSplit,IFERROR(IF(FIND(" ",_xlpm.TextCell)&gt;=1,MID(_xlpm.TextCell,1,FIND(" ",_xlpm.TextCell)-1),_xlpm.TextCell),_xlpm.TextCell),_xlpm.TextCell),""))</f>
        <v>RANGE 023</v>
      </c>
      <c r="X1441" s="60" t="str">
        <f>IF(A1441&lt;&gt;"",IFERROR(IF(FIND(" ",G1441)&gt;=1,MID(G1441,FIND(" ",G1441)+1,LEN(G1441)),""),""),"")</f>
        <v>023</v>
      </c>
      <c r="AC1441" s="51">
        <f>IFERROR(VALUE(MID($C1441,1,2)),0)</f>
        <v>80</v>
      </c>
      <c r="AD1441" s="44">
        <f>IFERROR(VALUE(MID($C1441,4,3)),0)</f>
        <v>691</v>
      </c>
      <c r="AE1441" s="51">
        <f>VALUE(RIGHT("00"&amp;AC1441,2)&amp;RIGHT("000"&amp;AD1441,3))</f>
        <v>80691</v>
      </c>
    </row>
    <row r="1442" spans="1:31">
      <c r="A1442" s="60" t="str">
        <f>IF(G1442&amp;Q1442&lt;&gt;"",W1442&amp;Q1442,"")</f>
        <v>RANGE 023beige</v>
      </c>
      <c r="B1442" s="60" t="str">
        <f>IF(C1442&lt;&gt;"",LEFT(C1442,9),"")</f>
        <v>80-691-02</v>
      </c>
      <c r="C1442" s="73" t="s">
        <v>4475</v>
      </c>
      <c r="D1442" s="73" t="s">
        <v>4474</v>
      </c>
      <c r="E1442" s="73" t="s">
        <v>915</v>
      </c>
      <c r="F1442" s="74">
        <v>56</v>
      </c>
      <c r="G1442" s="73" t="s">
        <v>4015</v>
      </c>
      <c r="H1442" s="73" t="s">
        <v>63</v>
      </c>
      <c r="I1442" s="73" t="s">
        <v>1021</v>
      </c>
      <c r="J1442" s="73" t="s">
        <v>320</v>
      </c>
      <c r="K1442" s="73" t="s">
        <v>382</v>
      </c>
      <c r="L1442" s="73" t="s">
        <v>383</v>
      </c>
      <c r="M1442" s="73" t="s">
        <v>384</v>
      </c>
      <c r="N1442" s="73" t="s">
        <v>37</v>
      </c>
      <c r="O1442" s="73" t="s">
        <v>385</v>
      </c>
      <c r="P1442" s="73" t="s">
        <v>907</v>
      </c>
      <c r="Q1442" s="73" t="s">
        <v>937</v>
      </c>
      <c r="R1442" s="73" t="s">
        <v>63</v>
      </c>
      <c r="V1442" s="60" t="str">
        <f>W1442&amp;H1442</f>
        <v>RANGE 023бежевый</v>
      </c>
      <c r="W1442" s="60" t="str">
        <f>_xlfn.LET(_xlpm.TextCell,TEXT(G1442,"###"),IF(_xlpm.TextCell&lt;&gt;"",IF(StyleSpaceSplit,IFERROR(IF(FIND(" ",_xlpm.TextCell)&gt;=1,MID(_xlpm.TextCell,1,FIND(" ",_xlpm.TextCell)-1),_xlpm.TextCell),_xlpm.TextCell),_xlpm.TextCell),""))</f>
        <v>RANGE 023</v>
      </c>
      <c r="X1442" s="60" t="str">
        <f>IF(A1442&lt;&gt;"",IFERROR(IF(FIND(" ",G1442)&gt;=1,MID(G1442,FIND(" ",G1442)+1,LEN(G1442)),""),""),"")</f>
        <v>023</v>
      </c>
      <c r="AC1442" s="51">
        <f>IFERROR(VALUE(MID($C1442,1,2)),0)</f>
        <v>80</v>
      </c>
      <c r="AD1442" s="44">
        <f>IFERROR(VALUE(MID($C1442,4,3)),0)</f>
        <v>691</v>
      </c>
      <c r="AE1442" s="51">
        <f>VALUE(RIGHT("00"&amp;AC1442,2)&amp;RIGHT("000"&amp;AD1442,3))</f>
        <v>80691</v>
      </c>
    </row>
    <row r="1443" spans="1:31">
      <c r="A1443" s="60" t="str">
        <f>IF(G1443&amp;Q1443&lt;&gt;"",W1443&amp;Q1443,"")</f>
        <v>RANGE 023beige</v>
      </c>
      <c r="B1443" s="60" t="str">
        <f>IF(C1443&lt;&gt;"",LEFT(C1443,9),"")</f>
        <v>80-691-02</v>
      </c>
      <c r="C1443" s="73" t="s">
        <v>4476</v>
      </c>
      <c r="D1443" s="73" t="s">
        <v>4474</v>
      </c>
      <c r="E1443" s="73" t="s">
        <v>904</v>
      </c>
      <c r="F1443" s="74">
        <v>57</v>
      </c>
      <c r="G1443" s="73" t="s">
        <v>4015</v>
      </c>
      <c r="H1443" s="73" t="s">
        <v>63</v>
      </c>
      <c r="I1443" s="73" t="s">
        <v>1021</v>
      </c>
      <c r="J1443" s="73" t="s">
        <v>320</v>
      </c>
      <c r="K1443" s="73" t="s">
        <v>382</v>
      </c>
      <c r="L1443" s="73" t="s">
        <v>383</v>
      </c>
      <c r="M1443" s="73" t="s">
        <v>384</v>
      </c>
      <c r="N1443" s="73" t="s">
        <v>37</v>
      </c>
      <c r="O1443" s="73" t="s">
        <v>385</v>
      </c>
      <c r="P1443" s="73" t="s">
        <v>907</v>
      </c>
      <c r="Q1443" s="73" t="s">
        <v>937</v>
      </c>
      <c r="R1443" s="73" t="s">
        <v>63</v>
      </c>
      <c r="V1443" s="60" t="str">
        <f>W1443&amp;H1443</f>
        <v>RANGE 023бежевый</v>
      </c>
      <c r="W1443" s="60" t="str">
        <f>_xlfn.LET(_xlpm.TextCell,TEXT(G1443,"###"),IF(_xlpm.TextCell&lt;&gt;"",IF(StyleSpaceSplit,IFERROR(IF(FIND(" ",_xlpm.TextCell)&gt;=1,MID(_xlpm.TextCell,1,FIND(" ",_xlpm.TextCell)-1),_xlpm.TextCell),_xlpm.TextCell),_xlpm.TextCell),""))</f>
        <v>RANGE 023</v>
      </c>
      <c r="X1443" s="60" t="str">
        <f>IF(A1443&lt;&gt;"",IFERROR(IF(FIND(" ",G1443)&gt;=1,MID(G1443,FIND(" ",G1443)+1,LEN(G1443)),""),""),"")</f>
        <v>023</v>
      </c>
      <c r="AC1443" s="51">
        <f>IFERROR(VALUE(MID($C1443,1,2)),0)</f>
        <v>80</v>
      </c>
      <c r="AD1443" s="44">
        <f>IFERROR(VALUE(MID($C1443,4,3)),0)</f>
        <v>691</v>
      </c>
      <c r="AE1443" s="51">
        <f>VALUE(RIGHT("00"&amp;AC1443,2)&amp;RIGHT("000"&amp;AD1443,3))</f>
        <v>80691</v>
      </c>
    </row>
    <row r="1444" spans="1:31">
      <c r="A1444" s="60" t="str">
        <f>IF(G1444&amp;Q1444&lt;&gt;"",W1444&amp;Q1444,"")</f>
        <v>RANGE 023beige</v>
      </c>
      <c r="B1444" s="60" t="str">
        <f>IF(C1444&lt;&gt;"",LEFT(C1444,9),"")</f>
        <v>80-691-02</v>
      </c>
      <c r="C1444" s="73" t="s">
        <v>4477</v>
      </c>
      <c r="D1444" s="73" t="s">
        <v>4474</v>
      </c>
      <c r="E1444" s="73" t="s">
        <v>920</v>
      </c>
      <c r="F1444" s="74">
        <v>58</v>
      </c>
      <c r="G1444" s="73" t="s">
        <v>4015</v>
      </c>
      <c r="H1444" s="73" t="s">
        <v>63</v>
      </c>
      <c r="I1444" s="73" t="s">
        <v>1021</v>
      </c>
      <c r="J1444" s="73" t="s">
        <v>320</v>
      </c>
      <c r="K1444" s="73" t="s">
        <v>382</v>
      </c>
      <c r="L1444" s="73" t="s">
        <v>383</v>
      </c>
      <c r="M1444" s="73" t="s">
        <v>384</v>
      </c>
      <c r="N1444" s="73" t="s">
        <v>37</v>
      </c>
      <c r="O1444" s="73" t="s">
        <v>385</v>
      </c>
      <c r="P1444" s="73" t="s">
        <v>907</v>
      </c>
      <c r="Q1444" s="73" t="s">
        <v>937</v>
      </c>
      <c r="R1444" s="73" t="s">
        <v>63</v>
      </c>
      <c r="V1444" s="60" t="str">
        <f>W1444&amp;H1444</f>
        <v>RANGE 023бежевый</v>
      </c>
      <c r="W1444" s="60" t="str">
        <f>_xlfn.LET(_xlpm.TextCell,TEXT(G1444,"###"),IF(_xlpm.TextCell&lt;&gt;"",IF(StyleSpaceSplit,IFERROR(IF(FIND(" ",_xlpm.TextCell)&gt;=1,MID(_xlpm.TextCell,1,FIND(" ",_xlpm.TextCell)-1),_xlpm.TextCell),_xlpm.TextCell),_xlpm.TextCell),""))</f>
        <v>RANGE 023</v>
      </c>
      <c r="X1444" s="60" t="str">
        <f>IF(A1444&lt;&gt;"",IFERROR(IF(FIND(" ",G1444)&gt;=1,MID(G1444,FIND(" ",G1444)+1,LEN(G1444)),""),""),"")</f>
        <v>023</v>
      </c>
      <c r="AC1444" s="51">
        <f>IFERROR(VALUE(MID($C1444,1,2)),0)</f>
        <v>80</v>
      </c>
      <c r="AD1444" s="44">
        <f>IFERROR(VALUE(MID($C1444,4,3)),0)</f>
        <v>691</v>
      </c>
      <c r="AE1444" s="51">
        <f>VALUE(RIGHT("00"&amp;AC1444,2)&amp;RIGHT("000"&amp;AD1444,3))</f>
        <v>80691</v>
      </c>
    </row>
    <row r="1445" spans="1:31">
      <c r="A1445" s="60" t="str">
        <f>IF(G1445&amp;Q1445&lt;&gt;"",W1445&amp;Q1445,"")</f>
        <v>RANGE 023beige</v>
      </c>
      <c r="B1445" s="60" t="str">
        <f>IF(C1445&lt;&gt;"",LEFT(C1445,9),"")</f>
        <v>80-691-02</v>
      </c>
      <c r="C1445" s="73" t="s">
        <v>4478</v>
      </c>
      <c r="D1445" s="73" t="s">
        <v>4474</v>
      </c>
      <c r="E1445" s="73" t="s">
        <v>910</v>
      </c>
      <c r="F1445" s="74">
        <v>59</v>
      </c>
      <c r="G1445" s="73" t="s">
        <v>4015</v>
      </c>
      <c r="H1445" s="73" t="s">
        <v>63</v>
      </c>
      <c r="I1445" s="73" t="s">
        <v>1021</v>
      </c>
      <c r="J1445" s="73" t="s">
        <v>320</v>
      </c>
      <c r="K1445" s="73" t="s">
        <v>382</v>
      </c>
      <c r="L1445" s="73" t="s">
        <v>383</v>
      </c>
      <c r="M1445" s="73" t="s">
        <v>384</v>
      </c>
      <c r="N1445" s="73" t="s">
        <v>37</v>
      </c>
      <c r="O1445" s="73" t="s">
        <v>385</v>
      </c>
      <c r="P1445" s="73" t="s">
        <v>907</v>
      </c>
      <c r="Q1445" s="73" t="s">
        <v>937</v>
      </c>
      <c r="R1445" s="73" t="s">
        <v>63</v>
      </c>
      <c r="V1445" s="60" t="str">
        <f>W1445&amp;H1445</f>
        <v>RANGE 023бежевый</v>
      </c>
      <c r="W1445" s="60" t="str">
        <f>_xlfn.LET(_xlpm.TextCell,TEXT(G1445,"###"),IF(_xlpm.TextCell&lt;&gt;"",IF(StyleSpaceSplit,IFERROR(IF(FIND(" ",_xlpm.TextCell)&gt;=1,MID(_xlpm.TextCell,1,FIND(" ",_xlpm.TextCell)-1),_xlpm.TextCell),_xlpm.TextCell),_xlpm.TextCell),""))</f>
        <v>RANGE 023</v>
      </c>
      <c r="X1445" s="60" t="str">
        <f>IF(A1445&lt;&gt;"",IFERROR(IF(FIND(" ",G1445)&gt;=1,MID(G1445,FIND(" ",G1445)+1,LEN(G1445)),""),""),"")</f>
        <v>023</v>
      </c>
      <c r="AC1445" s="51">
        <f>IFERROR(VALUE(MID($C1445,1,2)),0)</f>
        <v>80</v>
      </c>
      <c r="AD1445" s="44">
        <f>IFERROR(VALUE(MID($C1445,4,3)),0)</f>
        <v>691</v>
      </c>
      <c r="AE1445" s="51">
        <f>VALUE(RIGHT("00"&amp;AC1445,2)&amp;RIGHT("000"&amp;AD1445,3))</f>
        <v>80691</v>
      </c>
    </row>
    <row r="1446" spans="1:31">
      <c r="A1446" s="60" t="str">
        <f>IF(G1446&amp;Q1446&lt;&gt;"",W1446&amp;Q1446,"")</f>
        <v>RANGE 023beige</v>
      </c>
      <c r="B1446" s="60" t="str">
        <f>IF(C1446&lt;&gt;"",LEFT(C1446,9),"")</f>
        <v>80-691-02</v>
      </c>
      <c r="C1446" s="73" t="s">
        <v>4479</v>
      </c>
      <c r="D1446" s="73" t="s">
        <v>4474</v>
      </c>
      <c r="E1446" s="73" t="s">
        <v>922</v>
      </c>
      <c r="F1446" s="74">
        <v>60</v>
      </c>
      <c r="G1446" s="73" t="s">
        <v>4015</v>
      </c>
      <c r="H1446" s="73" t="s">
        <v>63</v>
      </c>
      <c r="I1446" s="73" t="s">
        <v>1021</v>
      </c>
      <c r="J1446" s="73" t="s">
        <v>320</v>
      </c>
      <c r="K1446" s="73" t="s">
        <v>382</v>
      </c>
      <c r="L1446" s="73" t="s">
        <v>383</v>
      </c>
      <c r="M1446" s="73" t="s">
        <v>384</v>
      </c>
      <c r="N1446" s="73" t="s">
        <v>37</v>
      </c>
      <c r="O1446" s="73" t="s">
        <v>385</v>
      </c>
      <c r="P1446" s="73" t="s">
        <v>907</v>
      </c>
      <c r="Q1446" s="73" t="s">
        <v>937</v>
      </c>
      <c r="R1446" s="73" t="s">
        <v>63</v>
      </c>
      <c r="V1446" s="60" t="str">
        <f>W1446&amp;H1446</f>
        <v>RANGE 023бежевый</v>
      </c>
      <c r="W1446" s="60" t="str">
        <f>_xlfn.LET(_xlpm.TextCell,TEXT(G1446,"###"),IF(_xlpm.TextCell&lt;&gt;"",IF(StyleSpaceSplit,IFERROR(IF(FIND(" ",_xlpm.TextCell)&gt;=1,MID(_xlpm.TextCell,1,FIND(" ",_xlpm.TextCell)-1),_xlpm.TextCell),_xlpm.TextCell),_xlpm.TextCell),""))</f>
        <v>RANGE 023</v>
      </c>
      <c r="X1446" s="60" t="str">
        <f>IF(A1446&lt;&gt;"",IFERROR(IF(FIND(" ",G1446)&gt;=1,MID(G1446,FIND(" ",G1446)+1,LEN(G1446)),""),""),"")</f>
        <v>023</v>
      </c>
      <c r="AC1446" s="51">
        <f>IFERROR(VALUE(MID($C1446,1,2)),0)</f>
        <v>80</v>
      </c>
      <c r="AD1446" s="44">
        <f>IFERROR(VALUE(MID($C1446,4,3)),0)</f>
        <v>691</v>
      </c>
      <c r="AE1446" s="51">
        <f>VALUE(RIGHT("00"&amp;AC1446,2)&amp;RIGHT("000"&amp;AD1446,3))</f>
        <v>80691</v>
      </c>
    </row>
    <row r="1447" spans="1:31">
      <c r="A1447" s="60" t="str">
        <f>IF(G1447&amp;Q1447&lt;&gt;"",W1447&amp;Q1447,"")</f>
        <v>RANGE 023beige</v>
      </c>
      <c r="B1447" s="60" t="str">
        <f>IF(C1447&lt;&gt;"",LEFT(C1447,9),"")</f>
        <v>80-691-02</v>
      </c>
      <c r="C1447" s="73" t="s">
        <v>4480</v>
      </c>
      <c r="D1447" s="73" t="s">
        <v>4474</v>
      </c>
      <c r="E1447" s="73" t="s">
        <v>912</v>
      </c>
      <c r="F1447" s="74">
        <v>61</v>
      </c>
      <c r="G1447" s="73" t="s">
        <v>4015</v>
      </c>
      <c r="H1447" s="73" t="s">
        <v>63</v>
      </c>
      <c r="I1447" s="73" t="s">
        <v>1021</v>
      </c>
      <c r="J1447" s="73" t="s">
        <v>320</v>
      </c>
      <c r="K1447" s="73" t="s">
        <v>382</v>
      </c>
      <c r="L1447" s="73" t="s">
        <v>383</v>
      </c>
      <c r="M1447" s="73" t="s">
        <v>384</v>
      </c>
      <c r="N1447" s="73" t="s">
        <v>37</v>
      </c>
      <c r="O1447" s="73" t="s">
        <v>385</v>
      </c>
      <c r="P1447" s="73" t="s">
        <v>907</v>
      </c>
      <c r="Q1447" s="73" t="s">
        <v>937</v>
      </c>
      <c r="R1447" s="73" t="s">
        <v>63</v>
      </c>
      <c r="V1447" s="60" t="str">
        <f>W1447&amp;H1447</f>
        <v>RANGE 023бежевый</v>
      </c>
      <c r="W1447" s="60" t="str">
        <f>_xlfn.LET(_xlpm.TextCell,TEXT(G1447,"###"),IF(_xlpm.TextCell&lt;&gt;"",IF(StyleSpaceSplit,IFERROR(IF(FIND(" ",_xlpm.TextCell)&gt;=1,MID(_xlpm.TextCell,1,FIND(" ",_xlpm.TextCell)-1),_xlpm.TextCell),_xlpm.TextCell),_xlpm.TextCell),""))</f>
        <v>RANGE 023</v>
      </c>
      <c r="X1447" s="60" t="str">
        <f>IF(A1447&lt;&gt;"",IFERROR(IF(FIND(" ",G1447)&gt;=1,MID(G1447,FIND(" ",G1447)+1,LEN(G1447)),""),""),"")</f>
        <v>023</v>
      </c>
      <c r="AC1447" s="51">
        <f>IFERROR(VALUE(MID($C1447,1,2)),0)</f>
        <v>80</v>
      </c>
      <c r="AD1447" s="44">
        <f>IFERROR(VALUE(MID($C1447,4,3)),0)</f>
        <v>691</v>
      </c>
      <c r="AE1447" s="51">
        <f>VALUE(RIGHT("00"&amp;AC1447,2)&amp;RIGHT("000"&amp;AD1447,3))</f>
        <v>80691</v>
      </c>
    </row>
    <row r="1448" spans="1:31">
      <c r="A1448" s="60" t="str">
        <f>IF(G1448&amp;Q1448&lt;&gt;"",W1448&amp;Q1448,"")</f>
        <v>RANGE 023navy</v>
      </c>
      <c r="B1448" s="60" t="str">
        <f>IF(C1448&lt;&gt;"",LEFT(C1448,9),"")</f>
        <v>80-691-16</v>
      </c>
      <c r="C1448" s="73" t="s">
        <v>4013</v>
      </c>
      <c r="D1448" s="73" t="s">
        <v>4014</v>
      </c>
      <c r="E1448" s="73" t="s">
        <v>920</v>
      </c>
      <c r="F1448" s="74">
        <v>58</v>
      </c>
      <c r="G1448" s="73" t="s">
        <v>4015</v>
      </c>
      <c r="H1448" s="73" t="s">
        <v>55</v>
      </c>
      <c r="I1448" s="73" t="s">
        <v>1021</v>
      </c>
      <c r="J1448" s="73" t="s">
        <v>320</v>
      </c>
      <c r="K1448" s="73" t="s">
        <v>382</v>
      </c>
      <c r="L1448" s="73" t="s">
        <v>383</v>
      </c>
      <c r="M1448" s="73" t="s">
        <v>384</v>
      </c>
      <c r="N1448" s="73" t="s">
        <v>37</v>
      </c>
      <c r="O1448" s="73" t="s">
        <v>385</v>
      </c>
      <c r="P1448" s="73" t="s">
        <v>907</v>
      </c>
      <c r="Q1448" s="73" t="s">
        <v>1003</v>
      </c>
      <c r="R1448" s="73" t="s">
        <v>71</v>
      </c>
      <c r="V1448" s="60" t="str">
        <f>W1448&amp;H1448</f>
        <v>RANGE 023темно-синий</v>
      </c>
      <c r="W1448" s="60" t="str">
        <f>_xlfn.LET(_xlpm.TextCell,TEXT(G1448,"###"),IF(_xlpm.TextCell&lt;&gt;"",IF(StyleSpaceSplit,IFERROR(IF(FIND(" ",_xlpm.TextCell)&gt;=1,MID(_xlpm.TextCell,1,FIND(" ",_xlpm.TextCell)-1),_xlpm.TextCell),_xlpm.TextCell),_xlpm.TextCell),""))</f>
        <v>RANGE 023</v>
      </c>
      <c r="X1448" s="60" t="str">
        <f>IF(A1448&lt;&gt;"",IFERROR(IF(FIND(" ",G1448)&gt;=1,MID(G1448,FIND(" ",G1448)+1,LEN(G1448)),""),""),"")</f>
        <v>023</v>
      </c>
      <c r="AC1448" s="51">
        <f>IFERROR(VALUE(MID($C1448,1,2)),0)</f>
        <v>80</v>
      </c>
      <c r="AD1448" s="44">
        <f>IFERROR(VALUE(MID($C1448,4,3)),0)</f>
        <v>691</v>
      </c>
      <c r="AE1448" s="51">
        <f>VALUE(RIGHT("00"&amp;AC1448,2)&amp;RIGHT("000"&amp;AD1448,3))</f>
        <v>80691</v>
      </c>
    </row>
    <row r="1449" spans="1:31">
      <c r="A1449" s="60" t="str">
        <f>IF(G1449&amp;Q1449&lt;&gt;"",W1449&amp;Q1449,"")</f>
        <v>RANGE 023navy</v>
      </c>
      <c r="B1449" s="60" t="str">
        <f>IF(C1449&lt;&gt;"",LEFT(C1449,9),"")</f>
        <v>80-691-16</v>
      </c>
      <c r="C1449" s="73" t="s">
        <v>4016</v>
      </c>
      <c r="D1449" s="73" t="s">
        <v>4014</v>
      </c>
      <c r="E1449" s="73" t="s">
        <v>956</v>
      </c>
      <c r="F1449" s="74">
        <v>55</v>
      </c>
      <c r="G1449" s="73" t="s">
        <v>4015</v>
      </c>
      <c r="H1449" s="73" t="s">
        <v>55</v>
      </c>
      <c r="I1449" s="73" t="s">
        <v>1021</v>
      </c>
      <c r="J1449" s="73" t="s">
        <v>320</v>
      </c>
      <c r="K1449" s="73" t="s">
        <v>382</v>
      </c>
      <c r="L1449" s="73" t="s">
        <v>383</v>
      </c>
      <c r="M1449" s="73" t="s">
        <v>384</v>
      </c>
      <c r="N1449" s="73" t="s">
        <v>37</v>
      </c>
      <c r="O1449" s="73" t="s">
        <v>385</v>
      </c>
      <c r="P1449" s="73" t="s">
        <v>907</v>
      </c>
      <c r="Q1449" s="73" t="s">
        <v>1003</v>
      </c>
      <c r="R1449" s="73" t="s">
        <v>71</v>
      </c>
      <c r="V1449" s="60" t="str">
        <f>W1449&amp;H1449</f>
        <v>RANGE 023темно-синий</v>
      </c>
      <c r="W1449" s="60" t="str">
        <f>_xlfn.LET(_xlpm.TextCell,TEXT(G1449,"###"),IF(_xlpm.TextCell&lt;&gt;"",IF(StyleSpaceSplit,IFERROR(IF(FIND(" ",_xlpm.TextCell)&gt;=1,MID(_xlpm.TextCell,1,FIND(" ",_xlpm.TextCell)-1),_xlpm.TextCell),_xlpm.TextCell),_xlpm.TextCell),""))</f>
        <v>RANGE 023</v>
      </c>
      <c r="X1449" s="60" t="str">
        <f>IF(A1449&lt;&gt;"",IFERROR(IF(FIND(" ",G1449)&gt;=1,MID(G1449,FIND(" ",G1449)+1,LEN(G1449)),""),""),"")</f>
        <v>023</v>
      </c>
      <c r="AC1449" s="51">
        <f>IFERROR(VALUE(MID($C1449,1,2)),0)</f>
        <v>80</v>
      </c>
      <c r="AD1449" s="44">
        <f>IFERROR(VALUE(MID($C1449,4,3)),0)</f>
        <v>691</v>
      </c>
      <c r="AE1449" s="51">
        <f>VALUE(RIGHT("00"&amp;AC1449,2)&amp;RIGHT("000"&amp;AD1449,3))</f>
        <v>80691</v>
      </c>
    </row>
    <row r="1450" spans="1:31">
      <c r="A1450" s="60" t="str">
        <f>IF(G1450&amp;Q1450&lt;&gt;"",W1450&amp;Q1450,"")</f>
        <v>RANGE 023navy</v>
      </c>
      <c r="B1450" s="60" t="str">
        <f>IF(C1450&lt;&gt;"",LEFT(C1450,9),"")</f>
        <v>80-691-16</v>
      </c>
      <c r="C1450" s="73" t="s">
        <v>4017</v>
      </c>
      <c r="D1450" s="73" t="s">
        <v>4014</v>
      </c>
      <c r="E1450" s="73" t="s">
        <v>915</v>
      </c>
      <c r="F1450" s="74">
        <v>56</v>
      </c>
      <c r="G1450" s="73" t="s">
        <v>4015</v>
      </c>
      <c r="H1450" s="73" t="s">
        <v>55</v>
      </c>
      <c r="I1450" s="73" t="s">
        <v>1021</v>
      </c>
      <c r="J1450" s="73" t="s">
        <v>320</v>
      </c>
      <c r="K1450" s="73" t="s">
        <v>382</v>
      </c>
      <c r="L1450" s="73" t="s">
        <v>383</v>
      </c>
      <c r="M1450" s="73" t="s">
        <v>384</v>
      </c>
      <c r="N1450" s="73" t="s">
        <v>37</v>
      </c>
      <c r="O1450" s="73" t="s">
        <v>385</v>
      </c>
      <c r="P1450" s="73" t="s">
        <v>907</v>
      </c>
      <c r="Q1450" s="73" t="s">
        <v>1003</v>
      </c>
      <c r="R1450" s="73" t="s">
        <v>71</v>
      </c>
      <c r="V1450" s="60" t="str">
        <f>W1450&amp;H1450</f>
        <v>RANGE 023темно-синий</v>
      </c>
      <c r="W1450" s="60" t="str">
        <f>_xlfn.LET(_xlpm.TextCell,TEXT(G1450,"###"),IF(_xlpm.TextCell&lt;&gt;"",IF(StyleSpaceSplit,IFERROR(IF(FIND(" ",_xlpm.TextCell)&gt;=1,MID(_xlpm.TextCell,1,FIND(" ",_xlpm.TextCell)-1),_xlpm.TextCell),_xlpm.TextCell),_xlpm.TextCell),""))</f>
        <v>RANGE 023</v>
      </c>
      <c r="X1450" s="60" t="str">
        <f>IF(A1450&lt;&gt;"",IFERROR(IF(FIND(" ",G1450)&gt;=1,MID(G1450,FIND(" ",G1450)+1,LEN(G1450)),""),""),"")</f>
        <v>023</v>
      </c>
      <c r="AC1450" s="51">
        <f>IFERROR(VALUE(MID($C1450,1,2)),0)</f>
        <v>80</v>
      </c>
      <c r="AD1450" s="44">
        <f>IFERROR(VALUE(MID($C1450,4,3)),0)</f>
        <v>691</v>
      </c>
      <c r="AE1450" s="51">
        <f>VALUE(RIGHT("00"&amp;AC1450,2)&amp;RIGHT("000"&amp;AD1450,3))</f>
        <v>80691</v>
      </c>
    </row>
    <row r="1451" spans="1:31">
      <c r="A1451" s="60" t="str">
        <f>IF(G1451&amp;Q1451&lt;&gt;"",W1451&amp;Q1451,"")</f>
        <v>RANGE 023navy</v>
      </c>
      <c r="B1451" s="60" t="str">
        <f>IF(C1451&lt;&gt;"",LEFT(C1451,9),"")</f>
        <v>80-691-16</v>
      </c>
      <c r="C1451" s="73" t="s">
        <v>4018</v>
      </c>
      <c r="D1451" s="73" t="s">
        <v>4014</v>
      </c>
      <c r="E1451" s="73" t="s">
        <v>904</v>
      </c>
      <c r="F1451" s="74">
        <v>57</v>
      </c>
      <c r="G1451" s="73" t="s">
        <v>4015</v>
      </c>
      <c r="H1451" s="73" t="s">
        <v>55</v>
      </c>
      <c r="I1451" s="73" t="s">
        <v>1021</v>
      </c>
      <c r="J1451" s="73" t="s">
        <v>320</v>
      </c>
      <c r="K1451" s="73" t="s">
        <v>382</v>
      </c>
      <c r="L1451" s="73" t="s">
        <v>383</v>
      </c>
      <c r="M1451" s="73" t="s">
        <v>384</v>
      </c>
      <c r="N1451" s="73" t="s">
        <v>37</v>
      </c>
      <c r="O1451" s="73" t="s">
        <v>385</v>
      </c>
      <c r="P1451" s="73" t="s">
        <v>907</v>
      </c>
      <c r="Q1451" s="73" t="s">
        <v>1003</v>
      </c>
      <c r="R1451" s="73" t="s">
        <v>71</v>
      </c>
      <c r="V1451" s="60" t="str">
        <f>W1451&amp;H1451</f>
        <v>RANGE 023темно-синий</v>
      </c>
      <c r="W1451" s="60" t="str">
        <f>_xlfn.LET(_xlpm.TextCell,TEXT(G1451,"###"),IF(_xlpm.TextCell&lt;&gt;"",IF(StyleSpaceSplit,IFERROR(IF(FIND(" ",_xlpm.TextCell)&gt;=1,MID(_xlpm.TextCell,1,FIND(" ",_xlpm.TextCell)-1),_xlpm.TextCell),_xlpm.TextCell),_xlpm.TextCell),""))</f>
        <v>RANGE 023</v>
      </c>
      <c r="X1451" s="60" t="str">
        <f>IF(A1451&lt;&gt;"",IFERROR(IF(FIND(" ",G1451)&gt;=1,MID(G1451,FIND(" ",G1451)+1,LEN(G1451)),""),""),"")</f>
        <v>023</v>
      </c>
      <c r="AC1451" s="51">
        <f>IFERROR(VALUE(MID($C1451,1,2)),0)</f>
        <v>80</v>
      </c>
      <c r="AD1451" s="44">
        <f>IFERROR(VALUE(MID($C1451,4,3)),0)</f>
        <v>691</v>
      </c>
      <c r="AE1451" s="51">
        <f>VALUE(RIGHT("00"&amp;AC1451,2)&amp;RIGHT("000"&amp;AD1451,3))</f>
        <v>80691</v>
      </c>
    </row>
    <row r="1452" spans="1:31">
      <c r="A1452" s="60" t="str">
        <f>IF(G1452&amp;Q1452&lt;&gt;"",W1452&amp;Q1452,"")</f>
        <v>RANGE 023navy</v>
      </c>
      <c r="B1452" s="60" t="str">
        <f>IF(C1452&lt;&gt;"",LEFT(C1452,9),"")</f>
        <v>80-691-16</v>
      </c>
      <c r="C1452" s="73" t="s">
        <v>4019</v>
      </c>
      <c r="D1452" s="73" t="s">
        <v>4014</v>
      </c>
      <c r="E1452" s="73" t="s">
        <v>910</v>
      </c>
      <c r="F1452" s="74">
        <v>59</v>
      </c>
      <c r="G1452" s="73" t="s">
        <v>4015</v>
      </c>
      <c r="H1452" s="73" t="s">
        <v>55</v>
      </c>
      <c r="I1452" s="73" t="s">
        <v>1021</v>
      </c>
      <c r="J1452" s="73" t="s">
        <v>320</v>
      </c>
      <c r="K1452" s="73" t="s">
        <v>382</v>
      </c>
      <c r="L1452" s="73" t="s">
        <v>383</v>
      </c>
      <c r="M1452" s="73" t="s">
        <v>384</v>
      </c>
      <c r="N1452" s="73" t="s">
        <v>37</v>
      </c>
      <c r="O1452" s="73" t="s">
        <v>385</v>
      </c>
      <c r="P1452" s="73" t="s">
        <v>907</v>
      </c>
      <c r="Q1452" s="73" t="s">
        <v>1003</v>
      </c>
      <c r="R1452" s="73" t="s">
        <v>71</v>
      </c>
      <c r="V1452" s="60" t="str">
        <f>W1452&amp;H1452</f>
        <v>RANGE 023темно-синий</v>
      </c>
      <c r="W1452" s="60" t="str">
        <f>_xlfn.LET(_xlpm.TextCell,TEXT(G1452,"###"),IF(_xlpm.TextCell&lt;&gt;"",IF(StyleSpaceSplit,IFERROR(IF(FIND(" ",_xlpm.TextCell)&gt;=1,MID(_xlpm.TextCell,1,FIND(" ",_xlpm.TextCell)-1),_xlpm.TextCell),_xlpm.TextCell),_xlpm.TextCell),""))</f>
        <v>RANGE 023</v>
      </c>
      <c r="X1452" s="60" t="str">
        <f>IF(A1452&lt;&gt;"",IFERROR(IF(FIND(" ",G1452)&gt;=1,MID(G1452,FIND(" ",G1452)+1,LEN(G1452)),""),""),"")</f>
        <v>023</v>
      </c>
      <c r="AC1452" s="51">
        <f>IFERROR(VALUE(MID($C1452,1,2)),0)</f>
        <v>80</v>
      </c>
      <c r="AD1452" s="44">
        <f>IFERROR(VALUE(MID($C1452,4,3)),0)</f>
        <v>691</v>
      </c>
      <c r="AE1452" s="51">
        <f>VALUE(RIGHT("00"&amp;AC1452,2)&amp;RIGHT("000"&amp;AD1452,3))</f>
        <v>80691</v>
      </c>
    </row>
    <row r="1453" spans="1:31">
      <c r="A1453" s="60" t="str">
        <f>IF(G1453&amp;Q1453&lt;&gt;"",W1453&amp;Q1453,"")</f>
        <v>RANGE 023navy</v>
      </c>
      <c r="B1453" s="60" t="str">
        <f>IF(C1453&lt;&gt;"",LEFT(C1453,9),"")</f>
        <v>80-691-16</v>
      </c>
      <c r="C1453" s="73" t="s">
        <v>4020</v>
      </c>
      <c r="D1453" s="73" t="s">
        <v>4014</v>
      </c>
      <c r="E1453" s="73" t="s">
        <v>922</v>
      </c>
      <c r="F1453" s="74">
        <v>60</v>
      </c>
      <c r="G1453" s="73" t="s">
        <v>4015</v>
      </c>
      <c r="H1453" s="73" t="s">
        <v>55</v>
      </c>
      <c r="I1453" s="73" t="s">
        <v>1021</v>
      </c>
      <c r="J1453" s="73" t="s">
        <v>320</v>
      </c>
      <c r="K1453" s="73" t="s">
        <v>382</v>
      </c>
      <c r="L1453" s="73" t="s">
        <v>383</v>
      </c>
      <c r="M1453" s="73" t="s">
        <v>384</v>
      </c>
      <c r="N1453" s="73" t="s">
        <v>37</v>
      </c>
      <c r="O1453" s="73" t="s">
        <v>385</v>
      </c>
      <c r="P1453" s="73" t="s">
        <v>907</v>
      </c>
      <c r="Q1453" s="73" t="s">
        <v>1003</v>
      </c>
      <c r="R1453" s="73" t="s">
        <v>71</v>
      </c>
      <c r="V1453" s="60" t="str">
        <f>W1453&amp;H1453</f>
        <v>RANGE 023темно-синий</v>
      </c>
      <c r="W1453" s="60" t="str">
        <f>_xlfn.LET(_xlpm.TextCell,TEXT(G1453,"###"),IF(_xlpm.TextCell&lt;&gt;"",IF(StyleSpaceSplit,IFERROR(IF(FIND(" ",_xlpm.TextCell)&gt;=1,MID(_xlpm.TextCell,1,FIND(" ",_xlpm.TextCell)-1),_xlpm.TextCell),_xlpm.TextCell),_xlpm.TextCell),""))</f>
        <v>RANGE 023</v>
      </c>
      <c r="X1453" s="60" t="str">
        <f>IF(A1453&lt;&gt;"",IFERROR(IF(FIND(" ",G1453)&gt;=1,MID(G1453,FIND(" ",G1453)+1,LEN(G1453)),""),""),"")</f>
        <v>023</v>
      </c>
      <c r="AC1453" s="51">
        <f>IFERROR(VALUE(MID($C1453,1,2)),0)</f>
        <v>80</v>
      </c>
      <c r="AD1453" s="44">
        <f>IFERROR(VALUE(MID($C1453,4,3)),0)</f>
        <v>691</v>
      </c>
      <c r="AE1453" s="51">
        <f>VALUE(RIGHT("00"&amp;AC1453,2)&amp;RIGHT("000"&amp;AD1453,3))</f>
        <v>80691</v>
      </c>
    </row>
    <row r="1454" spans="1:31">
      <c r="A1454" s="60" t="str">
        <f>IF(G1454&amp;Q1454&lt;&gt;"",W1454&amp;Q1454,"")</f>
        <v>RANGE 023navy</v>
      </c>
      <c r="B1454" s="60" t="str">
        <f>IF(C1454&lt;&gt;"",LEFT(C1454,9),"")</f>
        <v>80-691-16</v>
      </c>
      <c r="C1454" s="73" t="s">
        <v>4021</v>
      </c>
      <c r="D1454" s="73" t="s">
        <v>4014</v>
      </c>
      <c r="E1454" s="73" t="s">
        <v>912</v>
      </c>
      <c r="F1454" s="74">
        <v>61</v>
      </c>
      <c r="G1454" s="73" t="s">
        <v>4015</v>
      </c>
      <c r="H1454" s="73" t="s">
        <v>55</v>
      </c>
      <c r="I1454" s="73" t="s">
        <v>1021</v>
      </c>
      <c r="J1454" s="73" t="s">
        <v>320</v>
      </c>
      <c r="K1454" s="73" t="s">
        <v>382</v>
      </c>
      <c r="L1454" s="73" t="s">
        <v>383</v>
      </c>
      <c r="M1454" s="73" t="s">
        <v>384</v>
      </c>
      <c r="N1454" s="73" t="s">
        <v>37</v>
      </c>
      <c r="O1454" s="73" t="s">
        <v>385</v>
      </c>
      <c r="P1454" s="73" t="s">
        <v>907</v>
      </c>
      <c r="Q1454" s="73" t="s">
        <v>1003</v>
      </c>
      <c r="R1454" s="73" t="s">
        <v>71</v>
      </c>
      <c r="V1454" s="60" t="str">
        <f>W1454&amp;H1454</f>
        <v>RANGE 023темно-синий</v>
      </c>
      <c r="W1454" s="60" t="str">
        <f>_xlfn.LET(_xlpm.TextCell,TEXT(G1454,"###"),IF(_xlpm.TextCell&lt;&gt;"",IF(StyleSpaceSplit,IFERROR(IF(FIND(" ",_xlpm.TextCell)&gt;=1,MID(_xlpm.TextCell,1,FIND(" ",_xlpm.TextCell)-1),_xlpm.TextCell),_xlpm.TextCell),_xlpm.TextCell),""))</f>
        <v>RANGE 023</v>
      </c>
      <c r="X1454" s="60" t="str">
        <f>IF(A1454&lt;&gt;"",IFERROR(IF(FIND(" ",G1454)&gt;=1,MID(G1454,FIND(" ",G1454)+1,LEN(G1454)),""),""),"")</f>
        <v>023</v>
      </c>
      <c r="AC1454" s="51">
        <f>IFERROR(VALUE(MID($C1454,1,2)),0)</f>
        <v>80</v>
      </c>
      <c r="AD1454" s="44">
        <f>IFERROR(VALUE(MID($C1454,4,3)),0)</f>
        <v>691</v>
      </c>
      <c r="AE1454" s="51">
        <f>VALUE(RIGHT("00"&amp;AC1454,2)&amp;RIGHT("000"&amp;AD1454,3))</f>
        <v>80691</v>
      </c>
    </row>
    <row r="1455" spans="1:31">
      <c r="A1455" s="60" t="str">
        <f>IF(G1455&amp;Q1455&lt;&gt;"",W1455&amp;Q1455,"")</f>
        <v>RANGE 026green</v>
      </c>
      <c r="B1455" s="60" t="str">
        <f>IF(C1455&lt;&gt;"",LEFT(C1455,9),"")</f>
        <v>80-692-11</v>
      </c>
      <c r="C1455" s="73" t="s">
        <v>4022</v>
      </c>
      <c r="D1455" s="73" t="s">
        <v>4023</v>
      </c>
      <c r="E1455" s="73" t="s">
        <v>920</v>
      </c>
      <c r="F1455" s="74">
        <v>58</v>
      </c>
      <c r="G1455" s="73" t="s">
        <v>4024</v>
      </c>
      <c r="H1455" s="73" t="s">
        <v>60</v>
      </c>
      <c r="I1455" s="73" t="s">
        <v>906</v>
      </c>
      <c r="J1455" s="73" t="s">
        <v>320</v>
      </c>
      <c r="K1455" s="73" t="s">
        <v>382</v>
      </c>
      <c r="L1455" s="73" t="s">
        <v>383</v>
      </c>
      <c r="M1455" s="73" t="s">
        <v>384</v>
      </c>
      <c r="N1455" s="73" t="s">
        <v>43</v>
      </c>
      <c r="O1455" s="73" t="s">
        <v>385</v>
      </c>
      <c r="P1455" s="73" t="s">
        <v>907</v>
      </c>
      <c r="Q1455" s="73" t="s">
        <v>990</v>
      </c>
      <c r="R1455" s="73" t="s">
        <v>60</v>
      </c>
      <c r="V1455" s="60" t="str">
        <f>W1455&amp;H1455</f>
        <v>RANGE 026зеленый</v>
      </c>
      <c r="W1455" s="60" t="str">
        <f>_xlfn.LET(_xlpm.TextCell,TEXT(G1455,"###"),IF(_xlpm.TextCell&lt;&gt;"",IF(StyleSpaceSplit,IFERROR(IF(FIND(" ",_xlpm.TextCell)&gt;=1,MID(_xlpm.TextCell,1,FIND(" ",_xlpm.TextCell)-1),_xlpm.TextCell),_xlpm.TextCell),_xlpm.TextCell),""))</f>
        <v>RANGE 026</v>
      </c>
      <c r="X1455" s="60" t="str">
        <f>IF(A1455&lt;&gt;"",IFERROR(IF(FIND(" ",G1455)&gt;=1,MID(G1455,FIND(" ",G1455)+1,LEN(G1455)),""),""),"")</f>
        <v>026</v>
      </c>
      <c r="AC1455" s="51">
        <f>IFERROR(VALUE(MID($C1455,1,2)),0)</f>
        <v>80</v>
      </c>
      <c r="AD1455" s="44">
        <f>IFERROR(VALUE(MID($C1455,4,3)),0)</f>
        <v>692</v>
      </c>
      <c r="AE1455" s="51">
        <f>VALUE(RIGHT("00"&amp;AC1455,2)&amp;RIGHT("000"&amp;AD1455,3))</f>
        <v>80692</v>
      </c>
    </row>
    <row r="1456" spans="1:31">
      <c r="A1456" s="60" t="str">
        <f>IF(G1456&amp;Q1456&lt;&gt;"",W1456&amp;Q1456,"")</f>
        <v>RANGE 026green</v>
      </c>
      <c r="B1456" s="60" t="str">
        <f>IF(C1456&lt;&gt;"",LEFT(C1456,9),"")</f>
        <v>80-692-11</v>
      </c>
      <c r="C1456" s="73" t="s">
        <v>4025</v>
      </c>
      <c r="D1456" s="73" t="s">
        <v>4023</v>
      </c>
      <c r="E1456" s="73" t="s">
        <v>956</v>
      </c>
      <c r="F1456" s="74">
        <v>55</v>
      </c>
      <c r="G1456" s="73" t="s">
        <v>4024</v>
      </c>
      <c r="H1456" s="73" t="s">
        <v>60</v>
      </c>
      <c r="I1456" s="73" t="s">
        <v>906</v>
      </c>
      <c r="J1456" s="73" t="s">
        <v>320</v>
      </c>
      <c r="K1456" s="73" t="s">
        <v>382</v>
      </c>
      <c r="L1456" s="73" t="s">
        <v>383</v>
      </c>
      <c r="M1456" s="73" t="s">
        <v>384</v>
      </c>
      <c r="N1456" s="73" t="s">
        <v>43</v>
      </c>
      <c r="O1456" s="73" t="s">
        <v>385</v>
      </c>
      <c r="P1456" s="73" t="s">
        <v>907</v>
      </c>
      <c r="Q1456" s="73" t="s">
        <v>990</v>
      </c>
      <c r="R1456" s="73" t="s">
        <v>60</v>
      </c>
      <c r="V1456" s="60" t="str">
        <f>W1456&amp;H1456</f>
        <v>RANGE 026зеленый</v>
      </c>
      <c r="W1456" s="60" t="str">
        <f>_xlfn.LET(_xlpm.TextCell,TEXT(G1456,"###"),IF(_xlpm.TextCell&lt;&gt;"",IF(StyleSpaceSplit,IFERROR(IF(FIND(" ",_xlpm.TextCell)&gt;=1,MID(_xlpm.TextCell,1,FIND(" ",_xlpm.TextCell)-1),_xlpm.TextCell),_xlpm.TextCell),_xlpm.TextCell),""))</f>
        <v>RANGE 026</v>
      </c>
      <c r="X1456" s="60" t="str">
        <f>IF(A1456&lt;&gt;"",IFERROR(IF(FIND(" ",G1456)&gt;=1,MID(G1456,FIND(" ",G1456)+1,LEN(G1456)),""),""),"")</f>
        <v>026</v>
      </c>
      <c r="AC1456" s="51">
        <f>IFERROR(VALUE(MID($C1456,1,2)),0)</f>
        <v>80</v>
      </c>
      <c r="AD1456" s="44">
        <f>IFERROR(VALUE(MID($C1456,4,3)),0)</f>
        <v>692</v>
      </c>
      <c r="AE1456" s="51">
        <f>VALUE(RIGHT("00"&amp;AC1456,2)&amp;RIGHT("000"&amp;AD1456,3))</f>
        <v>80692</v>
      </c>
    </row>
    <row r="1457" spans="1:31">
      <c r="A1457" s="60" t="str">
        <f>IF(G1457&amp;Q1457&lt;&gt;"",W1457&amp;Q1457,"")</f>
        <v>RANGE 026green</v>
      </c>
      <c r="B1457" s="60" t="str">
        <f>IF(C1457&lt;&gt;"",LEFT(C1457,9),"")</f>
        <v>80-692-11</v>
      </c>
      <c r="C1457" s="73" t="s">
        <v>4026</v>
      </c>
      <c r="D1457" s="73" t="s">
        <v>4023</v>
      </c>
      <c r="E1457" s="73" t="s">
        <v>915</v>
      </c>
      <c r="F1457" s="74">
        <v>56</v>
      </c>
      <c r="G1457" s="73" t="s">
        <v>4024</v>
      </c>
      <c r="H1457" s="73" t="s">
        <v>60</v>
      </c>
      <c r="I1457" s="73" t="s">
        <v>906</v>
      </c>
      <c r="J1457" s="73" t="s">
        <v>320</v>
      </c>
      <c r="K1457" s="73" t="s">
        <v>382</v>
      </c>
      <c r="L1457" s="73" t="s">
        <v>383</v>
      </c>
      <c r="M1457" s="73" t="s">
        <v>384</v>
      </c>
      <c r="N1457" s="73" t="s">
        <v>43</v>
      </c>
      <c r="O1457" s="73" t="s">
        <v>385</v>
      </c>
      <c r="P1457" s="73" t="s">
        <v>907</v>
      </c>
      <c r="Q1457" s="73" t="s">
        <v>990</v>
      </c>
      <c r="R1457" s="73" t="s">
        <v>60</v>
      </c>
      <c r="V1457" s="60" t="str">
        <f>W1457&amp;H1457</f>
        <v>RANGE 026зеленый</v>
      </c>
      <c r="W1457" s="60" t="str">
        <f>_xlfn.LET(_xlpm.TextCell,TEXT(G1457,"###"),IF(_xlpm.TextCell&lt;&gt;"",IF(StyleSpaceSplit,IFERROR(IF(FIND(" ",_xlpm.TextCell)&gt;=1,MID(_xlpm.TextCell,1,FIND(" ",_xlpm.TextCell)-1),_xlpm.TextCell),_xlpm.TextCell),_xlpm.TextCell),""))</f>
        <v>RANGE 026</v>
      </c>
      <c r="X1457" s="60" t="str">
        <f>IF(A1457&lt;&gt;"",IFERROR(IF(FIND(" ",G1457)&gt;=1,MID(G1457,FIND(" ",G1457)+1,LEN(G1457)),""),""),"")</f>
        <v>026</v>
      </c>
      <c r="AC1457" s="51">
        <f>IFERROR(VALUE(MID($C1457,1,2)),0)</f>
        <v>80</v>
      </c>
      <c r="AD1457" s="44">
        <f>IFERROR(VALUE(MID($C1457,4,3)),0)</f>
        <v>692</v>
      </c>
      <c r="AE1457" s="51">
        <f>VALUE(RIGHT("00"&amp;AC1457,2)&amp;RIGHT("000"&amp;AD1457,3))</f>
        <v>80692</v>
      </c>
    </row>
    <row r="1458" spans="1:31">
      <c r="A1458" s="60" t="str">
        <f>IF(G1458&amp;Q1458&lt;&gt;"",W1458&amp;Q1458,"")</f>
        <v>RANGE 026green</v>
      </c>
      <c r="B1458" s="60" t="str">
        <f>IF(C1458&lt;&gt;"",LEFT(C1458,9),"")</f>
        <v>80-692-11</v>
      </c>
      <c r="C1458" s="73" t="s">
        <v>4027</v>
      </c>
      <c r="D1458" s="73" t="s">
        <v>4023</v>
      </c>
      <c r="E1458" s="73" t="s">
        <v>904</v>
      </c>
      <c r="F1458" s="74">
        <v>57</v>
      </c>
      <c r="G1458" s="73" t="s">
        <v>4024</v>
      </c>
      <c r="H1458" s="73" t="s">
        <v>60</v>
      </c>
      <c r="I1458" s="73" t="s">
        <v>906</v>
      </c>
      <c r="J1458" s="73" t="s">
        <v>320</v>
      </c>
      <c r="K1458" s="73" t="s">
        <v>382</v>
      </c>
      <c r="L1458" s="73" t="s">
        <v>383</v>
      </c>
      <c r="M1458" s="73" t="s">
        <v>384</v>
      </c>
      <c r="N1458" s="73" t="s">
        <v>43</v>
      </c>
      <c r="O1458" s="73" t="s">
        <v>385</v>
      </c>
      <c r="P1458" s="73" t="s">
        <v>907</v>
      </c>
      <c r="Q1458" s="73" t="s">
        <v>990</v>
      </c>
      <c r="R1458" s="73" t="s">
        <v>60</v>
      </c>
      <c r="V1458" s="60" t="str">
        <f>W1458&amp;H1458</f>
        <v>RANGE 026зеленый</v>
      </c>
      <c r="W1458" s="60" t="str">
        <f>_xlfn.LET(_xlpm.TextCell,TEXT(G1458,"###"),IF(_xlpm.TextCell&lt;&gt;"",IF(StyleSpaceSplit,IFERROR(IF(FIND(" ",_xlpm.TextCell)&gt;=1,MID(_xlpm.TextCell,1,FIND(" ",_xlpm.TextCell)-1),_xlpm.TextCell),_xlpm.TextCell),_xlpm.TextCell),""))</f>
        <v>RANGE 026</v>
      </c>
      <c r="X1458" s="60" t="str">
        <f>IF(A1458&lt;&gt;"",IFERROR(IF(FIND(" ",G1458)&gt;=1,MID(G1458,FIND(" ",G1458)+1,LEN(G1458)),""),""),"")</f>
        <v>026</v>
      </c>
      <c r="AC1458" s="51">
        <f>IFERROR(VALUE(MID($C1458,1,2)),0)</f>
        <v>80</v>
      </c>
      <c r="AD1458" s="44">
        <f>IFERROR(VALUE(MID($C1458,4,3)),0)</f>
        <v>692</v>
      </c>
      <c r="AE1458" s="51">
        <f>VALUE(RIGHT("00"&amp;AC1458,2)&amp;RIGHT("000"&amp;AD1458,3))</f>
        <v>80692</v>
      </c>
    </row>
    <row r="1459" spans="1:31">
      <c r="A1459" s="60" t="str">
        <f>IF(G1459&amp;Q1459&lt;&gt;"",W1459&amp;Q1459,"")</f>
        <v>RANGE 026green</v>
      </c>
      <c r="B1459" s="60" t="str">
        <f>IF(C1459&lt;&gt;"",LEFT(C1459,9),"")</f>
        <v>80-692-11</v>
      </c>
      <c r="C1459" s="73" t="s">
        <v>4028</v>
      </c>
      <c r="D1459" s="73" t="s">
        <v>4023</v>
      </c>
      <c r="E1459" s="73" t="s">
        <v>910</v>
      </c>
      <c r="F1459" s="74">
        <v>59</v>
      </c>
      <c r="G1459" s="73" t="s">
        <v>4024</v>
      </c>
      <c r="H1459" s="73" t="s">
        <v>60</v>
      </c>
      <c r="I1459" s="73" t="s">
        <v>906</v>
      </c>
      <c r="J1459" s="73" t="s">
        <v>320</v>
      </c>
      <c r="K1459" s="73" t="s">
        <v>382</v>
      </c>
      <c r="L1459" s="73" t="s">
        <v>383</v>
      </c>
      <c r="M1459" s="73" t="s">
        <v>384</v>
      </c>
      <c r="N1459" s="73" t="s">
        <v>43</v>
      </c>
      <c r="O1459" s="73" t="s">
        <v>385</v>
      </c>
      <c r="P1459" s="73" t="s">
        <v>907</v>
      </c>
      <c r="Q1459" s="73" t="s">
        <v>990</v>
      </c>
      <c r="R1459" s="73" t="s">
        <v>60</v>
      </c>
      <c r="V1459" s="60" t="str">
        <f>W1459&amp;H1459</f>
        <v>RANGE 026зеленый</v>
      </c>
      <c r="W1459" s="60" t="str">
        <f>_xlfn.LET(_xlpm.TextCell,TEXT(G1459,"###"),IF(_xlpm.TextCell&lt;&gt;"",IF(StyleSpaceSplit,IFERROR(IF(FIND(" ",_xlpm.TextCell)&gt;=1,MID(_xlpm.TextCell,1,FIND(" ",_xlpm.TextCell)-1),_xlpm.TextCell),_xlpm.TextCell),_xlpm.TextCell),""))</f>
        <v>RANGE 026</v>
      </c>
      <c r="X1459" s="60" t="str">
        <f>IF(A1459&lt;&gt;"",IFERROR(IF(FIND(" ",G1459)&gt;=1,MID(G1459,FIND(" ",G1459)+1,LEN(G1459)),""),""),"")</f>
        <v>026</v>
      </c>
      <c r="AC1459" s="51">
        <f>IFERROR(VALUE(MID($C1459,1,2)),0)</f>
        <v>80</v>
      </c>
      <c r="AD1459" s="44">
        <f>IFERROR(VALUE(MID($C1459,4,3)),0)</f>
        <v>692</v>
      </c>
      <c r="AE1459" s="51">
        <f>VALUE(RIGHT("00"&amp;AC1459,2)&amp;RIGHT("000"&amp;AD1459,3))</f>
        <v>80692</v>
      </c>
    </row>
    <row r="1460" spans="1:31">
      <c r="A1460" s="60" t="str">
        <f>IF(G1460&amp;Q1460&lt;&gt;"",W1460&amp;Q1460,"")</f>
        <v>RANGE 026green</v>
      </c>
      <c r="B1460" s="60" t="str">
        <f>IF(C1460&lt;&gt;"",LEFT(C1460,9),"")</f>
        <v>80-692-11</v>
      </c>
      <c r="C1460" s="73" t="s">
        <v>4029</v>
      </c>
      <c r="D1460" s="73" t="s">
        <v>4023</v>
      </c>
      <c r="E1460" s="73" t="s">
        <v>922</v>
      </c>
      <c r="F1460" s="74">
        <v>60</v>
      </c>
      <c r="G1460" s="73" t="s">
        <v>4024</v>
      </c>
      <c r="H1460" s="73" t="s">
        <v>60</v>
      </c>
      <c r="I1460" s="73" t="s">
        <v>906</v>
      </c>
      <c r="J1460" s="73" t="s">
        <v>320</v>
      </c>
      <c r="K1460" s="73" t="s">
        <v>382</v>
      </c>
      <c r="L1460" s="73" t="s">
        <v>383</v>
      </c>
      <c r="M1460" s="73" t="s">
        <v>384</v>
      </c>
      <c r="N1460" s="73" t="s">
        <v>43</v>
      </c>
      <c r="O1460" s="73" t="s">
        <v>385</v>
      </c>
      <c r="P1460" s="73" t="s">
        <v>907</v>
      </c>
      <c r="Q1460" s="73" t="s">
        <v>990</v>
      </c>
      <c r="R1460" s="73" t="s">
        <v>60</v>
      </c>
      <c r="V1460" s="60" t="str">
        <f>W1460&amp;H1460</f>
        <v>RANGE 026зеленый</v>
      </c>
      <c r="W1460" s="60" t="str">
        <f>_xlfn.LET(_xlpm.TextCell,TEXT(G1460,"###"),IF(_xlpm.TextCell&lt;&gt;"",IF(StyleSpaceSplit,IFERROR(IF(FIND(" ",_xlpm.TextCell)&gt;=1,MID(_xlpm.TextCell,1,FIND(" ",_xlpm.TextCell)-1),_xlpm.TextCell),_xlpm.TextCell),_xlpm.TextCell),""))</f>
        <v>RANGE 026</v>
      </c>
      <c r="X1460" s="60" t="str">
        <f>IF(A1460&lt;&gt;"",IFERROR(IF(FIND(" ",G1460)&gt;=1,MID(G1460,FIND(" ",G1460)+1,LEN(G1460)),""),""),"")</f>
        <v>026</v>
      </c>
      <c r="AC1460" s="51">
        <f>IFERROR(VALUE(MID($C1460,1,2)),0)</f>
        <v>80</v>
      </c>
      <c r="AD1460" s="44">
        <f>IFERROR(VALUE(MID($C1460,4,3)),0)</f>
        <v>692</v>
      </c>
      <c r="AE1460" s="51">
        <f>VALUE(RIGHT("00"&amp;AC1460,2)&amp;RIGHT("000"&amp;AD1460,3))</f>
        <v>80692</v>
      </c>
    </row>
    <row r="1461" spans="1:31">
      <c r="A1461" s="60" t="str">
        <f>IF(G1461&amp;Q1461&lt;&gt;"",W1461&amp;Q1461,"")</f>
        <v>RANGE 026green</v>
      </c>
      <c r="B1461" s="60" t="str">
        <f>IF(C1461&lt;&gt;"",LEFT(C1461,9),"")</f>
        <v>80-692-11</v>
      </c>
      <c r="C1461" s="73" t="s">
        <v>4030</v>
      </c>
      <c r="D1461" s="73" t="s">
        <v>4023</v>
      </c>
      <c r="E1461" s="73" t="s">
        <v>912</v>
      </c>
      <c r="F1461" s="74">
        <v>61</v>
      </c>
      <c r="G1461" s="73" t="s">
        <v>4024</v>
      </c>
      <c r="H1461" s="73" t="s">
        <v>60</v>
      </c>
      <c r="I1461" s="73" t="s">
        <v>906</v>
      </c>
      <c r="J1461" s="73" t="s">
        <v>320</v>
      </c>
      <c r="K1461" s="73" t="s">
        <v>382</v>
      </c>
      <c r="L1461" s="73" t="s">
        <v>383</v>
      </c>
      <c r="M1461" s="73" t="s">
        <v>384</v>
      </c>
      <c r="N1461" s="73" t="s">
        <v>43</v>
      </c>
      <c r="O1461" s="73" t="s">
        <v>385</v>
      </c>
      <c r="P1461" s="73" t="s">
        <v>907</v>
      </c>
      <c r="Q1461" s="73" t="s">
        <v>990</v>
      </c>
      <c r="R1461" s="73" t="s">
        <v>60</v>
      </c>
      <c r="V1461" s="60" t="str">
        <f>W1461&amp;H1461</f>
        <v>RANGE 026зеленый</v>
      </c>
      <c r="W1461" s="60" t="str">
        <f>_xlfn.LET(_xlpm.TextCell,TEXT(G1461,"###"),IF(_xlpm.TextCell&lt;&gt;"",IF(StyleSpaceSplit,IFERROR(IF(FIND(" ",_xlpm.TextCell)&gt;=1,MID(_xlpm.TextCell,1,FIND(" ",_xlpm.TextCell)-1),_xlpm.TextCell),_xlpm.TextCell),_xlpm.TextCell),""))</f>
        <v>RANGE 026</v>
      </c>
      <c r="X1461" s="60" t="str">
        <f>IF(A1461&lt;&gt;"",IFERROR(IF(FIND(" ",G1461)&gt;=1,MID(G1461,FIND(" ",G1461)+1,LEN(G1461)),""),""),"")</f>
        <v>026</v>
      </c>
      <c r="AC1461" s="51">
        <f>IFERROR(VALUE(MID($C1461,1,2)),0)</f>
        <v>80</v>
      </c>
      <c r="AD1461" s="44">
        <f>IFERROR(VALUE(MID($C1461,4,3)),0)</f>
        <v>692</v>
      </c>
      <c r="AE1461" s="51">
        <f>VALUE(RIGHT("00"&amp;AC1461,2)&amp;RIGHT("000"&amp;AD1461,3))</f>
        <v>80692</v>
      </c>
    </row>
    <row r="1462" spans="1:31">
      <c r="A1462" s="60" t="str">
        <f>IF(G1462&amp;Q1462&lt;&gt;"",W1462&amp;Q1462,"")</f>
        <v>RANGE 026blue</v>
      </c>
      <c r="B1462" s="60" t="str">
        <f>IF(C1462&lt;&gt;"",LEFT(C1462,9),"")</f>
        <v>80-692-06</v>
      </c>
      <c r="C1462" s="73" t="s">
        <v>4481</v>
      </c>
      <c r="D1462" s="73" t="s">
        <v>4482</v>
      </c>
      <c r="E1462" s="73" t="s">
        <v>956</v>
      </c>
      <c r="F1462" s="74">
        <v>55</v>
      </c>
      <c r="G1462" s="73" t="s">
        <v>4024</v>
      </c>
      <c r="H1462" s="73" t="s">
        <v>71</v>
      </c>
      <c r="I1462" s="73" t="s">
        <v>906</v>
      </c>
      <c r="J1462" s="73" t="s">
        <v>320</v>
      </c>
      <c r="K1462" s="73" t="s">
        <v>382</v>
      </c>
      <c r="L1462" s="73" t="s">
        <v>383</v>
      </c>
      <c r="M1462" s="73" t="s">
        <v>384</v>
      </c>
      <c r="N1462" s="73" t="s">
        <v>43</v>
      </c>
      <c r="O1462" s="73" t="s">
        <v>385</v>
      </c>
      <c r="P1462" s="73" t="s">
        <v>907</v>
      </c>
      <c r="Q1462" s="73" t="s">
        <v>932</v>
      </c>
      <c r="R1462" s="73" t="s">
        <v>71</v>
      </c>
      <c r="V1462" s="60" t="str">
        <f>W1462&amp;H1462</f>
        <v>RANGE 026синий</v>
      </c>
      <c r="W1462" s="60" t="str">
        <f>_xlfn.LET(_xlpm.TextCell,TEXT(G1462,"###"),IF(_xlpm.TextCell&lt;&gt;"",IF(StyleSpaceSplit,IFERROR(IF(FIND(" ",_xlpm.TextCell)&gt;=1,MID(_xlpm.TextCell,1,FIND(" ",_xlpm.TextCell)-1),_xlpm.TextCell),_xlpm.TextCell),_xlpm.TextCell),""))</f>
        <v>RANGE 026</v>
      </c>
      <c r="X1462" s="60" t="str">
        <f>IF(A1462&lt;&gt;"",IFERROR(IF(FIND(" ",G1462)&gt;=1,MID(G1462,FIND(" ",G1462)+1,LEN(G1462)),""),""),"")</f>
        <v>026</v>
      </c>
      <c r="AC1462" s="51">
        <f>IFERROR(VALUE(MID($C1462,1,2)),0)</f>
        <v>80</v>
      </c>
      <c r="AD1462" s="44">
        <f>IFERROR(VALUE(MID($C1462,4,3)),0)</f>
        <v>692</v>
      </c>
      <c r="AE1462" s="51">
        <f>VALUE(RIGHT("00"&amp;AC1462,2)&amp;RIGHT("000"&amp;AD1462,3))</f>
        <v>80692</v>
      </c>
    </row>
    <row r="1463" spans="1:31">
      <c r="A1463" s="60" t="str">
        <f>IF(G1463&amp;Q1463&lt;&gt;"",W1463&amp;Q1463,"")</f>
        <v>RANGE 026blue</v>
      </c>
      <c r="B1463" s="60" t="str">
        <f>IF(C1463&lt;&gt;"",LEFT(C1463,9),"")</f>
        <v>80-692-06</v>
      </c>
      <c r="C1463" s="73" t="s">
        <v>4483</v>
      </c>
      <c r="D1463" s="73" t="s">
        <v>4482</v>
      </c>
      <c r="E1463" s="73" t="s">
        <v>915</v>
      </c>
      <c r="F1463" s="74">
        <v>56</v>
      </c>
      <c r="G1463" s="73" t="s">
        <v>4024</v>
      </c>
      <c r="H1463" s="73" t="s">
        <v>71</v>
      </c>
      <c r="I1463" s="73" t="s">
        <v>906</v>
      </c>
      <c r="J1463" s="73" t="s">
        <v>320</v>
      </c>
      <c r="K1463" s="73" t="s">
        <v>382</v>
      </c>
      <c r="L1463" s="73" t="s">
        <v>383</v>
      </c>
      <c r="M1463" s="73" t="s">
        <v>384</v>
      </c>
      <c r="N1463" s="73" t="s">
        <v>43</v>
      </c>
      <c r="O1463" s="73" t="s">
        <v>385</v>
      </c>
      <c r="P1463" s="73" t="s">
        <v>907</v>
      </c>
      <c r="Q1463" s="73" t="s">
        <v>932</v>
      </c>
      <c r="R1463" s="73" t="s">
        <v>71</v>
      </c>
      <c r="V1463" s="60" t="str">
        <f>W1463&amp;H1463</f>
        <v>RANGE 026синий</v>
      </c>
      <c r="W1463" s="60" t="str">
        <f>_xlfn.LET(_xlpm.TextCell,TEXT(G1463,"###"),IF(_xlpm.TextCell&lt;&gt;"",IF(StyleSpaceSplit,IFERROR(IF(FIND(" ",_xlpm.TextCell)&gt;=1,MID(_xlpm.TextCell,1,FIND(" ",_xlpm.TextCell)-1),_xlpm.TextCell),_xlpm.TextCell),_xlpm.TextCell),""))</f>
        <v>RANGE 026</v>
      </c>
      <c r="X1463" s="60" t="str">
        <f>IF(A1463&lt;&gt;"",IFERROR(IF(FIND(" ",G1463)&gt;=1,MID(G1463,FIND(" ",G1463)+1,LEN(G1463)),""),""),"")</f>
        <v>026</v>
      </c>
      <c r="AC1463" s="51">
        <f>IFERROR(VALUE(MID($C1463,1,2)),0)</f>
        <v>80</v>
      </c>
      <c r="AD1463" s="44">
        <f>IFERROR(VALUE(MID($C1463,4,3)),0)</f>
        <v>692</v>
      </c>
      <c r="AE1463" s="51">
        <f>VALUE(RIGHT("00"&amp;AC1463,2)&amp;RIGHT("000"&amp;AD1463,3))</f>
        <v>80692</v>
      </c>
    </row>
    <row r="1464" spans="1:31">
      <c r="A1464" s="60" t="str">
        <f>IF(G1464&amp;Q1464&lt;&gt;"",W1464&amp;Q1464,"")</f>
        <v>RANGE 026blue</v>
      </c>
      <c r="B1464" s="60" t="str">
        <f>IF(C1464&lt;&gt;"",LEFT(C1464,9),"")</f>
        <v>80-692-06</v>
      </c>
      <c r="C1464" s="73" t="s">
        <v>4484</v>
      </c>
      <c r="D1464" s="73" t="s">
        <v>4482</v>
      </c>
      <c r="E1464" s="73" t="s">
        <v>904</v>
      </c>
      <c r="F1464" s="74">
        <v>57</v>
      </c>
      <c r="G1464" s="73" t="s">
        <v>4024</v>
      </c>
      <c r="H1464" s="73" t="s">
        <v>71</v>
      </c>
      <c r="I1464" s="73" t="s">
        <v>906</v>
      </c>
      <c r="J1464" s="73" t="s">
        <v>320</v>
      </c>
      <c r="K1464" s="73" t="s">
        <v>382</v>
      </c>
      <c r="L1464" s="73" t="s">
        <v>383</v>
      </c>
      <c r="M1464" s="73" t="s">
        <v>384</v>
      </c>
      <c r="N1464" s="73" t="s">
        <v>43</v>
      </c>
      <c r="O1464" s="73" t="s">
        <v>385</v>
      </c>
      <c r="P1464" s="73" t="s">
        <v>907</v>
      </c>
      <c r="Q1464" s="73" t="s">
        <v>932</v>
      </c>
      <c r="R1464" s="73" t="s">
        <v>71</v>
      </c>
      <c r="V1464" s="60" t="str">
        <f>W1464&amp;H1464</f>
        <v>RANGE 026синий</v>
      </c>
      <c r="W1464" s="60" t="str">
        <f>_xlfn.LET(_xlpm.TextCell,TEXT(G1464,"###"),IF(_xlpm.TextCell&lt;&gt;"",IF(StyleSpaceSplit,IFERROR(IF(FIND(" ",_xlpm.TextCell)&gt;=1,MID(_xlpm.TextCell,1,FIND(" ",_xlpm.TextCell)-1),_xlpm.TextCell),_xlpm.TextCell),_xlpm.TextCell),""))</f>
        <v>RANGE 026</v>
      </c>
      <c r="X1464" s="60" t="str">
        <f>IF(A1464&lt;&gt;"",IFERROR(IF(FIND(" ",G1464)&gt;=1,MID(G1464,FIND(" ",G1464)+1,LEN(G1464)),""),""),"")</f>
        <v>026</v>
      </c>
      <c r="AC1464" s="51">
        <f>IFERROR(VALUE(MID($C1464,1,2)),0)</f>
        <v>80</v>
      </c>
      <c r="AD1464" s="44">
        <f>IFERROR(VALUE(MID($C1464,4,3)),0)</f>
        <v>692</v>
      </c>
      <c r="AE1464" s="51">
        <f>VALUE(RIGHT("00"&amp;AC1464,2)&amp;RIGHT("000"&amp;AD1464,3))</f>
        <v>80692</v>
      </c>
    </row>
    <row r="1465" spans="1:31">
      <c r="A1465" s="60" t="str">
        <f>IF(G1465&amp;Q1465&lt;&gt;"",W1465&amp;Q1465,"")</f>
        <v>RANGE 026blue</v>
      </c>
      <c r="B1465" s="60" t="str">
        <f>IF(C1465&lt;&gt;"",LEFT(C1465,9),"")</f>
        <v>80-692-06</v>
      </c>
      <c r="C1465" s="73" t="s">
        <v>4485</v>
      </c>
      <c r="D1465" s="73" t="s">
        <v>4482</v>
      </c>
      <c r="E1465" s="73" t="s">
        <v>920</v>
      </c>
      <c r="F1465" s="74">
        <v>58</v>
      </c>
      <c r="G1465" s="73" t="s">
        <v>4024</v>
      </c>
      <c r="H1465" s="73" t="s">
        <v>71</v>
      </c>
      <c r="I1465" s="73" t="s">
        <v>906</v>
      </c>
      <c r="J1465" s="73" t="s">
        <v>320</v>
      </c>
      <c r="K1465" s="73" t="s">
        <v>382</v>
      </c>
      <c r="L1465" s="73" t="s">
        <v>383</v>
      </c>
      <c r="M1465" s="73" t="s">
        <v>384</v>
      </c>
      <c r="N1465" s="73" t="s">
        <v>43</v>
      </c>
      <c r="O1465" s="73" t="s">
        <v>385</v>
      </c>
      <c r="P1465" s="73" t="s">
        <v>907</v>
      </c>
      <c r="Q1465" s="73" t="s">
        <v>932</v>
      </c>
      <c r="R1465" s="73" t="s">
        <v>71</v>
      </c>
      <c r="V1465" s="60" t="str">
        <f>W1465&amp;H1465</f>
        <v>RANGE 026синий</v>
      </c>
      <c r="W1465" s="60" t="str">
        <f>_xlfn.LET(_xlpm.TextCell,TEXT(G1465,"###"),IF(_xlpm.TextCell&lt;&gt;"",IF(StyleSpaceSplit,IFERROR(IF(FIND(" ",_xlpm.TextCell)&gt;=1,MID(_xlpm.TextCell,1,FIND(" ",_xlpm.TextCell)-1),_xlpm.TextCell),_xlpm.TextCell),_xlpm.TextCell),""))</f>
        <v>RANGE 026</v>
      </c>
      <c r="X1465" s="60" t="str">
        <f>IF(A1465&lt;&gt;"",IFERROR(IF(FIND(" ",G1465)&gt;=1,MID(G1465,FIND(" ",G1465)+1,LEN(G1465)),""),""),"")</f>
        <v>026</v>
      </c>
      <c r="AC1465" s="51">
        <f>IFERROR(VALUE(MID($C1465,1,2)),0)</f>
        <v>80</v>
      </c>
      <c r="AD1465" s="44">
        <f>IFERROR(VALUE(MID($C1465,4,3)),0)</f>
        <v>692</v>
      </c>
      <c r="AE1465" s="51">
        <f>VALUE(RIGHT("00"&amp;AC1465,2)&amp;RIGHT("000"&amp;AD1465,3))</f>
        <v>80692</v>
      </c>
    </row>
    <row r="1466" spans="1:31">
      <c r="A1466" s="60" t="str">
        <f>IF(G1466&amp;Q1466&lt;&gt;"",W1466&amp;Q1466,"")</f>
        <v>RANGE 026blue</v>
      </c>
      <c r="B1466" s="60" t="str">
        <f>IF(C1466&lt;&gt;"",LEFT(C1466,9),"")</f>
        <v>80-692-06</v>
      </c>
      <c r="C1466" s="73" t="s">
        <v>4486</v>
      </c>
      <c r="D1466" s="73" t="s">
        <v>4482</v>
      </c>
      <c r="E1466" s="73" t="s">
        <v>910</v>
      </c>
      <c r="F1466" s="74">
        <v>59</v>
      </c>
      <c r="G1466" s="73" t="s">
        <v>4024</v>
      </c>
      <c r="H1466" s="73" t="s">
        <v>71</v>
      </c>
      <c r="I1466" s="73" t="s">
        <v>906</v>
      </c>
      <c r="J1466" s="73" t="s">
        <v>320</v>
      </c>
      <c r="K1466" s="73" t="s">
        <v>382</v>
      </c>
      <c r="L1466" s="73" t="s">
        <v>383</v>
      </c>
      <c r="M1466" s="73" t="s">
        <v>384</v>
      </c>
      <c r="N1466" s="73" t="s">
        <v>43</v>
      </c>
      <c r="O1466" s="73" t="s">
        <v>385</v>
      </c>
      <c r="P1466" s="73" t="s">
        <v>907</v>
      </c>
      <c r="Q1466" s="73" t="s">
        <v>932</v>
      </c>
      <c r="R1466" s="73" t="s">
        <v>71</v>
      </c>
      <c r="V1466" s="60" t="str">
        <f>W1466&amp;H1466</f>
        <v>RANGE 026синий</v>
      </c>
      <c r="W1466" s="60" t="str">
        <f>_xlfn.LET(_xlpm.TextCell,TEXT(G1466,"###"),IF(_xlpm.TextCell&lt;&gt;"",IF(StyleSpaceSplit,IFERROR(IF(FIND(" ",_xlpm.TextCell)&gt;=1,MID(_xlpm.TextCell,1,FIND(" ",_xlpm.TextCell)-1),_xlpm.TextCell),_xlpm.TextCell),_xlpm.TextCell),""))</f>
        <v>RANGE 026</v>
      </c>
      <c r="X1466" s="60" t="str">
        <f>IF(A1466&lt;&gt;"",IFERROR(IF(FIND(" ",G1466)&gt;=1,MID(G1466,FIND(" ",G1466)+1,LEN(G1466)),""),""),"")</f>
        <v>026</v>
      </c>
      <c r="AC1466" s="51">
        <f>IFERROR(VALUE(MID($C1466,1,2)),0)</f>
        <v>80</v>
      </c>
      <c r="AD1466" s="44">
        <f>IFERROR(VALUE(MID($C1466,4,3)),0)</f>
        <v>692</v>
      </c>
      <c r="AE1466" s="51">
        <f>VALUE(RIGHT("00"&amp;AC1466,2)&amp;RIGHT("000"&amp;AD1466,3))</f>
        <v>80692</v>
      </c>
    </row>
    <row r="1467" spans="1:31">
      <c r="A1467" s="60" t="str">
        <f>IF(G1467&amp;Q1467&lt;&gt;"",W1467&amp;Q1467,"")</f>
        <v>RANGE 026blue</v>
      </c>
      <c r="B1467" s="60" t="str">
        <f>IF(C1467&lt;&gt;"",LEFT(C1467,9),"")</f>
        <v>80-692-06</v>
      </c>
      <c r="C1467" s="73" t="s">
        <v>4487</v>
      </c>
      <c r="D1467" s="73" t="s">
        <v>4482</v>
      </c>
      <c r="E1467" s="73" t="s">
        <v>922</v>
      </c>
      <c r="F1467" s="74">
        <v>60</v>
      </c>
      <c r="G1467" s="73" t="s">
        <v>4024</v>
      </c>
      <c r="H1467" s="73" t="s">
        <v>71</v>
      </c>
      <c r="I1467" s="73" t="s">
        <v>906</v>
      </c>
      <c r="J1467" s="73" t="s">
        <v>320</v>
      </c>
      <c r="K1467" s="73" t="s">
        <v>382</v>
      </c>
      <c r="L1467" s="73" t="s">
        <v>383</v>
      </c>
      <c r="M1467" s="73" t="s">
        <v>384</v>
      </c>
      <c r="N1467" s="73" t="s">
        <v>43</v>
      </c>
      <c r="O1467" s="73" t="s">
        <v>385</v>
      </c>
      <c r="P1467" s="73" t="s">
        <v>907</v>
      </c>
      <c r="Q1467" s="73" t="s">
        <v>932</v>
      </c>
      <c r="R1467" s="73" t="s">
        <v>71</v>
      </c>
      <c r="V1467" s="60" t="str">
        <f>W1467&amp;H1467</f>
        <v>RANGE 026синий</v>
      </c>
      <c r="W1467" s="60" t="str">
        <f>_xlfn.LET(_xlpm.TextCell,TEXT(G1467,"###"),IF(_xlpm.TextCell&lt;&gt;"",IF(StyleSpaceSplit,IFERROR(IF(FIND(" ",_xlpm.TextCell)&gt;=1,MID(_xlpm.TextCell,1,FIND(" ",_xlpm.TextCell)-1),_xlpm.TextCell),_xlpm.TextCell),_xlpm.TextCell),""))</f>
        <v>RANGE 026</v>
      </c>
      <c r="X1467" s="60" t="str">
        <f>IF(A1467&lt;&gt;"",IFERROR(IF(FIND(" ",G1467)&gt;=1,MID(G1467,FIND(" ",G1467)+1,LEN(G1467)),""),""),"")</f>
        <v>026</v>
      </c>
      <c r="AC1467" s="51">
        <f>IFERROR(VALUE(MID($C1467,1,2)),0)</f>
        <v>80</v>
      </c>
      <c r="AD1467" s="44">
        <f>IFERROR(VALUE(MID($C1467,4,3)),0)</f>
        <v>692</v>
      </c>
      <c r="AE1467" s="51">
        <f>VALUE(RIGHT("00"&amp;AC1467,2)&amp;RIGHT("000"&amp;AD1467,3))</f>
        <v>80692</v>
      </c>
    </row>
    <row r="1468" spans="1:31">
      <c r="A1468" s="60" t="str">
        <f>IF(G1468&amp;Q1468&lt;&gt;"",W1468&amp;Q1468,"")</f>
        <v>RANGE 026blue</v>
      </c>
      <c r="B1468" s="60" t="str">
        <f>IF(C1468&lt;&gt;"",LEFT(C1468,9),"")</f>
        <v>80-692-06</v>
      </c>
      <c r="C1468" s="73" t="s">
        <v>4488</v>
      </c>
      <c r="D1468" s="73" t="s">
        <v>4482</v>
      </c>
      <c r="E1468" s="73" t="s">
        <v>912</v>
      </c>
      <c r="F1468" s="74">
        <v>61</v>
      </c>
      <c r="G1468" s="73" t="s">
        <v>4024</v>
      </c>
      <c r="H1468" s="73" t="s">
        <v>71</v>
      </c>
      <c r="I1468" s="73" t="s">
        <v>906</v>
      </c>
      <c r="J1468" s="73" t="s">
        <v>320</v>
      </c>
      <c r="K1468" s="73" t="s">
        <v>382</v>
      </c>
      <c r="L1468" s="73" t="s">
        <v>383</v>
      </c>
      <c r="M1468" s="73" t="s">
        <v>384</v>
      </c>
      <c r="N1468" s="73" t="s">
        <v>43</v>
      </c>
      <c r="O1468" s="73" t="s">
        <v>385</v>
      </c>
      <c r="P1468" s="73" t="s">
        <v>907</v>
      </c>
      <c r="Q1468" s="73" t="s">
        <v>932</v>
      </c>
      <c r="R1468" s="73" t="s">
        <v>71</v>
      </c>
      <c r="V1468" s="60" t="str">
        <f>W1468&amp;H1468</f>
        <v>RANGE 026синий</v>
      </c>
      <c r="W1468" s="60" t="str">
        <f>_xlfn.LET(_xlpm.TextCell,TEXT(G1468,"###"),IF(_xlpm.TextCell&lt;&gt;"",IF(StyleSpaceSplit,IFERROR(IF(FIND(" ",_xlpm.TextCell)&gt;=1,MID(_xlpm.TextCell,1,FIND(" ",_xlpm.TextCell)-1),_xlpm.TextCell),_xlpm.TextCell),_xlpm.TextCell),""))</f>
        <v>RANGE 026</v>
      </c>
      <c r="X1468" s="60" t="str">
        <f>IF(A1468&lt;&gt;"",IFERROR(IF(FIND(" ",G1468)&gt;=1,MID(G1468,FIND(" ",G1468)+1,LEN(G1468)),""),""),"")</f>
        <v>026</v>
      </c>
      <c r="AC1468" s="51">
        <f>IFERROR(VALUE(MID($C1468,1,2)),0)</f>
        <v>80</v>
      </c>
      <c r="AD1468" s="44">
        <f>IFERROR(VALUE(MID($C1468,4,3)),0)</f>
        <v>692</v>
      </c>
      <c r="AE1468" s="51">
        <f>VALUE(RIGHT("00"&amp;AC1468,2)&amp;RIGHT("000"&amp;AD1468,3))</f>
        <v>80692</v>
      </c>
    </row>
    <row r="1469" spans="1:31">
      <c r="A1469" s="60" t="str">
        <f>IF(G1469&amp;Q1469&lt;&gt;"",W1469&amp;Q1469,"")</f>
        <v>RANGE 027beige</v>
      </c>
      <c r="B1469" s="60" t="str">
        <f>IF(C1469&lt;&gt;"",LEFT(C1469,9),"")</f>
        <v>80-693-02</v>
      </c>
      <c r="C1469" s="73" t="s">
        <v>4031</v>
      </c>
      <c r="D1469" s="73" t="s">
        <v>4032</v>
      </c>
      <c r="E1469" s="73" t="s">
        <v>910</v>
      </c>
      <c r="F1469" s="74">
        <v>59</v>
      </c>
      <c r="G1469" s="73" t="s">
        <v>4033</v>
      </c>
      <c r="H1469" s="73" t="s">
        <v>63</v>
      </c>
      <c r="I1469" s="73" t="s">
        <v>4034</v>
      </c>
      <c r="J1469" s="73" t="s">
        <v>320</v>
      </c>
      <c r="K1469" s="73" t="s">
        <v>382</v>
      </c>
      <c r="L1469" s="73" t="s">
        <v>383</v>
      </c>
      <c r="M1469" s="73" t="s">
        <v>384</v>
      </c>
      <c r="N1469" s="73" t="s">
        <v>37</v>
      </c>
      <c r="O1469" s="73" t="s">
        <v>385</v>
      </c>
      <c r="P1469" s="73" t="s">
        <v>907</v>
      </c>
      <c r="Q1469" s="73" t="s">
        <v>937</v>
      </c>
      <c r="R1469" s="73" t="s">
        <v>63</v>
      </c>
      <c r="V1469" s="60" t="str">
        <f>W1469&amp;H1469</f>
        <v>RANGE 027бежевый</v>
      </c>
      <c r="W1469" s="60" t="str">
        <f>_xlfn.LET(_xlpm.TextCell,TEXT(G1469,"###"),IF(_xlpm.TextCell&lt;&gt;"",IF(StyleSpaceSplit,IFERROR(IF(FIND(" ",_xlpm.TextCell)&gt;=1,MID(_xlpm.TextCell,1,FIND(" ",_xlpm.TextCell)-1),_xlpm.TextCell),_xlpm.TextCell),_xlpm.TextCell),""))</f>
        <v>RANGE 027</v>
      </c>
      <c r="X1469" s="60" t="str">
        <f>IF(A1469&lt;&gt;"",IFERROR(IF(FIND(" ",G1469)&gt;=1,MID(G1469,FIND(" ",G1469)+1,LEN(G1469)),""),""),"")</f>
        <v>027</v>
      </c>
      <c r="AC1469" s="51">
        <f>IFERROR(VALUE(MID($C1469,1,2)),0)</f>
        <v>80</v>
      </c>
      <c r="AD1469" s="44">
        <f>IFERROR(VALUE(MID($C1469,4,3)),0)</f>
        <v>693</v>
      </c>
      <c r="AE1469" s="51">
        <f>VALUE(RIGHT("00"&amp;AC1469,2)&amp;RIGHT("000"&amp;AD1469,3))</f>
        <v>80693</v>
      </c>
    </row>
    <row r="1470" spans="1:31">
      <c r="A1470" s="60" t="str">
        <f>IF(G1470&amp;Q1470&lt;&gt;"",W1470&amp;Q1470,"")</f>
        <v>RANGE 027beige</v>
      </c>
      <c r="B1470" s="60" t="str">
        <f>IF(C1470&lt;&gt;"",LEFT(C1470,9),"")</f>
        <v>80-693-02</v>
      </c>
      <c r="C1470" s="73" t="s">
        <v>4035</v>
      </c>
      <c r="D1470" s="73" t="s">
        <v>4032</v>
      </c>
      <c r="E1470" s="73" t="s">
        <v>956</v>
      </c>
      <c r="F1470" s="74">
        <v>55</v>
      </c>
      <c r="G1470" s="73" t="s">
        <v>4033</v>
      </c>
      <c r="H1470" s="73" t="s">
        <v>63</v>
      </c>
      <c r="I1470" s="73" t="s">
        <v>4034</v>
      </c>
      <c r="J1470" s="73" t="s">
        <v>320</v>
      </c>
      <c r="K1470" s="73" t="s">
        <v>382</v>
      </c>
      <c r="L1470" s="73" t="s">
        <v>383</v>
      </c>
      <c r="M1470" s="73" t="s">
        <v>384</v>
      </c>
      <c r="N1470" s="73" t="s">
        <v>37</v>
      </c>
      <c r="O1470" s="73" t="s">
        <v>385</v>
      </c>
      <c r="P1470" s="73" t="s">
        <v>907</v>
      </c>
      <c r="Q1470" s="73" t="s">
        <v>937</v>
      </c>
      <c r="R1470" s="73" t="s">
        <v>63</v>
      </c>
      <c r="V1470" s="60" t="str">
        <f>W1470&amp;H1470</f>
        <v>RANGE 027бежевый</v>
      </c>
      <c r="W1470" s="60" t="str">
        <f>_xlfn.LET(_xlpm.TextCell,TEXT(G1470,"###"),IF(_xlpm.TextCell&lt;&gt;"",IF(StyleSpaceSplit,IFERROR(IF(FIND(" ",_xlpm.TextCell)&gt;=1,MID(_xlpm.TextCell,1,FIND(" ",_xlpm.TextCell)-1),_xlpm.TextCell),_xlpm.TextCell),_xlpm.TextCell),""))</f>
        <v>RANGE 027</v>
      </c>
      <c r="X1470" s="60" t="str">
        <f>IF(A1470&lt;&gt;"",IFERROR(IF(FIND(" ",G1470)&gt;=1,MID(G1470,FIND(" ",G1470)+1,LEN(G1470)),""),""),"")</f>
        <v>027</v>
      </c>
      <c r="AC1470" s="51">
        <f>IFERROR(VALUE(MID($C1470,1,2)),0)</f>
        <v>80</v>
      </c>
      <c r="AD1470" s="44">
        <f>IFERROR(VALUE(MID($C1470,4,3)),0)</f>
        <v>693</v>
      </c>
      <c r="AE1470" s="51">
        <f>VALUE(RIGHT("00"&amp;AC1470,2)&amp;RIGHT("000"&amp;AD1470,3))</f>
        <v>80693</v>
      </c>
    </row>
    <row r="1471" spans="1:31">
      <c r="A1471" s="60" t="str">
        <f>IF(G1471&amp;Q1471&lt;&gt;"",W1471&amp;Q1471,"")</f>
        <v>RANGE 027beige</v>
      </c>
      <c r="B1471" s="60" t="str">
        <f>IF(C1471&lt;&gt;"",LEFT(C1471,9),"")</f>
        <v>80-693-02</v>
      </c>
      <c r="C1471" s="73" t="s">
        <v>4036</v>
      </c>
      <c r="D1471" s="73" t="s">
        <v>4032</v>
      </c>
      <c r="E1471" s="73" t="s">
        <v>915</v>
      </c>
      <c r="F1471" s="74">
        <v>56</v>
      </c>
      <c r="G1471" s="73" t="s">
        <v>4033</v>
      </c>
      <c r="H1471" s="73" t="s">
        <v>63</v>
      </c>
      <c r="I1471" s="73" t="s">
        <v>4034</v>
      </c>
      <c r="J1471" s="73" t="s">
        <v>320</v>
      </c>
      <c r="K1471" s="73" t="s">
        <v>382</v>
      </c>
      <c r="L1471" s="73" t="s">
        <v>383</v>
      </c>
      <c r="M1471" s="73" t="s">
        <v>384</v>
      </c>
      <c r="N1471" s="73" t="s">
        <v>37</v>
      </c>
      <c r="O1471" s="73" t="s">
        <v>385</v>
      </c>
      <c r="P1471" s="73" t="s">
        <v>907</v>
      </c>
      <c r="Q1471" s="73" t="s">
        <v>937</v>
      </c>
      <c r="R1471" s="73" t="s">
        <v>63</v>
      </c>
      <c r="V1471" s="60" t="str">
        <f>W1471&amp;H1471</f>
        <v>RANGE 027бежевый</v>
      </c>
      <c r="W1471" s="60" t="str">
        <f>_xlfn.LET(_xlpm.TextCell,TEXT(G1471,"###"),IF(_xlpm.TextCell&lt;&gt;"",IF(StyleSpaceSplit,IFERROR(IF(FIND(" ",_xlpm.TextCell)&gt;=1,MID(_xlpm.TextCell,1,FIND(" ",_xlpm.TextCell)-1),_xlpm.TextCell),_xlpm.TextCell),_xlpm.TextCell),""))</f>
        <v>RANGE 027</v>
      </c>
      <c r="X1471" s="60" t="str">
        <f>IF(A1471&lt;&gt;"",IFERROR(IF(FIND(" ",G1471)&gt;=1,MID(G1471,FIND(" ",G1471)+1,LEN(G1471)),""),""),"")</f>
        <v>027</v>
      </c>
      <c r="AC1471" s="51">
        <f>IFERROR(VALUE(MID($C1471,1,2)),0)</f>
        <v>80</v>
      </c>
      <c r="AD1471" s="44">
        <f>IFERROR(VALUE(MID($C1471,4,3)),0)</f>
        <v>693</v>
      </c>
      <c r="AE1471" s="51">
        <f>VALUE(RIGHT("00"&amp;AC1471,2)&amp;RIGHT("000"&amp;AD1471,3))</f>
        <v>80693</v>
      </c>
    </row>
    <row r="1472" spans="1:31">
      <c r="A1472" s="60" t="str">
        <f>IF(G1472&amp;Q1472&lt;&gt;"",W1472&amp;Q1472,"")</f>
        <v>RANGE 027beige</v>
      </c>
      <c r="B1472" s="60" t="str">
        <f>IF(C1472&lt;&gt;"",LEFT(C1472,9),"")</f>
        <v>80-693-02</v>
      </c>
      <c r="C1472" s="73" t="s">
        <v>4037</v>
      </c>
      <c r="D1472" s="73" t="s">
        <v>4032</v>
      </c>
      <c r="E1472" s="73" t="s">
        <v>904</v>
      </c>
      <c r="F1472" s="74">
        <v>57</v>
      </c>
      <c r="G1472" s="73" t="s">
        <v>4033</v>
      </c>
      <c r="H1472" s="73" t="s">
        <v>63</v>
      </c>
      <c r="I1472" s="73" t="s">
        <v>4034</v>
      </c>
      <c r="J1472" s="73" t="s">
        <v>320</v>
      </c>
      <c r="K1472" s="73" t="s">
        <v>382</v>
      </c>
      <c r="L1472" s="73" t="s">
        <v>383</v>
      </c>
      <c r="M1472" s="73" t="s">
        <v>384</v>
      </c>
      <c r="N1472" s="73" t="s">
        <v>37</v>
      </c>
      <c r="O1472" s="73" t="s">
        <v>385</v>
      </c>
      <c r="P1472" s="73" t="s">
        <v>907</v>
      </c>
      <c r="Q1472" s="73" t="s">
        <v>937</v>
      </c>
      <c r="R1472" s="73" t="s">
        <v>63</v>
      </c>
      <c r="V1472" s="60" t="str">
        <f>W1472&amp;H1472</f>
        <v>RANGE 027бежевый</v>
      </c>
      <c r="W1472" s="60" t="str">
        <f>_xlfn.LET(_xlpm.TextCell,TEXT(G1472,"###"),IF(_xlpm.TextCell&lt;&gt;"",IF(StyleSpaceSplit,IFERROR(IF(FIND(" ",_xlpm.TextCell)&gt;=1,MID(_xlpm.TextCell,1,FIND(" ",_xlpm.TextCell)-1),_xlpm.TextCell),_xlpm.TextCell),_xlpm.TextCell),""))</f>
        <v>RANGE 027</v>
      </c>
      <c r="X1472" s="60" t="str">
        <f>IF(A1472&lt;&gt;"",IFERROR(IF(FIND(" ",G1472)&gt;=1,MID(G1472,FIND(" ",G1472)+1,LEN(G1472)),""),""),"")</f>
        <v>027</v>
      </c>
      <c r="AC1472" s="51">
        <f>IFERROR(VALUE(MID($C1472,1,2)),0)</f>
        <v>80</v>
      </c>
      <c r="AD1472" s="44">
        <f>IFERROR(VALUE(MID($C1472,4,3)),0)</f>
        <v>693</v>
      </c>
      <c r="AE1472" s="51">
        <f>VALUE(RIGHT("00"&amp;AC1472,2)&amp;RIGHT("000"&amp;AD1472,3))</f>
        <v>80693</v>
      </c>
    </row>
    <row r="1473" spans="1:31">
      <c r="A1473" s="60" t="str">
        <f>IF(G1473&amp;Q1473&lt;&gt;"",W1473&amp;Q1473,"")</f>
        <v>RANGE 027beige</v>
      </c>
      <c r="B1473" s="60" t="str">
        <f>IF(C1473&lt;&gt;"",LEFT(C1473,9),"")</f>
        <v>80-693-02</v>
      </c>
      <c r="C1473" s="73" t="s">
        <v>4038</v>
      </c>
      <c r="D1473" s="73" t="s">
        <v>4032</v>
      </c>
      <c r="E1473" s="73" t="s">
        <v>920</v>
      </c>
      <c r="F1473" s="74">
        <v>58</v>
      </c>
      <c r="G1473" s="73" t="s">
        <v>4033</v>
      </c>
      <c r="H1473" s="73" t="s">
        <v>63</v>
      </c>
      <c r="I1473" s="73" t="s">
        <v>4034</v>
      </c>
      <c r="J1473" s="73" t="s">
        <v>320</v>
      </c>
      <c r="K1473" s="73" t="s">
        <v>382</v>
      </c>
      <c r="L1473" s="73" t="s">
        <v>383</v>
      </c>
      <c r="M1473" s="73" t="s">
        <v>384</v>
      </c>
      <c r="N1473" s="73" t="s">
        <v>37</v>
      </c>
      <c r="O1473" s="73" t="s">
        <v>385</v>
      </c>
      <c r="P1473" s="73" t="s">
        <v>907</v>
      </c>
      <c r="Q1473" s="73" t="s">
        <v>937</v>
      </c>
      <c r="R1473" s="73" t="s">
        <v>63</v>
      </c>
      <c r="V1473" s="60" t="str">
        <f>W1473&amp;H1473</f>
        <v>RANGE 027бежевый</v>
      </c>
      <c r="W1473" s="60" t="str">
        <f>_xlfn.LET(_xlpm.TextCell,TEXT(G1473,"###"),IF(_xlpm.TextCell&lt;&gt;"",IF(StyleSpaceSplit,IFERROR(IF(FIND(" ",_xlpm.TextCell)&gt;=1,MID(_xlpm.TextCell,1,FIND(" ",_xlpm.TextCell)-1),_xlpm.TextCell),_xlpm.TextCell),_xlpm.TextCell),""))</f>
        <v>RANGE 027</v>
      </c>
      <c r="X1473" s="60" t="str">
        <f>IF(A1473&lt;&gt;"",IFERROR(IF(FIND(" ",G1473)&gt;=1,MID(G1473,FIND(" ",G1473)+1,LEN(G1473)),""),""),"")</f>
        <v>027</v>
      </c>
      <c r="AC1473" s="51">
        <f>IFERROR(VALUE(MID($C1473,1,2)),0)</f>
        <v>80</v>
      </c>
      <c r="AD1473" s="44">
        <f>IFERROR(VALUE(MID($C1473,4,3)),0)</f>
        <v>693</v>
      </c>
      <c r="AE1473" s="51">
        <f>VALUE(RIGHT("00"&amp;AC1473,2)&amp;RIGHT("000"&amp;AD1473,3))</f>
        <v>80693</v>
      </c>
    </row>
    <row r="1474" spans="1:31">
      <c r="A1474" s="60" t="str">
        <f>IF(G1474&amp;Q1474&lt;&gt;"",W1474&amp;Q1474,"")</f>
        <v>RANGE 028beige</v>
      </c>
      <c r="B1474" s="60" t="str">
        <f>IF(C1474&lt;&gt;"",LEFT(C1474,9),"")</f>
        <v>80-694-02</v>
      </c>
      <c r="C1474" s="73" t="s">
        <v>4039</v>
      </c>
      <c r="D1474" s="73" t="s">
        <v>4040</v>
      </c>
      <c r="E1474" s="73" t="s">
        <v>920</v>
      </c>
      <c r="F1474" s="74">
        <v>58</v>
      </c>
      <c r="G1474" s="73" t="s">
        <v>4041</v>
      </c>
      <c r="H1474" s="73" t="s">
        <v>63</v>
      </c>
      <c r="I1474" s="73" t="s">
        <v>906</v>
      </c>
      <c r="J1474" s="73" t="s">
        <v>320</v>
      </c>
      <c r="K1474" s="73" t="s">
        <v>382</v>
      </c>
      <c r="L1474" s="73" t="s">
        <v>383</v>
      </c>
      <c r="M1474" s="73" t="s">
        <v>388</v>
      </c>
      <c r="N1474" s="73" t="s">
        <v>43</v>
      </c>
      <c r="O1474" s="73" t="s">
        <v>385</v>
      </c>
      <c r="P1474" s="73" t="s">
        <v>907</v>
      </c>
      <c r="Q1474" s="73" t="s">
        <v>937</v>
      </c>
      <c r="R1474" s="73" t="s">
        <v>63</v>
      </c>
      <c r="V1474" s="60" t="str">
        <f>W1474&amp;H1474</f>
        <v>RANGE 028бежевый</v>
      </c>
      <c r="W1474" s="60" t="str">
        <f>_xlfn.LET(_xlpm.TextCell,TEXT(G1474,"###"),IF(_xlpm.TextCell&lt;&gt;"",IF(StyleSpaceSplit,IFERROR(IF(FIND(" ",_xlpm.TextCell)&gt;=1,MID(_xlpm.TextCell,1,FIND(" ",_xlpm.TextCell)-1),_xlpm.TextCell),_xlpm.TextCell),_xlpm.TextCell),""))</f>
        <v>RANGE 028</v>
      </c>
      <c r="X1474" s="60" t="str">
        <f>IF(A1474&lt;&gt;"",IFERROR(IF(FIND(" ",G1474)&gt;=1,MID(G1474,FIND(" ",G1474)+1,LEN(G1474)),""),""),"")</f>
        <v>028</v>
      </c>
      <c r="AC1474" s="51">
        <f>IFERROR(VALUE(MID($C1474,1,2)),0)</f>
        <v>80</v>
      </c>
      <c r="AD1474" s="44">
        <f>IFERROR(VALUE(MID($C1474,4,3)),0)</f>
        <v>694</v>
      </c>
      <c r="AE1474" s="51">
        <f>VALUE(RIGHT("00"&amp;AC1474,2)&amp;RIGHT("000"&amp;AD1474,3))</f>
        <v>80694</v>
      </c>
    </row>
    <row r="1475" spans="1:31">
      <c r="A1475" s="60" t="str">
        <f>IF(G1475&amp;Q1475&lt;&gt;"",W1475&amp;Q1475,"")</f>
        <v>RANGE 029orange</v>
      </c>
      <c r="B1475" s="60" t="str">
        <f>IF(C1475&lt;&gt;"",LEFT(C1475,9),"")</f>
        <v>80-695-13</v>
      </c>
      <c r="C1475" s="73" t="s">
        <v>4042</v>
      </c>
      <c r="D1475" s="73" t="s">
        <v>4043</v>
      </c>
      <c r="E1475" s="73" t="s">
        <v>920</v>
      </c>
      <c r="F1475" s="74">
        <v>58</v>
      </c>
      <c r="G1475" s="73" t="s">
        <v>4044</v>
      </c>
      <c r="H1475" s="73" t="s">
        <v>199</v>
      </c>
      <c r="I1475" s="73" t="s">
        <v>906</v>
      </c>
      <c r="J1475" s="73" t="s">
        <v>320</v>
      </c>
      <c r="K1475" s="73" t="s">
        <v>382</v>
      </c>
      <c r="L1475" s="73" t="s">
        <v>383</v>
      </c>
      <c r="M1475" s="73" t="s">
        <v>384</v>
      </c>
      <c r="N1475" s="73" t="s">
        <v>43</v>
      </c>
      <c r="O1475" s="73" t="s">
        <v>385</v>
      </c>
      <c r="P1475" s="73" t="s">
        <v>907</v>
      </c>
      <c r="Q1475" s="73" t="s">
        <v>1300</v>
      </c>
      <c r="R1475" s="73" t="s">
        <v>199</v>
      </c>
      <c r="V1475" s="60" t="str">
        <f>W1475&amp;H1475</f>
        <v>RANGE 029оранжевый</v>
      </c>
      <c r="W1475" s="60" t="str">
        <f>_xlfn.LET(_xlpm.TextCell,TEXT(G1475,"###"),IF(_xlpm.TextCell&lt;&gt;"",IF(StyleSpaceSplit,IFERROR(IF(FIND(" ",_xlpm.TextCell)&gt;=1,MID(_xlpm.TextCell,1,FIND(" ",_xlpm.TextCell)-1),_xlpm.TextCell),_xlpm.TextCell),_xlpm.TextCell),""))</f>
        <v>RANGE 029</v>
      </c>
      <c r="X1475" s="60" t="str">
        <f>IF(A1475&lt;&gt;"",IFERROR(IF(FIND(" ",G1475)&gt;=1,MID(G1475,FIND(" ",G1475)+1,LEN(G1475)),""),""),"")</f>
        <v>029</v>
      </c>
      <c r="AC1475" s="51">
        <f>IFERROR(VALUE(MID($C1475,1,2)),0)</f>
        <v>80</v>
      </c>
      <c r="AD1475" s="44">
        <f>IFERROR(VALUE(MID($C1475,4,3)),0)</f>
        <v>695</v>
      </c>
      <c r="AE1475" s="51">
        <f>VALUE(RIGHT("00"&amp;AC1475,2)&amp;RIGHT("000"&amp;AD1475,3))</f>
        <v>80695</v>
      </c>
    </row>
    <row r="1476" spans="1:31">
      <c r="A1476" s="60" t="str">
        <f>IF(G1476&amp;Q1476&lt;&gt;"",W1476&amp;Q1476,"")</f>
        <v>RANGE 030blue</v>
      </c>
      <c r="B1476" s="60" t="str">
        <f>IF(C1476&lt;&gt;"",LEFT(C1476,9),"")</f>
        <v>80-696-06</v>
      </c>
      <c r="C1476" s="73" t="s">
        <v>4045</v>
      </c>
      <c r="D1476" s="73" t="s">
        <v>4046</v>
      </c>
      <c r="E1476" s="73" t="s">
        <v>920</v>
      </c>
      <c r="F1476" s="74">
        <v>58</v>
      </c>
      <c r="G1476" s="73" t="s">
        <v>4047</v>
      </c>
      <c r="H1476" s="73" t="s">
        <v>71</v>
      </c>
      <c r="I1476" s="73" t="s">
        <v>4048</v>
      </c>
      <c r="J1476" s="73" t="s">
        <v>320</v>
      </c>
      <c r="K1476" s="73" t="s">
        <v>382</v>
      </c>
      <c r="L1476" s="73" t="s">
        <v>383</v>
      </c>
      <c r="M1476" s="73" t="s">
        <v>384</v>
      </c>
      <c r="N1476" s="73" t="s">
        <v>37</v>
      </c>
      <c r="O1476" s="73" t="s">
        <v>385</v>
      </c>
      <c r="P1476" s="73" t="s">
        <v>907</v>
      </c>
      <c r="Q1476" s="73" t="s">
        <v>932</v>
      </c>
      <c r="R1476" s="73" t="s">
        <v>71</v>
      </c>
      <c r="V1476" s="60" t="str">
        <f>W1476&amp;H1476</f>
        <v>RANGE 030синий</v>
      </c>
      <c r="W1476" s="60" t="str">
        <f>_xlfn.LET(_xlpm.TextCell,TEXT(G1476,"###"),IF(_xlpm.TextCell&lt;&gt;"",IF(StyleSpaceSplit,IFERROR(IF(FIND(" ",_xlpm.TextCell)&gt;=1,MID(_xlpm.TextCell,1,FIND(" ",_xlpm.TextCell)-1),_xlpm.TextCell),_xlpm.TextCell),_xlpm.TextCell),""))</f>
        <v>RANGE 030</v>
      </c>
      <c r="X1476" s="60" t="str">
        <f>IF(A1476&lt;&gt;"",IFERROR(IF(FIND(" ",G1476)&gt;=1,MID(G1476,FIND(" ",G1476)+1,LEN(G1476)),""),""),"")</f>
        <v>030</v>
      </c>
      <c r="AC1476" s="51">
        <f>IFERROR(VALUE(MID($C1476,1,2)),0)</f>
        <v>80</v>
      </c>
      <c r="AD1476" s="44">
        <f>IFERROR(VALUE(MID($C1476,4,3)),0)</f>
        <v>696</v>
      </c>
      <c r="AE1476" s="51">
        <f>VALUE(RIGHT("00"&amp;AC1476,2)&amp;RIGHT("000"&amp;AD1476,3))</f>
        <v>80696</v>
      </c>
    </row>
    <row r="1477" spans="1:31">
      <c r="A1477" s="60" t="str">
        <f>IF(G1477&amp;Q1477&lt;&gt;"",W1477&amp;Q1477,"")</f>
        <v>RANGE 033grey</v>
      </c>
      <c r="B1477" s="60" t="str">
        <f>IF(C1477&lt;&gt;"",LEFT(C1477,9),"")</f>
        <v>80-697-08</v>
      </c>
      <c r="C1477" s="73" t="s">
        <v>4489</v>
      </c>
      <c r="D1477" s="73" t="s">
        <v>4490</v>
      </c>
      <c r="E1477" s="73" t="s">
        <v>956</v>
      </c>
      <c r="F1477" s="74">
        <v>55</v>
      </c>
      <c r="G1477" s="73" t="s">
        <v>4051</v>
      </c>
      <c r="H1477" s="73" t="s">
        <v>83</v>
      </c>
      <c r="I1477" s="73" t="s">
        <v>4052</v>
      </c>
      <c r="J1477" s="73" t="s">
        <v>320</v>
      </c>
      <c r="K1477" s="73" t="s">
        <v>382</v>
      </c>
      <c r="L1477" s="73" t="s">
        <v>383</v>
      </c>
      <c r="M1477" s="73" t="s">
        <v>384</v>
      </c>
      <c r="N1477" s="73" t="s">
        <v>39</v>
      </c>
      <c r="O1477" s="73" t="s">
        <v>385</v>
      </c>
      <c r="P1477" s="73" t="s">
        <v>907</v>
      </c>
      <c r="Q1477" s="73" t="s">
        <v>917</v>
      </c>
      <c r="R1477" s="73" t="s">
        <v>83</v>
      </c>
      <c r="V1477" s="60" t="str">
        <f>W1477&amp;H1477</f>
        <v>RANGE 033серый</v>
      </c>
      <c r="W1477" s="60" t="str">
        <f>_xlfn.LET(_xlpm.TextCell,TEXT(G1477,"###"),IF(_xlpm.TextCell&lt;&gt;"",IF(StyleSpaceSplit,IFERROR(IF(FIND(" ",_xlpm.TextCell)&gt;=1,MID(_xlpm.TextCell,1,FIND(" ",_xlpm.TextCell)-1),_xlpm.TextCell),_xlpm.TextCell),_xlpm.TextCell),""))</f>
        <v>RANGE 033</v>
      </c>
      <c r="X1477" s="60" t="str">
        <f>IF(A1477&lt;&gt;"",IFERROR(IF(FIND(" ",G1477)&gt;=1,MID(G1477,FIND(" ",G1477)+1,LEN(G1477)),""),""),"")</f>
        <v>033</v>
      </c>
      <c r="AC1477" s="51">
        <f>IFERROR(VALUE(MID($C1477,1,2)),0)</f>
        <v>80</v>
      </c>
      <c r="AD1477" s="44">
        <f>IFERROR(VALUE(MID($C1477,4,3)),0)</f>
        <v>697</v>
      </c>
      <c r="AE1477" s="51">
        <f>VALUE(RIGHT("00"&amp;AC1477,2)&amp;RIGHT("000"&amp;AD1477,3))</f>
        <v>80697</v>
      </c>
    </row>
    <row r="1478" spans="1:31">
      <c r="A1478" s="60" t="str">
        <f>IF(G1478&amp;Q1478&lt;&gt;"",W1478&amp;Q1478,"")</f>
        <v>RANGE 033grey</v>
      </c>
      <c r="B1478" s="60" t="str">
        <f>IF(C1478&lt;&gt;"",LEFT(C1478,9),"")</f>
        <v>80-697-08</v>
      </c>
      <c r="C1478" s="73" t="s">
        <v>4491</v>
      </c>
      <c r="D1478" s="73" t="s">
        <v>4490</v>
      </c>
      <c r="E1478" s="73" t="s">
        <v>915</v>
      </c>
      <c r="F1478" s="74">
        <v>56</v>
      </c>
      <c r="G1478" s="73" t="s">
        <v>4051</v>
      </c>
      <c r="H1478" s="73" t="s">
        <v>83</v>
      </c>
      <c r="I1478" s="73" t="s">
        <v>4052</v>
      </c>
      <c r="J1478" s="73" t="s">
        <v>320</v>
      </c>
      <c r="K1478" s="73" t="s">
        <v>382</v>
      </c>
      <c r="L1478" s="73" t="s">
        <v>383</v>
      </c>
      <c r="M1478" s="73" t="s">
        <v>384</v>
      </c>
      <c r="N1478" s="73" t="s">
        <v>39</v>
      </c>
      <c r="O1478" s="73" t="s">
        <v>385</v>
      </c>
      <c r="P1478" s="73" t="s">
        <v>907</v>
      </c>
      <c r="Q1478" s="73" t="s">
        <v>917</v>
      </c>
      <c r="R1478" s="73" t="s">
        <v>83</v>
      </c>
      <c r="V1478" s="60" t="str">
        <f>W1478&amp;H1478</f>
        <v>RANGE 033серый</v>
      </c>
      <c r="W1478" s="60" t="str">
        <f>_xlfn.LET(_xlpm.TextCell,TEXT(G1478,"###"),IF(_xlpm.TextCell&lt;&gt;"",IF(StyleSpaceSplit,IFERROR(IF(FIND(" ",_xlpm.TextCell)&gt;=1,MID(_xlpm.TextCell,1,FIND(" ",_xlpm.TextCell)-1),_xlpm.TextCell),_xlpm.TextCell),_xlpm.TextCell),""))</f>
        <v>RANGE 033</v>
      </c>
      <c r="X1478" s="60" t="str">
        <f>IF(A1478&lt;&gt;"",IFERROR(IF(FIND(" ",G1478)&gt;=1,MID(G1478,FIND(" ",G1478)+1,LEN(G1478)),""),""),"")</f>
        <v>033</v>
      </c>
      <c r="AC1478" s="51">
        <f>IFERROR(VALUE(MID($C1478,1,2)),0)</f>
        <v>80</v>
      </c>
      <c r="AD1478" s="44">
        <f>IFERROR(VALUE(MID($C1478,4,3)),0)</f>
        <v>697</v>
      </c>
      <c r="AE1478" s="51">
        <f>VALUE(RIGHT("00"&amp;AC1478,2)&amp;RIGHT("000"&amp;AD1478,3))</f>
        <v>80697</v>
      </c>
    </row>
    <row r="1479" spans="1:31">
      <c r="A1479" s="60" t="str">
        <f>IF(G1479&amp;Q1479&lt;&gt;"",W1479&amp;Q1479,"")</f>
        <v>RANGE 033grey</v>
      </c>
      <c r="B1479" s="60" t="str">
        <f>IF(C1479&lt;&gt;"",LEFT(C1479,9),"")</f>
        <v>80-697-08</v>
      </c>
      <c r="C1479" s="73" t="s">
        <v>4492</v>
      </c>
      <c r="D1479" s="73" t="s">
        <v>4490</v>
      </c>
      <c r="E1479" s="73" t="s">
        <v>904</v>
      </c>
      <c r="F1479" s="74">
        <v>57</v>
      </c>
      <c r="G1479" s="73" t="s">
        <v>4051</v>
      </c>
      <c r="H1479" s="73" t="s">
        <v>83</v>
      </c>
      <c r="I1479" s="73" t="s">
        <v>4052</v>
      </c>
      <c r="J1479" s="73" t="s">
        <v>320</v>
      </c>
      <c r="K1479" s="73" t="s">
        <v>382</v>
      </c>
      <c r="L1479" s="73" t="s">
        <v>383</v>
      </c>
      <c r="M1479" s="73" t="s">
        <v>384</v>
      </c>
      <c r="N1479" s="73" t="s">
        <v>39</v>
      </c>
      <c r="O1479" s="73" t="s">
        <v>385</v>
      </c>
      <c r="P1479" s="73" t="s">
        <v>907</v>
      </c>
      <c r="Q1479" s="73" t="s">
        <v>917</v>
      </c>
      <c r="R1479" s="73" t="s">
        <v>83</v>
      </c>
      <c r="V1479" s="60" t="str">
        <f>W1479&amp;H1479</f>
        <v>RANGE 033серый</v>
      </c>
      <c r="W1479" s="60" t="str">
        <f>_xlfn.LET(_xlpm.TextCell,TEXT(G1479,"###"),IF(_xlpm.TextCell&lt;&gt;"",IF(StyleSpaceSplit,IFERROR(IF(FIND(" ",_xlpm.TextCell)&gt;=1,MID(_xlpm.TextCell,1,FIND(" ",_xlpm.TextCell)-1),_xlpm.TextCell),_xlpm.TextCell),_xlpm.TextCell),""))</f>
        <v>RANGE 033</v>
      </c>
      <c r="X1479" s="60" t="str">
        <f>IF(A1479&lt;&gt;"",IFERROR(IF(FIND(" ",G1479)&gt;=1,MID(G1479,FIND(" ",G1479)+1,LEN(G1479)),""),""),"")</f>
        <v>033</v>
      </c>
      <c r="AC1479" s="51">
        <f>IFERROR(VALUE(MID($C1479,1,2)),0)</f>
        <v>80</v>
      </c>
      <c r="AD1479" s="44">
        <f>IFERROR(VALUE(MID($C1479,4,3)),0)</f>
        <v>697</v>
      </c>
      <c r="AE1479" s="51">
        <f>VALUE(RIGHT("00"&amp;AC1479,2)&amp;RIGHT("000"&amp;AD1479,3))</f>
        <v>80697</v>
      </c>
    </row>
    <row r="1480" spans="1:31">
      <c r="A1480" s="60" t="str">
        <f>IF(G1480&amp;Q1480&lt;&gt;"",W1480&amp;Q1480,"")</f>
        <v>RANGE 033grey</v>
      </c>
      <c r="B1480" s="60" t="str">
        <f>IF(C1480&lt;&gt;"",LEFT(C1480,9),"")</f>
        <v>80-697-08</v>
      </c>
      <c r="C1480" s="73" t="s">
        <v>4493</v>
      </c>
      <c r="D1480" s="73" t="s">
        <v>4490</v>
      </c>
      <c r="E1480" s="73" t="s">
        <v>920</v>
      </c>
      <c r="F1480" s="74">
        <v>58</v>
      </c>
      <c r="G1480" s="73" t="s">
        <v>4051</v>
      </c>
      <c r="H1480" s="73" t="s">
        <v>83</v>
      </c>
      <c r="I1480" s="73" t="s">
        <v>4052</v>
      </c>
      <c r="J1480" s="73" t="s">
        <v>320</v>
      </c>
      <c r="K1480" s="73" t="s">
        <v>382</v>
      </c>
      <c r="L1480" s="73" t="s">
        <v>383</v>
      </c>
      <c r="M1480" s="73" t="s">
        <v>384</v>
      </c>
      <c r="N1480" s="73" t="s">
        <v>39</v>
      </c>
      <c r="O1480" s="73" t="s">
        <v>385</v>
      </c>
      <c r="P1480" s="73" t="s">
        <v>907</v>
      </c>
      <c r="Q1480" s="73" t="s">
        <v>917</v>
      </c>
      <c r="R1480" s="73" t="s">
        <v>83</v>
      </c>
      <c r="V1480" s="60" t="str">
        <f>W1480&amp;H1480</f>
        <v>RANGE 033серый</v>
      </c>
      <c r="W1480" s="60" t="str">
        <f>_xlfn.LET(_xlpm.TextCell,TEXT(G1480,"###"),IF(_xlpm.TextCell&lt;&gt;"",IF(StyleSpaceSplit,IFERROR(IF(FIND(" ",_xlpm.TextCell)&gt;=1,MID(_xlpm.TextCell,1,FIND(" ",_xlpm.TextCell)-1),_xlpm.TextCell),_xlpm.TextCell),_xlpm.TextCell),""))</f>
        <v>RANGE 033</v>
      </c>
      <c r="X1480" s="60" t="str">
        <f>IF(A1480&lt;&gt;"",IFERROR(IF(FIND(" ",G1480)&gt;=1,MID(G1480,FIND(" ",G1480)+1,LEN(G1480)),""),""),"")</f>
        <v>033</v>
      </c>
      <c r="AC1480" s="51">
        <f>IFERROR(VALUE(MID($C1480,1,2)),0)</f>
        <v>80</v>
      </c>
      <c r="AD1480" s="44">
        <f>IFERROR(VALUE(MID($C1480,4,3)),0)</f>
        <v>697</v>
      </c>
      <c r="AE1480" s="51">
        <f>VALUE(RIGHT("00"&amp;AC1480,2)&amp;RIGHT("000"&amp;AD1480,3))</f>
        <v>80697</v>
      </c>
    </row>
    <row r="1481" spans="1:31">
      <c r="A1481" s="60" t="str">
        <f>IF(G1481&amp;Q1481&lt;&gt;"",W1481&amp;Q1481,"")</f>
        <v>RANGE 033grey</v>
      </c>
      <c r="B1481" s="60" t="str">
        <f>IF(C1481&lt;&gt;"",LEFT(C1481,9),"")</f>
        <v>80-697-08</v>
      </c>
      <c r="C1481" s="73" t="s">
        <v>4494</v>
      </c>
      <c r="D1481" s="73" t="s">
        <v>4490</v>
      </c>
      <c r="E1481" s="73" t="s">
        <v>910</v>
      </c>
      <c r="F1481" s="74">
        <v>59</v>
      </c>
      <c r="G1481" s="73" t="s">
        <v>4051</v>
      </c>
      <c r="H1481" s="73" t="s">
        <v>83</v>
      </c>
      <c r="I1481" s="73" t="s">
        <v>4052</v>
      </c>
      <c r="J1481" s="73" t="s">
        <v>320</v>
      </c>
      <c r="K1481" s="73" t="s">
        <v>382</v>
      </c>
      <c r="L1481" s="73" t="s">
        <v>383</v>
      </c>
      <c r="M1481" s="73" t="s">
        <v>384</v>
      </c>
      <c r="N1481" s="73" t="s">
        <v>39</v>
      </c>
      <c r="O1481" s="73" t="s">
        <v>385</v>
      </c>
      <c r="P1481" s="73" t="s">
        <v>907</v>
      </c>
      <c r="Q1481" s="73" t="s">
        <v>917</v>
      </c>
      <c r="R1481" s="73" t="s">
        <v>83</v>
      </c>
      <c r="V1481" s="60" t="str">
        <f>W1481&amp;H1481</f>
        <v>RANGE 033серый</v>
      </c>
      <c r="W1481" s="60" t="str">
        <f>_xlfn.LET(_xlpm.TextCell,TEXT(G1481,"###"),IF(_xlpm.TextCell&lt;&gt;"",IF(StyleSpaceSplit,IFERROR(IF(FIND(" ",_xlpm.TextCell)&gt;=1,MID(_xlpm.TextCell,1,FIND(" ",_xlpm.TextCell)-1),_xlpm.TextCell),_xlpm.TextCell),_xlpm.TextCell),""))</f>
        <v>RANGE 033</v>
      </c>
      <c r="X1481" s="60" t="str">
        <f>IF(A1481&lt;&gt;"",IFERROR(IF(FIND(" ",G1481)&gt;=1,MID(G1481,FIND(" ",G1481)+1,LEN(G1481)),""),""),"")</f>
        <v>033</v>
      </c>
      <c r="AC1481" s="51">
        <f>IFERROR(VALUE(MID($C1481,1,2)),0)</f>
        <v>80</v>
      </c>
      <c r="AD1481" s="44">
        <f>IFERROR(VALUE(MID($C1481,4,3)),0)</f>
        <v>697</v>
      </c>
      <c r="AE1481" s="51">
        <f>VALUE(RIGHT("00"&amp;AC1481,2)&amp;RIGHT("000"&amp;AD1481,3))</f>
        <v>80697</v>
      </c>
    </row>
    <row r="1482" spans="1:31">
      <c r="A1482" s="60" t="str">
        <f>IF(G1482&amp;Q1482&lt;&gt;"",W1482&amp;Q1482,"")</f>
        <v>RANGE 033grey</v>
      </c>
      <c r="B1482" s="60" t="str">
        <f>IF(C1482&lt;&gt;"",LEFT(C1482,9),"")</f>
        <v>80-697-08</v>
      </c>
      <c r="C1482" s="73" t="s">
        <v>4495</v>
      </c>
      <c r="D1482" s="73" t="s">
        <v>4490</v>
      </c>
      <c r="E1482" s="73" t="s">
        <v>922</v>
      </c>
      <c r="F1482" s="74">
        <v>60</v>
      </c>
      <c r="G1482" s="73" t="s">
        <v>4051</v>
      </c>
      <c r="H1482" s="73" t="s">
        <v>83</v>
      </c>
      <c r="I1482" s="73" t="s">
        <v>4052</v>
      </c>
      <c r="J1482" s="73" t="s">
        <v>320</v>
      </c>
      <c r="K1482" s="73" t="s">
        <v>382</v>
      </c>
      <c r="L1482" s="73" t="s">
        <v>383</v>
      </c>
      <c r="M1482" s="73" t="s">
        <v>384</v>
      </c>
      <c r="N1482" s="73" t="s">
        <v>39</v>
      </c>
      <c r="O1482" s="73" t="s">
        <v>385</v>
      </c>
      <c r="P1482" s="73" t="s">
        <v>907</v>
      </c>
      <c r="Q1482" s="73" t="s">
        <v>917</v>
      </c>
      <c r="R1482" s="73" t="s">
        <v>83</v>
      </c>
      <c r="V1482" s="60" t="str">
        <f>W1482&amp;H1482</f>
        <v>RANGE 033серый</v>
      </c>
      <c r="W1482" s="60" t="str">
        <f>_xlfn.LET(_xlpm.TextCell,TEXT(G1482,"###"),IF(_xlpm.TextCell&lt;&gt;"",IF(StyleSpaceSplit,IFERROR(IF(FIND(" ",_xlpm.TextCell)&gt;=1,MID(_xlpm.TextCell,1,FIND(" ",_xlpm.TextCell)-1),_xlpm.TextCell),_xlpm.TextCell),_xlpm.TextCell),""))</f>
        <v>RANGE 033</v>
      </c>
      <c r="X1482" s="60" t="str">
        <f>IF(A1482&lt;&gt;"",IFERROR(IF(FIND(" ",G1482)&gt;=1,MID(G1482,FIND(" ",G1482)+1,LEN(G1482)),""),""),"")</f>
        <v>033</v>
      </c>
      <c r="AC1482" s="51">
        <f>IFERROR(VALUE(MID($C1482,1,2)),0)</f>
        <v>80</v>
      </c>
      <c r="AD1482" s="44">
        <f>IFERROR(VALUE(MID($C1482,4,3)),0)</f>
        <v>697</v>
      </c>
      <c r="AE1482" s="51">
        <f>VALUE(RIGHT("00"&amp;AC1482,2)&amp;RIGHT("000"&amp;AD1482,3))</f>
        <v>80697</v>
      </c>
    </row>
    <row r="1483" spans="1:31">
      <c r="A1483" s="60" t="str">
        <f>IF(G1483&amp;Q1483&lt;&gt;"",W1483&amp;Q1483,"")</f>
        <v>RANGE 033grey</v>
      </c>
      <c r="B1483" s="60" t="str">
        <f>IF(C1483&lt;&gt;"",LEFT(C1483,9),"")</f>
        <v>80-697-08</v>
      </c>
      <c r="C1483" s="73" t="s">
        <v>4496</v>
      </c>
      <c r="D1483" s="73" t="s">
        <v>4490</v>
      </c>
      <c r="E1483" s="73" t="s">
        <v>912</v>
      </c>
      <c r="F1483" s="74">
        <v>61</v>
      </c>
      <c r="G1483" s="73" t="s">
        <v>4051</v>
      </c>
      <c r="H1483" s="73" t="s">
        <v>83</v>
      </c>
      <c r="I1483" s="73" t="s">
        <v>4052</v>
      </c>
      <c r="J1483" s="73" t="s">
        <v>320</v>
      </c>
      <c r="K1483" s="73" t="s">
        <v>382</v>
      </c>
      <c r="L1483" s="73" t="s">
        <v>383</v>
      </c>
      <c r="M1483" s="73" t="s">
        <v>384</v>
      </c>
      <c r="N1483" s="73" t="s">
        <v>39</v>
      </c>
      <c r="O1483" s="73" t="s">
        <v>385</v>
      </c>
      <c r="P1483" s="73" t="s">
        <v>907</v>
      </c>
      <c r="Q1483" s="73" t="s">
        <v>917</v>
      </c>
      <c r="R1483" s="73" t="s">
        <v>83</v>
      </c>
      <c r="V1483" s="60" t="str">
        <f>W1483&amp;H1483</f>
        <v>RANGE 033серый</v>
      </c>
      <c r="W1483" s="60" t="str">
        <f>_xlfn.LET(_xlpm.TextCell,TEXT(G1483,"###"),IF(_xlpm.TextCell&lt;&gt;"",IF(StyleSpaceSplit,IFERROR(IF(FIND(" ",_xlpm.TextCell)&gt;=1,MID(_xlpm.TextCell,1,FIND(" ",_xlpm.TextCell)-1),_xlpm.TextCell),_xlpm.TextCell),_xlpm.TextCell),""))</f>
        <v>RANGE 033</v>
      </c>
      <c r="X1483" s="60" t="str">
        <f>IF(A1483&lt;&gt;"",IFERROR(IF(FIND(" ",G1483)&gt;=1,MID(G1483,FIND(" ",G1483)+1,LEN(G1483)),""),""),"")</f>
        <v>033</v>
      </c>
      <c r="AC1483" s="51">
        <f>IFERROR(VALUE(MID($C1483,1,2)),0)</f>
        <v>80</v>
      </c>
      <c r="AD1483" s="44">
        <f>IFERROR(VALUE(MID($C1483,4,3)),0)</f>
        <v>697</v>
      </c>
      <c r="AE1483" s="51">
        <f>VALUE(RIGHT("00"&amp;AC1483,2)&amp;RIGHT("000"&amp;AD1483,3))</f>
        <v>80697</v>
      </c>
    </row>
    <row r="1484" spans="1:31">
      <c r="A1484" s="60" t="str">
        <f>IF(G1484&amp;Q1484&lt;&gt;"",W1484&amp;Q1484,"")</f>
        <v>RANGE 033blue</v>
      </c>
      <c r="B1484" s="60" t="str">
        <f>IF(C1484&lt;&gt;"",LEFT(C1484,9),"")</f>
        <v>80-697-06</v>
      </c>
      <c r="C1484" s="73" t="s">
        <v>4049</v>
      </c>
      <c r="D1484" s="73" t="s">
        <v>4050</v>
      </c>
      <c r="E1484" s="73" t="s">
        <v>910</v>
      </c>
      <c r="F1484" s="74">
        <v>59</v>
      </c>
      <c r="G1484" s="73" t="s">
        <v>4051</v>
      </c>
      <c r="H1484" s="73" t="s">
        <v>71</v>
      </c>
      <c r="I1484" s="73" t="s">
        <v>4052</v>
      </c>
      <c r="J1484" s="73" t="s">
        <v>320</v>
      </c>
      <c r="K1484" s="73" t="s">
        <v>382</v>
      </c>
      <c r="L1484" s="73" t="s">
        <v>383</v>
      </c>
      <c r="M1484" s="73" t="s">
        <v>384</v>
      </c>
      <c r="N1484" s="73" t="s">
        <v>39</v>
      </c>
      <c r="O1484" s="73" t="s">
        <v>385</v>
      </c>
      <c r="P1484" s="73" t="s">
        <v>907</v>
      </c>
      <c r="Q1484" s="73" t="s">
        <v>932</v>
      </c>
      <c r="R1484" s="73" t="s">
        <v>71</v>
      </c>
      <c r="V1484" s="60" t="str">
        <f>W1484&amp;H1484</f>
        <v>RANGE 033синий</v>
      </c>
      <c r="W1484" s="60" t="str">
        <f>_xlfn.LET(_xlpm.TextCell,TEXT(G1484,"###"),IF(_xlpm.TextCell&lt;&gt;"",IF(StyleSpaceSplit,IFERROR(IF(FIND(" ",_xlpm.TextCell)&gt;=1,MID(_xlpm.TextCell,1,FIND(" ",_xlpm.TextCell)-1),_xlpm.TextCell),_xlpm.TextCell),_xlpm.TextCell),""))</f>
        <v>RANGE 033</v>
      </c>
      <c r="X1484" s="60" t="str">
        <f>IF(A1484&lt;&gt;"",IFERROR(IF(FIND(" ",G1484)&gt;=1,MID(G1484,FIND(" ",G1484)+1,LEN(G1484)),""),""),"")</f>
        <v>033</v>
      </c>
      <c r="AC1484" s="51">
        <f>IFERROR(VALUE(MID($C1484,1,2)),0)</f>
        <v>80</v>
      </c>
      <c r="AD1484" s="44">
        <f>IFERROR(VALUE(MID($C1484,4,3)),0)</f>
        <v>697</v>
      </c>
      <c r="AE1484" s="51">
        <f>VALUE(RIGHT("00"&amp;AC1484,2)&amp;RIGHT("000"&amp;AD1484,3))</f>
        <v>80697</v>
      </c>
    </row>
    <row r="1485" spans="1:31">
      <c r="A1485" s="60" t="str">
        <f>IF(G1485&amp;Q1485&lt;&gt;"",W1485&amp;Q1485,"")</f>
        <v>RANGE 033blue</v>
      </c>
      <c r="B1485" s="60" t="str">
        <f>IF(C1485&lt;&gt;"",LEFT(C1485,9),"")</f>
        <v>80-697-06</v>
      </c>
      <c r="C1485" s="73" t="s">
        <v>4053</v>
      </c>
      <c r="D1485" s="73" t="s">
        <v>4050</v>
      </c>
      <c r="E1485" s="73" t="s">
        <v>956</v>
      </c>
      <c r="F1485" s="74">
        <v>55</v>
      </c>
      <c r="G1485" s="73" t="s">
        <v>4051</v>
      </c>
      <c r="H1485" s="73" t="s">
        <v>71</v>
      </c>
      <c r="I1485" s="73" t="s">
        <v>4052</v>
      </c>
      <c r="J1485" s="73" t="s">
        <v>320</v>
      </c>
      <c r="K1485" s="73" t="s">
        <v>382</v>
      </c>
      <c r="L1485" s="73" t="s">
        <v>383</v>
      </c>
      <c r="M1485" s="73" t="s">
        <v>384</v>
      </c>
      <c r="N1485" s="73" t="s">
        <v>39</v>
      </c>
      <c r="O1485" s="73" t="s">
        <v>385</v>
      </c>
      <c r="P1485" s="73" t="s">
        <v>907</v>
      </c>
      <c r="Q1485" s="73" t="s">
        <v>932</v>
      </c>
      <c r="R1485" s="73" t="s">
        <v>71</v>
      </c>
      <c r="V1485" s="60" t="str">
        <f>W1485&amp;H1485</f>
        <v>RANGE 033синий</v>
      </c>
      <c r="W1485" s="60" t="str">
        <f>_xlfn.LET(_xlpm.TextCell,TEXT(G1485,"###"),IF(_xlpm.TextCell&lt;&gt;"",IF(StyleSpaceSplit,IFERROR(IF(FIND(" ",_xlpm.TextCell)&gt;=1,MID(_xlpm.TextCell,1,FIND(" ",_xlpm.TextCell)-1),_xlpm.TextCell),_xlpm.TextCell),_xlpm.TextCell),""))</f>
        <v>RANGE 033</v>
      </c>
      <c r="X1485" s="60" t="str">
        <f>IF(A1485&lt;&gt;"",IFERROR(IF(FIND(" ",G1485)&gt;=1,MID(G1485,FIND(" ",G1485)+1,LEN(G1485)),""),""),"")</f>
        <v>033</v>
      </c>
      <c r="AC1485" s="51">
        <f>IFERROR(VALUE(MID($C1485,1,2)),0)</f>
        <v>80</v>
      </c>
      <c r="AD1485" s="44">
        <f>IFERROR(VALUE(MID($C1485,4,3)),0)</f>
        <v>697</v>
      </c>
      <c r="AE1485" s="51">
        <f>VALUE(RIGHT("00"&amp;AC1485,2)&amp;RIGHT("000"&amp;AD1485,3))</f>
        <v>80697</v>
      </c>
    </row>
    <row r="1486" spans="1:31">
      <c r="A1486" s="60" t="str">
        <f>IF(G1486&amp;Q1486&lt;&gt;"",W1486&amp;Q1486,"")</f>
        <v>RANGE 033blue</v>
      </c>
      <c r="B1486" s="60" t="str">
        <f>IF(C1486&lt;&gt;"",LEFT(C1486,9),"")</f>
        <v>80-697-06</v>
      </c>
      <c r="C1486" s="73" t="s">
        <v>4054</v>
      </c>
      <c r="D1486" s="73" t="s">
        <v>4050</v>
      </c>
      <c r="E1486" s="73" t="s">
        <v>915</v>
      </c>
      <c r="F1486" s="74">
        <v>56</v>
      </c>
      <c r="G1486" s="73" t="s">
        <v>4051</v>
      </c>
      <c r="H1486" s="73" t="s">
        <v>71</v>
      </c>
      <c r="I1486" s="73" t="s">
        <v>4052</v>
      </c>
      <c r="J1486" s="73" t="s">
        <v>320</v>
      </c>
      <c r="K1486" s="73" t="s">
        <v>382</v>
      </c>
      <c r="L1486" s="73" t="s">
        <v>383</v>
      </c>
      <c r="M1486" s="73" t="s">
        <v>384</v>
      </c>
      <c r="N1486" s="73" t="s">
        <v>39</v>
      </c>
      <c r="O1486" s="73" t="s">
        <v>385</v>
      </c>
      <c r="P1486" s="73" t="s">
        <v>907</v>
      </c>
      <c r="Q1486" s="73" t="s">
        <v>932</v>
      </c>
      <c r="R1486" s="73" t="s">
        <v>71</v>
      </c>
      <c r="V1486" s="60" t="str">
        <f>W1486&amp;H1486</f>
        <v>RANGE 033синий</v>
      </c>
      <c r="W1486" s="60" t="str">
        <f>_xlfn.LET(_xlpm.TextCell,TEXT(G1486,"###"),IF(_xlpm.TextCell&lt;&gt;"",IF(StyleSpaceSplit,IFERROR(IF(FIND(" ",_xlpm.TextCell)&gt;=1,MID(_xlpm.TextCell,1,FIND(" ",_xlpm.TextCell)-1),_xlpm.TextCell),_xlpm.TextCell),_xlpm.TextCell),""))</f>
        <v>RANGE 033</v>
      </c>
      <c r="X1486" s="60" t="str">
        <f>IF(A1486&lt;&gt;"",IFERROR(IF(FIND(" ",G1486)&gt;=1,MID(G1486,FIND(" ",G1486)+1,LEN(G1486)),""),""),"")</f>
        <v>033</v>
      </c>
      <c r="AC1486" s="51">
        <f>IFERROR(VALUE(MID($C1486,1,2)),0)</f>
        <v>80</v>
      </c>
      <c r="AD1486" s="44">
        <f>IFERROR(VALUE(MID($C1486,4,3)),0)</f>
        <v>697</v>
      </c>
      <c r="AE1486" s="51">
        <f>VALUE(RIGHT("00"&amp;AC1486,2)&amp;RIGHT("000"&amp;AD1486,3))</f>
        <v>80697</v>
      </c>
    </row>
    <row r="1487" spans="1:31">
      <c r="A1487" s="60" t="str">
        <f>IF(G1487&amp;Q1487&lt;&gt;"",W1487&amp;Q1487,"")</f>
        <v>RANGE 033blue</v>
      </c>
      <c r="B1487" s="60" t="str">
        <f>IF(C1487&lt;&gt;"",LEFT(C1487,9),"")</f>
        <v>80-697-06</v>
      </c>
      <c r="C1487" s="73" t="s">
        <v>4055</v>
      </c>
      <c r="D1487" s="73" t="s">
        <v>4050</v>
      </c>
      <c r="E1487" s="73" t="s">
        <v>904</v>
      </c>
      <c r="F1487" s="74">
        <v>57</v>
      </c>
      <c r="G1487" s="73" t="s">
        <v>4051</v>
      </c>
      <c r="H1487" s="73" t="s">
        <v>71</v>
      </c>
      <c r="I1487" s="73" t="s">
        <v>4052</v>
      </c>
      <c r="J1487" s="73" t="s">
        <v>320</v>
      </c>
      <c r="K1487" s="73" t="s">
        <v>382</v>
      </c>
      <c r="L1487" s="73" t="s">
        <v>383</v>
      </c>
      <c r="M1487" s="73" t="s">
        <v>384</v>
      </c>
      <c r="N1487" s="73" t="s">
        <v>39</v>
      </c>
      <c r="O1487" s="73" t="s">
        <v>385</v>
      </c>
      <c r="P1487" s="73" t="s">
        <v>907</v>
      </c>
      <c r="Q1487" s="73" t="s">
        <v>932</v>
      </c>
      <c r="R1487" s="73" t="s">
        <v>71</v>
      </c>
      <c r="V1487" s="60" t="str">
        <f>W1487&amp;H1487</f>
        <v>RANGE 033синий</v>
      </c>
      <c r="W1487" s="60" t="str">
        <f>_xlfn.LET(_xlpm.TextCell,TEXT(G1487,"###"),IF(_xlpm.TextCell&lt;&gt;"",IF(StyleSpaceSplit,IFERROR(IF(FIND(" ",_xlpm.TextCell)&gt;=1,MID(_xlpm.TextCell,1,FIND(" ",_xlpm.TextCell)-1),_xlpm.TextCell),_xlpm.TextCell),_xlpm.TextCell),""))</f>
        <v>RANGE 033</v>
      </c>
      <c r="X1487" s="60" t="str">
        <f>IF(A1487&lt;&gt;"",IFERROR(IF(FIND(" ",G1487)&gt;=1,MID(G1487,FIND(" ",G1487)+1,LEN(G1487)),""),""),"")</f>
        <v>033</v>
      </c>
      <c r="AC1487" s="51">
        <f>IFERROR(VALUE(MID($C1487,1,2)),0)</f>
        <v>80</v>
      </c>
      <c r="AD1487" s="44">
        <f>IFERROR(VALUE(MID($C1487,4,3)),0)</f>
        <v>697</v>
      </c>
      <c r="AE1487" s="51">
        <f>VALUE(RIGHT("00"&amp;AC1487,2)&amp;RIGHT("000"&amp;AD1487,3))</f>
        <v>80697</v>
      </c>
    </row>
    <row r="1488" spans="1:31">
      <c r="A1488" s="60" t="str">
        <f>IF(G1488&amp;Q1488&lt;&gt;"",W1488&amp;Q1488,"")</f>
        <v>RANGE 033blue</v>
      </c>
      <c r="B1488" s="60" t="str">
        <f>IF(C1488&lt;&gt;"",LEFT(C1488,9),"")</f>
        <v>80-697-06</v>
      </c>
      <c r="C1488" s="73" t="s">
        <v>4056</v>
      </c>
      <c r="D1488" s="73" t="s">
        <v>4050</v>
      </c>
      <c r="E1488" s="73" t="s">
        <v>920</v>
      </c>
      <c r="F1488" s="74">
        <v>58</v>
      </c>
      <c r="G1488" s="73" t="s">
        <v>4051</v>
      </c>
      <c r="H1488" s="73" t="s">
        <v>71</v>
      </c>
      <c r="I1488" s="73" t="s">
        <v>4052</v>
      </c>
      <c r="J1488" s="73" t="s">
        <v>320</v>
      </c>
      <c r="K1488" s="73" t="s">
        <v>382</v>
      </c>
      <c r="L1488" s="73" t="s">
        <v>383</v>
      </c>
      <c r="M1488" s="73" t="s">
        <v>384</v>
      </c>
      <c r="N1488" s="73" t="s">
        <v>39</v>
      </c>
      <c r="O1488" s="73" t="s">
        <v>385</v>
      </c>
      <c r="P1488" s="73" t="s">
        <v>907</v>
      </c>
      <c r="Q1488" s="73" t="s">
        <v>932</v>
      </c>
      <c r="R1488" s="73" t="s">
        <v>71</v>
      </c>
      <c r="V1488" s="60" t="str">
        <f>W1488&amp;H1488</f>
        <v>RANGE 033синий</v>
      </c>
      <c r="W1488" s="60" t="str">
        <f>_xlfn.LET(_xlpm.TextCell,TEXT(G1488,"###"),IF(_xlpm.TextCell&lt;&gt;"",IF(StyleSpaceSplit,IFERROR(IF(FIND(" ",_xlpm.TextCell)&gt;=1,MID(_xlpm.TextCell,1,FIND(" ",_xlpm.TextCell)-1),_xlpm.TextCell),_xlpm.TextCell),_xlpm.TextCell),""))</f>
        <v>RANGE 033</v>
      </c>
      <c r="X1488" s="60" t="str">
        <f>IF(A1488&lt;&gt;"",IFERROR(IF(FIND(" ",G1488)&gt;=1,MID(G1488,FIND(" ",G1488)+1,LEN(G1488)),""),""),"")</f>
        <v>033</v>
      </c>
      <c r="AC1488" s="51">
        <f>IFERROR(VALUE(MID($C1488,1,2)),0)</f>
        <v>80</v>
      </c>
      <c r="AD1488" s="44">
        <f>IFERROR(VALUE(MID($C1488,4,3)),0)</f>
        <v>697</v>
      </c>
      <c r="AE1488" s="51">
        <f>VALUE(RIGHT("00"&amp;AC1488,2)&amp;RIGHT("000"&amp;AD1488,3))</f>
        <v>80697</v>
      </c>
    </row>
    <row r="1489" spans="1:31">
      <c r="A1489" s="60" t="str">
        <f>IF(G1489&amp;Q1489&lt;&gt;"",W1489&amp;Q1489,"")</f>
        <v>RANGE 033blue</v>
      </c>
      <c r="B1489" s="60" t="str">
        <f>IF(C1489&lt;&gt;"",LEFT(C1489,9),"")</f>
        <v>80-697-06</v>
      </c>
      <c r="C1489" s="73" t="s">
        <v>4057</v>
      </c>
      <c r="D1489" s="73" t="s">
        <v>4050</v>
      </c>
      <c r="E1489" s="73" t="s">
        <v>922</v>
      </c>
      <c r="F1489" s="74">
        <v>60</v>
      </c>
      <c r="G1489" s="73" t="s">
        <v>4051</v>
      </c>
      <c r="H1489" s="73" t="s">
        <v>71</v>
      </c>
      <c r="I1489" s="73" t="s">
        <v>4052</v>
      </c>
      <c r="J1489" s="73" t="s">
        <v>320</v>
      </c>
      <c r="K1489" s="73" t="s">
        <v>382</v>
      </c>
      <c r="L1489" s="73" t="s">
        <v>383</v>
      </c>
      <c r="M1489" s="73" t="s">
        <v>384</v>
      </c>
      <c r="N1489" s="73" t="s">
        <v>39</v>
      </c>
      <c r="O1489" s="73" t="s">
        <v>385</v>
      </c>
      <c r="P1489" s="73" t="s">
        <v>907</v>
      </c>
      <c r="Q1489" s="73" t="s">
        <v>932</v>
      </c>
      <c r="R1489" s="73" t="s">
        <v>71</v>
      </c>
      <c r="V1489" s="60" t="str">
        <f>W1489&amp;H1489</f>
        <v>RANGE 033синий</v>
      </c>
      <c r="W1489" s="60" t="str">
        <f>_xlfn.LET(_xlpm.TextCell,TEXT(G1489,"###"),IF(_xlpm.TextCell&lt;&gt;"",IF(StyleSpaceSplit,IFERROR(IF(FIND(" ",_xlpm.TextCell)&gt;=1,MID(_xlpm.TextCell,1,FIND(" ",_xlpm.TextCell)-1),_xlpm.TextCell),_xlpm.TextCell),_xlpm.TextCell),""))</f>
        <v>RANGE 033</v>
      </c>
      <c r="X1489" s="60" t="str">
        <f>IF(A1489&lt;&gt;"",IFERROR(IF(FIND(" ",G1489)&gt;=1,MID(G1489,FIND(" ",G1489)+1,LEN(G1489)),""),""),"")</f>
        <v>033</v>
      </c>
      <c r="AC1489" s="51">
        <f>IFERROR(VALUE(MID($C1489,1,2)),0)</f>
        <v>80</v>
      </c>
      <c r="AD1489" s="44">
        <f>IFERROR(VALUE(MID($C1489,4,3)),0)</f>
        <v>697</v>
      </c>
      <c r="AE1489" s="51">
        <f>VALUE(RIGHT("00"&amp;AC1489,2)&amp;RIGHT("000"&amp;AD1489,3))</f>
        <v>80697</v>
      </c>
    </row>
    <row r="1490" spans="1:31">
      <c r="A1490" s="60" t="str">
        <f>IF(G1490&amp;Q1490&lt;&gt;"",W1490&amp;Q1490,"")</f>
        <v>RANGE 033blue</v>
      </c>
      <c r="B1490" s="60" t="str">
        <f>IF(C1490&lt;&gt;"",LEFT(C1490,9),"")</f>
        <v>80-697-06</v>
      </c>
      <c r="C1490" s="73" t="s">
        <v>4058</v>
      </c>
      <c r="D1490" s="73" t="s">
        <v>4050</v>
      </c>
      <c r="E1490" s="73" t="s">
        <v>912</v>
      </c>
      <c r="F1490" s="74">
        <v>61</v>
      </c>
      <c r="G1490" s="73" t="s">
        <v>4051</v>
      </c>
      <c r="H1490" s="73" t="s">
        <v>71</v>
      </c>
      <c r="I1490" s="73" t="s">
        <v>4052</v>
      </c>
      <c r="J1490" s="73" t="s">
        <v>320</v>
      </c>
      <c r="K1490" s="73" t="s">
        <v>382</v>
      </c>
      <c r="L1490" s="73" t="s">
        <v>383</v>
      </c>
      <c r="M1490" s="73" t="s">
        <v>384</v>
      </c>
      <c r="N1490" s="73" t="s">
        <v>39</v>
      </c>
      <c r="O1490" s="73" t="s">
        <v>385</v>
      </c>
      <c r="P1490" s="73" t="s">
        <v>907</v>
      </c>
      <c r="Q1490" s="73" t="s">
        <v>932</v>
      </c>
      <c r="R1490" s="73" t="s">
        <v>71</v>
      </c>
      <c r="V1490" s="60" t="str">
        <f>W1490&amp;H1490</f>
        <v>RANGE 033синий</v>
      </c>
      <c r="W1490" s="60" t="str">
        <f>_xlfn.LET(_xlpm.TextCell,TEXT(G1490,"###"),IF(_xlpm.TextCell&lt;&gt;"",IF(StyleSpaceSplit,IFERROR(IF(FIND(" ",_xlpm.TextCell)&gt;=1,MID(_xlpm.TextCell,1,FIND(" ",_xlpm.TextCell)-1),_xlpm.TextCell),_xlpm.TextCell),_xlpm.TextCell),""))</f>
        <v>RANGE 033</v>
      </c>
      <c r="X1490" s="60" t="str">
        <f>IF(A1490&lt;&gt;"",IFERROR(IF(FIND(" ",G1490)&gt;=1,MID(G1490,FIND(" ",G1490)+1,LEN(G1490)),""),""),"")</f>
        <v>033</v>
      </c>
      <c r="AC1490" s="51">
        <f>IFERROR(VALUE(MID($C1490,1,2)),0)</f>
        <v>80</v>
      </c>
      <c r="AD1490" s="44">
        <f>IFERROR(VALUE(MID($C1490,4,3)),0)</f>
        <v>697</v>
      </c>
      <c r="AE1490" s="51">
        <f>VALUE(RIGHT("00"&amp;AC1490,2)&amp;RIGHT("000"&amp;AD1490,3))</f>
        <v>80697</v>
      </c>
    </row>
    <row r="1491" spans="1:31">
      <c r="A1491" s="60" t="str">
        <f>IF(G1491&amp;Q1491&lt;&gt;"",W1491&amp;Q1491,"")</f>
        <v>RANGE 033navy</v>
      </c>
      <c r="B1491" s="60" t="str">
        <f>IF(C1491&lt;&gt;"",LEFT(C1491,9),"")</f>
        <v>80-697-16</v>
      </c>
      <c r="C1491" s="73" t="s">
        <v>4497</v>
      </c>
      <c r="D1491" s="73" t="s">
        <v>4498</v>
      </c>
      <c r="E1491" s="73" t="s">
        <v>956</v>
      </c>
      <c r="F1491" s="74">
        <v>55</v>
      </c>
      <c r="G1491" s="73" t="s">
        <v>4051</v>
      </c>
      <c r="H1491" s="73" t="s">
        <v>55</v>
      </c>
      <c r="I1491" s="73" t="s">
        <v>4052</v>
      </c>
      <c r="J1491" s="73" t="s">
        <v>320</v>
      </c>
      <c r="K1491" s="73" t="s">
        <v>382</v>
      </c>
      <c r="L1491" s="73" t="s">
        <v>383</v>
      </c>
      <c r="M1491" s="73" t="s">
        <v>384</v>
      </c>
      <c r="N1491" s="73" t="s">
        <v>39</v>
      </c>
      <c r="O1491" s="73" t="s">
        <v>385</v>
      </c>
      <c r="P1491" s="73" t="s">
        <v>907</v>
      </c>
      <c r="Q1491" s="73" t="s">
        <v>1003</v>
      </c>
      <c r="R1491" s="73" t="s">
        <v>71</v>
      </c>
      <c r="V1491" s="60" t="str">
        <f>W1491&amp;H1491</f>
        <v>RANGE 033темно-синий</v>
      </c>
      <c r="W1491" s="60" t="str">
        <f>_xlfn.LET(_xlpm.TextCell,TEXT(G1491,"###"),IF(_xlpm.TextCell&lt;&gt;"",IF(StyleSpaceSplit,IFERROR(IF(FIND(" ",_xlpm.TextCell)&gt;=1,MID(_xlpm.TextCell,1,FIND(" ",_xlpm.TextCell)-1),_xlpm.TextCell),_xlpm.TextCell),_xlpm.TextCell),""))</f>
        <v>RANGE 033</v>
      </c>
      <c r="X1491" s="60" t="str">
        <f>IF(A1491&lt;&gt;"",IFERROR(IF(FIND(" ",G1491)&gt;=1,MID(G1491,FIND(" ",G1491)+1,LEN(G1491)),""),""),"")</f>
        <v>033</v>
      </c>
      <c r="AC1491" s="51">
        <f>IFERROR(VALUE(MID($C1491,1,2)),0)</f>
        <v>80</v>
      </c>
      <c r="AD1491" s="44">
        <f>IFERROR(VALUE(MID($C1491,4,3)),0)</f>
        <v>697</v>
      </c>
      <c r="AE1491" s="51">
        <f>VALUE(RIGHT("00"&amp;AC1491,2)&amp;RIGHT("000"&amp;AD1491,3))</f>
        <v>80697</v>
      </c>
    </row>
    <row r="1492" spans="1:31">
      <c r="A1492" s="60" t="str">
        <f>IF(G1492&amp;Q1492&lt;&gt;"",W1492&amp;Q1492,"")</f>
        <v>RANGE 033navy</v>
      </c>
      <c r="B1492" s="60" t="str">
        <f>IF(C1492&lt;&gt;"",LEFT(C1492,9),"")</f>
        <v>80-697-16</v>
      </c>
      <c r="C1492" s="73" t="s">
        <v>4499</v>
      </c>
      <c r="D1492" s="73" t="s">
        <v>4498</v>
      </c>
      <c r="E1492" s="73" t="s">
        <v>915</v>
      </c>
      <c r="F1492" s="74">
        <v>56</v>
      </c>
      <c r="G1492" s="73" t="s">
        <v>4051</v>
      </c>
      <c r="H1492" s="73" t="s">
        <v>55</v>
      </c>
      <c r="I1492" s="73" t="s">
        <v>4052</v>
      </c>
      <c r="J1492" s="73" t="s">
        <v>320</v>
      </c>
      <c r="K1492" s="73" t="s">
        <v>382</v>
      </c>
      <c r="L1492" s="73" t="s">
        <v>383</v>
      </c>
      <c r="M1492" s="73" t="s">
        <v>384</v>
      </c>
      <c r="N1492" s="73" t="s">
        <v>39</v>
      </c>
      <c r="O1492" s="73" t="s">
        <v>385</v>
      </c>
      <c r="P1492" s="73" t="s">
        <v>907</v>
      </c>
      <c r="Q1492" s="73" t="s">
        <v>1003</v>
      </c>
      <c r="R1492" s="73" t="s">
        <v>71</v>
      </c>
      <c r="V1492" s="60" t="str">
        <f>W1492&amp;H1492</f>
        <v>RANGE 033темно-синий</v>
      </c>
      <c r="W1492" s="60" t="str">
        <f>_xlfn.LET(_xlpm.TextCell,TEXT(G1492,"###"),IF(_xlpm.TextCell&lt;&gt;"",IF(StyleSpaceSplit,IFERROR(IF(FIND(" ",_xlpm.TextCell)&gt;=1,MID(_xlpm.TextCell,1,FIND(" ",_xlpm.TextCell)-1),_xlpm.TextCell),_xlpm.TextCell),_xlpm.TextCell),""))</f>
        <v>RANGE 033</v>
      </c>
      <c r="X1492" s="60" t="str">
        <f>IF(A1492&lt;&gt;"",IFERROR(IF(FIND(" ",G1492)&gt;=1,MID(G1492,FIND(" ",G1492)+1,LEN(G1492)),""),""),"")</f>
        <v>033</v>
      </c>
      <c r="AC1492" s="51">
        <f>IFERROR(VALUE(MID($C1492,1,2)),0)</f>
        <v>80</v>
      </c>
      <c r="AD1492" s="44">
        <f>IFERROR(VALUE(MID($C1492,4,3)),0)</f>
        <v>697</v>
      </c>
      <c r="AE1492" s="51">
        <f>VALUE(RIGHT("00"&amp;AC1492,2)&amp;RIGHT("000"&amp;AD1492,3))</f>
        <v>80697</v>
      </c>
    </row>
    <row r="1493" spans="1:31">
      <c r="A1493" s="60" t="str">
        <f>IF(G1493&amp;Q1493&lt;&gt;"",W1493&amp;Q1493,"")</f>
        <v>RANGE 033navy</v>
      </c>
      <c r="B1493" s="60" t="str">
        <f>IF(C1493&lt;&gt;"",LEFT(C1493,9),"")</f>
        <v>80-697-16</v>
      </c>
      <c r="C1493" s="73" t="s">
        <v>4500</v>
      </c>
      <c r="D1493" s="73" t="s">
        <v>4498</v>
      </c>
      <c r="E1493" s="73" t="s">
        <v>904</v>
      </c>
      <c r="F1493" s="74">
        <v>57</v>
      </c>
      <c r="G1493" s="73" t="s">
        <v>4051</v>
      </c>
      <c r="H1493" s="73" t="s">
        <v>55</v>
      </c>
      <c r="I1493" s="73" t="s">
        <v>4052</v>
      </c>
      <c r="J1493" s="73" t="s">
        <v>320</v>
      </c>
      <c r="K1493" s="73" t="s">
        <v>382</v>
      </c>
      <c r="L1493" s="73" t="s">
        <v>383</v>
      </c>
      <c r="M1493" s="73" t="s">
        <v>384</v>
      </c>
      <c r="N1493" s="73" t="s">
        <v>39</v>
      </c>
      <c r="O1493" s="73" t="s">
        <v>385</v>
      </c>
      <c r="P1493" s="73" t="s">
        <v>907</v>
      </c>
      <c r="Q1493" s="73" t="s">
        <v>1003</v>
      </c>
      <c r="R1493" s="73" t="s">
        <v>71</v>
      </c>
      <c r="V1493" s="60" t="str">
        <f>W1493&amp;H1493</f>
        <v>RANGE 033темно-синий</v>
      </c>
      <c r="W1493" s="60" t="str">
        <f>_xlfn.LET(_xlpm.TextCell,TEXT(G1493,"###"),IF(_xlpm.TextCell&lt;&gt;"",IF(StyleSpaceSplit,IFERROR(IF(FIND(" ",_xlpm.TextCell)&gt;=1,MID(_xlpm.TextCell,1,FIND(" ",_xlpm.TextCell)-1),_xlpm.TextCell),_xlpm.TextCell),_xlpm.TextCell),""))</f>
        <v>RANGE 033</v>
      </c>
      <c r="X1493" s="60" t="str">
        <f>IF(A1493&lt;&gt;"",IFERROR(IF(FIND(" ",G1493)&gt;=1,MID(G1493,FIND(" ",G1493)+1,LEN(G1493)),""),""),"")</f>
        <v>033</v>
      </c>
      <c r="AC1493" s="51">
        <f>IFERROR(VALUE(MID($C1493,1,2)),0)</f>
        <v>80</v>
      </c>
      <c r="AD1493" s="44">
        <f>IFERROR(VALUE(MID($C1493,4,3)),0)</f>
        <v>697</v>
      </c>
      <c r="AE1493" s="51">
        <f>VALUE(RIGHT("00"&amp;AC1493,2)&amp;RIGHT("000"&amp;AD1493,3))</f>
        <v>80697</v>
      </c>
    </row>
    <row r="1494" spans="1:31">
      <c r="A1494" s="60" t="str">
        <f>IF(G1494&amp;Q1494&lt;&gt;"",W1494&amp;Q1494,"")</f>
        <v>RANGE 033navy</v>
      </c>
      <c r="B1494" s="60" t="str">
        <f>IF(C1494&lt;&gt;"",LEFT(C1494,9),"")</f>
        <v>80-697-16</v>
      </c>
      <c r="C1494" s="73" t="s">
        <v>4501</v>
      </c>
      <c r="D1494" s="73" t="s">
        <v>4498</v>
      </c>
      <c r="E1494" s="73" t="s">
        <v>920</v>
      </c>
      <c r="F1494" s="74">
        <v>58</v>
      </c>
      <c r="G1494" s="73" t="s">
        <v>4051</v>
      </c>
      <c r="H1494" s="73" t="s">
        <v>55</v>
      </c>
      <c r="I1494" s="73" t="s">
        <v>4052</v>
      </c>
      <c r="J1494" s="73" t="s">
        <v>320</v>
      </c>
      <c r="K1494" s="73" t="s">
        <v>382</v>
      </c>
      <c r="L1494" s="73" t="s">
        <v>383</v>
      </c>
      <c r="M1494" s="73" t="s">
        <v>384</v>
      </c>
      <c r="N1494" s="73" t="s">
        <v>39</v>
      </c>
      <c r="O1494" s="73" t="s">
        <v>385</v>
      </c>
      <c r="P1494" s="73" t="s">
        <v>907</v>
      </c>
      <c r="Q1494" s="73" t="s">
        <v>1003</v>
      </c>
      <c r="R1494" s="73" t="s">
        <v>71</v>
      </c>
      <c r="V1494" s="60" t="str">
        <f>W1494&amp;H1494</f>
        <v>RANGE 033темно-синий</v>
      </c>
      <c r="W1494" s="60" t="str">
        <f>_xlfn.LET(_xlpm.TextCell,TEXT(G1494,"###"),IF(_xlpm.TextCell&lt;&gt;"",IF(StyleSpaceSplit,IFERROR(IF(FIND(" ",_xlpm.TextCell)&gt;=1,MID(_xlpm.TextCell,1,FIND(" ",_xlpm.TextCell)-1),_xlpm.TextCell),_xlpm.TextCell),_xlpm.TextCell),""))</f>
        <v>RANGE 033</v>
      </c>
      <c r="X1494" s="60" t="str">
        <f>IF(A1494&lt;&gt;"",IFERROR(IF(FIND(" ",G1494)&gt;=1,MID(G1494,FIND(" ",G1494)+1,LEN(G1494)),""),""),"")</f>
        <v>033</v>
      </c>
      <c r="AC1494" s="51">
        <f>IFERROR(VALUE(MID($C1494,1,2)),0)</f>
        <v>80</v>
      </c>
      <c r="AD1494" s="44">
        <f>IFERROR(VALUE(MID($C1494,4,3)),0)</f>
        <v>697</v>
      </c>
      <c r="AE1494" s="51">
        <f>VALUE(RIGHT("00"&amp;AC1494,2)&amp;RIGHT("000"&amp;AD1494,3))</f>
        <v>80697</v>
      </c>
    </row>
    <row r="1495" spans="1:31">
      <c r="A1495" s="60" t="str">
        <f>IF(G1495&amp;Q1495&lt;&gt;"",W1495&amp;Q1495,"")</f>
        <v>RANGE 033navy</v>
      </c>
      <c r="B1495" s="60" t="str">
        <f>IF(C1495&lt;&gt;"",LEFT(C1495,9),"")</f>
        <v>80-697-16</v>
      </c>
      <c r="C1495" s="73" t="s">
        <v>4502</v>
      </c>
      <c r="D1495" s="73" t="s">
        <v>4498</v>
      </c>
      <c r="E1495" s="73" t="s">
        <v>910</v>
      </c>
      <c r="F1495" s="74">
        <v>59</v>
      </c>
      <c r="G1495" s="73" t="s">
        <v>4051</v>
      </c>
      <c r="H1495" s="73" t="s">
        <v>55</v>
      </c>
      <c r="I1495" s="73" t="s">
        <v>4052</v>
      </c>
      <c r="J1495" s="73" t="s">
        <v>320</v>
      </c>
      <c r="K1495" s="73" t="s">
        <v>382</v>
      </c>
      <c r="L1495" s="73" t="s">
        <v>383</v>
      </c>
      <c r="M1495" s="73" t="s">
        <v>384</v>
      </c>
      <c r="N1495" s="73" t="s">
        <v>39</v>
      </c>
      <c r="O1495" s="73" t="s">
        <v>385</v>
      </c>
      <c r="P1495" s="73" t="s">
        <v>907</v>
      </c>
      <c r="Q1495" s="73" t="s">
        <v>1003</v>
      </c>
      <c r="R1495" s="73" t="s">
        <v>71</v>
      </c>
      <c r="V1495" s="60" t="str">
        <f>W1495&amp;H1495</f>
        <v>RANGE 033темно-синий</v>
      </c>
      <c r="W1495" s="60" t="str">
        <f>_xlfn.LET(_xlpm.TextCell,TEXT(G1495,"###"),IF(_xlpm.TextCell&lt;&gt;"",IF(StyleSpaceSplit,IFERROR(IF(FIND(" ",_xlpm.TextCell)&gt;=1,MID(_xlpm.TextCell,1,FIND(" ",_xlpm.TextCell)-1),_xlpm.TextCell),_xlpm.TextCell),_xlpm.TextCell),""))</f>
        <v>RANGE 033</v>
      </c>
      <c r="X1495" s="60" t="str">
        <f>IF(A1495&lt;&gt;"",IFERROR(IF(FIND(" ",G1495)&gt;=1,MID(G1495,FIND(" ",G1495)+1,LEN(G1495)),""),""),"")</f>
        <v>033</v>
      </c>
      <c r="AC1495" s="51">
        <f>IFERROR(VALUE(MID($C1495,1,2)),0)</f>
        <v>80</v>
      </c>
      <c r="AD1495" s="44">
        <f>IFERROR(VALUE(MID($C1495,4,3)),0)</f>
        <v>697</v>
      </c>
      <c r="AE1495" s="51">
        <f>VALUE(RIGHT("00"&amp;AC1495,2)&amp;RIGHT("000"&amp;AD1495,3))</f>
        <v>80697</v>
      </c>
    </row>
    <row r="1496" spans="1:31">
      <c r="A1496" s="60" t="str">
        <f>IF(G1496&amp;Q1496&lt;&gt;"",W1496&amp;Q1496,"")</f>
        <v>RANGE 033navy</v>
      </c>
      <c r="B1496" s="60" t="str">
        <f>IF(C1496&lt;&gt;"",LEFT(C1496,9),"")</f>
        <v>80-697-16</v>
      </c>
      <c r="C1496" s="73" t="s">
        <v>4503</v>
      </c>
      <c r="D1496" s="73" t="s">
        <v>4498</v>
      </c>
      <c r="E1496" s="73" t="s">
        <v>922</v>
      </c>
      <c r="F1496" s="74">
        <v>60</v>
      </c>
      <c r="G1496" s="73" t="s">
        <v>4051</v>
      </c>
      <c r="H1496" s="73" t="s">
        <v>55</v>
      </c>
      <c r="I1496" s="73" t="s">
        <v>4052</v>
      </c>
      <c r="J1496" s="73" t="s">
        <v>320</v>
      </c>
      <c r="K1496" s="73" t="s">
        <v>382</v>
      </c>
      <c r="L1496" s="73" t="s">
        <v>383</v>
      </c>
      <c r="M1496" s="73" t="s">
        <v>384</v>
      </c>
      <c r="N1496" s="73" t="s">
        <v>39</v>
      </c>
      <c r="O1496" s="73" t="s">
        <v>385</v>
      </c>
      <c r="P1496" s="73" t="s">
        <v>907</v>
      </c>
      <c r="Q1496" s="73" t="s">
        <v>1003</v>
      </c>
      <c r="R1496" s="73" t="s">
        <v>71</v>
      </c>
      <c r="V1496" s="60" t="str">
        <f>W1496&amp;H1496</f>
        <v>RANGE 033темно-синий</v>
      </c>
      <c r="W1496" s="60" t="str">
        <f>_xlfn.LET(_xlpm.TextCell,TEXT(G1496,"###"),IF(_xlpm.TextCell&lt;&gt;"",IF(StyleSpaceSplit,IFERROR(IF(FIND(" ",_xlpm.TextCell)&gt;=1,MID(_xlpm.TextCell,1,FIND(" ",_xlpm.TextCell)-1),_xlpm.TextCell),_xlpm.TextCell),_xlpm.TextCell),""))</f>
        <v>RANGE 033</v>
      </c>
      <c r="X1496" s="60" t="str">
        <f>IF(A1496&lt;&gt;"",IFERROR(IF(FIND(" ",G1496)&gt;=1,MID(G1496,FIND(" ",G1496)+1,LEN(G1496)),""),""),"")</f>
        <v>033</v>
      </c>
      <c r="AC1496" s="51">
        <f>IFERROR(VALUE(MID($C1496,1,2)),0)</f>
        <v>80</v>
      </c>
      <c r="AD1496" s="44">
        <f>IFERROR(VALUE(MID($C1496,4,3)),0)</f>
        <v>697</v>
      </c>
      <c r="AE1496" s="51">
        <f>VALUE(RIGHT("00"&amp;AC1496,2)&amp;RIGHT("000"&amp;AD1496,3))</f>
        <v>80697</v>
      </c>
    </row>
    <row r="1497" spans="1:31">
      <c r="A1497" s="60" t="str">
        <f>IF(G1497&amp;Q1497&lt;&gt;"",W1497&amp;Q1497,"")</f>
        <v>RANGE 033navy</v>
      </c>
      <c r="B1497" s="60" t="str">
        <f>IF(C1497&lt;&gt;"",LEFT(C1497,9),"")</f>
        <v>80-697-16</v>
      </c>
      <c r="C1497" s="73" t="s">
        <v>4504</v>
      </c>
      <c r="D1497" s="73" t="s">
        <v>4498</v>
      </c>
      <c r="E1497" s="73" t="s">
        <v>912</v>
      </c>
      <c r="F1497" s="74">
        <v>61</v>
      </c>
      <c r="G1497" s="73" t="s">
        <v>4051</v>
      </c>
      <c r="H1497" s="73" t="s">
        <v>55</v>
      </c>
      <c r="I1497" s="73" t="s">
        <v>4052</v>
      </c>
      <c r="J1497" s="73" t="s">
        <v>320</v>
      </c>
      <c r="K1497" s="73" t="s">
        <v>382</v>
      </c>
      <c r="L1497" s="73" t="s">
        <v>383</v>
      </c>
      <c r="M1497" s="73" t="s">
        <v>384</v>
      </c>
      <c r="N1497" s="73" t="s">
        <v>39</v>
      </c>
      <c r="O1497" s="73" t="s">
        <v>385</v>
      </c>
      <c r="P1497" s="73" t="s">
        <v>907</v>
      </c>
      <c r="Q1497" s="73" t="s">
        <v>1003</v>
      </c>
      <c r="R1497" s="73" t="s">
        <v>71</v>
      </c>
      <c r="V1497" s="60" t="str">
        <f>W1497&amp;H1497</f>
        <v>RANGE 033темно-синий</v>
      </c>
      <c r="W1497" s="60" t="str">
        <f>_xlfn.LET(_xlpm.TextCell,TEXT(G1497,"###"),IF(_xlpm.TextCell&lt;&gt;"",IF(StyleSpaceSplit,IFERROR(IF(FIND(" ",_xlpm.TextCell)&gt;=1,MID(_xlpm.TextCell,1,FIND(" ",_xlpm.TextCell)-1),_xlpm.TextCell),_xlpm.TextCell),_xlpm.TextCell),""))</f>
        <v>RANGE 033</v>
      </c>
      <c r="X1497" s="60" t="str">
        <f>IF(A1497&lt;&gt;"",IFERROR(IF(FIND(" ",G1497)&gt;=1,MID(G1497,FIND(" ",G1497)+1,LEN(G1497)),""),""),"")</f>
        <v>033</v>
      </c>
      <c r="AC1497" s="51">
        <f>IFERROR(VALUE(MID($C1497,1,2)),0)</f>
        <v>80</v>
      </c>
      <c r="AD1497" s="44">
        <f>IFERROR(VALUE(MID($C1497,4,3)),0)</f>
        <v>697</v>
      </c>
      <c r="AE1497" s="51">
        <f>VALUE(RIGHT("00"&amp;AC1497,2)&amp;RIGHT("000"&amp;AD1497,3))</f>
        <v>80697</v>
      </c>
    </row>
    <row r="1498" spans="1:31">
      <c r="A1498" s="60" t="str">
        <f>IF(G1498&amp;Q1498&lt;&gt;"",W1498&amp;Q1498,"")</f>
        <v>RANGE 035navy</v>
      </c>
      <c r="B1498" s="60" t="str">
        <f>IF(C1498&lt;&gt;"",LEFT(C1498,9),"")</f>
        <v>80-698-16</v>
      </c>
      <c r="C1498" s="73" t="s">
        <v>4059</v>
      </c>
      <c r="D1498" s="73" t="s">
        <v>4060</v>
      </c>
      <c r="E1498" s="73" t="s">
        <v>910</v>
      </c>
      <c r="F1498" s="74">
        <v>59</v>
      </c>
      <c r="G1498" s="73" t="s">
        <v>4061</v>
      </c>
      <c r="H1498" s="73" t="s">
        <v>55</v>
      </c>
      <c r="I1498" s="73" t="s">
        <v>2571</v>
      </c>
      <c r="J1498" s="73" t="s">
        <v>320</v>
      </c>
      <c r="K1498" s="73" t="s">
        <v>382</v>
      </c>
      <c r="L1498" s="73" t="s">
        <v>383</v>
      </c>
      <c r="M1498" s="73" t="s">
        <v>384</v>
      </c>
      <c r="N1498" s="73" t="s">
        <v>37</v>
      </c>
      <c r="O1498" s="73" t="s">
        <v>386</v>
      </c>
      <c r="P1498" s="73" t="s">
        <v>907</v>
      </c>
      <c r="Q1498" s="73" t="s">
        <v>1003</v>
      </c>
      <c r="R1498" s="73" t="s">
        <v>71</v>
      </c>
      <c r="V1498" s="60" t="str">
        <f>W1498&amp;H1498</f>
        <v>RANGE 035темно-синий</v>
      </c>
      <c r="W1498" s="60" t="str">
        <f>_xlfn.LET(_xlpm.TextCell,TEXT(G1498,"###"),IF(_xlpm.TextCell&lt;&gt;"",IF(StyleSpaceSplit,IFERROR(IF(FIND(" ",_xlpm.TextCell)&gt;=1,MID(_xlpm.TextCell,1,FIND(" ",_xlpm.TextCell)-1),_xlpm.TextCell),_xlpm.TextCell),_xlpm.TextCell),""))</f>
        <v>RANGE 035</v>
      </c>
      <c r="X1498" s="60" t="str">
        <f>IF(A1498&lt;&gt;"",IFERROR(IF(FIND(" ",G1498)&gt;=1,MID(G1498,FIND(" ",G1498)+1,LEN(G1498)),""),""),"")</f>
        <v>035</v>
      </c>
      <c r="AC1498" s="51">
        <f>IFERROR(VALUE(MID($C1498,1,2)),0)</f>
        <v>80</v>
      </c>
      <c r="AD1498" s="44">
        <f>IFERROR(VALUE(MID($C1498,4,3)),0)</f>
        <v>698</v>
      </c>
      <c r="AE1498" s="51">
        <f>VALUE(RIGHT("00"&amp;AC1498,2)&amp;RIGHT("000"&amp;AD1498,3))</f>
        <v>80698</v>
      </c>
    </row>
    <row r="1499" spans="1:31">
      <c r="A1499" s="60" t="str">
        <f>IF(G1499&amp;Q1499&lt;&gt;"",W1499&amp;Q1499,"")</f>
        <v>RANGE 036beige</v>
      </c>
      <c r="B1499" s="60" t="str">
        <f>IF(C1499&lt;&gt;"",LEFT(C1499,9),"")</f>
        <v>80-699-02</v>
      </c>
      <c r="C1499" s="73" t="s">
        <v>4062</v>
      </c>
      <c r="D1499" s="73" t="s">
        <v>4063</v>
      </c>
      <c r="E1499" s="73" t="s">
        <v>910</v>
      </c>
      <c r="F1499" s="74">
        <v>59</v>
      </c>
      <c r="G1499" s="73" t="s">
        <v>4064</v>
      </c>
      <c r="H1499" s="73" t="s">
        <v>63</v>
      </c>
      <c r="I1499" s="73" t="s">
        <v>2571</v>
      </c>
      <c r="J1499" s="73" t="s">
        <v>320</v>
      </c>
      <c r="K1499" s="73" t="s">
        <v>382</v>
      </c>
      <c r="L1499" s="73" t="s">
        <v>383</v>
      </c>
      <c r="M1499" s="73" t="s">
        <v>384</v>
      </c>
      <c r="N1499" s="73" t="s">
        <v>37</v>
      </c>
      <c r="O1499" s="73" t="s">
        <v>386</v>
      </c>
      <c r="P1499" s="73" t="s">
        <v>907</v>
      </c>
      <c r="Q1499" s="73" t="s">
        <v>937</v>
      </c>
      <c r="R1499" s="73" t="s">
        <v>63</v>
      </c>
      <c r="V1499" s="60" t="str">
        <f>W1499&amp;H1499</f>
        <v>RANGE 036бежевый</v>
      </c>
      <c r="W1499" s="60" t="str">
        <f>_xlfn.LET(_xlpm.TextCell,TEXT(G1499,"###"),IF(_xlpm.TextCell&lt;&gt;"",IF(StyleSpaceSplit,IFERROR(IF(FIND(" ",_xlpm.TextCell)&gt;=1,MID(_xlpm.TextCell,1,FIND(" ",_xlpm.TextCell)-1),_xlpm.TextCell),_xlpm.TextCell),_xlpm.TextCell),""))</f>
        <v>RANGE 036</v>
      </c>
      <c r="X1499" s="60" t="str">
        <f>IF(A1499&lt;&gt;"",IFERROR(IF(FIND(" ",G1499)&gt;=1,MID(G1499,FIND(" ",G1499)+1,LEN(G1499)),""),""),"")</f>
        <v>036</v>
      </c>
      <c r="AC1499" s="51">
        <f>IFERROR(VALUE(MID($C1499,1,2)),0)</f>
        <v>80</v>
      </c>
      <c r="AD1499" s="44">
        <f>IFERROR(VALUE(MID($C1499,4,3)),0)</f>
        <v>699</v>
      </c>
      <c r="AE1499" s="51">
        <f>VALUE(RIGHT("00"&amp;AC1499,2)&amp;RIGHT("000"&amp;AD1499,3))</f>
        <v>80699</v>
      </c>
    </row>
    <row r="1500" spans="1:31">
      <c r="A1500" s="60" t="str">
        <f>IF(G1500&amp;Q1500&lt;&gt;"",W1500&amp;Q1500,"")</f>
        <v>RANGE 036beige</v>
      </c>
      <c r="B1500" s="60" t="str">
        <f>IF(C1500&lt;&gt;"",LEFT(C1500,9),"")</f>
        <v>80-699-02</v>
      </c>
      <c r="C1500" s="73" t="s">
        <v>4065</v>
      </c>
      <c r="D1500" s="73" t="s">
        <v>4063</v>
      </c>
      <c r="E1500" s="73" t="s">
        <v>956</v>
      </c>
      <c r="F1500" s="74">
        <v>55</v>
      </c>
      <c r="G1500" s="73" t="s">
        <v>4064</v>
      </c>
      <c r="H1500" s="73" t="s">
        <v>63</v>
      </c>
      <c r="I1500" s="73" t="s">
        <v>2571</v>
      </c>
      <c r="J1500" s="73" t="s">
        <v>320</v>
      </c>
      <c r="K1500" s="73" t="s">
        <v>382</v>
      </c>
      <c r="L1500" s="73" t="s">
        <v>383</v>
      </c>
      <c r="M1500" s="73" t="s">
        <v>384</v>
      </c>
      <c r="N1500" s="73" t="s">
        <v>37</v>
      </c>
      <c r="O1500" s="73" t="s">
        <v>386</v>
      </c>
      <c r="P1500" s="73" t="s">
        <v>907</v>
      </c>
      <c r="Q1500" s="73" t="s">
        <v>937</v>
      </c>
      <c r="R1500" s="73" t="s">
        <v>63</v>
      </c>
      <c r="V1500" s="60" t="str">
        <f>W1500&amp;H1500</f>
        <v>RANGE 036бежевый</v>
      </c>
      <c r="W1500" s="60" t="str">
        <f>_xlfn.LET(_xlpm.TextCell,TEXT(G1500,"###"),IF(_xlpm.TextCell&lt;&gt;"",IF(StyleSpaceSplit,IFERROR(IF(FIND(" ",_xlpm.TextCell)&gt;=1,MID(_xlpm.TextCell,1,FIND(" ",_xlpm.TextCell)-1),_xlpm.TextCell),_xlpm.TextCell),_xlpm.TextCell),""))</f>
        <v>RANGE 036</v>
      </c>
      <c r="X1500" s="60" t="str">
        <f>IF(A1500&lt;&gt;"",IFERROR(IF(FIND(" ",G1500)&gt;=1,MID(G1500,FIND(" ",G1500)+1,LEN(G1500)),""),""),"")</f>
        <v>036</v>
      </c>
      <c r="AC1500" s="51">
        <f>IFERROR(VALUE(MID($C1500,1,2)),0)</f>
        <v>80</v>
      </c>
      <c r="AD1500" s="44">
        <f>IFERROR(VALUE(MID($C1500,4,3)),0)</f>
        <v>699</v>
      </c>
      <c r="AE1500" s="51">
        <f>VALUE(RIGHT("00"&amp;AC1500,2)&amp;RIGHT("000"&amp;AD1500,3))</f>
        <v>80699</v>
      </c>
    </row>
    <row r="1501" spans="1:31">
      <c r="A1501" s="60" t="str">
        <f>IF(G1501&amp;Q1501&lt;&gt;"",W1501&amp;Q1501,"")</f>
        <v>RANGE 036beige</v>
      </c>
      <c r="B1501" s="60" t="str">
        <f>IF(C1501&lt;&gt;"",LEFT(C1501,9),"")</f>
        <v>80-699-02</v>
      </c>
      <c r="C1501" s="73" t="s">
        <v>4066</v>
      </c>
      <c r="D1501" s="73" t="s">
        <v>4063</v>
      </c>
      <c r="E1501" s="73" t="s">
        <v>904</v>
      </c>
      <c r="F1501" s="74">
        <v>57</v>
      </c>
      <c r="G1501" s="73" t="s">
        <v>4064</v>
      </c>
      <c r="H1501" s="73" t="s">
        <v>63</v>
      </c>
      <c r="I1501" s="73" t="s">
        <v>2571</v>
      </c>
      <c r="J1501" s="73" t="s">
        <v>320</v>
      </c>
      <c r="K1501" s="73" t="s">
        <v>382</v>
      </c>
      <c r="L1501" s="73" t="s">
        <v>383</v>
      </c>
      <c r="M1501" s="73" t="s">
        <v>384</v>
      </c>
      <c r="N1501" s="73" t="s">
        <v>37</v>
      </c>
      <c r="O1501" s="73" t="s">
        <v>386</v>
      </c>
      <c r="P1501" s="73" t="s">
        <v>907</v>
      </c>
      <c r="Q1501" s="73" t="s">
        <v>937</v>
      </c>
      <c r="R1501" s="73" t="s">
        <v>63</v>
      </c>
      <c r="V1501" s="60" t="str">
        <f>W1501&amp;H1501</f>
        <v>RANGE 036бежевый</v>
      </c>
      <c r="W1501" s="60" t="str">
        <f>_xlfn.LET(_xlpm.TextCell,TEXT(G1501,"###"),IF(_xlpm.TextCell&lt;&gt;"",IF(StyleSpaceSplit,IFERROR(IF(FIND(" ",_xlpm.TextCell)&gt;=1,MID(_xlpm.TextCell,1,FIND(" ",_xlpm.TextCell)-1),_xlpm.TextCell),_xlpm.TextCell),_xlpm.TextCell),""))</f>
        <v>RANGE 036</v>
      </c>
      <c r="X1501" s="60" t="str">
        <f>IF(A1501&lt;&gt;"",IFERROR(IF(FIND(" ",G1501)&gt;=1,MID(G1501,FIND(" ",G1501)+1,LEN(G1501)),""),""),"")</f>
        <v>036</v>
      </c>
      <c r="AC1501" s="51">
        <f>IFERROR(VALUE(MID($C1501,1,2)),0)</f>
        <v>80</v>
      </c>
      <c r="AD1501" s="44">
        <f>IFERROR(VALUE(MID($C1501,4,3)),0)</f>
        <v>699</v>
      </c>
      <c r="AE1501" s="51">
        <f>VALUE(RIGHT("00"&amp;AC1501,2)&amp;RIGHT("000"&amp;AD1501,3))</f>
        <v>80699</v>
      </c>
    </row>
    <row r="1502" spans="1:31">
      <c r="A1502" s="60" t="str">
        <f>IF(G1502&amp;Q1502&lt;&gt;"",W1502&amp;Q1502,"")</f>
        <v>RANGE 036beige</v>
      </c>
      <c r="B1502" s="60" t="str">
        <f>IF(C1502&lt;&gt;"",LEFT(C1502,9),"")</f>
        <v>80-699-02</v>
      </c>
      <c r="C1502" s="73" t="s">
        <v>4067</v>
      </c>
      <c r="D1502" s="73" t="s">
        <v>4063</v>
      </c>
      <c r="E1502" s="73" t="s">
        <v>912</v>
      </c>
      <c r="F1502" s="74">
        <v>61</v>
      </c>
      <c r="G1502" s="73" t="s">
        <v>4064</v>
      </c>
      <c r="H1502" s="73" t="s">
        <v>63</v>
      </c>
      <c r="I1502" s="73" t="s">
        <v>2571</v>
      </c>
      <c r="J1502" s="73" t="s">
        <v>320</v>
      </c>
      <c r="K1502" s="73" t="s">
        <v>382</v>
      </c>
      <c r="L1502" s="73" t="s">
        <v>383</v>
      </c>
      <c r="M1502" s="73" t="s">
        <v>384</v>
      </c>
      <c r="N1502" s="73" t="s">
        <v>37</v>
      </c>
      <c r="O1502" s="73" t="s">
        <v>386</v>
      </c>
      <c r="P1502" s="73" t="s">
        <v>907</v>
      </c>
      <c r="Q1502" s="73" t="s">
        <v>937</v>
      </c>
      <c r="R1502" s="73" t="s">
        <v>63</v>
      </c>
      <c r="V1502" s="60" t="str">
        <f>W1502&amp;H1502</f>
        <v>RANGE 036бежевый</v>
      </c>
      <c r="W1502" s="60" t="str">
        <f>_xlfn.LET(_xlpm.TextCell,TEXT(G1502,"###"),IF(_xlpm.TextCell&lt;&gt;"",IF(StyleSpaceSplit,IFERROR(IF(FIND(" ",_xlpm.TextCell)&gt;=1,MID(_xlpm.TextCell,1,FIND(" ",_xlpm.TextCell)-1),_xlpm.TextCell),_xlpm.TextCell),_xlpm.TextCell),""))</f>
        <v>RANGE 036</v>
      </c>
      <c r="X1502" s="60" t="str">
        <f>IF(A1502&lt;&gt;"",IFERROR(IF(FIND(" ",G1502)&gt;=1,MID(G1502,FIND(" ",G1502)+1,LEN(G1502)),""),""),"")</f>
        <v>036</v>
      </c>
      <c r="AC1502" s="51">
        <f>IFERROR(VALUE(MID($C1502,1,2)),0)</f>
        <v>80</v>
      </c>
      <c r="AD1502" s="44">
        <f>IFERROR(VALUE(MID($C1502,4,3)),0)</f>
        <v>699</v>
      </c>
      <c r="AE1502" s="51">
        <f>VALUE(RIGHT("00"&amp;AC1502,2)&amp;RIGHT("000"&amp;AD1502,3))</f>
        <v>80699</v>
      </c>
    </row>
    <row r="1503" spans="1:31">
      <c r="A1503" s="60" t="str">
        <f>IF(G1503&amp;Q1503&lt;&gt;"",W1503&amp;Q1503,"")</f>
        <v>RANGE 036red</v>
      </c>
      <c r="B1503" s="60" t="str">
        <f>IF(C1503&lt;&gt;"",LEFT(C1503,9),"")</f>
        <v>80-699-18</v>
      </c>
      <c r="C1503" s="73" t="s">
        <v>4510</v>
      </c>
      <c r="D1503" s="73" t="s">
        <v>4511</v>
      </c>
      <c r="E1503" s="73" t="s">
        <v>956</v>
      </c>
      <c r="F1503" s="74">
        <v>55</v>
      </c>
      <c r="G1503" s="73" t="s">
        <v>4064</v>
      </c>
      <c r="H1503" s="73" t="s">
        <v>78</v>
      </c>
      <c r="I1503" s="73" t="s">
        <v>2571</v>
      </c>
      <c r="J1503" s="73" t="s">
        <v>320</v>
      </c>
      <c r="K1503" s="73" t="s">
        <v>382</v>
      </c>
      <c r="L1503" s="73" t="s">
        <v>383</v>
      </c>
      <c r="M1503" s="73" t="s">
        <v>384</v>
      </c>
      <c r="N1503" s="73" t="s">
        <v>37</v>
      </c>
      <c r="O1503" s="73" t="s">
        <v>386</v>
      </c>
      <c r="P1503" s="73" t="s">
        <v>907</v>
      </c>
      <c r="Q1503" s="73" t="s">
        <v>969</v>
      </c>
      <c r="R1503" s="73" t="s">
        <v>78</v>
      </c>
      <c r="V1503" s="60" t="str">
        <f>W1503&amp;H1503</f>
        <v>RANGE 036красный</v>
      </c>
      <c r="W1503" s="60" t="str">
        <f>_xlfn.LET(_xlpm.TextCell,TEXT(G1503,"###"),IF(_xlpm.TextCell&lt;&gt;"",IF(StyleSpaceSplit,IFERROR(IF(FIND(" ",_xlpm.TextCell)&gt;=1,MID(_xlpm.TextCell,1,FIND(" ",_xlpm.TextCell)-1),_xlpm.TextCell),_xlpm.TextCell),_xlpm.TextCell),""))</f>
        <v>RANGE 036</v>
      </c>
      <c r="X1503" s="60" t="str">
        <f>IF(A1503&lt;&gt;"",IFERROR(IF(FIND(" ",G1503)&gt;=1,MID(G1503,FIND(" ",G1503)+1,LEN(G1503)),""),""),"")</f>
        <v>036</v>
      </c>
      <c r="AC1503" s="51">
        <f>IFERROR(VALUE(MID($C1503,1,2)),0)</f>
        <v>80</v>
      </c>
      <c r="AD1503" s="44">
        <f>IFERROR(VALUE(MID($C1503,4,3)),0)</f>
        <v>699</v>
      </c>
      <c r="AE1503" s="51">
        <f>VALUE(RIGHT("00"&amp;AC1503,2)&amp;RIGHT("000"&amp;AD1503,3))</f>
        <v>80699</v>
      </c>
    </row>
    <row r="1504" spans="1:31">
      <c r="A1504" s="60" t="str">
        <f>IF(G1504&amp;Q1504&lt;&gt;"",W1504&amp;Q1504,"")</f>
        <v>RANGE 036red</v>
      </c>
      <c r="B1504" s="60" t="str">
        <f>IF(C1504&lt;&gt;"",LEFT(C1504,9),"")</f>
        <v>80-699-18</v>
      </c>
      <c r="C1504" s="73" t="s">
        <v>4512</v>
      </c>
      <c r="D1504" s="73" t="s">
        <v>4511</v>
      </c>
      <c r="E1504" s="73" t="s">
        <v>904</v>
      </c>
      <c r="F1504" s="74">
        <v>57</v>
      </c>
      <c r="G1504" s="73" t="s">
        <v>4064</v>
      </c>
      <c r="H1504" s="73" t="s">
        <v>78</v>
      </c>
      <c r="I1504" s="73" t="s">
        <v>2571</v>
      </c>
      <c r="J1504" s="73" t="s">
        <v>320</v>
      </c>
      <c r="K1504" s="73" t="s">
        <v>382</v>
      </c>
      <c r="L1504" s="73" t="s">
        <v>383</v>
      </c>
      <c r="M1504" s="73" t="s">
        <v>384</v>
      </c>
      <c r="N1504" s="73" t="s">
        <v>37</v>
      </c>
      <c r="O1504" s="73" t="s">
        <v>386</v>
      </c>
      <c r="P1504" s="73" t="s">
        <v>907</v>
      </c>
      <c r="Q1504" s="73" t="s">
        <v>969</v>
      </c>
      <c r="R1504" s="73" t="s">
        <v>78</v>
      </c>
      <c r="V1504" s="60" t="str">
        <f>W1504&amp;H1504</f>
        <v>RANGE 036красный</v>
      </c>
      <c r="W1504" s="60" t="str">
        <f>_xlfn.LET(_xlpm.TextCell,TEXT(G1504,"###"),IF(_xlpm.TextCell&lt;&gt;"",IF(StyleSpaceSplit,IFERROR(IF(FIND(" ",_xlpm.TextCell)&gt;=1,MID(_xlpm.TextCell,1,FIND(" ",_xlpm.TextCell)-1),_xlpm.TextCell),_xlpm.TextCell),_xlpm.TextCell),""))</f>
        <v>RANGE 036</v>
      </c>
      <c r="X1504" s="60" t="str">
        <f>IF(A1504&lt;&gt;"",IFERROR(IF(FIND(" ",G1504)&gt;=1,MID(G1504,FIND(" ",G1504)+1,LEN(G1504)),""),""),"")</f>
        <v>036</v>
      </c>
      <c r="AC1504" s="51">
        <f>IFERROR(VALUE(MID($C1504,1,2)),0)</f>
        <v>80</v>
      </c>
      <c r="AD1504" s="44">
        <f>IFERROR(VALUE(MID($C1504,4,3)),0)</f>
        <v>699</v>
      </c>
      <c r="AE1504" s="51">
        <f>VALUE(RIGHT("00"&amp;AC1504,2)&amp;RIGHT("000"&amp;AD1504,3))</f>
        <v>80699</v>
      </c>
    </row>
    <row r="1505" spans="1:31">
      <c r="A1505" s="60" t="str">
        <f>IF(G1505&amp;Q1505&lt;&gt;"",W1505&amp;Q1505,"")</f>
        <v>RANGE 036red</v>
      </c>
      <c r="B1505" s="60" t="str">
        <f>IF(C1505&lt;&gt;"",LEFT(C1505,9),"")</f>
        <v>80-699-18</v>
      </c>
      <c r="C1505" s="73" t="s">
        <v>4513</v>
      </c>
      <c r="D1505" s="73" t="s">
        <v>4511</v>
      </c>
      <c r="E1505" s="73" t="s">
        <v>910</v>
      </c>
      <c r="F1505" s="74">
        <v>59</v>
      </c>
      <c r="G1505" s="73" t="s">
        <v>4064</v>
      </c>
      <c r="H1505" s="73" t="s">
        <v>78</v>
      </c>
      <c r="I1505" s="73" t="s">
        <v>2571</v>
      </c>
      <c r="J1505" s="73" t="s">
        <v>320</v>
      </c>
      <c r="K1505" s="73" t="s">
        <v>382</v>
      </c>
      <c r="L1505" s="73" t="s">
        <v>383</v>
      </c>
      <c r="M1505" s="73" t="s">
        <v>384</v>
      </c>
      <c r="N1505" s="73" t="s">
        <v>37</v>
      </c>
      <c r="O1505" s="73" t="s">
        <v>386</v>
      </c>
      <c r="P1505" s="73" t="s">
        <v>907</v>
      </c>
      <c r="Q1505" s="73" t="s">
        <v>969</v>
      </c>
      <c r="R1505" s="73" t="s">
        <v>78</v>
      </c>
      <c r="V1505" s="60" t="str">
        <f>W1505&amp;H1505</f>
        <v>RANGE 036красный</v>
      </c>
      <c r="W1505" s="60" t="str">
        <f>_xlfn.LET(_xlpm.TextCell,TEXT(G1505,"###"),IF(_xlpm.TextCell&lt;&gt;"",IF(StyleSpaceSplit,IFERROR(IF(FIND(" ",_xlpm.TextCell)&gt;=1,MID(_xlpm.TextCell,1,FIND(" ",_xlpm.TextCell)-1),_xlpm.TextCell),_xlpm.TextCell),_xlpm.TextCell),""))</f>
        <v>RANGE 036</v>
      </c>
      <c r="X1505" s="60" t="str">
        <f>IF(A1505&lt;&gt;"",IFERROR(IF(FIND(" ",G1505)&gt;=1,MID(G1505,FIND(" ",G1505)+1,LEN(G1505)),""),""),"")</f>
        <v>036</v>
      </c>
      <c r="AC1505" s="51">
        <f>IFERROR(VALUE(MID($C1505,1,2)),0)</f>
        <v>80</v>
      </c>
      <c r="AD1505" s="44">
        <f>IFERROR(VALUE(MID($C1505,4,3)),0)</f>
        <v>699</v>
      </c>
      <c r="AE1505" s="51">
        <f>VALUE(RIGHT("00"&amp;AC1505,2)&amp;RIGHT("000"&amp;AD1505,3))</f>
        <v>80699</v>
      </c>
    </row>
    <row r="1506" spans="1:31">
      <c r="A1506" s="60" t="str">
        <f>IF(G1506&amp;Q1506&lt;&gt;"",W1506&amp;Q1506,"")</f>
        <v>RANGE 036red</v>
      </c>
      <c r="B1506" s="60" t="str">
        <f>IF(C1506&lt;&gt;"",LEFT(C1506,9),"")</f>
        <v>80-699-18</v>
      </c>
      <c r="C1506" s="73" t="s">
        <v>4514</v>
      </c>
      <c r="D1506" s="73" t="s">
        <v>4511</v>
      </c>
      <c r="E1506" s="73" t="s">
        <v>912</v>
      </c>
      <c r="F1506" s="74">
        <v>61</v>
      </c>
      <c r="G1506" s="73" t="s">
        <v>4064</v>
      </c>
      <c r="H1506" s="73" t="s">
        <v>78</v>
      </c>
      <c r="I1506" s="73" t="s">
        <v>2571</v>
      </c>
      <c r="J1506" s="73" t="s">
        <v>320</v>
      </c>
      <c r="K1506" s="73" t="s">
        <v>382</v>
      </c>
      <c r="L1506" s="73" t="s">
        <v>383</v>
      </c>
      <c r="M1506" s="73" t="s">
        <v>384</v>
      </c>
      <c r="N1506" s="73" t="s">
        <v>37</v>
      </c>
      <c r="O1506" s="73" t="s">
        <v>386</v>
      </c>
      <c r="P1506" s="73" t="s">
        <v>907</v>
      </c>
      <c r="Q1506" s="73" t="s">
        <v>969</v>
      </c>
      <c r="R1506" s="73" t="s">
        <v>78</v>
      </c>
      <c r="V1506" s="60" t="str">
        <f>W1506&amp;H1506</f>
        <v>RANGE 036красный</v>
      </c>
      <c r="W1506" s="60" t="str">
        <f>_xlfn.LET(_xlpm.TextCell,TEXT(G1506,"###"),IF(_xlpm.TextCell&lt;&gt;"",IF(StyleSpaceSplit,IFERROR(IF(FIND(" ",_xlpm.TextCell)&gt;=1,MID(_xlpm.TextCell,1,FIND(" ",_xlpm.TextCell)-1),_xlpm.TextCell),_xlpm.TextCell),_xlpm.TextCell),""))</f>
        <v>RANGE 036</v>
      </c>
      <c r="X1506" s="60" t="str">
        <f>IF(A1506&lt;&gt;"",IFERROR(IF(FIND(" ",G1506)&gt;=1,MID(G1506,FIND(" ",G1506)+1,LEN(G1506)),""),""),"")</f>
        <v>036</v>
      </c>
      <c r="AC1506" s="51">
        <f>IFERROR(VALUE(MID($C1506,1,2)),0)</f>
        <v>80</v>
      </c>
      <c r="AD1506" s="44">
        <f>IFERROR(VALUE(MID($C1506,4,3)),0)</f>
        <v>699</v>
      </c>
      <c r="AE1506" s="51">
        <f>VALUE(RIGHT("00"&amp;AC1506,2)&amp;RIGHT("000"&amp;AD1506,3))</f>
        <v>80699</v>
      </c>
    </row>
    <row r="1507" spans="1:31">
      <c r="A1507" s="60" t="str">
        <f>IF(G1507&amp;Q1507&lt;&gt;"",W1507&amp;Q1507,"")</f>
        <v>RANGE 036grey</v>
      </c>
      <c r="B1507" s="60" t="str">
        <f>IF(C1507&lt;&gt;"",LEFT(C1507,9),"")</f>
        <v>80-699-08</v>
      </c>
      <c r="C1507" s="73" t="s">
        <v>4505</v>
      </c>
      <c r="D1507" s="73" t="s">
        <v>4506</v>
      </c>
      <c r="E1507" s="73" t="s">
        <v>956</v>
      </c>
      <c r="F1507" s="74">
        <v>55</v>
      </c>
      <c r="G1507" s="73" t="s">
        <v>4064</v>
      </c>
      <c r="H1507" s="73" t="s">
        <v>83</v>
      </c>
      <c r="I1507" s="73" t="s">
        <v>2571</v>
      </c>
      <c r="J1507" s="73" t="s">
        <v>320</v>
      </c>
      <c r="K1507" s="73" t="s">
        <v>382</v>
      </c>
      <c r="L1507" s="73" t="s">
        <v>383</v>
      </c>
      <c r="M1507" s="73" t="s">
        <v>384</v>
      </c>
      <c r="N1507" s="73" t="s">
        <v>37</v>
      </c>
      <c r="O1507" s="73" t="s">
        <v>386</v>
      </c>
      <c r="P1507" s="73" t="s">
        <v>907</v>
      </c>
      <c r="Q1507" s="73" t="s">
        <v>917</v>
      </c>
      <c r="R1507" s="73" t="s">
        <v>83</v>
      </c>
      <c r="V1507" s="60" t="str">
        <f>W1507&amp;H1507</f>
        <v>RANGE 036серый</v>
      </c>
      <c r="W1507" s="60" t="str">
        <f>_xlfn.LET(_xlpm.TextCell,TEXT(G1507,"###"),IF(_xlpm.TextCell&lt;&gt;"",IF(StyleSpaceSplit,IFERROR(IF(FIND(" ",_xlpm.TextCell)&gt;=1,MID(_xlpm.TextCell,1,FIND(" ",_xlpm.TextCell)-1),_xlpm.TextCell),_xlpm.TextCell),_xlpm.TextCell),""))</f>
        <v>RANGE 036</v>
      </c>
      <c r="X1507" s="60" t="str">
        <f>IF(A1507&lt;&gt;"",IFERROR(IF(FIND(" ",G1507)&gt;=1,MID(G1507,FIND(" ",G1507)+1,LEN(G1507)),""),""),"")</f>
        <v>036</v>
      </c>
      <c r="AC1507" s="51">
        <f>IFERROR(VALUE(MID($C1507,1,2)),0)</f>
        <v>80</v>
      </c>
      <c r="AD1507" s="44">
        <f>IFERROR(VALUE(MID($C1507,4,3)),0)</f>
        <v>699</v>
      </c>
      <c r="AE1507" s="51">
        <f>VALUE(RIGHT("00"&amp;AC1507,2)&amp;RIGHT("000"&amp;AD1507,3))</f>
        <v>80699</v>
      </c>
    </row>
    <row r="1508" spans="1:31">
      <c r="A1508" s="60" t="str">
        <f>IF(G1508&amp;Q1508&lt;&gt;"",W1508&amp;Q1508,"")</f>
        <v>RANGE 036grey</v>
      </c>
      <c r="B1508" s="60" t="str">
        <f>IF(C1508&lt;&gt;"",LEFT(C1508,9),"")</f>
        <v>80-699-08</v>
      </c>
      <c r="C1508" s="73" t="s">
        <v>4507</v>
      </c>
      <c r="D1508" s="73" t="s">
        <v>4506</v>
      </c>
      <c r="E1508" s="73" t="s">
        <v>904</v>
      </c>
      <c r="F1508" s="74">
        <v>57</v>
      </c>
      <c r="G1508" s="73" t="s">
        <v>4064</v>
      </c>
      <c r="H1508" s="73" t="s">
        <v>83</v>
      </c>
      <c r="I1508" s="73" t="s">
        <v>2571</v>
      </c>
      <c r="J1508" s="73" t="s">
        <v>320</v>
      </c>
      <c r="K1508" s="73" t="s">
        <v>382</v>
      </c>
      <c r="L1508" s="73" t="s">
        <v>383</v>
      </c>
      <c r="M1508" s="73" t="s">
        <v>384</v>
      </c>
      <c r="N1508" s="73" t="s">
        <v>37</v>
      </c>
      <c r="O1508" s="73" t="s">
        <v>386</v>
      </c>
      <c r="P1508" s="73" t="s">
        <v>907</v>
      </c>
      <c r="Q1508" s="73" t="s">
        <v>917</v>
      </c>
      <c r="R1508" s="73" t="s">
        <v>83</v>
      </c>
      <c r="V1508" s="60" t="str">
        <f>W1508&amp;H1508</f>
        <v>RANGE 036серый</v>
      </c>
      <c r="W1508" s="60" t="str">
        <f>_xlfn.LET(_xlpm.TextCell,TEXT(G1508,"###"),IF(_xlpm.TextCell&lt;&gt;"",IF(StyleSpaceSplit,IFERROR(IF(FIND(" ",_xlpm.TextCell)&gt;=1,MID(_xlpm.TextCell,1,FIND(" ",_xlpm.TextCell)-1),_xlpm.TextCell),_xlpm.TextCell),_xlpm.TextCell),""))</f>
        <v>RANGE 036</v>
      </c>
      <c r="X1508" s="60" t="str">
        <f>IF(A1508&lt;&gt;"",IFERROR(IF(FIND(" ",G1508)&gt;=1,MID(G1508,FIND(" ",G1508)+1,LEN(G1508)),""),""),"")</f>
        <v>036</v>
      </c>
      <c r="AC1508" s="51">
        <f>IFERROR(VALUE(MID($C1508,1,2)),0)</f>
        <v>80</v>
      </c>
      <c r="AD1508" s="44">
        <f>IFERROR(VALUE(MID($C1508,4,3)),0)</f>
        <v>699</v>
      </c>
      <c r="AE1508" s="51">
        <f>VALUE(RIGHT("00"&amp;AC1508,2)&amp;RIGHT("000"&amp;AD1508,3))</f>
        <v>80699</v>
      </c>
    </row>
    <row r="1509" spans="1:31">
      <c r="A1509" s="60" t="str">
        <f>IF(G1509&amp;Q1509&lt;&gt;"",W1509&amp;Q1509,"")</f>
        <v>RANGE 036grey</v>
      </c>
      <c r="B1509" s="60" t="str">
        <f>IF(C1509&lt;&gt;"",LEFT(C1509,9),"")</f>
        <v>80-699-08</v>
      </c>
      <c r="C1509" s="73" t="s">
        <v>4508</v>
      </c>
      <c r="D1509" s="73" t="s">
        <v>4506</v>
      </c>
      <c r="E1509" s="73" t="s">
        <v>910</v>
      </c>
      <c r="F1509" s="74">
        <v>59</v>
      </c>
      <c r="G1509" s="73" t="s">
        <v>4064</v>
      </c>
      <c r="H1509" s="73" t="s">
        <v>83</v>
      </c>
      <c r="I1509" s="73" t="s">
        <v>2571</v>
      </c>
      <c r="J1509" s="73" t="s">
        <v>320</v>
      </c>
      <c r="K1509" s="73" t="s">
        <v>382</v>
      </c>
      <c r="L1509" s="73" t="s">
        <v>383</v>
      </c>
      <c r="M1509" s="73" t="s">
        <v>384</v>
      </c>
      <c r="N1509" s="73" t="s">
        <v>37</v>
      </c>
      <c r="O1509" s="73" t="s">
        <v>386</v>
      </c>
      <c r="P1509" s="73" t="s">
        <v>907</v>
      </c>
      <c r="Q1509" s="73" t="s">
        <v>917</v>
      </c>
      <c r="R1509" s="73" t="s">
        <v>83</v>
      </c>
      <c r="V1509" s="60" t="str">
        <f>W1509&amp;H1509</f>
        <v>RANGE 036серый</v>
      </c>
      <c r="W1509" s="60" t="str">
        <f>_xlfn.LET(_xlpm.TextCell,TEXT(G1509,"###"),IF(_xlpm.TextCell&lt;&gt;"",IF(StyleSpaceSplit,IFERROR(IF(FIND(" ",_xlpm.TextCell)&gt;=1,MID(_xlpm.TextCell,1,FIND(" ",_xlpm.TextCell)-1),_xlpm.TextCell),_xlpm.TextCell),_xlpm.TextCell),""))</f>
        <v>RANGE 036</v>
      </c>
      <c r="X1509" s="60" t="str">
        <f>IF(A1509&lt;&gt;"",IFERROR(IF(FIND(" ",G1509)&gt;=1,MID(G1509,FIND(" ",G1509)+1,LEN(G1509)),""),""),"")</f>
        <v>036</v>
      </c>
      <c r="AC1509" s="51">
        <f>IFERROR(VALUE(MID($C1509,1,2)),0)</f>
        <v>80</v>
      </c>
      <c r="AD1509" s="44">
        <f>IFERROR(VALUE(MID($C1509,4,3)),0)</f>
        <v>699</v>
      </c>
      <c r="AE1509" s="51">
        <f>VALUE(RIGHT("00"&amp;AC1509,2)&amp;RIGHT("000"&amp;AD1509,3))</f>
        <v>80699</v>
      </c>
    </row>
    <row r="1510" spans="1:31">
      <c r="A1510" s="60" t="str">
        <f>IF(G1510&amp;Q1510&lt;&gt;"",W1510&amp;Q1510,"")</f>
        <v>RANGE 036grey</v>
      </c>
      <c r="B1510" s="60" t="str">
        <f>IF(C1510&lt;&gt;"",LEFT(C1510,9),"")</f>
        <v>80-699-08</v>
      </c>
      <c r="C1510" s="73" t="s">
        <v>4509</v>
      </c>
      <c r="D1510" s="73" t="s">
        <v>4506</v>
      </c>
      <c r="E1510" s="73" t="s">
        <v>912</v>
      </c>
      <c r="F1510" s="74">
        <v>61</v>
      </c>
      <c r="G1510" s="73" t="s">
        <v>4064</v>
      </c>
      <c r="H1510" s="73" t="s">
        <v>83</v>
      </c>
      <c r="I1510" s="73" t="s">
        <v>2571</v>
      </c>
      <c r="J1510" s="73" t="s">
        <v>320</v>
      </c>
      <c r="K1510" s="73" t="s">
        <v>382</v>
      </c>
      <c r="L1510" s="73" t="s">
        <v>383</v>
      </c>
      <c r="M1510" s="73" t="s">
        <v>384</v>
      </c>
      <c r="N1510" s="73" t="s">
        <v>37</v>
      </c>
      <c r="O1510" s="73" t="s">
        <v>386</v>
      </c>
      <c r="P1510" s="73" t="s">
        <v>907</v>
      </c>
      <c r="Q1510" s="73" t="s">
        <v>917</v>
      </c>
      <c r="R1510" s="73" t="s">
        <v>83</v>
      </c>
      <c r="V1510" s="60" t="str">
        <f>W1510&amp;H1510</f>
        <v>RANGE 036серый</v>
      </c>
      <c r="W1510" s="60" t="str">
        <f>_xlfn.LET(_xlpm.TextCell,TEXT(G1510,"###"),IF(_xlpm.TextCell&lt;&gt;"",IF(StyleSpaceSplit,IFERROR(IF(FIND(" ",_xlpm.TextCell)&gt;=1,MID(_xlpm.TextCell,1,FIND(" ",_xlpm.TextCell)-1),_xlpm.TextCell),_xlpm.TextCell),_xlpm.TextCell),""))</f>
        <v>RANGE 036</v>
      </c>
      <c r="X1510" s="60" t="str">
        <f>IF(A1510&lt;&gt;"",IFERROR(IF(FIND(" ",G1510)&gt;=1,MID(G1510,FIND(" ",G1510)+1,LEN(G1510)),""),""),"")</f>
        <v>036</v>
      </c>
      <c r="AC1510" s="51">
        <f>IFERROR(VALUE(MID($C1510,1,2)),0)</f>
        <v>80</v>
      </c>
      <c r="AD1510" s="44">
        <f>IFERROR(VALUE(MID($C1510,4,3)),0)</f>
        <v>699</v>
      </c>
      <c r="AE1510" s="51">
        <f>VALUE(RIGHT("00"&amp;AC1510,2)&amp;RIGHT("000"&amp;AD1510,3))</f>
        <v>80699</v>
      </c>
    </row>
    <row r="1511" spans="1:31">
      <c r="A1511" s="60" t="str">
        <f>IF(G1511&amp;Q1511&lt;&gt;"",W1511&amp;Q1511,"")</f>
        <v>RANGE 037blue</v>
      </c>
      <c r="B1511" s="60" t="str">
        <f>IF(C1511&lt;&gt;"",LEFT(C1511,9),"")</f>
        <v>80-700-19</v>
      </c>
      <c r="C1511" s="73" t="s">
        <v>4068</v>
      </c>
      <c r="D1511" s="73" t="s">
        <v>4069</v>
      </c>
      <c r="E1511" s="73" t="s">
        <v>910</v>
      </c>
      <c r="F1511" s="74">
        <v>59</v>
      </c>
      <c r="G1511" s="73" t="s">
        <v>4070</v>
      </c>
      <c r="H1511" s="73" t="s">
        <v>91</v>
      </c>
      <c r="I1511" s="73" t="s">
        <v>906</v>
      </c>
      <c r="J1511" s="73" t="s">
        <v>320</v>
      </c>
      <c r="K1511" s="73" t="s">
        <v>382</v>
      </c>
      <c r="L1511" s="73" t="s">
        <v>383</v>
      </c>
      <c r="M1511" s="73" t="s">
        <v>384</v>
      </c>
      <c r="N1511" s="73" t="s">
        <v>43</v>
      </c>
      <c r="O1511" s="73" t="s">
        <v>386</v>
      </c>
      <c r="P1511" s="73" t="s">
        <v>907</v>
      </c>
      <c r="Q1511" s="73" t="s">
        <v>932</v>
      </c>
      <c r="R1511" s="73" t="s">
        <v>91</v>
      </c>
      <c r="V1511" s="60" t="str">
        <f>W1511&amp;H1511</f>
        <v>RANGE 037голубой</v>
      </c>
      <c r="W1511" s="60" t="str">
        <f>_xlfn.LET(_xlpm.TextCell,TEXT(G1511,"###"),IF(_xlpm.TextCell&lt;&gt;"",IF(StyleSpaceSplit,IFERROR(IF(FIND(" ",_xlpm.TextCell)&gt;=1,MID(_xlpm.TextCell,1,FIND(" ",_xlpm.TextCell)-1),_xlpm.TextCell),_xlpm.TextCell),_xlpm.TextCell),""))</f>
        <v>RANGE 037</v>
      </c>
      <c r="X1511" s="60" t="str">
        <f>IF(A1511&lt;&gt;"",IFERROR(IF(FIND(" ",G1511)&gt;=1,MID(G1511,FIND(" ",G1511)+1,LEN(G1511)),""),""),"")</f>
        <v>037</v>
      </c>
      <c r="AC1511" s="51">
        <f>IFERROR(VALUE(MID($C1511,1,2)),0)</f>
        <v>80</v>
      </c>
      <c r="AD1511" s="44">
        <f>IFERROR(VALUE(MID($C1511,4,3)),0)</f>
        <v>700</v>
      </c>
      <c r="AE1511" s="51">
        <f>VALUE(RIGHT("00"&amp;AC1511,2)&amp;RIGHT("000"&amp;AD1511,3))</f>
        <v>80700</v>
      </c>
    </row>
    <row r="1512" spans="1:31">
      <c r="A1512" s="60" t="str">
        <f>IF(G1512&amp;Q1512&lt;&gt;"",W1512&amp;Q1512,"")</f>
        <v>RANGE 037blue</v>
      </c>
      <c r="B1512" s="60" t="str">
        <f>IF(C1512&lt;&gt;"",LEFT(C1512,9),"")</f>
        <v>80-700-19</v>
      </c>
      <c r="C1512" s="73" t="s">
        <v>4071</v>
      </c>
      <c r="D1512" s="73" t="s">
        <v>4069</v>
      </c>
      <c r="E1512" s="73" t="s">
        <v>956</v>
      </c>
      <c r="F1512" s="74">
        <v>55</v>
      </c>
      <c r="G1512" s="73" t="s">
        <v>4070</v>
      </c>
      <c r="H1512" s="73" t="s">
        <v>91</v>
      </c>
      <c r="I1512" s="73" t="s">
        <v>906</v>
      </c>
      <c r="J1512" s="73" t="s">
        <v>320</v>
      </c>
      <c r="K1512" s="73" t="s">
        <v>382</v>
      </c>
      <c r="L1512" s="73" t="s">
        <v>383</v>
      </c>
      <c r="M1512" s="73" t="s">
        <v>384</v>
      </c>
      <c r="N1512" s="73" t="s">
        <v>43</v>
      </c>
      <c r="O1512" s="73" t="s">
        <v>386</v>
      </c>
      <c r="P1512" s="73" t="s">
        <v>907</v>
      </c>
      <c r="Q1512" s="73" t="s">
        <v>932</v>
      </c>
      <c r="R1512" s="73" t="s">
        <v>91</v>
      </c>
      <c r="V1512" s="60" t="str">
        <f>W1512&amp;H1512</f>
        <v>RANGE 037голубой</v>
      </c>
      <c r="W1512" s="60" t="str">
        <f>_xlfn.LET(_xlpm.TextCell,TEXT(G1512,"###"),IF(_xlpm.TextCell&lt;&gt;"",IF(StyleSpaceSplit,IFERROR(IF(FIND(" ",_xlpm.TextCell)&gt;=1,MID(_xlpm.TextCell,1,FIND(" ",_xlpm.TextCell)-1),_xlpm.TextCell),_xlpm.TextCell),_xlpm.TextCell),""))</f>
        <v>RANGE 037</v>
      </c>
      <c r="X1512" s="60" t="str">
        <f>IF(A1512&lt;&gt;"",IFERROR(IF(FIND(" ",G1512)&gt;=1,MID(G1512,FIND(" ",G1512)+1,LEN(G1512)),""),""),"")</f>
        <v>037</v>
      </c>
      <c r="AC1512" s="51">
        <f>IFERROR(VALUE(MID($C1512,1,2)),0)</f>
        <v>80</v>
      </c>
      <c r="AD1512" s="44">
        <f>IFERROR(VALUE(MID($C1512,4,3)),0)</f>
        <v>700</v>
      </c>
      <c r="AE1512" s="51">
        <f>VALUE(RIGHT("00"&amp;AC1512,2)&amp;RIGHT("000"&amp;AD1512,3))</f>
        <v>80700</v>
      </c>
    </row>
    <row r="1513" spans="1:31">
      <c r="A1513" s="60" t="str">
        <f>IF(G1513&amp;Q1513&lt;&gt;"",W1513&amp;Q1513,"")</f>
        <v>RANGE 037blue</v>
      </c>
      <c r="B1513" s="60" t="str">
        <f>IF(C1513&lt;&gt;"",LEFT(C1513,9),"")</f>
        <v>80-700-19</v>
      </c>
      <c r="C1513" s="73" t="s">
        <v>4072</v>
      </c>
      <c r="D1513" s="73" t="s">
        <v>4069</v>
      </c>
      <c r="E1513" s="73" t="s">
        <v>904</v>
      </c>
      <c r="F1513" s="74">
        <v>57</v>
      </c>
      <c r="G1513" s="73" t="s">
        <v>4070</v>
      </c>
      <c r="H1513" s="73" t="s">
        <v>91</v>
      </c>
      <c r="I1513" s="73" t="s">
        <v>906</v>
      </c>
      <c r="J1513" s="73" t="s">
        <v>320</v>
      </c>
      <c r="K1513" s="73" t="s">
        <v>382</v>
      </c>
      <c r="L1513" s="73" t="s">
        <v>383</v>
      </c>
      <c r="M1513" s="73" t="s">
        <v>384</v>
      </c>
      <c r="N1513" s="73" t="s">
        <v>43</v>
      </c>
      <c r="O1513" s="73" t="s">
        <v>386</v>
      </c>
      <c r="P1513" s="73" t="s">
        <v>907</v>
      </c>
      <c r="Q1513" s="73" t="s">
        <v>932</v>
      </c>
      <c r="R1513" s="73" t="s">
        <v>91</v>
      </c>
      <c r="V1513" s="60" t="str">
        <f>W1513&amp;H1513</f>
        <v>RANGE 037голубой</v>
      </c>
      <c r="W1513" s="60" t="str">
        <f>_xlfn.LET(_xlpm.TextCell,TEXT(G1513,"###"),IF(_xlpm.TextCell&lt;&gt;"",IF(StyleSpaceSplit,IFERROR(IF(FIND(" ",_xlpm.TextCell)&gt;=1,MID(_xlpm.TextCell,1,FIND(" ",_xlpm.TextCell)-1),_xlpm.TextCell),_xlpm.TextCell),_xlpm.TextCell),""))</f>
        <v>RANGE 037</v>
      </c>
      <c r="X1513" s="60" t="str">
        <f>IF(A1513&lt;&gt;"",IFERROR(IF(FIND(" ",G1513)&gt;=1,MID(G1513,FIND(" ",G1513)+1,LEN(G1513)),""),""),"")</f>
        <v>037</v>
      </c>
      <c r="AC1513" s="51">
        <f>IFERROR(VALUE(MID($C1513,1,2)),0)</f>
        <v>80</v>
      </c>
      <c r="AD1513" s="44">
        <f>IFERROR(VALUE(MID($C1513,4,3)),0)</f>
        <v>700</v>
      </c>
      <c r="AE1513" s="51">
        <f>VALUE(RIGHT("00"&amp;AC1513,2)&amp;RIGHT("000"&amp;AD1513,3))</f>
        <v>80700</v>
      </c>
    </row>
    <row r="1514" spans="1:31">
      <c r="A1514" s="60" t="str">
        <f>IF(G1514&amp;Q1514&lt;&gt;"",W1514&amp;Q1514,"")</f>
        <v>RANGE 037blue</v>
      </c>
      <c r="B1514" s="60" t="str">
        <f>IF(C1514&lt;&gt;"",LEFT(C1514,9),"")</f>
        <v>80-700-19</v>
      </c>
      <c r="C1514" s="73" t="s">
        <v>4073</v>
      </c>
      <c r="D1514" s="73" t="s">
        <v>4069</v>
      </c>
      <c r="E1514" s="73" t="s">
        <v>912</v>
      </c>
      <c r="F1514" s="74">
        <v>61</v>
      </c>
      <c r="G1514" s="73" t="s">
        <v>4070</v>
      </c>
      <c r="H1514" s="73" t="s">
        <v>91</v>
      </c>
      <c r="I1514" s="73" t="s">
        <v>906</v>
      </c>
      <c r="J1514" s="73" t="s">
        <v>320</v>
      </c>
      <c r="K1514" s="73" t="s">
        <v>382</v>
      </c>
      <c r="L1514" s="73" t="s">
        <v>383</v>
      </c>
      <c r="M1514" s="73" t="s">
        <v>384</v>
      </c>
      <c r="N1514" s="73" t="s">
        <v>43</v>
      </c>
      <c r="O1514" s="73" t="s">
        <v>386</v>
      </c>
      <c r="P1514" s="73" t="s">
        <v>907</v>
      </c>
      <c r="Q1514" s="73" t="s">
        <v>932</v>
      </c>
      <c r="R1514" s="73" t="s">
        <v>91</v>
      </c>
      <c r="V1514" s="60" t="str">
        <f>W1514&amp;H1514</f>
        <v>RANGE 037голубой</v>
      </c>
      <c r="W1514" s="60" t="str">
        <f>_xlfn.LET(_xlpm.TextCell,TEXT(G1514,"###"),IF(_xlpm.TextCell&lt;&gt;"",IF(StyleSpaceSplit,IFERROR(IF(FIND(" ",_xlpm.TextCell)&gt;=1,MID(_xlpm.TextCell,1,FIND(" ",_xlpm.TextCell)-1),_xlpm.TextCell),_xlpm.TextCell),_xlpm.TextCell),""))</f>
        <v>RANGE 037</v>
      </c>
      <c r="X1514" s="60" t="str">
        <f>IF(A1514&lt;&gt;"",IFERROR(IF(FIND(" ",G1514)&gt;=1,MID(G1514,FIND(" ",G1514)+1,LEN(G1514)),""),""),"")</f>
        <v>037</v>
      </c>
      <c r="AC1514" s="51">
        <f>IFERROR(VALUE(MID($C1514,1,2)),0)</f>
        <v>80</v>
      </c>
      <c r="AD1514" s="44">
        <f>IFERROR(VALUE(MID($C1514,4,3)),0)</f>
        <v>700</v>
      </c>
      <c r="AE1514" s="51">
        <f>VALUE(RIGHT("00"&amp;AC1514,2)&amp;RIGHT("000"&amp;AD1514,3))</f>
        <v>80700</v>
      </c>
    </row>
    <row r="1515" spans="1:31">
      <c r="A1515" s="60" t="str">
        <f>IF(G1515&amp;Q1515&lt;&gt;"",W1515&amp;Q1515,"")</f>
        <v>RANGE 037grey</v>
      </c>
      <c r="B1515" s="60" t="str">
        <f>IF(C1515&lt;&gt;"",LEFT(C1515,9),"")</f>
        <v>80-700-08</v>
      </c>
      <c r="C1515" s="73" t="s">
        <v>4515</v>
      </c>
      <c r="D1515" s="73" t="s">
        <v>4516</v>
      </c>
      <c r="E1515" s="73" t="s">
        <v>956</v>
      </c>
      <c r="F1515" s="74">
        <v>55</v>
      </c>
      <c r="G1515" s="73" t="s">
        <v>4070</v>
      </c>
      <c r="H1515" s="73" t="s">
        <v>83</v>
      </c>
      <c r="I1515" s="73" t="s">
        <v>906</v>
      </c>
      <c r="J1515" s="73" t="s">
        <v>320</v>
      </c>
      <c r="K1515" s="73" t="s">
        <v>382</v>
      </c>
      <c r="L1515" s="73" t="s">
        <v>383</v>
      </c>
      <c r="M1515" s="73" t="s">
        <v>384</v>
      </c>
      <c r="N1515" s="73" t="s">
        <v>43</v>
      </c>
      <c r="O1515" s="73" t="s">
        <v>386</v>
      </c>
      <c r="P1515" s="73" t="s">
        <v>907</v>
      </c>
      <c r="Q1515" s="73" t="s">
        <v>917</v>
      </c>
      <c r="R1515" s="73" t="s">
        <v>83</v>
      </c>
      <c r="V1515" s="60" t="str">
        <f>W1515&amp;H1515</f>
        <v>RANGE 037серый</v>
      </c>
      <c r="W1515" s="60" t="str">
        <f>_xlfn.LET(_xlpm.TextCell,TEXT(G1515,"###"),IF(_xlpm.TextCell&lt;&gt;"",IF(StyleSpaceSplit,IFERROR(IF(FIND(" ",_xlpm.TextCell)&gt;=1,MID(_xlpm.TextCell,1,FIND(" ",_xlpm.TextCell)-1),_xlpm.TextCell),_xlpm.TextCell),_xlpm.TextCell),""))</f>
        <v>RANGE 037</v>
      </c>
      <c r="X1515" s="60" t="str">
        <f>IF(A1515&lt;&gt;"",IFERROR(IF(FIND(" ",G1515)&gt;=1,MID(G1515,FIND(" ",G1515)+1,LEN(G1515)),""),""),"")</f>
        <v>037</v>
      </c>
      <c r="AC1515" s="51">
        <f>IFERROR(VALUE(MID($C1515,1,2)),0)</f>
        <v>80</v>
      </c>
      <c r="AD1515" s="44">
        <f>IFERROR(VALUE(MID($C1515,4,3)),0)</f>
        <v>700</v>
      </c>
      <c r="AE1515" s="51">
        <f>VALUE(RIGHT("00"&amp;AC1515,2)&amp;RIGHT("000"&amp;AD1515,3))</f>
        <v>80700</v>
      </c>
    </row>
    <row r="1516" spans="1:31">
      <c r="A1516" s="60" t="str">
        <f>IF(G1516&amp;Q1516&lt;&gt;"",W1516&amp;Q1516,"")</f>
        <v>RANGE 037grey</v>
      </c>
      <c r="B1516" s="60" t="str">
        <f>IF(C1516&lt;&gt;"",LEFT(C1516,9),"")</f>
        <v>80-700-08</v>
      </c>
      <c r="C1516" s="73" t="s">
        <v>4517</v>
      </c>
      <c r="D1516" s="73" t="s">
        <v>4516</v>
      </c>
      <c r="E1516" s="73" t="s">
        <v>904</v>
      </c>
      <c r="F1516" s="74">
        <v>57</v>
      </c>
      <c r="G1516" s="73" t="s">
        <v>4070</v>
      </c>
      <c r="H1516" s="73" t="s">
        <v>83</v>
      </c>
      <c r="I1516" s="73" t="s">
        <v>906</v>
      </c>
      <c r="J1516" s="73" t="s">
        <v>320</v>
      </c>
      <c r="K1516" s="73" t="s">
        <v>382</v>
      </c>
      <c r="L1516" s="73" t="s">
        <v>383</v>
      </c>
      <c r="M1516" s="73" t="s">
        <v>384</v>
      </c>
      <c r="N1516" s="73" t="s">
        <v>43</v>
      </c>
      <c r="O1516" s="73" t="s">
        <v>386</v>
      </c>
      <c r="P1516" s="73" t="s">
        <v>907</v>
      </c>
      <c r="Q1516" s="73" t="s">
        <v>917</v>
      </c>
      <c r="R1516" s="73" t="s">
        <v>83</v>
      </c>
      <c r="V1516" s="60" t="str">
        <f>W1516&amp;H1516</f>
        <v>RANGE 037серый</v>
      </c>
      <c r="W1516" s="60" t="str">
        <f>_xlfn.LET(_xlpm.TextCell,TEXT(G1516,"###"),IF(_xlpm.TextCell&lt;&gt;"",IF(StyleSpaceSplit,IFERROR(IF(FIND(" ",_xlpm.TextCell)&gt;=1,MID(_xlpm.TextCell,1,FIND(" ",_xlpm.TextCell)-1),_xlpm.TextCell),_xlpm.TextCell),_xlpm.TextCell),""))</f>
        <v>RANGE 037</v>
      </c>
      <c r="X1516" s="60" t="str">
        <f>IF(A1516&lt;&gt;"",IFERROR(IF(FIND(" ",G1516)&gt;=1,MID(G1516,FIND(" ",G1516)+1,LEN(G1516)),""),""),"")</f>
        <v>037</v>
      </c>
      <c r="AC1516" s="51">
        <f>IFERROR(VALUE(MID($C1516,1,2)),0)</f>
        <v>80</v>
      </c>
      <c r="AD1516" s="44">
        <f>IFERROR(VALUE(MID($C1516,4,3)),0)</f>
        <v>700</v>
      </c>
      <c r="AE1516" s="51">
        <f>VALUE(RIGHT("00"&amp;AC1516,2)&amp;RIGHT("000"&amp;AD1516,3))</f>
        <v>80700</v>
      </c>
    </row>
    <row r="1517" spans="1:31">
      <c r="A1517" s="60" t="str">
        <f>IF(G1517&amp;Q1517&lt;&gt;"",W1517&amp;Q1517,"")</f>
        <v>RANGE 037grey</v>
      </c>
      <c r="B1517" s="60" t="str">
        <f>IF(C1517&lt;&gt;"",LEFT(C1517,9),"")</f>
        <v>80-700-08</v>
      </c>
      <c r="C1517" s="73" t="s">
        <v>4518</v>
      </c>
      <c r="D1517" s="73" t="s">
        <v>4516</v>
      </c>
      <c r="E1517" s="73" t="s">
        <v>910</v>
      </c>
      <c r="F1517" s="74">
        <v>59</v>
      </c>
      <c r="G1517" s="73" t="s">
        <v>4070</v>
      </c>
      <c r="H1517" s="73" t="s">
        <v>83</v>
      </c>
      <c r="I1517" s="73" t="s">
        <v>906</v>
      </c>
      <c r="J1517" s="73" t="s">
        <v>320</v>
      </c>
      <c r="K1517" s="73" t="s">
        <v>382</v>
      </c>
      <c r="L1517" s="73" t="s">
        <v>383</v>
      </c>
      <c r="M1517" s="73" t="s">
        <v>384</v>
      </c>
      <c r="N1517" s="73" t="s">
        <v>43</v>
      </c>
      <c r="O1517" s="73" t="s">
        <v>386</v>
      </c>
      <c r="P1517" s="73" t="s">
        <v>907</v>
      </c>
      <c r="Q1517" s="73" t="s">
        <v>917</v>
      </c>
      <c r="R1517" s="73" t="s">
        <v>83</v>
      </c>
      <c r="V1517" s="60" t="str">
        <f>W1517&amp;H1517</f>
        <v>RANGE 037серый</v>
      </c>
      <c r="W1517" s="60" t="str">
        <f>_xlfn.LET(_xlpm.TextCell,TEXT(G1517,"###"),IF(_xlpm.TextCell&lt;&gt;"",IF(StyleSpaceSplit,IFERROR(IF(FIND(" ",_xlpm.TextCell)&gt;=1,MID(_xlpm.TextCell,1,FIND(" ",_xlpm.TextCell)-1),_xlpm.TextCell),_xlpm.TextCell),_xlpm.TextCell),""))</f>
        <v>RANGE 037</v>
      </c>
      <c r="X1517" s="60" t="str">
        <f>IF(A1517&lt;&gt;"",IFERROR(IF(FIND(" ",G1517)&gt;=1,MID(G1517,FIND(" ",G1517)+1,LEN(G1517)),""),""),"")</f>
        <v>037</v>
      </c>
      <c r="AC1517" s="51">
        <f>IFERROR(VALUE(MID($C1517,1,2)),0)</f>
        <v>80</v>
      </c>
      <c r="AD1517" s="44">
        <f>IFERROR(VALUE(MID($C1517,4,3)),0)</f>
        <v>700</v>
      </c>
      <c r="AE1517" s="51">
        <f>VALUE(RIGHT("00"&amp;AC1517,2)&amp;RIGHT("000"&amp;AD1517,3))</f>
        <v>80700</v>
      </c>
    </row>
    <row r="1518" spans="1:31">
      <c r="A1518" s="60" t="str">
        <f>IF(G1518&amp;Q1518&lt;&gt;"",W1518&amp;Q1518,"")</f>
        <v>RANGE 037grey</v>
      </c>
      <c r="B1518" s="60" t="str">
        <f>IF(C1518&lt;&gt;"",LEFT(C1518,9),"")</f>
        <v>80-700-08</v>
      </c>
      <c r="C1518" s="73" t="s">
        <v>4519</v>
      </c>
      <c r="D1518" s="73" t="s">
        <v>4516</v>
      </c>
      <c r="E1518" s="73" t="s">
        <v>912</v>
      </c>
      <c r="F1518" s="74">
        <v>61</v>
      </c>
      <c r="G1518" s="73" t="s">
        <v>4070</v>
      </c>
      <c r="H1518" s="73" t="s">
        <v>83</v>
      </c>
      <c r="I1518" s="73" t="s">
        <v>906</v>
      </c>
      <c r="J1518" s="73" t="s">
        <v>320</v>
      </c>
      <c r="K1518" s="73" t="s">
        <v>382</v>
      </c>
      <c r="L1518" s="73" t="s">
        <v>383</v>
      </c>
      <c r="M1518" s="73" t="s">
        <v>384</v>
      </c>
      <c r="N1518" s="73" t="s">
        <v>43</v>
      </c>
      <c r="O1518" s="73" t="s">
        <v>386</v>
      </c>
      <c r="P1518" s="73" t="s">
        <v>907</v>
      </c>
      <c r="Q1518" s="73" t="s">
        <v>917</v>
      </c>
      <c r="R1518" s="73" t="s">
        <v>83</v>
      </c>
      <c r="V1518" s="60" t="str">
        <f>W1518&amp;H1518</f>
        <v>RANGE 037серый</v>
      </c>
      <c r="W1518" s="60" t="str">
        <f>_xlfn.LET(_xlpm.TextCell,TEXT(G1518,"###"),IF(_xlpm.TextCell&lt;&gt;"",IF(StyleSpaceSplit,IFERROR(IF(FIND(" ",_xlpm.TextCell)&gt;=1,MID(_xlpm.TextCell,1,FIND(" ",_xlpm.TextCell)-1),_xlpm.TextCell),_xlpm.TextCell),_xlpm.TextCell),""))</f>
        <v>RANGE 037</v>
      </c>
      <c r="X1518" s="60" t="str">
        <f>IF(A1518&lt;&gt;"",IFERROR(IF(FIND(" ",G1518)&gt;=1,MID(G1518,FIND(" ",G1518)+1,LEN(G1518)),""),""),"")</f>
        <v>037</v>
      </c>
      <c r="AC1518" s="51">
        <f>IFERROR(VALUE(MID($C1518,1,2)),0)</f>
        <v>80</v>
      </c>
      <c r="AD1518" s="44">
        <f>IFERROR(VALUE(MID($C1518,4,3)),0)</f>
        <v>700</v>
      </c>
      <c r="AE1518" s="51">
        <f>VALUE(RIGHT("00"&amp;AC1518,2)&amp;RIGHT("000"&amp;AD1518,3))</f>
        <v>80700</v>
      </c>
    </row>
    <row r="1519" spans="1:31">
      <c r="A1519" s="60" t="str">
        <f>IF(G1519&amp;Q1519&lt;&gt;"",W1519&amp;Q1519,"")</f>
        <v>RANGE 042red</v>
      </c>
      <c r="B1519" s="60" t="str">
        <f>IF(C1519&lt;&gt;"",LEFT(C1519,9),"")</f>
        <v>80-701-18</v>
      </c>
      <c r="C1519" s="73" t="s">
        <v>4074</v>
      </c>
      <c r="D1519" s="73" t="s">
        <v>4075</v>
      </c>
      <c r="E1519" s="73" t="s">
        <v>920</v>
      </c>
      <c r="F1519" s="74">
        <v>58</v>
      </c>
      <c r="G1519" s="73" t="s">
        <v>4076</v>
      </c>
      <c r="H1519" s="73" t="s">
        <v>78</v>
      </c>
      <c r="I1519" s="73" t="s">
        <v>906</v>
      </c>
      <c r="J1519" s="73" t="s">
        <v>320</v>
      </c>
      <c r="K1519" s="73" t="s">
        <v>382</v>
      </c>
      <c r="L1519" s="73" t="s">
        <v>383</v>
      </c>
      <c r="M1519" s="73" t="s">
        <v>384</v>
      </c>
      <c r="N1519" s="73" t="s">
        <v>43</v>
      </c>
      <c r="O1519" s="73" t="s">
        <v>385</v>
      </c>
      <c r="P1519" s="73" t="s">
        <v>907</v>
      </c>
      <c r="Q1519" s="73" t="s">
        <v>969</v>
      </c>
      <c r="R1519" s="73" t="s">
        <v>78</v>
      </c>
      <c r="V1519" s="60" t="str">
        <f>W1519&amp;H1519</f>
        <v>RANGE 042красный</v>
      </c>
      <c r="W1519" s="60" t="str">
        <f>_xlfn.LET(_xlpm.TextCell,TEXT(G1519,"###"),IF(_xlpm.TextCell&lt;&gt;"",IF(StyleSpaceSplit,IFERROR(IF(FIND(" ",_xlpm.TextCell)&gt;=1,MID(_xlpm.TextCell,1,FIND(" ",_xlpm.TextCell)-1),_xlpm.TextCell),_xlpm.TextCell),_xlpm.TextCell),""))</f>
        <v>RANGE 042</v>
      </c>
      <c r="X1519" s="60" t="str">
        <f>IF(A1519&lt;&gt;"",IFERROR(IF(FIND(" ",G1519)&gt;=1,MID(G1519,FIND(" ",G1519)+1,LEN(G1519)),""),""),"")</f>
        <v>042</v>
      </c>
      <c r="AC1519" s="51">
        <f>IFERROR(VALUE(MID($C1519,1,2)),0)</f>
        <v>80</v>
      </c>
      <c r="AD1519" s="44">
        <f>IFERROR(VALUE(MID($C1519,4,3)),0)</f>
        <v>701</v>
      </c>
      <c r="AE1519" s="51">
        <f>VALUE(RIGHT("00"&amp;AC1519,2)&amp;RIGHT("000"&amp;AD1519,3))</f>
        <v>80701</v>
      </c>
    </row>
    <row r="1520" spans="1:31">
      <c r="A1520" s="60" t="str">
        <f>IF(G1520&amp;Q1520&lt;&gt;"",W1520&amp;Q1520,"")</f>
        <v>RANGE 042blue</v>
      </c>
      <c r="B1520" s="60" t="str">
        <f>IF(C1520&lt;&gt;"",LEFT(C1520,9),"")</f>
        <v>80-701-06</v>
      </c>
      <c r="C1520" s="73" t="s">
        <v>4520</v>
      </c>
      <c r="D1520" s="73" t="s">
        <v>4521</v>
      </c>
      <c r="E1520" s="73" t="s">
        <v>956</v>
      </c>
      <c r="F1520" s="74">
        <v>55</v>
      </c>
      <c r="G1520" s="73" t="s">
        <v>4076</v>
      </c>
      <c r="H1520" s="73" t="s">
        <v>71</v>
      </c>
      <c r="I1520" s="73" t="s">
        <v>906</v>
      </c>
      <c r="J1520" s="73" t="s">
        <v>320</v>
      </c>
      <c r="K1520" s="73" t="s">
        <v>382</v>
      </c>
      <c r="L1520" s="73" t="s">
        <v>383</v>
      </c>
      <c r="M1520" s="73" t="s">
        <v>384</v>
      </c>
      <c r="N1520" s="73" t="s">
        <v>43</v>
      </c>
      <c r="O1520" s="73" t="s">
        <v>385</v>
      </c>
      <c r="P1520" s="73" t="s">
        <v>907</v>
      </c>
      <c r="Q1520" s="73" t="s">
        <v>932</v>
      </c>
      <c r="R1520" s="73" t="s">
        <v>71</v>
      </c>
      <c r="V1520" s="60" t="str">
        <f>W1520&amp;H1520</f>
        <v>RANGE 042синий</v>
      </c>
      <c r="W1520" s="60" t="str">
        <f>_xlfn.LET(_xlpm.TextCell,TEXT(G1520,"###"),IF(_xlpm.TextCell&lt;&gt;"",IF(StyleSpaceSplit,IFERROR(IF(FIND(" ",_xlpm.TextCell)&gt;=1,MID(_xlpm.TextCell,1,FIND(" ",_xlpm.TextCell)-1),_xlpm.TextCell),_xlpm.TextCell),_xlpm.TextCell),""))</f>
        <v>RANGE 042</v>
      </c>
      <c r="X1520" s="60" t="str">
        <f>IF(A1520&lt;&gt;"",IFERROR(IF(FIND(" ",G1520)&gt;=1,MID(G1520,FIND(" ",G1520)+1,LEN(G1520)),""),""),"")</f>
        <v>042</v>
      </c>
      <c r="AC1520" s="51">
        <f>IFERROR(VALUE(MID($C1520,1,2)),0)</f>
        <v>80</v>
      </c>
      <c r="AD1520" s="44">
        <f>IFERROR(VALUE(MID($C1520,4,3)),0)</f>
        <v>701</v>
      </c>
      <c r="AE1520" s="51">
        <f>VALUE(RIGHT("00"&amp;AC1520,2)&amp;RIGHT("000"&amp;AD1520,3))</f>
        <v>80701</v>
      </c>
    </row>
    <row r="1521" spans="1:31">
      <c r="A1521" s="60" t="str">
        <f>IF(G1521&amp;Q1521&lt;&gt;"",W1521&amp;Q1521,"")</f>
        <v>RANGE 042blue</v>
      </c>
      <c r="B1521" s="60" t="str">
        <f>IF(C1521&lt;&gt;"",LEFT(C1521,9),"")</f>
        <v>80-701-06</v>
      </c>
      <c r="C1521" s="73" t="s">
        <v>4522</v>
      </c>
      <c r="D1521" s="73" t="s">
        <v>4521</v>
      </c>
      <c r="E1521" s="73" t="s">
        <v>915</v>
      </c>
      <c r="F1521" s="74">
        <v>56</v>
      </c>
      <c r="G1521" s="73" t="s">
        <v>4076</v>
      </c>
      <c r="H1521" s="73" t="s">
        <v>71</v>
      </c>
      <c r="I1521" s="73" t="s">
        <v>906</v>
      </c>
      <c r="J1521" s="73" t="s">
        <v>320</v>
      </c>
      <c r="K1521" s="73" t="s">
        <v>382</v>
      </c>
      <c r="L1521" s="73" t="s">
        <v>383</v>
      </c>
      <c r="M1521" s="73" t="s">
        <v>384</v>
      </c>
      <c r="N1521" s="73" t="s">
        <v>43</v>
      </c>
      <c r="O1521" s="73" t="s">
        <v>385</v>
      </c>
      <c r="P1521" s="73" t="s">
        <v>907</v>
      </c>
      <c r="Q1521" s="73" t="s">
        <v>932</v>
      </c>
      <c r="R1521" s="73" t="s">
        <v>71</v>
      </c>
      <c r="V1521" s="60" t="str">
        <f>W1521&amp;H1521</f>
        <v>RANGE 042синий</v>
      </c>
      <c r="W1521" s="60" t="str">
        <f>_xlfn.LET(_xlpm.TextCell,TEXT(G1521,"###"),IF(_xlpm.TextCell&lt;&gt;"",IF(StyleSpaceSplit,IFERROR(IF(FIND(" ",_xlpm.TextCell)&gt;=1,MID(_xlpm.TextCell,1,FIND(" ",_xlpm.TextCell)-1),_xlpm.TextCell),_xlpm.TextCell),_xlpm.TextCell),""))</f>
        <v>RANGE 042</v>
      </c>
      <c r="X1521" s="60" t="str">
        <f>IF(A1521&lt;&gt;"",IFERROR(IF(FIND(" ",G1521)&gt;=1,MID(G1521,FIND(" ",G1521)+1,LEN(G1521)),""),""),"")</f>
        <v>042</v>
      </c>
      <c r="AC1521" s="51">
        <f>IFERROR(VALUE(MID($C1521,1,2)),0)</f>
        <v>80</v>
      </c>
      <c r="AD1521" s="44">
        <f>IFERROR(VALUE(MID($C1521,4,3)),0)</f>
        <v>701</v>
      </c>
      <c r="AE1521" s="51">
        <f>VALUE(RIGHT("00"&amp;AC1521,2)&amp;RIGHT("000"&amp;AD1521,3))</f>
        <v>80701</v>
      </c>
    </row>
    <row r="1522" spans="1:31">
      <c r="A1522" s="60" t="str">
        <f>IF(G1522&amp;Q1522&lt;&gt;"",W1522&amp;Q1522,"")</f>
        <v>RANGE 042blue</v>
      </c>
      <c r="B1522" s="60" t="str">
        <f>IF(C1522&lt;&gt;"",LEFT(C1522,9),"")</f>
        <v>80-701-06</v>
      </c>
      <c r="C1522" s="73" t="s">
        <v>4523</v>
      </c>
      <c r="D1522" s="73" t="s">
        <v>4521</v>
      </c>
      <c r="E1522" s="73" t="s">
        <v>904</v>
      </c>
      <c r="F1522" s="74">
        <v>57</v>
      </c>
      <c r="G1522" s="73" t="s">
        <v>4076</v>
      </c>
      <c r="H1522" s="73" t="s">
        <v>71</v>
      </c>
      <c r="I1522" s="73" t="s">
        <v>906</v>
      </c>
      <c r="J1522" s="73" t="s">
        <v>320</v>
      </c>
      <c r="K1522" s="73" t="s">
        <v>382</v>
      </c>
      <c r="L1522" s="73" t="s">
        <v>383</v>
      </c>
      <c r="M1522" s="73" t="s">
        <v>384</v>
      </c>
      <c r="N1522" s="73" t="s">
        <v>43</v>
      </c>
      <c r="O1522" s="73" t="s">
        <v>385</v>
      </c>
      <c r="P1522" s="73" t="s">
        <v>907</v>
      </c>
      <c r="Q1522" s="73" t="s">
        <v>932</v>
      </c>
      <c r="R1522" s="73" t="s">
        <v>71</v>
      </c>
      <c r="V1522" s="60" t="str">
        <f>W1522&amp;H1522</f>
        <v>RANGE 042синий</v>
      </c>
      <c r="W1522" s="60" t="str">
        <f>_xlfn.LET(_xlpm.TextCell,TEXT(G1522,"###"),IF(_xlpm.TextCell&lt;&gt;"",IF(StyleSpaceSplit,IFERROR(IF(FIND(" ",_xlpm.TextCell)&gt;=1,MID(_xlpm.TextCell,1,FIND(" ",_xlpm.TextCell)-1),_xlpm.TextCell),_xlpm.TextCell),_xlpm.TextCell),""))</f>
        <v>RANGE 042</v>
      </c>
      <c r="X1522" s="60" t="str">
        <f>IF(A1522&lt;&gt;"",IFERROR(IF(FIND(" ",G1522)&gt;=1,MID(G1522,FIND(" ",G1522)+1,LEN(G1522)),""),""),"")</f>
        <v>042</v>
      </c>
      <c r="AC1522" s="51">
        <f>IFERROR(VALUE(MID($C1522,1,2)),0)</f>
        <v>80</v>
      </c>
      <c r="AD1522" s="44">
        <f>IFERROR(VALUE(MID($C1522,4,3)),0)</f>
        <v>701</v>
      </c>
      <c r="AE1522" s="51">
        <f>VALUE(RIGHT("00"&amp;AC1522,2)&amp;RIGHT("000"&amp;AD1522,3))</f>
        <v>80701</v>
      </c>
    </row>
    <row r="1523" spans="1:31">
      <c r="A1523" s="60" t="str">
        <f>IF(G1523&amp;Q1523&lt;&gt;"",W1523&amp;Q1523,"")</f>
        <v>RANGE 042blue</v>
      </c>
      <c r="B1523" s="60" t="str">
        <f>IF(C1523&lt;&gt;"",LEFT(C1523,9),"")</f>
        <v>80-701-06</v>
      </c>
      <c r="C1523" s="73" t="s">
        <v>4524</v>
      </c>
      <c r="D1523" s="73" t="s">
        <v>4521</v>
      </c>
      <c r="E1523" s="73" t="s">
        <v>920</v>
      </c>
      <c r="F1523" s="74">
        <v>58</v>
      </c>
      <c r="G1523" s="73" t="s">
        <v>4076</v>
      </c>
      <c r="H1523" s="73" t="s">
        <v>71</v>
      </c>
      <c r="I1523" s="73" t="s">
        <v>906</v>
      </c>
      <c r="J1523" s="73" t="s">
        <v>320</v>
      </c>
      <c r="K1523" s="73" t="s">
        <v>382</v>
      </c>
      <c r="L1523" s="73" t="s">
        <v>383</v>
      </c>
      <c r="M1523" s="73" t="s">
        <v>384</v>
      </c>
      <c r="N1523" s="73" t="s">
        <v>43</v>
      </c>
      <c r="O1523" s="73" t="s">
        <v>385</v>
      </c>
      <c r="P1523" s="73" t="s">
        <v>907</v>
      </c>
      <c r="Q1523" s="73" t="s">
        <v>932</v>
      </c>
      <c r="R1523" s="73" t="s">
        <v>71</v>
      </c>
      <c r="V1523" s="60" t="str">
        <f>W1523&amp;H1523</f>
        <v>RANGE 042синий</v>
      </c>
      <c r="W1523" s="60" t="str">
        <f>_xlfn.LET(_xlpm.TextCell,TEXT(G1523,"###"),IF(_xlpm.TextCell&lt;&gt;"",IF(StyleSpaceSplit,IFERROR(IF(FIND(" ",_xlpm.TextCell)&gt;=1,MID(_xlpm.TextCell,1,FIND(" ",_xlpm.TextCell)-1),_xlpm.TextCell),_xlpm.TextCell),_xlpm.TextCell),""))</f>
        <v>RANGE 042</v>
      </c>
      <c r="X1523" s="60" t="str">
        <f>IF(A1523&lt;&gt;"",IFERROR(IF(FIND(" ",G1523)&gt;=1,MID(G1523,FIND(" ",G1523)+1,LEN(G1523)),""),""),"")</f>
        <v>042</v>
      </c>
      <c r="AC1523" s="51">
        <f>IFERROR(VALUE(MID($C1523,1,2)),0)</f>
        <v>80</v>
      </c>
      <c r="AD1523" s="44">
        <f>IFERROR(VALUE(MID($C1523,4,3)),0)</f>
        <v>701</v>
      </c>
      <c r="AE1523" s="51">
        <f>VALUE(RIGHT("00"&amp;AC1523,2)&amp;RIGHT("000"&amp;AD1523,3))</f>
        <v>80701</v>
      </c>
    </row>
    <row r="1524" spans="1:31">
      <c r="A1524" s="60" t="str">
        <f>IF(G1524&amp;Q1524&lt;&gt;"",W1524&amp;Q1524,"")</f>
        <v>RANGE 042blue</v>
      </c>
      <c r="B1524" s="60" t="str">
        <f>IF(C1524&lt;&gt;"",LEFT(C1524,9),"")</f>
        <v>80-701-06</v>
      </c>
      <c r="C1524" s="73" t="s">
        <v>4525</v>
      </c>
      <c r="D1524" s="73" t="s">
        <v>4521</v>
      </c>
      <c r="E1524" s="73" t="s">
        <v>910</v>
      </c>
      <c r="F1524" s="74">
        <v>59</v>
      </c>
      <c r="G1524" s="73" t="s">
        <v>4076</v>
      </c>
      <c r="H1524" s="73" t="s">
        <v>71</v>
      </c>
      <c r="I1524" s="73" t="s">
        <v>906</v>
      </c>
      <c r="J1524" s="73" t="s">
        <v>320</v>
      </c>
      <c r="K1524" s="73" t="s">
        <v>382</v>
      </c>
      <c r="L1524" s="73" t="s">
        <v>383</v>
      </c>
      <c r="M1524" s="73" t="s">
        <v>384</v>
      </c>
      <c r="N1524" s="73" t="s">
        <v>43</v>
      </c>
      <c r="O1524" s="73" t="s">
        <v>385</v>
      </c>
      <c r="P1524" s="73" t="s">
        <v>907</v>
      </c>
      <c r="Q1524" s="73" t="s">
        <v>932</v>
      </c>
      <c r="R1524" s="73" t="s">
        <v>71</v>
      </c>
      <c r="V1524" s="60" t="str">
        <f>W1524&amp;H1524</f>
        <v>RANGE 042синий</v>
      </c>
      <c r="W1524" s="60" t="str">
        <f>_xlfn.LET(_xlpm.TextCell,TEXT(G1524,"###"),IF(_xlpm.TextCell&lt;&gt;"",IF(StyleSpaceSplit,IFERROR(IF(FIND(" ",_xlpm.TextCell)&gt;=1,MID(_xlpm.TextCell,1,FIND(" ",_xlpm.TextCell)-1),_xlpm.TextCell),_xlpm.TextCell),_xlpm.TextCell),""))</f>
        <v>RANGE 042</v>
      </c>
      <c r="X1524" s="60" t="str">
        <f>IF(A1524&lt;&gt;"",IFERROR(IF(FIND(" ",G1524)&gt;=1,MID(G1524,FIND(" ",G1524)+1,LEN(G1524)),""),""),"")</f>
        <v>042</v>
      </c>
      <c r="AC1524" s="51">
        <f>IFERROR(VALUE(MID($C1524,1,2)),0)</f>
        <v>80</v>
      </c>
      <c r="AD1524" s="44">
        <f>IFERROR(VALUE(MID($C1524,4,3)),0)</f>
        <v>701</v>
      </c>
      <c r="AE1524" s="51">
        <f>VALUE(RIGHT("00"&amp;AC1524,2)&amp;RIGHT("000"&amp;AD1524,3))</f>
        <v>80701</v>
      </c>
    </row>
    <row r="1525" spans="1:31">
      <c r="A1525" s="60" t="str">
        <f>IF(G1525&amp;Q1525&lt;&gt;"",W1525&amp;Q1525,"")</f>
        <v>RANGE 042blue</v>
      </c>
      <c r="B1525" s="60" t="str">
        <f>IF(C1525&lt;&gt;"",LEFT(C1525,9),"")</f>
        <v>80-701-06</v>
      </c>
      <c r="C1525" s="73" t="s">
        <v>4526</v>
      </c>
      <c r="D1525" s="73" t="s">
        <v>4521</v>
      </c>
      <c r="E1525" s="73" t="s">
        <v>922</v>
      </c>
      <c r="F1525" s="74">
        <v>60</v>
      </c>
      <c r="G1525" s="73" t="s">
        <v>4076</v>
      </c>
      <c r="H1525" s="73" t="s">
        <v>71</v>
      </c>
      <c r="I1525" s="73" t="s">
        <v>906</v>
      </c>
      <c r="J1525" s="73" t="s">
        <v>320</v>
      </c>
      <c r="K1525" s="73" t="s">
        <v>382</v>
      </c>
      <c r="L1525" s="73" t="s">
        <v>383</v>
      </c>
      <c r="M1525" s="73" t="s">
        <v>384</v>
      </c>
      <c r="N1525" s="73" t="s">
        <v>43</v>
      </c>
      <c r="O1525" s="73" t="s">
        <v>385</v>
      </c>
      <c r="P1525" s="73" t="s">
        <v>907</v>
      </c>
      <c r="Q1525" s="73" t="s">
        <v>932</v>
      </c>
      <c r="R1525" s="73" t="s">
        <v>71</v>
      </c>
      <c r="V1525" s="60" t="str">
        <f>W1525&amp;H1525</f>
        <v>RANGE 042синий</v>
      </c>
      <c r="W1525" s="60" t="str">
        <f>_xlfn.LET(_xlpm.TextCell,TEXT(G1525,"###"),IF(_xlpm.TextCell&lt;&gt;"",IF(StyleSpaceSplit,IFERROR(IF(FIND(" ",_xlpm.TextCell)&gt;=1,MID(_xlpm.TextCell,1,FIND(" ",_xlpm.TextCell)-1),_xlpm.TextCell),_xlpm.TextCell),_xlpm.TextCell),""))</f>
        <v>RANGE 042</v>
      </c>
      <c r="X1525" s="60" t="str">
        <f>IF(A1525&lt;&gt;"",IFERROR(IF(FIND(" ",G1525)&gt;=1,MID(G1525,FIND(" ",G1525)+1,LEN(G1525)),""),""),"")</f>
        <v>042</v>
      </c>
      <c r="AC1525" s="51">
        <f>IFERROR(VALUE(MID($C1525,1,2)),0)</f>
        <v>80</v>
      </c>
      <c r="AD1525" s="44">
        <f>IFERROR(VALUE(MID($C1525,4,3)),0)</f>
        <v>701</v>
      </c>
      <c r="AE1525" s="51">
        <f>VALUE(RIGHT("00"&amp;AC1525,2)&amp;RIGHT("000"&amp;AD1525,3))</f>
        <v>80701</v>
      </c>
    </row>
    <row r="1526" spans="1:31">
      <c r="A1526" s="60" t="str">
        <f>IF(G1526&amp;Q1526&lt;&gt;"",W1526&amp;Q1526,"")</f>
        <v>RANGE 042blue</v>
      </c>
      <c r="B1526" s="60" t="str">
        <f>IF(C1526&lt;&gt;"",LEFT(C1526,9),"")</f>
        <v>80-701-06</v>
      </c>
      <c r="C1526" s="73" t="s">
        <v>4527</v>
      </c>
      <c r="D1526" s="73" t="s">
        <v>4521</v>
      </c>
      <c r="E1526" s="73" t="s">
        <v>912</v>
      </c>
      <c r="F1526" s="74">
        <v>61</v>
      </c>
      <c r="G1526" s="73" t="s">
        <v>4076</v>
      </c>
      <c r="H1526" s="73" t="s">
        <v>71</v>
      </c>
      <c r="I1526" s="73" t="s">
        <v>906</v>
      </c>
      <c r="J1526" s="73" t="s">
        <v>320</v>
      </c>
      <c r="K1526" s="73" t="s">
        <v>382</v>
      </c>
      <c r="L1526" s="73" t="s">
        <v>383</v>
      </c>
      <c r="M1526" s="73" t="s">
        <v>384</v>
      </c>
      <c r="N1526" s="73" t="s">
        <v>43</v>
      </c>
      <c r="O1526" s="73" t="s">
        <v>385</v>
      </c>
      <c r="P1526" s="73" t="s">
        <v>907</v>
      </c>
      <c r="Q1526" s="73" t="s">
        <v>932</v>
      </c>
      <c r="R1526" s="73" t="s">
        <v>71</v>
      </c>
      <c r="V1526" s="60" t="str">
        <f>W1526&amp;H1526</f>
        <v>RANGE 042синий</v>
      </c>
      <c r="W1526" s="60" t="str">
        <f>_xlfn.LET(_xlpm.TextCell,TEXT(G1526,"###"),IF(_xlpm.TextCell&lt;&gt;"",IF(StyleSpaceSplit,IFERROR(IF(FIND(" ",_xlpm.TextCell)&gt;=1,MID(_xlpm.TextCell,1,FIND(" ",_xlpm.TextCell)-1),_xlpm.TextCell),_xlpm.TextCell),_xlpm.TextCell),""))</f>
        <v>RANGE 042</v>
      </c>
      <c r="X1526" s="60" t="str">
        <f>IF(A1526&lt;&gt;"",IFERROR(IF(FIND(" ",G1526)&gt;=1,MID(G1526,FIND(" ",G1526)+1,LEN(G1526)),""),""),"")</f>
        <v>042</v>
      </c>
      <c r="AC1526" s="51">
        <f>IFERROR(VALUE(MID($C1526,1,2)),0)</f>
        <v>80</v>
      </c>
      <c r="AD1526" s="44">
        <f>IFERROR(VALUE(MID($C1526,4,3)),0)</f>
        <v>701</v>
      </c>
      <c r="AE1526" s="51">
        <f>VALUE(RIGHT("00"&amp;AC1526,2)&amp;RIGHT("000"&amp;AD1526,3))</f>
        <v>80701</v>
      </c>
    </row>
    <row r="1527" spans="1:31">
      <c r="A1527" s="60" t="str">
        <f>IF(G1527&amp;Q1527&lt;&gt;"",W1527&amp;Q1527,"")</f>
        <v>RANGE KINGcognac</v>
      </c>
      <c r="B1527" s="60" t="str">
        <f>IF(C1527&lt;&gt;"",LEFT(C1527,9),"")</f>
        <v>80-115-13</v>
      </c>
      <c r="C1527" s="73" t="s">
        <v>7289</v>
      </c>
      <c r="D1527" s="73" t="s">
        <v>7290</v>
      </c>
      <c r="E1527" s="73" t="s">
        <v>915</v>
      </c>
      <c r="F1527" s="74">
        <v>56</v>
      </c>
      <c r="G1527" s="73" t="s">
        <v>1273</v>
      </c>
      <c r="H1527" s="73" t="s">
        <v>217</v>
      </c>
      <c r="I1527" s="73" t="s">
        <v>1211</v>
      </c>
      <c r="J1527" s="73" t="s">
        <v>320</v>
      </c>
      <c r="K1527" s="73" t="s">
        <v>382</v>
      </c>
      <c r="L1527" s="73" t="s">
        <v>383</v>
      </c>
      <c r="M1527" s="73" t="s">
        <v>388</v>
      </c>
      <c r="N1527" s="73" t="s">
        <v>32</v>
      </c>
      <c r="O1527" s="73" t="s">
        <v>385</v>
      </c>
      <c r="P1527" s="73" t="s">
        <v>907</v>
      </c>
      <c r="Q1527" s="73" t="s">
        <v>1193</v>
      </c>
      <c r="R1527" s="73" t="s">
        <v>199</v>
      </c>
      <c r="V1527" s="60" t="str">
        <f>W1527&amp;H1527</f>
        <v>RANGE KINGрыжий</v>
      </c>
      <c r="W1527" s="60" t="str">
        <f>_xlfn.LET(_xlpm.TextCell,TEXT(G1527,"###"),IF(_xlpm.TextCell&lt;&gt;"",IF(StyleSpaceSplit,IFERROR(IF(FIND(" ",_xlpm.TextCell)&gt;=1,MID(_xlpm.TextCell,1,FIND(" ",_xlpm.TextCell)-1),_xlpm.TextCell),_xlpm.TextCell),_xlpm.TextCell),""))</f>
        <v>RANGE KING</v>
      </c>
      <c r="X1527" s="60" t="str">
        <f>IF(A1527&lt;&gt;"",IFERROR(IF(FIND(" ",G1527)&gt;=1,MID(G1527,FIND(" ",G1527)+1,LEN(G1527)),""),""),"")</f>
        <v>KING</v>
      </c>
      <c r="AC1527" s="51">
        <f>IFERROR(VALUE(MID($C1527,1,2)),0)</f>
        <v>80</v>
      </c>
      <c r="AD1527" s="44">
        <f>IFERROR(VALUE(MID($C1527,4,3)),0)</f>
        <v>115</v>
      </c>
      <c r="AE1527" s="51">
        <f>VALUE(RIGHT("00"&amp;AC1527,2)&amp;RIGHT("000"&amp;AD1527,3))</f>
        <v>80115</v>
      </c>
    </row>
    <row r="1528" spans="1:31">
      <c r="A1528" s="60" t="str">
        <f>IF(G1528&amp;Q1528&lt;&gt;"",W1528&amp;Q1528,"")</f>
        <v>RANGE KINGcognac</v>
      </c>
      <c r="B1528" s="60" t="str">
        <f>IF(C1528&lt;&gt;"",LEFT(C1528,9),"")</f>
        <v>80-115-13</v>
      </c>
      <c r="C1528" s="73" t="s">
        <v>7291</v>
      </c>
      <c r="D1528" s="73" t="s">
        <v>7290</v>
      </c>
      <c r="E1528" s="73" t="s">
        <v>904</v>
      </c>
      <c r="F1528" s="74">
        <v>57</v>
      </c>
      <c r="G1528" s="73" t="s">
        <v>1273</v>
      </c>
      <c r="H1528" s="73" t="s">
        <v>217</v>
      </c>
      <c r="I1528" s="73" t="s">
        <v>1211</v>
      </c>
      <c r="J1528" s="73" t="s">
        <v>320</v>
      </c>
      <c r="K1528" s="73" t="s">
        <v>382</v>
      </c>
      <c r="L1528" s="73" t="s">
        <v>383</v>
      </c>
      <c r="M1528" s="73" t="s">
        <v>388</v>
      </c>
      <c r="N1528" s="73" t="s">
        <v>32</v>
      </c>
      <c r="O1528" s="73" t="s">
        <v>385</v>
      </c>
      <c r="P1528" s="73" t="s">
        <v>907</v>
      </c>
      <c r="Q1528" s="73" t="s">
        <v>1193</v>
      </c>
      <c r="R1528" s="73" t="s">
        <v>199</v>
      </c>
      <c r="V1528" s="60" t="str">
        <f>W1528&amp;H1528</f>
        <v>RANGE KINGрыжий</v>
      </c>
      <c r="W1528" s="60" t="str">
        <f>_xlfn.LET(_xlpm.TextCell,TEXT(G1528,"###"),IF(_xlpm.TextCell&lt;&gt;"",IF(StyleSpaceSplit,IFERROR(IF(FIND(" ",_xlpm.TextCell)&gt;=1,MID(_xlpm.TextCell,1,FIND(" ",_xlpm.TextCell)-1),_xlpm.TextCell),_xlpm.TextCell),_xlpm.TextCell),""))</f>
        <v>RANGE KING</v>
      </c>
      <c r="X1528" s="60" t="str">
        <f>IF(A1528&lt;&gt;"",IFERROR(IF(FIND(" ",G1528)&gt;=1,MID(G1528,FIND(" ",G1528)+1,LEN(G1528)),""),""),"")</f>
        <v>KING</v>
      </c>
      <c r="AC1528" s="51">
        <f>IFERROR(VALUE(MID($C1528,1,2)),0)</f>
        <v>80</v>
      </c>
      <c r="AD1528" s="44">
        <f>IFERROR(VALUE(MID($C1528,4,3)),0)</f>
        <v>115</v>
      </c>
      <c r="AE1528" s="51">
        <f>VALUE(RIGHT("00"&amp;AC1528,2)&amp;RIGHT("000"&amp;AD1528,3))</f>
        <v>80115</v>
      </c>
    </row>
    <row r="1529" spans="1:31">
      <c r="A1529" s="60" t="str">
        <f>IF(G1529&amp;Q1529&lt;&gt;"",W1529&amp;Q1529,"")</f>
        <v>RANGE KINGcognac</v>
      </c>
      <c r="B1529" s="60" t="str">
        <f>IF(C1529&lt;&gt;"",LEFT(C1529,9),"")</f>
        <v>80-115-13</v>
      </c>
      <c r="C1529" s="73" t="s">
        <v>7292</v>
      </c>
      <c r="D1529" s="73" t="s">
        <v>7290</v>
      </c>
      <c r="E1529" s="73" t="s">
        <v>910</v>
      </c>
      <c r="F1529" s="74">
        <v>59</v>
      </c>
      <c r="G1529" s="73" t="s">
        <v>1273</v>
      </c>
      <c r="H1529" s="73" t="s">
        <v>217</v>
      </c>
      <c r="I1529" s="73" t="s">
        <v>1211</v>
      </c>
      <c r="J1529" s="73" t="s">
        <v>320</v>
      </c>
      <c r="K1529" s="73" t="s">
        <v>382</v>
      </c>
      <c r="L1529" s="73" t="s">
        <v>383</v>
      </c>
      <c r="M1529" s="73" t="s">
        <v>388</v>
      </c>
      <c r="N1529" s="73" t="s">
        <v>32</v>
      </c>
      <c r="O1529" s="73" t="s">
        <v>385</v>
      </c>
      <c r="P1529" s="73" t="s">
        <v>907</v>
      </c>
      <c r="Q1529" s="73" t="s">
        <v>1193</v>
      </c>
      <c r="R1529" s="73" t="s">
        <v>199</v>
      </c>
      <c r="V1529" s="60" t="str">
        <f>W1529&amp;H1529</f>
        <v>RANGE KINGрыжий</v>
      </c>
      <c r="W1529" s="60" t="str">
        <f>_xlfn.LET(_xlpm.TextCell,TEXT(G1529,"###"),IF(_xlpm.TextCell&lt;&gt;"",IF(StyleSpaceSplit,IFERROR(IF(FIND(" ",_xlpm.TextCell)&gt;=1,MID(_xlpm.TextCell,1,FIND(" ",_xlpm.TextCell)-1),_xlpm.TextCell),_xlpm.TextCell),_xlpm.TextCell),""))</f>
        <v>RANGE KING</v>
      </c>
      <c r="X1529" s="60" t="str">
        <f>IF(A1529&lt;&gt;"",IFERROR(IF(FIND(" ",G1529)&gt;=1,MID(G1529,FIND(" ",G1529)+1,LEN(G1529)),""),""),"")</f>
        <v>KING</v>
      </c>
      <c r="AC1529" s="51">
        <f>IFERROR(VALUE(MID($C1529,1,2)),0)</f>
        <v>80</v>
      </c>
      <c r="AD1529" s="44">
        <f>IFERROR(VALUE(MID($C1529,4,3)),0)</f>
        <v>115</v>
      </c>
      <c r="AE1529" s="51">
        <f>VALUE(RIGHT("00"&amp;AC1529,2)&amp;RIGHT("000"&amp;AD1529,3))</f>
        <v>80115</v>
      </c>
    </row>
    <row r="1530" spans="1:31">
      <c r="A1530" s="60" t="str">
        <f>IF(G1530&amp;Q1530&lt;&gt;"",W1530&amp;Q1530,"")</f>
        <v>RANGE KINGcognac</v>
      </c>
      <c r="B1530" s="60" t="str">
        <f>IF(C1530&lt;&gt;"",LEFT(C1530,9),"")</f>
        <v>80-115-13</v>
      </c>
      <c r="C1530" s="73" t="s">
        <v>7293</v>
      </c>
      <c r="D1530" s="73" t="s">
        <v>7290</v>
      </c>
      <c r="E1530" s="73" t="s">
        <v>922</v>
      </c>
      <c r="F1530" s="74">
        <v>60</v>
      </c>
      <c r="G1530" s="73" t="s">
        <v>1273</v>
      </c>
      <c r="H1530" s="73" t="s">
        <v>217</v>
      </c>
      <c r="I1530" s="73" t="s">
        <v>1211</v>
      </c>
      <c r="J1530" s="73" t="s">
        <v>320</v>
      </c>
      <c r="K1530" s="73" t="s">
        <v>382</v>
      </c>
      <c r="L1530" s="73" t="s">
        <v>383</v>
      </c>
      <c r="M1530" s="73" t="s">
        <v>388</v>
      </c>
      <c r="N1530" s="73" t="s">
        <v>32</v>
      </c>
      <c r="O1530" s="73" t="s">
        <v>385</v>
      </c>
      <c r="P1530" s="73" t="s">
        <v>907</v>
      </c>
      <c r="Q1530" s="73" t="s">
        <v>1193</v>
      </c>
      <c r="R1530" s="73" t="s">
        <v>199</v>
      </c>
      <c r="V1530" s="60" t="str">
        <f>W1530&amp;H1530</f>
        <v>RANGE KINGрыжий</v>
      </c>
      <c r="W1530" s="60" t="str">
        <f>_xlfn.LET(_xlpm.TextCell,TEXT(G1530,"###"),IF(_xlpm.TextCell&lt;&gt;"",IF(StyleSpaceSplit,IFERROR(IF(FIND(" ",_xlpm.TextCell)&gt;=1,MID(_xlpm.TextCell,1,FIND(" ",_xlpm.TextCell)-1),_xlpm.TextCell),_xlpm.TextCell),_xlpm.TextCell),""))</f>
        <v>RANGE KING</v>
      </c>
      <c r="X1530" s="60" t="str">
        <f>IF(A1530&lt;&gt;"",IFERROR(IF(FIND(" ",G1530)&gt;=1,MID(G1530,FIND(" ",G1530)+1,LEN(G1530)),""),""),"")</f>
        <v>KING</v>
      </c>
      <c r="AC1530" s="51">
        <f>IFERROR(VALUE(MID($C1530,1,2)),0)</f>
        <v>80</v>
      </c>
      <c r="AD1530" s="44">
        <f>IFERROR(VALUE(MID($C1530,4,3)),0)</f>
        <v>115</v>
      </c>
      <c r="AE1530" s="51">
        <f>VALUE(RIGHT("00"&amp;AC1530,2)&amp;RIGHT("000"&amp;AD1530,3))</f>
        <v>80115</v>
      </c>
    </row>
    <row r="1531" spans="1:31">
      <c r="A1531" s="60" t="str">
        <f>IF(G1531&amp;Q1531&lt;&gt;"",W1531&amp;Q1531,"")</f>
        <v>RANGE KINGcognac</v>
      </c>
      <c r="B1531" s="60" t="str">
        <f>IF(C1531&lt;&gt;"",LEFT(C1531,9),"")</f>
        <v>80-115-13</v>
      </c>
      <c r="C1531" s="73" t="s">
        <v>7294</v>
      </c>
      <c r="D1531" s="73" t="s">
        <v>7290</v>
      </c>
      <c r="E1531" s="73" t="s">
        <v>912</v>
      </c>
      <c r="F1531" s="74">
        <v>61</v>
      </c>
      <c r="G1531" s="73" t="s">
        <v>1273</v>
      </c>
      <c r="H1531" s="73" t="s">
        <v>217</v>
      </c>
      <c r="I1531" s="73" t="s">
        <v>1211</v>
      </c>
      <c r="J1531" s="73" t="s">
        <v>320</v>
      </c>
      <c r="K1531" s="73" t="s">
        <v>382</v>
      </c>
      <c r="L1531" s="73" t="s">
        <v>383</v>
      </c>
      <c r="M1531" s="73" t="s">
        <v>388</v>
      </c>
      <c r="N1531" s="73" t="s">
        <v>32</v>
      </c>
      <c r="O1531" s="73" t="s">
        <v>385</v>
      </c>
      <c r="P1531" s="73" t="s">
        <v>907</v>
      </c>
      <c r="Q1531" s="73" t="s">
        <v>1193</v>
      </c>
      <c r="R1531" s="73" t="s">
        <v>199</v>
      </c>
      <c r="V1531" s="60" t="str">
        <f>W1531&amp;H1531</f>
        <v>RANGE KINGрыжий</v>
      </c>
      <c r="W1531" s="60" t="str">
        <f>_xlfn.LET(_xlpm.TextCell,TEXT(G1531,"###"),IF(_xlpm.TextCell&lt;&gt;"",IF(StyleSpaceSplit,IFERROR(IF(FIND(" ",_xlpm.TextCell)&gt;=1,MID(_xlpm.TextCell,1,FIND(" ",_xlpm.TextCell)-1),_xlpm.TextCell),_xlpm.TextCell),_xlpm.TextCell),""))</f>
        <v>RANGE KING</v>
      </c>
      <c r="X1531" s="60" t="str">
        <f>IF(A1531&lt;&gt;"",IFERROR(IF(FIND(" ",G1531)&gt;=1,MID(G1531,FIND(" ",G1531)+1,LEN(G1531)),""),""),"")</f>
        <v>KING</v>
      </c>
      <c r="AC1531" s="51">
        <f>IFERROR(VALUE(MID($C1531,1,2)),0)</f>
        <v>80</v>
      </c>
      <c r="AD1531" s="44">
        <f>IFERROR(VALUE(MID($C1531,4,3)),0)</f>
        <v>115</v>
      </c>
      <c r="AE1531" s="51">
        <f>VALUE(RIGHT("00"&amp;AC1531,2)&amp;RIGHT("000"&amp;AD1531,3))</f>
        <v>80115</v>
      </c>
    </row>
    <row r="1532" spans="1:31">
      <c r="A1532" s="60" t="str">
        <f>IF(G1532&amp;Q1532&lt;&gt;"",W1532&amp;Q1532,"")</f>
        <v>RANGE KINGcognac</v>
      </c>
      <c r="B1532" s="60" t="str">
        <f>IF(C1532&lt;&gt;"",LEFT(C1532,9),"")</f>
        <v>80-115-13</v>
      </c>
      <c r="C1532" s="73" t="s">
        <v>7295</v>
      </c>
      <c r="D1532" s="73" t="s">
        <v>7290</v>
      </c>
      <c r="E1532" s="73" t="s">
        <v>920</v>
      </c>
      <c r="F1532" s="74">
        <v>58</v>
      </c>
      <c r="G1532" s="73" t="s">
        <v>1273</v>
      </c>
      <c r="H1532" s="73" t="s">
        <v>217</v>
      </c>
      <c r="I1532" s="73" t="s">
        <v>1211</v>
      </c>
      <c r="J1532" s="73" t="s">
        <v>320</v>
      </c>
      <c r="K1532" s="73" t="s">
        <v>382</v>
      </c>
      <c r="L1532" s="73" t="s">
        <v>383</v>
      </c>
      <c r="M1532" s="73" t="s">
        <v>388</v>
      </c>
      <c r="N1532" s="73" t="s">
        <v>32</v>
      </c>
      <c r="O1532" s="73" t="s">
        <v>385</v>
      </c>
      <c r="P1532" s="73" t="s">
        <v>907</v>
      </c>
      <c r="Q1532" s="73" t="s">
        <v>1193</v>
      </c>
      <c r="R1532" s="73" t="s">
        <v>199</v>
      </c>
      <c r="V1532" s="60" t="str">
        <f>W1532&amp;H1532</f>
        <v>RANGE KINGрыжий</v>
      </c>
      <c r="W1532" s="60" t="str">
        <f>_xlfn.LET(_xlpm.TextCell,TEXT(G1532,"###"),IF(_xlpm.TextCell&lt;&gt;"",IF(StyleSpaceSplit,IFERROR(IF(FIND(" ",_xlpm.TextCell)&gt;=1,MID(_xlpm.TextCell,1,FIND(" ",_xlpm.TextCell)-1),_xlpm.TextCell),_xlpm.TextCell),_xlpm.TextCell),""))</f>
        <v>RANGE KING</v>
      </c>
      <c r="X1532" s="60" t="str">
        <f>IF(A1532&lt;&gt;"",IFERROR(IF(FIND(" ",G1532)&gt;=1,MID(G1532,FIND(" ",G1532)+1,LEN(G1532)),""),""),"")</f>
        <v>KING</v>
      </c>
      <c r="AC1532" s="51">
        <f>IFERROR(VALUE(MID($C1532,1,2)),0)</f>
        <v>80</v>
      </c>
      <c r="AD1532" s="44">
        <f>IFERROR(VALUE(MID($C1532,4,3)),0)</f>
        <v>115</v>
      </c>
      <c r="AE1532" s="51">
        <f>VALUE(RIGHT("00"&amp;AC1532,2)&amp;RIGHT("000"&amp;AD1532,3))</f>
        <v>80115</v>
      </c>
    </row>
    <row r="1533" spans="1:31">
      <c r="A1533" s="60" t="str">
        <f>IF(G1533&amp;Q1533&lt;&gt;"",W1533&amp;Q1533,"")</f>
        <v>RANGE KINGbrown</v>
      </c>
      <c r="B1533" s="60" t="str">
        <f>IF(C1533&lt;&gt;"",LEFT(C1533,9),"")</f>
        <v>80-115-15</v>
      </c>
      <c r="C1533" s="73" t="s">
        <v>1279</v>
      </c>
      <c r="D1533" s="73" t="s">
        <v>1280</v>
      </c>
      <c r="E1533" s="73" t="s">
        <v>904</v>
      </c>
      <c r="F1533" s="74">
        <v>57</v>
      </c>
      <c r="G1533" s="73" t="s">
        <v>1273</v>
      </c>
      <c r="H1533" s="73" t="s">
        <v>271</v>
      </c>
      <c r="I1533" s="73" t="s">
        <v>1179</v>
      </c>
      <c r="J1533" s="73" t="s">
        <v>320</v>
      </c>
      <c r="K1533" s="73" t="s">
        <v>382</v>
      </c>
      <c r="L1533" s="73" t="s">
        <v>383</v>
      </c>
      <c r="M1533" s="73" t="s">
        <v>388</v>
      </c>
      <c r="N1533" s="73" t="s">
        <v>32</v>
      </c>
      <c r="O1533" s="73" t="s">
        <v>385</v>
      </c>
      <c r="P1533" s="73" t="s">
        <v>907</v>
      </c>
      <c r="Q1533" s="73" t="s">
        <v>1033</v>
      </c>
      <c r="R1533" s="73" t="s">
        <v>86</v>
      </c>
      <c r="V1533" s="60" t="str">
        <f>W1533&amp;H1533</f>
        <v>RANGE KINGтемно-коричневый</v>
      </c>
      <c r="W1533" s="60" t="str">
        <f>_xlfn.LET(_xlpm.TextCell,TEXT(G1533,"###"),IF(_xlpm.TextCell&lt;&gt;"",IF(StyleSpaceSplit,IFERROR(IF(FIND(" ",_xlpm.TextCell)&gt;=1,MID(_xlpm.TextCell,1,FIND(" ",_xlpm.TextCell)-1),_xlpm.TextCell),_xlpm.TextCell),_xlpm.TextCell),""))</f>
        <v>RANGE KING</v>
      </c>
      <c r="X1533" s="60" t="str">
        <f>IF(A1533&lt;&gt;"",IFERROR(IF(FIND(" ",G1533)&gt;=1,MID(G1533,FIND(" ",G1533)+1,LEN(G1533)),""),""),"")</f>
        <v>KING</v>
      </c>
      <c r="AC1533" s="51">
        <f>IFERROR(VALUE(MID($C1533,1,2)),0)</f>
        <v>80</v>
      </c>
      <c r="AD1533" s="44">
        <f>IFERROR(VALUE(MID($C1533,4,3)),0)</f>
        <v>115</v>
      </c>
      <c r="AE1533" s="51">
        <f>VALUE(RIGHT("00"&amp;AC1533,2)&amp;RIGHT("000"&amp;AD1533,3))</f>
        <v>80115</v>
      </c>
    </row>
    <row r="1534" spans="1:31">
      <c r="A1534" s="60" t="str">
        <f>IF(G1534&amp;Q1534&lt;&gt;"",W1534&amp;Q1534,"")</f>
        <v>RANGE KINGbrown</v>
      </c>
      <c r="B1534" s="60" t="str">
        <f>IF(C1534&lt;&gt;"",LEFT(C1534,9),"")</f>
        <v>80-115-15</v>
      </c>
      <c r="C1534" s="73" t="s">
        <v>1281</v>
      </c>
      <c r="D1534" s="73" t="s">
        <v>1280</v>
      </c>
      <c r="E1534" s="73" t="s">
        <v>910</v>
      </c>
      <c r="F1534" s="74">
        <v>59</v>
      </c>
      <c r="G1534" s="73" t="s">
        <v>1273</v>
      </c>
      <c r="H1534" s="73" t="s">
        <v>271</v>
      </c>
      <c r="I1534" s="73" t="s">
        <v>1179</v>
      </c>
      <c r="J1534" s="73" t="s">
        <v>320</v>
      </c>
      <c r="K1534" s="73" t="s">
        <v>382</v>
      </c>
      <c r="L1534" s="73" t="s">
        <v>383</v>
      </c>
      <c r="M1534" s="73" t="s">
        <v>388</v>
      </c>
      <c r="N1534" s="73" t="s">
        <v>32</v>
      </c>
      <c r="O1534" s="73" t="s">
        <v>385</v>
      </c>
      <c r="P1534" s="73" t="s">
        <v>907</v>
      </c>
      <c r="Q1534" s="73" t="s">
        <v>1033</v>
      </c>
      <c r="R1534" s="73" t="s">
        <v>86</v>
      </c>
      <c r="V1534" s="60" t="str">
        <f>W1534&amp;H1534</f>
        <v>RANGE KINGтемно-коричневый</v>
      </c>
      <c r="W1534" s="60" t="str">
        <f>_xlfn.LET(_xlpm.TextCell,TEXT(G1534,"###"),IF(_xlpm.TextCell&lt;&gt;"",IF(StyleSpaceSplit,IFERROR(IF(FIND(" ",_xlpm.TextCell)&gt;=1,MID(_xlpm.TextCell,1,FIND(" ",_xlpm.TextCell)-1),_xlpm.TextCell),_xlpm.TextCell),_xlpm.TextCell),""))</f>
        <v>RANGE KING</v>
      </c>
      <c r="X1534" s="60" t="str">
        <f>IF(A1534&lt;&gt;"",IFERROR(IF(FIND(" ",G1534)&gt;=1,MID(G1534,FIND(" ",G1534)+1,LEN(G1534)),""),""),"")</f>
        <v>KING</v>
      </c>
      <c r="AC1534" s="51">
        <f>IFERROR(VALUE(MID($C1534,1,2)),0)</f>
        <v>80</v>
      </c>
      <c r="AD1534" s="44">
        <f>IFERROR(VALUE(MID($C1534,4,3)),0)</f>
        <v>115</v>
      </c>
      <c r="AE1534" s="51">
        <f>VALUE(RIGHT("00"&amp;AC1534,2)&amp;RIGHT("000"&amp;AD1534,3))</f>
        <v>80115</v>
      </c>
    </row>
    <row r="1535" spans="1:31">
      <c r="A1535" s="60" t="str">
        <f>IF(G1535&amp;Q1535&lt;&gt;"",W1535&amp;Q1535,"")</f>
        <v>RANGE KINGbrown</v>
      </c>
      <c r="B1535" s="60" t="str">
        <f>IF(C1535&lt;&gt;"",LEFT(C1535,9),"")</f>
        <v>80-115-15</v>
      </c>
      <c r="C1535" s="73" t="s">
        <v>1282</v>
      </c>
      <c r="D1535" s="73" t="s">
        <v>1280</v>
      </c>
      <c r="E1535" s="73" t="s">
        <v>912</v>
      </c>
      <c r="F1535" s="74">
        <v>61</v>
      </c>
      <c r="G1535" s="73" t="s">
        <v>1273</v>
      </c>
      <c r="H1535" s="73" t="s">
        <v>271</v>
      </c>
      <c r="I1535" s="73" t="s">
        <v>1179</v>
      </c>
      <c r="J1535" s="73" t="s">
        <v>320</v>
      </c>
      <c r="K1535" s="73" t="s">
        <v>382</v>
      </c>
      <c r="L1535" s="73" t="s">
        <v>383</v>
      </c>
      <c r="M1535" s="73" t="s">
        <v>388</v>
      </c>
      <c r="N1535" s="73" t="s">
        <v>32</v>
      </c>
      <c r="O1535" s="73" t="s">
        <v>385</v>
      </c>
      <c r="P1535" s="73" t="s">
        <v>907</v>
      </c>
      <c r="Q1535" s="73" t="s">
        <v>1033</v>
      </c>
      <c r="R1535" s="73" t="s">
        <v>86</v>
      </c>
      <c r="V1535" s="60" t="str">
        <f>W1535&amp;H1535</f>
        <v>RANGE KINGтемно-коричневый</v>
      </c>
      <c r="W1535" s="60" t="str">
        <f>_xlfn.LET(_xlpm.TextCell,TEXT(G1535,"###"),IF(_xlpm.TextCell&lt;&gt;"",IF(StyleSpaceSplit,IFERROR(IF(FIND(" ",_xlpm.TextCell)&gt;=1,MID(_xlpm.TextCell,1,FIND(" ",_xlpm.TextCell)-1),_xlpm.TextCell),_xlpm.TextCell),_xlpm.TextCell),""))</f>
        <v>RANGE KING</v>
      </c>
      <c r="X1535" s="60" t="str">
        <f>IF(A1535&lt;&gt;"",IFERROR(IF(FIND(" ",G1535)&gt;=1,MID(G1535,FIND(" ",G1535)+1,LEN(G1535)),""),""),"")</f>
        <v>KING</v>
      </c>
      <c r="AC1535" s="51">
        <f>IFERROR(VALUE(MID($C1535,1,2)),0)</f>
        <v>80</v>
      </c>
      <c r="AD1535" s="44">
        <f>IFERROR(VALUE(MID($C1535,4,3)),0)</f>
        <v>115</v>
      </c>
      <c r="AE1535" s="51">
        <f>VALUE(RIGHT("00"&amp;AC1535,2)&amp;RIGHT("000"&amp;AD1535,3))</f>
        <v>80115</v>
      </c>
    </row>
    <row r="1536" spans="1:31">
      <c r="A1536" s="60" t="str">
        <f>IF(G1536&amp;Q1536&lt;&gt;"",W1536&amp;Q1536,"")</f>
        <v>RANGE KINGblack</v>
      </c>
      <c r="B1536" s="60" t="str">
        <f>IF(C1536&lt;&gt;"",LEFT(C1536,9),"")</f>
        <v>80-115-09</v>
      </c>
      <c r="C1536" s="73" t="s">
        <v>1271</v>
      </c>
      <c r="D1536" s="73" t="s">
        <v>1272</v>
      </c>
      <c r="E1536" s="73" t="s">
        <v>915</v>
      </c>
      <c r="F1536" s="74">
        <v>56</v>
      </c>
      <c r="G1536" s="73" t="s">
        <v>1273</v>
      </c>
      <c r="H1536" s="73" t="s">
        <v>53</v>
      </c>
      <c r="I1536" s="73" t="s">
        <v>1179</v>
      </c>
      <c r="J1536" s="73" t="s">
        <v>320</v>
      </c>
      <c r="K1536" s="73" t="s">
        <v>382</v>
      </c>
      <c r="L1536" s="73" t="s">
        <v>383</v>
      </c>
      <c r="M1536" s="73" t="s">
        <v>388</v>
      </c>
      <c r="N1536" s="73" t="s">
        <v>32</v>
      </c>
      <c r="O1536" s="73" t="s">
        <v>385</v>
      </c>
      <c r="P1536" s="73" t="s">
        <v>907</v>
      </c>
      <c r="Q1536" s="73" t="s">
        <v>928</v>
      </c>
      <c r="R1536" s="73" t="s">
        <v>53</v>
      </c>
      <c r="V1536" s="60" t="str">
        <f>W1536&amp;H1536</f>
        <v>RANGE KINGчерный</v>
      </c>
      <c r="W1536" s="60" t="str">
        <f>_xlfn.LET(_xlpm.TextCell,TEXT(G1536,"###"),IF(_xlpm.TextCell&lt;&gt;"",IF(StyleSpaceSplit,IFERROR(IF(FIND(" ",_xlpm.TextCell)&gt;=1,MID(_xlpm.TextCell,1,FIND(" ",_xlpm.TextCell)-1),_xlpm.TextCell),_xlpm.TextCell),_xlpm.TextCell),""))</f>
        <v>RANGE KING</v>
      </c>
      <c r="X1536" s="60" t="str">
        <f>IF(A1536&lt;&gt;"",IFERROR(IF(FIND(" ",G1536)&gt;=1,MID(G1536,FIND(" ",G1536)+1,LEN(G1536)),""),""),"")</f>
        <v>KING</v>
      </c>
      <c r="AC1536" s="51">
        <f>IFERROR(VALUE(MID($C1536,1,2)),0)</f>
        <v>80</v>
      </c>
      <c r="AD1536" s="44">
        <f>IFERROR(VALUE(MID($C1536,4,3)),0)</f>
        <v>115</v>
      </c>
      <c r="AE1536" s="51">
        <f>VALUE(RIGHT("00"&amp;AC1536,2)&amp;RIGHT("000"&amp;AD1536,3))</f>
        <v>80115</v>
      </c>
    </row>
    <row r="1537" spans="1:31">
      <c r="A1537" s="60" t="str">
        <f>IF(G1537&amp;Q1537&lt;&gt;"",W1537&amp;Q1537,"")</f>
        <v>RANGE KINGblack</v>
      </c>
      <c r="B1537" s="60" t="str">
        <f>IF(C1537&lt;&gt;"",LEFT(C1537,9),"")</f>
        <v>80-115-09</v>
      </c>
      <c r="C1537" s="73" t="s">
        <v>1274</v>
      </c>
      <c r="D1537" s="73" t="s">
        <v>1272</v>
      </c>
      <c r="E1537" s="73" t="s">
        <v>904</v>
      </c>
      <c r="F1537" s="74">
        <v>57</v>
      </c>
      <c r="G1537" s="73" t="s">
        <v>1273</v>
      </c>
      <c r="H1537" s="73" t="s">
        <v>53</v>
      </c>
      <c r="I1537" s="73" t="s">
        <v>1179</v>
      </c>
      <c r="J1537" s="73" t="s">
        <v>320</v>
      </c>
      <c r="K1537" s="73" t="s">
        <v>382</v>
      </c>
      <c r="L1537" s="73" t="s">
        <v>383</v>
      </c>
      <c r="M1537" s="73" t="s">
        <v>388</v>
      </c>
      <c r="N1537" s="73" t="s">
        <v>32</v>
      </c>
      <c r="O1537" s="73" t="s">
        <v>385</v>
      </c>
      <c r="P1537" s="73" t="s">
        <v>907</v>
      </c>
      <c r="Q1537" s="73" t="s">
        <v>928</v>
      </c>
      <c r="R1537" s="73" t="s">
        <v>53</v>
      </c>
      <c r="V1537" s="60" t="str">
        <f>W1537&amp;H1537</f>
        <v>RANGE KINGчерный</v>
      </c>
      <c r="W1537" s="60" t="str">
        <f>_xlfn.LET(_xlpm.TextCell,TEXT(G1537,"###"),IF(_xlpm.TextCell&lt;&gt;"",IF(StyleSpaceSplit,IFERROR(IF(FIND(" ",_xlpm.TextCell)&gt;=1,MID(_xlpm.TextCell,1,FIND(" ",_xlpm.TextCell)-1),_xlpm.TextCell),_xlpm.TextCell),_xlpm.TextCell),""))</f>
        <v>RANGE KING</v>
      </c>
      <c r="X1537" s="60" t="str">
        <f>IF(A1537&lt;&gt;"",IFERROR(IF(FIND(" ",G1537)&gt;=1,MID(G1537,FIND(" ",G1537)+1,LEN(G1537)),""),""),"")</f>
        <v>KING</v>
      </c>
      <c r="AC1537" s="51">
        <f>IFERROR(VALUE(MID($C1537,1,2)),0)</f>
        <v>80</v>
      </c>
      <c r="AD1537" s="44">
        <f>IFERROR(VALUE(MID($C1537,4,3)),0)</f>
        <v>115</v>
      </c>
      <c r="AE1537" s="51">
        <f>VALUE(RIGHT("00"&amp;AC1537,2)&amp;RIGHT("000"&amp;AD1537,3))</f>
        <v>80115</v>
      </c>
    </row>
    <row r="1538" spans="1:31">
      <c r="A1538" s="60" t="str">
        <f>IF(G1538&amp;Q1538&lt;&gt;"",W1538&amp;Q1538,"")</f>
        <v>RANGE KINGblack</v>
      </c>
      <c r="B1538" s="60" t="str">
        <f>IF(C1538&lt;&gt;"",LEFT(C1538,9),"")</f>
        <v>80-115-09</v>
      </c>
      <c r="C1538" s="73" t="s">
        <v>1275</v>
      </c>
      <c r="D1538" s="73" t="s">
        <v>1272</v>
      </c>
      <c r="E1538" s="73" t="s">
        <v>920</v>
      </c>
      <c r="F1538" s="74">
        <v>58</v>
      </c>
      <c r="G1538" s="73" t="s">
        <v>1273</v>
      </c>
      <c r="H1538" s="73" t="s">
        <v>53</v>
      </c>
      <c r="I1538" s="73" t="s">
        <v>1179</v>
      </c>
      <c r="J1538" s="73" t="s">
        <v>320</v>
      </c>
      <c r="K1538" s="73" t="s">
        <v>382</v>
      </c>
      <c r="L1538" s="73" t="s">
        <v>383</v>
      </c>
      <c r="M1538" s="73" t="s">
        <v>388</v>
      </c>
      <c r="N1538" s="73" t="s">
        <v>32</v>
      </c>
      <c r="O1538" s="73" t="s">
        <v>385</v>
      </c>
      <c r="P1538" s="73" t="s">
        <v>907</v>
      </c>
      <c r="Q1538" s="73" t="s">
        <v>928</v>
      </c>
      <c r="R1538" s="73" t="s">
        <v>53</v>
      </c>
      <c r="V1538" s="60" t="str">
        <f>W1538&amp;H1538</f>
        <v>RANGE KINGчерный</v>
      </c>
      <c r="W1538" s="60" t="str">
        <f>_xlfn.LET(_xlpm.TextCell,TEXT(G1538,"###"),IF(_xlpm.TextCell&lt;&gt;"",IF(StyleSpaceSplit,IFERROR(IF(FIND(" ",_xlpm.TextCell)&gt;=1,MID(_xlpm.TextCell,1,FIND(" ",_xlpm.TextCell)-1),_xlpm.TextCell),_xlpm.TextCell),_xlpm.TextCell),""))</f>
        <v>RANGE KING</v>
      </c>
      <c r="X1538" s="60" t="str">
        <f>IF(A1538&lt;&gt;"",IFERROR(IF(FIND(" ",G1538)&gt;=1,MID(G1538,FIND(" ",G1538)+1,LEN(G1538)),""),""),"")</f>
        <v>KING</v>
      </c>
      <c r="AC1538" s="51">
        <f>IFERROR(VALUE(MID($C1538,1,2)),0)</f>
        <v>80</v>
      </c>
      <c r="AD1538" s="44">
        <f>IFERROR(VALUE(MID($C1538,4,3)),0)</f>
        <v>115</v>
      </c>
      <c r="AE1538" s="51">
        <f>VALUE(RIGHT("00"&amp;AC1538,2)&amp;RIGHT("000"&amp;AD1538,3))</f>
        <v>80115</v>
      </c>
    </row>
    <row r="1539" spans="1:31">
      <c r="A1539" s="60" t="str">
        <f>IF(G1539&amp;Q1539&lt;&gt;"",W1539&amp;Q1539,"")</f>
        <v>RANGE KINGblack</v>
      </c>
      <c r="B1539" s="60" t="str">
        <f>IF(C1539&lt;&gt;"",LEFT(C1539,9),"")</f>
        <v>80-115-09</v>
      </c>
      <c r="C1539" s="73" t="s">
        <v>1276</v>
      </c>
      <c r="D1539" s="73" t="s">
        <v>1272</v>
      </c>
      <c r="E1539" s="73" t="s">
        <v>910</v>
      </c>
      <c r="F1539" s="74">
        <v>59</v>
      </c>
      <c r="G1539" s="73" t="s">
        <v>1273</v>
      </c>
      <c r="H1539" s="73" t="s">
        <v>53</v>
      </c>
      <c r="I1539" s="73" t="s">
        <v>1179</v>
      </c>
      <c r="J1539" s="73" t="s">
        <v>320</v>
      </c>
      <c r="K1539" s="73" t="s">
        <v>382</v>
      </c>
      <c r="L1539" s="73" t="s">
        <v>383</v>
      </c>
      <c r="M1539" s="73" t="s">
        <v>388</v>
      </c>
      <c r="N1539" s="73" t="s">
        <v>32</v>
      </c>
      <c r="O1539" s="73" t="s">
        <v>385</v>
      </c>
      <c r="P1539" s="73" t="s">
        <v>907</v>
      </c>
      <c r="Q1539" s="73" t="s">
        <v>928</v>
      </c>
      <c r="R1539" s="73" t="s">
        <v>53</v>
      </c>
      <c r="V1539" s="60" t="str">
        <f>W1539&amp;H1539</f>
        <v>RANGE KINGчерный</v>
      </c>
      <c r="W1539" s="60" t="str">
        <f>_xlfn.LET(_xlpm.TextCell,TEXT(G1539,"###"),IF(_xlpm.TextCell&lt;&gt;"",IF(StyleSpaceSplit,IFERROR(IF(FIND(" ",_xlpm.TextCell)&gt;=1,MID(_xlpm.TextCell,1,FIND(" ",_xlpm.TextCell)-1),_xlpm.TextCell),_xlpm.TextCell),_xlpm.TextCell),""))</f>
        <v>RANGE KING</v>
      </c>
      <c r="X1539" s="60" t="str">
        <f>IF(A1539&lt;&gt;"",IFERROR(IF(FIND(" ",G1539)&gt;=1,MID(G1539,FIND(" ",G1539)+1,LEN(G1539)),""),""),"")</f>
        <v>KING</v>
      </c>
      <c r="AC1539" s="51">
        <f>IFERROR(VALUE(MID($C1539,1,2)),0)</f>
        <v>80</v>
      </c>
      <c r="AD1539" s="44">
        <f>IFERROR(VALUE(MID($C1539,4,3)),0)</f>
        <v>115</v>
      </c>
      <c r="AE1539" s="51">
        <f>VALUE(RIGHT("00"&amp;AC1539,2)&amp;RIGHT("000"&amp;AD1539,3))</f>
        <v>80115</v>
      </c>
    </row>
    <row r="1540" spans="1:31">
      <c r="A1540" s="60" t="str">
        <f>IF(G1540&amp;Q1540&lt;&gt;"",W1540&amp;Q1540,"")</f>
        <v>RANGE KINGblack</v>
      </c>
      <c r="B1540" s="60" t="str">
        <f>IF(C1540&lt;&gt;"",LEFT(C1540,9),"")</f>
        <v>80-115-09</v>
      </c>
      <c r="C1540" s="73" t="s">
        <v>1277</v>
      </c>
      <c r="D1540" s="73" t="s">
        <v>1272</v>
      </c>
      <c r="E1540" s="73" t="s">
        <v>922</v>
      </c>
      <c r="F1540" s="74">
        <v>60</v>
      </c>
      <c r="G1540" s="73" t="s">
        <v>1273</v>
      </c>
      <c r="H1540" s="73" t="s">
        <v>53</v>
      </c>
      <c r="I1540" s="73" t="s">
        <v>1179</v>
      </c>
      <c r="J1540" s="73" t="s">
        <v>320</v>
      </c>
      <c r="K1540" s="73" t="s">
        <v>382</v>
      </c>
      <c r="L1540" s="73" t="s">
        <v>383</v>
      </c>
      <c r="M1540" s="73" t="s">
        <v>388</v>
      </c>
      <c r="N1540" s="73" t="s">
        <v>32</v>
      </c>
      <c r="O1540" s="73" t="s">
        <v>385</v>
      </c>
      <c r="P1540" s="73" t="s">
        <v>907</v>
      </c>
      <c r="Q1540" s="73" t="s">
        <v>928</v>
      </c>
      <c r="R1540" s="73" t="s">
        <v>53</v>
      </c>
      <c r="V1540" s="60" t="str">
        <f>W1540&amp;H1540</f>
        <v>RANGE KINGчерный</v>
      </c>
      <c r="W1540" s="60" t="str">
        <f>_xlfn.LET(_xlpm.TextCell,TEXT(G1540,"###"),IF(_xlpm.TextCell&lt;&gt;"",IF(StyleSpaceSplit,IFERROR(IF(FIND(" ",_xlpm.TextCell)&gt;=1,MID(_xlpm.TextCell,1,FIND(" ",_xlpm.TextCell)-1),_xlpm.TextCell),_xlpm.TextCell),_xlpm.TextCell),""))</f>
        <v>RANGE KING</v>
      </c>
      <c r="X1540" s="60" t="str">
        <f>IF(A1540&lt;&gt;"",IFERROR(IF(FIND(" ",G1540)&gt;=1,MID(G1540,FIND(" ",G1540)+1,LEN(G1540)),""),""),"")</f>
        <v>KING</v>
      </c>
      <c r="AC1540" s="51">
        <f>IFERROR(VALUE(MID($C1540,1,2)),0)</f>
        <v>80</v>
      </c>
      <c r="AD1540" s="44">
        <f>IFERROR(VALUE(MID($C1540,4,3)),0)</f>
        <v>115</v>
      </c>
      <c r="AE1540" s="51">
        <f>VALUE(RIGHT("00"&amp;AC1540,2)&amp;RIGHT("000"&amp;AD1540,3))</f>
        <v>80115</v>
      </c>
    </row>
    <row r="1541" spans="1:31">
      <c r="A1541" s="60" t="str">
        <f>IF(G1541&amp;Q1541&lt;&gt;"",W1541&amp;Q1541,"")</f>
        <v>RANGE KINGblack</v>
      </c>
      <c r="B1541" s="60" t="str">
        <f>IF(C1541&lt;&gt;"",LEFT(C1541,9),"")</f>
        <v>80-115-09</v>
      </c>
      <c r="C1541" s="73" t="s">
        <v>1278</v>
      </c>
      <c r="D1541" s="73" t="s">
        <v>1272</v>
      </c>
      <c r="E1541" s="73" t="s">
        <v>912</v>
      </c>
      <c r="F1541" s="74">
        <v>61</v>
      </c>
      <c r="G1541" s="73" t="s">
        <v>1273</v>
      </c>
      <c r="H1541" s="73" t="s">
        <v>53</v>
      </c>
      <c r="I1541" s="73" t="s">
        <v>1179</v>
      </c>
      <c r="J1541" s="73" t="s">
        <v>320</v>
      </c>
      <c r="K1541" s="73" t="s">
        <v>382</v>
      </c>
      <c r="L1541" s="73" t="s">
        <v>383</v>
      </c>
      <c r="M1541" s="73" t="s">
        <v>388</v>
      </c>
      <c r="N1541" s="73" t="s">
        <v>32</v>
      </c>
      <c r="O1541" s="73" t="s">
        <v>385</v>
      </c>
      <c r="P1541" s="73" t="s">
        <v>907</v>
      </c>
      <c r="Q1541" s="73" t="s">
        <v>928</v>
      </c>
      <c r="R1541" s="73" t="s">
        <v>53</v>
      </c>
      <c r="V1541" s="60" t="str">
        <f>W1541&amp;H1541</f>
        <v>RANGE KINGчерный</v>
      </c>
      <c r="W1541" s="60" t="str">
        <f>_xlfn.LET(_xlpm.TextCell,TEXT(G1541,"###"),IF(_xlpm.TextCell&lt;&gt;"",IF(StyleSpaceSplit,IFERROR(IF(FIND(" ",_xlpm.TextCell)&gt;=1,MID(_xlpm.TextCell,1,FIND(" ",_xlpm.TextCell)-1),_xlpm.TextCell),_xlpm.TextCell),_xlpm.TextCell),""))</f>
        <v>RANGE KING</v>
      </c>
      <c r="X1541" s="60" t="str">
        <f>IF(A1541&lt;&gt;"",IFERROR(IF(FIND(" ",G1541)&gt;=1,MID(G1541,FIND(" ",G1541)+1,LEN(G1541)),""),""),"")</f>
        <v>KING</v>
      </c>
      <c r="AC1541" s="51">
        <f>IFERROR(VALUE(MID($C1541,1,2)),0)</f>
        <v>80</v>
      </c>
      <c r="AD1541" s="44">
        <f>IFERROR(VALUE(MID($C1541,4,3)),0)</f>
        <v>115</v>
      </c>
      <c r="AE1541" s="51">
        <f>VALUE(RIGHT("00"&amp;AC1541,2)&amp;RIGHT("000"&amp;AD1541,3))</f>
        <v>80115</v>
      </c>
    </row>
    <row r="1542" spans="1:31">
      <c r="A1542" s="60" t="str">
        <f>IF(G1542&amp;Q1542&lt;&gt;"",W1542&amp;Q1542,"")</f>
        <v>RANGE PATCHgreen</v>
      </c>
      <c r="B1542" s="60" t="str">
        <f>IF(C1542&lt;&gt;"",LEFT(C1542,9),"")</f>
        <v>80-250-11</v>
      </c>
      <c r="C1542" s="73" t="s">
        <v>4528</v>
      </c>
      <c r="D1542" s="73" t="s">
        <v>4529</v>
      </c>
      <c r="E1542" s="73" t="s">
        <v>956</v>
      </c>
      <c r="F1542" s="74">
        <v>55</v>
      </c>
      <c r="G1542" s="73" t="s">
        <v>2455</v>
      </c>
      <c r="H1542" s="73" t="s">
        <v>60</v>
      </c>
      <c r="I1542" s="73" t="s">
        <v>2456</v>
      </c>
      <c r="J1542" s="73" t="s">
        <v>320</v>
      </c>
      <c r="K1542" s="73" t="s">
        <v>382</v>
      </c>
      <c r="L1542" s="73" t="s">
        <v>383</v>
      </c>
      <c r="M1542" s="73" t="s">
        <v>384</v>
      </c>
      <c r="N1542" s="73" t="s">
        <v>43</v>
      </c>
      <c r="O1542" s="73" t="s">
        <v>385</v>
      </c>
      <c r="P1542" s="73" t="s">
        <v>907</v>
      </c>
      <c r="Q1542" s="73" t="s">
        <v>990</v>
      </c>
      <c r="R1542" s="73" t="s">
        <v>60</v>
      </c>
      <c r="V1542" s="60" t="str">
        <f>W1542&amp;H1542</f>
        <v>RANGE PATCHзеленый</v>
      </c>
      <c r="W1542" s="60" t="str">
        <f>_xlfn.LET(_xlpm.TextCell,TEXT(G1542,"###"),IF(_xlpm.TextCell&lt;&gt;"",IF(StyleSpaceSplit,IFERROR(IF(FIND(" ",_xlpm.TextCell)&gt;=1,MID(_xlpm.TextCell,1,FIND(" ",_xlpm.TextCell)-1),_xlpm.TextCell),_xlpm.TextCell),_xlpm.TextCell),""))</f>
        <v>RANGE PATCH</v>
      </c>
      <c r="X1542" s="60" t="str">
        <f>IF(A1542&lt;&gt;"",IFERROR(IF(FIND(" ",G1542)&gt;=1,MID(G1542,FIND(" ",G1542)+1,LEN(G1542)),""),""),"")</f>
        <v>PATCH</v>
      </c>
      <c r="AC1542" s="51">
        <f>IFERROR(VALUE(MID($C1542,1,2)),0)</f>
        <v>80</v>
      </c>
      <c r="AD1542" s="44">
        <f>IFERROR(VALUE(MID($C1542,4,3)),0)</f>
        <v>250</v>
      </c>
      <c r="AE1542" s="51">
        <f>VALUE(RIGHT("00"&amp;AC1542,2)&amp;RIGHT("000"&amp;AD1542,3))</f>
        <v>80250</v>
      </c>
    </row>
    <row r="1543" spans="1:31">
      <c r="A1543" s="60" t="str">
        <f>IF(G1543&amp;Q1543&lt;&gt;"",W1543&amp;Q1543,"")</f>
        <v>RANGE PATCHgreen</v>
      </c>
      <c r="B1543" s="60" t="str">
        <f>IF(C1543&lt;&gt;"",LEFT(C1543,9),"")</f>
        <v>80-250-11</v>
      </c>
      <c r="C1543" s="73" t="s">
        <v>4530</v>
      </c>
      <c r="D1543" s="73" t="s">
        <v>4529</v>
      </c>
      <c r="E1543" s="73" t="s">
        <v>915</v>
      </c>
      <c r="F1543" s="74">
        <v>56</v>
      </c>
      <c r="G1543" s="73" t="s">
        <v>2455</v>
      </c>
      <c r="H1543" s="73" t="s">
        <v>60</v>
      </c>
      <c r="I1543" s="73" t="s">
        <v>2456</v>
      </c>
      <c r="J1543" s="73" t="s">
        <v>320</v>
      </c>
      <c r="K1543" s="73" t="s">
        <v>382</v>
      </c>
      <c r="L1543" s="73" t="s">
        <v>383</v>
      </c>
      <c r="M1543" s="73" t="s">
        <v>384</v>
      </c>
      <c r="N1543" s="73" t="s">
        <v>43</v>
      </c>
      <c r="O1543" s="73" t="s">
        <v>385</v>
      </c>
      <c r="P1543" s="73" t="s">
        <v>907</v>
      </c>
      <c r="Q1543" s="73" t="s">
        <v>990</v>
      </c>
      <c r="R1543" s="73" t="s">
        <v>60</v>
      </c>
      <c r="V1543" s="60" t="str">
        <f>W1543&amp;H1543</f>
        <v>RANGE PATCHзеленый</v>
      </c>
      <c r="W1543" s="60" t="str">
        <f>_xlfn.LET(_xlpm.TextCell,TEXT(G1543,"###"),IF(_xlpm.TextCell&lt;&gt;"",IF(StyleSpaceSplit,IFERROR(IF(FIND(" ",_xlpm.TextCell)&gt;=1,MID(_xlpm.TextCell,1,FIND(" ",_xlpm.TextCell)-1),_xlpm.TextCell),_xlpm.TextCell),_xlpm.TextCell),""))</f>
        <v>RANGE PATCH</v>
      </c>
      <c r="X1543" s="60" t="str">
        <f>IF(A1543&lt;&gt;"",IFERROR(IF(FIND(" ",G1543)&gt;=1,MID(G1543,FIND(" ",G1543)+1,LEN(G1543)),""),""),"")</f>
        <v>PATCH</v>
      </c>
      <c r="AC1543" s="51">
        <f>IFERROR(VALUE(MID($C1543,1,2)),0)</f>
        <v>80</v>
      </c>
      <c r="AD1543" s="44">
        <f>IFERROR(VALUE(MID($C1543,4,3)),0)</f>
        <v>250</v>
      </c>
      <c r="AE1543" s="51">
        <f>VALUE(RIGHT("00"&amp;AC1543,2)&amp;RIGHT("000"&amp;AD1543,3))</f>
        <v>80250</v>
      </c>
    </row>
    <row r="1544" spans="1:31">
      <c r="A1544" s="60" t="str">
        <f>IF(G1544&amp;Q1544&lt;&gt;"",W1544&amp;Q1544,"")</f>
        <v>RANGE PATCHgreen</v>
      </c>
      <c r="B1544" s="60" t="str">
        <f>IF(C1544&lt;&gt;"",LEFT(C1544,9),"")</f>
        <v>80-250-11</v>
      </c>
      <c r="C1544" s="73" t="s">
        <v>4531</v>
      </c>
      <c r="D1544" s="73" t="s">
        <v>4529</v>
      </c>
      <c r="E1544" s="73" t="s">
        <v>904</v>
      </c>
      <c r="F1544" s="74">
        <v>57</v>
      </c>
      <c r="G1544" s="73" t="s">
        <v>2455</v>
      </c>
      <c r="H1544" s="73" t="s">
        <v>60</v>
      </c>
      <c r="I1544" s="73" t="s">
        <v>2456</v>
      </c>
      <c r="J1544" s="73" t="s">
        <v>320</v>
      </c>
      <c r="K1544" s="73" t="s">
        <v>382</v>
      </c>
      <c r="L1544" s="73" t="s">
        <v>383</v>
      </c>
      <c r="M1544" s="73" t="s">
        <v>384</v>
      </c>
      <c r="N1544" s="73" t="s">
        <v>43</v>
      </c>
      <c r="O1544" s="73" t="s">
        <v>385</v>
      </c>
      <c r="P1544" s="73" t="s">
        <v>907</v>
      </c>
      <c r="Q1544" s="73" t="s">
        <v>990</v>
      </c>
      <c r="R1544" s="73" t="s">
        <v>60</v>
      </c>
      <c r="V1544" s="60" t="str">
        <f>W1544&amp;H1544</f>
        <v>RANGE PATCHзеленый</v>
      </c>
      <c r="W1544" s="60" t="str">
        <f>_xlfn.LET(_xlpm.TextCell,TEXT(G1544,"###"),IF(_xlpm.TextCell&lt;&gt;"",IF(StyleSpaceSplit,IFERROR(IF(FIND(" ",_xlpm.TextCell)&gt;=1,MID(_xlpm.TextCell,1,FIND(" ",_xlpm.TextCell)-1),_xlpm.TextCell),_xlpm.TextCell),_xlpm.TextCell),""))</f>
        <v>RANGE PATCH</v>
      </c>
      <c r="X1544" s="60" t="str">
        <f>IF(A1544&lt;&gt;"",IFERROR(IF(FIND(" ",G1544)&gt;=1,MID(G1544,FIND(" ",G1544)+1,LEN(G1544)),""),""),"")</f>
        <v>PATCH</v>
      </c>
      <c r="AC1544" s="51">
        <f>IFERROR(VALUE(MID($C1544,1,2)),0)</f>
        <v>80</v>
      </c>
      <c r="AD1544" s="44">
        <f>IFERROR(VALUE(MID($C1544,4,3)),0)</f>
        <v>250</v>
      </c>
      <c r="AE1544" s="51">
        <f>VALUE(RIGHT("00"&amp;AC1544,2)&amp;RIGHT("000"&amp;AD1544,3))</f>
        <v>80250</v>
      </c>
    </row>
    <row r="1545" spans="1:31">
      <c r="A1545" s="60" t="str">
        <f>IF(G1545&amp;Q1545&lt;&gt;"",W1545&amp;Q1545,"")</f>
        <v>RANGE PATCHgreen</v>
      </c>
      <c r="B1545" s="60" t="str">
        <f>IF(C1545&lt;&gt;"",LEFT(C1545,9),"")</f>
        <v>80-250-11</v>
      </c>
      <c r="C1545" s="73" t="s">
        <v>4532</v>
      </c>
      <c r="D1545" s="73" t="s">
        <v>4529</v>
      </c>
      <c r="E1545" s="73" t="s">
        <v>920</v>
      </c>
      <c r="F1545" s="74">
        <v>58</v>
      </c>
      <c r="G1545" s="73" t="s">
        <v>2455</v>
      </c>
      <c r="H1545" s="73" t="s">
        <v>60</v>
      </c>
      <c r="I1545" s="73" t="s">
        <v>2456</v>
      </c>
      <c r="J1545" s="73" t="s">
        <v>320</v>
      </c>
      <c r="K1545" s="73" t="s">
        <v>382</v>
      </c>
      <c r="L1545" s="73" t="s">
        <v>383</v>
      </c>
      <c r="M1545" s="73" t="s">
        <v>384</v>
      </c>
      <c r="N1545" s="73" t="s">
        <v>43</v>
      </c>
      <c r="O1545" s="73" t="s">
        <v>385</v>
      </c>
      <c r="P1545" s="73" t="s">
        <v>907</v>
      </c>
      <c r="Q1545" s="73" t="s">
        <v>990</v>
      </c>
      <c r="R1545" s="73" t="s">
        <v>60</v>
      </c>
      <c r="V1545" s="60" t="str">
        <f>W1545&amp;H1545</f>
        <v>RANGE PATCHзеленый</v>
      </c>
      <c r="W1545" s="60" t="str">
        <f>_xlfn.LET(_xlpm.TextCell,TEXT(G1545,"###"),IF(_xlpm.TextCell&lt;&gt;"",IF(StyleSpaceSplit,IFERROR(IF(FIND(" ",_xlpm.TextCell)&gt;=1,MID(_xlpm.TextCell,1,FIND(" ",_xlpm.TextCell)-1),_xlpm.TextCell),_xlpm.TextCell),_xlpm.TextCell),""))</f>
        <v>RANGE PATCH</v>
      </c>
      <c r="X1545" s="60" t="str">
        <f>IF(A1545&lt;&gt;"",IFERROR(IF(FIND(" ",G1545)&gt;=1,MID(G1545,FIND(" ",G1545)+1,LEN(G1545)),""),""),"")</f>
        <v>PATCH</v>
      </c>
      <c r="AC1545" s="51">
        <f>IFERROR(VALUE(MID($C1545,1,2)),0)</f>
        <v>80</v>
      </c>
      <c r="AD1545" s="44">
        <f>IFERROR(VALUE(MID($C1545,4,3)),0)</f>
        <v>250</v>
      </c>
      <c r="AE1545" s="51">
        <f>VALUE(RIGHT("00"&amp;AC1545,2)&amp;RIGHT("000"&amp;AD1545,3))</f>
        <v>80250</v>
      </c>
    </row>
    <row r="1546" spans="1:31">
      <c r="A1546" s="60" t="str">
        <f>IF(G1546&amp;Q1546&lt;&gt;"",W1546&amp;Q1546,"")</f>
        <v>RANGE PATCHgreen</v>
      </c>
      <c r="B1546" s="60" t="str">
        <f>IF(C1546&lt;&gt;"",LEFT(C1546,9),"")</f>
        <v>80-250-11</v>
      </c>
      <c r="C1546" s="73" t="s">
        <v>4533</v>
      </c>
      <c r="D1546" s="73" t="s">
        <v>4529</v>
      </c>
      <c r="E1546" s="73" t="s">
        <v>910</v>
      </c>
      <c r="F1546" s="74">
        <v>59</v>
      </c>
      <c r="G1546" s="73" t="s">
        <v>2455</v>
      </c>
      <c r="H1546" s="73" t="s">
        <v>60</v>
      </c>
      <c r="I1546" s="73" t="s">
        <v>2456</v>
      </c>
      <c r="J1546" s="73" t="s">
        <v>320</v>
      </c>
      <c r="K1546" s="73" t="s">
        <v>382</v>
      </c>
      <c r="L1546" s="73" t="s">
        <v>383</v>
      </c>
      <c r="M1546" s="73" t="s">
        <v>384</v>
      </c>
      <c r="N1546" s="73" t="s">
        <v>43</v>
      </c>
      <c r="O1546" s="73" t="s">
        <v>385</v>
      </c>
      <c r="P1546" s="73" t="s">
        <v>907</v>
      </c>
      <c r="Q1546" s="73" t="s">
        <v>990</v>
      </c>
      <c r="R1546" s="73" t="s">
        <v>60</v>
      </c>
      <c r="V1546" s="60" t="str">
        <f>W1546&amp;H1546</f>
        <v>RANGE PATCHзеленый</v>
      </c>
      <c r="W1546" s="60" t="str">
        <f>_xlfn.LET(_xlpm.TextCell,TEXT(G1546,"###"),IF(_xlpm.TextCell&lt;&gt;"",IF(StyleSpaceSplit,IFERROR(IF(FIND(" ",_xlpm.TextCell)&gt;=1,MID(_xlpm.TextCell,1,FIND(" ",_xlpm.TextCell)-1),_xlpm.TextCell),_xlpm.TextCell),_xlpm.TextCell),""))</f>
        <v>RANGE PATCH</v>
      </c>
      <c r="X1546" s="60" t="str">
        <f>IF(A1546&lt;&gt;"",IFERROR(IF(FIND(" ",G1546)&gt;=1,MID(G1546,FIND(" ",G1546)+1,LEN(G1546)),""),""),"")</f>
        <v>PATCH</v>
      </c>
      <c r="AC1546" s="51">
        <f>IFERROR(VALUE(MID($C1546,1,2)),0)</f>
        <v>80</v>
      </c>
      <c r="AD1546" s="44">
        <f>IFERROR(VALUE(MID($C1546,4,3)),0)</f>
        <v>250</v>
      </c>
      <c r="AE1546" s="51">
        <f>VALUE(RIGHT("00"&amp;AC1546,2)&amp;RIGHT("000"&amp;AD1546,3))</f>
        <v>80250</v>
      </c>
    </row>
    <row r="1547" spans="1:31">
      <c r="A1547" s="60" t="str">
        <f>IF(G1547&amp;Q1547&lt;&gt;"",W1547&amp;Q1547,"")</f>
        <v>RANGE PATCHgreen</v>
      </c>
      <c r="B1547" s="60" t="str">
        <f>IF(C1547&lt;&gt;"",LEFT(C1547,9),"")</f>
        <v>80-250-11</v>
      </c>
      <c r="C1547" s="73" t="s">
        <v>4534</v>
      </c>
      <c r="D1547" s="73" t="s">
        <v>4529</v>
      </c>
      <c r="E1547" s="73" t="s">
        <v>922</v>
      </c>
      <c r="F1547" s="74">
        <v>60</v>
      </c>
      <c r="G1547" s="73" t="s">
        <v>2455</v>
      </c>
      <c r="H1547" s="73" t="s">
        <v>60</v>
      </c>
      <c r="I1547" s="73" t="s">
        <v>2456</v>
      </c>
      <c r="J1547" s="73" t="s">
        <v>320</v>
      </c>
      <c r="K1547" s="73" t="s">
        <v>382</v>
      </c>
      <c r="L1547" s="73" t="s">
        <v>383</v>
      </c>
      <c r="M1547" s="73" t="s">
        <v>384</v>
      </c>
      <c r="N1547" s="73" t="s">
        <v>43</v>
      </c>
      <c r="O1547" s="73" t="s">
        <v>385</v>
      </c>
      <c r="P1547" s="73" t="s">
        <v>907</v>
      </c>
      <c r="Q1547" s="73" t="s">
        <v>990</v>
      </c>
      <c r="R1547" s="73" t="s">
        <v>60</v>
      </c>
      <c r="V1547" s="60" t="str">
        <f>W1547&amp;H1547</f>
        <v>RANGE PATCHзеленый</v>
      </c>
      <c r="W1547" s="60" t="str">
        <f>_xlfn.LET(_xlpm.TextCell,TEXT(G1547,"###"),IF(_xlpm.TextCell&lt;&gt;"",IF(StyleSpaceSplit,IFERROR(IF(FIND(" ",_xlpm.TextCell)&gt;=1,MID(_xlpm.TextCell,1,FIND(" ",_xlpm.TextCell)-1),_xlpm.TextCell),_xlpm.TextCell),_xlpm.TextCell),""))</f>
        <v>RANGE PATCH</v>
      </c>
      <c r="X1547" s="60" t="str">
        <f>IF(A1547&lt;&gt;"",IFERROR(IF(FIND(" ",G1547)&gt;=1,MID(G1547,FIND(" ",G1547)+1,LEN(G1547)),""),""),"")</f>
        <v>PATCH</v>
      </c>
      <c r="AC1547" s="51">
        <f>IFERROR(VALUE(MID($C1547,1,2)),0)</f>
        <v>80</v>
      </c>
      <c r="AD1547" s="44">
        <f>IFERROR(VALUE(MID($C1547,4,3)),0)</f>
        <v>250</v>
      </c>
      <c r="AE1547" s="51">
        <f>VALUE(RIGHT("00"&amp;AC1547,2)&amp;RIGHT("000"&amp;AD1547,3))</f>
        <v>80250</v>
      </c>
    </row>
    <row r="1548" spans="1:31">
      <c r="A1548" s="60" t="str">
        <f>IF(G1548&amp;Q1548&lt;&gt;"",W1548&amp;Q1548,"")</f>
        <v>RANGE PATCHgreen</v>
      </c>
      <c r="B1548" s="60" t="str">
        <f>IF(C1548&lt;&gt;"",LEFT(C1548,9),"")</f>
        <v>80-250-11</v>
      </c>
      <c r="C1548" s="73" t="s">
        <v>4535</v>
      </c>
      <c r="D1548" s="73" t="s">
        <v>4529</v>
      </c>
      <c r="E1548" s="73" t="s">
        <v>912</v>
      </c>
      <c r="F1548" s="74">
        <v>61</v>
      </c>
      <c r="G1548" s="73" t="s">
        <v>2455</v>
      </c>
      <c r="H1548" s="73" t="s">
        <v>60</v>
      </c>
      <c r="I1548" s="73" t="s">
        <v>2456</v>
      </c>
      <c r="J1548" s="73" t="s">
        <v>320</v>
      </c>
      <c r="K1548" s="73" t="s">
        <v>382</v>
      </c>
      <c r="L1548" s="73" t="s">
        <v>383</v>
      </c>
      <c r="M1548" s="73" t="s">
        <v>384</v>
      </c>
      <c r="N1548" s="73" t="s">
        <v>43</v>
      </c>
      <c r="O1548" s="73" t="s">
        <v>385</v>
      </c>
      <c r="P1548" s="73" t="s">
        <v>907</v>
      </c>
      <c r="Q1548" s="73" t="s">
        <v>990</v>
      </c>
      <c r="R1548" s="73" t="s">
        <v>60</v>
      </c>
      <c r="V1548" s="60" t="str">
        <f>W1548&amp;H1548</f>
        <v>RANGE PATCHзеленый</v>
      </c>
      <c r="W1548" s="60" t="str">
        <f>_xlfn.LET(_xlpm.TextCell,TEXT(G1548,"###"),IF(_xlpm.TextCell&lt;&gt;"",IF(StyleSpaceSplit,IFERROR(IF(FIND(" ",_xlpm.TextCell)&gt;=1,MID(_xlpm.TextCell,1,FIND(" ",_xlpm.TextCell)-1),_xlpm.TextCell),_xlpm.TextCell),_xlpm.TextCell),""))</f>
        <v>RANGE PATCH</v>
      </c>
      <c r="X1548" s="60" t="str">
        <f>IF(A1548&lt;&gt;"",IFERROR(IF(FIND(" ",G1548)&gt;=1,MID(G1548,FIND(" ",G1548)+1,LEN(G1548)),""),""),"")</f>
        <v>PATCH</v>
      </c>
      <c r="AC1548" s="51">
        <f>IFERROR(VALUE(MID($C1548,1,2)),0)</f>
        <v>80</v>
      </c>
      <c r="AD1548" s="44">
        <f>IFERROR(VALUE(MID($C1548,4,3)),0)</f>
        <v>250</v>
      </c>
      <c r="AE1548" s="51">
        <f>VALUE(RIGHT("00"&amp;AC1548,2)&amp;RIGHT("000"&amp;AD1548,3))</f>
        <v>80250</v>
      </c>
    </row>
    <row r="1549" spans="1:31">
      <c r="A1549" s="60" t="str">
        <f>IF(G1549&amp;Q1549&lt;&gt;"",W1549&amp;Q1549,"")</f>
        <v>RANGE PATCHred</v>
      </c>
      <c r="B1549" s="60" t="str">
        <f>IF(C1549&lt;&gt;"",LEFT(C1549,9),"")</f>
        <v>80-250-18</v>
      </c>
      <c r="C1549" s="73" t="s">
        <v>4536</v>
      </c>
      <c r="D1549" s="73" t="s">
        <v>4537</v>
      </c>
      <c r="E1549" s="73" t="s">
        <v>956</v>
      </c>
      <c r="F1549" s="74">
        <v>55</v>
      </c>
      <c r="G1549" s="73" t="s">
        <v>2455</v>
      </c>
      <c r="H1549" s="73" t="s">
        <v>78</v>
      </c>
      <c r="I1549" s="73" t="s">
        <v>2456</v>
      </c>
      <c r="J1549" s="73" t="s">
        <v>320</v>
      </c>
      <c r="K1549" s="73" t="s">
        <v>382</v>
      </c>
      <c r="L1549" s="73" t="s">
        <v>383</v>
      </c>
      <c r="M1549" s="73" t="s">
        <v>384</v>
      </c>
      <c r="N1549" s="73" t="s">
        <v>43</v>
      </c>
      <c r="O1549" s="73" t="s">
        <v>385</v>
      </c>
      <c r="P1549" s="73" t="s">
        <v>907</v>
      </c>
      <c r="Q1549" s="73" t="s">
        <v>969</v>
      </c>
      <c r="R1549" s="73" t="s">
        <v>78</v>
      </c>
      <c r="V1549" s="60" t="str">
        <f>W1549&amp;H1549</f>
        <v>RANGE PATCHкрасный</v>
      </c>
      <c r="W1549" s="60" t="str">
        <f>_xlfn.LET(_xlpm.TextCell,TEXT(G1549,"###"),IF(_xlpm.TextCell&lt;&gt;"",IF(StyleSpaceSplit,IFERROR(IF(FIND(" ",_xlpm.TextCell)&gt;=1,MID(_xlpm.TextCell,1,FIND(" ",_xlpm.TextCell)-1),_xlpm.TextCell),_xlpm.TextCell),_xlpm.TextCell),""))</f>
        <v>RANGE PATCH</v>
      </c>
      <c r="X1549" s="60" t="str">
        <f>IF(A1549&lt;&gt;"",IFERROR(IF(FIND(" ",G1549)&gt;=1,MID(G1549,FIND(" ",G1549)+1,LEN(G1549)),""),""),"")</f>
        <v>PATCH</v>
      </c>
      <c r="AC1549" s="51">
        <f>IFERROR(VALUE(MID($C1549,1,2)),0)</f>
        <v>80</v>
      </c>
      <c r="AD1549" s="44">
        <f>IFERROR(VALUE(MID($C1549,4,3)),0)</f>
        <v>250</v>
      </c>
      <c r="AE1549" s="51">
        <f>VALUE(RIGHT("00"&amp;AC1549,2)&amp;RIGHT("000"&amp;AD1549,3))</f>
        <v>80250</v>
      </c>
    </row>
    <row r="1550" spans="1:31">
      <c r="A1550" s="60" t="str">
        <f>IF(G1550&amp;Q1550&lt;&gt;"",W1550&amp;Q1550,"")</f>
        <v>RANGE PATCHred</v>
      </c>
      <c r="B1550" s="60" t="str">
        <f>IF(C1550&lt;&gt;"",LEFT(C1550,9),"")</f>
        <v>80-250-18</v>
      </c>
      <c r="C1550" s="73" t="s">
        <v>4538</v>
      </c>
      <c r="D1550" s="73" t="s">
        <v>4537</v>
      </c>
      <c r="E1550" s="73" t="s">
        <v>915</v>
      </c>
      <c r="F1550" s="74">
        <v>56</v>
      </c>
      <c r="G1550" s="73" t="s">
        <v>2455</v>
      </c>
      <c r="H1550" s="73" t="s">
        <v>78</v>
      </c>
      <c r="I1550" s="73" t="s">
        <v>2456</v>
      </c>
      <c r="J1550" s="73" t="s">
        <v>320</v>
      </c>
      <c r="K1550" s="73" t="s">
        <v>382</v>
      </c>
      <c r="L1550" s="73" t="s">
        <v>383</v>
      </c>
      <c r="M1550" s="73" t="s">
        <v>384</v>
      </c>
      <c r="N1550" s="73" t="s">
        <v>43</v>
      </c>
      <c r="O1550" s="73" t="s">
        <v>385</v>
      </c>
      <c r="P1550" s="73" t="s">
        <v>907</v>
      </c>
      <c r="Q1550" s="73" t="s">
        <v>969</v>
      </c>
      <c r="R1550" s="73" t="s">
        <v>78</v>
      </c>
      <c r="V1550" s="60" t="str">
        <f>W1550&amp;H1550</f>
        <v>RANGE PATCHкрасный</v>
      </c>
      <c r="W1550" s="60" t="str">
        <f>_xlfn.LET(_xlpm.TextCell,TEXT(G1550,"###"),IF(_xlpm.TextCell&lt;&gt;"",IF(StyleSpaceSplit,IFERROR(IF(FIND(" ",_xlpm.TextCell)&gt;=1,MID(_xlpm.TextCell,1,FIND(" ",_xlpm.TextCell)-1),_xlpm.TextCell),_xlpm.TextCell),_xlpm.TextCell),""))</f>
        <v>RANGE PATCH</v>
      </c>
      <c r="X1550" s="60" t="str">
        <f>IF(A1550&lt;&gt;"",IFERROR(IF(FIND(" ",G1550)&gt;=1,MID(G1550,FIND(" ",G1550)+1,LEN(G1550)),""),""),"")</f>
        <v>PATCH</v>
      </c>
      <c r="AC1550" s="51">
        <f>IFERROR(VALUE(MID($C1550,1,2)),0)</f>
        <v>80</v>
      </c>
      <c r="AD1550" s="44">
        <f>IFERROR(VALUE(MID($C1550,4,3)),0)</f>
        <v>250</v>
      </c>
      <c r="AE1550" s="51">
        <f>VALUE(RIGHT("00"&amp;AC1550,2)&amp;RIGHT("000"&amp;AD1550,3))</f>
        <v>80250</v>
      </c>
    </row>
    <row r="1551" spans="1:31">
      <c r="A1551" s="60" t="str">
        <f>IF(G1551&amp;Q1551&lt;&gt;"",W1551&amp;Q1551,"")</f>
        <v>RANGE PATCHred</v>
      </c>
      <c r="B1551" s="60" t="str">
        <f>IF(C1551&lt;&gt;"",LEFT(C1551,9),"")</f>
        <v>80-250-18</v>
      </c>
      <c r="C1551" s="73" t="s">
        <v>4539</v>
      </c>
      <c r="D1551" s="73" t="s">
        <v>4537</v>
      </c>
      <c r="E1551" s="73" t="s">
        <v>904</v>
      </c>
      <c r="F1551" s="74">
        <v>57</v>
      </c>
      <c r="G1551" s="73" t="s">
        <v>2455</v>
      </c>
      <c r="H1551" s="73" t="s">
        <v>78</v>
      </c>
      <c r="I1551" s="73" t="s">
        <v>2456</v>
      </c>
      <c r="J1551" s="73" t="s">
        <v>320</v>
      </c>
      <c r="K1551" s="73" t="s">
        <v>382</v>
      </c>
      <c r="L1551" s="73" t="s">
        <v>383</v>
      </c>
      <c r="M1551" s="73" t="s">
        <v>384</v>
      </c>
      <c r="N1551" s="73" t="s">
        <v>43</v>
      </c>
      <c r="O1551" s="73" t="s">
        <v>385</v>
      </c>
      <c r="P1551" s="73" t="s">
        <v>907</v>
      </c>
      <c r="Q1551" s="73" t="s">
        <v>969</v>
      </c>
      <c r="R1551" s="73" t="s">
        <v>78</v>
      </c>
      <c r="V1551" s="60" t="str">
        <f>W1551&amp;H1551</f>
        <v>RANGE PATCHкрасный</v>
      </c>
      <c r="W1551" s="60" t="str">
        <f>_xlfn.LET(_xlpm.TextCell,TEXT(G1551,"###"),IF(_xlpm.TextCell&lt;&gt;"",IF(StyleSpaceSplit,IFERROR(IF(FIND(" ",_xlpm.TextCell)&gt;=1,MID(_xlpm.TextCell,1,FIND(" ",_xlpm.TextCell)-1),_xlpm.TextCell),_xlpm.TextCell),_xlpm.TextCell),""))</f>
        <v>RANGE PATCH</v>
      </c>
      <c r="X1551" s="60" t="str">
        <f>IF(A1551&lt;&gt;"",IFERROR(IF(FIND(" ",G1551)&gt;=1,MID(G1551,FIND(" ",G1551)+1,LEN(G1551)),""),""),"")</f>
        <v>PATCH</v>
      </c>
      <c r="AC1551" s="51">
        <f>IFERROR(VALUE(MID($C1551,1,2)),0)</f>
        <v>80</v>
      </c>
      <c r="AD1551" s="44">
        <f>IFERROR(VALUE(MID($C1551,4,3)),0)</f>
        <v>250</v>
      </c>
      <c r="AE1551" s="51">
        <f>VALUE(RIGHT("00"&amp;AC1551,2)&amp;RIGHT("000"&amp;AD1551,3))</f>
        <v>80250</v>
      </c>
    </row>
    <row r="1552" spans="1:31">
      <c r="A1552" s="60" t="str">
        <f>IF(G1552&amp;Q1552&lt;&gt;"",W1552&amp;Q1552,"")</f>
        <v>RANGE PATCHred</v>
      </c>
      <c r="B1552" s="60" t="str">
        <f>IF(C1552&lt;&gt;"",LEFT(C1552,9),"")</f>
        <v>80-250-18</v>
      </c>
      <c r="C1552" s="73" t="s">
        <v>4540</v>
      </c>
      <c r="D1552" s="73" t="s">
        <v>4537</v>
      </c>
      <c r="E1552" s="73" t="s">
        <v>920</v>
      </c>
      <c r="F1552" s="74">
        <v>58</v>
      </c>
      <c r="G1552" s="73" t="s">
        <v>2455</v>
      </c>
      <c r="H1552" s="73" t="s">
        <v>78</v>
      </c>
      <c r="I1552" s="73" t="s">
        <v>2456</v>
      </c>
      <c r="J1552" s="73" t="s">
        <v>320</v>
      </c>
      <c r="K1552" s="73" t="s">
        <v>382</v>
      </c>
      <c r="L1552" s="73" t="s">
        <v>383</v>
      </c>
      <c r="M1552" s="73" t="s">
        <v>384</v>
      </c>
      <c r="N1552" s="73" t="s">
        <v>43</v>
      </c>
      <c r="O1552" s="73" t="s">
        <v>385</v>
      </c>
      <c r="P1552" s="73" t="s">
        <v>907</v>
      </c>
      <c r="Q1552" s="73" t="s">
        <v>969</v>
      </c>
      <c r="R1552" s="73" t="s">
        <v>78</v>
      </c>
      <c r="V1552" s="60" t="str">
        <f>W1552&amp;H1552</f>
        <v>RANGE PATCHкрасный</v>
      </c>
      <c r="W1552" s="60" t="str">
        <f>_xlfn.LET(_xlpm.TextCell,TEXT(G1552,"###"),IF(_xlpm.TextCell&lt;&gt;"",IF(StyleSpaceSplit,IFERROR(IF(FIND(" ",_xlpm.TextCell)&gt;=1,MID(_xlpm.TextCell,1,FIND(" ",_xlpm.TextCell)-1),_xlpm.TextCell),_xlpm.TextCell),_xlpm.TextCell),""))</f>
        <v>RANGE PATCH</v>
      </c>
      <c r="X1552" s="60" t="str">
        <f>IF(A1552&lt;&gt;"",IFERROR(IF(FIND(" ",G1552)&gt;=1,MID(G1552,FIND(" ",G1552)+1,LEN(G1552)),""),""),"")</f>
        <v>PATCH</v>
      </c>
      <c r="AC1552" s="51">
        <f>IFERROR(VALUE(MID($C1552,1,2)),0)</f>
        <v>80</v>
      </c>
      <c r="AD1552" s="44">
        <f>IFERROR(VALUE(MID($C1552,4,3)),0)</f>
        <v>250</v>
      </c>
      <c r="AE1552" s="51">
        <f>VALUE(RIGHT("00"&amp;AC1552,2)&amp;RIGHT("000"&amp;AD1552,3))</f>
        <v>80250</v>
      </c>
    </row>
    <row r="1553" spans="1:31">
      <c r="A1553" s="60" t="str">
        <f>IF(G1553&amp;Q1553&lt;&gt;"",W1553&amp;Q1553,"")</f>
        <v>RANGE PATCHred</v>
      </c>
      <c r="B1553" s="60" t="str">
        <f>IF(C1553&lt;&gt;"",LEFT(C1553,9),"")</f>
        <v>80-250-18</v>
      </c>
      <c r="C1553" s="73" t="s">
        <v>4541</v>
      </c>
      <c r="D1553" s="73" t="s">
        <v>4537</v>
      </c>
      <c r="E1553" s="73" t="s">
        <v>910</v>
      </c>
      <c r="F1553" s="74">
        <v>59</v>
      </c>
      <c r="G1553" s="73" t="s">
        <v>2455</v>
      </c>
      <c r="H1553" s="73" t="s">
        <v>78</v>
      </c>
      <c r="I1553" s="73" t="s">
        <v>2456</v>
      </c>
      <c r="J1553" s="73" t="s">
        <v>320</v>
      </c>
      <c r="K1553" s="73" t="s">
        <v>382</v>
      </c>
      <c r="L1553" s="73" t="s">
        <v>383</v>
      </c>
      <c r="M1553" s="73" t="s">
        <v>384</v>
      </c>
      <c r="N1553" s="73" t="s">
        <v>43</v>
      </c>
      <c r="O1553" s="73" t="s">
        <v>385</v>
      </c>
      <c r="P1553" s="73" t="s">
        <v>907</v>
      </c>
      <c r="Q1553" s="73" t="s">
        <v>969</v>
      </c>
      <c r="R1553" s="73" t="s">
        <v>78</v>
      </c>
      <c r="V1553" s="60" t="str">
        <f>W1553&amp;H1553</f>
        <v>RANGE PATCHкрасный</v>
      </c>
      <c r="W1553" s="60" t="str">
        <f>_xlfn.LET(_xlpm.TextCell,TEXT(G1553,"###"),IF(_xlpm.TextCell&lt;&gt;"",IF(StyleSpaceSplit,IFERROR(IF(FIND(" ",_xlpm.TextCell)&gt;=1,MID(_xlpm.TextCell,1,FIND(" ",_xlpm.TextCell)-1),_xlpm.TextCell),_xlpm.TextCell),_xlpm.TextCell),""))</f>
        <v>RANGE PATCH</v>
      </c>
      <c r="X1553" s="60" t="str">
        <f>IF(A1553&lt;&gt;"",IFERROR(IF(FIND(" ",G1553)&gt;=1,MID(G1553,FIND(" ",G1553)+1,LEN(G1553)),""),""),"")</f>
        <v>PATCH</v>
      </c>
      <c r="AC1553" s="51">
        <f>IFERROR(VALUE(MID($C1553,1,2)),0)</f>
        <v>80</v>
      </c>
      <c r="AD1553" s="44">
        <f>IFERROR(VALUE(MID($C1553,4,3)),0)</f>
        <v>250</v>
      </c>
      <c r="AE1553" s="51">
        <f>VALUE(RIGHT("00"&amp;AC1553,2)&amp;RIGHT("000"&amp;AD1553,3))</f>
        <v>80250</v>
      </c>
    </row>
    <row r="1554" spans="1:31">
      <c r="A1554" s="60" t="str">
        <f>IF(G1554&amp;Q1554&lt;&gt;"",W1554&amp;Q1554,"")</f>
        <v>RANGE PATCHred</v>
      </c>
      <c r="B1554" s="60" t="str">
        <f>IF(C1554&lt;&gt;"",LEFT(C1554,9),"")</f>
        <v>80-250-18</v>
      </c>
      <c r="C1554" s="73" t="s">
        <v>4542</v>
      </c>
      <c r="D1554" s="73" t="s">
        <v>4537</v>
      </c>
      <c r="E1554" s="73" t="s">
        <v>922</v>
      </c>
      <c r="F1554" s="74">
        <v>60</v>
      </c>
      <c r="G1554" s="73" t="s">
        <v>2455</v>
      </c>
      <c r="H1554" s="73" t="s">
        <v>78</v>
      </c>
      <c r="I1554" s="73" t="s">
        <v>2456</v>
      </c>
      <c r="J1554" s="73" t="s">
        <v>320</v>
      </c>
      <c r="K1554" s="73" t="s">
        <v>382</v>
      </c>
      <c r="L1554" s="73" t="s">
        <v>383</v>
      </c>
      <c r="M1554" s="73" t="s">
        <v>384</v>
      </c>
      <c r="N1554" s="73" t="s">
        <v>43</v>
      </c>
      <c r="O1554" s="73" t="s">
        <v>385</v>
      </c>
      <c r="P1554" s="73" t="s">
        <v>907</v>
      </c>
      <c r="Q1554" s="73" t="s">
        <v>969</v>
      </c>
      <c r="R1554" s="73" t="s">
        <v>78</v>
      </c>
      <c r="V1554" s="60" t="str">
        <f>W1554&amp;H1554</f>
        <v>RANGE PATCHкрасный</v>
      </c>
      <c r="W1554" s="60" t="str">
        <f>_xlfn.LET(_xlpm.TextCell,TEXT(G1554,"###"),IF(_xlpm.TextCell&lt;&gt;"",IF(StyleSpaceSplit,IFERROR(IF(FIND(" ",_xlpm.TextCell)&gt;=1,MID(_xlpm.TextCell,1,FIND(" ",_xlpm.TextCell)-1),_xlpm.TextCell),_xlpm.TextCell),_xlpm.TextCell),""))</f>
        <v>RANGE PATCH</v>
      </c>
      <c r="X1554" s="60" t="str">
        <f>IF(A1554&lt;&gt;"",IFERROR(IF(FIND(" ",G1554)&gt;=1,MID(G1554,FIND(" ",G1554)+1,LEN(G1554)),""),""),"")</f>
        <v>PATCH</v>
      </c>
      <c r="AC1554" s="51">
        <f>IFERROR(VALUE(MID($C1554,1,2)),0)</f>
        <v>80</v>
      </c>
      <c r="AD1554" s="44">
        <f>IFERROR(VALUE(MID($C1554,4,3)),0)</f>
        <v>250</v>
      </c>
      <c r="AE1554" s="51">
        <f>VALUE(RIGHT("00"&amp;AC1554,2)&amp;RIGHT("000"&amp;AD1554,3))</f>
        <v>80250</v>
      </c>
    </row>
    <row r="1555" spans="1:31">
      <c r="A1555" s="60" t="str">
        <f>IF(G1555&amp;Q1555&lt;&gt;"",W1555&amp;Q1555,"")</f>
        <v>RANGE PATCHred</v>
      </c>
      <c r="B1555" s="60" t="str">
        <f>IF(C1555&lt;&gt;"",LEFT(C1555,9),"")</f>
        <v>80-250-18</v>
      </c>
      <c r="C1555" s="73" t="s">
        <v>4543</v>
      </c>
      <c r="D1555" s="73" t="s">
        <v>4537</v>
      </c>
      <c r="E1555" s="73" t="s">
        <v>912</v>
      </c>
      <c r="F1555" s="74">
        <v>61</v>
      </c>
      <c r="G1555" s="73" t="s">
        <v>2455</v>
      </c>
      <c r="H1555" s="73" t="s">
        <v>78</v>
      </c>
      <c r="I1555" s="73" t="s">
        <v>2456</v>
      </c>
      <c r="J1555" s="73" t="s">
        <v>320</v>
      </c>
      <c r="K1555" s="73" t="s">
        <v>382</v>
      </c>
      <c r="L1555" s="73" t="s">
        <v>383</v>
      </c>
      <c r="M1555" s="73" t="s">
        <v>384</v>
      </c>
      <c r="N1555" s="73" t="s">
        <v>43</v>
      </c>
      <c r="O1555" s="73" t="s">
        <v>385</v>
      </c>
      <c r="P1555" s="73" t="s">
        <v>907</v>
      </c>
      <c r="Q1555" s="73" t="s">
        <v>969</v>
      </c>
      <c r="R1555" s="73" t="s">
        <v>78</v>
      </c>
      <c r="V1555" s="60" t="str">
        <f>W1555&amp;H1555</f>
        <v>RANGE PATCHкрасный</v>
      </c>
      <c r="W1555" s="60" t="str">
        <f>_xlfn.LET(_xlpm.TextCell,TEXT(G1555,"###"),IF(_xlpm.TextCell&lt;&gt;"",IF(StyleSpaceSplit,IFERROR(IF(FIND(" ",_xlpm.TextCell)&gt;=1,MID(_xlpm.TextCell,1,FIND(" ",_xlpm.TextCell)-1),_xlpm.TextCell),_xlpm.TextCell),_xlpm.TextCell),""))</f>
        <v>RANGE PATCH</v>
      </c>
      <c r="X1555" s="60" t="str">
        <f>IF(A1555&lt;&gt;"",IFERROR(IF(FIND(" ",G1555)&gt;=1,MID(G1555,FIND(" ",G1555)+1,LEN(G1555)),""),""),"")</f>
        <v>PATCH</v>
      </c>
      <c r="AC1555" s="51">
        <f>IFERROR(VALUE(MID($C1555,1,2)),0)</f>
        <v>80</v>
      </c>
      <c r="AD1555" s="44">
        <f>IFERROR(VALUE(MID($C1555,4,3)),0)</f>
        <v>250</v>
      </c>
      <c r="AE1555" s="51">
        <f>VALUE(RIGHT("00"&amp;AC1555,2)&amp;RIGHT("000"&amp;AD1555,3))</f>
        <v>80250</v>
      </c>
    </row>
    <row r="1556" spans="1:31">
      <c r="A1556" s="60" t="str">
        <f>IF(G1556&amp;Q1556&lt;&gt;"",W1556&amp;Q1556,"")</f>
        <v>RANGE PATCHpatchwork</v>
      </c>
      <c r="B1556" s="60" t="str">
        <f>IF(C1556&lt;&gt;"",LEFT(C1556,9),"")</f>
        <v>80-250-35</v>
      </c>
      <c r="C1556" s="73" t="s">
        <v>7030</v>
      </c>
      <c r="D1556" s="73" t="s">
        <v>7031</v>
      </c>
      <c r="E1556" s="73" t="s">
        <v>1046</v>
      </c>
      <c r="F1556" s="74">
        <v>62</v>
      </c>
      <c r="G1556" s="73" t="s">
        <v>2455</v>
      </c>
      <c r="H1556" s="73" t="s">
        <v>209</v>
      </c>
      <c r="I1556" s="73" t="s">
        <v>7032</v>
      </c>
      <c r="J1556" s="73" t="s">
        <v>320</v>
      </c>
      <c r="K1556" s="73" t="s">
        <v>382</v>
      </c>
      <c r="L1556" s="73" t="s">
        <v>383</v>
      </c>
      <c r="M1556" s="73" t="s">
        <v>384</v>
      </c>
      <c r="N1556" s="73" t="s">
        <v>43</v>
      </c>
      <c r="O1556" s="73" t="s">
        <v>385</v>
      </c>
      <c r="P1556" s="73" t="s">
        <v>907</v>
      </c>
      <c r="Q1556" s="73" t="s">
        <v>1387</v>
      </c>
      <c r="R1556" s="73" t="s">
        <v>209</v>
      </c>
      <c r="V1556" s="60" t="str">
        <f>W1556&amp;H1556</f>
        <v>RANGE PATCHразноцветный</v>
      </c>
      <c r="W1556" s="60" t="str">
        <f>_xlfn.LET(_xlpm.TextCell,TEXT(G1556,"###"),IF(_xlpm.TextCell&lt;&gt;"",IF(StyleSpaceSplit,IFERROR(IF(FIND(" ",_xlpm.TextCell)&gt;=1,MID(_xlpm.TextCell,1,FIND(" ",_xlpm.TextCell)-1),_xlpm.TextCell),_xlpm.TextCell),_xlpm.TextCell),""))</f>
        <v>RANGE PATCH</v>
      </c>
      <c r="X1556" s="60" t="str">
        <f>IF(A1556&lt;&gt;"",IFERROR(IF(FIND(" ",G1556)&gt;=1,MID(G1556,FIND(" ",G1556)+1,LEN(G1556)),""),""),"")</f>
        <v>PATCH</v>
      </c>
      <c r="AC1556" s="51">
        <f>IFERROR(VALUE(MID($C1556,1,2)),0)</f>
        <v>80</v>
      </c>
      <c r="AD1556" s="44">
        <f>IFERROR(VALUE(MID($C1556,4,3)),0)</f>
        <v>250</v>
      </c>
      <c r="AE1556" s="51">
        <f>VALUE(RIGHT("00"&amp;AC1556,2)&amp;RIGHT("000"&amp;AD1556,3))</f>
        <v>80250</v>
      </c>
    </row>
    <row r="1557" spans="1:31">
      <c r="A1557" s="60" t="str">
        <f>IF(G1557&amp;Q1557&lt;&gt;"",W1557&amp;Q1557,"")</f>
        <v>RANGE PATCHpatchwork</v>
      </c>
      <c r="B1557" s="60" t="str">
        <f>IF(C1557&lt;&gt;"",LEFT(C1557,9),"")</f>
        <v>80-250-35</v>
      </c>
      <c r="C1557" s="73" t="s">
        <v>7033</v>
      </c>
      <c r="D1557" s="73" t="s">
        <v>7031</v>
      </c>
      <c r="E1557" s="73" t="s">
        <v>956</v>
      </c>
      <c r="F1557" s="74">
        <v>55</v>
      </c>
      <c r="G1557" s="73" t="s">
        <v>2455</v>
      </c>
      <c r="H1557" s="73" t="s">
        <v>209</v>
      </c>
      <c r="I1557" s="73" t="s">
        <v>7032</v>
      </c>
      <c r="J1557" s="73" t="s">
        <v>320</v>
      </c>
      <c r="K1557" s="73" t="s">
        <v>382</v>
      </c>
      <c r="L1557" s="73" t="s">
        <v>383</v>
      </c>
      <c r="M1557" s="73" t="s">
        <v>384</v>
      </c>
      <c r="N1557" s="73" t="s">
        <v>43</v>
      </c>
      <c r="O1557" s="73" t="s">
        <v>385</v>
      </c>
      <c r="P1557" s="73" t="s">
        <v>907</v>
      </c>
      <c r="Q1557" s="73" t="s">
        <v>1387</v>
      </c>
      <c r="R1557" s="73" t="s">
        <v>209</v>
      </c>
      <c r="V1557" s="60" t="str">
        <f>W1557&amp;H1557</f>
        <v>RANGE PATCHразноцветный</v>
      </c>
      <c r="W1557" s="60" t="str">
        <f>_xlfn.LET(_xlpm.TextCell,TEXT(G1557,"###"),IF(_xlpm.TextCell&lt;&gt;"",IF(StyleSpaceSplit,IFERROR(IF(FIND(" ",_xlpm.TextCell)&gt;=1,MID(_xlpm.TextCell,1,FIND(" ",_xlpm.TextCell)-1),_xlpm.TextCell),_xlpm.TextCell),_xlpm.TextCell),""))</f>
        <v>RANGE PATCH</v>
      </c>
      <c r="X1557" s="60" t="str">
        <f>IF(A1557&lt;&gt;"",IFERROR(IF(FIND(" ",G1557)&gt;=1,MID(G1557,FIND(" ",G1557)+1,LEN(G1557)),""),""),"")</f>
        <v>PATCH</v>
      </c>
      <c r="AC1557" s="51">
        <f>IFERROR(VALUE(MID($C1557,1,2)),0)</f>
        <v>80</v>
      </c>
      <c r="AD1557" s="44">
        <f>IFERROR(VALUE(MID($C1557,4,3)),0)</f>
        <v>250</v>
      </c>
      <c r="AE1557" s="51">
        <f>VALUE(RIGHT("00"&amp;AC1557,2)&amp;RIGHT("000"&amp;AD1557,3))</f>
        <v>80250</v>
      </c>
    </row>
    <row r="1558" spans="1:31">
      <c r="A1558" s="60" t="str">
        <f>IF(G1558&amp;Q1558&lt;&gt;"",W1558&amp;Q1558,"")</f>
        <v>RANGE PATCHpatchwork</v>
      </c>
      <c r="B1558" s="60" t="str">
        <f>IF(C1558&lt;&gt;"",LEFT(C1558,9),"")</f>
        <v>80-250-35</v>
      </c>
      <c r="C1558" s="73" t="s">
        <v>7034</v>
      </c>
      <c r="D1558" s="73" t="s">
        <v>7031</v>
      </c>
      <c r="E1558" s="73" t="s">
        <v>915</v>
      </c>
      <c r="F1558" s="74">
        <v>56</v>
      </c>
      <c r="G1558" s="73" t="s">
        <v>2455</v>
      </c>
      <c r="H1558" s="73" t="s">
        <v>209</v>
      </c>
      <c r="I1558" s="73" t="s">
        <v>7032</v>
      </c>
      <c r="J1558" s="73" t="s">
        <v>320</v>
      </c>
      <c r="K1558" s="73" t="s">
        <v>382</v>
      </c>
      <c r="L1558" s="73" t="s">
        <v>383</v>
      </c>
      <c r="M1558" s="73" t="s">
        <v>384</v>
      </c>
      <c r="N1558" s="73" t="s">
        <v>43</v>
      </c>
      <c r="O1558" s="73" t="s">
        <v>385</v>
      </c>
      <c r="P1558" s="73" t="s">
        <v>907</v>
      </c>
      <c r="Q1558" s="73" t="s">
        <v>1387</v>
      </c>
      <c r="R1558" s="73" t="s">
        <v>209</v>
      </c>
      <c r="V1558" s="60" t="str">
        <f>W1558&amp;H1558</f>
        <v>RANGE PATCHразноцветный</v>
      </c>
      <c r="W1558" s="60" t="str">
        <f>_xlfn.LET(_xlpm.TextCell,TEXT(G1558,"###"),IF(_xlpm.TextCell&lt;&gt;"",IF(StyleSpaceSplit,IFERROR(IF(FIND(" ",_xlpm.TextCell)&gt;=1,MID(_xlpm.TextCell,1,FIND(" ",_xlpm.TextCell)-1),_xlpm.TextCell),_xlpm.TextCell),_xlpm.TextCell),""))</f>
        <v>RANGE PATCH</v>
      </c>
      <c r="X1558" s="60" t="str">
        <f>IF(A1558&lt;&gt;"",IFERROR(IF(FIND(" ",G1558)&gt;=1,MID(G1558,FIND(" ",G1558)+1,LEN(G1558)),""),""),"")</f>
        <v>PATCH</v>
      </c>
      <c r="AC1558" s="51">
        <f>IFERROR(VALUE(MID($C1558,1,2)),0)</f>
        <v>80</v>
      </c>
      <c r="AD1558" s="44">
        <f>IFERROR(VALUE(MID($C1558,4,3)),0)</f>
        <v>250</v>
      </c>
      <c r="AE1558" s="51">
        <f>VALUE(RIGHT("00"&amp;AC1558,2)&amp;RIGHT("000"&amp;AD1558,3))</f>
        <v>80250</v>
      </c>
    </row>
    <row r="1559" spans="1:31">
      <c r="A1559" s="60" t="str">
        <f>IF(G1559&amp;Q1559&lt;&gt;"",W1559&amp;Q1559,"")</f>
        <v>RANGE PATCHpatchwork</v>
      </c>
      <c r="B1559" s="60" t="str">
        <f>IF(C1559&lt;&gt;"",LEFT(C1559,9),"")</f>
        <v>80-250-35</v>
      </c>
      <c r="C1559" s="73" t="s">
        <v>7035</v>
      </c>
      <c r="D1559" s="73" t="s">
        <v>7031</v>
      </c>
      <c r="E1559" s="73" t="s">
        <v>904</v>
      </c>
      <c r="F1559" s="74">
        <v>57</v>
      </c>
      <c r="G1559" s="73" t="s">
        <v>2455</v>
      </c>
      <c r="H1559" s="73" t="s">
        <v>209</v>
      </c>
      <c r="I1559" s="73" t="s">
        <v>7032</v>
      </c>
      <c r="J1559" s="73" t="s">
        <v>320</v>
      </c>
      <c r="K1559" s="73" t="s">
        <v>382</v>
      </c>
      <c r="L1559" s="73" t="s">
        <v>383</v>
      </c>
      <c r="M1559" s="73" t="s">
        <v>384</v>
      </c>
      <c r="N1559" s="73" t="s">
        <v>43</v>
      </c>
      <c r="O1559" s="73" t="s">
        <v>385</v>
      </c>
      <c r="P1559" s="73" t="s">
        <v>907</v>
      </c>
      <c r="Q1559" s="73" t="s">
        <v>1387</v>
      </c>
      <c r="R1559" s="73" t="s">
        <v>209</v>
      </c>
      <c r="V1559" s="60" t="str">
        <f>W1559&amp;H1559</f>
        <v>RANGE PATCHразноцветный</v>
      </c>
      <c r="W1559" s="60" t="str">
        <f>_xlfn.LET(_xlpm.TextCell,TEXT(G1559,"###"),IF(_xlpm.TextCell&lt;&gt;"",IF(StyleSpaceSplit,IFERROR(IF(FIND(" ",_xlpm.TextCell)&gt;=1,MID(_xlpm.TextCell,1,FIND(" ",_xlpm.TextCell)-1),_xlpm.TextCell),_xlpm.TextCell),_xlpm.TextCell),""))</f>
        <v>RANGE PATCH</v>
      </c>
      <c r="X1559" s="60" t="str">
        <f>IF(A1559&lt;&gt;"",IFERROR(IF(FIND(" ",G1559)&gt;=1,MID(G1559,FIND(" ",G1559)+1,LEN(G1559)),""),""),"")</f>
        <v>PATCH</v>
      </c>
      <c r="AC1559" s="51">
        <f>IFERROR(VALUE(MID($C1559,1,2)),0)</f>
        <v>80</v>
      </c>
      <c r="AD1559" s="44">
        <f>IFERROR(VALUE(MID($C1559,4,3)),0)</f>
        <v>250</v>
      </c>
      <c r="AE1559" s="51">
        <f>VALUE(RIGHT("00"&amp;AC1559,2)&amp;RIGHT("000"&amp;AD1559,3))</f>
        <v>80250</v>
      </c>
    </row>
    <row r="1560" spans="1:31">
      <c r="A1560" s="60" t="str">
        <f>IF(G1560&amp;Q1560&lt;&gt;"",W1560&amp;Q1560,"")</f>
        <v>RANGE PATCHpatchwork</v>
      </c>
      <c r="B1560" s="60" t="str">
        <f>IF(C1560&lt;&gt;"",LEFT(C1560,9),"")</f>
        <v>80-250-35</v>
      </c>
      <c r="C1560" s="73" t="s">
        <v>7036</v>
      </c>
      <c r="D1560" s="73" t="s">
        <v>7031</v>
      </c>
      <c r="E1560" s="73" t="s">
        <v>920</v>
      </c>
      <c r="F1560" s="74">
        <v>58</v>
      </c>
      <c r="G1560" s="73" t="s">
        <v>2455</v>
      </c>
      <c r="H1560" s="73" t="s">
        <v>209</v>
      </c>
      <c r="I1560" s="73" t="s">
        <v>7032</v>
      </c>
      <c r="J1560" s="73" t="s">
        <v>320</v>
      </c>
      <c r="K1560" s="73" t="s">
        <v>382</v>
      </c>
      <c r="L1560" s="73" t="s">
        <v>383</v>
      </c>
      <c r="M1560" s="73" t="s">
        <v>384</v>
      </c>
      <c r="N1560" s="73" t="s">
        <v>43</v>
      </c>
      <c r="O1560" s="73" t="s">
        <v>385</v>
      </c>
      <c r="P1560" s="73" t="s">
        <v>907</v>
      </c>
      <c r="Q1560" s="73" t="s">
        <v>1387</v>
      </c>
      <c r="R1560" s="73" t="s">
        <v>209</v>
      </c>
      <c r="V1560" s="60" t="str">
        <f>W1560&amp;H1560</f>
        <v>RANGE PATCHразноцветный</v>
      </c>
      <c r="W1560" s="60" t="str">
        <f>_xlfn.LET(_xlpm.TextCell,TEXT(G1560,"###"),IF(_xlpm.TextCell&lt;&gt;"",IF(StyleSpaceSplit,IFERROR(IF(FIND(" ",_xlpm.TextCell)&gt;=1,MID(_xlpm.TextCell,1,FIND(" ",_xlpm.TextCell)-1),_xlpm.TextCell),_xlpm.TextCell),_xlpm.TextCell),""))</f>
        <v>RANGE PATCH</v>
      </c>
      <c r="X1560" s="60" t="str">
        <f>IF(A1560&lt;&gt;"",IFERROR(IF(FIND(" ",G1560)&gt;=1,MID(G1560,FIND(" ",G1560)+1,LEN(G1560)),""),""),"")</f>
        <v>PATCH</v>
      </c>
      <c r="AC1560" s="51">
        <f>IFERROR(VALUE(MID($C1560,1,2)),0)</f>
        <v>80</v>
      </c>
      <c r="AD1560" s="44">
        <f>IFERROR(VALUE(MID($C1560,4,3)),0)</f>
        <v>250</v>
      </c>
      <c r="AE1560" s="51">
        <f>VALUE(RIGHT("00"&amp;AC1560,2)&amp;RIGHT("000"&amp;AD1560,3))</f>
        <v>80250</v>
      </c>
    </row>
    <row r="1561" spans="1:31">
      <c r="A1561" s="60" t="str">
        <f>IF(G1561&amp;Q1561&lt;&gt;"",W1561&amp;Q1561,"")</f>
        <v>RANGE PATCHpatchwork</v>
      </c>
      <c r="B1561" s="60" t="str">
        <f>IF(C1561&lt;&gt;"",LEFT(C1561,9),"")</f>
        <v>80-250-35</v>
      </c>
      <c r="C1561" s="73" t="s">
        <v>7037</v>
      </c>
      <c r="D1561" s="73" t="s">
        <v>7031</v>
      </c>
      <c r="E1561" s="73" t="s">
        <v>910</v>
      </c>
      <c r="F1561" s="74">
        <v>59</v>
      </c>
      <c r="G1561" s="73" t="s">
        <v>2455</v>
      </c>
      <c r="H1561" s="73" t="s">
        <v>209</v>
      </c>
      <c r="I1561" s="73" t="s">
        <v>7032</v>
      </c>
      <c r="J1561" s="73" t="s">
        <v>320</v>
      </c>
      <c r="K1561" s="73" t="s">
        <v>382</v>
      </c>
      <c r="L1561" s="73" t="s">
        <v>383</v>
      </c>
      <c r="M1561" s="73" t="s">
        <v>384</v>
      </c>
      <c r="N1561" s="73" t="s">
        <v>43</v>
      </c>
      <c r="O1561" s="73" t="s">
        <v>385</v>
      </c>
      <c r="P1561" s="73" t="s">
        <v>907</v>
      </c>
      <c r="Q1561" s="73" t="s">
        <v>1387</v>
      </c>
      <c r="R1561" s="73" t="s">
        <v>209</v>
      </c>
      <c r="V1561" s="60" t="str">
        <f>W1561&amp;H1561</f>
        <v>RANGE PATCHразноцветный</v>
      </c>
      <c r="W1561" s="60" t="str">
        <f>_xlfn.LET(_xlpm.TextCell,TEXT(G1561,"###"),IF(_xlpm.TextCell&lt;&gt;"",IF(StyleSpaceSplit,IFERROR(IF(FIND(" ",_xlpm.TextCell)&gt;=1,MID(_xlpm.TextCell,1,FIND(" ",_xlpm.TextCell)-1),_xlpm.TextCell),_xlpm.TextCell),_xlpm.TextCell),""))</f>
        <v>RANGE PATCH</v>
      </c>
      <c r="X1561" s="60" t="str">
        <f>IF(A1561&lt;&gt;"",IFERROR(IF(FIND(" ",G1561)&gt;=1,MID(G1561,FIND(" ",G1561)+1,LEN(G1561)),""),""),"")</f>
        <v>PATCH</v>
      </c>
      <c r="AC1561" s="51">
        <f>IFERROR(VALUE(MID($C1561,1,2)),0)</f>
        <v>80</v>
      </c>
      <c r="AD1561" s="44">
        <f>IFERROR(VALUE(MID($C1561,4,3)),0)</f>
        <v>250</v>
      </c>
      <c r="AE1561" s="51">
        <f>VALUE(RIGHT("00"&amp;AC1561,2)&amp;RIGHT("000"&amp;AD1561,3))</f>
        <v>80250</v>
      </c>
    </row>
    <row r="1562" spans="1:31">
      <c r="A1562" s="60" t="str">
        <f>IF(G1562&amp;Q1562&lt;&gt;"",W1562&amp;Q1562,"")</f>
        <v>RANGE PATCHpatchwork</v>
      </c>
      <c r="B1562" s="60" t="str">
        <f>IF(C1562&lt;&gt;"",LEFT(C1562,9),"")</f>
        <v>80-250-35</v>
      </c>
      <c r="C1562" s="73" t="s">
        <v>7038</v>
      </c>
      <c r="D1562" s="73" t="s">
        <v>7031</v>
      </c>
      <c r="E1562" s="73" t="s">
        <v>922</v>
      </c>
      <c r="F1562" s="74">
        <v>60</v>
      </c>
      <c r="G1562" s="73" t="s">
        <v>2455</v>
      </c>
      <c r="H1562" s="73" t="s">
        <v>209</v>
      </c>
      <c r="I1562" s="73" t="s">
        <v>7032</v>
      </c>
      <c r="J1562" s="73" t="s">
        <v>320</v>
      </c>
      <c r="K1562" s="73" t="s">
        <v>382</v>
      </c>
      <c r="L1562" s="73" t="s">
        <v>383</v>
      </c>
      <c r="M1562" s="73" t="s">
        <v>384</v>
      </c>
      <c r="N1562" s="73" t="s">
        <v>43</v>
      </c>
      <c r="O1562" s="73" t="s">
        <v>385</v>
      </c>
      <c r="P1562" s="73" t="s">
        <v>907</v>
      </c>
      <c r="Q1562" s="73" t="s">
        <v>1387</v>
      </c>
      <c r="R1562" s="73" t="s">
        <v>209</v>
      </c>
      <c r="V1562" s="60" t="str">
        <f>W1562&amp;H1562</f>
        <v>RANGE PATCHразноцветный</v>
      </c>
      <c r="W1562" s="60" t="str">
        <f>_xlfn.LET(_xlpm.TextCell,TEXT(G1562,"###"),IF(_xlpm.TextCell&lt;&gt;"",IF(StyleSpaceSplit,IFERROR(IF(FIND(" ",_xlpm.TextCell)&gt;=1,MID(_xlpm.TextCell,1,FIND(" ",_xlpm.TextCell)-1),_xlpm.TextCell),_xlpm.TextCell),_xlpm.TextCell),""))</f>
        <v>RANGE PATCH</v>
      </c>
      <c r="X1562" s="60" t="str">
        <f>IF(A1562&lt;&gt;"",IFERROR(IF(FIND(" ",G1562)&gt;=1,MID(G1562,FIND(" ",G1562)+1,LEN(G1562)),""),""),"")</f>
        <v>PATCH</v>
      </c>
      <c r="AC1562" s="51">
        <f>IFERROR(VALUE(MID($C1562,1,2)),0)</f>
        <v>80</v>
      </c>
      <c r="AD1562" s="44">
        <f>IFERROR(VALUE(MID($C1562,4,3)),0)</f>
        <v>250</v>
      </c>
      <c r="AE1562" s="51">
        <f>VALUE(RIGHT("00"&amp;AC1562,2)&amp;RIGHT("000"&amp;AD1562,3))</f>
        <v>80250</v>
      </c>
    </row>
    <row r="1563" spans="1:31">
      <c r="A1563" s="60" t="str">
        <f>IF(G1563&amp;Q1563&lt;&gt;"",W1563&amp;Q1563,"")</f>
        <v>RANGE PATCHpatchwork</v>
      </c>
      <c r="B1563" s="60" t="str">
        <f>IF(C1563&lt;&gt;"",LEFT(C1563,9),"")</f>
        <v>80-250-35</v>
      </c>
      <c r="C1563" s="73" t="s">
        <v>7039</v>
      </c>
      <c r="D1563" s="73" t="s">
        <v>7031</v>
      </c>
      <c r="E1563" s="73" t="s">
        <v>912</v>
      </c>
      <c r="F1563" s="74">
        <v>61</v>
      </c>
      <c r="G1563" s="73" t="s">
        <v>2455</v>
      </c>
      <c r="H1563" s="73" t="s">
        <v>209</v>
      </c>
      <c r="I1563" s="73" t="s">
        <v>7032</v>
      </c>
      <c r="J1563" s="73" t="s">
        <v>320</v>
      </c>
      <c r="K1563" s="73" t="s">
        <v>382</v>
      </c>
      <c r="L1563" s="73" t="s">
        <v>383</v>
      </c>
      <c r="M1563" s="73" t="s">
        <v>384</v>
      </c>
      <c r="N1563" s="73" t="s">
        <v>43</v>
      </c>
      <c r="O1563" s="73" t="s">
        <v>385</v>
      </c>
      <c r="P1563" s="73" t="s">
        <v>907</v>
      </c>
      <c r="Q1563" s="73" t="s">
        <v>1387</v>
      </c>
      <c r="R1563" s="73" t="s">
        <v>209</v>
      </c>
      <c r="V1563" s="60" t="str">
        <f>W1563&amp;H1563</f>
        <v>RANGE PATCHразноцветный</v>
      </c>
      <c r="W1563" s="60" t="str">
        <f>_xlfn.LET(_xlpm.TextCell,TEXT(G1563,"###"),IF(_xlpm.TextCell&lt;&gt;"",IF(StyleSpaceSplit,IFERROR(IF(FIND(" ",_xlpm.TextCell)&gt;=1,MID(_xlpm.TextCell,1,FIND(" ",_xlpm.TextCell)-1),_xlpm.TextCell),_xlpm.TextCell),_xlpm.TextCell),""))</f>
        <v>RANGE PATCH</v>
      </c>
      <c r="X1563" s="60" t="str">
        <f>IF(A1563&lt;&gt;"",IFERROR(IF(FIND(" ",G1563)&gt;=1,MID(G1563,FIND(" ",G1563)+1,LEN(G1563)),""),""),"")</f>
        <v>PATCH</v>
      </c>
      <c r="AC1563" s="51">
        <f>IFERROR(VALUE(MID($C1563,1,2)),0)</f>
        <v>80</v>
      </c>
      <c r="AD1563" s="44">
        <f>IFERROR(VALUE(MID($C1563,4,3)),0)</f>
        <v>250</v>
      </c>
      <c r="AE1563" s="51">
        <f>VALUE(RIGHT("00"&amp;AC1563,2)&amp;RIGHT("000"&amp;AD1563,3))</f>
        <v>80250</v>
      </c>
    </row>
    <row r="1564" spans="1:31">
      <c r="A1564" s="60" t="str">
        <f>IF(G1564&amp;Q1564&lt;&gt;"",W1564&amp;Q1564,"")</f>
        <v>RANGE PATCHblue</v>
      </c>
      <c r="B1564" s="60" t="str">
        <f>IF(C1564&lt;&gt;"",LEFT(C1564,9),"")</f>
        <v>80-250-06</v>
      </c>
      <c r="C1564" s="73" t="s">
        <v>2453</v>
      </c>
      <c r="D1564" s="73" t="s">
        <v>2454</v>
      </c>
      <c r="E1564" s="73" t="s">
        <v>956</v>
      </c>
      <c r="F1564" s="74">
        <v>55</v>
      </c>
      <c r="G1564" s="73" t="s">
        <v>2455</v>
      </c>
      <c r="H1564" s="73" t="s">
        <v>71</v>
      </c>
      <c r="I1564" s="73" t="s">
        <v>2456</v>
      </c>
      <c r="J1564" s="73" t="s">
        <v>320</v>
      </c>
      <c r="K1564" s="73" t="s">
        <v>382</v>
      </c>
      <c r="L1564" s="73" t="s">
        <v>383</v>
      </c>
      <c r="M1564" s="73" t="s">
        <v>384</v>
      </c>
      <c r="N1564" s="73" t="s">
        <v>43</v>
      </c>
      <c r="O1564" s="73" t="s">
        <v>385</v>
      </c>
      <c r="P1564" s="73" t="s">
        <v>907</v>
      </c>
      <c r="Q1564" s="73" t="s">
        <v>932</v>
      </c>
      <c r="R1564" s="73" t="s">
        <v>71</v>
      </c>
      <c r="V1564" s="60" t="str">
        <f>W1564&amp;H1564</f>
        <v>RANGE PATCHсиний</v>
      </c>
      <c r="W1564" s="60" t="str">
        <f>_xlfn.LET(_xlpm.TextCell,TEXT(G1564,"###"),IF(_xlpm.TextCell&lt;&gt;"",IF(StyleSpaceSplit,IFERROR(IF(FIND(" ",_xlpm.TextCell)&gt;=1,MID(_xlpm.TextCell,1,FIND(" ",_xlpm.TextCell)-1),_xlpm.TextCell),_xlpm.TextCell),_xlpm.TextCell),""))</f>
        <v>RANGE PATCH</v>
      </c>
      <c r="X1564" s="60" t="str">
        <f>IF(A1564&lt;&gt;"",IFERROR(IF(FIND(" ",G1564)&gt;=1,MID(G1564,FIND(" ",G1564)+1,LEN(G1564)),""),""),"")</f>
        <v>PATCH</v>
      </c>
      <c r="AC1564" s="51">
        <f>IFERROR(VALUE(MID($C1564,1,2)),0)</f>
        <v>80</v>
      </c>
      <c r="AD1564" s="44">
        <f>IFERROR(VALUE(MID($C1564,4,3)),0)</f>
        <v>250</v>
      </c>
      <c r="AE1564" s="51">
        <f>VALUE(RIGHT("00"&amp;AC1564,2)&amp;RIGHT("000"&amp;AD1564,3))</f>
        <v>80250</v>
      </c>
    </row>
    <row r="1565" spans="1:31">
      <c r="A1565" s="60" t="str">
        <f>IF(G1565&amp;Q1565&lt;&gt;"",W1565&amp;Q1565,"")</f>
        <v>RANGE PATCHblue</v>
      </c>
      <c r="B1565" s="60" t="str">
        <f>IF(C1565&lt;&gt;"",LEFT(C1565,9),"")</f>
        <v>80-250-06</v>
      </c>
      <c r="C1565" s="73" t="s">
        <v>2457</v>
      </c>
      <c r="D1565" s="73" t="s">
        <v>2454</v>
      </c>
      <c r="E1565" s="73" t="s">
        <v>915</v>
      </c>
      <c r="F1565" s="74">
        <v>56</v>
      </c>
      <c r="G1565" s="73" t="s">
        <v>2455</v>
      </c>
      <c r="H1565" s="73" t="s">
        <v>71</v>
      </c>
      <c r="I1565" s="73" t="s">
        <v>2456</v>
      </c>
      <c r="J1565" s="73" t="s">
        <v>320</v>
      </c>
      <c r="K1565" s="73" t="s">
        <v>382</v>
      </c>
      <c r="L1565" s="73" t="s">
        <v>383</v>
      </c>
      <c r="M1565" s="73" t="s">
        <v>384</v>
      </c>
      <c r="N1565" s="73" t="s">
        <v>43</v>
      </c>
      <c r="O1565" s="73" t="s">
        <v>385</v>
      </c>
      <c r="P1565" s="73" t="s">
        <v>907</v>
      </c>
      <c r="Q1565" s="73" t="s">
        <v>932</v>
      </c>
      <c r="R1565" s="73" t="s">
        <v>71</v>
      </c>
      <c r="V1565" s="60" t="str">
        <f>W1565&amp;H1565</f>
        <v>RANGE PATCHсиний</v>
      </c>
      <c r="W1565" s="60" t="str">
        <f>_xlfn.LET(_xlpm.TextCell,TEXT(G1565,"###"),IF(_xlpm.TextCell&lt;&gt;"",IF(StyleSpaceSplit,IFERROR(IF(FIND(" ",_xlpm.TextCell)&gt;=1,MID(_xlpm.TextCell,1,FIND(" ",_xlpm.TextCell)-1),_xlpm.TextCell),_xlpm.TextCell),_xlpm.TextCell),""))</f>
        <v>RANGE PATCH</v>
      </c>
      <c r="X1565" s="60" t="str">
        <f>IF(A1565&lt;&gt;"",IFERROR(IF(FIND(" ",G1565)&gt;=1,MID(G1565,FIND(" ",G1565)+1,LEN(G1565)),""),""),"")</f>
        <v>PATCH</v>
      </c>
      <c r="AC1565" s="51">
        <f>IFERROR(VALUE(MID($C1565,1,2)),0)</f>
        <v>80</v>
      </c>
      <c r="AD1565" s="44">
        <f>IFERROR(VALUE(MID($C1565,4,3)),0)</f>
        <v>250</v>
      </c>
      <c r="AE1565" s="51">
        <f>VALUE(RIGHT("00"&amp;AC1565,2)&amp;RIGHT("000"&amp;AD1565,3))</f>
        <v>80250</v>
      </c>
    </row>
    <row r="1566" spans="1:31">
      <c r="A1566" s="60" t="str">
        <f>IF(G1566&amp;Q1566&lt;&gt;"",W1566&amp;Q1566,"")</f>
        <v>RANGE PATCHblue</v>
      </c>
      <c r="B1566" s="60" t="str">
        <f>IF(C1566&lt;&gt;"",LEFT(C1566,9),"")</f>
        <v>80-250-06</v>
      </c>
      <c r="C1566" s="73" t="s">
        <v>2458</v>
      </c>
      <c r="D1566" s="73" t="s">
        <v>2454</v>
      </c>
      <c r="E1566" s="73" t="s">
        <v>904</v>
      </c>
      <c r="F1566" s="74">
        <v>57</v>
      </c>
      <c r="G1566" s="73" t="s">
        <v>2455</v>
      </c>
      <c r="H1566" s="73" t="s">
        <v>71</v>
      </c>
      <c r="I1566" s="73" t="s">
        <v>2456</v>
      </c>
      <c r="J1566" s="73" t="s">
        <v>320</v>
      </c>
      <c r="K1566" s="73" t="s">
        <v>382</v>
      </c>
      <c r="L1566" s="73" t="s">
        <v>383</v>
      </c>
      <c r="M1566" s="73" t="s">
        <v>384</v>
      </c>
      <c r="N1566" s="73" t="s">
        <v>43</v>
      </c>
      <c r="O1566" s="73" t="s">
        <v>385</v>
      </c>
      <c r="P1566" s="73" t="s">
        <v>907</v>
      </c>
      <c r="Q1566" s="73" t="s">
        <v>932</v>
      </c>
      <c r="R1566" s="73" t="s">
        <v>71</v>
      </c>
      <c r="V1566" s="60" t="str">
        <f>W1566&amp;H1566</f>
        <v>RANGE PATCHсиний</v>
      </c>
      <c r="W1566" s="60" t="str">
        <f>_xlfn.LET(_xlpm.TextCell,TEXT(G1566,"###"),IF(_xlpm.TextCell&lt;&gt;"",IF(StyleSpaceSplit,IFERROR(IF(FIND(" ",_xlpm.TextCell)&gt;=1,MID(_xlpm.TextCell,1,FIND(" ",_xlpm.TextCell)-1),_xlpm.TextCell),_xlpm.TextCell),_xlpm.TextCell),""))</f>
        <v>RANGE PATCH</v>
      </c>
      <c r="X1566" s="60" t="str">
        <f>IF(A1566&lt;&gt;"",IFERROR(IF(FIND(" ",G1566)&gt;=1,MID(G1566,FIND(" ",G1566)+1,LEN(G1566)),""),""),"")</f>
        <v>PATCH</v>
      </c>
      <c r="AC1566" s="51">
        <f>IFERROR(VALUE(MID($C1566,1,2)),0)</f>
        <v>80</v>
      </c>
      <c r="AD1566" s="44">
        <f>IFERROR(VALUE(MID($C1566,4,3)),0)</f>
        <v>250</v>
      </c>
      <c r="AE1566" s="51">
        <f>VALUE(RIGHT("00"&amp;AC1566,2)&amp;RIGHT("000"&amp;AD1566,3))</f>
        <v>80250</v>
      </c>
    </row>
    <row r="1567" spans="1:31">
      <c r="A1567" s="60" t="str">
        <f>IF(G1567&amp;Q1567&lt;&gt;"",W1567&amp;Q1567,"")</f>
        <v>RANGE PATCHblue</v>
      </c>
      <c r="B1567" s="60" t="str">
        <f>IF(C1567&lt;&gt;"",LEFT(C1567,9),"")</f>
        <v>80-250-06</v>
      </c>
      <c r="C1567" s="73" t="s">
        <v>2459</v>
      </c>
      <c r="D1567" s="73" t="s">
        <v>2454</v>
      </c>
      <c r="E1567" s="73" t="s">
        <v>920</v>
      </c>
      <c r="F1567" s="74">
        <v>58</v>
      </c>
      <c r="G1567" s="73" t="s">
        <v>2455</v>
      </c>
      <c r="H1567" s="73" t="s">
        <v>71</v>
      </c>
      <c r="I1567" s="73" t="s">
        <v>2456</v>
      </c>
      <c r="J1567" s="73" t="s">
        <v>320</v>
      </c>
      <c r="K1567" s="73" t="s">
        <v>382</v>
      </c>
      <c r="L1567" s="73" t="s">
        <v>383</v>
      </c>
      <c r="M1567" s="73" t="s">
        <v>384</v>
      </c>
      <c r="N1567" s="73" t="s">
        <v>43</v>
      </c>
      <c r="O1567" s="73" t="s">
        <v>385</v>
      </c>
      <c r="P1567" s="73" t="s">
        <v>907</v>
      </c>
      <c r="Q1567" s="73" t="s">
        <v>932</v>
      </c>
      <c r="R1567" s="73" t="s">
        <v>71</v>
      </c>
      <c r="V1567" s="60" t="str">
        <f>W1567&amp;H1567</f>
        <v>RANGE PATCHсиний</v>
      </c>
      <c r="W1567" s="60" t="str">
        <f>_xlfn.LET(_xlpm.TextCell,TEXT(G1567,"###"),IF(_xlpm.TextCell&lt;&gt;"",IF(StyleSpaceSplit,IFERROR(IF(FIND(" ",_xlpm.TextCell)&gt;=1,MID(_xlpm.TextCell,1,FIND(" ",_xlpm.TextCell)-1),_xlpm.TextCell),_xlpm.TextCell),_xlpm.TextCell),""))</f>
        <v>RANGE PATCH</v>
      </c>
      <c r="X1567" s="60" t="str">
        <f>IF(A1567&lt;&gt;"",IFERROR(IF(FIND(" ",G1567)&gt;=1,MID(G1567,FIND(" ",G1567)+1,LEN(G1567)),""),""),"")</f>
        <v>PATCH</v>
      </c>
      <c r="AC1567" s="51">
        <f>IFERROR(VALUE(MID($C1567,1,2)),0)</f>
        <v>80</v>
      </c>
      <c r="AD1567" s="44">
        <f>IFERROR(VALUE(MID($C1567,4,3)),0)</f>
        <v>250</v>
      </c>
      <c r="AE1567" s="51">
        <f>VALUE(RIGHT("00"&amp;AC1567,2)&amp;RIGHT("000"&amp;AD1567,3))</f>
        <v>80250</v>
      </c>
    </row>
    <row r="1568" spans="1:31">
      <c r="A1568" s="60" t="str">
        <f>IF(G1568&amp;Q1568&lt;&gt;"",W1568&amp;Q1568,"")</f>
        <v>RANGE PATCHblue</v>
      </c>
      <c r="B1568" s="60" t="str">
        <f>IF(C1568&lt;&gt;"",LEFT(C1568,9),"")</f>
        <v>80-250-06</v>
      </c>
      <c r="C1568" s="73" t="s">
        <v>2460</v>
      </c>
      <c r="D1568" s="73" t="s">
        <v>2454</v>
      </c>
      <c r="E1568" s="73" t="s">
        <v>910</v>
      </c>
      <c r="F1568" s="74">
        <v>59</v>
      </c>
      <c r="G1568" s="73" t="s">
        <v>2455</v>
      </c>
      <c r="H1568" s="73" t="s">
        <v>71</v>
      </c>
      <c r="I1568" s="73" t="s">
        <v>2456</v>
      </c>
      <c r="J1568" s="73" t="s">
        <v>320</v>
      </c>
      <c r="K1568" s="73" t="s">
        <v>382</v>
      </c>
      <c r="L1568" s="73" t="s">
        <v>383</v>
      </c>
      <c r="M1568" s="73" t="s">
        <v>384</v>
      </c>
      <c r="N1568" s="73" t="s">
        <v>43</v>
      </c>
      <c r="O1568" s="73" t="s">
        <v>385</v>
      </c>
      <c r="P1568" s="73" t="s">
        <v>907</v>
      </c>
      <c r="Q1568" s="73" t="s">
        <v>932</v>
      </c>
      <c r="R1568" s="73" t="s">
        <v>71</v>
      </c>
      <c r="V1568" s="60" t="str">
        <f>W1568&amp;H1568</f>
        <v>RANGE PATCHсиний</v>
      </c>
      <c r="W1568" s="60" t="str">
        <f>_xlfn.LET(_xlpm.TextCell,TEXT(G1568,"###"),IF(_xlpm.TextCell&lt;&gt;"",IF(StyleSpaceSplit,IFERROR(IF(FIND(" ",_xlpm.TextCell)&gt;=1,MID(_xlpm.TextCell,1,FIND(" ",_xlpm.TextCell)-1),_xlpm.TextCell),_xlpm.TextCell),_xlpm.TextCell),""))</f>
        <v>RANGE PATCH</v>
      </c>
      <c r="X1568" s="60" t="str">
        <f>IF(A1568&lt;&gt;"",IFERROR(IF(FIND(" ",G1568)&gt;=1,MID(G1568,FIND(" ",G1568)+1,LEN(G1568)),""),""),"")</f>
        <v>PATCH</v>
      </c>
      <c r="AC1568" s="51">
        <f>IFERROR(VALUE(MID($C1568,1,2)),0)</f>
        <v>80</v>
      </c>
      <c r="AD1568" s="44">
        <f>IFERROR(VALUE(MID($C1568,4,3)),0)</f>
        <v>250</v>
      </c>
      <c r="AE1568" s="51">
        <f>VALUE(RIGHT("00"&amp;AC1568,2)&amp;RIGHT("000"&amp;AD1568,3))</f>
        <v>80250</v>
      </c>
    </row>
    <row r="1569" spans="1:31">
      <c r="A1569" s="60" t="str">
        <f>IF(G1569&amp;Q1569&lt;&gt;"",W1569&amp;Q1569,"")</f>
        <v>RANGE PATCHblue</v>
      </c>
      <c r="B1569" s="60" t="str">
        <f>IF(C1569&lt;&gt;"",LEFT(C1569,9),"")</f>
        <v>80-250-06</v>
      </c>
      <c r="C1569" s="73" t="s">
        <v>2461</v>
      </c>
      <c r="D1569" s="73" t="s">
        <v>2454</v>
      </c>
      <c r="E1569" s="73" t="s">
        <v>922</v>
      </c>
      <c r="F1569" s="74">
        <v>60</v>
      </c>
      <c r="G1569" s="73" t="s">
        <v>2455</v>
      </c>
      <c r="H1569" s="73" t="s">
        <v>71</v>
      </c>
      <c r="I1569" s="73" t="s">
        <v>2456</v>
      </c>
      <c r="J1569" s="73" t="s">
        <v>320</v>
      </c>
      <c r="K1569" s="73" t="s">
        <v>382</v>
      </c>
      <c r="L1569" s="73" t="s">
        <v>383</v>
      </c>
      <c r="M1569" s="73" t="s">
        <v>384</v>
      </c>
      <c r="N1569" s="73" t="s">
        <v>43</v>
      </c>
      <c r="O1569" s="73" t="s">
        <v>385</v>
      </c>
      <c r="P1569" s="73" t="s">
        <v>907</v>
      </c>
      <c r="Q1569" s="73" t="s">
        <v>932</v>
      </c>
      <c r="R1569" s="73" t="s">
        <v>71</v>
      </c>
      <c r="V1569" s="60" t="str">
        <f>W1569&amp;H1569</f>
        <v>RANGE PATCHсиний</v>
      </c>
      <c r="W1569" s="60" t="str">
        <f>_xlfn.LET(_xlpm.TextCell,TEXT(G1569,"###"),IF(_xlpm.TextCell&lt;&gt;"",IF(StyleSpaceSplit,IFERROR(IF(FIND(" ",_xlpm.TextCell)&gt;=1,MID(_xlpm.TextCell,1,FIND(" ",_xlpm.TextCell)-1),_xlpm.TextCell),_xlpm.TextCell),_xlpm.TextCell),""))</f>
        <v>RANGE PATCH</v>
      </c>
      <c r="X1569" s="60" t="str">
        <f>IF(A1569&lt;&gt;"",IFERROR(IF(FIND(" ",G1569)&gt;=1,MID(G1569,FIND(" ",G1569)+1,LEN(G1569)),""),""),"")</f>
        <v>PATCH</v>
      </c>
      <c r="AC1569" s="51">
        <f>IFERROR(VALUE(MID($C1569,1,2)),0)</f>
        <v>80</v>
      </c>
      <c r="AD1569" s="44">
        <f>IFERROR(VALUE(MID($C1569,4,3)),0)</f>
        <v>250</v>
      </c>
      <c r="AE1569" s="51">
        <f>VALUE(RIGHT("00"&amp;AC1569,2)&amp;RIGHT("000"&amp;AD1569,3))</f>
        <v>80250</v>
      </c>
    </row>
    <row r="1570" spans="1:31">
      <c r="A1570" s="60" t="str">
        <f>IF(G1570&amp;Q1570&lt;&gt;"",W1570&amp;Q1570,"")</f>
        <v>RANGE PATCHblue</v>
      </c>
      <c r="B1570" s="60" t="str">
        <f>IF(C1570&lt;&gt;"",LEFT(C1570,9),"")</f>
        <v>80-250-06</v>
      </c>
      <c r="C1570" s="73" t="s">
        <v>2462</v>
      </c>
      <c r="D1570" s="73" t="s">
        <v>2454</v>
      </c>
      <c r="E1570" s="73" t="s">
        <v>912</v>
      </c>
      <c r="F1570" s="74">
        <v>61</v>
      </c>
      <c r="G1570" s="73" t="s">
        <v>2455</v>
      </c>
      <c r="H1570" s="73" t="s">
        <v>71</v>
      </c>
      <c r="I1570" s="73" t="s">
        <v>2456</v>
      </c>
      <c r="J1570" s="73" t="s">
        <v>320</v>
      </c>
      <c r="K1570" s="73" t="s">
        <v>382</v>
      </c>
      <c r="L1570" s="73" t="s">
        <v>383</v>
      </c>
      <c r="M1570" s="73" t="s">
        <v>384</v>
      </c>
      <c r="N1570" s="73" t="s">
        <v>43</v>
      </c>
      <c r="O1570" s="73" t="s">
        <v>385</v>
      </c>
      <c r="P1570" s="73" t="s">
        <v>907</v>
      </c>
      <c r="Q1570" s="73" t="s">
        <v>932</v>
      </c>
      <c r="R1570" s="73" t="s">
        <v>71</v>
      </c>
      <c r="V1570" s="60" t="str">
        <f>W1570&amp;H1570</f>
        <v>RANGE PATCHсиний</v>
      </c>
      <c r="W1570" s="60" t="str">
        <f>_xlfn.LET(_xlpm.TextCell,TEXT(G1570,"###"),IF(_xlpm.TextCell&lt;&gt;"",IF(StyleSpaceSplit,IFERROR(IF(FIND(" ",_xlpm.TextCell)&gt;=1,MID(_xlpm.TextCell,1,FIND(" ",_xlpm.TextCell)-1),_xlpm.TextCell),_xlpm.TextCell),_xlpm.TextCell),""))</f>
        <v>RANGE PATCH</v>
      </c>
      <c r="X1570" s="60" t="str">
        <f>IF(A1570&lt;&gt;"",IFERROR(IF(FIND(" ",G1570)&gt;=1,MID(G1570,FIND(" ",G1570)+1,LEN(G1570)),""),""),"")</f>
        <v>PATCH</v>
      </c>
      <c r="AC1570" s="51">
        <f>IFERROR(VALUE(MID($C1570,1,2)),0)</f>
        <v>80</v>
      </c>
      <c r="AD1570" s="44">
        <f>IFERROR(VALUE(MID($C1570,4,3)),0)</f>
        <v>250</v>
      </c>
      <c r="AE1570" s="51">
        <f>VALUE(RIGHT("00"&amp;AC1570,2)&amp;RIGHT("000"&amp;AD1570,3))</f>
        <v>80250</v>
      </c>
    </row>
    <row r="1571" spans="1:31">
      <c r="A1571" s="60" t="str">
        <f>IF(G1571&amp;Q1571&lt;&gt;"",W1571&amp;Q1571,"")</f>
        <v>RANGE PATCHblue</v>
      </c>
      <c r="B1571" s="60" t="str">
        <f>IF(C1571&lt;&gt;"",LEFT(C1571,9),"")</f>
        <v>80-250-06</v>
      </c>
      <c r="C1571" s="73" t="s">
        <v>2463</v>
      </c>
      <c r="D1571" s="73" t="s">
        <v>2454</v>
      </c>
      <c r="E1571" s="73" t="s">
        <v>1046</v>
      </c>
      <c r="F1571" s="74">
        <v>62</v>
      </c>
      <c r="G1571" s="73" t="s">
        <v>2455</v>
      </c>
      <c r="H1571" s="73" t="s">
        <v>71</v>
      </c>
      <c r="I1571" s="73" t="s">
        <v>2456</v>
      </c>
      <c r="J1571" s="73" t="s">
        <v>320</v>
      </c>
      <c r="K1571" s="73" t="s">
        <v>382</v>
      </c>
      <c r="L1571" s="73" t="s">
        <v>383</v>
      </c>
      <c r="M1571" s="73" t="s">
        <v>384</v>
      </c>
      <c r="N1571" s="73" t="s">
        <v>43</v>
      </c>
      <c r="O1571" s="73" t="s">
        <v>385</v>
      </c>
      <c r="P1571" s="73" t="s">
        <v>907</v>
      </c>
      <c r="Q1571" s="73" t="s">
        <v>932</v>
      </c>
      <c r="R1571" s="73" t="s">
        <v>71</v>
      </c>
      <c r="V1571" s="60" t="str">
        <f>W1571&amp;H1571</f>
        <v>RANGE PATCHсиний</v>
      </c>
      <c r="W1571" s="60" t="str">
        <f>_xlfn.LET(_xlpm.TextCell,TEXT(G1571,"###"),IF(_xlpm.TextCell&lt;&gt;"",IF(StyleSpaceSplit,IFERROR(IF(FIND(" ",_xlpm.TextCell)&gt;=1,MID(_xlpm.TextCell,1,FIND(" ",_xlpm.TextCell)-1),_xlpm.TextCell),_xlpm.TextCell),_xlpm.TextCell),""))</f>
        <v>RANGE PATCH</v>
      </c>
      <c r="X1571" s="60" t="str">
        <f>IF(A1571&lt;&gt;"",IFERROR(IF(FIND(" ",G1571)&gt;=1,MID(G1571,FIND(" ",G1571)+1,LEN(G1571)),""),""),"")</f>
        <v>PATCH</v>
      </c>
      <c r="AC1571" s="51">
        <f>IFERROR(VALUE(MID($C1571,1,2)),0)</f>
        <v>80</v>
      </c>
      <c r="AD1571" s="44">
        <f>IFERROR(VALUE(MID($C1571,4,3)),0)</f>
        <v>250</v>
      </c>
      <c r="AE1571" s="51">
        <f>VALUE(RIGHT("00"&amp;AC1571,2)&amp;RIGHT("000"&amp;AD1571,3))</f>
        <v>80250</v>
      </c>
    </row>
    <row r="1572" spans="1:31">
      <c r="A1572" s="60" t="str">
        <f>IF(G1572&amp;Q1572&lt;&gt;"",W1572&amp;Q1572,"")</f>
        <v>RANGE PATCH 002blue</v>
      </c>
      <c r="B1572" s="60" t="str">
        <f>IF(C1572&lt;&gt;"",LEFT(C1572,9),"")</f>
        <v>80-533-06</v>
      </c>
      <c r="C1572" s="73" t="s">
        <v>1789</v>
      </c>
      <c r="D1572" s="73" t="s">
        <v>1790</v>
      </c>
      <c r="E1572" s="73" t="s">
        <v>920</v>
      </c>
      <c r="F1572" s="74">
        <v>58</v>
      </c>
      <c r="G1572" s="73" t="s">
        <v>1791</v>
      </c>
      <c r="H1572" s="73" t="s">
        <v>71</v>
      </c>
      <c r="I1572" s="73" t="s">
        <v>1788</v>
      </c>
      <c r="J1572" s="73" t="s">
        <v>320</v>
      </c>
      <c r="K1572" s="73" t="s">
        <v>382</v>
      </c>
      <c r="L1572" s="73" t="s">
        <v>383</v>
      </c>
      <c r="M1572" s="73" t="s">
        <v>388</v>
      </c>
      <c r="N1572" s="73" t="s">
        <v>44</v>
      </c>
      <c r="O1572" s="73" t="s">
        <v>385</v>
      </c>
      <c r="P1572" s="73" t="s">
        <v>907</v>
      </c>
      <c r="Q1572" s="73" t="s">
        <v>932</v>
      </c>
      <c r="R1572" s="73" t="s">
        <v>71</v>
      </c>
      <c r="V1572" s="60" t="str">
        <f>W1572&amp;H1572</f>
        <v>RANGE PATCH 002синий</v>
      </c>
      <c r="W1572" s="60" t="str">
        <f>_xlfn.LET(_xlpm.TextCell,TEXT(G1572,"###"),IF(_xlpm.TextCell&lt;&gt;"",IF(StyleSpaceSplit,IFERROR(IF(FIND(" ",_xlpm.TextCell)&gt;=1,MID(_xlpm.TextCell,1,FIND(" ",_xlpm.TextCell)-1),_xlpm.TextCell),_xlpm.TextCell),_xlpm.TextCell),""))</f>
        <v>RANGE PATCH 002</v>
      </c>
      <c r="X1572" s="60" t="str">
        <f>IF(A1572&lt;&gt;"",IFERROR(IF(FIND(" ",G1572)&gt;=1,MID(G1572,FIND(" ",G1572)+1,LEN(G1572)),""),""),"")</f>
        <v>PATCH 002</v>
      </c>
      <c r="AC1572" s="51">
        <f>IFERROR(VALUE(MID($C1572,1,2)),0)</f>
        <v>80</v>
      </c>
      <c r="AD1572" s="44">
        <f>IFERROR(VALUE(MID($C1572,4,3)),0)</f>
        <v>533</v>
      </c>
      <c r="AE1572" s="51">
        <f>VALUE(RIGHT("00"&amp;AC1572,2)&amp;RIGHT("000"&amp;AD1572,3))</f>
        <v>80533</v>
      </c>
    </row>
    <row r="1573" spans="1:31">
      <c r="A1573" s="60" t="str">
        <f>IF(G1573&amp;Q1573&lt;&gt;"",W1573&amp;Q1573,"")</f>
        <v>RANGE PATCH 002blue</v>
      </c>
      <c r="B1573" s="60" t="str">
        <f>IF(C1573&lt;&gt;"",LEFT(C1573,9),"")</f>
        <v>80-533-06</v>
      </c>
      <c r="C1573" s="73" t="s">
        <v>1792</v>
      </c>
      <c r="D1573" s="73" t="s">
        <v>1790</v>
      </c>
      <c r="E1573" s="73" t="s">
        <v>956</v>
      </c>
      <c r="F1573" s="74">
        <v>55</v>
      </c>
      <c r="G1573" s="73" t="s">
        <v>1791</v>
      </c>
      <c r="H1573" s="73" t="s">
        <v>71</v>
      </c>
      <c r="I1573" s="73" t="s">
        <v>1788</v>
      </c>
      <c r="J1573" s="73" t="s">
        <v>320</v>
      </c>
      <c r="K1573" s="73" t="s">
        <v>382</v>
      </c>
      <c r="L1573" s="73" t="s">
        <v>383</v>
      </c>
      <c r="M1573" s="73" t="s">
        <v>388</v>
      </c>
      <c r="N1573" s="73" t="s">
        <v>44</v>
      </c>
      <c r="O1573" s="73" t="s">
        <v>385</v>
      </c>
      <c r="P1573" s="73" t="s">
        <v>907</v>
      </c>
      <c r="Q1573" s="73" t="s">
        <v>932</v>
      </c>
      <c r="R1573" s="73" t="s">
        <v>71</v>
      </c>
      <c r="V1573" s="60" t="str">
        <f>W1573&amp;H1573</f>
        <v>RANGE PATCH 002синий</v>
      </c>
      <c r="W1573" s="60" t="str">
        <f>_xlfn.LET(_xlpm.TextCell,TEXT(G1573,"###"),IF(_xlpm.TextCell&lt;&gt;"",IF(StyleSpaceSplit,IFERROR(IF(FIND(" ",_xlpm.TextCell)&gt;=1,MID(_xlpm.TextCell,1,FIND(" ",_xlpm.TextCell)-1),_xlpm.TextCell),_xlpm.TextCell),_xlpm.TextCell),""))</f>
        <v>RANGE PATCH 002</v>
      </c>
      <c r="X1573" s="60" t="str">
        <f>IF(A1573&lt;&gt;"",IFERROR(IF(FIND(" ",G1573)&gt;=1,MID(G1573,FIND(" ",G1573)+1,LEN(G1573)),""),""),"")</f>
        <v>PATCH 002</v>
      </c>
      <c r="AC1573" s="51">
        <f>IFERROR(VALUE(MID($C1573,1,2)),0)</f>
        <v>80</v>
      </c>
      <c r="AD1573" s="44">
        <f>IFERROR(VALUE(MID($C1573,4,3)),0)</f>
        <v>533</v>
      </c>
      <c r="AE1573" s="51">
        <f>VALUE(RIGHT("00"&amp;AC1573,2)&amp;RIGHT("000"&amp;AD1573,3))</f>
        <v>80533</v>
      </c>
    </row>
    <row r="1574" spans="1:31">
      <c r="A1574" s="60" t="str">
        <f>IF(G1574&amp;Q1574&lt;&gt;"",W1574&amp;Q1574,"")</f>
        <v>RANGE PATCH 002blue</v>
      </c>
      <c r="B1574" s="60" t="str">
        <f>IF(C1574&lt;&gt;"",LEFT(C1574,9),"")</f>
        <v>80-533-06</v>
      </c>
      <c r="C1574" s="73" t="s">
        <v>1793</v>
      </c>
      <c r="D1574" s="73" t="s">
        <v>1790</v>
      </c>
      <c r="E1574" s="73" t="s">
        <v>915</v>
      </c>
      <c r="F1574" s="74">
        <v>56</v>
      </c>
      <c r="G1574" s="73" t="s">
        <v>1791</v>
      </c>
      <c r="H1574" s="73" t="s">
        <v>71</v>
      </c>
      <c r="I1574" s="73" t="s">
        <v>1788</v>
      </c>
      <c r="J1574" s="73" t="s">
        <v>320</v>
      </c>
      <c r="K1574" s="73" t="s">
        <v>382</v>
      </c>
      <c r="L1574" s="73" t="s">
        <v>383</v>
      </c>
      <c r="M1574" s="73" t="s">
        <v>388</v>
      </c>
      <c r="N1574" s="73" t="s">
        <v>44</v>
      </c>
      <c r="O1574" s="73" t="s">
        <v>385</v>
      </c>
      <c r="P1574" s="73" t="s">
        <v>907</v>
      </c>
      <c r="Q1574" s="73" t="s">
        <v>932</v>
      </c>
      <c r="R1574" s="73" t="s">
        <v>71</v>
      </c>
      <c r="V1574" s="60" t="str">
        <f>W1574&amp;H1574</f>
        <v>RANGE PATCH 002синий</v>
      </c>
      <c r="W1574" s="60" t="str">
        <f>_xlfn.LET(_xlpm.TextCell,TEXT(G1574,"###"),IF(_xlpm.TextCell&lt;&gt;"",IF(StyleSpaceSplit,IFERROR(IF(FIND(" ",_xlpm.TextCell)&gt;=1,MID(_xlpm.TextCell,1,FIND(" ",_xlpm.TextCell)-1),_xlpm.TextCell),_xlpm.TextCell),_xlpm.TextCell),""))</f>
        <v>RANGE PATCH 002</v>
      </c>
      <c r="X1574" s="60" t="str">
        <f>IF(A1574&lt;&gt;"",IFERROR(IF(FIND(" ",G1574)&gt;=1,MID(G1574,FIND(" ",G1574)+1,LEN(G1574)),""),""),"")</f>
        <v>PATCH 002</v>
      </c>
      <c r="AC1574" s="51">
        <f>IFERROR(VALUE(MID($C1574,1,2)),0)</f>
        <v>80</v>
      </c>
      <c r="AD1574" s="44">
        <f>IFERROR(VALUE(MID($C1574,4,3)),0)</f>
        <v>533</v>
      </c>
      <c r="AE1574" s="51">
        <f>VALUE(RIGHT("00"&amp;AC1574,2)&amp;RIGHT("000"&amp;AD1574,3))</f>
        <v>80533</v>
      </c>
    </row>
    <row r="1575" spans="1:31">
      <c r="A1575" s="60" t="str">
        <f>IF(G1575&amp;Q1575&lt;&gt;"",W1575&amp;Q1575,"")</f>
        <v>RANGE PATCH 002blue</v>
      </c>
      <c r="B1575" s="60" t="str">
        <f>IF(C1575&lt;&gt;"",LEFT(C1575,9),"")</f>
        <v>80-533-06</v>
      </c>
      <c r="C1575" s="73" t="s">
        <v>1794</v>
      </c>
      <c r="D1575" s="73" t="s">
        <v>1790</v>
      </c>
      <c r="E1575" s="73" t="s">
        <v>904</v>
      </c>
      <c r="F1575" s="74">
        <v>57</v>
      </c>
      <c r="G1575" s="73" t="s">
        <v>1791</v>
      </c>
      <c r="H1575" s="73" t="s">
        <v>71</v>
      </c>
      <c r="I1575" s="73" t="s">
        <v>1788</v>
      </c>
      <c r="J1575" s="73" t="s">
        <v>320</v>
      </c>
      <c r="K1575" s="73" t="s">
        <v>382</v>
      </c>
      <c r="L1575" s="73" t="s">
        <v>383</v>
      </c>
      <c r="M1575" s="73" t="s">
        <v>388</v>
      </c>
      <c r="N1575" s="73" t="s">
        <v>44</v>
      </c>
      <c r="O1575" s="73" t="s">
        <v>385</v>
      </c>
      <c r="P1575" s="73" t="s">
        <v>907</v>
      </c>
      <c r="Q1575" s="73" t="s">
        <v>932</v>
      </c>
      <c r="R1575" s="73" t="s">
        <v>71</v>
      </c>
      <c r="V1575" s="60" t="str">
        <f>W1575&amp;H1575</f>
        <v>RANGE PATCH 002синий</v>
      </c>
      <c r="W1575" s="60" t="str">
        <f>_xlfn.LET(_xlpm.TextCell,TEXT(G1575,"###"),IF(_xlpm.TextCell&lt;&gt;"",IF(StyleSpaceSplit,IFERROR(IF(FIND(" ",_xlpm.TextCell)&gt;=1,MID(_xlpm.TextCell,1,FIND(" ",_xlpm.TextCell)-1),_xlpm.TextCell),_xlpm.TextCell),_xlpm.TextCell),""))</f>
        <v>RANGE PATCH 002</v>
      </c>
      <c r="X1575" s="60" t="str">
        <f>IF(A1575&lt;&gt;"",IFERROR(IF(FIND(" ",G1575)&gt;=1,MID(G1575,FIND(" ",G1575)+1,LEN(G1575)),""),""),"")</f>
        <v>PATCH 002</v>
      </c>
      <c r="AC1575" s="51">
        <f>IFERROR(VALUE(MID($C1575,1,2)),0)</f>
        <v>80</v>
      </c>
      <c r="AD1575" s="44">
        <f>IFERROR(VALUE(MID($C1575,4,3)),0)</f>
        <v>533</v>
      </c>
      <c r="AE1575" s="51">
        <f>VALUE(RIGHT("00"&amp;AC1575,2)&amp;RIGHT("000"&amp;AD1575,3))</f>
        <v>80533</v>
      </c>
    </row>
    <row r="1576" spans="1:31">
      <c r="A1576" s="60" t="str">
        <f>IF(G1576&amp;Q1576&lt;&gt;"",W1576&amp;Q1576,"")</f>
        <v>RANGE PATCH 002blue</v>
      </c>
      <c r="B1576" s="60" t="str">
        <f>IF(C1576&lt;&gt;"",LEFT(C1576,9),"")</f>
        <v>80-533-06</v>
      </c>
      <c r="C1576" s="73" t="s">
        <v>1795</v>
      </c>
      <c r="D1576" s="73" t="s">
        <v>1790</v>
      </c>
      <c r="E1576" s="73" t="s">
        <v>910</v>
      </c>
      <c r="F1576" s="74">
        <v>59</v>
      </c>
      <c r="G1576" s="73" t="s">
        <v>1791</v>
      </c>
      <c r="H1576" s="73" t="s">
        <v>71</v>
      </c>
      <c r="I1576" s="73" t="s">
        <v>1788</v>
      </c>
      <c r="J1576" s="73" t="s">
        <v>320</v>
      </c>
      <c r="K1576" s="73" t="s">
        <v>382</v>
      </c>
      <c r="L1576" s="73" t="s">
        <v>383</v>
      </c>
      <c r="M1576" s="73" t="s">
        <v>388</v>
      </c>
      <c r="N1576" s="73" t="s">
        <v>44</v>
      </c>
      <c r="O1576" s="73" t="s">
        <v>385</v>
      </c>
      <c r="P1576" s="73" t="s">
        <v>907</v>
      </c>
      <c r="Q1576" s="73" t="s">
        <v>932</v>
      </c>
      <c r="R1576" s="73" t="s">
        <v>71</v>
      </c>
      <c r="V1576" s="60" t="str">
        <f>W1576&amp;H1576</f>
        <v>RANGE PATCH 002синий</v>
      </c>
      <c r="W1576" s="60" t="str">
        <f>_xlfn.LET(_xlpm.TextCell,TEXT(G1576,"###"),IF(_xlpm.TextCell&lt;&gt;"",IF(StyleSpaceSplit,IFERROR(IF(FIND(" ",_xlpm.TextCell)&gt;=1,MID(_xlpm.TextCell,1,FIND(" ",_xlpm.TextCell)-1),_xlpm.TextCell),_xlpm.TextCell),_xlpm.TextCell),""))</f>
        <v>RANGE PATCH 002</v>
      </c>
      <c r="X1576" s="60" t="str">
        <f>IF(A1576&lt;&gt;"",IFERROR(IF(FIND(" ",G1576)&gt;=1,MID(G1576,FIND(" ",G1576)+1,LEN(G1576)),""),""),"")</f>
        <v>PATCH 002</v>
      </c>
      <c r="AC1576" s="51">
        <f>IFERROR(VALUE(MID($C1576,1,2)),0)</f>
        <v>80</v>
      </c>
      <c r="AD1576" s="44">
        <f>IFERROR(VALUE(MID($C1576,4,3)),0)</f>
        <v>533</v>
      </c>
      <c r="AE1576" s="51">
        <f>VALUE(RIGHT("00"&amp;AC1576,2)&amp;RIGHT("000"&amp;AD1576,3))</f>
        <v>80533</v>
      </c>
    </row>
    <row r="1577" spans="1:31">
      <c r="A1577" s="60" t="str">
        <f>IF(G1577&amp;Q1577&lt;&gt;"",W1577&amp;Q1577,"")</f>
        <v>RANGE PATCH 002blue</v>
      </c>
      <c r="B1577" s="60" t="str">
        <f>IF(C1577&lt;&gt;"",LEFT(C1577,9),"")</f>
        <v>80-533-06</v>
      </c>
      <c r="C1577" s="73" t="s">
        <v>1796</v>
      </c>
      <c r="D1577" s="73" t="s">
        <v>1790</v>
      </c>
      <c r="E1577" s="73" t="s">
        <v>922</v>
      </c>
      <c r="F1577" s="74">
        <v>60</v>
      </c>
      <c r="G1577" s="73" t="s">
        <v>1791</v>
      </c>
      <c r="H1577" s="73" t="s">
        <v>71</v>
      </c>
      <c r="I1577" s="73" t="s">
        <v>1788</v>
      </c>
      <c r="J1577" s="73" t="s">
        <v>320</v>
      </c>
      <c r="K1577" s="73" t="s">
        <v>382</v>
      </c>
      <c r="L1577" s="73" t="s">
        <v>383</v>
      </c>
      <c r="M1577" s="73" t="s">
        <v>388</v>
      </c>
      <c r="N1577" s="73" t="s">
        <v>44</v>
      </c>
      <c r="O1577" s="73" t="s">
        <v>385</v>
      </c>
      <c r="P1577" s="73" t="s">
        <v>907</v>
      </c>
      <c r="Q1577" s="73" t="s">
        <v>932</v>
      </c>
      <c r="R1577" s="73" t="s">
        <v>71</v>
      </c>
      <c r="V1577" s="60" t="str">
        <f>W1577&amp;H1577</f>
        <v>RANGE PATCH 002синий</v>
      </c>
      <c r="W1577" s="60" t="str">
        <f>_xlfn.LET(_xlpm.TextCell,TEXT(G1577,"###"),IF(_xlpm.TextCell&lt;&gt;"",IF(StyleSpaceSplit,IFERROR(IF(FIND(" ",_xlpm.TextCell)&gt;=1,MID(_xlpm.TextCell,1,FIND(" ",_xlpm.TextCell)-1),_xlpm.TextCell),_xlpm.TextCell),_xlpm.TextCell),""))</f>
        <v>RANGE PATCH 002</v>
      </c>
      <c r="X1577" s="60" t="str">
        <f>IF(A1577&lt;&gt;"",IFERROR(IF(FIND(" ",G1577)&gt;=1,MID(G1577,FIND(" ",G1577)+1,LEN(G1577)),""),""),"")</f>
        <v>PATCH 002</v>
      </c>
      <c r="AC1577" s="51">
        <f>IFERROR(VALUE(MID($C1577,1,2)),0)</f>
        <v>80</v>
      </c>
      <c r="AD1577" s="44">
        <f>IFERROR(VALUE(MID($C1577,4,3)),0)</f>
        <v>533</v>
      </c>
      <c r="AE1577" s="51">
        <f>VALUE(RIGHT("00"&amp;AC1577,2)&amp;RIGHT("000"&amp;AD1577,3))</f>
        <v>80533</v>
      </c>
    </row>
    <row r="1578" spans="1:31">
      <c r="A1578" s="60" t="str">
        <f>IF(G1578&amp;Q1578&lt;&gt;"",W1578&amp;Q1578,"")</f>
        <v>RANGE PATCH 002blue</v>
      </c>
      <c r="B1578" s="60" t="str">
        <f>IF(C1578&lt;&gt;"",LEFT(C1578,9),"")</f>
        <v>80-533-06</v>
      </c>
      <c r="C1578" s="73" t="s">
        <v>1797</v>
      </c>
      <c r="D1578" s="73" t="s">
        <v>1790</v>
      </c>
      <c r="E1578" s="73" t="s">
        <v>912</v>
      </c>
      <c r="F1578" s="74">
        <v>61</v>
      </c>
      <c r="G1578" s="73" t="s">
        <v>1791</v>
      </c>
      <c r="H1578" s="73" t="s">
        <v>71</v>
      </c>
      <c r="I1578" s="73" t="s">
        <v>1788</v>
      </c>
      <c r="J1578" s="73" t="s">
        <v>320</v>
      </c>
      <c r="K1578" s="73" t="s">
        <v>382</v>
      </c>
      <c r="L1578" s="73" t="s">
        <v>383</v>
      </c>
      <c r="M1578" s="73" t="s">
        <v>388</v>
      </c>
      <c r="N1578" s="73" t="s">
        <v>44</v>
      </c>
      <c r="O1578" s="73" t="s">
        <v>385</v>
      </c>
      <c r="P1578" s="73" t="s">
        <v>907</v>
      </c>
      <c r="Q1578" s="73" t="s">
        <v>932</v>
      </c>
      <c r="R1578" s="73" t="s">
        <v>71</v>
      </c>
      <c r="V1578" s="60" t="str">
        <f>W1578&amp;H1578</f>
        <v>RANGE PATCH 002синий</v>
      </c>
      <c r="W1578" s="60" t="str">
        <f>_xlfn.LET(_xlpm.TextCell,TEXT(G1578,"###"),IF(_xlpm.TextCell&lt;&gt;"",IF(StyleSpaceSplit,IFERROR(IF(FIND(" ",_xlpm.TextCell)&gt;=1,MID(_xlpm.TextCell,1,FIND(" ",_xlpm.TextCell)-1),_xlpm.TextCell),_xlpm.TextCell),_xlpm.TextCell),""))</f>
        <v>RANGE PATCH 002</v>
      </c>
      <c r="X1578" s="60" t="str">
        <f>IF(A1578&lt;&gt;"",IFERROR(IF(FIND(" ",G1578)&gt;=1,MID(G1578,FIND(" ",G1578)+1,LEN(G1578)),""),""),"")</f>
        <v>PATCH 002</v>
      </c>
      <c r="AC1578" s="51">
        <f>IFERROR(VALUE(MID($C1578,1,2)),0)</f>
        <v>80</v>
      </c>
      <c r="AD1578" s="44">
        <f>IFERROR(VALUE(MID($C1578,4,3)),0)</f>
        <v>533</v>
      </c>
      <c r="AE1578" s="51">
        <f>VALUE(RIGHT("00"&amp;AC1578,2)&amp;RIGHT("000"&amp;AD1578,3))</f>
        <v>80533</v>
      </c>
    </row>
    <row r="1579" spans="1:31">
      <c r="A1579" s="60" t="str">
        <f>IF(G1579&amp;Q1579&lt;&gt;"",W1579&amp;Q1579,"")</f>
        <v>RANGE POLOwhite</v>
      </c>
      <c r="B1579" s="60" t="str">
        <f>IF(C1579&lt;&gt;"",LEFT(C1579,9),"")</f>
        <v>80-045-17</v>
      </c>
      <c r="C1579" s="73" t="s">
        <v>1089</v>
      </c>
      <c r="D1579" s="73" t="s">
        <v>1090</v>
      </c>
      <c r="E1579" s="73" t="s">
        <v>904</v>
      </c>
      <c r="F1579" s="74">
        <v>57</v>
      </c>
      <c r="G1579" s="73" t="s">
        <v>1091</v>
      </c>
      <c r="H1579" s="73" t="s">
        <v>57</v>
      </c>
      <c r="I1579" s="73" t="s">
        <v>906</v>
      </c>
      <c r="J1579" s="73" t="s">
        <v>320</v>
      </c>
      <c r="K1579" s="73" t="s">
        <v>382</v>
      </c>
      <c r="L1579" s="73" t="s">
        <v>383</v>
      </c>
      <c r="M1579" s="73" t="s">
        <v>384</v>
      </c>
      <c r="N1579" s="73" t="s">
        <v>43</v>
      </c>
      <c r="O1579" s="73" t="s">
        <v>385</v>
      </c>
      <c r="P1579" s="73" t="s">
        <v>907</v>
      </c>
      <c r="Q1579" s="73" t="s">
        <v>908</v>
      </c>
      <c r="R1579" s="73" t="s">
        <v>57</v>
      </c>
      <c r="V1579" s="60" t="str">
        <f>W1579&amp;H1579</f>
        <v>RANGE POLOбелый</v>
      </c>
      <c r="W1579" s="60" t="str">
        <f>_xlfn.LET(_xlpm.TextCell,TEXT(G1579,"###"),IF(_xlpm.TextCell&lt;&gt;"",IF(StyleSpaceSplit,IFERROR(IF(FIND(" ",_xlpm.TextCell)&gt;=1,MID(_xlpm.TextCell,1,FIND(" ",_xlpm.TextCell)-1),_xlpm.TextCell),_xlpm.TextCell),_xlpm.TextCell),""))</f>
        <v>RANGE POLO</v>
      </c>
      <c r="X1579" s="60" t="str">
        <f>IF(A1579&lt;&gt;"",IFERROR(IF(FIND(" ",G1579)&gt;=1,MID(G1579,FIND(" ",G1579)+1,LEN(G1579)),""),""),"")</f>
        <v>POLO</v>
      </c>
      <c r="AC1579" s="51">
        <f>IFERROR(VALUE(MID($C1579,1,2)),0)</f>
        <v>80</v>
      </c>
      <c r="AD1579" s="44">
        <f>IFERROR(VALUE(MID($C1579,4,3)),0)</f>
        <v>45</v>
      </c>
      <c r="AE1579" s="51">
        <f>VALUE(RIGHT("00"&amp;AC1579,2)&amp;RIGHT("000"&amp;AD1579,3))</f>
        <v>80045</v>
      </c>
    </row>
    <row r="1580" spans="1:31">
      <c r="A1580" s="60" t="str">
        <f>IF(G1580&amp;Q1580&lt;&gt;"",W1580&amp;Q1580,"")</f>
        <v>RANGE POLOwhite</v>
      </c>
      <c r="B1580" s="60" t="str">
        <f>IF(C1580&lt;&gt;"",LEFT(C1580,9),"")</f>
        <v>80-045-17</v>
      </c>
      <c r="C1580" s="73" t="s">
        <v>1092</v>
      </c>
      <c r="D1580" s="73" t="s">
        <v>1090</v>
      </c>
      <c r="E1580" s="73" t="s">
        <v>910</v>
      </c>
      <c r="F1580" s="74">
        <v>59</v>
      </c>
      <c r="G1580" s="73" t="s">
        <v>1091</v>
      </c>
      <c r="H1580" s="73" t="s">
        <v>57</v>
      </c>
      <c r="I1580" s="73" t="s">
        <v>906</v>
      </c>
      <c r="J1580" s="73" t="s">
        <v>320</v>
      </c>
      <c r="K1580" s="73" t="s">
        <v>382</v>
      </c>
      <c r="L1580" s="73" t="s">
        <v>383</v>
      </c>
      <c r="M1580" s="73" t="s">
        <v>384</v>
      </c>
      <c r="N1580" s="73" t="s">
        <v>43</v>
      </c>
      <c r="O1580" s="73" t="s">
        <v>385</v>
      </c>
      <c r="P1580" s="73" t="s">
        <v>907</v>
      </c>
      <c r="Q1580" s="73" t="s">
        <v>908</v>
      </c>
      <c r="R1580" s="73" t="s">
        <v>57</v>
      </c>
      <c r="V1580" s="60" t="str">
        <f>W1580&amp;H1580</f>
        <v>RANGE POLOбелый</v>
      </c>
      <c r="W1580" s="60" t="str">
        <f>_xlfn.LET(_xlpm.TextCell,TEXT(G1580,"###"),IF(_xlpm.TextCell&lt;&gt;"",IF(StyleSpaceSplit,IFERROR(IF(FIND(" ",_xlpm.TextCell)&gt;=1,MID(_xlpm.TextCell,1,FIND(" ",_xlpm.TextCell)-1),_xlpm.TextCell),_xlpm.TextCell),_xlpm.TextCell),""))</f>
        <v>RANGE POLO</v>
      </c>
      <c r="X1580" s="60" t="str">
        <f>IF(A1580&lt;&gt;"",IFERROR(IF(FIND(" ",G1580)&gt;=1,MID(G1580,FIND(" ",G1580)+1,LEN(G1580)),""),""),"")</f>
        <v>POLO</v>
      </c>
      <c r="AC1580" s="51">
        <f>IFERROR(VALUE(MID($C1580,1,2)),0)</f>
        <v>80</v>
      </c>
      <c r="AD1580" s="44">
        <f>IFERROR(VALUE(MID($C1580,4,3)),0)</f>
        <v>45</v>
      </c>
      <c r="AE1580" s="51">
        <f>VALUE(RIGHT("00"&amp;AC1580,2)&amp;RIGHT("000"&amp;AD1580,3))</f>
        <v>80045</v>
      </c>
    </row>
    <row r="1581" spans="1:31">
      <c r="A1581" s="60" t="str">
        <f>IF(G1581&amp;Q1581&lt;&gt;"",W1581&amp;Q1581,"")</f>
        <v>RANGE POLOwhite</v>
      </c>
      <c r="B1581" s="60" t="str">
        <f>IF(C1581&lt;&gt;"",LEFT(C1581,9),"")</f>
        <v>80-045-17</v>
      </c>
      <c r="C1581" s="73" t="s">
        <v>1093</v>
      </c>
      <c r="D1581" s="73" t="s">
        <v>1090</v>
      </c>
      <c r="E1581" s="73" t="s">
        <v>912</v>
      </c>
      <c r="F1581" s="74">
        <v>61</v>
      </c>
      <c r="G1581" s="73" t="s">
        <v>1091</v>
      </c>
      <c r="H1581" s="73" t="s">
        <v>57</v>
      </c>
      <c r="I1581" s="73" t="s">
        <v>906</v>
      </c>
      <c r="J1581" s="73" t="s">
        <v>320</v>
      </c>
      <c r="K1581" s="73" t="s">
        <v>382</v>
      </c>
      <c r="L1581" s="73" t="s">
        <v>383</v>
      </c>
      <c r="M1581" s="73" t="s">
        <v>384</v>
      </c>
      <c r="N1581" s="73" t="s">
        <v>43</v>
      </c>
      <c r="O1581" s="73" t="s">
        <v>385</v>
      </c>
      <c r="P1581" s="73" t="s">
        <v>907</v>
      </c>
      <c r="Q1581" s="73" t="s">
        <v>908</v>
      </c>
      <c r="R1581" s="73" t="s">
        <v>57</v>
      </c>
      <c r="V1581" s="60" t="str">
        <f>W1581&amp;H1581</f>
        <v>RANGE POLOбелый</v>
      </c>
      <c r="W1581" s="60" t="str">
        <f>_xlfn.LET(_xlpm.TextCell,TEXT(G1581,"###"),IF(_xlpm.TextCell&lt;&gt;"",IF(StyleSpaceSplit,IFERROR(IF(FIND(" ",_xlpm.TextCell)&gt;=1,MID(_xlpm.TextCell,1,FIND(" ",_xlpm.TextCell)-1),_xlpm.TextCell),_xlpm.TextCell),_xlpm.TextCell),""))</f>
        <v>RANGE POLO</v>
      </c>
      <c r="X1581" s="60" t="str">
        <f>IF(A1581&lt;&gt;"",IFERROR(IF(FIND(" ",G1581)&gt;=1,MID(G1581,FIND(" ",G1581)+1,LEN(G1581)),""),""),"")</f>
        <v>POLO</v>
      </c>
      <c r="AC1581" s="51">
        <f>IFERROR(VALUE(MID($C1581,1,2)),0)</f>
        <v>80</v>
      </c>
      <c r="AD1581" s="44">
        <f>IFERROR(VALUE(MID($C1581,4,3)),0)</f>
        <v>45</v>
      </c>
      <c r="AE1581" s="51">
        <f>VALUE(RIGHT("00"&amp;AC1581,2)&amp;RIGHT("000"&amp;AD1581,3))</f>
        <v>80045</v>
      </c>
    </row>
    <row r="1582" spans="1:31">
      <c r="A1582" s="60" t="str">
        <f>IF(G1582&amp;Q1582&lt;&gt;"",W1582&amp;Q1582,"")</f>
        <v>RANGE POLOTurquoise</v>
      </c>
      <c r="B1582" s="60" t="str">
        <f>IF(C1582&lt;&gt;"",LEFT(C1582,9),"")</f>
        <v>80-045-19</v>
      </c>
      <c r="C1582" s="73" t="s">
        <v>8241</v>
      </c>
      <c r="D1582" s="73" t="s">
        <v>8242</v>
      </c>
      <c r="E1582" s="73" t="s">
        <v>922</v>
      </c>
      <c r="F1582" s="74">
        <v>60</v>
      </c>
      <c r="G1582" s="73" t="s">
        <v>1091</v>
      </c>
      <c r="H1582" s="73" t="s">
        <v>91</v>
      </c>
      <c r="I1582" s="73" t="s">
        <v>906</v>
      </c>
      <c r="J1582" s="73" t="s">
        <v>320</v>
      </c>
      <c r="K1582" s="73" t="s">
        <v>382</v>
      </c>
      <c r="L1582" s="73" t="s">
        <v>383</v>
      </c>
      <c r="M1582" s="73" t="s">
        <v>384</v>
      </c>
      <c r="N1582" s="73" t="s">
        <v>43</v>
      </c>
      <c r="O1582" s="73" t="s">
        <v>385</v>
      </c>
      <c r="P1582" s="73" t="s">
        <v>907</v>
      </c>
      <c r="Q1582" s="73" t="s">
        <v>1012</v>
      </c>
      <c r="R1582" s="73" t="s">
        <v>91</v>
      </c>
      <c r="V1582" s="60" t="str">
        <f>W1582&amp;H1582</f>
        <v>RANGE POLOголубой</v>
      </c>
      <c r="W1582" s="60" t="str">
        <f>_xlfn.LET(_xlpm.TextCell,TEXT(G1582,"###"),IF(_xlpm.TextCell&lt;&gt;"",IF(StyleSpaceSplit,IFERROR(IF(FIND(" ",_xlpm.TextCell)&gt;=1,MID(_xlpm.TextCell,1,FIND(" ",_xlpm.TextCell)-1),_xlpm.TextCell),_xlpm.TextCell),_xlpm.TextCell),""))</f>
        <v>RANGE POLO</v>
      </c>
      <c r="X1582" s="60" t="str">
        <f>IF(A1582&lt;&gt;"",IFERROR(IF(FIND(" ",G1582)&gt;=1,MID(G1582,FIND(" ",G1582)+1,LEN(G1582)),""),""),"")</f>
        <v>POLO</v>
      </c>
      <c r="AC1582" s="51">
        <f>IFERROR(VALUE(MID($C1582,1,2)),0)</f>
        <v>80</v>
      </c>
      <c r="AD1582" s="44">
        <f>IFERROR(VALUE(MID($C1582,4,3)),0)</f>
        <v>45</v>
      </c>
      <c r="AE1582" s="51">
        <f>VALUE(RIGHT("00"&amp;AC1582,2)&amp;RIGHT("000"&amp;AD1582,3))</f>
        <v>80045</v>
      </c>
    </row>
    <row r="1583" spans="1:31">
      <c r="A1583" s="60" t="str">
        <f>IF(G1583&amp;Q1583&lt;&gt;"",W1583&amp;Q1583,"")</f>
        <v>RANGE POLOTurquoise</v>
      </c>
      <c r="B1583" s="60" t="str">
        <f>IF(C1583&lt;&gt;"",LEFT(C1583,9),"")</f>
        <v>80-045-19</v>
      </c>
      <c r="C1583" s="73" t="s">
        <v>8243</v>
      </c>
      <c r="D1583" s="73" t="s">
        <v>8242</v>
      </c>
      <c r="E1583" s="73" t="s">
        <v>904</v>
      </c>
      <c r="F1583" s="74">
        <v>57</v>
      </c>
      <c r="G1583" s="73" t="s">
        <v>1091</v>
      </c>
      <c r="H1583" s="73" t="s">
        <v>91</v>
      </c>
      <c r="I1583" s="73" t="s">
        <v>906</v>
      </c>
      <c r="J1583" s="73" t="s">
        <v>320</v>
      </c>
      <c r="K1583" s="73" t="s">
        <v>382</v>
      </c>
      <c r="L1583" s="73" t="s">
        <v>383</v>
      </c>
      <c r="M1583" s="73" t="s">
        <v>384</v>
      </c>
      <c r="N1583" s="73" t="s">
        <v>43</v>
      </c>
      <c r="O1583" s="73" t="s">
        <v>385</v>
      </c>
      <c r="P1583" s="73" t="s">
        <v>907</v>
      </c>
      <c r="Q1583" s="73" t="s">
        <v>1012</v>
      </c>
      <c r="R1583" s="73" t="s">
        <v>91</v>
      </c>
      <c r="V1583" s="60" t="str">
        <f>W1583&amp;H1583</f>
        <v>RANGE POLOголубой</v>
      </c>
      <c r="W1583" s="60" t="str">
        <f>_xlfn.LET(_xlpm.TextCell,TEXT(G1583,"###"),IF(_xlpm.TextCell&lt;&gt;"",IF(StyleSpaceSplit,IFERROR(IF(FIND(" ",_xlpm.TextCell)&gt;=1,MID(_xlpm.TextCell,1,FIND(" ",_xlpm.TextCell)-1),_xlpm.TextCell),_xlpm.TextCell),_xlpm.TextCell),""))</f>
        <v>RANGE POLO</v>
      </c>
      <c r="X1583" s="60" t="str">
        <f>IF(A1583&lt;&gt;"",IFERROR(IF(FIND(" ",G1583)&gt;=1,MID(G1583,FIND(" ",G1583)+1,LEN(G1583)),""),""),"")</f>
        <v>POLO</v>
      </c>
      <c r="AC1583" s="51">
        <f>IFERROR(VALUE(MID($C1583,1,2)),0)</f>
        <v>80</v>
      </c>
      <c r="AD1583" s="44">
        <f>IFERROR(VALUE(MID($C1583,4,3)),0)</f>
        <v>45</v>
      </c>
      <c r="AE1583" s="51">
        <f>VALUE(RIGHT("00"&amp;AC1583,2)&amp;RIGHT("000"&amp;AD1583,3))</f>
        <v>80045</v>
      </c>
    </row>
    <row r="1584" spans="1:31">
      <c r="A1584" s="60" t="str">
        <f>IF(G1584&amp;Q1584&lt;&gt;"",W1584&amp;Q1584,"")</f>
        <v>RANGE POLOTurquoise</v>
      </c>
      <c r="B1584" s="60" t="str">
        <f>IF(C1584&lt;&gt;"",LEFT(C1584,9),"")</f>
        <v>80-045-19</v>
      </c>
      <c r="C1584" s="73" t="s">
        <v>8244</v>
      </c>
      <c r="D1584" s="73" t="s">
        <v>8242</v>
      </c>
      <c r="E1584" s="73" t="s">
        <v>910</v>
      </c>
      <c r="F1584" s="74">
        <v>59</v>
      </c>
      <c r="G1584" s="73" t="s">
        <v>1091</v>
      </c>
      <c r="H1584" s="73" t="s">
        <v>91</v>
      </c>
      <c r="I1584" s="73" t="s">
        <v>906</v>
      </c>
      <c r="J1584" s="73" t="s">
        <v>320</v>
      </c>
      <c r="K1584" s="73" t="s">
        <v>382</v>
      </c>
      <c r="L1584" s="73" t="s">
        <v>383</v>
      </c>
      <c r="M1584" s="73" t="s">
        <v>384</v>
      </c>
      <c r="N1584" s="73" t="s">
        <v>43</v>
      </c>
      <c r="O1584" s="73" t="s">
        <v>385</v>
      </c>
      <c r="P1584" s="73" t="s">
        <v>907</v>
      </c>
      <c r="Q1584" s="73" t="s">
        <v>1012</v>
      </c>
      <c r="R1584" s="73" t="s">
        <v>91</v>
      </c>
      <c r="V1584" s="60" t="str">
        <f>W1584&amp;H1584</f>
        <v>RANGE POLOголубой</v>
      </c>
      <c r="W1584" s="60" t="str">
        <f>_xlfn.LET(_xlpm.TextCell,TEXT(G1584,"###"),IF(_xlpm.TextCell&lt;&gt;"",IF(StyleSpaceSplit,IFERROR(IF(FIND(" ",_xlpm.TextCell)&gt;=1,MID(_xlpm.TextCell,1,FIND(" ",_xlpm.TextCell)-1),_xlpm.TextCell),_xlpm.TextCell),_xlpm.TextCell),""))</f>
        <v>RANGE POLO</v>
      </c>
      <c r="X1584" s="60" t="str">
        <f>IF(A1584&lt;&gt;"",IFERROR(IF(FIND(" ",G1584)&gt;=1,MID(G1584,FIND(" ",G1584)+1,LEN(G1584)),""),""),"")</f>
        <v>POLO</v>
      </c>
      <c r="AC1584" s="51">
        <f>IFERROR(VALUE(MID($C1584,1,2)),0)</f>
        <v>80</v>
      </c>
      <c r="AD1584" s="44">
        <f>IFERROR(VALUE(MID($C1584,4,3)),0)</f>
        <v>45</v>
      </c>
      <c r="AE1584" s="51">
        <f>VALUE(RIGHT("00"&amp;AC1584,2)&amp;RIGHT("000"&amp;AD1584,3))</f>
        <v>80045</v>
      </c>
    </row>
    <row r="1585" spans="1:31">
      <c r="A1585" s="60" t="str">
        <f>IF(G1585&amp;Q1585&lt;&gt;"",W1585&amp;Q1585,"")</f>
        <v>RANGE POLOTurquoise</v>
      </c>
      <c r="B1585" s="60" t="str">
        <f>IF(C1585&lt;&gt;"",LEFT(C1585,9),"")</f>
        <v>80-045-19</v>
      </c>
      <c r="C1585" s="73" t="s">
        <v>8245</v>
      </c>
      <c r="D1585" s="73" t="s">
        <v>8242</v>
      </c>
      <c r="E1585" s="73" t="s">
        <v>912</v>
      </c>
      <c r="F1585" s="74">
        <v>61</v>
      </c>
      <c r="G1585" s="73" t="s">
        <v>1091</v>
      </c>
      <c r="H1585" s="73" t="s">
        <v>91</v>
      </c>
      <c r="I1585" s="73" t="s">
        <v>906</v>
      </c>
      <c r="J1585" s="73" t="s">
        <v>320</v>
      </c>
      <c r="K1585" s="73" t="s">
        <v>382</v>
      </c>
      <c r="L1585" s="73" t="s">
        <v>383</v>
      </c>
      <c r="M1585" s="73" t="s">
        <v>384</v>
      </c>
      <c r="N1585" s="73" t="s">
        <v>43</v>
      </c>
      <c r="O1585" s="73" t="s">
        <v>385</v>
      </c>
      <c r="P1585" s="73" t="s">
        <v>907</v>
      </c>
      <c r="Q1585" s="73" t="s">
        <v>1012</v>
      </c>
      <c r="R1585" s="73" t="s">
        <v>91</v>
      </c>
      <c r="V1585" s="60" t="str">
        <f>W1585&amp;H1585</f>
        <v>RANGE POLOголубой</v>
      </c>
      <c r="W1585" s="60" t="str">
        <f>_xlfn.LET(_xlpm.TextCell,TEXT(G1585,"###"),IF(_xlpm.TextCell&lt;&gt;"",IF(StyleSpaceSplit,IFERROR(IF(FIND(" ",_xlpm.TextCell)&gt;=1,MID(_xlpm.TextCell,1,FIND(" ",_xlpm.TextCell)-1),_xlpm.TextCell),_xlpm.TextCell),_xlpm.TextCell),""))</f>
        <v>RANGE POLO</v>
      </c>
      <c r="X1585" s="60" t="str">
        <f>IF(A1585&lt;&gt;"",IFERROR(IF(FIND(" ",G1585)&gt;=1,MID(G1585,FIND(" ",G1585)+1,LEN(G1585)),""),""),"")</f>
        <v>POLO</v>
      </c>
      <c r="AC1585" s="51">
        <f>IFERROR(VALUE(MID($C1585,1,2)),0)</f>
        <v>80</v>
      </c>
      <c r="AD1585" s="44">
        <f>IFERROR(VALUE(MID($C1585,4,3)),0)</f>
        <v>45</v>
      </c>
      <c r="AE1585" s="51">
        <f>VALUE(RIGHT("00"&amp;AC1585,2)&amp;RIGHT("000"&amp;AD1585,3))</f>
        <v>80045</v>
      </c>
    </row>
    <row r="1586" spans="1:31">
      <c r="A1586" s="60" t="str">
        <f>IF(G1586&amp;Q1586&lt;&gt;"",W1586&amp;Q1586,"")</f>
        <v>RANGE POLOgrey</v>
      </c>
      <c r="B1586" s="60" t="str">
        <f>IF(C1586&lt;&gt;"",LEFT(C1586,9),"")</f>
        <v>80-045-08</v>
      </c>
      <c r="C1586" s="73" t="s">
        <v>7511</v>
      </c>
      <c r="D1586" s="73" t="s">
        <v>7512</v>
      </c>
      <c r="E1586" s="73" t="s">
        <v>956</v>
      </c>
      <c r="F1586" s="74">
        <v>55</v>
      </c>
      <c r="G1586" s="73" t="s">
        <v>1091</v>
      </c>
      <c r="H1586" s="73" t="s">
        <v>83</v>
      </c>
      <c r="I1586" s="73" t="s">
        <v>906</v>
      </c>
      <c r="J1586" s="73" t="s">
        <v>320</v>
      </c>
      <c r="K1586" s="73" t="s">
        <v>382</v>
      </c>
      <c r="L1586" s="73" t="s">
        <v>383</v>
      </c>
      <c r="M1586" s="73" t="s">
        <v>384</v>
      </c>
      <c r="N1586" s="73" t="s">
        <v>43</v>
      </c>
      <c r="O1586" s="73" t="s">
        <v>385</v>
      </c>
      <c r="P1586" s="73" t="s">
        <v>907</v>
      </c>
      <c r="Q1586" s="73" t="s">
        <v>917</v>
      </c>
      <c r="R1586" s="73" t="s">
        <v>83</v>
      </c>
      <c r="V1586" s="60" t="str">
        <f>W1586&amp;H1586</f>
        <v>RANGE POLOсерый</v>
      </c>
      <c r="W1586" s="60" t="str">
        <f>_xlfn.LET(_xlpm.TextCell,TEXT(G1586,"###"),IF(_xlpm.TextCell&lt;&gt;"",IF(StyleSpaceSplit,IFERROR(IF(FIND(" ",_xlpm.TextCell)&gt;=1,MID(_xlpm.TextCell,1,FIND(" ",_xlpm.TextCell)-1),_xlpm.TextCell),_xlpm.TextCell),_xlpm.TextCell),""))</f>
        <v>RANGE POLO</v>
      </c>
      <c r="X1586" s="60" t="str">
        <f>IF(A1586&lt;&gt;"",IFERROR(IF(FIND(" ",G1586)&gt;=1,MID(G1586,FIND(" ",G1586)+1,LEN(G1586)),""),""),"")</f>
        <v>POLO</v>
      </c>
      <c r="AC1586" s="51">
        <f>IFERROR(VALUE(MID($C1586,1,2)),0)</f>
        <v>80</v>
      </c>
      <c r="AD1586" s="44">
        <f>IFERROR(VALUE(MID($C1586,4,3)),0)</f>
        <v>45</v>
      </c>
      <c r="AE1586" s="51">
        <f>VALUE(RIGHT("00"&amp;AC1586,2)&amp;RIGHT("000"&amp;AD1586,3))</f>
        <v>80045</v>
      </c>
    </row>
    <row r="1587" spans="1:31">
      <c r="A1587" s="60" t="str">
        <f>IF(G1587&amp;Q1587&lt;&gt;"",W1587&amp;Q1587,"")</f>
        <v>RANGE POLOgrey</v>
      </c>
      <c r="B1587" s="60" t="str">
        <f>IF(C1587&lt;&gt;"",LEFT(C1587,9),"")</f>
        <v>80-045-08</v>
      </c>
      <c r="C1587" s="73" t="s">
        <v>7513</v>
      </c>
      <c r="D1587" s="73" t="s">
        <v>7512</v>
      </c>
      <c r="E1587" s="73" t="s">
        <v>904</v>
      </c>
      <c r="F1587" s="74">
        <v>57</v>
      </c>
      <c r="G1587" s="73" t="s">
        <v>1091</v>
      </c>
      <c r="H1587" s="73" t="s">
        <v>83</v>
      </c>
      <c r="I1587" s="73" t="s">
        <v>906</v>
      </c>
      <c r="J1587" s="73" t="s">
        <v>320</v>
      </c>
      <c r="K1587" s="73" t="s">
        <v>382</v>
      </c>
      <c r="L1587" s="73" t="s">
        <v>383</v>
      </c>
      <c r="M1587" s="73" t="s">
        <v>384</v>
      </c>
      <c r="N1587" s="73" t="s">
        <v>43</v>
      </c>
      <c r="O1587" s="73" t="s">
        <v>385</v>
      </c>
      <c r="P1587" s="73" t="s">
        <v>907</v>
      </c>
      <c r="Q1587" s="73" t="s">
        <v>917</v>
      </c>
      <c r="R1587" s="73" t="s">
        <v>83</v>
      </c>
      <c r="V1587" s="60" t="str">
        <f>W1587&amp;H1587</f>
        <v>RANGE POLOсерый</v>
      </c>
      <c r="W1587" s="60" t="str">
        <f>_xlfn.LET(_xlpm.TextCell,TEXT(G1587,"###"),IF(_xlpm.TextCell&lt;&gt;"",IF(StyleSpaceSplit,IFERROR(IF(FIND(" ",_xlpm.TextCell)&gt;=1,MID(_xlpm.TextCell,1,FIND(" ",_xlpm.TextCell)-1),_xlpm.TextCell),_xlpm.TextCell),_xlpm.TextCell),""))</f>
        <v>RANGE POLO</v>
      </c>
      <c r="X1587" s="60" t="str">
        <f>IF(A1587&lt;&gt;"",IFERROR(IF(FIND(" ",G1587)&gt;=1,MID(G1587,FIND(" ",G1587)+1,LEN(G1587)),""),""),"")</f>
        <v>POLO</v>
      </c>
      <c r="AC1587" s="51">
        <f>IFERROR(VALUE(MID($C1587,1,2)),0)</f>
        <v>80</v>
      </c>
      <c r="AD1587" s="44">
        <f>IFERROR(VALUE(MID($C1587,4,3)),0)</f>
        <v>45</v>
      </c>
      <c r="AE1587" s="51">
        <f>VALUE(RIGHT("00"&amp;AC1587,2)&amp;RIGHT("000"&amp;AD1587,3))</f>
        <v>80045</v>
      </c>
    </row>
    <row r="1588" spans="1:31">
      <c r="A1588" s="60" t="str">
        <f>IF(G1588&amp;Q1588&lt;&gt;"",W1588&amp;Q1588,"")</f>
        <v>RANGE POLOgrey</v>
      </c>
      <c r="B1588" s="60" t="str">
        <f>IF(C1588&lt;&gt;"",LEFT(C1588,9),"")</f>
        <v>80-045-08</v>
      </c>
      <c r="C1588" s="73" t="s">
        <v>7514</v>
      </c>
      <c r="D1588" s="73" t="s">
        <v>7512</v>
      </c>
      <c r="E1588" s="73" t="s">
        <v>922</v>
      </c>
      <c r="F1588" s="74">
        <v>60</v>
      </c>
      <c r="G1588" s="73" t="s">
        <v>1091</v>
      </c>
      <c r="H1588" s="73" t="s">
        <v>83</v>
      </c>
      <c r="I1588" s="73" t="s">
        <v>906</v>
      </c>
      <c r="J1588" s="73" t="s">
        <v>320</v>
      </c>
      <c r="K1588" s="73" t="s">
        <v>382</v>
      </c>
      <c r="L1588" s="73" t="s">
        <v>383</v>
      </c>
      <c r="M1588" s="73" t="s">
        <v>384</v>
      </c>
      <c r="N1588" s="73" t="s">
        <v>43</v>
      </c>
      <c r="O1588" s="73" t="s">
        <v>385</v>
      </c>
      <c r="P1588" s="73" t="s">
        <v>907</v>
      </c>
      <c r="Q1588" s="73" t="s">
        <v>917</v>
      </c>
      <c r="R1588" s="73" t="s">
        <v>83</v>
      </c>
      <c r="V1588" s="60" t="str">
        <f>W1588&amp;H1588</f>
        <v>RANGE POLOсерый</v>
      </c>
      <c r="W1588" s="60" t="str">
        <f>_xlfn.LET(_xlpm.TextCell,TEXT(G1588,"###"),IF(_xlpm.TextCell&lt;&gt;"",IF(StyleSpaceSplit,IFERROR(IF(FIND(" ",_xlpm.TextCell)&gt;=1,MID(_xlpm.TextCell,1,FIND(" ",_xlpm.TextCell)-1),_xlpm.TextCell),_xlpm.TextCell),_xlpm.TextCell),""))</f>
        <v>RANGE POLO</v>
      </c>
      <c r="X1588" s="60" t="str">
        <f>IF(A1588&lt;&gt;"",IFERROR(IF(FIND(" ",G1588)&gt;=1,MID(G1588,FIND(" ",G1588)+1,LEN(G1588)),""),""),"")</f>
        <v>POLO</v>
      </c>
      <c r="AC1588" s="51">
        <f>IFERROR(VALUE(MID($C1588,1,2)),0)</f>
        <v>80</v>
      </c>
      <c r="AD1588" s="44">
        <f>IFERROR(VALUE(MID($C1588,4,3)),0)</f>
        <v>45</v>
      </c>
      <c r="AE1588" s="51">
        <f>VALUE(RIGHT("00"&amp;AC1588,2)&amp;RIGHT("000"&amp;AD1588,3))</f>
        <v>80045</v>
      </c>
    </row>
    <row r="1589" spans="1:31">
      <c r="A1589" s="60" t="str">
        <f>IF(G1589&amp;Q1589&lt;&gt;"",W1589&amp;Q1589,"")</f>
        <v>RANGE POLOgrey</v>
      </c>
      <c r="B1589" s="60" t="str">
        <f>IF(C1589&lt;&gt;"",LEFT(C1589,9),"")</f>
        <v>80-045-08</v>
      </c>
      <c r="C1589" s="73" t="s">
        <v>7515</v>
      </c>
      <c r="D1589" s="73" t="s">
        <v>7512</v>
      </c>
      <c r="E1589" s="73" t="s">
        <v>910</v>
      </c>
      <c r="F1589" s="74">
        <v>59</v>
      </c>
      <c r="G1589" s="73" t="s">
        <v>1091</v>
      </c>
      <c r="H1589" s="73" t="s">
        <v>83</v>
      </c>
      <c r="I1589" s="73" t="s">
        <v>906</v>
      </c>
      <c r="J1589" s="73" t="s">
        <v>320</v>
      </c>
      <c r="K1589" s="73" t="s">
        <v>382</v>
      </c>
      <c r="L1589" s="73" t="s">
        <v>383</v>
      </c>
      <c r="M1589" s="73" t="s">
        <v>384</v>
      </c>
      <c r="N1589" s="73" t="s">
        <v>43</v>
      </c>
      <c r="O1589" s="73" t="s">
        <v>385</v>
      </c>
      <c r="P1589" s="73" t="s">
        <v>907</v>
      </c>
      <c r="Q1589" s="73" t="s">
        <v>917</v>
      </c>
      <c r="R1589" s="73" t="s">
        <v>83</v>
      </c>
      <c r="V1589" s="60" t="str">
        <f>W1589&amp;H1589</f>
        <v>RANGE POLOсерый</v>
      </c>
      <c r="W1589" s="60" t="str">
        <f>_xlfn.LET(_xlpm.TextCell,TEXT(G1589,"###"),IF(_xlpm.TextCell&lt;&gt;"",IF(StyleSpaceSplit,IFERROR(IF(FIND(" ",_xlpm.TextCell)&gt;=1,MID(_xlpm.TextCell,1,FIND(" ",_xlpm.TextCell)-1),_xlpm.TextCell),_xlpm.TextCell),_xlpm.TextCell),""))</f>
        <v>RANGE POLO</v>
      </c>
      <c r="X1589" s="60" t="str">
        <f>IF(A1589&lt;&gt;"",IFERROR(IF(FIND(" ",G1589)&gt;=1,MID(G1589,FIND(" ",G1589)+1,LEN(G1589)),""),""),"")</f>
        <v>POLO</v>
      </c>
      <c r="AC1589" s="51">
        <f>IFERROR(VALUE(MID($C1589,1,2)),0)</f>
        <v>80</v>
      </c>
      <c r="AD1589" s="44">
        <f>IFERROR(VALUE(MID($C1589,4,3)),0)</f>
        <v>45</v>
      </c>
      <c r="AE1589" s="51">
        <f>VALUE(RIGHT("00"&amp;AC1589,2)&amp;RIGHT("000"&amp;AD1589,3))</f>
        <v>80045</v>
      </c>
    </row>
    <row r="1590" spans="1:31">
      <c r="A1590" s="60" t="str">
        <f>IF(G1590&amp;Q1590&lt;&gt;"",W1590&amp;Q1590,"")</f>
        <v>RANGE POLOgrey</v>
      </c>
      <c r="B1590" s="60" t="str">
        <f>IF(C1590&lt;&gt;"",LEFT(C1590,9),"")</f>
        <v>80-045-08</v>
      </c>
      <c r="C1590" s="73" t="s">
        <v>7516</v>
      </c>
      <c r="D1590" s="73" t="s">
        <v>7512</v>
      </c>
      <c r="E1590" s="73" t="s">
        <v>912</v>
      </c>
      <c r="F1590" s="74">
        <v>61</v>
      </c>
      <c r="G1590" s="73" t="s">
        <v>1091</v>
      </c>
      <c r="H1590" s="73" t="s">
        <v>83</v>
      </c>
      <c r="I1590" s="73" t="s">
        <v>906</v>
      </c>
      <c r="J1590" s="73" t="s">
        <v>320</v>
      </c>
      <c r="K1590" s="73" t="s">
        <v>382</v>
      </c>
      <c r="L1590" s="73" t="s">
        <v>383</v>
      </c>
      <c r="M1590" s="73" t="s">
        <v>384</v>
      </c>
      <c r="N1590" s="73" t="s">
        <v>43</v>
      </c>
      <c r="O1590" s="73" t="s">
        <v>385</v>
      </c>
      <c r="P1590" s="73" t="s">
        <v>907</v>
      </c>
      <c r="Q1590" s="73" t="s">
        <v>917</v>
      </c>
      <c r="R1590" s="73" t="s">
        <v>83</v>
      </c>
      <c r="V1590" s="60" t="str">
        <f>W1590&amp;H1590</f>
        <v>RANGE POLOсерый</v>
      </c>
      <c r="W1590" s="60" t="str">
        <f>_xlfn.LET(_xlpm.TextCell,TEXT(G1590,"###"),IF(_xlpm.TextCell&lt;&gt;"",IF(StyleSpaceSplit,IFERROR(IF(FIND(" ",_xlpm.TextCell)&gt;=1,MID(_xlpm.TextCell,1,FIND(" ",_xlpm.TextCell)-1),_xlpm.TextCell),_xlpm.TextCell),_xlpm.TextCell),""))</f>
        <v>RANGE POLO</v>
      </c>
      <c r="X1590" s="60" t="str">
        <f>IF(A1590&lt;&gt;"",IFERROR(IF(FIND(" ",G1590)&gt;=1,MID(G1590,FIND(" ",G1590)+1,LEN(G1590)),""),""),"")</f>
        <v>POLO</v>
      </c>
      <c r="AC1590" s="51">
        <f>IFERROR(VALUE(MID($C1590,1,2)),0)</f>
        <v>80</v>
      </c>
      <c r="AD1590" s="44">
        <f>IFERROR(VALUE(MID($C1590,4,3)),0)</f>
        <v>45</v>
      </c>
      <c r="AE1590" s="51">
        <f>VALUE(RIGHT("00"&amp;AC1590,2)&amp;RIGHT("000"&amp;AD1590,3))</f>
        <v>80045</v>
      </c>
    </row>
    <row r="1591" spans="1:31">
      <c r="A1591" s="60" t="str">
        <f>IF(G1591&amp;Q1591&lt;&gt;"",W1591&amp;Q1591,"")</f>
        <v>RANGE POLOnavy</v>
      </c>
      <c r="B1591" s="60" t="str">
        <f>IF(C1591&lt;&gt;"",LEFT(C1591,9),"")</f>
        <v>80-045-16</v>
      </c>
      <c r="C1591" s="73" t="s">
        <v>8236</v>
      </c>
      <c r="D1591" s="73" t="s">
        <v>8237</v>
      </c>
      <c r="E1591" s="73" t="s">
        <v>956</v>
      </c>
      <c r="F1591" s="74">
        <v>55</v>
      </c>
      <c r="G1591" s="73" t="s">
        <v>1091</v>
      </c>
      <c r="H1591" s="73" t="s">
        <v>55</v>
      </c>
      <c r="I1591" s="73" t="s">
        <v>906</v>
      </c>
      <c r="J1591" s="73" t="s">
        <v>320</v>
      </c>
      <c r="K1591" s="73" t="s">
        <v>382</v>
      </c>
      <c r="L1591" s="73" t="s">
        <v>383</v>
      </c>
      <c r="M1591" s="73" t="s">
        <v>384</v>
      </c>
      <c r="N1591" s="73" t="s">
        <v>43</v>
      </c>
      <c r="O1591" s="73" t="s">
        <v>385</v>
      </c>
      <c r="P1591" s="73" t="s">
        <v>907</v>
      </c>
      <c r="Q1591" s="73" t="s">
        <v>1003</v>
      </c>
      <c r="R1591" s="73" t="s">
        <v>71</v>
      </c>
      <c r="V1591" s="60" t="str">
        <f>W1591&amp;H1591</f>
        <v>RANGE POLOтемно-синий</v>
      </c>
      <c r="W1591" s="60" t="str">
        <f>_xlfn.LET(_xlpm.TextCell,TEXT(G1591,"###"),IF(_xlpm.TextCell&lt;&gt;"",IF(StyleSpaceSplit,IFERROR(IF(FIND(" ",_xlpm.TextCell)&gt;=1,MID(_xlpm.TextCell,1,FIND(" ",_xlpm.TextCell)-1),_xlpm.TextCell),_xlpm.TextCell),_xlpm.TextCell),""))</f>
        <v>RANGE POLO</v>
      </c>
      <c r="X1591" s="60" t="str">
        <f>IF(A1591&lt;&gt;"",IFERROR(IF(FIND(" ",G1591)&gt;=1,MID(G1591,FIND(" ",G1591)+1,LEN(G1591)),""),""),"")</f>
        <v>POLO</v>
      </c>
      <c r="AC1591" s="51">
        <f>IFERROR(VALUE(MID($C1591,1,2)),0)</f>
        <v>80</v>
      </c>
      <c r="AD1591" s="44">
        <f>IFERROR(VALUE(MID($C1591,4,3)),0)</f>
        <v>45</v>
      </c>
      <c r="AE1591" s="51">
        <f>VALUE(RIGHT("00"&amp;AC1591,2)&amp;RIGHT("000"&amp;AD1591,3))</f>
        <v>80045</v>
      </c>
    </row>
    <row r="1592" spans="1:31">
      <c r="A1592" s="60" t="str">
        <f>IF(G1592&amp;Q1592&lt;&gt;"",W1592&amp;Q1592,"")</f>
        <v>RANGE POLOnavy</v>
      </c>
      <c r="B1592" s="60" t="str">
        <f>IF(C1592&lt;&gt;"",LEFT(C1592,9),"")</f>
        <v>80-045-16</v>
      </c>
      <c r="C1592" s="73" t="s">
        <v>8238</v>
      </c>
      <c r="D1592" s="73" t="s">
        <v>8237</v>
      </c>
      <c r="E1592" s="73" t="s">
        <v>904</v>
      </c>
      <c r="F1592" s="74">
        <v>57</v>
      </c>
      <c r="G1592" s="73" t="s">
        <v>1091</v>
      </c>
      <c r="H1592" s="73" t="s">
        <v>55</v>
      </c>
      <c r="I1592" s="73" t="s">
        <v>906</v>
      </c>
      <c r="J1592" s="73" t="s">
        <v>320</v>
      </c>
      <c r="K1592" s="73" t="s">
        <v>382</v>
      </c>
      <c r="L1592" s="73" t="s">
        <v>383</v>
      </c>
      <c r="M1592" s="73" t="s">
        <v>384</v>
      </c>
      <c r="N1592" s="73" t="s">
        <v>43</v>
      </c>
      <c r="O1592" s="73" t="s">
        <v>385</v>
      </c>
      <c r="P1592" s="73" t="s">
        <v>907</v>
      </c>
      <c r="Q1592" s="73" t="s">
        <v>1003</v>
      </c>
      <c r="R1592" s="73" t="s">
        <v>71</v>
      </c>
      <c r="V1592" s="60" t="str">
        <f>W1592&amp;H1592</f>
        <v>RANGE POLOтемно-синий</v>
      </c>
      <c r="W1592" s="60" t="str">
        <f>_xlfn.LET(_xlpm.TextCell,TEXT(G1592,"###"),IF(_xlpm.TextCell&lt;&gt;"",IF(StyleSpaceSplit,IFERROR(IF(FIND(" ",_xlpm.TextCell)&gt;=1,MID(_xlpm.TextCell,1,FIND(" ",_xlpm.TextCell)-1),_xlpm.TextCell),_xlpm.TextCell),_xlpm.TextCell),""))</f>
        <v>RANGE POLO</v>
      </c>
      <c r="X1592" s="60" t="str">
        <f>IF(A1592&lt;&gt;"",IFERROR(IF(FIND(" ",G1592)&gt;=1,MID(G1592,FIND(" ",G1592)+1,LEN(G1592)),""),""),"")</f>
        <v>POLO</v>
      </c>
      <c r="AC1592" s="51">
        <f>IFERROR(VALUE(MID($C1592,1,2)),0)</f>
        <v>80</v>
      </c>
      <c r="AD1592" s="44">
        <f>IFERROR(VALUE(MID($C1592,4,3)),0)</f>
        <v>45</v>
      </c>
      <c r="AE1592" s="51">
        <f>VALUE(RIGHT("00"&amp;AC1592,2)&amp;RIGHT("000"&amp;AD1592,3))</f>
        <v>80045</v>
      </c>
    </row>
    <row r="1593" spans="1:31">
      <c r="A1593" s="60" t="str">
        <f>IF(G1593&amp;Q1593&lt;&gt;"",W1593&amp;Q1593,"")</f>
        <v>RANGE POLOnavy</v>
      </c>
      <c r="B1593" s="60" t="str">
        <f>IF(C1593&lt;&gt;"",LEFT(C1593,9),"")</f>
        <v>80-045-16</v>
      </c>
      <c r="C1593" s="73" t="s">
        <v>8239</v>
      </c>
      <c r="D1593" s="73" t="s">
        <v>8237</v>
      </c>
      <c r="E1593" s="73" t="s">
        <v>910</v>
      </c>
      <c r="F1593" s="74">
        <v>59</v>
      </c>
      <c r="G1593" s="73" t="s">
        <v>1091</v>
      </c>
      <c r="H1593" s="73" t="s">
        <v>55</v>
      </c>
      <c r="I1593" s="73" t="s">
        <v>906</v>
      </c>
      <c r="J1593" s="73" t="s">
        <v>320</v>
      </c>
      <c r="K1593" s="73" t="s">
        <v>382</v>
      </c>
      <c r="L1593" s="73" t="s">
        <v>383</v>
      </c>
      <c r="M1593" s="73" t="s">
        <v>384</v>
      </c>
      <c r="N1593" s="73" t="s">
        <v>43</v>
      </c>
      <c r="O1593" s="73" t="s">
        <v>385</v>
      </c>
      <c r="P1593" s="73" t="s">
        <v>907</v>
      </c>
      <c r="Q1593" s="73" t="s">
        <v>1003</v>
      </c>
      <c r="R1593" s="73" t="s">
        <v>71</v>
      </c>
      <c r="V1593" s="60" t="str">
        <f>W1593&amp;H1593</f>
        <v>RANGE POLOтемно-синий</v>
      </c>
      <c r="W1593" s="60" t="str">
        <f>_xlfn.LET(_xlpm.TextCell,TEXT(G1593,"###"),IF(_xlpm.TextCell&lt;&gt;"",IF(StyleSpaceSplit,IFERROR(IF(FIND(" ",_xlpm.TextCell)&gt;=1,MID(_xlpm.TextCell,1,FIND(" ",_xlpm.TextCell)-1),_xlpm.TextCell),_xlpm.TextCell),_xlpm.TextCell),""))</f>
        <v>RANGE POLO</v>
      </c>
      <c r="X1593" s="60" t="str">
        <f>IF(A1593&lt;&gt;"",IFERROR(IF(FIND(" ",G1593)&gt;=1,MID(G1593,FIND(" ",G1593)+1,LEN(G1593)),""),""),"")</f>
        <v>POLO</v>
      </c>
      <c r="AC1593" s="51">
        <f>IFERROR(VALUE(MID($C1593,1,2)),0)</f>
        <v>80</v>
      </c>
      <c r="AD1593" s="44">
        <f>IFERROR(VALUE(MID($C1593,4,3)),0)</f>
        <v>45</v>
      </c>
      <c r="AE1593" s="51">
        <f>VALUE(RIGHT("00"&amp;AC1593,2)&amp;RIGHT("000"&amp;AD1593,3))</f>
        <v>80045</v>
      </c>
    </row>
    <row r="1594" spans="1:31">
      <c r="A1594" s="60" t="str">
        <f>IF(G1594&amp;Q1594&lt;&gt;"",W1594&amp;Q1594,"")</f>
        <v>RANGE POLOnavy</v>
      </c>
      <c r="B1594" s="60" t="str">
        <f>IF(C1594&lt;&gt;"",LEFT(C1594,9),"")</f>
        <v>80-045-16</v>
      </c>
      <c r="C1594" s="73" t="s">
        <v>8240</v>
      </c>
      <c r="D1594" s="73" t="s">
        <v>8237</v>
      </c>
      <c r="E1594" s="73" t="s">
        <v>912</v>
      </c>
      <c r="F1594" s="74">
        <v>61</v>
      </c>
      <c r="G1594" s="73" t="s">
        <v>1091</v>
      </c>
      <c r="H1594" s="73" t="s">
        <v>55</v>
      </c>
      <c r="I1594" s="73" t="s">
        <v>906</v>
      </c>
      <c r="J1594" s="73" t="s">
        <v>320</v>
      </c>
      <c r="K1594" s="73" t="s">
        <v>382</v>
      </c>
      <c r="L1594" s="73" t="s">
        <v>383</v>
      </c>
      <c r="M1594" s="73" t="s">
        <v>384</v>
      </c>
      <c r="N1594" s="73" t="s">
        <v>43</v>
      </c>
      <c r="O1594" s="73" t="s">
        <v>385</v>
      </c>
      <c r="P1594" s="73" t="s">
        <v>907</v>
      </c>
      <c r="Q1594" s="73" t="s">
        <v>1003</v>
      </c>
      <c r="R1594" s="73" t="s">
        <v>71</v>
      </c>
      <c r="V1594" s="60" t="str">
        <f>W1594&amp;H1594</f>
        <v>RANGE POLOтемно-синий</v>
      </c>
      <c r="W1594" s="60" t="str">
        <f>_xlfn.LET(_xlpm.TextCell,TEXT(G1594,"###"),IF(_xlpm.TextCell&lt;&gt;"",IF(StyleSpaceSplit,IFERROR(IF(FIND(" ",_xlpm.TextCell)&gt;=1,MID(_xlpm.TextCell,1,FIND(" ",_xlpm.TextCell)-1),_xlpm.TextCell),_xlpm.TextCell),_xlpm.TextCell),""))</f>
        <v>RANGE POLO</v>
      </c>
      <c r="X1594" s="60" t="str">
        <f>IF(A1594&lt;&gt;"",IFERROR(IF(FIND(" ",G1594)&gt;=1,MID(G1594,FIND(" ",G1594)+1,LEN(G1594)),""),""),"")</f>
        <v>POLO</v>
      </c>
      <c r="AC1594" s="51">
        <f>IFERROR(VALUE(MID($C1594,1,2)),0)</f>
        <v>80</v>
      </c>
      <c r="AD1594" s="44">
        <f>IFERROR(VALUE(MID($C1594,4,3)),0)</f>
        <v>45</v>
      </c>
      <c r="AE1594" s="51">
        <f>VALUE(RIGHT("00"&amp;AC1594,2)&amp;RIGHT("000"&amp;AD1594,3))</f>
        <v>80045</v>
      </c>
    </row>
    <row r="1595" spans="1:31">
      <c r="A1595" s="60" t="str">
        <f>IF(G1595&amp;Q1595&lt;&gt;"",W1595&amp;Q1595,"")</f>
        <v>RANGE S1601beige</v>
      </c>
      <c r="B1595" s="60" t="str">
        <f>IF(C1595&lt;&gt;"",LEFT(C1595,9),"")</f>
        <v>80-046-02</v>
      </c>
      <c r="C1595" s="73" t="s">
        <v>7517</v>
      </c>
      <c r="D1595" s="73" t="s">
        <v>7518</v>
      </c>
      <c r="E1595" s="73" t="s">
        <v>956</v>
      </c>
      <c r="F1595" s="74">
        <v>55</v>
      </c>
      <c r="G1595" s="73" t="s">
        <v>7519</v>
      </c>
      <c r="H1595" s="73" t="s">
        <v>63</v>
      </c>
      <c r="I1595" s="73" t="s">
        <v>7520</v>
      </c>
      <c r="J1595" s="73" t="s">
        <v>320</v>
      </c>
      <c r="K1595" s="73" t="s">
        <v>382</v>
      </c>
      <c r="L1595" s="73" t="s">
        <v>383</v>
      </c>
      <c r="M1595" s="73" t="s">
        <v>384</v>
      </c>
      <c r="N1595" s="73" t="s">
        <v>37</v>
      </c>
      <c r="O1595" s="73" t="s">
        <v>386</v>
      </c>
      <c r="P1595" s="73" t="s">
        <v>907</v>
      </c>
      <c r="Q1595" s="73" t="s">
        <v>937</v>
      </c>
      <c r="R1595" s="73" t="s">
        <v>63</v>
      </c>
      <c r="V1595" s="60" t="str">
        <f>W1595&amp;H1595</f>
        <v>RANGE S1601бежевый</v>
      </c>
      <c r="W1595" s="60" t="str">
        <f>_xlfn.LET(_xlpm.TextCell,TEXT(G1595,"###"),IF(_xlpm.TextCell&lt;&gt;"",IF(StyleSpaceSplit,IFERROR(IF(FIND(" ",_xlpm.TextCell)&gt;=1,MID(_xlpm.TextCell,1,FIND(" ",_xlpm.TextCell)-1),_xlpm.TextCell),_xlpm.TextCell),_xlpm.TextCell),""))</f>
        <v>RANGE S1601</v>
      </c>
      <c r="X1595" s="60" t="str">
        <f>IF(A1595&lt;&gt;"",IFERROR(IF(FIND(" ",G1595)&gt;=1,MID(G1595,FIND(" ",G1595)+1,LEN(G1595)),""),""),"")</f>
        <v>S1601</v>
      </c>
      <c r="AC1595" s="51">
        <f>IFERROR(VALUE(MID($C1595,1,2)),0)</f>
        <v>80</v>
      </c>
      <c r="AD1595" s="44">
        <f>IFERROR(VALUE(MID($C1595,4,3)),0)</f>
        <v>46</v>
      </c>
      <c r="AE1595" s="51">
        <f>VALUE(RIGHT("00"&amp;AC1595,2)&amp;RIGHT("000"&amp;AD1595,3))</f>
        <v>80046</v>
      </c>
    </row>
    <row r="1596" spans="1:31">
      <c r="A1596" s="60" t="str">
        <f>IF(G1596&amp;Q1596&lt;&gt;"",W1596&amp;Q1596,"")</f>
        <v>RANGE S1601beige</v>
      </c>
      <c r="B1596" s="60" t="str">
        <f>IF(C1596&lt;&gt;"",LEFT(C1596,9),"")</f>
        <v>80-046-02</v>
      </c>
      <c r="C1596" s="73" t="s">
        <v>7521</v>
      </c>
      <c r="D1596" s="73" t="s">
        <v>7518</v>
      </c>
      <c r="E1596" s="73" t="s">
        <v>920</v>
      </c>
      <c r="F1596" s="74">
        <v>58</v>
      </c>
      <c r="G1596" s="73" t="s">
        <v>7519</v>
      </c>
      <c r="H1596" s="73" t="s">
        <v>63</v>
      </c>
      <c r="I1596" s="73" t="s">
        <v>7520</v>
      </c>
      <c r="J1596" s="73" t="s">
        <v>320</v>
      </c>
      <c r="K1596" s="73" t="s">
        <v>382</v>
      </c>
      <c r="L1596" s="73" t="s">
        <v>383</v>
      </c>
      <c r="M1596" s="73" t="s">
        <v>384</v>
      </c>
      <c r="N1596" s="73" t="s">
        <v>37</v>
      </c>
      <c r="O1596" s="73" t="s">
        <v>386</v>
      </c>
      <c r="P1596" s="73" t="s">
        <v>907</v>
      </c>
      <c r="Q1596" s="73" t="s">
        <v>937</v>
      </c>
      <c r="R1596" s="73" t="s">
        <v>63</v>
      </c>
      <c r="V1596" s="60" t="str">
        <f>W1596&amp;H1596</f>
        <v>RANGE S1601бежевый</v>
      </c>
      <c r="W1596" s="60" t="str">
        <f>_xlfn.LET(_xlpm.TextCell,TEXT(G1596,"###"),IF(_xlpm.TextCell&lt;&gt;"",IF(StyleSpaceSplit,IFERROR(IF(FIND(" ",_xlpm.TextCell)&gt;=1,MID(_xlpm.TextCell,1,FIND(" ",_xlpm.TextCell)-1),_xlpm.TextCell),_xlpm.TextCell),_xlpm.TextCell),""))</f>
        <v>RANGE S1601</v>
      </c>
      <c r="X1596" s="60" t="str">
        <f>IF(A1596&lt;&gt;"",IFERROR(IF(FIND(" ",G1596)&gt;=1,MID(G1596,FIND(" ",G1596)+1,LEN(G1596)),""),""),"")</f>
        <v>S1601</v>
      </c>
      <c r="AC1596" s="51">
        <f>IFERROR(VALUE(MID($C1596,1,2)),0)</f>
        <v>80</v>
      </c>
      <c r="AD1596" s="44">
        <f>IFERROR(VALUE(MID($C1596,4,3)),0)</f>
        <v>46</v>
      </c>
      <c r="AE1596" s="51">
        <f>VALUE(RIGHT("00"&amp;AC1596,2)&amp;RIGHT("000"&amp;AD1596,3))</f>
        <v>80046</v>
      </c>
    </row>
    <row r="1597" spans="1:31">
      <c r="A1597" s="60" t="str">
        <f>IF(G1597&amp;Q1597&lt;&gt;"",W1597&amp;Q1597,"")</f>
        <v>RANGE S1602blue</v>
      </c>
      <c r="B1597" s="60" t="str">
        <f>IF(C1597&lt;&gt;"",LEFT(C1597,9),"")</f>
        <v>80-047-06</v>
      </c>
      <c r="C1597" s="73" t="s">
        <v>7522</v>
      </c>
      <c r="D1597" s="73" t="s">
        <v>7523</v>
      </c>
      <c r="E1597" s="73" t="s">
        <v>920</v>
      </c>
      <c r="F1597" s="74">
        <v>58</v>
      </c>
      <c r="G1597" s="73" t="s">
        <v>7524</v>
      </c>
      <c r="H1597" s="73" t="s">
        <v>71</v>
      </c>
      <c r="I1597" s="73" t="s">
        <v>7525</v>
      </c>
      <c r="J1597" s="73" t="s">
        <v>320</v>
      </c>
      <c r="K1597" s="73" t="s">
        <v>382</v>
      </c>
      <c r="L1597" s="73" t="s">
        <v>383</v>
      </c>
      <c r="M1597" s="73" t="s">
        <v>384</v>
      </c>
      <c r="N1597" s="73" t="s">
        <v>37</v>
      </c>
      <c r="O1597" s="73" t="s">
        <v>385</v>
      </c>
      <c r="P1597" s="73" t="s">
        <v>907</v>
      </c>
      <c r="Q1597" s="73" t="s">
        <v>932</v>
      </c>
      <c r="R1597" s="73" t="s">
        <v>71</v>
      </c>
      <c r="V1597" s="60" t="str">
        <f>W1597&amp;H1597</f>
        <v>RANGE S1602синий</v>
      </c>
      <c r="W1597" s="60" t="str">
        <f>_xlfn.LET(_xlpm.TextCell,TEXT(G1597,"###"),IF(_xlpm.TextCell&lt;&gt;"",IF(StyleSpaceSplit,IFERROR(IF(FIND(" ",_xlpm.TextCell)&gt;=1,MID(_xlpm.TextCell,1,FIND(" ",_xlpm.TextCell)-1),_xlpm.TextCell),_xlpm.TextCell),_xlpm.TextCell),""))</f>
        <v>RANGE S1602</v>
      </c>
      <c r="X1597" s="60" t="str">
        <f>IF(A1597&lt;&gt;"",IFERROR(IF(FIND(" ",G1597)&gt;=1,MID(G1597,FIND(" ",G1597)+1,LEN(G1597)),""),""),"")</f>
        <v>S1602</v>
      </c>
      <c r="AC1597" s="51">
        <f>IFERROR(VALUE(MID($C1597,1,2)),0)</f>
        <v>80</v>
      </c>
      <c r="AD1597" s="44">
        <f>IFERROR(VALUE(MID($C1597,4,3)),0)</f>
        <v>47</v>
      </c>
      <c r="AE1597" s="51">
        <f>VALUE(RIGHT("00"&amp;AC1597,2)&amp;RIGHT("000"&amp;AD1597,3))</f>
        <v>80047</v>
      </c>
    </row>
    <row r="1598" spans="1:31">
      <c r="A1598" s="60" t="str">
        <f>IF(G1598&amp;Q1598&lt;&gt;"",W1598&amp;Q1598,"")</f>
        <v>RANGE S1603grey</v>
      </c>
      <c r="B1598" s="60" t="str">
        <f>IF(C1598&lt;&gt;"",LEFT(C1598,9),"")</f>
        <v>80-048-08</v>
      </c>
      <c r="C1598" s="73" t="s">
        <v>7526</v>
      </c>
      <c r="D1598" s="73" t="s">
        <v>7527</v>
      </c>
      <c r="E1598" s="73" t="s">
        <v>920</v>
      </c>
      <c r="F1598" s="74">
        <v>58</v>
      </c>
      <c r="G1598" s="73" t="s">
        <v>7528</v>
      </c>
      <c r="H1598" s="73" t="s">
        <v>83</v>
      </c>
      <c r="I1598" s="73" t="s">
        <v>1146</v>
      </c>
      <c r="J1598" s="73" t="s">
        <v>320</v>
      </c>
      <c r="K1598" s="73" t="s">
        <v>382</v>
      </c>
      <c r="L1598" s="73" t="s">
        <v>383</v>
      </c>
      <c r="M1598" s="73" t="s">
        <v>384</v>
      </c>
      <c r="N1598" s="73" t="s">
        <v>43</v>
      </c>
      <c r="O1598" s="73" t="s">
        <v>385</v>
      </c>
      <c r="P1598" s="73" t="s">
        <v>907</v>
      </c>
      <c r="Q1598" s="73" t="s">
        <v>917</v>
      </c>
      <c r="R1598" s="73" t="s">
        <v>83</v>
      </c>
      <c r="V1598" s="60" t="str">
        <f>W1598&amp;H1598</f>
        <v>RANGE S1603серый</v>
      </c>
      <c r="W1598" s="60" t="str">
        <f>_xlfn.LET(_xlpm.TextCell,TEXT(G1598,"###"),IF(_xlpm.TextCell&lt;&gt;"",IF(StyleSpaceSplit,IFERROR(IF(FIND(" ",_xlpm.TextCell)&gt;=1,MID(_xlpm.TextCell,1,FIND(" ",_xlpm.TextCell)-1),_xlpm.TextCell),_xlpm.TextCell),_xlpm.TextCell),""))</f>
        <v>RANGE S1603</v>
      </c>
      <c r="X1598" s="60" t="str">
        <f>IF(A1598&lt;&gt;"",IFERROR(IF(FIND(" ",G1598)&gt;=1,MID(G1598,FIND(" ",G1598)+1,LEN(G1598)),""),""),"")</f>
        <v>S1603</v>
      </c>
      <c r="AC1598" s="51">
        <f>IFERROR(VALUE(MID($C1598,1,2)),0)</f>
        <v>80</v>
      </c>
      <c r="AD1598" s="44">
        <f>IFERROR(VALUE(MID($C1598,4,3)),0)</f>
        <v>48</v>
      </c>
      <c r="AE1598" s="51">
        <f>VALUE(RIGHT("00"&amp;AC1598,2)&amp;RIGHT("000"&amp;AD1598,3))</f>
        <v>80048</v>
      </c>
    </row>
    <row r="1599" spans="1:31">
      <c r="A1599" s="60" t="str">
        <f>IF(G1599&amp;Q1599&lt;&gt;"",W1599&amp;Q1599,"")</f>
        <v>RANGE S1604blue</v>
      </c>
      <c r="B1599" s="60" t="str">
        <f>IF(C1599&lt;&gt;"",LEFT(C1599,9),"")</f>
        <v>80-049-06</v>
      </c>
      <c r="C1599" s="73" t="s">
        <v>7529</v>
      </c>
      <c r="D1599" s="73" t="s">
        <v>7530</v>
      </c>
      <c r="E1599" s="73" t="s">
        <v>956</v>
      </c>
      <c r="F1599" s="74">
        <v>55</v>
      </c>
      <c r="G1599" s="73" t="s">
        <v>7531</v>
      </c>
      <c r="H1599" s="73" t="s">
        <v>71</v>
      </c>
      <c r="I1599" s="73" t="s">
        <v>1021</v>
      </c>
      <c r="J1599" s="73" t="s">
        <v>320</v>
      </c>
      <c r="K1599" s="73" t="s">
        <v>382</v>
      </c>
      <c r="L1599" s="73" t="s">
        <v>383</v>
      </c>
      <c r="M1599" s="73" t="s">
        <v>384</v>
      </c>
      <c r="N1599" s="73" t="s">
        <v>37</v>
      </c>
      <c r="O1599" s="73" t="s">
        <v>385</v>
      </c>
      <c r="P1599" s="73" t="s">
        <v>907</v>
      </c>
      <c r="Q1599" s="73" t="s">
        <v>932</v>
      </c>
      <c r="R1599" s="73" t="s">
        <v>71</v>
      </c>
      <c r="V1599" s="60" t="str">
        <f>W1599&amp;H1599</f>
        <v>RANGE S1604синий</v>
      </c>
      <c r="W1599" s="60" t="str">
        <f>_xlfn.LET(_xlpm.TextCell,TEXT(G1599,"###"),IF(_xlpm.TextCell&lt;&gt;"",IF(StyleSpaceSplit,IFERROR(IF(FIND(" ",_xlpm.TextCell)&gt;=1,MID(_xlpm.TextCell,1,FIND(" ",_xlpm.TextCell)-1),_xlpm.TextCell),_xlpm.TextCell),_xlpm.TextCell),""))</f>
        <v>RANGE S1604</v>
      </c>
      <c r="X1599" s="60" t="str">
        <f>IF(A1599&lt;&gt;"",IFERROR(IF(FIND(" ",G1599)&gt;=1,MID(G1599,FIND(" ",G1599)+1,LEN(G1599)),""),""),"")</f>
        <v>S1604</v>
      </c>
      <c r="AC1599" s="51">
        <f>IFERROR(VALUE(MID($C1599,1,2)),0)</f>
        <v>80</v>
      </c>
      <c r="AD1599" s="44">
        <f>IFERROR(VALUE(MID($C1599,4,3)),0)</f>
        <v>49</v>
      </c>
      <c r="AE1599" s="51">
        <f>VALUE(RIGHT("00"&amp;AC1599,2)&amp;RIGHT("000"&amp;AD1599,3))</f>
        <v>80049</v>
      </c>
    </row>
    <row r="1600" spans="1:31">
      <c r="A1600" s="60" t="str">
        <f>IF(G1600&amp;Q1600&lt;&gt;"",W1600&amp;Q1600,"")</f>
        <v>RANGE S1604blue</v>
      </c>
      <c r="B1600" s="60" t="str">
        <f>IF(C1600&lt;&gt;"",LEFT(C1600,9),"")</f>
        <v>80-049-06</v>
      </c>
      <c r="C1600" s="73" t="s">
        <v>7532</v>
      </c>
      <c r="D1600" s="73" t="s">
        <v>7530</v>
      </c>
      <c r="E1600" s="73" t="s">
        <v>915</v>
      </c>
      <c r="F1600" s="74">
        <v>56</v>
      </c>
      <c r="G1600" s="73" t="s">
        <v>7531</v>
      </c>
      <c r="H1600" s="73" t="s">
        <v>71</v>
      </c>
      <c r="I1600" s="73" t="s">
        <v>1021</v>
      </c>
      <c r="J1600" s="73" t="s">
        <v>320</v>
      </c>
      <c r="K1600" s="73" t="s">
        <v>382</v>
      </c>
      <c r="L1600" s="73" t="s">
        <v>383</v>
      </c>
      <c r="M1600" s="73" t="s">
        <v>384</v>
      </c>
      <c r="N1600" s="73" t="s">
        <v>37</v>
      </c>
      <c r="O1600" s="73" t="s">
        <v>385</v>
      </c>
      <c r="P1600" s="73" t="s">
        <v>907</v>
      </c>
      <c r="Q1600" s="73" t="s">
        <v>932</v>
      </c>
      <c r="R1600" s="73" t="s">
        <v>71</v>
      </c>
      <c r="V1600" s="60" t="str">
        <f>W1600&amp;H1600</f>
        <v>RANGE S1604синий</v>
      </c>
      <c r="W1600" s="60" t="str">
        <f>_xlfn.LET(_xlpm.TextCell,TEXT(G1600,"###"),IF(_xlpm.TextCell&lt;&gt;"",IF(StyleSpaceSplit,IFERROR(IF(FIND(" ",_xlpm.TextCell)&gt;=1,MID(_xlpm.TextCell,1,FIND(" ",_xlpm.TextCell)-1),_xlpm.TextCell),_xlpm.TextCell),_xlpm.TextCell),""))</f>
        <v>RANGE S1604</v>
      </c>
      <c r="X1600" s="60" t="str">
        <f>IF(A1600&lt;&gt;"",IFERROR(IF(FIND(" ",G1600)&gt;=1,MID(G1600,FIND(" ",G1600)+1,LEN(G1600)),""),""),"")</f>
        <v>S1604</v>
      </c>
      <c r="AC1600" s="51">
        <f>IFERROR(VALUE(MID($C1600,1,2)),0)</f>
        <v>80</v>
      </c>
      <c r="AD1600" s="44">
        <f>IFERROR(VALUE(MID($C1600,4,3)),0)</f>
        <v>49</v>
      </c>
      <c r="AE1600" s="51">
        <f>VALUE(RIGHT("00"&amp;AC1600,2)&amp;RIGHT("000"&amp;AD1600,3))</f>
        <v>80049</v>
      </c>
    </row>
    <row r="1601" spans="1:31">
      <c r="A1601" s="60" t="str">
        <f>IF(G1601&amp;Q1601&lt;&gt;"",W1601&amp;Q1601,"")</f>
        <v>RANGE S1604blue</v>
      </c>
      <c r="B1601" s="60" t="str">
        <f>IF(C1601&lt;&gt;"",LEFT(C1601,9),"")</f>
        <v>80-049-06</v>
      </c>
      <c r="C1601" s="73" t="s">
        <v>7533</v>
      </c>
      <c r="D1601" s="73" t="s">
        <v>7530</v>
      </c>
      <c r="E1601" s="73" t="s">
        <v>904</v>
      </c>
      <c r="F1601" s="74">
        <v>57</v>
      </c>
      <c r="G1601" s="73" t="s">
        <v>7531</v>
      </c>
      <c r="H1601" s="73" t="s">
        <v>71</v>
      </c>
      <c r="I1601" s="73" t="s">
        <v>1021</v>
      </c>
      <c r="J1601" s="73" t="s">
        <v>320</v>
      </c>
      <c r="K1601" s="73" t="s">
        <v>382</v>
      </c>
      <c r="L1601" s="73" t="s">
        <v>383</v>
      </c>
      <c r="M1601" s="73" t="s">
        <v>384</v>
      </c>
      <c r="N1601" s="73" t="s">
        <v>37</v>
      </c>
      <c r="O1601" s="73" t="s">
        <v>385</v>
      </c>
      <c r="P1601" s="73" t="s">
        <v>907</v>
      </c>
      <c r="Q1601" s="73" t="s">
        <v>932</v>
      </c>
      <c r="R1601" s="73" t="s">
        <v>71</v>
      </c>
      <c r="V1601" s="60" t="str">
        <f>W1601&amp;H1601</f>
        <v>RANGE S1604синий</v>
      </c>
      <c r="W1601" s="60" t="str">
        <f>_xlfn.LET(_xlpm.TextCell,TEXT(G1601,"###"),IF(_xlpm.TextCell&lt;&gt;"",IF(StyleSpaceSplit,IFERROR(IF(FIND(" ",_xlpm.TextCell)&gt;=1,MID(_xlpm.TextCell,1,FIND(" ",_xlpm.TextCell)-1),_xlpm.TextCell),_xlpm.TextCell),_xlpm.TextCell),""))</f>
        <v>RANGE S1604</v>
      </c>
      <c r="X1601" s="60" t="str">
        <f>IF(A1601&lt;&gt;"",IFERROR(IF(FIND(" ",G1601)&gt;=1,MID(G1601,FIND(" ",G1601)+1,LEN(G1601)),""),""),"")</f>
        <v>S1604</v>
      </c>
      <c r="AC1601" s="51">
        <f>IFERROR(VALUE(MID($C1601,1,2)),0)</f>
        <v>80</v>
      </c>
      <c r="AD1601" s="44">
        <f>IFERROR(VALUE(MID($C1601,4,3)),0)</f>
        <v>49</v>
      </c>
      <c r="AE1601" s="51">
        <f>VALUE(RIGHT("00"&amp;AC1601,2)&amp;RIGHT("000"&amp;AD1601,3))</f>
        <v>80049</v>
      </c>
    </row>
    <row r="1602" spans="1:31">
      <c r="A1602" s="60" t="str">
        <f>IF(G1602&amp;Q1602&lt;&gt;"",W1602&amp;Q1602,"")</f>
        <v>RANGE S1604blue</v>
      </c>
      <c r="B1602" s="60" t="str">
        <f>IF(C1602&lt;&gt;"",LEFT(C1602,9),"")</f>
        <v>80-049-06</v>
      </c>
      <c r="C1602" s="73" t="s">
        <v>7534</v>
      </c>
      <c r="D1602" s="73" t="s">
        <v>7530</v>
      </c>
      <c r="E1602" s="73" t="s">
        <v>922</v>
      </c>
      <c r="F1602" s="74">
        <v>60</v>
      </c>
      <c r="G1602" s="73" t="s">
        <v>7531</v>
      </c>
      <c r="H1602" s="73" t="s">
        <v>71</v>
      </c>
      <c r="I1602" s="73" t="s">
        <v>1021</v>
      </c>
      <c r="J1602" s="73" t="s">
        <v>320</v>
      </c>
      <c r="K1602" s="73" t="s">
        <v>382</v>
      </c>
      <c r="L1602" s="73" t="s">
        <v>383</v>
      </c>
      <c r="M1602" s="73" t="s">
        <v>384</v>
      </c>
      <c r="N1602" s="73" t="s">
        <v>37</v>
      </c>
      <c r="O1602" s="73" t="s">
        <v>385</v>
      </c>
      <c r="P1602" s="73" t="s">
        <v>907</v>
      </c>
      <c r="Q1602" s="73" t="s">
        <v>932</v>
      </c>
      <c r="R1602" s="73" t="s">
        <v>71</v>
      </c>
      <c r="V1602" s="60" t="str">
        <f>W1602&amp;H1602</f>
        <v>RANGE S1604синий</v>
      </c>
      <c r="W1602" s="60" t="str">
        <f>_xlfn.LET(_xlpm.TextCell,TEXT(G1602,"###"),IF(_xlpm.TextCell&lt;&gt;"",IF(StyleSpaceSplit,IFERROR(IF(FIND(" ",_xlpm.TextCell)&gt;=1,MID(_xlpm.TextCell,1,FIND(" ",_xlpm.TextCell)-1),_xlpm.TextCell),_xlpm.TextCell),_xlpm.TextCell),""))</f>
        <v>RANGE S1604</v>
      </c>
      <c r="X1602" s="60" t="str">
        <f>IF(A1602&lt;&gt;"",IFERROR(IF(FIND(" ",G1602)&gt;=1,MID(G1602,FIND(" ",G1602)+1,LEN(G1602)),""),""),"")</f>
        <v>S1604</v>
      </c>
      <c r="AC1602" s="51">
        <f>IFERROR(VALUE(MID($C1602,1,2)),0)</f>
        <v>80</v>
      </c>
      <c r="AD1602" s="44">
        <f>IFERROR(VALUE(MID($C1602,4,3)),0)</f>
        <v>49</v>
      </c>
      <c r="AE1602" s="51">
        <f>VALUE(RIGHT("00"&amp;AC1602,2)&amp;RIGHT("000"&amp;AD1602,3))</f>
        <v>80049</v>
      </c>
    </row>
    <row r="1603" spans="1:31">
      <c r="A1603" s="60" t="str">
        <f>IF(G1603&amp;Q1603&lt;&gt;"",W1603&amp;Q1603,"")</f>
        <v>RANGE S1604blue</v>
      </c>
      <c r="B1603" s="60" t="str">
        <f>IF(C1603&lt;&gt;"",LEFT(C1603,9),"")</f>
        <v>80-049-06</v>
      </c>
      <c r="C1603" s="73" t="s">
        <v>7535</v>
      </c>
      <c r="D1603" s="73" t="s">
        <v>7530</v>
      </c>
      <c r="E1603" s="73" t="s">
        <v>920</v>
      </c>
      <c r="F1603" s="74">
        <v>58</v>
      </c>
      <c r="G1603" s="73" t="s">
        <v>7531</v>
      </c>
      <c r="H1603" s="73" t="s">
        <v>71</v>
      </c>
      <c r="I1603" s="73" t="s">
        <v>1021</v>
      </c>
      <c r="J1603" s="73" t="s">
        <v>320</v>
      </c>
      <c r="K1603" s="73" t="s">
        <v>382</v>
      </c>
      <c r="L1603" s="73" t="s">
        <v>383</v>
      </c>
      <c r="M1603" s="73" t="s">
        <v>384</v>
      </c>
      <c r="N1603" s="73" t="s">
        <v>37</v>
      </c>
      <c r="O1603" s="73" t="s">
        <v>385</v>
      </c>
      <c r="P1603" s="73" t="s">
        <v>907</v>
      </c>
      <c r="Q1603" s="73" t="s">
        <v>932</v>
      </c>
      <c r="R1603" s="73" t="s">
        <v>71</v>
      </c>
      <c r="V1603" s="60" t="str">
        <f>W1603&amp;H1603</f>
        <v>RANGE S1604синий</v>
      </c>
      <c r="W1603" s="60" t="str">
        <f>_xlfn.LET(_xlpm.TextCell,TEXT(G1603,"###"),IF(_xlpm.TextCell&lt;&gt;"",IF(StyleSpaceSplit,IFERROR(IF(FIND(" ",_xlpm.TextCell)&gt;=1,MID(_xlpm.TextCell,1,FIND(" ",_xlpm.TextCell)-1),_xlpm.TextCell),_xlpm.TextCell),_xlpm.TextCell),""))</f>
        <v>RANGE S1604</v>
      </c>
      <c r="X1603" s="60" t="str">
        <f>IF(A1603&lt;&gt;"",IFERROR(IF(FIND(" ",G1603)&gt;=1,MID(G1603,FIND(" ",G1603)+1,LEN(G1603)),""),""),"")</f>
        <v>S1604</v>
      </c>
      <c r="AC1603" s="51">
        <f>IFERROR(VALUE(MID($C1603,1,2)),0)</f>
        <v>80</v>
      </c>
      <c r="AD1603" s="44">
        <f>IFERROR(VALUE(MID($C1603,4,3)),0)</f>
        <v>49</v>
      </c>
      <c r="AE1603" s="51">
        <f>VALUE(RIGHT("00"&amp;AC1603,2)&amp;RIGHT("000"&amp;AD1603,3))</f>
        <v>80049</v>
      </c>
    </row>
    <row r="1604" spans="1:31">
      <c r="A1604" s="60" t="str">
        <f>IF(G1604&amp;Q1604&lt;&gt;"",W1604&amp;Q1604,"")</f>
        <v>RANGE S1604blue</v>
      </c>
      <c r="B1604" s="60" t="str">
        <f>IF(C1604&lt;&gt;"",LEFT(C1604,9),"")</f>
        <v>80-049-06</v>
      </c>
      <c r="C1604" s="73" t="s">
        <v>7536</v>
      </c>
      <c r="D1604" s="73" t="s">
        <v>7530</v>
      </c>
      <c r="E1604" s="73" t="s">
        <v>910</v>
      </c>
      <c r="F1604" s="74">
        <v>59</v>
      </c>
      <c r="G1604" s="73" t="s">
        <v>7531</v>
      </c>
      <c r="H1604" s="73" t="s">
        <v>71</v>
      </c>
      <c r="I1604" s="73" t="s">
        <v>1021</v>
      </c>
      <c r="J1604" s="73" t="s">
        <v>320</v>
      </c>
      <c r="K1604" s="73" t="s">
        <v>382</v>
      </c>
      <c r="L1604" s="73" t="s">
        <v>383</v>
      </c>
      <c r="M1604" s="73" t="s">
        <v>384</v>
      </c>
      <c r="N1604" s="73" t="s">
        <v>37</v>
      </c>
      <c r="O1604" s="73" t="s">
        <v>385</v>
      </c>
      <c r="P1604" s="73" t="s">
        <v>907</v>
      </c>
      <c r="Q1604" s="73" t="s">
        <v>932</v>
      </c>
      <c r="R1604" s="73" t="s">
        <v>71</v>
      </c>
      <c r="V1604" s="60" t="str">
        <f>W1604&amp;H1604</f>
        <v>RANGE S1604синий</v>
      </c>
      <c r="W1604" s="60" t="str">
        <f>_xlfn.LET(_xlpm.TextCell,TEXT(G1604,"###"),IF(_xlpm.TextCell&lt;&gt;"",IF(StyleSpaceSplit,IFERROR(IF(FIND(" ",_xlpm.TextCell)&gt;=1,MID(_xlpm.TextCell,1,FIND(" ",_xlpm.TextCell)-1),_xlpm.TextCell),_xlpm.TextCell),_xlpm.TextCell),""))</f>
        <v>RANGE S1604</v>
      </c>
      <c r="X1604" s="60" t="str">
        <f>IF(A1604&lt;&gt;"",IFERROR(IF(FIND(" ",G1604)&gt;=1,MID(G1604,FIND(" ",G1604)+1,LEN(G1604)),""),""),"")</f>
        <v>S1604</v>
      </c>
      <c r="AC1604" s="51">
        <f>IFERROR(VALUE(MID($C1604,1,2)),0)</f>
        <v>80</v>
      </c>
      <c r="AD1604" s="44">
        <f>IFERROR(VALUE(MID($C1604,4,3)),0)</f>
        <v>49</v>
      </c>
      <c r="AE1604" s="51">
        <f>VALUE(RIGHT("00"&amp;AC1604,2)&amp;RIGHT("000"&amp;AD1604,3))</f>
        <v>80049</v>
      </c>
    </row>
    <row r="1605" spans="1:31">
      <c r="A1605" s="60" t="str">
        <f>IF(G1605&amp;Q1605&lt;&gt;"",W1605&amp;Q1605,"")</f>
        <v>RANGE S1604blue</v>
      </c>
      <c r="B1605" s="60" t="str">
        <f>IF(C1605&lt;&gt;"",LEFT(C1605,9),"")</f>
        <v>80-049-06</v>
      </c>
      <c r="C1605" s="73" t="s">
        <v>7537</v>
      </c>
      <c r="D1605" s="73" t="s">
        <v>7530</v>
      </c>
      <c r="E1605" s="73" t="s">
        <v>912</v>
      </c>
      <c r="F1605" s="74">
        <v>61</v>
      </c>
      <c r="G1605" s="73" t="s">
        <v>7531</v>
      </c>
      <c r="H1605" s="73" t="s">
        <v>71</v>
      </c>
      <c r="I1605" s="73" t="s">
        <v>1021</v>
      </c>
      <c r="J1605" s="73" t="s">
        <v>320</v>
      </c>
      <c r="K1605" s="73" t="s">
        <v>382</v>
      </c>
      <c r="L1605" s="73" t="s">
        <v>383</v>
      </c>
      <c r="M1605" s="73" t="s">
        <v>384</v>
      </c>
      <c r="N1605" s="73" t="s">
        <v>37</v>
      </c>
      <c r="O1605" s="73" t="s">
        <v>385</v>
      </c>
      <c r="P1605" s="73" t="s">
        <v>907</v>
      </c>
      <c r="Q1605" s="73" t="s">
        <v>932</v>
      </c>
      <c r="R1605" s="73" t="s">
        <v>71</v>
      </c>
      <c r="V1605" s="60" t="str">
        <f>W1605&amp;H1605</f>
        <v>RANGE S1604синий</v>
      </c>
      <c r="W1605" s="60" t="str">
        <f>_xlfn.LET(_xlpm.TextCell,TEXT(G1605,"###"),IF(_xlpm.TextCell&lt;&gt;"",IF(StyleSpaceSplit,IFERROR(IF(FIND(" ",_xlpm.TextCell)&gt;=1,MID(_xlpm.TextCell,1,FIND(" ",_xlpm.TextCell)-1),_xlpm.TextCell),_xlpm.TextCell),_xlpm.TextCell),""))</f>
        <v>RANGE S1604</v>
      </c>
      <c r="X1605" s="60" t="str">
        <f>IF(A1605&lt;&gt;"",IFERROR(IF(FIND(" ",G1605)&gt;=1,MID(G1605,FIND(" ",G1605)+1,LEN(G1605)),""),""),"")</f>
        <v>S1604</v>
      </c>
      <c r="AC1605" s="51">
        <f>IFERROR(VALUE(MID($C1605,1,2)),0)</f>
        <v>80</v>
      </c>
      <c r="AD1605" s="44">
        <f>IFERROR(VALUE(MID($C1605,4,3)),0)</f>
        <v>49</v>
      </c>
      <c r="AE1605" s="51">
        <f>VALUE(RIGHT("00"&amp;AC1605,2)&amp;RIGHT("000"&amp;AD1605,3))</f>
        <v>80049</v>
      </c>
    </row>
    <row r="1606" spans="1:31">
      <c r="A1606" s="60" t="str">
        <f>IF(G1606&amp;Q1606&lt;&gt;"",W1606&amp;Q1606,"")</f>
        <v>RANGE S1604navy</v>
      </c>
      <c r="B1606" s="60" t="str">
        <f>IF(C1606&lt;&gt;"",LEFT(C1606,9),"")</f>
        <v>80-049-16</v>
      </c>
      <c r="C1606" s="73" t="s">
        <v>8207</v>
      </c>
      <c r="D1606" s="73" t="s">
        <v>8208</v>
      </c>
      <c r="E1606" s="73" t="s">
        <v>920</v>
      </c>
      <c r="F1606" s="74">
        <v>58</v>
      </c>
      <c r="G1606" s="73" t="s">
        <v>7531</v>
      </c>
      <c r="H1606" s="73" t="s">
        <v>55</v>
      </c>
      <c r="I1606" s="73" t="s">
        <v>1021</v>
      </c>
      <c r="J1606" s="73" t="s">
        <v>320</v>
      </c>
      <c r="K1606" s="73" t="s">
        <v>382</v>
      </c>
      <c r="L1606" s="73" t="s">
        <v>383</v>
      </c>
      <c r="M1606" s="73" t="s">
        <v>384</v>
      </c>
      <c r="N1606" s="73" t="s">
        <v>37</v>
      </c>
      <c r="O1606" s="73" t="s">
        <v>385</v>
      </c>
      <c r="P1606" s="73" t="s">
        <v>907</v>
      </c>
      <c r="Q1606" s="73" t="s">
        <v>1003</v>
      </c>
      <c r="R1606" s="73" t="s">
        <v>71</v>
      </c>
      <c r="V1606" s="60" t="str">
        <f>W1606&amp;H1606</f>
        <v>RANGE S1604темно-синий</v>
      </c>
      <c r="W1606" s="60" t="str">
        <f>_xlfn.LET(_xlpm.TextCell,TEXT(G1606,"###"),IF(_xlpm.TextCell&lt;&gt;"",IF(StyleSpaceSplit,IFERROR(IF(FIND(" ",_xlpm.TextCell)&gt;=1,MID(_xlpm.TextCell,1,FIND(" ",_xlpm.TextCell)-1),_xlpm.TextCell),_xlpm.TextCell),_xlpm.TextCell),""))</f>
        <v>RANGE S1604</v>
      </c>
      <c r="X1606" s="60" t="str">
        <f>IF(A1606&lt;&gt;"",IFERROR(IF(FIND(" ",G1606)&gt;=1,MID(G1606,FIND(" ",G1606)+1,LEN(G1606)),""),""),"")</f>
        <v>S1604</v>
      </c>
      <c r="AC1606" s="51">
        <f>IFERROR(VALUE(MID($C1606,1,2)),0)</f>
        <v>80</v>
      </c>
      <c r="AD1606" s="44">
        <f>IFERROR(VALUE(MID($C1606,4,3)),0)</f>
        <v>49</v>
      </c>
      <c r="AE1606" s="51">
        <f>VALUE(RIGHT("00"&amp;AC1606,2)&amp;RIGHT("000"&amp;AD1606,3))</f>
        <v>80049</v>
      </c>
    </row>
    <row r="1607" spans="1:31">
      <c r="A1607" s="60" t="str">
        <f>IF(G1607&amp;Q1607&lt;&gt;"",W1607&amp;Q1607,"")</f>
        <v>RANGE S1604navy</v>
      </c>
      <c r="B1607" s="60" t="str">
        <f>IF(C1607&lt;&gt;"",LEFT(C1607,9),"")</f>
        <v>80-049-16</v>
      </c>
      <c r="C1607" s="73" t="s">
        <v>8209</v>
      </c>
      <c r="D1607" s="73" t="s">
        <v>8208</v>
      </c>
      <c r="E1607" s="73" t="s">
        <v>922</v>
      </c>
      <c r="F1607" s="74">
        <v>60</v>
      </c>
      <c r="G1607" s="73" t="s">
        <v>7531</v>
      </c>
      <c r="H1607" s="73" t="s">
        <v>55</v>
      </c>
      <c r="I1607" s="73" t="s">
        <v>1021</v>
      </c>
      <c r="J1607" s="73" t="s">
        <v>320</v>
      </c>
      <c r="K1607" s="73" t="s">
        <v>382</v>
      </c>
      <c r="L1607" s="73" t="s">
        <v>383</v>
      </c>
      <c r="M1607" s="73" t="s">
        <v>384</v>
      </c>
      <c r="N1607" s="73" t="s">
        <v>37</v>
      </c>
      <c r="O1607" s="73" t="s">
        <v>385</v>
      </c>
      <c r="P1607" s="73" t="s">
        <v>907</v>
      </c>
      <c r="Q1607" s="73" t="s">
        <v>1003</v>
      </c>
      <c r="R1607" s="73" t="s">
        <v>71</v>
      </c>
      <c r="V1607" s="60" t="str">
        <f>W1607&amp;H1607</f>
        <v>RANGE S1604темно-синий</v>
      </c>
      <c r="W1607" s="60" t="str">
        <f>_xlfn.LET(_xlpm.TextCell,TEXT(G1607,"###"),IF(_xlpm.TextCell&lt;&gt;"",IF(StyleSpaceSplit,IFERROR(IF(FIND(" ",_xlpm.TextCell)&gt;=1,MID(_xlpm.TextCell,1,FIND(" ",_xlpm.TextCell)-1),_xlpm.TextCell),_xlpm.TextCell),_xlpm.TextCell),""))</f>
        <v>RANGE S1604</v>
      </c>
      <c r="X1607" s="60" t="str">
        <f>IF(A1607&lt;&gt;"",IFERROR(IF(FIND(" ",G1607)&gt;=1,MID(G1607,FIND(" ",G1607)+1,LEN(G1607)),""),""),"")</f>
        <v>S1604</v>
      </c>
      <c r="AC1607" s="51">
        <f>IFERROR(VALUE(MID($C1607,1,2)),0)</f>
        <v>80</v>
      </c>
      <c r="AD1607" s="44">
        <f>IFERROR(VALUE(MID($C1607,4,3)),0)</f>
        <v>49</v>
      </c>
      <c r="AE1607" s="51">
        <f>VALUE(RIGHT("00"&amp;AC1607,2)&amp;RIGHT("000"&amp;AD1607,3))</f>
        <v>80049</v>
      </c>
    </row>
    <row r="1608" spans="1:31">
      <c r="A1608" s="60" t="str">
        <f>IF(G1608&amp;Q1608&lt;&gt;"",W1608&amp;Q1608,"")</f>
        <v>RANGE S1604navy</v>
      </c>
      <c r="B1608" s="60" t="str">
        <f>IF(C1608&lt;&gt;"",LEFT(C1608,9),"")</f>
        <v>80-049-16</v>
      </c>
      <c r="C1608" s="73" t="s">
        <v>8210</v>
      </c>
      <c r="D1608" s="73" t="s">
        <v>8208</v>
      </c>
      <c r="E1608" s="73" t="s">
        <v>1046</v>
      </c>
      <c r="F1608" s="74">
        <v>62</v>
      </c>
      <c r="G1608" s="73" t="s">
        <v>7531</v>
      </c>
      <c r="H1608" s="73" t="s">
        <v>55</v>
      </c>
      <c r="I1608" s="73" t="s">
        <v>1021</v>
      </c>
      <c r="J1608" s="73" t="s">
        <v>320</v>
      </c>
      <c r="K1608" s="73" t="s">
        <v>382</v>
      </c>
      <c r="L1608" s="73" t="s">
        <v>383</v>
      </c>
      <c r="M1608" s="73" t="s">
        <v>384</v>
      </c>
      <c r="N1608" s="73" t="s">
        <v>37</v>
      </c>
      <c r="O1608" s="73" t="s">
        <v>385</v>
      </c>
      <c r="P1608" s="73" t="s">
        <v>907</v>
      </c>
      <c r="Q1608" s="73" t="s">
        <v>1003</v>
      </c>
      <c r="R1608" s="73" t="s">
        <v>71</v>
      </c>
      <c r="V1608" s="60" t="str">
        <f>W1608&amp;H1608</f>
        <v>RANGE S1604темно-синий</v>
      </c>
      <c r="W1608" s="60" t="str">
        <f>_xlfn.LET(_xlpm.TextCell,TEXT(G1608,"###"),IF(_xlpm.TextCell&lt;&gt;"",IF(StyleSpaceSplit,IFERROR(IF(FIND(" ",_xlpm.TextCell)&gt;=1,MID(_xlpm.TextCell,1,FIND(" ",_xlpm.TextCell)-1),_xlpm.TextCell),_xlpm.TextCell),_xlpm.TextCell),""))</f>
        <v>RANGE S1604</v>
      </c>
      <c r="X1608" s="60" t="str">
        <f>IF(A1608&lt;&gt;"",IFERROR(IF(FIND(" ",G1608)&gt;=1,MID(G1608,FIND(" ",G1608)+1,LEN(G1608)),""),""),"")</f>
        <v>S1604</v>
      </c>
      <c r="AC1608" s="51">
        <f>IFERROR(VALUE(MID($C1608,1,2)),0)</f>
        <v>80</v>
      </c>
      <c r="AD1608" s="44">
        <f>IFERROR(VALUE(MID($C1608,4,3)),0)</f>
        <v>49</v>
      </c>
      <c r="AE1608" s="51">
        <f>VALUE(RIGHT("00"&amp;AC1608,2)&amp;RIGHT("000"&amp;AD1608,3))</f>
        <v>80049</v>
      </c>
    </row>
    <row r="1609" spans="1:31">
      <c r="A1609" s="60" t="str">
        <f>IF(G1609&amp;Q1609&lt;&gt;"",W1609&amp;Q1609,"")</f>
        <v>RANGE S1604navy</v>
      </c>
      <c r="B1609" s="60" t="str">
        <f>IF(C1609&lt;&gt;"",LEFT(C1609,9),"")</f>
        <v>80-049-16</v>
      </c>
      <c r="C1609" s="73" t="s">
        <v>8211</v>
      </c>
      <c r="D1609" s="73" t="s">
        <v>8208</v>
      </c>
      <c r="E1609" s="73" t="s">
        <v>956</v>
      </c>
      <c r="F1609" s="74">
        <v>55</v>
      </c>
      <c r="G1609" s="73" t="s">
        <v>7531</v>
      </c>
      <c r="H1609" s="73" t="s">
        <v>55</v>
      </c>
      <c r="I1609" s="73" t="s">
        <v>1021</v>
      </c>
      <c r="J1609" s="73" t="s">
        <v>320</v>
      </c>
      <c r="K1609" s="73" t="s">
        <v>382</v>
      </c>
      <c r="L1609" s="73" t="s">
        <v>383</v>
      </c>
      <c r="M1609" s="73" t="s">
        <v>384</v>
      </c>
      <c r="N1609" s="73" t="s">
        <v>37</v>
      </c>
      <c r="O1609" s="73" t="s">
        <v>385</v>
      </c>
      <c r="P1609" s="73" t="s">
        <v>907</v>
      </c>
      <c r="Q1609" s="73" t="s">
        <v>1003</v>
      </c>
      <c r="R1609" s="73" t="s">
        <v>71</v>
      </c>
      <c r="V1609" s="60" t="str">
        <f>W1609&amp;H1609</f>
        <v>RANGE S1604темно-синий</v>
      </c>
      <c r="W1609" s="60" t="str">
        <f>_xlfn.LET(_xlpm.TextCell,TEXT(G1609,"###"),IF(_xlpm.TextCell&lt;&gt;"",IF(StyleSpaceSplit,IFERROR(IF(FIND(" ",_xlpm.TextCell)&gt;=1,MID(_xlpm.TextCell,1,FIND(" ",_xlpm.TextCell)-1),_xlpm.TextCell),_xlpm.TextCell),_xlpm.TextCell),""))</f>
        <v>RANGE S1604</v>
      </c>
      <c r="X1609" s="60" t="str">
        <f>IF(A1609&lt;&gt;"",IFERROR(IF(FIND(" ",G1609)&gt;=1,MID(G1609,FIND(" ",G1609)+1,LEN(G1609)),""),""),"")</f>
        <v>S1604</v>
      </c>
      <c r="AC1609" s="51">
        <f>IFERROR(VALUE(MID($C1609,1,2)),0)</f>
        <v>80</v>
      </c>
      <c r="AD1609" s="44">
        <f>IFERROR(VALUE(MID($C1609,4,3)),0)</f>
        <v>49</v>
      </c>
      <c r="AE1609" s="51">
        <f>VALUE(RIGHT("00"&amp;AC1609,2)&amp;RIGHT("000"&amp;AD1609,3))</f>
        <v>80049</v>
      </c>
    </row>
    <row r="1610" spans="1:31">
      <c r="A1610" s="60" t="str">
        <f>IF(G1610&amp;Q1610&lt;&gt;"",W1610&amp;Q1610,"")</f>
        <v>RANGE S1604navy</v>
      </c>
      <c r="B1610" s="60" t="str">
        <f>IF(C1610&lt;&gt;"",LEFT(C1610,9),"")</f>
        <v>80-049-16</v>
      </c>
      <c r="C1610" s="73" t="s">
        <v>8212</v>
      </c>
      <c r="D1610" s="73" t="s">
        <v>8208</v>
      </c>
      <c r="E1610" s="73" t="s">
        <v>915</v>
      </c>
      <c r="F1610" s="74">
        <v>56</v>
      </c>
      <c r="G1610" s="73" t="s">
        <v>7531</v>
      </c>
      <c r="H1610" s="73" t="s">
        <v>55</v>
      </c>
      <c r="I1610" s="73" t="s">
        <v>1021</v>
      </c>
      <c r="J1610" s="73" t="s">
        <v>320</v>
      </c>
      <c r="K1610" s="73" t="s">
        <v>382</v>
      </c>
      <c r="L1610" s="73" t="s">
        <v>383</v>
      </c>
      <c r="M1610" s="73" t="s">
        <v>384</v>
      </c>
      <c r="N1610" s="73" t="s">
        <v>37</v>
      </c>
      <c r="O1610" s="73" t="s">
        <v>385</v>
      </c>
      <c r="P1610" s="73" t="s">
        <v>907</v>
      </c>
      <c r="Q1610" s="73" t="s">
        <v>1003</v>
      </c>
      <c r="R1610" s="73" t="s">
        <v>71</v>
      </c>
      <c r="V1610" s="60" t="str">
        <f>W1610&amp;H1610</f>
        <v>RANGE S1604темно-синий</v>
      </c>
      <c r="W1610" s="60" t="str">
        <f>_xlfn.LET(_xlpm.TextCell,TEXT(G1610,"###"),IF(_xlpm.TextCell&lt;&gt;"",IF(StyleSpaceSplit,IFERROR(IF(FIND(" ",_xlpm.TextCell)&gt;=1,MID(_xlpm.TextCell,1,FIND(" ",_xlpm.TextCell)-1),_xlpm.TextCell),_xlpm.TextCell),_xlpm.TextCell),""))</f>
        <v>RANGE S1604</v>
      </c>
      <c r="X1610" s="60" t="str">
        <f>IF(A1610&lt;&gt;"",IFERROR(IF(FIND(" ",G1610)&gt;=1,MID(G1610,FIND(" ",G1610)+1,LEN(G1610)),""),""),"")</f>
        <v>S1604</v>
      </c>
      <c r="AC1610" s="51">
        <f>IFERROR(VALUE(MID($C1610,1,2)),0)</f>
        <v>80</v>
      </c>
      <c r="AD1610" s="44">
        <f>IFERROR(VALUE(MID($C1610,4,3)),0)</f>
        <v>49</v>
      </c>
      <c r="AE1610" s="51">
        <f>VALUE(RIGHT("00"&amp;AC1610,2)&amp;RIGHT("000"&amp;AD1610,3))</f>
        <v>80049</v>
      </c>
    </row>
    <row r="1611" spans="1:31">
      <c r="A1611" s="60" t="str">
        <f>IF(G1611&amp;Q1611&lt;&gt;"",W1611&amp;Q1611,"")</f>
        <v>RANGE S1604navy</v>
      </c>
      <c r="B1611" s="60" t="str">
        <f>IF(C1611&lt;&gt;"",LEFT(C1611,9),"")</f>
        <v>80-049-16</v>
      </c>
      <c r="C1611" s="73" t="s">
        <v>8213</v>
      </c>
      <c r="D1611" s="73" t="s">
        <v>8208</v>
      </c>
      <c r="E1611" s="73" t="s">
        <v>904</v>
      </c>
      <c r="F1611" s="74">
        <v>57</v>
      </c>
      <c r="G1611" s="73" t="s">
        <v>7531</v>
      </c>
      <c r="H1611" s="73" t="s">
        <v>55</v>
      </c>
      <c r="I1611" s="73" t="s">
        <v>1021</v>
      </c>
      <c r="J1611" s="73" t="s">
        <v>320</v>
      </c>
      <c r="K1611" s="73" t="s">
        <v>382</v>
      </c>
      <c r="L1611" s="73" t="s">
        <v>383</v>
      </c>
      <c r="M1611" s="73" t="s">
        <v>384</v>
      </c>
      <c r="N1611" s="73" t="s">
        <v>37</v>
      </c>
      <c r="O1611" s="73" t="s">
        <v>385</v>
      </c>
      <c r="P1611" s="73" t="s">
        <v>907</v>
      </c>
      <c r="Q1611" s="73" t="s">
        <v>1003</v>
      </c>
      <c r="R1611" s="73" t="s">
        <v>71</v>
      </c>
      <c r="V1611" s="60" t="str">
        <f>W1611&amp;H1611</f>
        <v>RANGE S1604темно-синий</v>
      </c>
      <c r="W1611" s="60" t="str">
        <f>_xlfn.LET(_xlpm.TextCell,TEXT(G1611,"###"),IF(_xlpm.TextCell&lt;&gt;"",IF(StyleSpaceSplit,IFERROR(IF(FIND(" ",_xlpm.TextCell)&gt;=1,MID(_xlpm.TextCell,1,FIND(" ",_xlpm.TextCell)-1),_xlpm.TextCell),_xlpm.TextCell),_xlpm.TextCell),""))</f>
        <v>RANGE S1604</v>
      </c>
      <c r="X1611" s="60" t="str">
        <f>IF(A1611&lt;&gt;"",IFERROR(IF(FIND(" ",G1611)&gt;=1,MID(G1611,FIND(" ",G1611)+1,LEN(G1611)),""),""),"")</f>
        <v>S1604</v>
      </c>
      <c r="AC1611" s="51">
        <f>IFERROR(VALUE(MID($C1611,1,2)),0)</f>
        <v>80</v>
      </c>
      <c r="AD1611" s="44">
        <f>IFERROR(VALUE(MID($C1611,4,3)),0)</f>
        <v>49</v>
      </c>
      <c r="AE1611" s="51">
        <f>VALUE(RIGHT("00"&amp;AC1611,2)&amp;RIGHT("000"&amp;AD1611,3))</f>
        <v>80049</v>
      </c>
    </row>
    <row r="1612" spans="1:31">
      <c r="A1612" s="60" t="str">
        <f>IF(G1612&amp;Q1612&lt;&gt;"",W1612&amp;Q1612,"")</f>
        <v>RANGE S1604navy</v>
      </c>
      <c r="B1612" s="60" t="str">
        <f>IF(C1612&lt;&gt;"",LEFT(C1612,9),"")</f>
        <v>80-049-16</v>
      </c>
      <c r="C1612" s="73" t="s">
        <v>8214</v>
      </c>
      <c r="D1612" s="73" t="s">
        <v>8208</v>
      </c>
      <c r="E1612" s="73" t="s">
        <v>910</v>
      </c>
      <c r="F1612" s="74">
        <v>59</v>
      </c>
      <c r="G1612" s="73" t="s">
        <v>7531</v>
      </c>
      <c r="H1612" s="73" t="s">
        <v>55</v>
      </c>
      <c r="I1612" s="73" t="s">
        <v>1021</v>
      </c>
      <c r="J1612" s="73" t="s">
        <v>320</v>
      </c>
      <c r="K1612" s="73" t="s">
        <v>382</v>
      </c>
      <c r="L1612" s="73" t="s">
        <v>383</v>
      </c>
      <c r="M1612" s="73" t="s">
        <v>384</v>
      </c>
      <c r="N1612" s="73" t="s">
        <v>37</v>
      </c>
      <c r="O1612" s="73" t="s">
        <v>385</v>
      </c>
      <c r="P1612" s="73" t="s">
        <v>907</v>
      </c>
      <c r="Q1612" s="73" t="s">
        <v>1003</v>
      </c>
      <c r="R1612" s="73" t="s">
        <v>71</v>
      </c>
      <c r="V1612" s="60" t="str">
        <f>W1612&amp;H1612</f>
        <v>RANGE S1604темно-синий</v>
      </c>
      <c r="W1612" s="60" t="str">
        <f>_xlfn.LET(_xlpm.TextCell,TEXT(G1612,"###"),IF(_xlpm.TextCell&lt;&gt;"",IF(StyleSpaceSplit,IFERROR(IF(FIND(" ",_xlpm.TextCell)&gt;=1,MID(_xlpm.TextCell,1,FIND(" ",_xlpm.TextCell)-1),_xlpm.TextCell),_xlpm.TextCell),_xlpm.TextCell),""))</f>
        <v>RANGE S1604</v>
      </c>
      <c r="X1612" s="60" t="str">
        <f>IF(A1612&lt;&gt;"",IFERROR(IF(FIND(" ",G1612)&gt;=1,MID(G1612,FIND(" ",G1612)+1,LEN(G1612)),""),""),"")</f>
        <v>S1604</v>
      </c>
      <c r="AC1612" s="51">
        <f>IFERROR(VALUE(MID($C1612,1,2)),0)</f>
        <v>80</v>
      </c>
      <c r="AD1612" s="44">
        <f>IFERROR(VALUE(MID($C1612,4,3)),0)</f>
        <v>49</v>
      </c>
      <c r="AE1612" s="51">
        <f>VALUE(RIGHT("00"&amp;AC1612,2)&amp;RIGHT("000"&amp;AD1612,3))</f>
        <v>80049</v>
      </c>
    </row>
    <row r="1613" spans="1:31">
      <c r="A1613" s="60" t="str">
        <f>IF(G1613&amp;Q1613&lt;&gt;"",W1613&amp;Q1613,"")</f>
        <v>RANGE S1604navy</v>
      </c>
      <c r="B1613" s="60" t="str">
        <f>IF(C1613&lt;&gt;"",LEFT(C1613,9),"")</f>
        <v>80-049-16</v>
      </c>
      <c r="C1613" s="73" t="s">
        <v>8215</v>
      </c>
      <c r="D1613" s="73" t="s">
        <v>8208</v>
      </c>
      <c r="E1613" s="73" t="s">
        <v>912</v>
      </c>
      <c r="F1613" s="74">
        <v>61</v>
      </c>
      <c r="G1613" s="73" t="s">
        <v>7531</v>
      </c>
      <c r="H1613" s="73" t="s">
        <v>55</v>
      </c>
      <c r="I1613" s="73" t="s">
        <v>1021</v>
      </c>
      <c r="J1613" s="73" t="s">
        <v>320</v>
      </c>
      <c r="K1613" s="73" t="s">
        <v>382</v>
      </c>
      <c r="L1613" s="73" t="s">
        <v>383</v>
      </c>
      <c r="M1613" s="73" t="s">
        <v>384</v>
      </c>
      <c r="N1613" s="73" t="s">
        <v>37</v>
      </c>
      <c r="O1613" s="73" t="s">
        <v>385</v>
      </c>
      <c r="P1613" s="73" t="s">
        <v>907</v>
      </c>
      <c r="Q1613" s="73" t="s">
        <v>1003</v>
      </c>
      <c r="R1613" s="73" t="s">
        <v>71</v>
      </c>
      <c r="V1613" s="60" t="str">
        <f>W1613&amp;H1613</f>
        <v>RANGE S1604темно-синий</v>
      </c>
      <c r="W1613" s="60" t="str">
        <f>_xlfn.LET(_xlpm.TextCell,TEXT(G1613,"###"),IF(_xlpm.TextCell&lt;&gt;"",IF(StyleSpaceSplit,IFERROR(IF(FIND(" ",_xlpm.TextCell)&gt;=1,MID(_xlpm.TextCell,1,FIND(" ",_xlpm.TextCell)-1),_xlpm.TextCell),_xlpm.TextCell),_xlpm.TextCell),""))</f>
        <v>RANGE S1604</v>
      </c>
      <c r="X1613" s="60" t="str">
        <f>IF(A1613&lt;&gt;"",IFERROR(IF(FIND(" ",G1613)&gt;=1,MID(G1613,FIND(" ",G1613)+1,LEN(G1613)),""),""),"")</f>
        <v>S1604</v>
      </c>
      <c r="AC1613" s="51">
        <f>IFERROR(VALUE(MID($C1613,1,2)),0)</f>
        <v>80</v>
      </c>
      <c r="AD1613" s="44">
        <f>IFERROR(VALUE(MID($C1613,4,3)),0)</f>
        <v>49</v>
      </c>
      <c r="AE1613" s="51">
        <f>VALUE(RIGHT("00"&amp;AC1613,2)&amp;RIGHT("000"&amp;AD1613,3))</f>
        <v>80049</v>
      </c>
    </row>
    <row r="1614" spans="1:31">
      <c r="A1614" s="60" t="str">
        <f>IF(G1614&amp;Q1614&lt;&gt;"",W1614&amp;Q1614,"")</f>
        <v>RANGE S17 POLOwhite</v>
      </c>
      <c r="B1614" s="60" t="str">
        <f>IF(C1614&lt;&gt;"",LEFT(C1614,9),"")</f>
        <v>80-180-17</v>
      </c>
      <c r="C1614" s="73" t="s">
        <v>8086</v>
      </c>
      <c r="D1614" s="73" t="s">
        <v>8087</v>
      </c>
      <c r="E1614" s="73" t="s">
        <v>920</v>
      </c>
      <c r="F1614" s="74">
        <v>58</v>
      </c>
      <c r="G1614" s="73" t="s">
        <v>2156</v>
      </c>
      <c r="H1614" s="73" t="s">
        <v>57</v>
      </c>
      <c r="I1614" s="73" t="s">
        <v>906</v>
      </c>
      <c r="J1614" s="73" t="s">
        <v>320</v>
      </c>
      <c r="K1614" s="73" t="s">
        <v>382</v>
      </c>
      <c r="L1614" s="73" t="s">
        <v>383</v>
      </c>
      <c r="M1614" s="73" t="s">
        <v>384</v>
      </c>
      <c r="N1614" s="73" t="s">
        <v>43</v>
      </c>
      <c r="O1614" s="73" t="s">
        <v>385</v>
      </c>
      <c r="P1614" s="73" t="s">
        <v>907</v>
      </c>
      <c r="Q1614" s="73" t="s">
        <v>908</v>
      </c>
      <c r="R1614" s="73" t="s">
        <v>57</v>
      </c>
      <c r="V1614" s="60" t="str">
        <f>W1614&amp;H1614</f>
        <v>RANGE S17 POLOбелый</v>
      </c>
      <c r="W1614" s="60" t="str">
        <f>_xlfn.LET(_xlpm.TextCell,TEXT(G1614,"###"),IF(_xlpm.TextCell&lt;&gt;"",IF(StyleSpaceSplit,IFERROR(IF(FIND(" ",_xlpm.TextCell)&gt;=1,MID(_xlpm.TextCell,1,FIND(" ",_xlpm.TextCell)-1),_xlpm.TextCell),_xlpm.TextCell),_xlpm.TextCell),""))</f>
        <v>RANGE S17 POLO</v>
      </c>
      <c r="X1614" s="60" t="str">
        <f>IF(A1614&lt;&gt;"",IFERROR(IF(FIND(" ",G1614)&gt;=1,MID(G1614,FIND(" ",G1614)+1,LEN(G1614)),""),""),"")</f>
        <v>S17 POLO</v>
      </c>
      <c r="AC1614" s="51">
        <f>IFERROR(VALUE(MID($C1614,1,2)),0)</f>
        <v>80</v>
      </c>
      <c r="AD1614" s="44">
        <f>IFERROR(VALUE(MID($C1614,4,3)),0)</f>
        <v>180</v>
      </c>
      <c r="AE1614" s="51">
        <f>VALUE(RIGHT("00"&amp;AC1614,2)&amp;RIGHT("000"&amp;AD1614,3))</f>
        <v>80180</v>
      </c>
    </row>
    <row r="1615" spans="1:31">
      <c r="A1615" s="60" t="str">
        <f>IF(G1615&amp;Q1615&lt;&gt;"",W1615&amp;Q1615,"")</f>
        <v>RANGE S17 POLOblue</v>
      </c>
      <c r="B1615" s="60" t="str">
        <f>IF(C1615&lt;&gt;"",LEFT(C1615,9),"")</f>
        <v>80-396-19</v>
      </c>
      <c r="C1615" s="73" t="s">
        <v>2592</v>
      </c>
      <c r="D1615" s="73" t="s">
        <v>2593</v>
      </c>
      <c r="E1615" s="73" t="s">
        <v>904</v>
      </c>
      <c r="F1615" s="74">
        <v>57</v>
      </c>
      <c r="G1615" s="73" t="s">
        <v>2156</v>
      </c>
      <c r="H1615" s="73" t="s">
        <v>91</v>
      </c>
      <c r="I1615" s="73" t="s">
        <v>906</v>
      </c>
      <c r="J1615" s="73" t="s">
        <v>320</v>
      </c>
      <c r="K1615" s="73" t="s">
        <v>382</v>
      </c>
      <c r="L1615" s="73" t="s">
        <v>383</v>
      </c>
      <c r="M1615" s="73" t="s">
        <v>384</v>
      </c>
      <c r="N1615" s="73" t="s">
        <v>43</v>
      </c>
      <c r="O1615" s="73" t="s">
        <v>386</v>
      </c>
      <c r="P1615" s="73" t="s">
        <v>907</v>
      </c>
      <c r="Q1615" s="73" t="s">
        <v>932</v>
      </c>
      <c r="R1615" s="73" t="s">
        <v>91</v>
      </c>
      <c r="V1615" s="60" t="str">
        <f>W1615&amp;H1615</f>
        <v>RANGE S17 POLOголубой</v>
      </c>
      <c r="W1615" s="60" t="str">
        <f>_xlfn.LET(_xlpm.TextCell,TEXT(G1615,"###"),IF(_xlpm.TextCell&lt;&gt;"",IF(StyleSpaceSplit,IFERROR(IF(FIND(" ",_xlpm.TextCell)&gt;=1,MID(_xlpm.TextCell,1,FIND(" ",_xlpm.TextCell)-1),_xlpm.TextCell),_xlpm.TextCell),_xlpm.TextCell),""))</f>
        <v>RANGE S17 POLO</v>
      </c>
      <c r="X1615" s="60" t="str">
        <f>IF(A1615&lt;&gt;"",IFERROR(IF(FIND(" ",G1615)&gt;=1,MID(G1615,FIND(" ",G1615)+1,LEN(G1615)),""),""),"")</f>
        <v>S17 POLO</v>
      </c>
      <c r="AC1615" s="51">
        <f>IFERROR(VALUE(MID($C1615,1,2)),0)</f>
        <v>80</v>
      </c>
      <c r="AD1615" s="44">
        <f>IFERROR(VALUE(MID($C1615,4,3)),0)</f>
        <v>396</v>
      </c>
      <c r="AE1615" s="51">
        <f>VALUE(RIGHT("00"&amp;AC1615,2)&amp;RIGHT("000"&amp;AD1615,3))</f>
        <v>80396</v>
      </c>
    </row>
    <row r="1616" spans="1:31">
      <c r="A1616" s="60" t="str">
        <f>IF(G1616&amp;Q1616&lt;&gt;"",W1616&amp;Q1616,"")</f>
        <v>RANGE S17 POLOred</v>
      </c>
      <c r="B1616" s="60" t="str">
        <f>IF(C1616&lt;&gt;"",LEFT(C1616,9),"")</f>
        <v>80-396-18</v>
      </c>
      <c r="C1616" s="73" t="s">
        <v>2160</v>
      </c>
      <c r="D1616" s="73" t="s">
        <v>2161</v>
      </c>
      <c r="E1616" s="73" t="s">
        <v>956</v>
      </c>
      <c r="F1616" s="74">
        <v>55</v>
      </c>
      <c r="G1616" s="73" t="s">
        <v>2156</v>
      </c>
      <c r="H1616" s="73" t="s">
        <v>78</v>
      </c>
      <c r="I1616" s="73" t="s">
        <v>906</v>
      </c>
      <c r="J1616" s="73" t="s">
        <v>320</v>
      </c>
      <c r="K1616" s="73" t="s">
        <v>382</v>
      </c>
      <c r="L1616" s="73" t="s">
        <v>383</v>
      </c>
      <c r="M1616" s="73" t="s">
        <v>384</v>
      </c>
      <c r="N1616" s="73" t="s">
        <v>43</v>
      </c>
      <c r="O1616" s="73" t="s">
        <v>386</v>
      </c>
      <c r="P1616" s="73" t="s">
        <v>907</v>
      </c>
      <c r="Q1616" s="73" t="s">
        <v>969</v>
      </c>
      <c r="R1616" s="73" t="s">
        <v>78</v>
      </c>
      <c r="V1616" s="60" t="str">
        <f>W1616&amp;H1616</f>
        <v>RANGE S17 POLOкрасный</v>
      </c>
      <c r="W1616" s="60" t="str">
        <f>_xlfn.LET(_xlpm.TextCell,TEXT(G1616,"###"),IF(_xlpm.TextCell&lt;&gt;"",IF(StyleSpaceSplit,IFERROR(IF(FIND(" ",_xlpm.TextCell)&gt;=1,MID(_xlpm.TextCell,1,FIND(" ",_xlpm.TextCell)-1),_xlpm.TextCell),_xlpm.TextCell),_xlpm.TextCell),""))</f>
        <v>RANGE S17 POLO</v>
      </c>
      <c r="X1616" s="60" t="str">
        <f>IF(A1616&lt;&gt;"",IFERROR(IF(FIND(" ",G1616)&gt;=1,MID(G1616,FIND(" ",G1616)+1,LEN(G1616)),""),""),"")</f>
        <v>S17 POLO</v>
      </c>
      <c r="AC1616" s="51">
        <f>IFERROR(VALUE(MID($C1616,1,2)),0)</f>
        <v>80</v>
      </c>
      <c r="AD1616" s="44">
        <f>IFERROR(VALUE(MID($C1616,4,3)),0)</f>
        <v>396</v>
      </c>
      <c r="AE1616" s="51">
        <f>VALUE(RIGHT("00"&amp;AC1616,2)&amp;RIGHT("000"&amp;AD1616,3))</f>
        <v>80396</v>
      </c>
    </row>
    <row r="1617" spans="1:31">
      <c r="A1617" s="60" t="str">
        <f>IF(G1617&amp;Q1617&lt;&gt;"",W1617&amp;Q1617,"")</f>
        <v>RANGE S17 POLOred</v>
      </c>
      <c r="B1617" s="60" t="str">
        <f>IF(C1617&lt;&gt;"",LEFT(C1617,9),"")</f>
        <v>80-396-18</v>
      </c>
      <c r="C1617" s="73" t="s">
        <v>2162</v>
      </c>
      <c r="D1617" s="73" t="s">
        <v>2161</v>
      </c>
      <c r="E1617" s="73" t="s">
        <v>904</v>
      </c>
      <c r="F1617" s="74">
        <v>57</v>
      </c>
      <c r="G1617" s="73" t="s">
        <v>2156</v>
      </c>
      <c r="H1617" s="73" t="s">
        <v>78</v>
      </c>
      <c r="I1617" s="73" t="s">
        <v>906</v>
      </c>
      <c r="J1617" s="73" t="s">
        <v>320</v>
      </c>
      <c r="K1617" s="73" t="s">
        <v>382</v>
      </c>
      <c r="L1617" s="73" t="s">
        <v>383</v>
      </c>
      <c r="M1617" s="73" t="s">
        <v>384</v>
      </c>
      <c r="N1617" s="73" t="s">
        <v>43</v>
      </c>
      <c r="O1617" s="73" t="s">
        <v>386</v>
      </c>
      <c r="P1617" s="73" t="s">
        <v>907</v>
      </c>
      <c r="Q1617" s="73" t="s">
        <v>969</v>
      </c>
      <c r="R1617" s="73" t="s">
        <v>78</v>
      </c>
      <c r="V1617" s="60" t="str">
        <f>W1617&amp;H1617</f>
        <v>RANGE S17 POLOкрасный</v>
      </c>
      <c r="W1617" s="60" t="str">
        <f>_xlfn.LET(_xlpm.TextCell,TEXT(G1617,"###"),IF(_xlpm.TextCell&lt;&gt;"",IF(StyleSpaceSplit,IFERROR(IF(FIND(" ",_xlpm.TextCell)&gt;=1,MID(_xlpm.TextCell,1,FIND(" ",_xlpm.TextCell)-1),_xlpm.TextCell),_xlpm.TextCell),_xlpm.TextCell),""))</f>
        <v>RANGE S17 POLO</v>
      </c>
      <c r="X1617" s="60" t="str">
        <f>IF(A1617&lt;&gt;"",IFERROR(IF(FIND(" ",G1617)&gt;=1,MID(G1617,FIND(" ",G1617)+1,LEN(G1617)),""),""),"")</f>
        <v>S17 POLO</v>
      </c>
      <c r="AC1617" s="51">
        <f>IFERROR(VALUE(MID($C1617,1,2)),0)</f>
        <v>80</v>
      </c>
      <c r="AD1617" s="44">
        <f>IFERROR(VALUE(MID($C1617,4,3)),0)</f>
        <v>396</v>
      </c>
      <c r="AE1617" s="51">
        <f>VALUE(RIGHT("00"&amp;AC1617,2)&amp;RIGHT("000"&amp;AD1617,3))</f>
        <v>80396</v>
      </c>
    </row>
    <row r="1618" spans="1:31">
      <c r="A1618" s="60" t="str">
        <f>IF(G1618&amp;Q1618&lt;&gt;"",W1618&amp;Q1618,"")</f>
        <v>RANGE S17 POLOred</v>
      </c>
      <c r="B1618" s="60" t="str">
        <f>IF(C1618&lt;&gt;"",LEFT(C1618,9),"")</f>
        <v>80-396-18</v>
      </c>
      <c r="C1618" s="73" t="s">
        <v>2163</v>
      </c>
      <c r="D1618" s="73" t="s">
        <v>2161</v>
      </c>
      <c r="E1618" s="73" t="s">
        <v>910</v>
      </c>
      <c r="F1618" s="74">
        <v>59</v>
      </c>
      <c r="G1618" s="73" t="s">
        <v>2156</v>
      </c>
      <c r="H1618" s="73" t="s">
        <v>78</v>
      </c>
      <c r="I1618" s="73" t="s">
        <v>906</v>
      </c>
      <c r="J1618" s="73" t="s">
        <v>320</v>
      </c>
      <c r="K1618" s="73" t="s">
        <v>382</v>
      </c>
      <c r="L1618" s="73" t="s">
        <v>383</v>
      </c>
      <c r="M1618" s="73" t="s">
        <v>384</v>
      </c>
      <c r="N1618" s="73" t="s">
        <v>43</v>
      </c>
      <c r="O1618" s="73" t="s">
        <v>386</v>
      </c>
      <c r="P1618" s="73" t="s">
        <v>907</v>
      </c>
      <c r="Q1618" s="73" t="s">
        <v>969</v>
      </c>
      <c r="R1618" s="73" t="s">
        <v>78</v>
      </c>
      <c r="V1618" s="60" t="str">
        <f>W1618&amp;H1618</f>
        <v>RANGE S17 POLOкрасный</v>
      </c>
      <c r="W1618" s="60" t="str">
        <f>_xlfn.LET(_xlpm.TextCell,TEXT(G1618,"###"),IF(_xlpm.TextCell&lt;&gt;"",IF(StyleSpaceSplit,IFERROR(IF(FIND(" ",_xlpm.TextCell)&gt;=1,MID(_xlpm.TextCell,1,FIND(" ",_xlpm.TextCell)-1),_xlpm.TextCell),_xlpm.TextCell),_xlpm.TextCell),""))</f>
        <v>RANGE S17 POLO</v>
      </c>
      <c r="X1618" s="60" t="str">
        <f>IF(A1618&lt;&gt;"",IFERROR(IF(FIND(" ",G1618)&gt;=1,MID(G1618,FIND(" ",G1618)+1,LEN(G1618)),""),""),"")</f>
        <v>S17 POLO</v>
      </c>
      <c r="AC1618" s="51">
        <f>IFERROR(VALUE(MID($C1618,1,2)),0)</f>
        <v>80</v>
      </c>
      <c r="AD1618" s="44">
        <f>IFERROR(VALUE(MID($C1618,4,3)),0)</f>
        <v>396</v>
      </c>
      <c r="AE1618" s="51">
        <f>VALUE(RIGHT("00"&amp;AC1618,2)&amp;RIGHT("000"&amp;AD1618,3))</f>
        <v>80396</v>
      </c>
    </row>
    <row r="1619" spans="1:31">
      <c r="A1619" s="60" t="str">
        <f>IF(G1619&amp;Q1619&lt;&gt;"",W1619&amp;Q1619,"")</f>
        <v>RANGE S17 POLOred</v>
      </c>
      <c r="B1619" s="60" t="str">
        <f>IF(C1619&lt;&gt;"",LEFT(C1619,9),"")</f>
        <v>80-396-18</v>
      </c>
      <c r="C1619" s="73" t="s">
        <v>2164</v>
      </c>
      <c r="D1619" s="73" t="s">
        <v>2161</v>
      </c>
      <c r="E1619" s="73" t="s">
        <v>912</v>
      </c>
      <c r="F1619" s="74">
        <v>61</v>
      </c>
      <c r="G1619" s="73" t="s">
        <v>2156</v>
      </c>
      <c r="H1619" s="73" t="s">
        <v>78</v>
      </c>
      <c r="I1619" s="73" t="s">
        <v>906</v>
      </c>
      <c r="J1619" s="73" t="s">
        <v>320</v>
      </c>
      <c r="K1619" s="73" t="s">
        <v>382</v>
      </c>
      <c r="L1619" s="73" t="s">
        <v>383</v>
      </c>
      <c r="M1619" s="73" t="s">
        <v>384</v>
      </c>
      <c r="N1619" s="73" t="s">
        <v>43</v>
      </c>
      <c r="O1619" s="73" t="s">
        <v>386</v>
      </c>
      <c r="P1619" s="73" t="s">
        <v>907</v>
      </c>
      <c r="Q1619" s="73" t="s">
        <v>969</v>
      </c>
      <c r="R1619" s="73" t="s">
        <v>78</v>
      </c>
      <c r="V1619" s="60" t="str">
        <f>W1619&amp;H1619</f>
        <v>RANGE S17 POLOкрасный</v>
      </c>
      <c r="W1619" s="60" t="str">
        <f>_xlfn.LET(_xlpm.TextCell,TEXT(G1619,"###"),IF(_xlpm.TextCell&lt;&gt;"",IF(StyleSpaceSplit,IFERROR(IF(FIND(" ",_xlpm.TextCell)&gt;=1,MID(_xlpm.TextCell,1,FIND(" ",_xlpm.TextCell)-1),_xlpm.TextCell),_xlpm.TextCell),_xlpm.TextCell),""))</f>
        <v>RANGE S17 POLO</v>
      </c>
      <c r="X1619" s="60" t="str">
        <f>IF(A1619&lt;&gt;"",IFERROR(IF(FIND(" ",G1619)&gt;=1,MID(G1619,FIND(" ",G1619)+1,LEN(G1619)),""),""),"")</f>
        <v>S17 POLO</v>
      </c>
      <c r="AC1619" s="51">
        <f>IFERROR(VALUE(MID($C1619,1,2)),0)</f>
        <v>80</v>
      </c>
      <c r="AD1619" s="44">
        <f>IFERROR(VALUE(MID($C1619,4,3)),0)</f>
        <v>396</v>
      </c>
      <c r="AE1619" s="51">
        <f>VALUE(RIGHT("00"&amp;AC1619,2)&amp;RIGHT("000"&amp;AD1619,3))</f>
        <v>80396</v>
      </c>
    </row>
    <row r="1620" spans="1:31">
      <c r="A1620" s="60" t="str">
        <f>IF(G1620&amp;Q1620&lt;&gt;"",W1620&amp;Q1620,"")</f>
        <v>RANGE S17 POLOgrey</v>
      </c>
      <c r="B1620" s="60" t="str">
        <f>IF(C1620&lt;&gt;"",LEFT(C1620,9),"")</f>
        <v>80-396-08</v>
      </c>
      <c r="C1620" s="73" t="s">
        <v>2154</v>
      </c>
      <c r="D1620" s="73" t="s">
        <v>2155</v>
      </c>
      <c r="E1620" s="73" t="s">
        <v>956</v>
      </c>
      <c r="F1620" s="74">
        <v>55</v>
      </c>
      <c r="G1620" s="73" t="s">
        <v>2156</v>
      </c>
      <c r="H1620" s="73" t="s">
        <v>83</v>
      </c>
      <c r="I1620" s="73" t="s">
        <v>906</v>
      </c>
      <c r="J1620" s="73" t="s">
        <v>320</v>
      </c>
      <c r="K1620" s="73" t="s">
        <v>382</v>
      </c>
      <c r="L1620" s="73" t="s">
        <v>383</v>
      </c>
      <c r="M1620" s="73" t="s">
        <v>384</v>
      </c>
      <c r="N1620" s="73" t="s">
        <v>43</v>
      </c>
      <c r="O1620" s="73" t="s">
        <v>386</v>
      </c>
      <c r="P1620" s="73" t="s">
        <v>907</v>
      </c>
      <c r="Q1620" s="73" t="s">
        <v>917</v>
      </c>
      <c r="R1620" s="73" t="s">
        <v>83</v>
      </c>
      <c r="V1620" s="60" t="str">
        <f>W1620&amp;H1620</f>
        <v>RANGE S17 POLOсерый</v>
      </c>
      <c r="W1620" s="60" t="str">
        <f>_xlfn.LET(_xlpm.TextCell,TEXT(G1620,"###"),IF(_xlpm.TextCell&lt;&gt;"",IF(StyleSpaceSplit,IFERROR(IF(FIND(" ",_xlpm.TextCell)&gt;=1,MID(_xlpm.TextCell,1,FIND(" ",_xlpm.TextCell)-1),_xlpm.TextCell),_xlpm.TextCell),_xlpm.TextCell),""))</f>
        <v>RANGE S17 POLO</v>
      </c>
      <c r="X1620" s="60" t="str">
        <f>IF(A1620&lt;&gt;"",IFERROR(IF(FIND(" ",G1620)&gt;=1,MID(G1620,FIND(" ",G1620)+1,LEN(G1620)),""),""),"")</f>
        <v>S17 POLO</v>
      </c>
      <c r="AC1620" s="51">
        <f>IFERROR(VALUE(MID($C1620,1,2)),0)</f>
        <v>80</v>
      </c>
      <c r="AD1620" s="44">
        <f>IFERROR(VALUE(MID($C1620,4,3)),0)</f>
        <v>396</v>
      </c>
      <c r="AE1620" s="51">
        <f>VALUE(RIGHT("00"&amp;AC1620,2)&amp;RIGHT("000"&amp;AD1620,3))</f>
        <v>80396</v>
      </c>
    </row>
    <row r="1621" spans="1:31">
      <c r="A1621" s="60" t="str">
        <f>IF(G1621&amp;Q1621&lt;&gt;"",W1621&amp;Q1621,"")</f>
        <v>RANGE S17 POLOgrey</v>
      </c>
      <c r="B1621" s="60" t="str">
        <f>IF(C1621&lt;&gt;"",LEFT(C1621,9),"")</f>
        <v>80-396-08</v>
      </c>
      <c r="C1621" s="73" t="s">
        <v>2157</v>
      </c>
      <c r="D1621" s="73" t="s">
        <v>2155</v>
      </c>
      <c r="E1621" s="73" t="s">
        <v>904</v>
      </c>
      <c r="F1621" s="74">
        <v>57</v>
      </c>
      <c r="G1621" s="73" t="s">
        <v>2156</v>
      </c>
      <c r="H1621" s="73" t="s">
        <v>83</v>
      </c>
      <c r="I1621" s="73" t="s">
        <v>906</v>
      </c>
      <c r="J1621" s="73" t="s">
        <v>320</v>
      </c>
      <c r="K1621" s="73" t="s">
        <v>382</v>
      </c>
      <c r="L1621" s="73" t="s">
        <v>383</v>
      </c>
      <c r="M1621" s="73" t="s">
        <v>384</v>
      </c>
      <c r="N1621" s="73" t="s">
        <v>43</v>
      </c>
      <c r="O1621" s="73" t="s">
        <v>386</v>
      </c>
      <c r="P1621" s="73" t="s">
        <v>907</v>
      </c>
      <c r="Q1621" s="73" t="s">
        <v>917</v>
      </c>
      <c r="R1621" s="73" t="s">
        <v>83</v>
      </c>
      <c r="V1621" s="60" t="str">
        <f>W1621&amp;H1621</f>
        <v>RANGE S17 POLOсерый</v>
      </c>
      <c r="W1621" s="60" t="str">
        <f>_xlfn.LET(_xlpm.TextCell,TEXT(G1621,"###"),IF(_xlpm.TextCell&lt;&gt;"",IF(StyleSpaceSplit,IFERROR(IF(FIND(" ",_xlpm.TextCell)&gt;=1,MID(_xlpm.TextCell,1,FIND(" ",_xlpm.TextCell)-1),_xlpm.TextCell),_xlpm.TextCell),_xlpm.TextCell),""))</f>
        <v>RANGE S17 POLO</v>
      </c>
      <c r="X1621" s="60" t="str">
        <f>IF(A1621&lt;&gt;"",IFERROR(IF(FIND(" ",G1621)&gt;=1,MID(G1621,FIND(" ",G1621)+1,LEN(G1621)),""),""),"")</f>
        <v>S17 POLO</v>
      </c>
      <c r="AC1621" s="51">
        <f>IFERROR(VALUE(MID($C1621,1,2)),0)</f>
        <v>80</v>
      </c>
      <c r="AD1621" s="44">
        <f>IFERROR(VALUE(MID($C1621,4,3)),0)</f>
        <v>396</v>
      </c>
      <c r="AE1621" s="51">
        <f>VALUE(RIGHT("00"&amp;AC1621,2)&amp;RIGHT("000"&amp;AD1621,3))</f>
        <v>80396</v>
      </c>
    </row>
    <row r="1622" spans="1:31">
      <c r="A1622" s="60" t="str">
        <f>IF(G1622&amp;Q1622&lt;&gt;"",W1622&amp;Q1622,"")</f>
        <v>RANGE S17 POLOgrey</v>
      </c>
      <c r="B1622" s="60" t="str">
        <f>IF(C1622&lt;&gt;"",LEFT(C1622,9),"")</f>
        <v>80-396-08</v>
      </c>
      <c r="C1622" s="73" t="s">
        <v>2158</v>
      </c>
      <c r="D1622" s="73" t="s">
        <v>2155</v>
      </c>
      <c r="E1622" s="73" t="s">
        <v>910</v>
      </c>
      <c r="F1622" s="74">
        <v>59</v>
      </c>
      <c r="G1622" s="73" t="s">
        <v>2156</v>
      </c>
      <c r="H1622" s="73" t="s">
        <v>83</v>
      </c>
      <c r="I1622" s="73" t="s">
        <v>906</v>
      </c>
      <c r="J1622" s="73" t="s">
        <v>320</v>
      </c>
      <c r="K1622" s="73" t="s">
        <v>382</v>
      </c>
      <c r="L1622" s="73" t="s">
        <v>383</v>
      </c>
      <c r="M1622" s="73" t="s">
        <v>384</v>
      </c>
      <c r="N1622" s="73" t="s">
        <v>43</v>
      </c>
      <c r="O1622" s="73" t="s">
        <v>386</v>
      </c>
      <c r="P1622" s="73" t="s">
        <v>907</v>
      </c>
      <c r="Q1622" s="73" t="s">
        <v>917</v>
      </c>
      <c r="R1622" s="73" t="s">
        <v>83</v>
      </c>
      <c r="V1622" s="60" t="str">
        <f>W1622&amp;H1622</f>
        <v>RANGE S17 POLOсерый</v>
      </c>
      <c r="W1622" s="60" t="str">
        <f>_xlfn.LET(_xlpm.TextCell,TEXT(G1622,"###"),IF(_xlpm.TextCell&lt;&gt;"",IF(StyleSpaceSplit,IFERROR(IF(FIND(" ",_xlpm.TextCell)&gt;=1,MID(_xlpm.TextCell,1,FIND(" ",_xlpm.TextCell)-1),_xlpm.TextCell),_xlpm.TextCell),_xlpm.TextCell),""))</f>
        <v>RANGE S17 POLO</v>
      </c>
      <c r="X1622" s="60" t="str">
        <f>IF(A1622&lt;&gt;"",IFERROR(IF(FIND(" ",G1622)&gt;=1,MID(G1622,FIND(" ",G1622)+1,LEN(G1622)),""),""),"")</f>
        <v>S17 POLO</v>
      </c>
      <c r="AC1622" s="51">
        <f>IFERROR(VALUE(MID($C1622,1,2)),0)</f>
        <v>80</v>
      </c>
      <c r="AD1622" s="44">
        <f>IFERROR(VALUE(MID($C1622,4,3)),0)</f>
        <v>396</v>
      </c>
      <c r="AE1622" s="51">
        <f>VALUE(RIGHT("00"&amp;AC1622,2)&amp;RIGHT("000"&amp;AD1622,3))</f>
        <v>80396</v>
      </c>
    </row>
    <row r="1623" spans="1:31">
      <c r="A1623" s="60" t="str">
        <f>IF(G1623&amp;Q1623&lt;&gt;"",W1623&amp;Q1623,"")</f>
        <v>RANGE S17 POLOgrey</v>
      </c>
      <c r="B1623" s="60" t="str">
        <f>IF(C1623&lt;&gt;"",LEFT(C1623,9),"")</f>
        <v>80-396-08</v>
      </c>
      <c r="C1623" s="73" t="s">
        <v>2159</v>
      </c>
      <c r="D1623" s="73" t="s">
        <v>2155</v>
      </c>
      <c r="E1623" s="73" t="s">
        <v>912</v>
      </c>
      <c r="F1623" s="74">
        <v>61</v>
      </c>
      <c r="G1623" s="73" t="s">
        <v>2156</v>
      </c>
      <c r="H1623" s="73" t="s">
        <v>83</v>
      </c>
      <c r="I1623" s="73" t="s">
        <v>906</v>
      </c>
      <c r="J1623" s="73" t="s">
        <v>320</v>
      </c>
      <c r="K1623" s="73" t="s">
        <v>382</v>
      </c>
      <c r="L1623" s="73" t="s">
        <v>383</v>
      </c>
      <c r="M1623" s="73" t="s">
        <v>384</v>
      </c>
      <c r="N1623" s="73" t="s">
        <v>43</v>
      </c>
      <c r="O1623" s="73" t="s">
        <v>386</v>
      </c>
      <c r="P1623" s="73" t="s">
        <v>907</v>
      </c>
      <c r="Q1623" s="73" t="s">
        <v>917</v>
      </c>
      <c r="R1623" s="73" t="s">
        <v>83</v>
      </c>
      <c r="V1623" s="60" t="str">
        <f>W1623&amp;H1623</f>
        <v>RANGE S17 POLOсерый</v>
      </c>
      <c r="W1623" s="60" t="str">
        <f>_xlfn.LET(_xlpm.TextCell,TEXT(G1623,"###"),IF(_xlpm.TextCell&lt;&gt;"",IF(StyleSpaceSplit,IFERROR(IF(FIND(" ",_xlpm.TextCell)&gt;=1,MID(_xlpm.TextCell,1,FIND(" ",_xlpm.TextCell)-1),_xlpm.TextCell),_xlpm.TextCell),_xlpm.TextCell),""))</f>
        <v>RANGE S17 POLO</v>
      </c>
      <c r="X1623" s="60" t="str">
        <f>IF(A1623&lt;&gt;"",IFERROR(IF(FIND(" ",G1623)&gt;=1,MID(G1623,FIND(" ",G1623)+1,LEN(G1623)),""),""),"")</f>
        <v>S17 POLO</v>
      </c>
      <c r="AC1623" s="51">
        <f>IFERROR(VALUE(MID($C1623,1,2)),0)</f>
        <v>80</v>
      </c>
      <c r="AD1623" s="44">
        <f>IFERROR(VALUE(MID($C1623,4,3)),0)</f>
        <v>396</v>
      </c>
      <c r="AE1623" s="51">
        <f>VALUE(RIGHT("00"&amp;AC1623,2)&amp;RIGHT("000"&amp;AD1623,3))</f>
        <v>80396</v>
      </c>
    </row>
    <row r="1624" spans="1:31">
      <c r="A1624" s="60" t="str">
        <f>IF(G1624&amp;Q1624&lt;&gt;"",W1624&amp;Q1624,"")</f>
        <v>RANGE S17 POLOnavy</v>
      </c>
      <c r="B1624" s="60" t="str">
        <f>IF(C1624&lt;&gt;"",LEFT(C1624,9),"")</f>
        <v>80-396-16</v>
      </c>
      <c r="C1624" s="73" t="s">
        <v>4998</v>
      </c>
      <c r="D1624" s="73" t="s">
        <v>4999</v>
      </c>
      <c r="E1624" s="73" t="s">
        <v>956</v>
      </c>
      <c r="F1624" s="74">
        <v>55</v>
      </c>
      <c r="G1624" s="73" t="s">
        <v>2156</v>
      </c>
      <c r="H1624" s="73" t="s">
        <v>55</v>
      </c>
      <c r="I1624" s="73" t="s">
        <v>906</v>
      </c>
      <c r="J1624" s="73" t="s">
        <v>320</v>
      </c>
      <c r="K1624" s="73" t="s">
        <v>382</v>
      </c>
      <c r="L1624" s="73" t="s">
        <v>383</v>
      </c>
      <c r="M1624" s="73" t="s">
        <v>384</v>
      </c>
      <c r="N1624" s="73" t="s">
        <v>43</v>
      </c>
      <c r="O1624" s="73" t="s">
        <v>386</v>
      </c>
      <c r="P1624" s="73" t="s">
        <v>907</v>
      </c>
      <c r="Q1624" s="73" t="s">
        <v>1003</v>
      </c>
      <c r="R1624" s="73" t="s">
        <v>71</v>
      </c>
      <c r="V1624" s="60" t="str">
        <f>W1624&amp;H1624</f>
        <v>RANGE S17 POLOтемно-синий</v>
      </c>
      <c r="W1624" s="60" t="str">
        <f>_xlfn.LET(_xlpm.TextCell,TEXT(G1624,"###"),IF(_xlpm.TextCell&lt;&gt;"",IF(StyleSpaceSplit,IFERROR(IF(FIND(" ",_xlpm.TextCell)&gt;=1,MID(_xlpm.TextCell,1,FIND(" ",_xlpm.TextCell)-1),_xlpm.TextCell),_xlpm.TextCell),_xlpm.TextCell),""))</f>
        <v>RANGE S17 POLO</v>
      </c>
      <c r="X1624" s="60" t="str">
        <f>IF(A1624&lt;&gt;"",IFERROR(IF(FIND(" ",G1624)&gt;=1,MID(G1624,FIND(" ",G1624)+1,LEN(G1624)),""),""),"")</f>
        <v>S17 POLO</v>
      </c>
      <c r="AC1624" s="51">
        <f>IFERROR(VALUE(MID($C1624,1,2)),0)</f>
        <v>80</v>
      </c>
      <c r="AD1624" s="44">
        <f>IFERROR(VALUE(MID($C1624,4,3)),0)</f>
        <v>396</v>
      </c>
      <c r="AE1624" s="51">
        <f>VALUE(RIGHT("00"&amp;AC1624,2)&amp;RIGHT("000"&amp;AD1624,3))</f>
        <v>80396</v>
      </c>
    </row>
    <row r="1625" spans="1:31">
      <c r="A1625" s="60" t="str">
        <f>IF(G1625&amp;Q1625&lt;&gt;"",W1625&amp;Q1625,"")</f>
        <v>RANGE S1702grey</v>
      </c>
      <c r="B1625" s="60" t="str">
        <f>IF(C1625&lt;&gt;"",LEFT(C1625,9),"")</f>
        <v>80-281-08</v>
      </c>
      <c r="C1625" s="73" t="s">
        <v>1099</v>
      </c>
      <c r="D1625" s="73" t="s">
        <v>1100</v>
      </c>
      <c r="E1625" s="73" t="s">
        <v>904</v>
      </c>
      <c r="F1625" s="74">
        <v>57</v>
      </c>
      <c r="G1625" s="73" t="s">
        <v>1096</v>
      </c>
      <c r="H1625" s="73" t="s">
        <v>83</v>
      </c>
      <c r="I1625" s="73" t="s">
        <v>1021</v>
      </c>
      <c r="J1625" s="73" t="s">
        <v>320</v>
      </c>
      <c r="K1625" s="73" t="s">
        <v>382</v>
      </c>
      <c r="L1625" s="73" t="s">
        <v>383</v>
      </c>
      <c r="M1625" s="73" t="s">
        <v>384</v>
      </c>
      <c r="N1625" s="73" t="s">
        <v>37</v>
      </c>
      <c r="O1625" s="73" t="s">
        <v>385</v>
      </c>
      <c r="P1625" s="73" t="s">
        <v>907</v>
      </c>
      <c r="Q1625" s="73" t="s">
        <v>917</v>
      </c>
      <c r="R1625" s="73" t="s">
        <v>83</v>
      </c>
      <c r="V1625" s="60" t="str">
        <f>W1625&amp;H1625</f>
        <v>RANGE S1702серый</v>
      </c>
      <c r="W1625" s="60" t="str">
        <f>_xlfn.LET(_xlpm.TextCell,TEXT(G1625,"###"),IF(_xlpm.TextCell&lt;&gt;"",IF(StyleSpaceSplit,IFERROR(IF(FIND(" ",_xlpm.TextCell)&gt;=1,MID(_xlpm.TextCell,1,FIND(" ",_xlpm.TextCell)-1),_xlpm.TextCell),_xlpm.TextCell),_xlpm.TextCell),""))</f>
        <v>RANGE S1702</v>
      </c>
      <c r="X1625" s="60" t="str">
        <f>IF(A1625&lt;&gt;"",IFERROR(IF(FIND(" ",G1625)&gt;=1,MID(G1625,FIND(" ",G1625)+1,LEN(G1625)),""),""),"")</f>
        <v>S1702</v>
      </c>
      <c r="AC1625" s="51">
        <f>IFERROR(VALUE(MID($C1625,1,2)),0)</f>
        <v>80</v>
      </c>
      <c r="AD1625" s="44">
        <f>IFERROR(VALUE(MID($C1625,4,3)),0)</f>
        <v>281</v>
      </c>
      <c r="AE1625" s="51">
        <f>VALUE(RIGHT("00"&amp;AC1625,2)&amp;RIGHT("000"&amp;AD1625,3))</f>
        <v>80281</v>
      </c>
    </row>
    <row r="1626" spans="1:31">
      <c r="A1626" s="60" t="str">
        <f>IF(G1626&amp;Q1626&lt;&gt;"",W1626&amp;Q1626,"")</f>
        <v>RANGE S1702grey</v>
      </c>
      <c r="B1626" s="60" t="str">
        <f>IF(C1626&lt;&gt;"",LEFT(C1626,9),"")</f>
        <v>80-281-08</v>
      </c>
      <c r="C1626" s="73" t="s">
        <v>1101</v>
      </c>
      <c r="D1626" s="73" t="s">
        <v>1100</v>
      </c>
      <c r="E1626" s="73" t="s">
        <v>910</v>
      </c>
      <c r="F1626" s="74">
        <v>59</v>
      </c>
      <c r="G1626" s="73" t="s">
        <v>1096</v>
      </c>
      <c r="H1626" s="73" t="s">
        <v>83</v>
      </c>
      <c r="I1626" s="73" t="s">
        <v>1021</v>
      </c>
      <c r="J1626" s="73" t="s">
        <v>320</v>
      </c>
      <c r="K1626" s="73" t="s">
        <v>382</v>
      </c>
      <c r="L1626" s="73" t="s">
        <v>383</v>
      </c>
      <c r="M1626" s="73" t="s">
        <v>384</v>
      </c>
      <c r="N1626" s="73" t="s">
        <v>37</v>
      </c>
      <c r="O1626" s="73" t="s">
        <v>385</v>
      </c>
      <c r="P1626" s="73" t="s">
        <v>907</v>
      </c>
      <c r="Q1626" s="73" t="s">
        <v>917</v>
      </c>
      <c r="R1626" s="73" t="s">
        <v>83</v>
      </c>
      <c r="V1626" s="60" t="str">
        <f>W1626&amp;H1626</f>
        <v>RANGE S1702серый</v>
      </c>
      <c r="W1626" s="60" t="str">
        <f>_xlfn.LET(_xlpm.TextCell,TEXT(G1626,"###"),IF(_xlpm.TextCell&lt;&gt;"",IF(StyleSpaceSplit,IFERROR(IF(FIND(" ",_xlpm.TextCell)&gt;=1,MID(_xlpm.TextCell,1,FIND(" ",_xlpm.TextCell)-1),_xlpm.TextCell),_xlpm.TextCell),_xlpm.TextCell),""))</f>
        <v>RANGE S1702</v>
      </c>
      <c r="X1626" s="60" t="str">
        <f>IF(A1626&lt;&gt;"",IFERROR(IF(FIND(" ",G1626)&gt;=1,MID(G1626,FIND(" ",G1626)+1,LEN(G1626)),""),""),"")</f>
        <v>S1702</v>
      </c>
      <c r="AC1626" s="51">
        <f>IFERROR(VALUE(MID($C1626,1,2)),0)</f>
        <v>80</v>
      </c>
      <c r="AD1626" s="44">
        <f>IFERROR(VALUE(MID($C1626,4,3)),0)</f>
        <v>281</v>
      </c>
      <c r="AE1626" s="51">
        <f>VALUE(RIGHT("00"&amp;AC1626,2)&amp;RIGHT("000"&amp;AD1626,3))</f>
        <v>80281</v>
      </c>
    </row>
    <row r="1627" spans="1:31">
      <c r="A1627" s="60" t="str">
        <f>IF(G1627&amp;Q1627&lt;&gt;"",W1627&amp;Q1627,"")</f>
        <v>RANGE S1702grey</v>
      </c>
      <c r="B1627" s="60" t="str">
        <f>IF(C1627&lt;&gt;"",LEFT(C1627,9),"")</f>
        <v>80-281-08</v>
      </c>
      <c r="C1627" s="73" t="s">
        <v>1102</v>
      </c>
      <c r="D1627" s="73" t="s">
        <v>1100</v>
      </c>
      <c r="E1627" s="73" t="s">
        <v>912</v>
      </c>
      <c r="F1627" s="74">
        <v>61</v>
      </c>
      <c r="G1627" s="73" t="s">
        <v>1096</v>
      </c>
      <c r="H1627" s="73" t="s">
        <v>83</v>
      </c>
      <c r="I1627" s="73" t="s">
        <v>1021</v>
      </c>
      <c r="J1627" s="73" t="s">
        <v>320</v>
      </c>
      <c r="K1627" s="73" t="s">
        <v>382</v>
      </c>
      <c r="L1627" s="73" t="s">
        <v>383</v>
      </c>
      <c r="M1627" s="73" t="s">
        <v>384</v>
      </c>
      <c r="N1627" s="73" t="s">
        <v>37</v>
      </c>
      <c r="O1627" s="73" t="s">
        <v>385</v>
      </c>
      <c r="P1627" s="73" t="s">
        <v>907</v>
      </c>
      <c r="Q1627" s="73" t="s">
        <v>917</v>
      </c>
      <c r="R1627" s="73" t="s">
        <v>83</v>
      </c>
      <c r="V1627" s="60" t="str">
        <f>W1627&amp;H1627</f>
        <v>RANGE S1702серый</v>
      </c>
      <c r="W1627" s="60" t="str">
        <f>_xlfn.LET(_xlpm.TextCell,TEXT(G1627,"###"),IF(_xlpm.TextCell&lt;&gt;"",IF(StyleSpaceSplit,IFERROR(IF(FIND(" ",_xlpm.TextCell)&gt;=1,MID(_xlpm.TextCell,1,FIND(" ",_xlpm.TextCell)-1),_xlpm.TextCell),_xlpm.TextCell),_xlpm.TextCell),""))</f>
        <v>RANGE S1702</v>
      </c>
      <c r="X1627" s="60" t="str">
        <f>IF(A1627&lt;&gt;"",IFERROR(IF(FIND(" ",G1627)&gt;=1,MID(G1627,FIND(" ",G1627)+1,LEN(G1627)),""),""),"")</f>
        <v>S1702</v>
      </c>
      <c r="AC1627" s="51">
        <f>IFERROR(VALUE(MID($C1627,1,2)),0)</f>
        <v>80</v>
      </c>
      <c r="AD1627" s="44">
        <f>IFERROR(VALUE(MID($C1627,4,3)),0)</f>
        <v>281</v>
      </c>
      <c r="AE1627" s="51">
        <f>VALUE(RIGHT("00"&amp;AC1627,2)&amp;RIGHT("000"&amp;AD1627,3))</f>
        <v>80281</v>
      </c>
    </row>
    <row r="1628" spans="1:31">
      <c r="A1628" s="60" t="str">
        <f>IF(G1628&amp;Q1628&lt;&gt;"",W1628&amp;Q1628,"")</f>
        <v>RANGE S1702blue</v>
      </c>
      <c r="B1628" s="60" t="str">
        <f>IF(C1628&lt;&gt;"",LEFT(C1628,9),"")</f>
        <v>80-281-06</v>
      </c>
      <c r="C1628" s="73" t="s">
        <v>1094</v>
      </c>
      <c r="D1628" s="73" t="s">
        <v>1095</v>
      </c>
      <c r="E1628" s="73" t="s">
        <v>904</v>
      </c>
      <c r="F1628" s="74">
        <v>57</v>
      </c>
      <c r="G1628" s="73" t="s">
        <v>1096</v>
      </c>
      <c r="H1628" s="73" t="s">
        <v>71</v>
      </c>
      <c r="I1628" s="73" t="s">
        <v>1021</v>
      </c>
      <c r="J1628" s="73" t="s">
        <v>320</v>
      </c>
      <c r="K1628" s="73" t="s">
        <v>382</v>
      </c>
      <c r="L1628" s="73" t="s">
        <v>383</v>
      </c>
      <c r="M1628" s="73" t="s">
        <v>384</v>
      </c>
      <c r="N1628" s="73" t="s">
        <v>37</v>
      </c>
      <c r="O1628" s="73" t="s">
        <v>385</v>
      </c>
      <c r="P1628" s="73" t="s">
        <v>907</v>
      </c>
      <c r="Q1628" s="73" t="s">
        <v>932</v>
      </c>
      <c r="R1628" s="73" t="s">
        <v>71</v>
      </c>
      <c r="V1628" s="60" t="str">
        <f>W1628&amp;H1628</f>
        <v>RANGE S1702синий</v>
      </c>
      <c r="W1628" s="60" t="str">
        <f>_xlfn.LET(_xlpm.TextCell,TEXT(G1628,"###"),IF(_xlpm.TextCell&lt;&gt;"",IF(StyleSpaceSplit,IFERROR(IF(FIND(" ",_xlpm.TextCell)&gt;=1,MID(_xlpm.TextCell,1,FIND(" ",_xlpm.TextCell)-1),_xlpm.TextCell),_xlpm.TextCell),_xlpm.TextCell),""))</f>
        <v>RANGE S1702</v>
      </c>
      <c r="X1628" s="60" t="str">
        <f>IF(A1628&lt;&gt;"",IFERROR(IF(FIND(" ",G1628)&gt;=1,MID(G1628,FIND(" ",G1628)+1,LEN(G1628)),""),""),"")</f>
        <v>S1702</v>
      </c>
      <c r="AC1628" s="51">
        <f>IFERROR(VALUE(MID($C1628,1,2)),0)</f>
        <v>80</v>
      </c>
      <c r="AD1628" s="44">
        <f>IFERROR(VALUE(MID($C1628,4,3)),0)</f>
        <v>281</v>
      </c>
      <c r="AE1628" s="51">
        <f>VALUE(RIGHT("00"&amp;AC1628,2)&amp;RIGHT("000"&amp;AD1628,3))</f>
        <v>80281</v>
      </c>
    </row>
    <row r="1629" spans="1:31">
      <c r="A1629" s="60" t="str">
        <f>IF(G1629&amp;Q1629&lt;&gt;"",W1629&amp;Q1629,"")</f>
        <v>RANGE S1702blue</v>
      </c>
      <c r="B1629" s="60" t="str">
        <f>IF(C1629&lt;&gt;"",LEFT(C1629,9),"")</f>
        <v>80-281-06</v>
      </c>
      <c r="C1629" s="73" t="s">
        <v>1097</v>
      </c>
      <c r="D1629" s="73" t="s">
        <v>1095</v>
      </c>
      <c r="E1629" s="73" t="s">
        <v>910</v>
      </c>
      <c r="F1629" s="74">
        <v>59</v>
      </c>
      <c r="G1629" s="73" t="s">
        <v>1096</v>
      </c>
      <c r="H1629" s="73" t="s">
        <v>71</v>
      </c>
      <c r="I1629" s="73" t="s">
        <v>1021</v>
      </c>
      <c r="J1629" s="73" t="s">
        <v>320</v>
      </c>
      <c r="K1629" s="73" t="s">
        <v>382</v>
      </c>
      <c r="L1629" s="73" t="s">
        <v>383</v>
      </c>
      <c r="M1629" s="73" t="s">
        <v>384</v>
      </c>
      <c r="N1629" s="73" t="s">
        <v>37</v>
      </c>
      <c r="O1629" s="73" t="s">
        <v>385</v>
      </c>
      <c r="P1629" s="73" t="s">
        <v>907</v>
      </c>
      <c r="Q1629" s="73" t="s">
        <v>932</v>
      </c>
      <c r="R1629" s="73" t="s">
        <v>71</v>
      </c>
      <c r="V1629" s="60" t="str">
        <f>W1629&amp;H1629</f>
        <v>RANGE S1702синий</v>
      </c>
      <c r="W1629" s="60" t="str">
        <f>_xlfn.LET(_xlpm.TextCell,TEXT(G1629,"###"),IF(_xlpm.TextCell&lt;&gt;"",IF(StyleSpaceSplit,IFERROR(IF(FIND(" ",_xlpm.TextCell)&gt;=1,MID(_xlpm.TextCell,1,FIND(" ",_xlpm.TextCell)-1),_xlpm.TextCell),_xlpm.TextCell),_xlpm.TextCell),""))</f>
        <v>RANGE S1702</v>
      </c>
      <c r="X1629" s="60" t="str">
        <f>IF(A1629&lt;&gt;"",IFERROR(IF(FIND(" ",G1629)&gt;=1,MID(G1629,FIND(" ",G1629)+1,LEN(G1629)),""),""),"")</f>
        <v>S1702</v>
      </c>
      <c r="AC1629" s="51">
        <f>IFERROR(VALUE(MID($C1629,1,2)),0)</f>
        <v>80</v>
      </c>
      <c r="AD1629" s="44">
        <f>IFERROR(VALUE(MID($C1629,4,3)),0)</f>
        <v>281</v>
      </c>
      <c r="AE1629" s="51">
        <f>VALUE(RIGHT("00"&amp;AC1629,2)&amp;RIGHT("000"&amp;AD1629,3))</f>
        <v>80281</v>
      </c>
    </row>
    <row r="1630" spans="1:31">
      <c r="A1630" s="60" t="str">
        <f>IF(G1630&amp;Q1630&lt;&gt;"",W1630&amp;Q1630,"")</f>
        <v>RANGE S1702blue</v>
      </c>
      <c r="B1630" s="60" t="str">
        <f>IF(C1630&lt;&gt;"",LEFT(C1630,9),"")</f>
        <v>80-281-06</v>
      </c>
      <c r="C1630" s="73" t="s">
        <v>1098</v>
      </c>
      <c r="D1630" s="73" t="s">
        <v>1095</v>
      </c>
      <c r="E1630" s="73" t="s">
        <v>912</v>
      </c>
      <c r="F1630" s="74">
        <v>61</v>
      </c>
      <c r="G1630" s="73" t="s">
        <v>1096</v>
      </c>
      <c r="H1630" s="73" t="s">
        <v>71</v>
      </c>
      <c r="I1630" s="73" t="s">
        <v>1021</v>
      </c>
      <c r="J1630" s="73" t="s">
        <v>320</v>
      </c>
      <c r="K1630" s="73" t="s">
        <v>382</v>
      </c>
      <c r="L1630" s="73" t="s">
        <v>383</v>
      </c>
      <c r="M1630" s="73" t="s">
        <v>384</v>
      </c>
      <c r="N1630" s="73" t="s">
        <v>37</v>
      </c>
      <c r="O1630" s="73" t="s">
        <v>385</v>
      </c>
      <c r="P1630" s="73" t="s">
        <v>907</v>
      </c>
      <c r="Q1630" s="73" t="s">
        <v>932</v>
      </c>
      <c r="R1630" s="73" t="s">
        <v>71</v>
      </c>
      <c r="V1630" s="60" t="str">
        <f>W1630&amp;H1630</f>
        <v>RANGE S1702синий</v>
      </c>
      <c r="W1630" s="60" t="str">
        <f>_xlfn.LET(_xlpm.TextCell,TEXT(G1630,"###"),IF(_xlpm.TextCell&lt;&gt;"",IF(StyleSpaceSplit,IFERROR(IF(FIND(" ",_xlpm.TextCell)&gt;=1,MID(_xlpm.TextCell,1,FIND(" ",_xlpm.TextCell)-1),_xlpm.TextCell),_xlpm.TextCell),_xlpm.TextCell),""))</f>
        <v>RANGE S1702</v>
      </c>
      <c r="X1630" s="60" t="str">
        <f>IF(A1630&lt;&gt;"",IFERROR(IF(FIND(" ",G1630)&gt;=1,MID(G1630,FIND(" ",G1630)+1,LEN(G1630)),""),""),"")</f>
        <v>S1702</v>
      </c>
      <c r="AC1630" s="51">
        <f>IFERROR(VALUE(MID($C1630,1,2)),0)</f>
        <v>80</v>
      </c>
      <c r="AD1630" s="44">
        <f>IFERROR(VALUE(MID($C1630,4,3)),0)</f>
        <v>281</v>
      </c>
      <c r="AE1630" s="51">
        <f>VALUE(RIGHT("00"&amp;AC1630,2)&amp;RIGHT("000"&amp;AD1630,3))</f>
        <v>80281</v>
      </c>
    </row>
    <row r="1631" spans="1:31">
      <c r="A1631" s="60" t="str">
        <f>IF(G1631&amp;Q1631&lt;&gt;"",W1631&amp;Q1631,"")</f>
        <v>RANGE S1704green</v>
      </c>
      <c r="B1631" s="60" t="str">
        <f>IF(C1631&lt;&gt;"",LEFT(C1631,9),"")</f>
        <v>80-282-11</v>
      </c>
      <c r="C1631" s="73" t="s">
        <v>2165</v>
      </c>
      <c r="D1631" s="73" t="s">
        <v>2166</v>
      </c>
      <c r="E1631" s="73" t="s">
        <v>956</v>
      </c>
      <c r="F1631" s="74">
        <v>55</v>
      </c>
      <c r="G1631" s="73" t="s">
        <v>1105</v>
      </c>
      <c r="H1631" s="73" t="s">
        <v>60</v>
      </c>
      <c r="I1631" s="73" t="s">
        <v>1021</v>
      </c>
      <c r="J1631" s="73" t="s">
        <v>320</v>
      </c>
      <c r="K1631" s="73" t="s">
        <v>382</v>
      </c>
      <c r="L1631" s="73" t="s">
        <v>383</v>
      </c>
      <c r="M1631" s="73" t="s">
        <v>384</v>
      </c>
      <c r="N1631" s="73" t="s">
        <v>37</v>
      </c>
      <c r="O1631" s="73" t="s">
        <v>385</v>
      </c>
      <c r="P1631" s="73" t="s">
        <v>907</v>
      </c>
      <c r="Q1631" s="73" t="s">
        <v>990</v>
      </c>
      <c r="R1631" s="73" t="s">
        <v>60</v>
      </c>
      <c r="V1631" s="60" t="str">
        <f>W1631&amp;H1631</f>
        <v>RANGE S1704зеленый</v>
      </c>
      <c r="W1631" s="60" t="str">
        <f>_xlfn.LET(_xlpm.TextCell,TEXT(G1631,"###"),IF(_xlpm.TextCell&lt;&gt;"",IF(StyleSpaceSplit,IFERROR(IF(FIND(" ",_xlpm.TextCell)&gt;=1,MID(_xlpm.TextCell,1,FIND(" ",_xlpm.TextCell)-1),_xlpm.TextCell),_xlpm.TextCell),_xlpm.TextCell),""))</f>
        <v>RANGE S1704</v>
      </c>
      <c r="X1631" s="60" t="str">
        <f>IF(A1631&lt;&gt;"",IFERROR(IF(FIND(" ",G1631)&gt;=1,MID(G1631,FIND(" ",G1631)+1,LEN(G1631)),""),""),"")</f>
        <v>S1704</v>
      </c>
      <c r="AC1631" s="51">
        <f>IFERROR(VALUE(MID($C1631,1,2)),0)</f>
        <v>80</v>
      </c>
      <c r="AD1631" s="44">
        <f>IFERROR(VALUE(MID($C1631,4,3)),0)</f>
        <v>282</v>
      </c>
      <c r="AE1631" s="51">
        <f>VALUE(RIGHT("00"&amp;AC1631,2)&amp;RIGHT("000"&amp;AD1631,3))</f>
        <v>80282</v>
      </c>
    </row>
    <row r="1632" spans="1:31">
      <c r="A1632" s="60" t="str">
        <f>IF(G1632&amp;Q1632&lt;&gt;"",W1632&amp;Q1632,"")</f>
        <v>RANGE S1704green</v>
      </c>
      <c r="B1632" s="60" t="str">
        <f>IF(C1632&lt;&gt;"",LEFT(C1632,9),"")</f>
        <v>80-282-11</v>
      </c>
      <c r="C1632" s="73" t="s">
        <v>2167</v>
      </c>
      <c r="D1632" s="73" t="s">
        <v>2166</v>
      </c>
      <c r="E1632" s="73" t="s">
        <v>915</v>
      </c>
      <c r="F1632" s="74">
        <v>56</v>
      </c>
      <c r="G1632" s="73" t="s">
        <v>1105</v>
      </c>
      <c r="H1632" s="73" t="s">
        <v>60</v>
      </c>
      <c r="I1632" s="73" t="s">
        <v>1021</v>
      </c>
      <c r="J1632" s="73" t="s">
        <v>320</v>
      </c>
      <c r="K1632" s="73" t="s">
        <v>382</v>
      </c>
      <c r="L1632" s="73" t="s">
        <v>383</v>
      </c>
      <c r="M1632" s="73" t="s">
        <v>384</v>
      </c>
      <c r="N1632" s="73" t="s">
        <v>37</v>
      </c>
      <c r="O1632" s="73" t="s">
        <v>385</v>
      </c>
      <c r="P1632" s="73" t="s">
        <v>907</v>
      </c>
      <c r="Q1632" s="73" t="s">
        <v>990</v>
      </c>
      <c r="R1632" s="73" t="s">
        <v>60</v>
      </c>
      <c r="V1632" s="60" t="str">
        <f>W1632&amp;H1632</f>
        <v>RANGE S1704зеленый</v>
      </c>
      <c r="W1632" s="60" t="str">
        <f>_xlfn.LET(_xlpm.TextCell,TEXT(G1632,"###"),IF(_xlpm.TextCell&lt;&gt;"",IF(StyleSpaceSplit,IFERROR(IF(FIND(" ",_xlpm.TextCell)&gt;=1,MID(_xlpm.TextCell,1,FIND(" ",_xlpm.TextCell)-1),_xlpm.TextCell),_xlpm.TextCell),_xlpm.TextCell),""))</f>
        <v>RANGE S1704</v>
      </c>
      <c r="X1632" s="60" t="str">
        <f>IF(A1632&lt;&gt;"",IFERROR(IF(FIND(" ",G1632)&gt;=1,MID(G1632,FIND(" ",G1632)+1,LEN(G1632)),""),""),"")</f>
        <v>S1704</v>
      </c>
      <c r="AC1632" s="51">
        <f>IFERROR(VALUE(MID($C1632,1,2)),0)</f>
        <v>80</v>
      </c>
      <c r="AD1632" s="44">
        <f>IFERROR(VALUE(MID($C1632,4,3)),0)</f>
        <v>282</v>
      </c>
      <c r="AE1632" s="51">
        <f>VALUE(RIGHT("00"&amp;AC1632,2)&amp;RIGHT("000"&amp;AD1632,3))</f>
        <v>80282</v>
      </c>
    </row>
    <row r="1633" spans="1:31">
      <c r="A1633" s="60" t="str">
        <f>IF(G1633&amp;Q1633&lt;&gt;"",W1633&amp;Q1633,"")</f>
        <v>RANGE S1704green</v>
      </c>
      <c r="B1633" s="60" t="str">
        <f>IF(C1633&lt;&gt;"",LEFT(C1633,9),"")</f>
        <v>80-282-11</v>
      </c>
      <c r="C1633" s="73" t="s">
        <v>2168</v>
      </c>
      <c r="D1633" s="73" t="s">
        <v>2166</v>
      </c>
      <c r="E1633" s="73" t="s">
        <v>904</v>
      </c>
      <c r="F1633" s="74">
        <v>57</v>
      </c>
      <c r="G1633" s="73" t="s">
        <v>1105</v>
      </c>
      <c r="H1633" s="73" t="s">
        <v>60</v>
      </c>
      <c r="I1633" s="73" t="s">
        <v>1021</v>
      </c>
      <c r="J1633" s="73" t="s">
        <v>320</v>
      </c>
      <c r="K1633" s="73" t="s">
        <v>382</v>
      </c>
      <c r="L1633" s="73" t="s">
        <v>383</v>
      </c>
      <c r="M1633" s="73" t="s">
        <v>384</v>
      </c>
      <c r="N1633" s="73" t="s">
        <v>37</v>
      </c>
      <c r="O1633" s="73" t="s">
        <v>385</v>
      </c>
      <c r="P1633" s="73" t="s">
        <v>907</v>
      </c>
      <c r="Q1633" s="73" t="s">
        <v>990</v>
      </c>
      <c r="R1633" s="73" t="s">
        <v>60</v>
      </c>
      <c r="V1633" s="60" t="str">
        <f>W1633&amp;H1633</f>
        <v>RANGE S1704зеленый</v>
      </c>
      <c r="W1633" s="60" t="str">
        <f>_xlfn.LET(_xlpm.TextCell,TEXT(G1633,"###"),IF(_xlpm.TextCell&lt;&gt;"",IF(StyleSpaceSplit,IFERROR(IF(FIND(" ",_xlpm.TextCell)&gt;=1,MID(_xlpm.TextCell,1,FIND(" ",_xlpm.TextCell)-1),_xlpm.TextCell),_xlpm.TextCell),_xlpm.TextCell),""))</f>
        <v>RANGE S1704</v>
      </c>
      <c r="X1633" s="60" t="str">
        <f>IF(A1633&lt;&gt;"",IFERROR(IF(FIND(" ",G1633)&gt;=1,MID(G1633,FIND(" ",G1633)+1,LEN(G1633)),""),""),"")</f>
        <v>S1704</v>
      </c>
      <c r="AC1633" s="51">
        <f>IFERROR(VALUE(MID($C1633,1,2)),0)</f>
        <v>80</v>
      </c>
      <c r="AD1633" s="44">
        <f>IFERROR(VALUE(MID($C1633,4,3)),0)</f>
        <v>282</v>
      </c>
      <c r="AE1633" s="51">
        <f>VALUE(RIGHT("00"&amp;AC1633,2)&amp;RIGHT("000"&amp;AD1633,3))</f>
        <v>80282</v>
      </c>
    </row>
    <row r="1634" spans="1:31">
      <c r="A1634" s="60" t="str">
        <f>IF(G1634&amp;Q1634&lt;&gt;"",W1634&amp;Q1634,"")</f>
        <v>RANGE S1704green</v>
      </c>
      <c r="B1634" s="60" t="str">
        <f>IF(C1634&lt;&gt;"",LEFT(C1634,9),"")</f>
        <v>80-282-11</v>
      </c>
      <c r="C1634" s="73" t="s">
        <v>2169</v>
      </c>
      <c r="D1634" s="73" t="s">
        <v>2166</v>
      </c>
      <c r="E1634" s="73" t="s">
        <v>920</v>
      </c>
      <c r="F1634" s="74">
        <v>58</v>
      </c>
      <c r="G1634" s="73" t="s">
        <v>1105</v>
      </c>
      <c r="H1634" s="73" t="s">
        <v>60</v>
      </c>
      <c r="I1634" s="73" t="s">
        <v>1021</v>
      </c>
      <c r="J1634" s="73" t="s">
        <v>320</v>
      </c>
      <c r="K1634" s="73" t="s">
        <v>382</v>
      </c>
      <c r="L1634" s="73" t="s">
        <v>383</v>
      </c>
      <c r="M1634" s="73" t="s">
        <v>384</v>
      </c>
      <c r="N1634" s="73" t="s">
        <v>37</v>
      </c>
      <c r="O1634" s="73" t="s">
        <v>385</v>
      </c>
      <c r="P1634" s="73" t="s">
        <v>907</v>
      </c>
      <c r="Q1634" s="73" t="s">
        <v>990</v>
      </c>
      <c r="R1634" s="73" t="s">
        <v>60</v>
      </c>
      <c r="V1634" s="60" t="str">
        <f>W1634&amp;H1634</f>
        <v>RANGE S1704зеленый</v>
      </c>
      <c r="W1634" s="60" t="str">
        <f>_xlfn.LET(_xlpm.TextCell,TEXT(G1634,"###"),IF(_xlpm.TextCell&lt;&gt;"",IF(StyleSpaceSplit,IFERROR(IF(FIND(" ",_xlpm.TextCell)&gt;=1,MID(_xlpm.TextCell,1,FIND(" ",_xlpm.TextCell)-1),_xlpm.TextCell),_xlpm.TextCell),_xlpm.TextCell),""))</f>
        <v>RANGE S1704</v>
      </c>
      <c r="X1634" s="60" t="str">
        <f>IF(A1634&lt;&gt;"",IFERROR(IF(FIND(" ",G1634)&gt;=1,MID(G1634,FIND(" ",G1634)+1,LEN(G1634)),""),""),"")</f>
        <v>S1704</v>
      </c>
      <c r="AC1634" s="51">
        <f>IFERROR(VALUE(MID($C1634,1,2)),0)</f>
        <v>80</v>
      </c>
      <c r="AD1634" s="44">
        <f>IFERROR(VALUE(MID($C1634,4,3)),0)</f>
        <v>282</v>
      </c>
      <c r="AE1634" s="51">
        <f>VALUE(RIGHT("00"&amp;AC1634,2)&amp;RIGHT("000"&amp;AD1634,3))</f>
        <v>80282</v>
      </c>
    </row>
    <row r="1635" spans="1:31">
      <c r="A1635" s="60" t="str">
        <f>IF(G1635&amp;Q1635&lt;&gt;"",W1635&amp;Q1635,"")</f>
        <v>RANGE S1704green</v>
      </c>
      <c r="B1635" s="60" t="str">
        <f>IF(C1635&lt;&gt;"",LEFT(C1635,9),"")</f>
        <v>80-282-11</v>
      </c>
      <c r="C1635" s="73" t="s">
        <v>2170</v>
      </c>
      <c r="D1635" s="73" t="s">
        <v>2166</v>
      </c>
      <c r="E1635" s="73" t="s">
        <v>910</v>
      </c>
      <c r="F1635" s="74">
        <v>59</v>
      </c>
      <c r="G1635" s="73" t="s">
        <v>1105</v>
      </c>
      <c r="H1635" s="73" t="s">
        <v>60</v>
      </c>
      <c r="I1635" s="73" t="s">
        <v>1021</v>
      </c>
      <c r="J1635" s="73" t="s">
        <v>320</v>
      </c>
      <c r="K1635" s="73" t="s">
        <v>382</v>
      </c>
      <c r="L1635" s="73" t="s">
        <v>383</v>
      </c>
      <c r="M1635" s="73" t="s">
        <v>384</v>
      </c>
      <c r="N1635" s="73" t="s">
        <v>37</v>
      </c>
      <c r="O1635" s="73" t="s">
        <v>385</v>
      </c>
      <c r="P1635" s="73" t="s">
        <v>907</v>
      </c>
      <c r="Q1635" s="73" t="s">
        <v>990</v>
      </c>
      <c r="R1635" s="73" t="s">
        <v>60</v>
      </c>
      <c r="V1635" s="60" t="str">
        <f>W1635&amp;H1635</f>
        <v>RANGE S1704зеленый</v>
      </c>
      <c r="W1635" s="60" t="str">
        <f>_xlfn.LET(_xlpm.TextCell,TEXT(G1635,"###"),IF(_xlpm.TextCell&lt;&gt;"",IF(StyleSpaceSplit,IFERROR(IF(FIND(" ",_xlpm.TextCell)&gt;=1,MID(_xlpm.TextCell,1,FIND(" ",_xlpm.TextCell)-1),_xlpm.TextCell),_xlpm.TextCell),_xlpm.TextCell),""))</f>
        <v>RANGE S1704</v>
      </c>
      <c r="X1635" s="60" t="str">
        <f>IF(A1635&lt;&gt;"",IFERROR(IF(FIND(" ",G1635)&gt;=1,MID(G1635,FIND(" ",G1635)+1,LEN(G1635)),""),""),"")</f>
        <v>S1704</v>
      </c>
      <c r="AC1635" s="51">
        <f>IFERROR(VALUE(MID($C1635,1,2)),0)</f>
        <v>80</v>
      </c>
      <c r="AD1635" s="44">
        <f>IFERROR(VALUE(MID($C1635,4,3)),0)</f>
        <v>282</v>
      </c>
      <c r="AE1635" s="51">
        <f>VALUE(RIGHT("00"&amp;AC1635,2)&amp;RIGHT("000"&amp;AD1635,3))</f>
        <v>80282</v>
      </c>
    </row>
    <row r="1636" spans="1:31">
      <c r="A1636" s="60" t="str">
        <f>IF(G1636&amp;Q1636&lt;&gt;"",W1636&amp;Q1636,"")</f>
        <v>RANGE S1704green</v>
      </c>
      <c r="B1636" s="60" t="str">
        <f>IF(C1636&lt;&gt;"",LEFT(C1636,9),"")</f>
        <v>80-282-11</v>
      </c>
      <c r="C1636" s="73" t="s">
        <v>2171</v>
      </c>
      <c r="D1636" s="73" t="s">
        <v>2166</v>
      </c>
      <c r="E1636" s="73" t="s">
        <v>922</v>
      </c>
      <c r="F1636" s="74">
        <v>60</v>
      </c>
      <c r="G1636" s="73" t="s">
        <v>1105</v>
      </c>
      <c r="H1636" s="73" t="s">
        <v>60</v>
      </c>
      <c r="I1636" s="73" t="s">
        <v>1021</v>
      </c>
      <c r="J1636" s="73" t="s">
        <v>320</v>
      </c>
      <c r="K1636" s="73" t="s">
        <v>382</v>
      </c>
      <c r="L1636" s="73" t="s">
        <v>383</v>
      </c>
      <c r="M1636" s="73" t="s">
        <v>384</v>
      </c>
      <c r="N1636" s="73" t="s">
        <v>37</v>
      </c>
      <c r="O1636" s="73" t="s">
        <v>385</v>
      </c>
      <c r="P1636" s="73" t="s">
        <v>907</v>
      </c>
      <c r="Q1636" s="73" t="s">
        <v>990</v>
      </c>
      <c r="R1636" s="73" t="s">
        <v>60</v>
      </c>
      <c r="V1636" s="60" t="str">
        <f>W1636&amp;H1636</f>
        <v>RANGE S1704зеленый</v>
      </c>
      <c r="W1636" s="60" t="str">
        <f>_xlfn.LET(_xlpm.TextCell,TEXT(G1636,"###"),IF(_xlpm.TextCell&lt;&gt;"",IF(StyleSpaceSplit,IFERROR(IF(FIND(" ",_xlpm.TextCell)&gt;=1,MID(_xlpm.TextCell,1,FIND(" ",_xlpm.TextCell)-1),_xlpm.TextCell),_xlpm.TextCell),_xlpm.TextCell),""))</f>
        <v>RANGE S1704</v>
      </c>
      <c r="X1636" s="60" t="str">
        <f>IF(A1636&lt;&gt;"",IFERROR(IF(FIND(" ",G1636)&gt;=1,MID(G1636,FIND(" ",G1636)+1,LEN(G1636)),""),""),"")</f>
        <v>S1704</v>
      </c>
      <c r="AC1636" s="51">
        <f>IFERROR(VALUE(MID($C1636,1,2)),0)</f>
        <v>80</v>
      </c>
      <c r="AD1636" s="44">
        <f>IFERROR(VALUE(MID($C1636,4,3)),0)</f>
        <v>282</v>
      </c>
      <c r="AE1636" s="51">
        <f>VALUE(RIGHT("00"&amp;AC1636,2)&amp;RIGHT("000"&amp;AD1636,3))</f>
        <v>80282</v>
      </c>
    </row>
    <row r="1637" spans="1:31">
      <c r="A1637" s="60" t="str">
        <f>IF(G1637&amp;Q1637&lt;&gt;"",W1637&amp;Q1637,"")</f>
        <v>RANGE S1704green</v>
      </c>
      <c r="B1637" s="60" t="str">
        <f>IF(C1637&lt;&gt;"",LEFT(C1637,9),"")</f>
        <v>80-282-11</v>
      </c>
      <c r="C1637" s="73" t="s">
        <v>2172</v>
      </c>
      <c r="D1637" s="73" t="s">
        <v>2166</v>
      </c>
      <c r="E1637" s="73" t="s">
        <v>912</v>
      </c>
      <c r="F1637" s="74">
        <v>61</v>
      </c>
      <c r="G1637" s="73" t="s">
        <v>1105</v>
      </c>
      <c r="H1637" s="73" t="s">
        <v>60</v>
      </c>
      <c r="I1637" s="73" t="s">
        <v>1021</v>
      </c>
      <c r="J1637" s="73" t="s">
        <v>320</v>
      </c>
      <c r="K1637" s="73" t="s">
        <v>382</v>
      </c>
      <c r="L1637" s="73" t="s">
        <v>383</v>
      </c>
      <c r="M1637" s="73" t="s">
        <v>384</v>
      </c>
      <c r="N1637" s="73" t="s">
        <v>37</v>
      </c>
      <c r="O1637" s="73" t="s">
        <v>385</v>
      </c>
      <c r="P1637" s="73" t="s">
        <v>907</v>
      </c>
      <c r="Q1637" s="73" t="s">
        <v>990</v>
      </c>
      <c r="R1637" s="73" t="s">
        <v>60</v>
      </c>
      <c r="V1637" s="60" t="str">
        <f>W1637&amp;H1637</f>
        <v>RANGE S1704зеленый</v>
      </c>
      <c r="W1637" s="60" t="str">
        <f>_xlfn.LET(_xlpm.TextCell,TEXT(G1637,"###"),IF(_xlpm.TextCell&lt;&gt;"",IF(StyleSpaceSplit,IFERROR(IF(FIND(" ",_xlpm.TextCell)&gt;=1,MID(_xlpm.TextCell,1,FIND(" ",_xlpm.TextCell)-1),_xlpm.TextCell),_xlpm.TextCell),_xlpm.TextCell),""))</f>
        <v>RANGE S1704</v>
      </c>
      <c r="X1637" s="60" t="str">
        <f>IF(A1637&lt;&gt;"",IFERROR(IF(FIND(" ",G1637)&gt;=1,MID(G1637,FIND(" ",G1637)+1,LEN(G1637)),""),""),"")</f>
        <v>S1704</v>
      </c>
      <c r="AC1637" s="51">
        <f>IFERROR(VALUE(MID($C1637,1,2)),0)</f>
        <v>80</v>
      </c>
      <c r="AD1637" s="44">
        <f>IFERROR(VALUE(MID($C1637,4,3)),0)</f>
        <v>282</v>
      </c>
      <c r="AE1637" s="51">
        <f>VALUE(RIGHT("00"&amp;AC1637,2)&amp;RIGHT("000"&amp;AD1637,3))</f>
        <v>80282</v>
      </c>
    </row>
    <row r="1638" spans="1:31">
      <c r="A1638" s="60" t="str">
        <f>IF(G1638&amp;Q1638&lt;&gt;"",W1638&amp;Q1638,"")</f>
        <v>RANGE S1704green</v>
      </c>
      <c r="B1638" s="60" t="str">
        <f>IF(C1638&lt;&gt;"",LEFT(C1638,9),"")</f>
        <v>80-282-11</v>
      </c>
      <c r="C1638" s="73" t="s">
        <v>2173</v>
      </c>
      <c r="D1638" s="73" t="s">
        <v>2166</v>
      </c>
      <c r="E1638" s="73" t="s">
        <v>1046</v>
      </c>
      <c r="F1638" s="74">
        <v>62</v>
      </c>
      <c r="G1638" s="73" t="s">
        <v>1105</v>
      </c>
      <c r="H1638" s="73" t="s">
        <v>60</v>
      </c>
      <c r="I1638" s="73" t="s">
        <v>1021</v>
      </c>
      <c r="J1638" s="73" t="s">
        <v>320</v>
      </c>
      <c r="K1638" s="73" t="s">
        <v>382</v>
      </c>
      <c r="L1638" s="73" t="s">
        <v>383</v>
      </c>
      <c r="M1638" s="73" t="s">
        <v>384</v>
      </c>
      <c r="N1638" s="73" t="s">
        <v>37</v>
      </c>
      <c r="O1638" s="73" t="s">
        <v>385</v>
      </c>
      <c r="P1638" s="73" t="s">
        <v>907</v>
      </c>
      <c r="Q1638" s="73" t="s">
        <v>990</v>
      </c>
      <c r="R1638" s="73" t="s">
        <v>60</v>
      </c>
      <c r="V1638" s="60" t="str">
        <f>W1638&amp;H1638</f>
        <v>RANGE S1704зеленый</v>
      </c>
      <c r="W1638" s="60" t="str">
        <f>_xlfn.LET(_xlpm.TextCell,TEXT(G1638,"###"),IF(_xlpm.TextCell&lt;&gt;"",IF(StyleSpaceSplit,IFERROR(IF(FIND(" ",_xlpm.TextCell)&gt;=1,MID(_xlpm.TextCell,1,FIND(" ",_xlpm.TextCell)-1),_xlpm.TextCell),_xlpm.TextCell),_xlpm.TextCell),""))</f>
        <v>RANGE S1704</v>
      </c>
      <c r="X1638" s="60" t="str">
        <f>IF(A1638&lt;&gt;"",IFERROR(IF(FIND(" ",G1638)&gt;=1,MID(G1638,FIND(" ",G1638)+1,LEN(G1638)),""),""),"")</f>
        <v>S1704</v>
      </c>
      <c r="AC1638" s="51">
        <f>IFERROR(VALUE(MID($C1638,1,2)),0)</f>
        <v>80</v>
      </c>
      <c r="AD1638" s="44">
        <f>IFERROR(VALUE(MID($C1638,4,3)),0)</f>
        <v>282</v>
      </c>
      <c r="AE1638" s="51">
        <f>VALUE(RIGHT("00"&amp;AC1638,2)&amp;RIGHT("000"&amp;AD1638,3))</f>
        <v>80282</v>
      </c>
    </row>
    <row r="1639" spans="1:31">
      <c r="A1639" s="60" t="str">
        <f>IF(G1639&amp;Q1639&lt;&gt;"",W1639&amp;Q1639,"")</f>
        <v>RANGE S1704blue</v>
      </c>
      <c r="B1639" s="60" t="str">
        <f>IF(C1639&lt;&gt;"",LEFT(C1639,9),"")</f>
        <v>80-282-06</v>
      </c>
      <c r="C1639" s="73" t="s">
        <v>1103</v>
      </c>
      <c r="D1639" s="73" t="s">
        <v>1104</v>
      </c>
      <c r="E1639" s="73" t="s">
        <v>915</v>
      </c>
      <c r="F1639" s="74">
        <v>56</v>
      </c>
      <c r="G1639" s="73" t="s">
        <v>1105</v>
      </c>
      <c r="H1639" s="73" t="s">
        <v>71</v>
      </c>
      <c r="I1639" s="73" t="s">
        <v>1021</v>
      </c>
      <c r="J1639" s="73" t="s">
        <v>320</v>
      </c>
      <c r="K1639" s="73" t="s">
        <v>382</v>
      </c>
      <c r="L1639" s="73" t="s">
        <v>383</v>
      </c>
      <c r="M1639" s="73" t="s">
        <v>384</v>
      </c>
      <c r="N1639" s="73" t="s">
        <v>37</v>
      </c>
      <c r="O1639" s="73" t="s">
        <v>385</v>
      </c>
      <c r="P1639" s="73" t="s">
        <v>907</v>
      </c>
      <c r="Q1639" s="73" t="s">
        <v>932</v>
      </c>
      <c r="R1639" s="73" t="s">
        <v>71</v>
      </c>
      <c r="V1639" s="60" t="str">
        <f>W1639&amp;H1639</f>
        <v>RANGE S1704синий</v>
      </c>
      <c r="W1639" s="60" t="str">
        <f>_xlfn.LET(_xlpm.TextCell,TEXT(G1639,"###"),IF(_xlpm.TextCell&lt;&gt;"",IF(StyleSpaceSplit,IFERROR(IF(FIND(" ",_xlpm.TextCell)&gt;=1,MID(_xlpm.TextCell,1,FIND(" ",_xlpm.TextCell)-1),_xlpm.TextCell),_xlpm.TextCell),_xlpm.TextCell),""))</f>
        <v>RANGE S1704</v>
      </c>
      <c r="X1639" s="60" t="str">
        <f>IF(A1639&lt;&gt;"",IFERROR(IF(FIND(" ",G1639)&gt;=1,MID(G1639,FIND(" ",G1639)+1,LEN(G1639)),""),""),"")</f>
        <v>S1704</v>
      </c>
      <c r="AC1639" s="51">
        <f>IFERROR(VALUE(MID($C1639,1,2)),0)</f>
        <v>80</v>
      </c>
      <c r="AD1639" s="44">
        <f>IFERROR(VALUE(MID($C1639,4,3)),0)</f>
        <v>282</v>
      </c>
      <c r="AE1639" s="51">
        <f>VALUE(RIGHT("00"&amp;AC1639,2)&amp;RIGHT("000"&amp;AD1639,3))</f>
        <v>80282</v>
      </c>
    </row>
    <row r="1640" spans="1:31">
      <c r="A1640" s="60" t="str">
        <f>IF(G1640&amp;Q1640&lt;&gt;"",W1640&amp;Q1640,"")</f>
        <v>RANGE S1704blue</v>
      </c>
      <c r="B1640" s="60" t="str">
        <f>IF(C1640&lt;&gt;"",LEFT(C1640,9),"")</f>
        <v>80-282-06</v>
      </c>
      <c r="C1640" s="73" t="s">
        <v>1106</v>
      </c>
      <c r="D1640" s="73" t="s">
        <v>1104</v>
      </c>
      <c r="E1640" s="73" t="s">
        <v>904</v>
      </c>
      <c r="F1640" s="74">
        <v>57</v>
      </c>
      <c r="G1640" s="73" t="s">
        <v>1105</v>
      </c>
      <c r="H1640" s="73" t="s">
        <v>71</v>
      </c>
      <c r="I1640" s="73" t="s">
        <v>1021</v>
      </c>
      <c r="J1640" s="73" t="s">
        <v>320</v>
      </c>
      <c r="K1640" s="73" t="s">
        <v>382</v>
      </c>
      <c r="L1640" s="73" t="s">
        <v>383</v>
      </c>
      <c r="M1640" s="73" t="s">
        <v>384</v>
      </c>
      <c r="N1640" s="73" t="s">
        <v>37</v>
      </c>
      <c r="O1640" s="73" t="s">
        <v>385</v>
      </c>
      <c r="P1640" s="73" t="s">
        <v>907</v>
      </c>
      <c r="Q1640" s="73" t="s">
        <v>932</v>
      </c>
      <c r="R1640" s="73" t="s">
        <v>71</v>
      </c>
      <c r="V1640" s="60" t="str">
        <f>W1640&amp;H1640</f>
        <v>RANGE S1704синий</v>
      </c>
      <c r="W1640" s="60" t="str">
        <f>_xlfn.LET(_xlpm.TextCell,TEXT(G1640,"###"),IF(_xlpm.TextCell&lt;&gt;"",IF(StyleSpaceSplit,IFERROR(IF(FIND(" ",_xlpm.TextCell)&gt;=1,MID(_xlpm.TextCell,1,FIND(" ",_xlpm.TextCell)-1),_xlpm.TextCell),_xlpm.TextCell),_xlpm.TextCell),""))</f>
        <v>RANGE S1704</v>
      </c>
      <c r="X1640" s="60" t="str">
        <f>IF(A1640&lt;&gt;"",IFERROR(IF(FIND(" ",G1640)&gt;=1,MID(G1640,FIND(" ",G1640)+1,LEN(G1640)),""),""),"")</f>
        <v>S1704</v>
      </c>
      <c r="AC1640" s="51">
        <f>IFERROR(VALUE(MID($C1640,1,2)),0)</f>
        <v>80</v>
      </c>
      <c r="AD1640" s="44">
        <f>IFERROR(VALUE(MID($C1640,4,3)),0)</f>
        <v>282</v>
      </c>
      <c r="AE1640" s="51">
        <f>VALUE(RIGHT("00"&amp;AC1640,2)&amp;RIGHT("000"&amp;AD1640,3))</f>
        <v>80282</v>
      </c>
    </row>
    <row r="1641" spans="1:31">
      <c r="A1641" s="60" t="str">
        <f>IF(G1641&amp;Q1641&lt;&gt;"",W1641&amp;Q1641,"")</f>
        <v>RANGE S1704blue</v>
      </c>
      <c r="B1641" s="60" t="str">
        <f>IF(C1641&lt;&gt;"",LEFT(C1641,9),"")</f>
        <v>80-282-06</v>
      </c>
      <c r="C1641" s="73" t="s">
        <v>1107</v>
      </c>
      <c r="D1641" s="73" t="s">
        <v>1104</v>
      </c>
      <c r="E1641" s="73" t="s">
        <v>920</v>
      </c>
      <c r="F1641" s="74">
        <v>58</v>
      </c>
      <c r="G1641" s="73" t="s">
        <v>1105</v>
      </c>
      <c r="H1641" s="73" t="s">
        <v>71</v>
      </c>
      <c r="I1641" s="73" t="s">
        <v>1021</v>
      </c>
      <c r="J1641" s="73" t="s">
        <v>320</v>
      </c>
      <c r="K1641" s="73" t="s">
        <v>382</v>
      </c>
      <c r="L1641" s="73" t="s">
        <v>383</v>
      </c>
      <c r="M1641" s="73" t="s">
        <v>384</v>
      </c>
      <c r="N1641" s="73" t="s">
        <v>37</v>
      </c>
      <c r="O1641" s="73" t="s">
        <v>385</v>
      </c>
      <c r="P1641" s="73" t="s">
        <v>907</v>
      </c>
      <c r="Q1641" s="73" t="s">
        <v>932</v>
      </c>
      <c r="R1641" s="73" t="s">
        <v>71</v>
      </c>
      <c r="V1641" s="60" t="str">
        <f>W1641&amp;H1641</f>
        <v>RANGE S1704синий</v>
      </c>
      <c r="W1641" s="60" t="str">
        <f>_xlfn.LET(_xlpm.TextCell,TEXT(G1641,"###"),IF(_xlpm.TextCell&lt;&gt;"",IF(StyleSpaceSplit,IFERROR(IF(FIND(" ",_xlpm.TextCell)&gt;=1,MID(_xlpm.TextCell,1,FIND(" ",_xlpm.TextCell)-1),_xlpm.TextCell),_xlpm.TextCell),_xlpm.TextCell),""))</f>
        <v>RANGE S1704</v>
      </c>
      <c r="X1641" s="60" t="str">
        <f>IF(A1641&lt;&gt;"",IFERROR(IF(FIND(" ",G1641)&gt;=1,MID(G1641,FIND(" ",G1641)+1,LEN(G1641)),""),""),"")</f>
        <v>S1704</v>
      </c>
      <c r="AC1641" s="51">
        <f>IFERROR(VALUE(MID($C1641,1,2)),0)</f>
        <v>80</v>
      </c>
      <c r="AD1641" s="44">
        <f>IFERROR(VALUE(MID($C1641,4,3)),0)</f>
        <v>282</v>
      </c>
      <c r="AE1641" s="51">
        <f>VALUE(RIGHT("00"&amp;AC1641,2)&amp;RIGHT("000"&amp;AD1641,3))</f>
        <v>80282</v>
      </c>
    </row>
    <row r="1642" spans="1:31">
      <c r="A1642" s="60" t="str">
        <f>IF(G1642&amp;Q1642&lt;&gt;"",W1642&amp;Q1642,"")</f>
        <v>RANGE S1704blue</v>
      </c>
      <c r="B1642" s="60" t="str">
        <f>IF(C1642&lt;&gt;"",LEFT(C1642,9),"")</f>
        <v>80-282-06</v>
      </c>
      <c r="C1642" s="73" t="s">
        <v>1108</v>
      </c>
      <c r="D1642" s="73" t="s">
        <v>1104</v>
      </c>
      <c r="E1642" s="73" t="s">
        <v>910</v>
      </c>
      <c r="F1642" s="74">
        <v>59</v>
      </c>
      <c r="G1642" s="73" t="s">
        <v>1105</v>
      </c>
      <c r="H1642" s="73" t="s">
        <v>71</v>
      </c>
      <c r="I1642" s="73" t="s">
        <v>1021</v>
      </c>
      <c r="J1642" s="73" t="s">
        <v>320</v>
      </c>
      <c r="K1642" s="73" t="s">
        <v>382</v>
      </c>
      <c r="L1642" s="73" t="s">
        <v>383</v>
      </c>
      <c r="M1642" s="73" t="s">
        <v>384</v>
      </c>
      <c r="N1642" s="73" t="s">
        <v>37</v>
      </c>
      <c r="O1642" s="73" t="s">
        <v>385</v>
      </c>
      <c r="P1642" s="73" t="s">
        <v>907</v>
      </c>
      <c r="Q1642" s="73" t="s">
        <v>932</v>
      </c>
      <c r="R1642" s="73" t="s">
        <v>71</v>
      </c>
      <c r="V1642" s="60" t="str">
        <f>W1642&amp;H1642</f>
        <v>RANGE S1704синий</v>
      </c>
      <c r="W1642" s="60" t="str">
        <f>_xlfn.LET(_xlpm.TextCell,TEXT(G1642,"###"),IF(_xlpm.TextCell&lt;&gt;"",IF(StyleSpaceSplit,IFERROR(IF(FIND(" ",_xlpm.TextCell)&gt;=1,MID(_xlpm.TextCell,1,FIND(" ",_xlpm.TextCell)-1),_xlpm.TextCell),_xlpm.TextCell),_xlpm.TextCell),""))</f>
        <v>RANGE S1704</v>
      </c>
      <c r="X1642" s="60" t="str">
        <f>IF(A1642&lt;&gt;"",IFERROR(IF(FIND(" ",G1642)&gt;=1,MID(G1642,FIND(" ",G1642)+1,LEN(G1642)),""),""),"")</f>
        <v>S1704</v>
      </c>
      <c r="AC1642" s="51">
        <f>IFERROR(VALUE(MID($C1642,1,2)),0)</f>
        <v>80</v>
      </c>
      <c r="AD1642" s="44">
        <f>IFERROR(VALUE(MID($C1642,4,3)),0)</f>
        <v>282</v>
      </c>
      <c r="AE1642" s="51">
        <f>VALUE(RIGHT("00"&amp;AC1642,2)&amp;RIGHT("000"&amp;AD1642,3))</f>
        <v>80282</v>
      </c>
    </row>
    <row r="1643" spans="1:31">
      <c r="A1643" s="60" t="str">
        <f>IF(G1643&amp;Q1643&lt;&gt;"",W1643&amp;Q1643,"")</f>
        <v>RANGE S1704blue</v>
      </c>
      <c r="B1643" s="60" t="str">
        <f>IF(C1643&lt;&gt;"",LEFT(C1643,9),"")</f>
        <v>80-282-06</v>
      </c>
      <c r="C1643" s="73" t="s">
        <v>1109</v>
      </c>
      <c r="D1643" s="73" t="s">
        <v>1104</v>
      </c>
      <c r="E1643" s="73" t="s">
        <v>922</v>
      </c>
      <c r="F1643" s="74">
        <v>60</v>
      </c>
      <c r="G1643" s="73" t="s">
        <v>1105</v>
      </c>
      <c r="H1643" s="73" t="s">
        <v>71</v>
      </c>
      <c r="I1643" s="73" t="s">
        <v>1021</v>
      </c>
      <c r="J1643" s="73" t="s">
        <v>320</v>
      </c>
      <c r="K1643" s="73" t="s">
        <v>382</v>
      </c>
      <c r="L1643" s="73" t="s">
        <v>383</v>
      </c>
      <c r="M1643" s="73" t="s">
        <v>384</v>
      </c>
      <c r="N1643" s="73" t="s">
        <v>37</v>
      </c>
      <c r="O1643" s="73" t="s">
        <v>385</v>
      </c>
      <c r="P1643" s="73" t="s">
        <v>907</v>
      </c>
      <c r="Q1643" s="73" t="s">
        <v>932</v>
      </c>
      <c r="R1643" s="73" t="s">
        <v>71</v>
      </c>
      <c r="V1643" s="60" t="str">
        <f>W1643&amp;H1643</f>
        <v>RANGE S1704синий</v>
      </c>
      <c r="W1643" s="60" t="str">
        <f>_xlfn.LET(_xlpm.TextCell,TEXT(G1643,"###"),IF(_xlpm.TextCell&lt;&gt;"",IF(StyleSpaceSplit,IFERROR(IF(FIND(" ",_xlpm.TextCell)&gt;=1,MID(_xlpm.TextCell,1,FIND(" ",_xlpm.TextCell)-1),_xlpm.TextCell),_xlpm.TextCell),_xlpm.TextCell),""))</f>
        <v>RANGE S1704</v>
      </c>
      <c r="X1643" s="60" t="str">
        <f>IF(A1643&lt;&gt;"",IFERROR(IF(FIND(" ",G1643)&gt;=1,MID(G1643,FIND(" ",G1643)+1,LEN(G1643)),""),""),"")</f>
        <v>S1704</v>
      </c>
      <c r="AC1643" s="51">
        <f>IFERROR(VALUE(MID($C1643,1,2)),0)</f>
        <v>80</v>
      </c>
      <c r="AD1643" s="44">
        <f>IFERROR(VALUE(MID($C1643,4,3)),0)</f>
        <v>282</v>
      </c>
      <c r="AE1643" s="51">
        <f>VALUE(RIGHT("00"&amp;AC1643,2)&amp;RIGHT("000"&amp;AD1643,3))</f>
        <v>80282</v>
      </c>
    </row>
    <row r="1644" spans="1:31">
      <c r="A1644" s="60" t="str">
        <f>IF(G1644&amp;Q1644&lt;&gt;"",W1644&amp;Q1644,"")</f>
        <v>RANGE S1704blue</v>
      </c>
      <c r="B1644" s="60" t="str">
        <f>IF(C1644&lt;&gt;"",LEFT(C1644,9),"")</f>
        <v>80-282-06</v>
      </c>
      <c r="C1644" s="73" t="s">
        <v>1110</v>
      </c>
      <c r="D1644" s="73" t="s">
        <v>1104</v>
      </c>
      <c r="E1644" s="73" t="s">
        <v>912</v>
      </c>
      <c r="F1644" s="74">
        <v>61</v>
      </c>
      <c r="G1644" s="73" t="s">
        <v>1105</v>
      </c>
      <c r="H1644" s="73" t="s">
        <v>71</v>
      </c>
      <c r="I1644" s="73" t="s">
        <v>1021</v>
      </c>
      <c r="J1644" s="73" t="s">
        <v>320</v>
      </c>
      <c r="K1644" s="73" t="s">
        <v>382</v>
      </c>
      <c r="L1644" s="73" t="s">
        <v>383</v>
      </c>
      <c r="M1644" s="73" t="s">
        <v>384</v>
      </c>
      <c r="N1644" s="73" t="s">
        <v>37</v>
      </c>
      <c r="O1644" s="73" t="s">
        <v>385</v>
      </c>
      <c r="P1644" s="73" t="s">
        <v>907</v>
      </c>
      <c r="Q1644" s="73" t="s">
        <v>932</v>
      </c>
      <c r="R1644" s="73" t="s">
        <v>71</v>
      </c>
      <c r="V1644" s="60" t="str">
        <f>W1644&amp;H1644</f>
        <v>RANGE S1704синий</v>
      </c>
      <c r="W1644" s="60" t="str">
        <f>_xlfn.LET(_xlpm.TextCell,TEXT(G1644,"###"),IF(_xlpm.TextCell&lt;&gt;"",IF(StyleSpaceSplit,IFERROR(IF(FIND(" ",_xlpm.TextCell)&gt;=1,MID(_xlpm.TextCell,1,FIND(" ",_xlpm.TextCell)-1),_xlpm.TextCell),_xlpm.TextCell),_xlpm.TextCell),""))</f>
        <v>RANGE S1704</v>
      </c>
      <c r="X1644" s="60" t="str">
        <f>IF(A1644&lt;&gt;"",IFERROR(IF(FIND(" ",G1644)&gt;=1,MID(G1644,FIND(" ",G1644)+1,LEN(G1644)),""),""),"")</f>
        <v>S1704</v>
      </c>
      <c r="AC1644" s="51">
        <f>IFERROR(VALUE(MID($C1644,1,2)),0)</f>
        <v>80</v>
      </c>
      <c r="AD1644" s="44">
        <f>IFERROR(VALUE(MID($C1644,4,3)),0)</f>
        <v>282</v>
      </c>
      <c r="AE1644" s="51">
        <f>VALUE(RIGHT("00"&amp;AC1644,2)&amp;RIGHT("000"&amp;AD1644,3))</f>
        <v>80282</v>
      </c>
    </row>
    <row r="1645" spans="1:31">
      <c r="A1645" s="60" t="str">
        <f>IF(G1645&amp;Q1645&lt;&gt;"",W1645&amp;Q1645,"")</f>
        <v>RANGE S1704blue</v>
      </c>
      <c r="B1645" s="60" t="str">
        <f>IF(C1645&lt;&gt;"",LEFT(C1645,9),"")</f>
        <v>80-282-06</v>
      </c>
      <c r="C1645" s="73" t="s">
        <v>1111</v>
      </c>
      <c r="D1645" s="73" t="s">
        <v>1104</v>
      </c>
      <c r="E1645" s="73" t="s">
        <v>956</v>
      </c>
      <c r="F1645" s="74">
        <v>55</v>
      </c>
      <c r="G1645" s="73" t="s">
        <v>1105</v>
      </c>
      <c r="H1645" s="73" t="s">
        <v>71</v>
      </c>
      <c r="I1645" s="73" t="s">
        <v>1021</v>
      </c>
      <c r="J1645" s="73" t="s">
        <v>320</v>
      </c>
      <c r="K1645" s="73" t="s">
        <v>382</v>
      </c>
      <c r="L1645" s="73" t="s">
        <v>383</v>
      </c>
      <c r="M1645" s="73" t="s">
        <v>384</v>
      </c>
      <c r="N1645" s="73" t="s">
        <v>37</v>
      </c>
      <c r="O1645" s="73" t="s">
        <v>385</v>
      </c>
      <c r="P1645" s="73" t="s">
        <v>907</v>
      </c>
      <c r="Q1645" s="73" t="s">
        <v>932</v>
      </c>
      <c r="R1645" s="73" t="s">
        <v>71</v>
      </c>
      <c r="V1645" s="60" t="str">
        <f>W1645&amp;H1645</f>
        <v>RANGE S1704синий</v>
      </c>
      <c r="W1645" s="60" t="str">
        <f>_xlfn.LET(_xlpm.TextCell,TEXT(G1645,"###"),IF(_xlpm.TextCell&lt;&gt;"",IF(StyleSpaceSplit,IFERROR(IF(FIND(" ",_xlpm.TextCell)&gt;=1,MID(_xlpm.TextCell,1,FIND(" ",_xlpm.TextCell)-1),_xlpm.TextCell),_xlpm.TextCell),_xlpm.TextCell),""))</f>
        <v>RANGE S1704</v>
      </c>
      <c r="X1645" s="60" t="str">
        <f>IF(A1645&lt;&gt;"",IFERROR(IF(FIND(" ",G1645)&gt;=1,MID(G1645,FIND(" ",G1645)+1,LEN(G1645)),""),""),"")</f>
        <v>S1704</v>
      </c>
      <c r="AC1645" s="51">
        <f>IFERROR(VALUE(MID($C1645,1,2)),0)</f>
        <v>80</v>
      </c>
      <c r="AD1645" s="44">
        <f>IFERROR(VALUE(MID($C1645,4,3)),0)</f>
        <v>282</v>
      </c>
      <c r="AE1645" s="51">
        <f>VALUE(RIGHT("00"&amp;AC1645,2)&amp;RIGHT("000"&amp;AD1645,3))</f>
        <v>80282</v>
      </c>
    </row>
    <row r="1646" spans="1:31">
      <c r="A1646" s="60" t="str">
        <f>IF(G1646&amp;Q1646&lt;&gt;"",W1646&amp;Q1646,"")</f>
        <v>RANGE S1704blue</v>
      </c>
      <c r="B1646" s="60" t="str">
        <f>IF(C1646&lt;&gt;"",LEFT(C1646,9),"")</f>
        <v>80-282-06</v>
      </c>
      <c r="C1646" s="73" t="s">
        <v>1112</v>
      </c>
      <c r="D1646" s="73" t="s">
        <v>1104</v>
      </c>
      <c r="E1646" s="73" t="s">
        <v>1046</v>
      </c>
      <c r="F1646" s="74">
        <v>62</v>
      </c>
      <c r="G1646" s="73" t="s">
        <v>1105</v>
      </c>
      <c r="H1646" s="73" t="s">
        <v>71</v>
      </c>
      <c r="I1646" s="73" t="s">
        <v>1021</v>
      </c>
      <c r="J1646" s="73" t="s">
        <v>320</v>
      </c>
      <c r="K1646" s="73" t="s">
        <v>382</v>
      </c>
      <c r="L1646" s="73" t="s">
        <v>383</v>
      </c>
      <c r="M1646" s="73" t="s">
        <v>384</v>
      </c>
      <c r="N1646" s="73" t="s">
        <v>37</v>
      </c>
      <c r="O1646" s="73" t="s">
        <v>385</v>
      </c>
      <c r="P1646" s="73" t="s">
        <v>907</v>
      </c>
      <c r="Q1646" s="73" t="s">
        <v>932</v>
      </c>
      <c r="R1646" s="73" t="s">
        <v>71</v>
      </c>
      <c r="V1646" s="60" t="str">
        <f>W1646&amp;H1646</f>
        <v>RANGE S1704синий</v>
      </c>
      <c r="W1646" s="60" t="str">
        <f>_xlfn.LET(_xlpm.TextCell,TEXT(G1646,"###"),IF(_xlpm.TextCell&lt;&gt;"",IF(StyleSpaceSplit,IFERROR(IF(FIND(" ",_xlpm.TextCell)&gt;=1,MID(_xlpm.TextCell,1,FIND(" ",_xlpm.TextCell)-1),_xlpm.TextCell),_xlpm.TextCell),_xlpm.TextCell),""))</f>
        <v>RANGE S1704</v>
      </c>
      <c r="X1646" s="60" t="str">
        <f>IF(A1646&lt;&gt;"",IFERROR(IF(FIND(" ",G1646)&gt;=1,MID(G1646,FIND(" ",G1646)+1,LEN(G1646)),""),""),"")</f>
        <v>S1704</v>
      </c>
      <c r="AC1646" s="51">
        <f>IFERROR(VALUE(MID($C1646,1,2)),0)</f>
        <v>80</v>
      </c>
      <c r="AD1646" s="44">
        <f>IFERROR(VALUE(MID($C1646,4,3)),0)</f>
        <v>282</v>
      </c>
      <c r="AE1646" s="51">
        <f>VALUE(RIGHT("00"&amp;AC1646,2)&amp;RIGHT("000"&amp;AD1646,3))</f>
        <v>80282</v>
      </c>
    </row>
    <row r="1647" spans="1:31">
      <c r="A1647" s="60" t="str">
        <f>IF(G1647&amp;Q1647&lt;&gt;"",W1647&amp;Q1647,"")</f>
        <v>RANGE S1805beige</v>
      </c>
      <c r="B1647" s="60" t="str">
        <f>IF(C1647&lt;&gt;"",LEFT(C1647,9),"")</f>
        <v>80-397-02</v>
      </c>
      <c r="C1647" s="73" t="s">
        <v>2174</v>
      </c>
      <c r="D1647" s="73" t="s">
        <v>2175</v>
      </c>
      <c r="E1647" s="73" t="s">
        <v>956</v>
      </c>
      <c r="F1647" s="74">
        <v>55</v>
      </c>
      <c r="G1647" s="73" t="s">
        <v>2176</v>
      </c>
      <c r="H1647" s="73" t="s">
        <v>63</v>
      </c>
      <c r="I1647" s="73" t="s">
        <v>2177</v>
      </c>
      <c r="J1647" s="73" t="s">
        <v>320</v>
      </c>
      <c r="K1647" s="73" t="s">
        <v>382</v>
      </c>
      <c r="L1647" s="73" t="s">
        <v>383</v>
      </c>
      <c r="M1647" s="73" t="s">
        <v>384</v>
      </c>
      <c r="N1647" s="73" t="s">
        <v>39</v>
      </c>
      <c r="O1647" s="73" t="s">
        <v>385</v>
      </c>
      <c r="P1647" s="73" t="s">
        <v>907</v>
      </c>
      <c r="Q1647" s="73" t="s">
        <v>937</v>
      </c>
      <c r="R1647" s="73" t="s">
        <v>63</v>
      </c>
      <c r="V1647" s="60" t="str">
        <f>W1647&amp;H1647</f>
        <v>RANGE S1805бежевый</v>
      </c>
      <c r="W1647" s="60" t="str">
        <f>_xlfn.LET(_xlpm.TextCell,TEXT(G1647,"###"),IF(_xlpm.TextCell&lt;&gt;"",IF(StyleSpaceSplit,IFERROR(IF(FIND(" ",_xlpm.TextCell)&gt;=1,MID(_xlpm.TextCell,1,FIND(" ",_xlpm.TextCell)-1),_xlpm.TextCell),_xlpm.TextCell),_xlpm.TextCell),""))</f>
        <v>RANGE S1805</v>
      </c>
      <c r="X1647" s="60" t="str">
        <f>IF(A1647&lt;&gt;"",IFERROR(IF(FIND(" ",G1647)&gt;=1,MID(G1647,FIND(" ",G1647)+1,LEN(G1647)),""),""),"")</f>
        <v>S1805</v>
      </c>
      <c r="AC1647" s="51">
        <f>IFERROR(VALUE(MID($C1647,1,2)),0)</f>
        <v>80</v>
      </c>
      <c r="AD1647" s="44">
        <f>IFERROR(VALUE(MID($C1647,4,3)),0)</f>
        <v>397</v>
      </c>
      <c r="AE1647" s="51">
        <f>VALUE(RIGHT("00"&amp;AC1647,2)&amp;RIGHT("000"&amp;AD1647,3))</f>
        <v>80397</v>
      </c>
    </row>
    <row r="1648" spans="1:31">
      <c r="A1648" s="60" t="str">
        <f>IF(G1648&amp;Q1648&lt;&gt;"",W1648&amp;Q1648,"")</f>
        <v>RANGE S1805beige</v>
      </c>
      <c r="B1648" s="60" t="str">
        <f>IF(C1648&lt;&gt;"",LEFT(C1648,9),"")</f>
        <v>80-397-02</v>
      </c>
      <c r="C1648" s="73" t="s">
        <v>2178</v>
      </c>
      <c r="D1648" s="73" t="s">
        <v>2175</v>
      </c>
      <c r="E1648" s="73" t="s">
        <v>904</v>
      </c>
      <c r="F1648" s="74">
        <v>57</v>
      </c>
      <c r="G1648" s="73" t="s">
        <v>2176</v>
      </c>
      <c r="H1648" s="73" t="s">
        <v>63</v>
      </c>
      <c r="I1648" s="73" t="s">
        <v>2177</v>
      </c>
      <c r="J1648" s="73" t="s">
        <v>320</v>
      </c>
      <c r="K1648" s="73" t="s">
        <v>382</v>
      </c>
      <c r="L1648" s="73" t="s">
        <v>383</v>
      </c>
      <c r="M1648" s="73" t="s">
        <v>384</v>
      </c>
      <c r="N1648" s="73" t="s">
        <v>39</v>
      </c>
      <c r="O1648" s="73" t="s">
        <v>385</v>
      </c>
      <c r="P1648" s="73" t="s">
        <v>907</v>
      </c>
      <c r="Q1648" s="73" t="s">
        <v>937</v>
      </c>
      <c r="R1648" s="73" t="s">
        <v>63</v>
      </c>
      <c r="V1648" s="60" t="str">
        <f>W1648&amp;H1648</f>
        <v>RANGE S1805бежевый</v>
      </c>
      <c r="W1648" s="60" t="str">
        <f>_xlfn.LET(_xlpm.TextCell,TEXT(G1648,"###"),IF(_xlpm.TextCell&lt;&gt;"",IF(StyleSpaceSplit,IFERROR(IF(FIND(" ",_xlpm.TextCell)&gt;=1,MID(_xlpm.TextCell,1,FIND(" ",_xlpm.TextCell)-1),_xlpm.TextCell),_xlpm.TextCell),_xlpm.TextCell),""))</f>
        <v>RANGE S1805</v>
      </c>
      <c r="X1648" s="60" t="str">
        <f>IF(A1648&lt;&gt;"",IFERROR(IF(FIND(" ",G1648)&gt;=1,MID(G1648,FIND(" ",G1648)+1,LEN(G1648)),""),""),"")</f>
        <v>S1805</v>
      </c>
      <c r="AC1648" s="51">
        <f>IFERROR(VALUE(MID($C1648,1,2)),0)</f>
        <v>80</v>
      </c>
      <c r="AD1648" s="44">
        <f>IFERROR(VALUE(MID($C1648,4,3)),0)</f>
        <v>397</v>
      </c>
      <c r="AE1648" s="51">
        <f>VALUE(RIGHT("00"&amp;AC1648,2)&amp;RIGHT("000"&amp;AD1648,3))</f>
        <v>80397</v>
      </c>
    </row>
    <row r="1649" spans="1:31">
      <c r="A1649" s="60" t="str">
        <f>IF(G1649&amp;Q1649&lt;&gt;"",W1649&amp;Q1649,"")</f>
        <v>RANGE S1805beige</v>
      </c>
      <c r="B1649" s="60" t="str">
        <f>IF(C1649&lt;&gt;"",LEFT(C1649,9),"")</f>
        <v>80-397-02</v>
      </c>
      <c r="C1649" s="73" t="s">
        <v>2179</v>
      </c>
      <c r="D1649" s="73" t="s">
        <v>2175</v>
      </c>
      <c r="E1649" s="73" t="s">
        <v>910</v>
      </c>
      <c r="F1649" s="74">
        <v>59</v>
      </c>
      <c r="G1649" s="73" t="s">
        <v>2176</v>
      </c>
      <c r="H1649" s="73" t="s">
        <v>63</v>
      </c>
      <c r="I1649" s="73" t="s">
        <v>2177</v>
      </c>
      <c r="J1649" s="73" t="s">
        <v>320</v>
      </c>
      <c r="K1649" s="73" t="s">
        <v>382</v>
      </c>
      <c r="L1649" s="73" t="s">
        <v>383</v>
      </c>
      <c r="M1649" s="73" t="s">
        <v>384</v>
      </c>
      <c r="N1649" s="73" t="s">
        <v>39</v>
      </c>
      <c r="O1649" s="73" t="s">
        <v>385</v>
      </c>
      <c r="P1649" s="73" t="s">
        <v>907</v>
      </c>
      <c r="Q1649" s="73" t="s">
        <v>937</v>
      </c>
      <c r="R1649" s="73" t="s">
        <v>63</v>
      </c>
      <c r="V1649" s="60" t="str">
        <f>W1649&amp;H1649</f>
        <v>RANGE S1805бежевый</v>
      </c>
      <c r="W1649" s="60" t="str">
        <f>_xlfn.LET(_xlpm.TextCell,TEXT(G1649,"###"),IF(_xlpm.TextCell&lt;&gt;"",IF(StyleSpaceSplit,IFERROR(IF(FIND(" ",_xlpm.TextCell)&gt;=1,MID(_xlpm.TextCell,1,FIND(" ",_xlpm.TextCell)-1),_xlpm.TextCell),_xlpm.TextCell),_xlpm.TextCell),""))</f>
        <v>RANGE S1805</v>
      </c>
      <c r="X1649" s="60" t="str">
        <f>IF(A1649&lt;&gt;"",IFERROR(IF(FIND(" ",G1649)&gt;=1,MID(G1649,FIND(" ",G1649)+1,LEN(G1649)),""),""),"")</f>
        <v>S1805</v>
      </c>
      <c r="AC1649" s="51">
        <f>IFERROR(VALUE(MID($C1649,1,2)),0)</f>
        <v>80</v>
      </c>
      <c r="AD1649" s="44">
        <f>IFERROR(VALUE(MID($C1649,4,3)),0)</f>
        <v>397</v>
      </c>
      <c r="AE1649" s="51">
        <f>VALUE(RIGHT("00"&amp;AC1649,2)&amp;RIGHT("000"&amp;AD1649,3))</f>
        <v>80397</v>
      </c>
    </row>
    <row r="1650" spans="1:31">
      <c r="A1650" s="60" t="str">
        <f>IF(G1650&amp;Q1650&lt;&gt;"",W1650&amp;Q1650,"")</f>
        <v>RANGE S1805beige</v>
      </c>
      <c r="B1650" s="60" t="str">
        <f>IF(C1650&lt;&gt;"",LEFT(C1650,9),"")</f>
        <v>80-397-02</v>
      </c>
      <c r="C1650" s="73" t="s">
        <v>2180</v>
      </c>
      <c r="D1650" s="73" t="s">
        <v>2175</v>
      </c>
      <c r="E1650" s="73" t="s">
        <v>912</v>
      </c>
      <c r="F1650" s="74">
        <v>61</v>
      </c>
      <c r="G1650" s="73" t="s">
        <v>2176</v>
      </c>
      <c r="H1650" s="73" t="s">
        <v>63</v>
      </c>
      <c r="I1650" s="73" t="s">
        <v>2177</v>
      </c>
      <c r="J1650" s="73" t="s">
        <v>320</v>
      </c>
      <c r="K1650" s="73" t="s">
        <v>382</v>
      </c>
      <c r="L1650" s="73" t="s">
        <v>383</v>
      </c>
      <c r="M1650" s="73" t="s">
        <v>384</v>
      </c>
      <c r="N1650" s="73" t="s">
        <v>39</v>
      </c>
      <c r="O1650" s="73" t="s">
        <v>385</v>
      </c>
      <c r="P1650" s="73" t="s">
        <v>907</v>
      </c>
      <c r="Q1650" s="73" t="s">
        <v>937</v>
      </c>
      <c r="R1650" s="73" t="s">
        <v>63</v>
      </c>
      <c r="V1650" s="60" t="str">
        <f>W1650&amp;H1650</f>
        <v>RANGE S1805бежевый</v>
      </c>
      <c r="W1650" s="60" t="str">
        <f>_xlfn.LET(_xlpm.TextCell,TEXT(G1650,"###"),IF(_xlpm.TextCell&lt;&gt;"",IF(StyleSpaceSplit,IFERROR(IF(FIND(" ",_xlpm.TextCell)&gt;=1,MID(_xlpm.TextCell,1,FIND(" ",_xlpm.TextCell)-1),_xlpm.TextCell),_xlpm.TextCell),_xlpm.TextCell),""))</f>
        <v>RANGE S1805</v>
      </c>
      <c r="X1650" s="60" t="str">
        <f>IF(A1650&lt;&gt;"",IFERROR(IF(FIND(" ",G1650)&gt;=1,MID(G1650,FIND(" ",G1650)+1,LEN(G1650)),""),""),"")</f>
        <v>S1805</v>
      </c>
      <c r="AC1650" s="51">
        <f>IFERROR(VALUE(MID($C1650,1,2)),0)</f>
        <v>80</v>
      </c>
      <c r="AD1650" s="44">
        <f>IFERROR(VALUE(MID($C1650,4,3)),0)</f>
        <v>397</v>
      </c>
      <c r="AE1650" s="51">
        <f>VALUE(RIGHT("00"&amp;AC1650,2)&amp;RIGHT("000"&amp;AD1650,3))</f>
        <v>80397</v>
      </c>
    </row>
    <row r="1651" spans="1:31">
      <c r="A1651" s="60" t="str">
        <f>IF(G1651&amp;Q1651&lt;&gt;"",W1651&amp;Q1651,"")</f>
        <v>RANGE S1805blue</v>
      </c>
      <c r="B1651" s="60" t="str">
        <f>IF(C1651&lt;&gt;"",LEFT(C1651,9),"")</f>
        <v>80-397-06</v>
      </c>
      <c r="C1651" s="73" t="s">
        <v>2594</v>
      </c>
      <c r="D1651" s="73" t="s">
        <v>2595</v>
      </c>
      <c r="E1651" s="73" t="s">
        <v>956</v>
      </c>
      <c r="F1651" s="74">
        <v>55</v>
      </c>
      <c r="G1651" s="73" t="s">
        <v>2176</v>
      </c>
      <c r="H1651" s="73" t="s">
        <v>71</v>
      </c>
      <c r="I1651" s="73" t="s">
        <v>2177</v>
      </c>
      <c r="J1651" s="73" t="s">
        <v>320</v>
      </c>
      <c r="K1651" s="73" t="s">
        <v>382</v>
      </c>
      <c r="L1651" s="73" t="s">
        <v>383</v>
      </c>
      <c r="M1651" s="73" t="s">
        <v>384</v>
      </c>
      <c r="N1651" s="73" t="s">
        <v>39</v>
      </c>
      <c r="O1651" s="73" t="s">
        <v>385</v>
      </c>
      <c r="P1651" s="73" t="s">
        <v>907</v>
      </c>
      <c r="Q1651" s="73" t="s">
        <v>932</v>
      </c>
      <c r="R1651" s="73" t="s">
        <v>71</v>
      </c>
      <c r="V1651" s="60" t="str">
        <f>W1651&amp;H1651</f>
        <v>RANGE S1805синий</v>
      </c>
      <c r="W1651" s="60" t="str">
        <f>_xlfn.LET(_xlpm.TextCell,TEXT(G1651,"###"),IF(_xlpm.TextCell&lt;&gt;"",IF(StyleSpaceSplit,IFERROR(IF(FIND(" ",_xlpm.TextCell)&gt;=1,MID(_xlpm.TextCell,1,FIND(" ",_xlpm.TextCell)-1),_xlpm.TextCell),_xlpm.TextCell),_xlpm.TextCell),""))</f>
        <v>RANGE S1805</v>
      </c>
      <c r="X1651" s="60" t="str">
        <f>IF(A1651&lt;&gt;"",IFERROR(IF(FIND(" ",G1651)&gt;=1,MID(G1651,FIND(" ",G1651)+1,LEN(G1651)),""),""),"")</f>
        <v>S1805</v>
      </c>
      <c r="AC1651" s="51">
        <f>IFERROR(VALUE(MID($C1651,1,2)),0)</f>
        <v>80</v>
      </c>
      <c r="AD1651" s="44">
        <f>IFERROR(VALUE(MID($C1651,4,3)),0)</f>
        <v>397</v>
      </c>
      <c r="AE1651" s="51">
        <f>VALUE(RIGHT("00"&amp;AC1651,2)&amp;RIGHT("000"&amp;AD1651,3))</f>
        <v>80397</v>
      </c>
    </row>
    <row r="1652" spans="1:31">
      <c r="A1652" s="60" t="str">
        <f>IF(G1652&amp;Q1652&lt;&gt;"",W1652&amp;Q1652,"")</f>
        <v>RANGE S1805blue</v>
      </c>
      <c r="B1652" s="60" t="str">
        <f>IF(C1652&lt;&gt;"",LEFT(C1652,9),"")</f>
        <v>80-397-06</v>
      </c>
      <c r="C1652" s="73" t="s">
        <v>2596</v>
      </c>
      <c r="D1652" s="73" t="s">
        <v>2595</v>
      </c>
      <c r="E1652" s="73" t="s">
        <v>915</v>
      </c>
      <c r="F1652" s="74">
        <v>56</v>
      </c>
      <c r="G1652" s="73" t="s">
        <v>2176</v>
      </c>
      <c r="H1652" s="73" t="s">
        <v>71</v>
      </c>
      <c r="I1652" s="73" t="s">
        <v>2177</v>
      </c>
      <c r="J1652" s="73" t="s">
        <v>320</v>
      </c>
      <c r="K1652" s="73" t="s">
        <v>382</v>
      </c>
      <c r="L1652" s="73" t="s">
        <v>383</v>
      </c>
      <c r="M1652" s="73" t="s">
        <v>384</v>
      </c>
      <c r="N1652" s="73" t="s">
        <v>39</v>
      </c>
      <c r="O1652" s="73" t="s">
        <v>385</v>
      </c>
      <c r="P1652" s="73" t="s">
        <v>907</v>
      </c>
      <c r="Q1652" s="73" t="s">
        <v>932</v>
      </c>
      <c r="R1652" s="73" t="s">
        <v>71</v>
      </c>
      <c r="V1652" s="60" t="str">
        <f>W1652&amp;H1652</f>
        <v>RANGE S1805синий</v>
      </c>
      <c r="W1652" s="60" t="str">
        <f>_xlfn.LET(_xlpm.TextCell,TEXT(G1652,"###"),IF(_xlpm.TextCell&lt;&gt;"",IF(StyleSpaceSplit,IFERROR(IF(FIND(" ",_xlpm.TextCell)&gt;=1,MID(_xlpm.TextCell,1,FIND(" ",_xlpm.TextCell)-1),_xlpm.TextCell),_xlpm.TextCell),_xlpm.TextCell),""))</f>
        <v>RANGE S1805</v>
      </c>
      <c r="X1652" s="60" t="str">
        <f>IF(A1652&lt;&gt;"",IFERROR(IF(FIND(" ",G1652)&gt;=1,MID(G1652,FIND(" ",G1652)+1,LEN(G1652)),""),""),"")</f>
        <v>S1805</v>
      </c>
      <c r="AC1652" s="51">
        <f>IFERROR(VALUE(MID($C1652,1,2)),0)</f>
        <v>80</v>
      </c>
      <c r="AD1652" s="44">
        <f>IFERROR(VALUE(MID($C1652,4,3)),0)</f>
        <v>397</v>
      </c>
      <c r="AE1652" s="51">
        <f>VALUE(RIGHT("00"&amp;AC1652,2)&amp;RIGHT("000"&amp;AD1652,3))</f>
        <v>80397</v>
      </c>
    </row>
    <row r="1653" spans="1:31">
      <c r="A1653" s="60" t="str">
        <f>IF(G1653&amp;Q1653&lt;&gt;"",W1653&amp;Q1653,"")</f>
        <v>RANGE S1805blue</v>
      </c>
      <c r="B1653" s="60" t="str">
        <f>IF(C1653&lt;&gt;"",LEFT(C1653,9),"")</f>
        <v>80-397-06</v>
      </c>
      <c r="C1653" s="73" t="s">
        <v>2597</v>
      </c>
      <c r="D1653" s="73" t="s">
        <v>2595</v>
      </c>
      <c r="E1653" s="73" t="s">
        <v>904</v>
      </c>
      <c r="F1653" s="74">
        <v>57</v>
      </c>
      <c r="G1653" s="73" t="s">
        <v>2176</v>
      </c>
      <c r="H1653" s="73" t="s">
        <v>71</v>
      </c>
      <c r="I1653" s="73" t="s">
        <v>2177</v>
      </c>
      <c r="J1653" s="73" t="s">
        <v>320</v>
      </c>
      <c r="K1653" s="73" t="s">
        <v>382</v>
      </c>
      <c r="L1653" s="73" t="s">
        <v>383</v>
      </c>
      <c r="M1653" s="73" t="s">
        <v>384</v>
      </c>
      <c r="N1653" s="73" t="s">
        <v>39</v>
      </c>
      <c r="O1653" s="73" t="s">
        <v>385</v>
      </c>
      <c r="P1653" s="73" t="s">
        <v>907</v>
      </c>
      <c r="Q1653" s="73" t="s">
        <v>932</v>
      </c>
      <c r="R1653" s="73" t="s">
        <v>71</v>
      </c>
      <c r="V1653" s="60" t="str">
        <f>W1653&amp;H1653</f>
        <v>RANGE S1805синий</v>
      </c>
      <c r="W1653" s="60" t="str">
        <f>_xlfn.LET(_xlpm.TextCell,TEXT(G1653,"###"),IF(_xlpm.TextCell&lt;&gt;"",IF(StyleSpaceSplit,IFERROR(IF(FIND(" ",_xlpm.TextCell)&gt;=1,MID(_xlpm.TextCell,1,FIND(" ",_xlpm.TextCell)-1),_xlpm.TextCell),_xlpm.TextCell),_xlpm.TextCell),""))</f>
        <v>RANGE S1805</v>
      </c>
      <c r="X1653" s="60" t="str">
        <f>IF(A1653&lt;&gt;"",IFERROR(IF(FIND(" ",G1653)&gt;=1,MID(G1653,FIND(" ",G1653)+1,LEN(G1653)),""),""),"")</f>
        <v>S1805</v>
      </c>
      <c r="AC1653" s="51">
        <f>IFERROR(VALUE(MID($C1653,1,2)),0)</f>
        <v>80</v>
      </c>
      <c r="AD1653" s="44">
        <f>IFERROR(VALUE(MID($C1653,4,3)),0)</f>
        <v>397</v>
      </c>
      <c r="AE1653" s="51">
        <f>VALUE(RIGHT("00"&amp;AC1653,2)&amp;RIGHT("000"&amp;AD1653,3))</f>
        <v>80397</v>
      </c>
    </row>
    <row r="1654" spans="1:31">
      <c r="A1654" s="60" t="str">
        <f>IF(G1654&amp;Q1654&lt;&gt;"",W1654&amp;Q1654,"")</f>
        <v>RANGE S1805blue</v>
      </c>
      <c r="B1654" s="60" t="str">
        <f>IF(C1654&lt;&gt;"",LEFT(C1654,9),"")</f>
        <v>80-397-06</v>
      </c>
      <c r="C1654" s="73" t="s">
        <v>2598</v>
      </c>
      <c r="D1654" s="73" t="s">
        <v>2595</v>
      </c>
      <c r="E1654" s="73" t="s">
        <v>920</v>
      </c>
      <c r="F1654" s="74">
        <v>58</v>
      </c>
      <c r="G1654" s="73" t="s">
        <v>2176</v>
      </c>
      <c r="H1654" s="73" t="s">
        <v>71</v>
      </c>
      <c r="I1654" s="73" t="s">
        <v>2177</v>
      </c>
      <c r="J1654" s="73" t="s">
        <v>320</v>
      </c>
      <c r="K1654" s="73" t="s">
        <v>382</v>
      </c>
      <c r="L1654" s="73" t="s">
        <v>383</v>
      </c>
      <c r="M1654" s="73" t="s">
        <v>384</v>
      </c>
      <c r="N1654" s="73" t="s">
        <v>39</v>
      </c>
      <c r="O1654" s="73" t="s">
        <v>385</v>
      </c>
      <c r="P1654" s="73" t="s">
        <v>907</v>
      </c>
      <c r="Q1654" s="73" t="s">
        <v>932</v>
      </c>
      <c r="R1654" s="73" t="s">
        <v>71</v>
      </c>
      <c r="V1654" s="60" t="str">
        <f>W1654&amp;H1654</f>
        <v>RANGE S1805синий</v>
      </c>
      <c r="W1654" s="60" t="str">
        <f>_xlfn.LET(_xlpm.TextCell,TEXT(G1654,"###"),IF(_xlpm.TextCell&lt;&gt;"",IF(StyleSpaceSplit,IFERROR(IF(FIND(" ",_xlpm.TextCell)&gt;=1,MID(_xlpm.TextCell,1,FIND(" ",_xlpm.TextCell)-1),_xlpm.TextCell),_xlpm.TextCell),_xlpm.TextCell),""))</f>
        <v>RANGE S1805</v>
      </c>
      <c r="X1654" s="60" t="str">
        <f>IF(A1654&lt;&gt;"",IFERROR(IF(FIND(" ",G1654)&gt;=1,MID(G1654,FIND(" ",G1654)+1,LEN(G1654)),""),""),"")</f>
        <v>S1805</v>
      </c>
      <c r="AC1654" s="51">
        <f>IFERROR(VALUE(MID($C1654,1,2)),0)</f>
        <v>80</v>
      </c>
      <c r="AD1654" s="44">
        <f>IFERROR(VALUE(MID($C1654,4,3)),0)</f>
        <v>397</v>
      </c>
      <c r="AE1654" s="51">
        <f>VALUE(RIGHT("00"&amp;AC1654,2)&amp;RIGHT("000"&amp;AD1654,3))</f>
        <v>80397</v>
      </c>
    </row>
    <row r="1655" spans="1:31">
      <c r="A1655" s="60" t="str">
        <f>IF(G1655&amp;Q1655&lt;&gt;"",W1655&amp;Q1655,"")</f>
        <v>RANGE S1805blue</v>
      </c>
      <c r="B1655" s="60" t="str">
        <f>IF(C1655&lt;&gt;"",LEFT(C1655,9),"")</f>
        <v>80-397-06</v>
      </c>
      <c r="C1655" s="73" t="s">
        <v>2599</v>
      </c>
      <c r="D1655" s="73" t="s">
        <v>2595</v>
      </c>
      <c r="E1655" s="73" t="s">
        <v>922</v>
      </c>
      <c r="F1655" s="74">
        <v>60</v>
      </c>
      <c r="G1655" s="73" t="s">
        <v>2176</v>
      </c>
      <c r="H1655" s="73" t="s">
        <v>71</v>
      </c>
      <c r="I1655" s="73" t="s">
        <v>2177</v>
      </c>
      <c r="J1655" s="73" t="s">
        <v>320</v>
      </c>
      <c r="K1655" s="73" t="s">
        <v>382</v>
      </c>
      <c r="L1655" s="73" t="s">
        <v>383</v>
      </c>
      <c r="M1655" s="73" t="s">
        <v>384</v>
      </c>
      <c r="N1655" s="73" t="s">
        <v>39</v>
      </c>
      <c r="O1655" s="73" t="s">
        <v>385</v>
      </c>
      <c r="P1655" s="73" t="s">
        <v>907</v>
      </c>
      <c r="Q1655" s="73" t="s">
        <v>932</v>
      </c>
      <c r="R1655" s="73" t="s">
        <v>71</v>
      </c>
      <c r="V1655" s="60" t="str">
        <f>W1655&amp;H1655</f>
        <v>RANGE S1805синий</v>
      </c>
      <c r="W1655" s="60" t="str">
        <f>_xlfn.LET(_xlpm.TextCell,TEXT(G1655,"###"),IF(_xlpm.TextCell&lt;&gt;"",IF(StyleSpaceSplit,IFERROR(IF(FIND(" ",_xlpm.TextCell)&gt;=1,MID(_xlpm.TextCell,1,FIND(" ",_xlpm.TextCell)-1),_xlpm.TextCell),_xlpm.TextCell),_xlpm.TextCell),""))</f>
        <v>RANGE S1805</v>
      </c>
      <c r="X1655" s="60" t="str">
        <f>IF(A1655&lt;&gt;"",IFERROR(IF(FIND(" ",G1655)&gt;=1,MID(G1655,FIND(" ",G1655)+1,LEN(G1655)),""),""),"")</f>
        <v>S1805</v>
      </c>
      <c r="AC1655" s="51">
        <f>IFERROR(VALUE(MID($C1655,1,2)),0)</f>
        <v>80</v>
      </c>
      <c r="AD1655" s="44">
        <f>IFERROR(VALUE(MID($C1655,4,3)),0)</f>
        <v>397</v>
      </c>
      <c r="AE1655" s="51">
        <f>VALUE(RIGHT("00"&amp;AC1655,2)&amp;RIGHT("000"&amp;AD1655,3))</f>
        <v>80397</v>
      </c>
    </row>
    <row r="1656" spans="1:31">
      <c r="A1656" s="60" t="str">
        <f>IF(G1656&amp;Q1656&lt;&gt;"",W1656&amp;Q1656,"")</f>
        <v>RANGE S1805blue</v>
      </c>
      <c r="B1656" s="60" t="str">
        <f>IF(C1656&lt;&gt;"",LEFT(C1656,9),"")</f>
        <v>80-397-06</v>
      </c>
      <c r="C1656" s="73" t="s">
        <v>2600</v>
      </c>
      <c r="D1656" s="73" t="s">
        <v>2595</v>
      </c>
      <c r="E1656" s="73" t="s">
        <v>912</v>
      </c>
      <c r="F1656" s="74">
        <v>61</v>
      </c>
      <c r="G1656" s="73" t="s">
        <v>2176</v>
      </c>
      <c r="H1656" s="73" t="s">
        <v>71</v>
      </c>
      <c r="I1656" s="73" t="s">
        <v>2177</v>
      </c>
      <c r="J1656" s="73" t="s">
        <v>320</v>
      </c>
      <c r="K1656" s="73" t="s">
        <v>382</v>
      </c>
      <c r="L1656" s="73" t="s">
        <v>383</v>
      </c>
      <c r="M1656" s="73" t="s">
        <v>384</v>
      </c>
      <c r="N1656" s="73" t="s">
        <v>39</v>
      </c>
      <c r="O1656" s="73" t="s">
        <v>385</v>
      </c>
      <c r="P1656" s="73" t="s">
        <v>907</v>
      </c>
      <c r="Q1656" s="73" t="s">
        <v>932</v>
      </c>
      <c r="R1656" s="73" t="s">
        <v>71</v>
      </c>
      <c r="V1656" s="60" t="str">
        <f>W1656&amp;H1656</f>
        <v>RANGE S1805синий</v>
      </c>
      <c r="W1656" s="60" t="str">
        <f>_xlfn.LET(_xlpm.TextCell,TEXT(G1656,"###"),IF(_xlpm.TextCell&lt;&gt;"",IF(StyleSpaceSplit,IFERROR(IF(FIND(" ",_xlpm.TextCell)&gt;=1,MID(_xlpm.TextCell,1,FIND(" ",_xlpm.TextCell)-1),_xlpm.TextCell),_xlpm.TextCell),_xlpm.TextCell),""))</f>
        <v>RANGE S1805</v>
      </c>
      <c r="X1656" s="60" t="str">
        <f>IF(A1656&lt;&gt;"",IFERROR(IF(FIND(" ",G1656)&gt;=1,MID(G1656,FIND(" ",G1656)+1,LEN(G1656)),""),""),"")</f>
        <v>S1805</v>
      </c>
      <c r="AC1656" s="51">
        <f>IFERROR(VALUE(MID($C1656,1,2)),0)</f>
        <v>80</v>
      </c>
      <c r="AD1656" s="44">
        <f>IFERROR(VALUE(MID($C1656,4,3)),0)</f>
        <v>397</v>
      </c>
      <c r="AE1656" s="51">
        <f>VALUE(RIGHT("00"&amp;AC1656,2)&amp;RIGHT("000"&amp;AD1656,3))</f>
        <v>80397</v>
      </c>
    </row>
    <row r="1657" spans="1:31">
      <c r="A1657" s="60" t="str">
        <f>IF(G1657&amp;Q1657&lt;&gt;"",W1657&amp;Q1657,"")</f>
        <v>RANGE S1805blue</v>
      </c>
      <c r="B1657" s="60" t="str">
        <f>IF(C1657&lt;&gt;"",LEFT(C1657,9),"")</f>
        <v>80-397-06</v>
      </c>
      <c r="C1657" s="73" t="s">
        <v>2601</v>
      </c>
      <c r="D1657" s="73" t="s">
        <v>2595</v>
      </c>
      <c r="E1657" s="73" t="s">
        <v>1046</v>
      </c>
      <c r="F1657" s="74">
        <v>62</v>
      </c>
      <c r="G1657" s="73" t="s">
        <v>2176</v>
      </c>
      <c r="H1657" s="73" t="s">
        <v>71</v>
      </c>
      <c r="I1657" s="73" t="s">
        <v>2177</v>
      </c>
      <c r="J1657" s="73" t="s">
        <v>320</v>
      </c>
      <c r="K1657" s="73" t="s">
        <v>382</v>
      </c>
      <c r="L1657" s="73" t="s">
        <v>383</v>
      </c>
      <c r="M1657" s="73" t="s">
        <v>384</v>
      </c>
      <c r="N1657" s="73" t="s">
        <v>39</v>
      </c>
      <c r="O1657" s="73" t="s">
        <v>385</v>
      </c>
      <c r="P1657" s="73" t="s">
        <v>907</v>
      </c>
      <c r="Q1657" s="73" t="s">
        <v>932</v>
      </c>
      <c r="R1657" s="73" t="s">
        <v>71</v>
      </c>
      <c r="V1657" s="60" t="str">
        <f>W1657&amp;H1657</f>
        <v>RANGE S1805синий</v>
      </c>
      <c r="W1657" s="60" t="str">
        <f>_xlfn.LET(_xlpm.TextCell,TEXT(G1657,"###"),IF(_xlpm.TextCell&lt;&gt;"",IF(StyleSpaceSplit,IFERROR(IF(FIND(" ",_xlpm.TextCell)&gt;=1,MID(_xlpm.TextCell,1,FIND(" ",_xlpm.TextCell)-1),_xlpm.TextCell),_xlpm.TextCell),_xlpm.TextCell),""))</f>
        <v>RANGE S1805</v>
      </c>
      <c r="X1657" s="60" t="str">
        <f>IF(A1657&lt;&gt;"",IFERROR(IF(FIND(" ",G1657)&gt;=1,MID(G1657,FIND(" ",G1657)+1,LEN(G1657)),""),""),"")</f>
        <v>S1805</v>
      </c>
      <c r="AC1657" s="51">
        <f>IFERROR(VALUE(MID($C1657,1,2)),0)</f>
        <v>80</v>
      </c>
      <c r="AD1657" s="44">
        <f>IFERROR(VALUE(MID($C1657,4,3)),0)</f>
        <v>397</v>
      </c>
      <c r="AE1657" s="51">
        <f>VALUE(RIGHT("00"&amp;AC1657,2)&amp;RIGHT("000"&amp;AD1657,3))</f>
        <v>80397</v>
      </c>
    </row>
    <row r="1658" spans="1:31">
      <c r="A1658" s="60" t="str">
        <f>IF(G1658&amp;Q1658&lt;&gt;"",W1658&amp;Q1658,"")</f>
        <v>RANGE S1805blue</v>
      </c>
      <c r="B1658" s="60" t="str">
        <f>IF(C1658&lt;&gt;"",LEFT(C1658,9),"")</f>
        <v>80-397-06</v>
      </c>
      <c r="C1658" s="73" t="s">
        <v>2602</v>
      </c>
      <c r="D1658" s="73" t="s">
        <v>2595</v>
      </c>
      <c r="E1658" s="73" t="s">
        <v>910</v>
      </c>
      <c r="F1658" s="74">
        <v>59</v>
      </c>
      <c r="G1658" s="73" t="s">
        <v>2176</v>
      </c>
      <c r="H1658" s="73" t="s">
        <v>71</v>
      </c>
      <c r="I1658" s="73" t="s">
        <v>2177</v>
      </c>
      <c r="J1658" s="73" t="s">
        <v>320</v>
      </c>
      <c r="K1658" s="73" t="s">
        <v>382</v>
      </c>
      <c r="L1658" s="73" t="s">
        <v>383</v>
      </c>
      <c r="M1658" s="73" t="s">
        <v>384</v>
      </c>
      <c r="N1658" s="73" t="s">
        <v>39</v>
      </c>
      <c r="O1658" s="73" t="s">
        <v>385</v>
      </c>
      <c r="P1658" s="73" t="s">
        <v>907</v>
      </c>
      <c r="Q1658" s="73" t="s">
        <v>932</v>
      </c>
      <c r="R1658" s="73" t="s">
        <v>71</v>
      </c>
      <c r="V1658" s="60" t="str">
        <f>W1658&amp;H1658</f>
        <v>RANGE S1805синий</v>
      </c>
      <c r="W1658" s="60" t="str">
        <f>_xlfn.LET(_xlpm.TextCell,TEXT(G1658,"###"),IF(_xlpm.TextCell&lt;&gt;"",IF(StyleSpaceSplit,IFERROR(IF(FIND(" ",_xlpm.TextCell)&gt;=1,MID(_xlpm.TextCell,1,FIND(" ",_xlpm.TextCell)-1),_xlpm.TextCell),_xlpm.TextCell),_xlpm.TextCell),""))</f>
        <v>RANGE S1805</v>
      </c>
      <c r="X1658" s="60" t="str">
        <f>IF(A1658&lt;&gt;"",IFERROR(IF(FIND(" ",G1658)&gt;=1,MID(G1658,FIND(" ",G1658)+1,LEN(G1658)),""),""),"")</f>
        <v>S1805</v>
      </c>
      <c r="AC1658" s="51">
        <f>IFERROR(VALUE(MID($C1658,1,2)),0)</f>
        <v>80</v>
      </c>
      <c r="AD1658" s="44">
        <f>IFERROR(VALUE(MID($C1658,4,3)),0)</f>
        <v>397</v>
      </c>
      <c r="AE1658" s="51">
        <f>VALUE(RIGHT("00"&amp;AC1658,2)&amp;RIGHT("000"&amp;AD1658,3))</f>
        <v>80397</v>
      </c>
    </row>
    <row r="1659" spans="1:31">
      <c r="A1659" s="60" t="str">
        <f>IF(G1659&amp;Q1659&lt;&gt;"",W1659&amp;Q1659,"")</f>
        <v>RANGE S1806grey</v>
      </c>
      <c r="B1659" s="60" t="str">
        <f>IF(C1659&lt;&gt;"",LEFT(C1659,9),"")</f>
        <v>80-398-08</v>
      </c>
      <c r="C1659" s="73" t="s">
        <v>2181</v>
      </c>
      <c r="D1659" s="73" t="s">
        <v>2182</v>
      </c>
      <c r="E1659" s="73" t="s">
        <v>956</v>
      </c>
      <c r="F1659" s="74">
        <v>55</v>
      </c>
      <c r="G1659" s="73" t="s">
        <v>2183</v>
      </c>
      <c r="H1659" s="73" t="s">
        <v>83</v>
      </c>
      <c r="I1659" s="73" t="s">
        <v>906</v>
      </c>
      <c r="J1659" s="73" t="s">
        <v>320</v>
      </c>
      <c r="K1659" s="73" t="s">
        <v>382</v>
      </c>
      <c r="L1659" s="73" t="s">
        <v>383</v>
      </c>
      <c r="M1659" s="73" t="s">
        <v>384</v>
      </c>
      <c r="N1659" s="73" t="s">
        <v>43</v>
      </c>
      <c r="O1659" s="73" t="s">
        <v>385</v>
      </c>
      <c r="P1659" s="73" t="s">
        <v>907</v>
      </c>
      <c r="Q1659" s="73" t="s">
        <v>917</v>
      </c>
      <c r="R1659" s="73" t="s">
        <v>83</v>
      </c>
      <c r="V1659" s="60" t="str">
        <f>W1659&amp;H1659</f>
        <v>RANGE S1806серый</v>
      </c>
      <c r="W1659" s="60" t="str">
        <f>_xlfn.LET(_xlpm.TextCell,TEXT(G1659,"###"),IF(_xlpm.TextCell&lt;&gt;"",IF(StyleSpaceSplit,IFERROR(IF(FIND(" ",_xlpm.TextCell)&gt;=1,MID(_xlpm.TextCell,1,FIND(" ",_xlpm.TextCell)-1),_xlpm.TextCell),_xlpm.TextCell),_xlpm.TextCell),""))</f>
        <v>RANGE S1806</v>
      </c>
      <c r="X1659" s="60" t="str">
        <f>IF(A1659&lt;&gt;"",IFERROR(IF(FIND(" ",G1659)&gt;=1,MID(G1659,FIND(" ",G1659)+1,LEN(G1659)),""),""),"")</f>
        <v>S1806</v>
      </c>
      <c r="AC1659" s="51">
        <f>IFERROR(VALUE(MID($C1659,1,2)),0)</f>
        <v>80</v>
      </c>
      <c r="AD1659" s="44">
        <f>IFERROR(VALUE(MID($C1659,4,3)),0)</f>
        <v>398</v>
      </c>
      <c r="AE1659" s="51">
        <f>VALUE(RIGHT("00"&amp;AC1659,2)&amp;RIGHT("000"&amp;AD1659,3))</f>
        <v>80398</v>
      </c>
    </row>
    <row r="1660" spans="1:31">
      <c r="A1660" s="60" t="str">
        <f>IF(G1660&amp;Q1660&lt;&gt;"",W1660&amp;Q1660,"")</f>
        <v>RANGE S1806grey</v>
      </c>
      <c r="B1660" s="60" t="str">
        <f>IF(C1660&lt;&gt;"",LEFT(C1660,9),"")</f>
        <v>80-398-08</v>
      </c>
      <c r="C1660" s="73" t="s">
        <v>2184</v>
      </c>
      <c r="D1660" s="73" t="s">
        <v>2182</v>
      </c>
      <c r="E1660" s="73" t="s">
        <v>904</v>
      </c>
      <c r="F1660" s="74">
        <v>57</v>
      </c>
      <c r="G1660" s="73" t="s">
        <v>2183</v>
      </c>
      <c r="H1660" s="73" t="s">
        <v>83</v>
      </c>
      <c r="I1660" s="73" t="s">
        <v>906</v>
      </c>
      <c r="J1660" s="73" t="s">
        <v>320</v>
      </c>
      <c r="K1660" s="73" t="s">
        <v>382</v>
      </c>
      <c r="L1660" s="73" t="s">
        <v>383</v>
      </c>
      <c r="M1660" s="73" t="s">
        <v>384</v>
      </c>
      <c r="N1660" s="73" t="s">
        <v>43</v>
      </c>
      <c r="O1660" s="73" t="s">
        <v>385</v>
      </c>
      <c r="P1660" s="73" t="s">
        <v>907</v>
      </c>
      <c r="Q1660" s="73" t="s">
        <v>917</v>
      </c>
      <c r="R1660" s="73" t="s">
        <v>83</v>
      </c>
      <c r="V1660" s="60" t="str">
        <f>W1660&amp;H1660</f>
        <v>RANGE S1806серый</v>
      </c>
      <c r="W1660" s="60" t="str">
        <f>_xlfn.LET(_xlpm.TextCell,TEXT(G1660,"###"),IF(_xlpm.TextCell&lt;&gt;"",IF(StyleSpaceSplit,IFERROR(IF(FIND(" ",_xlpm.TextCell)&gt;=1,MID(_xlpm.TextCell,1,FIND(" ",_xlpm.TextCell)-1),_xlpm.TextCell),_xlpm.TextCell),_xlpm.TextCell),""))</f>
        <v>RANGE S1806</v>
      </c>
      <c r="X1660" s="60" t="str">
        <f>IF(A1660&lt;&gt;"",IFERROR(IF(FIND(" ",G1660)&gt;=1,MID(G1660,FIND(" ",G1660)+1,LEN(G1660)),""),""),"")</f>
        <v>S1806</v>
      </c>
      <c r="AC1660" s="51">
        <f>IFERROR(VALUE(MID($C1660,1,2)),0)</f>
        <v>80</v>
      </c>
      <c r="AD1660" s="44">
        <f>IFERROR(VALUE(MID($C1660,4,3)),0)</f>
        <v>398</v>
      </c>
      <c r="AE1660" s="51">
        <f>VALUE(RIGHT("00"&amp;AC1660,2)&amp;RIGHT("000"&amp;AD1660,3))</f>
        <v>80398</v>
      </c>
    </row>
    <row r="1661" spans="1:31">
      <c r="A1661" s="60" t="str">
        <f>IF(G1661&amp;Q1661&lt;&gt;"",W1661&amp;Q1661,"")</f>
        <v>RANGE S1806grey</v>
      </c>
      <c r="B1661" s="60" t="str">
        <f>IF(C1661&lt;&gt;"",LEFT(C1661,9),"")</f>
        <v>80-398-08</v>
      </c>
      <c r="C1661" s="73" t="s">
        <v>2185</v>
      </c>
      <c r="D1661" s="73" t="s">
        <v>2182</v>
      </c>
      <c r="E1661" s="73" t="s">
        <v>910</v>
      </c>
      <c r="F1661" s="74">
        <v>59</v>
      </c>
      <c r="G1661" s="73" t="s">
        <v>2183</v>
      </c>
      <c r="H1661" s="73" t="s">
        <v>83</v>
      </c>
      <c r="I1661" s="73" t="s">
        <v>906</v>
      </c>
      <c r="J1661" s="73" t="s">
        <v>320</v>
      </c>
      <c r="K1661" s="73" t="s">
        <v>382</v>
      </c>
      <c r="L1661" s="73" t="s">
        <v>383</v>
      </c>
      <c r="M1661" s="73" t="s">
        <v>384</v>
      </c>
      <c r="N1661" s="73" t="s">
        <v>43</v>
      </c>
      <c r="O1661" s="73" t="s">
        <v>385</v>
      </c>
      <c r="P1661" s="73" t="s">
        <v>907</v>
      </c>
      <c r="Q1661" s="73" t="s">
        <v>917</v>
      </c>
      <c r="R1661" s="73" t="s">
        <v>83</v>
      </c>
      <c r="V1661" s="60" t="str">
        <f>W1661&amp;H1661</f>
        <v>RANGE S1806серый</v>
      </c>
      <c r="W1661" s="60" t="str">
        <f>_xlfn.LET(_xlpm.TextCell,TEXT(G1661,"###"),IF(_xlpm.TextCell&lt;&gt;"",IF(StyleSpaceSplit,IFERROR(IF(FIND(" ",_xlpm.TextCell)&gt;=1,MID(_xlpm.TextCell,1,FIND(" ",_xlpm.TextCell)-1),_xlpm.TextCell),_xlpm.TextCell),_xlpm.TextCell),""))</f>
        <v>RANGE S1806</v>
      </c>
      <c r="X1661" s="60" t="str">
        <f>IF(A1661&lt;&gt;"",IFERROR(IF(FIND(" ",G1661)&gt;=1,MID(G1661,FIND(" ",G1661)+1,LEN(G1661)),""),""),"")</f>
        <v>S1806</v>
      </c>
      <c r="AC1661" s="51">
        <f>IFERROR(VALUE(MID($C1661,1,2)),0)</f>
        <v>80</v>
      </c>
      <c r="AD1661" s="44">
        <f>IFERROR(VALUE(MID($C1661,4,3)),0)</f>
        <v>398</v>
      </c>
      <c r="AE1661" s="51">
        <f>VALUE(RIGHT("00"&amp;AC1661,2)&amp;RIGHT("000"&amp;AD1661,3))</f>
        <v>80398</v>
      </c>
    </row>
    <row r="1662" spans="1:31">
      <c r="A1662" s="60" t="str">
        <f>IF(G1662&amp;Q1662&lt;&gt;"",W1662&amp;Q1662,"")</f>
        <v>RANGE S1806grey</v>
      </c>
      <c r="B1662" s="60" t="str">
        <f>IF(C1662&lt;&gt;"",LEFT(C1662,9),"")</f>
        <v>80-398-08</v>
      </c>
      <c r="C1662" s="73" t="s">
        <v>2186</v>
      </c>
      <c r="D1662" s="73" t="s">
        <v>2182</v>
      </c>
      <c r="E1662" s="73" t="s">
        <v>912</v>
      </c>
      <c r="F1662" s="74">
        <v>61</v>
      </c>
      <c r="G1662" s="73" t="s">
        <v>2183</v>
      </c>
      <c r="H1662" s="73" t="s">
        <v>83</v>
      </c>
      <c r="I1662" s="73" t="s">
        <v>906</v>
      </c>
      <c r="J1662" s="73" t="s">
        <v>320</v>
      </c>
      <c r="K1662" s="73" t="s">
        <v>382</v>
      </c>
      <c r="L1662" s="73" t="s">
        <v>383</v>
      </c>
      <c r="M1662" s="73" t="s">
        <v>384</v>
      </c>
      <c r="N1662" s="73" t="s">
        <v>43</v>
      </c>
      <c r="O1662" s="73" t="s">
        <v>385</v>
      </c>
      <c r="P1662" s="73" t="s">
        <v>907</v>
      </c>
      <c r="Q1662" s="73" t="s">
        <v>917</v>
      </c>
      <c r="R1662" s="73" t="s">
        <v>83</v>
      </c>
      <c r="V1662" s="60" t="str">
        <f>W1662&amp;H1662</f>
        <v>RANGE S1806серый</v>
      </c>
      <c r="W1662" s="60" t="str">
        <f>_xlfn.LET(_xlpm.TextCell,TEXT(G1662,"###"),IF(_xlpm.TextCell&lt;&gt;"",IF(StyleSpaceSplit,IFERROR(IF(FIND(" ",_xlpm.TextCell)&gt;=1,MID(_xlpm.TextCell,1,FIND(" ",_xlpm.TextCell)-1),_xlpm.TextCell),_xlpm.TextCell),_xlpm.TextCell),""))</f>
        <v>RANGE S1806</v>
      </c>
      <c r="X1662" s="60" t="str">
        <f>IF(A1662&lt;&gt;"",IFERROR(IF(FIND(" ",G1662)&gt;=1,MID(G1662,FIND(" ",G1662)+1,LEN(G1662)),""),""),"")</f>
        <v>S1806</v>
      </c>
      <c r="AC1662" s="51">
        <f>IFERROR(VALUE(MID($C1662,1,2)),0)</f>
        <v>80</v>
      </c>
      <c r="AD1662" s="44">
        <f>IFERROR(VALUE(MID($C1662,4,3)),0)</f>
        <v>398</v>
      </c>
      <c r="AE1662" s="51">
        <f>VALUE(RIGHT("00"&amp;AC1662,2)&amp;RIGHT("000"&amp;AD1662,3))</f>
        <v>80398</v>
      </c>
    </row>
    <row r="1663" spans="1:31">
      <c r="A1663" s="60" t="str">
        <f>IF(G1663&amp;Q1663&lt;&gt;"",W1663&amp;Q1663,"")</f>
        <v>RANGE S1806blue</v>
      </c>
      <c r="B1663" s="60" t="str">
        <f>IF(C1663&lt;&gt;"",LEFT(C1663,9),"")</f>
        <v>80-398-06</v>
      </c>
      <c r="C1663" s="73" t="s">
        <v>2603</v>
      </c>
      <c r="D1663" s="73" t="s">
        <v>2604</v>
      </c>
      <c r="E1663" s="73" t="s">
        <v>956</v>
      </c>
      <c r="F1663" s="74">
        <v>55</v>
      </c>
      <c r="G1663" s="73" t="s">
        <v>2183</v>
      </c>
      <c r="H1663" s="73" t="s">
        <v>71</v>
      </c>
      <c r="I1663" s="73" t="s">
        <v>906</v>
      </c>
      <c r="J1663" s="73" t="s">
        <v>320</v>
      </c>
      <c r="K1663" s="73" t="s">
        <v>382</v>
      </c>
      <c r="L1663" s="73" t="s">
        <v>383</v>
      </c>
      <c r="M1663" s="73" t="s">
        <v>384</v>
      </c>
      <c r="N1663" s="73" t="s">
        <v>43</v>
      </c>
      <c r="O1663" s="73" t="s">
        <v>385</v>
      </c>
      <c r="P1663" s="73" t="s">
        <v>907</v>
      </c>
      <c r="Q1663" s="73" t="s">
        <v>932</v>
      </c>
      <c r="R1663" s="73" t="s">
        <v>71</v>
      </c>
      <c r="V1663" s="60" t="str">
        <f>W1663&amp;H1663</f>
        <v>RANGE S1806синий</v>
      </c>
      <c r="W1663" s="60" t="str">
        <f>_xlfn.LET(_xlpm.TextCell,TEXT(G1663,"###"),IF(_xlpm.TextCell&lt;&gt;"",IF(StyleSpaceSplit,IFERROR(IF(FIND(" ",_xlpm.TextCell)&gt;=1,MID(_xlpm.TextCell,1,FIND(" ",_xlpm.TextCell)-1),_xlpm.TextCell),_xlpm.TextCell),_xlpm.TextCell),""))</f>
        <v>RANGE S1806</v>
      </c>
      <c r="X1663" s="60" t="str">
        <f>IF(A1663&lt;&gt;"",IFERROR(IF(FIND(" ",G1663)&gt;=1,MID(G1663,FIND(" ",G1663)+1,LEN(G1663)),""),""),"")</f>
        <v>S1806</v>
      </c>
      <c r="AC1663" s="51">
        <f>IFERROR(VALUE(MID($C1663,1,2)),0)</f>
        <v>80</v>
      </c>
      <c r="AD1663" s="44">
        <f>IFERROR(VALUE(MID($C1663,4,3)),0)</f>
        <v>398</v>
      </c>
      <c r="AE1663" s="51">
        <f>VALUE(RIGHT("00"&amp;AC1663,2)&amp;RIGHT("000"&amp;AD1663,3))</f>
        <v>80398</v>
      </c>
    </row>
    <row r="1664" spans="1:31">
      <c r="A1664" s="60" t="str">
        <f>IF(G1664&amp;Q1664&lt;&gt;"",W1664&amp;Q1664,"")</f>
        <v>RANGE S1806blue</v>
      </c>
      <c r="B1664" s="60" t="str">
        <f>IF(C1664&lt;&gt;"",LEFT(C1664,9),"")</f>
        <v>80-398-06</v>
      </c>
      <c r="C1664" s="73" t="s">
        <v>2605</v>
      </c>
      <c r="D1664" s="73" t="s">
        <v>2604</v>
      </c>
      <c r="E1664" s="73" t="s">
        <v>904</v>
      </c>
      <c r="F1664" s="74">
        <v>57</v>
      </c>
      <c r="G1664" s="73" t="s">
        <v>2183</v>
      </c>
      <c r="H1664" s="73" t="s">
        <v>71</v>
      </c>
      <c r="I1664" s="73" t="s">
        <v>906</v>
      </c>
      <c r="J1664" s="73" t="s">
        <v>320</v>
      </c>
      <c r="K1664" s="73" t="s">
        <v>382</v>
      </c>
      <c r="L1664" s="73" t="s">
        <v>383</v>
      </c>
      <c r="M1664" s="73" t="s">
        <v>384</v>
      </c>
      <c r="N1664" s="73" t="s">
        <v>43</v>
      </c>
      <c r="O1664" s="73" t="s">
        <v>385</v>
      </c>
      <c r="P1664" s="73" t="s">
        <v>907</v>
      </c>
      <c r="Q1664" s="73" t="s">
        <v>932</v>
      </c>
      <c r="R1664" s="73" t="s">
        <v>71</v>
      </c>
      <c r="V1664" s="60" t="str">
        <f>W1664&amp;H1664</f>
        <v>RANGE S1806синий</v>
      </c>
      <c r="W1664" s="60" t="str">
        <f>_xlfn.LET(_xlpm.TextCell,TEXT(G1664,"###"),IF(_xlpm.TextCell&lt;&gt;"",IF(StyleSpaceSplit,IFERROR(IF(FIND(" ",_xlpm.TextCell)&gt;=1,MID(_xlpm.TextCell,1,FIND(" ",_xlpm.TextCell)-1),_xlpm.TextCell),_xlpm.TextCell),_xlpm.TextCell),""))</f>
        <v>RANGE S1806</v>
      </c>
      <c r="X1664" s="60" t="str">
        <f>IF(A1664&lt;&gt;"",IFERROR(IF(FIND(" ",G1664)&gt;=1,MID(G1664,FIND(" ",G1664)+1,LEN(G1664)),""),""),"")</f>
        <v>S1806</v>
      </c>
      <c r="AC1664" s="51">
        <f>IFERROR(VALUE(MID($C1664,1,2)),0)</f>
        <v>80</v>
      </c>
      <c r="AD1664" s="44">
        <f>IFERROR(VALUE(MID($C1664,4,3)),0)</f>
        <v>398</v>
      </c>
      <c r="AE1664" s="51">
        <f>VALUE(RIGHT("00"&amp;AC1664,2)&amp;RIGHT("000"&amp;AD1664,3))</f>
        <v>80398</v>
      </c>
    </row>
    <row r="1665" spans="1:31">
      <c r="A1665" s="60" t="str">
        <f>IF(G1665&amp;Q1665&lt;&gt;"",W1665&amp;Q1665,"")</f>
        <v>RANGE S1806blue</v>
      </c>
      <c r="B1665" s="60" t="str">
        <f>IF(C1665&lt;&gt;"",LEFT(C1665,9),"")</f>
        <v>80-398-06</v>
      </c>
      <c r="C1665" s="73" t="s">
        <v>2606</v>
      </c>
      <c r="D1665" s="73" t="s">
        <v>2604</v>
      </c>
      <c r="E1665" s="73" t="s">
        <v>912</v>
      </c>
      <c r="F1665" s="74">
        <v>61</v>
      </c>
      <c r="G1665" s="73" t="s">
        <v>2183</v>
      </c>
      <c r="H1665" s="73" t="s">
        <v>71</v>
      </c>
      <c r="I1665" s="73" t="s">
        <v>906</v>
      </c>
      <c r="J1665" s="73" t="s">
        <v>320</v>
      </c>
      <c r="K1665" s="73" t="s">
        <v>382</v>
      </c>
      <c r="L1665" s="73" t="s">
        <v>383</v>
      </c>
      <c r="M1665" s="73" t="s">
        <v>384</v>
      </c>
      <c r="N1665" s="73" t="s">
        <v>43</v>
      </c>
      <c r="O1665" s="73" t="s">
        <v>385</v>
      </c>
      <c r="P1665" s="73" t="s">
        <v>907</v>
      </c>
      <c r="Q1665" s="73" t="s">
        <v>932</v>
      </c>
      <c r="R1665" s="73" t="s">
        <v>71</v>
      </c>
      <c r="V1665" s="60" t="str">
        <f>W1665&amp;H1665</f>
        <v>RANGE S1806синий</v>
      </c>
      <c r="W1665" s="60" t="str">
        <f>_xlfn.LET(_xlpm.TextCell,TEXT(G1665,"###"),IF(_xlpm.TextCell&lt;&gt;"",IF(StyleSpaceSplit,IFERROR(IF(FIND(" ",_xlpm.TextCell)&gt;=1,MID(_xlpm.TextCell,1,FIND(" ",_xlpm.TextCell)-1),_xlpm.TextCell),_xlpm.TextCell),_xlpm.TextCell),""))</f>
        <v>RANGE S1806</v>
      </c>
      <c r="X1665" s="60" t="str">
        <f>IF(A1665&lt;&gt;"",IFERROR(IF(FIND(" ",G1665)&gt;=1,MID(G1665,FIND(" ",G1665)+1,LEN(G1665)),""),""),"")</f>
        <v>S1806</v>
      </c>
      <c r="AC1665" s="51">
        <f>IFERROR(VALUE(MID($C1665,1,2)),0)</f>
        <v>80</v>
      </c>
      <c r="AD1665" s="44">
        <f>IFERROR(VALUE(MID($C1665,4,3)),0)</f>
        <v>398</v>
      </c>
      <c r="AE1665" s="51">
        <f>VALUE(RIGHT("00"&amp;AC1665,2)&amp;RIGHT("000"&amp;AD1665,3))</f>
        <v>80398</v>
      </c>
    </row>
    <row r="1666" spans="1:31">
      <c r="A1666" s="60" t="str">
        <f>IF(G1666&amp;Q1666&lt;&gt;"",W1666&amp;Q1666,"")</f>
        <v>RANGE S1806blue</v>
      </c>
      <c r="B1666" s="60" t="str">
        <f>IF(C1666&lt;&gt;"",LEFT(C1666,9),"")</f>
        <v>80-398-06</v>
      </c>
      <c r="C1666" s="73" t="s">
        <v>2607</v>
      </c>
      <c r="D1666" s="73" t="s">
        <v>2604</v>
      </c>
      <c r="E1666" s="73" t="s">
        <v>910</v>
      </c>
      <c r="F1666" s="74">
        <v>59</v>
      </c>
      <c r="G1666" s="73" t="s">
        <v>2183</v>
      </c>
      <c r="H1666" s="73" t="s">
        <v>71</v>
      </c>
      <c r="I1666" s="73" t="s">
        <v>906</v>
      </c>
      <c r="J1666" s="73" t="s">
        <v>320</v>
      </c>
      <c r="K1666" s="73" t="s">
        <v>382</v>
      </c>
      <c r="L1666" s="73" t="s">
        <v>383</v>
      </c>
      <c r="M1666" s="73" t="s">
        <v>384</v>
      </c>
      <c r="N1666" s="73" t="s">
        <v>43</v>
      </c>
      <c r="O1666" s="73" t="s">
        <v>385</v>
      </c>
      <c r="P1666" s="73" t="s">
        <v>907</v>
      </c>
      <c r="Q1666" s="73" t="s">
        <v>932</v>
      </c>
      <c r="R1666" s="73" t="s">
        <v>71</v>
      </c>
      <c r="V1666" s="60" t="str">
        <f>W1666&amp;H1666</f>
        <v>RANGE S1806синий</v>
      </c>
      <c r="W1666" s="60" t="str">
        <f>_xlfn.LET(_xlpm.TextCell,TEXT(G1666,"###"),IF(_xlpm.TextCell&lt;&gt;"",IF(StyleSpaceSplit,IFERROR(IF(FIND(" ",_xlpm.TextCell)&gt;=1,MID(_xlpm.TextCell,1,FIND(" ",_xlpm.TextCell)-1),_xlpm.TextCell),_xlpm.TextCell),_xlpm.TextCell),""))</f>
        <v>RANGE S1806</v>
      </c>
      <c r="X1666" s="60" t="str">
        <f>IF(A1666&lt;&gt;"",IFERROR(IF(FIND(" ",G1666)&gt;=1,MID(G1666,FIND(" ",G1666)+1,LEN(G1666)),""),""),"")</f>
        <v>S1806</v>
      </c>
      <c r="AC1666" s="51">
        <f>IFERROR(VALUE(MID($C1666,1,2)),0)</f>
        <v>80</v>
      </c>
      <c r="AD1666" s="44">
        <f>IFERROR(VALUE(MID($C1666,4,3)),0)</f>
        <v>398</v>
      </c>
      <c r="AE1666" s="51">
        <f>VALUE(RIGHT("00"&amp;AC1666,2)&amp;RIGHT("000"&amp;AD1666,3))</f>
        <v>80398</v>
      </c>
    </row>
    <row r="1667" spans="1:31">
      <c r="A1667" s="60" t="str">
        <f>IF(G1667&amp;Q1667&lt;&gt;"",W1667&amp;Q1667,"")</f>
        <v>RANGE S1808green</v>
      </c>
      <c r="B1667" s="60" t="str">
        <f>IF(C1667&lt;&gt;"",LEFT(C1667,9),"")</f>
        <v>80-399-11</v>
      </c>
      <c r="C1667" s="73" t="s">
        <v>2187</v>
      </c>
      <c r="D1667" s="73" t="s">
        <v>2188</v>
      </c>
      <c r="E1667" s="73" t="s">
        <v>956</v>
      </c>
      <c r="F1667" s="74">
        <v>55</v>
      </c>
      <c r="G1667" s="73" t="s">
        <v>2189</v>
      </c>
      <c r="H1667" s="73" t="s">
        <v>60</v>
      </c>
      <c r="I1667" s="73" t="s">
        <v>1021</v>
      </c>
      <c r="J1667" s="73" t="s">
        <v>320</v>
      </c>
      <c r="K1667" s="73" t="s">
        <v>382</v>
      </c>
      <c r="L1667" s="73" t="s">
        <v>383</v>
      </c>
      <c r="M1667" s="73" t="s">
        <v>384</v>
      </c>
      <c r="N1667" s="73" t="s">
        <v>37</v>
      </c>
      <c r="O1667" s="73" t="s">
        <v>385</v>
      </c>
      <c r="P1667" s="73" t="s">
        <v>907</v>
      </c>
      <c r="Q1667" s="73" t="s">
        <v>990</v>
      </c>
      <c r="R1667" s="73" t="s">
        <v>60</v>
      </c>
      <c r="V1667" s="60" t="str">
        <f>W1667&amp;H1667</f>
        <v>RANGE S1808зеленый</v>
      </c>
      <c r="W1667" s="60" t="str">
        <f>_xlfn.LET(_xlpm.TextCell,TEXT(G1667,"###"),IF(_xlpm.TextCell&lt;&gt;"",IF(StyleSpaceSplit,IFERROR(IF(FIND(" ",_xlpm.TextCell)&gt;=1,MID(_xlpm.TextCell,1,FIND(" ",_xlpm.TextCell)-1),_xlpm.TextCell),_xlpm.TextCell),_xlpm.TextCell),""))</f>
        <v>RANGE S1808</v>
      </c>
      <c r="X1667" s="60" t="str">
        <f>IF(A1667&lt;&gt;"",IFERROR(IF(FIND(" ",G1667)&gt;=1,MID(G1667,FIND(" ",G1667)+1,LEN(G1667)),""),""),"")</f>
        <v>S1808</v>
      </c>
      <c r="AC1667" s="51">
        <f>IFERROR(VALUE(MID($C1667,1,2)),0)</f>
        <v>80</v>
      </c>
      <c r="AD1667" s="44">
        <f>IFERROR(VALUE(MID($C1667,4,3)),0)</f>
        <v>399</v>
      </c>
      <c r="AE1667" s="51">
        <f>VALUE(RIGHT("00"&amp;AC1667,2)&amp;RIGHT("000"&amp;AD1667,3))</f>
        <v>80399</v>
      </c>
    </row>
    <row r="1668" spans="1:31">
      <c r="A1668" s="60" t="str">
        <f>IF(G1668&amp;Q1668&lt;&gt;"",W1668&amp;Q1668,"")</f>
        <v>RANGE S1808green</v>
      </c>
      <c r="B1668" s="60" t="str">
        <f>IF(C1668&lt;&gt;"",LEFT(C1668,9),"")</f>
        <v>80-399-11</v>
      </c>
      <c r="C1668" s="73" t="s">
        <v>2190</v>
      </c>
      <c r="D1668" s="73" t="s">
        <v>2188</v>
      </c>
      <c r="E1668" s="73" t="s">
        <v>904</v>
      </c>
      <c r="F1668" s="74">
        <v>57</v>
      </c>
      <c r="G1668" s="73" t="s">
        <v>2189</v>
      </c>
      <c r="H1668" s="73" t="s">
        <v>60</v>
      </c>
      <c r="I1668" s="73" t="s">
        <v>1021</v>
      </c>
      <c r="J1668" s="73" t="s">
        <v>320</v>
      </c>
      <c r="K1668" s="73" t="s">
        <v>382</v>
      </c>
      <c r="L1668" s="73" t="s">
        <v>383</v>
      </c>
      <c r="M1668" s="73" t="s">
        <v>384</v>
      </c>
      <c r="N1668" s="73" t="s">
        <v>37</v>
      </c>
      <c r="O1668" s="73" t="s">
        <v>385</v>
      </c>
      <c r="P1668" s="73" t="s">
        <v>907</v>
      </c>
      <c r="Q1668" s="73" t="s">
        <v>990</v>
      </c>
      <c r="R1668" s="73" t="s">
        <v>60</v>
      </c>
      <c r="V1668" s="60" t="str">
        <f>W1668&amp;H1668</f>
        <v>RANGE S1808зеленый</v>
      </c>
      <c r="W1668" s="60" t="str">
        <f>_xlfn.LET(_xlpm.TextCell,TEXT(G1668,"###"),IF(_xlpm.TextCell&lt;&gt;"",IF(StyleSpaceSplit,IFERROR(IF(FIND(" ",_xlpm.TextCell)&gt;=1,MID(_xlpm.TextCell,1,FIND(" ",_xlpm.TextCell)-1),_xlpm.TextCell),_xlpm.TextCell),_xlpm.TextCell),""))</f>
        <v>RANGE S1808</v>
      </c>
      <c r="X1668" s="60" t="str">
        <f>IF(A1668&lt;&gt;"",IFERROR(IF(FIND(" ",G1668)&gt;=1,MID(G1668,FIND(" ",G1668)+1,LEN(G1668)),""),""),"")</f>
        <v>S1808</v>
      </c>
      <c r="AC1668" s="51">
        <f>IFERROR(VALUE(MID($C1668,1,2)),0)</f>
        <v>80</v>
      </c>
      <c r="AD1668" s="44">
        <f>IFERROR(VALUE(MID($C1668,4,3)),0)</f>
        <v>399</v>
      </c>
      <c r="AE1668" s="51">
        <f>VALUE(RIGHT("00"&amp;AC1668,2)&amp;RIGHT("000"&amp;AD1668,3))</f>
        <v>80399</v>
      </c>
    </row>
    <row r="1669" spans="1:31">
      <c r="A1669" s="60" t="str">
        <f>IF(G1669&amp;Q1669&lt;&gt;"",W1669&amp;Q1669,"")</f>
        <v>RANGE S1808green</v>
      </c>
      <c r="B1669" s="60" t="str">
        <f>IF(C1669&lt;&gt;"",LEFT(C1669,9),"")</f>
        <v>80-399-11</v>
      </c>
      <c r="C1669" s="73" t="s">
        <v>2191</v>
      </c>
      <c r="D1669" s="73" t="s">
        <v>2188</v>
      </c>
      <c r="E1669" s="73" t="s">
        <v>910</v>
      </c>
      <c r="F1669" s="74">
        <v>59</v>
      </c>
      <c r="G1669" s="73" t="s">
        <v>2189</v>
      </c>
      <c r="H1669" s="73" t="s">
        <v>60</v>
      </c>
      <c r="I1669" s="73" t="s">
        <v>1021</v>
      </c>
      <c r="J1669" s="73" t="s">
        <v>320</v>
      </c>
      <c r="K1669" s="73" t="s">
        <v>382</v>
      </c>
      <c r="L1669" s="73" t="s">
        <v>383</v>
      </c>
      <c r="M1669" s="73" t="s">
        <v>384</v>
      </c>
      <c r="N1669" s="73" t="s">
        <v>37</v>
      </c>
      <c r="O1669" s="73" t="s">
        <v>385</v>
      </c>
      <c r="P1669" s="73" t="s">
        <v>907</v>
      </c>
      <c r="Q1669" s="73" t="s">
        <v>990</v>
      </c>
      <c r="R1669" s="73" t="s">
        <v>60</v>
      </c>
      <c r="V1669" s="60" t="str">
        <f>W1669&amp;H1669</f>
        <v>RANGE S1808зеленый</v>
      </c>
      <c r="W1669" s="60" t="str">
        <f>_xlfn.LET(_xlpm.TextCell,TEXT(G1669,"###"),IF(_xlpm.TextCell&lt;&gt;"",IF(StyleSpaceSplit,IFERROR(IF(FIND(" ",_xlpm.TextCell)&gt;=1,MID(_xlpm.TextCell,1,FIND(" ",_xlpm.TextCell)-1),_xlpm.TextCell),_xlpm.TextCell),_xlpm.TextCell),""))</f>
        <v>RANGE S1808</v>
      </c>
      <c r="X1669" s="60" t="str">
        <f>IF(A1669&lt;&gt;"",IFERROR(IF(FIND(" ",G1669)&gt;=1,MID(G1669,FIND(" ",G1669)+1,LEN(G1669)),""),""),"")</f>
        <v>S1808</v>
      </c>
      <c r="AC1669" s="51">
        <f>IFERROR(VALUE(MID($C1669,1,2)),0)</f>
        <v>80</v>
      </c>
      <c r="AD1669" s="44">
        <f>IFERROR(VALUE(MID($C1669,4,3)),0)</f>
        <v>399</v>
      </c>
      <c r="AE1669" s="51">
        <f>VALUE(RIGHT("00"&amp;AC1669,2)&amp;RIGHT("000"&amp;AD1669,3))</f>
        <v>80399</v>
      </c>
    </row>
    <row r="1670" spans="1:31">
      <c r="A1670" s="60" t="str">
        <f>IF(G1670&amp;Q1670&lt;&gt;"",W1670&amp;Q1670,"")</f>
        <v>RANGE S1808green</v>
      </c>
      <c r="B1670" s="60" t="str">
        <f>IF(C1670&lt;&gt;"",LEFT(C1670,9),"")</f>
        <v>80-399-11</v>
      </c>
      <c r="C1670" s="73" t="s">
        <v>2192</v>
      </c>
      <c r="D1670" s="73" t="s">
        <v>2188</v>
      </c>
      <c r="E1670" s="73" t="s">
        <v>912</v>
      </c>
      <c r="F1670" s="74">
        <v>61</v>
      </c>
      <c r="G1670" s="73" t="s">
        <v>2189</v>
      </c>
      <c r="H1670" s="73" t="s">
        <v>60</v>
      </c>
      <c r="I1670" s="73" t="s">
        <v>1021</v>
      </c>
      <c r="J1670" s="73" t="s">
        <v>320</v>
      </c>
      <c r="K1670" s="73" t="s">
        <v>382</v>
      </c>
      <c r="L1670" s="73" t="s">
        <v>383</v>
      </c>
      <c r="M1670" s="73" t="s">
        <v>384</v>
      </c>
      <c r="N1670" s="73" t="s">
        <v>37</v>
      </c>
      <c r="O1670" s="73" t="s">
        <v>385</v>
      </c>
      <c r="P1670" s="73" t="s">
        <v>907</v>
      </c>
      <c r="Q1670" s="73" t="s">
        <v>990</v>
      </c>
      <c r="R1670" s="73" t="s">
        <v>60</v>
      </c>
      <c r="V1670" s="60" t="str">
        <f>W1670&amp;H1670</f>
        <v>RANGE S1808зеленый</v>
      </c>
      <c r="W1670" s="60" t="str">
        <f>_xlfn.LET(_xlpm.TextCell,TEXT(G1670,"###"),IF(_xlpm.TextCell&lt;&gt;"",IF(StyleSpaceSplit,IFERROR(IF(FIND(" ",_xlpm.TextCell)&gt;=1,MID(_xlpm.TextCell,1,FIND(" ",_xlpm.TextCell)-1),_xlpm.TextCell),_xlpm.TextCell),_xlpm.TextCell),""))</f>
        <v>RANGE S1808</v>
      </c>
      <c r="X1670" s="60" t="str">
        <f>IF(A1670&lt;&gt;"",IFERROR(IF(FIND(" ",G1670)&gt;=1,MID(G1670,FIND(" ",G1670)+1,LEN(G1670)),""),""),"")</f>
        <v>S1808</v>
      </c>
      <c r="AC1670" s="51">
        <f>IFERROR(VALUE(MID($C1670,1,2)),0)</f>
        <v>80</v>
      </c>
      <c r="AD1670" s="44">
        <f>IFERROR(VALUE(MID($C1670,4,3)),0)</f>
        <v>399</v>
      </c>
      <c r="AE1670" s="51">
        <f>VALUE(RIGHT("00"&amp;AC1670,2)&amp;RIGHT("000"&amp;AD1670,3))</f>
        <v>80399</v>
      </c>
    </row>
    <row r="1671" spans="1:31">
      <c r="A1671" s="60" t="str">
        <f>IF(G1671&amp;Q1671&lt;&gt;"",W1671&amp;Q1671,"")</f>
        <v>RANGE S1808orange</v>
      </c>
      <c r="B1671" s="60" t="str">
        <f>IF(C1671&lt;&gt;"",LEFT(C1671,9),"")</f>
        <v>80-399-13</v>
      </c>
      <c r="C1671" s="73" t="s">
        <v>2193</v>
      </c>
      <c r="D1671" s="73" t="s">
        <v>2194</v>
      </c>
      <c r="E1671" s="73" t="s">
        <v>904</v>
      </c>
      <c r="F1671" s="74">
        <v>57</v>
      </c>
      <c r="G1671" s="73" t="s">
        <v>2189</v>
      </c>
      <c r="H1671" s="73" t="s">
        <v>199</v>
      </c>
      <c r="I1671" s="73" t="s">
        <v>1021</v>
      </c>
      <c r="J1671" s="73" t="s">
        <v>320</v>
      </c>
      <c r="K1671" s="73" t="s">
        <v>382</v>
      </c>
      <c r="L1671" s="73" t="s">
        <v>383</v>
      </c>
      <c r="M1671" s="73" t="s">
        <v>384</v>
      </c>
      <c r="N1671" s="73" t="s">
        <v>37</v>
      </c>
      <c r="O1671" s="73" t="s">
        <v>385</v>
      </c>
      <c r="P1671" s="73" t="s">
        <v>907</v>
      </c>
      <c r="Q1671" s="73" t="s">
        <v>1300</v>
      </c>
      <c r="R1671" s="73" t="s">
        <v>199</v>
      </c>
      <c r="V1671" s="60" t="str">
        <f>W1671&amp;H1671</f>
        <v>RANGE S1808оранжевый</v>
      </c>
      <c r="W1671" s="60" t="str">
        <f>_xlfn.LET(_xlpm.TextCell,TEXT(G1671,"###"),IF(_xlpm.TextCell&lt;&gt;"",IF(StyleSpaceSplit,IFERROR(IF(FIND(" ",_xlpm.TextCell)&gt;=1,MID(_xlpm.TextCell,1,FIND(" ",_xlpm.TextCell)-1),_xlpm.TextCell),_xlpm.TextCell),_xlpm.TextCell),""))</f>
        <v>RANGE S1808</v>
      </c>
      <c r="X1671" s="60" t="str">
        <f>IF(A1671&lt;&gt;"",IFERROR(IF(FIND(" ",G1671)&gt;=1,MID(G1671,FIND(" ",G1671)+1,LEN(G1671)),""),""),"")</f>
        <v>S1808</v>
      </c>
      <c r="AC1671" s="51">
        <f>IFERROR(VALUE(MID($C1671,1,2)),0)</f>
        <v>80</v>
      </c>
      <c r="AD1671" s="44">
        <f>IFERROR(VALUE(MID($C1671,4,3)),0)</f>
        <v>399</v>
      </c>
      <c r="AE1671" s="51">
        <f>VALUE(RIGHT("00"&amp;AC1671,2)&amp;RIGHT("000"&amp;AD1671,3))</f>
        <v>80399</v>
      </c>
    </row>
    <row r="1672" spans="1:31">
      <c r="A1672" s="60" t="str">
        <f>IF(G1672&amp;Q1672&lt;&gt;"",W1672&amp;Q1672,"")</f>
        <v>RANGE S1808orange</v>
      </c>
      <c r="B1672" s="60" t="str">
        <f>IF(C1672&lt;&gt;"",LEFT(C1672,9),"")</f>
        <v>80-399-13</v>
      </c>
      <c r="C1672" s="73" t="s">
        <v>2195</v>
      </c>
      <c r="D1672" s="73" t="s">
        <v>2194</v>
      </c>
      <c r="E1672" s="73" t="s">
        <v>910</v>
      </c>
      <c r="F1672" s="74">
        <v>59</v>
      </c>
      <c r="G1672" s="73" t="s">
        <v>2189</v>
      </c>
      <c r="H1672" s="73" t="s">
        <v>199</v>
      </c>
      <c r="I1672" s="73" t="s">
        <v>1021</v>
      </c>
      <c r="J1672" s="73" t="s">
        <v>320</v>
      </c>
      <c r="K1672" s="73" t="s">
        <v>382</v>
      </c>
      <c r="L1672" s="73" t="s">
        <v>383</v>
      </c>
      <c r="M1672" s="73" t="s">
        <v>384</v>
      </c>
      <c r="N1672" s="73" t="s">
        <v>37</v>
      </c>
      <c r="O1672" s="73" t="s">
        <v>385</v>
      </c>
      <c r="P1672" s="73" t="s">
        <v>907</v>
      </c>
      <c r="Q1672" s="73" t="s">
        <v>1300</v>
      </c>
      <c r="R1672" s="73" t="s">
        <v>199</v>
      </c>
      <c r="V1672" s="60" t="str">
        <f>W1672&amp;H1672</f>
        <v>RANGE S1808оранжевый</v>
      </c>
      <c r="W1672" s="60" t="str">
        <f>_xlfn.LET(_xlpm.TextCell,TEXT(G1672,"###"),IF(_xlpm.TextCell&lt;&gt;"",IF(StyleSpaceSplit,IFERROR(IF(FIND(" ",_xlpm.TextCell)&gt;=1,MID(_xlpm.TextCell,1,FIND(" ",_xlpm.TextCell)-1),_xlpm.TextCell),_xlpm.TextCell),_xlpm.TextCell),""))</f>
        <v>RANGE S1808</v>
      </c>
      <c r="X1672" s="60" t="str">
        <f>IF(A1672&lt;&gt;"",IFERROR(IF(FIND(" ",G1672)&gt;=1,MID(G1672,FIND(" ",G1672)+1,LEN(G1672)),""),""),"")</f>
        <v>S1808</v>
      </c>
      <c r="AC1672" s="51">
        <f>IFERROR(VALUE(MID($C1672,1,2)),0)</f>
        <v>80</v>
      </c>
      <c r="AD1672" s="44">
        <f>IFERROR(VALUE(MID($C1672,4,3)),0)</f>
        <v>399</v>
      </c>
      <c r="AE1672" s="51">
        <f>VALUE(RIGHT("00"&amp;AC1672,2)&amp;RIGHT("000"&amp;AD1672,3))</f>
        <v>80399</v>
      </c>
    </row>
    <row r="1673" spans="1:31">
      <c r="A1673" s="60" t="str">
        <f>IF(G1673&amp;Q1673&lt;&gt;"",W1673&amp;Q1673,"")</f>
        <v>RANGE S1808orange</v>
      </c>
      <c r="B1673" s="60" t="str">
        <f>IF(C1673&lt;&gt;"",LEFT(C1673,9),"")</f>
        <v>80-399-13</v>
      </c>
      <c r="C1673" s="73" t="s">
        <v>2196</v>
      </c>
      <c r="D1673" s="73" t="s">
        <v>2194</v>
      </c>
      <c r="E1673" s="73" t="s">
        <v>912</v>
      </c>
      <c r="F1673" s="74">
        <v>61</v>
      </c>
      <c r="G1673" s="73" t="s">
        <v>2189</v>
      </c>
      <c r="H1673" s="73" t="s">
        <v>199</v>
      </c>
      <c r="I1673" s="73" t="s">
        <v>1021</v>
      </c>
      <c r="J1673" s="73" t="s">
        <v>320</v>
      </c>
      <c r="K1673" s="73" t="s">
        <v>382</v>
      </c>
      <c r="L1673" s="73" t="s">
        <v>383</v>
      </c>
      <c r="M1673" s="73" t="s">
        <v>384</v>
      </c>
      <c r="N1673" s="73" t="s">
        <v>37</v>
      </c>
      <c r="O1673" s="73" t="s">
        <v>385</v>
      </c>
      <c r="P1673" s="73" t="s">
        <v>907</v>
      </c>
      <c r="Q1673" s="73" t="s">
        <v>1300</v>
      </c>
      <c r="R1673" s="73" t="s">
        <v>199</v>
      </c>
      <c r="V1673" s="60" t="str">
        <f>W1673&amp;H1673</f>
        <v>RANGE S1808оранжевый</v>
      </c>
      <c r="W1673" s="60" t="str">
        <f>_xlfn.LET(_xlpm.TextCell,TEXT(G1673,"###"),IF(_xlpm.TextCell&lt;&gt;"",IF(StyleSpaceSplit,IFERROR(IF(FIND(" ",_xlpm.TextCell)&gt;=1,MID(_xlpm.TextCell,1,FIND(" ",_xlpm.TextCell)-1),_xlpm.TextCell),_xlpm.TextCell),_xlpm.TextCell),""))</f>
        <v>RANGE S1808</v>
      </c>
      <c r="X1673" s="60" t="str">
        <f>IF(A1673&lt;&gt;"",IFERROR(IF(FIND(" ",G1673)&gt;=1,MID(G1673,FIND(" ",G1673)+1,LEN(G1673)),""),""),"")</f>
        <v>S1808</v>
      </c>
      <c r="AC1673" s="51">
        <f>IFERROR(VALUE(MID($C1673,1,2)),0)</f>
        <v>80</v>
      </c>
      <c r="AD1673" s="44">
        <f>IFERROR(VALUE(MID($C1673,4,3)),0)</f>
        <v>399</v>
      </c>
      <c r="AE1673" s="51">
        <f>VALUE(RIGHT("00"&amp;AC1673,2)&amp;RIGHT("000"&amp;AD1673,3))</f>
        <v>80399</v>
      </c>
    </row>
    <row r="1674" spans="1:31">
      <c r="A1674" s="60" t="str">
        <f>IF(G1674&amp;Q1674&lt;&gt;"",W1674&amp;Q1674,"")</f>
        <v>RANGE S1808blue</v>
      </c>
      <c r="B1674" s="60" t="str">
        <f>IF(C1674&lt;&gt;"",LEFT(C1674,9),"")</f>
        <v>80-399-06</v>
      </c>
      <c r="C1674" s="73" t="s">
        <v>2608</v>
      </c>
      <c r="D1674" s="73" t="s">
        <v>2609</v>
      </c>
      <c r="E1674" s="73" t="s">
        <v>956</v>
      </c>
      <c r="F1674" s="74">
        <v>55</v>
      </c>
      <c r="G1674" s="73" t="s">
        <v>2189</v>
      </c>
      <c r="H1674" s="73" t="s">
        <v>71</v>
      </c>
      <c r="I1674" s="73" t="s">
        <v>1021</v>
      </c>
      <c r="J1674" s="73" t="s">
        <v>320</v>
      </c>
      <c r="K1674" s="73" t="s">
        <v>382</v>
      </c>
      <c r="L1674" s="73" t="s">
        <v>383</v>
      </c>
      <c r="M1674" s="73" t="s">
        <v>384</v>
      </c>
      <c r="N1674" s="73" t="s">
        <v>37</v>
      </c>
      <c r="O1674" s="73" t="s">
        <v>385</v>
      </c>
      <c r="P1674" s="73" t="s">
        <v>907</v>
      </c>
      <c r="Q1674" s="73" t="s">
        <v>932</v>
      </c>
      <c r="R1674" s="73" t="s">
        <v>71</v>
      </c>
      <c r="V1674" s="60" t="str">
        <f>W1674&amp;H1674</f>
        <v>RANGE S1808синий</v>
      </c>
      <c r="W1674" s="60" t="str">
        <f>_xlfn.LET(_xlpm.TextCell,TEXT(G1674,"###"),IF(_xlpm.TextCell&lt;&gt;"",IF(StyleSpaceSplit,IFERROR(IF(FIND(" ",_xlpm.TextCell)&gt;=1,MID(_xlpm.TextCell,1,FIND(" ",_xlpm.TextCell)-1),_xlpm.TextCell),_xlpm.TextCell),_xlpm.TextCell),""))</f>
        <v>RANGE S1808</v>
      </c>
      <c r="X1674" s="60" t="str">
        <f>IF(A1674&lt;&gt;"",IFERROR(IF(FIND(" ",G1674)&gt;=1,MID(G1674,FIND(" ",G1674)+1,LEN(G1674)),""),""),"")</f>
        <v>S1808</v>
      </c>
      <c r="AC1674" s="51">
        <f>IFERROR(VALUE(MID($C1674,1,2)),0)</f>
        <v>80</v>
      </c>
      <c r="AD1674" s="44">
        <f>IFERROR(VALUE(MID($C1674,4,3)),0)</f>
        <v>399</v>
      </c>
      <c r="AE1674" s="51">
        <f>VALUE(RIGHT("00"&amp;AC1674,2)&amp;RIGHT("000"&amp;AD1674,3))</f>
        <v>80399</v>
      </c>
    </row>
    <row r="1675" spans="1:31">
      <c r="A1675" s="60" t="str">
        <f>IF(G1675&amp;Q1675&lt;&gt;"",W1675&amp;Q1675,"")</f>
        <v>RANGE S1808blue</v>
      </c>
      <c r="B1675" s="60" t="str">
        <f>IF(C1675&lt;&gt;"",LEFT(C1675,9),"")</f>
        <v>80-399-06</v>
      </c>
      <c r="C1675" s="73" t="s">
        <v>2610</v>
      </c>
      <c r="D1675" s="73" t="s">
        <v>2609</v>
      </c>
      <c r="E1675" s="73" t="s">
        <v>904</v>
      </c>
      <c r="F1675" s="74">
        <v>57</v>
      </c>
      <c r="G1675" s="73" t="s">
        <v>2189</v>
      </c>
      <c r="H1675" s="73" t="s">
        <v>71</v>
      </c>
      <c r="I1675" s="73" t="s">
        <v>1021</v>
      </c>
      <c r="J1675" s="73" t="s">
        <v>320</v>
      </c>
      <c r="K1675" s="73" t="s">
        <v>382</v>
      </c>
      <c r="L1675" s="73" t="s">
        <v>383</v>
      </c>
      <c r="M1675" s="73" t="s">
        <v>384</v>
      </c>
      <c r="N1675" s="73" t="s">
        <v>37</v>
      </c>
      <c r="O1675" s="73" t="s">
        <v>385</v>
      </c>
      <c r="P1675" s="73" t="s">
        <v>907</v>
      </c>
      <c r="Q1675" s="73" t="s">
        <v>932</v>
      </c>
      <c r="R1675" s="73" t="s">
        <v>71</v>
      </c>
      <c r="V1675" s="60" t="str">
        <f>W1675&amp;H1675</f>
        <v>RANGE S1808синий</v>
      </c>
      <c r="W1675" s="60" t="str">
        <f>_xlfn.LET(_xlpm.TextCell,TEXT(G1675,"###"),IF(_xlpm.TextCell&lt;&gt;"",IF(StyleSpaceSplit,IFERROR(IF(FIND(" ",_xlpm.TextCell)&gt;=1,MID(_xlpm.TextCell,1,FIND(" ",_xlpm.TextCell)-1),_xlpm.TextCell),_xlpm.TextCell),_xlpm.TextCell),""))</f>
        <v>RANGE S1808</v>
      </c>
      <c r="X1675" s="60" t="str">
        <f>IF(A1675&lt;&gt;"",IFERROR(IF(FIND(" ",G1675)&gt;=1,MID(G1675,FIND(" ",G1675)+1,LEN(G1675)),""),""),"")</f>
        <v>S1808</v>
      </c>
      <c r="AC1675" s="51">
        <f>IFERROR(VALUE(MID($C1675,1,2)),0)</f>
        <v>80</v>
      </c>
      <c r="AD1675" s="44">
        <f>IFERROR(VALUE(MID($C1675,4,3)),0)</f>
        <v>399</v>
      </c>
      <c r="AE1675" s="51">
        <f>VALUE(RIGHT("00"&amp;AC1675,2)&amp;RIGHT("000"&amp;AD1675,3))</f>
        <v>80399</v>
      </c>
    </row>
    <row r="1676" spans="1:31">
      <c r="A1676" s="60" t="str">
        <f>IF(G1676&amp;Q1676&lt;&gt;"",W1676&amp;Q1676,"")</f>
        <v>RANGE S1808blue</v>
      </c>
      <c r="B1676" s="60" t="str">
        <f>IF(C1676&lt;&gt;"",LEFT(C1676,9),"")</f>
        <v>80-399-06</v>
      </c>
      <c r="C1676" s="73" t="s">
        <v>2611</v>
      </c>
      <c r="D1676" s="73" t="s">
        <v>2609</v>
      </c>
      <c r="E1676" s="73" t="s">
        <v>912</v>
      </c>
      <c r="F1676" s="74">
        <v>61</v>
      </c>
      <c r="G1676" s="73" t="s">
        <v>2189</v>
      </c>
      <c r="H1676" s="73" t="s">
        <v>71</v>
      </c>
      <c r="I1676" s="73" t="s">
        <v>1021</v>
      </c>
      <c r="J1676" s="73" t="s">
        <v>320</v>
      </c>
      <c r="K1676" s="73" t="s">
        <v>382</v>
      </c>
      <c r="L1676" s="73" t="s">
        <v>383</v>
      </c>
      <c r="M1676" s="73" t="s">
        <v>384</v>
      </c>
      <c r="N1676" s="73" t="s">
        <v>37</v>
      </c>
      <c r="O1676" s="73" t="s">
        <v>385</v>
      </c>
      <c r="P1676" s="73" t="s">
        <v>907</v>
      </c>
      <c r="Q1676" s="73" t="s">
        <v>932</v>
      </c>
      <c r="R1676" s="73" t="s">
        <v>71</v>
      </c>
      <c r="V1676" s="60" t="str">
        <f>W1676&amp;H1676</f>
        <v>RANGE S1808синий</v>
      </c>
      <c r="W1676" s="60" t="str">
        <f>_xlfn.LET(_xlpm.TextCell,TEXT(G1676,"###"),IF(_xlpm.TextCell&lt;&gt;"",IF(StyleSpaceSplit,IFERROR(IF(FIND(" ",_xlpm.TextCell)&gt;=1,MID(_xlpm.TextCell,1,FIND(" ",_xlpm.TextCell)-1),_xlpm.TextCell),_xlpm.TextCell),_xlpm.TextCell),""))</f>
        <v>RANGE S1808</v>
      </c>
      <c r="X1676" s="60" t="str">
        <f>IF(A1676&lt;&gt;"",IFERROR(IF(FIND(" ",G1676)&gt;=1,MID(G1676,FIND(" ",G1676)+1,LEN(G1676)),""),""),"")</f>
        <v>S1808</v>
      </c>
      <c r="AC1676" s="51">
        <f>IFERROR(VALUE(MID($C1676,1,2)),0)</f>
        <v>80</v>
      </c>
      <c r="AD1676" s="44">
        <f>IFERROR(VALUE(MID($C1676,4,3)),0)</f>
        <v>399</v>
      </c>
      <c r="AE1676" s="51">
        <f>VALUE(RIGHT("00"&amp;AC1676,2)&amp;RIGHT("000"&amp;AD1676,3))</f>
        <v>80399</v>
      </c>
    </row>
    <row r="1677" spans="1:31">
      <c r="A1677" s="60" t="str">
        <f>IF(G1677&amp;Q1677&lt;&gt;"",W1677&amp;Q1677,"")</f>
        <v>RANGE S1808blue</v>
      </c>
      <c r="B1677" s="60" t="str">
        <f>IF(C1677&lt;&gt;"",LEFT(C1677,9),"")</f>
        <v>80-399-06</v>
      </c>
      <c r="C1677" s="73" t="s">
        <v>2612</v>
      </c>
      <c r="D1677" s="73" t="s">
        <v>2609</v>
      </c>
      <c r="E1677" s="73" t="s">
        <v>910</v>
      </c>
      <c r="F1677" s="74">
        <v>59</v>
      </c>
      <c r="G1677" s="73" t="s">
        <v>2189</v>
      </c>
      <c r="H1677" s="73" t="s">
        <v>71</v>
      </c>
      <c r="I1677" s="73" t="s">
        <v>1021</v>
      </c>
      <c r="J1677" s="73" t="s">
        <v>320</v>
      </c>
      <c r="K1677" s="73" t="s">
        <v>382</v>
      </c>
      <c r="L1677" s="73" t="s">
        <v>383</v>
      </c>
      <c r="M1677" s="73" t="s">
        <v>384</v>
      </c>
      <c r="N1677" s="73" t="s">
        <v>37</v>
      </c>
      <c r="O1677" s="73" t="s">
        <v>385</v>
      </c>
      <c r="P1677" s="73" t="s">
        <v>907</v>
      </c>
      <c r="Q1677" s="73" t="s">
        <v>932</v>
      </c>
      <c r="R1677" s="73" t="s">
        <v>71</v>
      </c>
      <c r="V1677" s="60" t="str">
        <f>W1677&amp;H1677</f>
        <v>RANGE S1808синий</v>
      </c>
      <c r="W1677" s="60" t="str">
        <f>_xlfn.LET(_xlpm.TextCell,TEXT(G1677,"###"),IF(_xlpm.TextCell&lt;&gt;"",IF(StyleSpaceSplit,IFERROR(IF(FIND(" ",_xlpm.TextCell)&gt;=1,MID(_xlpm.TextCell,1,FIND(" ",_xlpm.TextCell)-1),_xlpm.TextCell),_xlpm.TextCell),_xlpm.TextCell),""))</f>
        <v>RANGE S1808</v>
      </c>
      <c r="X1677" s="60" t="str">
        <f>IF(A1677&lt;&gt;"",IFERROR(IF(FIND(" ",G1677)&gt;=1,MID(G1677,FIND(" ",G1677)+1,LEN(G1677)),""),""),"")</f>
        <v>S1808</v>
      </c>
      <c r="AC1677" s="51">
        <f>IFERROR(VALUE(MID($C1677,1,2)),0)</f>
        <v>80</v>
      </c>
      <c r="AD1677" s="44">
        <f>IFERROR(VALUE(MID($C1677,4,3)),0)</f>
        <v>399</v>
      </c>
      <c r="AE1677" s="51">
        <f>VALUE(RIGHT("00"&amp;AC1677,2)&amp;RIGHT("000"&amp;AD1677,3))</f>
        <v>80399</v>
      </c>
    </row>
    <row r="1678" spans="1:31">
      <c r="A1678" s="60" t="str">
        <f>IF(G1678&amp;Q1678&lt;&gt;"",W1678&amp;Q1678,"")</f>
        <v>RANGE S1810black</v>
      </c>
      <c r="B1678" s="60" t="str">
        <f>IF(C1678&lt;&gt;"",LEFT(C1678,9),"")</f>
        <v>80-387-09</v>
      </c>
      <c r="C1678" s="73" t="s">
        <v>2541</v>
      </c>
      <c r="D1678" s="73" t="s">
        <v>2542</v>
      </c>
      <c r="E1678" s="73" t="s">
        <v>910</v>
      </c>
      <c r="F1678" s="74">
        <v>59</v>
      </c>
      <c r="G1678" s="73" t="s">
        <v>2543</v>
      </c>
      <c r="H1678" s="73" t="s">
        <v>53</v>
      </c>
      <c r="I1678" s="73" t="s">
        <v>906</v>
      </c>
      <c r="J1678" s="73" t="s">
        <v>320</v>
      </c>
      <c r="K1678" s="73" t="s">
        <v>382</v>
      </c>
      <c r="L1678" s="73" t="s">
        <v>383</v>
      </c>
      <c r="M1678" s="73" t="s">
        <v>384</v>
      </c>
      <c r="N1678" s="73" t="s">
        <v>43</v>
      </c>
      <c r="O1678" s="73" t="s">
        <v>385</v>
      </c>
      <c r="P1678" s="73" t="s">
        <v>907</v>
      </c>
      <c r="Q1678" s="73" t="s">
        <v>928</v>
      </c>
      <c r="R1678" s="73" t="s">
        <v>53</v>
      </c>
      <c r="V1678" s="60" t="str">
        <f>W1678&amp;H1678</f>
        <v>RANGE S1810черный</v>
      </c>
      <c r="W1678" s="60" t="str">
        <f>_xlfn.LET(_xlpm.TextCell,TEXT(G1678,"###"),IF(_xlpm.TextCell&lt;&gt;"",IF(StyleSpaceSplit,IFERROR(IF(FIND(" ",_xlpm.TextCell)&gt;=1,MID(_xlpm.TextCell,1,FIND(" ",_xlpm.TextCell)-1),_xlpm.TextCell),_xlpm.TextCell),_xlpm.TextCell),""))</f>
        <v>RANGE S1810</v>
      </c>
      <c r="X1678" s="60" t="str">
        <f>IF(A1678&lt;&gt;"",IFERROR(IF(FIND(" ",G1678)&gt;=1,MID(G1678,FIND(" ",G1678)+1,LEN(G1678)),""),""),"")</f>
        <v>S1810</v>
      </c>
      <c r="AC1678" s="51">
        <f>IFERROR(VALUE(MID($C1678,1,2)),0)</f>
        <v>80</v>
      </c>
      <c r="AD1678" s="44">
        <f>IFERROR(VALUE(MID($C1678,4,3)),0)</f>
        <v>387</v>
      </c>
      <c r="AE1678" s="51">
        <f>VALUE(RIGHT("00"&amp;AC1678,2)&amp;RIGHT("000"&amp;AD1678,3))</f>
        <v>80387</v>
      </c>
    </row>
    <row r="1679" spans="1:31">
      <c r="A1679" s="60" t="str">
        <f>IF(G1679&amp;Q1679&lt;&gt;"",W1679&amp;Q1679,"")</f>
        <v>RANGE S1812red</v>
      </c>
      <c r="B1679" s="60" t="str">
        <f>IF(C1679&lt;&gt;"",LEFT(C1679,9),"")</f>
        <v>80-413-02</v>
      </c>
      <c r="C1679" s="73" t="s">
        <v>2197</v>
      </c>
      <c r="D1679" s="73" t="s">
        <v>2198</v>
      </c>
      <c r="E1679" s="73" t="s">
        <v>956</v>
      </c>
      <c r="F1679" s="74">
        <v>55</v>
      </c>
      <c r="G1679" s="73" t="s">
        <v>2199</v>
      </c>
      <c r="H1679" s="73" t="s">
        <v>84</v>
      </c>
      <c r="I1679" s="73" t="s">
        <v>2200</v>
      </c>
      <c r="J1679" s="73" t="s">
        <v>320</v>
      </c>
      <c r="K1679" s="73" t="s">
        <v>382</v>
      </c>
      <c r="L1679" s="73" t="s">
        <v>383</v>
      </c>
      <c r="M1679" s="73" t="s">
        <v>384</v>
      </c>
      <c r="N1679" s="73" t="s">
        <v>37</v>
      </c>
      <c r="O1679" s="73" t="s">
        <v>385</v>
      </c>
      <c r="P1679" s="73" t="s">
        <v>907</v>
      </c>
      <c r="Q1679" s="73" t="s">
        <v>969</v>
      </c>
      <c r="R1679" s="73" t="s">
        <v>63</v>
      </c>
      <c r="V1679" s="60" t="str">
        <f>W1679&amp;H1679</f>
        <v>RANGE S1812бежевый / красный</v>
      </c>
      <c r="W1679" s="60" t="str">
        <f>_xlfn.LET(_xlpm.TextCell,TEXT(G1679,"###"),IF(_xlpm.TextCell&lt;&gt;"",IF(StyleSpaceSplit,IFERROR(IF(FIND(" ",_xlpm.TextCell)&gt;=1,MID(_xlpm.TextCell,1,FIND(" ",_xlpm.TextCell)-1),_xlpm.TextCell),_xlpm.TextCell),_xlpm.TextCell),""))</f>
        <v>RANGE S1812</v>
      </c>
      <c r="X1679" s="60" t="str">
        <f>IF(A1679&lt;&gt;"",IFERROR(IF(FIND(" ",G1679)&gt;=1,MID(G1679,FIND(" ",G1679)+1,LEN(G1679)),""),""),"")</f>
        <v>S1812</v>
      </c>
      <c r="AC1679" s="51">
        <f>IFERROR(VALUE(MID($C1679,1,2)),0)</f>
        <v>80</v>
      </c>
      <c r="AD1679" s="44">
        <f>IFERROR(VALUE(MID($C1679,4,3)),0)</f>
        <v>413</v>
      </c>
      <c r="AE1679" s="51">
        <f>VALUE(RIGHT("00"&amp;AC1679,2)&amp;RIGHT("000"&amp;AD1679,3))</f>
        <v>80413</v>
      </c>
    </row>
    <row r="1680" spans="1:31">
      <c r="A1680" s="60" t="str">
        <f>IF(G1680&amp;Q1680&lt;&gt;"",W1680&amp;Q1680,"")</f>
        <v>RANGE S1812red</v>
      </c>
      <c r="B1680" s="60" t="str">
        <f>IF(C1680&lt;&gt;"",LEFT(C1680,9),"")</f>
        <v>80-413-02</v>
      </c>
      <c r="C1680" s="73" t="s">
        <v>2201</v>
      </c>
      <c r="D1680" s="73" t="s">
        <v>2198</v>
      </c>
      <c r="E1680" s="73" t="s">
        <v>904</v>
      </c>
      <c r="F1680" s="74">
        <v>57</v>
      </c>
      <c r="G1680" s="73" t="s">
        <v>2199</v>
      </c>
      <c r="H1680" s="73" t="s">
        <v>84</v>
      </c>
      <c r="I1680" s="73" t="s">
        <v>2200</v>
      </c>
      <c r="J1680" s="73" t="s">
        <v>320</v>
      </c>
      <c r="K1680" s="73" t="s">
        <v>382</v>
      </c>
      <c r="L1680" s="73" t="s">
        <v>383</v>
      </c>
      <c r="M1680" s="73" t="s">
        <v>384</v>
      </c>
      <c r="N1680" s="73" t="s">
        <v>37</v>
      </c>
      <c r="O1680" s="73" t="s">
        <v>385</v>
      </c>
      <c r="P1680" s="73" t="s">
        <v>907</v>
      </c>
      <c r="Q1680" s="73" t="s">
        <v>969</v>
      </c>
      <c r="R1680" s="73" t="s">
        <v>63</v>
      </c>
      <c r="V1680" s="60" t="str">
        <f>W1680&amp;H1680</f>
        <v>RANGE S1812бежевый / красный</v>
      </c>
      <c r="W1680" s="60" t="str">
        <f>_xlfn.LET(_xlpm.TextCell,TEXT(G1680,"###"),IF(_xlpm.TextCell&lt;&gt;"",IF(StyleSpaceSplit,IFERROR(IF(FIND(" ",_xlpm.TextCell)&gt;=1,MID(_xlpm.TextCell,1,FIND(" ",_xlpm.TextCell)-1),_xlpm.TextCell),_xlpm.TextCell),_xlpm.TextCell),""))</f>
        <v>RANGE S1812</v>
      </c>
      <c r="X1680" s="60" t="str">
        <f>IF(A1680&lt;&gt;"",IFERROR(IF(FIND(" ",G1680)&gt;=1,MID(G1680,FIND(" ",G1680)+1,LEN(G1680)),""),""),"")</f>
        <v>S1812</v>
      </c>
      <c r="AC1680" s="51">
        <f>IFERROR(VALUE(MID($C1680,1,2)),0)</f>
        <v>80</v>
      </c>
      <c r="AD1680" s="44">
        <f>IFERROR(VALUE(MID($C1680,4,3)),0)</f>
        <v>413</v>
      </c>
      <c r="AE1680" s="51">
        <f>VALUE(RIGHT("00"&amp;AC1680,2)&amp;RIGHT("000"&amp;AD1680,3))</f>
        <v>80413</v>
      </c>
    </row>
    <row r="1681" spans="1:31">
      <c r="A1681" s="60" t="str">
        <f>IF(G1681&amp;Q1681&lt;&gt;"",W1681&amp;Q1681,"")</f>
        <v>RANGE S1812red</v>
      </c>
      <c r="B1681" s="60" t="str">
        <f>IF(C1681&lt;&gt;"",LEFT(C1681,9),"")</f>
        <v>80-413-02</v>
      </c>
      <c r="C1681" s="73" t="s">
        <v>2202</v>
      </c>
      <c r="D1681" s="73" t="s">
        <v>2198</v>
      </c>
      <c r="E1681" s="73" t="s">
        <v>910</v>
      </c>
      <c r="F1681" s="74">
        <v>59</v>
      </c>
      <c r="G1681" s="73" t="s">
        <v>2199</v>
      </c>
      <c r="H1681" s="73" t="s">
        <v>84</v>
      </c>
      <c r="I1681" s="73" t="s">
        <v>2200</v>
      </c>
      <c r="J1681" s="73" t="s">
        <v>320</v>
      </c>
      <c r="K1681" s="73" t="s">
        <v>382</v>
      </c>
      <c r="L1681" s="73" t="s">
        <v>383</v>
      </c>
      <c r="M1681" s="73" t="s">
        <v>384</v>
      </c>
      <c r="N1681" s="73" t="s">
        <v>37</v>
      </c>
      <c r="O1681" s="73" t="s">
        <v>385</v>
      </c>
      <c r="P1681" s="73" t="s">
        <v>907</v>
      </c>
      <c r="Q1681" s="73" t="s">
        <v>969</v>
      </c>
      <c r="R1681" s="73" t="s">
        <v>63</v>
      </c>
      <c r="V1681" s="60" t="str">
        <f>W1681&amp;H1681</f>
        <v>RANGE S1812бежевый / красный</v>
      </c>
      <c r="W1681" s="60" t="str">
        <f>_xlfn.LET(_xlpm.TextCell,TEXT(G1681,"###"),IF(_xlpm.TextCell&lt;&gt;"",IF(StyleSpaceSplit,IFERROR(IF(FIND(" ",_xlpm.TextCell)&gt;=1,MID(_xlpm.TextCell,1,FIND(" ",_xlpm.TextCell)-1),_xlpm.TextCell),_xlpm.TextCell),_xlpm.TextCell),""))</f>
        <v>RANGE S1812</v>
      </c>
      <c r="X1681" s="60" t="str">
        <f>IF(A1681&lt;&gt;"",IFERROR(IF(FIND(" ",G1681)&gt;=1,MID(G1681,FIND(" ",G1681)+1,LEN(G1681)),""),""),"")</f>
        <v>S1812</v>
      </c>
      <c r="AC1681" s="51">
        <f>IFERROR(VALUE(MID($C1681,1,2)),0)</f>
        <v>80</v>
      </c>
      <c r="AD1681" s="44">
        <f>IFERROR(VALUE(MID($C1681,4,3)),0)</f>
        <v>413</v>
      </c>
      <c r="AE1681" s="51">
        <f>VALUE(RIGHT("00"&amp;AC1681,2)&amp;RIGHT("000"&amp;AD1681,3))</f>
        <v>80413</v>
      </c>
    </row>
    <row r="1682" spans="1:31">
      <c r="A1682" s="60" t="str">
        <f>IF(G1682&amp;Q1682&lt;&gt;"",W1682&amp;Q1682,"")</f>
        <v>RANGE S1812red</v>
      </c>
      <c r="B1682" s="60" t="str">
        <f>IF(C1682&lt;&gt;"",LEFT(C1682,9),"")</f>
        <v>80-413-02</v>
      </c>
      <c r="C1682" s="73" t="s">
        <v>2203</v>
      </c>
      <c r="D1682" s="73" t="s">
        <v>2198</v>
      </c>
      <c r="E1682" s="73" t="s">
        <v>912</v>
      </c>
      <c r="F1682" s="74">
        <v>61</v>
      </c>
      <c r="G1682" s="73" t="s">
        <v>2199</v>
      </c>
      <c r="H1682" s="73" t="s">
        <v>84</v>
      </c>
      <c r="I1682" s="73" t="s">
        <v>2200</v>
      </c>
      <c r="J1682" s="73" t="s">
        <v>320</v>
      </c>
      <c r="K1682" s="73" t="s">
        <v>382</v>
      </c>
      <c r="L1682" s="73" t="s">
        <v>383</v>
      </c>
      <c r="M1682" s="73" t="s">
        <v>384</v>
      </c>
      <c r="N1682" s="73" t="s">
        <v>37</v>
      </c>
      <c r="O1682" s="73" t="s">
        <v>385</v>
      </c>
      <c r="P1682" s="73" t="s">
        <v>907</v>
      </c>
      <c r="Q1682" s="73" t="s">
        <v>969</v>
      </c>
      <c r="R1682" s="73" t="s">
        <v>63</v>
      </c>
      <c r="V1682" s="60" t="str">
        <f>W1682&amp;H1682</f>
        <v>RANGE S1812бежевый / красный</v>
      </c>
      <c r="W1682" s="60" t="str">
        <f>_xlfn.LET(_xlpm.TextCell,TEXT(G1682,"###"),IF(_xlpm.TextCell&lt;&gt;"",IF(StyleSpaceSplit,IFERROR(IF(FIND(" ",_xlpm.TextCell)&gt;=1,MID(_xlpm.TextCell,1,FIND(" ",_xlpm.TextCell)-1),_xlpm.TextCell),_xlpm.TextCell),_xlpm.TextCell),""))</f>
        <v>RANGE S1812</v>
      </c>
      <c r="X1682" s="60" t="str">
        <f>IF(A1682&lt;&gt;"",IFERROR(IF(FIND(" ",G1682)&gt;=1,MID(G1682,FIND(" ",G1682)+1,LEN(G1682)),""),""),"")</f>
        <v>S1812</v>
      </c>
      <c r="AC1682" s="51">
        <f>IFERROR(VALUE(MID($C1682,1,2)),0)</f>
        <v>80</v>
      </c>
      <c r="AD1682" s="44">
        <f>IFERROR(VALUE(MID($C1682,4,3)),0)</f>
        <v>413</v>
      </c>
      <c r="AE1682" s="51">
        <f>VALUE(RIGHT("00"&amp;AC1682,2)&amp;RIGHT("000"&amp;AD1682,3))</f>
        <v>80413</v>
      </c>
    </row>
    <row r="1683" spans="1:31">
      <c r="A1683" s="60" t="str">
        <f>IF(G1683&amp;Q1683&lt;&gt;"",W1683&amp;Q1683,"")</f>
        <v>RANGE S1812brown</v>
      </c>
      <c r="B1683" s="60" t="str">
        <f>IF(C1683&lt;&gt;"",LEFT(C1683,9),"")</f>
        <v>80-413-14</v>
      </c>
      <c r="C1683" s="73" t="s">
        <v>2671</v>
      </c>
      <c r="D1683" s="73" t="s">
        <v>2672</v>
      </c>
      <c r="E1683" s="73" t="s">
        <v>910</v>
      </c>
      <c r="F1683" s="74">
        <v>59</v>
      </c>
      <c r="G1683" s="73" t="s">
        <v>2199</v>
      </c>
      <c r="H1683" s="73" t="s">
        <v>86</v>
      </c>
      <c r="I1683" s="73" t="s">
        <v>2490</v>
      </c>
      <c r="J1683" s="73" t="s">
        <v>320</v>
      </c>
      <c r="K1683" s="73" t="s">
        <v>382</v>
      </c>
      <c r="L1683" s="73" t="s">
        <v>383</v>
      </c>
      <c r="M1683" s="73" t="s">
        <v>384</v>
      </c>
      <c r="N1683" s="73" t="s">
        <v>37</v>
      </c>
      <c r="O1683" s="73" t="s">
        <v>385</v>
      </c>
      <c r="P1683" s="73" t="s">
        <v>907</v>
      </c>
      <c r="Q1683" s="73" t="s">
        <v>1033</v>
      </c>
      <c r="R1683" s="73" t="s">
        <v>86</v>
      </c>
      <c r="V1683" s="60" t="str">
        <f>W1683&amp;H1683</f>
        <v>RANGE S1812коричневый</v>
      </c>
      <c r="W1683" s="60" t="str">
        <f>_xlfn.LET(_xlpm.TextCell,TEXT(G1683,"###"),IF(_xlpm.TextCell&lt;&gt;"",IF(StyleSpaceSplit,IFERROR(IF(FIND(" ",_xlpm.TextCell)&gt;=1,MID(_xlpm.TextCell,1,FIND(" ",_xlpm.TextCell)-1),_xlpm.TextCell),_xlpm.TextCell),_xlpm.TextCell),""))</f>
        <v>RANGE S1812</v>
      </c>
      <c r="X1683" s="60" t="str">
        <f>IF(A1683&lt;&gt;"",IFERROR(IF(FIND(" ",G1683)&gt;=1,MID(G1683,FIND(" ",G1683)+1,LEN(G1683)),""),""),"")</f>
        <v>S1812</v>
      </c>
      <c r="AC1683" s="51">
        <f>IFERROR(VALUE(MID($C1683,1,2)),0)</f>
        <v>80</v>
      </c>
      <c r="AD1683" s="44">
        <f>IFERROR(VALUE(MID($C1683,4,3)),0)</f>
        <v>413</v>
      </c>
      <c r="AE1683" s="51">
        <f>VALUE(RIGHT("00"&amp;AC1683,2)&amp;RIGHT("000"&amp;AD1683,3))</f>
        <v>80413</v>
      </c>
    </row>
    <row r="1684" spans="1:31">
      <c r="A1684" s="60" t="str">
        <f>IF(G1684&amp;Q1684&lt;&gt;"",W1684&amp;Q1684,"")</f>
        <v>RANGE STARcognac</v>
      </c>
      <c r="B1684" s="60" t="str">
        <f>IF(C1684&lt;&gt;"",LEFT(C1684,9),"")</f>
        <v>80-460-13</v>
      </c>
      <c r="C1684" s="73" t="s">
        <v>2988</v>
      </c>
      <c r="D1684" s="73" t="s">
        <v>2989</v>
      </c>
      <c r="E1684" s="73" t="s">
        <v>904</v>
      </c>
      <c r="F1684" s="74">
        <v>57</v>
      </c>
      <c r="G1684" s="73" t="s">
        <v>2863</v>
      </c>
      <c r="H1684" s="73" t="s">
        <v>217</v>
      </c>
      <c r="I1684" s="73" t="s">
        <v>1179</v>
      </c>
      <c r="J1684" s="73" t="s">
        <v>320</v>
      </c>
      <c r="K1684" s="73" t="s">
        <v>382</v>
      </c>
      <c r="L1684" s="73" t="s">
        <v>383</v>
      </c>
      <c r="M1684" s="73" t="s">
        <v>388</v>
      </c>
      <c r="N1684" s="73" t="s">
        <v>32</v>
      </c>
      <c r="O1684" s="73" t="s">
        <v>385</v>
      </c>
      <c r="P1684" s="73" t="s">
        <v>907</v>
      </c>
      <c r="Q1684" s="73" t="s">
        <v>1193</v>
      </c>
      <c r="R1684" s="73" t="s">
        <v>199</v>
      </c>
      <c r="V1684" s="60" t="str">
        <f>W1684&amp;H1684</f>
        <v>RANGE STARрыжий</v>
      </c>
      <c r="W1684" s="60" t="str">
        <f>_xlfn.LET(_xlpm.TextCell,TEXT(G1684,"###"),IF(_xlpm.TextCell&lt;&gt;"",IF(StyleSpaceSplit,IFERROR(IF(FIND(" ",_xlpm.TextCell)&gt;=1,MID(_xlpm.TextCell,1,FIND(" ",_xlpm.TextCell)-1),_xlpm.TextCell),_xlpm.TextCell),_xlpm.TextCell),""))</f>
        <v>RANGE STAR</v>
      </c>
      <c r="X1684" s="60" t="str">
        <f>IF(A1684&lt;&gt;"",IFERROR(IF(FIND(" ",G1684)&gt;=1,MID(G1684,FIND(" ",G1684)+1,LEN(G1684)),""),""),"")</f>
        <v>STAR</v>
      </c>
      <c r="AC1684" s="51">
        <f>IFERROR(VALUE(MID($C1684,1,2)),0)</f>
        <v>80</v>
      </c>
      <c r="AD1684" s="44">
        <f>IFERROR(VALUE(MID($C1684,4,3)),0)</f>
        <v>460</v>
      </c>
      <c r="AE1684" s="51">
        <f>VALUE(RIGHT("00"&amp;AC1684,2)&amp;RIGHT("000"&amp;AD1684,3))</f>
        <v>80460</v>
      </c>
    </row>
    <row r="1685" spans="1:31">
      <c r="A1685" s="60" t="str">
        <f>IF(G1685&amp;Q1685&lt;&gt;"",W1685&amp;Q1685,"")</f>
        <v>RANGE STARcognac</v>
      </c>
      <c r="B1685" s="60" t="str">
        <f>IF(C1685&lt;&gt;"",LEFT(C1685,9),"")</f>
        <v>80-460-13</v>
      </c>
      <c r="C1685" s="73" t="s">
        <v>2990</v>
      </c>
      <c r="D1685" s="73" t="s">
        <v>2989</v>
      </c>
      <c r="E1685" s="73" t="s">
        <v>910</v>
      </c>
      <c r="F1685" s="74">
        <v>59</v>
      </c>
      <c r="G1685" s="73" t="s">
        <v>2863</v>
      </c>
      <c r="H1685" s="73" t="s">
        <v>217</v>
      </c>
      <c r="I1685" s="73" t="s">
        <v>1179</v>
      </c>
      <c r="J1685" s="73" t="s">
        <v>320</v>
      </c>
      <c r="K1685" s="73" t="s">
        <v>382</v>
      </c>
      <c r="L1685" s="73" t="s">
        <v>383</v>
      </c>
      <c r="M1685" s="73" t="s">
        <v>388</v>
      </c>
      <c r="N1685" s="73" t="s">
        <v>32</v>
      </c>
      <c r="O1685" s="73" t="s">
        <v>385</v>
      </c>
      <c r="P1685" s="73" t="s">
        <v>907</v>
      </c>
      <c r="Q1685" s="73" t="s">
        <v>1193</v>
      </c>
      <c r="R1685" s="73" t="s">
        <v>199</v>
      </c>
      <c r="V1685" s="60" t="str">
        <f>W1685&amp;H1685</f>
        <v>RANGE STARрыжий</v>
      </c>
      <c r="W1685" s="60" t="str">
        <f>_xlfn.LET(_xlpm.TextCell,TEXT(G1685,"###"),IF(_xlpm.TextCell&lt;&gt;"",IF(StyleSpaceSplit,IFERROR(IF(FIND(" ",_xlpm.TextCell)&gt;=1,MID(_xlpm.TextCell,1,FIND(" ",_xlpm.TextCell)-1),_xlpm.TextCell),_xlpm.TextCell),_xlpm.TextCell),""))</f>
        <v>RANGE STAR</v>
      </c>
      <c r="X1685" s="60" t="str">
        <f>IF(A1685&lt;&gt;"",IFERROR(IF(FIND(" ",G1685)&gt;=1,MID(G1685,FIND(" ",G1685)+1,LEN(G1685)),""),""),"")</f>
        <v>STAR</v>
      </c>
      <c r="AC1685" s="51">
        <f>IFERROR(VALUE(MID($C1685,1,2)),0)</f>
        <v>80</v>
      </c>
      <c r="AD1685" s="44">
        <f>IFERROR(VALUE(MID($C1685,4,3)),0)</f>
        <v>460</v>
      </c>
      <c r="AE1685" s="51">
        <f>VALUE(RIGHT("00"&amp;AC1685,2)&amp;RIGHT("000"&amp;AD1685,3))</f>
        <v>80460</v>
      </c>
    </row>
    <row r="1686" spans="1:31">
      <c r="A1686" s="60" t="str">
        <f>IF(G1686&amp;Q1686&lt;&gt;"",W1686&amp;Q1686,"")</f>
        <v>RANGE STARcognac</v>
      </c>
      <c r="B1686" s="60" t="str">
        <f>IF(C1686&lt;&gt;"",LEFT(C1686,9),"")</f>
        <v>80-460-13</v>
      </c>
      <c r="C1686" s="73" t="s">
        <v>2991</v>
      </c>
      <c r="D1686" s="73" t="s">
        <v>2989</v>
      </c>
      <c r="E1686" s="73" t="s">
        <v>912</v>
      </c>
      <c r="F1686" s="74">
        <v>61</v>
      </c>
      <c r="G1686" s="73" t="s">
        <v>2863</v>
      </c>
      <c r="H1686" s="73" t="s">
        <v>217</v>
      </c>
      <c r="I1686" s="73" t="s">
        <v>1179</v>
      </c>
      <c r="J1686" s="73" t="s">
        <v>320</v>
      </c>
      <c r="K1686" s="73" t="s">
        <v>382</v>
      </c>
      <c r="L1686" s="73" t="s">
        <v>383</v>
      </c>
      <c r="M1686" s="73" t="s">
        <v>388</v>
      </c>
      <c r="N1686" s="73" t="s">
        <v>32</v>
      </c>
      <c r="O1686" s="73" t="s">
        <v>385</v>
      </c>
      <c r="P1686" s="73" t="s">
        <v>907</v>
      </c>
      <c r="Q1686" s="73" t="s">
        <v>1193</v>
      </c>
      <c r="R1686" s="73" t="s">
        <v>199</v>
      </c>
      <c r="V1686" s="60" t="str">
        <f>W1686&amp;H1686</f>
        <v>RANGE STARрыжий</v>
      </c>
      <c r="W1686" s="60" t="str">
        <f>_xlfn.LET(_xlpm.TextCell,TEXT(G1686,"###"),IF(_xlpm.TextCell&lt;&gt;"",IF(StyleSpaceSplit,IFERROR(IF(FIND(" ",_xlpm.TextCell)&gt;=1,MID(_xlpm.TextCell,1,FIND(" ",_xlpm.TextCell)-1),_xlpm.TextCell),_xlpm.TextCell),_xlpm.TextCell),""))</f>
        <v>RANGE STAR</v>
      </c>
      <c r="X1686" s="60" t="str">
        <f>IF(A1686&lt;&gt;"",IFERROR(IF(FIND(" ",G1686)&gt;=1,MID(G1686,FIND(" ",G1686)+1,LEN(G1686)),""),""),"")</f>
        <v>STAR</v>
      </c>
      <c r="AC1686" s="51">
        <f>IFERROR(VALUE(MID($C1686,1,2)),0)</f>
        <v>80</v>
      </c>
      <c r="AD1686" s="44">
        <f>IFERROR(VALUE(MID($C1686,4,3)),0)</f>
        <v>460</v>
      </c>
      <c r="AE1686" s="51">
        <f>VALUE(RIGHT("00"&amp;AC1686,2)&amp;RIGHT("000"&amp;AD1686,3))</f>
        <v>80460</v>
      </c>
    </row>
    <row r="1687" spans="1:31">
      <c r="A1687" s="60" t="str">
        <f>IF(G1687&amp;Q1687&lt;&gt;"",W1687&amp;Q1687,"")</f>
        <v>RANGE STARtaupe</v>
      </c>
      <c r="B1687" s="60" t="str">
        <f>IF(C1687&lt;&gt;"",LEFT(C1687,9),"")</f>
        <v>80-460-08</v>
      </c>
      <c r="C1687" s="73" t="s">
        <v>2861</v>
      </c>
      <c r="D1687" s="73" t="s">
        <v>2862</v>
      </c>
      <c r="E1687" s="73" t="s">
        <v>910</v>
      </c>
      <c r="F1687" s="74">
        <v>59</v>
      </c>
      <c r="G1687" s="73" t="s">
        <v>2863</v>
      </c>
      <c r="H1687" s="73" t="s">
        <v>83</v>
      </c>
      <c r="I1687" s="73" t="s">
        <v>1179</v>
      </c>
      <c r="J1687" s="73" t="s">
        <v>320</v>
      </c>
      <c r="K1687" s="73" t="s">
        <v>382</v>
      </c>
      <c r="L1687" s="73" t="s">
        <v>383</v>
      </c>
      <c r="M1687" s="73" t="s">
        <v>384</v>
      </c>
      <c r="N1687" s="73" t="s">
        <v>32</v>
      </c>
      <c r="O1687" s="73" t="s">
        <v>385</v>
      </c>
      <c r="P1687" s="73" t="s">
        <v>907</v>
      </c>
      <c r="Q1687" s="73" t="s">
        <v>1291</v>
      </c>
      <c r="R1687" s="73" t="s">
        <v>83</v>
      </c>
      <c r="V1687" s="60" t="str">
        <f>W1687&amp;H1687</f>
        <v>RANGE STARсерый</v>
      </c>
      <c r="W1687" s="60" t="str">
        <f>_xlfn.LET(_xlpm.TextCell,TEXT(G1687,"###"),IF(_xlpm.TextCell&lt;&gt;"",IF(StyleSpaceSplit,IFERROR(IF(FIND(" ",_xlpm.TextCell)&gt;=1,MID(_xlpm.TextCell,1,FIND(" ",_xlpm.TextCell)-1),_xlpm.TextCell),_xlpm.TextCell),_xlpm.TextCell),""))</f>
        <v>RANGE STAR</v>
      </c>
      <c r="X1687" s="60" t="str">
        <f>IF(A1687&lt;&gt;"",IFERROR(IF(FIND(" ",G1687)&gt;=1,MID(G1687,FIND(" ",G1687)+1,LEN(G1687)),""),""),"")</f>
        <v>STAR</v>
      </c>
      <c r="AC1687" s="51">
        <f>IFERROR(VALUE(MID($C1687,1,2)),0)</f>
        <v>80</v>
      </c>
      <c r="AD1687" s="44">
        <f>IFERROR(VALUE(MID($C1687,4,3)),0)</f>
        <v>460</v>
      </c>
      <c r="AE1687" s="51">
        <f>VALUE(RIGHT("00"&amp;AC1687,2)&amp;RIGHT("000"&amp;AD1687,3))</f>
        <v>80460</v>
      </c>
    </row>
    <row r="1688" spans="1:31">
      <c r="A1688" s="60" t="str">
        <f>IF(G1688&amp;Q1688&lt;&gt;"",W1688&amp;Q1688,"")</f>
        <v>RANGE STARnavy</v>
      </c>
      <c r="B1688" s="60" t="str">
        <f>IF(C1688&lt;&gt;"",LEFT(C1688,9),"")</f>
        <v>80-460-16</v>
      </c>
      <c r="C1688" s="73" t="s">
        <v>2992</v>
      </c>
      <c r="D1688" s="73" t="s">
        <v>2993</v>
      </c>
      <c r="E1688" s="73" t="s">
        <v>904</v>
      </c>
      <c r="F1688" s="74">
        <v>57</v>
      </c>
      <c r="G1688" s="73" t="s">
        <v>2863</v>
      </c>
      <c r="H1688" s="73" t="s">
        <v>55</v>
      </c>
      <c r="I1688" s="73" t="s">
        <v>1179</v>
      </c>
      <c r="J1688" s="73" t="s">
        <v>320</v>
      </c>
      <c r="K1688" s="73" t="s">
        <v>382</v>
      </c>
      <c r="L1688" s="73" t="s">
        <v>383</v>
      </c>
      <c r="M1688" s="73" t="s">
        <v>388</v>
      </c>
      <c r="N1688" s="73" t="s">
        <v>32</v>
      </c>
      <c r="O1688" s="73" t="s">
        <v>385</v>
      </c>
      <c r="P1688" s="73" t="s">
        <v>907</v>
      </c>
      <c r="Q1688" s="73" t="s">
        <v>1003</v>
      </c>
      <c r="R1688" s="73" t="s">
        <v>71</v>
      </c>
      <c r="V1688" s="60" t="str">
        <f>W1688&amp;H1688</f>
        <v>RANGE STARтемно-синий</v>
      </c>
      <c r="W1688" s="60" t="str">
        <f>_xlfn.LET(_xlpm.TextCell,TEXT(G1688,"###"),IF(_xlpm.TextCell&lt;&gt;"",IF(StyleSpaceSplit,IFERROR(IF(FIND(" ",_xlpm.TextCell)&gt;=1,MID(_xlpm.TextCell,1,FIND(" ",_xlpm.TextCell)-1),_xlpm.TextCell),_xlpm.TextCell),_xlpm.TextCell),""))</f>
        <v>RANGE STAR</v>
      </c>
      <c r="X1688" s="60" t="str">
        <f>IF(A1688&lt;&gt;"",IFERROR(IF(FIND(" ",G1688)&gt;=1,MID(G1688,FIND(" ",G1688)+1,LEN(G1688)),""),""),"")</f>
        <v>STAR</v>
      </c>
      <c r="AC1688" s="51">
        <f>IFERROR(VALUE(MID($C1688,1,2)),0)</f>
        <v>80</v>
      </c>
      <c r="AD1688" s="44">
        <f>IFERROR(VALUE(MID($C1688,4,3)),0)</f>
        <v>460</v>
      </c>
      <c r="AE1688" s="51">
        <f>VALUE(RIGHT("00"&amp;AC1688,2)&amp;RIGHT("000"&amp;AD1688,3))</f>
        <v>80460</v>
      </c>
    </row>
    <row r="1689" spans="1:31">
      <c r="A1689" s="60" t="str">
        <f>IF(G1689&amp;Q1689&lt;&gt;"",W1689&amp;Q1689,"")</f>
        <v>RANGE STARnavy</v>
      </c>
      <c r="B1689" s="60" t="str">
        <f>IF(C1689&lt;&gt;"",LEFT(C1689,9),"")</f>
        <v>80-460-16</v>
      </c>
      <c r="C1689" s="73" t="s">
        <v>2994</v>
      </c>
      <c r="D1689" s="73" t="s">
        <v>2993</v>
      </c>
      <c r="E1689" s="73" t="s">
        <v>910</v>
      </c>
      <c r="F1689" s="74">
        <v>59</v>
      </c>
      <c r="G1689" s="73" t="s">
        <v>2863</v>
      </c>
      <c r="H1689" s="73" t="s">
        <v>55</v>
      </c>
      <c r="I1689" s="73" t="s">
        <v>1179</v>
      </c>
      <c r="J1689" s="73" t="s">
        <v>320</v>
      </c>
      <c r="K1689" s="73" t="s">
        <v>382</v>
      </c>
      <c r="L1689" s="73" t="s">
        <v>383</v>
      </c>
      <c r="M1689" s="73" t="s">
        <v>388</v>
      </c>
      <c r="N1689" s="73" t="s">
        <v>32</v>
      </c>
      <c r="O1689" s="73" t="s">
        <v>385</v>
      </c>
      <c r="P1689" s="73" t="s">
        <v>907</v>
      </c>
      <c r="Q1689" s="73" t="s">
        <v>1003</v>
      </c>
      <c r="R1689" s="73" t="s">
        <v>71</v>
      </c>
      <c r="V1689" s="60" t="str">
        <f>W1689&amp;H1689</f>
        <v>RANGE STARтемно-синий</v>
      </c>
      <c r="W1689" s="60" t="str">
        <f>_xlfn.LET(_xlpm.TextCell,TEXT(G1689,"###"),IF(_xlpm.TextCell&lt;&gt;"",IF(StyleSpaceSplit,IFERROR(IF(FIND(" ",_xlpm.TextCell)&gt;=1,MID(_xlpm.TextCell,1,FIND(" ",_xlpm.TextCell)-1),_xlpm.TextCell),_xlpm.TextCell),_xlpm.TextCell),""))</f>
        <v>RANGE STAR</v>
      </c>
      <c r="X1689" s="60" t="str">
        <f>IF(A1689&lt;&gt;"",IFERROR(IF(FIND(" ",G1689)&gt;=1,MID(G1689,FIND(" ",G1689)+1,LEN(G1689)),""),""),"")</f>
        <v>STAR</v>
      </c>
      <c r="AC1689" s="51">
        <f>IFERROR(VALUE(MID($C1689,1,2)),0)</f>
        <v>80</v>
      </c>
      <c r="AD1689" s="44">
        <f>IFERROR(VALUE(MID($C1689,4,3)),0)</f>
        <v>460</v>
      </c>
      <c r="AE1689" s="51">
        <f>VALUE(RIGHT("00"&amp;AC1689,2)&amp;RIGHT("000"&amp;AD1689,3))</f>
        <v>80460</v>
      </c>
    </row>
    <row r="1690" spans="1:31">
      <c r="A1690" s="60" t="str">
        <f>IF(G1690&amp;Q1690&lt;&gt;"",W1690&amp;Q1690,"")</f>
        <v>RANGE STARnavy</v>
      </c>
      <c r="B1690" s="60" t="str">
        <f>IF(C1690&lt;&gt;"",LEFT(C1690,9),"")</f>
        <v>80-460-16</v>
      </c>
      <c r="C1690" s="73" t="s">
        <v>2995</v>
      </c>
      <c r="D1690" s="73" t="s">
        <v>2993</v>
      </c>
      <c r="E1690" s="73" t="s">
        <v>912</v>
      </c>
      <c r="F1690" s="74">
        <v>61</v>
      </c>
      <c r="G1690" s="73" t="s">
        <v>2863</v>
      </c>
      <c r="H1690" s="73" t="s">
        <v>55</v>
      </c>
      <c r="I1690" s="73" t="s">
        <v>1179</v>
      </c>
      <c r="J1690" s="73" t="s">
        <v>320</v>
      </c>
      <c r="K1690" s="73" t="s">
        <v>382</v>
      </c>
      <c r="L1690" s="73" t="s">
        <v>383</v>
      </c>
      <c r="M1690" s="73" t="s">
        <v>388</v>
      </c>
      <c r="N1690" s="73" t="s">
        <v>32</v>
      </c>
      <c r="O1690" s="73" t="s">
        <v>385</v>
      </c>
      <c r="P1690" s="73" t="s">
        <v>907</v>
      </c>
      <c r="Q1690" s="73" t="s">
        <v>1003</v>
      </c>
      <c r="R1690" s="73" t="s">
        <v>71</v>
      </c>
      <c r="V1690" s="60" t="str">
        <f>W1690&amp;H1690</f>
        <v>RANGE STARтемно-синий</v>
      </c>
      <c r="W1690" s="60" t="str">
        <f>_xlfn.LET(_xlpm.TextCell,TEXT(G1690,"###"),IF(_xlpm.TextCell&lt;&gt;"",IF(StyleSpaceSplit,IFERROR(IF(FIND(" ",_xlpm.TextCell)&gt;=1,MID(_xlpm.TextCell,1,FIND(" ",_xlpm.TextCell)-1),_xlpm.TextCell),_xlpm.TextCell),_xlpm.TextCell),""))</f>
        <v>RANGE STAR</v>
      </c>
      <c r="X1690" s="60" t="str">
        <f>IF(A1690&lt;&gt;"",IFERROR(IF(FIND(" ",G1690)&gt;=1,MID(G1690,FIND(" ",G1690)+1,LEN(G1690)),""),""),"")</f>
        <v>STAR</v>
      </c>
      <c r="AC1690" s="51">
        <f>IFERROR(VALUE(MID($C1690,1,2)),0)</f>
        <v>80</v>
      </c>
      <c r="AD1690" s="44">
        <f>IFERROR(VALUE(MID($C1690,4,3)),0)</f>
        <v>460</v>
      </c>
      <c r="AE1690" s="51">
        <f>VALUE(RIGHT("00"&amp;AC1690,2)&amp;RIGHT("000"&amp;AD1690,3))</f>
        <v>80460</v>
      </c>
    </row>
    <row r="1691" spans="1:31">
      <c r="A1691" s="60" t="str">
        <f>IF(G1691&amp;Q1691&lt;&gt;"",W1691&amp;Q1691,"")</f>
        <v>RANGE SWEATgrey</v>
      </c>
      <c r="B1691" s="60" t="str">
        <f>IF(C1691&lt;&gt;"",LEFT(C1691,9),"")</f>
        <v>80-181-08</v>
      </c>
      <c r="C1691" s="73" t="s">
        <v>2204</v>
      </c>
      <c r="D1691" s="73" t="s">
        <v>2205</v>
      </c>
      <c r="E1691" s="73" t="s">
        <v>956</v>
      </c>
      <c r="F1691" s="74">
        <v>55</v>
      </c>
      <c r="G1691" s="73" t="s">
        <v>1800</v>
      </c>
      <c r="H1691" s="73" t="s">
        <v>83</v>
      </c>
      <c r="I1691" s="73" t="s">
        <v>906</v>
      </c>
      <c r="J1691" s="73" t="s">
        <v>320</v>
      </c>
      <c r="K1691" s="73" t="s">
        <v>390</v>
      </c>
      <c r="L1691" s="73" t="s">
        <v>383</v>
      </c>
      <c r="M1691" s="73" t="s">
        <v>388</v>
      </c>
      <c r="N1691" s="73" t="s">
        <v>43</v>
      </c>
      <c r="O1691" s="73" t="s">
        <v>385</v>
      </c>
      <c r="P1691" s="73" t="s">
        <v>907</v>
      </c>
      <c r="Q1691" s="73" t="s">
        <v>917</v>
      </c>
      <c r="R1691" s="73" t="s">
        <v>83</v>
      </c>
      <c r="V1691" s="60" t="str">
        <f>W1691&amp;H1691</f>
        <v>RANGE SWEATсерый</v>
      </c>
      <c r="W1691" s="60" t="str">
        <f>_xlfn.LET(_xlpm.TextCell,TEXT(G1691,"###"),IF(_xlpm.TextCell&lt;&gt;"",IF(StyleSpaceSplit,IFERROR(IF(FIND(" ",_xlpm.TextCell)&gt;=1,MID(_xlpm.TextCell,1,FIND(" ",_xlpm.TextCell)-1),_xlpm.TextCell),_xlpm.TextCell),_xlpm.TextCell),""))</f>
        <v>RANGE SWEAT</v>
      </c>
      <c r="X1691" s="60" t="str">
        <f>IF(A1691&lt;&gt;"",IFERROR(IF(FIND(" ",G1691)&gt;=1,MID(G1691,FIND(" ",G1691)+1,LEN(G1691)),""),""),"")</f>
        <v>SWEAT</v>
      </c>
      <c r="AC1691" s="51">
        <f>IFERROR(VALUE(MID($C1691,1,2)),0)</f>
        <v>80</v>
      </c>
      <c r="AD1691" s="44">
        <f>IFERROR(VALUE(MID($C1691,4,3)),0)</f>
        <v>181</v>
      </c>
      <c r="AE1691" s="51">
        <f>VALUE(RIGHT("00"&amp;AC1691,2)&amp;RIGHT("000"&amp;AD1691,3))</f>
        <v>80181</v>
      </c>
    </row>
    <row r="1692" spans="1:31">
      <c r="A1692" s="60" t="str">
        <f>IF(G1692&amp;Q1692&lt;&gt;"",W1692&amp;Q1692,"")</f>
        <v>RANGE SWEATgrey</v>
      </c>
      <c r="B1692" s="60" t="str">
        <f>IF(C1692&lt;&gt;"",LEFT(C1692,9),"")</f>
        <v>80-181-08</v>
      </c>
      <c r="C1692" s="73" t="s">
        <v>2206</v>
      </c>
      <c r="D1692" s="73" t="s">
        <v>2205</v>
      </c>
      <c r="E1692" s="73" t="s">
        <v>904</v>
      </c>
      <c r="F1692" s="74">
        <v>57</v>
      </c>
      <c r="G1692" s="73" t="s">
        <v>1800</v>
      </c>
      <c r="H1692" s="73" t="s">
        <v>83</v>
      </c>
      <c r="I1692" s="73" t="s">
        <v>906</v>
      </c>
      <c r="J1692" s="73" t="s">
        <v>320</v>
      </c>
      <c r="K1692" s="73" t="s">
        <v>390</v>
      </c>
      <c r="L1692" s="73" t="s">
        <v>383</v>
      </c>
      <c r="M1692" s="73" t="s">
        <v>388</v>
      </c>
      <c r="N1692" s="73" t="s">
        <v>43</v>
      </c>
      <c r="O1692" s="73" t="s">
        <v>385</v>
      </c>
      <c r="P1692" s="73" t="s">
        <v>907</v>
      </c>
      <c r="Q1692" s="73" t="s">
        <v>917</v>
      </c>
      <c r="R1692" s="73" t="s">
        <v>83</v>
      </c>
      <c r="V1692" s="60" t="str">
        <f>W1692&amp;H1692</f>
        <v>RANGE SWEATсерый</v>
      </c>
      <c r="W1692" s="60" t="str">
        <f>_xlfn.LET(_xlpm.TextCell,TEXT(G1692,"###"),IF(_xlpm.TextCell&lt;&gt;"",IF(StyleSpaceSplit,IFERROR(IF(FIND(" ",_xlpm.TextCell)&gt;=1,MID(_xlpm.TextCell,1,FIND(" ",_xlpm.TextCell)-1),_xlpm.TextCell),_xlpm.TextCell),_xlpm.TextCell),""))</f>
        <v>RANGE SWEAT</v>
      </c>
      <c r="X1692" s="60" t="str">
        <f>IF(A1692&lt;&gt;"",IFERROR(IF(FIND(" ",G1692)&gt;=1,MID(G1692,FIND(" ",G1692)+1,LEN(G1692)),""),""),"")</f>
        <v>SWEAT</v>
      </c>
      <c r="AC1692" s="51">
        <f>IFERROR(VALUE(MID($C1692,1,2)),0)</f>
        <v>80</v>
      </c>
      <c r="AD1692" s="44">
        <f>IFERROR(VALUE(MID($C1692,4,3)),0)</f>
        <v>181</v>
      </c>
      <c r="AE1692" s="51">
        <f>VALUE(RIGHT("00"&amp;AC1692,2)&amp;RIGHT("000"&amp;AD1692,3))</f>
        <v>80181</v>
      </c>
    </row>
    <row r="1693" spans="1:31">
      <c r="A1693" s="60" t="str">
        <f>IF(G1693&amp;Q1693&lt;&gt;"",W1693&amp;Q1693,"")</f>
        <v>RANGE SWEATgrey</v>
      </c>
      <c r="B1693" s="60" t="str">
        <f>IF(C1693&lt;&gt;"",LEFT(C1693,9),"")</f>
        <v>80-181-08</v>
      </c>
      <c r="C1693" s="73" t="s">
        <v>2207</v>
      </c>
      <c r="D1693" s="73" t="s">
        <v>2205</v>
      </c>
      <c r="E1693" s="73" t="s">
        <v>910</v>
      </c>
      <c r="F1693" s="74">
        <v>59</v>
      </c>
      <c r="G1693" s="73" t="s">
        <v>1800</v>
      </c>
      <c r="H1693" s="73" t="s">
        <v>83</v>
      </c>
      <c r="I1693" s="73" t="s">
        <v>906</v>
      </c>
      <c r="J1693" s="73" t="s">
        <v>320</v>
      </c>
      <c r="K1693" s="73" t="s">
        <v>390</v>
      </c>
      <c r="L1693" s="73" t="s">
        <v>383</v>
      </c>
      <c r="M1693" s="73" t="s">
        <v>388</v>
      </c>
      <c r="N1693" s="73" t="s">
        <v>43</v>
      </c>
      <c r="O1693" s="73" t="s">
        <v>385</v>
      </c>
      <c r="P1693" s="73" t="s">
        <v>907</v>
      </c>
      <c r="Q1693" s="73" t="s">
        <v>917</v>
      </c>
      <c r="R1693" s="73" t="s">
        <v>83</v>
      </c>
      <c r="V1693" s="60" t="str">
        <f>W1693&amp;H1693</f>
        <v>RANGE SWEATсерый</v>
      </c>
      <c r="W1693" s="60" t="str">
        <f>_xlfn.LET(_xlpm.TextCell,TEXT(G1693,"###"),IF(_xlpm.TextCell&lt;&gt;"",IF(StyleSpaceSplit,IFERROR(IF(FIND(" ",_xlpm.TextCell)&gt;=1,MID(_xlpm.TextCell,1,FIND(" ",_xlpm.TextCell)-1),_xlpm.TextCell),_xlpm.TextCell),_xlpm.TextCell),""))</f>
        <v>RANGE SWEAT</v>
      </c>
      <c r="X1693" s="60" t="str">
        <f>IF(A1693&lt;&gt;"",IFERROR(IF(FIND(" ",G1693)&gt;=1,MID(G1693,FIND(" ",G1693)+1,LEN(G1693)),""),""),"")</f>
        <v>SWEAT</v>
      </c>
      <c r="AC1693" s="51">
        <f>IFERROR(VALUE(MID($C1693,1,2)),0)</f>
        <v>80</v>
      </c>
      <c r="AD1693" s="44">
        <f>IFERROR(VALUE(MID($C1693,4,3)),0)</f>
        <v>181</v>
      </c>
      <c r="AE1693" s="51">
        <f>VALUE(RIGHT("00"&amp;AC1693,2)&amp;RIGHT("000"&amp;AD1693,3))</f>
        <v>80181</v>
      </c>
    </row>
    <row r="1694" spans="1:31">
      <c r="A1694" s="60" t="str">
        <f>IF(G1694&amp;Q1694&lt;&gt;"",W1694&amp;Q1694,"")</f>
        <v>RANGE SWEATgrey</v>
      </c>
      <c r="B1694" s="60" t="str">
        <f>IF(C1694&lt;&gt;"",LEFT(C1694,9),"")</f>
        <v>80-181-08</v>
      </c>
      <c r="C1694" s="73" t="s">
        <v>2208</v>
      </c>
      <c r="D1694" s="73" t="s">
        <v>2205</v>
      </c>
      <c r="E1694" s="73" t="s">
        <v>912</v>
      </c>
      <c r="F1694" s="74">
        <v>61</v>
      </c>
      <c r="G1694" s="73" t="s">
        <v>1800</v>
      </c>
      <c r="H1694" s="73" t="s">
        <v>83</v>
      </c>
      <c r="I1694" s="73" t="s">
        <v>906</v>
      </c>
      <c r="J1694" s="73" t="s">
        <v>320</v>
      </c>
      <c r="K1694" s="73" t="s">
        <v>390</v>
      </c>
      <c r="L1694" s="73" t="s">
        <v>383</v>
      </c>
      <c r="M1694" s="73" t="s">
        <v>388</v>
      </c>
      <c r="N1694" s="73" t="s">
        <v>43</v>
      </c>
      <c r="O1694" s="73" t="s">
        <v>385</v>
      </c>
      <c r="P1694" s="73" t="s">
        <v>907</v>
      </c>
      <c r="Q1694" s="73" t="s">
        <v>917</v>
      </c>
      <c r="R1694" s="73" t="s">
        <v>83</v>
      </c>
      <c r="V1694" s="60" t="str">
        <f>W1694&amp;H1694</f>
        <v>RANGE SWEATсерый</v>
      </c>
      <c r="W1694" s="60" t="str">
        <f>_xlfn.LET(_xlpm.TextCell,TEXT(G1694,"###"),IF(_xlpm.TextCell&lt;&gt;"",IF(StyleSpaceSplit,IFERROR(IF(FIND(" ",_xlpm.TextCell)&gt;=1,MID(_xlpm.TextCell,1,FIND(" ",_xlpm.TextCell)-1),_xlpm.TextCell),_xlpm.TextCell),_xlpm.TextCell),""))</f>
        <v>RANGE SWEAT</v>
      </c>
      <c r="X1694" s="60" t="str">
        <f>IF(A1694&lt;&gt;"",IFERROR(IF(FIND(" ",G1694)&gt;=1,MID(G1694,FIND(" ",G1694)+1,LEN(G1694)),""),""),"")</f>
        <v>SWEAT</v>
      </c>
      <c r="AC1694" s="51">
        <f>IFERROR(VALUE(MID($C1694,1,2)),0)</f>
        <v>80</v>
      </c>
      <c r="AD1694" s="44">
        <f>IFERROR(VALUE(MID($C1694,4,3)),0)</f>
        <v>181</v>
      </c>
      <c r="AE1694" s="51">
        <f>VALUE(RIGHT("00"&amp;AC1694,2)&amp;RIGHT("000"&amp;AD1694,3))</f>
        <v>80181</v>
      </c>
    </row>
    <row r="1695" spans="1:31">
      <c r="A1695" s="60" t="str">
        <f>IF(G1695&amp;Q1695&lt;&gt;"",W1695&amp;Q1695,"")</f>
        <v>RANGE SWEATgrey</v>
      </c>
      <c r="B1695" s="60" t="str">
        <f>IF(C1695&lt;&gt;"",LEFT(C1695,9),"")</f>
        <v>80-181-08</v>
      </c>
      <c r="C1695" s="73" t="s">
        <v>2209</v>
      </c>
      <c r="D1695" s="73" t="s">
        <v>2205</v>
      </c>
      <c r="E1695" s="73" t="s">
        <v>922</v>
      </c>
      <c r="F1695" s="74">
        <v>60</v>
      </c>
      <c r="G1695" s="73" t="s">
        <v>1800</v>
      </c>
      <c r="H1695" s="73" t="s">
        <v>83</v>
      </c>
      <c r="I1695" s="73" t="s">
        <v>906</v>
      </c>
      <c r="J1695" s="73" t="s">
        <v>320</v>
      </c>
      <c r="K1695" s="73" t="s">
        <v>390</v>
      </c>
      <c r="L1695" s="73" t="s">
        <v>383</v>
      </c>
      <c r="M1695" s="73" t="s">
        <v>388</v>
      </c>
      <c r="N1695" s="73" t="s">
        <v>43</v>
      </c>
      <c r="O1695" s="73" t="s">
        <v>385</v>
      </c>
      <c r="P1695" s="73" t="s">
        <v>907</v>
      </c>
      <c r="Q1695" s="73" t="s">
        <v>917</v>
      </c>
      <c r="R1695" s="73" t="s">
        <v>83</v>
      </c>
      <c r="V1695" s="60" t="str">
        <f>W1695&amp;H1695</f>
        <v>RANGE SWEATсерый</v>
      </c>
      <c r="W1695" s="60" t="str">
        <f>_xlfn.LET(_xlpm.TextCell,TEXT(G1695,"###"),IF(_xlpm.TextCell&lt;&gt;"",IF(StyleSpaceSplit,IFERROR(IF(FIND(" ",_xlpm.TextCell)&gt;=1,MID(_xlpm.TextCell,1,FIND(" ",_xlpm.TextCell)-1),_xlpm.TextCell),_xlpm.TextCell),_xlpm.TextCell),""))</f>
        <v>RANGE SWEAT</v>
      </c>
      <c r="X1695" s="60" t="str">
        <f>IF(A1695&lt;&gt;"",IFERROR(IF(FIND(" ",G1695)&gt;=1,MID(G1695,FIND(" ",G1695)+1,LEN(G1695)),""),""),"")</f>
        <v>SWEAT</v>
      </c>
      <c r="AC1695" s="51">
        <f>IFERROR(VALUE(MID($C1695,1,2)),0)</f>
        <v>80</v>
      </c>
      <c r="AD1695" s="44">
        <f>IFERROR(VALUE(MID($C1695,4,3)),0)</f>
        <v>181</v>
      </c>
      <c r="AE1695" s="51">
        <f>VALUE(RIGHT("00"&amp;AC1695,2)&amp;RIGHT("000"&amp;AD1695,3))</f>
        <v>80181</v>
      </c>
    </row>
    <row r="1696" spans="1:31">
      <c r="A1696" s="60" t="str">
        <f>IF(G1696&amp;Q1696&lt;&gt;"",W1696&amp;Q1696,"")</f>
        <v>RANGE SWEATblue</v>
      </c>
      <c r="B1696" s="60" t="str">
        <f>IF(C1696&lt;&gt;"",LEFT(C1696,9),"")</f>
        <v>80-181-06</v>
      </c>
      <c r="C1696" s="73" t="s">
        <v>8088</v>
      </c>
      <c r="D1696" s="73" t="s">
        <v>8089</v>
      </c>
      <c r="E1696" s="73" t="s">
        <v>910</v>
      </c>
      <c r="F1696" s="74">
        <v>59</v>
      </c>
      <c r="G1696" s="73" t="s">
        <v>1800</v>
      </c>
      <c r="H1696" s="73" t="s">
        <v>71</v>
      </c>
      <c r="I1696" s="73" t="s">
        <v>906</v>
      </c>
      <c r="J1696" s="73" t="s">
        <v>320</v>
      </c>
      <c r="K1696" s="73" t="s">
        <v>382</v>
      </c>
      <c r="L1696" s="73" t="s">
        <v>383</v>
      </c>
      <c r="M1696" s="73" t="s">
        <v>384</v>
      </c>
      <c r="N1696" s="73" t="s">
        <v>43</v>
      </c>
      <c r="O1696" s="73" t="s">
        <v>385</v>
      </c>
      <c r="P1696" s="73" t="s">
        <v>907</v>
      </c>
      <c r="Q1696" s="73" t="s">
        <v>932</v>
      </c>
      <c r="R1696" s="73" t="s">
        <v>71</v>
      </c>
      <c r="V1696" s="60" t="str">
        <f>W1696&amp;H1696</f>
        <v>RANGE SWEATсиний</v>
      </c>
      <c r="W1696" s="60" t="str">
        <f>_xlfn.LET(_xlpm.TextCell,TEXT(G1696,"###"),IF(_xlpm.TextCell&lt;&gt;"",IF(StyleSpaceSplit,IFERROR(IF(FIND(" ",_xlpm.TextCell)&gt;=1,MID(_xlpm.TextCell,1,FIND(" ",_xlpm.TextCell)-1),_xlpm.TextCell),_xlpm.TextCell),_xlpm.TextCell),""))</f>
        <v>RANGE SWEAT</v>
      </c>
      <c r="X1696" s="60" t="str">
        <f>IF(A1696&lt;&gt;"",IFERROR(IF(FIND(" ",G1696)&gt;=1,MID(G1696,FIND(" ",G1696)+1,LEN(G1696)),""),""),"")</f>
        <v>SWEAT</v>
      </c>
      <c r="AC1696" s="51">
        <f>IFERROR(VALUE(MID($C1696,1,2)),0)</f>
        <v>80</v>
      </c>
      <c r="AD1696" s="44">
        <f>IFERROR(VALUE(MID($C1696,4,3)),0)</f>
        <v>181</v>
      </c>
      <c r="AE1696" s="51">
        <f>VALUE(RIGHT("00"&amp;AC1696,2)&amp;RIGHT("000"&amp;AD1696,3))</f>
        <v>80181</v>
      </c>
    </row>
    <row r="1697" spans="1:31">
      <c r="A1697" s="60" t="str">
        <f>IF(G1697&amp;Q1697&lt;&gt;"",W1697&amp;Q1697,"")</f>
        <v>RANGE SWEATblue</v>
      </c>
      <c r="B1697" s="60" t="str">
        <f>IF(C1697&lt;&gt;"",LEFT(C1697,9),"")</f>
        <v>80-181-06</v>
      </c>
      <c r="C1697" s="73" t="s">
        <v>8090</v>
      </c>
      <c r="D1697" s="73" t="s">
        <v>8089</v>
      </c>
      <c r="E1697" s="73" t="s">
        <v>904</v>
      </c>
      <c r="F1697" s="74">
        <v>57</v>
      </c>
      <c r="G1697" s="73" t="s">
        <v>1800</v>
      </c>
      <c r="H1697" s="73" t="s">
        <v>71</v>
      </c>
      <c r="I1697" s="73" t="s">
        <v>906</v>
      </c>
      <c r="J1697" s="73" t="s">
        <v>320</v>
      </c>
      <c r="K1697" s="73" t="s">
        <v>382</v>
      </c>
      <c r="L1697" s="73" t="s">
        <v>383</v>
      </c>
      <c r="M1697" s="73" t="s">
        <v>384</v>
      </c>
      <c r="N1697" s="73" t="s">
        <v>43</v>
      </c>
      <c r="O1697" s="73" t="s">
        <v>385</v>
      </c>
      <c r="P1697" s="73" t="s">
        <v>907</v>
      </c>
      <c r="Q1697" s="73" t="s">
        <v>932</v>
      </c>
      <c r="R1697" s="73" t="s">
        <v>71</v>
      </c>
      <c r="V1697" s="60" t="str">
        <f>W1697&amp;H1697</f>
        <v>RANGE SWEATсиний</v>
      </c>
      <c r="W1697" s="60" t="str">
        <f>_xlfn.LET(_xlpm.TextCell,TEXT(G1697,"###"),IF(_xlpm.TextCell&lt;&gt;"",IF(StyleSpaceSplit,IFERROR(IF(FIND(" ",_xlpm.TextCell)&gt;=1,MID(_xlpm.TextCell,1,FIND(" ",_xlpm.TextCell)-1),_xlpm.TextCell),_xlpm.TextCell),_xlpm.TextCell),""))</f>
        <v>RANGE SWEAT</v>
      </c>
      <c r="X1697" s="60" t="str">
        <f>IF(A1697&lt;&gt;"",IFERROR(IF(FIND(" ",G1697)&gt;=1,MID(G1697,FIND(" ",G1697)+1,LEN(G1697)),""),""),"")</f>
        <v>SWEAT</v>
      </c>
      <c r="AC1697" s="51">
        <f>IFERROR(VALUE(MID($C1697,1,2)),0)</f>
        <v>80</v>
      </c>
      <c r="AD1697" s="44">
        <f>IFERROR(VALUE(MID($C1697,4,3)),0)</f>
        <v>181</v>
      </c>
      <c r="AE1697" s="51">
        <f>VALUE(RIGHT("00"&amp;AC1697,2)&amp;RIGHT("000"&amp;AD1697,3))</f>
        <v>80181</v>
      </c>
    </row>
    <row r="1698" spans="1:31">
      <c r="A1698" s="60" t="str">
        <f>IF(G1698&amp;Q1698&lt;&gt;"",W1698&amp;Q1698,"")</f>
        <v>RANGE SWEATblue</v>
      </c>
      <c r="B1698" s="60" t="str">
        <f>IF(C1698&lt;&gt;"",LEFT(C1698,9),"")</f>
        <v>80-181-06</v>
      </c>
      <c r="C1698" s="73" t="s">
        <v>8091</v>
      </c>
      <c r="D1698" s="73" t="s">
        <v>8089</v>
      </c>
      <c r="E1698" s="73" t="s">
        <v>920</v>
      </c>
      <c r="F1698" s="74">
        <v>58</v>
      </c>
      <c r="G1698" s="73" t="s">
        <v>1800</v>
      </c>
      <c r="H1698" s="73" t="s">
        <v>71</v>
      </c>
      <c r="I1698" s="73" t="s">
        <v>906</v>
      </c>
      <c r="J1698" s="73" t="s">
        <v>320</v>
      </c>
      <c r="K1698" s="73" t="s">
        <v>382</v>
      </c>
      <c r="L1698" s="73" t="s">
        <v>383</v>
      </c>
      <c r="M1698" s="73" t="s">
        <v>384</v>
      </c>
      <c r="N1698" s="73" t="s">
        <v>43</v>
      </c>
      <c r="O1698" s="73" t="s">
        <v>385</v>
      </c>
      <c r="P1698" s="73" t="s">
        <v>907</v>
      </c>
      <c r="Q1698" s="73" t="s">
        <v>932</v>
      </c>
      <c r="R1698" s="73" t="s">
        <v>71</v>
      </c>
      <c r="V1698" s="60" t="str">
        <f>W1698&amp;H1698</f>
        <v>RANGE SWEATсиний</v>
      </c>
      <c r="W1698" s="60" t="str">
        <f>_xlfn.LET(_xlpm.TextCell,TEXT(G1698,"###"),IF(_xlpm.TextCell&lt;&gt;"",IF(StyleSpaceSplit,IFERROR(IF(FIND(" ",_xlpm.TextCell)&gt;=1,MID(_xlpm.TextCell,1,FIND(" ",_xlpm.TextCell)-1),_xlpm.TextCell),_xlpm.TextCell),_xlpm.TextCell),""))</f>
        <v>RANGE SWEAT</v>
      </c>
      <c r="X1698" s="60" t="str">
        <f>IF(A1698&lt;&gt;"",IFERROR(IF(FIND(" ",G1698)&gt;=1,MID(G1698,FIND(" ",G1698)+1,LEN(G1698)),""),""),"")</f>
        <v>SWEAT</v>
      </c>
      <c r="AC1698" s="51">
        <f>IFERROR(VALUE(MID($C1698,1,2)),0)</f>
        <v>80</v>
      </c>
      <c r="AD1698" s="44">
        <f>IFERROR(VALUE(MID($C1698,4,3)),0)</f>
        <v>181</v>
      </c>
      <c r="AE1698" s="51">
        <f>VALUE(RIGHT("00"&amp;AC1698,2)&amp;RIGHT("000"&amp;AD1698,3))</f>
        <v>80181</v>
      </c>
    </row>
    <row r="1699" spans="1:31">
      <c r="A1699" s="60" t="str">
        <f>IF(G1699&amp;Q1699&lt;&gt;"",W1699&amp;Q1699,"")</f>
        <v>RANGE SWEATnavy</v>
      </c>
      <c r="B1699" s="60" t="str">
        <f>IF(C1699&lt;&gt;"",LEFT(C1699,9),"")</f>
        <v>80-181-16</v>
      </c>
      <c r="C1699" s="73" t="s">
        <v>2996</v>
      </c>
      <c r="D1699" s="73" t="s">
        <v>2997</v>
      </c>
      <c r="E1699" s="73" t="s">
        <v>956</v>
      </c>
      <c r="F1699" s="74">
        <v>55</v>
      </c>
      <c r="G1699" s="73" t="s">
        <v>1800</v>
      </c>
      <c r="H1699" s="73" t="s">
        <v>55</v>
      </c>
      <c r="I1699" s="73" t="s">
        <v>906</v>
      </c>
      <c r="J1699" s="73" t="s">
        <v>320</v>
      </c>
      <c r="K1699" s="73" t="s">
        <v>390</v>
      </c>
      <c r="L1699" s="73" t="s">
        <v>383</v>
      </c>
      <c r="M1699" s="73" t="s">
        <v>388</v>
      </c>
      <c r="N1699" s="73" t="s">
        <v>43</v>
      </c>
      <c r="O1699" s="73" t="s">
        <v>385</v>
      </c>
      <c r="P1699" s="73" t="s">
        <v>907</v>
      </c>
      <c r="Q1699" s="73" t="s">
        <v>1003</v>
      </c>
      <c r="R1699" s="73" t="s">
        <v>71</v>
      </c>
      <c r="V1699" s="60" t="str">
        <f>W1699&amp;H1699</f>
        <v>RANGE SWEATтемно-синий</v>
      </c>
      <c r="W1699" s="60" t="str">
        <f>_xlfn.LET(_xlpm.TextCell,TEXT(G1699,"###"),IF(_xlpm.TextCell&lt;&gt;"",IF(StyleSpaceSplit,IFERROR(IF(FIND(" ",_xlpm.TextCell)&gt;=1,MID(_xlpm.TextCell,1,FIND(" ",_xlpm.TextCell)-1),_xlpm.TextCell),_xlpm.TextCell),_xlpm.TextCell),""))</f>
        <v>RANGE SWEAT</v>
      </c>
      <c r="X1699" s="60" t="str">
        <f>IF(A1699&lt;&gt;"",IFERROR(IF(FIND(" ",G1699)&gt;=1,MID(G1699,FIND(" ",G1699)+1,LEN(G1699)),""),""),"")</f>
        <v>SWEAT</v>
      </c>
      <c r="AC1699" s="51">
        <f>IFERROR(VALUE(MID($C1699,1,2)),0)</f>
        <v>80</v>
      </c>
      <c r="AD1699" s="44">
        <f>IFERROR(VALUE(MID($C1699,4,3)),0)</f>
        <v>181</v>
      </c>
      <c r="AE1699" s="51">
        <f>VALUE(RIGHT("00"&amp;AC1699,2)&amp;RIGHT("000"&amp;AD1699,3))</f>
        <v>80181</v>
      </c>
    </row>
    <row r="1700" spans="1:31">
      <c r="A1700" s="60" t="str">
        <f>IF(G1700&amp;Q1700&lt;&gt;"",W1700&amp;Q1700,"")</f>
        <v>RANGE SWEATnavy</v>
      </c>
      <c r="B1700" s="60" t="str">
        <f>IF(C1700&lt;&gt;"",LEFT(C1700,9),"")</f>
        <v>80-181-16</v>
      </c>
      <c r="C1700" s="73" t="s">
        <v>2998</v>
      </c>
      <c r="D1700" s="73" t="s">
        <v>2997</v>
      </c>
      <c r="E1700" s="73" t="s">
        <v>915</v>
      </c>
      <c r="F1700" s="74">
        <v>56</v>
      </c>
      <c r="G1700" s="73" t="s">
        <v>1800</v>
      </c>
      <c r="H1700" s="73" t="s">
        <v>55</v>
      </c>
      <c r="I1700" s="73" t="s">
        <v>906</v>
      </c>
      <c r="J1700" s="73" t="s">
        <v>320</v>
      </c>
      <c r="K1700" s="73" t="s">
        <v>390</v>
      </c>
      <c r="L1700" s="73" t="s">
        <v>383</v>
      </c>
      <c r="M1700" s="73" t="s">
        <v>388</v>
      </c>
      <c r="N1700" s="73" t="s">
        <v>43</v>
      </c>
      <c r="O1700" s="73" t="s">
        <v>385</v>
      </c>
      <c r="P1700" s="73" t="s">
        <v>907</v>
      </c>
      <c r="Q1700" s="73" t="s">
        <v>1003</v>
      </c>
      <c r="R1700" s="73" t="s">
        <v>71</v>
      </c>
      <c r="V1700" s="60" t="str">
        <f>W1700&amp;H1700</f>
        <v>RANGE SWEATтемно-синий</v>
      </c>
      <c r="W1700" s="60" t="str">
        <f>_xlfn.LET(_xlpm.TextCell,TEXT(G1700,"###"),IF(_xlpm.TextCell&lt;&gt;"",IF(StyleSpaceSplit,IFERROR(IF(FIND(" ",_xlpm.TextCell)&gt;=1,MID(_xlpm.TextCell,1,FIND(" ",_xlpm.TextCell)-1),_xlpm.TextCell),_xlpm.TextCell),_xlpm.TextCell),""))</f>
        <v>RANGE SWEAT</v>
      </c>
      <c r="X1700" s="60" t="str">
        <f>IF(A1700&lt;&gt;"",IFERROR(IF(FIND(" ",G1700)&gt;=1,MID(G1700,FIND(" ",G1700)+1,LEN(G1700)),""),""),"")</f>
        <v>SWEAT</v>
      </c>
      <c r="AC1700" s="51">
        <f>IFERROR(VALUE(MID($C1700,1,2)),0)</f>
        <v>80</v>
      </c>
      <c r="AD1700" s="44">
        <f>IFERROR(VALUE(MID($C1700,4,3)),0)</f>
        <v>181</v>
      </c>
      <c r="AE1700" s="51">
        <f>VALUE(RIGHT("00"&amp;AC1700,2)&amp;RIGHT("000"&amp;AD1700,3))</f>
        <v>80181</v>
      </c>
    </row>
    <row r="1701" spans="1:31">
      <c r="A1701" s="60" t="str">
        <f>IF(G1701&amp;Q1701&lt;&gt;"",W1701&amp;Q1701,"")</f>
        <v>RANGE SWEATnavy</v>
      </c>
      <c r="B1701" s="60" t="str">
        <f>IF(C1701&lt;&gt;"",LEFT(C1701,9),"")</f>
        <v>80-181-16</v>
      </c>
      <c r="C1701" s="73" t="s">
        <v>2999</v>
      </c>
      <c r="D1701" s="73" t="s">
        <v>2997</v>
      </c>
      <c r="E1701" s="73" t="s">
        <v>920</v>
      </c>
      <c r="F1701" s="74">
        <v>58</v>
      </c>
      <c r="G1701" s="73" t="s">
        <v>1800</v>
      </c>
      <c r="H1701" s="73" t="s">
        <v>55</v>
      </c>
      <c r="I1701" s="73" t="s">
        <v>906</v>
      </c>
      <c r="J1701" s="73" t="s">
        <v>320</v>
      </c>
      <c r="K1701" s="73" t="s">
        <v>390</v>
      </c>
      <c r="L1701" s="73" t="s">
        <v>383</v>
      </c>
      <c r="M1701" s="73" t="s">
        <v>388</v>
      </c>
      <c r="N1701" s="73" t="s">
        <v>43</v>
      </c>
      <c r="O1701" s="73" t="s">
        <v>385</v>
      </c>
      <c r="P1701" s="73" t="s">
        <v>907</v>
      </c>
      <c r="Q1701" s="73" t="s">
        <v>1003</v>
      </c>
      <c r="R1701" s="73" t="s">
        <v>71</v>
      </c>
      <c r="V1701" s="60" t="str">
        <f>W1701&amp;H1701</f>
        <v>RANGE SWEATтемно-синий</v>
      </c>
      <c r="W1701" s="60" t="str">
        <f>_xlfn.LET(_xlpm.TextCell,TEXT(G1701,"###"),IF(_xlpm.TextCell&lt;&gt;"",IF(StyleSpaceSplit,IFERROR(IF(FIND(" ",_xlpm.TextCell)&gt;=1,MID(_xlpm.TextCell,1,FIND(" ",_xlpm.TextCell)-1),_xlpm.TextCell),_xlpm.TextCell),_xlpm.TextCell),""))</f>
        <v>RANGE SWEAT</v>
      </c>
      <c r="X1701" s="60" t="str">
        <f>IF(A1701&lt;&gt;"",IFERROR(IF(FIND(" ",G1701)&gt;=1,MID(G1701,FIND(" ",G1701)+1,LEN(G1701)),""),""),"")</f>
        <v>SWEAT</v>
      </c>
      <c r="AC1701" s="51">
        <f>IFERROR(VALUE(MID($C1701,1,2)),0)</f>
        <v>80</v>
      </c>
      <c r="AD1701" s="44">
        <f>IFERROR(VALUE(MID($C1701,4,3)),0)</f>
        <v>181</v>
      </c>
      <c r="AE1701" s="51">
        <f>VALUE(RIGHT("00"&amp;AC1701,2)&amp;RIGHT("000"&amp;AD1701,3))</f>
        <v>80181</v>
      </c>
    </row>
    <row r="1702" spans="1:31">
      <c r="A1702" s="60" t="str">
        <f>IF(G1702&amp;Q1702&lt;&gt;"",W1702&amp;Q1702,"")</f>
        <v>RANGE SWEATnavy</v>
      </c>
      <c r="B1702" s="60" t="str">
        <f>IF(C1702&lt;&gt;"",LEFT(C1702,9),"")</f>
        <v>80-181-16</v>
      </c>
      <c r="C1702" s="73" t="s">
        <v>3000</v>
      </c>
      <c r="D1702" s="73" t="s">
        <v>2997</v>
      </c>
      <c r="E1702" s="73" t="s">
        <v>922</v>
      </c>
      <c r="F1702" s="74">
        <v>60</v>
      </c>
      <c r="G1702" s="73" t="s">
        <v>1800</v>
      </c>
      <c r="H1702" s="73" t="s">
        <v>55</v>
      </c>
      <c r="I1702" s="73" t="s">
        <v>906</v>
      </c>
      <c r="J1702" s="73" t="s">
        <v>320</v>
      </c>
      <c r="K1702" s="73" t="s">
        <v>390</v>
      </c>
      <c r="L1702" s="73" t="s">
        <v>383</v>
      </c>
      <c r="M1702" s="73" t="s">
        <v>388</v>
      </c>
      <c r="N1702" s="73" t="s">
        <v>43</v>
      </c>
      <c r="O1702" s="73" t="s">
        <v>385</v>
      </c>
      <c r="P1702" s="73" t="s">
        <v>907</v>
      </c>
      <c r="Q1702" s="73" t="s">
        <v>1003</v>
      </c>
      <c r="R1702" s="73" t="s">
        <v>71</v>
      </c>
      <c r="V1702" s="60" t="str">
        <f>W1702&amp;H1702</f>
        <v>RANGE SWEATтемно-синий</v>
      </c>
      <c r="W1702" s="60" t="str">
        <f>_xlfn.LET(_xlpm.TextCell,TEXT(G1702,"###"),IF(_xlpm.TextCell&lt;&gt;"",IF(StyleSpaceSplit,IFERROR(IF(FIND(" ",_xlpm.TextCell)&gt;=1,MID(_xlpm.TextCell,1,FIND(" ",_xlpm.TextCell)-1),_xlpm.TextCell),_xlpm.TextCell),_xlpm.TextCell),""))</f>
        <v>RANGE SWEAT</v>
      </c>
      <c r="X1702" s="60" t="str">
        <f>IF(A1702&lt;&gt;"",IFERROR(IF(FIND(" ",G1702)&gt;=1,MID(G1702,FIND(" ",G1702)+1,LEN(G1702)),""),""),"")</f>
        <v>SWEAT</v>
      </c>
      <c r="AC1702" s="51">
        <f>IFERROR(VALUE(MID($C1702,1,2)),0)</f>
        <v>80</v>
      </c>
      <c r="AD1702" s="44">
        <f>IFERROR(VALUE(MID($C1702,4,3)),0)</f>
        <v>181</v>
      </c>
      <c r="AE1702" s="51">
        <f>VALUE(RIGHT("00"&amp;AC1702,2)&amp;RIGHT("000"&amp;AD1702,3))</f>
        <v>80181</v>
      </c>
    </row>
    <row r="1703" spans="1:31">
      <c r="A1703" s="60" t="str">
        <f>IF(G1703&amp;Q1703&lt;&gt;"",W1703&amp;Q1703,"")</f>
        <v>RANGE SWEATnavy</v>
      </c>
      <c r="B1703" s="60" t="str">
        <f>IF(C1703&lt;&gt;"",LEFT(C1703,9),"")</f>
        <v>80-181-16</v>
      </c>
      <c r="C1703" s="73" t="s">
        <v>3001</v>
      </c>
      <c r="D1703" s="73" t="s">
        <v>2997</v>
      </c>
      <c r="E1703" s="73" t="s">
        <v>1046</v>
      </c>
      <c r="F1703" s="74">
        <v>62</v>
      </c>
      <c r="G1703" s="73" t="s">
        <v>1800</v>
      </c>
      <c r="H1703" s="73" t="s">
        <v>55</v>
      </c>
      <c r="I1703" s="73" t="s">
        <v>906</v>
      </c>
      <c r="J1703" s="73" t="s">
        <v>320</v>
      </c>
      <c r="K1703" s="73" t="s">
        <v>390</v>
      </c>
      <c r="L1703" s="73" t="s">
        <v>383</v>
      </c>
      <c r="M1703" s="73" t="s">
        <v>388</v>
      </c>
      <c r="N1703" s="73" t="s">
        <v>43</v>
      </c>
      <c r="O1703" s="73" t="s">
        <v>385</v>
      </c>
      <c r="P1703" s="73" t="s">
        <v>907</v>
      </c>
      <c r="Q1703" s="73" t="s">
        <v>1003</v>
      </c>
      <c r="R1703" s="73" t="s">
        <v>71</v>
      </c>
      <c r="V1703" s="60" t="str">
        <f>W1703&amp;H1703</f>
        <v>RANGE SWEATтемно-синий</v>
      </c>
      <c r="W1703" s="60" t="str">
        <f>_xlfn.LET(_xlpm.TextCell,TEXT(G1703,"###"),IF(_xlpm.TextCell&lt;&gt;"",IF(StyleSpaceSplit,IFERROR(IF(FIND(" ",_xlpm.TextCell)&gt;=1,MID(_xlpm.TextCell,1,FIND(" ",_xlpm.TextCell)-1),_xlpm.TextCell),_xlpm.TextCell),_xlpm.TextCell),""))</f>
        <v>RANGE SWEAT</v>
      </c>
      <c r="X1703" s="60" t="str">
        <f>IF(A1703&lt;&gt;"",IFERROR(IF(FIND(" ",G1703)&gt;=1,MID(G1703,FIND(" ",G1703)+1,LEN(G1703)),""),""),"")</f>
        <v>SWEAT</v>
      </c>
      <c r="AC1703" s="51">
        <f>IFERROR(VALUE(MID($C1703,1,2)),0)</f>
        <v>80</v>
      </c>
      <c r="AD1703" s="44">
        <f>IFERROR(VALUE(MID($C1703,4,3)),0)</f>
        <v>181</v>
      </c>
      <c r="AE1703" s="51">
        <f>VALUE(RIGHT("00"&amp;AC1703,2)&amp;RIGHT("000"&amp;AD1703,3))</f>
        <v>80181</v>
      </c>
    </row>
    <row r="1704" spans="1:31">
      <c r="A1704" s="60" t="str">
        <f>IF(G1704&amp;Q1704&lt;&gt;"",W1704&amp;Q1704,"")</f>
        <v>RANGE SWEATnavy</v>
      </c>
      <c r="B1704" s="60" t="str">
        <f>IF(C1704&lt;&gt;"",LEFT(C1704,9),"")</f>
        <v>80-181-16</v>
      </c>
      <c r="C1704" s="73" t="s">
        <v>3002</v>
      </c>
      <c r="D1704" s="73" t="s">
        <v>2997</v>
      </c>
      <c r="E1704" s="73" t="s">
        <v>904</v>
      </c>
      <c r="F1704" s="74">
        <v>57</v>
      </c>
      <c r="G1704" s="73" t="s">
        <v>1800</v>
      </c>
      <c r="H1704" s="73" t="s">
        <v>55</v>
      </c>
      <c r="I1704" s="73" t="s">
        <v>906</v>
      </c>
      <c r="J1704" s="73" t="s">
        <v>320</v>
      </c>
      <c r="K1704" s="73" t="s">
        <v>390</v>
      </c>
      <c r="L1704" s="73" t="s">
        <v>383</v>
      </c>
      <c r="M1704" s="73" t="s">
        <v>388</v>
      </c>
      <c r="N1704" s="73" t="s">
        <v>43</v>
      </c>
      <c r="O1704" s="73" t="s">
        <v>385</v>
      </c>
      <c r="P1704" s="73" t="s">
        <v>907</v>
      </c>
      <c r="Q1704" s="73" t="s">
        <v>1003</v>
      </c>
      <c r="R1704" s="73" t="s">
        <v>71</v>
      </c>
      <c r="V1704" s="60" t="str">
        <f>W1704&amp;H1704</f>
        <v>RANGE SWEATтемно-синий</v>
      </c>
      <c r="W1704" s="60" t="str">
        <f>_xlfn.LET(_xlpm.TextCell,TEXT(G1704,"###"),IF(_xlpm.TextCell&lt;&gt;"",IF(StyleSpaceSplit,IFERROR(IF(FIND(" ",_xlpm.TextCell)&gt;=1,MID(_xlpm.TextCell,1,FIND(" ",_xlpm.TextCell)-1),_xlpm.TextCell),_xlpm.TextCell),_xlpm.TextCell),""))</f>
        <v>RANGE SWEAT</v>
      </c>
      <c r="X1704" s="60" t="str">
        <f>IF(A1704&lt;&gt;"",IFERROR(IF(FIND(" ",G1704)&gt;=1,MID(G1704,FIND(" ",G1704)+1,LEN(G1704)),""),""),"")</f>
        <v>SWEAT</v>
      </c>
      <c r="AC1704" s="51">
        <f>IFERROR(VALUE(MID($C1704,1,2)),0)</f>
        <v>80</v>
      </c>
      <c r="AD1704" s="44">
        <f>IFERROR(VALUE(MID($C1704,4,3)),0)</f>
        <v>181</v>
      </c>
      <c r="AE1704" s="51">
        <f>VALUE(RIGHT("00"&amp;AC1704,2)&amp;RIGHT("000"&amp;AD1704,3))</f>
        <v>80181</v>
      </c>
    </row>
    <row r="1705" spans="1:31">
      <c r="A1705" s="60" t="str">
        <f>IF(G1705&amp;Q1705&lt;&gt;"",W1705&amp;Q1705,"")</f>
        <v>RANGE SWEATnavy</v>
      </c>
      <c r="B1705" s="60" t="str">
        <f>IF(C1705&lt;&gt;"",LEFT(C1705,9),"")</f>
        <v>80-181-16</v>
      </c>
      <c r="C1705" s="73" t="s">
        <v>3003</v>
      </c>
      <c r="D1705" s="73" t="s">
        <v>2997</v>
      </c>
      <c r="E1705" s="73" t="s">
        <v>910</v>
      </c>
      <c r="F1705" s="74">
        <v>59</v>
      </c>
      <c r="G1705" s="73" t="s">
        <v>1800</v>
      </c>
      <c r="H1705" s="73" t="s">
        <v>55</v>
      </c>
      <c r="I1705" s="73" t="s">
        <v>906</v>
      </c>
      <c r="J1705" s="73" t="s">
        <v>320</v>
      </c>
      <c r="K1705" s="73" t="s">
        <v>390</v>
      </c>
      <c r="L1705" s="73" t="s">
        <v>383</v>
      </c>
      <c r="M1705" s="73" t="s">
        <v>388</v>
      </c>
      <c r="N1705" s="73" t="s">
        <v>43</v>
      </c>
      <c r="O1705" s="73" t="s">
        <v>385</v>
      </c>
      <c r="P1705" s="73" t="s">
        <v>907</v>
      </c>
      <c r="Q1705" s="73" t="s">
        <v>1003</v>
      </c>
      <c r="R1705" s="73" t="s">
        <v>71</v>
      </c>
      <c r="V1705" s="60" t="str">
        <f>W1705&amp;H1705</f>
        <v>RANGE SWEATтемно-синий</v>
      </c>
      <c r="W1705" s="60" t="str">
        <f>_xlfn.LET(_xlpm.TextCell,TEXT(G1705,"###"),IF(_xlpm.TextCell&lt;&gt;"",IF(StyleSpaceSplit,IFERROR(IF(FIND(" ",_xlpm.TextCell)&gt;=1,MID(_xlpm.TextCell,1,FIND(" ",_xlpm.TextCell)-1),_xlpm.TextCell),_xlpm.TextCell),_xlpm.TextCell),""))</f>
        <v>RANGE SWEAT</v>
      </c>
      <c r="X1705" s="60" t="str">
        <f>IF(A1705&lt;&gt;"",IFERROR(IF(FIND(" ",G1705)&gt;=1,MID(G1705,FIND(" ",G1705)+1,LEN(G1705)),""),""),"")</f>
        <v>SWEAT</v>
      </c>
      <c r="AC1705" s="51">
        <f>IFERROR(VALUE(MID($C1705,1,2)),0)</f>
        <v>80</v>
      </c>
      <c r="AD1705" s="44">
        <f>IFERROR(VALUE(MID($C1705,4,3)),0)</f>
        <v>181</v>
      </c>
      <c r="AE1705" s="51">
        <f>VALUE(RIGHT("00"&amp;AC1705,2)&amp;RIGHT("000"&amp;AD1705,3))</f>
        <v>80181</v>
      </c>
    </row>
    <row r="1706" spans="1:31">
      <c r="A1706" s="60" t="str">
        <f>IF(G1706&amp;Q1706&lt;&gt;"",W1706&amp;Q1706,"")</f>
        <v>RANGE SWEATnavy</v>
      </c>
      <c r="B1706" s="60" t="str">
        <f>IF(C1706&lt;&gt;"",LEFT(C1706,9),"")</f>
        <v>80-181-16</v>
      </c>
      <c r="C1706" s="73" t="s">
        <v>3004</v>
      </c>
      <c r="D1706" s="73" t="s">
        <v>2997</v>
      </c>
      <c r="E1706" s="73" t="s">
        <v>912</v>
      </c>
      <c r="F1706" s="74">
        <v>61</v>
      </c>
      <c r="G1706" s="73" t="s">
        <v>1800</v>
      </c>
      <c r="H1706" s="73" t="s">
        <v>55</v>
      </c>
      <c r="I1706" s="73" t="s">
        <v>906</v>
      </c>
      <c r="J1706" s="73" t="s">
        <v>320</v>
      </c>
      <c r="K1706" s="73" t="s">
        <v>390</v>
      </c>
      <c r="L1706" s="73" t="s">
        <v>383</v>
      </c>
      <c r="M1706" s="73" t="s">
        <v>388</v>
      </c>
      <c r="N1706" s="73" t="s">
        <v>43</v>
      </c>
      <c r="O1706" s="73" t="s">
        <v>385</v>
      </c>
      <c r="P1706" s="73" t="s">
        <v>907</v>
      </c>
      <c r="Q1706" s="73" t="s">
        <v>1003</v>
      </c>
      <c r="R1706" s="73" t="s">
        <v>71</v>
      </c>
      <c r="V1706" s="60" t="str">
        <f>W1706&amp;H1706</f>
        <v>RANGE SWEATтемно-синий</v>
      </c>
      <c r="W1706" s="60" t="str">
        <f>_xlfn.LET(_xlpm.TextCell,TEXT(G1706,"###"),IF(_xlpm.TextCell&lt;&gt;"",IF(StyleSpaceSplit,IFERROR(IF(FIND(" ",_xlpm.TextCell)&gt;=1,MID(_xlpm.TextCell,1,FIND(" ",_xlpm.TextCell)-1),_xlpm.TextCell),_xlpm.TextCell),_xlpm.TextCell),""))</f>
        <v>RANGE SWEAT</v>
      </c>
      <c r="X1706" s="60" t="str">
        <f>IF(A1706&lt;&gt;"",IFERROR(IF(FIND(" ",G1706)&gt;=1,MID(G1706,FIND(" ",G1706)+1,LEN(G1706)),""),""),"")</f>
        <v>SWEAT</v>
      </c>
      <c r="AC1706" s="51">
        <f>IFERROR(VALUE(MID($C1706,1,2)),0)</f>
        <v>80</v>
      </c>
      <c r="AD1706" s="44">
        <f>IFERROR(VALUE(MID($C1706,4,3)),0)</f>
        <v>181</v>
      </c>
      <c r="AE1706" s="51">
        <f>VALUE(RIGHT("00"&amp;AC1706,2)&amp;RIGHT("000"&amp;AD1706,3))</f>
        <v>80181</v>
      </c>
    </row>
    <row r="1707" spans="1:31">
      <c r="A1707" s="60" t="str">
        <f>IF(G1707&amp;Q1707&lt;&gt;"",W1707&amp;Q1707,"")</f>
        <v>RANGE SWEATblack</v>
      </c>
      <c r="B1707" s="60" t="str">
        <f>IF(C1707&lt;&gt;"",LEFT(C1707,9),"")</f>
        <v>80-181-09</v>
      </c>
      <c r="C1707" s="73" t="s">
        <v>1798</v>
      </c>
      <c r="D1707" s="73" t="s">
        <v>1799</v>
      </c>
      <c r="E1707" s="73" t="s">
        <v>910</v>
      </c>
      <c r="F1707" s="74">
        <v>59</v>
      </c>
      <c r="G1707" s="73" t="s">
        <v>1800</v>
      </c>
      <c r="H1707" s="73" t="s">
        <v>53</v>
      </c>
      <c r="I1707" s="73" t="s">
        <v>906</v>
      </c>
      <c r="J1707" s="73" t="s">
        <v>320</v>
      </c>
      <c r="K1707" s="73" t="s">
        <v>382</v>
      </c>
      <c r="L1707" s="73" t="s">
        <v>383</v>
      </c>
      <c r="M1707" s="73" t="s">
        <v>388</v>
      </c>
      <c r="N1707" s="73" t="s">
        <v>43</v>
      </c>
      <c r="O1707" s="73" t="s">
        <v>385</v>
      </c>
      <c r="P1707" s="73" t="s">
        <v>907</v>
      </c>
      <c r="Q1707" s="73" t="s">
        <v>928</v>
      </c>
      <c r="R1707" s="73" t="s">
        <v>53</v>
      </c>
      <c r="V1707" s="60" t="str">
        <f>W1707&amp;H1707</f>
        <v>RANGE SWEATчерный</v>
      </c>
      <c r="W1707" s="60" t="str">
        <f>_xlfn.LET(_xlpm.TextCell,TEXT(G1707,"###"),IF(_xlpm.TextCell&lt;&gt;"",IF(StyleSpaceSplit,IFERROR(IF(FIND(" ",_xlpm.TextCell)&gt;=1,MID(_xlpm.TextCell,1,FIND(" ",_xlpm.TextCell)-1),_xlpm.TextCell),_xlpm.TextCell),_xlpm.TextCell),""))</f>
        <v>RANGE SWEAT</v>
      </c>
      <c r="X1707" s="60" t="str">
        <f>IF(A1707&lt;&gt;"",IFERROR(IF(FIND(" ",G1707)&gt;=1,MID(G1707,FIND(" ",G1707)+1,LEN(G1707)),""),""),"")</f>
        <v>SWEAT</v>
      </c>
      <c r="AC1707" s="51">
        <f>IFERROR(VALUE(MID($C1707,1,2)),0)</f>
        <v>80</v>
      </c>
      <c r="AD1707" s="44">
        <f>IFERROR(VALUE(MID($C1707,4,3)),0)</f>
        <v>181</v>
      </c>
      <c r="AE1707" s="51">
        <f>VALUE(RIGHT("00"&amp;AC1707,2)&amp;RIGHT("000"&amp;AD1707,3))</f>
        <v>80181</v>
      </c>
    </row>
    <row r="1708" spans="1:31">
      <c r="A1708" s="60" t="str">
        <f>IF(G1708&amp;Q1708&lt;&gt;"",W1708&amp;Q1708,"")</f>
        <v>RANGE SWEATblack</v>
      </c>
      <c r="B1708" s="60" t="str">
        <f>IF(C1708&lt;&gt;"",LEFT(C1708,9),"")</f>
        <v>80-181-09</v>
      </c>
      <c r="C1708" s="73" t="s">
        <v>1801</v>
      </c>
      <c r="D1708" s="73" t="s">
        <v>1799</v>
      </c>
      <c r="E1708" s="73" t="s">
        <v>915</v>
      </c>
      <c r="F1708" s="74">
        <v>56</v>
      </c>
      <c r="G1708" s="73" t="s">
        <v>1800</v>
      </c>
      <c r="H1708" s="73" t="s">
        <v>53</v>
      </c>
      <c r="I1708" s="73" t="s">
        <v>906</v>
      </c>
      <c r="J1708" s="73" t="s">
        <v>320</v>
      </c>
      <c r="K1708" s="73" t="s">
        <v>382</v>
      </c>
      <c r="L1708" s="73" t="s">
        <v>383</v>
      </c>
      <c r="M1708" s="73" t="s">
        <v>388</v>
      </c>
      <c r="N1708" s="73" t="s">
        <v>43</v>
      </c>
      <c r="O1708" s="73" t="s">
        <v>385</v>
      </c>
      <c r="P1708" s="73" t="s">
        <v>907</v>
      </c>
      <c r="Q1708" s="73" t="s">
        <v>928</v>
      </c>
      <c r="R1708" s="73" t="s">
        <v>53</v>
      </c>
      <c r="V1708" s="60" t="str">
        <f>W1708&amp;H1708</f>
        <v>RANGE SWEATчерный</v>
      </c>
      <c r="W1708" s="60" t="str">
        <f>_xlfn.LET(_xlpm.TextCell,TEXT(G1708,"###"),IF(_xlpm.TextCell&lt;&gt;"",IF(StyleSpaceSplit,IFERROR(IF(FIND(" ",_xlpm.TextCell)&gt;=1,MID(_xlpm.TextCell,1,FIND(" ",_xlpm.TextCell)-1),_xlpm.TextCell),_xlpm.TextCell),_xlpm.TextCell),""))</f>
        <v>RANGE SWEAT</v>
      </c>
      <c r="X1708" s="60" t="str">
        <f>IF(A1708&lt;&gt;"",IFERROR(IF(FIND(" ",G1708)&gt;=1,MID(G1708,FIND(" ",G1708)+1,LEN(G1708)),""),""),"")</f>
        <v>SWEAT</v>
      </c>
      <c r="AC1708" s="51">
        <f>IFERROR(VALUE(MID($C1708,1,2)),0)</f>
        <v>80</v>
      </c>
      <c r="AD1708" s="44">
        <f>IFERROR(VALUE(MID($C1708,4,3)),0)</f>
        <v>181</v>
      </c>
      <c r="AE1708" s="51">
        <f>VALUE(RIGHT("00"&amp;AC1708,2)&amp;RIGHT("000"&amp;AD1708,3))</f>
        <v>80181</v>
      </c>
    </row>
    <row r="1709" spans="1:31">
      <c r="A1709" s="60" t="str">
        <f>IF(G1709&amp;Q1709&lt;&gt;"",W1709&amp;Q1709,"")</f>
        <v>RANGE SWEATblack</v>
      </c>
      <c r="B1709" s="60" t="str">
        <f>IF(C1709&lt;&gt;"",LEFT(C1709,9),"")</f>
        <v>80-181-09</v>
      </c>
      <c r="C1709" s="73" t="s">
        <v>1802</v>
      </c>
      <c r="D1709" s="73" t="s">
        <v>1799</v>
      </c>
      <c r="E1709" s="73" t="s">
        <v>904</v>
      </c>
      <c r="F1709" s="74">
        <v>57</v>
      </c>
      <c r="G1709" s="73" t="s">
        <v>1800</v>
      </c>
      <c r="H1709" s="73" t="s">
        <v>53</v>
      </c>
      <c r="I1709" s="73" t="s">
        <v>906</v>
      </c>
      <c r="J1709" s="73" t="s">
        <v>320</v>
      </c>
      <c r="K1709" s="73" t="s">
        <v>382</v>
      </c>
      <c r="L1709" s="73" t="s">
        <v>383</v>
      </c>
      <c r="M1709" s="73" t="s">
        <v>388</v>
      </c>
      <c r="N1709" s="73" t="s">
        <v>43</v>
      </c>
      <c r="O1709" s="73" t="s">
        <v>385</v>
      </c>
      <c r="P1709" s="73" t="s">
        <v>907</v>
      </c>
      <c r="Q1709" s="73" t="s">
        <v>928</v>
      </c>
      <c r="R1709" s="73" t="s">
        <v>53</v>
      </c>
      <c r="V1709" s="60" t="str">
        <f>W1709&amp;H1709</f>
        <v>RANGE SWEATчерный</v>
      </c>
      <c r="W1709" s="60" t="str">
        <f>_xlfn.LET(_xlpm.TextCell,TEXT(G1709,"###"),IF(_xlpm.TextCell&lt;&gt;"",IF(StyleSpaceSplit,IFERROR(IF(FIND(" ",_xlpm.TextCell)&gt;=1,MID(_xlpm.TextCell,1,FIND(" ",_xlpm.TextCell)-1),_xlpm.TextCell),_xlpm.TextCell),_xlpm.TextCell),""))</f>
        <v>RANGE SWEAT</v>
      </c>
      <c r="X1709" s="60" t="str">
        <f>IF(A1709&lt;&gt;"",IFERROR(IF(FIND(" ",G1709)&gt;=1,MID(G1709,FIND(" ",G1709)+1,LEN(G1709)),""),""),"")</f>
        <v>SWEAT</v>
      </c>
      <c r="AC1709" s="51">
        <f>IFERROR(VALUE(MID($C1709,1,2)),0)</f>
        <v>80</v>
      </c>
      <c r="AD1709" s="44">
        <f>IFERROR(VALUE(MID($C1709,4,3)),0)</f>
        <v>181</v>
      </c>
      <c r="AE1709" s="51">
        <f>VALUE(RIGHT("00"&amp;AC1709,2)&amp;RIGHT("000"&amp;AD1709,3))</f>
        <v>80181</v>
      </c>
    </row>
    <row r="1710" spans="1:31">
      <c r="A1710" s="60" t="str">
        <f>IF(G1710&amp;Q1710&lt;&gt;"",W1710&amp;Q1710,"")</f>
        <v>RANGE SWEATblack</v>
      </c>
      <c r="B1710" s="60" t="str">
        <f>IF(C1710&lt;&gt;"",LEFT(C1710,9),"")</f>
        <v>80-181-09</v>
      </c>
      <c r="C1710" s="73" t="s">
        <v>1803</v>
      </c>
      <c r="D1710" s="73" t="s">
        <v>1799</v>
      </c>
      <c r="E1710" s="73" t="s">
        <v>920</v>
      </c>
      <c r="F1710" s="74">
        <v>58</v>
      </c>
      <c r="G1710" s="73" t="s">
        <v>1800</v>
      </c>
      <c r="H1710" s="73" t="s">
        <v>53</v>
      </c>
      <c r="I1710" s="73" t="s">
        <v>906</v>
      </c>
      <c r="J1710" s="73" t="s">
        <v>320</v>
      </c>
      <c r="K1710" s="73" t="s">
        <v>382</v>
      </c>
      <c r="L1710" s="73" t="s">
        <v>383</v>
      </c>
      <c r="M1710" s="73" t="s">
        <v>388</v>
      </c>
      <c r="N1710" s="73" t="s">
        <v>43</v>
      </c>
      <c r="O1710" s="73" t="s">
        <v>385</v>
      </c>
      <c r="P1710" s="73" t="s">
        <v>907</v>
      </c>
      <c r="Q1710" s="73" t="s">
        <v>928</v>
      </c>
      <c r="R1710" s="73" t="s">
        <v>53</v>
      </c>
      <c r="V1710" s="60" t="str">
        <f>W1710&amp;H1710</f>
        <v>RANGE SWEATчерный</v>
      </c>
      <c r="W1710" s="60" t="str">
        <f>_xlfn.LET(_xlpm.TextCell,TEXT(G1710,"###"),IF(_xlpm.TextCell&lt;&gt;"",IF(StyleSpaceSplit,IFERROR(IF(FIND(" ",_xlpm.TextCell)&gt;=1,MID(_xlpm.TextCell,1,FIND(" ",_xlpm.TextCell)-1),_xlpm.TextCell),_xlpm.TextCell),_xlpm.TextCell),""))</f>
        <v>RANGE SWEAT</v>
      </c>
      <c r="X1710" s="60" t="str">
        <f>IF(A1710&lt;&gt;"",IFERROR(IF(FIND(" ",G1710)&gt;=1,MID(G1710,FIND(" ",G1710)+1,LEN(G1710)),""),""),"")</f>
        <v>SWEAT</v>
      </c>
      <c r="AC1710" s="51">
        <f>IFERROR(VALUE(MID($C1710,1,2)),0)</f>
        <v>80</v>
      </c>
      <c r="AD1710" s="44">
        <f>IFERROR(VALUE(MID($C1710,4,3)),0)</f>
        <v>181</v>
      </c>
      <c r="AE1710" s="51">
        <f>VALUE(RIGHT("00"&amp;AC1710,2)&amp;RIGHT("000"&amp;AD1710,3))</f>
        <v>80181</v>
      </c>
    </row>
    <row r="1711" spans="1:31">
      <c r="A1711" s="60" t="str">
        <f>IF(G1711&amp;Q1711&lt;&gt;"",W1711&amp;Q1711,"")</f>
        <v>RANGE SWEATblack</v>
      </c>
      <c r="B1711" s="60" t="str">
        <f>IF(C1711&lt;&gt;"",LEFT(C1711,9),"")</f>
        <v>80-181-09</v>
      </c>
      <c r="C1711" s="73" t="s">
        <v>1804</v>
      </c>
      <c r="D1711" s="73" t="s">
        <v>1799</v>
      </c>
      <c r="E1711" s="73" t="s">
        <v>922</v>
      </c>
      <c r="F1711" s="74">
        <v>60</v>
      </c>
      <c r="G1711" s="73" t="s">
        <v>1800</v>
      </c>
      <c r="H1711" s="73" t="s">
        <v>53</v>
      </c>
      <c r="I1711" s="73" t="s">
        <v>906</v>
      </c>
      <c r="J1711" s="73" t="s">
        <v>320</v>
      </c>
      <c r="K1711" s="73" t="s">
        <v>382</v>
      </c>
      <c r="L1711" s="73" t="s">
        <v>383</v>
      </c>
      <c r="M1711" s="73" t="s">
        <v>388</v>
      </c>
      <c r="N1711" s="73" t="s">
        <v>43</v>
      </c>
      <c r="O1711" s="73" t="s">
        <v>385</v>
      </c>
      <c r="P1711" s="73" t="s">
        <v>907</v>
      </c>
      <c r="Q1711" s="73" t="s">
        <v>928</v>
      </c>
      <c r="R1711" s="73" t="s">
        <v>53</v>
      </c>
      <c r="V1711" s="60" t="str">
        <f>W1711&amp;H1711</f>
        <v>RANGE SWEATчерный</v>
      </c>
      <c r="W1711" s="60" t="str">
        <f>_xlfn.LET(_xlpm.TextCell,TEXT(G1711,"###"),IF(_xlpm.TextCell&lt;&gt;"",IF(StyleSpaceSplit,IFERROR(IF(FIND(" ",_xlpm.TextCell)&gt;=1,MID(_xlpm.TextCell,1,FIND(" ",_xlpm.TextCell)-1),_xlpm.TextCell),_xlpm.TextCell),_xlpm.TextCell),""))</f>
        <v>RANGE SWEAT</v>
      </c>
      <c r="X1711" s="60" t="str">
        <f>IF(A1711&lt;&gt;"",IFERROR(IF(FIND(" ",G1711)&gt;=1,MID(G1711,FIND(" ",G1711)+1,LEN(G1711)),""),""),"")</f>
        <v>SWEAT</v>
      </c>
      <c r="AC1711" s="51">
        <f>IFERROR(VALUE(MID($C1711,1,2)),0)</f>
        <v>80</v>
      </c>
      <c r="AD1711" s="44">
        <f>IFERROR(VALUE(MID($C1711,4,3)),0)</f>
        <v>181</v>
      </c>
      <c r="AE1711" s="51">
        <f>VALUE(RIGHT("00"&amp;AC1711,2)&amp;RIGHT("000"&amp;AD1711,3))</f>
        <v>80181</v>
      </c>
    </row>
    <row r="1712" spans="1:31">
      <c r="A1712" s="60" t="str">
        <f>IF(G1712&amp;Q1712&lt;&gt;"",W1712&amp;Q1712,"")</f>
        <v>RANGE SWEATblack</v>
      </c>
      <c r="B1712" s="60" t="str">
        <f>IF(C1712&lt;&gt;"",LEFT(C1712,9),"")</f>
        <v>80-181-09</v>
      </c>
      <c r="C1712" s="73" t="s">
        <v>1805</v>
      </c>
      <c r="D1712" s="73" t="s">
        <v>1799</v>
      </c>
      <c r="E1712" s="73" t="s">
        <v>912</v>
      </c>
      <c r="F1712" s="74">
        <v>61</v>
      </c>
      <c r="G1712" s="73" t="s">
        <v>1800</v>
      </c>
      <c r="H1712" s="73" t="s">
        <v>53</v>
      </c>
      <c r="I1712" s="73" t="s">
        <v>906</v>
      </c>
      <c r="J1712" s="73" t="s">
        <v>320</v>
      </c>
      <c r="K1712" s="73" t="s">
        <v>382</v>
      </c>
      <c r="L1712" s="73" t="s">
        <v>383</v>
      </c>
      <c r="M1712" s="73" t="s">
        <v>388</v>
      </c>
      <c r="N1712" s="73" t="s">
        <v>43</v>
      </c>
      <c r="O1712" s="73" t="s">
        <v>385</v>
      </c>
      <c r="P1712" s="73" t="s">
        <v>907</v>
      </c>
      <c r="Q1712" s="73" t="s">
        <v>928</v>
      </c>
      <c r="R1712" s="73" t="s">
        <v>53</v>
      </c>
      <c r="V1712" s="60" t="str">
        <f>W1712&amp;H1712</f>
        <v>RANGE SWEATчерный</v>
      </c>
      <c r="W1712" s="60" t="str">
        <f>_xlfn.LET(_xlpm.TextCell,TEXT(G1712,"###"),IF(_xlpm.TextCell&lt;&gt;"",IF(StyleSpaceSplit,IFERROR(IF(FIND(" ",_xlpm.TextCell)&gt;=1,MID(_xlpm.TextCell,1,FIND(" ",_xlpm.TextCell)-1),_xlpm.TextCell),_xlpm.TextCell),_xlpm.TextCell),""))</f>
        <v>RANGE SWEAT</v>
      </c>
      <c r="X1712" s="60" t="str">
        <f>IF(A1712&lt;&gt;"",IFERROR(IF(FIND(" ",G1712)&gt;=1,MID(G1712,FIND(" ",G1712)+1,LEN(G1712)),""),""),"")</f>
        <v>SWEAT</v>
      </c>
      <c r="AC1712" s="51">
        <f>IFERROR(VALUE(MID($C1712,1,2)),0)</f>
        <v>80</v>
      </c>
      <c r="AD1712" s="44">
        <f>IFERROR(VALUE(MID($C1712,4,3)),0)</f>
        <v>181</v>
      </c>
      <c r="AE1712" s="51">
        <f>VALUE(RIGHT("00"&amp;AC1712,2)&amp;RIGHT("000"&amp;AD1712,3))</f>
        <v>80181</v>
      </c>
    </row>
    <row r="1713" spans="1:31">
      <c r="A1713" s="60" t="str">
        <f>IF(G1713&amp;Q1713&lt;&gt;"",W1713&amp;Q1713,"")</f>
        <v>RANGE SWEATblack</v>
      </c>
      <c r="B1713" s="60" t="str">
        <f>IF(C1713&lt;&gt;"",LEFT(C1713,9),"")</f>
        <v>80-181-09</v>
      </c>
      <c r="C1713" s="73" t="s">
        <v>1806</v>
      </c>
      <c r="D1713" s="73" t="s">
        <v>1799</v>
      </c>
      <c r="E1713" s="73" t="s">
        <v>1046</v>
      </c>
      <c r="F1713" s="74">
        <v>62</v>
      </c>
      <c r="G1713" s="73" t="s">
        <v>1800</v>
      </c>
      <c r="H1713" s="73" t="s">
        <v>53</v>
      </c>
      <c r="I1713" s="73" t="s">
        <v>906</v>
      </c>
      <c r="J1713" s="73" t="s">
        <v>320</v>
      </c>
      <c r="K1713" s="73" t="s">
        <v>382</v>
      </c>
      <c r="L1713" s="73" t="s">
        <v>383</v>
      </c>
      <c r="M1713" s="73" t="s">
        <v>388</v>
      </c>
      <c r="N1713" s="73" t="s">
        <v>43</v>
      </c>
      <c r="O1713" s="73" t="s">
        <v>385</v>
      </c>
      <c r="P1713" s="73" t="s">
        <v>907</v>
      </c>
      <c r="Q1713" s="73" t="s">
        <v>928</v>
      </c>
      <c r="R1713" s="73" t="s">
        <v>53</v>
      </c>
      <c r="V1713" s="60" t="str">
        <f>W1713&amp;H1713</f>
        <v>RANGE SWEATчерный</v>
      </c>
      <c r="W1713" s="60" t="str">
        <f>_xlfn.LET(_xlpm.TextCell,TEXT(G1713,"###"),IF(_xlpm.TextCell&lt;&gt;"",IF(StyleSpaceSplit,IFERROR(IF(FIND(" ",_xlpm.TextCell)&gt;=1,MID(_xlpm.TextCell,1,FIND(" ",_xlpm.TextCell)-1),_xlpm.TextCell),_xlpm.TextCell),_xlpm.TextCell),""))</f>
        <v>RANGE SWEAT</v>
      </c>
      <c r="X1713" s="60" t="str">
        <f>IF(A1713&lt;&gt;"",IFERROR(IF(FIND(" ",G1713)&gt;=1,MID(G1713,FIND(" ",G1713)+1,LEN(G1713)),""),""),"")</f>
        <v>SWEAT</v>
      </c>
      <c r="AC1713" s="51">
        <f>IFERROR(VALUE(MID($C1713,1,2)),0)</f>
        <v>80</v>
      </c>
      <c r="AD1713" s="44">
        <f>IFERROR(VALUE(MID($C1713,4,3)),0)</f>
        <v>181</v>
      </c>
      <c r="AE1713" s="51">
        <f>VALUE(RIGHT("00"&amp;AC1713,2)&amp;RIGHT("000"&amp;AD1713,3))</f>
        <v>80181</v>
      </c>
    </row>
    <row r="1714" spans="1:31">
      <c r="A1714" s="60" t="str">
        <f>IF(G1714&amp;Q1714&lt;&gt;"",W1714&amp;Q1714,"")</f>
        <v>RANGE VINTAGEbrown</v>
      </c>
      <c r="B1714" s="60" t="str">
        <f>IF(C1714&lt;&gt;"",LEFT(C1714,9),"")</f>
        <v>80-414-14</v>
      </c>
      <c r="C1714" s="73" t="s">
        <v>2673</v>
      </c>
      <c r="D1714" s="73" t="s">
        <v>2674</v>
      </c>
      <c r="E1714" s="73" t="s">
        <v>910</v>
      </c>
      <c r="F1714" s="74">
        <v>59</v>
      </c>
      <c r="G1714" s="73" t="s">
        <v>2675</v>
      </c>
      <c r="H1714" s="73" t="s">
        <v>86</v>
      </c>
      <c r="I1714" s="73" t="s">
        <v>1179</v>
      </c>
      <c r="J1714" s="73" t="s">
        <v>320</v>
      </c>
      <c r="K1714" s="73" t="s">
        <v>382</v>
      </c>
      <c r="L1714" s="73" t="s">
        <v>383</v>
      </c>
      <c r="M1714" s="73" t="s">
        <v>384</v>
      </c>
      <c r="N1714" s="73" t="s">
        <v>32</v>
      </c>
      <c r="O1714" s="73" t="s">
        <v>385</v>
      </c>
      <c r="P1714" s="73" t="s">
        <v>907</v>
      </c>
      <c r="Q1714" s="73" t="s">
        <v>1033</v>
      </c>
      <c r="R1714" s="73" t="s">
        <v>86</v>
      </c>
      <c r="V1714" s="60" t="str">
        <f>W1714&amp;H1714</f>
        <v>RANGE VINTAGEкоричневый</v>
      </c>
      <c r="W1714" s="60" t="str">
        <f>_xlfn.LET(_xlpm.TextCell,TEXT(G1714,"###"),IF(_xlpm.TextCell&lt;&gt;"",IF(StyleSpaceSplit,IFERROR(IF(FIND(" ",_xlpm.TextCell)&gt;=1,MID(_xlpm.TextCell,1,FIND(" ",_xlpm.TextCell)-1),_xlpm.TextCell),_xlpm.TextCell),_xlpm.TextCell),""))</f>
        <v>RANGE VINTAGE</v>
      </c>
      <c r="X1714" s="60" t="str">
        <f>IF(A1714&lt;&gt;"",IFERROR(IF(FIND(" ",G1714)&gt;=1,MID(G1714,FIND(" ",G1714)+1,LEN(G1714)),""),""),"")</f>
        <v>VINTAGE</v>
      </c>
      <c r="AC1714" s="51">
        <f>IFERROR(VALUE(MID($C1714,1,2)),0)</f>
        <v>80</v>
      </c>
      <c r="AD1714" s="44">
        <f>IFERROR(VALUE(MID($C1714,4,3)),0)</f>
        <v>414</v>
      </c>
      <c r="AE1714" s="51">
        <f>VALUE(RIGHT("00"&amp;AC1714,2)&amp;RIGHT("000"&amp;AD1714,3))</f>
        <v>80414</v>
      </c>
    </row>
    <row r="1715" spans="1:31">
      <c r="A1715" s="60" t="str">
        <f>IF(G1715&amp;Q1715&lt;&gt;"",W1715&amp;Q1715,"")</f>
        <v>RANGE W16 003brown</v>
      </c>
      <c r="B1715" s="60" t="str">
        <f>IF(C1715&lt;&gt;"",LEFT(C1715,9),"")</f>
        <v>80-117-14</v>
      </c>
      <c r="C1715" s="73" t="s">
        <v>7301</v>
      </c>
      <c r="D1715" s="73" t="s">
        <v>7302</v>
      </c>
      <c r="E1715" s="73" t="s">
        <v>920</v>
      </c>
      <c r="F1715" s="74">
        <v>58</v>
      </c>
      <c r="G1715" s="73" t="s">
        <v>1285</v>
      </c>
      <c r="H1715" s="73" t="s">
        <v>86</v>
      </c>
      <c r="I1715" s="73" t="s">
        <v>1265</v>
      </c>
      <c r="J1715" s="73" t="s">
        <v>320</v>
      </c>
      <c r="K1715" s="73" t="s">
        <v>382</v>
      </c>
      <c r="L1715" s="73" t="s">
        <v>383</v>
      </c>
      <c r="M1715" s="73" t="s">
        <v>388</v>
      </c>
      <c r="N1715" s="73" t="s">
        <v>44</v>
      </c>
      <c r="O1715" s="73" t="s">
        <v>385</v>
      </c>
      <c r="P1715" s="73" t="s">
        <v>907</v>
      </c>
      <c r="Q1715" s="73" t="s">
        <v>1033</v>
      </c>
      <c r="R1715" s="73" t="s">
        <v>86</v>
      </c>
      <c r="V1715" s="60" t="str">
        <f>W1715&amp;H1715</f>
        <v>RANGE W16 003коричневый</v>
      </c>
      <c r="W1715" s="60" t="str">
        <f>_xlfn.LET(_xlpm.TextCell,TEXT(G1715,"###"),IF(_xlpm.TextCell&lt;&gt;"",IF(StyleSpaceSplit,IFERROR(IF(FIND(" ",_xlpm.TextCell)&gt;=1,MID(_xlpm.TextCell,1,FIND(" ",_xlpm.TextCell)-1),_xlpm.TextCell),_xlpm.TextCell),_xlpm.TextCell),""))</f>
        <v>RANGE W16 003</v>
      </c>
      <c r="X1715" s="60" t="str">
        <f>IF(A1715&lt;&gt;"",IFERROR(IF(FIND(" ",G1715)&gt;=1,MID(G1715,FIND(" ",G1715)+1,LEN(G1715)),""),""),"")</f>
        <v>W16 003</v>
      </c>
      <c r="AC1715" s="51">
        <f>IFERROR(VALUE(MID($C1715,1,2)),0)</f>
        <v>80</v>
      </c>
      <c r="AD1715" s="44">
        <f>IFERROR(VALUE(MID($C1715,4,3)),0)</f>
        <v>117</v>
      </c>
      <c r="AE1715" s="51">
        <f>VALUE(RIGHT("00"&amp;AC1715,2)&amp;RIGHT("000"&amp;AD1715,3))</f>
        <v>80117</v>
      </c>
    </row>
    <row r="1716" spans="1:31">
      <c r="A1716" s="60" t="str">
        <f>IF(G1716&amp;Q1716&lt;&gt;"",W1716&amp;Q1716,"")</f>
        <v>RANGE W16 003jacquard</v>
      </c>
      <c r="B1716" s="60" t="str">
        <f>IF(C1716&lt;&gt;"",LEFT(C1716,9),"")</f>
        <v>80-117-15</v>
      </c>
      <c r="C1716" s="73" t="s">
        <v>1283</v>
      </c>
      <c r="D1716" s="73" t="s">
        <v>1284</v>
      </c>
      <c r="E1716" s="73" t="s">
        <v>904</v>
      </c>
      <c r="F1716" s="74">
        <v>57</v>
      </c>
      <c r="G1716" s="73" t="s">
        <v>1285</v>
      </c>
      <c r="H1716" s="73" t="s">
        <v>226</v>
      </c>
      <c r="I1716" s="73" t="s">
        <v>1265</v>
      </c>
      <c r="J1716" s="73" t="s">
        <v>320</v>
      </c>
      <c r="K1716" s="73" t="s">
        <v>382</v>
      </c>
      <c r="L1716" s="73" t="s">
        <v>383</v>
      </c>
      <c r="M1716" s="73" t="s">
        <v>388</v>
      </c>
      <c r="N1716" s="73" t="s">
        <v>44</v>
      </c>
      <c r="O1716" s="73" t="s">
        <v>385</v>
      </c>
      <c r="P1716" s="73" t="s">
        <v>907</v>
      </c>
      <c r="Q1716" s="73" t="s">
        <v>1286</v>
      </c>
      <c r="R1716" s="73" t="s">
        <v>86</v>
      </c>
      <c r="V1716" s="60" t="str">
        <f>W1716&amp;H1716</f>
        <v>RANGE W16 003светло-коричневый</v>
      </c>
      <c r="W1716" s="60" t="str">
        <f>_xlfn.LET(_xlpm.TextCell,TEXT(G1716,"###"),IF(_xlpm.TextCell&lt;&gt;"",IF(StyleSpaceSplit,IFERROR(IF(FIND(" ",_xlpm.TextCell)&gt;=1,MID(_xlpm.TextCell,1,FIND(" ",_xlpm.TextCell)-1),_xlpm.TextCell),_xlpm.TextCell),_xlpm.TextCell),""))</f>
        <v>RANGE W16 003</v>
      </c>
      <c r="X1716" s="60" t="str">
        <f>IF(A1716&lt;&gt;"",IFERROR(IF(FIND(" ",G1716)&gt;=1,MID(G1716,FIND(" ",G1716)+1,LEN(G1716)),""),""),"")</f>
        <v>W16 003</v>
      </c>
      <c r="AC1716" s="51">
        <f>IFERROR(VALUE(MID($C1716,1,2)),0)</f>
        <v>80</v>
      </c>
      <c r="AD1716" s="44">
        <f>IFERROR(VALUE(MID($C1716,4,3)),0)</f>
        <v>117</v>
      </c>
      <c r="AE1716" s="51">
        <f>VALUE(RIGHT("00"&amp;AC1716,2)&amp;RIGHT("000"&amp;AD1716,3))</f>
        <v>80117</v>
      </c>
    </row>
    <row r="1717" spans="1:31">
      <c r="A1717" s="60" t="str">
        <f>IF(G1717&amp;Q1717&lt;&gt;"",W1717&amp;Q1717,"")</f>
        <v>RANGE W16 003jacquard</v>
      </c>
      <c r="B1717" s="60" t="str">
        <f>IF(C1717&lt;&gt;"",LEFT(C1717,9),"")</f>
        <v>80-117-15</v>
      </c>
      <c r="C1717" s="73" t="s">
        <v>1287</v>
      </c>
      <c r="D1717" s="73" t="s">
        <v>1284</v>
      </c>
      <c r="E1717" s="73" t="s">
        <v>910</v>
      </c>
      <c r="F1717" s="74">
        <v>59</v>
      </c>
      <c r="G1717" s="73" t="s">
        <v>1285</v>
      </c>
      <c r="H1717" s="73" t="s">
        <v>226</v>
      </c>
      <c r="I1717" s="73" t="s">
        <v>1265</v>
      </c>
      <c r="J1717" s="73" t="s">
        <v>320</v>
      </c>
      <c r="K1717" s="73" t="s">
        <v>382</v>
      </c>
      <c r="L1717" s="73" t="s">
        <v>383</v>
      </c>
      <c r="M1717" s="73" t="s">
        <v>388</v>
      </c>
      <c r="N1717" s="73" t="s">
        <v>44</v>
      </c>
      <c r="O1717" s="73" t="s">
        <v>385</v>
      </c>
      <c r="P1717" s="73" t="s">
        <v>907</v>
      </c>
      <c r="Q1717" s="73" t="s">
        <v>1286</v>
      </c>
      <c r="R1717" s="73" t="s">
        <v>86</v>
      </c>
      <c r="V1717" s="60" t="str">
        <f>W1717&amp;H1717</f>
        <v>RANGE W16 003светло-коричневый</v>
      </c>
      <c r="W1717" s="60" t="str">
        <f>_xlfn.LET(_xlpm.TextCell,TEXT(G1717,"###"),IF(_xlpm.TextCell&lt;&gt;"",IF(StyleSpaceSplit,IFERROR(IF(FIND(" ",_xlpm.TextCell)&gt;=1,MID(_xlpm.TextCell,1,FIND(" ",_xlpm.TextCell)-1),_xlpm.TextCell),_xlpm.TextCell),_xlpm.TextCell),""))</f>
        <v>RANGE W16 003</v>
      </c>
      <c r="X1717" s="60" t="str">
        <f>IF(A1717&lt;&gt;"",IFERROR(IF(FIND(" ",G1717)&gt;=1,MID(G1717,FIND(" ",G1717)+1,LEN(G1717)),""),""),"")</f>
        <v>W16 003</v>
      </c>
      <c r="AC1717" s="51">
        <f>IFERROR(VALUE(MID($C1717,1,2)),0)</f>
        <v>80</v>
      </c>
      <c r="AD1717" s="44">
        <f>IFERROR(VALUE(MID($C1717,4,3)),0)</f>
        <v>117</v>
      </c>
      <c r="AE1717" s="51">
        <f>VALUE(RIGHT("00"&amp;AC1717,2)&amp;RIGHT("000"&amp;AD1717,3))</f>
        <v>80117</v>
      </c>
    </row>
    <row r="1718" spans="1:31">
      <c r="A1718" s="60" t="str">
        <f>IF(G1718&amp;Q1718&lt;&gt;"",W1718&amp;Q1718,"")</f>
        <v>RANGE W16 003jacquard</v>
      </c>
      <c r="B1718" s="60" t="str">
        <f>IF(C1718&lt;&gt;"",LEFT(C1718,9),"")</f>
        <v>80-117-15</v>
      </c>
      <c r="C1718" s="73" t="s">
        <v>1288</v>
      </c>
      <c r="D1718" s="73" t="s">
        <v>1284</v>
      </c>
      <c r="E1718" s="73" t="s">
        <v>912</v>
      </c>
      <c r="F1718" s="74">
        <v>61</v>
      </c>
      <c r="G1718" s="73" t="s">
        <v>1285</v>
      </c>
      <c r="H1718" s="73" t="s">
        <v>226</v>
      </c>
      <c r="I1718" s="73" t="s">
        <v>1265</v>
      </c>
      <c r="J1718" s="73" t="s">
        <v>320</v>
      </c>
      <c r="K1718" s="73" t="s">
        <v>382</v>
      </c>
      <c r="L1718" s="73" t="s">
        <v>383</v>
      </c>
      <c r="M1718" s="73" t="s">
        <v>388</v>
      </c>
      <c r="N1718" s="73" t="s">
        <v>44</v>
      </c>
      <c r="O1718" s="73" t="s">
        <v>385</v>
      </c>
      <c r="P1718" s="73" t="s">
        <v>907</v>
      </c>
      <c r="Q1718" s="73" t="s">
        <v>1286</v>
      </c>
      <c r="R1718" s="73" t="s">
        <v>86</v>
      </c>
      <c r="V1718" s="60" t="str">
        <f>W1718&amp;H1718</f>
        <v>RANGE W16 003светло-коричневый</v>
      </c>
      <c r="W1718" s="60" t="str">
        <f>_xlfn.LET(_xlpm.TextCell,TEXT(G1718,"###"),IF(_xlpm.TextCell&lt;&gt;"",IF(StyleSpaceSplit,IFERROR(IF(FIND(" ",_xlpm.TextCell)&gt;=1,MID(_xlpm.TextCell,1,FIND(" ",_xlpm.TextCell)-1),_xlpm.TextCell),_xlpm.TextCell),_xlpm.TextCell),""))</f>
        <v>RANGE W16 003</v>
      </c>
      <c r="X1718" s="60" t="str">
        <f>IF(A1718&lt;&gt;"",IFERROR(IF(FIND(" ",G1718)&gt;=1,MID(G1718,FIND(" ",G1718)+1,LEN(G1718)),""),""),"")</f>
        <v>W16 003</v>
      </c>
      <c r="AC1718" s="51">
        <f>IFERROR(VALUE(MID($C1718,1,2)),0)</f>
        <v>80</v>
      </c>
      <c r="AD1718" s="44">
        <f>IFERROR(VALUE(MID($C1718,4,3)),0)</f>
        <v>117</v>
      </c>
      <c r="AE1718" s="51">
        <f>VALUE(RIGHT("00"&amp;AC1718,2)&amp;RIGHT("000"&amp;AD1718,3))</f>
        <v>80117</v>
      </c>
    </row>
    <row r="1719" spans="1:31">
      <c r="A1719" s="60" t="str">
        <f>IF(G1719&amp;Q1719&lt;&gt;"",W1719&amp;Q1719,"")</f>
        <v>RANGE W16 003taupe</v>
      </c>
      <c r="B1719" s="60" t="str">
        <f>IF(C1719&lt;&gt;"",LEFT(C1719,9),"")</f>
        <v>80-117-08</v>
      </c>
      <c r="C1719" s="73" t="s">
        <v>1289</v>
      </c>
      <c r="D1719" s="73" t="s">
        <v>1290</v>
      </c>
      <c r="E1719" s="73" t="s">
        <v>956</v>
      </c>
      <c r="F1719" s="74">
        <v>55</v>
      </c>
      <c r="G1719" s="73" t="s">
        <v>1285</v>
      </c>
      <c r="H1719" s="73" t="s">
        <v>83</v>
      </c>
      <c r="I1719" s="73" t="s">
        <v>1265</v>
      </c>
      <c r="J1719" s="73" t="s">
        <v>320</v>
      </c>
      <c r="K1719" s="73" t="s">
        <v>382</v>
      </c>
      <c r="L1719" s="73" t="s">
        <v>383</v>
      </c>
      <c r="M1719" s="73" t="s">
        <v>388</v>
      </c>
      <c r="N1719" s="73" t="s">
        <v>44</v>
      </c>
      <c r="O1719" s="73" t="s">
        <v>385</v>
      </c>
      <c r="P1719" s="73" t="s">
        <v>907</v>
      </c>
      <c r="Q1719" s="73" t="s">
        <v>1291</v>
      </c>
      <c r="R1719" s="73" t="s">
        <v>83</v>
      </c>
      <c r="V1719" s="60" t="str">
        <f>W1719&amp;H1719</f>
        <v>RANGE W16 003серый</v>
      </c>
      <c r="W1719" s="60" t="str">
        <f>_xlfn.LET(_xlpm.TextCell,TEXT(G1719,"###"),IF(_xlpm.TextCell&lt;&gt;"",IF(StyleSpaceSplit,IFERROR(IF(FIND(" ",_xlpm.TextCell)&gt;=1,MID(_xlpm.TextCell,1,FIND(" ",_xlpm.TextCell)-1),_xlpm.TextCell),_xlpm.TextCell),_xlpm.TextCell),""))</f>
        <v>RANGE W16 003</v>
      </c>
      <c r="X1719" s="60" t="str">
        <f>IF(A1719&lt;&gt;"",IFERROR(IF(FIND(" ",G1719)&gt;=1,MID(G1719,FIND(" ",G1719)+1,LEN(G1719)),""),""),"")</f>
        <v>W16 003</v>
      </c>
      <c r="AC1719" s="51">
        <f>IFERROR(VALUE(MID($C1719,1,2)),0)</f>
        <v>80</v>
      </c>
      <c r="AD1719" s="44">
        <f>IFERROR(VALUE(MID($C1719,4,3)),0)</f>
        <v>117</v>
      </c>
      <c r="AE1719" s="51">
        <f>VALUE(RIGHT("00"&amp;AC1719,2)&amp;RIGHT("000"&amp;AD1719,3))</f>
        <v>80117</v>
      </c>
    </row>
    <row r="1720" spans="1:31">
      <c r="A1720" s="60" t="str">
        <f>IF(G1720&amp;Q1720&lt;&gt;"",W1720&amp;Q1720,"")</f>
        <v>RANGE W16 003taupe</v>
      </c>
      <c r="B1720" s="60" t="str">
        <f>IF(C1720&lt;&gt;"",LEFT(C1720,9),"")</f>
        <v>80-117-08</v>
      </c>
      <c r="C1720" s="73" t="s">
        <v>1292</v>
      </c>
      <c r="D1720" s="73" t="s">
        <v>1290</v>
      </c>
      <c r="E1720" s="73" t="s">
        <v>904</v>
      </c>
      <c r="F1720" s="74">
        <v>57</v>
      </c>
      <c r="G1720" s="73" t="s">
        <v>1285</v>
      </c>
      <c r="H1720" s="73" t="s">
        <v>83</v>
      </c>
      <c r="I1720" s="73" t="s">
        <v>1265</v>
      </c>
      <c r="J1720" s="73" t="s">
        <v>320</v>
      </c>
      <c r="K1720" s="73" t="s">
        <v>382</v>
      </c>
      <c r="L1720" s="73" t="s">
        <v>383</v>
      </c>
      <c r="M1720" s="73" t="s">
        <v>388</v>
      </c>
      <c r="N1720" s="73" t="s">
        <v>44</v>
      </c>
      <c r="O1720" s="73" t="s">
        <v>385</v>
      </c>
      <c r="P1720" s="73" t="s">
        <v>907</v>
      </c>
      <c r="Q1720" s="73" t="s">
        <v>1291</v>
      </c>
      <c r="R1720" s="73" t="s">
        <v>83</v>
      </c>
      <c r="V1720" s="60" t="str">
        <f>W1720&amp;H1720</f>
        <v>RANGE W16 003серый</v>
      </c>
      <c r="W1720" s="60" t="str">
        <f>_xlfn.LET(_xlpm.TextCell,TEXT(G1720,"###"),IF(_xlpm.TextCell&lt;&gt;"",IF(StyleSpaceSplit,IFERROR(IF(FIND(" ",_xlpm.TextCell)&gt;=1,MID(_xlpm.TextCell,1,FIND(" ",_xlpm.TextCell)-1),_xlpm.TextCell),_xlpm.TextCell),_xlpm.TextCell),""))</f>
        <v>RANGE W16 003</v>
      </c>
      <c r="X1720" s="60" t="str">
        <f>IF(A1720&lt;&gt;"",IFERROR(IF(FIND(" ",G1720)&gt;=1,MID(G1720,FIND(" ",G1720)+1,LEN(G1720)),""),""),"")</f>
        <v>W16 003</v>
      </c>
      <c r="AC1720" s="51">
        <f>IFERROR(VALUE(MID($C1720,1,2)),0)</f>
        <v>80</v>
      </c>
      <c r="AD1720" s="44">
        <f>IFERROR(VALUE(MID($C1720,4,3)),0)</f>
        <v>117</v>
      </c>
      <c r="AE1720" s="51">
        <f>VALUE(RIGHT("00"&amp;AC1720,2)&amp;RIGHT("000"&amp;AD1720,3))</f>
        <v>80117</v>
      </c>
    </row>
    <row r="1721" spans="1:31">
      <c r="A1721" s="60" t="str">
        <f>IF(G1721&amp;Q1721&lt;&gt;"",W1721&amp;Q1721,"")</f>
        <v>RANGE W16 003taupe</v>
      </c>
      <c r="B1721" s="60" t="str">
        <f>IF(C1721&lt;&gt;"",LEFT(C1721,9),"")</f>
        <v>80-117-08</v>
      </c>
      <c r="C1721" s="73" t="s">
        <v>1293</v>
      </c>
      <c r="D1721" s="73" t="s">
        <v>1290</v>
      </c>
      <c r="E1721" s="73" t="s">
        <v>920</v>
      </c>
      <c r="F1721" s="74">
        <v>58</v>
      </c>
      <c r="G1721" s="73" t="s">
        <v>1285</v>
      </c>
      <c r="H1721" s="73" t="s">
        <v>83</v>
      </c>
      <c r="I1721" s="73" t="s">
        <v>1265</v>
      </c>
      <c r="J1721" s="73" t="s">
        <v>320</v>
      </c>
      <c r="K1721" s="73" t="s">
        <v>382</v>
      </c>
      <c r="L1721" s="73" t="s">
        <v>383</v>
      </c>
      <c r="M1721" s="73" t="s">
        <v>388</v>
      </c>
      <c r="N1721" s="73" t="s">
        <v>44</v>
      </c>
      <c r="O1721" s="73" t="s">
        <v>385</v>
      </c>
      <c r="P1721" s="73" t="s">
        <v>907</v>
      </c>
      <c r="Q1721" s="73" t="s">
        <v>1291</v>
      </c>
      <c r="R1721" s="73" t="s">
        <v>83</v>
      </c>
      <c r="V1721" s="60" t="str">
        <f>W1721&amp;H1721</f>
        <v>RANGE W16 003серый</v>
      </c>
      <c r="W1721" s="60" t="str">
        <f>_xlfn.LET(_xlpm.TextCell,TEXT(G1721,"###"),IF(_xlpm.TextCell&lt;&gt;"",IF(StyleSpaceSplit,IFERROR(IF(FIND(" ",_xlpm.TextCell)&gt;=1,MID(_xlpm.TextCell,1,FIND(" ",_xlpm.TextCell)-1),_xlpm.TextCell),_xlpm.TextCell),_xlpm.TextCell),""))</f>
        <v>RANGE W16 003</v>
      </c>
      <c r="X1721" s="60" t="str">
        <f>IF(A1721&lt;&gt;"",IFERROR(IF(FIND(" ",G1721)&gt;=1,MID(G1721,FIND(" ",G1721)+1,LEN(G1721)),""),""),"")</f>
        <v>W16 003</v>
      </c>
      <c r="AC1721" s="51">
        <f>IFERROR(VALUE(MID($C1721,1,2)),0)</f>
        <v>80</v>
      </c>
      <c r="AD1721" s="44">
        <f>IFERROR(VALUE(MID($C1721,4,3)),0)</f>
        <v>117</v>
      </c>
      <c r="AE1721" s="51">
        <f>VALUE(RIGHT("00"&amp;AC1721,2)&amp;RIGHT("000"&amp;AD1721,3))</f>
        <v>80117</v>
      </c>
    </row>
    <row r="1722" spans="1:31">
      <c r="A1722" s="60" t="str">
        <f>IF(G1722&amp;Q1722&lt;&gt;"",W1722&amp;Q1722,"")</f>
        <v>RANGE W16 003taupe</v>
      </c>
      <c r="B1722" s="60" t="str">
        <f>IF(C1722&lt;&gt;"",LEFT(C1722,9),"")</f>
        <v>80-117-08</v>
      </c>
      <c r="C1722" s="73" t="s">
        <v>1294</v>
      </c>
      <c r="D1722" s="73" t="s">
        <v>1290</v>
      </c>
      <c r="E1722" s="73" t="s">
        <v>910</v>
      </c>
      <c r="F1722" s="74">
        <v>59</v>
      </c>
      <c r="G1722" s="73" t="s">
        <v>1285</v>
      </c>
      <c r="H1722" s="73" t="s">
        <v>83</v>
      </c>
      <c r="I1722" s="73" t="s">
        <v>1265</v>
      </c>
      <c r="J1722" s="73" t="s">
        <v>320</v>
      </c>
      <c r="K1722" s="73" t="s">
        <v>382</v>
      </c>
      <c r="L1722" s="73" t="s">
        <v>383</v>
      </c>
      <c r="M1722" s="73" t="s">
        <v>388</v>
      </c>
      <c r="N1722" s="73" t="s">
        <v>44</v>
      </c>
      <c r="O1722" s="73" t="s">
        <v>385</v>
      </c>
      <c r="P1722" s="73" t="s">
        <v>907</v>
      </c>
      <c r="Q1722" s="73" t="s">
        <v>1291</v>
      </c>
      <c r="R1722" s="73" t="s">
        <v>83</v>
      </c>
      <c r="V1722" s="60" t="str">
        <f>W1722&amp;H1722</f>
        <v>RANGE W16 003серый</v>
      </c>
      <c r="W1722" s="60" t="str">
        <f>_xlfn.LET(_xlpm.TextCell,TEXT(G1722,"###"),IF(_xlpm.TextCell&lt;&gt;"",IF(StyleSpaceSplit,IFERROR(IF(FIND(" ",_xlpm.TextCell)&gt;=1,MID(_xlpm.TextCell,1,FIND(" ",_xlpm.TextCell)-1),_xlpm.TextCell),_xlpm.TextCell),_xlpm.TextCell),""))</f>
        <v>RANGE W16 003</v>
      </c>
      <c r="X1722" s="60" t="str">
        <f>IF(A1722&lt;&gt;"",IFERROR(IF(FIND(" ",G1722)&gt;=1,MID(G1722,FIND(" ",G1722)+1,LEN(G1722)),""),""),"")</f>
        <v>W16 003</v>
      </c>
      <c r="AC1722" s="51">
        <f>IFERROR(VALUE(MID($C1722,1,2)),0)</f>
        <v>80</v>
      </c>
      <c r="AD1722" s="44">
        <f>IFERROR(VALUE(MID($C1722,4,3)),0)</f>
        <v>117</v>
      </c>
      <c r="AE1722" s="51">
        <f>VALUE(RIGHT("00"&amp;AC1722,2)&amp;RIGHT("000"&amp;AD1722,3))</f>
        <v>80117</v>
      </c>
    </row>
    <row r="1723" spans="1:31">
      <c r="A1723" s="60" t="str">
        <f>IF(G1723&amp;Q1723&lt;&gt;"",W1723&amp;Q1723,"")</f>
        <v>RANGE W16 003taupe</v>
      </c>
      <c r="B1723" s="60" t="str">
        <f>IF(C1723&lt;&gt;"",LEFT(C1723,9),"")</f>
        <v>80-117-08</v>
      </c>
      <c r="C1723" s="73" t="s">
        <v>1295</v>
      </c>
      <c r="D1723" s="73" t="s">
        <v>1290</v>
      </c>
      <c r="E1723" s="73" t="s">
        <v>922</v>
      </c>
      <c r="F1723" s="74">
        <v>60</v>
      </c>
      <c r="G1723" s="73" t="s">
        <v>1285</v>
      </c>
      <c r="H1723" s="73" t="s">
        <v>83</v>
      </c>
      <c r="I1723" s="73" t="s">
        <v>1265</v>
      </c>
      <c r="J1723" s="73" t="s">
        <v>320</v>
      </c>
      <c r="K1723" s="73" t="s">
        <v>382</v>
      </c>
      <c r="L1723" s="73" t="s">
        <v>383</v>
      </c>
      <c r="M1723" s="73" t="s">
        <v>388</v>
      </c>
      <c r="N1723" s="73" t="s">
        <v>44</v>
      </c>
      <c r="O1723" s="73" t="s">
        <v>385</v>
      </c>
      <c r="P1723" s="73" t="s">
        <v>907</v>
      </c>
      <c r="Q1723" s="73" t="s">
        <v>1291</v>
      </c>
      <c r="R1723" s="73" t="s">
        <v>83</v>
      </c>
      <c r="V1723" s="60" t="str">
        <f>W1723&amp;H1723</f>
        <v>RANGE W16 003серый</v>
      </c>
      <c r="W1723" s="60" t="str">
        <f>_xlfn.LET(_xlpm.TextCell,TEXT(G1723,"###"),IF(_xlpm.TextCell&lt;&gt;"",IF(StyleSpaceSplit,IFERROR(IF(FIND(" ",_xlpm.TextCell)&gt;=1,MID(_xlpm.TextCell,1,FIND(" ",_xlpm.TextCell)-1),_xlpm.TextCell),_xlpm.TextCell),_xlpm.TextCell),""))</f>
        <v>RANGE W16 003</v>
      </c>
      <c r="X1723" s="60" t="str">
        <f>IF(A1723&lt;&gt;"",IFERROR(IF(FIND(" ",G1723)&gt;=1,MID(G1723,FIND(" ",G1723)+1,LEN(G1723)),""),""),"")</f>
        <v>W16 003</v>
      </c>
      <c r="AC1723" s="51">
        <f>IFERROR(VALUE(MID($C1723,1,2)),0)</f>
        <v>80</v>
      </c>
      <c r="AD1723" s="44">
        <f>IFERROR(VALUE(MID($C1723,4,3)),0)</f>
        <v>117</v>
      </c>
      <c r="AE1723" s="51">
        <f>VALUE(RIGHT("00"&amp;AC1723,2)&amp;RIGHT("000"&amp;AD1723,3))</f>
        <v>80117</v>
      </c>
    </row>
    <row r="1724" spans="1:31">
      <c r="A1724" s="60" t="str">
        <f>IF(G1724&amp;Q1724&lt;&gt;"",W1724&amp;Q1724,"")</f>
        <v>RANGE W16 003taupe</v>
      </c>
      <c r="B1724" s="60" t="str">
        <f>IF(C1724&lt;&gt;"",LEFT(C1724,9),"")</f>
        <v>80-117-08</v>
      </c>
      <c r="C1724" s="73" t="s">
        <v>1296</v>
      </c>
      <c r="D1724" s="73" t="s">
        <v>1290</v>
      </c>
      <c r="E1724" s="73" t="s">
        <v>912</v>
      </c>
      <c r="F1724" s="74">
        <v>61</v>
      </c>
      <c r="G1724" s="73" t="s">
        <v>1285</v>
      </c>
      <c r="H1724" s="73" t="s">
        <v>83</v>
      </c>
      <c r="I1724" s="73" t="s">
        <v>1265</v>
      </c>
      <c r="J1724" s="73" t="s">
        <v>320</v>
      </c>
      <c r="K1724" s="73" t="s">
        <v>382</v>
      </c>
      <c r="L1724" s="73" t="s">
        <v>383</v>
      </c>
      <c r="M1724" s="73" t="s">
        <v>388</v>
      </c>
      <c r="N1724" s="73" t="s">
        <v>44</v>
      </c>
      <c r="O1724" s="73" t="s">
        <v>385</v>
      </c>
      <c r="P1724" s="73" t="s">
        <v>907</v>
      </c>
      <c r="Q1724" s="73" t="s">
        <v>1291</v>
      </c>
      <c r="R1724" s="73" t="s">
        <v>83</v>
      </c>
      <c r="V1724" s="60" t="str">
        <f>W1724&amp;H1724</f>
        <v>RANGE W16 003серый</v>
      </c>
      <c r="W1724" s="60" t="str">
        <f>_xlfn.LET(_xlpm.TextCell,TEXT(G1724,"###"),IF(_xlpm.TextCell&lt;&gt;"",IF(StyleSpaceSplit,IFERROR(IF(FIND(" ",_xlpm.TextCell)&gt;=1,MID(_xlpm.TextCell,1,FIND(" ",_xlpm.TextCell)-1),_xlpm.TextCell),_xlpm.TextCell),_xlpm.TextCell),""))</f>
        <v>RANGE W16 003</v>
      </c>
      <c r="X1724" s="60" t="str">
        <f>IF(A1724&lt;&gt;"",IFERROR(IF(FIND(" ",G1724)&gt;=1,MID(G1724,FIND(" ",G1724)+1,LEN(G1724)),""),""),"")</f>
        <v>W16 003</v>
      </c>
      <c r="AC1724" s="51">
        <f>IFERROR(VALUE(MID($C1724,1,2)),0)</f>
        <v>80</v>
      </c>
      <c r="AD1724" s="44">
        <f>IFERROR(VALUE(MID($C1724,4,3)),0)</f>
        <v>117</v>
      </c>
      <c r="AE1724" s="51">
        <f>VALUE(RIGHT("00"&amp;AC1724,2)&amp;RIGHT("000"&amp;AD1724,3))</f>
        <v>80117</v>
      </c>
    </row>
    <row r="1725" spans="1:31">
      <c r="A1725" s="60" t="str">
        <f>IF(G1725&amp;Q1725&lt;&gt;"",W1725&amp;Q1725,"")</f>
        <v>RANGE W16 005orange</v>
      </c>
      <c r="B1725" s="60" t="str">
        <f>IF(C1725&lt;&gt;"",LEFT(C1725,9),"")</f>
        <v>80-118-14</v>
      </c>
      <c r="C1725" s="73" t="s">
        <v>1297</v>
      </c>
      <c r="D1725" s="73" t="s">
        <v>1298</v>
      </c>
      <c r="E1725" s="73" t="s">
        <v>904</v>
      </c>
      <c r="F1725" s="74">
        <v>57</v>
      </c>
      <c r="G1725" s="73" t="s">
        <v>1299</v>
      </c>
      <c r="H1725" s="73" t="s">
        <v>175</v>
      </c>
      <c r="I1725" s="73" t="s">
        <v>1265</v>
      </c>
      <c r="J1725" s="73" t="s">
        <v>320</v>
      </c>
      <c r="K1725" s="73" t="s">
        <v>382</v>
      </c>
      <c r="L1725" s="73" t="s">
        <v>383</v>
      </c>
      <c r="M1725" s="73" t="s">
        <v>388</v>
      </c>
      <c r="N1725" s="73" t="s">
        <v>44</v>
      </c>
      <c r="O1725" s="73" t="s">
        <v>385</v>
      </c>
      <c r="P1725" s="73" t="s">
        <v>907</v>
      </c>
      <c r="Q1725" s="73" t="s">
        <v>1300</v>
      </c>
      <c r="R1725" s="73" t="s">
        <v>86</v>
      </c>
      <c r="V1725" s="60" t="str">
        <f>W1725&amp;H1725</f>
        <v>RANGE W16 005коричневый / синий</v>
      </c>
      <c r="W1725" s="60" t="str">
        <f>_xlfn.LET(_xlpm.TextCell,TEXT(G1725,"###"),IF(_xlpm.TextCell&lt;&gt;"",IF(StyleSpaceSplit,IFERROR(IF(FIND(" ",_xlpm.TextCell)&gt;=1,MID(_xlpm.TextCell,1,FIND(" ",_xlpm.TextCell)-1),_xlpm.TextCell),_xlpm.TextCell),_xlpm.TextCell),""))</f>
        <v>RANGE W16 005</v>
      </c>
      <c r="X1725" s="60" t="str">
        <f>IF(A1725&lt;&gt;"",IFERROR(IF(FIND(" ",G1725)&gt;=1,MID(G1725,FIND(" ",G1725)+1,LEN(G1725)),""),""),"")</f>
        <v>W16 005</v>
      </c>
      <c r="AC1725" s="51">
        <f>IFERROR(VALUE(MID($C1725,1,2)),0)</f>
        <v>80</v>
      </c>
      <c r="AD1725" s="44">
        <f>IFERROR(VALUE(MID($C1725,4,3)),0)</f>
        <v>118</v>
      </c>
      <c r="AE1725" s="51">
        <f>VALUE(RIGHT("00"&amp;AC1725,2)&amp;RIGHT("000"&amp;AD1725,3))</f>
        <v>80118</v>
      </c>
    </row>
    <row r="1726" spans="1:31">
      <c r="A1726" s="60" t="str">
        <f>IF(G1726&amp;Q1726&lt;&gt;"",W1726&amp;Q1726,"")</f>
        <v>RANGE W16 005orange</v>
      </c>
      <c r="B1726" s="60" t="str">
        <f>IF(C1726&lt;&gt;"",LEFT(C1726,9),"")</f>
        <v>80-118-14</v>
      </c>
      <c r="C1726" s="73" t="s">
        <v>1301</v>
      </c>
      <c r="D1726" s="73" t="s">
        <v>1298</v>
      </c>
      <c r="E1726" s="73" t="s">
        <v>910</v>
      </c>
      <c r="F1726" s="74">
        <v>59</v>
      </c>
      <c r="G1726" s="73" t="s">
        <v>1299</v>
      </c>
      <c r="H1726" s="73" t="s">
        <v>175</v>
      </c>
      <c r="I1726" s="73" t="s">
        <v>1265</v>
      </c>
      <c r="J1726" s="73" t="s">
        <v>320</v>
      </c>
      <c r="K1726" s="73" t="s">
        <v>382</v>
      </c>
      <c r="L1726" s="73" t="s">
        <v>383</v>
      </c>
      <c r="M1726" s="73" t="s">
        <v>388</v>
      </c>
      <c r="N1726" s="73" t="s">
        <v>44</v>
      </c>
      <c r="O1726" s="73" t="s">
        <v>385</v>
      </c>
      <c r="P1726" s="73" t="s">
        <v>907</v>
      </c>
      <c r="Q1726" s="73" t="s">
        <v>1300</v>
      </c>
      <c r="R1726" s="73" t="s">
        <v>86</v>
      </c>
      <c r="V1726" s="60" t="str">
        <f>W1726&amp;H1726</f>
        <v>RANGE W16 005коричневый / синий</v>
      </c>
      <c r="W1726" s="60" t="str">
        <f>_xlfn.LET(_xlpm.TextCell,TEXT(G1726,"###"),IF(_xlpm.TextCell&lt;&gt;"",IF(StyleSpaceSplit,IFERROR(IF(FIND(" ",_xlpm.TextCell)&gt;=1,MID(_xlpm.TextCell,1,FIND(" ",_xlpm.TextCell)-1),_xlpm.TextCell),_xlpm.TextCell),_xlpm.TextCell),""))</f>
        <v>RANGE W16 005</v>
      </c>
      <c r="X1726" s="60" t="str">
        <f>IF(A1726&lt;&gt;"",IFERROR(IF(FIND(" ",G1726)&gt;=1,MID(G1726,FIND(" ",G1726)+1,LEN(G1726)),""),""),"")</f>
        <v>W16 005</v>
      </c>
      <c r="AC1726" s="51">
        <f>IFERROR(VALUE(MID($C1726,1,2)),0)</f>
        <v>80</v>
      </c>
      <c r="AD1726" s="44">
        <f>IFERROR(VALUE(MID($C1726,4,3)),0)</f>
        <v>118</v>
      </c>
      <c r="AE1726" s="51">
        <f>VALUE(RIGHT("00"&amp;AC1726,2)&amp;RIGHT("000"&amp;AD1726,3))</f>
        <v>80118</v>
      </c>
    </row>
    <row r="1727" spans="1:31">
      <c r="A1727" s="60" t="str">
        <f>IF(G1727&amp;Q1727&lt;&gt;"",W1727&amp;Q1727,"")</f>
        <v>RANGE W16 005orange</v>
      </c>
      <c r="B1727" s="60" t="str">
        <f>IF(C1727&lt;&gt;"",LEFT(C1727,9),"")</f>
        <v>80-118-14</v>
      </c>
      <c r="C1727" s="73" t="s">
        <v>1302</v>
      </c>
      <c r="D1727" s="73" t="s">
        <v>1298</v>
      </c>
      <c r="E1727" s="73" t="s">
        <v>912</v>
      </c>
      <c r="F1727" s="74">
        <v>61</v>
      </c>
      <c r="G1727" s="73" t="s">
        <v>1299</v>
      </c>
      <c r="H1727" s="73" t="s">
        <v>175</v>
      </c>
      <c r="I1727" s="73" t="s">
        <v>1265</v>
      </c>
      <c r="J1727" s="73" t="s">
        <v>320</v>
      </c>
      <c r="K1727" s="73" t="s">
        <v>382</v>
      </c>
      <c r="L1727" s="73" t="s">
        <v>383</v>
      </c>
      <c r="M1727" s="73" t="s">
        <v>388</v>
      </c>
      <c r="N1727" s="73" t="s">
        <v>44</v>
      </c>
      <c r="O1727" s="73" t="s">
        <v>385</v>
      </c>
      <c r="P1727" s="73" t="s">
        <v>907</v>
      </c>
      <c r="Q1727" s="73" t="s">
        <v>1300</v>
      </c>
      <c r="R1727" s="73" t="s">
        <v>86</v>
      </c>
      <c r="V1727" s="60" t="str">
        <f>W1727&amp;H1727</f>
        <v>RANGE W16 005коричневый / синий</v>
      </c>
      <c r="W1727" s="60" t="str">
        <f>_xlfn.LET(_xlpm.TextCell,TEXT(G1727,"###"),IF(_xlpm.TextCell&lt;&gt;"",IF(StyleSpaceSplit,IFERROR(IF(FIND(" ",_xlpm.TextCell)&gt;=1,MID(_xlpm.TextCell,1,FIND(" ",_xlpm.TextCell)-1),_xlpm.TextCell),_xlpm.TextCell),_xlpm.TextCell),""))</f>
        <v>RANGE W16 005</v>
      </c>
      <c r="X1727" s="60" t="str">
        <f>IF(A1727&lt;&gt;"",IFERROR(IF(FIND(" ",G1727)&gt;=1,MID(G1727,FIND(" ",G1727)+1,LEN(G1727)),""),""),"")</f>
        <v>W16 005</v>
      </c>
      <c r="AC1727" s="51">
        <f>IFERROR(VALUE(MID($C1727,1,2)),0)</f>
        <v>80</v>
      </c>
      <c r="AD1727" s="44">
        <f>IFERROR(VALUE(MID($C1727,4,3)),0)</f>
        <v>118</v>
      </c>
      <c r="AE1727" s="51">
        <f>VALUE(RIGHT("00"&amp;AC1727,2)&amp;RIGHT("000"&amp;AD1727,3))</f>
        <v>80118</v>
      </c>
    </row>
    <row r="1728" spans="1:31">
      <c r="A1728" s="60" t="str">
        <f>IF(G1728&amp;Q1728&lt;&gt;"",W1728&amp;Q1728,"")</f>
        <v>RANGE W16 005blue</v>
      </c>
      <c r="B1728" s="60" t="str">
        <f>IF(C1728&lt;&gt;"",LEFT(C1728,9),"")</f>
        <v>80-118-92</v>
      </c>
      <c r="C1728" s="73" t="s">
        <v>7303</v>
      </c>
      <c r="D1728" s="73" t="s">
        <v>7304</v>
      </c>
      <c r="E1728" s="73" t="s">
        <v>904</v>
      </c>
      <c r="F1728" s="74">
        <v>57</v>
      </c>
      <c r="G1728" s="73" t="s">
        <v>1299</v>
      </c>
      <c r="H1728" s="73" t="s">
        <v>251</v>
      </c>
      <c r="I1728" s="73" t="s">
        <v>1265</v>
      </c>
      <c r="J1728" s="73" t="s">
        <v>320</v>
      </c>
      <c r="K1728" s="73" t="s">
        <v>382</v>
      </c>
      <c r="L1728" s="73" t="s">
        <v>383</v>
      </c>
      <c r="M1728" s="73" t="s">
        <v>388</v>
      </c>
      <c r="N1728" s="73" t="s">
        <v>44</v>
      </c>
      <c r="O1728" s="73" t="s">
        <v>385</v>
      </c>
      <c r="P1728" s="73" t="s">
        <v>907</v>
      </c>
      <c r="Q1728" s="73" t="s">
        <v>932</v>
      </c>
      <c r="R1728" s="73" t="s">
        <v>71</v>
      </c>
      <c r="V1728" s="60" t="str">
        <f>W1728&amp;H1728</f>
        <v>RANGE W16 005синий / коричневый</v>
      </c>
      <c r="W1728" s="60" t="str">
        <f>_xlfn.LET(_xlpm.TextCell,TEXT(G1728,"###"),IF(_xlpm.TextCell&lt;&gt;"",IF(StyleSpaceSplit,IFERROR(IF(FIND(" ",_xlpm.TextCell)&gt;=1,MID(_xlpm.TextCell,1,FIND(" ",_xlpm.TextCell)-1),_xlpm.TextCell),_xlpm.TextCell),_xlpm.TextCell),""))</f>
        <v>RANGE W16 005</v>
      </c>
      <c r="X1728" s="60" t="str">
        <f>IF(A1728&lt;&gt;"",IFERROR(IF(FIND(" ",G1728)&gt;=1,MID(G1728,FIND(" ",G1728)+1,LEN(G1728)),""),""),"")</f>
        <v>W16 005</v>
      </c>
      <c r="AC1728" s="51">
        <f>IFERROR(VALUE(MID($C1728,1,2)),0)</f>
        <v>80</v>
      </c>
      <c r="AD1728" s="44">
        <f>IFERROR(VALUE(MID($C1728,4,3)),0)</f>
        <v>118</v>
      </c>
      <c r="AE1728" s="51">
        <f>VALUE(RIGHT("00"&amp;AC1728,2)&amp;RIGHT("000"&amp;AD1728,3))</f>
        <v>80118</v>
      </c>
    </row>
    <row r="1729" spans="1:31">
      <c r="A1729" s="60" t="str">
        <f>IF(G1729&amp;Q1729&lt;&gt;"",W1729&amp;Q1729,"")</f>
        <v>RANGE W16 005blue</v>
      </c>
      <c r="B1729" s="60" t="str">
        <f>IF(C1729&lt;&gt;"",LEFT(C1729,9),"")</f>
        <v>80-118-92</v>
      </c>
      <c r="C1729" s="73" t="s">
        <v>7305</v>
      </c>
      <c r="D1729" s="73" t="s">
        <v>7304</v>
      </c>
      <c r="E1729" s="73" t="s">
        <v>910</v>
      </c>
      <c r="F1729" s="74">
        <v>59</v>
      </c>
      <c r="G1729" s="73" t="s">
        <v>1299</v>
      </c>
      <c r="H1729" s="73" t="s">
        <v>251</v>
      </c>
      <c r="I1729" s="73" t="s">
        <v>1265</v>
      </c>
      <c r="J1729" s="73" t="s">
        <v>320</v>
      </c>
      <c r="K1729" s="73" t="s">
        <v>382</v>
      </c>
      <c r="L1729" s="73" t="s">
        <v>383</v>
      </c>
      <c r="M1729" s="73" t="s">
        <v>388</v>
      </c>
      <c r="N1729" s="73" t="s">
        <v>44</v>
      </c>
      <c r="O1729" s="73" t="s">
        <v>385</v>
      </c>
      <c r="P1729" s="73" t="s">
        <v>907</v>
      </c>
      <c r="Q1729" s="73" t="s">
        <v>932</v>
      </c>
      <c r="R1729" s="73" t="s">
        <v>71</v>
      </c>
      <c r="V1729" s="60" t="str">
        <f>W1729&amp;H1729</f>
        <v>RANGE W16 005синий / коричневый</v>
      </c>
      <c r="W1729" s="60" t="str">
        <f>_xlfn.LET(_xlpm.TextCell,TEXT(G1729,"###"),IF(_xlpm.TextCell&lt;&gt;"",IF(StyleSpaceSplit,IFERROR(IF(FIND(" ",_xlpm.TextCell)&gt;=1,MID(_xlpm.TextCell,1,FIND(" ",_xlpm.TextCell)-1),_xlpm.TextCell),_xlpm.TextCell),_xlpm.TextCell),""))</f>
        <v>RANGE W16 005</v>
      </c>
      <c r="X1729" s="60" t="str">
        <f>IF(A1729&lt;&gt;"",IFERROR(IF(FIND(" ",G1729)&gt;=1,MID(G1729,FIND(" ",G1729)+1,LEN(G1729)),""),""),"")</f>
        <v>W16 005</v>
      </c>
      <c r="AC1729" s="51">
        <f>IFERROR(VALUE(MID($C1729,1,2)),0)</f>
        <v>80</v>
      </c>
      <c r="AD1729" s="44">
        <f>IFERROR(VALUE(MID($C1729,4,3)),0)</f>
        <v>118</v>
      </c>
      <c r="AE1729" s="51">
        <f>VALUE(RIGHT("00"&amp;AC1729,2)&amp;RIGHT("000"&amp;AD1729,3))</f>
        <v>80118</v>
      </c>
    </row>
    <row r="1730" spans="1:31">
      <c r="A1730" s="60" t="str">
        <f>IF(G1730&amp;Q1730&lt;&gt;"",W1730&amp;Q1730,"")</f>
        <v>RANGE W16 005blue</v>
      </c>
      <c r="B1730" s="60" t="str">
        <f>IF(C1730&lt;&gt;"",LEFT(C1730,9),"")</f>
        <v>80-118-92</v>
      </c>
      <c r="C1730" s="73" t="s">
        <v>7306</v>
      </c>
      <c r="D1730" s="73" t="s">
        <v>7304</v>
      </c>
      <c r="E1730" s="73" t="s">
        <v>912</v>
      </c>
      <c r="F1730" s="74">
        <v>61</v>
      </c>
      <c r="G1730" s="73" t="s">
        <v>1299</v>
      </c>
      <c r="H1730" s="73" t="s">
        <v>251</v>
      </c>
      <c r="I1730" s="73" t="s">
        <v>1265</v>
      </c>
      <c r="J1730" s="73" t="s">
        <v>320</v>
      </c>
      <c r="K1730" s="73" t="s">
        <v>382</v>
      </c>
      <c r="L1730" s="73" t="s">
        <v>383</v>
      </c>
      <c r="M1730" s="73" t="s">
        <v>388</v>
      </c>
      <c r="N1730" s="73" t="s">
        <v>44</v>
      </c>
      <c r="O1730" s="73" t="s">
        <v>385</v>
      </c>
      <c r="P1730" s="73" t="s">
        <v>907</v>
      </c>
      <c r="Q1730" s="73" t="s">
        <v>932</v>
      </c>
      <c r="R1730" s="73" t="s">
        <v>71</v>
      </c>
      <c r="V1730" s="60" t="str">
        <f>W1730&amp;H1730</f>
        <v>RANGE W16 005синий / коричневый</v>
      </c>
      <c r="W1730" s="60" t="str">
        <f>_xlfn.LET(_xlpm.TextCell,TEXT(G1730,"###"),IF(_xlpm.TextCell&lt;&gt;"",IF(StyleSpaceSplit,IFERROR(IF(FIND(" ",_xlpm.TextCell)&gt;=1,MID(_xlpm.TextCell,1,FIND(" ",_xlpm.TextCell)-1),_xlpm.TextCell),_xlpm.TextCell),_xlpm.TextCell),""))</f>
        <v>RANGE W16 005</v>
      </c>
      <c r="X1730" s="60" t="str">
        <f>IF(A1730&lt;&gt;"",IFERROR(IF(FIND(" ",G1730)&gt;=1,MID(G1730,FIND(" ",G1730)+1,LEN(G1730)),""),""),"")</f>
        <v>W16 005</v>
      </c>
      <c r="AC1730" s="51">
        <f>IFERROR(VALUE(MID($C1730,1,2)),0)</f>
        <v>80</v>
      </c>
      <c r="AD1730" s="44">
        <f>IFERROR(VALUE(MID($C1730,4,3)),0)</f>
        <v>118</v>
      </c>
      <c r="AE1730" s="51">
        <f>VALUE(RIGHT("00"&amp;AC1730,2)&amp;RIGHT("000"&amp;AD1730,3))</f>
        <v>80118</v>
      </c>
    </row>
    <row r="1731" spans="1:31">
      <c r="A1731" s="60" t="str">
        <f>IF(G1731&amp;Q1731&lt;&gt;"",W1731&amp;Q1731,"")</f>
        <v>RANGE W16 005blue</v>
      </c>
      <c r="B1731" s="60" t="str">
        <f>IF(C1731&lt;&gt;"",LEFT(C1731,9),"")</f>
        <v>80-118-92</v>
      </c>
      <c r="C1731" s="73" t="s">
        <v>7307</v>
      </c>
      <c r="D1731" s="73" t="s">
        <v>7304</v>
      </c>
      <c r="E1731" s="73" t="s">
        <v>920</v>
      </c>
      <c r="F1731" s="74">
        <v>58</v>
      </c>
      <c r="G1731" s="73" t="s">
        <v>1299</v>
      </c>
      <c r="H1731" s="73" t="s">
        <v>251</v>
      </c>
      <c r="I1731" s="73" t="s">
        <v>1265</v>
      </c>
      <c r="J1731" s="73" t="s">
        <v>320</v>
      </c>
      <c r="K1731" s="73" t="s">
        <v>382</v>
      </c>
      <c r="L1731" s="73" t="s">
        <v>383</v>
      </c>
      <c r="M1731" s="73" t="s">
        <v>388</v>
      </c>
      <c r="N1731" s="73" t="s">
        <v>44</v>
      </c>
      <c r="O1731" s="73" t="s">
        <v>385</v>
      </c>
      <c r="P1731" s="73" t="s">
        <v>907</v>
      </c>
      <c r="Q1731" s="73" t="s">
        <v>932</v>
      </c>
      <c r="R1731" s="73" t="s">
        <v>71</v>
      </c>
      <c r="V1731" s="60" t="str">
        <f>W1731&amp;H1731</f>
        <v>RANGE W16 005синий / коричневый</v>
      </c>
      <c r="W1731" s="60" t="str">
        <f>_xlfn.LET(_xlpm.TextCell,TEXT(G1731,"###"),IF(_xlpm.TextCell&lt;&gt;"",IF(StyleSpaceSplit,IFERROR(IF(FIND(" ",_xlpm.TextCell)&gt;=1,MID(_xlpm.TextCell,1,FIND(" ",_xlpm.TextCell)-1),_xlpm.TextCell),_xlpm.TextCell),_xlpm.TextCell),""))</f>
        <v>RANGE W16 005</v>
      </c>
      <c r="X1731" s="60" t="str">
        <f>IF(A1731&lt;&gt;"",IFERROR(IF(FIND(" ",G1731)&gt;=1,MID(G1731,FIND(" ",G1731)+1,LEN(G1731)),""),""),"")</f>
        <v>W16 005</v>
      </c>
      <c r="AC1731" s="51">
        <f>IFERROR(VALUE(MID($C1731,1,2)),0)</f>
        <v>80</v>
      </c>
      <c r="AD1731" s="44">
        <f>IFERROR(VALUE(MID($C1731,4,3)),0)</f>
        <v>118</v>
      </c>
      <c r="AE1731" s="51">
        <f>VALUE(RIGHT("00"&amp;AC1731,2)&amp;RIGHT("000"&amp;AD1731,3))</f>
        <v>80118</v>
      </c>
    </row>
    <row r="1732" spans="1:31">
      <c r="A1732" s="60" t="str">
        <f>IF(G1732&amp;Q1732&lt;&gt;"",W1732&amp;Q1732,"")</f>
        <v>RANGE W16001brown</v>
      </c>
      <c r="B1732" s="60" t="str">
        <f>IF(C1732&lt;&gt;"",LEFT(C1732,9),"")</f>
        <v>80-018-14</v>
      </c>
      <c r="C1732" s="73" t="s">
        <v>7706</v>
      </c>
      <c r="D1732" s="73" t="s">
        <v>7707</v>
      </c>
      <c r="E1732" s="73" t="s">
        <v>910</v>
      </c>
      <c r="F1732" s="74">
        <v>59</v>
      </c>
      <c r="G1732" s="73" t="s">
        <v>1403</v>
      </c>
      <c r="H1732" s="73" t="s">
        <v>86</v>
      </c>
      <c r="I1732" s="73" t="s">
        <v>1404</v>
      </c>
      <c r="J1732" s="73" t="s">
        <v>320</v>
      </c>
      <c r="K1732" s="73" t="s">
        <v>382</v>
      </c>
      <c r="L1732" s="73" t="s">
        <v>383</v>
      </c>
      <c r="M1732" s="73" t="s">
        <v>388</v>
      </c>
      <c r="N1732" s="73" t="s">
        <v>44</v>
      </c>
      <c r="O1732" s="73" t="s">
        <v>385</v>
      </c>
      <c r="P1732" s="73" t="s">
        <v>907</v>
      </c>
      <c r="Q1732" s="73" t="s">
        <v>1033</v>
      </c>
      <c r="R1732" s="73" t="s">
        <v>86</v>
      </c>
      <c r="V1732" s="60" t="str">
        <f>W1732&amp;H1732</f>
        <v>RANGE W16001коричневый</v>
      </c>
      <c r="W1732" s="60" t="str">
        <f>_xlfn.LET(_xlpm.TextCell,TEXT(G1732,"###"),IF(_xlpm.TextCell&lt;&gt;"",IF(StyleSpaceSplit,IFERROR(IF(FIND(" ",_xlpm.TextCell)&gt;=1,MID(_xlpm.TextCell,1,FIND(" ",_xlpm.TextCell)-1),_xlpm.TextCell),_xlpm.TextCell),_xlpm.TextCell),""))</f>
        <v>RANGE W16001</v>
      </c>
      <c r="X1732" s="60" t="str">
        <f>IF(A1732&lt;&gt;"",IFERROR(IF(FIND(" ",G1732)&gt;=1,MID(G1732,FIND(" ",G1732)+1,LEN(G1732)),""),""),"")</f>
        <v>W16001</v>
      </c>
      <c r="AC1732" s="51">
        <f>IFERROR(VALUE(MID($C1732,1,2)),0)</f>
        <v>80</v>
      </c>
      <c r="AD1732" s="44">
        <f>IFERROR(VALUE(MID($C1732,4,3)),0)</f>
        <v>18</v>
      </c>
      <c r="AE1732" s="51">
        <f>VALUE(RIGHT("00"&amp;AC1732,2)&amp;RIGHT("000"&amp;AD1732,3))</f>
        <v>80018</v>
      </c>
    </row>
    <row r="1733" spans="1:31">
      <c r="A1733" s="60" t="str">
        <f>IF(G1733&amp;Q1733&lt;&gt;"",W1733&amp;Q1733,"")</f>
        <v>RANGE W16001dark grey</v>
      </c>
      <c r="B1733" s="60" t="str">
        <f>IF(C1733&lt;&gt;"",LEFT(C1733,9),"")</f>
        <v>80-018-05</v>
      </c>
      <c r="C1733" s="73" t="s">
        <v>1401</v>
      </c>
      <c r="D1733" s="73" t="s">
        <v>1402</v>
      </c>
      <c r="E1733" s="73" t="s">
        <v>910</v>
      </c>
      <c r="F1733" s="74">
        <v>59</v>
      </c>
      <c r="G1733" s="73" t="s">
        <v>1403</v>
      </c>
      <c r="H1733" s="73" t="s">
        <v>277</v>
      </c>
      <c r="I1733" s="73" t="s">
        <v>1404</v>
      </c>
      <c r="J1733" s="73" t="s">
        <v>320</v>
      </c>
      <c r="K1733" s="73" t="s">
        <v>382</v>
      </c>
      <c r="L1733" s="73" t="s">
        <v>383</v>
      </c>
      <c r="M1733" s="73" t="s">
        <v>388</v>
      </c>
      <c r="N1733" s="73" t="s">
        <v>44</v>
      </c>
      <c r="O1733" s="73" t="s">
        <v>385</v>
      </c>
      <c r="P1733" s="73" t="s">
        <v>907</v>
      </c>
      <c r="Q1733" s="73" t="s">
        <v>1405</v>
      </c>
      <c r="R1733" s="73" t="s">
        <v>83</v>
      </c>
      <c r="V1733" s="60" t="str">
        <f>W1733&amp;H1733</f>
        <v>RANGE W16001темно-серый</v>
      </c>
      <c r="W1733" s="60" t="str">
        <f>_xlfn.LET(_xlpm.TextCell,TEXT(G1733,"###"),IF(_xlpm.TextCell&lt;&gt;"",IF(StyleSpaceSplit,IFERROR(IF(FIND(" ",_xlpm.TextCell)&gt;=1,MID(_xlpm.TextCell,1,FIND(" ",_xlpm.TextCell)-1),_xlpm.TextCell),_xlpm.TextCell),_xlpm.TextCell),""))</f>
        <v>RANGE W16001</v>
      </c>
      <c r="X1733" s="60" t="str">
        <f>IF(A1733&lt;&gt;"",IFERROR(IF(FIND(" ",G1733)&gt;=1,MID(G1733,FIND(" ",G1733)+1,LEN(G1733)),""),""),"")</f>
        <v>W16001</v>
      </c>
      <c r="AC1733" s="51">
        <f>IFERROR(VALUE(MID($C1733,1,2)),0)</f>
        <v>80</v>
      </c>
      <c r="AD1733" s="44">
        <f>IFERROR(VALUE(MID($C1733,4,3)),0)</f>
        <v>18</v>
      </c>
      <c r="AE1733" s="51">
        <f>VALUE(RIGHT("00"&amp;AC1733,2)&amp;RIGHT("000"&amp;AD1733,3))</f>
        <v>80018</v>
      </c>
    </row>
    <row r="1734" spans="1:31">
      <c r="A1734" s="60" t="str">
        <f>IF(G1734&amp;Q1734&lt;&gt;"",W1734&amp;Q1734,"")</f>
        <v>RANGE W16001dark grey</v>
      </c>
      <c r="B1734" s="60" t="str">
        <f>IF(C1734&lt;&gt;"",LEFT(C1734,9),"")</f>
        <v>80-018-05</v>
      </c>
      <c r="C1734" s="73" t="s">
        <v>1406</v>
      </c>
      <c r="D1734" s="73" t="s">
        <v>1402</v>
      </c>
      <c r="E1734" s="73" t="s">
        <v>922</v>
      </c>
      <c r="F1734" s="74">
        <v>60</v>
      </c>
      <c r="G1734" s="73" t="s">
        <v>1403</v>
      </c>
      <c r="H1734" s="73" t="s">
        <v>277</v>
      </c>
      <c r="I1734" s="73" t="s">
        <v>1404</v>
      </c>
      <c r="J1734" s="73" t="s">
        <v>320</v>
      </c>
      <c r="K1734" s="73" t="s">
        <v>382</v>
      </c>
      <c r="L1734" s="73" t="s">
        <v>383</v>
      </c>
      <c r="M1734" s="73" t="s">
        <v>388</v>
      </c>
      <c r="N1734" s="73" t="s">
        <v>44</v>
      </c>
      <c r="O1734" s="73" t="s">
        <v>385</v>
      </c>
      <c r="P1734" s="73" t="s">
        <v>907</v>
      </c>
      <c r="Q1734" s="73" t="s">
        <v>1405</v>
      </c>
      <c r="R1734" s="73" t="s">
        <v>83</v>
      </c>
      <c r="V1734" s="60" t="str">
        <f>W1734&amp;H1734</f>
        <v>RANGE W16001темно-серый</v>
      </c>
      <c r="W1734" s="60" t="str">
        <f>_xlfn.LET(_xlpm.TextCell,TEXT(G1734,"###"),IF(_xlpm.TextCell&lt;&gt;"",IF(StyleSpaceSplit,IFERROR(IF(FIND(" ",_xlpm.TextCell)&gt;=1,MID(_xlpm.TextCell,1,FIND(" ",_xlpm.TextCell)-1),_xlpm.TextCell),_xlpm.TextCell),_xlpm.TextCell),""))</f>
        <v>RANGE W16001</v>
      </c>
      <c r="X1734" s="60" t="str">
        <f>IF(A1734&lt;&gt;"",IFERROR(IF(FIND(" ",G1734)&gt;=1,MID(G1734,FIND(" ",G1734)+1,LEN(G1734)),""),""),"")</f>
        <v>W16001</v>
      </c>
      <c r="AC1734" s="51">
        <f>IFERROR(VALUE(MID($C1734,1,2)),0)</f>
        <v>80</v>
      </c>
      <c r="AD1734" s="44">
        <f>IFERROR(VALUE(MID($C1734,4,3)),0)</f>
        <v>18</v>
      </c>
      <c r="AE1734" s="51">
        <f>VALUE(RIGHT("00"&amp;AC1734,2)&amp;RIGHT("000"&amp;AD1734,3))</f>
        <v>80018</v>
      </c>
    </row>
    <row r="1735" spans="1:31">
      <c r="A1735" s="60" t="str">
        <f>IF(G1735&amp;Q1735&lt;&gt;"",W1735&amp;Q1735,"")</f>
        <v>RANGE W16001dark grey</v>
      </c>
      <c r="B1735" s="60" t="str">
        <f>IF(C1735&lt;&gt;"",LEFT(C1735,9),"")</f>
        <v>80-018-05</v>
      </c>
      <c r="C1735" s="73" t="s">
        <v>1407</v>
      </c>
      <c r="D1735" s="73" t="s">
        <v>1402</v>
      </c>
      <c r="E1735" s="73" t="s">
        <v>904</v>
      </c>
      <c r="F1735" s="74">
        <v>57</v>
      </c>
      <c r="G1735" s="73" t="s">
        <v>1403</v>
      </c>
      <c r="H1735" s="73" t="s">
        <v>277</v>
      </c>
      <c r="I1735" s="73" t="s">
        <v>1404</v>
      </c>
      <c r="J1735" s="73" t="s">
        <v>320</v>
      </c>
      <c r="K1735" s="73" t="s">
        <v>382</v>
      </c>
      <c r="L1735" s="73" t="s">
        <v>383</v>
      </c>
      <c r="M1735" s="73" t="s">
        <v>388</v>
      </c>
      <c r="N1735" s="73" t="s">
        <v>44</v>
      </c>
      <c r="O1735" s="73" t="s">
        <v>385</v>
      </c>
      <c r="P1735" s="73" t="s">
        <v>907</v>
      </c>
      <c r="Q1735" s="73" t="s">
        <v>1405</v>
      </c>
      <c r="R1735" s="73" t="s">
        <v>83</v>
      </c>
      <c r="V1735" s="60" t="str">
        <f>W1735&amp;H1735</f>
        <v>RANGE W16001темно-серый</v>
      </c>
      <c r="W1735" s="60" t="str">
        <f>_xlfn.LET(_xlpm.TextCell,TEXT(G1735,"###"),IF(_xlpm.TextCell&lt;&gt;"",IF(StyleSpaceSplit,IFERROR(IF(FIND(" ",_xlpm.TextCell)&gt;=1,MID(_xlpm.TextCell,1,FIND(" ",_xlpm.TextCell)-1),_xlpm.TextCell),_xlpm.TextCell),_xlpm.TextCell),""))</f>
        <v>RANGE W16001</v>
      </c>
      <c r="X1735" s="60" t="str">
        <f>IF(A1735&lt;&gt;"",IFERROR(IF(FIND(" ",G1735)&gt;=1,MID(G1735,FIND(" ",G1735)+1,LEN(G1735)),""),""),"")</f>
        <v>W16001</v>
      </c>
      <c r="AC1735" s="51">
        <f>IFERROR(VALUE(MID($C1735,1,2)),0)</f>
        <v>80</v>
      </c>
      <c r="AD1735" s="44">
        <f>IFERROR(VALUE(MID($C1735,4,3)),0)</f>
        <v>18</v>
      </c>
      <c r="AE1735" s="51">
        <f>VALUE(RIGHT("00"&amp;AC1735,2)&amp;RIGHT("000"&amp;AD1735,3))</f>
        <v>80018</v>
      </c>
    </row>
    <row r="1736" spans="1:31">
      <c r="A1736" s="60" t="str">
        <f>IF(G1736&amp;Q1736&lt;&gt;"",W1736&amp;Q1736,"")</f>
        <v>RANGE W16001dark grey</v>
      </c>
      <c r="B1736" s="60" t="str">
        <f>IF(C1736&lt;&gt;"",LEFT(C1736,9),"")</f>
        <v>80-018-05</v>
      </c>
      <c r="C1736" s="73" t="s">
        <v>1408</v>
      </c>
      <c r="D1736" s="73" t="s">
        <v>1402</v>
      </c>
      <c r="E1736" s="73" t="s">
        <v>912</v>
      </c>
      <c r="F1736" s="74">
        <v>61</v>
      </c>
      <c r="G1736" s="73" t="s">
        <v>1403</v>
      </c>
      <c r="H1736" s="73" t="s">
        <v>277</v>
      </c>
      <c r="I1736" s="73" t="s">
        <v>1404</v>
      </c>
      <c r="J1736" s="73" t="s">
        <v>320</v>
      </c>
      <c r="K1736" s="73" t="s">
        <v>382</v>
      </c>
      <c r="L1736" s="73" t="s">
        <v>383</v>
      </c>
      <c r="M1736" s="73" t="s">
        <v>388</v>
      </c>
      <c r="N1736" s="73" t="s">
        <v>44</v>
      </c>
      <c r="O1736" s="73" t="s">
        <v>385</v>
      </c>
      <c r="P1736" s="73" t="s">
        <v>907</v>
      </c>
      <c r="Q1736" s="73" t="s">
        <v>1405</v>
      </c>
      <c r="R1736" s="73" t="s">
        <v>83</v>
      </c>
      <c r="V1736" s="60" t="str">
        <f>W1736&amp;H1736</f>
        <v>RANGE W16001темно-серый</v>
      </c>
      <c r="W1736" s="60" t="str">
        <f>_xlfn.LET(_xlpm.TextCell,TEXT(G1736,"###"),IF(_xlpm.TextCell&lt;&gt;"",IF(StyleSpaceSplit,IFERROR(IF(FIND(" ",_xlpm.TextCell)&gt;=1,MID(_xlpm.TextCell,1,FIND(" ",_xlpm.TextCell)-1),_xlpm.TextCell),_xlpm.TextCell),_xlpm.TextCell),""))</f>
        <v>RANGE W16001</v>
      </c>
      <c r="X1736" s="60" t="str">
        <f>IF(A1736&lt;&gt;"",IFERROR(IF(FIND(" ",G1736)&gt;=1,MID(G1736,FIND(" ",G1736)+1,LEN(G1736)),""),""),"")</f>
        <v>W16001</v>
      </c>
      <c r="AC1736" s="51">
        <f>IFERROR(VALUE(MID($C1736,1,2)),0)</f>
        <v>80</v>
      </c>
      <c r="AD1736" s="44">
        <f>IFERROR(VALUE(MID($C1736,4,3)),0)</f>
        <v>18</v>
      </c>
      <c r="AE1736" s="51">
        <f>VALUE(RIGHT("00"&amp;AC1736,2)&amp;RIGHT("000"&amp;AD1736,3))</f>
        <v>80018</v>
      </c>
    </row>
    <row r="1737" spans="1:31">
      <c r="A1737" s="60" t="str">
        <f>IF(G1737&amp;Q1737&lt;&gt;"",W1737&amp;Q1737,"")</f>
        <v>RANGE W16001dark grey</v>
      </c>
      <c r="B1737" s="60" t="str">
        <f>IF(C1737&lt;&gt;"",LEFT(C1737,9),"")</f>
        <v>80-018-05</v>
      </c>
      <c r="C1737" s="73" t="s">
        <v>1409</v>
      </c>
      <c r="D1737" s="73" t="s">
        <v>1402</v>
      </c>
      <c r="E1737" s="73" t="s">
        <v>1046</v>
      </c>
      <c r="F1737" s="74">
        <v>62</v>
      </c>
      <c r="G1737" s="73" t="s">
        <v>1403</v>
      </c>
      <c r="H1737" s="73" t="s">
        <v>277</v>
      </c>
      <c r="I1737" s="73" t="s">
        <v>1404</v>
      </c>
      <c r="J1737" s="73" t="s">
        <v>320</v>
      </c>
      <c r="K1737" s="73" t="s">
        <v>382</v>
      </c>
      <c r="L1737" s="73" t="s">
        <v>383</v>
      </c>
      <c r="M1737" s="73" t="s">
        <v>388</v>
      </c>
      <c r="N1737" s="73" t="s">
        <v>44</v>
      </c>
      <c r="O1737" s="73" t="s">
        <v>385</v>
      </c>
      <c r="P1737" s="73" t="s">
        <v>907</v>
      </c>
      <c r="Q1737" s="73" t="s">
        <v>1405</v>
      </c>
      <c r="R1737" s="73" t="s">
        <v>83</v>
      </c>
      <c r="V1737" s="60" t="str">
        <f>W1737&amp;H1737</f>
        <v>RANGE W16001темно-серый</v>
      </c>
      <c r="W1737" s="60" t="str">
        <f>_xlfn.LET(_xlpm.TextCell,TEXT(G1737,"###"),IF(_xlpm.TextCell&lt;&gt;"",IF(StyleSpaceSplit,IFERROR(IF(FIND(" ",_xlpm.TextCell)&gt;=1,MID(_xlpm.TextCell,1,FIND(" ",_xlpm.TextCell)-1),_xlpm.TextCell),_xlpm.TextCell),_xlpm.TextCell),""))</f>
        <v>RANGE W16001</v>
      </c>
      <c r="X1737" s="60" t="str">
        <f>IF(A1737&lt;&gt;"",IFERROR(IF(FIND(" ",G1737)&gt;=1,MID(G1737,FIND(" ",G1737)+1,LEN(G1737)),""),""),"")</f>
        <v>W16001</v>
      </c>
      <c r="AC1737" s="51">
        <f>IFERROR(VALUE(MID($C1737,1,2)),0)</f>
        <v>80</v>
      </c>
      <c r="AD1737" s="44">
        <f>IFERROR(VALUE(MID($C1737,4,3)),0)</f>
        <v>18</v>
      </c>
      <c r="AE1737" s="51">
        <f>VALUE(RIGHT("00"&amp;AC1737,2)&amp;RIGHT("000"&amp;AD1737,3))</f>
        <v>80018</v>
      </c>
    </row>
    <row r="1738" spans="1:31">
      <c r="A1738" s="60" t="str">
        <f>IF(G1738&amp;Q1738&lt;&gt;"",W1738&amp;Q1738,"")</f>
        <v>RANGE W16002brown</v>
      </c>
      <c r="B1738" s="60" t="str">
        <f>IF(C1738&lt;&gt;"",LEFT(C1738,9),"")</f>
        <v>80-116-14</v>
      </c>
      <c r="C1738" s="73" t="s">
        <v>7296</v>
      </c>
      <c r="D1738" s="73" t="s">
        <v>7297</v>
      </c>
      <c r="E1738" s="73" t="s">
        <v>904</v>
      </c>
      <c r="F1738" s="74">
        <v>57</v>
      </c>
      <c r="G1738" s="73" t="s">
        <v>1412</v>
      </c>
      <c r="H1738" s="73" t="s">
        <v>86</v>
      </c>
      <c r="I1738" s="73" t="s">
        <v>1265</v>
      </c>
      <c r="J1738" s="73" t="s">
        <v>320</v>
      </c>
      <c r="K1738" s="73" t="s">
        <v>382</v>
      </c>
      <c r="L1738" s="73" t="s">
        <v>383</v>
      </c>
      <c r="M1738" s="73" t="s">
        <v>388</v>
      </c>
      <c r="N1738" s="73" t="s">
        <v>44</v>
      </c>
      <c r="O1738" s="73" t="s">
        <v>385</v>
      </c>
      <c r="P1738" s="73" t="s">
        <v>907</v>
      </c>
      <c r="Q1738" s="73" t="s">
        <v>1033</v>
      </c>
      <c r="R1738" s="73" t="s">
        <v>86</v>
      </c>
      <c r="V1738" s="60" t="str">
        <f>W1738&amp;H1738</f>
        <v>RANGE W16002коричневый</v>
      </c>
      <c r="W1738" s="60" t="str">
        <f>_xlfn.LET(_xlpm.TextCell,TEXT(G1738,"###"),IF(_xlpm.TextCell&lt;&gt;"",IF(StyleSpaceSplit,IFERROR(IF(FIND(" ",_xlpm.TextCell)&gt;=1,MID(_xlpm.TextCell,1,FIND(" ",_xlpm.TextCell)-1),_xlpm.TextCell),_xlpm.TextCell),_xlpm.TextCell),""))</f>
        <v>RANGE W16002</v>
      </c>
      <c r="X1738" s="60" t="str">
        <f>IF(A1738&lt;&gt;"",IFERROR(IF(FIND(" ",G1738)&gt;=1,MID(G1738,FIND(" ",G1738)+1,LEN(G1738)),""),""),"")</f>
        <v>W16002</v>
      </c>
      <c r="AC1738" s="51">
        <f>IFERROR(VALUE(MID($C1738,1,2)),0)</f>
        <v>80</v>
      </c>
      <c r="AD1738" s="44">
        <f>IFERROR(VALUE(MID($C1738,4,3)),0)</f>
        <v>116</v>
      </c>
      <c r="AE1738" s="51">
        <f>VALUE(RIGHT("00"&amp;AC1738,2)&amp;RIGHT("000"&amp;AD1738,3))</f>
        <v>80116</v>
      </c>
    </row>
    <row r="1739" spans="1:31">
      <c r="A1739" s="60" t="str">
        <f>IF(G1739&amp;Q1739&lt;&gt;"",W1739&amp;Q1739,"")</f>
        <v>RANGE W16002brown</v>
      </c>
      <c r="B1739" s="60" t="str">
        <f>IF(C1739&lt;&gt;"",LEFT(C1739,9),"")</f>
        <v>80-116-14</v>
      </c>
      <c r="C1739" s="73" t="s">
        <v>7298</v>
      </c>
      <c r="D1739" s="73" t="s">
        <v>7297</v>
      </c>
      <c r="E1739" s="73" t="s">
        <v>910</v>
      </c>
      <c r="F1739" s="74">
        <v>59</v>
      </c>
      <c r="G1739" s="73" t="s">
        <v>1412</v>
      </c>
      <c r="H1739" s="73" t="s">
        <v>86</v>
      </c>
      <c r="I1739" s="73" t="s">
        <v>1265</v>
      </c>
      <c r="J1739" s="73" t="s">
        <v>320</v>
      </c>
      <c r="K1739" s="73" t="s">
        <v>382</v>
      </c>
      <c r="L1739" s="73" t="s">
        <v>383</v>
      </c>
      <c r="M1739" s="73" t="s">
        <v>388</v>
      </c>
      <c r="N1739" s="73" t="s">
        <v>44</v>
      </c>
      <c r="O1739" s="73" t="s">
        <v>385</v>
      </c>
      <c r="P1739" s="73" t="s">
        <v>907</v>
      </c>
      <c r="Q1739" s="73" t="s">
        <v>1033</v>
      </c>
      <c r="R1739" s="73" t="s">
        <v>86</v>
      </c>
      <c r="V1739" s="60" t="str">
        <f>W1739&amp;H1739</f>
        <v>RANGE W16002коричневый</v>
      </c>
      <c r="W1739" s="60" t="str">
        <f>_xlfn.LET(_xlpm.TextCell,TEXT(G1739,"###"),IF(_xlpm.TextCell&lt;&gt;"",IF(StyleSpaceSplit,IFERROR(IF(FIND(" ",_xlpm.TextCell)&gt;=1,MID(_xlpm.TextCell,1,FIND(" ",_xlpm.TextCell)-1),_xlpm.TextCell),_xlpm.TextCell),_xlpm.TextCell),""))</f>
        <v>RANGE W16002</v>
      </c>
      <c r="X1739" s="60" t="str">
        <f>IF(A1739&lt;&gt;"",IFERROR(IF(FIND(" ",G1739)&gt;=1,MID(G1739,FIND(" ",G1739)+1,LEN(G1739)),""),""),"")</f>
        <v>W16002</v>
      </c>
      <c r="AC1739" s="51">
        <f>IFERROR(VALUE(MID($C1739,1,2)),0)</f>
        <v>80</v>
      </c>
      <c r="AD1739" s="44">
        <f>IFERROR(VALUE(MID($C1739,4,3)),0)</f>
        <v>116</v>
      </c>
      <c r="AE1739" s="51">
        <f>VALUE(RIGHT("00"&amp;AC1739,2)&amp;RIGHT("000"&amp;AD1739,3))</f>
        <v>80116</v>
      </c>
    </row>
    <row r="1740" spans="1:31">
      <c r="A1740" s="60" t="str">
        <f>IF(G1740&amp;Q1740&lt;&gt;"",W1740&amp;Q1740,"")</f>
        <v>RANGE W16002brown</v>
      </c>
      <c r="B1740" s="60" t="str">
        <f>IF(C1740&lt;&gt;"",LEFT(C1740,9),"")</f>
        <v>80-116-14</v>
      </c>
      <c r="C1740" s="73" t="s">
        <v>7299</v>
      </c>
      <c r="D1740" s="73" t="s">
        <v>7297</v>
      </c>
      <c r="E1740" s="73" t="s">
        <v>912</v>
      </c>
      <c r="F1740" s="74">
        <v>61</v>
      </c>
      <c r="G1740" s="73" t="s">
        <v>1412</v>
      </c>
      <c r="H1740" s="73" t="s">
        <v>86</v>
      </c>
      <c r="I1740" s="73" t="s">
        <v>1265</v>
      </c>
      <c r="J1740" s="73" t="s">
        <v>320</v>
      </c>
      <c r="K1740" s="73" t="s">
        <v>382</v>
      </c>
      <c r="L1740" s="73" t="s">
        <v>383</v>
      </c>
      <c r="M1740" s="73" t="s">
        <v>388</v>
      </c>
      <c r="N1740" s="73" t="s">
        <v>44</v>
      </c>
      <c r="O1740" s="73" t="s">
        <v>385</v>
      </c>
      <c r="P1740" s="73" t="s">
        <v>907</v>
      </c>
      <c r="Q1740" s="73" t="s">
        <v>1033</v>
      </c>
      <c r="R1740" s="73" t="s">
        <v>86</v>
      </c>
      <c r="V1740" s="60" t="str">
        <f>W1740&amp;H1740</f>
        <v>RANGE W16002коричневый</v>
      </c>
      <c r="W1740" s="60" t="str">
        <f>_xlfn.LET(_xlpm.TextCell,TEXT(G1740,"###"),IF(_xlpm.TextCell&lt;&gt;"",IF(StyleSpaceSplit,IFERROR(IF(FIND(" ",_xlpm.TextCell)&gt;=1,MID(_xlpm.TextCell,1,FIND(" ",_xlpm.TextCell)-1),_xlpm.TextCell),_xlpm.TextCell),_xlpm.TextCell),""))</f>
        <v>RANGE W16002</v>
      </c>
      <c r="X1740" s="60" t="str">
        <f>IF(A1740&lt;&gt;"",IFERROR(IF(FIND(" ",G1740)&gt;=1,MID(G1740,FIND(" ",G1740)+1,LEN(G1740)),""),""),"")</f>
        <v>W16002</v>
      </c>
      <c r="AC1740" s="51">
        <f>IFERROR(VALUE(MID($C1740,1,2)),0)</f>
        <v>80</v>
      </c>
      <c r="AD1740" s="44">
        <f>IFERROR(VALUE(MID($C1740,4,3)),0)</f>
        <v>116</v>
      </c>
      <c r="AE1740" s="51">
        <f>VALUE(RIGHT("00"&amp;AC1740,2)&amp;RIGHT("000"&amp;AD1740,3))</f>
        <v>80116</v>
      </c>
    </row>
    <row r="1741" spans="1:31">
      <c r="A1741" s="60" t="str">
        <f>IF(G1741&amp;Q1741&lt;&gt;"",W1741&amp;Q1741,"")</f>
        <v>RANGE W16002brown</v>
      </c>
      <c r="B1741" s="60" t="str">
        <f>IF(C1741&lt;&gt;"",LEFT(C1741,9),"")</f>
        <v>80-116-14</v>
      </c>
      <c r="C1741" s="73" t="s">
        <v>7300</v>
      </c>
      <c r="D1741" s="73" t="s">
        <v>7297</v>
      </c>
      <c r="E1741" s="73" t="s">
        <v>920</v>
      </c>
      <c r="F1741" s="74">
        <v>58</v>
      </c>
      <c r="G1741" s="73" t="s">
        <v>1412</v>
      </c>
      <c r="H1741" s="73" t="s">
        <v>86</v>
      </c>
      <c r="I1741" s="73" t="s">
        <v>1265</v>
      </c>
      <c r="J1741" s="73" t="s">
        <v>320</v>
      </c>
      <c r="K1741" s="73" t="s">
        <v>382</v>
      </c>
      <c r="L1741" s="73" t="s">
        <v>383</v>
      </c>
      <c r="M1741" s="73" t="s">
        <v>388</v>
      </c>
      <c r="N1741" s="73" t="s">
        <v>44</v>
      </c>
      <c r="O1741" s="73" t="s">
        <v>385</v>
      </c>
      <c r="P1741" s="73" t="s">
        <v>907</v>
      </c>
      <c r="Q1741" s="73" t="s">
        <v>1033</v>
      </c>
      <c r="R1741" s="73" t="s">
        <v>86</v>
      </c>
      <c r="V1741" s="60" t="str">
        <f>W1741&amp;H1741</f>
        <v>RANGE W16002коричневый</v>
      </c>
      <c r="W1741" s="60" t="str">
        <f>_xlfn.LET(_xlpm.TextCell,TEXT(G1741,"###"),IF(_xlpm.TextCell&lt;&gt;"",IF(StyleSpaceSplit,IFERROR(IF(FIND(" ",_xlpm.TextCell)&gt;=1,MID(_xlpm.TextCell,1,FIND(" ",_xlpm.TextCell)-1),_xlpm.TextCell),_xlpm.TextCell),_xlpm.TextCell),""))</f>
        <v>RANGE W16002</v>
      </c>
      <c r="X1741" s="60" t="str">
        <f>IF(A1741&lt;&gt;"",IFERROR(IF(FIND(" ",G1741)&gt;=1,MID(G1741,FIND(" ",G1741)+1,LEN(G1741)),""),""),"")</f>
        <v>W16002</v>
      </c>
      <c r="AC1741" s="51">
        <f>IFERROR(VALUE(MID($C1741,1,2)),0)</f>
        <v>80</v>
      </c>
      <c r="AD1741" s="44">
        <f>IFERROR(VALUE(MID($C1741,4,3)),0)</f>
        <v>116</v>
      </c>
      <c r="AE1741" s="51">
        <f>VALUE(RIGHT("00"&amp;AC1741,2)&amp;RIGHT("000"&amp;AD1741,3))</f>
        <v>80116</v>
      </c>
    </row>
    <row r="1742" spans="1:31">
      <c r="A1742" s="60" t="str">
        <f>IF(G1742&amp;Q1742&lt;&gt;"",W1742&amp;Q1742,"")</f>
        <v>RANGE W16002blue</v>
      </c>
      <c r="B1742" s="60" t="str">
        <f>IF(C1742&lt;&gt;"",LEFT(C1742,9),"")</f>
        <v>80-116-06</v>
      </c>
      <c r="C1742" s="73" t="s">
        <v>1410</v>
      </c>
      <c r="D1742" s="73" t="s">
        <v>1411</v>
      </c>
      <c r="E1742" s="73" t="s">
        <v>910</v>
      </c>
      <c r="F1742" s="74">
        <v>59</v>
      </c>
      <c r="G1742" s="73" t="s">
        <v>1412</v>
      </c>
      <c r="H1742" s="73" t="s">
        <v>71</v>
      </c>
      <c r="I1742" s="73" t="s">
        <v>1413</v>
      </c>
      <c r="J1742" s="73" t="s">
        <v>320</v>
      </c>
      <c r="K1742" s="73" t="s">
        <v>382</v>
      </c>
      <c r="L1742" s="73" t="s">
        <v>383</v>
      </c>
      <c r="M1742" s="73" t="s">
        <v>388</v>
      </c>
      <c r="N1742" s="73" t="s">
        <v>44</v>
      </c>
      <c r="O1742" s="73" t="s">
        <v>385</v>
      </c>
      <c r="P1742" s="73" t="s">
        <v>907</v>
      </c>
      <c r="Q1742" s="73" t="s">
        <v>932</v>
      </c>
      <c r="R1742" s="73" t="s">
        <v>71</v>
      </c>
      <c r="V1742" s="60" t="str">
        <f>W1742&amp;H1742</f>
        <v>RANGE W16002синий</v>
      </c>
      <c r="W1742" s="60" t="str">
        <f>_xlfn.LET(_xlpm.TextCell,TEXT(G1742,"###"),IF(_xlpm.TextCell&lt;&gt;"",IF(StyleSpaceSplit,IFERROR(IF(FIND(" ",_xlpm.TextCell)&gt;=1,MID(_xlpm.TextCell,1,FIND(" ",_xlpm.TextCell)-1),_xlpm.TextCell),_xlpm.TextCell),_xlpm.TextCell),""))</f>
        <v>RANGE W16002</v>
      </c>
      <c r="X1742" s="60" t="str">
        <f>IF(A1742&lt;&gt;"",IFERROR(IF(FIND(" ",G1742)&gt;=1,MID(G1742,FIND(" ",G1742)+1,LEN(G1742)),""),""),"")</f>
        <v>W16002</v>
      </c>
      <c r="AC1742" s="51">
        <f>IFERROR(VALUE(MID($C1742,1,2)),0)</f>
        <v>80</v>
      </c>
      <c r="AD1742" s="44">
        <f>IFERROR(VALUE(MID($C1742,4,3)),0)</f>
        <v>116</v>
      </c>
      <c r="AE1742" s="51">
        <f>VALUE(RIGHT("00"&amp;AC1742,2)&amp;RIGHT("000"&amp;AD1742,3))</f>
        <v>80116</v>
      </c>
    </row>
    <row r="1743" spans="1:31">
      <c r="A1743" s="60" t="str">
        <f>IF(G1743&amp;Q1743&lt;&gt;"",W1743&amp;Q1743,"")</f>
        <v>RANGE W16002blue</v>
      </c>
      <c r="B1743" s="60" t="str">
        <f>IF(C1743&lt;&gt;"",LEFT(C1743,9),"")</f>
        <v>80-116-06</v>
      </c>
      <c r="C1743" s="73" t="s">
        <v>1414</v>
      </c>
      <c r="D1743" s="73" t="s">
        <v>1411</v>
      </c>
      <c r="E1743" s="73" t="s">
        <v>915</v>
      </c>
      <c r="F1743" s="74">
        <v>56</v>
      </c>
      <c r="G1743" s="73" t="s">
        <v>1412</v>
      </c>
      <c r="H1743" s="73" t="s">
        <v>71</v>
      </c>
      <c r="I1743" s="73" t="s">
        <v>1413</v>
      </c>
      <c r="J1743" s="73" t="s">
        <v>320</v>
      </c>
      <c r="K1743" s="73" t="s">
        <v>382</v>
      </c>
      <c r="L1743" s="73" t="s">
        <v>383</v>
      </c>
      <c r="M1743" s="73" t="s">
        <v>388</v>
      </c>
      <c r="N1743" s="73" t="s">
        <v>44</v>
      </c>
      <c r="O1743" s="73" t="s">
        <v>385</v>
      </c>
      <c r="P1743" s="73" t="s">
        <v>907</v>
      </c>
      <c r="Q1743" s="73" t="s">
        <v>932</v>
      </c>
      <c r="R1743" s="73" t="s">
        <v>71</v>
      </c>
      <c r="V1743" s="60" t="str">
        <f>W1743&amp;H1743</f>
        <v>RANGE W16002синий</v>
      </c>
      <c r="W1743" s="60" t="str">
        <f>_xlfn.LET(_xlpm.TextCell,TEXT(G1743,"###"),IF(_xlpm.TextCell&lt;&gt;"",IF(StyleSpaceSplit,IFERROR(IF(FIND(" ",_xlpm.TextCell)&gt;=1,MID(_xlpm.TextCell,1,FIND(" ",_xlpm.TextCell)-1),_xlpm.TextCell),_xlpm.TextCell),_xlpm.TextCell),""))</f>
        <v>RANGE W16002</v>
      </c>
      <c r="X1743" s="60" t="str">
        <f>IF(A1743&lt;&gt;"",IFERROR(IF(FIND(" ",G1743)&gt;=1,MID(G1743,FIND(" ",G1743)+1,LEN(G1743)),""),""),"")</f>
        <v>W16002</v>
      </c>
      <c r="AC1743" s="51">
        <f>IFERROR(VALUE(MID($C1743,1,2)),0)</f>
        <v>80</v>
      </c>
      <c r="AD1743" s="44">
        <f>IFERROR(VALUE(MID($C1743,4,3)),0)</f>
        <v>116</v>
      </c>
      <c r="AE1743" s="51">
        <f>VALUE(RIGHT("00"&amp;AC1743,2)&amp;RIGHT("000"&amp;AD1743,3))</f>
        <v>80116</v>
      </c>
    </row>
    <row r="1744" spans="1:31">
      <c r="A1744" s="60" t="str">
        <f>IF(G1744&amp;Q1744&lt;&gt;"",W1744&amp;Q1744,"")</f>
        <v>RANGE W16002blue</v>
      </c>
      <c r="B1744" s="60" t="str">
        <f>IF(C1744&lt;&gt;"",LEFT(C1744,9),"")</f>
        <v>80-116-06</v>
      </c>
      <c r="C1744" s="73" t="s">
        <v>1415</v>
      </c>
      <c r="D1744" s="73" t="s">
        <v>1411</v>
      </c>
      <c r="E1744" s="73" t="s">
        <v>904</v>
      </c>
      <c r="F1744" s="74">
        <v>57</v>
      </c>
      <c r="G1744" s="73" t="s">
        <v>1412</v>
      </c>
      <c r="H1744" s="73" t="s">
        <v>71</v>
      </c>
      <c r="I1744" s="73" t="s">
        <v>1413</v>
      </c>
      <c r="J1744" s="73" t="s">
        <v>320</v>
      </c>
      <c r="K1744" s="73" t="s">
        <v>382</v>
      </c>
      <c r="L1744" s="73" t="s">
        <v>383</v>
      </c>
      <c r="M1744" s="73" t="s">
        <v>388</v>
      </c>
      <c r="N1744" s="73" t="s">
        <v>44</v>
      </c>
      <c r="O1744" s="73" t="s">
        <v>385</v>
      </c>
      <c r="P1744" s="73" t="s">
        <v>907</v>
      </c>
      <c r="Q1744" s="73" t="s">
        <v>932</v>
      </c>
      <c r="R1744" s="73" t="s">
        <v>71</v>
      </c>
      <c r="V1744" s="60" t="str">
        <f>W1744&amp;H1744</f>
        <v>RANGE W16002синий</v>
      </c>
      <c r="W1744" s="60" t="str">
        <f>_xlfn.LET(_xlpm.TextCell,TEXT(G1744,"###"),IF(_xlpm.TextCell&lt;&gt;"",IF(StyleSpaceSplit,IFERROR(IF(FIND(" ",_xlpm.TextCell)&gt;=1,MID(_xlpm.TextCell,1,FIND(" ",_xlpm.TextCell)-1),_xlpm.TextCell),_xlpm.TextCell),_xlpm.TextCell),""))</f>
        <v>RANGE W16002</v>
      </c>
      <c r="X1744" s="60" t="str">
        <f>IF(A1744&lt;&gt;"",IFERROR(IF(FIND(" ",G1744)&gt;=1,MID(G1744,FIND(" ",G1744)+1,LEN(G1744)),""),""),"")</f>
        <v>W16002</v>
      </c>
      <c r="AC1744" s="51">
        <f>IFERROR(VALUE(MID($C1744,1,2)),0)</f>
        <v>80</v>
      </c>
      <c r="AD1744" s="44">
        <f>IFERROR(VALUE(MID($C1744,4,3)),0)</f>
        <v>116</v>
      </c>
      <c r="AE1744" s="51">
        <f>VALUE(RIGHT("00"&amp;AC1744,2)&amp;RIGHT("000"&amp;AD1744,3))</f>
        <v>80116</v>
      </c>
    </row>
    <row r="1745" spans="1:31">
      <c r="A1745" s="60" t="str">
        <f>IF(G1745&amp;Q1745&lt;&gt;"",W1745&amp;Q1745,"")</f>
        <v>RANGE W16002blue</v>
      </c>
      <c r="B1745" s="60" t="str">
        <f>IF(C1745&lt;&gt;"",LEFT(C1745,9),"")</f>
        <v>80-116-06</v>
      </c>
      <c r="C1745" s="73" t="s">
        <v>1416</v>
      </c>
      <c r="D1745" s="73" t="s">
        <v>1411</v>
      </c>
      <c r="E1745" s="73" t="s">
        <v>920</v>
      </c>
      <c r="F1745" s="74">
        <v>58</v>
      </c>
      <c r="G1745" s="73" t="s">
        <v>1412</v>
      </c>
      <c r="H1745" s="73" t="s">
        <v>71</v>
      </c>
      <c r="I1745" s="73" t="s">
        <v>1413</v>
      </c>
      <c r="J1745" s="73" t="s">
        <v>320</v>
      </c>
      <c r="K1745" s="73" t="s">
        <v>382</v>
      </c>
      <c r="L1745" s="73" t="s">
        <v>383</v>
      </c>
      <c r="M1745" s="73" t="s">
        <v>388</v>
      </c>
      <c r="N1745" s="73" t="s">
        <v>44</v>
      </c>
      <c r="O1745" s="73" t="s">
        <v>385</v>
      </c>
      <c r="P1745" s="73" t="s">
        <v>907</v>
      </c>
      <c r="Q1745" s="73" t="s">
        <v>932</v>
      </c>
      <c r="R1745" s="73" t="s">
        <v>71</v>
      </c>
      <c r="V1745" s="60" t="str">
        <f>W1745&amp;H1745</f>
        <v>RANGE W16002синий</v>
      </c>
      <c r="W1745" s="60" t="str">
        <f>_xlfn.LET(_xlpm.TextCell,TEXT(G1745,"###"),IF(_xlpm.TextCell&lt;&gt;"",IF(StyleSpaceSplit,IFERROR(IF(FIND(" ",_xlpm.TextCell)&gt;=1,MID(_xlpm.TextCell,1,FIND(" ",_xlpm.TextCell)-1),_xlpm.TextCell),_xlpm.TextCell),_xlpm.TextCell),""))</f>
        <v>RANGE W16002</v>
      </c>
      <c r="X1745" s="60" t="str">
        <f>IF(A1745&lt;&gt;"",IFERROR(IF(FIND(" ",G1745)&gt;=1,MID(G1745,FIND(" ",G1745)+1,LEN(G1745)),""),""),"")</f>
        <v>W16002</v>
      </c>
      <c r="AC1745" s="51">
        <f>IFERROR(VALUE(MID($C1745,1,2)),0)</f>
        <v>80</v>
      </c>
      <c r="AD1745" s="44">
        <f>IFERROR(VALUE(MID($C1745,4,3)),0)</f>
        <v>116</v>
      </c>
      <c r="AE1745" s="51">
        <f>VALUE(RIGHT("00"&amp;AC1745,2)&amp;RIGHT("000"&amp;AD1745,3))</f>
        <v>80116</v>
      </c>
    </row>
    <row r="1746" spans="1:31">
      <c r="A1746" s="60" t="str">
        <f>IF(G1746&amp;Q1746&lt;&gt;"",W1746&amp;Q1746,"")</f>
        <v>RANGE W16002blue</v>
      </c>
      <c r="B1746" s="60" t="str">
        <f>IF(C1746&lt;&gt;"",LEFT(C1746,9),"")</f>
        <v>80-116-06</v>
      </c>
      <c r="C1746" s="73" t="s">
        <v>1417</v>
      </c>
      <c r="D1746" s="73" t="s">
        <v>1411</v>
      </c>
      <c r="E1746" s="73" t="s">
        <v>922</v>
      </c>
      <c r="F1746" s="74">
        <v>60</v>
      </c>
      <c r="G1746" s="73" t="s">
        <v>1412</v>
      </c>
      <c r="H1746" s="73" t="s">
        <v>71</v>
      </c>
      <c r="I1746" s="73" t="s">
        <v>1413</v>
      </c>
      <c r="J1746" s="73" t="s">
        <v>320</v>
      </c>
      <c r="K1746" s="73" t="s">
        <v>382</v>
      </c>
      <c r="L1746" s="73" t="s">
        <v>383</v>
      </c>
      <c r="M1746" s="73" t="s">
        <v>388</v>
      </c>
      <c r="N1746" s="73" t="s">
        <v>44</v>
      </c>
      <c r="O1746" s="73" t="s">
        <v>385</v>
      </c>
      <c r="P1746" s="73" t="s">
        <v>907</v>
      </c>
      <c r="Q1746" s="73" t="s">
        <v>932</v>
      </c>
      <c r="R1746" s="73" t="s">
        <v>71</v>
      </c>
      <c r="V1746" s="60" t="str">
        <f>W1746&amp;H1746</f>
        <v>RANGE W16002синий</v>
      </c>
      <c r="W1746" s="60" t="str">
        <f>_xlfn.LET(_xlpm.TextCell,TEXT(G1746,"###"),IF(_xlpm.TextCell&lt;&gt;"",IF(StyleSpaceSplit,IFERROR(IF(FIND(" ",_xlpm.TextCell)&gt;=1,MID(_xlpm.TextCell,1,FIND(" ",_xlpm.TextCell)-1),_xlpm.TextCell),_xlpm.TextCell),_xlpm.TextCell),""))</f>
        <v>RANGE W16002</v>
      </c>
      <c r="X1746" s="60" t="str">
        <f>IF(A1746&lt;&gt;"",IFERROR(IF(FIND(" ",G1746)&gt;=1,MID(G1746,FIND(" ",G1746)+1,LEN(G1746)),""),""),"")</f>
        <v>W16002</v>
      </c>
      <c r="AC1746" s="51">
        <f>IFERROR(VALUE(MID($C1746,1,2)),0)</f>
        <v>80</v>
      </c>
      <c r="AD1746" s="44">
        <f>IFERROR(VALUE(MID($C1746,4,3)),0)</f>
        <v>116</v>
      </c>
      <c r="AE1746" s="51">
        <f>VALUE(RIGHT("00"&amp;AC1746,2)&amp;RIGHT("000"&amp;AD1746,3))</f>
        <v>80116</v>
      </c>
    </row>
    <row r="1747" spans="1:31">
      <c r="A1747" s="60" t="str">
        <f>IF(G1747&amp;Q1747&lt;&gt;"",W1747&amp;Q1747,"")</f>
        <v>RANGE W16002blue</v>
      </c>
      <c r="B1747" s="60" t="str">
        <f>IF(C1747&lt;&gt;"",LEFT(C1747,9),"")</f>
        <v>80-116-06</v>
      </c>
      <c r="C1747" s="73" t="s">
        <v>1418</v>
      </c>
      <c r="D1747" s="73" t="s">
        <v>1411</v>
      </c>
      <c r="E1747" s="73" t="s">
        <v>912</v>
      </c>
      <c r="F1747" s="74">
        <v>61</v>
      </c>
      <c r="G1747" s="73" t="s">
        <v>1412</v>
      </c>
      <c r="H1747" s="73" t="s">
        <v>71</v>
      </c>
      <c r="I1747" s="73" t="s">
        <v>1413</v>
      </c>
      <c r="J1747" s="73" t="s">
        <v>320</v>
      </c>
      <c r="K1747" s="73" t="s">
        <v>382</v>
      </c>
      <c r="L1747" s="73" t="s">
        <v>383</v>
      </c>
      <c r="M1747" s="73" t="s">
        <v>388</v>
      </c>
      <c r="N1747" s="73" t="s">
        <v>44</v>
      </c>
      <c r="O1747" s="73" t="s">
        <v>385</v>
      </c>
      <c r="P1747" s="73" t="s">
        <v>907</v>
      </c>
      <c r="Q1747" s="73" t="s">
        <v>932</v>
      </c>
      <c r="R1747" s="73" t="s">
        <v>71</v>
      </c>
      <c r="V1747" s="60" t="str">
        <f>W1747&amp;H1747</f>
        <v>RANGE W16002синий</v>
      </c>
      <c r="W1747" s="60" t="str">
        <f>_xlfn.LET(_xlpm.TextCell,TEXT(G1747,"###"),IF(_xlpm.TextCell&lt;&gt;"",IF(StyleSpaceSplit,IFERROR(IF(FIND(" ",_xlpm.TextCell)&gt;=1,MID(_xlpm.TextCell,1,FIND(" ",_xlpm.TextCell)-1),_xlpm.TextCell),_xlpm.TextCell),_xlpm.TextCell),""))</f>
        <v>RANGE W16002</v>
      </c>
      <c r="X1747" s="60" t="str">
        <f>IF(A1747&lt;&gt;"",IFERROR(IF(FIND(" ",G1747)&gt;=1,MID(G1747,FIND(" ",G1747)+1,LEN(G1747)),""),""),"")</f>
        <v>W16002</v>
      </c>
      <c r="AC1747" s="51">
        <f>IFERROR(VALUE(MID($C1747,1,2)),0)</f>
        <v>80</v>
      </c>
      <c r="AD1747" s="44">
        <f>IFERROR(VALUE(MID($C1747,4,3)),0)</f>
        <v>116</v>
      </c>
      <c r="AE1747" s="51">
        <f>VALUE(RIGHT("00"&amp;AC1747,2)&amp;RIGHT("000"&amp;AD1747,3))</f>
        <v>80116</v>
      </c>
    </row>
    <row r="1748" spans="1:31">
      <c r="A1748" s="60" t="str">
        <f>IF(G1748&amp;Q1748&lt;&gt;"",W1748&amp;Q1748,"")</f>
        <v>RANGE W16002blue</v>
      </c>
      <c r="B1748" s="60" t="str">
        <f>IF(C1748&lt;&gt;"",LEFT(C1748,9),"")</f>
        <v>80-116-06</v>
      </c>
      <c r="C1748" s="73" t="s">
        <v>1419</v>
      </c>
      <c r="D1748" s="73" t="s">
        <v>1411</v>
      </c>
      <c r="E1748" s="73" t="s">
        <v>1046</v>
      </c>
      <c r="F1748" s="74">
        <v>62</v>
      </c>
      <c r="G1748" s="73" t="s">
        <v>1412</v>
      </c>
      <c r="H1748" s="73" t="s">
        <v>71</v>
      </c>
      <c r="I1748" s="73" t="s">
        <v>1413</v>
      </c>
      <c r="J1748" s="73" t="s">
        <v>320</v>
      </c>
      <c r="K1748" s="73" t="s">
        <v>382</v>
      </c>
      <c r="L1748" s="73" t="s">
        <v>383</v>
      </c>
      <c r="M1748" s="73" t="s">
        <v>388</v>
      </c>
      <c r="N1748" s="73" t="s">
        <v>44</v>
      </c>
      <c r="O1748" s="73" t="s">
        <v>385</v>
      </c>
      <c r="P1748" s="73" t="s">
        <v>907</v>
      </c>
      <c r="Q1748" s="73" t="s">
        <v>932</v>
      </c>
      <c r="R1748" s="73" t="s">
        <v>71</v>
      </c>
      <c r="V1748" s="60" t="str">
        <f>W1748&amp;H1748</f>
        <v>RANGE W16002синий</v>
      </c>
      <c r="W1748" s="60" t="str">
        <f>_xlfn.LET(_xlpm.TextCell,TEXT(G1748,"###"),IF(_xlpm.TextCell&lt;&gt;"",IF(StyleSpaceSplit,IFERROR(IF(FIND(" ",_xlpm.TextCell)&gt;=1,MID(_xlpm.TextCell,1,FIND(" ",_xlpm.TextCell)-1),_xlpm.TextCell),_xlpm.TextCell),_xlpm.TextCell),""))</f>
        <v>RANGE W16002</v>
      </c>
      <c r="X1748" s="60" t="str">
        <f>IF(A1748&lt;&gt;"",IFERROR(IF(FIND(" ",G1748)&gt;=1,MID(G1748,FIND(" ",G1748)+1,LEN(G1748)),""),""),"")</f>
        <v>W16002</v>
      </c>
      <c r="AC1748" s="51">
        <f>IFERROR(VALUE(MID($C1748,1,2)),0)</f>
        <v>80</v>
      </c>
      <c r="AD1748" s="44">
        <f>IFERROR(VALUE(MID($C1748,4,3)),0)</f>
        <v>116</v>
      </c>
      <c r="AE1748" s="51">
        <f>VALUE(RIGHT("00"&amp;AC1748,2)&amp;RIGHT("000"&amp;AD1748,3))</f>
        <v>80116</v>
      </c>
    </row>
    <row r="1749" spans="1:31">
      <c r="A1749" s="60" t="str">
        <f>IF(G1749&amp;Q1749&lt;&gt;"",W1749&amp;Q1749,"")</f>
        <v>RANGE W17 PATCHpatchwork</v>
      </c>
      <c r="B1749" s="60" t="str">
        <f>IF(C1749&lt;&gt;"",LEFT(C1749,9),"")</f>
        <v>80-299-60</v>
      </c>
      <c r="C1749" s="73" t="s">
        <v>1420</v>
      </c>
      <c r="D1749" s="73" t="s">
        <v>1421</v>
      </c>
      <c r="E1749" s="73" t="s">
        <v>910</v>
      </c>
      <c r="F1749" s="74">
        <v>59</v>
      </c>
      <c r="G1749" s="73" t="s">
        <v>1422</v>
      </c>
      <c r="H1749" s="73" t="s">
        <v>174</v>
      </c>
      <c r="I1749" s="73" t="s">
        <v>1423</v>
      </c>
      <c r="J1749" s="73" t="s">
        <v>320</v>
      </c>
      <c r="K1749" s="73" t="s">
        <v>382</v>
      </c>
      <c r="L1749" s="73" t="s">
        <v>383</v>
      </c>
      <c r="M1749" s="73" t="s">
        <v>388</v>
      </c>
      <c r="N1749" s="73" t="s">
        <v>44</v>
      </c>
      <c r="O1749" s="73" t="s">
        <v>385</v>
      </c>
      <c r="P1749" s="73" t="s">
        <v>907</v>
      </c>
      <c r="Q1749" s="73" t="s">
        <v>1387</v>
      </c>
      <c r="R1749" s="73" t="s">
        <v>86</v>
      </c>
      <c r="V1749" s="60" t="str">
        <f>W1749&amp;H1749</f>
        <v>RANGE W17 PATCHкоричневый / серый</v>
      </c>
      <c r="W1749" s="60" t="str">
        <f>_xlfn.LET(_xlpm.TextCell,TEXT(G1749,"###"),IF(_xlpm.TextCell&lt;&gt;"",IF(StyleSpaceSplit,IFERROR(IF(FIND(" ",_xlpm.TextCell)&gt;=1,MID(_xlpm.TextCell,1,FIND(" ",_xlpm.TextCell)-1),_xlpm.TextCell),_xlpm.TextCell),_xlpm.TextCell),""))</f>
        <v>RANGE W17 PATCH</v>
      </c>
      <c r="X1749" s="60" t="str">
        <f>IF(A1749&lt;&gt;"",IFERROR(IF(FIND(" ",G1749)&gt;=1,MID(G1749,FIND(" ",G1749)+1,LEN(G1749)),""),""),"")</f>
        <v>W17 PATCH</v>
      </c>
      <c r="AC1749" s="51">
        <f>IFERROR(VALUE(MID($C1749,1,2)),0)</f>
        <v>80</v>
      </c>
      <c r="AD1749" s="44">
        <f>IFERROR(VALUE(MID($C1749,4,3)),0)</f>
        <v>299</v>
      </c>
      <c r="AE1749" s="51">
        <f>VALUE(RIGHT("00"&amp;AC1749,2)&amp;RIGHT("000"&amp;AD1749,3))</f>
        <v>80299</v>
      </c>
    </row>
    <row r="1750" spans="1:31">
      <c r="A1750" s="60" t="str">
        <f>IF(G1750&amp;Q1750&lt;&gt;"",W1750&amp;Q1750,"")</f>
        <v>RANGE W17 PATCHpatchwork</v>
      </c>
      <c r="B1750" s="60" t="str">
        <f>IF(C1750&lt;&gt;"",LEFT(C1750,9),"")</f>
        <v>80-299-60</v>
      </c>
      <c r="C1750" s="73" t="s">
        <v>1424</v>
      </c>
      <c r="D1750" s="73" t="s">
        <v>1421</v>
      </c>
      <c r="E1750" s="73" t="s">
        <v>904</v>
      </c>
      <c r="F1750" s="74">
        <v>57</v>
      </c>
      <c r="G1750" s="73" t="s">
        <v>1422</v>
      </c>
      <c r="H1750" s="73" t="s">
        <v>174</v>
      </c>
      <c r="I1750" s="73" t="s">
        <v>1423</v>
      </c>
      <c r="J1750" s="73" t="s">
        <v>320</v>
      </c>
      <c r="K1750" s="73" t="s">
        <v>382</v>
      </c>
      <c r="L1750" s="73" t="s">
        <v>383</v>
      </c>
      <c r="M1750" s="73" t="s">
        <v>388</v>
      </c>
      <c r="N1750" s="73" t="s">
        <v>44</v>
      </c>
      <c r="O1750" s="73" t="s">
        <v>385</v>
      </c>
      <c r="P1750" s="73" t="s">
        <v>907</v>
      </c>
      <c r="Q1750" s="73" t="s">
        <v>1387</v>
      </c>
      <c r="R1750" s="73" t="s">
        <v>86</v>
      </c>
      <c r="V1750" s="60" t="str">
        <f>W1750&amp;H1750</f>
        <v>RANGE W17 PATCHкоричневый / серый</v>
      </c>
      <c r="W1750" s="60" t="str">
        <f>_xlfn.LET(_xlpm.TextCell,TEXT(G1750,"###"),IF(_xlpm.TextCell&lt;&gt;"",IF(StyleSpaceSplit,IFERROR(IF(FIND(" ",_xlpm.TextCell)&gt;=1,MID(_xlpm.TextCell,1,FIND(" ",_xlpm.TextCell)-1),_xlpm.TextCell),_xlpm.TextCell),_xlpm.TextCell),""))</f>
        <v>RANGE W17 PATCH</v>
      </c>
      <c r="X1750" s="60" t="str">
        <f>IF(A1750&lt;&gt;"",IFERROR(IF(FIND(" ",G1750)&gt;=1,MID(G1750,FIND(" ",G1750)+1,LEN(G1750)),""),""),"")</f>
        <v>W17 PATCH</v>
      </c>
      <c r="AC1750" s="51">
        <f>IFERROR(VALUE(MID($C1750,1,2)),0)</f>
        <v>80</v>
      </c>
      <c r="AD1750" s="44">
        <f>IFERROR(VALUE(MID($C1750,4,3)),0)</f>
        <v>299</v>
      </c>
      <c r="AE1750" s="51">
        <f>VALUE(RIGHT("00"&amp;AC1750,2)&amp;RIGHT("000"&amp;AD1750,3))</f>
        <v>80299</v>
      </c>
    </row>
    <row r="1751" spans="1:31">
      <c r="A1751" s="60" t="str">
        <f>IF(G1751&amp;Q1751&lt;&gt;"",W1751&amp;Q1751,"")</f>
        <v>RANGE W17 PATCHpatchwork</v>
      </c>
      <c r="B1751" s="60" t="str">
        <f>IF(C1751&lt;&gt;"",LEFT(C1751,9),"")</f>
        <v>80-299-60</v>
      </c>
      <c r="C1751" s="73" t="s">
        <v>1425</v>
      </c>
      <c r="D1751" s="73" t="s">
        <v>1421</v>
      </c>
      <c r="E1751" s="73" t="s">
        <v>922</v>
      </c>
      <c r="F1751" s="74">
        <v>60</v>
      </c>
      <c r="G1751" s="73" t="s">
        <v>1422</v>
      </c>
      <c r="H1751" s="73" t="s">
        <v>174</v>
      </c>
      <c r="I1751" s="73" t="s">
        <v>1423</v>
      </c>
      <c r="J1751" s="73" t="s">
        <v>320</v>
      </c>
      <c r="K1751" s="73" t="s">
        <v>382</v>
      </c>
      <c r="L1751" s="73" t="s">
        <v>383</v>
      </c>
      <c r="M1751" s="73" t="s">
        <v>388</v>
      </c>
      <c r="N1751" s="73" t="s">
        <v>44</v>
      </c>
      <c r="O1751" s="73" t="s">
        <v>385</v>
      </c>
      <c r="P1751" s="73" t="s">
        <v>907</v>
      </c>
      <c r="Q1751" s="73" t="s">
        <v>1387</v>
      </c>
      <c r="R1751" s="73" t="s">
        <v>86</v>
      </c>
      <c r="V1751" s="60" t="str">
        <f>W1751&amp;H1751</f>
        <v>RANGE W17 PATCHкоричневый / серый</v>
      </c>
      <c r="W1751" s="60" t="str">
        <f>_xlfn.LET(_xlpm.TextCell,TEXT(G1751,"###"),IF(_xlpm.TextCell&lt;&gt;"",IF(StyleSpaceSplit,IFERROR(IF(FIND(" ",_xlpm.TextCell)&gt;=1,MID(_xlpm.TextCell,1,FIND(" ",_xlpm.TextCell)-1),_xlpm.TextCell),_xlpm.TextCell),_xlpm.TextCell),""))</f>
        <v>RANGE W17 PATCH</v>
      </c>
      <c r="X1751" s="60" t="str">
        <f>IF(A1751&lt;&gt;"",IFERROR(IF(FIND(" ",G1751)&gt;=1,MID(G1751,FIND(" ",G1751)+1,LEN(G1751)),""),""),"")</f>
        <v>W17 PATCH</v>
      </c>
      <c r="AC1751" s="51">
        <f>IFERROR(VALUE(MID($C1751,1,2)),0)</f>
        <v>80</v>
      </c>
      <c r="AD1751" s="44">
        <f>IFERROR(VALUE(MID($C1751,4,3)),0)</f>
        <v>299</v>
      </c>
      <c r="AE1751" s="51">
        <f>VALUE(RIGHT("00"&amp;AC1751,2)&amp;RIGHT("000"&amp;AD1751,3))</f>
        <v>80299</v>
      </c>
    </row>
    <row r="1752" spans="1:31">
      <c r="A1752" s="60" t="str">
        <f>IF(G1752&amp;Q1752&lt;&gt;"",W1752&amp;Q1752,"")</f>
        <v>RANGE W17 PATCHpatchwork</v>
      </c>
      <c r="B1752" s="60" t="str">
        <f>IF(C1752&lt;&gt;"",LEFT(C1752,9),"")</f>
        <v>80-299-60</v>
      </c>
      <c r="C1752" s="73" t="s">
        <v>1426</v>
      </c>
      <c r="D1752" s="73" t="s">
        <v>1421</v>
      </c>
      <c r="E1752" s="73" t="s">
        <v>912</v>
      </c>
      <c r="F1752" s="74">
        <v>61</v>
      </c>
      <c r="G1752" s="73" t="s">
        <v>1422</v>
      </c>
      <c r="H1752" s="73" t="s">
        <v>174</v>
      </c>
      <c r="I1752" s="73" t="s">
        <v>1423</v>
      </c>
      <c r="J1752" s="73" t="s">
        <v>320</v>
      </c>
      <c r="K1752" s="73" t="s">
        <v>382</v>
      </c>
      <c r="L1752" s="73" t="s">
        <v>383</v>
      </c>
      <c r="M1752" s="73" t="s">
        <v>388</v>
      </c>
      <c r="N1752" s="73" t="s">
        <v>44</v>
      </c>
      <c r="O1752" s="73" t="s">
        <v>385</v>
      </c>
      <c r="P1752" s="73" t="s">
        <v>907</v>
      </c>
      <c r="Q1752" s="73" t="s">
        <v>1387</v>
      </c>
      <c r="R1752" s="73" t="s">
        <v>86</v>
      </c>
      <c r="V1752" s="60" t="str">
        <f>W1752&amp;H1752</f>
        <v>RANGE W17 PATCHкоричневый / серый</v>
      </c>
      <c r="W1752" s="60" t="str">
        <f>_xlfn.LET(_xlpm.TextCell,TEXT(G1752,"###"),IF(_xlpm.TextCell&lt;&gt;"",IF(StyleSpaceSplit,IFERROR(IF(FIND(" ",_xlpm.TextCell)&gt;=1,MID(_xlpm.TextCell,1,FIND(" ",_xlpm.TextCell)-1),_xlpm.TextCell),_xlpm.TextCell),_xlpm.TextCell),""))</f>
        <v>RANGE W17 PATCH</v>
      </c>
      <c r="X1752" s="60" t="str">
        <f>IF(A1752&lt;&gt;"",IFERROR(IF(FIND(" ",G1752)&gt;=1,MID(G1752,FIND(" ",G1752)+1,LEN(G1752)),""),""),"")</f>
        <v>W17 PATCH</v>
      </c>
      <c r="AC1752" s="51">
        <f>IFERROR(VALUE(MID($C1752,1,2)),0)</f>
        <v>80</v>
      </c>
      <c r="AD1752" s="44">
        <f>IFERROR(VALUE(MID($C1752,4,3)),0)</f>
        <v>299</v>
      </c>
      <c r="AE1752" s="51">
        <f>VALUE(RIGHT("00"&amp;AC1752,2)&amp;RIGHT("000"&amp;AD1752,3))</f>
        <v>80299</v>
      </c>
    </row>
    <row r="1753" spans="1:31">
      <c r="A1753" s="60" t="str">
        <f>IF(G1753&amp;Q1753&lt;&gt;"",W1753&amp;Q1753,"")</f>
        <v>RANGE W17001green</v>
      </c>
      <c r="B1753" s="60" t="str">
        <f>IF(C1753&lt;&gt;"",LEFT(C1753,9),"")</f>
        <v>80-300-03</v>
      </c>
      <c r="C1753" s="73" t="s">
        <v>1427</v>
      </c>
      <c r="D1753" s="73" t="s">
        <v>1428</v>
      </c>
      <c r="E1753" s="73" t="s">
        <v>910</v>
      </c>
      <c r="F1753" s="74">
        <v>59</v>
      </c>
      <c r="G1753" s="73" t="s">
        <v>1429</v>
      </c>
      <c r="H1753" s="73" t="s">
        <v>195</v>
      </c>
      <c r="I1753" s="73" t="s">
        <v>1265</v>
      </c>
      <c r="J1753" s="73" t="s">
        <v>320</v>
      </c>
      <c r="K1753" s="73" t="s">
        <v>382</v>
      </c>
      <c r="L1753" s="73" t="s">
        <v>383</v>
      </c>
      <c r="M1753" s="73" t="s">
        <v>388</v>
      </c>
      <c r="N1753" s="73" t="s">
        <v>44</v>
      </c>
      <c r="O1753" s="73" t="s">
        <v>385</v>
      </c>
      <c r="P1753" s="73" t="s">
        <v>907</v>
      </c>
      <c r="Q1753" s="73" t="s">
        <v>990</v>
      </c>
      <c r="R1753" s="73" t="s">
        <v>195</v>
      </c>
      <c r="V1753" s="60" t="str">
        <f>W1753&amp;H1753</f>
        <v>RANGE W17001оливковый</v>
      </c>
      <c r="W1753" s="60" t="str">
        <f>_xlfn.LET(_xlpm.TextCell,TEXT(G1753,"###"),IF(_xlpm.TextCell&lt;&gt;"",IF(StyleSpaceSplit,IFERROR(IF(FIND(" ",_xlpm.TextCell)&gt;=1,MID(_xlpm.TextCell,1,FIND(" ",_xlpm.TextCell)-1),_xlpm.TextCell),_xlpm.TextCell),_xlpm.TextCell),""))</f>
        <v>RANGE W17001</v>
      </c>
      <c r="X1753" s="60" t="str">
        <f>IF(A1753&lt;&gt;"",IFERROR(IF(FIND(" ",G1753)&gt;=1,MID(G1753,FIND(" ",G1753)+1,LEN(G1753)),""),""),"")</f>
        <v>W17001</v>
      </c>
      <c r="AC1753" s="51">
        <f>IFERROR(VALUE(MID($C1753,1,2)),0)</f>
        <v>80</v>
      </c>
      <c r="AD1753" s="44">
        <f>IFERROR(VALUE(MID($C1753,4,3)),0)</f>
        <v>300</v>
      </c>
      <c r="AE1753" s="51">
        <f>VALUE(RIGHT("00"&amp;AC1753,2)&amp;RIGHT("000"&amp;AD1753,3))</f>
        <v>80300</v>
      </c>
    </row>
    <row r="1754" spans="1:31">
      <c r="A1754" s="60" t="str">
        <f>IF(G1754&amp;Q1754&lt;&gt;"",W1754&amp;Q1754,"")</f>
        <v>RANGE W17002blue</v>
      </c>
      <c r="B1754" s="60" t="str">
        <f>IF(C1754&lt;&gt;"",LEFT(C1754,9),"")</f>
        <v>80-301-05</v>
      </c>
      <c r="C1754" s="73" t="s">
        <v>1430</v>
      </c>
      <c r="D1754" s="73" t="s">
        <v>1431</v>
      </c>
      <c r="E1754" s="73" t="s">
        <v>910</v>
      </c>
      <c r="F1754" s="74">
        <v>59</v>
      </c>
      <c r="G1754" s="73" t="s">
        <v>1432</v>
      </c>
      <c r="H1754" s="73" t="s">
        <v>277</v>
      </c>
      <c r="I1754" s="73" t="s">
        <v>1265</v>
      </c>
      <c r="J1754" s="73" t="s">
        <v>320</v>
      </c>
      <c r="K1754" s="73" t="s">
        <v>382</v>
      </c>
      <c r="L1754" s="73" t="s">
        <v>383</v>
      </c>
      <c r="M1754" s="73" t="s">
        <v>388</v>
      </c>
      <c r="N1754" s="73" t="s">
        <v>44</v>
      </c>
      <c r="O1754" s="73" t="s">
        <v>385</v>
      </c>
      <c r="P1754" s="73" t="s">
        <v>907</v>
      </c>
      <c r="Q1754" s="73" t="s">
        <v>932</v>
      </c>
      <c r="R1754" s="73" t="s">
        <v>83</v>
      </c>
      <c r="V1754" s="60" t="str">
        <f>W1754&amp;H1754</f>
        <v>RANGE W17002темно-серый</v>
      </c>
      <c r="W1754" s="60" t="str">
        <f>_xlfn.LET(_xlpm.TextCell,TEXT(G1754,"###"),IF(_xlpm.TextCell&lt;&gt;"",IF(StyleSpaceSplit,IFERROR(IF(FIND(" ",_xlpm.TextCell)&gt;=1,MID(_xlpm.TextCell,1,FIND(" ",_xlpm.TextCell)-1),_xlpm.TextCell),_xlpm.TextCell),_xlpm.TextCell),""))</f>
        <v>RANGE W17002</v>
      </c>
      <c r="X1754" s="60" t="str">
        <f>IF(A1754&lt;&gt;"",IFERROR(IF(FIND(" ",G1754)&gt;=1,MID(G1754,FIND(" ",G1754)+1,LEN(G1754)),""),""),"")</f>
        <v>W17002</v>
      </c>
      <c r="AC1754" s="51">
        <f>IFERROR(VALUE(MID($C1754,1,2)),0)</f>
        <v>80</v>
      </c>
      <c r="AD1754" s="44">
        <f>IFERROR(VALUE(MID($C1754,4,3)),0)</f>
        <v>301</v>
      </c>
      <c r="AE1754" s="51">
        <f>VALUE(RIGHT("00"&amp;AC1754,2)&amp;RIGHT("000"&amp;AD1754,3))</f>
        <v>80301</v>
      </c>
    </row>
    <row r="1755" spans="1:31">
      <c r="A1755" s="60" t="str">
        <f>IF(G1755&amp;Q1755&lt;&gt;"",W1755&amp;Q1755,"")</f>
        <v>RANGE W17003grey</v>
      </c>
      <c r="B1755" s="60" t="str">
        <f>IF(C1755&lt;&gt;"",LEFT(C1755,9),"")</f>
        <v>80-302-08</v>
      </c>
      <c r="C1755" s="73" t="s">
        <v>1433</v>
      </c>
      <c r="D1755" s="73" t="s">
        <v>1434</v>
      </c>
      <c r="E1755" s="73" t="s">
        <v>910</v>
      </c>
      <c r="F1755" s="74">
        <v>59</v>
      </c>
      <c r="G1755" s="73" t="s">
        <v>1435</v>
      </c>
      <c r="H1755" s="73" t="s">
        <v>83</v>
      </c>
      <c r="I1755" s="73" t="s">
        <v>1436</v>
      </c>
      <c r="J1755" s="73" t="s">
        <v>320</v>
      </c>
      <c r="K1755" s="73" t="s">
        <v>382</v>
      </c>
      <c r="L1755" s="73" t="s">
        <v>383</v>
      </c>
      <c r="M1755" s="73" t="s">
        <v>388</v>
      </c>
      <c r="N1755" s="73" t="s">
        <v>44</v>
      </c>
      <c r="O1755" s="73" t="s">
        <v>385</v>
      </c>
      <c r="P1755" s="73" t="s">
        <v>907</v>
      </c>
      <c r="Q1755" s="73" t="s">
        <v>917</v>
      </c>
      <c r="R1755" s="73" t="s">
        <v>83</v>
      </c>
      <c r="V1755" s="60" t="str">
        <f>W1755&amp;H1755</f>
        <v>RANGE W17003серый</v>
      </c>
      <c r="W1755" s="60" t="str">
        <f>_xlfn.LET(_xlpm.TextCell,TEXT(G1755,"###"),IF(_xlpm.TextCell&lt;&gt;"",IF(StyleSpaceSplit,IFERROR(IF(FIND(" ",_xlpm.TextCell)&gt;=1,MID(_xlpm.TextCell,1,FIND(" ",_xlpm.TextCell)-1),_xlpm.TextCell),_xlpm.TextCell),_xlpm.TextCell),""))</f>
        <v>RANGE W17003</v>
      </c>
      <c r="X1755" s="60" t="str">
        <f>IF(A1755&lt;&gt;"",IFERROR(IF(FIND(" ",G1755)&gt;=1,MID(G1755,FIND(" ",G1755)+1,LEN(G1755)),""),""),"")</f>
        <v>W17003</v>
      </c>
      <c r="AC1755" s="51">
        <f>IFERROR(VALUE(MID($C1755,1,2)),0)</f>
        <v>80</v>
      </c>
      <c r="AD1755" s="44">
        <f>IFERROR(VALUE(MID($C1755,4,3)),0)</f>
        <v>302</v>
      </c>
      <c r="AE1755" s="51">
        <f>VALUE(RIGHT("00"&amp;AC1755,2)&amp;RIGHT("000"&amp;AD1755,3))</f>
        <v>80302</v>
      </c>
    </row>
    <row r="1756" spans="1:31">
      <c r="A1756" s="60" t="str">
        <f>IF(G1756&amp;Q1756&lt;&gt;"",W1756&amp;Q1756,"")</f>
        <v>RANGE W17003grey</v>
      </c>
      <c r="B1756" s="60" t="str">
        <f>IF(C1756&lt;&gt;"",LEFT(C1756,9),"")</f>
        <v>80-302-08</v>
      </c>
      <c r="C1756" s="73" t="s">
        <v>1437</v>
      </c>
      <c r="D1756" s="73" t="s">
        <v>1434</v>
      </c>
      <c r="E1756" s="73" t="s">
        <v>904</v>
      </c>
      <c r="F1756" s="74">
        <v>57</v>
      </c>
      <c r="G1756" s="73" t="s">
        <v>1435</v>
      </c>
      <c r="H1756" s="73" t="s">
        <v>83</v>
      </c>
      <c r="I1756" s="73" t="s">
        <v>1436</v>
      </c>
      <c r="J1756" s="73" t="s">
        <v>320</v>
      </c>
      <c r="K1756" s="73" t="s">
        <v>382</v>
      </c>
      <c r="L1756" s="73" t="s">
        <v>383</v>
      </c>
      <c r="M1756" s="73" t="s">
        <v>388</v>
      </c>
      <c r="N1756" s="73" t="s">
        <v>44</v>
      </c>
      <c r="O1756" s="73" t="s">
        <v>385</v>
      </c>
      <c r="P1756" s="73" t="s">
        <v>907</v>
      </c>
      <c r="Q1756" s="73" t="s">
        <v>917</v>
      </c>
      <c r="R1756" s="73" t="s">
        <v>83</v>
      </c>
      <c r="V1756" s="60" t="str">
        <f>W1756&amp;H1756</f>
        <v>RANGE W17003серый</v>
      </c>
      <c r="W1756" s="60" t="str">
        <f>_xlfn.LET(_xlpm.TextCell,TEXT(G1756,"###"),IF(_xlpm.TextCell&lt;&gt;"",IF(StyleSpaceSplit,IFERROR(IF(FIND(" ",_xlpm.TextCell)&gt;=1,MID(_xlpm.TextCell,1,FIND(" ",_xlpm.TextCell)-1),_xlpm.TextCell),_xlpm.TextCell),_xlpm.TextCell),""))</f>
        <v>RANGE W17003</v>
      </c>
      <c r="X1756" s="60" t="str">
        <f>IF(A1756&lt;&gt;"",IFERROR(IF(FIND(" ",G1756)&gt;=1,MID(G1756,FIND(" ",G1756)+1,LEN(G1756)),""),""),"")</f>
        <v>W17003</v>
      </c>
      <c r="AC1756" s="51">
        <f>IFERROR(VALUE(MID($C1756,1,2)),0)</f>
        <v>80</v>
      </c>
      <c r="AD1756" s="44">
        <f>IFERROR(VALUE(MID($C1756,4,3)),0)</f>
        <v>302</v>
      </c>
      <c r="AE1756" s="51">
        <f>VALUE(RIGHT("00"&amp;AC1756,2)&amp;RIGHT("000"&amp;AD1756,3))</f>
        <v>80302</v>
      </c>
    </row>
    <row r="1757" spans="1:31">
      <c r="A1757" s="60" t="str">
        <f>IF(G1757&amp;Q1757&lt;&gt;"",W1757&amp;Q1757,"")</f>
        <v>RANGE W17003blue</v>
      </c>
      <c r="B1757" s="60" t="str">
        <f>IF(C1757&lt;&gt;"",LEFT(C1757,9),"")</f>
        <v>80-302-06</v>
      </c>
      <c r="C1757" s="73" t="s">
        <v>3005</v>
      </c>
      <c r="D1757" s="73" t="s">
        <v>3006</v>
      </c>
      <c r="E1757" s="73" t="s">
        <v>904</v>
      </c>
      <c r="F1757" s="74">
        <v>57</v>
      </c>
      <c r="G1757" s="73" t="s">
        <v>1435</v>
      </c>
      <c r="H1757" s="73" t="s">
        <v>71</v>
      </c>
      <c r="I1757" s="73" t="s">
        <v>3007</v>
      </c>
      <c r="J1757" s="73" t="s">
        <v>320</v>
      </c>
      <c r="K1757" s="73" t="s">
        <v>382</v>
      </c>
      <c r="L1757" s="73" t="s">
        <v>383</v>
      </c>
      <c r="M1757" s="73" t="s">
        <v>388</v>
      </c>
      <c r="N1757" s="73" t="s">
        <v>44</v>
      </c>
      <c r="O1757" s="73" t="s">
        <v>385</v>
      </c>
      <c r="P1757" s="73" t="s">
        <v>907</v>
      </c>
      <c r="Q1757" s="73" t="s">
        <v>932</v>
      </c>
      <c r="R1757" s="73" t="s">
        <v>71</v>
      </c>
      <c r="V1757" s="60" t="str">
        <f>W1757&amp;H1757</f>
        <v>RANGE W17003синий</v>
      </c>
      <c r="W1757" s="60" t="str">
        <f>_xlfn.LET(_xlpm.TextCell,TEXT(G1757,"###"),IF(_xlpm.TextCell&lt;&gt;"",IF(StyleSpaceSplit,IFERROR(IF(FIND(" ",_xlpm.TextCell)&gt;=1,MID(_xlpm.TextCell,1,FIND(" ",_xlpm.TextCell)-1),_xlpm.TextCell),_xlpm.TextCell),_xlpm.TextCell),""))</f>
        <v>RANGE W17003</v>
      </c>
      <c r="X1757" s="60" t="str">
        <f>IF(A1757&lt;&gt;"",IFERROR(IF(FIND(" ",G1757)&gt;=1,MID(G1757,FIND(" ",G1757)+1,LEN(G1757)),""),""),"")</f>
        <v>W17003</v>
      </c>
      <c r="AC1757" s="51">
        <f>IFERROR(VALUE(MID($C1757,1,2)),0)</f>
        <v>80</v>
      </c>
      <c r="AD1757" s="44">
        <f>IFERROR(VALUE(MID($C1757,4,3)),0)</f>
        <v>302</v>
      </c>
      <c r="AE1757" s="51">
        <f>VALUE(RIGHT("00"&amp;AC1757,2)&amp;RIGHT("000"&amp;AD1757,3))</f>
        <v>80302</v>
      </c>
    </row>
    <row r="1758" spans="1:31">
      <c r="A1758" s="60" t="str">
        <f>IF(G1758&amp;Q1758&lt;&gt;"",W1758&amp;Q1758,"")</f>
        <v>RANGE W17003blue</v>
      </c>
      <c r="B1758" s="60" t="str">
        <f>IF(C1758&lt;&gt;"",LEFT(C1758,9),"")</f>
        <v>80-302-06</v>
      </c>
      <c r="C1758" s="73" t="s">
        <v>3008</v>
      </c>
      <c r="D1758" s="73" t="s">
        <v>3006</v>
      </c>
      <c r="E1758" s="73" t="s">
        <v>956</v>
      </c>
      <c r="F1758" s="74">
        <v>55</v>
      </c>
      <c r="G1758" s="73" t="s">
        <v>1435</v>
      </c>
      <c r="H1758" s="73" t="s">
        <v>71</v>
      </c>
      <c r="I1758" s="73" t="s">
        <v>3007</v>
      </c>
      <c r="J1758" s="73" t="s">
        <v>320</v>
      </c>
      <c r="K1758" s="73" t="s">
        <v>382</v>
      </c>
      <c r="L1758" s="73" t="s">
        <v>383</v>
      </c>
      <c r="M1758" s="73" t="s">
        <v>388</v>
      </c>
      <c r="N1758" s="73" t="s">
        <v>44</v>
      </c>
      <c r="O1758" s="73" t="s">
        <v>385</v>
      </c>
      <c r="P1758" s="73" t="s">
        <v>907</v>
      </c>
      <c r="Q1758" s="73" t="s">
        <v>932</v>
      </c>
      <c r="R1758" s="73" t="s">
        <v>71</v>
      </c>
      <c r="V1758" s="60" t="str">
        <f>W1758&amp;H1758</f>
        <v>RANGE W17003синий</v>
      </c>
      <c r="W1758" s="60" t="str">
        <f>_xlfn.LET(_xlpm.TextCell,TEXT(G1758,"###"),IF(_xlpm.TextCell&lt;&gt;"",IF(StyleSpaceSplit,IFERROR(IF(FIND(" ",_xlpm.TextCell)&gt;=1,MID(_xlpm.TextCell,1,FIND(" ",_xlpm.TextCell)-1),_xlpm.TextCell),_xlpm.TextCell),_xlpm.TextCell),""))</f>
        <v>RANGE W17003</v>
      </c>
      <c r="X1758" s="60" t="str">
        <f>IF(A1758&lt;&gt;"",IFERROR(IF(FIND(" ",G1758)&gt;=1,MID(G1758,FIND(" ",G1758)+1,LEN(G1758)),""),""),"")</f>
        <v>W17003</v>
      </c>
      <c r="AC1758" s="51">
        <f>IFERROR(VALUE(MID($C1758,1,2)),0)</f>
        <v>80</v>
      </c>
      <c r="AD1758" s="44">
        <f>IFERROR(VALUE(MID($C1758,4,3)),0)</f>
        <v>302</v>
      </c>
      <c r="AE1758" s="51">
        <f>VALUE(RIGHT("00"&amp;AC1758,2)&amp;RIGHT("000"&amp;AD1758,3))</f>
        <v>80302</v>
      </c>
    </row>
    <row r="1759" spans="1:31">
      <c r="A1759" s="60" t="str">
        <f>IF(G1759&amp;Q1759&lt;&gt;"",W1759&amp;Q1759,"")</f>
        <v>RANGE W17003blue</v>
      </c>
      <c r="B1759" s="60" t="str">
        <f>IF(C1759&lt;&gt;"",LEFT(C1759,9),"")</f>
        <v>80-302-06</v>
      </c>
      <c r="C1759" s="73" t="s">
        <v>3009</v>
      </c>
      <c r="D1759" s="73" t="s">
        <v>3006</v>
      </c>
      <c r="E1759" s="73" t="s">
        <v>912</v>
      </c>
      <c r="F1759" s="74">
        <v>61</v>
      </c>
      <c r="G1759" s="73" t="s">
        <v>1435</v>
      </c>
      <c r="H1759" s="73" t="s">
        <v>71</v>
      </c>
      <c r="I1759" s="73" t="s">
        <v>3007</v>
      </c>
      <c r="J1759" s="73" t="s">
        <v>320</v>
      </c>
      <c r="K1759" s="73" t="s">
        <v>382</v>
      </c>
      <c r="L1759" s="73" t="s">
        <v>383</v>
      </c>
      <c r="M1759" s="73" t="s">
        <v>388</v>
      </c>
      <c r="N1759" s="73" t="s">
        <v>44</v>
      </c>
      <c r="O1759" s="73" t="s">
        <v>385</v>
      </c>
      <c r="P1759" s="73" t="s">
        <v>907</v>
      </c>
      <c r="Q1759" s="73" t="s">
        <v>932</v>
      </c>
      <c r="R1759" s="73" t="s">
        <v>71</v>
      </c>
      <c r="V1759" s="60" t="str">
        <f>W1759&amp;H1759</f>
        <v>RANGE W17003синий</v>
      </c>
      <c r="W1759" s="60" t="str">
        <f>_xlfn.LET(_xlpm.TextCell,TEXT(G1759,"###"),IF(_xlpm.TextCell&lt;&gt;"",IF(StyleSpaceSplit,IFERROR(IF(FIND(" ",_xlpm.TextCell)&gt;=1,MID(_xlpm.TextCell,1,FIND(" ",_xlpm.TextCell)-1),_xlpm.TextCell),_xlpm.TextCell),_xlpm.TextCell),""))</f>
        <v>RANGE W17003</v>
      </c>
      <c r="X1759" s="60" t="str">
        <f>IF(A1759&lt;&gt;"",IFERROR(IF(FIND(" ",G1759)&gt;=1,MID(G1759,FIND(" ",G1759)+1,LEN(G1759)),""),""),"")</f>
        <v>W17003</v>
      </c>
      <c r="AC1759" s="51">
        <f>IFERROR(VALUE(MID($C1759,1,2)),0)</f>
        <v>80</v>
      </c>
      <c r="AD1759" s="44">
        <f>IFERROR(VALUE(MID($C1759,4,3)),0)</f>
        <v>302</v>
      </c>
      <c r="AE1759" s="51">
        <f>VALUE(RIGHT("00"&amp;AC1759,2)&amp;RIGHT("000"&amp;AD1759,3))</f>
        <v>80302</v>
      </c>
    </row>
    <row r="1760" spans="1:31">
      <c r="A1760" s="60" t="str">
        <f>IF(G1760&amp;Q1760&lt;&gt;"",W1760&amp;Q1760,"")</f>
        <v>RANGE W17004grey</v>
      </c>
      <c r="B1760" s="60" t="str">
        <f>IF(C1760&lt;&gt;"",LEFT(C1760,9),"")</f>
        <v>80-303-08</v>
      </c>
      <c r="C1760" s="73" t="s">
        <v>3010</v>
      </c>
      <c r="D1760" s="73" t="s">
        <v>3011</v>
      </c>
      <c r="E1760" s="73" t="s">
        <v>904</v>
      </c>
      <c r="F1760" s="74">
        <v>57</v>
      </c>
      <c r="G1760" s="73" t="s">
        <v>1440</v>
      </c>
      <c r="H1760" s="73" t="s">
        <v>83</v>
      </c>
      <c r="I1760" s="73" t="s">
        <v>1441</v>
      </c>
      <c r="J1760" s="73" t="s">
        <v>320</v>
      </c>
      <c r="K1760" s="73" t="s">
        <v>382</v>
      </c>
      <c r="L1760" s="73" t="s">
        <v>383</v>
      </c>
      <c r="M1760" s="73" t="s">
        <v>388</v>
      </c>
      <c r="N1760" s="73" t="s">
        <v>44</v>
      </c>
      <c r="O1760" s="73" t="s">
        <v>385</v>
      </c>
      <c r="P1760" s="73" t="s">
        <v>907</v>
      </c>
      <c r="Q1760" s="73" t="s">
        <v>917</v>
      </c>
      <c r="R1760" s="73" t="s">
        <v>83</v>
      </c>
      <c r="V1760" s="60" t="str">
        <f>W1760&amp;H1760</f>
        <v>RANGE W17004серый</v>
      </c>
      <c r="W1760" s="60" t="str">
        <f>_xlfn.LET(_xlpm.TextCell,TEXT(G1760,"###"),IF(_xlpm.TextCell&lt;&gt;"",IF(StyleSpaceSplit,IFERROR(IF(FIND(" ",_xlpm.TextCell)&gt;=1,MID(_xlpm.TextCell,1,FIND(" ",_xlpm.TextCell)-1),_xlpm.TextCell),_xlpm.TextCell),_xlpm.TextCell),""))</f>
        <v>RANGE W17004</v>
      </c>
      <c r="X1760" s="60" t="str">
        <f>IF(A1760&lt;&gt;"",IFERROR(IF(FIND(" ",G1760)&gt;=1,MID(G1760,FIND(" ",G1760)+1,LEN(G1760)),""),""),"")</f>
        <v>W17004</v>
      </c>
      <c r="AC1760" s="51">
        <f>IFERROR(VALUE(MID($C1760,1,2)),0)</f>
        <v>80</v>
      </c>
      <c r="AD1760" s="44">
        <f>IFERROR(VALUE(MID($C1760,4,3)),0)</f>
        <v>303</v>
      </c>
      <c r="AE1760" s="51">
        <f>VALUE(RIGHT("00"&amp;AC1760,2)&amp;RIGHT("000"&amp;AD1760,3))</f>
        <v>80303</v>
      </c>
    </row>
    <row r="1761" spans="1:31">
      <c r="A1761" s="60" t="str">
        <f>IF(G1761&amp;Q1761&lt;&gt;"",W1761&amp;Q1761,"")</f>
        <v>RANGE W17004grey</v>
      </c>
      <c r="B1761" s="60" t="str">
        <f>IF(C1761&lt;&gt;"",LEFT(C1761,9),"")</f>
        <v>80-303-08</v>
      </c>
      <c r="C1761" s="73" t="s">
        <v>3012</v>
      </c>
      <c r="D1761" s="73" t="s">
        <v>3011</v>
      </c>
      <c r="E1761" s="73" t="s">
        <v>920</v>
      </c>
      <c r="F1761" s="74">
        <v>58</v>
      </c>
      <c r="G1761" s="73" t="s">
        <v>1440</v>
      </c>
      <c r="H1761" s="73" t="s">
        <v>83</v>
      </c>
      <c r="I1761" s="73" t="s">
        <v>1441</v>
      </c>
      <c r="J1761" s="73" t="s">
        <v>320</v>
      </c>
      <c r="K1761" s="73" t="s">
        <v>382</v>
      </c>
      <c r="L1761" s="73" t="s">
        <v>383</v>
      </c>
      <c r="M1761" s="73" t="s">
        <v>388</v>
      </c>
      <c r="N1761" s="73" t="s">
        <v>44</v>
      </c>
      <c r="O1761" s="73" t="s">
        <v>385</v>
      </c>
      <c r="P1761" s="73" t="s">
        <v>907</v>
      </c>
      <c r="Q1761" s="73" t="s">
        <v>917</v>
      </c>
      <c r="R1761" s="73" t="s">
        <v>83</v>
      </c>
      <c r="V1761" s="60" t="str">
        <f>W1761&amp;H1761</f>
        <v>RANGE W17004серый</v>
      </c>
      <c r="W1761" s="60" t="str">
        <f>_xlfn.LET(_xlpm.TextCell,TEXT(G1761,"###"),IF(_xlpm.TextCell&lt;&gt;"",IF(StyleSpaceSplit,IFERROR(IF(FIND(" ",_xlpm.TextCell)&gt;=1,MID(_xlpm.TextCell,1,FIND(" ",_xlpm.TextCell)-1),_xlpm.TextCell),_xlpm.TextCell),_xlpm.TextCell),""))</f>
        <v>RANGE W17004</v>
      </c>
      <c r="X1761" s="60" t="str">
        <f>IF(A1761&lt;&gt;"",IFERROR(IF(FIND(" ",G1761)&gt;=1,MID(G1761,FIND(" ",G1761)+1,LEN(G1761)),""),""),"")</f>
        <v>W17004</v>
      </c>
      <c r="AC1761" s="51">
        <f>IFERROR(VALUE(MID($C1761,1,2)),0)</f>
        <v>80</v>
      </c>
      <c r="AD1761" s="44">
        <f>IFERROR(VALUE(MID($C1761,4,3)),0)</f>
        <v>303</v>
      </c>
      <c r="AE1761" s="51">
        <f>VALUE(RIGHT("00"&amp;AC1761,2)&amp;RIGHT("000"&amp;AD1761,3))</f>
        <v>80303</v>
      </c>
    </row>
    <row r="1762" spans="1:31">
      <c r="A1762" s="60" t="str">
        <f>IF(G1762&amp;Q1762&lt;&gt;"",W1762&amp;Q1762,"")</f>
        <v>RANGE W17004grey</v>
      </c>
      <c r="B1762" s="60" t="str">
        <f>IF(C1762&lt;&gt;"",LEFT(C1762,9),"")</f>
        <v>80-303-08</v>
      </c>
      <c r="C1762" s="73" t="s">
        <v>3013</v>
      </c>
      <c r="D1762" s="73" t="s">
        <v>3011</v>
      </c>
      <c r="E1762" s="73" t="s">
        <v>910</v>
      </c>
      <c r="F1762" s="74">
        <v>59</v>
      </c>
      <c r="G1762" s="73" t="s">
        <v>1440</v>
      </c>
      <c r="H1762" s="73" t="s">
        <v>83</v>
      </c>
      <c r="I1762" s="73" t="s">
        <v>1441</v>
      </c>
      <c r="J1762" s="73" t="s">
        <v>320</v>
      </c>
      <c r="K1762" s="73" t="s">
        <v>382</v>
      </c>
      <c r="L1762" s="73" t="s">
        <v>383</v>
      </c>
      <c r="M1762" s="73" t="s">
        <v>388</v>
      </c>
      <c r="N1762" s="73" t="s">
        <v>44</v>
      </c>
      <c r="O1762" s="73" t="s">
        <v>385</v>
      </c>
      <c r="P1762" s="73" t="s">
        <v>907</v>
      </c>
      <c r="Q1762" s="73" t="s">
        <v>917</v>
      </c>
      <c r="R1762" s="73" t="s">
        <v>83</v>
      </c>
      <c r="V1762" s="60" t="str">
        <f>W1762&amp;H1762</f>
        <v>RANGE W17004серый</v>
      </c>
      <c r="W1762" s="60" t="str">
        <f>_xlfn.LET(_xlpm.TextCell,TEXT(G1762,"###"),IF(_xlpm.TextCell&lt;&gt;"",IF(StyleSpaceSplit,IFERROR(IF(FIND(" ",_xlpm.TextCell)&gt;=1,MID(_xlpm.TextCell,1,FIND(" ",_xlpm.TextCell)-1),_xlpm.TextCell),_xlpm.TextCell),_xlpm.TextCell),""))</f>
        <v>RANGE W17004</v>
      </c>
      <c r="X1762" s="60" t="str">
        <f>IF(A1762&lt;&gt;"",IFERROR(IF(FIND(" ",G1762)&gt;=1,MID(G1762,FIND(" ",G1762)+1,LEN(G1762)),""),""),"")</f>
        <v>W17004</v>
      </c>
      <c r="AC1762" s="51">
        <f>IFERROR(VALUE(MID($C1762,1,2)),0)</f>
        <v>80</v>
      </c>
      <c r="AD1762" s="44">
        <f>IFERROR(VALUE(MID($C1762,4,3)),0)</f>
        <v>303</v>
      </c>
      <c r="AE1762" s="51">
        <f>VALUE(RIGHT("00"&amp;AC1762,2)&amp;RIGHT("000"&amp;AD1762,3))</f>
        <v>80303</v>
      </c>
    </row>
    <row r="1763" spans="1:31">
      <c r="A1763" s="60" t="str">
        <f>IF(G1763&amp;Q1763&lt;&gt;"",W1763&amp;Q1763,"")</f>
        <v>RANGE W17004grey</v>
      </c>
      <c r="B1763" s="60" t="str">
        <f>IF(C1763&lt;&gt;"",LEFT(C1763,9),"")</f>
        <v>80-303-08</v>
      </c>
      <c r="C1763" s="73" t="s">
        <v>3014</v>
      </c>
      <c r="D1763" s="73" t="s">
        <v>3011</v>
      </c>
      <c r="E1763" s="73" t="s">
        <v>922</v>
      </c>
      <c r="F1763" s="74">
        <v>60</v>
      </c>
      <c r="G1763" s="73" t="s">
        <v>1440</v>
      </c>
      <c r="H1763" s="73" t="s">
        <v>83</v>
      </c>
      <c r="I1763" s="73" t="s">
        <v>1441</v>
      </c>
      <c r="J1763" s="73" t="s">
        <v>320</v>
      </c>
      <c r="K1763" s="73" t="s">
        <v>382</v>
      </c>
      <c r="L1763" s="73" t="s">
        <v>383</v>
      </c>
      <c r="M1763" s="73" t="s">
        <v>388</v>
      </c>
      <c r="N1763" s="73" t="s">
        <v>44</v>
      </c>
      <c r="O1763" s="73" t="s">
        <v>385</v>
      </c>
      <c r="P1763" s="73" t="s">
        <v>907</v>
      </c>
      <c r="Q1763" s="73" t="s">
        <v>917</v>
      </c>
      <c r="R1763" s="73" t="s">
        <v>83</v>
      </c>
      <c r="V1763" s="60" t="str">
        <f>W1763&amp;H1763</f>
        <v>RANGE W17004серый</v>
      </c>
      <c r="W1763" s="60" t="str">
        <f>_xlfn.LET(_xlpm.TextCell,TEXT(G1763,"###"),IF(_xlpm.TextCell&lt;&gt;"",IF(StyleSpaceSplit,IFERROR(IF(FIND(" ",_xlpm.TextCell)&gt;=1,MID(_xlpm.TextCell,1,FIND(" ",_xlpm.TextCell)-1),_xlpm.TextCell),_xlpm.TextCell),_xlpm.TextCell),""))</f>
        <v>RANGE W17004</v>
      </c>
      <c r="X1763" s="60" t="str">
        <f>IF(A1763&lt;&gt;"",IFERROR(IF(FIND(" ",G1763)&gt;=1,MID(G1763,FIND(" ",G1763)+1,LEN(G1763)),""),""),"")</f>
        <v>W17004</v>
      </c>
      <c r="AC1763" s="51">
        <f>IFERROR(VALUE(MID($C1763,1,2)),0)</f>
        <v>80</v>
      </c>
      <c r="AD1763" s="44">
        <f>IFERROR(VALUE(MID($C1763,4,3)),0)</f>
        <v>303</v>
      </c>
      <c r="AE1763" s="51">
        <f>VALUE(RIGHT("00"&amp;AC1763,2)&amp;RIGHT("000"&amp;AD1763,3))</f>
        <v>80303</v>
      </c>
    </row>
    <row r="1764" spans="1:31">
      <c r="A1764" s="60" t="str">
        <f>IF(G1764&amp;Q1764&lt;&gt;"",W1764&amp;Q1764,"")</f>
        <v>RANGE W17004grey</v>
      </c>
      <c r="B1764" s="60" t="str">
        <f>IF(C1764&lt;&gt;"",LEFT(C1764,9),"")</f>
        <v>80-303-08</v>
      </c>
      <c r="C1764" s="73" t="s">
        <v>3015</v>
      </c>
      <c r="D1764" s="73" t="s">
        <v>3011</v>
      </c>
      <c r="E1764" s="73" t="s">
        <v>912</v>
      </c>
      <c r="F1764" s="74">
        <v>61</v>
      </c>
      <c r="G1764" s="73" t="s">
        <v>1440</v>
      </c>
      <c r="H1764" s="73" t="s">
        <v>83</v>
      </c>
      <c r="I1764" s="73" t="s">
        <v>1441</v>
      </c>
      <c r="J1764" s="73" t="s">
        <v>320</v>
      </c>
      <c r="K1764" s="73" t="s">
        <v>382</v>
      </c>
      <c r="L1764" s="73" t="s">
        <v>383</v>
      </c>
      <c r="M1764" s="73" t="s">
        <v>388</v>
      </c>
      <c r="N1764" s="73" t="s">
        <v>44</v>
      </c>
      <c r="O1764" s="73" t="s">
        <v>385</v>
      </c>
      <c r="P1764" s="73" t="s">
        <v>907</v>
      </c>
      <c r="Q1764" s="73" t="s">
        <v>917</v>
      </c>
      <c r="R1764" s="73" t="s">
        <v>83</v>
      </c>
      <c r="V1764" s="60" t="str">
        <f>W1764&amp;H1764</f>
        <v>RANGE W17004серый</v>
      </c>
      <c r="W1764" s="60" t="str">
        <f>_xlfn.LET(_xlpm.TextCell,TEXT(G1764,"###"),IF(_xlpm.TextCell&lt;&gt;"",IF(StyleSpaceSplit,IFERROR(IF(FIND(" ",_xlpm.TextCell)&gt;=1,MID(_xlpm.TextCell,1,FIND(" ",_xlpm.TextCell)-1),_xlpm.TextCell),_xlpm.TextCell),_xlpm.TextCell),""))</f>
        <v>RANGE W17004</v>
      </c>
      <c r="X1764" s="60" t="str">
        <f>IF(A1764&lt;&gt;"",IFERROR(IF(FIND(" ",G1764)&gt;=1,MID(G1764,FIND(" ",G1764)+1,LEN(G1764)),""),""),"")</f>
        <v>W17004</v>
      </c>
      <c r="AC1764" s="51">
        <f>IFERROR(VALUE(MID($C1764,1,2)),0)</f>
        <v>80</v>
      </c>
      <c r="AD1764" s="44">
        <f>IFERROR(VALUE(MID($C1764,4,3)),0)</f>
        <v>303</v>
      </c>
      <c r="AE1764" s="51">
        <f>VALUE(RIGHT("00"&amp;AC1764,2)&amp;RIGHT("000"&amp;AD1764,3))</f>
        <v>80303</v>
      </c>
    </row>
    <row r="1765" spans="1:31">
      <c r="A1765" s="60" t="str">
        <f>IF(G1765&amp;Q1765&lt;&gt;"",W1765&amp;Q1765,"")</f>
        <v>RANGE W17004blue</v>
      </c>
      <c r="B1765" s="60" t="str">
        <f>IF(C1765&lt;&gt;"",LEFT(C1765,9),"")</f>
        <v>80-303-06</v>
      </c>
      <c r="C1765" s="73" t="s">
        <v>1438</v>
      </c>
      <c r="D1765" s="73" t="s">
        <v>1439</v>
      </c>
      <c r="E1765" s="73" t="s">
        <v>910</v>
      </c>
      <c r="F1765" s="74">
        <v>59</v>
      </c>
      <c r="G1765" s="73" t="s">
        <v>1440</v>
      </c>
      <c r="H1765" s="73" t="s">
        <v>71</v>
      </c>
      <c r="I1765" s="73" t="s">
        <v>1441</v>
      </c>
      <c r="J1765" s="73" t="s">
        <v>320</v>
      </c>
      <c r="K1765" s="73" t="s">
        <v>382</v>
      </c>
      <c r="L1765" s="73" t="s">
        <v>383</v>
      </c>
      <c r="M1765" s="73" t="s">
        <v>388</v>
      </c>
      <c r="N1765" s="73" t="s">
        <v>44</v>
      </c>
      <c r="O1765" s="73" t="s">
        <v>385</v>
      </c>
      <c r="P1765" s="73" t="s">
        <v>907</v>
      </c>
      <c r="Q1765" s="73" t="s">
        <v>932</v>
      </c>
      <c r="R1765" s="73" t="s">
        <v>71</v>
      </c>
      <c r="V1765" s="60" t="str">
        <f>W1765&amp;H1765</f>
        <v>RANGE W17004синий</v>
      </c>
      <c r="W1765" s="60" t="str">
        <f>_xlfn.LET(_xlpm.TextCell,TEXT(G1765,"###"),IF(_xlpm.TextCell&lt;&gt;"",IF(StyleSpaceSplit,IFERROR(IF(FIND(" ",_xlpm.TextCell)&gt;=1,MID(_xlpm.TextCell,1,FIND(" ",_xlpm.TextCell)-1),_xlpm.TextCell),_xlpm.TextCell),_xlpm.TextCell),""))</f>
        <v>RANGE W17004</v>
      </c>
      <c r="X1765" s="60" t="str">
        <f>IF(A1765&lt;&gt;"",IFERROR(IF(FIND(" ",G1765)&gt;=1,MID(G1765,FIND(" ",G1765)+1,LEN(G1765)),""),""),"")</f>
        <v>W17004</v>
      </c>
      <c r="AC1765" s="51">
        <f>IFERROR(VALUE(MID($C1765,1,2)),0)</f>
        <v>80</v>
      </c>
      <c r="AD1765" s="44">
        <f>IFERROR(VALUE(MID($C1765,4,3)),0)</f>
        <v>303</v>
      </c>
      <c r="AE1765" s="51">
        <f>VALUE(RIGHT("00"&amp;AC1765,2)&amp;RIGHT("000"&amp;AD1765,3))</f>
        <v>80303</v>
      </c>
    </row>
    <row r="1766" spans="1:31">
      <c r="A1766" s="60" t="str">
        <f>IF(G1766&amp;Q1766&lt;&gt;"",W1766&amp;Q1766,"")</f>
        <v>RANGE W17005brown</v>
      </c>
      <c r="B1766" s="60" t="str">
        <f>IF(C1766&lt;&gt;"",LEFT(C1766,9),"")</f>
        <v>80-304-14</v>
      </c>
      <c r="C1766" s="73" t="s">
        <v>3016</v>
      </c>
      <c r="D1766" s="73" t="s">
        <v>3017</v>
      </c>
      <c r="E1766" s="73" t="s">
        <v>904</v>
      </c>
      <c r="F1766" s="74">
        <v>57</v>
      </c>
      <c r="G1766" s="73" t="s">
        <v>1444</v>
      </c>
      <c r="H1766" s="73" t="s">
        <v>86</v>
      </c>
      <c r="I1766" s="73" t="s">
        <v>1265</v>
      </c>
      <c r="J1766" s="73" t="s">
        <v>320</v>
      </c>
      <c r="K1766" s="73" t="s">
        <v>382</v>
      </c>
      <c r="L1766" s="73" t="s">
        <v>383</v>
      </c>
      <c r="M1766" s="73" t="s">
        <v>389</v>
      </c>
      <c r="N1766" s="73" t="s">
        <v>44</v>
      </c>
      <c r="O1766" s="73" t="s">
        <v>385</v>
      </c>
      <c r="P1766" s="73" t="s">
        <v>907</v>
      </c>
      <c r="Q1766" s="73" t="s">
        <v>1033</v>
      </c>
      <c r="R1766" s="73" t="s">
        <v>86</v>
      </c>
      <c r="V1766" s="60" t="str">
        <f>W1766&amp;H1766</f>
        <v>RANGE W17005коричневый</v>
      </c>
      <c r="W1766" s="60" t="str">
        <f>_xlfn.LET(_xlpm.TextCell,TEXT(G1766,"###"),IF(_xlpm.TextCell&lt;&gt;"",IF(StyleSpaceSplit,IFERROR(IF(FIND(" ",_xlpm.TextCell)&gt;=1,MID(_xlpm.TextCell,1,FIND(" ",_xlpm.TextCell)-1),_xlpm.TextCell),_xlpm.TextCell),_xlpm.TextCell),""))</f>
        <v>RANGE W17005</v>
      </c>
      <c r="X1766" s="60" t="str">
        <f>IF(A1766&lt;&gt;"",IFERROR(IF(FIND(" ",G1766)&gt;=1,MID(G1766,FIND(" ",G1766)+1,LEN(G1766)),""),""),"")</f>
        <v>W17005</v>
      </c>
      <c r="AC1766" s="51">
        <f>IFERROR(VALUE(MID($C1766,1,2)),0)</f>
        <v>80</v>
      </c>
      <c r="AD1766" s="44">
        <f>IFERROR(VALUE(MID($C1766,4,3)),0)</f>
        <v>304</v>
      </c>
      <c r="AE1766" s="51">
        <f>VALUE(RIGHT("00"&amp;AC1766,2)&amp;RIGHT("000"&amp;AD1766,3))</f>
        <v>80304</v>
      </c>
    </row>
    <row r="1767" spans="1:31">
      <c r="A1767" s="60" t="str">
        <f>IF(G1767&amp;Q1767&lt;&gt;"",W1767&amp;Q1767,"")</f>
        <v>RANGE W17005brown</v>
      </c>
      <c r="B1767" s="60" t="str">
        <f>IF(C1767&lt;&gt;"",LEFT(C1767,9),"")</f>
        <v>80-304-14</v>
      </c>
      <c r="C1767" s="73" t="s">
        <v>3018</v>
      </c>
      <c r="D1767" s="73" t="s">
        <v>3017</v>
      </c>
      <c r="E1767" s="73" t="s">
        <v>910</v>
      </c>
      <c r="F1767" s="74">
        <v>59</v>
      </c>
      <c r="G1767" s="73" t="s">
        <v>1444</v>
      </c>
      <c r="H1767" s="73" t="s">
        <v>86</v>
      </c>
      <c r="I1767" s="73" t="s">
        <v>1265</v>
      </c>
      <c r="J1767" s="73" t="s">
        <v>320</v>
      </c>
      <c r="K1767" s="73" t="s">
        <v>382</v>
      </c>
      <c r="L1767" s="73" t="s">
        <v>383</v>
      </c>
      <c r="M1767" s="73" t="s">
        <v>389</v>
      </c>
      <c r="N1767" s="73" t="s">
        <v>44</v>
      </c>
      <c r="O1767" s="73" t="s">
        <v>385</v>
      </c>
      <c r="P1767" s="73" t="s">
        <v>907</v>
      </c>
      <c r="Q1767" s="73" t="s">
        <v>1033</v>
      </c>
      <c r="R1767" s="73" t="s">
        <v>86</v>
      </c>
      <c r="V1767" s="60" t="str">
        <f>W1767&amp;H1767</f>
        <v>RANGE W17005коричневый</v>
      </c>
      <c r="W1767" s="60" t="str">
        <f>_xlfn.LET(_xlpm.TextCell,TEXT(G1767,"###"),IF(_xlpm.TextCell&lt;&gt;"",IF(StyleSpaceSplit,IFERROR(IF(FIND(" ",_xlpm.TextCell)&gt;=1,MID(_xlpm.TextCell,1,FIND(" ",_xlpm.TextCell)-1),_xlpm.TextCell),_xlpm.TextCell),_xlpm.TextCell),""))</f>
        <v>RANGE W17005</v>
      </c>
      <c r="X1767" s="60" t="str">
        <f>IF(A1767&lt;&gt;"",IFERROR(IF(FIND(" ",G1767)&gt;=1,MID(G1767,FIND(" ",G1767)+1,LEN(G1767)),""),""),"")</f>
        <v>W17005</v>
      </c>
      <c r="AC1767" s="51">
        <f>IFERROR(VALUE(MID($C1767,1,2)),0)</f>
        <v>80</v>
      </c>
      <c r="AD1767" s="44">
        <f>IFERROR(VALUE(MID($C1767,4,3)),0)</f>
        <v>304</v>
      </c>
      <c r="AE1767" s="51">
        <f>VALUE(RIGHT("00"&amp;AC1767,2)&amp;RIGHT("000"&amp;AD1767,3))</f>
        <v>80304</v>
      </c>
    </row>
    <row r="1768" spans="1:31">
      <c r="A1768" s="60" t="str">
        <f>IF(G1768&amp;Q1768&lt;&gt;"",W1768&amp;Q1768,"")</f>
        <v>RANGE W17005brown</v>
      </c>
      <c r="B1768" s="60" t="str">
        <f>IF(C1768&lt;&gt;"",LEFT(C1768,9),"")</f>
        <v>80-304-14</v>
      </c>
      <c r="C1768" s="73" t="s">
        <v>3019</v>
      </c>
      <c r="D1768" s="73" t="s">
        <v>3017</v>
      </c>
      <c r="E1768" s="73" t="s">
        <v>912</v>
      </c>
      <c r="F1768" s="74">
        <v>61</v>
      </c>
      <c r="G1768" s="73" t="s">
        <v>1444</v>
      </c>
      <c r="H1768" s="73" t="s">
        <v>86</v>
      </c>
      <c r="I1768" s="73" t="s">
        <v>1265</v>
      </c>
      <c r="J1768" s="73" t="s">
        <v>320</v>
      </c>
      <c r="K1768" s="73" t="s">
        <v>382</v>
      </c>
      <c r="L1768" s="73" t="s">
        <v>383</v>
      </c>
      <c r="M1768" s="73" t="s">
        <v>389</v>
      </c>
      <c r="N1768" s="73" t="s">
        <v>44</v>
      </c>
      <c r="O1768" s="73" t="s">
        <v>385</v>
      </c>
      <c r="P1768" s="73" t="s">
        <v>907</v>
      </c>
      <c r="Q1768" s="73" t="s">
        <v>1033</v>
      </c>
      <c r="R1768" s="73" t="s">
        <v>86</v>
      </c>
      <c r="V1768" s="60" t="str">
        <f>W1768&amp;H1768</f>
        <v>RANGE W17005коричневый</v>
      </c>
      <c r="W1768" s="60" t="str">
        <f>_xlfn.LET(_xlpm.TextCell,TEXT(G1768,"###"),IF(_xlpm.TextCell&lt;&gt;"",IF(StyleSpaceSplit,IFERROR(IF(FIND(" ",_xlpm.TextCell)&gt;=1,MID(_xlpm.TextCell,1,FIND(" ",_xlpm.TextCell)-1),_xlpm.TextCell),_xlpm.TextCell),_xlpm.TextCell),""))</f>
        <v>RANGE W17005</v>
      </c>
      <c r="X1768" s="60" t="str">
        <f>IF(A1768&lt;&gt;"",IFERROR(IF(FIND(" ",G1768)&gt;=1,MID(G1768,FIND(" ",G1768)+1,LEN(G1768)),""),""),"")</f>
        <v>W17005</v>
      </c>
      <c r="AC1768" s="51">
        <f>IFERROR(VALUE(MID($C1768,1,2)),0)</f>
        <v>80</v>
      </c>
      <c r="AD1768" s="44">
        <f>IFERROR(VALUE(MID($C1768,4,3)),0)</f>
        <v>304</v>
      </c>
      <c r="AE1768" s="51">
        <f>VALUE(RIGHT("00"&amp;AC1768,2)&amp;RIGHT("000"&amp;AD1768,3))</f>
        <v>80304</v>
      </c>
    </row>
    <row r="1769" spans="1:31">
      <c r="A1769" s="60" t="str">
        <f>IF(G1769&amp;Q1769&lt;&gt;"",W1769&amp;Q1769,"")</f>
        <v>RANGE W17005grey</v>
      </c>
      <c r="B1769" s="60" t="str">
        <f>IF(C1769&lt;&gt;"",LEFT(C1769,9),"")</f>
        <v>80-304-08</v>
      </c>
      <c r="C1769" s="73" t="s">
        <v>3020</v>
      </c>
      <c r="D1769" s="73" t="s">
        <v>3021</v>
      </c>
      <c r="E1769" s="73" t="s">
        <v>904</v>
      </c>
      <c r="F1769" s="74">
        <v>57</v>
      </c>
      <c r="G1769" s="73" t="s">
        <v>1444</v>
      </c>
      <c r="H1769" s="73" t="s">
        <v>83</v>
      </c>
      <c r="I1769" s="73" t="s">
        <v>1265</v>
      </c>
      <c r="J1769" s="73" t="s">
        <v>320</v>
      </c>
      <c r="K1769" s="73" t="s">
        <v>382</v>
      </c>
      <c r="L1769" s="73" t="s">
        <v>383</v>
      </c>
      <c r="M1769" s="73" t="s">
        <v>388</v>
      </c>
      <c r="N1769" s="73" t="s">
        <v>44</v>
      </c>
      <c r="O1769" s="73" t="s">
        <v>385</v>
      </c>
      <c r="P1769" s="73" t="s">
        <v>907</v>
      </c>
      <c r="Q1769" s="73" t="s">
        <v>917</v>
      </c>
      <c r="R1769" s="73" t="s">
        <v>83</v>
      </c>
      <c r="V1769" s="60" t="str">
        <f>W1769&amp;H1769</f>
        <v>RANGE W17005серый</v>
      </c>
      <c r="W1769" s="60" t="str">
        <f>_xlfn.LET(_xlpm.TextCell,TEXT(G1769,"###"),IF(_xlpm.TextCell&lt;&gt;"",IF(StyleSpaceSplit,IFERROR(IF(FIND(" ",_xlpm.TextCell)&gt;=1,MID(_xlpm.TextCell,1,FIND(" ",_xlpm.TextCell)-1),_xlpm.TextCell),_xlpm.TextCell),_xlpm.TextCell),""))</f>
        <v>RANGE W17005</v>
      </c>
      <c r="X1769" s="60" t="str">
        <f>IF(A1769&lt;&gt;"",IFERROR(IF(FIND(" ",G1769)&gt;=1,MID(G1769,FIND(" ",G1769)+1,LEN(G1769)),""),""),"")</f>
        <v>W17005</v>
      </c>
      <c r="AC1769" s="51">
        <f>IFERROR(VALUE(MID($C1769,1,2)),0)</f>
        <v>80</v>
      </c>
      <c r="AD1769" s="44">
        <f>IFERROR(VALUE(MID($C1769,4,3)),0)</f>
        <v>304</v>
      </c>
      <c r="AE1769" s="51">
        <f>VALUE(RIGHT("00"&amp;AC1769,2)&amp;RIGHT("000"&amp;AD1769,3))</f>
        <v>80304</v>
      </c>
    </row>
    <row r="1770" spans="1:31">
      <c r="A1770" s="60" t="str">
        <f>IF(G1770&amp;Q1770&lt;&gt;"",W1770&amp;Q1770,"")</f>
        <v>RANGE W17005grey</v>
      </c>
      <c r="B1770" s="60" t="str">
        <f>IF(C1770&lt;&gt;"",LEFT(C1770,9),"")</f>
        <v>80-304-08</v>
      </c>
      <c r="C1770" s="73" t="s">
        <v>3022</v>
      </c>
      <c r="D1770" s="73" t="s">
        <v>3021</v>
      </c>
      <c r="E1770" s="73" t="s">
        <v>910</v>
      </c>
      <c r="F1770" s="74">
        <v>59</v>
      </c>
      <c r="G1770" s="73" t="s">
        <v>1444</v>
      </c>
      <c r="H1770" s="73" t="s">
        <v>83</v>
      </c>
      <c r="I1770" s="73" t="s">
        <v>1265</v>
      </c>
      <c r="J1770" s="73" t="s">
        <v>320</v>
      </c>
      <c r="K1770" s="73" t="s">
        <v>382</v>
      </c>
      <c r="L1770" s="73" t="s">
        <v>383</v>
      </c>
      <c r="M1770" s="73" t="s">
        <v>388</v>
      </c>
      <c r="N1770" s="73" t="s">
        <v>44</v>
      </c>
      <c r="O1770" s="73" t="s">
        <v>385</v>
      </c>
      <c r="P1770" s="73" t="s">
        <v>907</v>
      </c>
      <c r="Q1770" s="73" t="s">
        <v>917</v>
      </c>
      <c r="R1770" s="73" t="s">
        <v>83</v>
      </c>
      <c r="V1770" s="60" t="str">
        <f>W1770&amp;H1770</f>
        <v>RANGE W17005серый</v>
      </c>
      <c r="W1770" s="60" t="str">
        <f>_xlfn.LET(_xlpm.TextCell,TEXT(G1770,"###"),IF(_xlpm.TextCell&lt;&gt;"",IF(StyleSpaceSplit,IFERROR(IF(FIND(" ",_xlpm.TextCell)&gt;=1,MID(_xlpm.TextCell,1,FIND(" ",_xlpm.TextCell)-1),_xlpm.TextCell),_xlpm.TextCell),_xlpm.TextCell),""))</f>
        <v>RANGE W17005</v>
      </c>
      <c r="X1770" s="60" t="str">
        <f>IF(A1770&lt;&gt;"",IFERROR(IF(FIND(" ",G1770)&gt;=1,MID(G1770,FIND(" ",G1770)+1,LEN(G1770)),""),""),"")</f>
        <v>W17005</v>
      </c>
      <c r="AC1770" s="51">
        <f>IFERROR(VALUE(MID($C1770,1,2)),0)</f>
        <v>80</v>
      </c>
      <c r="AD1770" s="44">
        <f>IFERROR(VALUE(MID($C1770,4,3)),0)</f>
        <v>304</v>
      </c>
      <c r="AE1770" s="51">
        <f>VALUE(RIGHT("00"&amp;AC1770,2)&amp;RIGHT("000"&amp;AD1770,3))</f>
        <v>80304</v>
      </c>
    </row>
    <row r="1771" spans="1:31">
      <c r="A1771" s="60" t="str">
        <f>IF(G1771&amp;Q1771&lt;&gt;"",W1771&amp;Q1771,"")</f>
        <v>RANGE W17005grey</v>
      </c>
      <c r="B1771" s="60" t="str">
        <f>IF(C1771&lt;&gt;"",LEFT(C1771,9),"")</f>
        <v>80-304-08</v>
      </c>
      <c r="C1771" s="73" t="s">
        <v>3023</v>
      </c>
      <c r="D1771" s="73" t="s">
        <v>3021</v>
      </c>
      <c r="E1771" s="73" t="s">
        <v>912</v>
      </c>
      <c r="F1771" s="74">
        <v>61</v>
      </c>
      <c r="G1771" s="73" t="s">
        <v>1444</v>
      </c>
      <c r="H1771" s="73" t="s">
        <v>83</v>
      </c>
      <c r="I1771" s="73" t="s">
        <v>1265</v>
      </c>
      <c r="J1771" s="73" t="s">
        <v>320</v>
      </c>
      <c r="K1771" s="73" t="s">
        <v>382</v>
      </c>
      <c r="L1771" s="73" t="s">
        <v>383</v>
      </c>
      <c r="M1771" s="73" t="s">
        <v>388</v>
      </c>
      <c r="N1771" s="73" t="s">
        <v>44</v>
      </c>
      <c r="O1771" s="73" t="s">
        <v>385</v>
      </c>
      <c r="P1771" s="73" t="s">
        <v>907</v>
      </c>
      <c r="Q1771" s="73" t="s">
        <v>917</v>
      </c>
      <c r="R1771" s="73" t="s">
        <v>83</v>
      </c>
      <c r="V1771" s="60" t="str">
        <f>W1771&amp;H1771</f>
        <v>RANGE W17005серый</v>
      </c>
      <c r="W1771" s="60" t="str">
        <f>_xlfn.LET(_xlpm.TextCell,TEXT(G1771,"###"),IF(_xlpm.TextCell&lt;&gt;"",IF(StyleSpaceSplit,IFERROR(IF(FIND(" ",_xlpm.TextCell)&gt;=1,MID(_xlpm.TextCell,1,FIND(" ",_xlpm.TextCell)-1),_xlpm.TextCell),_xlpm.TextCell),_xlpm.TextCell),""))</f>
        <v>RANGE W17005</v>
      </c>
      <c r="X1771" s="60" t="str">
        <f>IF(A1771&lt;&gt;"",IFERROR(IF(FIND(" ",G1771)&gt;=1,MID(G1771,FIND(" ",G1771)+1,LEN(G1771)),""),""),"")</f>
        <v>W17005</v>
      </c>
      <c r="AC1771" s="51">
        <f>IFERROR(VALUE(MID($C1771,1,2)),0)</f>
        <v>80</v>
      </c>
      <c r="AD1771" s="44">
        <f>IFERROR(VALUE(MID($C1771,4,3)),0)</f>
        <v>304</v>
      </c>
      <c r="AE1771" s="51">
        <f>VALUE(RIGHT("00"&amp;AC1771,2)&amp;RIGHT("000"&amp;AD1771,3))</f>
        <v>80304</v>
      </c>
    </row>
    <row r="1772" spans="1:31">
      <c r="A1772" s="60" t="str">
        <f>IF(G1772&amp;Q1772&lt;&gt;"",W1772&amp;Q1772,"")</f>
        <v>RANGE W17005grey</v>
      </c>
      <c r="B1772" s="60" t="str">
        <f>IF(C1772&lt;&gt;"",LEFT(C1772,9),"")</f>
        <v>80-304-08</v>
      </c>
      <c r="C1772" s="73" t="s">
        <v>3024</v>
      </c>
      <c r="D1772" s="73" t="s">
        <v>3021</v>
      </c>
      <c r="E1772" s="73" t="s">
        <v>956</v>
      </c>
      <c r="F1772" s="74">
        <v>55</v>
      </c>
      <c r="G1772" s="73" t="s">
        <v>1444</v>
      </c>
      <c r="H1772" s="73" t="s">
        <v>83</v>
      </c>
      <c r="I1772" s="73" t="s">
        <v>1265</v>
      </c>
      <c r="J1772" s="73" t="s">
        <v>320</v>
      </c>
      <c r="K1772" s="73" t="s">
        <v>382</v>
      </c>
      <c r="L1772" s="73" t="s">
        <v>383</v>
      </c>
      <c r="M1772" s="73" t="s">
        <v>388</v>
      </c>
      <c r="N1772" s="73" t="s">
        <v>44</v>
      </c>
      <c r="O1772" s="73" t="s">
        <v>385</v>
      </c>
      <c r="P1772" s="73" t="s">
        <v>907</v>
      </c>
      <c r="Q1772" s="73" t="s">
        <v>917</v>
      </c>
      <c r="R1772" s="73" t="s">
        <v>83</v>
      </c>
      <c r="V1772" s="60" t="str">
        <f>W1772&amp;H1772</f>
        <v>RANGE W17005серый</v>
      </c>
      <c r="W1772" s="60" t="str">
        <f>_xlfn.LET(_xlpm.TextCell,TEXT(G1772,"###"),IF(_xlpm.TextCell&lt;&gt;"",IF(StyleSpaceSplit,IFERROR(IF(FIND(" ",_xlpm.TextCell)&gt;=1,MID(_xlpm.TextCell,1,FIND(" ",_xlpm.TextCell)-1),_xlpm.TextCell),_xlpm.TextCell),_xlpm.TextCell),""))</f>
        <v>RANGE W17005</v>
      </c>
      <c r="X1772" s="60" t="str">
        <f>IF(A1772&lt;&gt;"",IFERROR(IF(FIND(" ",G1772)&gt;=1,MID(G1772,FIND(" ",G1772)+1,LEN(G1772)),""),""),"")</f>
        <v>W17005</v>
      </c>
      <c r="AC1772" s="51">
        <f>IFERROR(VALUE(MID($C1772,1,2)),0)</f>
        <v>80</v>
      </c>
      <c r="AD1772" s="44">
        <f>IFERROR(VALUE(MID($C1772,4,3)),0)</f>
        <v>304</v>
      </c>
      <c r="AE1772" s="51">
        <f>VALUE(RIGHT("00"&amp;AC1772,2)&amp;RIGHT("000"&amp;AD1772,3))</f>
        <v>80304</v>
      </c>
    </row>
    <row r="1773" spans="1:31">
      <c r="A1773" s="60" t="str">
        <f>IF(G1773&amp;Q1773&lt;&gt;"",W1773&amp;Q1773,"")</f>
        <v>RANGE W17005blue</v>
      </c>
      <c r="B1773" s="60" t="str">
        <f>IF(C1773&lt;&gt;"",LEFT(C1773,9),"")</f>
        <v>80-304-06</v>
      </c>
      <c r="C1773" s="73" t="s">
        <v>1442</v>
      </c>
      <c r="D1773" s="73" t="s">
        <v>1443</v>
      </c>
      <c r="E1773" s="73" t="s">
        <v>910</v>
      </c>
      <c r="F1773" s="74">
        <v>59</v>
      </c>
      <c r="G1773" s="73" t="s">
        <v>1444</v>
      </c>
      <c r="H1773" s="73" t="s">
        <v>71</v>
      </c>
      <c r="I1773" s="73" t="s">
        <v>1265</v>
      </c>
      <c r="J1773" s="73" t="s">
        <v>320</v>
      </c>
      <c r="K1773" s="73" t="s">
        <v>382</v>
      </c>
      <c r="L1773" s="73" t="s">
        <v>383</v>
      </c>
      <c r="M1773" s="73" t="s">
        <v>389</v>
      </c>
      <c r="N1773" s="73" t="s">
        <v>44</v>
      </c>
      <c r="O1773" s="73" t="s">
        <v>385</v>
      </c>
      <c r="P1773" s="73" t="s">
        <v>907</v>
      </c>
      <c r="Q1773" s="73" t="s">
        <v>932</v>
      </c>
      <c r="R1773" s="73" t="s">
        <v>71</v>
      </c>
      <c r="V1773" s="60" t="str">
        <f>W1773&amp;H1773</f>
        <v>RANGE W17005синий</v>
      </c>
      <c r="W1773" s="60" t="str">
        <f>_xlfn.LET(_xlpm.TextCell,TEXT(G1773,"###"),IF(_xlpm.TextCell&lt;&gt;"",IF(StyleSpaceSplit,IFERROR(IF(FIND(" ",_xlpm.TextCell)&gt;=1,MID(_xlpm.TextCell,1,FIND(" ",_xlpm.TextCell)-1),_xlpm.TextCell),_xlpm.TextCell),_xlpm.TextCell),""))</f>
        <v>RANGE W17005</v>
      </c>
      <c r="X1773" s="60" t="str">
        <f>IF(A1773&lt;&gt;"",IFERROR(IF(FIND(" ",G1773)&gt;=1,MID(G1773,FIND(" ",G1773)+1,LEN(G1773)),""),""),"")</f>
        <v>W17005</v>
      </c>
      <c r="AC1773" s="51">
        <f>IFERROR(VALUE(MID($C1773,1,2)),0)</f>
        <v>80</v>
      </c>
      <c r="AD1773" s="44">
        <f>IFERROR(VALUE(MID($C1773,4,3)),0)</f>
        <v>304</v>
      </c>
      <c r="AE1773" s="51">
        <f>VALUE(RIGHT("00"&amp;AC1773,2)&amp;RIGHT("000"&amp;AD1773,3))</f>
        <v>80304</v>
      </c>
    </row>
    <row r="1774" spans="1:31">
      <c r="A1774" s="60" t="str">
        <f>IF(G1774&amp;Q1774&lt;&gt;"",W1774&amp;Q1774,"")</f>
        <v>RANGE W17005blue</v>
      </c>
      <c r="B1774" s="60" t="str">
        <f>IF(C1774&lt;&gt;"",LEFT(C1774,9),"")</f>
        <v>80-304-06</v>
      </c>
      <c r="C1774" s="73" t="s">
        <v>1445</v>
      </c>
      <c r="D1774" s="73" t="s">
        <v>1443</v>
      </c>
      <c r="E1774" s="73" t="s">
        <v>904</v>
      </c>
      <c r="F1774" s="74">
        <v>57</v>
      </c>
      <c r="G1774" s="73" t="s">
        <v>1444</v>
      </c>
      <c r="H1774" s="73" t="s">
        <v>71</v>
      </c>
      <c r="I1774" s="73" t="s">
        <v>1265</v>
      </c>
      <c r="J1774" s="73" t="s">
        <v>320</v>
      </c>
      <c r="K1774" s="73" t="s">
        <v>382</v>
      </c>
      <c r="L1774" s="73" t="s">
        <v>383</v>
      </c>
      <c r="M1774" s="73" t="s">
        <v>389</v>
      </c>
      <c r="N1774" s="73" t="s">
        <v>44</v>
      </c>
      <c r="O1774" s="73" t="s">
        <v>385</v>
      </c>
      <c r="P1774" s="73" t="s">
        <v>907</v>
      </c>
      <c r="Q1774" s="73" t="s">
        <v>932</v>
      </c>
      <c r="R1774" s="73" t="s">
        <v>71</v>
      </c>
      <c r="V1774" s="60" t="str">
        <f>W1774&amp;H1774</f>
        <v>RANGE W17005синий</v>
      </c>
      <c r="W1774" s="60" t="str">
        <f>_xlfn.LET(_xlpm.TextCell,TEXT(G1774,"###"),IF(_xlpm.TextCell&lt;&gt;"",IF(StyleSpaceSplit,IFERROR(IF(FIND(" ",_xlpm.TextCell)&gt;=1,MID(_xlpm.TextCell,1,FIND(" ",_xlpm.TextCell)-1),_xlpm.TextCell),_xlpm.TextCell),_xlpm.TextCell),""))</f>
        <v>RANGE W17005</v>
      </c>
      <c r="X1774" s="60" t="str">
        <f>IF(A1774&lt;&gt;"",IFERROR(IF(FIND(" ",G1774)&gt;=1,MID(G1774,FIND(" ",G1774)+1,LEN(G1774)),""),""),"")</f>
        <v>W17005</v>
      </c>
      <c r="AC1774" s="51">
        <f>IFERROR(VALUE(MID($C1774,1,2)),0)</f>
        <v>80</v>
      </c>
      <c r="AD1774" s="44">
        <f>IFERROR(VALUE(MID($C1774,4,3)),0)</f>
        <v>304</v>
      </c>
      <c r="AE1774" s="51">
        <f>VALUE(RIGHT("00"&amp;AC1774,2)&amp;RIGHT("000"&amp;AD1774,3))</f>
        <v>80304</v>
      </c>
    </row>
    <row r="1775" spans="1:31">
      <c r="A1775" s="60" t="str">
        <f>IF(G1775&amp;Q1775&lt;&gt;"",W1775&amp;Q1775,"")</f>
        <v>RANGE W17005blue</v>
      </c>
      <c r="B1775" s="60" t="str">
        <f>IF(C1775&lt;&gt;"",LEFT(C1775,9),"")</f>
        <v>80-304-06</v>
      </c>
      <c r="C1775" s="73" t="s">
        <v>1446</v>
      </c>
      <c r="D1775" s="73" t="s">
        <v>1443</v>
      </c>
      <c r="E1775" s="73" t="s">
        <v>912</v>
      </c>
      <c r="F1775" s="74">
        <v>61</v>
      </c>
      <c r="G1775" s="73" t="s">
        <v>1444</v>
      </c>
      <c r="H1775" s="73" t="s">
        <v>71</v>
      </c>
      <c r="I1775" s="73" t="s">
        <v>1265</v>
      </c>
      <c r="J1775" s="73" t="s">
        <v>320</v>
      </c>
      <c r="K1775" s="73" t="s">
        <v>382</v>
      </c>
      <c r="L1775" s="73" t="s">
        <v>383</v>
      </c>
      <c r="M1775" s="73" t="s">
        <v>389</v>
      </c>
      <c r="N1775" s="73" t="s">
        <v>44</v>
      </c>
      <c r="O1775" s="73" t="s">
        <v>385</v>
      </c>
      <c r="P1775" s="73" t="s">
        <v>907</v>
      </c>
      <c r="Q1775" s="73" t="s">
        <v>932</v>
      </c>
      <c r="R1775" s="73" t="s">
        <v>71</v>
      </c>
      <c r="V1775" s="60" t="str">
        <f>W1775&amp;H1775</f>
        <v>RANGE W17005синий</v>
      </c>
      <c r="W1775" s="60" t="str">
        <f>_xlfn.LET(_xlpm.TextCell,TEXT(G1775,"###"),IF(_xlpm.TextCell&lt;&gt;"",IF(StyleSpaceSplit,IFERROR(IF(FIND(" ",_xlpm.TextCell)&gt;=1,MID(_xlpm.TextCell,1,FIND(" ",_xlpm.TextCell)-1),_xlpm.TextCell),_xlpm.TextCell),_xlpm.TextCell),""))</f>
        <v>RANGE W17005</v>
      </c>
      <c r="X1775" s="60" t="str">
        <f>IF(A1775&lt;&gt;"",IFERROR(IF(FIND(" ",G1775)&gt;=1,MID(G1775,FIND(" ",G1775)+1,LEN(G1775)),""),""),"")</f>
        <v>W17005</v>
      </c>
      <c r="AC1775" s="51">
        <f>IFERROR(VALUE(MID($C1775,1,2)),0)</f>
        <v>80</v>
      </c>
      <c r="AD1775" s="44">
        <f>IFERROR(VALUE(MID($C1775,4,3)),0)</f>
        <v>304</v>
      </c>
      <c r="AE1775" s="51">
        <f>VALUE(RIGHT("00"&amp;AC1775,2)&amp;RIGHT("000"&amp;AD1775,3))</f>
        <v>80304</v>
      </c>
    </row>
    <row r="1776" spans="1:31">
      <c r="A1776" s="60" t="str">
        <f>IF(G1776&amp;Q1776&lt;&gt;"",W1776&amp;Q1776,"")</f>
        <v>RANGE W17006red</v>
      </c>
      <c r="B1776" s="60" t="str">
        <f>IF(C1776&lt;&gt;"",LEFT(C1776,9),"")</f>
        <v>80-305-12</v>
      </c>
      <c r="C1776" s="73" t="s">
        <v>1447</v>
      </c>
      <c r="D1776" s="73" t="s">
        <v>1448</v>
      </c>
      <c r="E1776" s="73" t="s">
        <v>910</v>
      </c>
      <c r="F1776" s="74">
        <v>59</v>
      </c>
      <c r="G1776" s="73" t="s">
        <v>1449</v>
      </c>
      <c r="H1776" s="73" t="s">
        <v>121</v>
      </c>
      <c r="I1776" s="73" t="s">
        <v>1349</v>
      </c>
      <c r="J1776" s="73" t="s">
        <v>320</v>
      </c>
      <c r="K1776" s="73" t="s">
        <v>382</v>
      </c>
      <c r="L1776" s="73" t="s">
        <v>383</v>
      </c>
      <c r="M1776" s="73" t="s">
        <v>388</v>
      </c>
      <c r="N1776" s="73" t="s">
        <v>44</v>
      </c>
      <c r="O1776" s="73" t="s">
        <v>385</v>
      </c>
      <c r="P1776" s="73" t="s">
        <v>907</v>
      </c>
      <c r="Q1776" s="73" t="s">
        <v>969</v>
      </c>
      <c r="R1776" s="73" t="s">
        <v>121</v>
      </c>
      <c r="V1776" s="60" t="str">
        <f>W1776&amp;H1776</f>
        <v>RANGE W17006бордовый</v>
      </c>
      <c r="W1776" s="60" t="str">
        <f>_xlfn.LET(_xlpm.TextCell,TEXT(G1776,"###"),IF(_xlpm.TextCell&lt;&gt;"",IF(StyleSpaceSplit,IFERROR(IF(FIND(" ",_xlpm.TextCell)&gt;=1,MID(_xlpm.TextCell,1,FIND(" ",_xlpm.TextCell)-1),_xlpm.TextCell),_xlpm.TextCell),_xlpm.TextCell),""))</f>
        <v>RANGE W17006</v>
      </c>
      <c r="X1776" s="60" t="str">
        <f>IF(A1776&lt;&gt;"",IFERROR(IF(FIND(" ",G1776)&gt;=1,MID(G1776,FIND(" ",G1776)+1,LEN(G1776)),""),""),"")</f>
        <v>W17006</v>
      </c>
      <c r="AC1776" s="51">
        <f>IFERROR(VALUE(MID($C1776,1,2)),0)</f>
        <v>80</v>
      </c>
      <c r="AD1776" s="44">
        <f>IFERROR(VALUE(MID($C1776,4,3)),0)</f>
        <v>305</v>
      </c>
      <c r="AE1776" s="51">
        <f>VALUE(RIGHT("00"&amp;AC1776,2)&amp;RIGHT("000"&amp;AD1776,3))</f>
        <v>80305</v>
      </c>
    </row>
    <row r="1777" spans="1:31">
      <c r="A1777" s="60" t="str">
        <f>IF(G1777&amp;Q1777&lt;&gt;"",W1777&amp;Q1777,"")</f>
        <v>RANGE WPnavy</v>
      </c>
      <c r="B1777" s="60" t="str">
        <f>IF(C1777&lt;&gt;"",LEFT(C1777,9),"")</f>
        <v>80-050-09</v>
      </c>
      <c r="C1777" s="73" t="s">
        <v>7538</v>
      </c>
      <c r="D1777" s="73" t="s">
        <v>7539</v>
      </c>
      <c r="E1777" s="73" t="s">
        <v>920</v>
      </c>
      <c r="F1777" s="74">
        <v>58</v>
      </c>
      <c r="G1777" s="73" t="s">
        <v>7540</v>
      </c>
      <c r="H1777" s="73" t="s">
        <v>55</v>
      </c>
      <c r="I1777" s="73" t="s">
        <v>906</v>
      </c>
      <c r="J1777" s="73" t="s">
        <v>320</v>
      </c>
      <c r="K1777" s="73" t="s">
        <v>382</v>
      </c>
      <c r="L1777" s="73" t="s">
        <v>383</v>
      </c>
      <c r="M1777" s="73" t="s">
        <v>384</v>
      </c>
      <c r="N1777" s="73" t="s">
        <v>43</v>
      </c>
      <c r="O1777" s="73" t="s">
        <v>385</v>
      </c>
      <c r="P1777" s="73" t="s">
        <v>907</v>
      </c>
      <c r="Q1777" s="73" t="s">
        <v>1003</v>
      </c>
      <c r="R1777" s="73" t="s">
        <v>71</v>
      </c>
      <c r="V1777" s="60" t="str">
        <f>W1777&amp;H1777</f>
        <v>RANGE WPтемно-синий</v>
      </c>
      <c r="W1777" s="60" t="str">
        <f>_xlfn.LET(_xlpm.TextCell,TEXT(G1777,"###"),IF(_xlpm.TextCell&lt;&gt;"",IF(StyleSpaceSplit,IFERROR(IF(FIND(" ",_xlpm.TextCell)&gt;=1,MID(_xlpm.TextCell,1,FIND(" ",_xlpm.TextCell)-1),_xlpm.TextCell),_xlpm.TextCell),_xlpm.TextCell),""))</f>
        <v>RANGE WP</v>
      </c>
      <c r="X1777" s="60" t="str">
        <f>IF(A1777&lt;&gt;"",IFERROR(IF(FIND(" ",G1777)&gt;=1,MID(G1777,FIND(" ",G1777)+1,LEN(G1777)),""),""),"")</f>
        <v>WP</v>
      </c>
      <c r="AC1777" s="51">
        <f>IFERROR(VALUE(MID($C1777,1,2)),0)</f>
        <v>80</v>
      </c>
      <c r="AD1777" s="44">
        <f>IFERROR(VALUE(MID($C1777,4,3)),0)</f>
        <v>50</v>
      </c>
      <c r="AE1777" s="51">
        <f>VALUE(RIGHT("00"&amp;AC1777,2)&amp;RIGHT("000"&amp;AD1777,3))</f>
        <v>80050</v>
      </c>
    </row>
    <row r="1778" spans="1:31">
      <c r="A1778" s="60" t="str">
        <f>IF(G1778&amp;Q1778&lt;&gt;"",W1778&amp;Q1778,"")</f>
        <v>ROBERTSgrey</v>
      </c>
      <c r="B1778" s="60" t="str">
        <f>IF(C1778&lt;&gt;"",LEFT(C1778,9),"")</f>
        <v>80-534-08</v>
      </c>
      <c r="C1778" s="73" t="s">
        <v>1807</v>
      </c>
      <c r="D1778" s="73" t="s">
        <v>1808</v>
      </c>
      <c r="E1778" s="73" t="s">
        <v>904</v>
      </c>
      <c r="F1778" s="74">
        <v>57</v>
      </c>
      <c r="G1778" s="73" t="s">
        <v>1809</v>
      </c>
      <c r="H1778" s="73" t="s">
        <v>83</v>
      </c>
      <c r="I1778" s="73" t="s">
        <v>1265</v>
      </c>
      <c r="J1778" s="73" t="s">
        <v>320</v>
      </c>
      <c r="K1778" s="73" t="s">
        <v>382</v>
      </c>
      <c r="L1778" s="73" t="s">
        <v>383</v>
      </c>
      <c r="M1778" s="73" t="s">
        <v>388</v>
      </c>
      <c r="N1778" s="73" t="s">
        <v>44</v>
      </c>
      <c r="O1778" s="73" t="s">
        <v>385</v>
      </c>
      <c r="P1778" s="73" t="s">
        <v>907</v>
      </c>
      <c r="Q1778" s="73" t="s">
        <v>917</v>
      </c>
      <c r="R1778" s="73" t="s">
        <v>83</v>
      </c>
      <c r="V1778" s="60" t="str">
        <f>W1778&amp;H1778</f>
        <v>ROBERTSсерый</v>
      </c>
      <c r="W1778" s="60" t="str">
        <f>_xlfn.LET(_xlpm.TextCell,TEXT(G1778,"###"),IF(_xlpm.TextCell&lt;&gt;"",IF(StyleSpaceSplit,IFERROR(IF(FIND(" ",_xlpm.TextCell)&gt;=1,MID(_xlpm.TextCell,1,FIND(" ",_xlpm.TextCell)-1),_xlpm.TextCell),_xlpm.TextCell),_xlpm.TextCell),""))</f>
        <v>ROBERTS</v>
      </c>
      <c r="X1778" s="60" t="str">
        <f>IF(A1778&lt;&gt;"",IFERROR(IF(FIND(" ",G1778)&gt;=1,MID(G1778,FIND(" ",G1778)+1,LEN(G1778)),""),""),"")</f>
        <v/>
      </c>
      <c r="AC1778" s="51">
        <f>IFERROR(VALUE(MID($C1778,1,2)),0)</f>
        <v>80</v>
      </c>
      <c r="AD1778" s="44">
        <f>IFERROR(VALUE(MID($C1778,4,3)),0)</f>
        <v>534</v>
      </c>
      <c r="AE1778" s="51">
        <f>VALUE(RIGHT("00"&amp;AC1778,2)&amp;RIGHT("000"&amp;AD1778,3))</f>
        <v>80534</v>
      </c>
    </row>
    <row r="1779" spans="1:31">
      <c r="A1779" s="60" t="str">
        <f>IF(G1779&amp;Q1779&lt;&gt;"",W1779&amp;Q1779,"")</f>
        <v>ROBERTSgrey</v>
      </c>
      <c r="B1779" s="60" t="str">
        <f>IF(C1779&lt;&gt;"",LEFT(C1779,9),"")</f>
        <v>80-534-08</v>
      </c>
      <c r="C1779" s="73" t="s">
        <v>1810</v>
      </c>
      <c r="D1779" s="73" t="s">
        <v>1808</v>
      </c>
      <c r="E1779" s="73" t="s">
        <v>910</v>
      </c>
      <c r="F1779" s="74">
        <v>59</v>
      </c>
      <c r="G1779" s="73" t="s">
        <v>1809</v>
      </c>
      <c r="H1779" s="73" t="s">
        <v>83</v>
      </c>
      <c r="I1779" s="73" t="s">
        <v>1265</v>
      </c>
      <c r="J1779" s="73" t="s">
        <v>320</v>
      </c>
      <c r="K1779" s="73" t="s">
        <v>382</v>
      </c>
      <c r="L1779" s="73" t="s">
        <v>383</v>
      </c>
      <c r="M1779" s="73" t="s">
        <v>388</v>
      </c>
      <c r="N1779" s="73" t="s">
        <v>44</v>
      </c>
      <c r="O1779" s="73" t="s">
        <v>385</v>
      </c>
      <c r="P1779" s="73" t="s">
        <v>907</v>
      </c>
      <c r="Q1779" s="73" t="s">
        <v>917</v>
      </c>
      <c r="R1779" s="73" t="s">
        <v>83</v>
      </c>
      <c r="V1779" s="60" t="str">
        <f>W1779&amp;H1779</f>
        <v>ROBERTSсерый</v>
      </c>
      <c r="W1779" s="60" t="str">
        <f>_xlfn.LET(_xlpm.TextCell,TEXT(G1779,"###"),IF(_xlpm.TextCell&lt;&gt;"",IF(StyleSpaceSplit,IFERROR(IF(FIND(" ",_xlpm.TextCell)&gt;=1,MID(_xlpm.TextCell,1,FIND(" ",_xlpm.TextCell)-1),_xlpm.TextCell),_xlpm.TextCell),_xlpm.TextCell),""))</f>
        <v>ROBERTS</v>
      </c>
      <c r="X1779" s="60" t="str">
        <f>IF(A1779&lt;&gt;"",IFERROR(IF(FIND(" ",G1779)&gt;=1,MID(G1779,FIND(" ",G1779)+1,LEN(G1779)),""),""),"")</f>
        <v/>
      </c>
      <c r="AC1779" s="51">
        <f>IFERROR(VALUE(MID($C1779,1,2)),0)</f>
        <v>80</v>
      </c>
      <c r="AD1779" s="44">
        <f>IFERROR(VALUE(MID($C1779,4,3)),0)</f>
        <v>534</v>
      </c>
      <c r="AE1779" s="51">
        <f>VALUE(RIGHT("00"&amp;AC1779,2)&amp;RIGHT("000"&amp;AD1779,3))</f>
        <v>80534</v>
      </c>
    </row>
    <row r="1780" spans="1:31">
      <c r="A1780" s="60" t="str">
        <f>IF(G1780&amp;Q1780&lt;&gt;"",W1780&amp;Q1780,"")</f>
        <v>ROBERTSgrey</v>
      </c>
      <c r="B1780" s="60" t="str">
        <f>IF(C1780&lt;&gt;"",LEFT(C1780,9),"")</f>
        <v>80-534-08</v>
      </c>
      <c r="C1780" s="73" t="s">
        <v>1811</v>
      </c>
      <c r="D1780" s="73" t="s">
        <v>1808</v>
      </c>
      <c r="E1780" s="73" t="s">
        <v>912</v>
      </c>
      <c r="F1780" s="74">
        <v>61</v>
      </c>
      <c r="G1780" s="73" t="s">
        <v>1809</v>
      </c>
      <c r="H1780" s="73" t="s">
        <v>83</v>
      </c>
      <c r="I1780" s="73" t="s">
        <v>1265</v>
      </c>
      <c r="J1780" s="73" t="s">
        <v>320</v>
      </c>
      <c r="K1780" s="73" t="s">
        <v>382</v>
      </c>
      <c r="L1780" s="73" t="s">
        <v>383</v>
      </c>
      <c r="M1780" s="73" t="s">
        <v>388</v>
      </c>
      <c r="N1780" s="73" t="s">
        <v>44</v>
      </c>
      <c r="O1780" s="73" t="s">
        <v>385</v>
      </c>
      <c r="P1780" s="73" t="s">
        <v>907</v>
      </c>
      <c r="Q1780" s="73" t="s">
        <v>917</v>
      </c>
      <c r="R1780" s="73" t="s">
        <v>83</v>
      </c>
      <c r="V1780" s="60" t="str">
        <f>W1780&amp;H1780</f>
        <v>ROBERTSсерый</v>
      </c>
      <c r="W1780" s="60" t="str">
        <f>_xlfn.LET(_xlpm.TextCell,TEXT(G1780,"###"),IF(_xlpm.TextCell&lt;&gt;"",IF(StyleSpaceSplit,IFERROR(IF(FIND(" ",_xlpm.TextCell)&gt;=1,MID(_xlpm.TextCell,1,FIND(" ",_xlpm.TextCell)-1),_xlpm.TextCell),_xlpm.TextCell),_xlpm.TextCell),""))</f>
        <v>ROBERTS</v>
      </c>
      <c r="X1780" s="60" t="str">
        <f>IF(A1780&lt;&gt;"",IFERROR(IF(FIND(" ",G1780)&gt;=1,MID(G1780,FIND(" ",G1780)+1,LEN(G1780)),""),""),"")</f>
        <v/>
      </c>
      <c r="AC1780" s="51">
        <f>IFERROR(VALUE(MID($C1780,1,2)),0)</f>
        <v>80</v>
      </c>
      <c r="AD1780" s="44">
        <f>IFERROR(VALUE(MID($C1780,4,3)),0)</f>
        <v>534</v>
      </c>
      <c r="AE1780" s="51">
        <f>VALUE(RIGHT("00"&amp;AC1780,2)&amp;RIGHT("000"&amp;AD1780,3))</f>
        <v>80534</v>
      </c>
    </row>
    <row r="1781" spans="1:31">
      <c r="A1781" s="60" t="str">
        <f>IF(G1781&amp;Q1781&lt;&gt;"",W1781&amp;Q1781,"")</f>
        <v>RUSHMOREburgundy</v>
      </c>
      <c r="B1781" s="60" t="str">
        <f>IF(C1781&lt;&gt;"",LEFT(C1781,9),"")</f>
        <v>80-837-12</v>
      </c>
      <c r="C1781" s="73" t="s">
        <v>5000</v>
      </c>
      <c r="D1781" s="73" t="s">
        <v>5001</v>
      </c>
      <c r="E1781" s="73" t="s">
        <v>920</v>
      </c>
      <c r="F1781" s="74">
        <v>58</v>
      </c>
      <c r="G1781" s="73" t="s">
        <v>5002</v>
      </c>
      <c r="H1781" s="73" t="s">
        <v>121</v>
      </c>
      <c r="I1781" s="73" t="s">
        <v>1265</v>
      </c>
      <c r="J1781" s="73" t="s">
        <v>320</v>
      </c>
      <c r="K1781" s="73" t="s">
        <v>382</v>
      </c>
      <c r="L1781" s="73" t="s">
        <v>383</v>
      </c>
      <c r="M1781" s="73" t="s">
        <v>388</v>
      </c>
      <c r="N1781" s="73" t="s">
        <v>44</v>
      </c>
      <c r="O1781" s="73" t="s">
        <v>385</v>
      </c>
      <c r="P1781" s="73" t="s">
        <v>907</v>
      </c>
      <c r="Q1781" s="73" t="s">
        <v>1546</v>
      </c>
      <c r="R1781" s="73" t="s">
        <v>121</v>
      </c>
      <c r="V1781" s="60" t="str">
        <f>W1781&amp;H1781</f>
        <v>RUSHMOREбордовый</v>
      </c>
      <c r="W1781" s="60" t="str">
        <f>_xlfn.LET(_xlpm.TextCell,TEXT(G1781,"###"),IF(_xlpm.TextCell&lt;&gt;"",IF(StyleSpaceSplit,IFERROR(IF(FIND(" ",_xlpm.TextCell)&gt;=1,MID(_xlpm.TextCell,1,FIND(" ",_xlpm.TextCell)-1),_xlpm.TextCell),_xlpm.TextCell),_xlpm.TextCell),""))</f>
        <v>RUSHMORE</v>
      </c>
      <c r="X1781" s="60" t="str">
        <f>IF(A1781&lt;&gt;"",IFERROR(IF(FIND(" ",G1781)&gt;=1,MID(G1781,FIND(" ",G1781)+1,LEN(G1781)),""),""),"")</f>
        <v/>
      </c>
      <c r="AC1781" s="51">
        <f>IFERROR(VALUE(MID($C1781,1,2)),0)</f>
        <v>80</v>
      </c>
      <c r="AD1781" s="44">
        <f>IFERROR(VALUE(MID($C1781,4,3)),0)</f>
        <v>837</v>
      </c>
      <c r="AE1781" s="51">
        <f>VALUE(RIGHT("00"&amp;AC1781,2)&amp;RIGHT("000"&amp;AD1781,3))</f>
        <v>80837</v>
      </c>
    </row>
    <row r="1782" spans="1:31">
      <c r="A1782" s="60" t="str">
        <f>IF(G1782&amp;Q1782&lt;&gt;"",W1782&amp;Q1782,"")</f>
        <v>RUTFORDorange</v>
      </c>
      <c r="B1782" s="60" t="str">
        <f>IF(C1782&lt;&gt;"",LEFT(C1782,9),"")</f>
        <v>81-001-13</v>
      </c>
      <c r="C1782" s="73" t="s">
        <v>5882</v>
      </c>
      <c r="D1782" s="73" t="s">
        <v>5883</v>
      </c>
      <c r="E1782" s="73" t="s">
        <v>956</v>
      </c>
      <c r="F1782" s="74">
        <v>55</v>
      </c>
      <c r="G1782" s="73" t="s">
        <v>5878</v>
      </c>
      <c r="H1782" s="73" t="s">
        <v>199</v>
      </c>
      <c r="I1782" s="73" t="s">
        <v>5879</v>
      </c>
      <c r="J1782" s="73" t="s">
        <v>320</v>
      </c>
      <c r="K1782" s="73" t="s">
        <v>390</v>
      </c>
      <c r="L1782" s="73" t="s">
        <v>383</v>
      </c>
      <c r="M1782" s="73" t="s">
        <v>388</v>
      </c>
      <c r="N1782" s="73" t="s">
        <v>44</v>
      </c>
      <c r="O1782" s="73" t="s">
        <v>386</v>
      </c>
      <c r="P1782" s="73" t="s">
        <v>907</v>
      </c>
      <c r="Q1782" s="73" t="s">
        <v>1300</v>
      </c>
      <c r="R1782" s="73" t="s">
        <v>199</v>
      </c>
      <c r="V1782" s="60" t="str">
        <f>W1782&amp;H1782</f>
        <v>RUTFORDоранжевый</v>
      </c>
      <c r="W1782" s="60" t="str">
        <f>_xlfn.LET(_xlpm.TextCell,TEXT(G1782,"###"),IF(_xlpm.TextCell&lt;&gt;"",IF(StyleSpaceSplit,IFERROR(IF(FIND(" ",_xlpm.TextCell)&gt;=1,MID(_xlpm.TextCell,1,FIND(" ",_xlpm.TextCell)-1),_xlpm.TextCell),_xlpm.TextCell),_xlpm.TextCell),""))</f>
        <v>RUTFORD</v>
      </c>
      <c r="X1782" s="60" t="str">
        <f>IF(A1782&lt;&gt;"",IFERROR(IF(FIND(" ",G1782)&gt;=1,MID(G1782,FIND(" ",G1782)+1,LEN(G1782)),""),""),"")</f>
        <v/>
      </c>
      <c r="AC1782" s="51">
        <f>IFERROR(VALUE(MID($C1782,1,2)),0)</f>
        <v>81</v>
      </c>
      <c r="AD1782" s="44">
        <f>IFERROR(VALUE(MID($C1782,4,3)),0)</f>
        <v>1</v>
      </c>
      <c r="AE1782" s="51">
        <f>VALUE(RIGHT("00"&amp;AC1782,2)&amp;RIGHT("000"&amp;AD1782,3))</f>
        <v>81001</v>
      </c>
    </row>
    <row r="1783" spans="1:31">
      <c r="A1783" s="60" t="str">
        <f>IF(G1783&amp;Q1783&lt;&gt;"",W1783&amp;Q1783,"")</f>
        <v>RUTFORDorange</v>
      </c>
      <c r="B1783" s="60" t="str">
        <f>IF(C1783&lt;&gt;"",LEFT(C1783,9),"")</f>
        <v>81-001-13</v>
      </c>
      <c r="C1783" s="73" t="s">
        <v>5884</v>
      </c>
      <c r="D1783" s="73" t="s">
        <v>5883</v>
      </c>
      <c r="E1783" s="73" t="s">
        <v>904</v>
      </c>
      <c r="F1783" s="74">
        <v>57</v>
      </c>
      <c r="G1783" s="73" t="s">
        <v>5878</v>
      </c>
      <c r="H1783" s="73" t="s">
        <v>199</v>
      </c>
      <c r="I1783" s="73" t="s">
        <v>5879</v>
      </c>
      <c r="J1783" s="73" t="s">
        <v>320</v>
      </c>
      <c r="K1783" s="73" t="s">
        <v>390</v>
      </c>
      <c r="L1783" s="73" t="s">
        <v>383</v>
      </c>
      <c r="M1783" s="73" t="s">
        <v>388</v>
      </c>
      <c r="N1783" s="73" t="s">
        <v>44</v>
      </c>
      <c r="O1783" s="73" t="s">
        <v>386</v>
      </c>
      <c r="P1783" s="73" t="s">
        <v>907</v>
      </c>
      <c r="Q1783" s="73" t="s">
        <v>1300</v>
      </c>
      <c r="R1783" s="73" t="s">
        <v>199</v>
      </c>
      <c r="V1783" s="60" t="str">
        <f>W1783&amp;H1783</f>
        <v>RUTFORDоранжевый</v>
      </c>
      <c r="W1783" s="60" t="str">
        <f>_xlfn.LET(_xlpm.TextCell,TEXT(G1783,"###"),IF(_xlpm.TextCell&lt;&gt;"",IF(StyleSpaceSplit,IFERROR(IF(FIND(" ",_xlpm.TextCell)&gt;=1,MID(_xlpm.TextCell,1,FIND(" ",_xlpm.TextCell)-1),_xlpm.TextCell),_xlpm.TextCell),_xlpm.TextCell),""))</f>
        <v>RUTFORD</v>
      </c>
      <c r="X1783" s="60" t="str">
        <f>IF(A1783&lt;&gt;"",IFERROR(IF(FIND(" ",G1783)&gt;=1,MID(G1783,FIND(" ",G1783)+1,LEN(G1783)),""),""),"")</f>
        <v/>
      </c>
      <c r="AC1783" s="51">
        <f>IFERROR(VALUE(MID($C1783,1,2)),0)</f>
        <v>81</v>
      </c>
      <c r="AD1783" s="44">
        <f>IFERROR(VALUE(MID($C1783,4,3)),0)</f>
        <v>1</v>
      </c>
      <c r="AE1783" s="51">
        <f>VALUE(RIGHT("00"&amp;AC1783,2)&amp;RIGHT("000"&amp;AD1783,3))</f>
        <v>81001</v>
      </c>
    </row>
    <row r="1784" spans="1:31">
      <c r="A1784" s="60" t="str">
        <f>IF(G1784&amp;Q1784&lt;&gt;"",W1784&amp;Q1784,"")</f>
        <v>RUTFORDorange</v>
      </c>
      <c r="B1784" s="60" t="str">
        <f>IF(C1784&lt;&gt;"",LEFT(C1784,9),"")</f>
        <v>81-001-13</v>
      </c>
      <c r="C1784" s="73" t="s">
        <v>5885</v>
      </c>
      <c r="D1784" s="73" t="s">
        <v>5883</v>
      </c>
      <c r="E1784" s="73" t="s">
        <v>910</v>
      </c>
      <c r="F1784" s="74">
        <v>59</v>
      </c>
      <c r="G1784" s="73" t="s">
        <v>5878</v>
      </c>
      <c r="H1784" s="73" t="s">
        <v>199</v>
      </c>
      <c r="I1784" s="73" t="s">
        <v>5879</v>
      </c>
      <c r="J1784" s="73" t="s">
        <v>320</v>
      </c>
      <c r="K1784" s="73" t="s">
        <v>390</v>
      </c>
      <c r="L1784" s="73" t="s">
        <v>383</v>
      </c>
      <c r="M1784" s="73" t="s">
        <v>388</v>
      </c>
      <c r="N1784" s="73" t="s">
        <v>44</v>
      </c>
      <c r="O1784" s="73" t="s">
        <v>386</v>
      </c>
      <c r="P1784" s="73" t="s">
        <v>907</v>
      </c>
      <c r="Q1784" s="73" t="s">
        <v>1300</v>
      </c>
      <c r="R1784" s="73" t="s">
        <v>199</v>
      </c>
      <c r="V1784" s="60" t="str">
        <f>W1784&amp;H1784</f>
        <v>RUTFORDоранжевый</v>
      </c>
      <c r="W1784" s="60" t="str">
        <f>_xlfn.LET(_xlpm.TextCell,TEXT(G1784,"###"),IF(_xlpm.TextCell&lt;&gt;"",IF(StyleSpaceSplit,IFERROR(IF(FIND(" ",_xlpm.TextCell)&gt;=1,MID(_xlpm.TextCell,1,FIND(" ",_xlpm.TextCell)-1),_xlpm.TextCell),_xlpm.TextCell),_xlpm.TextCell),""))</f>
        <v>RUTFORD</v>
      </c>
      <c r="X1784" s="60" t="str">
        <f>IF(A1784&lt;&gt;"",IFERROR(IF(FIND(" ",G1784)&gt;=1,MID(G1784,FIND(" ",G1784)+1,LEN(G1784)),""),""),"")</f>
        <v/>
      </c>
      <c r="AC1784" s="51">
        <f>IFERROR(VALUE(MID($C1784,1,2)),0)</f>
        <v>81</v>
      </c>
      <c r="AD1784" s="44">
        <f>IFERROR(VALUE(MID($C1784,4,3)),0)</f>
        <v>1</v>
      </c>
      <c r="AE1784" s="51">
        <f>VALUE(RIGHT("00"&amp;AC1784,2)&amp;RIGHT("000"&amp;AD1784,3))</f>
        <v>81001</v>
      </c>
    </row>
    <row r="1785" spans="1:31">
      <c r="A1785" s="60" t="str">
        <f>IF(G1785&amp;Q1785&lt;&gt;"",W1785&amp;Q1785,"")</f>
        <v>RUTFORDorange</v>
      </c>
      <c r="B1785" s="60" t="str">
        <f>IF(C1785&lt;&gt;"",LEFT(C1785,9),"")</f>
        <v>81-001-13</v>
      </c>
      <c r="C1785" s="73" t="s">
        <v>5886</v>
      </c>
      <c r="D1785" s="73" t="s">
        <v>5883</v>
      </c>
      <c r="E1785" s="73" t="s">
        <v>912</v>
      </c>
      <c r="F1785" s="74">
        <v>61</v>
      </c>
      <c r="G1785" s="73" t="s">
        <v>5878</v>
      </c>
      <c r="H1785" s="73" t="s">
        <v>199</v>
      </c>
      <c r="I1785" s="73" t="s">
        <v>5879</v>
      </c>
      <c r="J1785" s="73" t="s">
        <v>320</v>
      </c>
      <c r="K1785" s="73" t="s">
        <v>390</v>
      </c>
      <c r="L1785" s="73" t="s">
        <v>383</v>
      </c>
      <c r="M1785" s="73" t="s">
        <v>388</v>
      </c>
      <c r="N1785" s="73" t="s">
        <v>44</v>
      </c>
      <c r="O1785" s="73" t="s">
        <v>386</v>
      </c>
      <c r="P1785" s="73" t="s">
        <v>907</v>
      </c>
      <c r="Q1785" s="73" t="s">
        <v>1300</v>
      </c>
      <c r="R1785" s="73" t="s">
        <v>199</v>
      </c>
      <c r="V1785" s="60" t="str">
        <f>W1785&amp;H1785</f>
        <v>RUTFORDоранжевый</v>
      </c>
      <c r="W1785" s="60" t="str">
        <f>_xlfn.LET(_xlpm.TextCell,TEXT(G1785,"###"),IF(_xlpm.TextCell&lt;&gt;"",IF(StyleSpaceSplit,IFERROR(IF(FIND(" ",_xlpm.TextCell)&gt;=1,MID(_xlpm.TextCell,1,FIND(" ",_xlpm.TextCell)-1),_xlpm.TextCell),_xlpm.TextCell),_xlpm.TextCell),""))</f>
        <v>RUTFORD</v>
      </c>
      <c r="X1785" s="60" t="str">
        <f>IF(A1785&lt;&gt;"",IFERROR(IF(FIND(" ",G1785)&gt;=1,MID(G1785,FIND(" ",G1785)+1,LEN(G1785)),""),""),"")</f>
        <v/>
      </c>
      <c r="AC1785" s="51">
        <f>IFERROR(VALUE(MID($C1785,1,2)),0)</f>
        <v>81</v>
      </c>
      <c r="AD1785" s="44">
        <f>IFERROR(VALUE(MID($C1785,4,3)),0)</f>
        <v>1</v>
      </c>
      <c r="AE1785" s="51">
        <f>VALUE(RIGHT("00"&amp;AC1785,2)&amp;RIGHT("000"&amp;AD1785,3))</f>
        <v>81001</v>
      </c>
    </row>
    <row r="1786" spans="1:31">
      <c r="A1786" s="60" t="str">
        <f>IF(G1786&amp;Q1786&lt;&gt;"",W1786&amp;Q1786,"")</f>
        <v>RUTFORDblue</v>
      </c>
      <c r="B1786" s="60" t="str">
        <f>IF(C1786&lt;&gt;"",LEFT(C1786,9),"")</f>
        <v>81-001-06</v>
      </c>
      <c r="C1786" s="73" t="s">
        <v>5876</v>
      </c>
      <c r="D1786" s="73" t="s">
        <v>5877</v>
      </c>
      <c r="E1786" s="73" t="s">
        <v>904</v>
      </c>
      <c r="F1786" s="74">
        <v>57</v>
      </c>
      <c r="G1786" s="73" t="s">
        <v>5878</v>
      </c>
      <c r="H1786" s="73" t="s">
        <v>71</v>
      </c>
      <c r="I1786" s="73" t="s">
        <v>5879</v>
      </c>
      <c r="J1786" s="73" t="s">
        <v>320</v>
      </c>
      <c r="K1786" s="73" t="s">
        <v>382</v>
      </c>
      <c r="L1786" s="73" t="s">
        <v>383</v>
      </c>
      <c r="M1786" s="73" t="s">
        <v>388</v>
      </c>
      <c r="N1786" s="73" t="s">
        <v>44</v>
      </c>
      <c r="O1786" s="73" t="s">
        <v>386</v>
      </c>
      <c r="P1786" s="73" t="s">
        <v>907</v>
      </c>
      <c r="Q1786" s="73" t="s">
        <v>932</v>
      </c>
      <c r="R1786" s="73" t="s">
        <v>71</v>
      </c>
      <c r="V1786" s="60" t="str">
        <f>W1786&amp;H1786</f>
        <v>RUTFORDсиний</v>
      </c>
      <c r="W1786" s="60" t="str">
        <f>_xlfn.LET(_xlpm.TextCell,TEXT(G1786,"###"),IF(_xlpm.TextCell&lt;&gt;"",IF(StyleSpaceSplit,IFERROR(IF(FIND(" ",_xlpm.TextCell)&gt;=1,MID(_xlpm.TextCell,1,FIND(" ",_xlpm.TextCell)-1),_xlpm.TextCell),_xlpm.TextCell),_xlpm.TextCell),""))</f>
        <v>RUTFORD</v>
      </c>
      <c r="X1786" s="60" t="str">
        <f>IF(A1786&lt;&gt;"",IFERROR(IF(FIND(" ",G1786)&gt;=1,MID(G1786,FIND(" ",G1786)+1,LEN(G1786)),""),""),"")</f>
        <v/>
      </c>
      <c r="AC1786" s="51">
        <f>IFERROR(VALUE(MID($C1786,1,2)),0)</f>
        <v>81</v>
      </c>
      <c r="AD1786" s="44">
        <f>IFERROR(VALUE(MID($C1786,4,3)),0)</f>
        <v>1</v>
      </c>
      <c r="AE1786" s="51">
        <f>VALUE(RIGHT("00"&amp;AC1786,2)&amp;RIGHT("000"&amp;AD1786,3))</f>
        <v>81001</v>
      </c>
    </row>
    <row r="1787" spans="1:31">
      <c r="A1787" s="60" t="str">
        <f>IF(G1787&amp;Q1787&lt;&gt;"",W1787&amp;Q1787,"")</f>
        <v>RUTFORDblue</v>
      </c>
      <c r="B1787" s="60" t="str">
        <f>IF(C1787&lt;&gt;"",LEFT(C1787,9),"")</f>
        <v>81-001-06</v>
      </c>
      <c r="C1787" s="73" t="s">
        <v>5880</v>
      </c>
      <c r="D1787" s="73" t="s">
        <v>5877</v>
      </c>
      <c r="E1787" s="73" t="s">
        <v>910</v>
      </c>
      <c r="F1787" s="74">
        <v>59</v>
      </c>
      <c r="G1787" s="73" t="s">
        <v>5878</v>
      </c>
      <c r="H1787" s="73" t="s">
        <v>71</v>
      </c>
      <c r="I1787" s="73" t="s">
        <v>5879</v>
      </c>
      <c r="J1787" s="73" t="s">
        <v>320</v>
      </c>
      <c r="K1787" s="73" t="s">
        <v>382</v>
      </c>
      <c r="L1787" s="73" t="s">
        <v>383</v>
      </c>
      <c r="M1787" s="73" t="s">
        <v>388</v>
      </c>
      <c r="N1787" s="73" t="s">
        <v>44</v>
      </c>
      <c r="O1787" s="73" t="s">
        <v>386</v>
      </c>
      <c r="P1787" s="73" t="s">
        <v>907</v>
      </c>
      <c r="Q1787" s="73" t="s">
        <v>932</v>
      </c>
      <c r="R1787" s="73" t="s">
        <v>71</v>
      </c>
      <c r="V1787" s="60" t="str">
        <f>W1787&amp;H1787</f>
        <v>RUTFORDсиний</v>
      </c>
      <c r="W1787" s="60" t="str">
        <f>_xlfn.LET(_xlpm.TextCell,TEXT(G1787,"###"),IF(_xlpm.TextCell&lt;&gt;"",IF(StyleSpaceSplit,IFERROR(IF(FIND(" ",_xlpm.TextCell)&gt;=1,MID(_xlpm.TextCell,1,FIND(" ",_xlpm.TextCell)-1),_xlpm.TextCell),_xlpm.TextCell),_xlpm.TextCell),""))</f>
        <v>RUTFORD</v>
      </c>
      <c r="X1787" s="60" t="str">
        <f>IF(A1787&lt;&gt;"",IFERROR(IF(FIND(" ",G1787)&gt;=1,MID(G1787,FIND(" ",G1787)+1,LEN(G1787)),""),""),"")</f>
        <v/>
      </c>
      <c r="AC1787" s="51">
        <f>IFERROR(VALUE(MID($C1787,1,2)),0)</f>
        <v>81</v>
      </c>
      <c r="AD1787" s="44">
        <f>IFERROR(VALUE(MID($C1787,4,3)),0)</f>
        <v>1</v>
      </c>
      <c r="AE1787" s="51">
        <f>VALUE(RIGHT("00"&amp;AC1787,2)&amp;RIGHT("000"&amp;AD1787,3))</f>
        <v>81001</v>
      </c>
    </row>
    <row r="1788" spans="1:31">
      <c r="A1788" s="60" t="str">
        <f>IF(G1788&amp;Q1788&lt;&gt;"",W1788&amp;Q1788,"")</f>
        <v>RUTFORDblue</v>
      </c>
      <c r="B1788" s="60" t="str">
        <f>IF(C1788&lt;&gt;"",LEFT(C1788,9),"")</f>
        <v>81-001-06</v>
      </c>
      <c r="C1788" s="73" t="s">
        <v>5881</v>
      </c>
      <c r="D1788" s="73" t="s">
        <v>5877</v>
      </c>
      <c r="E1788" s="73" t="s">
        <v>912</v>
      </c>
      <c r="F1788" s="74">
        <v>61</v>
      </c>
      <c r="G1788" s="73" t="s">
        <v>5878</v>
      </c>
      <c r="H1788" s="73" t="s">
        <v>71</v>
      </c>
      <c r="I1788" s="73" t="s">
        <v>5879</v>
      </c>
      <c r="J1788" s="73" t="s">
        <v>320</v>
      </c>
      <c r="K1788" s="73" t="s">
        <v>382</v>
      </c>
      <c r="L1788" s="73" t="s">
        <v>383</v>
      </c>
      <c r="M1788" s="73" t="s">
        <v>388</v>
      </c>
      <c r="N1788" s="73" t="s">
        <v>44</v>
      </c>
      <c r="O1788" s="73" t="s">
        <v>386</v>
      </c>
      <c r="P1788" s="73" t="s">
        <v>907</v>
      </c>
      <c r="Q1788" s="73" t="s">
        <v>932</v>
      </c>
      <c r="R1788" s="73" t="s">
        <v>71</v>
      </c>
      <c r="V1788" s="60" t="str">
        <f>W1788&amp;H1788</f>
        <v>RUTFORDсиний</v>
      </c>
      <c r="W1788" s="60" t="str">
        <f>_xlfn.LET(_xlpm.TextCell,TEXT(G1788,"###"),IF(_xlpm.TextCell&lt;&gt;"",IF(StyleSpaceSplit,IFERROR(IF(FIND(" ",_xlpm.TextCell)&gt;=1,MID(_xlpm.TextCell,1,FIND(" ",_xlpm.TextCell)-1),_xlpm.TextCell),_xlpm.TextCell),_xlpm.TextCell),""))</f>
        <v>RUTFORD</v>
      </c>
      <c r="X1788" s="60" t="str">
        <f>IF(A1788&lt;&gt;"",IFERROR(IF(FIND(" ",G1788)&gt;=1,MID(G1788,FIND(" ",G1788)+1,LEN(G1788)),""),""),"")</f>
        <v/>
      </c>
      <c r="AC1788" s="51">
        <f>IFERROR(VALUE(MID($C1788,1,2)),0)</f>
        <v>81</v>
      </c>
      <c r="AD1788" s="44">
        <f>IFERROR(VALUE(MID($C1788,4,3)),0)</f>
        <v>1</v>
      </c>
      <c r="AE1788" s="51">
        <f>VALUE(RIGHT("00"&amp;AC1788,2)&amp;RIGHT("000"&amp;AD1788,3))</f>
        <v>81001</v>
      </c>
    </row>
    <row r="1789" spans="1:31">
      <c r="A1789" s="60" t="str">
        <f>IF(G1789&amp;Q1789&lt;&gt;"",W1789&amp;Q1789,"")</f>
        <v>SAMARAbeige</v>
      </c>
      <c r="B1789" s="60" t="str">
        <f>IF(C1789&lt;&gt;"",LEFT(C1789,9),"")</f>
        <v>81-019-02</v>
      </c>
      <c r="C1789" s="73" t="s">
        <v>6316</v>
      </c>
      <c r="D1789" s="73" t="s">
        <v>6317</v>
      </c>
      <c r="E1789" s="73" t="s">
        <v>956</v>
      </c>
      <c r="F1789" s="74">
        <v>55</v>
      </c>
      <c r="G1789" s="73" t="s">
        <v>6318</v>
      </c>
      <c r="H1789" s="73" t="s">
        <v>63</v>
      </c>
      <c r="I1789" s="73" t="s">
        <v>1265</v>
      </c>
      <c r="J1789" s="73" t="s">
        <v>318</v>
      </c>
      <c r="K1789" s="73" t="s">
        <v>390</v>
      </c>
      <c r="L1789" s="73" t="s">
        <v>383</v>
      </c>
      <c r="M1789" s="73" t="s">
        <v>388</v>
      </c>
      <c r="N1789" s="73" t="s">
        <v>44</v>
      </c>
      <c r="O1789" s="73" t="s">
        <v>385</v>
      </c>
      <c r="P1789" s="73" t="s">
        <v>907</v>
      </c>
      <c r="Q1789" s="73" t="s">
        <v>937</v>
      </c>
      <c r="R1789" s="73" t="s">
        <v>63</v>
      </c>
      <c r="V1789" s="60" t="str">
        <f>W1789&amp;H1789</f>
        <v>SAMARAбежевый</v>
      </c>
      <c r="W1789" s="60" t="str">
        <f>_xlfn.LET(_xlpm.TextCell,TEXT(G1789,"###"),IF(_xlpm.TextCell&lt;&gt;"",IF(StyleSpaceSplit,IFERROR(IF(FIND(" ",_xlpm.TextCell)&gt;=1,MID(_xlpm.TextCell,1,FIND(" ",_xlpm.TextCell)-1),_xlpm.TextCell),_xlpm.TextCell),_xlpm.TextCell),""))</f>
        <v>SAMARA</v>
      </c>
      <c r="X1789" s="60" t="str">
        <f>IF(A1789&lt;&gt;"",IFERROR(IF(FIND(" ",G1789)&gt;=1,MID(G1789,FIND(" ",G1789)+1,LEN(G1789)),""),""),"")</f>
        <v/>
      </c>
      <c r="AC1789" s="51">
        <f>IFERROR(VALUE(MID($C1789,1,2)),0)</f>
        <v>81</v>
      </c>
      <c r="AD1789" s="44">
        <f>IFERROR(VALUE(MID($C1789,4,3)),0)</f>
        <v>19</v>
      </c>
      <c r="AE1789" s="51">
        <f>VALUE(RIGHT("00"&amp;AC1789,2)&amp;RIGHT("000"&amp;AD1789,3))</f>
        <v>81019</v>
      </c>
    </row>
    <row r="1790" spans="1:31">
      <c r="A1790" s="60" t="str">
        <f>IF(G1790&amp;Q1790&lt;&gt;"",W1790&amp;Q1790,"")</f>
        <v>SAMARAbeige</v>
      </c>
      <c r="B1790" s="60" t="str">
        <f>IF(C1790&lt;&gt;"",LEFT(C1790,9),"")</f>
        <v>81-019-02</v>
      </c>
      <c r="C1790" s="73" t="s">
        <v>6319</v>
      </c>
      <c r="D1790" s="73" t="s">
        <v>6317</v>
      </c>
      <c r="E1790" s="73" t="s">
        <v>915</v>
      </c>
      <c r="F1790" s="74">
        <v>56</v>
      </c>
      <c r="G1790" s="73" t="s">
        <v>6318</v>
      </c>
      <c r="H1790" s="73" t="s">
        <v>63</v>
      </c>
      <c r="I1790" s="73" t="s">
        <v>1265</v>
      </c>
      <c r="J1790" s="73" t="s">
        <v>318</v>
      </c>
      <c r="K1790" s="73" t="s">
        <v>390</v>
      </c>
      <c r="L1790" s="73" t="s">
        <v>383</v>
      </c>
      <c r="M1790" s="73" t="s">
        <v>388</v>
      </c>
      <c r="N1790" s="73" t="s">
        <v>44</v>
      </c>
      <c r="O1790" s="73" t="s">
        <v>385</v>
      </c>
      <c r="P1790" s="73" t="s">
        <v>907</v>
      </c>
      <c r="Q1790" s="73" t="s">
        <v>937</v>
      </c>
      <c r="R1790" s="73" t="s">
        <v>63</v>
      </c>
      <c r="V1790" s="60" t="str">
        <f>W1790&amp;H1790</f>
        <v>SAMARAбежевый</v>
      </c>
      <c r="W1790" s="60" t="str">
        <f>_xlfn.LET(_xlpm.TextCell,TEXT(G1790,"###"),IF(_xlpm.TextCell&lt;&gt;"",IF(StyleSpaceSplit,IFERROR(IF(FIND(" ",_xlpm.TextCell)&gt;=1,MID(_xlpm.TextCell,1,FIND(" ",_xlpm.TextCell)-1),_xlpm.TextCell),_xlpm.TextCell),_xlpm.TextCell),""))</f>
        <v>SAMARA</v>
      </c>
      <c r="X1790" s="60" t="str">
        <f>IF(A1790&lt;&gt;"",IFERROR(IF(FIND(" ",G1790)&gt;=1,MID(G1790,FIND(" ",G1790)+1,LEN(G1790)),""),""),"")</f>
        <v/>
      </c>
      <c r="AC1790" s="51">
        <f>IFERROR(VALUE(MID($C1790,1,2)),0)</f>
        <v>81</v>
      </c>
      <c r="AD1790" s="44">
        <f>IFERROR(VALUE(MID($C1790,4,3)),0)</f>
        <v>19</v>
      </c>
      <c r="AE1790" s="51">
        <f>VALUE(RIGHT("00"&amp;AC1790,2)&amp;RIGHT("000"&amp;AD1790,3))</f>
        <v>81019</v>
      </c>
    </row>
    <row r="1791" spans="1:31">
      <c r="A1791" s="60" t="str">
        <f>IF(G1791&amp;Q1791&lt;&gt;"",W1791&amp;Q1791,"")</f>
        <v>SAMARAbeige</v>
      </c>
      <c r="B1791" s="60" t="str">
        <f>IF(C1791&lt;&gt;"",LEFT(C1791,9),"")</f>
        <v>81-019-02</v>
      </c>
      <c r="C1791" s="73" t="s">
        <v>6320</v>
      </c>
      <c r="D1791" s="73" t="s">
        <v>6317</v>
      </c>
      <c r="E1791" s="73" t="s">
        <v>904</v>
      </c>
      <c r="F1791" s="74">
        <v>57</v>
      </c>
      <c r="G1791" s="73" t="s">
        <v>6318</v>
      </c>
      <c r="H1791" s="73" t="s">
        <v>63</v>
      </c>
      <c r="I1791" s="73" t="s">
        <v>1265</v>
      </c>
      <c r="J1791" s="73" t="s">
        <v>318</v>
      </c>
      <c r="K1791" s="73" t="s">
        <v>390</v>
      </c>
      <c r="L1791" s="73" t="s">
        <v>383</v>
      </c>
      <c r="M1791" s="73" t="s">
        <v>388</v>
      </c>
      <c r="N1791" s="73" t="s">
        <v>44</v>
      </c>
      <c r="O1791" s="73" t="s">
        <v>385</v>
      </c>
      <c r="P1791" s="73" t="s">
        <v>907</v>
      </c>
      <c r="Q1791" s="73" t="s">
        <v>937</v>
      </c>
      <c r="R1791" s="73" t="s">
        <v>63</v>
      </c>
      <c r="V1791" s="60" t="str">
        <f>W1791&amp;H1791</f>
        <v>SAMARAбежевый</v>
      </c>
      <c r="W1791" s="60" t="str">
        <f>_xlfn.LET(_xlpm.TextCell,TEXT(G1791,"###"),IF(_xlpm.TextCell&lt;&gt;"",IF(StyleSpaceSplit,IFERROR(IF(FIND(" ",_xlpm.TextCell)&gt;=1,MID(_xlpm.TextCell,1,FIND(" ",_xlpm.TextCell)-1),_xlpm.TextCell),_xlpm.TextCell),_xlpm.TextCell),""))</f>
        <v>SAMARA</v>
      </c>
      <c r="X1791" s="60" t="str">
        <f>IF(A1791&lt;&gt;"",IFERROR(IF(FIND(" ",G1791)&gt;=1,MID(G1791,FIND(" ",G1791)+1,LEN(G1791)),""),""),"")</f>
        <v/>
      </c>
      <c r="AC1791" s="51">
        <f>IFERROR(VALUE(MID($C1791,1,2)),0)</f>
        <v>81</v>
      </c>
      <c r="AD1791" s="44">
        <f>IFERROR(VALUE(MID($C1791,4,3)),0)</f>
        <v>19</v>
      </c>
      <c r="AE1791" s="51">
        <f>VALUE(RIGHT("00"&amp;AC1791,2)&amp;RIGHT("000"&amp;AD1791,3))</f>
        <v>81019</v>
      </c>
    </row>
    <row r="1792" spans="1:31">
      <c r="A1792" s="60" t="str">
        <f>IF(G1792&amp;Q1792&lt;&gt;"",W1792&amp;Q1792,"")</f>
        <v>SAMARAbeige</v>
      </c>
      <c r="B1792" s="60" t="str">
        <f>IF(C1792&lt;&gt;"",LEFT(C1792,9),"")</f>
        <v>81-019-02</v>
      </c>
      <c r="C1792" s="73" t="s">
        <v>6321</v>
      </c>
      <c r="D1792" s="73" t="s">
        <v>6317</v>
      </c>
      <c r="E1792" s="73" t="s">
        <v>910</v>
      </c>
      <c r="F1792" s="74">
        <v>59</v>
      </c>
      <c r="G1792" s="73" t="s">
        <v>6318</v>
      </c>
      <c r="H1792" s="73" t="s">
        <v>63</v>
      </c>
      <c r="I1792" s="73" t="s">
        <v>1265</v>
      </c>
      <c r="J1792" s="73" t="s">
        <v>318</v>
      </c>
      <c r="K1792" s="73" t="s">
        <v>390</v>
      </c>
      <c r="L1792" s="73" t="s">
        <v>383</v>
      </c>
      <c r="M1792" s="73" t="s">
        <v>388</v>
      </c>
      <c r="N1792" s="73" t="s">
        <v>44</v>
      </c>
      <c r="O1792" s="73" t="s">
        <v>385</v>
      </c>
      <c r="P1792" s="73" t="s">
        <v>907</v>
      </c>
      <c r="Q1792" s="73" t="s">
        <v>937</v>
      </c>
      <c r="R1792" s="73" t="s">
        <v>63</v>
      </c>
      <c r="V1792" s="60" t="str">
        <f>W1792&amp;H1792</f>
        <v>SAMARAбежевый</v>
      </c>
      <c r="W1792" s="60" t="str">
        <f>_xlfn.LET(_xlpm.TextCell,TEXT(G1792,"###"),IF(_xlpm.TextCell&lt;&gt;"",IF(StyleSpaceSplit,IFERROR(IF(FIND(" ",_xlpm.TextCell)&gt;=1,MID(_xlpm.TextCell,1,FIND(" ",_xlpm.TextCell)-1),_xlpm.TextCell),_xlpm.TextCell),_xlpm.TextCell),""))</f>
        <v>SAMARA</v>
      </c>
      <c r="X1792" s="60" t="str">
        <f>IF(A1792&lt;&gt;"",IFERROR(IF(FIND(" ",G1792)&gt;=1,MID(G1792,FIND(" ",G1792)+1,LEN(G1792)),""),""),"")</f>
        <v/>
      </c>
      <c r="AC1792" s="51">
        <f>IFERROR(VALUE(MID($C1792,1,2)),0)</f>
        <v>81</v>
      </c>
      <c r="AD1792" s="44">
        <f>IFERROR(VALUE(MID($C1792,4,3)),0)</f>
        <v>19</v>
      </c>
      <c r="AE1792" s="51">
        <f>VALUE(RIGHT("00"&amp;AC1792,2)&amp;RIGHT("000"&amp;AD1792,3))</f>
        <v>81019</v>
      </c>
    </row>
    <row r="1793" spans="1:31">
      <c r="A1793" s="60" t="str">
        <f>IF(G1793&amp;Q1793&lt;&gt;"",W1793&amp;Q1793,"")</f>
        <v>SAMARAbeige</v>
      </c>
      <c r="B1793" s="60" t="str">
        <f>IF(C1793&lt;&gt;"",LEFT(C1793,9),"")</f>
        <v>81-019-02</v>
      </c>
      <c r="C1793" s="73" t="s">
        <v>6322</v>
      </c>
      <c r="D1793" s="73" t="s">
        <v>6317</v>
      </c>
      <c r="E1793" s="73" t="s">
        <v>912</v>
      </c>
      <c r="F1793" s="74">
        <v>61</v>
      </c>
      <c r="G1793" s="73" t="s">
        <v>6318</v>
      </c>
      <c r="H1793" s="73" t="s">
        <v>63</v>
      </c>
      <c r="I1793" s="73" t="s">
        <v>1265</v>
      </c>
      <c r="J1793" s="73" t="s">
        <v>318</v>
      </c>
      <c r="K1793" s="73" t="s">
        <v>390</v>
      </c>
      <c r="L1793" s="73" t="s">
        <v>383</v>
      </c>
      <c r="M1793" s="73" t="s">
        <v>388</v>
      </c>
      <c r="N1793" s="73" t="s">
        <v>44</v>
      </c>
      <c r="O1793" s="73" t="s">
        <v>385</v>
      </c>
      <c r="P1793" s="73" t="s">
        <v>907</v>
      </c>
      <c r="Q1793" s="73" t="s">
        <v>937</v>
      </c>
      <c r="R1793" s="73" t="s">
        <v>63</v>
      </c>
      <c r="V1793" s="60" t="str">
        <f>W1793&amp;H1793</f>
        <v>SAMARAбежевый</v>
      </c>
      <c r="W1793" s="60" t="str">
        <f>_xlfn.LET(_xlpm.TextCell,TEXT(G1793,"###"),IF(_xlpm.TextCell&lt;&gt;"",IF(StyleSpaceSplit,IFERROR(IF(FIND(" ",_xlpm.TextCell)&gt;=1,MID(_xlpm.TextCell,1,FIND(" ",_xlpm.TextCell)-1),_xlpm.TextCell),_xlpm.TextCell),_xlpm.TextCell),""))</f>
        <v>SAMARA</v>
      </c>
      <c r="X1793" s="60" t="str">
        <f>IF(A1793&lt;&gt;"",IFERROR(IF(FIND(" ",G1793)&gt;=1,MID(G1793,FIND(" ",G1793)+1,LEN(G1793)),""),""),"")</f>
        <v/>
      </c>
      <c r="AC1793" s="51">
        <f>IFERROR(VALUE(MID($C1793,1,2)),0)</f>
        <v>81</v>
      </c>
      <c r="AD1793" s="44">
        <f>IFERROR(VALUE(MID($C1793,4,3)),0)</f>
        <v>19</v>
      </c>
      <c r="AE1793" s="51">
        <f>VALUE(RIGHT("00"&amp;AC1793,2)&amp;RIGHT("000"&amp;AD1793,3))</f>
        <v>81019</v>
      </c>
    </row>
    <row r="1794" spans="1:31">
      <c r="A1794" s="60" t="str">
        <f>IF(G1794&amp;Q1794&lt;&gt;"",W1794&amp;Q1794,"")</f>
        <v>SAMARAblue</v>
      </c>
      <c r="B1794" s="60" t="str">
        <f>IF(C1794&lt;&gt;"",LEFT(C1794,9),"")</f>
        <v>81-019-06</v>
      </c>
      <c r="C1794" s="73" t="s">
        <v>6323</v>
      </c>
      <c r="D1794" s="73" t="s">
        <v>6324</v>
      </c>
      <c r="E1794" s="73" t="s">
        <v>956</v>
      </c>
      <c r="F1794" s="74">
        <v>55</v>
      </c>
      <c r="G1794" s="73" t="s">
        <v>6318</v>
      </c>
      <c r="H1794" s="73" t="s">
        <v>71</v>
      </c>
      <c r="I1794" s="73" t="s">
        <v>1265</v>
      </c>
      <c r="J1794" s="73" t="s">
        <v>318</v>
      </c>
      <c r="K1794" s="73" t="s">
        <v>390</v>
      </c>
      <c r="L1794" s="73" t="s">
        <v>383</v>
      </c>
      <c r="M1794" s="73" t="s">
        <v>388</v>
      </c>
      <c r="N1794" s="73" t="s">
        <v>44</v>
      </c>
      <c r="O1794" s="73" t="s">
        <v>385</v>
      </c>
      <c r="P1794" s="73" t="s">
        <v>907</v>
      </c>
      <c r="Q1794" s="73" t="s">
        <v>932</v>
      </c>
      <c r="R1794" s="73" t="s">
        <v>71</v>
      </c>
      <c r="V1794" s="60" t="str">
        <f>W1794&amp;H1794</f>
        <v>SAMARAсиний</v>
      </c>
      <c r="W1794" s="60" t="str">
        <f>_xlfn.LET(_xlpm.TextCell,TEXT(G1794,"###"),IF(_xlpm.TextCell&lt;&gt;"",IF(StyleSpaceSplit,IFERROR(IF(FIND(" ",_xlpm.TextCell)&gt;=1,MID(_xlpm.TextCell,1,FIND(" ",_xlpm.TextCell)-1),_xlpm.TextCell),_xlpm.TextCell),_xlpm.TextCell),""))</f>
        <v>SAMARA</v>
      </c>
      <c r="X1794" s="60" t="str">
        <f>IF(A1794&lt;&gt;"",IFERROR(IF(FIND(" ",G1794)&gt;=1,MID(G1794,FIND(" ",G1794)+1,LEN(G1794)),""),""),"")</f>
        <v/>
      </c>
      <c r="AC1794" s="51">
        <f>IFERROR(VALUE(MID($C1794,1,2)),0)</f>
        <v>81</v>
      </c>
      <c r="AD1794" s="44">
        <f>IFERROR(VALUE(MID($C1794,4,3)),0)</f>
        <v>19</v>
      </c>
      <c r="AE1794" s="51">
        <f>VALUE(RIGHT("00"&amp;AC1794,2)&amp;RIGHT("000"&amp;AD1794,3))</f>
        <v>81019</v>
      </c>
    </row>
    <row r="1795" spans="1:31">
      <c r="A1795" s="60" t="str">
        <f>IF(G1795&amp;Q1795&lt;&gt;"",W1795&amp;Q1795,"")</f>
        <v>SAMARAblue</v>
      </c>
      <c r="B1795" s="60" t="str">
        <f>IF(C1795&lt;&gt;"",LEFT(C1795,9),"")</f>
        <v>81-019-06</v>
      </c>
      <c r="C1795" s="73" t="s">
        <v>6325</v>
      </c>
      <c r="D1795" s="73" t="s">
        <v>6324</v>
      </c>
      <c r="E1795" s="73" t="s">
        <v>904</v>
      </c>
      <c r="F1795" s="74">
        <v>57</v>
      </c>
      <c r="G1795" s="73" t="s">
        <v>6318</v>
      </c>
      <c r="H1795" s="73" t="s">
        <v>71</v>
      </c>
      <c r="I1795" s="73" t="s">
        <v>1265</v>
      </c>
      <c r="J1795" s="73" t="s">
        <v>318</v>
      </c>
      <c r="K1795" s="73" t="s">
        <v>390</v>
      </c>
      <c r="L1795" s="73" t="s">
        <v>383</v>
      </c>
      <c r="M1795" s="73" t="s">
        <v>388</v>
      </c>
      <c r="N1795" s="73" t="s">
        <v>44</v>
      </c>
      <c r="O1795" s="73" t="s">
        <v>385</v>
      </c>
      <c r="P1795" s="73" t="s">
        <v>907</v>
      </c>
      <c r="Q1795" s="73" t="s">
        <v>932</v>
      </c>
      <c r="R1795" s="73" t="s">
        <v>71</v>
      </c>
      <c r="V1795" s="60" t="str">
        <f>W1795&amp;H1795</f>
        <v>SAMARAсиний</v>
      </c>
      <c r="W1795" s="60" t="str">
        <f>_xlfn.LET(_xlpm.TextCell,TEXT(G1795,"###"),IF(_xlpm.TextCell&lt;&gt;"",IF(StyleSpaceSplit,IFERROR(IF(FIND(" ",_xlpm.TextCell)&gt;=1,MID(_xlpm.TextCell,1,FIND(" ",_xlpm.TextCell)-1),_xlpm.TextCell),_xlpm.TextCell),_xlpm.TextCell),""))</f>
        <v>SAMARA</v>
      </c>
      <c r="X1795" s="60" t="str">
        <f>IF(A1795&lt;&gt;"",IFERROR(IF(FIND(" ",G1795)&gt;=1,MID(G1795,FIND(" ",G1795)+1,LEN(G1795)),""),""),"")</f>
        <v/>
      </c>
      <c r="AC1795" s="51">
        <f>IFERROR(VALUE(MID($C1795,1,2)),0)</f>
        <v>81</v>
      </c>
      <c r="AD1795" s="44">
        <f>IFERROR(VALUE(MID($C1795,4,3)),0)</f>
        <v>19</v>
      </c>
      <c r="AE1795" s="51">
        <f>VALUE(RIGHT("00"&amp;AC1795,2)&amp;RIGHT("000"&amp;AD1795,3))</f>
        <v>81019</v>
      </c>
    </row>
    <row r="1796" spans="1:31">
      <c r="A1796" s="60" t="str">
        <f>IF(G1796&amp;Q1796&lt;&gt;"",W1796&amp;Q1796,"")</f>
        <v>SAMARAblue</v>
      </c>
      <c r="B1796" s="60" t="str">
        <f>IF(C1796&lt;&gt;"",LEFT(C1796,9),"")</f>
        <v>81-019-06</v>
      </c>
      <c r="C1796" s="73" t="s">
        <v>6326</v>
      </c>
      <c r="D1796" s="73" t="s">
        <v>6324</v>
      </c>
      <c r="E1796" s="73" t="s">
        <v>910</v>
      </c>
      <c r="F1796" s="74">
        <v>59</v>
      </c>
      <c r="G1796" s="73" t="s">
        <v>6318</v>
      </c>
      <c r="H1796" s="73" t="s">
        <v>71</v>
      </c>
      <c r="I1796" s="73" t="s">
        <v>1265</v>
      </c>
      <c r="J1796" s="73" t="s">
        <v>318</v>
      </c>
      <c r="K1796" s="73" t="s">
        <v>390</v>
      </c>
      <c r="L1796" s="73" t="s">
        <v>383</v>
      </c>
      <c r="M1796" s="73" t="s">
        <v>388</v>
      </c>
      <c r="N1796" s="73" t="s">
        <v>44</v>
      </c>
      <c r="O1796" s="73" t="s">
        <v>385</v>
      </c>
      <c r="P1796" s="73" t="s">
        <v>907</v>
      </c>
      <c r="Q1796" s="73" t="s">
        <v>932</v>
      </c>
      <c r="R1796" s="73" t="s">
        <v>71</v>
      </c>
      <c r="V1796" s="60" t="str">
        <f>W1796&amp;H1796</f>
        <v>SAMARAсиний</v>
      </c>
      <c r="W1796" s="60" t="str">
        <f>_xlfn.LET(_xlpm.TextCell,TEXT(G1796,"###"),IF(_xlpm.TextCell&lt;&gt;"",IF(StyleSpaceSplit,IFERROR(IF(FIND(" ",_xlpm.TextCell)&gt;=1,MID(_xlpm.TextCell,1,FIND(" ",_xlpm.TextCell)-1),_xlpm.TextCell),_xlpm.TextCell),_xlpm.TextCell),""))</f>
        <v>SAMARA</v>
      </c>
      <c r="X1796" s="60" t="str">
        <f>IF(A1796&lt;&gt;"",IFERROR(IF(FIND(" ",G1796)&gt;=1,MID(G1796,FIND(" ",G1796)+1,LEN(G1796)),""),""),"")</f>
        <v/>
      </c>
      <c r="AC1796" s="51">
        <f>IFERROR(VALUE(MID($C1796,1,2)),0)</f>
        <v>81</v>
      </c>
      <c r="AD1796" s="44">
        <f>IFERROR(VALUE(MID($C1796,4,3)),0)</f>
        <v>19</v>
      </c>
      <c r="AE1796" s="51">
        <f>VALUE(RIGHT("00"&amp;AC1796,2)&amp;RIGHT("000"&amp;AD1796,3))</f>
        <v>81019</v>
      </c>
    </row>
    <row r="1797" spans="1:31">
      <c r="A1797" s="60" t="str">
        <f>IF(G1797&amp;Q1797&lt;&gt;"",W1797&amp;Q1797,"")</f>
        <v>SAMARAblue</v>
      </c>
      <c r="B1797" s="60" t="str">
        <f>IF(C1797&lt;&gt;"",LEFT(C1797,9),"")</f>
        <v>81-019-06</v>
      </c>
      <c r="C1797" s="73" t="s">
        <v>6327</v>
      </c>
      <c r="D1797" s="73" t="s">
        <v>6324</v>
      </c>
      <c r="E1797" s="73" t="s">
        <v>912</v>
      </c>
      <c r="F1797" s="74">
        <v>61</v>
      </c>
      <c r="G1797" s="73" t="s">
        <v>6318</v>
      </c>
      <c r="H1797" s="73" t="s">
        <v>71</v>
      </c>
      <c r="I1797" s="73" t="s">
        <v>1265</v>
      </c>
      <c r="J1797" s="73" t="s">
        <v>318</v>
      </c>
      <c r="K1797" s="73" t="s">
        <v>390</v>
      </c>
      <c r="L1797" s="73" t="s">
        <v>383</v>
      </c>
      <c r="M1797" s="73" t="s">
        <v>388</v>
      </c>
      <c r="N1797" s="73" t="s">
        <v>44</v>
      </c>
      <c r="O1797" s="73" t="s">
        <v>385</v>
      </c>
      <c r="P1797" s="73" t="s">
        <v>907</v>
      </c>
      <c r="Q1797" s="73" t="s">
        <v>932</v>
      </c>
      <c r="R1797" s="73" t="s">
        <v>71</v>
      </c>
      <c r="V1797" s="60" t="str">
        <f>W1797&amp;H1797</f>
        <v>SAMARAсиний</v>
      </c>
      <c r="W1797" s="60" t="str">
        <f>_xlfn.LET(_xlpm.TextCell,TEXT(G1797,"###"),IF(_xlpm.TextCell&lt;&gt;"",IF(StyleSpaceSplit,IFERROR(IF(FIND(" ",_xlpm.TextCell)&gt;=1,MID(_xlpm.TextCell,1,FIND(" ",_xlpm.TextCell)-1),_xlpm.TextCell),_xlpm.TextCell),_xlpm.TextCell),""))</f>
        <v>SAMARA</v>
      </c>
      <c r="X1797" s="60" t="str">
        <f>IF(A1797&lt;&gt;"",IFERROR(IF(FIND(" ",G1797)&gt;=1,MID(G1797,FIND(" ",G1797)+1,LEN(G1797)),""),""),"")</f>
        <v/>
      </c>
      <c r="AC1797" s="51">
        <f>IFERROR(VALUE(MID($C1797,1,2)),0)</f>
        <v>81</v>
      </c>
      <c r="AD1797" s="44">
        <f>IFERROR(VALUE(MID($C1797,4,3)),0)</f>
        <v>19</v>
      </c>
      <c r="AE1797" s="51">
        <f>VALUE(RIGHT("00"&amp;AC1797,2)&amp;RIGHT("000"&amp;AD1797,3))</f>
        <v>81019</v>
      </c>
    </row>
    <row r="1798" spans="1:31">
      <c r="A1798" s="60" t="str">
        <f>IF(G1798&amp;Q1798&lt;&gt;"",W1798&amp;Q1798,"")</f>
        <v>SAMSONorange</v>
      </c>
      <c r="B1798" s="60" t="str">
        <f>IF(C1798&lt;&gt;"",LEFT(C1798,9),"")</f>
        <v>80-838-13</v>
      </c>
      <c r="C1798" s="73" t="s">
        <v>5003</v>
      </c>
      <c r="D1798" s="73" t="s">
        <v>5004</v>
      </c>
      <c r="E1798" s="73" t="s">
        <v>904</v>
      </c>
      <c r="F1798" s="74">
        <v>57</v>
      </c>
      <c r="G1798" s="73" t="s">
        <v>5005</v>
      </c>
      <c r="H1798" s="73" t="s">
        <v>254</v>
      </c>
      <c r="I1798" s="73" t="s">
        <v>4806</v>
      </c>
      <c r="J1798" s="73" t="s">
        <v>348</v>
      </c>
      <c r="K1798" s="73" t="s">
        <v>387</v>
      </c>
      <c r="L1798" s="73" t="s">
        <v>383</v>
      </c>
      <c r="M1798" s="73" t="s">
        <v>388</v>
      </c>
      <c r="N1798" s="73" t="s">
        <v>44</v>
      </c>
      <c r="O1798" s="73" t="s">
        <v>386</v>
      </c>
      <c r="P1798" s="73" t="s">
        <v>907</v>
      </c>
      <c r="Q1798" s="73" t="s">
        <v>1300</v>
      </c>
      <c r="R1798" s="73" t="s">
        <v>71</v>
      </c>
      <c r="V1798" s="60" t="str">
        <f>W1798&amp;H1798</f>
        <v>SAMSONсиний / оранжевый</v>
      </c>
      <c r="W1798" s="60" t="str">
        <f>_xlfn.LET(_xlpm.TextCell,TEXT(G1798,"###"),IF(_xlpm.TextCell&lt;&gt;"",IF(StyleSpaceSplit,IFERROR(IF(FIND(" ",_xlpm.TextCell)&gt;=1,MID(_xlpm.TextCell,1,FIND(" ",_xlpm.TextCell)-1),_xlpm.TextCell),_xlpm.TextCell),_xlpm.TextCell),""))</f>
        <v>SAMSON</v>
      </c>
      <c r="X1798" s="60" t="str">
        <f>IF(A1798&lt;&gt;"",IFERROR(IF(FIND(" ",G1798)&gt;=1,MID(G1798,FIND(" ",G1798)+1,LEN(G1798)),""),""),"")</f>
        <v/>
      </c>
      <c r="AC1798" s="51">
        <f>IFERROR(VALUE(MID($C1798,1,2)),0)</f>
        <v>80</v>
      </c>
      <c r="AD1798" s="44">
        <f>IFERROR(VALUE(MID($C1798,4,3)),0)</f>
        <v>838</v>
      </c>
      <c r="AE1798" s="51">
        <f>VALUE(RIGHT("00"&amp;AC1798,2)&amp;RIGHT("000"&amp;AD1798,3))</f>
        <v>80838</v>
      </c>
    </row>
    <row r="1799" spans="1:31">
      <c r="A1799" s="60" t="str">
        <f>IF(G1799&amp;Q1799&lt;&gt;"",W1799&amp;Q1799,"")</f>
        <v>SAMSONorange</v>
      </c>
      <c r="B1799" s="60" t="str">
        <f>IF(C1799&lt;&gt;"",LEFT(C1799,9),"")</f>
        <v>80-838-13</v>
      </c>
      <c r="C1799" s="73" t="s">
        <v>5006</v>
      </c>
      <c r="D1799" s="73" t="s">
        <v>5004</v>
      </c>
      <c r="E1799" s="73" t="s">
        <v>956</v>
      </c>
      <c r="F1799" s="74">
        <v>55</v>
      </c>
      <c r="G1799" s="73" t="s">
        <v>5005</v>
      </c>
      <c r="H1799" s="73" t="s">
        <v>254</v>
      </c>
      <c r="I1799" s="73" t="s">
        <v>4806</v>
      </c>
      <c r="J1799" s="73" t="s">
        <v>348</v>
      </c>
      <c r="K1799" s="73" t="s">
        <v>387</v>
      </c>
      <c r="L1799" s="73" t="s">
        <v>383</v>
      </c>
      <c r="M1799" s="73" t="s">
        <v>388</v>
      </c>
      <c r="N1799" s="73" t="s">
        <v>44</v>
      </c>
      <c r="O1799" s="73" t="s">
        <v>386</v>
      </c>
      <c r="P1799" s="73" t="s">
        <v>907</v>
      </c>
      <c r="Q1799" s="73" t="s">
        <v>1300</v>
      </c>
      <c r="R1799" s="73" t="s">
        <v>71</v>
      </c>
      <c r="V1799" s="60" t="str">
        <f>W1799&amp;H1799</f>
        <v>SAMSONсиний / оранжевый</v>
      </c>
      <c r="W1799" s="60" t="str">
        <f>_xlfn.LET(_xlpm.TextCell,TEXT(G1799,"###"),IF(_xlpm.TextCell&lt;&gt;"",IF(StyleSpaceSplit,IFERROR(IF(FIND(" ",_xlpm.TextCell)&gt;=1,MID(_xlpm.TextCell,1,FIND(" ",_xlpm.TextCell)-1),_xlpm.TextCell),_xlpm.TextCell),_xlpm.TextCell),""))</f>
        <v>SAMSON</v>
      </c>
      <c r="X1799" s="60" t="str">
        <f>IF(A1799&lt;&gt;"",IFERROR(IF(FIND(" ",G1799)&gt;=1,MID(G1799,FIND(" ",G1799)+1,LEN(G1799)),""),""),"")</f>
        <v/>
      </c>
      <c r="AC1799" s="51">
        <f>IFERROR(VALUE(MID($C1799,1,2)),0)</f>
        <v>80</v>
      </c>
      <c r="AD1799" s="44">
        <f>IFERROR(VALUE(MID($C1799,4,3)),0)</f>
        <v>838</v>
      </c>
      <c r="AE1799" s="51">
        <f>VALUE(RIGHT("00"&amp;AC1799,2)&amp;RIGHT("000"&amp;AD1799,3))</f>
        <v>80838</v>
      </c>
    </row>
    <row r="1800" spans="1:31">
      <c r="A1800" s="60" t="str">
        <f>IF(G1800&amp;Q1800&lt;&gt;"",W1800&amp;Q1800,"")</f>
        <v>SAMSONorange</v>
      </c>
      <c r="B1800" s="60" t="str">
        <f>IF(C1800&lt;&gt;"",LEFT(C1800,9),"")</f>
        <v>80-838-13</v>
      </c>
      <c r="C1800" s="73" t="s">
        <v>5007</v>
      </c>
      <c r="D1800" s="73" t="s">
        <v>5004</v>
      </c>
      <c r="E1800" s="73" t="s">
        <v>910</v>
      </c>
      <c r="F1800" s="74">
        <v>59</v>
      </c>
      <c r="G1800" s="73" t="s">
        <v>5005</v>
      </c>
      <c r="H1800" s="73" t="s">
        <v>254</v>
      </c>
      <c r="I1800" s="73" t="s">
        <v>4806</v>
      </c>
      <c r="J1800" s="73" t="s">
        <v>348</v>
      </c>
      <c r="K1800" s="73" t="s">
        <v>387</v>
      </c>
      <c r="L1800" s="73" t="s">
        <v>383</v>
      </c>
      <c r="M1800" s="73" t="s">
        <v>388</v>
      </c>
      <c r="N1800" s="73" t="s">
        <v>44</v>
      </c>
      <c r="O1800" s="73" t="s">
        <v>386</v>
      </c>
      <c r="P1800" s="73" t="s">
        <v>907</v>
      </c>
      <c r="Q1800" s="73" t="s">
        <v>1300</v>
      </c>
      <c r="R1800" s="73" t="s">
        <v>71</v>
      </c>
      <c r="V1800" s="60" t="str">
        <f>W1800&amp;H1800</f>
        <v>SAMSONсиний / оранжевый</v>
      </c>
      <c r="W1800" s="60" t="str">
        <f>_xlfn.LET(_xlpm.TextCell,TEXT(G1800,"###"),IF(_xlpm.TextCell&lt;&gt;"",IF(StyleSpaceSplit,IFERROR(IF(FIND(" ",_xlpm.TextCell)&gt;=1,MID(_xlpm.TextCell,1,FIND(" ",_xlpm.TextCell)-1),_xlpm.TextCell),_xlpm.TextCell),_xlpm.TextCell),""))</f>
        <v>SAMSON</v>
      </c>
      <c r="X1800" s="60" t="str">
        <f>IF(A1800&lt;&gt;"",IFERROR(IF(FIND(" ",G1800)&gt;=1,MID(G1800,FIND(" ",G1800)+1,LEN(G1800)),""),""),"")</f>
        <v/>
      </c>
      <c r="AC1800" s="51">
        <f>IFERROR(VALUE(MID($C1800,1,2)),0)</f>
        <v>80</v>
      </c>
      <c r="AD1800" s="44">
        <f>IFERROR(VALUE(MID($C1800,4,3)),0)</f>
        <v>838</v>
      </c>
      <c r="AE1800" s="51">
        <f>VALUE(RIGHT("00"&amp;AC1800,2)&amp;RIGHT("000"&amp;AD1800,3))</f>
        <v>80838</v>
      </c>
    </row>
    <row r="1801" spans="1:31">
      <c r="A1801" s="60" t="str">
        <f>IF(G1801&amp;Q1801&lt;&gt;"",W1801&amp;Q1801,"")</f>
        <v>SANFORDbeige</v>
      </c>
      <c r="B1801" s="60" t="str">
        <f>IF(C1801&lt;&gt;"",LEFT(C1801,9),"")</f>
        <v>80-839-14</v>
      </c>
      <c r="C1801" s="73" t="s">
        <v>5008</v>
      </c>
      <c r="D1801" s="73" t="s">
        <v>5009</v>
      </c>
      <c r="E1801" s="73" t="s">
        <v>920</v>
      </c>
      <c r="F1801" s="74">
        <v>58</v>
      </c>
      <c r="G1801" s="73" t="s">
        <v>5010</v>
      </c>
      <c r="H1801" s="73" t="s">
        <v>86</v>
      </c>
      <c r="I1801" s="73" t="s">
        <v>5011</v>
      </c>
      <c r="J1801" s="73" t="s">
        <v>320</v>
      </c>
      <c r="K1801" s="73" t="s">
        <v>390</v>
      </c>
      <c r="L1801" s="73" t="s">
        <v>383</v>
      </c>
      <c r="M1801" s="73" t="s">
        <v>388</v>
      </c>
      <c r="N1801" s="73" t="s">
        <v>44</v>
      </c>
      <c r="O1801" s="73" t="s">
        <v>385</v>
      </c>
      <c r="P1801" s="73" t="s">
        <v>907</v>
      </c>
      <c r="Q1801" s="73" t="s">
        <v>937</v>
      </c>
      <c r="R1801" s="73" t="s">
        <v>86</v>
      </c>
      <c r="V1801" s="60" t="str">
        <f>W1801&amp;H1801</f>
        <v>SANFORDкоричневый</v>
      </c>
      <c r="W1801" s="60" t="str">
        <f>_xlfn.LET(_xlpm.TextCell,TEXT(G1801,"###"),IF(_xlpm.TextCell&lt;&gt;"",IF(StyleSpaceSplit,IFERROR(IF(FIND(" ",_xlpm.TextCell)&gt;=1,MID(_xlpm.TextCell,1,FIND(" ",_xlpm.TextCell)-1),_xlpm.TextCell),_xlpm.TextCell),_xlpm.TextCell),""))</f>
        <v>SANFORD</v>
      </c>
      <c r="X1801" s="60" t="str">
        <f>IF(A1801&lt;&gt;"",IFERROR(IF(FIND(" ",G1801)&gt;=1,MID(G1801,FIND(" ",G1801)+1,LEN(G1801)),""),""),"")</f>
        <v/>
      </c>
      <c r="AC1801" s="51">
        <f>IFERROR(VALUE(MID($C1801,1,2)),0)</f>
        <v>80</v>
      </c>
      <c r="AD1801" s="44">
        <f>IFERROR(VALUE(MID($C1801,4,3)),0)</f>
        <v>839</v>
      </c>
      <c r="AE1801" s="51">
        <f>VALUE(RIGHT("00"&amp;AC1801,2)&amp;RIGHT("000"&amp;AD1801,3))</f>
        <v>80839</v>
      </c>
    </row>
    <row r="1802" spans="1:31">
      <c r="A1802" s="60" t="str">
        <f>IF(G1802&amp;Q1802&lt;&gt;"",W1802&amp;Q1802,"")</f>
        <v>SANFORDbeige</v>
      </c>
      <c r="B1802" s="60" t="str">
        <f>IF(C1802&lt;&gt;"",LEFT(C1802,9),"")</f>
        <v>80-839-14</v>
      </c>
      <c r="C1802" s="73" t="s">
        <v>5012</v>
      </c>
      <c r="D1802" s="73" t="s">
        <v>5009</v>
      </c>
      <c r="E1802" s="73" t="s">
        <v>915</v>
      </c>
      <c r="F1802" s="74">
        <v>56</v>
      </c>
      <c r="G1802" s="73" t="s">
        <v>5010</v>
      </c>
      <c r="H1802" s="73" t="s">
        <v>86</v>
      </c>
      <c r="I1802" s="73" t="s">
        <v>5011</v>
      </c>
      <c r="J1802" s="73" t="s">
        <v>320</v>
      </c>
      <c r="K1802" s="73" t="s">
        <v>390</v>
      </c>
      <c r="L1802" s="73" t="s">
        <v>383</v>
      </c>
      <c r="M1802" s="73" t="s">
        <v>388</v>
      </c>
      <c r="N1802" s="73" t="s">
        <v>44</v>
      </c>
      <c r="O1802" s="73" t="s">
        <v>385</v>
      </c>
      <c r="P1802" s="73" t="s">
        <v>907</v>
      </c>
      <c r="Q1802" s="73" t="s">
        <v>937</v>
      </c>
      <c r="R1802" s="73" t="s">
        <v>86</v>
      </c>
      <c r="V1802" s="60" t="str">
        <f>W1802&amp;H1802</f>
        <v>SANFORDкоричневый</v>
      </c>
      <c r="W1802" s="60" t="str">
        <f>_xlfn.LET(_xlpm.TextCell,TEXT(G1802,"###"),IF(_xlpm.TextCell&lt;&gt;"",IF(StyleSpaceSplit,IFERROR(IF(FIND(" ",_xlpm.TextCell)&gt;=1,MID(_xlpm.TextCell,1,FIND(" ",_xlpm.TextCell)-1),_xlpm.TextCell),_xlpm.TextCell),_xlpm.TextCell),""))</f>
        <v>SANFORD</v>
      </c>
      <c r="X1802" s="60" t="str">
        <f>IF(A1802&lt;&gt;"",IFERROR(IF(FIND(" ",G1802)&gt;=1,MID(G1802,FIND(" ",G1802)+1,LEN(G1802)),""),""),"")</f>
        <v/>
      </c>
      <c r="AC1802" s="51">
        <f>IFERROR(VALUE(MID($C1802,1,2)),0)</f>
        <v>80</v>
      </c>
      <c r="AD1802" s="44">
        <f>IFERROR(VALUE(MID($C1802,4,3)),0)</f>
        <v>839</v>
      </c>
      <c r="AE1802" s="51">
        <f>VALUE(RIGHT("00"&amp;AC1802,2)&amp;RIGHT("000"&amp;AD1802,3))</f>
        <v>80839</v>
      </c>
    </row>
    <row r="1803" spans="1:31">
      <c r="A1803" s="60" t="str">
        <f>IF(G1803&amp;Q1803&lt;&gt;"",W1803&amp;Q1803,"")</f>
        <v>SANFORDbeige</v>
      </c>
      <c r="B1803" s="60" t="str">
        <f>IF(C1803&lt;&gt;"",LEFT(C1803,9),"")</f>
        <v>80-839-14</v>
      </c>
      <c r="C1803" s="73" t="s">
        <v>5013</v>
      </c>
      <c r="D1803" s="73" t="s">
        <v>5009</v>
      </c>
      <c r="E1803" s="73" t="s">
        <v>904</v>
      </c>
      <c r="F1803" s="74">
        <v>57</v>
      </c>
      <c r="G1803" s="73" t="s">
        <v>5010</v>
      </c>
      <c r="H1803" s="73" t="s">
        <v>86</v>
      </c>
      <c r="I1803" s="73" t="s">
        <v>5011</v>
      </c>
      <c r="J1803" s="73" t="s">
        <v>320</v>
      </c>
      <c r="K1803" s="73" t="s">
        <v>390</v>
      </c>
      <c r="L1803" s="73" t="s">
        <v>383</v>
      </c>
      <c r="M1803" s="73" t="s">
        <v>388</v>
      </c>
      <c r="N1803" s="73" t="s">
        <v>44</v>
      </c>
      <c r="O1803" s="73" t="s">
        <v>385</v>
      </c>
      <c r="P1803" s="73" t="s">
        <v>907</v>
      </c>
      <c r="Q1803" s="73" t="s">
        <v>937</v>
      </c>
      <c r="R1803" s="73" t="s">
        <v>86</v>
      </c>
      <c r="V1803" s="60" t="str">
        <f>W1803&amp;H1803</f>
        <v>SANFORDкоричневый</v>
      </c>
      <c r="W1803" s="60" t="str">
        <f>_xlfn.LET(_xlpm.TextCell,TEXT(G1803,"###"),IF(_xlpm.TextCell&lt;&gt;"",IF(StyleSpaceSplit,IFERROR(IF(FIND(" ",_xlpm.TextCell)&gt;=1,MID(_xlpm.TextCell,1,FIND(" ",_xlpm.TextCell)-1),_xlpm.TextCell),_xlpm.TextCell),_xlpm.TextCell),""))</f>
        <v>SANFORD</v>
      </c>
      <c r="X1803" s="60" t="str">
        <f>IF(A1803&lt;&gt;"",IFERROR(IF(FIND(" ",G1803)&gt;=1,MID(G1803,FIND(" ",G1803)+1,LEN(G1803)),""),""),"")</f>
        <v/>
      </c>
      <c r="AC1803" s="51">
        <f>IFERROR(VALUE(MID($C1803,1,2)),0)</f>
        <v>80</v>
      </c>
      <c r="AD1803" s="44">
        <f>IFERROR(VALUE(MID($C1803,4,3)),0)</f>
        <v>839</v>
      </c>
      <c r="AE1803" s="51">
        <f>VALUE(RIGHT("00"&amp;AC1803,2)&amp;RIGHT("000"&amp;AD1803,3))</f>
        <v>80839</v>
      </c>
    </row>
    <row r="1804" spans="1:31">
      <c r="A1804" s="60" t="str">
        <f>IF(G1804&amp;Q1804&lt;&gt;"",W1804&amp;Q1804,"")</f>
        <v>SANFORDbeige</v>
      </c>
      <c r="B1804" s="60" t="str">
        <f>IF(C1804&lt;&gt;"",LEFT(C1804,9),"")</f>
        <v>80-839-14</v>
      </c>
      <c r="C1804" s="73" t="s">
        <v>5014</v>
      </c>
      <c r="D1804" s="73" t="s">
        <v>5009</v>
      </c>
      <c r="E1804" s="73" t="s">
        <v>910</v>
      </c>
      <c r="F1804" s="74">
        <v>59</v>
      </c>
      <c r="G1804" s="73" t="s">
        <v>5010</v>
      </c>
      <c r="H1804" s="73" t="s">
        <v>86</v>
      </c>
      <c r="I1804" s="73" t="s">
        <v>5011</v>
      </c>
      <c r="J1804" s="73" t="s">
        <v>320</v>
      </c>
      <c r="K1804" s="73" t="s">
        <v>390</v>
      </c>
      <c r="L1804" s="73" t="s">
        <v>383</v>
      </c>
      <c r="M1804" s="73" t="s">
        <v>388</v>
      </c>
      <c r="N1804" s="73" t="s">
        <v>44</v>
      </c>
      <c r="O1804" s="73" t="s">
        <v>385</v>
      </c>
      <c r="P1804" s="73" t="s">
        <v>907</v>
      </c>
      <c r="Q1804" s="73" t="s">
        <v>937</v>
      </c>
      <c r="R1804" s="73" t="s">
        <v>86</v>
      </c>
      <c r="V1804" s="60" t="str">
        <f>W1804&amp;H1804</f>
        <v>SANFORDкоричневый</v>
      </c>
      <c r="W1804" s="60" t="str">
        <f>_xlfn.LET(_xlpm.TextCell,TEXT(G1804,"###"),IF(_xlpm.TextCell&lt;&gt;"",IF(StyleSpaceSplit,IFERROR(IF(FIND(" ",_xlpm.TextCell)&gt;=1,MID(_xlpm.TextCell,1,FIND(" ",_xlpm.TextCell)-1),_xlpm.TextCell),_xlpm.TextCell),_xlpm.TextCell),""))</f>
        <v>SANFORD</v>
      </c>
      <c r="X1804" s="60" t="str">
        <f>IF(A1804&lt;&gt;"",IFERROR(IF(FIND(" ",G1804)&gt;=1,MID(G1804,FIND(" ",G1804)+1,LEN(G1804)),""),""),"")</f>
        <v/>
      </c>
      <c r="AC1804" s="51">
        <f>IFERROR(VALUE(MID($C1804,1,2)),0)</f>
        <v>80</v>
      </c>
      <c r="AD1804" s="44">
        <f>IFERROR(VALUE(MID($C1804,4,3)),0)</f>
        <v>839</v>
      </c>
      <c r="AE1804" s="51">
        <f>VALUE(RIGHT("00"&amp;AC1804,2)&amp;RIGHT("000"&amp;AD1804,3))</f>
        <v>80839</v>
      </c>
    </row>
    <row r="1805" spans="1:31">
      <c r="A1805" s="60" t="str">
        <f>IF(G1805&amp;Q1805&lt;&gt;"",W1805&amp;Q1805,"")</f>
        <v>SANFORDbeige</v>
      </c>
      <c r="B1805" s="60" t="str">
        <f>IF(C1805&lt;&gt;"",LEFT(C1805,9),"")</f>
        <v>80-839-14</v>
      </c>
      <c r="C1805" s="73" t="s">
        <v>5015</v>
      </c>
      <c r="D1805" s="73" t="s">
        <v>5009</v>
      </c>
      <c r="E1805" s="73" t="s">
        <v>922</v>
      </c>
      <c r="F1805" s="74">
        <v>60</v>
      </c>
      <c r="G1805" s="73" t="s">
        <v>5010</v>
      </c>
      <c r="H1805" s="73" t="s">
        <v>86</v>
      </c>
      <c r="I1805" s="73" t="s">
        <v>5011</v>
      </c>
      <c r="J1805" s="73" t="s">
        <v>320</v>
      </c>
      <c r="K1805" s="73" t="s">
        <v>390</v>
      </c>
      <c r="L1805" s="73" t="s">
        <v>383</v>
      </c>
      <c r="M1805" s="73" t="s">
        <v>388</v>
      </c>
      <c r="N1805" s="73" t="s">
        <v>44</v>
      </c>
      <c r="O1805" s="73" t="s">
        <v>385</v>
      </c>
      <c r="P1805" s="73" t="s">
        <v>907</v>
      </c>
      <c r="Q1805" s="73" t="s">
        <v>937</v>
      </c>
      <c r="R1805" s="73" t="s">
        <v>86</v>
      </c>
      <c r="V1805" s="60" t="str">
        <f>W1805&amp;H1805</f>
        <v>SANFORDкоричневый</v>
      </c>
      <c r="W1805" s="60" t="str">
        <f>_xlfn.LET(_xlpm.TextCell,TEXT(G1805,"###"),IF(_xlpm.TextCell&lt;&gt;"",IF(StyleSpaceSplit,IFERROR(IF(FIND(" ",_xlpm.TextCell)&gt;=1,MID(_xlpm.TextCell,1,FIND(" ",_xlpm.TextCell)-1),_xlpm.TextCell),_xlpm.TextCell),_xlpm.TextCell),""))</f>
        <v>SANFORD</v>
      </c>
      <c r="X1805" s="60" t="str">
        <f>IF(A1805&lt;&gt;"",IFERROR(IF(FIND(" ",G1805)&gt;=1,MID(G1805,FIND(" ",G1805)+1,LEN(G1805)),""),""),"")</f>
        <v/>
      </c>
      <c r="AC1805" s="51">
        <f>IFERROR(VALUE(MID($C1805,1,2)),0)</f>
        <v>80</v>
      </c>
      <c r="AD1805" s="44">
        <f>IFERROR(VALUE(MID($C1805,4,3)),0)</f>
        <v>839</v>
      </c>
      <c r="AE1805" s="51">
        <f>VALUE(RIGHT("00"&amp;AC1805,2)&amp;RIGHT("000"&amp;AD1805,3))</f>
        <v>80839</v>
      </c>
    </row>
    <row r="1806" spans="1:31">
      <c r="A1806" s="60" t="str">
        <f>IF(G1806&amp;Q1806&lt;&gt;"",W1806&amp;Q1806,"")</f>
        <v>SANFORDbeige</v>
      </c>
      <c r="B1806" s="60" t="str">
        <f>IF(C1806&lt;&gt;"",LEFT(C1806,9),"")</f>
        <v>80-839-14</v>
      </c>
      <c r="C1806" s="73" t="s">
        <v>5016</v>
      </c>
      <c r="D1806" s="73" t="s">
        <v>5009</v>
      </c>
      <c r="E1806" s="73" t="s">
        <v>912</v>
      </c>
      <c r="F1806" s="74">
        <v>61</v>
      </c>
      <c r="G1806" s="73" t="s">
        <v>5010</v>
      </c>
      <c r="H1806" s="73" t="s">
        <v>86</v>
      </c>
      <c r="I1806" s="73" t="s">
        <v>5011</v>
      </c>
      <c r="J1806" s="73" t="s">
        <v>320</v>
      </c>
      <c r="K1806" s="73" t="s">
        <v>390</v>
      </c>
      <c r="L1806" s="73" t="s">
        <v>383</v>
      </c>
      <c r="M1806" s="73" t="s">
        <v>388</v>
      </c>
      <c r="N1806" s="73" t="s">
        <v>44</v>
      </c>
      <c r="O1806" s="73" t="s">
        <v>385</v>
      </c>
      <c r="P1806" s="73" t="s">
        <v>907</v>
      </c>
      <c r="Q1806" s="73" t="s">
        <v>937</v>
      </c>
      <c r="R1806" s="73" t="s">
        <v>86</v>
      </c>
      <c r="V1806" s="60" t="str">
        <f>W1806&amp;H1806</f>
        <v>SANFORDкоричневый</v>
      </c>
      <c r="W1806" s="60" t="str">
        <f>_xlfn.LET(_xlpm.TextCell,TEXT(G1806,"###"),IF(_xlpm.TextCell&lt;&gt;"",IF(StyleSpaceSplit,IFERROR(IF(FIND(" ",_xlpm.TextCell)&gt;=1,MID(_xlpm.TextCell,1,FIND(" ",_xlpm.TextCell)-1),_xlpm.TextCell),_xlpm.TextCell),_xlpm.TextCell),""))</f>
        <v>SANFORD</v>
      </c>
      <c r="X1806" s="60" t="str">
        <f>IF(A1806&lt;&gt;"",IFERROR(IF(FIND(" ",G1806)&gt;=1,MID(G1806,FIND(" ",G1806)+1,LEN(G1806)),""),""),"")</f>
        <v/>
      </c>
      <c r="AC1806" s="51">
        <f>IFERROR(VALUE(MID($C1806,1,2)),0)</f>
        <v>80</v>
      </c>
      <c r="AD1806" s="44">
        <f>IFERROR(VALUE(MID($C1806,4,3)),0)</f>
        <v>839</v>
      </c>
      <c r="AE1806" s="51">
        <f>VALUE(RIGHT("00"&amp;AC1806,2)&amp;RIGHT("000"&amp;AD1806,3))</f>
        <v>80839</v>
      </c>
    </row>
    <row r="1807" spans="1:31">
      <c r="A1807" s="60" t="str">
        <f>IF(G1807&amp;Q1807&lt;&gt;"",W1807&amp;Q1807,"")</f>
        <v>SANFORDbeige</v>
      </c>
      <c r="B1807" s="60" t="str">
        <f>IF(C1807&lt;&gt;"",LEFT(C1807,9),"")</f>
        <v>80-839-14</v>
      </c>
      <c r="C1807" s="73" t="s">
        <v>5017</v>
      </c>
      <c r="D1807" s="73" t="s">
        <v>5009</v>
      </c>
      <c r="E1807" s="73" t="s">
        <v>956</v>
      </c>
      <c r="F1807" s="74">
        <v>55</v>
      </c>
      <c r="G1807" s="73" t="s">
        <v>5010</v>
      </c>
      <c r="H1807" s="73" t="s">
        <v>86</v>
      </c>
      <c r="I1807" s="73" t="s">
        <v>5011</v>
      </c>
      <c r="J1807" s="73" t="s">
        <v>320</v>
      </c>
      <c r="K1807" s="73" t="s">
        <v>390</v>
      </c>
      <c r="L1807" s="73" t="s">
        <v>383</v>
      </c>
      <c r="M1807" s="73" t="s">
        <v>388</v>
      </c>
      <c r="N1807" s="73" t="s">
        <v>44</v>
      </c>
      <c r="O1807" s="73" t="s">
        <v>385</v>
      </c>
      <c r="P1807" s="73" t="s">
        <v>907</v>
      </c>
      <c r="Q1807" s="73" t="s">
        <v>937</v>
      </c>
      <c r="R1807" s="73" t="s">
        <v>86</v>
      </c>
      <c r="V1807" s="60" t="str">
        <f>W1807&amp;H1807</f>
        <v>SANFORDкоричневый</v>
      </c>
      <c r="W1807" s="60" t="str">
        <f>_xlfn.LET(_xlpm.TextCell,TEXT(G1807,"###"),IF(_xlpm.TextCell&lt;&gt;"",IF(StyleSpaceSplit,IFERROR(IF(FIND(" ",_xlpm.TextCell)&gt;=1,MID(_xlpm.TextCell,1,FIND(" ",_xlpm.TextCell)-1),_xlpm.TextCell),_xlpm.TextCell),_xlpm.TextCell),""))</f>
        <v>SANFORD</v>
      </c>
      <c r="X1807" s="60" t="str">
        <f>IF(A1807&lt;&gt;"",IFERROR(IF(FIND(" ",G1807)&gt;=1,MID(G1807,FIND(" ",G1807)+1,LEN(G1807)),""),""),"")</f>
        <v/>
      </c>
      <c r="AC1807" s="51">
        <f>IFERROR(VALUE(MID($C1807,1,2)),0)</f>
        <v>80</v>
      </c>
      <c r="AD1807" s="44">
        <f>IFERROR(VALUE(MID($C1807,4,3)),0)</f>
        <v>839</v>
      </c>
      <c r="AE1807" s="51">
        <f>VALUE(RIGHT("00"&amp;AC1807,2)&amp;RIGHT("000"&amp;AD1807,3))</f>
        <v>80839</v>
      </c>
    </row>
    <row r="1808" spans="1:31">
      <c r="A1808" s="60" t="str">
        <f>IF(G1808&amp;Q1808&lt;&gt;"",W1808&amp;Q1808,"")</f>
        <v>SANFORDgrey</v>
      </c>
      <c r="B1808" s="60" t="str">
        <f>IF(C1808&lt;&gt;"",LEFT(C1808,9),"")</f>
        <v>80-839-08</v>
      </c>
      <c r="C1808" s="73" t="s">
        <v>5887</v>
      </c>
      <c r="D1808" s="73" t="s">
        <v>5888</v>
      </c>
      <c r="E1808" s="73" t="s">
        <v>915</v>
      </c>
      <c r="F1808" s="74">
        <v>56</v>
      </c>
      <c r="G1808" s="73" t="s">
        <v>5010</v>
      </c>
      <c r="H1808" s="73" t="s">
        <v>83</v>
      </c>
      <c r="I1808" s="73" t="s">
        <v>5011</v>
      </c>
      <c r="J1808" s="73" t="s">
        <v>320</v>
      </c>
      <c r="K1808" s="73" t="s">
        <v>382</v>
      </c>
      <c r="L1808" s="73" t="s">
        <v>383</v>
      </c>
      <c r="M1808" s="73" t="s">
        <v>388</v>
      </c>
      <c r="N1808" s="73" t="s">
        <v>44</v>
      </c>
      <c r="O1808" s="73" t="s">
        <v>385</v>
      </c>
      <c r="P1808" s="73" t="s">
        <v>907</v>
      </c>
      <c r="Q1808" s="73" t="s">
        <v>917</v>
      </c>
      <c r="R1808" s="73" t="s">
        <v>83</v>
      </c>
      <c r="V1808" s="60" t="str">
        <f>W1808&amp;H1808</f>
        <v>SANFORDсерый</v>
      </c>
      <c r="W1808" s="60" t="str">
        <f>_xlfn.LET(_xlpm.TextCell,TEXT(G1808,"###"),IF(_xlpm.TextCell&lt;&gt;"",IF(StyleSpaceSplit,IFERROR(IF(FIND(" ",_xlpm.TextCell)&gt;=1,MID(_xlpm.TextCell,1,FIND(" ",_xlpm.TextCell)-1),_xlpm.TextCell),_xlpm.TextCell),_xlpm.TextCell),""))</f>
        <v>SANFORD</v>
      </c>
      <c r="X1808" s="60" t="str">
        <f>IF(A1808&lt;&gt;"",IFERROR(IF(FIND(" ",G1808)&gt;=1,MID(G1808,FIND(" ",G1808)+1,LEN(G1808)),""),""),"")</f>
        <v/>
      </c>
      <c r="AC1808" s="51">
        <f>IFERROR(VALUE(MID($C1808,1,2)),0)</f>
        <v>80</v>
      </c>
      <c r="AD1808" s="44">
        <f>IFERROR(VALUE(MID($C1808,4,3)),0)</f>
        <v>839</v>
      </c>
      <c r="AE1808" s="51">
        <f>VALUE(RIGHT("00"&amp;AC1808,2)&amp;RIGHT("000"&amp;AD1808,3))</f>
        <v>80839</v>
      </c>
    </row>
    <row r="1809" spans="1:31">
      <c r="A1809" s="60" t="str">
        <f>IF(G1809&amp;Q1809&lt;&gt;"",W1809&amp;Q1809,"")</f>
        <v>SANFORDgrey</v>
      </c>
      <c r="B1809" s="60" t="str">
        <f>IF(C1809&lt;&gt;"",LEFT(C1809,9),"")</f>
        <v>80-839-08</v>
      </c>
      <c r="C1809" s="73" t="s">
        <v>5889</v>
      </c>
      <c r="D1809" s="73" t="s">
        <v>5888</v>
      </c>
      <c r="E1809" s="73" t="s">
        <v>904</v>
      </c>
      <c r="F1809" s="74">
        <v>57</v>
      </c>
      <c r="G1809" s="73" t="s">
        <v>5010</v>
      </c>
      <c r="H1809" s="73" t="s">
        <v>83</v>
      </c>
      <c r="I1809" s="73" t="s">
        <v>5011</v>
      </c>
      <c r="J1809" s="73" t="s">
        <v>320</v>
      </c>
      <c r="K1809" s="73" t="s">
        <v>382</v>
      </c>
      <c r="L1809" s="73" t="s">
        <v>383</v>
      </c>
      <c r="M1809" s="73" t="s">
        <v>388</v>
      </c>
      <c r="N1809" s="73" t="s">
        <v>44</v>
      </c>
      <c r="O1809" s="73" t="s">
        <v>385</v>
      </c>
      <c r="P1809" s="73" t="s">
        <v>907</v>
      </c>
      <c r="Q1809" s="73" t="s">
        <v>917</v>
      </c>
      <c r="R1809" s="73" t="s">
        <v>83</v>
      </c>
      <c r="V1809" s="60" t="str">
        <f>W1809&amp;H1809</f>
        <v>SANFORDсерый</v>
      </c>
      <c r="W1809" s="60" t="str">
        <f>_xlfn.LET(_xlpm.TextCell,TEXT(G1809,"###"),IF(_xlpm.TextCell&lt;&gt;"",IF(StyleSpaceSplit,IFERROR(IF(FIND(" ",_xlpm.TextCell)&gt;=1,MID(_xlpm.TextCell,1,FIND(" ",_xlpm.TextCell)-1),_xlpm.TextCell),_xlpm.TextCell),_xlpm.TextCell),""))</f>
        <v>SANFORD</v>
      </c>
      <c r="X1809" s="60" t="str">
        <f>IF(A1809&lt;&gt;"",IFERROR(IF(FIND(" ",G1809)&gt;=1,MID(G1809,FIND(" ",G1809)+1,LEN(G1809)),""),""),"")</f>
        <v/>
      </c>
      <c r="AC1809" s="51">
        <f>IFERROR(VALUE(MID($C1809,1,2)),0)</f>
        <v>80</v>
      </c>
      <c r="AD1809" s="44">
        <f>IFERROR(VALUE(MID($C1809,4,3)),0)</f>
        <v>839</v>
      </c>
      <c r="AE1809" s="51">
        <f>VALUE(RIGHT("00"&amp;AC1809,2)&amp;RIGHT("000"&amp;AD1809,3))</f>
        <v>80839</v>
      </c>
    </row>
    <row r="1810" spans="1:31">
      <c r="A1810" s="60" t="str">
        <f>IF(G1810&amp;Q1810&lt;&gt;"",W1810&amp;Q1810,"")</f>
        <v>SANFORDgrey</v>
      </c>
      <c r="B1810" s="60" t="str">
        <f>IF(C1810&lt;&gt;"",LEFT(C1810,9),"")</f>
        <v>80-839-08</v>
      </c>
      <c r="C1810" s="73" t="s">
        <v>5890</v>
      </c>
      <c r="D1810" s="73" t="s">
        <v>5888</v>
      </c>
      <c r="E1810" s="73" t="s">
        <v>920</v>
      </c>
      <c r="F1810" s="74">
        <v>58</v>
      </c>
      <c r="G1810" s="73" t="s">
        <v>5010</v>
      </c>
      <c r="H1810" s="73" t="s">
        <v>83</v>
      </c>
      <c r="I1810" s="73" t="s">
        <v>5011</v>
      </c>
      <c r="J1810" s="73" t="s">
        <v>320</v>
      </c>
      <c r="K1810" s="73" t="s">
        <v>382</v>
      </c>
      <c r="L1810" s="73" t="s">
        <v>383</v>
      </c>
      <c r="M1810" s="73" t="s">
        <v>388</v>
      </c>
      <c r="N1810" s="73" t="s">
        <v>44</v>
      </c>
      <c r="O1810" s="73" t="s">
        <v>385</v>
      </c>
      <c r="P1810" s="73" t="s">
        <v>907</v>
      </c>
      <c r="Q1810" s="73" t="s">
        <v>917</v>
      </c>
      <c r="R1810" s="73" t="s">
        <v>83</v>
      </c>
      <c r="V1810" s="60" t="str">
        <f>W1810&amp;H1810</f>
        <v>SANFORDсерый</v>
      </c>
      <c r="W1810" s="60" t="str">
        <f>_xlfn.LET(_xlpm.TextCell,TEXT(G1810,"###"),IF(_xlpm.TextCell&lt;&gt;"",IF(StyleSpaceSplit,IFERROR(IF(FIND(" ",_xlpm.TextCell)&gt;=1,MID(_xlpm.TextCell,1,FIND(" ",_xlpm.TextCell)-1),_xlpm.TextCell),_xlpm.TextCell),_xlpm.TextCell),""))</f>
        <v>SANFORD</v>
      </c>
      <c r="X1810" s="60" t="str">
        <f>IF(A1810&lt;&gt;"",IFERROR(IF(FIND(" ",G1810)&gt;=1,MID(G1810,FIND(" ",G1810)+1,LEN(G1810)),""),""),"")</f>
        <v/>
      </c>
      <c r="AC1810" s="51">
        <f>IFERROR(VALUE(MID($C1810,1,2)),0)</f>
        <v>80</v>
      </c>
      <c r="AD1810" s="44">
        <f>IFERROR(VALUE(MID($C1810,4,3)),0)</f>
        <v>839</v>
      </c>
      <c r="AE1810" s="51">
        <f>VALUE(RIGHT("00"&amp;AC1810,2)&amp;RIGHT("000"&amp;AD1810,3))</f>
        <v>80839</v>
      </c>
    </row>
    <row r="1811" spans="1:31">
      <c r="A1811" s="60" t="str">
        <f>IF(G1811&amp;Q1811&lt;&gt;"",W1811&amp;Q1811,"")</f>
        <v>SANFORDgrey</v>
      </c>
      <c r="B1811" s="60" t="str">
        <f>IF(C1811&lt;&gt;"",LEFT(C1811,9),"")</f>
        <v>80-839-08</v>
      </c>
      <c r="C1811" s="73" t="s">
        <v>5891</v>
      </c>
      <c r="D1811" s="73" t="s">
        <v>5888</v>
      </c>
      <c r="E1811" s="73" t="s">
        <v>910</v>
      </c>
      <c r="F1811" s="74">
        <v>59</v>
      </c>
      <c r="G1811" s="73" t="s">
        <v>5010</v>
      </c>
      <c r="H1811" s="73" t="s">
        <v>83</v>
      </c>
      <c r="I1811" s="73" t="s">
        <v>5011</v>
      </c>
      <c r="J1811" s="73" t="s">
        <v>320</v>
      </c>
      <c r="K1811" s="73" t="s">
        <v>382</v>
      </c>
      <c r="L1811" s="73" t="s">
        <v>383</v>
      </c>
      <c r="M1811" s="73" t="s">
        <v>388</v>
      </c>
      <c r="N1811" s="73" t="s">
        <v>44</v>
      </c>
      <c r="O1811" s="73" t="s">
        <v>385</v>
      </c>
      <c r="P1811" s="73" t="s">
        <v>907</v>
      </c>
      <c r="Q1811" s="73" t="s">
        <v>917</v>
      </c>
      <c r="R1811" s="73" t="s">
        <v>83</v>
      </c>
      <c r="V1811" s="60" t="str">
        <f>W1811&amp;H1811</f>
        <v>SANFORDсерый</v>
      </c>
      <c r="W1811" s="60" t="str">
        <f>_xlfn.LET(_xlpm.TextCell,TEXT(G1811,"###"),IF(_xlpm.TextCell&lt;&gt;"",IF(StyleSpaceSplit,IFERROR(IF(FIND(" ",_xlpm.TextCell)&gt;=1,MID(_xlpm.TextCell,1,FIND(" ",_xlpm.TextCell)-1),_xlpm.TextCell),_xlpm.TextCell),_xlpm.TextCell),""))</f>
        <v>SANFORD</v>
      </c>
      <c r="X1811" s="60" t="str">
        <f>IF(A1811&lt;&gt;"",IFERROR(IF(FIND(" ",G1811)&gt;=1,MID(G1811,FIND(" ",G1811)+1,LEN(G1811)),""),""),"")</f>
        <v/>
      </c>
      <c r="AC1811" s="51">
        <f>IFERROR(VALUE(MID($C1811,1,2)),0)</f>
        <v>80</v>
      </c>
      <c r="AD1811" s="44">
        <f>IFERROR(VALUE(MID($C1811,4,3)),0)</f>
        <v>839</v>
      </c>
      <c r="AE1811" s="51">
        <f>VALUE(RIGHT("00"&amp;AC1811,2)&amp;RIGHT("000"&amp;AD1811,3))</f>
        <v>80839</v>
      </c>
    </row>
    <row r="1812" spans="1:31">
      <c r="A1812" s="60" t="str">
        <f>IF(G1812&amp;Q1812&lt;&gt;"",W1812&amp;Q1812,"")</f>
        <v>SANFORDgrey</v>
      </c>
      <c r="B1812" s="60" t="str">
        <f>IF(C1812&lt;&gt;"",LEFT(C1812,9),"")</f>
        <v>80-839-08</v>
      </c>
      <c r="C1812" s="73" t="s">
        <v>5892</v>
      </c>
      <c r="D1812" s="73" t="s">
        <v>5888</v>
      </c>
      <c r="E1812" s="73" t="s">
        <v>922</v>
      </c>
      <c r="F1812" s="74">
        <v>60</v>
      </c>
      <c r="G1812" s="73" t="s">
        <v>5010</v>
      </c>
      <c r="H1812" s="73" t="s">
        <v>83</v>
      </c>
      <c r="I1812" s="73" t="s">
        <v>5011</v>
      </c>
      <c r="J1812" s="73" t="s">
        <v>320</v>
      </c>
      <c r="K1812" s="73" t="s">
        <v>382</v>
      </c>
      <c r="L1812" s="73" t="s">
        <v>383</v>
      </c>
      <c r="M1812" s="73" t="s">
        <v>388</v>
      </c>
      <c r="N1812" s="73" t="s">
        <v>44</v>
      </c>
      <c r="O1812" s="73" t="s">
        <v>385</v>
      </c>
      <c r="P1812" s="73" t="s">
        <v>907</v>
      </c>
      <c r="Q1812" s="73" t="s">
        <v>917</v>
      </c>
      <c r="R1812" s="73" t="s">
        <v>83</v>
      </c>
      <c r="V1812" s="60" t="str">
        <f>W1812&amp;H1812</f>
        <v>SANFORDсерый</v>
      </c>
      <c r="W1812" s="60" t="str">
        <f>_xlfn.LET(_xlpm.TextCell,TEXT(G1812,"###"),IF(_xlpm.TextCell&lt;&gt;"",IF(StyleSpaceSplit,IFERROR(IF(FIND(" ",_xlpm.TextCell)&gt;=1,MID(_xlpm.TextCell,1,FIND(" ",_xlpm.TextCell)-1),_xlpm.TextCell),_xlpm.TextCell),_xlpm.TextCell),""))</f>
        <v>SANFORD</v>
      </c>
      <c r="X1812" s="60" t="str">
        <f>IF(A1812&lt;&gt;"",IFERROR(IF(FIND(" ",G1812)&gt;=1,MID(G1812,FIND(" ",G1812)+1,LEN(G1812)),""),""),"")</f>
        <v/>
      </c>
      <c r="AC1812" s="51">
        <f>IFERROR(VALUE(MID($C1812,1,2)),0)</f>
        <v>80</v>
      </c>
      <c r="AD1812" s="44">
        <f>IFERROR(VALUE(MID($C1812,4,3)),0)</f>
        <v>839</v>
      </c>
      <c r="AE1812" s="51">
        <f>VALUE(RIGHT("00"&amp;AC1812,2)&amp;RIGHT("000"&amp;AD1812,3))</f>
        <v>80839</v>
      </c>
    </row>
    <row r="1813" spans="1:31">
      <c r="A1813" s="60" t="str">
        <f>IF(G1813&amp;Q1813&lt;&gt;"",W1813&amp;Q1813,"")</f>
        <v>SANFORDgrey</v>
      </c>
      <c r="B1813" s="60" t="str">
        <f>IF(C1813&lt;&gt;"",LEFT(C1813,9),"")</f>
        <v>80-839-08</v>
      </c>
      <c r="C1813" s="73" t="s">
        <v>5893</v>
      </c>
      <c r="D1813" s="73" t="s">
        <v>5888</v>
      </c>
      <c r="E1813" s="73" t="s">
        <v>912</v>
      </c>
      <c r="F1813" s="74">
        <v>61</v>
      </c>
      <c r="G1813" s="73" t="s">
        <v>5010</v>
      </c>
      <c r="H1813" s="73" t="s">
        <v>83</v>
      </c>
      <c r="I1813" s="73" t="s">
        <v>5011</v>
      </c>
      <c r="J1813" s="73" t="s">
        <v>320</v>
      </c>
      <c r="K1813" s="73" t="s">
        <v>382</v>
      </c>
      <c r="L1813" s="73" t="s">
        <v>383</v>
      </c>
      <c r="M1813" s="73" t="s">
        <v>388</v>
      </c>
      <c r="N1813" s="73" t="s">
        <v>44</v>
      </c>
      <c r="O1813" s="73" t="s">
        <v>385</v>
      </c>
      <c r="P1813" s="73" t="s">
        <v>907</v>
      </c>
      <c r="Q1813" s="73" t="s">
        <v>917</v>
      </c>
      <c r="R1813" s="73" t="s">
        <v>83</v>
      </c>
      <c r="V1813" s="60" t="str">
        <f>W1813&amp;H1813</f>
        <v>SANFORDсерый</v>
      </c>
      <c r="W1813" s="60" t="str">
        <f>_xlfn.LET(_xlpm.TextCell,TEXT(G1813,"###"),IF(_xlpm.TextCell&lt;&gt;"",IF(StyleSpaceSplit,IFERROR(IF(FIND(" ",_xlpm.TextCell)&gt;=1,MID(_xlpm.TextCell,1,FIND(" ",_xlpm.TextCell)-1),_xlpm.TextCell),_xlpm.TextCell),_xlpm.TextCell),""))</f>
        <v>SANFORD</v>
      </c>
      <c r="X1813" s="60" t="str">
        <f>IF(A1813&lt;&gt;"",IFERROR(IF(FIND(" ",G1813)&gt;=1,MID(G1813,FIND(" ",G1813)+1,LEN(G1813)),""),""),"")</f>
        <v/>
      </c>
      <c r="AC1813" s="51">
        <f>IFERROR(VALUE(MID($C1813,1,2)),0)</f>
        <v>80</v>
      </c>
      <c r="AD1813" s="44">
        <f>IFERROR(VALUE(MID($C1813,4,3)),0)</f>
        <v>839</v>
      </c>
      <c r="AE1813" s="51">
        <f>VALUE(RIGHT("00"&amp;AC1813,2)&amp;RIGHT("000"&amp;AD1813,3))</f>
        <v>80839</v>
      </c>
    </row>
    <row r="1814" spans="1:31">
      <c r="A1814" s="60" t="str">
        <f>IF(G1814&amp;Q1814&lt;&gt;"",W1814&amp;Q1814,"")</f>
        <v>SARGASSESblue</v>
      </c>
      <c r="B1814" s="60" t="str">
        <f>IF(C1814&lt;&gt;"",LEFT(C1814,9),"")</f>
        <v>80-840-06</v>
      </c>
      <c r="C1814" s="73" t="s">
        <v>5018</v>
      </c>
      <c r="D1814" s="73" t="s">
        <v>5019</v>
      </c>
      <c r="E1814" s="73" t="s">
        <v>920</v>
      </c>
      <c r="F1814" s="74">
        <v>58</v>
      </c>
      <c r="G1814" s="73" t="s">
        <v>5020</v>
      </c>
      <c r="H1814" s="73" t="s">
        <v>71</v>
      </c>
      <c r="I1814" s="73" t="s">
        <v>5021</v>
      </c>
      <c r="J1814" s="73" t="s">
        <v>318</v>
      </c>
      <c r="K1814" s="73" t="s">
        <v>382</v>
      </c>
      <c r="L1814" s="73" t="s">
        <v>383</v>
      </c>
      <c r="M1814" s="73" t="s">
        <v>388</v>
      </c>
      <c r="N1814" s="73" t="s">
        <v>44</v>
      </c>
      <c r="O1814" s="73" t="s">
        <v>385</v>
      </c>
      <c r="P1814" s="73" t="s">
        <v>907</v>
      </c>
      <c r="Q1814" s="73" t="s">
        <v>932</v>
      </c>
      <c r="R1814" s="73" t="s">
        <v>71</v>
      </c>
      <c r="V1814" s="60" t="str">
        <f>W1814&amp;H1814</f>
        <v>SARGASSESсиний</v>
      </c>
      <c r="W1814" s="60" t="str">
        <f>_xlfn.LET(_xlpm.TextCell,TEXT(G1814,"###"),IF(_xlpm.TextCell&lt;&gt;"",IF(StyleSpaceSplit,IFERROR(IF(FIND(" ",_xlpm.TextCell)&gt;=1,MID(_xlpm.TextCell,1,FIND(" ",_xlpm.TextCell)-1),_xlpm.TextCell),_xlpm.TextCell),_xlpm.TextCell),""))</f>
        <v>SARGASSES</v>
      </c>
      <c r="X1814" s="60" t="str">
        <f>IF(A1814&lt;&gt;"",IFERROR(IF(FIND(" ",G1814)&gt;=1,MID(G1814,FIND(" ",G1814)+1,LEN(G1814)),""),""),"")</f>
        <v/>
      </c>
      <c r="AC1814" s="51">
        <f>IFERROR(VALUE(MID($C1814,1,2)),0)</f>
        <v>80</v>
      </c>
      <c r="AD1814" s="44">
        <f>IFERROR(VALUE(MID($C1814,4,3)),0)</f>
        <v>840</v>
      </c>
      <c r="AE1814" s="51">
        <f>VALUE(RIGHT("00"&amp;AC1814,2)&amp;RIGHT("000"&amp;AD1814,3))</f>
        <v>80840</v>
      </c>
    </row>
    <row r="1815" spans="1:31">
      <c r="A1815" s="60" t="str">
        <f>IF(G1815&amp;Q1815&lt;&gt;"",W1815&amp;Q1815,"")</f>
        <v>SCOTIAblue</v>
      </c>
      <c r="B1815" s="60" t="str">
        <f>IF(C1815&lt;&gt;"",LEFT(C1815,9),"")</f>
        <v>81-020-06</v>
      </c>
      <c r="C1815" s="73" t="s">
        <v>6328</v>
      </c>
      <c r="D1815" s="73" t="s">
        <v>6329</v>
      </c>
      <c r="E1815" s="73" t="s">
        <v>956</v>
      </c>
      <c r="F1815" s="74">
        <v>55</v>
      </c>
      <c r="G1815" s="73" t="s">
        <v>6330</v>
      </c>
      <c r="H1815" s="73" t="s">
        <v>71</v>
      </c>
      <c r="I1815" s="73" t="s">
        <v>6331</v>
      </c>
      <c r="J1815" s="73" t="s">
        <v>320</v>
      </c>
      <c r="K1815" s="73" t="s">
        <v>390</v>
      </c>
      <c r="L1815" s="73" t="s">
        <v>383</v>
      </c>
      <c r="M1815" s="73" t="s">
        <v>388</v>
      </c>
      <c r="N1815" s="73" t="s">
        <v>44</v>
      </c>
      <c r="O1815" s="73" t="s">
        <v>385</v>
      </c>
      <c r="P1815" s="73" t="s">
        <v>907</v>
      </c>
      <c r="Q1815" s="73" t="s">
        <v>932</v>
      </c>
      <c r="R1815" s="73" t="s">
        <v>71</v>
      </c>
      <c r="V1815" s="60" t="str">
        <f>W1815&amp;H1815</f>
        <v>SCOTIAсиний</v>
      </c>
      <c r="W1815" s="60" t="str">
        <f>_xlfn.LET(_xlpm.TextCell,TEXT(G1815,"###"),IF(_xlpm.TextCell&lt;&gt;"",IF(StyleSpaceSplit,IFERROR(IF(FIND(" ",_xlpm.TextCell)&gt;=1,MID(_xlpm.TextCell,1,FIND(" ",_xlpm.TextCell)-1),_xlpm.TextCell),_xlpm.TextCell),_xlpm.TextCell),""))</f>
        <v>SCOTIA</v>
      </c>
      <c r="X1815" s="60" t="str">
        <f>IF(A1815&lt;&gt;"",IFERROR(IF(FIND(" ",G1815)&gt;=1,MID(G1815,FIND(" ",G1815)+1,LEN(G1815)),""),""),"")</f>
        <v/>
      </c>
      <c r="AC1815" s="51">
        <f>IFERROR(VALUE(MID($C1815,1,2)),0)</f>
        <v>81</v>
      </c>
      <c r="AD1815" s="44">
        <f>IFERROR(VALUE(MID($C1815,4,3)),0)</f>
        <v>20</v>
      </c>
      <c r="AE1815" s="51">
        <f>VALUE(RIGHT("00"&amp;AC1815,2)&amp;RIGHT("000"&amp;AD1815,3))</f>
        <v>81020</v>
      </c>
    </row>
    <row r="1816" spans="1:31">
      <c r="A1816" s="60" t="str">
        <f>IF(G1816&amp;Q1816&lt;&gt;"",W1816&amp;Q1816,"")</f>
        <v>SCOTIAblue</v>
      </c>
      <c r="B1816" s="60" t="str">
        <f>IF(C1816&lt;&gt;"",LEFT(C1816,9),"")</f>
        <v>81-020-06</v>
      </c>
      <c r="C1816" s="73" t="s">
        <v>6332</v>
      </c>
      <c r="D1816" s="73" t="s">
        <v>6329</v>
      </c>
      <c r="E1816" s="73" t="s">
        <v>915</v>
      </c>
      <c r="F1816" s="74">
        <v>56</v>
      </c>
      <c r="G1816" s="73" t="s">
        <v>6330</v>
      </c>
      <c r="H1816" s="73" t="s">
        <v>71</v>
      </c>
      <c r="I1816" s="73" t="s">
        <v>6331</v>
      </c>
      <c r="J1816" s="73" t="s">
        <v>320</v>
      </c>
      <c r="K1816" s="73" t="s">
        <v>390</v>
      </c>
      <c r="L1816" s="73" t="s">
        <v>383</v>
      </c>
      <c r="M1816" s="73" t="s">
        <v>388</v>
      </c>
      <c r="N1816" s="73" t="s">
        <v>44</v>
      </c>
      <c r="O1816" s="73" t="s">
        <v>385</v>
      </c>
      <c r="P1816" s="73" t="s">
        <v>907</v>
      </c>
      <c r="Q1816" s="73" t="s">
        <v>932</v>
      </c>
      <c r="R1816" s="73" t="s">
        <v>71</v>
      </c>
      <c r="V1816" s="60" t="str">
        <f>W1816&amp;H1816</f>
        <v>SCOTIAсиний</v>
      </c>
      <c r="W1816" s="60" t="str">
        <f>_xlfn.LET(_xlpm.TextCell,TEXT(G1816,"###"),IF(_xlpm.TextCell&lt;&gt;"",IF(StyleSpaceSplit,IFERROR(IF(FIND(" ",_xlpm.TextCell)&gt;=1,MID(_xlpm.TextCell,1,FIND(" ",_xlpm.TextCell)-1),_xlpm.TextCell),_xlpm.TextCell),_xlpm.TextCell),""))</f>
        <v>SCOTIA</v>
      </c>
      <c r="X1816" s="60" t="str">
        <f>IF(A1816&lt;&gt;"",IFERROR(IF(FIND(" ",G1816)&gt;=1,MID(G1816,FIND(" ",G1816)+1,LEN(G1816)),""),""),"")</f>
        <v/>
      </c>
      <c r="AC1816" s="51">
        <f>IFERROR(VALUE(MID($C1816,1,2)),0)</f>
        <v>81</v>
      </c>
      <c r="AD1816" s="44">
        <f>IFERROR(VALUE(MID($C1816,4,3)),0)</f>
        <v>20</v>
      </c>
      <c r="AE1816" s="51">
        <f>VALUE(RIGHT("00"&amp;AC1816,2)&amp;RIGHT("000"&amp;AD1816,3))</f>
        <v>81020</v>
      </c>
    </row>
    <row r="1817" spans="1:31">
      <c r="A1817" s="60" t="str">
        <f>IF(G1817&amp;Q1817&lt;&gt;"",W1817&amp;Q1817,"")</f>
        <v>SCOTIAblue</v>
      </c>
      <c r="B1817" s="60" t="str">
        <f>IF(C1817&lt;&gt;"",LEFT(C1817,9),"")</f>
        <v>81-020-06</v>
      </c>
      <c r="C1817" s="73" t="s">
        <v>6333</v>
      </c>
      <c r="D1817" s="73" t="s">
        <v>6329</v>
      </c>
      <c r="E1817" s="73" t="s">
        <v>904</v>
      </c>
      <c r="F1817" s="74">
        <v>57</v>
      </c>
      <c r="G1817" s="73" t="s">
        <v>6330</v>
      </c>
      <c r="H1817" s="73" t="s">
        <v>71</v>
      </c>
      <c r="I1817" s="73" t="s">
        <v>6331</v>
      </c>
      <c r="J1817" s="73" t="s">
        <v>320</v>
      </c>
      <c r="K1817" s="73" t="s">
        <v>390</v>
      </c>
      <c r="L1817" s="73" t="s">
        <v>383</v>
      </c>
      <c r="M1817" s="73" t="s">
        <v>388</v>
      </c>
      <c r="N1817" s="73" t="s">
        <v>44</v>
      </c>
      <c r="O1817" s="73" t="s">
        <v>385</v>
      </c>
      <c r="P1817" s="73" t="s">
        <v>907</v>
      </c>
      <c r="Q1817" s="73" t="s">
        <v>932</v>
      </c>
      <c r="R1817" s="73" t="s">
        <v>71</v>
      </c>
      <c r="V1817" s="60" t="str">
        <f>W1817&amp;H1817</f>
        <v>SCOTIAсиний</v>
      </c>
      <c r="W1817" s="60" t="str">
        <f>_xlfn.LET(_xlpm.TextCell,TEXT(G1817,"###"),IF(_xlpm.TextCell&lt;&gt;"",IF(StyleSpaceSplit,IFERROR(IF(FIND(" ",_xlpm.TextCell)&gt;=1,MID(_xlpm.TextCell,1,FIND(" ",_xlpm.TextCell)-1),_xlpm.TextCell),_xlpm.TextCell),_xlpm.TextCell),""))</f>
        <v>SCOTIA</v>
      </c>
      <c r="X1817" s="60" t="str">
        <f>IF(A1817&lt;&gt;"",IFERROR(IF(FIND(" ",G1817)&gt;=1,MID(G1817,FIND(" ",G1817)+1,LEN(G1817)),""),""),"")</f>
        <v/>
      </c>
      <c r="AC1817" s="51">
        <f>IFERROR(VALUE(MID($C1817,1,2)),0)</f>
        <v>81</v>
      </c>
      <c r="AD1817" s="44">
        <f>IFERROR(VALUE(MID($C1817,4,3)),0)</f>
        <v>20</v>
      </c>
      <c r="AE1817" s="51">
        <f>VALUE(RIGHT("00"&amp;AC1817,2)&amp;RIGHT("000"&amp;AD1817,3))</f>
        <v>81020</v>
      </c>
    </row>
    <row r="1818" spans="1:31">
      <c r="A1818" s="60" t="str">
        <f>IF(G1818&amp;Q1818&lt;&gt;"",W1818&amp;Q1818,"")</f>
        <v>SCOTIAblue</v>
      </c>
      <c r="B1818" s="60" t="str">
        <f>IF(C1818&lt;&gt;"",LEFT(C1818,9),"")</f>
        <v>81-020-06</v>
      </c>
      <c r="C1818" s="73" t="s">
        <v>6334</v>
      </c>
      <c r="D1818" s="73" t="s">
        <v>6329</v>
      </c>
      <c r="E1818" s="73" t="s">
        <v>920</v>
      </c>
      <c r="F1818" s="74">
        <v>58</v>
      </c>
      <c r="G1818" s="73" t="s">
        <v>6330</v>
      </c>
      <c r="H1818" s="73" t="s">
        <v>71</v>
      </c>
      <c r="I1818" s="73" t="s">
        <v>6331</v>
      </c>
      <c r="J1818" s="73" t="s">
        <v>320</v>
      </c>
      <c r="K1818" s="73" t="s">
        <v>390</v>
      </c>
      <c r="L1818" s="73" t="s">
        <v>383</v>
      </c>
      <c r="M1818" s="73" t="s">
        <v>388</v>
      </c>
      <c r="N1818" s="73" t="s">
        <v>44</v>
      </c>
      <c r="O1818" s="73" t="s">
        <v>385</v>
      </c>
      <c r="P1818" s="73" t="s">
        <v>907</v>
      </c>
      <c r="Q1818" s="73" t="s">
        <v>932</v>
      </c>
      <c r="R1818" s="73" t="s">
        <v>71</v>
      </c>
      <c r="V1818" s="60" t="str">
        <f>W1818&amp;H1818</f>
        <v>SCOTIAсиний</v>
      </c>
      <c r="W1818" s="60" t="str">
        <f>_xlfn.LET(_xlpm.TextCell,TEXT(G1818,"###"),IF(_xlpm.TextCell&lt;&gt;"",IF(StyleSpaceSplit,IFERROR(IF(FIND(" ",_xlpm.TextCell)&gt;=1,MID(_xlpm.TextCell,1,FIND(" ",_xlpm.TextCell)-1),_xlpm.TextCell),_xlpm.TextCell),_xlpm.TextCell),""))</f>
        <v>SCOTIA</v>
      </c>
      <c r="X1818" s="60" t="str">
        <f>IF(A1818&lt;&gt;"",IFERROR(IF(FIND(" ",G1818)&gt;=1,MID(G1818,FIND(" ",G1818)+1,LEN(G1818)),""),""),"")</f>
        <v/>
      </c>
      <c r="AC1818" s="51">
        <f>IFERROR(VALUE(MID($C1818,1,2)),0)</f>
        <v>81</v>
      </c>
      <c r="AD1818" s="44">
        <f>IFERROR(VALUE(MID($C1818,4,3)),0)</f>
        <v>20</v>
      </c>
      <c r="AE1818" s="51">
        <f>VALUE(RIGHT("00"&amp;AC1818,2)&amp;RIGHT("000"&amp;AD1818,3))</f>
        <v>81020</v>
      </c>
    </row>
    <row r="1819" spans="1:31">
      <c r="A1819" s="60" t="str">
        <f>IF(G1819&amp;Q1819&lt;&gt;"",W1819&amp;Q1819,"")</f>
        <v>SCOTIAblue</v>
      </c>
      <c r="B1819" s="60" t="str">
        <f>IF(C1819&lt;&gt;"",LEFT(C1819,9),"")</f>
        <v>81-020-06</v>
      </c>
      <c r="C1819" s="73" t="s">
        <v>6335</v>
      </c>
      <c r="D1819" s="73" t="s">
        <v>6329</v>
      </c>
      <c r="E1819" s="73" t="s">
        <v>910</v>
      </c>
      <c r="F1819" s="74">
        <v>59</v>
      </c>
      <c r="G1819" s="73" t="s">
        <v>6330</v>
      </c>
      <c r="H1819" s="73" t="s">
        <v>71</v>
      </c>
      <c r="I1819" s="73" t="s">
        <v>6331</v>
      </c>
      <c r="J1819" s="73" t="s">
        <v>320</v>
      </c>
      <c r="K1819" s="73" t="s">
        <v>390</v>
      </c>
      <c r="L1819" s="73" t="s">
        <v>383</v>
      </c>
      <c r="M1819" s="73" t="s">
        <v>388</v>
      </c>
      <c r="N1819" s="73" t="s">
        <v>44</v>
      </c>
      <c r="O1819" s="73" t="s">
        <v>385</v>
      </c>
      <c r="P1819" s="73" t="s">
        <v>907</v>
      </c>
      <c r="Q1819" s="73" t="s">
        <v>932</v>
      </c>
      <c r="R1819" s="73" t="s">
        <v>71</v>
      </c>
      <c r="V1819" s="60" t="str">
        <f>W1819&amp;H1819</f>
        <v>SCOTIAсиний</v>
      </c>
      <c r="W1819" s="60" t="str">
        <f>_xlfn.LET(_xlpm.TextCell,TEXT(G1819,"###"),IF(_xlpm.TextCell&lt;&gt;"",IF(StyleSpaceSplit,IFERROR(IF(FIND(" ",_xlpm.TextCell)&gt;=1,MID(_xlpm.TextCell,1,FIND(" ",_xlpm.TextCell)-1),_xlpm.TextCell),_xlpm.TextCell),_xlpm.TextCell),""))</f>
        <v>SCOTIA</v>
      </c>
      <c r="X1819" s="60" t="str">
        <f>IF(A1819&lt;&gt;"",IFERROR(IF(FIND(" ",G1819)&gt;=1,MID(G1819,FIND(" ",G1819)+1,LEN(G1819)),""),""),"")</f>
        <v/>
      </c>
      <c r="AC1819" s="51">
        <f>IFERROR(VALUE(MID($C1819,1,2)),0)</f>
        <v>81</v>
      </c>
      <c r="AD1819" s="44">
        <f>IFERROR(VALUE(MID($C1819,4,3)),0)</f>
        <v>20</v>
      </c>
      <c r="AE1819" s="51">
        <f>VALUE(RIGHT("00"&amp;AC1819,2)&amp;RIGHT("000"&amp;AD1819,3))</f>
        <v>81020</v>
      </c>
    </row>
    <row r="1820" spans="1:31">
      <c r="A1820" s="60" t="str">
        <f>IF(G1820&amp;Q1820&lt;&gt;"",W1820&amp;Q1820,"")</f>
        <v>SCOTIAblue</v>
      </c>
      <c r="B1820" s="60" t="str">
        <f>IF(C1820&lt;&gt;"",LEFT(C1820,9),"")</f>
        <v>81-020-06</v>
      </c>
      <c r="C1820" s="73" t="s">
        <v>6336</v>
      </c>
      <c r="D1820" s="73" t="s">
        <v>6329</v>
      </c>
      <c r="E1820" s="73" t="s">
        <v>922</v>
      </c>
      <c r="F1820" s="74">
        <v>60</v>
      </c>
      <c r="G1820" s="73" t="s">
        <v>6330</v>
      </c>
      <c r="H1820" s="73" t="s">
        <v>71</v>
      </c>
      <c r="I1820" s="73" t="s">
        <v>6331</v>
      </c>
      <c r="J1820" s="73" t="s">
        <v>320</v>
      </c>
      <c r="K1820" s="73" t="s">
        <v>390</v>
      </c>
      <c r="L1820" s="73" t="s">
        <v>383</v>
      </c>
      <c r="M1820" s="73" t="s">
        <v>388</v>
      </c>
      <c r="N1820" s="73" t="s">
        <v>44</v>
      </c>
      <c r="O1820" s="73" t="s">
        <v>385</v>
      </c>
      <c r="P1820" s="73" t="s">
        <v>907</v>
      </c>
      <c r="Q1820" s="73" t="s">
        <v>932</v>
      </c>
      <c r="R1820" s="73" t="s">
        <v>71</v>
      </c>
      <c r="V1820" s="60" t="str">
        <f>W1820&amp;H1820</f>
        <v>SCOTIAсиний</v>
      </c>
      <c r="W1820" s="60" t="str">
        <f>_xlfn.LET(_xlpm.TextCell,TEXT(G1820,"###"),IF(_xlpm.TextCell&lt;&gt;"",IF(StyleSpaceSplit,IFERROR(IF(FIND(" ",_xlpm.TextCell)&gt;=1,MID(_xlpm.TextCell,1,FIND(" ",_xlpm.TextCell)-1),_xlpm.TextCell),_xlpm.TextCell),_xlpm.TextCell),""))</f>
        <v>SCOTIA</v>
      </c>
      <c r="X1820" s="60" t="str">
        <f>IF(A1820&lt;&gt;"",IFERROR(IF(FIND(" ",G1820)&gt;=1,MID(G1820,FIND(" ",G1820)+1,LEN(G1820)),""),""),"")</f>
        <v/>
      </c>
      <c r="AC1820" s="51">
        <f>IFERROR(VALUE(MID($C1820,1,2)),0)</f>
        <v>81</v>
      </c>
      <c r="AD1820" s="44">
        <f>IFERROR(VALUE(MID($C1820,4,3)),0)</f>
        <v>20</v>
      </c>
      <c r="AE1820" s="51">
        <f>VALUE(RIGHT("00"&amp;AC1820,2)&amp;RIGHT("000"&amp;AD1820,3))</f>
        <v>81020</v>
      </c>
    </row>
    <row r="1821" spans="1:31">
      <c r="A1821" s="60" t="str">
        <f>IF(G1821&amp;Q1821&lt;&gt;"",W1821&amp;Q1821,"")</f>
        <v>SCOTIAblue</v>
      </c>
      <c r="B1821" s="60" t="str">
        <f>IF(C1821&lt;&gt;"",LEFT(C1821,9),"")</f>
        <v>81-020-06</v>
      </c>
      <c r="C1821" s="73" t="s">
        <v>6337</v>
      </c>
      <c r="D1821" s="73" t="s">
        <v>6329</v>
      </c>
      <c r="E1821" s="73" t="s">
        <v>912</v>
      </c>
      <c r="F1821" s="74">
        <v>61</v>
      </c>
      <c r="G1821" s="73" t="s">
        <v>6330</v>
      </c>
      <c r="H1821" s="73" t="s">
        <v>71</v>
      </c>
      <c r="I1821" s="73" t="s">
        <v>6331</v>
      </c>
      <c r="J1821" s="73" t="s">
        <v>320</v>
      </c>
      <c r="K1821" s="73" t="s">
        <v>390</v>
      </c>
      <c r="L1821" s="73" t="s">
        <v>383</v>
      </c>
      <c r="M1821" s="73" t="s">
        <v>388</v>
      </c>
      <c r="N1821" s="73" t="s">
        <v>44</v>
      </c>
      <c r="O1821" s="73" t="s">
        <v>385</v>
      </c>
      <c r="P1821" s="73" t="s">
        <v>907</v>
      </c>
      <c r="Q1821" s="73" t="s">
        <v>932</v>
      </c>
      <c r="R1821" s="73" t="s">
        <v>71</v>
      </c>
      <c r="V1821" s="60" t="str">
        <f>W1821&amp;H1821</f>
        <v>SCOTIAсиний</v>
      </c>
      <c r="W1821" s="60" t="str">
        <f>_xlfn.LET(_xlpm.TextCell,TEXT(G1821,"###"),IF(_xlpm.TextCell&lt;&gt;"",IF(StyleSpaceSplit,IFERROR(IF(FIND(" ",_xlpm.TextCell)&gt;=1,MID(_xlpm.TextCell,1,FIND(" ",_xlpm.TextCell)-1),_xlpm.TextCell),_xlpm.TextCell),_xlpm.TextCell),""))</f>
        <v>SCOTIA</v>
      </c>
      <c r="X1821" s="60" t="str">
        <f>IF(A1821&lt;&gt;"",IFERROR(IF(FIND(" ",G1821)&gt;=1,MID(G1821,FIND(" ",G1821)+1,LEN(G1821)),""),""),"")</f>
        <v/>
      </c>
      <c r="AC1821" s="51">
        <f>IFERROR(VALUE(MID($C1821,1,2)),0)</f>
        <v>81</v>
      </c>
      <c r="AD1821" s="44">
        <f>IFERROR(VALUE(MID($C1821,4,3)),0)</f>
        <v>20</v>
      </c>
      <c r="AE1821" s="51">
        <f>VALUE(RIGHT("00"&amp;AC1821,2)&amp;RIGHT("000"&amp;AD1821,3))</f>
        <v>81020</v>
      </c>
    </row>
    <row r="1822" spans="1:31">
      <c r="A1822" s="60" t="str">
        <f>IF(G1822&amp;Q1822&lt;&gt;"",W1822&amp;Q1822,"")</f>
        <v>SCOTIAblue</v>
      </c>
      <c r="B1822" s="60" t="str">
        <f>IF(C1822&lt;&gt;"",LEFT(C1822,9),"")</f>
        <v>81-020-06</v>
      </c>
      <c r="C1822" s="73" t="s">
        <v>6338</v>
      </c>
      <c r="D1822" s="73" t="s">
        <v>6329</v>
      </c>
      <c r="E1822" s="73" t="s">
        <v>4858</v>
      </c>
      <c r="F1822" s="74">
        <v>63</v>
      </c>
      <c r="G1822" s="73" t="s">
        <v>6330</v>
      </c>
      <c r="H1822" s="73" t="s">
        <v>71</v>
      </c>
      <c r="I1822" s="73" t="s">
        <v>6331</v>
      </c>
      <c r="J1822" s="73" t="s">
        <v>320</v>
      </c>
      <c r="K1822" s="73" t="s">
        <v>390</v>
      </c>
      <c r="L1822" s="73" t="s">
        <v>383</v>
      </c>
      <c r="M1822" s="73" t="s">
        <v>388</v>
      </c>
      <c r="N1822" s="73" t="s">
        <v>44</v>
      </c>
      <c r="O1822" s="73" t="s">
        <v>385</v>
      </c>
      <c r="P1822" s="73" t="s">
        <v>907</v>
      </c>
      <c r="Q1822" s="73" t="s">
        <v>932</v>
      </c>
      <c r="R1822" s="73" t="s">
        <v>71</v>
      </c>
      <c r="V1822" s="60" t="str">
        <f>W1822&amp;H1822</f>
        <v>SCOTIAсиний</v>
      </c>
      <c r="W1822" s="60" t="str">
        <f>_xlfn.LET(_xlpm.TextCell,TEXT(G1822,"###"),IF(_xlpm.TextCell&lt;&gt;"",IF(StyleSpaceSplit,IFERROR(IF(FIND(" ",_xlpm.TextCell)&gt;=1,MID(_xlpm.TextCell,1,FIND(" ",_xlpm.TextCell)-1),_xlpm.TextCell),_xlpm.TextCell),_xlpm.TextCell),""))</f>
        <v>SCOTIA</v>
      </c>
      <c r="X1822" s="60" t="str">
        <f>IF(A1822&lt;&gt;"",IFERROR(IF(FIND(" ",G1822)&gt;=1,MID(G1822,FIND(" ",G1822)+1,LEN(G1822)),""),""),"")</f>
        <v/>
      </c>
      <c r="AC1822" s="51">
        <f>IFERROR(VALUE(MID($C1822,1,2)),0)</f>
        <v>81</v>
      </c>
      <c r="AD1822" s="44">
        <f>IFERROR(VALUE(MID($C1822,4,3)),0)</f>
        <v>20</v>
      </c>
      <c r="AE1822" s="51">
        <f>VALUE(RIGHT("00"&amp;AC1822,2)&amp;RIGHT("000"&amp;AD1822,3))</f>
        <v>81020</v>
      </c>
    </row>
    <row r="1823" spans="1:31">
      <c r="A1823" s="60" t="str">
        <f>IF(G1823&amp;Q1823&lt;&gt;"",W1823&amp;Q1823,"")</f>
        <v>SHINNgrey</v>
      </c>
      <c r="B1823" s="60" t="str">
        <f>IF(C1823&lt;&gt;"",LEFT(C1823,9),"")</f>
        <v>80-841-08</v>
      </c>
      <c r="C1823" s="73" t="s">
        <v>5894</v>
      </c>
      <c r="D1823" s="73" t="s">
        <v>5895</v>
      </c>
      <c r="E1823" s="73" t="s">
        <v>904</v>
      </c>
      <c r="F1823" s="74">
        <v>57</v>
      </c>
      <c r="G1823" s="73" t="s">
        <v>5024</v>
      </c>
      <c r="H1823" s="73" t="s">
        <v>83</v>
      </c>
      <c r="I1823" s="73" t="s">
        <v>1404</v>
      </c>
      <c r="J1823" s="73" t="s">
        <v>324</v>
      </c>
      <c r="K1823" s="73" t="s">
        <v>382</v>
      </c>
      <c r="L1823" s="73" t="s">
        <v>383</v>
      </c>
      <c r="M1823" s="73" t="s">
        <v>388</v>
      </c>
      <c r="N1823" s="73" t="s">
        <v>44</v>
      </c>
      <c r="O1823" s="73" t="s">
        <v>385</v>
      </c>
      <c r="P1823" s="73" t="s">
        <v>907</v>
      </c>
      <c r="Q1823" s="73" t="s">
        <v>917</v>
      </c>
      <c r="R1823" s="73" t="s">
        <v>83</v>
      </c>
      <c r="V1823" s="60" t="str">
        <f>W1823&amp;H1823</f>
        <v>SHINNсерый</v>
      </c>
      <c r="W1823" s="60" t="str">
        <f>_xlfn.LET(_xlpm.TextCell,TEXT(G1823,"###"),IF(_xlpm.TextCell&lt;&gt;"",IF(StyleSpaceSplit,IFERROR(IF(FIND(" ",_xlpm.TextCell)&gt;=1,MID(_xlpm.TextCell,1,FIND(" ",_xlpm.TextCell)-1),_xlpm.TextCell),_xlpm.TextCell),_xlpm.TextCell),""))</f>
        <v>SHINN</v>
      </c>
      <c r="X1823" s="60" t="str">
        <f>IF(A1823&lt;&gt;"",IFERROR(IF(FIND(" ",G1823)&gt;=1,MID(G1823,FIND(" ",G1823)+1,LEN(G1823)),""),""),"")</f>
        <v/>
      </c>
      <c r="AC1823" s="51">
        <f>IFERROR(VALUE(MID($C1823,1,2)),0)</f>
        <v>80</v>
      </c>
      <c r="AD1823" s="44">
        <f>IFERROR(VALUE(MID($C1823,4,3)),0)</f>
        <v>841</v>
      </c>
      <c r="AE1823" s="51">
        <f>VALUE(RIGHT("00"&amp;AC1823,2)&amp;RIGHT("000"&amp;AD1823,3))</f>
        <v>80841</v>
      </c>
    </row>
    <row r="1824" spans="1:31">
      <c r="A1824" s="60" t="str">
        <f>IF(G1824&amp;Q1824&lt;&gt;"",W1824&amp;Q1824,"")</f>
        <v>SHINNgrey</v>
      </c>
      <c r="B1824" s="60" t="str">
        <f>IF(C1824&lt;&gt;"",LEFT(C1824,9),"")</f>
        <v>80-841-08</v>
      </c>
      <c r="C1824" s="73" t="s">
        <v>5896</v>
      </c>
      <c r="D1824" s="73" t="s">
        <v>5895</v>
      </c>
      <c r="E1824" s="73" t="s">
        <v>910</v>
      </c>
      <c r="F1824" s="74">
        <v>59</v>
      </c>
      <c r="G1824" s="73" t="s">
        <v>5024</v>
      </c>
      <c r="H1824" s="73" t="s">
        <v>83</v>
      </c>
      <c r="I1824" s="73" t="s">
        <v>1404</v>
      </c>
      <c r="J1824" s="73" t="s">
        <v>324</v>
      </c>
      <c r="K1824" s="73" t="s">
        <v>382</v>
      </c>
      <c r="L1824" s="73" t="s">
        <v>383</v>
      </c>
      <c r="M1824" s="73" t="s">
        <v>388</v>
      </c>
      <c r="N1824" s="73" t="s">
        <v>44</v>
      </c>
      <c r="O1824" s="73" t="s">
        <v>385</v>
      </c>
      <c r="P1824" s="73" t="s">
        <v>907</v>
      </c>
      <c r="Q1824" s="73" t="s">
        <v>917</v>
      </c>
      <c r="R1824" s="73" t="s">
        <v>83</v>
      </c>
      <c r="V1824" s="60" t="str">
        <f>W1824&amp;H1824</f>
        <v>SHINNсерый</v>
      </c>
      <c r="W1824" s="60" t="str">
        <f>_xlfn.LET(_xlpm.TextCell,TEXT(G1824,"###"),IF(_xlpm.TextCell&lt;&gt;"",IF(StyleSpaceSplit,IFERROR(IF(FIND(" ",_xlpm.TextCell)&gt;=1,MID(_xlpm.TextCell,1,FIND(" ",_xlpm.TextCell)-1),_xlpm.TextCell),_xlpm.TextCell),_xlpm.TextCell),""))</f>
        <v>SHINN</v>
      </c>
      <c r="X1824" s="60" t="str">
        <f>IF(A1824&lt;&gt;"",IFERROR(IF(FIND(" ",G1824)&gt;=1,MID(G1824,FIND(" ",G1824)+1,LEN(G1824)),""),""),"")</f>
        <v/>
      </c>
      <c r="AC1824" s="51">
        <f>IFERROR(VALUE(MID($C1824,1,2)),0)</f>
        <v>80</v>
      </c>
      <c r="AD1824" s="44">
        <f>IFERROR(VALUE(MID($C1824,4,3)),0)</f>
        <v>841</v>
      </c>
      <c r="AE1824" s="51">
        <f>VALUE(RIGHT("00"&amp;AC1824,2)&amp;RIGHT("000"&amp;AD1824,3))</f>
        <v>80841</v>
      </c>
    </row>
    <row r="1825" spans="1:31">
      <c r="A1825" s="60" t="str">
        <f>IF(G1825&amp;Q1825&lt;&gt;"",W1825&amp;Q1825,"")</f>
        <v>SHINNgrey</v>
      </c>
      <c r="B1825" s="60" t="str">
        <f>IF(C1825&lt;&gt;"",LEFT(C1825,9),"")</f>
        <v>80-841-08</v>
      </c>
      <c r="C1825" s="73" t="s">
        <v>5897</v>
      </c>
      <c r="D1825" s="73" t="s">
        <v>5895</v>
      </c>
      <c r="E1825" s="73" t="s">
        <v>912</v>
      </c>
      <c r="F1825" s="74">
        <v>61</v>
      </c>
      <c r="G1825" s="73" t="s">
        <v>5024</v>
      </c>
      <c r="H1825" s="73" t="s">
        <v>83</v>
      </c>
      <c r="I1825" s="73" t="s">
        <v>1404</v>
      </c>
      <c r="J1825" s="73" t="s">
        <v>324</v>
      </c>
      <c r="K1825" s="73" t="s">
        <v>382</v>
      </c>
      <c r="L1825" s="73" t="s">
        <v>383</v>
      </c>
      <c r="M1825" s="73" t="s">
        <v>388</v>
      </c>
      <c r="N1825" s="73" t="s">
        <v>44</v>
      </c>
      <c r="O1825" s="73" t="s">
        <v>385</v>
      </c>
      <c r="P1825" s="73" t="s">
        <v>907</v>
      </c>
      <c r="Q1825" s="73" t="s">
        <v>917</v>
      </c>
      <c r="R1825" s="73" t="s">
        <v>83</v>
      </c>
      <c r="V1825" s="60" t="str">
        <f>W1825&amp;H1825</f>
        <v>SHINNсерый</v>
      </c>
      <c r="W1825" s="60" t="str">
        <f>_xlfn.LET(_xlpm.TextCell,TEXT(G1825,"###"),IF(_xlpm.TextCell&lt;&gt;"",IF(StyleSpaceSplit,IFERROR(IF(FIND(" ",_xlpm.TextCell)&gt;=1,MID(_xlpm.TextCell,1,FIND(" ",_xlpm.TextCell)-1),_xlpm.TextCell),_xlpm.TextCell),_xlpm.TextCell),""))</f>
        <v>SHINN</v>
      </c>
      <c r="X1825" s="60" t="str">
        <f>IF(A1825&lt;&gt;"",IFERROR(IF(FIND(" ",G1825)&gt;=1,MID(G1825,FIND(" ",G1825)+1,LEN(G1825)),""),""),"")</f>
        <v/>
      </c>
      <c r="AC1825" s="51">
        <f>IFERROR(VALUE(MID($C1825,1,2)),0)</f>
        <v>80</v>
      </c>
      <c r="AD1825" s="44">
        <f>IFERROR(VALUE(MID($C1825,4,3)),0)</f>
        <v>841</v>
      </c>
      <c r="AE1825" s="51">
        <f>VALUE(RIGHT("00"&amp;AC1825,2)&amp;RIGHT("000"&amp;AD1825,3))</f>
        <v>80841</v>
      </c>
    </row>
    <row r="1826" spans="1:31">
      <c r="A1826" s="60" t="str">
        <f>IF(G1826&amp;Q1826&lt;&gt;"",W1826&amp;Q1826,"")</f>
        <v>SHINNblue</v>
      </c>
      <c r="B1826" s="60" t="str">
        <f>IF(C1826&lt;&gt;"",LEFT(C1826,9),"")</f>
        <v>80-841-06</v>
      </c>
      <c r="C1826" s="73" t="s">
        <v>5022</v>
      </c>
      <c r="D1826" s="73" t="s">
        <v>5023</v>
      </c>
      <c r="E1826" s="73" t="s">
        <v>910</v>
      </c>
      <c r="F1826" s="74">
        <v>59</v>
      </c>
      <c r="G1826" s="73" t="s">
        <v>5024</v>
      </c>
      <c r="H1826" s="73" t="s">
        <v>71</v>
      </c>
      <c r="I1826" s="73" t="s">
        <v>1404</v>
      </c>
      <c r="J1826" s="73" t="s">
        <v>324</v>
      </c>
      <c r="K1826" s="73" t="s">
        <v>382</v>
      </c>
      <c r="L1826" s="73" t="s">
        <v>383</v>
      </c>
      <c r="M1826" s="73" t="s">
        <v>388</v>
      </c>
      <c r="N1826" s="73" t="s">
        <v>44</v>
      </c>
      <c r="O1826" s="73" t="s">
        <v>385</v>
      </c>
      <c r="P1826" s="73" t="s">
        <v>907</v>
      </c>
      <c r="Q1826" s="73" t="s">
        <v>932</v>
      </c>
      <c r="R1826" s="73" t="s">
        <v>71</v>
      </c>
      <c r="V1826" s="60" t="str">
        <f>W1826&amp;H1826</f>
        <v>SHINNсиний</v>
      </c>
      <c r="W1826" s="60" t="str">
        <f>_xlfn.LET(_xlpm.TextCell,TEXT(G1826,"###"),IF(_xlpm.TextCell&lt;&gt;"",IF(StyleSpaceSplit,IFERROR(IF(FIND(" ",_xlpm.TextCell)&gt;=1,MID(_xlpm.TextCell,1,FIND(" ",_xlpm.TextCell)-1),_xlpm.TextCell),_xlpm.TextCell),_xlpm.TextCell),""))</f>
        <v>SHINN</v>
      </c>
      <c r="X1826" s="60" t="str">
        <f>IF(A1826&lt;&gt;"",IFERROR(IF(FIND(" ",G1826)&gt;=1,MID(G1826,FIND(" ",G1826)+1,LEN(G1826)),""),""),"")</f>
        <v/>
      </c>
      <c r="AC1826" s="51">
        <f>IFERROR(VALUE(MID($C1826,1,2)),0)</f>
        <v>80</v>
      </c>
      <c r="AD1826" s="44">
        <f>IFERROR(VALUE(MID($C1826,4,3)),0)</f>
        <v>841</v>
      </c>
      <c r="AE1826" s="51">
        <f>VALUE(RIGHT("00"&amp;AC1826,2)&amp;RIGHT("000"&amp;AD1826,3))</f>
        <v>80841</v>
      </c>
    </row>
    <row r="1827" spans="1:31">
      <c r="A1827" s="60" t="str">
        <f>IF(G1827&amp;Q1827&lt;&gt;"",W1827&amp;Q1827,"")</f>
        <v>SHINNblue</v>
      </c>
      <c r="B1827" s="60" t="str">
        <f>IF(C1827&lt;&gt;"",LEFT(C1827,9),"")</f>
        <v>80-841-06</v>
      </c>
      <c r="C1827" s="73" t="s">
        <v>5025</v>
      </c>
      <c r="D1827" s="73" t="s">
        <v>5023</v>
      </c>
      <c r="E1827" s="73" t="s">
        <v>904</v>
      </c>
      <c r="F1827" s="74">
        <v>57</v>
      </c>
      <c r="G1827" s="73" t="s">
        <v>5024</v>
      </c>
      <c r="H1827" s="73" t="s">
        <v>71</v>
      </c>
      <c r="I1827" s="73" t="s">
        <v>1404</v>
      </c>
      <c r="J1827" s="73" t="s">
        <v>324</v>
      </c>
      <c r="K1827" s="73" t="s">
        <v>382</v>
      </c>
      <c r="L1827" s="73" t="s">
        <v>383</v>
      </c>
      <c r="M1827" s="73" t="s">
        <v>388</v>
      </c>
      <c r="N1827" s="73" t="s">
        <v>44</v>
      </c>
      <c r="O1827" s="73" t="s">
        <v>385</v>
      </c>
      <c r="P1827" s="73" t="s">
        <v>907</v>
      </c>
      <c r="Q1827" s="73" t="s">
        <v>932</v>
      </c>
      <c r="R1827" s="73" t="s">
        <v>71</v>
      </c>
      <c r="V1827" s="60" t="str">
        <f>W1827&amp;H1827</f>
        <v>SHINNсиний</v>
      </c>
      <c r="W1827" s="60" t="str">
        <f>_xlfn.LET(_xlpm.TextCell,TEXT(G1827,"###"),IF(_xlpm.TextCell&lt;&gt;"",IF(StyleSpaceSplit,IFERROR(IF(FIND(" ",_xlpm.TextCell)&gt;=1,MID(_xlpm.TextCell,1,FIND(" ",_xlpm.TextCell)-1),_xlpm.TextCell),_xlpm.TextCell),_xlpm.TextCell),""))</f>
        <v>SHINN</v>
      </c>
      <c r="X1827" s="60" t="str">
        <f>IF(A1827&lt;&gt;"",IFERROR(IF(FIND(" ",G1827)&gt;=1,MID(G1827,FIND(" ",G1827)+1,LEN(G1827)),""),""),"")</f>
        <v/>
      </c>
      <c r="AC1827" s="51">
        <f>IFERROR(VALUE(MID($C1827,1,2)),0)</f>
        <v>80</v>
      </c>
      <c r="AD1827" s="44">
        <f>IFERROR(VALUE(MID($C1827,4,3)),0)</f>
        <v>841</v>
      </c>
      <c r="AE1827" s="51">
        <f>VALUE(RIGHT("00"&amp;AC1827,2)&amp;RIGHT("000"&amp;AD1827,3))</f>
        <v>80841</v>
      </c>
    </row>
    <row r="1828" spans="1:31">
      <c r="A1828" s="60" t="str">
        <f>IF(G1828&amp;Q1828&lt;&gt;"",W1828&amp;Q1828,"")</f>
        <v>SHINNblue</v>
      </c>
      <c r="B1828" s="60" t="str">
        <f>IF(C1828&lt;&gt;"",LEFT(C1828,9),"")</f>
        <v>80-841-06</v>
      </c>
      <c r="C1828" s="73" t="s">
        <v>5026</v>
      </c>
      <c r="D1828" s="73" t="s">
        <v>5023</v>
      </c>
      <c r="E1828" s="73" t="s">
        <v>920</v>
      </c>
      <c r="F1828" s="74">
        <v>58</v>
      </c>
      <c r="G1828" s="73" t="s">
        <v>5024</v>
      </c>
      <c r="H1828" s="73" t="s">
        <v>71</v>
      </c>
      <c r="I1828" s="73" t="s">
        <v>1404</v>
      </c>
      <c r="J1828" s="73" t="s">
        <v>324</v>
      </c>
      <c r="K1828" s="73" t="s">
        <v>382</v>
      </c>
      <c r="L1828" s="73" t="s">
        <v>383</v>
      </c>
      <c r="M1828" s="73" t="s">
        <v>388</v>
      </c>
      <c r="N1828" s="73" t="s">
        <v>44</v>
      </c>
      <c r="O1828" s="73" t="s">
        <v>385</v>
      </c>
      <c r="P1828" s="73" t="s">
        <v>907</v>
      </c>
      <c r="Q1828" s="73" t="s">
        <v>932</v>
      </c>
      <c r="R1828" s="73" t="s">
        <v>71</v>
      </c>
      <c r="V1828" s="60" t="str">
        <f>W1828&amp;H1828</f>
        <v>SHINNсиний</v>
      </c>
      <c r="W1828" s="60" t="str">
        <f>_xlfn.LET(_xlpm.TextCell,TEXT(G1828,"###"),IF(_xlpm.TextCell&lt;&gt;"",IF(StyleSpaceSplit,IFERROR(IF(FIND(" ",_xlpm.TextCell)&gt;=1,MID(_xlpm.TextCell,1,FIND(" ",_xlpm.TextCell)-1),_xlpm.TextCell),_xlpm.TextCell),_xlpm.TextCell),""))</f>
        <v>SHINN</v>
      </c>
      <c r="X1828" s="60" t="str">
        <f>IF(A1828&lt;&gt;"",IFERROR(IF(FIND(" ",G1828)&gt;=1,MID(G1828,FIND(" ",G1828)+1,LEN(G1828)),""),""),"")</f>
        <v/>
      </c>
      <c r="AC1828" s="51">
        <f>IFERROR(VALUE(MID($C1828,1,2)),0)</f>
        <v>80</v>
      </c>
      <c r="AD1828" s="44">
        <f>IFERROR(VALUE(MID($C1828,4,3)),0)</f>
        <v>841</v>
      </c>
      <c r="AE1828" s="51">
        <f>VALUE(RIGHT("00"&amp;AC1828,2)&amp;RIGHT("000"&amp;AD1828,3))</f>
        <v>80841</v>
      </c>
    </row>
    <row r="1829" spans="1:31">
      <c r="A1829" s="60" t="str">
        <f>IF(G1829&amp;Q1829&lt;&gt;"",W1829&amp;Q1829,"")</f>
        <v>SHINNblue</v>
      </c>
      <c r="B1829" s="60" t="str">
        <f>IF(C1829&lt;&gt;"",LEFT(C1829,9),"")</f>
        <v>80-841-06</v>
      </c>
      <c r="C1829" s="73" t="s">
        <v>5027</v>
      </c>
      <c r="D1829" s="73" t="s">
        <v>5023</v>
      </c>
      <c r="E1829" s="73" t="s">
        <v>922</v>
      </c>
      <c r="F1829" s="74">
        <v>60</v>
      </c>
      <c r="G1829" s="73" t="s">
        <v>5024</v>
      </c>
      <c r="H1829" s="73" t="s">
        <v>71</v>
      </c>
      <c r="I1829" s="73" t="s">
        <v>1404</v>
      </c>
      <c r="J1829" s="73" t="s">
        <v>324</v>
      </c>
      <c r="K1829" s="73" t="s">
        <v>382</v>
      </c>
      <c r="L1829" s="73" t="s">
        <v>383</v>
      </c>
      <c r="M1829" s="73" t="s">
        <v>388</v>
      </c>
      <c r="N1829" s="73" t="s">
        <v>44</v>
      </c>
      <c r="O1829" s="73" t="s">
        <v>385</v>
      </c>
      <c r="P1829" s="73" t="s">
        <v>907</v>
      </c>
      <c r="Q1829" s="73" t="s">
        <v>932</v>
      </c>
      <c r="R1829" s="73" t="s">
        <v>71</v>
      </c>
      <c r="V1829" s="60" t="str">
        <f>W1829&amp;H1829</f>
        <v>SHINNсиний</v>
      </c>
      <c r="W1829" s="60" t="str">
        <f>_xlfn.LET(_xlpm.TextCell,TEXT(G1829,"###"),IF(_xlpm.TextCell&lt;&gt;"",IF(StyleSpaceSplit,IFERROR(IF(FIND(" ",_xlpm.TextCell)&gt;=1,MID(_xlpm.TextCell,1,FIND(" ",_xlpm.TextCell)-1),_xlpm.TextCell),_xlpm.TextCell),_xlpm.TextCell),""))</f>
        <v>SHINN</v>
      </c>
      <c r="X1829" s="60" t="str">
        <f>IF(A1829&lt;&gt;"",IFERROR(IF(FIND(" ",G1829)&gt;=1,MID(G1829,FIND(" ",G1829)+1,LEN(G1829)),""),""),"")</f>
        <v/>
      </c>
      <c r="AC1829" s="51">
        <f>IFERROR(VALUE(MID($C1829,1,2)),0)</f>
        <v>80</v>
      </c>
      <c r="AD1829" s="44">
        <f>IFERROR(VALUE(MID($C1829,4,3)),0)</f>
        <v>841</v>
      </c>
      <c r="AE1829" s="51">
        <f>VALUE(RIGHT("00"&amp;AC1829,2)&amp;RIGHT("000"&amp;AD1829,3))</f>
        <v>80841</v>
      </c>
    </row>
    <row r="1830" spans="1:31">
      <c r="A1830" s="60" t="str">
        <f>IF(G1830&amp;Q1830&lt;&gt;"",W1830&amp;Q1830,"")</f>
        <v>SHINNblue</v>
      </c>
      <c r="B1830" s="60" t="str">
        <f>IF(C1830&lt;&gt;"",LEFT(C1830,9),"")</f>
        <v>80-841-06</v>
      </c>
      <c r="C1830" s="73" t="s">
        <v>5028</v>
      </c>
      <c r="D1830" s="73" t="s">
        <v>5023</v>
      </c>
      <c r="E1830" s="73" t="s">
        <v>912</v>
      </c>
      <c r="F1830" s="74">
        <v>61</v>
      </c>
      <c r="G1830" s="73" t="s">
        <v>5024</v>
      </c>
      <c r="H1830" s="73" t="s">
        <v>71</v>
      </c>
      <c r="I1830" s="73" t="s">
        <v>1404</v>
      </c>
      <c r="J1830" s="73" t="s">
        <v>324</v>
      </c>
      <c r="K1830" s="73" t="s">
        <v>382</v>
      </c>
      <c r="L1830" s="73" t="s">
        <v>383</v>
      </c>
      <c r="M1830" s="73" t="s">
        <v>388</v>
      </c>
      <c r="N1830" s="73" t="s">
        <v>44</v>
      </c>
      <c r="O1830" s="73" t="s">
        <v>385</v>
      </c>
      <c r="P1830" s="73" t="s">
        <v>907</v>
      </c>
      <c r="Q1830" s="73" t="s">
        <v>932</v>
      </c>
      <c r="R1830" s="73" t="s">
        <v>71</v>
      </c>
      <c r="V1830" s="60" t="str">
        <f>W1830&amp;H1830</f>
        <v>SHINNсиний</v>
      </c>
      <c r="W1830" s="60" t="str">
        <f>_xlfn.LET(_xlpm.TextCell,TEXT(G1830,"###"),IF(_xlpm.TextCell&lt;&gt;"",IF(StyleSpaceSplit,IFERROR(IF(FIND(" ",_xlpm.TextCell)&gt;=1,MID(_xlpm.TextCell,1,FIND(" ",_xlpm.TextCell)-1),_xlpm.TextCell),_xlpm.TextCell),_xlpm.TextCell),""))</f>
        <v>SHINN</v>
      </c>
      <c r="X1830" s="60" t="str">
        <f>IF(A1830&lt;&gt;"",IFERROR(IF(FIND(" ",G1830)&gt;=1,MID(G1830,FIND(" ",G1830)+1,LEN(G1830)),""),""),"")</f>
        <v/>
      </c>
      <c r="AC1830" s="51">
        <f>IFERROR(VALUE(MID($C1830,1,2)),0)</f>
        <v>80</v>
      </c>
      <c r="AD1830" s="44">
        <f>IFERROR(VALUE(MID($C1830,4,3)),0)</f>
        <v>841</v>
      </c>
      <c r="AE1830" s="51">
        <f>VALUE(RIGHT("00"&amp;AC1830,2)&amp;RIGHT("000"&amp;AD1830,3))</f>
        <v>80841</v>
      </c>
    </row>
    <row r="1831" spans="1:31">
      <c r="A1831" s="60" t="str">
        <f>IF(G1831&amp;Q1831&lt;&gt;"",W1831&amp;Q1831,"")</f>
        <v>SHIPSbeige</v>
      </c>
      <c r="B1831" s="60" t="str">
        <f>IF(C1831&lt;&gt;"",LEFT(C1831,9),"")</f>
        <v>80-007-02</v>
      </c>
      <c r="C1831" s="73" t="s">
        <v>7208</v>
      </c>
      <c r="D1831" s="73" t="s">
        <v>7209</v>
      </c>
      <c r="E1831" s="73" t="s">
        <v>920</v>
      </c>
      <c r="F1831" s="74">
        <v>58</v>
      </c>
      <c r="G1831" s="73" t="s">
        <v>7210</v>
      </c>
      <c r="H1831" s="73" t="s">
        <v>63</v>
      </c>
      <c r="I1831" s="73" t="s">
        <v>1229</v>
      </c>
      <c r="J1831" s="73" t="s">
        <v>320</v>
      </c>
      <c r="K1831" s="73" t="s">
        <v>382</v>
      </c>
      <c r="L1831" s="73" t="s">
        <v>383</v>
      </c>
      <c r="M1831" s="73" t="s">
        <v>388</v>
      </c>
      <c r="N1831" s="73" t="s">
        <v>44</v>
      </c>
      <c r="O1831" s="73" t="s">
        <v>385</v>
      </c>
      <c r="P1831" s="73" t="s">
        <v>907</v>
      </c>
      <c r="Q1831" s="73" t="s">
        <v>937</v>
      </c>
      <c r="R1831" s="73" t="s">
        <v>63</v>
      </c>
      <c r="V1831" s="60" t="str">
        <f>W1831&amp;H1831</f>
        <v>SHIPSбежевый</v>
      </c>
      <c r="W1831" s="60" t="str">
        <f>_xlfn.LET(_xlpm.TextCell,TEXT(G1831,"###"),IF(_xlpm.TextCell&lt;&gt;"",IF(StyleSpaceSplit,IFERROR(IF(FIND(" ",_xlpm.TextCell)&gt;=1,MID(_xlpm.TextCell,1,FIND(" ",_xlpm.TextCell)-1),_xlpm.TextCell),_xlpm.TextCell),_xlpm.TextCell),""))</f>
        <v>SHIPS</v>
      </c>
      <c r="X1831" s="60" t="str">
        <f>IF(A1831&lt;&gt;"",IFERROR(IF(FIND(" ",G1831)&gt;=1,MID(G1831,FIND(" ",G1831)+1,LEN(G1831)),""),""),"")</f>
        <v/>
      </c>
      <c r="AC1831" s="51">
        <f>IFERROR(VALUE(MID($C1831,1,2)),0)</f>
        <v>80</v>
      </c>
      <c r="AD1831" s="44">
        <f>IFERROR(VALUE(MID($C1831,4,3)),0)</f>
        <v>7</v>
      </c>
      <c r="AE1831" s="51">
        <f>VALUE(RIGHT("00"&amp;AC1831,2)&amp;RIGHT("000"&amp;AD1831,3))</f>
        <v>80007</v>
      </c>
    </row>
    <row r="1832" spans="1:31">
      <c r="A1832" s="60" t="str">
        <f>IF(G1832&amp;Q1832&lt;&gt;"",W1832&amp;Q1832,"")</f>
        <v>SOMOVbrown</v>
      </c>
      <c r="B1832" s="60" t="str">
        <f>IF(C1832&lt;&gt;"",LEFT(C1832,9),"")</f>
        <v>80-842-14</v>
      </c>
      <c r="C1832" s="73" t="s">
        <v>5029</v>
      </c>
      <c r="D1832" s="73" t="s">
        <v>5030</v>
      </c>
      <c r="E1832" s="73" t="s">
        <v>920</v>
      </c>
      <c r="F1832" s="74">
        <v>58</v>
      </c>
      <c r="G1832" s="73" t="s">
        <v>5031</v>
      </c>
      <c r="H1832" s="73" t="s">
        <v>86</v>
      </c>
      <c r="I1832" s="73" t="s">
        <v>1265</v>
      </c>
      <c r="J1832" s="73" t="s">
        <v>318</v>
      </c>
      <c r="K1832" s="73" t="s">
        <v>382</v>
      </c>
      <c r="L1832" s="73" t="s">
        <v>383</v>
      </c>
      <c r="M1832" s="73" t="s">
        <v>388</v>
      </c>
      <c r="N1832" s="73" t="s">
        <v>44</v>
      </c>
      <c r="O1832" s="73" t="s">
        <v>385</v>
      </c>
      <c r="P1832" s="73" t="s">
        <v>907</v>
      </c>
      <c r="Q1832" s="73" t="s">
        <v>1033</v>
      </c>
      <c r="R1832" s="73" t="s">
        <v>86</v>
      </c>
      <c r="V1832" s="60" t="str">
        <f>W1832&amp;H1832</f>
        <v>SOMOVкоричневый</v>
      </c>
      <c r="W1832" s="60" t="str">
        <f>_xlfn.LET(_xlpm.TextCell,TEXT(G1832,"###"),IF(_xlpm.TextCell&lt;&gt;"",IF(StyleSpaceSplit,IFERROR(IF(FIND(" ",_xlpm.TextCell)&gt;=1,MID(_xlpm.TextCell,1,FIND(" ",_xlpm.TextCell)-1),_xlpm.TextCell),_xlpm.TextCell),_xlpm.TextCell),""))</f>
        <v>SOMOV</v>
      </c>
      <c r="X1832" s="60" t="str">
        <f>IF(A1832&lt;&gt;"",IFERROR(IF(FIND(" ",G1832)&gt;=1,MID(G1832,FIND(" ",G1832)+1,LEN(G1832)),""),""),"")</f>
        <v/>
      </c>
      <c r="AC1832" s="51">
        <f>IFERROR(VALUE(MID($C1832,1,2)),0)</f>
        <v>80</v>
      </c>
      <c r="AD1832" s="44">
        <f>IFERROR(VALUE(MID($C1832,4,3)),0)</f>
        <v>842</v>
      </c>
      <c r="AE1832" s="51">
        <f>VALUE(RIGHT("00"&amp;AC1832,2)&amp;RIGHT("000"&amp;AD1832,3))</f>
        <v>80842</v>
      </c>
    </row>
    <row r="1833" spans="1:31">
      <c r="A1833" s="60" t="str">
        <f>IF(G1833&amp;Q1833&lt;&gt;"",W1833&amp;Q1833,"")</f>
        <v>SPARCKcognac</v>
      </c>
      <c r="B1833" s="60" t="str">
        <f>IF(C1833&lt;&gt;"",LEFT(C1833,9),"")</f>
        <v>80-019-14</v>
      </c>
      <c r="C1833" s="73" t="s">
        <v>7708</v>
      </c>
      <c r="D1833" s="73" t="s">
        <v>7709</v>
      </c>
      <c r="E1833" s="73" t="s">
        <v>904</v>
      </c>
      <c r="F1833" s="74">
        <v>57</v>
      </c>
      <c r="G1833" s="73" t="s">
        <v>7710</v>
      </c>
      <c r="H1833" s="73" t="s">
        <v>86</v>
      </c>
      <c r="I1833" s="73" t="s">
        <v>1179</v>
      </c>
      <c r="J1833" s="73" t="s">
        <v>324</v>
      </c>
      <c r="K1833" s="73" t="s">
        <v>382</v>
      </c>
      <c r="L1833" s="73" t="s">
        <v>383</v>
      </c>
      <c r="M1833" s="73" t="s">
        <v>388</v>
      </c>
      <c r="N1833" s="73" t="s">
        <v>44</v>
      </c>
      <c r="O1833" s="73" t="s">
        <v>385</v>
      </c>
      <c r="P1833" s="73" t="s">
        <v>907</v>
      </c>
      <c r="Q1833" s="73" t="s">
        <v>1193</v>
      </c>
      <c r="R1833" s="73" t="s">
        <v>86</v>
      </c>
      <c r="V1833" s="60" t="str">
        <f>W1833&amp;H1833</f>
        <v>SPARCKкоричневый</v>
      </c>
      <c r="W1833" s="60" t="str">
        <f>_xlfn.LET(_xlpm.TextCell,TEXT(G1833,"###"),IF(_xlpm.TextCell&lt;&gt;"",IF(StyleSpaceSplit,IFERROR(IF(FIND(" ",_xlpm.TextCell)&gt;=1,MID(_xlpm.TextCell,1,FIND(" ",_xlpm.TextCell)-1),_xlpm.TextCell),_xlpm.TextCell),_xlpm.TextCell),""))</f>
        <v>SPARCK</v>
      </c>
      <c r="X1833" s="60" t="str">
        <f>IF(A1833&lt;&gt;"",IFERROR(IF(FIND(" ",G1833)&gt;=1,MID(G1833,FIND(" ",G1833)+1,LEN(G1833)),""),""),"")</f>
        <v/>
      </c>
      <c r="AC1833" s="51">
        <f>IFERROR(VALUE(MID($C1833,1,2)),0)</f>
        <v>80</v>
      </c>
      <c r="AD1833" s="44">
        <f>IFERROR(VALUE(MID($C1833,4,3)),0)</f>
        <v>19</v>
      </c>
      <c r="AE1833" s="51">
        <f>VALUE(RIGHT("00"&amp;AC1833,2)&amp;RIGHT("000"&amp;AD1833,3))</f>
        <v>80019</v>
      </c>
    </row>
    <row r="1834" spans="1:31">
      <c r="A1834" s="60" t="str">
        <f>IF(G1834&amp;Q1834&lt;&gt;"",W1834&amp;Q1834,"")</f>
        <v>SPITZbrown</v>
      </c>
      <c r="B1834" s="60" t="str">
        <f>IF(C1834&lt;&gt;"",LEFT(C1834,9),"")</f>
        <v>80-843-14</v>
      </c>
      <c r="C1834" s="73" t="s">
        <v>5032</v>
      </c>
      <c r="D1834" s="73" t="s">
        <v>5033</v>
      </c>
      <c r="E1834" s="73" t="s">
        <v>920</v>
      </c>
      <c r="F1834" s="74">
        <v>58</v>
      </c>
      <c r="G1834" s="73" t="s">
        <v>5034</v>
      </c>
      <c r="H1834" s="73" t="s">
        <v>164</v>
      </c>
      <c r="I1834" s="73" t="s">
        <v>5035</v>
      </c>
      <c r="J1834" s="73" t="s">
        <v>320</v>
      </c>
      <c r="K1834" s="73" t="s">
        <v>382</v>
      </c>
      <c r="L1834" s="73" t="s">
        <v>383</v>
      </c>
      <c r="M1834" s="73" t="s">
        <v>388</v>
      </c>
      <c r="N1834" s="73" t="s">
        <v>44</v>
      </c>
      <c r="O1834" s="73" t="s">
        <v>385</v>
      </c>
      <c r="P1834" s="73" t="s">
        <v>907</v>
      </c>
      <c r="Q1834" s="73" t="s">
        <v>1033</v>
      </c>
      <c r="R1834" s="73" t="s">
        <v>86</v>
      </c>
      <c r="V1834" s="60" t="str">
        <f>W1834&amp;H1834</f>
        <v>SPITZкоричневый / бежевый</v>
      </c>
      <c r="W1834" s="60" t="str">
        <f>_xlfn.LET(_xlpm.TextCell,TEXT(G1834,"###"),IF(_xlpm.TextCell&lt;&gt;"",IF(StyleSpaceSplit,IFERROR(IF(FIND(" ",_xlpm.TextCell)&gt;=1,MID(_xlpm.TextCell,1,FIND(" ",_xlpm.TextCell)-1),_xlpm.TextCell),_xlpm.TextCell),_xlpm.TextCell),""))</f>
        <v>SPITZ</v>
      </c>
      <c r="X1834" s="60" t="str">
        <f>IF(A1834&lt;&gt;"",IFERROR(IF(FIND(" ",G1834)&gt;=1,MID(G1834,FIND(" ",G1834)+1,LEN(G1834)),""),""),"")</f>
        <v/>
      </c>
      <c r="AC1834" s="51">
        <f>IFERROR(VALUE(MID($C1834,1,2)),0)</f>
        <v>80</v>
      </c>
      <c r="AD1834" s="44">
        <f>IFERROR(VALUE(MID($C1834,4,3)),0)</f>
        <v>843</v>
      </c>
      <c r="AE1834" s="51">
        <f>VALUE(RIGHT("00"&amp;AC1834,2)&amp;RIGHT("000"&amp;AD1834,3))</f>
        <v>80843</v>
      </c>
    </row>
    <row r="1835" spans="1:31">
      <c r="A1835" s="60" t="str">
        <f>IF(G1835&amp;Q1835&lt;&gt;"",W1835&amp;Q1835,"")</f>
        <v>SPITZbrown</v>
      </c>
      <c r="B1835" s="60" t="str">
        <f>IF(C1835&lt;&gt;"",LEFT(C1835,9),"")</f>
        <v>80-843-14</v>
      </c>
      <c r="C1835" s="73" t="s">
        <v>5036</v>
      </c>
      <c r="D1835" s="73" t="s">
        <v>5033</v>
      </c>
      <c r="E1835" s="73" t="s">
        <v>956</v>
      </c>
      <c r="F1835" s="74">
        <v>55</v>
      </c>
      <c r="G1835" s="73" t="s">
        <v>5034</v>
      </c>
      <c r="H1835" s="73" t="s">
        <v>164</v>
      </c>
      <c r="I1835" s="73" t="s">
        <v>5035</v>
      </c>
      <c r="J1835" s="73" t="s">
        <v>320</v>
      </c>
      <c r="K1835" s="73" t="s">
        <v>382</v>
      </c>
      <c r="L1835" s="73" t="s">
        <v>383</v>
      </c>
      <c r="M1835" s="73" t="s">
        <v>388</v>
      </c>
      <c r="N1835" s="73" t="s">
        <v>44</v>
      </c>
      <c r="O1835" s="73" t="s">
        <v>385</v>
      </c>
      <c r="P1835" s="73" t="s">
        <v>907</v>
      </c>
      <c r="Q1835" s="73" t="s">
        <v>1033</v>
      </c>
      <c r="R1835" s="73" t="s">
        <v>86</v>
      </c>
      <c r="V1835" s="60" t="str">
        <f>W1835&amp;H1835</f>
        <v>SPITZкоричневый / бежевый</v>
      </c>
      <c r="W1835" s="60" t="str">
        <f>_xlfn.LET(_xlpm.TextCell,TEXT(G1835,"###"),IF(_xlpm.TextCell&lt;&gt;"",IF(StyleSpaceSplit,IFERROR(IF(FIND(" ",_xlpm.TextCell)&gt;=1,MID(_xlpm.TextCell,1,FIND(" ",_xlpm.TextCell)-1),_xlpm.TextCell),_xlpm.TextCell),_xlpm.TextCell),""))</f>
        <v>SPITZ</v>
      </c>
      <c r="X1835" s="60" t="str">
        <f>IF(A1835&lt;&gt;"",IFERROR(IF(FIND(" ",G1835)&gt;=1,MID(G1835,FIND(" ",G1835)+1,LEN(G1835)),""),""),"")</f>
        <v/>
      </c>
      <c r="AC1835" s="51">
        <f>IFERROR(VALUE(MID($C1835,1,2)),0)</f>
        <v>80</v>
      </c>
      <c r="AD1835" s="44">
        <f>IFERROR(VALUE(MID($C1835,4,3)),0)</f>
        <v>843</v>
      </c>
      <c r="AE1835" s="51">
        <f>VALUE(RIGHT("00"&amp;AC1835,2)&amp;RIGHT("000"&amp;AD1835,3))</f>
        <v>80843</v>
      </c>
    </row>
    <row r="1836" spans="1:31">
      <c r="A1836" s="60" t="str">
        <f>IF(G1836&amp;Q1836&lt;&gt;"",W1836&amp;Q1836,"")</f>
        <v>SPITZbrown</v>
      </c>
      <c r="B1836" s="60" t="str">
        <f>IF(C1836&lt;&gt;"",LEFT(C1836,9),"")</f>
        <v>80-843-14</v>
      </c>
      <c r="C1836" s="73" t="s">
        <v>5037</v>
      </c>
      <c r="D1836" s="73" t="s">
        <v>5033</v>
      </c>
      <c r="E1836" s="73" t="s">
        <v>915</v>
      </c>
      <c r="F1836" s="74">
        <v>56</v>
      </c>
      <c r="G1836" s="73" t="s">
        <v>5034</v>
      </c>
      <c r="H1836" s="73" t="s">
        <v>164</v>
      </c>
      <c r="I1836" s="73" t="s">
        <v>5035</v>
      </c>
      <c r="J1836" s="73" t="s">
        <v>320</v>
      </c>
      <c r="K1836" s="73" t="s">
        <v>382</v>
      </c>
      <c r="L1836" s="73" t="s">
        <v>383</v>
      </c>
      <c r="M1836" s="73" t="s">
        <v>388</v>
      </c>
      <c r="N1836" s="73" t="s">
        <v>44</v>
      </c>
      <c r="O1836" s="73" t="s">
        <v>385</v>
      </c>
      <c r="P1836" s="73" t="s">
        <v>907</v>
      </c>
      <c r="Q1836" s="73" t="s">
        <v>1033</v>
      </c>
      <c r="R1836" s="73" t="s">
        <v>86</v>
      </c>
      <c r="V1836" s="60" t="str">
        <f>W1836&amp;H1836</f>
        <v>SPITZкоричневый / бежевый</v>
      </c>
      <c r="W1836" s="60" t="str">
        <f>_xlfn.LET(_xlpm.TextCell,TEXT(G1836,"###"),IF(_xlpm.TextCell&lt;&gt;"",IF(StyleSpaceSplit,IFERROR(IF(FIND(" ",_xlpm.TextCell)&gt;=1,MID(_xlpm.TextCell,1,FIND(" ",_xlpm.TextCell)-1),_xlpm.TextCell),_xlpm.TextCell),_xlpm.TextCell),""))</f>
        <v>SPITZ</v>
      </c>
      <c r="X1836" s="60" t="str">
        <f>IF(A1836&lt;&gt;"",IFERROR(IF(FIND(" ",G1836)&gt;=1,MID(G1836,FIND(" ",G1836)+1,LEN(G1836)),""),""),"")</f>
        <v/>
      </c>
      <c r="AC1836" s="51">
        <f>IFERROR(VALUE(MID($C1836,1,2)),0)</f>
        <v>80</v>
      </c>
      <c r="AD1836" s="44">
        <f>IFERROR(VALUE(MID($C1836,4,3)),0)</f>
        <v>843</v>
      </c>
      <c r="AE1836" s="51">
        <f>VALUE(RIGHT("00"&amp;AC1836,2)&amp;RIGHT("000"&amp;AD1836,3))</f>
        <v>80843</v>
      </c>
    </row>
    <row r="1837" spans="1:31">
      <c r="A1837" s="60" t="str">
        <f>IF(G1837&amp;Q1837&lt;&gt;"",W1837&amp;Q1837,"")</f>
        <v>SPITZbrown</v>
      </c>
      <c r="B1837" s="60" t="str">
        <f>IF(C1837&lt;&gt;"",LEFT(C1837,9),"")</f>
        <v>80-843-14</v>
      </c>
      <c r="C1837" s="73" t="s">
        <v>5038</v>
      </c>
      <c r="D1837" s="73" t="s">
        <v>5033</v>
      </c>
      <c r="E1837" s="73" t="s">
        <v>904</v>
      </c>
      <c r="F1837" s="74">
        <v>57</v>
      </c>
      <c r="G1837" s="73" t="s">
        <v>5034</v>
      </c>
      <c r="H1837" s="73" t="s">
        <v>164</v>
      </c>
      <c r="I1837" s="73" t="s">
        <v>5035</v>
      </c>
      <c r="J1837" s="73" t="s">
        <v>320</v>
      </c>
      <c r="K1837" s="73" t="s">
        <v>382</v>
      </c>
      <c r="L1837" s="73" t="s">
        <v>383</v>
      </c>
      <c r="M1837" s="73" t="s">
        <v>388</v>
      </c>
      <c r="N1837" s="73" t="s">
        <v>44</v>
      </c>
      <c r="O1837" s="73" t="s">
        <v>385</v>
      </c>
      <c r="P1837" s="73" t="s">
        <v>907</v>
      </c>
      <c r="Q1837" s="73" t="s">
        <v>1033</v>
      </c>
      <c r="R1837" s="73" t="s">
        <v>86</v>
      </c>
      <c r="V1837" s="60" t="str">
        <f>W1837&amp;H1837</f>
        <v>SPITZкоричневый / бежевый</v>
      </c>
      <c r="W1837" s="60" t="str">
        <f>_xlfn.LET(_xlpm.TextCell,TEXT(G1837,"###"),IF(_xlpm.TextCell&lt;&gt;"",IF(StyleSpaceSplit,IFERROR(IF(FIND(" ",_xlpm.TextCell)&gt;=1,MID(_xlpm.TextCell,1,FIND(" ",_xlpm.TextCell)-1),_xlpm.TextCell),_xlpm.TextCell),_xlpm.TextCell),""))</f>
        <v>SPITZ</v>
      </c>
      <c r="X1837" s="60" t="str">
        <f>IF(A1837&lt;&gt;"",IFERROR(IF(FIND(" ",G1837)&gt;=1,MID(G1837,FIND(" ",G1837)+1,LEN(G1837)),""),""),"")</f>
        <v/>
      </c>
      <c r="AC1837" s="51">
        <f>IFERROR(VALUE(MID($C1837,1,2)),0)</f>
        <v>80</v>
      </c>
      <c r="AD1837" s="44">
        <f>IFERROR(VALUE(MID($C1837,4,3)),0)</f>
        <v>843</v>
      </c>
      <c r="AE1837" s="51">
        <f>VALUE(RIGHT("00"&amp;AC1837,2)&amp;RIGHT("000"&amp;AD1837,3))</f>
        <v>80843</v>
      </c>
    </row>
    <row r="1838" spans="1:31">
      <c r="A1838" s="60" t="str">
        <f>IF(G1838&amp;Q1838&lt;&gt;"",W1838&amp;Q1838,"")</f>
        <v>SPITZbrown</v>
      </c>
      <c r="B1838" s="60" t="str">
        <f>IF(C1838&lt;&gt;"",LEFT(C1838,9),"")</f>
        <v>80-843-14</v>
      </c>
      <c r="C1838" s="73" t="s">
        <v>5039</v>
      </c>
      <c r="D1838" s="73" t="s">
        <v>5033</v>
      </c>
      <c r="E1838" s="73" t="s">
        <v>910</v>
      </c>
      <c r="F1838" s="74">
        <v>59</v>
      </c>
      <c r="G1838" s="73" t="s">
        <v>5034</v>
      </c>
      <c r="H1838" s="73" t="s">
        <v>164</v>
      </c>
      <c r="I1838" s="73" t="s">
        <v>5035</v>
      </c>
      <c r="J1838" s="73" t="s">
        <v>320</v>
      </c>
      <c r="K1838" s="73" t="s">
        <v>382</v>
      </c>
      <c r="L1838" s="73" t="s">
        <v>383</v>
      </c>
      <c r="M1838" s="73" t="s">
        <v>388</v>
      </c>
      <c r="N1838" s="73" t="s">
        <v>44</v>
      </c>
      <c r="O1838" s="73" t="s">
        <v>385</v>
      </c>
      <c r="P1838" s="73" t="s">
        <v>907</v>
      </c>
      <c r="Q1838" s="73" t="s">
        <v>1033</v>
      </c>
      <c r="R1838" s="73" t="s">
        <v>86</v>
      </c>
      <c r="V1838" s="60" t="str">
        <f>W1838&amp;H1838</f>
        <v>SPITZкоричневый / бежевый</v>
      </c>
      <c r="W1838" s="60" t="str">
        <f>_xlfn.LET(_xlpm.TextCell,TEXT(G1838,"###"),IF(_xlpm.TextCell&lt;&gt;"",IF(StyleSpaceSplit,IFERROR(IF(FIND(" ",_xlpm.TextCell)&gt;=1,MID(_xlpm.TextCell,1,FIND(" ",_xlpm.TextCell)-1),_xlpm.TextCell),_xlpm.TextCell),_xlpm.TextCell),""))</f>
        <v>SPITZ</v>
      </c>
      <c r="X1838" s="60" t="str">
        <f>IF(A1838&lt;&gt;"",IFERROR(IF(FIND(" ",G1838)&gt;=1,MID(G1838,FIND(" ",G1838)+1,LEN(G1838)),""),""),"")</f>
        <v/>
      </c>
      <c r="AC1838" s="51">
        <f>IFERROR(VALUE(MID($C1838,1,2)),0)</f>
        <v>80</v>
      </c>
      <c r="AD1838" s="44">
        <f>IFERROR(VALUE(MID($C1838,4,3)),0)</f>
        <v>843</v>
      </c>
      <c r="AE1838" s="51">
        <f>VALUE(RIGHT("00"&amp;AC1838,2)&amp;RIGHT("000"&amp;AD1838,3))</f>
        <v>80843</v>
      </c>
    </row>
    <row r="1839" spans="1:31">
      <c r="A1839" s="60" t="str">
        <f>IF(G1839&amp;Q1839&lt;&gt;"",W1839&amp;Q1839,"")</f>
        <v>SPITZbrown</v>
      </c>
      <c r="B1839" s="60" t="str">
        <f>IF(C1839&lt;&gt;"",LEFT(C1839,9),"")</f>
        <v>80-843-14</v>
      </c>
      <c r="C1839" s="73" t="s">
        <v>5040</v>
      </c>
      <c r="D1839" s="73" t="s">
        <v>5033</v>
      </c>
      <c r="E1839" s="73" t="s">
        <v>922</v>
      </c>
      <c r="F1839" s="74">
        <v>60</v>
      </c>
      <c r="G1839" s="73" t="s">
        <v>5034</v>
      </c>
      <c r="H1839" s="73" t="s">
        <v>164</v>
      </c>
      <c r="I1839" s="73" t="s">
        <v>5035</v>
      </c>
      <c r="J1839" s="73" t="s">
        <v>320</v>
      </c>
      <c r="K1839" s="73" t="s">
        <v>382</v>
      </c>
      <c r="L1839" s="73" t="s">
        <v>383</v>
      </c>
      <c r="M1839" s="73" t="s">
        <v>388</v>
      </c>
      <c r="N1839" s="73" t="s">
        <v>44</v>
      </c>
      <c r="O1839" s="73" t="s">
        <v>385</v>
      </c>
      <c r="P1839" s="73" t="s">
        <v>907</v>
      </c>
      <c r="Q1839" s="73" t="s">
        <v>1033</v>
      </c>
      <c r="R1839" s="73" t="s">
        <v>86</v>
      </c>
      <c r="V1839" s="60" t="str">
        <f>W1839&amp;H1839</f>
        <v>SPITZкоричневый / бежевый</v>
      </c>
      <c r="W1839" s="60" t="str">
        <f>_xlfn.LET(_xlpm.TextCell,TEXT(G1839,"###"),IF(_xlpm.TextCell&lt;&gt;"",IF(StyleSpaceSplit,IFERROR(IF(FIND(" ",_xlpm.TextCell)&gt;=1,MID(_xlpm.TextCell,1,FIND(" ",_xlpm.TextCell)-1),_xlpm.TextCell),_xlpm.TextCell),_xlpm.TextCell),""))</f>
        <v>SPITZ</v>
      </c>
      <c r="X1839" s="60" t="str">
        <f>IF(A1839&lt;&gt;"",IFERROR(IF(FIND(" ",G1839)&gt;=1,MID(G1839,FIND(" ",G1839)+1,LEN(G1839)),""),""),"")</f>
        <v/>
      </c>
      <c r="AC1839" s="51">
        <f>IFERROR(VALUE(MID($C1839,1,2)),0)</f>
        <v>80</v>
      </c>
      <c r="AD1839" s="44">
        <f>IFERROR(VALUE(MID($C1839,4,3)),0)</f>
        <v>843</v>
      </c>
      <c r="AE1839" s="51">
        <f>VALUE(RIGHT("00"&amp;AC1839,2)&amp;RIGHT("000"&amp;AD1839,3))</f>
        <v>80843</v>
      </c>
    </row>
    <row r="1840" spans="1:31">
      <c r="A1840" s="60" t="str">
        <f>IF(G1840&amp;Q1840&lt;&gt;"",W1840&amp;Q1840,"")</f>
        <v>SPITZbrown</v>
      </c>
      <c r="B1840" s="60" t="str">
        <f>IF(C1840&lt;&gt;"",LEFT(C1840,9),"")</f>
        <v>80-843-14</v>
      </c>
      <c r="C1840" s="73" t="s">
        <v>5041</v>
      </c>
      <c r="D1840" s="73" t="s">
        <v>5033</v>
      </c>
      <c r="E1840" s="73" t="s">
        <v>912</v>
      </c>
      <c r="F1840" s="74">
        <v>61</v>
      </c>
      <c r="G1840" s="73" t="s">
        <v>5034</v>
      </c>
      <c r="H1840" s="73" t="s">
        <v>164</v>
      </c>
      <c r="I1840" s="73" t="s">
        <v>5035</v>
      </c>
      <c r="J1840" s="73" t="s">
        <v>320</v>
      </c>
      <c r="K1840" s="73" t="s">
        <v>382</v>
      </c>
      <c r="L1840" s="73" t="s">
        <v>383</v>
      </c>
      <c r="M1840" s="73" t="s">
        <v>388</v>
      </c>
      <c r="N1840" s="73" t="s">
        <v>44</v>
      </c>
      <c r="O1840" s="73" t="s">
        <v>385</v>
      </c>
      <c r="P1840" s="73" t="s">
        <v>907</v>
      </c>
      <c r="Q1840" s="73" t="s">
        <v>1033</v>
      </c>
      <c r="R1840" s="73" t="s">
        <v>86</v>
      </c>
      <c r="V1840" s="60" t="str">
        <f>W1840&amp;H1840</f>
        <v>SPITZкоричневый / бежевый</v>
      </c>
      <c r="W1840" s="60" t="str">
        <f>_xlfn.LET(_xlpm.TextCell,TEXT(G1840,"###"),IF(_xlpm.TextCell&lt;&gt;"",IF(StyleSpaceSplit,IFERROR(IF(FIND(" ",_xlpm.TextCell)&gt;=1,MID(_xlpm.TextCell,1,FIND(" ",_xlpm.TextCell)-1),_xlpm.TextCell),_xlpm.TextCell),_xlpm.TextCell),""))</f>
        <v>SPITZ</v>
      </c>
      <c r="X1840" s="60" t="str">
        <f>IF(A1840&lt;&gt;"",IFERROR(IF(FIND(" ",G1840)&gt;=1,MID(G1840,FIND(" ",G1840)+1,LEN(G1840)),""),""),"")</f>
        <v/>
      </c>
      <c r="AC1840" s="51">
        <f>IFERROR(VALUE(MID($C1840,1,2)),0)</f>
        <v>80</v>
      </c>
      <c r="AD1840" s="44">
        <f>IFERROR(VALUE(MID($C1840,4,3)),0)</f>
        <v>843</v>
      </c>
      <c r="AE1840" s="51">
        <f>VALUE(RIGHT("00"&amp;AC1840,2)&amp;RIGHT("000"&amp;AD1840,3))</f>
        <v>80843</v>
      </c>
    </row>
    <row r="1841" spans="1:31">
      <c r="A1841" s="60" t="str">
        <f>IF(G1841&amp;Q1841&lt;&gt;"",W1841&amp;Q1841,"")</f>
        <v>SPITZblue</v>
      </c>
      <c r="B1841" s="60" t="str">
        <f>IF(C1841&lt;&gt;"",LEFT(C1841,9),"")</f>
        <v>80-843-06</v>
      </c>
      <c r="C1841" s="73" t="s">
        <v>5898</v>
      </c>
      <c r="D1841" s="73" t="s">
        <v>5899</v>
      </c>
      <c r="E1841" s="73" t="s">
        <v>956</v>
      </c>
      <c r="F1841" s="74">
        <v>55</v>
      </c>
      <c r="G1841" s="73" t="s">
        <v>5034</v>
      </c>
      <c r="H1841" s="73" t="s">
        <v>256</v>
      </c>
      <c r="I1841" s="73" t="s">
        <v>5035</v>
      </c>
      <c r="J1841" s="73" t="s">
        <v>320</v>
      </c>
      <c r="K1841" s="73" t="s">
        <v>382</v>
      </c>
      <c r="L1841" s="73" t="s">
        <v>383</v>
      </c>
      <c r="M1841" s="73" t="s">
        <v>388</v>
      </c>
      <c r="N1841" s="73" t="s">
        <v>44</v>
      </c>
      <c r="O1841" s="73" t="s">
        <v>385</v>
      </c>
      <c r="P1841" s="73" t="s">
        <v>907</v>
      </c>
      <c r="Q1841" s="73" t="s">
        <v>932</v>
      </c>
      <c r="R1841" s="73" t="s">
        <v>71</v>
      </c>
      <c r="V1841" s="60" t="str">
        <f>W1841&amp;H1841</f>
        <v>SPITZсиний / серый</v>
      </c>
      <c r="W1841" s="60" t="str">
        <f>_xlfn.LET(_xlpm.TextCell,TEXT(G1841,"###"),IF(_xlpm.TextCell&lt;&gt;"",IF(StyleSpaceSplit,IFERROR(IF(FIND(" ",_xlpm.TextCell)&gt;=1,MID(_xlpm.TextCell,1,FIND(" ",_xlpm.TextCell)-1),_xlpm.TextCell),_xlpm.TextCell),_xlpm.TextCell),""))</f>
        <v>SPITZ</v>
      </c>
      <c r="X1841" s="60" t="str">
        <f>IF(A1841&lt;&gt;"",IFERROR(IF(FIND(" ",G1841)&gt;=1,MID(G1841,FIND(" ",G1841)+1,LEN(G1841)),""),""),"")</f>
        <v/>
      </c>
      <c r="AC1841" s="51">
        <f>IFERROR(VALUE(MID($C1841,1,2)),0)</f>
        <v>80</v>
      </c>
      <c r="AD1841" s="44">
        <f>IFERROR(VALUE(MID($C1841,4,3)),0)</f>
        <v>843</v>
      </c>
      <c r="AE1841" s="51">
        <f>VALUE(RIGHT("00"&amp;AC1841,2)&amp;RIGHT("000"&amp;AD1841,3))</f>
        <v>80843</v>
      </c>
    </row>
    <row r="1842" spans="1:31">
      <c r="A1842" s="60" t="str">
        <f>IF(G1842&amp;Q1842&lt;&gt;"",W1842&amp;Q1842,"")</f>
        <v>SPITZblue</v>
      </c>
      <c r="B1842" s="60" t="str">
        <f>IF(C1842&lt;&gt;"",LEFT(C1842,9),"")</f>
        <v>80-843-06</v>
      </c>
      <c r="C1842" s="73" t="s">
        <v>5900</v>
      </c>
      <c r="D1842" s="73" t="s">
        <v>5899</v>
      </c>
      <c r="E1842" s="73" t="s">
        <v>915</v>
      </c>
      <c r="F1842" s="74">
        <v>56</v>
      </c>
      <c r="G1842" s="73" t="s">
        <v>5034</v>
      </c>
      <c r="H1842" s="73" t="s">
        <v>256</v>
      </c>
      <c r="I1842" s="73" t="s">
        <v>5035</v>
      </c>
      <c r="J1842" s="73" t="s">
        <v>320</v>
      </c>
      <c r="K1842" s="73" t="s">
        <v>382</v>
      </c>
      <c r="L1842" s="73" t="s">
        <v>383</v>
      </c>
      <c r="M1842" s="73" t="s">
        <v>388</v>
      </c>
      <c r="N1842" s="73" t="s">
        <v>44</v>
      </c>
      <c r="O1842" s="73" t="s">
        <v>385</v>
      </c>
      <c r="P1842" s="73" t="s">
        <v>907</v>
      </c>
      <c r="Q1842" s="73" t="s">
        <v>932</v>
      </c>
      <c r="R1842" s="73" t="s">
        <v>71</v>
      </c>
      <c r="V1842" s="60" t="str">
        <f>W1842&amp;H1842</f>
        <v>SPITZсиний / серый</v>
      </c>
      <c r="W1842" s="60" t="str">
        <f>_xlfn.LET(_xlpm.TextCell,TEXT(G1842,"###"),IF(_xlpm.TextCell&lt;&gt;"",IF(StyleSpaceSplit,IFERROR(IF(FIND(" ",_xlpm.TextCell)&gt;=1,MID(_xlpm.TextCell,1,FIND(" ",_xlpm.TextCell)-1),_xlpm.TextCell),_xlpm.TextCell),_xlpm.TextCell),""))</f>
        <v>SPITZ</v>
      </c>
      <c r="X1842" s="60" t="str">
        <f>IF(A1842&lt;&gt;"",IFERROR(IF(FIND(" ",G1842)&gt;=1,MID(G1842,FIND(" ",G1842)+1,LEN(G1842)),""),""),"")</f>
        <v/>
      </c>
      <c r="AC1842" s="51">
        <f>IFERROR(VALUE(MID($C1842,1,2)),0)</f>
        <v>80</v>
      </c>
      <c r="AD1842" s="44">
        <f>IFERROR(VALUE(MID($C1842,4,3)),0)</f>
        <v>843</v>
      </c>
      <c r="AE1842" s="51">
        <f>VALUE(RIGHT("00"&amp;AC1842,2)&amp;RIGHT("000"&amp;AD1842,3))</f>
        <v>80843</v>
      </c>
    </row>
    <row r="1843" spans="1:31">
      <c r="A1843" s="60" t="str">
        <f>IF(G1843&amp;Q1843&lt;&gt;"",W1843&amp;Q1843,"")</f>
        <v>SPITZblue</v>
      </c>
      <c r="B1843" s="60" t="str">
        <f>IF(C1843&lt;&gt;"",LEFT(C1843,9),"")</f>
        <v>80-843-06</v>
      </c>
      <c r="C1843" s="73" t="s">
        <v>5901</v>
      </c>
      <c r="D1843" s="73" t="s">
        <v>5899</v>
      </c>
      <c r="E1843" s="73" t="s">
        <v>904</v>
      </c>
      <c r="F1843" s="74">
        <v>57</v>
      </c>
      <c r="G1843" s="73" t="s">
        <v>5034</v>
      </c>
      <c r="H1843" s="73" t="s">
        <v>256</v>
      </c>
      <c r="I1843" s="73" t="s">
        <v>5035</v>
      </c>
      <c r="J1843" s="73" t="s">
        <v>320</v>
      </c>
      <c r="K1843" s="73" t="s">
        <v>382</v>
      </c>
      <c r="L1843" s="73" t="s">
        <v>383</v>
      </c>
      <c r="M1843" s="73" t="s">
        <v>388</v>
      </c>
      <c r="N1843" s="73" t="s">
        <v>44</v>
      </c>
      <c r="O1843" s="73" t="s">
        <v>385</v>
      </c>
      <c r="P1843" s="73" t="s">
        <v>907</v>
      </c>
      <c r="Q1843" s="73" t="s">
        <v>932</v>
      </c>
      <c r="R1843" s="73" t="s">
        <v>71</v>
      </c>
      <c r="V1843" s="60" t="str">
        <f>W1843&amp;H1843</f>
        <v>SPITZсиний / серый</v>
      </c>
      <c r="W1843" s="60" t="str">
        <f>_xlfn.LET(_xlpm.TextCell,TEXT(G1843,"###"),IF(_xlpm.TextCell&lt;&gt;"",IF(StyleSpaceSplit,IFERROR(IF(FIND(" ",_xlpm.TextCell)&gt;=1,MID(_xlpm.TextCell,1,FIND(" ",_xlpm.TextCell)-1),_xlpm.TextCell),_xlpm.TextCell),_xlpm.TextCell),""))</f>
        <v>SPITZ</v>
      </c>
      <c r="X1843" s="60" t="str">
        <f>IF(A1843&lt;&gt;"",IFERROR(IF(FIND(" ",G1843)&gt;=1,MID(G1843,FIND(" ",G1843)+1,LEN(G1843)),""),""),"")</f>
        <v/>
      </c>
      <c r="AC1843" s="51">
        <f>IFERROR(VALUE(MID($C1843,1,2)),0)</f>
        <v>80</v>
      </c>
      <c r="AD1843" s="44">
        <f>IFERROR(VALUE(MID($C1843,4,3)),0)</f>
        <v>843</v>
      </c>
      <c r="AE1843" s="51">
        <f>VALUE(RIGHT("00"&amp;AC1843,2)&amp;RIGHT("000"&amp;AD1843,3))</f>
        <v>80843</v>
      </c>
    </row>
    <row r="1844" spans="1:31">
      <c r="A1844" s="60" t="str">
        <f>IF(G1844&amp;Q1844&lt;&gt;"",W1844&amp;Q1844,"")</f>
        <v>SPITZblue</v>
      </c>
      <c r="B1844" s="60" t="str">
        <f>IF(C1844&lt;&gt;"",LEFT(C1844,9),"")</f>
        <v>80-843-06</v>
      </c>
      <c r="C1844" s="73" t="s">
        <v>5902</v>
      </c>
      <c r="D1844" s="73" t="s">
        <v>5899</v>
      </c>
      <c r="E1844" s="73" t="s">
        <v>920</v>
      </c>
      <c r="F1844" s="74">
        <v>58</v>
      </c>
      <c r="G1844" s="73" t="s">
        <v>5034</v>
      </c>
      <c r="H1844" s="73" t="s">
        <v>256</v>
      </c>
      <c r="I1844" s="73" t="s">
        <v>5035</v>
      </c>
      <c r="J1844" s="73" t="s">
        <v>320</v>
      </c>
      <c r="K1844" s="73" t="s">
        <v>382</v>
      </c>
      <c r="L1844" s="73" t="s">
        <v>383</v>
      </c>
      <c r="M1844" s="73" t="s">
        <v>388</v>
      </c>
      <c r="N1844" s="73" t="s">
        <v>44</v>
      </c>
      <c r="O1844" s="73" t="s">
        <v>385</v>
      </c>
      <c r="P1844" s="73" t="s">
        <v>907</v>
      </c>
      <c r="Q1844" s="73" t="s">
        <v>932</v>
      </c>
      <c r="R1844" s="73" t="s">
        <v>71</v>
      </c>
      <c r="V1844" s="60" t="str">
        <f>W1844&amp;H1844</f>
        <v>SPITZсиний / серый</v>
      </c>
      <c r="W1844" s="60" t="str">
        <f>_xlfn.LET(_xlpm.TextCell,TEXT(G1844,"###"),IF(_xlpm.TextCell&lt;&gt;"",IF(StyleSpaceSplit,IFERROR(IF(FIND(" ",_xlpm.TextCell)&gt;=1,MID(_xlpm.TextCell,1,FIND(" ",_xlpm.TextCell)-1),_xlpm.TextCell),_xlpm.TextCell),_xlpm.TextCell),""))</f>
        <v>SPITZ</v>
      </c>
      <c r="X1844" s="60" t="str">
        <f>IF(A1844&lt;&gt;"",IFERROR(IF(FIND(" ",G1844)&gt;=1,MID(G1844,FIND(" ",G1844)+1,LEN(G1844)),""),""),"")</f>
        <v/>
      </c>
      <c r="AC1844" s="51">
        <f>IFERROR(VALUE(MID($C1844,1,2)),0)</f>
        <v>80</v>
      </c>
      <c r="AD1844" s="44">
        <f>IFERROR(VALUE(MID($C1844,4,3)),0)</f>
        <v>843</v>
      </c>
      <c r="AE1844" s="51">
        <f>VALUE(RIGHT("00"&amp;AC1844,2)&amp;RIGHT("000"&amp;AD1844,3))</f>
        <v>80843</v>
      </c>
    </row>
    <row r="1845" spans="1:31">
      <c r="A1845" s="60" t="str">
        <f>IF(G1845&amp;Q1845&lt;&gt;"",W1845&amp;Q1845,"")</f>
        <v>SPITZblue</v>
      </c>
      <c r="B1845" s="60" t="str">
        <f>IF(C1845&lt;&gt;"",LEFT(C1845,9),"")</f>
        <v>80-843-06</v>
      </c>
      <c r="C1845" s="73" t="s">
        <v>5903</v>
      </c>
      <c r="D1845" s="73" t="s">
        <v>5899</v>
      </c>
      <c r="E1845" s="73" t="s">
        <v>910</v>
      </c>
      <c r="F1845" s="74">
        <v>59</v>
      </c>
      <c r="G1845" s="73" t="s">
        <v>5034</v>
      </c>
      <c r="H1845" s="73" t="s">
        <v>256</v>
      </c>
      <c r="I1845" s="73" t="s">
        <v>5035</v>
      </c>
      <c r="J1845" s="73" t="s">
        <v>320</v>
      </c>
      <c r="K1845" s="73" t="s">
        <v>382</v>
      </c>
      <c r="L1845" s="73" t="s">
        <v>383</v>
      </c>
      <c r="M1845" s="73" t="s">
        <v>388</v>
      </c>
      <c r="N1845" s="73" t="s">
        <v>44</v>
      </c>
      <c r="O1845" s="73" t="s">
        <v>385</v>
      </c>
      <c r="P1845" s="73" t="s">
        <v>907</v>
      </c>
      <c r="Q1845" s="73" t="s">
        <v>932</v>
      </c>
      <c r="R1845" s="73" t="s">
        <v>71</v>
      </c>
      <c r="V1845" s="60" t="str">
        <f>W1845&amp;H1845</f>
        <v>SPITZсиний / серый</v>
      </c>
      <c r="W1845" s="60" t="str">
        <f>_xlfn.LET(_xlpm.TextCell,TEXT(G1845,"###"),IF(_xlpm.TextCell&lt;&gt;"",IF(StyleSpaceSplit,IFERROR(IF(FIND(" ",_xlpm.TextCell)&gt;=1,MID(_xlpm.TextCell,1,FIND(" ",_xlpm.TextCell)-1),_xlpm.TextCell),_xlpm.TextCell),_xlpm.TextCell),""))</f>
        <v>SPITZ</v>
      </c>
      <c r="X1845" s="60" t="str">
        <f>IF(A1845&lt;&gt;"",IFERROR(IF(FIND(" ",G1845)&gt;=1,MID(G1845,FIND(" ",G1845)+1,LEN(G1845)),""),""),"")</f>
        <v/>
      </c>
      <c r="AC1845" s="51">
        <f>IFERROR(VALUE(MID($C1845,1,2)),0)</f>
        <v>80</v>
      </c>
      <c r="AD1845" s="44">
        <f>IFERROR(VALUE(MID($C1845,4,3)),0)</f>
        <v>843</v>
      </c>
      <c r="AE1845" s="51">
        <f>VALUE(RIGHT("00"&amp;AC1845,2)&amp;RIGHT("000"&amp;AD1845,3))</f>
        <v>80843</v>
      </c>
    </row>
    <row r="1846" spans="1:31">
      <c r="A1846" s="60" t="str">
        <f>IF(G1846&amp;Q1846&lt;&gt;"",W1846&amp;Q1846,"")</f>
        <v>SPITZblue</v>
      </c>
      <c r="B1846" s="60" t="str">
        <f>IF(C1846&lt;&gt;"",LEFT(C1846,9),"")</f>
        <v>80-843-06</v>
      </c>
      <c r="C1846" s="73" t="s">
        <v>5904</v>
      </c>
      <c r="D1846" s="73" t="s">
        <v>5899</v>
      </c>
      <c r="E1846" s="73" t="s">
        <v>922</v>
      </c>
      <c r="F1846" s="74">
        <v>60</v>
      </c>
      <c r="G1846" s="73" t="s">
        <v>5034</v>
      </c>
      <c r="H1846" s="73" t="s">
        <v>256</v>
      </c>
      <c r="I1846" s="73" t="s">
        <v>5035</v>
      </c>
      <c r="J1846" s="73" t="s">
        <v>320</v>
      </c>
      <c r="K1846" s="73" t="s">
        <v>382</v>
      </c>
      <c r="L1846" s="73" t="s">
        <v>383</v>
      </c>
      <c r="M1846" s="73" t="s">
        <v>388</v>
      </c>
      <c r="N1846" s="73" t="s">
        <v>44</v>
      </c>
      <c r="O1846" s="73" t="s">
        <v>385</v>
      </c>
      <c r="P1846" s="73" t="s">
        <v>907</v>
      </c>
      <c r="Q1846" s="73" t="s">
        <v>932</v>
      </c>
      <c r="R1846" s="73" t="s">
        <v>71</v>
      </c>
      <c r="V1846" s="60" t="str">
        <f>W1846&amp;H1846</f>
        <v>SPITZсиний / серый</v>
      </c>
      <c r="W1846" s="60" t="str">
        <f>_xlfn.LET(_xlpm.TextCell,TEXT(G1846,"###"),IF(_xlpm.TextCell&lt;&gt;"",IF(StyleSpaceSplit,IFERROR(IF(FIND(" ",_xlpm.TextCell)&gt;=1,MID(_xlpm.TextCell,1,FIND(" ",_xlpm.TextCell)-1),_xlpm.TextCell),_xlpm.TextCell),_xlpm.TextCell),""))</f>
        <v>SPITZ</v>
      </c>
      <c r="X1846" s="60" t="str">
        <f>IF(A1846&lt;&gt;"",IFERROR(IF(FIND(" ",G1846)&gt;=1,MID(G1846,FIND(" ",G1846)+1,LEN(G1846)),""),""),"")</f>
        <v/>
      </c>
      <c r="AC1846" s="51">
        <f>IFERROR(VALUE(MID($C1846,1,2)),0)</f>
        <v>80</v>
      </c>
      <c r="AD1846" s="44">
        <f>IFERROR(VALUE(MID($C1846,4,3)),0)</f>
        <v>843</v>
      </c>
      <c r="AE1846" s="51">
        <f>VALUE(RIGHT("00"&amp;AC1846,2)&amp;RIGHT("000"&amp;AD1846,3))</f>
        <v>80843</v>
      </c>
    </row>
    <row r="1847" spans="1:31">
      <c r="A1847" s="60" t="str">
        <f>IF(G1847&amp;Q1847&lt;&gt;"",W1847&amp;Q1847,"")</f>
        <v>SPITZblue</v>
      </c>
      <c r="B1847" s="60" t="str">
        <f>IF(C1847&lt;&gt;"",LEFT(C1847,9),"")</f>
        <v>80-843-06</v>
      </c>
      <c r="C1847" s="73" t="s">
        <v>5905</v>
      </c>
      <c r="D1847" s="73" t="s">
        <v>5899</v>
      </c>
      <c r="E1847" s="73" t="s">
        <v>912</v>
      </c>
      <c r="F1847" s="74">
        <v>61</v>
      </c>
      <c r="G1847" s="73" t="s">
        <v>5034</v>
      </c>
      <c r="H1847" s="73" t="s">
        <v>256</v>
      </c>
      <c r="I1847" s="73" t="s">
        <v>5035</v>
      </c>
      <c r="J1847" s="73" t="s">
        <v>320</v>
      </c>
      <c r="K1847" s="73" t="s">
        <v>382</v>
      </c>
      <c r="L1847" s="73" t="s">
        <v>383</v>
      </c>
      <c r="M1847" s="73" t="s">
        <v>388</v>
      </c>
      <c r="N1847" s="73" t="s">
        <v>44</v>
      </c>
      <c r="O1847" s="73" t="s">
        <v>385</v>
      </c>
      <c r="P1847" s="73" t="s">
        <v>907</v>
      </c>
      <c r="Q1847" s="73" t="s">
        <v>932</v>
      </c>
      <c r="R1847" s="73" t="s">
        <v>71</v>
      </c>
      <c r="V1847" s="60" t="str">
        <f>W1847&amp;H1847</f>
        <v>SPITZсиний / серый</v>
      </c>
      <c r="W1847" s="60" t="str">
        <f>_xlfn.LET(_xlpm.TextCell,TEXT(G1847,"###"),IF(_xlpm.TextCell&lt;&gt;"",IF(StyleSpaceSplit,IFERROR(IF(FIND(" ",_xlpm.TextCell)&gt;=1,MID(_xlpm.TextCell,1,FIND(" ",_xlpm.TextCell)-1),_xlpm.TextCell),_xlpm.TextCell),_xlpm.TextCell),""))</f>
        <v>SPITZ</v>
      </c>
      <c r="X1847" s="60" t="str">
        <f>IF(A1847&lt;&gt;"",IFERROR(IF(FIND(" ",G1847)&gt;=1,MID(G1847,FIND(" ",G1847)+1,LEN(G1847)),""),""),"")</f>
        <v/>
      </c>
      <c r="AC1847" s="51">
        <f>IFERROR(VALUE(MID($C1847,1,2)),0)</f>
        <v>80</v>
      </c>
      <c r="AD1847" s="44">
        <f>IFERROR(VALUE(MID($C1847,4,3)),0)</f>
        <v>843</v>
      </c>
      <c r="AE1847" s="51">
        <f>VALUE(RIGHT("00"&amp;AC1847,2)&amp;RIGHT("000"&amp;AD1847,3))</f>
        <v>80843</v>
      </c>
    </row>
    <row r="1848" spans="1:31">
      <c r="A1848" s="60" t="str">
        <f>IF(G1848&amp;Q1848&lt;&gt;"",W1848&amp;Q1848,"")</f>
        <v>STEELEgrey</v>
      </c>
      <c r="B1848" s="60" t="str">
        <f>IF(C1848&lt;&gt;"",LEFT(C1848,9),"")</f>
        <v>80-844-08</v>
      </c>
      <c r="C1848" s="73" t="s">
        <v>5906</v>
      </c>
      <c r="D1848" s="73" t="s">
        <v>5907</v>
      </c>
      <c r="E1848" s="73" t="s">
        <v>904</v>
      </c>
      <c r="F1848" s="74">
        <v>57</v>
      </c>
      <c r="G1848" s="73" t="s">
        <v>5044</v>
      </c>
      <c r="H1848" s="73" t="s">
        <v>83</v>
      </c>
      <c r="I1848" s="73" t="s">
        <v>906</v>
      </c>
      <c r="J1848" s="73" t="s">
        <v>320</v>
      </c>
      <c r="K1848" s="73" t="s">
        <v>390</v>
      </c>
      <c r="L1848" s="73" t="s">
        <v>383</v>
      </c>
      <c r="M1848" s="73" t="s">
        <v>388</v>
      </c>
      <c r="N1848" s="73" t="s">
        <v>4759</v>
      </c>
      <c r="O1848" s="73" t="s">
        <v>385</v>
      </c>
      <c r="P1848" s="73" t="s">
        <v>907</v>
      </c>
      <c r="Q1848" s="73" t="s">
        <v>917</v>
      </c>
      <c r="R1848" s="73" t="s">
        <v>83</v>
      </c>
      <c r="V1848" s="60" t="str">
        <f>W1848&amp;H1848</f>
        <v>STEELEсерый</v>
      </c>
      <c r="W1848" s="60" t="str">
        <f>_xlfn.LET(_xlpm.TextCell,TEXT(G1848,"###"),IF(_xlpm.TextCell&lt;&gt;"",IF(StyleSpaceSplit,IFERROR(IF(FIND(" ",_xlpm.TextCell)&gt;=1,MID(_xlpm.TextCell,1,FIND(" ",_xlpm.TextCell)-1),_xlpm.TextCell),_xlpm.TextCell),_xlpm.TextCell),""))</f>
        <v>STEELE</v>
      </c>
      <c r="X1848" s="60" t="str">
        <f>IF(A1848&lt;&gt;"",IFERROR(IF(FIND(" ",G1848)&gt;=1,MID(G1848,FIND(" ",G1848)+1,LEN(G1848)),""),""),"")</f>
        <v/>
      </c>
      <c r="AC1848" s="51">
        <f>IFERROR(VALUE(MID($C1848,1,2)),0)</f>
        <v>80</v>
      </c>
      <c r="AD1848" s="44">
        <f>IFERROR(VALUE(MID($C1848,4,3)),0)</f>
        <v>844</v>
      </c>
      <c r="AE1848" s="51">
        <f>VALUE(RIGHT("00"&amp;AC1848,2)&amp;RIGHT("000"&amp;AD1848,3))</f>
        <v>80844</v>
      </c>
    </row>
    <row r="1849" spans="1:31">
      <c r="A1849" s="60" t="str">
        <f>IF(G1849&amp;Q1849&lt;&gt;"",W1849&amp;Q1849,"")</f>
        <v>STEELEgrey</v>
      </c>
      <c r="B1849" s="60" t="str">
        <f>IF(C1849&lt;&gt;"",LEFT(C1849,9),"")</f>
        <v>80-844-08</v>
      </c>
      <c r="C1849" s="73" t="s">
        <v>5908</v>
      </c>
      <c r="D1849" s="73" t="s">
        <v>5907</v>
      </c>
      <c r="E1849" s="73" t="s">
        <v>920</v>
      </c>
      <c r="F1849" s="74">
        <v>58</v>
      </c>
      <c r="G1849" s="73" t="s">
        <v>5044</v>
      </c>
      <c r="H1849" s="73" t="s">
        <v>83</v>
      </c>
      <c r="I1849" s="73" t="s">
        <v>906</v>
      </c>
      <c r="J1849" s="73" t="s">
        <v>320</v>
      </c>
      <c r="K1849" s="73" t="s">
        <v>390</v>
      </c>
      <c r="L1849" s="73" t="s">
        <v>383</v>
      </c>
      <c r="M1849" s="73" t="s">
        <v>388</v>
      </c>
      <c r="N1849" s="73" t="s">
        <v>4759</v>
      </c>
      <c r="O1849" s="73" t="s">
        <v>385</v>
      </c>
      <c r="P1849" s="73" t="s">
        <v>907</v>
      </c>
      <c r="Q1849" s="73" t="s">
        <v>917</v>
      </c>
      <c r="R1849" s="73" t="s">
        <v>83</v>
      </c>
      <c r="V1849" s="60" t="str">
        <f>W1849&amp;H1849</f>
        <v>STEELEсерый</v>
      </c>
      <c r="W1849" s="60" t="str">
        <f>_xlfn.LET(_xlpm.TextCell,TEXT(G1849,"###"),IF(_xlpm.TextCell&lt;&gt;"",IF(StyleSpaceSplit,IFERROR(IF(FIND(" ",_xlpm.TextCell)&gt;=1,MID(_xlpm.TextCell,1,FIND(" ",_xlpm.TextCell)-1),_xlpm.TextCell),_xlpm.TextCell),_xlpm.TextCell),""))</f>
        <v>STEELE</v>
      </c>
      <c r="X1849" s="60" t="str">
        <f>IF(A1849&lt;&gt;"",IFERROR(IF(FIND(" ",G1849)&gt;=1,MID(G1849,FIND(" ",G1849)+1,LEN(G1849)),""),""),"")</f>
        <v/>
      </c>
      <c r="AC1849" s="51">
        <f>IFERROR(VALUE(MID($C1849,1,2)),0)</f>
        <v>80</v>
      </c>
      <c r="AD1849" s="44">
        <f>IFERROR(VALUE(MID($C1849,4,3)),0)</f>
        <v>844</v>
      </c>
      <c r="AE1849" s="51">
        <f>VALUE(RIGHT("00"&amp;AC1849,2)&amp;RIGHT("000"&amp;AD1849,3))</f>
        <v>80844</v>
      </c>
    </row>
    <row r="1850" spans="1:31">
      <c r="A1850" s="60" t="str">
        <f>IF(G1850&amp;Q1850&lt;&gt;"",W1850&amp;Q1850,"")</f>
        <v>STEELEgrey</v>
      </c>
      <c r="B1850" s="60" t="str">
        <f>IF(C1850&lt;&gt;"",LEFT(C1850,9),"")</f>
        <v>80-844-08</v>
      </c>
      <c r="C1850" s="73" t="s">
        <v>5909</v>
      </c>
      <c r="D1850" s="73" t="s">
        <v>5907</v>
      </c>
      <c r="E1850" s="73" t="s">
        <v>922</v>
      </c>
      <c r="F1850" s="74">
        <v>60</v>
      </c>
      <c r="G1850" s="73" t="s">
        <v>5044</v>
      </c>
      <c r="H1850" s="73" t="s">
        <v>83</v>
      </c>
      <c r="I1850" s="73" t="s">
        <v>906</v>
      </c>
      <c r="J1850" s="73" t="s">
        <v>320</v>
      </c>
      <c r="K1850" s="73" t="s">
        <v>390</v>
      </c>
      <c r="L1850" s="73" t="s">
        <v>383</v>
      </c>
      <c r="M1850" s="73" t="s">
        <v>388</v>
      </c>
      <c r="N1850" s="73" t="s">
        <v>4759</v>
      </c>
      <c r="O1850" s="73" t="s">
        <v>385</v>
      </c>
      <c r="P1850" s="73" t="s">
        <v>907</v>
      </c>
      <c r="Q1850" s="73" t="s">
        <v>917</v>
      </c>
      <c r="R1850" s="73" t="s">
        <v>83</v>
      </c>
      <c r="V1850" s="60" t="str">
        <f>W1850&amp;H1850</f>
        <v>STEELEсерый</v>
      </c>
      <c r="W1850" s="60" t="str">
        <f>_xlfn.LET(_xlpm.TextCell,TEXT(G1850,"###"),IF(_xlpm.TextCell&lt;&gt;"",IF(StyleSpaceSplit,IFERROR(IF(FIND(" ",_xlpm.TextCell)&gt;=1,MID(_xlpm.TextCell,1,FIND(" ",_xlpm.TextCell)-1),_xlpm.TextCell),_xlpm.TextCell),_xlpm.TextCell),""))</f>
        <v>STEELE</v>
      </c>
      <c r="X1850" s="60" t="str">
        <f>IF(A1850&lt;&gt;"",IFERROR(IF(FIND(" ",G1850)&gt;=1,MID(G1850,FIND(" ",G1850)+1,LEN(G1850)),""),""),"")</f>
        <v/>
      </c>
      <c r="AC1850" s="51">
        <f>IFERROR(VALUE(MID($C1850,1,2)),0)</f>
        <v>80</v>
      </c>
      <c r="AD1850" s="44">
        <f>IFERROR(VALUE(MID($C1850,4,3)),0)</f>
        <v>844</v>
      </c>
      <c r="AE1850" s="51">
        <f>VALUE(RIGHT("00"&amp;AC1850,2)&amp;RIGHT("000"&amp;AD1850,3))</f>
        <v>80844</v>
      </c>
    </row>
    <row r="1851" spans="1:31">
      <c r="A1851" s="60" t="str">
        <f>IF(G1851&amp;Q1851&lt;&gt;"",W1851&amp;Q1851,"")</f>
        <v>STEELEgrey</v>
      </c>
      <c r="B1851" s="60" t="str">
        <f>IF(C1851&lt;&gt;"",LEFT(C1851,9),"")</f>
        <v>80-844-08</v>
      </c>
      <c r="C1851" s="73" t="s">
        <v>5910</v>
      </c>
      <c r="D1851" s="73" t="s">
        <v>5907</v>
      </c>
      <c r="E1851" s="73" t="s">
        <v>956</v>
      </c>
      <c r="F1851" s="74">
        <v>55</v>
      </c>
      <c r="G1851" s="73" t="s">
        <v>5044</v>
      </c>
      <c r="H1851" s="73" t="s">
        <v>83</v>
      </c>
      <c r="I1851" s="73" t="s">
        <v>906</v>
      </c>
      <c r="J1851" s="73" t="s">
        <v>320</v>
      </c>
      <c r="K1851" s="73" t="s">
        <v>390</v>
      </c>
      <c r="L1851" s="73" t="s">
        <v>383</v>
      </c>
      <c r="M1851" s="73" t="s">
        <v>388</v>
      </c>
      <c r="N1851" s="73" t="s">
        <v>4759</v>
      </c>
      <c r="O1851" s="73" t="s">
        <v>385</v>
      </c>
      <c r="P1851" s="73" t="s">
        <v>907</v>
      </c>
      <c r="Q1851" s="73" t="s">
        <v>917</v>
      </c>
      <c r="R1851" s="73" t="s">
        <v>83</v>
      </c>
      <c r="V1851" s="60" t="str">
        <f>W1851&amp;H1851</f>
        <v>STEELEсерый</v>
      </c>
      <c r="W1851" s="60" t="str">
        <f>_xlfn.LET(_xlpm.TextCell,TEXT(G1851,"###"),IF(_xlpm.TextCell&lt;&gt;"",IF(StyleSpaceSplit,IFERROR(IF(FIND(" ",_xlpm.TextCell)&gt;=1,MID(_xlpm.TextCell,1,FIND(" ",_xlpm.TextCell)-1),_xlpm.TextCell),_xlpm.TextCell),_xlpm.TextCell),""))</f>
        <v>STEELE</v>
      </c>
      <c r="X1851" s="60" t="str">
        <f>IF(A1851&lt;&gt;"",IFERROR(IF(FIND(" ",G1851)&gt;=1,MID(G1851,FIND(" ",G1851)+1,LEN(G1851)),""),""),"")</f>
        <v/>
      </c>
      <c r="AC1851" s="51">
        <f>IFERROR(VALUE(MID($C1851,1,2)),0)</f>
        <v>80</v>
      </c>
      <c r="AD1851" s="44">
        <f>IFERROR(VALUE(MID($C1851,4,3)),0)</f>
        <v>844</v>
      </c>
      <c r="AE1851" s="51">
        <f>VALUE(RIGHT("00"&amp;AC1851,2)&amp;RIGHT("000"&amp;AD1851,3))</f>
        <v>80844</v>
      </c>
    </row>
    <row r="1852" spans="1:31">
      <c r="A1852" s="60" t="str">
        <f>IF(G1852&amp;Q1852&lt;&gt;"",W1852&amp;Q1852,"")</f>
        <v>STEELEgrey</v>
      </c>
      <c r="B1852" s="60" t="str">
        <f>IF(C1852&lt;&gt;"",LEFT(C1852,9),"")</f>
        <v>80-844-08</v>
      </c>
      <c r="C1852" s="73" t="s">
        <v>5911</v>
      </c>
      <c r="D1852" s="73" t="s">
        <v>5907</v>
      </c>
      <c r="E1852" s="73" t="s">
        <v>915</v>
      </c>
      <c r="F1852" s="74">
        <v>56</v>
      </c>
      <c r="G1852" s="73" t="s">
        <v>5044</v>
      </c>
      <c r="H1852" s="73" t="s">
        <v>83</v>
      </c>
      <c r="I1852" s="73" t="s">
        <v>906</v>
      </c>
      <c r="J1852" s="73" t="s">
        <v>320</v>
      </c>
      <c r="K1852" s="73" t="s">
        <v>390</v>
      </c>
      <c r="L1852" s="73" t="s">
        <v>383</v>
      </c>
      <c r="M1852" s="73" t="s">
        <v>388</v>
      </c>
      <c r="N1852" s="73" t="s">
        <v>4759</v>
      </c>
      <c r="O1852" s="73" t="s">
        <v>385</v>
      </c>
      <c r="P1852" s="73" t="s">
        <v>907</v>
      </c>
      <c r="Q1852" s="73" t="s">
        <v>917</v>
      </c>
      <c r="R1852" s="73" t="s">
        <v>83</v>
      </c>
      <c r="V1852" s="60" t="str">
        <f>W1852&amp;H1852</f>
        <v>STEELEсерый</v>
      </c>
      <c r="W1852" s="60" t="str">
        <f>_xlfn.LET(_xlpm.TextCell,TEXT(G1852,"###"),IF(_xlpm.TextCell&lt;&gt;"",IF(StyleSpaceSplit,IFERROR(IF(FIND(" ",_xlpm.TextCell)&gt;=1,MID(_xlpm.TextCell,1,FIND(" ",_xlpm.TextCell)-1),_xlpm.TextCell),_xlpm.TextCell),_xlpm.TextCell),""))</f>
        <v>STEELE</v>
      </c>
      <c r="X1852" s="60" t="str">
        <f>IF(A1852&lt;&gt;"",IFERROR(IF(FIND(" ",G1852)&gt;=1,MID(G1852,FIND(" ",G1852)+1,LEN(G1852)),""),""),"")</f>
        <v/>
      </c>
      <c r="AC1852" s="51">
        <f>IFERROR(VALUE(MID($C1852,1,2)),0)</f>
        <v>80</v>
      </c>
      <c r="AD1852" s="44">
        <f>IFERROR(VALUE(MID($C1852,4,3)),0)</f>
        <v>844</v>
      </c>
      <c r="AE1852" s="51">
        <f>VALUE(RIGHT("00"&amp;AC1852,2)&amp;RIGHT("000"&amp;AD1852,3))</f>
        <v>80844</v>
      </c>
    </row>
    <row r="1853" spans="1:31">
      <c r="A1853" s="60" t="str">
        <f>IF(G1853&amp;Q1853&lt;&gt;"",W1853&amp;Q1853,"")</f>
        <v>STEELEgrey</v>
      </c>
      <c r="B1853" s="60" t="str">
        <f>IF(C1853&lt;&gt;"",LEFT(C1853,9),"")</f>
        <v>80-844-08</v>
      </c>
      <c r="C1853" s="73" t="s">
        <v>5912</v>
      </c>
      <c r="D1853" s="73" t="s">
        <v>5907</v>
      </c>
      <c r="E1853" s="73" t="s">
        <v>910</v>
      </c>
      <c r="F1853" s="74">
        <v>59</v>
      </c>
      <c r="G1853" s="73" t="s">
        <v>5044</v>
      </c>
      <c r="H1853" s="73" t="s">
        <v>83</v>
      </c>
      <c r="I1853" s="73" t="s">
        <v>906</v>
      </c>
      <c r="J1853" s="73" t="s">
        <v>320</v>
      </c>
      <c r="K1853" s="73" t="s">
        <v>390</v>
      </c>
      <c r="L1853" s="73" t="s">
        <v>383</v>
      </c>
      <c r="M1853" s="73" t="s">
        <v>388</v>
      </c>
      <c r="N1853" s="73" t="s">
        <v>4759</v>
      </c>
      <c r="O1853" s="73" t="s">
        <v>385</v>
      </c>
      <c r="P1853" s="73" t="s">
        <v>907</v>
      </c>
      <c r="Q1853" s="73" t="s">
        <v>917</v>
      </c>
      <c r="R1853" s="73" t="s">
        <v>83</v>
      </c>
      <c r="V1853" s="60" t="str">
        <f>W1853&amp;H1853</f>
        <v>STEELEсерый</v>
      </c>
      <c r="W1853" s="60" t="str">
        <f>_xlfn.LET(_xlpm.TextCell,TEXT(G1853,"###"),IF(_xlpm.TextCell&lt;&gt;"",IF(StyleSpaceSplit,IFERROR(IF(FIND(" ",_xlpm.TextCell)&gt;=1,MID(_xlpm.TextCell,1,FIND(" ",_xlpm.TextCell)-1),_xlpm.TextCell),_xlpm.TextCell),_xlpm.TextCell),""))</f>
        <v>STEELE</v>
      </c>
      <c r="X1853" s="60" t="str">
        <f>IF(A1853&lt;&gt;"",IFERROR(IF(FIND(" ",G1853)&gt;=1,MID(G1853,FIND(" ",G1853)+1,LEN(G1853)),""),""),"")</f>
        <v/>
      </c>
      <c r="AC1853" s="51">
        <f>IFERROR(VALUE(MID($C1853,1,2)),0)</f>
        <v>80</v>
      </c>
      <c r="AD1853" s="44">
        <f>IFERROR(VALUE(MID($C1853,4,3)),0)</f>
        <v>844</v>
      </c>
      <c r="AE1853" s="51">
        <f>VALUE(RIGHT("00"&amp;AC1853,2)&amp;RIGHT("000"&amp;AD1853,3))</f>
        <v>80844</v>
      </c>
    </row>
    <row r="1854" spans="1:31">
      <c r="A1854" s="60" t="str">
        <f>IF(G1854&amp;Q1854&lt;&gt;"",W1854&amp;Q1854,"")</f>
        <v>STEELEgrey</v>
      </c>
      <c r="B1854" s="60" t="str">
        <f>IF(C1854&lt;&gt;"",LEFT(C1854,9),"")</f>
        <v>80-844-08</v>
      </c>
      <c r="C1854" s="73" t="s">
        <v>5913</v>
      </c>
      <c r="D1854" s="73" t="s">
        <v>5907</v>
      </c>
      <c r="E1854" s="73" t="s">
        <v>912</v>
      </c>
      <c r="F1854" s="74">
        <v>61</v>
      </c>
      <c r="G1854" s="73" t="s">
        <v>5044</v>
      </c>
      <c r="H1854" s="73" t="s">
        <v>83</v>
      </c>
      <c r="I1854" s="73" t="s">
        <v>906</v>
      </c>
      <c r="J1854" s="73" t="s">
        <v>320</v>
      </c>
      <c r="K1854" s="73" t="s">
        <v>390</v>
      </c>
      <c r="L1854" s="73" t="s">
        <v>383</v>
      </c>
      <c r="M1854" s="73" t="s">
        <v>388</v>
      </c>
      <c r="N1854" s="73" t="s">
        <v>4759</v>
      </c>
      <c r="O1854" s="73" t="s">
        <v>385</v>
      </c>
      <c r="P1854" s="73" t="s">
        <v>907</v>
      </c>
      <c r="Q1854" s="73" t="s">
        <v>917</v>
      </c>
      <c r="R1854" s="73" t="s">
        <v>83</v>
      </c>
      <c r="V1854" s="60" t="str">
        <f>W1854&amp;H1854</f>
        <v>STEELEсерый</v>
      </c>
      <c r="W1854" s="60" t="str">
        <f>_xlfn.LET(_xlpm.TextCell,TEXT(G1854,"###"),IF(_xlpm.TextCell&lt;&gt;"",IF(StyleSpaceSplit,IFERROR(IF(FIND(" ",_xlpm.TextCell)&gt;=1,MID(_xlpm.TextCell,1,FIND(" ",_xlpm.TextCell)-1),_xlpm.TextCell),_xlpm.TextCell),_xlpm.TextCell),""))</f>
        <v>STEELE</v>
      </c>
      <c r="X1854" s="60" t="str">
        <f>IF(A1854&lt;&gt;"",IFERROR(IF(FIND(" ",G1854)&gt;=1,MID(G1854,FIND(" ",G1854)+1,LEN(G1854)),""),""),"")</f>
        <v/>
      </c>
      <c r="AC1854" s="51">
        <f>IFERROR(VALUE(MID($C1854,1,2)),0)</f>
        <v>80</v>
      </c>
      <c r="AD1854" s="44">
        <f>IFERROR(VALUE(MID($C1854,4,3)),0)</f>
        <v>844</v>
      </c>
      <c r="AE1854" s="51">
        <f>VALUE(RIGHT("00"&amp;AC1854,2)&amp;RIGHT("000"&amp;AD1854,3))</f>
        <v>80844</v>
      </c>
    </row>
    <row r="1855" spans="1:31">
      <c r="A1855" s="60" t="str">
        <f>IF(G1855&amp;Q1855&lt;&gt;"",W1855&amp;Q1855,"")</f>
        <v>STEELEblue</v>
      </c>
      <c r="B1855" s="60" t="str">
        <f>IF(C1855&lt;&gt;"",LEFT(C1855,9),"")</f>
        <v>80-844-16</v>
      </c>
      <c r="C1855" s="73" t="s">
        <v>6339</v>
      </c>
      <c r="D1855" s="73" t="s">
        <v>6340</v>
      </c>
      <c r="E1855" s="73" t="s">
        <v>956</v>
      </c>
      <c r="F1855" s="74">
        <v>55</v>
      </c>
      <c r="G1855" s="73" t="s">
        <v>5044</v>
      </c>
      <c r="H1855" s="73" t="s">
        <v>55</v>
      </c>
      <c r="I1855" s="73" t="s">
        <v>906</v>
      </c>
      <c r="J1855" s="73" t="s">
        <v>320</v>
      </c>
      <c r="K1855" s="73" t="s">
        <v>390</v>
      </c>
      <c r="L1855" s="73" t="s">
        <v>383</v>
      </c>
      <c r="M1855" s="73" t="s">
        <v>388</v>
      </c>
      <c r="N1855" s="73" t="s">
        <v>4759</v>
      </c>
      <c r="O1855" s="73" t="s">
        <v>385</v>
      </c>
      <c r="P1855" s="73" t="s">
        <v>907</v>
      </c>
      <c r="Q1855" s="73" t="s">
        <v>932</v>
      </c>
      <c r="R1855" s="73" t="s">
        <v>71</v>
      </c>
      <c r="V1855" s="60" t="str">
        <f>W1855&amp;H1855</f>
        <v>STEELEтемно-синий</v>
      </c>
      <c r="W1855" s="60" t="str">
        <f>_xlfn.LET(_xlpm.TextCell,TEXT(G1855,"###"),IF(_xlpm.TextCell&lt;&gt;"",IF(StyleSpaceSplit,IFERROR(IF(FIND(" ",_xlpm.TextCell)&gt;=1,MID(_xlpm.TextCell,1,FIND(" ",_xlpm.TextCell)-1),_xlpm.TextCell),_xlpm.TextCell),_xlpm.TextCell),""))</f>
        <v>STEELE</v>
      </c>
      <c r="X1855" s="60" t="str">
        <f>IF(A1855&lt;&gt;"",IFERROR(IF(FIND(" ",G1855)&gt;=1,MID(G1855,FIND(" ",G1855)+1,LEN(G1855)),""),""),"")</f>
        <v/>
      </c>
      <c r="AC1855" s="51">
        <f>IFERROR(VALUE(MID($C1855,1,2)),0)</f>
        <v>80</v>
      </c>
      <c r="AD1855" s="44">
        <f>IFERROR(VALUE(MID($C1855,4,3)),0)</f>
        <v>844</v>
      </c>
      <c r="AE1855" s="51">
        <f>VALUE(RIGHT("00"&amp;AC1855,2)&amp;RIGHT("000"&amp;AD1855,3))</f>
        <v>80844</v>
      </c>
    </row>
    <row r="1856" spans="1:31">
      <c r="A1856" s="60" t="str">
        <f>IF(G1856&amp;Q1856&lt;&gt;"",W1856&amp;Q1856,"")</f>
        <v>STEELEblue</v>
      </c>
      <c r="B1856" s="60" t="str">
        <f>IF(C1856&lt;&gt;"",LEFT(C1856,9),"")</f>
        <v>80-844-16</v>
      </c>
      <c r="C1856" s="73" t="s">
        <v>6341</v>
      </c>
      <c r="D1856" s="73" t="s">
        <v>6340</v>
      </c>
      <c r="E1856" s="73" t="s">
        <v>915</v>
      </c>
      <c r="F1856" s="74">
        <v>56</v>
      </c>
      <c r="G1856" s="73" t="s">
        <v>5044</v>
      </c>
      <c r="H1856" s="73" t="s">
        <v>55</v>
      </c>
      <c r="I1856" s="73" t="s">
        <v>906</v>
      </c>
      <c r="J1856" s="73" t="s">
        <v>320</v>
      </c>
      <c r="K1856" s="73" t="s">
        <v>390</v>
      </c>
      <c r="L1856" s="73" t="s">
        <v>383</v>
      </c>
      <c r="M1856" s="73" t="s">
        <v>388</v>
      </c>
      <c r="N1856" s="73" t="s">
        <v>4759</v>
      </c>
      <c r="O1856" s="73" t="s">
        <v>385</v>
      </c>
      <c r="P1856" s="73" t="s">
        <v>907</v>
      </c>
      <c r="Q1856" s="73" t="s">
        <v>932</v>
      </c>
      <c r="R1856" s="73" t="s">
        <v>71</v>
      </c>
      <c r="V1856" s="60" t="str">
        <f>W1856&amp;H1856</f>
        <v>STEELEтемно-синий</v>
      </c>
      <c r="W1856" s="60" t="str">
        <f>_xlfn.LET(_xlpm.TextCell,TEXT(G1856,"###"),IF(_xlpm.TextCell&lt;&gt;"",IF(StyleSpaceSplit,IFERROR(IF(FIND(" ",_xlpm.TextCell)&gt;=1,MID(_xlpm.TextCell,1,FIND(" ",_xlpm.TextCell)-1),_xlpm.TextCell),_xlpm.TextCell),_xlpm.TextCell),""))</f>
        <v>STEELE</v>
      </c>
      <c r="X1856" s="60" t="str">
        <f>IF(A1856&lt;&gt;"",IFERROR(IF(FIND(" ",G1856)&gt;=1,MID(G1856,FIND(" ",G1856)+1,LEN(G1856)),""),""),"")</f>
        <v/>
      </c>
      <c r="AC1856" s="51">
        <f>IFERROR(VALUE(MID($C1856,1,2)),0)</f>
        <v>80</v>
      </c>
      <c r="AD1856" s="44">
        <f>IFERROR(VALUE(MID($C1856,4,3)),0)</f>
        <v>844</v>
      </c>
      <c r="AE1856" s="51">
        <f>VALUE(RIGHT("00"&amp;AC1856,2)&amp;RIGHT("000"&amp;AD1856,3))</f>
        <v>80844</v>
      </c>
    </row>
    <row r="1857" spans="1:31">
      <c r="A1857" s="60" t="str">
        <f>IF(G1857&amp;Q1857&lt;&gt;"",W1857&amp;Q1857,"")</f>
        <v>STEELEblue</v>
      </c>
      <c r="B1857" s="60" t="str">
        <f>IF(C1857&lt;&gt;"",LEFT(C1857,9),"")</f>
        <v>80-844-16</v>
      </c>
      <c r="C1857" s="73" t="s">
        <v>6342</v>
      </c>
      <c r="D1857" s="73" t="s">
        <v>6340</v>
      </c>
      <c r="E1857" s="73" t="s">
        <v>904</v>
      </c>
      <c r="F1857" s="74">
        <v>57</v>
      </c>
      <c r="G1857" s="73" t="s">
        <v>5044</v>
      </c>
      <c r="H1857" s="73" t="s">
        <v>55</v>
      </c>
      <c r="I1857" s="73" t="s">
        <v>906</v>
      </c>
      <c r="J1857" s="73" t="s">
        <v>320</v>
      </c>
      <c r="K1857" s="73" t="s">
        <v>390</v>
      </c>
      <c r="L1857" s="73" t="s">
        <v>383</v>
      </c>
      <c r="M1857" s="73" t="s">
        <v>388</v>
      </c>
      <c r="N1857" s="73" t="s">
        <v>4759</v>
      </c>
      <c r="O1857" s="73" t="s">
        <v>385</v>
      </c>
      <c r="P1857" s="73" t="s">
        <v>907</v>
      </c>
      <c r="Q1857" s="73" t="s">
        <v>932</v>
      </c>
      <c r="R1857" s="73" t="s">
        <v>71</v>
      </c>
      <c r="V1857" s="60" t="str">
        <f>W1857&amp;H1857</f>
        <v>STEELEтемно-синий</v>
      </c>
      <c r="W1857" s="60" t="str">
        <f>_xlfn.LET(_xlpm.TextCell,TEXT(G1857,"###"),IF(_xlpm.TextCell&lt;&gt;"",IF(StyleSpaceSplit,IFERROR(IF(FIND(" ",_xlpm.TextCell)&gt;=1,MID(_xlpm.TextCell,1,FIND(" ",_xlpm.TextCell)-1),_xlpm.TextCell),_xlpm.TextCell),_xlpm.TextCell),""))</f>
        <v>STEELE</v>
      </c>
      <c r="X1857" s="60" t="str">
        <f>IF(A1857&lt;&gt;"",IFERROR(IF(FIND(" ",G1857)&gt;=1,MID(G1857,FIND(" ",G1857)+1,LEN(G1857)),""),""),"")</f>
        <v/>
      </c>
      <c r="AC1857" s="51">
        <f>IFERROR(VALUE(MID($C1857,1,2)),0)</f>
        <v>80</v>
      </c>
      <c r="AD1857" s="44">
        <f>IFERROR(VALUE(MID($C1857,4,3)),0)</f>
        <v>844</v>
      </c>
      <c r="AE1857" s="51">
        <f>VALUE(RIGHT("00"&amp;AC1857,2)&amp;RIGHT("000"&amp;AD1857,3))</f>
        <v>80844</v>
      </c>
    </row>
    <row r="1858" spans="1:31">
      <c r="A1858" s="60" t="str">
        <f>IF(G1858&amp;Q1858&lt;&gt;"",W1858&amp;Q1858,"")</f>
        <v>STEELEblue</v>
      </c>
      <c r="B1858" s="60" t="str">
        <f>IF(C1858&lt;&gt;"",LEFT(C1858,9),"")</f>
        <v>80-844-16</v>
      </c>
      <c r="C1858" s="73" t="s">
        <v>6343</v>
      </c>
      <c r="D1858" s="73" t="s">
        <v>6340</v>
      </c>
      <c r="E1858" s="73" t="s">
        <v>920</v>
      </c>
      <c r="F1858" s="74">
        <v>58</v>
      </c>
      <c r="G1858" s="73" t="s">
        <v>5044</v>
      </c>
      <c r="H1858" s="73" t="s">
        <v>55</v>
      </c>
      <c r="I1858" s="73" t="s">
        <v>906</v>
      </c>
      <c r="J1858" s="73" t="s">
        <v>320</v>
      </c>
      <c r="K1858" s="73" t="s">
        <v>390</v>
      </c>
      <c r="L1858" s="73" t="s">
        <v>383</v>
      </c>
      <c r="M1858" s="73" t="s">
        <v>388</v>
      </c>
      <c r="N1858" s="73" t="s">
        <v>4759</v>
      </c>
      <c r="O1858" s="73" t="s">
        <v>385</v>
      </c>
      <c r="P1858" s="73" t="s">
        <v>907</v>
      </c>
      <c r="Q1858" s="73" t="s">
        <v>932</v>
      </c>
      <c r="R1858" s="73" t="s">
        <v>71</v>
      </c>
      <c r="V1858" s="60" t="str">
        <f>W1858&amp;H1858</f>
        <v>STEELEтемно-синий</v>
      </c>
      <c r="W1858" s="60" t="str">
        <f>_xlfn.LET(_xlpm.TextCell,TEXT(G1858,"###"),IF(_xlpm.TextCell&lt;&gt;"",IF(StyleSpaceSplit,IFERROR(IF(FIND(" ",_xlpm.TextCell)&gt;=1,MID(_xlpm.TextCell,1,FIND(" ",_xlpm.TextCell)-1),_xlpm.TextCell),_xlpm.TextCell),_xlpm.TextCell),""))</f>
        <v>STEELE</v>
      </c>
      <c r="X1858" s="60" t="str">
        <f>IF(A1858&lt;&gt;"",IFERROR(IF(FIND(" ",G1858)&gt;=1,MID(G1858,FIND(" ",G1858)+1,LEN(G1858)),""),""),"")</f>
        <v/>
      </c>
      <c r="AC1858" s="51">
        <f>IFERROR(VALUE(MID($C1858,1,2)),0)</f>
        <v>80</v>
      </c>
      <c r="AD1858" s="44">
        <f>IFERROR(VALUE(MID($C1858,4,3)),0)</f>
        <v>844</v>
      </c>
      <c r="AE1858" s="51">
        <f>VALUE(RIGHT("00"&amp;AC1858,2)&amp;RIGHT("000"&amp;AD1858,3))</f>
        <v>80844</v>
      </c>
    </row>
    <row r="1859" spans="1:31">
      <c r="A1859" s="60" t="str">
        <f>IF(G1859&amp;Q1859&lt;&gt;"",W1859&amp;Q1859,"")</f>
        <v>STEELEblue</v>
      </c>
      <c r="B1859" s="60" t="str">
        <f>IF(C1859&lt;&gt;"",LEFT(C1859,9),"")</f>
        <v>80-844-16</v>
      </c>
      <c r="C1859" s="73" t="s">
        <v>6344</v>
      </c>
      <c r="D1859" s="73" t="s">
        <v>6340</v>
      </c>
      <c r="E1859" s="73" t="s">
        <v>910</v>
      </c>
      <c r="F1859" s="74">
        <v>59</v>
      </c>
      <c r="G1859" s="73" t="s">
        <v>5044</v>
      </c>
      <c r="H1859" s="73" t="s">
        <v>55</v>
      </c>
      <c r="I1859" s="73" t="s">
        <v>906</v>
      </c>
      <c r="J1859" s="73" t="s">
        <v>320</v>
      </c>
      <c r="K1859" s="73" t="s">
        <v>390</v>
      </c>
      <c r="L1859" s="73" t="s">
        <v>383</v>
      </c>
      <c r="M1859" s="73" t="s">
        <v>388</v>
      </c>
      <c r="N1859" s="73" t="s">
        <v>4759</v>
      </c>
      <c r="O1859" s="73" t="s">
        <v>385</v>
      </c>
      <c r="P1859" s="73" t="s">
        <v>907</v>
      </c>
      <c r="Q1859" s="73" t="s">
        <v>932</v>
      </c>
      <c r="R1859" s="73" t="s">
        <v>71</v>
      </c>
      <c r="V1859" s="60" t="str">
        <f>W1859&amp;H1859</f>
        <v>STEELEтемно-синий</v>
      </c>
      <c r="W1859" s="60" t="str">
        <f>_xlfn.LET(_xlpm.TextCell,TEXT(G1859,"###"),IF(_xlpm.TextCell&lt;&gt;"",IF(StyleSpaceSplit,IFERROR(IF(FIND(" ",_xlpm.TextCell)&gt;=1,MID(_xlpm.TextCell,1,FIND(" ",_xlpm.TextCell)-1),_xlpm.TextCell),_xlpm.TextCell),_xlpm.TextCell),""))</f>
        <v>STEELE</v>
      </c>
      <c r="X1859" s="60" t="str">
        <f>IF(A1859&lt;&gt;"",IFERROR(IF(FIND(" ",G1859)&gt;=1,MID(G1859,FIND(" ",G1859)+1,LEN(G1859)),""),""),"")</f>
        <v/>
      </c>
      <c r="AC1859" s="51">
        <f>IFERROR(VALUE(MID($C1859,1,2)),0)</f>
        <v>80</v>
      </c>
      <c r="AD1859" s="44">
        <f>IFERROR(VALUE(MID($C1859,4,3)),0)</f>
        <v>844</v>
      </c>
      <c r="AE1859" s="51">
        <f>VALUE(RIGHT("00"&amp;AC1859,2)&amp;RIGHT("000"&amp;AD1859,3))</f>
        <v>80844</v>
      </c>
    </row>
    <row r="1860" spans="1:31">
      <c r="A1860" s="60" t="str">
        <f>IF(G1860&amp;Q1860&lt;&gt;"",W1860&amp;Q1860,"")</f>
        <v>STEELEblue</v>
      </c>
      <c r="B1860" s="60" t="str">
        <f>IF(C1860&lt;&gt;"",LEFT(C1860,9),"")</f>
        <v>80-844-16</v>
      </c>
      <c r="C1860" s="73" t="s">
        <v>6345</v>
      </c>
      <c r="D1860" s="73" t="s">
        <v>6340</v>
      </c>
      <c r="E1860" s="73" t="s">
        <v>922</v>
      </c>
      <c r="F1860" s="74">
        <v>60</v>
      </c>
      <c r="G1860" s="73" t="s">
        <v>5044</v>
      </c>
      <c r="H1860" s="73" t="s">
        <v>55</v>
      </c>
      <c r="I1860" s="73" t="s">
        <v>906</v>
      </c>
      <c r="J1860" s="73" t="s">
        <v>320</v>
      </c>
      <c r="K1860" s="73" t="s">
        <v>390</v>
      </c>
      <c r="L1860" s="73" t="s">
        <v>383</v>
      </c>
      <c r="M1860" s="73" t="s">
        <v>388</v>
      </c>
      <c r="N1860" s="73" t="s">
        <v>4759</v>
      </c>
      <c r="O1860" s="73" t="s">
        <v>385</v>
      </c>
      <c r="P1860" s="73" t="s">
        <v>907</v>
      </c>
      <c r="Q1860" s="73" t="s">
        <v>932</v>
      </c>
      <c r="R1860" s="73" t="s">
        <v>71</v>
      </c>
      <c r="V1860" s="60" t="str">
        <f>W1860&amp;H1860</f>
        <v>STEELEтемно-синий</v>
      </c>
      <c r="W1860" s="60" t="str">
        <f>_xlfn.LET(_xlpm.TextCell,TEXT(G1860,"###"),IF(_xlpm.TextCell&lt;&gt;"",IF(StyleSpaceSplit,IFERROR(IF(FIND(" ",_xlpm.TextCell)&gt;=1,MID(_xlpm.TextCell,1,FIND(" ",_xlpm.TextCell)-1),_xlpm.TextCell),_xlpm.TextCell),_xlpm.TextCell),""))</f>
        <v>STEELE</v>
      </c>
      <c r="X1860" s="60" t="str">
        <f>IF(A1860&lt;&gt;"",IFERROR(IF(FIND(" ",G1860)&gt;=1,MID(G1860,FIND(" ",G1860)+1,LEN(G1860)),""),""),"")</f>
        <v/>
      </c>
      <c r="AC1860" s="51">
        <f>IFERROR(VALUE(MID($C1860,1,2)),0)</f>
        <v>80</v>
      </c>
      <c r="AD1860" s="44">
        <f>IFERROR(VALUE(MID($C1860,4,3)),0)</f>
        <v>844</v>
      </c>
      <c r="AE1860" s="51">
        <f>VALUE(RIGHT("00"&amp;AC1860,2)&amp;RIGHT("000"&amp;AD1860,3))</f>
        <v>80844</v>
      </c>
    </row>
    <row r="1861" spans="1:31">
      <c r="A1861" s="60" t="str">
        <f>IF(G1861&amp;Q1861&lt;&gt;"",W1861&amp;Q1861,"")</f>
        <v>STEELEblue</v>
      </c>
      <c r="B1861" s="60" t="str">
        <f>IF(C1861&lt;&gt;"",LEFT(C1861,9),"")</f>
        <v>80-844-16</v>
      </c>
      <c r="C1861" s="73" t="s">
        <v>6346</v>
      </c>
      <c r="D1861" s="73" t="s">
        <v>6340</v>
      </c>
      <c r="E1861" s="73" t="s">
        <v>912</v>
      </c>
      <c r="F1861" s="74">
        <v>61</v>
      </c>
      <c r="G1861" s="73" t="s">
        <v>5044</v>
      </c>
      <c r="H1861" s="73" t="s">
        <v>55</v>
      </c>
      <c r="I1861" s="73" t="s">
        <v>906</v>
      </c>
      <c r="J1861" s="73" t="s">
        <v>320</v>
      </c>
      <c r="K1861" s="73" t="s">
        <v>390</v>
      </c>
      <c r="L1861" s="73" t="s">
        <v>383</v>
      </c>
      <c r="M1861" s="73" t="s">
        <v>388</v>
      </c>
      <c r="N1861" s="73" t="s">
        <v>4759</v>
      </c>
      <c r="O1861" s="73" t="s">
        <v>385</v>
      </c>
      <c r="P1861" s="73" t="s">
        <v>907</v>
      </c>
      <c r="Q1861" s="73" t="s">
        <v>932</v>
      </c>
      <c r="R1861" s="73" t="s">
        <v>71</v>
      </c>
      <c r="V1861" s="60" t="str">
        <f>W1861&amp;H1861</f>
        <v>STEELEтемно-синий</v>
      </c>
      <c r="W1861" s="60" t="str">
        <f>_xlfn.LET(_xlpm.TextCell,TEXT(G1861,"###"),IF(_xlpm.TextCell&lt;&gt;"",IF(StyleSpaceSplit,IFERROR(IF(FIND(" ",_xlpm.TextCell)&gt;=1,MID(_xlpm.TextCell,1,FIND(" ",_xlpm.TextCell)-1),_xlpm.TextCell),_xlpm.TextCell),_xlpm.TextCell),""))</f>
        <v>STEELE</v>
      </c>
      <c r="X1861" s="60" t="str">
        <f>IF(A1861&lt;&gt;"",IFERROR(IF(FIND(" ",G1861)&gt;=1,MID(G1861,FIND(" ",G1861)+1,LEN(G1861)),""),""),"")</f>
        <v/>
      </c>
      <c r="AC1861" s="51">
        <f>IFERROR(VALUE(MID($C1861,1,2)),0)</f>
        <v>80</v>
      </c>
      <c r="AD1861" s="44">
        <f>IFERROR(VALUE(MID($C1861,4,3)),0)</f>
        <v>844</v>
      </c>
      <c r="AE1861" s="51">
        <f>VALUE(RIGHT("00"&amp;AC1861,2)&amp;RIGHT("000"&amp;AD1861,3))</f>
        <v>80844</v>
      </c>
    </row>
    <row r="1862" spans="1:31">
      <c r="A1862" s="60" t="str">
        <f>IF(G1862&amp;Q1862&lt;&gt;"",W1862&amp;Q1862,"")</f>
        <v>STEELEblack</v>
      </c>
      <c r="B1862" s="60" t="str">
        <f>IF(C1862&lt;&gt;"",LEFT(C1862,9),"")</f>
        <v>80-844-09</v>
      </c>
      <c r="C1862" s="73" t="s">
        <v>5042</v>
      </c>
      <c r="D1862" s="73" t="s">
        <v>5043</v>
      </c>
      <c r="E1862" s="73" t="s">
        <v>956</v>
      </c>
      <c r="F1862" s="74">
        <v>55</v>
      </c>
      <c r="G1862" s="73" t="s">
        <v>5044</v>
      </c>
      <c r="H1862" s="73" t="s">
        <v>53</v>
      </c>
      <c r="I1862" s="73" t="s">
        <v>5045</v>
      </c>
      <c r="J1862" s="73" t="s">
        <v>320</v>
      </c>
      <c r="K1862" s="73" t="s">
        <v>382</v>
      </c>
      <c r="L1862" s="73" t="s">
        <v>383</v>
      </c>
      <c r="M1862" s="73" t="s">
        <v>388</v>
      </c>
      <c r="N1862" s="73" t="s">
        <v>4759</v>
      </c>
      <c r="O1862" s="73" t="s">
        <v>385</v>
      </c>
      <c r="P1862" s="73" t="s">
        <v>907</v>
      </c>
      <c r="Q1862" s="73" t="s">
        <v>928</v>
      </c>
      <c r="R1862" s="73" t="s">
        <v>53</v>
      </c>
      <c r="V1862" s="60" t="str">
        <f>W1862&amp;H1862</f>
        <v>STEELEчерный</v>
      </c>
      <c r="W1862" s="60" t="str">
        <f>_xlfn.LET(_xlpm.TextCell,TEXT(G1862,"###"),IF(_xlpm.TextCell&lt;&gt;"",IF(StyleSpaceSplit,IFERROR(IF(FIND(" ",_xlpm.TextCell)&gt;=1,MID(_xlpm.TextCell,1,FIND(" ",_xlpm.TextCell)-1),_xlpm.TextCell),_xlpm.TextCell),_xlpm.TextCell),""))</f>
        <v>STEELE</v>
      </c>
      <c r="X1862" s="60" t="str">
        <f>IF(A1862&lt;&gt;"",IFERROR(IF(FIND(" ",G1862)&gt;=1,MID(G1862,FIND(" ",G1862)+1,LEN(G1862)),""),""),"")</f>
        <v/>
      </c>
      <c r="AC1862" s="51">
        <f>IFERROR(VALUE(MID($C1862,1,2)),0)</f>
        <v>80</v>
      </c>
      <c r="AD1862" s="44">
        <f>IFERROR(VALUE(MID($C1862,4,3)),0)</f>
        <v>844</v>
      </c>
      <c r="AE1862" s="51">
        <f>VALUE(RIGHT("00"&amp;AC1862,2)&amp;RIGHT("000"&amp;AD1862,3))</f>
        <v>80844</v>
      </c>
    </row>
    <row r="1863" spans="1:31">
      <c r="A1863" s="60" t="str">
        <f>IF(G1863&amp;Q1863&lt;&gt;"",W1863&amp;Q1863,"")</f>
        <v>STEELEblack</v>
      </c>
      <c r="B1863" s="60" t="str">
        <f>IF(C1863&lt;&gt;"",LEFT(C1863,9),"")</f>
        <v>80-844-09</v>
      </c>
      <c r="C1863" s="73" t="s">
        <v>5046</v>
      </c>
      <c r="D1863" s="73" t="s">
        <v>5043</v>
      </c>
      <c r="E1863" s="73" t="s">
        <v>904</v>
      </c>
      <c r="F1863" s="74">
        <v>57</v>
      </c>
      <c r="G1863" s="73" t="s">
        <v>5044</v>
      </c>
      <c r="H1863" s="73" t="s">
        <v>53</v>
      </c>
      <c r="I1863" s="73" t="s">
        <v>5045</v>
      </c>
      <c r="J1863" s="73" t="s">
        <v>320</v>
      </c>
      <c r="K1863" s="73" t="s">
        <v>382</v>
      </c>
      <c r="L1863" s="73" t="s">
        <v>383</v>
      </c>
      <c r="M1863" s="73" t="s">
        <v>388</v>
      </c>
      <c r="N1863" s="73" t="s">
        <v>4759</v>
      </c>
      <c r="O1863" s="73" t="s">
        <v>385</v>
      </c>
      <c r="P1863" s="73" t="s">
        <v>907</v>
      </c>
      <c r="Q1863" s="73" t="s">
        <v>928</v>
      </c>
      <c r="R1863" s="73" t="s">
        <v>53</v>
      </c>
      <c r="V1863" s="60" t="str">
        <f>W1863&amp;H1863</f>
        <v>STEELEчерный</v>
      </c>
      <c r="W1863" s="60" t="str">
        <f>_xlfn.LET(_xlpm.TextCell,TEXT(G1863,"###"),IF(_xlpm.TextCell&lt;&gt;"",IF(StyleSpaceSplit,IFERROR(IF(FIND(" ",_xlpm.TextCell)&gt;=1,MID(_xlpm.TextCell,1,FIND(" ",_xlpm.TextCell)-1),_xlpm.TextCell),_xlpm.TextCell),_xlpm.TextCell),""))</f>
        <v>STEELE</v>
      </c>
      <c r="X1863" s="60" t="str">
        <f>IF(A1863&lt;&gt;"",IFERROR(IF(FIND(" ",G1863)&gt;=1,MID(G1863,FIND(" ",G1863)+1,LEN(G1863)),""),""),"")</f>
        <v/>
      </c>
      <c r="AC1863" s="51">
        <f>IFERROR(VALUE(MID($C1863,1,2)),0)</f>
        <v>80</v>
      </c>
      <c r="AD1863" s="44">
        <f>IFERROR(VALUE(MID($C1863,4,3)),0)</f>
        <v>844</v>
      </c>
      <c r="AE1863" s="51">
        <f>VALUE(RIGHT("00"&amp;AC1863,2)&amp;RIGHT("000"&amp;AD1863,3))</f>
        <v>80844</v>
      </c>
    </row>
    <row r="1864" spans="1:31">
      <c r="A1864" s="60" t="str">
        <f>IF(G1864&amp;Q1864&lt;&gt;"",W1864&amp;Q1864,"")</f>
        <v>STEELEblack</v>
      </c>
      <c r="B1864" s="60" t="str">
        <f>IF(C1864&lt;&gt;"",LEFT(C1864,9),"")</f>
        <v>80-844-09</v>
      </c>
      <c r="C1864" s="73" t="s">
        <v>5047</v>
      </c>
      <c r="D1864" s="73" t="s">
        <v>5043</v>
      </c>
      <c r="E1864" s="73" t="s">
        <v>920</v>
      </c>
      <c r="F1864" s="74">
        <v>58</v>
      </c>
      <c r="G1864" s="73" t="s">
        <v>5044</v>
      </c>
      <c r="H1864" s="73" t="s">
        <v>53</v>
      </c>
      <c r="I1864" s="73" t="s">
        <v>5045</v>
      </c>
      <c r="J1864" s="73" t="s">
        <v>320</v>
      </c>
      <c r="K1864" s="73" t="s">
        <v>382</v>
      </c>
      <c r="L1864" s="73" t="s">
        <v>383</v>
      </c>
      <c r="M1864" s="73" t="s">
        <v>388</v>
      </c>
      <c r="N1864" s="73" t="s">
        <v>4759</v>
      </c>
      <c r="O1864" s="73" t="s">
        <v>385</v>
      </c>
      <c r="P1864" s="73" t="s">
        <v>907</v>
      </c>
      <c r="Q1864" s="73" t="s">
        <v>928</v>
      </c>
      <c r="R1864" s="73" t="s">
        <v>53</v>
      </c>
      <c r="V1864" s="60" t="str">
        <f>W1864&amp;H1864</f>
        <v>STEELEчерный</v>
      </c>
      <c r="W1864" s="60" t="str">
        <f>_xlfn.LET(_xlpm.TextCell,TEXT(G1864,"###"),IF(_xlpm.TextCell&lt;&gt;"",IF(StyleSpaceSplit,IFERROR(IF(FIND(" ",_xlpm.TextCell)&gt;=1,MID(_xlpm.TextCell,1,FIND(" ",_xlpm.TextCell)-1),_xlpm.TextCell),_xlpm.TextCell),_xlpm.TextCell),""))</f>
        <v>STEELE</v>
      </c>
      <c r="X1864" s="60" t="str">
        <f>IF(A1864&lt;&gt;"",IFERROR(IF(FIND(" ",G1864)&gt;=1,MID(G1864,FIND(" ",G1864)+1,LEN(G1864)),""),""),"")</f>
        <v/>
      </c>
      <c r="AC1864" s="51">
        <f>IFERROR(VALUE(MID($C1864,1,2)),0)</f>
        <v>80</v>
      </c>
      <c r="AD1864" s="44">
        <f>IFERROR(VALUE(MID($C1864,4,3)),0)</f>
        <v>844</v>
      </c>
      <c r="AE1864" s="51">
        <f>VALUE(RIGHT("00"&amp;AC1864,2)&amp;RIGHT("000"&amp;AD1864,3))</f>
        <v>80844</v>
      </c>
    </row>
    <row r="1865" spans="1:31">
      <c r="A1865" s="60" t="str">
        <f>IF(G1865&amp;Q1865&lt;&gt;"",W1865&amp;Q1865,"")</f>
        <v>STEELEblack</v>
      </c>
      <c r="B1865" s="60" t="str">
        <f>IF(C1865&lt;&gt;"",LEFT(C1865,9),"")</f>
        <v>80-844-09</v>
      </c>
      <c r="C1865" s="73" t="s">
        <v>5048</v>
      </c>
      <c r="D1865" s="73" t="s">
        <v>5043</v>
      </c>
      <c r="E1865" s="73" t="s">
        <v>910</v>
      </c>
      <c r="F1865" s="74">
        <v>59</v>
      </c>
      <c r="G1865" s="73" t="s">
        <v>5044</v>
      </c>
      <c r="H1865" s="73" t="s">
        <v>53</v>
      </c>
      <c r="I1865" s="73" t="s">
        <v>5045</v>
      </c>
      <c r="J1865" s="73" t="s">
        <v>320</v>
      </c>
      <c r="K1865" s="73" t="s">
        <v>382</v>
      </c>
      <c r="L1865" s="73" t="s">
        <v>383</v>
      </c>
      <c r="M1865" s="73" t="s">
        <v>388</v>
      </c>
      <c r="N1865" s="73" t="s">
        <v>4759</v>
      </c>
      <c r="O1865" s="73" t="s">
        <v>385</v>
      </c>
      <c r="P1865" s="73" t="s">
        <v>907</v>
      </c>
      <c r="Q1865" s="73" t="s">
        <v>928</v>
      </c>
      <c r="R1865" s="73" t="s">
        <v>53</v>
      </c>
      <c r="V1865" s="60" t="str">
        <f>W1865&amp;H1865</f>
        <v>STEELEчерный</v>
      </c>
      <c r="W1865" s="60" t="str">
        <f>_xlfn.LET(_xlpm.TextCell,TEXT(G1865,"###"),IF(_xlpm.TextCell&lt;&gt;"",IF(StyleSpaceSplit,IFERROR(IF(FIND(" ",_xlpm.TextCell)&gt;=1,MID(_xlpm.TextCell,1,FIND(" ",_xlpm.TextCell)-1),_xlpm.TextCell),_xlpm.TextCell),_xlpm.TextCell),""))</f>
        <v>STEELE</v>
      </c>
      <c r="X1865" s="60" t="str">
        <f>IF(A1865&lt;&gt;"",IFERROR(IF(FIND(" ",G1865)&gt;=1,MID(G1865,FIND(" ",G1865)+1,LEN(G1865)),""),""),"")</f>
        <v/>
      </c>
      <c r="AC1865" s="51">
        <f>IFERROR(VALUE(MID($C1865,1,2)),0)</f>
        <v>80</v>
      </c>
      <c r="AD1865" s="44">
        <f>IFERROR(VALUE(MID($C1865,4,3)),0)</f>
        <v>844</v>
      </c>
      <c r="AE1865" s="51">
        <f>VALUE(RIGHT("00"&amp;AC1865,2)&amp;RIGHT("000"&amp;AD1865,3))</f>
        <v>80844</v>
      </c>
    </row>
    <row r="1866" spans="1:31">
      <c r="A1866" s="60" t="str">
        <f>IF(G1866&amp;Q1866&lt;&gt;"",W1866&amp;Q1866,"")</f>
        <v>STEELEblack</v>
      </c>
      <c r="B1866" s="60" t="str">
        <f>IF(C1866&lt;&gt;"",LEFT(C1866,9),"")</f>
        <v>80-844-09</v>
      </c>
      <c r="C1866" s="73" t="s">
        <v>5049</v>
      </c>
      <c r="D1866" s="73" t="s">
        <v>5043</v>
      </c>
      <c r="E1866" s="73" t="s">
        <v>922</v>
      </c>
      <c r="F1866" s="74">
        <v>60</v>
      </c>
      <c r="G1866" s="73" t="s">
        <v>5044</v>
      </c>
      <c r="H1866" s="73" t="s">
        <v>53</v>
      </c>
      <c r="I1866" s="73" t="s">
        <v>5045</v>
      </c>
      <c r="J1866" s="73" t="s">
        <v>320</v>
      </c>
      <c r="K1866" s="73" t="s">
        <v>382</v>
      </c>
      <c r="L1866" s="73" t="s">
        <v>383</v>
      </c>
      <c r="M1866" s="73" t="s">
        <v>388</v>
      </c>
      <c r="N1866" s="73" t="s">
        <v>4759</v>
      </c>
      <c r="O1866" s="73" t="s">
        <v>385</v>
      </c>
      <c r="P1866" s="73" t="s">
        <v>907</v>
      </c>
      <c r="Q1866" s="73" t="s">
        <v>928</v>
      </c>
      <c r="R1866" s="73" t="s">
        <v>53</v>
      </c>
      <c r="V1866" s="60" t="str">
        <f>W1866&amp;H1866</f>
        <v>STEELEчерный</v>
      </c>
      <c r="W1866" s="60" t="str">
        <f>_xlfn.LET(_xlpm.TextCell,TEXT(G1866,"###"),IF(_xlpm.TextCell&lt;&gt;"",IF(StyleSpaceSplit,IFERROR(IF(FIND(" ",_xlpm.TextCell)&gt;=1,MID(_xlpm.TextCell,1,FIND(" ",_xlpm.TextCell)-1),_xlpm.TextCell),_xlpm.TextCell),_xlpm.TextCell),""))</f>
        <v>STEELE</v>
      </c>
      <c r="X1866" s="60" t="str">
        <f>IF(A1866&lt;&gt;"",IFERROR(IF(FIND(" ",G1866)&gt;=1,MID(G1866,FIND(" ",G1866)+1,LEN(G1866)),""),""),"")</f>
        <v/>
      </c>
      <c r="AC1866" s="51">
        <f>IFERROR(VALUE(MID($C1866,1,2)),0)</f>
        <v>80</v>
      </c>
      <c r="AD1866" s="44">
        <f>IFERROR(VALUE(MID($C1866,4,3)),0)</f>
        <v>844</v>
      </c>
      <c r="AE1866" s="51">
        <f>VALUE(RIGHT("00"&amp;AC1866,2)&amp;RIGHT("000"&amp;AD1866,3))</f>
        <v>80844</v>
      </c>
    </row>
    <row r="1867" spans="1:31">
      <c r="A1867" s="60" t="str">
        <f>IF(G1867&amp;Q1867&lt;&gt;"",W1867&amp;Q1867,"")</f>
        <v>STEELEblack</v>
      </c>
      <c r="B1867" s="60" t="str">
        <f>IF(C1867&lt;&gt;"",LEFT(C1867,9),"")</f>
        <v>80-844-09</v>
      </c>
      <c r="C1867" s="73" t="s">
        <v>5050</v>
      </c>
      <c r="D1867" s="73" t="s">
        <v>5043</v>
      </c>
      <c r="E1867" s="73" t="s">
        <v>912</v>
      </c>
      <c r="F1867" s="74">
        <v>61</v>
      </c>
      <c r="G1867" s="73" t="s">
        <v>5044</v>
      </c>
      <c r="H1867" s="73" t="s">
        <v>53</v>
      </c>
      <c r="I1867" s="73" t="s">
        <v>5045</v>
      </c>
      <c r="J1867" s="73" t="s">
        <v>320</v>
      </c>
      <c r="K1867" s="73" t="s">
        <v>382</v>
      </c>
      <c r="L1867" s="73" t="s">
        <v>383</v>
      </c>
      <c r="M1867" s="73" t="s">
        <v>388</v>
      </c>
      <c r="N1867" s="73" t="s">
        <v>4759</v>
      </c>
      <c r="O1867" s="73" t="s">
        <v>385</v>
      </c>
      <c r="P1867" s="73" t="s">
        <v>907</v>
      </c>
      <c r="Q1867" s="73" t="s">
        <v>928</v>
      </c>
      <c r="R1867" s="73" t="s">
        <v>53</v>
      </c>
      <c r="V1867" s="60" t="str">
        <f>W1867&amp;H1867</f>
        <v>STEELEчерный</v>
      </c>
      <c r="W1867" s="60" t="str">
        <f>_xlfn.LET(_xlpm.TextCell,TEXT(G1867,"###"),IF(_xlpm.TextCell&lt;&gt;"",IF(StyleSpaceSplit,IFERROR(IF(FIND(" ",_xlpm.TextCell)&gt;=1,MID(_xlpm.TextCell,1,FIND(" ",_xlpm.TextCell)-1),_xlpm.TextCell),_xlpm.TextCell),_xlpm.TextCell),""))</f>
        <v>STEELE</v>
      </c>
      <c r="X1867" s="60" t="str">
        <f>IF(A1867&lt;&gt;"",IFERROR(IF(FIND(" ",G1867)&gt;=1,MID(G1867,FIND(" ",G1867)+1,LEN(G1867)),""),""),"")</f>
        <v/>
      </c>
      <c r="AC1867" s="51">
        <f>IFERROR(VALUE(MID($C1867,1,2)),0)</f>
        <v>80</v>
      </c>
      <c r="AD1867" s="44">
        <f>IFERROR(VALUE(MID($C1867,4,3)),0)</f>
        <v>844</v>
      </c>
      <c r="AE1867" s="51">
        <f>VALUE(RIGHT("00"&amp;AC1867,2)&amp;RIGHT("000"&amp;AD1867,3))</f>
        <v>80844</v>
      </c>
    </row>
    <row r="1868" spans="1:31">
      <c r="A1868" s="60" t="str">
        <f>IF(G1868&amp;Q1868&lt;&gt;"",W1868&amp;Q1868,"")</f>
        <v>STEELEblack</v>
      </c>
      <c r="B1868" s="60" t="str">
        <f>IF(C1868&lt;&gt;"",LEFT(C1868,9),"")</f>
        <v>80-844-09</v>
      </c>
      <c r="C1868" s="73" t="s">
        <v>5051</v>
      </c>
      <c r="D1868" s="73" t="s">
        <v>5043</v>
      </c>
      <c r="E1868" s="73" t="s">
        <v>1046</v>
      </c>
      <c r="F1868" s="74">
        <v>62</v>
      </c>
      <c r="G1868" s="73" t="s">
        <v>5044</v>
      </c>
      <c r="H1868" s="73" t="s">
        <v>53</v>
      </c>
      <c r="I1868" s="73" t="s">
        <v>5045</v>
      </c>
      <c r="J1868" s="73" t="s">
        <v>320</v>
      </c>
      <c r="K1868" s="73" t="s">
        <v>382</v>
      </c>
      <c r="L1868" s="73" t="s">
        <v>383</v>
      </c>
      <c r="M1868" s="73" t="s">
        <v>388</v>
      </c>
      <c r="N1868" s="73" t="s">
        <v>4759</v>
      </c>
      <c r="O1868" s="73" t="s">
        <v>385</v>
      </c>
      <c r="P1868" s="73" t="s">
        <v>907</v>
      </c>
      <c r="Q1868" s="73" t="s">
        <v>928</v>
      </c>
      <c r="R1868" s="73" t="s">
        <v>53</v>
      </c>
      <c r="V1868" s="60" t="str">
        <f>W1868&amp;H1868</f>
        <v>STEELEчерный</v>
      </c>
      <c r="W1868" s="60" t="str">
        <f>_xlfn.LET(_xlpm.TextCell,TEXT(G1868,"###"),IF(_xlpm.TextCell&lt;&gt;"",IF(StyleSpaceSplit,IFERROR(IF(FIND(" ",_xlpm.TextCell)&gt;=1,MID(_xlpm.TextCell,1,FIND(" ",_xlpm.TextCell)-1),_xlpm.TextCell),_xlpm.TextCell),_xlpm.TextCell),""))</f>
        <v>STEELE</v>
      </c>
      <c r="X1868" s="60" t="str">
        <f>IF(A1868&lt;&gt;"",IFERROR(IF(FIND(" ",G1868)&gt;=1,MID(G1868,FIND(" ",G1868)+1,LEN(G1868)),""),""),"")</f>
        <v/>
      </c>
      <c r="AC1868" s="51">
        <f>IFERROR(VALUE(MID($C1868,1,2)),0)</f>
        <v>80</v>
      </c>
      <c r="AD1868" s="44">
        <f>IFERROR(VALUE(MID($C1868,4,3)),0)</f>
        <v>844</v>
      </c>
      <c r="AE1868" s="51">
        <f>VALUE(RIGHT("00"&amp;AC1868,2)&amp;RIGHT("000"&amp;AD1868,3))</f>
        <v>80844</v>
      </c>
    </row>
    <row r="1869" spans="1:31">
      <c r="A1869" s="60" t="str">
        <f>IF(G1869&amp;Q1869&lt;&gt;"",W1869&amp;Q1869,"")</f>
        <v>STEELEblack</v>
      </c>
      <c r="B1869" s="60" t="str">
        <f>IF(C1869&lt;&gt;"",LEFT(C1869,9),"")</f>
        <v>80-844-09</v>
      </c>
      <c r="C1869" s="73" t="s">
        <v>5052</v>
      </c>
      <c r="D1869" s="73" t="s">
        <v>5043</v>
      </c>
      <c r="E1869" s="73" t="s">
        <v>915</v>
      </c>
      <c r="F1869" s="74">
        <v>56</v>
      </c>
      <c r="G1869" s="73" t="s">
        <v>5044</v>
      </c>
      <c r="H1869" s="73" t="s">
        <v>53</v>
      </c>
      <c r="I1869" s="73" t="s">
        <v>5045</v>
      </c>
      <c r="J1869" s="73" t="s">
        <v>320</v>
      </c>
      <c r="K1869" s="73" t="s">
        <v>382</v>
      </c>
      <c r="L1869" s="73" t="s">
        <v>383</v>
      </c>
      <c r="M1869" s="73" t="s">
        <v>388</v>
      </c>
      <c r="N1869" s="73" t="s">
        <v>4759</v>
      </c>
      <c r="O1869" s="73" t="s">
        <v>385</v>
      </c>
      <c r="P1869" s="73" t="s">
        <v>907</v>
      </c>
      <c r="Q1869" s="73" t="s">
        <v>928</v>
      </c>
      <c r="R1869" s="73" t="s">
        <v>53</v>
      </c>
      <c r="V1869" s="60" t="str">
        <f>W1869&amp;H1869</f>
        <v>STEELEчерный</v>
      </c>
      <c r="W1869" s="60" t="str">
        <f>_xlfn.LET(_xlpm.TextCell,TEXT(G1869,"###"),IF(_xlpm.TextCell&lt;&gt;"",IF(StyleSpaceSplit,IFERROR(IF(FIND(" ",_xlpm.TextCell)&gt;=1,MID(_xlpm.TextCell,1,FIND(" ",_xlpm.TextCell)-1),_xlpm.TextCell),_xlpm.TextCell),_xlpm.TextCell),""))</f>
        <v>STEELE</v>
      </c>
      <c r="X1869" s="60" t="str">
        <f>IF(A1869&lt;&gt;"",IFERROR(IF(FIND(" ",G1869)&gt;=1,MID(G1869,FIND(" ",G1869)+1,LEN(G1869)),""),""),"")</f>
        <v/>
      </c>
      <c r="AC1869" s="51">
        <f>IFERROR(VALUE(MID($C1869,1,2)),0)</f>
        <v>80</v>
      </c>
      <c r="AD1869" s="44">
        <f>IFERROR(VALUE(MID($C1869,4,3)),0)</f>
        <v>844</v>
      </c>
      <c r="AE1869" s="51">
        <f>VALUE(RIGHT("00"&amp;AC1869,2)&amp;RIGHT("000"&amp;AD1869,3))</f>
        <v>80844</v>
      </c>
    </row>
    <row r="1870" spans="1:31">
      <c r="A1870" s="60" t="str">
        <f>IF(G1870&amp;Q1870&lt;&gt;"",W1870&amp;Q1870,"")</f>
        <v>STONE OTTObrown</v>
      </c>
      <c r="B1870" s="60" t="str">
        <f>IF(C1870&lt;&gt;"",LEFT(C1870,9),"")</f>
        <v>81-059-14</v>
      </c>
      <c r="C1870" s="73" t="s">
        <v>6869</v>
      </c>
      <c r="D1870" s="73" t="s">
        <v>6870</v>
      </c>
      <c r="E1870" s="73" t="s">
        <v>904</v>
      </c>
      <c r="F1870" s="74">
        <v>57</v>
      </c>
      <c r="G1870" s="73" t="s">
        <v>6864</v>
      </c>
      <c r="H1870" s="73" t="s">
        <v>86</v>
      </c>
      <c r="I1870" s="73" t="s">
        <v>4954</v>
      </c>
      <c r="J1870" s="73" t="s">
        <v>318</v>
      </c>
      <c r="K1870" s="73" t="s">
        <v>382</v>
      </c>
      <c r="L1870" s="73" t="s">
        <v>383</v>
      </c>
      <c r="M1870" s="73" t="s">
        <v>388</v>
      </c>
      <c r="N1870" s="73" t="s">
        <v>32</v>
      </c>
      <c r="O1870" s="73" t="s">
        <v>385</v>
      </c>
      <c r="P1870" s="73" t="s">
        <v>907</v>
      </c>
      <c r="Q1870" s="73" t="s">
        <v>1033</v>
      </c>
      <c r="R1870" s="73" t="s">
        <v>86</v>
      </c>
      <c r="V1870" s="60" t="str">
        <f>W1870&amp;H1870</f>
        <v>STONE OTTOкоричневый</v>
      </c>
      <c r="W1870" s="60" t="str">
        <f>_xlfn.LET(_xlpm.TextCell,TEXT(G1870,"###"),IF(_xlpm.TextCell&lt;&gt;"",IF(StyleSpaceSplit,IFERROR(IF(FIND(" ",_xlpm.TextCell)&gt;=1,MID(_xlpm.TextCell,1,FIND(" ",_xlpm.TextCell)-1),_xlpm.TextCell),_xlpm.TextCell),_xlpm.TextCell),""))</f>
        <v>STONE OTTO</v>
      </c>
      <c r="X1870" s="60" t="str">
        <f>IF(A1870&lt;&gt;"",IFERROR(IF(FIND(" ",G1870)&gt;=1,MID(G1870,FIND(" ",G1870)+1,LEN(G1870)),""),""),"")</f>
        <v>OTTO</v>
      </c>
      <c r="AC1870" s="51">
        <f>IFERROR(VALUE(MID($C1870,1,2)),0)</f>
        <v>81</v>
      </c>
      <c r="AD1870" s="44">
        <f>IFERROR(VALUE(MID($C1870,4,3)),0)</f>
        <v>59</v>
      </c>
      <c r="AE1870" s="51">
        <f>VALUE(RIGHT("00"&amp;AC1870,2)&amp;RIGHT("000"&amp;AD1870,3))</f>
        <v>81059</v>
      </c>
    </row>
    <row r="1871" spans="1:31">
      <c r="A1871" s="60" t="str">
        <f>IF(G1871&amp;Q1871&lt;&gt;"",W1871&amp;Q1871,"")</f>
        <v>STONE OTTObrown</v>
      </c>
      <c r="B1871" s="60" t="str">
        <f>IF(C1871&lt;&gt;"",LEFT(C1871,9),"")</f>
        <v>81-059-14</v>
      </c>
      <c r="C1871" s="73" t="s">
        <v>6871</v>
      </c>
      <c r="D1871" s="73" t="s">
        <v>6870</v>
      </c>
      <c r="E1871" s="73" t="s">
        <v>920</v>
      </c>
      <c r="F1871" s="74">
        <v>58</v>
      </c>
      <c r="G1871" s="73" t="s">
        <v>6864</v>
      </c>
      <c r="H1871" s="73" t="s">
        <v>86</v>
      </c>
      <c r="I1871" s="73" t="s">
        <v>4954</v>
      </c>
      <c r="J1871" s="73" t="s">
        <v>318</v>
      </c>
      <c r="K1871" s="73" t="s">
        <v>382</v>
      </c>
      <c r="L1871" s="73" t="s">
        <v>383</v>
      </c>
      <c r="M1871" s="73" t="s">
        <v>388</v>
      </c>
      <c r="N1871" s="73" t="s">
        <v>32</v>
      </c>
      <c r="O1871" s="73" t="s">
        <v>385</v>
      </c>
      <c r="P1871" s="73" t="s">
        <v>907</v>
      </c>
      <c r="Q1871" s="73" t="s">
        <v>1033</v>
      </c>
      <c r="R1871" s="73" t="s">
        <v>86</v>
      </c>
      <c r="V1871" s="60" t="str">
        <f>W1871&amp;H1871</f>
        <v>STONE OTTOкоричневый</v>
      </c>
      <c r="W1871" s="60" t="str">
        <f>_xlfn.LET(_xlpm.TextCell,TEXT(G1871,"###"),IF(_xlpm.TextCell&lt;&gt;"",IF(StyleSpaceSplit,IFERROR(IF(FIND(" ",_xlpm.TextCell)&gt;=1,MID(_xlpm.TextCell,1,FIND(" ",_xlpm.TextCell)-1),_xlpm.TextCell),_xlpm.TextCell),_xlpm.TextCell),""))</f>
        <v>STONE OTTO</v>
      </c>
      <c r="X1871" s="60" t="str">
        <f>IF(A1871&lt;&gt;"",IFERROR(IF(FIND(" ",G1871)&gt;=1,MID(G1871,FIND(" ",G1871)+1,LEN(G1871)),""),""),"")</f>
        <v>OTTO</v>
      </c>
      <c r="AC1871" s="51">
        <f>IFERROR(VALUE(MID($C1871,1,2)),0)</f>
        <v>81</v>
      </c>
      <c r="AD1871" s="44">
        <f>IFERROR(VALUE(MID($C1871,4,3)),0)</f>
        <v>59</v>
      </c>
      <c r="AE1871" s="51">
        <f>VALUE(RIGHT("00"&amp;AC1871,2)&amp;RIGHT("000"&amp;AD1871,3))</f>
        <v>81059</v>
      </c>
    </row>
    <row r="1872" spans="1:31">
      <c r="A1872" s="60" t="str">
        <f>IF(G1872&amp;Q1872&lt;&gt;"",W1872&amp;Q1872,"")</f>
        <v>STONE OTTObrown</v>
      </c>
      <c r="B1872" s="60" t="str">
        <f>IF(C1872&lt;&gt;"",LEFT(C1872,9),"")</f>
        <v>81-059-14</v>
      </c>
      <c r="C1872" s="73" t="s">
        <v>6872</v>
      </c>
      <c r="D1872" s="73" t="s">
        <v>6870</v>
      </c>
      <c r="E1872" s="73" t="s">
        <v>910</v>
      </c>
      <c r="F1872" s="74">
        <v>59</v>
      </c>
      <c r="G1872" s="73" t="s">
        <v>6864</v>
      </c>
      <c r="H1872" s="73" t="s">
        <v>86</v>
      </c>
      <c r="I1872" s="73" t="s">
        <v>4954</v>
      </c>
      <c r="J1872" s="73" t="s">
        <v>318</v>
      </c>
      <c r="K1872" s="73" t="s">
        <v>382</v>
      </c>
      <c r="L1872" s="73" t="s">
        <v>383</v>
      </c>
      <c r="M1872" s="73" t="s">
        <v>388</v>
      </c>
      <c r="N1872" s="73" t="s">
        <v>32</v>
      </c>
      <c r="O1872" s="73" t="s">
        <v>385</v>
      </c>
      <c r="P1872" s="73" t="s">
        <v>907</v>
      </c>
      <c r="Q1872" s="73" t="s">
        <v>1033</v>
      </c>
      <c r="R1872" s="73" t="s">
        <v>86</v>
      </c>
      <c r="V1872" s="60" t="str">
        <f>W1872&amp;H1872</f>
        <v>STONE OTTOкоричневый</v>
      </c>
      <c r="W1872" s="60" t="str">
        <f>_xlfn.LET(_xlpm.TextCell,TEXT(G1872,"###"),IF(_xlpm.TextCell&lt;&gt;"",IF(StyleSpaceSplit,IFERROR(IF(FIND(" ",_xlpm.TextCell)&gt;=1,MID(_xlpm.TextCell,1,FIND(" ",_xlpm.TextCell)-1),_xlpm.TextCell),_xlpm.TextCell),_xlpm.TextCell),""))</f>
        <v>STONE OTTO</v>
      </c>
      <c r="X1872" s="60" t="str">
        <f>IF(A1872&lt;&gt;"",IFERROR(IF(FIND(" ",G1872)&gt;=1,MID(G1872,FIND(" ",G1872)+1,LEN(G1872)),""),""),"")</f>
        <v>OTTO</v>
      </c>
      <c r="AC1872" s="51">
        <f>IFERROR(VALUE(MID($C1872,1,2)),0)</f>
        <v>81</v>
      </c>
      <c r="AD1872" s="44">
        <f>IFERROR(VALUE(MID($C1872,4,3)),0)</f>
        <v>59</v>
      </c>
      <c r="AE1872" s="51">
        <f>VALUE(RIGHT("00"&amp;AC1872,2)&amp;RIGHT("000"&amp;AD1872,3))</f>
        <v>81059</v>
      </c>
    </row>
    <row r="1873" spans="1:31">
      <c r="A1873" s="60" t="str">
        <f>IF(G1873&amp;Q1873&lt;&gt;"",W1873&amp;Q1873,"")</f>
        <v>STONE OTTObrown</v>
      </c>
      <c r="B1873" s="60" t="str">
        <f>IF(C1873&lt;&gt;"",LEFT(C1873,9),"")</f>
        <v>81-059-14</v>
      </c>
      <c r="C1873" s="73" t="s">
        <v>6873</v>
      </c>
      <c r="D1873" s="73" t="s">
        <v>6870</v>
      </c>
      <c r="E1873" s="73" t="s">
        <v>922</v>
      </c>
      <c r="F1873" s="74">
        <v>60</v>
      </c>
      <c r="G1873" s="73" t="s">
        <v>6864</v>
      </c>
      <c r="H1873" s="73" t="s">
        <v>86</v>
      </c>
      <c r="I1873" s="73" t="s">
        <v>4954</v>
      </c>
      <c r="J1873" s="73" t="s">
        <v>318</v>
      </c>
      <c r="K1873" s="73" t="s">
        <v>382</v>
      </c>
      <c r="L1873" s="73" t="s">
        <v>383</v>
      </c>
      <c r="M1873" s="73" t="s">
        <v>388</v>
      </c>
      <c r="N1873" s="73" t="s">
        <v>32</v>
      </c>
      <c r="O1873" s="73" t="s">
        <v>385</v>
      </c>
      <c r="P1873" s="73" t="s">
        <v>907</v>
      </c>
      <c r="Q1873" s="73" t="s">
        <v>1033</v>
      </c>
      <c r="R1873" s="73" t="s">
        <v>86</v>
      </c>
      <c r="V1873" s="60" t="str">
        <f>W1873&amp;H1873</f>
        <v>STONE OTTOкоричневый</v>
      </c>
      <c r="W1873" s="60" t="str">
        <f>_xlfn.LET(_xlpm.TextCell,TEXT(G1873,"###"),IF(_xlpm.TextCell&lt;&gt;"",IF(StyleSpaceSplit,IFERROR(IF(FIND(" ",_xlpm.TextCell)&gt;=1,MID(_xlpm.TextCell,1,FIND(" ",_xlpm.TextCell)-1),_xlpm.TextCell),_xlpm.TextCell),_xlpm.TextCell),""))</f>
        <v>STONE OTTO</v>
      </c>
      <c r="X1873" s="60" t="str">
        <f>IF(A1873&lt;&gt;"",IFERROR(IF(FIND(" ",G1873)&gt;=1,MID(G1873,FIND(" ",G1873)+1,LEN(G1873)),""),""),"")</f>
        <v>OTTO</v>
      </c>
      <c r="AC1873" s="51">
        <f>IFERROR(VALUE(MID($C1873,1,2)),0)</f>
        <v>81</v>
      </c>
      <c r="AD1873" s="44">
        <f>IFERROR(VALUE(MID($C1873,4,3)),0)</f>
        <v>59</v>
      </c>
      <c r="AE1873" s="51">
        <f>VALUE(RIGHT("00"&amp;AC1873,2)&amp;RIGHT("000"&amp;AD1873,3))</f>
        <v>81059</v>
      </c>
    </row>
    <row r="1874" spans="1:31">
      <c r="A1874" s="60" t="str">
        <f>IF(G1874&amp;Q1874&lt;&gt;"",W1874&amp;Q1874,"")</f>
        <v>STONE OTTObrown</v>
      </c>
      <c r="B1874" s="60" t="str">
        <f>IF(C1874&lt;&gt;"",LEFT(C1874,9),"")</f>
        <v>81-059-14</v>
      </c>
      <c r="C1874" s="73" t="s">
        <v>6874</v>
      </c>
      <c r="D1874" s="73" t="s">
        <v>6870</v>
      </c>
      <c r="E1874" s="73" t="s">
        <v>912</v>
      </c>
      <c r="F1874" s="74">
        <v>61</v>
      </c>
      <c r="G1874" s="73" t="s">
        <v>6864</v>
      </c>
      <c r="H1874" s="73" t="s">
        <v>86</v>
      </c>
      <c r="I1874" s="73" t="s">
        <v>4954</v>
      </c>
      <c r="J1874" s="73" t="s">
        <v>318</v>
      </c>
      <c r="K1874" s="73" t="s">
        <v>382</v>
      </c>
      <c r="L1874" s="73" t="s">
        <v>383</v>
      </c>
      <c r="M1874" s="73" t="s">
        <v>388</v>
      </c>
      <c r="N1874" s="73" t="s">
        <v>32</v>
      </c>
      <c r="O1874" s="73" t="s">
        <v>385</v>
      </c>
      <c r="P1874" s="73" t="s">
        <v>907</v>
      </c>
      <c r="Q1874" s="73" t="s">
        <v>1033</v>
      </c>
      <c r="R1874" s="73" t="s">
        <v>86</v>
      </c>
      <c r="V1874" s="60" t="str">
        <f>W1874&amp;H1874</f>
        <v>STONE OTTOкоричневый</v>
      </c>
      <c r="W1874" s="60" t="str">
        <f>_xlfn.LET(_xlpm.TextCell,TEXT(G1874,"###"),IF(_xlpm.TextCell&lt;&gt;"",IF(StyleSpaceSplit,IFERROR(IF(FIND(" ",_xlpm.TextCell)&gt;=1,MID(_xlpm.TextCell,1,FIND(" ",_xlpm.TextCell)-1),_xlpm.TextCell),_xlpm.TextCell),_xlpm.TextCell),""))</f>
        <v>STONE OTTO</v>
      </c>
      <c r="X1874" s="60" t="str">
        <f>IF(A1874&lt;&gt;"",IFERROR(IF(FIND(" ",G1874)&gt;=1,MID(G1874,FIND(" ",G1874)+1,LEN(G1874)),""),""),"")</f>
        <v>OTTO</v>
      </c>
      <c r="AC1874" s="51">
        <f>IFERROR(VALUE(MID($C1874,1,2)),0)</f>
        <v>81</v>
      </c>
      <c r="AD1874" s="44">
        <f>IFERROR(VALUE(MID($C1874,4,3)),0)</f>
        <v>59</v>
      </c>
      <c r="AE1874" s="51">
        <f>VALUE(RIGHT("00"&amp;AC1874,2)&amp;RIGHT("000"&amp;AD1874,3))</f>
        <v>81059</v>
      </c>
    </row>
    <row r="1875" spans="1:31">
      <c r="A1875" s="60" t="str">
        <f>IF(G1875&amp;Q1875&lt;&gt;"",W1875&amp;Q1875,"")</f>
        <v>STONE OTTOblack</v>
      </c>
      <c r="B1875" s="60" t="str">
        <f>IF(C1875&lt;&gt;"",LEFT(C1875,9),"")</f>
        <v>81-059-09</v>
      </c>
      <c r="C1875" s="73" t="s">
        <v>6862</v>
      </c>
      <c r="D1875" s="73" t="s">
        <v>6863</v>
      </c>
      <c r="E1875" s="73" t="s">
        <v>904</v>
      </c>
      <c r="F1875" s="74">
        <v>57</v>
      </c>
      <c r="G1875" s="73" t="s">
        <v>6864</v>
      </c>
      <c r="H1875" s="73" t="s">
        <v>53</v>
      </c>
      <c r="I1875" s="73" t="s">
        <v>4954</v>
      </c>
      <c r="J1875" s="73" t="s">
        <v>318</v>
      </c>
      <c r="K1875" s="73" t="s">
        <v>382</v>
      </c>
      <c r="L1875" s="73" t="s">
        <v>383</v>
      </c>
      <c r="M1875" s="73" t="s">
        <v>388</v>
      </c>
      <c r="N1875" s="73" t="s">
        <v>32</v>
      </c>
      <c r="O1875" s="73" t="s">
        <v>385</v>
      </c>
      <c r="P1875" s="73" t="s">
        <v>907</v>
      </c>
      <c r="Q1875" s="73" t="s">
        <v>928</v>
      </c>
      <c r="R1875" s="73" t="s">
        <v>53</v>
      </c>
      <c r="V1875" s="60" t="str">
        <f>W1875&amp;H1875</f>
        <v>STONE OTTOчерный</v>
      </c>
      <c r="W1875" s="60" t="str">
        <f>_xlfn.LET(_xlpm.TextCell,TEXT(G1875,"###"),IF(_xlpm.TextCell&lt;&gt;"",IF(StyleSpaceSplit,IFERROR(IF(FIND(" ",_xlpm.TextCell)&gt;=1,MID(_xlpm.TextCell,1,FIND(" ",_xlpm.TextCell)-1),_xlpm.TextCell),_xlpm.TextCell),_xlpm.TextCell),""))</f>
        <v>STONE OTTO</v>
      </c>
      <c r="X1875" s="60" t="str">
        <f>IF(A1875&lt;&gt;"",IFERROR(IF(FIND(" ",G1875)&gt;=1,MID(G1875,FIND(" ",G1875)+1,LEN(G1875)),""),""),"")</f>
        <v>OTTO</v>
      </c>
      <c r="AC1875" s="51">
        <f>IFERROR(VALUE(MID($C1875,1,2)),0)</f>
        <v>81</v>
      </c>
      <c r="AD1875" s="44">
        <f>IFERROR(VALUE(MID($C1875,4,3)),0)</f>
        <v>59</v>
      </c>
      <c r="AE1875" s="51">
        <f>VALUE(RIGHT("00"&amp;AC1875,2)&amp;RIGHT("000"&amp;AD1875,3))</f>
        <v>81059</v>
      </c>
    </row>
    <row r="1876" spans="1:31">
      <c r="A1876" s="60" t="str">
        <f>IF(G1876&amp;Q1876&lt;&gt;"",W1876&amp;Q1876,"")</f>
        <v>STONE OTTOblack</v>
      </c>
      <c r="B1876" s="60" t="str">
        <f>IF(C1876&lt;&gt;"",LEFT(C1876,9),"")</f>
        <v>81-059-09</v>
      </c>
      <c r="C1876" s="73" t="s">
        <v>6865</v>
      </c>
      <c r="D1876" s="73" t="s">
        <v>6863</v>
      </c>
      <c r="E1876" s="73" t="s">
        <v>920</v>
      </c>
      <c r="F1876" s="74">
        <v>58</v>
      </c>
      <c r="G1876" s="73" t="s">
        <v>6864</v>
      </c>
      <c r="H1876" s="73" t="s">
        <v>53</v>
      </c>
      <c r="I1876" s="73" t="s">
        <v>4954</v>
      </c>
      <c r="J1876" s="73" t="s">
        <v>318</v>
      </c>
      <c r="K1876" s="73" t="s">
        <v>382</v>
      </c>
      <c r="L1876" s="73" t="s">
        <v>383</v>
      </c>
      <c r="M1876" s="73" t="s">
        <v>388</v>
      </c>
      <c r="N1876" s="73" t="s">
        <v>32</v>
      </c>
      <c r="O1876" s="73" t="s">
        <v>385</v>
      </c>
      <c r="P1876" s="73" t="s">
        <v>907</v>
      </c>
      <c r="Q1876" s="73" t="s">
        <v>928</v>
      </c>
      <c r="R1876" s="73" t="s">
        <v>53</v>
      </c>
      <c r="V1876" s="60" t="str">
        <f>W1876&amp;H1876</f>
        <v>STONE OTTOчерный</v>
      </c>
      <c r="W1876" s="60" t="str">
        <f>_xlfn.LET(_xlpm.TextCell,TEXT(G1876,"###"),IF(_xlpm.TextCell&lt;&gt;"",IF(StyleSpaceSplit,IFERROR(IF(FIND(" ",_xlpm.TextCell)&gt;=1,MID(_xlpm.TextCell,1,FIND(" ",_xlpm.TextCell)-1),_xlpm.TextCell),_xlpm.TextCell),_xlpm.TextCell),""))</f>
        <v>STONE OTTO</v>
      </c>
      <c r="X1876" s="60" t="str">
        <f>IF(A1876&lt;&gt;"",IFERROR(IF(FIND(" ",G1876)&gt;=1,MID(G1876,FIND(" ",G1876)+1,LEN(G1876)),""),""),"")</f>
        <v>OTTO</v>
      </c>
      <c r="AC1876" s="51">
        <f>IFERROR(VALUE(MID($C1876,1,2)),0)</f>
        <v>81</v>
      </c>
      <c r="AD1876" s="44">
        <f>IFERROR(VALUE(MID($C1876,4,3)),0)</f>
        <v>59</v>
      </c>
      <c r="AE1876" s="51">
        <f>VALUE(RIGHT("00"&amp;AC1876,2)&amp;RIGHT("000"&amp;AD1876,3))</f>
        <v>81059</v>
      </c>
    </row>
    <row r="1877" spans="1:31">
      <c r="A1877" s="60" t="str">
        <f>IF(G1877&amp;Q1877&lt;&gt;"",W1877&amp;Q1877,"")</f>
        <v>STONE OTTOblack</v>
      </c>
      <c r="B1877" s="60" t="str">
        <f>IF(C1877&lt;&gt;"",LEFT(C1877,9),"")</f>
        <v>81-059-09</v>
      </c>
      <c r="C1877" s="73" t="s">
        <v>6866</v>
      </c>
      <c r="D1877" s="73" t="s">
        <v>6863</v>
      </c>
      <c r="E1877" s="73" t="s">
        <v>910</v>
      </c>
      <c r="F1877" s="74">
        <v>59</v>
      </c>
      <c r="G1877" s="73" t="s">
        <v>6864</v>
      </c>
      <c r="H1877" s="73" t="s">
        <v>53</v>
      </c>
      <c r="I1877" s="73" t="s">
        <v>4954</v>
      </c>
      <c r="J1877" s="73" t="s">
        <v>318</v>
      </c>
      <c r="K1877" s="73" t="s">
        <v>382</v>
      </c>
      <c r="L1877" s="73" t="s">
        <v>383</v>
      </c>
      <c r="M1877" s="73" t="s">
        <v>388</v>
      </c>
      <c r="N1877" s="73" t="s">
        <v>32</v>
      </c>
      <c r="O1877" s="73" t="s">
        <v>385</v>
      </c>
      <c r="P1877" s="73" t="s">
        <v>907</v>
      </c>
      <c r="Q1877" s="73" t="s">
        <v>928</v>
      </c>
      <c r="R1877" s="73" t="s">
        <v>53</v>
      </c>
      <c r="V1877" s="60" t="str">
        <f>W1877&amp;H1877</f>
        <v>STONE OTTOчерный</v>
      </c>
      <c r="W1877" s="60" t="str">
        <f>_xlfn.LET(_xlpm.TextCell,TEXT(G1877,"###"),IF(_xlpm.TextCell&lt;&gt;"",IF(StyleSpaceSplit,IFERROR(IF(FIND(" ",_xlpm.TextCell)&gt;=1,MID(_xlpm.TextCell,1,FIND(" ",_xlpm.TextCell)-1),_xlpm.TextCell),_xlpm.TextCell),_xlpm.TextCell),""))</f>
        <v>STONE OTTO</v>
      </c>
      <c r="X1877" s="60" t="str">
        <f>IF(A1877&lt;&gt;"",IFERROR(IF(FIND(" ",G1877)&gt;=1,MID(G1877,FIND(" ",G1877)+1,LEN(G1877)),""),""),"")</f>
        <v>OTTO</v>
      </c>
      <c r="AC1877" s="51">
        <f>IFERROR(VALUE(MID($C1877,1,2)),0)</f>
        <v>81</v>
      </c>
      <c r="AD1877" s="44">
        <f>IFERROR(VALUE(MID($C1877,4,3)),0)</f>
        <v>59</v>
      </c>
      <c r="AE1877" s="51">
        <f>VALUE(RIGHT("00"&amp;AC1877,2)&amp;RIGHT("000"&amp;AD1877,3))</f>
        <v>81059</v>
      </c>
    </row>
    <row r="1878" spans="1:31">
      <c r="A1878" s="60" t="str">
        <f>IF(G1878&amp;Q1878&lt;&gt;"",W1878&amp;Q1878,"")</f>
        <v>STONE OTTOblack</v>
      </c>
      <c r="B1878" s="60" t="str">
        <f>IF(C1878&lt;&gt;"",LEFT(C1878,9),"")</f>
        <v>81-059-09</v>
      </c>
      <c r="C1878" s="73" t="s">
        <v>6867</v>
      </c>
      <c r="D1878" s="73" t="s">
        <v>6863</v>
      </c>
      <c r="E1878" s="73" t="s">
        <v>922</v>
      </c>
      <c r="F1878" s="74">
        <v>60</v>
      </c>
      <c r="G1878" s="73" t="s">
        <v>6864</v>
      </c>
      <c r="H1878" s="73" t="s">
        <v>53</v>
      </c>
      <c r="I1878" s="73" t="s">
        <v>4954</v>
      </c>
      <c r="J1878" s="73" t="s">
        <v>318</v>
      </c>
      <c r="K1878" s="73" t="s">
        <v>382</v>
      </c>
      <c r="L1878" s="73" t="s">
        <v>383</v>
      </c>
      <c r="M1878" s="73" t="s">
        <v>388</v>
      </c>
      <c r="N1878" s="73" t="s">
        <v>32</v>
      </c>
      <c r="O1878" s="73" t="s">
        <v>385</v>
      </c>
      <c r="P1878" s="73" t="s">
        <v>907</v>
      </c>
      <c r="Q1878" s="73" t="s">
        <v>928</v>
      </c>
      <c r="R1878" s="73" t="s">
        <v>53</v>
      </c>
      <c r="V1878" s="60" t="str">
        <f>W1878&amp;H1878</f>
        <v>STONE OTTOчерный</v>
      </c>
      <c r="W1878" s="60" t="str">
        <f>_xlfn.LET(_xlpm.TextCell,TEXT(G1878,"###"),IF(_xlpm.TextCell&lt;&gt;"",IF(StyleSpaceSplit,IFERROR(IF(FIND(" ",_xlpm.TextCell)&gt;=1,MID(_xlpm.TextCell,1,FIND(" ",_xlpm.TextCell)-1),_xlpm.TextCell),_xlpm.TextCell),_xlpm.TextCell),""))</f>
        <v>STONE OTTO</v>
      </c>
      <c r="X1878" s="60" t="str">
        <f>IF(A1878&lt;&gt;"",IFERROR(IF(FIND(" ",G1878)&gt;=1,MID(G1878,FIND(" ",G1878)+1,LEN(G1878)),""),""),"")</f>
        <v>OTTO</v>
      </c>
      <c r="AC1878" s="51">
        <f>IFERROR(VALUE(MID($C1878,1,2)),0)</f>
        <v>81</v>
      </c>
      <c r="AD1878" s="44">
        <f>IFERROR(VALUE(MID($C1878,4,3)),0)</f>
        <v>59</v>
      </c>
      <c r="AE1878" s="51">
        <f>VALUE(RIGHT("00"&amp;AC1878,2)&amp;RIGHT("000"&amp;AD1878,3))</f>
        <v>81059</v>
      </c>
    </row>
    <row r="1879" spans="1:31">
      <c r="A1879" s="60" t="str">
        <f>IF(G1879&amp;Q1879&lt;&gt;"",W1879&amp;Q1879,"")</f>
        <v>STONE OTTOblack</v>
      </c>
      <c r="B1879" s="60" t="str">
        <f>IF(C1879&lt;&gt;"",LEFT(C1879,9),"")</f>
        <v>81-059-09</v>
      </c>
      <c r="C1879" s="73" t="s">
        <v>6868</v>
      </c>
      <c r="D1879" s="73" t="s">
        <v>6863</v>
      </c>
      <c r="E1879" s="73" t="s">
        <v>912</v>
      </c>
      <c r="F1879" s="74">
        <v>61</v>
      </c>
      <c r="G1879" s="73" t="s">
        <v>6864</v>
      </c>
      <c r="H1879" s="73" t="s">
        <v>53</v>
      </c>
      <c r="I1879" s="73" t="s">
        <v>4954</v>
      </c>
      <c r="J1879" s="73" t="s">
        <v>318</v>
      </c>
      <c r="K1879" s="73" t="s">
        <v>382</v>
      </c>
      <c r="L1879" s="73" t="s">
        <v>383</v>
      </c>
      <c r="M1879" s="73" t="s">
        <v>388</v>
      </c>
      <c r="N1879" s="73" t="s">
        <v>32</v>
      </c>
      <c r="O1879" s="73" t="s">
        <v>385</v>
      </c>
      <c r="P1879" s="73" t="s">
        <v>907</v>
      </c>
      <c r="Q1879" s="73" t="s">
        <v>928</v>
      </c>
      <c r="R1879" s="73" t="s">
        <v>53</v>
      </c>
      <c r="V1879" s="60" t="str">
        <f>W1879&amp;H1879</f>
        <v>STONE OTTOчерный</v>
      </c>
      <c r="W1879" s="60" t="str">
        <f>_xlfn.LET(_xlpm.TextCell,TEXT(G1879,"###"),IF(_xlpm.TextCell&lt;&gt;"",IF(StyleSpaceSplit,IFERROR(IF(FIND(" ",_xlpm.TextCell)&gt;=1,MID(_xlpm.TextCell,1,FIND(" ",_xlpm.TextCell)-1),_xlpm.TextCell),_xlpm.TextCell),_xlpm.TextCell),""))</f>
        <v>STONE OTTO</v>
      </c>
      <c r="X1879" s="60" t="str">
        <f>IF(A1879&lt;&gt;"",IFERROR(IF(FIND(" ",G1879)&gt;=1,MID(G1879,FIND(" ",G1879)+1,LEN(G1879)),""),""),"")</f>
        <v>OTTO</v>
      </c>
      <c r="AC1879" s="51">
        <f>IFERROR(VALUE(MID($C1879,1,2)),0)</f>
        <v>81</v>
      </c>
      <c r="AD1879" s="44">
        <f>IFERROR(VALUE(MID($C1879,4,3)),0)</f>
        <v>59</v>
      </c>
      <c r="AE1879" s="51">
        <f>VALUE(RIGHT("00"&amp;AC1879,2)&amp;RIGHT("000"&amp;AD1879,3))</f>
        <v>81059</v>
      </c>
    </row>
    <row r="1880" spans="1:31">
      <c r="A1880" s="60" t="str">
        <f>IF(G1880&amp;Q1880&lt;&gt;"",W1880&amp;Q1880,"")</f>
        <v>SUEZgrey</v>
      </c>
      <c r="B1880" s="60" t="str">
        <f>IF(C1880&lt;&gt;"",LEFT(C1880,9),"")</f>
        <v>81-032-08</v>
      </c>
      <c r="C1880" s="73" t="s">
        <v>6529</v>
      </c>
      <c r="D1880" s="73" t="s">
        <v>6530</v>
      </c>
      <c r="E1880" s="73" t="s">
        <v>956</v>
      </c>
      <c r="F1880" s="74">
        <v>55</v>
      </c>
      <c r="G1880" s="73" t="s">
        <v>6522</v>
      </c>
      <c r="H1880" s="73" t="s">
        <v>83</v>
      </c>
      <c r="I1880" s="73" t="s">
        <v>2200</v>
      </c>
      <c r="J1880" s="73" t="s">
        <v>320</v>
      </c>
      <c r="K1880" s="73" t="s">
        <v>390</v>
      </c>
      <c r="L1880" s="73" t="s">
        <v>383</v>
      </c>
      <c r="M1880" s="73" t="s">
        <v>384</v>
      </c>
      <c r="N1880" s="73" t="s">
        <v>37</v>
      </c>
      <c r="O1880" s="73" t="s">
        <v>385</v>
      </c>
      <c r="P1880" s="73" t="s">
        <v>907</v>
      </c>
      <c r="Q1880" s="73" t="s">
        <v>917</v>
      </c>
      <c r="R1880" s="73" t="s">
        <v>83</v>
      </c>
      <c r="V1880" s="60" t="str">
        <f>W1880&amp;H1880</f>
        <v>SUEZсерый</v>
      </c>
      <c r="W1880" s="60" t="str">
        <f>_xlfn.LET(_xlpm.TextCell,TEXT(G1880,"###"),IF(_xlpm.TextCell&lt;&gt;"",IF(StyleSpaceSplit,IFERROR(IF(FIND(" ",_xlpm.TextCell)&gt;=1,MID(_xlpm.TextCell,1,FIND(" ",_xlpm.TextCell)-1),_xlpm.TextCell),_xlpm.TextCell),_xlpm.TextCell),""))</f>
        <v>SUEZ</v>
      </c>
      <c r="X1880" s="60" t="str">
        <f>IF(A1880&lt;&gt;"",IFERROR(IF(FIND(" ",G1880)&gt;=1,MID(G1880,FIND(" ",G1880)+1,LEN(G1880)),""),""),"")</f>
        <v/>
      </c>
      <c r="AC1880" s="51">
        <f>IFERROR(VALUE(MID($C1880,1,2)),0)</f>
        <v>81</v>
      </c>
      <c r="AD1880" s="44">
        <f>IFERROR(VALUE(MID($C1880,4,3)),0)</f>
        <v>32</v>
      </c>
      <c r="AE1880" s="51">
        <f>VALUE(RIGHT("00"&amp;AC1880,2)&amp;RIGHT("000"&amp;AD1880,3))</f>
        <v>81032</v>
      </c>
    </row>
    <row r="1881" spans="1:31">
      <c r="A1881" s="60" t="str">
        <f>IF(G1881&amp;Q1881&lt;&gt;"",W1881&amp;Q1881,"")</f>
        <v>SUEZgrey</v>
      </c>
      <c r="B1881" s="60" t="str">
        <f>IF(C1881&lt;&gt;"",LEFT(C1881,9),"")</f>
        <v>81-032-08</v>
      </c>
      <c r="C1881" s="73" t="s">
        <v>6531</v>
      </c>
      <c r="D1881" s="73" t="s">
        <v>6530</v>
      </c>
      <c r="E1881" s="73" t="s">
        <v>915</v>
      </c>
      <c r="F1881" s="74">
        <v>56</v>
      </c>
      <c r="G1881" s="73" t="s">
        <v>6522</v>
      </c>
      <c r="H1881" s="73" t="s">
        <v>83</v>
      </c>
      <c r="I1881" s="73" t="s">
        <v>2200</v>
      </c>
      <c r="J1881" s="73" t="s">
        <v>320</v>
      </c>
      <c r="K1881" s="73" t="s">
        <v>390</v>
      </c>
      <c r="L1881" s="73" t="s">
        <v>383</v>
      </c>
      <c r="M1881" s="73" t="s">
        <v>384</v>
      </c>
      <c r="N1881" s="73" t="s">
        <v>37</v>
      </c>
      <c r="O1881" s="73" t="s">
        <v>385</v>
      </c>
      <c r="P1881" s="73" t="s">
        <v>907</v>
      </c>
      <c r="Q1881" s="73" t="s">
        <v>917</v>
      </c>
      <c r="R1881" s="73" t="s">
        <v>83</v>
      </c>
      <c r="V1881" s="60" t="str">
        <f>W1881&amp;H1881</f>
        <v>SUEZсерый</v>
      </c>
      <c r="W1881" s="60" t="str">
        <f>_xlfn.LET(_xlpm.TextCell,TEXT(G1881,"###"),IF(_xlpm.TextCell&lt;&gt;"",IF(StyleSpaceSplit,IFERROR(IF(FIND(" ",_xlpm.TextCell)&gt;=1,MID(_xlpm.TextCell,1,FIND(" ",_xlpm.TextCell)-1),_xlpm.TextCell),_xlpm.TextCell),_xlpm.TextCell),""))</f>
        <v>SUEZ</v>
      </c>
      <c r="X1881" s="60" t="str">
        <f>IF(A1881&lt;&gt;"",IFERROR(IF(FIND(" ",G1881)&gt;=1,MID(G1881,FIND(" ",G1881)+1,LEN(G1881)),""),""),"")</f>
        <v/>
      </c>
      <c r="AC1881" s="51">
        <f>IFERROR(VALUE(MID($C1881,1,2)),0)</f>
        <v>81</v>
      </c>
      <c r="AD1881" s="44">
        <f>IFERROR(VALUE(MID($C1881,4,3)),0)</f>
        <v>32</v>
      </c>
      <c r="AE1881" s="51">
        <f>VALUE(RIGHT("00"&amp;AC1881,2)&amp;RIGHT("000"&amp;AD1881,3))</f>
        <v>81032</v>
      </c>
    </row>
    <row r="1882" spans="1:31">
      <c r="A1882" s="60" t="str">
        <f>IF(G1882&amp;Q1882&lt;&gt;"",W1882&amp;Q1882,"")</f>
        <v>SUEZgrey</v>
      </c>
      <c r="B1882" s="60" t="str">
        <f>IF(C1882&lt;&gt;"",LEFT(C1882,9),"")</f>
        <v>81-032-08</v>
      </c>
      <c r="C1882" s="73" t="s">
        <v>6532</v>
      </c>
      <c r="D1882" s="73" t="s">
        <v>6530</v>
      </c>
      <c r="E1882" s="73" t="s">
        <v>904</v>
      </c>
      <c r="F1882" s="74">
        <v>57</v>
      </c>
      <c r="G1882" s="73" t="s">
        <v>6522</v>
      </c>
      <c r="H1882" s="73" t="s">
        <v>83</v>
      </c>
      <c r="I1882" s="73" t="s">
        <v>2200</v>
      </c>
      <c r="J1882" s="73" t="s">
        <v>320</v>
      </c>
      <c r="K1882" s="73" t="s">
        <v>390</v>
      </c>
      <c r="L1882" s="73" t="s">
        <v>383</v>
      </c>
      <c r="M1882" s="73" t="s">
        <v>384</v>
      </c>
      <c r="N1882" s="73" t="s">
        <v>37</v>
      </c>
      <c r="O1882" s="73" t="s">
        <v>385</v>
      </c>
      <c r="P1882" s="73" t="s">
        <v>907</v>
      </c>
      <c r="Q1882" s="73" t="s">
        <v>917</v>
      </c>
      <c r="R1882" s="73" t="s">
        <v>83</v>
      </c>
      <c r="V1882" s="60" t="str">
        <f>W1882&amp;H1882</f>
        <v>SUEZсерый</v>
      </c>
      <c r="W1882" s="60" t="str">
        <f>_xlfn.LET(_xlpm.TextCell,TEXT(G1882,"###"),IF(_xlpm.TextCell&lt;&gt;"",IF(StyleSpaceSplit,IFERROR(IF(FIND(" ",_xlpm.TextCell)&gt;=1,MID(_xlpm.TextCell,1,FIND(" ",_xlpm.TextCell)-1),_xlpm.TextCell),_xlpm.TextCell),_xlpm.TextCell),""))</f>
        <v>SUEZ</v>
      </c>
      <c r="X1882" s="60" t="str">
        <f>IF(A1882&lt;&gt;"",IFERROR(IF(FIND(" ",G1882)&gt;=1,MID(G1882,FIND(" ",G1882)+1,LEN(G1882)),""),""),"")</f>
        <v/>
      </c>
      <c r="AC1882" s="51">
        <f>IFERROR(VALUE(MID($C1882,1,2)),0)</f>
        <v>81</v>
      </c>
      <c r="AD1882" s="44">
        <f>IFERROR(VALUE(MID($C1882,4,3)),0)</f>
        <v>32</v>
      </c>
      <c r="AE1882" s="51">
        <f>VALUE(RIGHT("00"&amp;AC1882,2)&amp;RIGHT("000"&amp;AD1882,3))</f>
        <v>81032</v>
      </c>
    </row>
    <row r="1883" spans="1:31">
      <c r="A1883" s="60" t="str">
        <f>IF(G1883&amp;Q1883&lt;&gt;"",W1883&amp;Q1883,"")</f>
        <v>SUEZgrey</v>
      </c>
      <c r="B1883" s="60" t="str">
        <f>IF(C1883&lt;&gt;"",LEFT(C1883,9),"")</f>
        <v>81-032-08</v>
      </c>
      <c r="C1883" s="73" t="s">
        <v>6533</v>
      </c>
      <c r="D1883" s="73" t="s">
        <v>6530</v>
      </c>
      <c r="E1883" s="73" t="s">
        <v>920</v>
      </c>
      <c r="F1883" s="74">
        <v>58</v>
      </c>
      <c r="G1883" s="73" t="s">
        <v>6522</v>
      </c>
      <c r="H1883" s="73" t="s">
        <v>83</v>
      </c>
      <c r="I1883" s="73" t="s">
        <v>2200</v>
      </c>
      <c r="J1883" s="73" t="s">
        <v>320</v>
      </c>
      <c r="K1883" s="73" t="s">
        <v>390</v>
      </c>
      <c r="L1883" s="73" t="s">
        <v>383</v>
      </c>
      <c r="M1883" s="73" t="s">
        <v>384</v>
      </c>
      <c r="N1883" s="73" t="s">
        <v>37</v>
      </c>
      <c r="O1883" s="73" t="s">
        <v>385</v>
      </c>
      <c r="P1883" s="73" t="s">
        <v>907</v>
      </c>
      <c r="Q1883" s="73" t="s">
        <v>917</v>
      </c>
      <c r="R1883" s="73" t="s">
        <v>83</v>
      </c>
      <c r="V1883" s="60" t="str">
        <f>W1883&amp;H1883</f>
        <v>SUEZсерый</v>
      </c>
      <c r="W1883" s="60" t="str">
        <f>_xlfn.LET(_xlpm.TextCell,TEXT(G1883,"###"),IF(_xlpm.TextCell&lt;&gt;"",IF(StyleSpaceSplit,IFERROR(IF(FIND(" ",_xlpm.TextCell)&gt;=1,MID(_xlpm.TextCell,1,FIND(" ",_xlpm.TextCell)-1),_xlpm.TextCell),_xlpm.TextCell),_xlpm.TextCell),""))</f>
        <v>SUEZ</v>
      </c>
      <c r="X1883" s="60" t="str">
        <f>IF(A1883&lt;&gt;"",IFERROR(IF(FIND(" ",G1883)&gt;=1,MID(G1883,FIND(" ",G1883)+1,LEN(G1883)),""),""),"")</f>
        <v/>
      </c>
      <c r="AC1883" s="51">
        <f>IFERROR(VALUE(MID($C1883,1,2)),0)</f>
        <v>81</v>
      </c>
      <c r="AD1883" s="44">
        <f>IFERROR(VALUE(MID($C1883,4,3)),0)</f>
        <v>32</v>
      </c>
      <c r="AE1883" s="51">
        <f>VALUE(RIGHT("00"&amp;AC1883,2)&amp;RIGHT("000"&amp;AD1883,3))</f>
        <v>81032</v>
      </c>
    </row>
    <row r="1884" spans="1:31">
      <c r="A1884" s="60" t="str">
        <f>IF(G1884&amp;Q1884&lt;&gt;"",W1884&amp;Q1884,"")</f>
        <v>SUEZgrey</v>
      </c>
      <c r="B1884" s="60" t="str">
        <f>IF(C1884&lt;&gt;"",LEFT(C1884,9),"")</f>
        <v>81-032-08</v>
      </c>
      <c r="C1884" s="73" t="s">
        <v>6534</v>
      </c>
      <c r="D1884" s="73" t="s">
        <v>6530</v>
      </c>
      <c r="E1884" s="73" t="s">
        <v>910</v>
      </c>
      <c r="F1884" s="74">
        <v>59</v>
      </c>
      <c r="G1884" s="73" t="s">
        <v>6522</v>
      </c>
      <c r="H1884" s="73" t="s">
        <v>83</v>
      </c>
      <c r="I1884" s="73" t="s">
        <v>2200</v>
      </c>
      <c r="J1884" s="73" t="s">
        <v>320</v>
      </c>
      <c r="K1884" s="73" t="s">
        <v>390</v>
      </c>
      <c r="L1884" s="73" t="s">
        <v>383</v>
      </c>
      <c r="M1884" s="73" t="s">
        <v>384</v>
      </c>
      <c r="N1884" s="73" t="s">
        <v>37</v>
      </c>
      <c r="O1884" s="73" t="s">
        <v>385</v>
      </c>
      <c r="P1884" s="73" t="s">
        <v>907</v>
      </c>
      <c r="Q1884" s="73" t="s">
        <v>917</v>
      </c>
      <c r="R1884" s="73" t="s">
        <v>83</v>
      </c>
      <c r="V1884" s="60" t="str">
        <f>W1884&amp;H1884</f>
        <v>SUEZсерый</v>
      </c>
      <c r="W1884" s="60" t="str">
        <f>_xlfn.LET(_xlpm.TextCell,TEXT(G1884,"###"),IF(_xlpm.TextCell&lt;&gt;"",IF(StyleSpaceSplit,IFERROR(IF(FIND(" ",_xlpm.TextCell)&gt;=1,MID(_xlpm.TextCell,1,FIND(" ",_xlpm.TextCell)-1),_xlpm.TextCell),_xlpm.TextCell),_xlpm.TextCell),""))</f>
        <v>SUEZ</v>
      </c>
      <c r="X1884" s="60" t="str">
        <f>IF(A1884&lt;&gt;"",IFERROR(IF(FIND(" ",G1884)&gt;=1,MID(G1884,FIND(" ",G1884)+1,LEN(G1884)),""),""),"")</f>
        <v/>
      </c>
      <c r="AC1884" s="51">
        <f>IFERROR(VALUE(MID($C1884,1,2)),0)</f>
        <v>81</v>
      </c>
      <c r="AD1884" s="44">
        <f>IFERROR(VALUE(MID($C1884,4,3)),0)</f>
        <v>32</v>
      </c>
      <c r="AE1884" s="51">
        <f>VALUE(RIGHT("00"&amp;AC1884,2)&amp;RIGHT("000"&amp;AD1884,3))</f>
        <v>81032</v>
      </c>
    </row>
    <row r="1885" spans="1:31">
      <c r="A1885" s="60" t="str">
        <f>IF(G1885&amp;Q1885&lt;&gt;"",W1885&amp;Q1885,"")</f>
        <v>SUEZgrey</v>
      </c>
      <c r="B1885" s="60" t="str">
        <f>IF(C1885&lt;&gt;"",LEFT(C1885,9),"")</f>
        <v>81-032-08</v>
      </c>
      <c r="C1885" s="73" t="s">
        <v>6535</v>
      </c>
      <c r="D1885" s="73" t="s">
        <v>6530</v>
      </c>
      <c r="E1885" s="73" t="s">
        <v>922</v>
      </c>
      <c r="F1885" s="74">
        <v>60</v>
      </c>
      <c r="G1885" s="73" t="s">
        <v>6522</v>
      </c>
      <c r="H1885" s="73" t="s">
        <v>83</v>
      </c>
      <c r="I1885" s="73" t="s">
        <v>2200</v>
      </c>
      <c r="J1885" s="73" t="s">
        <v>320</v>
      </c>
      <c r="K1885" s="73" t="s">
        <v>390</v>
      </c>
      <c r="L1885" s="73" t="s">
        <v>383</v>
      </c>
      <c r="M1885" s="73" t="s">
        <v>384</v>
      </c>
      <c r="N1885" s="73" t="s">
        <v>37</v>
      </c>
      <c r="O1885" s="73" t="s">
        <v>385</v>
      </c>
      <c r="P1885" s="73" t="s">
        <v>907</v>
      </c>
      <c r="Q1885" s="73" t="s">
        <v>917</v>
      </c>
      <c r="R1885" s="73" t="s">
        <v>83</v>
      </c>
      <c r="V1885" s="60" t="str">
        <f>W1885&amp;H1885</f>
        <v>SUEZсерый</v>
      </c>
      <c r="W1885" s="60" t="str">
        <f>_xlfn.LET(_xlpm.TextCell,TEXT(G1885,"###"),IF(_xlpm.TextCell&lt;&gt;"",IF(StyleSpaceSplit,IFERROR(IF(FIND(" ",_xlpm.TextCell)&gt;=1,MID(_xlpm.TextCell,1,FIND(" ",_xlpm.TextCell)-1),_xlpm.TextCell),_xlpm.TextCell),_xlpm.TextCell),""))</f>
        <v>SUEZ</v>
      </c>
      <c r="X1885" s="60" t="str">
        <f>IF(A1885&lt;&gt;"",IFERROR(IF(FIND(" ",G1885)&gt;=1,MID(G1885,FIND(" ",G1885)+1,LEN(G1885)),""),""),"")</f>
        <v/>
      </c>
      <c r="AC1885" s="51">
        <f>IFERROR(VALUE(MID($C1885,1,2)),0)</f>
        <v>81</v>
      </c>
      <c r="AD1885" s="44">
        <f>IFERROR(VALUE(MID($C1885,4,3)),0)</f>
        <v>32</v>
      </c>
      <c r="AE1885" s="51">
        <f>VALUE(RIGHT("00"&amp;AC1885,2)&amp;RIGHT("000"&amp;AD1885,3))</f>
        <v>81032</v>
      </c>
    </row>
    <row r="1886" spans="1:31">
      <c r="A1886" s="60" t="str">
        <f>IF(G1886&amp;Q1886&lt;&gt;"",W1886&amp;Q1886,"")</f>
        <v>SUEZgrey</v>
      </c>
      <c r="B1886" s="60" t="str">
        <f>IF(C1886&lt;&gt;"",LEFT(C1886,9),"")</f>
        <v>81-032-08</v>
      </c>
      <c r="C1886" s="73" t="s">
        <v>6536</v>
      </c>
      <c r="D1886" s="73" t="s">
        <v>6530</v>
      </c>
      <c r="E1886" s="73" t="s">
        <v>912</v>
      </c>
      <c r="F1886" s="74">
        <v>61</v>
      </c>
      <c r="G1886" s="73" t="s">
        <v>6522</v>
      </c>
      <c r="H1886" s="73" t="s">
        <v>83</v>
      </c>
      <c r="I1886" s="73" t="s">
        <v>2200</v>
      </c>
      <c r="J1886" s="73" t="s">
        <v>320</v>
      </c>
      <c r="K1886" s="73" t="s">
        <v>390</v>
      </c>
      <c r="L1886" s="73" t="s">
        <v>383</v>
      </c>
      <c r="M1886" s="73" t="s">
        <v>384</v>
      </c>
      <c r="N1886" s="73" t="s">
        <v>37</v>
      </c>
      <c r="O1886" s="73" t="s">
        <v>385</v>
      </c>
      <c r="P1886" s="73" t="s">
        <v>907</v>
      </c>
      <c r="Q1886" s="73" t="s">
        <v>917</v>
      </c>
      <c r="R1886" s="73" t="s">
        <v>83</v>
      </c>
      <c r="V1886" s="60" t="str">
        <f>W1886&amp;H1886</f>
        <v>SUEZсерый</v>
      </c>
      <c r="W1886" s="60" t="str">
        <f>_xlfn.LET(_xlpm.TextCell,TEXT(G1886,"###"),IF(_xlpm.TextCell&lt;&gt;"",IF(StyleSpaceSplit,IFERROR(IF(FIND(" ",_xlpm.TextCell)&gt;=1,MID(_xlpm.TextCell,1,FIND(" ",_xlpm.TextCell)-1),_xlpm.TextCell),_xlpm.TextCell),_xlpm.TextCell),""))</f>
        <v>SUEZ</v>
      </c>
      <c r="X1886" s="60" t="str">
        <f>IF(A1886&lt;&gt;"",IFERROR(IF(FIND(" ",G1886)&gt;=1,MID(G1886,FIND(" ",G1886)+1,LEN(G1886)),""),""),"")</f>
        <v/>
      </c>
      <c r="AC1886" s="51">
        <f>IFERROR(VALUE(MID($C1886,1,2)),0)</f>
        <v>81</v>
      </c>
      <c r="AD1886" s="44">
        <f>IFERROR(VALUE(MID($C1886,4,3)),0)</f>
        <v>32</v>
      </c>
      <c r="AE1886" s="51">
        <f>VALUE(RIGHT("00"&amp;AC1886,2)&amp;RIGHT("000"&amp;AD1886,3))</f>
        <v>81032</v>
      </c>
    </row>
    <row r="1887" spans="1:31">
      <c r="A1887" s="60" t="str">
        <f>IF(G1887&amp;Q1887&lt;&gt;"",W1887&amp;Q1887,"")</f>
        <v>SUEZblue</v>
      </c>
      <c r="B1887" s="60" t="str">
        <f>IF(C1887&lt;&gt;"",LEFT(C1887,9),"")</f>
        <v>81-032-06</v>
      </c>
      <c r="C1887" s="73" t="s">
        <v>6520</v>
      </c>
      <c r="D1887" s="73" t="s">
        <v>6521</v>
      </c>
      <c r="E1887" s="73" t="s">
        <v>956</v>
      </c>
      <c r="F1887" s="74">
        <v>55</v>
      </c>
      <c r="G1887" s="73" t="s">
        <v>6522</v>
      </c>
      <c r="H1887" s="73" t="s">
        <v>71</v>
      </c>
      <c r="I1887" s="73" t="s">
        <v>2200</v>
      </c>
      <c r="J1887" s="73" t="s">
        <v>320</v>
      </c>
      <c r="K1887" s="73" t="s">
        <v>390</v>
      </c>
      <c r="L1887" s="73" t="s">
        <v>383</v>
      </c>
      <c r="M1887" s="73" t="s">
        <v>384</v>
      </c>
      <c r="N1887" s="73" t="s">
        <v>37</v>
      </c>
      <c r="O1887" s="73" t="s">
        <v>385</v>
      </c>
      <c r="P1887" s="73" t="s">
        <v>907</v>
      </c>
      <c r="Q1887" s="73" t="s">
        <v>932</v>
      </c>
      <c r="R1887" s="73" t="s">
        <v>71</v>
      </c>
      <c r="V1887" s="60" t="str">
        <f>W1887&amp;H1887</f>
        <v>SUEZсиний</v>
      </c>
      <c r="W1887" s="60" t="str">
        <f>_xlfn.LET(_xlpm.TextCell,TEXT(G1887,"###"),IF(_xlpm.TextCell&lt;&gt;"",IF(StyleSpaceSplit,IFERROR(IF(FIND(" ",_xlpm.TextCell)&gt;=1,MID(_xlpm.TextCell,1,FIND(" ",_xlpm.TextCell)-1),_xlpm.TextCell),_xlpm.TextCell),_xlpm.TextCell),""))</f>
        <v>SUEZ</v>
      </c>
      <c r="X1887" s="60" t="str">
        <f>IF(A1887&lt;&gt;"",IFERROR(IF(FIND(" ",G1887)&gt;=1,MID(G1887,FIND(" ",G1887)+1,LEN(G1887)),""),""),"")</f>
        <v/>
      </c>
      <c r="AC1887" s="51">
        <f>IFERROR(VALUE(MID($C1887,1,2)),0)</f>
        <v>81</v>
      </c>
      <c r="AD1887" s="44">
        <f>IFERROR(VALUE(MID($C1887,4,3)),0)</f>
        <v>32</v>
      </c>
      <c r="AE1887" s="51">
        <f>VALUE(RIGHT("00"&amp;AC1887,2)&amp;RIGHT("000"&amp;AD1887,3))</f>
        <v>81032</v>
      </c>
    </row>
    <row r="1888" spans="1:31">
      <c r="A1888" s="60" t="str">
        <f>IF(G1888&amp;Q1888&lt;&gt;"",W1888&amp;Q1888,"")</f>
        <v>SUEZblue</v>
      </c>
      <c r="B1888" s="60" t="str">
        <f>IF(C1888&lt;&gt;"",LEFT(C1888,9),"")</f>
        <v>81-032-06</v>
      </c>
      <c r="C1888" s="73" t="s">
        <v>6523</v>
      </c>
      <c r="D1888" s="73" t="s">
        <v>6521</v>
      </c>
      <c r="E1888" s="73" t="s">
        <v>915</v>
      </c>
      <c r="F1888" s="74">
        <v>56</v>
      </c>
      <c r="G1888" s="73" t="s">
        <v>6522</v>
      </c>
      <c r="H1888" s="73" t="s">
        <v>71</v>
      </c>
      <c r="I1888" s="73" t="s">
        <v>2200</v>
      </c>
      <c r="J1888" s="73" t="s">
        <v>320</v>
      </c>
      <c r="K1888" s="73" t="s">
        <v>390</v>
      </c>
      <c r="L1888" s="73" t="s">
        <v>383</v>
      </c>
      <c r="M1888" s="73" t="s">
        <v>384</v>
      </c>
      <c r="N1888" s="73" t="s">
        <v>37</v>
      </c>
      <c r="O1888" s="73" t="s">
        <v>385</v>
      </c>
      <c r="P1888" s="73" t="s">
        <v>907</v>
      </c>
      <c r="Q1888" s="73" t="s">
        <v>932</v>
      </c>
      <c r="R1888" s="73" t="s">
        <v>71</v>
      </c>
      <c r="V1888" s="60" t="str">
        <f>W1888&amp;H1888</f>
        <v>SUEZсиний</v>
      </c>
      <c r="W1888" s="60" t="str">
        <f>_xlfn.LET(_xlpm.TextCell,TEXT(G1888,"###"),IF(_xlpm.TextCell&lt;&gt;"",IF(StyleSpaceSplit,IFERROR(IF(FIND(" ",_xlpm.TextCell)&gt;=1,MID(_xlpm.TextCell,1,FIND(" ",_xlpm.TextCell)-1),_xlpm.TextCell),_xlpm.TextCell),_xlpm.TextCell),""))</f>
        <v>SUEZ</v>
      </c>
      <c r="X1888" s="60" t="str">
        <f>IF(A1888&lt;&gt;"",IFERROR(IF(FIND(" ",G1888)&gt;=1,MID(G1888,FIND(" ",G1888)+1,LEN(G1888)),""),""),"")</f>
        <v/>
      </c>
      <c r="AC1888" s="51">
        <f>IFERROR(VALUE(MID($C1888,1,2)),0)</f>
        <v>81</v>
      </c>
      <c r="AD1888" s="44">
        <f>IFERROR(VALUE(MID($C1888,4,3)),0)</f>
        <v>32</v>
      </c>
      <c r="AE1888" s="51">
        <f>VALUE(RIGHT("00"&amp;AC1888,2)&amp;RIGHT("000"&amp;AD1888,3))</f>
        <v>81032</v>
      </c>
    </row>
    <row r="1889" spans="1:31">
      <c r="A1889" s="60" t="str">
        <f>IF(G1889&amp;Q1889&lt;&gt;"",W1889&amp;Q1889,"")</f>
        <v>SUEZblue</v>
      </c>
      <c r="B1889" s="60" t="str">
        <f>IF(C1889&lt;&gt;"",LEFT(C1889,9),"")</f>
        <v>81-032-06</v>
      </c>
      <c r="C1889" s="73" t="s">
        <v>6524</v>
      </c>
      <c r="D1889" s="73" t="s">
        <v>6521</v>
      </c>
      <c r="E1889" s="73" t="s">
        <v>904</v>
      </c>
      <c r="F1889" s="74">
        <v>57</v>
      </c>
      <c r="G1889" s="73" t="s">
        <v>6522</v>
      </c>
      <c r="H1889" s="73" t="s">
        <v>71</v>
      </c>
      <c r="I1889" s="73" t="s">
        <v>2200</v>
      </c>
      <c r="J1889" s="73" t="s">
        <v>320</v>
      </c>
      <c r="K1889" s="73" t="s">
        <v>390</v>
      </c>
      <c r="L1889" s="73" t="s">
        <v>383</v>
      </c>
      <c r="M1889" s="73" t="s">
        <v>384</v>
      </c>
      <c r="N1889" s="73" t="s">
        <v>37</v>
      </c>
      <c r="O1889" s="73" t="s">
        <v>385</v>
      </c>
      <c r="P1889" s="73" t="s">
        <v>907</v>
      </c>
      <c r="Q1889" s="73" t="s">
        <v>932</v>
      </c>
      <c r="R1889" s="73" t="s">
        <v>71</v>
      </c>
      <c r="V1889" s="60" t="str">
        <f>W1889&amp;H1889</f>
        <v>SUEZсиний</v>
      </c>
      <c r="W1889" s="60" t="str">
        <f>_xlfn.LET(_xlpm.TextCell,TEXT(G1889,"###"),IF(_xlpm.TextCell&lt;&gt;"",IF(StyleSpaceSplit,IFERROR(IF(FIND(" ",_xlpm.TextCell)&gt;=1,MID(_xlpm.TextCell,1,FIND(" ",_xlpm.TextCell)-1),_xlpm.TextCell),_xlpm.TextCell),_xlpm.TextCell),""))</f>
        <v>SUEZ</v>
      </c>
      <c r="X1889" s="60" t="str">
        <f>IF(A1889&lt;&gt;"",IFERROR(IF(FIND(" ",G1889)&gt;=1,MID(G1889,FIND(" ",G1889)+1,LEN(G1889)),""),""),"")</f>
        <v/>
      </c>
      <c r="AC1889" s="51">
        <f>IFERROR(VALUE(MID($C1889,1,2)),0)</f>
        <v>81</v>
      </c>
      <c r="AD1889" s="44">
        <f>IFERROR(VALUE(MID($C1889,4,3)),0)</f>
        <v>32</v>
      </c>
      <c r="AE1889" s="51">
        <f>VALUE(RIGHT("00"&amp;AC1889,2)&amp;RIGHT("000"&amp;AD1889,3))</f>
        <v>81032</v>
      </c>
    </row>
    <row r="1890" spans="1:31">
      <c r="A1890" s="60" t="str">
        <f>IF(G1890&amp;Q1890&lt;&gt;"",W1890&amp;Q1890,"")</f>
        <v>SUEZblue</v>
      </c>
      <c r="B1890" s="60" t="str">
        <f>IF(C1890&lt;&gt;"",LEFT(C1890,9),"")</f>
        <v>81-032-06</v>
      </c>
      <c r="C1890" s="73" t="s">
        <v>6525</v>
      </c>
      <c r="D1890" s="73" t="s">
        <v>6521</v>
      </c>
      <c r="E1890" s="73" t="s">
        <v>920</v>
      </c>
      <c r="F1890" s="74">
        <v>58</v>
      </c>
      <c r="G1890" s="73" t="s">
        <v>6522</v>
      </c>
      <c r="H1890" s="73" t="s">
        <v>71</v>
      </c>
      <c r="I1890" s="73" t="s">
        <v>2200</v>
      </c>
      <c r="J1890" s="73" t="s">
        <v>320</v>
      </c>
      <c r="K1890" s="73" t="s">
        <v>390</v>
      </c>
      <c r="L1890" s="73" t="s">
        <v>383</v>
      </c>
      <c r="M1890" s="73" t="s">
        <v>384</v>
      </c>
      <c r="N1890" s="73" t="s">
        <v>37</v>
      </c>
      <c r="O1890" s="73" t="s">
        <v>385</v>
      </c>
      <c r="P1890" s="73" t="s">
        <v>907</v>
      </c>
      <c r="Q1890" s="73" t="s">
        <v>932</v>
      </c>
      <c r="R1890" s="73" t="s">
        <v>71</v>
      </c>
      <c r="V1890" s="60" t="str">
        <f>W1890&amp;H1890</f>
        <v>SUEZсиний</v>
      </c>
      <c r="W1890" s="60" t="str">
        <f>_xlfn.LET(_xlpm.TextCell,TEXT(G1890,"###"),IF(_xlpm.TextCell&lt;&gt;"",IF(StyleSpaceSplit,IFERROR(IF(FIND(" ",_xlpm.TextCell)&gt;=1,MID(_xlpm.TextCell,1,FIND(" ",_xlpm.TextCell)-1),_xlpm.TextCell),_xlpm.TextCell),_xlpm.TextCell),""))</f>
        <v>SUEZ</v>
      </c>
      <c r="X1890" s="60" t="str">
        <f>IF(A1890&lt;&gt;"",IFERROR(IF(FIND(" ",G1890)&gt;=1,MID(G1890,FIND(" ",G1890)+1,LEN(G1890)),""),""),"")</f>
        <v/>
      </c>
      <c r="AC1890" s="51">
        <f>IFERROR(VALUE(MID($C1890,1,2)),0)</f>
        <v>81</v>
      </c>
      <c r="AD1890" s="44">
        <f>IFERROR(VALUE(MID($C1890,4,3)),0)</f>
        <v>32</v>
      </c>
      <c r="AE1890" s="51">
        <f>VALUE(RIGHT("00"&amp;AC1890,2)&amp;RIGHT("000"&amp;AD1890,3))</f>
        <v>81032</v>
      </c>
    </row>
    <row r="1891" spans="1:31">
      <c r="A1891" s="60" t="str">
        <f>IF(G1891&amp;Q1891&lt;&gt;"",W1891&amp;Q1891,"")</f>
        <v>SUEZblue</v>
      </c>
      <c r="B1891" s="60" t="str">
        <f>IF(C1891&lt;&gt;"",LEFT(C1891,9),"")</f>
        <v>81-032-06</v>
      </c>
      <c r="C1891" s="73" t="s">
        <v>6526</v>
      </c>
      <c r="D1891" s="73" t="s">
        <v>6521</v>
      </c>
      <c r="E1891" s="73" t="s">
        <v>910</v>
      </c>
      <c r="F1891" s="74">
        <v>59</v>
      </c>
      <c r="G1891" s="73" t="s">
        <v>6522</v>
      </c>
      <c r="H1891" s="73" t="s">
        <v>71</v>
      </c>
      <c r="I1891" s="73" t="s">
        <v>2200</v>
      </c>
      <c r="J1891" s="73" t="s">
        <v>320</v>
      </c>
      <c r="K1891" s="73" t="s">
        <v>390</v>
      </c>
      <c r="L1891" s="73" t="s">
        <v>383</v>
      </c>
      <c r="M1891" s="73" t="s">
        <v>384</v>
      </c>
      <c r="N1891" s="73" t="s">
        <v>37</v>
      </c>
      <c r="O1891" s="73" t="s">
        <v>385</v>
      </c>
      <c r="P1891" s="73" t="s">
        <v>907</v>
      </c>
      <c r="Q1891" s="73" t="s">
        <v>932</v>
      </c>
      <c r="R1891" s="73" t="s">
        <v>71</v>
      </c>
      <c r="V1891" s="60" t="str">
        <f>W1891&amp;H1891</f>
        <v>SUEZсиний</v>
      </c>
      <c r="W1891" s="60" t="str">
        <f>_xlfn.LET(_xlpm.TextCell,TEXT(G1891,"###"),IF(_xlpm.TextCell&lt;&gt;"",IF(StyleSpaceSplit,IFERROR(IF(FIND(" ",_xlpm.TextCell)&gt;=1,MID(_xlpm.TextCell,1,FIND(" ",_xlpm.TextCell)-1),_xlpm.TextCell),_xlpm.TextCell),_xlpm.TextCell),""))</f>
        <v>SUEZ</v>
      </c>
      <c r="X1891" s="60" t="str">
        <f>IF(A1891&lt;&gt;"",IFERROR(IF(FIND(" ",G1891)&gt;=1,MID(G1891,FIND(" ",G1891)+1,LEN(G1891)),""),""),"")</f>
        <v/>
      </c>
      <c r="AC1891" s="51">
        <f>IFERROR(VALUE(MID($C1891,1,2)),0)</f>
        <v>81</v>
      </c>
      <c r="AD1891" s="44">
        <f>IFERROR(VALUE(MID($C1891,4,3)),0)</f>
        <v>32</v>
      </c>
      <c r="AE1891" s="51">
        <f>VALUE(RIGHT("00"&amp;AC1891,2)&amp;RIGHT("000"&amp;AD1891,3))</f>
        <v>81032</v>
      </c>
    </row>
    <row r="1892" spans="1:31">
      <c r="A1892" s="60" t="str">
        <f>IF(G1892&amp;Q1892&lt;&gt;"",W1892&amp;Q1892,"")</f>
        <v>SUEZblue</v>
      </c>
      <c r="B1892" s="60" t="str">
        <f>IF(C1892&lt;&gt;"",LEFT(C1892,9),"")</f>
        <v>81-032-06</v>
      </c>
      <c r="C1892" s="73" t="s">
        <v>6527</v>
      </c>
      <c r="D1892" s="73" t="s">
        <v>6521</v>
      </c>
      <c r="E1892" s="73" t="s">
        <v>922</v>
      </c>
      <c r="F1892" s="74">
        <v>60</v>
      </c>
      <c r="G1892" s="73" t="s">
        <v>6522</v>
      </c>
      <c r="H1892" s="73" t="s">
        <v>71</v>
      </c>
      <c r="I1892" s="73" t="s">
        <v>2200</v>
      </c>
      <c r="J1892" s="73" t="s">
        <v>320</v>
      </c>
      <c r="K1892" s="73" t="s">
        <v>390</v>
      </c>
      <c r="L1892" s="73" t="s">
        <v>383</v>
      </c>
      <c r="M1892" s="73" t="s">
        <v>384</v>
      </c>
      <c r="N1892" s="73" t="s">
        <v>37</v>
      </c>
      <c r="O1892" s="73" t="s">
        <v>385</v>
      </c>
      <c r="P1892" s="73" t="s">
        <v>907</v>
      </c>
      <c r="Q1892" s="73" t="s">
        <v>932</v>
      </c>
      <c r="R1892" s="73" t="s">
        <v>71</v>
      </c>
      <c r="V1892" s="60" t="str">
        <f>W1892&amp;H1892</f>
        <v>SUEZсиний</v>
      </c>
      <c r="W1892" s="60" t="str">
        <f>_xlfn.LET(_xlpm.TextCell,TEXT(G1892,"###"),IF(_xlpm.TextCell&lt;&gt;"",IF(StyleSpaceSplit,IFERROR(IF(FIND(" ",_xlpm.TextCell)&gt;=1,MID(_xlpm.TextCell,1,FIND(" ",_xlpm.TextCell)-1),_xlpm.TextCell),_xlpm.TextCell),_xlpm.TextCell),""))</f>
        <v>SUEZ</v>
      </c>
      <c r="X1892" s="60" t="str">
        <f>IF(A1892&lt;&gt;"",IFERROR(IF(FIND(" ",G1892)&gt;=1,MID(G1892,FIND(" ",G1892)+1,LEN(G1892)),""),""),"")</f>
        <v/>
      </c>
      <c r="AC1892" s="51">
        <f>IFERROR(VALUE(MID($C1892,1,2)),0)</f>
        <v>81</v>
      </c>
      <c r="AD1892" s="44">
        <f>IFERROR(VALUE(MID($C1892,4,3)),0)</f>
        <v>32</v>
      </c>
      <c r="AE1892" s="51">
        <f>VALUE(RIGHT("00"&amp;AC1892,2)&amp;RIGHT("000"&amp;AD1892,3))</f>
        <v>81032</v>
      </c>
    </row>
    <row r="1893" spans="1:31">
      <c r="A1893" s="60" t="str">
        <f>IF(G1893&amp;Q1893&lt;&gt;"",W1893&amp;Q1893,"")</f>
        <v>SUEZblue</v>
      </c>
      <c r="B1893" s="60" t="str">
        <f>IF(C1893&lt;&gt;"",LEFT(C1893,9),"")</f>
        <v>81-032-06</v>
      </c>
      <c r="C1893" s="73" t="s">
        <v>6528</v>
      </c>
      <c r="D1893" s="73" t="s">
        <v>6521</v>
      </c>
      <c r="E1893" s="73" t="s">
        <v>912</v>
      </c>
      <c r="F1893" s="74">
        <v>61</v>
      </c>
      <c r="G1893" s="73" t="s">
        <v>6522</v>
      </c>
      <c r="H1893" s="73" t="s">
        <v>71</v>
      </c>
      <c r="I1893" s="73" t="s">
        <v>2200</v>
      </c>
      <c r="J1893" s="73" t="s">
        <v>320</v>
      </c>
      <c r="K1893" s="73" t="s">
        <v>390</v>
      </c>
      <c r="L1893" s="73" t="s">
        <v>383</v>
      </c>
      <c r="M1893" s="73" t="s">
        <v>384</v>
      </c>
      <c r="N1893" s="73" t="s">
        <v>37</v>
      </c>
      <c r="O1893" s="73" t="s">
        <v>385</v>
      </c>
      <c r="P1893" s="73" t="s">
        <v>907</v>
      </c>
      <c r="Q1893" s="73" t="s">
        <v>932</v>
      </c>
      <c r="R1893" s="73" t="s">
        <v>71</v>
      </c>
      <c r="V1893" s="60" t="str">
        <f>W1893&amp;H1893</f>
        <v>SUEZсиний</v>
      </c>
      <c r="W1893" s="60" t="str">
        <f>_xlfn.LET(_xlpm.TextCell,TEXT(G1893,"###"),IF(_xlpm.TextCell&lt;&gt;"",IF(StyleSpaceSplit,IFERROR(IF(FIND(" ",_xlpm.TextCell)&gt;=1,MID(_xlpm.TextCell,1,FIND(" ",_xlpm.TextCell)-1),_xlpm.TextCell),_xlpm.TextCell),_xlpm.TextCell),""))</f>
        <v>SUEZ</v>
      </c>
      <c r="X1893" s="60" t="str">
        <f>IF(A1893&lt;&gt;"",IFERROR(IF(FIND(" ",G1893)&gt;=1,MID(G1893,FIND(" ",G1893)+1,LEN(G1893)),""),""),"")</f>
        <v/>
      </c>
      <c r="AC1893" s="51">
        <f>IFERROR(VALUE(MID($C1893,1,2)),0)</f>
        <v>81</v>
      </c>
      <c r="AD1893" s="44">
        <f>IFERROR(VALUE(MID($C1893,4,3)),0)</f>
        <v>32</v>
      </c>
      <c r="AE1893" s="51">
        <f>VALUE(RIGHT("00"&amp;AC1893,2)&amp;RIGHT("000"&amp;AD1893,3))</f>
        <v>81032</v>
      </c>
    </row>
    <row r="1894" spans="1:31">
      <c r="A1894" s="60" t="str">
        <f>IF(G1894&amp;Q1894&lt;&gt;"",W1894&amp;Q1894,"")</f>
        <v>TIMORbeige</v>
      </c>
      <c r="B1894" s="60" t="str">
        <f>IF(C1894&lt;&gt;"",LEFT(C1894,9),"")</f>
        <v>81-033-02</v>
      </c>
      <c r="C1894" s="73" t="s">
        <v>6537</v>
      </c>
      <c r="D1894" s="73" t="s">
        <v>6538</v>
      </c>
      <c r="E1894" s="73" t="s">
        <v>956</v>
      </c>
      <c r="F1894" s="74">
        <v>55</v>
      </c>
      <c r="G1894" s="73" t="s">
        <v>6539</v>
      </c>
      <c r="H1894" s="73" t="s">
        <v>63</v>
      </c>
      <c r="I1894" s="73" t="s">
        <v>1021</v>
      </c>
      <c r="J1894" s="73" t="s">
        <v>320</v>
      </c>
      <c r="K1894" s="73" t="s">
        <v>390</v>
      </c>
      <c r="L1894" s="73" t="s">
        <v>383</v>
      </c>
      <c r="M1894" s="73" t="s">
        <v>384</v>
      </c>
      <c r="N1894" s="73" t="s">
        <v>37</v>
      </c>
      <c r="O1894" s="73" t="s">
        <v>385</v>
      </c>
      <c r="P1894" s="73" t="s">
        <v>907</v>
      </c>
      <c r="Q1894" s="73" t="s">
        <v>937</v>
      </c>
      <c r="R1894" s="73" t="s">
        <v>63</v>
      </c>
      <c r="V1894" s="60" t="str">
        <f>W1894&amp;H1894</f>
        <v>TIMORбежевый</v>
      </c>
      <c r="W1894" s="60" t="str">
        <f>_xlfn.LET(_xlpm.TextCell,TEXT(G1894,"###"),IF(_xlpm.TextCell&lt;&gt;"",IF(StyleSpaceSplit,IFERROR(IF(FIND(" ",_xlpm.TextCell)&gt;=1,MID(_xlpm.TextCell,1,FIND(" ",_xlpm.TextCell)-1),_xlpm.TextCell),_xlpm.TextCell),_xlpm.TextCell),""))</f>
        <v>TIMOR</v>
      </c>
      <c r="X1894" s="60" t="str">
        <f>IF(A1894&lt;&gt;"",IFERROR(IF(FIND(" ",G1894)&gt;=1,MID(G1894,FIND(" ",G1894)+1,LEN(G1894)),""),""),"")</f>
        <v/>
      </c>
      <c r="AC1894" s="51">
        <f>IFERROR(VALUE(MID($C1894,1,2)),0)</f>
        <v>81</v>
      </c>
      <c r="AD1894" s="44">
        <f>IFERROR(VALUE(MID($C1894,4,3)),0)</f>
        <v>33</v>
      </c>
      <c r="AE1894" s="51">
        <f>VALUE(RIGHT("00"&amp;AC1894,2)&amp;RIGHT("000"&amp;AD1894,3))</f>
        <v>81033</v>
      </c>
    </row>
    <row r="1895" spans="1:31">
      <c r="A1895" s="60" t="str">
        <f>IF(G1895&amp;Q1895&lt;&gt;"",W1895&amp;Q1895,"")</f>
        <v>TIMORbeige</v>
      </c>
      <c r="B1895" s="60" t="str">
        <f>IF(C1895&lt;&gt;"",LEFT(C1895,9),"")</f>
        <v>81-033-02</v>
      </c>
      <c r="C1895" s="73" t="s">
        <v>6540</v>
      </c>
      <c r="D1895" s="73" t="s">
        <v>6538</v>
      </c>
      <c r="E1895" s="73" t="s">
        <v>915</v>
      </c>
      <c r="F1895" s="74">
        <v>56</v>
      </c>
      <c r="G1895" s="73" t="s">
        <v>6539</v>
      </c>
      <c r="H1895" s="73" t="s">
        <v>63</v>
      </c>
      <c r="I1895" s="73" t="s">
        <v>1021</v>
      </c>
      <c r="J1895" s="73" t="s">
        <v>320</v>
      </c>
      <c r="K1895" s="73" t="s">
        <v>390</v>
      </c>
      <c r="L1895" s="73" t="s">
        <v>383</v>
      </c>
      <c r="M1895" s="73" t="s">
        <v>384</v>
      </c>
      <c r="N1895" s="73" t="s">
        <v>37</v>
      </c>
      <c r="O1895" s="73" t="s">
        <v>385</v>
      </c>
      <c r="P1895" s="73" t="s">
        <v>907</v>
      </c>
      <c r="Q1895" s="73" t="s">
        <v>937</v>
      </c>
      <c r="R1895" s="73" t="s">
        <v>63</v>
      </c>
      <c r="V1895" s="60" t="str">
        <f>W1895&amp;H1895</f>
        <v>TIMORбежевый</v>
      </c>
      <c r="W1895" s="60" t="str">
        <f>_xlfn.LET(_xlpm.TextCell,TEXT(G1895,"###"),IF(_xlpm.TextCell&lt;&gt;"",IF(StyleSpaceSplit,IFERROR(IF(FIND(" ",_xlpm.TextCell)&gt;=1,MID(_xlpm.TextCell,1,FIND(" ",_xlpm.TextCell)-1),_xlpm.TextCell),_xlpm.TextCell),_xlpm.TextCell),""))</f>
        <v>TIMOR</v>
      </c>
      <c r="X1895" s="60" t="str">
        <f>IF(A1895&lt;&gt;"",IFERROR(IF(FIND(" ",G1895)&gt;=1,MID(G1895,FIND(" ",G1895)+1,LEN(G1895)),""),""),"")</f>
        <v/>
      </c>
      <c r="AC1895" s="51">
        <f>IFERROR(VALUE(MID($C1895,1,2)),0)</f>
        <v>81</v>
      </c>
      <c r="AD1895" s="44">
        <f>IFERROR(VALUE(MID($C1895,4,3)),0)</f>
        <v>33</v>
      </c>
      <c r="AE1895" s="51">
        <f>VALUE(RIGHT("00"&amp;AC1895,2)&amp;RIGHT("000"&amp;AD1895,3))</f>
        <v>81033</v>
      </c>
    </row>
    <row r="1896" spans="1:31">
      <c r="A1896" s="60" t="str">
        <f>IF(G1896&amp;Q1896&lt;&gt;"",W1896&amp;Q1896,"")</f>
        <v>TIMORbeige</v>
      </c>
      <c r="B1896" s="60" t="str">
        <f>IF(C1896&lt;&gt;"",LEFT(C1896,9),"")</f>
        <v>81-033-02</v>
      </c>
      <c r="C1896" s="73" t="s">
        <v>6541</v>
      </c>
      <c r="D1896" s="73" t="s">
        <v>6538</v>
      </c>
      <c r="E1896" s="73" t="s">
        <v>904</v>
      </c>
      <c r="F1896" s="74">
        <v>57</v>
      </c>
      <c r="G1896" s="73" t="s">
        <v>6539</v>
      </c>
      <c r="H1896" s="73" t="s">
        <v>63</v>
      </c>
      <c r="I1896" s="73" t="s">
        <v>1021</v>
      </c>
      <c r="J1896" s="73" t="s">
        <v>320</v>
      </c>
      <c r="K1896" s="73" t="s">
        <v>390</v>
      </c>
      <c r="L1896" s="73" t="s">
        <v>383</v>
      </c>
      <c r="M1896" s="73" t="s">
        <v>384</v>
      </c>
      <c r="N1896" s="73" t="s">
        <v>37</v>
      </c>
      <c r="O1896" s="73" t="s">
        <v>385</v>
      </c>
      <c r="P1896" s="73" t="s">
        <v>907</v>
      </c>
      <c r="Q1896" s="73" t="s">
        <v>937</v>
      </c>
      <c r="R1896" s="73" t="s">
        <v>63</v>
      </c>
      <c r="V1896" s="60" t="str">
        <f>W1896&amp;H1896</f>
        <v>TIMORбежевый</v>
      </c>
      <c r="W1896" s="60" t="str">
        <f>_xlfn.LET(_xlpm.TextCell,TEXT(G1896,"###"),IF(_xlpm.TextCell&lt;&gt;"",IF(StyleSpaceSplit,IFERROR(IF(FIND(" ",_xlpm.TextCell)&gt;=1,MID(_xlpm.TextCell,1,FIND(" ",_xlpm.TextCell)-1),_xlpm.TextCell),_xlpm.TextCell),_xlpm.TextCell),""))</f>
        <v>TIMOR</v>
      </c>
      <c r="X1896" s="60" t="str">
        <f>IF(A1896&lt;&gt;"",IFERROR(IF(FIND(" ",G1896)&gt;=1,MID(G1896,FIND(" ",G1896)+1,LEN(G1896)),""),""),"")</f>
        <v/>
      </c>
      <c r="AC1896" s="51">
        <f>IFERROR(VALUE(MID($C1896,1,2)),0)</f>
        <v>81</v>
      </c>
      <c r="AD1896" s="44">
        <f>IFERROR(VALUE(MID($C1896,4,3)),0)</f>
        <v>33</v>
      </c>
      <c r="AE1896" s="51">
        <f>VALUE(RIGHT("00"&amp;AC1896,2)&amp;RIGHT("000"&amp;AD1896,3))</f>
        <v>81033</v>
      </c>
    </row>
    <row r="1897" spans="1:31">
      <c r="A1897" s="60" t="str">
        <f>IF(G1897&amp;Q1897&lt;&gt;"",W1897&amp;Q1897,"")</f>
        <v>TIMORbeige</v>
      </c>
      <c r="B1897" s="60" t="str">
        <f>IF(C1897&lt;&gt;"",LEFT(C1897,9),"")</f>
        <v>81-033-02</v>
      </c>
      <c r="C1897" s="73" t="s">
        <v>6542</v>
      </c>
      <c r="D1897" s="73" t="s">
        <v>6538</v>
      </c>
      <c r="E1897" s="73" t="s">
        <v>920</v>
      </c>
      <c r="F1897" s="74">
        <v>58</v>
      </c>
      <c r="G1897" s="73" t="s">
        <v>6539</v>
      </c>
      <c r="H1897" s="73" t="s">
        <v>63</v>
      </c>
      <c r="I1897" s="73" t="s">
        <v>1021</v>
      </c>
      <c r="J1897" s="73" t="s">
        <v>320</v>
      </c>
      <c r="K1897" s="73" t="s">
        <v>390</v>
      </c>
      <c r="L1897" s="73" t="s">
        <v>383</v>
      </c>
      <c r="M1897" s="73" t="s">
        <v>384</v>
      </c>
      <c r="N1897" s="73" t="s">
        <v>37</v>
      </c>
      <c r="O1897" s="73" t="s">
        <v>385</v>
      </c>
      <c r="P1897" s="73" t="s">
        <v>907</v>
      </c>
      <c r="Q1897" s="73" t="s">
        <v>937</v>
      </c>
      <c r="R1897" s="73" t="s">
        <v>63</v>
      </c>
      <c r="V1897" s="60" t="str">
        <f>W1897&amp;H1897</f>
        <v>TIMORбежевый</v>
      </c>
      <c r="W1897" s="60" t="str">
        <f>_xlfn.LET(_xlpm.TextCell,TEXT(G1897,"###"),IF(_xlpm.TextCell&lt;&gt;"",IF(StyleSpaceSplit,IFERROR(IF(FIND(" ",_xlpm.TextCell)&gt;=1,MID(_xlpm.TextCell,1,FIND(" ",_xlpm.TextCell)-1),_xlpm.TextCell),_xlpm.TextCell),_xlpm.TextCell),""))</f>
        <v>TIMOR</v>
      </c>
      <c r="X1897" s="60" t="str">
        <f>IF(A1897&lt;&gt;"",IFERROR(IF(FIND(" ",G1897)&gt;=1,MID(G1897,FIND(" ",G1897)+1,LEN(G1897)),""),""),"")</f>
        <v/>
      </c>
      <c r="AC1897" s="51">
        <f>IFERROR(VALUE(MID($C1897,1,2)),0)</f>
        <v>81</v>
      </c>
      <c r="AD1897" s="44">
        <f>IFERROR(VALUE(MID($C1897,4,3)),0)</f>
        <v>33</v>
      </c>
      <c r="AE1897" s="51">
        <f>VALUE(RIGHT("00"&amp;AC1897,2)&amp;RIGHT("000"&amp;AD1897,3))</f>
        <v>81033</v>
      </c>
    </row>
    <row r="1898" spans="1:31">
      <c r="A1898" s="60" t="str">
        <f>IF(G1898&amp;Q1898&lt;&gt;"",W1898&amp;Q1898,"")</f>
        <v>TIMORbeige</v>
      </c>
      <c r="B1898" s="60" t="str">
        <f>IF(C1898&lt;&gt;"",LEFT(C1898,9),"")</f>
        <v>81-033-02</v>
      </c>
      <c r="C1898" s="73" t="s">
        <v>6543</v>
      </c>
      <c r="D1898" s="73" t="s">
        <v>6538</v>
      </c>
      <c r="E1898" s="73" t="s">
        <v>910</v>
      </c>
      <c r="F1898" s="74">
        <v>59</v>
      </c>
      <c r="G1898" s="73" t="s">
        <v>6539</v>
      </c>
      <c r="H1898" s="73" t="s">
        <v>63</v>
      </c>
      <c r="I1898" s="73" t="s">
        <v>1021</v>
      </c>
      <c r="J1898" s="73" t="s">
        <v>320</v>
      </c>
      <c r="K1898" s="73" t="s">
        <v>390</v>
      </c>
      <c r="L1898" s="73" t="s">
        <v>383</v>
      </c>
      <c r="M1898" s="73" t="s">
        <v>384</v>
      </c>
      <c r="N1898" s="73" t="s">
        <v>37</v>
      </c>
      <c r="O1898" s="73" t="s">
        <v>385</v>
      </c>
      <c r="P1898" s="73" t="s">
        <v>907</v>
      </c>
      <c r="Q1898" s="73" t="s">
        <v>937</v>
      </c>
      <c r="R1898" s="73" t="s">
        <v>63</v>
      </c>
      <c r="V1898" s="60" t="str">
        <f>W1898&amp;H1898</f>
        <v>TIMORбежевый</v>
      </c>
      <c r="W1898" s="60" t="str">
        <f>_xlfn.LET(_xlpm.TextCell,TEXT(G1898,"###"),IF(_xlpm.TextCell&lt;&gt;"",IF(StyleSpaceSplit,IFERROR(IF(FIND(" ",_xlpm.TextCell)&gt;=1,MID(_xlpm.TextCell,1,FIND(" ",_xlpm.TextCell)-1),_xlpm.TextCell),_xlpm.TextCell),_xlpm.TextCell),""))</f>
        <v>TIMOR</v>
      </c>
      <c r="X1898" s="60" t="str">
        <f>IF(A1898&lt;&gt;"",IFERROR(IF(FIND(" ",G1898)&gt;=1,MID(G1898,FIND(" ",G1898)+1,LEN(G1898)),""),""),"")</f>
        <v/>
      </c>
      <c r="AC1898" s="51">
        <f>IFERROR(VALUE(MID($C1898,1,2)),0)</f>
        <v>81</v>
      </c>
      <c r="AD1898" s="44">
        <f>IFERROR(VALUE(MID($C1898,4,3)),0)</f>
        <v>33</v>
      </c>
      <c r="AE1898" s="51">
        <f>VALUE(RIGHT("00"&amp;AC1898,2)&amp;RIGHT("000"&amp;AD1898,3))</f>
        <v>81033</v>
      </c>
    </row>
    <row r="1899" spans="1:31">
      <c r="A1899" s="60" t="str">
        <f>IF(G1899&amp;Q1899&lt;&gt;"",W1899&amp;Q1899,"")</f>
        <v>TIMORbeige</v>
      </c>
      <c r="B1899" s="60" t="str">
        <f>IF(C1899&lt;&gt;"",LEFT(C1899,9),"")</f>
        <v>81-033-02</v>
      </c>
      <c r="C1899" s="73" t="s">
        <v>6544</v>
      </c>
      <c r="D1899" s="73" t="s">
        <v>6538</v>
      </c>
      <c r="E1899" s="73" t="s">
        <v>922</v>
      </c>
      <c r="F1899" s="74">
        <v>60</v>
      </c>
      <c r="G1899" s="73" t="s">
        <v>6539</v>
      </c>
      <c r="H1899" s="73" t="s">
        <v>63</v>
      </c>
      <c r="I1899" s="73" t="s">
        <v>1021</v>
      </c>
      <c r="J1899" s="73" t="s">
        <v>320</v>
      </c>
      <c r="K1899" s="73" t="s">
        <v>390</v>
      </c>
      <c r="L1899" s="73" t="s">
        <v>383</v>
      </c>
      <c r="M1899" s="73" t="s">
        <v>384</v>
      </c>
      <c r="N1899" s="73" t="s">
        <v>37</v>
      </c>
      <c r="O1899" s="73" t="s">
        <v>385</v>
      </c>
      <c r="P1899" s="73" t="s">
        <v>907</v>
      </c>
      <c r="Q1899" s="73" t="s">
        <v>937</v>
      </c>
      <c r="R1899" s="73" t="s">
        <v>63</v>
      </c>
      <c r="V1899" s="60" t="str">
        <f>W1899&amp;H1899</f>
        <v>TIMORбежевый</v>
      </c>
      <c r="W1899" s="60" t="str">
        <f>_xlfn.LET(_xlpm.TextCell,TEXT(G1899,"###"),IF(_xlpm.TextCell&lt;&gt;"",IF(StyleSpaceSplit,IFERROR(IF(FIND(" ",_xlpm.TextCell)&gt;=1,MID(_xlpm.TextCell,1,FIND(" ",_xlpm.TextCell)-1),_xlpm.TextCell),_xlpm.TextCell),_xlpm.TextCell),""))</f>
        <v>TIMOR</v>
      </c>
      <c r="X1899" s="60" t="str">
        <f>IF(A1899&lt;&gt;"",IFERROR(IF(FIND(" ",G1899)&gt;=1,MID(G1899,FIND(" ",G1899)+1,LEN(G1899)),""),""),"")</f>
        <v/>
      </c>
      <c r="AC1899" s="51">
        <f>IFERROR(VALUE(MID($C1899,1,2)),0)</f>
        <v>81</v>
      </c>
      <c r="AD1899" s="44">
        <f>IFERROR(VALUE(MID($C1899,4,3)),0)</f>
        <v>33</v>
      </c>
      <c r="AE1899" s="51">
        <f>VALUE(RIGHT("00"&amp;AC1899,2)&amp;RIGHT("000"&amp;AD1899,3))</f>
        <v>81033</v>
      </c>
    </row>
    <row r="1900" spans="1:31">
      <c r="A1900" s="60" t="str">
        <f>IF(G1900&amp;Q1900&lt;&gt;"",W1900&amp;Q1900,"")</f>
        <v>TIMORbeige</v>
      </c>
      <c r="B1900" s="60" t="str">
        <f>IF(C1900&lt;&gt;"",LEFT(C1900,9),"")</f>
        <v>81-033-02</v>
      </c>
      <c r="C1900" s="73" t="s">
        <v>6545</v>
      </c>
      <c r="D1900" s="73" t="s">
        <v>6538</v>
      </c>
      <c r="E1900" s="73" t="s">
        <v>912</v>
      </c>
      <c r="F1900" s="74">
        <v>61</v>
      </c>
      <c r="G1900" s="73" t="s">
        <v>6539</v>
      </c>
      <c r="H1900" s="73" t="s">
        <v>63</v>
      </c>
      <c r="I1900" s="73" t="s">
        <v>1021</v>
      </c>
      <c r="J1900" s="73" t="s">
        <v>320</v>
      </c>
      <c r="K1900" s="73" t="s">
        <v>390</v>
      </c>
      <c r="L1900" s="73" t="s">
        <v>383</v>
      </c>
      <c r="M1900" s="73" t="s">
        <v>384</v>
      </c>
      <c r="N1900" s="73" t="s">
        <v>37</v>
      </c>
      <c r="O1900" s="73" t="s">
        <v>385</v>
      </c>
      <c r="P1900" s="73" t="s">
        <v>907</v>
      </c>
      <c r="Q1900" s="73" t="s">
        <v>937</v>
      </c>
      <c r="R1900" s="73" t="s">
        <v>63</v>
      </c>
      <c r="V1900" s="60" t="str">
        <f>W1900&amp;H1900</f>
        <v>TIMORбежевый</v>
      </c>
      <c r="W1900" s="60" t="str">
        <f>_xlfn.LET(_xlpm.TextCell,TEXT(G1900,"###"),IF(_xlpm.TextCell&lt;&gt;"",IF(StyleSpaceSplit,IFERROR(IF(FIND(" ",_xlpm.TextCell)&gt;=1,MID(_xlpm.TextCell,1,FIND(" ",_xlpm.TextCell)-1),_xlpm.TextCell),_xlpm.TextCell),_xlpm.TextCell),""))</f>
        <v>TIMOR</v>
      </c>
      <c r="X1900" s="60" t="str">
        <f>IF(A1900&lt;&gt;"",IFERROR(IF(FIND(" ",G1900)&gt;=1,MID(G1900,FIND(" ",G1900)+1,LEN(G1900)),""),""),"")</f>
        <v/>
      </c>
      <c r="AC1900" s="51">
        <f>IFERROR(VALUE(MID($C1900,1,2)),0)</f>
        <v>81</v>
      </c>
      <c r="AD1900" s="44">
        <f>IFERROR(VALUE(MID($C1900,4,3)),0)</f>
        <v>33</v>
      </c>
      <c r="AE1900" s="51">
        <f>VALUE(RIGHT("00"&amp;AC1900,2)&amp;RIGHT("000"&amp;AD1900,3))</f>
        <v>81033</v>
      </c>
    </row>
    <row r="1901" spans="1:31">
      <c r="A1901" s="60" t="str">
        <f>IF(G1901&amp;Q1901&lt;&gt;"",W1901&amp;Q1901,"")</f>
        <v>TIMORnavy</v>
      </c>
      <c r="B1901" s="60" t="str">
        <f>IF(C1901&lt;&gt;"",LEFT(C1901,9),"")</f>
        <v>81-033-16</v>
      </c>
      <c r="C1901" s="73" t="s">
        <v>6546</v>
      </c>
      <c r="D1901" s="73" t="s">
        <v>6547</v>
      </c>
      <c r="E1901" s="73" t="s">
        <v>956</v>
      </c>
      <c r="F1901" s="74">
        <v>55</v>
      </c>
      <c r="G1901" s="73" t="s">
        <v>6539</v>
      </c>
      <c r="H1901" s="73" t="s">
        <v>315</v>
      </c>
      <c r="I1901" s="73" t="s">
        <v>1021</v>
      </c>
      <c r="J1901" s="73" t="s">
        <v>320</v>
      </c>
      <c r="K1901" s="73" t="s">
        <v>390</v>
      </c>
      <c r="L1901" s="73" t="s">
        <v>383</v>
      </c>
      <c r="M1901" s="73" t="s">
        <v>384</v>
      </c>
      <c r="N1901" s="73" t="s">
        <v>37</v>
      </c>
      <c r="O1901" s="73" t="s">
        <v>385</v>
      </c>
      <c r="P1901" s="73" t="s">
        <v>907</v>
      </c>
      <c r="Q1901" s="73" t="s">
        <v>1003</v>
      </c>
      <c r="R1901" s="73" t="s">
        <v>53</v>
      </c>
      <c r="V1901" s="60" t="str">
        <f>W1901&amp;H1901</f>
        <v>TIMORтемно-синий / черный</v>
      </c>
      <c r="W1901" s="60" t="str">
        <f>_xlfn.LET(_xlpm.TextCell,TEXT(G1901,"###"),IF(_xlpm.TextCell&lt;&gt;"",IF(StyleSpaceSplit,IFERROR(IF(FIND(" ",_xlpm.TextCell)&gt;=1,MID(_xlpm.TextCell,1,FIND(" ",_xlpm.TextCell)-1),_xlpm.TextCell),_xlpm.TextCell),_xlpm.TextCell),""))</f>
        <v>TIMOR</v>
      </c>
      <c r="X1901" s="60" t="str">
        <f>IF(A1901&lt;&gt;"",IFERROR(IF(FIND(" ",G1901)&gt;=1,MID(G1901,FIND(" ",G1901)+1,LEN(G1901)),""),""),"")</f>
        <v/>
      </c>
      <c r="AC1901" s="51">
        <f>IFERROR(VALUE(MID($C1901,1,2)),0)</f>
        <v>81</v>
      </c>
      <c r="AD1901" s="44">
        <f>IFERROR(VALUE(MID($C1901,4,3)),0)</f>
        <v>33</v>
      </c>
      <c r="AE1901" s="51">
        <f>VALUE(RIGHT("00"&amp;AC1901,2)&amp;RIGHT("000"&amp;AD1901,3))</f>
        <v>81033</v>
      </c>
    </row>
    <row r="1902" spans="1:31">
      <c r="A1902" s="60" t="str">
        <f>IF(G1902&amp;Q1902&lt;&gt;"",W1902&amp;Q1902,"")</f>
        <v>TIMORnavy</v>
      </c>
      <c r="B1902" s="60" t="str">
        <f>IF(C1902&lt;&gt;"",LEFT(C1902,9),"")</f>
        <v>81-033-16</v>
      </c>
      <c r="C1902" s="73" t="s">
        <v>6548</v>
      </c>
      <c r="D1902" s="73" t="s">
        <v>6547</v>
      </c>
      <c r="E1902" s="73" t="s">
        <v>915</v>
      </c>
      <c r="F1902" s="74">
        <v>56</v>
      </c>
      <c r="G1902" s="73" t="s">
        <v>6539</v>
      </c>
      <c r="H1902" s="73" t="s">
        <v>315</v>
      </c>
      <c r="I1902" s="73" t="s">
        <v>1021</v>
      </c>
      <c r="J1902" s="73" t="s">
        <v>320</v>
      </c>
      <c r="K1902" s="73" t="s">
        <v>390</v>
      </c>
      <c r="L1902" s="73" t="s">
        <v>383</v>
      </c>
      <c r="M1902" s="73" t="s">
        <v>384</v>
      </c>
      <c r="N1902" s="73" t="s">
        <v>37</v>
      </c>
      <c r="O1902" s="73" t="s">
        <v>385</v>
      </c>
      <c r="P1902" s="73" t="s">
        <v>907</v>
      </c>
      <c r="Q1902" s="73" t="s">
        <v>1003</v>
      </c>
      <c r="R1902" s="73" t="s">
        <v>53</v>
      </c>
      <c r="V1902" s="60" t="str">
        <f>W1902&amp;H1902</f>
        <v>TIMORтемно-синий / черный</v>
      </c>
      <c r="W1902" s="60" t="str">
        <f>_xlfn.LET(_xlpm.TextCell,TEXT(G1902,"###"),IF(_xlpm.TextCell&lt;&gt;"",IF(StyleSpaceSplit,IFERROR(IF(FIND(" ",_xlpm.TextCell)&gt;=1,MID(_xlpm.TextCell,1,FIND(" ",_xlpm.TextCell)-1),_xlpm.TextCell),_xlpm.TextCell),_xlpm.TextCell),""))</f>
        <v>TIMOR</v>
      </c>
      <c r="X1902" s="60" t="str">
        <f>IF(A1902&lt;&gt;"",IFERROR(IF(FIND(" ",G1902)&gt;=1,MID(G1902,FIND(" ",G1902)+1,LEN(G1902)),""),""),"")</f>
        <v/>
      </c>
      <c r="AC1902" s="51">
        <f>IFERROR(VALUE(MID($C1902,1,2)),0)</f>
        <v>81</v>
      </c>
      <c r="AD1902" s="44">
        <f>IFERROR(VALUE(MID($C1902,4,3)),0)</f>
        <v>33</v>
      </c>
      <c r="AE1902" s="51">
        <f>VALUE(RIGHT("00"&amp;AC1902,2)&amp;RIGHT("000"&amp;AD1902,3))</f>
        <v>81033</v>
      </c>
    </row>
    <row r="1903" spans="1:31">
      <c r="A1903" s="60" t="str">
        <f>IF(G1903&amp;Q1903&lt;&gt;"",W1903&amp;Q1903,"")</f>
        <v>TIMORnavy</v>
      </c>
      <c r="B1903" s="60" t="str">
        <f>IF(C1903&lt;&gt;"",LEFT(C1903,9),"")</f>
        <v>81-033-16</v>
      </c>
      <c r="C1903" s="73" t="s">
        <v>6549</v>
      </c>
      <c r="D1903" s="73" t="s">
        <v>6547</v>
      </c>
      <c r="E1903" s="73" t="s">
        <v>904</v>
      </c>
      <c r="F1903" s="74">
        <v>57</v>
      </c>
      <c r="G1903" s="73" t="s">
        <v>6539</v>
      </c>
      <c r="H1903" s="73" t="s">
        <v>315</v>
      </c>
      <c r="I1903" s="73" t="s">
        <v>1021</v>
      </c>
      <c r="J1903" s="73" t="s">
        <v>320</v>
      </c>
      <c r="K1903" s="73" t="s">
        <v>390</v>
      </c>
      <c r="L1903" s="73" t="s">
        <v>383</v>
      </c>
      <c r="M1903" s="73" t="s">
        <v>384</v>
      </c>
      <c r="N1903" s="73" t="s">
        <v>37</v>
      </c>
      <c r="O1903" s="73" t="s">
        <v>385</v>
      </c>
      <c r="P1903" s="73" t="s">
        <v>907</v>
      </c>
      <c r="Q1903" s="73" t="s">
        <v>1003</v>
      </c>
      <c r="R1903" s="73" t="s">
        <v>53</v>
      </c>
      <c r="V1903" s="60" t="str">
        <f>W1903&amp;H1903</f>
        <v>TIMORтемно-синий / черный</v>
      </c>
      <c r="W1903" s="60" t="str">
        <f>_xlfn.LET(_xlpm.TextCell,TEXT(G1903,"###"),IF(_xlpm.TextCell&lt;&gt;"",IF(StyleSpaceSplit,IFERROR(IF(FIND(" ",_xlpm.TextCell)&gt;=1,MID(_xlpm.TextCell,1,FIND(" ",_xlpm.TextCell)-1),_xlpm.TextCell),_xlpm.TextCell),_xlpm.TextCell),""))</f>
        <v>TIMOR</v>
      </c>
      <c r="X1903" s="60" t="str">
        <f>IF(A1903&lt;&gt;"",IFERROR(IF(FIND(" ",G1903)&gt;=1,MID(G1903,FIND(" ",G1903)+1,LEN(G1903)),""),""),"")</f>
        <v/>
      </c>
      <c r="AC1903" s="51">
        <f>IFERROR(VALUE(MID($C1903,1,2)),0)</f>
        <v>81</v>
      </c>
      <c r="AD1903" s="44">
        <f>IFERROR(VALUE(MID($C1903,4,3)),0)</f>
        <v>33</v>
      </c>
      <c r="AE1903" s="51">
        <f>VALUE(RIGHT("00"&amp;AC1903,2)&amp;RIGHT("000"&amp;AD1903,3))</f>
        <v>81033</v>
      </c>
    </row>
    <row r="1904" spans="1:31">
      <c r="A1904" s="60" t="str">
        <f>IF(G1904&amp;Q1904&lt;&gt;"",W1904&amp;Q1904,"")</f>
        <v>TIMORnavy</v>
      </c>
      <c r="B1904" s="60" t="str">
        <f>IF(C1904&lt;&gt;"",LEFT(C1904,9),"")</f>
        <v>81-033-16</v>
      </c>
      <c r="C1904" s="73" t="s">
        <v>6550</v>
      </c>
      <c r="D1904" s="73" t="s">
        <v>6547</v>
      </c>
      <c r="E1904" s="73" t="s">
        <v>920</v>
      </c>
      <c r="F1904" s="74">
        <v>58</v>
      </c>
      <c r="G1904" s="73" t="s">
        <v>6539</v>
      </c>
      <c r="H1904" s="73" t="s">
        <v>315</v>
      </c>
      <c r="I1904" s="73" t="s">
        <v>1021</v>
      </c>
      <c r="J1904" s="73" t="s">
        <v>320</v>
      </c>
      <c r="K1904" s="73" t="s">
        <v>390</v>
      </c>
      <c r="L1904" s="73" t="s">
        <v>383</v>
      </c>
      <c r="M1904" s="73" t="s">
        <v>384</v>
      </c>
      <c r="N1904" s="73" t="s">
        <v>37</v>
      </c>
      <c r="O1904" s="73" t="s">
        <v>385</v>
      </c>
      <c r="P1904" s="73" t="s">
        <v>907</v>
      </c>
      <c r="Q1904" s="73" t="s">
        <v>1003</v>
      </c>
      <c r="R1904" s="73" t="s">
        <v>53</v>
      </c>
      <c r="V1904" s="60" t="str">
        <f>W1904&amp;H1904</f>
        <v>TIMORтемно-синий / черный</v>
      </c>
      <c r="W1904" s="60" t="str">
        <f>_xlfn.LET(_xlpm.TextCell,TEXT(G1904,"###"),IF(_xlpm.TextCell&lt;&gt;"",IF(StyleSpaceSplit,IFERROR(IF(FIND(" ",_xlpm.TextCell)&gt;=1,MID(_xlpm.TextCell,1,FIND(" ",_xlpm.TextCell)-1),_xlpm.TextCell),_xlpm.TextCell),_xlpm.TextCell),""))</f>
        <v>TIMOR</v>
      </c>
      <c r="X1904" s="60" t="str">
        <f>IF(A1904&lt;&gt;"",IFERROR(IF(FIND(" ",G1904)&gt;=1,MID(G1904,FIND(" ",G1904)+1,LEN(G1904)),""),""),"")</f>
        <v/>
      </c>
      <c r="AC1904" s="51">
        <f>IFERROR(VALUE(MID($C1904,1,2)),0)</f>
        <v>81</v>
      </c>
      <c r="AD1904" s="44">
        <f>IFERROR(VALUE(MID($C1904,4,3)),0)</f>
        <v>33</v>
      </c>
      <c r="AE1904" s="51">
        <f>VALUE(RIGHT("00"&amp;AC1904,2)&amp;RIGHT("000"&amp;AD1904,3))</f>
        <v>81033</v>
      </c>
    </row>
    <row r="1905" spans="1:31">
      <c r="A1905" s="60" t="str">
        <f>IF(G1905&amp;Q1905&lt;&gt;"",W1905&amp;Q1905,"")</f>
        <v>TIMORnavy</v>
      </c>
      <c r="B1905" s="60" t="str">
        <f>IF(C1905&lt;&gt;"",LEFT(C1905,9),"")</f>
        <v>81-033-16</v>
      </c>
      <c r="C1905" s="73" t="s">
        <v>6551</v>
      </c>
      <c r="D1905" s="73" t="s">
        <v>6547</v>
      </c>
      <c r="E1905" s="73" t="s">
        <v>910</v>
      </c>
      <c r="F1905" s="74">
        <v>59</v>
      </c>
      <c r="G1905" s="73" t="s">
        <v>6539</v>
      </c>
      <c r="H1905" s="73" t="s">
        <v>315</v>
      </c>
      <c r="I1905" s="73" t="s">
        <v>1021</v>
      </c>
      <c r="J1905" s="73" t="s">
        <v>320</v>
      </c>
      <c r="K1905" s="73" t="s">
        <v>390</v>
      </c>
      <c r="L1905" s="73" t="s">
        <v>383</v>
      </c>
      <c r="M1905" s="73" t="s">
        <v>384</v>
      </c>
      <c r="N1905" s="73" t="s">
        <v>37</v>
      </c>
      <c r="O1905" s="73" t="s">
        <v>385</v>
      </c>
      <c r="P1905" s="73" t="s">
        <v>907</v>
      </c>
      <c r="Q1905" s="73" t="s">
        <v>1003</v>
      </c>
      <c r="R1905" s="73" t="s">
        <v>53</v>
      </c>
      <c r="V1905" s="60" t="str">
        <f>W1905&amp;H1905</f>
        <v>TIMORтемно-синий / черный</v>
      </c>
      <c r="W1905" s="60" t="str">
        <f>_xlfn.LET(_xlpm.TextCell,TEXT(G1905,"###"),IF(_xlpm.TextCell&lt;&gt;"",IF(StyleSpaceSplit,IFERROR(IF(FIND(" ",_xlpm.TextCell)&gt;=1,MID(_xlpm.TextCell,1,FIND(" ",_xlpm.TextCell)-1),_xlpm.TextCell),_xlpm.TextCell),_xlpm.TextCell),""))</f>
        <v>TIMOR</v>
      </c>
      <c r="X1905" s="60" t="str">
        <f>IF(A1905&lt;&gt;"",IFERROR(IF(FIND(" ",G1905)&gt;=1,MID(G1905,FIND(" ",G1905)+1,LEN(G1905)),""),""),"")</f>
        <v/>
      </c>
      <c r="AC1905" s="51">
        <f>IFERROR(VALUE(MID($C1905,1,2)),0)</f>
        <v>81</v>
      </c>
      <c r="AD1905" s="44">
        <f>IFERROR(VALUE(MID($C1905,4,3)),0)</f>
        <v>33</v>
      </c>
      <c r="AE1905" s="51">
        <f>VALUE(RIGHT("00"&amp;AC1905,2)&amp;RIGHT("000"&amp;AD1905,3))</f>
        <v>81033</v>
      </c>
    </row>
    <row r="1906" spans="1:31">
      <c r="A1906" s="60" t="str">
        <f>IF(G1906&amp;Q1906&lt;&gt;"",W1906&amp;Q1906,"")</f>
        <v>TIMORnavy</v>
      </c>
      <c r="B1906" s="60" t="str">
        <f>IF(C1906&lt;&gt;"",LEFT(C1906,9),"")</f>
        <v>81-033-16</v>
      </c>
      <c r="C1906" s="73" t="s">
        <v>6552</v>
      </c>
      <c r="D1906" s="73" t="s">
        <v>6547</v>
      </c>
      <c r="E1906" s="73" t="s">
        <v>922</v>
      </c>
      <c r="F1906" s="74">
        <v>60</v>
      </c>
      <c r="G1906" s="73" t="s">
        <v>6539</v>
      </c>
      <c r="H1906" s="73" t="s">
        <v>315</v>
      </c>
      <c r="I1906" s="73" t="s">
        <v>1021</v>
      </c>
      <c r="J1906" s="73" t="s">
        <v>320</v>
      </c>
      <c r="K1906" s="73" t="s">
        <v>390</v>
      </c>
      <c r="L1906" s="73" t="s">
        <v>383</v>
      </c>
      <c r="M1906" s="73" t="s">
        <v>384</v>
      </c>
      <c r="N1906" s="73" t="s">
        <v>37</v>
      </c>
      <c r="O1906" s="73" t="s">
        <v>385</v>
      </c>
      <c r="P1906" s="73" t="s">
        <v>907</v>
      </c>
      <c r="Q1906" s="73" t="s">
        <v>1003</v>
      </c>
      <c r="R1906" s="73" t="s">
        <v>53</v>
      </c>
      <c r="V1906" s="60" t="str">
        <f>W1906&amp;H1906</f>
        <v>TIMORтемно-синий / черный</v>
      </c>
      <c r="W1906" s="60" t="str">
        <f>_xlfn.LET(_xlpm.TextCell,TEXT(G1906,"###"),IF(_xlpm.TextCell&lt;&gt;"",IF(StyleSpaceSplit,IFERROR(IF(FIND(" ",_xlpm.TextCell)&gt;=1,MID(_xlpm.TextCell,1,FIND(" ",_xlpm.TextCell)-1),_xlpm.TextCell),_xlpm.TextCell),_xlpm.TextCell),""))</f>
        <v>TIMOR</v>
      </c>
      <c r="X1906" s="60" t="str">
        <f>IF(A1906&lt;&gt;"",IFERROR(IF(FIND(" ",G1906)&gt;=1,MID(G1906,FIND(" ",G1906)+1,LEN(G1906)),""),""),"")</f>
        <v/>
      </c>
      <c r="AC1906" s="51">
        <f>IFERROR(VALUE(MID($C1906,1,2)),0)</f>
        <v>81</v>
      </c>
      <c r="AD1906" s="44">
        <f>IFERROR(VALUE(MID($C1906,4,3)),0)</f>
        <v>33</v>
      </c>
      <c r="AE1906" s="51">
        <f>VALUE(RIGHT("00"&amp;AC1906,2)&amp;RIGHT("000"&amp;AD1906,3))</f>
        <v>81033</v>
      </c>
    </row>
    <row r="1907" spans="1:31">
      <c r="A1907" s="60" t="str">
        <f>IF(G1907&amp;Q1907&lt;&gt;"",W1907&amp;Q1907,"")</f>
        <v>TIMORnavy</v>
      </c>
      <c r="B1907" s="60" t="str">
        <f>IF(C1907&lt;&gt;"",LEFT(C1907,9),"")</f>
        <v>81-033-16</v>
      </c>
      <c r="C1907" s="73" t="s">
        <v>6553</v>
      </c>
      <c r="D1907" s="73" t="s">
        <v>6547</v>
      </c>
      <c r="E1907" s="73" t="s">
        <v>912</v>
      </c>
      <c r="F1907" s="74">
        <v>61</v>
      </c>
      <c r="G1907" s="73" t="s">
        <v>6539</v>
      </c>
      <c r="H1907" s="73" t="s">
        <v>315</v>
      </c>
      <c r="I1907" s="73" t="s">
        <v>1021</v>
      </c>
      <c r="J1907" s="73" t="s">
        <v>320</v>
      </c>
      <c r="K1907" s="73" t="s">
        <v>390</v>
      </c>
      <c r="L1907" s="73" t="s">
        <v>383</v>
      </c>
      <c r="M1907" s="73" t="s">
        <v>384</v>
      </c>
      <c r="N1907" s="73" t="s">
        <v>37</v>
      </c>
      <c r="O1907" s="73" t="s">
        <v>385</v>
      </c>
      <c r="P1907" s="73" t="s">
        <v>907</v>
      </c>
      <c r="Q1907" s="73" t="s">
        <v>1003</v>
      </c>
      <c r="R1907" s="73" t="s">
        <v>53</v>
      </c>
      <c r="V1907" s="60" t="str">
        <f>W1907&amp;H1907</f>
        <v>TIMORтемно-синий / черный</v>
      </c>
      <c r="W1907" s="60" t="str">
        <f>_xlfn.LET(_xlpm.TextCell,TEXT(G1907,"###"),IF(_xlpm.TextCell&lt;&gt;"",IF(StyleSpaceSplit,IFERROR(IF(FIND(" ",_xlpm.TextCell)&gt;=1,MID(_xlpm.TextCell,1,FIND(" ",_xlpm.TextCell)-1),_xlpm.TextCell),_xlpm.TextCell),_xlpm.TextCell),""))</f>
        <v>TIMOR</v>
      </c>
      <c r="X1907" s="60" t="str">
        <f>IF(A1907&lt;&gt;"",IFERROR(IF(FIND(" ",G1907)&gt;=1,MID(G1907,FIND(" ",G1907)+1,LEN(G1907)),""),""),"")</f>
        <v/>
      </c>
      <c r="AC1907" s="51">
        <f>IFERROR(VALUE(MID($C1907,1,2)),0)</f>
        <v>81</v>
      </c>
      <c r="AD1907" s="44">
        <f>IFERROR(VALUE(MID($C1907,4,3)),0)</f>
        <v>33</v>
      </c>
      <c r="AE1907" s="51">
        <f>VALUE(RIGHT("00"&amp;AC1907,2)&amp;RIGHT("000"&amp;AD1907,3))</f>
        <v>81033</v>
      </c>
    </row>
    <row r="1908" spans="1:31">
      <c r="A1908" s="60" t="str">
        <f>IF(G1908&amp;Q1908&lt;&gt;"",W1908&amp;Q1908,"")</f>
        <v>TOMINIwhite</v>
      </c>
      <c r="B1908" s="60" t="str">
        <f>IF(C1908&lt;&gt;"",LEFT(C1908,9),"")</f>
        <v>80-952-17</v>
      </c>
      <c r="C1908" s="73" t="s">
        <v>5459</v>
      </c>
      <c r="D1908" s="73" t="s">
        <v>5460</v>
      </c>
      <c r="E1908" s="73" t="s">
        <v>920</v>
      </c>
      <c r="F1908" s="74">
        <v>58</v>
      </c>
      <c r="G1908" s="73" t="s">
        <v>5461</v>
      </c>
      <c r="H1908" s="73" t="s">
        <v>57</v>
      </c>
      <c r="I1908" s="73" t="s">
        <v>1021</v>
      </c>
      <c r="J1908" s="73" t="s">
        <v>320</v>
      </c>
      <c r="K1908" s="73" t="s">
        <v>382</v>
      </c>
      <c r="L1908" s="73" t="s">
        <v>383</v>
      </c>
      <c r="M1908" s="73" t="s">
        <v>384</v>
      </c>
      <c r="N1908" s="73" t="s">
        <v>37</v>
      </c>
      <c r="O1908" s="73" t="s">
        <v>385</v>
      </c>
      <c r="P1908" s="73" t="s">
        <v>907</v>
      </c>
      <c r="Q1908" s="73" t="s">
        <v>908</v>
      </c>
      <c r="R1908" s="73" t="s">
        <v>57</v>
      </c>
      <c r="V1908" s="60" t="str">
        <f>W1908&amp;H1908</f>
        <v>TOMINIбелый</v>
      </c>
      <c r="W1908" s="60" t="str">
        <f>_xlfn.LET(_xlpm.TextCell,TEXT(G1908,"###"),IF(_xlpm.TextCell&lt;&gt;"",IF(StyleSpaceSplit,IFERROR(IF(FIND(" ",_xlpm.TextCell)&gt;=1,MID(_xlpm.TextCell,1,FIND(" ",_xlpm.TextCell)-1),_xlpm.TextCell),_xlpm.TextCell),_xlpm.TextCell),""))</f>
        <v>TOMINI</v>
      </c>
      <c r="X1908" s="60" t="str">
        <f>IF(A1908&lt;&gt;"",IFERROR(IF(FIND(" ",G1908)&gt;=1,MID(G1908,FIND(" ",G1908)+1,LEN(G1908)),""),""),"")</f>
        <v/>
      </c>
      <c r="AC1908" s="51">
        <f>IFERROR(VALUE(MID($C1908,1,2)),0)</f>
        <v>80</v>
      </c>
      <c r="AD1908" s="44">
        <f>IFERROR(VALUE(MID($C1908,4,3)),0)</f>
        <v>952</v>
      </c>
      <c r="AE1908" s="51">
        <f>VALUE(RIGHT("00"&amp;AC1908,2)&amp;RIGHT("000"&amp;AD1908,3))</f>
        <v>80952</v>
      </c>
    </row>
    <row r="1909" spans="1:31">
      <c r="A1909" s="60" t="str">
        <f>IF(G1909&amp;Q1909&lt;&gt;"",W1909&amp;Q1909,"")</f>
        <v>USURPER 001beige</v>
      </c>
      <c r="B1909" s="60" t="str">
        <f>IF(C1909&lt;&gt;"",LEFT(C1909,9),"")</f>
        <v>80-638-02</v>
      </c>
      <c r="C1909" s="73" t="s">
        <v>3634</v>
      </c>
      <c r="D1909" s="73" t="s">
        <v>3635</v>
      </c>
      <c r="E1909" s="73" t="s">
        <v>956</v>
      </c>
      <c r="F1909" s="74">
        <v>55</v>
      </c>
      <c r="G1909" s="73" t="s">
        <v>3636</v>
      </c>
      <c r="H1909" s="73" t="s">
        <v>63</v>
      </c>
      <c r="I1909" s="73" t="s">
        <v>1265</v>
      </c>
      <c r="J1909" s="73" t="s">
        <v>320</v>
      </c>
      <c r="K1909" s="73" t="s">
        <v>382</v>
      </c>
      <c r="L1909" s="73" t="s">
        <v>383</v>
      </c>
      <c r="M1909" s="73" t="s">
        <v>388</v>
      </c>
      <c r="N1909" s="73" t="s">
        <v>44</v>
      </c>
      <c r="O1909" s="73" t="s">
        <v>385</v>
      </c>
      <c r="P1909" s="73" t="s">
        <v>907</v>
      </c>
      <c r="Q1909" s="73" t="s">
        <v>937</v>
      </c>
      <c r="R1909" s="73" t="s">
        <v>63</v>
      </c>
      <c r="V1909" s="60" t="str">
        <f>W1909&amp;H1909</f>
        <v>USURPER 001бежевый</v>
      </c>
      <c r="W1909" s="60" t="str">
        <f>_xlfn.LET(_xlpm.TextCell,TEXT(G1909,"###"),IF(_xlpm.TextCell&lt;&gt;"",IF(StyleSpaceSplit,IFERROR(IF(FIND(" ",_xlpm.TextCell)&gt;=1,MID(_xlpm.TextCell,1,FIND(" ",_xlpm.TextCell)-1),_xlpm.TextCell),_xlpm.TextCell),_xlpm.TextCell),""))</f>
        <v>USURPER 001</v>
      </c>
      <c r="X1909" s="60" t="str">
        <f>IF(A1909&lt;&gt;"",IFERROR(IF(FIND(" ",G1909)&gt;=1,MID(G1909,FIND(" ",G1909)+1,LEN(G1909)),""),""),"")</f>
        <v>001</v>
      </c>
      <c r="AC1909" s="51">
        <f>IFERROR(VALUE(MID($C1909,1,2)),0)</f>
        <v>80</v>
      </c>
      <c r="AD1909" s="44">
        <f>IFERROR(VALUE(MID($C1909,4,3)),0)</f>
        <v>638</v>
      </c>
      <c r="AE1909" s="51">
        <f>VALUE(RIGHT("00"&amp;AC1909,2)&amp;RIGHT("000"&amp;AD1909,3))</f>
        <v>80638</v>
      </c>
    </row>
    <row r="1910" spans="1:31">
      <c r="A1910" s="60" t="str">
        <f>IF(G1910&amp;Q1910&lt;&gt;"",W1910&amp;Q1910,"")</f>
        <v>USURPER 001beige</v>
      </c>
      <c r="B1910" s="60" t="str">
        <f>IF(C1910&lt;&gt;"",LEFT(C1910,9),"")</f>
        <v>80-638-02</v>
      </c>
      <c r="C1910" s="73" t="s">
        <v>3637</v>
      </c>
      <c r="D1910" s="73" t="s">
        <v>3635</v>
      </c>
      <c r="E1910" s="73" t="s">
        <v>904</v>
      </c>
      <c r="F1910" s="74">
        <v>57</v>
      </c>
      <c r="G1910" s="73" t="s">
        <v>3636</v>
      </c>
      <c r="H1910" s="73" t="s">
        <v>63</v>
      </c>
      <c r="I1910" s="73" t="s">
        <v>1265</v>
      </c>
      <c r="J1910" s="73" t="s">
        <v>320</v>
      </c>
      <c r="K1910" s="73" t="s">
        <v>382</v>
      </c>
      <c r="L1910" s="73" t="s">
        <v>383</v>
      </c>
      <c r="M1910" s="73" t="s">
        <v>388</v>
      </c>
      <c r="N1910" s="73" t="s">
        <v>44</v>
      </c>
      <c r="O1910" s="73" t="s">
        <v>385</v>
      </c>
      <c r="P1910" s="73" t="s">
        <v>907</v>
      </c>
      <c r="Q1910" s="73" t="s">
        <v>937</v>
      </c>
      <c r="R1910" s="73" t="s">
        <v>63</v>
      </c>
      <c r="V1910" s="60" t="str">
        <f>W1910&amp;H1910</f>
        <v>USURPER 001бежевый</v>
      </c>
      <c r="W1910" s="60" t="str">
        <f>_xlfn.LET(_xlpm.TextCell,TEXT(G1910,"###"),IF(_xlpm.TextCell&lt;&gt;"",IF(StyleSpaceSplit,IFERROR(IF(FIND(" ",_xlpm.TextCell)&gt;=1,MID(_xlpm.TextCell,1,FIND(" ",_xlpm.TextCell)-1),_xlpm.TextCell),_xlpm.TextCell),_xlpm.TextCell),""))</f>
        <v>USURPER 001</v>
      </c>
      <c r="X1910" s="60" t="str">
        <f>IF(A1910&lt;&gt;"",IFERROR(IF(FIND(" ",G1910)&gt;=1,MID(G1910,FIND(" ",G1910)+1,LEN(G1910)),""),""),"")</f>
        <v>001</v>
      </c>
      <c r="AC1910" s="51">
        <f>IFERROR(VALUE(MID($C1910,1,2)),0)</f>
        <v>80</v>
      </c>
      <c r="AD1910" s="44">
        <f>IFERROR(VALUE(MID($C1910,4,3)),0)</f>
        <v>638</v>
      </c>
      <c r="AE1910" s="51">
        <f>VALUE(RIGHT("00"&amp;AC1910,2)&amp;RIGHT("000"&amp;AD1910,3))</f>
        <v>80638</v>
      </c>
    </row>
    <row r="1911" spans="1:31">
      <c r="A1911" s="60" t="str">
        <f>IF(G1911&amp;Q1911&lt;&gt;"",W1911&amp;Q1911,"")</f>
        <v>USURPER 001beige</v>
      </c>
      <c r="B1911" s="60" t="str">
        <f>IF(C1911&lt;&gt;"",LEFT(C1911,9),"")</f>
        <v>80-638-02</v>
      </c>
      <c r="C1911" s="73" t="s">
        <v>3638</v>
      </c>
      <c r="D1911" s="73" t="s">
        <v>3635</v>
      </c>
      <c r="E1911" s="73" t="s">
        <v>912</v>
      </c>
      <c r="F1911" s="74">
        <v>61</v>
      </c>
      <c r="G1911" s="73" t="s">
        <v>3636</v>
      </c>
      <c r="H1911" s="73" t="s">
        <v>63</v>
      </c>
      <c r="I1911" s="73" t="s">
        <v>1265</v>
      </c>
      <c r="J1911" s="73" t="s">
        <v>320</v>
      </c>
      <c r="K1911" s="73" t="s">
        <v>382</v>
      </c>
      <c r="L1911" s="73" t="s">
        <v>383</v>
      </c>
      <c r="M1911" s="73" t="s">
        <v>388</v>
      </c>
      <c r="N1911" s="73" t="s">
        <v>44</v>
      </c>
      <c r="O1911" s="73" t="s">
        <v>385</v>
      </c>
      <c r="P1911" s="73" t="s">
        <v>907</v>
      </c>
      <c r="Q1911" s="73" t="s">
        <v>937</v>
      </c>
      <c r="R1911" s="73" t="s">
        <v>63</v>
      </c>
      <c r="V1911" s="60" t="str">
        <f>W1911&amp;H1911</f>
        <v>USURPER 001бежевый</v>
      </c>
      <c r="W1911" s="60" t="str">
        <f>_xlfn.LET(_xlpm.TextCell,TEXT(G1911,"###"),IF(_xlpm.TextCell&lt;&gt;"",IF(StyleSpaceSplit,IFERROR(IF(FIND(" ",_xlpm.TextCell)&gt;=1,MID(_xlpm.TextCell,1,FIND(" ",_xlpm.TextCell)-1),_xlpm.TextCell),_xlpm.TextCell),_xlpm.TextCell),""))</f>
        <v>USURPER 001</v>
      </c>
      <c r="X1911" s="60" t="str">
        <f>IF(A1911&lt;&gt;"",IFERROR(IF(FIND(" ",G1911)&gt;=1,MID(G1911,FIND(" ",G1911)+1,LEN(G1911)),""),""),"")</f>
        <v>001</v>
      </c>
      <c r="AC1911" s="51">
        <f>IFERROR(VALUE(MID($C1911,1,2)),0)</f>
        <v>80</v>
      </c>
      <c r="AD1911" s="44">
        <f>IFERROR(VALUE(MID($C1911,4,3)),0)</f>
        <v>638</v>
      </c>
      <c r="AE1911" s="51">
        <f>VALUE(RIGHT("00"&amp;AC1911,2)&amp;RIGHT("000"&amp;AD1911,3))</f>
        <v>80638</v>
      </c>
    </row>
    <row r="1912" spans="1:31">
      <c r="A1912" s="60" t="str">
        <f>IF(G1912&amp;Q1912&lt;&gt;"",W1912&amp;Q1912,"")</f>
        <v>USURPER 002brown</v>
      </c>
      <c r="B1912" s="60" t="str">
        <f>IF(C1912&lt;&gt;"",LEFT(C1912,9),"")</f>
        <v>80-639-14</v>
      </c>
      <c r="C1912" s="73" t="s">
        <v>3648</v>
      </c>
      <c r="D1912" s="73" t="s">
        <v>3649</v>
      </c>
      <c r="E1912" s="73" t="s">
        <v>904</v>
      </c>
      <c r="F1912" s="74">
        <v>57</v>
      </c>
      <c r="G1912" s="73" t="s">
        <v>3641</v>
      </c>
      <c r="H1912" s="73" t="s">
        <v>86</v>
      </c>
      <c r="I1912" s="73" t="s">
        <v>1265</v>
      </c>
      <c r="J1912" s="73" t="s">
        <v>336</v>
      </c>
      <c r="K1912" s="73" t="s">
        <v>382</v>
      </c>
      <c r="L1912" s="73" t="s">
        <v>383</v>
      </c>
      <c r="M1912" s="73" t="s">
        <v>388</v>
      </c>
      <c r="N1912" s="73" t="s">
        <v>44</v>
      </c>
      <c r="O1912" s="73" t="s">
        <v>385</v>
      </c>
      <c r="P1912" s="73" t="s">
        <v>907</v>
      </c>
      <c r="Q1912" s="73" t="s">
        <v>1033</v>
      </c>
      <c r="R1912" s="73" t="s">
        <v>86</v>
      </c>
      <c r="V1912" s="60" t="str">
        <f>W1912&amp;H1912</f>
        <v>USURPER 002коричневый</v>
      </c>
      <c r="W1912" s="60" t="str">
        <f>_xlfn.LET(_xlpm.TextCell,TEXT(G1912,"###"),IF(_xlpm.TextCell&lt;&gt;"",IF(StyleSpaceSplit,IFERROR(IF(FIND(" ",_xlpm.TextCell)&gt;=1,MID(_xlpm.TextCell,1,FIND(" ",_xlpm.TextCell)-1),_xlpm.TextCell),_xlpm.TextCell),_xlpm.TextCell),""))</f>
        <v>USURPER 002</v>
      </c>
      <c r="X1912" s="60" t="str">
        <f>IF(A1912&lt;&gt;"",IFERROR(IF(FIND(" ",G1912)&gt;=1,MID(G1912,FIND(" ",G1912)+1,LEN(G1912)),""),""),"")</f>
        <v>002</v>
      </c>
      <c r="AC1912" s="51">
        <f>IFERROR(VALUE(MID($C1912,1,2)),0)</f>
        <v>80</v>
      </c>
      <c r="AD1912" s="44">
        <f>IFERROR(VALUE(MID($C1912,4,3)),0)</f>
        <v>639</v>
      </c>
      <c r="AE1912" s="51">
        <f>VALUE(RIGHT("00"&amp;AC1912,2)&amp;RIGHT("000"&amp;AD1912,3))</f>
        <v>80639</v>
      </c>
    </row>
    <row r="1913" spans="1:31">
      <c r="A1913" s="60" t="str">
        <f>IF(G1913&amp;Q1913&lt;&gt;"",W1913&amp;Q1913,"")</f>
        <v>USURPER 002brown</v>
      </c>
      <c r="B1913" s="60" t="str">
        <f>IF(C1913&lt;&gt;"",LEFT(C1913,9),"")</f>
        <v>80-639-14</v>
      </c>
      <c r="C1913" s="73" t="s">
        <v>3650</v>
      </c>
      <c r="D1913" s="73" t="s">
        <v>3649</v>
      </c>
      <c r="E1913" s="73" t="s">
        <v>920</v>
      </c>
      <c r="F1913" s="74">
        <v>58</v>
      </c>
      <c r="G1913" s="73" t="s">
        <v>3641</v>
      </c>
      <c r="H1913" s="73" t="s">
        <v>86</v>
      </c>
      <c r="I1913" s="73" t="s">
        <v>1265</v>
      </c>
      <c r="J1913" s="73" t="s">
        <v>336</v>
      </c>
      <c r="K1913" s="73" t="s">
        <v>382</v>
      </c>
      <c r="L1913" s="73" t="s">
        <v>383</v>
      </c>
      <c r="M1913" s="73" t="s">
        <v>388</v>
      </c>
      <c r="N1913" s="73" t="s">
        <v>44</v>
      </c>
      <c r="O1913" s="73" t="s">
        <v>385</v>
      </c>
      <c r="P1913" s="73" t="s">
        <v>907</v>
      </c>
      <c r="Q1913" s="73" t="s">
        <v>1033</v>
      </c>
      <c r="R1913" s="73" t="s">
        <v>86</v>
      </c>
      <c r="V1913" s="60" t="str">
        <f>W1913&amp;H1913</f>
        <v>USURPER 002коричневый</v>
      </c>
      <c r="W1913" s="60" t="str">
        <f>_xlfn.LET(_xlpm.TextCell,TEXT(G1913,"###"),IF(_xlpm.TextCell&lt;&gt;"",IF(StyleSpaceSplit,IFERROR(IF(FIND(" ",_xlpm.TextCell)&gt;=1,MID(_xlpm.TextCell,1,FIND(" ",_xlpm.TextCell)-1),_xlpm.TextCell),_xlpm.TextCell),_xlpm.TextCell),""))</f>
        <v>USURPER 002</v>
      </c>
      <c r="X1913" s="60" t="str">
        <f>IF(A1913&lt;&gt;"",IFERROR(IF(FIND(" ",G1913)&gt;=1,MID(G1913,FIND(" ",G1913)+1,LEN(G1913)),""),""),"")</f>
        <v>002</v>
      </c>
      <c r="AC1913" s="51">
        <f>IFERROR(VALUE(MID($C1913,1,2)),0)</f>
        <v>80</v>
      </c>
      <c r="AD1913" s="44">
        <f>IFERROR(VALUE(MID($C1913,4,3)),0)</f>
        <v>639</v>
      </c>
      <c r="AE1913" s="51">
        <f>VALUE(RIGHT("00"&amp;AC1913,2)&amp;RIGHT("000"&amp;AD1913,3))</f>
        <v>80639</v>
      </c>
    </row>
    <row r="1914" spans="1:31">
      <c r="A1914" s="60" t="str">
        <f>IF(G1914&amp;Q1914&lt;&gt;"",W1914&amp;Q1914,"")</f>
        <v>USURPER 002brown</v>
      </c>
      <c r="B1914" s="60" t="str">
        <f>IF(C1914&lt;&gt;"",LEFT(C1914,9),"")</f>
        <v>80-639-14</v>
      </c>
      <c r="C1914" s="73" t="s">
        <v>3651</v>
      </c>
      <c r="D1914" s="73" t="s">
        <v>3649</v>
      </c>
      <c r="E1914" s="73" t="s">
        <v>910</v>
      </c>
      <c r="F1914" s="74">
        <v>59</v>
      </c>
      <c r="G1914" s="73" t="s">
        <v>3641</v>
      </c>
      <c r="H1914" s="73" t="s">
        <v>86</v>
      </c>
      <c r="I1914" s="73" t="s">
        <v>1265</v>
      </c>
      <c r="J1914" s="73" t="s">
        <v>336</v>
      </c>
      <c r="K1914" s="73" t="s">
        <v>382</v>
      </c>
      <c r="L1914" s="73" t="s">
        <v>383</v>
      </c>
      <c r="M1914" s="73" t="s">
        <v>388</v>
      </c>
      <c r="N1914" s="73" t="s">
        <v>44</v>
      </c>
      <c r="O1914" s="73" t="s">
        <v>385</v>
      </c>
      <c r="P1914" s="73" t="s">
        <v>907</v>
      </c>
      <c r="Q1914" s="73" t="s">
        <v>1033</v>
      </c>
      <c r="R1914" s="73" t="s">
        <v>86</v>
      </c>
      <c r="V1914" s="60" t="str">
        <f>W1914&amp;H1914</f>
        <v>USURPER 002коричневый</v>
      </c>
      <c r="W1914" s="60" t="str">
        <f>_xlfn.LET(_xlpm.TextCell,TEXT(G1914,"###"),IF(_xlpm.TextCell&lt;&gt;"",IF(StyleSpaceSplit,IFERROR(IF(FIND(" ",_xlpm.TextCell)&gt;=1,MID(_xlpm.TextCell,1,FIND(" ",_xlpm.TextCell)-1),_xlpm.TextCell),_xlpm.TextCell),_xlpm.TextCell),""))</f>
        <v>USURPER 002</v>
      </c>
      <c r="X1914" s="60" t="str">
        <f>IF(A1914&lt;&gt;"",IFERROR(IF(FIND(" ",G1914)&gt;=1,MID(G1914,FIND(" ",G1914)+1,LEN(G1914)),""),""),"")</f>
        <v>002</v>
      </c>
      <c r="AC1914" s="51">
        <f>IFERROR(VALUE(MID($C1914,1,2)),0)</f>
        <v>80</v>
      </c>
      <c r="AD1914" s="44">
        <f>IFERROR(VALUE(MID($C1914,4,3)),0)</f>
        <v>639</v>
      </c>
      <c r="AE1914" s="51">
        <f>VALUE(RIGHT("00"&amp;AC1914,2)&amp;RIGHT("000"&amp;AD1914,3))</f>
        <v>80639</v>
      </c>
    </row>
    <row r="1915" spans="1:31">
      <c r="A1915" s="60" t="str">
        <f>IF(G1915&amp;Q1915&lt;&gt;"",W1915&amp;Q1915,"")</f>
        <v>USURPER 002brown</v>
      </c>
      <c r="B1915" s="60" t="str">
        <f>IF(C1915&lt;&gt;"",LEFT(C1915,9),"")</f>
        <v>80-639-14</v>
      </c>
      <c r="C1915" s="73" t="s">
        <v>3652</v>
      </c>
      <c r="D1915" s="73" t="s">
        <v>3649</v>
      </c>
      <c r="E1915" s="73" t="s">
        <v>922</v>
      </c>
      <c r="F1915" s="74">
        <v>60</v>
      </c>
      <c r="G1915" s="73" t="s">
        <v>3641</v>
      </c>
      <c r="H1915" s="73" t="s">
        <v>86</v>
      </c>
      <c r="I1915" s="73" t="s">
        <v>1265</v>
      </c>
      <c r="J1915" s="73" t="s">
        <v>336</v>
      </c>
      <c r="K1915" s="73" t="s">
        <v>382</v>
      </c>
      <c r="L1915" s="73" t="s">
        <v>383</v>
      </c>
      <c r="M1915" s="73" t="s">
        <v>388</v>
      </c>
      <c r="N1915" s="73" t="s">
        <v>44</v>
      </c>
      <c r="O1915" s="73" t="s">
        <v>385</v>
      </c>
      <c r="P1915" s="73" t="s">
        <v>907</v>
      </c>
      <c r="Q1915" s="73" t="s">
        <v>1033</v>
      </c>
      <c r="R1915" s="73" t="s">
        <v>86</v>
      </c>
      <c r="V1915" s="60" t="str">
        <f>W1915&amp;H1915</f>
        <v>USURPER 002коричневый</v>
      </c>
      <c r="W1915" s="60" t="str">
        <f>_xlfn.LET(_xlpm.TextCell,TEXT(G1915,"###"),IF(_xlpm.TextCell&lt;&gt;"",IF(StyleSpaceSplit,IFERROR(IF(FIND(" ",_xlpm.TextCell)&gt;=1,MID(_xlpm.TextCell,1,FIND(" ",_xlpm.TextCell)-1),_xlpm.TextCell),_xlpm.TextCell),_xlpm.TextCell),""))</f>
        <v>USURPER 002</v>
      </c>
      <c r="X1915" s="60" t="str">
        <f>IF(A1915&lt;&gt;"",IFERROR(IF(FIND(" ",G1915)&gt;=1,MID(G1915,FIND(" ",G1915)+1,LEN(G1915)),""),""),"")</f>
        <v>002</v>
      </c>
      <c r="AC1915" s="51">
        <f>IFERROR(VALUE(MID($C1915,1,2)),0)</f>
        <v>80</v>
      </c>
      <c r="AD1915" s="44">
        <f>IFERROR(VALUE(MID($C1915,4,3)),0)</f>
        <v>639</v>
      </c>
      <c r="AE1915" s="51">
        <f>VALUE(RIGHT("00"&amp;AC1915,2)&amp;RIGHT("000"&amp;AD1915,3))</f>
        <v>80639</v>
      </c>
    </row>
    <row r="1916" spans="1:31">
      <c r="A1916" s="60" t="str">
        <f>IF(G1916&amp;Q1916&lt;&gt;"",W1916&amp;Q1916,"")</f>
        <v>USURPER 002brown</v>
      </c>
      <c r="B1916" s="60" t="str">
        <f>IF(C1916&lt;&gt;"",LEFT(C1916,9),"")</f>
        <v>80-639-14</v>
      </c>
      <c r="C1916" s="73" t="s">
        <v>3653</v>
      </c>
      <c r="D1916" s="73" t="s">
        <v>3649</v>
      </c>
      <c r="E1916" s="73" t="s">
        <v>912</v>
      </c>
      <c r="F1916" s="74">
        <v>61</v>
      </c>
      <c r="G1916" s="73" t="s">
        <v>3641</v>
      </c>
      <c r="H1916" s="73" t="s">
        <v>86</v>
      </c>
      <c r="I1916" s="73" t="s">
        <v>1265</v>
      </c>
      <c r="J1916" s="73" t="s">
        <v>336</v>
      </c>
      <c r="K1916" s="73" t="s">
        <v>382</v>
      </c>
      <c r="L1916" s="73" t="s">
        <v>383</v>
      </c>
      <c r="M1916" s="73" t="s">
        <v>388</v>
      </c>
      <c r="N1916" s="73" t="s">
        <v>44</v>
      </c>
      <c r="O1916" s="73" t="s">
        <v>385</v>
      </c>
      <c r="P1916" s="73" t="s">
        <v>907</v>
      </c>
      <c r="Q1916" s="73" t="s">
        <v>1033</v>
      </c>
      <c r="R1916" s="73" t="s">
        <v>86</v>
      </c>
      <c r="V1916" s="60" t="str">
        <f>W1916&amp;H1916</f>
        <v>USURPER 002коричневый</v>
      </c>
      <c r="W1916" s="60" t="str">
        <f>_xlfn.LET(_xlpm.TextCell,TEXT(G1916,"###"),IF(_xlpm.TextCell&lt;&gt;"",IF(StyleSpaceSplit,IFERROR(IF(FIND(" ",_xlpm.TextCell)&gt;=1,MID(_xlpm.TextCell,1,FIND(" ",_xlpm.TextCell)-1),_xlpm.TextCell),_xlpm.TextCell),_xlpm.TextCell),""))</f>
        <v>USURPER 002</v>
      </c>
      <c r="X1916" s="60" t="str">
        <f>IF(A1916&lt;&gt;"",IFERROR(IF(FIND(" ",G1916)&gt;=1,MID(G1916,FIND(" ",G1916)+1,LEN(G1916)),""),""),"")</f>
        <v>002</v>
      </c>
      <c r="AC1916" s="51">
        <f>IFERROR(VALUE(MID($C1916,1,2)),0)</f>
        <v>80</v>
      </c>
      <c r="AD1916" s="44">
        <f>IFERROR(VALUE(MID($C1916,4,3)),0)</f>
        <v>639</v>
      </c>
      <c r="AE1916" s="51">
        <f>VALUE(RIGHT("00"&amp;AC1916,2)&amp;RIGHT("000"&amp;AD1916,3))</f>
        <v>80639</v>
      </c>
    </row>
    <row r="1917" spans="1:31">
      <c r="A1917" s="60" t="str">
        <f>IF(G1917&amp;Q1917&lt;&gt;"",W1917&amp;Q1917,"")</f>
        <v>USURPER 002blue</v>
      </c>
      <c r="B1917" s="60" t="str">
        <f>IF(C1917&lt;&gt;"",LEFT(C1917,9),"")</f>
        <v>80-639-06</v>
      </c>
      <c r="C1917" s="73" t="s">
        <v>3639</v>
      </c>
      <c r="D1917" s="73" t="s">
        <v>3640</v>
      </c>
      <c r="E1917" s="73" t="s">
        <v>956</v>
      </c>
      <c r="F1917" s="74">
        <v>55</v>
      </c>
      <c r="G1917" s="73" t="s">
        <v>3641</v>
      </c>
      <c r="H1917" s="73" t="s">
        <v>71</v>
      </c>
      <c r="I1917" s="73" t="s">
        <v>1265</v>
      </c>
      <c r="J1917" s="73" t="s">
        <v>336</v>
      </c>
      <c r="K1917" s="73" t="s">
        <v>382</v>
      </c>
      <c r="L1917" s="73" t="s">
        <v>383</v>
      </c>
      <c r="M1917" s="73" t="s">
        <v>388</v>
      </c>
      <c r="N1917" s="73" t="s">
        <v>44</v>
      </c>
      <c r="O1917" s="73" t="s">
        <v>385</v>
      </c>
      <c r="P1917" s="73" t="s">
        <v>907</v>
      </c>
      <c r="Q1917" s="73" t="s">
        <v>932</v>
      </c>
      <c r="R1917" s="73" t="s">
        <v>71</v>
      </c>
      <c r="V1917" s="60" t="str">
        <f>W1917&amp;H1917</f>
        <v>USURPER 002синий</v>
      </c>
      <c r="W1917" s="60" t="str">
        <f>_xlfn.LET(_xlpm.TextCell,TEXT(G1917,"###"),IF(_xlpm.TextCell&lt;&gt;"",IF(StyleSpaceSplit,IFERROR(IF(FIND(" ",_xlpm.TextCell)&gt;=1,MID(_xlpm.TextCell,1,FIND(" ",_xlpm.TextCell)-1),_xlpm.TextCell),_xlpm.TextCell),_xlpm.TextCell),""))</f>
        <v>USURPER 002</v>
      </c>
      <c r="X1917" s="60" t="str">
        <f>IF(A1917&lt;&gt;"",IFERROR(IF(FIND(" ",G1917)&gt;=1,MID(G1917,FIND(" ",G1917)+1,LEN(G1917)),""),""),"")</f>
        <v>002</v>
      </c>
      <c r="AC1917" s="51">
        <f>IFERROR(VALUE(MID($C1917,1,2)),0)</f>
        <v>80</v>
      </c>
      <c r="AD1917" s="44">
        <f>IFERROR(VALUE(MID($C1917,4,3)),0)</f>
        <v>639</v>
      </c>
      <c r="AE1917" s="51">
        <f>VALUE(RIGHT("00"&amp;AC1917,2)&amp;RIGHT("000"&amp;AD1917,3))</f>
        <v>80639</v>
      </c>
    </row>
    <row r="1918" spans="1:31">
      <c r="A1918" s="60" t="str">
        <f>IF(G1918&amp;Q1918&lt;&gt;"",W1918&amp;Q1918,"")</f>
        <v>USURPER 002blue</v>
      </c>
      <c r="B1918" s="60" t="str">
        <f>IF(C1918&lt;&gt;"",LEFT(C1918,9),"")</f>
        <v>80-639-06</v>
      </c>
      <c r="C1918" s="73" t="s">
        <v>3642</v>
      </c>
      <c r="D1918" s="73" t="s">
        <v>3640</v>
      </c>
      <c r="E1918" s="73" t="s">
        <v>915</v>
      </c>
      <c r="F1918" s="74">
        <v>56</v>
      </c>
      <c r="G1918" s="73" t="s">
        <v>3641</v>
      </c>
      <c r="H1918" s="73" t="s">
        <v>71</v>
      </c>
      <c r="I1918" s="73" t="s">
        <v>1265</v>
      </c>
      <c r="J1918" s="73" t="s">
        <v>336</v>
      </c>
      <c r="K1918" s="73" t="s">
        <v>382</v>
      </c>
      <c r="L1918" s="73" t="s">
        <v>383</v>
      </c>
      <c r="M1918" s="73" t="s">
        <v>388</v>
      </c>
      <c r="N1918" s="73" t="s">
        <v>44</v>
      </c>
      <c r="O1918" s="73" t="s">
        <v>385</v>
      </c>
      <c r="P1918" s="73" t="s">
        <v>907</v>
      </c>
      <c r="Q1918" s="73" t="s">
        <v>932</v>
      </c>
      <c r="R1918" s="73" t="s">
        <v>71</v>
      </c>
      <c r="V1918" s="60" t="str">
        <f>W1918&amp;H1918</f>
        <v>USURPER 002синий</v>
      </c>
      <c r="W1918" s="60" t="str">
        <f>_xlfn.LET(_xlpm.TextCell,TEXT(G1918,"###"),IF(_xlpm.TextCell&lt;&gt;"",IF(StyleSpaceSplit,IFERROR(IF(FIND(" ",_xlpm.TextCell)&gt;=1,MID(_xlpm.TextCell,1,FIND(" ",_xlpm.TextCell)-1),_xlpm.TextCell),_xlpm.TextCell),_xlpm.TextCell),""))</f>
        <v>USURPER 002</v>
      </c>
      <c r="X1918" s="60" t="str">
        <f>IF(A1918&lt;&gt;"",IFERROR(IF(FIND(" ",G1918)&gt;=1,MID(G1918,FIND(" ",G1918)+1,LEN(G1918)),""),""),"")</f>
        <v>002</v>
      </c>
      <c r="AC1918" s="51">
        <f>IFERROR(VALUE(MID($C1918,1,2)),0)</f>
        <v>80</v>
      </c>
      <c r="AD1918" s="44">
        <f>IFERROR(VALUE(MID($C1918,4,3)),0)</f>
        <v>639</v>
      </c>
      <c r="AE1918" s="51">
        <f>VALUE(RIGHT("00"&amp;AC1918,2)&amp;RIGHT("000"&amp;AD1918,3))</f>
        <v>80639</v>
      </c>
    </row>
    <row r="1919" spans="1:31">
      <c r="A1919" s="60" t="str">
        <f>IF(G1919&amp;Q1919&lt;&gt;"",W1919&amp;Q1919,"")</f>
        <v>USURPER 002blue</v>
      </c>
      <c r="B1919" s="60" t="str">
        <f>IF(C1919&lt;&gt;"",LEFT(C1919,9),"")</f>
        <v>80-639-06</v>
      </c>
      <c r="C1919" s="73" t="s">
        <v>3643</v>
      </c>
      <c r="D1919" s="73" t="s">
        <v>3640</v>
      </c>
      <c r="E1919" s="73" t="s">
        <v>904</v>
      </c>
      <c r="F1919" s="74">
        <v>57</v>
      </c>
      <c r="G1919" s="73" t="s">
        <v>3641</v>
      </c>
      <c r="H1919" s="73" t="s">
        <v>71</v>
      </c>
      <c r="I1919" s="73" t="s">
        <v>1265</v>
      </c>
      <c r="J1919" s="73" t="s">
        <v>336</v>
      </c>
      <c r="K1919" s="73" t="s">
        <v>382</v>
      </c>
      <c r="L1919" s="73" t="s">
        <v>383</v>
      </c>
      <c r="M1919" s="73" t="s">
        <v>388</v>
      </c>
      <c r="N1919" s="73" t="s">
        <v>44</v>
      </c>
      <c r="O1919" s="73" t="s">
        <v>385</v>
      </c>
      <c r="P1919" s="73" t="s">
        <v>907</v>
      </c>
      <c r="Q1919" s="73" t="s">
        <v>932</v>
      </c>
      <c r="R1919" s="73" t="s">
        <v>71</v>
      </c>
      <c r="V1919" s="60" t="str">
        <f>W1919&amp;H1919</f>
        <v>USURPER 002синий</v>
      </c>
      <c r="W1919" s="60" t="str">
        <f>_xlfn.LET(_xlpm.TextCell,TEXT(G1919,"###"),IF(_xlpm.TextCell&lt;&gt;"",IF(StyleSpaceSplit,IFERROR(IF(FIND(" ",_xlpm.TextCell)&gt;=1,MID(_xlpm.TextCell,1,FIND(" ",_xlpm.TextCell)-1),_xlpm.TextCell),_xlpm.TextCell),_xlpm.TextCell),""))</f>
        <v>USURPER 002</v>
      </c>
      <c r="X1919" s="60" t="str">
        <f>IF(A1919&lt;&gt;"",IFERROR(IF(FIND(" ",G1919)&gt;=1,MID(G1919,FIND(" ",G1919)+1,LEN(G1919)),""),""),"")</f>
        <v>002</v>
      </c>
      <c r="AC1919" s="51">
        <f>IFERROR(VALUE(MID($C1919,1,2)),0)</f>
        <v>80</v>
      </c>
      <c r="AD1919" s="44">
        <f>IFERROR(VALUE(MID($C1919,4,3)),0)</f>
        <v>639</v>
      </c>
      <c r="AE1919" s="51">
        <f>VALUE(RIGHT("00"&amp;AC1919,2)&amp;RIGHT("000"&amp;AD1919,3))</f>
        <v>80639</v>
      </c>
    </row>
    <row r="1920" spans="1:31">
      <c r="A1920" s="60" t="str">
        <f>IF(G1920&amp;Q1920&lt;&gt;"",W1920&amp;Q1920,"")</f>
        <v>USURPER 002blue</v>
      </c>
      <c r="B1920" s="60" t="str">
        <f>IF(C1920&lt;&gt;"",LEFT(C1920,9),"")</f>
        <v>80-639-06</v>
      </c>
      <c r="C1920" s="73" t="s">
        <v>3644</v>
      </c>
      <c r="D1920" s="73" t="s">
        <v>3640</v>
      </c>
      <c r="E1920" s="73" t="s">
        <v>920</v>
      </c>
      <c r="F1920" s="74">
        <v>58</v>
      </c>
      <c r="G1920" s="73" t="s">
        <v>3641</v>
      </c>
      <c r="H1920" s="73" t="s">
        <v>71</v>
      </c>
      <c r="I1920" s="73" t="s">
        <v>1265</v>
      </c>
      <c r="J1920" s="73" t="s">
        <v>336</v>
      </c>
      <c r="K1920" s="73" t="s">
        <v>382</v>
      </c>
      <c r="L1920" s="73" t="s">
        <v>383</v>
      </c>
      <c r="M1920" s="73" t="s">
        <v>388</v>
      </c>
      <c r="N1920" s="73" t="s">
        <v>44</v>
      </c>
      <c r="O1920" s="73" t="s">
        <v>385</v>
      </c>
      <c r="P1920" s="73" t="s">
        <v>907</v>
      </c>
      <c r="Q1920" s="73" t="s">
        <v>932</v>
      </c>
      <c r="R1920" s="73" t="s">
        <v>71</v>
      </c>
      <c r="V1920" s="60" t="str">
        <f>W1920&amp;H1920</f>
        <v>USURPER 002синий</v>
      </c>
      <c r="W1920" s="60" t="str">
        <f>_xlfn.LET(_xlpm.TextCell,TEXT(G1920,"###"),IF(_xlpm.TextCell&lt;&gt;"",IF(StyleSpaceSplit,IFERROR(IF(FIND(" ",_xlpm.TextCell)&gt;=1,MID(_xlpm.TextCell,1,FIND(" ",_xlpm.TextCell)-1),_xlpm.TextCell),_xlpm.TextCell),_xlpm.TextCell),""))</f>
        <v>USURPER 002</v>
      </c>
      <c r="X1920" s="60" t="str">
        <f>IF(A1920&lt;&gt;"",IFERROR(IF(FIND(" ",G1920)&gt;=1,MID(G1920,FIND(" ",G1920)+1,LEN(G1920)),""),""),"")</f>
        <v>002</v>
      </c>
      <c r="AC1920" s="51">
        <f>IFERROR(VALUE(MID($C1920,1,2)),0)</f>
        <v>80</v>
      </c>
      <c r="AD1920" s="44">
        <f>IFERROR(VALUE(MID($C1920,4,3)),0)</f>
        <v>639</v>
      </c>
      <c r="AE1920" s="51">
        <f>VALUE(RIGHT("00"&amp;AC1920,2)&amp;RIGHT("000"&amp;AD1920,3))</f>
        <v>80639</v>
      </c>
    </row>
    <row r="1921" spans="1:31">
      <c r="A1921" s="60" t="str">
        <f>IF(G1921&amp;Q1921&lt;&gt;"",W1921&amp;Q1921,"")</f>
        <v>USURPER 002blue</v>
      </c>
      <c r="B1921" s="60" t="str">
        <f>IF(C1921&lt;&gt;"",LEFT(C1921,9),"")</f>
        <v>80-639-06</v>
      </c>
      <c r="C1921" s="73" t="s">
        <v>3645</v>
      </c>
      <c r="D1921" s="73" t="s">
        <v>3640</v>
      </c>
      <c r="E1921" s="73" t="s">
        <v>910</v>
      </c>
      <c r="F1921" s="74">
        <v>59</v>
      </c>
      <c r="G1921" s="73" t="s">
        <v>3641</v>
      </c>
      <c r="H1921" s="73" t="s">
        <v>71</v>
      </c>
      <c r="I1921" s="73" t="s">
        <v>1265</v>
      </c>
      <c r="J1921" s="73" t="s">
        <v>336</v>
      </c>
      <c r="K1921" s="73" t="s">
        <v>382</v>
      </c>
      <c r="L1921" s="73" t="s">
        <v>383</v>
      </c>
      <c r="M1921" s="73" t="s">
        <v>388</v>
      </c>
      <c r="N1921" s="73" t="s">
        <v>44</v>
      </c>
      <c r="O1921" s="73" t="s">
        <v>385</v>
      </c>
      <c r="P1921" s="73" t="s">
        <v>907</v>
      </c>
      <c r="Q1921" s="73" t="s">
        <v>932</v>
      </c>
      <c r="R1921" s="73" t="s">
        <v>71</v>
      </c>
      <c r="V1921" s="60" t="str">
        <f>W1921&amp;H1921</f>
        <v>USURPER 002синий</v>
      </c>
      <c r="W1921" s="60" t="str">
        <f>_xlfn.LET(_xlpm.TextCell,TEXT(G1921,"###"),IF(_xlpm.TextCell&lt;&gt;"",IF(StyleSpaceSplit,IFERROR(IF(FIND(" ",_xlpm.TextCell)&gt;=1,MID(_xlpm.TextCell,1,FIND(" ",_xlpm.TextCell)-1),_xlpm.TextCell),_xlpm.TextCell),_xlpm.TextCell),""))</f>
        <v>USURPER 002</v>
      </c>
      <c r="X1921" s="60" t="str">
        <f>IF(A1921&lt;&gt;"",IFERROR(IF(FIND(" ",G1921)&gt;=1,MID(G1921,FIND(" ",G1921)+1,LEN(G1921)),""),""),"")</f>
        <v>002</v>
      </c>
      <c r="AC1921" s="51">
        <f>IFERROR(VALUE(MID($C1921,1,2)),0)</f>
        <v>80</v>
      </c>
      <c r="AD1921" s="44">
        <f>IFERROR(VALUE(MID($C1921,4,3)),0)</f>
        <v>639</v>
      </c>
      <c r="AE1921" s="51">
        <f>VALUE(RIGHT("00"&amp;AC1921,2)&amp;RIGHT("000"&amp;AD1921,3))</f>
        <v>80639</v>
      </c>
    </row>
    <row r="1922" spans="1:31">
      <c r="A1922" s="60" t="str">
        <f>IF(G1922&amp;Q1922&lt;&gt;"",W1922&amp;Q1922,"")</f>
        <v>USURPER 002blue</v>
      </c>
      <c r="B1922" s="60" t="str">
        <f>IF(C1922&lt;&gt;"",LEFT(C1922,9),"")</f>
        <v>80-639-06</v>
      </c>
      <c r="C1922" s="73" t="s">
        <v>3646</v>
      </c>
      <c r="D1922" s="73" t="s">
        <v>3640</v>
      </c>
      <c r="E1922" s="73" t="s">
        <v>922</v>
      </c>
      <c r="F1922" s="74">
        <v>60</v>
      </c>
      <c r="G1922" s="73" t="s">
        <v>3641</v>
      </c>
      <c r="H1922" s="73" t="s">
        <v>71</v>
      </c>
      <c r="I1922" s="73" t="s">
        <v>1265</v>
      </c>
      <c r="J1922" s="73" t="s">
        <v>336</v>
      </c>
      <c r="K1922" s="73" t="s">
        <v>382</v>
      </c>
      <c r="L1922" s="73" t="s">
        <v>383</v>
      </c>
      <c r="M1922" s="73" t="s">
        <v>388</v>
      </c>
      <c r="N1922" s="73" t="s">
        <v>44</v>
      </c>
      <c r="O1922" s="73" t="s">
        <v>385</v>
      </c>
      <c r="P1922" s="73" t="s">
        <v>907</v>
      </c>
      <c r="Q1922" s="73" t="s">
        <v>932</v>
      </c>
      <c r="R1922" s="73" t="s">
        <v>71</v>
      </c>
      <c r="V1922" s="60" t="str">
        <f>W1922&amp;H1922</f>
        <v>USURPER 002синий</v>
      </c>
      <c r="W1922" s="60" t="str">
        <f>_xlfn.LET(_xlpm.TextCell,TEXT(G1922,"###"),IF(_xlpm.TextCell&lt;&gt;"",IF(StyleSpaceSplit,IFERROR(IF(FIND(" ",_xlpm.TextCell)&gt;=1,MID(_xlpm.TextCell,1,FIND(" ",_xlpm.TextCell)-1),_xlpm.TextCell),_xlpm.TextCell),_xlpm.TextCell),""))</f>
        <v>USURPER 002</v>
      </c>
      <c r="X1922" s="60" t="str">
        <f>IF(A1922&lt;&gt;"",IFERROR(IF(FIND(" ",G1922)&gt;=1,MID(G1922,FIND(" ",G1922)+1,LEN(G1922)),""),""),"")</f>
        <v>002</v>
      </c>
      <c r="AC1922" s="51">
        <f>IFERROR(VALUE(MID($C1922,1,2)),0)</f>
        <v>80</v>
      </c>
      <c r="AD1922" s="44">
        <f>IFERROR(VALUE(MID($C1922,4,3)),0)</f>
        <v>639</v>
      </c>
      <c r="AE1922" s="51">
        <f>VALUE(RIGHT("00"&amp;AC1922,2)&amp;RIGHT("000"&amp;AD1922,3))</f>
        <v>80639</v>
      </c>
    </row>
    <row r="1923" spans="1:31">
      <c r="A1923" s="60" t="str">
        <f>IF(G1923&amp;Q1923&lt;&gt;"",W1923&amp;Q1923,"")</f>
        <v>USURPER 002blue</v>
      </c>
      <c r="B1923" s="60" t="str">
        <f>IF(C1923&lt;&gt;"",LEFT(C1923,9),"")</f>
        <v>80-639-06</v>
      </c>
      <c r="C1923" s="73" t="s">
        <v>3647</v>
      </c>
      <c r="D1923" s="73" t="s">
        <v>3640</v>
      </c>
      <c r="E1923" s="73" t="s">
        <v>912</v>
      </c>
      <c r="F1923" s="74">
        <v>61</v>
      </c>
      <c r="G1923" s="73" t="s">
        <v>3641</v>
      </c>
      <c r="H1923" s="73" t="s">
        <v>71</v>
      </c>
      <c r="I1923" s="73" t="s">
        <v>1265</v>
      </c>
      <c r="J1923" s="73" t="s">
        <v>336</v>
      </c>
      <c r="K1923" s="73" t="s">
        <v>382</v>
      </c>
      <c r="L1923" s="73" t="s">
        <v>383</v>
      </c>
      <c r="M1923" s="73" t="s">
        <v>388</v>
      </c>
      <c r="N1923" s="73" t="s">
        <v>44</v>
      </c>
      <c r="O1923" s="73" t="s">
        <v>385</v>
      </c>
      <c r="P1923" s="73" t="s">
        <v>907</v>
      </c>
      <c r="Q1923" s="73" t="s">
        <v>932</v>
      </c>
      <c r="R1923" s="73" t="s">
        <v>71</v>
      </c>
      <c r="V1923" s="60" t="str">
        <f>W1923&amp;H1923</f>
        <v>USURPER 002синий</v>
      </c>
      <c r="W1923" s="60" t="str">
        <f>_xlfn.LET(_xlpm.TextCell,TEXT(G1923,"###"),IF(_xlpm.TextCell&lt;&gt;"",IF(StyleSpaceSplit,IFERROR(IF(FIND(" ",_xlpm.TextCell)&gt;=1,MID(_xlpm.TextCell,1,FIND(" ",_xlpm.TextCell)-1),_xlpm.TextCell),_xlpm.TextCell),_xlpm.TextCell),""))</f>
        <v>USURPER 002</v>
      </c>
      <c r="X1923" s="60" t="str">
        <f>IF(A1923&lt;&gt;"",IFERROR(IF(FIND(" ",G1923)&gt;=1,MID(G1923,FIND(" ",G1923)+1,LEN(G1923)),""),""),"")</f>
        <v>002</v>
      </c>
      <c r="AC1923" s="51">
        <f>IFERROR(VALUE(MID($C1923,1,2)),0)</f>
        <v>80</v>
      </c>
      <c r="AD1923" s="44">
        <f>IFERROR(VALUE(MID($C1923,4,3)),0)</f>
        <v>639</v>
      </c>
      <c r="AE1923" s="51">
        <f>VALUE(RIGHT("00"&amp;AC1923,2)&amp;RIGHT("000"&amp;AD1923,3))</f>
        <v>80639</v>
      </c>
    </row>
    <row r="1924" spans="1:31">
      <c r="A1924" s="60" t="str">
        <f>IF(G1924&amp;Q1924&lt;&gt;"",W1924&amp;Q1924,"")</f>
        <v>USURPER 003orange</v>
      </c>
      <c r="B1924" s="60" t="str">
        <f>IF(C1924&lt;&gt;"",LEFT(C1924,9),"")</f>
        <v>80-535-13</v>
      </c>
      <c r="C1924" s="73" t="s">
        <v>1812</v>
      </c>
      <c r="D1924" s="73" t="s">
        <v>1813</v>
      </c>
      <c r="E1924" s="73" t="s">
        <v>920</v>
      </c>
      <c r="F1924" s="74">
        <v>58</v>
      </c>
      <c r="G1924" s="73" t="s">
        <v>1814</v>
      </c>
      <c r="H1924" s="73" t="s">
        <v>199</v>
      </c>
      <c r="I1924" s="73" t="s">
        <v>1265</v>
      </c>
      <c r="J1924" s="73" t="s">
        <v>320</v>
      </c>
      <c r="K1924" s="73" t="s">
        <v>382</v>
      </c>
      <c r="L1924" s="73" t="s">
        <v>383</v>
      </c>
      <c r="M1924" s="73" t="s">
        <v>388</v>
      </c>
      <c r="N1924" s="73" t="s">
        <v>44</v>
      </c>
      <c r="O1924" s="73" t="s">
        <v>385</v>
      </c>
      <c r="P1924" s="73" t="s">
        <v>907</v>
      </c>
      <c r="Q1924" s="73" t="s">
        <v>1300</v>
      </c>
      <c r="R1924" s="73" t="s">
        <v>199</v>
      </c>
      <c r="V1924" s="60" t="str">
        <f>W1924&amp;H1924</f>
        <v>USURPER 003оранжевый</v>
      </c>
      <c r="W1924" s="60" t="str">
        <f>_xlfn.LET(_xlpm.TextCell,TEXT(G1924,"###"),IF(_xlpm.TextCell&lt;&gt;"",IF(StyleSpaceSplit,IFERROR(IF(FIND(" ",_xlpm.TextCell)&gt;=1,MID(_xlpm.TextCell,1,FIND(" ",_xlpm.TextCell)-1),_xlpm.TextCell),_xlpm.TextCell),_xlpm.TextCell),""))</f>
        <v>USURPER 003</v>
      </c>
      <c r="X1924" s="60" t="str">
        <f>IF(A1924&lt;&gt;"",IFERROR(IF(FIND(" ",G1924)&gt;=1,MID(G1924,FIND(" ",G1924)+1,LEN(G1924)),""),""),"")</f>
        <v>003</v>
      </c>
      <c r="AC1924" s="51">
        <f>IFERROR(VALUE(MID($C1924,1,2)),0)</f>
        <v>80</v>
      </c>
      <c r="AD1924" s="44">
        <f>IFERROR(VALUE(MID($C1924,4,3)),0)</f>
        <v>535</v>
      </c>
      <c r="AE1924" s="51">
        <f>VALUE(RIGHT("00"&amp;AC1924,2)&amp;RIGHT("000"&amp;AD1924,3))</f>
        <v>80535</v>
      </c>
    </row>
    <row r="1925" spans="1:31">
      <c r="A1925" s="60" t="str">
        <f>IF(G1925&amp;Q1925&lt;&gt;"",W1925&amp;Q1925,"")</f>
        <v>USURPER 003blue</v>
      </c>
      <c r="B1925" s="60" t="str">
        <f>IF(C1925&lt;&gt;"",LEFT(C1925,9),"")</f>
        <v>80-535-06</v>
      </c>
      <c r="C1925" s="73" t="s">
        <v>5914</v>
      </c>
      <c r="D1925" s="73" t="s">
        <v>5915</v>
      </c>
      <c r="E1925" s="73" t="s">
        <v>904</v>
      </c>
      <c r="F1925" s="74">
        <v>57</v>
      </c>
      <c r="G1925" s="73" t="s">
        <v>1814</v>
      </c>
      <c r="H1925" s="73" t="s">
        <v>71</v>
      </c>
      <c r="I1925" s="73" t="s">
        <v>1265</v>
      </c>
      <c r="J1925" s="73" t="s">
        <v>320</v>
      </c>
      <c r="K1925" s="73" t="s">
        <v>382</v>
      </c>
      <c r="L1925" s="73" t="s">
        <v>383</v>
      </c>
      <c r="M1925" s="73" t="s">
        <v>388</v>
      </c>
      <c r="N1925" s="73" t="s">
        <v>44</v>
      </c>
      <c r="O1925" s="73" t="s">
        <v>385</v>
      </c>
      <c r="P1925" s="73" t="s">
        <v>907</v>
      </c>
      <c r="Q1925" s="73" t="s">
        <v>932</v>
      </c>
      <c r="R1925" s="73" t="s">
        <v>71</v>
      </c>
      <c r="V1925" s="60" t="str">
        <f>W1925&amp;H1925</f>
        <v>USURPER 003синий</v>
      </c>
      <c r="W1925" s="60" t="str">
        <f>_xlfn.LET(_xlpm.TextCell,TEXT(G1925,"###"),IF(_xlpm.TextCell&lt;&gt;"",IF(StyleSpaceSplit,IFERROR(IF(FIND(" ",_xlpm.TextCell)&gt;=1,MID(_xlpm.TextCell,1,FIND(" ",_xlpm.TextCell)-1),_xlpm.TextCell),_xlpm.TextCell),_xlpm.TextCell),""))</f>
        <v>USURPER 003</v>
      </c>
      <c r="X1925" s="60" t="str">
        <f>IF(A1925&lt;&gt;"",IFERROR(IF(FIND(" ",G1925)&gt;=1,MID(G1925,FIND(" ",G1925)+1,LEN(G1925)),""),""),"")</f>
        <v>003</v>
      </c>
      <c r="AC1925" s="51">
        <f>IFERROR(VALUE(MID($C1925,1,2)),0)</f>
        <v>80</v>
      </c>
      <c r="AD1925" s="44">
        <f>IFERROR(VALUE(MID($C1925,4,3)),0)</f>
        <v>535</v>
      </c>
      <c r="AE1925" s="51">
        <f>VALUE(RIGHT("00"&amp;AC1925,2)&amp;RIGHT("000"&amp;AD1925,3))</f>
        <v>80535</v>
      </c>
    </row>
    <row r="1926" spans="1:31">
      <c r="A1926" s="60" t="str">
        <f>IF(G1926&amp;Q1926&lt;&gt;"",W1926&amp;Q1926,"")</f>
        <v>USURPER 003blue</v>
      </c>
      <c r="B1926" s="60" t="str">
        <f>IF(C1926&lt;&gt;"",LEFT(C1926,9),"")</f>
        <v>80-535-06</v>
      </c>
      <c r="C1926" s="73" t="s">
        <v>5916</v>
      </c>
      <c r="D1926" s="73" t="s">
        <v>5915</v>
      </c>
      <c r="E1926" s="73" t="s">
        <v>910</v>
      </c>
      <c r="F1926" s="74">
        <v>59</v>
      </c>
      <c r="G1926" s="73" t="s">
        <v>1814</v>
      </c>
      <c r="H1926" s="73" t="s">
        <v>71</v>
      </c>
      <c r="I1926" s="73" t="s">
        <v>1265</v>
      </c>
      <c r="J1926" s="73" t="s">
        <v>320</v>
      </c>
      <c r="K1926" s="73" t="s">
        <v>382</v>
      </c>
      <c r="L1926" s="73" t="s">
        <v>383</v>
      </c>
      <c r="M1926" s="73" t="s">
        <v>388</v>
      </c>
      <c r="N1926" s="73" t="s">
        <v>44</v>
      </c>
      <c r="O1926" s="73" t="s">
        <v>385</v>
      </c>
      <c r="P1926" s="73" t="s">
        <v>907</v>
      </c>
      <c r="Q1926" s="73" t="s">
        <v>932</v>
      </c>
      <c r="R1926" s="73" t="s">
        <v>71</v>
      </c>
      <c r="V1926" s="60" t="str">
        <f>W1926&amp;H1926</f>
        <v>USURPER 003синий</v>
      </c>
      <c r="W1926" s="60" t="str">
        <f>_xlfn.LET(_xlpm.TextCell,TEXT(G1926,"###"),IF(_xlpm.TextCell&lt;&gt;"",IF(StyleSpaceSplit,IFERROR(IF(FIND(" ",_xlpm.TextCell)&gt;=1,MID(_xlpm.TextCell,1,FIND(" ",_xlpm.TextCell)-1),_xlpm.TextCell),_xlpm.TextCell),_xlpm.TextCell),""))</f>
        <v>USURPER 003</v>
      </c>
      <c r="X1926" s="60" t="str">
        <f>IF(A1926&lt;&gt;"",IFERROR(IF(FIND(" ",G1926)&gt;=1,MID(G1926,FIND(" ",G1926)+1,LEN(G1926)),""),""),"")</f>
        <v>003</v>
      </c>
      <c r="AC1926" s="51">
        <f>IFERROR(VALUE(MID($C1926,1,2)),0)</f>
        <v>80</v>
      </c>
      <c r="AD1926" s="44">
        <f>IFERROR(VALUE(MID($C1926,4,3)),0)</f>
        <v>535</v>
      </c>
      <c r="AE1926" s="51">
        <f>VALUE(RIGHT("00"&amp;AC1926,2)&amp;RIGHT("000"&amp;AD1926,3))</f>
        <v>80535</v>
      </c>
    </row>
    <row r="1927" spans="1:31">
      <c r="A1927" s="60" t="str">
        <f>IF(G1927&amp;Q1927&lt;&gt;"",W1927&amp;Q1927,"")</f>
        <v>USURPER 010grey</v>
      </c>
      <c r="B1927" s="60" t="str">
        <f>IF(C1927&lt;&gt;"",LEFT(C1927,9),"")</f>
        <v>80-536-08</v>
      </c>
      <c r="C1927" s="73" t="s">
        <v>1815</v>
      </c>
      <c r="D1927" s="73" t="s">
        <v>1816</v>
      </c>
      <c r="E1927" s="73" t="s">
        <v>920</v>
      </c>
      <c r="F1927" s="74">
        <v>58</v>
      </c>
      <c r="G1927" s="73" t="s">
        <v>1817</v>
      </c>
      <c r="H1927" s="73" t="s">
        <v>83</v>
      </c>
      <c r="I1927" s="73" t="s">
        <v>906</v>
      </c>
      <c r="J1927" s="73" t="s">
        <v>320</v>
      </c>
      <c r="K1927" s="73" t="s">
        <v>382</v>
      </c>
      <c r="L1927" s="73" t="s">
        <v>383</v>
      </c>
      <c r="M1927" s="73" t="s">
        <v>384</v>
      </c>
      <c r="N1927" s="73" t="s">
        <v>43</v>
      </c>
      <c r="O1927" s="73" t="s">
        <v>385</v>
      </c>
      <c r="P1927" s="73" t="s">
        <v>907</v>
      </c>
      <c r="Q1927" s="73" t="s">
        <v>917</v>
      </c>
      <c r="R1927" s="73" t="s">
        <v>83</v>
      </c>
      <c r="V1927" s="60" t="str">
        <f>W1927&amp;H1927</f>
        <v>USURPER 010серый</v>
      </c>
      <c r="W1927" s="60" t="str">
        <f>_xlfn.LET(_xlpm.TextCell,TEXT(G1927,"###"),IF(_xlpm.TextCell&lt;&gt;"",IF(StyleSpaceSplit,IFERROR(IF(FIND(" ",_xlpm.TextCell)&gt;=1,MID(_xlpm.TextCell,1,FIND(" ",_xlpm.TextCell)-1),_xlpm.TextCell),_xlpm.TextCell),_xlpm.TextCell),""))</f>
        <v>USURPER 010</v>
      </c>
      <c r="X1927" s="60" t="str">
        <f>IF(A1927&lt;&gt;"",IFERROR(IF(FIND(" ",G1927)&gt;=1,MID(G1927,FIND(" ",G1927)+1,LEN(G1927)),""),""),"")</f>
        <v>010</v>
      </c>
      <c r="AC1927" s="51">
        <f>IFERROR(VALUE(MID($C1927,1,2)),0)</f>
        <v>80</v>
      </c>
      <c r="AD1927" s="44">
        <f>IFERROR(VALUE(MID($C1927,4,3)),0)</f>
        <v>536</v>
      </c>
      <c r="AE1927" s="51">
        <f>VALUE(RIGHT("00"&amp;AC1927,2)&amp;RIGHT("000"&amp;AD1927,3))</f>
        <v>80536</v>
      </c>
    </row>
    <row r="1928" spans="1:31">
      <c r="A1928" s="60" t="str">
        <f>IF(G1928&amp;Q1928&lt;&gt;"",W1928&amp;Q1928,"")</f>
        <v>USURPER 015green</v>
      </c>
      <c r="B1928" s="60" t="str">
        <f>IF(C1928&lt;&gt;"",LEFT(C1928,9),"")</f>
        <v>80-702-11</v>
      </c>
      <c r="C1928" s="73" t="s">
        <v>4077</v>
      </c>
      <c r="D1928" s="73" t="s">
        <v>4078</v>
      </c>
      <c r="E1928" s="73" t="s">
        <v>910</v>
      </c>
      <c r="F1928" s="74">
        <v>59</v>
      </c>
      <c r="G1928" s="73" t="s">
        <v>4079</v>
      </c>
      <c r="H1928" s="73" t="s">
        <v>60</v>
      </c>
      <c r="I1928" s="73" t="s">
        <v>906</v>
      </c>
      <c r="J1928" s="73" t="s">
        <v>324</v>
      </c>
      <c r="K1928" s="73" t="s">
        <v>382</v>
      </c>
      <c r="L1928" s="73" t="s">
        <v>383</v>
      </c>
      <c r="M1928" s="73" t="s">
        <v>388</v>
      </c>
      <c r="N1928" s="73" t="s">
        <v>43</v>
      </c>
      <c r="O1928" s="73" t="s">
        <v>385</v>
      </c>
      <c r="P1928" s="73" t="s">
        <v>907</v>
      </c>
      <c r="Q1928" s="73" t="s">
        <v>990</v>
      </c>
      <c r="R1928" s="73" t="s">
        <v>60</v>
      </c>
      <c r="V1928" s="60" t="str">
        <f>W1928&amp;H1928</f>
        <v>USURPER 015зеленый</v>
      </c>
      <c r="W1928" s="60" t="str">
        <f>_xlfn.LET(_xlpm.TextCell,TEXT(G1928,"###"),IF(_xlpm.TextCell&lt;&gt;"",IF(StyleSpaceSplit,IFERROR(IF(FIND(" ",_xlpm.TextCell)&gt;=1,MID(_xlpm.TextCell,1,FIND(" ",_xlpm.TextCell)-1),_xlpm.TextCell),_xlpm.TextCell),_xlpm.TextCell),""))</f>
        <v>USURPER 015</v>
      </c>
      <c r="X1928" s="60" t="str">
        <f>IF(A1928&lt;&gt;"",IFERROR(IF(FIND(" ",G1928)&gt;=1,MID(G1928,FIND(" ",G1928)+1,LEN(G1928)),""),""),"")</f>
        <v>015</v>
      </c>
      <c r="AC1928" s="51">
        <f>IFERROR(VALUE(MID($C1928,1,2)),0)</f>
        <v>80</v>
      </c>
      <c r="AD1928" s="44">
        <f>IFERROR(VALUE(MID($C1928,4,3)),0)</f>
        <v>702</v>
      </c>
      <c r="AE1928" s="51">
        <f>VALUE(RIGHT("00"&amp;AC1928,2)&amp;RIGHT("000"&amp;AD1928,3))</f>
        <v>80702</v>
      </c>
    </row>
    <row r="1929" spans="1:31">
      <c r="A1929" s="60" t="str">
        <f>IF(G1929&amp;Q1929&lt;&gt;"",W1929&amp;Q1929,"")</f>
        <v>USURPER 017grey</v>
      </c>
      <c r="B1929" s="60" t="str">
        <f>IF(C1929&lt;&gt;"",LEFT(C1929,9),"")</f>
        <v>80-703-08</v>
      </c>
      <c r="C1929" s="73" t="s">
        <v>4080</v>
      </c>
      <c r="D1929" s="73" t="s">
        <v>4081</v>
      </c>
      <c r="E1929" s="73" t="s">
        <v>910</v>
      </c>
      <c r="F1929" s="74">
        <v>59</v>
      </c>
      <c r="G1929" s="73" t="s">
        <v>4082</v>
      </c>
      <c r="H1929" s="73" t="s">
        <v>83</v>
      </c>
      <c r="I1929" s="73" t="s">
        <v>1146</v>
      </c>
      <c r="J1929" s="73" t="s">
        <v>324</v>
      </c>
      <c r="K1929" s="73" t="s">
        <v>382</v>
      </c>
      <c r="L1929" s="73" t="s">
        <v>383</v>
      </c>
      <c r="M1929" s="73" t="s">
        <v>388</v>
      </c>
      <c r="N1929" s="73" t="s">
        <v>39</v>
      </c>
      <c r="O1929" s="73" t="s">
        <v>385</v>
      </c>
      <c r="P1929" s="73" t="s">
        <v>907</v>
      </c>
      <c r="Q1929" s="73" t="s">
        <v>917</v>
      </c>
      <c r="R1929" s="73" t="s">
        <v>83</v>
      </c>
      <c r="V1929" s="60" t="str">
        <f>W1929&amp;H1929</f>
        <v>USURPER 017серый</v>
      </c>
      <c r="W1929" s="60" t="str">
        <f>_xlfn.LET(_xlpm.TextCell,TEXT(G1929,"###"),IF(_xlpm.TextCell&lt;&gt;"",IF(StyleSpaceSplit,IFERROR(IF(FIND(" ",_xlpm.TextCell)&gt;=1,MID(_xlpm.TextCell,1,FIND(" ",_xlpm.TextCell)-1),_xlpm.TextCell),_xlpm.TextCell),_xlpm.TextCell),""))</f>
        <v>USURPER 017</v>
      </c>
      <c r="X1929" s="60" t="str">
        <f>IF(A1929&lt;&gt;"",IFERROR(IF(FIND(" ",G1929)&gt;=1,MID(G1929,FIND(" ",G1929)+1,LEN(G1929)),""),""),"")</f>
        <v>017</v>
      </c>
      <c r="AC1929" s="51">
        <f>IFERROR(VALUE(MID($C1929,1,2)),0)</f>
        <v>80</v>
      </c>
      <c r="AD1929" s="44">
        <f>IFERROR(VALUE(MID($C1929,4,3)),0)</f>
        <v>703</v>
      </c>
      <c r="AE1929" s="51">
        <f>VALUE(RIGHT("00"&amp;AC1929,2)&amp;RIGHT("000"&amp;AD1929,3))</f>
        <v>80703</v>
      </c>
    </row>
    <row r="1930" spans="1:31">
      <c r="A1930" s="60" t="str">
        <f>IF(G1930&amp;Q1930&lt;&gt;"",W1930&amp;Q1930,"")</f>
        <v>USURPER 025black</v>
      </c>
      <c r="B1930" s="60" t="str">
        <f>IF(C1930&lt;&gt;"",LEFT(C1930,9),"")</f>
        <v>80-704-09</v>
      </c>
      <c r="C1930" s="73" t="s">
        <v>4083</v>
      </c>
      <c r="D1930" s="73" t="s">
        <v>4084</v>
      </c>
      <c r="E1930" s="73" t="s">
        <v>910</v>
      </c>
      <c r="F1930" s="74">
        <v>59</v>
      </c>
      <c r="G1930" s="73" t="s">
        <v>4085</v>
      </c>
      <c r="H1930" s="73" t="s">
        <v>53</v>
      </c>
      <c r="I1930" s="73" t="s">
        <v>906</v>
      </c>
      <c r="J1930" s="73" t="s">
        <v>324</v>
      </c>
      <c r="K1930" s="73" t="s">
        <v>382</v>
      </c>
      <c r="L1930" s="73" t="s">
        <v>383</v>
      </c>
      <c r="M1930" s="73" t="s">
        <v>384</v>
      </c>
      <c r="N1930" s="73" t="s">
        <v>43</v>
      </c>
      <c r="O1930" s="73" t="s">
        <v>386</v>
      </c>
      <c r="P1930" s="73" t="s">
        <v>907</v>
      </c>
      <c r="Q1930" s="73" t="s">
        <v>928</v>
      </c>
      <c r="R1930" s="73" t="s">
        <v>53</v>
      </c>
      <c r="V1930" s="60" t="str">
        <f>W1930&amp;H1930</f>
        <v>USURPER 025черный</v>
      </c>
      <c r="W1930" s="60" t="str">
        <f>_xlfn.LET(_xlpm.TextCell,TEXT(G1930,"###"),IF(_xlpm.TextCell&lt;&gt;"",IF(StyleSpaceSplit,IFERROR(IF(FIND(" ",_xlpm.TextCell)&gt;=1,MID(_xlpm.TextCell,1,FIND(" ",_xlpm.TextCell)-1),_xlpm.TextCell),_xlpm.TextCell),_xlpm.TextCell),""))</f>
        <v>USURPER 025</v>
      </c>
      <c r="X1930" s="60" t="str">
        <f>IF(A1930&lt;&gt;"",IFERROR(IF(FIND(" ",G1930)&gt;=1,MID(G1930,FIND(" ",G1930)+1,LEN(G1930)),""),""),"")</f>
        <v>025</v>
      </c>
      <c r="AC1930" s="51">
        <f>IFERROR(VALUE(MID($C1930,1,2)),0)</f>
        <v>80</v>
      </c>
      <c r="AD1930" s="44">
        <f>IFERROR(VALUE(MID($C1930,4,3)),0)</f>
        <v>704</v>
      </c>
      <c r="AE1930" s="51">
        <f>VALUE(RIGHT("00"&amp;AC1930,2)&amp;RIGHT("000"&amp;AD1930,3))</f>
        <v>80704</v>
      </c>
    </row>
    <row r="1931" spans="1:31">
      <c r="A1931" s="60" t="str">
        <f>IF(G1931&amp;Q1931&lt;&gt;"",W1931&amp;Q1931,"")</f>
        <v>USURPER 025black</v>
      </c>
      <c r="B1931" s="60" t="str">
        <f>IF(C1931&lt;&gt;"",LEFT(C1931,9),"")</f>
        <v>80-704-09</v>
      </c>
      <c r="C1931" s="73" t="s">
        <v>4086</v>
      </c>
      <c r="D1931" s="73" t="s">
        <v>4084</v>
      </c>
      <c r="E1931" s="73" t="s">
        <v>904</v>
      </c>
      <c r="F1931" s="74">
        <v>57</v>
      </c>
      <c r="G1931" s="73" t="s">
        <v>4085</v>
      </c>
      <c r="H1931" s="73" t="s">
        <v>53</v>
      </c>
      <c r="I1931" s="73" t="s">
        <v>906</v>
      </c>
      <c r="J1931" s="73" t="s">
        <v>324</v>
      </c>
      <c r="K1931" s="73" t="s">
        <v>382</v>
      </c>
      <c r="L1931" s="73" t="s">
        <v>383</v>
      </c>
      <c r="M1931" s="73" t="s">
        <v>384</v>
      </c>
      <c r="N1931" s="73" t="s">
        <v>43</v>
      </c>
      <c r="O1931" s="73" t="s">
        <v>386</v>
      </c>
      <c r="P1931" s="73" t="s">
        <v>907</v>
      </c>
      <c r="Q1931" s="73" t="s">
        <v>928</v>
      </c>
      <c r="R1931" s="73" t="s">
        <v>53</v>
      </c>
      <c r="V1931" s="60" t="str">
        <f>W1931&amp;H1931</f>
        <v>USURPER 025черный</v>
      </c>
      <c r="W1931" s="60" t="str">
        <f>_xlfn.LET(_xlpm.TextCell,TEXT(G1931,"###"),IF(_xlpm.TextCell&lt;&gt;"",IF(StyleSpaceSplit,IFERROR(IF(FIND(" ",_xlpm.TextCell)&gt;=1,MID(_xlpm.TextCell,1,FIND(" ",_xlpm.TextCell)-1),_xlpm.TextCell),_xlpm.TextCell),_xlpm.TextCell),""))</f>
        <v>USURPER 025</v>
      </c>
      <c r="X1931" s="60" t="str">
        <f>IF(A1931&lt;&gt;"",IFERROR(IF(FIND(" ",G1931)&gt;=1,MID(G1931,FIND(" ",G1931)+1,LEN(G1931)),""),""),"")</f>
        <v>025</v>
      </c>
      <c r="AC1931" s="51">
        <f>IFERROR(VALUE(MID($C1931,1,2)),0)</f>
        <v>80</v>
      </c>
      <c r="AD1931" s="44">
        <f>IFERROR(VALUE(MID($C1931,4,3)),0)</f>
        <v>704</v>
      </c>
      <c r="AE1931" s="51">
        <f>VALUE(RIGHT("00"&amp;AC1931,2)&amp;RIGHT("000"&amp;AD1931,3))</f>
        <v>80704</v>
      </c>
    </row>
    <row r="1932" spans="1:31">
      <c r="A1932" s="60" t="str">
        <f>IF(G1932&amp;Q1932&lt;&gt;"",W1932&amp;Q1932,"")</f>
        <v>USURPER 025black</v>
      </c>
      <c r="B1932" s="60" t="str">
        <f>IF(C1932&lt;&gt;"",LEFT(C1932,9),"")</f>
        <v>80-704-09</v>
      </c>
      <c r="C1932" s="73" t="s">
        <v>4087</v>
      </c>
      <c r="D1932" s="73" t="s">
        <v>4084</v>
      </c>
      <c r="E1932" s="73" t="s">
        <v>912</v>
      </c>
      <c r="F1932" s="74">
        <v>61</v>
      </c>
      <c r="G1932" s="73" t="s">
        <v>4085</v>
      </c>
      <c r="H1932" s="73" t="s">
        <v>53</v>
      </c>
      <c r="I1932" s="73" t="s">
        <v>906</v>
      </c>
      <c r="J1932" s="73" t="s">
        <v>324</v>
      </c>
      <c r="K1932" s="73" t="s">
        <v>382</v>
      </c>
      <c r="L1932" s="73" t="s">
        <v>383</v>
      </c>
      <c r="M1932" s="73" t="s">
        <v>384</v>
      </c>
      <c r="N1932" s="73" t="s">
        <v>43</v>
      </c>
      <c r="O1932" s="73" t="s">
        <v>386</v>
      </c>
      <c r="P1932" s="73" t="s">
        <v>907</v>
      </c>
      <c r="Q1932" s="73" t="s">
        <v>928</v>
      </c>
      <c r="R1932" s="73" t="s">
        <v>53</v>
      </c>
      <c r="V1932" s="60" t="str">
        <f>W1932&amp;H1932</f>
        <v>USURPER 025черный</v>
      </c>
      <c r="W1932" s="60" t="str">
        <f>_xlfn.LET(_xlpm.TextCell,TEXT(G1932,"###"),IF(_xlpm.TextCell&lt;&gt;"",IF(StyleSpaceSplit,IFERROR(IF(FIND(" ",_xlpm.TextCell)&gt;=1,MID(_xlpm.TextCell,1,FIND(" ",_xlpm.TextCell)-1),_xlpm.TextCell),_xlpm.TextCell),_xlpm.TextCell),""))</f>
        <v>USURPER 025</v>
      </c>
      <c r="X1932" s="60" t="str">
        <f>IF(A1932&lt;&gt;"",IFERROR(IF(FIND(" ",G1932)&gt;=1,MID(G1932,FIND(" ",G1932)+1,LEN(G1932)),""),""),"")</f>
        <v>025</v>
      </c>
      <c r="AC1932" s="51">
        <f>IFERROR(VALUE(MID($C1932,1,2)),0)</f>
        <v>80</v>
      </c>
      <c r="AD1932" s="44">
        <f>IFERROR(VALUE(MID($C1932,4,3)),0)</f>
        <v>704</v>
      </c>
      <c r="AE1932" s="51">
        <f>VALUE(RIGHT("00"&amp;AC1932,2)&amp;RIGHT("000"&amp;AD1932,3))</f>
        <v>80704</v>
      </c>
    </row>
    <row r="1933" spans="1:31">
      <c r="A1933" s="60" t="str">
        <f>IF(G1933&amp;Q1933&lt;&gt;"",W1933&amp;Q1933,"")</f>
        <v>USURPER 028beige</v>
      </c>
      <c r="B1933" s="60" t="str">
        <f>IF(C1933&lt;&gt;"",LEFT(C1933,9),"")</f>
        <v>80-781-02</v>
      </c>
      <c r="C1933" s="73" t="s">
        <v>4544</v>
      </c>
      <c r="D1933" s="73" t="s">
        <v>4545</v>
      </c>
      <c r="E1933" s="73" t="s">
        <v>956</v>
      </c>
      <c r="F1933" s="74">
        <v>55</v>
      </c>
      <c r="G1933" s="73" t="s">
        <v>4546</v>
      </c>
      <c r="H1933" s="73" t="s">
        <v>63</v>
      </c>
      <c r="I1933" s="73" t="s">
        <v>2200</v>
      </c>
      <c r="J1933" s="73" t="s">
        <v>320</v>
      </c>
      <c r="K1933" s="73" t="s">
        <v>382</v>
      </c>
      <c r="L1933" s="73" t="s">
        <v>383</v>
      </c>
      <c r="M1933" s="73" t="s">
        <v>384</v>
      </c>
      <c r="N1933" s="73" t="s">
        <v>37</v>
      </c>
      <c r="O1933" s="73" t="s">
        <v>385</v>
      </c>
      <c r="P1933" s="73" t="s">
        <v>907</v>
      </c>
      <c r="Q1933" s="73" t="s">
        <v>937</v>
      </c>
      <c r="R1933" s="73" t="s">
        <v>63</v>
      </c>
      <c r="V1933" s="60" t="str">
        <f>W1933&amp;H1933</f>
        <v>USURPER 028бежевый</v>
      </c>
      <c r="W1933" s="60" t="str">
        <f>_xlfn.LET(_xlpm.TextCell,TEXT(G1933,"###"),IF(_xlpm.TextCell&lt;&gt;"",IF(StyleSpaceSplit,IFERROR(IF(FIND(" ",_xlpm.TextCell)&gt;=1,MID(_xlpm.TextCell,1,FIND(" ",_xlpm.TextCell)-1),_xlpm.TextCell),_xlpm.TextCell),_xlpm.TextCell),""))</f>
        <v>USURPER 028</v>
      </c>
      <c r="X1933" s="60" t="str">
        <f>IF(A1933&lt;&gt;"",IFERROR(IF(FIND(" ",G1933)&gt;=1,MID(G1933,FIND(" ",G1933)+1,LEN(G1933)),""),""),"")</f>
        <v>028</v>
      </c>
      <c r="AC1933" s="51">
        <f>IFERROR(VALUE(MID($C1933,1,2)),0)</f>
        <v>80</v>
      </c>
      <c r="AD1933" s="44">
        <f>IFERROR(VALUE(MID($C1933,4,3)),0)</f>
        <v>781</v>
      </c>
      <c r="AE1933" s="51">
        <f>VALUE(RIGHT("00"&amp;AC1933,2)&amp;RIGHT("000"&amp;AD1933,3))</f>
        <v>80781</v>
      </c>
    </row>
    <row r="1934" spans="1:31">
      <c r="A1934" s="60" t="str">
        <f>IF(G1934&amp;Q1934&lt;&gt;"",W1934&amp;Q1934,"")</f>
        <v>USURPER 028beige</v>
      </c>
      <c r="B1934" s="60" t="str">
        <f>IF(C1934&lt;&gt;"",LEFT(C1934,9),"")</f>
        <v>80-781-02</v>
      </c>
      <c r="C1934" s="73" t="s">
        <v>4547</v>
      </c>
      <c r="D1934" s="73" t="s">
        <v>4545</v>
      </c>
      <c r="E1934" s="73" t="s">
        <v>904</v>
      </c>
      <c r="F1934" s="74">
        <v>57</v>
      </c>
      <c r="G1934" s="73" t="s">
        <v>4546</v>
      </c>
      <c r="H1934" s="73" t="s">
        <v>63</v>
      </c>
      <c r="I1934" s="73" t="s">
        <v>2200</v>
      </c>
      <c r="J1934" s="73" t="s">
        <v>320</v>
      </c>
      <c r="K1934" s="73" t="s">
        <v>382</v>
      </c>
      <c r="L1934" s="73" t="s">
        <v>383</v>
      </c>
      <c r="M1934" s="73" t="s">
        <v>384</v>
      </c>
      <c r="N1934" s="73" t="s">
        <v>37</v>
      </c>
      <c r="O1934" s="73" t="s">
        <v>385</v>
      </c>
      <c r="P1934" s="73" t="s">
        <v>907</v>
      </c>
      <c r="Q1934" s="73" t="s">
        <v>937</v>
      </c>
      <c r="R1934" s="73" t="s">
        <v>63</v>
      </c>
      <c r="V1934" s="60" t="str">
        <f>W1934&amp;H1934</f>
        <v>USURPER 028бежевый</v>
      </c>
      <c r="W1934" s="60" t="str">
        <f>_xlfn.LET(_xlpm.TextCell,TEXT(G1934,"###"),IF(_xlpm.TextCell&lt;&gt;"",IF(StyleSpaceSplit,IFERROR(IF(FIND(" ",_xlpm.TextCell)&gt;=1,MID(_xlpm.TextCell,1,FIND(" ",_xlpm.TextCell)-1),_xlpm.TextCell),_xlpm.TextCell),_xlpm.TextCell),""))</f>
        <v>USURPER 028</v>
      </c>
      <c r="X1934" s="60" t="str">
        <f>IF(A1934&lt;&gt;"",IFERROR(IF(FIND(" ",G1934)&gt;=1,MID(G1934,FIND(" ",G1934)+1,LEN(G1934)),""),""),"")</f>
        <v>028</v>
      </c>
      <c r="AC1934" s="51">
        <f>IFERROR(VALUE(MID($C1934,1,2)),0)</f>
        <v>80</v>
      </c>
      <c r="AD1934" s="44">
        <f>IFERROR(VALUE(MID($C1934,4,3)),0)</f>
        <v>781</v>
      </c>
      <c r="AE1934" s="51">
        <f>VALUE(RIGHT("00"&amp;AC1934,2)&amp;RIGHT("000"&amp;AD1934,3))</f>
        <v>80781</v>
      </c>
    </row>
    <row r="1935" spans="1:31">
      <c r="A1935" s="60" t="str">
        <f>IF(G1935&amp;Q1935&lt;&gt;"",W1935&amp;Q1935,"")</f>
        <v>USURPER 028beige</v>
      </c>
      <c r="B1935" s="60" t="str">
        <f>IF(C1935&lt;&gt;"",LEFT(C1935,9),"")</f>
        <v>80-781-02</v>
      </c>
      <c r="C1935" s="73" t="s">
        <v>4548</v>
      </c>
      <c r="D1935" s="73" t="s">
        <v>4545</v>
      </c>
      <c r="E1935" s="73" t="s">
        <v>910</v>
      </c>
      <c r="F1935" s="74">
        <v>59</v>
      </c>
      <c r="G1935" s="73" t="s">
        <v>4546</v>
      </c>
      <c r="H1935" s="73" t="s">
        <v>63</v>
      </c>
      <c r="I1935" s="73" t="s">
        <v>2200</v>
      </c>
      <c r="J1935" s="73" t="s">
        <v>320</v>
      </c>
      <c r="K1935" s="73" t="s">
        <v>382</v>
      </c>
      <c r="L1935" s="73" t="s">
        <v>383</v>
      </c>
      <c r="M1935" s="73" t="s">
        <v>384</v>
      </c>
      <c r="N1935" s="73" t="s">
        <v>37</v>
      </c>
      <c r="O1935" s="73" t="s">
        <v>385</v>
      </c>
      <c r="P1935" s="73" t="s">
        <v>907</v>
      </c>
      <c r="Q1935" s="73" t="s">
        <v>937</v>
      </c>
      <c r="R1935" s="73" t="s">
        <v>63</v>
      </c>
      <c r="V1935" s="60" t="str">
        <f>W1935&amp;H1935</f>
        <v>USURPER 028бежевый</v>
      </c>
      <c r="W1935" s="60" t="str">
        <f>_xlfn.LET(_xlpm.TextCell,TEXT(G1935,"###"),IF(_xlpm.TextCell&lt;&gt;"",IF(StyleSpaceSplit,IFERROR(IF(FIND(" ",_xlpm.TextCell)&gt;=1,MID(_xlpm.TextCell,1,FIND(" ",_xlpm.TextCell)-1),_xlpm.TextCell),_xlpm.TextCell),_xlpm.TextCell),""))</f>
        <v>USURPER 028</v>
      </c>
      <c r="X1935" s="60" t="str">
        <f>IF(A1935&lt;&gt;"",IFERROR(IF(FIND(" ",G1935)&gt;=1,MID(G1935,FIND(" ",G1935)+1,LEN(G1935)),""),""),"")</f>
        <v>028</v>
      </c>
      <c r="AC1935" s="51">
        <f>IFERROR(VALUE(MID($C1935,1,2)),0)</f>
        <v>80</v>
      </c>
      <c r="AD1935" s="44">
        <f>IFERROR(VALUE(MID($C1935,4,3)),0)</f>
        <v>781</v>
      </c>
      <c r="AE1935" s="51">
        <f>VALUE(RIGHT("00"&amp;AC1935,2)&amp;RIGHT("000"&amp;AD1935,3))</f>
        <v>80781</v>
      </c>
    </row>
    <row r="1936" spans="1:31">
      <c r="A1936" s="60" t="str">
        <f>IF(G1936&amp;Q1936&lt;&gt;"",W1936&amp;Q1936,"")</f>
        <v>USURPER 028beige</v>
      </c>
      <c r="B1936" s="60" t="str">
        <f>IF(C1936&lt;&gt;"",LEFT(C1936,9),"")</f>
        <v>80-781-02</v>
      </c>
      <c r="C1936" s="73" t="s">
        <v>4549</v>
      </c>
      <c r="D1936" s="73" t="s">
        <v>4545</v>
      </c>
      <c r="E1936" s="73" t="s">
        <v>912</v>
      </c>
      <c r="F1936" s="74">
        <v>61</v>
      </c>
      <c r="G1936" s="73" t="s">
        <v>4546</v>
      </c>
      <c r="H1936" s="73" t="s">
        <v>63</v>
      </c>
      <c r="I1936" s="73" t="s">
        <v>2200</v>
      </c>
      <c r="J1936" s="73" t="s">
        <v>320</v>
      </c>
      <c r="K1936" s="73" t="s">
        <v>382</v>
      </c>
      <c r="L1936" s="73" t="s">
        <v>383</v>
      </c>
      <c r="M1936" s="73" t="s">
        <v>384</v>
      </c>
      <c r="N1936" s="73" t="s">
        <v>37</v>
      </c>
      <c r="O1936" s="73" t="s">
        <v>385</v>
      </c>
      <c r="P1936" s="73" t="s">
        <v>907</v>
      </c>
      <c r="Q1936" s="73" t="s">
        <v>937</v>
      </c>
      <c r="R1936" s="73" t="s">
        <v>63</v>
      </c>
      <c r="V1936" s="60" t="str">
        <f>W1936&amp;H1936</f>
        <v>USURPER 028бежевый</v>
      </c>
      <c r="W1936" s="60" t="str">
        <f>_xlfn.LET(_xlpm.TextCell,TEXT(G1936,"###"),IF(_xlpm.TextCell&lt;&gt;"",IF(StyleSpaceSplit,IFERROR(IF(FIND(" ",_xlpm.TextCell)&gt;=1,MID(_xlpm.TextCell,1,FIND(" ",_xlpm.TextCell)-1),_xlpm.TextCell),_xlpm.TextCell),_xlpm.TextCell),""))</f>
        <v>USURPER 028</v>
      </c>
      <c r="X1936" s="60" t="str">
        <f>IF(A1936&lt;&gt;"",IFERROR(IF(FIND(" ",G1936)&gt;=1,MID(G1936,FIND(" ",G1936)+1,LEN(G1936)),""),""),"")</f>
        <v>028</v>
      </c>
      <c r="AC1936" s="51">
        <f>IFERROR(VALUE(MID($C1936,1,2)),0)</f>
        <v>80</v>
      </c>
      <c r="AD1936" s="44">
        <f>IFERROR(VALUE(MID($C1936,4,3)),0)</f>
        <v>781</v>
      </c>
      <c r="AE1936" s="51">
        <f>VALUE(RIGHT("00"&amp;AC1936,2)&amp;RIGHT("000"&amp;AD1936,3))</f>
        <v>80781</v>
      </c>
    </row>
    <row r="1937" spans="1:31">
      <c r="A1937" s="60" t="str">
        <f>IF(G1937&amp;Q1937&lt;&gt;"",W1937&amp;Q1937,"")</f>
        <v>USURPER 028grey</v>
      </c>
      <c r="B1937" s="60" t="str">
        <f>IF(C1937&lt;&gt;"",LEFT(C1937,9),"")</f>
        <v>80-781-08</v>
      </c>
      <c r="C1937" s="73" t="s">
        <v>4554</v>
      </c>
      <c r="D1937" s="73" t="s">
        <v>4555</v>
      </c>
      <c r="E1937" s="73" t="s">
        <v>956</v>
      </c>
      <c r="F1937" s="74">
        <v>55</v>
      </c>
      <c r="G1937" s="73" t="s">
        <v>4546</v>
      </c>
      <c r="H1937" s="73" t="s">
        <v>83</v>
      </c>
      <c r="I1937" s="73" t="s">
        <v>2200</v>
      </c>
      <c r="J1937" s="73" t="s">
        <v>320</v>
      </c>
      <c r="K1937" s="73" t="s">
        <v>382</v>
      </c>
      <c r="L1937" s="73" t="s">
        <v>383</v>
      </c>
      <c r="M1937" s="73" t="s">
        <v>384</v>
      </c>
      <c r="N1937" s="73" t="s">
        <v>37</v>
      </c>
      <c r="O1937" s="73" t="s">
        <v>385</v>
      </c>
      <c r="P1937" s="73" t="s">
        <v>907</v>
      </c>
      <c r="Q1937" s="73" t="s">
        <v>917</v>
      </c>
      <c r="R1937" s="73" t="s">
        <v>83</v>
      </c>
      <c r="V1937" s="60" t="str">
        <f>W1937&amp;H1937</f>
        <v>USURPER 028серый</v>
      </c>
      <c r="W1937" s="60" t="str">
        <f>_xlfn.LET(_xlpm.TextCell,TEXT(G1937,"###"),IF(_xlpm.TextCell&lt;&gt;"",IF(StyleSpaceSplit,IFERROR(IF(FIND(" ",_xlpm.TextCell)&gt;=1,MID(_xlpm.TextCell,1,FIND(" ",_xlpm.TextCell)-1),_xlpm.TextCell),_xlpm.TextCell),_xlpm.TextCell),""))</f>
        <v>USURPER 028</v>
      </c>
      <c r="X1937" s="60" t="str">
        <f>IF(A1937&lt;&gt;"",IFERROR(IF(FIND(" ",G1937)&gt;=1,MID(G1937,FIND(" ",G1937)+1,LEN(G1937)),""),""),"")</f>
        <v>028</v>
      </c>
      <c r="AC1937" s="51">
        <f>IFERROR(VALUE(MID($C1937,1,2)),0)</f>
        <v>80</v>
      </c>
      <c r="AD1937" s="44">
        <f>IFERROR(VALUE(MID($C1937,4,3)),0)</f>
        <v>781</v>
      </c>
      <c r="AE1937" s="51">
        <f>VALUE(RIGHT("00"&amp;AC1937,2)&amp;RIGHT("000"&amp;AD1937,3))</f>
        <v>80781</v>
      </c>
    </row>
    <row r="1938" spans="1:31">
      <c r="A1938" s="60" t="str">
        <f>IF(G1938&amp;Q1938&lt;&gt;"",W1938&amp;Q1938,"")</f>
        <v>USURPER 028grey</v>
      </c>
      <c r="B1938" s="60" t="str">
        <f>IF(C1938&lt;&gt;"",LEFT(C1938,9),"")</f>
        <v>80-781-08</v>
      </c>
      <c r="C1938" s="73" t="s">
        <v>4556</v>
      </c>
      <c r="D1938" s="73" t="s">
        <v>4555</v>
      </c>
      <c r="E1938" s="73" t="s">
        <v>904</v>
      </c>
      <c r="F1938" s="74">
        <v>57</v>
      </c>
      <c r="G1938" s="73" t="s">
        <v>4546</v>
      </c>
      <c r="H1938" s="73" t="s">
        <v>83</v>
      </c>
      <c r="I1938" s="73" t="s">
        <v>2200</v>
      </c>
      <c r="J1938" s="73" t="s">
        <v>320</v>
      </c>
      <c r="K1938" s="73" t="s">
        <v>382</v>
      </c>
      <c r="L1938" s="73" t="s">
        <v>383</v>
      </c>
      <c r="M1938" s="73" t="s">
        <v>384</v>
      </c>
      <c r="N1938" s="73" t="s">
        <v>37</v>
      </c>
      <c r="O1938" s="73" t="s">
        <v>385</v>
      </c>
      <c r="P1938" s="73" t="s">
        <v>907</v>
      </c>
      <c r="Q1938" s="73" t="s">
        <v>917</v>
      </c>
      <c r="R1938" s="73" t="s">
        <v>83</v>
      </c>
      <c r="V1938" s="60" t="str">
        <f>W1938&amp;H1938</f>
        <v>USURPER 028серый</v>
      </c>
      <c r="W1938" s="60" t="str">
        <f>_xlfn.LET(_xlpm.TextCell,TEXT(G1938,"###"),IF(_xlpm.TextCell&lt;&gt;"",IF(StyleSpaceSplit,IFERROR(IF(FIND(" ",_xlpm.TextCell)&gt;=1,MID(_xlpm.TextCell,1,FIND(" ",_xlpm.TextCell)-1),_xlpm.TextCell),_xlpm.TextCell),_xlpm.TextCell),""))</f>
        <v>USURPER 028</v>
      </c>
      <c r="X1938" s="60" t="str">
        <f>IF(A1938&lt;&gt;"",IFERROR(IF(FIND(" ",G1938)&gt;=1,MID(G1938,FIND(" ",G1938)+1,LEN(G1938)),""),""),"")</f>
        <v>028</v>
      </c>
      <c r="AC1938" s="51">
        <f>IFERROR(VALUE(MID($C1938,1,2)),0)</f>
        <v>80</v>
      </c>
      <c r="AD1938" s="44">
        <f>IFERROR(VALUE(MID($C1938,4,3)),0)</f>
        <v>781</v>
      </c>
      <c r="AE1938" s="51">
        <f>VALUE(RIGHT("00"&amp;AC1938,2)&amp;RIGHT("000"&amp;AD1938,3))</f>
        <v>80781</v>
      </c>
    </row>
    <row r="1939" spans="1:31">
      <c r="A1939" s="60" t="str">
        <f>IF(G1939&amp;Q1939&lt;&gt;"",W1939&amp;Q1939,"")</f>
        <v>USURPER 028grey</v>
      </c>
      <c r="B1939" s="60" t="str">
        <f>IF(C1939&lt;&gt;"",LEFT(C1939,9),"")</f>
        <v>80-781-08</v>
      </c>
      <c r="C1939" s="73" t="s">
        <v>4557</v>
      </c>
      <c r="D1939" s="73" t="s">
        <v>4555</v>
      </c>
      <c r="E1939" s="73" t="s">
        <v>910</v>
      </c>
      <c r="F1939" s="74">
        <v>59</v>
      </c>
      <c r="G1939" s="73" t="s">
        <v>4546</v>
      </c>
      <c r="H1939" s="73" t="s">
        <v>83</v>
      </c>
      <c r="I1939" s="73" t="s">
        <v>2200</v>
      </c>
      <c r="J1939" s="73" t="s">
        <v>320</v>
      </c>
      <c r="K1939" s="73" t="s">
        <v>382</v>
      </c>
      <c r="L1939" s="73" t="s">
        <v>383</v>
      </c>
      <c r="M1939" s="73" t="s">
        <v>384</v>
      </c>
      <c r="N1939" s="73" t="s">
        <v>37</v>
      </c>
      <c r="O1939" s="73" t="s">
        <v>385</v>
      </c>
      <c r="P1939" s="73" t="s">
        <v>907</v>
      </c>
      <c r="Q1939" s="73" t="s">
        <v>917</v>
      </c>
      <c r="R1939" s="73" t="s">
        <v>83</v>
      </c>
      <c r="V1939" s="60" t="str">
        <f>W1939&amp;H1939</f>
        <v>USURPER 028серый</v>
      </c>
      <c r="W1939" s="60" t="str">
        <f>_xlfn.LET(_xlpm.TextCell,TEXT(G1939,"###"),IF(_xlpm.TextCell&lt;&gt;"",IF(StyleSpaceSplit,IFERROR(IF(FIND(" ",_xlpm.TextCell)&gt;=1,MID(_xlpm.TextCell,1,FIND(" ",_xlpm.TextCell)-1),_xlpm.TextCell),_xlpm.TextCell),_xlpm.TextCell),""))</f>
        <v>USURPER 028</v>
      </c>
      <c r="X1939" s="60" t="str">
        <f>IF(A1939&lt;&gt;"",IFERROR(IF(FIND(" ",G1939)&gt;=1,MID(G1939,FIND(" ",G1939)+1,LEN(G1939)),""),""),"")</f>
        <v>028</v>
      </c>
      <c r="AC1939" s="51">
        <f>IFERROR(VALUE(MID($C1939,1,2)),0)</f>
        <v>80</v>
      </c>
      <c r="AD1939" s="44">
        <f>IFERROR(VALUE(MID($C1939,4,3)),0)</f>
        <v>781</v>
      </c>
      <c r="AE1939" s="51">
        <f>VALUE(RIGHT("00"&amp;AC1939,2)&amp;RIGHT("000"&amp;AD1939,3))</f>
        <v>80781</v>
      </c>
    </row>
    <row r="1940" spans="1:31">
      <c r="A1940" s="60" t="str">
        <f>IF(G1940&amp;Q1940&lt;&gt;"",W1940&amp;Q1940,"")</f>
        <v>USURPER 028grey</v>
      </c>
      <c r="B1940" s="60" t="str">
        <f>IF(C1940&lt;&gt;"",LEFT(C1940,9),"")</f>
        <v>80-781-08</v>
      </c>
      <c r="C1940" s="73" t="s">
        <v>4558</v>
      </c>
      <c r="D1940" s="73" t="s">
        <v>4555</v>
      </c>
      <c r="E1940" s="73" t="s">
        <v>912</v>
      </c>
      <c r="F1940" s="74">
        <v>61</v>
      </c>
      <c r="G1940" s="73" t="s">
        <v>4546</v>
      </c>
      <c r="H1940" s="73" t="s">
        <v>83</v>
      </c>
      <c r="I1940" s="73" t="s">
        <v>2200</v>
      </c>
      <c r="J1940" s="73" t="s">
        <v>320</v>
      </c>
      <c r="K1940" s="73" t="s">
        <v>382</v>
      </c>
      <c r="L1940" s="73" t="s">
        <v>383</v>
      </c>
      <c r="M1940" s="73" t="s">
        <v>384</v>
      </c>
      <c r="N1940" s="73" t="s">
        <v>37</v>
      </c>
      <c r="O1940" s="73" t="s">
        <v>385</v>
      </c>
      <c r="P1940" s="73" t="s">
        <v>907</v>
      </c>
      <c r="Q1940" s="73" t="s">
        <v>917</v>
      </c>
      <c r="R1940" s="73" t="s">
        <v>83</v>
      </c>
      <c r="V1940" s="60" t="str">
        <f>W1940&amp;H1940</f>
        <v>USURPER 028серый</v>
      </c>
      <c r="W1940" s="60" t="str">
        <f>_xlfn.LET(_xlpm.TextCell,TEXT(G1940,"###"),IF(_xlpm.TextCell&lt;&gt;"",IF(StyleSpaceSplit,IFERROR(IF(FIND(" ",_xlpm.TextCell)&gt;=1,MID(_xlpm.TextCell,1,FIND(" ",_xlpm.TextCell)-1),_xlpm.TextCell),_xlpm.TextCell),_xlpm.TextCell),""))</f>
        <v>USURPER 028</v>
      </c>
      <c r="X1940" s="60" t="str">
        <f>IF(A1940&lt;&gt;"",IFERROR(IF(FIND(" ",G1940)&gt;=1,MID(G1940,FIND(" ",G1940)+1,LEN(G1940)),""),""),"")</f>
        <v>028</v>
      </c>
      <c r="AC1940" s="51">
        <f>IFERROR(VALUE(MID($C1940,1,2)),0)</f>
        <v>80</v>
      </c>
      <c r="AD1940" s="44">
        <f>IFERROR(VALUE(MID($C1940,4,3)),0)</f>
        <v>781</v>
      </c>
      <c r="AE1940" s="51">
        <f>VALUE(RIGHT("00"&amp;AC1940,2)&amp;RIGHT("000"&amp;AD1940,3))</f>
        <v>80781</v>
      </c>
    </row>
    <row r="1941" spans="1:31">
      <c r="A1941" s="60" t="str">
        <f>IF(G1941&amp;Q1941&lt;&gt;"",W1941&amp;Q1941,"")</f>
        <v>USURPER 028blue</v>
      </c>
      <c r="B1941" s="60" t="str">
        <f>IF(C1941&lt;&gt;"",LEFT(C1941,9),"")</f>
        <v>80-781-06</v>
      </c>
      <c r="C1941" s="73" t="s">
        <v>4550</v>
      </c>
      <c r="D1941" s="73" t="s">
        <v>4551</v>
      </c>
      <c r="E1941" s="73" t="s">
        <v>904</v>
      </c>
      <c r="F1941" s="74">
        <v>57</v>
      </c>
      <c r="G1941" s="73" t="s">
        <v>4546</v>
      </c>
      <c r="H1941" s="73" t="s">
        <v>71</v>
      </c>
      <c r="I1941" s="73" t="s">
        <v>2200</v>
      </c>
      <c r="J1941" s="73" t="s">
        <v>320</v>
      </c>
      <c r="K1941" s="73" t="s">
        <v>382</v>
      </c>
      <c r="L1941" s="73" t="s">
        <v>383</v>
      </c>
      <c r="M1941" s="73" t="s">
        <v>384</v>
      </c>
      <c r="N1941" s="73" t="s">
        <v>37</v>
      </c>
      <c r="O1941" s="73" t="s">
        <v>385</v>
      </c>
      <c r="P1941" s="73" t="s">
        <v>907</v>
      </c>
      <c r="Q1941" s="73" t="s">
        <v>932</v>
      </c>
      <c r="R1941" s="73" t="s">
        <v>71</v>
      </c>
      <c r="V1941" s="60" t="str">
        <f>W1941&amp;H1941</f>
        <v>USURPER 028синий</v>
      </c>
      <c r="W1941" s="60" t="str">
        <f>_xlfn.LET(_xlpm.TextCell,TEXT(G1941,"###"),IF(_xlpm.TextCell&lt;&gt;"",IF(StyleSpaceSplit,IFERROR(IF(FIND(" ",_xlpm.TextCell)&gt;=1,MID(_xlpm.TextCell,1,FIND(" ",_xlpm.TextCell)-1),_xlpm.TextCell),_xlpm.TextCell),_xlpm.TextCell),""))</f>
        <v>USURPER 028</v>
      </c>
      <c r="X1941" s="60" t="str">
        <f>IF(A1941&lt;&gt;"",IFERROR(IF(FIND(" ",G1941)&gt;=1,MID(G1941,FIND(" ",G1941)+1,LEN(G1941)),""),""),"")</f>
        <v>028</v>
      </c>
      <c r="AC1941" s="51">
        <f>IFERROR(VALUE(MID($C1941,1,2)),0)</f>
        <v>80</v>
      </c>
      <c r="AD1941" s="44">
        <f>IFERROR(VALUE(MID($C1941,4,3)),0)</f>
        <v>781</v>
      </c>
      <c r="AE1941" s="51">
        <f>VALUE(RIGHT("00"&amp;AC1941,2)&amp;RIGHT("000"&amp;AD1941,3))</f>
        <v>80781</v>
      </c>
    </row>
    <row r="1942" spans="1:31">
      <c r="A1942" s="60" t="str">
        <f>IF(G1942&amp;Q1942&lt;&gt;"",W1942&amp;Q1942,"")</f>
        <v>USURPER 028blue</v>
      </c>
      <c r="B1942" s="60" t="str">
        <f>IF(C1942&lt;&gt;"",LEFT(C1942,9),"")</f>
        <v>80-781-06</v>
      </c>
      <c r="C1942" s="73" t="s">
        <v>4552</v>
      </c>
      <c r="D1942" s="73" t="s">
        <v>4551</v>
      </c>
      <c r="E1942" s="73" t="s">
        <v>910</v>
      </c>
      <c r="F1942" s="74">
        <v>59</v>
      </c>
      <c r="G1942" s="73" t="s">
        <v>4546</v>
      </c>
      <c r="H1942" s="73" t="s">
        <v>71</v>
      </c>
      <c r="I1942" s="73" t="s">
        <v>2200</v>
      </c>
      <c r="J1942" s="73" t="s">
        <v>320</v>
      </c>
      <c r="K1942" s="73" t="s">
        <v>382</v>
      </c>
      <c r="L1942" s="73" t="s">
        <v>383</v>
      </c>
      <c r="M1942" s="73" t="s">
        <v>384</v>
      </c>
      <c r="N1942" s="73" t="s">
        <v>37</v>
      </c>
      <c r="O1942" s="73" t="s">
        <v>385</v>
      </c>
      <c r="P1942" s="73" t="s">
        <v>907</v>
      </c>
      <c r="Q1942" s="73" t="s">
        <v>932</v>
      </c>
      <c r="R1942" s="73" t="s">
        <v>71</v>
      </c>
      <c r="V1942" s="60" t="str">
        <f>W1942&amp;H1942</f>
        <v>USURPER 028синий</v>
      </c>
      <c r="W1942" s="60" t="str">
        <f>_xlfn.LET(_xlpm.TextCell,TEXT(G1942,"###"),IF(_xlpm.TextCell&lt;&gt;"",IF(StyleSpaceSplit,IFERROR(IF(FIND(" ",_xlpm.TextCell)&gt;=1,MID(_xlpm.TextCell,1,FIND(" ",_xlpm.TextCell)-1),_xlpm.TextCell),_xlpm.TextCell),_xlpm.TextCell),""))</f>
        <v>USURPER 028</v>
      </c>
      <c r="X1942" s="60" t="str">
        <f>IF(A1942&lt;&gt;"",IFERROR(IF(FIND(" ",G1942)&gt;=1,MID(G1942,FIND(" ",G1942)+1,LEN(G1942)),""),""),"")</f>
        <v>028</v>
      </c>
      <c r="AC1942" s="51">
        <f>IFERROR(VALUE(MID($C1942,1,2)),0)</f>
        <v>80</v>
      </c>
      <c r="AD1942" s="44">
        <f>IFERROR(VALUE(MID($C1942,4,3)),0)</f>
        <v>781</v>
      </c>
      <c r="AE1942" s="51">
        <f>VALUE(RIGHT("00"&amp;AC1942,2)&amp;RIGHT("000"&amp;AD1942,3))</f>
        <v>80781</v>
      </c>
    </row>
    <row r="1943" spans="1:31">
      <c r="A1943" s="60" t="str">
        <f>IF(G1943&amp;Q1943&lt;&gt;"",W1943&amp;Q1943,"")</f>
        <v>USURPER 028blue</v>
      </c>
      <c r="B1943" s="60" t="str">
        <f>IF(C1943&lt;&gt;"",LEFT(C1943,9),"")</f>
        <v>80-781-06</v>
      </c>
      <c r="C1943" s="73" t="s">
        <v>4553</v>
      </c>
      <c r="D1943" s="73" t="s">
        <v>4551</v>
      </c>
      <c r="E1943" s="73" t="s">
        <v>912</v>
      </c>
      <c r="F1943" s="74">
        <v>61</v>
      </c>
      <c r="G1943" s="73" t="s">
        <v>4546</v>
      </c>
      <c r="H1943" s="73" t="s">
        <v>71</v>
      </c>
      <c r="I1943" s="73" t="s">
        <v>2200</v>
      </c>
      <c r="J1943" s="73" t="s">
        <v>320</v>
      </c>
      <c r="K1943" s="73" t="s">
        <v>382</v>
      </c>
      <c r="L1943" s="73" t="s">
        <v>383</v>
      </c>
      <c r="M1943" s="73" t="s">
        <v>384</v>
      </c>
      <c r="N1943" s="73" t="s">
        <v>37</v>
      </c>
      <c r="O1943" s="73" t="s">
        <v>385</v>
      </c>
      <c r="P1943" s="73" t="s">
        <v>907</v>
      </c>
      <c r="Q1943" s="73" t="s">
        <v>932</v>
      </c>
      <c r="R1943" s="73" t="s">
        <v>71</v>
      </c>
      <c r="V1943" s="60" t="str">
        <f>W1943&amp;H1943</f>
        <v>USURPER 028синий</v>
      </c>
      <c r="W1943" s="60" t="str">
        <f>_xlfn.LET(_xlpm.TextCell,TEXT(G1943,"###"),IF(_xlpm.TextCell&lt;&gt;"",IF(StyleSpaceSplit,IFERROR(IF(FIND(" ",_xlpm.TextCell)&gt;=1,MID(_xlpm.TextCell,1,FIND(" ",_xlpm.TextCell)-1),_xlpm.TextCell),_xlpm.TextCell),_xlpm.TextCell),""))</f>
        <v>USURPER 028</v>
      </c>
      <c r="X1943" s="60" t="str">
        <f>IF(A1943&lt;&gt;"",IFERROR(IF(FIND(" ",G1943)&gt;=1,MID(G1943,FIND(" ",G1943)+1,LEN(G1943)),""),""),"")</f>
        <v>028</v>
      </c>
      <c r="AC1943" s="51">
        <f>IFERROR(VALUE(MID($C1943,1,2)),0)</f>
        <v>80</v>
      </c>
      <c r="AD1943" s="44">
        <f>IFERROR(VALUE(MID($C1943,4,3)),0)</f>
        <v>781</v>
      </c>
      <c r="AE1943" s="51">
        <f>VALUE(RIGHT("00"&amp;AC1943,2)&amp;RIGHT("000"&amp;AD1943,3))</f>
        <v>80781</v>
      </c>
    </row>
    <row r="1944" spans="1:31">
      <c r="A1944" s="60" t="str">
        <f>IF(G1944&amp;Q1944&lt;&gt;"",W1944&amp;Q1944,"")</f>
        <v>USURPER DUKEbrown</v>
      </c>
      <c r="B1944" s="60" t="str">
        <f>IF(C1944&lt;&gt;"",LEFT(C1944,9),"")</f>
        <v>80-119-14</v>
      </c>
      <c r="C1944" s="73" t="s">
        <v>7308</v>
      </c>
      <c r="D1944" s="73" t="s">
        <v>7309</v>
      </c>
      <c r="E1944" s="73" t="s">
        <v>920</v>
      </c>
      <c r="F1944" s="74">
        <v>58</v>
      </c>
      <c r="G1944" s="73" t="s">
        <v>3027</v>
      </c>
      <c r="H1944" s="73" t="s">
        <v>86</v>
      </c>
      <c r="I1944" s="73" t="s">
        <v>1179</v>
      </c>
      <c r="J1944" s="73" t="s">
        <v>336</v>
      </c>
      <c r="K1944" s="73" t="s">
        <v>382</v>
      </c>
      <c r="L1944" s="73" t="s">
        <v>383</v>
      </c>
      <c r="M1944" s="73" t="s">
        <v>388</v>
      </c>
      <c r="N1944" s="73" t="s">
        <v>32</v>
      </c>
      <c r="O1944" s="73" t="s">
        <v>385</v>
      </c>
      <c r="P1944" s="73" t="s">
        <v>907</v>
      </c>
      <c r="Q1944" s="73" t="s">
        <v>1033</v>
      </c>
      <c r="R1944" s="73" t="s">
        <v>86</v>
      </c>
      <c r="V1944" s="60" t="str">
        <f>W1944&amp;H1944</f>
        <v>USURPER DUKEкоричневый</v>
      </c>
      <c r="W1944" s="60" t="str">
        <f>_xlfn.LET(_xlpm.TextCell,TEXT(G1944,"###"),IF(_xlpm.TextCell&lt;&gt;"",IF(StyleSpaceSplit,IFERROR(IF(FIND(" ",_xlpm.TextCell)&gt;=1,MID(_xlpm.TextCell,1,FIND(" ",_xlpm.TextCell)-1),_xlpm.TextCell),_xlpm.TextCell),_xlpm.TextCell),""))</f>
        <v>USURPER DUKE</v>
      </c>
      <c r="X1944" s="60" t="str">
        <f>IF(A1944&lt;&gt;"",IFERROR(IF(FIND(" ",G1944)&gt;=1,MID(G1944,FIND(" ",G1944)+1,LEN(G1944)),""),""),"")</f>
        <v>DUKE</v>
      </c>
      <c r="AC1944" s="51">
        <f>IFERROR(VALUE(MID($C1944,1,2)),0)</f>
        <v>80</v>
      </c>
      <c r="AD1944" s="44">
        <f>IFERROR(VALUE(MID($C1944,4,3)),0)</f>
        <v>119</v>
      </c>
      <c r="AE1944" s="51">
        <f>VALUE(RIGHT("00"&amp;AC1944,2)&amp;RIGHT("000"&amp;AD1944,3))</f>
        <v>80119</v>
      </c>
    </row>
    <row r="1945" spans="1:31">
      <c r="A1945" s="60" t="str">
        <f>IF(G1945&amp;Q1945&lt;&gt;"",W1945&amp;Q1945,"")</f>
        <v>USURPER DUKEblack</v>
      </c>
      <c r="B1945" s="60" t="str">
        <f>IF(C1945&lt;&gt;"",LEFT(C1945,9),"")</f>
        <v>80-119-09</v>
      </c>
      <c r="C1945" s="73" t="s">
        <v>3025</v>
      </c>
      <c r="D1945" s="73" t="s">
        <v>3026</v>
      </c>
      <c r="E1945" s="73" t="s">
        <v>904</v>
      </c>
      <c r="F1945" s="74">
        <v>57</v>
      </c>
      <c r="G1945" s="73" t="s">
        <v>3027</v>
      </c>
      <c r="H1945" s="73" t="s">
        <v>53</v>
      </c>
      <c r="I1945" s="73" t="s">
        <v>1179</v>
      </c>
      <c r="J1945" s="73" t="s">
        <v>336</v>
      </c>
      <c r="K1945" s="73" t="s">
        <v>382</v>
      </c>
      <c r="L1945" s="73" t="s">
        <v>383</v>
      </c>
      <c r="M1945" s="73" t="s">
        <v>388</v>
      </c>
      <c r="N1945" s="73" t="s">
        <v>32</v>
      </c>
      <c r="O1945" s="73" t="s">
        <v>385</v>
      </c>
      <c r="P1945" s="73" t="s">
        <v>907</v>
      </c>
      <c r="Q1945" s="73" t="s">
        <v>928</v>
      </c>
      <c r="R1945" s="73" t="s">
        <v>53</v>
      </c>
      <c r="V1945" s="60" t="str">
        <f>W1945&amp;H1945</f>
        <v>USURPER DUKEчерный</v>
      </c>
      <c r="W1945" s="60" t="str">
        <f>_xlfn.LET(_xlpm.TextCell,TEXT(G1945,"###"),IF(_xlpm.TextCell&lt;&gt;"",IF(StyleSpaceSplit,IFERROR(IF(FIND(" ",_xlpm.TextCell)&gt;=1,MID(_xlpm.TextCell,1,FIND(" ",_xlpm.TextCell)-1),_xlpm.TextCell),_xlpm.TextCell),_xlpm.TextCell),""))</f>
        <v>USURPER DUKE</v>
      </c>
      <c r="X1945" s="60" t="str">
        <f>IF(A1945&lt;&gt;"",IFERROR(IF(FIND(" ",G1945)&gt;=1,MID(G1945,FIND(" ",G1945)+1,LEN(G1945)),""),""),"")</f>
        <v>DUKE</v>
      </c>
      <c r="AC1945" s="51">
        <f>IFERROR(VALUE(MID($C1945,1,2)),0)</f>
        <v>80</v>
      </c>
      <c r="AD1945" s="44">
        <f>IFERROR(VALUE(MID($C1945,4,3)),0)</f>
        <v>119</v>
      </c>
      <c r="AE1945" s="51">
        <f>VALUE(RIGHT("00"&amp;AC1945,2)&amp;RIGHT("000"&amp;AD1945,3))</f>
        <v>80119</v>
      </c>
    </row>
    <row r="1946" spans="1:31">
      <c r="A1946" s="60" t="str">
        <f>IF(G1946&amp;Q1946&lt;&gt;"",W1946&amp;Q1946,"")</f>
        <v>USURPER DUKE 002black</v>
      </c>
      <c r="B1946" s="60" t="str">
        <f>IF(C1946&lt;&gt;"",LEFT(C1946,9),"")</f>
        <v>80-537-09</v>
      </c>
      <c r="C1946" s="73" t="s">
        <v>1818</v>
      </c>
      <c r="D1946" s="73" t="s">
        <v>1819</v>
      </c>
      <c r="E1946" s="73" t="s">
        <v>920</v>
      </c>
      <c r="F1946" s="74">
        <v>58</v>
      </c>
      <c r="G1946" s="73" t="s">
        <v>1820</v>
      </c>
      <c r="H1946" s="73" t="s">
        <v>53</v>
      </c>
      <c r="I1946" s="73" t="s">
        <v>1179</v>
      </c>
      <c r="J1946" s="73" t="s">
        <v>336</v>
      </c>
      <c r="K1946" s="73" t="s">
        <v>382</v>
      </c>
      <c r="L1946" s="73" t="s">
        <v>383</v>
      </c>
      <c r="M1946" s="73" t="s">
        <v>388</v>
      </c>
      <c r="N1946" s="73" t="s">
        <v>32</v>
      </c>
      <c r="O1946" s="73" t="s">
        <v>385</v>
      </c>
      <c r="P1946" s="73" t="s">
        <v>907</v>
      </c>
      <c r="Q1946" s="73" t="s">
        <v>928</v>
      </c>
      <c r="R1946" s="73" t="s">
        <v>53</v>
      </c>
      <c r="V1946" s="60" t="str">
        <f>W1946&amp;H1946</f>
        <v>USURPER DUKE 002черный</v>
      </c>
      <c r="W1946" s="60" t="str">
        <f>_xlfn.LET(_xlpm.TextCell,TEXT(G1946,"###"),IF(_xlpm.TextCell&lt;&gt;"",IF(StyleSpaceSplit,IFERROR(IF(FIND(" ",_xlpm.TextCell)&gt;=1,MID(_xlpm.TextCell,1,FIND(" ",_xlpm.TextCell)-1),_xlpm.TextCell),_xlpm.TextCell),_xlpm.TextCell),""))</f>
        <v>USURPER DUKE 002</v>
      </c>
      <c r="X1946" s="60" t="str">
        <f>IF(A1946&lt;&gt;"",IFERROR(IF(FIND(" ",G1946)&gt;=1,MID(G1946,FIND(" ",G1946)+1,LEN(G1946)),""),""),"")</f>
        <v>DUKE 002</v>
      </c>
      <c r="AC1946" s="51">
        <f>IFERROR(VALUE(MID($C1946,1,2)),0)</f>
        <v>80</v>
      </c>
      <c r="AD1946" s="44">
        <f>IFERROR(VALUE(MID($C1946,4,3)),0)</f>
        <v>537</v>
      </c>
      <c r="AE1946" s="51">
        <f>VALUE(RIGHT("00"&amp;AC1946,2)&amp;RIGHT("000"&amp;AD1946,3))</f>
        <v>80537</v>
      </c>
    </row>
    <row r="1947" spans="1:31">
      <c r="A1947" s="60" t="str">
        <f>IF(G1947&amp;Q1947&lt;&gt;"",W1947&amp;Q1947,"")</f>
        <v>USURPER KINGcognac</v>
      </c>
      <c r="B1947" s="60" t="str">
        <f>IF(C1947&lt;&gt;"",LEFT(C1947,9),"")</f>
        <v>80-120-13</v>
      </c>
      <c r="C1947" s="73" t="s">
        <v>7310</v>
      </c>
      <c r="D1947" s="73" t="s">
        <v>7311</v>
      </c>
      <c r="E1947" s="73" t="s">
        <v>904</v>
      </c>
      <c r="F1947" s="74">
        <v>57</v>
      </c>
      <c r="G1947" s="73" t="s">
        <v>1305</v>
      </c>
      <c r="H1947" s="73" t="s">
        <v>217</v>
      </c>
      <c r="I1947" s="73" t="s">
        <v>1179</v>
      </c>
      <c r="J1947" s="73" t="s">
        <v>320</v>
      </c>
      <c r="K1947" s="73" t="s">
        <v>382</v>
      </c>
      <c r="L1947" s="73" t="s">
        <v>383</v>
      </c>
      <c r="M1947" s="73" t="s">
        <v>388</v>
      </c>
      <c r="N1947" s="73" t="s">
        <v>32</v>
      </c>
      <c r="O1947" s="73" t="s">
        <v>385</v>
      </c>
      <c r="P1947" s="73" t="s">
        <v>907</v>
      </c>
      <c r="Q1947" s="73" t="s">
        <v>1193</v>
      </c>
      <c r="R1947" s="73" t="s">
        <v>199</v>
      </c>
      <c r="V1947" s="60" t="str">
        <f>W1947&amp;H1947</f>
        <v>USURPER KINGрыжий</v>
      </c>
      <c r="W1947" s="60" t="str">
        <f>_xlfn.LET(_xlpm.TextCell,TEXT(G1947,"###"),IF(_xlpm.TextCell&lt;&gt;"",IF(StyleSpaceSplit,IFERROR(IF(FIND(" ",_xlpm.TextCell)&gt;=1,MID(_xlpm.TextCell,1,FIND(" ",_xlpm.TextCell)-1),_xlpm.TextCell),_xlpm.TextCell),_xlpm.TextCell),""))</f>
        <v>USURPER KING</v>
      </c>
      <c r="X1947" s="60" t="str">
        <f>IF(A1947&lt;&gt;"",IFERROR(IF(FIND(" ",G1947)&gt;=1,MID(G1947,FIND(" ",G1947)+1,LEN(G1947)),""),""),"")</f>
        <v>KING</v>
      </c>
      <c r="AC1947" s="51">
        <f>IFERROR(VALUE(MID($C1947,1,2)),0)</f>
        <v>80</v>
      </c>
      <c r="AD1947" s="44">
        <f>IFERROR(VALUE(MID($C1947,4,3)),0)</f>
        <v>120</v>
      </c>
      <c r="AE1947" s="51">
        <f>VALUE(RIGHT("00"&amp;AC1947,2)&amp;RIGHT("000"&amp;AD1947,3))</f>
        <v>80120</v>
      </c>
    </row>
    <row r="1948" spans="1:31">
      <c r="A1948" s="60" t="str">
        <f>IF(G1948&amp;Q1948&lt;&gt;"",W1948&amp;Q1948,"")</f>
        <v>USURPER KINGcognac</v>
      </c>
      <c r="B1948" s="60" t="str">
        <f>IF(C1948&lt;&gt;"",LEFT(C1948,9),"")</f>
        <v>80-120-13</v>
      </c>
      <c r="C1948" s="73" t="s">
        <v>7312</v>
      </c>
      <c r="D1948" s="73" t="s">
        <v>7311</v>
      </c>
      <c r="E1948" s="73" t="s">
        <v>910</v>
      </c>
      <c r="F1948" s="74">
        <v>59</v>
      </c>
      <c r="G1948" s="73" t="s">
        <v>1305</v>
      </c>
      <c r="H1948" s="73" t="s">
        <v>217</v>
      </c>
      <c r="I1948" s="73" t="s">
        <v>1179</v>
      </c>
      <c r="J1948" s="73" t="s">
        <v>320</v>
      </c>
      <c r="K1948" s="73" t="s">
        <v>382</v>
      </c>
      <c r="L1948" s="73" t="s">
        <v>383</v>
      </c>
      <c r="M1948" s="73" t="s">
        <v>388</v>
      </c>
      <c r="N1948" s="73" t="s">
        <v>32</v>
      </c>
      <c r="O1948" s="73" t="s">
        <v>385</v>
      </c>
      <c r="P1948" s="73" t="s">
        <v>907</v>
      </c>
      <c r="Q1948" s="73" t="s">
        <v>1193</v>
      </c>
      <c r="R1948" s="73" t="s">
        <v>199</v>
      </c>
      <c r="V1948" s="60" t="str">
        <f>W1948&amp;H1948</f>
        <v>USURPER KINGрыжий</v>
      </c>
      <c r="W1948" s="60" t="str">
        <f>_xlfn.LET(_xlpm.TextCell,TEXT(G1948,"###"),IF(_xlpm.TextCell&lt;&gt;"",IF(StyleSpaceSplit,IFERROR(IF(FIND(" ",_xlpm.TextCell)&gt;=1,MID(_xlpm.TextCell,1,FIND(" ",_xlpm.TextCell)-1),_xlpm.TextCell),_xlpm.TextCell),_xlpm.TextCell),""))</f>
        <v>USURPER KING</v>
      </c>
      <c r="X1948" s="60" t="str">
        <f>IF(A1948&lt;&gt;"",IFERROR(IF(FIND(" ",G1948)&gt;=1,MID(G1948,FIND(" ",G1948)+1,LEN(G1948)),""),""),"")</f>
        <v>KING</v>
      </c>
      <c r="AC1948" s="51">
        <f>IFERROR(VALUE(MID($C1948,1,2)),0)</f>
        <v>80</v>
      </c>
      <c r="AD1948" s="44">
        <f>IFERROR(VALUE(MID($C1948,4,3)),0)</f>
        <v>120</v>
      </c>
      <c r="AE1948" s="51">
        <f>VALUE(RIGHT("00"&amp;AC1948,2)&amp;RIGHT("000"&amp;AD1948,3))</f>
        <v>80120</v>
      </c>
    </row>
    <row r="1949" spans="1:31">
      <c r="A1949" s="60" t="str">
        <f>IF(G1949&amp;Q1949&lt;&gt;"",W1949&amp;Q1949,"")</f>
        <v>USURPER KINGcognac</v>
      </c>
      <c r="B1949" s="60" t="str">
        <f>IF(C1949&lt;&gt;"",LEFT(C1949,9),"")</f>
        <v>80-120-13</v>
      </c>
      <c r="C1949" s="73" t="s">
        <v>7313</v>
      </c>
      <c r="D1949" s="73" t="s">
        <v>7311</v>
      </c>
      <c r="E1949" s="73" t="s">
        <v>922</v>
      </c>
      <c r="F1949" s="74">
        <v>60</v>
      </c>
      <c r="G1949" s="73" t="s">
        <v>1305</v>
      </c>
      <c r="H1949" s="73" t="s">
        <v>217</v>
      </c>
      <c r="I1949" s="73" t="s">
        <v>1179</v>
      </c>
      <c r="J1949" s="73" t="s">
        <v>320</v>
      </c>
      <c r="K1949" s="73" t="s">
        <v>382</v>
      </c>
      <c r="L1949" s="73" t="s">
        <v>383</v>
      </c>
      <c r="M1949" s="73" t="s">
        <v>388</v>
      </c>
      <c r="N1949" s="73" t="s">
        <v>32</v>
      </c>
      <c r="O1949" s="73" t="s">
        <v>385</v>
      </c>
      <c r="P1949" s="73" t="s">
        <v>907</v>
      </c>
      <c r="Q1949" s="73" t="s">
        <v>1193</v>
      </c>
      <c r="R1949" s="73" t="s">
        <v>199</v>
      </c>
      <c r="V1949" s="60" t="str">
        <f>W1949&amp;H1949</f>
        <v>USURPER KINGрыжий</v>
      </c>
      <c r="W1949" s="60" t="str">
        <f>_xlfn.LET(_xlpm.TextCell,TEXT(G1949,"###"),IF(_xlpm.TextCell&lt;&gt;"",IF(StyleSpaceSplit,IFERROR(IF(FIND(" ",_xlpm.TextCell)&gt;=1,MID(_xlpm.TextCell,1,FIND(" ",_xlpm.TextCell)-1),_xlpm.TextCell),_xlpm.TextCell),_xlpm.TextCell),""))</f>
        <v>USURPER KING</v>
      </c>
      <c r="X1949" s="60" t="str">
        <f>IF(A1949&lt;&gt;"",IFERROR(IF(FIND(" ",G1949)&gt;=1,MID(G1949,FIND(" ",G1949)+1,LEN(G1949)),""),""),"")</f>
        <v>KING</v>
      </c>
      <c r="AC1949" s="51">
        <f>IFERROR(VALUE(MID($C1949,1,2)),0)</f>
        <v>80</v>
      </c>
      <c r="AD1949" s="44">
        <f>IFERROR(VALUE(MID($C1949,4,3)),0)</f>
        <v>120</v>
      </c>
      <c r="AE1949" s="51">
        <f>VALUE(RIGHT("00"&amp;AC1949,2)&amp;RIGHT("000"&amp;AD1949,3))</f>
        <v>80120</v>
      </c>
    </row>
    <row r="1950" spans="1:31">
      <c r="A1950" s="60" t="str">
        <f>IF(G1950&amp;Q1950&lt;&gt;"",W1950&amp;Q1950,"")</f>
        <v>USURPER KINGcognac</v>
      </c>
      <c r="B1950" s="60" t="str">
        <f>IF(C1950&lt;&gt;"",LEFT(C1950,9),"")</f>
        <v>80-120-13</v>
      </c>
      <c r="C1950" s="73" t="s">
        <v>7314</v>
      </c>
      <c r="D1950" s="73" t="s">
        <v>7311</v>
      </c>
      <c r="E1950" s="73" t="s">
        <v>912</v>
      </c>
      <c r="F1950" s="74">
        <v>61</v>
      </c>
      <c r="G1950" s="73" t="s">
        <v>1305</v>
      </c>
      <c r="H1950" s="73" t="s">
        <v>217</v>
      </c>
      <c r="I1950" s="73" t="s">
        <v>1179</v>
      </c>
      <c r="J1950" s="73" t="s">
        <v>320</v>
      </c>
      <c r="K1950" s="73" t="s">
        <v>382</v>
      </c>
      <c r="L1950" s="73" t="s">
        <v>383</v>
      </c>
      <c r="M1950" s="73" t="s">
        <v>388</v>
      </c>
      <c r="N1950" s="73" t="s">
        <v>32</v>
      </c>
      <c r="O1950" s="73" t="s">
        <v>385</v>
      </c>
      <c r="P1950" s="73" t="s">
        <v>907</v>
      </c>
      <c r="Q1950" s="73" t="s">
        <v>1193</v>
      </c>
      <c r="R1950" s="73" t="s">
        <v>199</v>
      </c>
      <c r="V1950" s="60" t="str">
        <f>W1950&amp;H1950</f>
        <v>USURPER KINGрыжий</v>
      </c>
      <c r="W1950" s="60" t="str">
        <f>_xlfn.LET(_xlpm.TextCell,TEXT(G1950,"###"),IF(_xlpm.TextCell&lt;&gt;"",IF(StyleSpaceSplit,IFERROR(IF(FIND(" ",_xlpm.TextCell)&gt;=1,MID(_xlpm.TextCell,1,FIND(" ",_xlpm.TextCell)-1),_xlpm.TextCell),_xlpm.TextCell),_xlpm.TextCell),""))</f>
        <v>USURPER KING</v>
      </c>
      <c r="X1950" s="60" t="str">
        <f>IF(A1950&lt;&gt;"",IFERROR(IF(FIND(" ",G1950)&gt;=1,MID(G1950,FIND(" ",G1950)+1,LEN(G1950)),""),""),"")</f>
        <v>KING</v>
      </c>
      <c r="AC1950" s="51">
        <f>IFERROR(VALUE(MID($C1950,1,2)),0)</f>
        <v>80</v>
      </c>
      <c r="AD1950" s="44">
        <f>IFERROR(VALUE(MID($C1950,4,3)),0)</f>
        <v>120</v>
      </c>
      <c r="AE1950" s="51">
        <f>VALUE(RIGHT("00"&amp;AC1950,2)&amp;RIGHT("000"&amp;AD1950,3))</f>
        <v>80120</v>
      </c>
    </row>
    <row r="1951" spans="1:31">
      <c r="A1951" s="60" t="str">
        <f>IF(G1951&amp;Q1951&lt;&gt;"",W1951&amp;Q1951,"")</f>
        <v>USURPER KINGcognac</v>
      </c>
      <c r="B1951" s="60" t="str">
        <f>IF(C1951&lt;&gt;"",LEFT(C1951,9),"")</f>
        <v>80-120-13</v>
      </c>
      <c r="C1951" s="73" t="s">
        <v>7315</v>
      </c>
      <c r="D1951" s="73" t="s">
        <v>7311</v>
      </c>
      <c r="E1951" s="73" t="s">
        <v>920</v>
      </c>
      <c r="F1951" s="74">
        <v>58</v>
      </c>
      <c r="G1951" s="73" t="s">
        <v>1305</v>
      </c>
      <c r="H1951" s="73" t="s">
        <v>217</v>
      </c>
      <c r="I1951" s="73" t="s">
        <v>1179</v>
      </c>
      <c r="J1951" s="73" t="s">
        <v>320</v>
      </c>
      <c r="K1951" s="73" t="s">
        <v>382</v>
      </c>
      <c r="L1951" s="73" t="s">
        <v>383</v>
      </c>
      <c r="M1951" s="73" t="s">
        <v>388</v>
      </c>
      <c r="N1951" s="73" t="s">
        <v>32</v>
      </c>
      <c r="O1951" s="73" t="s">
        <v>385</v>
      </c>
      <c r="P1951" s="73" t="s">
        <v>907</v>
      </c>
      <c r="Q1951" s="73" t="s">
        <v>1193</v>
      </c>
      <c r="R1951" s="73" t="s">
        <v>199</v>
      </c>
      <c r="V1951" s="60" t="str">
        <f>W1951&amp;H1951</f>
        <v>USURPER KINGрыжий</v>
      </c>
      <c r="W1951" s="60" t="str">
        <f>_xlfn.LET(_xlpm.TextCell,TEXT(G1951,"###"),IF(_xlpm.TextCell&lt;&gt;"",IF(StyleSpaceSplit,IFERROR(IF(FIND(" ",_xlpm.TextCell)&gt;=1,MID(_xlpm.TextCell,1,FIND(" ",_xlpm.TextCell)-1),_xlpm.TextCell),_xlpm.TextCell),_xlpm.TextCell),""))</f>
        <v>USURPER KING</v>
      </c>
      <c r="X1951" s="60" t="str">
        <f>IF(A1951&lt;&gt;"",IFERROR(IF(FIND(" ",G1951)&gt;=1,MID(G1951,FIND(" ",G1951)+1,LEN(G1951)),""),""),"")</f>
        <v>KING</v>
      </c>
      <c r="AC1951" s="51">
        <f>IFERROR(VALUE(MID($C1951,1,2)),0)</f>
        <v>80</v>
      </c>
      <c r="AD1951" s="44">
        <f>IFERROR(VALUE(MID($C1951,4,3)),0)</f>
        <v>120</v>
      </c>
      <c r="AE1951" s="51">
        <f>VALUE(RIGHT("00"&amp;AC1951,2)&amp;RIGHT("000"&amp;AD1951,3))</f>
        <v>80120</v>
      </c>
    </row>
    <row r="1952" spans="1:31">
      <c r="A1952" s="60" t="str">
        <f>IF(G1952&amp;Q1952&lt;&gt;"",W1952&amp;Q1952,"")</f>
        <v>USURPER KINGbrown</v>
      </c>
      <c r="B1952" s="60" t="str">
        <f>IF(C1952&lt;&gt;"",LEFT(C1952,9),"")</f>
        <v>80-120-15</v>
      </c>
      <c r="C1952" s="73" t="s">
        <v>1311</v>
      </c>
      <c r="D1952" s="73" t="s">
        <v>1312</v>
      </c>
      <c r="E1952" s="73" t="s">
        <v>915</v>
      </c>
      <c r="F1952" s="74">
        <v>56</v>
      </c>
      <c r="G1952" s="73" t="s">
        <v>1305</v>
      </c>
      <c r="H1952" s="73" t="s">
        <v>271</v>
      </c>
      <c r="I1952" s="73" t="s">
        <v>1179</v>
      </c>
      <c r="J1952" s="73" t="s">
        <v>320</v>
      </c>
      <c r="K1952" s="73" t="s">
        <v>382</v>
      </c>
      <c r="L1952" s="73" t="s">
        <v>383</v>
      </c>
      <c r="M1952" s="73" t="s">
        <v>388</v>
      </c>
      <c r="N1952" s="73" t="s">
        <v>32</v>
      </c>
      <c r="O1952" s="73" t="s">
        <v>385</v>
      </c>
      <c r="P1952" s="73" t="s">
        <v>907</v>
      </c>
      <c r="Q1952" s="73" t="s">
        <v>1033</v>
      </c>
      <c r="R1952" s="73" t="s">
        <v>86</v>
      </c>
      <c r="V1952" s="60" t="str">
        <f>W1952&amp;H1952</f>
        <v>USURPER KINGтемно-коричневый</v>
      </c>
      <c r="W1952" s="60" t="str">
        <f>_xlfn.LET(_xlpm.TextCell,TEXT(G1952,"###"),IF(_xlpm.TextCell&lt;&gt;"",IF(StyleSpaceSplit,IFERROR(IF(FIND(" ",_xlpm.TextCell)&gt;=1,MID(_xlpm.TextCell,1,FIND(" ",_xlpm.TextCell)-1),_xlpm.TextCell),_xlpm.TextCell),_xlpm.TextCell),""))</f>
        <v>USURPER KING</v>
      </c>
      <c r="X1952" s="60" t="str">
        <f>IF(A1952&lt;&gt;"",IFERROR(IF(FIND(" ",G1952)&gt;=1,MID(G1952,FIND(" ",G1952)+1,LEN(G1952)),""),""),"")</f>
        <v>KING</v>
      </c>
      <c r="AC1952" s="51">
        <f>IFERROR(VALUE(MID($C1952,1,2)),0)</f>
        <v>80</v>
      </c>
      <c r="AD1952" s="44">
        <f>IFERROR(VALUE(MID($C1952,4,3)),0)</f>
        <v>120</v>
      </c>
      <c r="AE1952" s="51">
        <f>VALUE(RIGHT("00"&amp;AC1952,2)&amp;RIGHT("000"&amp;AD1952,3))</f>
        <v>80120</v>
      </c>
    </row>
    <row r="1953" spans="1:31">
      <c r="A1953" s="60" t="str">
        <f>IF(G1953&amp;Q1953&lt;&gt;"",W1953&amp;Q1953,"")</f>
        <v>USURPER KINGbrown</v>
      </c>
      <c r="B1953" s="60" t="str">
        <f>IF(C1953&lt;&gt;"",LEFT(C1953,9),"")</f>
        <v>80-120-15</v>
      </c>
      <c r="C1953" s="73" t="s">
        <v>1313</v>
      </c>
      <c r="D1953" s="73" t="s">
        <v>1312</v>
      </c>
      <c r="E1953" s="73" t="s">
        <v>904</v>
      </c>
      <c r="F1953" s="74">
        <v>57</v>
      </c>
      <c r="G1953" s="73" t="s">
        <v>1305</v>
      </c>
      <c r="H1953" s="73" t="s">
        <v>271</v>
      </c>
      <c r="I1953" s="73" t="s">
        <v>1179</v>
      </c>
      <c r="J1953" s="73" t="s">
        <v>320</v>
      </c>
      <c r="K1953" s="73" t="s">
        <v>382</v>
      </c>
      <c r="L1953" s="73" t="s">
        <v>383</v>
      </c>
      <c r="M1953" s="73" t="s">
        <v>388</v>
      </c>
      <c r="N1953" s="73" t="s">
        <v>32</v>
      </c>
      <c r="O1953" s="73" t="s">
        <v>385</v>
      </c>
      <c r="P1953" s="73" t="s">
        <v>907</v>
      </c>
      <c r="Q1953" s="73" t="s">
        <v>1033</v>
      </c>
      <c r="R1953" s="73" t="s">
        <v>86</v>
      </c>
      <c r="V1953" s="60" t="str">
        <f>W1953&amp;H1953</f>
        <v>USURPER KINGтемно-коричневый</v>
      </c>
      <c r="W1953" s="60" t="str">
        <f>_xlfn.LET(_xlpm.TextCell,TEXT(G1953,"###"),IF(_xlpm.TextCell&lt;&gt;"",IF(StyleSpaceSplit,IFERROR(IF(FIND(" ",_xlpm.TextCell)&gt;=1,MID(_xlpm.TextCell,1,FIND(" ",_xlpm.TextCell)-1),_xlpm.TextCell),_xlpm.TextCell),_xlpm.TextCell),""))</f>
        <v>USURPER KING</v>
      </c>
      <c r="X1953" s="60" t="str">
        <f>IF(A1953&lt;&gt;"",IFERROR(IF(FIND(" ",G1953)&gt;=1,MID(G1953,FIND(" ",G1953)+1,LEN(G1953)),""),""),"")</f>
        <v>KING</v>
      </c>
      <c r="AC1953" s="51">
        <f>IFERROR(VALUE(MID($C1953,1,2)),0)</f>
        <v>80</v>
      </c>
      <c r="AD1953" s="44">
        <f>IFERROR(VALUE(MID($C1953,4,3)),0)</f>
        <v>120</v>
      </c>
      <c r="AE1953" s="51">
        <f>VALUE(RIGHT("00"&amp;AC1953,2)&amp;RIGHT("000"&amp;AD1953,3))</f>
        <v>80120</v>
      </c>
    </row>
    <row r="1954" spans="1:31">
      <c r="A1954" s="60" t="str">
        <f>IF(G1954&amp;Q1954&lt;&gt;"",W1954&amp;Q1954,"")</f>
        <v>USURPER KINGbrown</v>
      </c>
      <c r="B1954" s="60" t="str">
        <f>IF(C1954&lt;&gt;"",LEFT(C1954,9),"")</f>
        <v>80-120-15</v>
      </c>
      <c r="C1954" s="73" t="s">
        <v>1314</v>
      </c>
      <c r="D1954" s="73" t="s">
        <v>1312</v>
      </c>
      <c r="E1954" s="73" t="s">
        <v>920</v>
      </c>
      <c r="F1954" s="74">
        <v>58</v>
      </c>
      <c r="G1954" s="73" t="s">
        <v>1305</v>
      </c>
      <c r="H1954" s="73" t="s">
        <v>271</v>
      </c>
      <c r="I1954" s="73" t="s">
        <v>1179</v>
      </c>
      <c r="J1954" s="73" t="s">
        <v>320</v>
      </c>
      <c r="K1954" s="73" t="s">
        <v>382</v>
      </c>
      <c r="L1954" s="73" t="s">
        <v>383</v>
      </c>
      <c r="M1954" s="73" t="s">
        <v>388</v>
      </c>
      <c r="N1954" s="73" t="s">
        <v>32</v>
      </c>
      <c r="O1954" s="73" t="s">
        <v>385</v>
      </c>
      <c r="P1954" s="73" t="s">
        <v>907</v>
      </c>
      <c r="Q1954" s="73" t="s">
        <v>1033</v>
      </c>
      <c r="R1954" s="73" t="s">
        <v>86</v>
      </c>
      <c r="V1954" s="60" t="str">
        <f>W1954&amp;H1954</f>
        <v>USURPER KINGтемно-коричневый</v>
      </c>
      <c r="W1954" s="60" t="str">
        <f>_xlfn.LET(_xlpm.TextCell,TEXT(G1954,"###"),IF(_xlpm.TextCell&lt;&gt;"",IF(StyleSpaceSplit,IFERROR(IF(FIND(" ",_xlpm.TextCell)&gt;=1,MID(_xlpm.TextCell,1,FIND(" ",_xlpm.TextCell)-1),_xlpm.TextCell),_xlpm.TextCell),_xlpm.TextCell),""))</f>
        <v>USURPER KING</v>
      </c>
      <c r="X1954" s="60" t="str">
        <f>IF(A1954&lt;&gt;"",IFERROR(IF(FIND(" ",G1954)&gt;=1,MID(G1954,FIND(" ",G1954)+1,LEN(G1954)),""),""),"")</f>
        <v>KING</v>
      </c>
      <c r="AC1954" s="51">
        <f>IFERROR(VALUE(MID($C1954,1,2)),0)</f>
        <v>80</v>
      </c>
      <c r="AD1954" s="44">
        <f>IFERROR(VALUE(MID($C1954,4,3)),0)</f>
        <v>120</v>
      </c>
      <c r="AE1954" s="51">
        <f>VALUE(RIGHT("00"&amp;AC1954,2)&amp;RIGHT("000"&amp;AD1954,3))</f>
        <v>80120</v>
      </c>
    </row>
    <row r="1955" spans="1:31">
      <c r="A1955" s="60" t="str">
        <f>IF(G1955&amp;Q1955&lt;&gt;"",W1955&amp;Q1955,"")</f>
        <v>USURPER KINGbrown</v>
      </c>
      <c r="B1955" s="60" t="str">
        <f>IF(C1955&lt;&gt;"",LEFT(C1955,9),"")</f>
        <v>80-120-15</v>
      </c>
      <c r="C1955" s="73" t="s">
        <v>1315</v>
      </c>
      <c r="D1955" s="73" t="s">
        <v>1312</v>
      </c>
      <c r="E1955" s="73" t="s">
        <v>910</v>
      </c>
      <c r="F1955" s="74">
        <v>59</v>
      </c>
      <c r="G1955" s="73" t="s">
        <v>1305</v>
      </c>
      <c r="H1955" s="73" t="s">
        <v>271</v>
      </c>
      <c r="I1955" s="73" t="s">
        <v>1179</v>
      </c>
      <c r="J1955" s="73" t="s">
        <v>320</v>
      </c>
      <c r="K1955" s="73" t="s">
        <v>382</v>
      </c>
      <c r="L1955" s="73" t="s">
        <v>383</v>
      </c>
      <c r="M1955" s="73" t="s">
        <v>388</v>
      </c>
      <c r="N1955" s="73" t="s">
        <v>32</v>
      </c>
      <c r="O1955" s="73" t="s">
        <v>385</v>
      </c>
      <c r="P1955" s="73" t="s">
        <v>907</v>
      </c>
      <c r="Q1955" s="73" t="s">
        <v>1033</v>
      </c>
      <c r="R1955" s="73" t="s">
        <v>86</v>
      </c>
      <c r="V1955" s="60" t="str">
        <f>W1955&amp;H1955</f>
        <v>USURPER KINGтемно-коричневый</v>
      </c>
      <c r="W1955" s="60" t="str">
        <f>_xlfn.LET(_xlpm.TextCell,TEXT(G1955,"###"),IF(_xlpm.TextCell&lt;&gt;"",IF(StyleSpaceSplit,IFERROR(IF(FIND(" ",_xlpm.TextCell)&gt;=1,MID(_xlpm.TextCell,1,FIND(" ",_xlpm.TextCell)-1),_xlpm.TextCell),_xlpm.TextCell),_xlpm.TextCell),""))</f>
        <v>USURPER KING</v>
      </c>
      <c r="X1955" s="60" t="str">
        <f>IF(A1955&lt;&gt;"",IFERROR(IF(FIND(" ",G1955)&gt;=1,MID(G1955,FIND(" ",G1955)+1,LEN(G1955)),""),""),"")</f>
        <v>KING</v>
      </c>
      <c r="AC1955" s="51">
        <f>IFERROR(VALUE(MID($C1955,1,2)),0)</f>
        <v>80</v>
      </c>
      <c r="AD1955" s="44">
        <f>IFERROR(VALUE(MID($C1955,4,3)),0)</f>
        <v>120</v>
      </c>
      <c r="AE1955" s="51">
        <f>VALUE(RIGHT("00"&amp;AC1955,2)&amp;RIGHT("000"&amp;AD1955,3))</f>
        <v>80120</v>
      </c>
    </row>
    <row r="1956" spans="1:31">
      <c r="A1956" s="60" t="str">
        <f>IF(G1956&amp;Q1956&lt;&gt;"",W1956&amp;Q1956,"")</f>
        <v>USURPER KINGbrown</v>
      </c>
      <c r="B1956" s="60" t="str">
        <f>IF(C1956&lt;&gt;"",LEFT(C1956,9),"")</f>
        <v>80-120-15</v>
      </c>
      <c r="C1956" s="73" t="s">
        <v>1316</v>
      </c>
      <c r="D1956" s="73" t="s">
        <v>1312</v>
      </c>
      <c r="E1956" s="73" t="s">
        <v>922</v>
      </c>
      <c r="F1956" s="74">
        <v>60</v>
      </c>
      <c r="G1956" s="73" t="s">
        <v>1305</v>
      </c>
      <c r="H1956" s="73" t="s">
        <v>271</v>
      </c>
      <c r="I1956" s="73" t="s">
        <v>1179</v>
      </c>
      <c r="J1956" s="73" t="s">
        <v>320</v>
      </c>
      <c r="K1956" s="73" t="s">
        <v>382</v>
      </c>
      <c r="L1956" s="73" t="s">
        <v>383</v>
      </c>
      <c r="M1956" s="73" t="s">
        <v>388</v>
      </c>
      <c r="N1956" s="73" t="s">
        <v>32</v>
      </c>
      <c r="O1956" s="73" t="s">
        <v>385</v>
      </c>
      <c r="P1956" s="73" t="s">
        <v>907</v>
      </c>
      <c r="Q1956" s="73" t="s">
        <v>1033</v>
      </c>
      <c r="R1956" s="73" t="s">
        <v>86</v>
      </c>
      <c r="V1956" s="60" t="str">
        <f>W1956&amp;H1956</f>
        <v>USURPER KINGтемно-коричневый</v>
      </c>
      <c r="W1956" s="60" t="str">
        <f>_xlfn.LET(_xlpm.TextCell,TEXT(G1956,"###"),IF(_xlpm.TextCell&lt;&gt;"",IF(StyleSpaceSplit,IFERROR(IF(FIND(" ",_xlpm.TextCell)&gt;=1,MID(_xlpm.TextCell,1,FIND(" ",_xlpm.TextCell)-1),_xlpm.TextCell),_xlpm.TextCell),_xlpm.TextCell),""))</f>
        <v>USURPER KING</v>
      </c>
      <c r="X1956" s="60" t="str">
        <f>IF(A1956&lt;&gt;"",IFERROR(IF(FIND(" ",G1956)&gt;=1,MID(G1956,FIND(" ",G1956)+1,LEN(G1956)),""),""),"")</f>
        <v>KING</v>
      </c>
      <c r="AC1956" s="51">
        <f>IFERROR(VALUE(MID($C1956,1,2)),0)</f>
        <v>80</v>
      </c>
      <c r="AD1956" s="44">
        <f>IFERROR(VALUE(MID($C1956,4,3)),0)</f>
        <v>120</v>
      </c>
      <c r="AE1956" s="51">
        <f>VALUE(RIGHT("00"&amp;AC1956,2)&amp;RIGHT("000"&amp;AD1956,3))</f>
        <v>80120</v>
      </c>
    </row>
    <row r="1957" spans="1:31">
      <c r="A1957" s="60" t="str">
        <f>IF(G1957&amp;Q1957&lt;&gt;"",W1957&amp;Q1957,"")</f>
        <v>USURPER KINGbrown</v>
      </c>
      <c r="B1957" s="60" t="str">
        <f>IF(C1957&lt;&gt;"",LEFT(C1957,9),"")</f>
        <v>80-120-15</v>
      </c>
      <c r="C1957" s="73" t="s">
        <v>1317</v>
      </c>
      <c r="D1957" s="73" t="s">
        <v>1312</v>
      </c>
      <c r="E1957" s="73" t="s">
        <v>912</v>
      </c>
      <c r="F1957" s="74">
        <v>61</v>
      </c>
      <c r="G1957" s="73" t="s">
        <v>1305</v>
      </c>
      <c r="H1957" s="73" t="s">
        <v>271</v>
      </c>
      <c r="I1957" s="73" t="s">
        <v>1179</v>
      </c>
      <c r="J1957" s="73" t="s">
        <v>320</v>
      </c>
      <c r="K1957" s="73" t="s">
        <v>382</v>
      </c>
      <c r="L1957" s="73" t="s">
        <v>383</v>
      </c>
      <c r="M1957" s="73" t="s">
        <v>388</v>
      </c>
      <c r="N1957" s="73" t="s">
        <v>32</v>
      </c>
      <c r="O1957" s="73" t="s">
        <v>385</v>
      </c>
      <c r="P1957" s="73" t="s">
        <v>907</v>
      </c>
      <c r="Q1957" s="73" t="s">
        <v>1033</v>
      </c>
      <c r="R1957" s="73" t="s">
        <v>86</v>
      </c>
      <c r="V1957" s="60" t="str">
        <f>W1957&amp;H1957</f>
        <v>USURPER KINGтемно-коричневый</v>
      </c>
      <c r="W1957" s="60" t="str">
        <f>_xlfn.LET(_xlpm.TextCell,TEXT(G1957,"###"),IF(_xlpm.TextCell&lt;&gt;"",IF(StyleSpaceSplit,IFERROR(IF(FIND(" ",_xlpm.TextCell)&gt;=1,MID(_xlpm.TextCell,1,FIND(" ",_xlpm.TextCell)-1),_xlpm.TextCell),_xlpm.TextCell),_xlpm.TextCell),""))</f>
        <v>USURPER KING</v>
      </c>
      <c r="X1957" s="60" t="str">
        <f>IF(A1957&lt;&gt;"",IFERROR(IF(FIND(" ",G1957)&gt;=1,MID(G1957,FIND(" ",G1957)+1,LEN(G1957)),""),""),"")</f>
        <v>KING</v>
      </c>
      <c r="AC1957" s="51">
        <f>IFERROR(VALUE(MID($C1957,1,2)),0)</f>
        <v>80</v>
      </c>
      <c r="AD1957" s="44">
        <f>IFERROR(VALUE(MID($C1957,4,3)),0)</f>
        <v>120</v>
      </c>
      <c r="AE1957" s="51">
        <f>VALUE(RIGHT("00"&amp;AC1957,2)&amp;RIGHT("000"&amp;AD1957,3))</f>
        <v>80120</v>
      </c>
    </row>
    <row r="1958" spans="1:31">
      <c r="A1958" s="60" t="str">
        <f>IF(G1958&amp;Q1958&lt;&gt;"",W1958&amp;Q1958,"")</f>
        <v>USURPER KINGblack</v>
      </c>
      <c r="B1958" s="60" t="str">
        <f>IF(C1958&lt;&gt;"",LEFT(C1958,9),"")</f>
        <v>80-120-09</v>
      </c>
      <c r="C1958" s="73" t="s">
        <v>1303</v>
      </c>
      <c r="D1958" s="73" t="s">
        <v>1304</v>
      </c>
      <c r="E1958" s="73" t="s">
        <v>915</v>
      </c>
      <c r="F1958" s="74">
        <v>56</v>
      </c>
      <c r="G1958" s="73" t="s">
        <v>1305</v>
      </c>
      <c r="H1958" s="73" t="s">
        <v>53</v>
      </c>
      <c r="I1958" s="73" t="s">
        <v>1179</v>
      </c>
      <c r="J1958" s="73" t="s">
        <v>320</v>
      </c>
      <c r="K1958" s="73" t="s">
        <v>382</v>
      </c>
      <c r="L1958" s="73" t="s">
        <v>383</v>
      </c>
      <c r="M1958" s="73" t="s">
        <v>388</v>
      </c>
      <c r="N1958" s="73" t="s">
        <v>32</v>
      </c>
      <c r="O1958" s="73" t="s">
        <v>385</v>
      </c>
      <c r="P1958" s="73" t="s">
        <v>907</v>
      </c>
      <c r="Q1958" s="73" t="s">
        <v>928</v>
      </c>
      <c r="R1958" s="73" t="s">
        <v>53</v>
      </c>
      <c r="V1958" s="60" t="str">
        <f>W1958&amp;H1958</f>
        <v>USURPER KINGчерный</v>
      </c>
      <c r="W1958" s="60" t="str">
        <f>_xlfn.LET(_xlpm.TextCell,TEXT(G1958,"###"),IF(_xlpm.TextCell&lt;&gt;"",IF(StyleSpaceSplit,IFERROR(IF(FIND(" ",_xlpm.TextCell)&gt;=1,MID(_xlpm.TextCell,1,FIND(" ",_xlpm.TextCell)-1),_xlpm.TextCell),_xlpm.TextCell),_xlpm.TextCell),""))</f>
        <v>USURPER KING</v>
      </c>
      <c r="X1958" s="60" t="str">
        <f>IF(A1958&lt;&gt;"",IFERROR(IF(FIND(" ",G1958)&gt;=1,MID(G1958,FIND(" ",G1958)+1,LEN(G1958)),""),""),"")</f>
        <v>KING</v>
      </c>
      <c r="AC1958" s="51">
        <f>IFERROR(VALUE(MID($C1958,1,2)),0)</f>
        <v>80</v>
      </c>
      <c r="AD1958" s="44">
        <f>IFERROR(VALUE(MID($C1958,4,3)),0)</f>
        <v>120</v>
      </c>
      <c r="AE1958" s="51">
        <f>VALUE(RIGHT("00"&amp;AC1958,2)&amp;RIGHT("000"&amp;AD1958,3))</f>
        <v>80120</v>
      </c>
    </row>
    <row r="1959" spans="1:31">
      <c r="A1959" s="60" t="str">
        <f>IF(G1959&amp;Q1959&lt;&gt;"",W1959&amp;Q1959,"")</f>
        <v>USURPER KINGblack</v>
      </c>
      <c r="B1959" s="60" t="str">
        <f>IF(C1959&lt;&gt;"",LEFT(C1959,9),"")</f>
        <v>80-120-09</v>
      </c>
      <c r="C1959" s="73" t="s">
        <v>1306</v>
      </c>
      <c r="D1959" s="73" t="s">
        <v>1304</v>
      </c>
      <c r="E1959" s="73" t="s">
        <v>904</v>
      </c>
      <c r="F1959" s="74">
        <v>57</v>
      </c>
      <c r="G1959" s="73" t="s">
        <v>1305</v>
      </c>
      <c r="H1959" s="73" t="s">
        <v>53</v>
      </c>
      <c r="I1959" s="73" t="s">
        <v>1179</v>
      </c>
      <c r="J1959" s="73" t="s">
        <v>320</v>
      </c>
      <c r="K1959" s="73" t="s">
        <v>382</v>
      </c>
      <c r="L1959" s="73" t="s">
        <v>383</v>
      </c>
      <c r="M1959" s="73" t="s">
        <v>388</v>
      </c>
      <c r="N1959" s="73" t="s">
        <v>32</v>
      </c>
      <c r="O1959" s="73" t="s">
        <v>385</v>
      </c>
      <c r="P1959" s="73" t="s">
        <v>907</v>
      </c>
      <c r="Q1959" s="73" t="s">
        <v>928</v>
      </c>
      <c r="R1959" s="73" t="s">
        <v>53</v>
      </c>
      <c r="V1959" s="60" t="str">
        <f>W1959&amp;H1959</f>
        <v>USURPER KINGчерный</v>
      </c>
      <c r="W1959" s="60" t="str">
        <f>_xlfn.LET(_xlpm.TextCell,TEXT(G1959,"###"),IF(_xlpm.TextCell&lt;&gt;"",IF(StyleSpaceSplit,IFERROR(IF(FIND(" ",_xlpm.TextCell)&gt;=1,MID(_xlpm.TextCell,1,FIND(" ",_xlpm.TextCell)-1),_xlpm.TextCell),_xlpm.TextCell),_xlpm.TextCell),""))</f>
        <v>USURPER KING</v>
      </c>
      <c r="X1959" s="60" t="str">
        <f>IF(A1959&lt;&gt;"",IFERROR(IF(FIND(" ",G1959)&gt;=1,MID(G1959,FIND(" ",G1959)+1,LEN(G1959)),""),""),"")</f>
        <v>KING</v>
      </c>
      <c r="AC1959" s="51">
        <f>IFERROR(VALUE(MID($C1959,1,2)),0)</f>
        <v>80</v>
      </c>
      <c r="AD1959" s="44">
        <f>IFERROR(VALUE(MID($C1959,4,3)),0)</f>
        <v>120</v>
      </c>
      <c r="AE1959" s="51">
        <f>VALUE(RIGHT("00"&amp;AC1959,2)&amp;RIGHT("000"&amp;AD1959,3))</f>
        <v>80120</v>
      </c>
    </row>
    <row r="1960" spans="1:31">
      <c r="A1960" s="60" t="str">
        <f>IF(G1960&amp;Q1960&lt;&gt;"",W1960&amp;Q1960,"")</f>
        <v>USURPER KINGblack</v>
      </c>
      <c r="B1960" s="60" t="str">
        <f>IF(C1960&lt;&gt;"",LEFT(C1960,9),"")</f>
        <v>80-120-09</v>
      </c>
      <c r="C1960" s="73" t="s">
        <v>1307</v>
      </c>
      <c r="D1960" s="73" t="s">
        <v>1304</v>
      </c>
      <c r="E1960" s="73" t="s">
        <v>920</v>
      </c>
      <c r="F1960" s="74">
        <v>58</v>
      </c>
      <c r="G1960" s="73" t="s">
        <v>1305</v>
      </c>
      <c r="H1960" s="73" t="s">
        <v>53</v>
      </c>
      <c r="I1960" s="73" t="s">
        <v>1179</v>
      </c>
      <c r="J1960" s="73" t="s">
        <v>320</v>
      </c>
      <c r="K1960" s="73" t="s">
        <v>382</v>
      </c>
      <c r="L1960" s="73" t="s">
        <v>383</v>
      </c>
      <c r="M1960" s="73" t="s">
        <v>388</v>
      </c>
      <c r="N1960" s="73" t="s">
        <v>32</v>
      </c>
      <c r="O1960" s="73" t="s">
        <v>385</v>
      </c>
      <c r="P1960" s="73" t="s">
        <v>907</v>
      </c>
      <c r="Q1960" s="73" t="s">
        <v>928</v>
      </c>
      <c r="R1960" s="73" t="s">
        <v>53</v>
      </c>
      <c r="V1960" s="60" t="str">
        <f>W1960&amp;H1960</f>
        <v>USURPER KINGчерный</v>
      </c>
      <c r="W1960" s="60" t="str">
        <f>_xlfn.LET(_xlpm.TextCell,TEXT(G1960,"###"),IF(_xlpm.TextCell&lt;&gt;"",IF(StyleSpaceSplit,IFERROR(IF(FIND(" ",_xlpm.TextCell)&gt;=1,MID(_xlpm.TextCell,1,FIND(" ",_xlpm.TextCell)-1),_xlpm.TextCell),_xlpm.TextCell),_xlpm.TextCell),""))</f>
        <v>USURPER KING</v>
      </c>
      <c r="X1960" s="60" t="str">
        <f>IF(A1960&lt;&gt;"",IFERROR(IF(FIND(" ",G1960)&gt;=1,MID(G1960,FIND(" ",G1960)+1,LEN(G1960)),""),""),"")</f>
        <v>KING</v>
      </c>
      <c r="AC1960" s="51">
        <f>IFERROR(VALUE(MID($C1960,1,2)),0)</f>
        <v>80</v>
      </c>
      <c r="AD1960" s="44">
        <f>IFERROR(VALUE(MID($C1960,4,3)),0)</f>
        <v>120</v>
      </c>
      <c r="AE1960" s="51">
        <f>VALUE(RIGHT("00"&amp;AC1960,2)&amp;RIGHT("000"&amp;AD1960,3))</f>
        <v>80120</v>
      </c>
    </row>
    <row r="1961" spans="1:31">
      <c r="A1961" s="60" t="str">
        <f>IF(G1961&amp;Q1961&lt;&gt;"",W1961&amp;Q1961,"")</f>
        <v>USURPER KINGblack</v>
      </c>
      <c r="B1961" s="60" t="str">
        <f>IF(C1961&lt;&gt;"",LEFT(C1961,9),"")</f>
        <v>80-120-09</v>
      </c>
      <c r="C1961" s="73" t="s">
        <v>1308</v>
      </c>
      <c r="D1961" s="73" t="s">
        <v>1304</v>
      </c>
      <c r="E1961" s="73" t="s">
        <v>910</v>
      </c>
      <c r="F1961" s="74">
        <v>59</v>
      </c>
      <c r="G1961" s="73" t="s">
        <v>1305</v>
      </c>
      <c r="H1961" s="73" t="s">
        <v>53</v>
      </c>
      <c r="I1961" s="73" t="s">
        <v>1179</v>
      </c>
      <c r="J1961" s="73" t="s">
        <v>320</v>
      </c>
      <c r="K1961" s="73" t="s">
        <v>382</v>
      </c>
      <c r="L1961" s="73" t="s">
        <v>383</v>
      </c>
      <c r="M1961" s="73" t="s">
        <v>388</v>
      </c>
      <c r="N1961" s="73" t="s">
        <v>32</v>
      </c>
      <c r="O1961" s="73" t="s">
        <v>385</v>
      </c>
      <c r="P1961" s="73" t="s">
        <v>907</v>
      </c>
      <c r="Q1961" s="73" t="s">
        <v>928</v>
      </c>
      <c r="R1961" s="73" t="s">
        <v>53</v>
      </c>
      <c r="V1961" s="60" t="str">
        <f>W1961&amp;H1961</f>
        <v>USURPER KINGчерный</v>
      </c>
      <c r="W1961" s="60" t="str">
        <f>_xlfn.LET(_xlpm.TextCell,TEXT(G1961,"###"),IF(_xlpm.TextCell&lt;&gt;"",IF(StyleSpaceSplit,IFERROR(IF(FIND(" ",_xlpm.TextCell)&gt;=1,MID(_xlpm.TextCell,1,FIND(" ",_xlpm.TextCell)-1),_xlpm.TextCell),_xlpm.TextCell),_xlpm.TextCell),""))</f>
        <v>USURPER KING</v>
      </c>
      <c r="X1961" s="60" t="str">
        <f>IF(A1961&lt;&gt;"",IFERROR(IF(FIND(" ",G1961)&gt;=1,MID(G1961,FIND(" ",G1961)+1,LEN(G1961)),""),""),"")</f>
        <v>KING</v>
      </c>
      <c r="AC1961" s="51">
        <f>IFERROR(VALUE(MID($C1961,1,2)),0)</f>
        <v>80</v>
      </c>
      <c r="AD1961" s="44">
        <f>IFERROR(VALUE(MID($C1961,4,3)),0)</f>
        <v>120</v>
      </c>
      <c r="AE1961" s="51">
        <f>VALUE(RIGHT("00"&amp;AC1961,2)&amp;RIGHT("000"&amp;AD1961,3))</f>
        <v>80120</v>
      </c>
    </row>
    <row r="1962" spans="1:31">
      <c r="A1962" s="60" t="str">
        <f>IF(G1962&amp;Q1962&lt;&gt;"",W1962&amp;Q1962,"")</f>
        <v>USURPER KINGblack</v>
      </c>
      <c r="B1962" s="60" t="str">
        <f>IF(C1962&lt;&gt;"",LEFT(C1962,9),"")</f>
        <v>80-120-09</v>
      </c>
      <c r="C1962" s="73" t="s">
        <v>1309</v>
      </c>
      <c r="D1962" s="73" t="s">
        <v>1304</v>
      </c>
      <c r="E1962" s="73" t="s">
        <v>922</v>
      </c>
      <c r="F1962" s="74">
        <v>60</v>
      </c>
      <c r="G1962" s="73" t="s">
        <v>1305</v>
      </c>
      <c r="H1962" s="73" t="s">
        <v>53</v>
      </c>
      <c r="I1962" s="73" t="s">
        <v>1179</v>
      </c>
      <c r="J1962" s="73" t="s">
        <v>320</v>
      </c>
      <c r="K1962" s="73" t="s">
        <v>382</v>
      </c>
      <c r="L1962" s="73" t="s">
        <v>383</v>
      </c>
      <c r="M1962" s="73" t="s">
        <v>388</v>
      </c>
      <c r="N1962" s="73" t="s">
        <v>32</v>
      </c>
      <c r="O1962" s="73" t="s">
        <v>385</v>
      </c>
      <c r="P1962" s="73" t="s">
        <v>907</v>
      </c>
      <c r="Q1962" s="73" t="s">
        <v>928</v>
      </c>
      <c r="R1962" s="73" t="s">
        <v>53</v>
      </c>
      <c r="V1962" s="60" t="str">
        <f>W1962&amp;H1962</f>
        <v>USURPER KINGчерный</v>
      </c>
      <c r="W1962" s="60" t="str">
        <f>_xlfn.LET(_xlpm.TextCell,TEXT(G1962,"###"),IF(_xlpm.TextCell&lt;&gt;"",IF(StyleSpaceSplit,IFERROR(IF(FIND(" ",_xlpm.TextCell)&gt;=1,MID(_xlpm.TextCell,1,FIND(" ",_xlpm.TextCell)-1),_xlpm.TextCell),_xlpm.TextCell),_xlpm.TextCell),""))</f>
        <v>USURPER KING</v>
      </c>
      <c r="X1962" s="60" t="str">
        <f>IF(A1962&lt;&gt;"",IFERROR(IF(FIND(" ",G1962)&gt;=1,MID(G1962,FIND(" ",G1962)+1,LEN(G1962)),""),""),"")</f>
        <v>KING</v>
      </c>
      <c r="AC1962" s="51">
        <f>IFERROR(VALUE(MID($C1962,1,2)),0)</f>
        <v>80</v>
      </c>
      <c r="AD1962" s="44">
        <f>IFERROR(VALUE(MID($C1962,4,3)),0)</f>
        <v>120</v>
      </c>
      <c r="AE1962" s="51">
        <f>VALUE(RIGHT("00"&amp;AC1962,2)&amp;RIGHT("000"&amp;AD1962,3))</f>
        <v>80120</v>
      </c>
    </row>
    <row r="1963" spans="1:31">
      <c r="A1963" s="60" t="str">
        <f>IF(G1963&amp;Q1963&lt;&gt;"",W1963&amp;Q1963,"")</f>
        <v>USURPER KINGblack</v>
      </c>
      <c r="B1963" s="60" t="str">
        <f>IF(C1963&lt;&gt;"",LEFT(C1963,9),"")</f>
        <v>80-120-09</v>
      </c>
      <c r="C1963" s="73" t="s">
        <v>1310</v>
      </c>
      <c r="D1963" s="73" t="s">
        <v>1304</v>
      </c>
      <c r="E1963" s="73" t="s">
        <v>912</v>
      </c>
      <c r="F1963" s="74">
        <v>61</v>
      </c>
      <c r="G1963" s="73" t="s">
        <v>1305</v>
      </c>
      <c r="H1963" s="73" t="s">
        <v>53</v>
      </c>
      <c r="I1963" s="73" t="s">
        <v>1179</v>
      </c>
      <c r="J1963" s="73" t="s">
        <v>320</v>
      </c>
      <c r="K1963" s="73" t="s">
        <v>382</v>
      </c>
      <c r="L1963" s="73" t="s">
        <v>383</v>
      </c>
      <c r="M1963" s="73" t="s">
        <v>388</v>
      </c>
      <c r="N1963" s="73" t="s">
        <v>32</v>
      </c>
      <c r="O1963" s="73" t="s">
        <v>385</v>
      </c>
      <c r="P1963" s="73" t="s">
        <v>907</v>
      </c>
      <c r="Q1963" s="73" t="s">
        <v>928</v>
      </c>
      <c r="R1963" s="73" t="s">
        <v>53</v>
      </c>
      <c r="V1963" s="60" t="str">
        <f>W1963&amp;H1963</f>
        <v>USURPER KINGчерный</v>
      </c>
      <c r="W1963" s="60" t="str">
        <f>_xlfn.LET(_xlpm.TextCell,TEXT(G1963,"###"),IF(_xlpm.TextCell&lt;&gt;"",IF(StyleSpaceSplit,IFERROR(IF(FIND(" ",_xlpm.TextCell)&gt;=1,MID(_xlpm.TextCell,1,FIND(" ",_xlpm.TextCell)-1),_xlpm.TextCell),_xlpm.TextCell),_xlpm.TextCell),""))</f>
        <v>USURPER KING</v>
      </c>
      <c r="X1963" s="60" t="str">
        <f>IF(A1963&lt;&gt;"",IFERROR(IF(FIND(" ",G1963)&gt;=1,MID(G1963,FIND(" ",G1963)+1,LEN(G1963)),""),""),"")</f>
        <v>KING</v>
      </c>
      <c r="AC1963" s="51">
        <f>IFERROR(VALUE(MID($C1963,1,2)),0)</f>
        <v>80</v>
      </c>
      <c r="AD1963" s="44">
        <f>IFERROR(VALUE(MID($C1963,4,3)),0)</f>
        <v>120</v>
      </c>
      <c r="AE1963" s="51">
        <f>VALUE(RIGHT("00"&amp;AC1963,2)&amp;RIGHT("000"&amp;AD1963,3))</f>
        <v>80120</v>
      </c>
    </row>
    <row r="1964" spans="1:31">
      <c r="A1964" s="60" t="str">
        <f>IF(G1964&amp;Q1964&lt;&gt;"",W1964&amp;Q1964,"")</f>
        <v>USURPER PATCH 003brown</v>
      </c>
      <c r="B1964" s="60" t="str">
        <f>IF(C1964&lt;&gt;"",LEFT(C1964,9),"")</f>
        <v>80-538-14</v>
      </c>
      <c r="C1964" s="73" t="s">
        <v>5917</v>
      </c>
      <c r="D1964" s="73" t="s">
        <v>5918</v>
      </c>
      <c r="E1964" s="73" t="s">
        <v>956</v>
      </c>
      <c r="F1964" s="74">
        <v>55</v>
      </c>
      <c r="G1964" s="73" t="s">
        <v>1823</v>
      </c>
      <c r="H1964" s="73" t="s">
        <v>86</v>
      </c>
      <c r="I1964" s="73" t="s">
        <v>1265</v>
      </c>
      <c r="J1964" s="73" t="s">
        <v>320</v>
      </c>
      <c r="K1964" s="73" t="s">
        <v>382</v>
      </c>
      <c r="L1964" s="73" t="s">
        <v>383</v>
      </c>
      <c r="M1964" s="73" t="s">
        <v>388</v>
      </c>
      <c r="N1964" s="73" t="s">
        <v>44</v>
      </c>
      <c r="O1964" s="73" t="s">
        <v>385</v>
      </c>
      <c r="P1964" s="73" t="s">
        <v>907</v>
      </c>
      <c r="Q1964" s="73" t="s">
        <v>1033</v>
      </c>
      <c r="R1964" s="73" t="s">
        <v>86</v>
      </c>
      <c r="V1964" s="60" t="str">
        <f>W1964&amp;H1964</f>
        <v>USURPER PATCH 003коричневый</v>
      </c>
      <c r="W1964" s="60" t="str">
        <f>_xlfn.LET(_xlpm.TextCell,TEXT(G1964,"###"),IF(_xlpm.TextCell&lt;&gt;"",IF(StyleSpaceSplit,IFERROR(IF(FIND(" ",_xlpm.TextCell)&gt;=1,MID(_xlpm.TextCell,1,FIND(" ",_xlpm.TextCell)-1),_xlpm.TextCell),_xlpm.TextCell),_xlpm.TextCell),""))</f>
        <v>USURPER PATCH 003</v>
      </c>
      <c r="X1964" s="60" t="str">
        <f>IF(A1964&lt;&gt;"",IFERROR(IF(FIND(" ",G1964)&gt;=1,MID(G1964,FIND(" ",G1964)+1,LEN(G1964)),""),""),"")</f>
        <v>PATCH 003</v>
      </c>
      <c r="AC1964" s="51">
        <f>IFERROR(VALUE(MID($C1964,1,2)),0)</f>
        <v>80</v>
      </c>
      <c r="AD1964" s="44">
        <f>IFERROR(VALUE(MID($C1964,4,3)),0)</f>
        <v>538</v>
      </c>
      <c r="AE1964" s="51">
        <f>VALUE(RIGHT("00"&amp;AC1964,2)&amp;RIGHT("000"&amp;AD1964,3))</f>
        <v>80538</v>
      </c>
    </row>
    <row r="1965" spans="1:31">
      <c r="A1965" s="60" t="str">
        <f>IF(G1965&amp;Q1965&lt;&gt;"",W1965&amp;Q1965,"")</f>
        <v>USURPER PATCH 003brown</v>
      </c>
      <c r="B1965" s="60" t="str">
        <f>IF(C1965&lt;&gt;"",LEFT(C1965,9),"")</f>
        <v>80-538-14</v>
      </c>
      <c r="C1965" s="73" t="s">
        <v>5919</v>
      </c>
      <c r="D1965" s="73" t="s">
        <v>5918</v>
      </c>
      <c r="E1965" s="73" t="s">
        <v>915</v>
      </c>
      <c r="F1965" s="74">
        <v>56</v>
      </c>
      <c r="G1965" s="73" t="s">
        <v>1823</v>
      </c>
      <c r="H1965" s="73" t="s">
        <v>86</v>
      </c>
      <c r="I1965" s="73" t="s">
        <v>1265</v>
      </c>
      <c r="J1965" s="73" t="s">
        <v>320</v>
      </c>
      <c r="K1965" s="73" t="s">
        <v>382</v>
      </c>
      <c r="L1965" s="73" t="s">
        <v>383</v>
      </c>
      <c r="M1965" s="73" t="s">
        <v>388</v>
      </c>
      <c r="N1965" s="73" t="s">
        <v>44</v>
      </c>
      <c r="O1965" s="73" t="s">
        <v>385</v>
      </c>
      <c r="P1965" s="73" t="s">
        <v>907</v>
      </c>
      <c r="Q1965" s="73" t="s">
        <v>1033</v>
      </c>
      <c r="R1965" s="73" t="s">
        <v>86</v>
      </c>
      <c r="V1965" s="60" t="str">
        <f>W1965&amp;H1965</f>
        <v>USURPER PATCH 003коричневый</v>
      </c>
      <c r="W1965" s="60" t="str">
        <f>_xlfn.LET(_xlpm.TextCell,TEXT(G1965,"###"),IF(_xlpm.TextCell&lt;&gt;"",IF(StyleSpaceSplit,IFERROR(IF(FIND(" ",_xlpm.TextCell)&gt;=1,MID(_xlpm.TextCell,1,FIND(" ",_xlpm.TextCell)-1),_xlpm.TextCell),_xlpm.TextCell),_xlpm.TextCell),""))</f>
        <v>USURPER PATCH 003</v>
      </c>
      <c r="X1965" s="60" t="str">
        <f>IF(A1965&lt;&gt;"",IFERROR(IF(FIND(" ",G1965)&gt;=1,MID(G1965,FIND(" ",G1965)+1,LEN(G1965)),""),""),"")</f>
        <v>PATCH 003</v>
      </c>
      <c r="AC1965" s="51">
        <f>IFERROR(VALUE(MID($C1965,1,2)),0)</f>
        <v>80</v>
      </c>
      <c r="AD1965" s="44">
        <f>IFERROR(VALUE(MID($C1965,4,3)),0)</f>
        <v>538</v>
      </c>
      <c r="AE1965" s="51">
        <f>VALUE(RIGHT("00"&amp;AC1965,2)&amp;RIGHT("000"&amp;AD1965,3))</f>
        <v>80538</v>
      </c>
    </row>
    <row r="1966" spans="1:31">
      <c r="A1966" s="60" t="str">
        <f>IF(G1966&amp;Q1966&lt;&gt;"",W1966&amp;Q1966,"")</f>
        <v>USURPER PATCH 003brown</v>
      </c>
      <c r="B1966" s="60" t="str">
        <f>IF(C1966&lt;&gt;"",LEFT(C1966,9),"")</f>
        <v>80-538-14</v>
      </c>
      <c r="C1966" s="73" t="s">
        <v>5920</v>
      </c>
      <c r="D1966" s="73" t="s">
        <v>5918</v>
      </c>
      <c r="E1966" s="73" t="s">
        <v>920</v>
      </c>
      <c r="F1966" s="74">
        <v>58</v>
      </c>
      <c r="G1966" s="73" t="s">
        <v>1823</v>
      </c>
      <c r="H1966" s="73" t="s">
        <v>86</v>
      </c>
      <c r="I1966" s="73" t="s">
        <v>1265</v>
      </c>
      <c r="J1966" s="73" t="s">
        <v>320</v>
      </c>
      <c r="K1966" s="73" t="s">
        <v>382</v>
      </c>
      <c r="L1966" s="73" t="s">
        <v>383</v>
      </c>
      <c r="M1966" s="73" t="s">
        <v>388</v>
      </c>
      <c r="N1966" s="73" t="s">
        <v>44</v>
      </c>
      <c r="O1966" s="73" t="s">
        <v>385</v>
      </c>
      <c r="P1966" s="73" t="s">
        <v>907</v>
      </c>
      <c r="Q1966" s="73" t="s">
        <v>1033</v>
      </c>
      <c r="R1966" s="73" t="s">
        <v>86</v>
      </c>
      <c r="V1966" s="60" t="str">
        <f>W1966&amp;H1966</f>
        <v>USURPER PATCH 003коричневый</v>
      </c>
      <c r="W1966" s="60" t="str">
        <f>_xlfn.LET(_xlpm.TextCell,TEXT(G1966,"###"),IF(_xlpm.TextCell&lt;&gt;"",IF(StyleSpaceSplit,IFERROR(IF(FIND(" ",_xlpm.TextCell)&gt;=1,MID(_xlpm.TextCell,1,FIND(" ",_xlpm.TextCell)-1),_xlpm.TextCell),_xlpm.TextCell),_xlpm.TextCell),""))</f>
        <v>USURPER PATCH 003</v>
      </c>
      <c r="X1966" s="60" t="str">
        <f>IF(A1966&lt;&gt;"",IFERROR(IF(FIND(" ",G1966)&gt;=1,MID(G1966,FIND(" ",G1966)+1,LEN(G1966)),""),""),"")</f>
        <v>PATCH 003</v>
      </c>
      <c r="AC1966" s="51">
        <f>IFERROR(VALUE(MID($C1966,1,2)),0)</f>
        <v>80</v>
      </c>
      <c r="AD1966" s="44">
        <f>IFERROR(VALUE(MID($C1966,4,3)),0)</f>
        <v>538</v>
      </c>
      <c r="AE1966" s="51">
        <f>VALUE(RIGHT("00"&amp;AC1966,2)&amp;RIGHT("000"&amp;AD1966,3))</f>
        <v>80538</v>
      </c>
    </row>
    <row r="1967" spans="1:31">
      <c r="A1967" s="60" t="str">
        <f>IF(G1967&amp;Q1967&lt;&gt;"",W1967&amp;Q1967,"")</f>
        <v>USURPER PATCH 003brown</v>
      </c>
      <c r="B1967" s="60" t="str">
        <f>IF(C1967&lt;&gt;"",LEFT(C1967,9),"")</f>
        <v>80-538-14</v>
      </c>
      <c r="C1967" s="73" t="s">
        <v>5921</v>
      </c>
      <c r="D1967" s="73" t="s">
        <v>5918</v>
      </c>
      <c r="E1967" s="73" t="s">
        <v>910</v>
      </c>
      <c r="F1967" s="74">
        <v>59</v>
      </c>
      <c r="G1967" s="73" t="s">
        <v>1823</v>
      </c>
      <c r="H1967" s="73" t="s">
        <v>86</v>
      </c>
      <c r="I1967" s="73" t="s">
        <v>1265</v>
      </c>
      <c r="J1967" s="73" t="s">
        <v>320</v>
      </c>
      <c r="K1967" s="73" t="s">
        <v>382</v>
      </c>
      <c r="L1967" s="73" t="s">
        <v>383</v>
      </c>
      <c r="M1967" s="73" t="s">
        <v>388</v>
      </c>
      <c r="N1967" s="73" t="s">
        <v>44</v>
      </c>
      <c r="O1967" s="73" t="s">
        <v>385</v>
      </c>
      <c r="P1967" s="73" t="s">
        <v>907</v>
      </c>
      <c r="Q1967" s="73" t="s">
        <v>1033</v>
      </c>
      <c r="R1967" s="73" t="s">
        <v>86</v>
      </c>
      <c r="V1967" s="60" t="str">
        <f>W1967&amp;H1967</f>
        <v>USURPER PATCH 003коричневый</v>
      </c>
      <c r="W1967" s="60" t="str">
        <f>_xlfn.LET(_xlpm.TextCell,TEXT(G1967,"###"),IF(_xlpm.TextCell&lt;&gt;"",IF(StyleSpaceSplit,IFERROR(IF(FIND(" ",_xlpm.TextCell)&gt;=1,MID(_xlpm.TextCell,1,FIND(" ",_xlpm.TextCell)-1),_xlpm.TextCell),_xlpm.TextCell),_xlpm.TextCell),""))</f>
        <v>USURPER PATCH 003</v>
      </c>
      <c r="X1967" s="60" t="str">
        <f>IF(A1967&lt;&gt;"",IFERROR(IF(FIND(" ",G1967)&gt;=1,MID(G1967,FIND(" ",G1967)+1,LEN(G1967)),""),""),"")</f>
        <v>PATCH 003</v>
      </c>
      <c r="AC1967" s="51">
        <f>IFERROR(VALUE(MID($C1967,1,2)),0)</f>
        <v>80</v>
      </c>
      <c r="AD1967" s="44">
        <f>IFERROR(VALUE(MID($C1967,4,3)),0)</f>
        <v>538</v>
      </c>
      <c r="AE1967" s="51">
        <f>VALUE(RIGHT("00"&amp;AC1967,2)&amp;RIGHT("000"&amp;AD1967,3))</f>
        <v>80538</v>
      </c>
    </row>
    <row r="1968" spans="1:31">
      <c r="A1968" s="60" t="str">
        <f>IF(G1968&amp;Q1968&lt;&gt;"",W1968&amp;Q1968,"")</f>
        <v>USURPER PATCH 003brown</v>
      </c>
      <c r="B1968" s="60" t="str">
        <f>IF(C1968&lt;&gt;"",LEFT(C1968,9),"")</f>
        <v>80-538-14</v>
      </c>
      <c r="C1968" s="73" t="s">
        <v>5922</v>
      </c>
      <c r="D1968" s="73" t="s">
        <v>5918</v>
      </c>
      <c r="E1968" s="73" t="s">
        <v>922</v>
      </c>
      <c r="F1968" s="74">
        <v>60</v>
      </c>
      <c r="G1968" s="73" t="s">
        <v>1823</v>
      </c>
      <c r="H1968" s="73" t="s">
        <v>86</v>
      </c>
      <c r="I1968" s="73" t="s">
        <v>1265</v>
      </c>
      <c r="J1968" s="73" t="s">
        <v>320</v>
      </c>
      <c r="K1968" s="73" t="s">
        <v>382</v>
      </c>
      <c r="L1968" s="73" t="s">
        <v>383</v>
      </c>
      <c r="M1968" s="73" t="s">
        <v>388</v>
      </c>
      <c r="N1968" s="73" t="s">
        <v>44</v>
      </c>
      <c r="O1968" s="73" t="s">
        <v>385</v>
      </c>
      <c r="P1968" s="73" t="s">
        <v>907</v>
      </c>
      <c r="Q1968" s="73" t="s">
        <v>1033</v>
      </c>
      <c r="R1968" s="73" t="s">
        <v>86</v>
      </c>
      <c r="V1968" s="60" t="str">
        <f>W1968&amp;H1968</f>
        <v>USURPER PATCH 003коричневый</v>
      </c>
      <c r="W1968" s="60" t="str">
        <f>_xlfn.LET(_xlpm.TextCell,TEXT(G1968,"###"),IF(_xlpm.TextCell&lt;&gt;"",IF(StyleSpaceSplit,IFERROR(IF(FIND(" ",_xlpm.TextCell)&gt;=1,MID(_xlpm.TextCell,1,FIND(" ",_xlpm.TextCell)-1),_xlpm.TextCell),_xlpm.TextCell),_xlpm.TextCell),""))</f>
        <v>USURPER PATCH 003</v>
      </c>
      <c r="X1968" s="60" t="str">
        <f>IF(A1968&lt;&gt;"",IFERROR(IF(FIND(" ",G1968)&gt;=1,MID(G1968,FIND(" ",G1968)+1,LEN(G1968)),""),""),"")</f>
        <v>PATCH 003</v>
      </c>
      <c r="AC1968" s="51">
        <f>IFERROR(VALUE(MID($C1968,1,2)),0)</f>
        <v>80</v>
      </c>
      <c r="AD1968" s="44">
        <f>IFERROR(VALUE(MID($C1968,4,3)),0)</f>
        <v>538</v>
      </c>
      <c r="AE1968" s="51">
        <f>VALUE(RIGHT("00"&amp;AC1968,2)&amp;RIGHT("000"&amp;AD1968,3))</f>
        <v>80538</v>
      </c>
    </row>
    <row r="1969" spans="1:31">
      <c r="A1969" s="60" t="str">
        <f>IF(G1969&amp;Q1969&lt;&gt;"",W1969&amp;Q1969,"")</f>
        <v>USURPER PATCH 003brown</v>
      </c>
      <c r="B1969" s="60" t="str">
        <f>IF(C1969&lt;&gt;"",LEFT(C1969,9),"")</f>
        <v>80-538-14</v>
      </c>
      <c r="C1969" s="73" t="s">
        <v>5923</v>
      </c>
      <c r="D1969" s="73" t="s">
        <v>5918</v>
      </c>
      <c r="E1969" s="73" t="s">
        <v>912</v>
      </c>
      <c r="F1969" s="74">
        <v>61</v>
      </c>
      <c r="G1969" s="73" t="s">
        <v>1823</v>
      </c>
      <c r="H1969" s="73" t="s">
        <v>86</v>
      </c>
      <c r="I1969" s="73" t="s">
        <v>1265</v>
      </c>
      <c r="J1969" s="73" t="s">
        <v>320</v>
      </c>
      <c r="K1969" s="73" t="s">
        <v>382</v>
      </c>
      <c r="L1969" s="73" t="s">
        <v>383</v>
      </c>
      <c r="M1969" s="73" t="s">
        <v>388</v>
      </c>
      <c r="N1969" s="73" t="s">
        <v>44</v>
      </c>
      <c r="O1969" s="73" t="s">
        <v>385</v>
      </c>
      <c r="P1969" s="73" t="s">
        <v>907</v>
      </c>
      <c r="Q1969" s="73" t="s">
        <v>1033</v>
      </c>
      <c r="R1969" s="73" t="s">
        <v>86</v>
      </c>
      <c r="V1969" s="60" t="str">
        <f>W1969&amp;H1969</f>
        <v>USURPER PATCH 003коричневый</v>
      </c>
      <c r="W1969" s="60" t="str">
        <f>_xlfn.LET(_xlpm.TextCell,TEXT(G1969,"###"),IF(_xlpm.TextCell&lt;&gt;"",IF(StyleSpaceSplit,IFERROR(IF(FIND(" ",_xlpm.TextCell)&gt;=1,MID(_xlpm.TextCell,1,FIND(" ",_xlpm.TextCell)-1),_xlpm.TextCell),_xlpm.TextCell),_xlpm.TextCell),""))</f>
        <v>USURPER PATCH 003</v>
      </c>
      <c r="X1969" s="60" t="str">
        <f>IF(A1969&lt;&gt;"",IFERROR(IF(FIND(" ",G1969)&gt;=1,MID(G1969,FIND(" ",G1969)+1,LEN(G1969)),""),""),"")</f>
        <v>PATCH 003</v>
      </c>
      <c r="AC1969" s="51">
        <f>IFERROR(VALUE(MID($C1969,1,2)),0)</f>
        <v>80</v>
      </c>
      <c r="AD1969" s="44">
        <f>IFERROR(VALUE(MID($C1969,4,3)),0)</f>
        <v>538</v>
      </c>
      <c r="AE1969" s="51">
        <f>VALUE(RIGHT("00"&amp;AC1969,2)&amp;RIGHT("000"&amp;AD1969,3))</f>
        <v>80538</v>
      </c>
    </row>
    <row r="1970" spans="1:31">
      <c r="A1970" s="60" t="str">
        <f>IF(G1970&amp;Q1970&lt;&gt;"",W1970&amp;Q1970,"")</f>
        <v>USURPER PATCH 003grey</v>
      </c>
      <c r="B1970" s="60" t="str">
        <f>IF(C1970&lt;&gt;"",LEFT(C1970,9),"")</f>
        <v>80-538-08</v>
      </c>
      <c r="C1970" s="73" t="s">
        <v>1821</v>
      </c>
      <c r="D1970" s="73" t="s">
        <v>1822</v>
      </c>
      <c r="E1970" s="73" t="s">
        <v>920</v>
      </c>
      <c r="F1970" s="74">
        <v>58</v>
      </c>
      <c r="G1970" s="73" t="s">
        <v>1823</v>
      </c>
      <c r="H1970" s="73" t="s">
        <v>83</v>
      </c>
      <c r="I1970" s="73" t="s">
        <v>1265</v>
      </c>
      <c r="J1970" s="73" t="s">
        <v>320</v>
      </c>
      <c r="K1970" s="73" t="s">
        <v>382</v>
      </c>
      <c r="L1970" s="73" t="s">
        <v>383</v>
      </c>
      <c r="M1970" s="73" t="s">
        <v>388</v>
      </c>
      <c r="N1970" s="73" t="s">
        <v>44</v>
      </c>
      <c r="O1970" s="73" t="s">
        <v>385</v>
      </c>
      <c r="P1970" s="73" t="s">
        <v>907</v>
      </c>
      <c r="Q1970" s="73" t="s">
        <v>917</v>
      </c>
      <c r="R1970" s="73" t="s">
        <v>83</v>
      </c>
      <c r="V1970" s="60" t="str">
        <f>W1970&amp;H1970</f>
        <v>USURPER PATCH 003серый</v>
      </c>
      <c r="W1970" s="60" t="str">
        <f>_xlfn.LET(_xlpm.TextCell,TEXT(G1970,"###"),IF(_xlpm.TextCell&lt;&gt;"",IF(StyleSpaceSplit,IFERROR(IF(FIND(" ",_xlpm.TextCell)&gt;=1,MID(_xlpm.TextCell,1,FIND(" ",_xlpm.TextCell)-1),_xlpm.TextCell),_xlpm.TextCell),_xlpm.TextCell),""))</f>
        <v>USURPER PATCH 003</v>
      </c>
      <c r="X1970" s="60" t="str">
        <f>IF(A1970&lt;&gt;"",IFERROR(IF(FIND(" ",G1970)&gt;=1,MID(G1970,FIND(" ",G1970)+1,LEN(G1970)),""),""),"")</f>
        <v>PATCH 003</v>
      </c>
      <c r="AC1970" s="51">
        <f>IFERROR(VALUE(MID($C1970,1,2)),0)</f>
        <v>80</v>
      </c>
      <c r="AD1970" s="44">
        <f>IFERROR(VALUE(MID($C1970,4,3)),0)</f>
        <v>538</v>
      </c>
      <c r="AE1970" s="51">
        <f>VALUE(RIGHT("00"&amp;AC1970,2)&amp;RIGHT("000"&amp;AD1970,3))</f>
        <v>80538</v>
      </c>
    </row>
    <row r="1971" spans="1:31">
      <c r="A1971" s="60" t="str">
        <f>IF(G1971&amp;Q1971&lt;&gt;"",W1971&amp;Q1971,"")</f>
        <v>USURPER POLOwhite</v>
      </c>
      <c r="B1971" s="60" t="str">
        <f>IF(C1971&lt;&gt;"",LEFT(C1971,9),"")</f>
        <v>80-182-17</v>
      </c>
      <c r="C1971" s="73" t="s">
        <v>1139</v>
      </c>
      <c r="D1971" s="73" t="s">
        <v>1140</v>
      </c>
      <c r="E1971" s="73" t="s">
        <v>904</v>
      </c>
      <c r="F1971" s="74">
        <v>57</v>
      </c>
      <c r="G1971" s="73" t="s">
        <v>1125</v>
      </c>
      <c r="H1971" s="73" t="s">
        <v>57</v>
      </c>
      <c r="I1971" s="73" t="s">
        <v>906</v>
      </c>
      <c r="J1971" s="73" t="s">
        <v>320</v>
      </c>
      <c r="K1971" s="73" t="s">
        <v>382</v>
      </c>
      <c r="L1971" s="73" t="s">
        <v>383</v>
      </c>
      <c r="M1971" s="73" t="s">
        <v>384</v>
      </c>
      <c r="N1971" s="73" t="s">
        <v>43</v>
      </c>
      <c r="O1971" s="73" t="s">
        <v>385</v>
      </c>
      <c r="P1971" s="73" t="s">
        <v>907</v>
      </c>
      <c r="Q1971" s="73" t="s">
        <v>908</v>
      </c>
      <c r="R1971" s="73" t="s">
        <v>57</v>
      </c>
      <c r="V1971" s="60" t="str">
        <f>W1971&amp;H1971</f>
        <v>USURPER POLOбелый</v>
      </c>
      <c r="W1971" s="60" t="str">
        <f>_xlfn.LET(_xlpm.TextCell,TEXT(G1971,"###"),IF(_xlpm.TextCell&lt;&gt;"",IF(StyleSpaceSplit,IFERROR(IF(FIND(" ",_xlpm.TextCell)&gt;=1,MID(_xlpm.TextCell,1,FIND(" ",_xlpm.TextCell)-1),_xlpm.TextCell),_xlpm.TextCell),_xlpm.TextCell),""))</f>
        <v>USURPER POLO</v>
      </c>
      <c r="X1971" s="60" t="str">
        <f>IF(A1971&lt;&gt;"",IFERROR(IF(FIND(" ",G1971)&gt;=1,MID(G1971,FIND(" ",G1971)+1,LEN(G1971)),""),""),"")</f>
        <v>POLO</v>
      </c>
      <c r="AC1971" s="51">
        <f>IFERROR(VALUE(MID($C1971,1,2)),0)</f>
        <v>80</v>
      </c>
      <c r="AD1971" s="44">
        <f>IFERROR(VALUE(MID($C1971,4,3)),0)</f>
        <v>182</v>
      </c>
      <c r="AE1971" s="51">
        <f>VALUE(RIGHT("00"&amp;AC1971,2)&amp;RIGHT("000"&amp;AD1971,3))</f>
        <v>80182</v>
      </c>
    </row>
    <row r="1972" spans="1:31">
      <c r="A1972" s="60" t="str">
        <f>IF(G1972&amp;Q1972&lt;&gt;"",W1972&amp;Q1972,"")</f>
        <v>USURPER POLOwhite</v>
      </c>
      <c r="B1972" s="60" t="str">
        <f>IF(C1972&lt;&gt;"",LEFT(C1972,9),"")</f>
        <v>80-182-17</v>
      </c>
      <c r="C1972" s="73" t="s">
        <v>1141</v>
      </c>
      <c r="D1972" s="73" t="s">
        <v>1140</v>
      </c>
      <c r="E1972" s="73" t="s">
        <v>910</v>
      </c>
      <c r="F1972" s="74">
        <v>59</v>
      </c>
      <c r="G1972" s="73" t="s">
        <v>1125</v>
      </c>
      <c r="H1972" s="73" t="s">
        <v>57</v>
      </c>
      <c r="I1972" s="73" t="s">
        <v>906</v>
      </c>
      <c r="J1972" s="73" t="s">
        <v>320</v>
      </c>
      <c r="K1972" s="73" t="s">
        <v>382</v>
      </c>
      <c r="L1972" s="73" t="s">
        <v>383</v>
      </c>
      <c r="M1972" s="73" t="s">
        <v>384</v>
      </c>
      <c r="N1972" s="73" t="s">
        <v>43</v>
      </c>
      <c r="O1972" s="73" t="s">
        <v>385</v>
      </c>
      <c r="P1972" s="73" t="s">
        <v>907</v>
      </c>
      <c r="Q1972" s="73" t="s">
        <v>908</v>
      </c>
      <c r="R1972" s="73" t="s">
        <v>57</v>
      </c>
      <c r="V1972" s="60" t="str">
        <f>W1972&amp;H1972</f>
        <v>USURPER POLOбелый</v>
      </c>
      <c r="W1972" s="60" t="str">
        <f>_xlfn.LET(_xlpm.TextCell,TEXT(G1972,"###"),IF(_xlpm.TextCell&lt;&gt;"",IF(StyleSpaceSplit,IFERROR(IF(FIND(" ",_xlpm.TextCell)&gt;=1,MID(_xlpm.TextCell,1,FIND(" ",_xlpm.TextCell)-1),_xlpm.TextCell),_xlpm.TextCell),_xlpm.TextCell),""))</f>
        <v>USURPER POLO</v>
      </c>
      <c r="X1972" s="60" t="str">
        <f>IF(A1972&lt;&gt;"",IFERROR(IF(FIND(" ",G1972)&gt;=1,MID(G1972,FIND(" ",G1972)+1,LEN(G1972)),""),""),"")</f>
        <v>POLO</v>
      </c>
      <c r="AC1972" s="51">
        <f>IFERROR(VALUE(MID($C1972,1,2)),0)</f>
        <v>80</v>
      </c>
      <c r="AD1972" s="44">
        <f>IFERROR(VALUE(MID($C1972,4,3)),0)</f>
        <v>182</v>
      </c>
      <c r="AE1972" s="51">
        <f>VALUE(RIGHT("00"&amp;AC1972,2)&amp;RIGHT("000"&amp;AD1972,3))</f>
        <v>80182</v>
      </c>
    </row>
    <row r="1973" spans="1:31">
      <c r="A1973" s="60" t="str">
        <f>IF(G1973&amp;Q1973&lt;&gt;"",W1973&amp;Q1973,"")</f>
        <v>USURPER POLOwhite</v>
      </c>
      <c r="B1973" s="60" t="str">
        <f>IF(C1973&lt;&gt;"",LEFT(C1973,9),"")</f>
        <v>80-182-17</v>
      </c>
      <c r="C1973" s="73" t="s">
        <v>1142</v>
      </c>
      <c r="D1973" s="73" t="s">
        <v>1140</v>
      </c>
      <c r="E1973" s="73" t="s">
        <v>912</v>
      </c>
      <c r="F1973" s="74">
        <v>61</v>
      </c>
      <c r="G1973" s="73" t="s">
        <v>1125</v>
      </c>
      <c r="H1973" s="73" t="s">
        <v>57</v>
      </c>
      <c r="I1973" s="73" t="s">
        <v>906</v>
      </c>
      <c r="J1973" s="73" t="s">
        <v>320</v>
      </c>
      <c r="K1973" s="73" t="s">
        <v>382</v>
      </c>
      <c r="L1973" s="73" t="s">
        <v>383</v>
      </c>
      <c r="M1973" s="73" t="s">
        <v>384</v>
      </c>
      <c r="N1973" s="73" t="s">
        <v>43</v>
      </c>
      <c r="O1973" s="73" t="s">
        <v>385</v>
      </c>
      <c r="P1973" s="73" t="s">
        <v>907</v>
      </c>
      <c r="Q1973" s="73" t="s">
        <v>908</v>
      </c>
      <c r="R1973" s="73" t="s">
        <v>57</v>
      </c>
      <c r="V1973" s="60" t="str">
        <f>W1973&amp;H1973</f>
        <v>USURPER POLOбелый</v>
      </c>
      <c r="W1973" s="60" t="str">
        <f>_xlfn.LET(_xlpm.TextCell,TEXT(G1973,"###"),IF(_xlpm.TextCell&lt;&gt;"",IF(StyleSpaceSplit,IFERROR(IF(FIND(" ",_xlpm.TextCell)&gt;=1,MID(_xlpm.TextCell,1,FIND(" ",_xlpm.TextCell)-1),_xlpm.TextCell),_xlpm.TextCell),_xlpm.TextCell),""))</f>
        <v>USURPER POLO</v>
      </c>
      <c r="X1973" s="60" t="str">
        <f>IF(A1973&lt;&gt;"",IFERROR(IF(FIND(" ",G1973)&gt;=1,MID(G1973,FIND(" ",G1973)+1,LEN(G1973)),""),""),"")</f>
        <v>POLO</v>
      </c>
      <c r="AC1973" s="51">
        <f>IFERROR(VALUE(MID($C1973,1,2)),0)</f>
        <v>80</v>
      </c>
      <c r="AD1973" s="44">
        <f>IFERROR(VALUE(MID($C1973,4,3)),0)</f>
        <v>182</v>
      </c>
      <c r="AE1973" s="51">
        <f>VALUE(RIGHT("00"&amp;AC1973,2)&amp;RIGHT("000"&amp;AD1973,3))</f>
        <v>80182</v>
      </c>
    </row>
    <row r="1974" spans="1:31">
      <c r="A1974" s="60" t="str">
        <f>IF(G1974&amp;Q1974&lt;&gt;"",W1974&amp;Q1974,"")</f>
        <v>USURPER POLOTurquoise</v>
      </c>
      <c r="B1974" s="60" t="str">
        <f>IF(C1974&lt;&gt;"",LEFT(C1974,9),"")</f>
        <v>80-182-19</v>
      </c>
      <c r="C1974" s="73" t="s">
        <v>1135</v>
      </c>
      <c r="D1974" s="73" t="s">
        <v>1136</v>
      </c>
      <c r="E1974" s="73" t="s">
        <v>904</v>
      </c>
      <c r="F1974" s="74">
        <v>57</v>
      </c>
      <c r="G1974" s="73" t="s">
        <v>1125</v>
      </c>
      <c r="H1974" s="73" t="s">
        <v>91</v>
      </c>
      <c r="I1974" s="73" t="s">
        <v>906</v>
      </c>
      <c r="J1974" s="73" t="s">
        <v>320</v>
      </c>
      <c r="K1974" s="73" t="s">
        <v>382</v>
      </c>
      <c r="L1974" s="73" t="s">
        <v>383</v>
      </c>
      <c r="M1974" s="73" t="s">
        <v>384</v>
      </c>
      <c r="N1974" s="73" t="s">
        <v>43</v>
      </c>
      <c r="O1974" s="73" t="s">
        <v>385</v>
      </c>
      <c r="P1974" s="73" t="s">
        <v>907</v>
      </c>
      <c r="Q1974" s="73" t="s">
        <v>1012</v>
      </c>
      <c r="R1974" s="73" t="s">
        <v>91</v>
      </c>
      <c r="V1974" s="60" t="str">
        <f>W1974&amp;H1974</f>
        <v>USURPER POLOголубой</v>
      </c>
      <c r="W1974" s="60" t="str">
        <f>_xlfn.LET(_xlpm.TextCell,TEXT(G1974,"###"),IF(_xlpm.TextCell&lt;&gt;"",IF(StyleSpaceSplit,IFERROR(IF(FIND(" ",_xlpm.TextCell)&gt;=1,MID(_xlpm.TextCell,1,FIND(" ",_xlpm.TextCell)-1),_xlpm.TextCell),_xlpm.TextCell),_xlpm.TextCell),""))</f>
        <v>USURPER POLO</v>
      </c>
      <c r="X1974" s="60" t="str">
        <f>IF(A1974&lt;&gt;"",IFERROR(IF(FIND(" ",G1974)&gt;=1,MID(G1974,FIND(" ",G1974)+1,LEN(G1974)),""),""),"")</f>
        <v>POLO</v>
      </c>
      <c r="AC1974" s="51">
        <f>IFERROR(VALUE(MID($C1974,1,2)),0)</f>
        <v>80</v>
      </c>
      <c r="AD1974" s="44">
        <f>IFERROR(VALUE(MID($C1974,4,3)),0)</f>
        <v>182</v>
      </c>
      <c r="AE1974" s="51">
        <f>VALUE(RIGHT("00"&amp;AC1974,2)&amp;RIGHT("000"&amp;AD1974,3))</f>
        <v>80182</v>
      </c>
    </row>
    <row r="1975" spans="1:31">
      <c r="A1975" s="60" t="str">
        <f>IF(G1975&amp;Q1975&lt;&gt;"",W1975&amp;Q1975,"")</f>
        <v>USURPER POLOTurquoise</v>
      </c>
      <c r="B1975" s="60" t="str">
        <f>IF(C1975&lt;&gt;"",LEFT(C1975,9),"")</f>
        <v>80-182-19</v>
      </c>
      <c r="C1975" s="73" t="s">
        <v>1137</v>
      </c>
      <c r="D1975" s="73" t="s">
        <v>1136</v>
      </c>
      <c r="E1975" s="73" t="s">
        <v>910</v>
      </c>
      <c r="F1975" s="74">
        <v>59</v>
      </c>
      <c r="G1975" s="73" t="s">
        <v>1125</v>
      </c>
      <c r="H1975" s="73" t="s">
        <v>91</v>
      </c>
      <c r="I1975" s="73" t="s">
        <v>906</v>
      </c>
      <c r="J1975" s="73" t="s">
        <v>320</v>
      </c>
      <c r="K1975" s="73" t="s">
        <v>382</v>
      </c>
      <c r="L1975" s="73" t="s">
        <v>383</v>
      </c>
      <c r="M1975" s="73" t="s">
        <v>384</v>
      </c>
      <c r="N1975" s="73" t="s">
        <v>43</v>
      </c>
      <c r="O1975" s="73" t="s">
        <v>385</v>
      </c>
      <c r="P1975" s="73" t="s">
        <v>907</v>
      </c>
      <c r="Q1975" s="73" t="s">
        <v>1012</v>
      </c>
      <c r="R1975" s="73" t="s">
        <v>91</v>
      </c>
      <c r="V1975" s="60" t="str">
        <f>W1975&amp;H1975</f>
        <v>USURPER POLOголубой</v>
      </c>
      <c r="W1975" s="60" t="str">
        <f>_xlfn.LET(_xlpm.TextCell,TEXT(G1975,"###"),IF(_xlpm.TextCell&lt;&gt;"",IF(StyleSpaceSplit,IFERROR(IF(FIND(" ",_xlpm.TextCell)&gt;=1,MID(_xlpm.TextCell,1,FIND(" ",_xlpm.TextCell)-1),_xlpm.TextCell),_xlpm.TextCell),_xlpm.TextCell),""))</f>
        <v>USURPER POLO</v>
      </c>
      <c r="X1975" s="60" t="str">
        <f>IF(A1975&lt;&gt;"",IFERROR(IF(FIND(" ",G1975)&gt;=1,MID(G1975,FIND(" ",G1975)+1,LEN(G1975)),""),""),"")</f>
        <v>POLO</v>
      </c>
      <c r="AC1975" s="51">
        <f>IFERROR(VALUE(MID($C1975,1,2)),0)</f>
        <v>80</v>
      </c>
      <c r="AD1975" s="44">
        <f>IFERROR(VALUE(MID($C1975,4,3)),0)</f>
        <v>182</v>
      </c>
      <c r="AE1975" s="51">
        <f>VALUE(RIGHT("00"&amp;AC1975,2)&amp;RIGHT("000"&amp;AD1975,3))</f>
        <v>80182</v>
      </c>
    </row>
    <row r="1976" spans="1:31">
      <c r="A1976" s="60" t="str">
        <f>IF(G1976&amp;Q1976&lt;&gt;"",W1976&amp;Q1976,"")</f>
        <v>USURPER POLOTurquoise</v>
      </c>
      <c r="B1976" s="60" t="str">
        <f>IF(C1976&lt;&gt;"",LEFT(C1976,9),"")</f>
        <v>80-182-19</v>
      </c>
      <c r="C1976" s="73" t="s">
        <v>1138</v>
      </c>
      <c r="D1976" s="73" t="s">
        <v>1136</v>
      </c>
      <c r="E1976" s="73" t="s">
        <v>912</v>
      </c>
      <c r="F1976" s="74">
        <v>61</v>
      </c>
      <c r="G1976" s="73" t="s">
        <v>1125</v>
      </c>
      <c r="H1976" s="73" t="s">
        <v>91</v>
      </c>
      <c r="I1976" s="73" t="s">
        <v>906</v>
      </c>
      <c r="J1976" s="73" t="s">
        <v>320</v>
      </c>
      <c r="K1976" s="73" t="s">
        <v>382</v>
      </c>
      <c r="L1976" s="73" t="s">
        <v>383</v>
      </c>
      <c r="M1976" s="73" t="s">
        <v>384</v>
      </c>
      <c r="N1976" s="73" t="s">
        <v>43</v>
      </c>
      <c r="O1976" s="73" t="s">
        <v>385</v>
      </c>
      <c r="P1976" s="73" t="s">
        <v>907</v>
      </c>
      <c r="Q1976" s="73" t="s">
        <v>1012</v>
      </c>
      <c r="R1976" s="73" t="s">
        <v>91</v>
      </c>
      <c r="V1976" s="60" t="str">
        <f>W1976&amp;H1976</f>
        <v>USURPER POLOголубой</v>
      </c>
      <c r="W1976" s="60" t="str">
        <f>_xlfn.LET(_xlpm.TextCell,TEXT(G1976,"###"),IF(_xlpm.TextCell&lt;&gt;"",IF(StyleSpaceSplit,IFERROR(IF(FIND(" ",_xlpm.TextCell)&gt;=1,MID(_xlpm.TextCell,1,FIND(" ",_xlpm.TextCell)-1),_xlpm.TextCell),_xlpm.TextCell),_xlpm.TextCell),""))</f>
        <v>USURPER POLO</v>
      </c>
      <c r="X1976" s="60" t="str">
        <f>IF(A1976&lt;&gt;"",IFERROR(IF(FIND(" ",G1976)&gt;=1,MID(G1976,FIND(" ",G1976)+1,LEN(G1976)),""),""),"")</f>
        <v>POLO</v>
      </c>
      <c r="AC1976" s="51">
        <f>IFERROR(VALUE(MID($C1976,1,2)),0)</f>
        <v>80</v>
      </c>
      <c r="AD1976" s="44">
        <f>IFERROR(VALUE(MID($C1976,4,3)),0)</f>
        <v>182</v>
      </c>
      <c r="AE1976" s="51">
        <f>VALUE(RIGHT("00"&amp;AC1976,2)&amp;RIGHT("000"&amp;AD1976,3))</f>
        <v>80182</v>
      </c>
    </row>
    <row r="1977" spans="1:31">
      <c r="A1977" s="60" t="str">
        <f>IF(G1977&amp;Q1977&lt;&gt;"",W1977&amp;Q1977,"")</f>
        <v>USURPER POLOgreen</v>
      </c>
      <c r="B1977" s="60" t="str">
        <f>IF(C1977&lt;&gt;"",LEFT(C1977,9),"")</f>
        <v>80-182-11</v>
      </c>
      <c r="C1977" s="73" t="s">
        <v>1123</v>
      </c>
      <c r="D1977" s="73" t="s">
        <v>1124</v>
      </c>
      <c r="E1977" s="73" t="s">
        <v>904</v>
      </c>
      <c r="F1977" s="74">
        <v>57</v>
      </c>
      <c r="G1977" s="73" t="s">
        <v>1125</v>
      </c>
      <c r="H1977" s="73" t="s">
        <v>60</v>
      </c>
      <c r="I1977" s="73" t="s">
        <v>906</v>
      </c>
      <c r="J1977" s="73" t="s">
        <v>320</v>
      </c>
      <c r="K1977" s="73" t="s">
        <v>382</v>
      </c>
      <c r="L1977" s="73" t="s">
        <v>383</v>
      </c>
      <c r="M1977" s="73" t="s">
        <v>384</v>
      </c>
      <c r="N1977" s="73" t="s">
        <v>43</v>
      </c>
      <c r="O1977" s="73" t="s">
        <v>385</v>
      </c>
      <c r="P1977" s="73" t="s">
        <v>907</v>
      </c>
      <c r="Q1977" s="73" t="s">
        <v>990</v>
      </c>
      <c r="R1977" s="73" t="s">
        <v>60</v>
      </c>
      <c r="V1977" s="60" t="str">
        <f>W1977&amp;H1977</f>
        <v>USURPER POLOзеленый</v>
      </c>
      <c r="W1977" s="60" t="str">
        <f>_xlfn.LET(_xlpm.TextCell,TEXT(G1977,"###"),IF(_xlpm.TextCell&lt;&gt;"",IF(StyleSpaceSplit,IFERROR(IF(FIND(" ",_xlpm.TextCell)&gt;=1,MID(_xlpm.TextCell,1,FIND(" ",_xlpm.TextCell)-1),_xlpm.TextCell),_xlpm.TextCell),_xlpm.TextCell),""))</f>
        <v>USURPER POLO</v>
      </c>
      <c r="X1977" s="60" t="str">
        <f>IF(A1977&lt;&gt;"",IFERROR(IF(FIND(" ",G1977)&gt;=1,MID(G1977,FIND(" ",G1977)+1,LEN(G1977)),""),""),"")</f>
        <v>POLO</v>
      </c>
      <c r="AC1977" s="51">
        <f>IFERROR(VALUE(MID($C1977,1,2)),0)</f>
        <v>80</v>
      </c>
      <c r="AD1977" s="44">
        <f>IFERROR(VALUE(MID($C1977,4,3)),0)</f>
        <v>182</v>
      </c>
      <c r="AE1977" s="51">
        <f>VALUE(RIGHT("00"&amp;AC1977,2)&amp;RIGHT("000"&amp;AD1977,3))</f>
        <v>80182</v>
      </c>
    </row>
    <row r="1978" spans="1:31">
      <c r="A1978" s="60" t="str">
        <f>IF(G1978&amp;Q1978&lt;&gt;"",W1978&amp;Q1978,"")</f>
        <v>USURPER POLOgreen</v>
      </c>
      <c r="B1978" s="60" t="str">
        <f>IF(C1978&lt;&gt;"",LEFT(C1978,9),"")</f>
        <v>80-182-11</v>
      </c>
      <c r="C1978" s="73" t="s">
        <v>1126</v>
      </c>
      <c r="D1978" s="73" t="s">
        <v>1124</v>
      </c>
      <c r="E1978" s="73" t="s">
        <v>910</v>
      </c>
      <c r="F1978" s="74">
        <v>59</v>
      </c>
      <c r="G1978" s="73" t="s">
        <v>1125</v>
      </c>
      <c r="H1978" s="73" t="s">
        <v>60</v>
      </c>
      <c r="I1978" s="73" t="s">
        <v>906</v>
      </c>
      <c r="J1978" s="73" t="s">
        <v>320</v>
      </c>
      <c r="K1978" s="73" t="s">
        <v>382</v>
      </c>
      <c r="L1978" s="73" t="s">
        <v>383</v>
      </c>
      <c r="M1978" s="73" t="s">
        <v>384</v>
      </c>
      <c r="N1978" s="73" t="s">
        <v>43</v>
      </c>
      <c r="O1978" s="73" t="s">
        <v>385</v>
      </c>
      <c r="P1978" s="73" t="s">
        <v>907</v>
      </c>
      <c r="Q1978" s="73" t="s">
        <v>990</v>
      </c>
      <c r="R1978" s="73" t="s">
        <v>60</v>
      </c>
      <c r="V1978" s="60" t="str">
        <f>W1978&amp;H1978</f>
        <v>USURPER POLOзеленый</v>
      </c>
      <c r="W1978" s="60" t="str">
        <f>_xlfn.LET(_xlpm.TextCell,TEXT(G1978,"###"),IF(_xlpm.TextCell&lt;&gt;"",IF(StyleSpaceSplit,IFERROR(IF(FIND(" ",_xlpm.TextCell)&gt;=1,MID(_xlpm.TextCell,1,FIND(" ",_xlpm.TextCell)-1),_xlpm.TextCell),_xlpm.TextCell),_xlpm.TextCell),""))</f>
        <v>USURPER POLO</v>
      </c>
      <c r="X1978" s="60" t="str">
        <f>IF(A1978&lt;&gt;"",IFERROR(IF(FIND(" ",G1978)&gt;=1,MID(G1978,FIND(" ",G1978)+1,LEN(G1978)),""),""),"")</f>
        <v>POLO</v>
      </c>
      <c r="AC1978" s="51">
        <f>IFERROR(VALUE(MID($C1978,1,2)),0)</f>
        <v>80</v>
      </c>
      <c r="AD1978" s="44">
        <f>IFERROR(VALUE(MID($C1978,4,3)),0)</f>
        <v>182</v>
      </c>
      <c r="AE1978" s="51">
        <f>VALUE(RIGHT("00"&amp;AC1978,2)&amp;RIGHT("000"&amp;AD1978,3))</f>
        <v>80182</v>
      </c>
    </row>
    <row r="1979" spans="1:31">
      <c r="A1979" s="60" t="str">
        <f>IF(G1979&amp;Q1979&lt;&gt;"",W1979&amp;Q1979,"")</f>
        <v>USURPER POLOred</v>
      </c>
      <c r="B1979" s="60" t="str">
        <f>IF(C1979&lt;&gt;"",LEFT(C1979,9),"")</f>
        <v>80-182-18</v>
      </c>
      <c r="C1979" s="73" t="s">
        <v>1131</v>
      </c>
      <c r="D1979" s="73" t="s">
        <v>1132</v>
      </c>
      <c r="E1979" s="73" t="s">
        <v>904</v>
      </c>
      <c r="F1979" s="74">
        <v>57</v>
      </c>
      <c r="G1979" s="73" t="s">
        <v>1125</v>
      </c>
      <c r="H1979" s="73" t="s">
        <v>78</v>
      </c>
      <c r="I1979" s="73" t="s">
        <v>906</v>
      </c>
      <c r="J1979" s="73" t="s">
        <v>320</v>
      </c>
      <c r="K1979" s="73" t="s">
        <v>382</v>
      </c>
      <c r="L1979" s="73" t="s">
        <v>383</v>
      </c>
      <c r="M1979" s="73" t="s">
        <v>384</v>
      </c>
      <c r="N1979" s="73" t="s">
        <v>43</v>
      </c>
      <c r="O1979" s="73" t="s">
        <v>385</v>
      </c>
      <c r="P1979" s="73" t="s">
        <v>907</v>
      </c>
      <c r="Q1979" s="73" t="s">
        <v>969</v>
      </c>
      <c r="R1979" s="73" t="s">
        <v>78</v>
      </c>
      <c r="V1979" s="60" t="str">
        <f>W1979&amp;H1979</f>
        <v>USURPER POLOкрасный</v>
      </c>
      <c r="W1979" s="60" t="str">
        <f>_xlfn.LET(_xlpm.TextCell,TEXT(G1979,"###"),IF(_xlpm.TextCell&lt;&gt;"",IF(StyleSpaceSplit,IFERROR(IF(FIND(" ",_xlpm.TextCell)&gt;=1,MID(_xlpm.TextCell,1,FIND(" ",_xlpm.TextCell)-1),_xlpm.TextCell),_xlpm.TextCell),_xlpm.TextCell),""))</f>
        <v>USURPER POLO</v>
      </c>
      <c r="X1979" s="60" t="str">
        <f>IF(A1979&lt;&gt;"",IFERROR(IF(FIND(" ",G1979)&gt;=1,MID(G1979,FIND(" ",G1979)+1,LEN(G1979)),""),""),"")</f>
        <v>POLO</v>
      </c>
      <c r="AC1979" s="51">
        <f>IFERROR(VALUE(MID($C1979,1,2)),0)</f>
        <v>80</v>
      </c>
      <c r="AD1979" s="44">
        <f>IFERROR(VALUE(MID($C1979,4,3)),0)</f>
        <v>182</v>
      </c>
      <c r="AE1979" s="51">
        <f>VALUE(RIGHT("00"&amp;AC1979,2)&amp;RIGHT("000"&amp;AD1979,3))</f>
        <v>80182</v>
      </c>
    </row>
    <row r="1980" spans="1:31">
      <c r="A1980" s="60" t="str">
        <f>IF(G1980&amp;Q1980&lt;&gt;"",W1980&amp;Q1980,"")</f>
        <v>USURPER POLOred</v>
      </c>
      <c r="B1980" s="60" t="str">
        <f>IF(C1980&lt;&gt;"",LEFT(C1980,9),"")</f>
        <v>80-182-18</v>
      </c>
      <c r="C1980" s="73" t="s">
        <v>1133</v>
      </c>
      <c r="D1980" s="73" t="s">
        <v>1132</v>
      </c>
      <c r="E1980" s="73" t="s">
        <v>910</v>
      </c>
      <c r="F1980" s="74">
        <v>59</v>
      </c>
      <c r="G1980" s="73" t="s">
        <v>1125</v>
      </c>
      <c r="H1980" s="73" t="s">
        <v>78</v>
      </c>
      <c r="I1980" s="73" t="s">
        <v>906</v>
      </c>
      <c r="J1980" s="73" t="s">
        <v>320</v>
      </c>
      <c r="K1980" s="73" t="s">
        <v>382</v>
      </c>
      <c r="L1980" s="73" t="s">
        <v>383</v>
      </c>
      <c r="M1980" s="73" t="s">
        <v>384</v>
      </c>
      <c r="N1980" s="73" t="s">
        <v>43</v>
      </c>
      <c r="O1980" s="73" t="s">
        <v>385</v>
      </c>
      <c r="P1980" s="73" t="s">
        <v>907</v>
      </c>
      <c r="Q1980" s="73" t="s">
        <v>969</v>
      </c>
      <c r="R1980" s="73" t="s">
        <v>78</v>
      </c>
      <c r="V1980" s="60" t="str">
        <f>W1980&amp;H1980</f>
        <v>USURPER POLOкрасный</v>
      </c>
      <c r="W1980" s="60" t="str">
        <f>_xlfn.LET(_xlpm.TextCell,TEXT(G1980,"###"),IF(_xlpm.TextCell&lt;&gt;"",IF(StyleSpaceSplit,IFERROR(IF(FIND(" ",_xlpm.TextCell)&gt;=1,MID(_xlpm.TextCell,1,FIND(" ",_xlpm.TextCell)-1),_xlpm.TextCell),_xlpm.TextCell),_xlpm.TextCell),""))</f>
        <v>USURPER POLO</v>
      </c>
      <c r="X1980" s="60" t="str">
        <f>IF(A1980&lt;&gt;"",IFERROR(IF(FIND(" ",G1980)&gt;=1,MID(G1980,FIND(" ",G1980)+1,LEN(G1980)),""),""),"")</f>
        <v>POLO</v>
      </c>
      <c r="AC1980" s="51">
        <f>IFERROR(VALUE(MID($C1980,1,2)),0)</f>
        <v>80</v>
      </c>
      <c r="AD1980" s="44">
        <f>IFERROR(VALUE(MID($C1980,4,3)),0)</f>
        <v>182</v>
      </c>
      <c r="AE1980" s="51">
        <f>VALUE(RIGHT("00"&amp;AC1980,2)&amp;RIGHT("000"&amp;AD1980,3))</f>
        <v>80182</v>
      </c>
    </row>
    <row r="1981" spans="1:31">
      <c r="A1981" s="60" t="str">
        <f>IF(G1981&amp;Q1981&lt;&gt;"",W1981&amp;Q1981,"")</f>
        <v>USURPER POLOred</v>
      </c>
      <c r="B1981" s="60" t="str">
        <f>IF(C1981&lt;&gt;"",LEFT(C1981,9),"")</f>
        <v>80-182-18</v>
      </c>
      <c r="C1981" s="73" t="s">
        <v>1134</v>
      </c>
      <c r="D1981" s="73" t="s">
        <v>1132</v>
      </c>
      <c r="E1981" s="73" t="s">
        <v>912</v>
      </c>
      <c r="F1981" s="74">
        <v>61</v>
      </c>
      <c r="G1981" s="73" t="s">
        <v>1125</v>
      </c>
      <c r="H1981" s="73" t="s">
        <v>78</v>
      </c>
      <c r="I1981" s="73" t="s">
        <v>906</v>
      </c>
      <c r="J1981" s="73" t="s">
        <v>320</v>
      </c>
      <c r="K1981" s="73" t="s">
        <v>382</v>
      </c>
      <c r="L1981" s="73" t="s">
        <v>383</v>
      </c>
      <c r="M1981" s="73" t="s">
        <v>384</v>
      </c>
      <c r="N1981" s="73" t="s">
        <v>43</v>
      </c>
      <c r="O1981" s="73" t="s">
        <v>385</v>
      </c>
      <c r="P1981" s="73" t="s">
        <v>907</v>
      </c>
      <c r="Q1981" s="73" t="s">
        <v>969</v>
      </c>
      <c r="R1981" s="73" t="s">
        <v>78</v>
      </c>
      <c r="V1981" s="60" t="str">
        <f>W1981&amp;H1981</f>
        <v>USURPER POLOкрасный</v>
      </c>
      <c r="W1981" s="60" t="str">
        <f>_xlfn.LET(_xlpm.TextCell,TEXT(G1981,"###"),IF(_xlpm.TextCell&lt;&gt;"",IF(StyleSpaceSplit,IFERROR(IF(FIND(" ",_xlpm.TextCell)&gt;=1,MID(_xlpm.TextCell,1,FIND(" ",_xlpm.TextCell)-1),_xlpm.TextCell),_xlpm.TextCell),_xlpm.TextCell),""))</f>
        <v>USURPER POLO</v>
      </c>
      <c r="X1981" s="60" t="str">
        <f>IF(A1981&lt;&gt;"",IFERROR(IF(FIND(" ",G1981)&gt;=1,MID(G1981,FIND(" ",G1981)+1,LEN(G1981)),""),""),"")</f>
        <v>POLO</v>
      </c>
      <c r="AC1981" s="51">
        <f>IFERROR(VALUE(MID($C1981,1,2)),0)</f>
        <v>80</v>
      </c>
      <c r="AD1981" s="44">
        <f>IFERROR(VALUE(MID($C1981,4,3)),0)</f>
        <v>182</v>
      </c>
      <c r="AE1981" s="51">
        <f>VALUE(RIGHT("00"&amp;AC1981,2)&amp;RIGHT("000"&amp;AD1981,3))</f>
        <v>80182</v>
      </c>
    </row>
    <row r="1982" spans="1:31">
      <c r="A1982" s="60" t="str">
        <f>IF(G1982&amp;Q1982&lt;&gt;"",W1982&amp;Q1982,"")</f>
        <v>USURPER POLOgrey</v>
      </c>
      <c r="B1982" s="60" t="str">
        <f>IF(C1982&lt;&gt;"",LEFT(C1982,9),"")</f>
        <v>80-182-08</v>
      </c>
      <c r="C1982" s="73" t="s">
        <v>1127</v>
      </c>
      <c r="D1982" s="73" t="s">
        <v>1128</v>
      </c>
      <c r="E1982" s="73" t="s">
        <v>904</v>
      </c>
      <c r="F1982" s="74">
        <v>57</v>
      </c>
      <c r="G1982" s="73" t="s">
        <v>1125</v>
      </c>
      <c r="H1982" s="73" t="s">
        <v>83</v>
      </c>
      <c r="I1982" s="73" t="s">
        <v>906</v>
      </c>
      <c r="J1982" s="73" t="s">
        <v>320</v>
      </c>
      <c r="K1982" s="73" t="s">
        <v>382</v>
      </c>
      <c r="L1982" s="73" t="s">
        <v>383</v>
      </c>
      <c r="M1982" s="73" t="s">
        <v>384</v>
      </c>
      <c r="N1982" s="73" t="s">
        <v>43</v>
      </c>
      <c r="O1982" s="73" t="s">
        <v>385</v>
      </c>
      <c r="P1982" s="73" t="s">
        <v>907</v>
      </c>
      <c r="Q1982" s="73" t="s">
        <v>917</v>
      </c>
      <c r="R1982" s="73" t="s">
        <v>83</v>
      </c>
      <c r="V1982" s="60" t="str">
        <f>W1982&amp;H1982</f>
        <v>USURPER POLOсерый</v>
      </c>
      <c r="W1982" s="60" t="str">
        <f>_xlfn.LET(_xlpm.TextCell,TEXT(G1982,"###"),IF(_xlpm.TextCell&lt;&gt;"",IF(StyleSpaceSplit,IFERROR(IF(FIND(" ",_xlpm.TextCell)&gt;=1,MID(_xlpm.TextCell,1,FIND(" ",_xlpm.TextCell)-1),_xlpm.TextCell),_xlpm.TextCell),_xlpm.TextCell),""))</f>
        <v>USURPER POLO</v>
      </c>
      <c r="X1982" s="60" t="str">
        <f>IF(A1982&lt;&gt;"",IFERROR(IF(FIND(" ",G1982)&gt;=1,MID(G1982,FIND(" ",G1982)+1,LEN(G1982)),""),""),"")</f>
        <v>POLO</v>
      </c>
      <c r="AC1982" s="51">
        <f>IFERROR(VALUE(MID($C1982,1,2)),0)</f>
        <v>80</v>
      </c>
      <c r="AD1982" s="44">
        <f>IFERROR(VALUE(MID($C1982,4,3)),0)</f>
        <v>182</v>
      </c>
      <c r="AE1982" s="51">
        <f>VALUE(RIGHT("00"&amp;AC1982,2)&amp;RIGHT("000"&amp;AD1982,3))</f>
        <v>80182</v>
      </c>
    </row>
    <row r="1983" spans="1:31">
      <c r="A1983" s="60" t="str">
        <f>IF(G1983&amp;Q1983&lt;&gt;"",W1983&amp;Q1983,"")</f>
        <v>USURPER POLOgrey</v>
      </c>
      <c r="B1983" s="60" t="str">
        <f>IF(C1983&lt;&gt;"",LEFT(C1983,9),"")</f>
        <v>80-182-08</v>
      </c>
      <c r="C1983" s="73" t="s">
        <v>1129</v>
      </c>
      <c r="D1983" s="73" t="s">
        <v>1128</v>
      </c>
      <c r="E1983" s="73" t="s">
        <v>910</v>
      </c>
      <c r="F1983" s="74">
        <v>59</v>
      </c>
      <c r="G1983" s="73" t="s">
        <v>1125</v>
      </c>
      <c r="H1983" s="73" t="s">
        <v>83</v>
      </c>
      <c r="I1983" s="73" t="s">
        <v>906</v>
      </c>
      <c r="J1983" s="73" t="s">
        <v>320</v>
      </c>
      <c r="K1983" s="73" t="s">
        <v>382</v>
      </c>
      <c r="L1983" s="73" t="s">
        <v>383</v>
      </c>
      <c r="M1983" s="73" t="s">
        <v>384</v>
      </c>
      <c r="N1983" s="73" t="s">
        <v>43</v>
      </c>
      <c r="O1983" s="73" t="s">
        <v>385</v>
      </c>
      <c r="P1983" s="73" t="s">
        <v>907</v>
      </c>
      <c r="Q1983" s="73" t="s">
        <v>917</v>
      </c>
      <c r="R1983" s="73" t="s">
        <v>83</v>
      </c>
      <c r="V1983" s="60" t="str">
        <f>W1983&amp;H1983</f>
        <v>USURPER POLOсерый</v>
      </c>
      <c r="W1983" s="60" t="str">
        <f>_xlfn.LET(_xlpm.TextCell,TEXT(G1983,"###"),IF(_xlpm.TextCell&lt;&gt;"",IF(StyleSpaceSplit,IFERROR(IF(FIND(" ",_xlpm.TextCell)&gt;=1,MID(_xlpm.TextCell,1,FIND(" ",_xlpm.TextCell)-1),_xlpm.TextCell),_xlpm.TextCell),_xlpm.TextCell),""))</f>
        <v>USURPER POLO</v>
      </c>
      <c r="X1983" s="60" t="str">
        <f>IF(A1983&lt;&gt;"",IFERROR(IF(FIND(" ",G1983)&gt;=1,MID(G1983,FIND(" ",G1983)+1,LEN(G1983)),""),""),"")</f>
        <v>POLO</v>
      </c>
      <c r="AC1983" s="51">
        <f>IFERROR(VALUE(MID($C1983,1,2)),0)</f>
        <v>80</v>
      </c>
      <c r="AD1983" s="44">
        <f>IFERROR(VALUE(MID($C1983,4,3)),0)</f>
        <v>182</v>
      </c>
      <c r="AE1983" s="51">
        <f>VALUE(RIGHT("00"&amp;AC1983,2)&amp;RIGHT("000"&amp;AD1983,3))</f>
        <v>80182</v>
      </c>
    </row>
    <row r="1984" spans="1:31">
      <c r="A1984" s="60" t="str">
        <f>IF(G1984&amp;Q1984&lt;&gt;"",W1984&amp;Q1984,"")</f>
        <v>USURPER POLOgrey</v>
      </c>
      <c r="B1984" s="60" t="str">
        <f>IF(C1984&lt;&gt;"",LEFT(C1984,9),"")</f>
        <v>80-182-08</v>
      </c>
      <c r="C1984" s="73" t="s">
        <v>1130</v>
      </c>
      <c r="D1984" s="73" t="s">
        <v>1128</v>
      </c>
      <c r="E1984" s="73" t="s">
        <v>912</v>
      </c>
      <c r="F1984" s="74">
        <v>61</v>
      </c>
      <c r="G1984" s="73" t="s">
        <v>1125</v>
      </c>
      <c r="H1984" s="73" t="s">
        <v>83</v>
      </c>
      <c r="I1984" s="73" t="s">
        <v>906</v>
      </c>
      <c r="J1984" s="73" t="s">
        <v>320</v>
      </c>
      <c r="K1984" s="73" t="s">
        <v>382</v>
      </c>
      <c r="L1984" s="73" t="s">
        <v>383</v>
      </c>
      <c r="M1984" s="73" t="s">
        <v>384</v>
      </c>
      <c r="N1984" s="73" t="s">
        <v>43</v>
      </c>
      <c r="O1984" s="73" t="s">
        <v>385</v>
      </c>
      <c r="P1984" s="73" t="s">
        <v>907</v>
      </c>
      <c r="Q1984" s="73" t="s">
        <v>917</v>
      </c>
      <c r="R1984" s="73" t="s">
        <v>83</v>
      </c>
      <c r="V1984" s="60" t="str">
        <f>W1984&amp;H1984</f>
        <v>USURPER POLOсерый</v>
      </c>
      <c r="W1984" s="60" t="str">
        <f>_xlfn.LET(_xlpm.TextCell,TEXT(G1984,"###"),IF(_xlpm.TextCell&lt;&gt;"",IF(StyleSpaceSplit,IFERROR(IF(FIND(" ",_xlpm.TextCell)&gt;=1,MID(_xlpm.TextCell,1,FIND(" ",_xlpm.TextCell)-1),_xlpm.TextCell),_xlpm.TextCell),_xlpm.TextCell),""))</f>
        <v>USURPER POLO</v>
      </c>
      <c r="X1984" s="60" t="str">
        <f>IF(A1984&lt;&gt;"",IFERROR(IF(FIND(" ",G1984)&gt;=1,MID(G1984,FIND(" ",G1984)+1,LEN(G1984)),""),""),"")</f>
        <v>POLO</v>
      </c>
      <c r="AC1984" s="51">
        <f>IFERROR(VALUE(MID($C1984,1,2)),0)</f>
        <v>80</v>
      </c>
      <c r="AD1984" s="44">
        <f>IFERROR(VALUE(MID($C1984,4,3)),0)</f>
        <v>182</v>
      </c>
      <c r="AE1984" s="51">
        <f>VALUE(RIGHT("00"&amp;AC1984,2)&amp;RIGHT("000"&amp;AD1984,3))</f>
        <v>80182</v>
      </c>
    </row>
    <row r="1985" spans="1:31">
      <c r="A1985" s="60" t="str">
        <f>IF(G1985&amp;Q1985&lt;&gt;"",W1985&amp;Q1985,"")</f>
        <v>USURPER POLOnavy</v>
      </c>
      <c r="B1985" s="60" t="str">
        <f>IF(C1985&lt;&gt;"",LEFT(C1985,9),"")</f>
        <v>80-182-16</v>
      </c>
      <c r="C1985" s="73" t="s">
        <v>8092</v>
      </c>
      <c r="D1985" s="73" t="s">
        <v>8093</v>
      </c>
      <c r="E1985" s="73" t="s">
        <v>956</v>
      </c>
      <c r="F1985" s="74">
        <v>55</v>
      </c>
      <c r="G1985" s="73" t="s">
        <v>1125</v>
      </c>
      <c r="H1985" s="73" t="s">
        <v>55</v>
      </c>
      <c r="I1985" s="73" t="s">
        <v>906</v>
      </c>
      <c r="J1985" s="73" t="s">
        <v>320</v>
      </c>
      <c r="K1985" s="73" t="s">
        <v>382</v>
      </c>
      <c r="L1985" s="73" t="s">
        <v>383</v>
      </c>
      <c r="M1985" s="73" t="s">
        <v>384</v>
      </c>
      <c r="N1985" s="73" t="s">
        <v>43</v>
      </c>
      <c r="O1985" s="73" t="s">
        <v>385</v>
      </c>
      <c r="P1985" s="73" t="s">
        <v>907</v>
      </c>
      <c r="Q1985" s="73" t="s">
        <v>1003</v>
      </c>
      <c r="R1985" s="73" t="s">
        <v>71</v>
      </c>
      <c r="V1985" s="60" t="str">
        <f>W1985&amp;H1985</f>
        <v>USURPER POLOтемно-синий</v>
      </c>
      <c r="W1985" s="60" t="str">
        <f>_xlfn.LET(_xlpm.TextCell,TEXT(G1985,"###"),IF(_xlpm.TextCell&lt;&gt;"",IF(StyleSpaceSplit,IFERROR(IF(FIND(" ",_xlpm.TextCell)&gt;=1,MID(_xlpm.TextCell,1,FIND(" ",_xlpm.TextCell)-1),_xlpm.TextCell),_xlpm.TextCell),_xlpm.TextCell),""))</f>
        <v>USURPER POLO</v>
      </c>
      <c r="X1985" s="60" t="str">
        <f>IF(A1985&lt;&gt;"",IFERROR(IF(FIND(" ",G1985)&gt;=1,MID(G1985,FIND(" ",G1985)+1,LEN(G1985)),""),""),"")</f>
        <v>POLO</v>
      </c>
      <c r="AC1985" s="51">
        <f>IFERROR(VALUE(MID($C1985,1,2)),0)</f>
        <v>80</v>
      </c>
      <c r="AD1985" s="44">
        <f>IFERROR(VALUE(MID($C1985,4,3)),0)</f>
        <v>182</v>
      </c>
      <c r="AE1985" s="51">
        <f>VALUE(RIGHT("00"&amp;AC1985,2)&amp;RIGHT("000"&amp;AD1985,3))</f>
        <v>80182</v>
      </c>
    </row>
    <row r="1986" spans="1:31">
      <c r="A1986" s="60" t="str">
        <f>IF(G1986&amp;Q1986&lt;&gt;"",W1986&amp;Q1986,"")</f>
        <v>USURPER POLOnavy</v>
      </c>
      <c r="B1986" s="60" t="str">
        <f>IF(C1986&lt;&gt;"",LEFT(C1986,9),"")</f>
        <v>80-182-16</v>
      </c>
      <c r="C1986" s="73" t="s">
        <v>8094</v>
      </c>
      <c r="D1986" s="73" t="s">
        <v>8093</v>
      </c>
      <c r="E1986" s="73" t="s">
        <v>915</v>
      </c>
      <c r="F1986" s="74">
        <v>56</v>
      </c>
      <c r="G1986" s="73" t="s">
        <v>1125</v>
      </c>
      <c r="H1986" s="73" t="s">
        <v>55</v>
      </c>
      <c r="I1986" s="73" t="s">
        <v>906</v>
      </c>
      <c r="J1986" s="73" t="s">
        <v>320</v>
      </c>
      <c r="K1986" s="73" t="s">
        <v>382</v>
      </c>
      <c r="L1986" s="73" t="s">
        <v>383</v>
      </c>
      <c r="M1986" s="73" t="s">
        <v>384</v>
      </c>
      <c r="N1986" s="73" t="s">
        <v>43</v>
      </c>
      <c r="O1986" s="73" t="s">
        <v>385</v>
      </c>
      <c r="P1986" s="73" t="s">
        <v>907</v>
      </c>
      <c r="Q1986" s="73" t="s">
        <v>1003</v>
      </c>
      <c r="R1986" s="73" t="s">
        <v>71</v>
      </c>
      <c r="V1986" s="60" t="str">
        <f>W1986&amp;H1986</f>
        <v>USURPER POLOтемно-синий</v>
      </c>
      <c r="W1986" s="60" t="str">
        <f>_xlfn.LET(_xlpm.TextCell,TEXT(G1986,"###"),IF(_xlpm.TextCell&lt;&gt;"",IF(StyleSpaceSplit,IFERROR(IF(FIND(" ",_xlpm.TextCell)&gt;=1,MID(_xlpm.TextCell,1,FIND(" ",_xlpm.TextCell)-1),_xlpm.TextCell),_xlpm.TextCell),_xlpm.TextCell),""))</f>
        <v>USURPER POLO</v>
      </c>
      <c r="X1986" s="60" t="str">
        <f>IF(A1986&lt;&gt;"",IFERROR(IF(FIND(" ",G1986)&gt;=1,MID(G1986,FIND(" ",G1986)+1,LEN(G1986)),""),""),"")</f>
        <v>POLO</v>
      </c>
      <c r="AC1986" s="51">
        <f>IFERROR(VALUE(MID($C1986,1,2)),0)</f>
        <v>80</v>
      </c>
      <c r="AD1986" s="44">
        <f>IFERROR(VALUE(MID($C1986,4,3)),0)</f>
        <v>182</v>
      </c>
      <c r="AE1986" s="51">
        <f>VALUE(RIGHT("00"&amp;AC1986,2)&amp;RIGHT("000"&amp;AD1986,3))</f>
        <v>80182</v>
      </c>
    </row>
    <row r="1987" spans="1:31">
      <c r="A1987" s="60" t="str">
        <f>IF(G1987&amp;Q1987&lt;&gt;"",W1987&amp;Q1987,"")</f>
        <v>USURPER POLOnavy</v>
      </c>
      <c r="B1987" s="60" t="str">
        <f>IF(C1987&lt;&gt;"",LEFT(C1987,9),"")</f>
        <v>80-182-16</v>
      </c>
      <c r="C1987" s="73" t="s">
        <v>8095</v>
      </c>
      <c r="D1987" s="73" t="s">
        <v>8093</v>
      </c>
      <c r="E1987" s="73" t="s">
        <v>904</v>
      </c>
      <c r="F1987" s="74">
        <v>57</v>
      </c>
      <c r="G1987" s="73" t="s">
        <v>1125</v>
      </c>
      <c r="H1987" s="73" t="s">
        <v>55</v>
      </c>
      <c r="I1987" s="73" t="s">
        <v>906</v>
      </c>
      <c r="J1987" s="73" t="s">
        <v>320</v>
      </c>
      <c r="K1987" s="73" t="s">
        <v>382</v>
      </c>
      <c r="L1987" s="73" t="s">
        <v>383</v>
      </c>
      <c r="M1987" s="73" t="s">
        <v>384</v>
      </c>
      <c r="N1987" s="73" t="s">
        <v>43</v>
      </c>
      <c r="O1987" s="73" t="s">
        <v>385</v>
      </c>
      <c r="P1987" s="73" t="s">
        <v>907</v>
      </c>
      <c r="Q1987" s="73" t="s">
        <v>1003</v>
      </c>
      <c r="R1987" s="73" t="s">
        <v>71</v>
      </c>
      <c r="V1987" s="60" t="str">
        <f>W1987&amp;H1987</f>
        <v>USURPER POLOтемно-синий</v>
      </c>
      <c r="W1987" s="60" t="str">
        <f>_xlfn.LET(_xlpm.TextCell,TEXT(G1987,"###"),IF(_xlpm.TextCell&lt;&gt;"",IF(StyleSpaceSplit,IFERROR(IF(FIND(" ",_xlpm.TextCell)&gt;=1,MID(_xlpm.TextCell,1,FIND(" ",_xlpm.TextCell)-1),_xlpm.TextCell),_xlpm.TextCell),_xlpm.TextCell),""))</f>
        <v>USURPER POLO</v>
      </c>
      <c r="X1987" s="60" t="str">
        <f>IF(A1987&lt;&gt;"",IFERROR(IF(FIND(" ",G1987)&gt;=1,MID(G1987,FIND(" ",G1987)+1,LEN(G1987)),""),""),"")</f>
        <v>POLO</v>
      </c>
      <c r="AC1987" s="51">
        <f>IFERROR(VALUE(MID($C1987,1,2)),0)</f>
        <v>80</v>
      </c>
      <c r="AD1987" s="44">
        <f>IFERROR(VALUE(MID($C1987,4,3)),0)</f>
        <v>182</v>
      </c>
      <c r="AE1987" s="51">
        <f>VALUE(RIGHT("00"&amp;AC1987,2)&amp;RIGHT("000"&amp;AD1987,3))</f>
        <v>80182</v>
      </c>
    </row>
    <row r="1988" spans="1:31">
      <c r="A1988" s="60" t="str">
        <f>IF(G1988&amp;Q1988&lt;&gt;"",W1988&amp;Q1988,"")</f>
        <v>USURPER POLOnavy</v>
      </c>
      <c r="B1988" s="60" t="str">
        <f>IF(C1988&lt;&gt;"",LEFT(C1988,9),"")</f>
        <v>80-182-16</v>
      </c>
      <c r="C1988" s="73" t="s">
        <v>8096</v>
      </c>
      <c r="D1988" s="73" t="s">
        <v>8093</v>
      </c>
      <c r="E1988" s="73" t="s">
        <v>910</v>
      </c>
      <c r="F1988" s="74">
        <v>59</v>
      </c>
      <c r="G1988" s="73" t="s">
        <v>1125</v>
      </c>
      <c r="H1988" s="73" t="s">
        <v>55</v>
      </c>
      <c r="I1988" s="73" t="s">
        <v>906</v>
      </c>
      <c r="J1988" s="73" t="s">
        <v>320</v>
      </c>
      <c r="K1988" s="73" t="s">
        <v>382</v>
      </c>
      <c r="L1988" s="73" t="s">
        <v>383</v>
      </c>
      <c r="M1988" s="73" t="s">
        <v>384</v>
      </c>
      <c r="N1988" s="73" t="s">
        <v>43</v>
      </c>
      <c r="O1988" s="73" t="s">
        <v>385</v>
      </c>
      <c r="P1988" s="73" t="s">
        <v>907</v>
      </c>
      <c r="Q1988" s="73" t="s">
        <v>1003</v>
      </c>
      <c r="R1988" s="73" t="s">
        <v>71</v>
      </c>
      <c r="V1988" s="60" t="str">
        <f>W1988&amp;H1988</f>
        <v>USURPER POLOтемно-синий</v>
      </c>
      <c r="W1988" s="60" t="str">
        <f>_xlfn.LET(_xlpm.TextCell,TEXT(G1988,"###"),IF(_xlpm.TextCell&lt;&gt;"",IF(StyleSpaceSplit,IFERROR(IF(FIND(" ",_xlpm.TextCell)&gt;=1,MID(_xlpm.TextCell,1,FIND(" ",_xlpm.TextCell)-1),_xlpm.TextCell),_xlpm.TextCell),_xlpm.TextCell),""))</f>
        <v>USURPER POLO</v>
      </c>
      <c r="X1988" s="60" t="str">
        <f>IF(A1988&lt;&gt;"",IFERROR(IF(FIND(" ",G1988)&gt;=1,MID(G1988,FIND(" ",G1988)+1,LEN(G1988)),""),""),"")</f>
        <v>POLO</v>
      </c>
      <c r="AC1988" s="51">
        <f>IFERROR(VALUE(MID($C1988,1,2)),0)</f>
        <v>80</v>
      </c>
      <c r="AD1988" s="44">
        <f>IFERROR(VALUE(MID($C1988,4,3)),0)</f>
        <v>182</v>
      </c>
      <c r="AE1988" s="51">
        <f>VALUE(RIGHT("00"&amp;AC1988,2)&amp;RIGHT("000"&amp;AD1988,3))</f>
        <v>80182</v>
      </c>
    </row>
    <row r="1989" spans="1:31">
      <c r="A1989" s="60" t="str">
        <f>IF(G1989&amp;Q1989&lt;&gt;"",W1989&amp;Q1989,"")</f>
        <v>USURPER POLOnavy</v>
      </c>
      <c r="B1989" s="60" t="str">
        <f>IF(C1989&lt;&gt;"",LEFT(C1989,9),"")</f>
        <v>80-182-16</v>
      </c>
      <c r="C1989" s="73" t="s">
        <v>8097</v>
      </c>
      <c r="D1989" s="73" t="s">
        <v>8093</v>
      </c>
      <c r="E1989" s="73" t="s">
        <v>922</v>
      </c>
      <c r="F1989" s="74">
        <v>60</v>
      </c>
      <c r="G1989" s="73" t="s">
        <v>1125</v>
      </c>
      <c r="H1989" s="73" t="s">
        <v>55</v>
      </c>
      <c r="I1989" s="73" t="s">
        <v>906</v>
      </c>
      <c r="J1989" s="73" t="s">
        <v>320</v>
      </c>
      <c r="K1989" s="73" t="s">
        <v>382</v>
      </c>
      <c r="L1989" s="73" t="s">
        <v>383</v>
      </c>
      <c r="M1989" s="73" t="s">
        <v>384</v>
      </c>
      <c r="N1989" s="73" t="s">
        <v>43</v>
      </c>
      <c r="O1989" s="73" t="s">
        <v>385</v>
      </c>
      <c r="P1989" s="73" t="s">
        <v>907</v>
      </c>
      <c r="Q1989" s="73" t="s">
        <v>1003</v>
      </c>
      <c r="R1989" s="73" t="s">
        <v>71</v>
      </c>
      <c r="V1989" s="60" t="str">
        <f>W1989&amp;H1989</f>
        <v>USURPER POLOтемно-синий</v>
      </c>
      <c r="W1989" s="60" t="str">
        <f>_xlfn.LET(_xlpm.TextCell,TEXT(G1989,"###"),IF(_xlpm.TextCell&lt;&gt;"",IF(StyleSpaceSplit,IFERROR(IF(FIND(" ",_xlpm.TextCell)&gt;=1,MID(_xlpm.TextCell,1,FIND(" ",_xlpm.TextCell)-1),_xlpm.TextCell),_xlpm.TextCell),_xlpm.TextCell),""))</f>
        <v>USURPER POLO</v>
      </c>
      <c r="X1989" s="60" t="str">
        <f>IF(A1989&lt;&gt;"",IFERROR(IF(FIND(" ",G1989)&gt;=1,MID(G1989,FIND(" ",G1989)+1,LEN(G1989)),""),""),"")</f>
        <v>POLO</v>
      </c>
      <c r="AC1989" s="51">
        <f>IFERROR(VALUE(MID($C1989,1,2)),0)</f>
        <v>80</v>
      </c>
      <c r="AD1989" s="44">
        <f>IFERROR(VALUE(MID($C1989,4,3)),0)</f>
        <v>182</v>
      </c>
      <c r="AE1989" s="51">
        <f>VALUE(RIGHT("00"&amp;AC1989,2)&amp;RIGHT("000"&amp;AD1989,3))</f>
        <v>80182</v>
      </c>
    </row>
    <row r="1990" spans="1:31">
      <c r="A1990" s="60" t="str">
        <f>IF(G1990&amp;Q1990&lt;&gt;"",W1990&amp;Q1990,"")</f>
        <v>USURPER POLOnavy</v>
      </c>
      <c r="B1990" s="60" t="str">
        <f>IF(C1990&lt;&gt;"",LEFT(C1990,9),"")</f>
        <v>80-182-16</v>
      </c>
      <c r="C1990" s="73" t="s">
        <v>8098</v>
      </c>
      <c r="D1990" s="73" t="s">
        <v>8093</v>
      </c>
      <c r="E1990" s="73" t="s">
        <v>912</v>
      </c>
      <c r="F1990" s="74">
        <v>61</v>
      </c>
      <c r="G1990" s="73" t="s">
        <v>1125</v>
      </c>
      <c r="H1990" s="73" t="s">
        <v>55</v>
      </c>
      <c r="I1990" s="73" t="s">
        <v>906</v>
      </c>
      <c r="J1990" s="73" t="s">
        <v>320</v>
      </c>
      <c r="K1990" s="73" t="s">
        <v>382</v>
      </c>
      <c r="L1990" s="73" t="s">
        <v>383</v>
      </c>
      <c r="M1990" s="73" t="s">
        <v>384</v>
      </c>
      <c r="N1990" s="73" t="s">
        <v>43</v>
      </c>
      <c r="O1990" s="73" t="s">
        <v>385</v>
      </c>
      <c r="P1990" s="73" t="s">
        <v>907</v>
      </c>
      <c r="Q1990" s="73" t="s">
        <v>1003</v>
      </c>
      <c r="R1990" s="73" t="s">
        <v>71</v>
      </c>
      <c r="V1990" s="60" t="str">
        <f>W1990&amp;H1990</f>
        <v>USURPER POLOтемно-синий</v>
      </c>
      <c r="W1990" s="60" t="str">
        <f>_xlfn.LET(_xlpm.TextCell,TEXT(G1990,"###"),IF(_xlpm.TextCell&lt;&gt;"",IF(StyleSpaceSplit,IFERROR(IF(FIND(" ",_xlpm.TextCell)&gt;=1,MID(_xlpm.TextCell,1,FIND(" ",_xlpm.TextCell)-1),_xlpm.TextCell),_xlpm.TextCell),_xlpm.TextCell),""))</f>
        <v>USURPER POLO</v>
      </c>
      <c r="X1990" s="60" t="str">
        <f>IF(A1990&lt;&gt;"",IFERROR(IF(FIND(" ",G1990)&gt;=1,MID(G1990,FIND(" ",G1990)+1,LEN(G1990)),""),""),"")</f>
        <v>POLO</v>
      </c>
      <c r="AC1990" s="51">
        <f>IFERROR(VALUE(MID($C1990,1,2)),0)</f>
        <v>80</v>
      </c>
      <c r="AD1990" s="44">
        <f>IFERROR(VALUE(MID($C1990,4,3)),0)</f>
        <v>182</v>
      </c>
      <c r="AE1990" s="51">
        <f>VALUE(RIGHT("00"&amp;AC1990,2)&amp;RIGHT("000"&amp;AD1990,3))</f>
        <v>80182</v>
      </c>
    </row>
    <row r="1991" spans="1:31">
      <c r="A1991" s="60" t="str">
        <f>IF(G1991&amp;Q1991&lt;&gt;"",W1991&amp;Q1991,"")</f>
        <v>USURPER POLOnavy</v>
      </c>
      <c r="B1991" s="60" t="str">
        <f>IF(C1991&lt;&gt;"",LEFT(C1991,9),"")</f>
        <v>80-182-16</v>
      </c>
      <c r="C1991" s="73" t="s">
        <v>8099</v>
      </c>
      <c r="D1991" s="73" t="s">
        <v>8093</v>
      </c>
      <c r="E1991" s="73" t="s">
        <v>920</v>
      </c>
      <c r="F1991" s="74">
        <v>58</v>
      </c>
      <c r="G1991" s="73" t="s">
        <v>1125</v>
      </c>
      <c r="H1991" s="73" t="s">
        <v>55</v>
      </c>
      <c r="I1991" s="73" t="s">
        <v>906</v>
      </c>
      <c r="J1991" s="73" t="s">
        <v>320</v>
      </c>
      <c r="K1991" s="73" t="s">
        <v>382</v>
      </c>
      <c r="L1991" s="73" t="s">
        <v>383</v>
      </c>
      <c r="M1991" s="73" t="s">
        <v>384</v>
      </c>
      <c r="N1991" s="73" t="s">
        <v>43</v>
      </c>
      <c r="O1991" s="73" t="s">
        <v>385</v>
      </c>
      <c r="P1991" s="73" t="s">
        <v>907</v>
      </c>
      <c r="Q1991" s="73" t="s">
        <v>1003</v>
      </c>
      <c r="R1991" s="73" t="s">
        <v>71</v>
      </c>
      <c r="V1991" s="60" t="str">
        <f>W1991&amp;H1991</f>
        <v>USURPER POLOтемно-синий</v>
      </c>
      <c r="W1991" s="60" t="str">
        <f>_xlfn.LET(_xlpm.TextCell,TEXT(G1991,"###"),IF(_xlpm.TextCell&lt;&gt;"",IF(StyleSpaceSplit,IFERROR(IF(FIND(" ",_xlpm.TextCell)&gt;=1,MID(_xlpm.TextCell,1,FIND(" ",_xlpm.TextCell)-1),_xlpm.TextCell),_xlpm.TextCell),_xlpm.TextCell),""))</f>
        <v>USURPER POLO</v>
      </c>
      <c r="X1991" s="60" t="str">
        <f>IF(A1991&lt;&gt;"",IFERROR(IF(FIND(" ",G1991)&gt;=1,MID(G1991,FIND(" ",G1991)+1,LEN(G1991)),""),""),"")</f>
        <v>POLO</v>
      </c>
      <c r="AC1991" s="51">
        <f>IFERROR(VALUE(MID($C1991,1,2)),0)</f>
        <v>80</v>
      </c>
      <c r="AD1991" s="44">
        <f>IFERROR(VALUE(MID($C1991,4,3)),0)</f>
        <v>182</v>
      </c>
      <c r="AE1991" s="51">
        <f>VALUE(RIGHT("00"&amp;AC1991,2)&amp;RIGHT("000"&amp;AD1991,3))</f>
        <v>80182</v>
      </c>
    </row>
    <row r="1992" spans="1:31">
      <c r="A1992" s="60" t="str">
        <f>IF(G1992&amp;Q1992&lt;&gt;"",W1992&amp;Q1992,"")</f>
        <v>USURPER S1601blue</v>
      </c>
      <c r="B1992" s="60" t="str">
        <f>IF(C1992&lt;&gt;"",LEFT(C1992,9),"")</f>
        <v>80-051-19</v>
      </c>
      <c r="C1992" s="73" t="s">
        <v>8220</v>
      </c>
      <c r="D1992" s="73" t="s">
        <v>8221</v>
      </c>
      <c r="E1992" s="73" t="s">
        <v>910</v>
      </c>
      <c r="F1992" s="74">
        <v>59</v>
      </c>
      <c r="G1992" s="73" t="s">
        <v>7543</v>
      </c>
      <c r="H1992" s="73" t="s">
        <v>91</v>
      </c>
      <c r="I1992" s="73" t="s">
        <v>7544</v>
      </c>
      <c r="J1992" s="73" t="s">
        <v>320</v>
      </c>
      <c r="K1992" s="73" t="s">
        <v>390</v>
      </c>
      <c r="L1992" s="73" t="s">
        <v>383</v>
      </c>
      <c r="M1992" s="73" t="s">
        <v>384</v>
      </c>
      <c r="N1992" s="73" t="s">
        <v>37</v>
      </c>
      <c r="O1992" s="73" t="s">
        <v>386</v>
      </c>
      <c r="P1992" s="73" t="s">
        <v>907</v>
      </c>
      <c r="Q1992" s="73" t="s">
        <v>932</v>
      </c>
      <c r="R1992" s="73" t="s">
        <v>91</v>
      </c>
      <c r="V1992" s="60" t="str">
        <f>W1992&amp;H1992</f>
        <v>USURPER S1601голубой</v>
      </c>
      <c r="W1992" s="60" t="str">
        <f>_xlfn.LET(_xlpm.TextCell,TEXT(G1992,"###"),IF(_xlpm.TextCell&lt;&gt;"",IF(StyleSpaceSplit,IFERROR(IF(FIND(" ",_xlpm.TextCell)&gt;=1,MID(_xlpm.TextCell,1,FIND(" ",_xlpm.TextCell)-1),_xlpm.TextCell),_xlpm.TextCell),_xlpm.TextCell),""))</f>
        <v>USURPER S1601</v>
      </c>
      <c r="X1992" s="60" t="str">
        <f>IF(A1992&lt;&gt;"",IFERROR(IF(FIND(" ",G1992)&gt;=1,MID(G1992,FIND(" ",G1992)+1,LEN(G1992)),""),""),"")</f>
        <v>S1601</v>
      </c>
      <c r="AC1992" s="51">
        <f>IFERROR(VALUE(MID($C1992,1,2)),0)</f>
        <v>80</v>
      </c>
      <c r="AD1992" s="44">
        <f>IFERROR(VALUE(MID($C1992,4,3)),0)</f>
        <v>51</v>
      </c>
      <c r="AE1992" s="51">
        <f>VALUE(RIGHT("00"&amp;AC1992,2)&amp;RIGHT("000"&amp;AD1992,3))</f>
        <v>80051</v>
      </c>
    </row>
    <row r="1993" spans="1:31">
      <c r="A1993" s="60" t="str">
        <f>IF(G1993&amp;Q1993&lt;&gt;"",W1993&amp;Q1993,"")</f>
        <v>USURPER S1601blue</v>
      </c>
      <c r="B1993" s="60" t="str">
        <f>IF(C1993&lt;&gt;"",LEFT(C1993,9),"")</f>
        <v>80-051-19</v>
      </c>
      <c r="C1993" s="73" t="s">
        <v>8222</v>
      </c>
      <c r="D1993" s="73" t="s">
        <v>8221</v>
      </c>
      <c r="E1993" s="73" t="s">
        <v>912</v>
      </c>
      <c r="F1993" s="74">
        <v>61</v>
      </c>
      <c r="G1993" s="73" t="s">
        <v>7543</v>
      </c>
      <c r="H1993" s="73" t="s">
        <v>91</v>
      </c>
      <c r="I1993" s="73" t="s">
        <v>7544</v>
      </c>
      <c r="J1993" s="73" t="s">
        <v>320</v>
      </c>
      <c r="K1993" s="73" t="s">
        <v>390</v>
      </c>
      <c r="L1993" s="73" t="s">
        <v>383</v>
      </c>
      <c r="M1993" s="73" t="s">
        <v>384</v>
      </c>
      <c r="N1993" s="73" t="s">
        <v>37</v>
      </c>
      <c r="O1993" s="73" t="s">
        <v>386</v>
      </c>
      <c r="P1993" s="73" t="s">
        <v>907</v>
      </c>
      <c r="Q1993" s="73" t="s">
        <v>932</v>
      </c>
      <c r="R1993" s="73" t="s">
        <v>91</v>
      </c>
      <c r="V1993" s="60" t="str">
        <f>W1993&amp;H1993</f>
        <v>USURPER S1601голубой</v>
      </c>
      <c r="W1993" s="60" t="str">
        <f>_xlfn.LET(_xlpm.TextCell,TEXT(G1993,"###"),IF(_xlpm.TextCell&lt;&gt;"",IF(StyleSpaceSplit,IFERROR(IF(FIND(" ",_xlpm.TextCell)&gt;=1,MID(_xlpm.TextCell,1,FIND(" ",_xlpm.TextCell)-1),_xlpm.TextCell),_xlpm.TextCell),_xlpm.TextCell),""))</f>
        <v>USURPER S1601</v>
      </c>
      <c r="X1993" s="60" t="str">
        <f>IF(A1993&lt;&gt;"",IFERROR(IF(FIND(" ",G1993)&gt;=1,MID(G1993,FIND(" ",G1993)+1,LEN(G1993)),""),""),"")</f>
        <v>S1601</v>
      </c>
      <c r="AC1993" s="51">
        <f>IFERROR(VALUE(MID($C1993,1,2)),0)</f>
        <v>80</v>
      </c>
      <c r="AD1993" s="44">
        <f>IFERROR(VALUE(MID($C1993,4,3)),0)</f>
        <v>51</v>
      </c>
      <c r="AE1993" s="51">
        <f>VALUE(RIGHT("00"&amp;AC1993,2)&amp;RIGHT("000"&amp;AD1993,3))</f>
        <v>80051</v>
      </c>
    </row>
    <row r="1994" spans="1:31">
      <c r="A1994" s="60" t="str">
        <f>IF(G1994&amp;Q1994&lt;&gt;"",W1994&amp;Q1994,"")</f>
        <v>USURPER S1601grey</v>
      </c>
      <c r="B1994" s="60" t="str">
        <f>IF(C1994&lt;&gt;"",LEFT(C1994,9),"")</f>
        <v>80-051-08</v>
      </c>
      <c r="C1994" s="73" t="s">
        <v>7541</v>
      </c>
      <c r="D1994" s="73" t="s">
        <v>7542</v>
      </c>
      <c r="E1994" s="73" t="s">
        <v>904</v>
      </c>
      <c r="F1994" s="74">
        <v>57</v>
      </c>
      <c r="G1994" s="73" t="s">
        <v>7543</v>
      </c>
      <c r="H1994" s="73" t="s">
        <v>83</v>
      </c>
      <c r="I1994" s="73" t="s">
        <v>7544</v>
      </c>
      <c r="J1994" s="73" t="s">
        <v>320</v>
      </c>
      <c r="K1994" s="73" t="s">
        <v>390</v>
      </c>
      <c r="L1994" s="73" t="s">
        <v>383</v>
      </c>
      <c r="M1994" s="73" t="s">
        <v>384</v>
      </c>
      <c r="N1994" s="73" t="s">
        <v>37</v>
      </c>
      <c r="O1994" s="73" t="s">
        <v>386</v>
      </c>
      <c r="P1994" s="73" t="s">
        <v>907</v>
      </c>
      <c r="Q1994" s="73" t="s">
        <v>917</v>
      </c>
      <c r="R1994" s="73" t="s">
        <v>83</v>
      </c>
      <c r="V1994" s="60" t="str">
        <f>W1994&amp;H1994</f>
        <v>USURPER S1601серый</v>
      </c>
      <c r="W1994" s="60" t="str">
        <f>_xlfn.LET(_xlpm.TextCell,TEXT(G1994,"###"),IF(_xlpm.TextCell&lt;&gt;"",IF(StyleSpaceSplit,IFERROR(IF(FIND(" ",_xlpm.TextCell)&gt;=1,MID(_xlpm.TextCell,1,FIND(" ",_xlpm.TextCell)-1),_xlpm.TextCell),_xlpm.TextCell),_xlpm.TextCell),""))</f>
        <v>USURPER S1601</v>
      </c>
      <c r="X1994" s="60" t="str">
        <f>IF(A1994&lt;&gt;"",IFERROR(IF(FIND(" ",G1994)&gt;=1,MID(G1994,FIND(" ",G1994)+1,LEN(G1994)),""),""),"")</f>
        <v>S1601</v>
      </c>
      <c r="AC1994" s="51">
        <f>IFERROR(VALUE(MID($C1994,1,2)),0)</f>
        <v>80</v>
      </c>
      <c r="AD1994" s="44">
        <f>IFERROR(VALUE(MID($C1994,4,3)),0)</f>
        <v>51</v>
      </c>
      <c r="AE1994" s="51">
        <f>VALUE(RIGHT("00"&amp;AC1994,2)&amp;RIGHT("000"&amp;AD1994,3))</f>
        <v>80051</v>
      </c>
    </row>
    <row r="1995" spans="1:31">
      <c r="A1995" s="60" t="str">
        <f>IF(G1995&amp;Q1995&lt;&gt;"",W1995&amp;Q1995,"")</f>
        <v>USURPER S1601grey</v>
      </c>
      <c r="B1995" s="60" t="str">
        <f>IF(C1995&lt;&gt;"",LEFT(C1995,9),"")</f>
        <v>80-051-08</v>
      </c>
      <c r="C1995" s="73" t="s">
        <v>7545</v>
      </c>
      <c r="D1995" s="73" t="s">
        <v>7542</v>
      </c>
      <c r="E1995" s="73" t="s">
        <v>910</v>
      </c>
      <c r="F1995" s="74">
        <v>59</v>
      </c>
      <c r="G1995" s="73" t="s">
        <v>7543</v>
      </c>
      <c r="H1995" s="73" t="s">
        <v>83</v>
      </c>
      <c r="I1995" s="73" t="s">
        <v>7544</v>
      </c>
      <c r="J1995" s="73" t="s">
        <v>320</v>
      </c>
      <c r="K1995" s="73" t="s">
        <v>390</v>
      </c>
      <c r="L1995" s="73" t="s">
        <v>383</v>
      </c>
      <c r="M1995" s="73" t="s">
        <v>384</v>
      </c>
      <c r="N1995" s="73" t="s">
        <v>37</v>
      </c>
      <c r="O1995" s="73" t="s">
        <v>386</v>
      </c>
      <c r="P1995" s="73" t="s">
        <v>907</v>
      </c>
      <c r="Q1995" s="73" t="s">
        <v>917</v>
      </c>
      <c r="R1995" s="73" t="s">
        <v>83</v>
      </c>
      <c r="V1995" s="60" t="str">
        <f>W1995&amp;H1995</f>
        <v>USURPER S1601серый</v>
      </c>
      <c r="W1995" s="60" t="str">
        <f>_xlfn.LET(_xlpm.TextCell,TEXT(G1995,"###"),IF(_xlpm.TextCell&lt;&gt;"",IF(StyleSpaceSplit,IFERROR(IF(FIND(" ",_xlpm.TextCell)&gt;=1,MID(_xlpm.TextCell,1,FIND(" ",_xlpm.TextCell)-1),_xlpm.TextCell),_xlpm.TextCell),_xlpm.TextCell),""))</f>
        <v>USURPER S1601</v>
      </c>
      <c r="X1995" s="60" t="str">
        <f>IF(A1995&lt;&gt;"",IFERROR(IF(FIND(" ",G1995)&gt;=1,MID(G1995,FIND(" ",G1995)+1,LEN(G1995)),""),""),"")</f>
        <v>S1601</v>
      </c>
      <c r="AC1995" s="51">
        <f>IFERROR(VALUE(MID($C1995,1,2)),0)</f>
        <v>80</v>
      </c>
      <c r="AD1995" s="44">
        <f>IFERROR(VALUE(MID($C1995,4,3)),0)</f>
        <v>51</v>
      </c>
      <c r="AE1995" s="51">
        <f>VALUE(RIGHT("00"&amp;AC1995,2)&amp;RIGHT("000"&amp;AD1995,3))</f>
        <v>80051</v>
      </c>
    </row>
    <row r="1996" spans="1:31">
      <c r="A1996" s="60" t="str">
        <f>IF(G1996&amp;Q1996&lt;&gt;"",W1996&amp;Q1996,"")</f>
        <v>USURPER S1602light blue</v>
      </c>
      <c r="B1996" s="60" t="str">
        <f>IF(C1996&lt;&gt;"",LEFT(C1996,9),"")</f>
        <v>80-052-06</v>
      </c>
      <c r="C1996" s="73" t="s">
        <v>8223</v>
      </c>
      <c r="D1996" s="73" t="s">
        <v>8224</v>
      </c>
      <c r="E1996" s="73" t="s">
        <v>956</v>
      </c>
      <c r="F1996" s="74">
        <v>55</v>
      </c>
      <c r="G1996" s="73" t="s">
        <v>7548</v>
      </c>
      <c r="H1996" s="73" t="s">
        <v>71</v>
      </c>
      <c r="I1996" s="73" t="s">
        <v>906</v>
      </c>
      <c r="J1996" s="73" t="s">
        <v>320</v>
      </c>
      <c r="K1996" s="73" t="s">
        <v>382</v>
      </c>
      <c r="L1996" s="73" t="s">
        <v>383</v>
      </c>
      <c r="M1996" s="73" t="s">
        <v>384</v>
      </c>
      <c r="N1996" s="73" t="s">
        <v>37</v>
      </c>
      <c r="O1996" s="73" t="s">
        <v>385</v>
      </c>
      <c r="P1996" s="73" t="s">
        <v>907</v>
      </c>
      <c r="Q1996" s="73" t="s">
        <v>8016</v>
      </c>
      <c r="R1996" s="73" t="s">
        <v>71</v>
      </c>
      <c r="V1996" s="60" t="str">
        <f>W1996&amp;H1996</f>
        <v>USURPER S1602синий</v>
      </c>
      <c r="W1996" s="60" t="str">
        <f>_xlfn.LET(_xlpm.TextCell,TEXT(G1996,"###"),IF(_xlpm.TextCell&lt;&gt;"",IF(StyleSpaceSplit,IFERROR(IF(FIND(" ",_xlpm.TextCell)&gt;=1,MID(_xlpm.TextCell,1,FIND(" ",_xlpm.TextCell)-1),_xlpm.TextCell),_xlpm.TextCell),_xlpm.TextCell),""))</f>
        <v>USURPER S1602</v>
      </c>
      <c r="X1996" s="60" t="str">
        <f>IF(A1996&lt;&gt;"",IFERROR(IF(FIND(" ",G1996)&gt;=1,MID(G1996,FIND(" ",G1996)+1,LEN(G1996)),""),""),"")</f>
        <v>S1602</v>
      </c>
      <c r="AC1996" s="51">
        <f>IFERROR(VALUE(MID($C1996,1,2)),0)</f>
        <v>80</v>
      </c>
      <c r="AD1996" s="44">
        <f>IFERROR(VALUE(MID($C1996,4,3)),0)</f>
        <v>52</v>
      </c>
      <c r="AE1996" s="51">
        <f>VALUE(RIGHT("00"&amp;AC1996,2)&amp;RIGHT("000"&amp;AD1996,3))</f>
        <v>80052</v>
      </c>
    </row>
    <row r="1997" spans="1:31">
      <c r="A1997" s="60" t="str">
        <f>IF(G1997&amp;Q1997&lt;&gt;"",W1997&amp;Q1997,"")</f>
        <v>USURPER S1602light blue</v>
      </c>
      <c r="B1997" s="60" t="str">
        <f>IF(C1997&lt;&gt;"",LEFT(C1997,9),"")</f>
        <v>80-052-06</v>
      </c>
      <c r="C1997" s="73" t="s">
        <v>8225</v>
      </c>
      <c r="D1997" s="73" t="s">
        <v>8224</v>
      </c>
      <c r="E1997" s="73" t="s">
        <v>904</v>
      </c>
      <c r="F1997" s="74">
        <v>57</v>
      </c>
      <c r="G1997" s="73" t="s">
        <v>7548</v>
      </c>
      <c r="H1997" s="73" t="s">
        <v>71</v>
      </c>
      <c r="I1997" s="73" t="s">
        <v>906</v>
      </c>
      <c r="J1997" s="73" t="s">
        <v>320</v>
      </c>
      <c r="K1997" s="73" t="s">
        <v>382</v>
      </c>
      <c r="L1997" s="73" t="s">
        <v>383</v>
      </c>
      <c r="M1997" s="73" t="s">
        <v>384</v>
      </c>
      <c r="N1997" s="73" t="s">
        <v>37</v>
      </c>
      <c r="O1997" s="73" t="s">
        <v>385</v>
      </c>
      <c r="P1997" s="73" t="s">
        <v>907</v>
      </c>
      <c r="Q1997" s="73" t="s">
        <v>8016</v>
      </c>
      <c r="R1997" s="73" t="s">
        <v>71</v>
      </c>
      <c r="V1997" s="60" t="str">
        <f>W1997&amp;H1997</f>
        <v>USURPER S1602синий</v>
      </c>
      <c r="W1997" s="60" t="str">
        <f>_xlfn.LET(_xlpm.TextCell,TEXT(G1997,"###"),IF(_xlpm.TextCell&lt;&gt;"",IF(StyleSpaceSplit,IFERROR(IF(FIND(" ",_xlpm.TextCell)&gt;=1,MID(_xlpm.TextCell,1,FIND(" ",_xlpm.TextCell)-1),_xlpm.TextCell),_xlpm.TextCell),_xlpm.TextCell),""))</f>
        <v>USURPER S1602</v>
      </c>
      <c r="X1997" s="60" t="str">
        <f>IF(A1997&lt;&gt;"",IFERROR(IF(FIND(" ",G1997)&gt;=1,MID(G1997,FIND(" ",G1997)+1,LEN(G1997)),""),""),"")</f>
        <v>S1602</v>
      </c>
      <c r="AC1997" s="51">
        <f>IFERROR(VALUE(MID($C1997,1,2)),0)</f>
        <v>80</v>
      </c>
      <c r="AD1997" s="44">
        <f>IFERROR(VALUE(MID($C1997,4,3)),0)</f>
        <v>52</v>
      </c>
      <c r="AE1997" s="51">
        <f>VALUE(RIGHT("00"&amp;AC1997,2)&amp;RIGHT("000"&amp;AD1997,3))</f>
        <v>80052</v>
      </c>
    </row>
    <row r="1998" spans="1:31">
      <c r="A1998" s="60" t="str">
        <f>IF(G1998&amp;Q1998&lt;&gt;"",W1998&amp;Q1998,"")</f>
        <v>USURPER S1602light blue</v>
      </c>
      <c r="B1998" s="60" t="str">
        <f>IF(C1998&lt;&gt;"",LEFT(C1998,9),"")</f>
        <v>80-052-06</v>
      </c>
      <c r="C1998" s="73" t="s">
        <v>8226</v>
      </c>
      <c r="D1998" s="73" t="s">
        <v>8224</v>
      </c>
      <c r="E1998" s="73" t="s">
        <v>910</v>
      </c>
      <c r="F1998" s="74">
        <v>59</v>
      </c>
      <c r="G1998" s="73" t="s">
        <v>7548</v>
      </c>
      <c r="H1998" s="73" t="s">
        <v>71</v>
      </c>
      <c r="I1998" s="73" t="s">
        <v>906</v>
      </c>
      <c r="J1998" s="73" t="s">
        <v>320</v>
      </c>
      <c r="K1998" s="73" t="s">
        <v>382</v>
      </c>
      <c r="L1998" s="73" t="s">
        <v>383</v>
      </c>
      <c r="M1998" s="73" t="s">
        <v>384</v>
      </c>
      <c r="N1998" s="73" t="s">
        <v>37</v>
      </c>
      <c r="O1998" s="73" t="s">
        <v>385</v>
      </c>
      <c r="P1998" s="73" t="s">
        <v>907</v>
      </c>
      <c r="Q1998" s="73" t="s">
        <v>8016</v>
      </c>
      <c r="R1998" s="73" t="s">
        <v>71</v>
      </c>
      <c r="V1998" s="60" t="str">
        <f>W1998&amp;H1998</f>
        <v>USURPER S1602синий</v>
      </c>
      <c r="W1998" s="60" t="str">
        <f>_xlfn.LET(_xlpm.TextCell,TEXT(G1998,"###"),IF(_xlpm.TextCell&lt;&gt;"",IF(StyleSpaceSplit,IFERROR(IF(FIND(" ",_xlpm.TextCell)&gt;=1,MID(_xlpm.TextCell,1,FIND(" ",_xlpm.TextCell)-1),_xlpm.TextCell),_xlpm.TextCell),_xlpm.TextCell),""))</f>
        <v>USURPER S1602</v>
      </c>
      <c r="X1998" s="60" t="str">
        <f>IF(A1998&lt;&gt;"",IFERROR(IF(FIND(" ",G1998)&gt;=1,MID(G1998,FIND(" ",G1998)+1,LEN(G1998)),""),""),"")</f>
        <v>S1602</v>
      </c>
      <c r="AC1998" s="51">
        <f>IFERROR(VALUE(MID($C1998,1,2)),0)</f>
        <v>80</v>
      </c>
      <c r="AD1998" s="44">
        <f>IFERROR(VALUE(MID($C1998,4,3)),0)</f>
        <v>52</v>
      </c>
      <c r="AE1998" s="51">
        <f>VALUE(RIGHT("00"&amp;AC1998,2)&amp;RIGHT("000"&amp;AD1998,3))</f>
        <v>80052</v>
      </c>
    </row>
    <row r="1999" spans="1:31">
      <c r="A1999" s="60" t="str">
        <f>IF(G1999&amp;Q1999&lt;&gt;"",W1999&amp;Q1999,"")</f>
        <v>USURPER S1602light blue</v>
      </c>
      <c r="B1999" s="60" t="str">
        <f>IF(C1999&lt;&gt;"",LEFT(C1999,9),"")</f>
        <v>80-052-06</v>
      </c>
      <c r="C1999" s="73" t="s">
        <v>8227</v>
      </c>
      <c r="D1999" s="73" t="s">
        <v>8224</v>
      </c>
      <c r="E1999" s="73" t="s">
        <v>912</v>
      </c>
      <c r="F1999" s="74">
        <v>61</v>
      </c>
      <c r="G1999" s="73" t="s">
        <v>7548</v>
      </c>
      <c r="H1999" s="73" t="s">
        <v>71</v>
      </c>
      <c r="I1999" s="73" t="s">
        <v>906</v>
      </c>
      <c r="J1999" s="73" t="s">
        <v>320</v>
      </c>
      <c r="K1999" s="73" t="s">
        <v>382</v>
      </c>
      <c r="L1999" s="73" t="s">
        <v>383</v>
      </c>
      <c r="M1999" s="73" t="s">
        <v>384</v>
      </c>
      <c r="N1999" s="73" t="s">
        <v>37</v>
      </c>
      <c r="O1999" s="73" t="s">
        <v>385</v>
      </c>
      <c r="P1999" s="73" t="s">
        <v>907</v>
      </c>
      <c r="Q1999" s="73" t="s">
        <v>8016</v>
      </c>
      <c r="R1999" s="73" t="s">
        <v>71</v>
      </c>
      <c r="V1999" s="60" t="str">
        <f>W1999&amp;H1999</f>
        <v>USURPER S1602синий</v>
      </c>
      <c r="W1999" s="60" t="str">
        <f>_xlfn.LET(_xlpm.TextCell,TEXT(G1999,"###"),IF(_xlpm.TextCell&lt;&gt;"",IF(StyleSpaceSplit,IFERROR(IF(FIND(" ",_xlpm.TextCell)&gt;=1,MID(_xlpm.TextCell,1,FIND(" ",_xlpm.TextCell)-1),_xlpm.TextCell),_xlpm.TextCell),_xlpm.TextCell),""))</f>
        <v>USURPER S1602</v>
      </c>
      <c r="X1999" s="60" t="str">
        <f>IF(A1999&lt;&gt;"",IFERROR(IF(FIND(" ",G1999)&gt;=1,MID(G1999,FIND(" ",G1999)+1,LEN(G1999)),""),""),"")</f>
        <v>S1602</v>
      </c>
      <c r="AC1999" s="51">
        <f>IFERROR(VALUE(MID($C1999,1,2)),0)</f>
        <v>80</v>
      </c>
      <c r="AD1999" s="44">
        <f>IFERROR(VALUE(MID($C1999,4,3)),0)</f>
        <v>52</v>
      </c>
      <c r="AE1999" s="51">
        <f>VALUE(RIGHT("00"&amp;AC1999,2)&amp;RIGHT("000"&amp;AD1999,3))</f>
        <v>80052</v>
      </c>
    </row>
    <row r="2000" spans="1:31">
      <c r="A2000" s="60" t="str">
        <f>IF(G2000&amp;Q2000&lt;&gt;"",W2000&amp;Q2000,"")</f>
        <v>USURPER S1602dark blue</v>
      </c>
      <c r="B2000" s="60" t="str">
        <f>IF(C2000&lt;&gt;"",LEFT(C2000,9),"")</f>
        <v>80-052-16</v>
      </c>
      <c r="C2000" s="73" t="s">
        <v>7546</v>
      </c>
      <c r="D2000" s="73" t="s">
        <v>7547</v>
      </c>
      <c r="E2000" s="73" t="s">
        <v>956</v>
      </c>
      <c r="F2000" s="74">
        <v>55</v>
      </c>
      <c r="G2000" s="73" t="s">
        <v>7548</v>
      </c>
      <c r="H2000" s="73" t="s">
        <v>55</v>
      </c>
      <c r="I2000" s="73" t="s">
        <v>906</v>
      </c>
      <c r="J2000" s="73" t="s">
        <v>320</v>
      </c>
      <c r="K2000" s="73" t="s">
        <v>382</v>
      </c>
      <c r="L2000" s="73" t="s">
        <v>383</v>
      </c>
      <c r="M2000" s="73" t="s">
        <v>384</v>
      </c>
      <c r="N2000" s="73" t="s">
        <v>37</v>
      </c>
      <c r="O2000" s="73" t="s">
        <v>385</v>
      </c>
      <c r="P2000" s="73" t="s">
        <v>907</v>
      </c>
      <c r="Q2000" s="73" t="s">
        <v>7549</v>
      </c>
      <c r="R2000" s="73" t="s">
        <v>71</v>
      </c>
      <c r="V2000" s="60" t="str">
        <f>W2000&amp;H2000</f>
        <v>USURPER S1602темно-синий</v>
      </c>
      <c r="W2000" s="60" t="str">
        <f>_xlfn.LET(_xlpm.TextCell,TEXT(G2000,"###"),IF(_xlpm.TextCell&lt;&gt;"",IF(StyleSpaceSplit,IFERROR(IF(FIND(" ",_xlpm.TextCell)&gt;=1,MID(_xlpm.TextCell,1,FIND(" ",_xlpm.TextCell)-1),_xlpm.TextCell),_xlpm.TextCell),_xlpm.TextCell),""))</f>
        <v>USURPER S1602</v>
      </c>
      <c r="X2000" s="60" t="str">
        <f>IF(A2000&lt;&gt;"",IFERROR(IF(FIND(" ",G2000)&gt;=1,MID(G2000,FIND(" ",G2000)+1,LEN(G2000)),""),""),"")</f>
        <v>S1602</v>
      </c>
      <c r="AC2000" s="51">
        <f>IFERROR(VALUE(MID($C2000,1,2)),0)</f>
        <v>80</v>
      </c>
      <c r="AD2000" s="44">
        <f>IFERROR(VALUE(MID($C2000,4,3)),0)</f>
        <v>52</v>
      </c>
      <c r="AE2000" s="51">
        <f>VALUE(RIGHT("00"&amp;AC2000,2)&amp;RIGHT("000"&amp;AD2000,3))</f>
        <v>80052</v>
      </c>
    </row>
    <row r="2001" spans="1:31">
      <c r="A2001" s="60" t="str">
        <f>IF(G2001&amp;Q2001&lt;&gt;"",W2001&amp;Q2001,"")</f>
        <v>USURPER S1602dark blue</v>
      </c>
      <c r="B2001" s="60" t="str">
        <f>IF(C2001&lt;&gt;"",LEFT(C2001,9),"")</f>
        <v>80-052-16</v>
      </c>
      <c r="C2001" s="73" t="s">
        <v>7550</v>
      </c>
      <c r="D2001" s="73" t="s">
        <v>7547</v>
      </c>
      <c r="E2001" s="73" t="s">
        <v>904</v>
      </c>
      <c r="F2001" s="74">
        <v>57</v>
      </c>
      <c r="G2001" s="73" t="s">
        <v>7548</v>
      </c>
      <c r="H2001" s="73" t="s">
        <v>55</v>
      </c>
      <c r="I2001" s="73" t="s">
        <v>906</v>
      </c>
      <c r="J2001" s="73" t="s">
        <v>320</v>
      </c>
      <c r="K2001" s="73" t="s">
        <v>382</v>
      </c>
      <c r="L2001" s="73" t="s">
        <v>383</v>
      </c>
      <c r="M2001" s="73" t="s">
        <v>384</v>
      </c>
      <c r="N2001" s="73" t="s">
        <v>37</v>
      </c>
      <c r="O2001" s="73" t="s">
        <v>385</v>
      </c>
      <c r="P2001" s="73" t="s">
        <v>907</v>
      </c>
      <c r="Q2001" s="73" t="s">
        <v>7549</v>
      </c>
      <c r="R2001" s="73" t="s">
        <v>71</v>
      </c>
      <c r="V2001" s="60" t="str">
        <f>W2001&amp;H2001</f>
        <v>USURPER S1602темно-синий</v>
      </c>
      <c r="W2001" s="60" t="str">
        <f>_xlfn.LET(_xlpm.TextCell,TEXT(G2001,"###"),IF(_xlpm.TextCell&lt;&gt;"",IF(StyleSpaceSplit,IFERROR(IF(FIND(" ",_xlpm.TextCell)&gt;=1,MID(_xlpm.TextCell,1,FIND(" ",_xlpm.TextCell)-1),_xlpm.TextCell),_xlpm.TextCell),_xlpm.TextCell),""))</f>
        <v>USURPER S1602</v>
      </c>
      <c r="X2001" s="60" t="str">
        <f>IF(A2001&lt;&gt;"",IFERROR(IF(FIND(" ",G2001)&gt;=1,MID(G2001,FIND(" ",G2001)+1,LEN(G2001)),""),""),"")</f>
        <v>S1602</v>
      </c>
      <c r="AC2001" s="51">
        <f>IFERROR(VALUE(MID($C2001,1,2)),0)</f>
        <v>80</v>
      </c>
      <c r="AD2001" s="44">
        <f>IFERROR(VALUE(MID($C2001,4,3)),0)</f>
        <v>52</v>
      </c>
      <c r="AE2001" s="51">
        <f>VALUE(RIGHT("00"&amp;AC2001,2)&amp;RIGHT("000"&amp;AD2001,3))</f>
        <v>80052</v>
      </c>
    </row>
    <row r="2002" spans="1:31">
      <c r="A2002" s="60" t="str">
        <f>IF(G2002&amp;Q2002&lt;&gt;"",W2002&amp;Q2002,"")</f>
        <v>USURPER S1602dark blue</v>
      </c>
      <c r="B2002" s="60" t="str">
        <f>IF(C2002&lt;&gt;"",LEFT(C2002,9),"")</f>
        <v>80-052-16</v>
      </c>
      <c r="C2002" s="73" t="s">
        <v>7551</v>
      </c>
      <c r="D2002" s="73" t="s">
        <v>7547</v>
      </c>
      <c r="E2002" s="73" t="s">
        <v>910</v>
      </c>
      <c r="F2002" s="74">
        <v>59</v>
      </c>
      <c r="G2002" s="73" t="s">
        <v>7548</v>
      </c>
      <c r="H2002" s="73" t="s">
        <v>55</v>
      </c>
      <c r="I2002" s="73" t="s">
        <v>906</v>
      </c>
      <c r="J2002" s="73" t="s">
        <v>320</v>
      </c>
      <c r="K2002" s="73" t="s">
        <v>382</v>
      </c>
      <c r="L2002" s="73" t="s">
        <v>383</v>
      </c>
      <c r="M2002" s="73" t="s">
        <v>384</v>
      </c>
      <c r="N2002" s="73" t="s">
        <v>37</v>
      </c>
      <c r="O2002" s="73" t="s">
        <v>385</v>
      </c>
      <c r="P2002" s="73" t="s">
        <v>907</v>
      </c>
      <c r="Q2002" s="73" t="s">
        <v>7549</v>
      </c>
      <c r="R2002" s="73" t="s">
        <v>71</v>
      </c>
      <c r="V2002" s="60" t="str">
        <f>W2002&amp;H2002</f>
        <v>USURPER S1602темно-синий</v>
      </c>
      <c r="W2002" s="60" t="str">
        <f>_xlfn.LET(_xlpm.TextCell,TEXT(G2002,"###"),IF(_xlpm.TextCell&lt;&gt;"",IF(StyleSpaceSplit,IFERROR(IF(FIND(" ",_xlpm.TextCell)&gt;=1,MID(_xlpm.TextCell,1,FIND(" ",_xlpm.TextCell)-1),_xlpm.TextCell),_xlpm.TextCell),_xlpm.TextCell),""))</f>
        <v>USURPER S1602</v>
      </c>
      <c r="X2002" s="60" t="str">
        <f>IF(A2002&lt;&gt;"",IFERROR(IF(FIND(" ",G2002)&gt;=1,MID(G2002,FIND(" ",G2002)+1,LEN(G2002)),""),""),"")</f>
        <v>S1602</v>
      </c>
      <c r="AC2002" s="51">
        <f>IFERROR(VALUE(MID($C2002,1,2)),0)</f>
        <v>80</v>
      </c>
      <c r="AD2002" s="44">
        <f>IFERROR(VALUE(MID($C2002,4,3)),0)</f>
        <v>52</v>
      </c>
      <c r="AE2002" s="51">
        <f>VALUE(RIGHT("00"&amp;AC2002,2)&amp;RIGHT("000"&amp;AD2002,3))</f>
        <v>80052</v>
      </c>
    </row>
    <row r="2003" spans="1:31">
      <c r="A2003" s="60" t="str">
        <f>IF(G2003&amp;Q2003&lt;&gt;"",W2003&amp;Q2003,"")</f>
        <v>USURPER S1602dark blue</v>
      </c>
      <c r="B2003" s="60" t="str">
        <f>IF(C2003&lt;&gt;"",LEFT(C2003,9),"")</f>
        <v>80-052-16</v>
      </c>
      <c r="C2003" s="73" t="s">
        <v>7552</v>
      </c>
      <c r="D2003" s="73" t="s">
        <v>7547</v>
      </c>
      <c r="E2003" s="73" t="s">
        <v>912</v>
      </c>
      <c r="F2003" s="74">
        <v>61</v>
      </c>
      <c r="G2003" s="73" t="s">
        <v>7548</v>
      </c>
      <c r="H2003" s="73" t="s">
        <v>55</v>
      </c>
      <c r="I2003" s="73" t="s">
        <v>906</v>
      </c>
      <c r="J2003" s="73" t="s">
        <v>320</v>
      </c>
      <c r="K2003" s="73" t="s">
        <v>382</v>
      </c>
      <c r="L2003" s="73" t="s">
        <v>383</v>
      </c>
      <c r="M2003" s="73" t="s">
        <v>384</v>
      </c>
      <c r="N2003" s="73" t="s">
        <v>37</v>
      </c>
      <c r="O2003" s="73" t="s">
        <v>385</v>
      </c>
      <c r="P2003" s="73" t="s">
        <v>907</v>
      </c>
      <c r="Q2003" s="73" t="s">
        <v>7549</v>
      </c>
      <c r="R2003" s="73" t="s">
        <v>71</v>
      </c>
      <c r="V2003" s="60" t="str">
        <f>W2003&amp;H2003</f>
        <v>USURPER S1602темно-синий</v>
      </c>
      <c r="W2003" s="60" t="str">
        <f>_xlfn.LET(_xlpm.TextCell,TEXT(G2003,"###"),IF(_xlpm.TextCell&lt;&gt;"",IF(StyleSpaceSplit,IFERROR(IF(FIND(" ",_xlpm.TextCell)&gt;=1,MID(_xlpm.TextCell,1,FIND(" ",_xlpm.TextCell)-1),_xlpm.TextCell),_xlpm.TextCell),_xlpm.TextCell),""))</f>
        <v>USURPER S1602</v>
      </c>
      <c r="X2003" s="60" t="str">
        <f>IF(A2003&lt;&gt;"",IFERROR(IF(FIND(" ",G2003)&gt;=1,MID(G2003,FIND(" ",G2003)+1,LEN(G2003)),""),""),"")</f>
        <v>S1602</v>
      </c>
      <c r="AC2003" s="51">
        <f>IFERROR(VALUE(MID($C2003,1,2)),0)</f>
        <v>80</v>
      </c>
      <c r="AD2003" s="44">
        <f>IFERROR(VALUE(MID($C2003,4,3)),0)</f>
        <v>52</v>
      </c>
      <c r="AE2003" s="51">
        <f>VALUE(RIGHT("00"&amp;AC2003,2)&amp;RIGHT("000"&amp;AD2003,3))</f>
        <v>80052</v>
      </c>
    </row>
    <row r="2004" spans="1:31">
      <c r="A2004" s="60" t="str">
        <f>IF(G2004&amp;Q2004&lt;&gt;"",W2004&amp;Q2004,"")</f>
        <v>USURPER S17 POLOcharcoal</v>
      </c>
      <c r="B2004" s="60" t="str">
        <f>IF(C2004&lt;&gt;"",LEFT(C2004,9),"")</f>
        <v>80-429-05</v>
      </c>
      <c r="C2004" s="73" t="s">
        <v>2729</v>
      </c>
      <c r="D2004" s="73" t="s">
        <v>2730</v>
      </c>
      <c r="E2004" s="73" t="s">
        <v>904</v>
      </c>
      <c r="F2004" s="74">
        <v>57</v>
      </c>
      <c r="G2004" s="73" t="s">
        <v>2731</v>
      </c>
      <c r="H2004" s="73" t="s">
        <v>277</v>
      </c>
      <c r="I2004" s="73" t="s">
        <v>906</v>
      </c>
      <c r="J2004" s="73" t="s">
        <v>320</v>
      </c>
      <c r="K2004" s="73" t="s">
        <v>382</v>
      </c>
      <c r="L2004" s="73" t="s">
        <v>383</v>
      </c>
      <c r="M2004" s="73" t="s">
        <v>384</v>
      </c>
      <c r="N2004" s="73" t="s">
        <v>43</v>
      </c>
      <c r="O2004" s="73" t="s">
        <v>386</v>
      </c>
      <c r="P2004" s="73" t="s">
        <v>907</v>
      </c>
      <c r="Q2004" s="73" t="s">
        <v>1710</v>
      </c>
      <c r="R2004" s="73" t="s">
        <v>83</v>
      </c>
      <c r="V2004" s="60" t="str">
        <f>W2004&amp;H2004</f>
        <v>USURPER S17 POLOтемно-серый</v>
      </c>
      <c r="W2004" s="60" t="str">
        <f>_xlfn.LET(_xlpm.TextCell,TEXT(G2004,"###"),IF(_xlpm.TextCell&lt;&gt;"",IF(StyleSpaceSplit,IFERROR(IF(FIND(" ",_xlpm.TextCell)&gt;=1,MID(_xlpm.TextCell,1,FIND(" ",_xlpm.TextCell)-1),_xlpm.TextCell),_xlpm.TextCell),_xlpm.TextCell),""))</f>
        <v>USURPER S17 POLO</v>
      </c>
      <c r="X2004" s="60" t="str">
        <f>IF(A2004&lt;&gt;"",IFERROR(IF(FIND(" ",G2004)&gt;=1,MID(G2004,FIND(" ",G2004)+1,LEN(G2004)),""),""),"")</f>
        <v>S17 POLO</v>
      </c>
      <c r="AC2004" s="51">
        <f>IFERROR(VALUE(MID($C2004,1,2)),0)</f>
        <v>80</v>
      </c>
      <c r="AD2004" s="44">
        <f>IFERROR(VALUE(MID($C2004,4,3)),0)</f>
        <v>429</v>
      </c>
      <c r="AE2004" s="51">
        <f>VALUE(RIGHT("00"&amp;AC2004,2)&amp;RIGHT("000"&amp;AD2004,3))</f>
        <v>80429</v>
      </c>
    </row>
    <row r="2005" spans="1:31">
      <c r="A2005" s="60" t="str">
        <f>IF(G2005&amp;Q2005&lt;&gt;"",W2005&amp;Q2005,"")</f>
        <v>USURPER S1701blue</v>
      </c>
      <c r="B2005" s="60" t="str">
        <f>IF(C2005&lt;&gt;"",LEFT(C2005,9),"")</f>
        <v>80-183-19</v>
      </c>
      <c r="C2005" s="73" t="s">
        <v>8100</v>
      </c>
      <c r="D2005" s="73" t="s">
        <v>8101</v>
      </c>
      <c r="E2005" s="73" t="s">
        <v>956</v>
      </c>
      <c r="F2005" s="74">
        <v>55</v>
      </c>
      <c r="G2005" s="73" t="s">
        <v>2841</v>
      </c>
      <c r="H2005" s="73" t="s">
        <v>91</v>
      </c>
      <c r="I2005" s="73" t="s">
        <v>906</v>
      </c>
      <c r="J2005" s="73" t="s">
        <v>320</v>
      </c>
      <c r="K2005" s="73" t="s">
        <v>382</v>
      </c>
      <c r="L2005" s="73" t="s">
        <v>383</v>
      </c>
      <c r="M2005" s="73" t="s">
        <v>384</v>
      </c>
      <c r="N2005" s="73" t="s">
        <v>43</v>
      </c>
      <c r="O2005" s="73" t="s">
        <v>385</v>
      </c>
      <c r="P2005" s="73" t="s">
        <v>907</v>
      </c>
      <c r="Q2005" s="73" t="s">
        <v>932</v>
      </c>
      <c r="R2005" s="73" t="s">
        <v>91</v>
      </c>
      <c r="V2005" s="60" t="str">
        <f>W2005&amp;H2005</f>
        <v>USURPER S1701голубой</v>
      </c>
      <c r="W2005" s="60" t="str">
        <f>_xlfn.LET(_xlpm.TextCell,TEXT(G2005,"###"),IF(_xlpm.TextCell&lt;&gt;"",IF(StyleSpaceSplit,IFERROR(IF(FIND(" ",_xlpm.TextCell)&gt;=1,MID(_xlpm.TextCell,1,FIND(" ",_xlpm.TextCell)-1),_xlpm.TextCell),_xlpm.TextCell),_xlpm.TextCell),""))</f>
        <v>USURPER S1701</v>
      </c>
      <c r="X2005" s="60" t="str">
        <f>IF(A2005&lt;&gt;"",IFERROR(IF(FIND(" ",G2005)&gt;=1,MID(G2005,FIND(" ",G2005)+1,LEN(G2005)),""),""),"")</f>
        <v>S1701</v>
      </c>
      <c r="AC2005" s="51">
        <f>IFERROR(VALUE(MID($C2005,1,2)),0)</f>
        <v>80</v>
      </c>
      <c r="AD2005" s="44">
        <f>IFERROR(VALUE(MID($C2005,4,3)),0)</f>
        <v>183</v>
      </c>
      <c r="AE2005" s="51">
        <f>VALUE(RIGHT("00"&amp;AC2005,2)&amp;RIGHT("000"&amp;AD2005,3))</f>
        <v>80183</v>
      </c>
    </row>
    <row r="2006" spans="1:31">
      <c r="A2006" s="60" t="str">
        <f>IF(G2006&amp;Q2006&lt;&gt;"",W2006&amp;Q2006,"")</f>
        <v>USURPER S1701blue</v>
      </c>
      <c r="B2006" s="60" t="str">
        <f>IF(C2006&lt;&gt;"",LEFT(C2006,9),"")</f>
        <v>80-183-19</v>
      </c>
      <c r="C2006" s="73" t="s">
        <v>8102</v>
      </c>
      <c r="D2006" s="73" t="s">
        <v>8101</v>
      </c>
      <c r="E2006" s="73" t="s">
        <v>915</v>
      </c>
      <c r="F2006" s="74">
        <v>56</v>
      </c>
      <c r="G2006" s="73" t="s">
        <v>2841</v>
      </c>
      <c r="H2006" s="73" t="s">
        <v>91</v>
      </c>
      <c r="I2006" s="73" t="s">
        <v>906</v>
      </c>
      <c r="J2006" s="73" t="s">
        <v>320</v>
      </c>
      <c r="K2006" s="73" t="s">
        <v>382</v>
      </c>
      <c r="L2006" s="73" t="s">
        <v>383</v>
      </c>
      <c r="M2006" s="73" t="s">
        <v>384</v>
      </c>
      <c r="N2006" s="73" t="s">
        <v>43</v>
      </c>
      <c r="O2006" s="73" t="s">
        <v>385</v>
      </c>
      <c r="P2006" s="73" t="s">
        <v>907</v>
      </c>
      <c r="Q2006" s="73" t="s">
        <v>932</v>
      </c>
      <c r="R2006" s="73" t="s">
        <v>91</v>
      </c>
      <c r="V2006" s="60" t="str">
        <f>W2006&amp;H2006</f>
        <v>USURPER S1701голубой</v>
      </c>
      <c r="W2006" s="60" t="str">
        <f>_xlfn.LET(_xlpm.TextCell,TEXT(G2006,"###"),IF(_xlpm.TextCell&lt;&gt;"",IF(StyleSpaceSplit,IFERROR(IF(FIND(" ",_xlpm.TextCell)&gt;=1,MID(_xlpm.TextCell,1,FIND(" ",_xlpm.TextCell)-1),_xlpm.TextCell),_xlpm.TextCell),_xlpm.TextCell),""))</f>
        <v>USURPER S1701</v>
      </c>
      <c r="X2006" s="60" t="str">
        <f>IF(A2006&lt;&gt;"",IFERROR(IF(FIND(" ",G2006)&gt;=1,MID(G2006,FIND(" ",G2006)+1,LEN(G2006)),""),""),"")</f>
        <v>S1701</v>
      </c>
      <c r="AC2006" s="51">
        <f>IFERROR(VALUE(MID($C2006,1,2)),0)</f>
        <v>80</v>
      </c>
      <c r="AD2006" s="44">
        <f>IFERROR(VALUE(MID($C2006,4,3)),0)</f>
        <v>183</v>
      </c>
      <c r="AE2006" s="51">
        <f>VALUE(RIGHT("00"&amp;AC2006,2)&amp;RIGHT("000"&amp;AD2006,3))</f>
        <v>80183</v>
      </c>
    </row>
    <row r="2007" spans="1:31">
      <c r="A2007" s="60" t="str">
        <f>IF(G2007&amp;Q2007&lt;&gt;"",W2007&amp;Q2007,"")</f>
        <v>USURPER S1701blue</v>
      </c>
      <c r="B2007" s="60" t="str">
        <f>IF(C2007&lt;&gt;"",LEFT(C2007,9),"")</f>
        <v>80-183-19</v>
      </c>
      <c r="C2007" s="73" t="s">
        <v>8103</v>
      </c>
      <c r="D2007" s="73" t="s">
        <v>8101</v>
      </c>
      <c r="E2007" s="73" t="s">
        <v>904</v>
      </c>
      <c r="F2007" s="74">
        <v>57</v>
      </c>
      <c r="G2007" s="73" t="s">
        <v>2841</v>
      </c>
      <c r="H2007" s="73" t="s">
        <v>91</v>
      </c>
      <c r="I2007" s="73" t="s">
        <v>906</v>
      </c>
      <c r="J2007" s="73" t="s">
        <v>320</v>
      </c>
      <c r="K2007" s="73" t="s">
        <v>382</v>
      </c>
      <c r="L2007" s="73" t="s">
        <v>383</v>
      </c>
      <c r="M2007" s="73" t="s">
        <v>384</v>
      </c>
      <c r="N2007" s="73" t="s">
        <v>43</v>
      </c>
      <c r="O2007" s="73" t="s">
        <v>385</v>
      </c>
      <c r="P2007" s="73" t="s">
        <v>907</v>
      </c>
      <c r="Q2007" s="73" t="s">
        <v>932</v>
      </c>
      <c r="R2007" s="73" t="s">
        <v>91</v>
      </c>
      <c r="V2007" s="60" t="str">
        <f>W2007&amp;H2007</f>
        <v>USURPER S1701голубой</v>
      </c>
      <c r="W2007" s="60" t="str">
        <f>_xlfn.LET(_xlpm.TextCell,TEXT(G2007,"###"),IF(_xlpm.TextCell&lt;&gt;"",IF(StyleSpaceSplit,IFERROR(IF(FIND(" ",_xlpm.TextCell)&gt;=1,MID(_xlpm.TextCell,1,FIND(" ",_xlpm.TextCell)-1),_xlpm.TextCell),_xlpm.TextCell),_xlpm.TextCell),""))</f>
        <v>USURPER S1701</v>
      </c>
      <c r="X2007" s="60" t="str">
        <f>IF(A2007&lt;&gt;"",IFERROR(IF(FIND(" ",G2007)&gt;=1,MID(G2007,FIND(" ",G2007)+1,LEN(G2007)),""),""),"")</f>
        <v>S1701</v>
      </c>
      <c r="AC2007" s="51">
        <f>IFERROR(VALUE(MID($C2007,1,2)),0)</f>
        <v>80</v>
      </c>
      <c r="AD2007" s="44">
        <f>IFERROR(VALUE(MID($C2007,4,3)),0)</f>
        <v>183</v>
      </c>
      <c r="AE2007" s="51">
        <f>VALUE(RIGHT("00"&amp;AC2007,2)&amp;RIGHT("000"&amp;AD2007,3))</f>
        <v>80183</v>
      </c>
    </row>
    <row r="2008" spans="1:31">
      <c r="A2008" s="60" t="str">
        <f>IF(G2008&amp;Q2008&lt;&gt;"",W2008&amp;Q2008,"")</f>
        <v>USURPER S1701blue</v>
      </c>
      <c r="B2008" s="60" t="str">
        <f>IF(C2008&lt;&gt;"",LEFT(C2008,9),"")</f>
        <v>80-183-19</v>
      </c>
      <c r="C2008" s="73" t="s">
        <v>8104</v>
      </c>
      <c r="D2008" s="73" t="s">
        <v>8101</v>
      </c>
      <c r="E2008" s="73" t="s">
        <v>920</v>
      </c>
      <c r="F2008" s="74">
        <v>58</v>
      </c>
      <c r="G2008" s="73" t="s">
        <v>2841</v>
      </c>
      <c r="H2008" s="73" t="s">
        <v>91</v>
      </c>
      <c r="I2008" s="73" t="s">
        <v>906</v>
      </c>
      <c r="J2008" s="73" t="s">
        <v>320</v>
      </c>
      <c r="K2008" s="73" t="s">
        <v>382</v>
      </c>
      <c r="L2008" s="73" t="s">
        <v>383</v>
      </c>
      <c r="M2008" s="73" t="s">
        <v>384</v>
      </c>
      <c r="N2008" s="73" t="s">
        <v>43</v>
      </c>
      <c r="O2008" s="73" t="s">
        <v>385</v>
      </c>
      <c r="P2008" s="73" t="s">
        <v>907</v>
      </c>
      <c r="Q2008" s="73" t="s">
        <v>932</v>
      </c>
      <c r="R2008" s="73" t="s">
        <v>91</v>
      </c>
      <c r="V2008" s="60" t="str">
        <f>W2008&amp;H2008</f>
        <v>USURPER S1701голубой</v>
      </c>
      <c r="W2008" s="60" t="str">
        <f>_xlfn.LET(_xlpm.TextCell,TEXT(G2008,"###"),IF(_xlpm.TextCell&lt;&gt;"",IF(StyleSpaceSplit,IFERROR(IF(FIND(" ",_xlpm.TextCell)&gt;=1,MID(_xlpm.TextCell,1,FIND(" ",_xlpm.TextCell)-1),_xlpm.TextCell),_xlpm.TextCell),_xlpm.TextCell),""))</f>
        <v>USURPER S1701</v>
      </c>
      <c r="X2008" s="60" t="str">
        <f>IF(A2008&lt;&gt;"",IFERROR(IF(FIND(" ",G2008)&gt;=1,MID(G2008,FIND(" ",G2008)+1,LEN(G2008)),""),""),"")</f>
        <v>S1701</v>
      </c>
      <c r="AC2008" s="51">
        <f>IFERROR(VALUE(MID($C2008,1,2)),0)</f>
        <v>80</v>
      </c>
      <c r="AD2008" s="44">
        <f>IFERROR(VALUE(MID($C2008,4,3)),0)</f>
        <v>183</v>
      </c>
      <c r="AE2008" s="51">
        <f>VALUE(RIGHT("00"&amp;AC2008,2)&amp;RIGHT("000"&amp;AD2008,3))</f>
        <v>80183</v>
      </c>
    </row>
    <row r="2009" spans="1:31">
      <c r="A2009" s="60" t="str">
        <f>IF(G2009&amp;Q2009&lt;&gt;"",W2009&amp;Q2009,"")</f>
        <v>USURPER S1701blue</v>
      </c>
      <c r="B2009" s="60" t="str">
        <f>IF(C2009&lt;&gt;"",LEFT(C2009,9),"")</f>
        <v>80-183-19</v>
      </c>
      <c r="C2009" s="73" t="s">
        <v>8105</v>
      </c>
      <c r="D2009" s="73" t="s">
        <v>8101</v>
      </c>
      <c r="E2009" s="73" t="s">
        <v>922</v>
      </c>
      <c r="F2009" s="74">
        <v>60</v>
      </c>
      <c r="G2009" s="73" t="s">
        <v>2841</v>
      </c>
      <c r="H2009" s="73" t="s">
        <v>91</v>
      </c>
      <c r="I2009" s="73" t="s">
        <v>906</v>
      </c>
      <c r="J2009" s="73" t="s">
        <v>320</v>
      </c>
      <c r="K2009" s="73" t="s">
        <v>382</v>
      </c>
      <c r="L2009" s="73" t="s">
        <v>383</v>
      </c>
      <c r="M2009" s="73" t="s">
        <v>384</v>
      </c>
      <c r="N2009" s="73" t="s">
        <v>43</v>
      </c>
      <c r="O2009" s="73" t="s">
        <v>385</v>
      </c>
      <c r="P2009" s="73" t="s">
        <v>907</v>
      </c>
      <c r="Q2009" s="73" t="s">
        <v>932</v>
      </c>
      <c r="R2009" s="73" t="s">
        <v>91</v>
      </c>
      <c r="V2009" s="60" t="str">
        <f>W2009&amp;H2009</f>
        <v>USURPER S1701голубой</v>
      </c>
      <c r="W2009" s="60" t="str">
        <f>_xlfn.LET(_xlpm.TextCell,TEXT(G2009,"###"),IF(_xlpm.TextCell&lt;&gt;"",IF(StyleSpaceSplit,IFERROR(IF(FIND(" ",_xlpm.TextCell)&gt;=1,MID(_xlpm.TextCell,1,FIND(" ",_xlpm.TextCell)-1),_xlpm.TextCell),_xlpm.TextCell),_xlpm.TextCell),""))</f>
        <v>USURPER S1701</v>
      </c>
      <c r="X2009" s="60" t="str">
        <f>IF(A2009&lt;&gt;"",IFERROR(IF(FIND(" ",G2009)&gt;=1,MID(G2009,FIND(" ",G2009)+1,LEN(G2009)),""),""),"")</f>
        <v>S1701</v>
      </c>
      <c r="AC2009" s="51">
        <f>IFERROR(VALUE(MID($C2009,1,2)),0)</f>
        <v>80</v>
      </c>
      <c r="AD2009" s="44">
        <f>IFERROR(VALUE(MID($C2009,4,3)),0)</f>
        <v>183</v>
      </c>
      <c r="AE2009" s="51">
        <f>VALUE(RIGHT("00"&amp;AC2009,2)&amp;RIGHT("000"&amp;AD2009,3))</f>
        <v>80183</v>
      </c>
    </row>
    <row r="2010" spans="1:31">
      <c r="A2010" s="60" t="str">
        <f>IF(G2010&amp;Q2010&lt;&gt;"",W2010&amp;Q2010,"")</f>
        <v>USURPER S1701blue</v>
      </c>
      <c r="B2010" s="60" t="str">
        <f>IF(C2010&lt;&gt;"",LEFT(C2010,9),"")</f>
        <v>80-183-19</v>
      </c>
      <c r="C2010" s="73" t="s">
        <v>8106</v>
      </c>
      <c r="D2010" s="73" t="s">
        <v>8101</v>
      </c>
      <c r="E2010" s="73" t="s">
        <v>912</v>
      </c>
      <c r="F2010" s="74">
        <v>61</v>
      </c>
      <c r="G2010" s="73" t="s">
        <v>2841</v>
      </c>
      <c r="H2010" s="73" t="s">
        <v>91</v>
      </c>
      <c r="I2010" s="73" t="s">
        <v>906</v>
      </c>
      <c r="J2010" s="73" t="s">
        <v>320</v>
      </c>
      <c r="K2010" s="73" t="s">
        <v>382</v>
      </c>
      <c r="L2010" s="73" t="s">
        <v>383</v>
      </c>
      <c r="M2010" s="73" t="s">
        <v>384</v>
      </c>
      <c r="N2010" s="73" t="s">
        <v>43</v>
      </c>
      <c r="O2010" s="73" t="s">
        <v>385</v>
      </c>
      <c r="P2010" s="73" t="s">
        <v>907</v>
      </c>
      <c r="Q2010" s="73" t="s">
        <v>932</v>
      </c>
      <c r="R2010" s="73" t="s">
        <v>91</v>
      </c>
      <c r="V2010" s="60" t="str">
        <f>W2010&amp;H2010</f>
        <v>USURPER S1701голубой</v>
      </c>
      <c r="W2010" s="60" t="str">
        <f>_xlfn.LET(_xlpm.TextCell,TEXT(G2010,"###"),IF(_xlpm.TextCell&lt;&gt;"",IF(StyleSpaceSplit,IFERROR(IF(FIND(" ",_xlpm.TextCell)&gt;=1,MID(_xlpm.TextCell,1,FIND(" ",_xlpm.TextCell)-1),_xlpm.TextCell),_xlpm.TextCell),_xlpm.TextCell),""))</f>
        <v>USURPER S1701</v>
      </c>
      <c r="X2010" s="60" t="str">
        <f>IF(A2010&lt;&gt;"",IFERROR(IF(FIND(" ",G2010)&gt;=1,MID(G2010,FIND(" ",G2010)+1,LEN(G2010)),""),""),"")</f>
        <v>S1701</v>
      </c>
      <c r="AC2010" s="51">
        <f>IFERROR(VALUE(MID($C2010,1,2)),0)</f>
        <v>80</v>
      </c>
      <c r="AD2010" s="44">
        <f>IFERROR(VALUE(MID($C2010,4,3)),0)</f>
        <v>183</v>
      </c>
      <c r="AE2010" s="51">
        <f>VALUE(RIGHT("00"&amp;AC2010,2)&amp;RIGHT("000"&amp;AD2010,3))</f>
        <v>80183</v>
      </c>
    </row>
    <row r="2011" spans="1:31">
      <c r="A2011" s="60" t="str">
        <f>IF(G2011&amp;Q2011&lt;&gt;"",W2011&amp;Q2011,"")</f>
        <v>USURPER S1701blue</v>
      </c>
      <c r="B2011" s="60" t="str">
        <f>IF(C2011&lt;&gt;"",LEFT(C2011,9),"")</f>
        <v>80-183-19</v>
      </c>
      <c r="C2011" s="73" t="s">
        <v>8107</v>
      </c>
      <c r="D2011" s="73" t="s">
        <v>8101</v>
      </c>
      <c r="E2011" s="73" t="s">
        <v>910</v>
      </c>
      <c r="F2011" s="74">
        <v>59</v>
      </c>
      <c r="G2011" s="73" t="s">
        <v>2841</v>
      </c>
      <c r="H2011" s="73" t="s">
        <v>91</v>
      </c>
      <c r="I2011" s="73" t="s">
        <v>906</v>
      </c>
      <c r="J2011" s="73" t="s">
        <v>320</v>
      </c>
      <c r="K2011" s="73" t="s">
        <v>382</v>
      </c>
      <c r="L2011" s="73" t="s">
        <v>383</v>
      </c>
      <c r="M2011" s="73" t="s">
        <v>384</v>
      </c>
      <c r="N2011" s="73" t="s">
        <v>43</v>
      </c>
      <c r="O2011" s="73" t="s">
        <v>385</v>
      </c>
      <c r="P2011" s="73" t="s">
        <v>907</v>
      </c>
      <c r="Q2011" s="73" t="s">
        <v>932</v>
      </c>
      <c r="R2011" s="73" t="s">
        <v>91</v>
      </c>
      <c r="V2011" s="60" t="str">
        <f>W2011&amp;H2011</f>
        <v>USURPER S1701голубой</v>
      </c>
      <c r="W2011" s="60" t="str">
        <f>_xlfn.LET(_xlpm.TextCell,TEXT(G2011,"###"),IF(_xlpm.TextCell&lt;&gt;"",IF(StyleSpaceSplit,IFERROR(IF(FIND(" ",_xlpm.TextCell)&gt;=1,MID(_xlpm.TextCell,1,FIND(" ",_xlpm.TextCell)-1),_xlpm.TextCell),_xlpm.TextCell),_xlpm.TextCell),""))</f>
        <v>USURPER S1701</v>
      </c>
      <c r="X2011" s="60" t="str">
        <f>IF(A2011&lt;&gt;"",IFERROR(IF(FIND(" ",G2011)&gt;=1,MID(G2011,FIND(" ",G2011)+1,LEN(G2011)),""),""),"")</f>
        <v>S1701</v>
      </c>
      <c r="AC2011" s="51">
        <f>IFERROR(VALUE(MID($C2011,1,2)),0)</f>
        <v>80</v>
      </c>
      <c r="AD2011" s="44">
        <f>IFERROR(VALUE(MID($C2011,4,3)),0)</f>
        <v>183</v>
      </c>
      <c r="AE2011" s="51">
        <f>VALUE(RIGHT("00"&amp;AC2011,2)&amp;RIGHT("000"&amp;AD2011,3))</f>
        <v>80183</v>
      </c>
    </row>
    <row r="2012" spans="1:31">
      <c r="A2012" s="60" t="str">
        <f>IF(G2012&amp;Q2012&lt;&gt;"",W2012&amp;Q2012,"")</f>
        <v>USURPER S1701purple</v>
      </c>
      <c r="B2012" s="60" t="str">
        <f>IF(C2012&lt;&gt;"",LEFT(C2012,9),"")</f>
        <v>80-183-41</v>
      </c>
      <c r="C2012" s="73" t="s">
        <v>2839</v>
      </c>
      <c r="D2012" s="73" t="s">
        <v>2840</v>
      </c>
      <c r="E2012" s="73" t="s">
        <v>904</v>
      </c>
      <c r="F2012" s="74">
        <v>57</v>
      </c>
      <c r="G2012" s="73" t="s">
        <v>2841</v>
      </c>
      <c r="H2012" s="73" t="s">
        <v>286</v>
      </c>
      <c r="I2012" s="73" t="s">
        <v>1624</v>
      </c>
      <c r="J2012" s="73" t="s">
        <v>320</v>
      </c>
      <c r="K2012" s="73" t="s">
        <v>382</v>
      </c>
      <c r="L2012" s="73" t="s">
        <v>383</v>
      </c>
      <c r="M2012" s="73" t="s">
        <v>384</v>
      </c>
      <c r="N2012" s="73" t="s">
        <v>43</v>
      </c>
      <c r="O2012" s="73" t="s">
        <v>385</v>
      </c>
      <c r="P2012" s="73" t="s">
        <v>907</v>
      </c>
      <c r="Q2012" s="73" t="s">
        <v>1593</v>
      </c>
      <c r="R2012" s="73" t="s">
        <v>286</v>
      </c>
      <c r="V2012" s="60" t="str">
        <f>W2012&amp;H2012</f>
        <v>USURPER S1701фиолетовый</v>
      </c>
      <c r="W2012" s="60" t="str">
        <f>_xlfn.LET(_xlpm.TextCell,TEXT(G2012,"###"),IF(_xlpm.TextCell&lt;&gt;"",IF(StyleSpaceSplit,IFERROR(IF(FIND(" ",_xlpm.TextCell)&gt;=1,MID(_xlpm.TextCell,1,FIND(" ",_xlpm.TextCell)-1),_xlpm.TextCell),_xlpm.TextCell),_xlpm.TextCell),""))</f>
        <v>USURPER S1701</v>
      </c>
      <c r="X2012" s="60" t="str">
        <f>IF(A2012&lt;&gt;"",IFERROR(IF(FIND(" ",G2012)&gt;=1,MID(G2012,FIND(" ",G2012)+1,LEN(G2012)),""),""),"")</f>
        <v>S1701</v>
      </c>
      <c r="AC2012" s="51">
        <f>IFERROR(VALUE(MID($C2012,1,2)),0)</f>
        <v>80</v>
      </c>
      <c r="AD2012" s="44">
        <f>IFERROR(VALUE(MID($C2012,4,3)),0)</f>
        <v>183</v>
      </c>
      <c r="AE2012" s="51">
        <f>VALUE(RIGHT("00"&amp;AC2012,2)&amp;RIGHT("000"&amp;AD2012,3))</f>
        <v>80183</v>
      </c>
    </row>
    <row r="2013" spans="1:31">
      <c r="A2013" s="60" t="str">
        <f>IF(G2013&amp;Q2013&lt;&gt;"",W2013&amp;Q2013,"")</f>
        <v>USURPER S1702taupe</v>
      </c>
      <c r="B2013" s="60" t="str">
        <f>IF(C2013&lt;&gt;"",LEFT(C2013,9),"")</f>
        <v>80-184-02</v>
      </c>
      <c r="C2013" s="73" t="s">
        <v>2864</v>
      </c>
      <c r="D2013" s="73" t="s">
        <v>2865</v>
      </c>
      <c r="E2013" s="73" t="s">
        <v>920</v>
      </c>
      <c r="F2013" s="74">
        <v>58</v>
      </c>
      <c r="G2013" s="73" t="s">
        <v>2212</v>
      </c>
      <c r="H2013" s="73" t="s">
        <v>63</v>
      </c>
      <c r="I2013" s="73" t="s">
        <v>1021</v>
      </c>
      <c r="J2013" s="73" t="s">
        <v>320</v>
      </c>
      <c r="K2013" s="73" t="s">
        <v>382</v>
      </c>
      <c r="L2013" s="73" t="s">
        <v>383</v>
      </c>
      <c r="M2013" s="73" t="s">
        <v>384</v>
      </c>
      <c r="N2013" s="73" t="s">
        <v>37</v>
      </c>
      <c r="O2013" s="73" t="s">
        <v>385</v>
      </c>
      <c r="P2013" s="73" t="s">
        <v>907</v>
      </c>
      <c r="Q2013" s="73" t="s">
        <v>1291</v>
      </c>
      <c r="R2013" s="73" t="s">
        <v>63</v>
      </c>
      <c r="V2013" s="60" t="str">
        <f>W2013&amp;H2013</f>
        <v>USURPER S1702бежевый</v>
      </c>
      <c r="W2013" s="60" t="str">
        <f>_xlfn.LET(_xlpm.TextCell,TEXT(G2013,"###"),IF(_xlpm.TextCell&lt;&gt;"",IF(StyleSpaceSplit,IFERROR(IF(FIND(" ",_xlpm.TextCell)&gt;=1,MID(_xlpm.TextCell,1,FIND(" ",_xlpm.TextCell)-1),_xlpm.TextCell),_xlpm.TextCell),_xlpm.TextCell),""))</f>
        <v>USURPER S1702</v>
      </c>
      <c r="X2013" s="60" t="str">
        <f>IF(A2013&lt;&gt;"",IFERROR(IF(FIND(" ",G2013)&gt;=1,MID(G2013,FIND(" ",G2013)+1,LEN(G2013)),""),""),"")</f>
        <v>S1702</v>
      </c>
      <c r="AC2013" s="51">
        <f>IFERROR(VALUE(MID($C2013,1,2)),0)</f>
        <v>80</v>
      </c>
      <c r="AD2013" s="44">
        <f>IFERROR(VALUE(MID($C2013,4,3)),0)</f>
        <v>184</v>
      </c>
      <c r="AE2013" s="51">
        <f>VALUE(RIGHT("00"&amp;AC2013,2)&amp;RIGHT("000"&amp;AD2013,3))</f>
        <v>80184</v>
      </c>
    </row>
    <row r="2014" spans="1:31">
      <c r="A2014" s="60" t="str">
        <f>IF(G2014&amp;Q2014&lt;&gt;"",W2014&amp;Q2014,"")</f>
        <v>USURPER S1702red</v>
      </c>
      <c r="B2014" s="60" t="str">
        <f>IF(C2014&lt;&gt;"",LEFT(C2014,9),"")</f>
        <v>80-184-13</v>
      </c>
      <c r="C2014" s="73" t="s">
        <v>8108</v>
      </c>
      <c r="D2014" s="73" t="s">
        <v>8109</v>
      </c>
      <c r="E2014" s="73" t="s">
        <v>956</v>
      </c>
      <c r="F2014" s="74">
        <v>55</v>
      </c>
      <c r="G2014" s="73" t="s">
        <v>2212</v>
      </c>
      <c r="H2014" s="73" t="s">
        <v>68</v>
      </c>
      <c r="I2014" s="73" t="s">
        <v>1021</v>
      </c>
      <c r="J2014" s="73" t="s">
        <v>320</v>
      </c>
      <c r="K2014" s="73" t="s">
        <v>382</v>
      </c>
      <c r="L2014" s="73" t="s">
        <v>383</v>
      </c>
      <c r="M2014" s="73" t="s">
        <v>384</v>
      </c>
      <c r="N2014" s="73" t="s">
        <v>37</v>
      </c>
      <c r="O2014" s="73" t="s">
        <v>385</v>
      </c>
      <c r="P2014" s="73" t="s">
        <v>907</v>
      </c>
      <c r="Q2014" s="73" t="s">
        <v>969</v>
      </c>
      <c r="R2014" s="73" t="s">
        <v>68</v>
      </c>
      <c r="V2014" s="60" t="str">
        <f>W2014&amp;H2014</f>
        <v>USURPER S1702розовый</v>
      </c>
      <c r="W2014" s="60" t="str">
        <f>_xlfn.LET(_xlpm.TextCell,TEXT(G2014,"###"),IF(_xlpm.TextCell&lt;&gt;"",IF(StyleSpaceSplit,IFERROR(IF(FIND(" ",_xlpm.TextCell)&gt;=1,MID(_xlpm.TextCell,1,FIND(" ",_xlpm.TextCell)-1),_xlpm.TextCell),_xlpm.TextCell),_xlpm.TextCell),""))</f>
        <v>USURPER S1702</v>
      </c>
      <c r="X2014" s="60" t="str">
        <f>IF(A2014&lt;&gt;"",IFERROR(IF(FIND(" ",G2014)&gt;=1,MID(G2014,FIND(" ",G2014)+1,LEN(G2014)),""),""),"")</f>
        <v>S1702</v>
      </c>
      <c r="AC2014" s="51">
        <f>IFERROR(VALUE(MID($C2014,1,2)),0)</f>
        <v>80</v>
      </c>
      <c r="AD2014" s="44">
        <f>IFERROR(VALUE(MID($C2014,4,3)),0)</f>
        <v>184</v>
      </c>
      <c r="AE2014" s="51">
        <f>VALUE(RIGHT("00"&amp;AC2014,2)&amp;RIGHT("000"&amp;AD2014,3))</f>
        <v>80184</v>
      </c>
    </row>
    <row r="2015" spans="1:31">
      <c r="A2015" s="60" t="str">
        <f>IF(G2015&amp;Q2015&lt;&gt;"",W2015&amp;Q2015,"")</f>
        <v>USURPER S1702red</v>
      </c>
      <c r="B2015" s="60" t="str">
        <f>IF(C2015&lt;&gt;"",LEFT(C2015,9),"")</f>
        <v>80-184-13</v>
      </c>
      <c r="C2015" s="73" t="s">
        <v>8110</v>
      </c>
      <c r="D2015" s="73" t="s">
        <v>8109</v>
      </c>
      <c r="E2015" s="73" t="s">
        <v>904</v>
      </c>
      <c r="F2015" s="74">
        <v>57</v>
      </c>
      <c r="G2015" s="73" t="s">
        <v>2212</v>
      </c>
      <c r="H2015" s="73" t="s">
        <v>68</v>
      </c>
      <c r="I2015" s="73" t="s">
        <v>1021</v>
      </c>
      <c r="J2015" s="73" t="s">
        <v>320</v>
      </c>
      <c r="K2015" s="73" t="s">
        <v>382</v>
      </c>
      <c r="L2015" s="73" t="s">
        <v>383</v>
      </c>
      <c r="M2015" s="73" t="s">
        <v>384</v>
      </c>
      <c r="N2015" s="73" t="s">
        <v>37</v>
      </c>
      <c r="O2015" s="73" t="s">
        <v>385</v>
      </c>
      <c r="P2015" s="73" t="s">
        <v>907</v>
      </c>
      <c r="Q2015" s="73" t="s">
        <v>969</v>
      </c>
      <c r="R2015" s="73" t="s">
        <v>68</v>
      </c>
      <c r="V2015" s="60" t="str">
        <f>W2015&amp;H2015</f>
        <v>USURPER S1702розовый</v>
      </c>
      <c r="W2015" s="60" t="str">
        <f>_xlfn.LET(_xlpm.TextCell,TEXT(G2015,"###"),IF(_xlpm.TextCell&lt;&gt;"",IF(StyleSpaceSplit,IFERROR(IF(FIND(" ",_xlpm.TextCell)&gt;=1,MID(_xlpm.TextCell,1,FIND(" ",_xlpm.TextCell)-1),_xlpm.TextCell),_xlpm.TextCell),_xlpm.TextCell),""))</f>
        <v>USURPER S1702</v>
      </c>
      <c r="X2015" s="60" t="str">
        <f>IF(A2015&lt;&gt;"",IFERROR(IF(FIND(" ",G2015)&gt;=1,MID(G2015,FIND(" ",G2015)+1,LEN(G2015)),""),""),"")</f>
        <v>S1702</v>
      </c>
      <c r="AC2015" s="51">
        <f>IFERROR(VALUE(MID($C2015,1,2)),0)</f>
        <v>80</v>
      </c>
      <c r="AD2015" s="44">
        <f>IFERROR(VALUE(MID($C2015,4,3)),0)</f>
        <v>184</v>
      </c>
      <c r="AE2015" s="51">
        <f>VALUE(RIGHT("00"&amp;AC2015,2)&amp;RIGHT("000"&amp;AD2015,3))</f>
        <v>80184</v>
      </c>
    </row>
    <row r="2016" spans="1:31">
      <c r="A2016" s="60" t="str">
        <f>IF(G2016&amp;Q2016&lt;&gt;"",W2016&amp;Q2016,"")</f>
        <v>USURPER S1702red</v>
      </c>
      <c r="B2016" s="60" t="str">
        <f>IF(C2016&lt;&gt;"",LEFT(C2016,9),"")</f>
        <v>80-184-13</v>
      </c>
      <c r="C2016" s="73" t="s">
        <v>8111</v>
      </c>
      <c r="D2016" s="73" t="s">
        <v>8109</v>
      </c>
      <c r="E2016" s="73" t="s">
        <v>910</v>
      </c>
      <c r="F2016" s="74">
        <v>59</v>
      </c>
      <c r="G2016" s="73" t="s">
        <v>2212</v>
      </c>
      <c r="H2016" s="73" t="s">
        <v>68</v>
      </c>
      <c r="I2016" s="73" t="s">
        <v>1021</v>
      </c>
      <c r="J2016" s="73" t="s">
        <v>320</v>
      </c>
      <c r="K2016" s="73" t="s">
        <v>382</v>
      </c>
      <c r="L2016" s="73" t="s">
        <v>383</v>
      </c>
      <c r="M2016" s="73" t="s">
        <v>384</v>
      </c>
      <c r="N2016" s="73" t="s">
        <v>37</v>
      </c>
      <c r="O2016" s="73" t="s">
        <v>385</v>
      </c>
      <c r="P2016" s="73" t="s">
        <v>907</v>
      </c>
      <c r="Q2016" s="73" t="s">
        <v>969</v>
      </c>
      <c r="R2016" s="73" t="s">
        <v>68</v>
      </c>
      <c r="V2016" s="60" t="str">
        <f>W2016&amp;H2016</f>
        <v>USURPER S1702розовый</v>
      </c>
      <c r="W2016" s="60" t="str">
        <f>_xlfn.LET(_xlpm.TextCell,TEXT(G2016,"###"),IF(_xlpm.TextCell&lt;&gt;"",IF(StyleSpaceSplit,IFERROR(IF(FIND(" ",_xlpm.TextCell)&gt;=1,MID(_xlpm.TextCell,1,FIND(" ",_xlpm.TextCell)-1),_xlpm.TextCell),_xlpm.TextCell),_xlpm.TextCell),""))</f>
        <v>USURPER S1702</v>
      </c>
      <c r="X2016" s="60" t="str">
        <f>IF(A2016&lt;&gt;"",IFERROR(IF(FIND(" ",G2016)&gt;=1,MID(G2016,FIND(" ",G2016)+1,LEN(G2016)),""),""),"")</f>
        <v>S1702</v>
      </c>
      <c r="AC2016" s="51">
        <f>IFERROR(VALUE(MID($C2016,1,2)),0)</f>
        <v>80</v>
      </c>
      <c r="AD2016" s="44">
        <f>IFERROR(VALUE(MID($C2016,4,3)),0)</f>
        <v>184</v>
      </c>
      <c r="AE2016" s="51">
        <f>VALUE(RIGHT("00"&amp;AC2016,2)&amp;RIGHT("000"&amp;AD2016,3))</f>
        <v>80184</v>
      </c>
    </row>
    <row r="2017" spans="1:31">
      <c r="A2017" s="60" t="str">
        <f>IF(G2017&amp;Q2017&lt;&gt;"",W2017&amp;Q2017,"")</f>
        <v>USURPER S1702grey</v>
      </c>
      <c r="B2017" s="60" t="str">
        <f>IF(C2017&lt;&gt;"",LEFT(C2017,9),"")</f>
        <v>80-184-08</v>
      </c>
      <c r="C2017" s="73" t="s">
        <v>2216</v>
      </c>
      <c r="D2017" s="73" t="s">
        <v>2217</v>
      </c>
      <c r="E2017" s="73" t="s">
        <v>956</v>
      </c>
      <c r="F2017" s="74">
        <v>55</v>
      </c>
      <c r="G2017" s="73" t="s">
        <v>2212</v>
      </c>
      <c r="H2017" s="73" t="s">
        <v>83</v>
      </c>
      <c r="I2017" s="73" t="s">
        <v>1021</v>
      </c>
      <c r="J2017" s="73" t="s">
        <v>320</v>
      </c>
      <c r="K2017" s="73" t="s">
        <v>382</v>
      </c>
      <c r="L2017" s="73" t="s">
        <v>383</v>
      </c>
      <c r="M2017" s="73" t="s">
        <v>384</v>
      </c>
      <c r="N2017" s="73" t="s">
        <v>37</v>
      </c>
      <c r="O2017" s="73" t="s">
        <v>385</v>
      </c>
      <c r="P2017" s="73" t="s">
        <v>907</v>
      </c>
      <c r="Q2017" s="73" t="s">
        <v>917</v>
      </c>
      <c r="R2017" s="73" t="s">
        <v>83</v>
      </c>
      <c r="V2017" s="60" t="str">
        <f>W2017&amp;H2017</f>
        <v>USURPER S1702серый</v>
      </c>
      <c r="W2017" s="60" t="str">
        <f>_xlfn.LET(_xlpm.TextCell,TEXT(G2017,"###"),IF(_xlpm.TextCell&lt;&gt;"",IF(StyleSpaceSplit,IFERROR(IF(FIND(" ",_xlpm.TextCell)&gt;=1,MID(_xlpm.TextCell,1,FIND(" ",_xlpm.TextCell)-1),_xlpm.TextCell),_xlpm.TextCell),_xlpm.TextCell),""))</f>
        <v>USURPER S1702</v>
      </c>
      <c r="X2017" s="60" t="str">
        <f>IF(A2017&lt;&gt;"",IFERROR(IF(FIND(" ",G2017)&gt;=1,MID(G2017,FIND(" ",G2017)+1,LEN(G2017)),""),""),"")</f>
        <v>S1702</v>
      </c>
      <c r="AC2017" s="51">
        <f>IFERROR(VALUE(MID($C2017,1,2)),0)</f>
        <v>80</v>
      </c>
      <c r="AD2017" s="44">
        <f>IFERROR(VALUE(MID($C2017,4,3)),0)</f>
        <v>184</v>
      </c>
      <c r="AE2017" s="51">
        <f>VALUE(RIGHT("00"&amp;AC2017,2)&amp;RIGHT("000"&amp;AD2017,3))</f>
        <v>80184</v>
      </c>
    </row>
    <row r="2018" spans="1:31">
      <c r="A2018" s="60" t="str">
        <f>IF(G2018&amp;Q2018&lt;&gt;"",W2018&amp;Q2018,"")</f>
        <v>USURPER S1702grey</v>
      </c>
      <c r="B2018" s="60" t="str">
        <f>IF(C2018&lt;&gt;"",LEFT(C2018,9),"")</f>
        <v>80-184-08</v>
      </c>
      <c r="C2018" s="73" t="s">
        <v>2218</v>
      </c>
      <c r="D2018" s="73" t="s">
        <v>2217</v>
      </c>
      <c r="E2018" s="73" t="s">
        <v>904</v>
      </c>
      <c r="F2018" s="74">
        <v>57</v>
      </c>
      <c r="G2018" s="73" t="s">
        <v>2212</v>
      </c>
      <c r="H2018" s="73" t="s">
        <v>83</v>
      </c>
      <c r="I2018" s="73" t="s">
        <v>1021</v>
      </c>
      <c r="J2018" s="73" t="s">
        <v>320</v>
      </c>
      <c r="K2018" s="73" t="s">
        <v>382</v>
      </c>
      <c r="L2018" s="73" t="s">
        <v>383</v>
      </c>
      <c r="M2018" s="73" t="s">
        <v>384</v>
      </c>
      <c r="N2018" s="73" t="s">
        <v>37</v>
      </c>
      <c r="O2018" s="73" t="s">
        <v>385</v>
      </c>
      <c r="P2018" s="73" t="s">
        <v>907</v>
      </c>
      <c r="Q2018" s="73" t="s">
        <v>917</v>
      </c>
      <c r="R2018" s="73" t="s">
        <v>83</v>
      </c>
      <c r="V2018" s="60" t="str">
        <f>W2018&amp;H2018</f>
        <v>USURPER S1702серый</v>
      </c>
      <c r="W2018" s="60" t="str">
        <f>_xlfn.LET(_xlpm.TextCell,TEXT(G2018,"###"),IF(_xlpm.TextCell&lt;&gt;"",IF(StyleSpaceSplit,IFERROR(IF(FIND(" ",_xlpm.TextCell)&gt;=1,MID(_xlpm.TextCell,1,FIND(" ",_xlpm.TextCell)-1),_xlpm.TextCell),_xlpm.TextCell),_xlpm.TextCell),""))</f>
        <v>USURPER S1702</v>
      </c>
      <c r="X2018" s="60" t="str">
        <f>IF(A2018&lt;&gt;"",IFERROR(IF(FIND(" ",G2018)&gt;=1,MID(G2018,FIND(" ",G2018)+1,LEN(G2018)),""),""),"")</f>
        <v>S1702</v>
      </c>
      <c r="AC2018" s="51">
        <f>IFERROR(VALUE(MID($C2018,1,2)),0)</f>
        <v>80</v>
      </c>
      <c r="AD2018" s="44">
        <f>IFERROR(VALUE(MID($C2018,4,3)),0)</f>
        <v>184</v>
      </c>
      <c r="AE2018" s="51">
        <f>VALUE(RIGHT("00"&amp;AC2018,2)&amp;RIGHT("000"&amp;AD2018,3))</f>
        <v>80184</v>
      </c>
    </row>
    <row r="2019" spans="1:31">
      <c r="A2019" s="60" t="str">
        <f>IF(G2019&amp;Q2019&lt;&gt;"",W2019&amp;Q2019,"")</f>
        <v>USURPER S1702grey</v>
      </c>
      <c r="B2019" s="60" t="str">
        <f>IF(C2019&lt;&gt;"",LEFT(C2019,9),"")</f>
        <v>80-184-08</v>
      </c>
      <c r="C2019" s="73" t="s">
        <v>2219</v>
      </c>
      <c r="D2019" s="73" t="s">
        <v>2217</v>
      </c>
      <c r="E2019" s="73" t="s">
        <v>910</v>
      </c>
      <c r="F2019" s="74">
        <v>59</v>
      </c>
      <c r="G2019" s="73" t="s">
        <v>2212</v>
      </c>
      <c r="H2019" s="73" t="s">
        <v>83</v>
      </c>
      <c r="I2019" s="73" t="s">
        <v>1021</v>
      </c>
      <c r="J2019" s="73" t="s">
        <v>320</v>
      </c>
      <c r="K2019" s="73" t="s">
        <v>382</v>
      </c>
      <c r="L2019" s="73" t="s">
        <v>383</v>
      </c>
      <c r="M2019" s="73" t="s">
        <v>384</v>
      </c>
      <c r="N2019" s="73" t="s">
        <v>37</v>
      </c>
      <c r="O2019" s="73" t="s">
        <v>385</v>
      </c>
      <c r="P2019" s="73" t="s">
        <v>907</v>
      </c>
      <c r="Q2019" s="73" t="s">
        <v>917</v>
      </c>
      <c r="R2019" s="73" t="s">
        <v>83</v>
      </c>
      <c r="V2019" s="60" t="str">
        <f>W2019&amp;H2019</f>
        <v>USURPER S1702серый</v>
      </c>
      <c r="W2019" s="60" t="str">
        <f>_xlfn.LET(_xlpm.TextCell,TEXT(G2019,"###"),IF(_xlpm.TextCell&lt;&gt;"",IF(StyleSpaceSplit,IFERROR(IF(FIND(" ",_xlpm.TextCell)&gt;=1,MID(_xlpm.TextCell,1,FIND(" ",_xlpm.TextCell)-1),_xlpm.TextCell),_xlpm.TextCell),_xlpm.TextCell),""))</f>
        <v>USURPER S1702</v>
      </c>
      <c r="X2019" s="60" t="str">
        <f>IF(A2019&lt;&gt;"",IFERROR(IF(FIND(" ",G2019)&gt;=1,MID(G2019,FIND(" ",G2019)+1,LEN(G2019)),""),""),"")</f>
        <v>S1702</v>
      </c>
      <c r="AC2019" s="51">
        <f>IFERROR(VALUE(MID($C2019,1,2)),0)</f>
        <v>80</v>
      </c>
      <c r="AD2019" s="44">
        <f>IFERROR(VALUE(MID($C2019,4,3)),0)</f>
        <v>184</v>
      </c>
      <c r="AE2019" s="51">
        <f>VALUE(RIGHT("00"&amp;AC2019,2)&amp;RIGHT("000"&amp;AD2019,3))</f>
        <v>80184</v>
      </c>
    </row>
    <row r="2020" spans="1:31">
      <c r="A2020" s="60" t="str">
        <f>IF(G2020&amp;Q2020&lt;&gt;"",W2020&amp;Q2020,"")</f>
        <v>USURPER S1702grey</v>
      </c>
      <c r="B2020" s="60" t="str">
        <f>IF(C2020&lt;&gt;"",LEFT(C2020,9),"")</f>
        <v>80-184-08</v>
      </c>
      <c r="C2020" s="73" t="s">
        <v>2220</v>
      </c>
      <c r="D2020" s="73" t="s">
        <v>2217</v>
      </c>
      <c r="E2020" s="73" t="s">
        <v>912</v>
      </c>
      <c r="F2020" s="74">
        <v>61</v>
      </c>
      <c r="G2020" s="73" t="s">
        <v>2212</v>
      </c>
      <c r="H2020" s="73" t="s">
        <v>83</v>
      </c>
      <c r="I2020" s="73" t="s">
        <v>1021</v>
      </c>
      <c r="J2020" s="73" t="s">
        <v>320</v>
      </c>
      <c r="K2020" s="73" t="s">
        <v>382</v>
      </c>
      <c r="L2020" s="73" t="s">
        <v>383</v>
      </c>
      <c r="M2020" s="73" t="s">
        <v>384</v>
      </c>
      <c r="N2020" s="73" t="s">
        <v>37</v>
      </c>
      <c r="O2020" s="73" t="s">
        <v>385</v>
      </c>
      <c r="P2020" s="73" t="s">
        <v>907</v>
      </c>
      <c r="Q2020" s="73" t="s">
        <v>917</v>
      </c>
      <c r="R2020" s="73" t="s">
        <v>83</v>
      </c>
      <c r="V2020" s="60" t="str">
        <f>W2020&amp;H2020</f>
        <v>USURPER S1702серый</v>
      </c>
      <c r="W2020" s="60" t="str">
        <f>_xlfn.LET(_xlpm.TextCell,TEXT(G2020,"###"),IF(_xlpm.TextCell&lt;&gt;"",IF(StyleSpaceSplit,IFERROR(IF(FIND(" ",_xlpm.TextCell)&gt;=1,MID(_xlpm.TextCell,1,FIND(" ",_xlpm.TextCell)-1),_xlpm.TextCell),_xlpm.TextCell),_xlpm.TextCell),""))</f>
        <v>USURPER S1702</v>
      </c>
      <c r="X2020" s="60" t="str">
        <f>IF(A2020&lt;&gt;"",IFERROR(IF(FIND(" ",G2020)&gt;=1,MID(G2020,FIND(" ",G2020)+1,LEN(G2020)),""),""),"")</f>
        <v>S1702</v>
      </c>
      <c r="AC2020" s="51">
        <f>IFERROR(VALUE(MID($C2020,1,2)),0)</f>
        <v>80</v>
      </c>
      <c r="AD2020" s="44">
        <f>IFERROR(VALUE(MID($C2020,4,3)),0)</f>
        <v>184</v>
      </c>
      <c r="AE2020" s="51">
        <f>VALUE(RIGHT("00"&amp;AC2020,2)&amp;RIGHT("000"&amp;AD2020,3))</f>
        <v>80184</v>
      </c>
    </row>
    <row r="2021" spans="1:31">
      <c r="A2021" s="60" t="str">
        <f>IF(G2021&amp;Q2021&lt;&gt;"",W2021&amp;Q2021,"")</f>
        <v>USURPER S1702blue</v>
      </c>
      <c r="B2021" s="60" t="str">
        <f>IF(C2021&lt;&gt;"",LEFT(C2021,9),"")</f>
        <v>80-184-06</v>
      </c>
      <c r="C2021" s="73" t="s">
        <v>2210</v>
      </c>
      <c r="D2021" s="73" t="s">
        <v>2211</v>
      </c>
      <c r="E2021" s="73" t="s">
        <v>956</v>
      </c>
      <c r="F2021" s="74">
        <v>55</v>
      </c>
      <c r="G2021" s="73" t="s">
        <v>2212</v>
      </c>
      <c r="H2021" s="73" t="s">
        <v>71</v>
      </c>
      <c r="I2021" s="73" t="s">
        <v>1021</v>
      </c>
      <c r="J2021" s="73" t="s">
        <v>320</v>
      </c>
      <c r="K2021" s="73" t="s">
        <v>382</v>
      </c>
      <c r="L2021" s="73" t="s">
        <v>383</v>
      </c>
      <c r="M2021" s="73" t="s">
        <v>384</v>
      </c>
      <c r="N2021" s="73" t="s">
        <v>37</v>
      </c>
      <c r="O2021" s="73" t="s">
        <v>385</v>
      </c>
      <c r="P2021" s="73" t="s">
        <v>907</v>
      </c>
      <c r="Q2021" s="73" t="s">
        <v>932</v>
      </c>
      <c r="R2021" s="73" t="s">
        <v>71</v>
      </c>
      <c r="V2021" s="60" t="str">
        <f>W2021&amp;H2021</f>
        <v>USURPER S1702синий</v>
      </c>
      <c r="W2021" s="60" t="str">
        <f>_xlfn.LET(_xlpm.TextCell,TEXT(G2021,"###"),IF(_xlpm.TextCell&lt;&gt;"",IF(StyleSpaceSplit,IFERROR(IF(FIND(" ",_xlpm.TextCell)&gt;=1,MID(_xlpm.TextCell,1,FIND(" ",_xlpm.TextCell)-1),_xlpm.TextCell),_xlpm.TextCell),_xlpm.TextCell),""))</f>
        <v>USURPER S1702</v>
      </c>
      <c r="X2021" s="60" t="str">
        <f>IF(A2021&lt;&gt;"",IFERROR(IF(FIND(" ",G2021)&gt;=1,MID(G2021,FIND(" ",G2021)+1,LEN(G2021)),""),""),"")</f>
        <v>S1702</v>
      </c>
      <c r="AC2021" s="51">
        <f>IFERROR(VALUE(MID($C2021,1,2)),0)</f>
        <v>80</v>
      </c>
      <c r="AD2021" s="44">
        <f>IFERROR(VALUE(MID($C2021,4,3)),0)</f>
        <v>184</v>
      </c>
      <c r="AE2021" s="51">
        <f>VALUE(RIGHT("00"&amp;AC2021,2)&amp;RIGHT("000"&amp;AD2021,3))</f>
        <v>80184</v>
      </c>
    </row>
    <row r="2022" spans="1:31">
      <c r="A2022" s="60" t="str">
        <f>IF(G2022&amp;Q2022&lt;&gt;"",W2022&amp;Q2022,"")</f>
        <v>USURPER S1702blue</v>
      </c>
      <c r="B2022" s="60" t="str">
        <f>IF(C2022&lt;&gt;"",LEFT(C2022,9),"")</f>
        <v>80-184-06</v>
      </c>
      <c r="C2022" s="73" t="s">
        <v>2213</v>
      </c>
      <c r="D2022" s="73" t="s">
        <v>2211</v>
      </c>
      <c r="E2022" s="73" t="s">
        <v>904</v>
      </c>
      <c r="F2022" s="74">
        <v>57</v>
      </c>
      <c r="G2022" s="73" t="s">
        <v>2212</v>
      </c>
      <c r="H2022" s="73" t="s">
        <v>71</v>
      </c>
      <c r="I2022" s="73" t="s">
        <v>1021</v>
      </c>
      <c r="J2022" s="73" t="s">
        <v>320</v>
      </c>
      <c r="K2022" s="73" t="s">
        <v>382</v>
      </c>
      <c r="L2022" s="73" t="s">
        <v>383</v>
      </c>
      <c r="M2022" s="73" t="s">
        <v>384</v>
      </c>
      <c r="N2022" s="73" t="s">
        <v>37</v>
      </c>
      <c r="O2022" s="73" t="s">
        <v>385</v>
      </c>
      <c r="P2022" s="73" t="s">
        <v>907</v>
      </c>
      <c r="Q2022" s="73" t="s">
        <v>932</v>
      </c>
      <c r="R2022" s="73" t="s">
        <v>71</v>
      </c>
      <c r="V2022" s="60" t="str">
        <f>W2022&amp;H2022</f>
        <v>USURPER S1702синий</v>
      </c>
      <c r="W2022" s="60" t="str">
        <f>_xlfn.LET(_xlpm.TextCell,TEXT(G2022,"###"),IF(_xlpm.TextCell&lt;&gt;"",IF(StyleSpaceSplit,IFERROR(IF(FIND(" ",_xlpm.TextCell)&gt;=1,MID(_xlpm.TextCell,1,FIND(" ",_xlpm.TextCell)-1),_xlpm.TextCell),_xlpm.TextCell),_xlpm.TextCell),""))</f>
        <v>USURPER S1702</v>
      </c>
      <c r="X2022" s="60" t="str">
        <f>IF(A2022&lt;&gt;"",IFERROR(IF(FIND(" ",G2022)&gt;=1,MID(G2022,FIND(" ",G2022)+1,LEN(G2022)),""),""),"")</f>
        <v>S1702</v>
      </c>
      <c r="AC2022" s="51">
        <f>IFERROR(VALUE(MID($C2022,1,2)),0)</f>
        <v>80</v>
      </c>
      <c r="AD2022" s="44">
        <f>IFERROR(VALUE(MID($C2022,4,3)),0)</f>
        <v>184</v>
      </c>
      <c r="AE2022" s="51">
        <f>VALUE(RIGHT("00"&amp;AC2022,2)&amp;RIGHT("000"&amp;AD2022,3))</f>
        <v>80184</v>
      </c>
    </row>
    <row r="2023" spans="1:31">
      <c r="A2023" s="60" t="str">
        <f>IF(G2023&amp;Q2023&lt;&gt;"",W2023&amp;Q2023,"")</f>
        <v>USURPER S1702blue</v>
      </c>
      <c r="B2023" s="60" t="str">
        <f>IF(C2023&lt;&gt;"",LEFT(C2023,9),"")</f>
        <v>80-184-06</v>
      </c>
      <c r="C2023" s="73" t="s">
        <v>2214</v>
      </c>
      <c r="D2023" s="73" t="s">
        <v>2211</v>
      </c>
      <c r="E2023" s="73" t="s">
        <v>910</v>
      </c>
      <c r="F2023" s="74">
        <v>59</v>
      </c>
      <c r="G2023" s="73" t="s">
        <v>2212</v>
      </c>
      <c r="H2023" s="73" t="s">
        <v>71</v>
      </c>
      <c r="I2023" s="73" t="s">
        <v>1021</v>
      </c>
      <c r="J2023" s="73" t="s">
        <v>320</v>
      </c>
      <c r="K2023" s="73" t="s">
        <v>382</v>
      </c>
      <c r="L2023" s="73" t="s">
        <v>383</v>
      </c>
      <c r="M2023" s="73" t="s">
        <v>384</v>
      </c>
      <c r="N2023" s="73" t="s">
        <v>37</v>
      </c>
      <c r="O2023" s="73" t="s">
        <v>385</v>
      </c>
      <c r="P2023" s="73" t="s">
        <v>907</v>
      </c>
      <c r="Q2023" s="73" t="s">
        <v>932</v>
      </c>
      <c r="R2023" s="73" t="s">
        <v>71</v>
      </c>
      <c r="V2023" s="60" t="str">
        <f>W2023&amp;H2023</f>
        <v>USURPER S1702синий</v>
      </c>
      <c r="W2023" s="60" t="str">
        <f>_xlfn.LET(_xlpm.TextCell,TEXT(G2023,"###"),IF(_xlpm.TextCell&lt;&gt;"",IF(StyleSpaceSplit,IFERROR(IF(FIND(" ",_xlpm.TextCell)&gt;=1,MID(_xlpm.TextCell,1,FIND(" ",_xlpm.TextCell)-1),_xlpm.TextCell),_xlpm.TextCell),_xlpm.TextCell),""))</f>
        <v>USURPER S1702</v>
      </c>
      <c r="X2023" s="60" t="str">
        <f>IF(A2023&lt;&gt;"",IFERROR(IF(FIND(" ",G2023)&gt;=1,MID(G2023,FIND(" ",G2023)+1,LEN(G2023)),""),""),"")</f>
        <v>S1702</v>
      </c>
      <c r="AC2023" s="51">
        <f>IFERROR(VALUE(MID($C2023,1,2)),0)</f>
        <v>80</v>
      </c>
      <c r="AD2023" s="44">
        <f>IFERROR(VALUE(MID($C2023,4,3)),0)</f>
        <v>184</v>
      </c>
      <c r="AE2023" s="51">
        <f>VALUE(RIGHT("00"&amp;AC2023,2)&amp;RIGHT("000"&amp;AD2023,3))</f>
        <v>80184</v>
      </c>
    </row>
    <row r="2024" spans="1:31">
      <c r="A2024" s="60" t="str">
        <f>IF(G2024&amp;Q2024&lt;&gt;"",W2024&amp;Q2024,"")</f>
        <v>USURPER S1702blue</v>
      </c>
      <c r="B2024" s="60" t="str">
        <f>IF(C2024&lt;&gt;"",LEFT(C2024,9),"")</f>
        <v>80-184-06</v>
      </c>
      <c r="C2024" s="73" t="s">
        <v>2215</v>
      </c>
      <c r="D2024" s="73" t="s">
        <v>2211</v>
      </c>
      <c r="E2024" s="73" t="s">
        <v>912</v>
      </c>
      <c r="F2024" s="74">
        <v>61</v>
      </c>
      <c r="G2024" s="73" t="s">
        <v>2212</v>
      </c>
      <c r="H2024" s="73" t="s">
        <v>71</v>
      </c>
      <c r="I2024" s="73" t="s">
        <v>1021</v>
      </c>
      <c r="J2024" s="73" t="s">
        <v>320</v>
      </c>
      <c r="K2024" s="73" t="s">
        <v>382</v>
      </c>
      <c r="L2024" s="73" t="s">
        <v>383</v>
      </c>
      <c r="M2024" s="73" t="s">
        <v>384</v>
      </c>
      <c r="N2024" s="73" t="s">
        <v>37</v>
      </c>
      <c r="O2024" s="73" t="s">
        <v>385</v>
      </c>
      <c r="P2024" s="73" t="s">
        <v>907</v>
      </c>
      <c r="Q2024" s="73" t="s">
        <v>932</v>
      </c>
      <c r="R2024" s="73" t="s">
        <v>71</v>
      </c>
      <c r="V2024" s="60" t="str">
        <f>W2024&amp;H2024</f>
        <v>USURPER S1702синий</v>
      </c>
      <c r="W2024" s="60" t="str">
        <f>_xlfn.LET(_xlpm.TextCell,TEXT(G2024,"###"),IF(_xlpm.TextCell&lt;&gt;"",IF(StyleSpaceSplit,IFERROR(IF(FIND(" ",_xlpm.TextCell)&gt;=1,MID(_xlpm.TextCell,1,FIND(" ",_xlpm.TextCell)-1),_xlpm.TextCell),_xlpm.TextCell),_xlpm.TextCell),""))</f>
        <v>USURPER S1702</v>
      </c>
      <c r="X2024" s="60" t="str">
        <f>IF(A2024&lt;&gt;"",IFERROR(IF(FIND(" ",G2024)&gt;=1,MID(G2024,FIND(" ",G2024)+1,LEN(G2024)),""),""),"")</f>
        <v>S1702</v>
      </c>
      <c r="AC2024" s="51">
        <f>IFERROR(VALUE(MID($C2024,1,2)),0)</f>
        <v>80</v>
      </c>
      <c r="AD2024" s="44">
        <f>IFERROR(VALUE(MID($C2024,4,3)),0)</f>
        <v>184</v>
      </c>
      <c r="AE2024" s="51">
        <f>VALUE(RIGHT("00"&amp;AC2024,2)&amp;RIGHT("000"&amp;AD2024,3))</f>
        <v>80184</v>
      </c>
    </row>
    <row r="2025" spans="1:31">
      <c r="A2025" s="60" t="str">
        <f>IF(G2025&amp;Q2025&lt;&gt;"",W2025&amp;Q2025,"")</f>
        <v>USURPER S1703blue</v>
      </c>
      <c r="B2025" s="60" t="str">
        <f>IF(C2025&lt;&gt;"",LEFT(C2025,9),"")</f>
        <v>80-185-08</v>
      </c>
      <c r="C2025" s="73" t="s">
        <v>8112</v>
      </c>
      <c r="D2025" s="73" t="s">
        <v>8113</v>
      </c>
      <c r="E2025" s="73" t="s">
        <v>904</v>
      </c>
      <c r="F2025" s="74">
        <v>57</v>
      </c>
      <c r="G2025" s="73" t="s">
        <v>8114</v>
      </c>
      <c r="H2025" s="73" t="s">
        <v>83</v>
      </c>
      <c r="I2025" s="73" t="s">
        <v>8115</v>
      </c>
      <c r="J2025" s="73" t="s">
        <v>320</v>
      </c>
      <c r="K2025" s="73" t="s">
        <v>382</v>
      </c>
      <c r="L2025" s="73" t="s">
        <v>383</v>
      </c>
      <c r="M2025" s="73" t="s">
        <v>384</v>
      </c>
      <c r="N2025" s="73" t="s">
        <v>43</v>
      </c>
      <c r="O2025" s="73" t="s">
        <v>385</v>
      </c>
      <c r="P2025" s="73" t="s">
        <v>907</v>
      </c>
      <c r="Q2025" s="73" t="s">
        <v>932</v>
      </c>
      <c r="R2025" s="73" t="s">
        <v>83</v>
      </c>
      <c r="V2025" s="60" t="str">
        <f>W2025&amp;H2025</f>
        <v>USURPER S1703серый</v>
      </c>
      <c r="W2025" s="60" t="str">
        <f>_xlfn.LET(_xlpm.TextCell,TEXT(G2025,"###"),IF(_xlpm.TextCell&lt;&gt;"",IF(StyleSpaceSplit,IFERROR(IF(FIND(" ",_xlpm.TextCell)&gt;=1,MID(_xlpm.TextCell,1,FIND(" ",_xlpm.TextCell)-1),_xlpm.TextCell),_xlpm.TextCell),_xlpm.TextCell),""))</f>
        <v>USURPER S1703</v>
      </c>
      <c r="X2025" s="60" t="str">
        <f>IF(A2025&lt;&gt;"",IFERROR(IF(FIND(" ",G2025)&gt;=1,MID(G2025,FIND(" ",G2025)+1,LEN(G2025)),""),""),"")</f>
        <v>S1703</v>
      </c>
      <c r="AC2025" s="51">
        <f>IFERROR(VALUE(MID($C2025,1,2)),0)</f>
        <v>80</v>
      </c>
      <c r="AD2025" s="44">
        <f>IFERROR(VALUE(MID($C2025,4,3)),0)</f>
        <v>185</v>
      </c>
      <c r="AE2025" s="51">
        <f>VALUE(RIGHT("00"&amp;AC2025,2)&amp;RIGHT("000"&amp;AD2025,3))</f>
        <v>80185</v>
      </c>
    </row>
    <row r="2026" spans="1:31">
      <c r="A2026" s="60" t="str">
        <f>IF(G2026&amp;Q2026&lt;&gt;"",W2026&amp;Q2026,"")</f>
        <v>USURPER S1703blue</v>
      </c>
      <c r="B2026" s="60" t="str">
        <f>IF(C2026&lt;&gt;"",LEFT(C2026,9),"")</f>
        <v>80-185-08</v>
      </c>
      <c r="C2026" s="73" t="s">
        <v>8116</v>
      </c>
      <c r="D2026" s="73" t="s">
        <v>8113</v>
      </c>
      <c r="E2026" s="73" t="s">
        <v>920</v>
      </c>
      <c r="F2026" s="74">
        <v>58</v>
      </c>
      <c r="G2026" s="73" t="s">
        <v>8114</v>
      </c>
      <c r="H2026" s="73" t="s">
        <v>83</v>
      </c>
      <c r="I2026" s="73" t="s">
        <v>8115</v>
      </c>
      <c r="J2026" s="73" t="s">
        <v>320</v>
      </c>
      <c r="K2026" s="73" t="s">
        <v>382</v>
      </c>
      <c r="L2026" s="73" t="s">
        <v>383</v>
      </c>
      <c r="M2026" s="73" t="s">
        <v>384</v>
      </c>
      <c r="N2026" s="73" t="s">
        <v>43</v>
      </c>
      <c r="O2026" s="73" t="s">
        <v>385</v>
      </c>
      <c r="P2026" s="73" t="s">
        <v>907</v>
      </c>
      <c r="Q2026" s="73" t="s">
        <v>932</v>
      </c>
      <c r="R2026" s="73" t="s">
        <v>83</v>
      </c>
      <c r="V2026" s="60" t="str">
        <f>W2026&amp;H2026</f>
        <v>USURPER S1703серый</v>
      </c>
      <c r="W2026" s="60" t="str">
        <f>_xlfn.LET(_xlpm.TextCell,TEXT(G2026,"###"),IF(_xlpm.TextCell&lt;&gt;"",IF(StyleSpaceSplit,IFERROR(IF(FIND(" ",_xlpm.TextCell)&gt;=1,MID(_xlpm.TextCell,1,FIND(" ",_xlpm.TextCell)-1),_xlpm.TextCell),_xlpm.TextCell),_xlpm.TextCell),""))</f>
        <v>USURPER S1703</v>
      </c>
      <c r="X2026" s="60" t="str">
        <f>IF(A2026&lt;&gt;"",IFERROR(IF(FIND(" ",G2026)&gt;=1,MID(G2026,FIND(" ",G2026)+1,LEN(G2026)),""),""),"")</f>
        <v>S1703</v>
      </c>
      <c r="AC2026" s="51">
        <f>IFERROR(VALUE(MID($C2026,1,2)),0)</f>
        <v>80</v>
      </c>
      <c r="AD2026" s="44">
        <f>IFERROR(VALUE(MID($C2026,4,3)),0)</f>
        <v>185</v>
      </c>
      <c r="AE2026" s="51">
        <f>VALUE(RIGHT("00"&amp;AC2026,2)&amp;RIGHT("000"&amp;AD2026,3))</f>
        <v>80185</v>
      </c>
    </row>
    <row r="2027" spans="1:31">
      <c r="A2027" s="60" t="str">
        <f>IF(G2027&amp;Q2027&lt;&gt;"",W2027&amp;Q2027,"")</f>
        <v>USURPER S1703blue</v>
      </c>
      <c r="B2027" s="60" t="str">
        <f>IF(C2027&lt;&gt;"",LEFT(C2027,9),"")</f>
        <v>80-185-08</v>
      </c>
      <c r="C2027" s="73" t="s">
        <v>8117</v>
      </c>
      <c r="D2027" s="73" t="s">
        <v>8113</v>
      </c>
      <c r="E2027" s="73" t="s">
        <v>912</v>
      </c>
      <c r="F2027" s="74">
        <v>61</v>
      </c>
      <c r="G2027" s="73" t="s">
        <v>8114</v>
      </c>
      <c r="H2027" s="73" t="s">
        <v>83</v>
      </c>
      <c r="I2027" s="73" t="s">
        <v>8115</v>
      </c>
      <c r="J2027" s="73" t="s">
        <v>320</v>
      </c>
      <c r="K2027" s="73" t="s">
        <v>382</v>
      </c>
      <c r="L2027" s="73" t="s">
        <v>383</v>
      </c>
      <c r="M2027" s="73" t="s">
        <v>384</v>
      </c>
      <c r="N2027" s="73" t="s">
        <v>43</v>
      </c>
      <c r="O2027" s="73" t="s">
        <v>385</v>
      </c>
      <c r="P2027" s="73" t="s">
        <v>907</v>
      </c>
      <c r="Q2027" s="73" t="s">
        <v>932</v>
      </c>
      <c r="R2027" s="73" t="s">
        <v>83</v>
      </c>
      <c r="V2027" s="60" t="str">
        <f>W2027&amp;H2027</f>
        <v>USURPER S1703серый</v>
      </c>
      <c r="W2027" s="60" t="str">
        <f>_xlfn.LET(_xlpm.TextCell,TEXT(G2027,"###"),IF(_xlpm.TextCell&lt;&gt;"",IF(StyleSpaceSplit,IFERROR(IF(FIND(" ",_xlpm.TextCell)&gt;=1,MID(_xlpm.TextCell,1,FIND(" ",_xlpm.TextCell)-1),_xlpm.TextCell),_xlpm.TextCell),_xlpm.TextCell),""))</f>
        <v>USURPER S1703</v>
      </c>
      <c r="X2027" s="60" t="str">
        <f>IF(A2027&lt;&gt;"",IFERROR(IF(FIND(" ",G2027)&gt;=1,MID(G2027,FIND(" ",G2027)+1,LEN(G2027)),""),""),"")</f>
        <v>S1703</v>
      </c>
      <c r="AC2027" s="51">
        <f>IFERROR(VALUE(MID($C2027,1,2)),0)</f>
        <v>80</v>
      </c>
      <c r="AD2027" s="44">
        <f>IFERROR(VALUE(MID($C2027,4,3)),0)</f>
        <v>185</v>
      </c>
      <c r="AE2027" s="51">
        <f>VALUE(RIGHT("00"&amp;AC2027,2)&amp;RIGHT("000"&amp;AD2027,3))</f>
        <v>80185</v>
      </c>
    </row>
    <row r="2028" spans="1:31">
      <c r="A2028" s="60" t="str">
        <f>IF(G2028&amp;Q2028&lt;&gt;"",W2028&amp;Q2028,"")</f>
        <v>USURPER S1703blue</v>
      </c>
      <c r="B2028" s="60" t="str">
        <f>IF(C2028&lt;&gt;"",LEFT(C2028,9),"")</f>
        <v>80-185-08</v>
      </c>
      <c r="C2028" s="73" t="s">
        <v>8118</v>
      </c>
      <c r="D2028" s="73" t="s">
        <v>8113</v>
      </c>
      <c r="E2028" s="73" t="s">
        <v>910</v>
      </c>
      <c r="F2028" s="74">
        <v>59</v>
      </c>
      <c r="G2028" s="73" t="s">
        <v>8114</v>
      </c>
      <c r="H2028" s="73" t="s">
        <v>83</v>
      </c>
      <c r="I2028" s="73" t="s">
        <v>8115</v>
      </c>
      <c r="J2028" s="73" t="s">
        <v>320</v>
      </c>
      <c r="K2028" s="73" t="s">
        <v>382</v>
      </c>
      <c r="L2028" s="73" t="s">
        <v>383</v>
      </c>
      <c r="M2028" s="73" t="s">
        <v>384</v>
      </c>
      <c r="N2028" s="73" t="s">
        <v>43</v>
      </c>
      <c r="O2028" s="73" t="s">
        <v>385</v>
      </c>
      <c r="P2028" s="73" t="s">
        <v>907</v>
      </c>
      <c r="Q2028" s="73" t="s">
        <v>932</v>
      </c>
      <c r="R2028" s="73" t="s">
        <v>83</v>
      </c>
      <c r="V2028" s="60" t="str">
        <f>W2028&amp;H2028</f>
        <v>USURPER S1703серый</v>
      </c>
      <c r="W2028" s="60" t="str">
        <f>_xlfn.LET(_xlpm.TextCell,TEXT(G2028,"###"),IF(_xlpm.TextCell&lt;&gt;"",IF(StyleSpaceSplit,IFERROR(IF(FIND(" ",_xlpm.TextCell)&gt;=1,MID(_xlpm.TextCell,1,FIND(" ",_xlpm.TextCell)-1),_xlpm.TextCell),_xlpm.TextCell),_xlpm.TextCell),""))</f>
        <v>USURPER S1703</v>
      </c>
      <c r="X2028" s="60" t="str">
        <f>IF(A2028&lt;&gt;"",IFERROR(IF(FIND(" ",G2028)&gt;=1,MID(G2028,FIND(" ",G2028)+1,LEN(G2028)),""),""),"")</f>
        <v>S1703</v>
      </c>
      <c r="AC2028" s="51">
        <f>IFERROR(VALUE(MID($C2028,1,2)),0)</f>
        <v>80</v>
      </c>
      <c r="AD2028" s="44">
        <f>IFERROR(VALUE(MID($C2028,4,3)),0)</f>
        <v>185</v>
      </c>
      <c r="AE2028" s="51">
        <f>VALUE(RIGHT("00"&amp;AC2028,2)&amp;RIGHT("000"&amp;AD2028,3))</f>
        <v>80185</v>
      </c>
    </row>
    <row r="2029" spans="1:31">
      <c r="A2029" s="60" t="str">
        <f>IF(G2029&amp;Q2029&lt;&gt;"",W2029&amp;Q2029,"")</f>
        <v>USURPER S1707blue</v>
      </c>
      <c r="B2029" s="60" t="str">
        <f>IF(C2029&lt;&gt;"",LEFT(C2029,9),"")</f>
        <v>80-284-19</v>
      </c>
      <c r="C2029" s="73" t="s">
        <v>1143</v>
      </c>
      <c r="D2029" s="73" t="s">
        <v>1144</v>
      </c>
      <c r="E2029" s="73" t="s">
        <v>915</v>
      </c>
      <c r="F2029" s="74">
        <v>56</v>
      </c>
      <c r="G2029" s="73" t="s">
        <v>1145</v>
      </c>
      <c r="H2029" s="73" t="s">
        <v>91</v>
      </c>
      <c r="I2029" s="73" t="s">
        <v>1146</v>
      </c>
      <c r="J2029" s="73" t="s">
        <v>320</v>
      </c>
      <c r="K2029" s="73" t="s">
        <v>382</v>
      </c>
      <c r="L2029" s="73" t="s">
        <v>383</v>
      </c>
      <c r="M2029" s="73" t="s">
        <v>384</v>
      </c>
      <c r="N2029" s="73" t="s">
        <v>39</v>
      </c>
      <c r="O2029" s="73" t="s">
        <v>385</v>
      </c>
      <c r="P2029" s="73" t="s">
        <v>907</v>
      </c>
      <c r="Q2029" s="73" t="s">
        <v>932</v>
      </c>
      <c r="R2029" s="73" t="s">
        <v>91</v>
      </c>
      <c r="V2029" s="60" t="str">
        <f>W2029&amp;H2029</f>
        <v>USURPER S1707голубой</v>
      </c>
      <c r="W2029" s="60" t="str">
        <f>_xlfn.LET(_xlpm.TextCell,TEXT(G2029,"###"),IF(_xlpm.TextCell&lt;&gt;"",IF(StyleSpaceSplit,IFERROR(IF(FIND(" ",_xlpm.TextCell)&gt;=1,MID(_xlpm.TextCell,1,FIND(" ",_xlpm.TextCell)-1),_xlpm.TextCell),_xlpm.TextCell),_xlpm.TextCell),""))</f>
        <v>USURPER S1707</v>
      </c>
      <c r="X2029" s="60" t="str">
        <f>IF(A2029&lt;&gt;"",IFERROR(IF(FIND(" ",G2029)&gt;=1,MID(G2029,FIND(" ",G2029)+1,LEN(G2029)),""),""),"")</f>
        <v>S1707</v>
      </c>
      <c r="AC2029" s="51">
        <f>IFERROR(VALUE(MID($C2029,1,2)),0)</f>
        <v>80</v>
      </c>
      <c r="AD2029" s="44">
        <f>IFERROR(VALUE(MID($C2029,4,3)),0)</f>
        <v>284</v>
      </c>
      <c r="AE2029" s="51">
        <f>VALUE(RIGHT("00"&amp;AC2029,2)&amp;RIGHT("000"&amp;AD2029,3))</f>
        <v>80284</v>
      </c>
    </row>
    <row r="2030" spans="1:31">
      <c r="A2030" s="60" t="str">
        <f>IF(G2030&amp;Q2030&lt;&gt;"",W2030&amp;Q2030,"")</f>
        <v>USURPER S1707blue</v>
      </c>
      <c r="B2030" s="60" t="str">
        <f>IF(C2030&lt;&gt;"",LEFT(C2030,9),"")</f>
        <v>80-284-19</v>
      </c>
      <c r="C2030" s="73" t="s">
        <v>1147</v>
      </c>
      <c r="D2030" s="73" t="s">
        <v>1144</v>
      </c>
      <c r="E2030" s="73" t="s">
        <v>904</v>
      </c>
      <c r="F2030" s="74">
        <v>57</v>
      </c>
      <c r="G2030" s="73" t="s">
        <v>1145</v>
      </c>
      <c r="H2030" s="73" t="s">
        <v>91</v>
      </c>
      <c r="I2030" s="73" t="s">
        <v>1146</v>
      </c>
      <c r="J2030" s="73" t="s">
        <v>320</v>
      </c>
      <c r="K2030" s="73" t="s">
        <v>382</v>
      </c>
      <c r="L2030" s="73" t="s">
        <v>383</v>
      </c>
      <c r="M2030" s="73" t="s">
        <v>384</v>
      </c>
      <c r="N2030" s="73" t="s">
        <v>39</v>
      </c>
      <c r="O2030" s="73" t="s">
        <v>385</v>
      </c>
      <c r="P2030" s="73" t="s">
        <v>907</v>
      </c>
      <c r="Q2030" s="73" t="s">
        <v>932</v>
      </c>
      <c r="R2030" s="73" t="s">
        <v>91</v>
      </c>
      <c r="V2030" s="60" t="str">
        <f>W2030&amp;H2030</f>
        <v>USURPER S1707голубой</v>
      </c>
      <c r="W2030" s="60" t="str">
        <f>_xlfn.LET(_xlpm.TextCell,TEXT(G2030,"###"),IF(_xlpm.TextCell&lt;&gt;"",IF(StyleSpaceSplit,IFERROR(IF(FIND(" ",_xlpm.TextCell)&gt;=1,MID(_xlpm.TextCell,1,FIND(" ",_xlpm.TextCell)-1),_xlpm.TextCell),_xlpm.TextCell),_xlpm.TextCell),""))</f>
        <v>USURPER S1707</v>
      </c>
      <c r="X2030" s="60" t="str">
        <f>IF(A2030&lt;&gt;"",IFERROR(IF(FIND(" ",G2030)&gt;=1,MID(G2030,FIND(" ",G2030)+1,LEN(G2030)),""),""),"")</f>
        <v>S1707</v>
      </c>
      <c r="AC2030" s="51">
        <f>IFERROR(VALUE(MID($C2030,1,2)),0)</f>
        <v>80</v>
      </c>
      <c r="AD2030" s="44">
        <f>IFERROR(VALUE(MID($C2030,4,3)),0)</f>
        <v>284</v>
      </c>
      <c r="AE2030" s="51">
        <f>VALUE(RIGHT("00"&amp;AC2030,2)&amp;RIGHT("000"&amp;AD2030,3))</f>
        <v>80284</v>
      </c>
    </row>
    <row r="2031" spans="1:31">
      <c r="A2031" s="60" t="str">
        <f>IF(G2031&amp;Q2031&lt;&gt;"",W2031&amp;Q2031,"")</f>
        <v>USURPER S1707blue</v>
      </c>
      <c r="B2031" s="60" t="str">
        <f>IF(C2031&lt;&gt;"",LEFT(C2031,9),"")</f>
        <v>80-284-19</v>
      </c>
      <c r="C2031" s="73" t="s">
        <v>1148</v>
      </c>
      <c r="D2031" s="73" t="s">
        <v>1144</v>
      </c>
      <c r="E2031" s="73" t="s">
        <v>920</v>
      </c>
      <c r="F2031" s="74">
        <v>58</v>
      </c>
      <c r="G2031" s="73" t="s">
        <v>1145</v>
      </c>
      <c r="H2031" s="73" t="s">
        <v>91</v>
      </c>
      <c r="I2031" s="73" t="s">
        <v>1146</v>
      </c>
      <c r="J2031" s="73" t="s">
        <v>320</v>
      </c>
      <c r="K2031" s="73" t="s">
        <v>382</v>
      </c>
      <c r="L2031" s="73" t="s">
        <v>383</v>
      </c>
      <c r="M2031" s="73" t="s">
        <v>384</v>
      </c>
      <c r="N2031" s="73" t="s">
        <v>39</v>
      </c>
      <c r="O2031" s="73" t="s">
        <v>385</v>
      </c>
      <c r="P2031" s="73" t="s">
        <v>907</v>
      </c>
      <c r="Q2031" s="73" t="s">
        <v>932</v>
      </c>
      <c r="R2031" s="73" t="s">
        <v>91</v>
      </c>
      <c r="V2031" s="60" t="str">
        <f>W2031&amp;H2031</f>
        <v>USURPER S1707голубой</v>
      </c>
      <c r="W2031" s="60" t="str">
        <f>_xlfn.LET(_xlpm.TextCell,TEXT(G2031,"###"),IF(_xlpm.TextCell&lt;&gt;"",IF(StyleSpaceSplit,IFERROR(IF(FIND(" ",_xlpm.TextCell)&gt;=1,MID(_xlpm.TextCell,1,FIND(" ",_xlpm.TextCell)-1),_xlpm.TextCell),_xlpm.TextCell),_xlpm.TextCell),""))</f>
        <v>USURPER S1707</v>
      </c>
      <c r="X2031" s="60" t="str">
        <f>IF(A2031&lt;&gt;"",IFERROR(IF(FIND(" ",G2031)&gt;=1,MID(G2031,FIND(" ",G2031)+1,LEN(G2031)),""),""),"")</f>
        <v>S1707</v>
      </c>
      <c r="AC2031" s="51">
        <f>IFERROR(VALUE(MID($C2031,1,2)),0)</f>
        <v>80</v>
      </c>
      <c r="AD2031" s="44">
        <f>IFERROR(VALUE(MID($C2031,4,3)),0)</f>
        <v>284</v>
      </c>
      <c r="AE2031" s="51">
        <f>VALUE(RIGHT("00"&amp;AC2031,2)&amp;RIGHT("000"&amp;AD2031,3))</f>
        <v>80284</v>
      </c>
    </row>
    <row r="2032" spans="1:31">
      <c r="A2032" s="60" t="str">
        <f>IF(G2032&amp;Q2032&lt;&gt;"",W2032&amp;Q2032,"")</f>
        <v>USURPER S1707blue</v>
      </c>
      <c r="B2032" s="60" t="str">
        <f>IF(C2032&lt;&gt;"",LEFT(C2032,9),"")</f>
        <v>80-284-19</v>
      </c>
      <c r="C2032" s="73" t="s">
        <v>1149</v>
      </c>
      <c r="D2032" s="73" t="s">
        <v>1144</v>
      </c>
      <c r="E2032" s="73" t="s">
        <v>910</v>
      </c>
      <c r="F2032" s="74">
        <v>59</v>
      </c>
      <c r="G2032" s="73" t="s">
        <v>1145</v>
      </c>
      <c r="H2032" s="73" t="s">
        <v>91</v>
      </c>
      <c r="I2032" s="73" t="s">
        <v>1146</v>
      </c>
      <c r="J2032" s="73" t="s">
        <v>320</v>
      </c>
      <c r="K2032" s="73" t="s">
        <v>382</v>
      </c>
      <c r="L2032" s="73" t="s">
        <v>383</v>
      </c>
      <c r="M2032" s="73" t="s">
        <v>384</v>
      </c>
      <c r="N2032" s="73" t="s">
        <v>39</v>
      </c>
      <c r="O2032" s="73" t="s">
        <v>385</v>
      </c>
      <c r="P2032" s="73" t="s">
        <v>907</v>
      </c>
      <c r="Q2032" s="73" t="s">
        <v>932</v>
      </c>
      <c r="R2032" s="73" t="s">
        <v>91</v>
      </c>
      <c r="V2032" s="60" t="str">
        <f>W2032&amp;H2032</f>
        <v>USURPER S1707голубой</v>
      </c>
      <c r="W2032" s="60" t="str">
        <f>_xlfn.LET(_xlpm.TextCell,TEXT(G2032,"###"),IF(_xlpm.TextCell&lt;&gt;"",IF(StyleSpaceSplit,IFERROR(IF(FIND(" ",_xlpm.TextCell)&gt;=1,MID(_xlpm.TextCell,1,FIND(" ",_xlpm.TextCell)-1),_xlpm.TextCell),_xlpm.TextCell),_xlpm.TextCell),""))</f>
        <v>USURPER S1707</v>
      </c>
      <c r="X2032" s="60" t="str">
        <f>IF(A2032&lt;&gt;"",IFERROR(IF(FIND(" ",G2032)&gt;=1,MID(G2032,FIND(" ",G2032)+1,LEN(G2032)),""),""),"")</f>
        <v>S1707</v>
      </c>
      <c r="AC2032" s="51">
        <f>IFERROR(VALUE(MID($C2032,1,2)),0)</f>
        <v>80</v>
      </c>
      <c r="AD2032" s="44">
        <f>IFERROR(VALUE(MID($C2032,4,3)),0)</f>
        <v>284</v>
      </c>
      <c r="AE2032" s="51">
        <f>VALUE(RIGHT("00"&amp;AC2032,2)&amp;RIGHT("000"&amp;AD2032,3))</f>
        <v>80284</v>
      </c>
    </row>
    <row r="2033" spans="1:31">
      <c r="A2033" s="60" t="str">
        <f>IF(G2033&amp;Q2033&lt;&gt;"",W2033&amp;Q2033,"")</f>
        <v>USURPER S1707blue</v>
      </c>
      <c r="B2033" s="60" t="str">
        <f>IF(C2033&lt;&gt;"",LEFT(C2033,9),"")</f>
        <v>80-284-19</v>
      </c>
      <c r="C2033" s="73" t="s">
        <v>1150</v>
      </c>
      <c r="D2033" s="73" t="s">
        <v>1144</v>
      </c>
      <c r="E2033" s="73" t="s">
        <v>922</v>
      </c>
      <c r="F2033" s="74">
        <v>60</v>
      </c>
      <c r="G2033" s="73" t="s">
        <v>1145</v>
      </c>
      <c r="H2033" s="73" t="s">
        <v>91</v>
      </c>
      <c r="I2033" s="73" t="s">
        <v>1146</v>
      </c>
      <c r="J2033" s="73" t="s">
        <v>320</v>
      </c>
      <c r="K2033" s="73" t="s">
        <v>382</v>
      </c>
      <c r="L2033" s="73" t="s">
        <v>383</v>
      </c>
      <c r="M2033" s="73" t="s">
        <v>384</v>
      </c>
      <c r="N2033" s="73" t="s">
        <v>39</v>
      </c>
      <c r="O2033" s="73" t="s">
        <v>385</v>
      </c>
      <c r="P2033" s="73" t="s">
        <v>907</v>
      </c>
      <c r="Q2033" s="73" t="s">
        <v>932</v>
      </c>
      <c r="R2033" s="73" t="s">
        <v>91</v>
      </c>
      <c r="V2033" s="60" t="str">
        <f>W2033&amp;H2033</f>
        <v>USURPER S1707голубой</v>
      </c>
      <c r="W2033" s="60" t="str">
        <f>_xlfn.LET(_xlpm.TextCell,TEXT(G2033,"###"),IF(_xlpm.TextCell&lt;&gt;"",IF(StyleSpaceSplit,IFERROR(IF(FIND(" ",_xlpm.TextCell)&gt;=1,MID(_xlpm.TextCell,1,FIND(" ",_xlpm.TextCell)-1),_xlpm.TextCell),_xlpm.TextCell),_xlpm.TextCell),""))</f>
        <v>USURPER S1707</v>
      </c>
      <c r="X2033" s="60" t="str">
        <f>IF(A2033&lt;&gt;"",IFERROR(IF(FIND(" ",G2033)&gt;=1,MID(G2033,FIND(" ",G2033)+1,LEN(G2033)),""),""),"")</f>
        <v>S1707</v>
      </c>
      <c r="AC2033" s="51">
        <f>IFERROR(VALUE(MID($C2033,1,2)),0)</f>
        <v>80</v>
      </c>
      <c r="AD2033" s="44">
        <f>IFERROR(VALUE(MID($C2033,4,3)),0)</f>
        <v>284</v>
      </c>
      <c r="AE2033" s="51">
        <f>VALUE(RIGHT("00"&amp;AC2033,2)&amp;RIGHT("000"&amp;AD2033,3))</f>
        <v>80284</v>
      </c>
    </row>
    <row r="2034" spans="1:31">
      <c r="A2034" s="60" t="str">
        <f>IF(G2034&amp;Q2034&lt;&gt;"",W2034&amp;Q2034,"")</f>
        <v>USURPER S1707blue</v>
      </c>
      <c r="B2034" s="60" t="str">
        <f>IF(C2034&lt;&gt;"",LEFT(C2034,9),"")</f>
        <v>80-284-19</v>
      </c>
      <c r="C2034" s="73" t="s">
        <v>1151</v>
      </c>
      <c r="D2034" s="73" t="s">
        <v>1144</v>
      </c>
      <c r="E2034" s="73" t="s">
        <v>912</v>
      </c>
      <c r="F2034" s="74">
        <v>61</v>
      </c>
      <c r="G2034" s="73" t="s">
        <v>1145</v>
      </c>
      <c r="H2034" s="73" t="s">
        <v>91</v>
      </c>
      <c r="I2034" s="73" t="s">
        <v>1146</v>
      </c>
      <c r="J2034" s="73" t="s">
        <v>320</v>
      </c>
      <c r="K2034" s="73" t="s">
        <v>382</v>
      </c>
      <c r="L2034" s="73" t="s">
        <v>383</v>
      </c>
      <c r="M2034" s="73" t="s">
        <v>384</v>
      </c>
      <c r="N2034" s="73" t="s">
        <v>39</v>
      </c>
      <c r="O2034" s="73" t="s">
        <v>385</v>
      </c>
      <c r="P2034" s="73" t="s">
        <v>907</v>
      </c>
      <c r="Q2034" s="73" t="s">
        <v>932</v>
      </c>
      <c r="R2034" s="73" t="s">
        <v>91</v>
      </c>
      <c r="V2034" s="60" t="str">
        <f>W2034&amp;H2034</f>
        <v>USURPER S1707голубой</v>
      </c>
      <c r="W2034" s="60" t="str">
        <f>_xlfn.LET(_xlpm.TextCell,TEXT(G2034,"###"),IF(_xlpm.TextCell&lt;&gt;"",IF(StyleSpaceSplit,IFERROR(IF(FIND(" ",_xlpm.TextCell)&gt;=1,MID(_xlpm.TextCell,1,FIND(" ",_xlpm.TextCell)-1),_xlpm.TextCell),_xlpm.TextCell),_xlpm.TextCell),""))</f>
        <v>USURPER S1707</v>
      </c>
      <c r="X2034" s="60" t="str">
        <f>IF(A2034&lt;&gt;"",IFERROR(IF(FIND(" ",G2034)&gt;=1,MID(G2034,FIND(" ",G2034)+1,LEN(G2034)),""),""),"")</f>
        <v>S1707</v>
      </c>
      <c r="AC2034" s="51">
        <f>IFERROR(VALUE(MID($C2034,1,2)),0)</f>
        <v>80</v>
      </c>
      <c r="AD2034" s="44">
        <f>IFERROR(VALUE(MID($C2034,4,3)),0)</f>
        <v>284</v>
      </c>
      <c r="AE2034" s="51">
        <f>VALUE(RIGHT("00"&amp;AC2034,2)&amp;RIGHT("000"&amp;AD2034,3))</f>
        <v>80284</v>
      </c>
    </row>
    <row r="2035" spans="1:31">
      <c r="A2035" s="60" t="str">
        <f>IF(G2035&amp;Q2035&lt;&gt;"",W2035&amp;Q2035,"")</f>
        <v>USURPER S1707blue</v>
      </c>
      <c r="B2035" s="60" t="str">
        <f>IF(C2035&lt;&gt;"",LEFT(C2035,9),"")</f>
        <v>80-284-19</v>
      </c>
      <c r="C2035" s="73" t="s">
        <v>1152</v>
      </c>
      <c r="D2035" s="73" t="s">
        <v>1144</v>
      </c>
      <c r="E2035" s="73" t="s">
        <v>956</v>
      </c>
      <c r="F2035" s="74">
        <v>55</v>
      </c>
      <c r="G2035" s="73" t="s">
        <v>1145</v>
      </c>
      <c r="H2035" s="73" t="s">
        <v>91</v>
      </c>
      <c r="I2035" s="73" t="s">
        <v>1146</v>
      </c>
      <c r="J2035" s="73" t="s">
        <v>320</v>
      </c>
      <c r="K2035" s="73" t="s">
        <v>382</v>
      </c>
      <c r="L2035" s="73" t="s">
        <v>383</v>
      </c>
      <c r="M2035" s="73" t="s">
        <v>384</v>
      </c>
      <c r="N2035" s="73" t="s">
        <v>39</v>
      </c>
      <c r="O2035" s="73" t="s">
        <v>385</v>
      </c>
      <c r="P2035" s="73" t="s">
        <v>907</v>
      </c>
      <c r="Q2035" s="73" t="s">
        <v>932</v>
      </c>
      <c r="R2035" s="73" t="s">
        <v>91</v>
      </c>
      <c r="V2035" s="60" t="str">
        <f>W2035&amp;H2035</f>
        <v>USURPER S1707голубой</v>
      </c>
      <c r="W2035" s="60" t="str">
        <f>_xlfn.LET(_xlpm.TextCell,TEXT(G2035,"###"),IF(_xlpm.TextCell&lt;&gt;"",IF(StyleSpaceSplit,IFERROR(IF(FIND(" ",_xlpm.TextCell)&gt;=1,MID(_xlpm.TextCell,1,FIND(" ",_xlpm.TextCell)-1),_xlpm.TextCell),_xlpm.TextCell),_xlpm.TextCell),""))</f>
        <v>USURPER S1707</v>
      </c>
      <c r="X2035" s="60" t="str">
        <f>IF(A2035&lt;&gt;"",IFERROR(IF(FIND(" ",G2035)&gt;=1,MID(G2035,FIND(" ",G2035)+1,LEN(G2035)),""),""),"")</f>
        <v>S1707</v>
      </c>
      <c r="AC2035" s="51">
        <f>IFERROR(VALUE(MID($C2035,1,2)),0)</f>
        <v>80</v>
      </c>
      <c r="AD2035" s="44">
        <f>IFERROR(VALUE(MID($C2035,4,3)),0)</f>
        <v>284</v>
      </c>
      <c r="AE2035" s="51">
        <f>VALUE(RIGHT("00"&amp;AC2035,2)&amp;RIGHT("000"&amp;AD2035,3))</f>
        <v>80284</v>
      </c>
    </row>
    <row r="2036" spans="1:31">
      <c r="A2036" s="60" t="str">
        <f>IF(G2036&amp;Q2036&lt;&gt;"",W2036&amp;Q2036,"")</f>
        <v>USURPER S1707blue</v>
      </c>
      <c r="B2036" s="60" t="str">
        <f>IF(C2036&lt;&gt;"",LEFT(C2036,9),"")</f>
        <v>80-284-19</v>
      </c>
      <c r="C2036" s="73" t="s">
        <v>1153</v>
      </c>
      <c r="D2036" s="73" t="s">
        <v>1144</v>
      </c>
      <c r="E2036" s="73" t="s">
        <v>1046</v>
      </c>
      <c r="F2036" s="74">
        <v>62</v>
      </c>
      <c r="G2036" s="73" t="s">
        <v>1145</v>
      </c>
      <c r="H2036" s="73" t="s">
        <v>91</v>
      </c>
      <c r="I2036" s="73" t="s">
        <v>1146</v>
      </c>
      <c r="J2036" s="73" t="s">
        <v>320</v>
      </c>
      <c r="K2036" s="73" t="s">
        <v>382</v>
      </c>
      <c r="L2036" s="73" t="s">
        <v>383</v>
      </c>
      <c r="M2036" s="73" t="s">
        <v>384</v>
      </c>
      <c r="N2036" s="73" t="s">
        <v>39</v>
      </c>
      <c r="O2036" s="73" t="s">
        <v>385</v>
      </c>
      <c r="P2036" s="73" t="s">
        <v>907</v>
      </c>
      <c r="Q2036" s="73" t="s">
        <v>932</v>
      </c>
      <c r="R2036" s="73" t="s">
        <v>91</v>
      </c>
      <c r="V2036" s="60" t="str">
        <f>W2036&amp;H2036</f>
        <v>USURPER S1707голубой</v>
      </c>
      <c r="W2036" s="60" t="str">
        <f>_xlfn.LET(_xlpm.TextCell,TEXT(G2036,"###"),IF(_xlpm.TextCell&lt;&gt;"",IF(StyleSpaceSplit,IFERROR(IF(FIND(" ",_xlpm.TextCell)&gt;=1,MID(_xlpm.TextCell,1,FIND(" ",_xlpm.TextCell)-1),_xlpm.TextCell),_xlpm.TextCell),_xlpm.TextCell),""))</f>
        <v>USURPER S1707</v>
      </c>
      <c r="X2036" s="60" t="str">
        <f>IF(A2036&lt;&gt;"",IFERROR(IF(FIND(" ",G2036)&gt;=1,MID(G2036,FIND(" ",G2036)+1,LEN(G2036)),""),""),"")</f>
        <v>S1707</v>
      </c>
      <c r="AC2036" s="51">
        <f>IFERROR(VALUE(MID($C2036,1,2)),0)</f>
        <v>80</v>
      </c>
      <c r="AD2036" s="44">
        <f>IFERROR(VALUE(MID($C2036,4,3)),0)</f>
        <v>284</v>
      </c>
      <c r="AE2036" s="51">
        <f>VALUE(RIGHT("00"&amp;AC2036,2)&amp;RIGHT("000"&amp;AD2036,3))</f>
        <v>80284</v>
      </c>
    </row>
    <row r="2037" spans="1:31">
      <c r="A2037" s="60" t="str">
        <f>IF(G2037&amp;Q2037&lt;&gt;"",W2037&amp;Q2037,"")</f>
        <v>USURPER S1707grey</v>
      </c>
      <c r="B2037" s="60" t="str">
        <f>IF(C2037&lt;&gt;"",LEFT(C2037,9),"")</f>
        <v>80-284-08</v>
      </c>
      <c r="C2037" s="73" t="s">
        <v>1154</v>
      </c>
      <c r="D2037" s="73" t="s">
        <v>1155</v>
      </c>
      <c r="E2037" s="73" t="s">
        <v>904</v>
      </c>
      <c r="F2037" s="74">
        <v>57</v>
      </c>
      <c r="G2037" s="73" t="s">
        <v>1145</v>
      </c>
      <c r="H2037" s="73" t="s">
        <v>83</v>
      </c>
      <c r="I2037" s="73" t="s">
        <v>1146</v>
      </c>
      <c r="J2037" s="73" t="s">
        <v>320</v>
      </c>
      <c r="K2037" s="73" t="s">
        <v>382</v>
      </c>
      <c r="L2037" s="73" t="s">
        <v>383</v>
      </c>
      <c r="M2037" s="73" t="s">
        <v>384</v>
      </c>
      <c r="N2037" s="73" t="s">
        <v>39</v>
      </c>
      <c r="O2037" s="73" t="s">
        <v>385</v>
      </c>
      <c r="P2037" s="73" t="s">
        <v>907</v>
      </c>
      <c r="Q2037" s="73" t="s">
        <v>917</v>
      </c>
      <c r="R2037" s="73" t="s">
        <v>83</v>
      </c>
      <c r="V2037" s="60" t="str">
        <f>W2037&amp;H2037</f>
        <v>USURPER S1707серый</v>
      </c>
      <c r="W2037" s="60" t="str">
        <f>_xlfn.LET(_xlpm.TextCell,TEXT(G2037,"###"),IF(_xlpm.TextCell&lt;&gt;"",IF(StyleSpaceSplit,IFERROR(IF(FIND(" ",_xlpm.TextCell)&gt;=1,MID(_xlpm.TextCell,1,FIND(" ",_xlpm.TextCell)-1),_xlpm.TextCell),_xlpm.TextCell),_xlpm.TextCell),""))</f>
        <v>USURPER S1707</v>
      </c>
      <c r="X2037" s="60" t="str">
        <f>IF(A2037&lt;&gt;"",IFERROR(IF(FIND(" ",G2037)&gt;=1,MID(G2037,FIND(" ",G2037)+1,LEN(G2037)),""),""),"")</f>
        <v>S1707</v>
      </c>
      <c r="AC2037" s="51">
        <f>IFERROR(VALUE(MID($C2037,1,2)),0)</f>
        <v>80</v>
      </c>
      <c r="AD2037" s="44">
        <f>IFERROR(VALUE(MID($C2037,4,3)),0)</f>
        <v>284</v>
      </c>
      <c r="AE2037" s="51">
        <f>VALUE(RIGHT("00"&amp;AC2037,2)&amp;RIGHT("000"&amp;AD2037,3))</f>
        <v>80284</v>
      </c>
    </row>
    <row r="2038" spans="1:31">
      <c r="A2038" s="60" t="str">
        <f>IF(G2038&amp;Q2038&lt;&gt;"",W2038&amp;Q2038,"")</f>
        <v>USURPER S1707grey</v>
      </c>
      <c r="B2038" s="60" t="str">
        <f>IF(C2038&lt;&gt;"",LEFT(C2038,9),"")</f>
        <v>80-284-08</v>
      </c>
      <c r="C2038" s="73" t="s">
        <v>1156</v>
      </c>
      <c r="D2038" s="73" t="s">
        <v>1155</v>
      </c>
      <c r="E2038" s="73" t="s">
        <v>910</v>
      </c>
      <c r="F2038" s="74">
        <v>59</v>
      </c>
      <c r="G2038" s="73" t="s">
        <v>1145</v>
      </c>
      <c r="H2038" s="73" t="s">
        <v>83</v>
      </c>
      <c r="I2038" s="73" t="s">
        <v>1146</v>
      </c>
      <c r="J2038" s="73" t="s">
        <v>320</v>
      </c>
      <c r="K2038" s="73" t="s">
        <v>382</v>
      </c>
      <c r="L2038" s="73" t="s">
        <v>383</v>
      </c>
      <c r="M2038" s="73" t="s">
        <v>384</v>
      </c>
      <c r="N2038" s="73" t="s">
        <v>39</v>
      </c>
      <c r="O2038" s="73" t="s">
        <v>385</v>
      </c>
      <c r="P2038" s="73" t="s">
        <v>907</v>
      </c>
      <c r="Q2038" s="73" t="s">
        <v>917</v>
      </c>
      <c r="R2038" s="73" t="s">
        <v>83</v>
      </c>
      <c r="V2038" s="60" t="str">
        <f>W2038&amp;H2038</f>
        <v>USURPER S1707серый</v>
      </c>
      <c r="W2038" s="60" t="str">
        <f>_xlfn.LET(_xlpm.TextCell,TEXT(G2038,"###"),IF(_xlpm.TextCell&lt;&gt;"",IF(StyleSpaceSplit,IFERROR(IF(FIND(" ",_xlpm.TextCell)&gt;=1,MID(_xlpm.TextCell,1,FIND(" ",_xlpm.TextCell)-1),_xlpm.TextCell),_xlpm.TextCell),_xlpm.TextCell),""))</f>
        <v>USURPER S1707</v>
      </c>
      <c r="X2038" s="60" t="str">
        <f>IF(A2038&lt;&gt;"",IFERROR(IF(FIND(" ",G2038)&gt;=1,MID(G2038,FIND(" ",G2038)+1,LEN(G2038)),""),""),"")</f>
        <v>S1707</v>
      </c>
      <c r="AC2038" s="51">
        <f>IFERROR(VALUE(MID($C2038,1,2)),0)</f>
        <v>80</v>
      </c>
      <c r="AD2038" s="44">
        <f>IFERROR(VALUE(MID($C2038,4,3)),0)</f>
        <v>284</v>
      </c>
      <c r="AE2038" s="51">
        <f>VALUE(RIGHT("00"&amp;AC2038,2)&amp;RIGHT("000"&amp;AD2038,3))</f>
        <v>80284</v>
      </c>
    </row>
    <row r="2039" spans="1:31">
      <c r="A2039" s="60" t="str">
        <f>IF(G2039&amp;Q2039&lt;&gt;"",W2039&amp;Q2039,"")</f>
        <v>USURPER S1707grey</v>
      </c>
      <c r="B2039" s="60" t="str">
        <f>IF(C2039&lt;&gt;"",LEFT(C2039,9),"")</f>
        <v>80-284-08</v>
      </c>
      <c r="C2039" s="73" t="s">
        <v>1157</v>
      </c>
      <c r="D2039" s="73" t="s">
        <v>1155</v>
      </c>
      <c r="E2039" s="73" t="s">
        <v>912</v>
      </c>
      <c r="F2039" s="74">
        <v>61</v>
      </c>
      <c r="G2039" s="73" t="s">
        <v>1145</v>
      </c>
      <c r="H2039" s="73" t="s">
        <v>83</v>
      </c>
      <c r="I2039" s="73" t="s">
        <v>1146</v>
      </c>
      <c r="J2039" s="73" t="s">
        <v>320</v>
      </c>
      <c r="K2039" s="73" t="s">
        <v>382</v>
      </c>
      <c r="L2039" s="73" t="s">
        <v>383</v>
      </c>
      <c r="M2039" s="73" t="s">
        <v>384</v>
      </c>
      <c r="N2039" s="73" t="s">
        <v>39</v>
      </c>
      <c r="O2039" s="73" t="s">
        <v>385</v>
      </c>
      <c r="P2039" s="73" t="s">
        <v>907</v>
      </c>
      <c r="Q2039" s="73" t="s">
        <v>917</v>
      </c>
      <c r="R2039" s="73" t="s">
        <v>83</v>
      </c>
      <c r="V2039" s="60" t="str">
        <f>W2039&amp;H2039</f>
        <v>USURPER S1707серый</v>
      </c>
      <c r="W2039" s="60" t="str">
        <f>_xlfn.LET(_xlpm.TextCell,TEXT(G2039,"###"),IF(_xlpm.TextCell&lt;&gt;"",IF(StyleSpaceSplit,IFERROR(IF(FIND(" ",_xlpm.TextCell)&gt;=1,MID(_xlpm.TextCell,1,FIND(" ",_xlpm.TextCell)-1),_xlpm.TextCell),_xlpm.TextCell),_xlpm.TextCell),""))</f>
        <v>USURPER S1707</v>
      </c>
      <c r="X2039" s="60" t="str">
        <f>IF(A2039&lt;&gt;"",IFERROR(IF(FIND(" ",G2039)&gt;=1,MID(G2039,FIND(" ",G2039)+1,LEN(G2039)),""),""),"")</f>
        <v>S1707</v>
      </c>
      <c r="AC2039" s="51">
        <f>IFERROR(VALUE(MID($C2039,1,2)),0)</f>
        <v>80</v>
      </c>
      <c r="AD2039" s="44">
        <f>IFERROR(VALUE(MID($C2039,4,3)),0)</f>
        <v>284</v>
      </c>
      <c r="AE2039" s="51">
        <f>VALUE(RIGHT("00"&amp;AC2039,2)&amp;RIGHT("000"&amp;AD2039,3))</f>
        <v>80284</v>
      </c>
    </row>
    <row r="2040" spans="1:31">
      <c r="A2040" s="60" t="str">
        <f>IF(G2040&amp;Q2040&lt;&gt;"",W2040&amp;Q2040,"")</f>
        <v>USURPER S1707grey</v>
      </c>
      <c r="B2040" s="60" t="str">
        <f>IF(C2040&lt;&gt;"",LEFT(C2040,9),"")</f>
        <v>80-284-08</v>
      </c>
      <c r="C2040" s="73" t="s">
        <v>1158</v>
      </c>
      <c r="D2040" s="73" t="s">
        <v>1155</v>
      </c>
      <c r="E2040" s="73" t="s">
        <v>956</v>
      </c>
      <c r="F2040" s="74">
        <v>55</v>
      </c>
      <c r="G2040" s="73" t="s">
        <v>1145</v>
      </c>
      <c r="H2040" s="73" t="s">
        <v>83</v>
      </c>
      <c r="I2040" s="73" t="s">
        <v>1146</v>
      </c>
      <c r="J2040" s="73" t="s">
        <v>320</v>
      </c>
      <c r="K2040" s="73" t="s">
        <v>382</v>
      </c>
      <c r="L2040" s="73" t="s">
        <v>383</v>
      </c>
      <c r="M2040" s="73" t="s">
        <v>384</v>
      </c>
      <c r="N2040" s="73" t="s">
        <v>39</v>
      </c>
      <c r="O2040" s="73" t="s">
        <v>385</v>
      </c>
      <c r="P2040" s="73" t="s">
        <v>907</v>
      </c>
      <c r="Q2040" s="73" t="s">
        <v>917</v>
      </c>
      <c r="R2040" s="73" t="s">
        <v>83</v>
      </c>
      <c r="V2040" s="60" t="str">
        <f>W2040&amp;H2040</f>
        <v>USURPER S1707серый</v>
      </c>
      <c r="W2040" s="60" t="str">
        <f>_xlfn.LET(_xlpm.TextCell,TEXT(G2040,"###"),IF(_xlpm.TextCell&lt;&gt;"",IF(StyleSpaceSplit,IFERROR(IF(FIND(" ",_xlpm.TextCell)&gt;=1,MID(_xlpm.TextCell,1,FIND(" ",_xlpm.TextCell)-1),_xlpm.TextCell),_xlpm.TextCell),_xlpm.TextCell),""))</f>
        <v>USURPER S1707</v>
      </c>
      <c r="X2040" s="60" t="str">
        <f>IF(A2040&lt;&gt;"",IFERROR(IF(FIND(" ",G2040)&gt;=1,MID(G2040,FIND(" ",G2040)+1,LEN(G2040)),""),""),"")</f>
        <v>S1707</v>
      </c>
      <c r="AC2040" s="51">
        <f>IFERROR(VALUE(MID($C2040,1,2)),0)</f>
        <v>80</v>
      </c>
      <c r="AD2040" s="44">
        <f>IFERROR(VALUE(MID($C2040,4,3)),0)</f>
        <v>284</v>
      </c>
      <c r="AE2040" s="51">
        <f>VALUE(RIGHT("00"&amp;AC2040,2)&amp;RIGHT("000"&amp;AD2040,3))</f>
        <v>80284</v>
      </c>
    </row>
    <row r="2041" spans="1:31">
      <c r="A2041" s="60" t="str">
        <f>IF(G2041&amp;Q2041&lt;&gt;"",W2041&amp;Q2041,"")</f>
        <v>USURPER S1707grey</v>
      </c>
      <c r="B2041" s="60" t="str">
        <f>IF(C2041&lt;&gt;"",LEFT(C2041,9),"")</f>
        <v>80-284-08</v>
      </c>
      <c r="C2041" s="73" t="s">
        <v>1159</v>
      </c>
      <c r="D2041" s="73" t="s">
        <v>1155</v>
      </c>
      <c r="E2041" s="73" t="s">
        <v>915</v>
      </c>
      <c r="F2041" s="74">
        <v>56</v>
      </c>
      <c r="G2041" s="73" t="s">
        <v>1145</v>
      </c>
      <c r="H2041" s="73" t="s">
        <v>83</v>
      </c>
      <c r="I2041" s="73" t="s">
        <v>1146</v>
      </c>
      <c r="J2041" s="73" t="s">
        <v>320</v>
      </c>
      <c r="K2041" s="73" t="s">
        <v>382</v>
      </c>
      <c r="L2041" s="73" t="s">
        <v>383</v>
      </c>
      <c r="M2041" s="73" t="s">
        <v>384</v>
      </c>
      <c r="N2041" s="73" t="s">
        <v>39</v>
      </c>
      <c r="O2041" s="73" t="s">
        <v>385</v>
      </c>
      <c r="P2041" s="73" t="s">
        <v>907</v>
      </c>
      <c r="Q2041" s="73" t="s">
        <v>917</v>
      </c>
      <c r="R2041" s="73" t="s">
        <v>83</v>
      </c>
      <c r="V2041" s="60" t="str">
        <f>W2041&amp;H2041</f>
        <v>USURPER S1707серый</v>
      </c>
      <c r="W2041" s="60" t="str">
        <f>_xlfn.LET(_xlpm.TextCell,TEXT(G2041,"###"),IF(_xlpm.TextCell&lt;&gt;"",IF(StyleSpaceSplit,IFERROR(IF(FIND(" ",_xlpm.TextCell)&gt;=1,MID(_xlpm.TextCell,1,FIND(" ",_xlpm.TextCell)-1),_xlpm.TextCell),_xlpm.TextCell),_xlpm.TextCell),""))</f>
        <v>USURPER S1707</v>
      </c>
      <c r="X2041" s="60" t="str">
        <f>IF(A2041&lt;&gt;"",IFERROR(IF(FIND(" ",G2041)&gt;=1,MID(G2041,FIND(" ",G2041)+1,LEN(G2041)),""),""),"")</f>
        <v>S1707</v>
      </c>
      <c r="AC2041" s="51">
        <f>IFERROR(VALUE(MID($C2041,1,2)),0)</f>
        <v>80</v>
      </c>
      <c r="AD2041" s="44">
        <f>IFERROR(VALUE(MID($C2041,4,3)),0)</f>
        <v>284</v>
      </c>
      <c r="AE2041" s="51">
        <f>VALUE(RIGHT("00"&amp;AC2041,2)&amp;RIGHT("000"&amp;AD2041,3))</f>
        <v>80284</v>
      </c>
    </row>
    <row r="2042" spans="1:31">
      <c r="A2042" s="60" t="str">
        <f>IF(G2042&amp;Q2042&lt;&gt;"",W2042&amp;Q2042,"")</f>
        <v>USURPER S1707grey</v>
      </c>
      <c r="B2042" s="60" t="str">
        <f>IF(C2042&lt;&gt;"",LEFT(C2042,9),"")</f>
        <v>80-284-08</v>
      </c>
      <c r="C2042" s="73" t="s">
        <v>1160</v>
      </c>
      <c r="D2042" s="73" t="s">
        <v>1155</v>
      </c>
      <c r="E2042" s="73" t="s">
        <v>920</v>
      </c>
      <c r="F2042" s="74">
        <v>58</v>
      </c>
      <c r="G2042" s="73" t="s">
        <v>1145</v>
      </c>
      <c r="H2042" s="73" t="s">
        <v>83</v>
      </c>
      <c r="I2042" s="73" t="s">
        <v>1146</v>
      </c>
      <c r="J2042" s="73" t="s">
        <v>320</v>
      </c>
      <c r="K2042" s="73" t="s">
        <v>382</v>
      </c>
      <c r="L2042" s="73" t="s">
        <v>383</v>
      </c>
      <c r="M2042" s="73" t="s">
        <v>384</v>
      </c>
      <c r="N2042" s="73" t="s">
        <v>39</v>
      </c>
      <c r="O2042" s="73" t="s">
        <v>385</v>
      </c>
      <c r="P2042" s="73" t="s">
        <v>907</v>
      </c>
      <c r="Q2042" s="73" t="s">
        <v>917</v>
      </c>
      <c r="R2042" s="73" t="s">
        <v>83</v>
      </c>
      <c r="V2042" s="60" t="str">
        <f>W2042&amp;H2042</f>
        <v>USURPER S1707серый</v>
      </c>
      <c r="W2042" s="60" t="str">
        <f>_xlfn.LET(_xlpm.TextCell,TEXT(G2042,"###"),IF(_xlpm.TextCell&lt;&gt;"",IF(StyleSpaceSplit,IFERROR(IF(FIND(" ",_xlpm.TextCell)&gt;=1,MID(_xlpm.TextCell,1,FIND(" ",_xlpm.TextCell)-1),_xlpm.TextCell),_xlpm.TextCell),_xlpm.TextCell),""))</f>
        <v>USURPER S1707</v>
      </c>
      <c r="X2042" s="60" t="str">
        <f>IF(A2042&lt;&gt;"",IFERROR(IF(FIND(" ",G2042)&gt;=1,MID(G2042,FIND(" ",G2042)+1,LEN(G2042)),""),""),"")</f>
        <v>S1707</v>
      </c>
      <c r="AC2042" s="51">
        <f>IFERROR(VALUE(MID($C2042,1,2)),0)</f>
        <v>80</v>
      </c>
      <c r="AD2042" s="44">
        <f>IFERROR(VALUE(MID($C2042,4,3)),0)</f>
        <v>284</v>
      </c>
      <c r="AE2042" s="51">
        <f>VALUE(RIGHT("00"&amp;AC2042,2)&amp;RIGHT("000"&amp;AD2042,3))</f>
        <v>80284</v>
      </c>
    </row>
    <row r="2043" spans="1:31">
      <c r="A2043" s="60" t="str">
        <f>IF(G2043&amp;Q2043&lt;&gt;"",W2043&amp;Q2043,"")</f>
        <v>USURPER S1707grey</v>
      </c>
      <c r="B2043" s="60" t="str">
        <f>IF(C2043&lt;&gt;"",LEFT(C2043,9),"")</f>
        <v>80-284-08</v>
      </c>
      <c r="C2043" s="73" t="s">
        <v>1161</v>
      </c>
      <c r="D2043" s="73" t="s">
        <v>1155</v>
      </c>
      <c r="E2043" s="73" t="s">
        <v>922</v>
      </c>
      <c r="F2043" s="74">
        <v>60</v>
      </c>
      <c r="G2043" s="73" t="s">
        <v>1145</v>
      </c>
      <c r="H2043" s="73" t="s">
        <v>83</v>
      </c>
      <c r="I2043" s="73" t="s">
        <v>1146</v>
      </c>
      <c r="J2043" s="73" t="s">
        <v>320</v>
      </c>
      <c r="K2043" s="73" t="s">
        <v>382</v>
      </c>
      <c r="L2043" s="73" t="s">
        <v>383</v>
      </c>
      <c r="M2043" s="73" t="s">
        <v>384</v>
      </c>
      <c r="N2043" s="73" t="s">
        <v>39</v>
      </c>
      <c r="O2043" s="73" t="s">
        <v>385</v>
      </c>
      <c r="P2043" s="73" t="s">
        <v>907</v>
      </c>
      <c r="Q2043" s="73" t="s">
        <v>917</v>
      </c>
      <c r="R2043" s="73" t="s">
        <v>83</v>
      </c>
      <c r="V2043" s="60" t="str">
        <f>W2043&amp;H2043</f>
        <v>USURPER S1707серый</v>
      </c>
      <c r="W2043" s="60" t="str">
        <f>_xlfn.LET(_xlpm.TextCell,TEXT(G2043,"###"),IF(_xlpm.TextCell&lt;&gt;"",IF(StyleSpaceSplit,IFERROR(IF(FIND(" ",_xlpm.TextCell)&gt;=1,MID(_xlpm.TextCell,1,FIND(" ",_xlpm.TextCell)-1),_xlpm.TextCell),_xlpm.TextCell),_xlpm.TextCell),""))</f>
        <v>USURPER S1707</v>
      </c>
      <c r="X2043" s="60" t="str">
        <f>IF(A2043&lt;&gt;"",IFERROR(IF(FIND(" ",G2043)&gt;=1,MID(G2043,FIND(" ",G2043)+1,LEN(G2043)),""),""),"")</f>
        <v>S1707</v>
      </c>
      <c r="AC2043" s="51">
        <f>IFERROR(VALUE(MID($C2043,1,2)),0)</f>
        <v>80</v>
      </c>
      <c r="AD2043" s="44">
        <f>IFERROR(VALUE(MID($C2043,4,3)),0)</f>
        <v>284</v>
      </c>
      <c r="AE2043" s="51">
        <f>VALUE(RIGHT("00"&amp;AC2043,2)&amp;RIGHT("000"&amp;AD2043,3))</f>
        <v>80284</v>
      </c>
    </row>
    <row r="2044" spans="1:31">
      <c r="A2044" s="60" t="str">
        <f>IF(G2044&amp;Q2044&lt;&gt;"",W2044&amp;Q2044,"")</f>
        <v>USURPER S1707grey</v>
      </c>
      <c r="B2044" s="60" t="str">
        <f>IF(C2044&lt;&gt;"",LEFT(C2044,9),"")</f>
        <v>80-284-08</v>
      </c>
      <c r="C2044" s="73" t="s">
        <v>1162</v>
      </c>
      <c r="D2044" s="73" t="s">
        <v>1155</v>
      </c>
      <c r="E2044" s="73" t="s">
        <v>1046</v>
      </c>
      <c r="F2044" s="74">
        <v>62</v>
      </c>
      <c r="G2044" s="73" t="s">
        <v>1145</v>
      </c>
      <c r="H2044" s="73" t="s">
        <v>83</v>
      </c>
      <c r="I2044" s="73" t="s">
        <v>1146</v>
      </c>
      <c r="J2044" s="73" t="s">
        <v>320</v>
      </c>
      <c r="K2044" s="73" t="s">
        <v>382</v>
      </c>
      <c r="L2044" s="73" t="s">
        <v>383</v>
      </c>
      <c r="M2044" s="73" t="s">
        <v>384</v>
      </c>
      <c r="N2044" s="73" t="s">
        <v>39</v>
      </c>
      <c r="O2044" s="73" t="s">
        <v>385</v>
      </c>
      <c r="P2044" s="73" t="s">
        <v>907</v>
      </c>
      <c r="Q2044" s="73" t="s">
        <v>917</v>
      </c>
      <c r="R2044" s="73" t="s">
        <v>83</v>
      </c>
      <c r="V2044" s="60" t="str">
        <f>W2044&amp;H2044</f>
        <v>USURPER S1707серый</v>
      </c>
      <c r="W2044" s="60" t="str">
        <f>_xlfn.LET(_xlpm.TextCell,TEXT(G2044,"###"),IF(_xlpm.TextCell&lt;&gt;"",IF(StyleSpaceSplit,IFERROR(IF(FIND(" ",_xlpm.TextCell)&gt;=1,MID(_xlpm.TextCell,1,FIND(" ",_xlpm.TextCell)-1),_xlpm.TextCell),_xlpm.TextCell),_xlpm.TextCell),""))</f>
        <v>USURPER S1707</v>
      </c>
      <c r="X2044" s="60" t="str">
        <f>IF(A2044&lt;&gt;"",IFERROR(IF(FIND(" ",G2044)&gt;=1,MID(G2044,FIND(" ",G2044)+1,LEN(G2044)),""),""),"")</f>
        <v>S1707</v>
      </c>
      <c r="AC2044" s="51">
        <f>IFERROR(VALUE(MID($C2044,1,2)),0)</f>
        <v>80</v>
      </c>
      <c r="AD2044" s="44">
        <f>IFERROR(VALUE(MID($C2044,4,3)),0)</f>
        <v>284</v>
      </c>
      <c r="AE2044" s="51">
        <f>VALUE(RIGHT("00"&amp;AC2044,2)&amp;RIGHT("000"&amp;AD2044,3))</f>
        <v>80284</v>
      </c>
    </row>
    <row r="2045" spans="1:31">
      <c r="A2045" s="60" t="str">
        <f>IF(G2045&amp;Q2045&lt;&gt;"",W2045&amp;Q2045,"")</f>
        <v>USURPER S1801beige</v>
      </c>
      <c r="B2045" s="60" t="str">
        <f>IF(C2045&lt;&gt;"",LEFT(C2045,9),"")</f>
        <v>80-400-02</v>
      </c>
      <c r="C2045" s="73" t="s">
        <v>2464</v>
      </c>
      <c r="D2045" s="73" t="s">
        <v>2465</v>
      </c>
      <c r="E2045" s="73" t="s">
        <v>956</v>
      </c>
      <c r="F2045" s="74">
        <v>55</v>
      </c>
      <c r="G2045" s="73" t="s">
        <v>2466</v>
      </c>
      <c r="H2045" s="73" t="s">
        <v>63</v>
      </c>
      <c r="I2045" s="73" t="s">
        <v>1021</v>
      </c>
      <c r="J2045" s="73" t="s">
        <v>320</v>
      </c>
      <c r="K2045" s="73" t="s">
        <v>382</v>
      </c>
      <c r="L2045" s="73" t="s">
        <v>383</v>
      </c>
      <c r="M2045" s="73" t="s">
        <v>384</v>
      </c>
      <c r="N2045" s="73" t="s">
        <v>37</v>
      </c>
      <c r="O2045" s="73" t="s">
        <v>385</v>
      </c>
      <c r="P2045" s="73" t="s">
        <v>907</v>
      </c>
      <c r="Q2045" s="73" t="s">
        <v>937</v>
      </c>
      <c r="R2045" s="73" t="s">
        <v>63</v>
      </c>
      <c r="V2045" s="60" t="str">
        <f>W2045&amp;H2045</f>
        <v>USURPER S1801бежевый</v>
      </c>
      <c r="W2045" s="60" t="str">
        <f>_xlfn.LET(_xlpm.TextCell,TEXT(G2045,"###"),IF(_xlpm.TextCell&lt;&gt;"",IF(StyleSpaceSplit,IFERROR(IF(FIND(" ",_xlpm.TextCell)&gt;=1,MID(_xlpm.TextCell,1,FIND(" ",_xlpm.TextCell)-1),_xlpm.TextCell),_xlpm.TextCell),_xlpm.TextCell),""))</f>
        <v>USURPER S1801</v>
      </c>
      <c r="X2045" s="60" t="str">
        <f>IF(A2045&lt;&gt;"",IFERROR(IF(FIND(" ",G2045)&gt;=1,MID(G2045,FIND(" ",G2045)+1,LEN(G2045)),""),""),"")</f>
        <v>S1801</v>
      </c>
      <c r="AC2045" s="51">
        <f>IFERROR(VALUE(MID($C2045,1,2)),0)</f>
        <v>80</v>
      </c>
      <c r="AD2045" s="44">
        <f>IFERROR(VALUE(MID($C2045,4,3)),0)</f>
        <v>400</v>
      </c>
      <c r="AE2045" s="51">
        <f>VALUE(RIGHT("00"&amp;AC2045,2)&amp;RIGHT("000"&amp;AD2045,3))</f>
        <v>80400</v>
      </c>
    </row>
    <row r="2046" spans="1:31">
      <c r="A2046" s="60" t="str">
        <f>IF(G2046&amp;Q2046&lt;&gt;"",W2046&amp;Q2046,"")</f>
        <v>USURPER S1801beige</v>
      </c>
      <c r="B2046" s="60" t="str">
        <f>IF(C2046&lt;&gt;"",LEFT(C2046,9),"")</f>
        <v>80-400-02</v>
      </c>
      <c r="C2046" s="73" t="s">
        <v>2467</v>
      </c>
      <c r="D2046" s="73" t="s">
        <v>2465</v>
      </c>
      <c r="E2046" s="73" t="s">
        <v>904</v>
      </c>
      <c r="F2046" s="74">
        <v>57</v>
      </c>
      <c r="G2046" s="73" t="s">
        <v>2466</v>
      </c>
      <c r="H2046" s="73" t="s">
        <v>63</v>
      </c>
      <c r="I2046" s="73" t="s">
        <v>1021</v>
      </c>
      <c r="J2046" s="73" t="s">
        <v>320</v>
      </c>
      <c r="K2046" s="73" t="s">
        <v>382</v>
      </c>
      <c r="L2046" s="73" t="s">
        <v>383</v>
      </c>
      <c r="M2046" s="73" t="s">
        <v>384</v>
      </c>
      <c r="N2046" s="73" t="s">
        <v>37</v>
      </c>
      <c r="O2046" s="73" t="s">
        <v>385</v>
      </c>
      <c r="P2046" s="73" t="s">
        <v>907</v>
      </c>
      <c r="Q2046" s="73" t="s">
        <v>937</v>
      </c>
      <c r="R2046" s="73" t="s">
        <v>63</v>
      </c>
      <c r="V2046" s="60" t="str">
        <f>W2046&amp;H2046</f>
        <v>USURPER S1801бежевый</v>
      </c>
      <c r="W2046" s="60" t="str">
        <f>_xlfn.LET(_xlpm.TextCell,TEXT(G2046,"###"),IF(_xlpm.TextCell&lt;&gt;"",IF(StyleSpaceSplit,IFERROR(IF(FIND(" ",_xlpm.TextCell)&gt;=1,MID(_xlpm.TextCell,1,FIND(" ",_xlpm.TextCell)-1),_xlpm.TextCell),_xlpm.TextCell),_xlpm.TextCell),""))</f>
        <v>USURPER S1801</v>
      </c>
      <c r="X2046" s="60" t="str">
        <f>IF(A2046&lt;&gt;"",IFERROR(IF(FIND(" ",G2046)&gt;=1,MID(G2046,FIND(" ",G2046)+1,LEN(G2046)),""),""),"")</f>
        <v>S1801</v>
      </c>
      <c r="AC2046" s="51">
        <f>IFERROR(VALUE(MID($C2046,1,2)),0)</f>
        <v>80</v>
      </c>
      <c r="AD2046" s="44">
        <f>IFERROR(VALUE(MID($C2046,4,3)),0)</f>
        <v>400</v>
      </c>
      <c r="AE2046" s="51">
        <f>VALUE(RIGHT("00"&amp;AC2046,2)&amp;RIGHT("000"&amp;AD2046,3))</f>
        <v>80400</v>
      </c>
    </row>
    <row r="2047" spans="1:31">
      <c r="A2047" s="60" t="str">
        <f>IF(G2047&amp;Q2047&lt;&gt;"",W2047&amp;Q2047,"")</f>
        <v>USURPER S1801beige</v>
      </c>
      <c r="B2047" s="60" t="str">
        <f>IF(C2047&lt;&gt;"",LEFT(C2047,9),"")</f>
        <v>80-400-02</v>
      </c>
      <c r="C2047" s="73" t="s">
        <v>2468</v>
      </c>
      <c r="D2047" s="73" t="s">
        <v>2465</v>
      </c>
      <c r="E2047" s="73" t="s">
        <v>910</v>
      </c>
      <c r="F2047" s="74">
        <v>59</v>
      </c>
      <c r="G2047" s="73" t="s">
        <v>2466</v>
      </c>
      <c r="H2047" s="73" t="s">
        <v>63</v>
      </c>
      <c r="I2047" s="73" t="s">
        <v>1021</v>
      </c>
      <c r="J2047" s="73" t="s">
        <v>320</v>
      </c>
      <c r="K2047" s="73" t="s">
        <v>382</v>
      </c>
      <c r="L2047" s="73" t="s">
        <v>383</v>
      </c>
      <c r="M2047" s="73" t="s">
        <v>384</v>
      </c>
      <c r="N2047" s="73" t="s">
        <v>37</v>
      </c>
      <c r="O2047" s="73" t="s">
        <v>385</v>
      </c>
      <c r="P2047" s="73" t="s">
        <v>907</v>
      </c>
      <c r="Q2047" s="73" t="s">
        <v>937</v>
      </c>
      <c r="R2047" s="73" t="s">
        <v>63</v>
      </c>
      <c r="V2047" s="60" t="str">
        <f>W2047&amp;H2047</f>
        <v>USURPER S1801бежевый</v>
      </c>
      <c r="W2047" s="60" t="str">
        <f>_xlfn.LET(_xlpm.TextCell,TEXT(G2047,"###"),IF(_xlpm.TextCell&lt;&gt;"",IF(StyleSpaceSplit,IFERROR(IF(FIND(" ",_xlpm.TextCell)&gt;=1,MID(_xlpm.TextCell,1,FIND(" ",_xlpm.TextCell)-1),_xlpm.TextCell),_xlpm.TextCell),_xlpm.TextCell),""))</f>
        <v>USURPER S1801</v>
      </c>
      <c r="X2047" s="60" t="str">
        <f>IF(A2047&lt;&gt;"",IFERROR(IF(FIND(" ",G2047)&gt;=1,MID(G2047,FIND(" ",G2047)+1,LEN(G2047)),""),""),"")</f>
        <v>S1801</v>
      </c>
      <c r="AC2047" s="51">
        <f>IFERROR(VALUE(MID($C2047,1,2)),0)</f>
        <v>80</v>
      </c>
      <c r="AD2047" s="44">
        <f>IFERROR(VALUE(MID($C2047,4,3)),0)</f>
        <v>400</v>
      </c>
      <c r="AE2047" s="51">
        <f>VALUE(RIGHT("00"&amp;AC2047,2)&amp;RIGHT("000"&amp;AD2047,3))</f>
        <v>80400</v>
      </c>
    </row>
    <row r="2048" spans="1:31">
      <c r="A2048" s="60" t="str">
        <f>IF(G2048&amp;Q2048&lt;&gt;"",W2048&amp;Q2048,"")</f>
        <v>USURPER S1801beige</v>
      </c>
      <c r="B2048" s="60" t="str">
        <f>IF(C2048&lt;&gt;"",LEFT(C2048,9),"")</f>
        <v>80-400-02</v>
      </c>
      <c r="C2048" s="73" t="s">
        <v>2469</v>
      </c>
      <c r="D2048" s="73" t="s">
        <v>2465</v>
      </c>
      <c r="E2048" s="73" t="s">
        <v>912</v>
      </c>
      <c r="F2048" s="74">
        <v>61</v>
      </c>
      <c r="G2048" s="73" t="s">
        <v>2466</v>
      </c>
      <c r="H2048" s="73" t="s">
        <v>63</v>
      </c>
      <c r="I2048" s="73" t="s">
        <v>1021</v>
      </c>
      <c r="J2048" s="73" t="s">
        <v>320</v>
      </c>
      <c r="K2048" s="73" t="s">
        <v>382</v>
      </c>
      <c r="L2048" s="73" t="s">
        <v>383</v>
      </c>
      <c r="M2048" s="73" t="s">
        <v>384</v>
      </c>
      <c r="N2048" s="73" t="s">
        <v>37</v>
      </c>
      <c r="O2048" s="73" t="s">
        <v>385</v>
      </c>
      <c r="P2048" s="73" t="s">
        <v>907</v>
      </c>
      <c r="Q2048" s="73" t="s">
        <v>937</v>
      </c>
      <c r="R2048" s="73" t="s">
        <v>63</v>
      </c>
      <c r="V2048" s="60" t="str">
        <f>W2048&amp;H2048</f>
        <v>USURPER S1801бежевый</v>
      </c>
      <c r="W2048" s="60" t="str">
        <f>_xlfn.LET(_xlpm.TextCell,TEXT(G2048,"###"),IF(_xlpm.TextCell&lt;&gt;"",IF(StyleSpaceSplit,IFERROR(IF(FIND(" ",_xlpm.TextCell)&gt;=1,MID(_xlpm.TextCell,1,FIND(" ",_xlpm.TextCell)-1),_xlpm.TextCell),_xlpm.TextCell),_xlpm.TextCell),""))</f>
        <v>USURPER S1801</v>
      </c>
      <c r="X2048" s="60" t="str">
        <f>IF(A2048&lt;&gt;"",IFERROR(IF(FIND(" ",G2048)&gt;=1,MID(G2048,FIND(" ",G2048)+1,LEN(G2048)),""),""),"")</f>
        <v>S1801</v>
      </c>
      <c r="AC2048" s="51">
        <f>IFERROR(VALUE(MID($C2048,1,2)),0)</f>
        <v>80</v>
      </c>
      <c r="AD2048" s="44">
        <f>IFERROR(VALUE(MID($C2048,4,3)),0)</f>
        <v>400</v>
      </c>
      <c r="AE2048" s="51">
        <f>VALUE(RIGHT("00"&amp;AC2048,2)&amp;RIGHT("000"&amp;AD2048,3))</f>
        <v>80400</v>
      </c>
    </row>
    <row r="2049" spans="1:31">
      <c r="A2049" s="60" t="str">
        <f>IF(G2049&amp;Q2049&lt;&gt;"",W2049&amp;Q2049,"")</f>
        <v>USURPER S1801blue</v>
      </c>
      <c r="B2049" s="60" t="str">
        <f>IF(C2049&lt;&gt;"",LEFT(C2049,9),"")</f>
        <v>80-400-06</v>
      </c>
      <c r="C2049" s="73" t="s">
        <v>2613</v>
      </c>
      <c r="D2049" s="73" t="s">
        <v>2614</v>
      </c>
      <c r="E2049" s="73" t="s">
        <v>956</v>
      </c>
      <c r="F2049" s="74">
        <v>55</v>
      </c>
      <c r="G2049" s="73" t="s">
        <v>2466</v>
      </c>
      <c r="H2049" s="73" t="s">
        <v>71</v>
      </c>
      <c r="I2049" s="73" t="s">
        <v>1021</v>
      </c>
      <c r="J2049" s="73" t="s">
        <v>320</v>
      </c>
      <c r="K2049" s="73" t="s">
        <v>382</v>
      </c>
      <c r="L2049" s="73" t="s">
        <v>383</v>
      </c>
      <c r="M2049" s="73" t="s">
        <v>384</v>
      </c>
      <c r="N2049" s="73" t="s">
        <v>37</v>
      </c>
      <c r="O2049" s="73" t="s">
        <v>385</v>
      </c>
      <c r="P2049" s="73" t="s">
        <v>907</v>
      </c>
      <c r="Q2049" s="73" t="s">
        <v>932</v>
      </c>
      <c r="R2049" s="73" t="s">
        <v>71</v>
      </c>
      <c r="V2049" s="60" t="str">
        <f>W2049&amp;H2049</f>
        <v>USURPER S1801синий</v>
      </c>
      <c r="W2049" s="60" t="str">
        <f>_xlfn.LET(_xlpm.TextCell,TEXT(G2049,"###"),IF(_xlpm.TextCell&lt;&gt;"",IF(StyleSpaceSplit,IFERROR(IF(FIND(" ",_xlpm.TextCell)&gt;=1,MID(_xlpm.TextCell,1,FIND(" ",_xlpm.TextCell)-1),_xlpm.TextCell),_xlpm.TextCell),_xlpm.TextCell),""))</f>
        <v>USURPER S1801</v>
      </c>
      <c r="X2049" s="60" t="str">
        <f>IF(A2049&lt;&gt;"",IFERROR(IF(FIND(" ",G2049)&gt;=1,MID(G2049,FIND(" ",G2049)+1,LEN(G2049)),""),""),"")</f>
        <v>S1801</v>
      </c>
      <c r="AC2049" s="51">
        <f>IFERROR(VALUE(MID($C2049,1,2)),0)</f>
        <v>80</v>
      </c>
      <c r="AD2049" s="44">
        <f>IFERROR(VALUE(MID($C2049,4,3)),0)</f>
        <v>400</v>
      </c>
      <c r="AE2049" s="51">
        <f>VALUE(RIGHT("00"&amp;AC2049,2)&amp;RIGHT("000"&amp;AD2049,3))</f>
        <v>80400</v>
      </c>
    </row>
    <row r="2050" spans="1:31">
      <c r="A2050" s="60" t="str">
        <f>IF(G2050&amp;Q2050&lt;&gt;"",W2050&amp;Q2050,"")</f>
        <v>USURPER S1801blue</v>
      </c>
      <c r="B2050" s="60" t="str">
        <f>IF(C2050&lt;&gt;"",LEFT(C2050,9),"")</f>
        <v>80-400-06</v>
      </c>
      <c r="C2050" s="73" t="s">
        <v>2615</v>
      </c>
      <c r="D2050" s="73" t="s">
        <v>2614</v>
      </c>
      <c r="E2050" s="73" t="s">
        <v>915</v>
      </c>
      <c r="F2050" s="74">
        <v>56</v>
      </c>
      <c r="G2050" s="73" t="s">
        <v>2466</v>
      </c>
      <c r="H2050" s="73" t="s">
        <v>71</v>
      </c>
      <c r="I2050" s="73" t="s">
        <v>1021</v>
      </c>
      <c r="J2050" s="73" t="s">
        <v>320</v>
      </c>
      <c r="K2050" s="73" t="s">
        <v>382</v>
      </c>
      <c r="L2050" s="73" t="s">
        <v>383</v>
      </c>
      <c r="M2050" s="73" t="s">
        <v>384</v>
      </c>
      <c r="N2050" s="73" t="s">
        <v>37</v>
      </c>
      <c r="O2050" s="73" t="s">
        <v>385</v>
      </c>
      <c r="P2050" s="73" t="s">
        <v>907</v>
      </c>
      <c r="Q2050" s="73" t="s">
        <v>932</v>
      </c>
      <c r="R2050" s="73" t="s">
        <v>71</v>
      </c>
      <c r="V2050" s="60" t="str">
        <f>W2050&amp;H2050</f>
        <v>USURPER S1801синий</v>
      </c>
      <c r="W2050" s="60" t="str">
        <f>_xlfn.LET(_xlpm.TextCell,TEXT(G2050,"###"),IF(_xlpm.TextCell&lt;&gt;"",IF(StyleSpaceSplit,IFERROR(IF(FIND(" ",_xlpm.TextCell)&gt;=1,MID(_xlpm.TextCell,1,FIND(" ",_xlpm.TextCell)-1),_xlpm.TextCell),_xlpm.TextCell),_xlpm.TextCell),""))</f>
        <v>USURPER S1801</v>
      </c>
      <c r="X2050" s="60" t="str">
        <f>IF(A2050&lt;&gt;"",IFERROR(IF(FIND(" ",G2050)&gt;=1,MID(G2050,FIND(" ",G2050)+1,LEN(G2050)),""),""),"")</f>
        <v>S1801</v>
      </c>
      <c r="AC2050" s="51">
        <f>IFERROR(VALUE(MID($C2050,1,2)),0)</f>
        <v>80</v>
      </c>
      <c r="AD2050" s="44">
        <f>IFERROR(VALUE(MID($C2050,4,3)),0)</f>
        <v>400</v>
      </c>
      <c r="AE2050" s="51">
        <f>VALUE(RIGHT("00"&amp;AC2050,2)&amp;RIGHT("000"&amp;AD2050,3))</f>
        <v>80400</v>
      </c>
    </row>
    <row r="2051" spans="1:31">
      <c r="A2051" s="60" t="str">
        <f>IF(G2051&amp;Q2051&lt;&gt;"",W2051&amp;Q2051,"")</f>
        <v>USURPER S1801blue</v>
      </c>
      <c r="B2051" s="60" t="str">
        <f>IF(C2051&lt;&gt;"",LEFT(C2051,9),"")</f>
        <v>80-400-06</v>
      </c>
      <c r="C2051" s="73" t="s">
        <v>2616</v>
      </c>
      <c r="D2051" s="73" t="s">
        <v>2614</v>
      </c>
      <c r="E2051" s="73" t="s">
        <v>904</v>
      </c>
      <c r="F2051" s="74">
        <v>57</v>
      </c>
      <c r="G2051" s="73" t="s">
        <v>2466</v>
      </c>
      <c r="H2051" s="73" t="s">
        <v>71</v>
      </c>
      <c r="I2051" s="73" t="s">
        <v>1021</v>
      </c>
      <c r="J2051" s="73" t="s">
        <v>320</v>
      </c>
      <c r="K2051" s="73" t="s">
        <v>382</v>
      </c>
      <c r="L2051" s="73" t="s">
        <v>383</v>
      </c>
      <c r="M2051" s="73" t="s">
        <v>384</v>
      </c>
      <c r="N2051" s="73" t="s">
        <v>37</v>
      </c>
      <c r="O2051" s="73" t="s">
        <v>385</v>
      </c>
      <c r="P2051" s="73" t="s">
        <v>907</v>
      </c>
      <c r="Q2051" s="73" t="s">
        <v>932</v>
      </c>
      <c r="R2051" s="73" t="s">
        <v>71</v>
      </c>
      <c r="V2051" s="60" t="str">
        <f>W2051&amp;H2051</f>
        <v>USURPER S1801синий</v>
      </c>
      <c r="W2051" s="60" t="str">
        <f>_xlfn.LET(_xlpm.TextCell,TEXT(G2051,"###"),IF(_xlpm.TextCell&lt;&gt;"",IF(StyleSpaceSplit,IFERROR(IF(FIND(" ",_xlpm.TextCell)&gt;=1,MID(_xlpm.TextCell,1,FIND(" ",_xlpm.TextCell)-1),_xlpm.TextCell),_xlpm.TextCell),_xlpm.TextCell),""))</f>
        <v>USURPER S1801</v>
      </c>
      <c r="X2051" s="60" t="str">
        <f>IF(A2051&lt;&gt;"",IFERROR(IF(FIND(" ",G2051)&gt;=1,MID(G2051,FIND(" ",G2051)+1,LEN(G2051)),""),""),"")</f>
        <v>S1801</v>
      </c>
      <c r="AC2051" s="51">
        <f>IFERROR(VALUE(MID($C2051,1,2)),0)</f>
        <v>80</v>
      </c>
      <c r="AD2051" s="44">
        <f>IFERROR(VALUE(MID($C2051,4,3)),0)</f>
        <v>400</v>
      </c>
      <c r="AE2051" s="51">
        <f>VALUE(RIGHT("00"&amp;AC2051,2)&amp;RIGHT("000"&amp;AD2051,3))</f>
        <v>80400</v>
      </c>
    </row>
    <row r="2052" spans="1:31">
      <c r="A2052" s="60" t="str">
        <f>IF(G2052&amp;Q2052&lt;&gt;"",W2052&amp;Q2052,"")</f>
        <v>USURPER S1801blue</v>
      </c>
      <c r="B2052" s="60" t="str">
        <f>IF(C2052&lt;&gt;"",LEFT(C2052,9),"")</f>
        <v>80-400-06</v>
      </c>
      <c r="C2052" s="73" t="s">
        <v>2617</v>
      </c>
      <c r="D2052" s="73" t="s">
        <v>2614</v>
      </c>
      <c r="E2052" s="73" t="s">
        <v>920</v>
      </c>
      <c r="F2052" s="74">
        <v>58</v>
      </c>
      <c r="G2052" s="73" t="s">
        <v>2466</v>
      </c>
      <c r="H2052" s="73" t="s">
        <v>71</v>
      </c>
      <c r="I2052" s="73" t="s">
        <v>1021</v>
      </c>
      <c r="J2052" s="73" t="s">
        <v>320</v>
      </c>
      <c r="K2052" s="73" t="s">
        <v>382</v>
      </c>
      <c r="L2052" s="73" t="s">
        <v>383</v>
      </c>
      <c r="M2052" s="73" t="s">
        <v>384</v>
      </c>
      <c r="N2052" s="73" t="s">
        <v>37</v>
      </c>
      <c r="O2052" s="73" t="s">
        <v>385</v>
      </c>
      <c r="P2052" s="73" t="s">
        <v>907</v>
      </c>
      <c r="Q2052" s="73" t="s">
        <v>932</v>
      </c>
      <c r="R2052" s="73" t="s">
        <v>71</v>
      </c>
      <c r="V2052" s="60" t="str">
        <f>W2052&amp;H2052</f>
        <v>USURPER S1801синий</v>
      </c>
      <c r="W2052" s="60" t="str">
        <f>_xlfn.LET(_xlpm.TextCell,TEXT(G2052,"###"),IF(_xlpm.TextCell&lt;&gt;"",IF(StyleSpaceSplit,IFERROR(IF(FIND(" ",_xlpm.TextCell)&gt;=1,MID(_xlpm.TextCell,1,FIND(" ",_xlpm.TextCell)-1),_xlpm.TextCell),_xlpm.TextCell),_xlpm.TextCell),""))</f>
        <v>USURPER S1801</v>
      </c>
      <c r="X2052" s="60" t="str">
        <f>IF(A2052&lt;&gt;"",IFERROR(IF(FIND(" ",G2052)&gt;=1,MID(G2052,FIND(" ",G2052)+1,LEN(G2052)),""),""),"")</f>
        <v>S1801</v>
      </c>
      <c r="AC2052" s="51">
        <f>IFERROR(VALUE(MID($C2052,1,2)),0)</f>
        <v>80</v>
      </c>
      <c r="AD2052" s="44">
        <f>IFERROR(VALUE(MID($C2052,4,3)),0)</f>
        <v>400</v>
      </c>
      <c r="AE2052" s="51">
        <f>VALUE(RIGHT("00"&amp;AC2052,2)&amp;RIGHT("000"&amp;AD2052,3))</f>
        <v>80400</v>
      </c>
    </row>
    <row r="2053" spans="1:31">
      <c r="A2053" s="60" t="str">
        <f>IF(G2053&amp;Q2053&lt;&gt;"",W2053&amp;Q2053,"")</f>
        <v>USURPER S1801blue</v>
      </c>
      <c r="B2053" s="60" t="str">
        <f>IF(C2053&lt;&gt;"",LEFT(C2053,9),"")</f>
        <v>80-400-06</v>
      </c>
      <c r="C2053" s="73" t="s">
        <v>2618</v>
      </c>
      <c r="D2053" s="73" t="s">
        <v>2614</v>
      </c>
      <c r="E2053" s="73" t="s">
        <v>922</v>
      </c>
      <c r="F2053" s="74">
        <v>60</v>
      </c>
      <c r="G2053" s="73" t="s">
        <v>2466</v>
      </c>
      <c r="H2053" s="73" t="s">
        <v>71</v>
      </c>
      <c r="I2053" s="73" t="s">
        <v>1021</v>
      </c>
      <c r="J2053" s="73" t="s">
        <v>320</v>
      </c>
      <c r="K2053" s="73" t="s">
        <v>382</v>
      </c>
      <c r="L2053" s="73" t="s">
        <v>383</v>
      </c>
      <c r="M2053" s="73" t="s">
        <v>384</v>
      </c>
      <c r="N2053" s="73" t="s">
        <v>37</v>
      </c>
      <c r="O2053" s="73" t="s">
        <v>385</v>
      </c>
      <c r="P2053" s="73" t="s">
        <v>907</v>
      </c>
      <c r="Q2053" s="73" t="s">
        <v>932</v>
      </c>
      <c r="R2053" s="73" t="s">
        <v>71</v>
      </c>
      <c r="V2053" s="60" t="str">
        <f>W2053&amp;H2053</f>
        <v>USURPER S1801синий</v>
      </c>
      <c r="W2053" s="60" t="str">
        <f>_xlfn.LET(_xlpm.TextCell,TEXT(G2053,"###"),IF(_xlpm.TextCell&lt;&gt;"",IF(StyleSpaceSplit,IFERROR(IF(FIND(" ",_xlpm.TextCell)&gt;=1,MID(_xlpm.TextCell,1,FIND(" ",_xlpm.TextCell)-1),_xlpm.TextCell),_xlpm.TextCell),_xlpm.TextCell),""))</f>
        <v>USURPER S1801</v>
      </c>
      <c r="X2053" s="60" t="str">
        <f>IF(A2053&lt;&gt;"",IFERROR(IF(FIND(" ",G2053)&gt;=1,MID(G2053,FIND(" ",G2053)+1,LEN(G2053)),""),""),"")</f>
        <v>S1801</v>
      </c>
      <c r="AC2053" s="51">
        <f>IFERROR(VALUE(MID($C2053,1,2)),0)</f>
        <v>80</v>
      </c>
      <c r="AD2053" s="44">
        <f>IFERROR(VALUE(MID($C2053,4,3)),0)</f>
        <v>400</v>
      </c>
      <c r="AE2053" s="51">
        <f>VALUE(RIGHT("00"&amp;AC2053,2)&amp;RIGHT("000"&amp;AD2053,3))</f>
        <v>80400</v>
      </c>
    </row>
    <row r="2054" spans="1:31">
      <c r="A2054" s="60" t="str">
        <f>IF(G2054&amp;Q2054&lt;&gt;"",W2054&amp;Q2054,"")</f>
        <v>USURPER S1801blue</v>
      </c>
      <c r="B2054" s="60" t="str">
        <f>IF(C2054&lt;&gt;"",LEFT(C2054,9),"")</f>
        <v>80-400-06</v>
      </c>
      <c r="C2054" s="73" t="s">
        <v>2619</v>
      </c>
      <c r="D2054" s="73" t="s">
        <v>2614</v>
      </c>
      <c r="E2054" s="73" t="s">
        <v>912</v>
      </c>
      <c r="F2054" s="74">
        <v>61</v>
      </c>
      <c r="G2054" s="73" t="s">
        <v>2466</v>
      </c>
      <c r="H2054" s="73" t="s">
        <v>71</v>
      </c>
      <c r="I2054" s="73" t="s">
        <v>1021</v>
      </c>
      <c r="J2054" s="73" t="s">
        <v>320</v>
      </c>
      <c r="K2054" s="73" t="s">
        <v>382</v>
      </c>
      <c r="L2054" s="73" t="s">
        <v>383</v>
      </c>
      <c r="M2054" s="73" t="s">
        <v>384</v>
      </c>
      <c r="N2054" s="73" t="s">
        <v>37</v>
      </c>
      <c r="O2054" s="73" t="s">
        <v>385</v>
      </c>
      <c r="P2054" s="73" t="s">
        <v>907</v>
      </c>
      <c r="Q2054" s="73" t="s">
        <v>932</v>
      </c>
      <c r="R2054" s="73" t="s">
        <v>71</v>
      </c>
      <c r="V2054" s="60" t="str">
        <f>W2054&amp;H2054</f>
        <v>USURPER S1801синий</v>
      </c>
      <c r="W2054" s="60" t="str">
        <f>_xlfn.LET(_xlpm.TextCell,TEXT(G2054,"###"),IF(_xlpm.TextCell&lt;&gt;"",IF(StyleSpaceSplit,IFERROR(IF(FIND(" ",_xlpm.TextCell)&gt;=1,MID(_xlpm.TextCell,1,FIND(" ",_xlpm.TextCell)-1),_xlpm.TextCell),_xlpm.TextCell),_xlpm.TextCell),""))</f>
        <v>USURPER S1801</v>
      </c>
      <c r="X2054" s="60" t="str">
        <f>IF(A2054&lt;&gt;"",IFERROR(IF(FIND(" ",G2054)&gt;=1,MID(G2054,FIND(" ",G2054)+1,LEN(G2054)),""),""),"")</f>
        <v>S1801</v>
      </c>
      <c r="AC2054" s="51">
        <f>IFERROR(VALUE(MID($C2054,1,2)),0)</f>
        <v>80</v>
      </c>
      <c r="AD2054" s="44">
        <f>IFERROR(VALUE(MID($C2054,4,3)),0)</f>
        <v>400</v>
      </c>
      <c r="AE2054" s="51">
        <f>VALUE(RIGHT("00"&amp;AC2054,2)&amp;RIGHT("000"&amp;AD2054,3))</f>
        <v>80400</v>
      </c>
    </row>
    <row r="2055" spans="1:31">
      <c r="A2055" s="60" t="str">
        <f>IF(G2055&amp;Q2055&lt;&gt;"",W2055&amp;Q2055,"")</f>
        <v>USURPER S1801blue</v>
      </c>
      <c r="B2055" s="60" t="str">
        <f>IF(C2055&lt;&gt;"",LEFT(C2055,9),"")</f>
        <v>80-400-06</v>
      </c>
      <c r="C2055" s="73" t="s">
        <v>2620</v>
      </c>
      <c r="D2055" s="73" t="s">
        <v>2614</v>
      </c>
      <c r="E2055" s="73" t="s">
        <v>1046</v>
      </c>
      <c r="F2055" s="74">
        <v>62</v>
      </c>
      <c r="G2055" s="73" t="s">
        <v>2466</v>
      </c>
      <c r="H2055" s="73" t="s">
        <v>71</v>
      </c>
      <c r="I2055" s="73" t="s">
        <v>1021</v>
      </c>
      <c r="J2055" s="73" t="s">
        <v>320</v>
      </c>
      <c r="K2055" s="73" t="s">
        <v>382</v>
      </c>
      <c r="L2055" s="73" t="s">
        <v>383</v>
      </c>
      <c r="M2055" s="73" t="s">
        <v>384</v>
      </c>
      <c r="N2055" s="73" t="s">
        <v>37</v>
      </c>
      <c r="O2055" s="73" t="s">
        <v>385</v>
      </c>
      <c r="P2055" s="73" t="s">
        <v>907</v>
      </c>
      <c r="Q2055" s="73" t="s">
        <v>932</v>
      </c>
      <c r="R2055" s="73" t="s">
        <v>71</v>
      </c>
      <c r="V2055" s="60" t="str">
        <f>W2055&amp;H2055</f>
        <v>USURPER S1801синий</v>
      </c>
      <c r="W2055" s="60" t="str">
        <f>_xlfn.LET(_xlpm.TextCell,TEXT(G2055,"###"),IF(_xlpm.TextCell&lt;&gt;"",IF(StyleSpaceSplit,IFERROR(IF(FIND(" ",_xlpm.TextCell)&gt;=1,MID(_xlpm.TextCell,1,FIND(" ",_xlpm.TextCell)-1),_xlpm.TextCell),_xlpm.TextCell),_xlpm.TextCell),""))</f>
        <v>USURPER S1801</v>
      </c>
      <c r="X2055" s="60" t="str">
        <f>IF(A2055&lt;&gt;"",IFERROR(IF(FIND(" ",G2055)&gt;=1,MID(G2055,FIND(" ",G2055)+1,LEN(G2055)),""),""),"")</f>
        <v>S1801</v>
      </c>
      <c r="AC2055" s="51">
        <f>IFERROR(VALUE(MID($C2055,1,2)),0)</f>
        <v>80</v>
      </c>
      <c r="AD2055" s="44">
        <f>IFERROR(VALUE(MID($C2055,4,3)),0)</f>
        <v>400</v>
      </c>
      <c r="AE2055" s="51">
        <f>VALUE(RIGHT("00"&amp;AC2055,2)&amp;RIGHT("000"&amp;AD2055,3))</f>
        <v>80400</v>
      </c>
    </row>
    <row r="2056" spans="1:31">
      <c r="A2056" s="60" t="str">
        <f>IF(G2056&amp;Q2056&lt;&gt;"",W2056&amp;Q2056,"")</f>
        <v>USURPER S1801blue</v>
      </c>
      <c r="B2056" s="60" t="str">
        <f>IF(C2056&lt;&gt;"",LEFT(C2056,9),"")</f>
        <v>80-400-06</v>
      </c>
      <c r="C2056" s="73" t="s">
        <v>2621</v>
      </c>
      <c r="D2056" s="73" t="s">
        <v>2614</v>
      </c>
      <c r="E2056" s="73" t="s">
        <v>910</v>
      </c>
      <c r="F2056" s="74">
        <v>59</v>
      </c>
      <c r="G2056" s="73" t="s">
        <v>2466</v>
      </c>
      <c r="H2056" s="73" t="s">
        <v>71</v>
      </c>
      <c r="I2056" s="73" t="s">
        <v>1021</v>
      </c>
      <c r="J2056" s="73" t="s">
        <v>320</v>
      </c>
      <c r="K2056" s="73" t="s">
        <v>382</v>
      </c>
      <c r="L2056" s="73" t="s">
        <v>383</v>
      </c>
      <c r="M2056" s="73" t="s">
        <v>384</v>
      </c>
      <c r="N2056" s="73" t="s">
        <v>37</v>
      </c>
      <c r="O2056" s="73" t="s">
        <v>385</v>
      </c>
      <c r="P2056" s="73" t="s">
        <v>907</v>
      </c>
      <c r="Q2056" s="73" t="s">
        <v>932</v>
      </c>
      <c r="R2056" s="73" t="s">
        <v>71</v>
      </c>
      <c r="V2056" s="60" t="str">
        <f>W2056&amp;H2056</f>
        <v>USURPER S1801синий</v>
      </c>
      <c r="W2056" s="60" t="str">
        <f>_xlfn.LET(_xlpm.TextCell,TEXT(G2056,"###"),IF(_xlpm.TextCell&lt;&gt;"",IF(StyleSpaceSplit,IFERROR(IF(FIND(" ",_xlpm.TextCell)&gt;=1,MID(_xlpm.TextCell,1,FIND(" ",_xlpm.TextCell)-1),_xlpm.TextCell),_xlpm.TextCell),_xlpm.TextCell),""))</f>
        <v>USURPER S1801</v>
      </c>
      <c r="X2056" s="60" t="str">
        <f>IF(A2056&lt;&gt;"",IFERROR(IF(FIND(" ",G2056)&gt;=1,MID(G2056,FIND(" ",G2056)+1,LEN(G2056)),""),""),"")</f>
        <v>S1801</v>
      </c>
      <c r="AC2056" s="51">
        <f>IFERROR(VALUE(MID($C2056,1,2)),0)</f>
        <v>80</v>
      </c>
      <c r="AD2056" s="44">
        <f>IFERROR(VALUE(MID($C2056,4,3)),0)</f>
        <v>400</v>
      </c>
      <c r="AE2056" s="51">
        <f>VALUE(RIGHT("00"&amp;AC2056,2)&amp;RIGHT("000"&amp;AD2056,3))</f>
        <v>80400</v>
      </c>
    </row>
    <row r="2057" spans="1:31">
      <c r="A2057" s="60" t="str">
        <f>IF(G2057&amp;Q2057&lt;&gt;"",W2057&amp;Q2057,"")</f>
        <v>USURPER S1802green</v>
      </c>
      <c r="B2057" s="60" t="str">
        <f>IF(C2057&lt;&gt;"",LEFT(C2057,9),"")</f>
        <v>80-401-11</v>
      </c>
      <c r="C2057" s="73" t="s">
        <v>2221</v>
      </c>
      <c r="D2057" s="73" t="s">
        <v>2222</v>
      </c>
      <c r="E2057" s="73" t="s">
        <v>956</v>
      </c>
      <c r="F2057" s="74">
        <v>55</v>
      </c>
      <c r="G2057" s="73" t="s">
        <v>2223</v>
      </c>
      <c r="H2057" s="73" t="s">
        <v>226</v>
      </c>
      <c r="I2057" s="73" t="s">
        <v>1021</v>
      </c>
      <c r="J2057" s="73" t="s">
        <v>349</v>
      </c>
      <c r="K2057" s="73" t="s">
        <v>382</v>
      </c>
      <c r="L2057" s="73" t="s">
        <v>383</v>
      </c>
      <c r="M2057" s="73" t="s">
        <v>384</v>
      </c>
      <c r="N2057" s="73" t="s">
        <v>37</v>
      </c>
      <c r="O2057" s="73" t="s">
        <v>385</v>
      </c>
      <c r="P2057" s="73" t="s">
        <v>907</v>
      </c>
      <c r="Q2057" s="73" t="s">
        <v>990</v>
      </c>
      <c r="R2057" s="73" t="s">
        <v>86</v>
      </c>
      <c r="V2057" s="60" t="str">
        <f>W2057&amp;H2057</f>
        <v>USURPER S1802светло-коричневый</v>
      </c>
      <c r="W2057" s="60" t="str">
        <f>_xlfn.LET(_xlpm.TextCell,TEXT(G2057,"###"),IF(_xlpm.TextCell&lt;&gt;"",IF(StyleSpaceSplit,IFERROR(IF(FIND(" ",_xlpm.TextCell)&gt;=1,MID(_xlpm.TextCell,1,FIND(" ",_xlpm.TextCell)-1),_xlpm.TextCell),_xlpm.TextCell),_xlpm.TextCell),""))</f>
        <v>USURPER S1802</v>
      </c>
      <c r="X2057" s="60" t="str">
        <f>IF(A2057&lt;&gt;"",IFERROR(IF(FIND(" ",G2057)&gt;=1,MID(G2057,FIND(" ",G2057)+1,LEN(G2057)),""),""),"")</f>
        <v>S1802</v>
      </c>
      <c r="AC2057" s="51">
        <f>IFERROR(VALUE(MID($C2057,1,2)),0)</f>
        <v>80</v>
      </c>
      <c r="AD2057" s="44">
        <f>IFERROR(VALUE(MID($C2057,4,3)),0)</f>
        <v>401</v>
      </c>
      <c r="AE2057" s="51">
        <f>VALUE(RIGHT("00"&amp;AC2057,2)&amp;RIGHT("000"&amp;AD2057,3))</f>
        <v>80401</v>
      </c>
    </row>
    <row r="2058" spans="1:31">
      <c r="A2058" s="60" t="str">
        <f>IF(G2058&amp;Q2058&lt;&gt;"",W2058&amp;Q2058,"")</f>
        <v>USURPER S1802green</v>
      </c>
      <c r="B2058" s="60" t="str">
        <f>IF(C2058&lt;&gt;"",LEFT(C2058,9),"")</f>
        <v>80-401-11</v>
      </c>
      <c r="C2058" s="73" t="s">
        <v>2224</v>
      </c>
      <c r="D2058" s="73" t="s">
        <v>2222</v>
      </c>
      <c r="E2058" s="73" t="s">
        <v>904</v>
      </c>
      <c r="F2058" s="74">
        <v>57</v>
      </c>
      <c r="G2058" s="73" t="s">
        <v>2223</v>
      </c>
      <c r="H2058" s="73" t="s">
        <v>226</v>
      </c>
      <c r="I2058" s="73" t="s">
        <v>1021</v>
      </c>
      <c r="J2058" s="73" t="s">
        <v>349</v>
      </c>
      <c r="K2058" s="73" t="s">
        <v>382</v>
      </c>
      <c r="L2058" s="73" t="s">
        <v>383</v>
      </c>
      <c r="M2058" s="73" t="s">
        <v>384</v>
      </c>
      <c r="N2058" s="73" t="s">
        <v>37</v>
      </c>
      <c r="O2058" s="73" t="s">
        <v>385</v>
      </c>
      <c r="P2058" s="73" t="s">
        <v>907</v>
      </c>
      <c r="Q2058" s="73" t="s">
        <v>990</v>
      </c>
      <c r="R2058" s="73" t="s">
        <v>86</v>
      </c>
      <c r="V2058" s="60" t="str">
        <f>W2058&amp;H2058</f>
        <v>USURPER S1802светло-коричневый</v>
      </c>
      <c r="W2058" s="60" t="str">
        <f>_xlfn.LET(_xlpm.TextCell,TEXT(G2058,"###"),IF(_xlpm.TextCell&lt;&gt;"",IF(StyleSpaceSplit,IFERROR(IF(FIND(" ",_xlpm.TextCell)&gt;=1,MID(_xlpm.TextCell,1,FIND(" ",_xlpm.TextCell)-1),_xlpm.TextCell),_xlpm.TextCell),_xlpm.TextCell),""))</f>
        <v>USURPER S1802</v>
      </c>
      <c r="X2058" s="60" t="str">
        <f>IF(A2058&lt;&gt;"",IFERROR(IF(FIND(" ",G2058)&gt;=1,MID(G2058,FIND(" ",G2058)+1,LEN(G2058)),""),""),"")</f>
        <v>S1802</v>
      </c>
      <c r="AC2058" s="51">
        <f>IFERROR(VALUE(MID($C2058,1,2)),0)</f>
        <v>80</v>
      </c>
      <c r="AD2058" s="44">
        <f>IFERROR(VALUE(MID($C2058,4,3)),0)</f>
        <v>401</v>
      </c>
      <c r="AE2058" s="51">
        <f>VALUE(RIGHT("00"&amp;AC2058,2)&amp;RIGHT("000"&amp;AD2058,3))</f>
        <v>80401</v>
      </c>
    </row>
    <row r="2059" spans="1:31">
      <c r="A2059" s="60" t="str">
        <f>IF(G2059&amp;Q2059&lt;&gt;"",W2059&amp;Q2059,"")</f>
        <v>USURPER S1802green</v>
      </c>
      <c r="B2059" s="60" t="str">
        <f>IF(C2059&lt;&gt;"",LEFT(C2059,9),"")</f>
        <v>80-401-11</v>
      </c>
      <c r="C2059" s="73" t="s">
        <v>2225</v>
      </c>
      <c r="D2059" s="73" t="s">
        <v>2222</v>
      </c>
      <c r="E2059" s="73" t="s">
        <v>910</v>
      </c>
      <c r="F2059" s="74">
        <v>59</v>
      </c>
      <c r="G2059" s="73" t="s">
        <v>2223</v>
      </c>
      <c r="H2059" s="73" t="s">
        <v>226</v>
      </c>
      <c r="I2059" s="73" t="s">
        <v>1021</v>
      </c>
      <c r="J2059" s="73" t="s">
        <v>349</v>
      </c>
      <c r="K2059" s="73" t="s">
        <v>382</v>
      </c>
      <c r="L2059" s="73" t="s">
        <v>383</v>
      </c>
      <c r="M2059" s="73" t="s">
        <v>384</v>
      </c>
      <c r="N2059" s="73" t="s">
        <v>37</v>
      </c>
      <c r="O2059" s="73" t="s">
        <v>385</v>
      </c>
      <c r="P2059" s="73" t="s">
        <v>907</v>
      </c>
      <c r="Q2059" s="73" t="s">
        <v>990</v>
      </c>
      <c r="R2059" s="73" t="s">
        <v>86</v>
      </c>
      <c r="V2059" s="60" t="str">
        <f>W2059&amp;H2059</f>
        <v>USURPER S1802светло-коричневый</v>
      </c>
      <c r="W2059" s="60" t="str">
        <f>_xlfn.LET(_xlpm.TextCell,TEXT(G2059,"###"),IF(_xlpm.TextCell&lt;&gt;"",IF(StyleSpaceSplit,IFERROR(IF(FIND(" ",_xlpm.TextCell)&gt;=1,MID(_xlpm.TextCell,1,FIND(" ",_xlpm.TextCell)-1),_xlpm.TextCell),_xlpm.TextCell),_xlpm.TextCell),""))</f>
        <v>USURPER S1802</v>
      </c>
      <c r="X2059" s="60" t="str">
        <f>IF(A2059&lt;&gt;"",IFERROR(IF(FIND(" ",G2059)&gt;=1,MID(G2059,FIND(" ",G2059)+1,LEN(G2059)),""),""),"")</f>
        <v>S1802</v>
      </c>
      <c r="AC2059" s="51">
        <f>IFERROR(VALUE(MID($C2059,1,2)),0)</f>
        <v>80</v>
      </c>
      <c r="AD2059" s="44">
        <f>IFERROR(VALUE(MID($C2059,4,3)),0)</f>
        <v>401</v>
      </c>
      <c r="AE2059" s="51">
        <f>VALUE(RIGHT("00"&amp;AC2059,2)&amp;RIGHT("000"&amp;AD2059,3))</f>
        <v>80401</v>
      </c>
    </row>
    <row r="2060" spans="1:31">
      <c r="A2060" s="60" t="str">
        <f>IF(G2060&amp;Q2060&lt;&gt;"",W2060&amp;Q2060,"")</f>
        <v>USURPER S1802green</v>
      </c>
      <c r="B2060" s="60" t="str">
        <f>IF(C2060&lt;&gt;"",LEFT(C2060,9),"")</f>
        <v>80-401-11</v>
      </c>
      <c r="C2060" s="73" t="s">
        <v>2226</v>
      </c>
      <c r="D2060" s="73" t="s">
        <v>2222</v>
      </c>
      <c r="E2060" s="73" t="s">
        <v>912</v>
      </c>
      <c r="F2060" s="74">
        <v>61</v>
      </c>
      <c r="G2060" s="73" t="s">
        <v>2223</v>
      </c>
      <c r="H2060" s="73" t="s">
        <v>226</v>
      </c>
      <c r="I2060" s="73" t="s">
        <v>1021</v>
      </c>
      <c r="J2060" s="73" t="s">
        <v>349</v>
      </c>
      <c r="K2060" s="73" t="s">
        <v>382</v>
      </c>
      <c r="L2060" s="73" t="s">
        <v>383</v>
      </c>
      <c r="M2060" s="73" t="s">
        <v>384</v>
      </c>
      <c r="N2060" s="73" t="s">
        <v>37</v>
      </c>
      <c r="O2060" s="73" t="s">
        <v>385</v>
      </c>
      <c r="P2060" s="73" t="s">
        <v>907</v>
      </c>
      <c r="Q2060" s="73" t="s">
        <v>990</v>
      </c>
      <c r="R2060" s="73" t="s">
        <v>86</v>
      </c>
      <c r="V2060" s="60" t="str">
        <f>W2060&amp;H2060</f>
        <v>USURPER S1802светло-коричневый</v>
      </c>
      <c r="W2060" s="60" t="str">
        <f>_xlfn.LET(_xlpm.TextCell,TEXT(G2060,"###"),IF(_xlpm.TextCell&lt;&gt;"",IF(StyleSpaceSplit,IFERROR(IF(FIND(" ",_xlpm.TextCell)&gt;=1,MID(_xlpm.TextCell,1,FIND(" ",_xlpm.TextCell)-1),_xlpm.TextCell),_xlpm.TextCell),_xlpm.TextCell),""))</f>
        <v>USURPER S1802</v>
      </c>
      <c r="X2060" s="60" t="str">
        <f>IF(A2060&lt;&gt;"",IFERROR(IF(FIND(" ",G2060)&gt;=1,MID(G2060,FIND(" ",G2060)+1,LEN(G2060)),""),""),"")</f>
        <v>S1802</v>
      </c>
      <c r="AC2060" s="51">
        <f>IFERROR(VALUE(MID($C2060,1,2)),0)</f>
        <v>80</v>
      </c>
      <c r="AD2060" s="44">
        <f>IFERROR(VALUE(MID($C2060,4,3)),0)</f>
        <v>401</v>
      </c>
      <c r="AE2060" s="51">
        <f>VALUE(RIGHT("00"&amp;AC2060,2)&amp;RIGHT("000"&amp;AD2060,3))</f>
        <v>80401</v>
      </c>
    </row>
    <row r="2061" spans="1:31">
      <c r="A2061" s="60" t="str">
        <f>IF(G2061&amp;Q2061&lt;&gt;"",W2061&amp;Q2061,"")</f>
        <v>USURPER S1802blue</v>
      </c>
      <c r="B2061" s="60" t="str">
        <f>IF(C2061&lt;&gt;"",LEFT(C2061,9),"")</f>
        <v>80-401-06</v>
      </c>
      <c r="C2061" s="73" t="s">
        <v>2622</v>
      </c>
      <c r="D2061" s="73" t="s">
        <v>2623</v>
      </c>
      <c r="E2061" s="73" t="s">
        <v>910</v>
      </c>
      <c r="F2061" s="74">
        <v>59</v>
      </c>
      <c r="G2061" s="73" t="s">
        <v>2223</v>
      </c>
      <c r="H2061" s="73" t="s">
        <v>71</v>
      </c>
      <c r="I2061" s="73" t="s">
        <v>1021</v>
      </c>
      <c r="J2061" s="73" t="s">
        <v>349</v>
      </c>
      <c r="K2061" s="73" t="s">
        <v>382</v>
      </c>
      <c r="L2061" s="73" t="s">
        <v>383</v>
      </c>
      <c r="M2061" s="73" t="s">
        <v>384</v>
      </c>
      <c r="N2061" s="73" t="s">
        <v>37</v>
      </c>
      <c r="O2061" s="73" t="s">
        <v>385</v>
      </c>
      <c r="P2061" s="73" t="s">
        <v>907</v>
      </c>
      <c r="Q2061" s="73" t="s">
        <v>932</v>
      </c>
      <c r="R2061" s="73" t="s">
        <v>71</v>
      </c>
      <c r="V2061" s="60" t="str">
        <f>W2061&amp;H2061</f>
        <v>USURPER S1802синий</v>
      </c>
      <c r="W2061" s="60" t="str">
        <f>_xlfn.LET(_xlpm.TextCell,TEXT(G2061,"###"),IF(_xlpm.TextCell&lt;&gt;"",IF(StyleSpaceSplit,IFERROR(IF(FIND(" ",_xlpm.TextCell)&gt;=1,MID(_xlpm.TextCell,1,FIND(" ",_xlpm.TextCell)-1),_xlpm.TextCell),_xlpm.TextCell),_xlpm.TextCell),""))</f>
        <v>USURPER S1802</v>
      </c>
      <c r="X2061" s="60" t="str">
        <f>IF(A2061&lt;&gt;"",IFERROR(IF(FIND(" ",G2061)&gt;=1,MID(G2061,FIND(" ",G2061)+1,LEN(G2061)),""),""),"")</f>
        <v>S1802</v>
      </c>
      <c r="AC2061" s="51">
        <f>IFERROR(VALUE(MID($C2061,1,2)),0)</f>
        <v>80</v>
      </c>
      <c r="AD2061" s="44">
        <f>IFERROR(VALUE(MID($C2061,4,3)),0)</f>
        <v>401</v>
      </c>
      <c r="AE2061" s="51">
        <f>VALUE(RIGHT("00"&amp;AC2061,2)&amp;RIGHT("000"&amp;AD2061,3))</f>
        <v>80401</v>
      </c>
    </row>
    <row r="2062" spans="1:31">
      <c r="A2062" s="60" t="str">
        <f>IF(G2062&amp;Q2062&lt;&gt;"",W2062&amp;Q2062,"")</f>
        <v>USURPER S1810beige</v>
      </c>
      <c r="B2062" s="60" t="str">
        <f>IF(C2062&lt;&gt;"",LEFT(C2062,9),"")</f>
        <v>80-373-02</v>
      </c>
      <c r="C2062" s="73" t="s">
        <v>2488</v>
      </c>
      <c r="D2062" s="73" t="s">
        <v>2489</v>
      </c>
      <c r="E2062" s="73" t="s">
        <v>910</v>
      </c>
      <c r="F2062" s="74">
        <v>59</v>
      </c>
      <c r="G2062" s="73" t="s">
        <v>2229</v>
      </c>
      <c r="H2062" s="73" t="s">
        <v>63</v>
      </c>
      <c r="I2062" s="73" t="s">
        <v>2490</v>
      </c>
      <c r="J2062" s="73" t="s">
        <v>320</v>
      </c>
      <c r="K2062" s="73" t="s">
        <v>382</v>
      </c>
      <c r="L2062" s="73" t="s">
        <v>383</v>
      </c>
      <c r="M2062" s="73" t="s">
        <v>384</v>
      </c>
      <c r="N2062" s="73" t="s">
        <v>37</v>
      </c>
      <c r="O2062" s="73" t="s">
        <v>385</v>
      </c>
      <c r="P2062" s="73" t="s">
        <v>907</v>
      </c>
      <c r="Q2062" s="73" t="s">
        <v>937</v>
      </c>
      <c r="R2062" s="73" t="s">
        <v>63</v>
      </c>
      <c r="V2062" s="60" t="str">
        <f>W2062&amp;H2062</f>
        <v>USURPER S1810бежевый</v>
      </c>
      <c r="W2062" s="60" t="str">
        <f>_xlfn.LET(_xlpm.TextCell,TEXT(G2062,"###"),IF(_xlpm.TextCell&lt;&gt;"",IF(StyleSpaceSplit,IFERROR(IF(FIND(" ",_xlpm.TextCell)&gt;=1,MID(_xlpm.TextCell,1,FIND(" ",_xlpm.TextCell)-1),_xlpm.TextCell),_xlpm.TextCell),_xlpm.TextCell),""))</f>
        <v>USURPER S1810</v>
      </c>
      <c r="X2062" s="60" t="str">
        <f>IF(A2062&lt;&gt;"",IFERROR(IF(FIND(" ",G2062)&gt;=1,MID(G2062,FIND(" ",G2062)+1,LEN(G2062)),""),""),"")</f>
        <v>S1810</v>
      </c>
      <c r="AC2062" s="51">
        <f>IFERROR(VALUE(MID($C2062,1,2)),0)</f>
        <v>80</v>
      </c>
      <c r="AD2062" s="44">
        <f>IFERROR(VALUE(MID($C2062,4,3)),0)</f>
        <v>373</v>
      </c>
      <c r="AE2062" s="51">
        <f>VALUE(RIGHT("00"&amp;AC2062,2)&amp;RIGHT("000"&amp;AD2062,3))</f>
        <v>80373</v>
      </c>
    </row>
    <row r="2063" spans="1:31">
      <c r="A2063" s="60" t="str">
        <f>IF(G2063&amp;Q2063&lt;&gt;"",W2063&amp;Q2063,"")</f>
        <v>USURPER S1810grey</v>
      </c>
      <c r="B2063" s="60" t="str">
        <f>IF(C2063&lt;&gt;"",LEFT(C2063,9),"")</f>
        <v>80-373-08</v>
      </c>
      <c r="C2063" s="73" t="s">
        <v>2233</v>
      </c>
      <c r="D2063" s="73" t="s">
        <v>2234</v>
      </c>
      <c r="E2063" s="73" t="s">
        <v>956</v>
      </c>
      <c r="F2063" s="74">
        <v>55</v>
      </c>
      <c r="G2063" s="73" t="s">
        <v>2229</v>
      </c>
      <c r="H2063" s="73" t="s">
        <v>83</v>
      </c>
      <c r="I2063" s="73" t="s">
        <v>2200</v>
      </c>
      <c r="J2063" s="73" t="s">
        <v>320</v>
      </c>
      <c r="K2063" s="73" t="s">
        <v>382</v>
      </c>
      <c r="L2063" s="73" t="s">
        <v>383</v>
      </c>
      <c r="M2063" s="73" t="s">
        <v>384</v>
      </c>
      <c r="N2063" s="73" t="s">
        <v>37</v>
      </c>
      <c r="O2063" s="73" t="s">
        <v>385</v>
      </c>
      <c r="P2063" s="73" t="s">
        <v>907</v>
      </c>
      <c r="Q2063" s="73" t="s">
        <v>917</v>
      </c>
      <c r="R2063" s="73" t="s">
        <v>83</v>
      </c>
      <c r="V2063" s="60" t="str">
        <f>W2063&amp;H2063</f>
        <v>USURPER S1810серый</v>
      </c>
      <c r="W2063" s="60" t="str">
        <f>_xlfn.LET(_xlpm.TextCell,TEXT(G2063,"###"),IF(_xlpm.TextCell&lt;&gt;"",IF(StyleSpaceSplit,IFERROR(IF(FIND(" ",_xlpm.TextCell)&gt;=1,MID(_xlpm.TextCell,1,FIND(" ",_xlpm.TextCell)-1),_xlpm.TextCell),_xlpm.TextCell),_xlpm.TextCell),""))</f>
        <v>USURPER S1810</v>
      </c>
      <c r="X2063" s="60" t="str">
        <f>IF(A2063&lt;&gt;"",IFERROR(IF(FIND(" ",G2063)&gt;=1,MID(G2063,FIND(" ",G2063)+1,LEN(G2063)),""),""),"")</f>
        <v>S1810</v>
      </c>
      <c r="AC2063" s="51">
        <f>IFERROR(VALUE(MID($C2063,1,2)),0)</f>
        <v>80</v>
      </c>
      <c r="AD2063" s="44">
        <f>IFERROR(VALUE(MID($C2063,4,3)),0)</f>
        <v>373</v>
      </c>
      <c r="AE2063" s="51">
        <f>VALUE(RIGHT("00"&amp;AC2063,2)&amp;RIGHT("000"&amp;AD2063,3))</f>
        <v>80373</v>
      </c>
    </row>
    <row r="2064" spans="1:31">
      <c r="A2064" s="60" t="str">
        <f>IF(G2064&amp;Q2064&lt;&gt;"",W2064&amp;Q2064,"")</f>
        <v>USURPER S1810grey</v>
      </c>
      <c r="B2064" s="60" t="str">
        <f>IF(C2064&lt;&gt;"",LEFT(C2064,9),"")</f>
        <v>80-373-08</v>
      </c>
      <c r="C2064" s="73" t="s">
        <v>2235</v>
      </c>
      <c r="D2064" s="73" t="s">
        <v>2234</v>
      </c>
      <c r="E2064" s="73" t="s">
        <v>904</v>
      </c>
      <c r="F2064" s="74">
        <v>57</v>
      </c>
      <c r="G2064" s="73" t="s">
        <v>2229</v>
      </c>
      <c r="H2064" s="73" t="s">
        <v>83</v>
      </c>
      <c r="I2064" s="73" t="s">
        <v>2200</v>
      </c>
      <c r="J2064" s="73" t="s">
        <v>320</v>
      </c>
      <c r="K2064" s="73" t="s">
        <v>382</v>
      </c>
      <c r="L2064" s="73" t="s">
        <v>383</v>
      </c>
      <c r="M2064" s="73" t="s">
        <v>384</v>
      </c>
      <c r="N2064" s="73" t="s">
        <v>37</v>
      </c>
      <c r="O2064" s="73" t="s">
        <v>385</v>
      </c>
      <c r="P2064" s="73" t="s">
        <v>907</v>
      </c>
      <c r="Q2064" s="73" t="s">
        <v>917</v>
      </c>
      <c r="R2064" s="73" t="s">
        <v>83</v>
      </c>
      <c r="V2064" s="60" t="str">
        <f>W2064&amp;H2064</f>
        <v>USURPER S1810серый</v>
      </c>
      <c r="W2064" s="60" t="str">
        <f>_xlfn.LET(_xlpm.TextCell,TEXT(G2064,"###"),IF(_xlpm.TextCell&lt;&gt;"",IF(StyleSpaceSplit,IFERROR(IF(FIND(" ",_xlpm.TextCell)&gt;=1,MID(_xlpm.TextCell,1,FIND(" ",_xlpm.TextCell)-1),_xlpm.TextCell),_xlpm.TextCell),_xlpm.TextCell),""))</f>
        <v>USURPER S1810</v>
      </c>
      <c r="X2064" s="60" t="str">
        <f>IF(A2064&lt;&gt;"",IFERROR(IF(FIND(" ",G2064)&gt;=1,MID(G2064,FIND(" ",G2064)+1,LEN(G2064)),""),""),"")</f>
        <v>S1810</v>
      </c>
      <c r="AC2064" s="51">
        <f>IFERROR(VALUE(MID($C2064,1,2)),0)</f>
        <v>80</v>
      </c>
      <c r="AD2064" s="44">
        <f>IFERROR(VALUE(MID($C2064,4,3)),0)</f>
        <v>373</v>
      </c>
      <c r="AE2064" s="51">
        <f>VALUE(RIGHT("00"&amp;AC2064,2)&amp;RIGHT("000"&amp;AD2064,3))</f>
        <v>80373</v>
      </c>
    </row>
    <row r="2065" spans="1:31">
      <c r="A2065" s="60" t="str">
        <f>IF(G2065&amp;Q2065&lt;&gt;"",W2065&amp;Q2065,"")</f>
        <v>USURPER S1810grey</v>
      </c>
      <c r="B2065" s="60" t="str">
        <f>IF(C2065&lt;&gt;"",LEFT(C2065,9),"")</f>
        <v>80-373-08</v>
      </c>
      <c r="C2065" s="73" t="s">
        <v>2236</v>
      </c>
      <c r="D2065" s="73" t="s">
        <v>2234</v>
      </c>
      <c r="E2065" s="73" t="s">
        <v>910</v>
      </c>
      <c r="F2065" s="74">
        <v>59</v>
      </c>
      <c r="G2065" s="73" t="s">
        <v>2229</v>
      </c>
      <c r="H2065" s="73" t="s">
        <v>83</v>
      </c>
      <c r="I2065" s="73" t="s">
        <v>2200</v>
      </c>
      <c r="J2065" s="73" t="s">
        <v>320</v>
      </c>
      <c r="K2065" s="73" t="s">
        <v>382</v>
      </c>
      <c r="L2065" s="73" t="s">
        <v>383</v>
      </c>
      <c r="M2065" s="73" t="s">
        <v>384</v>
      </c>
      <c r="N2065" s="73" t="s">
        <v>37</v>
      </c>
      <c r="O2065" s="73" t="s">
        <v>385</v>
      </c>
      <c r="P2065" s="73" t="s">
        <v>907</v>
      </c>
      <c r="Q2065" s="73" t="s">
        <v>917</v>
      </c>
      <c r="R2065" s="73" t="s">
        <v>83</v>
      </c>
      <c r="V2065" s="60" t="str">
        <f>W2065&amp;H2065</f>
        <v>USURPER S1810серый</v>
      </c>
      <c r="W2065" s="60" t="str">
        <f>_xlfn.LET(_xlpm.TextCell,TEXT(G2065,"###"),IF(_xlpm.TextCell&lt;&gt;"",IF(StyleSpaceSplit,IFERROR(IF(FIND(" ",_xlpm.TextCell)&gt;=1,MID(_xlpm.TextCell,1,FIND(" ",_xlpm.TextCell)-1),_xlpm.TextCell),_xlpm.TextCell),_xlpm.TextCell),""))</f>
        <v>USURPER S1810</v>
      </c>
      <c r="X2065" s="60" t="str">
        <f>IF(A2065&lt;&gt;"",IFERROR(IF(FIND(" ",G2065)&gt;=1,MID(G2065,FIND(" ",G2065)+1,LEN(G2065)),""),""),"")</f>
        <v>S1810</v>
      </c>
      <c r="AC2065" s="51">
        <f>IFERROR(VALUE(MID($C2065,1,2)),0)</f>
        <v>80</v>
      </c>
      <c r="AD2065" s="44">
        <f>IFERROR(VALUE(MID($C2065,4,3)),0)</f>
        <v>373</v>
      </c>
      <c r="AE2065" s="51">
        <f>VALUE(RIGHT("00"&amp;AC2065,2)&amp;RIGHT("000"&amp;AD2065,3))</f>
        <v>80373</v>
      </c>
    </row>
    <row r="2066" spans="1:31">
      <c r="A2066" s="60" t="str">
        <f>IF(G2066&amp;Q2066&lt;&gt;"",W2066&amp;Q2066,"")</f>
        <v>USURPER S1810grey</v>
      </c>
      <c r="B2066" s="60" t="str">
        <f>IF(C2066&lt;&gt;"",LEFT(C2066,9),"")</f>
        <v>80-373-08</v>
      </c>
      <c r="C2066" s="73" t="s">
        <v>2237</v>
      </c>
      <c r="D2066" s="73" t="s">
        <v>2234</v>
      </c>
      <c r="E2066" s="73" t="s">
        <v>912</v>
      </c>
      <c r="F2066" s="74">
        <v>61</v>
      </c>
      <c r="G2066" s="73" t="s">
        <v>2229</v>
      </c>
      <c r="H2066" s="73" t="s">
        <v>83</v>
      </c>
      <c r="I2066" s="73" t="s">
        <v>2200</v>
      </c>
      <c r="J2066" s="73" t="s">
        <v>320</v>
      </c>
      <c r="K2066" s="73" t="s">
        <v>382</v>
      </c>
      <c r="L2066" s="73" t="s">
        <v>383</v>
      </c>
      <c r="M2066" s="73" t="s">
        <v>384</v>
      </c>
      <c r="N2066" s="73" t="s">
        <v>37</v>
      </c>
      <c r="O2066" s="73" t="s">
        <v>385</v>
      </c>
      <c r="P2066" s="73" t="s">
        <v>907</v>
      </c>
      <c r="Q2066" s="73" t="s">
        <v>917</v>
      </c>
      <c r="R2066" s="73" t="s">
        <v>83</v>
      </c>
      <c r="V2066" s="60" t="str">
        <f>W2066&amp;H2066</f>
        <v>USURPER S1810серый</v>
      </c>
      <c r="W2066" s="60" t="str">
        <f>_xlfn.LET(_xlpm.TextCell,TEXT(G2066,"###"),IF(_xlpm.TextCell&lt;&gt;"",IF(StyleSpaceSplit,IFERROR(IF(FIND(" ",_xlpm.TextCell)&gt;=1,MID(_xlpm.TextCell,1,FIND(" ",_xlpm.TextCell)-1),_xlpm.TextCell),_xlpm.TextCell),_xlpm.TextCell),""))</f>
        <v>USURPER S1810</v>
      </c>
      <c r="X2066" s="60" t="str">
        <f>IF(A2066&lt;&gt;"",IFERROR(IF(FIND(" ",G2066)&gt;=1,MID(G2066,FIND(" ",G2066)+1,LEN(G2066)),""),""),"")</f>
        <v>S1810</v>
      </c>
      <c r="AC2066" s="51">
        <f>IFERROR(VALUE(MID($C2066,1,2)),0)</f>
        <v>80</v>
      </c>
      <c r="AD2066" s="44">
        <f>IFERROR(VALUE(MID($C2066,4,3)),0)</f>
        <v>373</v>
      </c>
      <c r="AE2066" s="51">
        <f>VALUE(RIGHT("00"&amp;AC2066,2)&amp;RIGHT("000"&amp;AD2066,3))</f>
        <v>80373</v>
      </c>
    </row>
    <row r="2067" spans="1:31">
      <c r="A2067" s="60" t="str">
        <f>IF(G2067&amp;Q2067&lt;&gt;"",W2067&amp;Q2067,"")</f>
        <v>USURPER S1810blue</v>
      </c>
      <c r="B2067" s="60" t="str">
        <f>IF(C2067&lt;&gt;"",LEFT(C2067,9),"")</f>
        <v>80-373-06</v>
      </c>
      <c r="C2067" s="73" t="s">
        <v>2227</v>
      </c>
      <c r="D2067" s="73" t="s">
        <v>2228</v>
      </c>
      <c r="E2067" s="73" t="s">
        <v>956</v>
      </c>
      <c r="F2067" s="74">
        <v>55</v>
      </c>
      <c r="G2067" s="73" t="s">
        <v>2229</v>
      </c>
      <c r="H2067" s="73" t="s">
        <v>71</v>
      </c>
      <c r="I2067" s="73" t="s">
        <v>2200</v>
      </c>
      <c r="J2067" s="73" t="s">
        <v>320</v>
      </c>
      <c r="K2067" s="73" t="s">
        <v>382</v>
      </c>
      <c r="L2067" s="73" t="s">
        <v>383</v>
      </c>
      <c r="M2067" s="73" t="s">
        <v>384</v>
      </c>
      <c r="N2067" s="73" t="s">
        <v>37</v>
      </c>
      <c r="O2067" s="73" t="s">
        <v>385</v>
      </c>
      <c r="P2067" s="73" t="s">
        <v>907</v>
      </c>
      <c r="Q2067" s="73" t="s">
        <v>932</v>
      </c>
      <c r="R2067" s="73" t="s">
        <v>71</v>
      </c>
      <c r="V2067" s="60" t="str">
        <f>W2067&amp;H2067</f>
        <v>USURPER S1810синий</v>
      </c>
      <c r="W2067" s="60" t="str">
        <f>_xlfn.LET(_xlpm.TextCell,TEXT(G2067,"###"),IF(_xlpm.TextCell&lt;&gt;"",IF(StyleSpaceSplit,IFERROR(IF(FIND(" ",_xlpm.TextCell)&gt;=1,MID(_xlpm.TextCell,1,FIND(" ",_xlpm.TextCell)-1),_xlpm.TextCell),_xlpm.TextCell),_xlpm.TextCell),""))</f>
        <v>USURPER S1810</v>
      </c>
      <c r="X2067" s="60" t="str">
        <f>IF(A2067&lt;&gt;"",IFERROR(IF(FIND(" ",G2067)&gt;=1,MID(G2067,FIND(" ",G2067)+1,LEN(G2067)),""),""),"")</f>
        <v>S1810</v>
      </c>
      <c r="AC2067" s="51">
        <f>IFERROR(VALUE(MID($C2067,1,2)),0)</f>
        <v>80</v>
      </c>
      <c r="AD2067" s="44">
        <f>IFERROR(VALUE(MID($C2067,4,3)),0)</f>
        <v>373</v>
      </c>
      <c r="AE2067" s="51">
        <f>VALUE(RIGHT("00"&amp;AC2067,2)&amp;RIGHT("000"&amp;AD2067,3))</f>
        <v>80373</v>
      </c>
    </row>
    <row r="2068" spans="1:31">
      <c r="A2068" s="60" t="str">
        <f>IF(G2068&amp;Q2068&lt;&gt;"",W2068&amp;Q2068,"")</f>
        <v>USURPER S1810blue</v>
      </c>
      <c r="B2068" s="60" t="str">
        <f>IF(C2068&lt;&gt;"",LEFT(C2068,9),"")</f>
        <v>80-373-06</v>
      </c>
      <c r="C2068" s="73" t="s">
        <v>2230</v>
      </c>
      <c r="D2068" s="73" t="s">
        <v>2228</v>
      </c>
      <c r="E2068" s="73" t="s">
        <v>904</v>
      </c>
      <c r="F2068" s="74">
        <v>57</v>
      </c>
      <c r="G2068" s="73" t="s">
        <v>2229</v>
      </c>
      <c r="H2068" s="73" t="s">
        <v>71</v>
      </c>
      <c r="I2068" s="73" t="s">
        <v>2200</v>
      </c>
      <c r="J2068" s="73" t="s">
        <v>320</v>
      </c>
      <c r="K2068" s="73" t="s">
        <v>382</v>
      </c>
      <c r="L2068" s="73" t="s">
        <v>383</v>
      </c>
      <c r="M2068" s="73" t="s">
        <v>384</v>
      </c>
      <c r="N2068" s="73" t="s">
        <v>37</v>
      </c>
      <c r="O2068" s="73" t="s">
        <v>385</v>
      </c>
      <c r="P2068" s="73" t="s">
        <v>907</v>
      </c>
      <c r="Q2068" s="73" t="s">
        <v>932</v>
      </c>
      <c r="R2068" s="73" t="s">
        <v>71</v>
      </c>
      <c r="V2068" s="60" t="str">
        <f>W2068&amp;H2068</f>
        <v>USURPER S1810синий</v>
      </c>
      <c r="W2068" s="60" t="str">
        <f>_xlfn.LET(_xlpm.TextCell,TEXT(G2068,"###"),IF(_xlpm.TextCell&lt;&gt;"",IF(StyleSpaceSplit,IFERROR(IF(FIND(" ",_xlpm.TextCell)&gt;=1,MID(_xlpm.TextCell,1,FIND(" ",_xlpm.TextCell)-1),_xlpm.TextCell),_xlpm.TextCell),_xlpm.TextCell),""))</f>
        <v>USURPER S1810</v>
      </c>
      <c r="X2068" s="60" t="str">
        <f>IF(A2068&lt;&gt;"",IFERROR(IF(FIND(" ",G2068)&gt;=1,MID(G2068,FIND(" ",G2068)+1,LEN(G2068)),""),""),"")</f>
        <v>S1810</v>
      </c>
      <c r="AC2068" s="51">
        <f>IFERROR(VALUE(MID($C2068,1,2)),0)</f>
        <v>80</v>
      </c>
      <c r="AD2068" s="44">
        <f>IFERROR(VALUE(MID($C2068,4,3)),0)</f>
        <v>373</v>
      </c>
      <c r="AE2068" s="51">
        <f>VALUE(RIGHT("00"&amp;AC2068,2)&amp;RIGHT("000"&amp;AD2068,3))</f>
        <v>80373</v>
      </c>
    </row>
    <row r="2069" spans="1:31">
      <c r="A2069" s="60" t="str">
        <f>IF(G2069&amp;Q2069&lt;&gt;"",W2069&amp;Q2069,"")</f>
        <v>USURPER S1810blue</v>
      </c>
      <c r="B2069" s="60" t="str">
        <f>IF(C2069&lt;&gt;"",LEFT(C2069,9),"")</f>
        <v>80-373-06</v>
      </c>
      <c r="C2069" s="73" t="s">
        <v>2231</v>
      </c>
      <c r="D2069" s="73" t="s">
        <v>2228</v>
      </c>
      <c r="E2069" s="73" t="s">
        <v>910</v>
      </c>
      <c r="F2069" s="74">
        <v>59</v>
      </c>
      <c r="G2069" s="73" t="s">
        <v>2229</v>
      </c>
      <c r="H2069" s="73" t="s">
        <v>71</v>
      </c>
      <c r="I2069" s="73" t="s">
        <v>2200</v>
      </c>
      <c r="J2069" s="73" t="s">
        <v>320</v>
      </c>
      <c r="K2069" s="73" t="s">
        <v>382</v>
      </c>
      <c r="L2069" s="73" t="s">
        <v>383</v>
      </c>
      <c r="M2069" s="73" t="s">
        <v>384</v>
      </c>
      <c r="N2069" s="73" t="s">
        <v>37</v>
      </c>
      <c r="O2069" s="73" t="s">
        <v>385</v>
      </c>
      <c r="P2069" s="73" t="s">
        <v>907</v>
      </c>
      <c r="Q2069" s="73" t="s">
        <v>932</v>
      </c>
      <c r="R2069" s="73" t="s">
        <v>71</v>
      </c>
      <c r="V2069" s="60" t="str">
        <f>W2069&amp;H2069</f>
        <v>USURPER S1810синий</v>
      </c>
      <c r="W2069" s="60" t="str">
        <f>_xlfn.LET(_xlpm.TextCell,TEXT(G2069,"###"),IF(_xlpm.TextCell&lt;&gt;"",IF(StyleSpaceSplit,IFERROR(IF(FIND(" ",_xlpm.TextCell)&gt;=1,MID(_xlpm.TextCell,1,FIND(" ",_xlpm.TextCell)-1),_xlpm.TextCell),_xlpm.TextCell),_xlpm.TextCell),""))</f>
        <v>USURPER S1810</v>
      </c>
      <c r="X2069" s="60" t="str">
        <f>IF(A2069&lt;&gt;"",IFERROR(IF(FIND(" ",G2069)&gt;=1,MID(G2069,FIND(" ",G2069)+1,LEN(G2069)),""),""),"")</f>
        <v>S1810</v>
      </c>
      <c r="AC2069" s="51">
        <f>IFERROR(VALUE(MID($C2069,1,2)),0)</f>
        <v>80</v>
      </c>
      <c r="AD2069" s="44">
        <f>IFERROR(VALUE(MID($C2069,4,3)),0)</f>
        <v>373</v>
      </c>
      <c r="AE2069" s="51">
        <f>VALUE(RIGHT("00"&amp;AC2069,2)&amp;RIGHT("000"&amp;AD2069,3))</f>
        <v>80373</v>
      </c>
    </row>
    <row r="2070" spans="1:31">
      <c r="A2070" s="60" t="str">
        <f>IF(G2070&amp;Q2070&lt;&gt;"",W2070&amp;Q2070,"")</f>
        <v>USURPER S1810blue</v>
      </c>
      <c r="B2070" s="60" t="str">
        <f>IF(C2070&lt;&gt;"",LEFT(C2070,9),"")</f>
        <v>80-373-06</v>
      </c>
      <c r="C2070" s="73" t="s">
        <v>2232</v>
      </c>
      <c r="D2070" s="73" t="s">
        <v>2228</v>
      </c>
      <c r="E2070" s="73" t="s">
        <v>912</v>
      </c>
      <c r="F2070" s="74">
        <v>61</v>
      </c>
      <c r="G2070" s="73" t="s">
        <v>2229</v>
      </c>
      <c r="H2070" s="73" t="s">
        <v>71</v>
      </c>
      <c r="I2070" s="73" t="s">
        <v>2200</v>
      </c>
      <c r="J2070" s="73" t="s">
        <v>320</v>
      </c>
      <c r="K2070" s="73" t="s">
        <v>382</v>
      </c>
      <c r="L2070" s="73" t="s">
        <v>383</v>
      </c>
      <c r="M2070" s="73" t="s">
        <v>384</v>
      </c>
      <c r="N2070" s="73" t="s">
        <v>37</v>
      </c>
      <c r="O2070" s="73" t="s">
        <v>385</v>
      </c>
      <c r="P2070" s="73" t="s">
        <v>907</v>
      </c>
      <c r="Q2070" s="73" t="s">
        <v>932</v>
      </c>
      <c r="R2070" s="73" t="s">
        <v>71</v>
      </c>
      <c r="V2070" s="60" t="str">
        <f>W2070&amp;H2070</f>
        <v>USURPER S1810синий</v>
      </c>
      <c r="W2070" s="60" t="str">
        <f>_xlfn.LET(_xlpm.TextCell,TEXT(G2070,"###"),IF(_xlpm.TextCell&lt;&gt;"",IF(StyleSpaceSplit,IFERROR(IF(FIND(" ",_xlpm.TextCell)&gt;=1,MID(_xlpm.TextCell,1,FIND(" ",_xlpm.TextCell)-1),_xlpm.TextCell),_xlpm.TextCell),_xlpm.TextCell),""))</f>
        <v>USURPER S1810</v>
      </c>
      <c r="X2070" s="60" t="str">
        <f>IF(A2070&lt;&gt;"",IFERROR(IF(FIND(" ",G2070)&gt;=1,MID(G2070,FIND(" ",G2070)+1,LEN(G2070)),""),""),"")</f>
        <v>S1810</v>
      </c>
      <c r="AC2070" s="51">
        <f>IFERROR(VALUE(MID($C2070,1,2)),0)</f>
        <v>80</v>
      </c>
      <c r="AD2070" s="44">
        <f>IFERROR(VALUE(MID($C2070,4,3)),0)</f>
        <v>373</v>
      </c>
      <c r="AE2070" s="51">
        <f>VALUE(RIGHT("00"&amp;AC2070,2)&amp;RIGHT("000"&amp;AD2070,3))</f>
        <v>80373</v>
      </c>
    </row>
    <row r="2071" spans="1:31">
      <c r="A2071" s="60" t="str">
        <f>IF(G2071&amp;Q2071&lt;&gt;"",W2071&amp;Q2071,"")</f>
        <v>USURPER S1819beige</v>
      </c>
      <c r="B2071" s="60" t="str">
        <f>IF(C2071&lt;&gt;"",LEFT(C2071,9),"")</f>
        <v>80-374-02</v>
      </c>
      <c r="C2071" s="73" t="s">
        <v>2491</v>
      </c>
      <c r="D2071" s="73" t="s">
        <v>2492</v>
      </c>
      <c r="E2071" s="73" t="s">
        <v>910</v>
      </c>
      <c r="F2071" s="74">
        <v>59</v>
      </c>
      <c r="G2071" s="73" t="s">
        <v>2493</v>
      </c>
      <c r="H2071" s="73" t="s">
        <v>63</v>
      </c>
      <c r="I2071" s="73" t="s">
        <v>906</v>
      </c>
      <c r="J2071" s="73" t="s">
        <v>320</v>
      </c>
      <c r="K2071" s="73" t="s">
        <v>382</v>
      </c>
      <c r="L2071" s="73" t="s">
        <v>383</v>
      </c>
      <c r="M2071" s="73" t="s">
        <v>384</v>
      </c>
      <c r="N2071" s="73" t="s">
        <v>43</v>
      </c>
      <c r="O2071" s="73" t="s">
        <v>386</v>
      </c>
      <c r="P2071" s="73" t="s">
        <v>907</v>
      </c>
      <c r="Q2071" s="73" t="s">
        <v>937</v>
      </c>
      <c r="R2071" s="73" t="s">
        <v>63</v>
      </c>
      <c r="V2071" s="60" t="str">
        <f>W2071&amp;H2071</f>
        <v>USURPER S1819бежевый</v>
      </c>
      <c r="W2071" s="60" t="str">
        <f>_xlfn.LET(_xlpm.TextCell,TEXT(G2071,"###"),IF(_xlpm.TextCell&lt;&gt;"",IF(StyleSpaceSplit,IFERROR(IF(FIND(" ",_xlpm.TextCell)&gt;=1,MID(_xlpm.TextCell,1,FIND(" ",_xlpm.TextCell)-1),_xlpm.TextCell),_xlpm.TextCell),_xlpm.TextCell),""))</f>
        <v>USURPER S1819</v>
      </c>
      <c r="X2071" s="60" t="str">
        <f>IF(A2071&lt;&gt;"",IFERROR(IF(FIND(" ",G2071)&gt;=1,MID(G2071,FIND(" ",G2071)+1,LEN(G2071)),""),""),"")</f>
        <v>S1819</v>
      </c>
      <c r="AC2071" s="51">
        <f>IFERROR(VALUE(MID($C2071,1,2)),0)</f>
        <v>80</v>
      </c>
      <c r="AD2071" s="44">
        <f>IFERROR(VALUE(MID($C2071,4,3)),0)</f>
        <v>374</v>
      </c>
      <c r="AE2071" s="51">
        <f>VALUE(RIGHT("00"&amp;AC2071,2)&amp;RIGHT("000"&amp;AD2071,3))</f>
        <v>80374</v>
      </c>
    </row>
    <row r="2072" spans="1:31">
      <c r="A2072" s="60" t="str">
        <f>IF(G2072&amp;Q2072&lt;&gt;"",W2072&amp;Q2072,"")</f>
        <v>USURPER S1819beige</v>
      </c>
      <c r="B2072" s="60" t="str">
        <f>IF(C2072&lt;&gt;"",LEFT(C2072,9),"")</f>
        <v>80-374-02</v>
      </c>
      <c r="C2072" s="73" t="s">
        <v>2494</v>
      </c>
      <c r="D2072" s="73" t="s">
        <v>2492</v>
      </c>
      <c r="E2072" s="73" t="s">
        <v>956</v>
      </c>
      <c r="F2072" s="74">
        <v>55</v>
      </c>
      <c r="G2072" s="73" t="s">
        <v>2493</v>
      </c>
      <c r="H2072" s="73" t="s">
        <v>63</v>
      </c>
      <c r="I2072" s="73" t="s">
        <v>906</v>
      </c>
      <c r="J2072" s="73" t="s">
        <v>320</v>
      </c>
      <c r="K2072" s="73" t="s">
        <v>382</v>
      </c>
      <c r="L2072" s="73" t="s">
        <v>383</v>
      </c>
      <c r="M2072" s="73" t="s">
        <v>384</v>
      </c>
      <c r="N2072" s="73" t="s">
        <v>43</v>
      </c>
      <c r="O2072" s="73" t="s">
        <v>386</v>
      </c>
      <c r="P2072" s="73" t="s">
        <v>907</v>
      </c>
      <c r="Q2072" s="73" t="s">
        <v>937</v>
      </c>
      <c r="R2072" s="73" t="s">
        <v>63</v>
      </c>
      <c r="V2072" s="60" t="str">
        <f>W2072&amp;H2072</f>
        <v>USURPER S1819бежевый</v>
      </c>
      <c r="W2072" s="60" t="str">
        <f>_xlfn.LET(_xlpm.TextCell,TEXT(G2072,"###"),IF(_xlpm.TextCell&lt;&gt;"",IF(StyleSpaceSplit,IFERROR(IF(FIND(" ",_xlpm.TextCell)&gt;=1,MID(_xlpm.TextCell,1,FIND(" ",_xlpm.TextCell)-1),_xlpm.TextCell),_xlpm.TextCell),_xlpm.TextCell),""))</f>
        <v>USURPER S1819</v>
      </c>
      <c r="X2072" s="60" t="str">
        <f>IF(A2072&lt;&gt;"",IFERROR(IF(FIND(" ",G2072)&gt;=1,MID(G2072,FIND(" ",G2072)+1,LEN(G2072)),""),""),"")</f>
        <v>S1819</v>
      </c>
      <c r="AC2072" s="51">
        <f>IFERROR(VALUE(MID($C2072,1,2)),0)</f>
        <v>80</v>
      </c>
      <c r="AD2072" s="44">
        <f>IFERROR(VALUE(MID($C2072,4,3)),0)</f>
        <v>374</v>
      </c>
      <c r="AE2072" s="51">
        <f>VALUE(RIGHT("00"&amp;AC2072,2)&amp;RIGHT("000"&amp;AD2072,3))</f>
        <v>80374</v>
      </c>
    </row>
    <row r="2073" spans="1:31">
      <c r="A2073" s="60" t="str">
        <f>IF(G2073&amp;Q2073&lt;&gt;"",W2073&amp;Q2073,"")</f>
        <v>USURPER S1820beige</v>
      </c>
      <c r="B2073" s="60" t="str">
        <f>IF(C2073&lt;&gt;"",LEFT(C2073,9),"")</f>
        <v>80-469-02</v>
      </c>
      <c r="C2073" s="73" t="s">
        <v>2703</v>
      </c>
      <c r="D2073" s="73" t="s">
        <v>2704</v>
      </c>
      <c r="E2073" s="73" t="s">
        <v>956</v>
      </c>
      <c r="F2073" s="74">
        <v>55</v>
      </c>
      <c r="G2073" s="73" t="s">
        <v>2240</v>
      </c>
      <c r="H2073" s="73" t="s">
        <v>63</v>
      </c>
      <c r="I2073" s="73" t="s">
        <v>2241</v>
      </c>
      <c r="J2073" s="73" t="s">
        <v>349</v>
      </c>
      <c r="K2073" s="73" t="s">
        <v>382</v>
      </c>
      <c r="L2073" s="73" t="s">
        <v>383</v>
      </c>
      <c r="M2073" s="73" t="s">
        <v>384</v>
      </c>
      <c r="N2073" s="73" t="s">
        <v>37</v>
      </c>
      <c r="O2073" s="73" t="s">
        <v>385</v>
      </c>
      <c r="P2073" s="73" t="s">
        <v>907</v>
      </c>
      <c r="Q2073" s="73" t="s">
        <v>937</v>
      </c>
      <c r="R2073" s="73" t="s">
        <v>63</v>
      </c>
      <c r="V2073" s="60" t="str">
        <f>W2073&amp;H2073</f>
        <v>USURPER S1820бежевый</v>
      </c>
      <c r="W2073" s="60" t="str">
        <f>_xlfn.LET(_xlpm.TextCell,TEXT(G2073,"###"),IF(_xlpm.TextCell&lt;&gt;"",IF(StyleSpaceSplit,IFERROR(IF(FIND(" ",_xlpm.TextCell)&gt;=1,MID(_xlpm.TextCell,1,FIND(" ",_xlpm.TextCell)-1),_xlpm.TextCell),_xlpm.TextCell),_xlpm.TextCell),""))</f>
        <v>USURPER S1820</v>
      </c>
      <c r="X2073" s="60" t="str">
        <f>IF(A2073&lt;&gt;"",IFERROR(IF(FIND(" ",G2073)&gt;=1,MID(G2073,FIND(" ",G2073)+1,LEN(G2073)),""),""),"")</f>
        <v>S1820</v>
      </c>
      <c r="AC2073" s="51">
        <f>IFERROR(VALUE(MID($C2073,1,2)),0)</f>
        <v>80</v>
      </c>
      <c r="AD2073" s="44">
        <f>IFERROR(VALUE(MID($C2073,4,3)),0)</f>
        <v>469</v>
      </c>
      <c r="AE2073" s="51">
        <f>VALUE(RIGHT("00"&amp;AC2073,2)&amp;RIGHT("000"&amp;AD2073,3))</f>
        <v>80469</v>
      </c>
    </row>
    <row r="2074" spans="1:31">
      <c r="A2074" s="60" t="str">
        <f>IF(G2074&amp;Q2074&lt;&gt;"",W2074&amp;Q2074,"")</f>
        <v>USURPER S1820beige</v>
      </c>
      <c r="B2074" s="60" t="str">
        <f>IF(C2074&lt;&gt;"",LEFT(C2074,9),"")</f>
        <v>80-469-02</v>
      </c>
      <c r="C2074" s="73" t="s">
        <v>2705</v>
      </c>
      <c r="D2074" s="73" t="s">
        <v>2704</v>
      </c>
      <c r="E2074" s="73" t="s">
        <v>915</v>
      </c>
      <c r="F2074" s="74">
        <v>56</v>
      </c>
      <c r="G2074" s="73" t="s">
        <v>2240</v>
      </c>
      <c r="H2074" s="73" t="s">
        <v>63</v>
      </c>
      <c r="I2074" s="73" t="s">
        <v>2241</v>
      </c>
      <c r="J2074" s="73" t="s">
        <v>349</v>
      </c>
      <c r="K2074" s="73" t="s">
        <v>382</v>
      </c>
      <c r="L2074" s="73" t="s">
        <v>383</v>
      </c>
      <c r="M2074" s="73" t="s">
        <v>384</v>
      </c>
      <c r="N2074" s="73" t="s">
        <v>37</v>
      </c>
      <c r="O2074" s="73" t="s">
        <v>385</v>
      </c>
      <c r="P2074" s="73" t="s">
        <v>907</v>
      </c>
      <c r="Q2074" s="73" t="s">
        <v>937</v>
      </c>
      <c r="R2074" s="73" t="s">
        <v>63</v>
      </c>
      <c r="V2074" s="60" t="str">
        <f>W2074&amp;H2074</f>
        <v>USURPER S1820бежевый</v>
      </c>
      <c r="W2074" s="60" t="str">
        <f>_xlfn.LET(_xlpm.TextCell,TEXT(G2074,"###"),IF(_xlpm.TextCell&lt;&gt;"",IF(StyleSpaceSplit,IFERROR(IF(FIND(" ",_xlpm.TextCell)&gt;=1,MID(_xlpm.TextCell,1,FIND(" ",_xlpm.TextCell)-1),_xlpm.TextCell),_xlpm.TextCell),_xlpm.TextCell),""))</f>
        <v>USURPER S1820</v>
      </c>
      <c r="X2074" s="60" t="str">
        <f>IF(A2074&lt;&gt;"",IFERROR(IF(FIND(" ",G2074)&gt;=1,MID(G2074,FIND(" ",G2074)+1,LEN(G2074)),""),""),"")</f>
        <v>S1820</v>
      </c>
      <c r="AC2074" s="51">
        <f>IFERROR(VALUE(MID($C2074,1,2)),0)</f>
        <v>80</v>
      </c>
      <c r="AD2074" s="44">
        <f>IFERROR(VALUE(MID($C2074,4,3)),0)</f>
        <v>469</v>
      </c>
      <c r="AE2074" s="51">
        <f>VALUE(RIGHT("00"&amp;AC2074,2)&amp;RIGHT("000"&amp;AD2074,3))</f>
        <v>80469</v>
      </c>
    </row>
    <row r="2075" spans="1:31">
      <c r="A2075" s="60" t="str">
        <f>IF(G2075&amp;Q2075&lt;&gt;"",W2075&amp;Q2075,"")</f>
        <v>USURPER S1820beige</v>
      </c>
      <c r="B2075" s="60" t="str">
        <f>IF(C2075&lt;&gt;"",LEFT(C2075,9),"")</f>
        <v>80-469-02</v>
      </c>
      <c r="C2075" s="73" t="s">
        <v>2706</v>
      </c>
      <c r="D2075" s="73" t="s">
        <v>2704</v>
      </c>
      <c r="E2075" s="73" t="s">
        <v>904</v>
      </c>
      <c r="F2075" s="74">
        <v>57</v>
      </c>
      <c r="G2075" s="73" t="s">
        <v>2240</v>
      </c>
      <c r="H2075" s="73" t="s">
        <v>63</v>
      </c>
      <c r="I2075" s="73" t="s">
        <v>2241</v>
      </c>
      <c r="J2075" s="73" t="s">
        <v>349</v>
      </c>
      <c r="K2075" s="73" t="s">
        <v>382</v>
      </c>
      <c r="L2075" s="73" t="s">
        <v>383</v>
      </c>
      <c r="M2075" s="73" t="s">
        <v>384</v>
      </c>
      <c r="N2075" s="73" t="s">
        <v>37</v>
      </c>
      <c r="O2075" s="73" t="s">
        <v>385</v>
      </c>
      <c r="P2075" s="73" t="s">
        <v>907</v>
      </c>
      <c r="Q2075" s="73" t="s">
        <v>937</v>
      </c>
      <c r="R2075" s="73" t="s">
        <v>63</v>
      </c>
      <c r="V2075" s="60" t="str">
        <f>W2075&amp;H2075</f>
        <v>USURPER S1820бежевый</v>
      </c>
      <c r="W2075" s="60" t="str">
        <f>_xlfn.LET(_xlpm.TextCell,TEXT(G2075,"###"),IF(_xlpm.TextCell&lt;&gt;"",IF(StyleSpaceSplit,IFERROR(IF(FIND(" ",_xlpm.TextCell)&gt;=1,MID(_xlpm.TextCell,1,FIND(" ",_xlpm.TextCell)-1),_xlpm.TextCell),_xlpm.TextCell),_xlpm.TextCell),""))</f>
        <v>USURPER S1820</v>
      </c>
      <c r="X2075" s="60" t="str">
        <f>IF(A2075&lt;&gt;"",IFERROR(IF(FIND(" ",G2075)&gt;=1,MID(G2075,FIND(" ",G2075)+1,LEN(G2075)),""),""),"")</f>
        <v>S1820</v>
      </c>
      <c r="AC2075" s="51">
        <f>IFERROR(VALUE(MID($C2075,1,2)),0)</f>
        <v>80</v>
      </c>
      <c r="AD2075" s="44">
        <f>IFERROR(VALUE(MID($C2075,4,3)),0)</f>
        <v>469</v>
      </c>
      <c r="AE2075" s="51">
        <f>VALUE(RIGHT("00"&amp;AC2075,2)&amp;RIGHT("000"&amp;AD2075,3))</f>
        <v>80469</v>
      </c>
    </row>
    <row r="2076" spans="1:31">
      <c r="A2076" s="60" t="str">
        <f>IF(G2076&amp;Q2076&lt;&gt;"",W2076&amp;Q2076,"")</f>
        <v>USURPER S1820beige</v>
      </c>
      <c r="B2076" s="60" t="str">
        <f>IF(C2076&lt;&gt;"",LEFT(C2076,9),"")</f>
        <v>80-469-02</v>
      </c>
      <c r="C2076" s="73" t="s">
        <v>2707</v>
      </c>
      <c r="D2076" s="73" t="s">
        <v>2704</v>
      </c>
      <c r="E2076" s="73" t="s">
        <v>920</v>
      </c>
      <c r="F2076" s="74">
        <v>58</v>
      </c>
      <c r="G2076" s="73" t="s">
        <v>2240</v>
      </c>
      <c r="H2076" s="73" t="s">
        <v>63</v>
      </c>
      <c r="I2076" s="73" t="s">
        <v>2241</v>
      </c>
      <c r="J2076" s="73" t="s">
        <v>349</v>
      </c>
      <c r="K2076" s="73" t="s">
        <v>382</v>
      </c>
      <c r="L2076" s="73" t="s">
        <v>383</v>
      </c>
      <c r="M2076" s="73" t="s">
        <v>384</v>
      </c>
      <c r="N2076" s="73" t="s">
        <v>37</v>
      </c>
      <c r="O2076" s="73" t="s">
        <v>385</v>
      </c>
      <c r="P2076" s="73" t="s">
        <v>907</v>
      </c>
      <c r="Q2076" s="73" t="s">
        <v>937</v>
      </c>
      <c r="R2076" s="73" t="s">
        <v>63</v>
      </c>
      <c r="V2076" s="60" t="str">
        <f>W2076&amp;H2076</f>
        <v>USURPER S1820бежевый</v>
      </c>
      <c r="W2076" s="60" t="str">
        <f>_xlfn.LET(_xlpm.TextCell,TEXT(G2076,"###"),IF(_xlpm.TextCell&lt;&gt;"",IF(StyleSpaceSplit,IFERROR(IF(FIND(" ",_xlpm.TextCell)&gt;=1,MID(_xlpm.TextCell,1,FIND(" ",_xlpm.TextCell)-1),_xlpm.TextCell),_xlpm.TextCell),_xlpm.TextCell),""))</f>
        <v>USURPER S1820</v>
      </c>
      <c r="X2076" s="60" t="str">
        <f>IF(A2076&lt;&gt;"",IFERROR(IF(FIND(" ",G2076)&gt;=1,MID(G2076,FIND(" ",G2076)+1,LEN(G2076)),""),""),"")</f>
        <v>S1820</v>
      </c>
      <c r="AC2076" s="51">
        <f>IFERROR(VALUE(MID($C2076,1,2)),0)</f>
        <v>80</v>
      </c>
      <c r="AD2076" s="44">
        <f>IFERROR(VALUE(MID($C2076,4,3)),0)</f>
        <v>469</v>
      </c>
      <c r="AE2076" s="51">
        <f>VALUE(RIGHT("00"&amp;AC2076,2)&amp;RIGHT("000"&amp;AD2076,3))</f>
        <v>80469</v>
      </c>
    </row>
    <row r="2077" spans="1:31">
      <c r="A2077" s="60" t="str">
        <f>IF(G2077&amp;Q2077&lt;&gt;"",W2077&amp;Q2077,"")</f>
        <v>USURPER S1820beige</v>
      </c>
      <c r="B2077" s="60" t="str">
        <f>IF(C2077&lt;&gt;"",LEFT(C2077,9),"")</f>
        <v>80-469-02</v>
      </c>
      <c r="C2077" s="73" t="s">
        <v>2708</v>
      </c>
      <c r="D2077" s="73" t="s">
        <v>2704</v>
      </c>
      <c r="E2077" s="73" t="s">
        <v>912</v>
      </c>
      <c r="F2077" s="74">
        <v>61</v>
      </c>
      <c r="G2077" s="73" t="s">
        <v>2240</v>
      </c>
      <c r="H2077" s="73" t="s">
        <v>63</v>
      </c>
      <c r="I2077" s="73" t="s">
        <v>2241</v>
      </c>
      <c r="J2077" s="73" t="s">
        <v>349</v>
      </c>
      <c r="K2077" s="73" t="s">
        <v>382</v>
      </c>
      <c r="L2077" s="73" t="s">
        <v>383</v>
      </c>
      <c r="M2077" s="73" t="s">
        <v>384</v>
      </c>
      <c r="N2077" s="73" t="s">
        <v>37</v>
      </c>
      <c r="O2077" s="73" t="s">
        <v>385</v>
      </c>
      <c r="P2077" s="73" t="s">
        <v>907</v>
      </c>
      <c r="Q2077" s="73" t="s">
        <v>937</v>
      </c>
      <c r="R2077" s="73" t="s">
        <v>63</v>
      </c>
      <c r="V2077" s="60" t="str">
        <f>W2077&amp;H2077</f>
        <v>USURPER S1820бежевый</v>
      </c>
      <c r="W2077" s="60" t="str">
        <f>_xlfn.LET(_xlpm.TextCell,TEXT(G2077,"###"),IF(_xlpm.TextCell&lt;&gt;"",IF(StyleSpaceSplit,IFERROR(IF(FIND(" ",_xlpm.TextCell)&gt;=1,MID(_xlpm.TextCell,1,FIND(" ",_xlpm.TextCell)-1),_xlpm.TextCell),_xlpm.TextCell),_xlpm.TextCell),""))</f>
        <v>USURPER S1820</v>
      </c>
      <c r="X2077" s="60" t="str">
        <f>IF(A2077&lt;&gt;"",IFERROR(IF(FIND(" ",G2077)&gt;=1,MID(G2077,FIND(" ",G2077)+1,LEN(G2077)),""),""),"")</f>
        <v>S1820</v>
      </c>
      <c r="AC2077" s="51">
        <f>IFERROR(VALUE(MID($C2077,1,2)),0)</f>
        <v>80</v>
      </c>
      <c r="AD2077" s="44">
        <f>IFERROR(VALUE(MID($C2077,4,3)),0)</f>
        <v>469</v>
      </c>
      <c r="AE2077" s="51">
        <f>VALUE(RIGHT("00"&amp;AC2077,2)&amp;RIGHT("000"&amp;AD2077,3))</f>
        <v>80469</v>
      </c>
    </row>
    <row r="2078" spans="1:31">
      <c r="A2078" s="60" t="str">
        <f>IF(G2078&amp;Q2078&lt;&gt;"",W2078&amp;Q2078,"")</f>
        <v>USURPER S1820beige</v>
      </c>
      <c r="B2078" s="60" t="str">
        <f>IF(C2078&lt;&gt;"",LEFT(C2078,9),"")</f>
        <v>80-469-02</v>
      </c>
      <c r="C2078" s="73" t="s">
        <v>2709</v>
      </c>
      <c r="D2078" s="73" t="s">
        <v>2704</v>
      </c>
      <c r="E2078" s="73" t="s">
        <v>910</v>
      </c>
      <c r="F2078" s="74">
        <v>59</v>
      </c>
      <c r="G2078" s="73" t="s">
        <v>2240</v>
      </c>
      <c r="H2078" s="73" t="s">
        <v>63</v>
      </c>
      <c r="I2078" s="73" t="s">
        <v>2241</v>
      </c>
      <c r="J2078" s="73" t="s">
        <v>349</v>
      </c>
      <c r="K2078" s="73" t="s">
        <v>382</v>
      </c>
      <c r="L2078" s="73" t="s">
        <v>383</v>
      </c>
      <c r="M2078" s="73" t="s">
        <v>384</v>
      </c>
      <c r="N2078" s="73" t="s">
        <v>37</v>
      </c>
      <c r="O2078" s="73" t="s">
        <v>385</v>
      </c>
      <c r="P2078" s="73" t="s">
        <v>907</v>
      </c>
      <c r="Q2078" s="73" t="s">
        <v>937</v>
      </c>
      <c r="R2078" s="73" t="s">
        <v>63</v>
      </c>
      <c r="V2078" s="60" t="str">
        <f>W2078&amp;H2078</f>
        <v>USURPER S1820бежевый</v>
      </c>
      <c r="W2078" s="60" t="str">
        <f>_xlfn.LET(_xlpm.TextCell,TEXT(G2078,"###"),IF(_xlpm.TextCell&lt;&gt;"",IF(StyleSpaceSplit,IFERROR(IF(FIND(" ",_xlpm.TextCell)&gt;=1,MID(_xlpm.TextCell,1,FIND(" ",_xlpm.TextCell)-1),_xlpm.TextCell),_xlpm.TextCell),_xlpm.TextCell),""))</f>
        <v>USURPER S1820</v>
      </c>
      <c r="X2078" s="60" t="str">
        <f>IF(A2078&lt;&gt;"",IFERROR(IF(FIND(" ",G2078)&gt;=1,MID(G2078,FIND(" ",G2078)+1,LEN(G2078)),""),""),"")</f>
        <v>S1820</v>
      </c>
      <c r="AC2078" s="51">
        <f>IFERROR(VALUE(MID($C2078,1,2)),0)</f>
        <v>80</v>
      </c>
      <c r="AD2078" s="44">
        <f>IFERROR(VALUE(MID($C2078,4,3)),0)</f>
        <v>469</v>
      </c>
      <c r="AE2078" s="51">
        <f>VALUE(RIGHT("00"&amp;AC2078,2)&amp;RIGHT("000"&amp;AD2078,3))</f>
        <v>80469</v>
      </c>
    </row>
    <row r="2079" spans="1:31">
      <c r="A2079" s="60" t="str">
        <f>IF(G2079&amp;Q2079&lt;&gt;"",W2079&amp;Q2079,"")</f>
        <v>USURPER S1820blue</v>
      </c>
      <c r="B2079" s="60" t="str">
        <f>IF(C2079&lt;&gt;"",LEFT(C2079,9),"")</f>
        <v>80-469-06</v>
      </c>
      <c r="C2079" s="73" t="s">
        <v>2238</v>
      </c>
      <c r="D2079" s="73" t="s">
        <v>2239</v>
      </c>
      <c r="E2079" s="73" t="s">
        <v>956</v>
      </c>
      <c r="F2079" s="74">
        <v>55</v>
      </c>
      <c r="G2079" s="73" t="s">
        <v>2240</v>
      </c>
      <c r="H2079" s="73" t="s">
        <v>71</v>
      </c>
      <c r="I2079" s="73" t="s">
        <v>2241</v>
      </c>
      <c r="J2079" s="73" t="s">
        <v>349</v>
      </c>
      <c r="K2079" s="73" t="s">
        <v>382</v>
      </c>
      <c r="L2079" s="73" t="s">
        <v>383</v>
      </c>
      <c r="M2079" s="73" t="s">
        <v>384</v>
      </c>
      <c r="N2079" s="73" t="s">
        <v>37</v>
      </c>
      <c r="O2079" s="73" t="s">
        <v>385</v>
      </c>
      <c r="P2079" s="73" t="s">
        <v>907</v>
      </c>
      <c r="Q2079" s="73" t="s">
        <v>932</v>
      </c>
      <c r="R2079" s="73" t="s">
        <v>71</v>
      </c>
      <c r="V2079" s="60" t="str">
        <f>W2079&amp;H2079</f>
        <v>USURPER S1820синий</v>
      </c>
      <c r="W2079" s="60" t="str">
        <f>_xlfn.LET(_xlpm.TextCell,TEXT(G2079,"###"),IF(_xlpm.TextCell&lt;&gt;"",IF(StyleSpaceSplit,IFERROR(IF(FIND(" ",_xlpm.TextCell)&gt;=1,MID(_xlpm.TextCell,1,FIND(" ",_xlpm.TextCell)-1),_xlpm.TextCell),_xlpm.TextCell),_xlpm.TextCell),""))</f>
        <v>USURPER S1820</v>
      </c>
      <c r="X2079" s="60" t="str">
        <f>IF(A2079&lt;&gt;"",IFERROR(IF(FIND(" ",G2079)&gt;=1,MID(G2079,FIND(" ",G2079)+1,LEN(G2079)),""),""),"")</f>
        <v>S1820</v>
      </c>
      <c r="AC2079" s="51">
        <f>IFERROR(VALUE(MID($C2079,1,2)),0)</f>
        <v>80</v>
      </c>
      <c r="AD2079" s="44">
        <f>IFERROR(VALUE(MID($C2079,4,3)),0)</f>
        <v>469</v>
      </c>
      <c r="AE2079" s="51">
        <f>VALUE(RIGHT("00"&amp;AC2079,2)&amp;RIGHT("000"&amp;AD2079,3))</f>
        <v>80469</v>
      </c>
    </row>
    <row r="2080" spans="1:31">
      <c r="A2080" s="60" t="str">
        <f>IF(G2080&amp;Q2080&lt;&gt;"",W2080&amp;Q2080,"")</f>
        <v>USURPER S1820blue</v>
      </c>
      <c r="B2080" s="60" t="str">
        <f>IF(C2080&lt;&gt;"",LEFT(C2080,9),"")</f>
        <v>80-469-06</v>
      </c>
      <c r="C2080" s="73" t="s">
        <v>2242</v>
      </c>
      <c r="D2080" s="73" t="s">
        <v>2239</v>
      </c>
      <c r="E2080" s="73" t="s">
        <v>915</v>
      </c>
      <c r="F2080" s="74">
        <v>56</v>
      </c>
      <c r="G2080" s="73" t="s">
        <v>2240</v>
      </c>
      <c r="H2080" s="73" t="s">
        <v>71</v>
      </c>
      <c r="I2080" s="73" t="s">
        <v>2241</v>
      </c>
      <c r="J2080" s="73" t="s">
        <v>349</v>
      </c>
      <c r="K2080" s="73" t="s">
        <v>382</v>
      </c>
      <c r="L2080" s="73" t="s">
        <v>383</v>
      </c>
      <c r="M2080" s="73" t="s">
        <v>384</v>
      </c>
      <c r="N2080" s="73" t="s">
        <v>37</v>
      </c>
      <c r="O2080" s="73" t="s">
        <v>385</v>
      </c>
      <c r="P2080" s="73" t="s">
        <v>907</v>
      </c>
      <c r="Q2080" s="73" t="s">
        <v>932</v>
      </c>
      <c r="R2080" s="73" t="s">
        <v>71</v>
      </c>
      <c r="V2080" s="60" t="str">
        <f>W2080&amp;H2080</f>
        <v>USURPER S1820синий</v>
      </c>
      <c r="W2080" s="60" t="str">
        <f>_xlfn.LET(_xlpm.TextCell,TEXT(G2080,"###"),IF(_xlpm.TextCell&lt;&gt;"",IF(StyleSpaceSplit,IFERROR(IF(FIND(" ",_xlpm.TextCell)&gt;=1,MID(_xlpm.TextCell,1,FIND(" ",_xlpm.TextCell)-1),_xlpm.TextCell),_xlpm.TextCell),_xlpm.TextCell),""))</f>
        <v>USURPER S1820</v>
      </c>
      <c r="X2080" s="60" t="str">
        <f>IF(A2080&lt;&gt;"",IFERROR(IF(FIND(" ",G2080)&gt;=1,MID(G2080,FIND(" ",G2080)+1,LEN(G2080)),""),""),"")</f>
        <v>S1820</v>
      </c>
      <c r="AC2080" s="51">
        <f>IFERROR(VALUE(MID($C2080,1,2)),0)</f>
        <v>80</v>
      </c>
      <c r="AD2080" s="44">
        <f>IFERROR(VALUE(MID($C2080,4,3)),0)</f>
        <v>469</v>
      </c>
      <c r="AE2080" s="51">
        <f>VALUE(RIGHT("00"&amp;AC2080,2)&amp;RIGHT("000"&amp;AD2080,3))</f>
        <v>80469</v>
      </c>
    </row>
    <row r="2081" spans="1:31">
      <c r="A2081" s="60" t="str">
        <f>IF(G2081&amp;Q2081&lt;&gt;"",W2081&amp;Q2081,"")</f>
        <v>USURPER S1820blue</v>
      </c>
      <c r="B2081" s="60" t="str">
        <f>IF(C2081&lt;&gt;"",LEFT(C2081,9),"")</f>
        <v>80-469-06</v>
      </c>
      <c r="C2081" s="73" t="s">
        <v>2243</v>
      </c>
      <c r="D2081" s="73" t="s">
        <v>2239</v>
      </c>
      <c r="E2081" s="73" t="s">
        <v>904</v>
      </c>
      <c r="F2081" s="74">
        <v>57</v>
      </c>
      <c r="G2081" s="73" t="s">
        <v>2240</v>
      </c>
      <c r="H2081" s="73" t="s">
        <v>71</v>
      </c>
      <c r="I2081" s="73" t="s">
        <v>2241</v>
      </c>
      <c r="J2081" s="73" t="s">
        <v>349</v>
      </c>
      <c r="K2081" s="73" t="s">
        <v>382</v>
      </c>
      <c r="L2081" s="73" t="s">
        <v>383</v>
      </c>
      <c r="M2081" s="73" t="s">
        <v>384</v>
      </c>
      <c r="N2081" s="73" t="s">
        <v>37</v>
      </c>
      <c r="O2081" s="73" t="s">
        <v>385</v>
      </c>
      <c r="P2081" s="73" t="s">
        <v>907</v>
      </c>
      <c r="Q2081" s="73" t="s">
        <v>932</v>
      </c>
      <c r="R2081" s="73" t="s">
        <v>71</v>
      </c>
      <c r="V2081" s="60" t="str">
        <f>W2081&amp;H2081</f>
        <v>USURPER S1820синий</v>
      </c>
      <c r="W2081" s="60" t="str">
        <f>_xlfn.LET(_xlpm.TextCell,TEXT(G2081,"###"),IF(_xlpm.TextCell&lt;&gt;"",IF(StyleSpaceSplit,IFERROR(IF(FIND(" ",_xlpm.TextCell)&gt;=1,MID(_xlpm.TextCell,1,FIND(" ",_xlpm.TextCell)-1),_xlpm.TextCell),_xlpm.TextCell),_xlpm.TextCell),""))</f>
        <v>USURPER S1820</v>
      </c>
      <c r="X2081" s="60" t="str">
        <f>IF(A2081&lt;&gt;"",IFERROR(IF(FIND(" ",G2081)&gt;=1,MID(G2081,FIND(" ",G2081)+1,LEN(G2081)),""),""),"")</f>
        <v>S1820</v>
      </c>
      <c r="AC2081" s="51">
        <f>IFERROR(VALUE(MID($C2081,1,2)),0)</f>
        <v>80</v>
      </c>
      <c r="AD2081" s="44">
        <f>IFERROR(VALUE(MID($C2081,4,3)),0)</f>
        <v>469</v>
      </c>
      <c r="AE2081" s="51">
        <f>VALUE(RIGHT("00"&amp;AC2081,2)&amp;RIGHT("000"&amp;AD2081,3))</f>
        <v>80469</v>
      </c>
    </row>
    <row r="2082" spans="1:31">
      <c r="A2082" s="60" t="str">
        <f>IF(G2082&amp;Q2082&lt;&gt;"",W2082&amp;Q2082,"")</f>
        <v>USURPER S1820blue</v>
      </c>
      <c r="B2082" s="60" t="str">
        <f>IF(C2082&lt;&gt;"",LEFT(C2082,9),"")</f>
        <v>80-469-06</v>
      </c>
      <c r="C2082" s="73" t="s">
        <v>2244</v>
      </c>
      <c r="D2082" s="73" t="s">
        <v>2239</v>
      </c>
      <c r="E2082" s="73" t="s">
        <v>920</v>
      </c>
      <c r="F2082" s="74">
        <v>58</v>
      </c>
      <c r="G2082" s="73" t="s">
        <v>2240</v>
      </c>
      <c r="H2082" s="73" t="s">
        <v>71</v>
      </c>
      <c r="I2082" s="73" t="s">
        <v>2241</v>
      </c>
      <c r="J2082" s="73" t="s">
        <v>349</v>
      </c>
      <c r="K2082" s="73" t="s">
        <v>382</v>
      </c>
      <c r="L2082" s="73" t="s">
        <v>383</v>
      </c>
      <c r="M2082" s="73" t="s">
        <v>384</v>
      </c>
      <c r="N2082" s="73" t="s">
        <v>37</v>
      </c>
      <c r="O2082" s="73" t="s">
        <v>385</v>
      </c>
      <c r="P2082" s="73" t="s">
        <v>907</v>
      </c>
      <c r="Q2082" s="73" t="s">
        <v>932</v>
      </c>
      <c r="R2082" s="73" t="s">
        <v>71</v>
      </c>
      <c r="V2082" s="60" t="str">
        <f>W2082&amp;H2082</f>
        <v>USURPER S1820синий</v>
      </c>
      <c r="W2082" s="60" t="str">
        <f>_xlfn.LET(_xlpm.TextCell,TEXT(G2082,"###"),IF(_xlpm.TextCell&lt;&gt;"",IF(StyleSpaceSplit,IFERROR(IF(FIND(" ",_xlpm.TextCell)&gt;=1,MID(_xlpm.TextCell,1,FIND(" ",_xlpm.TextCell)-1),_xlpm.TextCell),_xlpm.TextCell),_xlpm.TextCell),""))</f>
        <v>USURPER S1820</v>
      </c>
      <c r="X2082" s="60" t="str">
        <f>IF(A2082&lt;&gt;"",IFERROR(IF(FIND(" ",G2082)&gt;=1,MID(G2082,FIND(" ",G2082)+1,LEN(G2082)),""),""),"")</f>
        <v>S1820</v>
      </c>
      <c r="AC2082" s="51">
        <f>IFERROR(VALUE(MID($C2082,1,2)),0)</f>
        <v>80</v>
      </c>
      <c r="AD2082" s="44">
        <f>IFERROR(VALUE(MID($C2082,4,3)),0)</f>
        <v>469</v>
      </c>
      <c r="AE2082" s="51">
        <f>VALUE(RIGHT("00"&amp;AC2082,2)&amp;RIGHT("000"&amp;AD2082,3))</f>
        <v>80469</v>
      </c>
    </row>
    <row r="2083" spans="1:31">
      <c r="A2083" s="60" t="str">
        <f>IF(G2083&amp;Q2083&lt;&gt;"",W2083&amp;Q2083,"")</f>
        <v>USURPER S1820blue</v>
      </c>
      <c r="B2083" s="60" t="str">
        <f>IF(C2083&lt;&gt;"",LEFT(C2083,9),"")</f>
        <v>80-469-06</v>
      </c>
      <c r="C2083" s="73" t="s">
        <v>2245</v>
      </c>
      <c r="D2083" s="73" t="s">
        <v>2239</v>
      </c>
      <c r="E2083" s="73" t="s">
        <v>910</v>
      </c>
      <c r="F2083" s="74">
        <v>59</v>
      </c>
      <c r="G2083" s="73" t="s">
        <v>2240</v>
      </c>
      <c r="H2083" s="73" t="s">
        <v>71</v>
      </c>
      <c r="I2083" s="73" t="s">
        <v>2241</v>
      </c>
      <c r="J2083" s="73" t="s">
        <v>349</v>
      </c>
      <c r="K2083" s="73" t="s">
        <v>382</v>
      </c>
      <c r="L2083" s="73" t="s">
        <v>383</v>
      </c>
      <c r="M2083" s="73" t="s">
        <v>384</v>
      </c>
      <c r="N2083" s="73" t="s">
        <v>37</v>
      </c>
      <c r="O2083" s="73" t="s">
        <v>385</v>
      </c>
      <c r="P2083" s="73" t="s">
        <v>907</v>
      </c>
      <c r="Q2083" s="73" t="s">
        <v>932</v>
      </c>
      <c r="R2083" s="73" t="s">
        <v>71</v>
      </c>
      <c r="V2083" s="60" t="str">
        <f>W2083&amp;H2083</f>
        <v>USURPER S1820синий</v>
      </c>
      <c r="W2083" s="60" t="str">
        <f>_xlfn.LET(_xlpm.TextCell,TEXT(G2083,"###"),IF(_xlpm.TextCell&lt;&gt;"",IF(StyleSpaceSplit,IFERROR(IF(FIND(" ",_xlpm.TextCell)&gt;=1,MID(_xlpm.TextCell,1,FIND(" ",_xlpm.TextCell)-1),_xlpm.TextCell),_xlpm.TextCell),_xlpm.TextCell),""))</f>
        <v>USURPER S1820</v>
      </c>
      <c r="X2083" s="60" t="str">
        <f>IF(A2083&lt;&gt;"",IFERROR(IF(FIND(" ",G2083)&gt;=1,MID(G2083,FIND(" ",G2083)+1,LEN(G2083)),""),""),"")</f>
        <v>S1820</v>
      </c>
      <c r="AC2083" s="51">
        <f>IFERROR(VALUE(MID($C2083,1,2)),0)</f>
        <v>80</v>
      </c>
      <c r="AD2083" s="44">
        <f>IFERROR(VALUE(MID($C2083,4,3)),0)</f>
        <v>469</v>
      </c>
      <c r="AE2083" s="51">
        <f>VALUE(RIGHT("00"&amp;AC2083,2)&amp;RIGHT("000"&amp;AD2083,3))</f>
        <v>80469</v>
      </c>
    </row>
    <row r="2084" spans="1:31">
      <c r="A2084" s="60" t="str">
        <f>IF(G2084&amp;Q2084&lt;&gt;"",W2084&amp;Q2084,"")</f>
        <v>USURPER S1820blue</v>
      </c>
      <c r="B2084" s="60" t="str">
        <f>IF(C2084&lt;&gt;"",LEFT(C2084,9),"")</f>
        <v>80-469-06</v>
      </c>
      <c r="C2084" s="73" t="s">
        <v>2246</v>
      </c>
      <c r="D2084" s="73" t="s">
        <v>2239</v>
      </c>
      <c r="E2084" s="73" t="s">
        <v>922</v>
      </c>
      <c r="F2084" s="74">
        <v>60</v>
      </c>
      <c r="G2084" s="73" t="s">
        <v>2240</v>
      </c>
      <c r="H2084" s="73" t="s">
        <v>71</v>
      </c>
      <c r="I2084" s="73" t="s">
        <v>2241</v>
      </c>
      <c r="J2084" s="73" t="s">
        <v>349</v>
      </c>
      <c r="K2084" s="73" t="s">
        <v>382</v>
      </c>
      <c r="L2084" s="73" t="s">
        <v>383</v>
      </c>
      <c r="M2084" s="73" t="s">
        <v>384</v>
      </c>
      <c r="N2084" s="73" t="s">
        <v>37</v>
      </c>
      <c r="O2084" s="73" t="s">
        <v>385</v>
      </c>
      <c r="P2084" s="73" t="s">
        <v>907</v>
      </c>
      <c r="Q2084" s="73" t="s">
        <v>932</v>
      </c>
      <c r="R2084" s="73" t="s">
        <v>71</v>
      </c>
      <c r="V2084" s="60" t="str">
        <f>W2084&amp;H2084</f>
        <v>USURPER S1820синий</v>
      </c>
      <c r="W2084" s="60" t="str">
        <f>_xlfn.LET(_xlpm.TextCell,TEXT(G2084,"###"),IF(_xlpm.TextCell&lt;&gt;"",IF(StyleSpaceSplit,IFERROR(IF(FIND(" ",_xlpm.TextCell)&gt;=1,MID(_xlpm.TextCell,1,FIND(" ",_xlpm.TextCell)-1),_xlpm.TextCell),_xlpm.TextCell),_xlpm.TextCell),""))</f>
        <v>USURPER S1820</v>
      </c>
      <c r="X2084" s="60" t="str">
        <f>IF(A2084&lt;&gt;"",IFERROR(IF(FIND(" ",G2084)&gt;=1,MID(G2084,FIND(" ",G2084)+1,LEN(G2084)),""),""),"")</f>
        <v>S1820</v>
      </c>
      <c r="AC2084" s="51">
        <f>IFERROR(VALUE(MID($C2084,1,2)),0)</f>
        <v>80</v>
      </c>
      <c r="AD2084" s="44">
        <f>IFERROR(VALUE(MID($C2084,4,3)),0)</f>
        <v>469</v>
      </c>
      <c r="AE2084" s="51">
        <f>VALUE(RIGHT("00"&amp;AC2084,2)&amp;RIGHT("000"&amp;AD2084,3))</f>
        <v>80469</v>
      </c>
    </row>
    <row r="2085" spans="1:31">
      <c r="A2085" s="60" t="str">
        <f>IF(G2085&amp;Q2085&lt;&gt;"",W2085&amp;Q2085,"")</f>
        <v>USURPER S1820blue</v>
      </c>
      <c r="B2085" s="60" t="str">
        <f>IF(C2085&lt;&gt;"",LEFT(C2085,9),"")</f>
        <v>80-469-06</v>
      </c>
      <c r="C2085" s="73" t="s">
        <v>2247</v>
      </c>
      <c r="D2085" s="73" t="s">
        <v>2239</v>
      </c>
      <c r="E2085" s="73" t="s">
        <v>912</v>
      </c>
      <c r="F2085" s="74">
        <v>61</v>
      </c>
      <c r="G2085" s="73" t="s">
        <v>2240</v>
      </c>
      <c r="H2085" s="73" t="s">
        <v>71</v>
      </c>
      <c r="I2085" s="73" t="s">
        <v>2241</v>
      </c>
      <c r="J2085" s="73" t="s">
        <v>349</v>
      </c>
      <c r="K2085" s="73" t="s">
        <v>382</v>
      </c>
      <c r="L2085" s="73" t="s">
        <v>383</v>
      </c>
      <c r="M2085" s="73" t="s">
        <v>384</v>
      </c>
      <c r="N2085" s="73" t="s">
        <v>37</v>
      </c>
      <c r="O2085" s="73" t="s">
        <v>385</v>
      </c>
      <c r="P2085" s="73" t="s">
        <v>907</v>
      </c>
      <c r="Q2085" s="73" t="s">
        <v>932</v>
      </c>
      <c r="R2085" s="73" t="s">
        <v>71</v>
      </c>
      <c r="V2085" s="60" t="str">
        <f>W2085&amp;H2085</f>
        <v>USURPER S1820синий</v>
      </c>
      <c r="W2085" s="60" t="str">
        <f>_xlfn.LET(_xlpm.TextCell,TEXT(G2085,"###"),IF(_xlpm.TextCell&lt;&gt;"",IF(StyleSpaceSplit,IFERROR(IF(FIND(" ",_xlpm.TextCell)&gt;=1,MID(_xlpm.TextCell,1,FIND(" ",_xlpm.TextCell)-1),_xlpm.TextCell),_xlpm.TextCell),_xlpm.TextCell),""))</f>
        <v>USURPER S1820</v>
      </c>
      <c r="X2085" s="60" t="str">
        <f>IF(A2085&lt;&gt;"",IFERROR(IF(FIND(" ",G2085)&gt;=1,MID(G2085,FIND(" ",G2085)+1,LEN(G2085)),""),""),"")</f>
        <v>S1820</v>
      </c>
      <c r="AC2085" s="51">
        <f>IFERROR(VALUE(MID($C2085,1,2)),0)</f>
        <v>80</v>
      </c>
      <c r="AD2085" s="44">
        <f>IFERROR(VALUE(MID($C2085,4,3)),0)</f>
        <v>469</v>
      </c>
      <c r="AE2085" s="51">
        <f>VALUE(RIGHT("00"&amp;AC2085,2)&amp;RIGHT("000"&amp;AD2085,3))</f>
        <v>80469</v>
      </c>
    </row>
    <row r="2086" spans="1:31">
      <c r="A2086" s="60" t="str">
        <f>IF(G2086&amp;Q2086&lt;&gt;"",W2086&amp;Q2086,"")</f>
        <v>USURPER S1820blue</v>
      </c>
      <c r="B2086" s="60" t="str">
        <f>IF(C2086&lt;&gt;"",LEFT(C2086,9),"")</f>
        <v>80-469-06</v>
      </c>
      <c r="C2086" s="73" t="s">
        <v>2248</v>
      </c>
      <c r="D2086" s="73" t="s">
        <v>2239</v>
      </c>
      <c r="E2086" s="73" t="s">
        <v>1046</v>
      </c>
      <c r="F2086" s="74">
        <v>62</v>
      </c>
      <c r="G2086" s="73" t="s">
        <v>2240</v>
      </c>
      <c r="H2086" s="73" t="s">
        <v>71</v>
      </c>
      <c r="I2086" s="73" t="s">
        <v>2241</v>
      </c>
      <c r="J2086" s="73" t="s">
        <v>349</v>
      </c>
      <c r="K2086" s="73" t="s">
        <v>382</v>
      </c>
      <c r="L2086" s="73" t="s">
        <v>383</v>
      </c>
      <c r="M2086" s="73" t="s">
        <v>384</v>
      </c>
      <c r="N2086" s="73" t="s">
        <v>37</v>
      </c>
      <c r="O2086" s="73" t="s">
        <v>385</v>
      </c>
      <c r="P2086" s="73" t="s">
        <v>907</v>
      </c>
      <c r="Q2086" s="73" t="s">
        <v>932</v>
      </c>
      <c r="R2086" s="73" t="s">
        <v>71</v>
      </c>
      <c r="V2086" s="60" t="str">
        <f>W2086&amp;H2086</f>
        <v>USURPER S1820синий</v>
      </c>
      <c r="W2086" s="60" t="str">
        <f>_xlfn.LET(_xlpm.TextCell,TEXT(G2086,"###"),IF(_xlpm.TextCell&lt;&gt;"",IF(StyleSpaceSplit,IFERROR(IF(FIND(" ",_xlpm.TextCell)&gt;=1,MID(_xlpm.TextCell,1,FIND(" ",_xlpm.TextCell)-1),_xlpm.TextCell),_xlpm.TextCell),_xlpm.TextCell),""))</f>
        <v>USURPER S1820</v>
      </c>
      <c r="X2086" s="60" t="str">
        <f>IF(A2086&lt;&gt;"",IFERROR(IF(FIND(" ",G2086)&gt;=1,MID(G2086,FIND(" ",G2086)+1,LEN(G2086)),""),""),"")</f>
        <v>S1820</v>
      </c>
      <c r="AC2086" s="51">
        <f>IFERROR(VALUE(MID($C2086,1,2)),0)</f>
        <v>80</v>
      </c>
      <c r="AD2086" s="44">
        <f>IFERROR(VALUE(MID($C2086,4,3)),0)</f>
        <v>469</v>
      </c>
      <c r="AE2086" s="51">
        <f>VALUE(RIGHT("00"&amp;AC2086,2)&amp;RIGHT("000"&amp;AD2086,3))</f>
        <v>80469</v>
      </c>
    </row>
    <row r="2087" spans="1:31">
      <c r="A2087" s="60" t="str">
        <f>IF(G2087&amp;Q2087&lt;&gt;"",W2087&amp;Q2087,"")</f>
        <v>USURPER W16 002beige</v>
      </c>
      <c r="B2087" s="60" t="str">
        <f>IF(C2087&lt;&gt;"",LEFT(C2087,9),"")</f>
        <v>80-121-14</v>
      </c>
      <c r="C2087" s="73" t="s">
        <v>7316</v>
      </c>
      <c r="D2087" s="73" t="s">
        <v>7317</v>
      </c>
      <c r="E2087" s="73" t="s">
        <v>920</v>
      </c>
      <c r="F2087" s="74">
        <v>58</v>
      </c>
      <c r="G2087" s="73" t="s">
        <v>7318</v>
      </c>
      <c r="H2087" s="73" t="s">
        <v>86</v>
      </c>
      <c r="I2087" s="73" t="s">
        <v>7319</v>
      </c>
      <c r="J2087" s="73" t="s">
        <v>320</v>
      </c>
      <c r="K2087" s="73" t="s">
        <v>382</v>
      </c>
      <c r="L2087" s="73" t="s">
        <v>383</v>
      </c>
      <c r="M2087" s="73" t="s">
        <v>388</v>
      </c>
      <c r="N2087" s="73" t="s">
        <v>44</v>
      </c>
      <c r="O2087" s="73" t="s">
        <v>385</v>
      </c>
      <c r="P2087" s="73" t="s">
        <v>907</v>
      </c>
      <c r="Q2087" s="73" t="s">
        <v>937</v>
      </c>
      <c r="R2087" s="73" t="s">
        <v>86</v>
      </c>
      <c r="V2087" s="60" t="str">
        <f>W2087&amp;H2087</f>
        <v>USURPER W16 002коричневый</v>
      </c>
      <c r="W2087" s="60" t="str">
        <f>_xlfn.LET(_xlpm.TextCell,TEXT(G2087,"###"),IF(_xlpm.TextCell&lt;&gt;"",IF(StyleSpaceSplit,IFERROR(IF(FIND(" ",_xlpm.TextCell)&gt;=1,MID(_xlpm.TextCell,1,FIND(" ",_xlpm.TextCell)-1),_xlpm.TextCell),_xlpm.TextCell),_xlpm.TextCell),""))</f>
        <v>USURPER W16 002</v>
      </c>
      <c r="X2087" s="60" t="str">
        <f>IF(A2087&lt;&gt;"",IFERROR(IF(FIND(" ",G2087)&gt;=1,MID(G2087,FIND(" ",G2087)+1,LEN(G2087)),""),""),"")</f>
        <v>W16 002</v>
      </c>
      <c r="AC2087" s="51">
        <f>IFERROR(VALUE(MID($C2087,1,2)),0)</f>
        <v>80</v>
      </c>
      <c r="AD2087" s="44">
        <f>IFERROR(VALUE(MID($C2087,4,3)),0)</f>
        <v>121</v>
      </c>
      <c r="AE2087" s="51">
        <f>VALUE(RIGHT("00"&amp;AC2087,2)&amp;RIGHT("000"&amp;AD2087,3))</f>
        <v>80121</v>
      </c>
    </row>
    <row r="2088" spans="1:31">
      <c r="A2088" s="60" t="str">
        <f>IF(G2088&amp;Q2088&lt;&gt;"",W2088&amp;Q2088,"")</f>
        <v>USURPER W16 002blue</v>
      </c>
      <c r="B2088" s="60" t="str">
        <f>IF(C2088&lt;&gt;"",LEFT(C2088,9),"")</f>
        <v>80-121-16</v>
      </c>
      <c r="C2088" s="73" t="s">
        <v>7956</v>
      </c>
      <c r="D2088" s="73" t="s">
        <v>7957</v>
      </c>
      <c r="E2088" s="73" t="s">
        <v>915</v>
      </c>
      <c r="F2088" s="74">
        <v>56</v>
      </c>
      <c r="G2088" s="73" t="s">
        <v>7318</v>
      </c>
      <c r="H2088" s="73" t="s">
        <v>55</v>
      </c>
      <c r="I2088" s="73" t="s">
        <v>7319</v>
      </c>
      <c r="J2088" s="73" t="s">
        <v>320</v>
      </c>
      <c r="K2088" s="73" t="s">
        <v>382</v>
      </c>
      <c r="L2088" s="73" t="s">
        <v>383</v>
      </c>
      <c r="M2088" s="73" t="s">
        <v>388</v>
      </c>
      <c r="N2088" s="73" t="s">
        <v>44</v>
      </c>
      <c r="O2088" s="73" t="s">
        <v>385</v>
      </c>
      <c r="P2088" s="73" t="s">
        <v>907</v>
      </c>
      <c r="Q2088" s="73" t="s">
        <v>932</v>
      </c>
      <c r="R2088" s="73" t="s">
        <v>71</v>
      </c>
      <c r="V2088" s="60" t="str">
        <f>W2088&amp;H2088</f>
        <v>USURPER W16 002темно-синий</v>
      </c>
      <c r="W2088" s="60" t="str">
        <f>_xlfn.LET(_xlpm.TextCell,TEXT(G2088,"###"),IF(_xlpm.TextCell&lt;&gt;"",IF(StyleSpaceSplit,IFERROR(IF(FIND(" ",_xlpm.TextCell)&gt;=1,MID(_xlpm.TextCell,1,FIND(" ",_xlpm.TextCell)-1),_xlpm.TextCell),_xlpm.TextCell),_xlpm.TextCell),""))</f>
        <v>USURPER W16 002</v>
      </c>
      <c r="X2088" s="60" t="str">
        <f>IF(A2088&lt;&gt;"",IFERROR(IF(FIND(" ",G2088)&gt;=1,MID(G2088,FIND(" ",G2088)+1,LEN(G2088)),""),""),"")</f>
        <v>W16 002</v>
      </c>
      <c r="AC2088" s="51">
        <f>IFERROR(VALUE(MID($C2088,1,2)),0)</f>
        <v>80</v>
      </c>
      <c r="AD2088" s="44">
        <f>IFERROR(VALUE(MID($C2088,4,3)),0)</f>
        <v>121</v>
      </c>
      <c r="AE2088" s="51">
        <f>VALUE(RIGHT("00"&amp;AC2088,2)&amp;RIGHT("000"&amp;AD2088,3))</f>
        <v>80121</v>
      </c>
    </row>
    <row r="2089" spans="1:31">
      <c r="A2089" s="60" t="str">
        <f>IF(G2089&amp;Q2089&lt;&gt;"",W2089&amp;Q2089,"")</f>
        <v>USURPER W16 002blue</v>
      </c>
      <c r="B2089" s="60" t="str">
        <f>IF(C2089&lt;&gt;"",LEFT(C2089,9),"")</f>
        <v>80-121-16</v>
      </c>
      <c r="C2089" s="73" t="s">
        <v>7958</v>
      </c>
      <c r="D2089" s="73" t="s">
        <v>7957</v>
      </c>
      <c r="E2089" s="73" t="s">
        <v>920</v>
      </c>
      <c r="F2089" s="74">
        <v>58</v>
      </c>
      <c r="G2089" s="73" t="s">
        <v>7318</v>
      </c>
      <c r="H2089" s="73" t="s">
        <v>55</v>
      </c>
      <c r="I2089" s="73" t="s">
        <v>7319</v>
      </c>
      <c r="J2089" s="73" t="s">
        <v>320</v>
      </c>
      <c r="K2089" s="73" t="s">
        <v>382</v>
      </c>
      <c r="L2089" s="73" t="s">
        <v>383</v>
      </c>
      <c r="M2089" s="73" t="s">
        <v>388</v>
      </c>
      <c r="N2089" s="73" t="s">
        <v>44</v>
      </c>
      <c r="O2089" s="73" t="s">
        <v>385</v>
      </c>
      <c r="P2089" s="73" t="s">
        <v>907</v>
      </c>
      <c r="Q2089" s="73" t="s">
        <v>932</v>
      </c>
      <c r="R2089" s="73" t="s">
        <v>71</v>
      </c>
      <c r="V2089" s="60" t="str">
        <f>W2089&amp;H2089</f>
        <v>USURPER W16 002темно-синий</v>
      </c>
      <c r="W2089" s="60" t="str">
        <f>_xlfn.LET(_xlpm.TextCell,TEXT(G2089,"###"),IF(_xlpm.TextCell&lt;&gt;"",IF(StyleSpaceSplit,IFERROR(IF(FIND(" ",_xlpm.TextCell)&gt;=1,MID(_xlpm.TextCell,1,FIND(" ",_xlpm.TextCell)-1),_xlpm.TextCell),_xlpm.TextCell),_xlpm.TextCell),""))</f>
        <v>USURPER W16 002</v>
      </c>
      <c r="X2089" s="60" t="str">
        <f>IF(A2089&lt;&gt;"",IFERROR(IF(FIND(" ",G2089)&gt;=1,MID(G2089,FIND(" ",G2089)+1,LEN(G2089)),""),""),"")</f>
        <v>W16 002</v>
      </c>
      <c r="AC2089" s="51">
        <f>IFERROR(VALUE(MID($C2089,1,2)),0)</f>
        <v>80</v>
      </c>
      <c r="AD2089" s="44">
        <f>IFERROR(VALUE(MID($C2089,4,3)),0)</f>
        <v>121</v>
      </c>
      <c r="AE2089" s="51">
        <f>VALUE(RIGHT("00"&amp;AC2089,2)&amp;RIGHT("000"&amp;AD2089,3))</f>
        <v>80121</v>
      </c>
    </row>
    <row r="2090" spans="1:31">
      <c r="A2090" s="60" t="str">
        <f>IF(G2090&amp;Q2090&lt;&gt;"",W2090&amp;Q2090,"")</f>
        <v>USURPER W16 002blue</v>
      </c>
      <c r="B2090" s="60" t="str">
        <f>IF(C2090&lt;&gt;"",LEFT(C2090,9),"")</f>
        <v>80-121-16</v>
      </c>
      <c r="C2090" s="73" t="s">
        <v>7959</v>
      </c>
      <c r="D2090" s="73" t="s">
        <v>7957</v>
      </c>
      <c r="E2090" s="73" t="s">
        <v>922</v>
      </c>
      <c r="F2090" s="74">
        <v>60</v>
      </c>
      <c r="G2090" s="73" t="s">
        <v>7318</v>
      </c>
      <c r="H2090" s="73" t="s">
        <v>55</v>
      </c>
      <c r="I2090" s="73" t="s">
        <v>7319</v>
      </c>
      <c r="J2090" s="73" t="s">
        <v>320</v>
      </c>
      <c r="K2090" s="73" t="s">
        <v>382</v>
      </c>
      <c r="L2090" s="73" t="s">
        <v>383</v>
      </c>
      <c r="M2090" s="73" t="s">
        <v>388</v>
      </c>
      <c r="N2090" s="73" t="s">
        <v>44</v>
      </c>
      <c r="O2090" s="73" t="s">
        <v>385</v>
      </c>
      <c r="P2090" s="73" t="s">
        <v>907</v>
      </c>
      <c r="Q2090" s="73" t="s">
        <v>932</v>
      </c>
      <c r="R2090" s="73" t="s">
        <v>71</v>
      </c>
      <c r="V2090" s="60" t="str">
        <f>W2090&amp;H2090</f>
        <v>USURPER W16 002темно-синий</v>
      </c>
      <c r="W2090" s="60" t="str">
        <f>_xlfn.LET(_xlpm.TextCell,TEXT(G2090,"###"),IF(_xlpm.TextCell&lt;&gt;"",IF(StyleSpaceSplit,IFERROR(IF(FIND(" ",_xlpm.TextCell)&gt;=1,MID(_xlpm.TextCell,1,FIND(" ",_xlpm.TextCell)-1),_xlpm.TextCell),_xlpm.TextCell),_xlpm.TextCell),""))</f>
        <v>USURPER W16 002</v>
      </c>
      <c r="X2090" s="60" t="str">
        <f>IF(A2090&lt;&gt;"",IFERROR(IF(FIND(" ",G2090)&gt;=1,MID(G2090,FIND(" ",G2090)+1,LEN(G2090)),""),""),"")</f>
        <v>W16 002</v>
      </c>
      <c r="AC2090" s="51">
        <f>IFERROR(VALUE(MID($C2090,1,2)),0)</f>
        <v>80</v>
      </c>
      <c r="AD2090" s="44">
        <f>IFERROR(VALUE(MID($C2090,4,3)),0)</f>
        <v>121</v>
      </c>
      <c r="AE2090" s="51">
        <f>VALUE(RIGHT("00"&amp;AC2090,2)&amp;RIGHT("000"&amp;AD2090,3))</f>
        <v>80121</v>
      </c>
    </row>
    <row r="2091" spans="1:31">
      <c r="A2091" s="60" t="str">
        <f>IF(G2091&amp;Q2091&lt;&gt;"",W2091&amp;Q2091,"")</f>
        <v>USURPER W16 002blue</v>
      </c>
      <c r="B2091" s="60" t="str">
        <f>IF(C2091&lt;&gt;"",LEFT(C2091,9),"")</f>
        <v>80-121-16</v>
      </c>
      <c r="C2091" s="73" t="s">
        <v>7960</v>
      </c>
      <c r="D2091" s="73" t="s">
        <v>7957</v>
      </c>
      <c r="E2091" s="73" t="s">
        <v>956</v>
      </c>
      <c r="F2091" s="74">
        <v>55</v>
      </c>
      <c r="G2091" s="73" t="s">
        <v>7318</v>
      </c>
      <c r="H2091" s="73" t="s">
        <v>55</v>
      </c>
      <c r="I2091" s="73" t="s">
        <v>7319</v>
      </c>
      <c r="J2091" s="73" t="s">
        <v>320</v>
      </c>
      <c r="K2091" s="73" t="s">
        <v>382</v>
      </c>
      <c r="L2091" s="73" t="s">
        <v>383</v>
      </c>
      <c r="M2091" s="73" t="s">
        <v>388</v>
      </c>
      <c r="N2091" s="73" t="s">
        <v>44</v>
      </c>
      <c r="O2091" s="73" t="s">
        <v>385</v>
      </c>
      <c r="P2091" s="73" t="s">
        <v>907</v>
      </c>
      <c r="Q2091" s="73" t="s">
        <v>932</v>
      </c>
      <c r="R2091" s="73" t="s">
        <v>71</v>
      </c>
      <c r="V2091" s="60" t="str">
        <f>W2091&amp;H2091</f>
        <v>USURPER W16 002темно-синий</v>
      </c>
      <c r="W2091" s="60" t="str">
        <f>_xlfn.LET(_xlpm.TextCell,TEXT(G2091,"###"),IF(_xlpm.TextCell&lt;&gt;"",IF(StyleSpaceSplit,IFERROR(IF(FIND(" ",_xlpm.TextCell)&gt;=1,MID(_xlpm.TextCell,1,FIND(" ",_xlpm.TextCell)-1),_xlpm.TextCell),_xlpm.TextCell),_xlpm.TextCell),""))</f>
        <v>USURPER W16 002</v>
      </c>
      <c r="X2091" s="60" t="str">
        <f>IF(A2091&lt;&gt;"",IFERROR(IF(FIND(" ",G2091)&gt;=1,MID(G2091,FIND(" ",G2091)+1,LEN(G2091)),""),""),"")</f>
        <v>W16 002</v>
      </c>
      <c r="AC2091" s="51">
        <f>IFERROR(VALUE(MID($C2091,1,2)),0)</f>
        <v>80</v>
      </c>
      <c r="AD2091" s="44">
        <f>IFERROR(VALUE(MID($C2091,4,3)),0)</f>
        <v>121</v>
      </c>
      <c r="AE2091" s="51">
        <f>VALUE(RIGHT("00"&amp;AC2091,2)&amp;RIGHT("000"&amp;AD2091,3))</f>
        <v>80121</v>
      </c>
    </row>
    <row r="2092" spans="1:31">
      <c r="A2092" s="60" t="str">
        <f>IF(G2092&amp;Q2092&lt;&gt;"",W2092&amp;Q2092,"")</f>
        <v>USURPER W16 002blue</v>
      </c>
      <c r="B2092" s="60" t="str">
        <f>IF(C2092&lt;&gt;"",LEFT(C2092,9),"")</f>
        <v>80-121-16</v>
      </c>
      <c r="C2092" s="73" t="s">
        <v>7961</v>
      </c>
      <c r="D2092" s="73" t="s">
        <v>7957</v>
      </c>
      <c r="E2092" s="73" t="s">
        <v>904</v>
      </c>
      <c r="F2092" s="74">
        <v>57</v>
      </c>
      <c r="G2092" s="73" t="s">
        <v>7318</v>
      </c>
      <c r="H2092" s="73" t="s">
        <v>55</v>
      </c>
      <c r="I2092" s="73" t="s">
        <v>7319</v>
      </c>
      <c r="J2092" s="73" t="s">
        <v>320</v>
      </c>
      <c r="K2092" s="73" t="s">
        <v>382</v>
      </c>
      <c r="L2092" s="73" t="s">
        <v>383</v>
      </c>
      <c r="M2092" s="73" t="s">
        <v>388</v>
      </c>
      <c r="N2092" s="73" t="s">
        <v>44</v>
      </c>
      <c r="O2092" s="73" t="s">
        <v>385</v>
      </c>
      <c r="P2092" s="73" t="s">
        <v>907</v>
      </c>
      <c r="Q2092" s="73" t="s">
        <v>932</v>
      </c>
      <c r="R2092" s="73" t="s">
        <v>71</v>
      </c>
      <c r="V2092" s="60" t="str">
        <f>W2092&amp;H2092</f>
        <v>USURPER W16 002темно-синий</v>
      </c>
      <c r="W2092" s="60" t="str">
        <f>_xlfn.LET(_xlpm.TextCell,TEXT(G2092,"###"),IF(_xlpm.TextCell&lt;&gt;"",IF(StyleSpaceSplit,IFERROR(IF(FIND(" ",_xlpm.TextCell)&gt;=1,MID(_xlpm.TextCell,1,FIND(" ",_xlpm.TextCell)-1),_xlpm.TextCell),_xlpm.TextCell),_xlpm.TextCell),""))</f>
        <v>USURPER W16 002</v>
      </c>
      <c r="X2092" s="60" t="str">
        <f>IF(A2092&lt;&gt;"",IFERROR(IF(FIND(" ",G2092)&gt;=1,MID(G2092,FIND(" ",G2092)+1,LEN(G2092)),""),""),"")</f>
        <v>W16 002</v>
      </c>
      <c r="AC2092" s="51">
        <f>IFERROR(VALUE(MID($C2092,1,2)),0)</f>
        <v>80</v>
      </c>
      <c r="AD2092" s="44">
        <f>IFERROR(VALUE(MID($C2092,4,3)),0)</f>
        <v>121</v>
      </c>
      <c r="AE2092" s="51">
        <f>VALUE(RIGHT("00"&amp;AC2092,2)&amp;RIGHT("000"&amp;AD2092,3))</f>
        <v>80121</v>
      </c>
    </row>
    <row r="2093" spans="1:31">
      <c r="A2093" s="60" t="str">
        <f>IF(G2093&amp;Q2093&lt;&gt;"",W2093&amp;Q2093,"")</f>
        <v>USURPER W16 002blue</v>
      </c>
      <c r="B2093" s="60" t="str">
        <f>IF(C2093&lt;&gt;"",LEFT(C2093,9),"")</f>
        <v>80-121-16</v>
      </c>
      <c r="C2093" s="73" t="s">
        <v>7962</v>
      </c>
      <c r="D2093" s="73" t="s">
        <v>7957</v>
      </c>
      <c r="E2093" s="73" t="s">
        <v>910</v>
      </c>
      <c r="F2093" s="74">
        <v>59</v>
      </c>
      <c r="G2093" s="73" t="s">
        <v>7318</v>
      </c>
      <c r="H2093" s="73" t="s">
        <v>55</v>
      </c>
      <c r="I2093" s="73" t="s">
        <v>7319</v>
      </c>
      <c r="J2093" s="73" t="s">
        <v>320</v>
      </c>
      <c r="K2093" s="73" t="s">
        <v>382</v>
      </c>
      <c r="L2093" s="73" t="s">
        <v>383</v>
      </c>
      <c r="M2093" s="73" t="s">
        <v>388</v>
      </c>
      <c r="N2093" s="73" t="s">
        <v>44</v>
      </c>
      <c r="O2093" s="73" t="s">
        <v>385</v>
      </c>
      <c r="P2093" s="73" t="s">
        <v>907</v>
      </c>
      <c r="Q2093" s="73" t="s">
        <v>932</v>
      </c>
      <c r="R2093" s="73" t="s">
        <v>71</v>
      </c>
      <c r="V2093" s="60" t="str">
        <f>W2093&amp;H2093</f>
        <v>USURPER W16 002темно-синий</v>
      </c>
      <c r="W2093" s="60" t="str">
        <f>_xlfn.LET(_xlpm.TextCell,TEXT(G2093,"###"),IF(_xlpm.TextCell&lt;&gt;"",IF(StyleSpaceSplit,IFERROR(IF(FIND(" ",_xlpm.TextCell)&gt;=1,MID(_xlpm.TextCell,1,FIND(" ",_xlpm.TextCell)-1),_xlpm.TextCell),_xlpm.TextCell),_xlpm.TextCell),""))</f>
        <v>USURPER W16 002</v>
      </c>
      <c r="X2093" s="60" t="str">
        <f>IF(A2093&lt;&gt;"",IFERROR(IF(FIND(" ",G2093)&gt;=1,MID(G2093,FIND(" ",G2093)+1,LEN(G2093)),""),""),"")</f>
        <v>W16 002</v>
      </c>
      <c r="AC2093" s="51">
        <f>IFERROR(VALUE(MID($C2093,1,2)),0)</f>
        <v>80</v>
      </c>
      <c r="AD2093" s="44">
        <f>IFERROR(VALUE(MID($C2093,4,3)),0)</f>
        <v>121</v>
      </c>
      <c r="AE2093" s="51">
        <f>VALUE(RIGHT("00"&amp;AC2093,2)&amp;RIGHT("000"&amp;AD2093,3))</f>
        <v>80121</v>
      </c>
    </row>
    <row r="2094" spans="1:31">
      <c r="A2094" s="60" t="str">
        <f>IF(G2094&amp;Q2094&lt;&gt;"",W2094&amp;Q2094,"")</f>
        <v>USURPER W16 002blue</v>
      </c>
      <c r="B2094" s="60" t="str">
        <f>IF(C2094&lt;&gt;"",LEFT(C2094,9),"")</f>
        <v>80-121-16</v>
      </c>
      <c r="C2094" s="73" t="s">
        <v>7963</v>
      </c>
      <c r="D2094" s="73" t="s">
        <v>7957</v>
      </c>
      <c r="E2094" s="73" t="s">
        <v>912</v>
      </c>
      <c r="F2094" s="74">
        <v>61</v>
      </c>
      <c r="G2094" s="73" t="s">
        <v>7318</v>
      </c>
      <c r="H2094" s="73" t="s">
        <v>55</v>
      </c>
      <c r="I2094" s="73" t="s">
        <v>7319</v>
      </c>
      <c r="J2094" s="73" t="s">
        <v>320</v>
      </c>
      <c r="K2094" s="73" t="s">
        <v>382</v>
      </c>
      <c r="L2094" s="73" t="s">
        <v>383</v>
      </c>
      <c r="M2094" s="73" t="s">
        <v>388</v>
      </c>
      <c r="N2094" s="73" t="s">
        <v>44</v>
      </c>
      <c r="O2094" s="73" t="s">
        <v>385</v>
      </c>
      <c r="P2094" s="73" t="s">
        <v>907</v>
      </c>
      <c r="Q2094" s="73" t="s">
        <v>932</v>
      </c>
      <c r="R2094" s="73" t="s">
        <v>71</v>
      </c>
      <c r="V2094" s="60" t="str">
        <f>W2094&amp;H2094</f>
        <v>USURPER W16 002темно-синий</v>
      </c>
      <c r="W2094" s="60" t="str">
        <f>_xlfn.LET(_xlpm.TextCell,TEXT(G2094,"###"),IF(_xlpm.TextCell&lt;&gt;"",IF(StyleSpaceSplit,IFERROR(IF(FIND(" ",_xlpm.TextCell)&gt;=1,MID(_xlpm.TextCell,1,FIND(" ",_xlpm.TextCell)-1),_xlpm.TextCell),_xlpm.TextCell),_xlpm.TextCell),""))</f>
        <v>USURPER W16 002</v>
      </c>
      <c r="X2094" s="60" t="str">
        <f>IF(A2094&lt;&gt;"",IFERROR(IF(FIND(" ",G2094)&gt;=1,MID(G2094,FIND(" ",G2094)+1,LEN(G2094)),""),""),"")</f>
        <v>W16 002</v>
      </c>
      <c r="AC2094" s="51">
        <f>IFERROR(VALUE(MID($C2094,1,2)),0)</f>
        <v>80</v>
      </c>
      <c r="AD2094" s="44">
        <f>IFERROR(VALUE(MID($C2094,4,3)),0)</f>
        <v>121</v>
      </c>
      <c r="AE2094" s="51">
        <f>VALUE(RIGHT("00"&amp;AC2094,2)&amp;RIGHT("000"&amp;AD2094,3))</f>
        <v>80121</v>
      </c>
    </row>
    <row r="2095" spans="1:31">
      <c r="A2095" s="60" t="str">
        <f>IF(G2095&amp;Q2095&lt;&gt;"",W2095&amp;Q2095,"")</f>
        <v>USURPER W16 003green</v>
      </c>
      <c r="B2095" s="60" t="str">
        <f>IF(C2095&lt;&gt;"",LEFT(C2095,9),"")</f>
        <v>80-122-11</v>
      </c>
      <c r="C2095" s="73" t="s">
        <v>7320</v>
      </c>
      <c r="D2095" s="73" t="s">
        <v>7321</v>
      </c>
      <c r="E2095" s="73" t="s">
        <v>920</v>
      </c>
      <c r="F2095" s="74">
        <v>58</v>
      </c>
      <c r="G2095" s="73" t="s">
        <v>7322</v>
      </c>
      <c r="H2095" s="73" t="s">
        <v>60</v>
      </c>
      <c r="I2095" s="73" t="s">
        <v>7323</v>
      </c>
      <c r="J2095" s="73" t="s">
        <v>320</v>
      </c>
      <c r="K2095" s="73" t="s">
        <v>382</v>
      </c>
      <c r="L2095" s="73" t="s">
        <v>383</v>
      </c>
      <c r="M2095" s="73" t="s">
        <v>388</v>
      </c>
      <c r="N2095" s="73" t="s">
        <v>44</v>
      </c>
      <c r="O2095" s="73" t="s">
        <v>385</v>
      </c>
      <c r="P2095" s="73" t="s">
        <v>907</v>
      </c>
      <c r="Q2095" s="73" t="s">
        <v>990</v>
      </c>
      <c r="R2095" s="73" t="s">
        <v>60</v>
      </c>
      <c r="V2095" s="60" t="str">
        <f>W2095&amp;H2095</f>
        <v>USURPER W16 003зеленый</v>
      </c>
      <c r="W2095" s="60" t="str">
        <f>_xlfn.LET(_xlpm.TextCell,TEXT(G2095,"###"),IF(_xlpm.TextCell&lt;&gt;"",IF(StyleSpaceSplit,IFERROR(IF(FIND(" ",_xlpm.TextCell)&gt;=1,MID(_xlpm.TextCell,1,FIND(" ",_xlpm.TextCell)-1),_xlpm.TextCell),_xlpm.TextCell),_xlpm.TextCell),""))</f>
        <v>USURPER W16 003</v>
      </c>
      <c r="X2095" s="60" t="str">
        <f>IF(A2095&lt;&gt;"",IFERROR(IF(FIND(" ",G2095)&gt;=1,MID(G2095,FIND(" ",G2095)+1,LEN(G2095)),""),""),"")</f>
        <v>W16 003</v>
      </c>
      <c r="AC2095" s="51">
        <f>IFERROR(VALUE(MID($C2095,1,2)),0)</f>
        <v>80</v>
      </c>
      <c r="AD2095" s="44">
        <f>IFERROR(VALUE(MID($C2095,4,3)),0)</f>
        <v>122</v>
      </c>
      <c r="AE2095" s="51">
        <f>VALUE(RIGHT("00"&amp;AC2095,2)&amp;RIGHT("000"&amp;AD2095,3))</f>
        <v>80122</v>
      </c>
    </row>
    <row r="2096" spans="1:31">
      <c r="A2096" s="60" t="str">
        <f>IF(G2096&amp;Q2096&lt;&gt;"",W2096&amp;Q2096,"")</f>
        <v>USURPER W16 003green</v>
      </c>
      <c r="B2096" s="60" t="str">
        <f>IF(C2096&lt;&gt;"",LEFT(C2096,9),"")</f>
        <v>80-122-11</v>
      </c>
      <c r="C2096" s="73" t="s">
        <v>7324</v>
      </c>
      <c r="D2096" s="73" t="s">
        <v>7321</v>
      </c>
      <c r="E2096" s="73" t="s">
        <v>904</v>
      </c>
      <c r="F2096" s="74">
        <v>57</v>
      </c>
      <c r="G2096" s="73" t="s">
        <v>7322</v>
      </c>
      <c r="H2096" s="73" t="s">
        <v>60</v>
      </c>
      <c r="I2096" s="73" t="s">
        <v>7323</v>
      </c>
      <c r="J2096" s="73" t="s">
        <v>320</v>
      </c>
      <c r="K2096" s="73" t="s">
        <v>382</v>
      </c>
      <c r="L2096" s="73" t="s">
        <v>383</v>
      </c>
      <c r="M2096" s="73" t="s">
        <v>388</v>
      </c>
      <c r="N2096" s="73" t="s">
        <v>44</v>
      </c>
      <c r="O2096" s="73" t="s">
        <v>385</v>
      </c>
      <c r="P2096" s="73" t="s">
        <v>907</v>
      </c>
      <c r="Q2096" s="73" t="s">
        <v>990</v>
      </c>
      <c r="R2096" s="73" t="s">
        <v>60</v>
      </c>
      <c r="V2096" s="60" t="str">
        <f>W2096&amp;H2096</f>
        <v>USURPER W16 003зеленый</v>
      </c>
      <c r="W2096" s="60" t="str">
        <f>_xlfn.LET(_xlpm.TextCell,TEXT(G2096,"###"),IF(_xlpm.TextCell&lt;&gt;"",IF(StyleSpaceSplit,IFERROR(IF(FIND(" ",_xlpm.TextCell)&gt;=1,MID(_xlpm.TextCell,1,FIND(" ",_xlpm.TextCell)-1),_xlpm.TextCell),_xlpm.TextCell),_xlpm.TextCell),""))</f>
        <v>USURPER W16 003</v>
      </c>
      <c r="X2096" s="60" t="str">
        <f>IF(A2096&lt;&gt;"",IFERROR(IF(FIND(" ",G2096)&gt;=1,MID(G2096,FIND(" ",G2096)+1,LEN(G2096)),""),""),"")</f>
        <v>W16 003</v>
      </c>
      <c r="AC2096" s="51">
        <f>IFERROR(VALUE(MID($C2096,1,2)),0)</f>
        <v>80</v>
      </c>
      <c r="AD2096" s="44">
        <f>IFERROR(VALUE(MID($C2096,4,3)),0)</f>
        <v>122</v>
      </c>
      <c r="AE2096" s="51">
        <f>VALUE(RIGHT("00"&amp;AC2096,2)&amp;RIGHT("000"&amp;AD2096,3))</f>
        <v>80122</v>
      </c>
    </row>
    <row r="2097" spans="1:31">
      <c r="A2097" s="60" t="str">
        <f>IF(G2097&amp;Q2097&lt;&gt;"",W2097&amp;Q2097,"")</f>
        <v>USURPER W16 003green</v>
      </c>
      <c r="B2097" s="60" t="str">
        <f>IF(C2097&lt;&gt;"",LEFT(C2097,9),"")</f>
        <v>80-122-11</v>
      </c>
      <c r="C2097" s="73" t="s">
        <v>7325</v>
      </c>
      <c r="D2097" s="73" t="s">
        <v>7321</v>
      </c>
      <c r="E2097" s="73" t="s">
        <v>910</v>
      </c>
      <c r="F2097" s="74">
        <v>59</v>
      </c>
      <c r="G2097" s="73" t="s">
        <v>7322</v>
      </c>
      <c r="H2097" s="73" t="s">
        <v>60</v>
      </c>
      <c r="I2097" s="73" t="s">
        <v>7323</v>
      </c>
      <c r="J2097" s="73" t="s">
        <v>320</v>
      </c>
      <c r="K2097" s="73" t="s">
        <v>382</v>
      </c>
      <c r="L2097" s="73" t="s">
        <v>383</v>
      </c>
      <c r="M2097" s="73" t="s">
        <v>388</v>
      </c>
      <c r="N2097" s="73" t="s">
        <v>44</v>
      </c>
      <c r="O2097" s="73" t="s">
        <v>385</v>
      </c>
      <c r="P2097" s="73" t="s">
        <v>907</v>
      </c>
      <c r="Q2097" s="73" t="s">
        <v>990</v>
      </c>
      <c r="R2097" s="73" t="s">
        <v>60</v>
      </c>
      <c r="V2097" s="60" t="str">
        <f>W2097&amp;H2097</f>
        <v>USURPER W16 003зеленый</v>
      </c>
      <c r="W2097" s="60" t="str">
        <f>_xlfn.LET(_xlpm.TextCell,TEXT(G2097,"###"),IF(_xlpm.TextCell&lt;&gt;"",IF(StyleSpaceSplit,IFERROR(IF(FIND(" ",_xlpm.TextCell)&gt;=1,MID(_xlpm.TextCell,1,FIND(" ",_xlpm.TextCell)-1),_xlpm.TextCell),_xlpm.TextCell),_xlpm.TextCell),""))</f>
        <v>USURPER W16 003</v>
      </c>
      <c r="X2097" s="60" t="str">
        <f>IF(A2097&lt;&gt;"",IFERROR(IF(FIND(" ",G2097)&gt;=1,MID(G2097,FIND(" ",G2097)+1,LEN(G2097)),""),""),"")</f>
        <v>W16 003</v>
      </c>
      <c r="AC2097" s="51">
        <f>IFERROR(VALUE(MID($C2097,1,2)),0)</f>
        <v>80</v>
      </c>
      <c r="AD2097" s="44">
        <f>IFERROR(VALUE(MID($C2097,4,3)),0)</f>
        <v>122</v>
      </c>
      <c r="AE2097" s="51">
        <f>VALUE(RIGHT("00"&amp;AC2097,2)&amp;RIGHT("000"&amp;AD2097,3))</f>
        <v>80122</v>
      </c>
    </row>
    <row r="2098" spans="1:31">
      <c r="A2098" s="60" t="str">
        <f>IF(G2098&amp;Q2098&lt;&gt;"",W2098&amp;Q2098,"")</f>
        <v>USURPER W16 003green</v>
      </c>
      <c r="B2098" s="60" t="str">
        <f>IF(C2098&lt;&gt;"",LEFT(C2098,9),"")</f>
        <v>80-122-11</v>
      </c>
      <c r="C2098" s="73" t="s">
        <v>7326</v>
      </c>
      <c r="D2098" s="73" t="s">
        <v>7321</v>
      </c>
      <c r="E2098" s="73" t="s">
        <v>912</v>
      </c>
      <c r="F2098" s="74">
        <v>61</v>
      </c>
      <c r="G2098" s="73" t="s">
        <v>7322</v>
      </c>
      <c r="H2098" s="73" t="s">
        <v>60</v>
      </c>
      <c r="I2098" s="73" t="s">
        <v>7323</v>
      </c>
      <c r="J2098" s="73" t="s">
        <v>320</v>
      </c>
      <c r="K2098" s="73" t="s">
        <v>382</v>
      </c>
      <c r="L2098" s="73" t="s">
        <v>383</v>
      </c>
      <c r="M2098" s="73" t="s">
        <v>388</v>
      </c>
      <c r="N2098" s="73" t="s">
        <v>44</v>
      </c>
      <c r="O2098" s="73" t="s">
        <v>385</v>
      </c>
      <c r="P2098" s="73" t="s">
        <v>907</v>
      </c>
      <c r="Q2098" s="73" t="s">
        <v>990</v>
      </c>
      <c r="R2098" s="73" t="s">
        <v>60</v>
      </c>
      <c r="V2098" s="60" t="str">
        <f>W2098&amp;H2098</f>
        <v>USURPER W16 003зеленый</v>
      </c>
      <c r="W2098" s="60" t="str">
        <f>_xlfn.LET(_xlpm.TextCell,TEXT(G2098,"###"),IF(_xlpm.TextCell&lt;&gt;"",IF(StyleSpaceSplit,IFERROR(IF(FIND(" ",_xlpm.TextCell)&gt;=1,MID(_xlpm.TextCell,1,FIND(" ",_xlpm.TextCell)-1),_xlpm.TextCell),_xlpm.TextCell),_xlpm.TextCell),""))</f>
        <v>USURPER W16 003</v>
      </c>
      <c r="X2098" s="60" t="str">
        <f>IF(A2098&lt;&gt;"",IFERROR(IF(FIND(" ",G2098)&gt;=1,MID(G2098,FIND(" ",G2098)+1,LEN(G2098)),""),""),"")</f>
        <v>W16 003</v>
      </c>
      <c r="AC2098" s="51">
        <f>IFERROR(VALUE(MID($C2098,1,2)),0)</f>
        <v>80</v>
      </c>
      <c r="AD2098" s="44">
        <f>IFERROR(VALUE(MID($C2098,4,3)),0)</f>
        <v>122</v>
      </c>
      <c r="AE2098" s="51">
        <f>VALUE(RIGHT("00"&amp;AC2098,2)&amp;RIGHT("000"&amp;AD2098,3))</f>
        <v>80122</v>
      </c>
    </row>
    <row r="2099" spans="1:31">
      <c r="A2099" s="60" t="str">
        <f>IF(G2099&amp;Q2099&lt;&gt;"",W2099&amp;Q2099,"")</f>
        <v>USURPER W16 003brown</v>
      </c>
      <c r="B2099" s="60" t="str">
        <f>IF(C2099&lt;&gt;"",LEFT(C2099,9),"")</f>
        <v>80-122-14</v>
      </c>
      <c r="C2099" s="73" t="s">
        <v>7964</v>
      </c>
      <c r="D2099" s="73" t="s">
        <v>7965</v>
      </c>
      <c r="E2099" s="73" t="s">
        <v>904</v>
      </c>
      <c r="F2099" s="74">
        <v>57</v>
      </c>
      <c r="G2099" s="73" t="s">
        <v>7322</v>
      </c>
      <c r="H2099" s="73" t="s">
        <v>86</v>
      </c>
      <c r="I2099" s="73" t="s">
        <v>7323</v>
      </c>
      <c r="J2099" s="73" t="s">
        <v>320</v>
      </c>
      <c r="K2099" s="73" t="s">
        <v>382</v>
      </c>
      <c r="L2099" s="73" t="s">
        <v>383</v>
      </c>
      <c r="M2099" s="73" t="s">
        <v>388</v>
      </c>
      <c r="N2099" s="73" t="s">
        <v>44</v>
      </c>
      <c r="O2099" s="73" t="s">
        <v>385</v>
      </c>
      <c r="P2099" s="73" t="s">
        <v>907</v>
      </c>
      <c r="Q2099" s="73" t="s">
        <v>1033</v>
      </c>
      <c r="R2099" s="73" t="s">
        <v>86</v>
      </c>
      <c r="V2099" s="60" t="str">
        <f>W2099&amp;H2099</f>
        <v>USURPER W16 003коричневый</v>
      </c>
      <c r="W2099" s="60" t="str">
        <f>_xlfn.LET(_xlpm.TextCell,TEXT(G2099,"###"),IF(_xlpm.TextCell&lt;&gt;"",IF(StyleSpaceSplit,IFERROR(IF(FIND(" ",_xlpm.TextCell)&gt;=1,MID(_xlpm.TextCell,1,FIND(" ",_xlpm.TextCell)-1),_xlpm.TextCell),_xlpm.TextCell),_xlpm.TextCell),""))</f>
        <v>USURPER W16 003</v>
      </c>
      <c r="X2099" s="60" t="str">
        <f>IF(A2099&lt;&gt;"",IFERROR(IF(FIND(" ",G2099)&gt;=1,MID(G2099,FIND(" ",G2099)+1,LEN(G2099)),""),""),"")</f>
        <v>W16 003</v>
      </c>
      <c r="AC2099" s="51">
        <f>IFERROR(VALUE(MID($C2099,1,2)),0)</f>
        <v>80</v>
      </c>
      <c r="AD2099" s="44">
        <f>IFERROR(VALUE(MID($C2099,4,3)),0)</f>
        <v>122</v>
      </c>
      <c r="AE2099" s="51">
        <f>VALUE(RIGHT("00"&amp;AC2099,2)&amp;RIGHT("000"&amp;AD2099,3))</f>
        <v>80122</v>
      </c>
    </row>
    <row r="2100" spans="1:31">
      <c r="A2100" s="60" t="str">
        <f>IF(G2100&amp;Q2100&lt;&gt;"",W2100&amp;Q2100,"")</f>
        <v>USURPER W16 003brown</v>
      </c>
      <c r="B2100" s="60" t="str">
        <f>IF(C2100&lt;&gt;"",LEFT(C2100,9),"")</f>
        <v>80-122-14</v>
      </c>
      <c r="C2100" s="73" t="s">
        <v>7966</v>
      </c>
      <c r="D2100" s="73" t="s">
        <v>7965</v>
      </c>
      <c r="E2100" s="73" t="s">
        <v>910</v>
      </c>
      <c r="F2100" s="74">
        <v>59</v>
      </c>
      <c r="G2100" s="73" t="s">
        <v>7322</v>
      </c>
      <c r="H2100" s="73" t="s">
        <v>86</v>
      </c>
      <c r="I2100" s="73" t="s">
        <v>7323</v>
      </c>
      <c r="J2100" s="73" t="s">
        <v>320</v>
      </c>
      <c r="K2100" s="73" t="s">
        <v>382</v>
      </c>
      <c r="L2100" s="73" t="s">
        <v>383</v>
      </c>
      <c r="M2100" s="73" t="s">
        <v>388</v>
      </c>
      <c r="N2100" s="73" t="s">
        <v>44</v>
      </c>
      <c r="O2100" s="73" t="s">
        <v>385</v>
      </c>
      <c r="P2100" s="73" t="s">
        <v>907</v>
      </c>
      <c r="Q2100" s="73" t="s">
        <v>1033</v>
      </c>
      <c r="R2100" s="73" t="s">
        <v>86</v>
      </c>
      <c r="V2100" s="60" t="str">
        <f>W2100&amp;H2100</f>
        <v>USURPER W16 003коричневый</v>
      </c>
      <c r="W2100" s="60" t="str">
        <f>_xlfn.LET(_xlpm.TextCell,TEXT(G2100,"###"),IF(_xlpm.TextCell&lt;&gt;"",IF(StyleSpaceSplit,IFERROR(IF(FIND(" ",_xlpm.TextCell)&gt;=1,MID(_xlpm.TextCell,1,FIND(" ",_xlpm.TextCell)-1),_xlpm.TextCell),_xlpm.TextCell),_xlpm.TextCell),""))</f>
        <v>USURPER W16 003</v>
      </c>
      <c r="X2100" s="60" t="str">
        <f>IF(A2100&lt;&gt;"",IFERROR(IF(FIND(" ",G2100)&gt;=1,MID(G2100,FIND(" ",G2100)+1,LEN(G2100)),""),""),"")</f>
        <v>W16 003</v>
      </c>
      <c r="AC2100" s="51">
        <f>IFERROR(VALUE(MID($C2100,1,2)),0)</f>
        <v>80</v>
      </c>
      <c r="AD2100" s="44">
        <f>IFERROR(VALUE(MID($C2100,4,3)),0)</f>
        <v>122</v>
      </c>
      <c r="AE2100" s="51">
        <f>VALUE(RIGHT("00"&amp;AC2100,2)&amp;RIGHT("000"&amp;AD2100,3))</f>
        <v>80122</v>
      </c>
    </row>
    <row r="2101" spans="1:31">
      <c r="A2101" s="60" t="str">
        <f>IF(G2101&amp;Q2101&lt;&gt;"",W2101&amp;Q2101,"")</f>
        <v>USURPER W16 003brown</v>
      </c>
      <c r="B2101" s="60" t="str">
        <f>IF(C2101&lt;&gt;"",LEFT(C2101,9),"")</f>
        <v>80-122-14</v>
      </c>
      <c r="C2101" s="73" t="s">
        <v>7967</v>
      </c>
      <c r="D2101" s="73" t="s">
        <v>7965</v>
      </c>
      <c r="E2101" s="73" t="s">
        <v>912</v>
      </c>
      <c r="F2101" s="74">
        <v>61</v>
      </c>
      <c r="G2101" s="73" t="s">
        <v>7322</v>
      </c>
      <c r="H2101" s="73" t="s">
        <v>86</v>
      </c>
      <c r="I2101" s="73" t="s">
        <v>7323</v>
      </c>
      <c r="J2101" s="73" t="s">
        <v>320</v>
      </c>
      <c r="K2101" s="73" t="s">
        <v>382</v>
      </c>
      <c r="L2101" s="73" t="s">
        <v>383</v>
      </c>
      <c r="M2101" s="73" t="s">
        <v>388</v>
      </c>
      <c r="N2101" s="73" t="s">
        <v>44</v>
      </c>
      <c r="O2101" s="73" t="s">
        <v>385</v>
      </c>
      <c r="P2101" s="73" t="s">
        <v>907</v>
      </c>
      <c r="Q2101" s="73" t="s">
        <v>1033</v>
      </c>
      <c r="R2101" s="73" t="s">
        <v>86</v>
      </c>
      <c r="V2101" s="60" t="str">
        <f>W2101&amp;H2101</f>
        <v>USURPER W16 003коричневый</v>
      </c>
      <c r="W2101" s="60" t="str">
        <f>_xlfn.LET(_xlpm.TextCell,TEXT(G2101,"###"),IF(_xlpm.TextCell&lt;&gt;"",IF(StyleSpaceSplit,IFERROR(IF(FIND(" ",_xlpm.TextCell)&gt;=1,MID(_xlpm.TextCell,1,FIND(" ",_xlpm.TextCell)-1),_xlpm.TextCell),_xlpm.TextCell),_xlpm.TextCell),""))</f>
        <v>USURPER W16 003</v>
      </c>
      <c r="X2101" s="60" t="str">
        <f>IF(A2101&lt;&gt;"",IFERROR(IF(FIND(" ",G2101)&gt;=1,MID(G2101,FIND(" ",G2101)+1,LEN(G2101)),""),""),"")</f>
        <v>W16 003</v>
      </c>
      <c r="AC2101" s="51">
        <f>IFERROR(VALUE(MID($C2101,1,2)),0)</f>
        <v>80</v>
      </c>
      <c r="AD2101" s="44">
        <f>IFERROR(VALUE(MID($C2101,4,3)),0)</f>
        <v>122</v>
      </c>
      <c r="AE2101" s="51">
        <f>VALUE(RIGHT("00"&amp;AC2101,2)&amp;RIGHT("000"&amp;AD2101,3))</f>
        <v>80122</v>
      </c>
    </row>
    <row r="2102" spans="1:31">
      <c r="A2102" s="60" t="str">
        <f>IF(G2102&amp;Q2102&lt;&gt;"",W2102&amp;Q2102,"")</f>
        <v>USURPER W16 004brown</v>
      </c>
      <c r="B2102" s="60" t="str">
        <f>IF(C2102&lt;&gt;"",LEFT(C2102,9),"")</f>
        <v>80-123-14</v>
      </c>
      <c r="C2102" s="73" t="s">
        <v>7327</v>
      </c>
      <c r="D2102" s="73" t="s">
        <v>7328</v>
      </c>
      <c r="E2102" s="73" t="s">
        <v>920</v>
      </c>
      <c r="F2102" s="74">
        <v>58</v>
      </c>
      <c r="G2102" s="73" t="s">
        <v>1320</v>
      </c>
      <c r="H2102" s="73" t="s">
        <v>86</v>
      </c>
      <c r="I2102" s="73" t="s">
        <v>1265</v>
      </c>
      <c r="J2102" s="73" t="s">
        <v>320</v>
      </c>
      <c r="K2102" s="73" t="s">
        <v>382</v>
      </c>
      <c r="L2102" s="73" t="s">
        <v>383</v>
      </c>
      <c r="M2102" s="73" t="s">
        <v>388</v>
      </c>
      <c r="N2102" s="73" t="s">
        <v>44</v>
      </c>
      <c r="O2102" s="73" t="s">
        <v>385</v>
      </c>
      <c r="P2102" s="73" t="s">
        <v>907</v>
      </c>
      <c r="Q2102" s="73" t="s">
        <v>1033</v>
      </c>
      <c r="R2102" s="73" t="s">
        <v>86</v>
      </c>
      <c r="V2102" s="60" t="str">
        <f>W2102&amp;H2102</f>
        <v>USURPER W16 004коричневый</v>
      </c>
      <c r="W2102" s="60" t="str">
        <f>_xlfn.LET(_xlpm.TextCell,TEXT(G2102,"###"),IF(_xlpm.TextCell&lt;&gt;"",IF(StyleSpaceSplit,IFERROR(IF(FIND(" ",_xlpm.TextCell)&gt;=1,MID(_xlpm.TextCell,1,FIND(" ",_xlpm.TextCell)-1),_xlpm.TextCell),_xlpm.TextCell),_xlpm.TextCell),""))</f>
        <v>USURPER W16 004</v>
      </c>
      <c r="X2102" s="60" t="str">
        <f>IF(A2102&lt;&gt;"",IFERROR(IF(FIND(" ",G2102)&gt;=1,MID(G2102,FIND(" ",G2102)+1,LEN(G2102)),""),""),"")</f>
        <v>W16 004</v>
      </c>
      <c r="AC2102" s="51">
        <f>IFERROR(VALUE(MID($C2102,1,2)),0)</f>
        <v>80</v>
      </c>
      <c r="AD2102" s="44">
        <f>IFERROR(VALUE(MID($C2102,4,3)),0)</f>
        <v>123</v>
      </c>
      <c r="AE2102" s="51">
        <f>VALUE(RIGHT("00"&amp;AC2102,2)&amp;RIGHT("000"&amp;AD2102,3))</f>
        <v>80123</v>
      </c>
    </row>
    <row r="2103" spans="1:31">
      <c r="A2103" s="60" t="str">
        <f>IF(G2103&amp;Q2103&lt;&gt;"",W2103&amp;Q2103,"")</f>
        <v>USURPER W16 004grey</v>
      </c>
      <c r="B2103" s="60" t="str">
        <f>IF(C2103&lt;&gt;"",LEFT(C2103,9),"")</f>
        <v>80-123-08</v>
      </c>
      <c r="C2103" s="73" t="s">
        <v>1318</v>
      </c>
      <c r="D2103" s="73" t="s">
        <v>1319</v>
      </c>
      <c r="E2103" s="73" t="s">
        <v>915</v>
      </c>
      <c r="F2103" s="74">
        <v>56</v>
      </c>
      <c r="G2103" s="73" t="s">
        <v>1320</v>
      </c>
      <c r="H2103" s="73" t="s">
        <v>83</v>
      </c>
      <c r="I2103" s="73" t="s">
        <v>1265</v>
      </c>
      <c r="J2103" s="73" t="s">
        <v>320</v>
      </c>
      <c r="K2103" s="73" t="s">
        <v>382</v>
      </c>
      <c r="L2103" s="73" t="s">
        <v>383</v>
      </c>
      <c r="M2103" s="73" t="s">
        <v>388</v>
      </c>
      <c r="N2103" s="73" t="s">
        <v>44</v>
      </c>
      <c r="O2103" s="73" t="s">
        <v>385</v>
      </c>
      <c r="P2103" s="73" t="s">
        <v>907</v>
      </c>
      <c r="Q2103" s="73" t="s">
        <v>917</v>
      </c>
      <c r="R2103" s="73" t="s">
        <v>83</v>
      </c>
      <c r="V2103" s="60" t="str">
        <f>W2103&amp;H2103</f>
        <v>USURPER W16 004серый</v>
      </c>
      <c r="W2103" s="60" t="str">
        <f>_xlfn.LET(_xlpm.TextCell,TEXT(G2103,"###"),IF(_xlpm.TextCell&lt;&gt;"",IF(StyleSpaceSplit,IFERROR(IF(FIND(" ",_xlpm.TextCell)&gt;=1,MID(_xlpm.TextCell,1,FIND(" ",_xlpm.TextCell)-1),_xlpm.TextCell),_xlpm.TextCell),_xlpm.TextCell),""))</f>
        <v>USURPER W16 004</v>
      </c>
      <c r="X2103" s="60" t="str">
        <f>IF(A2103&lt;&gt;"",IFERROR(IF(FIND(" ",G2103)&gt;=1,MID(G2103,FIND(" ",G2103)+1,LEN(G2103)),""),""),"")</f>
        <v>W16 004</v>
      </c>
      <c r="AC2103" s="51">
        <f>IFERROR(VALUE(MID($C2103,1,2)),0)</f>
        <v>80</v>
      </c>
      <c r="AD2103" s="44">
        <f>IFERROR(VALUE(MID($C2103,4,3)),0)</f>
        <v>123</v>
      </c>
      <c r="AE2103" s="51">
        <f>VALUE(RIGHT("00"&amp;AC2103,2)&amp;RIGHT("000"&amp;AD2103,3))</f>
        <v>80123</v>
      </c>
    </row>
    <row r="2104" spans="1:31">
      <c r="A2104" s="60" t="str">
        <f>IF(G2104&amp;Q2104&lt;&gt;"",W2104&amp;Q2104,"")</f>
        <v>USURPER W16 004grey</v>
      </c>
      <c r="B2104" s="60" t="str">
        <f>IF(C2104&lt;&gt;"",LEFT(C2104,9),"")</f>
        <v>80-123-08</v>
      </c>
      <c r="C2104" s="73" t="s">
        <v>1321</v>
      </c>
      <c r="D2104" s="73" t="s">
        <v>1319</v>
      </c>
      <c r="E2104" s="73" t="s">
        <v>904</v>
      </c>
      <c r="F2104" s="74">
        <v>57</v>
      </c>
      <c r="G2104" s="73" t="s">
        <v>1320</v>
      </c>
      <c r="H2104" s="73" t="s">
        <v>83</v>
      </c>
      <c r="I2104" s="73" t="s">
        <v>1265</v>
      </c>
      <c r="J2104" s="73" t="s">
        <v>320</v>
      </c>
      <c r="K2104" s="73" t="s">
        <v>382</v>
      </c>
      <c r="L2104" s="73" t="s">
        <v>383</v>
      </c>
      <c r="M2104" s="73" t="s">
        <v>388</v>
      </c>
      <c r="N2104" s="73" t="s">
        <v>44</v>
      </c>
      <c r="O2104" s="73" t="s">
        <v>385</v>
      </c>
      <c r="P2104" s="73" t="s">
        <v>907</v>
      </c>
      <c r="Q2104" s="73" t="s">
        <v>917</v>
      </c>
      <c r="R2104" s="73" t="s">
        <v>83</v>
      </c>
      <c r="V2104" s="60" t="str">
        <f>W2104&amp;H2104</f>
        <v>USURPER W16 004серый</v>
      </c>
      <c r="W2104" s="60" t="str">
        <f>_xlfn.LET(_xlpm.TextCell,TEXT(G2104,"###"),IF(_xlpm.TextCell&lt;&gt;"",IF(StyleSpaceSplit,IFERROR(IF(FIND(" ",_xlpm.TextCell)&gt;=1,MID(_xlpm.TextCell,1,FIND(" ",_xlpm.TextCell)-1),_xlpm.TextCell),_xlpm.TextCell),_xlpm.TextCell),""))</f>
        <v>USURPER W16 004</v>
      </c>
      <c r="X2104" s="60" t="str">
        <f>IF(A2104&lt;&gt;"",IFERROR(IF(FIND(" ",G2104)&gt;=1,MID(G2104,FIND(" ",G2104)+1,LEN(G2104)),""),""),"")</f>
        <v>W16 004</v>
      </c>
      <c r="AC2104" s="51">
        <f>IFERROR(VALUE(MID($C2104,1,2)),0)</f>
        <v>80</v>
      </c>
      <c r="AD2104" s="44">
        <f>IFERROR(VALUE(MID($C2104,4,3)),0)</f>
        <v>123</v>
      </c>
      <c r="AE2104" s="51">
        <f>VALUE(RIGHT("00"&amp;AC2104,2)&amp;RIGHT("000"&amp;AD2104,3))</f>
        <v>80123</v>
      </c>
    </row>
    <row r="2105" spans="1:31">
      <c r="A2105" s="60" t="str">
        <f>IF(G2105&amp;Q2105&lt;&gt;"",W2105&amp;Q2105,"")</f>
        <v>USURPER W16 004grey</v>
      </c>
      <c r="B2105" s="60" t="str">
        <f>IF(C2105&lt;&gt;"",LEFT(C2105,9),"")</f>
        <v>80-123-08</v>
      </c>
      <c r="C2105" s="73" t="s">
        <v>1322</v>
      </c>
      <c r="D2105" s="73" t="s">
        <v>1319</v>
      </c>
      <c r="E2105" s="73" t="s">
        <v>910</v>
      </c>
      <c r="F2105" s="74">
        <v>59</v>
      </c>
      <c r="G2105" s="73" t="s">
        <v>1320</v>
      </c>
      <c r="H2105" s="73" t="s">
        <v>83</v>
      </c>
      <c r="I2105" s="73" t="s">
        <v>1265</v>
      </c>
      <c r="J2105" s="73" t="s">
        <v>320</v>
      </c>
      <c r="K2105" s="73" t="s">
        <v>382</v>
      </c>
      <c r="L2105" s="73" t="s">
        <v>383</v>
      </c>
      <c r="M2105" s="73" t="s">
        <v>388</v>
      </c>
      <c r="N2105" s="73" t="s">
        <v>44</v>
      </c>
      <c r="O2105" s="73" t="s">
        <v>385</v>
      </c>
      <c r="P2105" s="73" t="s">
        <v>907</v>
      </c>
      <c r="Q2105" s="73" t="s">
        <v>917</v>
      </c>
      <c r="R2105" s="73" t="s">
        <v>83</v>
      </c>
      <c r="V2105" s="60" t="str">
        <f>W2105&amp;H2105</f>
        <v>USURPER W16 004серый</v>
      </c>
      <c r="W2105" s="60" t="str">
        <f>_xlfn.LET(_xlpm.TextCell,TEXT(G2105,"###"),IF(_xlpm.TextCell&lt;&gt;"",IF(StyleSpaceSplit,IFERROR(IF(FIND(" ",_xlpm.TextCell)&gt;=1,MID(_xlpm.TextCell,1,FIND(" ",_xlpm.TextCell)-1),_xlpm.TextCell),_xlpm.TextCell),_xlpm.TextCell),""))</f>
        <v>USURPER W16 004</v>
      </c>
      <c r="X2105" s="60" t="str">
        <f>IF(A2105&lt;&gt;"",IFERROR(IF(FIND(" ",G2105)&gt;=1,MID(G2105,FIND(" ",G2105)+1,LEN(G2105)),""),""),"")</f>
        <v>W16 004</v>
      </c>
      <c r="AC2105" s="51">
        <f>IFERROR(VALUE(MID($C2105,1,2)),0)</f>
        <v>80</v>
      </c>
      <c r="AD2105" s="44">
        <f>IFERROR(VALUE(MID($C2105,4,3)),0)</f>
        <v>123</v>
      </c>
      <c r="AE2105" s="51">
        <f>VALUE(RIGHT("00"&amp;AC2105,2)&amp;RIGHT("000"&amp;AD2105,3))</f>
        <v>80123</v>
      </c>
    </row>
    <row r="2106" spans="1:31">
      <c r="A2106" s="60" t="str">
        <f>IF(G2106&amp;Q2106&lt;&gt;"",W2106&amp;Q2106,"")</f>
        <v>USURPER W16 004grey</v>
      </c>
      <c r="B2106" s="60" t="str">
        <f>IF(C2106&lt;&gt;"",LEFT(C2106,9),"")</f>
        <v>80-123-08</v>
      </c>
      <c r="C2106" s="73" t="s">
        <v>1323</v>
      </c>
      <c r="D2106" s="73" t="s">
        <v>1319</v>
      </c>
      <c r="E2106" s="73" t="s">
        <v>922</v>
      </c>
      <c r="F2106" s="74">
        <v>60</v>
      </c>
      <c r="G2106" s="73" t="s">
        <v>1320</v>
      </c>
      <c r="H2106" s="73" t="s">
        <v>83</v>
      </c>
      <c r="I2106" s="73" t="s">
        <v>1265</v>
      </c>
      <c r="J2106" s="73" t="s">
        <v>320</v>
      </c>
      <c r="K2106" s="73" t="s">
        <v>382</v>
      </c>
      <c r="L2106" s="73" t="s">
        <v>383</v>
      </c>
      <c r="M2106" s="73" t="s">
        <v>388</v>
      </c>
      <c r="N2106" s="73" t="s">
        <v>44</v>
      </c>
      <c r="O2106" s="73" t="s">
        <v>385</v>
      </c>
      <c r="P2106" s="73" t="s">
        <v>907</v>
      </c>
      <c r="Q2106" s="73" t="s">
        <v>917</v>
      </c>
      <c r="R2106" s="73" t="s">
        <v>83</v>
      </c>
      <c r="V2106" s="60" t="str">
        <f>W2106&amp;H2106</f>
        <v>USURPER W16 004серый</v>
      </c>
      <c r="W2106" s="60" t="str">
        <f>_xlfn.LET(_xlpm.TextCell,TEXT(G2106,"###"),IF(_xlpm.TextCell&lt;&gt;"",IF(StyleSpaceSplit,IFERROR(IF(FIND(" ",_xlpm.TextCell)&gt;=1,MID(_xlpm.TextCell,1,FIND(" ",_xlpm.TextCell)-1),_xlpm.TextCell),_xlpm.TextCell),_xlpm.TextCell),""))</f>
        <v>USURPER W16 004</v>
      </c>
      <c r="X2106" s="60" t="str">
        <f>IF(A2106&lt;&gt;"",IFERROR(IF(FIND(" ",G2106)&gt;=1,MID(G2106,FIND(" ",G2106)+1,LEN(G2106)),""),""),"")</f>
        <v>W16 004</v>
      </c>
      <c r="AC2106" s="51">
        <f>IFERROR(VALUE(MID($C2106,1,2)),0)</f>
        <v>80</v>
      </c>
      <c r="AD2106" s="44">
        <f>IFERROR(VALUE(MID($C2106,4,3)),0)</f>
        <v>123</v>
      </c>
      <c r="AE2106" s="51">
        <f>VALUE(RIGHT("00"&amp;AC2106,2)&amp;RIGHT("000"&amp;AD2106,3))</f>
        <v>80123</v>
      </c>
    </row>
    <row r="2107" spans="1:31">
      <c r="A2107" s="60" t="str">
        <f>IF(G2107&amp;Q2107&lt;&gt;"",W2107&amp;Q2107,"")</f>
        <v>USURPER W16 004grey</v>
      </c>
      <c r="B2107" s="60" t="str">
        <f>IF(C2107&lt;&gt;"",LEFT(C2107,9),"")</f>
        <v>80-123-08</v>
      </c>
      <c r="C2107" s="73" t="s">
        <v>1324</v>
      </c>
      <c r="D2107" s="73" t="s">
        <v>1319</v>
      </c>
      <c r="E2107" s="73" t="s">
        <v>912</v>
      </c>
      <c r="F2107" s="74">
        <v>61</v>
      </c>
      <c r="G2107" s="73" t="s">
        <v>1320</v>
      </c>
      <c r="H2107" s="73" t="s">
        <v>83</v>
      </c>
      <c r="I2107" s="73" t="s">
        <v>1265</v>
      </c>
      <c r="J2107" s="73" t="s">
        <v>320</v>
      </c>
      <c r="K2107" s="73" t="s">
        <v>382</v>
      </c>
      <c r="L2107" s="73" t="s">
        <v>383</v>
      </c>
      <c r="M2107" s="73" t="s">
        <v>388</v>
      </c>
      <c r="N2107" s="73" t="s">
        <v>44</v>
      </c>
      <c r="O2107" s="73" t="s">
        <v>385</v>
      </c>
      <c r="P2107" s="73" t="s">
        <v>907</v>
      </c>
      <c r="Q2107" s="73" t="s">
        <v>917</v>
      </c>
      <c r="R2107" s="73" t="s">
        <v>83</v>
      </c>
      <c r="V2107" s="60" t="str">
        <f>W2107&amp;H2107</f>
        <v>USURPER W16 004серый</v>
      </c>
      <c r="W2107" s="60" t="str">
        <f>_xlfn.LET(_xlpm.TextCell,TEXT(G2107,"###"),IF(_xlpm.TextCell&lt;&gt;"",IF(StyleSpaceSplit,IFERROR(IF(FIND(" ",_xlpm.TextCell)&gt;=1,MID(_xlpm.TextCell,1,FIND(" ",_xlpm.TextCell)-1),_xlpm.TextCell),_xlpm.TextCell),_xlpm.TextCell),""))</f>
        <v>USURPER W16 004</v>
      </c>
      <c r="X2107" s="60" t="str">
        <f>IF(A2107&lt;&gt;"",IFERROR(IF(FIND(" ",G2107)&gt;=1,MID(G2107,FIND(" ",G2107)+1,LEN(G2107)),""),""),"")</f>
        <v>W16 004</v>
      </c>
      <c r="AC2107" s="51">
        <f>IFERROR(VALUE(MID($C2107,1,2)),0)</f>
        <v>80</v>
      </c>
      <c r="AD2107" s="44">
        <f>IFERROR(VALUE(MID($C2107,4,3)),0)</f>
        <v>123</v>
      </c>
      <c r="AE2107" s="51">
        <f>VALUE(RIGHT("00"&amp;AC2107,2)&amp;RIGHT("000"&amp;AD2107,3))</f>
        <v>80123</v>
      </c>
    </row>
    <row r="2108" spans="1:31">
      <c r="A2108" s="60" t="str">
        <f>IF(G2108&amp;Q2108&lt;&gt;"",W2108&amp;Q2108,"")</f>
        <v>USURPER W16001beige</v>
      </c>
      <c r="B2108" s="60" t="str">
        <f>IF(C2108&lt;&gt;"",LEFT(C2108,9),"")</f>
        <v>80-215-02</v>
      </c>
      <c r="C2108" s="73" t="s">
        <v>1824</v>
      </c>
      <c r="D2108" s="73" t="s">
        <v>1825</v>
      </c>
      <c r="E2108" s="73" t="s">
        <v>915</v>
      </c>
      <c r="F2108" s="74">
        <v>56</v>
      </c>
      <c r="G2108" s="73" t="s">
        <v>1452</v>
      </c>
      <c r="H2108" s="73" t="s">
        <v>63</v>
      </c>
      <c r="I2108" s="73" t="s">
        <v>1826</v>
      </c>
      <c r="J2108" s="73" t="s">
        <v>320</v>
      </c>
      <c r="K2108" s="73" t="s">
        <v>382</v>
      </c>
      <c r="L2108" s="73" t="s">
        <v>383</v>
      </c>
      <c r="M2108" s="73" t="s">
        <v>388</v>
      </c>
      <c r="N2108" s="73" t="s">
        <v>44</v>
      </c>
      <c r="O2108" s="73" t="s">
        <v>385</v>
      </c>
      <c r="P2108" s="73" t="s">
        <v>907</v>
      </c>
      <c r="Q2108" s="73" t="s">
        <v>937</v>
      </c>
      <c r="R2108" s="73" t="s">
        <v>63</v>
      </c>
      <c r="V2108" s="60" t="str">
        <f>W2108&amp;H2108</f>
        <v>USURPER W16001бежевый</v>
      </c>
      <c r="W2108" s="60" t="str">
        <f>_xlfn.LET(_xlpm.TextCell,TEXT(G2108,"###"),IF(_xlpm.TextCell&lt;&gt;"",IF(StyleSpaceSplit,IFERROR(IF(FIND(" ",_xlpm.TextCell)&gt;=1,MID(_xlpm.TextCell,1,FIND(" ",_xlpm.TextCell)-1),_xlpm.TextCell),_xlpm.TextCell),_xlpm.TextCell),""))</f>
        <v>USURPER W16001</v>
      </c>
      <c r="X2108" s="60" t="str">
        <f>IF(A2108&lt;&gt;"",IFERROR(IF(FIND(" ",G2108)&gt;=1,MID(G2108,FIND(" ",G2108)+1,LEN(G2108)),""),""),"")</f>
        <v>W16001</v>
      </c>
      <c r="AC2108" s="51">
        <f>IFERROR(VALUE(MID($C2108,1,2)),0)</f>
        <v>80</v>
      </c>
      <c r="AD2108" s="44">
        <f>IFERROR(VALUE(MID($C2108,4,3)),0)</f>
        <v>215</v>
      </c>
      <c r="AE2108" s="51">
        <f>VALUE(RIGHT("00"&amp;AC2108,2)&amp;RIGHT("000"&amp;AD2108,3))</f>
        <v>80215</v>
      </c>
    </row>
    <row r="2109" spans="1:31">
      <c r="A2109" s="60" t="str">
        <f>IF(G2109&amp;Q2109&lt;&gt;"",W2109&amp;Q2109,"")</f>
        <v>USURPER W16001brown</v>
      </c>
      <c r="B2109" s="60" t="str">
        <f>IF(C2109&lt;&gt;"",LEFT(C2109,9),"")</f>
        <v>80-215-14</v>
      </c>
      <c r="C2109" s="73" t="s">
        <v>1450</v>
      </c>
      <c r="D2109" s="73" t="s">
        <v>1451</v>
      </c>
      <c r="E2109" s="73" t="s">
        <v>910</v>
      </c>
      <c r="F2109" s="74">
        <v>59</v>
      </c>
      <c r="G2109" s="73" t="s">
        <v>1452</v>
      </c>
      <c r="H2109" s="73" t="s">
        <v>86</v>
      </c>
      <c r="I2109" s="73" t="s">
        <v>1265</v>
      </c>
      <c r="J2109" s="73" t="s">
        <v>320</v>
      </c>
      <c r="K2109" s="73" t="s">
        <v>382</v>
      </c>
      <c r="L2109" s="73" t="s">
        <v>383</v>
      </c>
      <c r="M2109" s="73" t="s">
        <v>388</v>
      </c>
      <c r="N2109" s="73" t="s">
        <v>44</v>
      </c>
      <c r="O2109" s="73" t="s">
        <v>385</v>
      </c>
      <c r="P2109" s="73" t="s">
        <v>907</v>
      </c>
      <c r="Q2109" s="73" t="s">
        <v>1033</v>
      </c>
      <c r="R2109" s="73" t="s">
        <v>86</v>
      </c>
      <c r="V2109" s="60" t="str">
        <f>W2109&amp;H2109</f>
        <v>USURPER W16001коричневый</v>
      </c>
      <c r="W2109" s="60" t="str">
        <f>_xlfn.LET(_xlpm.TextCell,TEXT(G2109,"###"),IF(_xlpm.TextCell&lt;&gt;"",IF(StyleSpaceSplit,IFERROR(IF(FIND(" ",_xlpm.TextCell)&gt;=1,MID(_xlpm.TextCell,1,FIND(" ",_xlpm.TextCell)-1),_xlpm.TextCell),_xlpm.TextCell),_xlpm.TextCell),""))</f>
        <v>USURPER W16001</v>
      </c>
      <c r="X2109" s="60" t="str">
        <f>IF(A2109&lt;&gt;"",IFERROR(IF(FIND(" ",G2109)&gt;=1,MID(G2109,FIND(" ",G2109)+1,LEN(G2109)),""),""),"")</f>
        <v>W16001</v>
      </c>
      <c r="AC2109" s="51">
        <f>IFERROR(VALUE(MID($C2109,1,2)),0)</f>
        <v>80</v>
      </c>
      <c r="AD2109" s="44">
        <f>IFERROR(VALUE(MID($C2109,4,3)),0)</f>
        <v>215</v>
      </c>
      <c r="AE2109" s="51">
        <f>VALUE(RIGHT("00"&amp;AC2109,2)&amp;RIGHT("000"&amp;AD2109,3))</f>
        <v>80215</v>
      </c>
    </row>
    <row r="2110" spans="1:31">
      <c r="A2110" s="60" t="str">
        <f>IF(G2110&amp;Q2110&lt;&gt;"",W2110&amp;Q2110,"")</f>
        <v>USURPER W16001brown</v>
      </c>
      <c r="B2110" s="60" t="str">
        <f>IF(C2110&lt;&gt;"",LEFT(C2110,9),"")</f>
        <v>80-215-14</v>
      </c>
      <c r="C2110" s="73" t="s">
        <v>1453</v>
      </c>
      <c r="D2110" s="73" t="s">
        <v>1451</v>
      </c>
      <c r="E2110" s="73" t="s">
        <v>956</v>
      </c>
      <c r="F2110" s="74">
        <v>55</v>
      </c>
      <c r="G2110" s="73" t="s">
        <v>1452</v>
      </c>
      <c r="H2110" s="73" t="s">
        <v>86</v>
      </c>
      <c r="I2110" s="73" t="s">
        <v>1265</v>
      </c>
      <c r="J2110" s="73" t="s">
        <v>320</v>
      </c>
      <c r="K2110" s="73" t="s">
        <v>382</v>
      </c>
      <c r="L2110" s="73" t="s">
        <v>383</v>
      </c>
      <c r="M2110" s="73" t="s">
        <v>388</v>
      </c>
      <c r="N2110" s="73" t="s">
        <v>44</v>
      </c>
      <c r="O2110" s="73" t="s">
        <v>385</v>
      </c>
      <c r="P2110" s="73" t="s">
        <v>907</v>
      </c>
      <c r="Q2110" s="73" t="s">
        <v>1033</v>
      </c>
      <c r="R2110" s="73" t="s">
        <v>86</v>
      </c>
      <c r="V2110" s="60" t="str">
        <f>W2110&amp;H2110</f>
        <v>USURPER W16001коричневый</v>
      </c>
      <c r="W2110" s="60" t="str">
        <f>_xlfn.LET(_xlpm.TextCell,TEXT(G2110,"###"),IF(_xlpm.TextCell&lt;&gt;"",IF(StyleSpaceSplit,IFERROR(IF(FIND(" ",_xlpm.TextCell)&gt;=1,MID(_xlpm.TextCell,1,FIND(" ",_xlpm.TextCell)-1),_xlpm.TextCell),_xlpm.TextCell),_xlpm.TextCell),""))</f>
        <v>USURPER W16001</v>
      </c>
      <c r="X2110" s="60" t="str">
        <f>IF(A2110&lt;&gt;"",IFERROR(IF(FIND(" ",G2110)&gt;=1,MID(G2110,FIND(" ",G2110)+1,LEN(G2110)),""),""),"")</f>
        <v>W16001</v>
      </c>
      <c r="AC2110" s="51">
        <f>IFERROR(VALUE(MID($C2110,1,2)),0)</f>
        <v>80</v>
      </c>
      <c r="AD2110" s="44">
        <f>IFERROR(VALUE(MID($C2110,4,3)),0)</f>
        <v>215</v>
      </c>
      <c r="AE2110" s="51">
        <f>VALUE(RIGHT("00"&amp;AC2110,2)&amp;RIGHT("000"&amp;AD2110,3))</f>
        <v>80215</v>
      </c>
    </row>
    <row r="2111" spans="1:31">
      <c r="A2111" s="60" t="str">
        <f>IF(G2111&amp;Q2111&lt;&gt;"",W2111&amp;Q2111,"")</f>
        <v>USURPER W16001brown</v>
      </c>
      <c r="B2111" s="60" t="str">
        <f>IF(C2111&lt;&gt;"",LEFT(C2111,9),"")</f>
        <v>80-215-14</v>
      </c>
      <c r="C2111" s="73" t="s">
        <v>1454</v>
      </c>
      <c r="D2111" s="73" t="s">
        <v>1451</v>
      </c>
      <c r="E2111" s="73" t="s">
        <v>904</v>
      </c>
      <c r="F2111" s="74">
        <v>57</v>
      </c>
      <c r="G2111" s="73" t="s">
        <v>1452</v>
      </c>
      <c r="H2111" s="73" t="s">
        <v>86</v>
      </c>
      <c r="I2111" s="73" t="s">
        <v>1265</v>
      </c>
      <c r="J2111" s="73" t="s">
        <v>320</v>
      </c>
      <c r="K2111" s="73" t="s">
        <v>382</v>
      </c>
      <c r="L2111" s="73" t="s">
        <v>383</v>
      </c>
      <c r="M2111" s="73" t="s">
        <v>388</v>
      </c>
      <c r="N2111" s="73" t="s">
        <v>44</v>
      </c>
      <c r="O2111" s="73" t="s">
        <v>385</v>
      </c>
      <c r="P2111" s="73" t="s">
        <v>907</v>
      </c>
      <c r="Q2111" s="73" t="s">
        <v>1033</v>
      </c>
      <c r="R2111" s="73" t="s">
        <v>86</v>
      </c>
      <c r="V2111" s="60" t="str">
        <f>W2111&amp;H2111</f>
        <v>USURPER W16001коричневый</v>
      </c>
      <c r="W2111" s="60" t="str">
        <f>_xlfn.LET(_xlpm.TextCell,TEXT(G2111,"###"),IF(_xlpm.TextCell&lt;&gt;"",IF(StyleSpaceSplit,IFERROR(IF(FIND(" ",_xlpm.TextCell)&gt;=1,MID(_xlpm.TextCell,1,FIND(" ",_xlpm.TextCell)-1),_xlpm.TextCell),_xlpm.TextCell),_xlpm.TextCell),""))</f>
        <v>USURPER W16001</v>
      </c>
      <c r="X2111" s="60" t="str">
        <f>IF(A2111&lt;&gt;"",IFERROR(IF(FIND(" ",G2111)&gt;=1,MID(G2111,FIND(" ",G2111)+1,LEN(G2111)),""),""),"")</f>
        <v>W16001</v>
      </c>
      <c r="AC2111" s="51">
        <f>IFERROR(VALUE(MID($C2111,1,2)),0)</f>
        <v>80</v>
      </c>
      <c r="AD2111" s="44">
        <f>IFERROR(VALUE(MID($C2111,4,3)),0)</f>
        <v>215</v>
      </c>
      <c r="AE2111" s="51">
        <f>VALUE(RIGHT("00"&amp;AC2111,2)&amp;RIGHT("000"&amp;AD2111,3))</f>
        <v>80215</v>
      </c>
    </row>
    <row r="2112" spans="1:31">
      <c r="A2112" s="60" t="str">
        <f>IF(G2112&amp;Q2112&lt;&gt;"",W2112&amp;Q2112,"")</f>
        <v>USURPER W16001brown</v>
      </c>
      <c r="B2112" s="60" t="str">
        <f>IF(C2112&lt;&gt;"",LEFT(C2112,9),"")</f>
        <v>80-215-14</v>
      </c>
      <c r="C2112" s="73" t="s">
        <v>1455</v>
      </c>
      <c r="D2112" s="73" t="s">
        <v>1451</v>
      </c>
      <c r="E2112" s="73" t="s">
        <v>912</v>
      </c>
      <c r="F2112" s="74">
        <v>61</v>
      </c>
      <c r="G2112" s="73" t="s">
        <v>1452</v>
      </c>
      <c r="H2112" s="73" t="s">
        <v>86</v>
      </c>
      <c r="I2112" s="73" t="s">
        <v>1265</v>
      </c>
      <c r="J2112" s="73" t="s">
        <v>320</v>
      </c>
      <c r="K2112" s="73" t="s">
        <v>382</v>
      </c>
      <c r="L2112" s="73" t="s">
        <v>383</v>
      </c>
      <c r="M2112" s="73" t="s">
        <v>388</v>
      </c>
      <c r="N2112" s="73" t="s">
        <v>44</v>
      </c>
      <c r="O2112" s="73" t="s">
        <v>385</v>
      </c>
      <c r="P2112" s="73" t="s">
        <v>907</v>
      </c>
      <c r="Q2112" s="73" t="s">
        <v>1033</v>
      </c>
      <c r="R2112" s="73" t="s">
        <v>86</v>
      </c>
      <c r="V2112" s="60" t="str">
        <f>W2112&amp;H2112</f>
        <v>USURPER W16001коричневый</v>
      </c>
      <c r="W2112" s="60" t="str">
        <f>_xlfn.LET(_xlpm.TextCell,TEXT(G2112,"###"),IF(_xlpm.TextCell&lt;&gt;"",IF(StyleSpaceSplit,IFERROR(IF(FIND(" ",_xlpm.TextCell)&gt;=1,MID(_xlpm.TextCell,1,FIND(" ",_xlpm.TextCell)-1),_xlpm.TextCell),_xlpm.TextCell),_xlpm.TextCell),""))</f>
        <v>USURPER W16001</v>
      </c>
      <c r="X2112" s="60" t="str">
        <f>IF(A2112&lt;&gt;"",IFERROR(IF(FIND(" ",G2112)&gt;=1,MID(G2112,FIND(" ",G2112)+1,LEN(G2112)),""),""),"")</f>
        <v>W16001</v>
      </c>
      <c r="AC2112" s="51">
        <f>IFERROR(VALUE(MID($C2112,1,2)),0)</f>
        <v>80</v>
      </c>
      <c r="AD2112" s="44">
        <f>IFERROR(VALUE(MID($C2112,4,3)),0)</f>
        <v>215</v>
      </c>
      <c r="AE2112" s="51">
        <f>VALUE(RIGHT("00"&amp;AC2112,2)&amp;RIGHT("000"&amp;AD2112,3))</f>
        <v>80215</v>
      </c>
    </row>
    <row r="2113" spans="1:31">
      <c r="A2113" s="60" t="str">
        <f>IF(G2113&amp;Q2113&lt;&gt;"",W2113&amp;Q2113,"")</f>
        <v>USURPER W16001black</v>
      </c>
      <c r="B2113" s="60" t="str">
        <f>IF(C2113&lt;&gt;"",LEFT(C2113,9),"")</f>
        <v>80-215-10</v>
      </c>
      <c r="C2113" s="73" t="s">
        <v>7950</v>
      </c>
      <c r="D2113" s="73" t="s">
        <v>7951</v>
      </c>
      <c r="E2113" s="73" t="s">
        <v>956</v>
      </c>
      <c r="F2113" s="74">
        <v>55</v>
      </c>
      <c r="G2113" s="73" t="s">
        <v>1452</v>
      </c>
      <c r="H2113" s="73" t="s">
        <v>246</v>
      </c>
      <c r="I2113" s="73" t="s">
        <v>1265</v>
      </c>
      <c r="J2113" s="73" t="s">
        <v>320</v>
      </c>
      <c r="K2113" s="73" t="s">
        <v>382</v>
      </c>
      <c r="L2113" s="73" t="s">
        <v>383</v>
      </c>
      <c r="M2113" s="73" t="s">
        <v>388</v>
      </c>
      <c r="N2113" s="73" t="s">
        <v>44</v>
      </c>
      <c r="O2113" s="73" t="s">
        <v>385</v>
      </c>
      <c r="P2113" s="73" t="s">
        <v>907</v>
      </c>
      <c r="Q2113" s="73" t="s">
        <v>928</v>
      </c>
      <c r="R2113" s="73" t="s">
        <v>83</v>
      </c>
      <c r="V2113" s="60" t="str">
        <f>W2113&amp;H2113</f>
        <v>USURPER W16001серый / черный</v>
      </c>
      <c r="W2113" s="60" t="str">
        <f>_xlfn.LET(_xlpm.TextCell,TEXT(G2113,"###"),IF(_xlpm.TextCell&lt;&gt;"",IF(StyleSpaceSplit,IFERROR(IF(FIND(" ",_xlpm.TextCell)&gt;=1,MID(_xlpm.TextCell,1,FIND(" ",_xlpm.TextCell)-1),_xlpm.TextCell),_xlpm.TextCell),_xlpm.TextCell),""))</f>
        <v>USURPER W16001</v>
      </c>
      <c r="X2113" s="60" t="str">
        <f>IF(A2113&lt;&gt;"",IFERROR(IF(FIND(" ",G2113)&gt;=1,MID(G2113,FIND(" ",G2113)+1,LEN(G2113)),""),""),"")</f>
        <v>W16001</v>
      </c>
      <c r="AC2113" s="51">
        <f>IFERROR(VALUE(MID($C2113,1,2)),0)</f>
        <v>80</v>
      </c>
      <c r="AD2113" s="44">
        <f>IFERROR(VALUE(MID($C2113,4,3)),0)</f>
        <v>215</v>
      </c>
      <c r="AE2113" s="51">
        <f>VALUE(RIGHT("00"&amp;AC2113,2)&amp;RIGHT("000"&amp;AD2113,3))</f>
        <v>80215</v>
      </c>
    </row>
    <row r="2114" spans="1:31">
      <c r="A2114" s="60" t="str">
        <f>IF(G2114&amp;Q2114&lt;&gt;"",W2114&amp;Q2114,"")</f>
        <v>USURPER W16001black</v>
      </c>
      <c r="B2114" s="60" t="str">
        <f>IF(C2114&lt;&gt;"",LEFT(C2114,9),"")</f>
        <v>80-215-10</v>
      </c>
      <c r="C2114" s="73" t="s">
        <v>7952</v>
      </c>
      <c r="D2114" s="73" t="s">
        <v>7951</v>
      </c>
      <c r="E2114" s="73" t="s">
        <v>904</v>
      </c>
      <c r="F2114" s="74">
        <v>57</v>
      </c>
      <c r="G2114" s="73" t="s">
        <v>1452</v>
      </c>
      <c r="H2114" s="73" t="s">
        <v>246</v>
      </c>
      <c r="I2114" s="73" t="s">
        <v>1265</v>
      </c>
      <c r="J2114" s="73" t="s">
        <v>320</v>
      </c>
      <c r="K2114" s="73" t="s">
        <v>382</v>
      </c>
      <c r="L2114" s="73" t="s">
        <v>383</v>
      </c>
      <c r="M2114" s="73" t="s">
        <v>388</v>
      </c>
      <c r="N2114" s="73" t="s">
        <v>44</v>
      </c>
      <c r="O2114" s="73" t="s">
        <v>385</v>
      </c>
      <c r="P2114" s="73" t="s">
        <v>907</v>
      </c>
      <c r="Q2114" s="73" t="s">
        <v>928</v>
      </c>
      <c r="R2114" s="73" t="s">
        <v>83</v>
      </c>
      <c r="V2114" s="60" t="str">
        <f>W2114&amp;H2114</f>
        <v>USURPER W16001серый / черный</v>
      </c>
      <c r="W2114" s="60" t="str">
        <f>_xlfn.LET(_xlpm.TextCell,TEXT(G2114,"###"),IF(_xlpm.TextCell&lt;&gt;"",IF(StyleSpaceSplit,IFERROR(IF(FIND(" ",_xlpm.TextCell)&gt;=1,MID(_xlpm.TextCell,1,FIND(" ",_xlpm.TextCell)-1),_xlpm.TextCell),_xlpm.TextCell),_xlpm.TextCell),""))</f>
        <v>USURPER W16001</v>
      </c>
      <c r="X2114" s="60" t="str">
        <f>IF(A2114&lt;&gt;"",IFERROR(IF(FIND(" ",G2114)&gt;=1,MID(G2114,FIND(" ",G2114)+1,LEN(G2114)),""),""),"")</f>
        <v>W16001</v>
      </c>
      <c r="AC2114" s="51">
        <f>IFERROR(VALUE(MID($C2114,1,2)),0)</f>
        <v>80</v>
      </c>
      <c r="AD2114" s="44">
        <f>IFERROR(VALUE(MID($C2114,4,3)),0)</f>
        <v>215</v>
      </c>
      <c r="AE2114" s="51">
        <f>VALUE(RIGHT("00"&amp;AC2114,2)&amp;RIGHT("000"&amp;AD2114,3))</f>
        <v>80215</v>
      </c>
    </row>
    <row r="2115" spans="1:31">
      <c r="A2115" s="60" t="str">
        <f>IF(G2115&amp;Q2115&lt;&gt;"",W2115&amp;Q2115,"")</f>
        <v>USURPER W16001black</v>
      </c>
      <c r="B2115" s="60" t="str">
        <f>IF(C2115&lt;&gt;"",LEFT(C2115,9),"")</f>
        <v>80-215-10</v>
      </c>
      <c r="C2115" s="73" t="s">
        <v>7953</v>
      </c>
      <c r="D2115" s="73" t="s">
        <v>7951</v>
      </c>
      <c r="E2115" s="73" t="s">
        <v>920</v>
      </c>
      <c r="F2115" s="74">
        <v>58</v>
      </c>
      <c r="G2115" s="73" t="s">
        <v>1452</v>
      </c>
      <c r="H2115" s="73" t="s">
        <v>246</v>
      </c>
      <c r="I2115" s="73" t="s">
        <v>1265</v>
      </c>
      <c r="J2115" s="73" t="s">
        <v>320</v>
      </c>
      <c r="K2115" s="73" t="s">
        <v>382</v>
      </c>
      <c r="L2115" s="73" t="s">
        <v>383</v>
      </c>
      <c r="M2115" s="73" t="s">
        <v>388</v>
      </c>
      <c r="N2115" s="73" t="s">
        <v>44</v>
      </c>
      <c r="O2115" s="73" t="s">
        <v>385</v>
      </c>
      <c r="P2115" s="73" t="s">
        <v>907</v>
      </c>
      <c r="Q2115" s="73" t="s">
        <v>928</v>
      </c>
      <c r="R2115" s="73" t="s">
        <v>83</v>
      </c>
      <c r="V2115" s="60" t="str">
        <f>W2115&amp;H2115</f>
        <v>USURPER W16001серый / черный</v>
      </c>
      <c r="W2115" s="60" t="str">
        <f>_xlfn.LET(_xlpm.TextCell,TEXT(G2115,"###"),IF(_xlpm.TextCell&lt;&gt;"",IF(StyleSpaceSplit,IFERROR(IF(FIND(" ",_xlpm.TextCell)&gt;=1,MID(_xlpm.TextCell,1,FIND(" ",_xlpm.TextCell)-1),_xlpm.TextCell),_xlpm.TextCell),_xlpm.TextCell),""))</f>
        <v>USURPER W16001</v>
      </c>
      <c r="X2115" s="60" t="str">
        <f>IF(A2115&lt;&gt;"",IFERROR(IF(FIND(" ",G2115)&gt;=1,MID(G2115,FIND(" ",G2115)+1,LEN(G2115)),""),""),"")</f>
        <v>W16001</v>
      </c>
      <c r="AC2115" s="51">
        <f>IFERROR(VALUE(MID($C2115,1,2)),0)</f>
        <v>80</v>
      </c>
      <c r="AD2115" s="44">
        <f>IFERROR(VALUE(MID($C2115,4,3)),0)</f>
        <v>215</v>
      </c>
      <c r="AE2115" s="51">
        <f>VALUE(RIGHT("00"&amp;AC2115,2)&amp;RIGHT("000"&amp;AD2115,3))</f>
        <v>80215</v>
      </c>
    </row>
    <row r="2116" spans="1:31">
      <c r="A2116" s="60" t="str">
        <f>IF(G2116&amp;Q2116&lt;&gt;"",W2116&amp;Q2116,"")</f>
        <v>USURPER W16001black</v>
      </c>
      <c r="B2116" s="60" t="str">
        <f>IF(C2116&lt;&gt;"",LEFT(C2116,9),"")</f>
        <v>80-215-10</v>
      </c>
      <c r="C2116" s="73" t="s">
        <v>7954</v>
      </c>
      <c r="D2116" s="73" t="s">
        <v>7951</v>
      </c>
      <c r="E2116" s="73" t="s">
        <v>910</v>
      </c>
      <c r="F2116" s="74">
        <v>59</v>
      </c>
      <c r="G2116" s="73" t="s">
        <v>1452</v>
      </c>
      <c r="H2116" s="73" t="s">
        <v>246</v>
      </c>
      <c r="I2116" s="73" t="s">
        <v>1265</v>
      </c>
      <c r="J2116" s="73" t="s">
        <v>320</v>
      </c>
      <c r="K2116" s="73" t="s">
        <v>382</v>
      </c>
      <c r="L2116" s="73" t="s">
        <v>383</v>
      </c>
      <c r="M2116" s="73" t="s">
        <v>388</v>
      </c>
      <c r="N2116" s="73" t="s">
        <v>44</v>
      </c>
      <c r="O2116" s="73" t="s">
        <v>385</v>
      </c>
      <c r="P2116" s="73" t="s">
        <v>907</v>
      </c>
      <c r="Q2116" s="73" t="s">
        <v>928</v>
      </c>
      <c r="R2116" s="73" t="s">
        <v>83</v>
      </c>
      <c r="V2116" s="60" t="str">
        <f>W2116&amp;H2116</f>
        <v>USURPER W16001серый / черный</v>
      </c>
      <c r="W2116" s="60" t="str">
        <f>_xlfn.LET(_xlpm.TextCell,TEXT(G2116,"###"),IF(_xlpm.TextCell&lt;&gt;"",IF(StyleSpaceSplit,IFERROR(IF(FIND(" ",_xlpm.TextCell)&gt;=1,MID(_xlpm.TextCell,1,FIND(" ",_xlpm.TextCell)-1),_xlpm.TextCell),_xlpm.TextCell),_xlpm.TextCell),""))</f>
        <v>USURPER W16001</v>
      </c>
      <c r="X2116" s="60" t="str">
        <f>IF(A2116&lt;&gt;"",IFERROR(IF(FIND(" ",G2116)&gt;=1,MID(G2116,FIND(" ",G2116)+1,LEN(G2116)),""),""),"")</f>
        <v>W16001</v>
      </c>
      <c r="AC2116" s="51">
        <f>IFERROR(VALUE(MID($C2116,1,2)),0)</f>
        <v>80</v>
      </c>
      <c r="AD2116" s="44">
        <f>IFERROR(VALUE(MID($C2116,4,3)),0)</f>
        <v>215</v>
      </c>
      <c r="AE2116" s="51">
        <f>VALUE(RIGHT("00"&amp;AC2116,2)&amp;RIGHT("000"&amp;AD2116,3))</f>
        <v>80215</v>
      </c>
    </row>
    <row r="2117" spans="1:31">
      <c r="A2117" s="60" t="str">
        <f>IF(G2117&amp;Q2117&lt;&gt;"",W2117&amp;Q2117,"")</f>
        <v>USURPER W16001black</v>
      </c>
      <c r="B2117" s="60" t="str">
        <f>IF(C2117&lt;&gt;"",LEFT(C2117,9),"")</f>
        <v>80-215-10</v>
      </c>
      <c r="C2117" s="73" t="s">
        <v>7955</v>
      </c>
      <c r="D2117" s="73" t="s">
        <v>7951</v>
      </c>
      <c r="E2117" s="73" t="s">
        <v>912</v>
      </c>
      <c r="F2117" s="74">
        <v>61</v>
      </c>
      <c r="G2117" s="73" t="s">
        <v>1452</v>
      </c>
      <c r="H2117" s="73" t="s">
        <v>246</v>
      </c>
      <c r="I2117" s="73" t="s">
        <v>1265</v>
      </c>
      <c r="J2117" s="73" t="s">
        <v>320</v>
      </c>
      <c r="K2117" s="73" t="s">
        <v>382</v>
      </c>
      <c r="L2117" s="73" t="s">
        <v>383</v>
      </c>
      <c r="M2117" s="73" t="s">
        <v>388</v>
      </c>
      <c r="N2117" s="73" t="s">
        <v>44</v>
      </c>
      <c r="O2117" s="73" t="s">
        <v>385</v>
      </c>
      <c r="P2117" s="73" t="s">
        <v>907</v>
      </c>
      <c r="Q2117" s="73" t="s">
        <v>928</v>
      </c>
      <c r="R2117" s="73" t="s">
        <v>83</v>
      </c>
      <c r="V2117" s="60" t="str">
        <f>W2117&amp;H2117</f>
        <v>USURPER W16001серый / черный</v>
      </c>
      <c r="W2117" s="60" t="str">
        <f>_xlfn.LET(_xlpm.TextCell,TEXT(G2117,"###"),IF(_xlpm.TextCell&lt;&gt;"",IF(StyleSpaceSplit,IFERROR(IF(FIND(" ",_xlpm.TextCell)&gt;=1,MID(_xlpm.TextCell,1,FIND(" ",_xlpm.TextCell)-1),_xlpm.TextCell),_xlpm.TextCell),_xlpm.TextCell),""))</f>
        <v>USURPER W16001</v>
      </c>
      <c r="X2117" s="60" t="str">
        <f>IF(A2117&lt;&gt;"",IFERROR(IF(FIND(" ",G2117)&gt;=1,MID(G2117,FIND(" ",G2117)+1,LEN(G2117)),""),""),"")</f>
        <v>W16001</v>
      </c>
      <c r="AC2117" s="51">
        <f>IFERROR(VALUE(MID($C2117,1,2)),0)</f>
        <v>80</v>
      </c>
      <c r="AD2117" s="44">
        <f>IFERROR(VALUE(MID($C2117,4,3)),0)</f>
        <v>215</v>
      </c>
      <c r="AE2117" s="51">
        <f>VALUE(RIGHT("00"&amp;AC2117,2)&amp;RIGHT("000"&amp;AD2117,3))</f>
        <v>80215</v>
      </c>
    </row>
    <row r="2118" spans="1:31">
      <c r="A2118" s="60" t="str">
        <f>IF(G2118&amp;Q2118&lt;&gt;"",W2118&amp;Q2118,"")</f>
        <v>USURPER W17001blue</v>
      </c>
      <c r="B2118" s="60" t="str">
        <f>IF(C2118&lt;&gt;"",LEFT(C2118,9),"")</f>
        <v>80-306-06</v>
      </c>
      <c r="C2118" s="73" t="s">
        <v>1456</v>
      </c>
      <c r="D2118" s="73" t="s">
        <v>1457</v>
      </c>
      <c r="E2118" s="73" t="s">
        <v>910</v>
      </c>
      <c r="F2118" s="74">
        <v>59</v>
      </c>
      <c r="G2118" s="73" t="s">
        <v>1458</v>
      </c>
      <c r="H2118" s="73" t="s">
        <v>71</v>
      </c>
      <c r="I2118" s="73" t="s">
        <v>906</v>
      </c>
      <c r="J2118" s="73" t="s">
        <v>320</v>
      </c>
      <c r="K2118" s="73" t="s">
        <v>382</v>
      </c>
      <c r="L2118" s="73" t="s">
        <v>383</v>
      </c>
      <c r="M2118" s="73" t="s">
        <v>384</v>
      </c>
      <c r="N2118" s="73" t="s">
        <v>43</v>
      </c>
      <c r="O2118" s="73" t="s">
        <v>385</v>
      </c>
      <c r="P2118" s="73" t="s">
        <v>907</v>
      </c>
      <c r="Q2118" s="73" t="s">
        <v>932</v>
      </c>
      <c r="R2118" s="73" t="s">
        <v>71</v>
      </c>
      <c r="V2118" s="60" t="str">
        <f>W2118&amp;H2118</f>
        <v>USURPER W17001синий</v>
      </c>
      <c r="W2118" s="60" t="str">
        <f>_xlfn.LET(_xlpm.TextCell,TEXT(G2118,"###"),IF(_xlpm.TextCell&lt;&gt;"",IF(StyleSpaceSplit,IFERROR(IF(FIND(" ",_xlpm.TextCell)&gt;=1,MID(_xlpm.TextCell,1,FIND(" ",_xlpm.TextCell)-1),_xlpm.TextCell),_xlpm.TextCell),_xlpm.TextCell),""))</f>
        <v>USURPER W17001</v>
      </c>
      <c r="X2118" s="60" t="str">
        <f>IF(A2118&lt;&gt;"",IFERROR(IF(FIND(" ",G2118)&gt;=1,MID(G2118,FIND(" ",G2118)+1,LEN(G2118)),""),""),"")</f>
        <v>W17001</v>
      </c>
      <c r="AC2118" s="51">
        <f>IFERROR(VALUE(MID($C2118,1,2)),0)</f>
        <v>80</v>
      </c>
      <c r="AD2118" s="44">
        <f>IFERROR(VALUE(MID($C2118,4,3)),0)</f>
        <v>306</v>
      </c>
      <c r="AE2118" s="51">
        <f>VALUE(RIGHT("00"&amp;AC2118,2)&amp;RIGHT("000"&amp;AD2118,3))</f>
        <v>80306</v>
      </c>
    </row>
    <row r="2119" spans="1:31">
      <c r="A2119" s="60" t="str">
        <f>IF(G2119&amp;Q2119&lt;&gt;"",W2119&amp;Q2119,"")</f>
        <v>USURPER W17002brown</v>
      </c>
      <c r="B2119" s="60" t="str">
        <f>IF(C2119&lt;&gt;"",LEFT(C2119,9),"")</f>
        <v>80-307-14</v>
      </c>
      <c r="C2119" s="73" t="s">
        <v>1459</v>
      </c>
      <c r="D2119" s="73" t="s">
        <v>1460</v>
      </c>
      <c r="E2119" s="73" t="s">
        <v>910</v>
      </c>
      <c r="F2119" s="74">
        <v>59</v>
      </c>
      <c r="G2119" s="73" t="s">
        <v>1461</v>
      </c>
      <c r="H2119" s="73" t="s">
        <v>86</v>
      </c>
      <c r="I2119" s="73" t="s">
        <v>1265</v>
      </c>
      <c r="J2119" s="73" t="s">
        <v>336</v>
      </c>
      <c r="K2119" s="73" t="s">
        <v>382</v>
      </c>
      <c r="L2119" s="73" t="s">
        <v>383</v>
      </c>
      <c r="M2119" s="73" t="s">
        <v>388</v>
      </c>
      <c r="N2119" s="73" t="s">
        <v>44</v>
      </c>
      <c r="O2119" s="73" t="s">
        <v>385</v>
      </c>
      <c r="P2119" s="73" t="s">
        <v>907</v>
      </c>
      <c r="Q2119" s="73" t="s">
        <v>1033</v>
      </c>
      <c r="R2119" s="73" t="s">
        <v>86</v>
      </c>
      <c r="V2119" s="60" t="str">
        <f>W2119&amp;H2119</f>
        <v>USURPER W17002коричневый</v>
      </c>
      <c r="W2119" s="60" t="str">
        <f>_xlfn.LET(_xlpm.TextCell,TEXT(G2119,"###"),IF(_xlpm.TextCell&lt;&gt;"",IF(StyleSpaceSplit,IFERROR(IF(FIND(" ",_xlpm.TextCell)&gt;=1,MID(_xlpm.TextCell,1,FIND(" ",_xlpm.TextCell)-1),_xlpm.TextCell),_xlpm.TextCell),_xlpm.TextCell),""))</f>
        <v>USURPER W17002</v>
      </c>
      <c r="X2119" s="60" t="str">
        <f>IF(A2119&lt;&gt;"",IFERROR(IF(FIND(" ",G2119)&gt;=1,MID(G2119,FIND(" ",G2119)+1,LEN(G2119)),""),""),"")</f>
        <v>W17002</v>
      </c>
      <c r="AC2119" s="51">
        <f>IFERROR(VALUE(MID($C2119,1,2)),0)</f>
        <v>80</v>
      </c>
      <c r="AD2119" s="44">
        <f>IFERROR(VALUE(MID($C2119,4,3)),0)</f>
        <v>307</v>
      </c>
      <c r="AE2119" s="51">
        <f>VALUE(RIGHT("00"&amp;AC2119,2)&amp;RIGHT("000"&amp;AD2119,3))</f>
        <v>80307</v>
      </c>
    </row>
    <row r="2120" spans="1:31">
      <c r="A2120" s="60" t="str">
        <f>IF(G2120&amp;Q2120&lt;&gt;"",W2120&amp;Q2120,"")</f>
        <v>USURPER W17002brown</v>
      </c>
      <c r="B2120" s="60" t="str">
        <f>IF(C2120&lt;&gt;"",LEFT(C2120,9),"")</f>
        <v>80-307-14</v>
      </c>
      <c r="C2120" s="73" t="s">
        <v>1462</v>
      </c>
      <c r="D2120" s="73" t="s">
        <v>1460</v>
      </c>
      <c r="E2120" s="73" t="s">
        <v>920</v>
      </c>
      <c r="F2120" s="74">
        <v>58</v>
      </c>
      <c r="G2120" s="73" t="s">
        <v>1461</v>
      </c>
      <c r="H2120" s="73" t="s">
        <v>86</v>
      </c>
      <c r="I2120" s="73" t="s">
        <v>1265</v>
      </c>
      <c r="J2120" s="73" t="s">
        <v>336</v>
      </c>
      <c r="K2120" s="73" t="s">
        <v>382</v>
      </c>
      <c r="L2120" s="73" t="s">
        <v>383</v>
      </c>
      <c r="M2120" s="73" t="s">
        <v>388</v>
      </c>
      <c r="N2120" s="73" t="s">
        <v>44</v>
      </c>
      <c r="O2120" s="73" t="s">
        <v>385</v>
      </c>
      <c r="P2120" s="73" t="s">
        <v>907</v>
      </c>
      <c r="Q2120" s="73" t="s">
        <v>1033</v>
      </c>
      <c r="R2120" s="73" t="s">
        <v>86</v>
      </c>
      <c r="V2120" s="60" t="str">
        <f>W2120&amp;H2120</f>
        <v>USURPER W17002коричневый</v>
      </c>
      <c r="W2120" s="60" t="str">
        <f>_xlfn.LET(_xlpm.TextCell,TEXT(G2120,"###"),IF(_xlpm.TextCell&lt;&gt;"",IF(StyleSpaceSplit,IFERROR(IF(FIND(" ",_xlpm.TextCell)&gt;=1,MID(_xlpm.TextCell,1,FIND(" ",_xlpm.TextCell)-1),_xlpm.TextCell),_xlpm.TextCell),_xlpm.TextCell),""))</f>
        <v>USURPER W17002</v>
      </c>
      <c r="X2120" s="60" t="str">
        <f>IF(A2120&lt;&gt;"",IFERROR(IF(FIND(" ",G2120)&gt;=1,MID(G2120,FIND(" ",G2120)+1,LEN(G2120)),""),""),"")</f>
        <v>W17002</v>
      </c>
      <c r="AC2120" s="51">
        <f>IFERROR(VALUE(MID($C2120,1,2)),0)</f>
        <v>80</v>
      </c>
      <c r="AD2120" s="44">
        <f>IFERROR(VALUE(MID($C2120,4,3)),0)</f>
        <v>307</v>
      </c>
      <c r="AE2120" s="51">
        <f>VALUE(RIGHT("00"&amp;AC2120,2)&amp;RIGHT("000"&amp;AD2120,3))</f>
        <v>80307</v>
      </c>
    </row>
    <row r="2121" spans="1:31">
      <c r="A2121" s="60" t="str">
        <f>IF(G2121&amp;Q2121&lt;&gt;"",W2121&amp;Q2121,"")</f>
        <v>USURPER W17002blue</v>
      </c>
      <c r="B2121" s="60" t="str">
        <f>IF(C2121&lt;&gt;"",LEFT(C2121,9),"")</f>
        <v>80-307-06</v>
      </c>
      <c r="C2121" s="73" t="s">
        <v>3028</v>
      </c>
      <c r="D2121" s="73" t="s">
        <v>3029</v>
      </c>
      <c r="E2121" s="73" t="s">
        <v>915</v>
      </c>
      <c r="F2121" s="74">
        <v>56</v>
      </c>
      <c r="G2121" s="73" t="s">
        <v>1461</v>
      </c>
      <c r="H2121" s="73" t="s">
        <v>71</v>
      </c>
      <c r="I2121" s="73" t="s">
        <v>1265</v>
      </c>
      <c r="J2121" s="73" t="s">
        <v>336</v>
      </c>
      <c r="K2121" s="73" t="s">
        <v>382</v>
      </c>
      <c r="L2121" s="73" t="s">
        <v>383</v>
      </c>
      <c r="M2121" s="73" t="s">
        <v>388</v>
      </c>
      <c r="N2121" s="73" t="s">
        <v>44</v>
      </c>
      <c r="O2121" s="73" t="s">
        <v>385</v>
      </c>
      <c r="P2121" s="73" t="s">
        <v>907</v>
      </c>
      <c r="Q2121" s="73" t="s">
        <v>932</v>
      </c>
      <c r="R2121" s="73" t="s">
        <v>71</v>
      </c>
      <c r="V2121" s="60" t="str">
        <f>W2121&amp;H2121</f>
        <v>USURPER W17002синий</v>
      </c>
      <c r="W2121" s="60" t="str">
        <f>_xlfn.LET(_xlpm.TextCell,TEXT(G2121,"###"),IF(_xlpm.TextCell&lt;&gt;"",IF(StyleSpaceSplit,IFERROR(IF(FIND(" ",_xlpm.TextCell)&gt;=1,MID(_xlpm.TextCell,1,FIND(" ",_xlpm.TextCell)-1),_xlpm.TextCell),_xlpm.TextCell),_xlpm.TextCell),""))</f>
        <v>USURPER W17002</v>
      </c>
      <c r="X2121" s="60" t="str">
        <f>IF(A2121&lt;&gt;"",IFERROR(IF(FIND(" ",G2121)&gt;=1,MID(G2121,FIND(" ",G2121)+1,LEN(G2121)),""),""),"")</f>
        <v>W17002</v>
      </c>
      <c r="AC2121" s="51">
        <f>IFERROR(VALUE(MID($C2121,1,2)),0)</f>
        <v>80</v>
      </c>
      <c r="AD2121" s="44">
        <f>IFERROR(VALUE(MID($C2121,4,3)),0)</f>
        <v>307</v>
      </c>
      <c r="AE2121" s="51">
        <f>VALUE(RIGHT("00"&amp;AC2121,2)&amp;RIGHT("000"&amp;AD2121,3))</f>
        <v>80307</v>
      </c>
    </row>
    <row r="2122" spans="1:31">
      <c r="A2122" s="60" t="str">
        <f>IF(G2122&amp;Q2122&lt;&gt;"",W2122&amp;Q2122,"")</f>
        <v>USURPER W17002blue</v>
      </c>
      <c r="B2122" s="60" t="str">
        <f>IF(C2122&lt;&gt;"",LEFT(C2122,9),"")</f>
        <v>80-307-06</v>
      </c>
      <c r="C2122" s="73" t="s">
        <v>3030</v>
      </c>
      <c r="D2122" s="73" t="s">
        <v>3029</v>
      </c>
      <c r="E2122" s="73" t="s">
        <v>904</v>
      </c>
      <c r="F2122" s="74">
        <v>57</v>
      </c>
      <c r="G2122" s="73" t="s">
        <v>1461</v>
      </c>
      <c r="H2122" s="73" t="s">
        <v>71</v>
      </c>
      <c r="I2122" s="73" t="s">
        <v>1265</v>
      </c>
      <c r="J2122" s="73" t="s">
        <v>336</v>
      </c>
      <c r="K2122" s="73" t="s">
        <v>382</v>
      </c>
      <c r="L2122" s="73" t="s">
        <v>383</v>
      </c>
      <c r="M2122" s="73" t="s">
        <v>388</v>
      </c>
      <c r="N2122" s="73" t="s">
        <v>44</v>
      </c>
      <c r="O2122" s="73" t="s">
        <v>385</v>
      </c>
      <c r="P2122" s="73" t="s">
        <v>907</v>
      </c>
      <c r="Q2122" s="73" t="s">
        <v>932</v>
      </c>
      <c r="R2122" s="73" t="s">
        <v>71</v>
      </c>
      <c r="V2122" s="60" t="str">
        <f>W2122&amp;H2122</f>
        <v>USURPER W17002синий</v>
      </c>
      <c r="W2122" s="60" t="str">
        <f>_xlfn.LET(_xlpm.TextCell,TEXT(G2122,"###"),IF(_xlpm.TextCell&lt;&gt;"",IF(StyleSpaceSplit,IFERROR(IF(FIND(" ",_xlpm.TextCell)&gt;=1,MID(_xlpm.TextCell,1,FIND(" ",_xlpm.TextCell)-1),_xlpm.TextCell),_xlpm.TextCell),_xlpm.TextCell),""))</f>
        <v>USURPER W17002</v>
      </c>
      <c r="X2122" s="60" t="str">
        <f>IF(A2122&lt;&gt;"",IFERROR(IF(FIND(" ",G2122)&gt;=1,MID(G2122,FIND(" ",G2122)+1,LEN(G2122)),""),""),"")</f>
        <v>W17002</v>
      </c>
      <c r="AC2122" s="51">
        <f>IFERROR(VALUE(MID($C2122,1,2)),0)</f>
        <v>80</v>
      </c>
      <c r="AD2122" s="44">
        <f>IFERROR(VALUE(MID($C2122,4,3)),0)</f>
        <v>307</v>
      </c>
      <c r="AE2122" s="51">
        <f>VALUE(RIGHT("00"&amp;AC2122,2)&amp;RIGHT("000"&amp;AD2122,3))</f>
        <v>80307</v>
      </c>
    </row>
    <row r="2123" spans="1:31">
      <c r="A2123" s="60" t="str">
        <f>IF(G2123&amp;Q2123&lt;&gt;"",W2123&amp;Q2123,"")</f>
        <v>USURPER W17002blue</v>
      </c>
      <c r="B2123" s="60" t="str">
        <f>IF(C2123&lt;&gt;"",LEFT(C2123,9),"")</f>
        <v>80-307-06</v>
      </c>
      <c r="C2123" s="73" t="s">
        <v>3031</v>
      </c>
      <c r="D2123" s="73" t="s">
        <v>3029</v>
      </c>
      <c r="E2123" s="73" t="s">
        <v>910</v>
      </c>
      <c r="F2123" s="74">
        <v>59</v>
      </c>
      <c r="G2123" s="73" t="s">
        <v>1461</v>
      </c>
      <c r="H2123" s="73" t="s">
        <v>71</v>
      </c>
      <c r="I2123" s="73" t="s">
        <v>1265</v>
      </c>
      <c r="J2123" s="73" t="s">
        <v>336</v>
      </c>
      <c r="K2123" s="73" t="s">
        <v>382</v>
      </c>
      <c r="L2123" s="73" t="s">
        <v>383</v>
      </c>
      <c r="M2123" s="73" t="s">
        <v>388</v>
      </c>
      <c r="N2123" s="73" t="s">
        <v>44</v>
      </c>
      <c r="O2123" s="73" t="s">
        <v>385</v>
      </c>
      <c r="P2123" s="73" t="s">
        <v>907</v>
      </c>
      <c r="Q2123" s="73" t="s">
        <v>932</v>
      </c>
      <c r="R2123" s="73" t="s">
        <v>71</v>
      </c>
      <c r="V2123" s="60" t="str">
        <f>W2123&amp;H2123</f>
        <v>USURPER W17002синий</v>
      </c>
      <c r="W2123" s="60" t="str">
        <f>_xlfn.LET(_xlpm.TextCell,TEXT(G2123,"###"),IF(_xlpm.TextCell&lt;&gt;"",IF(StyleSpaceSplit,IFERROR(IF(FIND(" ",_xlpm.TextCell)&gt;=1,MID(_xlpm.TextCell,1,FIND(" ",_xlpm.TextCell)-1),_xlpm.TextCell),_xlpm.TextCell),_xlpm.TextCell),""))</f>
        <v>USURPER W17002</v>
      </c>
      <c r="X2123" s="60" t="str">
        <f>IF(A2123&lt;&gt;"",IFERROR(IF(FIND(" ",G2123)&gt;=1,MID(G2123,FIND(" ",G2123)+1,LEN(G2123)),""),""),"")</f>
        <v>W17002</v>
      </c>
      <c r="AC2123" s="51">
        <f>IFERROR(VALUE(MID($C2123,1,2)),0)</f>
        <v>80</v>
      </c>
      <c r="AD2123" s="44">
        <f>IFERROR(VALUE(MID($C2123,4,3)),0)</f>
        <v>307</v>
      </c>
      <c r="AE2123" s="51">
        <f>VALUE(RIGHT("00"&amp;AC2123,2)&amp;RIGHT("000"&amp;AD2123,3))</f>
        <v>80307</v>
      </c>
    </row>
    <row r="2124" spans="1:31">
      <c r="A2124" s="60" t="str">
        <f>IF(G2124&amp;Q2124&lt;&gt;"",W2124&amp;Q2124,"")</f>
        <v>USURPER W17002blue</v>
      </c>
      <c r="B2124" s="60" t="str">
        <f>IF(C2124&lt;&gt;"",LEFT(C2124,9),"")</f>
        <v>80-307-06</v>
      </c>
      <c r="C2124" s="73" t="s">
        <v>3032</v>
      </c>
      <c r="D2124" s="73" t="s">
        <v>3029</v>
      </c>
      <c r="E2124" s="73" t="s">
        <v>912</v>
      </c>
      <c r="F2124" s="74">
        <v>61</v>
      </c>
      <c r="G2124" s="73" t="s">
        <v>1461</v>
      </c>
      <c r="H2124" s="73" t="s">
        <v>71</v>
      </c>
      <c r="I2124" s="73" t="s">
        <v>1265</v>
      </c>
      <c r="J2124" s="73" t="s">
        <v>336</v>
      </c>
      <c r="K2124" s="73" t="s">
        <v>382</v>
      </c>
      <c r="L2124" s="73" t="s">
        <v>383</v>
      </c>
      <c r="M2124" s="73" t="s">
        <v>388</v>
      </c>
      <c r="N2124" s="73" t="s">
        <v>44</v>
      </c>
      <c r="O2124" s="73" t="s">
        <v>385</v>
      </c>
      <c r="P2124" s="73" t="s">
        <v>907</v>
      </c>
      <c r="Q2124" s="73" t="s">
        <v>932</v>
      </c>
      <c r="R2124" s="73" t="s">
        <v>71</v>
      </c>
      <c r="V2124" s="60" t="str">
        <f>W2124&amp;H2124</f>
        <v>USURPER W17002синий</v>
      </c>
      <c r="W2124" s="60" t="str">
        <f>_xlfn.LET(_xlpm.TextCell,TEXT(G2124,"###"),IF(_xlpm.TextCell&lt;&gt;"",IF(StyleSpaceSplit,IFERROR(IF(FIND(" ",_xlpm.TextCell)&gt;=1,MID(_xlpm.TextCell,1,FIND(" ",_xlpm.TextCell)-1),_xlpm.TextCell),_xlpm.TextCell),_xlpm.TextCell),""))</f>
        <v>USURPER W17002</v>
      </c>
      <c r="X2124" s="60" t="str">
        <f>IF(A2124&lt;&gt;"",IFERROR(IF(FIND(" ",G2124)&gt;=1,MID(G2124,FIND(" ",G2124)+1,LEN(G2124)),""),""),"")</f>
        <v>W17002</v>
      </c>
      <c r="AC2124" s="51">
        <f>IFERROR(VALUE(MID($C2124,1,2)),0)</f>
        <v>80</v>
      </c>
      <c r="AD2124" s="44">
        <f>IFERROR(VALUE(MID($C2124,4,3)),0)</f>
        <v>307</v>
      </c>
      <c r="AE2124" s="51">
        <f>VALUE(RIGHT("00"&amp;AC2124,2)&amp;RIGHT("000"&amp;AD2124,3))</f>
        <v>80307</v>
      </c>
    </row>
    <row r="2125" spans="1:31">
      <c r="A2125" s="60" t="str">
        <f>IF(G2125&amp;Q2125&lt;&gt;"",W2125&amp;Q2125,"")</f>
        <v>USURPER W17003blue</v>
      </c>
      <c r="B2125" s="60" t="str">
        <f>IF(C2125&lt;&gt;"",LEFT(C2125,9),"")</f>
        <v>80-308-21</v>
      </c>
      <c r="C2125" s="73" t="s">
        <v>1463</v>
      </c>
      <c r="D2125" s="73" t="s">
        <v>1464</v>
      </c>
      <c r="E2125" s="73" t="s">
        <v>910</v>
      </c>
      <c r="F2125" s="74">
        <v>59</v>
      </c>
      <c r="G2125" s="73" t="s">
        <v>1465</v>
      </c>
      <c r="H2125" s="73" t="s">
        <v>252</v>
      </c>
      <c r="I2125" s="73" t="s">
        <v>1265</v>
      </c>
      <c r="J2125" s="73" t="s">
        <v>320</v>
      </c>
      <c r="K2125" s="73" t="s">
        <v>382</v>
      </c>
      <c r="L2125" s="73" t="s">
        <v>383</v>
      </c>
      <c r="M2125" s="73" t="s">
        <v>388</v>
      </c>
      <c r="N2125" s="73" t="s">
        <v>44</v>
      </c>
      <c r="O2125" s="73" t="s">
        <v>385</v>
      </c>
      <c r="P2125" s="73" t="s">
        <v>907</v>
      </c>
      <c r="Q2125" s="73" t="s">
        <v>932</v>
      </c>
      <c r="R2125" s="73" t="s">
        <v>71</v>
      </c>
      <c r="V2125" s="60" t="str">
        <f>W2125&amp;H2125</f>
        <v>USURPER W17003синий / красный</v>
      </c>
      <c r="W2125" s="60" t="str">
        <f>_xlfn.LET(_xlpm.TextCell,TEXT(G2125,"###"),IF(_xlpm.TextCell&lt;&gt;"",IF(StyleSpaceSplit,IFERROR(IF(FIND(" ",_xlpm.TextCell)&gt;=1,MID(_xlpm.TextCell,1,FIND(" ",_xlpm.TextCell)-1),_xlpm.TextCell),_xlpm.TextCell),_xlpm.TextCell),""))</f>
        <v>USURPER W17003</v>
      </c>
      <c r="X2125" s="60" t="str">
        <f>IF(A2125&lt;&gt;"",IFERROR(IF(FIND(" ",G2125)&gt;=1,MID(G2125,FIND(" ",G2125)+1,LEN(G2125)),""),""),"")</f>
        <v>W17003</v>
      </c>
      <c r="AC2125" s="51">
        <f>IFERROR(VALUE(MID($C2125,1,2)),0)</f>
        <v>80</v>
      </c>
      <c r="AD2125" s="44">
        <f>IFERROR(VALUE(MID($C2125,4,3)),0)</f>
        <v>308</v>
      </c>
      <c r="AE2125" s="51">
        <f>VALUE(RIGHT("00"&amp;AC2125,2)&amp;RIGHT("000"&amp;AD2125,3))</f>
        <v>80308</v>
      </c>
    </row>
    <row r="2126" spans="1:31">
      <c r="A2126" s="60" t="str">
        <f>IF(G2126&amp;Q2126&lt;&gt;"",W2126&amp;Q2126,"")</f>
        <v>USURPER W17003blue</v>
      </c>
      <c r="B2126" s="60" t="str">
        <f>IF(C2126&lt;&gt;"",LEFT(C2126,9),"")</f>
        <v>80-308-21</v>
      </c>
      <c r="C2126" s="73" t="s">
        <v>1466</v>
      </c>
      <c r="D2126" s="73" t="s">
        <v>1464</v>
      </c>
      <c r="E2126" s="73" t="s">
        <v>904</v>
      </c>
      <c r="F2126" s="74">
        <v>57</v>
      </c>
      <c r="G2126" s="73" t="s">
        <v>1465</v>
      </c>
      <c r="H2126" s="73" t="s">
        <v>252</v>
      </c>
      <c r="I2126" s="73" t="s">
        <v>1265</v>
      </c>
      <c r="J2126" s="73" t="s">
        <v>320</v>
      </c>
      <c r="K2126" s="73" t="s">
        <v>382</v>
      </c>
      <c r="L2126" s="73" t="s">
        <v>383</v>
      </c>
      <c r="M2126" s="73" t="s">
        <v>388</v>
      </c>
      <c r="N2126" s="73" t="s">
        <v>44</v>
      </c>
      <c r="O2126" s="73" t="s">
        <v>385</v>
      </c>
      <c r="P2126" s="73" t="s">
        <v>907</v>
      </c>
      <c r="Q2126" s="73" t="s">
        <v>932</v>
      </c>
      <c r="R2126" s="73" t="s">
        <v>71</v>
      </c>
      <c r="V2126" s="60" t="str">
        <f>W2126&amp;H2126</f>
        <v>USURPER W17003синий / красный</v>
      </c>
      <c r="W2126" s="60" t="str">
        <f>_xlfn.LET(_xlpm.TextCell,TEXT(G2126,"###"),IF(_xlpm.TextCell&lt;&gt;"",IF(StyleSpaceSplit,IFERROR(IF(FIND(" ",_xlpm.TextCell)&gt;=1,MID(_xlpm.TextCell,1,FIND(" ",_xlpm.TextCell)-1),_xlpm.TextCell),_xlpm.TextCell),_xlpm.TextCell),""))</f>
        <v>USURPER W17003</v>
      </c>
      <c r="X2126" s="60" t="str">
        <f>IF(A2126&lt;&gt;"",IFERROR(IF(FIND(" ",G2126)&gt;=1,MID(G2126,FIND(" ",G2126)+1,LEN(G2126)),""),""),"")</f>
        <v>W17003</v>
      </c>
      <c r="AC2126" s="51">
        <f>IFERROR(VALUE(MID($C2126,1,2)),0)</f>
        <v>80</v>
      </c>
      <c r="AD2126" s="44">
        <f>IFERROR(VALUE(MID($C2126,4,3)),0)</f>
        <v>308</v>
      </c>
      <c r="AE2126" s="51">
        <f>VALUE(RIGHT("00"&amp;AC2126,2)&amp;RIGHT("000"&amp;AD2126,3))</f>
        <v>80308</v>
      </c>
    </row>
    <row r="2127" spans="1:31">
      <c r="A2127" s="60" t="str">
        <f>IF(G2127&amp;Q2127&lt;&gt;"",W2127&amp;Q2127,"")</f>
        <v>USURPER W17003blue</v>
      </c>
      <c r="B2127" s="60" t="str">
        <f>IF(C2127&lt;&gt;"",LEFT(C2127,9),"")</f>
        <v>80-308-21</v>
      </c>
      <c r="C2127" s="73" t="s">
        <v>1467</v>
      </c>
      <c r="D2127" s="73" t="s">
        <v>1464</v>
      </c>
      <c r="E2127" s="73" t="s">
        <v>912</v>
      </c>
      <c r="F2127" s="74">
        <v>61</v>
      </c>
      <c r="G2127" s="73" t="s">
        <v>1465</v>
      </c>
      <c r="H2127" s="73" t="s">
        <v>252</v>
      </c>
      <c r="I2127" s="73" t="s">
        <v>1265</v>
      </c>
      <c r="J2127" s="73" t="s">
        <v>320</v>
      </c>
      <c r="K2127" s="73" t="s">
        <v>382</v>
      </c>
      <c r="L2127" s="73" t="s">
        <v>383</v>
      </c>
      <c r="M2127" s="73" t="s">
        <v>388</v>
      </c>
      <c r="N2127" s="73" t="s">
        <v>44</v>
      </c>
      <c r="O2127" s="73" t="s">
        <v>385</v>
      </c>
      <c r="P2127" s="73" t="s">
        <v>907</v>
      </c>
      <c r="Q2127" s="73" t="s">
        <v>932</v>
      </c>
      <c r="R2127" s="73" t="s">
        <v>71</v>
      </c>
      <c r="V2127" s="60" t="str">
        <f>W2127&amp;H2127</f>
        <v>USURPER W17003синий / красный</v>
      </c>
      <c r="W2127" s="60" t="str">
        <f>_xlfn.LET(_xlpm.TextCell,TEXT(G2127,"###"),IF(_xlpm.TextCell&lt;&gt;"",IF(StyleSpaceSplit,IFERROR(IF(FIND(" ",_xlpm.TextCell)&gt;=1,MID(_xlpm.TextCell,1,FIND(" ",_xlpm.TextCell)-1),_xlpm.TextCell),_xlpm.TextCell),_xlpm.TextCell),""))</f>
        <v>USURPER W17003</v>
      </c>
      <c r="X2127" s="60" t="str">
        <f>IF(A2127&lt;&gt;"",IFERROR(IF(FIND(" ",G2127)&gt;=1,MID(G2127,FIND(" ",G2127)+1,LEN(G2127)),""),""),"")</f>
        <v>W17003</v>
      </c>
      <c r="AC2127" s="51">
        <f>IFERROR(VALUE(MID($C2127,1,2)),0)</f>
        <v>80</v>
      </c>
      <c r="AD2127" s="44">
        <f>IFERROR(VALUE(MID($C2127,4,3)),0)</f>
        <v>308</v>
      </c>
      <c r="AE2127" s="51">
        <f>VALUE(RIGHT("00"&amp;AC2127,2)&amp;RIGHT("000"&amp;AD2127,3))</f>
        <v>80308</v>
      </c>
    </row>
    <row r="2128" spans="1:31">
      <c r="A2128" s="60" t="str">
        <f>IF(G2128&amp;Q2128&lt;&gt;"",W2128&amp;Q2128,"")</f>
        <v>USURPER W17004grey</v>
      </c>
      <c r="B2128" s="60" t="str">
        <f>IF(C2128&lt;&gt;"",LEFT(C2128,9),"")</f>
        <v>80-309-08</v>
      </c>
      <c r="C2128" s="73" t="s">
        <v>3033</v>
      </c>
      <c r="D2128" s="73" t="s">
        <v>3034</v>
      </c>
      <c r="E2128" s="73" t="s">
        <v>904</v>
      </c>
      <c r="F2128" s="74">
        <v>57</v>
      </c>
      <c r="G2128" s="73" t="s">
        <v>1470</v>
      </c>
      <c r="H2128" s="73" t="s">
        <v>83</v>
      </c>
      <c r="I2128" s="73" t="s">
        <v>906</v>
      </c>
      <c r="J2128" s="73" t="s">
        <v>320</v>
      </c>
      <c r="K2128" s="73" t="s">
        <v>382</v>
      </c>
      <c r="L2128" s="73" t="s">
        <v>383</v>
      </c>
      <c r="M2128" s="73" t="s">
        <v>384</v>
      </c>
      <c r="N2128" s="73" t="s">
        <v>43</v>
      </c>
      <c r="O2128" s="73" t="s">
        <v>385</v>
      </c>
      <c r="P2128" s="73" t="s">
        <v>907</v>
      </c>
      <c r="Q2128" s="73" t="s">
        <v>917</v>
      </c>
      <c r="R2128" s="73" t="s">
        <v>83</v>
      </c>
      <c r="V2128" s="60" t="str">
        <f>W2128&amp;H2128</f>
        <v>USURPER W17004серый</v>
      </c>
      <c r="W2128" s="60" t="str">
        <f>_xlfn.LET(_xlpm.TextCell,TEXT(G2128,"###"),IF(_xlpm.TextCell&lt;&gt;"",IF(StyleSpaceSplit,IFERROR(IF(FIND(" ",_xlpm.TextCell)&gt;=1,MID(_xlpm.TextCell,1,FIND(" ",_xlpm.TextCell)-1),_xlpm.TextCell),_xlpm.TextCell),_xlpm.TextCell),""))</f>
        <v>USURPER W17004</v>
      </c>
      <c r="X2128" s="60" t="str">
        <f>IF(A2128&lt;&gt;"",IFERROR(IF(FIND(" ",G2128)&gt;=1,MID(G2128,FIND(" ",G2128)+1,LEN(G2128)),""),""),"")</f>
        <v>W17004</v>
      </c>
      <c r="AC2128" s="51">
        <f>IFERROR(VALUE(MID($C2128,1,2)),0)</f>
        <v>80</v>
      </c>
      <c r="AD2128" s="44">
        <f>IFERROR(VALUE(MID($C2128,4,3)),0)</f>
        <v>309</v>
      </c>
      <c r="AE2128" s="51">
        <f>VALUE(RIGHT("00"&amp;AC2128,2)&amp;RIGHT("000"&amp;AD2128,3))</f>
        <v>80309</v>
      </c>
    </row>
    <row r="2129" spans="1:31">
      <c r="A2129" s="60" t="str">
        <f>IF(G2129&amp;Q2129&lt;&gt;"",W2129&amp;Q2129,"")</f>
        <v>USURPER W17004grey</v>
      </c>
      <c r="B2129" s="60" t="str">
        <f>IF(C2129&lt;&gt;"",LEFT(C2129,9),"")</f>
        <v>80-309-08</v>
      </c>
      <c r="C2129" s="73" t="s">
        <v>3035</v>
      </c>
      <c r="D2129" s="73" t="s">
        <v>3034</v>
      </c>
      <c r="E2129" s="73" t="s">
        <v>910</v>
      </c>
      <c r="F2129" s="74">
        <v>59</v>
      </c>
      <c r="G2129" s="73" t="s">
        <v>1470</v>
      </c>
      <c r="H2129" s="73" t="s">
        <v>83</v>
      </c>
      <c r="I2129" s="73" t="s">
        <v>906</v>
      </c>
      <c r="J2129" s="73" t="s">
        <v>320</v>
      </c>
      <c r="K2129" s="73" t="s">
        <v>382</v>
      </c>
      <c r="L2129" s="73" t="s">
        <v>383</v>
      </c>
      <c r="M2129" s="73" t="s">
        <v>384</v>
      </c>
      <c r="N2129" s="73" t="s">
        <v>43</v>
      </c>
      <c r="O2129" s="73" t="s">
        <v>385</v>
      </c>
      <c r="P2129" s="73" t="s">
        <v>907</v>
      </c>
      <c r="Q2129" s="73" t="s">
        <v>917</v>
      </c>
      <c r="R2129" s="73" t="s">
        <v>83</v>
      </c>
      <c r="V2129" s="60" t="str">
        <f>W2129&amp;H2129</f>
        <v>USURPER W17004серый</v>
      </c>
      <c r="W2129" s="60" t="str">
        <f>_xlfn.LET(_xlpm.TextCell,TEXT(G2129,"###"),IF(_xlpm.TextCell&lt;&gt;"",IF(StyleSpaceSplit,IFERROR(IF(FIND(" ",_xlpm.TextCell)&gt;=1,MID(_xlpm.TextCell,1,FIND(" ",_xlpm.TextCell)-1),_xlpm.TextCell),_xlpm.TextCell),_xlpm.TextCell),""))</f>
        <v>USURPER W17004</v>
      </c>
      <c r="X2129" s="60" t="str">
        <f>IF(A2129&lt;&gt;"",IFERROR(IF(FIND(" ",G2129)&gt;=1,MID(G2129,FIND(" ",G2129)+1,LEN(G2129)),""),""),"")</f>
        <v>W17004</v>
      </c>
      <c r="AC2129" s="51">
        <f>IFERROR(VALUE(MID($C2129,1,2)),0)</f>
        <v>80</v>
      </c>
      <c r="AD2129" s="44">
        <f>IFERROR(VALUE(MID($C2129,4,3)),0)</f>
        <v>309</v>
      </c>
      <c r="AE2129" s="51">
        <f>VALUE(RIGHT("00"&amp;AC2129,2)&amp;RIGHT("000"&amp;AD2129,3))</f>
        <v>80309</v>
      </c>
    </row>
    <row r="2130" spans="1:31">
      <c r="A2130" s="60" t="str">
        <f>IF(G2130&amp;Q2130&lt;&gt;"",W2130&amp;Q2130,"")</f>
        <v>USURPER W17004grey</v>
      </c>
      <c r="B2130" s="60" t="str">
        <f>IF(C2130&lt;&gt;"",LEFT(C2130,9),"")</f>
        <v>80-309-08</v>
      </c>
      <c r="C2130" s="73" t="s">
        <v>3036</v>
      </c>
      <c r="D2130" s="73" t="s">
        <v>3034</v>
      </c>
      <c r="E2130" s="73" t="s">
        <v>912</v>
      </c>
      <c r="F2130" s="74">
        <v>61</v>
      </c>
      <c r="G2130" s="73" t="s">
        <v>1470</v>
      </c>
      <c r="H2130" s="73" t="s">
        <v>83</v>
      </c>
      <c r="I2130" s="73" t="s">
        <v>906</v>
      </c>
      <c r="J2130" s="73" t="s">
        <v>320</v>
      </c>
      <c r="K2130" s="73" t="s">
        <v>382</v>
      </c>
      <c r="L2130" s="73" t="s">
        <v>383</v>
      </c>
      <c r="M2130" s="73" t="s">
        <v>384</v>
      </c>
      <c r="N2130" s="73" t="s">
        <v>43</v>
      </c>
      <c r="O2130" s="73" t="s">
        <v>385</v>
      </c>
      <c r="P2130" s="73" t="s">
        <v>907</v>
      </c>
      <c r="Q2130" s="73" t="s">
        <v>917</v>
      </c>
      <c r="R2130" s="73" t="s">
        <v>83</v>
      </c>
      <c r="V2130" s="60" t="str">
        <f>W2130&amp;H2130</f>
        <v>USURPER W17004серый</v>
      </c>
      <c r="W2130" s="60" t="str">
        <f>_xlfn.LET(_xlpm.TextCell,TEXT(G2130,"###"),IF(_xlpm.TextCell&lt;&gt;"",IF(StyleSpaceSplit,IFERROR(IF(FIND(" ",_xlpm.TextCell)&gt;=1,MID(_xlpm.TextCell,1,FIND(" ",_xlpm.TextCell)-1),_xlpm.TextCell),_xlpm.TextCell),_xlpm.TextCell),""))</f>
        <v>USURPER W17004</v>
      </c>
      <c r="X2130" s="60" t="str">
        <f>IF(A2130&lt;&gt;"",IFERROR(IF(FIND(" ",G2130)&gt;=1,MID(G2130,FIND(" ",G2130)+1,LEN(G2130)),""),""),"")</f>
        <v>W17004</v>
      </c>
      <c r="AC2130" s="51">
        <f>IFERROR(VALUE(MID($C2130,1,2)),0)</f>
        <v>80</v>
      </c>
      <c r="AD2130" s="44">
        <f>IFERROR(VALUE(MID($C2130,4,3)),0)</f>
        <v>309</v>
      </c>
      <c r="AE2130" s="51">
        <f>VALUE(RIGHT("00"&amp;AC2130,2)&amp;RIGHT("000"&amp;AD2130,3))</f>
        <v>80309</v>
      </c>
    </row>
    <row r="2131" spans="1:31">
      <c r="A2131" s="60" t="str">
        <f>IF(G2131&amp;Q2131&lt;&gt;"",W2131&amp;Q2131,"")</f>
        <v>USURPER W17004blue</v>
      </c>
      <c r="B2131" s="60" t="str">
        <f>IF(C2131&lt;&gt;"",LEFT(C2131,9),"")</f>
        <v>80-309-06</v>
      </c>
      <c r="C2131" s="73" t="s">
        <v>1468</v>
      </c>
      <c r="D2131" s="73" t="s">
        <v>1469</v>
      </c>
      <c r="E2131" s="73" t="s">
        <v>910</v>
      </c>
      <c r="F2131" s="74">
        <v>59</v>
      </c>
      <c r="G2131" s="73" t="s">
        <v>1470</v>
      </c>
      <c r="H2131" s="73" t="s">
        <v>71</v>
      </c>
      <c r="I2131" s="73" t="s">
        <v>906</v>
      </c>
      <c r="J2131" s="73" t="s">
        <v>320</v>
      </c>
      <c r="K2131" s="73" t="s">
        <v>382</v>
      </c>
      <c r="L2131" s="73" t="s">
        <v>383</v>
      </c>
      <c r="M2131" s="73" t="s">
        <v>388</v>
      </c>
      <c r="N2131" s="73" t="s">
        <v>44</v>
      </c>
      <c r="O2131" s="73" t="s">
        <v>385</v>
      </c>
      <c r="P2131" s="73" t="s">
        <v>907</v>
      </c>
      <c r="Q2131" s="73" t="s">
        <v>932</v>
      </c>
      <c r="R2131" s="73" t="s">
        <v>71</v>
      </c>
      <c r="V2131" s="60" t="str">
        <f>W2131&amp;H2131</f>
        <v>USURPER W17004синий</v>
      </c>
      <c r="W2131" s="60" t="str">
        <f>_xlfn.LET(_xlpm.TextCell,TEXT(G2131,"###"),IF(_xlpm.TextCell&lt;&gt;"",IF(StyleSpaceSplit,IFERROR(IF(FIND(" ",_xlpm.TextCell)&gt;=1,MID(_xlpm.TextCell,1,FIND(" ",_xlpm.TextCell)-1),_xlpm.TextCell),_xlpm.TextCell),_xlpm.TextCell),""))</f>
        <v>USURPER W17004</v>
      </c>
      <c r="X2131" s="60" t="str">
        <f>IF(A2131&lt;&gt;"",IFERROR(IF(FIND(" ",G2131)&gt;=1,MID(G2131,FIND(" ",G2131)+1,LEN(G2131)),""),""),"")</f>
        <v>W17004</v>
      </c>
      <c r="AC2131" s="51">
        <f>IFERROR(VALUE(MID($C2131,1,2)),0)</f>
        <v>80</v>
      </c>
      <c r="AD2131" s="44">
        <f>IFERROR(VALUE(MID($C2131,4,3)),0)</f>
        <v>309</v>
      </c>
      <c r="AE2131" s="51">
        <f>VALUE(RIGHT("00"&amp;AC2131,2)&amp;RIGHT("000"&amp;AD2131,3))</f>
        <v>80309</v>
      </c>
    </row>
    <row r="2132" spans="1:31">
      <c r="A2132" s="60" t="str">
        <f>IF(G2132&amp;Q2132&lt;&gt;"",W2132&amp;Q2132,"")</f>
        <v>USURPER W17004blue</v>
      </c>
      <c r="B2132" s="60" t="str">
        <f>IF(C2132&lt;&gt;"",LEFT(C2132,9),"")</f>
        <v>80-309-06</v>
      </c>
      <c r="C2132" s="73" t="s">
        <v>1471</v>
      </c>
      <c r="D2132" s="73" t="s">
        <v>1469</v>
      </c>
      <c r="E2132" s="73" t="s">
        <v>904</v>
      </c>
      <c r="F2132" s="74">
        <v>57</v>
      </c>
      <c r="G2132" s="73" t="s">
        <v>1470</v>
      </c>
      <c r="H2132" s="73" t="s">
        <v>71</v>
      </c>
      <c r="I2132" s="73" t="s">
        <v>906</v>
      </c>
      <c r="J2132" s="73" t="s">
        <v>320</v>
      </c>
      <c r="K2132" s="73" t="s">
        <v>382</v>
      </c>
      <c r="L2132" s="73" t="s">
        <v>383</v>
      </c>
      <c r="M2132" s="73" t="s">
        <v>388</v>
      </c>
      <c r="N2132" s="73" t="s">
        <v>44</v>
      </c>
      <c r="O2132" s="73" t="s">
        <v>385</v>
      </c>
      <c r="P2132" s="73" t="s">
        <v>907</v>
      </c>
      <c r="Q2132" s="73" t="s">
        <v>932</v>
      </c>
      <c r="R2132" s="73" t="s">
        <v>71</v>
      </c>
      <c r="V2132" s="60" t="str">
        <f>W2132&amp;H2132</f>
        <v>USURPER W17004синий</v>
      </c>
      <c r="W2132" s="60" t="str">
        <f>_xlfn.LET(_xlpm.TextCell,TEXT(G2132,"###"),IF(_xlpm.TextCell&lt;&gt;"",IF(StyleSpaceSplit,IFERROR(IF(FIND(" ",_xlpm.TextCell)&gt;=1,MID(_xlpm.TextCell,1,FIND(" ",_xlpm.TextCell)-1),_xlpm.TextCell),_xlpm.TextCell),_xlpm.TextCell),""))</f>
        <v>USURPER W17004</v>
      </c>
      <c r="X2132" s="60" t="str">
        <f>IF(A2132&lt;&gt;"",IFERROR(IF(FIND(" ",G2132)&gt;=1,MID(G2132,FIND(" ",G2132)+1,LEN(G2132)),""),""),"")</f>
        <v>W17004</v>
      </c>
      <c r="AC2132" s="51">
        <f>IFERROR(VALUE(MID($C2132,1,2)),0)</f>
        <v>80</v>
      </c>
      <c r="AD2132" s="44">
        <f>IFERROR(VALUE(MID($C2132,4,3)),0)</f>
        <v>309</v>
      </c>
      <c r="AE2132" s="51">
        <f>VALUE(RIGHT("00"&amp;AC2132,2)&amp;RIGHT("000"&amp;AD2132,3))</f>
        <v>80309</v>
      </c>
    </row>
    <row r="2133" spans="1:31">
      <c r="A2133" s="60" t="str">
        <f>IF(G2133&amp;Q2133&lt;&gt;"",W2133&amp;Q2133,"")</f>
        <v>USURPER W17004blue</v>
      </c>
      <c r="B2133" s="60" t="str">
        <f>IF(C2133&lt;&gt;"",LEFT(C2133,9),"")</f>
        <v>80-309-06</v>
      </c>
      <c r="C2133" s="73" t="s">
        <v>1472</v>
      </c>
      <c r="D2133" s="73" t="s">
        <v>1469</v>
      </c>
      <c r="E2133" s="73" t="s">
        <v>912</v>
      </c>
      <c r="F2133" s="74">
        <v>61</v>
      </c>
      <c r="G2133" s="73" t="s">
        <v>1470</v>
      </c>
      <c r="H2133" s="73" t="s">
        <v>71</v>
      </c>
      <c r="I2133" s="73" t="s">
        <v>906</v>
      </c>
      <c r="J2133" s="73" t="s">
        <v>320</v>
      </c>
      <c r="K2133" s="73" t="s">
        <v>382</v>
      </c>
      <c r="L2133" s="73" t="s">
        <v>383</v>
      </c>
      <c r="M2133" s="73" t="s">
        <v>388</v>
      </c>
      <c r="N2133" s="73" t="s">
        <v>44</v>
      </c>
      <c r="O2133" s="73" t="s">
        <v>385</v>
      </c>
      <c r="P2133" s="73" t="s">
        <v>907</v>
      </c>
      <c r="Q2133" s="73" t="s">
        <v>932</v>
      </c>
      <c r="R2133" s="73" t="s">
        <v>71</v>
      </c>
      <c r="V2133" s="60" t="str">
        <f>W2133&amp;H2133</f>
        <v>USURPER W17004синий</v>
      </c>
      <c r="W2133" s="60" t="str">
        <f>_xlfn.LET(_xlpm.TextCell,TEXT(G2133,"###"),IF(_xlpm.TextCell&lt;&gt;"",IF(StyleSpaceSplit,IFERROR(IF(FIND(" ",_xlpm.TextCell)&gt;=1,MID(_xlpm.TextCell,1,FIND(" ",_xlpm.TextCell)-1),_xlpm.TextCell),_xlpm.TextCell),_xlpm.TextCell),""))</f>
        <v>USURPER W17004</v>
      </c>
      <c r="X2133" s="60" t="str">
        <f>IF(A2133&lt;&gt;"",IFERROR(IF(FIND(" ",G2133)&gt;=1,MID(G2133,FIND(" ",G2133)+1,LEN(G2133)),""),""),"")</f>
        <v>W17004</v>
      </c>
      <c r="AC2133" s="51">
        <f>IFERROR(VALUE(MID($C2133,1,2)),0)</f>
        <v>80</v>
      </c>
      <c r="AD2133" s="44">
        <f>IFERROR(VALUE(MID($C2133,4,3)),0)</f>
        <v>309</v>
      </c>
      <c r="AE2133" s="51">
        <f>VALUE(RIGHT("00"&amp;AC2133,2)&amp;RIGHT("000"&amp;AD2133,3))</f>
        <v>80309</v>
      </c>
    </row>
    <row r="2134" spans="1:31">
      <c r="A2134" s="60" t="str">
        <f>IF(G2134&amp;Q2134&lt;&gt;"",W2134&amp;Q2134,"")</f>
        <v>USURPER W17005brown</v>
      </c>
      <c r="B2134" s="60" t="str">
        <f>IF(C2134&lt;&gt;"",LEFT(C2134,9),"")</f>
        <v>80-310-14</v>
      </c>
      <c r="C2134" s="73" t="s">
        <v>1473</v>
      </c>
      <c r="D2134" s="73" t="s">
        <v>1474</v>
      </c>
      <c r="E2134" s="73" t="s">
        <v>910</v>
      </c>
      <c r="F2134" s="74">
        <v>59</v>
      </c>
      <c r="G2134" s="73" t="s">
        <v>1475</v>
      </c>
      <c r="H2134" s="73" t="s">
        <v>86</v>
      </c>
      <c r="I2134" s="73" t="s">
        <v>964</v>
      </c>
      <c r="J2134" s="73" t="s">
        <v>320</v>
      </c>
      <c r="K2134" s="73" t="s">
        <v>382</v>
      </c>
      <c r="L2134" s="73" t="s">
        <v>383</v>
      </c>
      <c r="M2134" s="73" t="s">
        <v>384</v>
      </c>
      <c r="O2134" s="73" t="s">
        <v>385</v>
      </c>
      <c r="P2134" s="73" t="s">
        <v>907</v>
      </c>
      <c r="Q2134" s="73" t="s">
        <v>1033</v>
      </c>
      <c r="R2134" s="73" t="s">
        <v>86</v>
      </c>
      <c r="V2134" s="60" t="str">
        <f>W2134&amp;H2134</f>
        <v>USURPER W17005коричневый</v>
      </c>
      <c r="W2134" s="60" t="str">
        <f>_xlfn.LET(_xlpm.TextCell,TEXT(G2134,"###"),IF(_xlpm.TextCell&lt;&gt;"",IF(StyleSpaceSplit,IFERROR(IF(FIND(" ",_xlpm.TextCell)&gt;=1,MID(_xlpm.TextCell,1,FIND(" ",_xlpm.TextCell)-1),_xlpm.TextCell),_xlpm.TextCell),_xlpm.TextCell),""))</f>
        <v>USURPER W17005</v>
      </c>
      <c r="X2134" s="60" t="str">
        <f>IF(A2134&lt;&gt;"",IFERROR(IF(FIND(" ",G2134)&gt;=1,MID(G2134,FIND(" ",G2134)+1,LEN(G2134)),""),""),"")</f>
        <v>W17005</v>
      </c>
      <c r="AC2134" s="51">
        <f>IFERROR(VALUE(MID($C2134,1,2)),0)</f>
        <v>80</v>
      </c>
      <c r="AD2134" s="44">
        <f>IFERROR(VALUE(MID($C2134,4,3)),0)</f>
        <v>310</v>
      </c>
      <c r="AE2134" s="51">
        <f>VALUE(RIGHT("00"&amp;AC2134,2)&amp;RIGHT("000"&amp;AD2134,3))</f>
        <v>80310</v>
      </c>
    </row>
    <row r="2135" spans="1:31">
      <c r="A2135" s="60" t="str">
        <f>IF(G2135&amp;Q2135&lt;&gt;"",W2135&amp;Q2135,"")</f>
        <v>USURPER W18001brown</v>
      </c>
      <c r="B2135" s="60" t="str">
        <f>IF(C2135&lt;&gt;"",LEFT(C2135,9),"")</f>
        <v>80-539-14</v>
      </c>
      <c r="C2135" s="73" t="s">
        <v>1827</v>
      </c>
      <c r="D2135" s="73" t="s">
        <v>1828</v>
      </c>
      <c r="E2135" s="73" t="s">
        <v>910</v>
      </c>
      <c r="F2135" s="74">
        <v>59</v>
      </c>
      <c r="G2135" s="73" t="s">
        <v>1829</v>
      </c>
      <c r="H2135" s="73" t="s">
        <v>86</v>
      </c>
      <c r="I2135" s="73" t="s">
        <v>964</v>
      </c>
      <c r="J2135" s="73" t="s">
        <v>320</v>
      </c>
      <c r="K2135" s="73" t="s">
        <v>382</v>
      </c>
      <c r="L2135" s="73" t="s">
        <v>383</v>
      </c>
      <c r="M2135" s="73" t="s">
        <v>388</v>
      </c>
      <c r="O2135" s="73" t="s">
        <v>386</v>
      </c>
      <c r="P2135" s="73" t="s">
        <v>907</v>
      </c>
      <c r="Q2135" s="73" t="s">
        <v>1033</v>
      </c>
      <c r="R2135" s="73" t="s">
        <v>86</v>
      </c>
      <c r="V2135" s="60" t="str">
        <f>W2135&amp;H2135</f>
        <v>USURPER W18001коричневый</v>
      </c>
      <c r="W2135" s="60" t="str">
        <f>_xlfn.LET(_xlpm.TextCell,TEXT(G2135,"###"),IF(_xlpm.TextCell&lt;&gt;"",IF(StyleSpaceSplit,IFERROR(IF(FIND(" ",_xlpm.TextCell)&gt;=1,MID(_xlpm.TextCell,1,FIND(" ",_xlpm.TextCell)-1),_xlpm.TextCell),_xlpm.TextCell),_xlpm.TextCell),""))</f>
        <v>USURPER W18001</v>
      </c>
      <c r="X2135" s="60" t="str">
        <f>IF(A2135&lt;&gt;"",IFERROR(IF(FIND(" ",G2135)&gt;=1,MID(G2135,FIND(" ",G2135)+1,LEN(G2135)),""),""),"")</f>
        <v>W18001</v>
      </c>
      <c r="AC2135" s="51">
        <f>IFERROR(VALUE(MID($C2135,1,2)),0)</f>
        <v>80</v>
      </c>
      <c r="AD2135" s="44">
        <f>IFERROR(VALUE(MID($C2135,4,3)),0)</f>
        <v>539</v>
      </c>
      <c r="AE2135" s="51">
        <f>VALUE(RIGHT("00"&amp;AC2135,2)&amp;RIGHT("000"&amp;AD2135,3))</f>
        <v>80539</v>
      </c>
    </row>
    <row r="2136" spans="1:31">
      <c r="A2136" s="60" t="str">
        <f>IF(G2136&amp;Q2136&lt;&gt;"",W2136&amp;Q2136,"")</f>
        <v>VIGURbeige</v>
      </c>
      <c r="B2136" s="60" t="str">
        <f>IF(C2136&lt;&gt;"",LEFT(C2136,9),"")</f>
        <v>80-945-02</v>
      </c>
      <c r="C2136" s="73" t="s">
        <v>5436</v>
      </c>
      <c r="D2136" s="73" t="s">
        <v>5437</v>
      </c>
      <c r="E2136" s="73" t="s">
        <v>904</v>
      </c>
      <c r="F2136" s="74">
        <v>57</v>
      </c>
      <c r="G2136" s="73" t="s">
        <v>5438</v>
      </c>
      <c r="H2136" s="73" t="s">
        <v>63</v>
      </c>
      <c r="I2136" s="73" t="s">
        <v>5439</v>
      </c>
      <c r="J2136" s="73" t="s">
        <v>348</v>
      </c>
      <c r="K2136" s="73" t="s">
        <v>382</v>
      </c>
      <c r="L2136" s="73" t="s">
        <v>383</v>
      </c>
      <c r="M2136" s="73" t="s">
        <v>384</v>
      </c>
      <c r="N2136" s="73" t="s">
        <v>43</v>
      </c>
      <c r="O2136" s="73" t="s">
        <v>386</v>
      </c>
      <c r="P2136" s="73" t="s">
        <v>907</v>
      </c>
      <c r="Q2136" s="73" t="s">
        <v>937</v>
      </c>
      <c r="R2136" s="73" t="s">
        <v>63</v>
      </c>
      <c r="V2136" s="60" t="str">
        <f>W2136&amp;H2136</f>
        <v>VIGURбежевый</v>
      </c>
      <c r="W2136" s="60" t="str">
        <f>_xlfn.LET(_xlpm.TextCell,TEXT(G2136,"###"),IF(_xlpm.TextCell&lt;&gt;"",IF(StyleSpaceSplit,IFERROR(IF(FIND(" ",_xlpm.TextCell)&gt;=1,MID(_xlpm.TextCell,1,FIND(" ",_xlpm.TextCell)-1),_xlpm.TextCell),_xlpm.TextCell),_xlpm.TextCell),""))</f>
        <v>VIGUR</v>
      </c>
      <c r="X2136" s="60" t="str">
        <f>IF(A2136&lt;&gt;"",IFERROR(IF(FIND(" ",G2136)&gt;=1,MID(G2136,FIND(" ",G2136)+1,LEN(G2136)),""),""),"")</f>
        <v/>
      </c>
      <c r="AC2136" s="51">
        <f>IFERROR(VALUE(MID($C2136,1,2)),0)</f>
        <v>80</v>
      </c>
      <c r="AD2136" s="44">
        <f>IFERROR(VALUE(MID($C2136,4,3)),0)</f>
        <v>945</v>
      </c>
      <c r="AE2136" s="51">
        <f>VALUE(RIGHT("00"&amp;AC2136,2)&amp;RIGHT("000"&amp;AD2136,3))</f>
        <v>80945</v>
      </c>
    </row>
    <row r="2137" spans="1:31">
      <c r="A2137" s="60" t="str">
        <f>IF(G2137&amp;Q2137&lt;&gt;"",W2137&amp;Q2137,"")</f>
        <v>VINSONred</v>
      </c>
      <c r="B2137" s="60" t="str">
        <f>IF(C2137&lt;&gt;"",LEFT(C2137,9),"")</f>
        <v>80-845-18</v>
      </c>
      <c r="C2137" s="73" t="s">
        <v>5931</v>
      </c>
      <c r="D2137" s="73" t="s">
        <v>5932</v>
      </c>
      <c r="E2137" s="73" t="s">
        <v>956</v>
      </c>
      <c r="F2137" s="74">
        <v>55</v>
      </c>
      <c r="G2137" s="73" t="s">
        <v>5055</v>
      </c>
      <c r="H2137" s="73" t="s">
        <v>78</v>
      </c>
      <c r="I2137" s="73" t="s">
        <v>5056</v>
      </c>
      <c r="J2137" s="73" t="s">
        <v>320</v>
      </c>
      <c r="K2137" s="73" t="s">
        <v>382</v>
      </c>
      <c r="L2137" s="73" t="s">
        <v>383</v>
      </c>
      <c r="M2137" s="73" t="s">
        <v>388</v>
      </c>
      <c r="N2137" s="73" t="s">
        <v>44</v>
      </c>
      <c r="O2137" s="73" t="s">
        <v>385</v>
      </c>
      <c r="P2137" s="73" t="s">
        <v>907</v>
      </c>
      <c r="Q2137" s="73" t="s">
        <v>969</v>
      </c>
      <c r="R2137" s="73" t="s">
        <v>78</v>
      </c>
      <c r="V2137" s="60" t="str">
        <f>W2137&amp;H2137</f>
        <v>VINSONкрасный</v>
      </c>
      <c r="W2137" s="60" t="str">
        <f>_xlfn.LET(_xlpm.TextCell,TEXT(G2137,"###"),IF(_xlpm.TextCell&lt;&gt;"",IF(StyleSpaceSplit,IFERROR(IF(FIND(" ",_xlpm.TextCell)&gt;=1,MID(_xlpm.TextCell,1,FIND(" ",_xlpm.TextCell)-1),_xlpm.TextCell),_xlpm.TextCell),_xlpm.TextCell),""))</f>
        <v>VINSON</v>
      </c>
      <c r="X2137" s="60" t="str">
        <f>IF(A2137&lt;&gt;"",IFERROR(IF(FIND(" ",G2137)&gt;=1,MID(G2137,FIND(" ",G2137)+1,LEN(G2137)),""),""),"")</f>
        <v/>
      </c>
      <c r="AC2137" s="51">
        <f>IFERROR(VALUE(MID($C2137,1,2)),0)</f>
        <v>80</v>
      </c>
      <c r="AD2137" s="44">
        <f>IFERROR(VALUE(MID($C2137,4,3)),0)</f>
        <v>845</v>
      </c>
      <c r="AE2137" s="51">
        <f>VALUE(RIGHT("00"&amp;AC2137,2)&amp;RIGHT("000"&amp;AD2137,3))</f>
        <v>80845</v>
      </c>
    </row>
    <row r="2138" spans="1:31">
      <c r="A2138" s="60" t="str">
        <f>IF(G2138&amp;Q2138&lt;&gt;"",W2138&amp;Q2138,"")</f>
        <v>VINSONred</v>
      </c>
      <c r="B2138" s="60" t="str">
        <f>IF(C2138&lt;&gt;"",LEFT(C2138,9),"")</f>
        <v>80-845-18</v>
      </c>
      <c r="C2138" s="73" t="s">
        <v>5933</v>
      </c>
      <c r="D2138" s="73" t="s">
        <v>5932</v>
      </c>
      <c r="E2138" s="73" t="s">
        <v>904</v>
      </c>
      <c r="F2138" s="74">
        <v>57</v>
      </c>
      <c r="G2138" s="73" t="s">
        <v>5055</v>
      </c>
      <c r="H2138" s="73" t="s">
        <v>78</v>
      </c>
      <c r="I2138" s="73" t="s">
        <v>5056</v>
      </c>
      <c r="J2138" s="73" t="s">
        <v>320</v>
      </c>
      <c r="K2138" s="73" t="s">
        <v>382</v>
      </c>
      <c r="L2138" s="73" t="s">
        <v>383</v>
      </c>
      <c r="M2138" s="73" t="s">
        <v>388</v>
      </c>
      <c r="N2138" s="73" t="s">
        <v>44</v>
      </c>
      <c r="O2138" s="73" t="s">
        <v>385</v>
      </c>
      <c r="P2138" s="73" t="s">
        <v>907</v>
      </c>
      <c r="Q2138" s="73" t="s">
        <v>969</v>
      </c>
      <c r="R2138" s="73" t="s">
        <v>78</v>
      </c>
      <c r="V2138" s="60" t="str">
        <f>W2138&amp;H2138</f>
        <v>VINSONкрасный</v>
      </c>
      <c r="W2138" s="60" t="str">
        <f>_xlfn.LET(_xlpm.TextCell,TEXT(G2138,"###"),IF(_xlpm.TextCell&lt;&gt;"",IF(StyleSpaceSplit,IFERROR(IF(FIND(" ",_xlpm.TextCell)&gt;=1,MID(_xlpm.TextCell,1,FIND(" ",_xlpm.TextCell)-1),_xlpm.TextCell),_xlpm.TextCell),_xlpm.TextCell),""))</f>
        <v>VINSON</v>
      </c>
      <c r="X2138" s="60" t="str">
        <f>IF(A2138&lt;&gt;"",IFERROR(IF(FIND(" ",G2138)&gt;=1,MID(G2138,FIND(" ",G2138)+1,LEN(G2138)),""),""),"")</f>
        <v/>
      </c>
      <c r="AC2138" s="51">
        <f>IFERROR(VALUE(MID($C2138,1,2)),0)</f>
        <v>80</v>
      </c>
      <c r="AD2138" s="44">
        <f>IFERROR(VALUE(MID($C2138,4,3)),0)</f>
        <v>845</v>
      </c>
      <c r="AE2138" s="51">
        <f>VALUE(RIGHT("00"&amp;AC2138,2)&amp;RIGHT("000"&amp;AD2138,3))</f>
        <v>80845</v>
      </c>
    </row>
    <row r="2139" spans="1:31">
      <c r="A2139" s="60" t="str">
        <f>IF(G2139&amp;Q2139&lt;&gt;"",W2139&amp;Q2139,"")</f>
        <v>VINSONred</v>
      </c>
      <c r="B2139" s="60" t="str">
        <f>IF(C2139&lt;&gt;"",LEFT(C2139,9),"")</f>
        <v>80-845-18</v>
      </c>
      <c r="C2139" s="73" t="s">
        <v>5934</v>
      </c>
      <c r="D2139" s="73" t="s">
        <v>5932</v>
      </c>
      <c r="E2139" s="73" t="s">
        <v>910</v>
      </c>
      <c r="F2139" s="74">
        <v>59</v>
      </c>
      <c r="G2139" s="73" t="s">
        <v>5055</v>
      </c>
      <c r="H2139" s="73" t="s">
        <v>78</v>
      </c>
      <c r="I2139" s="73" t="s">
        <v>5056</v>
      </c>
      <c r="J2139" s="73" t="s">
        <v>320</v>
      </c>
      <c r="K2139" s="73" t="s">
        <v>382</v>
      </c>
      <c r="L2139" s="73" t="s">
        <v>383</v>
      </c>
      <c r="M2139" s="73" t="s">
        <v>388</v>
      </c>
      <c r="N2139" s="73" t="s">
        <v>44</v>
      </c>
      <c r="O2139" s="73" t="s">
        <v>385</v>
      </c>
      <c r="P2139" s="73" t="s">
        <v>907</v>
      </c>
      <c r="Q2139" s="73" t="s">
        <v>969</v>
      </c>
      <c r="R2139" s="73" t="s">
        <v>78</v>
      </c>
      <c r="V2139" s="60" t="str">
        <f>W2139&amp;H2139</f>
        <v>VINSONкрасный</v>
      </c>
      <c r="W2139" s="60" t="str">
        <f>_xlfn.LET(_xlpm.TextCell,TEXT(G2139,"###"),IF(_xlpm.TextCell&lt;&gt;"",IF(StyleSpaceSplit,IFERROR(IF(FIND(" ",_xlpm.TextCell)&gt;=1,MID(_xlpm.TextCell,1,FIND(" ",_xlpm.TextCell)-1),_xlpm.TextCell),_xlpm.TextCell),_xlpm.TextCell),""))</f>
        <v>VINSON</v>
      </c>
      <c r="X2139" s="60" t="str">
        <f>IF(A2139&lt;&gt;"",IFERROR(IF(FIND(" ",G2139)&gt;=1,MID(G2139,FIND(" ",G2139)+1,LEN(G2139)),""),""),"")</f>
        <v/>
      </c>
      <c r="AC2139" s="51">
        <f>IFERROR(VALUE(MID($C2139,1,2)),0)</f>
        <v>80</v>
      </c>
      <c r="AD2139" s="44">
        <f>IFERROR(VALUE(MID($C2139,4,3)),0)</f>
        <v>845</v>
      </c>
      <c r="AE2139" s="51">
        <f>VALUE(RIGHT("00"&amp;AC2139,2)&amp;RIGHT("000"&amp;AD2139,3))</f>
        <v>80845</v>
      </c>
    </row>
    <row r="2140" spans="1:31">
      <c r="A2140" s="60" t="str">
        <f>IF(G2140&amp;Q2140&lt;&gt;"",W2140&amp;Q2140,"")</f>
        <v>VINSONred</v>
      </c>
      <c r="B2140" s="60" t="str">
        <f>IF(C2140&lt;&gt;"",LEFT(C2140,9),"")</f>
        <v>80-845-18</v>
      </c>
      <c r="C2140" s="73" t="s">
        <v>5935</v>
      </c>
      <c r="D2140" s="73" t="s">
        <v>5932</v>
      </c>
      <c r="E2140" s="73" t="s">
        <v>922</v>
      </c>
      <c r="F2140" s="74">
        <v>60</v>
      </c>
      <c r="G2140" s="73" t="s">
        <v>5055</v>
      </c>
      <c r="H2140" s="73" t="s">
        <v>78</v>
      </c>
      <c r="I2140" s="73" t="s">
        <v>5056</v>
      </c>
      <c r="J2140" s="73" t="s">
        <v>320</v>
      </c>
      <c r="K2140" s="73" t="s">
        <v>382</v>
      </c>
      <c r="L2140" s="73" t="s">
        <v>383</v>
      </c>
      <c r="M2140" s="73" t="s">
        <v>388</v>
      </c>
      <c r="N2140" s="73" t="s">
        <v>44</v>
      </c>
      <c r="O2140" s="73" t="s">
        <v>385</v>
      </c>
      <c r="P2140" s="73" t="s">
        <v>907</v>
      </c>
      <c r="Q2140" s="73" t="s">
        <v>969</v>
      </c>
      <c r="R2140" s="73" t="s">
        <v>78</v>
      </c>
      <c r="V2140" s="60" t="str">
        <f>W2140&amp;H2140</f>
        <v>VINSONкрасный</v>
      </c>
      <c r="W2140" s="60" t="str">
        <f>_xlfn.LET(_xlpm.TextCell,TEXT(G2140,"###"),IF(_xlpm.TextCell&lt;&gt;"",IF(StyleSpaceSplit,IFERROR(IF(FIND(" ",_xlpm.TextCell)&gt;=1,MID(_xlpm.TextCell,1,FIND(" ",_xlpm.TextCell)-1),_xlpm.TextCell),_xlpm.TextCell),_xlpm.TextCell),""))</f>
        <v>VINSON</v>
      </c>
      <c r="X2140" s="60" t="str">
        <f>IF(A2140&lt;&gt;"",IFERROR(IF(FIND(" ",G2140)&gt;=1,MID(G2140,FIND(" ",G2140)+1,LEN(G2140)),""),""),"")</f>
        <v/>
      </c>
      <c r="AC2140" s="51">
        <f>IFERROR(VALUE(MID($C2140,1,2)),0)</f>
        <v>80</v>
      </c>
      <c r="AD2140" s="44">
        <f>IFERROR(VALUE(MID($C2140,4,3)),0)</f>
        <v>845</v>
      </c>
      <c r="AE2140" s="51">
        <f>VALUE(RIGHT("00"&amp;AC2140,2)&amp;RIGHT("000"&amp;AD2140,3))</f>
        <v>80845</v>
      </c>
    </row>
    <row r="2141" spans="1:31">
      <c r="A2141" s="60" t="str">
        <f>IF(G2141&amp;Q2141&lt;&gt;"",W2141&amp;Q2141,"")</f>
        <v>VINSONred</v>
      </c>
      <c r="B2141" s="60" t="str">
        <f>IF(C2141&lt;&gt;"",LEFT(C2141,9),"")</f>
        <v>80-845-18</v>
      </c>
      <c r="C2141" s="73" t="s">
        <v>5936</v>
      </c>
      <c r="D2141" s="73" t="s">
        <v>5932</v>
      </c>
      <c r="E2141" s="73" t="s">
        <v>912</v>
      </c>
      <c r="F2141" s="74">
        <v>61</v>
      </c>
      <c r="G2141" s="73" t="s">
        <v>5055</v>
      </c>
      <c r="H2141" s="73" t="s">
        <v>78</v>
      </c>
      <c r="I2141" s="73" t="s">
        <v>5056</v>
      </c>
      <c r="J2141" s="73" t="s">
        <v>320</v>
      </c>
      <c r="K2141" s="73" t="s">
        <v>382</v>
      </c>
      <c r="L2141" s="73" t="s">
        <v>383</v>
      </c>
      <c r="M2141" s="73" t="s">
        <v>388</v>
      </c>
      <c r="N2141" s="73" t="s">
        <v>44</v>
      </c>
      <c r="O2141" s="73" t="s">
        <v>385</v>
      </c>
      <c r="P2141" s="73" t="s">
        <v>907</v>
      </c>
      <c r="Q2141" s="73" t="s">
        <v>969</v>
      </c>
      <c r="R2141" s="73" t="s">
        <v>78</v>
      </c>
      <c r="V2141" s="60" t="str">
        <f>W2141&amp;H2141</f>
        <v>VINSONкрасный</v>
      </c>
      <c r="W2141" s="60" t="str">
        <f>_xlfn.LET(_xlpm.TextCell,TEXT(G2141,"###"),IF(_xlpm.TextCell&lt;&gt;"",IF(StyleSpaceSplit,IFERROR(IF(FIND(" ",_xlpm.TextCell)&gt;=1,MID(_xlpm.TextCell,1,FIND(" ",_xlpm.TextCell)-1),_xlpm.TextCell),_xlpm.TextCell),_xlpm.TextCell),""))</f>
        <v>VINSON</v>
      </c>
      <c r="X2141" s="60" t="str">
        <f>IF(A2141&lt;&gt;"",IFERROR(IF(FIND(" ",G2141)&gt;=1,MID(G2141,FIND(" ",G2141)+1,LEN(G2141)),""),""),"")</f>
        <v/>
      </c>
      <c r="AC2141" s="51">
        <f>IFERROR(VALUE(MID($C2141,1,2)),0)</f>
        <v>80</v>
      </c>
      <c r="AD2141" s="44">
        <f>IFERROR(VALUE(MID($C2141,4,3)),0)</f>
        <v>845</v>
      </c>
      <c r="AE2141" s="51">
        <f>VALUE(RIGHT("00"&amp;AC2141,2)&amp;RIGHT("000"&amp;AD2141,3))</f>
        <v>80845</v>
      </c>
    </row>
    <row r="2142" spans="1:31">
      <c r="A2142" s="60" t="str">
        <f>IF(G2142&amp;Q2142&lt;&gt;"",W2142&amp;Q2142,"")</f>
        <v>VINSONgrey</v>
      </c>
      <c r="B2142" s="60" t="str">
        <f>IF(C2142&lt;&gt;"",LEFT(C2142,9),"")</f>
        <v>80-845-08</v>
      </c>
      <c r="C2142" s="73" t="s">
        <v>5924</v>
      </c>
      <c r="D2142" s="73" t="s">
        <v>5925</v>
      </c>
      <c r="E2142" s="73" t="s">
        <v>915</v>
      </c>
      <c r="F2142" s="74">
        <v>56</v>
      </c>
      <c r="G2142" s="73" t="s">
        <v>5055</v>
      </c>
      <c r="H2142" s="73" t="s">
        <v>83</v>
      </c>
      <c r="I2142" s="73" t="s">
        <v>5056</v>
      </c>
      <c r="J2142" s="73" t="s">
        <v>320</v>
      </c>
      <c r="K2142" s="73" t="s">
        <v>382</v>
      </c>
      <c r="L2142" s="73" t="s">
        <v>383</v>
      </c>
      <c r="M2142" s="73" t="s">
        <v>388</v>
      </c>
      <c r="N2142" s="73" t="s">
        <v>44</v>
      </c>
      <c r="O2142" s="73" t="s">
        <v>385</v>
      </c>
      <c r="P2142" s="73" t="s">
        <v>907</v>
      </c>
      <c r="Q2142" s="73" t="s">
        <v>917</v>
      </c>
      <c r="R2142" s="73" t="s">
        <v>83</v>
      </c>
      <c r="V2142" s="60" t="str">
        <f>W2142&amp;H2142</f>
        <v>VINSONсерый</v>
      </c>
      <c r="W2142" s="60" t="str">
        <f>_xlfn.LET(_xlpm.TextCell,TEXT(G2142,"###"),IF(_xlpm.TextCell&lt;&gt;"",IF(StyleSpaceSplit,IFERROR(IF(FIND(" ",_xlpm.TextCell)&gt;=1,MID(_xlpm.TextCell,1,FIND(" ",_xlpm.TextCell)-1),_xlpm.TextCell),_xlpm.TextCell),_xlpm.TextCell),""))</f>
        <v>VINSON</v>
      </c>
      <c r="X2142" s="60" t="str">
        <f>IF(A2142&lt;&gt;"",IFERROR(IF(FIND(" ",G2142)&gt;=1,MID(G2142,FIND(" ",G2142)+1,LEN(G2142)),""),""),"")</f>
        <v/>
      </c>
      <c r="AC2142" s="51">
        <f>IFERROR(VALUE(MID($C2142,1,2)),0)</f>
        <v>80</v>
      </c>
      <c r="AD2142" s="44">
        <f>IFERROR(VALUE(MID($C2142,4,3)),0)</f>
        <v>845</v>
      </c>
      <c r="AE2142" s="51">
        <f>VALUE(RIGHT("00"&amp;AC2142,2)&amp;RIGHT("000"&amp;AD2142,3))</f>
        <v>80845</v>
      </c>
    </row>
    <row r="2143" spans="1:31">
      <c r="A2143" s="60" t="str">
        <f>IF(G2143&amp;Q2143&lt;&gt;"",W2143&amp;Q2143,"")</f>
        <v>VINSONgrey</v>
      </c>
      <c r="B2143" s="60" t="str">
        <f>IF(C2143&lt;&gt;"",LEFT(C2143,9),"")</f>
        <v>80-845-08</v>
      </c>
      <c r="C2143" s="73" t="s">
        <v>5926</v>
      </c>
      <c r="D2143" s="73" t="s">
        <v>5925</v>
      </c>
      <c r="E2143" s="73" t="s">
        <v>904</v>
      </c>
      <c r="F2143" s="74">
        <v>57</v>
      </c>
      <c r="G2143" s="73" t="s">
        <v>5055</v>
      </c>
      <c r="H2143" s="73" t="s">
        <v>83</v>
      </c>
      <c r="I2143" s="73" t="s">
        <v>5056</v>
      </c>
      <c r="J2143" s="73" t="s">
        <v>320</v>
      </c>
      <c r="K2143" s="73" t="s">
        <v>382</v>
      </c>
      <c r="L2143" s="73" t="s">
        <v>383</v>
      </c>
      <c r="M2143" s="73" t="s">
        <v>388</v>
      </c>
      <c r="N2143" s="73" t="s">
        <v>44</v>
      </c>
      <c r="O2143" s="73" t="s">
        <v>385</v>
      </c>
      <c r="P2143" s="73" t="s">
        <v>907</v>
      </c>
      <c r="Q2143" s="73" t="s">
        <v>917</v>
      </c>
      <c r="R2143" s="73" t="s">
        <v>83</v>
      </c>
      <c r="V2143" s="60" t="str">
        <f>W2143&amp;H2143</f>
        <v>VINSONсерый</v>
      </c>
      <c r="W2143" s="60" t="str">
        <f>_xlfn.LET(_xlpm.TextCell,TEXT(G2143,"###"),IF(_xlpm.TextCell&lt;&gt;"",IF(StyleSpaceSplit,IFERROR(IF(FIND(" ",_xlpm.TextCell)&gt;=1,MID(_xlpm.TextCell,1,FIND(" ",_xlpm.TextCell)-1),_xlpm.TextCell),_xlpm.TextCell),_xlpm.TextCell),""))</f>
        <v>VINSON</v>
      </c>
      <c r="X2143" s="60" t="str">
        <f>IF(A2143&lt;&gt;"",IFERROR(IF(FIND(" ",G2143)&gt;=1,MID(G2143,FIND(" ",G2143)+1,LEN(G2143)),""),""),"")</f>
        <v/>
      </c>
      <c r="AC2143" s="51">
        <f>IFERROR(VALUE(MID($C2143,1,2)),0)</f>
        <v>80</v>
      </c>
      <c r="AD2143" s="44">
        <f>IFERROR(VALUE(MID($C2143,4,3)),0)</f>
        <v>845</v>
      </c>
      <c r="AE2143" s="51">
        <f>VALUE(RIGHT("00"&amp;AC2143,2)&amp;RIGHT("000"&amp;AD2143,3))</f>
        <v>80845</v>
      </c>
    </row>
    <row r="2144" spans="1:31">
      <c r="A2144" s="60" t="str">
        <f>IF(G2144&amp;Q2144&lt;&gt;"",W2144&amp;Q2144,"")</f>
        <v>VINSONgrey</v>
      </c>
      <c r="B2144" s="60" t="str">
        <f>IF(C2144&lt;&gt;"",LEFT(C2144,9),"")</f>
        <v>80-845-08</v>
      </c>
      <c r="C2144" s="73" t="s">
        <v>5927</v>
      </c>
      <c r="D2144" s="73" t="s">
        <v>5925</v>
      </c>
      <c r="E2144" s="73" t="s">
        <v>920</v>
      </c>
      <c r="F2144" s="74">
        <v>58</v>
      </c>
      <c r="G2144" s="73" t="s">
        <v>5055</v>
      </c>
      <c r="H2144" s="73" t="s">
        <v>83</v>
      </c>
      <c r="I2144" s="73" t="s">
        <v>5056</v>
      </c>
      <c r="J2144" s="73" t="s">
        <v>320</v>
      </c>
      <c r="K2144" s="73" t="s">
        <v>382</v>
      </c>
      <c r="L2144" s="73" t="s">
        <v>383</v>
      </c>
      <c r="M2144" s="73" t="s">
        <v>388</v>
      </c>
      <c r="N2144" s="73" t="s">
        <v>44</v>
      </c>
      <c r="O2144" s="73" t="s">
        <v>385</v>
      </c>
      <c r="P2144" s="73" t="s">
        <v>907</v>
      </c>
      <c r="Q2144" s="73" t="s">
        <v>917</v>
      </c>
      <c r="R2144" s="73" t="s">
        <v>83</v>
      </c>
      <c r="V2144" s="60" t="str">
        <f>W2144&amp;H2144</f>
        <v>VINSONсерый</v>
      </c>
      <c r="W2144" s="60" t="str">
        <f>_xlfn.LET(_xlpm.TextCell,TEXT(G2144,"###"),IF(_xlpm.TextCell&lt;&gt;"",IF(StyleSpaceSplit,IFERROR(IF(FIND(" ",_xlpm.TextCell)&gt;=1,MID(_xlpm.TextCell,1,FIND(" ",_xlpm.TextCell)-1),_xlpm.TextCell),_xlpm.TextCell),_xlpm.TextCell),""))</f>
        <v>VINSON</v>
      </c>
      <c r="X2144" s="60" t="str">
        <f>IF(A2144&lt;&gt;"",IFERROR(IF(FIND(" ",G2144)&gt;=1,MID(G2144,FIND(" ",G2144)+1,LEN(G2144)),""),""),"")</f>
        <v/>
      </c>
      <c r="AC2144" s="51">
        <f>IFERROR(VALUE(MID($C2144,1,2)),0)</f>
        <v>80</v>
      </c>
      <c r="AD2144" s="44">
        <f>IFERROR(VALUE(MID($C2144,4,3)),0)</f>
        <v>845</v>
      </c>
      <c r="AE2144" s="51">
        <f>VALUE(RIGHT("00"&amp;AC2144,2)&amp;RIGHT("000"&amp;AD2144,3))</f>
        <v>80845</v>
      </c>
    </row>
    <row r="2145" spans="1:31">
      <c r="A2145" s="60" t="str">
        <f>IF(G2145&amp;Q2145&lt;&gt;"",W2145&amp;Q2145,"")</f>
        <v>VINSONgrey</v>
      </c>
      <c r="B2145" s="60" t="str">
        <f>IF(C2145&lt;&gt;"",LEFT(C2145,9),"")</f>
        <v>80-845-08</v>
      </c>
      <c r="C2145" s="73" t="s">
        <v>5928</v>
      </c>
      <c r="D2145" s="73" t="s">
        <v>5925</v>
      </c>
      <c r="E2145" s="73" t="s">
        <v>910</v>
      </c>
      <c r="F2145" s="74">
        <v>59</v>
      </c>
      <c r="G2145" s="73" t="s">
        <v>5055</v>
      </c>
      <c r="H2145" s="73" t="s">
        <v>83</v>
      </c>
      <c r="I2145" s="73" t="s">
        <v>5056</v>
      </c>
      <c r="J2145" s="73" t="s">
        <v>320</v>
      </c>
      <c r="K2145" s="73" t="s">
        <v>382</v>
      </c>
      <c r="L2145" s="73" t="s">
        <v>383</v>
      </c>
      <c r="M2145" s="73" t="s">
        <v>388</v>
      </c>
      <c r="N2145" s="73" t="s">
        <v>44</v>
      </c>
      <c r="O2145" s="73" t="s">
        <v>385</v>
      </c>
      <c r="P2145" s="73" t="s">
        <v>907</v>
      </c>
      <c r="Q2145" s="73" t="s">
        <v>917</v>
      </c>
      <c r="R2145" s="73" t="s">
        <v>83</v>
      </c>
      <c r="V2145" s="60" t="str">
        <f>W2145&amp;H2145</f>
        <v>VINSONсерый</v>
      </c>
      <c r="W2145" s="60" t="str">
        <f>_xlfn.LET(_xlpm.TextCell,TEXT(G2145,"###"),IF(_xlpm.TextCell&lt;&gt;"",IF(StyleSpaceSplit,IFERROR(IF(FIND(" ",_xlpm.TextCell)&gt;=1,MID(_xlpm.TextCell,1,FIND(" ",_xlpm.TextCell)-1),_xlpm.TextCell),_xlpm.TextCell),_xlpm.TextCell),""))</f>
        <v>VINSON</v>
      </c>
      <c r="X2145" s="60" t="str">
        <f>IF(A2145&lt;&gt;"",IFERROR(IF(FIND(" ",G2145)&gt;=1,MID(G2145,FIND(" ",G2145)+1,LEN(G2145)),""),""),"")</f>
        <v/>
      </c>
      <c r="AC2145" s="51">
        <f>IFERROR(VALUE(MID($C2145,1,2)),0)</f>
        <v>80</v>
      </c>
      <c r="AD2145" s="44">
        <f>IFERROR(VALUE(MID($C2145,4,3)),0)</f>
        <v>845</v>
      </c>
      <c r="AE2145" s="51">
        <f>VALUE(RIGHT("00"&amp;AC2145,2)&amp;RIGHT("000"&amp;AD2145,3))</f>
        <v>80845</v>
      </c>
    </row>
    <row r="2146" spans="1:31">
      <c r="A2146" s="60" t="str">
        <f>IF(G2146&amp;Q2146&lt;&gt;"",W2146&amp;Q2146,"")</f>
        <v>VINSONgrey</v>
      </c>
      <c r="B2146" s="60" t="str">
        <f>IF(C2146&lt;&gt;"",LEFT(C2146,9),"")</f>
        <v>80-845-08</v>
      </c>
      <c r="C2146" s="73" t="s">
        <v>5929</v>
      </c>
      <c r="D2146" s="73" t="s">
        <v>5925</v>
      </c>
      <c r="E2146" s="73" t="s">
        <v>922</v>
      </c>
      <c r="F2146" s="74">
        <v>60</v>
      </c>
      <c r="G2146" s="73" t="s">
        <v>5055</v>
      </c>
      <c r="H2146" s="73" t="s">
        <v>83</v>
      </c>
      <c r="I2146" s="73" t="s">
        <v>5056</v>
      </c>
      <c r="J2146" s="73" t="s">
        <v>320</v>
      </c>
      <c r="K2146" s="73" t="s">
        <v>382</v>
      </c>
      <c r="L2146" s="73" t="s">
        <v>383</v>
      </c>
      <c r="M2146" s="73" t="s">
        <v>388</v>
      </c>
      <c r="N2146" s="73" t="s">
        <v>44</v>
      </c>
      <c r="O2146" s="73" t="s">
        <v>385</v>
      </c>
      <c r="P2146" s="73" t="s">
        <v>907</v>
      </c>
      <c r="Q2146" s="73" t="s">
        <v>917</v>
      </c>
      <c r="R2146" s="73" t="s">
        <v>83</v>
      </c>
      <c r="V2146" s="60" t="str">
        <f>W2146&amp;H2146</f>
        <v>VINSONсерый</v>
      </c>
      <c r="W2146" s="60" t="str">
        <f>_xlfn.LET(_xlpm.TextCell,TEXT(G2146,"###"),IF(_xlpm.TextCell&lt;&gt;"",IF(StyleSpaceSplit,IFERROR(IF(FIND(" ",_xlpm.TextCell)&gt;=1,MID(_xlpm.TextCell,1,FIND(" ",_xlpm.TextCell)-1),_xlpm.TextCell),_xlpm.TextCell),_xlpm.TextCell),""))</f>
        <v>VINSON</v>
      </c>
      <c r="X2146" s="60" t="str">
        <f>IF(A2146&lt;&gt;"",IFERROR(IF(FIND(" ",G2146)&gt;=1,MID(G2146,FIND(" ",G2146)+1,LEN(G2146)),""),""),"")</f>
        <v/>
      </c>
      <c r="AC2146" s="51">
        <f>IFERROR(VALUE(MID($C2146,1,2)),0)</f>
        <v>80</v>
      </c>
      <c r="AD2146" s="44">
        <f>IFERROR(VALUE(MID($C2146,4,3)),0)</f>
        <v>845</v>
      </c>
      <c r="AE2146" s="51">
        <f>VALUE(RIGHT("00"&amp;AC2146,2)&amp;RIGHT("000"&amp;AD2146,3))</f>
        <v>80845</v>
      </c>
    </row>
    <row r="2147" spans="1:31">
      <c r="A2147" s="60" t="str">
        <f>IF(G2147&amp;Q2147&lt;&gt;"",W2147&amp;Q2147,"")</f>
        <v>VINSONgrey</v>
      </c>
      <c r="B2147" s="60" t="str">
        <f>IF(C2147&lt;&gt;"",LEFT(C2147,9),"")</f>
        <v>80-845-08</v>
      </c>
      <c r="C2147" s="73" t="s">
        <v>5930</v>
      </c>
      <c r="D2147" s="73" t="s">
        <v>5925</v>
      </c>
      <c r="E2147" s="73" t="s">
        <v>912</v>
      </c>
      <c r="F2147" s="74">
        <v>61</v>
      </c>
      <c r="G2147" s="73" t="s">
        <v>5055</v>
      </c>
      <c r="H2147" s="73" t="s">
        <v>83</v>
      </c>
      <c r="I2147" s="73" t="s">
        <v>5056</v>
      </c>
      <c r="J2147" s="73" t="s">
        <v>320</v>
      </c>
      <c r="K2147" s="73" t="s">
        <v>382</v>
      </c>
      <c r="L2147" s="73" t="s">
        <v>383</v>
      </c>
      <c r="M2147" s="73" t="s">
        <v>388</v>
      </c>
      <c r="N2147" s="73" t="s">
        <v>44</v>
      </c>
      <c r="O2147" s="73" t="s">
        <v>385</v>
      </c>
      <c r="P2147" s="73" t="s">
        <v>907</v>
      </c>
      <c r="Q2147" s="73" t="s">
        <v>917</v>
      </c>
      <c r="R2147" s="73" t="s">
        <v>83</v>
      </c>
      <c r="V2147" s="60" t="str">
        <f>W2147&amp;H2147</f>
        <v>VINSONсерый</v>
      </c>
      <c r="W2147" s="60" t="str">
        <f>_xlfn.LET(_xlpm.TextCell,TEXT(G2147,"###"),IF(_xlpm.TextCell&lt;&gt;"",IF(StyleSpaceSplit,IFERROR(IF(FIND(" ",_xlpm.TextCell)&gt;=1,MID(_xlpm.TextCell,1,FIND(" ",_xlpm.TextCell)-1),_xlpm.TextCell),_xlpm.TextCell),_xlpm.TextCell),""))</f>
        <v>VINSON</v>
      </c>
      <c r="X2147" s="60" t="str">
        <f>IF(A2147&lt;&gt;"",IFERROR(IF(FIND(" ",G2147)&gt;=1,MID(G2147,FIND(" ",G2147)+1,LEN(G2147)),""),""),"")</f>
        <v/>
      </c>
      <c r="AC2147" s="51">
        <f>IFERROR(VALUE(MID($C2147,1,2)),0)</f>
        <v>80</v>
      </c>
      <c r="AD2147" s="44">
        <f>IFERROR(VALUE(MID($C2147,4,3)),0)</f>
        <v>845</v>
      </c>
      <c r="AE2147" s="51">
        <f>VALUE(RIGHT("00"&amp;AC2147,2)&amp;RIGHT("000"&amp;AD2147,3))</f>
        <v>80845</v>
      </c>
    </row>
    <row r="2148" spans="1:31">
      <c r="A2148" s="60" t="str">
        <f>IF(G2148&amp;Q2148&lt;&gt;"",W2148&amp;Q2148,"")</f>
        <v>VINSONnavy</v>
      </c>
      <c r="B2148" s="60" t="str">
        <f>IF(C2148&lt;&gt;"",LEFT(C2148,9),"")</f>
        <v>80-845-16</v>
      </c>
      <c r="C2148" s="73" t="s">
        <v>6875</v>
      </c>
      <c r="D2148" s="73" t="s">
        <v>6876</v>
      </c>
      <c r="E2148" s="73" t="s">
        <v>904</v>
      </c>
      <c r="F2148" s="74">
        <v>57</v>
      </c>
      <c r="G2148" s="73" t="s">
        <v>5055</v>
      </c>
      <c r="H2148" s="73" t="s">
        <v>55</v>
      </c>
      <c r="I2148" s="73" t="s">
        <v>6877</v>
      </c>
      <c r="J2148" s="73" t="s">
        <v>320</v>
      </c>
      <c r="K2148" s="73" t="s">
        <v>382</v>
      </c>
      <c r="L2148" s="73" t="s">
        <v>383</v>
      </c>
      <c r="M2148" s="73" t="s">
        <v>388</v>
      </c>
      <c r="N2148" s="73" t="s">
        <v>44</v>
      </c>
      <c r="O2148" s="73" t="s">
        <v>385</v>
      </c>
      <c r="P2148" s="73" t="s">
        <v>907</v>
      </c>
      <c r="Q2148" s="73" t="s">
        <v>1003</v>
      </c>
      <c r="R2148" s="73" t="s">
        <v>71</v>
      </c>
      <c r="V2148" s="60" t="str">
        <f>W2148&amp;H2148</f>
        <v>VINSONтемно-синий</v>
      </c>
      <c r="W2148" s="60" t="str">
        <f>_xlfn.LET(_xlpm.TextCell,TEXT(G2148,"###"),IF(_xlpm.TextCell&lt;&gt;"",IF(StyleSpaceSplit,IFERROR(IF(FIND(" ",_xlpm.TextCell)&gt;=1,MID(_xlpm.TextCell,1,FIND(" ",_xlpm.TextCell)-1),_xlpm.TextCell),_xlpm.TextCell),_xlpm.TextCell),""))</f>
        <v>VINSON</v>
      </c>
      <c r="X2148" s="60" t="str">
        <f>IF(A2148&lt;&gt;"",IFERROR(IF(FIND(" ",G2148)&gt;=1,MID(G2148,FIND(" ",G2148)+1,LEN(G2148)),""),""),"")</f>
        <v/>
      </c>
      <c r="AC2148" s="51">
        <f>IFERROR(VALUE(MID($C2148,1,2)),0)</f>
        <v>80</v>
      </c>
      <c r="AD2148" s="44">
        <f>IFERROR(VALUE(MID($C2148,4,3)),0)</f>
        <v>845</v>
      </c>
      <c r="AE2148" s="51">
        <f>VALUE(RIGHT("00"&amp;AC2148,2)&amp;RIGHT("000"&amp;AD2148,3))</f>
        <v>80845</v>
      </c>
    </row>
    <row r="2149" spans="1:31">
      <c r="A2149" s="60" t="str">
        <f>IF(G2149&amp;Q2149&lt;&gt;"",W2149&amp;Q2149,"")</f>
        <v>VINSONnavy</v>
      </c>
      <c r="B2149" s="60" t="str">
        <f>IF(C2149&lt;&gt;"",LEFT(C2149,9),"")</f>
        <v>80-845-16</v>
      </c>
      <c r="C2149" s="73" t="s">
        <v>6878</v>
      </c>
      <c r="D2149" s="73" t="s">
        <v>6876</v>
      </c>
      <c r="E2149" s="73" t="s">
        <v>920</v>
      </c>
      <c r="F2149" s="74">
        <v>58</v>
      </c>
      <c r="G2149" s="73" t="s">
        <v>5055</v>
      </c>
      <c r="H2149" s="73" t="s">
        <v>55</v>
      </c>
      <c r="I2149" s="73" t="s">
        <v>6877</v>
      </c>
      <c r="J2149" s="73" t="s">
        <v>320</v>
      </c>
      <c r="K2149" s="73" t="s">
        <v>382</v>
      </c>
      <c r="L2149" s="73" t="s">
        <v>383</v>
      </c>
      <c r="M2149" s="73" t="s">
        <v>388</v>
      </c>
      <c r="N2149" s="73" t="s">
        <v>44</v>
      </c>
      <c r="O2149" s="73" t="s">
        <v>385</v>
      </c>
      <c r="P2149" s="73" t="s">
        <v>907</v>
      </c>
      <c r="Q2149" s="73" t="s">
        <v>1003</v>
      </c>
      <c r="R2149" s="73" t="s">
        <v>71</v>
      </c>
      <c r="V2149" s="60" t="str">
        <f>W2149&amp;H2149</f>
        <v>VINSONтемно-синий</v>
      </c>
      <c r="W2149" s="60" t="str">
        <f>_xlfn.LET(_xlpm.TextCell,TEXT(G2149,"###"),IF(_xlpm.TextCell&lt;&gt;"",IF(StyleSpaceSplit,IFERROR(IF(FIND(" ",_xlpm.TextCell)&gt;=1,MID(_xlpm.TextCell,1,FIND(" ",_xlpm.TextCell)-1),_xlpm.TextCell),_xlpm.TextCell),_xlpm.TextCell),""))</f>
        <v>VINSON</v>
      </c>
      <c r="X2149" s="60" t="str">
        <f>IF(A2149&lt;&gt;"",IFERROR(IF(FIND(" ",G2149)&gt;=1,MID(G2149,FIND(" ",G2149)+1,LEN(G2149)),""),""),"")</f>
        <v/>
      </c>
      <c r="AC2149" s="51">
        <f>IFERROR(VALUE(MID($C2149,1,2)),0)</f>
        <v>80</v>
      </c>
      <c r="AD2149" s="44">
        <f>IFERROR(VALUE(MID($C2149,4,3)),0)</f>
        <v>845</v>
      </c>
      <c r="AE2149" s="51">
        <f>VALUE(RIGHT("00"&amp;AC2149,2)&amp;RIGHT("000"&amp;AD2149,3))</f>
        <v>80845</v>
      </c>
    </row>
    <row r="2150" spans="1:31">
      <c r="A2150" s="60" t="str">
        <f>IF(G2150&amp;Q2150&lt;&gt;"",W2150&amp;Q2150,"")</f>
        <v>VINSONnavy</v>
      </c>
      <c r="B2150" s="60" t="str">
        <f>IF(C2150&lt;&gt;"",LEFT(C2150,9),"")</f>
        <v>80-845-16</v>
      </c>
      <c r="C2150" s="73" t="s">
        <v>6879</v>
      </c>
      <c r="D2150" s="73" t="s">
        <v>6876</v>
      </c>
      <c r="E2150" s="73" t="s">
        <v>910</v>
      </c>
      <c r="F2150" s="74">
        <v>59</v>
      </c>
      <c r="G2150" s="73" t="s">
        <v>5055</v>
      </c>
      <c r="H2150" s="73" t="s">
        <v>55</v>
      </c>
      <c r="I2150" s="73" t="s">
        <v>6877</v>
      </c>
      <c r="J2150" s="73" t="s">
        <v>320</v>
      </c>
      <c r="K2150" s="73" t="s">
        <v>382</v>
      </c>
      <c r="L2150" s="73" t="s">
        <v>383</v>
      </c>
      <c r="M2150" s="73" t="s">
        <v>388</v>
      </c>
      <c r="N2150" s="73" t="s">
        <v>44</v>
      </c>
      <c r="O2150" s="73" t="s">
        <v>385</v>
      </c>
      <c r="P2150" s="73" t="s">
        <v>907</v>
      </c>
      <c r="Q2150" s="73" t="s">
        <v>1003</v>
      </c>
      <c r="R2150" s="73" t="s">
        <v>71</v>
      </c>
      <c r="V2150" s="60" t="str">
        <f>W2150&amp;H2150</f>
        <v>VINSONтемно-синий</v>
      </c>
      <c r="W2150" s="60" t="str">
        <f>_xlfn.LET(_xlpm.TextCell,TEXT(G2150,"###"),IF(_xlpm.TextCell&lt;&gt;"",IF(StyleSpaceSplit,IFERROR(IF(FIND(" ",_xlpm.TextCell)&gt;=1,MID(_xlpm.TextCell,1,FIND(" ",_xlpm.TextCell)-1),_xlpm.TextCell),_xlpm.TextCell),_xlpm.TextCell),""))</f>
        <v>VINSON</v>
      </c>
      <c r="X2150" s="60" t="str">
        <f>IF(A2150&lt;&gt;"",IFERROR(IF(FIND(" ",G2150)&gt;=1,MID(G2150,FIND(" ",G2150)+1,LEN(G2150)),""),""),"")</f>
        <v/>
      </c>
      <c r="AC2150" s="51">
        <f>IFERROR(VALUE(MID($C2150,1,2)),0)</f>
        <v>80</v>
      </c>
      <c r="AD2150" s="44">
        <f>IFERROR(VALUE(MID($C2150,4,3)),0)</f>
        <v>845</v>
      </c>
      <c r="AE2150" s="51">
        <f>VALUE(RIGHT("00"&amp;AC2150,2)&amp;RIGHT("000"&amp;AD2150,3))</f>
        <v>80845</v>
      </c>
    </row>
    <row r="2151" spans="1:31">
      <c r="A2151" s="60" t="str">
        <f>IF(G2151&amp;Q2151&lt;&gt;"",W2151&amp;Q2151,"")</f>
        <v>VINSONnavy</v>
      </c>
      <c r="B2151" s="60" t="str">
        <f>IF(C2151&lt;&gt;"",LEFT(C2151,9),"")</f>
        <v>80-845-16</v>
      </c>
      <c r="C2151" s="73" t="s">
        <v>6880</v>
      </c>
      <c r="D2151" s="73" t="s">
        <v>6876</v>
      </c>
      <c r="E2151" s="73" t="s">
        <v>922</v>
      </c>
      <c r="F2151" s="74">
        <v>60</v>
      </c>
      <c r="G2151" s="73" t="s">
        <v>5055</v>
      </c>
      <c r="H2151" s="73" t="s">
        <v>55</v>
      </c>
      <c r="I2151" s="73" t="s">
        <v>6877</v>
      </c>
      <c r="J2151" s="73" t="s">
        <v>320</v>
      </c>
      <c r="K2151" s="73" t="s">
        <v>382</v>
      </c>
      <c r="L2151" s="73" t="s">
        <v>383</v>
      </c>
      <c r="M2151" s="73" t="s">
        <v>388</v>
      </c>
      <c r="N2151" s="73" t="s">
        <v>44</v>
      </c>
      <c r="O2151" s="73" t="s">
        <v>385</v>
      </c>
      <c r="P2151" s="73" t="s">
        <v>907</v>
      </c>
      <c r="Q2151" s="73" t="s">
        <v>1003</v>
      </c>
      <c r="R2151" s="73" t="s">
        <v>71</v>
      </c>
      <c r="V2151" s="60" t="str">
        <f>W2151&amp;H2151</f>
        <v>VINSONтемно-синий</v>
      </c>
      <c r="W2151" s="60" t="str">
        <f>_xlfn.LET(_xlpm.TextCell,TEXT(G2151,"###"),IF(_xlpm.TextCell&lt;&gt;"",IF(StyleSpaceSplit,IFERROR(IF(FIND(" ",_xlpm.TextCell)&gt;=1,MID(_xlpm.TextCell,1,FIND(" ",_xlpm.TextCell)-1),_xlpm.TextCell),_xlpm.TextCell),_xlpm.TextCell),""))</f>
        <v>VINSON</v>
      </c>
      <c r="X2151" s="60" t="str">
        <f>IF(A2151&lt;&gt;"",IFERROR(IF(FIND(" ",G2151)&gt;=1,MID(G2151,FIND(" ",G2151)+1,LEN(G2151)),""),""),"")</f>
        <v/>
      </c>
      <c r="AC2151" s="51">
        <f>IFERROR(VALUE(MID($C2151,1,2)),0)</f>
        <v>80</v>
      </c>
      <c r="AD2151" s="44">
        <f>IFERROR(VALUE(MID($C2151,4,3)),0)</f>
        <v>845</v>
      </c>
      <c r="AE2151" s="51">
        <f>VALUE(RIGHT("00"&amp;AC2151,2)&amp;RIGHT("000"&amp;AD2151,3))</f>
        <v>80845</v>
      </c>
    </row>
    <row r="2152" spans="1:31">
      <c r="A2152" s="60" t="str">
        <f>IF(G2152&amp;Q2152&lt;&gt;"",W2152&amp;Q2152,"")</f>
        <v>VINSONblack</v>
      </c>
      <c r="B2152" s="60" t="str">
        <f>IF(C2152&lt;&gt;"",LEFT(C2152,9),"")</f>
        <v>80-845-09</v>
      </c>
      <c r="C2152" s="73" t="s">
        <v>5053</v>
      </c>
      <c r="D2152" s="73" t="s">
        <v>5054</v>
      </c>
      <c r="E2152" s="73" t="s">
        <v>920</v>
      </c>
      <c r="F2152" s="74">
        <v>58</v>
      </c>
      <c r="G2152" s="73" t="s">
        <v>5055</v>
      </c>
      <c r="H2152" s="73" t="s">
        <v>53</v>
      </c>
      <c r="I2152" s="73" t="s">
        <v>5056</v>
      </c>
      <c r="J2152" s="73" t="s">
        <v>320</v>
      </c>
      <c r="K2152" s="73" t="s">
        <v>390</v>
      </c>
      <c r="L2152" s="73" t="s">
        <v>383</v>
      </c>
      <c r="M2152" s="73" t="s">
        <v>388</v>
      </c>
      <c r="N2152" s="73" t="s">
        <v>44</v>
      </c>
      <c r="O2152" s="73" t="s">
        <v>385</v>
      </c>
      <c r="P2152" s="73" t="s">
        <v>907</v>
      </c>
      <c r="Q2152" s="73" t="s">
        <v>928</v>
      </c>
      <c r="R2152" s="73" t="s">
        <v>53</v>
      </c>
      <c r="V2152" s="60" t="str">
        <f>W2152&amp;H2152</f>
        <v>VINSONчерный</v>
      </c>
      <c r="W2152" s="60" t="str">
        <f>_xlfn.LET(_xlpm.TextCell,TEXT(G2152,"###"),IF(_xlpm.TextCell&lt;&gt;"",IF(StyleSpaceSplit,IFERROR(IF(FIND(" ",_xlpm.TextCell)&gt;=1,MID(_xlpm.TextCell,1,FIND(" ",_xlpm.TextCell)-1),_xlpm.TextCell),_xlpm.TextCell),_xlpm.TextCell),""))</f>
        <v>VINSON</v>
      </c>
      <c r="X2152" s="60" t="str">
        <f>IF(A2152&lt;&gt;"",IFERROR(IF(FIND(" ",G2152)&gt;=1,MID(G2152,FIND(" ",G2152)+1,LEN(G2152)),""),""),"")</f>
        <v/>
      </c>
      <c r="AC2152" s="51">
        <f>IFERROR(VALUE(MID($C2152,1,2)),0)</f>
        <v>80</v>
      </c>
      <c r="AD2152" s="44">
        <f>IFERROR(VALUE(MID($C2152,4,3)),0)</f>
        <v>845</v>
      </c>
      <c r="AE2152" s="51">
        <f>VALUE(RIGHT("00"&amp;AC2152,2)&amp;RIGHT("000"&amp;AD2152,3))</f>
        <v>80845</v>
      </c>
    </row>
    <row r="2153" spans="1:31">
      <c r="A2153" s="60" t="str">
        <f>IF(G2153&amp;Q2153&lt;&gt;"",W2153&amp;Q2153,"")</f>
        <v>VINSONblack</v>
      </c>
      <c r="B2153" s="60" t="str">
        <f>IF(C2153&lt;&gt;"",LEFT(C2153,9),"")</f>
        <v>80-845-09</v>
      </c>
      <c r="C2153" s="73" t="s">
        <v>5057</v>
      </c>
      <c r="D2153" s="73" t="s">
        <v>5054</v>
      </c>
      <c r="E2153" s="73" t="s">
        <v>915</v>
      </c>
      <c r="F2153" s="74">
        <v>56</v>
      </c>
      <c r="G2153" s="73" t="s">
        <v>5055</v>
      </c>
      <c r="H2153" s="73" t="s">
        <v>53</v>
      </c>
      <c r="I2153" s="73" t="s">
        <v>5056</v>
      </c>
      <c r="J2153" s="73" t="s">
        <v>320</v>
      </c>
      <c r="K2153" s="73" t="s">
        <v>390</v>
      </c>
      <c r="L2153" s="73" t="s">
        <v>383</v>
      </c>
      <c r="M2153" s="73" t="s">
        <v>388</v>
      </c>
      <c r="N2153" s="73" t="s">
        <v>44</v>
      </c>
      <c r="O2153" s="73" t="s">
        <v>385</v>
      </c>
      <c r="P2153" s="73" t="s">
        <v>907</v>
      </c>
      <c r="Q2153" s="73" t="s">
        <v>928</v>
      </c>
      <c r="R2153" s="73" t="s">
        <v>53</v>
      </c>
      <c r="V2153" s="60" t="str">
        <f>W2153&amp;H2153</f>
        <v>VINSONчерный</v>
      </c>
      <c r="W2153" s="60" t="str">
        <f>_xlfn.LET(_xlpm.TextCell,TEXT(G2153,"###"),IF(_xlpm.TextCell&lt;&gt;"",IF(StyleSpaceSplit,IFERROR(IF(FIND(" ",_xlpm.TextCell)&gt;=1,MID(_xlpm.TextCell,1,FIND(" ",_xlpm.TextCell)-1),_xlpm.TextCell),_xlpm.TextCell),_xlpm.TextCell),""))</f>
        <v>VINSON</v>
      </c>
      <c r="X2153" s="60" t="str">
        <f>IF(A2153&lt;&gt;"",IFERROR(IF(FIND(" ",G2153)&gt;=1,MID(G2153,FIND(" ",G2153)+1,LEN(G2153)),""),""),"")</f>
        <v/>
      </c>
      <c r="AC2153" s="51">
        <f>IFERROR(VALUE(MID($C2153,1,2)),0)</f>
        <v>80</v>
      </c>
      <c r="AD2153" s="44">
        <f>IFERROR(VALUE(MID($C2153,4,3)),0)</f>
        <v>845</v>
      </c>
      <c r="AE2153" s="51">
        <f>VALUE(RIGHT("00"&amp;AC2153,2)&amp;RIGHT("000"&amp;AD2153,3))</f>
        <v>80845</v>
      </c>
    </row>
    <row r="2154" spans="1:31">
      <c r="A2154" s="60" t="str">
        <f>IF(G2154&amp;Q2154&lt;&gt;"",W2154&amp;Q2154,"")</f>
        <v>VINSONblack</v>
      </c>
      <c r="B2154" s="60" t="str">
        <f>IF(C2154&lt;&gt;"",LEFT(C2154,9),"")</f>
        <v>80-845-09</v>
      </c>
      <c r="C2154" s="73" t="s">
        <v>5058</v>
      </c>
      <c r="D2154" s="73" t="s">
        <v>5054</v>
      </c>
      <c r="E2154" s="73" t="s">
        <v>904</v>
      </c>
      <c r="F2154" s="74">
        <v>57</v>
      </c>
      <c r="G2154" s="73" t="s">
        <v>5055</v>
      </c>
      <c r="H2154" s="73" t="s">
        <v>53</v>
      </c>
      <c r="I2154" s="73" t="s">
        <v>5056</v>
      </c>
      <c r="J2154" s="73" t="s">
        <v>320</v>
      </c>
      <c r="K2154" s="73" t="s">
        <v>390</v>
      </c>
      <c r="L2154" s="73" t="s">
        <v>383</v>
      </c>
      <c r="M2154" s="73" t="s">
        <v>388</v>
      </c>
      <c r="N2154" s="73" t="s">
        <v>44</v>
      </c>
      <c r="O2154" s="73" t="s">
        <v>385</v>
      </c>
      <c r="P2154" s="73" t="s">
        <v>907</v>
      </c>
      <c r="Q2154" s="73" t="s">
        <v>928</v>
      </c>
      <c r="R2154" s="73" t="s">
        <v>53</v>
      </c>
      <c r="V2154" s="60" t="str">
        <f>W2154&amp;H2154</f>
        <v>VINSONчерный</v>
      </c>
      <c r="W2154" s="60" t="str">
        <f>_xlfn.LET(_xlpm.TextCell,TEXT(G2154,"###"),IF(_xlpm.TextCell&lt;&gt;"",IF(StyleSpaceSplit,IFERROR(IF(FIND(" ",_xlpm.TextCell)&gt;=1,MID(_xlpm.TextCell,1,FIND(" ",_xlpm.TextCell)-1),_xlpm.TextCell),_xlpm.TextCell),_xlpm.TextCell),""))</f>
        <v>VINSON</v>
      </c>
      <c r="X2154" s="60" t="str">
        <f>IF(A2154&lt;&gt;"",IFERROR(IF(FIND(" ",G2154)&gt;=1,MID(G2154,FIND(" ",G2154)+1,LEN(G2154)),""),""),"")</f>
        <v/>
      </c>
      <c r="AC2154" s="51">
        <f>IFERROR(VALUE(MID($C2154,1,2)),0)</f>
        <v>80</v>
      </c>
      <c r="AD2154" s="44">
        <f>IFERROR(VALUE(MID($C2154,4,3)),0)</f>
        <v>845</v>
      </c>
      <c r="AE2154" s="51">
        <f>VALUE(RIGHT("00"&amp;AC2154,2)&amp;RIGHT("000"&amp;AD2154,3))</f>
        <v>80845</v>
      </c>
    </row>
    <row r="2155" spans="1:31">
      <c r="A2155" s="60" t="str">
        <f>IF(G2155&amp;Q2155&lt;&gt;"",W2155&amp;Q2155,"")</f>
        <v>VINSONblack</v>
      </c>
      <c r="B2155" s="60" t="str">
        <f>IF(C2155&lt;&gt;"",LEFT(C2155,9),"")</f>
        <v>80-845-09</v>
      </c>
      <c r="C2155" s="73" t="s">
        <v>5059</v>
      </c>
      <c r="D2155" s="73" t="s">
        <v>5054</v>
      </c>
      <c r="E2155" s="73" t="s">
        <v>910</v>
      </c>
      <c r="F2155" s="74">
        <v>59</v>
      </c>
      <c r="G2155" s="73" t="s">
        <v>5055</v>
      </c>
      <c r="H2155" s="73" t="s">
        <v>53</v>
      </c>
      <c r="I2155" s="73" t="s">
        <v>5056</v>
      </c>
      <c r="J2155" s="73" t="s">
        <v>320</v>
      </c>
      <c r="K2155" s="73" t="s">
        <v>390</v>
      </c>
      <c r="L2155" s="73" t="s">
        <v>383</v>
      </c>
      <c r="M2155" s="73" t="s">
        <v>388</v>
      </c>
      <c r="N2155" s="73" t="s">
        <v>44</v>
      </c>
      <c r="O2155" s="73" t="s">
        <v>385</v>
      </c>
      <c r="P2155" s="73" t="s">
        <v>907</v>
      </c>
      <c r="Q2155" s="73" t="s">
        <v>928</v>
      </c>
      <c r="R2155" s="73" t="s">
        <v>53</v>
      </c>
      <c r="V2155" s="60" t="str">
        <f>W2155&amp;H2155</f>
        <v>VINSONчерный</v>
      </c>
      <c r="W2155" s="60" t="str">
        <f>_xlfn.LET(_xlpm.TextCell,TEXT(G2155,"###"),IF(_xlpm.TextCell&lt;&gt;"",IF(StyleSpaceSplit,IFERROR(IF(FIND(" ",_xlpm.TextCell)&gt;=1,MID(_xlpm.TextCell,1,FIND(" ",_xlpm.TextCell)-1),_xlpm.TextCell),_xlpm.TextCell),_xlpm.TextCell),""))</f>
        <v>VINSON</v>
      </c>
      <c r="X2155" s="60" t="str">
        <f>IF(A2155&lt;&gt;"",IFERROR(IF(FIND(" ",G2155)&gt;=1,MID(G2155,FIND(" ",G2155)+1,LEN(G2155)),""),""),"")</f>
        <v/>
      </c>
      <c r="AC2155" s="51">
        <f>IFERROR(VALUE(MID($C2155,1,2)),0)</f>
        <v>80</v>
      </c>
      <c r="AD2155" s="44">
        <f>IFERROR(VALUE(MID($C2155,4,3)),0)</f>
        <v>845</v>
      </c>
      <c r="AE2155" s="51">
        <f>VALUE(RIGHT("00"&amp;AC2155,2)&amp;RIGHT("000"&amp;AD2155,3))</f>
        <v>80845</v>
      </c>
    </row>
    <row r="2156" spans="1:31">
      <c r="A2156" s="60" t="str">
        <f>IF(G2156&amp;Q2156&lt;&gt;"",W2156&amp;Q2156,"")</f>
        <v>VINSONblack</v>
      </c>
      <c r="B2156" s="60" t="str">
        <f>IF(C2156&lt;&gt;"",LEFT(C2156,9),"")</f>
        <v>80-845-09</v>
      </c>
      <c r="C2156" s="73" t="s">
        <v>5060</v>
      </c>
      <c r="D2156" s="73" t="s">
        <v>5054</v>
      </c>
      <c r="E2156" s="73" t="s">
        <v>922</v>
      </c>
      <c r="F2156" s="74">
        <v>60</v>
      </c>
      <c r="G2156" s="73" t="s">
        <v>5055</v>
      </c>
      <c r="H2156" s="73" t="s">
        <v>53</v>
      </c>
      <c r="I2156" s="73" t="s">
        <v>5056</v>
      </c>
      <c r="J2156" s="73" t="s">
        <v>320</v>
      </c>
      <c r="K2156" s="73" t="s">
        <v>390</v>
      </c>
      <c r="L2156" s="73" t="s">
        <v>383</v>
      </c>
      <c r="M2156" s="73" t="s">
        <v>388</v>
      </c>
      <c r="N2156" s="73" t="s">
        <v>44</v>
      </c>
      <c r="O2156" s="73" t="s">
        <v>385</v>
      </c>
      <c r="P2156" s="73" t="s">
        <v>907</v>
      </c>
      <c r="Q2156" s="73" t="s">
        <v>928</v>
      </c>
      <c r="R2156" s="73" t="s">
        <v>53</v>
      </c>
      <c r="V2156" s="60" t="str">
        <f>W2156&amp;H2156</f>
        <v>VINSONчерный</v>
      </c>
      <c r="W2156" s="60" t="str">
        <f>_xlfn.LET(_xlpm.TextCell,TEXT(G2156,"###"),IF(_xlpm.TextCell&lt;&gt;"",IF(StyleSpaceSplit,IFERROR(IF(FIND(" ",_xlpm.TextCell)&gt;=1,MID(_xlpm.TextCell,1,FIND(" ",_xlpm.TextCell)-1),_xlpm.TextCell),_xlpm.TextCell),_xlpm.TextCell),""))</f>
        <v>VINSON</v>
      </c>
      <c r="X2156" s="60" t="str">
        <f>IF(A2156&lt;&gt;"",IFERROR(IF(FIND(" ",G2156)&gt;=1,MID(G2156,FIND(" ",G2156)+1,LEN(G2156)),""),""),"")</f>
        <v/>
      </c>
      <c r="AC2156" s="51">
        <f>IFERROR(VALUE(MID($C2156,1,2)),0)</f>
        <v>80</v>
      </c>
      <c r="AD2156" s="44">
        <f>IFERROR(VALUE(MID($C2156,4,3)),0)</f>
        <v>845</v>
      </c>
      <c r="AE2156" s="51">
        <f>VALUE(RIGHT("00"&amp;AC2156,2)&amp;RIGHT("000"&amp;AD2156,3))</f>
        <v>80845</v>
      </c>
    </row>
    <row r="2157" spans="1:31">
      <c r="A2157" s="60" t="str">
        <f>IF(G2157&amp;Q2157&lt;&gt;"",W2157&amp;Q2157,"")</f>
        <v>VINSONblack</v>
      </c>
      <c r="B2157" s="60" t="str">
        <f>IF(C2157&lt;&gt;"",LEFT(C2157,9),"")</f>
        <v>80-845-09</v>
      </c>
      <c r="C2157" s="73" t="s">
        <v>5061</v>
      </c>
      <c r="D2157" s="73" t="s">
        <v>5054</v>
      </c>
      <c r="E2157" s="73" t="s">
        <v>912</v>
      </c>
      <c r="F2157" s="74">
        <v>61</v>
      </c>
      <c r="G2157" s="73" t="s">
        <v>5055</v>
      </c>
      <c r="H2157" s="73" t="s">
        <v>53</v>
      </c>
      <c r="I2157" s="73" t="s">
        <v>5056</v>
      </c>
      <c r="J2157" s="73" t="s">
        <v>320</v>
      </c>
      <c r="K2157" s="73" t="s">
        <v>390</v>
      </c>
      <c r="L2157" s="73" t="s">
        <v>383</v>
      </c>
      <c r="M2157" s="73" t="s">
        <v>388</v>
      </c>
      <c r="N2157" s="73" t="s">
        <v>44</v>
      </c>
      <c r="O2157" s="73" t="s">
        <v>385</v>
      </c>
      <c r="P2157" s="73" t="s">
        <v>907</v>
      </c>
      <c r="Q2157" s="73" t="s">
        <v>928</v>
      </c>
      <c r="R2157" s="73" t="s">
        <v>53</v>
      </c>
      <c r="V2157" s="60" t="str">
        <f>W2157&amp;H2157</f>
        <v>VINSONчерный</v>
      </c>
      <c r="W2157" s="60" t="str">
        <f>_xlfn.LET(_xlpm.TextCell,TEXT(G2157,"###"),IF(_xlpm.TextCell&lt;&gt;"",IF(StyleSpaceSplit,IFERROR(IF(FIND(" ",_xlpm.TextCell)&gt;=1,MID(_xlpm.TextCell,1,FIND(" ",_xlpm.TextCell)-1),_xlpm.TextCell),_xlpm.TextCell),_xlpm.TextCell),""))</f>
        <v>VINSON</v>
      </c>
      <c r="X2157" s="60" t="str">
        <f>IF(A2157&lt;&gt;"",IFERROR(IF(FIND(" ",G2157)&gt;=1,MID(G2157,FIND(" ",G2157)+1,LEN(G2157)),""),""),"")</f>
        <v/>
      </c>
      <c r="AC2157" s="51">
        <f>IFERROR(VALUE(MID($C2157,1,2)),0)</f>
        <v>80</v>
      </c>
      <c r="AD2157" s="44">
        <f>IFERROR(VALUE(MID($C2157,4,3)),0)</f>
        <v>845</v>
      </c>
      <c r="AE2157" s="51">
        <f>VALUE(RIGHT("00"&amp;AC2157,2)&amp;RIGHT("000"&amp;AD2157,3))</f>
        <v>80845</v>
      </c>
    </row>
    <row r="2158" spans="1:31">
      <c r="A2158" s="60" t="str">
        <f>IF(G2158&amp;Q2158&lt;&gt;"",W2158&amp;Q2158,"")</f>
        <v>WADDENblack</v>
      </c>
      <c r="B2158" s="60" t="str">
        <f>IF(C2158&lt;&gt;"",LEFT(C2158,9),"")</f>
        <v>80-846-09</v>
      </c>
      <c r="C2158" s="73" t="s">
        <v>5062</v>
      </c>
      <c r="D2158" s="73" t="s">
        <v>5063</v>
      </c>
      <c r="E2158" s="73" t="s">
        <v>920</v>
      </c>
      <c r="F2158" s="74">
        <v>58</v>
      </c>
      <c r="G2158" s="73" t="s">
        <v>5064</v>
      </c>
      <c r="H2158" s="73" t="s">
        <v>53</v>
      </c>
      <c r="I2158" s="73" t="s">
        <v>1826</v>
      </c>
      <c r="J2158" s="73" t="s">
        <v>324</v>
      </c>
      <c r="K2158" s="73" t="s">
        <v>382</v>
      </c>
      <c r="L2158" s="73" t="s">
        <v>383</v>
      </c>
      <c r="M2158" s="73" t="s">
        <v>388</v>
      </c>
      <c r="N2158" s="73" t="s">
        <v>44</v>
      </c>
      <c r="O2158" s="73" t="s">
        <v>385</v>
      </c>
      <c r="P2158" s="73" t="s">
        <v>907</v>
      </c>
      <c r="Q2158" s="73" t="s">
        <v>928</v>
      </c>
      <c r="R2158" s="73" t="s">
        <v>53</v>
      </c>
      <c r="V2158" s="60" t="str">
        <f>W2158&amp;H2158</f>
        <v>WADDENчерный</v>
      </c>
      <c r="W2158" s="60" t="str">
        <f>_xlfn.LET(_xlpm.TextCell,TEXT(G2158,"###"),IF(_xlpm.TextCell&lt;&gt;"",IF(StyleSpaceSplit,IFERROR(IF(FIND(" ",_xlpm.TextCell)&gt;=1,MID(_xlpm.TextCell,1,FIND(" ",_xlpm.TextCell)-1),_xlpm.TextCell),_xlpm.TextCell),_xlpm.TextCell),""))</f>
        <v>WADDEN</v>
      </c>
      <c r="X2158" s="60" t="str">
        <f>IF(A2158&lt;&gt;"",IFERROR(IF(FIND(" ",G2158)&gt;=1,MID(G2158,FIND(" ",G2158)+1,LEN(G2158)),""),""),"")</f>
        <v/>
      </c>
      <c r="AC2158" s="51">
        <f>IFERROR(VALUE(MID($C2158,1,2)),0)</f>
        <v>80</v>
      </c>
      <c r="AD2158" s="44">
        <f>IFERROR(VALUE(MID($C2158,4,3)),0)</f>
        <v>846</v>
      </c>
      <c r="AE2158" s="51">
        <f>VALUE(RIGHT("00"&amp;AC2158,2)&amp;RIGHT("000"&amp;AD2158,3))</f>
        <v>80846</v>
      </c>
    </row>
    <row r="2159" spans="1:31">
      <c r="A2159" s="60" t="str">
        <f>IF(G2159&amp;Q2159&lt;&gt;"",W2159&amp;Q2159,"")</f>
        <v>WADEred</v>
      </c>
      <c r="B2159" s="60" t="str">
        <f>IF(C2159&lt;&gt;"",LEFT(C2159,9),"")</f>
        <v>80-847-18</v>
      </c>
      <c r="C2159" s="73" t="s">
        <v>5065</v>
      </c>
      <c r="D2159" s="73" t="s">
        <v>5066</v>
      </c>
      <c r="E2159" s="73" t="s">
        <v>920</v>
      </c>
      <c r="F2159" s="74">
        <v>58</v>
      </c>
      <c r="G2159" s="73" t="s">
        <v>5067</v>
      </c>
      <c r="H2159" s="73" t="s">
        <v>78</v>
      </c>
      <c r="I2159" s="73" t="s">
        <v>1265</v>
      </c>
      <c r="J2159" s="73" t="s">
        <v>324</v>
      </c>
      <c r="K2159" s="73" t="s">
        <v>382</v>
      </c>
      <c r="L2159" s="73" t="s">
        <v>383</v>
      </c>
      <c r="M2159" s="73" t="s">
        <v>388</v>
      </c>
      <c r="N2159" s="73" t="s">
        <v>44</v>
      </c>
      <c r="O2159" s="73" t="s">
        <v>385</v>
      </c>
      <c r="P2159" s="73" t="s">
        <v>907</v>
      </c>
      <c r="Q2159" s="73" t="s">
        <v>969</v>
      </c>
      <c r="R2159" s="73" t="s">
        <v>78</v>
      </c>
      <c r="V2159" s="60" t="str">
        <f>W2159&amp;H2159</f>
        <v>WADEкрасный</v>
      </c>
      <c r="W2159" s="60" t="str">
        <f>_xlfn.LET(_xlpm.TextCell,TEXT(G2159,"###"),IF(_xlpm.TextCell&lt;&gt;"",IF(StyleSpaceSplit,IFERROR(IF(FIND(" ",_xlpm.TextCell)&gt;=1,MID(_xlpm.TextCell,1,FIND(" ",_xlpm.TextCell)-1),_xlpm.TextCell),_xlpm.TextCell),_xlpm.TextCell),""))</f>
        <v>WADE</v>
      </c>
      <c r="X2159" s="60" t="str">
        <f>IF(A2159&lt;&gt;"",IFERROR(IF(FIND(" ",G2159)&gt;=1,MID(G2159,FIND(" ",G2159)+1,LEN(G2159)),""),""),"")</f>
        <v/>
      </c>
      <c r="AC2159" s="51">
        <f>IFERROR(VALUE(MID($C2159,1,2)),0)</f>
        <v>80</v>
      </c>
      <c r="AD2159" s="44">
        <f>IFERROR(VALUE(MID($C2159,4,3)),0)</f>
        <v>847</v>
      </c>
      <c r="AE2159" s="51">
        <f>VALUE(RIGHT("00"&amp;AC2159,2)&amp;RIGHT("000"&amp;AD2159,3))</f>
        <v>80847</v>
      </c>
    </row>
    <row r="2160" spans="1:31">
      <c r="A2160" s="60" t="str">
        <f>IF(G2160&amp;Q2160&lt;&gt;"",W2160&amp;Q2160,"")</f>
        <v>WALSHbrown</v>
      </c>
      <c r="B2160" s="60" t="str">
        <f>IF(C2160&lt;&gt;"",LEFT(C2160,9),"")</f>
        <v>80-848-14</v>
      </c>
      <c r="C2160" s="73" t="s">
        <v>5068</v>
      </c>
      <c r="D2160" s="73" t="s">
        <v>5069</v>
      </c>
      <c r="E2160" s="73" t="s">
        <v>920</v>
      </c>
      <c r="F2160" s="74">
        <v>58</v>
      </c>
      <c r="G2160" s="73" t="s">
        <v>5070</v>
      </c>
      <c r="H2160" s="73" t="s">
        <v>86</v>
      </c>
      <c r="I2160" s="73" t="s">
        <v>1265</v>
      </c>
      <c r="J2160" s="73" t="s">
        <v>324</v>
      </c>
      <c r="K2160" s="73" t="s">
        <v>382</v>
      </c>
      <c r="L2160" s="73" t="s">
        <v>383</v>
      </c>
      <c r="M2160" s="73" t="s">
        <v>388</v>
      </c>
      <c r="N2160" s="73" t="s">
        <v>44</v>
      </c>
      <c r="O2160" s="73" t="s">
        <v>385</v>
      </c>
      <c r="P2160" s="73" t="s">
        <v>907</v>
      </c>
      <c r="Q2160" s="73" t="s">
        <v>1033</v>
      </c>
      <c r="R2160" s="73" t="s">
        <v>86</v>
      </c>
      <c r="V2160" s="60" t="str">
        <f>W2160&amp;H2160</f>
        <v>WALSHкоричневый</v>
      </c>
      <c r="W2160" s="60" t="str">
        <f>_xlfn.LET(_xlpm.TextCell,TEXT(G2160,"###"),IF(_xlpm.TextCell&lt;&gt;"",IF(StyleSpaceSplit,IFERROR(IF(FIND(" ",_xlpm.TextCell)&gt;=1,MID(_xlpm.TextCell,1,FIND(" ",_xlpm.TextCell)-1),_xlpm.TextCell),_xlpm.TextCell),_xlpm.TextCell),""))</f>
        <v>WALSH</v>
      </c>
      <c r="X2160" s="60" t="str">
        <f>IF(A2160&lt;&gt;"",IFERROR(IF(FIND(" ",G2160)&gt;=1,MID(G2160,FIND(" ",G2160)+1,LEN(G2160)),""),""),"")</f>
        <v/>
      </c>
      <c r="AC2160" s="51">
        <f>IFERROR(VALUE(MID($C2160,1,2)),0)</f>
        <v>80</v>
      </c>
      <c r="AD2160" s="44">
        <f>IFERROR(VALUE(MID($C2160,4,3)),0)</f>
        <v>848</v>
      </c>
      <c r="AE2160" s="51">
        <f>VALUE(RIGHT("00"&amp;AC2160,2)&amp;RIGHT("000"&amp;AD2160,3))</f>
        <v>80848</v>
      </c>
    </row>
    <row r="2161" spans="1:31">
      <c r="A2161" s="60" t="str">
        <f>IF(G2161&amp;Q2161&lt;&gt;"",W2161&amp;Q2161,"")</f>
        <v>WALSHgrey</v>
      </c>
      <c r="B2161" s="60" t="str">
        <f>IF(C2161&lt;&gt;"",LEFT(C2161,9),"")</f>
        <v>80-848-08</v>
      </c>
      <c r="C2161" s="73" t="s">
        <v>5937</v>
      </c>
      <c r="D2161" s="73" t="s">
        <v>5938</v>
      </c>
      <c r="E2161" s="73" t="s">
        <v>904</v>
      </c>
      <c r="F2161" s="74">
        <v>57</v>
      </c>
      <c r="G2161" s="73" t="s">
        <v>5070</v>
      </c>
      <c r="H2161" s="73" t="s">
        <v>83</v>
      </c>
      <c r="I2161" s="73" t="s">
        <v>1265</v>
      </c>
      <c r="J2161" s="73" t="s">
        <v>324</v>
      </c>
      <c r="K2161" s="73" t="s">
        <v>382</v>
      </c>
      <c r="L2161" s="73" t="s">
        <v>383</v>
      </c>
      <c r="M2161" s="73" t="s">
        <v>388</v>
      </c>
      <c r="N2161" s="73" t="s">
        <v>44</v>
      </c>
      <c r="O2161" s="73" t="s">
        <v>385</v>
      </c>
      <c r="P2161" s="73" t="s">
        <v>907</v>
      </c>
      <c r="Q2161" s="73" t="s">
        <v>917</v>
      </c>
      <c r="R2161" s="73" t="s">
        <v>83</v>
      </c>
      <c r="V2161" s="60" t="str">
        <f>W2161&amp;H2161</f>
        <v>WALSHсерый</v>
      </c>
      <c r="W2161" s="60" t="str">
        <f>_xlfn.LET(_xlpm.TextCell,TEXT(G2161,"###"),IF(_xlpm.TextCell&lt;&gt;"",IF(StyleSpaceSplit,IFERROR(IF(FIND(" ",_xlpm.TextCell)&gt;=1,MID(_xlpm.TextCell,1,FIND(" ",_xlpm.TextCell)-1),_xlpm.TextCell),_xlpm.TextCell),_xlpm.TextCell),""))</f>
        <v>WALSH</v>
      </c>
      <c r="X2161" s="60" t="str">
        <f>IF(A2161&lt;&gt;"",IFERROR(IF(FIND(" ",G2161)&gt;=1,MID(G2161,FIND(" ",G2161)+1,LEN(G2161)),""),""),"")</f>
        <v/>
      </c>
      <c r="AC2161" s="51">
        <f>IFERROR(VALUE(MID($C2161,1,2)),0)</f>
        <v>80</v>
      </c>
      <c r="AD2161" s="44">
        <f>IFERROR(VALUE(MID($C2161,4,3)),0)</f>
        <v>848</v>
      </c>
      <c r="AE2161" s="51">
        <f>VALUE(RIGHT("00"&amp;AC2161,2)&amp;RIGHT("000"&amp;AD2161,3))</f>
        <v>80848</v>
      </c>
    </row>
    <row r="2162" spans="1:31">
      <c r="A2162" s="60" t="str">
        <f>IF(G2162&amp;Q2162&lt;&gt;"",W2162&amp;Q2162,"")</f>
        <v>WALSHgrey</v>
      </c>
      <c r="B2162" s="60" t="str">
        <f>IF(C2162&lt;&gt;"",LEFT(C2162,9),"")</f>
        <v>80-848-08</v>
      </c>
      <c r="C2162" s="73" t="s">
        <v>5939</v>
      </c>
      <c r="D2162" s="73" t="s">
        <v>5938</v>
      </c>
      <c r="E2162" s="73" t="s">
        <v>920</v>
      </c>
      <c r="F2162" s="74">
        <v>58</v>
      </c>
      <c r="G2162" s="73" t="s">
        <v>5070</v>
      </c>
      <c r="H2162" s="73" t="s">
        <v>83</v>
      </c>
      <c r="I2162" s="73" t="s">
        <v>1265</v>
      </c>
      <c r="J2162" s="73" t="s">
        <v>324</v>
      </c>
      <c r="K2162" s="73" t="s">
        <v>382</v>
      </c>
      <c r="L2162" s="73" t="s">
        <v>383</v>
      </c>
      <c r="M2162" s="73" t="s">
        <v>388</v>
      </c>
      <c r="N2162" s="73" t="s">
        <v>44</v>
      </c>
      <c r="O2162" s="73" t="s">
        <v>385</v>
      </c>
      <c r="P2162" s="73" t="s">
        <v>907</v>
      </c>
      <c r="Q2162" s="73" t="s">
        <v>917</v>
      </c>
      <c r="R2162" s="73" t="s">
        <v>83</v>
      </c>
      <c r="V2162" s="60" t="str">
        <f>W2162&amp;H2162</f>
        <v>WALSHсерый</v>
      </c>
      <c r="W2162" s="60" t="str">
        <f>_xlfn.LET(_xlpm.TextCell,TEXT(G2162,"###"),IF(_xlpm.TextCell&lt;&gt;"",IF(StyleSpaceSplit,IFERROR(IF(FIND(" ",_xlpm.TextCell)&gt;=1,MID(_xlpm.TextCell,1,FIND(" ",_xlpm.TextCell)-1),_xlpm.TextCell),_xlpm.TextCell),_xlpm.TextCell),""))</f>
        <v>WALSH</v>
      </c>
      <c r="X2162" s="60" t="str">
        <f>IF(A2162&lt;&gt;"",IFERROR(IF(FIND(" ",G2162)&gt;=1,MID(G2162,FIND(" ",G2162)+1,LEN(G2162)),""),""),"")</f>
        <v/>
      </c>
      <c r="AC2162" s="51">
        <f>IFERROR(VALUE(MID($C2162,1,2)),0)</f>
        <v>80</v>
      </c>
      <c r="AD2162" s="44">
        <f>IFERROR(VALUE(MID($C2162,4,3)),0)</f>
        <v>848</v>
      </c>
      <c r="AE2162" s="51">
        <f>VALUE(RIGHT("00"&amp;AC2162,2)&amp;RIGHT("000"&amp;AD2162,3))</f>
        <v>80848</v>
      </c>
    </row>
    <row r="2163" spans="1:31">
      <c r="A2163" s="60" t="str">
        <f>IF(G2163&amp;Q2163&lt;&gt;"",W2163&amp;Q2163,"")</f>
        <v>WALSHgrey</v>
      </c>
      <c r="B2163" s="60" t="str">
        <f>IF(C2163&lt;&gt;"",LEFT(C2163,9),"")</f>
        <v>80-848-08</v>
      </c>
      <c r="C2163" s="73" t="s">
        <v>5940</v>
      </c>
      <c r="D2163" s="73" t="s">
        <v>5938</v>
      </c>
      <c r="E2163" s="73" t="s">
        <v>910</v>
      </c>
      <c r="F2163" s="74">
        <v>59</v>
      </c>
      <c r="G2163" s="73" t="s">
        <v>5070</v>
      </c>
      <c r="H2163" s="73" t="s">
        <v>83</v>
      </c>
      <c r="I2163" s="73" t="s">
        <v>1265</v>
      </c>
      <c r="J2163" s="73" t="s">
        <v>324</v>
      </c>
      <c r="K2163" s="73" t="s">
        <v>382</v>
      </c>
      <c r="L2163" s="73" t="s">
        <v>383</v>
      </c>
      <c r="M2163" s="73" t="s">
        <v>388</v>
      </c>
      <c r="N2163" s="73" t="s">
        <v>44</v>
      </c>
      <c r="O2163" s="73" t="s">
        <v>385</v>
      </c>
      <c r="P2163" s="73" t="s">
        <v>907</v>
      </c>
      <c r="Q2163" s="73" t="s">
        <v>917</v>
      </c>
      <c r="R2163" s="73" t="s">
        <v>83</v>
      </c>
      <c r="V2163" s="60" t="str">
        <f>W2163&amp;H2163</f>
        <v>WALSHсерый</v>
      </c>
      <c r="W2163" s="60" t="str">
        <f>_xlfn.LET(_xlpm.TextCell,TEXT(G2163,"###"),IF(_xlpm.TextCell&lt;&gt;"",IF(StyleSpaceSplit,IFERROR(IF(FIND(" ",_xlpm.TextCell)&gt;=1,MID(_xlpm.TextCell,1,FIND(" ",_xlpm.TextCell)-1),_xlpm.TextCell),_xlpm.TextCell),_xlpm.TextCell),""))</f>
        <v>WALSH</v>
      </c>
      <c r="X2163" s="60" t="str">
        <f>IF(A2163&lt;&gt;"",IFERROR(IF(FIND(" ",G2163)&gt;=1,MID(G2163,FIND(" ",G2163)+1,LEN(G2163)),""),""),"")</f>
        <v/>
      </c>
      <c r="AC2163" s="51">
        <f>IFERROR(VALUE(MID($C2163,1,2)),0)</f>
        <v>80</v>
      </c>
      <c r="AD2163" s="44">
        <f>IFERROR(VALUE(MID($C2163,4,3)),0)</f>
        <v>848</v>
      </c>
      <c r="AE2163" s="51">
        <f>VALUE(RIGHT("00"&amp;AC2163,2)&amp;RIGHT("000"&amp;AD2163,3))</f>
        <v>80848</v>
      </c>
    </row>
    <row r="2164" spans="1:31">
      <c r="A2164" s="60" t="str">
        <f>IF(G2164&amp;Q2164&lt;&gt;"",W2164&amp;Q2164,"")</f>
        <v>WALSHgrey</v>
      </c>
      <c r="B2164" s="60" t="str">
        <f>IF(C2164&lt;&gt;"",LEFT(C2164,9),"")</f>
        <v>80-848-08</v>
      </c>
      <c r="C2164" s="73" t="s">
        <v>5941</v>
      </c>
      <c r="D2164" s="73" t="s">
        <v>5938</v>
      </c>
      <c r="E2164" s="73" t="s">
        <v>922</v>
      </c>
      <c r="F2164" s="74">
        <v>60</v>
      </c>
      <c r="G2164" s="73" t="s">
        <v>5070</v>
      </c>
      <c r="H2164" s="73" t="s">
        <v>83</v>
      </c>
      <c r="I2164" s="73" t="s">
        <v>1265</v>
      </c>
      <c r="J2164" s="73" t="s">
        <v>324</v>
      </c>
      <c r="K2164" s="73" t="s">
        <v>382</v>
      </c>
      <c r="L2164" s="73" t="s">
        <v>383</v>
      </c>
      <c r="M2164" s="73" t="s">
        <v>388</v>
      </c>
      <c r="N2164" s="73" t="s">
        <v>44</v>
      </c>
      <c r="O2164" s="73" t="s">
        <v>385</v>
      </c>
      <c r="P2164" s="73" t="s">
        <v>907</v>
      </c>
      <c r="Q2164" s="73" t="s">
        <v>917</v>
      </c>
      <c r="R2164" s="73" t="s">
        <v>83</v>
      </c>
      <c r="V2164" s="60" t="str">
        <f>W2164&amp;H2164</f>
        <v>WALSHсерый</v>
      </c>
      <c r="W2164" s="60" t="str">
        <f>_xlfn.LET(_xlpm.TextCell,TEXT(G2164,"###"),IF(_xlpm.TextCell&lt;&gt;"",IF(StyleSpaceSplit,IFERROR(IF(FIND(" ",_xlpm.TextCell)&gt;=1,MID(_xlpm.TextCell,1,FIND(" ",_xlpm.TextCell)-1),_xlpm.TextCell),_xlpm.TextCell),_xlpm.TextCell),""))</f>
        <v>WALSH</v>
      </c>
      <c r="X2164" s="60" t="str">
        <f>IF(A2164&lt;&gt;"",IFERROR(IF(FIND(" ",G2164)&gt;=1,MID(G2164,FIND(" ",G2164)+1,LEN(G2164)),""),""),"")</f>
        <v/>
      </c>
      <c r="AC2164" s="51">
        <f>IFERROR(VALUE(MID($C2164,1,2)),0)</f>
        <v>80</v>
      </c>
      <c r="AD2164" s="44">
        <f>IFERROR(VALUE(MID($C2164,4,3)),0)</f>
        <v>848</v>
      </c>
      <c r="AE2164" s="51">
        <f>VALUE(RIGHT("00"&amp;AC2164,2)&amp;RIGHT("000"&amp;AD2164,3))</f>
        <v>80848</v>
      </c>
    </row>
    <row r="2165" spans="1:31">
      <c r="A2165" s="60" t="str">
        <f>IF(G2165&amp;Q2165&lt;&gt;"",W2165&amp;Q2165,"")</f>
        <v>WALSHgrey</v>
      </c>
      <c r="B2165" s="60" t="str">
        <f>IF(C2165&lt;&gt;"",LEFT(C2165,9),"")</f>
        <v>80-848-08</v>
      </c>
      <c r="C2165" s="73" t="s">
        <v>5942</v>
      </c>
      <c r="D2165" s="73" t="s">
        <v>5938</v>
      </c>
      <c r="E2165" s="73" t="s">
        <v>912</v>
      </c>
      <c r="F2165" s="74">
        <v>61</v>
      </c>
      <c r="G2165" s="73" t="s">
        <v>5070</v>
      </c>
      <c r="H2165" s="73" t="s">
        <v>83</v>
      </c>
      <c r="I2165" s="73" t="s">
        <v>1265</v>
      </c>
      <c r="J2165" s="73" t="s">
        <v>324</v>
      </c>
      <c r="K2165" s="73" t="s">
        <v>382</v>
      </c>
      <c r="L2165" s="73" t="s">
        <v>383</v>
      </c>
      <c r="M2165" s="73" t="s">
        <v>388</v>
      </c>
      <c r="N2165" s="73" t="s">
        <v>44</v>
      </c>
      <c r="O2165" s="73" t="s">
        <v>385</v>
      </c>
      <c r="P2165" s="73" t="s">
        <v>907</v>
      </c>
      <c r="Q2165" s="73" t="s">
        <v>917</v>
      </c>
      <c r="R2165" s="73" t="s">
        <v>83</v>
      </c>
      <c r="V2165" s="60" t="str">
        <f>W2165&amp;H2165</f>
        <v>WALSHсерый</v>
      </c>
      <c r="W2165" s="60" t="str">
        <f>_xlfn.LET(_xlpm.TextCell,TEXT(G2165,"###"),IF(_xlpm.TextCell&lt;&gt;"",IF(StyleSpaceSplit,IFERROR(IF(FIND(" ",_xlpm.TextCell)&gt;=1,MID(_xlpm.TextCell,1,FIND(" ",_xlpm.TextCell)-1),_xlpm.TextCell),_xlpm.TextCell),_xlpm.TextCell),""))</f>
        <v>WALSH</v>
      </c>
      <c r="X2165" s="60" t="str">
        <f>IF(A2165&lt;&gt;"",IFERROR(IF(FIND(" ",G2165)&gt;=1,MID(G2165,FIND(" ",G2165)+1,LEN(G2165)),""),""),"")</f>
        <v/>
      </c>
      <c r="AC2165" s="51">
        <f>IFERROR(VALUE(MID($C2165,1,2)),0)</f>
        <v>80</v>
      </c>
      <c r="AD2165" s="44">
        <f>IFERROR(VALUE(MID($C2165,4,3)),0)</f>
        <v>848</v>
      </c>
      <c r="AE2165" s="51">
        <f>VALUE(RIGHT("00"&amp;AC2165,2)&amp;RIGHT("000"&amp;AD2165,3))</f>
        <v>80848</v>
      </c>
    </row>
    <row r="2166" spans="1:31">
      <c r="A2166" s="60" t="str">
        <f>IF(G2166&amp;Q2166&lt;&gt;"",W2166&amp;Q2166,"")</f>
        <v>WALTcognac</v>
      </c>
      <c r="B2166" s="60" t="str">
        <f>IF(C2166&lt;&gt;"",LEFT(C2166,9),"")</f>
        <v>80-020-13</v>
      </c>
      <c r="C2166" s="73" t="s">
        <v>7711</v>
      </c>
      <c r="D2166" s="73" t="s">
        <v>7712</v>
      </c>
      <c r="E2166" s="73" t="s">
        <v>904</v>
      </c>
      <c r="F2166" s="74">
        <v>57</v>
      </c>
      <c r="G2166" s="73" t="s">
        <v>7713</v>
      </c>
      <c r="H2166" s="73" t="s">
        <v>217</v>
      </c>
      <c r="I2166" s="73" t="s">
        <v>1179</v>
      </c>
      <c r="J2166" s="73" t="s">
        <v>324</v>
      </c>
      <c r="K2166" s="73" t="s">
        <v>382</v>
      </c>
      <c r="L2166" s="73" t="s">
        <v>383</v>
      </c>
      <c r="M2166" s="73" t="s">
        <v>388</v>
      </c>
      <c r="O2166" s="73" t="s">
        <v>385</v>
      </c>
      <c r="P2166" s="73" t="s">
        <v>907</v>
      </c>
      <c r="Q2166" s="73" t="s">
        <v>1193</v>
      </c>
      <c r="R2166" s="73" t="s">
        <v>199</v>
      </c>
      <c r="V2166" s="60" t="str">
        <f>W2166&amp;H2166</f>
        <v>WALTрыжий</v>
      </c>
      <c r="W2166" s="60" t="str">
        <f>_xlfn.LET(_xlpm.TextCell,TEXT(G2166,"###"),IF(_xlpm.TextCell&lt;&gt;"",IF(StyleSpaceSplit,IFERROR(IF(FIND(" ",_xlpm.TextCell)&gt;=1,MID(_xlpm.TextCell,1,FIND(" ",_xlpm.TextCell)-1),_xlpm.TextCell),_xlpm.TextCell),_xlpm.TextCell),""))</f>
        <v>WALT</v>
      </c>
      <c r="X2166" s="60" t="str">
        <f>IF(A2166&lt;&gt;"",IFERROR(IF(FIND(" ",G2166)&gt;=1,MID(G2166,FIND(" ",G2166)+1,LEN(G2166)),""),""),"")</f>
        <v/>
      </c>
      <c r="AC2166" s="51">
        <f>IFERROR(VALUE(MID($C2166,1,2)),0)</f>
        <v>80</v>
      </c>
      <c r="AD2166" s="44">
        <f>IFERROR(VALUE(MID($C2166,4,3)),0)</f>
        <v>20</v>
      </c>
      <c r="AE2166" s="51">
        <f>VALUE(RIGHT("00"&amp;AC2166,2)&amp;RIGHT("000"&amp;AD2166,3))</f>
        <v>80020</v>
      </c>
    </row>
    <row r="2167" spans="1:31">
      <c r="A2167" s="60" t="str">
        <f>IF(G2167&amp;Q2167&lt;&gt;"",W2167&amp;Q2167,"")</f>
        <v>WARWICKpatchwork</v>
      </c>
      <c r="B2167" s="60" t="str">
        <f>IF(C2167&lt;&gt;"",LEFT(C2167,9),"")</f>
        <v>81-060-35</v>
      </c>
      <c r="C2167" s="73" t="s">
        <v>6881</v>
      </c>
      <c r="D2167" s="73" t="s">
        <v>6882</v>
      </c>
      <c r="E2167" s="73" t="s">
        <v>915</v>
      </c>
      <c r="F2167" s="74">
        <v>56</v>
      </c>
      <c r="G2167" s="73" t="s">
        <v>6883</v>
      </c>
      <c r="H2167" s="73" t="s">
        <v>209</v>
      </c>
      <c r="I2167" s="73" t="s">
        <v>1413</v>
      </c>
      <c r="J2167" s="73" t="s">
        <v>318</v>
      </c>
      <c r="K2167" s="73" t="s">
        <v>382</v>
      </c>
      <c r="L2167" s="73" t="s">
        <v>383</v>
      </c>
      <c r="M2167" s="73" t="s">
        <v>388</v>
      </c>
      <c r="N2167" s="73" t="s">
        <v>44</v>
      </c>
      <c r="O2167" s="73" t="s">
        <v>385</v>
      </c>
      <c r="P2167" s="73" t="s">
        <v>907</v>
      </c>
      <c r="Q2167" s="73" t="s">
        <v>1387</v>
      </c>
      <c r="R2167" s="73" t="s">
        <v>209</v>
      </c>
      <c r="V2167" s="60" t="str">
        <f>W2167&amp;H2167</f>
        <v>WARWICKразноцветный</v>
      </c>
      <c r="W2167" s="60" t="str">
        <f>_xlfn.LET(_xlpm.TextCell,TEXT(G2167,"###"),IF(_xlpm.TextCell&lt;&gt;"",IF(StyleSpaceSplit,IFERROR(IF(FIND(" ",_xlpm.TextCell)&gt;=1,MID(_xlpm.TextCell,1,FIND(" ",_xlpm.TextCell)-1),_xlpm.TextCell),_xlpm.TextCell),_xlpm.TextCell),""))</f>
        <v>WARWICK</v>
      </c>
      <c r="X2167" s="60" t="str">
        <f>IF(A2167&lt;&gt;"",IFERROR(IF(FIND(" ",G2167)&gt;=1,MID(G2167,FIND(" ",G2167)+1,LEN(G2167)),""),""),"")</f>
        <v/>
      </c>
      <c r="AC2167" s="51">
        <f>IFERROR(VALUE(MID($C2167,1,2)),0)</f>
        <v>81</v>
      </c>
      <c r="AD2167" s="44">
        <f>IFERROR(VALUE(MID($C2167,4,3)),0)</f>
        <v>60</v>
      </c>
      <c r="AE2167" s="51">
        <f>VALUE(RIGHT("00"&amp;AC2167,2)&amp;RIGHT("000"&amp;AD2167,3))</f>
        <v>81060</v>
      </c>
    </row>
    <row r="2168" spans="1:31">
      <c r="A2168" s="60" t="str">
        <f>IF(G2168&amp;Q2168&lt;&gt;"",W2168&amp;Q2168,"")</f>
        <v>WARWICKpatchwork</v>
      </c>
      <c r="B2168" s="60" t="str">
        <f>IF(C2168&lt;&gt;"",LEFT(C2168,9),"")</f>
        <v>81-060-35</v>
      </c>
      <c r="C2168" s="73" t="s">
        <v>6884</v>
      </c>
      <c r="D2168" s="73" t="s">
        <v>6882</v>
      </c>
      <c r="E2168" s="73" t="s">
        <v>904</v>
      </c>
      <c r="F2168" s="74">
        <v>57</v>
      </c>
      <c r="G2168" s="73" t="s">
        <v>6883</v>
      </c>
      <c r="H2168" s="73" t="s">
        <v>209</v>
      </c>
      <c r="I2168" s="73" t="s">
        <v>1413</v>
      </c>
      <c r="J2168" s="73" t="s">
        <v>318</v>
      </c>
      <c r="K2168" s="73" t="s">
        <v>382</v>
      </c>
      <c r="L2168" s="73" t="s">
        <v>383</v>
      </c>
      <c r="M2168" s="73" t="s">
        <v>388</v>
      </c>
      <c r="N2168" s="73" t="s">
        <v>44</v>
      </c>
      <c r="O2168" s="73" t="s">
        <v>385</v>
      </c>
      <c r="P2168" s="73" t="s">
        <v>907</v>
      </c>
      <c r="Q2168" s="73" t="s">
        <v>1387</v>
      </c>
      <c r="R2168" s="73" t="s">
        <v>209</v>
      </c>
      <c r="V2168" s="60" t="str">
        <f>W2168&amp;H2168</f>
        <v>WARWICKразноцветный</v>
      </c>
      <c r="W2168" s="60" t="str">
        <f>_xlfn.LET(_xlpm.TextCell,TEXT(G2168,"###"),IF(_xlpm.TextCell&lt;&gt;"",IF(StyleSpaceSplit,IFERROR(IF(FIND(" ",_xlpm.TextCell)&gt;=1,MID(_xlpm.TextCell,1,FIND(" ",_xlpm.TextCell)-1),_xlpm.TextCell),_xlpm.TextCell),_xlpm.TextCell),""))</f>
        <v>WARWICK</v>
      </c>
      <c r="X2168" s="60" t="str">
        <f>IF(A2168&lt;&gt;"",IFERROR(IF(FIND(" ",G2168)&gt;=1,MID(G2168,FIND(" ",G2168)+1,LEN(G2168)),""),""),"")</f>
        <v/>
      </c>
      <c r="AC2168" s="51">
        <f>IFERROR(VALUE(MID($C2168,1,2)),0)</f>
        <v>81</v>
      </c>
      <c r="AD2168" s="44">
        <f>IFERROR(VALUE(MID($C2168,4,3)),0)</f>
        <v>60</v>
      </c>
      <c r="AE2168" s="51">
        <f>VALUE(RIGHT("00"&amp;AC2168,2)&amp;RIGHT("000"&amp;AD2168,3))</f>
        <v>81060</v>
      </c>
    </row>
    <row r="2169" spans="1:31">
      <c r="A2169" s="60" t="str">
        <f>IF(G2169&amp;Q2169&lt;&gt;"",W2169&amp;Q2169,"")</f>
        <v>WARWICKpatchwork</v>
      </c>
      <c r="B2169" s="60" t="str">
        <f>IF(C2169&lt;&gt;"",LEFT(C2169,9),"")</f>
        <v>81-060-35</v>
      </c>
      <c r="C2169" s="73" t="s">
        <v>6885</v>
      </c>
      <c r="D2169" s="73" t="s">
        <v>6882</v>
      </c>
      <c r="E2169" s="73" t="s">
        <v>920</v>
      </c>
      <c r="F2169" s="74">
        <v>58</v>
      </c>
      <c r="G2169" s="73" t="s">
        <v>6883</v>
      </c>
      <c r="H2169" s="73" t="s">
        <v>209</v>
      </c>
      <c r="I2169" s="73" t="s">
        <v>1413</v>
      </c>
      <c r="J2169" s="73" t="s">
        <v>318</v>
      </c>
      <c r="K2169" s="73" t="s">
        <v>382</v>
      </c>
      <c r="L2169" s="73" t="s">
        <v>383</v>
      </c>
      <c r="M2169" s="73" t="s">
        <v>388</v>
      </c>
      <c r="N2169" s="73" t="s">
        <v>44</v>
      </c>
      <c r="O2169" s="73" t="s">
        <v>385</v>
      </c>
      <c r="P2169" s="73" t="s">
        <v>907</v>
      </c>
      <c r="Q2169" s="73" t="s">
        <v>1387</v>
      </c>
      <c r="R2169" s="73" t="s">
        <v>209</v>
      </c>
      <c r="V2169" s="60" t="str">
        <f>W2169&amp;H2169</f>
        <v>WARWICKразноцветный</v>
      </c>
      <c r="W2169" s="60" t="str">
        <f>_xlfn.LET(_xlpm.TextCell,TEXT(G2169,"###"),IF(_xlpm.TextCell&lt;&gt;"",IF(StyleSpaceSplit,IFERROR(IF(FIND(" ",_xlpm.TextCell)&gt;=1,MID(_xlpm.TextCell,1,FIND(" ",_xlpm.TextCell)-1),_xlpm.TextCell),_xlpm.TextCell),_xlpm.TextCell),""))</f>
        <v>WARWICK</v>
      </c>
      <c r="X2169" s="60" t="str">
        <f>IF(A2169&lt;&gt;"",IFERROR(IF(FIND(" ",G2169)&gt;=1,MID(G2169,FIND(" ",G2169)+1,LEN(G2169)),""),""),"")</f>
        <v/>
      </c>
      <c r="AC2169" s="51">
        <f>IFERROR(VALUE(MID($C2169,1,2)),0)</f>
        <v>81</v>
      </c>
      <c r="AD2169" s="44">
        <f>IFERROR(VALUE(MID($C2169,4,3)),0)</f>
        <v>60</v>
      </c>
      <c r="AE2169" s="51">
        <f>VALUE(RIGHT("00"&amp;AC2169,2)&amp;RIGHT("000"&amp;AD2169,3))</f>
        <v>81060</v>
      </c>
    </row>
    <row r="2170" spans="1:31">
      <c r="A2170" s="60" t="str">
        <f>IF(G2170&amp;Q2170&lt;&gt;"",W2170&amp;Q2170,"")</f>
        <v>WARWICKpatchwork</v>
      </c>
      <c r="B2170" s="60" t="str">
        <f>IF(C2170&lt;&gt;"",LEFT(C2170,9),"")</f>
        <v>81-060-35</v>
      </c>
      <c r="C2170" s="73" t="s">
        <v>6886</v>
      </c>
      <c r="D2170" s="73" t="s">
        <v>6882</v>
      </c>
      <c r="E2170" s="73" t="s">
        <v>910</v>
      </c>
      <c r="F2170" s="74">
        <v>59</v>
      </c>
      <c r="G2170" s="73" t="s">
        <v>6883</v>
      </c>
      <c r="H2170" s="73" t="s">
        <v>209</v>
      </c>
      <c r="I2170" s="73" t="s">
        <v>1413</v>
      </c>
      <c r="J2170" s="73" t="s">
        <v>318</v>
      </c>
      <c r="K2170" s="73" t="s">
        <v>382</v>
      </c>
      <c r="L2170" s="73" t="s">
        <v>383</v>
      </c>
      <c r="M2170" s="73" t="s">
        <v>388</v>
      </c>
      <c r="N2170" s="73" t="s">
        <v>44</v>
      </c>
      <c r="O2170" s="73" t="s">
        <v>385</v>
      </c>
      <c r="P2170" s="73" t="s">
        <v>907</v>
      </c>
      <c r="Q2170" s="73" t="s">
        <v>1387</v>
      </c>
      <c r="R2170" s="73" t="s">
        <v>209</v>
      </c>
      <c r="V2170" s="60" t="str">
        <f>W2170&amp;H2170</f>
        <v>WARWICKразноцветный</v>
      </c>
      <c r="W2170" s="60" t="str">
        <f>_xlfn.LET(_xlpm.TextCell,TEXT(G2170,"###"),IF(_xlpm.TextCell&lt;&gt;"",IF(StyleSpaceSplit,IFERROR(IF(FIND(" ",_xlpm.TextCell)&gt;=1,MID(_xlpm.TextCell,1,FIND(" ",_xlpm.TextCell)-1),_xlpm.TextCell),_xlpm.TextCell),_xlpm.TextCell),""))</f>
        <v>WARWICK</v>
      </c>
      <c r="X2170" s="60" t="str">
        <f>IF(A2170&lt;&gt;"",IFERROR(IF(FIND(" ",G2170)&gt;=1,MID(G2170,FIND(" ",G2170)+1,LEN(G2170)),""),""),"")</f>
        <v/>
      </c>
      <c r="AC2170" s="51">
        <f>IFERROR(VALUE(MID($C2170,1,2)),0)</f>
        <v>81</v>
      </c>
      <c r="AD2170" s="44">
        <f>IFERROR(VALUE(MID($C2170,4,3)),0)</f>
        <v>60</v>
      </c>
      <c r="AE2170" s="51">
        <f>VALUE(RIGHT("00"&amp;AC2170,2)&amp;RIGHT("000"&amp;AD2170,3))</f>
        <v>81060</v>
      </c>
    </row>
    <row r="2171" spans="1:31">
      <c r="A2171" s="60" t="str">
        <f>IF(G2171&amp;Q2171&lt;&gt;"",W2171&amp;Q2171,"")</f>
        <v>WARWICKpatchwork</v>
      </c>
      <c r="B2171" s="60" t="str">
        <f>IF(C2171&lt;&gt;"",LEFT(C2171,9),"")</f>
        <v>81-060-35</v>
      </c>
      <c r="C2171" s="73" t="s">
        <v>6887</v>
      </c>
      <c r="D2171" s="73" t="s">
        <v>6882</v>
      </c>
      <c r="E2171" s="73" t="s">
        <v>922</v>
      </c>
      <c r="F2171" s="74">
        <v>60</v>
      </c>
      <c r="G2171" s="73" t="s">
        <v>6883</v>
      </c>
      <c r="H2171" s="73" t="s">
        <v>209</v>
      </c>
      <c r="I2171" s="73" t="s">
        <v>1413</v>
      </c>
      <c r="J2171" s="73" t="s">
        <v>318</v>
      </c>
      <c r="K2171" s="73" t="s">
        <v>382</v>
      </c>
      <c r="L2171" s="73" t="s">
        <v>383</v>
      </c>
      <c r="M2171" s="73" t="s">
        <v>388</v>
      </c>
      <c r="N2171" s="73" t="s">
        <v>44</v>
      </c>
      <c r="O2171" s="73" t="s">
        <v>385</v>
      </c>
      <c r="P2171" s="73" t="s">
        <v>907</v>
      </c>
      <c r="Q2171" s="73" t="s">
        <v>1387</v>
      </c>
      <c r="R2171" s="73" t="s">
        <v>209</v>
      </c>
      <c r="V2171" s="60" t="str">
        <f>W2171&amp;H2171</f>
        <v>WARWICKразноцветный</v>
      </c>
      <c r="W2171" s="60" t="str">
        <f>_xlfn.LET(_xlpm.TextCell,TEXT(G2171,"###"),IF(_xlpm.TextCell&lt;&gt;"",IF(StyleSpaceSplit,IFERROR(IF(FIND(" ",_xlpm.TextCell)&gt;=1,MID(_xlpm.TextCell,1,FIND(" ",_xlpm.TextCell)-1),_xlpm.TextCell),_xlpm.TextCell),_xlpm.TextCell),""))</f>
        <v>WARWICK</v>
      </c>
      <c r="X2171" s="60" t="str">
        <f>IF(A2171&lt;&gt;"",IFERROR(IF(FIND(" ",G2171)&gt;=1,MID(G2171,FIND(" ",G2171)+1,LEN(G2171)),""),""),"")</f>
        <v/>
      </c>
      <c r="AC2171" s="51">
        <f>IFERROR(VALUE(MID($C2171,1,2)),0)</f>
        <v>81</v>
      </c>
      <c r="AD2171" s="44">
        <f>IFERROR(VALUE(MID($C2171,4,3)),0)</f>
        <v>60</v>
      </c>
      <c r="AE2171" s="51">
        <f>VALUE(RIGHT("00"&amp;AC2171,2)&amp;RIGHT("000"&amp;AD2171,3))</f>
        <v>81060</v>
      </c>
    </row>
    <row r="2172" spans="1:31">
      <c r="A2172" s="60" t="str">
        <f>IF(G2172&amp;Q2172&lt;&gt;"",W2172&amp;Q2172,"")</f>
        <v>WARWICKpatchwork</v>
      </c>
      <c r="B2172" s="60" t="str">
        <f>IF(C2172&lt;&gt;"",LEFT(C2172,9),"")</f>
        <v>81-060-35</v>
      </c>
      <c r="C2172" s="73" t="s">
        <v>6888</v>
      </c>
      <c r="D2172" s="73" t="s">
        <v>6882</v>
      </c>
      <c r="E2172" s="73" t="s">
        <v>912</v>
      </c>
      <c r="F2172" s="74">
        <v>61</v>
      </c>
      <c r="G2172" s="73" t="s">
        <v>6883</v>
      </c>
      <c r="H2172" s="73" t="s">
        <v>209</v>
      </c>
      <c r="I2172" s="73" t="s">
        <v>1413</v>
      </c>
      <c r="J2172" s="73" t="s">
        <v>318</v>
      </c>
      <c r="K2172" s="73" t="s">
        <v>382</v>
      </c>
      <c r="L2172" s="73" t="s">
        <v>383</v>
      </c>
      <c r="M2172" s="73" t="s">
        <v>388</v>
      </c>
      <c r="N2172" s="73" t="s">
        <v>44</v>
      </c>
      <c r="O2172" s="73" t="s">
        <v>385</v>
      </c>
      <c r="P2172" s="73" t="s">
        <v>907</v>
      </c>
      <c r="Q2172" s="73" t="s">
        <v>1387</v>
      </c>
      <c r="R2172" s="73" t="s">
        <v>209</v>
      </c>
      <c r="V2172" s="60" t="str">
        <f>W2172&amp;H2172</f>
        <v>WARWICKразноцветный</v>
      </c>
      <c r="W2172" s="60" t="str">
        <f>_xlfn.LET(_xlpm.TextCell,TEXT(G2172,"###"),IF(_xlpm.TextCell&lt;&gt;"",IF(StyleSpaceSplit,IFERROR(IF(FIND(" ",_xlpm.TextCell)&gt;=1,MID(_xlpm.TextCell,1,FIND(" ",_xlpm.TextCell)-1),_xlpm.TextCell),_xlpm.TextCell),_xlpm.TextCell),""))</f>
        <v>WARWICK</v>
      </c>
      <c r="X2172" s="60" t="str">
        <f>IF(A2172&lt;&gt;"",IFERROR(IF(FIND(" ",G2172)&gt;=1,MID(G2172,FIND(" ",G2172)+1,LEN(G2172)),""),""),"")</f>
        <v/>
      </c>
      <c r="AC2172" s="51">
        <f>IFERROR(VALUE(MID($C2172,1,2)),0)</f>
        <v>81</v>
      </c>
      <c r="AD2172" s="44">
        <f>IFERROR(VALUE(MID($C2172,4,3)),0)</f>
        <v>60</v>
      </c>
      <c r="AE2172" s="51">
        <f>VALUE(RIGHT("00"&amp;AC2172,2)&amp;RIGHT("000"&amp;AD2172,3))</f>
        <v>81060</v>
      </c>
    </row>
    <row r="2173" spans="1:31">
      <c r="A2173" s="60" t="str">
        <f>IF(G2173&amp;Q2173&lt;&gt;"",W2173&amp;Q2173,"")</f>
        <v>WESTINpatchwork</v>
      </c>
      <c r="B2173" s="60" t="str">
        <f>IF(C2173&lt;&gt;"",LEFT(C2173,9),"")</f>
        <v>81-034-26</v>
      </c>
      <c r="C2173" s="73" t="s">
        <v>6554</v>
      </c>
      <c r="D2173" s="73" t="s">
        <v>6555</v>
      </c>
      <c r="E2173" s="73" t="s">
        <v>956</v>
      </c>
      <c r="F2173" s="74">
        <v>55</v>
      </c>
      <c r="G2173" s="73" t="s">
        <v>6556</v>
      </c>
      <c r="H2173" s="73" t="s">
        <v>245</v>
      </c>
      <c r="I2173" s="73" t="s">
        <v>2835</v>
      </c>
      <c r="J2173" s="73" t="s">
        <v>320</v>
      </c>
      <c r="K2173" s="73" t="s">
        <v>390</v>
      </c>
      <c r="L2173" s="73" t="s">
        <v>383</v>
      </c>
      <c r="M2173" s="73" t="s">
        <v>384</v>
      </c>
      <c r="N2173" s="73" t="s">
        <v>37</v>
      </c>
      <c r="O2173" s="73" t="s">
        <v>385</v>
      </c>
      <c r="P2173" s="73" t="s">
        <v>907</v>
      </c>
      <c r="Q2173" s="73" t="s">
        <v>1387</v>
      </c>
      <c r="R2173" s="73" t="s">
        <v>83</v>
      </c>
      <c r="V2173" s="60" t="str">
        <f>W2173&amp;H2173</f>
        <v>WESTINсерый / синий</v>
      </c>
      <c r="W2173" s="60" t="str">
        <f>_xlfn.LET(_xlpm.TextCell,TEXT(G2173,"###"),IF(_xlpm.TextCell&lt;&gt;"",IF(StyleSpaceSplit,IFERROR(IF(FIND(" ",_xlpm.TextCell)&gt;=1,MID(_xlpm.TextCell,1,FIND(" ",_xlpm.TextCell)-1),_xlpm.TextCell),_xlpm.TextCell),_xlpm.TextCell),""))</f>
        <v>WESTIN</v>
      </c>
      <c r="X2173" s="60" t="str">
        <f>IF(A2173&lt;&gt;"",IFERROR(IF(FIND(" ",G2173)&gt;=1,MID(G2173,FIND(" ",G2173)+1,LEN(G2173)),""),""),"")</f>
        <v/>
      </c>
      <c r="AC2173" s="51">
        <f>IFERROR(VALUE(MID($C2173,1,2)),0)</f>
        <v>81</v>
      </c>
      <c r="AD2173" s="44">
        <f>IFERROR(VALUE(MID($C2173,4,3)),0)</f>
        <v>34</v>
      </c>
      <c r="AE2173" s="51">
        <f>VALUE(RIGHT("00"&amp;AC2173,2)&amp;RIGHT("000"&amp;AD2173,3))</f>
        <v>81034</v>
      </c>
    </row>
    <row r="2174" spans="1:31">
      <c r="A2174" s="60" t="str">
        <f>IF(G2174&amp;Q2174&lt;&gt;"",W2174&amp;Q2174,"")</f>
        <v>WESTINpatchwork</v>
      </c>
      <c r="B2174" s="60" t="str">
        <f>IF(C2174&lt;&gt;"",LEFT(C2174,9),"")</f>
        <v>81-034-26</v>
      </c>
      <c r="C2174" s="73" t="s">
        <v>6557</v>
      </c>
      <c r="D2174" s="73" t="s">
        <v>6555</v>
      </c>
      <c r="E2174" s="73" t="s">
        <v>915</v>
      </c>
      <c r="F2174" s="74">
        <v>56</v>
      </c>
      <c r="G2174" s="73" t="s">
        <v>6556</v>
      </c>
      <c r="H2174" s="73" t="s">
        <v>245</v>
      </c>
      <c r="I2174" s="73" t="s">
        <v>2835</v>
      </c>
      <c r="J2174" s="73" t="s">
        <v>320</v>
      </c>
      <c r="K2174" s="73" t="s">
        <v>390</v>
      </c>
      <c r="L2174" s="73" t="s">
        <v>383</v>
      </c>
      <c r="M2174" s="73" t="s">
        <v>384</v>
      </c>
      <c r="N2174" s="73" t="s">
        <v>37</v>
      </c>
      <c r="O2174" s="73" t="s">
        <v>385</v>
      </c>
      <c r="P2174" s="73" t="s">
        <v>907</v>
      </c>
      <c r="Q2174" s="73" t="s">
        <v>1387</v>
      </c>
      <c r="R2174" s="73" t="s">
        <v>83</v>
      </c>
      <c r="V2174" s="60" t="str">
        <f>W2174&amp;H2174</f>
        <v>WESTINсерый / синий</v>
      </c>
      <c r="W2174" s="60" t="str">
        <f>_xlfn.LET(_xlpm.TextCell,TEXT(G2174,"###"),IF(_xlpm.TextCell&lt;&gt;"",IF(StyleSpaceSplit,IFERROR(IF(FIND(" ",_xlpm.TextCell)&gt;=1,MID(_xlpm.TextCell,1,FIND(" ",_xlpm.TextCell)-1),_xlpm.TextCell),_xlpm.TextCell),_xlpm.TextCell),""))</f>
        <v>WESTIN</v>
      </c>
      <c r="X2174" s="60" t="str">
        <f>IF(A2174&lt;&gt;"",IFERROR(IF(FIND(" ",G2174)&gt;=1,MID(G2174,FIND(" ",G2174)+1,LEN(G2174)),""),""),"")</f>
        <v/>
      </c>
      <c r="AC2174" s="51">
        <f>IFERROR(VALUE(MID($C2174,1,2)),0)</f>
        <v>81</v>
      </c>
      <c r="AD2174" s="44">
        <f>IFERROR(VALUE(MID($C2174,4,3)),0)</f>
        <v>34</v>
      </c>
      <c r="AE2174" s="51">
        <f>VALUE(RIGHT("00"&amp;AC2174,2)&amp;RIGHT("000"&amp;AD2174,3))</f>
        <v>81034</v>
      </c>
    </row>
    <row r="2175" spans="1:31">
      <c r="A2175" s="60" t="str">
        <f>IF(G2175&amp;Q2175&lt;&gt;"",W2175&amp;Q2175,"")</f>
        <v>WESTINpatchwork</v>
      </c>
      <c r="B2175" s="60" t="str">
        <f>IF(C2175&lt;&gt;"",LEFT(C2175,9),"")</f>
        <v>81-034-26</v>
      </c>
      <c r="C2175" s="73" t="s">
        <v>6558</v>
      </c>
      <c r="D2175" s="73" t="s">
        <v>6555</v>
      </c>
      <c r="E2175" s="73" t="s">
        <v>904</v>
      </c>
      <c r="F2175" s="74">
        <v>57</v>
      </c>
      <c r="G2175" s="73" t="s">
        <v>6556</v>
      </c>
      <c r="H2175" s="73" t="s">
        <v>245</v>
      </c>
      <c r="I2175" s="73" t="s">
        <v>2835</v>
      </c>
      <c r="J2175" s="73" t="s">
        <v>320</v>
      </c>
      <c r="K2175" s="73" t="s">
        <v>390</v>
      </c>
      <c r="L2175" s="73" t="s">
        <v>383</v>
      </c>
      <c r="M2175" s="73" t="s">
        <v>384</v>
      </c>
      <c r="N2175" s="73" t="s">
        <v>37</v>
      </c>
      <c r="O2175" s="73" t="s">
        <v>385</v>
      </c>
      <c r="P2175" s="73" t="s">
        <v>907</v>
      </c>
      <c r="Q2175" s="73" t="s">
        <v>1387</v>
      </c>
      <c r="R2175" s="73" t="s">
        <v>83</v>
      </c>
      <c r="V2175" s="60" t="str">
        <f>W2175&amp;H2175</f>
        <v>WESTINсерый / синий</v>
      </c>
      <c r="W2175" s="60" t="str">
        <f>_xlfn.LET(_xlpm.TextCell,TEXT(G2175,"###"),IF(_xlpm.TextCell&lt;&gt;"",IF(StyleSpaceSplit,IFERROR(IF(FIND(" ",_xlpm.TextCell)&gt;=1,MID(_xlpm.TextCell,1,FIND(" ",_xlpm.TextCell)-1),_xlpm.TextCell),_xlpm.TextCell),_xlpm.TextCell),""))</f>
        <v>WESTIN</v>
      </c>
      <c r="X2175" s="60" t="str">
        <f>IF(A2175&lt;&gt;"",IFERROR(IF(FIND(" ",G2175)&gt;=1,MID(G2175,FIND(" ",G2175)+1,LEN(G2175)),""),""),"")</f>
        <v/>
      </c>
      <c r="AC2175" s="51">
        <f>IFERROR(VALUE(MID($C2175,1,2)),0)</f>
        <v>81</v>
      </c>
      <c r="AD2175" s="44">
        <f>IFERROR(VALUE(MID($C2175,4,3)),0)</f>
        <v>34</v>
      </c>
      <c r="AE2175" s="51">
        <f>VALUE(RIGHT("00"&amp;AC2175,2)&amp;RIGHT("000"&amp;AD2175,3))</f>
        <v>81034</v>
      </c>
    </row>
    <row r="2176" spans="1:31">
      <c r="A2176" s="60" t="str">
        <f>IF(G2176&amp;Q2176&lt;&gt;"",W2176&amp;Q2176,"")</f>
        <v>WESTINpatchwork</v>
      </c>
      <c r="B2176" s="60" t="str">
        <f>IF(C2176&lt;&gt;"",LEFT(C2176,9),"")</f>
        <v>81-034-26</v>
      </c>
      <c r="C2176" s="73" t="s">
        <v>6559</v>
      </c>
      <c r="D2176" s="73" t="s">
        <v>6555</v>
      </c>
      <c r="E2176" s="73" t="s">
        <v>920</v>
      </c>
      <c r="F2176" s="74">
        <v>58</v>
      </c>
      <c r="G2176" s="73" t="s">
        <v>6556</v>
      </c>
      <c r="H2176" s="73" t="s">
        <v>245</v>
      </c>
      <c r="I2176" s="73" t="s">
        <v>2835</v>
      </c>
      <c r="J2176" s="73" t="s">
        <v>320</v>
      </c>
      <c r="K2176" s="73" t="s">
        <v>390</v>
      </c>
      <c r="L2176" s="73" t="s">
        <v>383</v>
      </c>
      <c r="M2176" s="73" t="s">
        <v>384</v>
      </c>
      <c r="N2176" s="73" t="s">
        <v>37</v>
      </c>
      <c r="O2176" s="73" t="s">
        <v>385</v>
      </c>
      <c r="P2176" s="73" t="s">
        <v>907</v>
      </c>
      <c r="Q2176" s="73" t="s">
        <v>1387</v>
      </c>
      <c r="R2176" s="73" t="s">
        <v>83</v>
      </c>
      <c r="V2176" s="60" t="str">
        <f>W2176&amp;H2176</f>
        <v>WESTINсерый / синий</v>
      </c>
      <c r="W2176" s="60" t="str">
        <f>_xlfn.LET(_xlpm.TextCell,TEXT(G2176,"###"),IF(_xlpm.TextCell&lt;&gt;"",IF(StyleSpaceSplit,IFERROR(IF(FIND(" ",_xlpm.TextCell)&gt;=1,MID(_xlpm.TextCell,1,FIND(" ",_xlpm.TextCell)-1),_xlpm.TextCell),_xlpm.TextCell),_xlpm.TextCell),""))</f>
        <v>WESTIN</v>
      </c>
      <c r="X2176" s="60" t="str">
        <f>IF(A2176&lt;&gt;"",IFERROR(IF(FIND(" ",G2176)&gt;=1,MID(G2176,FIND(" ",G2176)+1,LEN(G2176)),""),""),"")</f>
        <v/>
      </c>
      <c r="AC2176" s="51">
        <f>IFERROR(VALUE(MID($C2176,1,2)),0)</f>
        <v>81</v>
      </c>
      <c r="AD2176" s="44">
        <f>IFERROR(VALUE(MID($C2176,4,3)),0)</f>
        <v>34</v>
      </c>
      <c r="AE2176" s="51">
        <f>VALUE(RIGHT("00"&amp;AC2176,2)&amp;RIGHT("000"&amp;AD2176,3))</f>
        <v>81034</v>
      </c>
    </row>
    <row r="2177" spans="1:31">
      <c r="A2177" s="60" t="str">
        <f>IF(G2177&amp;Q2177&lt;&gt;"",W2177&amp;Q2177,"")</f>
        <v>WESTINpatchwork</v>
      </c>
      <c r="B2177" s="60" t="str">
        <f>IF(C2177&lt;&gt;"",LEFT(C2177,9),"")</f>
        <v>81-034-26</v>
      </c>
      <c r="C2177" s="73" t="s">
        <v>6560</v>
      </c>
      <c r="D2177" s="73" t="s">
        <v>6555</v>
      </c>
      <c r="E2177" s="73" t="s">
        <v>910</v>
      </c>
      <c r="F2177" s="74">
        <v>59</v>
      </c>
      <c r="G2177" s="73" t="s">
        <v>6556</v>
      </c>
      <c r="H2177" s="73" t="s">
        <v>245</v>
      </c>
      <c r="I2177" s="73" t="s">
        <v>2835</v>
      </c>
      <c r="J2177" s="73" t="s">
        <v>320</v>
      </c>
      <c r="K2177" s="73" t="s">
        <v>390</v>
      </c>
      <c r="L2177" s="73" t="s">
        <v>383</v>
      </c>
      <c r="M2177" s="73" t="s">
        <v>384</v>
      </c>
      <c r="N2177" s="73" t="s">
        <v>37</v>
      </c>
      <c r="O2177" s="73" t="s">
        <v>385</v>
      </c>
      <c r="P2177" s="73" t="s">
        <v>907</v>
      </c>
      <c r="Q2177" s="73" t="s">
        <v>1387</v>
      </c>
      <c r="R2177" s="73" t="s">
        <v>83</v>
      </c>
      <c r="V2177" s="60" t="str">
        <f>W2177&amp;H2177</f>
        <v>WESTINсерый / синий</v>
      </c>
      <c r="W2177" s="60" t="str">
        <f>_xlfn.LET(_xlpm.TextCell,TEXT(G2177,"###"),IF(_xlpm.TextCell&lt;&gt;"",IF(StyleSpaceSplit,IFERROR(IF(FIND(" ",_xlpm.TextCell)&gt;=1,MID(_xlpm.TextCell,1,FIND(" ",_xlpm.TextCell)-1),_xlpm.TextCell),_xlpm.TextCell),_xlpm.TextCell),""))</f>
        <v>WESTIN</v>
      </c>
      <c r="X2177" s="60" t="str">
        <f>IF(A2177&lt;&gt;"",IFERROR(IF(FIND(" ",G2177)&gt;=1,MID(G2177,FIND(" ",G2177)+1,LEN(G2177)),""),""),"")</f>
        <v/>
      </c>
      <c r="AC2177" s="51">
        <f>IFERROR(VALUE(MID($C2177,1,2)),0)</f>
        <v>81</v>
      </c>
      <c r="AD2177" s="44">
        <f>IFERROR(VALUE(MID($C2177,4,3)),0)</f>
        <v>34</v>
      </c>
      <c r="AE2177" s="51">
        <f>VALUE(RIGHT("00"&amp;AC2177,2)&amp;RIGHT("000"&amp;AD2177,3))</f>
        <v>81034</v>
      </c>
    </row>
    <row r="2178" spans="1:31">
      <c r="A2178" s="60" t="str">
        <f>IF(G2178&amp;Q2178&lt;&gt;"",W2178&amp;Q2178,"")</f>
        <v>WESTINpatchwork</v>
      </c>
      <c r="B2178" s="60" t="str">
        <f>IF(C2178&lt;&gt;"",LEFT(C2178,9),"")</f>
        <v>81-034-26</v>
      </c>
      <c r="C2178" s="73" t="s">
        <v>6561</v>
      </c>
      <c r="D2178" s="73" t="s">
        <v>6555</v>
      </c>
      <c r="E2178" s="73" t="s">
        <v>922</v>
      </c>
      <c r="F2178" s="74">
        <v>60</v>
      </c>
      <c r="G2178" s="73" t="s">
        <v>6556</v>
      </c>
      <c r="H2178" s="73" t="s">
        <v>245</v>
      </c>
      <c r="I2178" s="73" t="s">
        <v>2835</v>
      </c>
      <c r="J2178" s="73" t="s">
        <v>320</v>
      </c>
      <c r="K2178" s="73" t="s">
        <v>390</v>
      </c>
      <c r="L2178" s="73" t="s">
        <v>383</v>
      </c>
      <c r="M2178" s="73" t="s">
        <v>384</v>
      </c>
      <c r="N2178" s="73" t="s">
        <v>37</v>
      </c>
      <c r="O2178" s="73" t="s">
        <v>385</v>
      </c>
      <c r="P2178" s="73" t="s">
        <v>907</v>
      </c>
      <c r="Q2178" s="73" t="s">
        <v>1387</v>
      </c>
      <c r="R2178" s="73" t="s">
        <v>83</v>
      </c>
      <c r="V2178" s="60" t="str">
        <f>W2178&amp;H2178</f>
        <v>WESTINсерый / синий</v>
      </c>
      <c r="W2178" s="60" t="str">
        <f>_xlfn.LET(_xlpm.TextCell,TEXT(G2178,"###"),IF(_xlpm.TextCell&lt;&gt;"",IF(StyleSpaceSplit,IFERROR(IF(FIND(" ",_xlpm.TextCell)&gt;=1,MID(_xlpm.TextCell,1,FIND(" ",_xlpm.TextCell)-1),_xlpm.TextCell),_xlpm.TextCell),_xlpm.TextCell),""))</f>
        <v>WESTIN</v>
      </c>
      <c r="X2178" s="60" t="str">
        <f>IF(A2178&lt;&gt;"",IFERROR(IF(FIND(" ",G2178)&gt;=1,MID(G2178,FIND(" ",G2178)+1,LEN(G2178)),""),""),"")</f>
        <v/>
      </c>
      <c r="AC2178" s="51">
        <f>IFERROR(VALUE(MID($C2178,1,2)),0)</f>
        <v>81</v>
      </c>
      <c r="AD2178" s="44">
        <f>IFERROR(VALUE(MID($C2178,4,3)),0)</f>
        <v>34</v>
      </c>
      <c r="AE2178" s="51">
        <f>VALUE(RIGHT("00"&amp;AC2178,2)&amp;RIGHT("000"&amp;AD2178,3))</f>
        <v>81034</v>
      </c>
    </row>
    <row r="2179" spans="1:31">
      <c r="A2179" s="60" t="str">
        <f>IF(G2179&amp;Q2179&lt;&gt;"",W2179&amp;Q2179,"")</f>
        <v>WESTINpatchwork</v>
      </c>
      <c r="B2179" s="60" t="str">
        <f>IF(C2179&lt;&gt;"",LEFT(C2179,9),"")</f>
        <v>81-034-26</v>
      </c>
      <c r="C2179" s="73" t="s">
        <v>6562</v>
      </c>
      <c r="D2179" s="73" t="s">
        <v>6555</v>
      </c>
      <c r="E2179" s="73" t="s">
        <v>912</v>
      </c>
      <c r="F2179" s="74">
        <v>61</v>
      </c>
      <c r="G2179" s="73" t="s">
        <v>6556</v>
      </c>
      <c r="H2179" s="73" t="s">
        <v>245</v>
      </c>
      <c r="I2179" s="73" t="s">
        <v>2835</v>
      </c>
      <c r="J2179" s="73" t="s">
        <v>320</v>
      </c>
      <c r="K2179" s="73" t="s">
        <v>390</v>
      </c>
      <c r="L2179" s="73" t="s">
        <v>383</v>
      </c>
      <c r="M2179" s="73" t="s">
        <v>384</v>
      </c>
      <c r="N2179" s="73" t="s">
        <v>37</v>
      </c>
      <c r="O2179" s="73" t="s">
        <v>385</v>
      </c>
      <c r="P2179" s="73" t="s">
        <v>907</v>
      </c>
      <c r="Q2179" s="73" t="s">
        <v>1387</v>
      </c>
      <c r="R2179" s="73" t="s">
        <v>83</v>
      </c>
      <c r="V2179" s="60" t="str">
        <f>W2179&amp;H2179</f>
        <v>WESTINсерый / синий</v>
      </c>
      <c r="W2179" s="60" t="str">
        <f>_xlfn.LET(_xlpm.TextCell,TEXT(G2179,"###"),IF(_xlpm.TextCell&lt;&gt;"",IF(StyleSpaceSplit,IFERROR(IF(FIND(" ",_xlpm.TextCell)&gt;=1,MID(_xlpm.TextCell,1,FIND(" ",_xlpm.TextCell)-1),_xlpm.TextCell),_xlpm.TextCell),_xlpm.TextCell),""))</f>
        <v>WESTIN</v>
      </c>
      <c r="X2179" s="60" t="str">
        <f>IF(A2179&lt;&gt;"",IFERROR(IF(FIND(" ",G2179)&gt;=1,MID(G2179,FIND(" ",G2179)+1,LEN(G2179)),""),""),"")</f>
        <v/>
      </c>
      <c r="AC2179" s="51">
        <f>IFERROR(VALUE(MID($C2179,1,2)),0)</f>
        <v>81</v>
      </c>
      <c r="AD2179" s="44">
        <f>IFERROR(VALUE(MID($C2179,4,3)),0)</f>
        <v>34</v>
      </c>
      <c r="AE2179" s="51">
        <f>VALUE(RIGHT("00"&amp;AC2179,2)&amp;RIGHT("000"&amp;AD2179,3))</f>
        <v>81034</v>
      </c>
    </row>
    <row r="2180" spans="1:31">
      <c r="A2180" s="60" t="str">
        <f>IF(G2180&amp;Q2180&lt;&gt;"",W2180&amp;Q2180,"")</f>
        <v>WEXLERgrey</v>
      </c>
      <c r="B2180" s="60" t="str">
        <f>IF(C2180&lt;&gt;"",LEFT(C2180,9),"")</f>
        <v>80-849-08</v>
      </c>
      <c r="C2180" s="73" t="s">
        <v>5071</v>
      </c>
      <c r="D2180" s="73" t="s">
        <v>5072</v>
      </c>
      <c r="E2180" s="73" t="s">
        <v>920</v>
      </c>
      <c r="F2180" s="74">
        <v>58</v>
      </c>
      <c r="G2180" s="73" t="s">
        <v>5073</v>
      </c>
      <c r="H2180" s="73" t="s">
        <v>83</v>
      </c>
      <c r="I2180" s="73" t="s">
        <v>5074</v>
      </c>
      <c r="J2180" s="73" t="s">
        <v>320</v>
      </c>
      <c r="K2180" s="73" t="s">
        <v>382</v>
      </c>
      <c r="L2180" s="73" t="s">
        <v>383</v>
      </c>
      <c r="M2180" s="73" t="s">
        <v>388</v>
      </c>
      <c r="O2180" s="73" t="s">
        <v>385</v>
      </c>
      <c r="P2180" s="73" t="s">
        <v>907</v>
      </c>
      <c r="Q2180" s="73" t="s">
        <v>917</v>
      </c>
      <c r="R2180" s="73" t="s">
        <v>83</v>
      </c>
      <c r="V2180" s="60" t="str">
        <f>W2180&amp;H2180</f>
        <v>WEXLERсерый</v>
      </c>
      <c r="W2180" s="60" t="str">
        <f>_xlfn.LET(_xlpm.TextCell,TEXT(G2180,"###"),IF(_xlpm.TextCell&lt;&gt;"",IF(StyleSpaceSplit,IFERROR(IF(FIND(" ",_xlpm.TextCell)&gt;=1,MID(_xlpm.TextCell,1,FIND(" ",_xlpm.TextCell)-1),_xlpm.TextCell),_xlpm.TextCell),_xlpm.TextCell),""))</f>
        <v>WEXLER</v>
      </c>
      <c r="X2180" s="60" t="str">
        <f>IF(A2180&lt;&gt;"",IFERROR(IF(FIND(" ",G2180)&gt;=1,MID(G2180,FIND(" ",G2180)+1,LEN(G2180)),""),""),"")</f>
        <v/>
      </c>
      <c r="AC2180" s="51">
        <f>IFERROR(VALUE(MID($C2180,1,2)),0)</f>
        <v>80</v>
      </c>
      <c r="AD2180" s="44">
        <f>IFERROR(VALUE(MID($C2180,4,3)),0)</f>
        <v>849</v>
      </c>
      <c r="AE2180" s="51">
        <f>VALUE(RIGHT("00"&amp;AC2180,2)&amp;RIGHT("000"&amp;AD2180,3))</f>
        <v>80849</v>
      </c>
    </row>
    <row r="2181" spans="1:31">
      <c r="A2181" s="60" t="str">
        <f>IF(G2181&amp;Q2181&lt;&gt;"",W2181&amp;Q2181,"")</f>
        <v>JUDE 702red</v>
      </c>
      <c r="B2181" s="60" t="str">
        <f>IF(C2181&lt;&gt;"",LEFT(C2181,9),"")</f>
        <v>80-263-18</v>
      </c>
      <c r="C2181" s="73" t="s">
        <v>7130</v>
      </c>
      <c r="D2181" s="73" t="s">
        <v>7131</v>
      </c>
      <c r="E2181" s="73" t="s">
        <v>931</v>
      </c>
      <c r="F2181" s="74">
        <v>0</v>
      </c>
      <c r="G2181" s="73" t="s">
        <v>7126</v>
      </c>
      <c r="H2181" s="73" t="s">
        <v>78</v>
      </c>
      <c r="I2181" s="73" t="s">
        <v>7127</v>
      </c>
      <c r="J2181" s="73" t="s">
        <v>351</v>
      </c>
      <c r="K2181" s="73" t="s">
        <v>387</v>
      </c>
      <c r="L2181" s="73" t="s">
        <v>3855</v>
      </c>
      <c r="M2181" s="73" t="s">
        <v>384</v>
      </c>
      <c r="O2181" s="73" t="s">
        <v>386</v>
      </c>
      <c r="P2181" s="73" t="s">
        <v>907</v>
      </c>
      <c r="Q2181" s="73" t="s">
        <v>969</v>
      </c>
      <c r="R2181" s="73" t="s">
        <v>78</v>
      </c>
      <c r="V2181" s="60" t="str">
        <f>W2181&amp;H2181</f>
        <v>JUDE 702красный</v>
      </c>
      <c r="W2181" s="60" t="str">
        <f>_xlfn.LET(_xlpm.TextCell,TEXT(G2181,"###"),IF(_xlpm.TextCell&lt;&gt;"",IF(StyleSpaceSplit,IFERROR(IF(FIND(" ",_xlpm.TextCell)&gt;=1,MID(_xlpm.TextCell,1,FIND(" ",_xlpm.TextCell)-1),_xlpm.TextCell),_xlpm.TextCell),_xlpm.TextCell),""))</f>
        <v>JUDE 702</v>
      </c>
      <c r="X2181" s="60" t="str">
        <f>IF(A2181&lt;&gt;"",IFERROR(IF(FIND(" ",G2181)&gt;=1,MID(G2181,FIND(" ",G2181)+1,LEN(G2181)),""),""),"")</f>
        <v>702</v>
      </c>
      <c r="AC2181" s="51">
        <f>IFERROR(VALUE(MID($C2181,1,2)),0)</f>
        <v>80</v>
      </c>
      <c r="AD2181" s="44">
        <f>IFERROR(VALUE(MID($C2181,4,3)),0)</f>
        <v>263</v>
      </c>
      <c r="AE2181" s="51">
        <f>VALUE(RIGHT("00"&amp;AC2181,2)&amp;RIGHT("000"&amp;AD2181,3))</f>
        <v>80263</v>
      </c>
    </row>
    <row r="2182" spans="1:31">
      <c r="A2182" s="60" t="str">
        <f>IF(G2182&amp;Q2182&lt;&gt;"",W2182&amp;Q2182,"")</f>
        <v>JUDE 702pink</v>
      </c>
      <c r="B2182" s="60" t="str">
        <f>IF(C2182&lt;&gt;"",LEFT(C2182,9),"")</f>
        <v>80-263-34</v>
      </c>
      <c r="C2182" s="73" t="s">
        <v>7128</v>
      </c>
      <c r="D2182" s="73" t="s">
        <v>7129</v>
      </c>
      <c r="E2182" s="73" t="s">
        <v>931</v>
      </c>
      <c r="F2182" s="74">
        <v>0</v>
      </c>
      <c r="G2182" s="73" t="s">
        <v>7126</v>
      </c>
      <c r="H2182" s="73" t="s">
        <v>68</v>
      </c>
      <c r="I2182" s="73" t="s">
        <v>7127</v>
      </c>
      <c r="J2182" s="73" t="s">
        <v>351</v>
      </c>
      <c r="K2182" s="73" t="s">
        <v>387</v>
      </c>
      <c r="L2182" s="73" t="s">
        <v>3855</v>
      </c>
      <c r="M2182" s="73" t="s">
        <v>384</v>
      </c>
      <c r="O2182" s="73" t="s">
        <v>386</v>
      </c>
      <c r="P2182" s="73" t="s">
        <v>907</v>
      </c>
      <c r="Q2182" s="73" t="s">
        <v>1119</v>
      </c>
      <c r="R2182" s="73" t="s">
        <v>68</v>
      </c>
      <c r="V2182" s="60" t="str">
        <f>W2182&amp;H2182</f>
        <v>JUDE 702розовый</v>
      </c>
      <c r="W2182" s="60" t="str">
        <f>_xlfn.LET(_xlpm.TextCell,TEXT(G2182,"###"),IF(_xlpm.TextCell&lt;&gt;"",IF(StyleSpaceSplit,IFERROR(IF(FIND(" ",_xlpm.TextCell)&gt;=1,MID(_xlpm.TextCell,1,FIND(" ",_xlpm.TextCell)-1),_xlpm.TextCell),_xlpm.TextCell),_xlpm.TextCell),""))</f>
        <v>JUDE 702</v>
      </c>
      <c r="X2182" s="60" t="str">
        <f>IF(A2182&lt;&gt;"",IFERROR(IF(FIND(" ",G2182)&gt;=1,MID(G2182,FIND(" ",G2182)+1,LEN(G2182)),""),""),"")</f>
        <v>702</v>
      </c>
      <c r="AC2182" s="51">
        <f>IFERROR(VALUE(MID($C2182,1,2)),0)</f>
        <v>80</v>
      </c>
      <c r="AD2182" s="44">
        <f>IFERROR(VALUE(MID($C2182,4,3)),0)</f>
        <v>263</v>
      </c>
      <c r="AE2182" s="51">
        <f>VALUE(RIGHT("00"&amp;AC2182,2)&amp;RIGHT("000"&amp;AD2182,3))</f>
        <v>80263</v>
      </c>
    </row>
    <row r="2183" spans="1:31">
      <c r="A2183" s="60" t="str">
        <f>IF(G2183&amp;Q2183&lt;&gt;"",W2183&amp;Q2183,"")</f>
        <v>JUDE 702blue</v>
      </c>
      <c r="B2183" s="60" t="str">
        <f>IF(C2183&lt;&gt;"",LEFT(C2183,9),"")</f>
        <v>80-263-06</v>
      </c>
      <c r="C2183" s="73" t="s">
        <v>7124</v>
      </c>
      <c r="D2183" s="73" t="s">
        <v>7125</v>
      </c>
      <c r="E2183" s="73" t="s">
        <v>931</v>
      </c>
      <c r="F2183" s="74">
        <v>0</v>
      </c>
      <c r="G2183" s="73" t="s">
        <v>7126</v>
      </c>
      <c r="H2183" s="73" t="s">
        <v>71</v>
      </c>
      <c r="I2183" s="73" t="s">
        <v>7127</v>
      </c>
      <c r="J2183" s="73" t="s">
        <v>351</v>
      </c>
      <c r="K2183" s="73" t="s">
        <v>387</v>
      </c>
      <c r="L2183" s="73" t="s">
        <v>3855</v>
      </c>
      <c r="M2183" s="73" t="s">
        <v>384</v>
      </c>
      <c r="O2183" s="73" t="s">
        <v>386</v>
      </c>
      <c r="P2183" s="73" t="s">
        <v>907</v>
      </c>
      <c r="Q2183" s="73" t="s">
        <v>932</v>
      </c>
      <c r="R2183" s="73" t="s">
        <v>71</v>
      </c>
      <c r="V2183" s="60" t="str">
        <f>W2183&amp;H2183</f>
        <v>JUDE 702синий</v>
      </c>
      <c r="W2183" s="60" t="str">
        <f>_xlfn.LET(_xlpm.TextCell,TEXT(G2183,"###"),IF(_xlpm.TextCell&lt;&gt;"",IF(StyleSpaceSplit,IFERROR(IF(FIND(" ",_xlpm.TextCell)&gt;=1,MID(_xlpm.TextCell,1,FIND(" ",_xlpm.TextCell)-1),_xlpm.TextCell),_xlpm.TextCell),_xlpm.TextCell),""))</f>
        <v>JUDE 702</v>
      </c>
      <c r="X2183" s="60" t="str">
        <f>IF(A2183&lt;&gt;"",IFERROR(IF(FIND(" ",G2183)&gt;=1,MID(G2183,FIND(" ",G2183)+1,LEN(G2183)),""),""),"")</f>
        <v>702</v>
      </c>
      <c r="AC2183" s="51">
        <f>IFERROR(VALUE(MID($C2183,1,2)),0)</f>
        <v>80</v>
      </c>
      <c r="AD2183" s="44">
        <f>IFERROR(VALUE(MID($C2183,4,3)),0)</f>
        <v>263</v>
      </c>
      <c r="AE2183" s="51">
        <f>VALUE(RIGHT("00"&amp;AC2183,2)&amp;RIGHT("000"&amp;AD2183,3))</f>
        <v>80263</v>
      </c>
    </row>
    <row r="2184" spans="1:31">
      <c r="A2184" s="60" t="str">
        <f>IF(G2184&amp;Q2184&lt;&gt;"",W2184&amp;Q2184,"")</f>
        <v>ORNELLAblack</v>
      </c>
      <c r="B2184" s="60" t="str">
        <f>IF(C2184&lt;&gt;"",LEFT(C2184,9),"")</f>
        <v>80-074-53</v>
      </c>
      <c r="C2184" s="73" t="s">
        <v>7622</v>
      </c>
      <c r="D2184" s="73" t="s">
        <v>7623</v>
      </c>
      <c r="E2184" s="73" t="s">
        <v>904</v>
      </c>
      <c r="F2184" s="74">
        <v>57</v>
      </c>
      <c r="G2184" s="73" t="s">
        <v>7624</v>
      </c>
      <c r="H2184" s="73" t="s">
        <v>101</v>
      </c>
      <c r="I2184" s="73" t="s">
        <v>936</v>
      </c>
      <c r="J2184" s="73" t="s">
        <v>351</v>
      </c>
      <c r="K2184" s="73" t="s">
        <v>387</v>
      </c>
      <c r="L2184" s="73" t="s">
        <v>383</v>
      </c>
      <c r="M2184" s="73" t="s">
        <v>384</v>
      </c>
      <c r="N2184" s="73" t="s">
        <v>35</v>
      </c>
      <c r="O2184" s="73" t="s">
        <v>386</v>
      </c>
      <c r="P2184" s="73" t="s">
        <v>907</v>
      </c>
      <c r="Q2184" s="73" t="s">
        <v>928</v>
      </c>
      <c r="R2184" s="73" t="s">
        <v>63</v>
      </c>
      <c r="V2184" s="60" t="str">
        <f>W2184&amp;H2184</f>
        <v>ORNELLAбежевый / черный</v>
      </c>
      <c r="W2184" s="60" t="str">
        <f>_xlfn.LET(_xlpm.TextCell,TEXT(G2184,"###"),IF(_xlpm.TextCell&lt;&gt;"",IF(StyleSpaceSplit,IFERROR(IF(FIND(" ",_xlpm.TextCell)&gt;=1,MID(_xlpm.TextCell,1,FIND(" ",_xlpm.TextCell)-1),_xlpm.TextCell),_xlpm.TextCell),_xlpm.TextCell),""))</f>
        <v>ORNELLA</v>
      </c>
      <c r="X2184" s="60" t="str">
        <f>IF(A2184&lt;&gt;"",IFERROR(IF(FIND(" ",G2184)&gt;=1,MID(G2184,FIND(" ",G2184)+1,LEN(G2184)),""),""),"")</f>
        <v/>
      </c>
      <c r="AC2184" s="51">
        <f>IFERROR(VALUE(MID($C2184,1,2)),0)</f>
        <v>80</v>
      </c>
      <c r="AD2184" s="44">
        <f>IFERROR(VALUE(MID($C2184,4,3)),0)</f>
        <v>74</v>
      </c>
      <c r="AE2184" s="51">
        <f>VALUE(RIGHT("00"&amp;AC2184,2)&amp;RIGHT("000"&amp;AD2184,3))</f>
        <v>80074</v>
      </c>
    </row>
    <row r="2185" spans="1:31">
      <c r="A2185" s="60" t="str">
        <f>IF(G2185&amp;Q2185&lt;&gt;"",W2185&amp;Q2185,"")</f>
        <v>STORM 003white</v>
      </c>
      <c r="B2185" s="60" t="str">
        <f>IF(C2185&lt;&gt;"",LEFT(C2185,9),"")</f>
        <v>80-084-17</v>
      </c>
      <c r="C2185" s="73" t="s">
        <v>7654</v>
      </c>
      <c r="D2185" s="73" t="s">
        <v>7655</v>
      </c>
      <c r="E2185" s="73" t="s">
        <v>931</v>
      </c>
      <c r="F2185" s="74">
        <v>0</v>
      </c>
      <c r="G2185" s="73" t="s">
        <v>7656</v>
      </c>
      <c r="H2185" s="73" t="s">
        <v>57</v>
      </c>
      <c r="I2185" s="73" t="s">
        <v>7657</v>
      </c>
      <c r="J2185" s="73" t="s">
        <v>351</v>
      </c>
      <c r="K2185" s="73" t="s">
        <v>382</v>
      </c>
      <c r="L2185" s="73" t="s">
        <v>383</v>
      </c>
      <c r="M2185" s="73" t="s">
        <v>384</v>
      </c>
      <c r="O2185" s="73" t="s">
        <v>386</v>
      </c>
      <c r="P2185" s="73" t="s">
        <v>907</v>
      </c>
      <c r="Q2185" s="73" t="s">
        <v>908</v>
      </c>
      <c r="R2185" s="73" t="s">
        <v>57</v>
      </c>
      <c r="V2185" s="60" t="str">
        <f>W2185&amp;H2185</f>
        <v>STORM 003белый</v>
      </c>
      <c r="W2185" s="60" t="str">
        <f>_xlfn.LET(_xlpm.TextCell,TEXT(G2185,"###"),IF(_xlpm.TextCell&lt;&gt;"",IF(StyleSpaceSplit,IFERROR(IF(FIND(" ",_xlpm.TextCell)&gt;=1,MID(_xlpm.TextCell,1,FIND(" ",_xlpm.TextCell)-1),_xlpm.TextCell),_xlpm.TextCell),_xlpm.TextCell),""))</f>
        <v>STORM 003</v>
      </c>
      <c r="X2185" s="60" t="str">
        <f>IF(A2185&lt;&gt;"",IFERROR(IF(FIND(" ",G2185)&gt;=1,MID(G2185,FIND(" ",G2185)+1,LEN(G2185)),""),""),"")</f>
        <v>003</v>
      </c>
      <c r="AC2185" s="51">
        <f>IFERROR(VALUE(MID($C2185,1,2)),0)</f>
        <v>80</v>
      </c>
      <c r="AD2185" s="44">
        <f>IFERROR(VALUE(MID($C2185,4,3)),0)</f>
        <v>84</v>
      </c>
      <c r="AE2185" s="51">
        <f>VALUE(RIGHT("00"&amp;AC2185,2)&amp;RIGHT("000"&amp;AD2185,3))</f>
        <v>80084</v>
      </c>
    </row>
    <row r="2186" spans="1:31">
      <c r="A2186" s="60" t="str">
        <f>IF(G2186&amp;Q2186&lt;&gt;"",W2186&amp;Q2186,"")</f>
        <v>VISOR 001beige</v>
      </c>
      <c r="B2186" s="60" t="str">
        <f>IF(C2186&lt;&gt;"",LEFT(C2186,9),"")</f>
        <v>80-944-02</v>
      </c>
      <c r="C2186" s="73" t="s">
        <v>5429</v>
      </c>
      <c r="D2186" s="73" t="s">
        <v>5430</v>
      </c>
      <c r="E2186" s="73" t="s">
        <v>904</v>
      </c>
      <c r="F2186" s="74">
        <v>57</v>
      </c>
      <c r="G2186" s="73" t="s">
        <v>5431</v>
      </c>
      <c r="H2186" s="73" t="s">
        <v>63</v>
      </c>
      <c r="I2186" s="73" t="s">
        <v>2511</v>
      </c>
      <c r="J2186" s="73" t="s">
        <v>351</v>
      </c>
      <c r="K2186" s="73" t="s">
        <v>387</v>
      </c>
      <c r="L2186" s="73" t="s">
        <v>383</v>
      </c>
      <c r="M2186" s="73" t="s">
        <v>384</v>
      </c>
      <c r="N2186" s="73" t="s">
        <v>36</v>
      </c>
      <c r="O2186" s="73" t="s">
        <v>386</v>
      </c>
      <c r="P2186" s="73" t="s">
        <v>907</v>
      </c>
      <c r="Q2186" s="73" t="s">
        <v>937</v>
      </c>
      <c r="R2186" s="73" t="s">
        <v>63</v>
      </c>
      <c r="V2186" s="60" t="str">
        <f>W2186&amp;H2186</f>
        <v>VISOR 001бежевый</v>
      </c>
      <c r="W2186" s="60" t="str">
        <f>_xlfn.LET(_xlpm.TextCell,TEXT(G2186,"###"),IF(_xlpm.TextCell&lt;&gt;"",IF(StyleSpaceSplit,IFERROR(IF(FIND(" ",_xlpm.TextCell)&gt;=1,MID(_xlpm.TextCell,1,FIND(" ",_xlpm.TextCell)-1),_xlpm.TextCell),_xlpm.TextCell),_xlpm.TextCell),""))</f>
        <v>VISOR 001</v>
      </c>
      <c r="X2186" s="60" t="str">
        <f>IF(A2186&lt;&gt;"",IFERROR(IF(FIND(" ",G2186)&gt;=1,MID(G2186,FIND(" ",G2186)+1,LEN(G2186)),""),""),"")</f>
        <v>001</v>
      </c>
      <c r="AC2186" s="51">
        <f>IFERROR(VALUE(MID($C2186,1,2)),0)</f>
        <v>80</v>
      </c>
      <c r="AD2186" s="44">
        <f>IFERROR(VALUE(MID($C2186,4,3)),0)</f>
        <v>944</v>
      </c>
      <c r="AE2186" s="51">
        <f>VALUE(RIGHT("00"&amp;AC2186,2)&amp;RIGHT("000"&amp;AD2186,3))</f>
        <v>80944</v>
      </c>
    </row>
    <row r="2187" spans="1:31">
      <c r="A2187" s="60" t="str">
        <f>IF(G2187&amp;Q2187&lt;&gt;"",W2187&amp;Q2187,"")</f>
        <v>VISOR 001beige</v>
      </c>
      <c r="B2187" s="60" t="str">
        <f>IF(C2187&lt;&gt;"",LEFT(C2187,9),"")</f>
        <v>80-944-02</v>
      </c>
      <c r="C2187" s="73" t="s">
        <v>5432</v>
      </c>
      <c r="D2187" s="73" t="s">
        <v>5430</v>
      </c>
      <c r="E2187" s="73" t="s">
        <v>931</v>
      </c>
      <c r="F2187" s="74">
        <v>0</v>
      </c>
      <c r="G2187" s="73" t="s">
        <v>5431</v>
      </c>
      <c r="H2187" s="73" t="s">
        <v>63</v>
      </c>
      <c r="I2187" s="73" t="s">
        <v>2511</v>
      </c>
      <c r="J2187" s="73" t="s">
        <v>351</v>
      </c>
      <c r="K2187" s="73" t="s">
        <v>387</v>
      </c>
      <c r="L2187" s="73" t="s">
        <v>383</v>
      </c>
      <c r="M2187" s="73" t="s">
        <v>384</v>
      </c>
      <c r="N2187" s="73" t="s">
        <v>36</v>
      </c>
      <c r="O2187" s="73" t="s">
        <v>386</v>
      </c>
      <c r="P2187" s="73" t="s">
        <v>907</v>
      </c>
      <c r="Q2187" s="73" t="s">
        <v>937</v>
      </c>
      <c r="R2187" s="73" t="s">
        <v>63</v>
      </c>
      <c r="V2187" s="60" t="str">
        <f>W2187&amp;H2187</f>
        <v>VISOR 001бежевый</v>
      </c>
      <c r="W2187" s="60" t="str">
        <f>_xlfn.LET(_xlpm.TextCell,TEXT(G2187,"###"),IF(_xlpm.TextCell&lt;&gt;"",IF(StyleSpaceSplit,IFERROR(IF(FIND(" ",_xlpm.TextCell)&gt;=1,MID(_xlpm.TextCell,1,FIND(" ",_xlpm.TextCell)-1),_xlpm.TextCell),_xlpm.TextCell),_xlpm.TextCell),""))</f>
        <v>VISOR 001</v>
      </c>
      <c r="X2187" s="60" t="str">
        <f>IF(A2187&lt;&gt;"",IFERROR(IF(FIND(" ",G2187)&gt;=1,MID(G2187,FIND(" ",G2187)+1,LEN(G2187)),""),""),"")</f>
        <v>001</v>
      </c>
      <c r="AC2187" s="51">
        <f>IFERROR(VALUE(MID($C2187,1,2)),0)</f>
        <v>80</v>
      </c>
      <c r="AD2187" s="44">
        <f>IFERROR(VALUE(MID($C2187,4,3)),0)</f>
        <v>944</v>
      </c>
      <c r="AE2187" s="51">
        <f>VALUE(RIGHT("00"&amp;AC2187,2)&amp;RIGHT("000"&amp;AD2187,3))</f>
        <v>80944</v>
      </c>
    </row>
    <row r="2188" spans="1:31">
      <c r="A2188" s="60" t="str">
        <f>IF(G2188&amp;Q2188&lt;&gt;"",W2188&amp;Q2188,"")</f>
        <v>VISOR 001white</v>
      </c>
      <c r="B2188" s="60" t="str">
        <f>IF(C2188&lt;&gt;"",LEFT(C2188,9),"")</f>
        <v>80-944-17</v>
      </c>
      <c r="C2188" s="73" t="s">
        <v>6565</v>
      </c>
      <c r="D2188" s="73" t="s">
        <v>6566</v>
      </c>
      <c r="E2188" s="73" t="s">
        <v>931</v>
      </c>
      <c r="F2188" s="74">
        <v>0</v>
      </c>
      <c r="G2188" s="73" t="s">
        <v>5431</v>
      </c>
      <c r="H2188" s="73" t="s">
        <v>57</v>
      </c>
      <c r="I2188" s="73" t="s">
        <v>2511</v>
      </c>
      <c r="J2188" s="73" t="s">
        <v>351</v>
      </c>
      <c r="K2188" s="73" t="s">
        <v>387</v>
      </c>
      <c r="L2188" s="73" t="s">
        <v>383</v>
      </c>
      <c r="M2188" s="73" t="s">
        <v>384</v>
      </c>
      <c r="N2188" s="73" t="s">
        <v>36</v>
      </c>
      <c r="O2188" s="73" t="s">
        <v>386</v>
      </c>
      <c r="P2188" s="73" t="s">
        <v>907</v>
      </c>
      <c r="Q2188" s="73" t="s">
        <v>908</v>
      </c>
      <c r="R2188" s="73" t="s">
        <v>57</v>
      </c>
      <c r="V2188" s="60" t="str">
        <f>W2188&amp;H2188</f>
        <v>VISOR 001белый</v>
      </c>
      <c r="W2188" s="60" t="str">
        <f>_xlfn.LET(_xlpm.TextCell,TEXT(G2188,"###"),IF(_xlpm.TextCell&lt;&gt;"",IF(StyleSpaceSplit,IFERROR(IF(FIND(" ",_xlpm.TextCell)&gt;=1,MID(_xlpm.TextCell,1,FIND(" ",_xlpm.TextCell)-1),_xlpm.TextCell),_xlpm.TextCell),_xlpm.TextCell),""))</f>
        <v>VISOR 001</v>
      </c>
      <c r="X2188" s="60" t="str">
        <f>IF(A2188&lt;&gt;"",IFERROR(IF(FIND(" ",G2188)&gt;=1,MID(G2188,FIND(" ",G2188)+1,LEN(G2188)),""),""),"")</f>
        <v>001</v>
      </c>
      <c r="AC2188" s="51">
        <f>IFERROR(VALUE(MID($C2188,1,2)),0)</f>
        <v>80</v>
      </c>
      <c r="AD2188" s="44">
        <f>IFERROR(VALUE(MID($C2188,4,3)),0)</f>
        <v>944</v>
      </c>
      <c r="AE2188" s="51">
        <f>VALUE(RIGHT("00"&amp;AC2188,2)&amp;RIGHT("000"&amp;AD2188,3))</f>
        <v>80944</v>
      </c>
    </row>
    <row r="2189" spans="1:31">
      <c r="A2189" s="60" t="str">
        <f>IF(G2189&amp;Q2189&lt;&gt;"",W2189&amp;Q2189,"")</f>
        <v>VISOR 001black</v>
      </c>
      <c r="B2189" s="60" t="str">
        <f>IF(C2189&lt;&gt;"",LEFT(C2189,9),"")</f>
        <v>80-944-09</v>
      </c>
      <c r="C2189" s="73" t="s">
        <v>6563</v>
      </c>
      <c r="D2189" s="73" t="s">
        <v>6564</v>
      </c>
      <c r="E2189" s="73" t="s">
        <v>931</v>
      </c>
      <c r="F2189" s="74">
        <v>0</v>
      </c>
      <c r="G2189" s="73" t="s">
        <v>5431</v>
      </c>
      <c r="H2189" s="73" t="s">
        <v>53</v>
      </c>
      <c r="I2189" s="73" t="s">
        <v>2511</v>
      </c>
      <c r="J2189" s="73" t="s">
        <v>351</v>
      </c>
      <c r="K2189" s="73" t="s">
        <v>387</v>
      </c>
      <c r="L2189" s="73" t="s">
        <v>383</v>
      </c>
      <c r="M2189" s="73" t="s">
        <v>384</v>
      </c>
      <c r="N2189" s="73" t="s">
        <v>36</v>
      </c>
      <c r="O2189" s="73" t="s">
        <v>386</v>
      </c>
      <c r="P2189" s="73" t="s">
        <v>907</v>
      </c>
      <c r="Q2189" s="73" t="s">
        <v>928</v>
      </c>
      <c r="R2189" s="73" t="s">
        <v>53</v>
      </c>
      <c r="V2189" s="60" t="str">
        <f>W2189&amp;H2189</f>
        <v>VISOR 001черный</v>
      </c>
      <c r="W2189" s="60" t="str">
        <f>_xlfn.LET(_xlpm.TextCell,TEXT(G2189,"###"),IF(_xlpm.TextCell&lt;&gt;"",IF(StyleSpaceSplit,IFERROR(IF(FIND(" ",_xlpm.TextCell)&gt;=1,MID(_xlpm.TextCell,1,FIND(" ",_xlpm.TextCell)-1),_xlpm.TextCell),_xlpm.TextCell),_xlpm.TextCell),""))</f>
        <v>VISOR 001</v>
      </c>
      <c r="X2189" s="60" t="str">
        <f>IF(A2189&lt;&gt;"",IFERROR(IF(FIND(" ",G2189)&gt;=1,MID(G2189,FIND(" ",G2189)+1,LEN(G2189)),""),""),"")</f>
        <v>001</v>
      </c>
      <c r="AC2189" s="51">
        <f>IFERROR(VALUE(MID($C2189,1,2)),0)</f>
        <v>80</v>
      </c>
      <c r="AD2189" s="44">
        <f>IFERROR(VALUE(MID($C2189,4,3)),0)</f>
        <v>944</v>
      </c>
      <c r="AE2189" s="51">
        <f>VALUE(RIGHT("00"&amp;AC2189,2)&amp;RIGHT("000"&amp;AD2189,3))</f>
        <v>80944</v>
      </c>
    </row>
    <row r="2190" spans="1:31">
      <c r="A2190" s="60" t="str">
        <f>IF(G2190&amp;Q2190&lt;&gt;"",W2190&amp;Q2190,"")</f>
        <v>VISOR 002navy</v>
      </c>
      <c r="B2190" s="60" t="str">
        <f>IF(C2190&lt;&gt;"",LEFT(C2190,9),"")</f>
        <v>80-943-06</v>
      </c>
      <c r="C2190" s="73" t="s">
        <v>5425</v>
      </c>
      <c r="D2190" s="73" t="s">
        <v>5426</v>
      </c>
      <c r="E2190" s="73" t="s">
        <v>904</v>
      </c>
      <c r="F2190" s="74">
        <v>57</v>
      </c>
      <c r="G2190" s="73" t="s">
        <v>5427</v>
      </c>
      <c r="H2190" s="73" t="s">
        <v>71</v>
      </c>
      <c r="I2190" s="73" t="s">
        <v>2511</v>
      </c>
      <c r="J2190" s="73" t="s">
        <v>351</v>
      </c>
      <c r="K2190" s="73" t="s">
        <v>387</v>
      </c>
      <c r="L2190" s="73" t="s">
        <v>383</v>
      </c>
      <c r="M2190" s="73" t="s">
        <v>384</v>
      </c>
      <c r="N2190" s="73" t="s">
        <v>36</v>
      </c>
      <c r="O2190" s="73" t="s">
        <v>386</v>
      </c>
      <c r="P2190" s="73" t="s">
        <v>907</v>
      </c>
      <c r="Q2190" s="73" t="s">
        <v>1003</v>
      </c>
      <c r="R2190" s="73" t="s">
        <v>71</v>
      </c>
      <c r="V2190" s="60" t="str">
        <f>W2190&amp;H2190</f>
        <v>VISOR 002синий</v>
      </c>
      <c r="W2190" s="60" t="str">
        <f>_xlfn.LET(_xlpm.TextCell,TEXT(G2190,"###"),IF(_xlpm.TextCell&lt;&gt;"",IF(StyleSpaceSplit,IFERROR(IF(FIND(" ",_xlpm.TextCell)&gt;=1,MID(_xlpm.TextCell,1,FIND(" ",_xlpm.TextCell)-1),_xlpm.TextCell),_xlpm.TextCell),_xlpm.TextCell),""))</f>
        <v>VISOR 002</v>
      </c>
      <c r="X2190" s="60" t="str">
        <f>IF(A2190&lt;&gt;"",IFERROR(IF(FIND(" ",G2190)&gt;=1,MID(G2190,FIND(" ",G2190)+1,LEN(G2190)),""),""),"")</f>
        <v>002</v>
      </c>
      <c r="AC2190" s="51">
        <f>IFERROR(VALUE(MID($C2190,1,2)),0)</f>
        <v>80</v>
      </c>
      <c r="AD2190" s="44">
        <f>IFERROR(VALUE(MID($C2190,4,3)),0)</f>
        <v>943</v>
      </c>
      <c r="AE2190" s="51">
        <f>VALUE(RIGHT("00"&amp;AC2190,2)&amp;RIGHT("000"&amp;AD2190,3))</f>
        <v>80943</v>
      </c>
    </row>
    <row r="2191" spans="1:31">
      <c r="A2191" s="60" t="str">
        <f>IF(G2191&amp;Q2191&lt;&gt;"",W2191&amp;Q2191,"")</f>
        <v>VISOR 002navy</v>
      </c>
      <c r="B2191" s="60" t="str">
        <f>IF(C2191&lt;&gt;"",LEFT(C2191,9),"")</f>
        <v>80-943-06</v>
      </c>
      <c r="C2191" s="73" t="s">
        <v>5428</v>
      </c>
      <c r="D2191" s="73" t="s">
        <v>5426</v>
      </c>
      <c r="E2191" s="73" t="s">
        <v>931</v>
      </c>
      <c r="F2191" s="74">
        <v>0</v>
      </c>
      <c r="G2191" s="73" t="s">
        <v>5427</v>
      </c>
      <c r="H2191" s="73" t="s">
        <v>71</v>
      </c>
      <c r="I2191" s="73" t="s">
        <v>2511</v>
      </c>
      <c r="J2191" s="73" t="s">
        <v>351</v>
      </c>
      <c r="K2191" s="73" t="s">
        <v>387</v>
      </c>
      <c r="L2191" s="73" t="s">
        <v>383</v>
      </c>
      <c r="M2191" s="73" t="s">
        <v>384</v>
      </c>
      <c r="N2191" s="73" t="s">
        <v>36</v>
      </c>
      <c r="O2191" s="73" t="s">
        <v>386</v>
      </c>
      <c r="P2191" s="73" t="s">
        <v>907</v>
      </c>
      <c r="Q2191" s="73" t="s">
        <v>1003</v>
      </c>
      <c r="R2191" s="73" t="s">
        <v>71</v>
      </c>
      <c r="V2191" s="60" t="str">
        <f>W2191&amp;H2191</f>
        <v>VISOR 002синий</v>
      </c>
      <c r="W2191" s="60" t="str">
        <f>_xlfn.LET(_xlpm.TextCell,TEXT(G2191,"###"),IF(_xlpm.TextCell&lt;&gt;"",IF(StyleSpaceSplit,IFERROR(IF(FIND(" ",_xlpm.TextCell)&gt;=1,MID(_xlpm.TextCell,1,FIND(" ",_xlpm.TextCell)-1),_xlpm.TextCell),_xlpm.TextCell),_xlpm.TextCell),""))</f>
        <v>VISOR 002</v>
      </c>
      <c r="X2191" s="60" t="str">
        <f>IF(A2191&lt;&gt;"",IFERROR(IF(FIND(" ",G2191)&gt;=1,MID(G2191,FIND(" ",G2191)+1,LEN(G2191)),""),""),"")</f>
        <v>002</v>
      </c>
      <c r="AC2191" s="51">
        <f>IFERROR(VALUE(MID($C2191,1,2)),0)</f>
        <v>80</v>
      </c>
      <c r="AD2191" s="44">
        <f>IFERROR(VALUE(MID($C2191,4,3)),0)</f>
        <v>943</v>
      </c>
      <c r="AE2191" s="51">
        <f>VALUE(RIGHT("00"&amp;AC2191,2)&amp;RIGHT("000"&amp;AD2191,3))</f>
        <v>80943</v>
      </c>
    </row>
    <row r="2192" spans="1:31">
      <c r="A2192" s="60" t="str">
        <f>IF(G2192&amp;Q2192&lt;&gt;"",W2192&amp;Q2192,"")</f>
        <v>VISOR 003white</v>
      </c>
      <c r="B2192" s="60" t="str">
        <f>IF(C2192&lt;&gt;"",LEFT(C2192,9),"")</f>
        <v>80-782-17</v>
      </c>
      <c r="C2192" s="73" t="s">
        <v>4559</v>
      </c>
      <c r="D2192" s="73" t="s">
        <v>4560</v>
      </c>
      <c r="E2192" s="73" t="s">
        <v>931</v>
      </c>
      <c r="F2192" s="74">
        <v>0</v>
      </c>
      <c r="G2192" s="73" t="s">
        <v>4561</v>
      </c>
      <c r="H2192" s="73" t="s">
        <v>57</v>
      </c>
      <c r="I2192" s="73" t="s">
        <v>2511</v>
      </c>
      <c r="J2192" s="73" t="s">
        <v>351</v>
      </c>
      <c r="K2192" s="73" t="s">
        <v>387</v>
      </c>
      <c r="L2192" s="73" t="s">
        <v>383</v>
      </c>
      <c r="M2192" s="73" t="s">
        <v>384</v>
      </c>
      <c r="N2192" s="73" t="s">
        <v>36</v>
      </c>
      <c r="O2192" s="73" t="s">
        <v>386</v>
      </c>
      <c r="P2192" s="73" t="s">
        <v>907</v>
      </c>
      <c r="Q2192" s="73" t="s">
        <v>908</v>
      </c>
      <c r="R2192" s="73" t="s">
        <v>57</v>
      </c>
      <c r="V2192" s="60" t="str">
        <f>W2192&amp;H2192</f>
        <v>VISOR 003белый</v>
      </c>
      <c r="W2192" s="60" t="str">
        <f>_xlfn.LET(_xlpm.TextCell,TEXT(G2192,"###"),IF(_xlpm.TextCell&lt;&gt;"",IF(StyleSpaceSplit,IFERROR(IF(FIND(" ",_xlpm.TextCell)&gt;=1,MID(_xlpm.TextCell,1,FIND(" ",_xlpm.TextCell)-1),_xlpm.TextCell),_xlpm.TextCell),_xlpm.TextCell),""))</f>
        <v>VISOR 003</v>
      </c>
      <c r="X2192" s="60" t="str">
        <f>IF(A2192&lt;&gt;"",IFERROR(IF(FIND(" ",G2192)&gt;=1,MID(G2192,FIND(" ",G2192)+1,LEN(G2192)),""),""),"")</f>
        <v>003</v>
      </c>
      <c r="AC2192" s="51">
        <f>IFERROR(VALUE(MID($C2192,1,2)),0)</f>
        <v>80</v>
      </c>
      <c r="AD2192" s="44">
        <f>IFERROR(VALUE(MID($C2192,4,3)),0)</f>
        <v>782</v>
      </c>
      <c r="AE2192" s="51">
        <f>VALUE(RIGHT("00"&amp;AC2192,2)&amp;RIGHT("000"&amp;AD2192,3))</f>
        <v>80782</v>
      </c>
    </row>
    <row r="2193" spans="1:31">
      <c r="A2193" s="60" t="str">
        <f>IF(G2193&amp;Q2193&lt;&gt;"",W2193&amp;Q2193,"")</f>
        <v>VISOR 003white</v>
      </c>
      <c r="B2193" s="60" t="str">
        <f>IF(C2193&lt;&gt;"",LEFT(C2193,9),"")</f>
        <v>80-782-17</v>
      </c>
      <c r="C2193" s="73" t="s">
        <v>4562</v>
      </c>
      <c r="D2193" s="73" t="s">
        <v>4560</v>
      </c>
      <c r="E2193" s="73" t="s">
        <v>904</v>
      </c>
      <c r="F2193" s="74">
        <v>57</v>
      </c>
      <c r="G2193" s="73" t="s">
        <v>4561</v>
      </c>
      <c r="H2193" s="73" t="s">
        <v>57</v>
      </c>
      <c r="I2193" s="73" t="s">
        <v>2511</v>
      </c>
      <c r="J2193" s="73" t="s">
        <v>351</v>
      </c>
      <c r="K2193" s="73" t="s">
        <v>387</v>
      </c>
      <c r="L2193" s="73" t="s">
        <v>383</v>
      </c>
      <c r="M2193" s="73" t="s">
        <v>384</v>
      </c>
      <c r="N2193" s="73" t="s">
        <v>36</v>
      </c>
      <c r="O2193" s="73" t="s">
        <v>386</v>
      </c>
      <c r="P2193" s="73" t="s">
        <v>907</v>
      </c>
      <c r="Q2193" s="73" t="s">
        <v>908</v>
      </c>
      <c r="R2193" s="73" t="s">
        <v>57</v>
      </c>
      <c r="V2193" s="60" t="str">
        <f>W2193&amp;H2193</f>
        <v>VISOR 003белый</v>
      </c>
      <c r="W2193" s="60" t="str">
        <f>_xlfn.LET(_xlpm.TextCell,TEXT(G2193,"###"),IF(_xlpm.TextCell&lt;&gt;"",IF(StyleSpaceSplit,IFERROR(IF(FIND(" ",_xlpm.TextCell)&gt;=1,MID(_xlpm.TextCell,1,FIND(" ",_xlpm.TextCell)-1),_xlpm.TextCell),_xlpm.TextCell),_xlpm.TextCell),""))</f>
        <v>VISOR 003</v>
      </c>
      <c r="X2193" s="60" t="str">
        <f>IF(A2193&lt;&gt;"",IFERROR(IF(FIND(" ",G2193)&gt;=1,MID(G2193,FIND(" ",G2193)+1,LEN(G2193)),""),""),"")</f>
        <v>003</v>
      </c>
      <c r="AC2193" s="51">
        <f>IFERROR(VALUE(MID($C2193,1,2)),0)</f>
        <v>80</v>
      </c>
      <c r="AD2193" s="44">
        <f>IFERROR(VALUE(MID($C2193,4,3)),0)</f>
        <v>782</v>
      </c>
      <c r="AE2193" s="51">
        <f>VALUE(RIGHT("00"&amp;AC2193,2)&amp;RIGHT("000"&amp;AD2193,3))</f>
        <v>80782</v>
      </c>
    </row>
    <row r="2194" spans="1:31">
      <c r="A2194" s="60" t="str">
        <f>IF(G2194&amp;Q2194&lt;&gt;"",W2194&amp;Q2194,"")</f>
        <v>VISOR 004white</v>
      </c>
      <c r="B2194" s="60" t="str">
        <f>IF(C2194&lt;&gt;"",LEFT(C2194,9),"")</f>
        <v>80-772-17</v>
      </c>
      <c r="C2194" s="73" t="s">
        <v>5433</v>
      </c>
      <c r="D2194" s="73" t="s">
        <v>5434</v>
      </c>
      <c r="E2194" s="73" t="s">
        <v>904</v>
      </c>
      <c r="F2194" s="74">
        <v>57</v>
      </c>
      <c r="G2194" s="73" t="s">
        <v>4381</v>
      </c>
      <c r="H2194" s="73" t="s">
        <v>57</v>
      </c>
      <c r="I2194" s="73" t="s">
        <v>906</v>
      </c>
      <c r="J2194" s="73" t="s">
        <v>351</v>
      </c>
      <c r="K2194" s="73" t="s">
        <v>387</v>
      </c>
      <c r="L2194" s="73" t="s">
        <v>383</v>
      </c>
      <c r="M2194" s="73" t="s">
        <v>388</v>
      </c>
      <c r="N2194" s="73" t="s">
        <v>43</v>
      </c>
      <c r="O2194" s="73" t="s">
        <v>386</v>
      </c>
      <c r="P2194" s="73" t="s">
        <v>907</v>
      </c>
      <c r="Q2194" s="73" t="s">
        <v>908</v>
      </c>
      <c r="R2194" s="73" t="s">
        <v>57</v>
      </c>
      <c r="V2194" s="60" t="str">
        <f>W2194&amp;H2194</f>
        <v>VISOR 004белый</v>
      </c>
      <c r="W2194" s="60" t="str">
        <f>_xlfn.LET(_xlpm.TextCell,TEXT(G2194,"###"),IF(_xlpm.TextCell&lt;&gt;"",IF(StyleSpaceSplit,IFERROR(IF(FIND(" ",_xlpm.TextCell)&gt;=1,MID(_xlpm.TextCell,1,FIND(" ",_xlpm.TextCell)-1),_xlpm.TextCell),_xlpm.TextCell),_xlpm.TextCell),""))</f>
        <v>VISOR 004</v>
      </c>
      <c r="X2194" s="60" t="str">
        <f>IF(A2194&lt;&gt;"",IFERROR(IF(FIND(" ",G2194)&gt;=1,MID(G2194,FIND(" ",G2194)+1,LEN(G2194)),""),""),"")</f>
        <v>004</v>
      </c>
      <c r="AC2194" s="51">
        <f>IFERROR(VALUE(MID($C2194,1,2)),0)</f>
        <v>80</v>
      </c>
      <c r="AD2194" s="44">
        <f>IFERROR(VALUE(MID($C2194,4,3)),0)</f>
        <v>772</v>
      </c>
      <c r="AE2194" s="51">
        <f>VALUE(RIGHT("00"&amp;AC2194,2)&amp;RIGHT("000"&amp;AD2194,3))</f>
        <v>80772</v>
      </c>
    </row>
    <row r="2195" spans="1:31">
      <c r="A2195" s="60" t="str">
        <f>IF(G2195&amp;Q2195&lt;&gt;"",W2195&amp;Q2195,"")</f>
        <v>VISOR 004white</v>
      </c>
      <c r="B2195" s="60" t="str">
        <f>IF(C2195&lt;&gt;"",LEFT(C2195,9),"")</f>
        <v>80-772-17</v>
      </c>
      <c r="C2195" s="73" t="s">
        <v>5435</v>
      </c>
      <c r="D2195" s="73" t="s">
        <v>5434</v>
      </c>
      <c r="E2195" s="73" t="s">
        <v>931</v>
      </c>
      <c r="F2195" s="74">
        <v>0</v>
      </c>
      <c r="G2195" s="73" t="s">
        <v>4381</v>
      </c>
      <c r="H2195" s="73" t="s">
        <v>57</v>
      </c>
      <c r="I2195" s="73" t="s">
        <v>906</v>
      </c>
      <c r="J2195" s="73" t="s">
        <v>351</v>
      </c>
      <c r="K2195" s="73" t="s">
        <v>387</v>
      </c>
      <c r="L2195" s="73" t="s">
        <v>383</v>
      </c>
      <c r="M2195" s="73" t="s">
        <v>388</v>
      </c>
      <c r="N2195" s="73" t="s">
        <v>43</v>
      </c>
      <c r="O2195" s="73" t="s">
        <v>386</v>
      </c>
      <c r="P2195" s="73" t="s">
        <v>907</v>
      </c>
      <c r="Q2195" s="73" t="s">
        <v>908</v>
      </c>
      <c r="R2195" s="73" t="s">
        <v>57</v>
      </c>
      <c r="V2195" s="60" t="str">
        <f>W2195&amp;H2195</f>
        <v>VISOR 004белый</v>
      </c>
      <c r="W2195" s="60" t="str">
        <f>_xlfn.LET(_xlpm.TextCell,TEXT(G2195,"###"),IF(_xlpm.TextCell&lt;&gt;"",IF(StyleSpaceSplit,IFERROR(IF(FIND(" ",_xlpm.TextCell)&gt;=1,MID(_xlpm.TextCell,1,FIND(" ",_xlpm.TextCell)-1),_xlpm.TextCell),_xlpm.TextCell),_xlpm.TextCell),""))</f>
        <v>VISOR 004</v>
      </c>
      <c r="X2195" s="60" t="str">
        <f>IF(A2195&lt;&gt;"",IFERROR(IF(FIND(" ",G2195)&gt;=1,MID(G2195,FIND(" ",G2195)+1,LEN(G2195)),""),""),"")</f>
        <v>004</v>
      </c>
      <c r="AC2195" s="51">
        <f>IFERROR(VALUE(MID($C2195,1,2)),0)</f>
        <v>80</v>
      </c>
      <c r="AD2195" s="44">
        <f>IFERROR(VALUE(MID($C2195,4,3)),0)</f>
        <v>772</v>
      </c>
      <c r="AE2195" s="51">
        <f>VALUE(RIGHT("00"&amp;AC2195,2)&amp;RIGHT("000"&amp;AD2195,3))</f>
        <v>80772</v>
      </c>
    </row>
    <row r="2196" spans="1:31">
      <c r="A2196" s="60" t="str">
        <f>IF(G2196&amp;Q2196&lt;&gt;"",W2196&amp;Q2196,"")</f>
        <v>VISOR 004navy</v>
      </c>
      <c r="B2196" s="60" t="str">
        <f>IF(C2196&lt;&gt;"",LEFT(C2196,9),"")</f>
        <v>80-772-16</v>
      </c>
      <c r="C2196" s="73" t="s">
        <v>4379</v>
      </c>
      <c r="D2196" s="73" t="s">
        <v>4380</v>
      </c>
      <c r="E2196" s="73" t="s">
        <v>904</v>
      </c>
      <c r="F2196" s="74">
        <v>57</v>
      </c>
      <c r="G2196" s="73" t="s">
        <v>4381</v>
      </c>
      <c r="H2196" s="73" t="s">
        <v>55</v>
      </c>
      <c r="I2196" s="73" t="s">
        <v>906</v>
      </c>
      <c r="J2196" s="73" t="s">
        <v>351</v>
      </c>
      <c r="K2196" s="73" t="s">
        <v>387</v>
      </c>
      <c r="L2196" s="73" t="s">
        <v>383</v>
      </c>
      <c r="M2196" s="73" t="s">
        <v>384</v>
      </c>
      <c r="N2196" s="73" t="s">
        <v>43</v>
      </c>
      <c r="O2196" s="73" t="s">
        <v>386</v>
      </c>
      <c r="P2196" s="73" t="s">
        <v>907</v>
      </c>
      <c r="Q2196" s="73" t="s">
        <v>1003</v>
      </c>
      <c r="R2196" s="73" t="s">
        <v>71</v>
      </c>
      <c r="V2196" s="60" t="str">
        <f>W2196&amp;H2196</f>
        <v>VISOR 004темно-синий</v>
      </c>
      <c r="W2196" s="60" t="str">
        <f>_xlfn.LET(_xlpm.TextCell,TEXT(G2196,"###"),IF(_xlpm.TextCell&lt;&gt;"",IF(StyleSpaceSplit,IFERROR(IF(FIND(" ",_xlpm.TextCell)&gt;=1,MID(_xlpm.TextCell,1,FIND(" ",_xlpm.TextCell)-1),_xlpm.TextCell),_xlpm.TextCell),_xlpm.TextCell),""))</f>
        <v>VISOR 004</v>
      </c>
      <c r="X2196" s="60" t="str">
        <f>IF(A2196&lt;&gt;"",IFERROR(IF(FIND(" ",G2196)&gt;=1,MID(G2196,FIND(" ",G2196)+1,LEN(G2196)),""),""),"")</f>
        <v>004</v>
      </c>
      <c r="AC2196" s="51">
        <f>IFERROR(VALUE(MID($C2196,1,2)),0)</f>
        <v>80</v>
      </c>
      <c r="AD2196" s="44">
        <f>IFERROR(VALUE(MID($C2196,4,3)),0)</f>
        <v>772</v>
      </c>
      <c r="AE2196" s="51">
        <f>VALUE(RIGHT("00"&amp;AC2196,2)&amp;RIGHT("000"&amp;AD2196,3))</f>
        <v>80772</v>
      </c>
    </row>
    <row r="2197" spans="1:31">
      <c r="A2197" s="60" t="str">
        <f>IF(G2197&amp;Q2197&lt;&gt;"",W2197&amp;Q2197,"")</f>
        <v>VISOR 004navy</v>
      </c>
      <c r="B2197" s="60" t="str">
        <f>IF(C2197&lt;&gt;"",LEFT(C2197,9),"")</f>
        <v>80-772-16</v>
      </c>
      <c r="C2197" s="73" t="s">
        <v>4382</v>
      </c>
      <c r="D2197" s="73" t="s">
        <v>4380</v>
      </c>
      <c r="E2197" s="73" t="s">
        <v>931</v>
      </c>
      <c r="F2197" s="74">
        <v>0</v>
      </c>
      <c r="G2197" s="73" t="s">
        <v>4381</v>
      </c>
      <c r="H2197" s="73" t="s">
        <v>55</v>
      </c>
      <c r="I2197" s="73" t="s">
        <v>906</v>
      </c>
      <c r="J2197" s="73" t="s">
        <v>351</v>
      </c>
      <c r="K2197" s="73" t="s">
        <v>387</v>
      </c>
      <c r="L2197" s="73" t="s">
        <v>383</v>
      </c>
      <c r="M2197" s="73" t="s">
        <v>384</v>
      </c>
      <c r="N2197" s="73" t="s">
        <v>43</v>
      </c>
      <c r="O2197" s="73" t="s">
        <v>386</v>
      </c>
      <c r="P2197" s="73" t="s">
        <v>907</v>
      </c>
      <c r="Q2197" s="73" t="s">
        <v>1003</v>
      </c>
      <c r="R2197" s="73" t="s">
        <v>71</v>
      </c>
      <c r="V2197" s="60" t="str">
        <f>W2197&amp;H2197</f>
        <v>VISOR 004темно-синий</v>
      </c>
      <c r="W2197" s="60" t="str">
        <f>_xlfn.LET(_xlpm.TextCell,TEXT(G2197,"###"),IF(_xlpm.TextCell&lt;&gt;"",IF(StyleSpaceSplit,IFERROR(IF(FIND(" ",_xlpm.TextCell)&gt;=1,MID(_xlpm.TextCell,1,FIND(" ",_xlpm.TextCell)-1),_xlpm.TextCell),_xlpm.TextCell),_xlpm.TextCell),""))</f>
        <v>VISOR 004</v>
      </c>
      <c r="X2197" s="60" t="str">
        <f>IF(A2197&lt;&gt;"",IFERROR(IF(FIND(" ",G2197)&gt;=1,MID(G2197,FIND(" ",G2197)+1,LEN(G2197)),""),""),"")</f>
        <v>004</v>
      </c>
      <c r="AC2197" s="51">
        <f>IFERROR(VALUE(MID($C2197,1,2)),0)</f>
        <v>80</v>
      </c>
      <c r="AD2197" s="44">
        <f>IFERROR(VALUE(MID($C2197,4,3)),0)</f>
        <v>772</v>
      </c>
      <c r="AE2197" s="51">
        <f>VALUE(RIGHT("00"&amp;AC2197,2)&amp;RIGHT("000"&amp;AD2197,3))</f>
        <v>80772</v>
      </c>
    </row>
    <row r="2198" spans="1:31">
      <c r="A2198" s="60" t="str">
        <f>IF(G2198&amp;Q2198&lt;&gt;"",W2198&amp;Q2198,"")</f>
        <v>VISOR 005yellow</v>
      </c>
      <c r="B2198" s="60" t="str">
        <f>IF(C2198&lt;&gt;"",LEFT(C2198,9),"")</f>
        <v>80-773-20</v>
      </c>
      <c r="C2198" s="73" t="s">
        <v>4563</v>
      </c>
      <c r="D2198" s="73" t="s">
        <v>4564</v>
      </c>
      <c r="E2198" s="73" t="s">
        <v>931</v>
      </c>
      <c r="F2198" s="74">
        <v>0</v>
      </c>
      <c r="G2198" s="73" t="s">
        <v>4385</v>
      </c>
      <c r="H2198" s="73" t="s">
        <v>65</v>
      </c>
      <c r="I2198" s="73" t="s">
        <v>906</v>
      </c>
      <c r="J2198" s="73" t="s">
        <v>351</v>
      </c>
      <c r="K2198" s="73" t="s">
        <v>387</v>
      </c>
      <c r="L2198" s="73" t="s">
        <v>383</v>
      </c>
      <c r="M2198" s="73" t="s">
        <v>384</v>
      </c>
      <c r="N2198" s="73" t="s">
        <v>43</v>
      </c>
      <c r="O2198" s="73" t="s">
        <v>386</v>
      </c>
      <c r="P2198" s="73" t="s">
        <v>907</v>
      </c>
      <c r="Q2198" s="73" t="s">
        <v>1383</v>
      </c>
      <c r="R2198" s="73" t="s">
        <v>65</v>
      </c>
      <c r="V2198" s="60" t="str">
        <f>W2198&amp;H2198</f>
        <v>VISOR 005желтый</v>
      </c>
      <c r="W2198" s="60" t="str">
        <f>_xlfn.LET(_xlpm.TextCell,TEXT(G2198,"###"),IF(_xlpm.TextCell&lt;&gt;"",IF(StyleSpaceSplit,IFERROR(IF(FIND(" ",_xlpm.TextCell)&gt;=1,MID(_xlpm.TextCell,1,FIND(" ",_xlpm.TextCell)-1),_xlpm.TextCell),_xlpm.TextCell),_xlpm.TextCell),""))</f>
        <v>VISOR 005</v>
      </c>
      <c r="X2198" s="60" t="str">
        <f>IF(A2198&lt;&gt;"",IFERROR(IF(FIND(" ",G2198)&gt;=1,MID(G2198,FIND(" ",G2198)+1,LEN(G2198)),""),""),"")</f>
        <v>005</v>
      </c>
      <c r="AC2198" s="51">
        <f>IFERROR(VALUE(MID($C2198,1,2)),0)</f>
        <v>80</v>
      </c>
      <c r="AD2198" s="44">
        <f>IFERROR(VALUE(MID($C2198,4,3)),0)</f>
        <v>773</v>
      </c>
      <c r="AE2198" s="51">
        <f>VALUE(RIGHT("00"&amp;AC2198,2)&amp;RIGHT("000"&amp;AD2198,3))</f>
        <v>80773</v>
      </c>
    </row>
    <row r="2199" spans="1:31">
      <c r="A2199" s="60" t="str">
        <f>IF(G2199&amp;Q2199&lt;&gt;"",W2199&amp;Q2199,"")</f>
        <v>VISOR 005blue</v>
      </c>
      <c r="B2199" s="60" t="str">
        <f>IF(C2199&lt;&gt;"",LEFT(C2199,9),"")</f>
        <v>80-773-06</v>
      </c>
      <c r="C2199" s="73" t="s">
        <v>4383</v>
      </c>
      <c r="D2199" s="73" t="s">
        <v>4384</v>
      </c>
      <c r="E2199" s="73" t="s">
        <v>931</v>
      </c>
      <c r="F2199" s="74">
        <v>0</v>
      </c>
      <c r="G2199" s="73" t="s">
        <v>4385</v>
      </c>
      <c r="H2199" s="73" t="s">
        <v>71</v>
      </c>
      <c r="I2199" s="73" t="s">
        <v>906</v>
      </c>
      <c r="J2199" s="73" t="s">
        <v>351</v>
      </c>
      <c r="K2199" s="73" t="s">
        <v>387</v>
      </c>
      <c r="L2199" s="73" t="s">
        <v>383</v>
      </c>
      <c r="M2199" s="73" t="s">
        <v>384</v>
      </c>
      <c r="N2199" s="73" t="s">
        <v>43</v>
      </c>
      <c r="O2199" s="73" t="s">
        <v>386</v>
      </c>
      <c r="P2199" s="73" t="s">
        <v>907</v>
      </c>
      <c r="Q2199" s="73" t="s">
        <v>932</v>
      </c>
      <c r="R2199" s="73" t="s">
        <v>71</v>
      </c>
      <c r="V2199" s="60" t="str">
        <f>W2199&amp;H2199</f>
        <v>VISOR 005синий</v>
      </c>
      <c r="W2199" s="60" t="str">
        <f>_xlfn.LET(_xlpm.TextCell,TEXT(G2199,"###"),IF(_xlpm.TextCell&lt;&gt;"",IF(StyleSpaceSplit,IFERROR(IF(FIND(" ",_xlpm.TextCell)&gt;=1,MID(_xlpm.TextCell,1,FIND(" ",_xlpm.TextCell)-1),_xlpm.TextCell),_xlpm.TextCell),_xlpm.TextCell),""))</f>
        <v>VISOR 005</v>
      </c>
      <c r="X2199" s="60" t="str">
        <f>IF(A2199&lt;&gt;"",IFERROR(IF(FIND(" ",G2199)&gt;=1,MID(G2199,FIND(" ",G2199)+1,LEN(G2199)),""),""),"")</f>
        <v>005</v>
      </c>
      <c r="AC2199" s="51">
        <f>IFERROR(VALUE(MID($C2199,1,2)),0)</f>
        <v>80</v>
      </c>
      <c r="AD2199" s="44">
        <f>IFERROR(VALUE(MID($C2199,4,3)),0)</f>
        <v>773</v>
      </c>
      <c r="AE2199" s="51">
        <f>VALUE(RIGHT("00"&amp;AC2199,2)&amp;RIGHT("000"&amp;AD2199,3))</f>
        <v>80773</v>
      </c>
    </row>
    <row r="2200" spans="1:31">
      <c r="A2200" s="60" t="str">
        <f>IF(G2200&amp;Q2200&lt;&gt;"",W2200&amp;Q2200,"")</f>
        <v>VISOR S1701blue</v>
      </c>
      <c r="B2200" s="60" t="str">
        <f>IF(C2200&lt;&gt;"",LEFT(C2200,9),"")</f>
        <v>80-456-19</v>
      </c>
      <c r="C2200" s="73" t="s">
        <v>6889</v>
      </c>
      <c r="D2200" s="73" t="s">
        <v>6890</v>
      </c>
      <c r="E2200" s="73" t="s">
        <v>931</v>
      </c>
      <c r="F2200" s="74">
        <v>0</v>
      </c>
      <c r="G2200" s="73" t="s">
        <v>2847</v>
      </c>
      <c r="H2200" s="73" t="s">
        <v>91</v>
      </c>
      <c r="I2200" s="73" t="s">
        <v>2511</v>
      </c>
      <c r="J2200" s="73" t="s">
        <v>351</v>
      </c>
      <c r="K2200" s="73" t="s">
        <v>387</v>
      </c>
      <c r="L2200" s="73" t="s">
        <v>383</v>
      </c>
      <c r="M2200" s="73" t="s">
        <v>384</v>
      </c>
      <c r="N2200" s="73" t="s">
        <v>36</v>
      </c>
      <c r="O2200" s="73" t="s">
        <v>386</v>
      </c>
      <c r="P2200" s="73" t="s">
        <v>907</v>
      </c>
      <c r="Q2200" s="73" t="s">
        <v>932</v>
      </c>
      <c r="R2200" s="73" t="s">
        <v>91</v>
      </c>
      <c r="V2200" s="60" t="str">
        <f>W2200&amp;H2200</f>
        <v>VISOR S1701голубой</v>
      </c>
      <c r="W2200" s="60" t="str">
        <f>_xlfn.LET(_xlpm.TextCell,TEXT(G2200,"###"),IF(_xlpm.TextCell&lt;&gt;"",IF(StyleSpaceSplit,IFERROR(IF(FIND(" ",_xlpm.TextCell)&gt;=1,MID(_xlpm.TextCell,1,FIND(" ",_xlpm.TextCell)-1),_xlpm.TextCell),_xlpm.TextCell),_xlpm.TextCell),""))</f>
        <v>VISOR S1701</v>
      </c>
      <c r="X2200" s="60" t="str">
        <f>IF(A2200&lt;&gt;"",IFERROR(IF(FIND(" ",G2200)&gt;=1,MID(G2200,FIND(" ",G2200)+1,LEN(G2200)),""),""),"")</f>
        <v>S1701</v>
      </c>
      <c r="AC2200" s="51">
        <f>IFERROR(VALUE(MID($C2200,1,2)),0)</f>
        <v>80</v>
      </c>
      <c r="AD2200" s="44">
        <f>IFERROR(VALUE(MID($C2200,4,3)),0)</f>
        <v>456</v>
      </c>
      <c r="AE2200" s="51">
        <f>VALUE(RIGHT("00"&amp;AC2200,2)&amp;RIGHT("000"&amp;AD2200,3))</f>
        <v>80456</v>
      </c>
    </row>
    <row r="2201" spans="1:31">
      <c r="A2201" s="60" t="str">
        <f>IF(G2201&amp;Q2201&lt;&gt;"",W2201&amp;Q2201,"")</f>
        <v>VISOR S1701red</v>
      </c>
      <c r="B2201" s="60" t="str">
        <f>IF(C2201&lt;&gt;"",LEFT(C2201,9),"")</f>
        <v>80-456-18</v>
      </c>
      <c r="C2201" s="73" t="s">
        <v>2845</v>
      </c>
      <c r="D2201" s="73" t="s">
        <v>2846</v>
      </c>
      <c r="E2201" s="73" t="s">
        <v>931</v>
      </c>
      <c r="F2201" s="74">
        <v>0</v>
      </c>
      <c r="G2201" s="73" t="s">
        <v>2847</v>
      </c>
      <c r="H2201" s="73" t="s">
        <v>78</v>
      </c>
      <c r="I2201" s="73" t="s">
        <v>2511</v>
      </c>
      <c r="J2201" s="73" t="s">
        <v>351</v>
      </c>
      <c r="K2201" s="73" t="s">
        <v>387</v>
      </c>
      <c r="L2201" s="73" t="s">
        <v>383</v>
      </c>
      <c r="M2201" s="73" t="s">
        <v>384</v>
      </c>
      <c r="N2201" s="73" t="s">
        <v>36</v>
      </c>
      <c r="O2201" s="73" t="s">
        <v>386</v>
      </c>
      <c r="P2201" s="73" t="s">
        <v>907</v>
      </c>
      <c r="Q2201" s="73" t="s">
        <v>969</v>
      </c>
      <c r="R2201" s="73" t="s">
        <v>78</v>
      </c>
      <c r="V2201" s="60" t="str">
        <f>W2201&amp;H2201</f>
        <v>VISOR S1701красный</v>
      </c>
      <c r="W2201" s="60" t="str">
        <f>_xlfn.LET(_xlpm.TextCell,TEXT(G2201,"###"),IF(_xlpm.TextCell&lt;&gt;"",IF(StyleSpaceSplit,IFERROR(IF(FIND(" ",_xlpm.TextCell)&gt;=1,MID(_xlpm.TextCell,1,FIND(" ",_xlpm.TextCell)-1),_xlpm.TextCell),_xlpm.TextCell),_xlpm.TextCell),""))</f>
        <v>VISOR S1701</v>
      </c>
      <c r="X2201" s="60" t="str">
        <f>IF(A2201&lt;&gt;"",IFERROR(IF(FIND(" ",G2201)&gt;=1,MID(G2201,FIND(" ",G2201)+1,LEN(G2201)),""),""),"")</f>
        <v>S1701</v>
      </c>
      <c r="AC2201" s="51">
        <f>IFERROR(VALUE(MID($C2201,1,2)),0)</f>
        <v>80</v>
      </c>
      <c r="AD2201" s="44">
        <f>IFERROR(VALUE(MID($C2201,4,3)),0)</f>
        <v>456</v>
      </c>
      <c r="AE2201" s="51">
        <f>VALUE(RIGHT("00"&amp;AC2201,2)&amp;RIGHT("000"&amp;AD2201,3))</f>
        <v>80456</v>
      </c>
    </row>
    <row r="2202" spans="1:31">
      <c r="A2202" s="60" t="str">
        <f>IF(G2202&amp;Q2202&lt;&gt;"",W2202&amp;Q2202,"")</f>
        <v>VISOR S1801green</v>
      </c>
      <c r="B2202" s="60" t="str">
        <f>IF(C2202&lt;&gt;"",LEFT(C2202,9),"")</f>
        <v>80-423-11</v>
      </c>
      <c r="C2202" s="73" t="s">
        <v>2710</v>
      </c>
      <c r="D2202" s="73" t="s">
        <v>2711</v>
      </c>
      <c r="E2202" s="73" t="s">
        <v>931</v>
      </c>
      <c r="F2202" s="74">
        <v>0</v>
      </c>
      <c r="G2202" s="73" t="s">
        <v>2712</v>
      </c>
      <c r="H2202" s="73" t="s">
        <v>60</v>
      </c>
      <c r="I2202" s="73" t="s">
        <v>927</v>
      </c>
      <c r="J2202" s="73" t="s">
        <v>351</v>
      </c>
      <c r="K2202" s="73" t="s">
        <v>387</v>
      </c>
      <c r="L2202" s="73" t="s">
        <v>383</v>
      </c>
      <c r="M2202" s="73" t="s">
        <v>384</v>
      </c>
      <c r="N2202" s="73" t="s">
        <v>36</v>
      </c>
      <c r="O2202" s="73" t="s">
        <v>386</v>
      </c>
      <c r="P2202" s="73" t="s">
        <v>907</v>
      </c>
      <c r="Q2202" s="73" t="s">
        <v>990</v>
      </c>
      <c r="R2202" s="73" t="s">
        <v>60</v>
      </c>
      <c r="V2202" s="60" t="str">
        <f>W2202&amp;H2202</f>
        <v>VISOR S1801зеленый</v>
      </c>
      <c r="W2202" s="60" t="str">
        <f>_xlfn.LET(_xlpm.TextCell,TEXT(G2202,"###"),IF(_xlpm.TextCell&lt;&gt;"",IF(StyleSpaceSplit,IFERROR(IF(FIND(" ",_xlpm.TextCell)&gt;=1,MID(_xlpm.TextCell,1,FIND(" ",_xlpm.TextCell)-1),_xlpm.TextCell),_xlpm.TextCell),_xlpm.TextCell),""))</f>
        <v>VISOR S1801</v>
      </c>
      <c r="X2202" s="60" t="str">
        <f>IF(A2202&lt;&gt;"",IFERROR(IF(FIND(" ",G2202)&gt;=1,MID(G2202,FIND(" ",G2202)+1,LEN(G2202)),""),""),"")</f>
        <v>S1801</v>
      </c>
      <c r="AC2202" s="51">
        <f>IFERROR(VALUE(MID($C2202,1,2)),0)</f>
        <v>80</v>
      </c>
      <c r="AD2202" s="44">
        <f>IFERROR(VALUE(MID($C2202,4,3)),0)</f>
        <v>423</v>
      </c>
      <c r="AE2202" s="51">
        <f>VALUE(RIGHT("00"&amp;AC2202,2)&amp;RIGHT("000"&amp;AD2202,3))</f>
        <v>80423</v>
      </c>
    </row>
    <row r="2203" spans="1:31">
      <c r="A2203" s="60" t="str">
        <f>IF(G2203&amp;Q2203&lt;&gt;"",W2203&amp;Q2203,"")</f>
        <v>VISOR S1803orange</v>
      </c>
      <c r="B2203" s="60" t="str">
        <f>IF(C2203&lt;&gt;"",LEFT(C2203,9),"")</f>
        <v>80-445-13</v>
      </c>
      <c r="C2203" s="73" t="s">
        <v>2794</v>
      </c>
      <c r="D2203" s="73" t="s">
        <v>2795</v>
      </c>
      <c r="E2203" s="73" t="s">
        <v>931</v>
      </c>
      <c r="F2203" s="74">
        <v>0</v>
      </c>
      <c r="G2203" s="73" t="s">
        <v>2796</v>
      </c>
      <c r="H2203" s="73" t="s">
        <v>199</v>
      </c>
      <c r="I2203" s="73" t="s">
        <v>927</v>
      </c>
      <c r="J2203" s="73" t="s">
        <v>351</v>
      </c>
      <c r="K2203" s="73" t="s">
        <v>387</v>
      </c>
      <c r="L2203" s="73" t="s">
        <v>383</v>
      </c>
      <c r="M2203" s="73" t="s">
        <v>384</v>
      </c>
      <c r="N2203" s="73" t="s">
        <v>36</v>
      </c>
      <c r="O2203" s="73" t="s">
        <v>386</v>
      </c>
      <c r="P2203" s="73" t="s">
        <v>907</v>
      </c>
      <c r="Q2203" s="73" t="s">
        <v>1300</v>
      </c>
      <c r="R2203" s="73" t="s">
        <v>199</v>
      </c>
      <c r="V2203" s="60" t="str">
        <f>W2203&amp;H2203</f>
        <v>VISOR S1803оранжевый</v>
      </c>
      <c r="W2203" s="60" t="str">
        <f>_xlfn.LET(_xlpm.TextCell,TEXT(G2203,"###"),IF(_xlpm.TextCell&lt;&gt;"",IF(StyleSpaceSplit,IFERROR(IF(FIND(" ",_xlpm.TextCell)&gt;=1,MID(_xlpm.TextCell,1,FIND(" ",_xlpm.TextCell)-1),_xlpm.TextCell),_xlpm.TextCell),_xlpm.TextCell),""))</f>
        <v>VISOR S1803</v>
      </c>
      <c r="X2203" s="60" t="str">
        <f>IF(A2203&lt;&gt;"",IFERROR(IF(FIND(" ",G2203)&gt;=1,MID(G2203,FIND(" ",G2203)+1,LEN(G2203)),""),""),"")</f>
        <v>S1803</v>
      </c>
      <c r="AC2203" s="51">
        <f>IFERROR(VALUE(MID($C2203,1,2)),0)</f>
        <v>80</v>
      </c>
      <c r="AD2203" s="44">
        <f>IFERROR(VALUE(MID($C2203,4,3)),0)</f>
        <v>445</v>
      </c>
      <c r="AE2203" s="51">
        <f>VALUE(RIGHT("00"&amp;AC2203,2)&amp;RIGHT("000"&amp;AD2203,3))</f>
        <v>80445</v>
      </c>
    </row>
    <row r="2204" spans="1:31">
      <c r="A2204" s="60" t="str">
        <f>IF(G2204&amp;Q2204&lt;&gt;"",W2204&amp;Q2204,"")</f>
        <v>VISOR S1809navy</v>
      </c>
      <c r="B2204" s="60" t="str">
        <f>IF(C2204&lt;&gt;"",LEFT(C2204,9),"")</f>
        <v>80-441-16</v>
      </c>
      <c r="C2204" s="73" t="s">
        <v>2778</v>
      </c>
      <c r="D2204" s="73" t="s">
        <v>2779</v>
      </c>
      <c r="E2204" s="73" t="s">
        <v>931</v>
      </c>
      <c r="F2204" s="74">
        <v>0</v>
      </c>
      <c r="G2204" s="73" t="s">
        <v>2780</v>
      </c>
      <c r="H2204" s="73" t="s">
        <v>55</v>
      </c>
      <c r="I2204" s="73" t="s">
        <v>927</v>
      </c>
      <c r="J2204" s="73" t="s">
        <v>351</v>
      </c>
      <c r="K2204" s="73" t="s">
        <v>387</v>
      </c>
      <c r="L2204" s="73" t="s">
        <v>383</v>
      </c>
      <c r="M2204" s="73" t="s">
        <v>384</v>
      </c>
      <c r="N2204" s="73" t="s">
        <v>36</v>
      </c>
      <c r="O2204" s="73" t="s">
        <v>386</v>
      </c>
      <c r="P2204" s="73" t="s">
        <v>907</v>
      </c>
      <c r="Q2204" s="73" t="s">
        <v>1003</v>
      </c>
      <c r="R2204" s="73" t="s">
        <v>71</v>
      </c>
      <c r="V2204" s="60" t="str">
        <f>W2204&amp;H2204</f>
        <v>VISOR S1809темно-синий</v>
      </c>
      <c r="W2204" s="60" t="str">
        <f>_xlfn.LET(_xlpm.TextCell,TEXT(G2204,"###"),IF(_xlpm.TextCell&lt;&gt;"",IF(StyleSpaceSplit,IFERROR(IF(FIND(" ",_xlpm.TextCell)&gt;=1,MID(_xlpm.TextCell,1,FIND(" ",_xlpm.TextCell)-1),_xlpm.TextCell),_xlpm.TextCell),_xlpm.TextCell),""))</f>
        <v>VISOR S1809</v>
      </c>
      <c r="X2204" s="60" t="str">
        <f>IF(A2204&lt;&gt;"",IFERROR(IF(FIND(" ",G2204)&gt;=1,MID(G2204,FIND(" ",G2204)+1,LEN(G2204)),""),""),"")</f>
        <v>S1809</v>
      </c>
      <c r="AC2204" s="51">
        <f>IFERROR(VALUE(MID($C2204,1,2)),0)</f>
        <v>80</v>
      </c>
      <c r="AD2204" s="44">
        <f>IFERROR(VALUE(MID($C2204,4,3)),0)</f>
        <v>441</v>
      </c>
      <c r="AE2204" s="51">
        <f>VALUE(RIGHT("00"&amp;AC2204,2)&amp;RIGHT("000"&amp;AD2204,3))</f>
        <v>80441</v>
      </c>
    </row>
    <row r="2205" spans="1:31">
      <c r="A2205" s="60" t="str">
        <f>IF(G2205&amp;Q2205&lt;&gt;"",W2205&amp;Q2205,"")</f>
        <v>WILD 005grey</v>
      </c>
      <c r="B2205" s="60" t="str">
        <f>IF(C2205&lt;&gt;"",LEFT(C2205,9),"")</f>
        <v>80-430-08</v>
      </c>
      <c r="C2205" s="73" t="s">
        <v>2732</v>
      </c>
      <c r="D2205" s="73" t="s">
        <v>2733</v>
      </c>
      <c r="E2205" s="73" t="s">
        <v>904</v>
      </c>
      <c r="F2205" s="74">
        <v>57</v>
      </c>
      <c r="G2205" s="73" t="s">
        <v>2734</v>
      </c>
      <c r="H2205" s="73" t="s">
        <v>83</v>
      </c>
      <c r="I2205" s="73" t="s">
        <v>964</v>
      </c>
      <c r="J2205" s="73" t="s">
        <v>351</v>
      </c>
      <c r="K2205" s="73" t="s">
        <v>382</v>
      </c>
      <c r="L2205" s="73" t="s">
        <v>383</v>
      </c>
      <c r="M2205" s="73" t="s">
        <v>384</v>
      </c>
      <c r="O2205" s="73" t="s">
        <v>386</v>
      </c>
      <c r="P2205" s="73" t="s">
        <v>907</v>
      </c>
      <c r="Q2205" s="73" t="s">
        <v>917</v>
      </c>
      <c r="R2205" s="73" t="s">
        <v>83</v>
      </c>
      <c r="V2205" s="60" t="str">
        <f>W2205&amp;H2205</f>
        <v>WILD 005серый</v>
      </c>
      <c r="W2205" s="60" t="str">
        <f>_xlfn.LET(_xlpm.TextCell,TEXT(G2205,"###"),IF(_xlpm.TextCell&lt;&gt;"",IF(StyleSpaceSplit,IFERROR(IF(FIND(" ",_xlpm.TextCell)&gt;=1,MID(_xlpm.TextCell,1,FIND(" ",_xlpm.TextCell)-1),_xlpm.TextCell),_xlpm.TextCell),_xlpm.TextCell),""))</f>
        <v>WILD 005</v>
      </c>
      <c r="X2205" s="60" t="str">
        <f>IF(A2205&lt;&gt;"",IFERROR(IF(FIND(" ",G2205)&gt;=1,MID(G2205,FIND(" ",G2205)+1,LEN(G2205)),""),""),"")</f>
        <v>005</v>
      </c>
      <c r="AC2205" s="51">
        <f>IFERROR(VALUE(MID($C2205,1,2)),0)</f>
        <v>80</v>
      </c>
      <c r="AD2205" s="44">
        <f>IFERROR(VALUE(MID($C2205,4,3)),0)</f>
        <v>430</v>
      </c>
      <c r="AE2205" s="51">
        <f>VALUE(RIGHT("00"&amp;AC2205,2)&amp;RIGHT("000"&amp;AD2205,3))</f>
        <v>80430</v>
      </c>
    </row>
    <row r="2206" spans="1:31">
      <c r="A2206" s="60" t="str">
        <f>IF(G2206&amp;Q2206&lt;&gt;"",W2206&amp;Q2206,"")</f>
        <v>WILD 030pink</v>
      </c>
      <c r="B2206" s="60" t="str">
        <f>IF(C2206&lt;&gt;"",LEFT(C2206,9),"")</f>
        <v>80-774-34</v>
      </c>
      <c r="C2206" s="73" t="s">
        <v>4565</v>
      </c>
      <c r="D2206" s="73" t="s">
        <v>4566</v>
      </c>
      <c r="E2206" s="73" t="s">
        <v>931</v>
      </c>
      <c r="F2206" s="74">
        <v>0</v>
      </c>
      <c r="G2206" s="73" t="s">
        <v>4388</v>
      </c>
      <c r="H2206" s="73" t="s">
        <v>68</v>
      </c>
      <c r="I2206" s="73" t="s">
        <v>964</v>
      </c>
      <c r="J2206" s="73" t="s">
        <v>351</v>
      </c>
      <c r="K2206" s="73" t="s">
        <v>387</v>
      </c>
      <c r="L2206" s="73" t="s">
        <v>383</v>
      </c>
      <c r="M2206" s="73" t="s">
        <v>384</v>
      </c>
      <c r="O2206" s="73" t="s">
        <v>386</v>
      </c>
      <c r="P2206" s="73" t="s">
        <v>907</v>
      </c>
      <c r="Q2206" s="73" t="s">
        <v>1119</v>
      </c>
      <c r="R2206" s="73" t="s">
        <v>68</v>
      </c>
      <c r="V2206" s="60" t="str">
        <f>W2206&amp;H2206</f>
        <v>WILD 030розовый</v>
      </c>
      <c r="W2206" s="60" t="str">
        <f>_xlfn.LET(_xlpm.TextCell,TEXT(G2206,"###"),IF(_xlpm.TextCell&lt;&gt;"",IF(StyleSpaceSplit,IFERROR(IF(FIND(" ",_xlpm.TextCell)&gt;=1,MID(_xlpm.TextCell,1,FIND(" ",_xlpm.TextCell)-1),_xlpm.TextCell),_xlpm.TextCell),_xlpm.TextCell),""))</f>
        <v>WILD 030</v>
      </c>
      <c r="X2206" s="60" t="str">
        <f>IF(A2206&lt;&gt;"",IFERROR(IF(FIND(" ",G2206)&gt;=1,MID(G2206,FIND(" ",G2206)+1,LEN(G2206)),""),""),"")</f>
        <v>030</v>
      </c>
      <c r="AC2206" s="51">
        <f>IFERROR(VALUE(MID($C2206,1,2)),0)</f>
        <v>80</v>
      </c>
      <c r="AD2206" s="44">
        <f>IFERROR(VALUE(MID($C2206,4,3)),0)</f>
        <v>774</v>
      </c>
      <c r="AE2206" s="51">
        <f>VALUE(RIGHT("00"&amp;AC2206,2)&amp;RIGHT("000"&amp;AD2206,3))</f>
        <v>80774</v>
      </c>
    </row>
    <row r="2207" spans="1:31">
      <c r="A2207" s="60" t="str">
        <f>IF(G2207&amp;Q2207&lt;&gt;"",W2207&amp;Q2207,"")</f>
        <v>WILD 030grey</v>
      </c>
      <c r="B2207" s="60" t="str">
        <f>IF(C2207&lt;&gt;"",LEFT(C2207,9),"")</f>
        <v>80-774-01</v>
      </c>
      <c r="C2207" s="73" t="s">
        <v>4386</v>
      </c>
      <c r="D2207" s="73" t="s">
        <v>4387</v>
      </c>
      <c r="E2207" s="73" t="s">
        <v>931</v>
      </c>
      <c r="F2207" s="74">
        <v>0</v>
      </c>
      <c r="G2207" s="73" t="s">
        <v>4388</v>
      </c>
      <c r="H2207" s="73" t="s">
        <v>231</v>
      </c>
      <c r="I2207" s="73" t="s">
        <v>964</v>
      </c>
      <c r="J2207" s="73" t="s">
        <v>351</v>
      </c>
      <c r="K2207" s="73" t="s">
        <v>387</v>
      </c>
      <c r="L2207" s="73" t="s">
        <v>383</v>
      </c>
      <c r="M2207" s="73" t="s">
        <v>384</v>
      </c>
      <c r="O2207" s="73" t="s">
        <v>386</v>
      </c>
      <c r="P2207" s="73" t="s">
        <v>907</v>
      </c>
      <c r="Q2207" s="73" t="s">
        <v>917</v>
      </c>
      <c r="R2207" s="73" t="s">
        <v>83</v>
      </c>
      <c r="V2207" s="60" t="str">
        <f>W2207&amp;H2207</f>
        <v>WILD 030светло-серый</v>
      </c>
      <c r="W2207" s="60" t="str">
        <f>_xlfn.LET(_xlpm.TextCell,TEXT(G2207,"###"),IF(_xlpm.TextCell&lt;&gt;"",IF(StyleSpaceSplit,IFERROR(IF(FIND(" ",_xlpm.TextCell)&gt;=1,MID(_xlpm.TextCell,1,FIND(" ",_xlpm.TextCell)-1),_xlpm.TextCell),_xlpm.TextCell),_xlpm.TextCell),""))</f>
        <v>WILD 030</v>
      </c>
      <c r="X2207" s="60" t="str">
        <f>IF(A2207&lt;&gt;"",IFERROR(IF(FIND(" ",G2207)&gt;=1,MID(G2207,FIND(" ",G2207)+1,LEN(G2207)),""),""),"")</f>
        <v>030</v>
      </c>
      <c r="AC2207" s="51">
        <f>IFERROR(VALUE(MID($C2207,1,2)),0)</f>
        <v>80</v>
      </c>
      <c r="AD2207" s="44">
        <f>IFERROR(VALUE(MID($C2207,4,3)),0)</f>
        <v>774</v>
      </c>
      <c r="AE2207" s="51">
        <f>VALUE(RIGHT("00"&amp;AC2207,2)&amp;RIGHT("000"&amp;AD2207,3))</f>
        <v>80774</v>
      </c>
    </row>
    <row r="2208" spans="1:31">
      <c r="A2208" s="60" t="str">
        <f>IF(G2208&amp;Q2208&lt;&gt;"",W2208&amp;Q2208,"")</f>
        <v>WILD 031blue</v>
      </c>
      <c r="B2208" s="60" t="str">
        <f>IF(C2208&lt;&gt;"",LEFT(C2208,9),"")</f>
        <v>80-775-19</v>
      </c>
      <c r="C2208" s="73" t="s">
        <v>5943</v>
      </c>
      <c r="D2208" s="73" t="s">
        <v>5944</v>
      </c>
      <c r="E2208" s="73" t="s">
        <v>931</v>
      </c>
      <c r="F2208" s="74">
        <v>0</v>
      </c>
      <c r="G2208" s="73" t="s">
        <v>4391</v>
      </c>
      <c r="H2208" s="73" t="s">
        <v>91</v>
      </c>
      <c r="I2208" s="73" t="s">
        <v>964</v>
      </c>
      <c r="J2208" s="73" t="s">
        <v>351</v>
      </c>
      <c r="K2208" s="73" t="s">
        <v>387</v>
      </c>
      <c r="L2208" s="73" t="s">
        <v>383</v>
      </c>
      <c r="M2208" s="73" t="s">
        <v>384</v>
      </c>
      <c r="O2208" s="73" t="s">
        <v>386</v>
      </c>
      <c r="P2208" s="73" t="s">
        <v>907</v>
      </c>
      <c r="Q2208" s="73" t="s">
        <v>932</v>
      </c>
      <c r="R2208" s="73" t="s">
        <v>91</v>
      </c>
      <c r="V2208" s="60" t="str">
        <f>W2208&amp;H2208</f>
        <v>WILD 031голубой</v>
      </c>
      <c r="W2208" s="60" t="str">
        <f>_xlfn.LET(_xlpm.TextCell,TEXT(G2208,"###"),IF(_xlpm.TextCell&lt;&gt;"",IF(StyleSpaceSplit,IFERROR(IF(FIND(" ",_xlpm.TextCell)&gt;=1,MID(_xlpm.TextCell,1,FIND(" ",_xlpm.TextCell)-1),_xlpm.TextCell),_xlpm.TextCell),_xlpm.TextCell),""))</f>
        <v>WILD 031</v>
      </c>
      <c r="X2208" s="60" t="str">
        <f>IF(A2208&lt;&gt;"",IFERROR(IF(FIND(" ",G2208)&gt;=1,MID(G2208,FIND(" ",G2208)+1,LEN(G2208)),""),""),"")</f>
        <v>031</v>
      </c>
      <c r="AC2208" s="51">
        <f>IFERROR(VALUE(MID($C2208,1,2)),0)</f>
        <v>80</v>
      </c>
      <c r="AD2208" s="44">
        <f>IFERROR(VALUE(MID($C2208,4,3)),0)</f>
        <v>775</v>
      </c>
      <c r="AE2208" s="51">
        <f>VALUE(RIGHT("00"&amp;AC2208,2)&amp;RIGHT("000"&amp;AD2208,3))</f>
        <v>80775</v>
      </c>
    </row>
    <row r="2209" spans="1:31">
      <c r="A2209" s="60" t="str">
        <f>IF(G2209&amp;Q2209&lt;&gt;"",W2209&amp;Q2209,"")</f>
        <v>WILD 031pink</v>
      </c>
      <c r="B2209" s="60" t="str">
        <f>IF(C2209&lt;&gt;"",LEFT(C2209,9),"")</f>
        <v>80-775-34</v>
      </c>
      <c r="C2209" s="73" t="s">
        <v>5945</v>
      </c>
      <c r="D2209" s="73" t="s">
        <v>5946</v>
      </c>
      <c r="E2209" s="73" t="s">
        <v>931</v>
      </c>
      <c r="F2209" s="74">
        <v>0</v>
      </c>
      <c r="G2209" s="73" t="s">
        <v>4391</v>
      </c>
      <c r="H2209" s="73" t="s">
        <v>68</v>
      </c>
      <c r="I2209" s="73" t="s">
        <v>964</v>
      </c>
      <c r="J2209" s="73" t="s">
        <v>351</v>
      </c>
      <c r="K2209" s="73" t="s">
        <v>387</v>
      </c>
      <c r="L2209" s="73" t="s">
        <v>383</v>
      </c>
      <c r="M2209" s="73" t="s">
        <v>384</v>
      </c>
      <c r="O2209" s="73" t="s">
        <v>386</v>
      </c>
      <c r="P2209" s="73" t="s">
        <v>907</v>
      </c>
      <c r="Q2209" s="73" t="s">
        <v>1119</v>
      </c>
      <c r="R2209" s="73" t="s">
        <v>68</v>
      </c>
      <c r="V2209" s="60" t="str">
        <f>W2209&amp;H2209</f>
        <v>WILD 031розовый</v>
      </c>
      <c r="W2209" s="60" t="str">
        <f>_xlfn.LET(_xlpm.TextCell,TEXT(G2209,"###"),IF(_xlpm.TextCell&lt;&gt;"",IF(StyleSpaceSplit,IFERROR(IF(FIND(" ",_xlpm.TextCell)&gt;=1,MID(_xlpm.TextCell,1,FIND(" ",_xlpm.TextCell)-1),_xlpm.TextCell),_xlpm.TextCell),_xlpm.TextCell),""))</f>
        <v>WILD 031</v>
      </c>
      <c r="X2209" s="60" t="str">
        <f>IF(A2209&lt;&gt;"",IFERROR(IF(FIND(" ",G2209)&gt;=1,MID(G2209,FIND(" ",G2209)+1,LEN(G2209)),""),""),"")</f>
        <v>031</v>
      </c>
      <c r="AC2209" s="51">
        <f>IFERROR(VALUE(MID($C2209,1,2)),0)</f>
        <v>80</v>
      </c>
      <c r="AD2209" s="44">
        <f>IFERROR(VALUE(MID($C2209,4,3)),0)</f>
        <v>775</v>
      </c>
      <c r="AE2209" s="51">
        <f>VALUE(RIGHT("00"&amp;AC2209,2)&amp;RIGHT("000"&amp;AD2209,3))</f>
        <v>80775</v>
      </c>
    </row>
    <row r="2210" spans="1:31">
      <c r="A2210" s="60" t="str">
        <f>IF(G2210&amp;Q2210&lt;&gt;"",W2210&amp;Q2210,"")</f>
        <v>WILD 031grey</v>
      </c>
      <c r="B2210" s="60" t="str">
        <f>IF(C2210&lt;&gt;"",LEFT(C2210,9),"")</f>
        <v>80-775-08</v>
      </c>
      <c r="C2210" s="73" t="s">
        <v>4389</v>
      </c>
      <c r="D2210" s="73" t="s">
        <v>4390</v>
      </c>
      <c r="E2210" s="73" t="s">
        <v>931</v>
      </c>
      <c r="F2210" s="74">
        <v>0</v>
      </c>
      <c r="G2210" s="73" t="s">
        <v>4391</v>
      </c>
      <c r="H2210" s="73" t="s">
        <v>83</v>
      </c>
      <c r="I2210" s="73" t="s">
        <v>964</v>
      </c>
      <c r="J2210" s="73" t="s">
        <v>351</v>
      </c>
      <c r="K2210" s="73" t="s">
        <v>387</v>
      </c>
      <c r="L2210" s="73" t="s">
        <v>383</v>
      </c>
      <c r="M2210" s="73" t="s">
        <v>384</v>
      </c>
      <c r="O2210" s="73" t="s">
        <v>386</v>
      </c>
      <c r="P2210" s="73" t="s">
        <v>907</v>
      </c>
      <c r="Q2210" s="73" t="s">
        <v>917</v>
      </c>
      <c r="R2210" s="73" t="s">
        <v>83</v>
      </c>
      <c r="V2210" s="60" t="str">
        <f>W2210&amp;H2210</f>
        <v>WILD 031серый</v>
      </c>
      <c r="W2210" s="60" t="str">
        <f>_xlfn.LET(_xlpm.TextCell,TEXT(G2210,"###"),IF(_xlpm.TextCell&lt;&gt;"",IF(StyleSpaceSplit,IFERROR(IF(FIND(" ",_xlpm.TextCell)&gt;=1,MID(_xlpm.TextCell,1,FIND(" ",_xlpm.TextCell)-1),_xlpm.TextCell),_xlpm.TextCell),_xlpm.TextCell),""))</f>
        <v>WILD 031</v>
      </c>
      <c r="X2210" s="60" t="str">
        <f>IF(A2210&lt;&gt;"",IFERROR(IF(FIND(" ",G2210)&gt;=1,MID(G2210,FIND(" ",G2210)+1,LEN(G2210)),""),""),"")</f>
        <v>031</v>
      </c>
      <c r="AC2210" s="51">
        <f>IFERROR(VALUE(MID($C2210,1,2)),0)</f>
        <v>80</v>
      </c>
      <c r="AD2210" s="44">
        <f>IFERROR(VALUE(MID($C2210,4,3)),0)</f>
        <v>775</v>
      </c>
      <c r="AE2210" s="51">
        <f>VALUE(RIGHT("00"&amp;AC2210,2)&amp;RIGHT("000"&amp;AD2210,3))</f>
        <v>80775</v>
      </c>
    </row>
    <row r="2211" spans="1:31">
      <c r="A2211" s="60" t="str">
        <f>IF(G2211&amp;Q2211&lt;&gt;"",W2211&amp;Q2211,"")</f>
        <v>WILD 051beige</v>
      </c>
      <c r="B2211" s="60" t="str">
        <f>IF(C2211&lt;&gt;"",LEFT(C2211,9),"")</f>
        <v>80-783-02</v>
      </c>
      <c r="C2211" s="73" t="s">
        <v>4567</v>
      </c>
      <c r="D2211" s="73" t="s">
        <v>4568</v>
      </c>
      <c r="E2211" s="73" t="s">
        <v>931</v>
      </c>
      <c r="F2211" s="74">
        <v>0</v>
      </c>
      <c r="G2211" s="73" t="s">
        <v>4569</v>
      </c>
      <c r="H2211" s="73" t="s">
        <v>63</v>
      </c>
      <c r="I2211" s="73" t="s">
        <v>906</v>
      </c>
      <c r="J2211" s="73" t="s">
        <v>351</v>
      </c>
      <c r="K2211" s="73" t="s">
        <v>387</v>
      </c>
      <c r="L2211" s="73" t="s">
        <v>383</v>
      </c>
      <c r="M2211" s="73" t="s">
        <v>388</v>
      </c>
      <c r="N2211" s="73" t="s">
        <v>43</v>
      </c>
      <c r="O2211" s="73" t="s">
        <v>386</v>
      </c>
      <c r="P2211" s="73" t="s">
        <v>907</v>
      </c>
      <c r="Q2211" s="73" t="s">
        <v>937</v>
      </c>
      <c r="R2211" s="73" t="s">
        <v>63</v>
      </c>
      <c r="V2211" s="60" t="str">
        <f>W2211&amp;H2211</f>
        <v>WILD 051бежевый</v>
      </c>
      <c r="W2211" s="60" t="str">
        <f>_xlfn.LET(_xlpm.TextCell,TEXT(G2211,"###"),IF(_xlpm.TextCell&lt;&gt;"",IF(StyleSpaceSplit,IFERROR(IF(FIND(" ",_xlpm.TextCell)&gt;=1,MID(_xlpm.TextCell,1,FIND(" ",_xlpm.TextCell)-1),_xlpm.TextCell),_xlpm.TextCell),_xlpm.TextCell),""))</f>
        <v>WILD 051</v>
      </c>
      <c r="X2211" s="60" t="str">
        <f>IF(A2211&lt;&gt;"",IFERROR(IF(FIND(" ",G2211)&gt;=1,MID(G2211,FIND(" ",G2211)+1,LEN(G2211)),""),""),"")</f>
        <v>051</v>
      </c>
      <c r="AC2211" s="51">
        <f>IFERROR(VALUE(MID($C2211,1,2)),0)</f>
        <v>80</v>
      </c>
      <c r="AD2211" s="44">
        <f>IFERROR(VALUE(MID($C2211,4,3)),0)</f>
        <v>783</v>
      </c>
      <c r="AE2211" s="51">
        <f>VALUE(RIGHT("00"&amp;AC2211,2)&amp;RIGHT("000"&amp;AD2211,3))</f>
        <v>80783</v>
      </c>
    </row>
    <row r="2212" spans="1:31">
      <c r="A2212" s="60" t="str">
        <f>IF(G2212&amp;Q2212&lt;&gt;"",W2212&amp;Q2212,"")</f>
        <v>WILD 051white</v>
      </c>
      <c r="B2212" s="60" t="str">
        <f>IF(C2212&lt;&gt;"",LEFT(C2212,9),"")</f>
        <v>80-783-17</v>
      </c>
      <c r="C2212" s="73" t="s">
        <v>4716</v>
      </c>
      <c r="D2212" s="73" t="s">
        <v>4717</v>
      </c>
      <c r="E2212" s="73" t="s">
        <v>931</v>
      </c>
      <c r="F2212" s="74">
        <v>0</v>
      </c>
      <c r="G2212" s="73" t="s">
        <v>4569</v>
      </c>
      <c r="H2212" s="73" t="s">
        <v>57</v>
      </c>
      <c r="I2212" s="73" t="s">
        <v>906</v>
      </c>
      <c r="J2212" s="73" t="s">
        <v>351</v>
      </c>
      <c r="K2212" s="73" t="s">
        <v>387</v>
      </c>
      <c r="L2212" s="73" t="s">
        <v>383</v>
      </c>
      <c r="M2212" s="73" t="s">
        <v>388</v>
      </c>
      <c r="N2212" s="73" t="s">
        <v>43</v>
      </c>
      <c r="O2212" s="73" t="s">
        <v>386</v>
      </c>
      <c r="P2212" s="73" t="s">
        <v>907</v>
      </c>
      <c r="Q2212" s="73" t="s">
        <v>908</v>
      </c>
      <c r="R2212" s="73" t="s">
        <v>57</v>
      </c>
      <c r="V2212" s="60" t="str">
        <f>W2212&amp;H2212</f>
        <v>WILD 051белый</v>
      </c>
      <c r="W2212" s="60" t="str">
        <f>_xlfn.LET(_xlpm.TextCell,TEXT(G2212,"###"),IF(_xlpm.TextCell&lt;&gt;"",IF(StyleSpaceSplit,IFERROR(IF(FIND(" ",_xlpm.TextCell)&gt;=1,MID(_xlpm.TextCell,1,FIND(" ",_xlpm.TextCell)-1),_xlpm.TextCell),_xlpm.TextCell),_xlpm.TextCell),""))</f>
        <v>WILD 051</v>
      </c>
      <c r="X2212" s="60" t="str">
        <f>IF(A2212&lt;&gt;"",IFERROR(IF(FIND(" ",G2212)&gt;=1,MID(G2212,FIND(" ",G2212)+1,LEN(G2212)),""),""),"")</f>
        <v>051</v>
      </c>
      <c r="AC2212" s="51">
        <f>IFERROR(VALUE(MID($C2212,1,2)),0)</f>
        <v>80</v>
      </c>
      <c r="AD2212" s="44">
        <f>IFERROR(VALUE(MID($C2212,4,3)),0)</f>
        <v>783</v>
      </c>
      <c r="AE2212" s="51">
        <f>VALUE(RIGHT("00"&amp;AC2212,2)&amp;RIGHT("000"&amp;AD2212,3))</f>
        <v>80783</v>
      </c>
    </row>
    <row r="2213" spans="1:31">
      <c r="A2213" s="60" t="str">
        <f>IF(G2213&amp;Q2213&lt;&gt;"",W2213&amp;Q2213,"")</f>
        <v>WILD 051pink</v>
      </c>
      <c r="B2213" s="60" t="str">
        <f>IF(C2213&lt;&gt;"",LEFT(C2213,9),"")</f>
        <v>80-783-34</v>
      </c>
      <c r="C2213" s="73" t="s">
        <v>4574</v>
      </c>
      <c r="D2213" s="73" t="s">
        <v>4575</v>
      </c>
      <c r="E2213" s="73" t="s">
        <v>931</v>
      </c>
      <c r="F2213" s="74">
        <v>0</v>
      </c>
      <c r="G2213" s="73" t="s">
        <v>4569</v>
      </c>
      <c r="H2213" s="73" t="s">
        <v>68</v>
      </c>
      <c r="I2213" s="73" t="s">
        <v>906</v>
      </c>
      <c r="J2213" s="73" t="s">
        <v>351</v>
      </c>
      <c r="K2213" s="73" t="s">
        <v>387</v>
      </c>
      <c r="L2213" s="73" t="s">
        <v>383</v>
      </c>
      <c r="M2213" s="73" t="s">
        <v>388</v>
      </c>
      <c r="N2213" s="73" t="s">
        <v>43</v>
      </c>
      <c r="O2213" s="73" t="s">
        <v>386</v>
      </c>
      <c r="P2213" s="73" t="s">
        <v>907</v>
      </c>
      <c r="Q2213" s="73" t="s">
        <v>1119</v>
      </c>
      <c r="R2213" s="73" t="s">
        <v>68</v>
      </c>
      <c r="V2213" s="60" t="str">
        <f>W2213&amp;H2213</f>
        <v>WILD 051розовый</v>
      </c>
      <c r="W2213" s="60" t="str">
        <f>_xlfn.LET(_xlpm.TextCell,TEXT(G2213,"###"),IF(_xlpm.TextCell&lt;&gt;"",IF(StyleSpaceSplit,IFERROR(IF(FIND(" ",_xlpm.TextCell)&gt;=1,MID(_xlpm.TextCell,1,FIND(" ",_xlpm.TextCell)-1),_xlpm.TextCell),_xlpm.TextCell),_xlpm.TextCell),""))</f>
        <v>WILD 051</v>
      </c>
      <c r="X2213" s="60" t="str">
        <f>IF(A2213&lt;&gt;"",IFERROR(IF(FIND(" ",G2213)&gt;=1,MID(G2213,FIND(" ",G2213)+1,LEN(G2213)),""),""),"")</f>
        <v>051</v>
      </c>
      <c r="AC2213" s="51">
        <f>IFERROR(VALUE(MID($C2213,1,2)),0)</f>
        <v>80</v>
      </c>
      <c r="AD2213" s="44">
        <f>IFERROR(VALUE(MID($C2213,4,3)),0)</f>
        <v>783</v>
      </c>
      <c r="AE2213" s="51">
        <f>VALUE(RIGHT("00"&amp;AC2213,2)&amp;RIGHT("000"&amp;AD2213,3))</f>
        <v>80783</v>
      </c>
    </row>
    <row r="2214" spans="1:31">
      <c r="A2214" s="60" t="str">
        <f>IF(G2214&amp;Q2214&lt;&gt;"",W2214&amp;Q2214,"")</f>
        <v>WILD 051navy</v>
      </c>
      <c r="B2214" s="60" t="str">
        <f>IF(C2214&lt;&gt;"",LEFT(C2214,9),"")</f>
        <v>80-783-16</v>
      </c>
      <c r="C2214" s="73" t="s">
        <v>4572</v>
      </c>
      <c r="D2214" s="73" t="s">
        <v>4573</v>
      </c>
      <c r="E2214" s="73" t="s">
        <v>931</v>
      </c>
      <c r="F2214" s="74">
        <v>0</v>
      </c>
      <c r="G2214" s="73" t="s">
        <v>4569</v>
      </c>
      <c r="H2214" s="73" t="s">
        <v>55</v>
      </c>
      <c r="I2214" s="73" t="s">
        <v>906</v>
      </c>
      <c r="J2214" s="73" t="s">
        <v>351</v>
      </c>
      <c r="K2214" s="73" t="s">
        <v>382</v>
      </c>
      <c r="L2214" s="73" t="s">
        <v>383</v>
      </c>
      <c r="M2214" s="73" t="s">
        <v>384</v>
      </c>
      <c r="N2214" s="73" t="s">
        <v>43</v>
      </c>
      <c r="O2214" s="73" t="s">
        <v>386</v>
      </c>
      <c r="P2214" s="73" t="s">
        <v>907</v>
      </c>
      <c r="Q2214" s="73" t="s">
        <v>1003</v>
      </c>
      <c r="R2214" s="73" t="s">
        <v>71</v>
      </c>
      <c r="V2214" s="60" t="str">
        <f>W2214&amp;H2214</f>
        <v>WILD 051темно-синий</v>
      </c>
      <c r="W2214" s="60" t="str">
        <f>_xlfn.LET(_xlpm.TextCell,TEXT(G2214,"###"),IF(_xlpm.TextCell&lt;&gt;"",IF(StyleSpaceSplit,IFERROR(IF(FIND(" ",_xlpm.TextCell)&gt;=1,MID(_xlpm.TextCell,1,FIND(" ",_xlpm.TextCell)-1),_xlpm.TextCell),_xlpm.TextCell),_xlpm.TextCell),""))</f>
        <v>WILD 051</v>
      </c>
      <c r="X2214" s="60" t="str">
        <f>IF(A2214&lt;&gt;"",IFERROR(IF(FIND(" ",G2214)&gt;=1,MID(G2214,FIND(" ",G2214)+1,LEN(G2214)),""),""),"")</f>
        <v>051</v>
      </c>
      <c r="AC2214" s="51">
        <f>IFERROR(VALUE(MID($C2214,1,2)),0)</f>
        <v>80</v>
      </c>
      <c r="AD2214" s="44">
        <f>IFERROR(VALUE(MID($C2214,4,3)),0)</f>
        <v>783</v>
      </c>
      <c r="AE2214" s="51">
        <f>VALUE(RIGHT("00"&amp;AC2214,2)&amp;RIGHT("000"&amp;AD2214,3))</f>
        <v>80783</v>
      </c>
    </row>
    <row r="2215" spans="1:31">
      <c r="A2215" s="60" t="str">
        <f>IF(G2215&amp;Q2215&lt;&gt;"",W2215&amp;Q2215,"")</f>
        <v>WILD 051black</v>
      </c>
      <c r="B2215" s="60" t="str">
        <f>IF(C2215&lt;&gt;"",LEFT(C2215,9),"")</f>
        <v>80-783-09</v>
      </c>
      <c r="C2215" s="73" t="s">
        <v>4570</v>
      </c>
      <c r="D2215" s="73" t="s">
        <v>4571</v>
      </c>
      <c r="E2215" s="73" t="s">
        <v>931</v>
      </c>
      <c r="F2215" s="74">
        <v>0</v>
      </c>
      <c r="G2215" s="73" t="s">
        <v>4569</v>
      </c>
      <c r="H2215" s="73" t="s">
        <v>53</v>
      </c>
      <c r="I2215" s="73" t="s">
        <v>906</v>
      </c>
      <c r="J2215" s="73" t="s">
        <v>351</v>
      </c>
      <c r="K2215" s="73" t="s">
        <v>387</v>
      </c>
      <c r="L2215" s="73" t="s">
        <v>383</v>
      </c>
      <c r="M2215" s="73" t="s">
        <v>388</v>
      </c>
      <c r="N2215" s="73" t="s">
        <v>43</v>
      </c>
      <c r="O2215" s="73" t="s">
        <v>386</v>
      </c>
      <c r="P2215" s="73" t="s">
        <v>907</v>
      </c>
      <c r="Q2215" s="73" t="s">
        <v>928</v>
      </c>
      <c r="R2215" s="73" t="s">
        <v>53</v>
      </c>
      <c r="V2215" s="60" t="str">
        <f>W2215&amp;H2215</f>
        <v>WILD 051черный</v>
      </c>
      <c r="W2215" s="60" t="str">
        <f>_xlfn.LET(_xlpm.TextCell,TEXT(G2215,"###"),IF(_xlpm.TextCell&lt;&gt;"",IF(StyleSpaceSplit,IFERROR(IF(FIND(" ",_xlpm.TextCell)&gt;=1,MID(_xlpm.TextCell,1,FIND(" ",_xlpm.TextCell)-1),_xlpm.TextCell),_xlpm.TextCell),_xlpm.TextCell),""))</f>
        <v>WILD 051</v>
      </c>
      <c r="X2215" s="60" t="str">
        <f>IF(A2215&lt;&gt;"",IFERROR(IF(FIND(" ",G2215)&gt;=1,MID(G2215,FIND(" ",G2215)+1,LEN(G2215)),""),""),"")</f>
        <v>051</v>
      </c>
      <c r="AC2215" s="51">
        <f>IFERROR(VALUE(MID($C2215,1,2)),0)</f>
        <v>80</v>
      </c>
      <c r="AD2215" s="44">
        <f>IFERROR(VALUE(MID($C2215,4,3)),0)</f>
        <v>783</v>
      </c>
      <c r="AE2215" s="51">
        <f>VALUE(RIGHT("00"&amp;AC2215,2)&amp;RIGHT("000"&amp;AD2215,3))</f>
        <v>80783</v>
      </c>
    </row>
    <row r="2216" spans="1:31">
      <c r="A2216" s="60" t="str">
        <f>IF(G2216&amp;Q2216&lt;&gt;"",W2216&amp;Q2216,"")</f>
        <v>ACHILLE / ARMANDgreen</v>
      </c>
      <c r="B2216" s="60" t="str">
        <f>IF(C2216&lt;&gt;"",LEFT(C2216,9),"")</f>
        <v>80-124-12</v>
      </c>
      <c r="C2216" s="73" t="s">
        <v>7934</v>
      </c>
      <c r="D2216" s="73" t="s">
        <v>7935</v>
      </c>
      <c r="E2216" s="73" t="s">
        <v>931</v>
      </c>
      <c r="F2216" s="74">
        <v>0</v>
      </c>
      <c r="G2216" s="73" t="s">
        <v>7331</v>
      </c>
      <c r="H2216" s="73" t="s">
        <v>121</v>
      </c>
      <c r="I2216" s="73" t="s">
        <v>7332</v>
      </c>
      <c r="J2216" s="73" t="s">
        <v>363</v>
      </c>
      <c r="K2216" s="73" t="s">
        <v>382</v>
      </c>
      <c r="L2216" s="73" t="s">
        <v>383</v>
      </c>
      <c r="M2216" s="73" t="s">
        <v>389</v>
      </c>
      <c r="N2216" s="73" t="s">
        <v>44</v>
      </c>
      <c r="O2216" s="73" t="s">
        <v>385</v>
      </c>
      <c r="P2216" s="73" t="s">
        <v>907</v>
      </c>
      <c r="Q2216" s="73" t="s">
        <v>990</v>
      </c>
      <c r="R2216" s="73" t="s">
        <v>121</v>
      </c>
      <c r="V2216" s="60" t="str">
        <f>W2216&amp;H2216</f>
        <v>ACHILLE / ARMANDбордовый</v>
      </c>
      <c r="W2216" s="60" t="str">
        <f>_xlfn.LET(_xlpm.TextCell,TEXT(G2216,"###"),IF(_xlpm.TextCell&lt;&gt;"",IF(StyleSpaceSplit,IFERROR(IF(FIND(" ",_xlpm.TextCell)&gt;=1,MID(_xlpm.TextCell,1,FIND(" ",_xlpm.TextCell)-1),_xlpm.TextCell),_xlpm.TextCell),_xlpm.TextCell),""))</f>
        <v>ACHILLE / ARMAND</v>
      </c>
      <c r="X2216" s="60" t="str">
        <f>IF(A2216&lt;&gt;"",IFERROR(IF(FIND(" ",G2216)&gt;=1,MID(G2216,FIND(" ",G2216)+1,LEN(G2216)),""),""),"")</f>
        <v>/ ARMAND</v>
      </c>
      <c r="AC2216" s="51">
        <f>IFERROR(VALUE(MID($C2216,1,2)),0)</f>
        <v>80</v>
      </c>
      <c r="AD2216" s="44">
        <f>IFERROR(VALUE(MID($C2216,4,3)),0)</f>
        <v>124</v>
      </c>
      <c r="AE2216" s="51">
        <f>VALUE(RIGHT("00"&amp;AC2216,2)&amp;RIGHT("000"&amp;AD2216,3))</f>
        <v>80124</v>
      </c>
    </row>
    <row r="2217" spans="1:31">
      <c r="A2217" s="60" t="str">
        <f>IF(G2217&amp;Q2217&lt;&gt;"",W2217&amp;Q2217,"")</f>
        <v>ACHILLE / ARMANDgrey</v>
      </c>
      <c r="B2217" s="60" t="str">
        <f>IF(C2217&lt;&gt;"",LEFT(C2217,9),"")</f>
        <v>80-124-08</v>
      </c>
      <c r="C2217" s="73" t="s">
        <v>7329</v>
      </c>
      <c r="D2217" s="73" t="s">
        <v>7330</v>
      </c>
      <c r="E2217" s="73" t="s">
        <v>931</v>
      </c>
      <c r="F2217" s="74">
        <v>0</v>
      </c>
      <c r="G2217" s="73" t="s">
        <v>7331</v>
      </c>
      <c r="H2217" s="73" t="s">
        <v>83</v>
      </c>
      <c r="I2217" s="73" t="s">
        <v>7332</v>
      </c>
      <c r="J2217" s="73" t="s">
        <v>363</v>
      </c>
      <c r="K2217" s="73" t="s">
        <v>382</v>
      </c>
      <c r="L2217" s="73" t="s">
        <v>383</v>
      </c>
      <c r="M2217" s="73" t="s">
        <v>389</v>
      </c>
      <c r="N2217" s="73" t="s">
        <v>44</v>
      </c>
      <c r="O2217" s="73" t="s">
        <v>385</v>
      </c>
      <c r="P2217" s="73" t="s">
        <v>907</v>
      </c>
      <c r="Q2217" s="73" t="s">
        <v>917</v>
      </c>
      <c r="R2217" s="73" t="s">
        <v>83</v>
      </c>
      <c r="V2217" s="60" t="str">
        <f>W2217&amp;H2217</f>
        <v>ACHILLE / ARMANDсерый</v>
      </c>
      <c r="W2217" s="60" t="str">
        <f>_xlfn.LET(_xlpm.TextCell,TEXT(G2217,"###"),IF(_xlpm.TextCell&lt;&gt;"",IF(StyleSpaceSplit,IFERROR(IF(FIND(" ",_xlpm.TextCell)&gt;=1,MID(_xlpm.TextCell,1,FIND(" ",_xlpm.TextCell)-1),_xlpm.TextCell),_xlpm.TextCell),_xlpm.TextCell),""))</f>
        <v>ACHILLE / ARMAND</v>
      </c>
      <c r="X2217" s="60" t="str">
        <f>IF(A2217&lt;&gt;"",IFERROR(IF(FIND(" ",G2217)&gt;=1,MID(G2217,FIND(" ",G2217)+1,LEN(G2217)),""),""),"")</f>
        <v>/ ARMAND</v>
      </c>
      <c r="AC2217" s="51">
        <f>IFERROR(VALUE(MID($C2217,1,2)),0)</f>
        <v>80</v>
      </c>
      <c r="AD2217" s="44">
        <f>IFERROR(VALUE(MID($C2217,4,3)),0)</f>
        <v>124</v>
      </c>
      <c r="AE2217" s="51">
        <f>VALUE(RIGHT("00"&amp;AC2217,2)&amp;RIGHT("000"&amp;AD2217,3))</f>
        <v>80124</v>
      </c>
    </row>
    <row r="2218" spans="1:31">
      <c r="A2218" s="60" t="str">
        <f>IF(G2218&amp;Q2218&lt;&gt;"",W2218&amp;Q2218,"")</f>
        <v>SET ALISpink</v>
      </c>
      <c r="B2218" s="60" t="str">
        <f>IF(C2218&lt;&gt;"",LEFT(C2218,9),"")</f>
        <v>80-125-34</v>
      </c>
      <c r="C2218" s="73" t="s">
        <v>7333</v>
      </c>
      <c r="D2218" s="73" t="s">
        <v>7334</v>
      </c>
      <c r="E2218" s="73" t="s">
        <v>931</v>
      </c>
      <c r="F2218" s="74">
        <v>0</v>
      </c>
      <c r="G2218" s="73" t="s">
        <v>7335</v>
      </c>
      <c r="H2218" s="73" t="s">
        <v>68</v>
      </c>
      <c r="I2218" s="73" t="s">
        <v>1564</v>
      </c>
      <c r="J2218" s="73" t="s">
        <v>363</v>
      </c>
      <c r="K2218" s="73" t="s">
        <v>387</v>
      </c>
      <c r="L2218" s="73" t="s">
        <v>383</v>
      </c>
      <c r="M2218" s="73" t="s">
        <v>389</v>
      </c>
      <c r="N2218" s="73" t="s">
        <v>44</v>
      </c>
      <c r="O2218" s="73" t="s">
        <v>386</v>
      </c>
      <c r="P2218" s="73" t="s">
        <v>907</v>
      </c>
      <c r="Q2218" s="73" t="s">
        <v>1119</v>
      </c>
      <c r="R2218" s="73" t="s">
        <v>68</v>
      </c>
      <c r="V2218" s="60" t="str">
        <f>W2218&amp;H2218</f>
        <v>SET ALISрозовый</v>
      </c>
      <c r="W2218" s="60" t="str">
        <f>_xlfn.LET(_xlpm.TextCell,TEXT(G2218,"###"),IF(_xlpm.TextCell&lt;&gt;"",IF(StyleSpaceSplit,IFERROR(IF(FIND(" ",_xlpm.TextCell)&gt;=1,MID(_xlpm.TextCell,1,FIND(" ",_xlpm.TextCell)-1),_xlpm.TextCell),_xlpm.TextCell),_xlpm.TextCell),""))</f>
        <v>SET ALIS</v>
      </c>
      <c r="X2218" s="60" t="str">
        <f>IF(A2218&lt;&gt;"",IFERROR(IF(FIND(" ",G2218)&gt;=1,MID(G2218,FIND(" ",G2218)+1,LEN(G2218)),""),""),"")</f>
        <v>ALIS</v>
      </c>
      <c r="AC2218" s="51">
        <f>IFERROR(VALUE(MID($C2218,1,2)),0)</f>
        <v>80</v>
      </c>
      <c r="AD2218" s="44">
        <f>IFERROR(VALUE(MID($C2218,4,3)),0)</f>
        <v>125</v>
      </c>
      <c r="AE2218" s="51">
        <f>VALUE(RIGHT("00"&amp;AC2218,2)&amp;RIGHT("000"&amp;AD2218,3))</f>
        <v>80125</v>
      </c>
    </row>
    <row r="2219" spans="1:31">
      <c r="A2219" s="60" t="str">
        <f>IF(G2219&amp;Q2219&lt;&gt;"",W2219&amp;Q2219,"")</f>
        <v>CONSTANT / GERMAINgrey</v>
      </c>
      <c r="B2219" s="60" t="str">
        <f>IF(C2219&lt;&gt;"",LEFT(C2219,9),"")</f>
        <v>80-126-08</v>
      </c>
      <c r="C2219" s="73" t="s">
        <v>7336</v>
      </c>
      <c r="D2219" s="73" t="s">
        <v>7337</v>
      </c>
      <c r="E2219" s="73" t="s">
        <v>931</v>
      </c>
      <c r="F2219" s="74">
        <v>0</v>
      </c>
      <c r="G2219" s="73" t="s">
        <v>7338</v>
      </c>
      <c r="H2219" s="73" t="s">
        <v>83</v>
      </c>
      <c r="I2219" s="73" t="s">
        <v>1265</v>
      </c>
      <c r="J2219" s="73" t="s">
        <v>363</v>
      </c>
      <c r="K2219" s="73" t="s">
        <v>382</v>
      </c>
      <c r="L2219" s="73" t="s">
        <v>383</v>
      </c>
      <c r="M2219" s="73" t="s">
        <v>388</v>
      </c>
      <c r="N2219" s="73" t="s">
        <v>44</v>
      </c>
      <c r="O2219" s="73" t="s">
        <v>385</v>
      </c>
      <c r="P2219" s="73" t="s">
        <v>907</v>
      </c>
      <c r="Q2219" s="73" t="s">
        <v>917</v>
      </c>
      <c r="R2219" s="73" t="s">
        <v>83</v>
      </c>
      <c r="V2219" s="60" t="str">
        <f>W2219&amp;H2219</f>
        <v>CONSTANT / GERMAINсерый</v>
      </c>
      <c r="W2219" s="60" t="str">
        <f>_xlfn.LET(_xlpm.TextCell,TEXT(G2219,"###"),IF(_xlpm.TextCell&lt;&gt;"",IF(StyleSpaceSplit,IFERROR(IF(FIND(" ",_xlpm.TextCell)&gt;=1,MID(_xlpm.TextCell,1,FIND(" ",_xlpm.TextCell)-1),_xlpm.TextCell),_xlpm.TextCell),_xlpm.TextCell),""))</f>
        <v>CONSTANT / GERMAIN</v>
      </c>
      <c r="X2219" s="60" t="str">
        <f>IF(A2219&lt;&gt;"",IFERROR(IF(FIND(" ",G2219)&gt;=1,MID(G2219,FIND(" ",G2219)+1,LEN(G2219)),""),""),"")</f>
        <v>/ GERMAIN</v>
      </c>
      <c r="AC2219" s="51">
        <f>IFERROR(VALUE(MID($C2219,1,2)),0)</f>
        <v>80</v>
      </c>
      <c r="AD2219" s="44">
        <f>IFERROR(VALUE(MID($C2219,4,3)),0)</f>
        <v>126</v>
      </c>
      <c r="AE2219" s="51">
        <f>VALUE(RIGHT("00"&amp;AC2219,2)&amp;RIGHT("000"&amp;AD2219,3))</f>
        <v>80126</v>
      </c>
    </row>
    <row r="2220" spans="1:31">
      <c r="A2220" s="60" t="str">
        <f>IF(G2220&amp;Q2220&lt;&gt;"",W2220&amp;Q2220,"")</f>
        <v>EDOUARD / JONASblack</v>
      </c>
      <c r="B2220" s="60" t="str">
        <f>IF(C2220&lt;&gt;"",LEFT(C2220,9),"")</f>
        <v>80-213-09</v>
      </c>
      <c r="C2220" s="73" t="s">
        <v>7936</v>
      </c>
      <c r="D2220" s="73" t="s">
        <v>7937</v>
      </c>
      <c r="E2220" s="73" t="s">
        <v>931</v>
      </c>
      <c r="F2220" s="74">
        <v>0</v>
      </c>
      <c r="G2220" s="73" t="s">
        <v>7938</v>
      </c>
      <c r="H2220" s="73" t="s">
        <v>53</v>
      </c>
      <c r="I2220" s="73" t="s">
        <v>7939</v>
      </c>
      <c r="J2220" s="73" t="s">
        <v>363</v>
      </c>
      <c r="K2220" s="73" t="s">
        <v>382</v>
      </c>
      <c r="L2220" s="73" t="s">
        <v>383</v>
      </c>
      <c r="M2220" s="73" t="s">
        <v>389</v>
      </c>
      <c r="N2220" s="73" t="s">
        <v>44</v>
      </c>
      <c r="O2220" s="73" t="s">
        <v>385</v>
      </c>
      <c r="P2220" s="73" t="s">
        <v>907</v>
      </c>
      <c r="Q2220" s="73" t="s">
        <v>928</v>
      </c>
      <c r="R2220" s="73" t="s">
        <v>53</v>
      </c>
      <c r="V2220" s="60" t="str">
        <f>W2220&amp;H2220</f>
        <v>EDOUARD / JONASчерный</v>
      </c>
      <c r="W2220" s="60" t="str">
        <f>_xlfn.LET(_xlpm.TextCell,TEXT(G2220,"###"),IF(_xlpm.TextCell&lt;&gt;"",IF(StyleSpaceSplit,IFERROR(IF(FIND(" ",_xlpm.TextCell)&gt;=1,MID(_xlpm.TextCell,1,FIND(" ",_xlpm.TextCell)-1),_xlpm.TextCell),_xlpm.TextCell),_xlpm.TextCell),""))</f>
        <v>EDOUARD / JONAS</v>
      </c>
      <c r="X2220" s="60" t="str">
        <f>IF(A2220&lt;&gt;"",IFERROR(IF(FIND(" ",G2220)&gt;=1,MID(G2220,FIND(" ",G2220)+1,LEN(G2220)),""),""),"")</f>
        <v>/ JONAS</v>
      </c>
      <c r="AC2220" s="51">
        <f>IFERROR(VALUE(MID($C2220,1,2)),0)</f>
        <v>80</v>
      </c>
      <c r="AD2220" s="44">
        <f>IFERROR(VALUE(MID($C2220,4,3)),0)</f>
        <v>213</v>
      </c>
      <c r="AE2220" s="51">
        <f>VALUE(RIGHT("00"&amp;AC2220,2)&amp;RIGHT("000"&amp;AD2220,3))</f>
        <v>80213</v>
      </c>
    </row>
    <row r="2221" spans="1:31">
      <c r="A2221" s="60" t="str">
        <f>IF(G2221&amp;Q2221&lt;&gt;"",W2221&amp;Q2221,"")</f>
        <v>GASPARD / VICTORnavy</v>
      </c>
      <c r="B2221" s="60" t="str">
        <f>IF(C2221&lt;&gt;"",LEFT(C2221,9),"")</f>
        <v>80-127-06</v>
      </c>
      <c r="C2221" s="73" t="s">
        <v>7940</v>
      </c>
      <c r="D2221" s="73" t="s">
        <v>7941</v>
      </c>
      <c r="E2221" s="73" t="s">
        <v>931</v>
      </c>
      <c r="F2221" s="74">
        <v>0</v>
      </c>
      <c r="G2221" s="73" t="s">
        <v>7341</v>
      </c>
      <c r="H2221" s="73" t="s">
        <v>256</v>
      </c>
      <c r="I2221" s="73" t="s">
        <v>1554</v>
      </c>
      <c r="J2221" s="73" t="s">
        <v>363</v>
      </c>
      <c r="K2221" s="73" t="s">
        <v>382</v>
      </c>
      <c r="L2221" s="73" t="s">
        <v>383</v>
      </c>
      <c r="M2221" s="73" t="s">
        <v>389</v>
      </c>
      <c r="N2221" s="73" t="s">
        <v>44</v>
      </c>
      <c r="O2221" s="73" t="s">
        <v>385</v>
      </c>
      <c r="P2221" s="73" t="s">
        <v>907</v>
      </c>
      <c r="Q2221" s="73" t="s">
        <v>1003</v>
      </c>
      <c r="R2221" s="73" t="s">
        <v>71</v>
      </c>
      <c r="V2221" s="60" t="str">
        <f>W2221&amp;H2221</f>
        <v>GASPARD / VICTORсиний / серый</v>
      </c>
      <c r="W2221" s="60" t="str">
        <f>_xlfn.LET(_xlpm.TextCell,TEXT(G2221,"###"),IF(_xlpm.TextCell&lt;&gt;"",IF(StyleSpaceSplit,IFERROR(IF(FIND(" ",_xlpm.TextCell)&gt;=1,MID(_xlpm.TextCell,1,FIND(" ",_xlpm.TextCell)-1),_xlpm.TextCell),_xlpm.TextCell),_xlpm.TextCell),""))</f>
        <v>GASPARD / VICTOR</v>
      </c>
      <c r="X2221" s="60" t="str">
        <f>IF(A2221&lt;&gt;"",IFERROR(IF(FIND(" ",G2221)&gt;=1,MID(G2221,FIND(" ",G2221)+1,LEN(G2221)),""),""),"")</f>
        <v>/ VICTOR</v>
      </c>
      <c r="AC2221" s="51">
        <f>IFERROR(VALUE(MID($C2221,1,2)),0)</f>
        <v>80</v>
      </c>
      <c r="AD2221" s="44">
        <f>IFERROR(VALUE(MID($C2221,4,3)),0)</f>
        <v>127</v>
      </c>
      <c r="AE2221" s="51">
        <f>VALUE(RIGHT("00"&amp;AC2221,2)&amp;RIGHT("000"&amp;AD2221,3))</f>
        <v>80127</v>
      </c>
    </row>
    <row r="2222" spans="1:31">
      <c r="A2222" s="60" t="str">
        <f>IF(G2222&amp;Q2222&lt;&gt;"",W2222&amp;Q2222,"")</f>
        <v>GASPARD / VICTORblack</v>
      </c>
      <c r="B2222" s="60" t="str">
        <f>IF(C2222&lt;&gt;"",LEFT(C2222,9),"")</f>
        <v>80-127-05</v>
      </c>
      <c r="C2222" s="73" t="s">
        <v>7339</v>
      </c>
      <c r="D2222" s="73" t="s">
        <v>7340</v>
      </c>
      <c r="E2222" s="73" t="s">
        <v>931</v>
      </c>
      <c r="F2222" s="74">
        <v>0</v>
      </c>
      <c r="G2222" s="73" t="s">
        <v>7341</v>
      </c>
      <c r="H2222" s="73" t="s">
        <v>277</v>
      </c>
      <c r="I2222" s="73" t="s">
        <v>1554</v>
      </c>
      <c r="J2222" s="73" t="s">
        <v>363</v>
      </c>
      <c r="K2222" s="73" t="s">
        <v>390</v>
      </c>
      <c r="L2222" s="73" t="s">
        <v>383</v>
      </c>
      <c r="M2222" s="73" t="s">
        <v>389</v>
      </c>
      <c r="N2222" s="73" t="s">
        <v>44</v>
      </c>
      <c r="O2222" s="73" t="s">
        <v>385</v>
      </c>
      <c r="P2222" s="73" t="s">
        <v>907</v>
      </c>
      <c r="Q2222" s="73" t="s">
        <v>928</v>
      </c>
      <c r="R2222" s="73" t="s">
        <v>83</v>
      </c>
      <c r="V2222" s="60" t="str">
        <f>W2222&amp;H2222</f>
        <v>GASPARD / VICTORтемно-серый</v>
      </c>
      <c r="W2222" s="60" t="str">
        <f>_xlfn.LET(_xlpm.TextCell,TEXT(G2222,"###"),IF(_xlpm.TextCell&lt;&gt;"",IF(StyleSpaceSplit,IFERROR(IF(FIND(" ",_xlpm.TextCell)&gt;=1,MID(_xlpm.TextCell,1,FIND(" ",_xlpm.TextCell)-1),_xlpm.TextCell),_xlpm.TextCell),_xlpm.TextCell),""))</f>
        <v>GASPARD / VICTOR</v>
      </c>
      <c r="X2222" s="60" t="str">
        <f>IF(A2222&lt;&gt;"",IFERROR(IF(FIND(" ",G2222)&gt;=1,MID(G2222,FIND(" ",G2222)+1,LEN(G2222)),""),""),"")</f>
        <v>/ VICTOR</v>
      </c>
      <c r="AC2222" s="51">
        <f>IFERROR(VALUE(MID($C2222,1,2)),0)</f>
        <v>80</v>
      </c>
      <c r="AD2222" s="44">
        <f>IFERROR(VALUE(MID($C2222,4,3)),0)</f>
        <v>127</v>
      </c>
      <c r="AE2222" s="51">
        <f>VALUE(RIGHT("00"&amp;AC2222,2)&amp;RIGHT("000"&amp;AD2222,3))</f>
        <v>80127</v>
      </c>
    </row>
    <row r="2223" spans="1:31">
      <c r="A2223" s="60" t="str">
        <f>IF(G2223&amp;Q2223&lt;&gt;"",W2223&amp;Q2223,"")</f>
        <v>KANA / BARBANE / KILIANbrown</v>
      </c>
      <c r="B2223" s="60" t="str">
        <f>IF(C2223&lt;&gt;"",LEFT(C2223,9),"")</f>
        <v>80-128-14</v>
      </c>
      <c r="C2223" s="73" t="s">
        <v>8006</v>
      </c>
      <c r="D2223" s="73" t="s">
        <v>8007</v>
      </c>
      <c r="E2223" s="73" t="s">
        <v>931</v>
      </c>
      <c r="F2223" s="74">
        <v>0</v>
      </c>
      <c r="G2223" s="73" t="s">
        <v>7344</v>
      </c>
      <c r="H2223" s="73" t="s">
        <v>86</v>
      </c>
      <c r="I2223" s="73" t="s">
        <v>1328</v>
      </c>
      <c r="J2223" s="73" t="s">
        <v>363</v>
      </c>
      <c r="K2223" s="73" t="s">
        <v>382</v>
      </c>
      <c r="L2223" s="73" t="s">
        <v>383</v>
      </c>
      <c r="M2223" s="73" t="s">
        <v>389</v>
      </c>
      <c r="N2223" s="73" t="s">
        <v>44</v>
      </c>
      <c r="O2223" s="73" t="s">
        <v>386</v>
      </c>
      <c r="P2223" s="73" t="s">
        <v>907</v>
      </c>
      <c r="Q2223" s="73" t="s">
        <v>1033</v>
      </c>
      <c r="R2223" s="73" t="s">
        <v>86</v>
      </c>
      <c r="V2223" s="60" t="str">
        <f>W2223&amp;H2223</f>
        <v>KANA / BARBANE / KILIANкоричневый</v>
      </c>
      <c r="W2223" s="60" t="str">
        <f>_xlfn.LET(_xlpm.TextCell,TEXT(G2223,"###"),IF(_xlpm.TextCell&lt;&gt;"",IF(StyleSpaceSplit,IFERROR(IF(FIND(" ",_xlpm.TextCell)&gt;=1,MID(_xlpm.TextCell,1,FIND(" ",_xlpm.TextCell)-1),_xlpm.TextCell),_xlpm.TextCell),_xlpm.TextCell),""))</f>
        <v>KANA / BARBANE / KILIAN</v>
      </c>
      <c r="X2223" s="60" t="str">
        <f>IF(A2223&lt;&gt;"",IFERROR(IF(FIND(" ",G2223)&gt;=1,MID(G2223,FIND(" ",G2223)+1,LEN(G2223)),""),""),"")</f>
        <v>/ BARBANE / KILIAN</v>
      </c>
      <c r="AC2223" s="51">
        <f>IFERROR(VALUE(MID($C2223,1,2)),0)</f>
        <v>80</v>
      </c>
      <c r="AD2223" s="44">
        <f>IFERROR(VALUE(MID($C2223,4,3)),0)</f>
        <v>128</v>
      </c>
      <c r="AE2223" s="51">
        <f>VALUE(RIGHT("00"&amp;AC2223,2)&amp;RIGHT("000"&amp;AD2223,3))</f>
        <v>80128</v>
      </c>
    </row>
    <row r="2224" spans="1:31">
      <c r="A2224" s="60" t="str">
        <f>IF(G2224&amp;Q2224&lt;&gt;"",W2224&amp;Q2224,"")</f>
        <v>KANA / BARBANE / KILIANgrey</v>
      </c>
      <c r="B2224" s="60" t="str">
        <f>IF(C2224&lt;&gt;"",LEFT(C2224,9),"")</f>
        <v>80-128-08</v>
      </c>
      <c r="C2224" s="73" t="s">
        <v>7342</v>
      </c>
      <c r="D2224" s="73" t="s">
        <v>7343</v>
      </c>
      <c r="E2224" s="73" t="s">
        <v>931</v>
      </c>
      <c r="F2224" s="74">
        <v>0</v>
      </c>
      <c r="G2224" s="73" t="s">
        <v>7344</v>
      </c>
      <c r="H2224" s="73" t="s">
        <v>83</v>
      </c>
      <c r="I2224" s="73" t="s">
        <v>1328</v>
      </c>
      <c r="J2224" s="73" t="s">
        <v>363</v>
      </c>
      <c r="K2224" s="73" t="s">
        <v>382</v>
      </c>
      <c r="L2224" s="73" t="s">
        <v>383</v>
      </c>
      <c r="M2224" s="73" t="s">
        <v>389</v>
      </c>
      <c r="N2224" s="73" t="s">
        <v>44</v>
      </c>
      <c r="O2224" s="73" t="s">
        <v>386</v>
      </c>
      <c r="P2224" s="73" t="s">
        <v>907</v>
      </c>
      <c r="Q2224" s="73" t="s">
        <v>917</v>
      </c>
      <c r="R2224" s="73" t="s">
        <v>83</v>
      </c>
      <c r="V2224" s="60" t="str">
        <f>W2224&amp;H2224</f>
        <v>KANA / BARBANE / KILIANсерый</v>
      </c>
      <c r="W2224" s="60" t="str">
        <f>_xlfn.LET(_xlpm.TextCell,TEXT(G2224,"###"),IF(_xlpm.TextCell&lt;&gt;"",IF(StyleSpaceSplit,IFERROR(IF(FIND(" ",_xlpm.TextCell)&gt;=1,MID(_xlpm.TextCell,1,FIND(" ",_xlpm.TextCell)-1),_xlpm.TextCell),_xlpm.TextCell),_xlpm.TextCell),""))</f>
        <v>KANA / BARBANE / KILIAN</v>
      </c>
      <c r="X2224" s="60" t="str">
        <f>IF(A2224&lt;&gt;"",IFERROR(IF(FIND(" ",G2224)&gt;=1,MID(G2224,FIND(" ",G2224)+1,LEN(G2224)),""),""),"")</f>
        <v>/ BARBANE / KILIAN</v>
      </c>
      <c r="AC2224" s="51">
        <f>IFERROR(VALUE(MID($C2224,1,2)),0)</f>
        <v>80</v>
      </c>
      <c r="AD2224" s="44">
        <f>IFERROR(VALUE(MID($C2224,4,3)),0)</f>
        <v>128</v>
      </c>
      <c r="AE2224" s="51">
        <f>VALUE(RIGHT("00"&amp;AC2224,2)&amp;RIGHT("000"&amp;AD2224,3))</f>
        <v>80128</v>
      </c>
    </row>
    <row r="2225" spans="1:31">
      <c r="A2225" s="60" t="str">
        <f>IF(G2225&amp;Q2225&lt;&gt;"",W2225&amp;Q2225,"")</f>
        <v>MARIUS / VALEREred</v>
      </c>
      <c r="B2225" s="60" t="str">
        <f>IF(C2225&lt;&gt;"",LEFT(C2225,9),"")</f>
        <v>80-129-21</v>
      </c>
      <c r="C2225" s="73" t="s">
        <v>7345</v>
      </c>
      <c r="D2225" s="73" t="s">
        <v>7346</v>
      </c>
      <c r="E2225" s="73" t="s">
        <v>931</v>
      </c>
      <c r="F2225" s="74">
        <v>0</v>
      </c>
      <c r="G2225" s="73" t="s">
        <v>7347</v>
      </c>
      <c r="H2225" s="73" t="s">
        <v>252</v>
      </c>
      <c r="I2225" s="73" t="s">
        <v>1554</v>
      </c>
      <c r="J2225" s="73" t="s">
        <v>363</v>
      </c>
      <c r="K2225" s="73" t="s">
        <v>382</v>
      </c>
      <c r="L2225" s="73" t="s">
        <v>383</v>
      </c>
      <c r="M2225" s="73" t="s">
        <v>389</v>
      </c>
      <c r="N2225" s="73" t="s">
        <v>44</v>
      </c>
      <c r="O2225" s="73" t="s">
        <v>385</v>
      </c>
      <c r="P2225" s="73" t="s">
        <v>907</v>
      </c>
      <c r="Q2225" s="73" t="s">
        <v>969</v>
      </c>
      <c r="R2225" s="73" t="s">
        <v>71</v>
      </c>
      <c r="V2225" s="60" t="str">
        <f>W2225&amp;H2225</f>
        <v>MARIUS / VALEREсиний / красный</v>
      </c>
      <c r="W2225" s="60" t="str">
        <f>_xlfn.LET(_xlpm.TextCell,TEXT(G2225,"###"),IF(_xlpm.TextCell&lt;&gt;"",IF(StyleSpaceSplit,IFERROR(IF(FIND(" ",_xlpm.TextCell)&gt;=1,MID(_xlpm.TextCell,1,FIND(" ",_xlpm.TextCell)-1),_xlpm.TextCell),_xlpm.TextCell),_xlpm.TextCell),""))</f>
        <v>MARIUS / VALERE</v>
      </c>
      <c r="X2225" s="60" t="str">
        <f>IF(A2225&lt;&gt;"",IFERROR(IF(FIND(" ",G2225)&gt;=1,MID(G2225,FIND(" ",G2225)+1,LEN(G2225)),""),""),"")</f>
        <v>/ VALERE</v>
      </c>
      <c r="AC2225" s="51">
        <f>IFERROR(VALUE(MID($C2225,1,2)),0)</f>
        <v>80</v>
      </c>
      <c r="AD2225" s="44">
        <f>IFERROR(VALUE(MID($C2225,4,3)),0)</f>
        <v>129</v>
      </c>
      <c r="AE2225" s="51">
        <f>VALUE(RIGHT("00"&amp;AC2225,2)&amp;RIGHT("000"&amp;AD2225,3))</f>
        <v>80129</v>
      </c>
    </row>
    <row r="2226" spans="1:31">
      <c r="A2226" s="60" t="str">
        <f>IF(G2226&amp;Q2226&lt;&gt;"",W2226&amp;Q2226,"")</f>
        <v>MATHILDE / FLORENCEgreen</v>
      </c>
      <c r="B2226" s="60" t="str">
        <f>IF(C2226&lt;&gt;"",LEFT(C2226,9),"")</f>
        <v>80-130-14</v>
      </c>
      <c r="C2226" s="73" t="s">
        <v>7348</v>
      </c>
      <c r="D2226" s="73" t="s">
        <v>7349</v>
      </c>
      <c r="E2226" s="73" t="s">
        <v>931</v>
      </c>
      <c r="F2226" s="74">
        <v>0</v>
      </c>
      <c r="G2226" s="73" t="s">
        <v>7350</v>
      </c>
      <c r="H2226" s="73" t="s">
        <v>86</v>
      </c>
      <c r="I2226" s="73" t="s">
        <v>1554</v>
      </c>
      <c r="J2226" s="73" t="s">
        <v>363</v>
      </c>
      <c r="K2226" s="73" t="s">
        <v>387</v>
      </c>
      <c r="L2226" s="73" t="s">
        <v>7351</v>
      </c>
      <c r="M2226" s="73" t="s">
        <v>389</v>
      </c>
      <c r="N2226" s="73" t="s">
        <v>44</v>
      </c>
      <c r="O2226" s="73" t="s">
        <v>385</v>
      </c>
      <c r="P2226" s="73" t="s">
        <v>907</v>
      </c>
      <c r="Q2226" s="73" t="s">
        <v>990</v>
      </c>
      <c r="R2226" s="73" t="s">
        <v>86</v>
      </c>
      <c r="V2226" s="60" t="str">
        <f>W2226&amp;H2226</f>
        <v>MATHILDE / FLORENCEкоричневый</v>
      </c>
      <c r="W2226" s="60" t="str">
        <f>_xlfn.LET(_xlpm.TextCell,TEXT(G2226,"###"),IF(_xlpm.TextCell&lt;&gt;"",IF(StyleSpaceSplit,IFERROR(IF(FIND(" ",_xlpm.TextCell)&gt;=1,MID(_xlpm.TextCell,1,FIND(" ",_xlpm.TextCell)-1),_xlpm.TextCell),_xlpm.TextCell),_xlpm.TextCell),""))</f>
        <v>MATHILDE / FLORENCE</v>
      </c>
      <c r="X2226" s="60" t="str">
        <f>IF(A2226&lt;&gt;"",IFERROR(IF(FIND(" ",G2226)&gt;=1,MID(G2226,FIND(" ",G2226)+1,LEN(G2226)),""),""),"")</f>
        <v>/ FLORENCE</v>
      </c>
      <c r="AC2226" s="51">
        <f>IFERROR(VALUE(MID($C2226,1,2)),0)</f>
        <v>80</v>
      </c>
      <c r="AD2226" s="44">
        <f>IFERROR(VALUE(MID($C2226,4,3)),0)</f>
        <v>130</v>
      </c>
      <c r="AE2226" s="51">
        <f>VALUE(RIGHT("00"&amp;AC2226,2)&amp;RIGHT("000"&amp;AD2226,3))</f>
        <v>80130</v>
      </c>
    </row>
    <row r="2227" spans="1:31">
      <c r="A2227" s="60" t="str">
        <f>IF(G2227&amp;Q2227&lt;&gt;"",W2227&amp;Q2227,"")</f>
        <v>MODANA / YOUNAbrown</v>
      </c>
      <c r="B2227" s="60" t="str">
        <f>IF(C2227&lt;&gt;"",LEFT(C2227,9),"")</f>
        <v>80-131-14</v>
      </c>
      <c r="C2227" s="73" t="s">
        <v>8008</v>
      </c>
      <c r="D2227" s="73" t="s">
        <v>8009</v>
      </c>
      <c r="E2227" s="73" t="s">
        <v>931</v>
      </c>
      <c r="F2227" s="74">
        <v>0</v>
      </c>
      <c r="G2227" s="73" t="s">
        <v>8010</v>
      </c>
      <c r="H2227" s="73" t="s">
        <v>86</v>
      </c>
      <c r="I2227" s="73" t="s">
        <v>1568</v>
      </c>
      <c r="J2227" s="73" t="s">
        <v>363</v>
      </c>
      <c r="K2227" s="73" t="s">
        <v>387</v>
      </c>
      <c r="L2227" s="73" t="s">
        <v>383</v>
      </c>
      <c r="M2227" s="73" t="s">
        <v>389</v>
      </c>
      <c r="N2227" s="73" t="s">
        <v>44</v>
      </c>
      <c r="O2227" s="73" t="s">
        <v>386</v>
      </c>
      <c r="P2227" s="73" t="s">
        <v>907</v>
      </c>
      <c r="Q2227" s="73" t="s">
        <v>1033</v>
      </c>
      <c r="R2227" s="73" t="s">
        <v>86</v>
      </c>
      <c r="V2227" s="60" t="str">
        <f>W2227&amp;H2227</f>
        <v>MODANA / YOUNAкоричневый</v>
      </c>
      <c r="W2227" s="60" t="str">
        <f>_xlfn.LET(_xlpm.TextCell,TEXT(G2227,"###"),IF(_xlpm.TextCell&lt;&gt;"",IF(StyleSpaceSplit,IFERROR(IF(FIND(" ",_xlpm.TextCell)&gt;=1,MID(_xlpm.TextCell,1,FIND(" ",_xlpm.TextCell)-1),_xlpm.TextCell),_xlpm.TextCell),_xlpm.TextCell),""))</f>
        <v>MODANA / YOUNA</v>
      </c>
      <c r="X2227" s="60" t="str">
        <f>IF(A2227&lt;&gt;"",IFERROR(IF(FIND(" ",G2227)&gt;=1,MID(G2227,FIND(" ",G2227)+1,LEN(G2227)),""),""),"")</f>
        <v>/ YOUNA</v>
      </c>
      <c r="AC2227" s="51">
        <f>IFERROR(VALUE(MID($C2227,1,2)),0)</f>
        <v>80</v>
      </c>
      <c r="AD2227" s="44">
        <f>IFERROR(VALUE(MID($C2227,4,3)),0)</f>
        <v>131</v>
      </c>
      <c r="AE2227" s="51">
        <f>VALUE(RIGHT("00"&amp;AC2227,2)&amp;RIGHT("000"&amp;AD2227,3))</f>
        <v>80131</v>
      </c>
    </row>
    <row r="2228" spans="1:31">
      <c r="A2228" s="60" t="str">
        <f>IF(G2228&amp;Q2228&lt;&gt;"",W2228&amp;Q2228,"")</f>
        <v>MODANA / YOUNA / BIBAgrey</v>
      </c>
      <c r="B2228" s="60" t="str">
        <f>IF(C2228&lt;&gt;"",LEFT(C2228,9),"")</f>
        <v>80-131-08</v>
      </c>
      <c r="C2228" s="73" t="s">
        <v>7352</v>
      </c>
      <c r="D2228" s="73" t="s">
        <v>7353</v>
      </c>
      <c r="E2228" s="73" t="s">
        <v>931</v>
      </c>
      <c r="F2228" s="74">
        <v>0</v>
      </c>
      <c r="G2228" s="73" t="s">
        <v>7354</v>
      </c>
      <c r="H2228" s="73" t="s">
        <v>83</v>
      </c>
      <c r="I2228" s="73" t="s">
        <v>1568</v>
      </c>
      <c r="J2228" s="73" t="s">
        <v>363</v>
      </c>
      <c r="K2228" s="73" t="s">
        <v>387</v>
      </c>
      <c r="L2228" s="73" t="s">
        <v>383</v>
      </c>
      <c r="M2228" s="73" t="s">
        <v>389</v>
      </c>
      <c r="N2228" s="73" t="s">
        <v>44</v>
      </c>
      <c r="O2228" s="73" t="s">
        <v>386</v>
      </c>
      <c r="P2228" s="73" t="s">
        <v>907</v>
      </c>
      <c r="Q2228" s="73" t="s">
        <v>917</v>
      </c>
      <c r="R2228" s="73" t="s">
        <v>83</v>
      </c>
      <c r="V2228" s="60" t="str">
        <f>W2228&amp;H2228</f>
        <v>MODANA / YOUNA / BIBAсерый</v>
      </c>
      <c r="W2228" s="60" t="str">
        <f>_xlfn.LET(_xlpm.TextCell,TEXT(G2228,"###"),IF(_xlpm.TextCell&lt;&gt;"",IF(StyleSpaceSplit,IFERROR(IF(FIND(" ",_xlpm.TextCell)&gt;=1,MID(_xlpm.TextCell,1,FIND(" ",_xlpm.TextCell)-1),_xlpm.TextCell),_xlpm.TextCell),_xlpm.TextCell),""))</f>
        <v>MODANA / YOUNA / BIBA</v>
      </c>
      <c r="X2228" s="60" t="str">
        <f>IF(A2228&lt;&gt;"",IFERROR(IF(FIND(" ",G2228)&gt;=1,MID(G2228,FIND(" ",G2228)+1,LEN(G2228)),""),""),"")</f>
        <v>/ YOUNA / BIBA</v>
      </c>
      <c r="AC2228" s="51">
        <f>IFERROR(VALUE(MID($C2228,1,2)),0)</f>
        <v>80</v>
      </c>
      <c r="AD2228" s="44">
        <f>IFERROR(VALUE(MID($C2228,4,3)),0)</f>
        <v>131</v>
      </c>
      <c r="AE2228" s="51">
        <f>VALUE(RIGHT("00"&amp;AC2228,2)&amp;RIGHT("000"&amp;AD2228,3))</f>
        <v>80131</v>
      </c>
    </row>
    <row r="2229" spans="1:31">
      <c r="A2229" s="60" t="str">
        <f>IF(G2229&amp;Q2229&lt;&gt;"",W2229&amp;Q2229,"")</f>
        <v>9108beige</v>
      </c>
      <c r="B2229" s="60" t="str">
        <f>IF(C2229&lt;&gt;"",LEFT(C2229,9),"")</f>
        <v>80-232-02</v>
      </c>
      <c r="C2229" s="73" t="s">
        <v>7862</v>
      </c>
      <c r="D2229" s="73" t="s">
        <v>7863</v>
      </c>
      <c r="E2229" s="73" t="s">
        <v>931</v>
      </c>
      <c r="F2229" s="74">
        <v>0</v>
      </c>
      <c r="G2229" s="73">
        <v>9108</v>
      </c>
      <c r="H2229" s="73" t="s">
        <v>63</v>
      </c>
      <c r="I2229" s="73" t="s">
        <v>1494</v>
      </c>
      <c r="J2229" s="73" t="s">
        <v>358</v>
      </c>
      <c r="K2229" s="73" t="s">
        <v>387</v>
      </c>
      <c r="L2229" s="73" t="s">
        <v>383</v>
      </c>
      <c r="M2229" s="73" t="s">
        <v>389</v>
      </c>
      <c r="N2229" s="73" t="s">
        <v>45</v>
      </c>
      <c r="O2229" s="73" t="s">
        <v>386</v>
      </c>
      <c r="P2229" s="73" t="s">
        <v>907</v>
      </c>
      <c r="Q2229" s="73" t="s">
        <v>937</v>
      </c>
      <c r="R2229" s="73" t="s">
        <v>63</v>
      </c>
      <c r="V2229" s="60" t="str">
        <f>W2229&amp;H2229</f>
        <v>9108бежевый</v>
      </c>
      <c r="W2229" s="60" t="str">
        <f>_xlfn.LET(_xlpm.TextCell,TEXT(G2229,"###"),IF(_xlpm.TextCell&lt;&gt;"",IF(StyleSpaceSplit,IFERROR(IF(FIND(" ",_xlpm.TextCell)&gt;=1,MID(_xlpm.TextCell,1,FIND(" ",_xlpm.TextCell)-1),_xlpm.TextCell),_xlpm.TextCell),_xlpm.TextCell),""))</f>
        <v>9108</v>
      </c>
      <c r="X2229" s="60" t="str">
        <f>IF(A2229&lt;&gt;"",IFERROR(IF(FIND(" ",G2229)&gt;=1,MID(G2229,FIND(" ",G2229)+1,LEN(G2229)),""),""),"")</f>
        <v/>
      </c>
      <c r="AC2229" s="51">
        <f>IFERROR(VALUE(MID($C2229,1,2)),0)</f>
        <v>80</v>
      </c>
      <c r="AD2229" s="44">
        <f>IFERROR(VALUE(MID($C2229,4,3)),0)</f>
        <v>232</v>
      </c>
      <c r="AE2229" s="51">
        <f>VALUE(RIGHT("00"&amp;AC2229,2)&amp;RIGHT("000"&amp;AD2229,3))</f>
        <v>80232</v>
      </c>
    </row>
    <row r="2230" spans="1:31">
      <c r="A2230" s="60" t="str">
        <f>IF(G2230&amp;Q2230&lt;&gt;"",W2230&amp;Q2230,"")</f>
        <v>9133brown</v>
      </c>
      <c r="B2230" s="60" t="str">
        <f>IF(C2230&lt;&gt;"",LEFT(C2230,9),"")</f>
        <v>80-254-14</v>
      </c>
      <c r="C2230" s="73" t="s">
        <v>7172</v>
      </c>
      <c r="D2230" s="73" t="s">
        <v>7173</v>
      </c>
      <c r="E2230" s="73" t="s">
        <v>931</v>
      </c>
      <c r="F2230" s="74">
        <v>0</v>
      </c>
      <c r="G2230" s="73">
        <v>9133</v>
      </c>
      <c r="H2230" s="73" t="s">
        <v>86</v>
      </c>
      <c r="I2230" s="73" t="s">
        <v>964</v>
      </c>
      <c r="J2230" s="73" t="s">
        <v>358</v>
      </c>
      <c r="K2230" s="73" t="s">
        <v>387</v>
      </c>
      <c r="L2230" s="73" t="s">
        <v>383</v>
      </c>
      <c r="M2230" s="73" t="s">
        <v>389</v>
      </c>
      <c r="O2230" s="73" t="s">
        <v>386</v>
      </c>
      <c r="P2230" s="73" t="s">
        <v>907</v>
      </c>
      <c r="Q2230" s="73" t="s">
        <v>1033</v>
      </c>
      <c r="R2230" s="73" t="s">
        <v>86</v>
      </c>
      <c r="V2230" s="60" t="str">
        <f>W2230&amp;H2230</f>
        <v>9133коричневый</v>
      </c>
      <c r="W2230" s="60" t="str">
        <f>_xlfn.LET(_xlpm.TextCell,TEXT(G2230,"###"),IF(_xlpm.TextCell&lt;&gt;"",IF(StyleSpaceSplit,IFERROR(IF(FIND(" ",_xlpm.TextCell)&gt;=1,MID(_xlpm.TextCell,1,FIND(" ",_xlpm.TextCell)-1),_xlpm.TextCell),_xlpm.TextCell),_xlpm.TextCell),""))</f>
        <v>9133</v>
      </c>
      <c r="X2230" s="60" t="str">
        <f>IF(A2230&lt;&gt;"",IFERROR(IF(FIND(" ",G2230)&gt;=1,MID(G2230,FIND(" ",G2230)+1,LEN(G2230)),""),""),"")</f>
        <v/>
      </c>
      <c r="AC2230" s="51">
        <f>IFERROR(VALUE(MID($C2230,1,2)),0)</f>
        <v>80</v>
      </c>
      <c r="AD2230" s="44">
        <f>IFERROR(VALUE(MID($C2230,4,3)),0)</f>
        <v>254</v>
      </c>
      <c r="AE2230" s="51">
        <f>VALUE(RIGHT("00"&amp;AC2230,2)&amp;RIGHT("000"&amp;AD2230,3))</f>
        <v>80254</v>
      </c>
    </row>
    <row r="2231" spans="1:31">
      <c r="A2231" s="60" t="str">
        <f>IF(G2231&amp;Q2231&lt;&gt;"",W2231&amp;Q2231,"")</f>
        <v>9133grey</v>
      </c>
      <c r="B2231" s="60" t="str">
        <f>IF(C2231&lt;&gt;"",LEFT(C2231,9),"")</f>
        <v>80-254-08</v>
      </c>
      <c r="C2231" s="73" t="s">
        <v>7170</v>
      </c>
      <c r="D2231" s="73" t="s">
        <v>7171</v>
      </c>
      <c r="E2231" s="73" t="s">
        <v>931</v>
      </c>
      <c r="F2231" s="74">
        <v>0</v>
      </c>
      <c r="G2231" s="73">
        <v>9133</v>
      </c>
      <c r="H2231" s="73" t="s">
        <v>83</v>
      </c>
      <c r="I2231" s="73" t="s">
        <v>964</v>
      </c>
      <c r="J2231" s="73" t="s">
        <v>358</v>
      </c>
      <c r="K2231" s="73" t="s">
        <v>387</v>
      </c>
      <c r="L2231" s="73" t="s">
        <v>383</v>
      </c>
      <c r="M2231" s="73" t="s">
        <v>389</v>
      </c>
      <c r="O2231" s="73" t="s">
        <v>386</v>
      </c>
      <c r="P2231" s="73" t="s">
        <v>907</v>
      </c>
      <c r="Q2231" s="73" t="s">
        <v>917</v>
      </c>
      <c r="R2231" s="73" t="s">
        <v>83</v>
      </c>
      <c r="V2231" s="60" t="str">
        <f>W2231&amp;H2231</f>
        <v>9133серый</v>
      </c>
      <c r="W2231" s="60" t="str">
        <f>_xlfn.LET(_xlpm.TextCell,TEXT(G2231,"###"),IF(_xlpm.TextCell&lt;&gt;"",IF(StyleSpaceSplit,IFERROR(IF(FIND(" ",_xlpm.TextCell)&gt;=1,MID(_xlpm.TextCell,1,FIND(" ",_xlpm.TextCell)-1),_xlpm.TextCell),_xlpm.TextCell),_xlpm.TextCell),""))</f>
        <v>9133</v>
      </c>
      <c r="X2231" s="60" t="str">
        <f>IF(A2231&lt;&gt;"",IFERROR(IF(FIND(" ",G2231)&gt;=1,MID(G2231,FIND(" ",G2231)+1,LEN(G2231)),""),""),"")</f>
        <v/>
      </c>
      <c r="AC2231" s="51">
        <f>IFERROR(VALUE(MID($C2231,1,2)),0)</f>
        <v>80</v>
      </c>
      <c r="AD2231" s="44">
        <f>IFERROR(VALUE(MID($C2231,4,3)),0)</f>
        <v>254</v>
      </c>
      <c r="AE2231" s="51">
        <f>VALUE(RIGHT("00"&amp;AC2231,2)&amp;RIGHT("000"&amp;AD2231,3))</f>
        <v>80254</v>
      </c>
    </row>
    <row r="2232" spans="1:31">
      <c r="A2232" s="60" t="str">
        <f>IF(G2232&amp;Q2232&lt;&gt;"",W2232&amp;Q2232,"")</f>
        <v>MEGbeige</v>
      </c>
      <c r="B2232" s="60" t="str">
        <f>IF(C2232&lt;&gt;"",LEFT(C2232,9),"")</f>
        <v>80-245-02</v>
      </c>
      <c r="C2232" s="73" t="s">
        <v>7980</v>
      </c>
      <c r="D2232" s="73" t="s">
        <v>7981</v>
      </c>
      <c r="E2232" s="73" t="s">
        <v>931</v>
      </c>
      <c r="F2232" s="74">
        <v>0</v>
      </c>
      <c r="G2232" s="73" t="s">
        <v>7982</v>
      </c>
      <c r="H2232" s="73" t="s">
        <v>63</v>
      </c>
      <c r="I2232" s="73" t="s">
        <v>1631</v>
      </c>
      <c r="J2232" s="73" t="s">
        <v>358</v>
      </c>
      <c r="K2232" s="73" t="s">
        <v>387</v>
      </c>
      <c r="L2232" s="73" t="s">
        <v>383</v>
      </c>
      <c r="M2232" s="73" t="s">
        <v>389</v>
      </c>
      <c r="N2232" s="73" t="s">
        <v>46</v>
      </c>
      <c r="O2232" s="73" t="s">
        <v>386</v>
      </c>
      <c r="P2232" s="73" t="s">
        <v>907</v>
      </c>
      <c r="Q2232" s="73" t="s">
        <v>937</v>
      </c>
      <c r="R2232" s="73" t="s">
        <v>63</v>
      </c>
      <c r="V2232" s="60" t="str">
        <f>W2232&amp;H2232</f>
        <v>MEGбежевый</v>
      </c>
      <c r="W2232" s="60" t="str">
        <f>_xlfn.LET(_xlpm.TextCell,TEXT(G2232,"###"),IF(_xlpm.TextCell&lt;&gt;"",IF(StyleSpaceSplit,IFERROR(IF(FIND(" ",_xlpm.TextCell)&gt;=1,MID(_xlpm.TextCell,1,FIND(" ",_xlpm.TextCell)-1),_xlpm.TextCell),_xlpm.TextCell),_xlpm.TextCell),""))</f>
        <v>MEG</v>
      </c>
      <c r="X2232" s="60" t="str">
        <f>IF(A2232&lt;&gt;"",IFERROR(IF(FIND(" ",G2232)&gt;=1,MID(G2232,FIND(" ",G2232)+1,LEN(G2232)),""),""),"")</f>
        <v/>
      </c>
      <c r="AC2232" s="51">
        <f>IFERROR(VALUE(MID($C2232,1,2)),0)</f>
        <v>80</v>
      </c>
      <c r="AD2232" s="44">
        <f>IFERROR(VALUE(MID($C2232,4,3)),0)</f>
        <v>245</v>
      </c>
      <c r="AE2232" s="51">
        <f>VALUE(RIGHT("00"&amp;AC2232,2)&amp;RIGHT("000"&amp;AD2232,3))</f>
        <v>80245</v>
      </c>
    </row>
    <row r="2233" spans="1:31">
      <c r="A2233" s="60" t="str">
        <f>IF(G2233&amp;Q2233&lt;&gt;"",W2233&amp;Q2233,"")</f>
        <v>MEGbrown</v>
      </c>
      <c r="B2233" s="60" t="str">
        <f>IF(C2233&lt;&gt;"",LEFT(C2233,9),"")</f>
        <v>80-245-14</v>
      </c>
      <c r="C2233" s="73" t="s">
        <v>7983</v>
      </c>
      <c r="D2233" s="73" t="s">
        <v>7984</v>
      </c>
      <c r="E2233" s="73" t="s">
        <v>931</v>
      </c>
      <c r="F2233" s="74">
        <v>0</v>
      </c>
      <c r="G2233" s="73" t="s">
        <v>7982</v>
      </c>
      <c r="H2233" s="73" t="s">
        <v>86</v>
      </c>
      <c r="I2233" s="73" t="s">
        <v>7985</v>
      </c>
      <c r="J2233" s="73" t="s">
        <v>358</v>
      </c>
      <c r="K2233" s="73" t="s">
        <v>382</v>
      </c>
      <c r="L2233" s="73" t="s">
        <v>383</v>
      </c>
      <c r="M2233" s="73" t="s">
        <v>389</v>
      </c>
      <c r="N2233" s="73" t="s">
        <v>46</v>
      </c>
      <c r="O2233" s="73" t="s">
        <v>386</v>
      </c>
      <c r="P2233" s="73" t="s">
        <v>907</v>
      </c>
      <c r="Q2233" s="73" t="s">
        <v>1033</v>
      </c>
      <c r="R2233" s="73" t="s">
        <v>86</v>
      </c>
      <c r="V2233" s="60" t="str">
        <f>W2233&amp;H2233</f>
        <v>MEGкоричневый</v>
      </c>
      <c r="W2233" s="60" t="str">
        <f>_xlfn.LET(_xlpm.TextCell,TEXT(G2233,"###"),IF(_xlpm.TextCell&lt;&gt;"",IF(StyleSpaceSplit,IFERROR(IF(FIND(" ",_xlpm.TextCell)&gt;=1,MID(_xlpm.TextCell,1,FIND(" ",_xlpm.TextCell)-1),_xlpm.TextCell),_xlpm.TextCell),_xlpm.TextCell),""))</f>
        <v>MEG</v>
      </c>
      <c r="X2233" s="60" t="str">
        <f>IF(A2233&lt;&gt;"",IFERROR(IF(FIND(" ",G2233)&gt;=1,MID(G2233,FIND(" ",G2233)+1,LEN(G2233)),""),""),"")</f>
        <v/>
      </c>
      <c r="AC2233" s="51">
        <f>IFERROR(VALUE(MID($C2233,1,2)),0)</f>
        <v>80</v>
      </c>
      <c r="AD2233" s="44">
        <f>IFERROR(VALUE(MID($C2233,4,3)),0)</f>
        <v>245</v>
      </c>
      <c r="AE2233" s="51">
        <f>VALUE(RIGHT("00"&amp;AC2233,2)&amp;RIGHT("000"&amp;AD2233,3))</f>
        <v>80245</v>
      </c>
    </row>
    <row r="2234" spans="1:31">
      <c r="A2234" s="60" t="str">
        <f>IF(G2234&amp;Q2234&lt;&gt;"",W2234&amp;Q2234,"")</f>
        <v>MUFF 001black</v>
      </c>
      <c r="B2234" s="60" t="str">
        <f>IF(C2234&lt;&gt;"",LEFT(C2234,9),"")</f>
        <v>80-850-09</v>
      </c>
      <c r="C2234" s="73" t="s">
        <v>5075</v>
      </c>
      <c r="D2234" s="73" t="s">
        <v>5076</v>
      </c>
      <c r="E2234" s="73" t="s">
        <v>931</v>
      </c>
      <c r="F2234" s="74">
        <v>0</v>
      </c>
      <c r="G2234" s="73" t="s">
        <v>5077</v>
      </c>
      <c r="H2234" s="73" t="s">
        <v>53</v>
      </c>
      <c r="I2234" s="73" t="s">
        <v>964</v>
      </c>
      <c r="J2234" s="73" t="s">
        <v>358</v>
      </c>
      <c r="K2234" s="73" t="s">
        <v>382</v>
      </c>
      <c r="L2234" s="73" t="s">
        <v>383</v>
      </c>
      <c r="M2234" s="73" t="s">
        <v>389</v>
      </c>
      <c r="O2234" s="73" t="s">
        <v>386</v>
      </c>
      <c r="P2234" s="73" t="s">
        <v>907</v>
      </c>
      <c r="Q2234" s="73" t="s">
        <v>928</v>
      </c>
      <c r="R2234" s="73" t="s">
        <v>53</v>
      </c>
      <c r="V2234" s="60" t="str">
        <f>W2234&amp;H2234</f>
        <v>MUFF 001черный</v>
      </c>
      <c r="W2234" s="60" t="str">
        <f>_xlfn.LET(_xlpm.TextCell,TEXT(G2234,"###"),IF(_xlpm.TextCell&lt;&gt;"",IF(StyleSpaceSplit,IFERROR(IF(FIND(" ",_xlpm.TextCell)&gt;=1,MID(_xlpm.TextCell,1,FIND(" ",_xlpm.TextCell)-1),_xlpm.TextCell),_xlpm.TextCell),_xlpm.TextCell),""))</f>
        <v>MUFF 001</v>
      </c>
      <c r="X2234" s="60" t="str">
        <f>IF(A2234&lt;&gt;"",IFERROR(IF(FIND(" ",G2234)&gt;=1,MID(G2234,FIND(" ",G2234)+1,LEN(G2234)),""),""),"")</f>
        <v>001</v>
      </c>
      <c r="AC2234" s="51">
        <f>IFERROR(VALUE(MID($C2234,1,2)),0)</f>
        <v>80</v>
      </c>
      <c r="AD2234" s="44">
        <f>IFERROR(VALUE(MID($C2234,4,3)),0)</f>
        <v>850</v>
      </c>
      <c r="AE2234" s="51">
        <f>VALUE(RIGHT("00"&amp;AC2234,2)&amp;RIGHT("000"&amp;AD2234,3))</f>
        <v>80850</v>
      </c>
    </row>
    <row r="2235" spans="1:31">
      <c r="A2235" s="60" t="str">
        <f>IF(G2235&amp;Q2235&lt;&gt;"",W2235&amp;Q2235,"")</f>
        <v>NACREwhite</v>
      </c>
      <c r="B2235" s="60" t="str">
        <f>IF(C2235&lt;&gt;"",LEFT(C2235,9),"")</f>
        <v>80-237-17</v>
      </c>
      <c r="C2235" s="73" t="s">
        <v>7791</v>
      </c>
      <c r="D2235" s="73" t="s">
        <v>7792</v>
      </c>
      <c r="E2235" s="73" t="s">
        <v>931</v>
      </c>
      <c r="F2235" s="74">
        <v>0</v>
      </c>
      <c r="G2235" s="73" t="s">
        <v>7790</v>
      </c>
      <c r="H2235" s="73" t="s">
        <v>57</v>
      </c>
      <c r="I2235" s="73" t="s">
        <v>1494</v>
      </c>
      <c r="J2235" s="73" t="s">
        <v>358</v>
      </c>
      <c r="K2235" s="73" t="s">
        <v>387</v>
      </c>
      <c r="L2235" s="73" t="s">
        <v>383</v>
      </c>
      <c r="M2235" s="73" t="s">
        <v>389</v>
      </c>
      <c r="N2235" s="73" t="s">
        <v>45</v>
      </c>
      <c r="O2235" s="73" t="s">
        <v>386</v>
      </c>
      <c r="P2235" s="73" t="s">
        <v>907</v>
      </c>
      <c r="Q2235" s="73" t="s">
        <v>908</v>
      </c>
      <c r="R2235" s="73" t="s">
        <v>57</v>
      </c>
      <c r="V2235" s="60" t="str">
        <f>W2235&amp;H2235</f>
        <v>NACREбелый</v>
      </c>
      <c r="W2235" s="60" t="str">
        <f>_xlfn.LET(_xlpm.TextCell,TEXT(G2235,"###"),IF(_xlpm.TextCell&lt;&gt;"",IF(StyleSpaceSplit,IFERROR(IF(FIND(" ",_xlpm.TextCell)&gt;=1,MID(_xlpm.TextCell,1,FIND(" ",_xlpm.TextCell)-1),_xlpm.TextCell),_xlpm.TextCell),_xlpm.TextCell),""))</f>
        <v>NACRE</v>
      </c>
      <c r="X2235" s="60" t="str">
        <f>IF(A2235&lt;&gt;"",IFERROR(IF(FIND(" ",G2235)&gt;=1,MID(G2235,FIND(" ",G2235)+1,LEN(G2235)),""),""),"")</f>
        <v/>
      </c>
      <c r="AC2235" s="51">
        <f>IFERROR(VALUE(MID($C2235,1,2)),0)</f>
        <v>80</v>
      </c>
      <c r="AD2235" s="44">
        <f>IFERROR(VALUE(MID($C2235,4,3)),0)</f>
        <v>237</v>
      </c>
      <c r="AE2235" s="51">
        <f>VALUE(RIGHT("00"&amp;AC2235,2)&amp;RIGHT("000"&amp;AD2235,3))</f>
        <v>80237</v>
      </c>
    </row>
    <row r="2236" spans="1:31">
      <c r="A2236" s="60" t="str">
        <f>IF(G2236&amp;Q2236&lt;&gt;"",W2236&amp;Q2236,"")</f>
        <v>NACREblue</v>
      </c>
      <c r="B2236" s="60" t="str">
        <f>IF(C2236&lt;&gt;"",LEFT(C2236,9),"")</f>
        <v>80-237-06</v>
      </c>
      <c r="C2236" s="73" t="s">
        <v>7788</v>
      </c>
      <c r="D2236" s="73" t="s">
        <v>7789</v>
      </c>
      <c r="E2236" s="73" t="s">
        <v>931</v>
      </c>
      <c r="F2236" s="74">
        <v>0</v>
      </c>
      <c r="G2236" s="73" t="s">
        <v>7790</v>
      </c>
      <c r="H2236" s="73" t="s">
        <v>71</v>
      </c>
      <c r="I2236" s="73" t="s">
        <v>1494</v>
      </c>
      <c r="J2236" s="73" t="s">
        <v>358</v>
      </c>
      <c r="K2236" s="73" t="s">
        <v>387</v>
      </c>
      <c r="L2236" s="73" t="s">
        <v>383</v>
      </c>
      <c r="M2236" s="73" t="s">
        <v>389</v>
      </c>
      <c r="N2236" s="73" t="s">
        <v>45</v>
      </c>
      <c r="O2236" s="73" t="s">
        <v>386</v>
      </c>
      <c r="P2236" s="73" t="s">
        <v>907</v>
      </c>
      <c r="Q2236" s="73" t="s">
        <v>932</v>
      </c>
      <c r="R2236" s="73" t="s">
        <v>71</v>
      </c>
      <c r="V2236" s="60" t="str">
        <f>W2236&amp;H2236</f>
        <v>NACREсиний</v>
      </c>
      <c r="W2236" s="60" t="str">
        <f>_xlfn.LET(_xlpm.TextCell,TEXT(G2236,"###"),IF(_xlpm.TextCell&lt;&gt;"",IF(StyleSpaceSplit,IFERROR(IF(FIND(" ",_xlpm.TextCell)&gt;=1,MID(_xlpm.TextCell,1,FIND(" ",_xlpm.TextCell)-1),_xlpm.TextCell),_xlpm.TextCell),_xlpm.TextCell),""))</f>
        <v>NACRE</v>
      </c>
      <c r="X2236" s="60" t="str">
        <f>IF(A2236&lt;&gt;"",IFERROR(IF(FIND(" ",G2236)&gt;=1,MID(G2236,FIND(" ",G2236)+1,LEN(G2236)),""),""),"")</f>
        <v/>
      </c>
      <c r="AC2236" s="51">
        <f>IFERROR(VALUE(MID($C2236,1,2)),0)</f>
        <v>80</v>
      </c>
      <c r="AD2236" s="44">
        <f>IFERROR(VALUE(MID($C2236,4,3)),0)</f>
        <v>237</v>
      </c>
      <c r="AE2236" s="51">
        <f>VALUE(RIGHT("00"&amp;AC2236,2)&amp;RIGHT("000"&amp;AD2236,3))</f>
        <v>80237</v>
      </c>
    </row>
    <row r="2237" spans="1:31">
      <c r="A2237" s="60" t="str">
        <f>IF(G2237&amp;Q2237&lt;&gt;"",W2237&amp;Q2237,"")</f>
        <v>S9115blue</v>
      </c>
      <c r="B2237" s="60" t="str">
        <f>IF(C2237&lt;&gt;"",LEFT(C2237,9),"")</f>
        <v>80-238-19</v>
      </c>
      <c r="C2237" s="73" t="s">
        <v>8002</v>
      </c>
      <c r="D2237" s="73" t="s">
        <v>8003</v>
      </c>
      <c r="E2237" s="73" t="s">
        <v>931</v>
      </c>
      <c r="F2237" s="74">
        <v>0</v>
      </c>
      <c r="G2237" s="73" t="s">
        <v>7162</v>
      </c>
      <c r="H2237" s="73" t="s">
        <v>91</v>
      </c>
      <c r="I2237" s="73" t="s">
        <v>964</v>
      </c>
      <c r="J2237" s="73" t="s">
        <v>358</v>
      </c>
      <c r="K2237" s="73" t="s">
        <v>387</v>
      </c>
      <c r="L2237" s="73" t="s">
        <v>383</v>
      </c>
      <c r="M2237" s="73" t="s">
        <v>389</v>
      </c>
      <c r="O2237" s="73" t="s">
        <v>386</v>
      </c>
      <c r="P2237" s="73" t="s">
        <v>907</v>
      </c>
      <c r="Q2237" s="73" t="s">
        <v>932</v>
      </c>
      <c r="R2237" s="73" t="s">
        <v>91</v>
      </c>
      <c r="V2237" s="60" t="str">
        <f>W2237&amp;H2237</f>
        <v>S9115голубой</v>
      </c>
      <c r="W2237" s="60" t="str">
        <f>_xlfn.LET(_xlpm.TextCell,TEXT(G2237,"###"),IF(_xlpm.TextCell&lt;&gt;"",IF(StyleSpaceSplit,IFERROR(IF(FIND(" ",_xlpm.TextCell)&gt;=1,MID(_xlpm.TextCell,1,FIND(" ",_xlpm.TextCell)-1),_xlpm.TextCell),_xlpm.TextCell),_xlpm.TextCell),""))</f>
        <v>S9115</v>
      </c>
      <c r="X2237" s="60" t="str">
        <f>IF(A2237&lt;&gt;"",IFERROR(IF(FIND(" ",G2237)&gt;=1,MID(G2237,FIND(" ",G2237)+1,LEN(G2237)),""),""),"")</f>
        <v/>
      </c>
      <c r="AC2237" s="51">
        <f>IFERROR(VALUE(MID($C2237,1,2)),0)</f>
        <v>80</v>
      </c>
      <c r="AD2237" s="44">
        <f>IFERROR(VALUE(MID($C2237,4,3)),0)</f>
        <v>238</v>
      </c>
      <c r="AE2237" s="51">
        <f>VALUE(RIGHT("00"&amp;AC2237,2)&amp;RIGHT("000"&amp;AD2237,3))</f>
        <v>80238</v>
      </c>
    </row>
    <row r="2238" spans="1:31">
      <c r="A2238" s="60" t="str">
        <f>IF(G2238&amp;Q2238&lt;&gt;"",W2238&amp;Q2238,"")</f>
        <v>S9115pink</v>
      </c>
      <c r="B2238" s="60" t="str">
        <f>IF(C2238&lt;&gt;"",LEFT(C2238,9),"")</f>
        <v>80-238-34</v>
      </c>
      <c r="C2238" s="73" t="s">
        <v>7160</v>
      </c>
      <c r="D2238" s="73" t="s">
        <v>7161</v>
      </c>
      <c r="E2238" s="73" t="s">
        <v>931</v>
      </c>
      <c r="F2238" s="74">
        <v>0</v>
      </c>
      <c r="G2238" s="73" t="s">
        <v>7162</v>
      </c>
      <c r="H2238" s="73" t="s">
        <v>68</v>
      </c>
      <c r="I2238" s="73" t="s">
        <v>964</v>
      </c>
      <c r="J2238" s="73" t="s">
        <v>358</v>
      </c>
      <c r="K2238" s="73" t="s">
        <v>387</v>
      </c>
      <c r="L2238" s="73" t="s">
        <v>383</v>
      </c>
      <c r="M2238" s="73" t="s">
        <v>389</v>
      </c>
      <c r="O2238" s="73" t="s">
        <v>386</v>
      </c>
      <c r="P2238" s="73" t="s">
        <v>907</v>
      </c>
      <c r="Q2238" s="73" t="s">
        <v>1119</v>
      </c>
      <c r="R2238" s="73" t="s">
        <v>68</v>
      </c>
      <c r="V2238" s="60" t="str">
        <f>W2238&amp;H2238</f>
        <v>S9115розовый</v>
      </c>
      <c r="W2238" s="60" t="str">
        <f>_xlfn.LET(_xlpm.TextCell,TEXT(G2238,"###"),IF(_xlpm.TextCell&lt;&gt;"",IF(StyleSpaceSplit,IFERROR(IF(FIND(" ",_xlpm.TextCell)&gt;=1,MID(_xlpm.TextCell,1,FIND(" ",_xlpm.TextCell)-1),_xlpm.TextCell),_xlpm.TextCell),_xlpm.TextCell),""))</f>
        <v>S9115</v>
      </c>
      <c r="X2238" s="60" t="str">
        <f>IF(A2238&lt;&gt;"",IFERROR(IF(FIND(" ",G2238)&gt;=1,MID(G2238,FIND(" ",G2238)+1,LEN(G2238)),""),""),"")</f>
        <v/>
      </c>
      <c r="AC2238" s="51">
        <f>IFERROR(VALUE(MID($C2238,1,2)),0)</f>
        <v>80</v>
      </c>
      <c r="AD2238" s="44">
        <f>IFERROR(VALUE(MID($C2238,4,3)),0)</f>
        <v>238</v>
      </c>
      <c r="AE2238" s="51">
        <f>VALUE(RIGHT("00"&amp;AC2238,2)&amp;RIGHT("000"&amp;AD2238,3))</f>
        <v>80238</v>
      </c>
    </row>
    <row r="2239" spans="1:31">
      <c r="A2239" s="60" t="str">
        <f>IF(G2239&amp;Q2239&lt;&gt;"",W2239&amp;Q2239,"")</f>
        <v>S9115grey</v>
      </c>
      <c r="B2239" s="60" t="str">
        <f>IF(C2239&lt;&gt;"",LEFT(C2239,9),"")</f>
        <v>80-238-08</v>
      </c>
      <c r="C2239" s="73" t="s">
        <v>7805</v>
      </c>
      <c r="D2239" s="73" t="s">
        <v>7806</v>
      </c>
      <c r="E2239" s="73" t="s">
        <v>931</v>
      </c>
      <c r="F2239" s="74">
        <v>0</v>
      </c>
      <c r="G2239" s="73" t="s">
        <v>7162</v>
      </c>
      <c r="H2239" s="73" t="s">
        <v>83</v>
      </c>
      <c r="I2239" s="73" t="s">
        <v>964</v>
      </c>
      <c r="J2239" s="73" t="s">
        <v>358</v>
      </c>
      <c r="K2239" s="73" t="s">
        <v>387</v>
      </c>
      <c r="L2239" s="73" t="s">
        <v>383</v>
      </c>
      <c r="M2239" s="73" t="s">
        <v>389</v>
      </c>
      <c r="O2239" s="73" t="s">
        <v>386</v>
      </c>
      <c r="P2239" s="73" t="s">
        <v>907</v>
      </c>
      <c r="Q2239" s="73" t="s">
        <v>917</v>
      </c>
      <c r="R2239" s="73" t="s">
        <v>83</v>
      </c>
      <c r="V2239" s="60" t="str">
        <f>W2239&amp;H2239</f>
        <v>S9115серый</v>
      </c>
      <c r="W2239" s="60" t="str">
        <f>_xlfn.LET(_xlpm.TextCell,TEXT(G2239,"###"),IF(_xlpm.TextCell&lt;&gt;"",IF(StyleSpaceSplit,IFERROR(IF(FIND(" ",_xlpm.TextCell)&gt;=1,MID(_xlpm.TextCell,1,FIND(" ",_xlpm.TextCell)-1),_xlpm.TextCell),_xlpm.TextCell),_xlpm.TextCell),""))</f>
        <v>S9115</v>
      </c>
      <c r="X2239" s="60" t="str">
        <f>IF(A2239&lt;&gt;"",IFERROR(IF(FIND(" ",G2239)&gt;=1,MID(G2239,FIND(" ",G2239)+1,LEN(G2239)),""),""),"")</f>
        <v/>
      </c>
      <c r="AC2239" s="51">
        <f>IFERROR(VALUE(MID($C2239,1,2)),0)</f>
        <v>80</v>
      </c>
      <c r="AD2239" s="44">
        <f>IFERROR(VALUE(MID($C2239,4,3)),0)</f>
        <v>238</v>
      </c>
      <c r="AE2239" s="51">
        <f>VALUE(RIGHT("00"&amp;AC2239,2)&amp;RIGHT("000"&amp;AD2239,3))</f>
        <v>80238</v>
      </c>
    </row>
    <row r="2240" spans="1:31">
      <c r="A2240" s="60" t="str">
        <f>IF(G2240&amp;Q2240&lt;&gt;"",W2240&amp;Q2240,"")</f>
        <v>S9115black</v>
      </c>
      <c r="B2240" s="60" t="str">
        <f>IF(C2240&lt;&gt;"",LEFT(C2240,9),"")</f>
        <v>80-238-09</v>
      </c>
      <c r="C2240" s="73" t="s">
        <v>8004</v>
      </c>
      <c r="D2240" s="73" t="s">
        <v>8005</v>
      </c>
      <c r="E2240" s="73" t="s">
        <v>931</v>
      </c>
      <c r="F2240" s="74">
        <v>0</v>
      </c>
      <c r="G2240" s="73" t="s">
        <v>7162</v>
      </c>
      <c r="H2240" s="73" t="s">
        <v>53</v>
      </c>
      <c r="I2240" s="73" t="s">
        <v>964</v>
      </c>
      <c r="J2240" s="73" t="s">
        <v>358</v>
      </c>
      <c r="K2240" s="73" t="s">
        <v>387</v>
      </c>
      <c r="L2240" s="73" t="s">
        <v>383</v>
      </c>
      <c r="M2240" s="73" t="s">
        <v>389</v>
      </c>
      <c r="O2240" s="73" t="s">
        <v>386</v>
      </c>
      <c r="P2240" s="73" t="s">
        <v>907</v>
      </c>
      <c r="Q2240" s="73" t="s">
        <v>928</v>
      </c>
      <c r="R2240" s="73" t="s">
        <v>53</v>
      </c>
      <c r="V2240" s="60" t="str">
        <f>W2240&amp;H2240</f>
        <v>S9115черный</v>
      </c>
      <c r="W2240" s="60" t="str">
        <f>_xlfn.LET(_xlpm.TextCell,TEXT(G2240,"###"),IF(_xlpm.TextCell&lt;&gt;"",IF(StyleSpaceSplit,IFERROR(IF(FIND(" ",_xlpm.TextCell)&gt;=1,MID(_xlpm.TextCell,1,FIND(" ",_xlpm.TextCell)-1),_xlpm.TextCell),_xlpm.TextCell),_xlpm.TextCell),""))</f>
        <v>S9115</v>
      </c>
      <c r="X2240" s="60" t="str">
        <f>IF(A2240&lt;&gt;"",IFERROR(IF(FIND(" ",G2240)&gt;=1,MID(G2240,FIND(" ",G2240)+1,LEN(G2240)),""),""),"")</f>
        <v/>
      </c>
      <c r="AC2240" s="51">
        <f>IFERROR(VALUE(MID($C2240,1,2)),0)</f>
        <v>80</v>
      </c>
      <c r="AD2240" s="44">
        <f>IFERROR(VALUE(MID($C2240,4,3)),0)</f>
        <v>238</v>
      </c>
      <c r="AE2240" s="51">
        <f>VALUE(RIGHT("00"&amp;AC2240,2)&amp;RIGHT("000"&amp;AD2240,3))</f>
        <v>80238</v>
      </c>
    </row>
    <row r="2241" spans="1:31">
      <c r="A2241" s="60" t="str">
        <f>IF(G2241&amp;Q2241&lt;&gt;"",W2241&amp;Q2241,"")</f>
        <v>S9119red</v>
      </c>
      <c r="B2241" s="60" t="str">
        <f>IF(C2241&lt;&gt;"",LEFT(C2241,9),"")</f>
        <v>80-239-18</v>
      </c>
      <c r="C2241" s="73" t="s">
        <v>7807</v>
      </c>
      <c r="D2241" s="73" t="s">
        <v>7808</v>
      </c>
      <c r="E2241" s="73" t="s">
        <v>931</v>
      </c>
      <c r="F2241" s="74">
        <v>0</v>
      </c>
      <c r="G2241" s="73" t="s">
        <v>7809</v>
      </c>
      <c r="H2241" s="73" t="s">
        <v>78</v>
      </c>
      <c r="I2241" s="73" t="s">
        <v>964</v>
      </c>
      <c r="J2241" s="73" t="s">
        <v>358</v>
      </c>
      <c r="K2241" s="73" t="s">
        <v>387</v>
      </c>
      <c r="L2241" s="73" t="s">
        <v>383</v>
      </c>
      <c r="M2241" s="73" t="s">
        <v>389</v>
      </c>
      <c r="O2241" s="73" t="s">
        <v>386</v>
      </c>
      <c r="P2241" s="73" t="s">
        <v>907</v>
      </c>
      <c r="Q2241" s="73" t="s">
        <v>969</v>
      </c>
      <c r="R2241" s="73" t="s">
        <v>78</v>
      </c>
      <c r="V2241" s="60" t="str">
        <f>W2241&amp;H2241</f>
        <v>S9119красный</v>
      </c>
      <c r="W2241" s="60" t="str">
        <f>_xlfn.LET(_xlpm.TextCell,TEXT(G2241,"###"),IF(_xlpm.TextCell&lt;&gt;"",IF(StyleSpaceSplit,IFERROR(IF(FIND(" ",_xlpm.TextCell)&gt;=1,MID(_xlpm.TextCell,1,FIND(" ",_xlpm.TextCell)-1),_xlpm.TextCell),_xlpm.TextCell),_xlpm.TextCell),""))</f>
        <v>S9119</v>
      </c>
      <c r="X2241" s="60" t="str">
        <f>IF(A2241&lt;&gt;"",IFERROR(IF(FIND(" ",G2241)&gt;=1,MID(G2241,FIND(" ",G2241)+1,LEN(G2241)),""),""),"")</f>
        <v/>
      </c>
      <c r="AC2241" s="51">
        <f>IFERROR(VALUE(MID($C2241,1,2)),0)</f>
        <v>80</v>
      </c>
      <c r="AD2241" s="44">
        <f>IFERROR(VALUE(MID($C2241,4,3)),0)</f>
        <v>239</v>
      </c>
      <c r="AE2241" s="51">
        <f>VALUE(RIGHT("00"&amp;AC2241,2)&amp;RIGHT("000"&amp;AD2241,3))</f>
        <v>80239</v>
      </c>
    </row>
    <row r="2242" spans="1:31">
      <c r="A2242" s="60" t="str">
        <f>IF(G2242&amp;Q2242&lt;&gt;"",W2242&amp;Q2242,"")</f>
        <v>S9119black</v>
      </c>
      <c r="B2242" s="60" t="str">
        <f>IF(C2242&lt;&gt;"",LEFT(C2242,9),"")</f>
        <v>80-239-09</v>
      </c>
      <c r="C2242" s="73" t="s">
        <v>7994</v>
      </c>
      <c r="D2242" s="73" t="s">
        <v>7995</v>
      </c>
      <c r="E2242" s="73" t="s">
        <v>931</v>
      </c>
      <c r="F2242" s="74">
        <v>0</v>
      </c>
      <c r="G2242" s="73" t="s">
        <v>7809</v>
      </c>
      <c r="H2242" s="73" t="s">
        <v>53</v>
      </c>
      <c r="I2242" s="73" t="s">
        <v>964</v>
      </c>
      <c r="J2242" s="73" t="s">
        <v>358</v>
      </c>
      <c r="K2242" s="73" t="s">
        <v>387</v>
      </c>
      <c r="L2242" s="73" t="s">
        <v>383</v>
      </c>
      <c r="M2242" s="73" t="s">
        <v>389</v>
      </c>
      <c r="O2242" s="73" t="s">
        <v>386</v>
      </c>
      <c r="P2242" s="73" t="s">
        <v>907</v>
      </c>
      <c r="Q2242" s="73" t="s">
        <v>928</v>
      </c>
      <c r="R2242" s="73" t="s">
        <v>53</v>
      </c>
      <c r="V2242" s="60" t="str">
        <f>W2242&amp;H2242</f>
        <v>S9119черный</v>
      </c>
      <c r="W2242" s="60" t="str">
        <f>_xlfn.LET(_xlpm.TextCell,TEXT(G2242,"###"),IF(_xlpm.TextCell&lt;&gt;"",IF(StyleSpaceSplit,IFERROR(IF(FIND(" ",_xlpm.TextCell)&gt;=1,MID(_xlpm.TextCell,1,FIND(" ",_xlpm.TextCell)-1),_xlpm.TextCell),_xlpm.TextCell),_xlpm.TextCell),""))</f>
        <v>S9119</v>
      </c>
      <c r="X2242" s="60" t="str">
        <f>IF(A2242&lt;&gt;"",IFERROR(IF(FIND(" ",G2242)&gt;=1,MID(G2242,FIND(" ",G2242)+1,LEN(G2242)),""),""),"")</f>
        <v/>
      </c>
      <c r="AC2242" s="51">
        <f>IFERROR(VALUE(MID($C2242,1,2)),0)</f>
        <v>80</v>
      </c>
      <c r="AD2242" s="44">
        <f>IFERROR(VALUE(MID($C2242,4,3)),0)</f>
        <v>239</v>
      </c>
      <c r="AE2242" s="51">
        <f>VALUE(RIGHT("00"&amp;AC2242,2)&amp;RIGHT("000"&amp;AD2242,3))</f>
        <v>80239</v>
      </c>
    </row>
    <row r="2243" spans="1:31">
      <c r="A2243" s="60" t="str">
        <f>IF(G2243&amp;Q2243&lt;&gt;"",W2243&amp;Q2243,"")</f>
        <v>S9120pink</v>
      </c>
      <c r="B2243" s="60" t="str">
        <f>IF(C2243&lt;&gt;"",LEFT(C2243,9),"")</f>
        <v>80-240-59</v>
      </c>
      <c r="C2243" s="73" t="s">
        <v>8000</v>
      </c>
      <c r="D2243" s="73" t="s">
        <v>8001</v>
      </c>
      <c r="E2243" s="73" t="s">
        <v>931</v>
      </c>
      <c r="F2243" s="74">
        <v>0</v>
      </c>
      <c r="G2243" s="73" t="s">
        <v>7812</v>
      </c>
      <c r="H2243" s="73" t="s">
        <v>114</v>
      </c>
      <c r="I2243" s="73" t="s">
        <v>964</v>
      </c>
      <c r="J2243" s="73" t="s">
        <v>358</v>
      </c>
      <c r="K2243" s="73" t="s">
        <v>387</v>
      </c>
      <c r="L2243" s="73" t="s">
        <v>383</v>
      </c>
      <c r="M2243" s="73" t="s">
        <v>389</v>
      </c>
      <c r="O2243" s="73" t="s">
        <v>386</v>
      </c>
      <c r="P2243" s="73" t="s">
        <v>907</v>
      </c>
      <c r="Q2243" s="73" t="s">
        <v>1119</v>
      </c>
      <c r="R2243" s="73" t="s">
        <v>68</v>
      </c>
      <c r="V2243" s="60" t="str">
        <f>W2243&amp;H2243</f>
        <v>S9120белый / розовый</v>
      </c>
      <c r="W2243" s="60" t="str">
        <f>_xlfn.LET(_xlpm.TextCell,TEXT(G2243,"###"),IF(_xlpm.TextCell&lt;&gt;"",IF(StyleSpaceSplit,IFERROR(IF(FIND(" ",_xlpm.TextCell)&gt;=1,MID(_xlpm.TextCell,1,FIND(" ",_xlpm.TextCell)-1),_xlpm.TextCell),_xlpm.TextCell),_xlpm.TextCell),""))</f>
        <v>S9120</v>
      </c>
      <c r="X2243" s="60" t="str">
        <f>IF(A2243&lt;&gt;"",IFERROR(IF(FIND(" ",G2243)&gt;=1,MID(G2243,FIND(" ",G2243)+1,LEN(G2243)),""),""),"")</f>
        <v/>
      </c>
      <c r="AC2243" s="51">
        <f>IFERROR(VALUE(MID($C2243,1,2)),0)</f>
        <v>80</v>
      </c>
      <c r="AD2243" s="44">
        <f>IFERROR(VALUE(MID($C2243,4,3)),0)</f>
        <v>240</v>
      </c>
      <c r="AE2243" s="51">
        <f>VALUE(RIGHT("00"&amp;AC2243,2)&amp;RIGHT("000"&amp;AD2243,3))</f>
        <v>80240</v>
      </c>
    </row>
    <row r="2244" spans="1:31">
      <c r="A2244" s="60" t="str">
        <f>IF(G2244&amp;Q2244&lt;&gt;"",W2244&amp;Q2244,"")</f>
        <v>S9120blue</v>
      </c>
      <c r="B2244" s="60" t="str">
        <f>IF(C2244&lt;&gt;"",LEFT(C2244,9),"")</f>
        <v>80-240-38</v>
      </c>
      <c r="C2244" s="73" t="s">
        <v>7810</v>
      </c>
      <c r="D2244" s="73" t="s">
        <v>7811</v>
      </c>
      <c r="E2244" s="73" t="s">
        <v>931</v>
      </c>
      <c r="F2244" s="74">
        <v>0</v>
      </c>
      <c r="G2244" s="73" t="s">
        <v>7812</v>
      </c>
      <c r="H2244" s="73" t="s">
        <v>116</v>
      </c>
      <c r="I2244" s="73" t="s">
        <v>964</v>
      </c>
      <c r="J2244" s="73" t="s">
        <v>358</v>
      </c>
      <c r="K2244" s="73" t="s">
        <v>387</v>
      </c>
      <c r="L2244" s="73" t="s">
        <v>383</v>
      </c>
      <c r="M2244" s="73" t="s">
        <v>389</v>
      </c>
      <c r="O2244" s="73" t="s">
        <v>386</v>
      </c>
      <c r="P2244" s="73" t="s">
        <v>907</v>
      </c>
      <c r="Q2244" s="73" t="s">
        <v>932</v>
      </c>
      <c r="R2244" s="73" t="s">
        <v>71</v>
      </c>
      <c r="V2244" s="60" t="str">
        <f>W2244&amp;H2244</f>
        <v>S9120белый / синий</v>
      </c>
      <c r="W2244" s="60" t="str">
        <f>_xlfn.LET(_xlpm.TextCell,TEXT(G2244,"###"),IF(_xlpm.TextCell&lt;&gt;"",IF(StyleSpaceSplit,IFERROR(IF(FIND(" ",_xlpm.TextCell)&gt;=1,MID(_xlpm.TextCell,1,FIND(" ",_xlpm.TextCell)-1),_xlpm.TextCell),_xlpm.TextCell),_xlpm.TextCell),""))</f>
        <v>S9120</v>
      </c>
      <c r="X2244" s="60" t="str">
        <f>IF(A2244&lt;&gt;"",IFERROR(IF(FIND(" ",G2244)&gt;=1,MID(G2244,FIND(" ",G2244)+1,LEN(G2244)),""),""),"")</f>
        <v/>
      </c>
      <c r="AC2244" s="51">
        <f>IFERROR(VALUE(MID($C2244,1,2)),0)</f>
        <v>80</v>
      </c>
      <c r="AD2244" s="44">
        <f>IFERROR(VALUE(MID($C2244,4,3)),0)</f>
        <v>240</v>
      </c>
      <c r="AE2244" s="51">
        <f>VALUE(RIGHT("00"&amp;AC2244,2)&amp;RIGHT("000"&amp;AD2244,3))</f>
        <v>80240</v>
      </c>
    </row>
    <row r="2245" spans="1:31">
      <c r="A2245" s="60" t="str">
        <f>IF(G2245&amp;Q2245&lt;&gt;"",W2245&amp;Q2245,"")</f>
        <v>S9122blue</v>
      </c>
      <c r="B2245" s="60" t="str">
        <f>IF(C2245&lt;&gt;"",LEFT(C2245,9),"")</f>
        <v>80-253-19</v>
      </c>
      <c r="C2245" s="73" t="s">
        <v>7168</v>
      </c>
      <c r="D2245" s="73" t="s">
        <v>7169</v>
      </c>
      <c r="E2245" s="73" t="s">
        <v>931</v>
      </c>
      <c r="F2245" s="74">
        <v>0</v>
      </c>
      <c r="G2245" s="73" t="s">
        <v>7165</v>
      </c>
      <c r="H2245" s="73" t="s">
        <v>91</v>
      </c>
      <c r="I2245" s="73" t="s">
        <v>964</v>
      </c>
      <c r="J2245" s="73" t="s">
        <v>358</v>
      </c>
      <c r="K2245" s="73" t="s">
        <v>391</v>
      </c>
      <c r="L2245" s="73" t="s">
        <v>383</v>
      </c>
      <c r="M2245" s="73" t="s">
        <v>389</v>
      </c>
      <c r="O2245" s="73" t="s">
        <v>386</v>
      </c>
      <c r="P2245" s="73" t="s">
        <v>907</v>
      </c>
      <c r="Q2245" s="73" t="s">
        <v>932</v>
      </c>
      <c r="R2245" s="73" t="s">
        <v>91</v>
      </c>
      <c r="V2245" s="60" t="str">
        <f>W2245&amp;H2245</f>
        <v>S9122голубой</v>
      </c>
      <c r="W2245" s="60" t="str">
        <f>_xlfn.LET(_xlpm.TextCell,TEXT(G2245,"###"),IF(_xlpm.TextCell&lt;&gt;"",IF(StyleSpaceSplit,IFERROR(IF(FIND(" ",_xlpm.TextCell)&gt;=1,MID(_xlpm.TextCell,1,FIND(" ",_xlpm.TextCell)-1),_xlpm.TextCell),_xlpm.TextCell),_xlpm.TextCell),""))</f>
        <v>S9122</v>
      </c>
      <c r="X2245" s="60" t="str">
        <f>IF(A2245&lt;&gt;"",IFERROR(IF(FIND(" ",G2245)&gt;=1,MID(G2245,FIND(" ",G2245)+1,LEN(G2245)),""),""),"")</f>
        <v/>
      </c>
      <c r="AC2245" s="51">
        <f>IFERROR(VALUE(MID($C2245,1,2)),0)</f>
        <v>80</v>
      </c>
      <c r="AD2245" s="44">
        <f>IFERROR(VALUE(MID($C2245,4,3)),0)</f>
        <v>253</v>
      </c>
      <c r="AE2245" s="51">
        <f>VALUE(RIGHT("00"&amp;AC2245,2)&amp;RIGHT("000"&amp;AD2245,3))</f>
        <v>80253</v>
      </c>
    </row>
    <row r="2246" spans="1:31">
      <c r="A2246" s="60" t="str">
        <f>IF(G2246&amp;Q2246&lt;&gt;"",W2246&amp;Q2246,"")</f>
        <v>S9122pink</v>
      </c>
      <c r="B2246" s="60" t="str">
        <f>IF(C2246&lt;&gt;"",LEFT(C2246,9),"")</f>
        <v>80-253-34</v>
      </c>
      <c r="C2246" s="73" t="s">
        <v>7163</v>
      </c>
      <c r="D2246" s="73" t="s">
        <v>7164</v>
      </c>
      <c r="E2246" s="73" t="s">
        <v>931</v>
      </c>
      <c r="F2246" s="74">
        <v>0</v>
      </c>
      <c r="G2246" s="73" t="s">
        <v>7165</v>
      </c>
      <c r="H2246" s="73" t="s">
        <v>68</v>
      </c>
      <c r="I2246" s="73" t="s">
        <v>964</v>
      </c>
      <c r="J2246" s="73" t="s">
        <v>358</v>
      </c>
      <c r="K2246" s="73" t="s">
        <v>391</v>
      </c>
      <c r="L2246" s="73" t="s">
        <v>383</v>
      </c>
      <c r="M2246" s="73" t="s">
        <v>389</v>
      </c>
      <c r="O2246" s="73" t="s">
        <v>386</v>
      </c>
      <c r="P2246" s="73" t="s">
        <v>907</v>
      </c>
      <c r="Q2246" s="73" t="s">
        <v>1119</v>
      </c>
      <c r="R2246" s="73" t="s">
        <v>68</v>
      </c>
      <c r="V2246" s="60" t="str">
        <f>W2246&amp;H2246</f>
        <v>S9122розовый</v>
      </c>
      <c r="W2246" s="60" t="str">
        <f>_xlfn.LET(_xlpm.TextCell,TEXT(G2246,"###"),IF(_xlpm.TextCell&lt;&gt;"",IF(StyleSpaceSplit,IFERROR(IF(FIND(" ",_xlpm.TextCell)&gt;=1,MID(_xlpm.TextCell,1,FIND(" ",_xlpm.TextCell)-1),_xlpm.TextCell),_xlpm.TextCell),_xlpm.TextCell),""))</f>
        <v>S9122</v>
      </c>
      <c r="X2246" s="60" t="str">
        <f>IF(A2246&lt;&gt;"",IFERROR(IF(FIND(" ",G2246)&gt;=1,MID(G2246,FIND(" ",G2246)+1,LEN(G2246)),""),""),"")</f>
        <v/>
      </c>
      <c r="AC2246" s="51">
        <f>IFERROR(VALUE(MID($C2246,1,2)),0)</f>
        <v>80</v>
      </c>
      <c r="AD2246" s="44">
        <f>IFERROR(VALUE(MID($C2246,4,3)),0)</f>
        <v>253</v>
      </c>
      <c r="AE2246" s="51">
        <f>VALUE(RIGHT("00"&amp;AC2246,2)&amp;RIGHT("000"&amp;AD2246,3))</f>
        <v>80253</v>
      </c>
    </row>
    <row r="2247" spans="1:31">
      <c r="A2247" s="60" t="str">
        <f>IF(G2247&amp;Q2247&lt;&gt;"",W2247&amp;Q2247,"")</f>
        <v>S9122black</v>
      </c>
      <c r="B2247" s="60" t="str">
        <f>IF(C2247&lt;&gt;"",LEFT(C2247,9),"")</f>
        <v>80-253-09</v>
      </c>
      <c r="C2247" s="73" t="s">
        <v>7166</v>
      </c>
      <c r="D2247" s="73" t="s">
        <v>7167</v>
      </c>
      <c r="E2247" s="73" t="s">
        <v>931</v>
      </c>
      <c r="F2247" s="74">
        <v>0</v>
      </c>
      <c r="G2247" s="73" t="s">
        <v>7165</v>
      </c>
      <c r="H2247" s="73" t="s">
        <v>53</v>
      </c>
      <c r="I2247" s="73" t="s">
        <v>964</v>
      </c>
      <c r="J2247" s="73" t="s">
        <v>358</v>
      </c>
      <c r="K2247" s="73" t="s">
        <v>391</v>
      </c>
      <c r="L2247" s="73" t="s">
        <v>383</v>
      </c>
      <c r="M2247" s="73" t="s">
        <v>389</v>
      </c>
      <c r="O2247" s="73" t="s">
        <v>386</v>
      </c>
      <c r="P2247" s="73" t="s">
        <v>907</v>
      </c>
      <c r="Q2247" s="73" t="s">
        <v>928</v>
      </c>
      <c r="R2247" s="73" t="s">
        <v>53</v>
      </c>
      <c r="V2247" s="60" t="str">
        <f>W2247&amp;H2247</f>
        <v>S9122черный</v>
      </c>
      <c r="W2247" s="60" t="str">
        <f>_xlfn.LET(_xlpm.TextCell,TEXT(G2247,"###"),IF(_xlpm.TextCell&lt;&gt;"",IF(StyleSpaceSplit,IFERROR(IF(FIND(" ",_xlpm.TextCell)&gt;=1,MID(_xlpm.TextCell,1,FIND(" ",_xlpm.TextCell)-1),_xlpm.TextCell),_xlpm.TextCell),_xlpm.TextCell),""))</f>
        <v>S9122</v>
      </c>
      <c r="X2247" s="60" t="str">
        <f>IF(A2247&lt;&gt;"",IFERROR(IF(FIND(" ",G2247)&gt;=1,MID(G2247,FIND(" ",G2247)+1,LEN(G2247)),""),""),"")</f>
        <v/>
      </c>
      <c r="AC2247" s="51">
        <f>IFERROR(VALUE(MID($C2247,1,2)),0)</f>
        <v>80</v>
      </c>
      <c r="AD2247" s="44">
        <f>IFERROR(VALUE(MID($C2247,4,3)),0)</f>
        <v>253</v>
      </c>
      <c r="AE2247" s="51">
        <f>VALUE(RIGHT("00"&amp;AC2247,2)&amp;RIGHT("000"&amp;AD2247,3))</f>
        <v>80253</v>
      </c>
    </row>
    <row r="2248" spans="1:31">
      <c r="A2248" s="60" t="str">
        <f>IF(G2248&amp;Q2248&lt;&gt;"",W2248&amp;Q2248,"")</f>
        <v>S9123white</v>
      </c>
      <c r="B2248" s="60" t="str">
        <f>IF(C2248&lt;&gt;"",LEFT(C2248,9),"")</f>
        <v>80-241-17</v>
      </c>
      <c r="C2248" s="73" t="s">
        <v>7816</v>
      </c>
      <c r="D2248" s="73" t="s">
        <v>7817</v>
      </c>
      <c r="E2248" s="73" t="s">
        <v>931</v>
      </c>
      <c r="F2248" s="74">
        <v>0</v>
      </c>
      <c r="G2248" s="73" t="s">
        <v>7815</v>
      </c>
      <c r="H2248" s="73" t="s">
        <v>57</v>
      </c>
      <c r="I2248" s="73" t="s">
        <v>964</v>
      </c>
      <c r="J2248" s="73" t="s">
        <v>358</v>
      </c>
      <c r="K2248" s="73" t="s">
        <v>387</v>
      </c>
      <c r="L2248" s="73" t="s">
        <v>383</v>
      </c>
      <c r="M2248" s="73" t="s">
        <v>389</v>
      </c>
      <c r="O2248" s="73" t="s">
        <v>386</v>
      </c>
      <c r="P2248" s="73" t="s">
        <v>907</v>
      </c>
      <c r="Q2248" s="73" t="s">
        <v>908</v>
      </c>
      <c r="R2248" s="73" t="s">
        <v>57</v>
      </c>
      <c r="V2248" s="60" t="str">
        <f>W2248&amp;H2248</f>
        <v>S9123белый</v>
      </c>
      <c r="W2248" s="60" t="str">
        <f>_xlfn.LET(_xlpm.TextCell,TEXT(G2248,"###"),IF(_xlpm.TextCell&lt;&gt;"",IF(StyleSpaceSplit,IFERROR(IF(FIND(" ",_xlpm.TextCell)&gt;=1,MID(_xlpm.TextCell,1,FIND(" ",_xlpm.TextCell)-1),_xlpm.TextCell),_xlpm.TextCell),_xlpm.TextCell),""))</f>
        <v>S9123</v>
      </c>
      <c r="X2248" s="60" t="str">
        <f>IF(A2248&lt;&gt;"",IFERROR(IF(FIND(" ",G2248)&gt;=1,MID(G2248,FIND(" ",G2248)+1,LEN(G2248)),""),""),"")</f>
        <v/>
      </c>
      <c r="AC2248" s="51">
        <f>IFERROR(VALUE(MID($C2248,1,2)),0)</f>
        <v>80</v>
      </c>
      <c r="AD2248" s="44">
        <f>IFERROR(VALUE(MID($C2248,4,3)),0)</f>
        <v>241</v>
      </c>
      <c r="AE2248" s="51">
        <f>VALUE(RIGHT("00"&amp;AC2248,2)&amp;RIGHT("000"&amp;AD2248,3))</f>
        <v>80241</v>
      </c>
    </row>
    <row r="2249" spans="1:31">
      <c r="A2249" s="60" t="str">
        <f>IF(G2249&amp;Q2249&lt;&gt;"",W2249&amp;Q2249,"")</f>
        <v>S9123black</v>
      </c>
      <c r="B2249" s="60" t="str">
        <f>IF(C2249&lt;&gt;"",LEFT(C2249,9),"")</f>
        <v>80-241-09</v>
      </c>
      <c r="C2249" s="73" t="s">
        <v>7813</v>
      </c>
      <c r="D2249" s="73" t="s">
        <v>7814</v>
      </c>
      <c r="E2249" s="73" t="s">
        <v>931</v>
      </c>
      <c r="F2249" s="74">
        <v>0</v>
      </c>
      <c r="G2249" s="73" t="s">
        <v>7815</v>
      </c>
      <c r="H2249" s="73" t="s">
        <v>53</v>
      </c>
      <c r="I2249" s="73" t="s">
        <v>964</v>
      </c>
      <c r="J2249" s="73" t="s">
        <v>358</v>
      </c>
      <c r="K2249" s="73" t="s">
        <v>387</v>
      </c>
      <c r="L2249" s="73" t="s">
        <v>383</v>
      </c>
      <c r="M2249" s="73" t="s">
        <v>389</v>
      </c>
      <c r="O2249" s="73" t="s">
        <v>386</v>
      </c>
      <c r="P2249" s="73" t="s">
        <v>907</v>
      </c>
      <c r="Q2249" s="73" t="s">
        <v>928</v>
      </c>
      <c r="R2249" s="73" t="s">
        <v>53</v>
      </c>
      <c r="V2249" s="60" t="str">
        <f>W2249&amp;H2249</f>
        <v>S9123черный</v>
      </c>
      <c r="W2249" s="60" t="str">
        <f>_xlfn.LET(_xlpm.TextCell,TEXT(G2249,"###"),IF(_xlpm.TextCell&lt;&gt;"",IF(StyleSpaceSplit,IFERROR(IF(FIND(" ",_xlpm.TextCell)&gt;=1,MID(_xlpm.TextCell,1,FIND(" ",_xlpm.TextCell)-1),_xlpm.TextCell),_xlpm.TextCell),_xlpm.TextCell),""))</f>
        <v>S9123</v>
      </c>
      <c r="X2249" s="60" t="str">
        <f>IF(A2249&lt;&gt;"",IFERROR(IF(FIND(" ",G2249)&gt;=1,MID(G2249,FIND(" ",G2249)+1,LEN(G2249)),""),""),"")</f>
        <v/>
      </c>
      <c r="AC2249" s="51">
        <f>IFERROR(VALUE(MID($C2249,1,2)),0)</f>
        <v>80</v>
      </c>
      <c r="AD2249" s="44">
        <f>IFERROR(VALUE(MID($C2249,4,3)),0)</f>
        <v>241</v>
      </c>
      <c r="AE2249" s="51">
        <f>VALUE(RIGHT("00"&amp;AC2249,2)&amp;RIGHT("000"&amp;AD2249,3))</f>
        <v>80241</v>
      </c>
    </row>
    <row r="2250" spans="1:31">
      <c r="A2250" s="60" t="str">
        <f>IF(G2250&amp;Q2250&lt;&gt;"",W2250&amp;Q2250,"")</f>
        <v>S9124brown</v>
      </c>
      <c r="B2250" s="60" t="str">
        <f>IF(C2250&lt;&gt;"",LEFT(C2250,9),"")</f>
        <v>80-242-14</v>
      </c>
      <c r="C2250" s="73" t="s">
        <v>7998</v>
      </c>
      <c r="D2250" s="73" t="s">
        <v>7999</v>
      </c>
      <c r="E2250" s="73" t="s">
        <v>931</v>
      </c>
      <c r="F2250" s="74">
        <v>0</v>
      </c>
      <c r="G2250" s="73" t="s">
        <v>7820</v>
      </c>
      <c r="H2250" s="73" t="s">
        <v>164</v>
      </c>
      <c r="I2250" s="73" t="s">
        <v>964</v>
      </c>
      <c r="J2250" s="73" t="s">
        <v>358</v>
      </c>
      <c r="K2250" s="73" t="s">
        <v>387</v>
      </c>
      <c r="L2250" s="73" t="s">
        <v>383</v>
      </c>
      <c r="M2250" s="73" t="s">
        <v>389</v>
      </c>
      <c r="O2250" s="73" t="s">
        <v>386</v>
      </c>
      <c r="P2250" s="73" t="s">
        <v>907</v>
      </c>
      <c r="Q2250" s="73" t="s">
        <v>1033</v>
      </c>
      <c r="R2250" s="73" t="s">
        <v>86</v>
      </c>
      <c r="V2250" s="60" t="str">
        <f>W2250&amp;H2250</f>
        <v>S9124коричневый / бежевый</v>
      </c>
      <c r="W2250" s="60" t="str">
        <f>_xlfn.LET(_xlpm.TextCell,TEXT(G2250,"###"),IF(_xlpm.TextCell&lt;&gt;"",IF(StyleSpaceSplit,IFERROR(IF(FIND(" ",_xlpm.TextCell)&gt;=1,MID(_xlpm.TextCell,1,FIND(" ",_xlpm.TextCell)-1),_xlpm.TextCell),_xlpm.TextCell),_xlpm.TextCell),""))</f>
        <v>S9124</v>
      </c>
      <c r="X2250" s="60" t="str">
        <f>IF(A2250&lt;&gt;"",IFERROR(IF(FIND(" ",G2250)&gt;=1,MID(G2250,FIND(" ",G2250)+1,LEN(G2250)),""),""),"")</f>
        <v/>
      </c>
      <c r="AC2250" s="51">
        <f>IFERROR(VALUE(MID($C2250,1,2)),0)</f>
        <v>80</v>
      </c>
      <c r="AD2250" s="44">
        <f>IFERROR(VALUE(MID($C2250,4,3)),0)</f>
        <v>242</v>
      </c>
      <c r="AE2250" s="51">
        <f>VALUE(RIGHT("00"&amp;AC2250,2)&amp;RIGHT("000"&amp;AD2250,3))</f>
        <v>80242</v>
      </c>
    </row>
    <row r="2251" spans="1:31">
      <c r="A2251" s="60" t="str">
        <f>IF(G2251&amp;Q2251&lt;&gt;"",W2251&amp;Q2251,"")</f>
        <v>S9124purple</v>
      </c>
      <c r="B2251" s="60" t="str">
        <f>IF(C2251&lt;&gt;"",LEFT(C2251,9),"")</f>
        <v>80-242-64</v>
      </c>
      <c r="C2251" s="73" t="s">
        <v>7996</v>
      </c>
      <c r="D2251" s="73" t="s">
        <v>7997</v>
      </c>
      <c r="E2251" s="73" t="s">
        <v>931</v>
      </c>
      <c r="F2251" s="74">
        <v>0</v>
      </c>
      <c r="G2251" s="73" t="s">
        <v>7820</v>
      </c>
      <c r="H2251" s="73" t="s">
        <v>215</v>
      </c>
      <c r="I2251" s="73" t="s">
        <v>964</v>
      </c>
      <c r="J2251" s="73" t="s">
        <v>358</v>
      </c>
      <c r="K2251" s="73" t="s">
        <v>387</v>
      </c>
      <c r="L2251" s="73" t="s">
        <v>383</v>
      </c>
      <c r="M2251" s="73" t="s">
        <v>389</v>
      </c>
      <c r="O2251" s="73" t="s">
        <v>386</v>
      </c>
      <c r="P2251" s="73" t="s">
        <v>907</v>
      </c>
      <c r="Q2251" s="73" t="s">
        <v>1593</v>
      </c>
      <c r="R2251" s="73" t="s">
        <v>68</v>
      </c>
      <c r="V2251" s="60" t="str">
        <f>W2251&amp;H2251</f>
        <v>S9124розовый / серый</v>
      </c>
      <c r="W2251" s="60" t="str">
        <f>_xlfn.LET(_xlpm.TextCell,TEXT(G2251,"###"),IF(_xlpm.TextCell&lt;&gt;"",IF(StyleSpaceSplit,IFERROR(IF(FIND(" ",_xlpm.TextCell)&gt;=1,MID(_xlpm.TextCell,1,FIND(" ",_xlpm.TextCell)-1),_xlpm.TextCell),_xlpm.TextCell),_xlpm.TextCell),""))</f>
        <v>S9124</v>
      </c>
      <c r="X2251" s="60" t="str">
        <f>IF(A2251&lt;&gt;"",IFERROR(IF(FIND(" ",G2251)&gt;=1,MID(G2251,FIND(" ",G2251)+1,LEN(G2251)),""),""),"")</f>
        <v/>
      </c>
      <c r="AC2251" s="51">
        <f>IFERROR(VALUE(MID($C2251,1,2)),0)</f>
        <v>80</v>
      </c>
      <c r="AD2251" s="44">
        <f>IFERROR(VALUE(MID($C2251,4,3)),0)</f>
        <v>242</v>
      </c>
      <c r="AE2251" s="51">
        <f>VALUE(RIGHT("00"&amp;AC2251,2)&amp;RIGHT("000"&amp;AD2251,3))</f>
        <v>80242</v>
      </c>
    </row>
    <row r="2252" spans="1:31">
      <c r="A2252" s="60" t="str">
        <f>IF(G2252&amp;Q2252&lt;&gt;"",W2252&amp;Q2252,"")</f>
        <v>S9124grey</v>
      </c>
      <c r="B2252" s="60" t="str">
        <f>IF(C2252&lt;&gt;"",LEFT(C2252,9),"")</f>
        <v>80-242-89</v>
      </c>
      <c r="C2252" s="73" t="s">
        <v>7818</v>
      </c>
      <c r="D2252" s="73" t="s">
        <v>7819</v>
      </c>
      <c r="E2252" s="73" t="s">
        <v>931</v>
      </c>
      <c r="F2252" s="74">
        <v>0</v>
      </c>
      <c r="G2252" s="73" t="s">
        <v>7820</v>
      </c>
      <c r="H2252" s="73" t="s">
        <v>238</v>
      </c>
      <c r="I2252" s="73" t="s">
        <v>964</v>
      </c>
      <c r="J2252" s="73" t="s">
        <v>358</v>
      </c>
      <c r="K2252" s="73" t="s">
        <v>387</v>
      </c>
      <c r="L2252" s="73" t="s">
        <v>383</v>
      </c>
      <c r="M2252" s="73" t="s">
        <v>389</v>
      </c>
      <c r="O2252" s="73" t="s">
        <v>386</v>
      </c>
      <c r="P2252" s="73" t="s">
        <v>907</v>
      </c>
      <c r="Q2252" s="73" t="s">
        <v>917</v>
      </c>
      <c r="R2252" s="73" t="s">
        <v>83</v>
      </c>
      <c r="V2252" s="60" t="str">
        <f>W2252&amp;H2252</f>
        <v>S9124серый / голубой</v>
      </c>
      <c r="W2252" s="60" t="str">
        <f>_xlfn.LET(_xlpm.TextCell,TEXT(G2252,"###"),IF(_xlpm.TextCell&lt;&gt;"",IF(StyleSpaceSplit,IFERROR(IF(FIND(" ",_xlpm.TextCell)&gt;=1,MID(_xlpm.TextCell,1,FIND(" ",_xlpm.TextCell)-1),_xlpm.TextCell),_xlpm.TextCell),_xlpm.TextCell),""))</f>
        <v>S9124</v>
      </c>
      <c r="X2252" s="60" t="str">
        <f>IF(A2252&lt;&gt;"",IFERROR(IF(FIND(" ",G2252)&gt;=1,MID(G2252,FIND(" ",G2252)+1,LEN(G2252)),""),""),"")</f>
        <v/>
      </c>
      <c r="AC2252" s="51">
        <f>IFERROR(VALUE(MID($C2252,1,2)),0)</f>
        <v>80</v>
      </c>
      <c r="AD2252" s="44">
        <f>IFERROR(VALUE(MID($C2252,4,3)),0)</f>
        <v>242</v>
      </c>
      <c r="AE2252" s="51">
        <f>VALUE(RIGHT("00"&amp;AC2252,2)&amp;RIGHT("000"&amp;AD2252,3))</f>
        <v>80242</v>
      </c>
    </row>
    <row r="2253" spans="1:31">
      <c r="A2253" s="60" t="str">
        <f>IF(G2253&amp;Q2253&lt;&gt;"",W2253&amp;Q2253,"")</f>
        <v>V9132navy</v>
      </c>
      <c r="B2253" s="60" t="str">
        <f>IF(C2253&lt;&gt;"",LEFT(C2253,9),"")</f>
        <v>80-243-16</v>
      </c>
      <c r="C2253" s="73" t="s">
        <v>7869</v>
      </c>
      <c r="D2253" s="73" t="s">
        <v>7870</v>
      </c>
      <c r="E2253" s="73" t="s">
        <v>931</v>
      </c>
      <c r="F2253" s="74">
        <v>0</v>
      </c>
      <c r="G2253" s="73" t="s">
        <v>7866</v>
      </c>
      <c r="H2253" s="73" t="s">
        <v>55</v>
      </c>
      <c r="I2253" s="73" t="s">
        <v>964</v>
      </c>
      <c r="J2253" s="73" t="s">
        <v>358</v>
      </c>
      <c r="K2253" s="73" t="s">
        <v>382</v>
      </c>
      <c r="L2253" s="73" t="s">
        <v>383</v>
      </c>
      <c r="M2253" s="73" t="s">
        <v>389</v>
      </c>
      <c r="O2253" s="73" t="s">
        <v>386</v>
      </c>
      <c r="P2253" s="73" t="s">
        <v>907</v>
      </c>
      <c r="Q2253" s="73" t="s">
        <v>1003</v>
      </c>
      <c r="R2253" s="73" t="s">
        <v>71</v>
      </c>
      <c r="V2253" s="60" t="str">
        <f>W2253&amp;H2253</f>
        <v>V9132темно-синий</v>
      </c>
      <c r="W2253" s="60" t="str">
        <f>_xlfn.LET(_xlpm.TextCell,TEXT(G2253,"###"),IF(_xlpm.TextCell&lt;&gt;"",IF(StyleSpaceSplit,IFERROR(IF(FIND(" ",_xlpm.TextCell)&gt;=1,MID(_xlpm.TextCell,1,FIND(" ",_xlpm.TextCell)-1),_xlpm.TextCell),_xlpm.TextCell),_xlpm.TextCell),""))</f>
        <v>V9132</v>
      </c>
      <c r="X2253" s="60" t="str">
        <f>IF(A2253&lt;&gt;"",IFERROR(IF(FIND(" ",G2253)&gt;=1,MID(G2253,FIND(" ",G2253)+1,LEN(G2253)),""),""),"")</f>
        <v/>
      </c>
      <c r="AC2253" s="51">
        <f>IFERROR(VALUE(MID($C2253,1,2)),0)</f>
        <v>80</v>
      </c>
      <c r="AD2253" s="44">
        <f>IFERROR(VALUE(MID($C2253,4,3)),0)</f>
        <v>243</v>
      </c>
      <c r="AE2253" s="51">
        <f>VALUE(RIGHT("00"&amp;AC2253,2)&amp;RIGHT("000"&amp;AD2253,3))</f>
        <v>80243</v>
      </c>
    </row>
    <row r="2254" spans="1:31">
      <c r="A2254" s="60" t="str">
        <f>IF(G2254&amp;Q2254&lt;&gt;"",W2254&amp;Q2254,"")</f>
        <v>V9132black</v>
      </c>
      <c r="B2254" s="60" t="str">
        <f>IF(C2254&lt;&gt;"",LEFT(C2254,9),"")</f>
        <v>80-243-00</v>
      </c>
      <c r="C2254" s="73" t="s">
        <v>7864</v>
      </c>
      <c r="D2254" s="73" t="s">
        <v>7865</v>
      </c>
      <c r="E2254" s="73" t="s">
        <v>931</v>
      </c>
      <c r="F2254" s="74">
        <v>0</v>
      </c>
      <c r="G2254" s="73" t="s">
        <v>7866</v>
      </c>
      <c r="H2254" s="73" t="s">
        <v>292</v>
      </c>
      <c r="I2254" s="73" t="s">
        <v>964</v>
      </c>
      <c r="J2254" s="73" t="s">
        <v>358</v>
      </c>
      <c r="K2254" s="73" t="s">
        <v>382</v>
      </c>
      <c r="L2254" s="73" t="s">
        <v>383</v>
      </c>
      <c r="M2254" s="73" t="s">
        <v>389</v>
      </c>
      <c r="O2254" s="73" t="s">
        <v>386</v>
      </c>
      <c r="P2254" s="73" t="s">
        <v>907</v>
      </c>
      <c r="Q2254" s="73" t="s">
        <v>928</v>
      </c>
      <c r="R2254" s="73" t="s">
        <v>53</v>
      </c>
      <c r="V2254" s="60" t="str">
        <f>W2254&amp;H2254</f>
        <v>V9132черный / бежевый</v>
      </c>
      <c r="W2254" s="60" t="str">
        <f>_xlfn.LET(_xlpm.TextCell,TEXT(G2254,"###"),IF(_xlpm.TextCell&lt;&gt;"",IF(StyleSpaceSplit,IFERROR(IF(FIND(" ",_xlpm.TextCell)&gt;=1,MID(_xlpm.TextCell,1,FIND(" ",_xlpm.TextCell)-1),_xlpm.TextCell),_xlpm.TextCell),_xlpm.TextCell),""))</f>
        <v>V9132</v>
      </c>
      <c r="X2254" s="60" t="str">
        <f>IF(A2254&lt;&gt;"",IFERROR(IF(FIND(" ",G2254)&gt;=1,MID(G2254,FIND(" ",G2254)+1,LEN(G2254)),""),""),"")</f>
        <v/>
      </c>
      <c r="AC2254" s="51">
        <f>IFERROR(VALUE(MID($C2254,1,2)),0)</f>
        <v>80</v>
      </c>
      <c r="AD2254" s="44">
        <f>IFERROR(VALUE(MID($C2254,4,3)),0)</f>
        <v>243</v>
      </c>
      <c r="AE2254" s="51">
        <f>VALUE(RIGHT("00"&amp;AC2254,2)&amp;RIGHT("000"&amp;AD2254,3))</f>
        <v>80243</v>
      </c>
    </row>
    <row r="2255" spans="1:31">
      <c r="A2255" s="60" t="str">
        <f>IF(G2255&amp;Q2255&lt;&gt;"",W2255&amp;Q2255,"")</f>
        <v>V9132red</v>
      </c>
      <c r="B2255" s="60" t="str">
        <f>IF(C2255&lt;&gt;"",LEFT(C2255,9),"")</f>
        <v>80-243-72</v>
      </c>
      <c r="C2255" s="73" t="s">
        <v>7867</v>
      </c>
      <c r="D2255" s="73" t="s">
        <v>7868</v>
      </c>
      <c r="E2255" s="73" t="s">
        <v>931</v>
      </c>
      <c r="F2255" s="74">
        <v>0</v>
      </c>
      <c r="G2255" s="73" t="s">
        <v>7866</v>
      </c>
      <c r="H2255" s="73" t="s">
        <v>302</v>
      </c>
      <c r="I2255" s="73" t="s">
        <v>964</v>
      </c>
      <c r="J2255" s="73" t="s">
        <v>358</v>
      </c>
      <c r="K2255" s="73" t="s">
        <v>382</v>
      </c>
      <c r="L2255" s="73" t="s">
        <v>383</v>
      </c>
      <c r="M2255" s="73" t="s">
        <v>389</v>
      </c>
      <c r="O2255" s="73" t="s">
        <v>386</v>
      </c>
      <c r="P2255" s="73" t="s">
        <v>907</v>
      </c>
      <c r="Q2255" s="73" t="s">
        <v>969</v>
      </c>
      <c r="R2255" s="73" t="s">
        <v>53</v>
      </c>
      <c r="V2255" s="60" t="str">
        <f>W2255&amp;H2255</f>
        <v>V9132черный / красный</v>
      </c>
      <c r="W2255" s="60" t="str">
        <f>_xlfn.LET(_xlpm.TextCell,TEXT(G2255,"###"),IF(_xlpm.TextCell&lt;&gt;"",IF(StyleSpaceSplit,IFERROR(IF(FIND(" ",_xlpm.TextCell)&gt;=1,MID(_xlpm.TextCell,1,FIND(" ",_xlpm.TextCell)-1),_xlpm.TextCell),_xlpm.TextCell),_xlpm.TextCell),""))</f>
        <v>V9132</v>
      </c>
      <c r="X2255" s="60" t="str">
        <f>IF(A2255&lt;&gt;"",IFERROR(IF(FIND(" ",G2255)&gt;=1,MID(G2255,FIND(" ",G2255)+1,LEN(G2255)),""),""),"")</f>
        <v/>
      </c>
      <c r="AC2255" s="51">
        <f>IFERROR(VALUE(MID($C2255,1,2)),0)</f>
        <v>80</v>
      </c>
      <c r="AD2255" s="44">
        <f>IFERROR(VALUE(MID($C2255,4,3)),0)</f>
        <v>243</v>
      </c>
      <c r="AE2255" s="51">
        <f>VALUE(RIGHT("00"&amp;AC2255,2)&amp;RIGHT("000"&amp;AD2255,3))</f>
        <v>80243</v>
      </c>
    </row>
    <row r="2256" spans="1:31">
      <c r="A2256" s="60" t="str">
        <f>IF(G2256&amp;Q2256&lt;&gt;"",W2256&amp;Q2256,"")</f>
        <v>V9140red</v>
      </c>
      <c r="B2256" s="60" t="str">
        <f>IF(C2256&lt;&gt;"",LEFT(C2256,9),"")</f>
        <v>80-244-72</v>
      </c>
      <c r="C2256" s="73" t="s">
        <v>7874</v>
      </c>
      <c r="D2256" s="73" t="s">
        <v>7875</v>
      </c>
      <c r="E2256" s="73" t="s">
        <v>931</v>
      </c>
      <c r="F2256" s="74">
        <v>0</v>
      </c>
      <c r="G2256" s="73" t="s">
        <v>7873</v>
      </c>
      <c r="H2256" s="73" t="s">
        <v>111</v>
      </c>
      <c r="I2256" s="73" t="s">
        <v>964</v>
      </c>
      <c r="J2256" s="73" t="s">
        <v>358</v>
      </c>
      <c r="K2256" s="73" t="s">
        <v>382</v>
      </c>
      <c r="L2256" s="73" t="s">
        <v>383</v>
      </c>
      <c r="M2256" s="73" t="s">
        <v>389</v>
      </c>
      <c r="O2256" s="73" t="s">
        <v>386</v>
      </c>
      <c r="P2256" s="73" t="s">
        <v>907</v>
      </c>
      <c r="Q2256" s="73" t="s">
        <v>969</v>
      </c>
      <c r="R2256" s="73" t="s">
        <v>53</v>
      </c>
      <c r="V2256" s="60" t="str">
        <f>W2256&amp;H2256</f>
        <v>V9140белый / красный</v>
      </c>
      <c r="W2256" s="60" t="str">
        <f>_xlfn.LET(_xlpm.TextCell,TEXT(G2256,"###"),IF(_xlpm.TextCell&lt;&gt;"",IF(StyleSpaceSplit,IFERROR(IF(FIND(" ",_xlpm.TextCell)&gt;=1,MID(_xlpm.TextCell,1,FIND(" ",_xlpm.TextCell)-1),_xlpm.TextCell),_xlpm.TextCell),_xlpm.TextCell),""))</f>
        <v>V9140</v>
      </c>
      <c r="X2256" s="60" t="str">
        <f>IF(A2256&lt;&gt;"",IFERROR(IF(FIND(" ",G2256)&gt;=1,MID(G2256,FIND(" ",G2256)+1,LEN(G2256)),""),""),"")</f>
        <v/>
      </c>
      <c r="AC2256" s="51">
        <f>IFERROR(VALUE(MID($C2256,1,2)),0)</f>
        <v>80</v>
      </c>
      <c r="AD2256" s="44">
        <f>IFERROR(VALUE(MID($C2256,4,3)),0)</f>
        <v>244</v>
      </c>
      <c r="AE2256" s="51">
        <f>VALUE(RIGHT("00"&amp;AC2256,2)&amp;RIGHT("000"&amp;AD2256,3))</f>
        <v>80244</v>
      </c>
    </row>
    <row r="2257" spans="1:31">
      <c r="A2257" s="60" t="str">
        <f>IF(G2257&amp;Q2257&lt;&gt;"",W2257&amp;Q2257,"")</f>
        <v>V9140black</v>
      </c>
      <c r="B2257" s="60" t="str">
        <f>IF(C2257&lt;&gt;"",LEFT(C2257,9),"")</f>
        <v>80-244-48</v>
      </c>
      <c r="C2257" s="73" t="s">
        <v>7871</v>
      </c>
      <c r="D2257" s="73" t="s">
        <v>7872</v>
      </c>
      <c r="E2257" s="73" t="s">
        <v>931</v>
      </c>
      <c r="F2257" s="74">
        <v>0</v>
      </c>
      <c r="G2257" s="73" t="s">
        <v>7873</v>
      </c>
      <c r="H2257" s="73" t="s">
        <v>119</v>
      </c>
      <c r="I2257" s="73" t="s">
        <v>964</v>
      </c>
      <c r="J2257" s="73" t="s">
        <v>358</v>
      </c>
      <c r="K2257" s="73" t="s">
        <v>382</v>
      </c>
      <c r="L2257" s="73" t="s">
        <v>383</v>
      </c>
      <c r="M2257" s="73" t="s">
        <v>389</v>
      </c>
      <c r="O2257" s="73" t="s">
        <v>386</v>
      </c>
      <c r="P2257" s="73" t="s">
        <v>907</v>
      </c>
      <c r="Q2257" s="73" t="s">
        <v>928</v>
      </c>
      <c r="R2257" s="73" t="s">
        <v>57</v>
      </c>
      <c r="V2257" s="60" t="str">
        <f>W2257&amp;H2257</f>
        <v>V9140белый / черный</v>
      </c>
      <c r="W2257" s="60" t="str">
        <f>_xlfn.LET(_xlpm.TextCell,TEXT(G2257,"###"),IF(_xlpm.TextCell&lt;&gt;"",IF(StyleSpaceSplit,IFERROR(IF(FIND(" ",_xlpm.TextCell)&gt;=1,MID(_xlpm.TextCell,1,FIND(" ",_xlpm.TextCell)-1),_xlpm.TextCell),_xlpm.TextCell),_xlpm.TextCell),""))</f>
        <v>V9140</v>
      </c>
      <c r="X2257" s="60" t="str">
        <f>IF(A2257&lt;&gt;"",IFERROR(IF(FIND(" ",G2257)&gt;=1,MID(G2257,FIND(" ",G2257)+1,LEN(G2257)),""),""),"")</f>
        <v/>
      </c>
      <c r="AC2257" s="51">
        <f>IFERROR(VALUE(MID($C2257,1,2)),0)</f>
        <v>80</v>
      </c>
      <c r="AD2257" s="44">
        <f>IFERROR(VALUE(MID($C2257,4,3)),0)</f>
        <v>244</v>
      </c>
      <c r="AE2257" s="51">
        <f>VALUE(RIGHT("00"&amp;AC2257,2)&amp;RIGHT("000"&amp;AD2257,3))</f>
        <v>80244</v>
      </c>
    </row>
    <row r="2258" spans="1:31">
      <c r="A2258" s="60" t="str">
        <f>IF(G2258&amp;Q2258&lt;&gt;"",W2258&amp;Q2258,"")</f>
        <v>B-900patchwork</v>
      </c>
      <c r="B2258" s="60" t="str">
        <f>IF(C2258&lt;&gt;"",LEFT(C2258,9),"")</f>
        <v>80-186-35</v>
      </c>
      <c r="C2258" s="73" t="s">
        <v>8119</v>
      </c>
      <c r="D2258" s="73" t="s">
        <v>8120</v>
      </c>
      <c r="E2258" s="73" t="s">
        <v>910</v>
      </c>
      <c r="F2258" s="74">
        <v>59</v>
      </c>
      <c r="G2258" s="73" t="s">
        <v>8121</v>
      </c>
      <c r="H2258" s="73" t="s">
        <v>209</v>
      </c>
      <c r="I2258" s="73" t="s">
        <v>906</v>
      </c>
      <c r="J2258" s="73" t="s">
        <v>325</v>
      </c>
      <c r="K2258" s="73" t="s">
        <v>382</v>
      </c>
      <c r="L2258" s="73" t="s">
        <v>383</v>
      </c>
      <c r="M2258" s="73" t="s">
        <v>384</v>
      </c>
      <c r="N2258" s="73" t="s">
        <v>43</v>
      </c>
      <c r="O2258" s="73" t="s">
        <v>386</v>
      </c>
      <c r="P2258" s="73" t="s">
        <v>907</v>
      </c>
      <c r="Q2258" s="73" t="s">
        <v>1387</v>
      </c>
      <c r="R2258" s="73" t="s">
        <v>209</v>
      </c>
      <c r="V2258" s="60" t="str">
        <f>W2258&amp;H2258</f>
        <v>B-900разноцветный</v>
      </c>
      <c r="W2258" s="60" t="str">
        <f>_xlfn.LET(_xlpm.TextCell,TEXT(G2258,"###"),IF(_xlpm.TextCell&lt;&gt;"",IF(StyleSpaceSplit,IFERROR(IF(FIND(" ",_xlpm.TextCell)&gt;=1,MID(_xlpm.TextCell,1,FIND(" ",_xlpm.TextCell)-1),_xlpm.TextCell),_xlpm.TextCell),_xlpm.TextCell),""))</f>
        <v>B-900</v>
      </c>
      <c r="X2258" s="60" t="str">
        <f>IF(A2258&lt;&gt;"",IFERROR(IF(FIND(" ",G2258)&gt;=1,MID(G2258,FIND(" ",G2258)+1,LEN(G2258)),""),""),"")</f>
        <v/>
      </c>
      <c r="AC2258" s="51">
        <f>IFERROR(VALUE(MID($C2258,1,2)),0)</f>
        <v>80</v>
      </c>
      <c r="AD2258" s="44">
        <f>IFERROR(VALUE(MID($C2258,4,3)),0)</f>
        <v>186</v>
      </c>
      <c r="AE2258" s="51">
        <f>VALUE(RIGHT("00"&amp;AC2258,2)&amp;RIGHT("000"&amp;AD2258,3))</f>
        <v>80186</v>
      </c>
    </row>
    <row r="2259" spans="1:31">
      <c r="A2259" s="60" t="str">
        <f>IF(G2259&amp;Q2259&lt;&gt;"",W2259&amp;Q2259,"")</f>
        <v>B-901patchwork</v>
      </c>
      <c r="B2259" s="60" t="str">
        <f>IF(C2259&lt;&gt;"",LEFT(C2259,9),"")</f>
        <v>80-187-35</v>
      </c>
      <c r="C2259" s="73" t="s">
        <v>8122</v>
      </c>
      <c r="D2259" s="73" t="s">
        <v>8123</v>
      </c>
      <c r="E2259" s="73" t="s">
        <v>910</v>
      </c>
      <c r="F2259" s="74">
        <v>59</v>
      </c>
      <c r="G2259" s="73" t="s">
        <v>8124</v>
      </c>
      <c r="H2259" s="73" t="s">
        <v>209</v>
      </c>
      <c r="I2259" s="73" t="s">
        <v>906</v>
      </c>
      <c r="J2259" s="73" t="s">
        <v>325</v>
      </c>
      <c r="K2259" s="73" t="s">
        <v>382</v>
      </c>
      <c r="L2259" s="73" t="s">
        <v>383</v>
      </c>
      <c r="M2259" s="73" t="s">
        <v>384</v>
      </c>
      <c r="N2259" s="73" t="s">
        <v>43</v>
      </c>
      <c r="O2259" s="73" t="s">
        <v>386</v>
      </c>
      <c r="P2259" s="73" t="s">
        <v>907</v>
      </c>
      <c r="Q2259" s="73" t="s">
        <v>1387</v>
      </c>
      <c r="R2259" s="73" t="s">
        <v>209</v>
      </c>
      <c r="V2259" s="60" t="str">
        <f>W2259&amp;H2259</f>
        <v>B-901разноцветный</v>
      </c>
      <c r="W2259" s="60" t="str">
        <f>_xlfn.LET(_xlpm.TextCell,TEXT(G2259,"###"),IF(_xlpm.TextCell&lt;&gt;"",IF(StyleSpaceSplit,IFERROR(IF(FIND(" ",_xlpm.TextCell)&gt;=1,MID(_xlpm.TextCell,1,FIND(" ",_xlpm.TextCell)-1),_xlpm.TextCell),_xlpm.TextCell),_xlpm.TextCell),""))</f>
        <v>B-901</v>
      </c>
      <c r="X2259" s="60" t="str">
        <f>IF(A2259&lt;&gt;"",IFERROR(IF(FIND(" ",G2259)&gt;=1,MID(G2259,FIND(" ",G2259)+1,LEN(G2259)),""),""),"")</f>
        <v/>
      </c>
      <c r="AC2259" s="51">
        <f>IFERROR(VALUE(MID($C2259,1,2)),0)</f>
        <v>80</v>
      </c>
      <c r="AD2259" s="44">
        <f>IFERROR(VALUE(MID($C2259,4,3)),0)</f>
        <v>187</v>
      </c>
      <c r="AE2259" s="51">
        <f>VALUE(RIGHT("00"&amp;AC2259,2)&amp;RIGHT("000"&amp;AD2259,3))</f>
        <v>80187</v>
      </c>
    </row>
    <row r="2260" spans="1:31">
      <c r="A2260" s="60" t="str">
        <f>IF(G2260&amp;Q2260&lt;&gt;"",W2260&amp;Q2260,"")</f>
        <v>B-902white</v>
      </c>
      <c r="B2260" s="60" t="str">
        <f>IF(C2260&lt;&gt;"",LEFT(C2260,9),"")</f>
        <v>80-188-17</v>
      </c>
      <c r="C2260" s="73" t="s">
        <v>8125</v>
      </c>
      <c r="D2260" s="73" t="s">
        <v>8126</v>
      </c>
      <c r="E2260" s="73" t="s">
        <v>910</v>
      </c>
      <c r="F2260" s="74">
        <v>59</v>
      </c>
      <c r="G2260" s="73" t="s">
        <v>8127</v>
      </c>
      <c r="H2260" s="73" t="s">
        <v>57</v>
      </c>
      <c r="I2260" s="73" t="s">
        <v>906</v>
      </c>
      <c r="J2260" s="73" t="s">
        <v>325</v>
      </c>
      <c r="K2260" s="73" t="s">
        <v>382</v>
      </c>
      <c r="L2260" s="73" t="s">
        <v>383</v>
      </c>
      <c r="M2260" s="73" t="s">
        <v>384</v>
      </c>
      <c r="N2260" s="73" t="s">
        <v>43</v>
      </c>
      <c r="O2260" s="73" t="s">
        <v>386</v>
      </c>
      <c r="P2260" s="73" t="s">
        <v>907</v>
      </c>
      <c r="Q2260" s="73" t="s">
        <v>908</v>
      </c>
      <c r="R2260" s="73" t="s">
        <v>57</v>
      </c>
      <c r="V2260" s="60" t="str">
        <f>W2260&amp;H2260</f>
        <v>B-902белый</v>
      </c>
      <c r="W2260" s="60" t="str">
        <f>_xlfn.LET(_xlpm.TextCell,TEXT(G2260,"###"),IF(_xlpm.TextCell&lt;&gt;"",IF(StyleSpaceSplit,IFERROR(IF(FIND(" ",_xlpm.TextCell)&gt;=1,MID(_xlpm.TextCell,1,FIND(" ",_xlpm.TextCell)-1),_xlpm.TextCell),_xlpm.TextCell),_xlpm.TextCell),""))</f>
        <v>B-902</v>
      </c>
      <c r="X2260" s="60" t="str">
        <f>IF(A2260&lt;&gt;"",IFERROR(IF(FIND(" ",G2260)&gt;=1,MID(G2260,FIND(" ",G2260)+1,LEN(G2260)),""),""),"")</f>
        <v/>
      </c>
      <c r="AC2260" s="51">
        <f>IFERROR(VALUE(MID($C2260,1,2)),0)</f>
        <v>80</v>
      </c>
      <c r="AD2260" s="44">
        <f>IFERROR(VALUE(MID($C2260,4,3)),0)</f>
        <v>188</v>
      </c>
      <c r="AE2260" s="51">
        <f>VALUE(RIGHT("00"&amp;AC2260,2)&amp;RIGHT("000"&amp;AD2260,3))</f>
        <v>80188</v>
      </c>
    </row>
    <row r="2261" spans="1:31">
      <c r="A2261" s="60" t="str">
        <f>IF(G2261&amp;Q2261&lt;&gt;"",W2261&amp;Q2261,"")</f>
        <v>BASIL 108blue</v>
      </c>
      <c r="B2261" s="60" t="str">
        <f>IF(C2261&lt;&gt;"",LEFT(C2261,9),"")</f>
        <v>80-264-19</v>
      </c>
      <c r="C2261" s="73" t="s">
        <v>7180</v>
      </c>
      <c r="D2261" s="73" t="s">
        <v>7181</v>
      </c>
      <c r="E2261" s="73" t="s">
        <v>931</v>
      </c>
      <c r="F2261" s="74">
        <v>0</v>
      </c>
      <c r="G2261" s="73" t="s">
        <v>7134</v>
      </c>
      <c r="H2261" s="73" t="s">
        <v>91</v>
      </c>
      <c r="I2261" s="73" t="s">
        <v>906</v>
      </c>
      <c r="J2261" s="73" t="s">
        <v>325</v>
      </c>
      <c r="K2261" s="73" t="s">
        <v>391</v>
      </c>
      <c r="L2261" s="73" t="s">
        <v>3855</v>
      </c>
      <c r="M2261" s="73" t="s">
        <v>384</v>
      </c>
      <c r="N2261" s="73" t="s">
        <v>43</v>
      </c>
      <c r="O2261" s="73" t="s">
        <v>386</v>
      </c>
      <c r="P2261" s="73" t="s">
        <v>907</v>
      </c>
      <c r="Q2261" s="73" t="s">
        <v>932</v>
      </c>
      <c r="R2261" s="73" t="s">
        <v>91</v>
      </c>
      <c r="V2261" s="60" t="str">
        <f>W2261&amp;H2261</f>
        <v>BASIL 108голубой</v>
      </c>
      <c r="W2261" s="60" t="str">
        <f>_xlfn.LET(_xlpm.TextCell,TEXT(G2261,"###"),IF(_xlpm.TextCell&lt;&gt;"",IF(StyleSpaceSplit,IFERROR(IF(FIND(" ",_xlpm.TextCell)&gt;=1,MID(_xlpm.TextCell,1,FIND(" ",_xlpm.TextCell)-1),_xlpm.TextCell),_xlpm.TextCell),_xlpm.TextCell),""))</f>
        <v>BASIL 108</v>
      </c>
      <c r="X2261" s="60" t="str">
        <f>IF(A2261&lt;&gt;"",IFERROR(IF(FIND(" ",G2261)&gt;=1,MID(G2261,FIND(" ",G2261)+1,LEN(G2261)),""),""),"")</f>
        <v>108</v>
      </c>
      <c r="AC2261" s="51">
        <f>IFERROR(VALUE(MID($C2261,1,2)),0)</f>
        <v>80</v>
      </c>
      <c r="AD2261" s="44">
        <f>IFERROR(VALUE(MID($C2261,4,3)),0)</f>
        <v>264</v>
      </c>
      <c r="AE2261" s="51">
        <f>VALUE(RIGHT("00"&amp;AC2261,2)&amp;RIGHT("000"&amp;AD2261,3))</f>
        <v>80264</v>
      </c>
    </row>
    <row r="2262" spans="1:31">
      <c r="A2262" s="60" t="str">
        <f>IF(G2262&amp;Q2262&lt;&gt;"",W2262&amp;Q2262,"")</f>
        <v>BASIL 108blue</v>
      </c>
      <c r="B2262" s="60" t="str">
        <f>IF(C2262&lt;&gt;"",LEFT(C2262,9),"")</f>
        <v>80-264-19</v>
      </c>
      <c r="C2262" s="73" t="s">
        <v>7182</v>
      </c>
      <c r="D2262" s="73" t="s">
        <v>7181</v>
      </c>
      <c r="E2262" s="73" t="s">
        <v>2626</v>
      </c>
      <c r="F2262" s="74">
        <v>51</v>
      </c>
      <c r="G2262" s="73" t="s">
        <v>7134</v>
      </c>
      <c r="H2262" s="73" t="s">
        <v>91</v>
      </c>
      <c r="I2262" s="73" t="s">
        <v>906</v>
      </c>
      <c r="J2262" s="73" t="s">
        <v>325</v>
      </c>
      <c r="K2262" s="73" t="s">
        <v>391</v>
      </c>
      <c r="L2262" s="73" t="s">
        <v>3855</v>
      </c>
      <c r="M2262" s="73" t="s">
        <v>384</v>
      </c>
      <c r="N2262" s="73" t="s">
        <v>43</v>
      </c>
      <c r="O2262" s="73" t="s">
        <v>386</v>
      </c>
      <c r="P2262" s="73" t="s">
        <v>907</v>
      </c>
      <c r="Q2262" s="73" t="s">
        <v>932</v>
      </c>
      <c r="R2262" s="73" t="s">
        <v>91</v>
      </c>
      <c r="V2262" s="60" t="str">
        <f>W2262&amp;H2262</f>
        <v>BASIL 108голубой</v>
      </c>
      <c r="W2262" s="60" t="str">
        <f>_xlfn.LET(_xlpm.TextCell,TEXT(G2262,"###"),IF(_xlpm.TextCell&lt;&gt;"",IF(StyleSpaceSplit,IFERROR(IF(FIND(" ",_xlpm.TextCell)&gt;=1,MID(_xlpm.TextCell,1,FIND(" ",_xlpm.TextCell)-1),_xlpm.TextCell),_xlpm.TextCell),_xlpm.TextCell),""))</f>
        <v>BASIL 108</v>
      </c>
      <c r="X2262" s="60" t="str">
        <f>IF(A2262&lt;&gt;"",IFERROR(IF(FIND(" ",G2262)&gt;=1,MID(G2262,FIND(" ",G2262)+1,LEN(G2262)),""),""),"")</f>
        <v>108</v>
      </c>
      <c r="AC2262" s="51">
        <f>IFERROR(VALUE(MID($C2262,1,2)),0)</f>
        <v>80</v>
      </c>
      <c r="AD2262" s="44">
        <f>IFERROR(VALUE(MID($C2262,4,3)),0)</f>
        <v>264</v>
      </c>
      <c r="AE2262" s="51">
        <f>VALUE(RIGHT("00"&amp;AC2262,2)&amp;RIGHT("000"&amp;AD2262,3))</f>
        <v>80264</v>
      </c>
    </row>
    <row r="2263" spans="1:31">
      <c r="A2263" s="60" t="str">
        <f>IF(G2263&amp;Q2263&lt;&gt;"",W2263&amp;Q2263,"")</f>
        <v>BASIL 108blue</v>
      </c>
      <c r="B2263" s="60" t="str">
        <f>IF(C2263&lt;&gt;"",LEFT(C2263,9),"")</f>
        <v>80-264-19</v>
      </c>
      <c r="C2263" s="73" t="s">
        <v>7183</v>
      </c>
      <c r="D2263" s="73" t="s">
        <v>7181</v>
      </c>
      <c r="E2263" s="73" t="s">
        <v>3871</v>
      </c>
      <c r="F2263" s="74">
        <v>53</v>
      </c>
      <c r="G2263" s="73" t="s">
        <v>7134</v>
      </c>
      <c r="H2263" s="73" t="s">
        <v>91</v>
      </c>
      <c r="I2263" s="73" t="s">
        <v>906</v>
      </c>
      <c r="J2263" s="73" t="s">
        <v>325</v>
      </c>
      <c r="K2263" s="73" t="s">
        <v>391</v>
      </c>
      <c r="L2263" s="73" t="s">
        <v>3855</v>
      </c>
      <c r="M2263" s="73" t="s">
        <v>384</v>
      </c>
      <c r="N2263" s="73" t="s">
        <v>43</v>
      </c>
      <c r="O2263" s="73" t="s">
        <v>386</v>
      </c>
      <c r="P2263" s="73" t="s">
        <v>907</v>
      </c>
      <c r="Q2263" s="73" t="s">
        <v>932</v>
      </c>
      <c r="R2263" s="73" t="s">
        <v>91</v>
      </c>
      <c r="V2263" s="60" t="str">
        <f>W2263&amp;H2263</f>
        <v>BASIL 108голубой</v>
      </c>
      <c r="W2263" s="60" t="str">
        <f>_xlfn.LET(_xlpm.TextCell,TEXT(G2263,"###"),IF(_xlpm.TextCell&lt;&gt;"",IF(StyleSpaceSplit,IFERROR(IF(FIND(" ",_xlpm.TextCell)&gt;=1,MID(_xlpm.TextCell,1,FIND(" ",_xlpm.TextCell)-1),_xlpm.TextCell),_xlpm.TextCell),_xlpm.TextCell),""))</f>
        <v>BASIL 108</v>
      </c>
      <c r="X2263" s="60" t="str">
        <f>IF(A2263&lt;&gt;"",IFERROR(IF(FIND(" ",G2263)&gt;=1,MID(G2263,FIND(" ",G2263)+1,LEN(G2263)),""),""),"")</f>
        <v>108</v>
      </c>
      <c r="AC2263" s="51">
        <f>IFERROR(VALUE(MID($C2263,1,2)),0)</f>
        <v>80</v>
      </c>
      <c r="AD2263" s="44">
        <f>IFERROR(VALUE(MID($C2263,4,3)),0)</f>
        <v>264</v>
      </c>
      <c r="AE2263" s="51">
        <f>VALUE(RIGHT("00"&amp;AC2263,2)&amp;RIGHT("000"&amp;AD2263,3))</f>
        <v>80264</v>
      </c>
    </row>
    <row r="2264" spans="1:31">
      <c r="A2264" s="60" t="str">
        <f>IF(G2264&amp;Q2264&lt;&gt;"",W2264&amp;Q2264,"")</f>
        <v>BASIL 108brown</v>
      </c>
      <c r="B2264" s="60" t="str">
        <f>IF(C2264&lt;&gt;"",LEFT(C2264,9),"")</f>
        <v>80-264-14</v>
      </c>
      <c r="C2264" s="73" t="s">
        <v>7132</v>
      </c>
      <c r="D2264" s="73" t="s">
        <v>7133</v>
      </c>
      <c r="E2264" s="73" t="s">
        <v>931</v>
      </c>
      <c r="F2264" s="74">
        <v>0</v>
      </c>
      <c r="G2264" s="73" t="s">
        <v>7134</v>
      </c>
      <c r="H2264" s="73" t="s">
        <v>86</v>
      </c>
      <c r="I2264" s="73" t="s">
        <v>906</v>
      </c>
      <c r="J2264" s="73" t="s">
        <v>325</v>
      </c>
      <c r="K2264" s="73" t="s">
        <v>391</v>
      </c>
      <c r="L2264" s="73" t="s">
        <v>3855</v>
      </c>
      <c r="M2264" s="73" t="s">
        <v>384</v>
      </c>
      <c r="N2264" s="73" t="s">
        <v>43</v>
      </c>
      <c r="O2264" s="73" t="s">
        <v>386</v>
      </c>
      <c r="P2264" s="73" t="s">
        <v>907</v>
      </c>
      <c r="Q2264" s="73" t="s">
        <v>1033</v>
      </c>
      <c r="R2264" s="73" t="s">
        <v>86</v>
      </c>
      <c r="V2264" s="60" t="str">
        <f>W2264&amp;H2264</f>
        <v>BASIL 108коричневый</v>
      </c>
      <c r="W2264" s="60" t="str">
        <f>_xlfn.LET(_xlpm.TextCell,TEXT(G2264,"###"),IF(_xlpm.TextCell&lt;&gt;"",IF(StyleSpaceSplit,IFERROR(IF(FIND(" ",_xlpm.TextCell)&gt;=1,MID(_xlpm.TextCell,1,FIND(" ",_xlpm.TextCell)-1),_xlpm.TextCell),_xlpm.TextCell),_xlpm.TextCell),""))</f>
        <v>BASIL 108</v>
      </c>
      <c r="X2264" s="60" t="str">
        <f>IF(A2264&lt;&gt;"",IFERROR(IF(FIND(" ",G2264)&gt;=1,MID(G2264,FIND(" ",G2264)+1,LEN(G2264)),""),""),"")</f>
        <v>108</v>
      </c>
      <c r="AC2264" s="51">
        <f>IFERROR(VALUE(MID($C2264,1,2)),0)</f>
        <v>80</v>
      </c>
      <c r="AD2264" s="44">
        <f>IFERROR(VALUE(MID($C2264,4,3)),0)</f>
        <v>264</v>
      </c>
      <c r="AE2264" s="51">
        <f>VALUE(RIGHT("00"&amp;AC2264,2)&amp;RIGHT("000"&amp;AD2264,3))</f>
        <v>80264</v>
      </c>
    </row>
    <row r="2265" spans="1:31">
      <c r="A2265" s="60" t="str">
        <f>IF(G2265&amp;Q2265&lt;&gt;"",W2265&amp;Q2265,"")</f>
        <v>BASIL 108brown</v>
      </c>
      <c r="B2265" s="60" t="str">
        <f>IF(C2265&lt;&gt;"",LEFT(C2265,9),"")</f>
        <v>80-264-14</v>
      </c>
      <c r="C2265" s="73" t="s">
        <v>7135</v>
      </c>
      <c r="D2265" s="73" t="s">
        <v>7133</v>
      </c>
      <c r="E2265" s="73" t="s">
        <v>2626</v>
      </c>
      <c r="F2265" s="74">
        <v>51</v>
      </c>
      <c r="G2265" s="73" t="s">
        <v>7134</v>
      </c>
      <c r="H2265" s="73" t="s">
        <v>86</v>
      </c>
      <c r="I2265" s="73" t="s">
        <v>906</v>
      </c>
      <c r="J2265" s="73" t="s">
        <v>325</v>
      </c>
      <c r="K2265" s="73" t="s">
        <v>391</v>
      </c>
      <c r="L2265" s="73" t="s">
        <v>3855</v>
      </c>
      <c r="M2265" s="73" t="s">
        <v>384</v>
      </c>
      <c r="N2265" s="73" t="s">
        <v>43</v>
      </c>
      <c r="O2265" s="73" t="s">
        <v>386</v>
      </c>
      <c r="P2265" s="73" t="s">
        <v>907</v>
      </c>
      <c r="Q2265" s="73" t="s">
        <v>1033</v>
      </c>
      <c r="R2265" s="73" t="s">
        <v>86</v>
      </c>
      <c r="V2265" s="60" t="str">
        <f>W2265&amp;H2265</f>
        <v>BASIL 108коричневый</v>
      </c>
      <c r="W2265" s="60" t="str">
        <f>_xlfn.LET(_xlpm.TextCell,TEXT(G2265,"###"),IF(_xlpm.TextCell&lt;&gt;"",IF(StyleSpaceSplit,IFERROR(IF(FIND(" ",_xlpm.TextCell)&gt;=1,MID(_xlpm.TextCell,1,FIND(" ",_xlpm.TextCell)-1),_xlpm.TextCell),_xlpm.TextCell),_xlpm.TextCell),""))</f>
        <v>BASIL 108</v>
      </c>
      <c r="X2265" s="60" t="str">
        <f>IF(A2265&lt;&gt;"",IFERROR(IF(FIND(" ",G2265)&gt;=1,MID(G2265,FIND(" ",G2265)+1,LEN(G2265)),""),""),"")</f>
        <v>108</v>
      </c>
      <c r="AC2265" s="51">
        <f>IFERROR(VALUE(MID($C2265,1,2)),0)</f>
        <v>80</v>
      </c>
      <c r="AD2265" s="44">
        <f>IFERROR(VALUE(MID($C2265,4,3)),0)</f>
        <v>264</v>
      </c>
      <c r="AE2265" s="51">
        <f>VALUE(RIGHT("00"&amp;AC2265,2)&amp;RIGHT("000"&amp;AD2265,3))</f>
        <v>80264</v>
      </c>
    </row>
    <row r="2266" spans="1:31">
      <c r="A2266" s="60" t="str">
        <f>IF(G2266&amp;Q2266&lt;&gt;"",W2266&amp;Q2266,"")</f>
        <v>BASIL 108brown</v>
      </c>
      <c r="B2266" s="60" t="str">
        <f>IF(C2266&lt;&gt;"",LEFT(C2266,9),"")</f>
        <v>80-264-14</v>
      </c>
      <c r="C2266" s="73" t="s">
        <v>7136</v>
      </c>
      <c r="D2266" s="73" t="s">
        <v>7133</v>
      </c>
      <c r="E2266" s="73" t="s">
        <v>3871</v>
      </c>
      <c r="F2266" s="74">
        <v>53</v>
      </c>
      <c r="G2266" s="73" t="s">
        <v>7134</v>
      </c>
      <c r="H2266" s="73" t="s">
        <v>86</v>
      </c>
      <c r="I2266" s="73" t="s">
        <v>906</v>
      </c>
      <c r="J2266" s="73" t="s">
        <v>325</v>
      </c>
      <c r="K2266" s="73" t="s">
        <v>391</v>
      </c>
      <c r="L2266" s="73" t="s">
        <v>3855</v>
      </c>
      <c r="M2266" s="73" t="s">
        <v>384</v>
      </c>
      <c r="N2266" s="73" t="s">
        <v>43</v>
      </c>
      <c r="O2266" s="73" t="s">
        <v>386</v>
      </c>
      <c r="P2266" s="73" t="s">
        <v>907</v>
      </c>
      <c r="Q2266" s="73" t="s">
        <v>1033</v>
      </c>
      <c r="R2266" s="73" t="s">
        <v>86</v>
      </c>
      <c r="V2266" s="60" t="str">
        <f>W2266&amp;H2266</f>
        <v>BASIL 108коричневый</v>
      </c>
      <c r="W2266" s="60" t="str">
        <f>_xlfn.LET(_xlpm.TextCell,TEXT(G2266,"###"),IF(_xlpm.TextCell&lt;&gt;"",IF(StyleSpaceSplit,IFERROR(IF(FIND(" ",_xlpm.TextCell)&gt;=1,MID(_xlpm.TextCell,1,FIND(" ",_xlpm.TextCell)-1),_xlpm.TextCell),_xlpm.TextCell),_xlpm.TextCell),""))</f>
        <v>BASIL 108</v>
      </c>
      <c r="X2266" s="60" t="str">
        <f>IF(A2266&lt;&gt;"",IFERROR(IF(FIND(" ",G2266)&gt;=1,MID(G2266,FIND(" ",G2266)+1,LEN(G2266)),""),""),"")</f>
        <v>108</v>
      </c>
      <c r="AC2266" s="51">
        <f>IFERROR(VALUE(MID($C2266,1,2)),0)</f>
        <v>80</v>
      </c>
      <c r="AD2266" s="44">
        <f>IFERROR(VALUE(MID($C2266,4,3)),0)</f>
        <v>264</v>
      </c>
      <c r="AE2266" s="51">
        <f>VALUE(RIGHT("00"&amp;AC2266,2)&amp;RIGHT("000"&amp;AD2266,3))</f>
        <v>80264</v>
      </c>
    </row>
    <row r="2267" spans="1:31">
      <c r="A2267" s="60" t="str">
        <f>IF(G2267&amp;Q2267&lt;&gt;"",W2267&amp;Q2267,"")</f>
        <v>BASIL 108grey</v>
      </c>
      <c r="B2267" s="60" t="str">
        <f>IF(C2267&lt;&gt;"",LEFT(C2267,9),"")</f>
        <v>80-264-08</v>
      </c>
      <c r="C2267" s="73" t="s">
        <v>7176</v>
      </c>
      <c r="D2267" s="73" t="s">
        <v>7177</v>
      </c>
      <c r="E2267" s="73" t="s">
        <v>931</v>
      </c>
      <c r="F2267" s="74">
        <v>0</v>
      </c>
      <c r="G2267" s="73" t="s">
        <v>7134</v>
      </c>
      <c r="H2267" s="73" t="s">
        <v>83</v>
      </c>
      <c r="I2267" s="73" t="s">
        <v>906</v>
      </c>
      <c r="J2267" s="73" t="s">
        <v>325</v>
      </c>
      <c r="K2267" s="73" t="s">
        <v>391</v>
      </c>
      <c r="L2267" s="73" t="s">
        <v>3855</v>
      </c>
      <c r="M2267" s="73" t="s">
        <v>384</v>
      </c>
      <c r="N2267" s="73" t="s">
        <v>43</v>
      </c>
      <c r="O2267" s="73" t="s">
        <v>386</v>
      </c>
      <c r="P2267" s="73" t="s">
        <v>907</v>
      </c>
      <c r="Q2267" s="73" t="s">
        <v>917</v>
      </c>
      <c r="R2267" s="73" t="s">
        <v>83</v>
      </c>
      <c r="V2267" s="60" t="str">
        <f>W2267&amp;H2267</f>
        <v>BASIL 108серый</v>
      </c>
      <c r="W2267" s="60" t="str">
        <f>_xlfn.LET(_xlpm.TextCell,TEXT(G2267,"###"),IF(_xlpm.TextCell&lt;&gt;"",IF(StyleSpaceSplit,IFERROR(IF(FIND(" ",_xlpm.TextCell)&gt;=1,MID(_xlpm.TextCell,1,FIND(" ",_xlpm.TextCell)-1),_xlpm.TextCell),_xlpm.TextCell),_xlpm.TextCell),""))</f>
        <v>BASIL 108</v>
      </c>
      <c r="X2267" s="60" t="str">
        <f>IF(A2267&lt;&gt;"",IFERROR(IF(FIND(" ",G2267)&gt;=1,MID(G2267,FIND(" ",G2267)+1,LEN(G2267)),""),""),"")</f>
        <v>108</v>
      </c>
      <c r="AC2267" s="51">
        <f>IFERROR(VALUE(MID($C2267,1,2)),0)</f>
        <v>80</v>
      </c>
      <c r="AD2267" s="44">
        <f>IFERROR(VALUE(MID($C2267,4,3)),0)</f>
        <v>264</v>
      </c>
      <c r="AE2267" s="51">
        <f>VALUE(RIGHT("00"&amp;AC2267,2)&amp;RIGHT("000"&amp;AD2267,3))</f>
        <v>80264</v>
      </c>
    </row>
    <row r="2268" spans="1:31">
      <c r="A2268" s="60" t="str">
        <f>IF(G2268&amp;Q2268&lt;&gt;"",W2268&amp;Q2268,"")</f>
        <v>BASIL 108grey</v>
      </c>
      <c r="B2268" s="60" t="str">
        <f>IF(C2268&lt;&gt;"",LEFT(C2268,9),"")</f>
        <v>80-264-08</v>
      </c>
      <c r="C2268" s="73" t="s">
        <v>7178</v>
      </c>
      <c r="D2268" s="73" t="s">
        <v>7177</v>
      </c>
      <c r="E2268" s="73" t="s">
        <v>2626</v>
      </c>
      <c r="F2268" s="74">
        <v>51</v>
      </c>
      <c r="G2268" s="73" t="s">
        <v>7134</v>
      </c>
      <c r="H2268" s="73" t="s">
        <v>83</v>
      </c>
      <c r="I2268" s="73" t="s">
        <v>906</v>
      </c>
      <c r="J2268" s="73" t="s">
        <v>325</v>
      </c>
      <c r="K2268" s="73" t="s">
        <v>391</v>
      </c>
      <c r="L2268" s="73" t="s">
        <v>3855</v>
      </c>
      <c r="M2268" s="73" t="s">
        <v>384</v>
      </c>
      <c r="N2268" s="73" t="s">
        <v>43</v>
      </c>
      <c r="O2268" s="73" t="s">
        <v>386</v>
      </c>
      <c r="P2268" s="73" t="s">
        <v>907</v>
      </c>
      <c r="Q2268" s="73" t="s">
        <v>917</v>
      </c>
      <c r="R2268" s="73" t="s">
        <v>83</v>
      </c>
      <c r="V2268" s="60" t="str">
        <f>W2268&amp;H2268</f>
        <v>BASIL 108серый</v>
      </c>
      <c r="W2268" s="60" t="str">
        <f>_xlfn.LET(_xlpm.TextCell,TEXT(G2268,"###"),IF(_xlpm.TextCell&lt;&gt;"",IF(StyleSpaceSplit,IFERROR(IF(FIND(" ",_xlpm.TextCell)&gt;=1,MID(_xlpm.TextCell,1,FIND(" ",_xlpm.TextCell)-1),_xlpm.TextCell),_xlpm.TextCell),_xlpm.TextCell),""))</f>
        <v>BASIL 108</v>
      </c>
      <c r="X2268" s="60" t="str">
        <f>IF(A2268&lt;&gt;"",IFERROR(IF(FIND(" ",G2268)&gt;=1,MID(G2268,FIND(" ",G2268)+1,LEN(G2268)),""),""),"")</f>
        <v>108</v>
      </c>
      <c r="AC2268" s="51">
        <f>IFERROR(VALUE(MID($C2268,1,2)),0)</f>
        <v>80</v>
      </c>
      <c r="AD2268" s="44">
        <f>IFERROR(VALUE(MID($C2268,4,3)),0)</f>
        <v>264</v>
      </c>
      <c r="AE2268" s="51">
        <f>VALUE(RIGHT("00"&amp;AC2268,2)&amp;RIGHT("000"&amp;AD2268,3))</f>
        <v>80264</v>
      </c>
    </row>
    <row r="2269" spans="1:31">
      <c r="A2269" s="60" t="str">
        <f>IF(G2269&amp;Q2269&lt;&gt;"",W2269&amp;Q2269,"")</f>
        <v>BASIL 108grey</v>
      </c>
      <c r="B2269" s="60" t="str">
        <f>IF(C2269&lt;&gt;"",LEFT(C2269,9),"")</f>
        <v>80-264-08</v>
      </c>
      <c r="C2269" s="73" t="s">
        <v>7179</v>
      </c>
      <c r="D2269" s="73" t="s">
        <v>7177</v>
      </c>
      <c r="E2269" s="73" t="s">
        <v>3871</v>
      </c>
      <c r="F2269" s="74">
        <v>53</v>
      </c>
      <c r="G2269" s="73" t="s">
        <v>7134</v>
      </c>
      <c r="H2269" s="73" t="s">
        <v>83</v>
      </c>
      <c r="I2269" s="73" t="s">
        <v>906</v>
      </c>
      <c r="J2269" s="73" t="s">
        <v>325</v>
      </c>
      <c r="K2269" s="73" t="s">
        <v>391</v>
      </c>
      <c r="L2269" s="73" t="s">
        <v>3855</v>
      </c>
      <c r="M2269" s="73" t="s">
        <v>384</v>
      </c>
      <c r="N2269" s="73" t="s">
        <v>43</v>
      </c>
      <c r="O2269" s="73" t="s">
        <v>386</v>
      </c>
      <c r="P2269" s="73" t="s">
        <v>907</v>
      </c>
      <c r="Q2269" s="73" t="s">
        <v>917</v>
      </c>
      <c r="R2269" s="73" t="s">
        <v>83</v>
      </c>
      <c r="V2269" s="60" t="str">
        <f>W2269&amp;H2269</f>
        <v>BASIL 108серый</v>
      </c>
      <c r="W2269" s="60" t="str">
        <f>_xlfn.LET(_xlpm.TextCell,TEXT(G2269,"###"),IF(_xlpm.TextCell&lt;&gt;"",IF(StyleSpaceSplit,IFERROR(IF(FIND(" ",_xlpm.TextCell)&gt;=1,MID(_xlpm.TextCell,1,FIND(" ",_xlpm.TextCell)-1),_xlpm.TextCell),_xlpm.TextCell),_xlpm.TextCell),""))</f>
        <v>BASIL 108</v>
      </c>
      <c r="X2269" s="60" t="str">
        <f>IF(A2269&lt;&gt;"",IFERROR(IF(FIND(" ",G2269)&gt;=1,MID(G2269,FIND(" ",G2269)+1,LEN(G2269)),""),""),"")</f>
        <v>108</v>
      </c>
      <c r="AC2269" s="51">
        <f>IFERROR(VALUE(MID($C2269,1,2)),0)</f>
        <v>80</v>
      </c>
      <c r="AD2269" s="44">
        <f>IFERROR(VALUE(MID($C2269,4,3)),0)</f>
        <v>264</v>
      </c>
      <c r="AE2269" s="51">
        <f>VALUE(RIGHT("00"&amp;AC2269,2)&amp;RIGHT("000"&amp;AD2269,3))</f>
        <v>80264</v>
      </c>
    </row>
    <row r="2270" spans="1:31">
      <c r="A2270" s="60" t="str">
        <f>IF(G2270&amp;Q2270&lt;&gt;"",W2270&amp;Q2270,"")</f>
        <v>BOOGIEbeige</v>
      </c>
      <c r="B2270" s="60" t="str">
        <f>IF(C2270&lt;&gt;"",LEFT(C2270,9),"")</f>
        <v>80-965-02</v>
      </c>
      <c r="C2270" s="73" t="s">
        <v>6567</v>
      </c>
      <c r="D2270" s="73" t="s">
        <v>6568</v>
      </c>
      <c r="E2270" s="73" t="s">
        <v>956</v>
      </c>
      <c r="F2270" s="74">
        <v>55</v>
      </c>
      <c r="G2270" s="73" t="s">
        <v>5509</v>
      </c>
      <c r="H2270" s="73" t="s">
        <v>63</v>
      </c>
      <c r="I2270" s="73" t="s">
        <v>906</v>
      </c>
      <c r="J2270" s="73" t="s">
        <v>325</v>
      </c>
      <c r="K2270" s="73" t="s">
        <v>387</v>
      </c>
      <c r="L2270" s="73" t="s">
        <v>383</v>
      </c>
      <c r="M2270" s="73" t="s">
        <v>388</v>
      </c>
      <c r="N2270" s="73" t="s">
        <v>43</v>
      </c>
      <c r="O2270" s="73" t="s">
        <v>386</v>
      </c>
      <c r="P2270" s="73" t="s">
        <v>907</v>
      </c>
      <c r="Q2270" s="73" t="s">
        <v>937</v>
      </c>
      <c r="R2270" s="73" t="s">
        <v>63</v>
      </c>
      <c r="V2270" s="60" t="str">
        <f>W2270&amp;H2270</f>
        <v>BOOGIEбежевый</v>
      </c>
      <c r="W2270" s="60" t="str">
        <f>_xlfn.LET(_xlpm.TextCell,TEXT(G2270,"###"),IF(_xlpm.TextCell&lt;&gt;"",IF(StyleSpaceSplit,IFERROR(IF(FIND(" ",_xlpm.TextCell)&gt;=1,MID(_xlpm.TextCell,1,FIND(" ",_xlpm.TextCell)-1),_xlpm.TextCell),_xlpm.TextCell),_xlpm.TextCell),""))</f>
        <v>BOOGIE</v>
      </c>
      <c r="X2270" s="60" t="str">
        <f>IF(A2270&lt;&gt;"",IFERROR(IF(FIND(" ",G2270)&gt;=1,MID(G2270,FIND(" ",G2270)+1,LEN(G2270)),""),""),"")</f>
        <v/>
      </c>
      <c r="AC2270" s="51">
        <f>IFERROR(VALUE(MID($C2270,1,2)),0)</f>
        <v>80</v>
      </c>
      <c r="AD2270" s="44">
        <f>IFERROR(VALUE(MID($C2270,4,3)),0)</f>
        <v>965</v>
      </c>
      <c r="AE2270" s="51">
        <f>VALUE(RIGHT("00"&amp;AC2270,2)&amp;RIGHT("000"&amp;AD2270,3))</f>
        <v>80965</v>
      </c>
    </row>
    <row r="2271" spans="1:31">
      <c r="A2271" s="60" t="str">
        <f>IF(G2271&amp;Q2271&lt;&gt;"",W2271&amp;Q2271,"")</f>
        <v>BOOGIEbeige</v>
      </c>
      <c r="B2271" s="60" t="str">
        <f>IF(C2271&lt;&gt;"",LEFT(C2271,9),"")</f>
        <v>80-965-02</v>
      </c>
      <c r="C2271" s="73" t="s">
        <v>6569</v>
      </c>
      <c r="D2271" s="73" t="s">
        <v>6568</v>
      </c>
      <c r="E2271" s="73" t="s">
        <v>904</v>
      </c>
      <c r="F2271" s="74">
        <v>57</v>
      </c>
      <c r="G2271" s="73" t="s">
        <v>5509</v>
      </c>
      <c r="H2271" s="73" t="s">
        <v>63</v>
      </c>
      <c r="I2271" s="73" t="s">
        <v>906</v>
      </c>
      <c r="J2271" s="73" t="s">
        <v>325</v>
      </c>
      <c r="K2271" s="73" t="s">
        <v>387</v>
      </c>
      <c r="L2271" s="73" t="s">
        <v>383</v>
      </c>
      <c r="M2271" s="73" t="s">
        <v>388</v>
      </c>
      <c r="N2271" s="73" t="s">
        <v>43</v>
      </c>
      <c r="O2271" s="73" t="s">
        <v>386</v>
      </c>
      <c r="P2271" s="73" t="s">
        <v>907</v>
      </c>
      <c r="Q2271" s="73" t="s">
        <v>937</v>
      </c>
      <c r="R2271" s="73" t="s">
        <v>63</v>
      </c>
      <c r="V2271" s="60" t="str">
        <f>W2271&amp;H2271</f>
        <v>BOOGIEбежевый</v>
      </c>
      <c r="W2271" s="60" t="str">
        <f>_xlfn.LET(_xlpm.TextCell,TEXT(G2271,"###"),IF(_xlpm.TextCell&lt;&gt;"",IF(StyleSpaceSplit,IFERROR(IF(FIND(" ",_xlpm.TextCell)&gt;=1,MID(_xlpm.TextCell,1,FIND(" ",_xlpm.TextCell)-1),_xlpm.TextCell),_xlpm.TextCell),_xlpm.TextCell),""))</f>
        <v>BOOGIE</v>
      </c>
      <c r="X2271" s="60" t="str">
        <f>IF(A2271&lt;&gt;"",IFERROR(IF(FIND(" ",G2271)&gt;=1,MID(G2271,FIND(" ",G2271)+1,LEN(G2271)),""),""),"")</f>
        <v/>
      </c>
      <c r="AC2271" s="51">
        <f>IFERROR(VALUE(MID($C2271,1,2)),0)</f>
        <v>80</v>
      </c>
      <c r="AD2271" s="44">
        <f>IFERROR(VALUE(MID($C2271,4,3)),0)</f>
        <v>965</v>
      </c>
      <c r="AE2271" s="51">
        <f>VALUE(RIGHT("00"&amp;AC2271,2)&amp;RIGHT("000"&amp;AD2271,3))</f>
        <v>80965</v>
      </c>
    </row>
    <row r="2272" spans="1:31">
      <c r="A2272" s="60" t="str">
        <f>IF(G2272&amp;Q2272&lt;&gt;"",W2272&amp;Q2272,"")</f>
        <v>BOOGIEbeige</v>
      </c>
      <c r="B2272" s="60" t="str">
        <f>IF(C2272&lt;&gt;"",LEFT(C2272,9),"")</f>
        <v>80-965-02</v>
      </c>
      <c r="C2272" s="73" t="s">
        <v>6570</v>
      </c>
      <c r="D2272" s="73" t="s">
        <v>6568</v>
      </c>
      <c r="E2272" s="73" t="s">
        <v>910</v>
      </c>
      <c r="F2272" s="74">
        <v>59</v>
      </c>
      <c r="G2272" s="73" t="s">
        <v>5509</v>
      </c>
      <c r="H2272" s="73" t="s">
        <v>63</v>
      </c>
      <c r="I2272" s="73" t="s">
        <v>906</v>
      </c>
      <c r="J2272" s="73" t="s">
        <v>325</v>
      </c>
      <c r="K2272" s="73" t="s">
        <v>387</v>
      </c>
      <c r="L2272" s="73" t="s">
        <v>383</v>
      </c>
      <c r="M2272" s="73" t="s">
        <v>388</v>
      </c>
      <c r="N2272" s="73" t="s">
        <v>43</v>
      </c>
      <c r="O2272" s="73" t="s">
        <v>386</v>
      </c>
      <c r="P2272" s="73" t="s">
        <v>907</v>
      </c>
      <c r="Q2272" s="73" t="s">
        <v>937</v>
      </c>
      <c r="R2272" s="73" t="s">
        <v>63</v>
      </c>
      <c r="V2272" s="60" t="str">
        <f>W2272&amp;H2272</f>
        <v>BOOGIEбежевый</v>
      </c>
      <c r="W2272" s="60" t="str">
        <f>_xlfn.LET(_xlpm.TextCell,TEXT(G2272,"###"),IF(_xlpm.TextCell&lt;&gt;"",IF(StyleSpaceSplit,IFERROR(IF(FIND(" ",_xlpm.TextCell)&gt;=1,MID(_xlpm.TextCell,1,FIND(" ",_xlpm.TextCell)-1),_xlpm.TextCell),_xlpm.TextCell),_xlpm.TextCell),""))</f>
        <v>BOOGIE</v>
      </c>
      <c r="X2272" s="60" t="str">
        <f>IF(A2272&lt;&gt;"",IFERROR(IF(FIND(" ",G2272)&gt;=1,MID(G2272,FIND(" ",G2272)+1,LEN(G2272)),""),""),"")</f>
        <v/>
      </c>
      <c r="AC2272" s="51">
        <f>IFERROR(VALUE(MID($C2272,1,2)),0)</f>
        <v>80</v>
      </c>
      <c r="AD2272" s="44">
        <f>IFERROR(VALUE(MID($C2272,4,3)),0)</f>
        <v>965</v>
      </c>
      <c r="AE2272" s="51">
        <f>VALUE(RIGHT("00"&amp;AC2272,2)&amp;RIGHT("000"&amp;AD2272,3))</f>
        <v>80965</v>
      </c>
    </row>
    <row r="2273" spans="1:31">
      <c r="A2273" s="60" t="str">
        <f>IF(G2273&amp;Q2273&lt;&gt;"",W2273&amp;Q2273,"")</f>
        <v>BOOGIEburgundy</v>
      </c>
      <c r="B2273" s="60" t="str">
        <f>IF(C2273&lt;&gt;"",LEFT(C2273,9),"")</f>
        <v>80-965-12</v>
      </c>
      <c r="C2273" s="73" t="s">
        <v>5507</v>
      </c>
      <c r="D2273" s="73" t="s">
        <v>5508</v>
      </c>
      <c r="E2273" s="73" t="s">
        <v>904</v>
      </c>
      <c r="F2273" s="74">
        <v>57</v>
      </c>
      <c r="G2273" s="73" t="s">
        <v>5509</v>
      </c>
      <c r="H2273" s="73" t="s">
        <v>121</v>
      </c>
      <c r="I2273" s="73" t="s">
        <v>906</v>
      </c>
      <c r="J2273" s="73" t="s">
        <v>325</v>
      </c>
      <c r="K2273" s="73" t="s">
        <v>387</v>
      </c>
      <c r="L2273" s="73" t="s">
        <v>383</v>
      </c>
      <c r="M2273" s="73" t="s">
        <v>388</v>
      </c>
      <c r="N2273" s="73" t="s">
        <v>43</v>
      </c>
      <c r="O2273" s="73" t="s">
        <v>386</v>
      </c>
      <c r="P2273" s="73" t="s">
        <v>907</v>
      </c>
      <c r="Q2273" s="73" t="s">
        <v>1546</v>
      </c>
      <c r="R2273" s="73" t="s">
        <v>121</v>
      </c>
      <c r="V2273" s="60" t="str">
        <f>W2273&amp;H2273</f>
        <v>BOOGIEбордовый</v>
      </c>
      <c r="W2273" s="60" t="str">
        <f>_xlfn.LET(_xlpm.TextCell,TEXT(G2273,"###"),IF(_xlpm.TextCell&lt;&gt;"",IF(StyleSpaceSplit,IFERROR(IF(FIND(" ",_xlpm.TextCell)&gt;=1,MID(_xlpm.TextCell,1,FIND(" ",_xlpm.TextCell)-1),_xlpm.TextCell),_xlpm.TextCell),_xlpm.TextCell),""))</f>
        <v>BOOGIE</v>
      </c>
      <c r="X2273" s="60" t="str">
        <f>IF(A2273&lt;&gt;"",IFERROR(IF(FIND(" ",G2273)&gt;=1,MID(G2273,FIND(" ",G2273)+1,LEN(G2273)),""),""),"")</f>
        <v/>
      </c>
      <c r="AC2273" s="51">
        <f>IFERROR(VALUE(MID($C2273,1,2)),0)</f>
        <v>80</v>
      </c>
      <c r="AD2273" s="44">
        <f>IFERROR(VALUE(MID($C2273,4,3)),0)</f>
        <v>965</v>
      </c>
      <c r="AE2273" s="51">
        <f>VALUE(RIGHT("00"&amp;AC2273,2)&amp;RIGHT("000"&amp;AD2273,3))</f>
        <v>80965</v>
      </c>
    </row>
    <row r="2274" spans="1:31">
      <c r="A2274" s="60" t="str">
        <f>IF(G2274&amp;Q2274&lt;&gt;"",W2274&amp;Q2274,"")</f>
        <v>BOOGIEburgundy</v>
      </c>
      <c r="B2274" s="60" t="str">
        <f>IF(C2274&lt;&gt;"",LEFT(C2274,9),"")</f>
        <v>80-965-12</v>
      </c>
      <c r="C2274" s="73" t="s">
        <v>5510</v>
      </c>
      <c r="D2274" s="73" t="s">
        <v>5508</v>
      </c>
      <c r="E2274" s="73" t="s">
        <v>956</v>
      </c>
      <c r="F2274" s="74">
        <v>55</v>
      </c>
      <c r="G2274" s="73" t="s">
        <v>5509</v>
      </c>
      <c r="H2274" s="73" t="s">
        <v>121</v>
      </c>
      <c r="I2274" s="73" t="s">
        <v>906</v>
      </c>
      <c r="J2274" s="73" t="s">
        <v>325</v>
      </c>
      <c r="K2274" s="73" t="s">
        <v>387</v>
      </c>
      <c r="L2274" s="73" t="s">
        <v>383</v>
      </c>
      <c r="M2274" s="73" t="s">
        <v>388</v>
      </c>
      <c r="N2274" s="73" t="s">
        <v>43</v>
      </c>
      <c r="O2274" s="73" t="s">
        <v>386</v>
      </c>
      <c r="P2274" s="73" t="s">
        <v>907</v>
      </c>
      <c r="Q2274" s="73" t="s">
        <v>1546</v>
      </c>
      <c r="R2274" s="73" t="s">
        <v>121</v>
      </c>
      <c r="V2274" s="60" t="str">
        <f>W2274&amp;H2274</f>
        <v>BOOGIEбордовый</v>
      </c>
      <c r="W2274" s="60" t="str">
        <f>_xlfn.LET(_xlpm.TextCell,TEXT(G2274,"###"),IF(_xlpm.TextCell&lt;&gt;"",IF(StyleSpaceSplit,IFERROR(IF(FIND(" ",_xlpm.TextCell)&gt;=1,MID(_xlpm.TextCell,1,FIND(" ",_xlpm.TextCell)-1),_xlpm.TextCell),_xlpm.TextCell),_xlpm.TextCell),""))</f>
        <v>BOOGIE</v>
      </c>
      <c r="X2274" s="60" t="str">
        <f>IF(A2274&lt;&gt;"",IFERROR(IF(FIND(" ",G2274)&gt;=1,MID(G2274,FIND(" ",G2274)+1,LEN(G2274)),""),""),"")</f>
        <v/>
      </c>
      <c r="AC2274" s="51">
        <f>IFERROR(VALUE(MID($C2274,1,2)),0)</f>
        <v>80</v>
      </c>
      <c r="AD2274" s="44">
        <f>IFERROR(VALUE(MID($C2274,4,3)),0)</f>
        <v>965</v>
      </c>
      <c r="AE2274" s="51">
        <f>VALUE(RIGHT("00"&amp;AC2274,2)&amp;RIGHT("000"&amp;AD2274,3))</f>
        <v>80965</v>
      </c>
    </row>
    <row r="2275" spans="1:31">
      <c r="A2275" s="60" t="str">
        <f>IF(G2275&amp;Q2275&lt;&gt;"",W2275&amp;Q2275,"")</f>
        <v>BOOGIEburgundy</v>
      </c>
      <c r="B2275" s="60" t="str">
        <f>IF(C2275&lt;&gt;"",LEFT(C2275,9),"")</f>
        <v>80-965-12</v>
      </c>
      <c r="C2275" s="73" t="s">
        <v>5511</v>
      </c>
      <c r="D2275" s="73" t="s">
        <v>5508</v>
      </c>
      <c r="E2275" s="73" t="s">
        <v>910</v>
      </c>
      <c r="F2275" s="74">
        <v>59</v>
      </c>
      <c r="G2275" s="73" t="s">
        <v>5509</v>
      </c>
      <c r="H2275" s="73" t="s">
        <v>121</v>
      </c>
      <c r="I2275" s="73" t="s">
        <v>906</v>
      </c>
      <c r="J2275" s="73" t="s">
        <v>325</v>
      </c>
      <c r="K2275" s="73" t="s">
        <v>387</v>
      </c>
      <c r="L2275" s="73" t="s">
        <v>383</v>
      </c>
      <c r="M2275" s="73" t="s">
        <v>388</v>
      </c>
      <c r="N2275" s="73" t="s">
        <v>43</v>
      </c>
      <c r="O2275" s="73" t="s">
        <v>386</v>
      </c>
      <c r="P2275" s="73" t="s">
        <v>907</v>
      </c>
      <c r="Q2275" s="73" t="s">
        <v>1546</v>
      </c>
      <c r="R2275" s="73" t="s">
        <v>121</v>
      </c>
      <c r="V2275" s="60" t="str">
        <f>W2275&amp;H2275</f>
        <v>BOOGIEбордовый</v>
      </c>
      <c r="W2275" s="60" t="str">
        <f>_xlfn.LET(_xlpm.TextCell,TEXT(G2275,"###"),IF(_xlpm.TextCell&lt;&gt;"",IF(StyleSpaceSplit,IFERROR(IF(FIND(" ",_xlpm.TextCell)&gt;=1,MID(_xlpm.TextCell,1,FIND(" ",_xlpm.TextCell)-1),_xlpm.TextCell),_xlpm.TextCell),_xlpm.TextCell),""))</f>
        <v>BOOGIE</v>
      </c>
      <c r="X2275" s="60" t="str">
        <f>IF(A2275&lt;&gt;"",IFERROR(IF(FIND(" ",G2275)&gt;=1,MID(G2275,FIND(" ",G2275)+1,LEN(G2275)),""),""),"")</f>
        <v/>
      </c>
      <c r="AC2275" s="51">
        <f>IFERROR(VALUE(MID($C2275,1,2)),0)</f>
        <v>80</v>
      </c>
      <c r="AD2275" s="44">
        <f>IFERROR(VALUE(MID($C2275,4,3)),0)</f>
        <v>965</v>
      </c>
      <c r="AE2275" s="51">
        <f>VALUE(RIGHT("00"&amp;AC2275,2)&amp;RIGHT("000"&amp;AD2275,3))</f>
        <v>80965</v>
      </c>
    </row>
    <row r="2276" spans="1:31">
      <c r="A2276" s="60" t="str">
        <f>IF(G2276&amp;Q2276&lt;&gt;"",W2276&amp;Q2276,"")</f>
        <v>BOOGIEnavy</v>
      </c>
      <c r="B2276" s="60" t="str">
        <f>IF(C2276&lt;&gt;"",LEFT(C2276,9),"")</f>
        <v>80-965-16</v>
      </c>
      <c r="C2276" s="73" t="s">
        <v>6571</v>
      </c>
      <c r="D2276" s="73" t="s">
        <v>6572</v>
      </c>
      <c r="E2276" s="73" t="s">
        <v>956</v>
      </c>
      <c r="F2276" s="74">
        <v>55</v>
      </c>
      <c r="G2276" s="73" t="s">
        <v>5509</v>
      </c>
      <c r="H2276" s="73" t="s">
        <v>55</v>
      </c>
      <c r="I2276" s="73" t="s">
        <v>906</v>
      </c>
      <c r="J2276" s="73" t="s">
        <v>325</v>
      </c>
      <c r="K2276" s="73" t="s">
        <v>387</v>
      </c>
      <c r="L2276" s="73" t="s">
        <v>383</v>
      </c>
      <c r="M2276" s="73" t="s">
        <v>388</v>
      </c>
      <c r="N2276" s="73" t="s">
        <v>43</v>
      </c>
      <c r="O2276" s="73" t="s">
        <v>386</v>
      </c>
      <c r="P2276" s="73" t="s">
        <v>907</v>
      </c>
      <c r="Q2276" s="73" t="s">
        <v>1003</v>
      </c>
      <c r="R2276" s="73" t="s">
        <v>71</v>
      </c>
      <c r="V2276" s="60" t="str">
        <f>W2276&amp;H2276</f>
        <v>BOOGIEтемно-синий</v>
      </c>
      <c r="W2276" s="60" t="str">
        <f>_xlfn.LET(_xlpm.TextCell,TEXT(G2276,"###"),IF(_xlpm.TextCell&lt;&gt;"",IF(StyleSpaceSplit,IFERROR(IF(FIND(" ",_xlpm.TextCell)&gt;=1,MID(_xlpm.TextCell,1,FIND(" ",_xlpm.TextCell)-1),_xlpm.TextCell),_xlpm.TextCell),_xlpm.TextCell),""))</f>
        <v>BOOGIE</v>
      </c>
      <c r="X2276" s="60" t="str">
        <f>IF(A2276&lt;&gt;"",IFERROR(IF(FIND(" ",G2276)&gt;=1,MID(G2276,FIND(" ",G2276)+1,LEN(G2276)),""),""),"")</f>
        <v/>
      </c>
      <c r="AC2276" s="51">
        <f>IFERROR(VALUE(MID($C2276,1,2)),0)</f>
        <v>80</v>
      </c>
      <c r="AD2276" s="44">
        <f>IFERROR(VALUE(MID($C2276,4,3)),0)</f>
        <v>965</v>
      </c>
      <c r="AE2276" s="51">
        <f>VALUE(RIGHT("00"&amp;AC2276,2)&amp;RIGHT("000"&amp;AD2276,3))</f>
        <v>80965</v>
      </c>
    </row>
    <row r="2277" spans="1:31">
      <c r="A2277" s="60" t="str">
        <f>IF(G2277&amp;Q2277&lt;&gt;"",W2277&amp;Q2277,"")</f>
        <v>BOOGIEnavy</v>
      </c>
      <c r="B2277" s="60" t="str">
        <f>IF(C2277&lt;&gt;"",LEFT(C2277,9),"")</f>
        <v>80-965-16</v>
      </c>
      <c r="C2277" s="73" t="s">
        <v>6573</v>
      </c>
      <c r="D2277" s="73" t="s">
        <v>6572</v>
      </c>
      <c r="E2277" s="73" t="s">
        <v>904</v>
      </c>
      <c r="F2277" s="74">
        <v>57</v>
      </c>
      <c r="G2277" s="73" t="s">
        <v>5509</v>
      </c>
      <c r="H2277" s="73" t="s">
        <v>55</v>
      </c>
      <c r="I2277" s="73" t="s">
        <v>906</v>
      </c>
      <c r="J2277" s="73" t="s">
        <v>325</v>
      </c>
      <c r="K2277" s="73" t="s">
        <v>387</v>
      </c>
      <c r="L2277" s="73" t="s">
        <v>383</v>
      </c>
      <c r="M2277" s="73" t="s">
        <v>388</v>
      </c>
      <c r="N2277" s="73" t="s">
        <v>43</v>
      </c>
      <c r="O2277" s="73" t="s">
        <v>386</v>
      </c>
      <c r="P2277" s="73" t="s">
        <v>907</v>
      </c>
      <c r="Q2277" s="73" t="s">
        <v>1003</v>
      </c>
      <c r="R2277" s="73" t="s">
        <v>71</v>
      </c>
      <c r="V2277" s="60" t="str">
        <f>W2277&amp;H2277</f>
        <v>BOOGIEтемно-синий</v>
      </c>
      <c r="W2277" s="60" t="str">
        <f>_xlfn.LET(_xlpm.TextCell,TEXT(G2277,"###"),IF(_xlpm.TextCell&lt;&gt;"",IF(StyleSpaceSplit,IFERROR(IF(FIND(" ",_xlpm.TextCell)&gt;=1,MID(_xlpm.TextCell,1,FIND(" ",_xlpm.TextCell)-1),_xlpm.TextCell),_xlpm.TextCell),_xlpm.TextCell),""))</f>
        <v>BOOGIE</v>
      </c>
      <c r="X2277" s="60" t="str">
        <f>IF(A2277&lt;&gt;"",IFERROR(IF(FIND(" ",G2277)&gt;=1,MID(G2277,FIND(" ",G2277)+1,LEN(G2277)),""),""),"")</f>
        <v/>
      </c>
      <c r="AC2277" s="51">
        <f>IFERROR(VALUE(MID($C2277,1,2)),0)</f>
        <v>80</v>
      </c>
      <c r="AD2277" s="44">
        <f>IFERROR(VALUE(MID($C2277,4,3)),0)</f>
        <v>965</v>
      </c>
      <c r="AE2277" s="51">
        <f>VALUE(RIGHT("00"&amp;AC2277,2)&amp;RIGHT("000"&amp;AD2277,3))</f>
        <v>80965</v>
      </c>
    </row>
    <row r="2278" spans="1:31">
      <c r="A2278" s="60" t="str">
        <f>IF(G2278&amp;Q2278&lt;&gt;"",W2278&amp;Q2278,"")</f>
        <v>BOOGIEnavy</v>
      </c>
      <c r="B2278" s="60" t="str">
        <f>IF(C2278&lt;&gt;"",LEFT(C2278,9),"")</f>
        <v>80-965-16</v>
      </c>
      <c r="C2278" s="73" t="s">
        <v>6574</v>
      </c>
      <c r="D2278" s="73" t="s">
        <v>6572</v>
      </c>
      <c r="E2278" s="73" t="s">
        <v>910</v>
      </c>
      <c r="F2278" s="74">
        <v>59</v>
      </c>
      <c r="G2278" s="73" t="s">
        <v>5509</v>
      </c>
      <c r="H2278" s="73" t="s">
        <v>55</v>
      </c>
      <c r="I2278" s="73" t="s">
        <v>906</v>
      </c>
      <c r="J2278" s="73" t="s">
        <v>325</v>
      </c>
      <c r="K2278" s="73" t="s">
        <v>387</v>
      </c>
      <c r="L2278" s="73" t="s">
        <v>383</v>
      </c>
      <c r="M2278" s="73" t="s">
        <v>388</v>
      </c>
      <c r="N2278" s="73" t="s">
        <v>43</v>
      </c>
      <c r="O2278" s="73" t="s">
        <v>386</v>
      </c>
      <c r="P2278" s="73" t="s">
        <v>907</v>
      </c>
      <c r="Q2278" s="73" t="s">
        <v>1003</v>
      </c>
      <c r="R2278" s="73" t="s">
        <v>71</v>
      </c>
      <c r="V2278" s="60" t="str">
        <f>W2278&amp;H2278</f>
        <v>BOOGIEтемно-синий</v>
      </c>
      <c r="W2278" s="60" t="str">
        <f>_xlfn.LET(_xlpm.TextCell,TEXT(G2278,"###"),IF(_xlpm.TextCell&lt;&gt;"",IF(StyleSpaceSplit,IFERROR(IF(FIND(" ",_xlpm.TextCell)&gt;=1,MID(_xlpm.TextCell,1,FIND(" ",_xlpm.TextCell)-1),_xlpm.TextCell),_xlpm.TextCell),_xlpm.TextCell),""))</f>
        <v>BOOGIE</v>
      </c>
      <c r="X2278" s="60" t="str">
        <f>IF(A2278&lt;&gt;"",IFERROR(IF(FIND(" ",G2278)&gt;=1,MID(G2278,FIND(" ",G2278)+1,LEN(G2278)),""),""),"")</f>
        <v/>
      </c>
      <c r="AC2278" s="51">
        <f>IFERROR(VALUE(MID($C2278,1,2)),0)</f>
        <v>80</v>
      </c>
      <c r="AD2278" s="44">
        <f>IFERROR(VALUE(MID($C2278,4,3)),0)</f>
        <v>965</v>
      </c>
      <c r="AE2278" s="51">
        <f>VALUE(RIGHT("00"&amp;AC2278,2)&amp;RIGHT("000"&amp;AD2278,3))</f>
        <v>80965</v>
      </c>
    </row>
    <row r="2279" spans="1:31">
      <c r="A2279" s="60" t="str">
        <f>IF(G2279&amp;Q2279&lt;&gt;"",W2279&amp;Q2279,"")</f>
        <v>BRETTyellow</v>
      </c>
      <c r="B2279" s="60" t="str">
        <f>IF(C2279&lt;&gt;"",LEFT(C2279,9),"")</f>
        <v>80-964-20</v>
      </c>
      <c r="C2279" s="73" t="s">
        <v>5504</v>
      </c>
      <c r="D2279" s="73" t="s">
        <v>5505</v>
      </c>
      <c r="E2279" s="73" t="s">
        <v>910</v>
      </c>
      <c r="F2279" s="74">
        <v>59</v>
      </c>
      <c r="G2279" s="73" t="s">
        <v>5506</v>
      </c>
      <c r="H2279" s="73" t="s">
        <v>65</v>
      </c>
      <c r="I2279" s="73" t="s">
        <v>964</v>
      </c>
      <c r="J2279" s="73" t="s">
        <v>325</v>
      </c>
      <c r="K2279" s="73" t="s">
        <v>382</v>
      </c>
      <c r="L2279" s="73" t="s">
        <v>383</v>
      </c>
      <c r="M2279" s="73" t="s">
        <v>384</v>
      </c>
      <c r="O2279" s="73" t="s">
        <v>386</v>
      </c>
      <c r="P2279" s="73" t="s">
        <v>907</v>
      </c>
      <c r="Q2279" s="73" t="s">
        <v>1383</v>
      </c>
      <c r="R2279" s="73" t="s">
        <v>65</v>
      </c>
      <c r="V2279" s="60" t="str">
        <f>W2279&amp;H2279</f>
        <v>BRETTжелтый</v>
      </c>
      <c r="W2279" s="60" t="str">
        <f>_xlfn.LET(_xlpm.TextCell,TEXT(G2279,"###"),IF(_xlpm.TextCell&lt;&gt;"",IF(StyleSpaceSplit,IFERROR(IF(FIND(" ",_xlpm.TextCell)&gt;=1,MID(_xlpm.TextCell,1,FIND(" ",_xlpm.TextCell)-1),_xlpm.TextCell),_xlpm.TextCell),_xlpm.TextCell),""))</f>
        <v>BRETT</v>
      </c>
      <c r="X2279" s="60" t="str">
        <f>IF(A2279&lt;&gt;"",IFERROR(IF(FIND(" ",G2279)&gt;=1,MID(G2279,FIND(" ",G2279)+1,LEN(G2279)),""),""),"")</f>
        <v/>
      </c>
      <c r="AC2279" s="51">
        <f>IFERROR(VALUE(MID($C2279,1,2)),0)</f>
        <v>80</v>
      </c>
      <c r="AD2279" s="44">
        <f>IFERROR(VALUE(MID($C2279,4,3)),0)</f>
        <v>964</v>
      </c>
      <c r="AE2279" s="51">
        <f>VALUE(RIGHT("00"&amp;AC2279,2)&amp;RIGHT("000"&amp;AD2279,3))</f>
        <v>80964</v>
      </c>
    </row>
    <row r="2280" spans="1:31">
      <c r="A2280" s="60" t="str">
        <f>IF(G2280&amp;Q2280&lt;&gt;"",W2280&amp;Q2280,"")</f>
        <v>BUCKorange</v>
      </c>
      <c r="B2280" s="60" t="str">
        <f>IF(C2280&lt;&gt;"",LEFT(C2280,9),"")</f>
        <v>80-093-13</v>
      </c>
      <c r="C2280" s="73" t="s">
        <v>8270</v>
      </c>
      <c r="D2280" s="73" t="s">
        <v>8271</v>
      </c>
      <c r="E2280" s="73" t="s">
        <v>904</v>
      </c>
      <c r="F2280" s="74">
        <v>57</v>
      </c>
      <c r="G2280" s="73" t="s">
        <v>8272</v>
      </c>
      <c r="H2280" s="73" t="s">
        <v>199</v>
      </c>
      <c r="I2280" s="73" t="s">
        <v>906</v>
      </c>
      <c r="J2280" s="73" t="s">
        <v>325</v>
      </c>
      <c r="K2280" s="73" t="s">
        <v>382</v>
      </c>
      <c r="L2280" s="73" t="s">
        <v>383</v>
      </c>
      <c r="M2280" s="73" t="s">
        <v>384</v>
      </c>
      <c r="N2280" s="73" t="s">
        <v>43</v>
      </c>
      <c r="O2280" s="73" t="s">
        <v>386</v>
      </c>
      <c r="P2280" s="73" t="s">
        <v>907</v>
      </c>
      <c r="Q2280" s="73" t="s">
        <v>1300</v>
      </c>
      <c r="R2280" s="73" t="s">
        <v>199</v>
      </c>
      <c r="V2280" s="60" t="str">
        <f>W2280&amp;H2280</f>
        <v>BUCKоранжевый</v>
      </c>
      <c r="W2280" s="60" t="str">
        <f>_xlfn.LET(_xlpm.TextCell,TEXT(G2280,"###"),IF(_xlpm.TextCell&lt;&gt;"",IF(StyleSpaceSplit,IFERROR(IF(FIND(" ",_xlpm.TextCell)&gt;=1,MID(_xlpm.TextCell,1,FIND(" ",_xlpm.TextCell)-1),_xlpm.TextCell),_xlpm.TextCell),_xlpm.TextCell),""))</f>
        <v>BUCK</v>
      </c>
      <c r="X2280" s="60" t="str">
        <f>IF(A2280&lt;&gt;"",IFERROR(IF(FIND(" ",G2280)&gt;=1,MID(G2280,FIND(" ",G2280)+1,LEN(G2280)),""),""),"")</f>
        <v/>
      </c>
      <c r="AC2280" s="51">
        <f>IFERROR(VALUE(MID($C2280,1,2)),0)</f>
        <v>80</v>
      </c>
      <c r="AD2280" s="44">
        <f>IFERROR(VALUE(MID($C2280,4,3)),0)</f>
        <v>93</v>
      </c>
      <c r="AE2280" s="51">
        <f>VALUE(RIGHT("00"&amp;AC2280,2)&amp;RIGHT("000"&amp;AD2280,3))</f>
        <v>80093</v>
      </c>
    </row>
    <row r="2281" spans="1:31">
      <c r="A2281" s="60" t="str">
        <f>IF(G2281&amp;Q2281&lt;&gt;"",W2281&amp;Q2281,"")</f>
        <v>BUCKorange</v>
      </c>
      <c r="B2281" s="60" t="str">
        <f>IF(C2281&lt;&gt;"",LEFT(C2281,9),"")</f>
        <v>80-093-13</v>
      </c>
      <c r="C2281" s="73" t="s">
        <v>8273</v>
      </c>
      <c r="D2281" s="73" t="s">
        <v>8271</v>
      </c>
      <c r="E2281" s="73" t="s">
        <v>910</v>
      </c>
      <c r="F2281" s="74">
        <v>59</v>
      </c>
      <c r="G2281" s="73" t="s">
        <v>8272</v>
      </c>
      <c r="H2281" s="73" t="s">
        <v>199</v>
      </c>
      <c r="I2281" s="73" t="s">
        <v>906</v>
      </c>
      <c r="J2281" s="73" t="s">
        <v>325</v>
      </c>
      <c r="K2281" s="73" t="s">
        <v>382</v>
      </c>
      <c r="L2281" s="73" t="s">
        <v>383</v>
      </c>
      <c r="M2281" s="73" t="s">
        <v>384</v>
      </c>
      <c r="N2281" s="73" t="s">
        <v>43</v>
      </c>
      <c r="O2281" s="73" t="s">
        <v>386</v>
      </c>
      <c r="P2281" s="73" t="s">
        <v>907</v>
      </c>
      <c r="Q2281" s="73" t="s">
        <v>1300</v>
      </c>
      <c r="R2281" s="73" t="s">
        <v>199</v>
      </c>
      <c r="V2281" s="60" t="str">
        <f>W2281&amp;H2281</f>
        <v>BUCKоранжевый</v>
      </c>
      <c r="W2281" s="60" t="str">
        <f>_xlfn.LET(_xlpm.TextCell,TEXT(G2281,"###"),IF(_xlpm.TextCell&lt;&gt;"",IF(StyleSpaceSplit,IFERROR(IF(FIND(" ",_xlpm.TextCell)&gt;=1,MID(_xlpm.TextCell,1,FIND(" ",_xlpm.TextCell)-1),_xlpm.TextCell),_xlpm.TextCell),_xlpm.TextCell),""))</f>
        <v>BUCK</v>
      </c>
      <c r="X2281" s="60" t="str">
        <f>IF(A2281&lt;&gt;"",IFERROR(IF(FIND(" ",G2281)&gt;=1,MID(G2281,FIND(" ",G2281)+1,LEN(G2281)),""),""),"")</f>
        <v/>
      </c>
      <c r="AC2281" s="51">
        <f>IFERROR(VALUE(MID($C2281,1,2)),0)</f>
        <v>80</v>
      </c>
      <c r="AD2281" s="44">
        <f>IFERROR(VALUE(MID($C2281,4,3)),0)</f>
        <v>93</v>
      </c>
      <c r="AE2281" s="51">
        <f>VALUE(RIGHT("00"&amp;AC2281,2)&amp;RIGHT("000"&amp;AD2281,3))</f>
        <v>80093</v>
      </c>
    </row>
    <row r="2282" spans="1:31">
      <c r="A2282" s="60" t="str">
        <f>IF(G2282&amp;Q2282&lt;&gt;"",W2282&amp;Q2282,"")</f>
        <v>BUCKorange</v>
      </c>
      <c r="B2282" s="60" t="str">
        <f>IF(C2282&lt;&gt;"",LEFT(C2282,9),"")</f>
        <v>80-093-13</v>
      </c>
      <c r="C2282" s="73" t="s">
        <v>8274</v>
      </c>
      <c r="D2282" s="73" t="s">
        <v>8271</v>
      </c>
      <c r="E2282" s="73" t="s">
        <v>931</v>
      </c>
      <c r="F2282" s="74">
        <v>0</v>
      </c>
      <c r="G2282" s="73" t="s">
        <v>8272</v>
      </c>
      <c r="H2282" s="73" t="s">
        <v>199</v>
      </c>
      <c r="I2282" s="73" t="s">
        <v>906</v>
      </c>
      <c r="J2282" s="73" t="s">
        <v>325</v>
      </c>
      <c r="K2282" s="73" t="s">
        <v>382</v>
      </c>
      <c r="L2282" s="73" t="s">
        <v>383</v>
      </c>
      <c r="M2282" s="73" t="s">
        <v>384</v>
      </c>
      <c r="N2282" s="73" t="s">
        <v>43</v>
      </c>
      <c r="O2282" s="73" t="s">
        <v>386</v>
      </c>
      <c r="P2282" s="73" t="s">
        <v>907</v>
      </c>
      <c r="Q2282" s="73" t="s">
        <v>1300</v>
      </c>
      <c r="R2282" s="73" t="s">
        <v>199</v>
      </c>
      <c r="V2282" s="60" t="str">
        <f>W2282&amp;H2282</f>
        <v>BUCKоранжевый</v>
      </c>
      <c r="W2282" s="60" t="str">
        <f>_xlfn.LET(_xlpm.TextCell,TEXT(G2282,"###"),IF(_xlpm.TextCell&lt;&gt;"",IF(StyleSpaceSplit,IFERROR(IF(FIND(" ",_xlpm.TextCell)&gt;=1,MID(_xlpm.TextCell,1,FIND(" ",_xlpm.TextCell)-1),_xlpm.TextCell),_xlpm.TextCell),_xlpm.TextCell),""))</f>
        <v>BUCK</v>
      </c>
      <c r="X2282" s="60" t="str">
        <f>IF(A2282&lt;&gt;"",IFERROR(IF(FIND(" ",G2282)&gt;=1,MID(G2282,FIND(" ",G2282)+1,LEN(G2282)),""),""),"")</f>
        <v/>
      </c>
      <c r="AC2282" s="51">
        <f>IFERROR(VALUE(MID($C2282,1,2)),0)</f>
        <v>80</v>
      </c>
      <c r="AD2282" s="44">
        <f>IFERROR(VALUE(MID($C2282,4,3)),0)</f>
        <v>93</v>
      </c>
      <c r="AE2282" s="51">
        <f>VALUE(RIGHT("00"&amp;AC2282,2)&amp;RIGHT("000"&amp;AD2282,3))</f>
        <v>80093</v>
      </c>
    </row>
    <row r="2283" spans="1:31">
      <c r="A2283" s="60" t="str">
        <f>IF(G2283&amp;Q2283&lt;&gt;"",W2283&amp;Q2283,"")</f>
        <v>BUCKET 001white</v>
      </c>
      <c r="B2283" s="60" t="str">
        <f>IF(C2283&lt;&gt;"",LEFT(C2283,9),"")</f>
        <v>80-705-17</v>
      </c>
      <c r="C2283" s="73" t="s">
        <v>4088</v>
      </c>
      <c r="D2283" s="73" t="s">
        <v>4089</v>
      </c>
      <c r="E2283" s="73" t="s">
        <v>904</v>
      </c>
      <c r="F2283" s="74">
        <v>57</v>
      </c>
      <c r="G2283" s="73" t="s">
        <v>4090</v>
      </c>
      <c r="H2283" s="73" t="s">
        <v>57</v>
      </c>
      <c r="I2283" s="73" t="s">
        <v>906</v>
      </c>
      <c r="J2283" s="73" t="s">
        <v>325</v>
      </c>
      <c r="K2283" s="73" t="s">
        <v>382</v>
      </c>
      <c r="L2283" s="73" t="s">
        <v>383</v>
      </c>
      <c r="M2283" s="73" t="s">
        <v>384</v>
      </c>
      <c r="N2283" s="73" t="s">
        <v>43</v>
      </c>
      <c r="O2283" s="73" t="s">
        <v>386</v>
      </c>
      <c r="P2283" s="73" t="s">
        <v>907</v>
      </c>
      <c r="Q2283" s="73" t="s">
        <v>908</v>
      </c>
      <c r="R2283" s="73" t="s">
        <v>57</v>
      </c>
      <c r="V2283" s="60" t="str">
        <f>W2283&amp;H2283</f>
        <v>BUCKET 001белый</v>
      </c>
      <c r="W2283" s="60" t="str">
        <f>_xlfn.LET(_xlpm.TextCell,TEXT(G2283,"###"),IF(_xlpm.TextCell&lt;&gt;"",IF(StyleSpaceSplit,IFERROR(IF(FIND(" ",_xlpm.TextCell)&gt;=1,MID(_xlpm.TextCell,1,FIND(" ",_xlpm.TextCell)-1),_xlpm.TextCell),_xlpm.TextCell),_xlpm.TextCell),""))</f>
        <v>BUCKET 001</v>
      </c>
      <c r="X2283" s="60" t="str">
        <f>IF(A2283&lt;&gt;"",IFERROR(IF(FIND(" ",G2283)&gt;=1,MID(G2283,FIND(" ",G2283)+1,LEN(G2283)),""),""),"")</f>
        <v>001</v>
      </c>
      <c r="AC2283" s="51">
        <f>IFERROR(VALUE(MID($C2283,1,2)),0)</f>
        <v>80</v>
      </c>
      <c r="AD2283" s="44">
        <f>IFERROR(VALUE(MID($C2283,4,3)),0)</f>
        <v>705</v>
      </c>
      <c r="AE2283" s="51">
        <f>VALUE(RIGHT("00"&amp;AC2283,2)&amp;RIGHT("000"&amp;AD2283,3))</f>
        <v>80705</v>
      </c>
    </row>
    <row r="2284" spans="1:31">
      <c r="A2284" s="60" t="str">
        <f>IF(G2284&amp;Q2284&lt;&gt;"",W2284&amp;Q2284,"")</f>
        <v>BUCKET 001white</v>
      </c>
      <c r="B2284" s="60" t="str">
        <f>IF(C2284&lt;&gt;"",LEFT(C2284,9),"")</f>
        <v>80-705-17</v>
      </c>
      <c r="C2284" s="73" t="s">
        <v>4091</v>
      </c>
      <c r="D2284" s="73" t="s">
        <v>4089</v>
      </c>
      <c r="E2284" s="73" t="s">
        <v>956</v>
      </c>
      <c r="F2284" s="74">
        <v>55</v>
      </c>
      <c r="G2284" s="73" t="s">
        <v>4090</v>
      </c>
      <c r="H2284" s="73" t="s">
        <v>57</v>
      </c>
      <c r="I2284" s="73" t="s">
        <v>906</v>
      </c>
      <c r="J2284" s="73" t="s">
        <v>325</v>
      </c>
      <c r="K2284" s="73" t="s">
        <v>382</v>
      </c>
      <c r="L2284" s="73" t="s">
        <v>383</v>
      </c>
      <c r="M2284" s="73" t="s">
        <v>384</v>
      </c>
      <c r="N2284" s="73" t="s">
        <v>43</v>
      </c>
      <c r="O2284" s="73" t="s">
        <v>386</v>
      </c>
      <c r="P2284" s="73" t="s">
        <v>907</v>
      </c>
      <c r="Q2284" s="73" t="s">
        <v>908</v>
      </c>
      <c r="R2284" s="73" t="s">
        <v>57</v>
      </c>
      <c r="V2284" s="60" t="str">
        <f>W2284&amp;H2284</f>
        <v>BUCKET 001белый</v>
      </c>
      <c r="W2284" s="60" t="str">
        <f>_xlfn.LET(_xlpm.TextCell,TEXT(G2284,"###"),IF(_xlpm.TextCell&lt;&gt;"",IF(StyleSpaceSplit,IFERROR(IF(FIND(" ",_xlpm.TextCell)&gt;=1,MID(_xlpm.TextCell,1,FIND(" ",_xlpm.TextCell)-1),_xlpm.TextCell),_xlpm.TextCell),_xlpm.TextCell),""))</f>
        <v>BUCKET 001</v>
      </c>
      <c r="X2284" s="60" t="str">
        <f>IF(A2284&lt;&gt;"",IFERROR(IF(FIND(" ",G2284)&gt;=1,MID(G2284,FIND(" ",G2284)+1,LEN(G2284)),""),""),"")</f>
        <v>001</v>
      </c>
      <c r="AC2284" s="51">
        <f>IFERROR(VALUE(MID($C2284,1,2)),0)</f>
        <v>80</v>
      </c>
      <c r="AD2284" s="44">
        <f>IFERROR(VALUE(MID($C2284,4,3)),0)</f>
        <v>705</v>
      </c>
      <c r="AE2284" s="51">
        <f>VALUE(RIGHT("00"&amp;AC2284,2)&amp;RIGHT("000"&amp;AD2284,3))</f>
        <v>80705</v>
      </c>
    </row>
    <row r="2285" spans="1:31">
      <c r="A2285" s="60" t="str">
        <f>IF(G2285&amp;Q2285&lt;&gt;"",W2285&amp;Q2285,"")</f>
        <v>BUCKET 001white</v>
      </c>
      <c r="B2285" s="60" t="str">
        <f>IF(C2285&lt;&gt;"",LEFT(C2285,9),"")</f>
        <v>80-705-17</v>
      </c>
      <c r="C2285" s="73" t="s">
        <v>4092</v>
      </c>
      <c r="D2285" s="73" t="s">
        <v>4089</v>
      </c>
      <c r="E2285" s="73" t="s">
        <v>910</v>
      </c>
      <c r="F2285" s="74">
        <v>59</v>
      </c>
      <c r="G2285" s="73" t="s">
        <v>4090</v>
      </c>
      <c r="H2285" s="73" t="s">
        <v>57</v>
      </c>
      <c r="I2285" s="73" t="s">
        <v>906</v>
      </c>
      <c r="J2285" s="73" t="s">
        <v>325</v>
      </c>
      <c r="K2285" s="73" t="s">
        <v>382</v>
      </c>
      <c r="L2285" s="73" t="s">
        <v>383</v>
      </c>
      <c r="M2285" s="73" t="s">
        <v>384</v>
      </c>
      <c r="N2285" s="73" t="s">
        <v>43</v>
      </c>
      <c r="O2285" s="73" t="s">
        <v>386</v>
      </c>
      <c r="P2285" s="73" t="s">
        <v>907</v>
      </c>
      <c r="Q2285" s="73" t="s">
        <v>908</v>
      </c>
      <c r="R2285" s="73" t="s">
        <v>57</v>
      </c>
      <c r="V2285" s="60" t="str">
        <f>W2285&amp;H2285</f>
        <v>BUCKET 001белый</v>
      </c>
      <c r="W2285" s="60" t="str">
        <f>_xlfn.LET(_xlpm.TextCell,TEXT(G2285,"###"),IF(_xlpm.TextCell&lt;&gt;"",IF(StyleSpaceSplit,IFERROR(IF(FIND(" ",_xlpm.TextCell)&gt;=1,MID(_xlpm.TextCell,1,FIND(" ",_xlpm.TextCell)-1),_xlpm.TextCell),_xlpm.TextCell),_xlpm.TextCell),""))</f>
        <v>BUCKET 001</v>
      </c>
      <c r="X2285" s="60" t="str">
        <f>IF(A2285&lt;&gt;"",IFERROR(IF(FIND(" ",G2285)&gt;=1,MID(G2285,FIND(" ",G2285)+1,LEN(G2285)),""),""),"")</f>
        <v>001</v>
      </c>
      <c r="AC2285" s="51">
        <f>IFERROR(VALUE(MID($C2285,1,2)),0)</f>
        <v>80</v>
      </c>
      <c r="AD2285" s="44">
        <f>IFERROR(VALUE(MID($C2285,4,3)),0)</f>
        <v>705</v>
      </c>
      <c r="AE2285" s="51">
        <f>VALUE(RIGHT("00"&amp;AC2285,2)&amp;RIGHT("000"&amp;AD2285,3))</f>
        <v>80705</v>
      </c>
    </row>
    <row r="2286" spans="1:31">
      <c r="A2286" s="60" t="str">
        <f>IF(G2286&amp;Q2286&lt;&gt;"",W2286&amp;Q2286,"")</f>
        <v>BUCKET 001white</v>
      </c>
      <c r="B2286" s="60" t="str">
        <f>IF(C2286&lt;&gt;"",LEFT(C2286,9),"")</f>
        <v>80-705-17</v>
      </c>
      <c r="C2286" s="73" t="s">
        <v>4093</v>
      </c>
      <c r="D2286" s="73" t="s">
        <v>4089</v>
      </c>
      <c r="E2286" s="73" t="s">
        <v>912</v>
      </c>
      <c r="F2286" s="74">
        <v>61</v>
      </c>
      <c r="G2286" s="73" t="s">
        <v>4090</v>
      </c>
      <c r="H2286" s="73" t="s">
        <v>57</v>
      </c>
      <c r="I2286" s="73" t="s">
        <v>906</v>
      </c>
      <c r="J2286" s="73" t="s">
        <v>325</v>
      </c>
      <c r="K2286" s="73" t="s">
        <v>382</v>
      </c>
      <c r="L2286" s="73" t="s">
        <v>383</v>
      </c>
      <c r="M2286" s="73" t="s">
        <v>384</v>
      </c>
      <c r="N2286" s="73" t="s">
        <v>43</v>
      </c>
      <c r="O2286" s="73" t="s">
        <v>386</v>
      </c>
      <c r="P2286" s="73" t="s">
        <v>907</v>
      </c>
      <c r="Q2286" s="73" t="s">
        <v>908</v>
      </c>
      <c r="R2286" s="73" t="s">
        <v>57</v>
      </c>
      <c r="V2286" s="60" t="str">
        <f>W2286&amp;H2286</f>
        <v>BUCKET 001белый</v>
      </c>
      <c r="W2286" s="60" t="str">
        <f>_xlfn.LET(_xlpm.TextCell,TEXT(G2286,"###"),IF(_xlpm.TextCell&lt;&gt;"",IF(StyleSpaceSplit,IFERROR(IF(FIND(" ",_xlpm.TextCell)&gt;=1,MID(_xlpm.TextCell,1,FIND(" ",_xlpm.TextCell)-1),_xlpm.TextCell),_xlpm.TextCell),_xlpm.TextCell),""))</f>
        <v>BUCKET 001</v>
      </c>
      <c r="X2286" s="60" t="str">
        <f>IF(A2286&lt;&gt;"",IFERROR(IF(FIND(" ",G2286)&gt;=1,MID(G2286,FIND(" ",G2286)+1,LEN(G2286)),""),""),"")</f>
        <v>001</v>
      </c>
      <c r="AC2286" s="51">
        <f>IFERROR(VALUE(MID($C2286,1,2)),0)</f>
        <v>80</v>
      </c>
      <c r="AD2286" s="44">
        <f>IFERROR(VALUE(MID($C2286,4,3)),0)</f>
        <v>705</v>
      </c>
      <c r="AE2286" s="51">
        <f>VALUE(RIGHT("00"&amp;AC2286,2)&amp;RIGHT("000"&amp;AD2286,3))</f>
        <v>80705</v>
      </c>
    </row>
    <row r="2287" spans="1:31">
      <c r="A2287" s="60" t="str">
        <f>IF(G2287&amp;Q2287&lt;&gt;"",W2287&amp;Q2287,"")</f>
        <v>BUCKET 001navy</v>
      </c>
      <c r="B2287" s="60" t="str">
        <f>IF(C2287&lt;&gt;"",LEFT(C2287,9),"")</f>
        <v>80-705-16</v>
      </c>
      <c r="C2287" s="73" t="s">
        <v>4576</v>
      </c>
      <c r="D2287" s="73" t="s">
        <v>4577</v>
      </c>
      <c r="E2287" s="73" t="s">
        <v>956</v>
      </c>
      <c r="F2287" s="74">
        <v>55</v>
      </c>
      <c r="G2287" s="73" t="s">
        <v>4090</v>
      </c>
      <c r="H2287" s="73" t="s">
        <v>55</v>
      </c>
      <c r="I2287" s="73" t="s">
        <v>906</v>
      </c>
      <c r="J2287" s="73" t="s">
        <v>325</v>
      </c>
      <c r="K2287" s="73" t="s">
        <v>382</v>
      </c>
      <c r="L2287" s="73" t="s">
        <v>383</v>
      </c>
      <c r="M2287" s="73" t="s">
        <v>384</v>
      </c>
      <c r="N2287" s="73" t="s">
        <v>43</v>
      </c>
      <c r="O2287" s="73" t="s">
        <v>386</v>
      </c>
      <c r="P2287" s="73" t="s">
        <v>907</v>
      </c>
      <c r="Q2287" s="73" t="s">
        <v>1003</v>
      </c>
      <c r="R2287" s="73" t="s">
        <v>71</v>
      </c>
      <c r="V2287" s="60" t="str">
        <f>W2287&amp;H2287</f>
        <v>BUCKET 001темно-синий</v>
      </c>
      <c r="W2287" s="60" t="str">
        <f>_xlfn.LET(_xlpm.TextCell,TEXT(G2287,"###"),IF(_xlpm.TextCell&lt;&gt;"",IF(StyleSpaceSplit,IFERROR(IF(FIND(" ",_xlpm.TextCell)&gt;=1,MID(_xlpm.TextCell,1,FIND(" ",_xlpm.TextCell)-1),_xlpm.TextCell),_xlpm.TextCell),_xlpm.TextCell),""))</f>
        <v>BUCKET 001</v>
      </c>
      <c r="X2287" s="60" t="str">
        <f>IF(A2287&lt;&gt;"",IFERROR(IF(FIND(" ",G2287)&gt;=1,MID(G2287,FIND(" ",G2287)+1,LEN(G2287)),""),""),"")</f>
        <v>001</v>
      </c>
      <c r="AC2287" s="51">
        <f>IFERROR(VALUE(MID($C2287,1,2)),0)</f>
        <v>80</v>
      </c>
      <c r="AD2287" s="44">
        <f>IFERROR(VALUE(MID($C2287,4,3)),0)</f>
        <v>705</v>
      </c>
      <c r="AE2287" s="51">
        <f>VALUE(RIGHT("00"&amp;AC2287,2)&amp;RIGHT("000"&amp;AD2287,3))</f>
        <v>80705</v>
      </c>
    </row>
    <row r="2288" spans="1:31">
      <c r="A2288" s="60" t="str">
        <f>IF(G2288&amp;Q2288&lt;&gt;"",W2288&amp;Q2288,"")</f>
        <v>BUCKET 001navy</v>
      </c>
      <c r="B2288" s="60" t="str">
        <f>IF(C2288&lt;&gt;"",LEFT(C2288,9),"")</f>
        <v>80-705-16</v>
      </c>
      <c r="C2288" s="73" t="s">
        <v>4578</v>
      </c>
      <c r="D2288" s="73" t="s">
        <v>4577</v>
      </c>
      <c r="E2288" s="73" t="s">
        <v>904</v>
      </c>
      <c r="F2288" s="74">
        <v>57</v>
      </c>
      <c r="G2288" s="73" t="s">
        <v>4090</v>
      </c>
      <c r="H2288" s="73" t="s">
        <v>55</v>
      </c>
      <c r="I2288" s="73" t="s">
        <v>906</v>
      </c>
      <c r="J2288" s="73" t="s">
        <v>325</v>
      </c>
      <c r="K2288" s="73" t="s">
        <v>382</v>
      </c>
      <c r="L2288" s="73" t="s">
        <v>383</v>
      </c>
      <c r="M2288" s="73" t="s">
        <v>384</v>
      </c>
      <c r="N2288" s="73" t="s">
        <v>43</v>
      </c>
      <c r="O2288" s="73" t="s">
        <v>386</v>
      </c>
      <c r="P2288" s="73" t="s">
        <v>907</v>
      </c>
      <c r="Q2288" s="73" t="s">
        <v>1003</v>
      </c>
      <c r="R2288" s="73" t="s">
        <v>71</v>
      </c>
      <c r="V2288" s="60" t="str">
        <f>W2288&amp;H2288</f>
        <v>BUCKET 001темно-синий</v>
      </c>
      <c r="W2288" s="60" t="str">
        <f>_xlfn.LET(_xlpm.TextCell,TEXT(G2288,"###"),IF(_xlpm.TextCell&lt;&gt;"",IF(StyleSpaceSplit,IFERROR(IF(FIND(" ",_xlpm.TextCell)&gt;=1,MID(_xlpm.TextCell,1,FIND(" ",_xlpm.TextCell)-1),_xlpm.TextCell),_xlpm.TextCell),_xlpm.TextCell),""))</f>
        <v>BUCKET 001</v>
      </c>
      <c r="X2288" s="60" t="str">
        <f>IF(A2288&lt;&gt;"",IFERROR(IF(FIND(" ",G2288)&gt;=1,MID(G2288,FIND(" ",G2288)+1,LEN(G2288)),""),""),"")</f>
        <v>001</v>
      </c>
      <c r="AC2288" s="51">
        <f>IFERROR(VALUE(MID($C2288,1,2)),0)</f>
        <v>80</v>
      </c>
      <c r="AD2288" s="44">
        <f>IFERROR(VALUE(MID($C2288,4,3)),0)</f>
        <v>705</v>
      </c>
      <c r="AE2288" s="51">
        <f>VALUE(RIGHT("00"&amp;AC2288,2)&amp;RIGHT("000"&amp;AD2288,3))</f>
        <v>80705</v>
      </c>
    </row>
    <row r="2289" spans="1:31">
      <c r="A2289" s="60" t="str">
        <f>IF(G2289&amp;Q2289&lt;&gt;"",W2289&amp;Q2289,"")</f>
        <v>BUCKET 001navy</v>
      </c>
      <c r="B2289" s="60" t="str">
        <f>IF(C2289&lt;&gt;"",LEFT(C2289,9),"")</f>
        <v>80-705-16</v>
      </c>
      <c r="C2289" s="73" t="s">
        <v>4579</v>
      </c>
      <c r="D2289" s="73" t="s">
        <v>4577</v>
      </c>
      <c r="E2289" s="73" t="s">
        <v>910</v>
      </c>
      <c r="F2289" s="74">
        <v>59</v>
      </c>
      <c r="G2289" s="73" t="s">
        <v>4090</v>
      </c>
      <c r="H2289" s="73" t="s">
        <v>55</v>
      </c>
      <c r="I2289" s="73" t="s">
        <v>906</v>
      </c>
      <c r="J2289" s="73" t="s">
        <v>325</v>
      </c>
      <c r="K2289" s="73" t="s">
        <v>382</v>
      </c>
      <c r="L2289" s="73" t="s">
        <v>383</v>
      </c>
      <c r="M2289" s="73" t="s">
        <v>384</v>
      </c>
      <c r="N2289" s="73" t="s">
        <v>43</v>
      </c>
      <c r="O2289" s="73" t="s">
        <v>386</v>
      </c>
      <c r="P2289" s="73" t="s">
        <v>907</v>
      </c>
      <c r="Q2289" s="73" t="s">
        <v>1003</v>
      </c>
      <c r="R2289" s="73" t="s">
        <v>71</v>
      </c>
      <c r="V2289" s="60" t="str">
        <f>W2289&amp;H2289</f>
        <v>BUCKET 001темно-синий</v>
      </c>
      <c r="W2289" s="60" t="str">
        <f>_xlfn.LET(_xlpm.TextCell,TEXT(G2289,"###"),IF(_xlpm.TextCell&lt;&gt;"",IF(StyleSpaceSplit,IFERROR(IF(FIND(" ",_xlpm.TextCell)&gt;=1,MID(_xlpm.TextCell,1,FIND(" ",_xlpm.TextCell)-1),_xlpm.TextCell),_xlpm.TextCell),_xlpm.TextCell),""))</f>
        <v>BUCKET 001</v>
      </c>
      <c r="X2289" s="60" t="str">
        <f>IF(A2289&lt;&gt;"",IFERROR(IF(FIND(" ",G2289)&gt;=1,MID(G2289,FIND(" ",G2289)+1,LEN(G2289)),""),""),"")</f>
        <v>001</v>
      </c>
      <c r="AC2289" s="51">
        <f>IFERROR(VALUE(MID($C2289,1,2)),0)</f>
        <v>80</v>
      </c>
      <c r="AD2289" s="44">
        <f>IFERROR(VALUE(MID($C2289,4,3)),0)</f>
        <v>705</v>
      </c>
      <c r="AE2289" s="51">
        <f>VALUE(RIGHT("00"&amp;AC2289,2)&amp;RIGHT("000"&amp;AD2289,3))</f>
        <v>80705</v>
      </c>
    </row>
    <row r="2290" spans="1:31">
      <c r="A2290" s="60" t="str">
        <f>IF(G2290&amp;Q2290&lt;&gt;"",W2290&amp;Q2290,"")</f>
        <v>BUCKET 001navy</v>
      </c>
      <c r="B2290" s="60" t="str">
        <f>IF(C2290&lt;&gt;"",LEFT(C2290,9),"")</f>
        <v>80-705-16</v>
      </c>
      <c r="C2290" s="73" t="s">
        <v>4580</v>
      </c>
      <c r="D2290" s="73" t="s">
        <v>4577</v>
      </c>
      <c r="E2290" s="73" t="s">
        <v>912</v>
      </c>
      <c r="F2290" s="74">
        <v>61</v>
      </c>
      <c r="G2290" s="73" t="s">
        <v>4090</v>
      </c>
      <c r="H2290" s="73" t="s">
        <v>55</v>
      </c>
      <c r="I2290" s="73" t="s">
        <v>906</v>
      </c>
      <c r="J2290" s="73" t="s">
        <v>325</v>
      </c>
      <c r="K2290" s="73" t="s">
        <v>382</v>
      </c>
      <c r="L2290" s="73" t="s">
        <v>383</v>
      </c>
      <c r="M2290" s="73" t="s">
        <v>384</v>
      </c>
      <c r="N2290" s="73" t="s">
        <v>43</v>
      </c>
      <c r="O2290" s="73" t="s">
        <v>386</v>
      </c>
      <c r="P2290" s="73" t="s">
        <v>907</v>
      </c>
      <c r="Q2290" s="73" t="s">
        <v>1003</v>
      </c>
      <c r="R2290" s="73" t="s">
        <v>71</v>
      </c>
      <c r="V2290" s="60" t="str">
        <f>W2290&amp;H2290</f>
        <v>BUCKET 001темно-синий</v>
      </c>
      <c r="W2290" s="60" t="str">
        <f>_xlfn.LET(_xlpm.TextCell,TEXT(G2290,"###"),IF(_xlpm.TextCell&lt;&gt;"",IF(StyleSpaceSplit,IFERROR(IF(FIND(" ",_xlpm.TextCell)&gt;=1,MID(_xlpm.TextCell,1,FIND(" ",_xlpm.TextCell)-1),_xlpm.TextCell),_xlpm.TextCell),_xlpm.TextCell),""))</f>
        <v>BUCKET 001</v>
      </c>
      <c r="X2290" s="60" t="str">
        <f>IF(A2290&lt;&gt;"",IFERROR(IF(FIND(" ",G2290)&gt;=1,MID(G2290,FIND(" ",G2290)+1,LEN(G2290)),""),""),"")</f>
        <v>001</v>
      </c>
      <c r="AC2290" s="51">
        <f>IFERROR(VALUE(MID($C2290,1,2)),0)</f>
        <v>80</v>
      </c>
      <c r="AD2290" s="44">
        <f>IFERROR(VALUE(MID($C2290,4,3)),0)</f>
        <v>705</v>
      </c>
      <c r="AE2290" s="51">
        <f>VALUE(RIGHT("00"&amp;AC2290,2)&amp;RIGHT("000"&amp;AD2290,3))</f>
        <v>80705</v>
      </c>
    </row>
    <row r="2291" spans="1:31">
      <c r="A2291" s="60" t="str">
        <f>IF(G2291&amp;Q2291&lt;&gt;"",W2291&amp;Q2291,"")</f>
        <v>BUCKET 002white</v>
      </c>
      <c r="B2291" s="60" t="str">
        <f>IF(C2291&lt;&gt;"",LEFT(C2291,9),"")</f>
        <v>80-706-17</v>
      </c>
      <c r="C2291" s="73" t="s">
        <v>4581</v>
      </c>
      <c r="D2291" s="73" t="s">
        <v>4582</v>
      </c>
      <c r="E2291" s="73" t="s">
        <v>956</v>
      </c>
      <c r="F2291" s="74">
        <v>55</v>
      </c>
      <c r="G2291" s="73" t="s">
        <v>4096</v>
      </c>
      <c r="H2291" s="73" t="s">
        <v>57</v>
      </c>
      <c r="I2291" s="73" t="s">
        <v>906</v>
      </c>
      <c r="J2291" s="73" t="s">
        <v>325</v>
      </c>
      <c r="K2291" s="73" t="s">
        <v>382</v>
      </c>
      <c r="L2291" s="73" t="s">
        <v>383</v>
      </c>
      <c r="M2291" s="73" t="s">
        <v>384</v>
      </c>
      <c r="N2291" s="73" t="s">
        <v>43</v>
      </c>
      <c r="O2291" s="73" t="s">
        <v>386</v>
      </c>
      <c r="P2291" s="73" t="s">
        <v>907</v>
      </c>
      <c r="Q2291" s="73" t="s">
        <v>908</v>
      </c>
      <c r="R2291" s="73" t="s">
        <v>57</v>
      </c>
      <c r="V2291" s="60" t="str">
        <f>W2291&amp;H2291</f>
        <v>BUCKET 002белый</v>
      </c>
      <c r="W2291" s="60" t="str">
        <f>_xlfn.LET(_xlpm.TextCell,TEXT(G2291,"###"),IF(_xlpm.TextCell&lt;&gt;"",IF(StyleSpaceSplit,IFERROR(IF(FIND(" ",_xlpm.TextCell)&gt;=1,MID(_xlpm.TextCell,1,FIND(" ",_xlpm.TextCell)-1),_xlpm.TextCell),_xlpm.TextCell),_xlpm.TextCell),""))</f>
        <v>BUCKET 002</v>
      </c>
      <c r="X2291" s="60" t="str">
        <f>IF(A2291&lt;&gt;"",IFERROR(IF(FIND(" ",G2291)&gt;=1,MID(G2291,FIND(" ",G2291)+1,LEN(G2291)),""),""),"")</f>
        <v>002</v>
      </c>
      <c r="AC2291" s="51">
        <f>IFERROR(VALUE(MID($C2291,1,2)),0)</f>
        <v>80</v>
      </c>
      <c r="AD2291" s="44">
        <f>IFERROR(VALUE(MID($C2291,4,3)),0)</f>
        <v>706</v>
      </c>
      <c r="AE2291" s="51">
        <f>VALUE(RIGHT("00"&amp;AC2291,2)&amp;RIGHT("000"&amp;AD2291,3))</f>
        <v>80706</v>
      </c>
    </row>
    <row r="2292" spans="1:31">
      <c r="A2292" s="60" t="str">
        <f>IF(G2292&amp;Q2292&lt;&gt;"",W2292&amp;Q2292,"")</f>
        <v>BUCKET 002white</v>
      </c>
      <c r="B2292" s="60" t="str">
        <f>IF(C2292&lt;&gt;"",LEFT(C2292,9),"")</f>
        <v>80-706-17</v>
      </c>
      <c r="C2292" s="73" t="s">
        <v>4583</v>
      </c>
      <c r="D2292" s="73" t="s">
        <v>4582</v>
      </c>
      <c r="E2292" s="73" t="s">
        <v>904</v>
      </c>
      <c r="F2292" s="74">
        <v>57</v>
      </c>
      <c r="G2292" s="73" t="s">
        <v>4096</v>
      </c>
      <c r="H2292" s="73" t="s">
        <v>57</v>
      </c>
      <c r="I2292" s="73" t="s">
        <v>906</v>
      </c>
      <c r="J2292" s="73" t="s">
        <v>325</v>
      </c>
      <c r="K2292" s="73" t="s">
        <v>382</v>
      </c>
      <c r="L2292" s="73" t="s">
        <v>383</v>
      </c>
      <c r="M2292" s="73" t="s">
        <v>384</v>
      </c>
      <c r="N2292" s="73" t="s">
        <v>43</v>
      </c>
      <c r="O2292" s="73" t="s">
        <v>386</v>
      </c>
      <c r="P2292" s="73" t="s">
        <v>907</v>
      </c>
      <c r="Q2292" s="73" t="s">
        <v>908</v>
      </c>
      <c r="R2292" s="73" t="s">
        <v>57</v>
      </c>
      <c r="V2292" s="60" t="str">
        <f>W2292&amp;H2292</f>
        <v>BUCKET 002белый</v>
      </c>
      <c r="W2292" s="60" t="str">
        <f>_xlfn.LET(_xlpm.TextCell,TEXT(G2292,"###"),IF(_xlpm.TextCell&lt;&gt;"",IF(StyleSpaceSplit,IFERROR(IF(FIND(" ",_xlpm.TextCell)&gt;=1,MID(_xlpm.TextCell,1,FIND(" ",_xlpm.TextCell)-1),_xlpm.TextCell),_xlpm.TextCell),_xlpm.TextCell),""))</f>
        <v>BUCKET 002</v>
      </c>
      <c r="X2292" s="60" t="str">
        <f>IF(A2292&lt;&gt;"",IFERROR(IF(FIND(" ",G2292)&gt;=1,MID(G2292,FIND(" ",G2292)+1,LEN(G2292)),""),""),"")</f>
        <v>002</v>
      </c>
      <c r="AC2292" s="51">
        <f>IFERROR(VALUE(MID($C2292,1,2)),0)</f>
        <v>80</v>
      </c>
      <c r="AD2292" s="44">
        <f>IFERROR(VALUE(MID($C2292,4,3)),0)</f>
        <v>706</v>
      </c>
      <c r="AE2292" s="51">
        <f>VALUE(RIGHT("00"&amp;AC2292,2)&amp;RIGHT("000"&amp;AD2292,3))</f>
        <v>80706</v>
      </c>
    </row>
    <row r="2293" spans="1:31">
      <c r="A2293" s="60" t="str">
        <f>IF(G2293&amp;Q2293&lt;&gt;"",W2293&amp;Q2293,"")</f>
        <v>BUCKET 002white</v>
      </c>
      <c r="B2293" s="60" t="str">
        <f>IF(C2293&lt;&gt;"",LEFT(C2293,9),"")</f>
        <v>80-706-17</v>
      </c>
      <c r="C2293" s="73" t="s">
        <v>4584</v>
      </c>
      <c r="D2293" s="73" t="s">
        <v>4582</v>
      </c>
      <c r="E2293" s="73" t="s">
        <v>910</v>
      </c>
      <c r="F2293" s="74">
        <v>59</v>
      </c>
      <c r="G2293" s="73" t="s">
        <v>4096</v>
      </c>
      <c r="H2293" s="73" t="s">
        <v>57</v>
      </c>
      <c r="I2293" s="73" t="s">
        <v>906</v>
      </c>
      <c r="J2293" s="73" t="s">
        <v>325</v>
      </c>
      <c r="K2293" s="73" t="s">
        <v>382</v>
      </c>
      <c r="L2293" s="73" t="s">
        <v>383</v>
      </c>
      <c r="M2293" s="73" t="s">
        <v>384</v>
      </c>
      <c r="N2293" s="73" t="s">
        <v>43</v>
      </c>
      <c r="O2293" s="73" t="s">
        <v>386</v>
      </c>
      <c r="P2293" s="73" t="s">
        <v>907</v>
      </c>
      <c r="Q2293" s="73" t="s">
        <v>908</v>
      </c>
      <c r="R2293" s="73" t="s">
        <v>57</v>
      </c>
      <c r="V2293" s="60" t="str">
        <f>W2293&amp;H2293</f>
        <v>BUCKET 002белый</v>
      </c>
      <c r="W2293" s="60" t="str">
        <f>_xlfn.LET(_xlpm.TextCell,TEXT(G2293,"###"),IF(_xlpm.TextCell&lt;&gt;"",IF(StyleSpaceSplit,IFERROR(IF(FIND(" ",_xlpm.TextCell)&gt;=1,MID(_xlpm.TextCell,1,FIND(" ",_xlpm.TextCell)-1),_xlpm.TextCell),_xlpm.TextCell),_xlpm.TextCell),""))</f>
        <v>BUCKET 002</v>
      </c>
      <c r="X2293" s="60" t="str">
        <f>IF(A2293&lt;&gt;"",IFERROR(IF(FIND(" ",G2293)&gt;=1,MID(G2293,FIND(" ",G2293)+1,LEN(G2293)),""),""),"")</f>
        <v>002</v>
      </c>
      <c r="AC2293" s="51">
        <f>IFERROR(VALUE(MID($C2293,1,2)),0)</f>
        <v>80</v>
      </c>
      <c r="AD2293" s="44">
        <f>IFERROR(VALUE(MID($C2293,4,3)),0)</f>
        <v>706</v>
      </c>
      <c r="AE2293" s="51">
        <f>VALUE(RIGHT("00"&amp;AC2293,2)&amp;RIGHT("000"&amp;AD2293,3))</f>
        <v>80706</v>
      </c>
    </row>
    <row r="2294" spans="1:31">
      <c r="A2294" s="60" t="str">
        <f>IF(G2294&amp;Q2294&lt;&gt;"",W2294&amp;Q2294,"")</f>
        <v>BUCKET 002white</v>
      </c>
      <c r="B2294" s="60" t="str">
        <f>IF(C2294&lt;&gt;"",LEFT(C2294,9),"")</f>
        <v>80-706-17</v>
      </c>
      <c r="C2294" s="73" t="s">
        <v>4585</v>
      </c>
      <c r="D2294" s="73" t="s">
        <v>4582</v>
      </c>
      <c r="E2294" s="73" t="s">
        <v>912</v>
      </c>
      <c r="F2294" s="74">
        <v>61</v>
      </c>
      <c r="G2294" s="73" t="s">
        <v>4096</v>
      </c>
      <c r="H2294" s="73" t="s">
        <v>57</v>
      </c>
      <c r="I2294" s="73" t="s">
        <v>906</v>
      </c>
      <c r="J2294" s="73" t="s">
        <v>325</v>
      </c>
      <c r="K2294" s="73" t="s">
        <v>382</v>
      </c>
      <c r="L2294" s="73" t="s">
        <v>383</v>
      </c>
      <c r="M2294" s="73" t="s">
        <v>384</v>
      </c>
      <c r="N2294" s="73" t="s">
        <v>43</v>
      </c>
      <c r="O2294" s="73" t="s">
        <v>386</v>
      </c>
      <c r="P2294" s="73" t="s">
        <v>907</v>
      </c>
      <c r="Q2294" s="73" t="s">
        <v>908</v>
      </c>
      <c r="R2294" s="73" t="s">
        <v>57</v>
      </c>
      <c r="V2294" s="60" t="str">
        <f>W2294&amp;H2294</f>
        <v>BUCKET 002белый</v>
      </c>
      <c r="W2294" s="60" t="str">
        <f>_xlfn.LET(_xlpm.TextCell,TEXT(G2294,"###"),IF(_xlpm.TextCell&lt;&gt;"",IF(StyleSpaceSplit,IFERROR(IF(FIND(" ",_xlpm.TextCell)&gt;=1,MID(_xlpm.TextCell,1,FIND(" ",_xlpm.TextCell)-1),_xlpm.TextCell),_xlpm.TextCell),_xlpm.TextCell),""))</f>
        <v>BUCKET 002</v>
      </c>
      <c r="X2294" s="60" t="str">
        <f>IF(A2294&lt;&gt;"",IFERROR(IF(FIND(" ",G2294)&gt;=1,MID(G2294,FIND(" ",G2294)+1,LEN(G2294)),""),""),"")</f>
        <v>002</v>
      </c>
      <c r="AC2294" s="51">
        <f>IFERROR(VALUE(MID($C2294,1,2)),0)</f>
        <v>80</v>
      </c>
      <c r="AD2294" s="44">
        <f>IFERROR(VALUE(MID($C2294,4,3)),0)</f>
        <v>706</v>
      </c>
      <c r="AE2294" s="51">
        <f>VALUE(RIGHT("00"&amp;AC2294,2)&amp;RIGHT("000"&amp;AD2294,3))</f>
        <v>80706</v>
      </c>
    </row>
    <row r="2295" spans="1:31">
      <c r="A2295" s="60" t="str">
        <f>IF(G2295&amp;Q2295&lt;&gt;"",W2295&amp;Q2295,"")</f>
        <v>BUCKET 002navy</v>
      </c>
      <c r="B2295" s="60" t="str">
        <f>IF(C2295&lt;&gt;"",LEFT(C2295,9),"")</f>
        <v>80-706-16</v>
      </c>
      <c r="C2295" s="73" t="s">
        <v>4094</v>
      </c>
      <c r="D2295" s="73" t="s">
        <v>4095</v>
      </c>
      <c r="E2295" s="73" t="s">
        <v>910</v>
      </c>
      <c r="F2295" s="74">
        <v>59</v>
      </c>
      <c r="G2295" s="73" t="s">
        <v>4096</v>
      </c>
      <c r="H2295" s="73" t="s">
        <v>55</v>
      </c>
      <c r="I2295" s="73" t="s">
        <v>906</v>
      </c>
      <c r="J2295" s="73" t="s">
        <v>325</v>
      </c>
      <c r="K2295" s="73" t="s">
        <v>382</v>
      </c>
      <c r="L2295" s="73" t="s">
        <v>383</v>
      </c>
      <c r="M2295" s="73" t="s">
        <v>384</v>
      </c>
      <c r="N2295" s="73" t="s">
        <v>43</v>
      </c>
      <c r="O2295" s="73" t="s">
        <v>386</v>
      </c>
      <c r="P2295" s="73" t="s">
        <v>907</v>
      </c>
      <c r="Q2295" s="73" t="s">
        <v>1003</v>
      </c>
      <c r="R2295" s="73" t="s">
        <v>71</v>
      </c>
      <c r="V2295" s="60" t="str">
        <f>W2295&amp;H2295</f>
        <v>BUCKET 002темно-синий</v>
      </c>
      <c r="W2295" s="60" t="str">
        <f>_xlfn.LET(_xlpm.TextCell,TEXT(G2295,"###"),IF(_xlpm.TextCell&lt;&gt;"",IF(StyleSpaceSplit,IFERROR(IF(FIND(" ",_xlpm.TextCell)&gt;=1,MID(_xlpm.TextCell,1,FIND(" ",_xlpm.TextCell)-1),_xlpm.TextCell),_xlpm.TextCell),_xlpm.TextCell),""))</f>
        <v>BUCKET 002</v>
      </c>
      <c r="X2295" s="60" t="str">
        <f>IF(A2295&lt;&gt;"",IFERROR(IF(FIND(" ",G2295)&gt;=1,MID(G2295,FIND(" ",G2295)+1,LEN(G2295)),""),""),"")</f>
        <v>002</v>
      </c>
      <c r="AC2295" s="51">
        <f>IFERROR(VALUE(MID($C2295,1,2)),0)</f>
        <v>80</v>
      </c>
      <c r="AD2295" s="44">
        <f>IFERROR(VALUE(MID($C2295,4,3)),0)</f>
        <v>706</v>
      </c>
      <c r="AE2295" s="51">
        <f>VALUE(RIGHT("00"&amp;AC2295,2)&amp;RIGHT("000"&amp;AD2295,3))</f>
        <v>80706</v>
      </c>
    </row>
    <row r="2296" spans="1:31">
      <c r="A2296" s="60" t="str">
        <f>IF(G2296&amp;Q2296&lt;&gt;"",W2296&amp;Q2296,"")</f>
        <v>BUCKET 002navy</v>
      </c>
      <c r="B2296" s="60" t="str">
        <f>IF(C2296&lt;&gt;"",LEFT(C2296,9),"")</f>
        <v>80-706-16</v>
      </c>
      <c r="C2296" s="73" t="s">
        <v>4097</v>
      </c>
      <c r="D2296" s="73" t="s">
        <v>4095</v>
      </c>
      <c r="E2296" s="73" t="s">
        <v>956</v>
      </c>
      <c r="F2296" s="74">
        <v>55</v>
      </c>
      <c r="G2296" s="73" t="s">
        <v>4096</v>
      </c>
      <c r="H2296" s="73" t="s">
        <v>55</v>
      </c>
      <c r="I2296" s="73" t="s">
        <v>906</v>
      </c>
      <c r="J2296" s="73" t="s">
        <v>325</v>
      </c>
      <c r="K2296" s="73" t="s">
        <v>382</v>
      </c>
      <c r="L2296" s="73" t="s">
        <v>383</v>
      </c>
      <c r="M2296" s="73" t="s">
        <v>384</v>
      </c>
      <c r="N2296" s="73" t="s">
        <v>43</v>
      </c>
      <c r="O2296" s="73" t="s">
        <v>386</v>
      </c>
      <c r="P2296" s="73" t="s">
        <v>907</v>
      </c>
      <c r="Q2296" s="73" t="s">
        <v>1003</v>
      </c>
      <c r="R2296" s="73" t="s">
        <v>71</v>
      </c>
      <c r="V2296" s="60" t="str">
        <f>W2296&amp;H2296</f>
        <v>BUCKET 002темно-синий</v>
      </c>
      <c r="W2296" s="60" t="str">
        <f>_xlfn.LET(_xlpm.TextCell,TEXT(G2296,"###"),IF(_xlpm.TextCell&lt;&gt;"",IF(StyleSpaceSplit,IFERROR(IF(FIND(" ",_xlpm.TextCell)&gt;=1,MID(_xlpm.TextCell,1,FIND(" ",_xlpm.TextCell)-1),_xlpm.TextCell),_xlpm.TextCell),_xlpm.TextCell),""))</f>
        <v>BUCKET 002</v>
      </c>
      <c r="X2296" s="60" t="str">
        <f>IF(A2296&lt;&gt;"",IFERROR(IF(FIND(" ",G2296)&gt;=1,MID(G2296,FIND(" ",G2296)+1,LEN(G2296)),""),""),"")</f>
        <v>002</v>
      </c>
      <c r="AC2296" s="51">
        <f>IFERROR(VALUE(MID($C2296,1,2)),0)</f>
        <v>80</v>
      </c>
      <c r="AD2296" s="44">
        <f>IFERROR(VALUE(MID($C2296,4,3)),0)</f>
        <v>706</v>
      </c>
      <c r="AE2296" s="51">
        <f>VALUE(RIGHT("00"&amp;AC2296,2)&amp;RIGHT("000"&amp;AD2296,3))</f>
        <v>80706</v>
      </c>
    </row>
    <row r="2297" spans="1:31">
      <c r="A2297" s="60" t="str">
        <f>IF(G2297&amp;Q2297&lt;&gt;"",W2297&amp;Q2297,"")</f>
        <v>BUCKET 002navy</v>
      </c>
      <c r="B2297" s="60" t="str">
        <f>IF(C2297&lt;&gt;"",LEFT(C2297,9),"")</f>
        <v>80-706-16</v>
      </c>
      <c r="C2297" s="73" t="s">
        <v>4098</v>
      </c>
      <c r="D2297" s="73" t="s">
        <v>4095</v>
      </c>
      <c r="E2297" s="73" t="s">
        <v>904</v>
      </c>
      <c r="F2297" s="74">
        <v>57</v>
      </c>
      <c r="G2297" s="73" t="s">
        <v>4096</v>
      </c>
      <c r="H2297" s="73" t="s">
        <v>55</v>
      </c>
      <c r="I2297" s="73" t="s">
        <v>906</v>
      </c>
      <c r="J2297" s="73" t="s">
        <v>325</v>
      </c>
      <c r="K2297" s="73" t="s">
        <v>382</v>
      </c>
      <c r="L2297" s="73" t="s">
        <v>383</v>
      </c>
      <c r="M2297" s="73" t="s">
        <v>384</v>
      </c>
      <c r="N2297" s="73" t="s">
        <v>43</v>
      </c>
      <c r="O2297" s="73" t="s">
        <v>386</v>
      </c>
      <c r="P2297" s="73" t="s">
        <v>907</v>
      </c>
      <c r="Q2297" s="73" t="s">
        <v>1003</v>
      </c>
      <c r="R2297" s="73" t="s">
        <v>71</v>
      </c>
      <c r="V2297" s="60" t="str">
        <f>W2297&amp;H2297</f>
        <v>BUCKET 002темно-синий</v>
      </c>
      <c r="W2297" s="60" t="str">
        <f>_xlfn.LET(_xlpm.TextCell,TEXT(G2297,"###"),IF(_xlpm.TextCell&lt;&gt;"",IF(StyleSpaceSplit,IFERROR(IF(FIND(" ",_xlpm.TextCell)&gt;=1,MID(_xlpm.TextCell,1,FIND(" ",_xlpm.TextCell)-1),_xlpm.TextCell),_xlpm.TextCell),_xlpm.TextCell),""))</f>
        <v>BUCKET 002</v>
      </c>
      <c r="X2297" s="60" t="str">
        <f>IF(A2297&lt;&gt;"",IFERROR(IF(FIND(" ",G2297)&gt;=1,MID(G2297,FIND(" ",G2297)+1,LEN(G2297)),""),""),"")</f>
        <v>002</v>
      </c>
      <c r="AC2297" s="51">
        <f>IFERROR(VALUE(MID($C2297,1,2)),0)</f>
        <v>80</v>
      </c>
      <c r="AD2297" s="44">
        <f>IFERROR(VALUE(MID($C2297,4,3)),0)</f>
        <v>706</v>
      </c>
      <c r="AE2297" s="51">
        <f>VALUE(RIGHT("00"&amp;AC2297,2)&amp;RIGHT("000"&amp;AD2297,3))</f>
        <v>80706</v>
      </c>
    </row>
    <row r="2298" spans="1:31">
      <c r="A2298" s="60" t="str">
        <f>IF(G2298&amp;Q2298&lt;&gt;"",W2298&amp;Q2298,"")</f>
        <v>BUCKET 002navy</v>
      </c>
      <c r="B2298" s="60" t="str">
        <f>IF(C2298&lt;&gt;"",LEFT(C2298,9),"")</f>
        <v>80-706-16</v>
      </c>
      <c r="C2298" s="73" t="s">
        <v>4099</v>
      </c>
      <c r="D2298" s="73" t="s">
        <v>4095</v>
      </c>
      <c r="E2298" s="73" t="s">
        <v>912</v>
      </c>
      <c r="F2298" s="74">
        <v>61</v>
      </c>
      <c r="G2298" s="73" t="s">
        <v>4096</v>
      </c>
      <c r="H2298" s="73" t="s">
        <v>55</v>
      </c>
      <c r="I2298" s="73" t="s">
        <v>906</v>
      </c>
      <c r="J2298" s="73" t="s">
        <v>325</v>
      </c>
      <c r="K2298" s="73" t="s">
        <v>382</v>
      </c>
      <c r="L2298" s="73" t="s">
        <v>383</v>
      </c>
      <c r="M2298" s="73" t="s">
        <v>384</v>
      </c>
      <c r="N2298" s="73" t="s">
        <v>43</v>
      </c>
      <c r="O2298" s="73" t="s">
        <v>386</v>
      </c>
      <c r="P2298" s="73" t="s">
        <v>907</v>
      </c>
      <c r="Q2298" s="73" t="s">
        <v>1003</v>
      </c>
      <c r="R2298" s="73" t="s">
        <v>71</v>
      </c>
      <c r="V2298" s="60" t="str">
        <f>W2298&amp;H2298</f>
        <v>BUCKET 002темно-синий</v>
      </c>
      <c r="W2298" s="60" t="str">
        <f>_xlfn.LET(_xlpm.TextCell,TEXT(G2298,"###"),IF(_xlpm.TextCell&lt;&gt;"",IF(StyleSpaceSplit,IFERROR(IF(FIND(" ",_xlpm.TextCell)&gt;=1,MID(_xlpm.TextCell,1,FIND(" ",_xlpm.TextCell)-1),_xlpm.TextCell),_xlpm.TextCell),_xlpm.TextCell),""))</f>
        <v>BUCKET 002</v>
      </c>
      <c r="X2298" s="60" t="str">
        <f>IF(A2298&lt;&gt;"",IFERROR(IF(FIND(" ",G2298)&gt;=1,MID(G2298,FIND(" ",G2298)+1,LEN(G2298)),""),""),"")</f>
        <v>002</v>
      </c>
      <c r="AC2298" s="51">
        <f>IFERROR(VALUE(MID($C2298,1,2)),0)</f>
        <v>80</v>
      </c>
      <c r="AD2298" s="44">
        <f>IFERROR(VALUE(MID($C2298,4,3)),0)</f>
        <v>706</v>
      </c>
      <c r="AE2298" s="51">
        <f>VALUE(RIGHT("00"&amp;AC2298,2)&amp;RIGHT("000"&amp;AD2298,3))</f>
        <v>80706</v>
      </c>
    </row>
    <row r="2299" spans="1:31">
      <c r="A2299" s="60" t="str">
        <f>IF(G2299&amp;Q2299&lt;&gt;"",W2299&amp;Q2299,"")</f>
        <v>BUCKET 003white</v>
      </c>
      <c r="B2299" s="60" t="str">
        <f>IF(C2299&lt;&gt;"",LEFT(C2299,9),"")</f>
        <v>80-707-17</v>
      </c>
      <c r="C2299" s="73" t="s">
        <v>4100</v>
      </c>
      <c r="D2299" s="73" t="s">
        <v>4101</v>
      </c>
      <c r="E2299" s="73" t="s">
        <v>904</v>
      </c>
      <c r="F2299" s="74">
        <v>57</v>
      </c>
      <c r="G2299" s="73" t="s">
        <v>4102</v>
      </c>
      <c r="H2299" s="73" t="s">
        <v>57</v>
      </c>
      <c r="I2299" s="73" t="s">
        <v>906</v>
      </c>
      <c r="J2299" s="73" t="s">
        <v>325</v>
      </c>
      <c r="K2299" s="73" t="s">
        <v>382</v>
      </c>
      <c r="L2299" s="73" t="s">
        <v>383</v>
      </c>
      <c r="M2299" s="73" t="s">
        <v>384</v>
      </c>
      <c r="N2299" s="73" t="s">
        <v>43</v>
      </c>
      <c r="O2299" s="73" t="s">
        <v>386</v>
      </c>
      <c r="P2299" s="73" t="s">
        <v>907</v>
      </c>
      <c r="Q2299" s="73" t="s">
        <v>908</v>
      </c>
      <c r="R2299" s="73" t="s">
        <v>57</v>
      </c>
      <c r="V2299" s="60" t="str">
        <f>W2299&amp;H2299</f>
        <v>BUCKET 003белый</v>
      </c>
      <c r="W2299" s="60" t="str">
        <f>_xlfn.LET(_xlpm.TextCell,TEXT(G2299,"###"),IF(_xlpm.TextCell&lt;&gt;"",IF(StyleSpaceSplit,IFERROR(IF(FIND(" ",_xlpm.TextCell)&gt;=1,MID(_xlpm.TextCell,1,FIND(" ",_xlpm.TextCell)-1),_xlpm.TextCell),_xlpm.TextCell),_xlpm.TextCell),""))</f>
        <v>BUCKET 003</v>
      </c>
      <c r="X2299" s="60" t="str">
        <f>IF(A2299&lt;&gt;"",IFERROR(IF(FIND(" ",G2299)&gt;=1,MID(G2299,FIND(" ",G2299)+1,LEN(G2299)),""),""),"")</f>
        <v>003</v>
      </c>
      <c r="AC2299" s="51">
        <f>IFERROR(VALUE(MID($C2299,1,2)),0)</f>
        <v>80</v>
      </c>
      <c r="AD2299" s="44">
        <f>IFERROR(VALUE(MID($C2299,4,3)),0)</f>
        <v>707</v>
      </c>
      <c r="AE2299" s="51">
        <f>VALUE(RIGHT("00"&amp;AC2299,2)&amp;RIGHT("000"&amp;AD2299,3))</f>
        <v>80707</v>
      </c>
    </row>
    <row r="2300" spans="1:31">
      <c r="A2300" s="60" t="str">
        <f>IF(G2300&amp;Q2300&lt;&gt;"",W2300&amp;Q2300,"")</f>
        <v>BUCKET 003white</v>
      </c>
      <c r="B2300" s="60" t="str">
        <f>IF(C2300&lt;&gt;"",LEFT(C2300,9),"")</f>
        <v>80-707-17</v>
      </c>
      <c r="C2300" s="73" t="s">
        <v>4103</v>
      </c>
      <c r="D2300" s="73" t="s">
        <v>4101</v>
      </c>
      <c r="E2300" s="73" t="s">
        <v>956</v>
      </c>
      <c r="F2300" s="74">
        <v>55</v>
      </c>
      <c r="G2300" s="73" t="s">
        <v>4102</v>
      </c>
      <c r="H2300" s="73" t="s">
        <v>57</v>
      </c>
      <c r="I2300" s="73" t="s">
        <v>906</v>
      </c>
      <c r="J2300" s="73" t="s">
        <v>325</v>
      </c>
      <c r="K2300" s="73" t="s">
        <v>382</v>
      </c>
      <c r="L2300" s="73" t="s">
        <v>383</v>
      </c>
      <c r="M2300" s="73" t="s">
        <v>384</v>
      </c>
      <c r="N2300" s="73" t="s">
        <v>43</v>
      </c>
      <c r="O2300" s="73" t="s">
        <v>386</v>
      </c>
      <c r="P2300" s="73" t="s">
        <v>907</v>
      </c>
      <c r="Q2300" s="73" t="s">
        <v>908</v>
      </c>
      <c r="R2300" s="73" t="s">
        <v>57</v>
      </c>
      <c r="V2300" s="60" t="str">
        <f>W2300&amp;H2300</f>
        <v>BUCKET 003белый</v>
      </c>
      <c r="W2300" s="60" t="str">
        <f>_xlfn.LET(_xlpm.TextCell,TEXT(G2300,"###"),IF(_xlpm.TextCell&lt;&gt;"",IF(StyleSpaceSplit,IFERROR(IF(FIND(" ",_xlpm.TextCell)&gt;=1,MID(_xlpm.TextCell,1,FIND(" ",_xlpm.TextCell)-1),_xlpm.TextCell),_xlpm.TextCell),_xlpm.TextCell),""))</f>
        <v>BUCKET 003</v>
      </c>
      <c r="X2300" s="60" t="str">
        <f>IF(A2300&lt;&gt;"",IFERROR(IF(FIND(" ",G2300)&gt;=1,MID(G2300,FIND(" ",G2300)+1,LEN(G2300)),""),""),"")</f>
        <v>003</v>
      </c>
      <c r="AC2300" s="51">
        <f>IFERROR(VALUE(MID($C2300,1,2)),0)</f>
        <v>80</v>
      </c>
      <c r="AD2300" s="44">
        <f>IFERROR(VALUE(MID($C2300,4,3)),0)</f>
        <v>707</v>
      </c>
      <c r="AE2300" s="51">
        <f>VALUE(RIGHT("00"&amp;AC2300,2)&amp;RIGHT("000"&amp;AD2300,3))</f>
        <v>80707</v>
      </c>
    </row>
    <row r="2301" spans="1:31">
      <c r="A2301" s="60" t="str">
        <f>IF(G2301&amp;Q2301&lt;&gt;"",W2301&amp;Q2301,"")</f>
        <v>BUCKET 003white</v>
      </c>
      <c r="B2301" s="60" t="str">
        <f>IF(C2301&lt;&gt;"",LEFT(C2301,9),"")</f>
        <v>80-707-17</v>
      </c>
      <c r="C2301" s="73" t="s">
        <v>4104</v>
      </c>
      <c r="D2301" s="73" t="s">
        <v>4101</v>
      </c>
      <c r="E2301" s="73" t="s">
        <v>910</v>
      </c>
      <c r="F2301" s="74">
        <v>59</v>
      </c>
      <c r="G2301" s="73" t="s">
        <v>4102</v>
      </c>
      <c r="H2301" s="73" t="s">
        <v>57</v>
      </c>
      <c r="I2301" s="73" t="s">
        <v>906</v>
      </c>
      <c r="J2301" s="73" t="s">
        <v>325</v>
      </c>
      <c r="K2301" s="73" t="s">
        <v>382</v>
      </c>
      <c r="L2301" s="73" t="s">
        <v>383</v>
      </c>
      <c r="M2301" s="73" t="s">
        <v>384</v>
      </c>
      <c r="N2301" s="73" t="s">
        <v>43</v>
      </c>
      <c r="O2301" s="73" t="s">
        <v>386</v>
      </c>
      <c r="P2301" s="73" t="s">
        <v>907</v>
      </c>
      <c r="Q2301" s="73" t="s">
        <v>908</v>
      </c>
      <c r="R2301" s="73" t="s">
        <v>57</v>
      </c>
      <c r="V2301" s="60" t="str">
        <f>W2301&amp;H2301</f>
        <v>BUCKET 003белый</v>
      </c>
      <c r="W2301" s="60" t="str">
        <f>_xlfn.LET(_xlpm.TextCell,TEXT(G2301,"###"),IF(_xlpm.TextCell&lt;&gt;"",IF(StyleSpaceSplit,IFERROR(IF(FIND(" ",_xlpm.TextCell)&gt;=1,MID(_xlpm.TextCell,1,FIND(" ",_xlpm.TextCell)-1),_xlpm.TextCell),_xlpm.TextCell),_xlpm.TextCell),""))</f>
        <v>BUCKET 003</v>
      </c>
      <c r="X2301" s="60" t="str">
        <f>IF(A2301&lt;&gt;"",IFERROR(IF(FIND(" ",G2301)&gt;=1,MID(G2301,FIND(" ",G2301)+1,LEN(G2301)),""),""),"")</f>
        <v>003</v>
      </c>
      <c r="AC2301" s="51">
        <f>IFERROR(VALUE(MID($C2301,1,2)),0)</f>
        <v>80</v>
      </c>
      <c r="AD2301" s="44">
        <f>IFERROR(VALUE(MID($C2301,4,3)),0)</f>
        <v>707</v>
      </c>
      <c r="AE2301" s="51">
        <f>VALUE(RIGHT("00"&amp;AC2301,2)&amp;RIGHT("000"&amp;AD2301,3))</f>
        <v>80707</v>
      </c>
    </row>
    <row r="2302" spans="1:31">
      <c r="A2302" s="60" t="str">
        <f>IF(G2302&amp;Q2302&lt;&gt;"",W2302&amp;Q2302,"")</f>
        <v>BUCKET 003white</v>
      </c>
      <c r="B2302" s="60" t="str">
        <f>IF(C2302&lt;&gt;"",LEFT(C2302,9),"")</f>
        <v>80-707-17</v>
      </c>
      <c r="C2302" s="73" t="s">
        <v>4105</v>
      </c>
      <c r="D2302" s="73" t="s">
        <v>4101</v>
      </c>
      <c r="E2302" s="73" t="s">
        <v>912</v>
      </c>
      <c r="F2302" s="74">
        <v>61</v>
      </c>
      <c r="G2302" s="73" t="s">
        <v>4102</v>
      </c>
      <c r="H2302" s="73" t="s">
        <v>57</v>
      </c>
      <c r="I2302" s="73" t="s">
        <v>906</v>
      </c>
      <c r="J2302" s="73" t="s">
        <v>325</v>
      </c>
      <c r="K2302" s="73" t="s">
        <v>382</v>
      </c>
      <c r="L2302" s="73" t="s">
        <v>383</v>
      </c>
      <c r="M2302" s="73" t="s">
        <v>384</v>
      </c>
      <c r="N2302" s="73" t="s">
        <v>43</v>
      </c>
      <c r="O2302" s="73" t="s">
        <v>386</v>
      </c>
      <c r="P2302" s="73" t="s">
        <v>907</v>
      </c>
      <c r="Q2302" s="73" t="s">
        <v>908</v>
      </c>
      <c r="R2302" s="73" t="s">
        <v>57</v>
      </c>
      <c r="V2302" s="60" t="str">
        <f>W2302&amp;H2302</f>
        <v>BUCKET 003белый</v>
      </c>
      <c r="W2302" s="60" t="str">
        <f>_xlfn.LET(_xlpm.TextCell,TEXT(G2302,"###"),IF(_xlpm.TextCell&lt;&gt;"",IF(StyleSpaceSplit,IFERROR(IF(FIND(" ",_xlpm.TextCell)&gt;=1,MID(_xlpm.TextCell,1,FIND(" ",_xlpm.TextCell)-1),_xlpm.TextCell),_xlpm.TextCell),_xlpm.TextCell),""))</f>
        <v>BUCKET 003</v>
      </c>
      <c r="X2302" s="60" t="str">
        <f>IF(A2302&lt;&gt;"",IFERROR(IF(FIND(" ",G2302)&gt;=1,MID(G2302,FIND(" ",G2302)+1,LEN(G2302)),""),""),"")</f>
        <v>003</v>
      </c>
      <c r="AC2302" s="51">
        <f>IFERROR(VALUE(MID($C2302,1,2)),0)</f>
        <v>80</v>
      </c>
      <c r="AD2302" s="44">
        <f>IFERROR(VALUE(MID($C2302,4,3)),0)</f>
        <v>707</v>
      </c>
      <c r="AE2302" s="51">
        <f>VALUE(RIGHT("00"&amp;AC2302,2)&amp;RIGHT("000"&amp;AD2302,3))</f>
        <v>80707</v>
      </c>
    </row>
    <row r="2303" spans="1:31">
      <c r="A2303" s="60" t="str">
        <f>IF(G2303&amp;Q2303&lt;&gt;"",W2303&amp;Q2303,"")</f>
        <v>BUCKET 003blue</v>
      </c>
      <c r="B2303" s="60" t="str">
        <f>IF(C2303&lt;&gt;"",LEFT(C2303,9),"")</f>
        <v>80-707-06</v>
      </c>
      <c r="C2303" s="73" t="s">
        <v>4586</v>
      </c>
      <c r="D2303" s="73" t="s">
        <v>4587</v>
      </c>
      <c r="E2303" s="73" t="s">
        <v>956</v>
      </c>
      <c r="F2303" s="74">
        <v>55</v>
      </c>
      <c r="G2303" s="73" t="s">
        <v>4102</v>
      </c>
      <c r="H2303" s="73" t="s">
        <v>71</v>
      </c>
      <c r="I2303" s="73" t="s">
        <v>906</v>
      </c>
      <c r="J2303" s="73" t="s">
        <v>325</v>
      </c>
      <c r="K2303" s="73" t="s">
        <v>382</v>
      </c>
      <c r="L2303" s="73" t="s">
        <v>383</v>
      </c>
      <c r="M2303" s="73" t="s">
        <v>384</v>
      </c>
      <c r="N2303" s="73" t="s">
        <v>43</v>
      </c>
      <c r="O2303" s="73" t="s">
        <v>386</v>
      </c>
      <c r="P2303" s="73" t="s">
        <v>907</v>
      </c>
      <c r="Q2303" s="73" t="s">
        <v>932</v>
      </c>
      <c r="R2303" s="73" t="s">
        <v>71</v>
      </c>
      <c r="V2303" s="60" t="str">
        <f>W2303&amp;H2303</f>
        <v>BUCKET 003синий</v>
      </c>
      <c r="W2303" s="60" t="str">
        <f>_xlfn.LET(_xlpm.TextCell,TEXT(G2303,"###"),IF(_xlpm.TextCell&lt;&gt;"",IF(StyleSpaceSplit,IFERROR(IF(FIND(" ",_xlpm.TextCell)&gt;=1,MID(_xlpm.TextCell,1,FIND(" ",_xlpm.TextCell)-1),_xlpm.TextCell),_xlpm.TextCell),_xlpm.TextCell),""))</f>
        <v>BUCKET 003</v>
      </c>
      <c r="X2303" s="60" t="str">
        <f>IF(A2303&lt;&gt;"",IFERROR(IF(FIND(" ",G2303)&gt;=1,MID(G2303,FIND(" ",G2303)+1,LEN(G2303)),""),""),"")</f>
        <v>003</v>
      </c>
      <c r="AC2303" s="51">
        <f>IFERROR(VALUE(MID($C2303,1,2)),0)</f>
        <v>80</v>
      </c>
      <c r="AD2303" s="44">
        <f>IFERROR(VALUE(MID($C2303,4,3)),0)</f>
        <v>707</v>
      </c>
      <c r="AE2303" s="51">
        <f>VALUE(RIGHT("00"&amp;AC2303,2)&amp;RIGHT("000"&amp;AD2303,3))</f>
        <v>80707</v>
      </c>
    </row>
    <row r="2304" spans="1:31">
      <c r="A2304" s="60" t="str">
        <f>IF(G2304&amp;Q2304&lt;&gt;"",W2304&amp;Q2304,"")</f>
        <v>BUCKET 003blue</v>
      </c>
      <c r="B2304" s="60" t="str">
        <f>IF(C2304&lt;&gt;"",LEFT(C2304,9),"")</f>
        <v>80-707-06</v>
      </c>
      <c r="C2304" s="73" t="s">
        <v>4588</v>
      </c>
      <c r="D2304" s="73" t="s">
        <v>4587</v>
      </c>
      <c r="E2304" s="73" t="s">
        <v>904</v>
      </c>
      <c r="F2304" s="74">
        <v>57</v>
      </c>
      <c r="G2304" s="73" t="s">
        <v>4102</v>
      </c>
      <c r="H2304" s="73" t="s">
        <v>71</v>
      </c>
      <c r="I2304" s="73" t="s">
        <v>906</v>
      </c>
      <c r="J2304" s="73" t="s">
        <v>325</v>
      </c>
      <c r="K2304" s="73" t="s">
        <v>382</v>
      </c>
      <c r="L2304" s="73" t="s">
        <v>383</v>
      </c>
      <c r="M2304" s="73" t="s">
        <v>384</v>
      </c>
      <c r="N2304" s="73" t="s">
        <v>43</v>
      </c>
      <c r="O2304" s="73" t="s">
        <v>386</v>
      </c>
      <c r="P2304" s="73" t="s">
        <v>907</v>
      </c>
      <c r="Q2304" s="73" t="s">
        <v>932</v>
      </c>
      <c r="R2304" s="73" t="s">
        <v>71</v>
      </c>
      <c r="V2304" s="60" t="str">
        <f>W2304&amp;H2304</f>
        <v>BUCKET 003синий</v>
      </c>
      <c r="W2304" s="60" t="str">
        <f>_xlfn.LET(_xlpm.TextCell,TEXT(G2304,"###"),IF(_xlpm.TextCell&lt;&gt;"",IF(StyleSpaceSplit,IFERROR(IF(FIND(" ",_xlpm.TextCell)&gt;=1,MID(_xlpm.TextCell,1,FIND(" ",_xlpm.TextCell)-1),_xlpm.TextCell),_xlpm.TextCell),_xlpm.TextCell),""))</f>
        <v>BUCKET 003</v>
      </c>
      <c r="X2304" s="60" t="str">
        <f>IF(A2304&lt;&gt;"",IFERROR(IF(FIND(" ",G2304)&gt;=1,MID(G2304,FIND(" ",G2304)+1,LEN(G2304)),""),""),"")</f>
        <v>003</v>
      </c>
      <c r="AC2304" s="51">
        <f>IFERROR(VALUE(MID($C2304,1,2)),0)</f>
        <v>80</v>
      </c>
      <c r="AD2304" s="44">
        <f>IFERROR(VALUE(MID($C2304,4,3)),0)</f>
        <v>707</v>
      </c>
      <c r="AE2304" s="51">
        <f>VALUE(RIGHT("00"&amp;AC2304,2)&amp;RIGHT("000"&amp;AD2304,3))</f>
        <v>80707</v>
      </c>
    </row>
    <row r="2305" spans="1:31">
      <c r="A2305" s="60" t="str">
        <f>IF(G2305&amp;Q2305&lt;&gt;"",W2305&amp;Q2305,"")</f>
        <v>BUCKET 003blue</v>
      </c>
      <c r="B2305" s="60" t="str">
        <f>IF(C2305&lt;&gt;"",LEFT(C2305,9),"")</f>
        <v>80-707-06</v>
      </c>
      <c r="C2305" s="73" t="s">
        <v>4589</v>
      </c>
      <c r="D2305" s="73" t="s">
        <v>4587</v>
      </c>
      <c r="E2305" s="73" t="s">
        <v>910</v>
      </c>
      <c r="F2305" s="74">
        <v>59</v>
      </c>
      <c r="G2305" s="73" t="s">
        <v>4102</v>
      </c>
      <c r="H2305" s="73" t="s">
        <v>71</v>
      </c>
      <c r="I2305" s="73" t="s">
        <v>906</v>
      </c>
      <c r="J2305" s="73" t="s">
        <v>325</v>
      </c>
      <c r="K2305" s="73" t="s">
        <v>382</v>
      </c>
      <c r="L2305" s="73" t="s">
        <v>383</v>
      </c>
      <c r="M2305" s="73" t="s">
        <v>384</v>
      </c>
      <c r="N2305" s="73" t="s">
        <v>43</v>
      </c>
      <c r="O2305" s="73" t="s">
        <v>386</v>
      </c>
      <c r="P2305" s="73" t="s">
        <v>907</v>
      </c>
      <c r="Q2305" s="73" t="s">
        <v>932</v>
      </c>
      <c r="R2305" s="73" t="s">
        <v>71</v>
      </c>
      <c r="V2305" s="60" t="str">
        <f>W2305&amp;H2305</f>
        <v>BUCKET 003синий</v>
      </c>
      <c r="W2305" s="60" t="str">
        <f>_xlfn.LET(_xlpm.TextCell,TEXT(G2305,"###"),IF(_xlpm.TextCell&lt;&gt;"",IF(StyleSpaceSplit,IFERROR(IF(FIND(" ",_xlpm.TextCell)&gt;=1,MID(_xlpm.TextCell,1,FIND(" ",_xlpm.TextCell)-1),_xlpm.TextCell),_xlpm.TextCell),_xlpm.TextCell),""))</f>
        <v>BUCKET 003</v>
      </c>
      <c r="X2305" s="60" t="str">
        <f>IF(A2305&lt;&gt;"",IFERROR(IF(FIND(" ",G2305)&gt;=1,MID(G2305,FIND(" ",G2305)+1,LEN(G2305)),""),""),"")</f>
        <v>003</v>
      </c>
      <c r="AC2305" s="51">
        <f>IFERROR(VALUE(MID($C2305,1,2)),0)</f>
        <v>80</v>
      </c>
      <c r="AD2305" s="44">
        <f>IFERROR(VALUE(MID($C2305,4,3)),0)</f>
        <v>707</v>
      </c>
      <c r="AE2305" s="51">
        <f>VALUE(RIGHT("00"&amp;AC2305,2)&amp;RIGHT("000"&amp;AD2305,3))</f>
        <v>80707</v>
      </c>
    </row>
    <row r="2306" spans="1:31">
      <c r="A2306" s="60" t="str">
        <f>IF(G2306&amp;Q2306&lt;&gt;"",W2306&amp;Q2306,"")</f>
        <v>BUCKET 003blue</v>
      </c>
      <c r="B2306" s="60" t="str">
        <f>IF(C2306&lt;&gt;"",LEFT(C2306,9),"")</f>
        <v>80-707-06</v>
      </c>
      <c r="C2306" s="73" t="s">
        <v>4590</v>
      </c>
      <c r="D2306" s="73" t="s">
        <v>4587</v>
      </c>
      <c r="E2306" s="73" t="s">
        <v>912</v>
      </c>
      <c r="F2306" s="74">
        <v>61</v>
      </c>
      <c r="G2306" s="73" t="s">
        <v>4102</v>
      </c>
      <c r="H2306" s="73" t="s">
        <v>71</v>
      </c>
      <c r="I2306" s="73" t="s">
        <v>906</v>
      </c>
      <c r="J2306" s="73" t="s">
        <v>325</v>
      </c>
      <c r="K2306" s="73" t="s">
        <v>382</v>
      </c>
      <c r="L2306" s="73" t="s">
        <v>383</v>
      </c>
      <c r="M2306" s="73" t="s">
        <v>384</v>
      </c>
      <c r="N2306" s="73" t="s">
        <v>43</v>
      </c>
      <c r="O2306" s="73" t="s">
        <v>386</v>
      </c>
      <c r="P2306" s="73" t="s">
        <v>907</v>
      </c>
      <c r="Q2306" s="73" t="s">
        <v>932</v>
      </c>
      <c r="R2306" s="73" t="s">
        <v>71</v>
      </c>
      <c r="V2306" s="60" t="str">
        <f>W2306&amp;H2306</f>
        <v>BUCKET 003синий</v>
      </c>
      <c r="W2306" s="60" t="str">
        <f>_xlfn.LET(_xlpm.TextCell,TEXT(G2306,"###"),IF(_xlpm.TextCell&lt;&gt;"",IF(StyleSpaceSplit,IFERROR(IF(FIND(" ",_xlpm.TextCell)&gt;=1,MID(_xlpm.TextCell,1,FIND(" ",_xlpm.TextCell)-1),_xlpm.TextCell),_xlpm.TextCell),_xlpm.TextCell),""))</f>
        <v>BUCKET 003</v>
      </c>
      <c r="X2306" s="60" t="str">
        <f>IF(A2306&lt;&gt;"",IFERROR(IF(FIND(" ",G2306)&gt;=1,MID(G2306,FIND(" ",G2306)+1,LEN(G2306)),""),""),"")</f>
        <v>003</v>
      </c>
      <c r="AC2306" s="51">
        <f>IFERROR(VALUE(MID($C2306,1,2)),0)</f>
        <v>80</v>
      </c>
      <c r="AD2306" s="44">
        <f>IFERROR(VALUE(MID($C2306,4,3)),0)</f>
        <v>707</v>
      </c>
      <c r="AE2306" s="51">
        <f>VALUE(RIGHT("00"&amp;AC2306,2)&amp;RIGHT("000"&amp;AD2306,3))</f>
        <v>80707</v>
      </c>
    </row>
    <row r="2307" spans="1:31">
      <c r="A2307" s="60" t="str">
        <f>IF(G2307&amp;Q2307&lt;&gt;"",W2307&amp;Q2307,"")</f>
        <v>BUCKET 004yellow</v>
      </c>
      <c r="B2307" s="60" t="str">
        <f>IF(C2307&lt;&gt;"",LEFT(C2307,9),"")</f>
        <v>80-708-20</v>
      </c>
      <c r="C2307" s="73" t="s">
        <v>4106</v>
      </c>
      <c r="D2307" s="73" t="s">
        <v>4107</v>
      </c>
      <c r="E2307" s="73" t="s">
        <v>910</v>
      </c>
      <c r="F2307" s="74">
        <v>59</v>
      </c>
      <c r="G2307" s="73" t="s">
        <v>4108</v>
      </c>
      <c r="H2307" s="73" t="s">
        <v>65</v>
      </c>
      <c r="I2307" s="73" t="s">
        <v>906</v>
      </c>
      <c r="J2307" s="73" t="s">
        <v>325</v>
      </c>
      <c r="K2307" s="73" t="s">
        <v>382</v>
      </c>
      <c r="L2307" s="73" t="s">
        <v>383</v>
      </c>
      <c r="M2307" s="73" t="s">
        <v>384</v>
      </c>
      <c r="N2307" s="73" t="s">
        <v>43</v>
      </c>
      <c r="O2307" s="73" t="s">
        <v>386</v>
      </c>
      <c r="P2307" s="73" t="s">
        <v>907</v>
      </c>
      <c r="Q2307" s="73" t="s">
        <v>1383</v>
      </c>
      <c r="R2307" s="73" t="s">
        <v>65</v>
      </c>
      <c r="V2307" s="60" t="str">
        <f>W2307&amp;H2307</f>
        <v>BUCKET 004желтый</v>
      </c>
      <c r="W2307" s="60" t="str">
        <f>_xlfn.LET(_xlpm.TextCell,TEXT(G2307,"###"),IF(_xlpm.TextCell&lt;&gt;"",IF(StyleSpaceSplit,IFERROR(IF(FIND(" ",_xlpm.TextCell)&gt;=1,MID(_xlpm.TextCell,1,FIND(" ",_xlpm.TextCell)-1),_xlpm.TextCell),_xlpm.TextCell),_xlpm.TextCell),""))</f>
        <v>BUCKET 004</v>
      </c>
      <c r="X2307" s="60" t="str">
        <f>IF(A2307&lt;&gt;"",IFERROR(IF(FIND(" ",G2307)&gt;=1,MID(G2307,FIND(" ",G2307)+1,LEN(G2307)),""),""),"")</f>
        <v>004</v>
      </c>
      <c r="AC2307" s="51">
        <f>IFERROR(VALUE(MID($C2307,1,2)),0)</f>
        <v>80</v>
      </c>
      <c r="AD2307" s="44">
        <f>IFERROR(VALUE(MID($C2307,4,3)),0)</f>
        <v>708</v>
      </c>
      <c r="AE2307" s="51">
        <f>VALUE(RIGHT("00"&amp;AC2307,2)&amp;RIGHT("000"&amp;AD2307,3))</f>
        <v>80708</v>
      </c>
    </row>
    <row r="2308" spans="1:31">
      <c r="A2308" s="60" t="str">
        <f>IF(G2308&amp;Q2308&lt;&gt;"",W2308&amp;Q2308,"")</f>
        <v>BUCKET 004green</v>
      </c>
      <c r="B2308" s="60" t="str">
        <f>IF(C2308&lt;&gt;"",LEFT(C2308,9),"")</f>
        <v>80-708-11</v>
      </c>
      <c r="C2308" s="73" t="s">
        <v>4596</v>
      </c>
      <c r="D2308" s="73" t="s">
        <v>4597</v>
      </c>
      <c r="E2308" s="73" t="s">
        <v>956</v>
      </c>
      <c r="F2308" s="74">
        <v>55</v>
      </c>
      <c r="G2308" s="73" t="s">
        <v>4108</v>
      </c>
      <c r="H2308" s="73" t="s">
        <v>60</v>
      </c>
      <c r="I2308" s="73" t="s">
        <v>906</v>
      </c>
      <c r="J2308" s="73" t="s">
        <v>325</v>
      </c>
      <c r="K2308" s="73" t="s">
        <v>382</v>
      </c>
      <c r="L2308" s="73" t="s">
        <v>383</v>
      </c>
      <c r="M2308" s="73" t="s">
        <v>384</v>
      </c>
      <c r="N2308" s="73" t="s">
        <v>43</v>
      </c>
      <c r="O2308" s="73" t="s">
        <v>386</v>
      </c>
      <c r="P2308" s="73" t="s">
        <v>907</v>
      </c>
      <c r="Q2308" s="73" t="s">
        <v>990</v>
      </c>
      <c r="R2308" s="73" t="s">
        <v>60</v>
      </c>
      <c r="V2308" s="60" t="str">
        <f>W2308&amp;H2308</f>
        <v>BUCKET 004зеленый</v>
      </c>
      <c r="W2308" s="60" t="str">
        <f>_xlfn.LET(_xlpm.TextCell,TEXT(G2308,"###"),IF(_xlpm.TextCell&lt;&gt;"",IF(StyleSpaceSplit,IFERROR(IF(FIND(" ",_xlpm.TextCell)&gt;=1,MID(_xlpm.TextCell,1,FIND(" ",_xlpm.TextCell)-1),_xlpm.TextCell),_xlpm.TextCell),_xlpm.TextCell),""))</f>
        <v>BUCKET 004</v>
      </c>
      <c r="X2308" s="60" t="str">
        <f>IF(A2308&lt;&gt;"",IFERROR(IF(FIND(" ",G2308)&gt;=1,MID(G2308,FIND(" ",G2308)+1,LEN(G2308)),""),""),"")</f>
        <v>004</v>
      </c>
      <c r="AC2308" s="51">
        <f>IFERROR(VALUE(MID($C2308,1,2)),0)</f>
        <v>80</v>
      </c>
      <c r="AD2308" s="44">
        <f>IFERROR(VALUE(MID($C2308,4,3)),0)</f>
        <v>708</v>
      </c>
      <c r="AE2308" s="51">
        <f>VALUE(RIGHT("00"&amp;AC2308,2)&amp;RIGHT("000"&amp;AD2308,3))</f>
        <v>80708</v>
      </c>
    </row>
    <row r="2309" spans="1:31">
      <c r="A2309" s="60" t="str">
        <f>IF(G2309&amp;Q2309&lt;&gt;"",W2309&amp;Q2309,"")</f>
        <v>BUCKET 004green</v>
      </c>
      <c r="B2309" s="60" t="str">
        <f>IF(C2309&lt;&gt;"",LEFT(C2309,9),"")</f>
        <v>80-708-11</v>
      </c>
      <c r="C2309" s="73" t="s">
        <v>4598</v>
      </c>
      <c r="D2309" s="73" t="s">
        <v>4597</v>
      </c>
      <c r="E2309" s="73" t="s">
        <v>904</v>
      </c>
      <c r="F2309" s="74">
        <v>57</v>
      </c>
      <c r="G2309" s="73" t="s">
        <v>4108</v>
      </c>
      <c r="H2309" s="73" t="s">
        <v>60</v>
      </c>
      <c r="I2309" s="73" t="s">
        <v>906</v>
      </c>
      <c r="J2309" s="73" t="s">
        <v>325</v>
      </c>
      <c r="K2309" s="73" t="s">
        <v>382</v>
      </c>
      <c r="L2309" s="73" t="s">
        <v>383</v>
      </c>
      <c r="M2309" s="73" t="s">
        <v>384</v>
      </c>
      <c r="N2309" s="73" t="s">
        <v>43</v>
      </c>
      <c r="O2309" s="73" t="s">
        <v>386</v>
      </c>
      <c r="P2309" s="73" t="s">
        <v>907</v>
      </c>
      <c r="Q2309" s="73" t="s">
        <v>990</v>
      </c>
      <c r="R2309" s="73" t="s">
        <v>60</v>
      </c>
      <c r="V2309" s="60" t="str">
        <f>W2309&amp;H2309</f>
        <v>BUCKET 004зеленый</v>
      </c>
      <c r="W2309" s="60" t="str">
        <f>_xlfn.LET(_xlpm.TextCell,TEXT(G2309,"###"),IF(_xlpm.TextCell&lt;&gt;"",IF(StyleSpaceSplit,IFERROR(IF(FIND(" ",_xlpm.TextCell)&gt;=1,MID(_xlpm.TextCell,1,FIND(" ",_xlpm.TextCell)-1),_xlpm.TextCell),_xlpm.TextCell),_xlpm.TextCell),""))</f>
        <v>BUCKET 004</v>
      </c>
      <c r="X2309" s="60" t="str">
        <f>IF(A2309&lt;&gt;"",IFERROR(IF(FIND(" ",G2309)&gt;=1,MID(G2309,FIND(" ",G2309)+1,LEN(G2309)),""),""),"")</f>
        <v>004</v>
      </c>
      <c r="AC2309" s="51">
        <f>IFERROR(VALUE(MID($C2309,1,2)),0)</f>
        <v>80</v>
      </c>
      <c r="AD2309" s="44">
        <f>IFERROR(VALUE(MID($C2309,4,3)),0)</f>
        <v>708</v>
      </c>
      <c r="AE2309" s="51">
        <f>VALUE(RIGHT("00"&amp;AC2309,2)&amp;RIGHT("000"&amp;AD2309,3))</f>
        <v>80708</v>
      </c>
    </row>
    <row r="2310" spans="1:31">
      <c r="A2310" s="60" t="str">
        <f>IF(G2310&amp;Q2310&lt;&gt;"",W2310&amp;Q2310,"")</f>
        <v>BUCKET 004green</v>
      </c>
      <c r="B2310" s="60" t="str">
        <f>IF(C2310&lt;&gt;"",LEFT(C2310,9),"")</f>
        <v>80-708-11</v>
      </c>
      <c r="C2310" s="73" t="s">
        <v>4599</v>
      </c>
      <c r="D2310" s="73" t="s">
        <v>4597</v>
      </c>
      <c r="E2310" s="73" t="s">
        <v>910</v>
      </c>
      <c r="F2310" s="74">
        <v>59</v>
      </c>
      <c r="G2310" s="73" t="s">
        <v>4108</v>
      </c>
      <c r="H2310" s="73" t="s">
        <v>60</v>
      </c>
      <c r="I2310" s="73" t="s">
        <v>906</v>
      </c>
      <c r="J2310" s="73" t="s">
        <v>325</v>
      </c>
      <c r="K2310" s="73" t="s">
        <v>382</v>
      </c>
      <c r="L2310" s="73" t="s">
        <v>383</v>
      </c>
      <c r="M2310" s="73" t="s">
        <v>384</v>
      </c>
      <c r="N2310" s="73" t="s">
        <v>43</v>
      </c>
      <c r="O2310" s="73" t="s">
        <v>386</v>
      </c>
      <c r="P2310" s="73" t="s">
        <v>907</v>
      </c>
      <c r="Q2310" s="73" t="s">
        <v>990</v>
      </c>
      <c r="R2310" s="73" t="s">
        <v>60</v>
      </c>
      <c r="V2310" s="60" t="str">
        <f>W2310&amp;H2310</f>
        <v>BUCKET 004зеленый</v>
      </c>
      <c r="W2310" s="60" t="str">
        <f>_xlfn.LET(_xlpm.TextCell,TEXT(G2310,"###"),IF(_xlpm.TextCell&lt;&gt;"",IF(StyleSpaceSplit,IFERROR(IF(FIND(" ",_xlpm.TextCell)&gt;=1,MID(_xlpm.TextCell,1,FIND(" ",_xlpm.TextCell)-1),_xlpm.TextCell),_xlpm.TextCell),_xlpm.TextCell),""))</f>
        <v>BUCKET 004</v>
      </c>
      <c r="X2310" s="60" t="str">
        <f>IF(A2310&lt;&gt;"",IFERROR(IF(FIND(" ",G2310)&gt;=1,MID(G2310,FIND(" ",G2310)+1,LEN(G2310)),""),""),"")</f>
        <v>004</v>
      </c>
      <c r="AC2310" s="51">
        <f>IFERROR(VALUE(MID($C2310,1,2)),0)</f>
        <v>80</v>
      </c>
      <c r="AD2310" s="44">
        <f>IFERROR(VALUE(MID($C2310,4,3)),0)</f>
        <v>708</v>
      </c>
      <c r="AE2310" s="51">
        <f>VALUE(RIGHT("00"&amp;AC2310,2)&amp;RIGHT("000"&amp;AD2310,3))</f>
        <v>80708</v>
      </c>
    </row>
    <row r="2311" spans="1:31">
      <c r="A2311" s="60" t="str">
        <f>IF(G2311&amp;Q2311&lt;&gt;"",W2311&amp;Q2311,"")</f>
        <v>BUCKET 004green</v>
      </c>
      <c r="B2311" s="60" t="str">
        <f>IF(C2311&lt;&gt;"",LEFT(C2311,9),"")</f>
        <v>80-708-11</v>
      </c>
      <c r="C2311" s="73" t="s">
        <v>4600</v>
      </c>
      <c r="D2311" s="73" t="s">
        <v>4597</v>
      </c>
      <c r="E2311" s="73" t="s">
        <v>912</v>
      </c>
      <c r="F2311" s="74">
        <v>61</v>
      </c>
      <c r="G2311" s="73" t="s">
        <v>4108</v>
      </c>
      <c r="H2311" s="73" t="s">
        <v>60</v>
      </c>
      <c r="I2311" s="73" t="s">
        <v>906</v>
      </c>
      <c r="J2311" s="73" t="s">
        <v>325</v>
      </c>
      <c r="K2311" s="73" t="s">
        <v>382</v>
      </c>
      <c r="L2311" s="73" t="s">
        <v>383</v>
      </c>
      <c r="M2311" s="73" t="s">
        <v>384</v>
      </c>
      <c r="N2311" s="73" t="s">
        <v>43</v>
      </c>
      <c r="O2311" s="73" t="s">
        <v>386</v>
      </c>
      <c r="P2311" s="73" t="s">
        <v>907</v>
      </c>
      <c r="Q2311" s="73" t="s">
        <v>990</v>
      </c>
      <c r="R2311" s="73" t="s">
        <v>60</v>
      </c>
      <c r="V2311" s="60" t="str">
        <f>W2311&amp;H2311</f>
        <v>BUCKET 004зеленый</v>
      </c>
      <c r="W2311" s="60" t="str">
        <f>_xlfn.LET(_xlpm.TextCell,TEXT(G2311,"###"),IF(_xlpm.TextCell&lt;&gt;"",IF(StyleSpaceSplit,IFERROR(IF(FIND(" ",_xlpm.TextCell)&gt;=1,MID(_xlpm.TextCell,1,FIND(" ",_xlpm.TextCell)-1),_xlpm.TextCell),_xlpm.TextCell),_xlpm.TextCell),""))</f>
        <v>BUCKET 004</v>
      </c>
      <c r="X2311" s="60" t="str">
        <f>IF(A2311&lt;&gt;"",IFERROR(IF(FIND(" ",G2311)&gt;=1,MID(G2311,FIND(" ",G2311)+1,LEN(G2311)),""),""),"")</f>
        <v>004</v>
      </c>
      <c r="AC2311" s="51">
        <f>IFERROR(VALUE(MID($C2311,1,2)),0)</f>
        <v>80</v>
      </c>
      <c r="AD2311" s="44">
        <f>IFERROR(VALUE(MID($C2311,4,3)),0)</f>
        <v>708</v>
      </c>
      <c r="AE2311" s="51">
        <f>VALUE(RIGHT("00"&amp;AC2311,2)&amp;RIGHT("000"&amp;AD2311,3))</f>
        <v>80708</v>
      </c>
    </row>
    <row r="2312" spans="1:31">
      <c r="A2312" s="60" t="str">
        <f>IF(G2312&amp;Q2312&lt;&gt;"",W2312&amp;Q2312,"")</f>
        <v>BUCKET 004red</v>
      </c>
      <c r="B2312" s="60" t="str">
        <f>IF(C2312&lt;&gt;"",LEFT(C2312,9),"")</f>
        <v>80-708-35</v>
      </c>
      <c r="C2312" s="73" t="s">
        <v>4718</v>
      </c>
      <c r="D2312" s="73" t="s">
        <v>4719</v>
      </c>
      <c r="E2312" s="73" t="s">
        <v>956</v>
      </c>
      <c r="F2312" s="74">
        <v>55</v>
      </c>
      <c r="G2312" s="73" t="s">
        <v>4108</v>
      </c>
      <c r="H2312" s="73" t="s">
        <v>209</v>
      </c>
      <c r="I2312" s="73" t="s">
        <v>906</v>
      </c>
      <c r="J2312" s="73" t="s">
        <v>325</v>
      </c>
      <c r="K2312" s="73" t="s">
        <v>382</v>
      </c>
      <c r="L2312" s="73" t="s">
        <v>383</v>
      </c>
      <c r="M2312" s="73" t="s">
        <v>384</v>
      </c>
      <c r="N2312" s="73" t="s">
        <v>43</v>
      </c>
      <c r="O2312" s="73" t="s">
        <v>386</v>
      </c>
      <c r="P2312" s="73" t="s">
        <v>907</v>
      </c>
      <c r="Q2312" s="73" t="s">
        <v>969</v>
      </c>
      <c r="R2312" s="73" t="s">
        <v>209</v>
      </c>
      <c r="V2312" s="60" t="str">
        <f>W2312&amp;H2312</f>
        <v>BUCKET 004разноцветный</v>
      </c>
      <c r="W2312" s="60" t="str">
        <f>_xlfn.LET(_xlpm.TextCell,TEXT(G2312,"###"),IF(_xlpm.TextCell&lt;&gt;"",IF(StyleSpaceSplit,IFERROR(IF(FIND(" ",_xlpm.TextCell)&gt;=1,MID(_xlpm.TextCell,1,FIND(" ",_xlpm.TextCell)-1),_xlpm.TextCell),_xlpm.TextCell),_xlpm.TextCell),""))</f>
        <v>BUCKET 004</v>
      </c>
      <c r="X2312" s="60" t="str">
        <f>IF(A2312&lt;&gt;"",IFERROR(IF(FIND(" ",G2312)&gt;=1,MID(G2312,FIND(" ",G2312)+1,LEN(G2312)),""),""),"")</f>
        <v>004</v>
      </c>
      <c r="AC2312" s="51">
        <f>IFERROR(VALUE(MID($C2312,1,2)),0)</f>
        <v>80</v>
      </c>
      <c r="AD2312" s="44">
        <f>IFERROR(VALUE(MID($C2312,4,3)),0)</f>
        <v>708</v>
      </c>
      <c r="AE2312" s="51">
        <f>VALUE(RIGHT("00"&amp;AC2312,2)&amp;RIGHT("000"&amp;AD2312,3))</f>
        <v>80708</v>
      </c>
    </row>
    <row r="2313" spans="1:31">
      <c r="A2313" s="60" t="str">
        <f>IF(G2313&amp;Q2313&lt;&gt;"",W2313&amp;Q2313,"")</f>
        <v>BUCKET 004red</v>
      </c>
      <c r="B2313" s="60" t="str">
        <f>IF(C2313&lt;&gt;"",LEFT(C2313,9),"")</f>
        <v>80-708-35</v>
      </c>
      <c r="C2313" s="73" t="s">
        <v>4720</v>
      </c>
      <c r="D2313" s="73" t="s">
        <v>4719</v>
      </c>
      <c r="E2313" s="73" t="s">
        <v>904</v>
      </c>
      <c r="F2313" s="74">
        <v>57</v>
      </c>
      <c r="G2313" s="73" t="s">
        <v>4108</v>
      </c>
      <c r="H2313" s="73" t="s">
        <v>209</v>
      </c>
      <c r="I2313" s="73" t="s">
        <v>906</v>
      </c>
      <c r="J2313" s="73" t="s">
        <v>325</v>
      </c>
      <c r="K2313" s="73" t="s">
        <v>382</v>
      </c>
      <c r="L2313" s="73" t="s">
        <v>383</v>
      </c>
      <c r="M2313" s="73" t="s">
        <v>384</v>
      </c>
      <c r="N2313" s="73" t="s">
        <v>43</v>
      </c>
      <c r="O2313" s="73" t="s">
        <v>386</v>
      </c>
      <c r="P2313" s="73" t="s">
        <v>907</v>
      </c>
      <c r="Q2313" s="73" t="s">
        <v>969</v>
      </c>
      <c r="R2313" s="73" t="s">
        <v>209</v>
      </c>
      <c r="V2313" s="60" t="str">
        <f>W2313&amp;H2313</f>
        <v>BUCKET 004разноцветный</v>
      </c>
      <c r="W2313" s="60" t="str">
        <f>_xlfn.LET(_xlpm.TextCell,TEXT(G2313,"###"),IF(_xlpm.TextCell&lt;&gt;"",IF(StyleSpaceSplit,IFERROR(IF(FIND(" ",_xlpm.TextCell)&gt;=1,MID(_xlpm.TextCell,1,FIND(" ",_xlpm.TextCell)-1),_xlpm.TextCell),_xlpm.TextCell),_xlpm.TextCell),""))</f>
        <v>BUCKET 004</v>
      </c>
      <c r="X2313" s="60" t="str">
        <f>IF(A2313&lt;&gt;"",IFERROR(IF(FIND(" ",G2313)&gt;=1,MID(G2313,FIND(" ",G2313)+1,LEN(G2313)),""),""),"")</f>
        <v>004</v>
      </c>
      <c r="AC2313" s="51">
        <f>IFERROR(VALUE(MID($C2313,1,2)),0)</f>
        <v>80</v>
      </c>
      <c r="AD2313" s="44">
        <f>IFERROR(VALUE(MID($C2313,4,3)),0)</f>
        <v>708</v>
      </c>
      <c r="AE2313" s="51">
        <f>VALUE(RIGHT("00"&amp;AC2313,2)&amp;RIGHT("000"&amp;AD2313,3))</f>
        <v>80708</v>
      </c>
    </row>
    <row r="2314" spans="1:31">
      <c r="A2314" s="60" t="str">
        <f>IF(G2314&amp;Q2314&lt;&gt;"",W2314&amp;Q2314,"")</f>
        <v>BUCKET 004red</v>
      </c>
      <c r="B2314" s="60" t="str">
        <f>IF(C2314&lt;&gt;"",LEFT(C2314,9),"")</f>
        <v>80-708-35</v>
      </c>
      <c r="C2314" s="73" t="s">
        <v>4721</v>
      </c>
      <c r="D2314" s="73" t="s">
        <v>4719</v>
      </c>
      <c r="E2314" s="73" t="s">
        <v>910</v>
      </c>
      <c r="F2314" s="74">
        <v>59</v>
      </c>
      <c r="G2314" s="73" t="s">
        <v>4108</v>
      </c>
      <c r="H2314" s="73" t="s">
        <v>209</v>
      </c>
      <c r="I2314" s="73" t="s">
        <v>906</v>
      </c>
      <c r="J2314" s="73" t="s">
        <v>325</v>
      </c>
      <c r="K2314" s="73" t="s">
        <v>382</v>
      </c>
      <c r="L2314" s="73" t="s">
        <v>383</v>
      </c>
      <c r="M2314" s="73" t="s">
        <v>384</v>
      </c>
      <c r="N2314" s="73" t="s">
        <v>43</v>
      </c>
      <c r="O2314" s="73" t="s">
        <v>386</v>
      </c>
      <c r="P2314" s="73" t="s">
        <v>907</v>
      </c>
      <c r="Q2314" s="73" t="s">
        <v>969</v>
      </c>
      <c r="R2314" s="73" t="s">
        <v>209</v>
      </c>
      <c r="V2314" s="60" t="str">
        <f>W2314&amp;H2314</f>
        <v>BUCKET 004разноцветный</v>
      </c>
      <c r="W2314" s="60" t="str">
        <f>_xlfn.LET(_xlpm.TextCell,TEXT(G2314,"###"),IF(_xlpm.TextCell&lt;&gt;"",IF(StyleSpaceSplit,IFERROR(IF(FIND(" ",_xlpm.TextCell)&gt;=1,MID(_xlpm.TextCell,1,FIND(" ",_xlpm.TextCell)-1),_xlpm.TextCell),_xlpm.TextCell),_xlpm.TextCell),""))</f>
        <v>BUCKET 004</v>
      </c>
      <c r="X2314" s="60" t="str">
        <f>IF(A2314&lt;&gt;"",IFERROR(IF(FIND(" ",G2314)&gt;=1,MID(G2314,FIND(" ",G2314)+1,LEN(G2314)),""),""),"")</f>
        <v>004</v>
      </c>
      <c r="AC2314" s="51">
        <f>IFERROR(VALUE(MID($C2314,1,2)),0)</f>
        <v>80</v>
      </c>
      <c r="AD2314" s="44">
        <f>IFERROR(VALUE(MID($C2314,4,3)),0)</f>
        <v>708</v>
      </c>
      <c r="AE2314" s="51">
        <f>VALUE(RIGHT("00"&amp;AC2314,2)&amp;RIGHT("000"&amp;AD2314,3))</f>
        <v>80708</v>
      </c>
    </row>
    <row r="2315" spans="1:31">
      <c r="A2315" s="60" t="str">
        <f>IF(G2315&amp;Q2315&lt;&gt;"",W2315&amp;Q2315,"")</f>
        <v>BUCKET 004red</v>
      </c>
      <c r="B2315" s="60" t="str">
        <f>IF(C2315&lt;&gt;"",LEFT(C2315,9),"")</f>
        <v>80-708-35</v>
      </c>
      <c r="C2315" s="73" t="s">
        <v>4722</v>
      </c>
      <c r="D2315" s="73" t="s">
        <v>4719</v>
      </c>
      <c r="E2315" s="73" t="s">
        <v>912</v>
      </c>
      <c r="F2315" s="74">
        <v>61</v>
      </c>
      <c r="G2315" s="73" t="s">
        <v>4108</v>
      </c>
      <c r="H2315" s="73" t="s">
        <v>209</v>
      </c>
      <c r="I2315" s="73" t="s">
        <v>906</v>
      </c>
      <c r="J2315" s="73" t="s">
        <v>325</v>
      </c>
      <c r="K2315" s="73" t="s">
        <v>382</v>
      </c>
      <c r="L2315" s="73" t="s">
        <v>383</v>
      </c>
      <c r="M2315" s="73" t="s">
        <v>384</v>
      </c>
      <c r="N2315" s="73" t="s">
        <v>43</v>
      </c>
      <c r="O2315" s="73" t="s">
        <v>386</v>
      </c>
      <c r="P2315" s="73" t="s">
        <v>907</v>
      </c>
      <c r="Q2315" s="73" t="s">
        <v>969</v>
      </c>
      <c r="R2315" s="73" t="s">
        <v>209</v>
      </c>
      <c r="V2315" s="60" t="str">
        <f>W2315&amp;H2315</f>
        <v>BUCKET 004разноцветный</v>
      </c>
      <c r="W2315" s="60" t="str">
        <f>_xlfn.LET(_xlpm.TextCell,TEXT(G2315,"###"),IF(_xlpm.TextCell&lt;&gt;"",IF(StyleSpaceSplit,IFERROR(IF(FIND(" ",_xlpm.TextCell)&gt;=1,MID(_xlpm.TextCell,1,FIND(" ",_xlpm.TextCell)-1),_xlpm.TextCell),_xlpm.TextCell),_xlpm.TextCell),""))</f>
        <v>BUCKET 004</v>
      </c>
      <c r="X2315" s="60" t="str">
        <f>IF(A2315&lt;&gt;"",IFERROR(IF(FIND(" ",G2315)&gt;=1,MID(G2315,FIND(" ",G2315)+1,LEN(G2315)),""),""),"")</f>
        <v>004</v>
      </c>
      <c r="AC2315" s="51">
        <f>IFERROR(VALUE(MID($C2315,1,2)),0)</f>
        <v>80</v>
      </c>
      <c r="AD2315" s="44">
        <f>IFERROR(VALUE(MID($C2315,4,3)),0)</f>
        <v>708</v>
      </c>
      <c r="AE2315" s="51">
        <f>VALUE(RIGHT("00"&amp;AC2315,2)&amp;RIGHT("000"&amp;AD2315,3))</f>
        <v>80708</v>
      </c>
    </row>
    <row r="2316" spans="1:31">
      <c r="A2316" s="60" t="str">
        <f>IF(G2316&amp;Q2316&lt;&gt;"",W2316&amp;Q2316,"")</f>
        <v>BUCKET 004blue</v>
      </c>
      <c r="B2316" s="60" t="str">
        <f>IF(C2316&lt;&gt;"",LEFT(C2316,9),"")</f>
        <v>80-708-06</v>
      </c>
      <c r="C2316" s="73" t="s">
        <v>4591</v>
      </c>
      <c r="D2316" s="73" t="s">
        <v>4592</v>
      </c>
      <c r="E2316" s="73" t="s">
        <v>956</v>
      </c>
      <c r="F2316" s="74">
        <v>55</v>
      </c>
      <c r="G2316" s="73" t="s">
        <v>4108</v>
      </c>
      <c r="H2316" s="73" t="s">
        <v>71</v>
      </c>
      <c r="I2316" s="73" t="s">
        <v>906</v>
      </c>
      <c r="J2316" s="73" t="s">
        <v>325</v>
      </c>
      <c r="K2316" s="73" t="s">
        <v>382</v>
      </c>
      <c r="L2316" s="73" t="s">
        <v>383</v>
      </c>
      <c r="M2316" s="73" t="s">
        <v>384</v>
      </c>
      <c r="N2316" s="73" t="s">
        <v>43</v>
      </c>
      <c r="O2316" s="73" t="s">
        <v>386</v>
      </c>
      <c r="P2316" s="73" t="s">
        <v>907</v>
      </c>
      <c r="Q2316" s="73" t="s">
        <v>932</v>
      </c>
      <c r="R2316" s="73" t="s">
        <v>71</v>
      </c>
      <c r="V2316" s="60" t="str">
        <f>W2316&amp;H2316</f>
        <v>BUCKET 004синий</v>
      </c>
      <c r="W2316" s="60" t="str">
        <f>_xlfn.LET(_xlpm.TextCell,TEXT(G2316,"###"),IF(_xlpm.TextCell&lt;&gt;"",IF(StyleSpaceSplit,IFERROR(IF(FIND(" ",_xlpm.TextCell)&gt;=1,MID(_xlpm.TextCell,1,FIND(" ",_xlpm.TextCell)-1),_xlpm.TextCell),_xlpm.TextCell),_xlpm.TextCell),""))</f>
        <v>BUCKET 004</v>
      </c>
      <c r="X2316" s="60" t="str">
        <f>IF(A2316&lt;&gt;"",IFERROR(IF(FIND(" ",G2316)&gt;=1,MID(G2316,FIND(" ",G2316)+1,LEN(G2316)),""),""),"")</f>
        <v>004</v>
      </c>
      <c r="AC2316" s="51">
        <f>IFERROR(VALUE(MID($C2316,1,2)),0)</f>
        <v>80</v>
      </c>
      <c r="AD2316" s="44">
        <f>IFERROR(VALUE(MID($C2316,4,3)),0)</f>
        <v>708</v>
      </c>
      <c r="AE2316" s="51">
        <f>VALUE(RIGHT("00"&amp;AC2316,2)&amp;RIGHT("000"&amp;AD2316,3))</f>
        <v>80708</v>
      </c>
    </row>
    <row r="2317" spans="1:31">
      <c r="A2317" s="60" t="str">
        <f>IF(G2317&amp;Q2317&lt;&gt;"",W2317&amp;Q2317,"")</f>
        <v>BUCKET 004blue</v>
      </c>
      <c r="B2317" s="60" t="str">
        <f>IF(C2317&lt;&gt;"",LEFT(C2317,9),"")</f>
        <v>80-708-06</v>
      </c>
      <c r="C2317" s="73" t="s">
        <v>4593</v>
      </c>
      <c r="D2317" s="73" t="s">
        <v>4592</v>
      </c>
      <c r="E2317" s="73" t="s">
        <v>904</v>
      </c>
      <c r="F2317" s="74">
        <v>57</v>
      </c>
      <c r="G2317" s="73" t="s">
        <v>4108</v>
      </c>
      <c r="H2317" s="73" t="s">
        <v>71</v>
      </c>
      <c r="I2317" s="73" t="s">
        <v>906</v>
      </c>
      <c r="J2317" s="73" t="s">
        <v>325</v>
      </c>
      <c r="K2317" s="73" t="s">
        <v>382</v>
      </c>
      <c r="L2317" s="73" t="s">
        <v>383</v>
      </c>
      <c r="M2317" s="73" t="s">
        <v>384</v>
      </c>
      <c r="N2317" s="73" t="s">
        <v>43</v>
      </c>
      <c r="O2317" s="73" t="s">
        <v>386</v>
      </c>
      <c r="P2317" s="73" t="s">
        <v>907</v>
      </c>
      <c r="Q2317" s="73" t="s">
        <v>932</v>
      </c>
      <c r="R2317" s="73" t="s">
        <v>71</v>
      </c>
      <c r="V2317" s="60" t="str">
        <f>W2317&amp;H2317</f>
        <v>BUCKET 004синий</v>
      </c>
      <c r="W2317" s="60" t="str">
        <f>_xlfn.LET(_xlpm.TextCell,TEXT(G2317,"###"),IF(_xlpm.TextCell&lt;&gt;"",IF(StyleSpaceSplit,IFERROR(IF(FIND(" ",_xlpm.TextCell)&gt;=1,MID(_xlpm.TextCell,1,FIND(" ",_xlpm.TextCell)-1),_xlpm.TextCell),_xlpm.TextCell),_xlpm.TextCell),""))</f>
        <v>BUCKET 004</v>
      </c>
      <c r="X2317" s="60" t="str">
        <f>IF(A2317&lt;&gt;"",IFERROR(IF(FIND(" ",G2317)&gt;=1,MID(G2317,FIND(" ",G2317)+1,LEN(G2317)),""),""),"")</f>
        <v>004</v>
      </c>
      <c r="AC2317" s="51">
        <f>IFERROR(VALUE(MID($C2317,1,2)),0)</f>
        <v>80</v>
      </c>
      <c r="AD2317" s="44">
        <f>IFERROR(VALUE(MID($C2317,4,3)),0)</f>
        <v>708</v>
      </c>
      <c r="AE2317" s="51">
        <f>VALUE(RIGHT("00"&amp;AC2317,2)&amp;RIGHT("000"&amp;AD2317,3))</f>
        <v>80708</v>
      </c>
    </row>
    <row r="2318" spans="1:31">
      <c r="A2318" s="60" t="str">
        <f>IF(G2318&amp;Q2318&lt;&gt;"",W2318&amp;Q2318,"")</f>
        <v>BUCKET 004blue</v>
      </c>
      <c r="B2318" s="60" t="str">
        <f>IF(C2318&lt;&gt;"",LEFT(C2318,9),"")</f>
        <v>80-708-06</v>
      </c>
      <c r="C2318" s="73" t="s">
        <v>4594</v>
      </c>
      <c r="D2318" s="73" t="s">
        <v>4592</v>
      </c>
      <c r="E2318" s="73" t="s">
        <v>910</v>
      </c>
      <c r="F2318" s="74">
        <v>59</v>
      </c>
      <c r="G2318" s="73" t="s">
        <v>4108</v>
      </c>
      <c r="H2318" s="73" t="s">
        <v>71</v>
      </c>
      <c r="I2318" s="73" t="s">
        <v>906</v>
      </c>
      <c r="J2318" s="73" t="s">
        <v>325</v>
      </c>
      <c r="K2318" s="73" t="s">
        <v>382</v>
      </c>
      <c r="L2318" s="73" t="s">
        <v>383</v>
      </c>
      <c r="M2318" s="73" t="s">
        <v>384</v>
      </c>
      <c r="N2318" s="73" t="s">
        <v>43</v>
      </c>
      <c r="O2318" s="73" t="s">
        <v>386</v>
      </c>
      <c r="P2318" s="73" t="s">
        <v>907</v>
      </c>
      <c r="Q2318" s="73" t="s">
        <v>932</v>
      </c>
      <c r="R2318" s="73" t="s">
        <v>71</v>
      </c>
      <c r="V2318" s="60" t="str">
        <f>W2318&amp;H2318</f>
        <v>BUCKET 004синий</v>
      </c>
      <c r="W2318" s="60" t="str">
        <f>_xlfn.LET(_xlpm.TextCell,TEXT(G2318,"###"),IF(_xlpm.TextCell&lt;&gt;"",IF(StyleSpaceSplit,IFERROR(IF(FIND(" ",_xlpm.TextCell)&gt;=1,MID(_xlpm.TextCell,1,FIND(" ",_xlpm.TextCell)-1),_xlpm.TextCell),_xlpm.TextCell),_xlpm.TextCell),""))</f>
        <v>BUCKET 004</v>
      </c>
      <c r="X2318" s="60" t="str">
        <f>IF(A2318&lt;&gt;"",IFERROR(IF(FIND(" ",G2318)&gt;=1,MID(G2318,FIND(" ",G2318)+1,LEN(G2318)),""),""),"")</f>
        <v>004</v>
      </c>
      <c r="AC2318" s="51">
        <f>IFERROR(VALUE(MID($C2318,1,2)),0)</f>
        <v>80</v>
      </c>
      <c r="AD2318" s="44">
        <f>IFERROR(VALUE(MID($C2318,4,3)),0)</f>
        <v>708</v>
      </c>
      <c r="AE2318" s="51">
        <f>VALUE(RIGHT("00"&amp;AC2318,2)&amp;RIGHT("000"&amp;AD2318,3))</f>
        <v>80708</v>
      </c>
    </row>
    <row r="2319" spans="1:31">
      <c r="A2319" s="60" t="str">
        <f>IF(G2319&amp;Q2319&lt;&gt;"",W2319&amp;Q2319,"")</f>
        <v>BUCKET 004blue</v>
      </c>
      <c r="B2319" s="60" t="str">
        <f>IF(C2319&lt;&gt;"",LEFT(C2319,9),"")</f>
        <v>80-708-06</v>
      </c>
      <c r="C2319" s="73" t="s">
        <v>4595</v>
      </c>
      <c r="D2319" s="73" t="s">
        <v>4592</v>
      </c>
      <c r="E2319" s="73" t="s">
        <v>912</v>
      </c>
      <c r="F2319" s="74">
        <v>61</v>
      </c>
      <c r="G2319" s="73" t="s">
        <v>4108</v>
      </c>
      <c r="H2319" s="73" t="s">
        <v>71</v>
      </c>
      <c r="I2319" s="73" t="s">
        <v>906</v>
      </c>
      <c r="J2319" s="73" t="s">
        <v>325</v>
      </c>
      <c r="K2319" s="73" t="s">
        <v>382</v>
      </c>
      <c r="L2319" s="73" t="s">
        <v>383</v>
      </c>
      <c r="M2319" s="73" t="s">
        <v>384</v>
      </c>
      <c r="N2319" s="73" t="s">
        <v>43</v>
      </c>
      <c r="O2319" s="73" t="s">
        <v>386</v>
      </c>
      <c r="P2319" s="73" t="s">
        <v>907</v>
      </c>
      <c r="Q2319" s="73" t="s">
        <v>932</v>
      </c>
      <c r="R2319" s="73" t="s">
        <v>71</v>
      </c>
      <c r="V2319" s="60" t="str">
        <f>W2319&amp;H2319</f>
        <v>BUCKET 004синий</v>
      </c>
      <c r="W2319" s="60" t="str">
        <f>_xlfn.LET(_xlpm.TextCell,TEXT(G2319,"###"),IF(_xlpm.TextCell&lt;&gt;"",IF(StyleSpaceSplit,IFERROR(IF(FIND(" ",_xlpm.TextCell)&gt;=1,MID(_xlpm.TextCell,1,FIND(" ",_xlpm.TextCell)-1),_xlpm.TextCell),_xlpm.TextCell),_xlpm.TextCell),""))</f>
        <v>BUCKET 004</v>
      </c>
      <c r="X2319" s="60" t="str">
        <f>IF(A2319&lt;&gt;"",IFERROR(IF(FIND(" ",G2319)&gt;=1,MID(G2319,FIND(" ",G2319)+1,LEN(G2319)),""),""),"")</f>
        <v>004</v>
      </c>
      <c r="AC2319" s="51">
        <f>IFERROR(VALUE(MID($C2319,1,2)),0)</f>
        <v>80</v>
      </c>
      <c r="AD2319" s="44">
        <f>IFERROR(VALUE(MID($C2319,4,3)),0)</f>
        <v>708</v>
      </c>
      <c r="AE2319" s="51">
        <f>VALUE(RIGHT("00"&amp;AC2319,2)&amp;RIGHT("000"&amp;AD2319,3))</f>
        <v>80708</v>
      </c>
    </row>
    <row r="2320" spans="1:31">
      <c r="A2320" s="60" t="str">
        <f>IF(G2320&amp;Q2320&lt;&gt;"",W2320&amp;Q2320,"")</f>
        <v>BUCKET 005yellow</v>
      </c>
      <c r="B2320" s="60" t="str">
        <f>IF(C2320&lt;&gt;"",LEFT(C2320,9),"")</f>
        <v>80-709-20</v>
      </c>
      <c r="C2320" s="73" t="s">
        <v>4109</v>
      </c>
      <c r="D2320" s="73" t="s">
        <v>4110</v>
      </c>
      <c r="E2320" s="73" t="s">
        <v>910</v>
      </c>
      <c r="F2320" s="74">
        <v>59</v>
      </c>
      <c r="G2320" s="73" t="s">
        <v>4111</v>
      </c>
      <c r="H2320" s="73" t="s">
        <v>65</v>
      </c>
      <c r="I2320" s="73" t="s">
        <v>906</v>
      </c>
      <c r="J2320" s="73" t="s">
        <v>325</v>
      </c>
      <c r="K2320" s="73" t="s">
        <v>382</v>
      </c>
      <c r="L2320" s="73" t="s">
        <v>383</v>
      </c>
      <c r="M2320" s="73" t="s">
        <v>384</v>
      </c>
      <c r="N2320" s="73" t="s">
        <v>43</v>
      </c>
      <c r="O2320" s="73" t="s">
        <v>386</v>
      </c>
      <c r="P2320" s="73" t="s">
        <v>907</v>
      </c>
      <c r="Q2320" s="73" t="s">
        <v>1383</v>
      </c>
      <c r="R2320" s="73" t="s">
        <v>65</v>
      </c>
      <c r="V2320" s="60" t="str">
        <f>W2320&amp;H2320</f>
        <v>BUCKET 005желтый</v>
      </c>
      <c r="W2320" s="60" t="str">
        <f>_xlfn.LET(_xlpm.TextCell,TEXT(G2320,"###"),IF(_xlpm.TextCell&lt;&gt;"",IF(StyleSpaceSplit,IFERROR(IF(FIND(" ",_xlpm.TextCell)&gt;=1,MID(_xlpm.TextCell,1,FIND(" ",_xlpm.TextCell)-1),_xlpm.TextCell),_xlpm.TextCell),_xlpm.TextCell),""))</f>
        <v>BUCKET 005</v>
      </c>
      <c r="X2320" s="60" t="str">
        <f>IF(A2320&lt;&gt;"",IFERROR(IF(FIND(" ",G2320)&gt;=1,MID(G2320,FIND(" ",G2320)+1,LEN(G2320)),""),""),"")</f>
        <v>005</v>
      </c>
      <c r="AC2320" s="51">
        <f>IFERROR(VALUE(MID($C2320,1,2)),0)</f>
        <v>80</v>
      </c>
      <c r="AD2320" s="44">
        <f>IFERROR(VALUE(MID($C2320,4,3)),0)</f>
        <v>709</v>
      </c>
      <c r="AE2320" s="51">
        <f>VALUE(RIGHT("00"&amp;AC2320,2)&amp;RIGHT("000"&amp;AD2320,3))</f>
        <v>80709</v>
      </c>
    </row>
    <row r="2321" spans="1:31">
      <c r="A2321" s="60" t="str">
        <f>IF(G2321&amp;Q2321&lt;&gt;"",W2321&amp;Q2321,"")</f>
        <v>BUCKET 005yellow</v>
      </c>
      <c r="B2321" s="60" t="str">
        <f>IF(C2321&lt;&gt;"",LEFT(C2321,9),"")</f>
        <v>80-709-20</v>
      </c>
      <c r="C2321" s="73" t="s">
        <v>4112</v>
      </c>
      <c r="D2321" s="73" t="s">
        <v>4110</v>
      </c>
      <c r="E2321" s="73" t="s">
        <v>956</v>
      </c>
      <c r="F2321" s="74">
        <v>55</v>
      </c>
      <c r="G2321" s="73" t="s">
        <v>4111</v>
      </c>
      <c r="H2321" s="73" t="s">
        <v>65</v>
      </c>
      <c r="I2321" s="73" t="s">
        <v>906</v>
      </c>
      <c r="J2321" s="73" t="s">
        <v>325</v>
      </c>
      <c r="K2321" s="73" t="s">
        <v>382</v>
      </c>
      <c r="L2321" s="73" t="s">
        <v>383</v>
      </c>
      <c r="M2321" s="73" t="s">
        <v>384</v>
      </c>
      <c r="N2321" s="73" t="s">
        <v>43</v>
      </c>
      <c r="O2321" s="73" t="s">
        <v>386</v>
      </c>
      <c r="P2321" s="73" t="s">
        <v>907</v>
      </c>
      <c r="Q2321" s="73" t="s">
        <v>1383</v>
      </c>
      <c r="R2321" s="73" t="s">
        <v>65</v>
      </c>
      <c r="V2321" s="60" t="str">
        <f>W2321&amp;H2321</f>
        <v>BUCKET 005желтый</v>
      </c>
      <c r="W2321" s="60" t="str">
        <f>_xlfn.LET(_xlpm.TextCell,TEXT(G2321,"###"),IF(_xlpm.TextCell&lt;&gt;"",IF(StyleSpaceSplit,IFERROR(IF(FIND(" ",_xlpm.TextCell)&gt;=1,MID(_xlpm.TextCell,1,FIND(" ",_xlpm.TextCell)-1),_xlpm.TextCell),_xlpm.TextCell),_xlpm.TextCell),""))</f>
        <v>BUCKET 005</v>
      </c>
      <c r="X2321" s="60" t="str">
        <f>IF(A2321&lt;&gt;"",IFERROR(IF(FIND(" ",G2321)&gt;=1,MID(G2321,FIND(" ",G2321)+1,LEN(G2321)),""),""),"")</f>
        <v>005</v>
      </c>
      <c r="AC2321" s="51">
        <f>IFERROR(VALUE(MID($C2321,1,2)),0)</f>
        <v>80</v>
      </c>
      <c r="AD2321" s="44">
        <f>IFERROR(VALUE(MID($C2321,4,3)),0)</f>
        <v>709</v>
      </c>
      <c r="AE2321" s="51">
        <f>VALUE(RIGHT("00"&amp;AC2321,2)&amp;RIGHT("000"&amp;AD2321,3))</f>
        <v>80709</v>
      </c>
    </row>
    <row r="2322" spans="1:31">
      <c r="A2322" s="60" t="str">
        <f>IF(G2322&amp;Q2322&lt;&gt;"",W2322&amp;Q2322,"")</f>
        <v>BUCKET 005yellow</v>
      </c>
      <c r="B2322" s="60" t="str">
        <f>IF(C2322&lt;&gt;"",LEFT(C2322,9),"")</f>
        <v>80-709-20</v>
      </c>
      <c r="C2322" s="73" t="s">
        <v>4113</v>
      </c>
      <c r="D2322" s="73" t="s">
        <v>4110</v>
      </c>
      <c r="E2322" s="73" t="s">
        <v>904</v>
      </c>
      <c r="F2322" s="74">
        <v>57</v>
      </c>
      <c r="G2322" s="73" t="s">
        <v>4111</v>
      </c>
      <c r="H2322" s="73" t="s">
        <v>65</v>
      </c>
      <c r="I2322" s="73" t="s">
        <v>906</v>
      </c>
      <c r="J2322" s="73" t="s">
        <v>325</v>
      </c>
      <c r="K2322" s="73" t="s">
        <v>382</v>
      </c>
      <c r="L2322" s="73" t="s">
        <v>383</v>
      </c>
      <c r="M2322" s="73" t="s">
        <v>384</v>
      </c>
      <c r="N2322" s="73" t="s">
        <v>43</v>
      </c>
      <c r="O2322" s="73" t="s">
        <v>386</v>
      </c>
      <c r="P2322" s="73" t="s">
        <v>907</v>
      </c>
      <c r="Q2322" s="73" t="s">
        <v>1383</v>
      </c>
      <c r="R2322" s="73" t="s">
        <v>65</v>
      </c>
      <c r="V2322" s="60" t="str">
        <f>W2322&amp;H2322</f>
        <v>BUCKET 005желтый</v>
      </c>
      <c r="W2322" s="60" t="str">
        <f>_xlfn.LET(_xlpm.TextCell,TEXT(G2322,"###"),IF(_xlpm.TextCell&lt;&gt;"",IF(StyleSpaceSplit,IFERROR(IF(FIND(" ",_xlpm.TextCell)&gt;=1,MID(_xlpm.TextCell,1,FIND(" ",_xlpm.TextCell)-1),_xlpm.TextCell),_xlpm.TextCell),_xlpm.TextCell),""))</f>
        <v>BUCKET 005</v>
      </c>
      <c r="X2322" s="60" t="str">
        <f>IF(A2322&lt;&gt;"",IFERROR(IF(FIND(" ",G2322)&gt;=1,MID(G2322,FIND(" ",G2322)+1,LEN(G2322)),""),""),"")</f>
        <v>005</v>
      </c>
      <c r="AC2322" s="51">
        <f>IFERROR(VALUE(MID($C2322,1,2)),0)</f>
        <v>80</v>
      </c>
      <c r="AD2322" s="44">
        <f>IFERROR(VALUE(MID($C2322,4,3)),0)</f>
        <v>709</v>
      </c>
      <c r="AE2322" s="51">
        <f>VALUE(RIGHT("00"&amp;AC2322,2)&amp;RIGHT("000"&amp;AD2322,3))</f>
        <v>80709</v>
      </c>
    </row>
    <row r="2323" spans="1:31">
      <c r="A2323" s="60" t="str">
        <f>IF(G2323&amp;Q2323&lt;&gt;"",W2323&amp;Q2323,"")</f>
        <v>BUCKET 005blue</v>
      </c>
      <c r="B2323" s="60" t="str">
        <f>IF(C2323&lt;&gt;"",LEFT(C2323,9),"")</f>
        <v>80-709-06</v>
      </c>
      <c r="C2323" s="73" t="s">
        <v>4601</v>
      </c>
      <c r="D2323" s="73" t="s">
        <v>4602</v>
      </c>
      <c r="E2323" s="73" t="s">
        <v>956</v>
      </c>
      <c r="F2323" s="74">
        <v>55</v>
      </c>
      <c r="G2323" s="73" t="s">
        <v>4111</v>
      </c>
      <c r="H2323" s="73" t="s">
        <v>71</v>
      </c>
      <c r="I2323" s="73" t="s">
        <v>906</v>
      </c>
      <c r="J2323" s="73" t="s">
        <v>325</v>
      </c>
      <c r="K2323" s="73" t="s">
        <v>382</v>
      </c>
      <c r="L2323" s="73" t="s">
        <v>383</v>
      </c>
      <c r="M2323" s="73" t="s">
        <v>384</v>
      </c>
      <c r="N2323" s="73" t="s">
        <v>43</v>
      </c>
      <c r="O2323" s="73" t="s">
        <v>386</v>
      </c>
      <c r="P2323" s="73" t="s">
        <v>907</v>
      </c>
      <c r="Q2323" s="73" t="s">
        <v>932</v>
      </c>
      <c r="R2323" s="73" t="s">
        <v>71</v>
      </c>
      <c r="V2323" s="60" t="str">
        <f>W2323&amp;H2323</f>
        <v>BUCKET 005синий</v>
      </c>
      <c r="W2323" s="60" t="str">
        <f>_xlfn.LET(_xlpm.TextCell,TEXT(G2323,"###"),IF(_xlpm.TextCell&lt;&gt;"",IF(StyleSpaceSplit,IFERROR(IF(FIND(" ",_xlpm.TextCell)&gt;=1,MID(_xlpm.TextCell,1,FIND(" ",_xlpm.TextCell)-1),_xlpm.TextCell),_xlpm.TextCell),_xlpm.TextCell),""))</f>
        <v>BUCKET 005</v>
      </c>
      <c r="X2323" s="60" t="str">
        <f>IF(A2323&lt;&gt;"",IFERROR(IF(FIND(" ",G2323)&gt;=1,MID(G2323,FIND(" ",G2323)+1,LEN(G2323)),""),""),"")</f>
        <v>005</v>
      </c>
      <c r="AC2323" s="51">
        <f>IFERROR(VALUE(MID($C2323,1,2)),0)</f>
        <v>80</v>
      </c>
      <c r="AD2323" s="44">
        <f>IFERROR(VALUE(MID($C2323,4,3)),0)</f>
        <v>709</v>
      </c>
      <c r="AE2323" s="51">
        <f>VALUE(RIGHT("00"&amp;AC2323,2)&amp;RIGHT("000"&amp;AD2323,3))</f>
        <v>80709</v>
      </c>
    </row>
    <row r="2324" spans="1:31">
      <c r="A2324" s="60" t="str">
        <f>IF(G2324&amp;Q2324&lt;&gt;"",W2324&amp;Q2324,"")</f>
        <v>BUCKET 005blue</v>
      </c>
      <c r="B2324" s="60" t="str">
        <f>IF(C2324&lt;&gt;"",LEFT(C2324,9),"")</f>
        <v>80-709-06</v>
      </c>
      <c r="C2324" s="73" t="s">
        <v>4603</v>
      </c>
      <c r="D2324" s="73" t="s">
        <v>4602</v>
      </c>
      <c r="E2324" s="73" t="s">
        <v>904</v>
      </c>
      <c r="F2324" s="74">
        <v>57</v>
      </c>
      <c r="G2324" s="73" t="s">
        <v>4111</v>
      </c>
      <c r="H2324" s="73" t="s">
        <v>71</v>
      </c>
      <c r="I2324" s="73" t="s">
        <v>906</v>
      </c>
      <c r="J2324" s="73" t="s">
        <v>325</v>
      </c>
      <c r="K2324" s="73" t="s">
        <v>382</v>
      </c>
      <c r="L2324" s="73" t="s">
        <v>383</v>
      </c>
      <c r="M2324" s="73" t="s">
        <v>384</v>
      </c>
      <c r="N2324" s="73" t="s">
        <v>43</v>
      </c>
      <c r="O2324" s="73" t="s">
        <v>386</v>
      </c>
      <c r="P2324" s="73" t="s">
        <v>907</v>
      </c>
      <c r="Q2324" s="73" t="s">
        <v>932</v>
      </c>
      <c r="R2324" s="73" t="s">
        <v>71</v>
      </c>
      <c r="V2324" s="60" t="str">
        <f>W2324&amp;H2324</f>
        <v>BUCKET 005синий</v>
      </c>
      <c r="W2324" s="60" t="str">
        <f>_xlfn.LET(_xlpm.TextCell,TEXT(G2324,"###"),IF(_xlpm.TextCell&lt;&gt;"",IF(StyleSpaceSplit,IFERROR(IF(FIND(" ",_xlpm.TextCell)&gt;=1,MID(_xlpm.TextCell,1,FIND(" ",_xlpm.TextCell)-1),_xlpm.TextCell),_xlpm.TextCell),_xlpm.TextCell),""))</f>
        <v>BUCKET 005</v>
      </c>
      <c r="X2324" s="60" t="str">
        <f>IF(A2324&lt;&gt;"",IFERROR(IF(FIND(" ",G2324)&gt;=1,MID(G2324,FIND(" ",G2324)+1,LEN(G2324)),""),""),"")</f>
        <v>005</v>
      </c>
      <c r="AC2324" s="51">
        <f>IFERROR(VALUE(MID($C2324,1,2)),0)</f>
        <v>80</v>
      </c>
      <c r="AD2324" s="44">
        <f>IFERROR(VALUE(MID($C2324,4,3)),0)</f>
        <v>709</v>
      </c>
      <c r="AE2324" s="51">
        <f>VALUE(RIGHT("00"&amp;AC2324,2)&amp;RIGHT("000"&amp;AD2324,3))</f>
        <v>80709</v>
      </c>
    </row>
    <row r="2325" spans="1:31">
      <c r="A2325" s="60" t="str">
        <f>IF(G2325&amp;Q2325&lt;&gt;"",W2325&amp;Q2325,"")</f>
        <v>BUCKET 005blue</v>
      </c>
      <c r="B2325" s="60" t="str">
        <f>IF(C2325&lt;&gt;"",LEFT(C2325,9),"")</f>
        <v>80-709-06</v>
      </c>
      <c r="C2325" s="73" t="s">
        <v>4604</v>
      </c>
      <c r="D2325" s="73" t="s">
        <v>4602</v>
      </c>
      <c r="E2325" s="73" t="s">
        <v>910</v>
      </c>
      <c r="F2325" s="74">
        <v>59</v>
      </c>
      <c r="G2325" s="73" t="s">
        <v>4111</v>
      </c>
      <c r="H2325" s="73" t="s">
        <v>71</v>
      </c>
      <c r="I2325" s="73" t="s">
        <v>906</v>
      </c>
      <c r="J2325" s="73" t="s">
        <v>325</v>
      </c>
      <c r="K2325" s="73" t="s">
        <v>382</v>
      </c>
      <c r="L2325" s="73" t="s">
        <v>383</v>
      </c>
      <c r="M2325" s="73" t="s">
        <v>384</v>
      </c>
      <c r="N2325" s="73" t="s">
        <v>43</v>
      </c>
      <c r="O2325" s="73" t="s">
        <v>386</v>
      </c>
      <c r="P2325" s="73" t="s">
        <v>907</v>
      </c>
      <c r="Q2325" s="73" t="s">
        <v>932</v>
      </c>
      <c r="R2325" s="73" t="s">
        <v>71</v>
      </c>
      <c r="V2325" s="60" t="str">
        <f>W2325&amp;H2325</f>
        <v>BUCKET 005синий</v>
      </c>
      <c r="W2325" s="60" t="str">
        <f>_xlfn.LET(_xlpm.TextCell,TEXT(G2325,"###"),IF(_xlpm.TextCell&lt;&gt;"",IF(StyleSpaceSplit,IFERROR(IF(FIND(" ",_xlpm.TextCell)&gt;=1,MID(_xlpm.TextCell,1,FIND(" ",_xlpm.TextCell)-1),_xlpm.TextCell),_xlpm.TextCell),_xlpm.TextCell),""))</f>
        <v>BUCKET 005</v>
      </c>
      <c r="X2325" s="60" t="str">
        <f>IF(A2325&lt;&gt;"",IFERROR(IF(FIND(" ",G2325)&gt;=1,MID(G2325,FIND(" ",G2325)+1,LEN(G2325)),""),""),"")</f>
        <v>005</v>
      </c>
      <c r="AC2325" s="51">
        <f>IFERROR(VALUE(MID($C2325,1,2)),0)</f>
        <v>80</v>
      </c>
      <c r="AD2325" s="44">
        <f>IFERROR(VALUE(MID($C2325,4,3)),0)</f>
        <v>709</v>
      </c>
      <c r="AE2325" s="51">
        <f>VALUE(RIGHT("00"&amp;AC2325,2)&amp;RIGHT("000"&amp;AD2325,3))</f>
        <v>80709</v>
      </c>
    </row>
    <row r="2326" spans="1:31">
      <c r="A2326" s="60" t="str">
        <f>IF(G2326&amp;Q2326&lt;&gt;"",W2326&amp;Q2326,"")</f>
        <v>BUCKET 005blue</v>
      </c>
      <c r="B2326" s="60" t="str">
        <f>IF(C2326&lt;&gt;"",LEFT(C2326,9),"")</f>
        <v>80-709-06</v>
      </c>
      <c r="C2326" s="73" t="s">
        <v>4605</v>
      </c>
      <c r="D2326" s="73" t="s">
        <v>4602</v>
      </c>
      <c r="E2326" s="73" t="s">
        <v>912</v>
      </c>
      <c r="F2326" s="74">
        <v>61</v>
      </c>
      <c r="G2326" s="73" t="s">
        <v>4111</v>
      </c>
      <c r="H2326" s="73" t="s">
        <v>71</v>
      </c>
      <c r="I2326" s="73" t="s">
        <v>906</v>
      </c>
      <c r="J2326" s="73" t="s">
        <v>325</v>
      </c>
      <c r="K2326" s="73" t="s">
        <v>382</v>
      </c>
      <c r="L2326" s="73" t="s">
        <v>383</v>
      </c>
      <c r="M2326" s="73" t="s">
        <v>384</v>
      </c>
      <c r="N2326" s="73" t="s">
        <v>43</v>
      </c>
      <c r="O2326" s="73" t="s">
        <v>386</v>
      </c>
      <c r="P2326" s="73" t="s">
        <v>907</v>
      </c>
      <c r="Q2326" s="73" t="s">
        <v>932</v>
      </c>
      <c r="R2326" s="73" t="s">
        <v>71</v>
      </c>
      <c r="V2326" s="60" t="str">
        <f>W2326&amp;H2326</f>
        <v>BUCKET 005синий</v>
      </c>
      <c r="W2326" s="60" t="str">
        <f>_xlfn.LET(_xlpm.TextCell,TEXT(G2326,"###"),IF(_xlpm.TextCell&lt;&gt;"",IF(StyleSpaceSplit,IFERROR(IF(FIND(" ",_xlpm.TextCell)&gt;=1,MID(_xlpm.TextCell,1,FIND(" ",_xlpm.TextCell)-1),_xlpm.TextCell),_xlpm.TextCell),_xlpm.TextCell),""))</f>
        <v>BUCKET 005</v>
      </c>
      <c r="X2326" s="60" t="str">
        <f>IF(A2326&lt;&gt;"",IFERROR(IF(FIND(" ",G2326)&gt;=1,MID(G2326,FIND(" ",G2326)+1,LEN(G2326)),""),""),"")</f>
        <v>005</v>
      </c>
      <c r="AC2326" s="51">
        <f>IFERROR(VALUE(MID($C2326,1,2)),0)</f>
        <v>80</v>
      </c>
      <c r="AD2326" s="44">
        <f>IFERROR(VALUE(MID($C2326,4,3)),0)</f>
        <v>709</v>
      </c>
      <c r="AE2326" s="51">
        <f>VALUE(RIGHT("00"&amp;AC2326,2)&amp;RIGHT("000"&amp;AD2326,3))</f>
        <v>80709</v>
      </c>
    </row>
    <row r="2327" spans="1:31">
      <c r="A2327" s="60" t="str">
        <f>IF(G2327&amp;Q2327&lt;&gt;"",W2327&amp;Q2327,"")</f>
        <v>BUCKET 006yellow</v>
      </c>
      <c r="B2327" s="60" t="str">
        <f>IF(C2327&lt;&gt;"",LEFT(C2327,9),"")</f>
        <v>80-710-20</v>
      </c>
      <c r="C2327" s="73" t="s">
        <v>4606</v>
      </c>
      <c r="D2327" s="73" t="s">
        <v>4607</v>
      </c>
      <c r="E2327" s="73" t="s">
        <v>904</v>
      </c>
      <c r="F2327" s="74">
        <v>57</v>
      </c>
      <c r="G2327" s="73" t="s">
        <v>4116</v>
      </c>
      <c r="H2327" s="73" t="s">
        <v>65</v>
      </c>
      <c r="I2327" s="73" t="s">
        <v>906</v>
      </c>
      <c r="J2327" s="73" t="s">
        <v>325</v>
      </c>
      <c r="K2327" s="73" t="s">
        <v>382</v>
      </c>
      <c r="L2327" s="73" t="s">
        <v>383</v>
      </c>
      <c r="M2327" s="73" t="s">
        <v>384</v>
      </c>
      <c r="N2327" s="73" t="s">
        <v>43</v>
      </c>
      <c r="O2327" s="73" t="s">
        <v>386</v>
      </c>
      <c r="P2327" s="73" t="s">
        <v>907</v>
      </c>
      <c r="Q2327" s="73" t="s">
        <v>1383</v>
      </c>
      <c r="R2327" s="73" t="s">
        <v>65</v>
      </c>
      <c r="V2327" s="60" t="str">
        <f>W2327&amp;H2327</f>
        <v>BUCKET 006желтый</v>
      </c>
      <c r="W2327" s="60" t="str">
        <f>_xlfn.LET(_xlpm.TextCell,TEXT(G2327,"###"),IF(_xlpm.TextCell&lt;&gt;"",IF(StyleSpaceSplit,IFERROR(IF(FIND(" ",_xlpm.TextCell)&gt;=1,MID(_xlpm.TextCell,1,FIND(" ",_xlpm.TextCell)-1),_xlpm.TextCell),_xlpm.TextCell),_xlpm.TextCell),""))</f>
        <v>BUCKET 006</v>
      </c>
      <c r="X2327" s="60" t="str">
        <f>IF(A2327&lt;&gt;"",IFERROR(IF(FIND(" ",G2327)&gt;=1,MID(G2327,FIND(" ",G2327)+1,LEN(G2327)),""),""),"")</f>
        <v>006</v>
      </c>
      <c r="AC2327" s="51">
        <f>IFERROR(VALUE(MID($C2327,1,2)),0)</f>
        <v>80</v>
      </c>
      <c r="AD2327" s="44">
        <f>IFERROR(VALUE(MID($C2327,4,3)),0)</f>
        <v>710</v>
      </c>
      <c r="AE2327" s="51">
        <f>VALUE(RIGHT("00"&amp;AC2327,2)&amp;RIGHT("000"&amp;AD2327,3))</f>
        <v>80710</v>
      </c>
    </row>
    <row r="2328" spans="1:31">
      <c r="A2328" s="60" t="str">
        <f>IF(G2328&amp;Q2328&lt;&gt;"",W2328&amp;Q2328,"")</f>
        <v>BUCKET 006yellow</v>
      </c>
      <c r="B2328" s="60" t="str">
        <f>IF(C2328&lt;&gt;"",LEFT(C2328,9),"")</f>
        <v>80-710-20</v>
      </c>
      <c r="C2328" s="73" t="s">
        <v>4608</v>
      </c>
      <c r="D2328" s="73" t="s">
        <v>4607</v>
      </c>
      <c r="E2328" s="73" t="s">
        <v>910</v>
      </c>
      <c r="F2328" s="74">
        <v>59</v>
      </c>
      <c r="G2328" s="73" t="s">
        <v>4116</v>
      </c>
      <c r="H2328" s="73" t="s">
        <v>65</v>
      </c>
      <c r="I2328" s="73" t="s">
        <v>906</v>
      </c>
      <c r="J2328" s="73" t="s">
        <v>325</v>
      </c>
      <c r="K2328" s="73" t="s">
        <v>382</v>
      </c>
      <c r="L2328" s="73" t="s">
        <v>383</v>
      </c>
      <c r="M2328" s="73" t="s">
        <v>384</v>
      </c>
      <c r="N2328" s="73" t="s">
        <v>43</v>
      </c>
      <c r="O2328" s="73" t="s">
        <v>386</v>
      </c>
      <c r="P2328" s="73" t="s">
        <v>907</v>
      </c>
      <c r="Q2328" s="73" t="s">
        <v>1383</v>
      </c>
      <c r="R2328" s="73" t="s">
        <v>65</v>
      </c>
      <c r="V2328" s="60" t="str">
        <f>W2328&amp;H2328</f>
        <v>BUCKET 006желтый</v>
      </c>
      <c r="W2328" s="60" t="str">
        <f>_xlfn.LET(_xlpm.TextCell,TEXT(G2328,"###"),IF(_xlpm.TextCell&lt;&gt;"",IF(StyleSpaceSplit,IFERROR(IF(FIND(" ",_xlpm.TextCell)&gt;=1,MID(_xlpm.TextCell,1,FIND(" ",_xlpm.TextCell)-1),_xlpm.TextCell),_xlpm.TextCell),_xlpm.TextCell),""))</f>
        <v>BUCKET 006</v>
      </c>
      <c r="X2328" s="60" t="str">
        <f>IF(A2328&lt;&gt;"",IFERROR(IF(FIND(" ",G2328)&gt;=1,MID(G2328,FIND(" ",G2328)+1,LEN(G2328)),""),""),"")</f>
        <v>006</v>
      </c>
      <c r="AC2328" s="51">
        <f>IFERROR(VALUE(MID($C2328,1,2)),0)</f>
        <v>80</v>
      </c>
      <c r="AD2328" s="44">
        <f>IFERROR(VALUE(MID($C2328,4,3)),0)</f>
        <v>710</v>
      </c>
      <c r="AE2328" s="51">
        <f>VALUE(RIGHT("00"&amp;AC2328,2)&amp;RIGHT("000"&amp;AD2328,3))</f>
        <v>80710</v>
      </c>
    </row>
    <row r="2329" spans="1:31">
      <c r="A2329" s="60" t="str">
        <f>IF(G2329&amp;Q2329&lt;&gt;"",W2329&amp;Q2329,"")</f>
        <v>BUCKET 006yellow</v>
      </c>
      <c r="B2329" s="60" t="str">
        <f>IF(C2329&lt;&gt;"",LEFT(C2329,9),"")</f>
        <v>80-710-20</v>
      </c>
      <c r="C2329" s="73" t="s">
        <v>4609</v>
      </c>
      <c r="D2329" s="73" t="s">
        <v>4607</v>
      </c>
      <c r="E2329" s="73" t="s">
        <v>912</v>
      </c>
      <c r="F2329" s="74">
        <v>61</v>
      </c>
      <c r="G2329" s="73" t="s">
        <v>4116</v>
      </c>
      <c r="H2329" s="73" t="s">
        <v>65</v>
      </c>
      <c r="I2329" s="73" t="s">
        <v>906</v>
      </c>
      <c r="J2329" s="73" t="s">
        <v>325</v>
      </c>
      <c r="K2329" s="73" t="s">
        <v>382</v>
      </c>
      <c r="L2329" s="73" t="s">
        <v>383</v>
      </c>
      <c r="M2329" s="73" t="s">
        <v>384</v>
      </c>
      <c r="N2329" s="73" t="s">
        <v>43</v>
      </c>
      <c r="O2329" s="73" t="s">
        <v>386</v>
      </c>
      <c r="P2329" s="73" t="s">
        <v>907</v>
      </c>
      <c r="Q2329" s="73" t="s">
        <v>1383</v>
      </c>
      <c r="R2329" s="73" t="s">
        <v>65</v>
      </c>
      <c r="V2329" s="60" t="str">
        <f>W2329&amp;H2329</f>
        <v>BUCKET 006желтый</v>
      </c>
      <c r="W2329" s="60" t="str">
        <f>_xlfn.LET(_xlpm.TextCell,TEXT(G2329,"###"),IF(_xlpm.TextCell&lt;&gt;"",IF(StyleSpaceSplit,IFERROR(IF(FIND(" ",_xlpm.TextCell)&gt;=1,MID(_xlpm.TextCell,1,FIND(" ",_xlpm.TextCell)-1),_xlpm.TextCell),_xlpm.TextCell),_xlpm.TextCell),""))</f>
        <v>BUCKET 006</v>
      </c>
      <c r="X2329" s="60" t="str">
        <f>IF(A2329&lt;&gt;"",IFERROR(IF(FIND(" ",G2329)&gt;=1,MID(G2329,FIND(" ",G2329)+1,LEN(G2329)),""),""),"")</f>
        <v>006</v>
      </c>
      <c r="AC2329" s="51">
        <f>IFERROR(VALUE(MID($C2329,1,2)),0)</f>
        <v>80</v>
      </c>
      <c r="AD2329" s="44">
        <f>IFERROR(VALUE(MID($C2329,4,3)),0)</f>
        <v>710</v>
      </c>
      <c r="AE2329" s="51">
        <f>VALUE(RIGHT("00"&amp;AC2329,2)&amp;RIGHT("000"&amp;AD2329,3))</f>
        <v>80710</v>
      </c>
    </row>
    <row r="2330" spans="1:31">
      <c r="A2330" s="60" t="str">
        <f>IF(G2330&amp;Q2330&lt;&gt;"",W2330&amp;Q2330,"")</f>
        <v>BUCKET 006blue</v>
      </c>
      <c r="B2330" s="60" t="str">
        <f>IF(C2330&lt;&gt;"",LEFT(C2330,9),"")</f>
        <v>80-710-06</v>
      </c>
      <c r="C2330" s="73" t="s">
        <v>4114</v>
      </c>
      <c r="D2330" s="73" t="s">
        <v>4115</v>
      </c>
      <c r="E2330" s="73" t="s">
        <v>910</v>
      </c>
      <c r="F2330" s="74">
        <v>59</v>
      </c>
      <c r="G2330" s="73" t="s">
        <v>4116</v>
      </c>
      <c r="H2330" s="73" t="s">
        <v>71</v>
      </c>
      <c r="I2330" s="73" t="s">
        <v>906</v>
      </c>
      <c r="J2330" s="73" t="s">
        <v>325</v>
      </c>
      <c r="K2330" s="73" t="s">
        <v>382</v>
      </c>
      <c r="L2330" s="73" t="s">
        <v>383</v>
      </c>
      <c r="M2330" s="73" t="s">
        <v>384</v>
      </c>
      <c r="N2330" s="73" t="s">
        <v>43</v>
      </c>
      <c r="O2330" s="73" t="s">
        <v>386</v>
      </c>
      <c r="P2330" s="73" t="s">
        <v>907</v>
      </c>
      <c r="Q2330" s="73" t="s">
        <v>932</v>
      </c>
      <c r="R2330" s="73" t="s">
        <v>71</v>
      </c>
      <c r="V2330" s="60" t="str">
        <f>W2330&amp;H2330</f>
        <v>BUCKET 006синий</v>
      </c>
      <c r="W2330" s="60" t="str">
        <f>_xlfn.LET(_xlpm.TextCell,TEXT(G2330,"###"),IF(_xlpm.TextCell&lt;&gt;"",IF(StyleSpaceSplit,IFERROR(IF(FIND(" ",_xlpm.TextCell)&gt;=1,MID(_xlpm.TextCell,1,FIND(" ",_xlpm.TextCell)-1),_xlpm.TextCell),_xlpm.TextCell),_xlpm.TextCell),""))</f>
        <v>BUCKET 006</v>
      </c>
      <c r="X2330" s="60" t="str">
        <f>IF(A2330&lt;&gt;"",IFERROR(IF(FIND(" ",G2330)&gt;=1,MID(G2330,FIND(" ",G2330)+1,LEN(G2330)),""),""),"")</f>
        <v>006</v>
      </c>
      <c r="AC2330" s="51">
        <f>IFERROR(VALUE(MID($C2330,1,2)),0)</f>
        <v>80</v>
      </c>
      <c r="AD2330" s="44">
        <f>IFERROR(VALUE(MID($C2330,4,3)),0)</f>
        <v>710</v>
      </c>
      <c r="AE2330" s="51">
        <f>VALUE(RIGHT("00"&amp;AC2330,2)&amp;RIGHT("000"&amp;AD2330,3))</f>
        <v>80710</v>
      </c>
    </row>
    <row r="2331" spans="1:31">
      <c r="A2331" s="60" t="str">
        <f>IF(G2331&amp;Q2331&lt;&gt;"",W2331&amp;Q2331,"")</f>
        <v>BUCKET 006blue</v>
      </c>
      <c r="B2331" s="60" t="str">
        <f>IF(C2331&lt;&gt;"",LEFT(C2331,9),"")</f>
        <v>80-710-06</v>
      </c>
      <c r="C2331" s="73" t="s">
        <v>4117</v>
      </c>
      <c r="D2331" s="73" t="s">
        <v>4115</v>
      </c>
      <c r="E2331" s="73" t="s">
        <v>956</v>
      </c>
      <c r="F2331" s="74">
        <v>55</v>
      </c>
      <c r="G2331" s="73" t="s">
        <v>4116</v>
      </c>
      <c r="H2331" s="73" t="s">
        <v>71</v>
      </c>
      <c r="I2331" s="73" t="s">
        <v>906</v>
      </c>
      <c r="J2331" s="73" t="s">
        <v>325</v>
      </c>
      <c r="K2331" s="73" t="s">
        <v>382</v>
      </c>
      <c r="L2331" s="73" t="s">
        <v>383</v>
      </c>
      <c r="M2331" s="73" t="s">
        <v>384</v>
      </c>
      <c r="N2331" s="73" t="s">
        <v>43</v>
      </c>
      <c r="O2331" s="73" t="s">
        <v>386</v>
      </c>
      <c r="P2331" s="73" t="s">
        <v>907</v>
      </c>
      <c r="Q2331" s="73" t="s">
        <v>932</v>
      </c>
      <c r="R2331" s="73" t="s">
        <v>71</v>
      </c>
      <c r="V2331" s="60" t="str">
        <f>W2331&amp;H2331</f>
        <v>BUCKET 006синий</v>
      </c>
      <c r="W2331" s="60" t="str">
        <f>_xlfn.LET(_xlpm.TextCell,TEXT(G2331,"###"),IF(_xlpm.TextCell&lt;&gt;"",IF(StyleSpaceSplit,IFERROR(IF(FIND(" ",_xlpm.TextCell)&gt;=1,MID(_xlpm.TextCell,1,FIND(" ",_xlpm.TextCell)-1),_xlpm.TextCell),_xlpm.TextCell),_xlpm.TextCell),""))</f>
        <v>BUCKET 006</v>
      </c>
      <c r="X2331" s="60" t="str">
        <f>IF(A2331&lt;&gt;"",IFERROR(IF(FIND(" ",G2331)&gt;=1,MID(G2331,FIND(" ",G2331)+1,LEN(G2331)),""),""),"")</f>
        <v>006</v>
      </c>
      <c r="AC2331" s="51">
        <f>IFERROR(VALUE(MID($C2331,1,2)),0)</f>
        <v>80</v>
      </c>
      <c r="AD2331" s="44">
        <f>IFERROR(VALUE(MID($C2331,4,3)),0)</f>
        <v>710</v>
      </c>
      <c r="AE2331" s="51">
        <f>VALUE(RIGHT("00"&amp;AC2331,2)&amp;RIGHT("000"&amp;AD2331,3))</f>
        <v>80710</v>
      </c>
    </row>
    <row r="2332" spans="1:31">
      <c r="A2332" s="60" t="str">
        <f>IF(G2332&amp;Q2332&lt;&gt;"",W2332&amp;Q2332,"")</f>
        <v>BUCKET 006blue</v>
      </c>
      <c r="B2332" s="60" t="str">
        <f>IF(C2332&lt;&gt;"",LEFT(C2332,9),"")</f>
        <v>80-710-06</v>
      </c>
      <c r="C2332" s="73" t="s">
        <v>4118</v>
      </c>
      <c r="D2332" s="73" t="s">
        <v>4115</v>
      </c>
      <c r="E2332" s="73" t="s">
        <v>904</v>
      </c>
      <c r="F2332" s="74">
        <v>57</v>
      </c>
      <c r="G2332" s="73" t="s">
        <v>4116</v>
      </c>
      <c r="H2332" s="73" t="s">
        <v>71</v>
      </c>
      <c r="I2332" s="73" t="s">
        <v>906</v>
      </c>
      <c r="J2332" s="73" t="s">
        <v>325</v>
      </c>
      <c r="K2332" s="73" t="s">
        <v>382</v>
      </c>
      <c r="L2332" s="73" t="s">
        <v>383</v>
      </c>
      <c r="M2332" s="73" t="s">
        <v>384</v>
      </c>
      <c r="N2332" s="73" t="s">
        <v>43</v>
      </c>
      <c r="O2332" s="73" t="s">
        <v>386</v>
      </c>
      <c r="P2332" s="73" t="s">
        <v>907</v>
      </c>
      <c r="Q2332" s="73" t="s">
        <v>932</v>
      </c>
      <c r="R2332" s="73" t="s">
        <v>71</v>
      </c>
      <c r="V2332" s="60" t="str">
        <f>W2332&amp;H2332</f>
        <v>BUCKET 006синий</v>
      </c>
      <c r="W2332" s="60" t="str">
        <f>_xlfn.LET(_xlpm.TextCell,TEXT(G2332,"###"),IF(_xlpm.TextCell&lt;&gt;"",IF(StyleSpaceSplit,IFERROR(IF(FIND(" ",_xlpm.TextCell)&gt;=1,MID(_xlpm.TextCell,1,FIND(" ",_xlpm.TextCell)-1),_xlpm.TextCell),_xlpm.TextCell),_xlpm.TextCell),""))</f>
        <v>BUCKET 006</v>
      </c>
      <c r="X2332" s="60" t="str">
        <f>IF(A2332&lt;&gt;"",IFERROR(IF(FIND(" ",G2332)&gt;=1,MID(G2332,FIND(" ",G2332)+1,LEN(G2332)),""),""),"")</f>
        <v>006</v>
      </c>
      <c r="AC2332" s="51">
        <f>IFERROR(VALUE(MID($C2332,1,2)),0)</f>
        <v>80</v>
      </c>
      <c r="AD2332" s="44">
        <f>IFERROR(VALUE(MID($C2332,4,3)),0)</f>
        <v>710</v>
      </c>
      <c r="AE2332" s="51">
        <f>VALUE(RIGHT("00"&amp;AC2332,2)&amp;RIGHT("000"&amp;AD2332,3))</f>
        <v>80710</v>
      </c>
    </row>
    <row r="2333" spans="1:31">
      <c r="A2333" s="60" t="str">
        <f>IF(G2333&amp;Q2333&lt;&gt;"",W2333&amp;Q2333,"")</f>
        <v>BUCKET 006blue</v>
      </c>
      <c r="B2333" s="60" t="str">
        <f>IF(C2333&lt;&gt;"",LEFT(C2333,9),"")</f>
        <v>80-710-06</v>
      </c>
      <c r="C2333" s="73" t="s">
        <v>4119</v>
      </c>
      <c r="D2333" s="73" t="s">
        <v>4115</v>
      </c>
      <c r="E2333" s="73" t="s">
        <v>912</v>
      </c>
      <c r="F2333" s="74">
        <v>61</v>
      </c>
      <c r="G2333" s="73" t="s">
        <v>4116</v>
      </c>
      <c r="H2333" s="73" t="s">
        <v>71</v>
      </c>
      <c r="I2333" s="73" t="s">
        <v>906</v>
      </c>
      <c r="J2333" s="73" t="s">
        <v>325</v>
      </c>
      <c r="K2333" s="73" t="s">
        <v>382</v>
      </c>
      <c r="L2333" s="73" t="s">
        <v>383</v>
      </c>
      <c r="M2333" s="73" t="s">
        <v>384</v>
      </c>
      <c r="N2333" s="73" t="s">
        <v>43</v>
      </c>
      <c r="O2333" s="73" t="s">
        <v>386</v>
      </c>
      <c r="P2333" s="73" t="s">
        <v>907</v>
      </c>
      <c r="Q2333" s="73" t="s">
        <v>932</v>
      </c>
      <c r="R2333" s="73" t="s">
        <v>71</v>
      </c>
      <c r="V2333" s="60" t="str">
        <f>W2333&amp;H2333</f>
        <v>BUCKET 006синий</v>
      </c>
      <c r="W2333" s="60" t="str">
        <f>_xlfn.LET(_xlpm.TextCell,TEXT(G2333,"###"),IF(_xlpm.TextCell&lt;&gt;"",IF(StyleSpaceSplit,IFERROR(IF(FIND(" ",_xlpm.TextCell)&gt;=1,MID(_xlpm.TextCell,1,FIND(" ",_xlpm.TextCell)-1),_xlpm.TextCell),_xlpm.TextCell),_xlpm.TextCell),""))</f>
        <v>BUCKET 006</v>
      </c>
      <c r="X2333" s="60" t="str">
        <f>IF(A2333&lt;&gt;"",IFERROR(IF(FIND(" ",G2333)&gt;=1,MID(G2333,FIND(" ",G2333)+1,LEN(G2333)),""),""),"")</f>
        <v>006</v>
      </c>
      <c r="AC2333" s="51">
        <f>IFERROR(VALUE(MID($C2333,1,2)),0)</f>
        <v>80</v>
      </c>
      <c r="AD2333" s="44">
        <f>IFERROR(VALUE(MID($C2333,4,3)),0)</f>
        <v>710</v>
      </c>
      <c r="AE2333" s="51">
        <f>VALUE(RIGHT("00"&amp;AC2333,2)&amp;RIGHT("000"&amp;AD2333,3))</f>
        <v>80710</v>
      </c>
    </row>
    <row r="2334" spans="1:31">
      <c r="A2334" s="60" t="str">
        <f>IF(G2334&amp;Q2334&lt;&gt;"",W2334&amp;Q2334,"")</f>
        <v>BUCKET 008beige</v>
      </c>
      <c r="B2334" s="60" t="str">
        <f>IF(C2334&lt;&gt;"",LEFT(C2334,9),"")</f>
        <v>80-784-02</v>
      </c>
      <c r="C2334" s="73" t="s">
        <v>4610</v>
      </c>
      <c r="D2334" s="73" t="s">
        <v>4611</v>
      </c>
      <c r="E2334" s="73" t="s">
        <v>956</v>
      </c>
      <c r="F2334" s="74">
        <v>55</v>
      </c>
      <c r="G2334" s="73" t="s">
        <v>4612</v>
      </c>
      <c r="H2334" s="73" t="s">
        <v>63</v>
      </c>
      <c r="I2334" s="73" t="s">
        <v>906</v>
      </c>
      <c r="J2334" s="73" t="s">
        <v>325</v>
      </c>
      <c r="K2334" s="73" t="s">
        <v>382</v>
      </c>
      <c r="L2334" s="73" t="s">
        <v>383</v>
      </c>
      <c r="M2334" s="73" t="s">
        <v>384</v>
      </c>
      <c r="N2334" s="73" t="s">
        <v>43</v>
      </c>
      <c r="O2334" s="73" t="s">
        <v>386</v>
      </c>
      <c r="P2334" s="73" t="s">
        <v>907</v>
      </c>
      <c r="Q2334" s="73" t="s">
        <v>937</v>
      </c>
      <c r="R2334" s="73" t="s">
        <v>63</v>
      </c>
      <c r="V2334" s="60" t="str">
        <f>W2334&amp;H2334</f>
        <v>BUCKET 008бежевый</v>
      </c>
      <c r="W2334" s="60" t="str">
        <f>_xlfn.LET(_xlpm.TextCell,TEXT(G2334,"###"),IF(_xlpm.TextCell&lt;&gt;"",IF(StyleSpaceSplit,IFERROR(IF(FIND(" ",_xlpm.TextCell)&gt;=1,MID(_xlpm.TextCell,1,FIND(" ",_xlpm.TextCell)-1),_xlpm.TextCell),_xlpm.TextCell),_xlpm.TextCell),""))</f>
        <v>BUCKET 008</v>
      </c>
      <c r="X2334" s="60" t="str">
        <f>IF(A2334&lt;&gt;"",IFERROR(IF(FIND(" ",G2334)&gt;=1,MID(G2334,FIND(" ",G2334)+1,LEN(G2334)),""),""),"")</f>
        <v>008</v>
      </c>
      <c r="AC2334" s="51">
        <f>IFERROR(VALUE(MID($C2334,1,2)),0)</f>
        <v>80</v>
      </c>
      <c r="AD2334" s="44">
        <f>IFERROR(VALUE(MID($C2334,4,3)),0)</f>
        <v>784</v>
      </c>
      <c r="AE2334" s="51">
        <f>VALUE(RIGHT("00"&amp;AC2334,2)&amp;RIGHT("000"&amp;AD2334,3))</f>
        <v>80784</v>
      </c>
    </row>
    <row r="2335" spans="1:31">
      <c r="A2335" s="60" t="str">
        <f>IF(G2335&amp;Q2335&lt;&gt;"",W2335&amp;Q2335,"")</f>
        <v>BUCKET 008beige</v>
      </c>
      <c r="B2335" s="60" t="str">
        <f>IF(C2335&lt;&gt;"",LEFT(C2335,9),"")</f>
        <v>80-784-02</v>
      </c>
      <c r="C2335" s="73" t="s">
        <v>4613</v>
      </c>
      <c r="D2335" s="73" t="s">
        <v>4611</v>
      </c>
      <c r="E2335" s="73" t="s">
        <v>904</v>
      </c>
      <c r="F2335" s="74">
        <v>57</v>
      </c>
      <c r="G2335" s="73" t="s">
        <v>4612</v>
      </c>
      <c r="H2335" s="73" t="s">
        <v>63</v>
      </c>
      <c r="I2335" s="73" t="s">
        <v>906</v>
      </c>
      <c r="J2335" s="73" t="s">
        <v>325</v>
      </c>
      <c r="K2335" s="73" t="s">
        <v>382</v>
      </c>
      <c r="L2335" s="73" t="s">
        <v>383</v>
      </c>
      <c r="M2335" s="73" t="s">
        <v>384</v>
      </c>
      <c r="N2335" s="73" t="s">
        <v>43</v>
      </c>
      <c r="O2335" s="73" t="s">
        <v>386</v>
      </c>
      <c r="P2335" s="73" t="s">
        <v>907</v>
      </c>
      <c r="Q2335" s="73" t="s">
        <v>937</v>
      </c>
      <c r="R2335" s="73" t="s">
        <v>63</v>
      </c>
      <c r="V2335" s="60" t="str">
        <f>W2335&amp;H2335</f>
        <v>BUCKET 008бежевый</v>
      </c>
      <c r="W2335" s="60" t="str">
        <f>_xlfn.LET(_xlpm.TextCell,TEXT(G2335,"###"),IF(_xlpm.TextCell&lt;&gt;"",IF(StyleSpaceSplit,IFERROR(IF(FIND(" ",_xlpm.TextCell)&gt;=1,MID(_xlpm.TextCell,1,FIND(" ",_xlpm.TextCell)-1),_xlpm.TextCell),_xlpm.TextCell),_xlpm.TextCell),""))</f>
        <v>BUCKET 008</v>
      </c>
      <c r="X2335" s="60" t="str">
        <f>IF(A2335&lt;&gt;"",IFERROR(IF(FIND(" ",G2335)&gt;=1,MID(G2335,FIND(" ",G2335)+1,LEN(G2335)),""),""),"")</f>
        <v>008</v>
      </c>
      <c r="AC2335" s="51">
        <f>IFERROR(VALUE(MID($C2335,1,2)),0)</f>
        <v>80</v>
      </c>
      <c r="AD2335" s="44">
        <f>IFERROR(VALUE(MID($C2335,4,3)),0)</f>
        <v>784</v>
      </c>
      <c r="AE2335" s="51">
        <f>VALUE(RIGHT("00"&amp;AC2335,2)&amp;RIGHT("000"&amp;AD2335,3))</f>
        <v>80784</v>
      </c>
    </row>
    <row r="2336" spans="1:31">
      <c r="A2336" s="60" t="str">
        <f>IF(G2336&amp;Q2336&lt;&gt;"",W2336&amp;Q2336,"")</f>
        <v>BUCKET 008beige</v>
      </c>
      <c r="B2336" s="60" t="str">
        <f>IF(C2336&lt;&gt;"",LEFT(C2336,9),"")</f>
        <v>80-784-02</v>
      </c>
      <c r="C2336" s="73" t="s">
        <v>4614</v>
      </c>
      <c r="D2336" s="73" t="s">
        <v>4611</v>
      </c>
      <c r="E2336" s="73" t="s">
        <v>910</v>
      </c>
      <c r="F2336" s="74">
        <v>59</v>
      </c>
      <c r="G2336" s="73" t="s">
        <v>4612</v>
      </c>
      <c r="H2336" s="73" t="s">
        <v>63</v>
      </c>
      <c r="I2336" s="73" t="s">
        <v>906</v>
      </c>
      <c r="J2336" s="73" t="s">
        <v>325</v>
      </c>
      <c r="K2336" s="73" t="s">
        <v>382</v>
      </c>
      <c r="L2336" s="73" t="s">
        <v>383</v>
      </c>
      <c r="M2336" s="73" t="s">
        <v>384</v>
      </c>
      <c r="N2336" s="73" t="s">
        <v>43</v>
      </c>
      <c r="O2336" s="73" t="s">
        <v>386</v>
      </c>
      <c r="P2336" s="73" t="s">
        <v>907</v>
      </c>
      <c r="Q2336" s="73" t="s">
        <v>937</v>
      </c>
      <c r="R2336" s="73" t="s">
        <v>63</v>
      </c>
      <c r="V2336" s="60" t="str">
        <f>W2336&amp;H2336</f>
        <v>BUCKET 008бежевый</v>
      </c>
      <c r="W2336" s="60" t="str">
        <f>_xlfn.LET(_xlpm.TextCell,TEXT(G2336,"###"),IF(_xlpm.TextCell&lt;&gt;"",IF(StyleSpaceSplit,IFERROR(IF(FIND(" ",_xlpm.TextCell)&gt;=1,MID(_xlpm.TextCell,1,FIND(" ",_xlpm.TextCell)-1),_xlpm.TextCell),_xlpm.TextCell),_xlpm.TextCell),""))</f>
        <v>BUCKET 008</v>
      </c>
      <c r="X2336" s="60" t="str">
        <f>IF(A2336&lt;&gt;"",IFERROR(IF(FIND(" ",G2336)&gt;=1,MID(G2336,FIND(" ",G2336)+1,LEN(G2336)),""),""),"")</f>
        <v>008</v>
      </c>
      <c r="AC2336" s="51">
        <f>IFERROR(VALUE(MID($C2336,1,2)),0)</f>
        <v>80</v>
      </c>
      <c r="AD2336" s="44">
        <f>IFERROR(VALUE(MID($C2336,4,3)),0)</f>
        <v>784</v>
      </c>
      <c r="AE2336" s="51">
        <f>VALUE(RIGHT("00"&amp;AC2336,2)&amp;RIGHT("000"&amp;AD2336,3))</f>
        <v>80784</v>
      </c>
    </row>
    <row r="2337" spans="1:31">
      <c r="A2337" s="60" t="str">
        <f>IF(G2337&amp;Q2337&lt;&gt;"",W2337&amp;Q2337,"")</f>
        <v>BUCKET 008beige</v>
      </c>
      <c r="B2337" s="60" t="str">
        <f>IF(C2337&lt;&gt;"",LEFT(C2337,9),"")</f>
        <v>80-784-02</v>
      </c>
      <c r="C2337" s="73" t="s">
        <v>4615</v>
      </c>
      <c r="D2337" s="73" t="s">
        <v>4611</v>
      </c>
      <c r="E2337" s="73" t="s">
        <v>912</v>
      </c>
      <c r="F2337" s="74">
        <v>61</v>
      </c>
      <c r="G2337" s="73" t="s">
        <v>4612</v>
      </c>
      <c r="H2337" s="73" t="s">
        <v>63</v>
      </c>
      <c r="I2337" s="73" t="s">
        <v>906</v>
      </c>
      <c r="J2337" s="73" t="s">
        <v>325</v>
      </c>
      <c r="K2337" s="73" t="s">
        <v>382</v>
      </c>
      <c r="L2337" s="73" t="s">
        <v>383</v>
      </c>
      <c r="M2337" s="73" t="s">
        <v>384</v>
      </c>
      <c r="N2337" s="73" t="s">
        <v>43</v>
      </c>
      <c r="O2337" s="73" t="s">
        <v>386</v>
      </c>
      <c r="P2337" s="73" t="s">
        <v>907</v>
      </c>
      <c r="Q2337" s="73" t="s">
        <v>937</v>
      </c>
      <c r="R2337" s="73" t="s">
        <v>63</v>
      </c>
      <c r="V2337" s="60" t="str">
        <f>W2337&amp;H2337</f>
        <v>BUCKET 008бежевый</v>
      </c>
      <c r="W2337" s="60" t="str">
        <f>_xlfn.LET(_xlpm.TextCell,TEXT(G2337,"###"),IF(_xlpm.TextCell&lt;&gt;"",IF(StyleSpaceSplit,IFERROR(IF(FIND(" ",_xlpm.TextCell)&gt;=1,MID(_xlpm.TextCell,1,FIND(" ",_xlpm.TextCell)-1),_xlpm.TextCell),_xlpm.TextCell),_xlpm.TextCell),""))</f>
        <v>BUCKET 008</v>
      </c>
      <c r="X2337" s="60" t="str">
        <f>IF(A2337&lt;&gt;"",IFERROR(IF(FIND(" ",G2337)&gt;=1,MID(G2337,FIND(" ",G2337)+1,LEN(G2337)),""),""),"")</f>
        <v>008</v>
      </c>
      <c r="AC2337" s="51">
        <f>IFERROR(VALUE(MID($C2337,1,2)),0)</f>
        <v>80</v>
      </c>
      <c r="AD2337" s="44">
        <f>IFERROR(VALUE(MID($C2337,4,3)),0)</f>
        <v>784</v>
      </c>
      <c r="AE2337" s="51">
        <f>VALUE(RIGHT("00"&amp;AC2337,2)&amp;RIGHT("000"&amp;AD2337,3))</f>
        <v>80784</v>
      </c>
    </row>
    <row r="2338" spans="1:31">
      <c r="A2338" s="60" t="str">
        <f>IF(G2338&amp;Q2338&lt;&gt;"",W2338&amp;Q2338,"")</f>
        <v>BUCKET 008grey</v>
      </c>
      <c r="B2338" s="60" t="str">
        <f>IF(C2338&lt;&gt;"",LEFT(C2338,9),"")</f>
        <v>80-784-08</v>
      </c>
      <c r="C2338" s="73" t="s">
        <v>5947</v>
      </c>
      <c r="D2338" s="73" t="s">
        <v>5948</v>
      </c>
      <c r="E2338" s="73" t="s">
        <v>956</v>
      </c>
      <c r="F2338" s="74">
        <v>55</v>
      </c>
      <c r="G2338" s="73" t="s">
        <v>4612</v>
      </c>
      <c r="H2338" s="73" t="s">
        <v>83</v>
      </c>
      <c r="I2338" s="73" t="s">
        <v>906</v>
      </c>
      <c r="J2338" s="73" t="s">
        <v>325</v>
      </c>
      <c r="K2338" s="73" t="s">
        <v>382</v>
      </c>
      <c r="L2338" s="73" t="s">
        <v>383</v>
      </c>
      <c r="M2338" s="73" t="s">
        <v>384</v>
      </c>
      <c r="N2338" s="73" t="s">
        <v>43</v>
      </c>
      <c r="O2338" s="73" t="s">
        <v>386</v>
      </c>
      <c r="P2338" s="73" t="s">
        <v>907</v>
      </c>
      <c r="Q2338" s="73" t="s">
        <v>917</v>
      </c>
      <c r="R2338" s="73" t="s">
        <v>83</v>
      </c>
      <c r="V2338" s="60" t="str">
        <f>W2338&amp;H2338</f>
        <v>BUCKET 008серый</v>
      </c>
      <c r="W2338" s="60" t="str">
        <f>_xlfn.LET(_xlpm.TextCell,TEXT(G2338,"###"),IF(_xlpm.TextCell&lt;&gt;"",IF(StyleSpaceSplit,IFERROR(IF(FIND(" ",_xlpm.TextCell)&gt;=1,MID(_xlpm.TextCell,1,FIND(" ",_xlpm.TextCell)-1),_xlpm.TextCell),_xlpm.TextCell),_xlpm.TextCell),""))</f>
        <v>BUCKET 008</v>
      </c>
      <c r="X2338" s="60" t="str">
        <f>IF(A2338&lt;&gt;"",IFERROR(IF(FIND(" ",G2338)&gt;=1,MID(G2338,FIND(" ",G2338)+1,LEN(G2338)),""),""),"")</f>
        <v>008</v>
      </c>
      <c r="AC2338" s="51">
        <f>IFERROR(VALUE(MID($C2338,1,2)),0)</f>
        <v>80</v>
      </c>
      <c r="AD2338" s="44">
        <f>IFERROR(VALUE(MID($C2338,4,3)),0)</f>
        <v>784</v>
      </c>
      <c r="AE2338" s="51">
        <f>VALUE(RIGHT("00"&amp;AC2338,2)&amp;RIGHT("000"&amp;AD2338,3))</f>
        <v>80784</v>
      </c>
    </row>
    <row r="2339" spans="1:31">
      <c r="A2339" s="60" t="str">
        <f>IF(G2339&amp;Q2339&lt;&gt;"",W2339&amp;Q2339,"")</f>
        <v>BUCKET 008grey</v>
      </c>
      <c r="B2339" s="60" t="str">
        <f>IF(C2339&lt;&gt;"",LEFT(C2339,9),"")</f>
        <v>80-784-08</v>
      </c>
      <c r="C2339" s="73" t="s">
        <v>5949</v>
      </c>
      <c r="D2339" s="73" t="s">
        <v>5948</v>
      </c>
      <c r="E2339" s="73" t="s">
        <v>904</v>
      </c>
      <c r="F2339" s="74">
        <v>57</v>
      </c>
      <c r="G2339" s="73" t="s">
        <v>4612</v>
      </c>
      <c r="H2339" s="73" t="s">
        <v>83</v>
      </c>
      <c r="I2339" s="73" t="s">
        <v>906</v>
      </c>
      <c r="J2339" s="73" t="s">
        <v>325</v>
      </c>
      <c r="K2339" s="73" t="s">
        <v>382</v>
      </c>
      <c r="L2339" s="73" t="s">
        <v>383</v>
      </c>
      <c r="M2339" s="73" t="s">
        <v>384</v>
      </c>
      <c r="N2339" s="73" t="s">
        <v>43</v>
      </c>
      <c r="O2339" s="73" t="s">
        <v>386</v>
      </c>
      <c r="P2339" s="73" t="s">
        <v>907</v>
      </c>
      <c r="Q2339" s="73" t="s">
        <v>917</v>
      </c>
      <c r="R2339" s="73" t="s">
        <v>83</v>
      </c>
      <c r="V2339" s="60" t="str">
        <f>W2339&amp;H2339</f>
        <v>BUCKET 008серый</v>
      </c>
      <c r="W2339" s="60" t="str">
        <f>_xlfn.LET(_xlpm.TextCell,TEXT(G2339,"###"),IF(_xlpm.TextCell&lt;&gt;"",IF(StyleSpaceSplit,IFERROR(IF(FIND(" ",_xlpm.TextCell)&gt;=1,MID(_xlpm.TextCell,1,FIND(" ",_xlpm.TextCell)-1),_xlpm.TextCell),_xlpm.TextCell),_xlpm.TextCell),""))</f>
        <v>BUCKET 008</v>
      </c>
      <c r="X2339" s="60" t="str">
        <f>IF(A2339&lt;&gt;"",IFERROR(IF(FIND(" ",G2339)&gt;=1,MID(G2339,FIND(" ",G2339)+1,LEN(G2339)),""),""),"")</f>
        <v>008</v>
      </c>
      <c r="AC2339" s="51">
        <f>IFERROR(VALUE(MID($C2339,1,2)),0)</f>
        <v>80</v>
      </c>
      <c r="AD2339" s="44">
        <f>IFERROR(VALUE(MID($C2339,4,3)),0)</f>
        <v>784</v>
      </c>
      <c r="AE2339" s="51">
        <f>VALUE(RIGHT("00"&amp;AC2339,2)&amp;RIGHT("000"&amp;AD2339,3))</f>
        <v>80784</v>
      </c>
    </row>
    <row r="2340" spans="1:31">
      <c r="A2340" s="60" t="str">
        <f>IF(G2340&amp;Q2340&lt;&gt;"",W2340&amp;Q2340,"")</f>
        <v>BUCKET 008grey</v>
      </c>
      <c r="B2340" s="60" t="str">
        <f>IF(C2340&lt;&gt;"",LEFT(C2340,9),"")</f>
        <v>80-784-08</v>
      </c>
      <c r="C2340" s="73" t="s">
        <v>5950</v>
      </c>
      <c r="D2340" s="73" t="s">
        <v>5948</v>
      </c>
      <c r="E2340" s="73" t="s">
        <v>910</v>
      </c>
      <c r="F2340" s="74">
        <v>59</v>
      </c>
      <c r="G2340" s="73" t="s">
        <v>4612</v>
      </c>
      <c r="H2340" s="73" t="s">
        <v>83</v>
      </c>
      <c r="I2340" s="73" t="s">
        <v>906</v>
      </c>
      <c r="J2340" s="73" t="s">
        <v>325</v>
      </c>
      <c r="K2340" s="73" t="s">
        <v>382</v>
      </c>
      <c r="L2340" s="73" t="s">
        <v>383</v>
      </c>
      <c r="M2340" s="73" t="s">
        <v>384</v>
      </c>
      <c r="N2340" s="73" t="s">
        <v>43</v>
      </c>
      <c r="O2340" s="73" t="s">
        <v>386</v>
      </c>
      <c r="P2340" s="73" t="s">
        <v>907</v>
      </c>
      <c r="Q2340" s="73" t="s">
        <v>917</v>
      </c>
      <c r="R2340" s="73" t="s">
        <v>83</v>
      </c>
      <c r="V2340" s="60" t="str">
        <f>W2340&amp;H2340</f>
        <v>BUCKET 008серый</v>
      </c>
      <c r="W2340" s="60" t="str">
        <f>_xlfn.LET(_xlpm.TextCell,TEXT(G2340,"###"),IF(_xlpm.TextCell&lt;&gt;"",IF(StyleSpaceSplit,IFERROR(IF(FIND(" ",_xlpm.TextCell)&gt;=1,MID(_xlpm.TextCell,1,FIND(" ",_xlpm.TextCell)-1),_xlpm.TextCell),_xlpm.TextCell),_xlpm.TextCell),""))</f>
        <v>BUCKET 008</v>
      </c>
      <c r="X2340" s="60" t="str">
        <f>IF(A2340&lt;&gt;"",IFERROR(IF(FIND(" ",G2340)&gt;=1,MID(G2340,FIND(" ",G2340)+1,LEN(G2340)),""),""),"")</f>
        <v>008</v>
      </c>
      <c r="AC2340" s="51">
        <f>IFERROR(VALUE(MID($C2340,1,2)),0)</f>
        <v>80</v>
      </c>
      <c r="AD2340" s="44">
        <f>IFERROR(VALUE(MID($C2340,4,3)),0)</f>
        <v>784</v>
      </c>
      <c r="AE2340" s="51">
        <f>VALUE(RIGHT("00"&amp;AC2340,2)&amp;RIGHT("000"&amp;AD2340,3))</f>
        <v>80784</v>
      </c>
    </row>
    <row r="2341" spans="1:31">
      <c r="A2341" s="60" t="str">
        <f>IF(G2341&amp;Q2341&lt;&gt;"",W2341&amp;Q2341,"")</f>
        <v>BUCKET 008navy</v>
      </c>
      <c r="B2341" s="60" t="str">
        <f>IF(C2341&lt;&gt;"",LEFT(C2341,9),"")</f>
        <v>80-784-16</v>
      </c>
      <c r="C2341" s="73" t="s">
        <v>5951</v>
      </c>
      <c r="D2341" s="73" t="s">
        <v>5952</v>
      </c>
      <c r="E2341" s="73" t="s">
        <v>904</v>
      </c>
      <c r="F2341" s="74">
        <v>57</v>
      </c>
      <c r="G2341" s="73" t="s">
        <v>4612</v>
      </c>
      <c r="H2341" s="73" t="s">
        <v>55</v>
      </c>
      <c r="I2341" s="73" t="s">
        <v>906</v>
      </c>
      <c r="J2341" s="73" t="s">
        <v>325</v>
      </c>
      <c r="K2341" s="73" t="s">
        <v>382</v>
      </c>
      <c r="L2341" s="73" t="s">
        <v>383</v>
      </c>
      <c r="M2341" s="73" t="s">
        <v>384</v>
      </c>
      <c r="N2341" s="73" t="s">
        <v>43</v>
      </c>
      <c r="O2341" s="73" t="s">
        <v>386</v>
      </c>
      <c r="P2341" s="73" t="s">
        <v>907</v>
      </c>
      <c r="Q2341" s="73" t="s">
        <v>1003</v>
      </c>
      <c r="R2341" s="73" t="s">
        <v>71</v>
      </c>
      <c r="V2341" s="60" t="str">
        <f>W2341&amp;H2341</f>
        <v>BUCKET 008темно-синий</v>
      </c>
      <c r="W2341" s="60" t="str">
        <f>_xlfn.LET(_xlpm.TextCell,TEXT(G2341,"###"),IF(_xlpm.TextCell&lt;&gt;"",IF(StyleSpaceSplit,IFERROR(IF(FIND(" ",_xlpm.TextCell)&gt;=1,MID(_xlpm.TextCell,1,FIND(" ",_xlpm.TextCell)-1),_xlpm.TextCell),_xlpm.TextCell),_xlpm.TextCell),""))</f>
        <v>BUCKET 008</v>
      </c>
      <c r="X2341" s="60" t="str">
        <f>IF(A2341&lt;&gt;"",IFERROR(IF(FIND(" ",G2341)&gt;=1,MID(G2341,FIND(" ",G2341)+1,LEN(G2341)),""),""),"")</f>
        <v>008</v>
      </c>
      <c r="AC2341" s="51">
        <f>IFERROR(VALUE(MID($C2341,1,2)),0)</f>
        <v>80</v>
      </c>
      <c r="AD2341" s="44">
        <f>IFERROR(VALUE(MID($C2341,4,3)),0)</f>
        <v>784</v>
      </c>
      <c r="AE2341" s="51">
        <f>VALUE(RIGHT("00"&amp;AC2341,2)&amp;RIGHT("000"&amp;AD2341,3))</f>
        <v>80784</v>
      </c>
    </row>
    <row r="2342" spans="1:31">
      <c r="A2342" s="60" t="str">
        <f>IF(G2342&amp;Q2342&lt;&gt;"",W2342&amp;Q2342,"")</f>
        <v>BUCKET 008navy</v>
      </c>
      <c r="B2342" s="60" t="str">
        <f>IF(C2342&lt;&gt;"",LEFT(C2342,9),"")</f>
        <v>80-784-16</v>
      </c>
      <c r="C2342" s="73" t="s">
        <v>5953</v>
      </c>
      <c r="D2342" s="73" t="s">
        <v>5952</v>
      </c>
      <c r="E2342" s="73" t="s">
        <v>910</v>
      </c>
      <c r="F2342" s="74">
        <v>59</v>
      </c>
      <c r="G2342" s="73" t="s">
        <v>4612</v>
      </c>
      <c r="H2342" s="73" t="s">
        <v>55</v>
      </c>
      <c r="I2342" s="73" t="s">
        <v>906</v>
      </c>
      <c r="J2342" s="73" t="s">
        <v>325</v>
      </c>
      <c r="K2342" s="73" t="s">
        <v>382</v>
      </c>
      <c r="L2342" s="73" t="s">
        <v>383</v>
      </c>
      <c r="M2342" s="73" t="s">
        <v>384</v>
      </c>
      <c r="N2342" s="73" t="s">
        <v>43</v>
      </c>
      <c r="O2342" s="73" t="s">
        <v>386</v>
      </c>
      <c r="P2342" s="73" t="s">
        <v>907</v>
      </c>
      <c r="Q2342" s="73" t="s">
        <v>1003</v>
      </c>
      <c r="R2342" s="73" t="s">
        <v>71</v>
      </c>
      <c r="V2342" s="60" t="str">
        <f>W2342&amp;H2342</f>
        <v>BUCKET 008темно-синий</v>
      </c>
      <c r="W2342" s="60" t="str">
        <f>_xlfn.LET(_xlpm.TextCell,TEXT(G2342,"###"),IF(_xlpm.TextCell&lt;&gt;"",IF(StyleSpaceSplit,IFERROR(IF(FIND(" ",_xlpm.TextCell)&gt;=1,MID(_xlpm.TextCell,1,FIND(" ",_xlpm.TextCell)-1),_xlpm.TextCell),_xlpm.TextCell),_xlpm.TextCell),""))</f>
        <v>BUCKET 008</v>
      </c>
      <c r="X2342" s="60" t="str">
        <f>IF(A2342&lt;&gt;"",IFERROR(IF(FIND(" ",G2342)&gt;=1,MID(G2342,FIND(" ",G2342)+1,LEN(G2342)),""),""),"")</f>
        <v>008</v>
      </c>
      <c r="AC2342" s="51">
        <f>IFERROR(VALUE(MID($C2342,1,2)),0)</f>
        <v>80</v>
      </c>
      <c r="AD2342" s="44">
        <f>IFERROR(VALUE(MID($C2342,4,3)),0)</f>
        <v>784</v>
      </c>
      <c r="AE2342" s="51">
        <f>VALUE(RIGHT("00"&amp;AC2342,2)&amp;RIGHT("000"&amp;AD2342,3))</f>
        <v>80784</v>
      </c>
    </row>
    <row r="2343" spans="1:31">
      <c r="A2343" s="60" t="str">
        <f>IF(G2343&amp;Q2343&lt;&gt;"",W2343&amp;Q2343,"")</f>
        <v>BUCKET 008navy</v>
      </c>
      <c r="B2343" s="60" t="str">
        <f>IF(C2343&lt;&gt;"",LEFT(C2343,9),"")</f>
        <v>80-784-16</v>
      </c>
      <c r="C2343" s="73" t="s">
        <v>5954</v>
      </c>
      <c r="D2343" s="73" t="s">
        <v>5952</v>
      </c>
      <c r="E2343" s="73" t="s">
        <v>912</v>
      </c>
      <c r="F2343" s="74">
        <v>61</v>
      </c>
      <c r="G2343" s="73" t="s">
        <v>4612</v>
      </c>
      <c r="H2343" s="73" t="s">
        <v>55</v>
      </c>
      <c r="I2343" s="73" t="s">
        <v>906</v>
      </c>
      <c r="J2343" s="73" t="s">
        <v>325</v>
      </c>
      <c r="K2343" s="73" t="s">
        <v>382</v>
      </c>
      <c r="L2343" s="73" t="s">
        <v>383</v>
      </c>
      <c r="M2343" s="73" t="s">
        <v>384</v>
      </c>
      <c r="N2343" s="73" t="s">
        <v>43</v>
      </c>
      <c r="O2343" s="73" t="s">
        <v>386</v>
      </c>
      <c r="P2343" s="73" t="s">
        <v>907</v>
      </c>
      <c r="Q2343" s="73" t="s">
        <v>1003</v>
      </c>
      <c r="R2343" s="73" t="s">
        <v>71</v>
      </c>
      <c r="V2343" s="60" t="str">
        <f>W2343&amp;H2343</f>
        <v>BUCKET 008темно-синий</v>
      </c>
      <c r="W2343" s="60" t="str">
        <f>_xlfn.LET(_xlpm.TextCell,TEXT(G2343,"###"),IF(_xlpm.TextCell&lt;&gt;"",IF(StyleSpaceSplit,IFERROR(IF(FIND(" ",_xlpm.TextCell)&gt;=1,MID(_xlpm.TextCell,1,FIND(" ",_xlpm.TextCell)-1),_xlpm.TextCell),_xlpm.TextCell),_xlpm.TextCell),""))</f>
        <v>BUCKET 008</v>
      </c>
      <c r="X2343" s="60" t="str">
        <f>IF(A2343&lt;&gt;"",IFERROR(IF(FIND(" ",G2343)&gt;=1,MID(G2343,FIND(" ",G2343)+1,LEN(G2343)),""),""),"")</f>
        <v>008</v>
      </c>
      <c r="AC2343" s="51">
        <f>IFERROR(VALUE(MID($C2343,1,2)),0)</f>
        <v>80</v>
      </c>
      <c r="AD2343" s="44">
        <f>IFERROR(VALUE(MID($C2343,4,3)),0)</f>
        <v>784</v>
      </c>
      <c r="AE2343" s="51">
        <f>VALUE(RIGHT("00"&amp;AC2343,2)&amp;RIGHT("000"&amp;AD2343,3))</f>
        <v>80784</v>
      </c>
    </row>
    <row r="2344" spans="1:31">
      <c r="A2344" s="60" t="str">
        <f>IF(G2344&amp;Q2344&lt;&gt;"",W2344&amp;Q2344,"")</f>
        <v>BUCKET 009navy</v>
      </c>
      <c r="B2344" s="60" t="str">
        <f>IF(C2344&lt;&gt;"",LEFT(C2344,9),"")</f>
        <v>80-711-16</v>
      </c>
      <c r="C2344" s="73" t="s">
        <v>4120</v>
      </c>
      <c r="D2344" s="73" t="s">
        <v>4121</v>
      </c>
      <c r="E2344" s="73" t="s">
        <v>910</v>
      </c>
      <c r="F2344" s="74">
        <v>59</v>
      </c>
      <c r="G2344" s="73" t="s">
        <v>4122</v>
      </c>
      <c r="H2344" s="73" t="s">
        <v>55</v>
      </c>
      <c r="I2344" s="73" t="s">
        <v>906</v>
      </c>
      <c r="J2344" s="73" t="s">
        <v>325</v>
      </c>
      <c r="K2344" s="73" t="s">
        <v>382</v>
      </c>
      <c r="L2344" s="73" t="s">
        <v>383</v>
      </c>
      <c r="M2344" s="73" t="s">
        <v>384</v>
      </c>
      <c r="N2344" s="73" t="s">
        <v>43</v>
      </c>
      <c r="O2344" s="73" t="s">
        <v>386</v>
      </c>
      <c r="P2344" s="73" t="s">
        <v>907</v>
      </c>
      <c r="Q2344" s="73" t="s">
        <v>1003</v>
      </c>
      <c r="R2344" s="73" t="s">
        <v>71</v>
      </c>
      <c r="V2344" s="60" t="str">
        <f>W2344&amp;H2344</f>
        <v>BUCKET 009темно-синий</v>
      </c>
      <c r="W2344" s="60" t="str">
        <f>_xlfn.LET(_xlpm.TextCell,TEXT(G2344,"###"),IF(_xlpm.TextCell&lt;&gt;"",IF(StyleSpaceSplit,IFERROR(IF(FIND(" ",_xlpm.TextCell)&gt;=1,MID(_xlpm.TextCell,1,FIND(" ",_xlpm.TextCell)-1),_xlpm.TextCell),_xlpm.TextCell),_xlpm.TextCell),""))</f>
        <v>BUCKET 009</v>
      </c>
      <c r="X2344" s="60" t="str">
        <f>IF(A2344&lt;&gt;"",IFERROR(IF(FIND(" ",G2344)&gt;=1,MID(G2344,FIND(" ",G2344)+1,LEN(G2344)),""),""),"")</f>
        <v>009</v>
      </c>
      <c r="AC2344" s="51">
        <f>IFERROR(VALUE(MID($C2344,1,2)),0)</f>
        <v>80</v>
      </c>
      <c r="AD2344" s="44">
        <f>IFERROR(VALUE(MID($C2344,4,3)),0)</f>
        <v>711</v>
      </c>
      <c r="AE2344" s="51">
        <f>VALUE(RIGHT("00"&amp;AC2344,2)&amp;RIGHT("000"&amp;AD2344,3))</f>
        <v>80711</v>
      </c>
    </row>
    <row r="2345" spans="1:31">
      <c r="A2345" s="60" t="str">
        <f>IF(G2345&amp;Q2345&lt;&gt;"",W2345&amp;Q2345,"")</f>
        <v>BUCKET 013blue</v>
      </c>
      <c r="B2345" s="60" t="str">
        <f>IF(C2345&lt;&gt;"",LEFT(C2345,9),"")</f>
        <v>80-712-19</v>
      </c>
      <c r="C2345" s="73" t="s">
        <v>4123</v>
      </c>
      <c r="D2345" s="73" t="s">
        <v>4124</v>
      </c>
      <c r="E2345" s="73" t="s">
        <v>3871</v>
      </c>
      <c r="F2345" s="74">
        <v>53</v>
      </c>
      <c r="G2345" s="73" t="s">
        <v>4125</v>
      </c>
      <c r="H2345" s="73" t="s">
        <v>91</v>
      </c>
      <c r="I2345" s="73" t="s">
        <v>906</v>
      </c>
      <c r="J2345" s="73" t="s">
        <v>325</v>
      </c>
      <c r="K2345" s="73" t="s">
        <v>391</v>
      </c>
      <c r="L2345" s="73" t="s">
        <v>383</v>
      </c>
      <c r="M2345" s="73" t="s">
        <v>384</v>
      </c>
      <c r="N2345" s="73" t="s">
        <v>43</v>
      </c>
      <c r="O2345" s="73" t="s">
        <v>386</v>
      </c>
      <c r="P2345" s="73" t="s">
        <v>907</v>
      </c>
      <c r="Q2345" s="73" t="s">
        <v>932</v>
      </c>
      <c r="R2345" s="73" t="s">
        <v>91</v>
      </c>
      <c r="V2345" s="60" t="str">
        <f>W2345&amp;H2345</f>
        <v>BUCKET 013голубой</v>
      </c>
      <c r="W2345" s="60" t="str">
        <f>_xlfn.LET(_xlpm.TextCell,TEXT(G2345,"###"),IF(_xlpm.TextCell&lt;&gt;"",IF(StyleSpaceSplit,IFERROR(IF(FIND(" ",_xlpm.TextCell)&gt;=1,MID(_xlpm.TextCell,1,FIND(" ",_xlpm.TextCell)-1),_xlpm.TextCell),_xlpm.TextCell),_xlpm.TextCell),""))</f>
        <v>BUCKET 013</v>
      </c>
      <c r="X2345" s="60" t="str">
        <f>IF(A2345&lt;&gt;"",IFERROR(IF(FIND(" ",G2345)&gt;=1,MID(G2345,FIND(" ",G2345)+1,LEN(G2345)),""),""),"")</f>
        <v>013</v>
      </c>
      <c r="AC2345" s="51">
        <f>IFERROR(VALUE(MID($C2345,1,2)),0)</f>
        <v>80</v>
      </c>
      <c r="AD2345" s="44">
        <f>IFERROR(VALUE(MID($C2345,4,3)),0)</f>
        <v>712</v>
      </c>
      <c r="AE2345" s="51">
        <f>VALUE(RIGHT("00"&amp;AC2345,2)&amp;RIGHT("000"&amp;AD2345,3))</f>
        <v>80712</v>
      </c>
    </row>
    <row r="2346" spans="1:31">
      <c r="A2346" s="60" t="str">
        <f>IF(G2346&amp;Q2346&lt;&gt;"",W2346&amp;Q2346,"")</f>
        <v>BUCKET 014pink</v>
      </c>
      <c r="B2346" s="60" t="str">
        <f>IF(C2346&lt;&gt;"",LEFT(C2346,9),"")</f>
        <v>80-713-34</v>
      </c>
      <c r="C2346" s="73" t="s">
        <v>4126</v>
      </c>
      <c r="D2346" s="73" t="s">
        <v>4127</v>
      </c>
      <c r="E2346" s="73" t="s">
        <v>3871</v>
      </c>
      <c r="F2346" s="74">
        <v>53</v>
      </c>
      <c r="G2346" s="73" t="s">
        <v>4128</v>
      </c>
      <c r="H2346" s="73" t="s">
        <v>213</v>
      </c>
      <c r="I2346" s="73" t="s">
        <v>906</v>
      </c>
      <c r="J2346" s="73" t="s">
        <v>325</v>
      </c>
      <c r="K2346" s="73" t="s">
        <v>391</v>
      </c>
      <c r="L2346" s="73" t="s">
        <v>383</v>
      </c>
      <c r="M2346" s="73" t="s">
        <v>384</v>
      </c>
      <c r="N2346" s="73" t="s">
        <v>43</v>
      </c>
      <c r="O2346" s="73" t="s">
        <v>386</v>
      </c>
      <c r="P2346" s="73" t="s">
        <v>907</v>
      </c>
      <c r="Q2346" s="73" t="s">
        <v>1119</v>
      </c>
      <c r="R2346" s="73" t="s">
        <v>68</v>
      </c>
      <c r="V2346" s="60" t="str">
        <f>W2346&amp;H2346</f>
        <v>BUCKET 014розовый / белый / голубой</v>
      </c>
      <c r="W2346" s="60" t="str">
        <f>_xlfn.LET(_xlpm.TextCell,TEXT(G2346,"###"),IF(_xlpm.TextCell&lt;&gt;"",IF(StyleSpaceSplit,IFERROR(IF(FIND(" ",_xlpm.TextCell)&gt;=1,MID(_xlpm.TextCell,1,FIND(" ",_xlpm.TextCell)-1),_xlpm.TextCell),_xlpm.TextCell),_xlpm.TextCell),""))</f>
        <v>BUCKET 014</v>
      </c>
      <c r="X2346" s="60" t="str">
        <f>IF(A2346&lt;&gt;"",IFERROR(IF(FIND(" ",G2346)&gt;=1,MID(G2346,FIND(" ",G2346)+1,LEN(G2346)),""),""),"")</f>
        <v>014</v>
      </c>
      <c r="AC2346" s="51">
        <f>IFERROR(VALUE(MID($C2346,1,2)),0)</f>
        <v>80</v>
      </c>
      <c r="AD2346" s="44">
        <f>IFERROR(VALUE(MID($C2346,4,3)),0)</f>
        <v>713</v>
      </c>
      <c r="AE2346" s="51">
        <f>VALUE(RIGHT("00"&amp;AC2346,2)&amp;RIGHT("000"&amp;AD2346,3))</f>
        <v>80713</v>
      </c>
    </row>
    <row r="2347" spans="1:31">
      <c r="A2347" s="60" t="str">
        <f>IF(G2347&amp;Q2347&lt;&gt;"",W2347&amp;Q2347,"")</f>
        <v>BUCKET 015beige</v>
      </c>
      <c r="B2347" s="60" t="str">
        <f>IF(C2347&lt;&gt;"",LEFT(C2347,9),"")</f>
        <v>80-714-02</v>
      </c>
      <c r="C2347" s="73" t="s">
        <v>4129</v>
      </c>
      <c r="D2347" s="73" t="s">
        <v>4130</v>
      </c>
      <c r="E2347" s="73" t="s">
        <v>3871</v>
      </c>
      <c r="F2347" s="74">
        <v>53</v>
      </c>
      <c r="G2347" s="73" t="s">
        <v>4131</v>
      </c>
      <c r="H2347" s="73" t="s">
        <v>63</v>
      </c>
      <c r="I2347" s="73" t="s">
        <v>906</v>
      </c>
      <c r="J2347" s="73" t="s">
        <v>325</v>
      </c>
      <c r="K2347" s="73" t="s">
        <v>391</v>
      </c>
      <c r="L2347" s="73" t="s">
        <v>383</v>
      </c>
      <c r="M2347" s="73" t="s">
        <v>384</v>
      </c>
      <c r="N2347" s="73" t="s">
        <v>43</v>
      </c>
      <c r="O2347" s="73" t="s">
        <v>386</v>
      </c>
      <c r="P2347" s="73" t="s">
        <v>907</v>
      </c>
      <c r="Q2347" s="73" t="s">
        <v>937</v>
      </c>
      <c r="R2347" s="73" t="s">
        <v>63</v>
      </c>
      <c r="V2347" s="60" t="str">
        <f>W2347&amp;H2347</f>
        <v>BUCKET 015бежевый</v>
      </c>
      <c r="W2347" s="60" t="str">
        <f>_xlfn.LET(_xlpm.TextCell,TEXT(G2347,"###"),IF(_xlpm.TextCell&lt;&gt;"",IF(StyleSpaceSplit,IFERROR(IF(FIND(" ",_xlpm.TextCell)&gt;=1,MID(_xlpm.TextCell,1,FIND(" ",_xlpm.TextCell)-1),_xlpm.TextCell),_xlpm.TextCell),_xlpm.TextCell),""))</f>
        <v>BUCKET 015</v>
      </c>
      <c r="X2347" s="60" t="str">
        <f>IF(A2347&lt;&gt;"",IFERROR(IF(FIND(" ",G2347)&gt;=1,MID(G2347,FIND(" ",G2347)+1,LEN(G2347)),""),""),"")</f>
        <v>015</v>
      </c>
      <c r="AC2347" s="51">
        <f>IFERROR(VALUE(MID($C2347,1,2)),0)</f>
        <v>80</v>
      </c>
      <c r="AD2347" s="44">
        <f>IFERROR(VALUE(MID($C2347,4,3)),0)</f>
        <v>714</v>
      </c>
      <c r="AE2347" s="51">
        <f>VALUE(RIGHT("00"&amp;AC2347,2)&amp;RIGHT("000"&amp;AD2347,3))</f>
        <v>80714</v>
      </c>
    </row>
    <row r="2348" spans="1:31">
      <c r="A2348" s="60" t="str">
        <f>IF(G2348&amp;Q2348&lt;&gt;"",W2348&amp;Q2348,"")</f>
        <v>BUCKET 016white</v>
      </c>
      <c r="B2348" s="60" t="str">
        <f>IF(C2348&lt;&gt;"",LEFT(C2348,9),"")</f>
        <v>80-715-17</v>
      </c>
      <c r="C2348" s="73" t="s">
        <v>4132</v>
      </c>
      <c r="D2348" s="73" t="s">
        <v>4133</v>
      </c>
      <c r="E2348" s="73" t="s">
        <v>3871</v>
      </c>
      <c r="F2348" s="74">
        <v>53</v>
      </c>
      <c r="G2348" s="73" t="s">
        <v>4134</v>
      </c>
      <c r="H2348" s="73" t="s">
        <v>57</v>
      </c>
      <c r="I2348" s="73" t="s">
        <v>906</v>
      </c>
      <c r="J2348" s="73" t="s">
        <v>325</v>
      </c>
      <c r="K2348" s="73" t="s">
        <v>391</v>
      </c>
      <c r="L2348" s="73" t="s">
        <v>383</v>
      </c>
      <c r="M2348" s="73" t="s">
        <v>384</v>
      </c>
      <c r="N2348" s="73" t="s">
        <v>43</v>
      </c>
      <c r="O2348" s="73" t="s">
        <v>386</v>
      </c>
      <c r="P2348" s="73" t="s">
        <v>907</v>
      </c>
      <c r="Q2348" s="73" t="s">
        <v>908</v>
      </c>
      <c r="R2348" s="73" t="s">
        <v>57</v>
      </c>
      <c r="V2348" s="60" t="str">
        <f>W2348&amp;H2348</f>
        <v>BUCKET 016белый</v>
      </c>
      <c r="W2348" s="60" t="str">
        <f>_xlfn.LET(_xlpm.TextCell,TEXT(G2348,"###"),IF(_xlpm.TextCell&lt;&gt;"",IF(StyleSpaceSplit,IFERROR(IF(FIND(" ",_xlpm.TextCell)&gt;=1,MID(_xlpm.TextCell,1,FIND(" ",_xlpm.TextCell)-1),_xlpm.TextCell),_xlpm.TextCell),_xlpm.TextCell),""))</f>
        <v>BUCKET 016</v>
      </c>
      <c r="X2348" s="60" t="str">
        <f>IF(A2348&lt;&gt;"",IFERROR(IF(FIND(" ",G2348)&gt;=1,MID(G2348,FIND(" ",G2348)+1,LEN(G2348)),""),""),"")</f>
        <v>016</v>
      </c>
      <c r="AC2348" s="51">
        <f>IFERROR(VALUE(MID($C2348,1,2)),0)</f>
        <v>80</v>
      </c>
      <c r="AD2348" s="44">
        <f>IFERROR(VALUE(MID($C2348,4,3)),0)</f>
        <v>715</v>
      </c>
      <c r="AE2348" s="51">
        <f>VALUE(RIGHT("00"&amp;AC2348,2)&amp;RIGHT("000"&amp;AD2348,3))</f>
        <v>80715</v>
      </c>
    </row>
    <row r="2349" spans="1:31">
      <c r="A2349" s="60" t="str">
        <f>IF(G2349&amp;Q2349&lt;&gt;"",W2349&amp;Q2349,"")</f>
        <v>BUCKET 017blue</v>
      </c>
      <c r="B2349" s="60" t="str">
        <f>IF(C2349&lt;&gt;"",LEFT(C2349,9),"")</f>
        <v>80-716-06</v>
      </c>
      <c r="C2349" s="73" t="s">
        <v>4135</v>
      </c>
      <c r="D2349" s="73" t="s">
        <v>4136</v>
      </c>
      <c r="E2349" s="73" t="s">
        <v>3871</v>
      </c>
      <c r="F2349" s="74">
        <v>53</v>
      </c>
      <c r="G2349" s="73" t="s">
        <v>4137</v>
      </c>
      <c r="H2349" s="73" t="s">
        <v>71</v>
      </c>
      <c r="I2349" s="73" t="s">
        <v>906</v>
      </c>
      <c r="J2349" s="73" t="s">
        <v>325</v>
      </c>
      <c r="K2349" s="73" t="s">
        <v>382</v>
      </c>
      <c r="L2349" s="73" t="s">
        <v>383</v>
      </c>
      <c r="M2349" s="73" t="s">
        <v>384</v>
      </c>
      <c r="N2349" s="73" t="s">
        <v>43</v>
      </c>
      <c r="O2349" s="73" t="s">
        <v>386</v>
      </c>
      <c r="P2349" s="73" t="s">
        <v>907</v>
      </c>
      <c r="Q2349" s="73" t="s">
        <v>932</v>
      </c>
      <c r="R2349" s="73" t="s">
        <v>71</v>
      </c>
      <c r="V2349" s="60" t="str">
        <f>W2349&amp;H2349</f>
        <v>BUCKET 017синий</v>
      </c>
      <c r="W2349" s="60" t="str">
        <f>_xlfn.LET(_xlpm.TextCell,TEXT(G2349,"###"),IF(_xlpm.TextCell&lt;&gt;"",IF(StyleSpaceSplit,IFERROR(IF(FIND(" ",_xlpm.TextCell)&gt;=1,MID(_xlpm.TextCell,1,FIND(" ",_xlpm.TextCell)-1),_xlpm.TextCell),_xlpm.TextCell),_xlpm.TextCell),""))</f>
        <v>BUCKET 017</v>
      </c>
      <c r="X2349" s="60" t="str">
        <f>IF(A2349&lt;&gt;"",IFERROR(IF(FIND(" ",G2349)&gt;=1,MID(G2349,FIND(" ",G2349)+1,LEN(G2349)),""),""),"")</f>
        <v>017</v>
      </c>
      <c r="AC2349" s="51">
        <f>IFERROR(VALUE(MID($C2349,1,2)),0)</f>
        <v>80</v>
      </c>
      <c r="AD2349" s="44">
        <f>IFERROR(VALUE(MID($C2349,4,3)),0)</f>
        <v>716</v>
      </c>
      <c r="AE2349" s="51">
        <f>VALUE(RIGHT("00"&amp;AC2349,2)&amp;RIGHT("000"&amp;AD2349,3))</f>
        <v>80716</v>
      </c>
    </row>
    <row r="2350" spans="1:31">
      <c r="A2350" s="60" t="str">
        <f>IF(G2350&amp;Q2350&lt;&gt;"",W2350&amp;Q2350,"")</f>
        <v>BUCKET 017blue</v>
      </c>
      <c r="B2350" s="60" t="str">
        <f>IF(C2350&lt;&gt;"",LEFT(C2350,9),"")</f>
        <v>80-716-06</v>
      </c>
      <c r="C2350" s="73" t="s">
        <v>4138</v>
      </c>
      <c r="D2350" s="73" t="s">
        <v>4136</v>
      </c>
      <c r="E2350" s="73" t="s">
        <v>956</v>
      </c>
      <c r="F2350" s="74">
        <v>55</v>
      </c>
      <c r="G2350" s="73" t="s">
        <v>4137</v>
      </c>
      <c r="H2350" s="73" t="s">
        <v>71</v>
      </c>
      <c r="I2350" s="73" t="s">
        <v>906</v>
      </c>
      <c r="J2350" s="73" t="s">
        <v>325</v>
      </c>
      <c r="K2350" s="73" t="s">
        <v>382</v>
      </c>
      <c r="L2350" s="73" t="s">
        <v>383</v>
      </c>
      <c r="M2350" s="73" t="s">
        <v>384</v>
      </c>
      <c r="N2350" s="73" t="s">
        <v>43</v>
      </c>
      <c r="O2350" s="73" t="s">
        <v>386</v>
      </c>
      <c r="P2350" s="73" t="s">
        <v>907</v>
      </c>
      <c r="Q2350" s="73" t="s">
        <v>932</v>
      </c>
      <c r="R2350" s="73" t="s">
        <v>71</v>
      </c>
      <c r="V2350" s="60" t="str">
        <f>W2350&amp;H2350</f>
        <v>BUCKET 017синий</v>
      </c>
      <c r="W2350" s="60" t="str">
        <f>_xlfn.LET(_xlpm.TextCell,TEXT(G2350,"###"),IF(_xlpm.TextCell&lt;&gt;"",IF(StyleSpaceSplit,IFERROR(IF(FIND(" ",_xlpm.TextCell)&gt;=1,MID(_xlpm.TextCell,1,FIND(" ",_xlpm.TextCell)-1),_xlpm.TextCell),_xlpm.TextCell),_xlpm.TextCell),""))</f>
        <v>BUCKET 017</v>
      </c>
      <c r="X2350" s="60" t="str">
        <f>IF(A2350&lt;&gt;"",IFERROR(IF(FIND(" ",G2350)&gt;=1,MID(G2350,FIND(" ",G2350)+1,LEN(G2350)),""),""),"")</f>
        <v>017</v>
      </c>
      <c r="AC2350" s="51">
        <f>IFERROR(VALUE(MID($C2350,1,2)),0)</f>
        <v>80</v>
      </c>
      <c r="AD2350" s="44">
        <f>IFERROR(VALUE(MID($C2350,4,3)),0)</f>
        <v>716</v>
      </c>
      <c r="AE2350" s="51">
        <f>VALUE(RIGHT("00"&amp;AC2350,2)&amp;RIGHT("000"&amp;AD2350,3))</f>
        <v>80716</v>
      </c>
    </row>
    <row r="2351" spans="1:31">
      <c r="A2351" s="60" t="str">
        <f>IF(G2351&amp;Q2351&lt;&gt;"",W2351&amp;Q2351,"")</f>
        <v>BUCKET 017blue</v>
      </c>
      <c r="B2351" s="60" t="str">
        <f>IF(C2351&lt;&gt;"",LEFT(C2351,9),"")</f>
        <v>80-716-06</v>
      </c>
      <c r="C2351" s="73" t="s">
        <v>4139</v>
      </c>
      <c r="D2351" s="73" t="s">
        <v>4136</v>
      </c>
      <c r="E2351" s="73" t="s">
        <v>904</v>
      </c>
      <c r="F2351" s="74">
        <v>57</v>
      </c>
      <c r="G2351" s="73" t="s">
        <v>4137</v>
      </c>
      <c r="H2351" s="73" t="s">
        <v>71</v>
      </c>
      <c r="I2351" s="73" t="s">
        <v>906</v>
      </c>
      <c r="J2351" s="73" t="s">
        <v>325</v>
      </c>
      <c r="K2351" s="73" t="s">
        <v>382</v>
      </c>
      <c r="L2351" s="73" t="s">
        <v>383</v>
      </c>
      <c r="M2351" s="73" t="s">
        <v>384</v>
      </c>
      <c r="N2351" s="73" t="s">
        <v>43</v>
      </c>
      <c r="O2351" s="73" t="s">
        <v>386</v>
      </c>
      <c r="P2351" s="73" t="s">
        <v>907</v>
      </c>
      <c r="Q2351" s="73" t="s">
        <v>932</v>
      </c>
      <c r="R2351" s="73" t="s">
        <v>71</v>
      </c>
      <c r="V2351" s="60" t="str">
        <f>W2351&amp;H2351</f>
        <v>BUCKET 017синий</v>
      </c>
      <c r="W2351" s="60" t="str">
        <f>_xlfn.LET(_xlpm.TextCell,TEXT(G2351,"###"),IF(_xlpm.TextCell&lt;&gt;"",IF(StyleSpaceSplit,IFERROR(IF(FIND(" ",_xlpm.TextCell)&gt;=1,MID(_xlpm.TextCell,1,FIND(" ",_xlpm.TextCell)-1),_xlpm.TextCell),_xlpm.TextCell),_xlpm.TextCell),""))</f>
        <v>BUCKET 017</v>
      </c>
      <c r="X2351" s="60" t="str">
        <f>IF(A2351&lt;&gt;"",IFERROR(IF(FIND(" ",G2351)&gt;=1,MID(G2351,FIND(" ",G2351)+1,LEN(G2351)),""),""),"")</f>
        <v>017</v>
      </c>
      <c r="AC2351" s="51">
        <f>IFERROR(VALUE(MID($C2351,1,2)),0)</f>
        <v>80</v>
      </c>
      <c r="AD2351" s="44">
        <f>IFERROR(VALUE(MID($C2351,4,3)),0)</f>
        <v>716</v>
      </c>
      <c r="AE2351" s="51">
        <f>VALUE(RIGHT("00"&amp;AC2351,2)&amp;RIGHT("000"&amp;AD2351,3))</f>
        <v>80716</v>
      </c>
    </row>
    <row r="2352" spans="1:31">
      <c r="A2352" s="60" t="str">
        <f>IF(G2352&amp;Q2352&lt;&gt;"",W2352&amp;Q2352,"")</f>
        <v>BUCKET 017blue</v>
      </c>
      <c r="B2352" s="60" t="str">
        <f>IF(C2352&lt;&gt;"",LEFT(C2352,9),"")</f>
        <v>80-716-06</v>
      </c>
      <c r="C2352" s="73" t="s">
        <v>4140</v>
      </c>
      <c r="D2352" s="73" t="s">
        <v>4136</v>
      </c>
      <c r="E2352" s="73" t="s">
        <v>910</v>
      </c>
      <c r="F2352" s="74">
        <v>59</v>
      </c>
      <c r="G2352" s="73" t="s">
        <v>4137</v>
      </c>
      <c r="H2352" s="73" t="s">
        <v>71</v>
      </c>
      <c r="I2352" s="73" t="s">
        <v>906</v>
      </c>
      <c r="J2352" s="73" t="s">
        <v>325</v>
      </c>
      <c r="K2352" s="73" t="s">
        <v>382</v>
      </c>
      <c r="L2352" s="73" t="s">
        <v>383</v>
      </c>
      <c r="M2352" s="73" t="s">
        <v>384</v>
      </c>
      <c r="N2352" s="73" t="s">
        <v>43</v>
      </c>
      <c r="O2352" s="73" t="s">
        <v>386</v>
      </c>
      <c r="P2352" s="73" t="s">
        <v>907</v>
      </c>
      <c r="Q2352" s="73" t="s">
        <v>932</v>
      </c>
      <c r="R2352" s="73" t="s">
        <v>71</v>
      </c>
      <c r="V2352" s="60" t="str">
        <f>W2352&amp;H2352</f>
        <v>BUCKET 017синий</v>
      </c>
      <c r="W2352" s="60" t="str">
        <f>_xlfn.LET(_xlpm.TextCell,TEXT(G2352,"###"),IF(_xlpm.TextCell&lt;&gt;"",IF(StyleSpaceSplit,IFERROR(IF(FIND(" ",_xlpm.TextCell)&gt;=1,MID(_xlpm.TextCell,1,FIND(" ",_xlpm.TextCell)-1),_xlpm.TextCell),_xlpm.TextCell),_xlpm.TextCell),""))</f>
        <v>BUCKET 017</v>
      </c>
      <c r="X2352" s="60" t="str">
        <f>IF(A2352&lt;&gt;"",IFERROR(IF(FIND(" ",G2352)&gt;=1,MID(G2352,FIND(" ",G2352)+1,LEN(G2352)),""),""),"")</f>
        <v>017</v>
      </c>
      <c r="AC2352" s="51">
        <f>IFERROR(VALUE(MID($C2352,1,2)),0)</f>
        <v>80</v>
      </c>
      <c r="AD2352" s="44">
        <f>IFERROR(VALUE(MID($C2352,4,3)),0)</f>
        <v>716</v>
      </c>
      <c r="AE2352" s="51">
        <f>VALUE(RIGHT("00"&amp;AC2352,2)&amp;RIGHT("000"&amp;AD2352,3))</f>
        <v>80716</v>
      </c>
    </row>
    <row r="2353" spans="1:31">
      <c r="A2353" s="60" t="str">
        <f>IF(G2353&amp;Q2353&lt;&gt;"",W2353&amp;Q2353,"")</f>
        <v>BUCKET 017blue</v>
      </c>
      <c r="B2353" s="60" t="str">
        <f>IF(C2353&lt;&gt;"",LEFT(C2353,9),"")</f>
        <v>80-716-06</v>
      </c>
      <c r="C2353" s="73" t="s">
        <v>4141</v>
      </c>
      <c r="D2353" s="73" t="s">
        <v>4136</v>
      </c>
      <c r="E2353" s="73" t="s">
        <v>912</v>
      </c>
      <c r="F2353" s="74">
        <v>61</v>
      </c>
      <c r="G2353" s="73" t="s">
        <v>4137</v>
      </c>
      <c r="H2353" s="73" t="s">
        <v>71</v>
      </c>
      <c r="I2353" s="73" t="s">
        <v>906</v>
      </c>
      <c r="J2353" s="73" t="s">
        <v>325</v>
      </c>
      <c r="K2353" s="73" t="s">
        <v>382</v>
      </c>
      <c r="L2353" s="73" t="s">
        <v>383</v>
      </c>
      <c r="M2353" s="73" t="s">
        <v>384</v>
      </c>
      <c r="N2353" s="73" t="s">
        <v>43</v>
      </c>
      <c r="O2353" s="73" t="s">
        <v>386</v>
      </c>
      <c r="P2353" s="73" t="s">
        <v>907</v>
      </c>
      <c r="Q2353" s="73" t="s">
        <v>932</v>
      </c>
      <c r="R2353" s="73" t="s">
        <v>71</v>
      </c>
      <c r="V2353" s="60" t="str">
        <f>W2353&amp;H2353</f>
        <v>BUCKET 017синий</v>
      </c>
      <c r="W2353" s="60" t="str">
        <f>_xlfn.LET(_xlpm.TextCell,TEXT(G2353,"###"),IF(_xlpm.TextCell&lt;&gt;"",IF(StyleSpaceSplit,IFERROR(IF(FIND(" ",_xlpm.TextCell)&gt;=1,MID(_xlpm.TextCell,1,FIND(" ",_xlpm.TextCell)-1),_xlpm.TextCell),_xlpm.TextCell),_xlpm.TextCell),""))</f>
        <v>BUCKET 017</v>
      </c>
      <c r="X2353" s="60" t="str">
        <f>IF(A2353&lt;&gt;"",IFERROR(IF(FIND(" ",G2353)&gt;=1,MID(G2353,FIND(" ",G2353)+1,LEN(G2353)),""),""),"")</f>
        <v>017</v>
      </c>
      <c r="AC2353" s="51">
        <f>IFERROR(VALUE(MID($C2353,1,2)),0)</f>
        <v>80</v>
      </c>
      <c r="AD2353" s="44">
        <f>IFERROR(VALUE(MID($C2353,4,3)),0)</f>
        <v>716</v>
      </c>
      <c r="AE2353" s="51">
        <f>VALUE(RIGHT("00"&amp;AC2353,2)&amp;RIGHT("000"&amp;AD2353,3))</f>
        <v>80716</v>
      </c>
    </row>
    <row r="2354" spans="1:31">
      <c r="A2354" s="60" t="str">
        <f>IF(G2354&amp;Q2354&lt;&gt;"",W2354&amp;Q2354,"")</f>
        <v>BUCKET 017navy</v>
      </c>
      <c r="B2354" s="60" t="str">
        <f>IF(C2354&lt;&gt;"",LEFT(C2354,9),"")</f>
        <v>80-716-16</v>
      </c>
      <c r="C2354" s="73" t="s">
        <v>4616</v>
      </c>
      <c r="D2354" s="73" t="s">
        <v>4617</v>
      </c>
      <c r="E2354" s="73" t="s">
        <v>956</v>
      </c>
      <c r="F2354" s="74">
        <v>55</v>
      </c>
      <c r="G2354" s="73" t="s">
        <v>4137</v>
      </c>
      <c r="H2354" s="73" t="s">
        <v>55</v>
      </c>
      <c r="I2354" s="73" t="s">
        <v>906</v>
      </c>
      <c r="J2354" s="73" t="s">
        <v>325</v>
      </c>
      <c r="K2354" s="73" t="s">
        <v>382</v>
      </c>
      <c r="L2354" s="73" t="s">
        <v>383</v>
      </c>
      <c r="M2354" s="73" t="s">
        <v>384</v>
      </c>
      <c r="N2354" s="73" t="s">
        <v>43</v>
      </c>
      <c r="O2354" s="73" t="s">
        <v>386</v>
      </c>
      <c r="P2354" s="73" t="s">
        <v>907</v>
      </c>
      <c r="Q2354" s="73" t="s">
        <v>1003</v>
      </c>
      <c r="R2354" s="73" t="s">
        <v>71</v>
      </c>
      <c r="V2354" s="60" t="str">
        <f>W2354&amp;H2354</f>
        <v>BUCKET 017темно-синий</v>
      </c>
      <c r="W2354" s="60" t="str">
        <f>_xlfn.LET(_xlpm.TextCell,TEXT(G2354,"###"),IF(_xlpm.TextCell&lt;&gt;"",IF(StyleSpaceSplit,IFERROR(IF(FIND(" ",_xlpm.TextCell)&gt;=1,MID(_xlpm.TextCell,1,FIND(" ",_xlpm.TextCell)-1),_xlpm.TextCell),_xlpm.TextCell),_xlpm.TextCell),""))</f>
        <v>BUCKET 017</v>
      </c>
      <c r="X2354" s="60" t="str">
        <f>IF(A2354&lt;&gt;"",IFERROR(IF(FIND(" ",G2354)&gt;=1,MID(G2354,FIND(" ",G2354)+1,LEN(G2354)),""),""),"")</f>
        <v>017</v>
      </c>
      <c r="AC2354" s="51">
        <f>IFERROR(VALUE(MID($C2354,1,2)),0)</f>
        <v>80</v>
      </c>
      <c r="AD2354" s="44">
        <f>IFERROR(VALUE(MID($C2354,4,3)),0)</f>
        <v>716</v>
      </c>
      <c r="AE2354" s="51">
        <f>VALUE(RIGHT("00"&amp;AC2354,2)&amp;RIGHT("000"&amp;AD2354,3))</f>
        <v>80716</v>
      </c>
    </row>
    <row r="2355" spans="1:31">
      <c r="A2355" s="60" t="str">
        <f>IF(G2355&amp;Q2355&lt;&gt;"",W2355&amp;Q2355,"")</f>
        <v>BUCKET 017navy</v>
      </c>
      <c r="B2355" s="60" t="str">
        <f>IF(C2355&lt;&gt;"",LEFT(C2355,9),"")</f>
        <v>80-716-16</v>
      </c>
      <c r="C2355" s="73" t="s">
        <v>4618</v>
      </c>
      <c r="D2355" s="73" t="s">
        <v>4617</v>
      </c>
      <c r="E2355" s="73" t="s">
        <v>904</v>
      </c>
      <c r="F2355" s="74">
        <v>57</v>
      </c>
      <c r="G2355" s="73" t="s">
        <v>4137</v>
      </c>
      <c r="H2355" s="73" t="s">
        <v>55</v>
      </c>
      <c r="I2355" s="73" t="s">
        <v>906</v>
      </c>
      <c r="J2355" s="73" t="s">
        <v>325</v>
      </c>
      <c r="K2355" s="73" t="s">
        <v>382</v>
      </c>
      <c r="L2355" s="73" t="s">
        <v>383</v>
      </c>
      <c r="M2355" s="73" t="s">
        <v>384</v>
      </c>
      <c r="N2355" s="73" t="s">
        <v>43</v>
      </c>
      <c r="O2355" s="73" t="s">
        <v>386</v>
      </c>
      <c r="P2355" s="73" t="s">
        <v>907</v>
      </c>
      <c r="Q2355" s="73" t="s">
        <v>1003</v>
      </c>
      <c r="R2355" s="73" t="s">
        <v>71</v>
      </c>
      <c r="V2355" s="60" t="str">
        <f>W2355&amp;H2355</f>
        <v>BUCKET 017темно-синий</v>
      </c>
      <c r="W2355" s="60" t="str">
        <f>_xlfn.LET(_xlpm.TextCell,TEXT(G2355,"###"),IF(_xlpm.TextCell&lt;&gt;"",IF(StyleSpaceSplit,IFERROR(IF(FIND(" ",_xlpm.TextCell)&gt;=1,MID(_xlpm.TextCell,1,FIND(" ",_xlpm.TextCell)-1),_xlpm.TextCell),_xlpm.TextCell),_xlpm.TextCell),""))</f>
        <v>BUCKET 017</v>
      </c>
      <c r="X2355" s="60" t="str">
        <f>IF(A2355&lt;&gt;"",IFERROR(IF(FIND(" ",G2355)&gt;=1,MID(G2355,FIND(" ",G2355)+1,LEN(G2355)),""),""),"")</f>
        <v>017</v>
      </c>
      <c r="AC2355" s="51">
        <f>IFERROR(VALUE(MID($C2355,1,2)),0)</f>
        <v>80</v>
      </c>
      <c r="AD2355" s="44">
        <f>IFERROR(VALUE(MID($C2355,4,3)),0)</f>
        <v>716</v>
      </c>
      <c r="AE2355" s="51">
        <f>VALUE(RIGHT("00"&amp;AC2355,2)&amp;RIGHT("000"&amp;AD2355,3))</f>
        <v>80716</v>
      </c>
    </row>
    <row r="2356" spans="1:31">
      <c r="A2356" s="60" t="str">
        <f>IF(G2356&amp;Q2356&lt;&gt;"",W2356&amp;Q2356,"")</f>
        <v>BUCKET 017navy</v>
      </c>
      <c r="B2356" s="60" t="str">
        <f>IF(C2356&lt;&gt;"",LEFT(C2356,9),"")</f>
        <v>80-716-16</v>
      </c>
      <c r="C2356" s="73" t="s">
        <v>4619</v>
      </c>
      <c r="D2356" s="73" t="s">
        <v>4617</v>
      </c>
      <c r="E2356" s="73" t="s">
        <v>910</v>
      </c>
      <c r="F2356" s="74">
        <v>59</v>
      </c>
      <c r="G2356" s="73" t="s">
        <v>4137</v>
      </c>
      <c r="H2356" s="73" t="s">
        <v>55</v>
      </c>
      <c r="I2356" s="73" t="s">
        <v>906</v>
      </c>
      <c r="J2356" s="73" t="s">
        <v>325</v>
      </c>
      <c r="K2356" s="73" t="s">
        <v>382</v>
      </c>
      <c r="L2356" s="73" t="s">
        <v>383</v>
      </c>
      <c r="M2356" s="73" t="s">
        <v>384</v>
      </c>
      <c r="N2356" s="73" t="s">
        <v>43</v>
      </c>
      <c r="O2356" s="73" t="s">
        <v>386</v>
      </c>
      <c r="P2356" s="73" t="s">
        <v>907</v>
      </c>
      <c r="Q2356" s="73" t="s">
        <v>1003</v>
      </c>
      <c r="R2356" s="73" t="s">
        <v>71</v>
      </c>
      <c r="V2356" s="60" t="str">
        <f>W2356&amp;H2356</f>
        <v>BUCKET 017темно-синий</v>
      </c>
      <c r="W2356" s="60" t="str">
        <f>_xlfn.LET(_xlpm.TextCell,TEXT(G2356,"###"),IF(_xlpm.TextCell&lt;&gt;"",IF(StyleSpaceSplit,IFERROR(IF(FIND(" ",_xlpm.TextCell)&gt;=1,MID(_xlpm.TextCell,1,FIND(" ",_xlpm.TextCell)-1),_xlpm.TextCell),_xlpm.TextCell),_xlpm.TextCell),""))</f>
        <v>BUCKET 017</v>
      </c>
      <c r="X2356" s="60" t="str">
        <f>IF(A2356&lt;&gt;"",IFERROR(IF(FIND(" ",G2356)&gt;=1,MID(G2356,FIND(" ",G2356)+1,LEN(G2356)),""),""),"")</f>
        <v>017</v>
      </c>
      <c r="AC2356" s="51">
        <f>IFERROR(VALUE(MID($C2356,1,2)),0)</f>
        <v>80</v>
      </c>
      <c r="AD2356" s="44">
        <f>IFERROR(VALUE(MID($C2356,4,3)),0)</f>
        <v>716</v>
      </c>
      <c r="AE2356" s="51">
        <f>VALUE(RIGHT("00"&amp;AC2356,2)&amp;RIGHT("000"&amp;AD2356,3))</f>
        <v>80716</v>
      </c>
    </row>
    <row r="2357" spans="1:31">
      <c r="A2357" s="60" t="str">
        <f>IF(G2357&amp;Q2357&lt;&gt;"",W2357&amp;Q2357,"")</f>
        <v>BUCKET 017navy</v>
      </c>
      <c r="B2357" s="60" t="str">
        <f>IF(C2357&lt;&gt;"",LEFT(C2357,9),"")</f>
        <v>80-716-16</v>
      </c>
      <c r="C2357" s="73" t="s">
        <v>4620</v>
      </c>
      <c r="D2357" s="73" t="s">
        <v>4617</v>
      </c>
      <c r="E2357" s="73" t="s">
        <v>912</v>
      </c>
      <c r="F2357" s="74">
        <v>61</v>
      </c>
      <c r="G2357" s="73" t="s">
        <v>4137</v>
      </c>
      <c r="H2357" s="73" t="s">
        <v>55</v>
      </c>
      <c r="I2357" s="73" t="s">
        <v>906</v>
      </c>
      <c r="J2357" s="73" t="s">
        <v>325</v>
      </c>
      <c r="K2357" s="73" t="s">
        <v>382</v>
      </c>
      <c r="L2357" s="73" t="s">
        <v>383</v>
      </c>
      <c r="M2357" s="73" t="s">
        <v>384</v>
      </c>
      <c r="N2357" s="73" t="s">
        <v>43</v>
      </c>
      <c r="O2357" s="73" t="s">
        <v>386</v>
      </c>
      <c r="P2357" s="73" t="s">
        <v>907</v>
      </c>
      <c r="Q2357" s="73" t="s">
        <v>1003</v>
      </c>
      <c r="R2357" s="73" t="s">
        <v>71</v>
      </c>
      <c r="V2357" s="60" t="str">
        <f>W2357&amp;H2357</f>
        <v>BUCKET 017темно-синий</v>
      </c>
      <c r="W2357" s="60" t="str">
        <f>_xlfn.LET(_xlpm.TextCell,TEXT(G2357,"###"),IF(_xlpm.TextCell&lt;&gt;"",IF(StyleSpaceSplit,IFERROR(IF(FIND(" ",_xlpm.TextCell)&gt;=1,MID(_xlpm.TextCell,1,FIND(" ",_xlpm.TextCell)-1),_xlpm.TextCell),_xlpm.TextCell),_xlpm.TextCell),""))</f>
        <v>BUCKET 017</v>
      </c>
      <c r="X2357" s="60" t="str">
        <f>IF(A2357&lt;&gt;"",IFERROR(IF(FIND(" ",G2357)&gt;=1,MID(G2357,FIND(" ",G2357)+1,LEN(G2357)),""),""),"")</f>
        <v>017</v>
      </c>
      <c r="AC2357" s="51">
        <f>IFERROR(VALUE(MID($C2357,1,2)),0)</f>
        <v>80</v>
      </c>
      <c r="AD2357" s="44">
        <f>IFERROR(VALUE(MID($C2357,4,3)),0)</f>
        <v>716</v>
      </c>
      <c r="AE2357" s="51">
        <f>VALUE(RIGHT("00"&amp;AC2357,2)&amp;RIGHT("000"&amp;AD2357,3))</f>
        <v>80716</v>
      </c>
    </row>
    <row r="2358" spans="1:31">
      <c r="A2358" s="60" t="str">
        <f>IF(G2358&amp;Q2358&lt;&gt;"",W2358&amp;Q2358,"")</f>
        <v>BUCKET 024white</v>
      </c>
      <c r="B2358" s="60" t="str">
        <f>IF(C2358&lt;&gt;"",LEFT(C2358,9),"")</f>
        <v>80-717-17</v>
      </c>
      <c r="C2358" s="73" t="s">
        <v>4142</v>
      </c>
      <c r="D2358" s="73" t="s">
        <v>4143</v>
      </c>
      <c r="E2358" s="73" t="s">
        <v>2626</v>
      </c>
      <c r="F2358" s="74">
        <v>51</v>
      </c>
      <c r="G2358" s="73" t="s">
        <v>4144</v>
      </c>
      <c r="H2358" s="73" t="s">
        <v>57</v>
      </c>
      <c r="I2358" s="73" t="s">
        <v>906</v>
      </c>
      <c r="J2358" s="73" t="s">
        <v>325</v>
      </c>
      <c r="K2358" s="73" t="s">
        <v>391</v>
      </c>
      <c r="L2358" s="73" t="s">
        <v>383</v>
      </c>
      <c r="M2358" s="73" t="s">
        <v>384</v>
      </c>
      <c r="N2358" s="73" t="s">
        <v>43</v>
      </c>
      <c r="O2358" s="73" t="s">
        <v>386</v>
      </c>
      <c r="P2358" s="73" t="s">
        <v>907</v>
      </c>
      <c r="Q2358" s="73" t="s">
        <v>908</v>
      </c>
      <c r="R2358" s="73" t="s">
        <v>57</v>
      </c>
      <c r="V2358" s="60" t="str">
        <f>W2358&amp;H2358</f>
        <v>BUCKET 024белый</v>
      </c>
      <c r="W2358" s="60" t="str">
        <f>_xlfn.LET(_xlpm.TextCell,TEXT(G2358,"###"),IF(_xlpm.TextCell&lt;&gt;"",IF(StyleSpaceSplit,IFERROR(IF(FIND(" ",_xlpm.TextCell)&gt;=1,MID(_xlpm.TextCell,1,FIND(" ",_xlpm.TextCell)-1),_xlpm.TextCell),_xlpm.TextCell),_xlpm.TextCell),""))</f>
        <v>BUCKET 024</v>
      </c>
      <c r="X2358" s="60" t="str">
        <f>IF(A2358&lt;&gt;"",IFERROR(IF(FIND(" ",G2358)&gt;=1,MID(G2358,FIND(" ",G2358)+1,LEN(G2358)),""),""),"")</f>
        <v>024</v>
      </c>
      <c r="AC2358" s="51">
        <f>IFERROR(VALUE(MID($C2358,1,2)),0)</f>
        <v>80</v>
      </c>
      <c r="AD2358" s="44">
        <f>IFERROR(VALUE(MID($C2358,4,3)),0)</f>
        <v>717</v>
      </c>
      <c r="AE2358" s="51">
        <f>VALUE(RIGHT("00"&amp;AC2358,2)&amp;RIGHT("000"&amp;AD2358,3))</f>
        <v>80717</v>
      </c>
    </row>
    <row r="2359" spans="1:31">
      <c r="A2359" s="60" t="str">
        <f>IF(G2359&amp;Q2359&lt;&gt;"",W2359&amp;Q2359,"")</f>
        <v>BUCKET 025grey</v>
      </c>
      <c r="B2359" s="60" t="str">
        <f>IF(C2359&lt;&gt;"",LEFT(C2359,9),"")</f>
        <v>80-851-03</v>
      </c>
      <c r="C2359" s="73" t="s">
        <v>5078</v>
      </c>
      <c r="D2359" s="73" t="s">
        <v>5079</v>
      </c>
      <c r="E2359" s="73" t="s">
        <v>910</v>
      </c>
      <c r="F2359" s="74">
        <v>59</v>
      </c>
      <c r="G2359" s="73" t="s">
        <v>5080</v>
      </c>
      <c r="H2359" s="73" t="s">
        <v>195</v>
      </c>
      <c r="I2359" s="73" t="s">
        <v>906</v>
      </c>
      <c r="J2359" s="73" t="s">
        <v>325</v>
      </c>
      <c r="K2359" s="73" t="s">
        <v>382</v>
      </c>
      <c r="L2359" s="73" t="s">
        <v>383</v>
      </c>
      <c r="M2359" s="73" t="s">
        <v>388</v>
      </c>
      <c r="N2359" s="73" t="s">
        <v>43</v>
      </c>
      <c r="O2359" s="73" t="s">
        <v>386</v>
      </c>
      <c r="P2359" s="73" t="s">
        <v>907</v>
      </c>
      <c r="Q2359" s="73" t="s">
        <v>917</v>
      </c>
      <c r="R2359" s="73" t="s">
        <v>195</v>
      </c>
      <c r="V2359" s="60" t="str">
        <f>W2359&amp;H2359</f>
        <v>BUCKET 025оливковый</v>
      </c>
      <c r="W2359" s="60" t="str">
        <f>_xlfn.LET(_xlpm.TextCell,TEXT(G2359,"###"),IF(_xlpm.TextCell&lt;&gt;"",IF(StyleSpaceSplit,IFERROR(IF(FIND(" ",_xlpm.TextCell)&gt;=1,MID(_xlpm.TextCell,1,FIND(" ",_xlpm.TextCell)-1),_xlpm.TextCell),_xlpm.TextCell),_xlpm.TextCell),""))</f>
        <v>BUCKET 025</v>
      </c>
      <c r="X2359" s="60" t="str">
        <f>IF(A2359&lt;&gt;"",IFERROR(IF(FIND(" ",G2359)&gt;=1,MID(G2359,FIND(" ",G2359)+1,LEN(G2359)),""),""),"")</f>
        <v>025</v>
      </c>
      <c r="AC2359" s="51">
        <f>IFERROR(VALUE(MID($C2359,1,2)),0)</f>
        <v>80</v>
      </c>
      <c r="AD2359" s="44">
        <f>IFERROR(VALUE(MID($C2359,4,3)),0)</f>
        <v>851</v>
      </c>
      <c r="AE2359" s="51">
        <f>VALUE(RIGHT("00"&amp;AC2359,2)&amp;RIGHT("000"&amp;AD2359,3))</f>
        <v>80851</v>
      </c>
    </row>
    <row r="2360" spans="1:31">
      <c r="A2360" s="60" t="str">
        <f>IF(G2360&amp;Q2360&lt;&gt;"",W2360&amp;Q2360,"")</f>
        <v>BUCKET 026beige</v>
      </c>
      <c r="B2360" s="60" t="str">
        <f>IF(C2360&lt;&gt;"",LEFT(C2360,9),"")</f>
        <v>80-852-02</v>
      </c>
      <c r="C2360" s="73" t="s">
        <v>5081</v>
      </c>
      <c r="D2360" s="73" t="s">
        <v>5082</v>
      </c>
      <c r="E2360" s="73" t="s">
        <v>910</v>
      </c>
      <c r="F2360" s="74">
        <v>59</v>
      </c>
      <c r="G2360" s="73" t="s">
        <v>5083</v>
      </c>
      <c r="H2360" s="73" t="s">
        <v>226</v>
      </c>
      <c r="I2360" s="73" t="s">
        <v>5084</v>
      </c>
      <c r="J2360" s="73" t="s">
        <v>325</v>
      </c>
      <c r="K2360" s="73" t="s">
        <v>382</v>
      </c>
      <c r="L2360" s="73" t="s">
        <v>383</v>
      </c>
      <c r="M2360" s="73" t="s">
        <v>388</v>
      </c>
      <c r="N2360" s="73" t="s">
        <v>44</v>
      </c>
      <c r="O2360" s="73" t="s">
        <v>386</v>
      </c>
      <c r="P2360" s="73" t="s">
        <v>907</v>
      </c>
      <c r="Q2360" s="73" t="s">
        <v>937</v>
      </c>
      <c r="R2360" s="73" t="s">
        <v>86</v>
      </c>
      <c r="V2360" s="60" t="str">
        <f>W2360&amp;H2360</f>
        <v>BUCKET 026светло-коричневый</v>
      </c>
      <c r="W2360" s="60" t="str">
        <f>_xlfn.LET(_xlpm.TextCell,TEXT(G2360,"###"),IF(_xlpm.TextCell&lt;&gt;"",IF(StyleSpaceSplit,IFERROR(IF(FIND(" ",_xlpm.TextCell)&gt;=1,MID(_xlpm.TextCell,1,FIND(" ",_xlpm.TextCell)-1),_xlpm.TextCell),_xlpm.TextCell),_xlpm.TextCell),""))</f>
        <v>BUCKET 026</v>
      </c>
      <c r="X2360" s="60" t="str">
        <f>IF(A2360&lt;&gt;"",IFERROR(IF(FIND(" ",G2360)&gt;=1,MID(G2360,FIND(" ",G2360)+1,LEN(G2360)),""),""),"")</f>
        <v>026</v>
      </c>
      <c r="AC2360" s="51">
        <f>IFERROR(VALUE(MID($C2360,1,2)),0)</f>
        <v>80</v>
      </c>
      <c r="AD2360" s="44">
        <f>IFERROR(VALUE(MID($C2360,4,3)),0)</f>
        <v>852</v>
      </c>
      <c r="AE2360" s="51">
        <f>VALUE(RIGHT("00"&amp;AC2360,2)&amp;RIGHT("000"&amp;AD2360,3))</f>
        <v>80852</v>
      </c>
    </row>
    <row r="2361" spans="1:31">
      <c r="A2361" s="60" t="str">
        <f>IF(G2361&amp;Q2361&lt;&gt;"",W2361&amp;Q2361,"")</f>
        <v>BUCKET 027brown</v>
      </c>
      <c r="B2361" s="60" t="str">
        <f>IF(C2361&lt;&gt;"",LEFT(C2361,9),"")</f>
        <v>80-853-14</v>
      </c>
      <c r="C2361" s="73" t="s">
        <v>5955</v>
      </c>
      <c r="D2361" s="73" t="s">
        <v>5956</v>
      </c>
      <c r="E2361" s="73" t="s">
        <v>904</v>
      </c>
      <c r="F2361" s="74">
        <v>57</v>
      </c>
      <c r="G2361" s="73" t="s">
        <v>5087</v>
      </c>
      <c r="H2361" s="73" t="s">
        <v>86</v>
      </c>
      <c r="I2361" s="73" t="s">
        <v>5088</v>
      </c>
      <c r="J2361" s="73" t="s">
        <v>325</v>
      </c>
      <c r="K2361" s="73" t="s">
        <v>382</v>
      </c>
      <c r="L2361" s="73" t="s">
        <v>383</v>
      </c>
      <c r="M2361" s="73" t="s">
        <v>388</v>
      </c>
      <c r="N2361" s="73" t="s">
        <v>44</v>
      </c>
      <c r="O2361" s="73" t="s">
        <v>386</v>
      </c>
      <c r="P2361" s="73" t="s">
        <v>907</v>
      </c>
      <c r="Q2361" s="73" t="s">
        <v>1033</v>
      </c>
      <c r="R2361" s="73" t="s">
        <v>86</v>
      </c>
      <c r="V2361" s="60" t="str">
        <f>W2361&amp;H2361</f>
        <v>BUCKET 027коричневый</v>
      </c>
      <c r="W2361" s="60" t="str">
        <f>_xlfn.LET(_xlpm.TextCell,TEXT(G2361,"###"),IF(_xlpm.TextCell&lt;&gt;"",IF(StyleSpaceSplit,IFERROR(IF(FIND(" ",_xlpm.TextCell)&gt;=1,MID(_xlpm.TextCell,1,FIND(" ",_xlpm.TextCell)-1),_xlpm.TextCell),_xlpm.TextCell),_xlpm.TextCell),""))</f>
        <v>BUCKET 027</v>
      </c>
      <c r="X2361" s="60" t="str">
        <f>IF(A2361&lt;&gt;"",IFERROR(IF(FIND(" ",G2361)&gt;=1,MID(G2361,FIND(" ",G2361)+1,LEN(G2361)),""),""),"")</f>
        <v>027</v>
      </c>
      <c r="AC2361" s="51">
        <f>IFERROR(VALUE(MID($C2361,1,2)),0)</f>
        <v>80</v>
      </c>
      <c r="AD2361" s="44">
        <f>IFERROR(VALUE(MID($C2361,4,3)),0)</f>
        <v>853</v>
      </c>
      <c r="AE2361" s="51">
        <f>VALUE(RIGHT("00"&amp;AC2361,2)&amp;RIGHT("000"&amp;AD2361,3))</f>
        <v>80853</v>
      </c>
    </row>
    <row r="2362" spans="1:31">
      <c r="A2362" s="60" t="str">
        <f>IF(G2362&amp;Q2362&lt;&gt;"",W2362&amp;Q2362,"")</f>
        <v>BUCKET 027brown</v>
      </c>
      <c r="B2362" s="60" t="str">
        <f>IF(C2362&lt;&gt;"",LEFT(C2362,9),"")</f>
        <v>80-853-14</v>
      </c>
      <c r="C2362" s="73" t="s">
        <v>5957</v>
      </c>
      <c r="D2362" s="73" t="s">
        <v>5956</v>
      </c>
      <c r="E2362" s="73" t="s">
        <v>910</v>
      </c>
      <c r="F2362" s="74">
        <v>59</v>
      </c>
      <c r="G2362" s="73" t="s">
        <v>5087</v>
      </c>
      <c r="H2362" s="73" t="s">
        <v>86</v>
      </c>
      <c r="I2362" s="73" t="s">
        <v>5088</v>
      </c>
      <c r="J2362" s="73" t="s">
        <v>325</v>
      </c>
      <c r="K2362" s="73" t="s">
        <v>382</v>
      </c>
      <c r="L2362" s="73" t="s">
        <v>383</v>
      </c>
      <c r="M2362" s="73" t="s">
        <v>388</v>
      </c>
      <c r="N2362" s="73" t="s">
        <v>44</v>
      </c>
      <c r="O2362" s="73" t="s">
        <v>386</v>
      </c>
      <c r="P2362" s="73" t="s">
        <v>907</v>
      </c>
      <c r="Q2362" s="73" t="s">
        <v>1033</v>
      </c>
      <c r="R2362" s="73" t="s">
        <v>86</v>
      </c>
      <c r="V2362" s="60" t="str">
        <f>W2362&amp;H2362</f>
        <v>BUCKET 027коричневый</v>
      </c>
      <c r="W2362" s="60" t="str">
        <f>_xlfn.LET(_xlpm.TextCell,TEXT(G2362,"###"),IF(_xlpm.TextCell&lt;&gt;"",IF(StyleSpaceSplit,IFERROR(IF(FIND(" ",_xlpm.TextCell)&gt;=1,MID(_xlpm.TextCell,1,FIND(" ",_xlpm.TextCell)-1),_xlpm.TextCell),_xlpm.TextCell),_xlpm.TextCell),""))</f>
        <v>BUCKET 027</v>
      </c>
      <c r="X2362" s="60" t="str">
        <f>IF(A2362&lt;&gt;"",IFERROR(IF(FIND(" ",G2362)&gt;=1,MID(G2362,FIND(" ",G2362)+1,LEN(G2362)),""),""),"")</f>
        <v>027</v>
      </c>
      <c r="AC2362" s="51">
        <f>IFERROR(VALUE(MID($C2362,1,2)),0)</f>
        <v>80</v>
      </c>
      <c r="AD2362" s="44">
        <f>IFERROR(VALUE(MID($C2362,4,3)),0)</f>
        <v>853</v>
      </c>
      <c r="AE2362" s="51">
        <f>VALUE(RIGHT("00"&amp;AC2362,2)&amp;RIGHT("000"&amp;AD2362,3))</f>
        <v>80853</v>
      </c>
    </row>
    <row r="2363" spans="1:31">
      <c r="A2363" s="60" t="str">
        <f>IF(G2363&amp;Q2363&lt;&gt;"",W2363&amp;Q2363,"")</f>
        <v>BUCKET 027black</v>
      </c>
      <c r="B2363" s="60" t="str">
        <f>IF(C2363&lt;&gt;"",LEFT(C2363,9),"")</f>
        <v>80-853-09</v>
      </c>
      <c r="C2363" s="73" t="s">
        <v>5085</v>
      </c>
      <c r="D2363" s="73" t="s">
        <v>5086</v>
      </c>
      <c r="E2363" s="73" t="s">
        <v>910</v>
      </c>
      <c r="F2363" s="74">
        <v>59</v>
      </c>
      <c r="G2363" s="73" t="s">
        <v>5087</v>
      </c>
      <c r="H2363" s="73" t="s">
        <v>53</v>
      </c>
      <c r="I2363" s="73" t="s">
        <v>5088</v>
      </c>
      <c r="J2363" s="73" t="s">
        <v>325</v>
      </c>
      <c r="K2363" s="73" t="s">
        <v>382</v>
      </c>
      <c r="L2363" s="73" t="s">
        <v>383</v>
      </c>
      <c r="M2363" s="73" t="s">
        <v>388</v>
      </c>
      <c r="N2363" s="73" t="s">
        <v>44</v>
      </c>
      <c r="O2363" s="73" t="s">
        <v>386</v>
      </c>
      <c r="P2363" s="73" t="s">
        <v>907</v>
      </c>
      <c r="Q2363" s="73" t="s">
        <v>928</v>
      </c>
      <c r="R2363" s="73" t="s">
        <v>53</v>
      </c>
      <c r="V2363" s="60" t="str">
        <f>W2363&amp;H2363</f>
        <v>BUCKET 027черный</v>
      </c>
      <c r="W2363" s="60" t="str">
        <f>_xlfn.LET(_xlpm.TextCell,TEXT(G2363,"###"),IF(_xlpm.TextCell&lt;&gt;"",IF(StyleSpaceSplit,IFERROR(IF(FIND(" ",_xlpm.TextCell)&gt;=1,MID(_xlpm.TextCell,1,FIND(" ",_xlpm.TextCell)-1),_xlpm.TextCell),_xlpm.TextCell),_xlpm.TextCell),""))</f>
        <v>BUCKET 027</v>
      </c>
      <c r="X2363" s="60" t="str">
        <f>IF(A2363&lt;&gt;"",IFERROR(IF(FIND(" ",G2363)&gt;=1,MID(G2363,FIND(" ",G2363)+1,LEN(G2363)),""),""),"")</f>
        <v>027</v>
      </c>
      <c r="AC2363" s="51">
        <f>IFERROR(VALUE(MID($C2363,1,2)),0)</f>
        <v>80</v>
      </c>
      <c r="AD2363" s="44">
        <f>IFERROR(VALUE(MID($C2363,4,3)),0)</f>
        <v>853</v>
      </c>
      <c r="AE2363" s="51">
        <f>VALUE(RIGHT("00"&amp;AC2363,2)&amp;RIGHT("000"&amp;AD2363,3))</f>
        <v>80853</v>
      </c>
    </row>
    <row r="2364" spans="1:31">
      <c r="A2364" s="60" t="str">
        <f>IF(G2364&amp;Q2364&lt;&gt;"",W2364&amp;Q2364,"")</f>
        <v>BUCKET 027black</v>
      </c>
      <c r="B2364" s="60" t="str">
        <f>IF(C2364&lt;&gt;"",LEFT(C2364,9),"")</f>
        <v>80-853-09</v>
      </c>
      <c r="C2364" s="73" t="s">
        <v>5089</v>
      </c>
      <c r="D2364" s="73" t="s">
        <v>5086</v>
      </c>
      <c r="E2364" s="73" t="s">
        <v>904</v>
      </c>
      <c r="F2364" s="74">
        <v>57</v>
      </c>
      <c r="G2364" s="73" t="s">
        <v>5087</v>
      </c>
      <c r="H2364" s="73" t="s">
        <v>53</v>
      </c>
      <c r="I2364" s="73" t="s">
        <v>5088</v>
      </c>
      <c r="J2364" s="73" t="s">
        <v>325</v>
      </c>
      <c r="K2364" s="73" t="s">
        <v>382</v>
      </c>
      <c r="L2364" s="73" t="s">
        <v>383</v>
      </c>
      <c r="M2364" s="73" t="s">
        <v>388</v>
      </c>
      <c r="N2364" s="73" t="s">
        <v>44</v>
      </c>
      <c r="O2364" s="73" t="s">
        <v>386</v>
      </c>
      <c r="P2364" s="73" t="s">
        <v>907</v>
      </c>
      <c r="Q2364" s="73" t="s">
        <v>928</v>
      </c>
      <c r="R2364" s="73" t="s">
        <v>53</v>
      </c>
      <c r="V2364" s="60" t="str">
        <f>W2364&amp;H2364</f>
        <v>BUCKET 027черный</v>
      </c>
      <c r="W2364" s="60" t="str">
        <f>_xlfn.LET(_xlpm.TextCell,TEXT(G2364,"###"),IF(_xlpm.TextCell&lt;&gt;"",IF(StyleSpaceSplit,IFERROR(IF(FIND(" ",_xlpm.TextCell)&gt;=1,MID(_xlpm.TextCell,1,FIND(" ",_xlpm.TextCell)-1),_xlpm.TextCell),_xlpm.TextCell),_xlpm.TextCell),""))</f>
        <v>BUCKET 027</v>
      </c>
      <c r="X2364" s="60" t="str">
        <f>IF(A2364&lt;&gt;"",IFERROR(IF(FIND(" ",G2364)&gt;=1,MID(G2364,FIND(" ",G2364)+1,LEN(G2364)),""),""),"")</f>
        <v>027</v>
      </c>
      <c r="AC2364" s="51">
        <f>IFERROR(VALUE(MID($C2364,1,2)),0)</f>
        <v>80</v>
      </c>
      <c r="AD2364" s="44">
        <f>IFERROR(VALUE(MID($C2364,4,3)),0)</f>
        <v>853</v>
      </c>
      <c r="AE2364" s="51">
        <f>VALUE(RIGHT("00"&amp;AC2364,2)&amp;RIGHT("000"&amp;AD2364,3))</f>
        <v>80853</v>
      </c>
    </row>
    <row r="2365" spans="1:31">
      <c r="A2365" s="60" t="str">
        <f>IF(G2365&amp;Q2365&lt;&gt;"",W2365&amp;Q2365,"")</f>
        <v>BUCKET 028taupe</v>
      </c>
      <c r="B2365" s="60" t="str">
        <f>IF(C2365&lt;&gt;"",LEFT(C2365,9),"")</f>
        <v>80-854-14</v>
      </c>
      <c r="C2365" s="73" t="s">
        <v>5961</v>
      </c>
      <c r="D2365" s="73" t="s">
        <v>5962</v>
      </c>
      <c r="E2365" s="73" t="s">
        <v>904</v>
      </c>
      <c r="F2365" s="74">
        <v>57</v>
      </c>
      <c r="G2365" s="73" t="s">
        <v>5092</v>
      </c>
      <c r="H2365" s="73" t="s">
        <v>86</v>
      </c>
      <c r="I2365" s="73" t="s">
        <v>5093</v>
      </c>
      <c r="J2365" s="73" t="s">
        <v>325</v>
      </c>
      <c r="K2365" s="73" t="s">
        <v>382</v>
      </c>
      <c r="L2365" s="73" t="s">
        <v>383</v>
      </c>
      <c r="M2365" s="73" t="s">
        <v>388</v>
      </c>
      <c r="N2365" s="73" t="s">
        <v>44</v>
      </c>
      <c r="O2365" s="73" t="s">
        <v>386</v>
      </c>
      <c r="P2365" s="73" t="s">
        <v>907</v>
      </c>
      <c r="Q2365" s="73" t="s">
        <v>1291</v>
      </c>
      <c r="R2365" s="73" t="s">
        <v>86</v>
      </c>
      <c r="V2365" s="60" t="str">
        <f>W2365&amp;H2365</f>
        <v>BUCKET 028коричневый</v>
      </c>
      <c r="W2365" s="60" t="str">
        <f>_xlfn.LET(_xlpm.TextCell,TEXT(G2365,"###"),IF(_xlpm.TextCell&lt;&gt;"",IF(StyleSpaceSplit,IFERROR(IF(FIND(" ",_xlpm.TextCell)&gt;=1,MID(_xlpm.TextCell,1,FIND(" ",_xlpm.TextCell)-1),_xlpm.TextCell),_xlpm.TextCell),_xlpm.TextCell),""))</f>
        <v>BUCKET 028</v>
      </c>
      <c r="X2365" s="60" t="str">
        <f>IF(A2365&lt;&gt;"",IFERROR(IF(FIND(" ",G2365)&gt;=1,MID(G2365,FIND(" ",G2365)+1,LEN(G2365)),""),""),"")</f>
        <v>028</v>
      </c>
      <c r="AC2365" s="51">
        <f>IFERROR(VALUE(MID($C2365,1,2)),0)</f>
        <v>80</v>
      </c>
      <c r="AD2365" s="44">
        <f>IFERROR(VALUE(MID($C2365,4,3)),0)</f>
        <v>854</v>
      </c>
      <c r="AE2365" s="51">
        <f>VALUE(RIGHT("00"&amp;AC2365,2)&amp;RIGHT("000"&amp;AD2365,3))</f>
        <v>80854</v>
      </c>
    </row>
    <row r="2366" spans="1:31">
      <c r="A2366" s="60" t="str">
        <f>IF(G2366&amp;Q2366&lt;&gt;"",W2366&amp;Q2366,"")</f>
        <v>BUCKET 028taupe</v>
      </c>
      <c r="B2366" s="60" t="str">
        <f>IF(C2366&lt;&gt;"",LEFT(C2366,9),"")</f>
        <v>80-854-14</v>
      </c>
      <c r="C2366" s="73" t="s">
        <v>5963</v>
      </c>
      <c r="D2366" s="73" t="s">
        <v>5962</v>
      </c>
      <c r="E2366" s="73" t="s">
        <v>910</v>
      </c>
      <c r="F2366" s="74">
        <v>59</v>
      </c>
      <c r="G2366" s="73" t="s">
        <v>5092</v>
      </c>
      <c r="H2366" s="73" t="s">
        <v>86</v>
      </c>
      <c r="I2366" s="73" t="s">
        <v>5093</v>
      </c>
      <c r="J2366" s="73" t="s">
        <v>325</v>
      </c>
      <c r="K2366" s="73" t="s">
        <v>382</v>
      </c>
      <c r="L2366" s="73" t="s">
        <v>383</v>
      </c>
      <c r="M2366" s="73" t="s">
        <v>388</v>
      </c>
      <c r="N2366" s="73" t="s">
        <v>44</v>
      </c>
      <c r="O2366" s="73" t="s">
        <v>386</v>
      </c>
      <c r="P2366" s="73" t="s">
        <v>907</v>
      </c>
      <c r="Q2366" s="73" t="s">
        <v>1291</v>
      </c>
      <c r="R2366" s="73" t="s">
        <v>86</v>
      </c>
      <c r="V2366" s="60" t="str">
        <f>W2366&amp;H2366</f>
        <v>BUCKET 028коричневый</v>
      </c>
      <c r="W2366" s="60" t="str">
        <f>_xlfn.LET(_xlpm.TextCell,TEXT(G2366,"###"),IF(_xlpm.TextCell&lt;&gt;"",IF(StyleSpaceSplit,IFERROR(IF(FIND(" ",_xlpm.TextCell)&gt;=1,MID(_xlpm.TextCell,1,FIND(" ",_xlpm.TextCell)-1),_xlpm.TextCell),_xlpm.TextCell),_xlpm.TextCell),""))</f>
        <v>BUCKET 028</v>
      </c>
      <c r="X2366" s="60" t="str">
        <f>IF(A2366&lt;&gt;"",IFERROR(IF(FIND(" ",G2366)&gt;=1,MID(G2366,FIND(" ",G2366)+1,LEN(G2366)),""),""),"")</f>
        <v>028</v>
      </c>
      <c r="AC2366" s="51">
        <f>IFERROR(VALUE(MID($C2366,1,2)),0)</f>
        <v>80</v>
      </c>
      <c r="AD2366" s="44">
        <f>IFERROR(VALUE(MID($C2366,4,3)),0)</f>
        <v>854</v>
      </c>
      <c r="AE2366" s="51">
        <f>VALUE(RIGHT("00"&amp;AC2366,2)&amp;RIGHT("000"&amp;AD2366,3))</f>
        <v>80854</v>
      </c>
    </row>
    <row r="2367" spans="1:31">
      <c r="A2367" s="60" t="str">
        <f>IF(G2367&amp;Q2367&lt;&gt;"",W2367&amp;Q2367,"")</f>
        <v>BUCKET 028grey</v>
      </c>
      <c r="B2367" s="60" t="str">
        <f>IF(C2367&lt;&gt;"",LEFT(C2367,9),"")</f>
        <v>80-854-08</v>
      </c>
      <c r="C2367" s="73" t="s">
        <v>5090</v>
      </c>
      <c r="D2367" s="73" t="s">
        <v>5091</v>
      </c>
      <c r="E2367" s="73" t="s">
        <v>904</v>
      </c>
      <c r="F2367" s="74">
        <v>57</v>
      </c>
      <c r="G2367" s="73" t="s">
        <v>5092</v>
      </c>
      <c r="H2367" s="73" t="s">
        <v>83</v>
      </c>
      <c r="I2367" s="73" t="s">
        <v>5093</v>
      </c>
      <c r="J2367" s="73" t="s">
        <v>325</v>
      </c>
      <c r="K2367" s="73" t="s">
        <v>382</v>
      </c>
      <c r="L2367" s="73" t="s">
        <v>383</v>
      </c>
      <c r="M2367" s="73" t="s">
        <v>388</v>
      </c>
      <c r="N2367" s="73" t="s">
        <v>44</v>
      </c>
      <c r="O2367" s="73" t="s">
        <v>386</v>
      </c>
      <c r="P2367" s="73" t="s">
        <v>907</v>
      </c>
      <c r="Q2367" s="73" t="s">
        <v>917</v>
      </c>
      <c r="R2367" s="73" t="s">
        <v>83</v>
      </c>
      <c r="V2367" s="60" t="str">
        <f>W2367&amp;H2367</f>
        <v>BUCKET 028серый</v>
      </c>
      <c r="W2367" s="60" t="str">
        <f>_xlfn.LET(_xlpm.TextCell,TEXT(G2367,"###"),IF(_xlpm.TextCell&lt;&gt;"",IF(StyleSpaceSplit,IFERROR(IF(FIND(" ",_xlpm.TextCell)&gt;=1,MID(_xlpm.TextCell,1,FIND(" ",_xlpm.TextCell)-1),_xlpm.TextCell),_xlpm.TextCell),_xlpm.TextCell),""))</f>
        <v>BUCKET 028</v>
      </c>
      <c r="X2367" s="60" t="str">
        <f>IF(A2367&lt;&gt;"",IFERROR(IF(FIND(" ",G2367)&gt;=1,MID(G2367,FIND(" ",G2367)+1,LEN(G2367)),""),""),"")</f>
        <v>028</v>
      </c>
      <c r="AC2367" s="51">
        <f>IFERROR(VALUE(MID($C2367,1,2)),0)</f>
        <v>80</v>
      </c>
      <c r="AD2367" s="44">
        <f>IFERROR(VALUE(MID($C2367,4,3)),0)</f>
        <v>854</v>
      </c>
      <c r="AE2367" s="51">
        <f>VALUE(RIGHT("00"&amp;AC2367,2)&amp;RIGHT("000"&amp;AD2367,3))</f>
        <v>80854</v>
      </c>
    </row>
    <row r="2368" spans="1:31">
      <c r="A2368" s="60" t="str">
        <f>IF(G2368&amp;Q2368&lt;&gt;"",W2368&amp;Q2368,"")</f>
        <v>BUCKET 028grey</v>
      </c>
      <c r="B2368" s="60" t="str">
        <f>IF(C2368&lt;&gt;"",LEFT(C2368,9),"")</f>
        <v>80-854-08</v>
      </c>
      <c r="C2368" s="73" t="s">
        <v>5094</v>
      </c>
      <c r="D2368" s="73" t="s">
        <v>5091</v>
      </c>
      <c r="E2368" s="73" t="s">
        <v>910</v>
      </c>
      <c r="F2368" s="74">
        <v>59</v>
      </c>
      <c r="G2368" s="73" t="s">
        <v>5092</v>
      </c>
      <c r="H2368" s="73" t="s">
        <v>83</v>
      </c>
      <c r="I2368" s="73" t="s">
        <v>5093</v>
      </c>
      <c r="J2368" s="73" t="s">
        <v>325</v>
      </c>
      <c r="K2368" s="73" t="s">
        <v>382</v>
      </c>
      <c r="L2368" s="73" t="s">
        <v>383</v>
      </c>
      <c r="M2368" s="73" t="s">
        <v>388</v>
      </c>
      <c r="N2368" s="73" t="s">
        <v>44</v>
      </c>
      <c r="O2368" s="73" t="s">
        <v>386</v>
      </c>
      <c r="P2368" s="73" t="s">
        <v>907</v>
      </c>
      <c r="Q2368" s="73" t="s">
        <v>917</v>
      </c>
      <c r="R2368" s="73" t="s">
        <v>83</v>
      </c>
      <c r="V2368" s="60" t="str">
        <f>W2368&amp;H2368</f>
        <v>BUCKET 028серый</v>
      </c>
      <c r="W2368" s="60" t="str">
        <f>_xlfn.LET(_xlpm.TextCell,TEXT(G2368,"###"),IF(_xlpm.TextCell&lt;&gt;"",IF(StyleSpaceSplit,IFERROR(IF(FIND(" ",_xlpm.TextCell)&gt;=1,MID(_xlpm.TextCell,1,FIND(" ",_xlpm.TextCell)-1),_xlpm.TextCell),_xlpm.TextCell),_xlpm.TextCell),""))</f>
        <v>BUCKET 028</v>
      </c>
      <c r="X2368" s="60" t="str">
        <f>IF(A2368&lt;&gt;"",IFERROR(IF(FIND(" ",G2368)&gt;=1,MID(G2368,FIND(" ",G2368)+1,LEN(G2368)),""),""),"")</f>
        <v>028</v>
      </c>
      <c r="AC2368" s="51">
        <f>IFERROR(VALUE(MID($C2368,1,2)),0)</f>
        <v>80</v>
      </c>
      <c r="AD2368" s="44">
        <f>IFERROR(VALUE(MID($C2368,4,3)),0)</f>
        <v>854</v>
      </c>
      <c r="AE2368" s="51">
        <f>VALUE(RIGHT("00"&amp;AC2368,2)&amp;RIGHT("000"&amp;AD2368,3))</f>
        <v>80854</v>
      </c>
    </row>
    <row r="2369" spans="1:31">
      <c r="A2369" s="60" t="str">
        <f>IF(G2369&amp;Q2369&lt;&gt;"",W2369&amp;Q2369,"")</f>
        <v>BUCKET 028brown</v>
      </c>
      <c r="B2369" s="60" t="str">
        <f>IF(C2369&lt;&gt;"",LEFT(C2369,9),"")</f>
        <v>80-854-91</v>
      </c>
      <c r="C2369" s="73" t="s">
        <v>5958</v>
      </c>
      <c r="D2369" s="73" t="s">
        <v>5959</v>
      </c>
      <c r="E2369" s="73" t="s">
        <v>904</v>
      </c>
      <c r="F2369" s="74">
        <v>57</v>
      </c>
      <c r="G2369" s="73" t="s">
        <v>5092</v>
      </c>
      <c r="H2369" s="73" t="s">
        <v>271</v>
      </c>
      <c r="I2369" s="73" t="s">
        <v>5093</v>
      </c>
      <c r="J2369" s="73" t="s">
        <v>325</v>
      </c>
      <c r="K2369" s="73" t="s">
        <v>382</v>
      </c>
      <c r="L2369" s="73" t="s">
        <v>383</v>
      </c>
      <c r="M2369" s="73" t="s">
        <v>388</v>
      </c>
      <c r="N2369" s="73" t="s">
        <v>44</v>
      </c>
      <c r="O2369" s="73" t="s">
        <v>386</v>
      </c>
      <c r="P2369" s="73" t="s">
        <v>907</v>
      </c>
      <c r="Q2369" s="73" t="s">
        <v>1033</v>
      </c>
      <c r="R2369" s="73" t="s">
        <v>86</v>
      </c>
      <c r="V2369" s="60" t="str">
        <f>W2369&amp;H2369</f>
        <v>BUCKET 028темно-коричневый</v>
      </c>
      <c r="W2369" s="60" t="str">
        <f>_xlfn.LET(_xlpm.TextCell,TEXT(G2369,"###"),IF(_xlpm.TextCell&lt;&gt;"",IF(StyleSpaceSplit,IFERROR(IF(FIND(" ",_xlpm.TextCell)&gt;=1,MID(_xlpm.TextCell,1,FIND(" ",_xlpm.TextCell)-1),_xlpm.TextCell),_xlpm.TextCell),_xlpm.TextCell),""))</f>
        <v>BUCKET 028</v>
      </c>
      <c r="X2369" s="60" t="str">
        <f>IF(A2369&lt;&gt;"",IFERROR(IF(FIND(" ",G2369)&gt;=1,MID(G2369,FIND(" ",G2369)+1,LEN(G2369)),""),""),"")</f>
        <v>028</v>
      </c>
      <c r="AC2369" s="51">
        <f>IFERROR(VALUE(MID($C2369,1,2)),0)</f>
        <v>80</v>
      </c>
      <c r="AD2369" s="44">
        <f>IFERROR(VALUE(MID($C2369,4,3)),0)</f>
        <v>854</v>
      </c>
      <c r="AE2369" s="51">
        <f>VALUE(RIGHT("00"&amp;AC2369,2)&amp;RIGHT("000"&amp;AD2369,3))</f>
        <v>80854</v>
      </c>
    </row>
    <row r="2370" spans="1:31">
      <c r="A2370" s="60" t="str">
        <f>IF(G2370&amp;Q2370&lt;&gt;"",W2370&amp;Q2370,"")</f>
        <v>BUCKET 028brown</v>
      </c>
      <c r="B2370" s="60" t="str">
        <f>IF(C2370&lt;&gt;"",LEFT(C2370,9),"")</f>
        <v>80-854-91</v>
      </c>
      <c r="C2370" s="73" t="s">
        <v>5960</v>
      </c>
      <c r="D2370" s="73" t="s">
        <v>5959</v>
      </c>
      <c r="E2370" s="73" t="s">
        <v>910</v>
      </c>
      <c r="F2370" s="74">
        <v>59</v>
      </c>
      <c r="G2370" s="73" t="s">
        <v>5092</v>
      </c>
      <c r="H2370" s="73" t="s">
        <v>271</v>
      </c>
      <c r="I2370" s="73" t="s">
        <v>5093</v>
      </c>
      <c r="J2370" s="73" t="s">
        <v>325</v>
      </c>
      <c r="K2370" s="73" t="s">
        <v>382</v>
      </c>
      <c r="L2370" s="73" t="s">
        <v>383</v>
      </c>
      <c r="M2370" s="73" t="s">
        <v>388</v>
      </c>
      <c r="N2370" s="73" t="s">
        <v>44</v>
      </c>
      <c r="O2370" s="73" t="s">
        <v>386</v>
      </c>
      <c r="P2370" s="73" t="s">
        <v>907</v>
      </c>
      <c r="Q2370" s="73" t="s">
        <v>1033</v>
      </c>
      <c r="R2370" s="73" t="s">
        <v>86</v>
      </c>
      <c r="V2370" s="60" t="str">
        <f>W2370&amp;H2370</f>
        <v>BUCKET 028темно-коричневый</v>
      </c>
      <c r="W2370" s="60" t="str">
        <f>_xlfn.LET(_xlpm.TextCell,TEXT(G2370,"###"),IF(_xlpm.TextCell&lt;&gt;"",IF(StyleSpaceSplit,IFERROR(IF(FIND(" ",_xlpm.TextCell)&gt;=1,MID(_xlpm.TextCell,1,FIND(" ",_xlpm.TextCell)-1),_xlpm.TextCell),_xlpm.TextCell),_xlpm.TextCell),""))</f>
        <v>BUCKET 028</v>
      </c>
      <c r="X2370" s="60" t="str">
        <f>IF(A2370&lt;&gt;"",IFERROR(IF(FIND(" ",G2370)&gt;=1,MID(G2370,FIND(" ",G2370)+1,LEN(G2370)),""),""),"")</f>
        <v>028</v>
      </c>
      <c r="AC2370" s="51">
        <f>IFERROR(VALUE(MID($C2370,1,2)),0)</f>
        <v>80</v>
      </c>
      <c r="AD2370" s="44">
        <f>IFERROR(VALUE(MID($C2370,4,3)),0)</f>
        <v>854</v>
      </c>
      <c r="AE2370" s="51">
        <f>VALUE(RIGHT("00"&amp;AC2370,2)&amp;RIGHT("000"&amp;AD2370,3))</f>
        <v>80854</v>
      </c>
    </row>
    <row r="2371" spans="1:31">
      <c r="A2371" s="60" t="str">
        <f>IF(G2371&amp;Q2371&lt;&gt;"",W2371&amp;Q2371,"")</f>
        <v>BUCKET S1701black</v>
      </c>
      <c r="B2371" s="60" t="str">
        <f>IF(C2371&lt;&gt;"",LEFT(C2371,9),"")</f>
        <v>80-271-09</v>
      </c>
      <c r="C2371" s="73" t="s">
        <v>957</v>
      </c>
      <c r="D2371" s="73" t="s">
        <v>958</v>
      </c>
      <c r="E2371" s="73" t="s">
        <v>904</v>
      </c>
      <c r="F2371" s="74">
        <v>57</v>
      </c>
      <c r="G2371" s="73" t="s">
        <v>959</v>
      </c>
      <c r="H2371" s="73" t="s">
        <v>53</v>
      </c>
      <c r="I2371" s="73" t="s">
        <v>906</v>
      </c>
      <c r="J2371" s="73" t="s">
        <v>325</v>
      </c>
      <c r="K2371" s="73" t="s">
        <v>382</v>
      </c>
      <c r="L2371" s="73" t="s">
        <v>383</v>
      </c>
      <c r="M2371" s="73" t="s">
        <v>384</v>
      </c>
      <c r="N2371" s="73" t="s">
        <v>43</v>
      </c>
      <c r="O2371" s="73" t="s">
        <v>386</v>
      </c>
      <c r="P2371" s="73" t="s">
        <v>907</v>
      </c>
      <c r="Q2371" s="73" t="s">
        <v>928</v>
      </c>
      <c r="R2371" s="73" t="s">
        <v>53</v>
      </c>
      <c r="V2371" s="60" t="str">
        <f>W2371&amp;H2371</f>
        <v>BUCKET S1701черный</v>
      </c>
      <c r="W2371" s="60" t="str">
        <f>_xlfn.LET(_xlpm.TextCell,TEXT(G2371,"###"),IF(_xlpm.TextCell&lt;&gt;"",IF(StyleSpaceSplit,IFERROR(IF(FIND(" ",_xlpm.TextCell)&gt;=1,MID(_xlpm.TextCell,1,FIND(" ",_xlpm.TextCell)-1),_xlpm.TextCell),_xlpm.TextCell),_xlpm.TextCell),""))</f>
        <v>BUCKET S1701</v>
      </c>
      <c r="X2371" s="60" t="str">
        <f>IF(A2371&lt;&gt;"",IFERROR(IF(FIND(" ",G2371)&gt;=1,MID(G2371,FIND(" ",G2371)+1,LEN(G2371)),""),""),"")</f>
        <v>S1701</v>
      </c>
      <c r="AC2371" s="51">
        <f>IFERROR(VALUE(MID($C2371,1,2)),0)</f>
        <v>80</v>
      </c>
      <c r="AD2371" s="44">
        <f>IFERROR(VALUE(MID($C2371,4,3)),0)</f>
        <v>271</v>
      </c>
      <c r="AE2371" s="51">
        <f>VALUE(RIGHT("00"&amp;AC2371,2)&amp;RIGHT("000"&amp;AD2371,3))</f>
        <v>80271</v>
      </c>
    </row>
    <row r="2372" spans="1:31">
      <c r="A2372" s="60" t="str">
        <f>IF(G2372&amp;Q2372&lt;&gt;"",W2372&amp;Q2372,"")</f>
        <v>BUCKET S1701black</v>
      </c>
      <c r="B2372" s="60" t="str">
        <f>IF(C2372&lt;&gt;"",LEFT(C2372,9),"")</f>
        <v>80-271-09</v>
      </c>
      <c r="C2372" s="73" t="s">
        <v>960</v>
      </c>
      <c r="D2372" s="73" t="s">
        <v>958</v>
      </c>
      <c r="E2372" s="73" t="s">
        <v>910</v>
      </c>
      <c r="F2372" s="74">
        <v>59</v>
      </c>
      <c r="G2372" s="73" t="s">
        <v>959</v>
      </c>
      <c r="H2372" s="73" t="s">
        <v>53</v>
      </c>
      <c r="I2372" s="73" t="s">
        <v>906</v>
      </c>
      <c r="J2372" s="73" t="s">
        <v>325</v>
      </c>
      <c r="K2372" s="73" t="s">
        <v>382</v>
      </c>
      <c r="L2372" s="73" t="s">
        <v>383</v>
      </c>
      <c r="M2372" s="73" t="s">
        <v>384</v>
      </c>
      <c r="N2372" s="73" t="s">
        <v>43</v>
      </c>
      <c r="O2372" s="73" t="s">
        <v>386</v>
      </c>
      <c r="P2372" s="73" t="s">
        <v>907</v>
      </c>
      <c r="Q2372" s="73" t="s">
        <v>928</v>
      </c>
      <c r="R2372" s="73" t="s">
        <v>53</v>
      </c>
      <c r="V2372" s="60" t="str">
        <f>W2372&amp;H2372</f>
        <v>BUCKET S1701черный</v>
      </c>
      <c r="W2372" s="60" t="str">
        <f>_xlfn.LET(_xlpm.TextCell,TEXT(G2372,"###"),IF(_xlpm.TextCell&lt;&gt;"",IF(StyleSpaceSplit,IFERROR(IF(FIND(" ",_xlpm.TextCell)&gt;=1,MID(_xlpm.TextCell,1,FIND(" ",_xlpm.TextCell)-1),_xlpm.TextCell),_xlpm.TextCell),_xlpm.TextCell),""))</f>
        <v>BUCKET S1701</v>
      </c>
      <c r="X2372" s="60" t="str">
        <f>IF(A2372&lt;&gt;"",IFERROR(IF(FIND(" ",G2372)&gt;=1,MID(G2372,FIND(" ",G2372)+1,LEN(G2372)),""),""),"")</f>
        <v>S1701</v>
      </c>
      <c r="AC2372" s="51">
        <f>IFERROR(VALUE(MID($C2372,1,2)),0)</f>
        <v>80</v>
      </c>
      <c r="AD2372" s="44">
        <f>IFERROR(VALUE(MID($C2372,4,3)),0)</f>
        <v>271</v>
      </c>
      <c r="AE2372" s="51">
        <f>VALUE(RIGHT("00"&amp;AC2372,2)&amp;RIGHT("000"&amp;AD2372,3))</f>
        <v>80271</v>
      </c>
    </row>
    <row r="2373" spans="1:31">
      <c r="A2373" s="60" t="str">
        <f>IF(G2373&amp;Q2373&lt;&gt;"",W2373&amp;Q2373,"")</f>
        <v>BUCKET S1702blue</v>
      </c>
      <c r="B2373" s="60" t="str">
        <f>IF(C2373&lt;&gt;"",LEFT(C2373,9),"")</f>
        <v>80-272-06</v>
      </c>
      <c r="C2373" s="73" t="s">
        <v>961</v>
      </c>
      <c r="D2373" s="73" t="s">
        <v>962</v>
      </c>
      <c r="E2373" s="73" t="s">
        <v>904</v>
      </c>
      <c r="F2373" s="74">
        <v>57</v>
      </c>
      <c r="G2373" s="73" t="s">
        <v>963</v>
      </c>
      <c r="H2373" s="73" t="s">
        <v>71</v>
      </c>
      <c r="I2373" s="73" t="s">
        <v>964</v>
      </c>
      <c r="J2373" s="73" t="s">
        <v>325</v>
      </c>
      <c r="K2373" s="73" t="s">
        <v>382</v>
      </c>
      <c r="L2373" s="73" t="s">
        <v>383</v>
      </c>
      <c r="M2373" s="73" t="s">
        <v>384</v>
      </c>
      <c r="O2373" s="73" t="s">
        <v>386</v>
      </c>
      <c r="P2373" s="73" t="s">
        <v>907</v>
      </c>
      <c r="Q2373" s="73" t="s">
        <v>932</v>
      </c>
      <c r="R2373" s="73" t="s">
        <v>71</v>
      </c>
      <c r="V2373" s="60" t="str">
        <f>W2373&amp;H2373</f>
        <v>BUCKET S1702синий</v>
      </c>
      <c r="W2373" s="60" t="str">
        <f>_xlfn.LET(_xlpm.TextCell,TEXT(G2373,"###"),IF(_xlpm.TextCell&lt;&gt;"",IF(StyleSpaceSplit,IFERROR(IF(FIND(" ",_xlpm.TextCell)&gt;=1,MID(_xlpm.TextCell,1,FIND(" ",_xlpm.TextCell)-1),_xlpm.TextCell),_xlpm.TextCell),_xlpm.TextCell),""))</f>
        <v>BUCKET S1702</v>
      </c>
      <c r="X2373" s="60" t="str">
        <f>IF(A2373&lt;&gt;"",IFERROR(IF(FIND(" ",G2373)&gt;=1,MID(G2373,FIND(" ",G2373)+1,LEN(G2373)),""),""),"")</f>
        <v>S1702</v>
      </c>
      <c r="AC2373" s="51">
        <f>IFERROR(VALUE(MID($C2373,1,2)),0)</f>
        <v>80</v>
      </c>
      <c r="AD2373" s="44">
        <f>IFERROR(VALUE(MID($C2373,4,3)),0)</f>
        <v>272</v>
      </c>
      <c r="AE2373" s="51">
        <f>VALUE(RIGHT("00"&amp;AC2373,2)&amp;RIGHT("000"&amp;AD2373,3))</f>
        <v>80272</v>
      </c>
    </row>
    <row r="2374" spans="1:31">
      <c r="A2374" s="60" t="str">
        <f>IF(G2374&amp;Q2374&lt;&gt;"",W2374&amp;Q2374,"")</f>
        <v>BUCKET S1702blue</v>
      </c>
      <c r="B2374" s="60" t="str">
        <f>IF(C2374&lt;&gt;"",LEFT(C2374,9),"")</f>
        <v>80-272-06</v>
      </c>
      <c r="C2374" s="73" t="s">
        <v>965</v>
      </c>
      <c r="D2374" s="73" t="s">
        <v>962</v>
      </c>
      <c r="E2374" s="73" t="s">
        <v>910</v>
      </c>
      <c r="F2374" s="74">
        <v>59</v>
      </c>
      <c r="G2374" s="73" t="s">
        <v>963</v>
      </c>
      <c r="H2374" s="73" t="s">
        <v>71</v>
      </c>
      <c r="I2374" s="73" t="s">
        <v>964</v>
      </c>
      <c r="J2374" s="73" t="s">
        <v>325</v>
      </c>
      <c r="K2374" s="73" t="s">
        <v>382</v>
      </c>
      <c r="L2374" s="73" t="s">
        <v>383</v>
      </c>
      <c r="M2374" s="73" t="s">
        <v>384</v>
      </c>
      <c r="O2374" s="73" t="s">
        <v>386</v>
      </c>
      <c r="P2374" s="73" t="s">
        <v>907</v>
      </c>
      <c r="Q2374" s="73" t="s">
        <v>932</v>
      </c>
      <c r="R2374" s="73" t="s">
        <v>71</v>
      </c>
      <c r="V2374" s="60" t="str">
        <f>W2374&amp;H2374</f>
        <v>BUCKET S1702синий</v>
      </c>
      <c r="W2374" s="60" t="str">
        <f>_xlfn.LET(_xlpm.TextCell,TEXT(G2374,"###"),IF(_xlpm.TextCell&lt;&gt;"",IF(StyleSpaceSplit,IFERROR(IF(FIND(" ",_xlpm.TextCell)&gt;=1,MID(_xlpm.TextCell,1,FIND(" ",_xlpm.TextCell)-1),_xlpm.TextCell),_xlpm.TextCell),_xlpm.TextCell),""))</f>
        <v>BUCKET S1702</v>
      </c>
      <c r="X2374" s="60" t="str">
        <f>IF(A2374&lt;&gt;"",IFERROR(IF(FIND(" ",G2374)&gt;=1,MID(G2374,FIND(" ",G2374)+1,LEN(G2374)),""),""),"")</f>
        <v>S1702</v>
      </c>
      <c r="AC2374" s="51">
        <f>IFERROR(VALUE(MID($C2374,1,2)),0)</f>
        <v>80</v>
      </c>
      <c r="AD2374" s="44">
        <f>IFERROR(VALUE(MID($C2374,4,3)),0)</f>
        <v>272</v>
      </c>
      <c r="AE2374" s="51">
        <f>VALUE(RIGHT("00"&amp;AC2374,2)&amp;RIGHT("000"&amp;AD2374,3))</f>
        <v>80272</v>
      </c>
    </row>
    <row r="2375" spans="1:31">
      <c r="A2375" s="60" t="str">
        <f>IF(G2375&amp;Q2375&lt;&gt;"",W2375&amp;Q2375,"")</f>
        <v>BUCKET S1703red</v>
      </c>
      <c r="B2375" s="60" t="str">
        <f>IF(C2375&lt;&gt;"",LEFT(C2375,9),"")</f>
        <v>80-273-18</v>
      </c>
      <c r="C2375" s="73" t="s">
        <v>966</v>
      </c>
      <c r="D2375" s="73" t="s">
        <v>967</v>
      </c>
      <c r="E2375" s="73" t="s">
        <v>904</v>
      </c>
      <c r="F2375" s="74">
        <v>57</v>
      </c>
      <c r="G2375" s="73" t="s">
        <v>968</v>
      </c>
      <c r="H2375" s="73" t="s">
        <v>78</v>
      </c>
      <c r="I2375" s="73" t="s">
        <v>964</v>
      </c>
      <c r="J2375" s="73" t="s">
        <v>325</v>
      </c>
      <c r="K2375" s="73" t="s">
        <v>382</v>
      </c>
      <c r="L2375" s="73" t="s">
        <v>383</v>
      </c>
      <c r="M2375" s="73" t="s">
        <v>384</v>
      </c>
      <c r="O2375" s="73" t="s">
        <v>386</v>
      </c>
      <c r="P2375" s="73" t="s">
        <v>907</v>
      </c>
      <c r="Q2375" s="73" t="s">
        <v>969</v>
      </c>
      <c r="R2375" s="73" t="s">
        <v>78</v>
      </c>
      <c r="V2375" s="60" t="str">
        <f>W2375&amp;H2375</f>
        <v>BUCKET S1703красный</v>
      </c>
      <c r="W2375" s="60" t="str">
        <f>_xlfn.LET(_xlpm.TextCell,TEXT(G2375,"###"),IF(_xlpm.TextCell&lt;&gt;"",IF(StyleSpaceSplit,IFERROR(IF(FIND(" ",_xlpm.TextCell)&gt;=1,MID(_xlpm.TextCell,1,FIND(" ",_xlpm.TextCell)-1),_xlpm.TextCell),_xlpm.TextCell),_xlpm.TextCell),""))</f>
        <v>BUCKET S1703</v>
      </c>
      <c r="X2375" s="60" t="str">
        <f>IF(A2375&lt;&gt;"",IFERROR(IF(FIND(" ",G2375)&gt;=1,MID(G2375,FIND(" ",G2375)+1,LEN(G2375)),""),""),"")</f>
        <v>S1703</v>
      </c>
      <c r="AC2375" s="51">
        <f>IFERROR(VALUE(MID($C2375,1,2)),0)</f>
        <v>80</v>
      </c>
      <c r="AD2375" s="44">
        <f>IFERROR(VALUE(MID($C2375,4,3)),0)</f>
        <v>273</v>
      </c>
      <c r="AE2375" s="51">
        <f>VALUE(RIGHT("00"&amp;AC2375,2)&amp;RIGHT("000"&amp;AD2375,3))</f>
        <v>80273</v>
      </c>
    </row>
    <row r="2376" spans="1:31">
      <c r="A2376" s="60" t="str">
        <f>IF(G2376&amp;Q2376&lt;&gt;"",W2376&amp;Q2376,"")</f>
        <v>BUCKET S1703red</v>
      </c>
      <c r="B2376" s="60" t="str">
        <f>IF(C2376&lt;&gt;"",LEFT(C2376,9),"")</f>
        <v>80-273-18</v>
      </c>
      <c r="C2376" s="73" t="s">
        <v>970</v>
      </c>
      <c r="D2376" s="73" t="s">
        <v>967</v>
      </c>
      <c r="E2376" s="73" t="s">
        <v>910</v>
      </c>
      <c r="F2376" s="74">
        <v>59</v>
      </c>
      <c r="G2376" s="73" t="s">
        <v>968</v>
      </c>
      <c r="H2376" s="73" t="s">
        <v>78</v>
      </c>
      <c r="I2376" s="73" t="s">
        <v>964</v>
      </c>
      <c r="J2376" s="73" t="s">
        <v>325</v>
      </c>
      <c r="K2376" s="73" t="s">
        <v>382</v>
      </c>
      <c r="L2376" s="73" t="s">
        <v>383</v>
      </c>
      <c r="M2376" s="73" t="s">
        <v>384</v>
      </c>
      <c r="O2376" s="73" t="s">
        <v>386</v>
      </c>
      <c r="P2376" s="73" t="s">
        <v>907</v>
      </c>
      <c r="Q2376" s="73" t="s">
        <v>969</v>
      </c>
      <c r="R2376" s="73" t="s">
        <v>78</v>
      </c>
      <c r="V2376" s="60" t="str">
        <f>W2376&amp;H2376</f>
        <v>BUCKET S1703красный</v>
      </c>
      <c r="W2376" s="60" t="str">
        <f>_xlfn.LET(_xlpm.TextCell,TEXT(G2376,"###"),IF(_xlpm.TextCell&lt;&gt;"",IF(StyleSpaceSplit,IFERROR(IF(FIND(" ",_xlpm.TextCell)&gt;=1,MID(_xlpm.TextCell,1,FIND(" ",_xlpm.TextCell)-1),_xlpm.TextCell),_xlpm.TextCell),_xlpm.TextCell),""))</f>
        <v>BUCKET S1703</v>
      </c>
      <c r="X2376" s="60" t="str">
        <f>IF(A2376&lt;&gt;"",IFERROR(IF(FIND(" ",G2376)&gt;=1,MID(G2376,FIND(" ",G2376)+1,LEN(G2376)),""),""),"")</f>
        <v>S1703</v>
      </c>
      <c r="AC2376" s="51">
        <f>IFERROR(VALUE(MID($C2376,1,2)),0)</f>
        <v>80</v>
      </c>
      <c r="AD2376" s="44">
        <f>IFERROR(VALUE(MID($C2376,4,3)),0)</f>
        <v>273</v>
      </c>
      <c r="AE2376" s="51">
        <f>VALUE(RIGHT("00"&amp;AC2376,2)&amp;RIGHT("000"&amp;AD2376,3))</f>
        <v>80273</v>
      </c>
    </row>
    <row r="2377" spans="1:31">
      <c r="A2377" s="60" t="str">
        <f>IF(G2377&amp;Q2377&lt;&gt;"",W2377&amp;Q2377,"")</f>
        <v>BUCKET S1705beige</v>
      </c>
      <c r="B2377" s="60" t="str">
        <f>IF(C2377&lt;&gt;"",LEFT(C2377,9),"")</f>
        <v>80-274-02</v>
      </c>
      <c r="C2377" s="73" t="s">
        <v>971</v>
      </c>
      <c r="D2377" s="73" t="s">
        <v>972</v>
      </c>
      <c r="E2377" s="73" t="s">
        <v>904</v>
      </c>
      <c r="F2377" s="74">
        <v>57</v>
      </c>
      <c r="G2377" s="73" t="s">
        <v>973</v>
      </c>
      <c r="H2377" s="73" t="s">
        <v>63</v>
      </c>
      <c r="I2377" s="73" t="s">
        <v>964</v>
      </c>
      <c r="J2377" s="73" t="s">
        <v>325</v>
      </c>
      <c r="K2377" s="73" t="s">
        <v>382</v>
      </c>
      <c r="L2377" s="73" t="s">
        <v>383</v>
      </c>
      <c r="M2377" s="73" t="s">
        <v>384</v>
      </c>
      <c r="O2377" s="73" t="s">
        <v>386</v>
      </c>
      <c r="P2377" s="73" t="s">
        <v>907</v>
      </c>
      <c r="Q2377" s="73" t="s">
        <v>937</v>
      </c>
      <c r="R2377" s="73" t="s">
        <v>63</v>
      </c>
      <c r="V2377" s="60" t="str">
        <f>W2377&amp;H2377</f>
        <v>BUCKET S1705бежевый</v>
      </c>
      <c r="W2377" s="60" t="str">
        <f>_xlfn.LET(_xlpm.TextCell,TEXT(G2377,"###"),IF(_xlpm.TextCell&lt;&gt;"",IF(StyleSpaceSplit,IFERROR(IF(FIND(" ",_xlpm.TextCell)&gt;=1,MID(_xlpm.TextCell,1,FIND(" ",_xlpm.TextCell)-1),_xlpm.TextCell),_xlpm.TextCell),_xlpm.TextCell),""))</f>
        <v>BUCKET S1705</v>
      </c>
      <c r="X2377" s="60" t="str">
        <f>IF(A2377&lt;&gt;"",IFERROR(IF(FIND(" ",G2377)&gt;=1,MID(G2377,FIND(" ",G2377)+1,LEN(G2377)),""),""),"")</f>
        <v>S1705</v>
      </c>
      <c r="AC2377" s="51">
        <f>IFERROR(VALUE(MID($C2377,1,2)),0)</f>
        <v>80</v>
      </c>
      <c r="AD2377" s="44">
        <f>IFERROR(VALUE(MID($C2377,4,3)),0)</f>
        <v>274</v>
      </c>
      <c r="AE2377" s="51">
        <f>VALUE(RIGHT("00"&amp;AC2377,2)&amp;RIGHT("000"&amp;AD2377,3))</f>
        <v>80274</v>
      </c>
    </row>
    <row r="2378" spans="1:31">
      <c r="A2378" s="60" t="str">
        <f>IF(G2378&amp;Q2378&lt;&gt;"",W2378&amp;Q2378,"")</f>
        <v>BUCKET S1705beige</v>
      </c>
      <c r="B2378" s="60" t="str">
        <f>IF(C2378&lt;&gt;"",LEFT(C2378,9),"")</f>
        <v>80-274-02</v>
      </c>
      <c r="C2378" s="73" t="s">
        <v>974</v>
      </c>
      <c r="D2378" s="73" t="s">
        <v>972</v>
      </c>
      <c r="E2378" s="73" t="s">
        <v>910</v>
      </c>
      <c r="F2378" s="74">
        <v>59</v>
      </c>
      <c r="G2378" s="73" t="s">
        <v>973</v>
      </c>
      <c r="H2378" s="73" t="s">
        <v>63</v>
      </c>
      <c r="I2378" s="73" t="s">
        <v>964</v>
      </c>
      <c r="J2378" s="73" t="s">
        <v>325</v>
      </c>
      <c r="K2378" s="73" t="s">
        <v>382</v>
      </c>
      <c r="L2378" s="73" t="s">
        <v>383</v>
      </c>
      <c r="M2378" s="73" t="s">
        <v>384</v>
      </c>
      <c r="O2378" s="73" t="s">
        <v>386</v>
      </c>
      <c r="P2378" s="73" t="s">
        <v>907</v>
      </c>
      <c r="Q2378" s="73" t="s">
        <v>937</v>
      </c>
      <c r="R2378" s="73" t="s">
        <v>63</v>
      </c>
      <c r="V2378" s="60" t="str">
        <f>W2378&amp;H2378</f>
        <v>BUCKET S1705бежевый</v>
      </c>
      <c r="W2378" s="60" t="str">
        <f>_xlfn.LET(_xlpm.TextCell,TEXT(G2378,"###"),IF(_xlpm.TextCell&lt;&gt;"",IF(StyleSpaceSplit,IFERROR(IF(FIND(" ",_xlpm.TextCell)&gt;=1,MID(_xlpm.TextCell,1,FIND(" ",_xlpm.TextCell)-1),_xlpm.TextCell),_xlpm.TextCell),_xlpm.TextCell),""))</f>
        <v>BUCKET S1705</v>
      </c>
      <c r="X2378" s="60" t="str">
        <f>IF(A2378&lt;&gt;"",IFERROR(IF(FIND(" ",G2378)&gt;=1,MID(G2378,FIND(" ",G2378)+1,LEN(G2378)),""),""),"")</f>
        <v>S1705</v>
      </c>
      <c r="AC2378" s="51">
        <f>IFERROR(VALUE(MID($C2378,1,2)),0)</f>
        <v>80</v>
      </c>
      <c r="AD2378" s="44">
        <f>IFERROR(VALUE(MID($C2378,4,3)),0)</f>
        <v>274</v>
      </c>
      <c r="AE2378" s="51">
        <f>VALUE(RIGHT("00"&amp;AC2378,2)&amp;RIGHT("000"&amp;AD2378,3))</f>
        <v>80274</v>
      </c>
    </row>
    <row r="2379" spans="1:31">
      <c r="A2379" s="60" t="str">
        <f>IF(G2379&amp;Q2379&lt;&gt;"",W2379&amp;Q2379,"")</f>
        <v>BUCKET S1810fushia</v>
      </c>
      <c r="B2379" s="60" t="str">
        <f>IF(C2379&lt;&gt;"",LEFT(C2379,9),"")</f>
        <v>80-418-34</v>
      </c>
      <c r="C2379" s="73" t="s">
        <v>2688</v>
      </c>
      <c r="D2379" s="73" t="s">
        <v>2689</v>
      </c>
      <c r="E2379" s="73" t="s">
        <v>2626</v>
      </c>
      <c r="F2379" s="74">
        <v>51</v>
      </c>
      <c r="G2379" s="73" t="s">
        <v>2690</v>
      </c>
      <c r="H2379" s="73" t="s">
        <v>68</v>
      </c>
      <c r="I2379" s="73" t="s">
        <v>906</v>
      </c>
      <c r="J2379" s="73" t="s">
        <v>325</v>
      </c>
      <c r="K2379" s="73" t="s">
        <v>391</v>
      </c>
      <c r="L2379" s="73" t="s">
        <v>383</v>
      </c>
      <c r="M2379" s="73" t="s">
        <v>384</v>
      </c>
      <c r="N2379" s="73" t="s">
        <v>43</v>
      </c>
      <c r="O2379" s="73" t="s">
        <v>386</v>
      </c>
      <c r="P2379" s="73" t="s">
        <v>907</v>
      </c>
      <c r="Q2379" s="73" t="s">
        <v>2691</v>
      </c>
      <c r="R2379" s="73" t="s">
        <v>68</v>
      </c>
      <c r="V2379" s="60" t="str">
        <f>W2379&amp;H2379</f>
        <v>BUCKET S1810розовый</v>
      </c>
      <c r="W2379" s="60" t="str">
        <f>_xlfn.LET(_xlpm.TextCell,TEXT(G2379,"###"),IF(_xlpm.TextCell&lt;&gt;"",IF(StyleSpaceSplit,IFERROR(IF(FIND(" ",_xlpm.TextCell)&gt;=1,MID(_xlpm.TextCell,1,FIND(" ",_xlpm.TextCell)-1),_xlpm.TextCell),_xlpm.TextCell),_xlpm.TextCell),""))</f>
        <v>BUCKET S1810</v>
      </c>
      <c r="X2379" s="60" t="str">
        <f>IF(A2379&lt;&gt;"",IFERROR(IF(FIND(" ",G2379)&gt;=1,MID(G2379,FIND(" ",G2379)+1,LEN(G2379)),""),""),"")</f>
        <v>S1810</v>
      </c>
      <c r="AC2379" s="51">
        <f>IFERROR(VALUE(MID($C2379,1,2)),0)</f>
        <v>80</v>
      </c>
      <c r="AD2379" s="44">
        <f>IFERROR(VALUE(MID($C2379,4,3)),0)</f>
        <v>418</v>
      </c>
      <c r="AE2379" s="51">
        <f>VALUE(RIGHT("00"&amp;AC2379,2)&amp;RIGHT("000"&amp;AD2379,3))</f>
        <v>80418</v>
      </c>
    </row>
    <row r="2380" spans="1:31">
      <c r="A2380" s="60" t="str">
        <f>IF(G2380&amp;Q2380&lt;&gt;"",W2380&amp;Q2380,"")</f>
        <v>BUCKET S1813blue</v>
      </c>
      <c r="B2380" s="60" t="str">
        <f>IF(C2380&lt;&gt;"",LEFT(C2380,9),"")</f>
        <v>80-402-19</v>
      </c>
      <c r="C2380" s="73" t="s">
        <v>2624</v>
      </c>
      <c r="D2380" s="73" t="s">
        <v>2625</v>
      </c>
      <c r="E2380" s="73" t="s">
        <v>2626</v>
      </c>
      <c r="F2380" s="74">
        <v>51</v>
      </c>
      <c r="G2380" s="73" t="s">
        <v>2627</v>
      </c>
      <c r="H2380" s="73" t="s">
        <v>91</v>
      </c>
      <c r="I2380" s="73" t="s">
        <v>906</v>
      </c>
      <c r="J2380" s="73" t="s">
        <v>325</v>
      </c>
      <c r="K2380" s="73" t="s">
        <v>391</v>
      </c>
      <c r="L2380" s="73" t="s">
        <v>383</v>
      </c>
      <c r="M2380" s="73" t="s">
        <v>384</v>
      </c>
      <c r="N2380" s="73" t="s">
        <v>43</v>
      </c>
      <c r="O2380" s="73" t="s">
        <v>386</v>
      </c>
      <c r="P2380" s="73" t="s">
        <v>907</v>
      </c>
      <c r="Q2380" s="73" t="s">
        <v>932</v>
      </c>
      <c r="R2380" s="73" t="s">
        <v>91</v>
      </c>
      <c r="V2380" s="60" t="str">
        <f>W2380&amp;H2380</f>
        <v>BUCKET S1813голубой</v>
      </c>
      <c r="W2380" s="60" t="str">
        <f>_xlfn.LET(_xlpm.TextCell,TEXT(G2380,"###"),IF(_xlpm.TextCell&lt;&gt;"",IF(StyleSpaceSplit,IFERROR(IF(FIND(" ",_xlpm.TextCell)&gt;=1,MID(_xlpm.TextCell,1,FIND(" ",_xlpm.TextCell)-1),_xlpm.TextCell),_xlpm.TextCell),_xlpm.TextCell),""))</f>
        <v>BUCKET S1813</v>
      </c>
      <c r="X2380" s="60" t="str">
        <f>IF(A2380&lt;&gt;"",IFERROR(IF(FIND(" ",G2380)&gt;=1,MID(G2380,FIND(" ",G2380)+1,LEN(G2380)),""),""),"")</f>
        <v>S1813</v>
      </c>
      <c r="AC2380" s="51">
        <f>IFERROR(VALUE(MID($C2380,1,2)),0)</f>
        <v>80</v>
      </c>
      <c r="AD2380" s="44">
        <f>IFERROR(VALUE(MID($C2380,4,3)),0)</f>
        <v>402</v>
      </c>
      <c r="AE2380" s="51">
        <f>VALUE(RIGHT("00"&amp;AC2380,2)&amp;RIGHT("000"&amp;AD2380,3))</f>
        <v>80402</v>
      </c>
    </row>
    <row r="2381" spans="1:31">
      <c r="A2381" s="60" t="str">
        <f>IF(G2381&amp;Q2381&lt;&gt;"",W2381&amp;Q2381,"")</f>
        <v>CARTER 003black</v>
      </c>
      <c r="B2381" s="60" t="str">
        <f>IF(C2381&lt;&gt;"",LEFT(C2381,9),"")</f>
        <v>80-589-09</v>
      </c>
      <c r="C2381" s="73" t="s">
        <v>2012</v>
      </c>
      <c r="D2381" s="73" t="s">
        <v>2013</v>
      </c>
      <c r="E2381" s="73" t="s">
        <v>904</v>
      </c>
      <c r="F2381" s="74">
        <v>57</v>
      </c>
      <c r="G2381" s="73" t="s">
        <v>2014</v>
      </c>
      <c r="H2381" s="73" t="s">
        <v>53</v>
      </c>
      <c r="I2381" s="73" t="s">
        <v>2011</v>
      </c>
      <c r="J2381" s="73" t="s">
        <v>325</v>
      </c>
      <c r="K2381" s="73" t="s">
        <v>382</v>
      </c>
      <c r="L2381" s="73" t="s">
        <v>383</v>
      </c>
      <c r="M2381" s="73" t="s">
        <v>388</v>
      </c>
      <c r="O2381" s="73" t="s">
        <v>385</v>
      </c>
      <c r="P2381" s="73" t="s">
        <v>907</v>
      </c>
      <c r="Q2381" s="73" t="s">
        <v>928</v>
      </c>
      <c r="R2381" s="73" t="s">
        <v>53</v>
      </c>
      <c r="V2381" s="60" t="str">
        <f>W2381&amp;H2381</f>
        <v>CARTER 003черный</v>
      </c>
      <c r="W2381" s="60" t="str">
        <f>_xlfn.LET(_xlpm.TextCell,TEXT(G2381,"###"),IF(_xlpm.TextCell&lt;&gt;"",IF(StyleSpaceSplit,IFERROR(IF(FIND(" ",_xlpm.TextCell)&gt;=1,MID(_xlpm.TextCell,1,FIND(" ",_xlpm.TextCell)-1),_xlpm.TextCell),_xlpm.TextCell),_xlpm.TextCell),""))</f>
        <v>CARTER 003</v>
      </c>
      <c r="X2381" s="60" t="str">
        <f>IF(A2381&lt;&gt;"",IFERROR(IF(FIND(" ",G2381)&gt;=1,MID(G2381,FIND(" ",G2381)+1,LEN(G2381)),""),""),"")</f>
        <v>003</v>
      </c>
      <c r="AC2381" s="51">
        <f>IFERROR(VALUE(MID($C2381,1,2)),0)</f>
        <v>80</v>
      </c>
      <c r="AD2381" s="44">
        <f>IFERROR(VALUE(MID($C2381,4,3)),0)</f>
        <v>589</v>
      </c>
      <c r="AE2381" s="51">
        <f>VALUE(RIGHT("00"&amp;AC2381,2)&amp;RIGHT("000"&amp;AD2381,3))</f>
        <v>80589</v>
      </c>
    </row>
    <row r="2382" spans="1:31">
      <c r="A2382" s="60" t="str">
        <f>IF(G2382&amp;Q2382&lt;&gt;"",W2382&amp;Q2382,"")</f>
        <v>CARTER 007beige</v>
      </c>
      <c r="B2382" s="60" t="str">
        <f>IF(C2382&lt;&gt;"",LEFT(C2382,9),"")</f>
        <v>80-718-02</v>
      </c>
      <c r="C2382" s="73" t="s">
        <v>5620</v>
      </c>
      <c r="D2382" s="73" t="s">
        <v>5621</v>
      </c>
      <c r="E2382" s="73" t="s">
        <v>912</v>
      </c>
      <c r="F2382" s="74">
        <v>61</v>
      </c>
      <c r="G2382" s="73" t="s">
        <v>4147</v>
      </c>
      <c r="H2382" s="73" t="s">
        <v>63</v>
      </c>
      <c r="I2382" s="73" t="s">
        <v>906</v>
      </c>
      <c r="J2382" s="73" t="s">
        <v>325</v>
      </c>
      <c r="K2382" s="73" t="s">
        <v>390</v>
      </c>
      <c r="L2382" s="73" t="s">
        <v>383</v>
      </c>
      <c r="M2382" s="73" t="s">
        <v>388</v>
      </c>
      <c r="N2382" s="73" t="s">
        <v>43</v>
      </c>
      <c r="O2382" s="73" t="s">
        <v>386</v>
      </c>
      <c r="P2382" s="73" t="s">
        <v>907</v>
      </c>
      <c r="Q2382" s="73" t="s">
        <v>937</v>
      </c>
      <c r="R2382" s="73" t="s">
        <v>63</v>
      </c>
      <c r="V2382" s="60" t="str">
        <f>W2382&amp;H2382</f>
        <v>CARTER 007бежевый</v>
      </c>
      <c r="W2382" s="60" t="str">
        <f>_xlfn.LET(_xlpm.TextCell,TEXT(G2382,"###"),IF(_xlpm.TextCell&lt;&gt;"",IF(StyleSpaceSplit,IFERROR(IF(FIND(" ",_xlpm.TextCell)&gt;=1,MID(_xlpm.TextCell,1,FIND(" ",_xlpm.TextCell)-1),_xlpm.TextCell),_xlpm.TextCell),_xlpm.TextCell),""))</f>
        <v>CARTER 007</v>
      </c>
      <c r="X2382" s="60" t="str">
        <f>IF(A2382&lt;&gt;"",IFERROR(IF(FIND(" ",G2382)&gt;=1,MID(G2382,FIND(" ",G2382)+1,LEN(G2382)),""),""),"")</f>
        <v>007</v>
      </c>
      <c r="AC2382" s="51">
        <f>IFERROR(VALUE(MID($C2382,1,2)),0)</f>
        <v>80</v>
      </c>
      <c r="AD2382" s="44">
        <f>IFERROR(VALUE(MID($C2382,4,3)),0)</f>
        <v>718</v>
      </c>
      <c r="AE2382" s="51">
        <f>VALUE(RIGHT("00"&amp;AC2382,2)&amp;RIGHT("000"&amp;AD2382,3))</f>
        <v>80718</v>
      </c>
    </row>
    <row r="2383" spans="1:31">
      <c r="A2383" s="60" t="str">
        <f>IF(G2383&amp;Q2383&lt;&gt;"",W2383&amp;Q2383,"")</f>
        <v>CARTER 007beige</v>
      </c>
      <c r="B2383" s="60" t="str">
        <f>IF(C2383&lt;&gt;"",LEFT(C2383,9),"")</f>
        <v>80-718-02</v>
      </c>
      <c r="C2383" s="73" t="s">
        <v>5622</v>
      </c>
      <c r="D2383" s="73" t="s">
        <v>5621</v>
      </c>
      <c r="E2383" s="73" t="s">
        <v>956</v>
      </c>
      <c r="F2383" s="74">
        <v>55</v>
      </c>
      <c r="G2383" s="73" t="s">
        <v>4147</v>
      </c>
      <c r="H2383" s="73" t="s">
        <v>63</v>
      </c>
      <c r="I2383" s="73" t="s">
        <v>906</v>
      </c>
      <c r="J2383" s="73" t="s">
        <v>325</v>
      </c>
      <c r="K2383" s="73" t="s">
        <v>390</v>
      </c>
      <c r="L2383" s="73" t="s">
        <v>383</v>
      </c>
      <c r="M2383" s="73" t="s">
        <v>388</v>
      </c>
      <c r="N2383" s="73" t="s">
        <v>43</v>
      </c>
      <c r="O2383" s="73" t="s">
        <v>386</v>
      </c>
      <c r="P2383" s="73" t="s">
        <v>907</v>
      </c>
      <c r="Q2383" s="73" t="s">
        <v>937</v>
      </c>
      <c r="R2383" s="73" t="s">
        <v>63</v>
      </c>
      <c r="V2383" s="60" t="str">
        <f>W2383&amp;H2383</f>
        <v>CARTER 007бежевый</v>
      </c>
      <c r="W2383" s="60" t="str">
        <f>_xlfn.LET(_xlpm.TextCell,TEXT(G2383,"###"),IF(_xlpm.TextCell&lt;&gt;"",IF(StyleSpaceSplit,IFERROR(IF(FIND(" ",_xlpm.TextCell)&gt;=1,MID(_xlpm.TextCell,1,FIND(" ",_xlpm.TextCell)-1),_xlpm.TextCell),_xlpm.TextCell),_xlpm.TextCell),""))</f>
        <v>CARTER 007</v>
      </c>
      <c r="X2383" s="60" t="str">
        <f>IF(A2383&lt;&gt;"",IFERROR(IF(FIND(" ",G2383)&gt;=1,MID(G2383,FIND(" ",G2383)+1,LEN(G2383)),""),""),"")</f>
        <v>007</v>
      </c>
      <c r="AC2383" s="51">
        <f>IFERROR(VALUE(MID($C2383,1,2)),0)</f>
        <v>80</v>
      </c>
      <c r="AD2383" s="44">
        <f>IFERROR(VALUE(MID($C2383,4,3)),0)</f>
        <v>718</v>
      </c>
      <c r="AE2383" s="51">
        <f>VALUE(RIGHT("00"&amp;AC2383,2)&amp;RIGHT("000"&amp;AD2383,3))</f>
        <v>80718</v>
      </c>
    </row>
    <row r="2384" spans="1:31">
      <c r="A2384" s="60" t="str">
        <f>IF(G2384&amp;Q2384&lt;&gt;"",W2384&amp;Q2384,"")</f>
        <v>CARTER 007beige</v>
      </c>
      <c r="B2384" s="60" t="str">
        <f>IF(C2384&lt;&gt;"",LEFT(C2384,9),"")</f>
        <v>80-718-02</v>
      </c>
      <c r="C2384" s="73" t="s">
        <v>5623</v>
      </c>
      <c r="D2384" s="73" t="s">
        <v>5621</v>
      </c>
      <c r="E2384" s="73" t="s">
        <v>904</v>
      </c>
      <c r="F2384" s="74">
        <v>57</v>
      </c>
      <c r="G2384" s="73" t="s">
        <v>4147</v>
      </c>
      <c r="H2384" s="73" t="s">
        <v>63</v>
      </c>
      <c r="I2384" s="73" t="s">
        <v>906</v>
      </c>
      <c r="J2384" s="73" t="s">
        <v>325</v>
      </c>
      <c r="K2384" s="73" t="s">
        <v>390</v>
      </c>
      <c r="L2384" s="73" t="s">
        <v>383</v>
      </c>
      <c r="M2384" s="73" t="s">
        <v>388</v>
      </c>
      <c r="N2384" s="73" t="s">
        <v>43</v>
      </c>
      <c r="O2384" s="73" t="s">
        <v>386</v>
      </c>
      <c r="P2384" s="73" t="s">
        <v>907</v>
      </c>
      <c r="Q2384" s="73" t="s">
        <v>937</v>
      </c>
      <c r="R2384" s="73" t="s">
        <v>63</v>
      </c>
      <c r="V2384" s="60" t="str">
        <f>W2384&amp;H2384</f>
        <v>CARTER 007бежевый</v>
      </c>
      <c r="W2384" s="60" t="str">
        <f>_xlfn.LET(_xlpm.TextCell,TEXT(G2384,"###"),IF(_xlpm.TextCell&lt;&gt;"",IF(StyleSpaceSplit,IFERROR(IF(FIND(" ",_xlpm.TextCell)&gt;=1,MID(_xlpm.TextCell,1,FIND(" ",_xlpm.TextCell)-1),_xlpm.TextCell),_xlpm.TextCell),_xlpm.TextCell),""))</f>
        <v>CARTER 007</v>
      </c>
      <c r="X2384" s="60" t="str">
        <f>IF(A2384&lt;&gt;"",IFERROR(IF(FIND(" ",G2384)&gt;=1,MID(G2384,FIND(" ",G2384)+1,LEN(G2384)),""),""),"")</f>
        <v>007</v>
      </c>
      <c r="AC2384" s="51">
        <f>IFERROR(VALUE(MID($C2384,1,2)),0)</f>
        <v>80</v>
      </c>
      <c r="AD2384" s="44">
        <f>IFERROR(VALUE(MID($C2384,4,3)),0)</f>
        <v>718</v>
      </c>
      <c r="AE2384" s="51">
        <f>VALUE(RIGHT("00"&amp;AC2384,2)&amp;RIGHT("000"&amp;AD2384,3))</f>
        <v>80718</v>
      </c>
    </row>
    <row r="2385" spans="1:31">
      <c r="A2385" s="60" t="str">
        <f>IF(G2385&amp;Q2385&lt;&gt;"",W2385&amp;Q2385,"")</f>
        <v>CARTER 007beige</v>
      </c>
      <c r="B2385" s="60" t="str">
        <f>IF(C2385&lt;&gt;"",LEFT(C2385,9),"")</f>
        <v>80-718-02</v>
      </c>
      <c r="C2385" s="73" t="s">
        <v>5624</v>
      </c>
      <c r="D2385" s="73" t="s">
        <v>5621</v>
      </c>
      <c r="E2385" s="73" t="s">
        <v>910</v>
      </c>
      <c r="F2385" s="74">
        <v>59</v>
      </c>
      <c r="G2385" s="73" t="s">
        <v>4147</v>
      </c>
      <c r="H2385" s="73" t="s">
        <v>63</v>
      </c>
      <c r="I2385" s="73" t="s">
        <v>906</v>
      </c>
      <c r="J2385" s="73" t="s">
        <v>325</v>
      </c>
      <c r="K2385" s="73" t="s">
        <v>390</v>
      </c>
      <c r="L2385" s="73" t="s">
        <v>383</v>
      </c>
      <c r="M2385" s="73" t="s">
        <v>388</v>
      </c>
      <c r="N2385" s="73" t="s">
        <v>43</v>
      </c>
      <c r="O2385" s="73" t="s">
        <v>386</v>
      </c>
      <c r="P2385" s="73" t="s">
        <v>907</v>
      </c>
      <c r="Q2385" s="73" t="s">
        <v>937</v>
      </c>
      <c r="R2385" s="73" t="s">
        <v>63</v>
      </c>
      <c r="V2385" s="60" t="str">
        <f>W2385&amp;H2385</f>
        <v>CARTER 007бежевый</v>
      </c>
      <c r="W2385" s="60" t="str">
        <f>_xlfn.LET(_xlpm.TextCell,TEXT(G2385,"###"),IF(_xlpm.TextCell&lt;&gt;"",IF(StyleSpaceSplit,IFERROR(IF(FIND(" ",_xlpm.TextCell)&gt;=1,MID(_xlpm.TextCell,1,FIND(" ",_xlpm.TextCell)-1),_xlpm.TextCell),_xlpm.TextCell),_xlpm.TextCell),""))</f>
        <v>CARTER 007</v>
      </c>
      <c r="X2385" s="60" t="str">
        <f>IF(A2385&lt;&gt;"",IFERROR(IF(FIND(" ",G2385)&gt;=1,MID(G2385,FIND(" ",G2385)+1,LEN(G2385)),""),""),"")</f>
        <v>007</v>
      </c>
      <c r="AC2385" s="51">
        <f>IFERROR(VALUE(MID($C2385,1,2)),0)</f>
        <v>80</v>
      </c>
      <c r="AD2385" s="44">
        <f>IFERROR(VALUE(MID($C2385,4,3)),0)</f>
        <v>718</v>
      </c>
      <c r="AE2385" s="51">
        <f>VALUE(RIGHT("00"&amp;AC2385,2)&amp;RIGHT("000"&amp;AD2385,3))</f>
        <v>80718</v>
      </c>
    </row>
    <row r="2386" spans="1:31">
      <c r="A2386" s="60" t="str">
        <f>IF(G2386&amp;Q2386&lt;&gt;"",W2386&amp;Q2386,"")</f>
        <v>CARTER 007grey</v>
      </c>
      <c r="B2386" s="60" t="str">
        <f>IF(C2386&lt;&gt;"",LEFT(C2386,9),"")</f>
        <v>80-718-08</v>
      </c>
      <c r="C2386" s="73" t="s">
        <v>6575</v>
      </c>
      <c r="D2386" s="73" t="s">
        <v>6576</v>
      </c>
      <c r="E2386" s="73" t="s">
        <v>956</v>
      </c>
      <c r="F2386" s="74">
        <v>55</v>
      </c>
      <c r="G2386" s="73" t="s">
        <v>4147</v>
      </c>
      <c r="H2386" s="73" t="s">
        <v>83</v>
      </c>
      <c r="I2386" s="73" t="s">
        <v>906</v>
      </c>
      <c r="J2386" s="73" t="s">
        <v>325</v>
      </c>
      <c r="K2386" s="73" t="s">
        <v>390</v>
      </c>
      <c r="L2386" s="73" t="s">
        <v>383</v>
      </c>
      <c r="M2386" s="73" t="s">
        <v>388</v>
      </c>
      <c r="N2386" s="73" t="s">
        <v>43</v>
      </c>
      <c r="O2386" s="73" t="s">
        <v>386</v>
      </c>
      <c r="P2386" s="73" t="s">
        <v>907</v>
      </c>
      <c r="Q2386" s="73" t="s">
        <v>917</v>
      </c>
      <c r="R2386" s="73" t="s">
        <v>83</v>
      </c>
      <c r="V2386" s="60" t="str">
        <f>W2386&amp;H2386</f>
        <v>CARTER 007серый</v>
      </c>
      <c r="W2386" s="60" t="str">
        <f>_xlfn.LET(_xlpm.TextCell,TEXT(G2386,"###"),IF(_xlpm.TextCell&lt;&gt;"",IF(StyleSpaceSplit,IFERROR(IF(FIND(" ",_xlpm.TextCell)&gt;=1,MID(_xlpm.TextCell,1,FIND(" ",_xlpm.TextCell)-1),_xlpm.TextCell),_xlpm.TextCell),_xlpm.TextCell),""))</f>
        <v>CARTER 007</v>
      </c>
      <c r="X2386" s="60" t="str">
        <f>IF(A2386&lt;&gt;"",IFERROR(IF(FIND(" ",G2386)&gt;=1,MID(G2386,FIND(" ",G2386)+1,LEN(G2386)),""),""),"")</f>
        <v>007</v>
      </c>
      <c r="AC2386" s="51">
        <f>IFERROR(VALUE(MID($C2386,1,2)),0)</f>
        <v>80</v>
      </c>
      <c r="AD2386" s="44">
        <f>IFERROR(VALUE(MID($C2386,4,3)),0)</f>
        <v>718</v>
      </c>
      <c r="AE2386" s="51">
        <f>VALUE(RIGHT("00"&amp;AC2386,2)&amp;RIGHT("000"&amp;AD2386,3))</f>
        <v>80718</v>
      </c>
    </row>
    <row r="2387" spans="1:31">
      <c r="A2387" s="60" t="str">
        <f>IF(G2387&amp;Q2387&lt;&gt;"",W2387&amp;Q2387,"")</f>
        <v>CARTER 007grey</v>
      </c>
      <c r="B2387" s="60" t="str">
        <f>IF(C2387&lt;&gt;"",LEFT(C2387,9),"")</f>
        <v>80-718-08</v>
      </c>
      <c r="C2387" s="73" t="s">
        <v>6577</v>
      </c>
      <c r="D2387" s="73" t="s">
        <v>6576</v>
      </c>
      <c r="E2387" s="73" t="s">
        <v>904</v>
      </c>
      <c r="F2387" s="74">
        <v>57</v>
      </c>
      <c r="G2387" s="73" t="s">
        <v>4147</v>
      </c>
      <c r="H2387" s="73" t="s">
        <v>83</v>
      </c>
      <c r="I2387" s="73" t="s">
        <v>906</v>
      </c>
      <c r="J2387" s="73" t="s">
        <v>325</v>
      </c>
      <c r="K2387" s="73" t="s">
        <v>390</v>
      </c>
      <c r="L2387" s="73" t="s">
        <v>383</v>
      </c>
      <c r="M2387" s="73" t="s">
        <v>388</v>
      </c>
      <c r="N2387" s="73" t="s">
        <v>43</v>
      </c>
      <c r="O2387" s="73" t="s">
        <v>386</v>
      </c>
      <c r="P2387" s="73" t="s">
        <v>907</v>
      </c>
      <c r="Q2387" s="73" t="s">
        <v>917</v>
      </c>
      <c r="R2387" s="73" t="s">
        <v>83</v>
      </c>
      <c r="V2387" s="60" t="str">
        <f>W2387&amp;H2387</f>
        <v>CARTER 007серый</v>
      </c>
      <c r="W2387" s="60" t="str">
        <f>_xlfn.LET(_xlpm.TextCell,TEXT(G2387,"###"),IF(_xlpm.TextCell&lt;&gt;"",IF(StyleSpaceSplit,IFERROR(IF(FIND(" ",_xlpm.TextCell)&gt;=1,MID(_xlpm.TextCell,1,FIND(" ",_xlpm.TextCell)-1),_xlpm.TextCell),_xlpm.TextCell),_xlpm.TextCell),""))</f>
        <v>CARTER 007</v>
      </c>
      <c r="X2387" s="60" t="str">
        <f>IF(A2387&lt;&gt;"",IFERROR(IF(FIND(" ",G2387)&gt;=1,MID(G2387,FIND(" ",G2387)+1,LEN(G2387)),""),""),"")</f>
        <v>007</v>
      </c>
      <c r="AC2387" s="51">
        <f>IFERROR(VALUE(MID($C2387,1,2)),0)</f>
        <v>80</v>
      </c>
      <c r="AD2387" s="44">
        <f>IFERROR(VALUE(MID($C2387,4,3)),0)</f>
        <v>718</v>
      </c>
      <c r="AE2387" s="51">
        <f>VALUE(RIGHT("00"&amp;AC2387,2)&amp;RIGHT("000"&amp;AD2387,3))</f>
        <v>80718</v>
      </c>
    </row>
    <row r="2388" spans="1:31">
      <c r="A2388" s="60" t="str">
        <f>IF(G2388&amp;Q2388&lt;&gt;"",W2388&amp;Q2388,"")</f>
        <v>CARTER 007grey</v>
      </c>
      <c r="B2388" s="60" t="str">
        <f>IF(C2388&lt;&gt;"",LEFT(C2388,9),"")</f>
        <v>80-718-08</v>
      </c>
      <c r="C2388" s="73" t="s">
        <v>6578</v>
      </c>
      <c r="D2388" s="73" t="s">
        <v>6576</v>
      </c>
      <c r="E2388" s="73" t="s">
        <v>910</v>
      </c>
      <c r="F2388" s="74">
        <v>59</v>
      </c>
      <c r="G2388" s="73" t="s">
        <v>4147</v>
      </c>
      <c r="H2388" s="73" t="s">
        <v>83</v>
      </c>
      <c r="I2388" s="73" t="s">
        <v>906</v>
      </c>
      <c r="J2388" s="73" t="s">
        <v>325</v>
      </c>
      <c r="K2388" s="73" t="s">
        <v>390</v>
      </c>
      <c r="L2388" s="73" t="s">
        <v>383</v>
      </c>
      <c r="M2388" s="73" t="s">
        <v>388</v>
      </c>
      <c r="N2388" s="73" t="s">
        <v>43</v>
      </c>
      <c r="O2388" s="73" t="s">
        <v>386</v>
      </c>
      <c r="P2388" s="73" t="s">
        <v>907</v>
      </c>
      <c r="Q2388" s="73" t="s">
        <v>917</v>
      </c>
      <c r="R2388" s="73" t="s">
        <v>83</v>
      </c>
      <c r="V2388" s="60" t="str">
        <f>W2388&amp;H2388</f>
        <v>CARTER 007серый</v>
      </c>
      <c r="W2388" s="60" t="str">
        <f>_xlfn.LET(_xlpm.TextCell,TEXT(G2388,"###"),IF(_xlpm.TextCell&lt;&gt;"",IF(StyleSpaceSplit,IFERROR(IF(FIND(" ",_xlpm.TextCell)&gt;=1,MID(_xlpm.TextCell,1,FIND(" ",_xlpm.TextCell)-1),_xlpm.TextCell),_xlpm.TextCell),_xlpm.TextCell),""))</f>
        <v>CARTER 007</v>
      </c>
      <c r="X2388" s="60" t="str">
        <f>IF(A2388&lt;&gt;"",IFERROR(IF(FIND(" ",G2388)&gt;=1,MID(G2388,FIND(" ",G2388)+1,LEN(G2388)),""),""),"")</f>
        <v>007</v>
      </c>
      <c r="AC2388" s="51">
        <f>IFERROR(VALUE(MID($C2388,1,2)),0)</f>
        <v>80</v>
      </c>
      <c r="AD2388" s="44">
        <f>IFERROR(VALUE(MID($C2388,4,3)),0)</f>
        <v>718</v>
      </c>
      <c r="AE2388" s="51">
        <f>VALUE(RIGHT("00"&amp;AC2388,2)&amp;RIGHT("000"&amp;AD2388,3))</f>
        <v>80718</v>
      </c>
    </row>
    <row r="2389" spans="1:31">
      <c r="A2389" s="60" t="str">
        <f>IF(G2389&amp;Q2389&lt;&gt;"",W2389&amp;Q2389,"")</f>
        <v>CARTER 007grey</v>
      </c>
      <c r="B2389" s="60" t="str">
        <f>IF(C2389&lt;&gt;"",LEFT(C2389,9),"")</f>
        <v>80-718-08</v>
      </c>
      <c r="C2389" s="73" t="s">
        <v>6579</v>
      </c>
      <c r="D2389" s="73" t="s">
        <v>6576</v>
      </c>
      <c r="E2389" s="73" t="s">
        <v>912</v>
      </c>
      <c r="F2389" s="74">
        <v>61</v>
      </c>
      <c r="G2389" s="73" t="s">
        <v>4147</v>
      </c>
      <c r="H2389" s="73" t="s">
        <v>83</v>
      </c>
      <c r="I2389" s="73" t="s">
        <v>906</v>
      </c>
      <c r="J2389" s="73" t="s">
        <v>325</v>
      </c>
      <c r="K2389" s="73" t="s">
        <v>390</v>
      </c>
      <c r="L2389" s="73" t="s">
        <v>383</v>
      </c>
      <c r="M2389" s="73" t="s">
        <v>388</v>
      </c>
      <c r="N2389" s="73" t="s">
        <v>43</v>
      </c>
      <c r="O2389" s="73" t="s">
        <v>386</v>
      </c>
      <c r="P2389" s="73" t="s">
        <v>907</v>
      </c>
      <c r="Q2389" s="73" t="s">
        <v>917</v>
      </c>
      <c r="R2389" s="73" t="s">
        <v>83</v>
      </c>
      <c r="V2389" s="60" t="str">
        <f>W2389&amp;H2389</f>
        <v>CARTER 007серый</v>
      </c>
      <c r="W2389" s="60" t="str">
        <f>_xlfn.LET(_xlpm.TextCell,TEXT(G2389,"###"),IF(_xlpm.TextCell&lt;&gt;"",IF(StyleSpaceSplit,IFERROR(IF(FIND(" ",_xlpm.TextCell)&gt;=1,MID(_xlpm.TextCell,1,FIND(" ",_xlpm.TextCell)-1),_xlpm.TextCell),_xlpm.TextCell),_xlpm.TextCell),""))</f>
        <v>CARTER 007</v>
      </c>
      <c r="X2389" s="60" t="str">
        <f>IF(A2389&lt;&gt;"",IFERROR(IF(FIND(" ",G2389)&gt;=1,MID(G2389,FIND(" ",G2389)+1,LEN(G2389)),""),""),"")</f>
        <v>007</v>
      </c>
      <c r="AC2389" s="51">
        <f>IFERROR(VALUE(MID($C2389,1,2)),0)</f>
        <v>80</v>
      </c>
      <c r="AD2389" s="44">
        <f>IFERROR(VALUE(MID($C2389,4,3)),0)</f>
        <v>718</v>
      </c>
      <c r="AE2389" s="51">
        <f>VALUE(RIGHT("00"&amp;AC2389,2)&amp;RIGHT("000"&amp;AD2389,3))</f>
        <v>80718</v>
      </c>
    </row>
    <row r="2390" spans="1:31">
      <c r="A2390" s="60" t="str">
        <f>IF(G2390&amp;Q2390&lt;&gt;"",W2390&amp;Q2390,"")</f>
        <v>CARTER 007navy</v>
      </c>
      <c r="B2390" s="60" t="str">
        <f>IF(C2390&lt;&gt;"",LEFT(C2390,9),"")</f>
        <v>80-718-16</v>
      </c>
      <c r="C2390" s="73" t="s">
        <v>4145</v>
      </c>
      <c r="D2390" s="73" t="s">
        <v>4146</v>
      </c>
      <c r="E2390" s="73" t="s">
        <v>910</v>
      </c>
      <c r="F2390" s="74">
        <v>59</v>
      </c>
      <c r="G2390" s="73" t="s">
        <v>4147</v>
      </c>
      <c r="H2390" s="73" t="s">
        <v>55</v>
      </c>
      <c r="I2390" s="73" t="s">
        <v>906</v>
      </c>
      <c r="J2390" s="73" t="s">
        <v>325</v>
      </c>
      <c r="K2390" s="73" t="s">
        <v>382</v>
      </c>
      <c r="L2390" s="73" t="s">
        <v>383</v>
      </c>
      <c r="M2390" s="73" t="s">
        <v>388</v>
      </c>
      <c r="N2390" s="73" t="s">
        <v>43</v>
      </c>
      <c r="O2390" s="73" t="s">
        <v>386</v>
      </c>
      <c r="P2390" s="73" t="s">
        <v>907</v>
      </c>
      <c r="Q2390" s="73" t="s">
        <v>1003</v>
      </c>
      <c r="R2390" s="73" t="s">
        <v>71</v>
      </c>
      <c r="V2390" s="60" t="str">
        <f>W2390&amp;H2390</f>
        <v>CARTER 007темно-синий</v>
      </c>
      <c r="W2390" s="60" t="str">
        <f>_xlfn.LET(_xlpm.TextCell,TEXT(G2390,"###"),IF(_xlpm.TextCell&lt;&gt;"",IF(StyleSpaceSplit,IFERROR(IF(FIND(" ",_xlpm.TextCell)&gt;=1,MID(_xlpm.TextCell,1,FIND(" ",_xlpm.TextCell)-1),_xlpm.TextCell),_xlpm.TextCell),_xlpm.TextCell),""))</f>
        <v>CARTER 007</v>
      </c>
      <c r="X2390" s="60" t="str">
        <f>IF(A2390&lt;&gt;"",IFERROR(IF(FIND(" ",G2390)&gt;=1,MID(G2390,FIND(" ",G2390)+1,LEN(G2390)),""),""),"")</f>
        <v>007</v>
      </c>
      <c r="AC2390" s="51">
        <f>IFERROR(VALUE(MID($C2390,1,2)),0)</f>
        <v>80</v>
      </c>
      <c r="AD2390" s="44">
        <f>IFERROR(VALUE(MID($C2390,4,3)),0)</f>
        <v>718</v>
      </c>
      <c r="AE2390" s="51">
        <f>VALUE(RIGHT("00"&amp;AC2390,2)&amp;RIGHT("000"&amp;AD2390,3))</f>
        <v>80718</v>
      </c>
    </row>
    <row r="2391" spans="1:31">
      <c r="A2391" s="60" t="str">
        <f>IF(G2391&amp;Q2391&lt;&gt;"",W2391&amp;Q2391,"")</f>
        <v>COGNOwhite</v>
      </c>
      <c r="B2391" s="60" t="str">
        <f>IF(C2391&lt;&gt;"",LEFT(C2391,9),"")</f>
        <v>81-035-17</v>
      </c>
      <c r="C2391" s="73" t="s">
        <v>6586</v>
      </c>
      <c r="D2391" s="73" t="s">
        <v>6587</v>
      </c>
      <c r="E2391" s="73" t="s">
        <v>956</v>
      </c>
      <c r="F2391" s="74">
        <v>55</v>
      </c>
      <c r="G2391" s="73" t="s">
        <v>6582</v>
      </c>
      <c r="H2391" s="73" t="s">
        <v>106</v>
      </c>
      <c r="I2391" s="73" t="s">
        <v>906</v>
      </c>
      <c r="J2391" s="73" t="s">
        <v>325</v>
      </c>
      <c r="K2391" s="73" t="s">
        <v>390</v>
      </c>
      <c r="L2391" s="73" t="s">
        <v>383</v>
      </c>
      <c r="M2391" s="73" t="s">
        <v>388</v>
      </c>
      <c r="N2391" s="73" t="s">
        <v>43</v>
      </c>
      <c r="O2391" s="73" t="s">
        <v>386</v>
      </c>
      <c r="P2391" s="73" t="s">
        <v>907</v>
      </c>
      <c r="Q2391" s="73" t="s">
        <v>908</v>
      </c>
      <c r="R2391" s="73" t="s">
        <v>57</v>
      </c>
      <c r="V2391" s="60" t="str">
        <f>W2391&amp;H2391</f>
        <v>COGNOбелый / бордовый</v>
      </c>
      <c r="W2391" s="60" t="str">
        <f>_xlfn.LET(_xlpm.TextCell,TEXT(G2391,"###"),IF(_xlpm.TextCell&lt;&gt;"",IF(StyleSpaceSplit,IFERROR(IF(FIND(" ",_xlpm.TextCell)&gt;=1,MID(_xlpm.TextCell,1,FIND(" ",_xlpm.TextCell)-1),_xlpm.TextCell),_xlpm.TextCell),_xlpm.TextCell),""))</f>
        <v>COGNO</v>
      </c>
      <c r="X2391" s="60" t="str">
        <f>IF(A2391&lt;&gt;"",IFERROR(IF(FIND(" ",G2391)&gt;=1,MID(G2391,FIND(" ",G2391)+1,LEN(G2391)),""),""),"")</f>
        <v/>
      </c>
      <c r="AC2391" s="51">
        <f>IFERROR(VALUE(MID($C2391,1,2)),0)</f>
        <v>81</v>
      </c>
      <c r="AD2391" s="44">
        <f>IFERROR(VALUE(MID($C2391,4,3)),0)</f>
        <v>35</v>
      </c>
      <c r="AE2391" s="51">
        <f>VALUE(RIGHT("00"&amp;AC2391,2)&amp;RIGHT("000"&amp;AD2391,3))</f>
        <v>81035</v>
      </c>
    </row>
    <row r="2392" spans="1:31">
      <c r="A2392" s="60" t="str">
        <f>IF(G2392&amp;Q2392&lt;&gt;"",W2392&amp;Q2392,"")</f>
        <v>COGNOwhite</v>
      </c>
      <c r="B2392" s="60" t="str">
        <f>IF(C2392&lt;&gt;"",LEFT(C2392,9),"")</f>
        <v>81-035-17</v>
      </c>
      <c r="C2392" s="73" t="s">
        <v>6588</v>
      </c>
      <c r="D2392" s="73" t="s">
        <v>6587</v>
      </c>
      <c r="E2392" s="73" t="s">
        <v>904</v>
      </c>
      <c r="F2392" s="74">
        <v>57</v>
      </c>
      <c r="G2392" s="73" t="s">
        <v>6582</v>
      </c>
      <c r="H2392" s="73" t="s">
        <v>106</v>
      </c>
      <c r="I2392" s="73" t="s">
        <v>906</v>
      </c>
      <c r="J2392" s="73" t="s">
        <v>325</v>
      </c>
      <c r="K2392" s="73" t="s">
        <v>390</v>
      </c>
      <c r="L2392" s="73" t="s">
        <v>383</v>
      </c>
      <c r="M2392" s="73" t="s">
        <v>388</v>
      </c>
      <c r="N2392" s="73" t="s">
        <v>43</v>
      </c>
      <c r="O2392" s="73" t="s">
        <v>386</v>
      </c>
      <c r="P2392" s="73" t="s">
        <v>907</v>
      </c>
      <c r="Q2392" s="73" t="s">
        <v>908</v>
      </c>
      <c r="R2392" s="73" t="s">
        <v>57</v>
      </c>
      <c r="V2392" s="60" t="str">
        <f>W2392&amp;H2392</f>
        <v>COGNOбелый / бордовый</v>
      </c>
      <c r="W2392" s="60" t="str">
        <f>_xlfn.LET(_xlpm.TextCell,TEXT(G2392,"###"),IF(_xlpm.TextCell&lt;&gt;"",IF(StyleSpaceSplit,IFERROR(IF(FIND(" ",_xlpm.TextCell)&gt;=1,MID(_xlpm.TextCell,1,FIND(" ",_xlpm.TextCell)-1),_xlpm.TextCell),_xlpm.TextCell),_xlpm.TextCell),""))</f>
        <v>COGNO</v>
      </c>
      <c r="X2392" s="60" t="str">
        <f>IF(A2392&lt;&gt;"",IFERROR(IF(FIND(" ",G2392)&gt;=1,MID(G2392,FIND(" ",G2392)+1,LEN(G2392)),""),""),"")</f>
        <v/>
      </c>
      <c r="AC2392" s="51">
        <f>IFERROR(VALUE(MID($C2392,1,2)),0)</f>
        <v>81</v>
      </c>
      <c r="AD2392" s="44">
        <f>IFERROR(VALUE(MID($C2392,4,3)),0)</f>
        <v>35</v>
      </c>
      <c r="AE2392" s="51">
        <f>VALUE(RIGHT("00"&amp;AC2392,2)&amp;RIGHT("000"&amp;AD2392,3))</f>
        <v>81035</v>
      </c>
    </row>
    <row r="2393" spans="1:31">
      <c r="A2393" s="60" t="str">
        <f>IF(G2393&amp;Q2393&lt;&gt;"",W2393&amp;Q2393,"")</f>
        <v>COGNOwhite</v>
      </c>
      <c r="B2393" s="60" t="str">
        <f>IF(C2393&lt;&gt;"",LEFT(C2393,9),"")</f>
        <v>81-035-17</v>
      </c>
      <c r="C2393" s="73" t="s">
        <v>6589</v>
      </c>
      <c r="D2393" s="73" t="s">
        <v>6587</v>
      </c>
      <c r="E2393" s="73" t="s">
        <v>910</v>
      </c>
      <c r="F2393" s="74">
        <v>59</v>
      </c>
      <c r="G2393" s="73" t="s">
        <v>6582</v>
      </c>
      <c r="H2393" s="73" t="s">
        <v>106</v>
      </c>
      <c r="I2393" s="73" t="s">
        <v>906</v>
      </c>
      <c r="J2393" s="73" t="s">
        <v>325</v>
      </c>
      <c r="K2393" s="73" t="s">
        <v>390</v>
      </c>
      <c r="L2393" s="73" t="s">
        <v>383</v>
      </c>
      <c r="M2393" s="73" t="s">
        <v>388</v>
      </c>
      <c r="N2393" s="73" t="s">
        <v>43</v>
      </c>
      <c r="O2393" s="73" t="s">
        <v>386</v>
      </c>
      <c r="P2393" s="73" t="s">
        <v>907</v>
      </c>
      <c r="Q2393" s="73" t="s">
        <v>908</v>
      </c>
      <c r="R2393" s="73" t="s">
        <v>57</v>
      </c>
      <c r="V2393" s="60" t="str">
        <f>W2393&amp;H2393</f>
        <v>COGNOбелый / бордовый</v>
      </c>
      <c r="W2393" s="60" t="str">
        <f>_xlfn.LET(_xlpm.TextCell,TEXT(G2393,"###"),IF(_xlpm.TextCell&lt;&gt;"",IF(StyleSpaceSplit,IFERROR(IF(FIND(" ",_xlpm.TextCell)&gt;=1,MID(_xlpm.TextCell,1,FIND(" ",_xlpm.TextCell)-1),_xlpm.TextCell),_xlpm.TextCell),_xlpm.TextCell),""))</f>
        <v>COGNO</v>
      </c>
      <c r="X2393" s="60" t="str">
        <f>IF(A2393&lt;&gt;"",IFERROR(IF(FIND(" ",G2393)&gt;=1,MID(G2393,FIND(" ",G2393)+1,LEN(G2393)),""),""),"")</f>
        <v/>
      </c>
      <c r="AC2393" s="51">
        <f>IFERROR(VALUE(MID($C2393,1,2)),0)</f>
        <v>81</v>
      </c>
      <c r="AD2393" s="44">
        <f>IFERROR(VALUE(MID($C2393,4,3)),0)</f>
        <v>35</v>
      </c>
      <c r="AE2393" s="51">
        <f>VALUE(RIGHT("00"&amp;AC2393,2)&amp;RIGHT("000"&amp;AD2393,3))</f>
        <v>81035</v>
      </c>
    </row>
    <row r="2394" spans="1:31">
      <c r="A2394" s="60" t="str">
        <f>IF(G2394&amp;Q2394&lt;&gt;"",W2394&amp;Q2394,"")</f>
        <v>COGNOwhite</v>
      </c>
      <c r="B2394" s="60" t="str">
        <f>IF(C2394&lt;&gt;"",LEFT(C2394,9),"")</f>
        <v>81-035-17</v>
      </c>
      <c r="C2394" s="73" t="s">
        <v>6590</v>
      </c>
      <c r="D2394" s="73" t="s">
        <v>6587</v>
      </c>
      <c r="E2394" s="73" t="s">
        <v>912</v>
      </c>
      <c r="F2394" s="74">
        <v>61</v>
      </c>
      <c r="G2394" s="73" t="s">
        <v>6582</v>
      </c>
      <c r="H2394" s="73" t="s">
        <v>106</v>
      </c>
      <c r="I2394" s="73" t="s">
        <v>906</v>
      </c>
      <c r="J2394" s="73" t="s">
        <v>325</v>
      </c>
      <c r="K2394" s="73" t="s">
        <v>390</v>
      </c>
      <c r="L2394" s="73" t="s">
        <v>383</v>
      </c>
      <c r="M2394" s="73" t="s">
        <v>388</v>
      </c>
      <c r="N2394" s="73" t="s">
        <v>43</v>
      </c>
      <c r="O2394" s="73" t="s">
        <v>386</v>
      </c>
      <c r="P2394" s="73" t="s">
        <v>907</v>
      </c>
      <c r="Q2394" s="73" t="s">
        <v>908</v>
      </c>
      <c r="R2394" s="73" t="s">
        <v>57</v>
      </c>
      <c r="V2394" s="60" t="str">
        <f>W2394&amp;H2394</f>
        <v>COGNOбелый / бордовый</v>
      </c>
      <c r="W2394" s="60" t="str">
        <f>_xlfn.LET(_xlpm.TextCell,TEXT(G2394,"###"),IF(_xlpm.TextCell&lt;&gt;"",IF(StyleSpaceSplit,IFERROR(IF(FIND(" ",_xlpm.TextCell)&gt;=1,MID(_xlpm.TextCell,1,FIND(" ",_xlpm.TextCell)-1),_xlpm.TextCell),_xlpm.TextCell),_xlpm.TextCell),""))</f>
        <v>COGNO</v>
      </c>
      <c r="X2394" s="60" t="str">
        <f>IF(A2394&lt;&gt;"",IFERROR(IF(FIND(" ",G2394)&gt;=1,MID(G2394,FIND(" ",G2394)+1,LEN(G2394)),""),""),"")</f>
        <v/>
      </c>
      <c r="AC2394" s="51">
        <f>IFERROR(VALUE(MID($C2394,1,2)),0)</f>
        <v>81</v>
      </c>
      <c r="AD2394" s="44">
        <f>IFERROR(VALUE(MID($C2394,4,3)),0)</f>
        <v>35</v>
      </c>
      <c r="AE2394" s="51">
        <f>VALUE(RIGHT("00"&amp;AC2394,2)&amp;RIGHT("000"&amp;AD2394,3))</f>
        <v>81035</v>
      </c>
    </row>
    <row r="2395" spans="1:31">
      <c r="A2395" s="60" t="str">
        <f>IF(G2395&amp;Q2395&lt;&gt;"",W2395&amp;Q2395,"")</f>
        <v>COGNOblack</v>
      </c>
      <c r="B2395" s="60" t="str">
        <f>IF(C2395&lt;&gt;"",LEFT(C2395,9),"")</f>
        <v>81-035-33</v>
      </c>
      <c r="C2395" s="73" t="s">
        <v>6580</v>
      </c>
      <c r="D2395" s="73" t="s">
        <v>6581</v>
      </c>
      <c r="E2395" s="73" t="s">
        <v>956</v>
      </c>
      <c r="F2395" s="74">
        <v>55</v>
      </c>
      <c r="G2395" s="73" t="s">
        <v>6582</v>
      </c>
      <c r="H2395" s="73" t="s">
        <v>299</v>
      </c>
      <c r="I2395" s="73" t="s">
        <v>906</v>
      </c>
      <c r="J2395" s="73" t="s">
        <v>325</v>
      </c>
      <c r="K2395" s="73" t="s">
        <v>390</v>
      </c>
      <c r="L2395" s="73" t="s">
        <v>383</v>
      </c>
      <c r="M2395" s="73" t="s">
        <v>388</v>
      </c>
      <c r="N2395" s="73" t="s">
        <v>43</v>
      </c>
      <c r="O2395" s="73" t="s">
        <v>386</v>
      </c>
      <c r="P2395" s="73" t="s">
        <v>907</v>
      </c>
      <c r="Q2395" s="73" t="s">
        <v>928</v>
      </c>
      <c r="R2395" s="73" t="s">
        <v>53</v>
      </c>
      <c r="V2395" s="60" t="str">
        <f>W2395&amp;H2395</f>
        <v>COGNOчерный / зеленый</v>
      </c>
      <c r="W2395" s="60" t="str">
        <f>_xlfn.LET(_xlpm.TextCell,TEXT(G2395,"###"),IF(_xlpm.TextCell&lt;&gt;"",IF(StyleSpaceSplit,IFERROR(IF(FIND(" ",_xlpm.TextCell)&gt;=1,MID(_xlpm.TextCell,1,FIND(" ",_xlpm.TextCell)-1),_xlpm.TextCell),_xlpm.TextCell),_xlpm.TextCell),""))</f>
        <v>COGNO</v>
      </c>
      <c r="X2395" s="60" t="str">
        <f>IF(A2395&lt;&gt;"",IFERROR(IF(FIND(" ",G2395)&gt;=1,MID(G2395,FIND(" ",G2395)+1,LEN(G2395)),""),""),"")</f>
        <v/>
      </c>
      <c r="AC2395" s="51">
        <f>IFERROR(VALUE(MID($C2395,1,2)),0)</f>
        <v>81</v>
      </c>
      <c r="AD2395" s="44">
        <f>IFERROR(VALUE(MID($C2395,4,3)),0)</f>
        <v>35</v>
      </c>
      <c r="AE2395" s="51">
        <f>VALUE(RIGHT("00"&amp;AC2395,2)&amp;RIGHT("000"&amp;AD2395,3))</f>
        <v>81035</v>
      </c>
    </row>
    <row r="2396" spans="1:31">
      <c r="A2396" s="60" t="str">
        <f>IF(G2396&amp;Q2396&lt;&gt;"",W2396&amp;Q2396,"")</f>
        <v>COGNOblack</v>
      </c>
      <c r="B2396" s="60" t="str">
        <f>IF(C2396&lt;&gt;"",LEFT(C2396,9),"")</f>
        <v>81-035-33</v>
      </c>
      <c r="C2396" s="73" t="s">
        <v>6583</v>
      </c>
      <c r="D2396" s="73" t="s">
        <v>6581</v>
      </c>
      <c r="E2396" s="73" t="s">
        <v>904</v>
      </c>
      <c r="F2396" s="74">
        <v>57</v>
      </c>
      <c r="G2396" s="73" t="s">
        <v>6582</v>
      </c>
      <c r="H2396" s="73" t="s">
        <v>299</v>
      </c>
      <c r="I2396" s="73" t="s">
        <v>906</v>
      </c>
      <c r="J2396" s="73" t="s">
        <v>325</v>
      </c>
      <c r="K2396" s="73" t="s">
        <v>390</v>
      </c>
      <c r="L2396" s="73" t="s">
        <v>383</v>
      </c>
      <c r="M2396" s="73" t="s">
        <v>388</v>
      </c>
      <c r="N2396" s="73" t="s">
        <v>43</v>
      </c>
      <c r="O2396" s="73" t="s">
        <v>386</v>
      </c>
      <c r="P2396" s="73" t="s">
        <v>907</v>
      </c>
      <c r="Q2396" s="73" t="s">
        <v>928</v>
      </c>
      <c r="R2396" s="73" t="s">
        <v>53</v>
      </c>
      <c r="V2396" s="60" t="str">
        <f>W2396&amp;H2396</f>
        <v>COGNOчерный / зеленый</v>
      </c>
      <c r="W2396" s="60" t="str">
        <f>_xlfn.LET(_xlpm.TextCell,TEXT(G2396,"###"),IF(_xlpm.TextCell&lt;&gt;"",IF(StyleSpaceSplit,IFERROR(IF(FIND(" ",_xlpm.TextCell)&gt;=1,MID(_xlpm.TextCell,1,FIND(" ",_xlpm.TextCell)-1),_xlpm.TextCell),_xlpm.TextCell),_xlpm.TextCell),""))</f>
        <v>COGNO</v>
      </c>
      <c r="X2396" s="60" t="str">
        <f>IF(A2396&lt;&gt;"",IFERROR(IF(FIND(" ",G2396)&gt;=1,MID(G2396,FIND(" ",G2396)+1,LEN(G2396)),""),""),"")</f>
        <v/>
      </c>
      <c r="AC2396" s="51">
        <f>IFERROR(VALUE(MID($C2396,1,2)),0)</f>
        <v>81</v>
      </c>
      <c r="AD2396" s="44">
        <f>IFERROR(VALUE(MID($C2396,4,3)),0)</f>
        <v>35</v>
      </c>
      <c r="AE2396" s="51">
        <f>VALUE(RIGHT("00"&amp;AC2396,2)&amp;RIGHT("000"&amp;AD2396,3))</f>
        <v>81035</v>
      </c>
    </row>
    <row r="2397" spans="1:31">
      <c r="A2397" s="60" t="str">
        <f>IF(G2397&amp;Q2397&lt;&gt;"",W2397&amp;Q2397,"")</f>
        <v>COGNOblack</v>
      </c>
      <c r="B2397" s="60" t="str">
        <f>IF(C2397&lt;&gt;"",LEFT(C2397,9),"")</f>
        <v>81-035-33</v>
      </c>
      <c r="C2397" s="73" t="s">
        <v>6584</v>
      </c>
      <c r="D2397" s="73" t="s">
        <v>6581</v>
      </c>
      <c r="E2397" s="73" t="s">
        <v>910</v>
      </c>
      <c r="F2397" s="74">
        <v>59</v>
      </c>
      <c r="G2397" s="73" t="s">
        <v>6582</v>
      </c>
      <c r="H2397" s="73" t="s">
        <v>299</v>
      </c>
      <c r="I2397" s="73" t="s">
        <v>906</v>
      </c>
      <c r="J2397" s="73" t="s">
        <v>325</v>
      </c>
      <c r="K2397" s="73" t="s">
        <v>390</v>
      </c>
      <c r="L2397" s="73" t="s">
        <v>383</v>
      </c>
      <c r="M2397" s="73" t="s">
        <v>388</v>
      </c>
      <c r="N2397" s="73" t="s">
        <v>43</v>
      </c>
      <c r="O2397" s="73" t="s">
        <v>386</v>
      </c>
      <c r="P2397" s="73" t="s">
        <v>907</v>
      </c>
      <c r="Q2397" s="73" t="s">
        <v>928</v>
      </c>
      <c r="R2397" s="73" t="s">
        <v>53</v>
      </c>
      <c r="V2397" s="60" t="str">
        <f>W2397&amp;H2397</f>
        <v>COGNOчерный / зеленый</v>
      </c>
      <c r="W2397" s="60" t="str">
        <f>_xlfn.LET(_xlpm.TextCell,TEXT(G2397,"###"),IF(_xlpm.TextCell&lt;&gt;"",IF(StyleSpaceSplit,IFERROR(IF(FIND(" ",_xlpm.TextCell)&gt;=1,MID(_xlpm.TextCell,1,FIND(" ",_xlpm.TextCell)-1),_xlpm.TextCell),_xlpm.TextCell),_xlpm.TextCell),""))</f>
        <v>COGNO</v>
      </c>
      <c r="X2397" s="60" t="str">
        <f>IF(A2397&lt;&gt;"",IFERROR(IF(FIND(" ",G2397)&gt;=1,MID(G2397,FIND(" ",G2397)+1,LEN(G2397)),""),""),"")</f>
        <v/>
      </c>
      <c r="AC2397" s="51">
        <f>IFERROR(VALUE(MID($C2397,1,2)),0)</f>
        <v>81</v>
      </c>
      <c r="AD2397" s="44">
        <f>IFERROR(VALUE(MID($C2397,4,3)),0)</f>
        <v>35</v>
      </c>
      <c r="AE2397" s="51">
        <f>VALUE(RIGHT("00"&amp;AC2397,2)&amp;RIGHT("000"&amp;AD2397,3))</f>
        <v>81035</v>
      </c>
    </row>
    <row r="2398" spans="1:31">
      <c r="A2398" s="60" t="str">
        <f>IF(G2398&amp;Q2398&lt;&gt;"",W2398&amp;Q2398,"")</f>
        <v>COGNOblack</v>
      </c>
      <c r="B2398" s="60" t="str">
        <f>IF(C2398&lt;&gt;"",LEFT(C2398,9),"")</f>
        <v>81-035-33</v>
      </c>
      <c r="C2398" s="73" t="s">
        <v>6585</v>
      </c>
      <c r="D2398" s="73" t="s">
        <v>6581</v>
      </c>
      <c r="E2398" s="73" t="s">
        <v>912</v>
      </c>
      <c r="F2398" s="74">
        <v>61</v>
      </c>
      <c r="G2398" s="73" t="s">
        <v>6582</v>
      </c>
      <c r="H2398" s="73" t="s">
        <v>299</v>
      </c>
      <c r="I2398" s="73" t="s">
        <v>906</v>
      </c>
      <c r="J2398" s="73" t="s">
        <v>325</v>
      </c>
      <c r="K2398" s="73" t="s">
        <v>390</v>
      </c>
      <c r="L2398" s="73" t="s">
        <v>383</v>
      </c>
      <c r="M2398" s="73" t="s">
        <v>388</v>
      </c>
      <c r="N2398" s="73" t="s">
        <v>43</v>
      </c>
      <c r="O2398" s="73" t="s">
        <v>386</v>
      </c>
      <c r="P2398" s="73" t="s">
        <v>907</v>
      </c>
      <c r="Q2398" s="73" t="s">
        <v>928</v>
      </c>
      <c r="R2398" s="73" t="s">
        <v>53</v>
      </c>
      <c r="V2398" s="60" t="str">
        <f>W2398&amp;H2398</f>
        <v>COGNOчерный / зеленый</v>
      </c>
      <c r="W2398" s="60" t="str">
        <f>_xlfn.LET(_xlpm.TextCell,TEXT(G2398,"###"),IF(_xlpm.TextCell&lt;&gt;"",IF(StyleSpaceSplit,IFERROR(IF(FIND(" ",_xlpm.TextCell)&gt;=1,MID(_xlpm.TextCell,1,FIND(" ",_xlpm.TextCell)-1),_xlpm.TextCell),_xlpm.TextCell),_xlpm.TextCell),""))</f>
        <v>COGNO</v>
      </c>
      <c r="X2398" s="60" t="str">
        <f>IF(A2398&lt;&gt;"",IFERROR(IF(FIND(" ",G2398)&gt;=1,MID(G2398,FIND(" ",G2398)+1,LEN(G2398)),""),""),"")</f>
        <v/>
      </c>
      <c r="AC2398" s="51">
        <f>IFERROR(VALUE(MID($C2398,1,2)),0)</f>
        <v>81</v>
      </c>
      <c r="AD2398" s="44">
        <f>IFERROR(VALUE(MID($C2398,4,3)),0)</f>
        <v>35</v>
      </c>
      <c r="AE2398" s="51">
        <f>VALUE(RIGHT("00"&amp;AC2398,2)&amp;RIGHT("000"&amp;AD2398,3))</f>
        <v>81035</v>
      </c>
    </row>
    <row r="2399" spans="1:31">
      <c r="A2399" s="60" t="str">
        <f>IF(G2399&amp;Q2399&lt;&gt;"",W2399&amp;Q2399,"")</f>
        <v>CONQUEST S1815hippie</v>
      </c>
      <c r="B2399" s="60" t="str">
        <f>IF(C2399&lt;&gt;"",LEFT(C2399,9),"")</f>
        <v>80-437-02</v>
      </c>
      <c r="C2399" s="73" t="s">
        <v>2760</v>
      </c>
      <c r="D2399" s="73" t="s">
        <v>2761</v>
      </c>
      <c r="E2399" s="73" t="s">
        <v>904</v>
      </c>
      <c r="F2399" s="74">
        <v>57</v>
      </c>
      <c r="G2399" s="73" t="s">
        <v>2762</v>
      </c>
      <c r="H2399" s="73" t="s">
        <v>92</v>
      </c>
      <c r="I2399" s="73" t="s">
        <v>936</v>
      </c>
      <c r="J2399" s="73" t="s">
        <v>325</v>
      </c>
      <c r="K2399" s="73" t="s">
        <v>387</v>
      </c>
      <c r="L2399" s="73" t="s">
        <v>383</v>
      </c>
      <c r="M2399" s="73" t="s">
        <v>384</v>
      </c>
      <c r="N2399" s="73" t="s">
        <v>35</v>
      </c>
      <c r="O2399" s="73" t="s">
        <v>386</v>
      </c>
      <c r="P2399" s="73" t="s">
        <v>907</v>
      </c>
      <c r="Q2399" s="73" t="s">
        <v>2130</v>
      </c>
      <c r="R2399" s="73" t="s">
        <v>63</v>
      </c>
      <c r="V2399" s="60" t="str">
        <f>W2399&amp;H2399</f>
        <v>CONQUEST S1815бежевый / оранжевый</v>
      </c>
      <c r="W2399" s="60" t="str">
        <f>_xlfn.LET(_xlpm.TextCell,TEXT(G2399,"###"),IF(_xlpm.TextCell&lt;&gt;"",IF(StyleSpaceSplit,IFERROR(IF(FIND(" ",_xlpm.TextCell)&gt;=1,MID(_xlpm.TextCell,1,FIND(" ",_xlpm.TextCell)-1),_xlpm.TextCell),_xlpm.TextCell),_xlpm.TextCell),""))</f>
        <v>CONQUEST S1815</v>
      </c>
      <c r="X2399" s="60" t="str">
        <f>IF(A2399&lt;&gt;"",IFERROR(IF(FIND(" ",G2399)&gt;=1,MID(G2399,FIND(" ",G2399)+1,LEN(G2399)),""),""),"")</f>
        <v>S1815</v>
      </c>
      <c r="AC2399" s="51">
        <f>IFERROR(VALUE(MID($C2399,1,2)),0)</f>
        <v>80</v>
      </c>
      <c r="AD2399" s="44">
        <f>IFERROR(VALUE(MID($C2399,4,3)),0)</f>
        <v>437</v>
      </c>
      <c r="AE2399" s="51">
        <f>VALUE(RIGHT("00"&amp;AC2399,2)&amp;RIGHT("000"&amp;AD2399,3))</f>
        <v>80437</v>
      </c>
    </row>
    <row r="2400" spans="1:31">
      <c r="A2400" s="60" t="str">
        <f>IF(G2400&amp;Q2400&lt;&gt;"",W2400&amp;Q2400,"")</f>
        <v>CREEKwhite</v>
      </c>
      <c r="B2400" s="60" t="str">
        <f>IF(C2400&lt;&gt;"",LEFT(C2400,9),"")</f>
        <v>81-036-17</v>
      </c>
      <c r="C2400" s="73" t="s">
        <v>6616</v>
      </c>
      <c r="D2400" s="73" t="s">
        <v>6617</v>
      </c>
      <c r="E2400" s="73" t="s">
        <v>956</v>
      </c>
      <c r="F2400" s="74">
        <v>55</v>
      </c>
      <c r="G2400" s="73" t="s">
        <v>6593</v>
      </c>
      <c r="H2400" s="73" t="s">
        <v>57</v>
      </c>
      <c r="I2400" s="73" t="s">
        <v>906</v>
      </c>
      <c r="J2400" s="73" t="s">
        <v>325</v>
      </c>
      <c r="K2400" s="73" t="s">
        <v>390</v>
      </c>
      <c r="L2400" s="73" t="s">
        <v>383</v>
      </c>
      <c r="M2400" s="73" t="s">
        <v>388</v>
      </c>
      <c r="N2400" s="73" t="s">
        <v>43</v>
      </c>
      <c r="O2400" s="73" t="s">
        <v>386</v>
      </c>
      <c r="P2400" s="73" t="s">
        <v>907</v>
      </c>
      <c r="Q2400" s="73" t="s">
        <v>908</v>
      </c>
      <c r="R2400" s="73" t="s">
        <v>57</v>
      </c>
      <c r="V2400" s="60" t="str">
        <f>W2400&amp;H2400</f>
        <v>CREEKбелый</v>
      </c>
      <c r="W2400" s="60" t="str">
        <f>_xlfn.LET(_xlpm.TextCell,TEXT(G2400,"###"),IF(_xlpm.TextCell&lt;&gt;"",IF(StyleSpaceSplit,IFERROR(IF(FIND(" ",_xlpm.TextCell)&gt;=1,MID(_xlpm.TextCell,1,FIND(" ",_xlpm.TextCell)-1),_xlpm.TextCell),_xlpm.TextCell),_xlpm.TextCell),""))</f>
        <v>CREEK</v>
      </c>
      <c r="X2400" s="60" t="str">
        <f>IF(A2400&lt;&gt;"",IFERROR(IF(FIND(" ",G2400)&gt;=1,MID(G2400,FIND(" ",G2400)+1,LEN(G2400)),""),""),"")</f>
        <v/>
      </c>
      <c r="AC2400" s="51">
        <f>IFERROR(VALUE(MID($C2400,1,2)),0)</f>
        <v>81</v>
      </c>
      <c r="AD2400" s="44">
        <f>IFERROR(VALUE(MID($C2400,4,3)),0)</f>
        <v>36</v>
      </c>
      <c r="AE2400" s="51">
        <f>VALUE(RIGHT("00"&amp;AC2400,2)&amp;RIGHT("000"&amp;AD2400,3))</f>
        <v>81036</v>
      </c>
    </row>
    <row r="2401" spans="1:31">
      <c r="A2401" s="60" t="str">
        <f>IF(G2401&amp;Q2401&lt;&gt;"",W2401&amp;Q2401,"")</f>
        <v>CREEKwhite</v>
      </c>
      <c r="B2401" s="60" t="str">
        <f>IF(C2401&lt;&gt;"",LEFT(C2401,9),"")</f>
        <v>81-036-17</v>
      </c>
      <c r="C2401" s="73" t="s">
        <v>6618</v>
      </c>
      <c r="D2401" s="73" t="s">
        <v>6617</v>
      </c>
      <c r="E2401" s="73" t="s">
        <v>904</v>
      </c>
      <c r="F2401" s="74">
        <v>57</v>
      </c>
      <c r="G2401" s="73" t="s">
        <v>6593</v>
      </c>
      <c r="H2401" s="73" t="s">
        <v>57</v>
      </c>
      <c r="I2401" s="73" t="s">
        <v>906</v>
      </c>
      <c r="J2401" s="73" t="s">
        <v>325</v>
      </c>
      <c r="K2401" s="73" t="s">
        <v>390</v>
      </c>
      <c r="L2401" s="73" t="s">
        <v>383</v>
      </c>
      <c r="M2401" s="73" t="s">
        <v>388</v>
      </c>
      <c r="N2401" s="73" t="s">
        <v>43</v>
      </c>
      <c r="O2401" s="73" t="s">
        <v>386</v>
      </c>
      <c r="P2401" s="73" t="s">
        <v>907</v>
      </c>
      <c r="Q2401" s="73" t="s">
        <v>908</v>
      </c>
      <c r="R2401" s="73" t="s">
        <v>57</v>
      </c>
      <c r="V2401" s="60" t="str">
        <f>W2401&amp;H2401</f>
        <v>CREEKбелый</v>
      </c>
      <c r="W2401" s="60" t="str">
        <f>_xlfn.LET(_xlpm.TextCell,TEXT(G2401,"###"),IF(_xlpm.TextCell&lt;&gt;"",IF(StyleSpaceSplit,IFERROR(IF(FIND(" ",_xlpm.TextCell)&gt;=1,MID(_xlpm.TextCell,1,FIND(" ",_xlpm.TextCell)-1),_xlpm.TextCell),_xlpm.TextCell),_xlpm.TextCell),""))</f>
        <v>CREEK</v>
      </c>
      <c r="X2401" s="60" t="str">
        <f>IF(A2401&lt;&gt;"",IFERROR(IF(FIND(" ",G2401)&gt;=1,MID(G2401,FIND(" ",G2401)+1,LEN(G2401)),""),""),"")</f>
        <v/>
      </c>
      <c r="AC2401" s="51">
        <f>IFERROR(VALUE(MID($C2401,1,2)),0)</f>
        <v>81</v>
      </c>
      <c r="AD2401" s="44">
        <f>IFERROR(VALUE(MID($C2401,4,3)),0)</f>
        <v>36</v>
      </c>
      <c r="AE2401" s="51">
        <f>VALUE(RIGHT("00"&amp;AC2401,2)&amp;RIGHT("000"&amp;AD2401,3))</f>
        <v>81036</v>
      </c>
    </row>
    <row r="2402" spans="1:31">
      <c r="A2402" s="60" t="str">
        <f>IF(G2402&amp;Q2402&lt;&gt;"",W2402&amp;Q2402,"")</f>
        <v>CREEKwhite</v>
      </c>
      <c r="B2402" s="60" t="str">
        <f>IF(C2402&lt;&gt;"",LEFT(C2402,9),"")</f>
        <v>81-036-17</v>
      </c>
      <c r="C2402" s="73" t="s">
        <v>6619</v>
      </c>
      <c r="D2402" s="73" t="s">
        <v>6617</v>
      </c>
      <c r="E2402" s="73" t="s">
        <v>910</v>
      </c>
      <c r="F2402" s="74">
        <v>59</v>
      </c>
      <c r="G2402" s="73" t="s">
        <v>6593</v>
      </c>
      <c r="H2402" s="73" t="s">
        <v>57</v>
      </c>
      <c r="I2402" s="73" t="s">
        <v>906</v>
      </c>
      <c r="J2402" s="73" t="s">
        <v>325</v>
      </c>
      <c r="K2402" s="73" t="s">
        <v>390</v>
      </c>
      <c r="L2402" s="73" t="s">
        <v>383</v>
      </c>
      <c r="M2402" s="73" t="s">
        <v>388</v>
      </c>
      <c r="N2402" s="73" t="s">
        <v>43</v>
      </c>
      <c r="O2402" s="73" t="s">
        <v>386</v>
      </c>
      <c r="P2402" s="73" t="s">
        <v>907</v>
      </c>
      <c r="Q2402" s="73" t="s">
        <v>908</v>
      </c>
      <c r="R2402" s="73" t="s">
        <v>57</v>
      </c>
      <c r="V2402" s="60" t="str">
        <f>W2402&amp;H2402</f>
        <v>CREEKбелый</v>
      </c>
      <c r="W2402" s="60" t="str">
        <f>_xlfn.LET(_xlpm.TextCell,TEXT(G2402,"###"),IF(_xlpm.TextCell&lt;&gt;"",IF(StyleSpaceSplit,IFERROR(IF(FIND(" ",_xlpm.TextCell)&gt;=1,MID(_xlpm.TextCell,1,FIND(" ",_xlpm.TextCell)-1),_xlpm.TextCell),_xlpm.TextCell),_xlpm.TextCell),""))</f>
        <v>CREEK</v>
      </c>
      <c r="X2402" s="60" t="str">
        <f>IF(A2402&lt;&gt;"",IFERROR(IF(FIND(" ",G2402)&gt;=1,MID(G2402,FIND(" ",G2402)+1,LEN(G2402)),""),""),"")</f>
        <v/>
      </c>
      <c r="AC2402" s="51">
        <f>IFERROR(VALUE(MID($C2402,1,2)),0)</f>
        <v>81</v>
      </c>
      <c r="AD2402" s="44">
        <f>IFERROR(VALUE(MID($C2402,4,3)),0)</f>
        <v>36</v>
      </c>
      <c r="AE2402" s="51">
        <f>VALUE(RIGHT("00"&amp;AC2402,2)&amp;RIGHT("000"&amp;AD2402,3))</f>
        <v>81036</v>
      </c>
    </row>
    <row r="2403" spans="1:31">
      <c r="A2403" s="60" t="str">
        <f>IF(G2403&amp;Q2403&lt;&gt;"",W2403&amp;Q2403,"")</f>
        <v>CREEKwhite</v>
      </c>
      <c r="B2403" s="60" t="str">
        <f>IF(C2403&lt;&gt;"",LEFT(C2403,9),"")</f>
        <v>81-036-17</v>
      </c>
      <c r="C2403" s="73" t="s">
        <v>6620</v>
      </c>
      <c r="D2403" s="73" t="s">
        <v>6617</v>
      </c>
      <c r="E2403" s="73" t="s">
        <v>912</v>
      </c>
      <c r="F2403" s="74">
        <v>61</v>
      </c>
      <c r="G2403" s="73" t="s">
        <v>6593</v>
      </c>
      <c r="H2403" s="73" t="s">
        <v>57</v>
      </c>
      <c r="I2403" s="73" t="s">
        <v>906</v>
      </c>
      <c r="J2403" s="73" t="s">
        <v>325</v>
      </c>
      <c r="K2403" s="73" t="s">
        <v>390</v>
      </c>
      <c r="L2403" s="73" t="s">
        <v>383</v>
      </c>
      <c r="M2403" s="73" t="s">
        <v>388</v>
      </c>
      <c r="N2403" s="73" t="s">
        <v>43</v>
      </c>
      <c r="O2403" s="73" t="s">
        <v>386</v>
      </c>
      <c r="P2403" s="73" t="s">
        <v>907</v>
      </c>
      <c r="Q2403" s="73" t="s">
        <v>908</v>
      </c>
      <c r="R2403" s="73" t="s">
        <v>57</v>
      </c>
      <c r="V2403" s="60" t="str">
        <f>W2403&amp;H2403</f>
        <v>CREEKбелый</v>
      </c>
      <c r="W2403" s="60" t="str">
        <f>_xlfn.LET(_xlpm.TextCell,TEXT(G2403,"###"),IF(_xlpm.TextCell&lt;&gt;"",IF(StyleSpaceSplit,IFERROR(IF(FIND(" ",_xlpm.TextCell)&gt;=1,MID(_xlpm.TextCell,1,FIND(" ",_xlpm.TextCell)-1),_xlpm.TextCell),_xlpm.TextCell),_xlpm.TextCell),""))</f>
        <v>CREEK</v>
      </c>
      <c r="X2403" s="60" t="str">
        <f>IF(A2403&lt;&gt;"",IFERROR(IF(FIND(" ",G2403)&gt;=1,MID(G2403,FIND(" ",G2403)+1,LEN(G2403)),""),""),"")</f>
        <v/>
      </c>
      <c r="AC2403" s="51">
        <f>IFERROR(VALUE(MID($C2403,1,2)),0)</f>
        <v>81</v>
      </c>
      <c r="AD2403" s="44">
        <f>IFERROR(VALUE(MID($C2403,4,3)),0)</f>
        <v>36</v>
      </c>
      <c r="AE2403" s="51">
        <f>VALUE(RIGHT("00"&amp;AC2403,2)&amp;RIGHT("000"&amp;AD2403,3))</f>
        <v>81036</v>
      </c>
    </row>
    <row r="2404" spans="1:31">
      <c r="A2404" s="60" t="str">
        <f>IF(G2404&amp;Q2404&lt;&gt;"",W2404&amp;Q2404,"")</f>
        <v>CREEKburgundy</v>
      </c>
      <c r="B2404" s="60" t="str">
        <f>IF(C2404&lt;&gt;"",LEFT(C2404,9),"")</f>
        <v>81-036-12</v>
      </c>
      <c r="C2404" s="73" t="s">
        <v>6597</v>
      </c>
      <c r="D2404" s="73" t="s">
        <v>6598</v>
      </c>
      <c r="E2404" s="73" t="s">
        <v>956</v>
      </c>
      <c r="F2404" s="74">
        <v>55</v>
      </c>
      <c r="G2404" s="73" t="s">
        <v>6593</v>
      </c>
      <c r="H2404" s="73" t="s">
        <v>121</v>
      </c>
      <c r="I2404" s="73" t="s">
        <v>906</v>
      </c>
      <c r="J2404" s="73" t="s">
        <v>325</v>
      </c>
      <c r="K2404" s="73" t="s">
        <v>390</v>
      </c>
      <c r="L2404" s="73" t="s">
        <v>383</v>
      </c>
      <c r="M2404" s="73" t="s">
        <v>388</v>
      </c>
      <c r="N2404" s="73" t="s">
        <v>43</v>
      </c>
      <c r="O2404" s="73" t="s">
        <v>386</v>
      </c>
      <c r="P2404" s="73" t="s">
        <v>907</v>
      </c>
      <c r="Q2404" s="73" t="s">
        <v>1546</v>
      </c>
      <c r="R2404" s="73" t="s">
        <v>121</v>
      </c>
      <c r="V2404" s="60" t="str">
        <f>W2404&amp;H2404</f>
        <v>CREEKбордовый</v>
      </c>
      <c r="W2404" s="60" t="str">
        <f>_xlfn.LET(_xlpm.TextCell,TEXT(G2404,"###"),IF(_xlpm.TextCell&lt;&gt;"",IF(StyleSpaceSplit,IFERROR(IF(FIND(" ",_xlpm.TextCell)&gt;=1,MID(_xlpm.TextCell,1,FIND(" ",_xlpm.TextCell)-1),_xlpm.TextCell),_xlpm.TextCell),_xlpm.TextCell),""))</f>
        <v>CREEK</v>
      </c>
      <c r="X2404" s="60" t="str">
        <f>IF(A2404&lt;&gt;"",IFERROR(IF(FIND(" ",G2404)&gt;=1,MID(G2404,FIND(" ",G2404)+1,LEN(G2404)),""),""),"")</f>
        <v/>
      </c>
      <c r="AC2404" s="51">
        <f>IFERROR(VALUE(MID($C2404,1,2)),0)</f>
        <v>81</v>
      </c>
      <c r="AD2404" s="44">
        <f>IFERROR(VALUE(MID($C2404,4,3)),0)</f>
        <v>36</v>
      </c>
      <c r="AE2404" s="51">
        <f>VALUE(RIGHT("00"&amp;AC2404,2)&amp;RIGHT("000"&amp;AD2404,3))</f>
        <v>81036</v>
      </c>
    </row>
    <row r="2405" spans="1:31">
      <c r="A2405" s="60" t="str">
        <f>IF(G2405&amp;Q2405&lt;&gt;"",W2405&amp;Q2405,"")</f>
        <v>CREEKburgundy</v>
      </c>
      <c r="B2405" s="60" t="str">
        <f>IF(C2405&lt;&gt;"",LEFT(C2405,9),"")</f>
        <v>81-036-12</v>
      </c>
      <c r="C2405" s="73" t="s">
        <v>6599</v>
      </c>
      <c r="D2405" s="73" t="s">
        <v>6598</v>
      </c>
      <c r="E2405" s="73" t="s">
        <v>904</v>
      </c>
      <c r="F2405" s="74">
        <v>57</v>
      </c>
      <c r="G2405" s="73" t="s">
        <v>6593</v>
      </c>
      <c r="H2405" s="73" t="s">
        <v>121</v>
      </c>
      <c r="I2405" s="73" t="s">
        <v>906</v>
      </c>
      <c r="J2405" s="73" t="s">
        <v>325</v>
      </c>
      <c r="K2405" s="73" t="s">
        <v>390</v>
      </c>
      <c r="L2405" s="73" t="s">
        <v>383</v>
      </c>
      <c r="M2405" s="73" t="s">
        <v>388</v>
      </c>
      <c r="N2405" s="73" t="s">
        <v>43</v>
      </c>
      <c r="O2405" s="73" t="s">
        <v>386</v>
      </c>
      <c r="P2405" s="73" t="s">
        <v>907</v>
      </c>
      <c r="Q2405" s="73" t="s">
        <v>1546</v>
      </c>
      <c r="R2405" s="73" t="s">
        <v>121</v>
      </c>
      <c r="V2405" s="60" t="str">
        <f>W2405&amp;H2405</f>
        <v>CREEKбордовый</v>
      </c>
      <c r="W2405" s="60" t="str">
        <f>_xlfn.LET(_xlpm.TextCell,TEXT(G2405,"###"),IF(_xlpm.TextCell&lt;&gt;"",IF(StyleSpaceSplit,IFERROR(IF(FIND(" ",_xlpm.TextCell)&gt;=1,MID(_xlpm.TextCell,1,FIND(" ",_xlpm.TextCell)-1),_xlpm.TextCell),_xlpm.TextCell),_xlpm.TextCell),""))</f>
        <v>CREEK</v>
      </c>
      <c r="X2405" s="60" t="str">
        <f>IF(A2405&lt;&gt;"",IFERROR(IF(FIND(" ",G2405)&gt;=1,MID(G2405,FIND(" ",G2405)+1,LEN(G2405)),""),""),"")</f>
        <v/>
      </c>
      <c r="AC2405" s="51">
        <f>IFERROR(VALUE(MID($C2405,1,2)),0)</f>
        <v>81</v>
      </c>
      <c r="AD2405" s="44">
        <f>IFERROR(VALUE(MID($C2405,4,3)),0)</f>
        <v>36</v>
      </c>
      <c r="AE2405" s="51">
        <f>VALUE(RIGHT("00"&amp;AC2405,2)&amp;RIGHT("000"&amp;AD2405,3))</f>
        <v>81036</v>
      </c>
    </row>
    <row r="2406" spans="1:31">
      <c r="A2406" s="60" t="str">
        <f>IF(G2406&amp;Q2406&lt;&gt;"",W2406&amp;Q2406,"")</f>
        <v>CREEKburgundy</v>
      </c>
      <c r="B2406" s="60" t="str">
        <f>IF(C2406&lt;&gt;"",LEFT(C2406,9),"")</f>
        <v>81-036-12</v>
      </c>
      <c r="C2406" s="73" t="s">
        <v>6600</v>
      </c>
      <c r="D2406" s="73" t="s">
        <v>6598</v>
      </c>
      <c r="E2406" s="73" t="s">
        <v>910</v>
      </c>
      <c r="F2406" s="74">
        <v>59</v>
      </c>
      <c r="G2406" s="73" t="s">
        <v>6593</v>
      </c>
      <c r="H2406" s="73" t="s">
        <v>121</v>
      </c>
      <c r="I2406" s="73" t="s">
        <v>906</v>
      </c>
      <c r="J2406" s="73" t="s">
        <v>325</v>
      </c>
      <c r="K2406" s="73" t="s">
        <v>390</v>
      </c>
      <c r="L2406" s="73" t="s">
        <v>383</v>
      </c>
      <c r="M2406" s="73" t="s">
        <v>388</v>
      </c>
      <c r="N2406" s="73" t="s">
        <v>43</v>
      </c>
      <c r="O2406" s="73" t="s">
        <v>386</v>
      </c>
      <c r="P2406" s="73" t="s">
        <v>907</v>
      </c>
      <c r="Q2406" s="73" t="s">
        <v>1546</v>
      </c>
      <c r="R2406" s="73" t="s">
        <v>121</v>
      </c>
      <c r="V2406" s="60" t="str">
        <f>W2406&amp;H2406</f>
        <v>CREEKбордовый</v>
      </c>
      <c r="W2406" s="60" t="str">
        <f>_xlfn.LET(_xlpm.TextCell,TEXT(G2406,"###"),IF(_xlpm.TextCell&lt;&gt;"",IF(StyleSpaceSplit,IFERROR(IF(FIND(" ",_xlpm.TextCell)&gt;=1,MID(_xlpm.TextCell,1,FIND(" ",_xlpm.TextCell)-1),_xlpm.TextCell),_xlpm.TextCell),_xlpm.TextCell),""))</f>
        <v>CREEK</v>
      </c>
      <c r="X2406" s="60" t="str">
        <f>IF(A2406&lt;&gt;"",IFERROR(IF(FIND(" ",G2406)&gt;=1,MID(G2406,FIND(" ",G2406)+1,LEN(G2406)),""),""),"")</f>
        <v/>
      </c>
      <c r="AC2406" s="51">
        <f>IFERROR(VALUE(MID($C2406,1,2)),0)</f>
        <v>81</v>
      </c>
      <c r="AD2406" s="44">
        <f>IFERROR(VALUE(MID($C2406,4,3)),0)</f>
        <v>36</v>
      </c>
      <c r="AE2406" s="51">
        <f>VALUE(RIGHT("00"&amp;AC2406,2)&amp;RIGHT("000"&amp;AD2406,3))</f>
        <v>81036</v>
      </c>
    </row>
    <row r="2407" spans="1:31">
      <c r="A2407" s="60" t="str">
        <f>IF(G2407&amp;Q2407&lt;&gt;"",W2407&amp;Q2407,"")</f>
        <v>CREEKburgundy</v>
      </c>
      <c r="B2407" s="60" t="str">
        <f>IF(C2407&lt;&gt;"",LEFT(C2407,9),"")</f>
        <v>81-036-12</v>
      </c>
      <c r="C2407" s="73" t="s">
        <v>6601</v>
      </c>
      <c r="D2407" s="73" t="s">
        <v>6598</v>
      </c>
      <c r="E2407" s="73" t="s">
        <v>912</v>
      </c>
      <c r="F2407" s="74">
        <v>61</v>
      </c>
      <c r="G2407" s="73" t="s">
        <v>6593</v>
      </c>
      <c r="H2407" s="73" t="s">
        <v>121</v>
      </c>
      <c r="I2407" s="73" t="s">
        <v>906</v>
      </c>
      <c r="J2407" s="73" t="s">
        <v>325</v>
      </c>
      <c r="K2407" s="73" t="s">
        <v>390</v>
      </c>
      <c r="L2407" s="73" t="s">
        <v>383</v>
      </c>
      <c r="M2407" s="73" t="s">
        <v>388</v>
      </c>
      <c r="N2407" s="73" t="s">
        <v>43</v>
      </c>
      <c r="O2407" s="73" t="s">
        <v>386</v>
      </c>
      <c r="P2407" s="73" t="s">
        <v>907</v>
      </c>
      <c r="Q2407" s="73" t="s">
        <v>1546</v>
      </c>
      <c r="R2407" s="73" t="s">
        <v>121</v>
      </c>
      <c r="V2407" s="60" t="str">
        <f>W2407&amp;H2407</f>
        <v>CREEKбордовый</v>
      </c>
      <c r="W2407" s="60" t="str">
        <f>_xlfn.LET(_xlpm.TextCell,TEXT(G2407,"###"),IF(_xlpm.TextCell&lt;&gt;"",IF(StyleSpaceSplit,IFERROR(IF(FIND(" ",_xlpm.TextCell)&gt;=1,MID(_xlpm.TextCell,1,FIND(" ",_xlpm.TextCell)-1),_xlpm.TextCell),_xlpm.TextCell),_xlpm.TextCell),""))</f>
        <v>CREEK</v>
      </c>
      <c r="X2407" s="60" t="str">
        <f>IF(A2407&lt;&gt;"",IFERROR(IF(FIND(" ",G2407)&gt;=1,MID(G2407,FIND(" ",G2407)+1,LEN(G2407)),""),""),"")</f>
        <v/>
      </c>
      <c r="AC2407" s="51">
        <f>IFERROR(VALUE(MID($C2407,1,2)),0)</f>
        <v>81</v>
      </c>
      <c r="AD2407" s="44">
        <f>IFERROR(VALUE(MID($C2407,4,3)),0)</f>
        <v>36</v>
      </c>
      <c r="AE2407" s="51">
        <f>VALUE(RIGHT("00"&amp;AC2407,2)&amp;RIGHT("000"&amp;AD2407,3))</f>
        <v>81036</v>
      </c>
    </row>
    <row r="2408" spans="1:31">
      <c r="A2408" s="60" t="str">
        <f>IF(G2408&amp;Q2408&lt;&gt;"",W2408&amp;Q2408,"")</f>
        <v>CREEKpink</v>
      </c>
      <c r="B2408" s="60" t="str">
        <f>IF(C2408&lt;&gt;"",LEFT(C2408,9),"")</f>
        <v>81-036-34</v>
      </c>
      <c r="C2408" s="73" t="s">
        <v>6612</v>
      </c>
      <c r="D2408" s="73" t="s">
        <v>6613</v>
      </c>
      <c r="E2408" s="73" t="s">
        <v>956</v>
      </c>
      <c r="F2408" s="74">
        <v>55</v>
      </c>
      <c r="G2408" s="73" t="s">
        <v>6593</v>
      </c>
      <c r="H2408" s="73" t="s">
        <v>68</v>
      </c>
      <c r="I2408" s="73" t="s">
        <v>906</v>
      </c>
      <c r="J2408" s="73" t="s">
        <v>325</v>
      </c>
      <c r="K2408" s="73" t="s">
        <v>390</v>
      </c>
      <c r="L2408" s="73" t="s">
        <v>383</v>
      </c>
      <c r="M2408" s="73" t="s">
        <v>388</v>
      </c>
      <c r="N2408" s="73" t="s">
        <v>43</v>
      </c>
      <c r="O2408" s="73" t="s">
        <v>386</v>
      </c>
      <c r="P2408" s="73" t="s">
        <v>907</v>
      </c>
      <c r="Q2408" s="73" t="s">
        <v>1119</v>
      </c>
      <c r="R2408" s="73" t="s">
        <v>68</v>
      </c>
      <c r="V2408" s="60" t="str">
        <f>W2408&amp;H2408</f>
        <v>CREEKрозовый</v>
      </c>
      <c r="W2408" s="60" t="str">
        <f>_xlfn.LET(_xlpm.TextCell,TEXT(G2408,"###"),IF(_xlpm.TextCell&lt;&gt;"",IF(StyleSpaceSplit,IFERROR(IF(FIND(" ",_xlpm.TextCell)&gt;=1,MID(_xlpm.TextCell,1,FIND(" ",_xlpm.TextCell)-1),_xlpm.TextCell),_xlpm.TextCell),_xlpm.TextCell),""))</f>
        <v>CREEK</v>
      </c>
      <c r="X2408" s="60" t="str">
        <f>IF(A2408&lt;&gt;"",IFERROR(IF(FIND(" ",G2408)&gt;=1,MID(G2408,FIND(" ",G2408)+1,LEN(G2408)),""),""),"")</f>
        <v/>
      </c>
      <c r="AC2408" s="51">
        <f>IFERROR(VALUE(MID($C2408,1,2)),0)</f>
        <v>81</v>
      </c>
      <c r="AD2408" s="44">
        <f>IFERROR(VALUE(MID($C2408,4,3)),0)</f>
        <v>36</v>
      </c>
      <c r="AE2408" s="51">
        <f>VALUE(RIGHT("00"&amp;AC2408,2)&amp;RIGHT("000"&amp;AD2408,3))</f>
        <v>81036</v>
      </c>
    </row>
    <row r="2409" spans="1:31">
      <c r="A2409" s="60" t="str">
        <f>IF(G2409&amp;Q2409&lt;&gt;"",W2409&amp;Q2409,"")</f>
        <v>CREEKpink</v>
      </c>
      <c r="B2409" s="60" t="str">
        <f>IF(C2409&lt;&gt;"",LEFT(C2409,9),"")</f>
        <v>81-036-34</v>
      </c>
      <c r="C2409" s="73" t="s">
        <v>6614</v>
      </c>
      <c r="D2409" s="73" t="s">
        <v>6613</v>
      </c>
      <c r="E2409" s="73" t="s">
        <v>904</v>
      </c>
      <c r="F2409" s="74">
        <v>57</v>
      </c>
      <c r="G2409" s="73" t="s">
        <v>6593</v>
      </c>
      <c r="H2409" s="73" t="s">
        <v>68</v>
      </c>
      <c r="I2409" s="73" t="s">
        <v>906</v>
      </c>
      <c r="J2409" s="73" t="s">
        <v>325</v>
      </c>
      <c r="K2409" s="73" t="s">
        <v>390</v>
      </c>
      <c r="L2409" s="73" t="s">
        <v>383</v>
      </c>
      <c r="M2409" s="73" t="s">
        <v>388</v>
      </c>
      <c r="N2409" s="73" t="s">
        <v>43</v>
      </c>
      <c r="O2409" s="73" t="s">
        <v>386</v>
      </c>
      <c r="P2409" s="73" t="s">
        <v>907</v>
      </c>
      <c r="Q2409" s="73" t="s">
        <v>1119</v>
      </c>
      <c r="R2409" s="73" t="s">
        <v>68</v>
      </c>
      <c r="V2409" s="60" t="str">
        <f>W2409&amp;H2409</f>
        <v>CREEKрозовый</v>
      </c>
      <c r="W2409" s="60" t="str">
        <f>_xlfn.LET(_xlpm.TextCell,TEXT(G2409,"###"),IF(_xlpm.TextCell&lt;&gt;"",IF(StyleSpaceSplit,IFERROR(IF(FIND(" ",_xlpm.TextCell)&gt;=1,MID(_xlpm.TextCell,1,FIND(" ",_xlpm.TextCell)-1),_xlpm.TextCell),_xlpm.TextCell),_xlpm.TextCell),""))</f>
        <v>CREEK</v>
      </c>
      <c r="X2409" s="60" t="str">
        <f>IF(A2409&lt;&gt;"",IFERROR(IF(FIND(" ",G2409)&gt;=1,MID(G2409,FIND(" ",G2409)+1,LEN(G2409)),""),""),"")</f>
        <v/>
      </c>
      <c r="AC2409" s="51">
        <f>IFERROR(VALUE(MID($C2409,1,2)),0)</f>
        <v>81</v>
      </c>
      <c r="AD2409" s="44">
        <f>IFERROR(VALUE(MID($C2409,4,3)),0)</f>
        <v>36</v>
      </c>
      <c r="AE2409" s="51">
        <f>VALUE(RIGHT("00"&amp;AC2409,2)&amp;RIGHT("000"&amp;AD2409,3))</f>
        <v>81036</v>
      </c>
    </row>
    <row r="2410" spans="1:31">
      <c r="A2410" s="60" t="str">
        <f>IF(G2410&amp;Q2410&lt;&gt;"",W2410&amp;Q2410,"")</f>
        <v>CREEKpink</v>
      </c>
      <c r="B2410" s="60" t="str">
        <f>IF(C2410&lt;&gt;"",LEFT(C2410,9),"")</f>
        <v>81-036-34</v>
      </c>
      <c r="C2410" s="73" t="s">
        <v>6615</v>
      </c>
      <c r="D2410" s="73" t="s">
        <v>6613</v>
      </c>
      <c r="E2410" s="73" t="s">
        <v>910</v>
      </c>
      <c r="F2410" s="74">
        <v>59</v>
      </c>
      <c r="G2410" s="73" t="s">
        <v>6593</v>
      </c>
      <c r="H2410" s="73" t="s">
        <v>68</v>
      </c>
      <c r="I2410" s="73" t="s">
        <v>906</v>
      </c>
      <c r="J2410" s="73" t="s">
        <v>325</v>
      </c>
      <c r="K2410" s="73" t="s">
        <v>390</v>
      </c>
      <c r="L2410" s="73" t="s">
        <v>383</v>
      </c>
      <c r="M2410" s="73" t="s">
        <v>388</v>
      </c>
      <c r="N2410" s="73" t="s">
        <v>43</v>
      </c>
      <c r="O2410" s="73" t="s">
        <v>386</v>
      </c>
      <c r="P2410" s="73" t="s">
        <v>907</v>
      </c>
      <c r="Q2410" s="73" t="s">
        <v>1119</v>
      </c>
      <c r="R2410" s="73" t="s">
        <v>68</v>
      </c>
      <c r="V2410" s="60" t="str">
        <f>W2410&amp;H2410</f>
        <v>CREEKрозовый</v>
      </c>
      <c r="W2410" s="60" t="str">
        <f>_xlfn.LET(_xlpm.TextCell,TEXT(G2410,"###"),IF(_xlpm.TextCell&lt;&gt;"",IF(StyleSpaceSplit,IFERROR(IF(FIND(" ",_xlpm.TextCell)&gt;=1,MID(_xlpm.TextCell,1,FIND(" ",_xlpm.TextCell)-1),_xlpm.TextCell),_xlpm.TextCell),_xlpm.TextCell),""))</f>
        <v>CREEK</v>
      </c>
      <c r="X2410" s="60" t="str">
        <f>IF(A2410&lt;&gt;"",IFERROR(IF(FIND(" ",G2410)&gt;=1,MID(G2410,FIND(" ",G2410)+1,LEN(G2410)),""),""),"")</f>
        <v/>
      </c>
      <c r="AC2410" s="51">
        <f>IFERROR(VALUE(MID($C2410,1,2)),0)</f>
        <v>81</v>
      </c>
      <c r="AD2410" s="44">
        <f>IFERROR(VALUE(MID($C2410,4,3)),0)</f>
        <v>36</v>
      </c>
      <c r="AE2410" s="51">
        <f>VALUE(RIGHT("00"&amp;AC2410,2)&amp;RIGHT("000"&amp;AD2410,3))</f>
        <v>81036</v>
      </c>
    </row>
    <row r="2411" spans="1:31">
      <c r="A2411" s="60" t="str">
        <f>IF(G2411&amp;Q2411&lt;&gt;"",W2411&amp;Q2411,"")</f>
        <v>CREEKgrey</v>
      </c>
      <c r="B2411" s="60" t="str">
        <f>IF(C2411&lt;&gt;"",LEFT(C2411,9),"")</f>
        <v>81-036-08</v>
      </c>
      <c r="C2411" s="73" t="s">
        <v>6602</v>
      </c>
      <c r="D2411" s="73" t="s">
        <v>6603</v>
      </c>
      <c r="E2411" s="73" t="s">
        <v>956</v>
      </c>
      <c r="F2411" s="74">
        <v>55</v>
      </c>
      <c r="G2411" s="73" t="s">
        <v>6593</v>
      </c>
      <c r="H2411" s="73" t="s">
        <v>83</v>
      </c>
      <c r="I2411" s="73" t="s">
        <v>906</v>
      </c>
      <c r="J2411" s="73" t="s">
        <v>325</v>
      </c>
      <c r="K2411" s="73" t="s">
        <v>390</v>
      </c>
      <c r="L2411" s="73" t="s">
        <v>383</v>
      </c>
      <c r="M2411" s="73" t="s">
        <v>388</v>
      </c>
      <c r="N2411" s="73" t="s">
        <v>43</v>
      </c>
      <c r="O2411" s="73" t="s">
        <v>386</v>
      </c>
      <c r="P2411" s="73" t="s">
        <v>907</v>
      </c>
      <c r="Q2411" s="73" t="s">
        <v>917</v>
      </c>
      <c r="R2411" s="73" t="s">
        <v>83</v>
      </c>
      <c r="V2411" s="60" t="str">
        <f>W2411&amp;H2411</f>
        <v>CREEKсерый</v>
      </c>
      <c r="W2411" s="60" t="str">
        <f>_xlfn.LET(_xlpm.TextCell,TEXT(G2411,"###"),IF(_xlpm.TextCell&lt;&gt;"",IF(StyleSpaceSplit,IFERROR(IF(FIND(" ",_xlpm.TextCell)&gt;=1,MID(_xlpm.TextCell,1,FIND(" ",_xlpm.TextCell)-1),_xlpm.TextCell),_xlpm.TextCell),_xlpm.TextCell),""))</f>
        <v>CREEK</v>
      </c>
      <c r="X2411" s="60" t="str">
        <f>IF(A2411&lt;&gt;"",IFERROR(IF(FIND(" ",G2411)&gt;=1,MID(G2411,FIND(" ",G2411)+1,LEN(G2411)),""),""),"")</f>
        <v/>
      </c>
      <c r="AC2411" s="51">
        <f>IFERROR(VALUE(MID($C2411,1,2)),0)</f>
        <v>81</v>
      </c>
      <c r="AD2411" s="44">
        <f>IFERROR(VALUE(MID($C2411,4,3)),0)</f>
        <v>36</v>
      </c>
      <c r="AE2411" s="51">
        <f>VALUE(RIGHT("00"&amp;AC2411,2)&amp;RIGHT("000"&amp;AD2411,3))</f>
        <v>81036</v>
      </c>
    </row>
    <row r="2412" spans="1:31">
      <c r="A2412" s="60" t="str">
        <f>IF(G2412&amp;Q2412&lt;&gt;"",W2412&amp;Q2412,"")</f>
        <v>CREEKgrey</v>
      </c>
      <c r="B2412" s="60" t="str">
        <f>IF(C2412&lt;&gt;"",LEFT(C2412,9),"")</f>
        <v>81-036-08</v>
      </c>
      <c r="C2412" s="73" t="s">
        <v>6604</v>
      </c>
      <c r="D2412" s="73" t="s">
        <v>6603</v>
      </c>
      <c r="E2412" s="73" t="s">
        <v>904</v>
      </c>
      <c r="F2412" s="74">
        <v>57</v>
      </c>
      <c r="G2412" s="73" t="s">
        <v>6593</v>
      </c>
      <c r="H2412" s="73" t="s">
        <v>83</v>
      </c>
      <c r="I2412" s="73" t="s">
        <v>906</v>
      </c>
      <c r="J2412" s="73" t="s">
        <v>325</v>
      </c>
      <c r="K2412" s="73" t="s">
        <v>390</v>
      </c>
      <c r="L2412" s="73" t="s">
        <v>383</v>
      </c>
      <c r="M2412" s="73" t="s">
        <v>388</v>
      </c>
      <c r="N2412" s="73" t="s">
        <v>43</v>
      </c>
      <c r="O2412" s="73" t="s">
        <v>386</v>
      </c>
      <c r="P2412" s="73" t="s">
        <v>907</v>
      </c>
      <c r="Q2412" s="73" t="s">
        <v>917</v>
      </c>
      <c r="R2412" s="73" t="s">
        <v>83</v>
      </c>
      <c r="V2412" s="60" t="str">
        <f>W2412&amp;H2412</f>
        <v>CREEKсерый</v>
      </c>
      <c r="W2412" s="60" t="str">
        <f>_xlfn.LET(_xlpm.TextCell,TEXT(G2412,"###"),IF(_xlpm.TextCell&lt;&gt;"",IF(StyleSpaceSplit,IFERROR(IF(FIND(" ",_xlpm.TextCell)&gt;=1,MID(_xlpm.TextCell,1,FIND(" ",_xlpm.TextCell)-1),_xlpm.TextCell),_xlpm.TextCell),_xlpm.TextCell),""))</f>
        <v>CREEK</v>
      </c>
      <c r="X2412" s="60" t="str">
        <f>IF(A2412&lt;&gt;"",IFERROR(IF(FIND(" ",G2412)&gt;=1,MID(G2412,FIND(" ",G2412)+1,LEN(G2412)),""),""),"")</f>
        <v/>
      </c>
      <c r="AC2412" s="51">
        <f>IFERROR(VALUE(MID($C2412,1,2)),0)</f>
        <v>81</v>
      </c>
      <c r="AD2412" s="44">
        <f>IFERROR(VALUE(MID($C2412,4,3)),0)</f>
        <v>36</v>
      </c>
      <c r="AE2412" s="51">
        <f>VALUE(RIGHT("00"&amp;AC2412,2)&amp;RIGHT("000"&amp;AD2412,3))</f>
        <v>81036</v>
      </c>
    </row>
    <row r="2413" spans="1:31">
      <c r="A2413" s="60" t="str">
        <f>IF(G2413&amp;Q2413&lt;&gt;"",W2413&amp;Q2413,"")</f>
        <v>CREEKgrey</v>
      </c>
      <c r="B2413" s="60" t="str">
        <f>IF(C2413&lt;&gt;"",LEFT(C2413,9),"")</f>
        <v>81-036-08</v>
      </c>
      <c r="C2413" s="73" t="s">
        <v>6605</v>
      </c>
      <c r="D2413" s="73" t="s">
        <v>6603</v>
      </c>
      <c r="E2413" s="73" t="s">
        <v>910</v>
      </c>
      <c r="F2413" s="74">
        <v>59</v>
      </c>
      <c r="G2413" s="73" t="s">
        <v>6593</v>
      </c>
      <c r="H2413" s="73" t="s">
        <v>83</v>
      </c>
      <c r="I2413" s="73" t="s">
        <v>906</v>
      </c>
      <c r="J2413" s="73" t="s">
        <v>325</v>
      </c>
      <c r="K2413" s="73" t="s">
        <v>390</v>
      </c>
      <c r="L2413" s="73" t="s">
        <v>383</v>
      </c>
      <c r="M2413" s="73" t="s">
        <v>388</v>
      </c>
      <c r="N2413" s="73" t="s">
        <v>43</v>
      </c>
      <c r="O2413" s="73" t="s">
        <v>386</v>
      </c>
      <c r="P2413" s="73" t="s">
        <v>907</v>
      </c>
      <c r="Q2413" s="73" t="s">
        <v>917</v>
      </c>
      <c r="R2413" s="73" t="s">
        <v>83</v>
      </c>
      <c r="V2413" s="60" t="str">
        <f>W2413&amp;H2413</f>
        <v>CREEKсерый</v>
      </c>
      <c r="W2413" s="60" t="str">
        <f>_xlfn.LET(_xlpm.TextCell,TEXT(G2413,"###"),IF(_xlpm.TextCell&lt;&gt;"",IF(StyleSpaceSplit,IFERROR(IF(FIND(" ",_xlpm.TextCell)&gt;=1,MID(_xlpm.TextCell,1,FIND(" ",_xlpm.TextCell)-1),_xlpm.TextCell),_xlpm.TextCell),_xlpm.TextCell),""))</f>
        <v>CREEK</v>
      </c>
      <c r="X2413" s="60" t="str">
        <f>IF(A2413&lt;&gt;"",IFERROR(IF(FIND(" ",G2413)&gt;=1,MID(G2413,FIND(" ",G2413)+1,LEN(G2413)),""),""),"")</f>
        <v/>
      </c>
      <c r="AC2413" s="51">
        <f>IFERROR(VALUE(MID($C2413,1,2)),0)</f>
        <v>81</v>
      </c>
      <c r="AD2413" s="44">
        <f>IFERROR(VALUE(MID($C2413,4,3)),0)</f>
        <v>36</v>
      </c>
      <c r="AE2413" s="51">
        <f>VALUE(RIGHT("00"&amp;AC2413,2)&amp;RIGHT("000"&amp;AD2413,3))</f>
        <v>81036</v>
      </c>
    </row>
    <row r="2414" spans="1:31">
      <c r="A2414" s="60" t="str">
        <f>IF(G2414&amp;Q2414&lt;&gt;"",W2414&amp;Q2414,"")</f>
        <v>CREEKgrey</v>
      </c>
      <c r="B2414" s="60" t="str">
        <f>IF(C2414&lt;&gt;"",LEFT(C2414,9),"")</f>
        <v>81-036-08</v>
      </c>
      <c r="C2414" s="73" t="s">
        <v>6606</v>
      </c>
      <c r="D2414" s="73" t="s">
        <v>6603</v>
      </c>
      <c r="E2414" s="73" t="s">
        <v>912</v>
      </c>
      <c r="F2414" s="74">
        <v>61</v>
      </c>
      <c r="G2414" s="73" t="s">
        <v>6593</v>
      </c>
      <c r="H2414" s="73" t="s">
        <v>83</v>
      </c>
      <c r="I2414" s="73" t="s">
        <v>906</v>
      </c>
      <c r="J2414" s="73" t="s">
        <v>325</v>
      </c>
      <c r="K2414" s="73" t="s">
        <v>390</v>
      </c>
      <c r="L2414" s="73" t="s">
        <v>383</v>
      </c>
      <c r="M2414" s="73" t="s">
        <v>388</v>
      </c>
      <c r="N2414" s="73" t="s">
        <v>43</v>
      </c>
      <c r="O2414" s="73" t="s">
        <v>386</v>
      </c>
      <c r="P2414" s="73" t="s">
        <v>907</v>
      </c>
      <c r="Q2414" s="73" t="s">
        <v>917</v>
      </c>
      <c r="R2414" s="73" t="s">
        <v>83</v>
      </c>
      <c r="V2414" s="60" t="str">
        <f>W2414&amp;H2414</f>
        <v>CREEKсерый</v>
      </c>
      <c r="W2414" s="60" t="str">
        <f>_xlfn.LET(_xlpm.TextCell,TEXT(G2414,"###"),IF(_xlpm.TextCell&lt;&gt;"",IF(StyleSpaceSplit,IFERROR(IF(FIND(" ",_xlpm.TextCell)&gt;=1,MID(_xlpm.TextCell,1,FIND(" ",_xlpm.TextCell)-1),_xlpm.TextCell),_xlpm.TextCell),_xlpm.TextCell),""))</f>
        <v>CREEK</v>
      </c>
      <c r="X2414" s="60" t="str">
        <f>IF(A2414&lt;&gt;"",IFERROR(IF(FIND(" ",G2414)&gt;=1,MID(G2414,FIND(" ",G2414)+1,LEN(G2414)),""),""),"")</f>
        <v/>
      </c>
      <c r="AC2414" s="51">
        <f>IFERROR(VALUE(MID($C2414,1,2)),0)</f>
        <v>81</v>
      </c>
      <c r="AD2414" s="44">
        <f>IFERROR(VALUE(MID($C2414,4,3)),0)</f>
        <v>36</v>
      </c>
      <c r="AE2414" s="51">
        <f>VALUE(RIGHT("00"&amp;AC2414,2)&amp;RIGHT("000"&amp;AD2414,3))</f>
        <v>81036</v>
      </c>
    </row>
    <row r="2415" spans="1:31">
      <c r="A2415" s="60" t="str">
        <f>IF(G2415&amp;Q2415&lt;&gt;"",W2415&amp;Q2415,"")</f>
        <v>CREEKnavy</v>
      </c>
      <c r="B2415" s="60" t="str">
        <f>IF(C2415&lt;&gt;"",LEFT(C2415,9),"")</f>
        <v>81-036-16</v>
      </c>
      <c r="C2415" s="73" t="s">
        <v>6607</v>
      </c>
      <c r="D2415" s="73" t="s">
        <v>6608</v>
      </c>
      <c r="E2415" s="73" t="s">
        <v>956</v>
      </c>
      <c r="F2415" s="74">
        <v>55</v>
      </c>
      <c r="G2415" s="73" t="s">
        <v>6593</v>
      </c>
      <c r="H2415" s="73" t="s">
        <v>55</v>
      </c>
      <c r="I2415" s="73" t="s">
        <v>906</v>
      </c>
      <c r="J2415" s="73" t="s">
        <v>325</v>
      </c>
      <c r="K2415" s="73" t="s">
        <v>390</v>
      </c>
      <c r="L2415" s="73" t="s">
        <v>383</v>
      </c>
      <c r="M2415" s="73" t="s">
        <v>388</v>
      </c>
      <c r="N2415" s="73" t="s">
        <v>43</v>
      </c>
      <c r="O2415" s="73" t="s">
        <v>386</v>
      </c>
      <c r="P2415" s="73" t="s">
        <v>907</v>
      </c>
      <c r="Q2415" s="73" t="s">
        <v>1003</v>
      </c>
      <c r="R2415" s="73" t="s">
        <v>71</v>
      </c>
      <c r="V2415" s="60" t="str">
        <f>W2415&amp;H2415</f>
        <v>CREEKтемно-синий</v>
      </c>
      <c r="W2415" s="60" t="str">
        <f>_xlfn.LET(_xlpm.TextCell,TEXT(G2415,"###"),IF(_xlpm.TextCell&lt;&gt;"",IF(StyleSpaceSplit,IFERROR(IF(FIND(" ",_xlpm.TextCell)&gt;=1,MID(_xlpm.TextCell,1,FIND(" ",_xlpm.TextCell)-1),_xlpm.TextCell),_xlpm.TextCell),_xlpm.TextCell),""))</f>
        <v>CREEK</v>
      </c>
      <c r="X2415" s="60" t="str">
        <f>IF(A2415&lt;&gt;"",IFERROR(IF(FIND(" ",G2415)&gt;=1,MID(G2415,FIND(" ",G2415)+1,LEN(G2415)),""),""),"")</f>
        <v/>
      </c>
      <c r="AC2415" s="51">
        <f>IFERROR(VALUE(MID($C2415,1,2)),0)</f>
        <v>81</v>
      </c>
      <c r="AD2415" s="44">
        <f>IFERROR(VALUE(MID($C2415,4,3)),0)</f>
        <v>36</v>
      </c>
      <c r="AE2415" s="51">
        <f>VALUE(RIGHT("00"&amp;AC2415,2)&amp;RIGHT("000"&amp;AD2415,3))</f>
        <v>81036</v>
      </c>
    </row>
    <row r="2416" spans="1:31">
      <c r="A2416" s="60" t="str">
        <f>IF(G2416&amp;Q2416&lt;&gt;"",W2416&amp;Q2416,"")</f>
        <v>CREEKnavy</v>
      </c>
      <c r="B2416" s="60" t="str">
        <f>IF(C2416&lt;&gt;"",LEFT(C2416,9),"")</f>
        <v>81-036-16</v>
      </c>
      <c r="C2416" s="73" t="s">
        <v>6609</v>
      </c>
      <c r="D2416" s="73" t="s">
        <v>6608</v>
      </c>
      <c r="E2416" s="73" t="s">
        <v>904</v>
      </c>
      <c r="F2416" s="74">
        <v>57</v>
      </c>
      <c r="G2416" s="73" t="s">
        <v>6593</v>
      </c>
      <c r="H2416" s="73" t="s">
        <v>55</v>
      </c>
      <c r="I2416" s="73" t="s">
        <v>906</v>
      </c>
      <c r="J2416" s="73" t="s">
        <v>325</v>
      </c>
      <c r="K2416" s="73" t="s">
        <v>390</v>
      </c>
      <c r="L2416" s="73" t="s">
        <v>383</v>
      </c>
      <c r="M2416" s="73" t="s">
        <v>388</v>
      </c>
      <c r="N2416" s="73" t="s">
        <v>43</v>
      </c>
      <c r="O2416" s="73" t="s">
        <v>386</v>
      </c>
      <c r="P2416" s="73" t="s">
        <v>907</v>
      </c>
      <c r="Q2416" s="73" t="s">
        <v>1003</v>
      </c>
      <c r="R2416" s="73" t="s">
        <v>71</v>
      </c>
      <c r="V2416" s="60" t="str">
        <f>W2416&amp;H2416</f>
        <v>CREEKтемно-синий</v>
      </c>
      <c r="W2416" s="60" t="str">
        <f>_xlfn.LET(_xlpm.TextCell,TEXT(G2416,"###"),IF(_xlpm.TextCell&lt;&gt;"",IF(StyleSpaceSplit,IFERROR(IF(FIND(" ",_xlpm.TextCell)&gt;=1,MID(_xlpm.TextCell,1,FIND(" ",_xlpm.TextCell)-1),_xlpm.TextCell),_xlpm.TextCell),_xlpm.TextCell),""))</f>
        <v>CREEK</v>
      </c>
      <c r="X2416" s="60" t="str">
        <f>IF(A2416&lt;&gt;"",IFERROR(IF(FIND(" ",G2416)&gt;=1,MID(G2416,FIND(" ",G2416)+1,LEN(G2416)),""),""),"")</f>
        <v/>
      </c>
      <c r="AC2416" s="51">
        <f>IFERROR(VALUE(MID($C2416,1,2)),0)</f>
        <v>81</v>
      </c>
      <c r="AD2416" s="44">
        <f>IFERROR(VALUE(MID($C2416,4,3)),0)</f>
        <v>36</v>
      </c>
      <c r="AE2416" s="51">
        <f>VALUE(RIGHT("00"&amp;AC2416,2)&amp;RIGHT("000"&amp;AD2416,3))</f>
        <v>81036</v>
      </c>
    </row>
    <row r="2417" spans="1:31">
      <c r="A2417" s="60" t="str">
        <f>IF(G2417&amp;Q2417&lt;&gt;"",W2417&amp;Q2417,"")</f>
        <v>CREEKnavy</v>
      </c>
      <c r="B2417" s="60" t="str">
        <f>IF(C2417&lt;&gt;"",LEFT(C2417,9),"")</f>
        <v>81-036-16</v>
      </c>
      <c r="C2417" s="73" t="s">
        <v>6610</v>
      </c>
      <c r="D2417" s="73" t="s">
        <v>6608</v>
      </c>
      <c r="E2417" s="73" t="s">
        <v>910</v>
      </c>
      <c r="F2417" s="74">
        <v>59</v>
      </c>
      <c r="G2417" s="73" t="s">
        <v>6593</v>
      </c>
      <c r="H2417" s="73" t="s">
        <v>55</v>
      </c>
      <c r="I2417" s="73" t="s">
        <v>906</v>
      </c>
      <c r="J2417" s="73" t="s">
        <v>325</v>
      </c>
      <c r="K2417" s="73" t="s">
        <v>390</v>
      </c>
      <c r="L2417" s="73" t="s">
        <v>383</v>
      </c>
      <c r="M2417" s="73" t="s">
        <v>388</v>
      </c>
      <c r="N2417" s="73" t="s">
        <v>43</v>
      </c>
      <c r="O2417" s="73" t="s">
        <v>386</v>
      </c>
      <c r="P2417" s="73" t="s">
        <v>907</v>
      </c>
      <c r="Q2417" s="73" t="s">
        <v>1003</v>
      </c>
      <c r="R2417" s="73" t="s">
        <v>71</v>
      </c>
      <c r="V2417" s="60" t="str">
        <f>W2417&amp;H2417</f>
        <v>CREEKтемно-синий</v>
      </c>
      <c r="W2417" s="60" t="str">
        <f>_xlfn.LET(_xlpm.TextCell,TEXT(G2417,"###"),IF(_xlpm.TextCell&lt;&gt;"",IF(StyleSpaceSplit,IFERROR(IF(FIND(" ",_xlpm.TextCell)&gt;=1,MID(_xlpm.TextCell,1,FIND(" ",_xlpm.TextCell)-1),_xlpm.TextCell),_xlpm.TextCell),_xlpm.TextCell),""))</f>
        <v>CREEK</v>
      </c>
      <c r="X2417" s="60" t="str">
        <f>IF(A2417&lt;&gt;"",IFERROR(IF(FIND(" ",G2417)&gt;=1,MID(G2417,FIND(" ",G2417)+1,LEN(G2417)),""),""),"")</f>
        <v/>
      </c>
      <c r="AC2417" s="51">
        <f>IFERROR(VALUE(MID($C2417,1,2)),0)</f>
        <v>81</v>
      </c>
      <c r="AD2417" s="44">
        <f>IFERROR(VALUE(MID($C2417,4,3)),0)</f>
        <v>36</v>
      </c>
      <c r="AE2417" s="51">
        <f>VALUE(RIGHT("00"&amp;AC2417,2)&amp;RIGHT("000"&amp;AD2417,3))</f>
        <v>81036</v>
      </c>
    </row>
    <row r="2418" spans="1:31">
      <c r="A2418" s="60" t="str">
        <f>IF(G2418&amp;Q2418&lt;&gt;"",W2418&amp;Q2418,"")</f>
        <v>CREEKnavy</v>
      </c>
      <c r="B2418" s="60" t="str">
        <f>IF(C2418&lt;&gt;"",LEFT(C2418,9),"")</f>
        <v>81-036-16</v>
      </c>
      <c r="C2418" s="73" t="s">
        <v>6611</v>
      </c>
      <c r="D2418" s="73" t="s">
        <v>6608</v>
      </c>
      <c r="E2418" s="73" t="s">
        <v>912</v>
      </c>
      <c r="F2418" s="74">
        <v>61</v>
      </c>
      <c r="G2418" s="73" t="s">
        <v>6593</v>
      </c>
      <c r="H2418" s="73" t="s">
        <v>55</v>
      </c>
      <c r="I2418" s="73" t="s">
        <v>906</v>
      </c>
      <c r="J2418" s="73" t="s">
        <v>325</v>
      </c>
      <c r="K2418" s="73" t="s">
        <v>390</v>
      </c>
      <c r="L2418" s="73" t="s">
        <v>383</v>
      </c>
      <c r="M2418" s="73" t="s">
        <v>388</v>
      </c>
      <c r="N2418" s="73" t="s">
        <v>43</v>
      </c>
      <c r="O2418" s="73" t="s">
        <v>386</v>
      </c>
      <c r="P2418" s="73" t="s">
        <v>907</v>
      </c>
      <c r="Q2418" s="73" t="s">
        <v>1003</v>
      </c>
      <c r="R2418" s="73" t="s">
        <v>71</v>
      </c>
      <c r="V2418" s="60" t="str">
        <f>W2418&amp;H2418</f>
        <v>CREEKтемно-синий</v>
      </c>
      <c r="W2418" s="60" t="str">
        <f>_xlfn.LET(_xlpm.TextCell,TEXT(G2418,"###"),IF(_xlpm.TextCell&lt;&gt;"",IF(StyleSpaceSplit,IFERROR(IF(FIND(" ",_xlpm.TextCell)&gt;=1,MID(_xlpm.TextCell,1,FIND(" ",_xlpm.TextCell)-1),_xlpm.TextCell),_xlpm.TextCell),_xlpm.TextCell),""))</f>
        <v>CREEK</v>
      </c>
      <c r="X2418" s="60" t="str">
        <f>IF(A2418&lt;&gt;"",IFERROR(IF(FIND(" ",G2418)&gt;=1,MID(G2418,FIND(" ",G2418)+1,LEN(G2418)),""),""),"")</f>
        <v/>
      </c>
      <c r="AC2418" s="51">
        <f>IFERROR(VALUE(MID($C2418,1,2)),0)</f>
        <v>81</v>
      </c>
      <c r="AD2418" s="44">
        <f>IFERROR(VALUE(MID($C2418,4,3)),0)</f>
        <v>36</v>
      </c>
      <c r="AE2418" s="51">
        <f>VALUE(RIGHT("00"&amp;AC2418,2)&amp;RIGHT("000"&amp;AD2418,3))</f>
        <v>81036</v>
      </c>
    </row>
    <row r="2419" spans="1:31">
      <c r="A2419" s="60" t="str">
        <f>IF(G2419&amp;Q2419&lt;&gt;"",W2419&amp;Q2419,"")</f>
        <v>CREEKblack</v>
      </c>
      <c r="B2419" s="60" t="str">
        <f>IF(C2419&lt;&gt;"",LEFT(C2419,9),"")</f>
        <v>81-036-09</v>
      </c>
      <c r="C2419" s="73" t="s">
        <v>6591</v>
      </c>
      <c r="D2419" s="73" t="s">
        <v>6592</v>
      </c>
      <c r="E2419" s="73" t="s">
        <v>956</v>
      </c>
      <c r="F2419" s="74">
        <v>55</v>
      </c>
      <c r="G2419" s="73" t="s">
        <v>6593</v>
      </c>
      <c r="H2419" s="73" t="s">
        <v>53</v>
      </c>
      <c r="I2419" s="73" t="s">
        <v>906</v>
      </c>
      <c r="J2419" s="73" t="s">
        <v>325</v>
      </c>
      <c r="K2419" s="73" t="s">
        <v>390</v>
      </c>
      <c r="L2419" s="73" t="s">
        <v>383</v>
      </c>
      <c r="M2419" s="73" t="s">
        <v>388</v>
      </c>
      <c r="N2419" s="73" t="s">
        <v>43</v>
      </c>
      <c r="O2419" s="73" t="s">
        <v>386</v>
      </c>
      <c r="P2419" s="73" t="s">
        <v>907</v>
      </c>
      <c r="Q2419" s="73" t="s">
        <v>928</v>
      </c>
      <c r="R2419" s="73" t="s">
        <v>53</v>
      </c>
      <c r="V2419" s="60" t="str">
        <f>W2419&amp;H2419</f>
        <v>CREEKчерный</v>
      </c>
      <c r="W2419" s="60" t="str">
        <f>_xlfn.LET(_xlpm.TextCell,TEXT(G2419,"###"),IF(_xlpm.TextCell&lt;&gt;"",IF(StyleSpaceSplit,IFERROR(IF(FIND(" ",_xlpm.TextCell)&gt;=1,MID(_xlpm.TextCell,1,FIND(" ",_xlpm.TextCell)-1),_xlpm.TextCell),_xlpm.TextCell),_xlpm.TextCell),""))</f>
        <v>CREEK</v>
      </c>
      <c r="X2419" s="60" t="str">
        <f>IF(A2419&lt;&gt;"",IFERROR(IF(FIND(" ",G2419)&gt;=1,MID(G2419,FIND(" ",G2419)+1,LEN(G2419)),""),""),"")</f>
        <v/>
      </c>
      <c r="AC2419" s="51">
        <f>IFERROR(VALUE(MID($C2419,1,2)),0)</f>
        <v>81</v>
      </c>
      <c r="AD2419" s="44">
        <f>IFERROR(VALUE(MID($C2419,4,3)),0)</f>
        <v>36</v>
      </c>
      <c r="AE2419" s="51">
        <f>VALUE(RIGHT("00"&amp;AC2419,2)&amp;RIGHT("000"&amp;AD2419,3))</f>
        <v>81036</v>
      </c>
    </row>
    <row r="2420" spans="1:31">
      <c r="A2420" s="60" t="str">
        <f>IF(G2420&amp;Q2420&lt;&gt;"",W2420&amp;Q2420,"")</f>
        <v>CREEKblack</v>
      </c>
      <c r="B2420" s="60" t="str">
        <f>IF(C2420&lt;&gt;"",LEFT(C2420,9),"")</f>
        <v>81-036-09</v>
      </c>
      <c r="C2420" s="73" t="s">
        <v>6594</v>
      </c>
      <c r="D2420" s="73" t="s">
        <v>6592</v>
      </c>
      <c r="E2420" s="73" t="s">
        <v>904</v>
      </c>
      <c r="F2420" s="74">
        <v>57</v>
      </c>
      <c r="G2420" s="73" t="s">
        <v>6593</v>
      </c>
      <c r="H2420" s="73" t="s">
        <v>53</v>
      </c>
      <c r="I2420" s="73" t="s">
        <v>906</v>
      </c>
      <c r="J2420" s="73" t="s">
        <v>325</v>
      </c>
      <c r="K2420" s="73" t="s">
        <v>390</v>
      </c>
      <c r="L2420" s="73" t="s">
        <v>383</v>
      </c>
      <c r="M2420" s="73" t="s">
        <v>388</v>
      </c>
      <c r="N2420" s="73" t="s">
        <v>43</v>
      </c>
      <c r="O2420" s="73" t="s">
        <v>386</v>
      </c>
      <c r="P2420" s="73" t="s">
        <v>907</v>
      </c>
      <c r="Q2420" s="73" t="s">
        <v>928</v>
      </c>
      <c r="R2420" s="73" t="s">
        <v>53</v>
      </c>
      <c r="V2420" s="60" t="str">
        <f>W2420&amp;H2420</f>
        <v>CREEKчерный</v>
      </c>
      <c r="W2420" s="60" t="str">
        <f>_xlfn.LET(_xlpm.TextCell,TEXT(G2420,"###"),IF(_xlpm.TextCell&lt;&gt;"",IF(StyleSpaceSplit,IFERROR(IF(FIND(" ",_xlpm.TextCell)&gt;=1,MID(_xlpm.TextCell,1,FIND(" ",_xlpm.TextCell)-1),_xlpm.TextCell),_xlpm.TextCell),_xlpm.TextCell),""))</f>
        <v>CREEK</v>
      </c>
      <c r="X2420" s="60" t="str">
        <f>IF(A2420&lt;&gt;"",IFERROR(IF(FIND(" ",G2420)&gt;=1,MID(G2420,FIND(" ",G2420)+1,LEN(G2420)),""),""),"")</f>
        <v/>
      </c>
      <c r="AC2420" s="51">
        <f>IFERROR(VALUE(MID($C2420,1,2)),0)</f>
        <v>81</v>
      </c>
      <c r="AD2420" s="44">
        <f>IFERROR(VALUE(MID($C2420,4,3)),0)</f>
        <v>36</v>
      </c>
      <c r="AE2420" s="51">
        <f>VALUE(RIGHT("00"&amp;AC2420,2)&amp;RIGHT("000"&amp;AD2420,3))</f>
        <v>81036</v>
      </c>
    </row>
    <row r="2421" spans="1:31">
      <c r="A2421" s="60" t="str">
        <f>IF(G2421&amp;Q2421&lt;&gt;"",W2421&amp;Q2421,"")</f>
        <v>CREEKblack</v>
      </c>
      <c r="B2421" s="60" t="str">
        <f>IF(C2421&lt;&gt;"",LEFT(C2421,9),"")</f>
        <v>81-036-09</v>
      </c>
      <c r="C2421" s="73" t="s">
        <v>6595</v>
      </c>
      <c r="D2421" s="73" t="s">
        <v>6592</v>
      </c>
      <c r="E2421" s="73" t="s">
        <v>910</v>
      </c>
      <c r="F2421" s="74">
        <v>59</v>
      </c>
      <c r="G2421" s="73" t="s">
        <v>6593</v>
      </c>
      <c r="H2421" s="73" t="s">
        <v>53</v>
      </c>
      <c r="I2421" s="73" t="s">
        <v>906</v>
      </c>
      <c r="J2421" s="73" t="s">
        <v>325</v>
      </c>
      <c r="K2421" s="73" t="s">
        <v>390</v>
      </c>
      <c r="L2421" s="73" t="s">
        <v>383</v>
      </c>
      <c r="M2421" s="73" t="s">
        <v>388</v>
      </c>
      <c r="N2421" s="73" t="s">
        <v>43</v>
      </c>
      <c r="O2421" s="73" t="s">
        <v>386</v>
      </c>
      <c r="P2421" s="73" t="s">
        <v>907</v>
      </c>
      <c r="Q2421" s="73" t="s">
        <v>928</v>
      </c>
      <c r="R2421" s="73" t="s">
        <v>53</v>
      </c>
      <c r="V2421" s="60" t="str">
        <f>W2421&amp;H2421</f>
        <v>CREEKчерный</v>
      </c>
      <c r="W2421" s="60" t="str">
        <f>_xlfn.LET(_xlpm.TextCell,TEXT(G2421,"###"),IF(_xlpm.TextCell&lt;&gt;"",IF(StyleSpaceSplit,IFERROR(IF(FIND(" ",_xlpm.TextCell)&gt;=1,MID(_xlpm.TextCell,1,FIND(" ",_xlpm.TextCell)-1),_xlpm.TextCell),_xlpm.TextCell),_xlpm.TextCell),""))</f>
        <v>CREEK</v>
      </c>
      <c r="X2421" s="60" t="str">
        <f>IF(A2421&lt;&gt;"",IFERROR(IF(FIND(" ",G2421)&gt;=1,MID(G2421,FIND(" ",G2421)+1,LEN(G2421)),""),""),"")</f>
        <v/>
      </c>
      <c r="AC2421" s="51">
        <f>IFERROR(VALUE(MID($C2421,1,2)),0)</f>
        <v>81</v>
      </c>
      <c r="AD2421" s="44">
        <f>IFERROR(VALUE(MID($C2421,4,3)),0)</f>
        <v>36</v>
      </c>
      <c r="AE2421" s="51">
        <f>VALUE(RIGHT("00"&amp;AC2421,2)&amp;RIGHT("000"&amp;AD2421,3))</f>
        <v>81036</v>
      </c>
    </row>
    <row r="2422" spans="1:31">
      <c r="A2422" s="60" t="str">
        <f>IF(G2422&amp;Q2422&lt;&gt;"",W2422&amp;Q2422,"")</f>
        <v>CREEKblack</v>
      </c>
      <c r="B2422" s="60" t="str">
        <f>IF(C2422&lt;&gt;"",LEFT(C2422,9),"")</f>
        <v>81-036-09</v>
      </c>
      <c r="C2422" s="73" t="s">
        <v>6596</v>
      </c>
      <c r="D2422" s="73" t="s">
        <v>6592</v>
      </c>
      <c r="E2422" s="73" t="s">
        <v>912</v>
      </c>
      <c r="F2422" s="74">
        <v>61</v>
      </c>
      <c r="G2422" s="73" t="s">
        <v>6593</v>
      </c>
      <c r="H2422" s="73" t="s">
        <v>53</v>
      </c>
      <c r="I2422" s="73" t="s">
        <v>906</v>
      </c>
      <c r="J2422" s="73" t="s">
        <v>325</v>
      </c>
      <c r="K2422" s="73" t="s">
        <v>390</v>
      </c>
      <c r="L2422" s="73" t="s">
        <v>383</v>
      </c>
      <c r="M2422" s="73" t="s">
        <v>388</v>
      </c>
      <c r="N2422" s="73" t="s">
        <v>43</v>
      </c>
      <c r="O2422" s="73" t="s">
        <v>386</v>
      </c>
      <c r="P2422" s="73" t="s">
        <v>907</v>
      </c>
      <c r="Q2422" s="73" t="s">
        <v>928</v>
      </c>
      <c r="R2422" s="73" t="s">
        <v>53</v>
      </c>
      <c r="V2422" s="60" t="str">
        <f>W2422&amp;H2422</f>
        <v>CREEKчерный</v>
      </c>
      <c r="W2422" s="60" t="str">
        <f>_xlfn.LET(_xlpm.TextCell,TEXT(G2422,"###"),IF(_xlpm.TextCell&lt;&gt;"",IF(StyleSpaceSplit,IFERROR(IF(FIND(" ",_xlpm.TextCell)&gt;=1,MID(_xlpm.TextCell,1,FIND(" ",_xlpm.TextCell)-1),_xlpm.TextCell),_xlpm.TextCell),_xlpm.TextCell),""))</f>
        <v>CREEK</v>
      </c>
      <c r="X2422" s="60" t="str">
        <f>IF(A2422&lt;&gt;"",IFERROR(IF(FIND(" ",G2422)&gt;=1,MID(G2422,FIND(" ",G2422)+1,LEN(G2422)),""),""),"")</f>
        <v/>
      </c>
      <c r="AC2422" s="51">
        <f>IFERROR(VALUE(MID($C2422,1,2)),0)</f>
        <v>81</v>
      </c>
      <c r="AD2422" s="44">
        <f>IFERROR(VALUE(MID($C2422,4,3)),0)</f>
        <v>36</v>
      </c>
      <c r="AE2422" s="51">
        <f>VALUE(RIGHT("00"&amp;AC2422,2)&amp;RIGHT("000"&amp;AD2422,3))</f>
        <v>81036</v>
      </c>
    </row>
    <row r="2423" spans="1:31">
      <c r="A2423" s="60" t="str">
        <f>IF(G2423&amp;Q2423&lt;&gt;"",W2423&amp;Q2423,"")</f>
        <v>DAKOTAbrown</v>
      </c>
      <c r="B2423" s="60" t="str">
        <f>IF(C2423&lt;&gt;"",LEFT(C2423,9),"")</f>
        <v>81-037-14</v>
      </c>
      <c r="C2423" s="73" t="s">
        <v>6621</v>
      </c>
      <c r="D2423" s="73" t="s">
        <v>6622</v>
      </c>
      <c r="E2423" s="73" t="s">
        <v>956</v>
      </c>
      <c r="F2423" s="74">
        <v>55</v>
      </c>
      <c r="G2423" s="73" t="s">
        <v>6623</v>
      </c>
      <c r="H2423" s="73" t="s">
        <v>86</v>
      </c>
      <c r="I2423" s="73" t="s">
        <v>6437</v>
      </c>
      <c r="J2423" s="73" t="s">
        <v>325</v>
      </c>
      <c r="K2423" s="73" t="s">
        <v>390</v>
      </c>
      <c r="L2423" s="73" t="s">
        <v>383</v>
      </c>
      <c r="M2423" s="73" t="s">
        <v>388</v>
      </c>
      <c r="N2423" s="73" t="s">
        <v>43</v>
      </c>
      <c r="O2423" s="73" t="s">
        <v>386</v>
      </c>
      <c r="P2423" s="73" t="s">
        <v>907</v>
      </c>
      <c r="Q2423" s="73" t="s">
        <v>1033</v>
      </c>
      <c r="R2423" s="73" t="s">
        <v>86</v>
      </c>
      <c r="V2423" s="60" t="str">
        <f>W2423&amp;H2423</f>
        <v>DAKOTAкоричневый</v>
      </c>
      <c r="W2423" s="60" t="str">
        <f>_xlfn.LET(_xlpm.TextCell,TEXT(G2423,"###"),IF(_xlpm.TextCell&lt;&gt;"",IF(StyleSpaceSplit,IFERROR(IF(FIND(" ",_xlpm.TextCell)&gt;=1,MID(_xlpm.TextCell,1,FIND(" ",_xlpm.TextCell)-1),_xlpm.TextCell),_xlpm.TextCell),_xlpm.TextCell),""))</f>
        <v>DAKOTA</v>
      </c>
      <c r="X2423" s="60" t="str">
        <f>IF(A2423&lt;&gt;"",IFERROR(IF(FIND(" ",G2423)&gt;=1,MID(G2423,FIND(" ",G2423)+1,LEN(G2423)),""),""),"")</f>
        <v/>
      </c>
      <c r="AC2423" s="51">
        <f>IFERROR(VALUE(MID($C2423,1,2)),0)</f>
        <v>81</v>
      </c>
      <c r="AD2423" s="44">
        <f>IFERROR(VALUE(MID($C2423,4,3)),0)</f>
        <v>37</v>
      </c>
      <c r="AE2423" s="51">
        <f>VALUE(RIGHT("00"&amp;AC2423,2)&amp;RIGHT("000"&amp;AD2423,3))</f>
        <v>81037</v>
      </c>
    </row>
    <row r="2424" spans="1:31">
      <c r="A2424" s="60" t="str">
        <f>IF(G2424&amp;Q2424&lt;&gt;"",W2424&amp;Q2424,"")</f>
        <v>DAKOTAbrown</v>
      </c>
      <c r="B2424" s="60" t="str">
        <f>IF(C2424&lt;&gt;"",LEFT(C2424,9),"")</f>
        <v>81-037-14</v>
      </c>
      <c r="C2424" s="73" t="s">
        <v>6624</v>
      </c>
      <c r="D2424" s="73" t="s">
        <v>6622</v>
      </c>
      <c r="E2424" s="73" t="s">
        <v>904</v>
      </c>
      <c r="F2424" s="74">
        <v>57</v>
      </c>
      <c r="G2424" s="73" t="s">
        <v>6623</v>
      </c>
      <c r="H2424" s="73" t="s">
        <v>86</v>
      </c>
      <c r="I2424" s="73" t="s">
        <v>6437</v>
      </c>
      <c r="J2424" s="73" t="s">
        <v>325</v>
      </c>
      <c r="K2424" s="73" t="s">
        <v>390</v>
      </c>
      <c r="L2424" s="73" t="s">
        <v>383</v>
      </c>
      <c r="M2424" s="73" t="s">
        <v>388</v>
      </c>
      <c r="N2424" s="73" t="s">
        <v>43</v>
      </c>
      <c r="O2424" s="73" t="s">
        <v>386</v>
      </c>
      <c r="P2424" s="73" t="s">
        <v>907</v>
      </c>
      <c r="Q2424" s="73" t="s">
        <v>1033</v>
      </c>
      <c r="R2424" s="73" t="s">
        <v>86</v>
      </c>
      <c r="V2424" s="60" t="str">
        <f>W2424&amp;H2424</f>
        <v>DAKOTAкоричневый</v>
      </c>
      <c r="W2424" s="60" t="str">
        <f>_xlfn.LET(_xlpm.TextCell,TEXT(G2424,"###"),IF(_xlpm.TextCell&lt;&gt;"",IF(StyleSpaceSplit,IFERROR(IF(FIND(" ",_xlpm.TextCell)&gt;=1,MID(_xlpm.TextCell,1,FIND(" ",_xlpm.TextCell)-1),_xlpm.TextCell),_xlpm.TextCell),_xlpm.TextCell),""))</f>
        <v>DAKOTA</v>
      </c>
      <c r="X2424" s="60" t="str">
        <f>IF(A2424&lt;&gt;"",IFERROR(IF(FIND(" ",G2424)&gt;=1,MID(G2424,FIND(" ",G2424)+1,LEN(G2424)),""),""),"")</f>
        <v/>
      </c>
      <c r="AC2424" s="51">
        <f>IFERROR(VALUE(MID($C2424,1,2)),0)</f>
        <v>81</v>
      </c>
      <c r="AD2424" s="44">
        <f>IFERROR(VALUE(MID($C2424,4,3)),0)</f>
        <v>37</v>
      </c>
      <c r="AE2424" s="51">
        <f>VALUE(RIGHT("00"&amp;AC2424,2)&amp;RIGHT("000"&amp;AD2424,3))</f>
        <v>81037</v>
      </c>
    </row>
    <row r="2425" spans="1:31">
      <c r="A2425" s="60" t="str">
        <f>IF(G2425&amp;Q2425&lt;&gt;"",W2425&amp;Q2425,"")</f>
        <v>DAKOTAbrown</v>
      </c>
      <c r="B2425" s="60" t="str">
        <f>IF(C2425&lt;&gt;"",LEFT(C2425,9),"")</f>
        <v>81-037-14</v>
      </c>
      <c r="C2425" s="73" t="s">
        <v>6625</v>
      </c>
      <c r="D2425" s="73" t="s">
        <v>6622</v>
      </c>
      <c r="E2425" s="73" t="s">
        <v>910</v>
      </c>
      <c r="F2425" s="74">
        <v>59</v>
      </c>
      <c r="G2425" s="73" t="s">
        <v>6623</v>
      </c>
      <c r="H2425" s="73" t="s">
        <v>86</v>
      </c>
      <c r="I2425" s="73" t="s">
        <v>6437</v>
      </c>
      <c r="J2425" s="73" t="s">
        <v>325</v>
      </c>
      <c r="K2425" s="73" t="s">
        <v>390</v>
      </c>
      <c r="L2425" s="73" t="s">
        <v>383</v>
      </c>
      <c r="M2425" s="73" t="s">
        <v>388</v>
      </c>
      <c r="N2425" s="73" t="s">
        <v>43</v>
      </c>
      <c r="O2425" s="73" t="s">
        <v>386</v>
      </c>
      <c r="P2425" s="73" t="s">
        <v>907</v>
      </c>
      <c r="Q2425" s="73" t="s">
        <v>1033</v>
      </c>
      <c r="R2425" s="73" t="s">
        <v>86</v>
      </c>
      <c r="V2425" s="60" t="str">
        <f>W2425&amp;H2425</f>
        <v>DAKOTAкоричневый</v>
      </c>
      <c r="W2425" s="60" t="str">
        <f>_xlfn.LET(_xlpm.TextCell,TEXT(G2425,"###"),IF(_xlpm.TextCell&lt;&gt;"",IF(StyleSpaceSplit,IFERROR(IF(FIND(" ",_xlpm.TextCell)&gt;=1,MID(_xlpm.TextCell,1,FIND(" ",_xlpm.TextCell)-1),_xlpm.TextCell),_xlpm.TextCell),_xlpm.TextCell),""))</f>
        <v>DAKOTA</v>
      </c>
      <c r="X2425" s="60" t="str">
        <f>IF(A2425&lt;&gt;"",IFERROR(IF(FIND(" ",G2425)&gt;=1,MID(G2425,FIND(" ",G2425)+1,LEN(G2425)),""),""),"")</f>
        <v/>
      </c>
      <c r="AC2425" s="51">
        <f>IFERROR(VALUE(MID($C2425,1,2)),0)</f>
        <v>81</v>
      </c>
      <c r="AD2425" s="44">
        <f>IFERROR(VALUE(MID($C2425,4,3)),0)</f>
        <v>37</v>
      </c>
      <c r="AE2425" s="51">
        <f>VALUE(RIGHT("00"&amp;AC2425,2)&amp;RIGHT("000"&amp;AD2425,3))</f>
        <v>81037</v>
      </c>
    </row>
    <row r="2426" spans="1:31">
      <c r="A2426" s="60" t="str">
        <f>IF(G2426&amp;Q2426&lt;&gt;"",W2426&amp;Q2426,"")</f>
        <v>DAKOTAbrown</v>
      </c>
      <c r="B2426" s="60" t="str">
        <f>IF(C2426&lt;&gt;"",LEFT(C2426,9),"")</f>
        <v>81-037-14</v>
      </c>
      <c r="C2426" s="73" t="s">
        <v>6626</v>
      </c>
      <c r="D2426" s="73" t="s">
        <v>6622</v>
      </c>
      <c r="E2426" s="73" t="s">
        <v>912</v>
      </c>
      <c r="F2426" s="74">
        <v>61</v>
      </c>
      <c r="G2426" s="73" t="s">
        <v>6623</v>
      </c>
      <c r="H2426" s="73" t="s">
        <v>86</v>
      </c>
      <c r="I2426" s="73" t="s">
        <v>6437</v>
      </c>
      <c r="J2426" s="73" t="s">
        <v>325</v>
      </c>
      <c r="K2426" s="73" t="s">
        <v>390</v>
      </c>
      <c r="L2426" s="73" t="s">
        <v>383</v>
      </c>
      <c r="M2426" s="73" t="s">
        <v>388</v>
      </c>
      <c r="N2426" s="73" t="s">
        <v>43</v>
      </c>
      <c r="O2426" s="73" t="s">
        <v>386</v>
      </c>
      <c r="P2426" s="73" t="s">
        <v>907</v>
      </c>
      <c r="Q2426" s="73" t="s">
        <v>1033</v>
      </c>
      <c r="R2426" s="73" t="s">
        <v>86</v>
      </c>
      <c r="V2426" s="60" t="str">
        <f>W2426&amp;H2426</f>
        <v>DAKOTAкоричневый</v>
      </c>
      <c r="W2426" s="60" t="str">
        <f>_xlfn.LET(_xlpm.TextCell,TEXT(G2426,"###"),IF(_xlpm.TextCell&lt;&gt;"",IF(StyleSpaceSplit,IFERROR(IF(FIND(" ",_xlpm.TextCell)&gt;=1,MID(_xlpm.TextCell,1,FIND(" ",_xlpm.TextCell)-1),_xlpm.TextCell),_xlpm.TextCell),_xlpm.TextCell),""))</f>
        <v>DAKOTA</v>
      </c>
      <c r="X2426" s="60" t="str">
        <f>IF(A2426&lt;&gt;"",IFERROR(IF(FIND(" ",G2426)&gt;=1,MID(G2426,FIND(" ",G2426)+1,LEN(G2426)),""),""),"")</f>
        <v/>
      </c>
      <c r="AC2426" s="51">
        <f>IFERROR(VALUE(MID($C2426,1,2)),0)</f>
        <v>81</v>
      </c>
      <c r="AD2426" s="44">
        <f>IFERROR(VALUE(MID($C2426,4,3)),0)</f>
        <v>37</v>
      </c>
      <c r="AE2426" s="51">
        <f>VALUE(RIGHT("00"&amp;AC2426,2)&amp;RIGHT("000"&amp;AD2426,3))</f>
        <v>81037</v>
      </c>
    </row>
    <row r="2427" spans="1:31">
      <c r="A2427" s="60" t="str">
        <f>IF(G2427&amp;Q2427&lt;&gt;"",W2427&amp;Q2427,"")</f>
        <v>DAKOTAdark grey</v>
      </c>
      <c r="B2427" s="60" t="str">
        <f>IF(C2427&lt;&gt;"",LEFT(C2427,9),"")</f>
        <v>81-037-05</v>
      </c>
      <c r="C2427" s="73" t="s">
        <v>6627</v>
      </c>
      <c r="D2427" s="73" t="s">
        <v>6628</v>
      </c>
      <c r="E2427" s="73" t="s">
        <v>956</v>
      </c>
      <c r="F2427" s="74">
        <v>55</v>
      </c>
      <c r="G2427" s="73" t="s">
        <v>6623</v>
      </c>
      <c r="H2427" s="73" t="s">
        <v>277</v>
      </c>
      <c r="I2427" s="73" t="s">
        <v>6437</v>
      </c>
      <c r="J2427" s="73" t="s">
        <v>325</v>
      </c>
      <c r="K2427" s="73" t="s">
        <v>390</v>
      </c>
      <c r="L2427" s="73" t="s">
        <v>383</v>
      </c>
      <c r="M2427" s="73" t="s">
        <v>388</v>
      </c>
      <c r="N2427" s="73" t="s">
        <v>43</v>
      </c>
      <c r="O2427" s="73" t="s">
        <v>386</v>
      </c>
      <c r="P2427" s="73" t="s">
        <v>907</v>
      </c>
      <c r="Q2427" s="73" t="s">
        <v>1405</v>
      </c>
      <c r="R2427" s="73" t="s">
        <v>83</v>
      </c>
      <c r="V2427" s="60" t="str">
        <f>W2427&amp;H2427</f>
        <v>DAKOTAтемно-серый</v>
      </c>
      <c r="W2427" s="60" t="str">
        <f>_xlfn.LET(_xlpm.TextCell,TEXT(G2427,"###"),IF(_xlpm.TextCell&lt;&gt;"",IF(StyleSpaceSplit,IFERROR(IF(FIND(" ",_xlpm.TextCell)&gt;=1,MID(_xlpm.TextCell,1,FIND(" ",_xlpm.TextCell)-1),_xlpm.TextCell),_xlpm.TextCell),_xlpm.TextCell),""))</f>
        <v>DAKOTA</v>
      </c>
      <c r="X2427" s="60" t="str">
        <f>IF(A2427&lt;&gt;"",IFERROR(IF(FIND(" ",G2427)&gt;=1,MID(G2427,FIND(" ",G2427)+1,LEN(G2427)),""),""),"")</f>
        <v/>
      </c>
      <c r="AC2427" s="51">
        <f>IFERROR(VALUE(MID($C2427,1,2)),0)</f>
        <v>81</v>
      </c>
      <c r="AD2427" s="44">
        <f>IFERROR(VALUE(MID($C2427,4,3)),0)</f>
        <v>37</v>
      </c>
      <c r="AE2427" s="51">
        <f>VALUE(RIGHT("00"&amp;AC2427,2)&amp;RIGHT("000"&amp;AD2427,3))</f>
        <v>81037</v>
      </c>
    </row>
    <row r="2428" spans="1:31">
      <c r="A2428" s="60" t="str">
        <f>IF(G2428&amp;Q2428&lt;&gt;"",W2428&amp;Q2428,"")</f>
        <v>DAKOTAdark grey</v>
      </c>
      <c r="B2428" s="60" t="str">
        <f>IF(C2428&lt;&gt;"",LEFT(C2428,9),"")</f>
        <v>81-037-05</v>
      </c>
      <c r="C2428" s="73" t="s">
        <v>6629</v>
      </c>
      <c r="D2428" s="73" t="s">
        <v>6628</v>
      </c>
      <c r="E2428" s="73" t="s">
        <v>904</v>
      </c>
      <c r="F2428" s="74">
        <v>57</v>
      </c>
      <c r="G2428" s="73" t="s">
        <v>6623</v>
      </c>
      <c r="H2428" s="73" t="s">
        <v>277</v>
      </c>
      <c r="I2428" s="73" t="s">
        <v>6437</v>
      </c>
      <c r="J2428" s="73" t="s">
        <v>325</v>
      </c>
      <c r="K2428" s="73" t="s">
        <v>390</v>
      </c>
      <c r="L2428" s="73" t="s">
        <v>383</v>
      </c>
      <c r="M2428" s="73" t="s">
        <v>388</v>
      </c>
      <c r="N2428" s="73" t="s">
        <v>43</v>
      </c>
      <c r="O2428" s="73" t="s">
        <v>386</v>
      </c>
      <c r="P2428" s="73" t="s">
        <v>907</v>
      </c>
      <c r="Q2428" s="73" t="s">
        <v>1405</v>
      </c>
      <c r="R2428" s="73" t="s">
        <v>83</v>
      </c>
      <c r="V2428" s="60" t="str">
        <f>W2428&amp;H2428</f>
        <v>DAKOTAтемно-серый</v>
      </c>
      <c r="W2428" s="60" t="str">
        <f>_xlfn.LET(_xlpm.TextCell,TEXT(G2428,"###"),IF(_xlpm.TextCell&lt;&gt;"",IF(StyleSpaceSplit,IFERROR(IF(FIND(" ",_xlpm.TextCell)&gt;=1,MID(_xlpm.TextCell,1,FIND(" ",_xlpm.TextCell)-1),_xlpm.TextCell),_xlpm.TextCell),_xlpm.TextCell),""))</f>
        <v>DAKOTA</v>
      </c>
      <c r="X2428" s="60" t="str">
        <f>IF(A2428&lt;&gt;"",IFERROR(IF(FIND(" ",G2428)&gt;=1,MID(G2428,FIND(" ",G2428)+1,LEN(G2428)),""),""),"")</f>
        <v/>
      </c>
      <c r="AC2428" s="51">
        <f>IFERROR(VALUE(MID($C2428,1,2)),0)</f>
        <v>81</v>
      </c>
      <c r="AD2428" s="44">
        <f>IFERROR(VALUE(MID($C2428,4,3)),0)</f>
        <v>37</v>
      </c>
      <c r="AE2428" s="51">
        <f>VALUE(RIGHT("00"&amp;AC2428,2)&amp;RIGHT("000"&amp;AD2428,3))</f>
        <v>81037</v>
      </c>
    </row>
    <row r="2429" spans="1:31">
      <c r="A2429" s="60" t="str">
        <f>IF(G2429&amp;Q2429&lt;&gt;"",W2429&amp;Q2429,"")</f>
        <v>DAKOTAdark grey</v>
      </c>
      <c r="B2429" s="60" t="str">
        <f>IF(C2429&lt;&gt;"",LEFT(C2429,9),"")</f>
        <v>81-037-05</v>
      </c>
      <c r="C2429" s="73" t="s">
        <v>6630</v>
      </c>
      <c r="D2429" s="73" t="s">
        <v>6628</v>
      </c>
      <c r="E2429" s="73" t="s">
        <v>910</v>
      </c>
      <c r="F2429" s="74">
        <v>59</v>
      </c>
      <c r="G2429" s="73" t="s">
        <v>6623</v>
      </c>
      <c r="H2429" s="73" t="s">
        <v>277</v>
      </c>
      <c r="I2429" s="73" t="s">
        <v>6437</v>
      </c>
      <c r="J2429" s="73" t="s">
        <v>325</v>
      </c>
      <c r="K2429" s="73" t="s">
        <v>390</v>
      </c>
      <c r="L2429" s="73" t="s">
        <v>383</v>
      </c>
      <c r="M2429" s="73" t="s">
        <v>388</v>
      </c>
      <c r="N2429" s="73" t="s">
        <v>43</v>
      </c>
      <c r="O2429" s="73" t="s">
        <v>386</v>
      </c>
      <c r="P2429" s="73" t="s">
        <v>907</v>
      </c>
      <c r="Q2429" s="73" t="s">
        <v>1405</v>
      </c>
      <c r="R2429" s="73" t="s">
        <v>83</v>
      </c>
      <c r="V2429" s="60" t="str">
        <f>W2429&amp;H2429</f>
        <v>DAKOTAтемно-серый</v>
      </c>
      <c r="W2429" s="60" t="str">
        <f>_xlfn.LET(_xlpm.TextCell,TEXT(G2429,"###"),IF(_xlpm.TextCell&lt;&gt;"",IF(StyleSpaceSplit,IFERROR(IF(FIND(" ",_xlpm.TextCell)&gt;=1,MID(_xlpm.TextCell,1,FIND(" ",_xlpm.TextCell)-1),_xlpm.TextCell),_xlpm.TextCell),_xlpm.TextCell),""))</f>
        <v>DAKOTA</v>
      </c>
      <c r="X2429" s="60" t="str">
        <f>IF(A2429&lt;&gt;"",IFERROR(IF(FIND(" ",G2429)&gt;=1,MID(G2429,FIND(" ",G2429)+1,LEN(G2429)),""),""),"")</f>
        <v/>
      </c>
      <c r="AC2429" s="51">
        <f>IFERROR(VALUE(MID($C2429,1,2)),0)</f>
        <v>81</v>
      </c>
      <c r="AD2429" s="44">
        <f>IFERROR(VALUE(MID($C2429,4,3)),0)</f>
        <v>37</v>
      </c>
      <c r="AE2429" s="51">
        <f>VALUE(RIGHT("00"&amp;AC2429,2)&amp;RIGHT("000"&amp;AD2429,3))</f>
        <v>81037</v>
      </c>
    </row>
    <row r="2430" spans="1:31">
      <c r="A2430" s="60" t="str">
        <f>IF(G2430&amp;Q2430&lt;&gt;"",W2430&amp;Q2430,"")</f>
        <v>DAKOTAdark grey</v>
      </c>
      <c r="B2430" s="60" t="str">
        <f>IF(C2430&lt;&gt;"",LEFT(C2430,9),"")</f>
        <v>81-037-05</v>
      </c>
      <c r="C2430" s="73" t="s">
        <v>6631</v>
      </c>
      <c r="D2430" s="73" t="s">
        <v>6628</v>
      </c>
      <c r="E2430" s="73" t="s">
        <v>912</v>
      </c>
      <c r="F2430" s="74">
        <v>61</v>
      </c>
      <c r="G2430" s="73" t="s">
        <v>6623</v>
      </c>
      <c r="H2430" s="73" t="s">
        <v>277</v>
      </c>
      <c r="I2430" s="73" t="s">
        <v>6437</v>
      </c>
      <c r="J2430" s="73" t="s">
        <v>325</v>
      </c>
      <c r="K2430" s="73" t="s">
        <v>390</v>
      </c>
      <c r="L2430" s="73" t="s">
        <v>383</v>
      </c>
      <c r="M2430" s="73" t="s">
        <v>388</v>
      </c>
      <c r="N2430" s="73" t="s">
        <v>43</v>
      </c>
      <c r="O2430" s="73" t="s">
        <v>386</v>
      </c>
      <c r="P2430" s="73" t="s">
        <v>907</v>
      </c>
      <c r="Q2430" s="73" t="s">
        <v>1405</v>
      </c>
      <c r="R2430" s="73" t="s">
        <v>83</v>
      </c>
      <c r="V2430" s="60" t="str">
        <f>W2430&amp;H2430</f>
        <v>DAKOTAтемно-серый</v>
      </c>
      <c r="W2430" s="60" t="str">
        <f>_xlfn.LET(_xlpm.TextCell,TEXT(G2430,"###"),IF(_xlpm.TextCell&lt;&gt;"",IF(StyleSpaceSplit,IFERROR(IF(FIND(" ",_xlpm.TextCell)&gt;=1,MID(_xlpm.TextCell,1,FIND(" ",_xlpm.TextCell)-1),_xlpm.TextCell),_xlpm.TextCell),_xlpm.TextCell),""))</f>
        <v>DAKOTA</v>
      </c>
      <c r="X2430" s="60" t="str">
        <f>IF(A2430&lt;&gt;"",IFERROR(IF(FIND(" ",G2430)&gt;=1,MID(G2430,FIND(" ",G2430)+1,LEN(G2430)),""),""),"")</f>
        <v/>
      </c>
      <c r="AC2430" s="51">
        <f>IFERROR(VALUE(MID($C2430,1,2)),0)</f>
        <v>81</v>
      </c>
      <c r="AD2430" s="44">
        <f>IFERROR(VALUE(MID($C2430,4,3)),0)</f>
        <v>37</v>
      </c>
      <c r="AE2430" s="51">
        <f>VALUE(RIGHT("00"&amp;AC2430,2)&amp;RIGHT("000"&amp;AD2430,3))</f>
        <v>81037</v>
      </c>
    </row>
    <row r="2431" spans="1:31">
      <c r="A2431" s="60" t="str">
        <f>IF(G2431&amp;Q2431&lt;&gt;"",W2431&amp;Q2431,"")</f>
        <v>DOCHENblack</v>
      </c>
      <c r="B2431" s="60" t="str">
        <f>IF(C2431&lt;&gt;"",LEFT(C2431,9),"")</f>
        <v>80-959-09</v>
      </c>
      <c r="C2431" s="73" t="s">
        <v>5485</v>
      </c>
      <c r="D2431" s="73" t="s">
        <v>5486</v>
      </c>
      <c r="E2431" s="73" t="s">
        <v>910</v>
      </c>
      <c r="F2431" s="74">
        <v>59</v>
      </c>
      <c r="G2431" s="73" t="s">
        <v>5487</v>
      </c>
      <c r="H2431" s="73" t="s">
        <v>53</v>
      </c>
      <c r="I2431" s="73" t="s">
        <v>906</v>
      </c>
      <c r="J2431" s="73" t="s">
        <v>325</v>
      </c>
      <c r="K2431" s="73" t="s">
        <v>382</v>
      </c>
      <c r="L2431" s="73" t="s">
        <v>383</v>
      </c>
      <c r="M2431" s="73" t="s">
        <v>384</v>
      </c>
      <c r="N2431" s="73" t="s">
        <v>43</v>
      </c>
      <c r="O2431" s="73" t="s">
        <v>386</v>
      </c>
      <c r="P2431" s="73" t="s">
        <v>907</v>
      </c>
      <c r="Q2431" s="73" t="s">
        <v>928</v>
      </c>
      <c r="R2431" s="73" t="s">
        <v>53</v>
      </c>
      <c r="V2431" s="60" t="str">
        <f>W2431&amp;H2431</f>
        <v>DOCHENчерный</v>
      </c>
      <c r="W2431" s="60" t="str">
        <f>_xlfn.LET(_xlpm.TextCell,TEXT(G2431,"###"),IF(_xlpm.TextCell&lt;&gt;"",IF(StyleSpaceSplit,IFERROR(IF(FIND(" ",_xlpm.TextCell)&gt;=1,MID(_xlpm.TextCell,1,FIND(" ",_xlpm.TextCell)-1),_xlpm.TextCell),_xlpm.TextCell),_xlpm.TextCell),""))</f>
        <v>DOCHEN</v>
      </c>
      <c r="X2431" s="60" t="str">
        <f>IF(A2431&lt;&gt;"",IFERROR(IF(FIND(" ",G2431)&gt;=1,MID(G2431,FIND(" ",G2431)+1,LEN(G2431)),""),""),"")</f>
        <v/>
      </c>
      <c r="AC2431" s="51">
        <f>IFERROR(VALUE(MID($C2431,1,2)),0)</f>
        <v>80</v>
      </c>
      <c r="AD2431" s="44">
        <f>IFERROR(VALUE(MID($C2431,4,3)),0)</f>
        <v>959</v>
      </c>
      <c r="AE2431" s="51">
        <f>VALUE(RIGHT("00"&amp;AC2431,2)&amp;RIGHT("000"&amp;AD2431,3))</f>
        <v>80959</v>
      </c>
    </row>
    <row r="2432" spans="1:31">
      <c r="A2432" s="60" t="str">
        <f>IF(G2432&amp;Q2432&lt;&gt;"",W2432&amp;Q2432,"")</f>
        <v>DOLMEN 003navy</v>
      </c>
      <c r="B2432" s="60" t="str">
        <f>IF(C2432&lt;&gt;"",LEFT(C2432,9),"")</f>
        <v>80-087-16</v>
      </c>
      <c r="C2432" s="73" t="s">
        <v>7664</v>
      </c>
      <c r="D2432" s="73" t="s">
        <v>7665</v>
      </c>
      <c r="E2432" s="73" t="s">
        <v>910</v>
      </c>
      <c r="F2432" s="74">
        <v>59</v>
      </c>
      <c r="G2432" s="73" t="s">
        <v>7666</v>
      </c>
      <c r="H2432" s="73" t="s">
        <v>55</v>
      </c>
      <c r="I2432" s="73" t="s">
        <v>906</v>
      </c>
      <c r="J2432" s="73" t="s">
        <v>325</v>
      </c>
      <c r="K2432" s="73" t="s">
        <v>382</v>
      </c>
      <c r="L2432" s="73" t="s">
        <v>383</v>
      </c>
      <c r="M2432" s="73" t="s">
        <v>384</v>
      </c>
      <c r="N2432" s="73" t="s">
        <v>43</v>
      </c>
      <c r="O2432" s="73" t="s">
        <v>392</v>
      </c>
      <c r="P2432" s="73" t="s">
        <v>907</v>
      </c>
      <c r="Q2432" s="73" t="s">
        <v>1003</v>
      </c>
      <c r="R2432" s="73" t="s">
        <v>71</v>
      </c>
      <c r="V2432" s="60" t="str">
        <f>W2432&amp;H2432</f>
        <v>DOLMEN 003темно-синий</v>
      </c>
      <c r="W2432" s="60" t="str">
        <f>_xlfn.LET(_xlpm.TextCell,TEXT(G2432,"###"),IF(_xlpm.TextCell&lt;&gt;"",IF(StyleSpaceSplit,IFERROR(IF(FIND(" ",_xlpm.TextCell)&gt;=1,MID(_xlpm.TextCell,1,FIND(" ",_xlpm.TextCell)-1),_xlpm.TextCell),_xlpm.TextCell),_xlpm.TextCell),""))</f>
        <v>DOLMEN 003</v>
      </c>
      <c r="X2432" s="60" t="str">
        <f>IF(A2432&lt;&gt;"",IFERROR(IF(FIND(" ",G2432)&gt;=1,MID(G2432,FIND(" ",G2432)+1,LEN(G2432)),""),""),"")</f>
        <v>003</v>
      </c>
      <c r="AC2432" s="51">
        <f>IFERROR(VALUE(MID($C2432,1,2)),0)</f>
        <v>80</v>
      </c>
      <c r="AD2432" s="44">
        <f>IFERROR(VALUE(MID($C2432,4,3)),0)</f>
        <v>87</v>
      </c>
      <c r="AE2432" s="51">
        <f>VALUE(RIGHT("00"&amp;AC2432,2)&amp;RIGHT("000"&amp;AD2432,3))</f>
        <v>80087</v>
      </c>
    </row>
    <row r="2433" spans="1:31">
      <c r="A2433" s="60" t="str">
        <f>IF(G2433&amp;Q2433&lt;&gt;"",W2433&amp;Q2433,"")</f>
        <v>DOLMEN 005navy</v>
      </c>
      <c r="B2433" s="60" t="str">
        <f>IF(C2433&lt;&gt;"",LEFT(C2433,9),"")</f>
        <v>80-088-16</v>
      </c>
      <c r="C2433" s="73" t="s">
        <v>7667</v>
      </c>
      <c r="D2433" s="73" t="s">
        <v>7668</v>
      </c>
      <c r="E2433" s="73" t="s">
        <v>910</v>
      </c>
      <c r="F2433" s="74">
        <v>59</v>
      </c>
      <c r="G2433" s="73" t="s">
        <v>7669</v>
      </c>
      <c r="H2433" s="73" t="s">
        <v>55</v>
      </c>
      <c r="I2433" s="73" t="s">
        <v>906</v>
      </c>
      <c r="J2433" s="73" t="s">
        <v>325</v>
      </c>
      <c r="K2433" s="73" t="s">
        <v>382</v>
      </c>
      <c r="L2433" s="73" t="s">
        <v>383</v>
      </c>
      <c r="M2433" s="73" t="s">
        <v>384</v>
      </c>
      <c r="N2433" s="73" t="s">
        <v>43</v>
      </c>
      <c r="O2433" s="73" t="s">
        <v>392</v>
      </c>
      <c r="P2433" s="73" t="s">
        <v>907</v>
      </c>
      <c r="Q2433" s="73" t="s">
        <v>1003</v>
      </c>
      <c r="R2433" s="73" t="s">
        <v>71</v>
      </c>
      <c r="V2433" s="60" t="str">
        <f>W2433&amp;H2433</f>
        <v>DOLMEN 005темно-синий</v>
      </c>
      <c r="W2433" s="60" t="str">
        <f>_xlfn.LET(_xlpm.TextCell,TEXT(G2433,"###"),IF(_xlpm.TextCell&lt;&gt;"",IF(StyleSpaceSplit,IFERROR(IF(FIND(" ",_xlpm.TextCell)&gt;=1,MID(_xlpm.TextCell,1,FIND(" ",_xlpm.TextCell)-1),_xlpm.TextCell),_xlpm.TextCell),_xlpm.TextCell),""))</f>
        <v>DOLMEN 005</v>
      </c>
      <c r="X2433" s="60" t="str">
        <f>IF(A2433&lt;&gt;"",IFERROR(IF(FIND(" ",G2433)&gt;=1,MID(G2433,FIND(" ",G2433)+1,LEN(G2433)),""),""),"")</f>
        <v>005</v>
      </c>
      <c r="AC2433" s="51">
        <f>IFERROR(VALUE(MID($C2433,1,2)),0)</f>
        <v>80</v>
      </c>
      <c r="AD2433" s="44">
        <f>IFERROR(VALUE(MID($C2433,4,3)),0)</f>
        <v>88</v>
      </c>
      <c r="AE2433" s="51">
        <f>VALUE(RIGHT("00"&amp;AC2433,2)&amp;RIGHT("000"&amp;AD2433,3))</f>
        <v>80088</v>
      </c>
    </row>
    <row r="2434" spans="1:31">
      <c r="A2434" s="60" t="str">
        <f>IF(G2434&amp;Q2434&lt;&gt;"",W2434&amp;Q2434,"")</f>
        <v>DON PIERROtaupe</v>
      </c>
      <c r="B2434" s="60" t="str">
        <f>IF(C2434&lt;&gt;"",LEFT(C2434,9),"")</f>
        <v>81-002-03</v>
      </c>
      <c r="C2434" s="73" t="s">
        <v>6147</v>
      </c>
      <c r="D2434" s="73" t="s">
        <v>6148</v>
      </c>
      <c r="E2434" s="73" t="s">
        <v>956</v>
      </c>
      <c r="F2434" s="74">
        <v>55</v>
      </c>
      <c r="G2434" s="73" t="s">
        <v>5971</v>
      </c>
      <c r="H2434" s="73" t="s">
        <v>195</v>
      </c>
      <c r="I2434" s="73" t="s">
        <v>906</v>
      </c>
      <c r="J2434" s="73" t="s">
        <v>325</v>
      </c>
      <c r="K2434" s="73" t="s">
        <v>382</v>
      </c>
      <c r="L2434" s="73" t="s">
        <v>383</v>
      </c>
      <c r="M2434" s="73" t="s">
        <v>388</v>
      </c>
      <c r="N2434" s="73" t="s">
        <v>43</v>
      </c>
      <c r="O2434" s="73" t="s">
        <v>386</v>
      </c>
      <c r="P2434" s="73" t="s">
        <v>907</v>
      </c>
      <c r="Q2434" s="73" t="s">
        <v>1291</v>
      </c>
      <c r="R2434" s="73" t="s">
        <v>195</v>
      </c>
      <c r="V2434" s="60" t="str">
        <f>W2434&amp;H2434</f>
        <v>DON PIERROоливковый</v>
      </c>
      <c r="W2434" s="60" t="str">
        <f>_xlfn.LET(_xlpm.TextCell,TEXT(G2434,"###"),IF(_xlpm.TextCell&lt;&gt;"",IF(StyleSpaceSplit,IFERROR(IF(FIND(" ",_xlpm.TextCell)&gt;=1,MID(_xlpm.TextCell,1,FIND(" ",_xlpm.TextCell)-1),_xlpm.TextCell),_xlpm.TextCell),_xlpm.TextCell),""))</f>
        <v>DON PIERRO</v>
      </c>
      <c r="X2434" s="60" t="str">
        <f>IF(A2434&lt;&gt;"",IFERROR(IF(FIND(" ",G2434)&gt;=1,MID(G2434,FIND(" ",G2434)+1,LEN(G2434)),""),""),"")</f>
        <v>PIERRO</v>
      </c>
      <c r="AC2434" s="51">
        <f>IFERROR(VALUE(MID($C2434,1,2)),0)</f>
        <v>81</v>
      </c>
      <c r="AD2434" s="44">
        <f>IFERROR(VALUE(MID($C2434,4,3)),0)</f>
        <v>2</v>
      </c>
      <c r="AE2434" s="51">
        <f>VALUE(RIGHT("00"&amp;AC2434,2)&amp;RIGHT("000"&amp;AD2434,3))</f>
        <v>81002</v>
      </c>
    </row>
    <row r="2435" spans="1:31">
      <c r="A2435" s="60" t="str">
        <f>IF(G2435&amp;Q2435&lt;&gt;"",W2435&amp;Q2435,"")</f>
        <v>DON PIERROtaupe</v>
      </c>
      <c r="B2435" s="60" t="str">
        <f>IF(C2435&lt;&gt;"",LEFT(C2435,9),"")</f>
        <v>81-002-03</v>
      </c>
      <c r="C2435" s="73" t="s">
        <v>6149</v>
      </c>
      <c r="D2435" s="73" t="s">
        <v>6148</v>
      </c>
      <c r="E2435" s="73" t="s">
        <v>904</v>
      </c>
      <c r="F2435" s="74">
        <v>57</v>
      </c>
      <c r="G2435" s="73" t="s">
        <v>5971</v>
      </c>
      <c r="H2435" s="73" t="s">
        <v>195</v>
      </c>
      <c r="I2435" s="73" t="s">
        <v>906</v>
      </c>
      <c r="J2435" s="73" t="s">
        <v>325</v>
      </c>
      <c r="K2435" s="73" t="s">
        <v>382</v>
      </c>
      <c r="L2435" s="73" t="s">
        <v>383</v>
      </c>
      <c r="M2435" s="73" t="s">
        <v>388</v>
      </c>
      <c r="N2435" s="73" t="s">
        <v>43</v>
      </c>
      <c r="O2435" s="73" t="s">
        <v>386</v>
      </c>
      <c r="P2435" s="73" t="s">
        <v>907</v>
      </c>
      <c r="Q2435" s="73" t="s">
        <v>1291</v>
      </c>
      <c r="R2435" s="73" t="s">
        <v>195</v>
      </c>
      <c r="V2435" s="60" t="str">
        <f>W2435&amp;H2435</f>
        <v>DON PIERROоливковый</v>
      </c>
      <c r="W2435" s="60" t="str">
        <f>_xlfn.LET(_xlpm.TextCell,TEXT(G2435,"###"),IF(_xlpm.TextCell&lt;&gt;"",IF(StyleSpaceSplit,IFERROR(IF(FIND(" ",_xlpm.TextCell)&gt;=1,MID(_xlpm.TextCell,1,FIND(" ",_xlpm.TextCell)-1),_xlpm.TextCell),_xlpm.TextCell),_xlpm.TextCell),""))</f>
        <v>DON PIERRO</v>
      </c>
      <c r="X2435" s="60" t="str">
        <f>IF(A2435&lt;&gt;"",IFERROR(IF(FIND(" ",G2435)&gt;=1,MID(G2435,FIND(" ",G2435)+1,LEN(G2435)),""),""),"")</f>
        <v>PIERRO</v>
      </c>
      <c r="AC2435" s="51">
        <f>IFERROR(VALUE(MID($C2435,1,2)),0)</f>
        <v>81</v>
      </c>
      <c r="AD2435" s="44">
        <f>IFERROR(VALUE(MID($C2435,4,3)),0)</f>
        <v>2</v>
      </c>
      <c r="AE2435" s="51">
        <f>VALUE(RIGHT("00"&amp;AC2435,2)&amp;RIGHT("000"&amp;AD2435,3))</f>
        <v>81002</v>
      </c>
    </row>
    <row r="2436" spans="1:31">
      <c r="A2436" s="60" t="str">
        <f>IF(G2436&amp;Q2436&lt;&gt;"",W2436&amp;Q2436,"")</f>
        <v>DON PIERROtaupe</v>
      </c>
      <c r="B2436" s="60" t="str">
        <f>IF(C2436&lt;&gt;"",LEFT(C2436,9),"")</f>
        <v>81-002-03</v>
      </c>
      <c r="C2436" s="73" t="s">
        <v>6150</v>
      </c>
      <c r="D2436" s="73" t="s">
        <v>6148</v>
      </c>
      <c r="E2436" s="73" t="s">
        <v>910</v>
      </c>
      <c r="F2436" s="74">
        <v>59</v>
      </c>
      <c r="G2436" s="73" t="s">
        <v>5971</v>
      </c>
      <c r="H2436" s="73" t="s">
        <v>195</v>
      </c>
      <c r="I2436" s="73" t="s">
        <v>906</v>
      </c>
      <c r="J2436" s="73" t="s">
        <v>325</v>
      </c>
      <c r="K2436" s="73" t="s">
        <v>382</v>
      </c>
      <c r="L2436" s="73" t="s">
        <v>383</v>
      </c>
      <c r="M2436" s="73" t="s">
        <v>388</v>
      </c>
      <c r="N2436" s="73" t="s">
        <v>43</v>
      </c>
      <c r="O2436" s="73" t="s">
        <v>386</v>
      </c>
      <c r="P2436" s="73" t="s">
        <v>907</v>
      </c>
      <c r="Q2436" s="73" t="s">
        <v>1291</v>
      </c>
      <c r="R2436" s="73" t="s">
        <v>195</v>
      </c>
      <c r="V2436" s="60" t="str">
        <f>W2436&amp;H2436</f>
        <v>DON PIERROоливковый</v>
      </c>
      <c r="W2436" s="60" t="str">
        <f>_xlfn.LET(_xlpm.TextCell,TEXT(G2436,"###"),IF(_xlpm.TextCell&lt;&gt;"",IF(StyleSpaceSplit,IFERROR(IF(FIND(" ",_xlpm.TextCell)&gt;=1,MID(_xlpm.TextCell,1,FIND(" ",_xlpm.TextCell)-1),_xlpm.TextCell),_xlpm.TextCell),_xlpm.TextCell),""))</f>
        <v>DON PIERRO</v>
      </c>
      <c r="X2436" s="60" t="str">
        <f>IF(A2436&lt;&gt;"",IFERROR(IF(FIND(" ",G2436)&gt;=1,MID(G2436,FIND(" ",G2436)+1,LEN(G2436)),""),""),"")</f>
        <v>PIERRO</v>
      </c>
      <c r="AC2436" s="51">
        <f>IFERROR(VALUE(MID($C2436,1,2)),0)</f>
        <v>81</v>
      </c>
      <c r="AD2436" s="44">
        <f>IFERROR(VALUE(MID($C2436,4,3)),0)</f>
        <v>2</v>
      </c>
      <c r="AE2436" s="51">
        <f>VALUE(RIGHT("00"&amp;AC2436,2)&amp;RIGHT("000"&amp;AD2436,3))</f>
        <v>81002</v>
      </c>
    </row>
    <row r="2437" spans="1:31">
      <c r="A2437" s="60" t="str">
        <f>IF(G2437&amp;Q2437&lt;&gt;"",W2437&amp;Q2437,"")</f>
        <v>DON PIERROtaupe</v>
      </c>
      <c r="B2437" s="60" t="str">
        <f>IF(C2437&lt;&gt;"",LEFT(C2437,9),"")</f>
        <v>81-002-03</v>
      </c>
      <c r="C2437" s="73" t="s">
        <v>6151</v>
      </c>
      <c r="D2437" s="73" t="s">
        <v>6148</v>
      </c>
      <c r="E2437" s="73" t="s">
        <v>912</v>
      </c>
      <c r="F2437" s="74">
        <v>61</v>
      </c>
      <c r="G2437" s="73" t="s">
        <v>5971</v>
      </c>
      <c r="H2437" s="73" t="s">
        <v>195</v>
      </c>
      <c r="I2437" s="73" t="s">
        <v>906</v>
      </c>
      <c r="J2437" s="73" t="s">
        <v>325</v>
      </c>
      <c r="K2437" s="73" t="s">
        <v>382</v>
      </c>
      <c r="L2437" s="73" t="s">
        <v>383</v>
      </c>
      <c r="M2437" s="73" t="s">
        <v>388</v>
      </c>
      <c r="N2437" s="73" t="s">
        <v>43</v>
      </c>
      <c r="O2437" s="73" t="s">
        <v>386</v>
      </c>
      <c r="P2437" s="73" t="s">
        <v>907</v>
      </c>
      <c r="Q2437" s="73" t="s">
        <v>1291</v>
      </c>
      <c r="R2437" s="73" t="s">
        <v>195</v>
      </c>
      <c r="V2437" s="60" t="str">
        <f>W2437&amp;H2437</f>
        <v>DON PIERROоливковый</v>
      </c>
      <c r="W2437" s="60" t="str">
        <f>_xlfn.LET(_xlpm.TextCell,TEXT(G2437,"###"),IF(_xlpm.TextCell&lt;&gt;"",IF(StyleSpaceSplit,IFERROR(IF(FIND(" ",_xlpm.TextCell)&gt;=1,MID(_xlpm.TextCell,1,FIND(" ",_xlpm.TextCell)-1),_xlpm.TextCell),_xlpm.TextCell),_xlpm.TextCell),""))</f>
        <v>DON PIERRO</v>
      </c>
      <c r="X2437" s="60" t="str">
        <f>IF(A2437&lt;&gt;"",IFERROR(IF(FIND(" ",G2437)&gt;=1,MID(G2437,FIND(" ",G2437)+1,LEN(G2437)),""),""),"")</f>
        <v>PIERRO</v>
      </c>
      <c r="AC2437" s="51">
        <f>IFERROR(VALUE(MID($C2437,1,2)),0)</f>
        <v>81</v>
      </c>
      <c r="AD2437" s="44">
        <f>IFERROR(VALUE(MID($C2437,4,3)),0)</f>
        <v>2</v>
      </c>
      <c r="AE2437" s="51">
        <f>VALUE(RIGHT("00"&amp;AC2437,2)&amp;RIGHT("000"&amp;AD2437,3))</f>
        <v>81002</v>
      </c>
    </row>
    <row r="2438" spans="1:31">
      <c r="A2438" s="60" t="str">
        <f>IF(G2438&amp;Q2438&lt;&gt;"",W2438&amp;Q2438,"")</f>
        <v>DON PIERROblack</v>
      </c>
      <c r="B2438" s="60" t="str">
        <f>IF(C2438&lt;&gt;"",LEFT(C2438,9),"")</f>
        <v>81-002-09</v>
      </c>
      <c r="C2438" s="73" t="s">
        <v>5969</v>
      </c>
      <c r="D2438" s="73" t="s">
        <v>5970</v>
      </c>
      <c r="E2438" s="73" t="s">
        <v>956</v>
      </c>
      <c r="F2438" s="74">
        <v>55</v>
      </c>
      <c r="G2438" s="73" t="s">
        <v>5971</v>
      </c>
      <c r="H2438" s="73" t="s">
        <v>53</v>
      </c>
      <c r="I2438" s="73" t="s">
        <v>906</v>
      </c>
      <c r="J2438" s="73" t="s">
        <v>325</v>
      </c>
      <c r="K2438" s="73" t="s">
        <v>382</v>
      </c>
      <c r="L2438" s="73" t="s">
        <v>383</v>
      </c>
      <c r="M2438" s="73" t="s">
        <v>388</v>
      </c>
      <c r="N2438" s="73" t="s">
        <v>43</v>
      </c>
      <c r="O2438" s="73" t="s">
        <v>386</v>
      </c>
      <c r="P2438" s="73" t="s">
        <v>907</v>
      </c>
      <c r="Q2438" s="73" t="s">
        <v>928</v>
      </c>
      <c r="R2438" s="73" t="s">
        <v>53</v>
      </c>
      <c r="V2438" s="60" t="str">
        <f>W2438&amp;H2438</f>
        <v>DON PIERROчерный</v>
      </c>
      <c r="W2438" s="60" t="str">
        <f>_xlfn.LET(_xlpm.TextCell,TEXT(G2438,"###"),IF(_xlpm.TextCell&lt;&gt;"",IF(StyleSpaceSplit,IFERROR(IF(FIND(" ",_xlpm.TextCell)&gt;=1,MID(_xlpm.TextCell,1,FIND(" ",_xlpm.TextCell)-1),_xlpm.TextCell),_xlpm.TextCell),_xlpm.TextCell),""))</f>
        <v>DON PIERRO</v>
      </c>
      <c r="X2438" s="60" t="str">
        <f>IF(A2438&lt;&gt;"",IFERROR(IF(FIND(" ",G2438)&gt;=1,MID(G2438,FIND(" ",G2438)+1,LEN(G2438)),""),""),"")</f>
        <v>PIERRO</v>
      </c>
      <c r="AC2438" s="51">
        <f>IFERROR(VALUE(MID($C2438,1,2)),0)</f>
        <v>81</v>
      </c>
      <c r="AD2438" s="44">
        <f>IFERROR(VALUE(MID($C2438,4,3)),0)</f>
        <v>2</v>
      </c>
      <c r="AE2438" s="51">
        <f>VALUE(RIGHT("00"&amp;AC2438,2)&amp;RIGHT("000"&amp;AD2438,3))</f>
        <v>81002</v>
      </c>
    </row>
    <row r="2439" spans="1:31">
      <c r="A2439" s="60" t="str">
        <f>IF(G2439&amp;Q2439&lt;&gt;"",W2439&amp;Q2439,"")</f>
        <v>DON PIERROblack</v>
      </c>
      <c r="B2439" s="60" t="str">
        <f>IF(C2439&lt;&gt;"",LEFT(C2439,9),"")</f>
        <v>81-002-09</v>
      </c>
      <c r="C2439" s="73" t="s">
        <v>5972</v>
      </c>
      <c r="D2439" s="73" t="s">
        <v>5970</v>
      </c>
      <c r="E2439" s="73" t="s">
        <v>904</v>
      </c>
      <c r="F2439" s="74">
        <v>57</v>
      </c>
      <c r="G2439" s="73" t="s">
        <v>5971</v>
      </c>
      <c r="H2439" s="73" t="s">
        <v>53</v>
      </c>
      <c r="I2439" s="73" t="s">
        <v>906</v>
      </c>
      <c r="J2439" s="73" t="s">
        <v>325</v>
      </c>
      <c r="K2439" s="73" t="s">
        <v>382</v>
      </c>
      <c r="L2439" s="73" t="s">
        <v>383</v>
      </c>
      <c r="M2439" s="73" t="s">
        <v>388</v>
      </c>
      <c r="N2439" s="73" t="s">
        <v>43</v>
      </c>
      <c r="O2439" s="73" t="s">
        <v>386</v>
      </c>
      <c r="P2439" s="73" t="s">
        <v>907</v>
      </c>
      <c r="Q2439" s="73" t="s">
        <v>928</v>
      </c>
      <c r="R2439" s="73" t="s">
        <v>53</v>
      </c>
      <c r="V2439" s="60" t="str">
        <f>W2439&amp;H2439</f>
        <v>DON PIERROчерный</v>
      </c>
      <c r="W2439" s="60" t="str">
        <f>_xlfn.LET(_xlpm.TextCell,TEXT(G2439,"###"),IF(_xlpm.TextCell&lt;&gt;"",IF(StyleSpaceSplit,IFERROR(IF(FIND(" ",_xlpm.TextCell)&gt;=1,MID(_xlpm.TextCell,1,FIND(" ",_xlpm.TextCell)-1),_xlpm.TextCell),_xlpm.TextCell),_xlpm.TextCell),""))</f>
        <v>DON PIERRO</v>
      </c>
      <c r="X2439" s="60" t="str">
        <f>IF(A2439&lt;&gt;"",IFERROR(IF(FIND(" ",G2439)&gt;=1,MID(G2439,FIND(" ",G2439)+1,LEN(G2439)),""),""),"")</f>
        <v>PIERRO</v>
      </c>
      <c r="AC2439" s="51">
        <f>IFERROR(VALUE(MID($C2439,1,2)),0)</f>
        <v>81</v>
      </c>
      <c r="AD2439" s="44">
        <f>IFERROR(VALUE(MID($C2439,4,3)),0)</f>
        <v>2</v>
      </c>
      <c r="AE2439" s="51">
        <f>VALUE(RIGHT("00"&amp;AC2439,2)&amp;RIGHT("000"&amp;AD2439,3))</f>
        <v>81002</v>
      </c>
    </row>
    <row r="2440" spans="1:31">
      <c r="A2440" s="60" t="str">
        <f>IF(G2440&amp;Q2440&lt;&gt;"",W2440&amp;Q2440,"")</f>
        <v>DON PIERROblack</v>
      </c>
      <c r="B2440" s="60" t="str">
        <f>IF(C2440&lt;&gt;"",LEFT(C2440,9),"")</f>
        <v>81-002-09</v>
      </c>
      <c r="C2440" s="73" t="s">
        <v>5973</v>
      </c>
      <c r="D2440" s="73" t="s">
        <v>5970</v>
      </c>
      <c r="E2440" s="73" t="s">
        <v>910</v>
      </c>
      <c r="F2440" s="74">
        <v>59</v>
      </c>
      <c r="G2440" s="73" t="s">
        <v>5971</v>
      </c>
      <c r="H2440" s="73" t="s">
        <v>53</v>
      </c>
      <c r="I2440" s="73" t="s">
        <v>906</v>
      </c>
      <c r="J2440" s="73" t="s">
        <v>325</v>
      </c>
      <c r="K2440" s="73" t="s">
        <v>382</v>
      </c>
      <c r="L2440" s="73" t="s">
        <v>383</v>
      </c>
      <c r="M2440" s="73" t="s">
        <v>388</v>
      </c>
      <c r="N2440" s="73" t="s">
        <v>43</v>
      </c>
      <c r="O2440" s="73" t="s">
        <v>386</v>
      </c>
      <c r="P2440" s="73" t="s">
        <v>907</v>
      </c>
      <c r="Q2440" s="73" t="s">
        <v>928</v>
      </c>
      <c r="R2440" s="73" t="s">
        <v>53</v>
      </c>
      <c r="V2440" s="60" t="str">
        <f>W2440&amp;H2440</f>
        <v>DON PIERROчерный</v>
      </c>
      <c r="W2440" s="60" t="str">
        <f>_xlfn.LET(_xlpm.TextCell,TEXT(G2440,"###"),IF(_xlpm.TextCell&lt;&gt;"",IF(StyleSpaceSplit,IFERROR(IF(FIND(" ",_xlpm.TextCell)&gt;=1,MID(_xlpm.TextCell,1,FIND(" ",_xlpm.TextCell)-1),_xlpm.TextCell),_xlpm.TextCell),_xlpm.TextCell),""))</f>
        <v>DON PIERRO</v>
      </c>
      <c r="X2440" s="60" t="str">
        <f>IF(A2440&lt;&gt;"",IFERROR(IF(FIND(" ",G2440)&gt;=1,MID(G2440,FIND(" ",G2440)+1,LEN(G2440)),""),""),"")</f>
        <v>PIERRO</v>
      </c>
      <c r="AC2440" s="51">
        <f>IFERROR(VALUE(MID($C2440,1,2)),0)</f>
        <v>81</v>
      </c>
      <c r="AD2440" s="44">
        <f>IFERROR(VALUE(MID($C2440,4,3)),0)</f>
        <v>2</v>
      </c>
      <c r="AE2440" s="51">
        <f>VALUE(RIGHT("00"&amp;AC2440,2)&amp;RIGHT("000"&amp;AD2440,3))</f>
        <v>81002</v>
      </c>
    </row>
    <row r="2441" spans="1:31">
      <c r="A2441" s="60" t="str">
        <f>IF(G2441&amp;Q2441&lt;&gt;"",W2441&amp;Q2441,"")</f>
        <v>DON PIERROblack</v>
      </c>
      <c r="B2441" s="60" t="str">
        <f>IF(C2441&lt;&gt;"",LEFT(C2441,9),"")</f>
        <v>81-002-09</v>
      </c>
      <c r="C2441" s="73" t="s">
        <v>5974</v>
      </c>
      <c r="D2441" s="73" t="s">
        <v>5970</v>
      </c>
      <c r="E2441" s="73" t="s">
        <v>912</v>
      </c>
      <c r="F2441" s="74">
        <v>61</v>
      </c>
      <c r="G2441" s="73" t="s">
        <v>5971</v>
      </c>
      <c r="H2441" s="73" t="s">
        <v>53</v>
      </c>
      <c r="I2441" s="73" t="s">
        <v>906</v>
      </c>
      <c r="J2441" s="73" t="s">
        <v>325</v>
      </c>
      <c r="K2441" s="73" t="s">
        <v>382</v>
      </c>
      <c r="L2441" s="73" t="s">
        <v>383</v>
      </c>
      <c r="M2441" s="73" t="s">
        <v>388</v>
      </c>
      <c r="N2441" s="73" t="s">
        <v>43</v>
      </c>
      <c r="O2441" s="73" t="s">
        <v>386</v>
      </c>
      <c r="P2441" s="73" t="s">
        <v>907</v>
      </c>
      <c r="Q2441" s="73" t="s">
        <v>928</v>
      </c>
      <c r="R2441" s="73" t="s">
        <v>53</v>
      </c>
      <c r="V2441" s="60" t="str">
        <f>W2441&amp;H2441</f>
        <v>DON PIERROчерный</v>
      </c>
      <c r="W2441" s="60" t="str">
        <f>_xlfn.LET(_xlpm.TextCell,TEXT(G2441,"###"),IF(_xlpm.TextCell&lt;&gt;"",IF(StyleSpaceSplit,IFERROR(IF(FIND(" ",_xlpm.TextCell)&gt;=1,MID(_xlpm.TextCell,1,FIND(" ",_xlpm.TextCell)-1),_xlpm.TextCell),_xlpm.TextCell),_xlpm.TextCell),""))</f>
        <v>DON PIERRO</v>
      </c>
      <c r="X2441" s="60" t="str">
        <f>IF(A2441&lt;&gt;"",IFERROR(IF(FIND(" ",G2441)&gt;=1,MID(G2441,FIND(" ",G2441)+1,LEN(G2441)),""),""),"")</f>
        <v>PIERRO</v>
      </c>
      <c r="AC2441" s="51">
        <f>IFERROR(VALUE(MID($C2441,1,2)),0)</f>
        <v>81</v>
      </c>
      <c r="AD2441" s="44">
        <f>IFERROR(VALUE(MID($C2441,4,3)),0)</f>
        <v>2</v>
      </c>
      <c r="AE2441" s="51">
        <f>VALUE(RIGHT("00"&amp;AC2441,2)&amp;RIGHT("000"&amp;AD2441,3))</f>
        <v>81002</v>
      </c>
    </row>
    <row r="2442" spans="1:31">
      <c r="A2442" s="60" t="str">
        <f>IF(G2442&amp;Q2442&lt;&gt;"",W2442&amp;Q2442,"")</f>
        <v>GLASSYorange</v>
      </c>
      <c r="B2442" s="60" t="str">
        <f>IF(C2442&lt;&gt;"",LEFT(C2442,9),"")</f>
        <v>80-962-13</v>
      </c>
      <c r="C2442" s="73" t="s">
        <v>5497</v>
      </c>
      <c r="D2442" s="73" t="s">
        <v>5498</v>
      </c>
      <c r="E2442" s="73" t="s">
        <v>910</v>
      </c>
      <c r="F2442" s="74">
        <v>59</v>
      </c>
      <c r="G2442" s="73" t="s">
        <v>5499</v>
      </c>
      <c r="H2442" s="73" t="s">
        <v>199</v>
      </c>
      <c r="I2442" s="73" t="s">
        <v>906</v>
      </c>
      <c r="J2442" s="73" t="s">
        <v>325</v>
      </c>
      <c r="K2442" s="73" t="s">
        <v>382</v>
      </c>
      <c r="L2442" s="73" t="s">
        <v>383</v>
      </c>
      <c r="M2442" s="73" t="s">
        <v>384</v>
      </c>
      <c r="N2442" s="73" t="s">
        <v>43</v>
      </c>
      <c r="O2442" s="73" t="s">
        <v>386</v>
      </c>
      <c r="P2442" s="73" t="s">
        <v>907</v>
      </c>
      <c r="Q2442" s="73" t="s">
        <v>1300</v>
      </c>
      <c r="R2442" s="73" t="s">
        <v>199</v>
      </c>
      <c r="V2442" s="60" t="str">
        <f>W2442&amp;H2442</f>
        <v>GLASSYоранжевый</v>
      </c>
      <c r="W2442" s="60" t="str">
        <f>_xlfn.LET(_xlpm.TextCell,TEXT(G2442,"###"),IF(_xlpm.TextCell&lt;&gt;"",IF(StyleSpaceSplit,IFERROR(IF(FIND(" ",_xlpm.TextCell)&gt;=1,MID(_xlpm.TextCell,1,FIND(" ",_xlpm.TextCell)-1),_xlpm.TextCell),_xlpm.TextCell),_xlpm.TextCell),""))</f>
        <v>GLASSY</v>
      </c>
      <c r="X2442" s="60" t="str">
        <f>IF(A2442&lt;&gt;"",IFERROR(IF(FIND(" ",G2442)&gt;=1,MID(G2442,FIND(" ",G2442)+1,LEN(G2442)),""),""),"")</f>
        <v/>
      </c>
      <c r="AC2442" s="51">
        <f>IFERROR(VALUE(MID($C2442,1,2)),0)</f>
        <v>80</v>
      </c>
      <c r="AD2442" s="44">
        <f>IFERROR(VALUE(MID($C2442,4,3)),0)</f>
        <v>962</v>
      </c>
      <c r="AE2442" s="51">
        <f>VALUE(RIGHT("00"&amp;AC2442,2)&amp;RIGHT("000"&amp;AD2442,3))</f>
        <v>80962</v>
      </c>
    </row>
    <row r="2443" spans="1:31">
      <c r="A2443" s="60" t="str">
        <f>IF(G2443&amp;Q2443&lt;&gt;"",W2443&amp;Q2443,"")</f>
        <v>HIGGINSblue</v>
      </c>
      <c r="B2443" s="60" t="str">
        <f>IF(C2443&lt;&gt;"",LEFT(C2443,9),"")</f>
        <v>80-092-06</v>
      </c>
      <c r="C2443" s="73" t="s">
        <v>8265</v>
      </c>
      <c r="D2443" s="73" t="s">
        <v>8266</v>
      </c>
      <c r="E2443" s="73" t="s">
        <v>904</v>
      </c>
      <c r="F2443" s="74">
        <v>57</v>
      </c>
      <c r="G2443" s="73" t="s">
        <v>8267</v>
      </c>
      <c r="H2443" s="73" t="s">
        <v>71</v>
      </c>
      <c r="I2443" s="73" t="s">
        <v>906</v>
      </c>
      <c r="J2443" s="73" t="s">
        <v>325</v>
      </c>
      <c r="K2443" s="73" t="s">
        <v>382</v>
      </c>
      <c r="L2443" s="73" t="s">
        <v>383</v>
      </c>
      <c r="M2443" s="73" t="s">
        <v>384</v>
      </c>
      <c r="N2443" s="73" t="s">
        <v>43</v>
      </c>
      <c r="O2443" s="73" t="s">
        <v>386</v>
      </c>
      <c r="P2443" s="73" t="s">
        <v>907</v>
      </c>
      <c r="Q2443" s="73" t="s">
        <v>932</v>
      </c>
      <c r="R2443" s="73" t="s">
        <v>71</v>
      </c>
      <c r="V2443" s="60" t="str">
        <f>W2443&amp;H2443</f>
        <v>HIGGINSсиний</v>
      </c>
      <c r="W2443" s="60" t="str">
        <f>_xlfn.LET(_xlpm.TextCell,TEXT(G2443,"###"),IF(_xlpm.TextCell&lt;&gt;"",IF(StyleSpaceSplit,IFERROR(IF(FIND(" ",_xlpm.TextCell)&gt;=1,MID(_xlpm.TextCell,1,FIND(" ",_xlpm.TextCell)-1),_xlpm.TextCell),_xlpm.TextCell),_xlpm.TextCell),""))</f>
        <v>HIGGINS</v>
      </c>
      <c r="X2443" s="60" t="str">
        <f>IF(A2443&lt;&gt;"",IFERROR(IF(FIND(" ",G2443)&gt;=1,MID(G2443,FIND(" ",G2443)+1,LEN(G2443)),""),""),"")</f>
        <v/>
      </c>
      <c r="AC2443" s="51">
        <f>IFERROR(VALUE(MID($C2443,1,2)),0)</f>
        <v>80</v>
      </c>
      <c r="AD2443" s="44">
        <f>IFERROR(VALUE(MID($C2443,4,3)),0)</f>
        <v>92</v>
      </c>
      <c r="AE2443" s="51">
        <f>VALUE(RIGHT("00"&amp;AC2443,2)&amp;RIGHT("000"&amp;AD2443,3))</f>
        <v>80092</v>
      </c>
    </row>
    <row r="2444" spans="1:31">
      <c r="A2444" s="60" t="str">
        <f>IF(G2444&amp;Q2444&lt;&gt;"",W2444&amp;Q2444,"")</f>
        <v>HIGGINSblue</v>
      </c>
      <c r="B2444" s="60" t="str">
        <f>IF(C2444&lt;&gt;"",LEFT(C2444,9),"")</f>
        <v>80-092-06</v>
      </c>
      <c r="C2444" s="73" t="s">
        <v>8268</v>
      </c>
      <c r="D2444" s="73" t="s">
        <v>8266</v>
      </c>
      <c r="E2444" s="73" t="s">
        <v>910</v>
      </c>
      <c r="F2444" s="74">
        <v>59</v>
      </c>
      <c r="G2444" s="73" t="s">
        <v>8267</v>
      </c>
      <c r="H2444" s="73" t="s">
        <v>71</v>
      </c>
      <c r="I2444" s="73" t="s">
        <v>906</v>
      </c>
      <c r="J2444" s="73" t="s">
        <v>325</v>
      </c>
      <c r="K2444" s="73" t="s">
        <v>382</v>
      </c>
      <c r="L2444" s="73" t="s">
        <v>383</v>
      </c>
      <c r="M2444" s="73" t="s">
        <v>384</v>
      </c>
      <c r="N2444" s="73" t="s">
        <v>43</v>
      </c>
      <c r="O2444" s="73" t="s">
        <v>386</v>
      </c>
      <c r="P2444" s="73" t="s">
        <v>907</v>
      </c>
      <c r="Q2444" s="73" t="s">
        <v>932</v>
      </c>
      <c r="R2444" s="73" t="s">
        <v>71</v>
      </c>
      <c r="V2444" s="60" t="str">
        <f>W2444&amp;H2444</f>
        <v>HIGGINSсиний</v>
      </c>
      <c r="W2444" s="60" t="str">
        <f>_xlfn.LET(_xlpm.TextCell,TEXT(G2444,"###"),IF(_xlpm.TextCell&lt;&gt;"",IF(StyleSpaceSplit,IFERROR(IF(FIND(" ",_xlpm.TextCell)&gt;=1,MID(_xlpm.TextCell,1,FIND(" ",_xlpm.TextCell)-1),_xlpm.TextCell),_xlpm.TextCell),_xlpm.TextCell),""))</f>
        <v>HIGGINS</v>
      </c>
      <c r="X2444" s="60" t="str">
        <f>IF(A2444&lt;&gt;"",IFERROR(IF(FIND(" ",G2444)&gt;=1,MID(G2444,FIND(" ",G2444)+1,LEN(G2444)),""),""),"")</f>
        <v/>
      </c>
      <c r="AC2444" s="51">
        <f>IFERROR(VALUE(MID($C2444,1,2)),0)</f>
        <v>80</v>
      </c>
      <c r="AD2444" s="44">
        <f>IFERROR(VALUE(MID($C2444,4,3)),0)</f>
        <v>92</v>
      </c>
      <c r="AE2444" s="51">
        <f>VALUE(RIGHT("00"&amp;AC2444,2)&amp;RIGHT("000"&amp;AD2444,3))</f>
        <v>80092</v>
      </c>
    </row>
    <row r="2445" spans="1:31">
      <c r="A2445" s="60" t="str">
        <f>IF(G2445&amp;Q2445&lt;&gt;"",W2445&amp;Q2445,"")</f>
        <v>HIGGINSblue</v>
      </c>
      <c r="B2445" s="60" t="str">
        <f>IF(C2445&lt;&gt;"",LEFT(C2445,9),"")</f>
        <v>80-092-06</v>
      </c>
      <c r="C2445" s="73" t="s">
        <v>8269</v>
      </c>
      <c r="D2445" s="73" t="s">
        <v>8266</v>
      </c>
      <c r="E2445" s="73" t="s">
        <v>931</v>
      </c>
      <c r="F2445" s="74">
        <v>0</v>
      </c>
      <c r="G2445" s="73" t="s">
        <v>8267</v>
      </c>
      <c r="H2445" s="73" t="s">
        <v>71</v>
      </c>
      <c r="I2445" s="73" t="s">
        <v>906</v>
      </c>
      <c r="J2445" s="73" t="s">
        <v>325</v>
      </c>
      <c r="K2445" s="73" t="s">
        <v>382</v>
      </c>
      <c r="L2445" s="73" t="s">
        <v>383</v>
      </c>
      <c r="M2445" s="73" t="s">
        <v>384</v>
      </c>
      <c r="N2445" s="73" t="s">
        <v>43</v>
      </c>
      <c r="O2445" s="73" t="s">
        <v>386</v>
      </c>
      <c r="P2445" s="73" t="s">
        <v>907</v>
      </c>
      <c r="Q2445" s="73" t="s">
        <v>932</v>
      </c>
      <c r="R2445" s="73" t="s">
        <v>71</v>
      </c>
      <c r="V2445" s="60" t="str">
        <f>W2445&amp;H2445</f>
        <v>HIGGINSсиний</v>
      </c>
      <c r="W2445" s="60" t="str">
        <f>_xlfn.LET(_xlpm.TextCell,TEXT(G2445,"###"),IF(_xlpm.TextCell&lt;&gt;"",IF(StyleSpaceSplit,IFERROR(IF(FIND(" ",_xlpm.TextCell)&gt;=1,MID(_xlpm.TextCell,1,FIND(" ",_xlpm.TextCell)-1),_xlpm.TextCell),_xlpm.TextCell),_xlpm.TextCell),""))</f>
        <v>HIGGINS</v>
      </c>
      <c r="X2445" s="60" t="str">
        <f>IF(A2445&lt;&gt;"",IFERROR(IF(FIND(" ",G2445)&gt;=1,MID(G2445,FIND(" ",G2445)+1,LEN(G2445)),""),""),"")</f>
        <v/>
      </c>
      <c r="AC2445" s="51">
        <f>IFERROR(VALUE(MID($C2445,1,2)),0)</f>
        <v>80</v>
      </c>
      <c r="AD2445" s="44">
        <f>IFERROR(VALUE(MID($C2445,4,3)),0)</f>
        <v>92</v>
      </c>
      <c r="AE2445" s="51">
        <f>VALUE(RIGHT("00"&amp;AC2445,2)&amp;RIGHT("000"&amp;AD2445,3))</f>
        <v>80092</v>
      </c>
    </row>
    <row r="2446" spans="1:31">
      <c r="A2446" s="60" t="str">
        <f>IF(G2446&amp;Q2446&lt;&gt;"",W2446&amp;Q2446,"")</f>
        <v>LEASHburgundy</v>
      </c>
      <c r="B2446" s="60" t="str">
        <f>IF(C2446&lt;&gt;"",LEFT(C2446,9),"")</f>
        <v>80-963-12</v>
      </c>
      <c r="C2446" s="73" t="s">
        <v>5500</v>
      </c>
      <c r="D2446" s="73" t="s">
        <v>5501</v>
      </c>
      <c r="E2446" s="73" t="s">
        <v>904</v>
      </c>
      <c r="F2446" s="74">
        <v>57</v>
      </c>
      <c r="G2446" s="73" t="s">
        <v>5502</v>
      </c>
      <c r="H2446" s="73" t="s">
        <v>121</v>
      </c>
      <c r="I2446" s="73" t="s">
        <v>5503</v>
      </c>
      <c r="J2446" s="73" t="s">
        <v>325</v>
      </c>
      <c r="K2446" s="73" t="s">
        <v>382</v>
      </c>
      <c r="L2446" s="73" t="s">
        <v>383</v>
      </c>
      <c r="M2446" s="73" t="s">
        <v>384</v>
      </c>
      <c r="N2446" s="73" t="s">
        <v>43</v>
      </c>
      <c r="O2446" s="73" t="s">
        <v>386</v>
      </c>
      <c r="P2446" s="73" t="s">
        <v>907</v>
      </c>
      <c r="Q2446" s="73" t="s">
        <v>1546</v>
      </c>
      <c r="R2446" s="73" t="s">
        <v>121</v>
      </c>
      <c r="V2446" s="60" t="str">
        <f>W2446&amp;H2446</f>
        <v>LEASHбордовый</v>
      </c>
      <c r="W2446" s="60" t="str">
        <f>_xlfn.LET(_xlpm.TextCell,TEXT(G2446,"###"),IF(_xlpm.TextCell&lt;&gt;"",IF(StyleSpaceSplit,IFERROR(IF(FIND(" ",_xlpm.TextCell)&gt;=1,MID(_xlpm.TextCell,1,FIND(" ",_xlpm.TextCell)-1),_xlpm.TextCell),_xlpm.TextCell),_xlpm.TextCell),""))</f>
        <v>LEASH</v>
      </c>
      <c r="X2446" s="60" t="str">
        <f>IF(A2446&lt;&gt;"",IFERROR(IF(FIND(" ",G2446)&gt;=1,MID(G2446,FIND(" ",G2446)+1,LEN(G2446)),""),""),"")</f>
        <v/>
      </c>
      <c r="AC2446" s="51">
        <f>IFERROR(VALUE(MID($C2446,1,2)),0)</f>
        <v>80</v>
      </c>
      <c r="AD2446" s="44">
        <f>IFERROR(VALUE(MID($C2446,4,3)),0)</f>
        <v>963</v>
      </c>
      <c r="AE2446" s="51">
        <f>VALUE(RIGHT("00"&amp;AC2446,2)&amp;RIGHT("000"&amp;AD2446,3))</f>
        <v>80963</v>
      </c>
    </row>
    <row r="2447" spans="1:31">
      <c r="A2447" s="60" t="str">
        <f>IF(G2447&amp;Q2447&lt;&gt;"",W2447&amp;Q2447,"")</f>
        <v>MAC UGObrown</v>
      </c>
      <c r="B2447" s="60" t="str">
        <f>IF(C2447&lt;&gt;"",LEFT(C2447,9),"")</f>
        <v>81-007-14</v>
      </c>
      <c r="C2447" s="73" t="s">
        <v>6158</v>
      </c>
      <c r="D2447" s="73" t="s">
        <v>6159</v>
      </c>
      <c r="E2447" s="73" t="s">
        <v>956</v>
      </c>
      <c r="F2447" s="74">
        <v>55</v>
      </c>
      <c r="G2447" s="73" t="s">
        <v>6154</v>
      </c>
      <c r="H2447" s="73" t="s">
        <v>86</v>
      </c>
      <c r="I2447" s="73" t="s">
        <v>906</v>
      </c>
      <c r="J2447" s="73" t="s">
        <v>325</v>
      </c>
      <c r="K2447" s="73" t="s">
        <v>390</v>
      </c>
      <c r="L2447" s="73" t="s">
        <v>383</v>
      </c>
      <c r="M2447" s="73" t="s">
        <v>388</v>
      </c>
      <c r="N2447" s="73" t="s">
        <v>43</v>
      </c>
      <c r="O2447" s="73" t="s">
        <v>386</v>
      </c>
      <c r="P2447" s="73" t="s">
        <v>907</v>
      </c>
      <c r="Q2447" s="73" t="s">
        <v>1033</v>
      </c>
      <c r="R2447" s="73" t="s">
        <v>86</v>
      </c>
      <c r="V2447" s="60" t="str">
        <f>W2447&amp;H2447</f>
        <v>MAC UGOкоричневый</v>
      </c>
      <c r="W2447" s="60" t="str">
        <f>_xlfn.LET(_xlpm.TextCell,TEXT(G2447,"###"),IF(_xlpm.TextCell&lt;&gt;"",IF(StyleSpaceSplit,IFERROR(IF(FIND(" ",_xlpm.TextCell)&gt;=1,MID(_xlpm.TextCell,1,FIND(" ",_xlpm.TextCell)-1),_xlpm.TextCell),_xlpm.TextCell),_xlpm.TextCell),""))</f>
        <v>MAC UGO</v>
      </c>
      <c r="X2447" s="60" t="str">
        <f>IF(A2447&lt;&gt;"",IFERROR(IF(FIND(" ",G2447)&gt;=1,MID(G2447,FIND(" ",G2447)+1,LEN(G2447)),""),""),"")</f>
        <v>UGO</v>
      </c>
      <c r="AC2447" s="51">
        <f>IFERROR(VALUE(MID($C2447,1,2)),0)</f>
        <v>81</v>
      </c>
      <c r="AD2447" s="44">
        <f>IFERROR(VALUE(MID($C2447,4,3)),0)</f>
        <v>7</v>
      </c>
      <c r="AE2447" s="51">
        <f>VALUE(RIGHT("00"&amp;AC2447,2)&amp;RIGHT("000"&amp;AD2447,3))</f>
        <v>81007</v>
      </c>
    </row>
    <row r="2448" spans="1:31">
      <c r="A2448" s="60" t="str">
        <f>IF(G2448&amp;Q2448&lt;&gt;"",W2448&amp;Q2448,"")</f>
        <v>MAC UGObrown</v>
      </c>
      <c r="B2448" s="60" t="str">
        <f>IF(C2448&lt;&gt;"",LEFT(C2448,9),"")</f>
        <v>81-007-14</v>
      </c>
      <c r="C2448" s="73" t="s">
        <v>6160</v>
      </c>
      <c r="D2448" s="73" t="s">
        <v>6159</v>
      </c>
      <c r="E2448" s="73" t="s">
        <v>904</v>
      </c>
      <c r="F2448" s="74">
        <v>57</v>
      </c>
      <c r="G2448" s="73" t="s">
        <v>6154</v>
      </c>
      <c r="H2448" s="73" t="s">
        <v>86</v>
      </c>
      <c r="I2448" s="73" t="s">
        <v>906</v>
      </c>
      <c r="J2448" s="73" t="s">
        <v>325</v>
      </c>
      <c r="K2448" s="73" t="s">
        <v>390</v>
      </c>
      <c r="L2448" s="73" t="s">
        <v>383</v>
      </c>
      <c r="M2448" s="73" t="s">
        <v>388</v>
      </c>
      <c r="N2448" s="73" t="s">
        <v>43</v>
      </c>
      <c r="O2448" s="73" t="s">
        <v>386</v>
      </c>
      <c r="P2448" s="73" t="s">
        <v>907</v>
      </c>
      <c r="Q2448" s="73" t="s">
        <v>1033</v>
      </c>
      <c r="R2448" s="73" t="s">
        <v>86</v>
      </c>
      <c r="V2448" s="60" t="str">
        <f>W2448&amp;H2448</f>
        <v>MAC UGOкоричневый</v>
      </c>
      <c r="W2448" s="60" t="str">
        <f>_xlfn.LET(_xlpm.TextCell,TEXT(G2448,"###"),IF(_xlpm.TextCell&lt;&gt;"",IF(StyleSpaceSplit,IFERROR(IF(FIND(" ",_xlpm.TextCell)&gt;=1,MID(_xlpm.TextCell,1,FIND(" ",_xlpm.TextCell)-1),_xlpm.TextCell),_xlpm.TextCell),_xlpm.TextCell),""))</f>
        <v>MAC UGO</v>
      </c>
      <c r="X2448" s="60" t="str">
        <f>IF(A2448&lt;&gt;"",IFERROR(IF(FIND(" ",G2448)&gt;=1,MID(G2448,FIND(" ",G2448)+1,LEN(G2448)),""),""),"")</f>
        <v>UGO</v>
      </c>
      <c r="AC2448" s="51">
        <f>IFERROR(VALUE(MID($C2448,1,2)),0)</f>
        <v>81</v>
      </c>
      <c r="AD2448" s="44">
        <f>IFERROR(VALUE(MID($C2448,4,3)),0)</f>
        <v>7</v>
      </c>
      <c r="AE2448" s="51">
        <f>VALUE(RIGHT("00"&amp;AC2448,2)&amp;RIGHT("000"&amp;AD2448,3))</f>
        <v>81007</v>
      </c>
    </row>
    <row r="2449" spans="1:31">
      <c r="A2449" s="60" t="str">
        <f>IF(G2449&amp;Q2449&lt;&gt;"",W2449&amp;Q2449,"")</f>
        <v>MAC UGObrown</v>
      </c>
      <c r="B2449" s="60" t="str">
        <f>IF(C2449&lt;&gt;"",LEFT(C2449,9),"")</f>
        <v>81-007-14</v>
      </c>
      <c r="C2449" s="73" t="s">
        <v>6161</v>
      </c>
      <c r="D2449" s="73" t="s">
        <v>6159</v>
      </c>
      <c r="E2449" s="73" t="s">
        <v>910</v>
      </c>
      <c r="F2449" s="74">
        <v>59</v>
      </c>
      <c r="G2449" s="73" t="s">
        <v>6154</v>
      </c>
      <c r="H2449" s="73" t="s">
        <v>86</v>
      </c>
      <c r="I2449" s="73" t="s">
        <v>906</v>
      </c>
      <c r="J2449" s="73" t="s">
        <v>325</v>
      </c>
      <c r="K2449" s="73" t="s">
        <v>390</v>
      </c>
      <c r="L2449" s="73" t="s">
        <v>383</v>
      </c>
      <c r="M2449" s="73" t="s">
        <v>388</v>
      </c>
      <c r="N2449" s="73" t="s">
        <v>43</v>
      </c>
      <c r="O2449" s="73" t="s">
        <v>386</v>
      </c>
      <c r="P2449" s="73" t="s">
        <v>907</v>
      </c>
      <c r="Q2449" s="73" t="s">
        <v>1033</v>
      </c>
      <c r="R2449" s="73" t="s">
        <v>86</v>
      </c>
      <c r="V2449" s="60" t="str">
        <f>W2449&amp;H2449</f>
        <v>MAC UGOкоричневый</v>
      </c>
      <c r="W2449" s="60" t="str">
        <f>_xlfn.LET(_xlpm.TextCell,TEXT(G2449,"###"),IF(_xlpm.TextCell&lt;&gt;"",IF(StyleSpaceSplit,IFERROR(IF(FIND(" ",_xlpm.TextCell)&gt;=1,MID(_xlpm.TextCell,1,FIND(" ",_xlpm.TextCell)-1),_xlpm.TextCell),_xlpm.TextCell),_xlpm.TextCell),""))</f>
        <v>MAC UGO</v>
      </c>
      <c r="X2449" s="60" t="str">
        <f>IF(A2449&lt;&gt;"",IFERROR(IF(FIND(" ",G2449)&gt;=1,MID(G2449,FIND(" ",G2449)+1,LEN(G2449)),""),""),"")</f>
        <v>UGO</v>
      </c>
      <c r="AC2449" s="51">
        <f>IFERROR(VALUE(MID($C2449,1,2)),0)</f>
        <v>81</v>
      </c>
      <c r="AD2449" s="44">
        <f>IFERROR(VALUE(MID($C2449,4,3)),0)</f>
        <v>7</v>
      </c>
      <c r="AE2449" s="51">
        <f>VALUE(RIGHT("00"&amp;AC2449,2)&amp;RIGHT("000"&amp;AD2449,3))</f>
        <v>81007</v>
      </c>
    </row>
    <row r="2450" spans="1:31">
      <c r="A2450" s="60" t="str">
        <f>IF(G2450&amp;Q2450&lt;&gt;"",W2450&amp;Q2450,"")</f>
        <v>MAC UGObrown</v>
      </c>
      <c r="B2450" s="60" t="str">
        <f>IF(C2450&lt;&gt;"",LEFT(C2450,9),"")</f>
        <v>81-007-14</v>
      </c>
      <c r="C2450" s="73" t="s">
        <v>6162</v>
      </c>
      <c r="D2450" s="73" t="s">
        <v>6159</v>
      </c>
      <c r="E2450" s="73" t="s">
        <v>912</v>
      </c>
      <c r="F2450" s="74">
        <v>61</v>
      </c>
      <c r="G2450" s="73" t="s">
        <v>6154</v>
      </c>
      <c r="H2450" s="73" t="s">
        <v>86</v>
      </c>
      <c r="I2450" s="73" t="s">
        <v>906</v>
      </c>
      <c r="J2450" s="73" t="s">
        <v>325</v>
      </c>
      <c r="K2450" s="73" t="s">
        <v>390</v>
      </c>
      <c r="L2450" s="73" t="s">
        <v>383</v>
      </c>
      <c r="M2450" s="73" t="s">
        <v>388</v>
      </c>
      <c r="N2450" s="73" t="s">
        <v>43</v>
      </c>
      <c r="O2450" s="73" t="s">
        <v>386</v>
      </c>
      <c r="P2450" s="73" t="s">
        <v>907</v>
      </c>
      <c r="Q2450" s="73" t="s">
        <v>1033</v>
      </c>
      <c r="R2450" s="73" t="s">
        <v>86</v>
      </c>
      <c r="V2450" s="60" t="str">
        <f>W2450&amp;H2450</f>
        <v>MAC UGOкоричневый</v>
      </c>
      <c r="W2450" s="60" t="str">
        <f>_xlfn.LET(_xlpm.TextCell,TEXT(G2450,"###"),IF(_xlpm.TextCell&lt;&gt;"",IF(StyleSpaceSplit,IFERROR(IF(FIND(" ",_xlpm.TextCell)&gt;=1,MID(_xlpm.TextCell,1,FIND(" ",_xlpm.TextCell)-1),_xlpm.TextCell),_xlpm.TextCell),_xlpm.TextCell),""))</f>
        <v>MAC UGO</v>
      </c>
      <c r="X2450" s="60" t="str">
        <f>IF(A2450&lt;&gt;"",IFERROR(IF(FIND(" ",G2450)&gt;=1,MID(G2450,FIND(" ",G2450)+1,LEN(G2450)),""),""),"")</f>
        <v>UGO</v>
      </c>
      <c r="AC2450" s="51">
        <f>IFERROR(VALUE(MID($C2450,1,2)),0)</f>
        <v>81</v>
      </c>
      <c r="AD2450" s="44">
        <f>IFERROR(VALUE(MID($C2450,4,3)),0)</f>
        <v>7</v>
      </c>
      <c r="AE2450" s="51">
        <f>VALUE(RIGHT("00"&amp;AC2450,2)&amp;RIGHT("000"&amp;AD2450,3))</f>
        <v>81007</v>
      </c>
    </row>
    <row r="2451" spans="1:31">
      <c r="A2451" s="60" t="str">
        <f>IF(G2451&amp;Q2451&lt;&gt;"",W2451&amp;Q2451,"")</f>
        <v>MAC UGOblack</v>
      </c>
      <c r="B2451" s="60" t="str">
        <f>IF(C2451&lt;&gt;"",LEFT(C2451,9),"")</f>
        <v>81-007-09</v>
      </c>
      <c r="C2451" s="73" t="s">
        <v>6152</v>
      </c>
      <c r="D2451" s="73" t="s">
        <v>6153</v>
      </c>
      <c r="E2451" s="73" t="s">
        <v>956</v>
      </c>
      <c r="F2451" s="74">
        <v>55</v>
      </c>
      <c r="G2451" s="73" t="s">
        <v>6154</v>
      </c>
      <c r="H2451" s="73" t="s">
        <v>53</v>
      </c>
      <c r="I2451" s="73" t="s">
        <v>906</v>
      </c>
      <c r="J2451" s="73" t="s">
        <v>325</v>
      </c>
      <c r="K2451" s="73" t="s">
        <v>382</v>
      </c>
      <c r="L2451" s="73" t="s">
        <v>383</v>
      </c>
      <c r="M2451" s="73" t="s">
        <v>388</v>
      </c>
      <c r="N2451" s="73" t="s">
        <v>43</v>
      </c>
      <c r="O2451" s="73" t="s">
        <v>386</v>
      </c>
      <c r="P2451" s="73" t="s">
        <v>907</v>
      </c>
      <c r="Q2451" s="73" t="s">
        <v>928</v>
      </c>
      <c r="R2451" s="73" t="s">
        <v>53</v>
      </c>
      <c r="V2451" s="60" t="str">
        <f>W2451&amp;H2451</f>
        <v>MAC UGOчерный</v>
      </c>
      <c r="W2451" s="60" t="str">
        <f>_xlfn.LET(_xlpm.TextCell,TEXT(G2451,"###"),IF(_xlpm.TextCell&lt;&gt;"",IF(StyleSpaceSplit,IFERROR(IF(FIND(" ",_xlpm.TextCell)&gt;=1,MID(_xlpm.TextCell,1,FIND(" ",_xlpm.TextCell)-1),_xlpm.TextCell),_xlpm.TextCell),_xlpm.TextCell),""))</f>
        <v>MAC UGO</v>
      </c>
      <c r="X2451" s="60" t="str">
        <f>IF(A2451&lt;&gt;"",IFERROR(IF(FIND(" ",G2451)&gt;=1,MID(G2451,FIND(" ",G2451)+1,LEN(G2451)),""),""),"")</f>
        <v>UGO</v>
      </c>
      <c r="AC2451" s="51">
        <f>IFERROR(VALUE(MID($C2451,1,2)),0)</f>
        <v>81</v>
      </c>
      <c r="AD2451" s="44">
        <f>IFERROR(VALUE(MID($C2451,4,3)),0)</f>
        <v>7</v>
      </c>
      <c r="AE2451" s="51">
        <f>VALUE(RIGHT("00"&amp;AC2451,2)&amp;RIGHT("000"&amp;AD2451,3))</f>
        <v>81007</v>
      </c>
    </row>
    <row r="2452" spans="1:31">
      <c r="A2452" s="60" t="str">
        <f>IF(G2452&amp;Q2452&lt;&gt;"",W2452&amp;Q2452,"")</f>
        <v>MAC UGOblack</v>
      </c>
      <c r="B2452" s="60" t="str">
        <f>IF(C2452&lt;&gt;"",LEFT(C2452,9),"")</f>
        <v>81-007-09</v>
      </c>
      <c r="C2452" s="73" t="s">
        <v>6155</v>
      </c>
      <c r="D2452" s="73" t="s">
        <v>6153</v>
      </c>
      <c r="E2452" s="73" t="s">
        <v>904</v>
      </c>
      <c r="F2452" s="74">
        <v>57</v>
      </c>
      <c r="G2452" s="73" t="s">
        <v>6154</v>
      </c>
      <c r="H2452" s="73" t="s">
        <v>53</v>
      </c>
      <c r="I2452" s="73" t="s">
        <v>906</v>
      </c>
      <c r="J2452" s="73" t="s">
        <v>325</v>
      </c>
      <c r="K2452" s="73" t="s">
        <v>382</v>
      </c>
      <c r="L2452" s="73" t="s">
        <v>383</v>
      </c>
      <c r="M2452" s="73" t="s">
        <v>388</v>
      </c>
      <c r="N2452" s="73" t="s">
        <v>43</v>
      </c>
      <c r="O2452" s="73" t="s">
        <v>386</v>
      </c>
      <c r="P2452" s="73" t="s">
        <v>907</v>
      </c>
      <c r="Q2452" s="73" t="s">
        <v>928</v>
      </c>
      <c r="R2452" s="73" t="s">
        <v>53</v>
      </c>
      <c r="V2452" s="60" t="str">
        <f>W2452&amp;H2452</f>
        <v>MAC UGOчерный</v>
      </c>
      <c r="W2452" s="60" t="str">
        <f>_xlfn.LET(_xlpm.TextCell,TEXT(G2452,"###"),IF(_xlpm.TextCell&lt;&gt;"",IF(StyleSpaceSplit,IFERROR(IF(FIND(" ",_xlpm.TextCell)&gt;=1,MID(_xlpm.TextCell,1,FIND(" ",_xlpm.TextCell)-1),_xlpm.TextCell),_xlpm.TextCell),_xlpm.TextCell),""))</f>
        <v>MAC UGO</v>
      </c>
      <c r="X2452" s="60" t="str">
        <f>IF(A2452&lt;&gt;"",IFERROR(IF(FIND(" ",G2452)&gt;=1,MID(G2452,FIND(" ",G2452)+1,LEN(G2452)),""),""),"")</f>
        <v>UGO</v>
      </c>
      <c r="AC2452" s="51">
        <f>IFERROR(VALUE(MID($C2452,1,2)),0)</f>
        <v>81</v>
      </c>
      <c r="AD2452" s="44">
        <f>IFERROR(VALUE(MID($C2452,4,3)),0)</f>
        <v>7</v>
      </c>
      <c r="AE2452" s="51">
        <f>VALUE(RIGHT("00"&amp;AC2452,2)&amp;RIGHT("000"&amp;AD2452,3))</f>
        <v>81007</v>
      </c>
    </row>
    <row r="2453" spans="1:31">
      <c r="A2453" s="60" t="str">
        <f>IF(G2453&amp;Q2453&lt;&gt;"",W2453&amp;Q2453,"")</f>
        <v>MAC UGOblack</v>
      </c>
      <c r="B2453" s="60" t="str">
        <f>IF(C2453&lt;&gt;"",LEFT(C2453,9),"")</f>
        <v>81-007-09</v>
      </c>
      <c r="C2453" s="73" t="s">
        <v>6156</v>
      </c>
      <c r="D2453" s="73" t="s">
        <v>6153</v>
      </c>
      <c r="E2453" s="73" t="s">
        <v>910</v>
      </c>
      <c r="F2453" s="74">
        <v>59</v>
      </c>
      <c r="G2453" s="73" t="s">
        <v>6154</v>
      </c>
      <c r="H2453" s="73" t="s">
        <v>53</v>
      </c>
      <c r="I2453" s="73" t="s">
        <v>906</v>
      </c>
      <c r="J2453" s="73" t="s">
        <v>325</v>
      </c>
      <c r="K2453" s="73" t="s">
        <v>382</v>
      </c>
      <c r="L2453" s="73" t="s">
        <v>383</v>
      </c>
      <c r="M2453" s="73" t="s">
        <v>388</v>
      </c>
      <c r="N2453" s="73" t="s">
        <v>43</v>
      </c>
      <c r="O2453" s="73" t="s">
        <v>386</v>
      </c>
      <c r="P2453" s="73" t="s">
        <v>907</v>
      </c>
      <c r="Q2453" s="73" t="s">
        <v>928</v>
      </c>
      <c r="R2453" s="73" t="s">
        <v>53</v>
      </c>
      <c r="V2453" s="60" t="str">
        <f>W2453&amp;H2453</f>
        <v>MAC UGOчерный</v>
      </c>
      <c r="W2453" s="60" t="str">
        <f>_xlfn.LET(_xlpm.TextCell,TEXT(G2453,"###"),IF(_xlpm.TextCell&lt;&gt;"",IF(StyleSpaceSplit,IFERROR(IF(FIND(" ",_xlpm.TextCell)&gt;=1,MID(_xlpm.TextCell,1,FIND(" ",_xlpm.TextCell)-1),_xlpm.TextCell),_xlpm.TextCell),_xlpm.TextCell),""))</f>
        <v>MAC UGO</v>
      </c>
      <c r="X2453" s="60" t="str">
        <f>IF(A2453&lt;&gt;"",IFERROR(IF(FIND(" ",G2453)&gt;=1,MID(G2453,FIND(" ",G2453)+1,LEN(G2453)),""),""),"")</f>
        <v>UGO</v>
      </c>
      <c r="AC2453" s="51">
        <f>IFERROR(VALUE(MID($C2453,1,2)),0)</f>
        <v>81</v>
      </c>
      <c r="AD2453" s="44">
        <f>IFERROR(VALUE(MID($C2453,4,3)),0)</f>
        <v>7</v>
      </c>
      <c r="AE2453" s="51">
        <f>VALUE(RIGHT("00"&amp;AC2453,2)&amp;RIGHT("000"&amp;AD2453,3))</f>
        <v>81007</v>
      </c>
    </row>
    <row r="2454" spans="1:31">
      <c r="A2454" s="60" t="str">
        <f>IF(G2454&amp;Q2454&lt;&gt;"",W2454&amp;Q2454,"")</f>
        <v>MAC UGOblack</v>
      </c>
      <c r="B2454" s="60" t="str">
        <f>IF(C2454&lt;&gt;"",LEFT(C2454,9),"")</f>
        <v>81-007-09</v>
      </c>
      <c r="C2454" s="73" t="s">
        <v>6157</v>
      </c>
      <c r="D2454" s="73" t="s">
        <v>6153</v>
      </c>
      <c r="E2454" s="73" t="s">
        <v>912</v>
      </c>
      <c r="F2454" s="74">
        <v>61</v>
      </c>
      <c r="G2454" s="73" t="s">
        <v>6154</v>
      </c>
      <c r="H2454" s="73" t="s">
        <v>53</v>
      </c>
      <c r="I2454" s="73" t="s">
        <v>906</v>
      </c>
      <c r="J2454" s="73" t="s">
        <v>325</v>
      </c>
      <c r="K2454" s="73" t="s">
        <v>382</v>
      </c>
      <c r="L2454" s="73" t="s">
        <v>383</v>
      </c>
      <c r="M2454" s="73" t="s">
        <v>388</v>
      </c>
      <c r="N2454" s="73" t="s">
        <v>43</v>
      </c>
      <c r="O2454" s="73" t="s">
        <v>386</v>
      </c>
      <c r="P2454" s="73" t="s">
        <v>907</v>
      </c>
      <c r="Q2454" s="73" t="s">
        <v>928</v>
      </c>
      <c r="R2454" s="73" t="s">
        <v>53</v>
      </c>
      <c r="V2454" s="60" t="str">
        <f>W2454&amp;H2454</f>
        <v>MAC UGOчерный</v>
      </c>
      <c r="W2454" s="60" t="str">
        <f>_xlfn.LET(_xlpm.TextCell,TEXT(G2454,"###"),IF(_xlpm.TextCell&lt;&gt;"",IF(StyleSpaceSplit,IFERROR(IF(FIND(" ",_xlpm.TextCell)&gt;=1,MID(_xlpm.TextCell,1,FIND(" ",_xlpm.TextCell)-1),_xlpm.TextCell),_xlpm.TextCell),_xlpm.TextCell),""))</f>
        <v>MAC UGO</v>
      </c>
      <c r="X2454" s="60" t="str">
        <f>IF(A2454&lt;&gt;"",IFERROR(IF(FIND(" ",G2454)&gt;=1,MID(G2454,FIND(" ",G2454)+1,LEN(G2454)),""),""),"")</f>
        <v>UGO</v>
      </c>
      <c r="AC2454" s="51">
        <f>IFERROR(VALUE(MID($C2454,1,2)),0)</f>
        <v>81</v>
      </c>
      <c r="AD2454" s="44">
        <f>IFERROR(VALUE(MID($C2454,4,3)),0)</f>
        <v>7</v>
      </c>
      <c r="AE2454" s="51">
        <f>VALUE(RIGHT("00"&amp;AC2454,2)&amp;RIGHT("000"&amp;AD2454,3))</f>
        <v>81007</v>
      </c>
    </row>
    <row r="2455" spans="1:31">
      <c r="A2455" s="60" t="str">
        <f>IF(G2455&amp;Q2455&lt;&gt;"",W2455&amp;Q2455,"")</f>
        <v>MAGNUMgreen</v>
      </c>
      <c r="B2455" s="60" t="str">
        <f>IF(C2455&lt;&gt;"",LEFT(C2455,9),"")</f>
        <v>80-090-11</v>
      </c>
      <c r="C2455" s="73" t="s">
        <v>8255</v>
      </c>
      <c r="D2455" s="73" t="s">
        <v>8256</v>
      </c>
      <c r="E2455" s="73" t="s">
        <v>910</v>
      </c>
      <c r="F2455" s="74">
        <v>59</v>
      </c>
      <c r="G2455" s="73" t="s">
        <v>8257</v>
      </c>
      <c r="H2455" s="73" t="s">
        <v>60</v>
      </c>
      <c r="I2455" s="73" t="s">
        <v>906</v>
      </c>
      <c r="J2455" s="73" t="s">
        <v>325</v>
      </c>
      <c r="K2455" s="73" t="s">
        <v>382</v>
      </c>
      <c r="L2455" s="73" t="s">
        <v>383</v>
      </c>
      <c r="M2455" s="73" t="s">
        <v>384</v>
      </c>
      <c r="N2455" s="73" t="s">
        <v>43</v>
      </c>
      <c r="O2455" s="73" t="s">
        <v>386</v>
      </c>
      <c r="P2455" s="73" t="s">
        <v>907</v>
      </c>
      <c r="Q2455" s="73" t="s">
        <v>990</v>
      </c>
      <c r="R2455" s="73" t="s">
        <v>60</v>
      </c>
      <c r="V2455" s="60" t="str">
        <f>W2455&amp;H2455</f>
        <v>MAGNUMзеленый</v>
      </c>
      <c r="W2455" s="60" t="str">
        <f>_xlfn.LET(_xlpm.TextCell,TEXT(G2455,"###"),IF(_xlpm.TextCell&lt;&gt;"",IF(StyleSpaceSplit,IFERROR(IF(FIND(" ",_xlpm.TextCell)&gt;=1,MID(_xlpm.TextCell,1,FIND(" ",_xlpm.TextCell)-1),_xlpm.TextCell),_xlpm.TextCell),_xlpm.TextCell),""))</f>
        <v>MAGNUM</v>
      </c>
      <c r="X2455" s="60" t="str">
        <f>IF(A2455&lt;&gt;"",IFERROR(IF(FIND(" ",G2455)&gt;=1,MID(G2455,FIND(" ",G2455)+1,LEN(G2455)),""),""),"")</f>
        <v/>
      </c>
      <c r="AC2455" s="51">
        <f>IFERROR(VALUE(MID($C2455,1,2)),0)</f>
        <v>80</v>
      </c>
      <c r="AD2455" s="44">
        <f>IFERROR(VALUE(MID($C2455,4,3)),0)</f>
        <v>90</v>
      </c>
      <c r="AE2455" s="51">
        <f>VALUE(RIGHT("00"&amp;AC2455,2)&amp;RIGHT("000"&amp;AD2455,3))</f>
        <v>80090</v>
      </c>
    </row>
    <row r="2456" spans="1:31">
      <c r="A2456" s="60" t="str">
        <f>IF(G2456&amp;Q2456&lt;&gt;"",W2456&amp;Q2456,"")</f>
        <v>MAGNUMgreen</v>
      </c>
      <c r="B2456" s="60" t="str">
        <f>IF(C2456&lt;&gt;"",LEFT(C2456,9),"")</f>
        <v>80-090-11</v>
      </c>
      <c r="C2456" s="73" t="s">
        <v>8258</v>
      </c>
      <c r="D2456" s="73" t="s">
        <v>8256</v>
      </c>
      <c r="E2456" s="73" t="s">
        <v>904</v>
      </c>
      <c r="F2456" s="74">
        <v>57</v>
      </c>
      <c r="G2456" s="73" t="s">
        <v>8257</v>
      </c>
      <c r="H2456" s="73" t="s">
        <v>60</v>
      </c>
      <c r="I2456" s="73" t="s">
        <v>906</v>
      </c>
      <c r="J2456" s="73" t="s">
        <v>325</v>
      </c>
      <c r="K2456" s="73" t="s">
        <v>382</v>
      </c>
      <c r="L2456" s="73" t="s">
        <v>383</v>
      </c>
      <c r="M2456" s="73" t="s">
        <v>384</v>
      </c>
      <c r="N2456" s="73" t="s">
        <v>43</v>
      </c>
      <c r="O2456" s="73" t="s">
        <v>386</v>
      </c>
      <c r="P2456" s="73" t="s">
        <v>907</v>
      </c>
      <c r="Q2456" s="73" t="s">
        <v>990</v>
      </c>
      <c r="R2456" s="73" t="s">
        <v>60</v>
      </c>
      <c r="V2456" s="60" t="str">
        <f>W2456&amp;H2456</f>
        <v>MAGNUMзеленый</v>
      </c>
      <c r="W2456" s="60" t="str">
        <f>_xlfn.LET(_xlpm.TextCell,TEXT(G2456,"###"),IF(_xlpm.TextCell&lt;&gt;"",IF(StyleSpaceSplit,IFERROR(IF(FIND(" ",_xlpm.TextCell)&gt;=1,MID(_xlpm.TextCell,1,FIND(" ",_xlpm.TextCell)-1),_xlpm.TextCell),_xlpm.TextCell),_xlpm.TextCell),""))</f>
        <v>MAGNUM</v>
      </c>
      <c r="X2456" s="60" t="str">
        <f>IF(A2456&lt;&gt;"",IFERROR(IF(FIND(" ",G2456)&gt;=1,MID(G2456,FIND(" ",G2456)+1,LEN(G2456)),""),""),"")</f>
        <v/>
      </c>
      <c r="AC2456" s="51">
        <f>IFERROR(VALUE(MID($C2456,1,2)),0)</f>
        <v>80</v>
      </c>
      <c r="AD2456" s="44">
        <f>IFERROR(VALUE(MID($C2456,4,3)),0)</f>
        <v>90</v>
      </c>
      <c r="AE2456" s="51">
        <f>VALUE(RIGHT("00"&amp;AC2456,2)&amp;RIGHT("000"&amp;AD2456,3))</f>
        <v>80090</v>
      </c>
    </row>
    <row r="2457" spans="1:31">
      <c r="A2457" s="60" t="str">
        <f>IF(G2457&amp;Q2457&lt;&gt;"",W2457&amp;Q2457,"")</f>
        <v>MAGNUMgreen</v>
      </c>
      <c r="B2457" s="60" t="str">
        <f>IF(C2457&lt;&gt;"",LEFT(C2457,9),"")</f>
        <v>80-090-11</v>
      </c>
      <c r="C2457" s="73" t="s">
        <v>8259</v>
      </c>
      <c r="D2457" s="73" t="s">
        <v>8256</v>
      </c>
      <c r="E2457" s="73" t="s">
        <v>931</v>
      </c>
      <c r="F2457" s="74">
        <v>0</v>
      </c>
      <c r="G2457" s="73" t="s">
        <v>8257</v>
      </c>
      <c r="H2457" s="73" t="s">
        <v>60</v>
      </c>
      <c r="I2457" s="73" t="s">
        <v>906</v>
      </c>
      <c r="J2457" s="73" t="s">
        <v>325</v>
      </c>
      <c r="K2457" s="73" t="s">
        <v>382</v>
      </c>
      <c r="L2457" s="73" t="s">
        <v>383</v>
      </c>
      <c r="M2457" s="73" t="s">
        <v>384</v>
      </c>
      <c r="N2457" s="73" t="s">
        <v>43</v>
      </c>
      <c r="O2457" s="73" t="s">
        <v>386</v>
      </c>
      <c r="P2457" s="73" t="s">
        <v>907</v>
      </c>
      <c r="Q2457" s="73" t="s">
        <v>990</v>
      </c>
      <c r="R2457" s="73" t="s">
        <v>60</v>
      </c>
      <c r="V2457" s="60" t="str">
        <f>W2457&amp;H2457</f>
        <v>MAGNUMзеленый</v>
      </c>
      <c r="W2457" s="60" t="str">
        <f>_xlfn.LET(_xlpm.TextCell,TEXT(G2457,"###"),IF(_xlpm.TextCell&lt;&gt;"",IF(StyleSpaceSplit,IFERROR(IF(FIND(" ",_xlpm.TextCell)&gt;=1,MID(_xlpm.TextCell,1,FIND(" ",_xlpm.TextCell)-1),_xlpm.TextCell),_xlpm.TextCell),_xlpm.TextCell),""))</f>
        <v>MAGNUM</v>
      </c>
      <c r="X2457" s="60" t="str">
        <f>IF(A2457&lt;&gt;"",IFERROR(IF(FIND(" ",G2457)&gt;=1,MID(G2457,FIND(" ",G2457)+1,LEN(G2457)),""),""),"")</f>
        <v/>
      </c>
      <c r="AC2457" s="51">
        <f>IFERROR(VALUE(MID($C2457,1,2)),0)</f>
        <v>80</v>
      </c>
      <c r="AD2457" s="44">
        <f>IFERROR(VALUE(MID($C2457,4,3)),0)</f>
        <v>90</v>
      </c>
      <c r="AE2457" s="51">
        <f>VALUE(RIGHT("00"&amp;AC2457,2)&amp;RIGHT("000"&amp;AD2457,3))</f>
        <v>80090</v>
      </c>
    </row>
    <row r="2458" spans="1:31">
      <c r="A2458" s="60" t="str">
        <f>IF(G2458&amp;Q2458&lt;&gt;"",W2458&amp;Q2458,"")</f>
        <v>MAGNUM KIDgreen</v>
      </c>
      <c r="B2458" s="60" t="str">
        <f>IF(C2458&lt;&gt;"",LEFT(C2458,9),"")</f>
        <v>80-249-11</v>
      </c>
      <c r="C2458" s="73" t="s">
        <v>7026</v>
      </c>
      <c r="D2458" s="73" t="s">
        <v>7027</v>
      </c>
      <c r="E2458" s="73" t="s">
        <v>931</v>
      </c>
      <c r="F2458" s="74">
        <v>0</v>
      </c>
      <c r="G2458" s="73" t="s">
        <v>7028</v>
      </c>
      <c r="H2458" s="73" t="s">
        <v>60</v>
      </c>
      <c r="I2458" s="73" t="s">
        <v>906</v>
      </c>
      <c r="J2458" s="73" t="s">
        <v>325</v>
      </c>
      <c r="K2458" s="73" t="s">
        <v>391</v>
      </c>
      <c r="L2458" s="73" t="s">
        <v>383</v>
      </c>
      <c r="M2458" s="73" t="s">
        <v>384</v>
      </c>
      <c r="N2458" s="73" t="s">
        <v>43</v>
      </c>
      <c r="O2458" s="73" t="s">
        <v>386</v>
      </c>
      <c r="P2458" s="73" t="s">
        <v>907</v>
      </c>
      <c r="Q2458" s="73" t="s">
        <v>990</v>
      </c>
      <c r="R2458" s="73" t="s">
        <v>60</v>
      </c>
      <c r="V2458" s="60" t="str">
        <f>W2458&amp;H2458</f>
        <v>MAGNUM KIDзеленый</v>
      </c>
      <c r="W2458" s="60" t="str">
        <f>_xlfn.LET(_xlpm.TextCell,TEXT(G2458,"###"),IF(_xlpm.TextCell&lt;&gt;"",IF(StyleSpaceSplit,IFERROR(IF(FIND(" ",_xlpm.TextCell)&gt;=1,MID(_xlpm.TextCell,1,FIND(" ",_xlpm.TextCell)-1),_xlpm.TextCell),_xlpm.TextCell),_xlpm.TextCell),""))</f>
        <v>MAGNUM KID</v>
      </c>
      <c r="X2458" s="60" t="str">
        <f>IF(A2458&lt;&gt;"",IFERROR(IF(FIND(" ",G2458)&gt;=1,MID(G2458,FIND(" ",G2458)+1,LEN(G2458)),""),""),"")</f>
        <v>KID</v>
      </c>
      <c r="AC2458" s="51">
        <f>IFERROR(VALUE(MID($C2458,1,2)),0)</f>
        <v>80</v>
      </c>
      <c r="AD2458" s="44">
        <f>IFERROR(VALUE(MID($C2458,4,3)),0)</f>
        <v>249</v>
      </c>
      <c r="AE2458" s="51">
        <f>VALUE(RIGHT("00"&amp;AC2458,2)&amp;RIGHT("000"&amp;AD2458,3))</f>
        <v>80249</v>
      </c>
    </row>
    <row r="2459" spans="1:31">
      <c r="A2459" s="60" t="str">
        <f>IF(G2459&amp;Q2459&lt;&gt;"",W2459&amp;Q2459,"")</f>
        <v>MAGNUM KIDgreen</v>
      </c>
      <c r="B2459" s="60" t="str">
        <f>IF(C2459&lt;&gt;"",LEFT(C2459,9),"")</f>
        <v>80-249-11</v>
      </c>
      <c r="C2459" s="73" t="s">
        <v>7029</v>
      </c>
      <c r="D2459" s="73" t="s">
        <v>7027</v>
      </c>
      <c r="E2459" s="73" t="s">
        <v>3871</v>
      </c>
      <c r="F2459" s="74">
        <v>53</v>
      </c>
      <c r="G2459" s="73" t="s">
        <v>7028</v>
      </c>
      <c r="H2459" s="73" t="s">
        <v>60</v>
      </c>
      <c r="I2459" s="73" t="s">
        <v>906</v>
      </c>
      <c r="J2459" s="73" t="s">
        <v>325</v>
      </c>
      <c r="K2459" s="73" t="s">
        <v>391</v>
      </c>
      <c r="L2459" s="73" t="s">
        <v>383</v>
      </c>
      <c r="M2459" s="73" t="s">
        <v>384</v>
      </c>
      <c r="N2459" s="73" t="s">
        <v>43</v>
      </c>
      <c r="O2459" s="73" t="s">
        <v>386</v>
      </c>
      <c r="P2459" s="73" t="s">
        <v>907</v>
      </c>
      <c r="Q2459" s="73" t="s">
        <v>990</v>
      </c>
      <c r="R2459" s="73" t="s">
        <v>60</v>
      </c>
      <c r="V2459" s="60" t="str">
        <f>W2459&amp;H2459</f>
        <v>MAGNUM KIDзеленый</v>
      </c>
      <c r="W2459" s="60" t="str">
        <f>_xlfn.LET(_xlpm.TextCell,TEXT(G2459,"###"),IF(_xlpm.TextCell&lt;&gt;"",IF(StyleSpaceSplit,IFERROR(IF(FIND(" ",_xlpm.TextCell)&gt;=1,MID(_xlpm.TextCell,1,FIND(" ",_xlpm.TextCell)-1),_xlpm.TextCell),_xlpm.TextCell),_xlpm.TextCell),""))</f>
        <v>MAGNUM KID</v>
      </c>
      <c r="X2459" s="60" t="str">
        <f>IF(A2459&lt;&gt;"",IFERROR(IF(FIND(" ",G2459)&gt;=1,MID(G2459,FIND(" ",G2459)+1,LEN(G2459)),""),""),"")</f>
        <v>KID</v>
      </c>
      <c r="AC2459" s="51">
        <f>IFERROR(VALUE(MID($C2459,1,2)),0)</f>
        <v>80</v>
      </c>
      <c r="AD2459" s="44">
        <f>IFERROR(VALUE(MID($C2459,4,3)),0)</f>
        <v>249</v>
      </c>
      <c r="AE2459" s="51">
        <f>VALUE(RIGHT("00"&amp;AC2459,2)&amp;RIGHT("000"&amp;AD2459,3))</f>
        <v>80249</v>
      </c>
    </row>
    <row r="2460" spans="1:31">
      <c r="A2460" s="60" t="str">
        <f>IF(G2460&amp;Q2460&lt;&gt;"",W2460&amp;Q2460,"")</f>
        <v>NIXON 001brown</v>
      </c>
      <c r="B2460" s="60" t="str">
        <f>IF(C2460&lt;&gt;"",LEFT(C2460,9),"")</f>
        <v>80-540-14</v>
      </c>
      <c r="C2460" s="73" t="s">
        <v>6891</v>
      </c>
      <c r="D2460" s="73" t="s">
        <v>6892</v>
      </c>
      <c r="E2460" s="73" t="s">
        <v>956</v>
      </c>
      <c r="F2460" s="74">
        <v>55</v>
      </c>
      <c r="G2460" s="73" t="s">
        <v>1832</v>
      </c>
      <c r="H2460" s="73" t="s">
        <v>86</v>
      </c>
      <c r="I2460" s="73" t="s">
        <v>1413</v>
      </c>
      <c r="J2460" s="73" t="s">
        <v>325</v>
      </c>
      <c r="K2460" s="73" t="s">
        <v>382</v>
      </c>
      <c r="L2460" s="73" t="s">
        <v>383</v>
      </c>
      <c r="M2460" s="73" t="s">
        <v>388</v>
      </c>
      <c r="N2460" s="73" t="s">
        <v>44</v>
      </c>
      <c r="O2460" s="73" t="s">
        <v>385</v>
      </c>
      <c r="P2460" s="73" t="s">
        <v>907</v>
      </c>
      <c r="Q2460" s="73" t="s">
        <v>1033</v>
      </c>
      <c r="R2460" s="73" t="s">
        <v>86</v>
      </c>
      <c r="V2460" s="60" t="str">
        <f>W2460&amp;H2460</f>
        <v>NIXON 001коричневый</v>
      </c>
      <c r="W2460" s="60" t="str">
        <f>_xlfn.LET(_xlpm.TextCell,TEXT(G2460,"###"),IF(_xlpm.TextCell&lt;&gt;"",IF(StyleSpaceSplit,IFERROR(IF(FIND(" ",_xlpm.TextCell)&gt;=1,MID(_xlpm.TextCell,1,FIND(" ",_xlpm.TextCell)-1),_xlpm.TextCell),_xlpm.TextCell),_xlpm.TextCell),""))</f>
        <v>NIXON 001</v>
      </c>
      <c r="X2460" s="60" t="str">
        <f>IF(A2460&lt;&gt;"",IFERROR(IF(FIND(" ",G2460)&gt;=1,MID(G2460,FIND(" ",G2460)+1,LEN(G2460)),""),""),"")</f>
        <v>001</v>
      </c>
      <c r="AC2460" s="51">
        <f>IFERROR(VALUE(MID($C2460,1,2)),0)</f>
        <v>80</v>
      </c>
      <c r="AD2460" s="44">
        <f>IFERROR(VALUE(MID($C2460,4,3)),0)</f>
        <v>540</v>
      </c>
      <c r="AE2460" s="51">
        <f>VALUE(RIGHT("00"&amp;AC2460,2)&amp;RIGHT("000"&amp;AD2460,3))</f>
        <v>80540</v>
      </c>
    </row>
    <row r="2461" spans="1:31">
      <c r="A2461" s="60" t="str">
        <f>IF(G2461&amp;Q2461&lt;&gt;"",W2461&amp;Q2461,"")</f>
        <v>NIXON 001brown</v>
      </c>
      <c r="B2461" s="60" t="str">
        <f>IF(C2461&lt;&gt;"",LEFT(C2461,9),"")</f>
        <v>80-540-14</v>
      </c>
      <c r="C2461" s="73" t="s">
        <v>6893</v>
      </c>
      <c r="D2461" s="73" t="s">
        <v>6892</v>
      </c>
      <c r="E2461" s="73" t="s">
        <v>904</v>
      </c>
      <c r="F2461" s="74">
        <v>57</v>
      </c>
      <c r="G2461" s="73" t="s">
        <v>1832</v>
      </c>
      <c r="H2461" s="73" t="s">
        <v>86</v>
      </c>
      <c r="I2461" s="73" t="s">
        <v>1413</v>
      </c>
      <c r="J2461" s="73" t="s">
        <v>325</v>
      </c>
      <c r="K2461" s="73" t="s">
        <v>382</v>
      </c>
      <c r="L2461" s="73" t="s">
        <v>383</v>
      </c>
      <c r="M2461" s="73" t="s">
        <v>388</v>
      </c>
      <c r="N2461" s="73" t="s">
        <v>44</v>
      </c>
      <c r="O2461" s="73" t="s">
        <v>385</v>
      </c>
      <c r="P2461" s="73" t="s">
        <v>907</v>
      </c>
      <c r="Q2461" s="73" t="s">
        <v>1033</v>
      </c>
      <c r="R2461" s="73" t="s">
        <v>86</v>
      </c>
      <c r="V2461" s="60" t="str">
        <f>W2461&amp;H2461</f>
        <v>NIXON 001коричневый</v>
      </c>
      <c r="W2461" s="60" t="str">
        <f>_xlfn.LET(_xlpm.TextCell,TEXT(G2461,"###"),IF(_xlpm.TextCell&lt;&gt;"",IF(StyleSpaceSplit,IFERROR(IF(FIND(" ",_xlpm.TextCell)&gt;=1,MID(_xlpm.TextCell,1,FIND(" ",_xlpm.TextCell)-1),_xlpm.TextCell),_xlpm.TextCell),_xlpm.TextCell),""))</f>
        <v>NIXON 001</v>
      </c>
      <c r="X2461" s="60" t="str">
        <f>IF(A2461&lt;&gt;"",IFERROR(IF(FIND(" ",G2461)&gt;=1,MID(G2461,FIND(" ",G2461)+1,LEN(G2461)),""),""),"")</f>
        <v>001</v>
      </c>
      <c r="AC2461" s="51">
        <f>IFERROR(VALUE(MID($C2461,1,2)),0)</f>
        <v>80</v>
      </c>
      <c r="AD2461" s="44">
        <f>IFERROR(VALUE(MID($C2461,4,3)),0)</f>
        <v>540</v>
      </c>
      <c r="AE2461" s="51">
        <f>VALUE(RIGHT("00"&amp;AC2461,2)&amp;RIGHT("000"&amp;AD2461,3))</f>
        <v>80540</v>
      </c>
    </row>
    <row r="2462" spans="1:31">
      <c r="A2462" s="60" t="str">
        <f>IF(G2462&amp;Q2462&lt;&gt;"",W2462&amp;Q2462,"")</f>
        <v>NIXON 001brown</v>
      </c>
      <c r="B2462" s="60" t="str">
        <f>IF(C2462&lt;&gt;"",LEFT(C2462,9),"")</f>
        <v>80-540-14</v>
      </c>
      <c r="C2462" s="73" t="s">
        <v>6894</v>
      </c>
      <c r="D2462" s="73" t="s">
        <v>6892</v>
      </c>
      <c r="E2462" s="73" t="s">
        <v>910</v>
      </c>
      <c r="F2462" s="74">
        <v>59</v>
      </c>
      <c r="G2462" s="73" t="s">
        <v>1832</v>
      </c>
      <c r="H2462" s="73" t="s">
        <v>86</v>
      </c>
      <c r="I2462" s="73" t="s">
        <v>1413</v>
      </c>
      <c r="J2462" s="73" t="s">
        <v>325</v>
      </c>
      <c r="K2462" s="73" t="s">
        <v>382</v>
      </c>
      <c r="L2462" s="73" t="s">
        <v>383</v>
      </c>
      <c r="M2462" s="73" t="s">
        <v>388</v>
      </c>
      <c r="N2462" s="73" t="s">
        <v>44</v>
      </c>
      <c r="O2462" s="73" t="s">
        <v>385</v>
      </c>
      <c r="P2462" s="73" t="s">
        <v>907</v>
      </c>
      <c r="Q2462" s="73" t="s">
        <v>1033</v>
      </c>
      <c r="R2462" s="73" t="s">
        <v>86</v>
      </c>
      <c r="V2462" s="60" t="str">
        <f>W2462&amp;H2462</f>
        <v>NIXON 001коричневый</v>
      </c>
      <c r="W2462" s="60" t="str">
        <f>_xlfn.LET(_xlpm.TextCell,TEXT(G2462,"###"),IF(_xlpm.TextCell&lt;&gt;"",IF(StyleSpaceSplit,IFERROR(IF(FIND(" ",_xlpm.TextCell)&gt;=1,MID(_xlpm.TextCell,1,FIND(" ",_xlpm.TextCell)-1),_xlpm.TextCell),_xlpm.TextCell),_xlpm.TextCell),""))</f>
        <v>NIXON 001</v>
      </c>
      <c r="X2462" s="60" t="str">
        <f>IF(A2462&lt;&gt;"",IFERROR(IF(FIND(" ",G2462)&gt;=1,MID(G2462,FIND(" ",G2462)+1,LEN(G2462)),""),""),"")</f>
        <v>001</v>
      </c>
      <c r="AC2462" s="51">
        <f>IFERROR(VALUE(MID($C2462,1,2)),0)</f>
        <v>80</v>
      </c>
      <c r="AD2462" s="44">
        <f>IFERROR(VALUE(MID($C2462,4,3)),0)</f>
        <v>540</v>
      </c>
      <c r="AE2462" s="51">
        <f>VALUE(RIGHT("00"&amp;AC2462,2)&amp;RIGHT("000"&amp;AD2462,3))</f>
        <v>80540</v>
      </c>
    </row>
    <row r="2463" spans="1:31">
      <c r="A2463" s="60" t="str">
        <f>IF(G2463&amp;Q2463&lt;&gt;"",W2463&amp;Q2463,"")</f>
        <v>NIXON 001brown</v>
      </c>
      <c r="B2463" s="60" t="str">
        <f>IF(C2463&lt;&gt;"",LEFT(C2463,9),"")</f>
        <v>80-540-14</v>
      </c>
      <c r="C2463" s="73" t="s">
        <v>6895</v>
      </c>
      <c r="D2463" s="73" t="s">
        <v>6892</v>
      </c>
      <c r="E2463" s="73" t="s">
        <v>912</v>
      </c>
      <c r="F2463" s="74">
        <v>61</v>
      </c>
      <c r="G2463" s="73" t="s">
        <v>1832</v>
      </c>
      <c r="H2463" s="73" t="s">
        <v>86</v>
      </c>
      <c r="I2463" s="73" t="s">
        <v>1413</v>
      </c>
      <c r="J2463" s="73" t="s">
        <v>325</v>
      </c>
      <c r="K2463" s="73" t="s">
        <v>382</v>
      </c>
      <c r="L2463" s="73" t="s">
        <v>383</v>
      </c>
      <c r="M2463" s="73" t="s">
        <v>388</v>
      </c>
      <c r="N2463" s="73" t="s">
        <v>44</v>
      </c>
      <c r="O2463" s="73" t="s">
        <v>385</v>
      </c>
      <c r="P2463" s="73" t="s">
        <v>907</v>
      </c>
      <c r="Q2463" s="73" t="s">
        <v>1033</v>
      </c>
      <c r="R2463" s="73" t="s">
        <v>86</v>
      </c>
      <c r="V2463" s="60" t="str">
        <f>W2463&amp;H2463</f>
        <v>NIXON 001коричневый</v>
      </c>
      <c r="W2463" s="60" t="str">
        <f>_xlfn.LET(_xlpm.TextCell,TEXT(G2463,"###"),IF(_xlpm.TextCell&lt;&gt;"",IF(StyleSpaceSplit,IFERROR(IF(FIND(" ",_xlpm.TextCell)&gt;=1,MID(_xlpm.TextCell,1,FIND(" ",_xlpm.TextCell)-1),_xlpm.TextCell),_xlpm.TextCell),_xlpm.TextCell),""))</f>
        <v>NIXON 001</v>
      </c>
      <c r="X2463" s="60" t="str">
        <f>IF(A2463&lt;&gt;"",IFERROR(IF(FIND(" ",G2463)&gt;=1,MID(G2463,FIND(" ",G2463)+1,LEN(G2463)),""),""),"")</f>
        <v>001</v>
      </c>
      <c r="AC2463" s="51">
        <f>IFERROR(VALUE(MID($C2463,1,2)),0)</f>
        <v>80</v>
      </c>
      <c r="AD2463" s="44">
        <f>IFERROR(VALUE(MID($C2463,4,3)),0)</f>
        <v>540</v>
      </c>
      <c r="AE2463" s="51">
        <f>VALUE(RIGHT("00"&amp;AC2463,2)&amp;RIGHT("000"&amp;AD2463,3))</f>
        <v>80540</v>
      </c>
    </row>
    <row r="2464" spans="1:31">
      <c r="A2464" s="60" t="str">
        <f>IF(G2464&amp;Q2464&lt;&gt;"",W2464&amp;Q2464,"")</f>
        <v>NIXON 001grey</v>
      </c>
      <c r="B2464" s="60" t="str">
        <f>IF(C2464&lt;&gt;"",LEFT(C2464,9),"")</f>
        <v>80-540-08</v>
      </c>
      <c r="C2464" s="73" t="s">
        <v>1830</v>
      </c>
      <c r="D2464" s="73" t="s">
        <v>1831</v>
      </c>
      <c r="E2464" s="73" t="s">
        <v>904</v>
      </c>
      <c r="F2464" s="74">
        <v>57</v>
      </c>
      <c r="G2464" s="73" t="s">
        <v>1832</v>
      </c>
      <c r="H2464" s="73" t="s">
        <v>83</v>
      </c>
      <c r="I2464" s="73" t="s">
        <v>1413</v>
      </c>
      <c r="J2464" s="73" t="s">
        <v>325</v>
      </c>
      <c r="K2464" s="73" t="s">
        <v>382</v>
      </c>
      <c r="L2464" s="73" t="s">
        <v>383</v>
      </c>
      <c r="M2464" s="73" t="s">
        <v>388</v>
      </c>
      <c r="N2464" s="73" t="s">
        <v>44</v>
      </c>
      <c r="O2464" s="73" t="s">
        <v>385</v>
      </c>
      <c r="P2464" s="73" t="s">
        <v>907</v>
      </c>
      <c r="Q2464" s="73" t="s">
        <v>917</v>
      </c>
      <c r="R2464" s="73" t="s">
        <v>83</v>
      </c>
      <c r="V2464" s="60" t="str">
        <f>W2464&amp;H2464</f>
        <v>NIXON 001серый</v>
      </c>
      <c r="W2464" s="60" t="str">
        <f>_xlfn.LET(_xlpm.TextCell,TEXT(G2464,"###"),IF(_xlpm.TextCell&lt;&gt;"",IF(StyleSpaceSplit,IFERROR(IF(FIND(" ",_xlpm.TextCell)&gt;=1,MID(_xlpm.TextCell,1,FIND(" ",_xlpm.TextCell)-1),_xlpm.TextCell),_xlpm.TextCell),_xlpm.TextCell),""))</f>
        <v>NIXON 001</v>
      </c>
      <c r="X2464" s="60" t="str">
        <f>IF(A2464&lt;&gt;"",IFERROR(IF(FIND(" ",G2464)&gt;=1,MID(G2464,FIND(" ",G2464)+1,LEN(G2464)),""),""),"")</f>
        <v>001</v>
      </c>
      <c r="AC2464" s="51">
        <f>IFERROR(VALUE(MID($C2464,1,2)),0)</f>
        <v>80</v>
      </c>
      <c r="AD2464" s="44">
        <f>IFERROR(VALUE(MID($C2464,4,3)),0)</f>
        <v>540</v>
      </c>
      <c r="AE2464" s="51">
        <f>VALUE(RIGHT("00"&amp;AC2464,2)&amp;RIGHT("000"&amp;AD2464,3))</f>
        <v>80540</v>
      </c>
    </row>
    <row r="2465" spans="1:31">
      <c r="A2465" s="60" t="str">
        <f>IF(G2465&amp;Q2465&lt;&gt;"",W2465&amp;Q2465,"")</f>
        <v>NIXON 001grey</v>
      </c>
      <c r="B2465" s="60" t="str">
        <f>IF(C2465&lt;&gt;"",LEFT(C2465,9),"")</f>
        <v>80-540-08</v>
      </c>
      <c r="C2465" s="73" t="s">
        <v>1833</v>
      </c>
      <c r="D2465" s="73" t="s">
        <v>1831</v>
      </c>
      <c r="E2465" s="73" t="s">
        <v>956</v>
      </c>
      <c r="F2465" s="74">
        <v>55</v>
      </c>
      <c r="G2465" s="73" t="s">
        <v>1832</v>
      </c>
      <c r="H2465" s="73" t="s">
        <v>83</v>
      </c>
      <c r="I2465" s="73" t="s">
        <v>1413</v>
      </c>
      <c r="J2465" s="73" t="s">
        <v>325</v>
      </c>
      <c r="K2465" s="73" t="s">
        <v>382</v>
      </c>
      <c r="L2465" s="73" t="s">
        <v>383</v>
      </c>
      <c r="M2465" s="73" t="s">
        <v>388</v>
      </c>
      <c r="N2465" s="73" t="s">
        <v>44</v>
      </c>
      <c r="O2465" s="73" t="s">
        <v>385</v>
      </c>
      <c r="P2465" s="73" t="s">
        <v>907</v>
      </c>
      <c r="Q2465" s="73" t="s">
        <v>917</v>
      </c>
      <c r="R2465" s="73" t="s">
        <v>83</v>
      </c>
      <c r="V2465" s="60" t="str">
        <f>W2465&amp;H2465</f>
        <v>NIXON 001серый</v>
      </c>
      <c r="W2465" s="60" t="str">
        <f>_xlfn.LET(_xlpm.TextCell,TEXT(G2465,"###"),IF(_xlpm.TextCell&lt;&gt;"",IF(StyleSpaceSplit,IFERROR(IF(FIND(" ",_xlpm.TextCell)&gt;=1,MID(_xlpm.TextCell,1,FIND(" ",_xlpm.TextCell)-1),_xlpm.TextCell),_xlpm.TextCell),_xlpm.TextCell),""))</f>
        <v>NIXON 001</v>
      </c>
      <c r="X2465" s="60" t="str">
        <f>IF(A2465&lt;&gt;"",IFERROR(IF(FIND(" ",G2465)&gt;=1,MID(G2465,FIND(" ",G2465)+1,LEN(G2465)),""),""),"")</f>
        <v>001</v>
      </c>
      <c r="AC2465" s="51">
        <f>IFERROR(VALUE(MID($C2465,1,2)),0)</f>
        <v>80</v>
      </c>
      <c r="AD2465" s="44">
        <f>IFERROR(VALUE(MID($C2465,4,3)),0)</f>
        <v>540</v>
      </c>
      <c r="AE2465" s="51">
        <f>VALUE(RIGHT("00"&amp;AC2465,2)&amp;RIGHT("000"&amp;AD2465,3))</f>
        <v>80540</v>
      </c>
    </row>
    <row r="2466" spans="1:31">
      <c r="A2466" s="60" t="str">
        <f>IF(G2466&amp;Q2466&lt;&gt;"",W2466&amp;Q2466,"")</f>
        <v>NIXON 001grey</v>
      </c>
      <c r="B2466" s="60" t="str">
        <f>IF(C2466&lt;&gt;"",LEFT(C2466,9),"")</f>
        <v>80-540-08</v>
      </c>
      <c r="C2466" s="73" t="s">
        <v>1834</v>
      </c>
      <c r="D2466" s="73" t="s">
        <v>1831</v>
      </c>
      <c r="E2466" s="73" t="s">
        <v>910</v>
      </c>
      <c r="F2466" s="74">
        <v>59</v>
      </c>
      <c r="G2466" s="73" t="s">
        <v>1832</v>
      </c>
      <c r="H2466" s="73" t="s">
        <v>83</v>
      </c>
      <c r="I2466" s="73" t="s">
        <v>1413</v>
      </c>
      <c r="J2466" s="73" t="s">
        <v>325</v>
      </c>
      <c r="K2466" s="73" t="s">
        <v>382</v>
      </c>
      <c r="L2466" s="73" t="s">
        <v>383</v>
      </c>
      <c r="M2466" s="73" t="s">
        <v>388</v>
      </c>
      <c r="N2466" s="73" t="s">
        <v>44</v>
      </c>
      <c r="O2466" s="73" t="s">
        <v>385</v>
      </c>
      <c r="P2466" s="73" t="s">
        <v>907</v>
      </c>
      <c r="Q2466" s="73" t="s">
        <v>917</v>
      </c>
      <c r="R2466" s="73" t="s">
        <v>83</v>
      </c>
      <c r="V2466" s="60" t="str">
        <f>W2466&amp;H2466</f>
        <v>NIXON 001серый</v>
      </c>
      <c r="W2466" s="60" t="str">
        <f>_xlfn.LET(_xlpm.TextCell,TEXT(G2466,"###"),IF(_xlpm.TextCell&lt;&gt;"",IF(StyleSpaceSplit,IFERROR(IF(FIND(" ",_xlpm.TextCell)&gt;=1,MID(_xlpm.TextCell,1,FIND(" ",_xlpm.TextCell)-1),_xlpm.TextCell),_xlpm.TextCell),_xlpm.TextCell),""))</f>
        <v>NIXON 001</v>
      </c>
      <c r="X2466" s="60" t="str">
        <f>IF(A2466&lt;&gt;"",IFERROR(IF(FIND(" ",G2466)&gt;=1,MID(G2466,FIND(" ",G2466)+1,LEN(G2466)),""),""),"")</f>
        <v>001</v>
      </c>
      <c r="AC2466" s="51">
        <f>IFERROR(VALUE(MID($C2466,1,2)),0)</f>
        <v>80</v>
      </c>
      <c r="AD2466" s="44">
        <f>IFERROR(VALUE(MID($C2466,4,3)),0)</f>
        <v>540</v>
      </c>
      <c r="AE2466" s="51">
        <f>VALUE(RIGHT("00"&amp;AC2466,2)&amp;RIGHT("000"&amp;AD2466,3))</f>
        <v>80540</v>
      </c>
    </row>
    <row r="2467" spans="1:31">
      <c r="A2467" s="60" t="str">
        <f>IF(G2467&amp;Q2467&lt;&gt;"",W2467&amp;Q2467,"")</f>
        <v>NIXON 001grey</v>
      </c>
      <c r="B2467" s="60" t="str">
        <f>IF(C2467&lt;&gt;"",LEFT(C2467,9),"")</f>
        <v>80-540-08</v>
      </c>
      <c r="C2467" s="73" t="s">
        <v>1835</v>
      </c>
      <c r="D2467" s="73" t="s">
        <v>1831</v>
      </c>
      <c r="E2467" s="73" t="s">
        <v>912</v>
      </c>
      <c r="F2467" s="74">
        <v>61</v>
      </c>
      <c r="G2467" s="73" t="s">
        <v>1832</v>
      </c>
      <c r="H2467" s="73" t="s">
        <v>83</v>
      </c>
      <c r="I2467" s="73" t="s">
        <v>1413</v>
      </c>
      <c r="J2467" s="73" t="s">
        <v>325</v>
      </c>
      <c r="K2467" s="73" t="s">
        <v>382</v>
      </c>
      <c r="L2467" s="73" t="s">
        <v>383</v>
      </c>
      <c r="M2467" s="73" t="s">
        <v>388</v>
      </c>
      <c r="N2467" s="73" t="s">
        <v>44</v>
      </c>
      <c r="O2467" s="73" t="s">
        <v>385</v>
      </c>
      <c r="P2467" s="73" t="s">
        <v>907</v>
      </c>
      <c r="Q2467" s="73" t="s">
        <v>917</v>
      </c>
      <c r="R2467" s="73" t="s">
        <v>83</v>
      </c>
      <c r="V2467" s="60" t="str">
        <f>W2467&amp;H2467</f>
        <v>NIXON 001серый</v>
      </c>
      <c r="W2467" s="60" t="str">
        <f>_xlfn.LET(_xlpm.TextCell,TEXT(G2467,"###"),IF(_xlpm.TextCell&lt;&gt;"",IF(StyleSpaceSplit,IFERROR(IF(FIND(" ",_xlpm.TextCell)&gt;=1,MID(_xlpm.TextCell,1,FIND(" ",_xlpm.TextCell)-1),_xlpm.TextCell),_xlpm.TextCell),_xlpm.TextCell),""))</f>
        <v>NIXON 001</v>
      </c>
      <c r="X2467" s="60" t="str">
        <f>IF(A2467&lt;&gt;"",IFERROR(IF(FIND(" ",G2467)&gt;=1,MID(G2467,FIND(" ",G2467)+1,LEN(G2467)),""),""),"")</f>
        <v>001</v>
      </c>
      <c r="AC2467" s="51">
        <f>IFERROR(VALUE(MID($C2467,1,2)),0)</f>
        <v>80</v>
      </c>
      <c r="AD2467" s="44">
        <f>IFERROR(VALUE(MID($C2467,4,3)),0)</f>
        <v>540</v>
      </c>
      <c r="AE2467" s="51">
        <f>VALUE(RIGHT("00"&amp;AC2467,2)&amp;RIGHT("000"&amp;AD2467,3))</f>
        <v>80540</v>
      </c>
    </row>
    <row r="2468" spans="1:31">
      <c r="A2468" s="60" t="str">
        <f>IF(G2468&amp;Q2468&lt;&gt;"",W2468&amp;Q2468,"")</f>
        <v>RAIN NANDOnavy</v>
      </c>
      <c r="B2468" s="60" t="str">
        <f>IF(C2468&lt;&gt;"",LEFT(C2468,9),"")</f>
        <v>80-719-16</v>
      </c>
      <c r="C2468" s="73" t="s">
        <v>4148</v>
      </c>
      <c r="D2468" s="73" t="s">
        <v>4149</v>
      </c>
      <c r="E2468" s="73" t="s">
        <v>910</v>
      </c>
      <c r="F2468" s="74">
        <v>59</v>
      </c>
      <c r="G2468" s="73" t="s">
        <v>4150</v>
      </c>
      <c r="H2468" s="73" t="s">
        <v>55</v>
      </c>
      <c r="I2468" s="73" t="s">
        <v>4151</v>
      </c>
      <c r="J2468" s="73" t="s">
        <v>325</v>
      </c>
      <c r="K2468" s="73" t="s">
        <v>387</v>
      </c>
      <c r="L2468" s="73" t="s">
        <v>383</v>
      </c>
      <c r="M2468" s="73" t="s">
        <v>388</v>
      </c>
      <c r="N2468" s="73" t="s">
        <v>43</v>
      </c>
      <c r="O2468" s="73" t="s">
        <v>386</v>
      </c>
      <c r="P2468" s="73" t="s">
        <v>907</v>
      </c>
      <c r="Q2468" s="73" t="s">
        <v>1003</v>
      </c>
      <c r="R2468" s="73" t="s">
        <v>71</v>
      </c>
      <c r="V2468" s="60" t="str">
        <f>W2468&amp;H2468</f>
        <v>RAIN NANDOтемно-синий</v>
      </c>
      <c r="W2468" s="60" t="str">
        <f>_xlfn.LET(_xlpm.TextCell,TEXT(G2468,"###"),IF(_xlpm.TextCell&lt;&gt;"",IF(StyleSpaceSplit,IFERROR(IF(FIND(" ",_xlpm.TextCell)&gt;=1,MID(_xlpm.TextCell,1,FIND(" ",_xlpm.TextCell)-1),_xlpm.TextCell),_xlpm.TextCell),_xlpm.TextCell),""))</f>
        <v>RAIN NANDO</v>
      </c>
      <c r="X2468" s="60" t="str">
        <f>IF(A2468&lt;&gt;"",IFERROR(IF(FIND(" ",G2468)&gt;=1,MID(G2468,FIND(" ",G2468)+1,LEN(G2468)),""),""),"")</f>
        <v>NANDO</v>
      </c>
      <c r="AC2468" s="51">
        <f>IFERROR(VALUE(MID($C2468,1,2)),0)</f>
        <v>80</v>
      </c>
      <c r="AD2468" s="44">
        <f>IFERROR(VALUE(MID($C2468,4,3)),0)</f>
        <v>719</v>
      </c>
      <c r="AE2468" s="51">
        <f>VALUE(RIGHT("00"&amp;AC2468,2)&amp;RIGHT("000"&amp;AD2468,3))</f>
        <v>80719</v>
      </c>
    </row>
    <row r="2469" spans="1:31">
      <c r="A2469" s="60" t="str">
        <f>IF(G2469&amp;Q2469&lt;&gt;"",W2469&amp;Q2469,"")</f>
        <v>RAIN REMOtaupe</v>
      </c>
      <c r="B2469" s="60" t="str">
        <f>IF(C2469&lt;&gt;"",LEFT(C2469,9),"")</f>
        <v>80-720-15</v>
      </c>
      <c r="C2469" s="73" t="s">
        <v>4152</v>
      </c>
      <c r="D2469" s="73" t="s">
        <v>4153</v>
      </c>
      <c r="E2469" s="73" t="s">
        <v>910</v>
      </c>
      <c r="F2469" s="74">
        <v>59</v>
      </c>
      <c r="G2469" s="73" t="s">
        <v>4154</v>
      </c>
      <c r="H2469" s="73" t="s">
        <v>226</v>
      </c>
      <c r="I2469" s="73" t="s">
        <v>906</v>
      </c>
      <c r="J2469" s="73" t="s">
        <v>325</v>
      </c>
      <c r="K2469" s="73" t="s">
        <v>382</v>
      </c>
      <c r="L2469" s="73" t="s">
        <v>383</v>
      </c>
      <c r="M2469" s="73" t="s">
        <v>384</v>
      </c>
      <c r="N2469" s="73" t="s">
        <v>43</v>
      </c>
      <c r="O2469" s="73" t="s">
        <v>386</v>
      </c>
      <c r="P2469" s="73" t="s">
        <v>907</v>
      </c>
      <c r="Q2469" s="73" t="s">
        <v>1291</v>
      </c>
      <c r="R2469" s="73" t="s">
        <v>86</v>
      </c>
      <c r="V2469" s="60" t="str">
        <f>W2469&amp;H2469</f>
        <v>RAIN REMOсветло-коричневый</v>
      </c>
      <c r="W2469" s="60" t="str">
        <f>_xlfn.LET(_xlpm.TextCell,TEXT(G2469,"###"),IF(_xlpm.TextCell&lt;&gt;"",IF(StyleSpaceSplit,IFERROR(IF(FIND(" ",_xlpm.TextCell)&gt;=1,MID(_xlpm.TextCell,1,FIND(" ",_xlpm.TextCell)-1),_xlpm.TextCell),_xlpm.TextCell),_xlpm.TextCell),""))</f>
        <v>RAIN REMO</v>
      </c>
      <c r="X2469" s="60" t="str">
        <f>IF(A2469&lt;&gt;"",IFERROR(IF(FIND(" ",G2469)&gt;=1,MID(G2469,FIND(" ",G2469)+1,LEN(G2469)),""),""),"")</f>
        <v>REMO</v>
      </c>
      <c r="AC2469" s="51">
        <f>IFERROR(VALUE(MID($C2469,1,2)),0)</f>
        <v>80</v>
      </c>
      <c r="AD2469" s="44">
        <f>IFERROR(VALUE(MID($C2469,4,3)),0)</f>
        <v>720</v>
      </c>
      <c r="AE2469" s="51">
        <f>VALUE(RIGHT("00"&amp;AC2469,2)&amp;RIGHT("000"&amp;AD2469,3))</f>
        <v>80720</v>
      </c>
    </row>
    <row r="2470" spans="1:31">
      <c r="A2470" s="60" t="str">
        <f>IF(G2470&amp;Q2470&lt;&gt;"",W2470&amp;Q2470,"")</f>
        <v>RAIN REMOtaupe</v>
      </c>
      <c r="B2470" s="60" t="str">
        <f>IF(C2470&lt;&gt;"",LEFT(C2470,9),"")</f>
        <v>80-720-15</v>
      </c>
      <c r="C2470" s="73" t="s">
        <v>4155</v>
      </c>
      <c r="D2470" s="73" t="s">
        <v>4153</v>
      </c>
      <c r="E2470" s="73" t="s">
        <v>956</v>
      </c>
      <c r="F2470" s="74">
        <v>55</v>
      </c>
      <c r="G2470" s="73" t="s">
        <v>4154</v>
      </c>
      <c r="H2470" s="73" t="s">
        <v>226</v>
      </c>
      <c r="I2470" s="73" t="s">
        <v>906</v>
      </c>
      <c r="J2470" s="73" t="s">
        <v>325</v>
      </c>
      <c r="K2470" s="73" t="s">
        <v>382</v>
      </c>
      <c r="L2470" s="73" t="s">
        <v>383</v>
      </c>
      <c r="M2470" s="73" t="s">
        <v>384</v>
      </c>
      <c r="N2470" s="73" t="s">
        <v>43</v>
      </c>
      <c r="O2470" s="73" t="s">
        <v>386</v>
      </c>
      <c r="P2470" s="73" t="s">
        <v>907</v>
      </c>
      <c r="Q2470" s="73" t="s">
        <v>1291</v>
      </c>
      <c r="R2470" s="73" t="s">
        <v>86</v>
      </c>
      <c r="V2470" s="60" t="str">
        <f>W2470&amp;H2470</f>
        <v>RAIN REMOсветло-коричневый</v>
      </c>
      <c r="W2470" s="60" t="str">
        <f>_xlfn.LET(_xlpm.TextCell,TEXT(G2470,"###"),IF(_xlpm.TextCell&lt;&gt;"",IF(StyleSpaceSplit,IFERROR(IF(FIND(" ",_xlpm.TextCell)&gt;=1,MID(_xlpm.TextCell,1,FIND(" ",_xlpm.TextCell)-1),_xlpm.TextCell),_xlpm.TextCell),_xlpm.TextCell),""))</f>
        <v>RAIN REMO</v>
      </c>
      <c r="X2470" s="60" t="str">
        <f>IF(A2470&lt;&gt;"",IFERROR(IF(FIND(" ",G2470)&gt;=1,MID(G2470,FIND(" ",G2470)+1,LEN(G2470)),""),""),"")</f>
        <v>REMO</v>
      </c>
      <c r="AC2470" s="51">
        <f>IFERROR(VALUE(MID($C2470,1,2)),0)</f>
        <v>80</v>
      </c>
      <c r="AD2470" s="44">
        <f>IFERROR(VALUE(MID($C2470,4,3)),0)</f>
        <v>720</v>
      </c>
      <c r="AE2470" s="51">
        <f>VALUE(RIGHT("00"&amp;AC2470,2)&amp;RIGHT("000"&amp;AD2470,3))</f>
        <v>80720</v>
      </c>
    </row>
    <row r="2471" spans="1:31">
      <c r="A2471" s="60" t="str">
        <f>IF(G2471&amp;Q2471&lt;&gt;"",W2471&amp;Q2471,"")</f>
        <v>RAIN REMOtaupe</v>
      </c>
      <c r="B2471" s="60" t="str">
        <f>IF(C2471&lt;&gt;"",LEFT(C2471,9),"")</f>
        <v>80-720-15</v>
      </c>
      <c r="C2471" s="73" t="s">
        <v>4156</v>
      </c>
      <c r="D2471" s="73" t="s">
        <v>4153</v>
      </c>
      <c r="E2471" s="73" t="s">
        <v>904</v>
      </c>
      <c r="F2471" s="74">
        <v>57</v>
      </c>
      <c r="G2471" s="73" t="s">
        <v>4154</v>
      </c>
      <c r="H2471" s="73" t="s">
        <v>226</v>
      </c>
      <c r="I2471" s="73" t="s">
        <v>906</v>
      </c>
      <c r="J2471" s="73" t="s">
        <v>325</v>
      </c>
      <c r="K2471" s="73" t="s">
        <v>382</v>
      </c>
      <c r="L2471" s="73" t="s">
        <v>383</v>
      </c>
      <c r="M2471" s="73" t="s">
        <v>384</v>
      </c>
      <c r="N2471" s="73" t="s">
        <v>43</v>
      </c>
      <c r="O2471" s="73" t="s">
        <v>386</v>
      </c>
      <c r="P2471" s="73" t="s">
        <v>907</v>
      </c>
      <c r="Q2471" s="73" t="s">
        <v>1291</v>
      </c>
      <c r="R2471" s="73" t="s">
        <v>86</v>
      </c>
      <c r="V2471" s="60" t="str">
        <f>W2471&amp;H2471</f>
        <v>RAIN REMOсветло-коричневый</v>
      </c>
      <c r="W2471" s="60" t="str">
        <f>_xlfn.LET(_xlpm.TextCell,TEXT(G2471,"###"),IF(_xlpm.TextCell&lt;&gt;"",IF(StyleSpaceSplit,IFERROR(IF(FIND(" ",_xlpm.TextCell)&gt;=1,MID(_xlpm.TextCell,1,FIND(" ",_xlpm.TextCell)-1),_xlpm.TextCell),_xlpm.TextCell),_xlpm.TextCell),""))</f>
        <v>RAIN REMO</v>
      </c>
      <c r="X2471" s="60" t="str">
        <f>IF(A2471&lt;&gt;"",IFERROR(IF(FIND(" ",G2471)&gt;=1,MID(G2471,FIND(" ",G2471)+1,LEN(G2471)),""),""),"")</f>
        <v>REMO</v>
      </c>
      <c r="AC2471" s="51">
        <f>IFERROR(VALUE(MID($C2471,1,2)),0)</f>
        <v>80</v>
      </c>
      <c r="AD2471" s="44">
        <f>IFERROR(VALUE(MID($C2471,4,3)),0)</f>
        <v>720</v>
      </c>
      <c r="AE2471" s="51">
        <f>VALUE(RIGHT("00"&amp;AC2471,2)&amp;RIGHT("000"&amp;AD2471,3))</f>
        <v>80720</v>
      </c>
    </row>
    <row r="2472" spans="1:31">
      <c r="A2472" s="60" t="str">
        <f>IF(G2472&amp;Q2472&lt;&gt;"",W2472&amp;Q2472,"")</f>
        <v>RAIN REMOtaupe</v>
      </c>
      <c r="B2472" s="60" t="str">
        <f>IF(C2472&lt;&gt;"",LEFT(C2472,9),"")</f>
        <v>80-720-15</v>
      </c>
      <c r="C2472" s="73" t="s">
        <v>4157</v>
      </c>
      <c r="D2472" s="73" t="s">
        <v>4153</v>
      </c>
      <c r="E2472" s="73" t="s">
        <v>912</v>
      </c>
      <c r="F2472" s="74">
        <v>61</v>
      </c>
      <c r="G2472" s="73" t="s">
        <v>4154</v>
      </c>
      <c r="H2472" s="73" t="s">
        <v>226</v>
      </c>
      <c r="I2472" s="73" t="s">
        <v>906</v>
      </c>
      <c r="J2472" s="73" t="s">
        <v>325</v>
      </c>
      <c r="K2472" s="73" t="s">
        <v>382</v>
      </c>
      <c r="L2472" s="73" t="s">
        <v>383</v>
      </c>
      <c r="M2472" s="73" t="s">
        <v>384</v>
      </c>
      <c r="N2472" s="73" t="s">
        <v>43</v>
      </c>
      <c r="O2472" s="73" t="s">
        <v>386</v>
      </c>
      <c r="P2472" s="73" t="s">
        <v>907</v>
      </c>
      <c r="Q2472" s="73" t="s">
        <v>1291</v>
      </c>
      <c r="R2472" s="73" t="s">
        <v>86</v>
      </c>
      <c r="V2472" s="60" t="str">
        <f>W2472&amp;H2472</f>
        <v>RAIN REMOсветло-коричневый</v>
      </c>
      <c r="W2472" s="60" t="str">
        <f>_xlfn.LET(_xlpm.TextCell,TEXT(G2472,"###"),IF(_xlpm.TextCell&lt;&gt;"",IF(StyleSpaceSplit,IFERROR(IF(FIND(" ",_xlpm.TextCell)&gt;=1,MID(_xlpm.TextCell,1,FIND(" ",_xlpm.TextCell)-1),_xlpm.TextCell),_xlpm.TextCell),_xlpm.TextCell),""))</f>
        <v>RAIN REMO</v>
      </c>
      <c r="X2472" s="60" t="str">
        <f>IF(A2472&lt;&gt;"",IFERROR(IF(FIND(" ",G2472)&gt;=1,MID(G2472,FIND(" ",G2472)+1,LEN(G2472)),""),""),"")</f>
        <v>REMO</v>
      </c>
      <c r="AC2472" s="51">
        <f>IFERROR(VALUE(MID($C2472,1,2)),0)</f>
        <v>80</v>
      </c>
      <c r="AD2472" s="44">
        <f>IFERROR(VALUE(MID($C2472,4,3)),0)</f>
        <v>720</v>
      </c>
      <c r="AE2472" s="51">
        <f>VALUE(RIGHT("00"&amp;AC2472,2)&amp;RIGHT("000"&amp;AD2472,3))</f>
        <v>80720</v>
      </c>
    </row>
    <row r="2473" spans="1:31">
      <c r="A2473" s="60" t="str">
        <f>IF(G2473&amp;Q2473&lt;&gt;"",W2473&amp;Q2473,"")</f>
        <v>RAIN UGOtaupe</v>
      </c>
      <c r="B2473" s="60" t="str">
        <f>IF(C2473&lt;&gt;"",LEFT(C2473,9),"")</f>
        <v>80-721-15</v>
      </c>
      <c r="C2473" s="73" t="s">
        <v>4621</v>
      </c>
      <c r="D2473" s="73" t="s">
        <v>4622</v>
      </c>
      <c r="E2473" s="73" t="s">
        <v>956</v>
      </c>
      <c r="F2473" s="74">
        <v>55</v>
      </c>
      <c r="G2473" s="73" t="s">
        <v>4160</v>
      </c>
      <c r="H2473" s="73" t="s">
        <v>226</v>
      </c>
      <c r="I2473" s="73" t="s">
        <v>906</v>
      </c>
      <c r="J2473" s="73" t="s">
        <v>325</v>
      </c>
      <c r="K2473" s="73" t="s">
        <v>382</v>
      </c>
      <c r="L2473" s="73" t="s">
        <v>383</v>
      </c>
      <c r="M2473" s="73" t="s">
        <v>384</v>
      </c>
      <c r="N2473" s="73" t="s">
        <v>43</v>
      </c>
      <c r="O2473" s="73" t="s">
        <v>386</v>
      </c>
      <c r="P2473" s="73" t="s">
        <v>907</v>
      </c>
      <c r="Q2473" s="73" t="s">
        <v>1291</v>
      </c>
      <c r="R2473" s="73" t="s">
        <v>86</v>
      </c>
      <c r="V2473" s="60" t="str">
        <f>W2473&amp;H2473</f>
        <v>RAIN UGOсветло-коричневый</v>
      </c>
      <c r="W2473" s="60" t="str">
        <f>_xlfn.LET(_xlpm.TextCell,TEXT(G2473,"###"),IF(_xlpm.TextCell&lt;&gt;"",IF(StyleSpaceSplit,IFERROR(IF(FIND(" ",_xlpm.TextCell)&gt;=1,MID(_xlpm.TextCell,1,FIND(" ",_xlpm.TextCell)-1),_xlpm.TextCell),_xlpm.TextCell),_xlpm.TextCell),""))</f>
        <v>RAIN UGO</v>
      </c>
      <c r="X2473" s="60" t="str">
        <f>IF(A2473&lt;&gt;"",IFERROR(IF(FIND(" ",G2473)&gt;=1,MID(G2473,FIND(" ",G2473)+1,LEN(G2473)),""),""),"")</f>
        <v>UGO</v>
      </c>
      <c r="AC2473" s="51">
        <f>IFERROR(VALUE(MID($C2473,1,2)),0)</f>
        <v>80</v>
      </c>
      <c r="AD2473" s="44">
        <f>IFERROR(VALUE(MID($C2473,4,3)),0)</f>
        <v>721</v>
      </c>
      <c r="AE2473" s="51">
        <f>VALUE(RIGHT("00"&amp;AC2473,2)&amp;RIGHT("000"&amp;AD2473,3))</f>
        <v>80721</v>
      </c>
    </row>
    <row r="2474" spans="1:31">
      <c r="A2474" s="60" t="str">
        <f>IF(G2474&amp;Q2474&lt;&gt;"",W2474&amp;Q2474,"")</f>
        <v>RAIN UGOtaupe</v>
      </c>
      <c r="B2474" s="60" t="str">
        <f>IF(C2474&lt;&gt;"",LEFT(C2474,9),"")</f>
        <v>80-721-15</v>
      </c>
      <c r="C2474" s="73" t="s">
        <v>4623</v>
      </c>
      <c r="D2474" s="73" t="s">
        <v>4622</v>
      </c>
      <c r="E2474" s="73" t="s">
        <v>904</v>
      </c>
      <c r="F2474" s="74">
        <v>57</v>
      </c>
      <c r="G2474" s="73" t="s">
        <v>4160</v>
      </c>
      <c r="H2474" s="73" t="s">
        <v>226</v>
      </c>
      <c r="I2474" s="73" t="s">
        <v>906</v>
      </c>
      <c r="J2474" s="73" t="s">
        <v>325</v>
      </c>
      <c r="K2474" s="73" t="s">
        <v>382</v>
      </c>
      <c r="L2474" s="73" t="s">
        <v>383</v>
      </c>
      <c r="M2474" s="73" t="s">
        <v>384</v>
      </c>
      <c r="N2474" s="73" t="s">
        <v>43</v>
      </c>
      <c r="O2474" s="73" t="s">
        <v>386</v>
      </c>
      <c r="P2474" s="73" t="s">
        <v>907</v>
      </c>
      <c r="Q2474" s="73" t="s">
        <v>1291</v>
      </c>
      <c r="R2474" s="73" t="s">
        <v>86</v>
      </c>
      <c r="V2474" s="60" t="str">
        <f>W2474&amp;H2474</f>
        <v>RAIN UGOсветло-коричневый</v>
      </c>
      <c r="W2474" s="60" t="str">
        <f>_xlfn.LET(_xlpm.TextCell,TEXT(G2474,"###"),IF(_xlpm.TextCell&lt;&gt;"",IF(StyleSpaceSplit,IFERROR(IF(FIND(" ",_xlpm.TextCell)&gt;=1,MID(_xlpm.TextCell,1,FIND(" ",_xlpm.TextCell)-1),_xlpm.TextCell),_xlpm.TextCell),_xlpm.TextCell),""))</f>
        <v>RAIN UGO</v>
      </c>
      <c r="X2474" s="60" t="str">
        <f>IF(A2474&lt;&gt;"",IFERROR(IF(FIND(" ",G2474)&gt;=1,MID(G2474,FIND(" ",G2474)+1,LEN(G2474)),""),""),"")</f>
        <v>UGO</v>
      </c>
      <c r="AC2474" s="51">
        <f>IFERROR(VALUE(MID($C2474,1,2)),0)</f>
        <v>80</v>
      </c>
      <c r="AD2474" s="44">
        <f>IFERROR(VALUE(MID($C2474,4,3)),0)</f>
        <v>721</v>
      </c>
      <c r="AE2474" s="51">
        <f>VALUE(RIGHT("00"&amp;AC2474,2)&amp;RIGHT("000"&amp;AD2474,3))</f>
        <v>80721</v>
      </c>
    </row>
    <row r="2475" spans="1:31">
      <c r="A2475" s="60" t="str">
        <f>IF(G2475&amp;Q2475&lt;&gt;"",W2475&amp;Q2475,"")</f>
        <v>RAIN UGOtaupe</v>
      </c>
      <c r="B2475" s="60" t="str">
        <f>IF(C2475&lt;&gt;"",LEFT(C2475,9),"")</f>
        <v>80-721-15</v>
      </c>
      <c r="C2475" s="73" t="s">
        <v>4624</v>
      </c>
      <c r="D2475" s="73" t="s">
        <v>4622</v>
      </c>
      <c r="E2475" s="73" t="s">
        <v>910</v>
      </c>
      <c r="F2475" s="74">
        <v>59</v>
      </c>
      <c r="G2475" s="73" t="s">
        <v>4160</v>
      </c>
      <c r="H2475" s="73" t="s">
        <v>226</v>
      </c>
      <c r="I2475" s="73" t="s">
        <v>906</v>
      </c>
      <c r="J2475" s="73" t="s">
        <v>325</v>
      </c>
      <c r="K2475" s="73" t="s">
        <v>382</v>
      </c>
      <c r="L2475" s="73" t="s">
        <v>383</v>
      </c>
      <c r="M2475" s="73" t="s">
        <v>384</v>
      </c>
      <c r="N2475" s="73" t="s">
        <v>43</v>
      </c>
      <c r="O2475" s="73" t="s">
        <v>386</v>
      </c>
      <c r="P2475" s="73" t="s">
        <v>907</v>
      </c>
      <c r="Q2475" s="73" t="s">
        <v>1291</v>
      </c>
      <c r="R2475" s="73" t="s">
        <v>86</v>
      </c>
      <c r="V2475" s="60" t="str">
        <f>W2475&amp;H2475</f>
        <v>RAIN UGOсветло-коричневый</v>
      </c>
      <c r="W2475" s="60" t="str">
        <f>_xlfn.LET(_xlpm.TextCell,TEXT(G2475,"###"),IF(_xlpm.TextCell&lt;&gt;"",IF(StyleSpaceSplit,IFERROR(IF(FIND(" ",_xlpm.TextCell)&gt;=1,MID(_xlpm.TextCell,1,FIND(" ",_xlpm.TextCell)-1),_xlpm.TextCell),_xlpm.TextCell),_xlpm.TextCell),""))</f>
        <v>RAIN UGO</v>
      </c>
      <c r="X2475" s="60" t="str">
        <f>IF(A2475&lt;&gt;"",IFERROR(IF(FIND(" ",G2475)&gt;=1,MID(G2475,FIND(" ",G2475)+1,LEN(G2475)),""),""),"")</f>
        <v>UGO</v>
      </c>
      <c r="AC2475" s="51">
        <f>IFERROR(VALUE(MID($C2475,1,2)),0)</f>
        <v>80</v>
      </c>
      <c r="AD2475" s="44">
        <f>IFERROR(VALUE(MID($C2475,4,3)),0)</f>
        <v>721</v>
      </c>
      <c r="AE2475" s="51">
        <f>VALUE(RIGHT("00"&amp;AC2475,2)&amp;RIGHT("000"&amp;AD2475,3))</f>
        <v>80721</v>
      </c>
    </row>
    <row r="2476" spans="1:31">
      <c r="A2476" s="60" t="str">
        <f>IF(G2476&amp;Q2476&lt;&gt;"",W2476&amp;Q2476,"")</f>
        <v>RAIN UGOtaupe</v>
      </c>
      <c r="B2476" s="60" t="str">
        <f>IF(C2476&lt;&gt;"",LEFT(C2476,9),"")</f>
        <v>80-721-15</v>
      </c>
      <c r="C2476" s="73" t="s">
        <v>4625</v>
      </c>
      <c r="D2476" s="73" t="s">
        <v>4622</v>
      </c>
      <c r="E2476" s="73" t="s">
        <v>912</v>
      </c>
      <c r="F2476" s="74">
        <v>61</v>
      </c>
      <c r="G2476" s="73" t="s">
        <v>4160</v>
      </c>
      <c r="H2476" s="73" t="s">
        <v>226</v>
      </c>
      <c r="I2476" s="73" t="s">
        <v>906</v>
      </c>
      <c r="J2476" s="73" t="s">
        <v>325</v>
      </c>
      <c r="K2476" s="73" t="s">
        <v>382</v>
      </c>
      <c r="L2476" s="73" t="s">
        <v>383</v>
      </c>
      <c r="M2476" s="73" t="s">
        <v>384</v>
      </c>
      <c r="N2476" s="73" t="s">
        <v>43</v>
      </c>
      <c r="O2476" s="73" t="s">
        <v>386</v>
      </c>
      <c r="P2476" s="73" t="s">
        <v>907</v>
      </c>
      <c r="Q2476" s="73" t="s">
        <v>1291</v>
      </c>
      <c r="R2476" s="73" t="s">
        <v>86</v>
      </c>
      <c r="V2476" s="60" t="str">
        <f>W2476&amp;H2476</f>
        <v>RAIN UGOсветло-коричневый</v>
      </c>
      <c r="W2476" s="60" t="str">
        <f>_xlfn.LET(_xlpm.TextCell,TEXT(G2476,"###"),IF(_xlpm.TextCell&lt;&gt;"",IF(StyleSpaceSplit,IFERROR(IF(FIND(" ",_xlpm.TextCell)&gt;=1,MID(_xlpm.TextCell,1,FIND(" ",_xlpm.TextCell)-1),_xlpm.TextCell),_xlpm.TextCell),_xlpm.TextCell),""))</f>
        <v>RAIN UGO</v>
      </c>
      <c r="X2476" s="60" t="str">
        <f>IF(A2476&lt;&gt;"",IFERROR(IF(FIND(" ",G2476)&gt;=1,MID(G2476,FIND(" ",G2476)+1,LEN(G2476)),""),""),"")</f>
        <v>UGO</v>
      </c>
      <c r="AC2476" s="51">
        <f>IFERROR(VALUE(MID($C2476,1,2)),0)</f>
        <v>80</v>
      </c>
      <c r="AD2476" s="44">
        <f>IFERROR(VALUE(MID($C2476,4,3)),0)</f>
        <v>721</v>
      </c>
      <c r="AE2476" s="51">
        <f>VALUE(RIGHT("00"&amp;AC2476,2)&amp;RIGHT("000"&amp;AD2476,3))</f>
        <v>80721</v>
      </c>
    </row>
    <row r="2477" spans="1:31">
      <c r="A2477" s="60" t="str">
        <f>IF(G2477&amp;Q2477&lt;&gt;"",W2477&amp;Q2477,"")</f>
        <v>RAIN UGOblack</v>
      </c>
      <c r="B2477" s="60" t="str">
        <f>IF(C2477&lt;&gt;"",LEFT(C2477,9),"")</f>
        <v>80-721-09</v>
      </c>
      <c r="C2477" s="73" t="s">
        <v>4158</v>
      </c>
      <c r="D2477" s="73" t="s">
        <v>4159</v>
      </c>
      <c r="E2477" s="73" t="s">
        <v>910</v>
      </c>
      <c r="F2477" s="74">
        <v>59</v>
      </c>
      <c r="G2477" s="73" t="s">
        <v>4160</v>
      </c>
      <c r="H2477" s="73" t="s">
        <v>53</v>
      </c>
      <c r="I2477" s="73" t="s">
        <v>906</v>
      </c>
      <c r="J2477" s="73" t="s">
        <v>325</v>
      </c>
      <c r="K2477" s="73" t="s">
        <v>382</v>
      </c>
      <c r="L2477" s="73" t="s">
        <v>383</v>
      </c>
      <c r="M2477" s="73" t="s">
        <v>388</v>
      </c>
      <c r="N2477" s="73" t="s">
        <v>43</v>
      </c>
      <c r="O2477" s="73" t="s">
        <v>386</v>
      </c>
      <c r="P2477" s="73" t="s">
        <v>907</v>
      </c>
      <c r="Q2477" s="73" t="s">
        <v>928</v>
      </c>
      <c r="R2477" s="73" t="s">
        <v>53</v>
      </c>
      <c r="V2477" s="60" t="str">
        <f>W2477&amp;H2477</f>
        <v>RAIN UGOчерный</v>
      </c>
      <c r="W2477" s="60" t="str">
        <f>_xlfn.LET(_xlpm.TextCell,TEXT(G2477,"###"),IF(_xlpm.TextCell&lt;&gt;"",IF(StyleSpaceSplit,IFERROR(IF(FIND(" ",_xlpm.TextCell)&gt;=1,MID(_xlpm.TextCell,1,FIND(" ",_xlpm.TextCell)-1),_xlpm.TextCell),_xlpm.TextCell),_xlpm.TextCell),""))</f>
        <v>RAIN UGO</v>
      </c>
      <c r="X2477" s="60" t="str">
        <f>IF(A2477&lt;&gt;"",IFERROR(IF(FIND(" ",G2477)&gt;=1,MID(G2477,FIND(" ",G2477)+1,LEN(G2477)),""),""),"")</f>
        <v>UGO</v>
      </c>
      <c r="AC2477" s="51">
        <f>IFERROR(VALUE(MID($C2477,1,2)),0)</f>
        <v>80</v>
      </c>
      <c r="AD2477" s="44">
        <f>IFERROR(VALUE(MID($C2477,4,3)),0)</f>
        <v>721</v>
      </c>
      <c r="AE2477" s="51">
        <f>VALUE(RIGHT("00"&amp;AC2477,2)&amp;RIGHT("000"&amp;AD2477,3))</f>
        <v>80721</v>
      </c>
    </row>
    <row r="2478" spans="1:31">
      <c r="A2478" s="60" t="str">
        <f>IF(G2478&amp;Q2478&lt;&gt;"",W2478&amp;Q2478,"")</f>
        <v>RIVIERA 001blue</v>
      </c>
      <c r="B2478" s="60" t="str">
        <f>IF(C2478&lt;&gt;"",LEFT(C2478,9),"")</f>
        <v>80-722-19</v>
      </c>
      <c r="C2478" s="73" t="s">
        <v>4626</v>
      </c>
      <c r="D2478" s="73" t="s">
        <v>4627</v>
      </c>
      <c r="E2478" s="73" t="s">
        <v>956</v>
      </c>
      <c r="F2478" s="74">
        <v>55</v>
      </c>
      <c r="G2478" s="73" t="s">
        <v>4163</v>
      </c>
      <c r="H2478" s="73" t="s">
        <v>91</v>
      </c>
      <c r="I2478" s="73" t="s">
        <v>906</v>
      </c>
      <c r="J2478" s="73" t="s">
        <v>325</v>
      </c>
      <c r="K2478" s="73" t="s">
        <v>387</v>
      </c>
      <c r="L2478" s="73" t="s">
        <v>383</v>
      </c>
      <c r="M2478" s="73" t="s">
        <v>384</v>
      </c>
      <c r="N2478" s="73" t="s">
        <v>43</v>
      </c>
      <c r="O2478" s="73" t="s">
        <v>386</v>
      </c>
      <c r="P2478" s="73" t="s">
        <v>907</v>
      </c>
      <c r="Q2478" s="73" t="s">
        <v>932</v>
      </c>
      <c r="R2478" s="73" t="s">
        <v>91</v>
      </c>
      <c r="V2478" s="60" t="str">
        <f>W2478&amp;H2478</f>
        <v>RIVIERA 001голубой</v>
      </c>
      <c r="W2478" s="60" t="str">
        <f>_xlfn.LET(_xlpm.TextCell,TEXT(G2478,"###"),IF(_xlpm.TextCell&lt;&gt;"",IF(StyleSpaceSplit,IFERROR(IF(FIND(" ",_xlpm.TextCell)&gt;=1,MID(_xlpm.TextCell,1,FIND(" ",_xlpm.TextCell)-1),_xlpm.TextCell),_xlpm.TextCell),_xlpm.TextCell),""))</f>
        <v>RIVIERA 001</v>
      </c>
      <c r="X2478" s="60" t="str">
        <f>IF(A2478&lt;&gt;"",IFERROR(IF(FIND(" ",G2478)&gt;=1,MID(G2478,FIND(" ",G2478)+1,LEN(G2478)),""),""),"")</f>
        <v>001</v>
      </c>
      <c r="AC2478" s="51">
        <f>IFERROR(VALUE(MID($C2478,1,2)),0)</f>
        <v>80</v>
      </c>
      <c r="AD2478" s="44">
        <f>IFERROR(VALUE(MID($C2478,4,3)),0)</f>
        <v>722</v>
      </c>
      <c r="AE2478" s="51">
        <f>VALUE(RIGHT("00"&amp;AC2478,2)&amp;RIGHT("000"&amp;AD2478,3))</f>
        <v>80722</v>
      </c>
    </row>
    <row r="2479" spans="1:31">
      <c r="A2479" s="60" t="str">
        <f>IF(G2479&amp;Q2479&lt;&gt;"",W2479&amp;Q2479,"")</f>
        <v>RIVIERA 001blue</v>
      </c>
      <c r="B2479" s="60" t="str">
        <f>IF(C2479&lt;&gt;"",LEFT(C2479,9),"")</f>
        <v>80-722-19</v>
      </c>
      <c r="C2479" s="73" t="s">
        <v>4628</v>
      </c>
      <c r="D2479" s="73" t="s">
        <v>4627</v>
      </c>
      <c r="E2479" s="73" t="s">
        <v>904</v>
      </c>
      <c r="F2479" s="74">
        <v>57</v>
      </c>
      <c r="G2479" s="73" t="s">
        <v>4163</v>
      </c>
      <c r="H2479" s="73" t="s">
        <v>91</v>
      </c>
      <c r="I2479" s="73" t="s">
        <v>906</v>
      </c>
      <c r="J2479" s="73" t="s">
        <v>325</v>
      </c>
      <c r="K2479" s="73" t="s">
        <v>387</v>
      </c>
      <c r="L2479" s="73" t="s">
        <v>383</v>
      </c>
      <c r="M2479" s="73" t="s">
        <v>384</v>
      </c>
      <c r="N2479" s="73" t="s">
        <v>43</v>
      </c>
      <c r="O2479" s="73" t="s">
        <v>386</v>
      </c>
      <c r="P2479" s="73" t="s">
        <v>907</v>
      </c>
      <c r="Q2479" s="73" t="s">
        <v>932</v>
      </c>
      <c r="R2479" s="73" t="s">
        <v>91</v>
      </c>
      <c r="V2479" s="60" t="str">
        <f>W2479&amp;H2479</f>
        <v>RIVIERA 001голубой</v>
      </c>
      <c r="W2479" s="60" t="str">
        <f>_xlfn.LET(_xlpm.TextCell,TEXT(G2479,"###"),IF(_xlpm.TextCell&lt;&gt;"",IF(StyleSpaceSplit,IFERROR(IF(FIND(" ",_xlpm.TextCell)&gt;=1,MID(_xlpm.TextCell,1,FIND(" ",_xlpm.TextCell)-1),_xlpm.TextCell),_xlpm.TextCell),_xlpm.TextCell),""))</f>
        <v>RIVIERA 001</v>
      </c>
      <c r="X2479" s="60" t="str">
        <f>IF(A2479&lt;&gt;"",IFERROR(IF(FIND(" ",G2479)&gt;=1,MID(G2479,FIND(" ",G2479)+1,LEN(G2479)),""),""),"")</f>
        <v>001</v>
      </c>
      <c r="AC2479" s="51">
        <f>IFERROR(VALUE(MID($C2479,1,2)),0)</f>
        <v>80</v>
      </c>
      <c r="AD2479" s="44">
        <f>IFERROR(VALUE(MID($C2479,4,3)),0)</f>
        <v>722</v>
      </c>
      <c r="AE2479" s="51">
        <f>VALUE(RIGHT("00"&amp;AC2479,2)&amp;RIGHT("000"&amp;AD2479,3))</f>
        <v>80722</v>
      </c>
    </row>
    <row r="2480" spans="1:31">
      <c r="A2480" s="60" t="str">
        <f>IF(G2480&amp;Q2480&lt;&gt;"",W2480&amp;Q2480,"")</f>
        <v>RIVIERA 001blue</v>
      </c>
      <c r="B2480" s="60" t="str">
        <f>IF(C2480&lt;&gt;"",LEFT(C2480,9),"")</f>
        <v>80-722-19</v>
      </c>
      <c r="C2480" s="73" t="s">
        <v>4629</v>
      </c>
      <c r="D2480" s="73" t="s">
        <v>4627</v>
      </c>
      <c r="E2480" s="73" t="s">
        <v>910</v>
      </c>
      <c r="F2480" s="74">
        <v>59</v>
      </c>
      <c r="G2480" s="73" t="s">
        <v>4163</v>
      </c>
      <c r="H2480" s="73" t="s">
        <v>91</v>
      </c>
      <c r="I2480" s="73" t="s">
        <v>906</v>
      </c>
      <c r="J2480" s="73" t="s">
        <v>325</v>
      </c>
      <c r="K2480" s="73" t="s">
        <v>387</v>
      </c>
      <c r="L2480" s="73" t="s">
        <v>383</v>
      </c>
      <c r="M2480" s="73" t="s">
        <v>384</v>
      </c>
      <c r="N2480" s="73" t="s">
        <v>43</v>
      </c>
      <c r="O2480" s="73" t="s">
        <v>386</v>
      </c>
      <c r="P2480" s="73" t="s">
        <v>907</v>
      </c>
      <c r="Q2480" s="73" t="s">
        <v>932</v>
      </c>
      <c r="R2480" s="73" t="s">
        <v>91</v>
      </c>
      <c r="V2480" s="60" t="str">
        <f>W2480&amp;H2480</f>
        <v>RIVIERA 001голубой</v>
      </c>
      <c r="W2480" s="60" t="str">
        <f>_xlfn.LET(_xlpm.TextCell,TEXT(G2480,"###"),IF(_xlpm.TextCell&lt;&gt;"",IF(StyleSpaceSplit,IFERROR(IF(FIND(" ",_xlpm.TextCell)&gt;=1,MID(_xlpm.TextCell,1,FIND(" ",_xlpm.TextCell)-1),_xlpm.TextCell),_xlpm.TextCell),_xlpm.TextCell),""))</f>
        <v>RIVIERA 001</v>
      </c>
      <c r="X2480" s="60" t="str">
        <f>IF(A2480&lt;&gt;"",IFERROR(IF(FIND(" ",G2480)&gt;=1,MID(G2480,FIND(" ",G2480)+1,LEN(G2480)),""),""),"")</f>
        <v>001</v>
      </c>
      <c r="AC2480" s="51">
        <f>IFERROR(VALUE(MID($C2480,1,2)),0)</f>
        <v>80</v>
      </c>
      <c r="AD2480" s="44">
        <f>IFERROR(VALUE(MID($C2480,4,3)),0)</f>
        <v>722</v>
      </c>
      <c r="AE2480" s="51">
        <f>VALUE(RIGHT("00"&amp;AC2480,2)&amp;RIGHT("000"&amp;AD2480,3))</f>
        <v>80722</v>
      </c>
    </row>
    <row r="2481" spans="1:31">
      <c r="A2481" s="60" t="str">
        <f>IF(G2481&amp;Q2481&lt;&gt;"",W2481&amp;Q2481,"")</f>
        <v>RIVIERA 001navy</v>
      </c>
      <c r="B2481" s="60" t="str">
        <f>IF(C2481&lt;&gt;"",LEFT(C2481,9),"")</f>
        <v>80-722-16</v>
      </c>
      <c r="C2481" s="73" t="s">
        <v>4630</v>
      </c>
      <c r="D2481" s="73" t="s">
        <v>4631</v>
      </c>
      <c r="E2481" s="73" t="s">
        <v>956</v>
      </c>
      <c r="F2481" s="74">
        <v>55</v>
      </c>
      <c r="G2481" s="73" t="s">
        <v>4163</v>
      </c>
      <c r="H2481" s="73" t="s">
        <v>55</v>
      </c>
      <c r="I2481" s="73" t="s">
        <v>906</v>
      </c>
      <c r="J2481" s="73" t="s">
        <v>325</v>
      </c>
      <c r="K2481" s="73" t="s">
        <v>387</v>
      </c>
      <c r="L2481" s="73" t="s">
        <v>383</v>
      </c>
      <c r="M2481" s="73" t="s">
        <v>384</v>
      </c>
      <c r="N2481" s="73" t="s">
        <v>43</v>
      </c>
      <c r="O2481" s="73" t="s">
        <v>386</v>
      </c>
      <c r="P2481" s="73" t="s">
        <v>907</v>
      </c>
      <c r="Q2481" s="73" t="s">
        <v>1003</v>
      </c>
      <c r="R2481" s="73" t="s">
        <v>71</v>
      </c>
      <c r="V2481" s="60" t="str">
        <f>W2481&amp;H2481</f>
        <v>RIVIERA 001темно-синий</v>
      </c>
      <c r="W2481" s="60" t="str">
        <f>_xlfn.LET(_xlpm.TextCell,TEXT(G2481,"###"),IF(_xlpm.TextCell&lt;&gt;"",IF(StyleSpaceSplit,IFERROR(IF(FIND(" ",_xlpm.TextCell)&gt;=1,MID(_xlpm.TextCell,1,FIND(" ",_xlpm.TextCell)-1),_xlpm.TextCell),_xlpm.TextCell),_xlpm.TextCell),""))</f>
        <v>RIVIERA 001</v>
      </c>
      <c r="X2481" s="60" t="str">
        <f>IF(A2481&lt;&gt;"",IFERROR(IF(FIND(" ",G2481)&gt;=1,MID(G2481,FIND(" ",G2481)+1,LEN(G2481)),""),""),"")</f>
        <v>001</v>
      </c>
      <c r="AC2481" s="51">
        <f>IFERROR(VALUE(MID($C2481,1,2)),0)</f>
        <v>80</v>
      </c>
      <c r="AD2481" s="44">
        <f>IFERROR(VALUE(MID($C2481,4,3)),0)</f>
        <v>722</v>
      </c>
      <c r="AE2481" s="51">
        <f>VALUE(RIGHT("00"&amp;AC2481,2)&amp;RIGHT("000"&amp;AD2481,3))</f>
        <v>80722</v>
      </c>
    </row>
    <row r="2482" spans="1:31">
      <c r="A2482" s="60" t="str">
        <f>IF(G2482&amp;Q2482&lt;&gt;"",W2482&amp;Q2482,"")</f>
        <v>RIVIERA 001navy</v>
      </c>
      <c r="B2482" s="60" t="str">
        <f>IF(C2482&lt;&gt;"",LEFT(C2482,9),"")</f>
        <v>80-722-16</v>
      </c>
      <c r="C2482" s="73" t="s">
        <v>4632</v>
      </c>
      <c r="D2482" s="73" t="s">
        <v>4631</v>
      </c>
      <c r="E2482" s="73" t="s">
        <v>904</v>
      </c>
      <c r="F2482" s="74">
        <v>57</v>
      </c>
      <c r="G2482" s="73" t="s">
        <v>4163</v>
      </c>
      <c r="H2482" s="73" t="s">
        <v>55</v>
      </c>
      <c r="I2482" s="73" t="s">
        <v>906</v>
      </c>
      <c r="J2482" s="73" t="s">
        <v>325</v>
      </c>
      <c r="K2482" s="73" t="s">
        <v>387</v>
      </c>
      <c r="L2482" s="73" t="s">
        <v>383</v>
      </c>
      <c r="M2482" s="73" t="s">
        <v>384</v>
      </c>
      <c r="N2482" s="73" t="s">
        <v>43</v>
      </c>
      <c r="O2482" s="73" t="s">
        <v>386</v>
      </c>
      <c r="P2482" s="73" t="s">
        <v>907</v>
      </c>
      <c r="Q2482" s="73" t="s">
        <v>1003</v>
      </c>
      <c r="R2482" s="73" t="s">
        <v>71</v>
      </c>
      <c r="V2482" s="60" t="str">
        <f>W2482&amp;H2482</f>
        <v>RIVIERA 001темно-синий</v>
      </c>
      <c r="W2482" s="60" t="str">
        <f>_xlfn.LET(_xlpm.TextCell,TEXT(G2482,"###"),IF(_xlpm.TextCell&lt;&gt;"",IF(StyleSpaceSplit,IFERROR(IF(FIND(" ",_xlpm.TextCell)&gt;=1,MID(_xlpm.TextCell,1,FIND(" ",_xlpm.TextCell)-1),_xlpm.TextCell),_xlpm.TextCell),_xlpm.TextCell),""))</f>
        <v>RIVIERA 001</v>
      </c>
      <c r="X2482" s="60" t="str">
        <f>IF(A2482&lt;&gt;"",IFERROR(IF(FIND(" ",G2482)&gt;=1,MID(G2482,FIND(" ",G2482)+1,LEN(G2482)),""),""),"")</f>
        <v>001</v>
      </c>
      <c r="AC2482" s="51">
        <f>IFERROR(VALUE(MID($C2482,1,2)),0)</f>
        <v>80</v>
      </c>
      <c r="AD2482" s="44">
        <f>IFERROR(VALUE(MID($C2482,4,3)),0)</f>
        <v>722</v>
      </c>
      <c r="AE2482" s="51">
        <f>VALUE(RIGHT("00"&amp;AC2482,2)&amp;RIGHT("000"&amp;AD2482,3))</f>
        <v>80722</v>
      </c>
    </row>
    <row r="2483" spans="1:31">
      <c r="A2483" s="60" t="str">
        <f>IF(G2483&amp;Q2483&lt;&gt;"",W2483&amp;Q2483,"")</f>
        <v>RIVIERA 001navy</v>
      </c>
      <c r="B2483" s="60" t="str">
        <f>IF(C2483&lt;&gt;"",LEFT(C2483,9),"")</f>
        <v>80-722-16</v>
      </c>
      <c r="C2483" s="73" t="s">
        <v>4633</v>
      </c>
      <c r="D2483" s="73" t="s">
        <v>4631</v>
      </c>
      <c r="E2483" s="73" t="s">
        <v>910</v>
      </c>
      <c r="F2483" s="74">
        <v>59</v>
      </c>
      <c r="G2483" s="73" t="s">
        <v>4163</v>
      </c>
      <c r="H2483" s="73" t="s">
        <v>55</v>
      </c>
      <c r="I2483" s="73" t="s">
        <v>906</v>
      </c>
      <c r="J2483" s="73" t="s">
        <v>325</v>
      </c>
      <c r="K2483" s="73" t="s">
        <v>387</v>
      </c>
      <c r="L2483" s="73" t="s">
        <v>383</v>
      </c>
      <c r="M2483" s="73" t="s">
        <v>384</v>
      </c>
      <c r="N2483" s="73" t="s">
        <v>43</v>
      </c>
      <c r="O2483" s="73" t="s">
        <v>386</v>
      </c>
      <c r="P2483" s="73" t="s">
        <v>907</v>
      </c>
      <c r="Q2483" s="73" t="s">
        <v>1003</v>
      </c>
      <c r="R2483" s="73" t="s">
        <v>71</v>
      </c>
      <c r="V2483" s="60" t="str">
        <f>W2483&amp;H2483</f>
        <v>RIVIERA 001темно-синий</v>
      </c>
      <c r="W2483" s="60" t="str">
        <f>_xlfn.LET(_xlpm.TextCell,TEXT(G2483,"###"),IF(_xlpm.TextCell&lt;&gt;"",IF(StyleSpaceSplit,IFERROR(IF(FIND(" ",_xlpm.TextCell)&gt;=1,MID(_xlpm.TextCell,1,FIND(" ",_xlpm.TextCell)-1),_xlpm.TextCell),_xlpm.TextCell),_xlpm.TextCell),""))</f>
        <v>RIVIERA 001</v>
      </c>
      <c r="X2483" s="60" t="str">
        <f>IF(A2483&lt;&gt;"",IFERROR(IF(FIND(" ",G2483)&gt;=1,MID(G2483,FIND(" ",G2483)+1,LEN(G2483)),""),""),"")</f>
        <v>001</v>
      </c>
      <c r="AC2483" s="51">
        <f>IFERROR(VALUE(MID($C2483,1,2)),0)</f>
        <v>80</v>
      </c>
      <c r="AD2483" s="44">
        <f>IFERROR(VALUE(MID($C2483,4,3)),0)</f>
        <v>722</v>
      </c>
      <c r="AE2483" s="51">
        <f>VALUE(RIGHT("00"&amp;AC2483,2)&amp;RIGHT("000"&amp;AD2483,3))</f>
        <v>80722</v>
      </c>
    </row>
    <row r="2484" spans="1:31">
      <c r="A2484" s="60" t="str">
        <f>IF(G2484&amp;Q2484&lt;&gt;"",W2484&amp;Q2484,"")</f>
        <v>RIVIERA 001black</v>
      </c>
      <c r="B2484" s="60" t="str">
        <f>IF(C2484&lt;&gt;"",LEFT(C2484,9),"")</f>
        <v>80-722-09</v>
      </c>
      <c r="C2484" s="73" t="s">
        <v>4161</v>
      </c>
      <c r="D2484" s="73" t="s">
        <v>4162</v>
      </c>
      <c r="E2484" s="73" t="s">
        <v>904</v>
      </c>
      <c r="F2484" s="74">
        <v>57</v>
      </c>
      <c r="G2484" s="73" t="s">
        <v>4163</v>
      </c>
      <c r="H2484" s="73" t="s">
        <v>53</v>
      </c>
      <c r="I2484" s="73" t="s">
        <v>906</v>
      </c>
      <c r="J2484" s="73" t="s">
        <v>325</v>
      </c>
      <c r="K2484" s="73" t="s">
        <v>382</v>
      </c>
      <c r="L2484" s="73" t="s">
        <v>383</v>
      </c>
      <c r="M2484" s="73" t="s">
        <v>384</v>
      </c>
      <c r="N2484" s="73" t="s">
        <v>43</v>
      </c>
      <c r="O2484" s="73" t="s">
        <v>386</v>
      </c>
      <c r="P2484" s="73" t="s">
        <v>907</v>
      </c>
      <c r="Q2484" s="73" t="s">
        <v>928</v>
      </c>
      <c r="R2484" s="73" t="s">
        <v>53</v>
      </c>
      <c r="V2484" s="60" t="str">
        <f>W2484&amp;H2484</f>
        <v>RIVIERA 001черный</v>
      </c>
      <c r="W2484" s="60" t="str">
        <f>_xlfn.LET(_xlpm.TextCell,TEXT(G2484,"###"),IF(_xlpm.TextCell&lt;&gt;"",IF(StyleSpaceSplit,IFERROR(IF(FIND(" ",_xlpm.TextCell)&gt;=1,MID(_xlpm.TextCell,1,FIND(" ",_xlpm.TextCell)-1),_xlpm.TextCell),_xlpm.TextCell),_xlpm.TextCell),""))</f>
        <v>RIVIERA 001</v>
      </c>
      <c r="X2484" s="60" t="str">
        <f>IF(A2484&lt;&gt;"",IFERROR(IF(FIND(" ",G2484)&gt;=1,MID(G2484,FIND(" ",G2484)+1,LEN(G2484)),""),""),"")</f>
        <v>001</v>
      </c>
      <c r="AC2484" s="51">
        <f>IFERROR(VALUE(MID($C2484,1,2)),0)</f>
        <v>80</v>
      </c>
      <c r="AD2484" s="44">
        <f>IFERROR(VALUE(MID($C2484,4,3)),0)</f>
        <v>722</v>
      </c>
      <c r="AE2484" s="51">
        <f>VALUE(RIGHT("00"&amp;AC2484,2)&amp;RIGHT("000"&amp;AD2484,3))</f>
        <v>80722</v>
      </c>
    </row>
    <row r="2485" spans="1:31">
      <c r="A2485" s="60" t="str">
        <f>IF(G2485&amp;Q2485&lt;&gt;"",W2485&amp;Q2485,"")</f>
        <v>RIVIERA 003red</v>
      </c>
      <c r="B2485" s="60" t="str">
        <f>IF(C2485&lt;&gt;"",LEFT(C2485,9),"")</f>
        <v>80-776-18</v>
      </c>
      <c r="C2485" s="73" t="s">
        <v>4164</v>
      </c>
      <c r="D2485" s="73" t="s">
        <v>4165</v>
      </c>
      <c r="E2485" s="73" t="s">
        <v>904</v>
      </c>
      <c r="F2485" s="74">
        <v>57</v>
      </c>
      <c r="G2485" s="73" t="s">
        <v>4166</v>
      </c>
      <c r="H2485" s="73" t="s">
        <v>78</v>
      </c>
      <c r="I2485" s="73" t="s">
        <v>906</v>
      </c>
      <c r="J2485" s="73" t="s">
        <v>325</v>
      </c>
      <c r="K2485" s="73" t="s">
        <v>387</v>
      </c>
      <c r="L2485" s="73" t="s">
        <v>383</v>
      </c>
      <c r="M2485" s="73" t="s">
        <v>384</v>
      </c>
      <c r="N2485" s="73" t="s">
        <v>43</v>
      </c>
      <c r="O2485" s="73" t="s">
        <v>386</v>
      </c>
      <c r="P2485" s="73" t="s">
        <v>907</v>
      </c>
      <c r="Q2485" s="73" t="s">
        <v>969</v>
      </c>
      <c r="R2485" s="73" t="s">
        <v>78</v>
      </c>
      <c r="V2485" s="60" t="str">
        <f>W2485&amp;H2485</f>
        <v>RIVIERA 003красный</v>
      </c>
      <c r="W2485" s="60" t="str">
        <f>_xlfn.LET(_xlpm.TextCell,TEXT(G2485,"###"),IF(_xlpm.TextCell&lt;&gt;"",IF(StyleSpaceSplit,IFERROR(IF(FIND(" ",_xlpm.TextCell)&gt;=1,MID(_xlpm.TextCell,1,FIND(" ",_xlpm.TextCell)-1),_xlpm.TextCell),_xlpm.TextCell),_xlpm.TextCell),""))</f>
        <v>RIVIERA 003</v>
      </c>
      <c r="X2485" s="60" t="str">
        <f>IF(A2485&lt;&gt;"",IFERROR(IF(FIND(" ",G2485)&gt;=1,MID(G2485,FIND(" ",G2485)+1,LEN(G2485)),""),""),"")</f>
        <v>003</v>
      </c>
      <c r="AC2485" s="51">
        <f>IFERROR(VALUE(MID($C2485,1,2)),0)</f>
        <v>80</v>
      </c>
      <c r="AD2485" s="44">
        <f>IFERROR(VALUE(MID($C2485,4,3)),0)</f>
        <v>776</v>
      </c>
      <c r="AE2485" s="51">
        <f>VALUE(RIGHT("00"&amp;AC2485,2)&amp;RIGHT("000"&amp;AD2485,3))</f>
        <v>80776</v>
      </c>
    </row>
    <row r="2486" spans="1:31">
      <c r="A2486" s="60" t="str">
        <f>IF(G2486&amp;Q2486&lt;&gt;"",W2486&amp;Q2486,"")</f>
        <v>RIVIERA 003red</v>
      </c>
      <c r="B2486" s="60" t="str">
        <f>IF(C2486&lt;&gt;"",LEFT(C2486,9),"")</f>
        <v>80-776-18</v>
      </c>
      <c r="C2486" s="73" t="s">
        <v>4167</v>
      </c>
      <c r="D2486" s="73" t="s">
        <v>4165</v>
      </c>
      <c r="E2486" s="73" t="s">
        <v>956</v>
      </c>
      <c r="F2486" s="74">
        <v>55</v>
      </c>
      <c r="G2486" s="73" t="s">
        <v>4166</v>
      </c>
      <c r="H2486" s="73" t="s">
        <v>78</v>
      </c>
      <c r="I2486" s="73" t="s">
        <v>906</v>
      </c>
      <c r="J2486" s="73" t="s">
        <v>325</v>
      </c>
      <c r="K2486" s="73" t="s">
        <v>387</v>
      </c>
      <c r="L2486" s="73" t="s">
        <v>383</v>
      </c>
      <c r="M2486" s="73" t="s">
        <v>384</v>
      </c>
      <c r="N2486" s="73" t="s">
        <v>43</v>
      </c>
      <c r="O2486" s="73" t="s">
        <v>386</v>
      </c>
      <c r="P2486" s="73" t="s">
        <v>907</v>
      </c>
      <c r="Q2486" s="73" t="s">
        <v>969</v>
      </c>
      <c r="R2486" s="73" t="s">
        <v>78</v>
      </c>
      <c r="V2486" s="60" t="str">
        <f>W2486&amp;H2486</f>
        <v>RIVIERA 003красный</v>
      </c>
      <c r="W2486" s="60" t="str">
        <f>_xlfn.LET(_xlpm.TextCell,TEXT(G2486,"###"),IF(_xlpm.TextCell&lt;&gt;"",IF(StyleSpaceSplit,IFERROR(IF(FIND(" ",_xlpm.TextCell)&gt;=1,MID(_xlpm.TextCell,1,FIND(" ",_xlpm.TextCell)-1),_xlpm.TextCell),_xlpm.TextCell),_xlpm.TextCell),""))</f>
        <v>RIVIERA 003</v>
      </c>
      <c r="X2486" s="60" t="str">
        <f>IF(A2486&lt;&gt;"",IFERROR(IF(FIND(" ",G2486)&gt;=1,MID(G2486,FIND(" ",G2486)+1,LEN(G2486)),""),""),"")</f>
        <v>003</v>
      </c>
      <c r="AC2486" s="51">
        <f>IFERROR(VALUE(MID($C2486,1,2)),0)</f>
        <v>80</v>
      </c>
      <c r="AD2486" s="44">
        <f>IFERROR(VALUE(MID($C2486,4,3)),0)</f>
        <v>776</v>
      </c>
      <c r="AE2486" s="51">
        <f>VALUE(RIGHT("00"&amp;AC2486,2)&amp;RIGHT("000"&amp;AD2486,3))</f>
        <v>80776</v>
      </c>
    </row>
    <row r="2487" spans="1:31">
      <c r="A2487" s="60" t="str">
        <f>IF(G2487&amp;Q2487&lt;&gt;"",W2487&amp;Q2487,"")</f>
        <v>RIVIERA 004pink</v>
      </c>
      <c r="B2487" s="60" t="str">
        <f>IF(C2487&lt;&gt;"",LEFT(C2487,9),"")</f>
        <v>80-777-34</v>
      </c>
      <c r="C2487" s="73" t="s">
        <v>4168</v>
      </c>
      <c r="D2487" s="73" t="s">
        <v>4169</v>
      </c>
      <c r="E2487" s="73" t="s">
        <v>904</v>
      </c>
      <c r="F2487" s="74">
        <v>57</v>
      </c>
      <c r="G2487" s="73" t="s">
        <v>4170</v>
      </c>
      <c r="H2487" s="73" t="s">
        <v>68</v>
      </c>
      <c r="I2487" s="73" t="s">
        <v>4171</v>
      </c>
      <c r="J2487" s="73" t="s">
        <v>325</v>
      </c>
      <c r="K2487" s="73" t="s">
        <v>387</v>
      </c>
      <c r="L2487" s="73" t="s">
        <v>383</v>
      </c>
      <c r="M2487" s="73" t="s">
        <v>384</v>
      </c>
      <c r="N2487" s="73" t="s">
        <v>37</v>
      </c>
      <c r="O2487" s="73" t="s">
        <v>386</v>
      </c>
      <c r="P2487" s="73" t="s">
        <v>907</v>
      </c>
      <c r="Q2487" s="73" t="s">
        <v>1119</v>
      </c>
      <c r="R2487" s="73" t="s">
        <v>68</v>
      </c>
      <c r="V2487" s="60" t="str">
        <f>W2487&amp;H2487</f>
        <v>RIVIERA 004розовый</v>
      </c>
      <c r="W2487" s="60" t="str">
        <f>_xlfn.LET(_xlpm.TextCell,TEXT(G2487,"###"),IF(_xlpm.TextCell&lt;&gt;"",IF(StyleSpaceSplit,IFERROR(IF(FIND(" ",_xlpm.TextCell)&gt;=1,MID(_xlpm.TextCell,1,FIND(" ",_xlpm.TextCell)-1),_xlpm.TextCell),_xlpm.TextCell),_xlpm.TextCell),""))</f>
        <v>RIVIERA 004</v>
      </c>
      <c r="X2487" s="60" t="str">
        <f>IF(A2487&lt;&gt;"",IFERROR(IF(FIND(" ",G2487)&gt;=1,MID(G2487,FIND(" ",G2487)+1,LEN(G2487)),""),""),"")</f>
        <v>004</v>
      </c>
      <c r="AC2487" s="51">
        <f>IFERROR(VALUE(MID($C2487,1,2)),0)</f>
        <v>80</v>
      </c>
      <c r="AD2487" s="44">
        <f>IFERROR(VALUE(MID($C2487,4,3)),0)</f>
        <v>777</v>
      </c>
      <c r="AE2487" s="51">
        <f>VALUE(RIGHT("00"&amp;AC2487,2)&amp;RIGHT("000"&amp;AD2487,3))</f>
        <v>80777</v>
      </c>
    </row>
    <row r="2488" spans="1:31">
      <c r="A2488" s="60" t="str">
        <f>IF(G2488&amp;Q2488&lt;&gt;"",W2488&amp;Q2488,"")</f>
        <v>ROLLERnavy</v>
      </c>
      <c r="B2488" s="60" t="str">
        <f>IF(C2488&lt;&gt;"",LEFT(C2488,9),"")</f>
        <v>80-960-16</v>
      </c>
      <c r="C2488" s="73" t="s">
        <v>5488</v>
      </c>
      <c r="D2488" s="73" t="s">
        <v>5489</v>
      </c>
      <c r="E2488" s="73" t="s">
        <v>910</v>
      </c>
      <c r="F2488" s="74">
        <v>59</v>
      </c>
      <c r="G2488" s="73" t="s">
        <v>5490</v>
      </c>
      <c r="H2488" s="73" t="s">
        <v>55</v>
      </c>
      <c r="I2488" s="73" t="s">
        <v>906</v>
      </c>
      <c r="J2488" s="73" t="s">
        <v>325</v>
      </c>
      <c r="K2488" s="73" t="s">
        <v>382</v>
      </c>
      <c r="L2488" s="73" t="s">
        <v>383</v>
      </c>
      <c r="M2488" s="73" t="s">
        <v>384</v>
      </c>
      <c r="N2488" s="73" t="s">
        <v>43</v>
      </c>
      <c r="O2488" s="73" t="s">
        <v>386</v>
      </c>
      <c r="P2488" s="73" t="s">
        <v>907</v>
      </c>
      <c r="Q2488" s="73" t="s">
        <v>1003</v>
      </c>
      <c r="R2488" s="73" t="s">
        <v>71</v>
      </c>
      <c r="V2488" s="60" t="str">
        <f>W2488&amp;H2488</f>
        <v>ROLLERтемно-синий</v>
      </c>
      <c r="W2488" s="60" t="str">
        <f>_xlfn.LET(_xlpm.TextCell,TEXT(G2488,"###"),IF(_xlpm.TextCell&lt;&gt;"",IF(StyleSpaceSplit,IFERROR(IF(FIND(" ",_xlpm.TextCell)&gt;=1,MID(_xlpm.TextCell,1,FIND(" ",_xlpm.TextCell)-1),_xlpm.TextCell),_xlpm.TextCell),_xlpm.TextCell),""))</f>
        <v>ROLLER</v>
      </c>
      <c r="X2488" s="60" t="str">
        <f>IF(A2488&lt;&gt;"",IFERROR(IF(FIND(" ",G2488)&gt;=1,MID(G2488,FIND(" ",G2488)+1,LEN(G2488)),""),""),"")</f>
        <v/>
      </c>
      <c r="AC2488" s="51">
        <f>IFERROR(VALUE(MID($C2488,1,2)),0)</f>
        <v>80</v>
      </c>
      <c r="AD2488" s="44">
        <f>IFERROR(VALUE(MID($C2488,4,3)),0)</f>
        <v>960</v>
      </c>
      <c r="AE2488" s="51">
        <f>VALUE(RIGHT("00"&amp;AC2488,2)&amp;RIGHT("000"&amp;AD2488,3))</f>
        <v>80960</v>
      </c>
    </row>
    <row r="2489" spans="1:31">
      <c r="A2489" s="60" t="str">
        <f>IF(G2489&amp;Q2489&lt;&gt;"",W2489&amp;Q2489,"")</f>
        <v>SNAPbeige</v>
      </c>
      <c r="B2489" s="60" t="str">
        <f>IF(C2489&lt;&gt;"",LEFT(C2489,9),"")</f>
        <v>80-961-02</v>
      </c>
      <c r="C2489" s="73" t="s">
        <v>5491</v>
      </c>
      <c r="D2489" s="73" t="s">
        <v>5492</v>
      </c>
      <c r="E2489" s="73" t="s">
        <v>910</v>
      </c>
      <c r="F2489" s="74">
        <v>59</v>
      </c>
      <c r="G2489" s="73" t="s">
        <v>5493</v>
      </c>
      <c r="H2489" s="73" t="s">
        <v>63</v>
      </c>
      <c r="I2489" s="73" t="s">
        <v>906</v>
      </c>
      <c r="J2489" s="73" t="s">
        <v>325</v>
      </c>
      <c r="K2489" s="73" t="s">
        <v>390</v>
      </c>
      <c r="L2489" s="73" t="s">
        <v>383</v>
      </c>
      <c r="M2489" s="73" t="s">
        <v>388</v>
      </c>
      <c r="N2489" s="73" t="s">
        <v>43</v>
      </c>
      <c r="O2489" s="73" t="s">
        <v>386</v>
      </c>
      <c r="P2489" s="73" t="s">
        <v>907</v>
      </c>
      <c r="Q2489" s="73" t="s">
        <v>937</v>
      </c>
      <c r="R2489" s="73" t="s">
        <v>63</v>
      </c>
      <c r="V2489" s="60" t="str">
        <f>W2489&amp;H2489</f>
        <v>SNAPбежевый</v>
      </c>
      <c r="W2489" s="60" t="str">
        <f>_xlfn.LET(_xlpm.TextCell,TEXT(G2489,"###"),IF(_xlpm.TextCell&lt;&gt;"",IF(StyleSpaceSplit,IFERROR(IF(FIND(" ",_xlpm.TextCell)&gt;=1,MID(_xlpm.TextCell,1,FIND(" ",_xlpm.TextCell)-1),_xlpm.TextCell),_xlpm.TextCell),_xlpm.TextCell),""))</f>
        <v>SNAP</v>
      </c>
      <c r="X2489" s="60" t="str">
        <f>IF(A2489&lt;&gt;"",IFERROR(IF(FIND(" ",G2489)&gt;=1,MID(G2489,FIND(" ",G2489)+1,LEN(G2489)),""),""),"")</f>
        <v/>
      </c>
      <c r="AC2489" s="51">
        <f>IFERROR(VALUE(MID($C2489,1,2)),0)</f>
        <v>80</v>
      </c>
      <c r="AD2489" s="44">
        <f>IFERROR(VALUE(MID($C2489,4,3)),0)</f>
        <v>961</v>
      </c>
      <c r="AE2489" s="51">
        <f>VALUE(RIGHT("00"&amp;AC2489,2)&amp;RIGHT("000"&amp;AD2489,3))</f>
        <v>80961</v>
      </c>
    </row>
    <row r="2490" spans="1:31">
      <c r="A2490" s="60" t="str">
        <f>IF(G2490&amp;Q2490&lt;&gt;"",W2490&amp;Q2490,"")</f>
        <v>SNAPbeige</v>
      </c>
      <c r="B2490" s="60" t="str">
        <f>IF(C2490&lt;&gt;"",LEFT(C2490,9),"")</f>
        <v>80-961-02</v>
      </c>
      <c r="C2490" s="73" t="s">
        <v>5494</v>
      </c>
      <c r="D2490" s="73" t="s">
        <v>5492</v>
      </c>
      <c r="E2490" s="73" t="s">
        <v>956</v>
      </c>
      <c r="F2490" s="74">
        <v>55</v>
      </c>
      <c r="G2490" s="73" t="s">
        <v>5493</v>
      </c>
      <c r="H2490" s="73" t="s">
        <v>63</v>
      </c>
      <c r="I2490" s="73" t="s">
        <v>906</v>
      </c>
      <c r="J2490" s="73" t="s">
        <v>325</v>
      </c>
      <c r="K2490" s="73" t="s">
        <v>390</v>
      </c>
      <c r="L2490" s="73" t="s">
        <v>383</v>
      </c>
      <c r="M2490" s="73" t="s">
        <v>388</v>
      </c>
      <c r="N2490" s="73" t="s">
        <v>43</v>
      </c>
      <c r="O2490" s="73" t="s">
        <v>386</v>
      </c>
      <c r="P2490" s="73" t="s">
        <v>907</v>
      </c>
      <c r="Q2490" s="73" t="s">
        <v>937</v>
      </c>
      <c r="R2490" s="73" t="s">
        <v>63</v>
      </c>
      <c r="V2490" s="60" t="str">
        <f>W2490&amp;H2490</f>
        <v>SNAPбежевый</v>
      </c>
      <c r="W2490" s="60" t="str">
        <f>_xlfn.LET(_xlpm.TextCell,TEXT(G2490,"###"),IF(_xlpm.TextCell&lt;&gt;"",IF(StyleSpaceSplit,IFERROR(IF(FIND(" ",_xlpm.TextCell)&gt;=1,MID(_xlpm.TextCell,1,FIND(" ",_xlpm.TextCell)-1),_xlpm.TextCell),_xlpm.TextCell),_xlpm.TextCell),""))</f>
        <v>SNAP</v>
      </c>
      <c r="X2490" s="60" t="str">
        <f>IF(A2490&lt;&gt;"",IFERROR(IF(FIND(" ",G2490)&gt;=1,MID(G2490,FIND(" ",G2490)+1,LEN(G2490)),""),""),"")</f>
        <v/>
      </c>
      <c r="AC2490" s="51">
        <f>IFERROR(VALUE(MID($C2490,1,2)),0)</f>
        <v>80</v>
      </c>
      <c r="AD2490" s="44">
        <f>IFERROR(VALUE(MID($C2490,4,3)),0)</f>
        <v>961</v>
      </c>
      <c r="AE2490" s="51">
        <f>VALUE(RIGHT("00"&amp;AC2490,2)&amp;RIGHT("000"&amp;AD2490,3))</f>
        <v>80961</v>
      </c>
    </row>
    <row r="2491" spans="1:31">
      <c r="A2491" s="60" t="str">
        <f>IF(G2491&amp;Q2491&lt;&gt;"",W2491&amp;Q2491,"")</f>
        <v>SNAPbeige</v>
      </c>
      <c r="B2491" s="60" t="str">
        <f>IF(C2491&lt;&gt;"",LEFT(C2491,9),"")</f>
        <v>80-961-02</v>
      </c>
      <c r="C2491" s="73" t="s">
        <v>5495</v>
      </c>
      <c r="D2491" s="73" t="s">
        <v>5492</v>
      </c>
      <c r="E2491" s="73" t="s">
        <v>904</v>
      </c>
      <c r="F2491" s="74">
        <v>57</v>
      </c>
      <c r="G2491" s="73" t="s">
        <v>5493</v>
      </c>
      <c r="H2491" s="73" t="s">
        <v>63</v>
      </c>
      <c r="I2491" s="73" t="s">
        <v>906</v>
      </c>
      <c r="J2491" s="73" t="s">
        <v>325</v>
      </c>
      <c r="K2491" s="73" t="s">
        <v>390</v>
      </c>
      <c r="L2491" s="73" t="s">
        <v>383</v>
      </c>
      <c r="M2491" s="73" t="s">
        <v>388</v>
      </c>
      <c r="N2491" s="73" t="s">
        <v>43</v>
      </c>
      <c r="O2491" s="73" t="s">
        <v>386</v>
      </c>
      <c r="P2491" s="73" t="s">
        <v>907</v>
      </c>
      <c r="Q2491" s="73" t="s">
        <v>937</v>
      </c>
      <c r="R2491" s="73" t="s">
        <v>63</v>
      </c>
      <c r="V2491" s="60" t="str">
        <f>W2491&amp;H2491</f>
        <v>SNAPбежевый</v>
      </c>
      <c r="W2491" s="60" t="str">
        <f>_xlfn.LET(_xlpm.TextCell,TEXT(G2491,"###"),IF(_xlpm.TextCell&lt;&gt;"",IF(StyleSpaceSplit,IFERROR(IF(FIND(" ",_xlpm.TextCell)&gt;=1,MID(_xlpm.TextCell,1,FIND(" ",_xlpm.TextCell)-1),_xlpm.TextCell),_xlpm.TextCell),_xlpm.TextCell),""))</f>
        <v>SNAP</v>
      </c>
      <c r="X2491" s="60" t="str">
        <f>IF(A2491&lt;&gt;"",IFERROR(IF(FIND(" ",G2491)&gt;=1,MID(G2491,FIND(" ",G2491)+1,LEN(G2491)),""),""),"")</f>
        <v/>
      </c>
      <c r="AC2491" s="51">
        <f>IFERROR(VALUE(MID($C2491,1,2)),0)</f>
        <v>80</v>
      </c>
      <c r="AD2491" s="44">
        <f>IFERROR(VALUE(MID($C2491,4,3)),0)</f>
        <v>961</v>
      </c>
      <c r="AE2491" s="51">
        <f>VALUE(RIGHT("00"&amp;AC2491,2)&amp;RIGHT("000"&amp;AD2491,3))</f>
        <v>80961</v>
      </c>
    </row>
    <row r="2492" spans="1:31">
      <c r="A2492" s="60" t="str">
        <f>IF(G2492&amp;Q2492&lt;&gt;"",W2492&amp;Q2492,"")</f>
        <v>SNAPbeige</v>
      </c>
      <c r="B2492" s="60" t="str">
        <f>IF(C2492&lt;&gt;"",LEFT(C2492,9),"")</f>
        <v>80-961-02</v>
      </c>
      <c r="C2492" s="73" t="s">
        <v>5496</v>
      </c>
      <c r="D2492" s="73" t="s">
        <v>5492</v>
      </c>
      <c r="E2492" s="73" t="s">
        <v>912</v>
      </c>
      <c r="F2492" s="74">
        <v>61</v>
      </c>
      <c r="G2492" s="73" t="s">
        <v>5493</v>
      </c>
      <c r="H2492" s="73" t="s">
        <v>63</v>
      </c>
      <c r="I2492" s="73" t="s">
        <v>906</v>
      </c>
      <c r="J2492" s="73" t="s">
        <v>325</v>
      </c>
      <c r="K2492" s="73" t="s">
        <v>390</v>
      </c>
      <c r="L2492" s="73" t="s">
        <v>383</v>
      </c>
      <c r="M2492" s="73" t="s">
        <v>388</v>
      </c>
      <c r="N2492" s="73" t="s">
        <v>43</v>
      </c>
      <c r="O2492" s="73" t="s">
        <v>386</v>
      </c>
      <c r="P2492" s="73" t="s">
        <v>907</v>
      </c>
      <c r="Q2492" s="73" t="s">
        <v>937</v>
      </c>
      <c r="R2492" s="73" t="s">
        <v>63</v>
      </c>
      <c r="V2492" s="60" t="str">
        <f>W2492&amp;H2492</f>
        <v>SNAPбежевый</v>
      </c>
      <c r="W2492" s="60" t="str">
        <f>_xlfn.LET(_xlpm.TextCell,TEXT(G2492,"###"),IF(_xlpm.TextCell&lt;&gt;"",IF(StyleSpaceSplit,IFERROR(IF(FIND(" ",_xlpm.TextCell)&gt;=1,MID(_xlpm.TextCell,1,FIND(" ",_xlpm.TextCell)-1),_xlpm.TextCell),_xlpm.TextCell),_xlpm.TextCell),""))</f>
        <v>SNAP</v>
      </c>
      <c r="X2492" s="60" t="str">
        <f>IF(A2492&lt;&gt;"",IFERROR(IF(FIND(" ",G2492)&gt;=1,MID(G2492,FIND(" ",G2492)+1,LEN(G2492)),""),""),"")</f>
        <v/>
      </c>
      <c r="AC2492" s="51">
        <f>IFERROR(VALUE(MID($C2492,1,2)),0)</f>
        <v>80</v>
      </c>
      <c r="AD2492" s="44">
        <f>IFERROR(VALUE(MID($C2492,4,3)),0)</f>
        <v>961</v>
      </c>
      <c r="AE2492" s="51">
        <f>VALUE(RIGHT("00"&amp;AC2492,2)&amp;RIGHT("000"&amp;AD2492,3))</f>
        <v>80961</v>
      </c>
    </row>
    <row r="2493" spans="1:31">
      <c r="A2493" s="60" t="str">
        <f>IF(G2493&amp;Q2493&lt;&gt;"",W2493&amp;Q2493,"")</f>
        <v>SNAPblue</v>
      </c>
      <c r="B2493" s="60" t="str">
        <f>IF(C2493&lt;&gt;"",LEFT(C2493,9),"")</f>
        <v>80-961-06</v>
      </c>
      <c r="C2493" s="73" t="s">
        <v>6632</v>
      </c>
      <c r="D2493" s="73" t="s">
        <v>6633</v>
      </c>
      <c r="E2493" s="73" t="s">
        <v>956</v>
      </c>
      <c r="F2493" s="74">
        <v>55</v>
      </c>
      <c r="G2493" s="73" t="s">
        <v>5493</v>
      </c>
      <c r="H2493" s="73" t="s">
        <v>248</v>
      </c>
      <c r="I2493" s="73" t="s">
        <v>906</v>
      </c>
      <c r="J2493" s="73" t="s">
        <v>325</v>
      </c>
      <c r="K2493" s="73" t="s">
        <v>390</v>
      </c>
      <c r="L2493" s="73" t="s">
        <v>383</v>
      </c>
      <c r="M2493" s="73" t="s">
        <v>388</v>
      </c>
      <c r="N2493" s="73" t="s">
        <v>43</v>
      </c>
      <c r="O2493" s="73" t="s">
        <v>386</v>
      </c>
      <c r="P2493" s="73" t="s">
        <v>907</v>
      </c>
      <c r="Q2493" s="73" t="s">
        <v>932</v>
      </c>
      <c r="R2493" s="73" t="s">
        <v>71</v>
      </c>
      <c r="V2493" s="60" t="str">
        <f>W2493&amp;H2493</f>
        <v>SNAPсиний / белый</v>
      </c>
      <c r="W2493" s="60" t="str">
        <f>_xlfn.LET(_xlpm.TextCell,TEXT(G2493,"###"),IF(_xlpm.TextCell&lt;&gt;"",IF(StyleSpaceSplit,IFERROR(IF(FIND(" ",_xlpm.TextCell)&gt;=1,MID(_xlpm.TextCell,1,FIND(" ",_xlpm.TextCell)-1),_xlpm.TextCell),_xlpm.TextCell),_xlpm.TextCell),""))</f>
        <v>SNAP</v>
      </c>
      <c r="X2493" s="60" t="str">
        <f>IF(A2493&lt;&gt;"",IFERROR(IF(FIND(" ",G2493)&gt;=1,MID(G2493,FIND(" ",G2493)+1,LEN(G2493)),""),""),"")</f>
        <v/>
      </c>
      <c r="AC2493" s="51">
        <f>IFERROR(VALUE(MID($C2493,1,2)),0)</f>
        <v>80</v>
      </c>
      <c r="AD2493" s="44">
        <f>IFERROR(VALUE(MID($C2493,4,3)),0)</f>
        <v>961</v>
      </c>
      <c r="AE2493" s="51">
        <f>VALUE(RIGHT("00"&amp;AC2493,2)&amp;RIGHT("000"&amp;AD2493,3))</f>
        <v>80961</v>
      </c>
    </row>
    <row r="2494" spans="1:31">
      <c r="A2494" s="60" t="str">
        <f>IF(G2494&amp;Q2494&lt;&gt;"",W2494&amp;Q2494,"")</f>
        <v>SNAPblue</v>
      </c>
      <c r="B2494" s="60" t="str">
        <f>IF(C2494&lt;&gt;"",LEFT(C2494,9),"")</f>
        <v>80-961-06</v>
      </c>
      <c r="C2494" s="73" t="s">
        <v>6634</v>
      </c>
      <c r="D2494" s="73" t="s">
        <v>6633</v>
      </c>
      <c r="E2494" s="73" t="s">
        <v>904</v>
      </c>
      <c r="F2494" s="74">
        <v>57</v>
      </c>
      <c r="G2494" s="73" t="s">
        <v>5493</v>
      </c>
      <c r="H2494" s="73" t="s">
        <v>248</v>
      </c>
      <c r="I2494" s="73" t="s">
        <v>906</v>
      </c>
      <c r="J2494" s="73" t="s">
        <v>325</v>
      </c>
      <c r="K2494" s="73" t="s">
        <v>390</v>
      </c>
      <c r="L2494" s="73" t="s">
        <v>383</v>
      </c>
      <c r="M2494" s="73" t="s">
        <v>388</v>
      </c>
      <c r="N2494" s="73" t="s">
        <v>43</v>
      </c>
      <c r="O2494" s="73" t="s">
        <v>386</v>
      </c>
      <c r="P2494" s="73" t="s">
        <v>907</v>
      </c>
      <c r="Q2494" s="73" t="s">
        <v>932</v>
      </c>
      <c r="R2494" s="73" t="s">
        <v>71</v>
      </c>
      <c r="V2494" s="60" t="str">
        <f>W2494&amp;H2494</f>
        <v>SNAPсиний / белый</v>
      </c>
      <c r="W2494" s="60" t="str">
        <f>_xlfn.LET(_xlpm.TextCell,TEXT(G2494,"###"),IF(_xlpm.TextCell&lt;&gt;"",IF(StyleSpaceSplit,IFERROR(IF(FIND(" ",_xlpm.TextCell)&gt;=1,MID(_xlpm.TextCell,1,FIND(" ",_xlpm.TextCell)-1),_xlpm.TextCell),_xlpm.TextCell),_xlpm.TextCell),""))</f>
        <v>SNAP</v>
      </c>
      <c r="X2494" s="60" t="str">
        <f>IF(A2494&lt;&gt;"",IFERROR(IF(FIND(" ",G2494)&gt;=1,MID(G2494,FIND(" ",G2494)+1,LEN(G2494)),""),""),"")</f>
        <v/>
      </c>
      <c r="AC2494" s="51">
        <f>IFERROR(VALUE(MID($C2494,1,2)),0)</f>
        <v>80</v>
      </c>
      <c r="AD2494" s="44">
        <f>IFERROR(VALUE(MID($C2494,4,3)),0)</f>
        <v>961</v>
      </c>
      <c r="AE2494" s="51">
        <f>VALUE(RIGHT("00"&amp;AC2494,2)&amp;RIGHT("000"&amp;AD2494,3))</f>
        <v>80961</v>
      </c>
    </row>
    <row r="2495" spans="1:31">
      <c r="A2495" s="60" t="str">
        <f>IF(G2495&amp;Q2495&lt;&gt;"",W2495&amp;Q2495,"")</f>
        <v>SNAPblue</v>
      </c>
      <c r="B2495" s="60" t="str">
        <f>IF(C2495&lt;&gt;"",LEFT(C2495,9),"")</f>
        <v>80-961-06</v>
      </c>
      <c r="C2495" s="73" t="s">
        <v>6635</v>
      </c>
      <c r="D2495" s="73" t="s">
        <v>6633</v>
      </c>
      <c r="E2495" s="73" t="s">
        <v>910</v>
      </c>
      <c r="F2495" s="74">
        <v>59</v>
      </c>
      <c r="G2495" s="73" t="s">
        <v>5493</v>
      </c>
      <c r="H2495" s="73" t="s">
        <v>248</v>
      </c>
      <c r="I2495" s="73" t="s">
        <v>906</v>
      </c>
      <c r="J2495" s="73" t="s">
        <v>325</v>
      </c>
      <c r="K2495" s="73" t="s">
        <v>390</v>
      </c>
      <c r="L2495" s="73" t="s">
        <v>383</v>
      </c>
      <c r="M2495" s="73" t="s">
        <v>388</v>
      </c>
      <c r="N2495" s="73" t="s">
        <v>43</v>
      </c>
      <c r="O2495" s="73" t="s">
        <v>386</v>
      </c>
      <c r="P2495" s="73" t="s">
        <v>907</v>
      </c>
      <c r="Q2495" s="73" t="s">
        <v>932</v>
      </c>
      <c r="R2495" s="73" t="s">
        <v>71</v>
      </c>
      <c r="V2495" s="60" t="str">
        <f>W2495&amp;H2495</f>
        <v>SNAPсиний / белый</v>
      </c>
      <c r="W2495" s="60" t="str">
        <f>_xlfn.LET(_xlpm.TextCell,TEXT(G2495,"###"),IF(_xlpm.TextCell&lt;&gt;"",IF(StyleSpaceSplit,IFERROR(IF(FIND(" ",_xlpm.TextCell)&gt;=1,MID(_xlpm.TextCell,1,FIND(" ",_xlpm.TextCell)-1),_xlpm.TextCell),_xlpm.TextCell),_xlpm.TextCell),""))</f>
        <v>SNAP</v>
      </c>
      <c r="X2495" s="60" t="str">
        <f>IF(A2495&lt;&gt;"",IFERROR(IF(FIND(" ",G2495)&gt;=1,MID(G2495,FIND(" ",G2495)+1,LEN(G2495)),""),""),"")</f>
        <v/>
      </c>
      <c r="AC2495" s="51">
        <f>IFERROR(VALUE(MID($C2495,1,2)),0)</f>
        <v>80</v>
      </c>
      <c r="AD2495" s="44">
        <f>IFERROR(VALUE(MID($C2495,4,3)),0)</f>
        <v>961</v>
      </c>
      <c r="AE2495" s="51">
        <f>VALUE(RIGHT("00"&amp;AC2495,2)&amp;RIGHT("000"&amp;AD2495,3))</f>
        <v>80961</v>
      </c>
    </row>
    <row r="2496" spans="1:31">
      <c r="A2496" s="60" t="str">
        <f>IF(G2496&amp;Q2496&lt;&gt;"",W2496&amp;Q2496,"")</f>
        <v>SNAPblue</v>
      </c>
      <c r="B2496" s="60" t="str">
        <f>IF(C2496&lt;&gt;"",LEFT(C2496,9),"")</f>
        <v>80-961-06</v>
      </c>
      <c r="C2496" s="73" t="s">
        <v>6636</v>
      </c>
      <c r="D2496" s="73" t="s">
        <v>6633</v>
      </c>
      <c r="E2496" s="73" t="s">
        <v>912</v>
      </c>
      <c r="F2496" s="74">
        <v>61</v>
      </c>
      <c r="G2496" s="73" t="s">
        <v>5493</v>
      </c>
      <c r="H2496" s="73" t="s">
        <v>248</v>
      </c>
      <c r="I2496" s="73" t="s">
        <v>906</v>
      </c>
      <c r="J2496" s="73" t="s">
        <v>325</v>
      </c>
      <c r="K2496" s="73" t="s">
        <v>390</v>
      </c>
      <c r="L2496" s="73" t="s">
        <v>383</v>
      </c>
      <c r="M2496" s="73" t="s">
        <v>388</v>
      </c>
      <c r="N2496" s="73" t="s">
        <v>43</v>
      </c>
      <c r="O2496" s="73" t="s">
        <v>386</v>
      </c>
      <c r="P2496" s="73" t="s">
        <v>907</v>
      </c>
      <c r="Q2496" s="73" t="s">
        <v>932</v>
      </c>
      <c r="R2496" s="73" t="s">
        <v>71</v>
      </c>
      <c r="V2496" s="60" t="str">
        <f>W2496&amp;H2496</f>
        <v>SNAPсиний / белый</v>
      </c>
      <c r="W2496" s="60" t="str">
        <f>_xlfn.LET(_xlpm.TextCell,TEXT(G2496,"###"),IF(_xlpm.TextCell&lt;&gt;"",IF(StyleSpaceSplit,IFERROR(IF(FIND(" ",_xlpm.TextCell)&gt;=1,MID(_xlpm.TextCell,1,FIND(" ",_xlpm.TextCell)-1),_xlpm.TextCell),_xlpm.TextCell),_xlpm.TextCell),""))</f>
        <v>SNAP</v>
      </c>
      <c r="X2496" s="60" t="str">
        <f>IF(A2496&lt;&gt;"",IFERROR(IF(FIND(" ",G2496)&gt;=1,MID(G2496,FIND(" ",G2496)+1,LEN(G2496)),""),""),"")</f>
        <v/>
      </c>
      <c r="AC2496" s="51">
        <f>IFERROR(VALUE(MID($C2496,1,2)),0)</f>
        <v>80</v>
      </c>
      <c r="AD2496" s="44">
        <f>IFERROR(VALUE(MID($C2496,4,3)),0)</f>
        <v>961</v>
      </c>
      <c r="AE2496" s="51">
        <f>VALUE(RIGHT("00"&amp;AC2496,2)&amp;RIGHT("000"&amp;AD2496,3))</f>
        <v>80961</v>
      </c>
    </row>
    <row r="2497" spans="1:31">
      <c r="A2497" s="60" t="str">
        <f>IF(G2497&amp;Q2497&lt;&gt;"",W2497&amp;Q2497,"")</f>
        <v>SULUbrown</v>
      </c>
      <c r="B2497" s="60" t="str">
        <f>IF(C2497&lt;&gt;"",LEFT(C2497,9),"")</f>
        <v>81-021-14</v>
      </c>
      <c r="C2497" s="73" t="s">
        <v>6353</v>
      </c>
      <c r="D2497" s="73" t="s">
        <v>6354</v>
      </c>
      <c r="E2497" s="73" t="s">
        <v>956</v>
      </c>
      <c r="F2497" s="74">
        <v>55</v>
      </c>
      <c r="G2497" s="73" t="s">
        <v>6349</v>
      </c>
      <c r="H2497" s="73" t="s">
        <v>86</v>
      </c>
      <c r="I2497" s="73" t="s">
        <v>6355</v>
      </c>
      <c r="J2497" s="73" t="s">
        <v>325</v>
      </c>
      <c r="K2497" s="73" t="s">
        <v>382</v>
      </c>
      <c r="L2497" s="73" t="s">
        <v>383</v>
      </c>
      <c r="M2497" s="73" t="s">
        <v>388</v>
      </c>
      <c r="N2497" s="73" t="s">
        <v>44</v>
      </c>
      <c r="O2497" s="73" t="s">
        <v>386</v>
      </c>
      <c r="P2497" s="73" t="s">
        <v>907</v>
      </c>
      <c r="Q2497" s="73" t="s">
        <v>1033</v>
      </c>
      <c r="R2497" s="73" t="s">
        <v>86</v>
      </c>
      <c r="V2497" s="60" t="str">
        <f>W2497&amp;H2497</f>
        <v>SULUкоричневый</v>
      </c>
      <c r="W2497" s="60" t="str">
        <f>_xlfn.LET(_xlpm.TextCell,TEXT(G2497,"###"),IF(_xlpm.TextCell&lt;&gt;"",IF(StyleSpaceSplit,IFERROR(IF(FIND(" ",_xlpm.TextCell)&gt;=1,MID(_xlpm.TextCell,1,FIND(" ",_xlpm.TextCell)-1),_xlpm.TextCell),_xlpm.TextCell),_xlpm.TextCell),""))</f>
        <v>SULU</v>
      </c>
      <c r="X2497" s="60" t="str">
        <f>IF(A2497&lt;&gt;"",IFERROR(IF(FIND(" ",G2497)&gt;=1,MID(G2497,FIND(" ",G2497)+1,LEN(G2497)),""),""),"")</f>
        <v/>
      </c>
      <c r="AC2497" s="51">
        <f>IFERROR(VALUE(MID($C2497,1,2)),0)</f>
        <v>81</v>
      </c>
      <c r="AD2497" s="44">
        <f>IFERROR(VALUE(MID($C2497,4,3)),0)</f>
        <v>21</v>
      </c>
      <c r="AE2497" s="51">
        <f>VALUE(RIGHT("00"&amp;AC2497,2)&amp;RIGHT("000"&amp;AD2497,3))</f>
        <v>81021</v>
      </c>
    </row>
    <row r="2498" spans="1:31">
      <c r="A2498" s="60" t="str">
        <f>IF(G2498&amp;Q2498&lt;&gt;"",W2498&amp;Q2498,"")</f>
        <v>SULUbrown</v>
      </c>
      <c r="B2498" s="60" t="str">
        <f>IF(C2498&lt;&gt;"",LEFT(C2498,9),"")</f>
        <v>81-021-14</v>
      </c>
      <c r="C2498" s="73" t="s">
        <v>6356</v>
      </c>
      <c r="D2498" s="73" t="s">
        <v>6354</v>
      </c>
      <c r="E2498" s="73" t="s">
        <v>904</v>
      </c>
      <c r="F2498" s="74">
        <v>57</v>
      </c>
      <c r="G2498" s="73" t="s">
        <v>6349</v>
      </c>
      <c r="H2498" s="73" t="s">
        <v>86</v>
      </c>
      <c r="I2498" s="73" t="s">
        <v>6355</v>
      </c>
      <c r="J2498" s="73" t="s">
        <v>325</v>
      </c>
      <c r="K2498" s="73" t="s">
        <v>382</v>
      </c>
      <c r="L2498" s="73" t="s">
        <v>383</v>
      </c>
      <c r="M2498" s="73" t="s">
        <v>388</v>
      </c>
      <c r="N2498" s="73" t="s">
        <v>44</v>
      </c>
      <c r="O2498" s="73" t="s">
        <v>386</v>
      </c>
      <c r="P2498" s="73" t="s">
        <v>907</v>
      </c>
      <c r="Q2498" s="73" t="s">
        <v>1033</v>
      </c>
      <c r="R2498" s="73" t="s">
        <v>86</v>
      </c>
      <c r="V2498" s="60" t="str">
        <f>W2498&amp;H2498</f>
        <v>SULUкоричневый</v>
      </c>
      <c r="W2498" s="60" t="str">
        <f>_xlfn.LET(_xlpm.TextCell,TEXT(G2498,"###"),IF(_xlpm.TextCell&lt;&gt;"",IF(StyleSpaceSplit,IFERROR(IF(FIND(" ",_xlpm.TextCell)&gt;=1,MID(_xlpm.TextCell,1,FIND(" ",_xlpm.TextCell)-1),_xlpm.TextCell),_xlpm.TextCell),_xlpm.TextCell),""))</f>
        <v>SULU</v>
      </c>
      <c r="X2498" s="60" t="str">
        <f>IF(A2498&lt;&gt;"",IFERROR(IF(FIND(" ",G2498)&gt;=1,MID(G2498,FIND(" ",G2498)+1,LEN(G2498)),""),""),"")</f>
        <v/>
      </c>
      <c r="AC2498" s="51">
        <f>IFERROR(VALUE(MID($C2498,1,2)),0)</f>
        <v>81</v>
      </c>
      <c r="AD2498" s="44">
        <f>IFERROR(VALUE(MID($C2498,4,3)),0)</f>
        <v>21</v>
      </c>
      <c r="AE2498" s="51">
        <f>VALUE(RIGHT("00"&amp;AC2498,2)&amp;RIGHT("000"&amp;AD2498,3))</f>
        <v>81021</v>
      </c>
    </row>
    <row r="2499" spans="1:31">
      <c r="A2499" s="60" t="str">
        <f>IF(G2499&amp;Q2499&lt;&gt;"",W2499&amp;Q2499,"")</f>
        <v>SULUbrown</v>
      </c>
      <c r="B2499" s="60" t="str">
        <f>IF(C2499&lt;&gt;"",LEFT(C2499,9),"")</f>
        <v>81-021-14</v>
      </c>
      <c r="C2499" s="73" t="s">
        <v>6357</v>
      </c>
      <c r="D2499" s="73" t="s">
        <v>6354</v>
      </c>
      <c r="E2499" s="73" t="s">
        <v>910</v>
      </c>
      <c r="F2499" s="74">
        <v>59</v>
      </c>
      <c r="G2499" s="73" t="s">
        <v>6349</v>
      </c>
      <c r="H2499" s="73" t="s">
        <v>86</v>
      </c>
      <c r="I2499" s="73" t="s">
        <v>6355</v>
      </c>
      <c r="J2499" s="73" t="s">
        <v>325</v>
      </c>
      <c r="K2499" s="73" t="s">
        <v>382</v>
      </c>
      <c r="L2499" s="73" t="s">
        <v>383</v>
      </c>
      <c r="M2499" s="73" t="s">
        <v>388</v>
      </c>
      <c r="N2499" s="73" t="s">
        <v>44</v>
      </c>
      <c r="O2499" s="73" t="s">
        <v>386</v>
      </c>
      <c r="P2499" s="73" t="s">
        <v>907</v>
      </c>
      <c r="Q2499" s="73" t="s">
        <v>1033</v>
      </c>
      <c r="R2499" s="73" t="s">
        <v>86</v>
      </c>
      <c r="V2499" s="60" t="str">
        <f>W2499&amp;H2499</f>
        <v>SULUкоричневый</v>
      </c>
      <c r="W2499" s="60" t="str">
        <f>_xlfn.LET(_xlpm.TextCell,TEXT(G2499,"###"),IF(_xlpm.TextCell&lt;&gt;"",IF(StyleSpaceSplit,IFERROR(IF(FIND(" ",_xlpm.TextCell)&gt;=1,MID(_xlpm.TextCell,1,FIND(" ",_xlpm.TextCell)-1),_xlpm.TextCell),_xlpm.TextCell),_xlpm.TextCell),""))</f>
        <v>SULU</v>
      </c>
      <c r="X2499" s="60" t="str">
        <f>IF(A2499&lt;&gt;"",IFERROR(IF(FIND(" ",G2499)&gt;=1,MID(G2499,FIND(" ",G2499)+1,LEN(G2499)),""),""),"")</f>
        <v/>
      </c>
      <c r="AC2499" s="51">
        <f>IFERROR(VALUE(MID($C2499,1,2)),0)</f>
        <v>81</v>
      </c>
      <c r="AD2499" s="44">
        <f>IFERROR(VALUE(MID($C2499,4,3)),0)</f>
        <v>21</v>
      </c>
      <c r="AE2499" s="51">
        <f>VALUE(RIGHT("00"&amp;AC2499,2)&amp;RIGHT("000"&amp;AD2499,3))</f>
        <v>81021</v>
      </c>
    </row>
    <row r="2500" spans="1:31">
      <c r="A2500" s="60" t="str">
        <f>IF(G2500&amp;Q2500&lt;&gt;"",W2500&amp;Q2500,"")</f>
        <v>SULUblue</v>
      </c>
      <c r="B2500" s="60" t="str">
        <f>IF(C2500&lt;&gt;"",LEFT(C2500,9),"")</f>
        <v>81-021-06</v>
      </c>
      <c r="C2500" s="73" t="s">
        <v>6347</v>
      </c>
      <c r="D2500" s="73" t="s">
        <v>6348</v>
      </c>
      <c r="E2500" s="73" t="s">
        <v>956</v>
      </c>
      <c r="F2500" s="74">
        <v>55</v>
      </c>
      <c r="G2500" s="73" t="s">
        <v>6349</v>
      </c>
      <c r="H2500" s="73" t="s">
        <v>71</v>
      </c>
      <c r="I2500" s="73" t="s">
        <v>6350</v>
      </c>
      <c r="J2500" s="73" t="s">
        <v>325</v>
      </c>
      <c r="K2500" s="73" t="s">
        <v>382</v>
      </c>
      <c r="L2500" s="73" t="s">
        <v>383</v>
      </c>
      <c r="M2500" s="73" t="s">
        <v>388</v>
      </c>
      <c r="N2500" s="73" t="s">
        <v>44</v>
      </c>
      <c r="O2500" s="73" t="s">
        <v>386</v>
      </c>
      <c r="P2500" s="73" t="s">
        <v>907</v>
      </c>
      <c r="Q2500" s="73" t="s">
        <v>932</v>
      </c>
      <c r="R2500" s="73" t="s">
        <v>71</v>
      </c>
      <c r="V2500" s="60" t="str">
        <f>W2500&amp;H2500</f>
        <v>SULUсиний</v>
      </c>
      <c r="W2500" s="60" t="str">
        <f>_xlfn.LET(_xlpm.TextCell,TEXT(G2500,"###"),IF(_xlpm.TextCell&lt;&gt;"",IF(StyleSpaceSplit,IFERROR(IF(FIND(" ",_xlpm.TextCell)&gt;=1,MID(_xlpm.TextCell,1,FIND(" ",_xlpm.TextCell)-1),_xlpm.TextCell),_xlpm.TextCell),_xlpm.TextCell),""))</f>
        <v>SULU</v>
      </c>
      <c r="X2500" s="60" t="str">
        <f>IF(A2500&lt;&gt;"",IFERROR(IF(FIND(" ",G2500)&gt;=1,MID(G2500,FIND(" ",G2500)+1,LEN(G2500)),""),""),"")</f>
        <v/>
      </c>
      <c r="AC2500" s="51">
        <f>IFERROR(VALUE(MID($C2500,1,2)),0)</f>
        <v>81</v>
      </c>
      <c r="AD2500" s="44">
        <f>IFERROR(VALUE(MID($C2500,4,3)),0)</f>
        <v>21</v>
      </c>
      <c r="AE2500" s="51">
        <f>VALUE(RIGHT("00"&amp;AC2500,2)&amp;RIGHT("000"&amp;AD2500,3))</f>
        <v>81021</v>
      </c>
    </row>
    <row r="2501" spans="1:31">
      <c r="A2501" s="60" t="str">
        <f>IF(G2501&amp;Q2501&lt;&gt;"",W2501&amp;Q2501,"")</f>
        <v>SULUblue</v>
      </c>
      <c r="B2501" s="60" t="str">
        <f>IF(C2501&lt;&gt;"",LEFT(C2501,9),"")</f>
        <v>81-021-06</v>
      </c>
      <c r="C2501" s="73" t="s">
        <v>6351</v>
      </c>
      <c r="D2501" s="73" t="s">
        <v>6348</v>
      </c>
      <c r="E2501" s="73" t="s">
        <v>904</v>
      </c>
      <c r="F2501" s="74">
        <v>57</v>
      </c>
      <c r="G2501" s="73" t="s">
        <v>6349</v>
      </c>
      <c r="H2501" s="73" t="s">
        <v>71</v>
      </c>
      <c r="I2501" s="73" t="s">
        <v>6350</v>
      </c>
      <c r="J2501" s="73" t="s">
        <v>325</v>
      </c>
      <c r="K2501" s="73" t="s">
        <v>382</v>
      </c>
      <c r="L2501" s="73" t="s">
        <v>383</v>
      </c>
      <c r="M2501" s="73" t="s">
        <v>388</v>
      </c>
      <c r="N2501" s="73" t="s">
        <v>44</v>
      </c>
      <c r="O2501" s="73" t="s">
        <v>386</v>
      </c>
      <c r="P2501" s="73" t="s">
        <v>907</v>
      </c>
      <c r="Q2501" s="73" t="s">
        <v>932</v>
      </c>
      <c r="R2501" s="73" t="s">
        <v>71</v>
      </c>
      <c r="V2501" s="60" t="str">
        <f>W2501&amp;H2501</f>
        <v>SULUсиний</v>
      </c>
      <c r="W2501" s="60" t="str">
        <f>_xlfn.LET(_xlpm.TextCell,TEXT(G2501,"###"),IF(_xlpm.TextCell&lt;&gt;"",IF(StyleSpaceSplit,IFERROR(IF(FIND(" ",_xlpm.TextCell)&gt;=1,MID(_xlpm.TextCell,1,FIND(" ",_xlpm.TextCell)-1),_xlpm.TextCell),_xlpm.TextCell),_xlpm.TextCell),""))</f>
        <v>SULU</v>
      </c>
      <c r="X2501" s="60" t="str">
        <f>IF(A2501&lt;&gt;"",IFERROR(IF(FIND(" ",G2501)&gt;=1,MID(G2501,FIND(" ",G2501)+1,LEN(G2501)),""),""),"")</f>
        <v/>
      </c>
      <c r="AC2501" s="51">
        <f>IFERROR(VALUE(MID($C2501,1,2)),0)</f>
        <v>81</v>
      </c>
      <c r="AD2501" s="44">
        <f>IFERROR(VALUE(MID($C2501,4,3)),0)</f>
        <v>21</v>
      </c>
      <c r="AE2501" s="51">
        <f>VALUE(RIGHT("00"&amp;AC2501,2)&amp;RIGHT("000"&amp;AD2501,3))</f>
        <v>81021</v>
      </c>
    </row>
    <row r="2502" spans="1:31">
      <c r="A2502" s="60" t="str">
        <f>IF(G2502&amp;Q2502&lt;&gt;"",W2502&amp;Q2502,"")</f>
        <v>SULUblue</v>
      </c>
      <c r="B2502" s="60" t="str">
        <f>IF(C2502&lt;&gt;"",LEFT(C2502,9),"")</f>
        <v>81-021-06</v>
      </c>
      <c r="C2502" s="73" t="s">
        <v>6352</v>
      </c>
      <c r="D2502" s="73" t="s">
        <v>6348</v>
      </c>
      <c r="E2502" s="73" t="s">
        <v>910</v>
      </c>
      <c r="F2502" s="74">
        <v>59</v>
      </c>
      <c r="G2502" s="73" t="s">
        <v>6349</v>
      </c>
      <c r="H2502" s="73" t="s">
        <v>71</v>
      </c>
      <c r="I2502" s="73" t="s">
        <v>6350</v>
      </c>
      <c r="J2502" s="73" t="s">
        <v>325</v>
      </c>
      <c r="K2502" s="73" t="s">
        <v>382</v>
      </c>
      <c r="L2502" s="73" t="s">
        <v>383</v>
      </c>
      <c r="M2502" s="73" t="s">
        <v>388</v>
      </c>
      <c r="N2502" s="73" t="s">
        <v>44</v>
      </c>
      <c r="O2502" s="73" t="s">
        <v>386</v>
      </c>
      <c r="P2502" s="73" t="s">
        <v>907</v>
      </c>
      <c r="Q2502" s="73" t="s">
        <v>932</v>
      </c>
      <c r="R2502" s="73" t="s">
        <v>71</v>
      </c>
      <c r="V2502" s="60" t="str">
        <f>W2502&amp;H2502</f>
        <v>SULUсиний</v>
      </c>
      <c r="W2502" s="60" t="str">
        <f>_xlfn.LET(_xlpm.TextCell,TEXT(G2502,"###"),IF(_xlpm.TextCell&lt;&gt;"",IF(StyleSpaceSplit,IFERROR(IF(FIND(" ",_xlpm.TextCell)&gt;=1,MID(_xlpm.TextCell,1,FIND(" ",_xlpm.TextCell)-1),_xlpm.TextCell),_xlpm.TextCell),_xlpm.TextCell),""))</f>
        <v>SULU</v>
      </c>
      <c r="X2502" s="60" t="str">
        <f>IF(A2502&lt;&gt;"",IFERROR(IF(FIND(" ",G2502)&gt;=1,MID(G2502,FIND(" ",G2502)+1,LEN(G2502)),""),""),"")</f>
        <v/>
      </c>
      <c r="AC2502" s="51">
        <f>IFERROR(VALUE(MID($C2502,1,2)),0)</f>
        <v>81</v>
      </c>
      <c r="AD2502" s="44">
        <f>IFERROR(VALUE(MID($C2502,4,3)),0)</f>
        <v>21</v>
      </c>
      <c r="AE2502" s="51">
        <f>VALUE(RIGHT("00"&amp;AC2502,2)&amp;RIGHT("000"&amp;AD2502,3))</f>
        <v>81021</v>
      </c>
    </row>
    <row r="2503" spans="1:31">
      <c r="A2503" s="60" t="str">
        <f>IF(G2503&amp;Q2503&lt;&gt;"",W2503&amp;Q2503,"")</f>
        <v>WILD 007grey</v>
      </c>
      <c r="B2503" s="60" t="str">
        <f>IF(C2503&lt;&gt;"",LEFT(C2503,9),"")</f>
        <v>80-431-08</v>
      </c>
      <c r="C2503" s="73" t="s">
        <v>2735</v>
      </c>
      <c r="D2503" s="73" t="s">
        <v>2736</v>
      </c>
      <c r="E2503" s="73" t="s">
        <v>915</v>
      </c>
      <c r="F2503" s="74">
        <v>56</v>
      </c>
      <c r="G2503" s="73" t="s">
        <v>2737</v>
      </c>
      <c r="H2503" s="73" t="s">
        <v>83</v>
      </c>
      <c r="I2503" s="73" t="s">
        <v>2099</v>
      </c>
      <c r="J2503" s="73" t="s">
        <v>325</v>
      </c>
      <c r="K2503" s="73" t="s">
        <v>382</v>
      </c>
      <c r="L2503" s="73" t="s">
        <v>383</v>
      </c>
      <c r="M2503" s="73" t="s">
        <v>384</v>
      </c>
      <c r="O2503" s="73" t="s">
        <v>386</v>
      </c>
      <c r="P2503" s="73" t="s">
        <v>907</v>
      </c>
      <c r="Q2503" s="73" t="s">
        <v>917</v>
      </c>
      <c r="R2503" s="73" t="s">
        <v>83</v>
      </c>
      <c r="V2503" s="60" t="str">
        <f>W2503&amp;H2503</f>
        <v>WILD 007серый</v>
      </c>
      <c r="W2503" s="60" t="str">
        <f>_xlfn.LET(_xlpm.TextCell,TEXT(G2503,"###"),IF(_xlpm.TextCell&lt;&gt;"",IF(StyleSpaceSplit,IFERROR(IF(FIND(" ",_xlpm.TextCell)&gt;=1,MID(_xlpm.TextCell,1,FIND(" ",_xlpm.TextCell)-1),_xlpm.TextCell),_xlpm.TextCell),_xlpm.TextCell),""))</f>
        <v>WILD 007</v>
      </c>
      <c r="X2503" s="60" t="str">
        <f>IF(A2503&lt;&gt;"",IFERROR(IF(FIND(" ",G2503)&gt;=1,MID(G2503,FIND(" ",G2503)+1,LEN(G2503)),""),""),"")</f>
        <v>007</v>
      </c>
      <c r="AC2503" s="51">
        <f>IFERROR(VALUE(MID($C2503,1,2)),0)</f>
        <v>80</v>
      </c>
      <c r="AD2503" s="44">
        <f>IFERROR(VALUE(MID($C2503,4,3)),0)</f>
        <v>431</v>
      </c>
      <c r="AE2503" s="51">
        <f>VALUE(RIGHT("00"&amp;AC2503,2)&amp;RIGHT("000"&amp;AD2503,3))</f>
        <v>80431</v>
      </c>
    </row>
    <row r="2504" spans="1:31">
      <c r="A2504" s="60" t="str">
        <f>IF(G2504&amp;Q2504&lt;&gt;"",W2504&amp;Q2504,"")</f>
        <v>WILD 007grey</v>
      </c>
      <c r="B2504" s="60" t="str">
        <f>IF(C2504&lt;&gt;"",LEFT(C2504,9),"")</f>
        <v>80-431-08</v>
      </c>
      <c r="C2504" s="73" t="s">
        <v>2738</v>
      </c>
      <c r="D2504" s="73" t="s">
        <v>2736</v>
      </c>
      <c r="E2504" s="73" t="s">
        <v>922</v>
      </c>
      <c r="F2504" s="74">
        <v>60</v>
      </c>
      <c r="G2504" s="73" t="s">
        <v>2737</v>
      </c>
      <c r="H2504" s="73" t="s">
        <v>83</v>
      </c>
      <c r="I2504" s="73" t="s">
        <v>2099</v>
      </c>
      <c r="J2504" s="73" t="s">
        <v>325</v>
      </c>
      <c r="K2504" s="73" t="s">
        <v>382</v>
      </c>
      <c r="L2504" s="73" t="s">
        <v>383</v>
      </c>
      <c r="M2504" s="73" t="s">
        <v>384</v>
      </c>
      <c r="O2504" s="73" t="s">
        <v>386</v>
      </c>
      <c r="P2504" s="73" t="s">
        <v>907</v>
      </c>
      <c r="Q2504" s="73" t="s">
        <v>917</v>
      </c>
      <c r="R2504" s="73" t="s">
        <v>83</v>
      </c>
      <c r="V2504" s="60" t="str">
        <f>W2504&amp;H2504</f>
        <v>WILD 007серый</v>
      </c>
      <c r="W2504" s="60" t="str">
        <f>_xlfn.LET(_xlpm.TextCell,TEXT(G2504,"###"),IF(_xlpm.TextCell&lt;&gt;"",IF(StyleSpaceSplit,IFERROR(IF(FIND(" ",_xlpm.TextCell)&gt;=1,MID(_xlpm.TextCell,1,FIND(" ",_xlpm.TextCell)-1),_xlpm.TextCell),_xlpm.TextCell),_xlpm.TextCell),""))</f>
        <v>WILD 007</v>
      </c>
      <c r="X2504" s="60" t="str">
        <f>IF(A2504&lt;&gt;"",IFERROR(IF(FIND(" ",G2504)&gt;=1,MID(G2504,FIND(" ",G2504)+1,LEN(G2504)),""),""),"")</f>
        <v>007</v>
      </c>
      <c r="AC2504" s="51">
        <f>IFERROR(VALUE(MID($C2504,1,2)),0)</f>
        <v>80</v>
      </c>
      <c r="AD2504" s="44">
        <f>IFERROR(VALUE(MID($C2504,4,3)),0)</f>
        <v>431</v>
      </c>
      <c r="AE2504" s="51">
        <f>VALUE(RIGHT("00"&amp;AC2504,2)&amp;RIGHT("000"&amp;AD2504,3))</f>
        <v>80431</v>
      </c>
    </row>
    <row r="2505" spans="1:31">
      <c r="A2505" s="60" t="str">
        <f>IF(G2505&amp;Q2505&lt;&gt;"",W2505&amp;Q2505,"")</f>
        <v>WILD 008beige</v>
      </c>
      <c r="B2505" s="60" t="str">
        <f>IF(C2505&lt;&gt;"",LEFT(C2505,9),"")</f>
        <v>80-375-02</v>
      </c>
      <c r="C2505" s="73" t="s">
        <v>2498</v>
      </c>
      <c r="D2505" s="73" t="s">
        <v>2499</v>
      </c>
      <c r="E2505" s="73" t="s">
        <v>922</v>
      </c>
      <c r="F2505" s="74">
        <v>60</v>
      </c>
      <c r="G2505" s="73" t="s">
        <v>2251</v>
      </c>
      <c r="H2505" s="73" t="s">
        <v>63</v>
      </c>
      <c r="I2505" s="73" t="s">
        <v>906</v>
      </c>
      <c r="J2505" s="73" t="s">
        <v>325</v>
      </c>
      <c r="K2505" s="73" t="s">
        <v>382</v>
      </c>
      <c r="L2505" s="73" t="s">
        <v>383</v>
      </c>
      <c r="M2505" s="73" t="s">
        <v>384</v>
      </c>
      <c r="N2505" s="73" t="s">
        <v>43</v>
      </c>
      <c r="O2505" s="73" t="s">
        <v>386</v>
      </c>
      <c r="P2505" s="73" t="s">
        <v>907</v>
      </c>
      <c r="Q2505" s="73" t="s">
        <v>937</v>
      </c>
      <c r="R2505" s="73" t="s">
        <v>63</v>
      </c>
      <c r="V2505" s="60" t="str">
        <f>W2505&amp;H2505</f>
        <v>WILD 008бежевый</v>
      </c>
      <c r="W2505" s="60" t="str">
        <f>_xlfn.LET(_xlpm.TextCell,TEXT(G2505,"###"),IF(_xlpm.TextCell&lt;&gt;"",IF(StyleSpaceSplit,IFERROR(IF(FIND(" ",_xlpm.TextCell)&gt;=1,MID(_xlpm.TextCell,1,FIND(" ",_xlpm.TextCell)-1),_xlpm.TextCell),_xlpm.TextCell),_xlpm.TextCell),""))</f>
        <v>WILD 008</v>
      </c>
      <c r="X2505" s="60" t="str">
        <f>IF(A2505&lt;&gt;"",IFERROR(IF(FIND(" ",G2505)&gt;=1,MID(G2505,FIND(" ",G2505)+1,LEN(G2505)),""),""),"")</f>
        <v>008</v>
      </c>
      <c r="AC2505" s="51">
        <f>IFERROR(VALUE(MID($C2505,1,2)),0)</f>
        <v>80</v>
      </c>
      <c r="AD2505" s="44">
        <f>IFERROR(VALUE(MID($C2505,4,3)),0)</f>
        <v>375</v>
      </c>
      <c r="AE2505" s="51">
        <f>VALUE(RIGHT("00"&amp;AC2505,2)&amp;RIGHT("000"&amp;AD2505,3))</f>
        <v>80375</v>
      </c>
    </row>
    <row r="2506" spans="1:31">
      <c r="A2506" s="60" t="str">
        <f>IF(G2506&amp;Q2506&lt;&gt;"",W2506&amp;Q2506,"")</f>
        <v>WILD 008beige</v>
      </c>
      <c r="B2506" s="60" t="str">
        <f>IF(C2506&lt;&gt;"",LEFT(C2506,9),"")</f>
        <v>80-375-02</v>
      </c>
      <c r="C2506" s="73" t="s">
        <v>2500</v>
      </c>
      <c r="D2506" s="73" t="s">
        <v>2499</v>
      </c>
      <c r="E2506" s="73" t="s">
        <v>915</v>
      </c>
      <c r="F2506" s="74">
        <v>56</v>
      </c>
      <c r="G2506" s="73" t="s">
        <v>2251</v>
      </c>
      <c r="H2506" s="73" t="s">
        <v>63</v>
      </c>
      <c r="I2506" s="73" t="s">
        <v>906</v>
      </c>
      <c r="J2506" s="73" t="s">
        <v>325</v>
      </c>
      <c r="K2506" s="73" t="s">
        <v>382</v>
      </c>
      <c r="L2506" s="73" t="s">
        <v>383</v>
      </c>
      <c r="M2506" s="73" t="s">
        <v>384</v>
      </c>
      <c r="N2506" s="73" t="s">
        <v>43</v>
      </c>
      <c r="O2506" s="73" t="s">
        <v>386</v>
      </c>
      <c r="P2506" s="73" t="s">
        <v>907</v>
      </c>
      <c r="Q2506" s="73" t="s">
        <v>937</v>
      </c>
      <c r="R2506" s="73" t="s">
        <v>63</v>
      </c>
      <c r="V2506" s="60" t="str">
        <f>W2506&amp;H2506</f>
        <v>WILD 008бежевый</v>
      </c>
      <c r="W2506" s="60" t="str">
        <f>_xlfn.LET(_xlpm.TextCell,TEXT(G2506,"###"),IF(_xlpm.TextCell&lt;&gt;"",IF(StyleSpaceSplit,IFERROR(IF(FIND(" ",_xlpm.TextCell)&gt;=1,MID(_xlpm.TextCell,1,FIND(" ",_xlpm.TextCell)-1),_xlpm.TextCell),_xlpm.TextCell),_xlpm.TextCell),""))</f>
        <v>WILD 008</v>
      </c>
      <c r="X2506" s="60" t="str">
        <f>IF(A2506&lt;&gt;"",IFERROR(IF(FIND(" ",G2506)&gt;=1,MID(G2506,FIND(" ",G2506)+1,LEN(G2506)),""),""),"")</f>
        <v>008</v>
      </c>
      <c r="AC2506" s="51">
        <f>IFERROR(VALUE(MID($C2506,1,2)),0)</f>
        <v>80</v>
      </c>
      <c r="AD2506" s="44">
        <f>IFERROR(VALUE(MID($C2506,4,3)),0)</f>
        <v>375</v>
      </c>
      <c r="AE2506" s="51">
        <f>VALUE(RIGHT("00"&amp;AC2506,2)&amp;RIGHT("000"&amp;AD2506,3))</f>
        <v>80375</v>
      </c>
    </row>
    <row r="2507" spans="1:31">
      <c r="A2507" s="60" t="str">
        <f>IF(G2507&amp;Q2507&lt;&gt;"",W2507&amp;Q2507,"")</f>
        <v>WILD 008grey</v>
      </c>
      <c r="B2507" s="60" t="str">
        <f>IF(C2507&lt;&gt;"",LEFT(C2507,9),"")</f>
        <v>80-375-08</v>
      </c>
      <c r="C2507" s="73" t="s">
        <v>2253</v>
      </c>
      <c r="D2507" s="73" t="s">
        <v>2254</v>
      </c>
      <c r="E2507" s="73" t="s">
        <v>915</v>
      </c>
      <c r="F2507" s="74">
        <v>56</v>
      </c>
      <c r="G2507" s="73" t="s">
        <v>2251</v>
      </c>
      <c r="H2507" s="73" t="s">
        <v>83</v>
      </c>
      <c r="I2507" s="73" t="s">
        <v>906</v>
      </c>
      <c r="J2507" s="73" t="s">
        <v>325</v>
      </c>
      <c r="K2507" s="73" t="s">
        <v>382</v>
      </c>
      <c r="L2507" s="73" t="s">
        <v>383</v>
      </c>
      <c r="M2507" s="73" t="s">
        <v>384</v>
      </c>
      <c r="N2507" s="73" t="s">
        <v>43</v>
      </c>
      <c r="O2507" s="73" t="s">
        <v>386</v>
      </c>
      <c r="P2507" s="73" t="s">
        <v>907</v>
      </c>
      <c r="Q2507" s="73" t="s">
        <v>917</v>
      </c>
      <c r="R2507" s="73" t="s">
        <v>83</v>
      </c>
      <c r="V2507" s="60" t="str">
        <f>W2507&amp;H2507</f>
        <v>WILD 008серый</v>
      </c>
      <c r="W2507" s="60" t="str">
        <f>_xlfn.LET(_xlpm.TextCell,TEXT(G2507,"###"),IF(_xlpm.TextCell&lt;&gt;"",IF(StyleSpaceSplit,IFERROR(IF(FIND(" ",_xlpm.TextCell)&gt;=1,MID(_xlpm.TextCell,1,FIND(" ",_xlpm.TextCell)-1),_xlpm.TextCell),_xlpm.TextCell),_xlpm.TextCell),""))</f>
        <v>WILD 008</v>
      </c>
      <c r="X2507" s="60" t="str">
        <f>IF(A2507&lt;&gt;"",IFERROR(IF(FIND(" ",G2507)&gt;=1,MID(G2507,FIND(" ",G2507)+1,LEN(G2507)),""),""),"")</f>
        <v>008</v>
      </c>
      <c r="AC2507" s="51">
        <f>IFERROR(VALUE(MID($C2507,1,2)),0)</f>
        <v>80</v>
      </c>
      <c r="AD2507" s="44">
        <f>IFERROR(VALUE(MID($C2507,4,3)),0)</f>
        <v>375</v>
      </c>
      <c r="AE2507" s="51">
        <f>VALUE(RIGHT("00"&amp;AC2507,2)&amp;RIGHT("000"&amp;AD2507,3))</f>
        <v>80375</v>
      </c>
    </row>
    <row r="2508" spans="1:31">
      <c r="A2508" s="60" t="str">
        <f>IF(G2508&amp;Q2508&lt;&gt;"",W2508&amp;Q2508,"")</f>
        <v>WILD 008grey</v>
      </c>
      <c r="B2508" s="60" t="str">
        <f>IF(C2508&lt;&gt;"",LEFT(C2508,9),"")</f>
        <v>80-375-08</v>
      </c>
      <c r="C2508" s="73" t="s">
        <v>2255</v>
      </c>
      <c r="D2508" s="73" t="s">
        <v>2254</v>
      </c>
      <c r="E2508" s="73" t="s">
        <v>922</v>
      </c>
      <c r="F2508" s="74">
        <v>60</v>
      </c>
      <c r="G2508" s="73" t="s">
        <v>2251</v>
      </c>
      <c r="H2508" s="73" t="s">
        <v>83</v>
      </c>
      <c r="I2508" s="73" t="s">
        <v>906</v>
      </c>
      <c r="J2508" s="73" t="s">
        <v>325</v>
      </c>
      <c r="K2508" s="73" t="s">
        <v>382</v>
      </c>
      <c r="L2508" s="73" t="s">
        <v>383</v>
      </c>
      <c r="M2508" s="73" t="s">
        <v>384</v>
      </c>
      <c r="N2508" s="73" t="s">
        <v>43</v>
      </c>
      <c r="O2508" s="73" t="s">
        <v>386</v>
      </c>
      <c r="P2508" s="73" t="s">
        <v>907</v>
      </c>
      <c r="Q2508" s="73" t="s">
        <v>917</v>
      </c>
      <c r="R2508" s="73" t="s">
        <v>83</v>
      </c>
      <c r="V2508" s="60" t="str">
        <f>W2508&amp;H2508</f>
        <v>WILD 008серый</v>
      </c>
      <c r="W2508" s="60" t="str">
        <f>_xlfn.LET(_xlpm.TextCell,TEXT(G2508,"###"),IF(_xlpm.TextCell&lt;&gt;"",IF(StyleSpaceSplit,IFERROR(IF(FIND(" ",_xlpm.TextCell)&gt;=1,MID(_xlpm.TextCell,1,FIND(" ",_xlpm.TextCell)-1),_xlpm.TextCell),_xlpm.TextCell),_xlpm.TextCell),""))</f>
        <v>WILD 008</v>
      </c>
      <c r="X2508" s="60" t="str">
        <f>IF(A2508&lt;&gt;"",IFERROR(IF(FIND(" ",G2508)&gt;=1,MID(G2508,FIND(" ",G2508)+1,LEN(G2508)),""),""),"")</f>
        <v>008</v>
      </c>
      <c r="AC2508" s="51">
        <f>IFERROR(VALUE(MID($C2508,1,2)),0)</f>
        <v>80</v>
      </c>
      <c r="AD2508" s="44">
        <f>IFERROR(VALUE(MID($C2508,4,3)),0)</f>
        <v>375</v>
      </c>
      <c r="AE2508" s="51">
        <f>VALUE(RIGHT("00"&amp;AC2508,2)&amp;RIGHT("000"&amp;AD2508,3))</f>
        <v>80375</v>
      </c>
    </row>
    <row r="2509" spans="1:31">
      <c r="A2509" s="60" t="str">
        <f>IF(G2509&amp;Q2509&lt;&gt;"",W2509&amp;Q2509,"")</f>
        <v>WILD 008blue</v>
      </c>
      <c r="B2509" s="60" t="str">
        <f>IF(C2509&lt;&gt;"",LEFT(C2509,9),"")</f>
        <v>80-375-06</v>
      </c>
      <c r="C2509" s="73" t="s">
        <v>2249</v>
      </c>
      <c r="D2509" s="73" t="s">
        <v>2250</v>
      </c>
      <c r="E2509" s="73" t="s">
        <v>915</v>
      </c>
      <c r="F2509" s="74">
        <v>56</v>
      </c>
      <c r="G2509" s="73" t="s">
        <v>2251</v>
      </c>
      <c r="H2509" s="73" t="s">
        <v>71</v>
      </c>
      <c r="I2509" s="73" t="s">
        <v>906</v>
      </c>
      <c r="J2509" s="73" t="s">
        <v>325</v>
      </c>
      <c r="K2509" s="73" t="s">
        <v>382</v>
      </c>
      <c r="L2509" s="73" t="s">
        <v>383</v>
      </c>
      <c r="M2509" s="73" t="s">
        <v>384</v>
      </c>
      <c r="N2509" s="73" t="s">
        <v>43</v>
      </c>
      <c r="O2509" s="73" t="s">
        <v>386</v>
      </c>
      <c r="P2509" s="73" t="s">
        <v>907</v>
      </c>
      <c r="Q2509" s="73" t="s">
        <v>932</v>
      </c>
      <c r="R2509" s="73" t="s">
        <v>71</v>
      </c>
      <c r="V2509" s="60" t="str">
        <f>W2509&amp;H2509</f>
        <v>WILD 008синий</v>
      </c>
      <c r="W2509" s="60" t="str">
        <f>_xlfn.LET(_xlpm.TextCell,TEXT(G2509,"###"),IF(_xlpm.TextCell&lt;&gt;"",IF(StyleSpaceSplit,IFERROR(IF(FIND(" ",_xlpm.TextCell)&gt;=1,MID(_xlpm.TextCell,1,FIND(" ",_xlpm.TextCell)-1),_xlpm.TextCell),_xlpm.TextCell),_xlpm.TextCell),""))</f>
        <v>WILD 008</v>
      </c>
      <c r="X2509" s="60" t="str">
        <f>IF(A2509&lt;&gt;"",IFERROR(IF(FIND(" ",G2509)&gt;=1,MID(G2509,FIND(" ",G2509)+1,LEN(G2509)),""),""),"")</f>
        <v>008</v>
      </c>
      <c r="AC2509" s="51">
        <f>IFERROR(VALUE(MID($C2509,1,2)),0)</f>
        <v>80</v>
      </c>
      <c r="AD2509" s="44">
        <f>IFERROR(VALUE(MID($C2509,4,3)),0)</f>
        <v>375</v>
      </c>
      <c r="AE2509" s="51">
        <f>VALUE(RIGHT("00"&amp;AC2509,2)&amp;RIGHT("000"&amp;AD2509,3))</f>
        <v>80375</v>
      </c>
    </row>
    <row r="2510" spans="1:31">
      <c r="A2510" s="60" t="str">
        <f>IF(G2510&amp;Q2510&lt;&gt;"",W2510&amp;Q2510,"")</f>
        <v>WILD 008blue</v>
      </c>
      <c r="B2510" s="60" t="str">
        <f>IF(C2510&lt;&gt;"",LEFT(C2510,9),"")</f>
        <v>80-375-06</v>
      </c>
      <c r="C2510" s="73" t="s">
        <v>2252</v>
      </c>
      <c r="D2510" s="73" t="s">
        <v>2250</v>
      </c>
      <c r="E2510" s="73" t="s">
        <v>922</v>
      </c>
      <c r="F2510" s="74">
        <v>60</v>
      </c>
      <c r="G2510" s="73" t="s">
        <v>2251</v>
      </c>
      <c r="H2510" s="73" t="s">
        <v>71</v>
      </c>
      <c r="I2510" s="73" t="s">
        <v>906</v>
      </c>
      <c r="J2510" s="73" t="s">
        <v>325</v>
      </c>
      <c r="K2510" s="73" t="s">
        <v>382</v>
      </c>
      <c r="L2510" s="73" t="s">
        <v>383</v>
      </c>
      <c r="M2510" s="73" t="s">
        <v>384</v>
      </c>
      <c r="N2510" s="73" t="s">
        <v>43</v>
      </c>
      <c r="O2510" s="73" t="s">
        <v>386</v>
      </c>
      <c r="P2510" s="73" t="s">
        <v>907</v>
      </c>
      <c r="Q2510" s="73" t="s">
        <v>932</v>
      </c>
      <c r="R2510" s="73" t="s">
        <v>71</v>
      </c>
      <c r="V2510" s="60" t="str">
        <f>W2510&amp;H2510</f>
        <v>WILD 008синий</v>
      </c>
      <c r="W2510" s="60" t="str">
        <f>_xlfn.LET(_xlpm.TextCell,TEXT(G2510,"###"),IF(_xlpm.TextCell&lt;&gt;"",IF(StyleSpaceSplit,IFERROR(IF(FIND(" ",_xlpm.TextCell)&gt;=1,MID(_xlpm.TextCell,1,FIND(" ",_xlpm.TextCell)-1),_xlpm.TextCell),_xlpm.TextCell),_xlpm.TextCell),""))</f>
        <v>WILD 008</v>
      </c>
      <c r="X2510" s="60" t="str">
        <f>IF(A2510&lt;&gt;"",IFERROR(IF(FIND(" ",G2510)&gt;=1,MID(G2510,FIND(" ",G2510)+1,LEN(G2510)),""),""),"")</f>
        <v>008</v>
      </c>
      <c r="AC2510" s="51">
        <f>IFERROR(VALUE(MID($C2510,1,2)),0)</f>
        <v>80</v>
      </c>
      <c r="AD2510" s="44">
        <f>IFERROR(VALUE(MID($C2510,4,3)),0)</f>
        <v>375</v>
      </c>
      <c r="AE2510" s="51">
        <f>VALUE(RIGHT("00"&amp;AC2510,2)&amp;RIGHT("000"&amp;AD2510,3))</f>
        <v>80375</v>
      </c>
    </row>
    <row r="2511" spans="1:31">
      <c r="A2511" s="60" t="str">
        <f>IF(G2511&amp;Q2511&lt;&gt;"",W2511&amp;Q2511,"")</f>
        <v>WILD 012beige</v>
      </c>
      <c r="B2511" s="60" t="str">
        <f>IF(C2511&lt;&gt;"",LEFT(C2511,9),"")</f>
        <v>80-376-02</v>
      </c>
      <c r="C2511" s="73" t="s">
        <v>2501</v>
      </c>
      <c r="D2511" s="73" t="s">
        <v>2502</v>
      </c>
      <c r="E2511" s="73" t="s">
        <v>910</v>
      </c>
      <c r="F2511" s="74">
        <v>59</v>
      </c>
      <c r="G2511" s="73" t="s">
        <v>2503</v>
      </c>
      <c r="H2511" s="73" t="s">
        <v>63</v>
      </c>
      <c r="I2511" s="73" t="s">
        <v>964</v>
      </c>
      <c r="J2511" s="73" t="s">
        <v>325</v>
      </c>
      <c r="K2511" s="73" t="s">
        <v>382</v>
      </c>
      <c r="L2511" s="73" t="s">
        <v>383</v>
      </c>
      <c r="M2511" s="73" t="s">
        <v>384</v>
      </c>
      <c r="O2511" s="73" t="s">
        <v>386</v>
      </c>
      <c r="P2511" s="73" t="s">
        <v>907</v>
      </c>
      <c r="Q2511" s="73" t="s">
        <v>937</v>
      </c>
      <c r="R2511" s="73" t="s">
        <v>63</v>
      </c>
      <c r="V2511" s="60" t="str">
        <f>W2511&amp;H2511</f>
        <v>WILD 012бежевый</v>
      </c>
      <c r="W2511" s="60" t="str">
        <f>_xlfn.LET(_xlpm.TextCell,TEXT(G2511,"###"),IF(_xlpm.TextCell&lt;&gt;"",IF(StyleSpaceSplit,IFERROR(IF(FIND(" ",_xlpm.TextCell)&gt;=1,MID(_xlpm.TextCell,1,FIND(" ",_xlpm.TextCell)-1),_xlpm.TextCell),_xlpm.TextCell),_xlpm.TextCell),""))</f>
        <v>WILD 012</v>
      </c>
      <c r="X2511" s="60" t="str">
        <f>IF(A2511&lt;&gt;"",IFERROR(IF(FIND(" ",G2511)&gt;=1,MID(G2511,FIND(" ",G2511)+1,LEN(G2511)),""),""),"")</f>
        <v>012</v>
      </c>
      <c r="AC2511" s="51">
        <f>IFERROR(VALUE(MID($C2511,1,2)),0)</f>
        <v>80</v>
      </c>
      <c r="AD2511" s="44">
        <f>IFERROR(VALUE(MID($C2511,4,3)),0)</f>
        <v>376</v>
      </c>
      <c r="AE2511" s="51">
        <f>VALUE(RIGHT("00"&amp;AC2511,2)&amp;RIGHT("000"&amp;AD2511,3))</f>
        <v>80376</v>
      </c>
    </row>
    <row r="2512" spans="1:31">
      <c r="A2512" s="60" t="str">
        <f>IF(G2512&amp;Q2512&lt;&gt;"",W2512&amp;Q2512,"")</f>
        <v>WILD 034grey</v>
      </c>
      <c r="B2512" s="60" t="str">
        <f>IF(C2512&lt;&gt;"",LEFT(C2512,9),"")</f>
        <v>80-723-08</v>
      </c>
      <c r="C2512" s="73" t="s">
        <v>4172</v>
      </c>
      <c r="D2512" s="73" t="s">
        <v>4173</v>
      </c>
      <c r="E2512" s="73" t="s">
        <v>910</v>
      </c>
      <c r="F2512" s="74">
        <v>59</v>
      </c>
      <c r="G2512" s="73" t="s">
        <v>4174</v>
      </c>
      <c r="H2512" s="73" t="s">
        <v>83</v>
      </c>
      <c r="I2512" s="73" t="s">
        <v>964</v>
      </c>
      <c r="J2512" s="73" t="s">
        <v>325</v>
      </c>
      <c r="K2512" s="73" t="s">
        <v>382</v>
      </c>
      <c r="L2512" s="73" t="s">
        <v>383</v>
      </c>
      <c r="M2512" s="73" t="s">
        <v>384</v>
      </c>
      <c r="O2512" s="73" t="s">
        <v>386</v>
      </c>
      <c r="P2512" s="73" t="s">
        <v>907</v>
      </c>
      <c r="Q2512" s="73" t="s">
        <v>917</v>
      </c>
      <c r="R2512" s="73" t="s">
        <v>83</v>
      </c>
      <c r="V2512" s="60" t="str">
        <f>W2512&amp;H2512</f>
        <v>WILD 034серый</v>
      </c>
      <c r="W2512" s="60" t="str">
        <f>_xlfn.LET(_xlpm.TextCell,TEXT(G2512,"###"),IF(_xlpm.TextCell&lt;&gt;"",IF(StyleSpaceSplit,IFERROR(IF(FIND(" ",_xlpm.TextCell)&gt;=1,MID(_xlpm.TextCell,1,FIND(" ",_xlpm.TextCell)-1),_xlpm.TextCell),_xlpm.TextCell),_xlpm.TextCell),""))</f>
        <v>WILD 034</v>
      </c>
      <c r="X2512" s="60" t="str">
        <f>IF(A2512&lt;&gt;"",IFERROR(IF(FIND(" ",G2512)&gt;=1,MID(G2512,FIND(" ",G2512)+1,LEN(G2512)),""),""),"")</f>
        <v>034</v>
      </c>
      <c r="AC2512" s="51">
        <f>IFERROR(VALUE(MID($C2512,1,2)),0)</f>
        <v>80</v>
      </c>
      <c r="AD2512" s="44">
        <f>IFERROR(VALUE(MID($C2512,4,3)),0)</f>
        <v>723</v>
      </c>
      <c r="AE2512" s="51">
        <f>VALUE(RIGHT("00"&amp;AC2512,2)&amp;RIGHT("000"&amp;AD2512,3))</f>
        <v>80723</v>
      </c>
    </row>
    <row r="2513" spans="1:31">
      <c r="A2513" s="60" t="str">
        <f>IF(G2513&amp;Q2513&lt;&gt;"",W2513&amp;Q2513,"")</f>
        <v>WILD 035navy</v>
      </c>
      <c r="B2513" s="60" t="str">
        <f>IF(C2513&lt;&gt;"",LEFT(C2513,9),"")</f>
        <v>80-724-06</v>
      </c>
      <c r="C2513" s="73" t="s">
        <v>4175</v>
      </c>
      <c r="D2513" s="73" t="s">
        <v>4176</v>
      </c>
      <c r="E2513" s="73" t="s">
        <v>910</v>
      </c>
      <c r="F2513" s="74">
        <v>59</v>
      </c>
      <c r="G2513" s="73" t="s">
        <v>4177</v>
      </c>
      <c r="H2513" s="73" t="s">
        <v>71</v>
      </c>
      <c r="I2513" s="73" t="s">
        <v>964</v>
      </c>
      <c r="J2513" s="73" t="s">
        <v>325</v>
      </c>
      <c r="K2513" s="73" t="s">
        <v>382</v>
      </c>
      <c r="L2513" s="73" t="s">
        <v>383</v>
      </c>
      <c r="M2513" s="73" t="s">
        <v>384</v>
      </c>
      <c r="O2513" s="73" t="s">
        <v>386</v>
      </c>
      <c r="P2513" s="73" t="s">
        <v>907</v>
      </c>
      <c r="Q2513" s="73" t="s">
        <v>1003</v>
      </c>
      <c r="R2513" s="73" t="s">
        <v>71</v>
      </c>
      <c r="V2513" s="60" t="str">
        <f>W2513&amp;H2513</f>
        <v>WILD 035синий</v>
      </c>
      <c r="W2513" s="60" t="str">
        <f>_xlfn.LET(_xlpm.TextCell,TEXT(G2513,"###"),IF(_xlpm.TextCell&lt;&gt;"",IF(StyleSpaceSplit,IFERROR(IF(FIND(" ",_xlpm.TextCell)&gt;=1,MID(_xlpm.TextCell,1,FIND(" ",_xlpm.TextCell)-1),_xlpm.TextCell),_xlpm.TextCell),_xlpm.TextCell),""))</f>
        <v>WILD 035</v>
      </c>
      <c r="X2513" s="60" t="str">
        <f>IF(A2513&lt;&gt;"",IFERROR(IF(FIND(" ",G2513)&gt;=1,MID(G2513,FIND(" ",G2513)+1,LEN(G2513)),""),""),"")</f>
        <v>035</v>
      </c>
      <c r="AC2513" s="51">
        <f>IFERROR(VALUE(MID($C2513,1,2)),0)</f>
        <v>80</v>
      </c>
      <c r="AD2513" s="44">
        <f>IFERROR(VALUE(MID($C2513,4,3)),0)</f>
        <v>724</v>
      </c>
      <c r="AE2513" s="51">
        <f>VALUE(RIGHT("00"&amp;AC2513,2)&amp;RIGHT("000"&amp;AD2513,3))</f>
        <v>80724</v>
      </c>
    </row>
    <row r="2514" spans="1:31">
      <c r="A2514" s="60" t="str">
        <f>IF(G2514&amp;Q2514&lt;&gt;"",W2514&amp;Q2514,"")</f>
        <v>WILD 039beige</v>
      </c>
      <c r="B2514" s="60" t="str">
        <f>IF(C2514&lt;&gt;"",LEFT(C2514,9),"")</f>
        <v>80-725-02</v>
      </c>
      <c r="C2514" s="73" t="s">
        <v>4178</v>
      </c>
      <c r="D2514" s="73" t="s">
        <v>4179</v>
      </c>
      <c r="E2514" s="73" t="s">
        <v>910</v>
      </c>
      <c r="F2514" s="74">
        <v>59</v>
      </c>
      <c r="G2514" s="73" t="s">
        <v>4180</v>
      </c>
      <c r="H2514" s="73" t="s">
        <v>63</v>
      </c>
      <c r="I2514" s="73" t="s">
        <v>1486</v>
      </c>
      <c r="J2514" s="73" t="s">
        <v>325</v>
      </c>
      <c r="K2514" s="73" t="s">
        <v>382</v>
      </c>
      <c r="L2514" s="73" t="s">
        <v>383</v>
      </c>
      <c r="M2514" s="73" t="s">
        <v>384</v>
      </c>
      <c r="O2514" s="73" t="s">
        <v>386</v>
      </c>
      <c r="P2514" s="73" t="s">
        <v>907</v>
      </c>
      <c r="Q2514" s="73" t="s">
        <v>937</v>
      </c>
      <c r="R2514" s="73" t="s">
        <v>63</v>
      </c>
      <c r="V2514" s="60" t="str">
        <f>W2514&amp;H2514</f>
        <v>WILD 039бежевый</v>
      </c>
      <c r="W2514" s="60" t="str">
        <f>_xlfn.LET(_xlpm.TextCell,TEXT(G2514,"###"),IF(_xlpm.TextCell&lt;&gt;"",IF(StyleSpaceSplit,IFERROR(IF(FIND(" ",_xlpm.TextCell)&gt;=1,MID(_xlpm.TextCell,1,FIND(" ",_xlpm.TextCell)-1),_xlpm.TextCell),_xlpm.TextCell),_xlpm.TextCell),""))</f>
        <v>WILD 039</v>
      </c>
      <c r="X2514" s="60" t="str">
        <f>IF(A2514&lt;&gt;"",IFERROR(IF(FIND(" ",G2514)&gt;=1,MID(G2514,FIND(" ",G2514)+1,LEN(G2514)),""),""),"")</f>
        <v>039</v>
      </c>
      <c r="AC2514" s="51">
        <f>IFERROR(VALUE(MID($C2514,1,2)),0)</f>
        <v>80</v>
      </c>
      <c r="AD2514" s="44">
        <f>IFERROR(VALUE(MID($C2514,4,3)),0)</f>
        <v>725</v>
      </c>
      <c r="AE2514" s="51">
        <f>VALUE(RIGHT("00"&amp;AC2514,2)&amp;RIGHT("000"&amp;AD2514,3))</f>
        <v>80725</v>
      </c>
    </row>
    <row r="2515" spans="1:31">
      <c r="A2515" s="60" t="str">
        <f>IF(G2515&amp;Q2515&lt;&gt;"",W2515&amp;Q2515,"")</f>
        <v>WILD 040beige</v>
      </c>
      <c r="B2515" s="60" t="str">
        <f>IF(C2515&lt;&gt;"",LEFT(C2515,9),"")</f>
        <v>80-726-02</v>
      </c>
      <c r="C2515" s="73" t="s">
        <v>4181</v>
      </c>
      <c r="D2515" s="73" t="s">
        <v>4182</v>
      </c>
      <c r="E2515" s="73" t="s">
        <v>910</v>
      </c>
      <c r="F2515" s="74">
        <v>59</v>
      </c>
      <c r="G2515" s="73" t="s">
        <v>4183</v>
      </c>
      <c r="H2515" s="73" t="s">
        <v>63</v>
      </c>
      <c r="I2515" s="73" t="s">
        <v>906</v>
      </c>
      <c r="J2515" s="73" t="s">
        <v>325</v>
      </c>
      <c r="K2515" s="73" t="s">
        <v>390</v>
      </c>
      <c r="L2515" s="73" t="s">
        <v>383</v>
      </c>
      <c r="M2515" s="73" t="s">
        <v>388</v>
      </c>
      <c r="N2515" s="73" t="s">
        <v>43</v>
      </c>
      <c r="O2515" s="73" t="s">
        <v>386</v>
      </c>
      <c r="P2515" s="73" t="s">
        <v>907</v>
      </c>
      <c r="Q2515" s="73" t="s">
        <v>937</v>
      </c>
      <c r="R2515" s="73" t="s">
        <v>63</v>
      </c>
      <c r="V2515" s="60" t="str">
        <f>W2515&amp;H2515</f>
        <v>WILD 040бежевый</v>
      </c>
      <c r="W2515" s="60" t="str">
        <f>_xlfn.LET(_xlpm.TextCell,TEXT(G2515,"###"),IF(_xlpm.TextCell&lt;&gt;"",IF(StyleSpaceSplit,IFERROR(IF(FIND(" ",_xlpm.TextCell)&gt;=1,MID(_xlpm.TextCell,1,FIND(" ",_xlpm.TextCell)-1),_xlpm.TextCell),_xlpm.TextCell),_xlpm.TextCell),""))</f>
        <v>WILD 040</v>
      </c>
      <c r="X2515" s="60" t="str">
        <f>IF(A2515&lt;&gt;"",IFERROR(IF(FIND(" ",G2515)&gt;=1,MID(G2515,FIND(" ",G2515)+1,LEN(G2515)),""),""),"")</f>
        <v>040</v>
      </c>
      <c r="AC2515" s="51">
        <f>IFERROR(VALUE(MID($C2515,1,2)),0)</f>
        <v>80</v>
      </c>
      <c r="AD2515" s="44">
        <f>IFERROR(VALUE(MID($C2515,4,3)),0)</f>
        <v>726</v>
      </c>
      <c r="AE2515" s="51">
        <f>VALUE(RIGHT("00"&amp;AC2515,2)&amp;RIGHT("000"&amp;AD2515,3))</f>
        <v>80726</v>
      </c>
    </row>
    <row r="2516" spans="1:31">
      <c r="A2516" s="60" t="str">
        <f>IF(G2516&amp;Q2516&lt;&gt;"",W2516&amp;Q2516,"")</f>
        <v>WILD 040beige</v>
      </c>
      <c r="B2516" s="60" t="str">
        <f>IF(C2516&lt;&gt;"",LEFT(C2516,9),"")</f>
        <v>80-726-02</v>
      </c>
      <c r="C2516" s="73" t="s">
        <v>4184</v>
      </c>
      <c r="D2516" s="73" t="s">
        <v>4182</v>
      </c>
      <c r="E2516" s="73" t="s">
        <v>956</v>
      </c>
      <c r="F2516" s="74">
        <v>55</v>
      </c>
      <c r="G2516" s="73" t="s">
        <v>4183</v>
      </c>
      <c r="H2516" s="73" t="s">
        <v>63</v>
      </c>
      <c r="I2516" s="73" t="s">
        <v>906</v>
      </c>
      <c r="J2516" s="73" t="s">
        <v>325</v>
      </c>
      <c r="K2516" s="73" t="s">
        <v>390</v>
      </c>
      <c r="L2516" s="73" t="s">
        <v>383</v>
      </c>
      <c r="M2516" s="73" t="s">
        <v>388</v>
      </c>
      <c r="N2516" s="73" t="s">
        <v>43</v>
      </c>
      <c r="O2516" s="73" t="s">
        <v>386</v>
      </c>
      <c r="P2516" s="73" t="s">
        <v>907</v>
      </c>
      <c r="Q2516" s="73" t="s">
        <v>937</v>
      </c>
      <c r="R2516" s="73" t="s">
        <v>63</v>
      </c>
      <c r="V2516" s="60" t="str">
        <f>W2516&amp;H2516</f>
        <v>WILD 040бежевый</v>
      </c>
      <c r="W2516" s="60" t="str">
        <f>_xlfn.LET(_xlpm.TextCell,TEXT(G2516,"###"),IF(_xlpm.TextCell&lt;&gt;"",IF(StyleSpaceSplit,IFERROR(IF(FIND(" ",_xlpm.TextCell)&gt;=1,MID(_xlpm.TextCell,1,FIND(" ",_xlpm.TextCell)-1),_xlpm.TextCell),_xlpm.TextCell),_xlpm.TextCell),""))</f>
        <v>WILD 040</v>
      </c>
      <c r="X2516" s="60" t="str">
        <f>IF(A2516&lt;&gt;"",IFERROR(IF(FIND(" ",G2516)&gt;=1,MID(G2516,FIND(" ",G2516)+1,LEN(G2516)),""),""),"")</f>
        <v>040</v>
      </c>
      <c r="AC2516" s="51">
        <f>IFERROR(VALUE(MID($C2516,1,2)),0)</f>
        <v>80</v>
      </c>
      <c r="AD2516" s="44">
        <f>IFERROR(VALUE(MID($C2516,4,3)),0)</f>
        <v>726</v>
      </c>
      <c r="AE2516" s="51">
        <f>VALUE(RIGHT("00"&amp;AC2516,2)&amp;RIGHT("000"&amp;AD2516,3))</f>
        <v>80726</v>
      </c>
    </row>
    <row r="2517" spans="1:31">
      <c r="A2517" s="60" t="str">
        <f>IF(G2517&amp;Q2517&lt;&gt;"",W2517&amp;Q2517,"")</f>
        <v>WILD 040beige</v>
      </c>
      <c r="B2517" s="60" t="str">
        <f>IF(C2517&lt;&gt;"",LEFT(C2517,9),"")</f>
        <v>80-726-02</v>
      </c>
      <c r="C2517" s="73" t="s">
        <v>4185</v>
      </c>
      <c r="D2517" s="73" t="s">
        <v>4182</v>
      </c>
      <c r="E2517" s="73" t="s">
        <v>904</v>
      </c>
      <c r="F2517" s="74">
        <v>57</v>
      </c>
      <c r="G2517" s="73" t="s">
        <v>4183</v>
      </c>
      <c r="H2517" s="73" t="s">
        <v>63</v>
      </c>
      <c r="I2517" s="73" t="s">
        <v>906</v>
      </c>
      <c r="J2517" s="73" t="s">
        <v>325</v>
      </c>
      <c r="K2517" s="73" t="s">
        <v>390</v>
      </c>
      <c r="L2517" s="73" t="s">
        <v>383</v>
      </c>
      <c r="M2517" s="73" t="s">
        <v>388</v>
      </c>
      <c r="N2517" s="73" t="s">
        <v>43</v>
      </c>
      <c r="O2517" s="73" t="s">
        <v>386</v>
      </c>
      <c r="P2517" s="73" t="s">
        <v>907</v>
      </c>
      <c r="Q2517" s="73" t="s">
        <v>937</v>
      </c>
      <c r="R2517" s="73" t="s">
        <v>63</v>
      </c>
      <c r="V2517" s="60" t="str">
        <f>W2517&amp;H2517</f>
        <v>WILD 040бежевый</v>
      </c>
      <c r="W2517" s="60" t="str">
        <f>_xlfn.LET(_xlpm.TextCell,TEXT(G2517,"###"),IF(_xlpm.TextCell&lt;&gt;"",IF(StyleSpaceSplit,IFERROR(IF(FIND(" ",_xlpm.TextCell)&gt;=1,MID(_xlpm.TextCell,1,FIND(" ",_xlpm.TextCell)-1),_xlpm.TextCell),_xlpm.TextCell),_xlpm.TextCell),""))</f>
        <v>WILD 040</v>
      </c>
      <c r="X2517" s="60" t="str">
        <f>IF(A2517&lt;&gt;"",IFERROR(IF(FIND(" ",G2517)&gt;=1,MID(G2517,FIND(" ",G2517)+1,LEN(G2517)),""),""),"")</f>
        <v>040</v>
      </c>
      <c r="AC2517" s="51">
        <f>IFERROR(VALUE(MID($C2517,1,2)),0)</f>
        <v>80</v>
      </c>
      <c r="AD2517" s="44">
        <f>IFERROR(VALUE(MID($C2517,4,3)),0)</f>
        <v>726</v>
      </c>
      <c r="AE2517" s="51">
        <f>VALUE(RIGHT("00"&amp;AC2517,2)&amp;RIGHT("000"&amp;AD2517,3))</f>
        <v>80726</v>
      </c>
    </row>
    <row r="2518" spans="1:31">
      <c r="A2518" s="60" t="str">
        <f>IF(G2518&amp;Q2518&lt;&gt;"",W2518&amp;Q2518,"")</f>
        <v>WILD 040beige</v>
      </c>
      <c r="B2518" s="60" t="str">
        <f>IF(C2518&lt;&gt;"",LEFT(C2518,9),"")</f>
        <v>80-726-02</v>
      </c>
      <c r="C2518" s="73" t="s">
        <v>4186</v>
      </c>
      <c r="D2518" s="73" t="s">
        <v>4182</v>
      </c>
      <c r="E2518" s="73" t="s">
        <v>912</v>
      </c>
      <c r="F2518" s="74">
        <v>61</v>
      </c>
      <c r="G2518" s="73" t="s">
        <v>4183</v>
      </c>
      <c r="H2518" s="73" t="s">
        <v>63</v>
      </c>
      <c r="I2518" s="73" t="s">
        <v>906</v>
      </c>
      <c r="J2518" s="73" t="s">
        <v>325</v>
      </c>
      <c r="K2518" s="73" t="s">
        <v>390</v>
      </c>
      <c r="L2518" s="73" t="s">
        <v>383</v>
      </c>
      <c r="M2518" s="73" t="s">
        <v>388</v>
      </c>
      <c r="N2518" s="73" t="s">
        <v>43</v>
      </c>
      <c r="O2518" s="73" t="s">
        <v>386</v>
      </c>
      <c r="P2518" s="73" t="s">
        <v>907</v>
      </c>
      <c r="Q2518" s="73" t="s">
        <v>937</v>
      </c>
      <c r="R2518" s="73" t="s">
        <v>63</v>
      </c>
      <c r="V2518" s="60" t="str">
        <f>W2518&amp;H2518</f>
        <v>WILD 040бежевый</v>
      </c>
      <c r="W2518" s="60" t="str">
        <f>_xlfn.LET(_xlpm.TextCell,TEXT(G2518,"###"),IF(_xlpm.TextCell&lt;&gt;"",IF(StyleSpaceSplit,IFERROR(IF(FIND(" ",_xlpm.TextCell)&gt;=1,MID(_xlpm.TextCell,1,FIND(" ",_xlpm.TextCell)-1),_xlpm.TextCell),_xlpm.TextCell),_xlpm.TextCell),""))</f>
        <v>WILD 040</v>
      </c>
      <c r="X2518" s="60" t="str">
        <f>IF(A2518&lt;&gt;"",IFERROR(IF(FIND(" ",G2518)&gt;=1,MID(G2518,FIND(" ",G2518)+1,LEN(G2518)),""),""),"")</f>
        <v>040</v>
      </c>
      <c r="AC2518" s="51">
        <f>IFERROR(VALUE(MID($C2518,1,2)),0)</f>
        <v>80</v>
      </c>
      <c r="AD2518" s="44">
        <f>IFERROR(VALUE(MID($C2518,4,3)),0)</f>
        <v>726</v>
      </c>
      <c r="AE2518" s="51">
        <f>VALUE(RIGHT("00"&amp;AC2518,2)&amp;RIGHT("000"&amp;AD2518,3))</f>
        <v>80726</v>
      </c>
    </row>
    <row r="2519" spans="1:31">
      <c r="A2519" s="60" t="str">
        <f>IF(G2519&amp;Q2519&lt;&gt;"",W2519&amp;Q2519,"")</f>
        <v>WILD 040taupe</v>
      </c>
      <c r="B2519" s="60" t="str">
        <f>IF(C2519&lt;&gt;"",LEFT(C2519,9),"")</f>
        <v>80-726-15</v>
      </c>
      <c r="C2519" s="73" t="s">
        <v>6637</v>
      </c>
      <c r="D2519" s="73" t="s">
        <v>6638</v>
      </c>
      <c r="E2519" s="73" t="s">
        <v>956</v>
      </c>
      <c r="F2519" s="74">
        <v>55</v>
      </c>
      <c r="G2519" s="73" t="s">
        <v>4183</v>
      </c>
      <c r="H2519" s="73" t="s">
        <v>226</v>
      </c>
      <c r="I2519" s="73" t="s">
        <v>906</v>
      </c>
      <c r="J2519" s="73" t="s">
        <v>325</v>
      </c>
      <c r="K2519" s="73" t="s">
        <v>390</v>
      </c>
      <c r="L2519" s="73" t="s">
        <v>383</v>
      </c>
      <c r="M2519" s="73" t="s">
        <v>388</v>
      </c>
      <c r="N2519" s="73" t="s">
        <v>43</v>
      </c>
      <c r="O2519" s="73" t="s">
        <v>386</v>
      </c>
      <c r="P2519" s="73" t="s">
        <v>907</v>
      </c>
      <c r="Q2519" s="73" t="s">
        <v>1291</v>
      </c>
      <c r="R2519" s="73" t="s">
        <v>86</v>
      </c>
      <c r="V2519" s="60" t="str">
        <f>W2519&amp;H2519</f>
        <v>WILD 040светло-коричневый</v>
      </c>
      <c r="W2519" s="60" t="str">
        <f>_xlfn.LET(_xlpm.TextCell,TEXT(G2519,"###"),IF(_xlpm.TextCell&lt;&gt;"",IF(StyleSpaceSplit,IFERROR(IF(FIND(" ",_xlpm.TextCell)&gt;=1,MID(_xlpm.TextCell,1,FIND(" ",_xlpm.TextCell)-1),_xlpm.TextCell),_xlpm.TextCell),_xlpm.TextCell),""))</f>
        <v>WILD 040</v>
      </c>
      <c r="X2519" s="60" t="str">
        <f>IF(A2519&lt;&gt;"",IFERROR(IF(FIND(" ",G2519)&gt;=1,MID(G2519,FIND(" ",G2519)+1,LEN(G2519)),""),""),"")</f>
        <v>040</v>
      </c>
      <c r="AC2519" s="51">
        <f>IFERROR(VALUE(MID($C2519,1,2)),0)</f>
        <v>80</v>
      </c>
      <c r="AD2519" s="44">
        <f>IFERROR(VALUE(MID($C2519,4,3)),0)</f>
        <v>726</v>
      </c>
      <c r="AE2519" s="51">
        <f>VALUE(RIGHT("00"&amp;AC2519,2)&amp;RIGHT("000"&amp;AD2519,3))</f>
        <v>80726</v>
      </c>
    </row>
    <row r="2520" spans="1:31">
      <c r="A2520" s="60" t="str">
        <f>IF(G2520&amp;Q2520&lt;&gt;"",W2520&amp;Q2520,"")</f>
        <v>WILD 040taupe</v>
      </c>
      <c r="B2520" s="60" t="str">
        <f>IF(C2520&lt;&gt;"",LEFT(C2520,9),"")</f>
        <v>80-726-15</v>
      </c>
      <c r="C2520" s="73" t="s">
        <v>6639</v>
      </c>
      <c r="D2520" s="73" t="s">
        <v>6638</v>
      </c>
      <c r="E2520" s="73" t="s">
        <v>904</v>
      </c>
      <c r="F2520" s="74">
        <v>57</v>
      </c>
      <c r="G2520" s="73" t="s">
        <v>4183</v>
      </c>
      <c r="H2520" s="73" t="s">
        <v>226</v>
      </c>
      <c r="I2520" s="73" t="s">
        <v>906</v>
      </c>
      <c r="J2520" s="73" t="s">
        <v>325</v>
      </c>
      <c r="K2520" s="73" t="s">
        <v>390</v>
      </c>
      <c r="L2520" s="73" t="s">
        <v>383</v>
      </c>
      <c r="M2520" s="73" t="s">
        <v>388</v>
      </c>
      <c r="N2520" s="73" t="s">
        <v>43</v>
      </c>
      <c r="O2520" s="73" t="s">
        <v>386</v>
      </c>
      <c r="P2520" s="73" t="s">
        <v>907</v>
      </c>
      <c r="Q2520" s="73" t="s">
        <v>1291</v>
      </c>
      <c r="R2520" s="73" t="s">
        <v>86</v>
      </c>
      <c r="V2520" s="60" t="str">
        <f>W2520&amp;H2520</f>
        <v>WILD 040светло-коричневый</v>
      </c>
      <c r="W2520" s="60" t="str">
        <f>_xlfn.LET(_xlpm.TextCell,TEXT(G2520,"###"),IF(_xlpm.TextCell&lt;&gt;"",IF(StyleSpaceSplit,IFERROR(IF(FIND(" ",_xlpm.TextCell)&gt;=1,MID(_xlpm.TextCell,1,FIND(" ",_xlpm.TextCell)-1),_xlpm.TextCell),_xlpm.TextCell),_xlpm.TextCell),""))</f>
        <v>WILD 040</v>
      </c>
      <c r="X2520" s="60" t="str">
        <f>IF(A2520&lt;&gt;"",IFERROR(IF(FIND(" ",G2520)&gt;=1,MID(G2520,FIND(" ",G2520)+1,LEN(G2520)),""),""),"")</f>
        <v>040</v>
      </c>
      <c r="AC2520" s="51">
        <f>IFERROR(VALUE(MID($C2520,1,2)),0)</f>
        <v>80</v>
      </c>
      <c r="AD2520" s="44">
        <f>IFERROR(VALUE(MID($C2520,4,3)),0)</f>
        <v>726</v>
      </c>
      <c r="AE2520" s="51">
        <f>VALUE(RIGHT("00"&amp;AC2520,2)&amp;RIGHT("000"&amp;AD2520,3))</f>
        <v>80726</v>
      </c>
    </row>
    <row r="2521" spans="1:31">
      <c r="A2521" s="60" t="str">
        <f>IF(G2521&amp;Q2521&lt;&gt;"",W2521&amp;Q2521,"")</f>
        <v>WILD 040taupe</v>
      </c>
      <c r="B2521" s="60" t="str">
        <f>IF(C2521&lt;&gt;"",LEFT(C2521,9),"")</f>
        <v>80-726-15</v>
      </c>
      <c r="C2521" s="73" t="s">
        <v>6640</v>
      </c>
      <c r="D2521" s="73" t="s">
        <v>6638</v>
      </c>
      <c r="E2521" s="73" t="s">
        <v>910</v>
      </c>
      <c r="F2521" s="74">
        <v>59</v>
      </c>
      <c r="G2521" s="73" t="s">
        <v>4183</v>
      </c>
      <c r="H2521" s="73" t="s">
        <v>226</v>
      </c>
      <c r="I2521" s="73" t="s">
        <v>906</v>
      </c>
      <c r="J2521" s="73" t="s">
        <v>325</v>
      </c>
      <c r="K2521" s="73" t="s">
        <v>390</v>
      </c>
      <c r="L2521" s="73" t="s">
        <v>383</v>
      </c>
      <c r="M2521" s="73" t="s">
        <v>388</v>
      </c>
      <c r="N2521" s="73" t="s">
        <v>43</v>
      </c>
      <c r="O2521" s="73" t="s">
        <v>386</v>
      </c>
      <c r="P2521" s="73" t="s">
        <v>907</v>
      </c>
      <c r="Q2521" s="73" t="s">
        <v>1291</v>
      </c>
      <c r="R2521" s="73" t="s">
        <v>86</v>
      </c>
      <c r="V2521" s="60" t="str">
        <f>W2521&amp;H2521</f>
        <v>WILD 040светло-коричневый</v>
      </c>
      <c r="W2521" s="60" t="str">
        <f>_xlfn.LET(_xlpm.TextCell,TEXT(G2521,"###"),IF(_xlpm.TextCell&lt;&gt;"",IF(StyleSpaceSplit,IFERROR(IF(FIND(" ",_xlpm.TextCell)&gt;=1,MID(_xlpm.TextCell,1,FIND(" ",_xlpm.TextCell)-1),_xlpm.TextCell),_xlpm.TextCell),_xlpm.TextCell),""))</f>
        <v>WILD 040</v>
      </c>
      <c r="X2521" s="60" t="str">
        <f>IF(A2521&lt;&gt;"",IFERROR(IF(FIND(" ",G2521)&gt;=1,MID(G2521,FIND(" ",G2521)+1,LEN(G2521)),""),""),"")</f>
        <v>040</v>
      </c>
      <c r="AC2521" s="51">
        <f>IFERROR(VALUE(MID($C2521,1,2)),0)</f>
        <v>80</v>
      </c>
      <c r="AD2521" s="44">
        <f>IFERROR(VALUE(MID($C2521,4,3)),0)</f>
        <v>726</v>
      </c>
      <c r="AE2521" s="51">
        <f>VALUE(RIGHT("00"&amp;AC2521,2)&amp;RIGHT("000"&amp;AD2521,3))</f>
        <v>80726</v>
      </c>
    </row>
    <row r="2522" spans="1:31">
      <c r="A2522" s="60" t="str">
        <f>IF(G2522&amp;Q2522&lt;&gt;"",W2522&amp;Q2522,"")</f>
        <v>WILD 040taupe</v>
      </c>
      <c r="B2522" s="60" t="str">
        <f>IF(C2522&lt;&gt;"",LEFT(C2522,9),"")</f>
        <v>80-726-15</v>
      </c>
      <c r="C2522" s="73" t="s">
        <v>6641</v>
      </c>
      <c r="D2522" s="73" t="s">
        <v>6638</v>
      </c>
      <c r="E2522" s="73" t="s">
        <v>912</v>
      </c>
      <c r="F2522" s="74">
        <v>61</v>
      </c>
      <c r="G2522" s="73" t="s">
        <v>4183</v>
      </c>
      <c r="H2522" s="73" t="s">
        <v>226</v>
      </c>
      <c r="I2522" s="73" t="s">
        <v>906</v>
      </c>
      <c r="J2522" s="73" t="s">
        <v>325</v>
      </c>
      <c r="K2522" s="73" t="s">
        <v>390</v>
      </c>
      <c r="L2522" s="73" t="s">
        <v>383</v>
      </c>
      <c r="M2522" s="73" t="s">
        <v>388</v>
      </c>
      <c r="N2522" s="73" t="s">
        <v>43</v>
      </c>
      <c r="O2522" s="73" t="s">
        <v>386</v>
      </c>
      <c r="P2522" s="73" t="s">
        <v>907</v>
      </c>
      <c r="Q2522" s="73" t="s">
        <v>1291</v>
      </c>
      <c r="R2522" s="73" t="s">
        <v>86</v>
      </c>
      <c r="V2522" s="60" t="str">
        <f>W2522&amp;H2522</f>
        <v>WILD 040светло-коричневый</v>
      </c>
      <c r="W2522" s="60" t="str">
        <f>_xlfn.LET(_xlpm.TextCell,TEXT(G2522,"###"),IF(_xlpm.TextCell&lt;&gt;"",IF(StyleSpaceSplit,IFERROR(IF(FIND(" ",_xlpm.TextCell)&gt;=1,MID(_xlpm.TextCell,1,FIND(" ",_xlpm.TextCell)-1),_xlpm.TextCell),_xlpm.TextCell),_xlpm.TextCell),""))</f>
        <v>WILD 040</v>
      </c>
      <c r="X2522" s="60" t="str">
        <f>IF(A2522&lt;&gt;"",IFERROR(IF(FIND(" ",G2522)&gt;=1,MID(G2522,FIND(" ",G2522)+1,LEN(G2522)),""),""),"")</f>
        <v>040</v>
      </c>
      <c r="AC2522" s="51">
        <f>IFERROR(VALUE(MID($C2522,1,2)),0)</f>
        <v>80</v>
      </c>
      <c r="AD2522" s="44">
        <f>IFERROR(VALUE(MID($C2522,4,3)),0)</f>
        <v>726</v>
      </c>
      <c r="AE2522" s="51">
        <f>VALUE(RIGHT("00"&amp;AC2522,2)&amp;RIGHT("000"&amp;AD2522,3))</f>
        <v>80726</v>
      </c>
    </row>
    <row r="2523" spans="1:31">
      <c r="A2523" s="60" t="str">
        <f>IF(G2523&amp;Q2523&lt;&gt;"",W2523&amp;Q2523,"")</f>
        <v>4646grey</v>
      </c>
      <c r="B2523" s="60" t="str">
        <f>IF(C2523&lt;&gt;"",LEFT(C2523,9),"")</f>
        <v>80-217-10</v>
      </c>
      <c r="C2523" s="73" t="s">
        <v>7757</v>
      </c>
      <c r="D2523" s="73" t="s">
        <v>7758</v>
      </c>
      <c r="E2523" s="73" t="s">
        <v>931</v>
      </c>
      <c r="F2523" s="74">
        <v>0</v>
      </c>
      <c r="G2523" s="73">
        <v>4646</v>
      </c>
      <c r="H2523" s="73" t="s">
        <v>246</v>
      </c>
      <c r="I2523" s="73" t="s">
        <v>964</v>
      </c>
      <c r="J2523" s="73" t="s">
        <v>337</v>
      </c>
      <c r="K2523" s="73" t="s">
        <v>390</v>
      </c>
      <c r="L2523" s="73" t="s">
        <v>383</v>
      </c>
      <c r="M2523" s="73" t="s">
        <v>389</v>
      </c>
      <c r="O2523" s="73" t="s">
        <v>386</v>
      </c>
      <c r="P2523" s="73" t="s">
        <v>907</v>
      </c>
      <c r="Q2523" s="73" t="s">
        <v>917</v>
      </c>
      <c r="R2523" s="73" t="s">
        <v>83</v>
      </c>
      <c r="V2523" s="60" t="str">
        <f>W2523&amp;H2523</f>
        <v>4646серый / черный</v>
      </c>
      <c r="W2523" s="60" t="str">
        <f>_xlfn.LET(_xlpm.TextCell,TEXT(G2523,"###"),IF(_xlpm.TextCell&lt;&gt;"",IF(StyleSpaceSplit,IFERROR(IF(FIND(" ",_xlpm.TextCell)&gt;=1,MID(_xlpm.TextCell,1,FIND(" ",_xlpm.TextCell)-1),_xlpm.TextCell),_xlpm.TextCell),_xlpm.TextCell),""))</f>
        <v>4646</v>
      </c>
      <c r="X2523" s="60" t="str">
        <f>IF(A2523&lt;&gt;"",IFERROR(IF(FIND(" ",G2523)&gt;=1,MID(G2523,FIND(" ",G2523)+1,LEN(G2523)),""),""),"")</f>
        <v/>
      </c>
      <c r="AC2523" s="51">
        <f>IFERROR(VALUE(MID($C2523,1,2)),0)</f>
        <v>80</v>
      </c>
      <c r="AD2523" s="44">
        <f>IFERROR(VALUE(MID($C2523,4,3)),0)</f>
        <v>217</v>
      </c>
      <c r="AE2523" s="51">
        <f>VALUE(RIGHT("00"&amp;AC2523,2)&amp;RIGHT("000"&amp;AD2523,3))</f>
        <v>80217</v>
      </c>
    </row>
    <row r="2524" spans="1:31">
      <c r="A2524" s="60" t="str">
        <f>IF(G2524&amp;Q2524&lt;&gt;"",W2524&amp;Q2524,"")</f>
        <v>4646grey</v>
      </c>
      <c r="B2524" s="60" t="str">
        <f>IF(C2524&lt;&gt;"",LEFT(C2524,9),"")</f>
        <v>80-217-10</v>
      </c>
      <c r="C2524" s="73" t="s">
        <v>7759</v>
      </c>
      <c r="D2524" s="73" t="s">
        <v>7758</v>
      </c>
      <c r="E2524" s="73">
        <v>8.5</v>
      </c>
      <c r="F2524" s="74">
        <v>85</v>
      </c>
      <c r="G2524" s="73">
        <v>4646</v>
      </c>
      <c r="H2524" s="73" t="s">
        <v>246</v>
      </c>
      <c r="I2524" s="73" t="s">
        <v>964</v>
      </c>
      <c r="J2524" s="73" t="s">
        <v>337</v>
      </c>
      <c r="K2524" s="73" t="s">
        <v>390</v>
      </c>
      <c r="L2524" s="73" t="s">
        <v>383</v>
      </c>
      <c r="M2524" s="73" t="s">
        <v>389</v>
      </c>
      <c r="O2524" s="73" t="s">
        <v>386</v>
      </c>
      <c r="P2524" s="73" t="s">
        <v>907</v>
      </c>
      <c r="Q2524" s="73" t="s">
        <v>917</v>
      </c>
      <c r="R2524" s="73" t="s">
        <v>83</v>
      </c>
      <c r="V2524" s="60" t="str">
        <f>W2524&amp;H2524</f>
        <v>4646серый / черный</v>
      </c>
      <c r="W2524" s="60" t="str">
        <f>_xlfn.LET(_xlpm.TextCell,TEXT(G2524,"###"),IF(_xlpm.TextCell&lt;&gt;"",IF(StyleSpaceSplit,IFERROR(IF(FIND(" ",_xlpm.TextCell)&gt;=1,MID(_xlpm.TextCell,1,FIND(" ",_xlpm.TextCell)-1),_xlpm.TextCell),_xlpm.TextCell),_xlpm.TextCell),""))</f>
        <v>4646</v>
      </c>
      <c r="X2524" s="60" t="str">
        <f>IF(A2524&lt;&gt;"",IFERROR(IF(FIND(" ",G2524)&gt;=1,MID(G2524,FIND(" ",G2524)+1,LEN(G2524)),""),""),"")</f>
        <v/>
      </c>
      <c r="AC2524" s="51">
        <f>IFERROR(VALUE(MID($C2524,1,2)),0)</f>
        <v>80</v>
      </c>
      <c r="AD2524" s="44">
        <f>IFERROR(VALUE(MID($C2524,4,3)),0)</f>
        <v>217</v>
      </c>
      <c r="AE2524" s="51">
        <f>VALUE(RIGHT("00"&amp;AC2524,2)&amp;RIGHT("000"&amp;AD2524,3))</f>
        <v>80217</v>
      </c>
    </row>
    <row r="2525" spans="1:31">
      <c r="A2525" s="60" t="str">
        <f>IF(G2525&amp;Q2525&lt;&gt;"",W2525&amp;Q2525,"")</f>
        <v>4646grey</v>
      </c>
      <c r="B2525" s="60" t="str">
        <f>IF(C2525&lt;&gt;"",LEFT(C2525,9),"")</f>
        <v>80-217-10</v>
      </c>
      <c r="C2525" s="73" t="s">
        <v>7760</v>
      </c>
      <c r="D2525" s="73" t="s">
        <v>7758</v>
      </c>
      <c r="E2525" s="73">
        <v>9.5</v>
      </c>
      <c r="F2525" s="74">
        <v>95</v>
      </c>
      <c r="G2525" s="73">
        <v>4646</v>
      </c>
      <c r="H2525" s="73" t="s">
        <v>246</v>
      </c>
      <c r="I2525" s="73" t="s">
        <v>964</v>
      </c>
      <c r="J2525" s="73" t="s">
        <v>337</v>
      </c>
      <c r="K2525" s="73" t="s">
        <v>390</v>
      </c>
      <c r="L2525" s="73" t="s">
        <v>383</v>
      </c>
      <c r="M2525" s="73" t="s">
        <v>389</v>
      </c>
      <c r="O2525" s="73" t="s">
        <v>386</v>
      </c>
      <c r="P2525" s="73" t="s">
        <v>907</v>
      </c>
      <c r="Q2525" s="73" t="s">
        <v>917</v>
      </c>
      <c r="R2525" s="73" t="s">
        <v>83</v>
      </c>
      <c r="V2525" s="60" t="str">
        <f>W2525&amp;H2525</f>
        <v>4646серый / черный</v>
      </c>
      <c r="W2525" s="60" t="str">
        <f>_xlfn.LET(_xlpm.TextCell,TEXT(G2525,"###"),IF(_xlpm.TextCell&lt;&gt;"",IF(StyleSpaceSplit,IFERROR(IF(FIND(" ",_xlpm.TextCell)&gt;=1,MID(_xlpm.TextCell,1,FIND(" ",_xlpm.TextCell)-1),_xlpm.TextCell),_xlpm.TextCell),_xlpm.TextCell),""))</f>
        <v>4646</v>
      </c>
      <c r="X2525" s="60" t="str">
        <f>IF(A2525&lt;&gt;"",IFERROR(IF(FIND(" ",G2525)&gt;=1,MID(G2525,FIND(" ",G2525)+1,LEN(G2525)),""),""),"")</f>
        <v/>
      </c>
      <c r="AC2525" s="51">
        <f>IFERROR(VALUE(MID($C2525,1,2)),0)</f>
        <v>80</v>
      </c>
      <c r="AD2525" s="44">
        <f>IFERROR(VALUE(MID($C2525,4,3)),0)</f>
        <v>217</v>
      </c>
      <c r="AE2525" s="51">
        <f>VALUE(RIGHT("00"&amp;AC2525,2)&amp;RIGHT("000"&amp;AD2525,3))</f>
        <v>80217</v>
      </c>
    </row>
    <row r="2526" spans="1:31">
      <c r="A2526" s="60" t="str">
        <f>IF(G2526&amp;Q2526&lt;&gt;"",W2526&amp;Q2526,"")</f>
        <v>4646grey</v>
      </c>
      <c r="B2526" s="60" t="str">
        <f>IF(C2526&lt;&gt;"",LEFT(C2526,9),"")</f>
        <v>80-217-10</v>
      </c>
      <c r="C2526" s="73" t="s">
        <v>7761</v>
      </c>
      <c r="D2526" s="73" t="s">
        <v>7758</v>
      </c>
      <c r="E2526" s="73">
        <v>9</v>
      </c>
      <c r="F2526" s="74">
        <v>9</v>
      </c>
      <c r="G2526" s="73">
        <v>4646</v>
      </c>
      <c r="H2526" s="73" t="s">
        <v>246</v>
      </c>
      <c r="I2526" s="73" t="s">
        <v>964</v>
      </c>
      <c r="J2526" s="73" t="s">
        <v>337</v>
      </c>
      <c r="K2526" s="73" t="s">
        <v>390</v>
      </c>
      <c r="L2526" s="73" t="s">
        <v>383</v>
      </c>
      <c r="M2526" s="73" t="s">
        <v>389</v>
      </c>
      <c r="O2526" s="73" t="s">
        <v>386</v>
      </c>
      <c r="P2526" s="73" t="s">
        <v>907</v>
      </c>
      <c r="Q2526" s="73" t="s">
        <v>917</v>
      </c>
      <c r="R2526" s="73" t="s">
        <v>83</v>
      </c>
      <c r="V2526" s="60" t="str">
        <f>W2526&amp;H2526</f>
        <v>4646серый / черный</v>
      </c>
      <c r="W2526" s="60" t="str">
        <f>_xlfn.LET(_xlpm.TextCell,TEXT(G2526,"###"),IF(_xlpm.TextCell&lt;&gt;"",IF(StyleSpaceSplit,IFERROR(IF(FIND(" ",_xlpm.TextCell)&gt;=1,MID(_xlpm.TextCell,1,FIND(" ",_xlpm.TextCell)-1),_xlpm.TextCell),_xlpm.TextCell),_xlpm.TextCell),""))</f>
        <v>4646</v>
      </c>
      <c r="X2526" s="60" t="str">
        <f>IF(A2526&lt;&gt;"",IFERROR(IF(FIND(" ",G2526)&gt;=1,MID(G2526,FIND(" ",G2526)+1,LEN(G2526)),""),""),"")</f>
        <v/>
      </c>
      <c r="AC2526" s="51">
        <f>IFERROR(VALUE(MID($C2526,1,2)),0)</f>
        <v>80</v>
      </c>
      <c r="AD2526" s="44">
        <f>IFERROR(VALUE(MID($C2526,4,3)),0)</f>
        <v>217</v>
      </c>
      <c r="AE2526" s="51">
        <f>VALUE(RIGHT("00"&amp;AC2526,2)&amp;RIGHT("000"&amp;AD2526,3))</f>
        <v>80217</v>
      </c>
    </row>
    <row r="2527" spans="1:31">
      <c r="A2527" s="60" t="str">
        <f>IF(G2527&amp;Q2527&lt;&gt;"",W2527&amp;Q2527,"")</f>
        <v>4647blue</v>
      </c>
      <c r="B2527" s="60" t="str">
        <f>IF(C2527&lt;&gt;"",LEFT(C2527,9),"")</f>
        <v>80-218-95</v>
      </c>
      <c r="C2527" s="73" t="s">
        <v>7968</v>
      </c>
      <c r="D2527" s="73" t="s">
        <v>7969</v>
      </c>
      <c r="E2527" s="73" t="s">
        <v>931</v>
      </c>
      <c r="F2527" s="74">
        <v>0</v>
      </c>
      <c r="G2527" s="73">
        <v>4647</v>
      </c>
      <c r="H2527" s="73" t="s">
        <v>248</v>
      </c>
      <c r="I2527" s="73" t="s">
        <v>964</v>
      </c>
      <c r="J2527" s="73" t="s">
        <v>337</v>
      </c>
      <c r="K2527" s="73" t="s">
        <v>390</v>
      </c>
      <c r="L2527" s="73" t="s">
        <v>383</v>
      </c>
      <c r="M2527" s="73" t="s">
        <v>389</v>
      </c>
      <c r="O2527" s="73" t="s">
        <v>386</v>
      </c>
      <c r="P2527" s="73" t="s">
        <v>907</v>
      </c>
      <c r="Q2527" s="73" t="s">
        <v>932</v>
      </c>
      <c r="R2527" s="73" t="s">
        <v>71</v>
      </c>
      <c r="V2527" s="60" t="str">
        <f>W2527&amp;H2527</f>
        <v>4647синий / белый</v>
      </c>
      <c r="W2527" s="60" t="str">
        <f>_xlfn.LET(_xlpm.TextCell,TEXT(G2527,"###"),IF(_xlpm.TextCell&lt;&gt;"",IF(StyleSpaceSplit,IFERROR(IF(FIND(" ",_xlpm.TextCell)&gt;=1,MID(_xlpm.TextCell,1,FIND(" ",_xlpm.TextCell)-1),_xlpm.TextCell),_xlpm.TextCell),_xlpm.TextCell),""))</f>
        <v>4647</v>
      </c>
      <c r="X2527" s="60" t="str">
        <f>IF(A2527&lt;&gt;"",IFERROR(IF(FIND(" ",G2527)&gt;=1,MID(G2527,FIND(" ",G2527)+1,LEN(G2527)),""),""),"")</f>
        <v/>
      </c>
      <c r="AC2527" s="51">
        <f>IFERROR(VALUE(MID($C2527,1,2)),0)</f>
        <v>80</v>
      </c>
      <c r="AD2527" s="44">
        <f>IFERROR(VALUE(MID($C2527,4,3)),0)</f>
        <v>218</v>
      </c>
      <c r="AE2527" s="51">
        <f>VALUE(RIGHT("00"&amp;AC2527,2)&amp;RIGHT("000"&amp;AD2527,3))</f>
        <v>80218</v>
      </c>
    </row>
    <row r="2528" spans="1:31">
      <c r="A2528" s="60" t="str">
        <f>IF(G2528&amp;Q2528&lt;&gt;"",W2528&amp;Q2528,"")</f>
        <v>4647blue</v>
      </c>
      <c r="B2528" s="60" t="str">
        <f>IF(C2528&lt;&gt;"",LEFT(C2528,9),"")</f>
        <v>80-218-95</v>
      </c>
      <c r="C2528" s="73" t="s">
        <v>7970</v>
      </c>
      <c r="D2528" s="73" t="s">
        <v>7969</v>
      </c>
      <c r="E2528" s="73">
        <v>8.5</v>
      </c>
      <c r="F2528" s="74">
        <v>85</v>
      </c>
      <c r="G2528" s="73">
        <v>4647</v>
      </c>
      <c r="H2528" s="73" t="s">
        <v>248</v>
      </c>
      <c r="I2528" s="73" t="s">
        <v>964</v>
      </c>
      <c r="J2528" s="73" t="s">
        <v>337</v>
      </c>
      <c r="K2528" s="73" t="s">
        <v>390</v>
      </c>
      <c r="L2528" s="73" t="s">
        <v>383</v>
      </c>
      <c r="M2528" s="73" t="s">
        <v>389</v>
      </c>
      <c r="O2528" s="73" t="s">
        <v>386</v>
      </c>
      <c r="P2528" s="73" t="s">
        <v>907</v>
      </c>
      <c r="Q2528" s="73" t="s">
        <v>932</v>
      </c>
      <c r="R2528" s="73" t="s">
        <v>71</v>
      </c>
      <c r="V2528" s="60" t="str">
        <f>W2528&amp;H2528</f>
        <v>4647синий / белый</v>
      </c>
      <c r="W2528" s="60" t="str">
        <f>_xlfn.LET(_xlpm.TextCell,TEXT(G2528,"###"),IF(_xlpm.TextCell&lt;&gt;"",IF(StyleSpaceSplit,IFERROR(IF(FIND(" ",_xlpm.TextCell)&gt;=1,MID(_xlpm.TextCell,1,FIND(" ",_xlpm.TextCell)-1),_xlpm.TextCell),_xlpm.TextCell),_xlpm.TextCell),""))</f>
        <v>4647</v>
      </c>
      <c r="X2528" s="60" t="str">
        <f>IF(A2528&lt;&gt;"",IFERROR(IF(FIND(" ",G2528)&gt;=1,MID(G2528,FIND(" ",G2528)+1,LEN(G2528)),""),""),"")</f>
        <v/>
      </c>
      <c r="AC2528" s="51">
        <f>IFERROR(VALUE(MID($C2528,1,2)),0)</f>
        <v>80</v>
      </c>
      <c r="AD2528" s="44">
        <f>IFERROR(VALUE(MID($C2528,4,3)),0)</f>
        <v>218</v>
      </c>
      <c r="AE2528" s="51">
        <f>VALUE(RIGHT("00"&amp;AC2528,2)&amp;RIGHT("000"&amp;AD2528,3))</f>
        <v>80218</v>
      </c>
    </row>
    <row r="2529" spans="1:31">
      <c r="A2529" s="60" t="str">
        <f>IF(G2529&amp;Q2529&lt;&gt;"",W2529&amp;Q2529,"")</f>
        <v>4647blue</v>
      </c>
      <c r="B2529" s="60" t="str">
        <f>IF(C2529&lt;&gt;"",LEFT(C2529,9),"")</f>
        <v>80-218-95</v>
      </c>
      <c r="C2529" s="73" t="s">
        <v>7971</v>
      </c>
      <c r="D2529" s="73" t="s">
        <v>7969</v>
      </c>
      <c r="E2529" s="73">
        <v>9</v>
      </c>
      <c r="F2529" s="74">
        <v>9</v>
      </c>
      <c r="G2529" s="73">
        <v>4647</v>
      </c>
      <c r="H2529" s="73" t="s">
        <v>248</v>
      </c>
      <c r="I2529" s="73" t="s">
        <v>964</v>
      </c>
      <c r="J2529" s="73" t="s">
        <v>337</v>
      </c>
      <c r="K2529" s="73" t="s">
        <v>390</v>
      </c>
      <c r="L2529" s="73" t="s">
        <v>383</v>
      </c>
      <c r="M2529" s="73" t="s">
        <v>389</v>
      </c>
      <c r="O2529" s="73" t="s">
        <v>386</v>
      </c>
      <c r="P2529" s="73" t="s">
        <v>907</v>
      </c>
      <c r="Q2529" s="73" t="s">
        <v>932</v>
      </c>
      <c r="R2529" s="73" t="s">
        <v>71</v>
      </c>
      <c r="V2529" s="60" t="str">
        <f>W2529&amp;H2529</f>
        <v>4647синий / белый</v>
      </c>
      <c r="W2529" s="60" t="str">
        <f>_xlfn.LET(_xlpm.TextCell,TEXT(G2529,"###"),IF(_xlpm.TextCell&lt;&gt;"",IF(StyleSpaceSplit,IFERROR(IF(FIND(" ",_xlpm.TextCell)&gt;=1,MID(_xlpm.TextCell,1,FIND(" ",_xlpm.TextCell)-1),_xlpm.TextCell),_xlpm.TextCell),_xlpm.TextCell),""))</f>
        <v>4647</v>
      </c>
      <c r="X2529" s="60" t="str">
        <f>IF(A2529&lt;&gt;"",IFERROR(IF(FIND(" ",G2529)&gt;=1,MID(G2529,FIND(" ",G2529)+1,LEN(G2529)),""),""),"")</f>
        <v/>
      </c>
      <c r="AC2529" s="51">
        <f>IFERROR(VALUE(MID($C2529,1,2)),0)</f>
        <v>80</v>
      </c>
      <c r="AD2529" s="44">
        <f>IFERROR(VALUE(MID($C2529,4,3)),0)</f>
        <v>218</v>
      </c>
      <c r="AE2529" s="51">
        <f>VALUE(RIGHT("00"&amp;AC2529,2)&amp;RIGHT("000"&amp;AD2529,3))</f>
        <v>80218</v>
      </c>
    </row>
    <row r="2530" spans="1:31">
      <c r="A2530" s="60" t="str">
        <f>IF(G2530&amp;Q2530&lt;&gt;"",W2530&amp;Q2530,"")</f>
        <v>4647blue</v>
      </c>
      <c r="B2530" s="60" t="str">
        <f>IF(C2530&lt;&gt;"",LEFT(C2530,9),"")</f>
        <v>80-218-95</v>
      </c>
      <c r="C2530" s="73" t="s">
        <v>7972</v>
      </c>
      <c r="D2530" s="73" t="s">
        <v>7969</v>
      </c>
      <c r="E2530" s="73">
        <v>9.5</v>
      </c>
      <c r="F2530" s="74">
        <v>95</v>
      </c>
      <c r="G2530" s="73">
        <v>4647</v>
      </c>
      <c r="H2530" s="73" t="s">
        <v>248</v>
      </c>
      <c r="I2530" s="73" t="s">
        <v>964</v>
      </c>
      <c r="J2530" s="73" t="s">
        <v>337</v>
      </c>
      <c r="K2530" s="73" t="s">
        <v>390</v>
      </c>
      <c r="L2530" s="73" t="s">
        <v>383</v>
      </c>
      <c r="M2530" s="73" t="s">
        <v>389</v>
      </c>
      <c r="O2530" s="73" t="s">
        <v>386</v>
      </c>
      <c r="P2530" s="73" t="s">
        <v>907</v>
      </c>
      <c r="Q2530" s="73" t="s">
        <v>932</v>
      </c>
      <c r="R2530" s="73" t="s">
        <v>71</v>
      </c>
      <c r="V2530" s="60" t="str">
        <f>W2530&amp;H2530</f>
        <v>4647синий / белый</v>
      </c>
      <c r="W2530" s="60" t="str">
        <f>_xlfn.LET(_xlpm.TextCell,TEXT(G2530,"###"),IF(_xlpm.TextCell&lt;&gt;"",IF(StyleSpaceSplit,IFERROR(IF(FIND(" ",_xlpm.TextCell)&gt;=1,MID(_xlpm.TextCell,1,FIND(" ",_xlpm.TextCell)-1),_xlpm.TextCell),_xlpm.TextCell),_xlpm.TextCell),""))</f>
        <v>4647</v>
      </c>
      <c r="X2530" s="60" t="str">
        <f>IF(A2530&lt;&gt;"",IFERROR(IF(FIND(" ",G2530)&gt;=1,MID(G2530,FIND(" ",G2530)+1,LEN(G2530)),""),""),"")</f>
        <v/>
      </c>
      <c r="AC2530" s="51">
        <f>IFERROR(VALUE(MID($C2530,1,2)),0)</f>
        <v>80</v>
      </c>
      <c r="AD2530" s="44">
        <f>IFERROR(VALUE(MID($C2530,4,3)),0)</f>
        <v>218</v>
      </c>
      <c r="AE2530" s="51">
        <f>VALUE(RIGHT("00"&amp;AC2530,2)&amp;RIGHT("000"&amp;AD2530,3))</f>
        <v>80218</v>
      </c>
    </row>
    <row r="2531" spans="1:31">
      <c r="A2531" s="60" t="str">
        <f>IF(G2531&amp;Q2531&lt;&gt;"",W2531&amp;Q2531,"")</f>
        <v>4647black</v>
      </c>
      <c r="B2531" s="60" t="str">
        <f>IF(C2531&lt;&gt;"",LEFT(C2531,9),"")</f>
        <v>80-218-72</v>
      </c>
      <c r="C2531" s="73" t="s">
        <v>7827</v>
      </c>
      <c r="D2531" s="73" t="s">
        <v>7828</v>
      </c>
      <c r="E2531" s="73" t="s">
        <v>931</v>
      </c>
      <c r="F2531" s="74">
        <v>0</v>
      </c>
      <c r="G2531" s="73">
        <v>4647</v>
      </c>
      <c r="H2531" s="73" t="s">
        <v>302</v>
      </c>
      <c r="I2531" s="73" t="s">
        <v>964</v>
      </c>
      <c r="J2531" s="73" t="s">
        <v>337</v>
      </c>
      <c r="K2531" s="73" t="s">
        <v>390</v>
      </c>
      <c r="L2531" s="73" t="s">
        <v>383</v>
      </c>
      <c r="M2531" s="73" t="s">
        <v>389</v>
      </c>
      <c r="O2531" s="73" t="s">
        <v>386</v>
      </c>
      <c r="P2531" s="73" t="s">
        <v>907</v>
      </c>
      <c r="Q2531" s="73" t="s">
        <v>928</v>
      </c>
      <c r="R2531" s="73" t="s">
        <v>53</v>
      </c>
      <c r="V2531" s="60" t="str">
        <f>W2531&amp;H2531</f>
        <v>4647черный / красный</v>
      </c>
      <c r="W2531" s="60" t="str">
        <f>_xlfn.LET(_xlpm.TextCell,TEXT(G2531,"###"),IF(_xlpm.TextCell&lt;&gt;"",IF(StyleSpaceSplit,IFERROR(IF(FIND(" ",_xlpm.TextCell)&gt;=1,MID(_xlpm.TextCell,1,FIND(" ",_xlpm.TextCell)-1),_xlpm.TextCell),_xlpm.TextCell),_xlpm.TextCell),""))</f>
        <v>4647</v>
      </c>
      <c r="X2531" s="60" t="str">
        <f>IF(A2531&lt;&gt;"",IFERROR(IF(FIND(" ",G2531)&gt;=1,MID(G2531,FIND(" ",G2531)+1,LEN(G2531)),""),""),"")</f>
        <v/>
      </c>
      <c r="AC2531" s="51">
        <f>IFERROR(VALUE(MID($C2531,1,2)),0)</f>
        <v>80</v>
      </c>
      <c r="AD2531" s="44">
        <f>IFERROR(VALUE(MID($C2531,4,3)),0)</f>
        <v>218</v>
      </c>
      <c r="AE2531" s="51">
        <f>VALUE(RIGHT("00"&amp;AC2531,2)&amp;RIGHT("000"&amp;AD2531,3))</f>
        <v>80218</v>
      </c>
    </row>
    <row r="2532" spans="1:31">
      <c r="A2532" s="60" t="str">
        <f>IF(G2532&amp;Q2532&lt;&gt;"",W2532&amp;Q2532,"")</f>
        <v>4647black</v>
      </c>
      <c r="B2532" s="60" t="str">
        <f>IF(C2532&lt;&gt;"",LEFT(C2532,9),"")</f>
        <v>80-218-72</v>
      </c>
      <c r="C2532" s="73" t="s">
        <v>7829</v>
      </c>
      <c r="D2532" s="73" t="s">
        <v>7828</v>
      </c>
      <c r="E2532" s="73">
        <v>8.5</v>
      </c>
      <c r="F2532" s="74">
        <v>85</v>
      </c>
      <c r="G2532" s="73">
        <v>4647</v>
      </c>
      <c r="H2532" s="73" t="s">
        <v>302</v>
      </c>
      <c r="I2532" s="73" t="s">
        <v>964</v>
      </c>
      <c r="J2532" s="73" t="s">
        <v>337</v>
      </c>
      <c r="K2532" s="73" t="s">
        <v>390</v>
      </c>
      <c r="L2532" s="73" t="s">
        <v>383</v>
      </c>
      <c r="M2532" s="73" t="s">
        <v>389</v>
      </c>
      <c r="O2532" s="73" t="s">
        <v>386</v>
      </c>
      <c r="P2532" s="73" t="s">
        <v>907</v>
      </c>
      <c r="Q2532" s="73" t="s">
        <v>928</v>
      </c>
      <c r="R2532" s="73" t="s">
        <v>53</v>
      </c>
      <c r="V2532" s="60" t="str">
        <f>W2532&amp;H2532</f>
        <v>4647черный / красный</v>
      </c>
      <c r="W2532" s="60" t="str">
        <f>_xlfn.LET(_xlpm.TextCell,TEXT(G2532,"###"),IF(_xlpm.TextCell&lt;&gt;"",IF(StyleSpaceSplit,IFERROR(IF(FIND(" ",_xlpm.TextCell)&gt;=1,MID(_xlpm.TextCell,1,FIND(" ",_xlpm.TextCell)-1),_xlpm.TextCell),_xlpm.TextCell),_xlpm.TextCell),""))</f>
        <v>4647</v>
      </c>
      <c r="X2532" s="60" t="str">
        <f>IF(A2532&lt;&gt;"",IFERROR(IF(FIND(" ",G2532)&gt;=1,MID(G2532,FIND(" ",G2532)+1,LEN(G2532)),""),""),"")</f>
        <v/>
      </c>
      <c r="AC2532" s="51">
        <f>IFERROR(VALUE(MID($C2532,1,2)),0)</f>
        <v>80</v>
      </c>
      <c r="AD2532" s="44">
        <f>IFERROR(VALUE(MID($C2532,4,3)),0)</f>
        <v>218</v>
      </c>
      <c r="AE2532" s="51">
        <f>VALUE(RIGHT("00"&amp;AC2532,2)&amp;RIGHT("000"&amp;AD2532,3))</f>
        <v>80218</v>
      </c>
    </row>
    <row r="2533" spans="1:31">
      <c r="A2533" s="60" t="str">
        <f>IF(G2533&amp;Q2533&lt;&gt;"",W2533&amp;Q2533,"")</f>
        <v>4647black</v>
      </c>
      <c r="B2533" s="60" t="str">
        <f>IF(C2533&lt;&gt;"",LEFT(C2533,9),"")</f>
        <v>80-218-72</v>
      </c>
      <c r="C2533" s="73" t="s">
        <v>7830</v>
      </c>
      <c r="D2533" s="73" t="s">
        <v>7828</v>
      </c>
      <c r="E2533" s="73">
        <v>9</v>
      </c>
      <c r="F2533" s="74">
        <v>9</v>
      </c>
      <c r="G2533" s="73">
        <v>4647</v>
      </c>
      <c r="H2533" s="73" t="s">
        <v>302</v>
      </c>
      <c r="I2533" s="73" t="s">
        <v>964</v>
      </c>
      <c r="J2533" s="73" t="s">
        <v>337</v>
      </c>
      <c r="K2533" s="73" t="s">
        <v>390</v>
      </c>
      <c r="L2533" s="73" t="s">
        <v>383</v>
      </c>
      <c r="M2533" s="73" t="s">
        <v>389</v>
      </c>
      <c r="O2533" s="73" t="s">
        <v>386</v>
      </c>
      <c r="P2533" s="73" t="s">
        <v>907</v>
      </c>
      <c r="Q2533" s="73" t="s">
        <v>928</v>
      </c>
      <c r="R2533" s="73" t="s">
        <v>53</v>
      </c>
      <c r="V2533" s="60" t="str">
        <f>W2533&amp;H2533</f>
        <v>4647черный / красный</v>
      </c>
      <c r="W2533" s="60" t="str">
        <f>_xlfn.LET(_xlpm.TextCell,TEXT(G2533,"###"),IF(_xlpm.TextCell&lt;&gt;"",IF(StyleSpaceSplit,IFERROR(IF(FIND(" ",_xlpm.TextCell)&gt;=1,MID(_xlpm.TextCell,1,FIND(" ",_xlpm.TextCell)-1),_xlpm.TextCell),_xlpm.TextCell),_xlpm.TextCell),""))</f>
        <v>4647</v>
      </c>
      <c r="X2533" s="60" t="str">
        <f>IF(A2533&lt;&gt;"",IFERROR(IF(FIND(" ",G2533)&gt;=1,MID(G2533,FIND(" ",G2533)+1,LEN(G2533)),""),""),"")</f>
        <v/>
      </c>
      <c r="AC2533" s="51">
        <f>IFERROR(VALUE(MID($C2533,1,2)),0)</f>
        <v>80</v>
      </c>
      <c r="AD2533" s="44">
        <f>IFERROR(VALUE(MID($C2533,4,3)),0)</f>
        <v>218</v>
      </c>
      <c r="AE2533" s="51">
        <f>VALUE(RIGHT("00"&amp;AC2533,2)&amp;RIGHT("000"&amp;AD2533,3))</f>
        <v>80218</v>
      </c>
    </row>
    <row r="2534" spans="1:31">
      <c r="A2534" s="60" t="str">
        <f>IF(G2534&amp;Q2534&lt;&gt;"",W2534&amp;Q2534,"")</f>
        <v>4647black</v>
      </c>
      <c r="B2534" s="60" t="str">
        <f>IF(C2534&lt;&gt;"",LEFT(C2534,9),"")</f>
        <v>80-218-72</v>
      </c>
      <c r="C2534" s="73" t="s">
        <v>7831</v>
      </c>
      <c r="D2534" s="73" t="s">
        <v>7828</v>
      </c>
      <c r="E2534" s="73">
        <v>9.5</v>
      </c>
      <c r="F2534" s="74">
        <v>95</v>
      </c>
      <c r="G2534" s="73">
        <v>4647</v>
      </c>
      <c r="H2534" s="73" t="s">
        <v>302</v>
      </c>
      <c r="I2534" s="73" t="s">
        <v>964</v>
      </c>
      <c r="J2534" s="73" t="s">
        <v>337</v>
      </c>
      <c r="K2534" s="73" t="s">
        <v>390</v>
      </c>
      <c r="L2534" s="73" t="s">
        <v>383</v>
      </c>
      <c r="M2534" s="73" t="s">
        <v>389</v>
      </c>
      <c r="O2534" s="73" t="s">
        <v>386</v>
      </c>
      <c r="P2534" s="73" t="s">
        <v>907</v>
      </c>
      <c r="Q2534" s="73" t="s">
        <v>928</v>
      </c>
      <c r="R2534" s="73" t="s">
        <v>53</v>
      </c>
      <c r="V2534" s="60" t="str">
        <f>W2534&amp;H2534</f>
        <v>4647черный / красный</v>
      </c>
      <c r="W2534" s="60" t="str">
        <f>_xlfn.LET(_xlpm.TextCell,TEXT(G2534,"###"),IF(_xlpm.TextCell&lt;&gt;"",IF(StyleSpaceSplit,IFERROR(IF(FIND(" ",_xlpm.TextCell)&gt;=1,MID(_xlpm.TextCell,1,FIND(" ",_xlpm.TextCell)-1),_xlpm.TextCell),_xlpm.TextCell),_xlpm.TextCell),""))</f>
        <v>4647</v>
      </c>
      <c r="X2534" s="60" t="str">
        <f>IF(A2534&lt;&gt;"",IFERROR(IF(FIND(" ",G2534)&gt;=1,MID(G2534,FIND(" ",G2534)+1,LEN(G2534)),""),""),"")</f>
        <v/>
      </c>
      <c r="AC2534" s="51">
        <f>IFERROR(VALUE(MID($C2534,1,2)),0)</f>
        <v>80</v>
      </c>
      <c r="AD2534" s="44">
        <f>IFERROR(VALUE(MID($C2534,4,3)),0)</f>
        <v>218</v>
      </c>
      <c r="AE2534" s="51">
        <f>VALUE(RIGHT("00"&amp;AC2534,2)&amp;RIGHT("000"&amp;AD2534,3))</f>
        <v>80218</v>
      </c>
    </row>
    <row r="2535" spans="1:31">
      <c r="A2535" s="60" t="str">
        <f>IF(G2535&amp;Q2535&lt;&gt;"",W2535&amp;Q2535,"")</f>
        <v>4 648navy</v>
      </c>
      <c r="B2535" s="60" t="str">
        <f>IF(C2535&lt;&gt;"",LEFT(C2535,9),"")</f>
        <v>80-216-70</v>
      </c>
      <c r="C2535" s="73" t="s">
        <v>7762</v>
      </c>
      <c r="D2535" s="73" t="s">
        <v>7763</v>
      </c>
      <c r="E2535" s="73" t="s">
        <v>931</v>
      </c>
      <c r="F2535" s="74">
        <v>0</v>
      </c>
      <c r="G2535" s="73" t="s">
        <v>7764</v>
      </c>
      <c r="H2535" s="73" t="s">
        <v>296</v>
      </c>
      <c r="I2535" s="73" t="s">
        <v>964</v>
      </c>
      <c r="J2535" s="73" t="s">
        <v>337</v>
      </c>
      <c r="K2535" s="73" t="s">
        <v>390</v>
      </c>
      <c r="L2535" s="73" t="s">
        <v>383</v>
      </c>
      <c r="M2535" s="73" t="s">
        <v>389</v>
      </c>
      <c r="O2535" s="73" t="s">
        <v>386</v>
      </c>
      <c r="P2535" s="73" t="s">
        <v>907</v>
      </c>
      <c r="Q2535" s="73" t="s">
        <v>1003</v>
      </c>
      <c r="R2535" s="73" t="s">
        <v>53</v>
      </c>
      <c r="V2535" s="60" t="str">
        <f>W2535&amp;H2535</f>
        <v>4 648черный / голубой</v>
      </c>
      <c r="W2535" s="60" t="str">
        <f>_xlfn.LET(_xlpm.TextCell,TEXT(G2535,"###"),IF(_xlpm.TextCell&lt;&gt;"",IF(StyleSpaceSplit,IFERROR(IF(FIND(" ",_xlpm.TextCell)&gt;=1,MID(_xlpm.TextCell,1,FIND(" ",_xlpm.TextCell)-1),_xlpm.TextCell),_xlpm.TextCell),_xlpm.TextCell),""))</f>
        <v>4 648</v>
      </c>
      <c r="X2535" s="60" t="str">
        <f>IF(A2535&lt;&gt;"",IFERROR(IF(FIND(" ",G2535)&gt;=1,MID(G2535,FIND(" ",G2535)+1,LEN(G2535)),""),""),"")</f>
        <v/>
      </c>
      <c r="AC2535" s="51">
        <f>IFERROR(VALUE(MID($C2535,1,2)),0)</f>
        <v>80</v>
      </c>
      <c r="AD2535" s="44">
        <f>IFERROR(VALUE(MID($C2535,4,3)),0)</f>
        <v>216</v>
      </c>
      <c r="AE2535" s="51">
        <f>VALUE(RIGHT("00"&amp;AC2535,2)&amp;RIGHT("000"&amp;AD2535,3))</f>
        <v>80216</v>
      </c>
    </row>
    <row r="2536" spans="1:31">
      <c r="A2536" s="60" t="str">
        <f>IF(G2536&amp;Q2536&lt;&gt;"",W2536&amp;Q2536,"")</f>
        <v>4 648navy</v>
      </c>
      <c r="B2536" s="60" t="str">
        <f>IF(C2536&lt;&gt;"",LEFT(C2536,9),"")</f>
        <v>80-216-70</v>
      </c>
      <c r="C2536" s="73" t="s">
        <v>7765</v>
      </c>
      <c r="D2536" s="73" t="s">
        <v>7763</v>
      </c>
      <c r="E2536" s="73">
        <v>8.5</v>
      </c>
      <c r="F2536" s="74">
        <v>85</v>
      </c>
      <c r="G2536" s="73" t="s">
        <v>7764</v>
      </c>
      <c r="H2536" s="73" t="s">
        <v>296</v>
      </c>
      <c r="I2536" s="73" t="s">
        <v>964</v>
      </c>
      <c r="J2536" s="73" t="s">
        <v>337</v>
      </c>
      <c r="K2536" s="73" t="s">
        <v>390</v>
      </c>
      <c r="L2536" s="73" t="s">
        <v>383</v>
      </c>
      <c r="M2536" s="73" t="s">
        <v>389</v>
      </c>
      <c r="O2536" s="73" t="s">
        <v>386</v>
      </c>
      <c r="P2536" s="73" t="s">
        <v>907</v>
      </c>
      <c r="Q2536" s="73" t="s">
        <v>1003</v>
      </c>
      <c r="R2536" s="73" t="s">
        <v>53</v>
      </c>
      <c r="V2536" s="60" t="str">
        <f>W2536&amp;H2536</f>
        <v>4 648черный / голубой</v>
      </c>
      <c r="W2536" s="60" t="str">
        <f>_xlfn.LET(_xlpm.TextCell,TEXT(G2536,"###"),IF(_xlpm.TextCell&lt;&gt;"",IF(StyleSpaceSplit,IFERROR(IF(FIND(" ",_xlpm.TextCell)&gt;=1,MID(_xlpm.TextCell,1,FIND(" ",_xlpm.TextCell)-1),_xlpm.TextCell),_xlpm.TextCell),_xlpm.TextCell),""))</f>
        <v>4 648</v>
      </c>
      <c r="X2536" s="60" t="str">
        <f>IF(A2536&lt;&gt;"",IFERROR(IF(FIND(" ",G2536)&gt;=1,MID(G2536,FIND(" ",G2536)+1,LEN(G2536)),""),""),"")</f>
        <v/>
      </c>
      <c r="AC2536" s="51">
        <f>IFERROR(VALUE(MID($C2536,1,2)),0)</f>
        <v>80</v>
      </c>
      <c r="AD2536" s="44">
        <f>IFERROR(VALUE(MID($C2536,4,3)),0)</f>
        <v>216</v>
      </c>
      <c r="AE2536" s="51">
        <f>VALUE(RIGHT("00"&amp;AC2536,2)&amp;RIGHT("000"&amp;AD2536,3))</f>
        <v>80216</v>
      </c>
    </row>
    <row r="2537" spans="1:31">
      <c r="A2537" s="60" t="str">
        <f>IF(G2537&amp;Q2537&lt;&gt;"",W2537&amp;Q2537,"")</f>
        <v>4 648navy</v>
      </c>
      <c r="B2537" s="60" t="str">
        <f>IF(C2537&lt;&gt;"",LEFT(C2537,9),"")</f>
        <v>80-216-70</v>
      </c>
      <c r="C2537" s="73" t="s">
        <v>7766</v>
      </c>
      <c r="D2537" s="73" t="s">
        <v>7763</v>
      </c>
      <c r="E2537" s="73">
        <v>9</v>
      </c>
      <c r="F2537" s="74">
        <v>9</v>
      </c>
      <c r="G2537" s="73" t="s">
        <v>7764</v>
      </c>
      <c r="H2537" s="73" t="s">
        <v>296</v>
      </c>
      <c r="I2537" s="73" t="s">
        <v>964</v>
      </c>
      <c r="J2537" s="73" t="s">
        <v>337</v>
      </c>
      <c r="K2537" s="73" t="s">
        <v>390</v>
      </c>
      <c r="L2537" s="73" t="s">
        <v>383</v>
      </c>
      <c r="M2537" s="73" t="s">
        <v>389</v>
      </c>
      <c r="O2537" s="73" t="s">
        <v>386</v>
      </c>
      <c r="P2537" s="73" t="s">
        <v>907</v>
      </c>
      <c r="Q2537" s="73" t="s">
        <v>1003</v>
      </c>
      <c r="R2537" s="73" t="s">
        <v>53</v>
      </c>
      <c r="V2537" s="60" t="str">
        <f>W2537&amp;H2537</f>
        <v>4 648черный / голубой</v>
      </c>
      <c r="W2537" s="60" t="str">
        <f>_xlfn.LET(_xlpm.TextCell,TEXT(G2537,"###"),IF(_xlpm.TextCell&lt;&gt;"",IF(StyleSpaceSplit,IFERROR(IF(FIND(" ",_xlpm.TextCell)&gt;=1,MID(_xlpm.TextCell,1,FIND(" ",_xlpm.TextCell)-1),_xlpm.TextCell),_xlpm.TextCell),_xlpm.TextCell),""))</f>
        <v>4 648</v>
      </c>
      <c r="X2537" s="60" t="str">
        <f>IF(A2537&lt;&gt;"",IFERROR(IF(FIND(" ",G2537)&gt;=1,MID(G2537,FIND(" ",G2537)+1,LEN(G2537)),""),""),"")</f>
        <v/>
      </c>
      <c r="AC2537" s="51">
        <f>IFERROR(VALUE(MID($C2537,1,2)),0)</f>
        <v>80</v>
      </c>
      <c r="AD2537" s="44">
        <f>IFERROR(VALUE(MID($C2537,4,3)),0)</f>
        <v>216</v>
      </c>
      <c r="AE2537" s="51">
        <f>VALUE(RIGHT("00"&amp;AC2537,2)&amp;RIGHT("000"&amp;AD2537,3))</f>
        <v>80216</v>
      </c>
    </row>
    <row r="2538" spans="1:31">
      <c r="A2538" s="60" t="str">
        <f>IF(G2538&amp;Q2538&lt;&gt;"",W2538&amp;Q2538,"")</f>
        <v>4 648navy</v>
      </c>
      <c r="B2538" s="60" t="str">
        <f>IF(C2538&lt;&gt;"",LEFT(C2538,9),"")</f>
        <v>80-216-70</v>
      </c>
      <c r="C2538" s="73" t="s">
        <v>7767</v>
      </c>
      <c r="D2538" s="73" t="s">
        <v>7763</v>
      </c>
      <c r="E2538" s="73">
        <v>9.5</v>
      </c>
      <c r="F2538" s="74">
        <v>95</v>
      </c>
      <c r="G2538" s="73" t="s">
        <v>7764</v>
      </c>
      <c r="H2538" s="73" t="s">
        <v>296</v>
      </c>
      <c r="I2538" s="73" t="s">
        <v>964</v>
      </c>
      <c r="J2538" s="73" t="s">
        <v>337</v>
      </c>
      <c r="K2538" s="73" t="s">
        <v>390</v>
      </c>
      <c r="L2538" s="73" t="s">
        <v>383</v>
      </c>
      <c r="M2538" s="73" t="s">
        <v>389</v>
      </c>
      <c r="O2538" s="73" t="s">
        <v>386</v>
      </c>
      <c r="P2538" s="73" t="s">
        <v>907</v>
      </c>
      <c r="Q2538" s="73" t="s">
        <v>1003</v>
      </c>
      <c r="R2538" s="73" t="s">
        <v>53</v>
      </c>
      <c r="V2538" s="60" t="str">
        <f>W2538&amp;H2538</f>
        <v>4 648черный / голубой</v>
      </c>
      <c r="W2538" s="60" t="str">
        <f>_xlfn.LET(_xlpm.TextCell,TEXT(G2538,"###"),IF(_xlpm.TextCell&lt;&gt;"",IF(StyleSpaceSplit,IFERROR(IF(FIND(" ",_xlpm.TextCell)&gt;=1,MID(_xlpm.TextCell,1,FIND(" ",_xlpm.TextCell)-1),_xlpm.TextCell),_xlpm.TextCell),_xlpm.TextCell),""))</f>
        <v>4 648</v>
      </c>
      <c r="X2538" s="60" t="str">
        <f>IF(A2538&lt;&gt;"",IFERROR(IF(FIND(" ",G2538)&gt;=1,MID(G2538,FIND(" ",G2538)+1,LEN(G2538)),""),""),"")</f>
        <v/>
      </c>
      <c r="AC2538" s="51">
        <f>IFERROR(VALUE(MID($C2538,1,2)),0)</f>
        <v>80</v>
      </c>
      <c r="AD2538" s="44">
        <f>IFERROR(VALUE(MID($C2538,4,3)),0)</f>
        <v>216</v>
      </c>
      <c r="AE2538" s="51">
        <f>VALUE(RIGHT("00"&amp;AC2538,2)&amp;RIGHT("000"&amp;AD2538,3))</f>
        <v>80216</v>
      </c>
    </row>
    <row r="2539" spans="1:31">
      <c r="A2539" s="60" t="str">
        <f>IF(G2539&amp;Q2539&lt;&gt;"",W2539&amp;Q2539,"")</f>
        <v>4648black</v>
      </c>
      <c r="B2539" s="60" t="str">
        <f>IF(C2539&lt;&gt;"",LEFT(C2539,9),"")</f>
        <v>80-216-10</v>
      </c>
      <c r="C2539" s="73" t="s">
        <v>7768</v>
      </c>
      <c r="D2539" s="73" t="s">
        <v>7769</v>
      </c>
      <c r="E2539" s="73" t="s">
        <v>931</v>
      </c>
      <c r="F2539" s="74">
        <v>0</v>
      </c>
      <c r="G2539" s="73">
        <v>4648</v>
      </c>
      <c r="H2539" s="73" t="s">
        <v>308</v>
      </c>
      <c r="I2539" s="73" t="s">
        <v>964</v>
      </c>
      <c r="J2539" s="73" t="s">
        <v>337</v>
      </c>
      <c r="K2539" s="73" t="s">
        <v>390</v>
      </c>
      <c r="L2539" s="73" t="s">
        <v>383</v>
      </c>
      <c r="M2539" s="73" t="s">
        <v>389</v>
      </c>
      <c r="O2539" s="73" t="s">
        <v>386</v>
      </c>
      <c r="P2539" s="73" t="s">
        <v>907</v>
      </c>
      <c r="Q2539" s="73" t="s">
        <v>928</v>
      </c>
      <c r="R2539" s="73" t="s">
        <v>53</v>
      </c>
      <c r="V2539" s="60" t="str">
        <f>W2539&amp;H2539</f>
        <v>4648черный / серый</v>
      </c>
      <c r="W2539" s="60" t="str">
        <f>_xlfn.LET(_xlpm.TextCell,TEXT(G2539,"###"),IF(_xlpm.TextCell&lt;&gt;"",IF(StyleSpaceSplit,IFERROR(IF(FIND(" ",_xlpm.TextCell)&gt;=1,MID(_xlpm.TextCell,1,FIND(" ",_xlpm.TextCell)-1),_xlpm.TextCell),_xlpm.TextCell),_xlpm.TextCell),""))</f>
        <v>4648</v>
      </c>
      <c r="X2539" s="60" t="str">
        <f>IF(A2539&lt;&gt;"",IFERROR(IF(FIND(" ",G2539)&gt;=1,MID(G2539,FIND(" ",G2539)+1,LEN(G2539)),""),""),"")</f>
        <v/>
      </c>
      <c r="AC2539" s="51">
        <f>IFERROR(VALUE(MID($C2539,1,2)),0)</f>
        <v>80</v>
      </c>
      <c r="AD2539" s="44">
        <f>IFERROR(VALUE(MID($C2539,4,3)),0)</f>
        <v>216</v>
      </c>
      <c r="AE2539" s="51">
        <f>VALUE(RIGHT("00"&amp;AC2539,2)&amp;RIGHT("000"&amp;AD2539,3))</f>
        <v>80216</v>
      </c>
    </row>
    <row r="2540" spans="1:31">
      <c r="A2540" s="60" t="str">
        <f>IF(G2540&amp;Q2540&lt;&gt;"",W2540&amp;Q2540,"")</f>
        <v>4648black</v>
      </c>
      <c r="B2540" s="60" t="str">
        <f>IF(C2540&lt;&gt;"",LEFT(C2540,9),"")</f>
        <v>80-216-10</v>
      </c>
      <c r="C2540" s="73" t="s">
        <v>7770</v>
      </c>
      <c r="D2540" s="73" t="s">
        <v>7769</v>
      </c>
      <c r="E2540" s="73">
        <v>8.5</v>
      </c>
      <c r="F2540" s="74">
        <v>85</v>
      </c>
      <c r="G2540" s="73">
        <v>4648</v>
      </c>
      <c r="H2540" s="73" t="s">
        <v>308</v>
      </c>
      <c r="I2540" s="73" t="s">
        <v>964</v>
      </c>
      <c r="J2540" s="73" t="s">
        <v>337</v>
      </c>
      <c r="K2540" s="73" t="s">
        <v>390</v>
      </c>
      <c r="L2540" s="73" t="s">
        <v>383</v>
      </c>
      <c r="M2540" s="73" t="s">
        <v>389</v>
      </c>
      <c r="O2540" s="73" t="s">
        <v>386</v>
      </c>
      <c r="P2540" s="73" t="s">
        <v>907</v>
      </c>
      <c r="Q2540" s="73" t="s">
        <v>928</v>
      </c>
      <c r="R2540" s="73" t="s">
        <v>53</v>
      </c>
      <c r="V2540" s="60" t="str">
        <f>W2540&amp;H2540</f>
        <v>4648черный / серый</v>
      </c>
      <c r="W2540" s="60" t="str">
        <f>_xlfn.LET(_xlpm.TextCell,TEXT(G2540,"###"),IF(_xlpm.TextCell&lt;&gt;"",IF(StyleSpaceSplit,IFERROR(IF(FIND(" ",_xlpm.TextCell)&gt;=1,MID(_xlpm.TextCell,1,FIND(" ",_xlpm.TextCell)-1),_xlpm.TextCell),_xlpm.TextCell),_xlpm.TextCell),""))</f>
        <v>4648</v>
      </c>
      <c r="X2540" s="60" t="str">
        <f>IF(A2540&lt;&gt;"",IFERROR(IF(FIND(" ",G2540)&gt;=1,MID(G2540,FIND(" ",G2540)+1,LEN(G2540)),""),""),"")</f>
        <v/>
      </c>
      <c r="AC2540" s="51">
        <f>IFERROR(VALUE(MID($C2540,1,2)),0)</f>
        <v>80</v>
      </c>
      <c r="AD2540" s="44">
        <f>IFERROR(VALUE(MID($C2540,4,3)),0)</f>
        <v>216</v>
      </c>
      <c r="AE2540" s="51">
        <f>VALUE(RIGHT("00"&amp;AC2540,2)&amp;RIGHT("000"&amp;AD2540,3))</f>
        <v>80216</v>
      </c>
    </row>
    <row r="2541" spans="1:31">
      <c r="A2541" s="60" t="str">
        <f>IF(G2541&amp;Q2541&lt;&gt;"",W2541&amp;Q2541,"")</f>
        <v>4648black</v>
      </c>
      <c r="B2541" s="60" t="str">
        <f>IF(C2541&lt;&gt;"",LEFT(C2541,9),"")</f>
        <v>80-216-10</v>
      </c>
      <c r="C2541" s="73" t="s">
        <v>7771</v>
      </c>
      <c r="D2541" s="73" t="s">
        <v>7769</v>
      </c>
      <c r="E2541" s="73">
        <v>9</v>
      </c>
      <c r="F2541" s="74">
        <v>9</v>
      </c>
      <c r="G2541" s="73">
        <v>4648</v>
      </c>
      <c r="H2541" s="73" t="s">
        <v>308</v>
      </c>
      <c r="I2541" s="73" t="s">
        <v>964</v>
      </c>
      <c r="J2541" s="73" t="s">
        <v>337</v>
      </c>
      <c r="K2541" s="73" t="s">
        <v>390</v>
      </c>
      <c r="L2541" s="73" t="s">
        <v>383</v>
      </c>
      <c r="M2541" s="73" t="s">
        <v>389</v>
      </c>
      <c r="O2541" s="73" t="s">
        <v>386</v>
      </c>
      <c r="P2541" s="73" t="s">
        <v>907</v>
      </c>
      <c r="Q2541" s="73" t="s">
        <v>928</v>
      </c>
      <c r="R2541" s="73" t="s">
        <v>53</v>
      </c>
      <c r="V2541" s="60" t="str">
        <f>W2541&amp;H2541</f>
        <v>4648черный / серый</v>
      </c>
      <c r="W2541" s="60" t="str">
        <f>_xlfn.LET(_xlpm.TextCell,TEXT(G2541,"###"),IF(_xlpm.TextCell&lt;&gt;"",IF(StyleSpaceSplit,IFERROR(IF(FIND(" ",_xlpm.TextCell)&gt;=1,MID(_xlpm.TextCell,1,FIND(" ",_xlpm.TextCell)-1),_xlpm.TextCell),_xlpm.TextCell),_xlpm.TextCell),""))</f>
        <v>4648</v>
      </c>
      <c r="X2541" s="60" t="str">
        <f>IF(A2541&lt;&gt;"",IFERROR(IF(FIND(" ",G2541)&gt;=1,MID(G2541,FIND(" ",G2541)+1,LEN(G2541)),""),""),"")</f>
        <v/>
      </c>
      <c r="AC2541" s="51">
        <f>IFERROR(VALUE(MID($C2541,1,2)),0)</f>
        <v>80</v>
      </c>
      <c r="AD2541" s="44">
        <f>IFERROR(VALUE(MID($C2541,4,3)),0)</f>
        <v>216</v>
      </c>
      <c r="AE2541" s="51">
        <f>VALUE(RIGHT("00"&amp;AC2541,2)&amp;RIGHT("000"&amp;AD2541,3))</f>
        <v>80216</v>
      </c>
    </row>
    <row r="2542" spans="1:31">
      <c r="A2542" s="60" t="str">
        <f>IF(G2542&amp;Q2542&lt;&gt;"",W2542&amp;Q2542,"")</f>
        <v>4648black</v>
      </c>
      <c r="B2542" s="60" t="str">
        <f>IF(C2542&lt;&gt;"",LEFT(C2542,9),"")</f>
        <v>80-216-10</v>
      </c>
      <c r="C2542" s="73" t="s">
        <v>7772</v>
      </c>
      <c r="D2542" s="73" t="s">
        <v>7769</v>
      </c>
      <c r="E2542" s="73">
        <v>9.5</v>
      </c>
      <c r="F2542" s="74">
        <v>95</v>
      </c>
      <c r="G2542" s="73">
        <v>4648</v>
      </c>
      <c r="H2542" s="73" t="s">
        <v>308</v>
      </c>
      <c r="I2542" s="73" t="s">
        <v>964</v>
      </c>
      <c r="J2542" s="73" t="s">
        <v>337</v>
      </c>
      <c r="K2542" s="73" t="s">
        <v>390</v>
      </c>
      <c r="L2542" s="73" t="s">
        <v>383</v>
      </c>
      <c r="M2542" s="73" t="s">
        <v>389</v>
      </c>
      <c r="O2542" s="73" t="s">
        <v>386</v>
      </c>
      <c r="P2542" s="73" t="s">
        <v>907</v>
      </c>
      <c r="Q2542" s="73" t="s">
        <v>928</v>
      </c>
      <c r="R2542" s="73" t="s">
        <v>53</v>
      </c>
      <c r="V2542" s="60" t="str">
        <f>W2542&amp;H2542</f>
        <v>4648черный / серый</v>
      </c>
      <c r="W2542" s="60" t="str">
        <f>_xlfn.LET(_xlpm.TextCell,TEXT(G2542,"###"),IF(_xlpm.TextCell&lt;&gt;"",IF(StyleSpaceSplit,IFERROR(IF(FIND(" ",_xlpm.TextCell)&gt;=1,MID(_xlpm.TextCell,1,FIND(" ",_xlpm.TextCell)-1),_xlpm.TextCell),_xlpm.TextCell),_xlpm.TextCell),""))</f>
        <v>4648</v>
      </c>
      <c r="X2542" s="60" t="str">
        <f>IF(A2542&lt;&gt;"",IFERROR(IF(FIND(" ",G2542)&gt;=1,MID(G2542,FIND(" ",G2542)+1,LEN(G2542)),""),""),"")</f>
        <v/>
      </c>
      <c r="AC2542" s="51">
        <f>IFERROR(VALUE(MID($C2542,1,2)),0)</f>
        <v>80</v>
      </c>
      <c r="AD2542" s="44">
        <f>IFERROR(VALUE(MID($C2542,4,3)),0)</f>
        <v>216</v>
      </c>
      <c r="AE2542" s="51">
        <f>VALUE(RIGHT("00"&amp;AC2542,2)&amp;RIGHT("000"&amp;AD2542,3))</f>
        <v>80216</v>
      </c>
    </row>
    <row r="2543" spans="1:31">
      <c r="A2543" s="60" t="str">
        <f>IF(G2543&amp;Q2543&lt;&gt;"",W2543&amp;Q2543,"")</f>
        <v>ANDREbrown</v>
      </c>
      <c r="B2543" s="60" t="str">
        <f>IF(C2543&lt;&gt;"",LEFT(C2543,9),"")</f>
        <v>80-132-14</v>
      </c>
      <c r="C2543" s="73" t="s">
        <v>7887</v>
      </c>
      <c r="D2543" s="73" t="s">
        <v>7888</v>
      </c>
      <c r="E2543" s="73">
        <v>8</v>
      </c>
      <c r="F2543" s="74">
        <v>8</v>
      </c>
      <c r="G2543" s="73" t="s">
        <v>7357</v>
      </c>
      <c r="H2543" s="73" t="s">
        <v>86</v>
      </c>
      <c r="I2543" s="73" t="s">
        <v>1479</v>
      </c>
      <c r="J2543" s="73" t="s">
        <v>337</v>
      </c>
      <c r="K2543" s="73" t="s">
        <v>390</v>
      </c>
      <c r="L2543" s="73" t="s">
        <v>383</v>
      </c>
      <c r="M2543" s="73" t="s">
        <v>389</v>
      </c>
      <c r="N2543" s="73" t="s">
        <v>32</v>
      </c>
      <c r="O2543" s="73" t="s">
        <v>386</v>
      </c>
      <c r="P2543" s="73" t="s">
        <v>907</v>
      </c>
      <c r="Q2543" s="73" t="s">
        <v>1033</v>
      </c>
      <c r="R2543" s="73" t="s">
        <v>86</v>
      </c>
      <c r="V2543" s="60" t="str">
        <f>W2543&amp;H2543</f>
        <v>ANDREкоричневый</v>
      </c>
      <c r="W2543" s="60" t="str">
        <f>_xlfn.LET(_xlpm.TextCell,TEXT(G2543,"###"),IF(_xlpm.TextCell&lt;&gt;"",IF(StyleSpaceSplit,IFERROR(IF(FIND(" ",_xlpm.TextCell)&gt;=1,MID(_xlpm.TextCell,1,FIND(" ",_xlpm.TextCell)-1),_xlpm.TextCell),_xlpm.TextCell),_xlpm.TextCell),""))</f>
        <v>ANDRE</v>
      </c>
      <c r="X2543" s="60" t="str">
        <f>IF(A2543&lt;&gt;"",IFERROR(IF(FIND(" ",G2543)&gt;=1,MID(G2543,FIND(" ",G2543)+1,LEN(G2543)),""),""),"")</f>
        <v/>
      </c>
      <c r="AC2543" s="51">
        <f>IFERROR(VALUE(MID($C2543,1,2)),0)</f>
        <v>80</v>
      </c>
      <c r="AD2543" s="44">
        <f>IFERROR(VALUE(MID($C2543,4,3)),0)</f>
        <v>132</v>
      </c>
      <c r="AE2543" s="51">
        <f>VALUE(RIGHT("00"&amp;AC2543,2)&amp;RIGHT("000"&amp;AD2543,3))</f>
        <v>80132</v>
      </c>
    </row>
    <row r="2544" spans="1:31">
      <c r="A2544" s="60" t="str">
        <f>IF(G2544&amp;Q2544&lt;&gt;"",W2544&amp;Q2544,"")</f>
        <v>ANDREbrown</v>
      </c>
      <c r="B2544" s="60" t="str">
        <f>IF(C2544&lt;&gt;"",LEFT(C2544,9),"")</f>
        <v>80-132-14</v>
      </c>
      <c r="C2544" s="73" t="s">
        <v>7889</v>
      </c>
      <c r="D2544" s="73" t="s">
        <v>7888</v>
      </c>
      <c r="E2544" s="73">
        <v>9</v>
      </c>
      <c r="F2544" s="74">
        <v>9</v>
      </c>
      <c r="G2544" s="73" t="s">
        <v>7357</v>
      </c>
      <c r="H2544" s="73" t="s">
        <v>86</v>
      </c>
      <c r="I2544" s="73" t="s">
        <v>1479</v>
      </c>
      <c r="J2544" s="73" t="s">
        <v>337</v>
      </c>
      <c r="K2544" s="73" t="s">
        <v>390</v>
      </c>
      <c r="L2544" s="73" t="s">
        <v>383</v>
      </c>
      <c r="M2544" s="73" t="s">
        <v>389</v>
      </c>
      <c r="N2544" s="73" t="s">
        <v>32</v>
      </c>
      <c r="O2544" s="73" t="s">
        <v>386</v>
      </c>
      <c r="P2544" s="73" t="s">
        <v>907</v>
      </c>
      <c r="Q2544" s="73" t="s">
        <v>1033</v>
      </c>
      <c r="R2544" s="73" t="s">
        <v>86</v>
      </c>
      <c r="V2544" s="60" t="str">
        <f>W2544&amp;H2544</f>
        <v>ANDREкоричневый</v>
      </c>
      <c r="W2544" s="60" t="str">
        <f>_xlfn.LET(_xlpm.TextCell,TEXT(G2544,"###"),IF(_xlpm.TextCell&lt;&gt;"",IF(StyleSpaceSplit,IFERROR(IF(FIND(" ",_xlpm.TextCell)&gt;=1,MID(_xlpm.TextCell,1,FIND(" ",_xlpm.TextCell)-1),_xlpm.TextCell),_xlpm.TextCell),_xlpm.TextCell),""))</f>
        <v>ANDRE</v>
      </c>
      <c r="X2544" s="60" t="str">
        <f>IF(A2544&lt;&gt;"",IFERROR(IF(FIND(" ",G2544)&gt;=1,MID(G2544,FIND(" ",G2544)+1,LEN(G2544)),""),""),"")</f>
        <v/>
      </c>
      <c r="AC2544" s="51">
        <f>IFERROR(VALUE(MID($C2544,1,2)),0)</f>
        <v>80</v>
      </c>
      <c r="AD2544" s="44">
        <f>IFERROR(VALUE(MID($C2544,4,3)),0)</f>
        <v>132</v>
      </c>
      <c r="AE2544" s="51">
        <f>VALUE(RIGHT("00"&amp;AC2544,2)&amp;RIGHT("000"&amp;AD2544,3))</f>
        <v>80132</v>
      </c>
    </row>
    <row r="2545" spans="1:31">
      <c r="A2545" s="60" t="str">
        <f>IF(G2545&amp;Q2545&lt;&gt;"",W2545&amp;Q2545,"")</f>
        <v>ANDREbrown</v>
      </c>
      <c r="B2545" s="60" t="str">
        <f>IF(C2545&lt;&gt;"",LEFT(C2545,9),"")</f>
        <v>80-132-14</v>
      </c>
      <c r="C2545" s="73" t="s">
        <v>7890</v>
      </c>
      <c r="D2545" s="73" t="s">
        <v>7888</v>
      </c>
      <c r="E2545" s="73">
        <v>10</v>
      </c>
      <c r="F2545" s="74">
        <v>10</v>
      </c>
      <c r="G2545" s="73" t="s">
        <v>7357</v>
      </c>
      <c r="H2545" s="73" t="s">
        <v>86</v>
      </c>
      <c r="I2545" s="73" t="s">
        <v>1479</v>
      </c>
      <c r="J2545" s="73" t="s">
        <v>337</v>
      </c>
      <c r="K2545" s="73" t="s">
        <v>390</v>
      </c>
      <c r="L2545" s="73" t="s">
        <v>383</v>
      </c>
      <c r="M2545" s="73" t="s">
        <v>389</v>
      </c>
      <c r="N2545" s="73" t="s">
        <v>32</v>
      </c>
      <c r="O2545" s="73" t="s">
        <v>386</v>
      </c>
      <c r="P2545" s="73" t="s">
        <v>907</v>
      </c>
      <c r="Q2545" s="73" t="s">
        <v>1033</v>
      </c>
      <c r="R2545" s="73" t="s">
        <v>86</v>
      </c>
      <c r="V2545" s="60" t="str">
        <f>W2545&amp;H2545</f>
        <v>ANDREкоричневый</v>
      </c>
      <c r="W2545" s="60" t="str">
        <f>_xlfn.LET(_xlpm.TextCell,TEXT(G2545,"###"),IF(_xlpm.TextCell&lt;&gt;"",IF(StyleSpaceSplit,IFERROR(IF(FIND(" ",_xlpm.TextCell)&gt;=1,MID(_xlpm.TextCell,1,FIND(" ",_xlpm.TextCell)-1),_xlpm.TextCell),_xlpm.TextCell),_xlpm.TextCell),""))</f>
        <v>ANDRE</v>
      </c>
      <c r="X2545" s="60" t="str">
        <f>IF(A2545&lt;&gt;"",IFERROR(IF(FIND(" ",G2545)&gt;=1,MID(G2545,FIND(" ",G2545)+1,LEN(G2545)),""),""),"")</f>
        <v/>
      </c>
      <c r="AC2545" s="51">
        <f>IFERROR(VALUE(MID($C2545,1,2)),0)</f>
        <v>80</v>
      </c>
      <c r="AD2545" s="44">
        <f>IFERROR(VALUE(MID($C2545,4,3)),0)</f>
        <v>132</v>
      </c>
      <c r="AE2545" s="51">
        <f>VALUE(RIGHT("00"&amp;AC2545,2)&amp;RIGHT("000"&amp;AD2545,3))</f>
        <v>80132</v>
      </c>
    </row>
    <row r="2546" spans="1:31">
      <c r="A2546" s="60" t="str">
        <f>IF(G2546&amp;Q2546&lt;&gt;"",W2546&amp;Q2546,"")</f>
        <v>ANDREblack</v>
      </c>
      <c r="B2546" s="60" t="str">
        <f>IF(C2546&lt;&gt;"",LEFT(C2546,9),"")</f>
        <v>80-132-09</v>
      </c>
      <c r="C2546" s="73" t="s">
        <v>7355</v>
      </c>
      <c r="D2546" s="73" t="s">
        <v>7356</v>
      </c>
      <c r="E2546" s="73">
        <v>9</v>
      </c>
      <c r="F2546" s="74">
        <v>9</v>
      </c>
      <c r="G2546" s="73" t="s">
        <v>7357</v>
      </c>
      <c r="H2546" s="73" t="s">
        <v>53</v>
      </c>
      <c r="I2546" s="73" t="s">
        <v>1479</v>
      </c>
      <c r="J2546" s="73" t="s">
        <v>337</v>
      </c>
      <c r="K2546" s="73" t="s">
        <v>390</v>
      </c>
      <c r="L2546" s="73" t="s">
        <v>383</v>
      </c>
      <c r="M2546" s="73" t="s">
        <v>388</v>
      </c>
      <c r="N2546" s="73" t="s">
        <v>32</v>
      </c>
      <c r="O2546" s="73" t="s">
        <v>386</v>
      </c>
      <c r="P2546" s="73" t="s">
        <v>907</v>
      </c>
      <c r="Q2546" s="73" t="s">
        <v>928</v>
      </c>
      <c r="R2546" s="73" t="s">
        <v>53</v>
      </c>
      <c r="V2546" s="60" t="str">
        <f>W2546&amp;H2546</f>
        <v>ANDREчерный</v>
      </c>
      <c r="W2546" s="60" t="str">
        <f>_xlfn.LET(_xlpm.TextCell,TEXT(G2546,"###"),IF(_xlpm.TextCell&lt;&gt;"",IF(StyleSpaceSplit,IFERROR(IF(FIND(" ",_xlpm.TextCell)&gt;=1,MID(_xlpm.TextCell,1,FIND(" ",_xlpm.TextCell)-1),_xlpm.TextCell),_xlpm.TextCell),_xlpm.TextCell),""))</f>
        <v>ANDRE</v>
      </c>
      <c r="X2546" s="60" t="str">
        <f>IF(A2546&lt;&gt;"",IFERROR(IF(FIND(" ",G2546)&gt;=1,MID(G2546,FIND(" ",G2546)+1,LEN(G2546)),""),""),"")</f>
        <v/>
      </c>
      <c r="AC2546" s="51">
        <f>IFERROR(VALUE(MID($C2546,1,2)),0)</f>
        <v>80</v>
      </c>
      <c r="AD2546" s="44">
        <f>IFERROR(VALUE(MID($C2546,4,3)),0)</f>
        <v>132</v>
      </c>
      <c r="AE2546" s="51">
        <f>VALUE(RIGHT("00"&amp;AC2546,2)&amp;RIGHT("000"&amp;AD2546,3))</f>
        <v>80132</v>
      </c>
    </row>
    <row r="2547" spans="1:31">
      <c r="A2547" s="60" t="str">
        <f>IF(G2547&amp;Q2547&lt;&gt;"",W2547&amp;Q2547,"")</f>
        <v>ANDREblack</v>
      </c>
      <c r="B2547" s="60" t="str">
        <f>IF(C2547&lt;&gt;"",LEFT(C2547,9),"")</f>
        <v>80-132-09</v>
      </c>
      <c r="C2547" s="73" t="s">
        <v>7358</v>
      </c>
      <c r="D2547" s="73" t="s">
        <v>7356</v>
      </c>
      <c r="E2547" s="73">
        <v>8</v>
      </c>
      <c r="F2547" s="74">
        <v>8</v>
      </c>
      <c r="G2547" s="73" t="s">
        <v>7357</v>
      </c>
      <c r="H2547" s="73" t="s">
        <v>53</v>
      </c>
      <c r="I2547" s="73" t="s">
        <v>1479</v>
      </c>
      <c r="J2547" s="73" t="s">
        <v>337</v>
      </c>
      <c r="K2547" s="73" t="s">
        <v>390</v>
      </c>
      <c r="L2547" s="73" t="s">
        <v>383</v>
      </c>
      <c r="M2547" s="73" t="s">
        <v>388</v>
      </c>
      <c r="N2547" s="73" t="s">
        <v>32</v>
      </c>
      <c r="O2547" s="73" t="s">
        <v>386</v>
      </c>
      <c r="P2547" s="73" t="s">
        <v>907</v>
      </c>
      <c r="Q2547" s="73" t="s">
        <v>928</v>
      </c>
      <c r="R2547" s="73" t="s">
        <v>53</v>
      </c>
      <c r="V2547" s="60" t="str">
        <f>W2547&amp;H2547</f>
        <v>ANDREчерный</v>
      </c>
      <c r="W2547" s="60" t="str">
        <f>_xlfn.LET(_xlpm.TextCell,TEXT(G2547,"###"),IF(_xlpm.TextCell&lt;&gt;"",IF(StyleSpaceSplit,IFERROR(IF(FIND(" ",_xlpm.TextCell)&gt;=1,MID(_xlpm.TextCell,1,FIND(" ",_xlpm.TextCell)-1),_xlpm.TextCell),_xlpm.TextCell),_xlpm.TextCell),""))</f>
        <v>ANDRE</v>
      </c>
      <c r="X2547" s="60" t="str">
        <f>IF(A2547&lt;&gt;"",IFERROR(IF(FIND(" ",G2547)&gt;=1,MID(G2547,FIND(" ",G2547)+1,LEN(G2547)),""),""),"")</f>
        <v/>
      </c>
      <c r="AC2547" s="51">
        <f>IFERROR(VALUE(MID($C2547,1,2)),0)</f>
        <v>80</v>
      </c>
      <c r="AD2547" s="44">
        <f>IFERROR(VALUE(MID($C2547,4,3)),0)</f>
        <v>132</v>
      </c>
      <c r="AE2547" s="51">
        <f>VALUE(RIGHT("00"&amp;AC2547,2)&amp;RIGHT("000"&amp;AD2547,3))</f>
        <v>80132</v>
      </c>
    </row>
    <row r="2548" spans="1:31">
      <c r="A2548" s="60" t="str">
        <f>IF(G2548&amp;Q2548&lt;&gt;"",W2548&amp;Q2548,"")</f>
        <v>ANDREblack</v>
      </c>
      <c r="B2548" s="60" t="str">
        <f>IF(C2548&lt;&gt;"",LEFT(C2548,9),"")</f>
        <v>80-132-09</v>
      </c>
      <c r="C2548" s="73" t="s">
        <v>7359</v>
      </c>
      <c r="D2548" s="73" t="s">
        <v>7356</v>
      </c>
      <c r="E2548" s="73">
        <v>10</v>
      </c>
      <c r="F2548" s="74">
        <v>10</v>
      </c>
      <c r="G2548" s="73" t="s">
        <v>7357</v>
      </c>
      <c r="H2548" s="73" t="s">
        <v>53</v>
      </c>
      <c r="I2548" s="73" t="s">
        <v>1479</v>
      </c>
      <c r="J2548" s="73" t="s">
        <v>337</v>
      </c>
      <c r="K2548" s="73" t="s">
        <v>390</v>
      </c>
      <c r="L2548" s="73" t="s">
        <v>383</v>
      </c>
      <c r="M2548" s="73" t="s">
        <v>388</v>
      </c>
      <c r="N2548" s="73" t="s">
        <v>32</v>
      </c>
      <c r="O2548" s="73" t="s">
        <v>386</v>
      </c>
      <c r="P2548" s="73" t="s">
        <v>907</v>
      </c>
      <c r="Q2548" s="73" t="s">
        <v>928</v>
      </c>
      <c r="R2548" s="73" t="s">
        <v>53</v>
      </c>
      <c r="V2548" s="60" t="str">
        <f>W2548&amp;H2548</f>
        <v>ANDREчерный</v>
      </c>
      <c r="W2548" s="60" t="str">
        <f>_xlfn.LET(_xlpm.TextCell,TEXT(G2548,"###"),IF(_xlpm.TextCell&lt;&gt;"",IF(StyleSpaceSplit,IFERROR(IF(FIND(" ",_xlpm.TextCell)&gt;=1,MID(_xlpm.TextCell,1,FIND(" ",_xlpm.TextCell)-1),_xlpm.TextCell),_xlpm.TextCell),_xlpm.TextCell),""))</f>
        <v>ANDRE</v>
      </c>
      <c r="X2548" s="60" t="str">
        <f>IF(A2548&lt;&gt;"",IFERROR(IF(FIND(" ",G2548)&gt;=1,MID(G2548,FIND(" ",G2548)+1,LEN(G2548)),""),""),"")</f>
        <v/>
      </c>
      <c r="AC2548" s="51">
        <f>IFERROR(VALUE(MID($C2548,1,2)),0)</f>
        <v>80</v>
      </c>
      <c r="AD2548" s="44">
        <f>IFERROR(VALUE(MID($C2548,4,3)),0)</f>
        <v>132</v>
      </c>
      <c r="AE2548" s="51">
        <f>VALUE(RIGHT("00"&amp;AC2548,2)&amp;RIGHT("000"&amp;AD2548,3))</f>
        <v>80132</v>
      </c>
    </row>
    <row r="2549" spans="1:31">
      <c r="A2549" s="60" t="str">
        <f>IF(G2549&amp;Q2549&lt;&gt;"",W2549&amp;Q2549,"")</f>
        <v>CUTTYcognac</v>
      </c>
      <c r="B2549" s="60" t="str">
        <f>IF(C2549&lt;&gt;"",LEFT(C2549,9),"")</f>
        <v>80-133-14</v>
      </c>
      <c r="C2549" s="73" t="s">
        <v>1836</v>
      </c>
      <c r="D2549" s="73" t="s">
        <v>1837</v>
      </c>
      <c r="E2549" s="73">
        <v>7</v>
      </c>
      <c r="F2549" s="74">
        <v>7</v>
      </c>
      <c r="G2549" s="73" t="s">
        <v>1478</v>
      </c>
      <c r="H2549" s="73" t="s">
        <v>86</v>
      </c>
      <c r="I2549" s="73" t="s">
        <v>1838</v>
      </c>
      <c r="J2549" s="73" t="s">
        <v>337</v>
      </c>
      <c r="K2549" s="73" t="s">
        <v>387</v>
      </c>
      <c r="L2549" s="73" t="s">
        <v>383</v>
      </c>
      <c r="M2549" s="73" t="s">
        <v>388</v>
      </c>
      <c r="O2549" s="73" t="s">
        <v>386</v>
      </c>
      <c r="P2549" s="73" t="s">
        <v>907</v>
      </c>
      <c r="Q2549" s="73" t="s">
        <v>1193</v>
      </c>
      <c r="R2549" s="73" t="s">
        <v>86</v>
      </c>
      <c r="V2549" s="60" t="str">
        <f>W2549&amp;H2549</f>
        <v>CUTTYкоричневый</v>
      </c>
      <c r="W2549" s="60" t="str">
        <f>_xlfn.LET(_xlpm.TextCell,TEXT(G2549,"###"),IF(_xlpm.TextCell&lt;&gt;"",IF(StyleSpaceSplit,IFERROR(IF(FIND(" ",_xlpm.TextCell)&gt;=1,MID(_xlpm.TextCell,1,FIND(" ",_xlpm.TextCell)-1),_xlpm.TextCell),_xlpm.TextCell),_xlpm.TextCell),""))</f>
        <v>CUTTY</v>
      </c>
      <c r="X2549" s="60" t="str">
        <f>IF(A2549&lt;&gt;"",IFERROR(IF(FIND(" ",G2549)&gt;=1,MID(G2549,FIND(" ",G2549)+1,LEN(G2549)),""),""),"")</f>
        <v/>
      </c>
      <c r="AC2549" s="51">
        <f>IFERROR(VALUE(MID($C2549,1,2)),0)</f>
        <v>80</v>
      </c>
      <c r="AD2549" s="44">
        <f>IFERROR(VALUE(MID($C2549,4,3)),0)</f>
        <v>133</v>
      </c>
      <c r="AE2549" s="51">
        <f>VALUE(RIGHT("00"&amp;AC2549,2)&amp;RIGHT("000"&amp;AD2549,3))</f>
        <v>80133</v>
      </c>
    </row>
    <row r="2550" spans="1:31">
      <c r="A2550" s="60" t="str">
        <f>IF(G2550&amp;Q2550&lt;&gt;"",W2550&amp;Q2550,"")</f>
        <v>CUTTYred</v>
      </c>
      <c r="B2550" s="60" t="str">
        <f>IF(C2550&lt;&gt;"",LEFT(C2550,9),"")</f>
        <v>80-133-18</v>
      </c>
      <c r="C2550" s="73" t="s">
        <v>7360</v>
      </c>
      <c r="D2550" s="73" t="s">
        <v>7361</v>
      </c>
      <c r="E2550" s="73">
        <v>7</v>
      </c>
      <c r="F2550" s="74">
        <v>7</v>
      </c>
      <c r="G2550" s="73" t="s">
        <v>1478</v>
      </c>
      <c r="H2550" s="73" t="s">
        <v>78</v>
      </c>
      <c r="I2550" s="73" t="s">
        <v>1479</v>
      </c>
      <c r="J2550" s="73" t="s">
        <v>337</v>
      </c>
      <c r="K2550" s="73" t="s">
        <v>387</v>
      </c>
      <c r="L2550" s="73" t="s">
        <v>383</v>
      </c>
      <c r="M2550" s="73" t="s">
        <v>388</v>
      </c>
      <c r="N2550" s="73" t="s">
        <v>32</v>
      </c>
      <c r="O2550" s="73" t="s">
        <v>386</v>
      </c>
      <c r="P2550" s="73" t="s">
        <v>907</v>
      </c>
      <c r="Q2550" s="73" t="s">
        <v>969</v>
      </c>
      <c r="R2550" s="73" t="s">
        <v>78</v>
      </c>
      <c r="V2550" s="60" t="str">
        <f>W2550&amp;H2550</f>
        <v>CUTTYкрасный</v>
      </c>
      <c r="W2550" s="60" t="str">
        <f>_xlfn.LET(_xlpm.TextCell,TEXT(G2550,"###"),IF(_xlpm.TextCell&lt;&gt;"",IF(StyleSpaceSplit,IFERROR(IF(FIND(" ",_xlpm.TextCell)&gt;=1,MID(_xlpm.TextCell,1,FIND(" ",_xlpm.TextCell)-1),_xlpm.TextCell),_xlpm.TextCell),_xlpm.TextCell),""))</f>
        <v>CUTTY</v>
      </c>
      <c r="X2550" s="60" t="str">
        <f>IF(A2550&lt;&gt;"",IFERROR(IF(FIND(" ",G2550)&gt;=1,MID(G2550,FIND(" ",G2550)+1,LEN(G2550)),""),""),"")</f>
        <v/>
      </c>
      <c r="AC2550" s="51">
        <f>IFERROR(VALUE(MID($C2550,1,2)),0)</f>
        <v>80</v>
      </c>
      <c r="AD2550" s="44">
        <f>IFERROR(VALUE(MID($C2550,4,3)),0)</f>
        <v>133</v>
      </c>
      <c r="AE2550" s="51">
        <f>VALUE(RIGHT("00"&amp;AC2550,2)&amp;RIGHT("000"&amp;AD2550,3))</f>
        <v>80133</v>
      </c>
    </row>
    <row r="2551" spans="1:31">
      <c r="A2551" s="60" t="str">
        <f>IF(G2551&amp;Q2551&lt;&gt;"",W2551&amp;Q2551,"")</f>
        <v>CUTTYblack</v>
      </c>
      <c r="B2551" s="60" t="str">
        <f>IF(C2551&lt;&gt;"",LEFT(C2551,9),"")</f>
        <v>80-133-09</v>
      </c>
      <c r="C2551" s="73" t="s">
        <v>1476</v>
      </c>
      <c r="D2551" s="73" t="s">
        <v>1477</v>
      </c>
      <c r="E2551" s="73">
        <v>7.5</v>
      </c>
      <c r="F2551" s="74">
        <v>75</v>
      </c>
      <c r="G2551" s="73" t="s">
        <v>1478</v>
      </c>
      <c r="H2551" s="73" t="s">
        <v>53</v>
      </c>
      <c r="I2551" s="73" t="s">
        <v>1479</v>
      </c>
      <c r="J2551" s="73" t="s">
        <v>337</v>
      </c>
      <c r="K2551" s="73" t="s">
        <v>387</v>
      </c>
      <c r="L2551" s="73" t="s">
        <v>383</v>
      </c>
      <c r="M2551" s="73" t="s">
        <v>389</v>
      </c>
      <c r="N2551" s="73" t="s">
        <v>32</v>
      </c>
      <c r="O2551" s="73" t="s">
        <v>386</v>
      </c>
      <c r="P2551" s="73" t="s">
        <v>907</v>
      </c>
      <c r="Q2551" s="73" t="s">
        <v>928</v>
      </c>
      <c r="R2551" s="73" t="s">
        <v>53</v>
      </c>
      <c r="V2551" s="60" t="str">
        <f>W2551&amp;H2551</f>
        <v>CUTTYчерный</v>
      </c>
      <c r="W2551" s="60" t="str">
        <f>_xlfn.LET(_xlpm.TextCell,TEXT(G2551,"###"),IF(_xlpm.TextCell&lt;&gt;"",IF(StyleSpaceSplit,IFERROR(IF(FIND(" ",_xlpm.TextCell)&gt;=1,MID(_xlpm.TextCell,1,FIND(" ",_xlpm.TextCell)-1),_xlpm.TextCell),_xlpm.TextCell),_xlpm.TextCell),""))</f>
        <v>CUTTY</v>
      </c>
      <c r="X2551" s="60" t="str">
        <f>IF(A2551&lt;&gt;"",IFERROR(IF(FIND(" ",G2551)&gt;=1,MID(G2551,FIND(" ",G2551)+1,LEN(G2551)),""),""),"")</f>
        <v/>
      </c>
      <c r="AC2551" s="51">
        <f>IFERROR(VALUE(MID($C2551,1,2)),0)</f>
        <v>80</v>
      </c>
      <c r="AD2551" s="44">
        <f>IFERROR(VALUE(MID($C2551,4,3)),0)</f>
        <v>133</v>
      </c>
      <c r="AE2551" s="51">
        <f>VALUE(RIGHT("00"&amp;AC2551,2)&amp;RIGHT("000"&amp;AD2551,3))</f>
        <v>80133</v>
      </c>
    </row>
    <row r="2552" spans="1:31">
      <c r="A2552" s="60" t="str">
        <f>IF(G2552&amp;Q2552&lt;&gt;"",W2552&amp;Q2552,"")</f>
        <v>DRIVER 001brown</v>
      </c>
      <c r="B2552" s="60" t="str">
        <f>IF(C2552&lt;&gt;"",LEFT(C2552,9),"")</f>
        <v>80-541-14</v>
      </c>
      <c r="C2552" s="73" t="s">
        <v>1839</v>
      </c>
      <c r="D2552" s="73" t="s">
        <v>1840</v>
      </c>
      <c r="E2552" s="73">
        <v>9.5</v>
      </c>
      <c r="F2552" s="74">
        <v>95</v>
      </c>
      <c r="G2552" s="73" t="s">
        <v>1841</v>
      </c>
      <c r="H2552" s="73" t="s">
        <v>86</v>
      </c>
      <c r="I2552" s="73" t="s">
        <v>1179</v>
      </c>
      <c r="J2552" s="73" t="s">
        <v>337</v>
      </c>
      <c r="K2552" s="73" t="s">
        <v>390</v>
      </c>
      <c r="L2552" s="73" t="s">
        <v>383</v>
      </c>
      <c r="M2552" s="73" t="s">
        <v>388</v>
      </c>
      <c r="N2552" s="73" t="s">
        <v>32</v>
      </c>
      <c r="O2552" s="73" t="s">
        <v>386</v>
      </c>
      <c r="P2552" s="73" t="s">
        <v>907</v>
      </c>
      <c r="Q2552" s="73" t="s">
        <v>1033</v>
      </c>
      <c r="R2552" s="73" t="s">
        <v>86</v>
      </c>
      <c r="V2552" s="60" t="str">
        <f>W2552&amp;H2552</f>
        <v>DRIVER 001коричневый</v>
      </c>
      <c r="W2552" s="60" t="str">
        <f>_xlfn.LET(_xlpm.TextCell,TEXT(G2552,"###"),IF(_xlpm.TextCell&lt;&gt;"",IF(StyleSpaceSplit,IFERROR(IF(FIND(" ",_xlpm.TextCell)&gt;=1,MID(_xlpm.TextCell,1,FIND(" ",_xlpm.TextCell)-1),_xlpm.TextCell),_xlpm.TextCell),_xlpm.TextCell),""))</f>
        <v>DRIVER 001</v>
      </c>
      <c r="X2552" s="60" t="str">
        <f>IF(A2552&lt;&gt;"",IFERROR(IF(FIND(" ",G2552)&gt;=1,MID(G2552,FIND(" ",G2552)+1,LEN(G2552)),""),""),"")</f>
        <v>001</v>
      </c>
      <c r="AC2552" s="51">
        <f>IFERROR(VALUE(MID($C2552,1,2)),0)</f>
        <v>80</v>
      </c>
      <c r="AD2552" s="44">
        <f>IFERROR(VALUE(MID($C2552,4,3)),0)</f>
        <v>541</v>
      </c>
      <c r="AE2552" s="51">
        <f>VALUE(RIGHT("00"&amp;AC2552,2)&amp;RIGHT("000"&amp;AD2552,3))</f>
        <v>80541</v>
      </c>
    </row>
    <row r="2553" spans="1:31">
      <c r="A2553" s="60" t="str">
        <f>IF(G2553&amp;Q2553&lt;&gt;"",W2553&amp;Q2553,"")</f>
        <v>DRIVER 002brown</v>
      </c>
      <c r="B2553" s="60" t="str">
        <f>IF(C2553&lt;&gt;"",LEFT(C2553,9),"")</f>
        <v>80-542-14</v>
      </c>
      <c r="C2553" s="73" t="s">
        <v>1842</v>
      </c>
      <c r="D2553" s="73" t="s">
        <v>1843</v>
      </c>
      <c r="E2553" s="73">
        <v>9</v>
      </c>
      <c r="F2553" s="74">
        <v>9</v>
      </c>
      <c r="G2553" s="73" t="s">
        <v>1844</v>
      </c>
      <c r="H2553" s="73" t="s">
        <v>86</v>
      </c>
      <c r="I2553" s="73" t="s">
        <v>1838</v>
      </c>
      <c r="J2553" s="73" t="s">
        <v>337</v>
      </c>
      <c r="K2553" s="73" t="s">
        <v>390</v>
      </c>
      <c r="L2553" s="73" t="s">
        <v>383</v>
      </c>
      <c r="M2553" s="73" t="s">
        <v>388</v>
      </c>
      <c r="N2553" s="73" t="s">
        <v>32</v>
      </c>
      <c r="O2553" s="73" t="s">
        <v>386</v>
      </c>
      <c r="P2553" s="73" t="s">
        <v>907</v>
      </c>
      <c r="Q2553" s="73" t="s">
        <v>1033</v>
      </c>
      <c r="R2553" s="73" t="s">
        <v>86</v>
      </c>
      <c r="V2553" s="60" t="str">
        <f>W2553&amp;H2553</f>
        <v>DRIVER 002коричневый</v>
      </c>
      <c r="W2553" s="60" t="str">
        <f>_xlfn.LET(_xlpm.TextCell,TEXT(G2553,"###"),IF(_xlpm.TextCell&lt;&gt;"",IF(StyleSpaceSplit,IFERROR(IF(FIND(" ",_xlpm.TextCell)&gt;=1,MID(_xlpm.TextCell,1,FIND(" ",_xlpm.TextCell)-1),_xlpm.TextCell),_xlpm.TextCell),_xlpm.TextCell),""))</f>
        <v>DRIVER 002</v>
      </c>
      <c r="X2553" s="60" t="str">
        <f>IF(A2553&lt;&gt;"",IFERROR(IF(FIND(" ",G2553)&gt;=1,MID(G2553,FIND(" ",G2553)+1,LEN(G2553)),""),""),"")</f>
        <v>002</v>
      </c>
      <c r="AC2553" s="51">
        <f>IFERROR(VALUE(MID($C2553,1,2)),0)</f>
        <v>80</v>
      </c>
      <c r="AD2553" s="44">
        <f>IFERROR(VALUE(MID($C2553,4,3)),0)</f>
        <v>542</v>
      </c>
      <c r="AE2553" s="51">
        <f>VALUE(RIGHT("00"&amp;AC2553,2)&amp;RIGHT("000"&amp;AD2553,3))</f>
        <v>80542</v>
      </c>
    </row>
    <row r="2554" spans="1:31">
      <c r="A2554" s="60" t="str">
        <f>IF(G2554&amp;Q2554&lt;&gt;"",W2554&amp;Q2554,"")</f>
        <v>DRIVER 003brown</v>
      </c>
      <c r="B2554" s="60" t="str">
        <f>IF(C2554&lt;&gt;"",LEFT(C2554,9),"")</f>
        <v>80-543-14</v>
      </c>
      <c r="C2554" s="73" t="s">
        <v>1845</v>
      </c>
      <c r="D2554" s="73" t="s">
        <v>1846</v>
      </c>
      <c r="E2554" s="73">
        <v>9</v>
      </c>
      <c r="F2554" s="74">
        <v>9</v>
      </c>
      <c r="G2554" s="73" t="s">
        <v>1847</v>
      </c>
      <c r="H2554" s="73" t="s">
        <v>86</v>
      </c>
      <c r="I2554" s="73" t="s">
        <v>1838</v>
      </c>
      <c r="J2554" s="73" t="s">
        <v>337</v>
      </c>
      <c r="K2554" s="73" t="s">
        <v>390</v>
      </c>
      <c r="L2554" s="73" t="s">
        <v>383</v>
      </c>
      <c r="M2554" s="73" t="s">
        <v>388</v>
      </c>
      <c r="N2554" s="73" t="s">
        <v>32</v>
      </c>
      <c r="O2554" s="73" t="s">
        <v>386</v>
      </c>
      <c r="P2554" s="73" t="s">
        <v>907</v>
      </c>
      <c r="Q2554" s="73" t="s">
        <v>1033</v>
      </c>
      <c r="R2554" s="73" t="s">
        <v>86</v>
      </c>
      <c r="V2554" s="60" t="str">
        <f>W2554&amp;H2554</f>
        <v>DRIVER 003коричневый</v>
      </c>
      <c r="W2554" s="60" t="str">
        <f>_xlfn.LET(_xlpm.TextCell,TEXT(G2554,"###"),IF(_xlpm.TextCell&lt;&gt;"",IF(StyleSpaceSplit,IFERROR(IF(FIND(" ",_xlpm.TextCell)&gt;=1,MID(_xlpm.TextCell,1,FIND(" ",_xlpm.TextCell)-1),_xlpm.TextCell),_xlpm.TextCell),_xlpm.TextCell),""))</f>
        <v>DRIVER 003</v>
      </c>
      <c r="X2554" s="60" t="str">
        <f>IF(A2554&lt;&gt;"",IFERROR(IF(FIND(" ",G2554)&gt;=1,MID(G2554,FIND(" ",G2554)+1,LEN(G2554)),""),""),"")</f>
        <v>003</v>
      </c>
      <c r="AC2554" s="51">
        <f>IFERROR(VALUE(MID($C2554,1,2)),0)</f>
        <v>80</v>
      </c>
      <c r="AD2554" s="44">
        <f>IFERROR(VALUE(MID($C2554,4,3)),0)</f>
        <v>543</v>
      </c>
      <c r="AE2554" s="51">
        <f>VALUE(RIGHT("00"&amp;AC2554,2)&amp;RIGHT("000"&amp;AD2554,3))</f>
        <v>80543</v>
      </c>
    </row>
    <row r="2555" spans="1:31">
      <c r="A2555" s="60" t="str">
        <f>IF(G2555&amp;Q2555&lt;&gt;"",W2555&amp;Q2555,"")</f>
        <v>DRIVER 003black</v>
      </c>
      <c r="B2555" s="60" t="str">
        <f>IF(C2555&lt;&gt;"",LEFT(C2555,9),"")</f>
        <v>80-543-09</v>
      </c>
      <c r="C2555" s="73" t="s">
        <v>5095</v>
      </c>
      <c r="D2555" s="73" t="s">
        <v>5096</v>
      </c>
      <c r="E2555" s="73">
        <v>8</v>
      </c>
      <c r="F2555" s="74">
        <v>8</v>
      </c>
      <c r="G2555" s="73" t="s">
        <v>1847</v>
      </c>
      <c r="H2555" s="73" t="s">
        <v>53</v>
      </c>
      <c r="I2555" s="73" t="s">
        <v>5097</v>
      </c>
      <c r="J2555" s="73" t="s">
        <v>337</v>
      </c>
      <c r="K2555" s="73" t="s">
        <v>390</v>
      </c>
      <c r="L2555" s="73" t="s">
        <v>383</v>
      </c>
      <c r="M2555" s="73" t="s">
        <v>388</v>
      </c>
      <c r="N2555" s="73" t="s">
        <v>32</v>
      </c>
      <c r="O2555" s="73" t="s">
        <v>386</v>
      </c>
      <c r="P2555" s="73" t="s">
        <v>907</v>
      </c>
      <c r="Q2555" s="73" t="s">
        <v>928</v>
      </c>
      <c r="R2555" s="73" t="s">
        <v>53</v>
      </c>
      <c r="V2555" s="60" t="str">
        <f>W2555&amp;H2555</f>
        <v>DRIVER 003черный</v>
      </c>
      <c r="W2555" s="60" t="str">
        <f>_xlfn.LET(_xlpm.TextCell,TEXT(G2555,"###"),IF(_xlpm.TextCell&lt;&gt;"",IF(StyleSpaceSplit,IFERROR(IF(FIND(" ",_xlpm.TextCell)&gt;=1,MID(_xlpm.TextCell,1,FIND(" ",_xlpm.TextCell)-1),_xlpm.TextCell),_xlpm.TextCell),_xlpm.TextCell),""))</f>
        <v>DRIVER 003</v>
      </c>
      <c r="X2555" s="60" t="str">
        <f>IF(A2555&lt;&gt;"",IFERROR(IF(FIND(" ",G2555)&gt;=1,MID(G2555,FIND(" ",G2555)+1,LEN(G2555)),""),""),"")</f>
        <v>003</v>
      </c>
      <c r="AC2555" s="51">
        <f>IFERROR(VALUE(MID($C2555,1,2)),0)</f>
        <v>80</v>
      </c>
      <c r="AD2555" s="44">
        <f>IFERROR(VALUE(MID($C2555,4,3)),0)</f>
        <v>543</v>
      </c>
      <c r="AE2555" s="51">
        <f>VALUE(RIGHT("00"&amp;AC2555,2)&amp;RIGHT("000"&amp;AD2555,3))</f>
        <v>80543</v>
      </c>
    </row>
    <row r="2556" spans="1:31">
      <c r="A2556" s="60" t="str">
        <f>IF(G2556&amp;Q2556&lt;&gt;"",W2556&amp;Q2556,"")</f>
        <v>DRIVER 004cognac</v>
      </c>
      <c r="B2556" s="60" t="str">
        <f>IF(C2556&lt;&gt;"",LEFT(C2556,9),"")</f>
        <v>80-544-14</v>
      </c>
      <c r="C2556" s="73" t="s">
        <v>1848</v>
      </c>
      <c r="D2556" s="73" t="s">
        <v>1849</v>
      </c>
      <c r="E2556" s="73">
        <v>10.5</v>
      </c>
      <c r="F2556" s="74">
        <v>15</v>
      </c>
      <c r="G2556" s="73" t="s">
        <v>1850</v>
      </c>
      <c r="H2556" s="73" t="s">
        <v>86</v>
      </c>
      <c r="I2556" s="73" t="s">
        <v>1838</v>
      </c>
      <c r="J2556" s="73" t="s">
        <v>337</v>
      </c>
      <c r="K2556" s="73" t="s">
        <v>390</v>
      </c>
      <c r="L2556" s="73" t="s">
        <v>383</v>
      </c>
      <c r="M2556" s="73" t="s">
        <v>388</v>
      </c>
      <c r="N2556" s="73" t="s">
        <v>32</v>
      </c>
      <c r="O2556" s="73" t="s">
        <v>386</v>
      </c>
      <c r="P2556" s="73" t="s">
        <v>907</v>
      </c>
      <c r="Q2556" s="73" t="s">
        <v>1193</v>
      </c>
      <c r="R2556" s="73" t="s">
        <v>86</v>
      </c>
      <c r="V2556" s="60" t="str">
        <f>W2556&amp;H2556</f>
        <v>DRIVER 004коричневый</v>
      </c>
      <c r="W2556" s="60" t="str">
        <f>_xlfn.LET(_xlpm.TextCell,TEXT(G2556,"###"),IF(_xlpm.TextCell&lt;&gt;"",IF(StyleSpaceSplit,IFERROR(IF(FIND(" ",_xlpm.TextCell)&gt;=1,MID(_xlpm.TextCell,1,FIND(" ",_xlpm.TextCell)-1),_xlpm.TextCell),_xlpm.TextCell),_xlpm.TextCell),""))</f>
        <v>DRIVER 004</v>
      </c>
      <c r="X2556" s="60" t="str">
        <f>IF(A2556&lt;&gt;"",IFERROR(IF(FIND(" ",G2556)&gt;=1,MID(G2556,FIND(" ",G2556)+1,LEN(G2556)),""),""),"")</f>
        <v>004</v>
      </c>
      <c r="AC2556" s="51">
        <f>IFERROR(VALUE(MID($C2556,1,2)),0)</f>
        <v>80</v>
      </c>
      <c r="AD2556" s="44">
        <f>IFERROR(VALUE(MID($C2556,4,3)),0)</f>
        <v>544</v>
      </c>
      <c r="AE2556" s="51">
        <f>VALUE(RIGHT("00"&amp;AC2556,2)&amp;RIGHT("000"&amp;AD2556,3))</f>
        <v>80544</v>
      </c>
    </row>
    <row r="2557" spans="1:31">
      <c r="A2557" s="60" t="str">
        <f>IF(G2557&amp;Q2557&lt;&gt;"",W2557&amp;Q2557,"")</f>
        <v>DRIVER W17001brown</v>
      </c>
      <c r="B2557" s="60" t="str">
        <f>IF(C2557&lt;&gt;"",LEFT(C2557,9),"")</f>
        <v>80-476-14</v>
      </c>
      <c r="C2557" s="73" t="s">
        <v>3041</v>
      </c>
      <c r="D2557" s="73" t="s">
        <v>3042</v>
      </c>
      <c r="E2557" s="73">
        <v>8</v>
      </c>
      <c r="F2557" s="74">
        <v>8</v>
      </c>
      <c r="G2557" s="73" t="s">
        <v>3039</v>
      </c>
      <c r="H2557" s="73" t="s">
        <v>86</v>
      </c>
      <c r="I2557" s="73" t="s">
        <v>1179</v>
      </c>
      <c r="J2557" s="73" t="s">
        <v>337</v>
      </c>
      <c r="K2557" s="73" t="s">
        <v>390</v>
      </c>
      <c r="L2557" s="73" t="s">
        <v>383</v>
      </c>
      <c r="M2557" s="73" t="s">
        <v>389</v>
      </c>
      <c r="N2557" s="73" t="s">
        <v>32</v>
      </c>
      <c r="O2557" s="73" t="s">
        <v>386</v>
      </c>
      <c r="P2557" s="73" t="s">
        <v>907</v>
      </c>
      <c r="Q2557" s="73" t="s">
        <v>1033</v>
      </c>
      <c r="R2557" s="73" t="s">
        <v>86</v>
      </c>
      <c r="V2557" s="60" t="str">
        <f>W2557&amp;H2557</f>
        <v>DRIVER W17001коричневый</v>
      </c>
      <c r="W2557" s="60" t="str">
        <f>_xlfn.LET(_xlpm.TextCell,TEXT(G2557,"###"),IF(_xlpm.TextCell&lt;&gt;"",IF(StyleSpaceSplit,IFERROR(IF(FIND(" ",_xlpm.TextCell)&gt;=1,MID(_xlpm.TextCell,1,FIND(" ",_xlpm.TextCell)-1),_xlpm.TextCell),_xlpm.TextCell),_xlpm.TextCell),""))</f>
        <v>DRIVER W17001</v>
      </c>
      <c r="X2557" s="60" t="str">
        <f>IF(A2557&lt;&gt;"",IFERROR(IF(FIND(" ",G2557)&gt;=1,MID(G2557,FIND(" ",G2557)+1,LEN(G2557)),""),""),"")</f>
        <v>W17001</v>
      </c>
      <c r="AC2557" s="51">
        <f>IFERROR(VALUE(MID($C2557,1,2)),0)</f>
        <v>80</v>
      </c>
      <c r="AD2557" s="44">
        <f>IFERROR(VALUE(MID($C2557,4,3)),0)</f>
        <v>476</v>
      </c>
      <c r="AE2557" s="51">
        <f>VALUE(RIGHT("00"&amp;AC2557,2)&amp;RIGHT("000"&amp;AD2557,3))</f>
        <v>80476</v>
      </c>
    </row>
    <row r="2558" spans="1:31">
      <c r="A2558" s="60" t="str">
        <f>IF(G2558&amp;Q2558&lt;&gt;"",W2558&amp;Q2558,"")</f>
        <v>DRIVER W17001brown</v>
      </c>
      <c r="B2558" s="60" t="str">
        <f>IF(C2558&lt;&gt;"",LEFT(C2558,9),"")</f>
        <v>80-476-14</v>
      </c>
      <c r="C2558" s="73" t="s">
        <v>3043</v>
      </c>
      <c r="D2558" s="73" t="s">
        <v>3042</v>
      </c>
      <c r="E2558" s="73">
        <v>10</v>
      </c>
      <c r="F2558" s="74">
        <v>10</v>
      </c>
      <c r="G2558" s="73" t="s">
        <v>3039</v>
      </c>
      <c r="H2558" s="73" t="s">
        <v>86</v>
      </c>
      <c r="I2558" s="73" t="s">
        <v>1179</v>
      </c>
      <c r="J2558" s="73" t="s">
        <v>337</v>
      </c>
      <c r="K2558" s="73" t="s">
        <v>390</v>
      </c>
      <c r="L2558" s="73" t="s">
        <v>383</v>
      </c>
      <c r="M2558" s="73" t="s">
        <v>389</v>
      </c>
      <c r="N2558" s="73" t="s">
        <v>32</v>
      </c>
      <c r="O2558" s="73" t="s">
        <v>386</v>
      </c>
      <c r="P2558" s="73" t="s">
        <v>907</v>
      </c>
      <c r="Q2558" s="73" t="s">
        <v>1033</v>
      </c>
      <c r="R2558" s="73" t="s">
        <v>86</v>
      </c>
      <c r="V2558" s="60" t="str">
        <f>W2558&amp;H2558</f>
        <v>DRIVER W17001коричневый</v>
      </c>
      <c r="W2558" s="60" t="str">
        <f>_xlfn.LET(_xlpm.TextCell,TEXT(G2558,"###"),IF(_xlpm.TextCell&lt;&gt;"",IF(StyleSpaceSplit,IFERROR(IF(FIND(" ",_xlpm.TextCell)&gt;=1,MID(_xlpm.TextCell,1,FIND(" ",_xlpm.TextCell)-1),_xlpm.TextCell),_xlpm.TextCell),_xlpm.TextCell),""))</f>
        <v>DRIVER W17001</v>
      </c>
      <c r="X2558" s="60" t="str">
        <f>IF(A2558&lt;&gt;"",IFERROR(IF(FIND(" ",G2558)&gt;=1,MID(G2558,FIND(" ",G2558)+1,LEN(G2558)),""),""),"")</f>
        <v>W17001</v>
      </c>
      <c r="AC2558" s="51">
        <f>IFERROR(VALUE(MID($C2558,1,2)),0)</f>
        <v>80</v>
      </c>
      <c r="AD2558" s="44">
        <f>IFERROR(VALUE(MID($C2558,4,3)),0)</f>
        <v>476</v>
      </c>
      <c r="AE2558" s="51">
        <f>VALUE(RIGHT("00"&amp;AC2558,2)&amp;RIGHT("000"&amp;AD2558,3))</f>
        <v>80476</v>
      </c>
    </row>
    <row r="2559" spans="1:31">
      <c r="A2559" s="60" t="str">
        <f>IF(G2559&amp;Q2559&lt;&gt;"",W2559&amp;Q2559,"")</f>
        <v>DRIVER W17001black</v>
      </c>
      <c r="B2559" s="60" t="str">
        <f>IF(C2559&lt;&gt;"",LEFT(C2559,9),"")</f>
        <v>80-476-09</v>
      </c>
      <c r="C2559" s="73" t="s">
        <v>3037</v>
      </c>
      <c r="D2559" s="73" t="s">
        <v>3038</v>
      </c>
      <c r="E2559" s="73">
        <v>9</v>
      </c>
      <c r="F2559" s="74">
        <v>9</v>
      </c>
      <c r="G2559" s="73" t="s">
        <v>3039</v>
      </c>
      <c r="H2559" s="73" t="s">
        <v>53</v>
      </c>
      <c r="I2559" s="73" t="s">
        <v>1179</v>
      </c>
      <c r="J2559" s="73" t="s">
        <v>337</v>
      </c>
      <c r="K2559" s="73" t="s">
        <v>390</v>
      </c>
      <c r="L2559" s="73" t="s">
        <v>383</v>
      </c>
      <c r="M2559" s="73" t="s">
        <v>389</v>
      </c>
      <c r="N2559" s="73" t="s">
        <v>32</v>
      </c>
      <c r="O2559" s="73" t="s">
        <v>386</v>
      </c>
      <c r="P2559" s="73" t="s">
        <v>907</v>
      </c>
      <c r="Q2559" s="73" t="s">
        <v>928</v>
      </c>
      <c r="R2559" s="73" t="s">
        <v>53</v>
      </c>
      <c r="V2559" s="60" t="str">
        <f>W2559&amp;H2559</f>
        <v>DRIVER W17001черный</v>
      </c>
      <c r="W2559" s="60" t="str">
        <f>_xlfn.LET(_xlpm.TextCell,TEXT(G2559,"###"),IF(_xlpm.TextCell&lt;&gt;"",IF(StyleSpaceSplit,IFERROR(IF(FIND(" ",_xlpm.TextCell)&gt;=1,MID(_xlpm.TextCell,1,FIND(" ",_xlpm.TextCell)-1),_xlpm.TextCell),_xlpm.TextCell),_xlpm.TextCell),""))</f>
        <v>DRIVER W17001</v>
      </c>
      <c r="X2559" s="60" t="str">
        <f>IF(A2559&lt;&gt;"",IFERROR(IF(FIND(" ",G2559)&gt;=1,MID(G2559,FIND(" ",G2559)+1,LEN(G2559)),""),""),"")</f>
        <v>W17001</v>
      </c>
      <c r="AC2559" s="51">
        <f>IFERROR(VALUE(MID($C2559,1,2)),0)</f>
        <v>80</v>
      </c>
      <c r="AD2559" s="44">
        <f>IFERROR(VALUE(MID($C2559,4,3)),0)</f>
        <v>476</v>
      </c>
      <c r="AE2559" s="51">
        <f>VALUE(RIGHT("00"&amp;AC2559,2)&amp;RIGHT("000"&amp;AD2559,3))</f>
        <v>80476</v>
      </c>
    </row>
    <row r="2560" spans="1:31">
      <c r="A2560" s="60" t="str">
        <f>IF(G2560&amp;Q2560&lt;&gt;"",W2560&amp;Q2560,"")</f>
        <v>DRIVER W17001black</v>
      </c>
      <c r="B2560" s="60" t="str">
        <f>IF(C2560&lt;&gt;"",LEFT(C2560,9),"")</f>
        <v>80-476-09</v>
      </c>
      <c r="C2560" s="73" t="s">
        <v>3040</v>
      </c>
      <c r="D2560" s="73" t="s">
        <v>3038</v>
      </c>
      <c r="E2560" s="73">
        <v>10</v>
      </c>
      <c r="F2560" s="74">
        <v>10</v>
      </c>
      <c r="G2560" s="73" t="s">
        <v>3039</v>
      </c>
      <c r="H2560" s="73" t="s">
        <v>53</v>
      </c>
      <c r="I2560" s="73" t="s">
        <v>1179</v>
      </c>
      <c r="J2560" s="73" t="s">
        <v>337</v>
      </c>
      <c r="K2560" s="73" t="s">
        <v>390</v>
      </c>
      <c r="L2560" s="73" t="s">
        <v>383</v>
      </c>
      <c r="M2560" s="73" t="s">
        <v>389</v>
      </c>
      <c r="N2560" s="73" t="s">
        <v>32</v>
      </c>
      <c r="O2560" s="73" t="s">
        <v>386</v>
      </c>
      <c r="P2560" s="73" t="s">
        <v>907</v>
      </c>
      <c r="Q2560" s="73" t="s">
        <v>928</v>
      </c>
      <c r="R2560" s="73" t="s">
        <v>53</v>
      </c>
      <c r="V2560" s="60" t="str">
        <f>W2560&amp;H2560</f>
        <v>DRIVER W17001черный</v>
      </c>
      <c r="W2560" s="60" t="str">
        <f>_xlfn.LET(_xlpm.TextCell,TEXT(G2560,"###"),IF(_xlpm.TextCell&lt;&gt;"",IF(StyleSpaceSplit,IFERROR(IF(FIND(" ",_xlpm.TextCell)&gt;=1,MID(_xlpm.TextCell,1,FIND(" ",_xlpm.TextCell)-1),_xlpm.TextCell),_xlpm.TextCell),_xlpm.TextCell),""))</f>
        <v>DRIVER W17001</v>
      </c>
      <c r="X2560" s="60" t="str">
        <f>IF(A2560&lt;&gt;"",IFERROR(IF(FIND(" ",G2560)&gt;=1,MID(G2560,FIND(" ",G2560)+1,LEN(G2560)),""),""),"")</f>
        <v>W17001</v>
      </c>
      <c r="AC2560" s="51">
        <f>IFERROR(VALUE(MID($C2560,1,2)),0)</f>
        <v>80</v>
      </c>
      <c r="AD2560" s="44">
        <f>IFERROR(VALUE(MID($C2560,4,3)),0)</f>
        <v>476</v>
      </c>
      <c r="AE2560" s="51">
        <f>VALUE(RIGHT("00"&amp;AC2560,2)&amp;RIGHT("000"&amp;AD2560,3))</f>
        <v>80476</v>
      </c>
    </row>
    <row r="2561" spans="1:31">
      <c r="A2561" s="60" t="str">
        <f>IF(G2561&amp;Q2561&lt;&gt;"",W2561&amp;Q2561,"")</f>
        <v>EXOSbrown</v>
      </c>
      <c r="B2561" s="60" t="str">
        <f>IF(C2561&lt;&gt;"",LEFT(C2561,9),"")</f>
        <v>80-134-14</v>
      </c>
      <c r="C2561" s="73" t="s">
        <v>7362</v>
      </c>
      <c r="D2561" s="73" t="s">
        <v>7363</v>
      </c>
      <c r="E2561" s="73">
        <v>11</v>
      </c>
      <c r="F2561" s="74">
        <v>11</v>
      </c>
      <c r="G2561" s="73" t="s">
        <v>1482</v>
      </c>
      <c r="H2561" s="73" t="s">
        <v>86</v>
      </c>
      <c r="I2561" s="73" t="s">
        <v>1479</v>
      </c>
      <c r="J2561" s="73" t="s">
        <v>337</v>
      </c>
      <c r="K2561" s="73" t="s">
        <v>390</v>
      </c>
      <c r="L2561" s="73" t="s">
        <v>383</v>
      </c>
      <c r="M2561" s="73" t="s">
        <v>388</v>
      </c>
      <c r="N2561" s="73" t="s">
        <v>32</v>
      </c>
      <c r="O2561" s="73" t="s">
        <v>386</v>
      </c>
      <c r="P2561" s="73" t="s">
        <v>907</v>
      </c>
      <c r="Q2561" s="73" t="s">
        <v>1033</v>
      </c>
      <c r="R2561" s="73" t="s">
        <v>86</v>
      </c>
      <c r="V2561" s="60" t="str">
        <f>W2561&amp;H2561</f>
        <v>EXOSкоричневый</v>
      </c>
      <c r="W2561" s="60" t="str">
        <f>_xlfn.LET(_xlpm.TextCell,TEXT(G2561,"###"),IF(_xlpm.TextCell&lt;&gt;"",IF(StyleSpaceSplit,IFERROR(IF(FIND(" ",_xlpm.TextCell)&gt;=1,MID(_xlpm.TextCell,1,FIND(" ",_xlpm.TextCell)-1),_xlpm.TextCell),_xlpm.TextCell),_xlpm.TextCell),""))</f>
        <v>EXOS</v>
      </c>
      <c r="X2561" s="60" t="str">
        <f>IF(A2561&lt;&gt;"",IFERROR(IF(FIND(" ",G2561)&gt;=1,MID(G2561,FIND(" ",G2561)+1,LEN(G2561)),""),""),"")</f>
        <v/>
      </c>
      <c r="AC2561" s="51">
        <f>IFERROR(VALUE(MID($C2561,1,2)),0)</f>
        <v>80</v>
      </c>
      <c r="AD2561" s="44">
        <f>IFERROR(VALUE(MID($C2561,4,3)),0)</f>
        <v>134</v>
      </c>
      <c r="AE2561" s="51">
        <f>VALUE(RIGHT("00"&amp;AC2561,2)&amp;RIGHT("000"&amp;AD2561,3))</f>
        <v>80134</v>
      </c>
    </row>
    <row r="2562" spans="1:31">
      <c r="A2562" s="60" t="str">
        <f>IF(G2562&amp;Q2562&lt;&gt;"",W2562&amp;Q2562,"")</f>
        <v>EXOSblack</v>
      </c>
      <c r="B2562" s="60" t="str">
        <f>IF(C2562&lt;&gt;"",LEFT(C2562,9),"")</f>
        <v>80-134-09</v>
      </c>
      <c r="C2562" s="73" t="s">
        <v>1480</v>
      </c>
      <c r="D2562" s="73" t="s">
        <v>1481</v>
      </c>
      <c r="E2562" s="73">
        <v>8</v>
      </c>
      <c r="F2562" s="74">
        <v>8</v>
      </c>
      <c r="G2562" s="73" t="s">
        <v>1482</v>
      </c>
      <c r="H2562" s="73" t="s">
        <v>53</v>
      </c>
      <c r="I2562" s="73" t="s">
        <v>1479</v>
      </c>
      <c r="J2562" s="73" t="s">
        <v>337</v>
      </c>
      <c r="K2562" s="73" t="s">
        <v>382</v>
      </c>
      <c r="L2562" s="73" t="s">
        <v>383</v>
      </c>
      <c r="M2562" s="73" t="s">
        <v>389</v>
      </c>
      <c r="N2562" s="73" t="s">
        <v>32</v>
      </c>
      <c r="O2562" s="73" t="s">
        <v>386</v>
      </c>
      <c r="P2562" s="73" t="s">
        <v>907</v>
      </c>
      <c r="Q2562" s="73" t="s">
        <v>928</v>
      </c>
      <c r="R2562" s="73" t="s">
        <v>53</v>
      </c>
      <c r="V2562" s="60" t="str">
        <f>W2562&amp;H2562</f>
        <v>EXOSчерный</v>
      </c>
      <c r="W2562" s="60" t="str">
        <f>_xlfn.LET(_xlpm.TextCell,TEXT(G2562,"###"),IF(_xlpm.TextCell&lt;&gt;"",IF(StyleSpaceSplit,IFERROR(IF(FIND(" ",_xlpm.TextCell)&gt;=1,MID(_xlpm.TextCell,1,FIND(" ",_xlpm.TextCell)-1),_xlpm.TextCell),_xlpm.TextCell),_xlpm.TextCell),""))</f>
        <v>EXOS</v>
      </c>
      <c r="X2562" s="60" t="str">
        <f>IF(A2562&lt;&gt;"",IFERROR(IF(FIND(" ",G2562)&gt;=1,MID(G2562,FIND(" ",G2562)+1,LEN(G2562)),""),""),"")</f>
        <v/>
      </c>
      <c r="AC2562" s="51">
        <f>IFERROR(VALUE(MID($C2562,1,2)),0)</f>
        <v>80</v>
      </c>
      <c r="AD2562" s="44">
        <f>IFERROR(VALUE(MID($C2562,4,3)),0)</f>
        <v>134</v>
      </c>
      <c r="AE2562" s="51">
        <f>VALUE(RIGHT("00"&amp;AC2562,2)&amp;RIGHT("000"&amp;AD2562,3))</f>
        <v>80134</v>
      </c>
    </row>
    <row r="2563" spans="1:31">
      <c r="A2563" s="60" t="str">
        <f>IF(G2563&amp;Q2563&lt;&gt;"",W2563&amp;Q2563,"")</f>
        <v>FREEZE 2610raspberry</v>
      </c>
      <c r="B2563" s="60" t="str">
        <f>IF(C2563&lt;&gt;"",LEFT(C2563,9),"")</f>
        <v>80-855-93</v>
      </c>
      <c r="C2563" s="73" t="s">
        <v>5098</v>
      </c>
      <c r="D2563" s="73" t="s">
        <v>5099</v>
      </c>
      <c r="E2563" s="73" t="s">
        <v>931</v>
      </c>
      <c r="F2563" s="74">
        <v>0</v>
      </c>
      <c r="G2563" s="73" t="s">
        <v>5100</v>
      </c>
      <c r="H2563" s="73" t="s">
        <v>192</v>
      </c>
      <c r="I2563" s="73" t="s">
        <v>964</v>
      </c>
      <c r="J2563" s="73" t="s">
        <v>337</v>
      </c>
      <c r="K2563" s="73" t="s">
        <v>391</v>
      </c>
      <c r="L2563" s="73" t="s">
        <v>383</v>
      </c>
      <c r="M2563" s="73" t="s">
        <v>389</v>
      </c>
      <c r="O2563" s="73" t="s">
        <v>386</v>
      </c>
      <c r="P2563" s="73" t="s">
        <v>907</v>
      </c>
      <c r="Q2563" s="73" t="s">
        <v>1514</v>
      </c>
      <c r="R2563" s="73" t="s">
        <v>78</v>
      </c>
      <c r="V2563" s="60" t="str">
        <f>W2563&amp;H2563</f>
        <v>FREEZE 2610малиновый</v>
      </c>
      <c r="W2563" s="60" t="str">
        <f>_xlfn.LET(_xlpm.TextCell,TEXT(G2563,"###"),IF(_xlpm.TextCell&lt;&gt;"",IF(StyleSpaceSplit,IFERROR(IF(FIND(" ",_xlpm.TextCell)&gt;=1,MID(_xlpm.TextCell,1,FIND(" ",_xlpm.TextCell)-1),_xlpm.TextCell),_xlpm.TextCell),_xlpm.TextCell),""))</f>
        <v>FREEZE 2610</v>
      </c>
      <c r="X2563" s="60" t="str">
        <f>IF(A2563&lt;&gt;"",IFERROR(IF(FIND(" ",G2563)&gt;=1,MID(G2563,FIND(" ",G2563)+1,LEN(G2563)),""),""),"")</f>
        <v>2610</v>
      </c>
      <c r="AC2563" s="51">
        <f>IFERROR(VALUE(MID($C2563,1,2)),0)</f>
        <v>80</v>
      </c>
      <c r="AD2563" s="44">
        <f>IFERROR(VALUE(MID($C2563,4,3)),0)</f>
        <v>855</v>
      </c>
      <c r="AE2563" s="51">
        <f>VALUE(RIGHT("00"&amp;AC2563,2)&amp;RIGHT("000"&amp;AD2563,3))</f>
        <v>80855</v>
      </c>
    </row>
    <row r="2564" spans="1:31">
      <c r="A2564" s="60" t="str">
        <f>IF(G2564&amp;Q2564&lt;&gt;"",W2564&amp;Q2564,"")</f>
        <v>FREEZE 3610fuchsia</v>
      </c>
      <c r="B2564" s="60" t="str">
        <f>IF(C2564&lt;&gt;"",LEFT(C2564,9),"")</f>
        <v>80-477-34</v>
      </c>
      <c r="C2564" s="73" t="s">
        <v>3407</v>
      </c>
      <c r="D2564" s="73" t="s">
        <v>3408</v>
      </c>
      <c r="E2564" s="73">
        <v>7</v>
      </c>
      <c r="F2564" s="74">
        <v>7</v>
      </c>
      <c r="G2564" s="73" t="s">
        <v>3046</v>
      </c>
      <c r="H2564" s="73" t="s">
        <v>68</v>
      </c>
      <c r="I2564" s="73" t="s">
        <v>964</v>
      </c>
      <c r="J2564" s="73" t="s">
        <v>337</v>
      </c>
      <c r="K2564" s="73" t="s">
        <v>387</v>
      </c>
      <c r="L2564" s="73" t="s">
        <v>383</v>
      </c>
      <c r="M2564" s="73" t="s">
        <v>389</v>
      </c>
      <c r="O2564" s="73" t="s">
        <v>386</v>
      </c>
      <c r="P2564" s="73" t="s">
        <v>907</v>
      </c>
      <c r="Q2564" s="73" t="s">
        <v>3409</v>
      </c>
      <c r="R2564" s="73" t="s">
        <v>68</v>
      </c>
      <c r="V2564" s="60" t="str">
        <f>W2564&amp;H2564</f>
        <v>FREEZE 3610розовый</v>
      </c>
      <c r="W2564" s="60" t="str">
        <f>_xlfn.LET(_xlpm.TextCell,TEXT(G2564,"###"),IF(_xlpm.TextCell&lt;&gt;"",IF(StyleSpaceSplit,IFERROR(IF(FIND(" ",_xlpm.TextCell)&gt;=1,MID(_xlpm.TextCell,1,FIND(" ",_xlpm.TextCell)-1),_xlpm.TextCell),_xlpm.TextCell),_xlpm.TextCell),""))</f>
        <v>FREEZE 3610</v>
      </c>
      <c r="X2564" s="60" t="str">
        <f>IF(A2564&lt;&gt;"",IFERROR(IF(FIND(" ",G2564)&gt;=1,MID(G2564,FIND(" ",G2564)+1,LEN(G2564)),""),""),"")</f>
        <v>3610</v>
      </c>
      <c r="AC2564" s="51">
        <f>IFERROR(VALUE(MID($C2564,1,2)),0)</f>
        <v>80</v>
      </c>
      <c r="AD2564" s="44">
        <f>IFERROR(VALUE(MID($C2564,4,3)),0)</f>
        <v>477</v>
      </c>
      <c r="AE2564" s="51">
        <f>VALUE(RIGHT("00"&amp;AC2564,2)&amp;RIGHT("000"&amp;AD2564,3))</f>
        <v>80477</v>
      </c>
    </row>
    <row r="2565" spans="1:31">
      <c r="A2565" s="60" t="str">
        <f>IF(G2565&amp;Q2565&lt;&gt;"",W2565&amp;Q2565,"")</f>
        <v>FREEZE 3610fuchsia</v>
      </c>
      <c r="B2565" s="60" t="str">
        <f>IF(C2565&lt;&gt;"",LEFT(C2565,9),"")</f>
        <v>80-477-34</v>
      </c>
      <c r="C2565" s="73" t="s">
        <v>3410</v>
      </c>
      <c r="D2565" s="73" t="s">
        <v>3408</v>
      </c>
      <c r="E2565" s="73" t="s">
        <v>931</v>
      </c>
      <c r="F2565" s="74">
        <v>0</v>
      </c>
      <c r="G2565" s="73" t="s">
        <v>3046</v>
      </c>
      <c r="H2565" s="73" t="s">
        <v>68</v>
      </c>
      <c r="I2565" s="73" t="s">
        <v>964</v>
      </c>
      <c r="J2565" s="73" t="s">
        <v>337</v>
      </c>
      <c r="K2565" s="73" t="s">
        <v>387</v>
      </c>
      <c r="L2565" s="73" t="s">
        <v>383</v>
      </c>
      <c r="M2565" s="73" t="s">
        <v>389</v>
      </c>
      <c r="O2565" s="73" t="s">
        <v>386</v>
      </c>
      <c r="P2565" s="73" t="s">
        <v>907</v>
      </c>
      <c r="Q2565" s="73" t="s">
        <v>3409</v>
      </c>
      <c r="R2565" s="73" t="s">
        <v>68</v>
      </c>
      <c r="V2565" s="60" t="str">
        <f>W2565&amp;H2565</f>
        <v>FREEZE 3610розовый</v>
      </c>
      <c r="W2565" s="60" t="str">
        <f>_xlfn.LET(_xlpm.TextCell,TEXT(G2565,"###"),IF(_xlpm.TextCell&lt;&gt;"",IF(StyleSpaceSplit,IFERROR(IF(FIND(" ",_xlpm.TextCell)&gt;=1,MID(_xlpm.TextCell,1,FIND(" ",_xlpm.TextCell)-1),_xlpm.TextCell),_xlpm.TextCell),_xlpm.TextCell),""))</f>
        <v>FREEZE 3610</v>
      </c>
      <c r="X2565" s="60" t="str">
        <f>IF(A2565&lt;&gt;"",IFERROR(IF(FIND(" ",G2565)&gt;=1,MID(G2565,FIND(" ",G2565)+1,LEN(G2565)),""),""),"")</f>
        <v>3610</v>
      </c>
      <c r="AC2565" s="51">
        <f>IFERROR(VALUE(MID($C2565,1,2)),0)</f>
        <v>80</v>
      </c>
      <c r="AD2565" s="44">
        <f>IFERROR(VALUE(MID($C2565,4,3)),0)</f>
        <v>477</v>
      </c>
      <c r="AE2565" s="51">
        <f>VALUE(RIGHT("00"&amp;AC2565,2)&amp;RIGHT("000"&amp;AD2565,3))</f>
        <v>80477</v>
      </c>
    </row>
    <row r="2566" spans="1:31">
      <c r="A2566" s="60" t="str">
        <f>IF(G2566&amp;Q2566&lt;&gt;"",W2566&amp;Q2566,"")</f>
        <v>FREEZE 3610dark grey</v>
      </c>
      <c r="B2566" s="60" t="str">
        <f>IF(C2566&lt;&gt;"",LEFT(C2566,9),"")</f>
        <v>80-477-05</v>
      </c>
      <c r="C2566" s="73" t="s">
        <v>3044</v>
      </c>
      <c r="D2566" s="73" t="s">
        <v>3045</v>
      </c>
      <c r="E2566" s="73">
        <v>7</v>
      </c>
      <c r="F2566" s="74">
        <v>7</v>
      </c>
      <c r="G2566" s="73" t="s">
        <v>3046</v>
      </c>
      <c r="H2566" s="73" t="s">
        <v>277</v>
      </c>
      <c r="I2566" s="73" t="s">
        <v>964</v>
      </c>
      <c r="J2566" s="73" t="s">
        <v>337</v>
      </c>
      <c r="K2566" s="73" t="s">
        <v>387</v>
      </c>
      <c r="L2566" s="73" t="s">
        <v>383</v>
      </c>
      <c r="M2566" s="73" t="s">
        <v>389</v>
      </c>
      <c r="O2566" s="73" t="s">
        <v>386</v>
      </c>
      <c r="P2566" s="73" t="s">
        <v>907</v>
      </c>
      <c r="Q2566" s="73" t="s">
        <v>1405</v>
      </c>
      <c r="R2566" s="73" t="s">
        <v>83</v>
      </c>
      <c r="V2566" s="60" t="str">
        <f>W2566&amp;H2566</f>
        <v>FREEZE 3610темно-серый</v>
      </c>
      <c r="W2566" s="60" t="str">
        <f>_xlfn.LET(_xlpm.TextCell,TEXT(G2566,"###"),IF(_xlpm.TextCell&lt;&gt;"",IF(StyleSpaceSplit,IFERROR(IF(FIND(" ",_xlpm.TextCell)&gt;=1,MID(_xlpm.TextCell,1,FIND(" ",_xlpm.TextCell)-1),_xlpm.TextCell),_xlpm.TextCell),_xlpm.TextCell),""))</f>
        <v>FREEZE 3610</v>
      </c>
      <c r="X2566" s="60" t="str">
        <f>IF(A2566&lt;&gt;"",IFERROR(IF(FIND(" ",G2566)&gt;=1,MID(G2566,FIND(" ",G2566)+1,LEN(G2566)),""),""),"")</f>
        <v>3610</v>
      </c>
      <c r="AC2566" s="51">
        <f>IFERROR(VALUE(MID($C2566,1,2)),0)</f>
        <v>80</v>
      </c>
      <c r="AD2566" s="44">
        <f>IFERROR(VALUE(MID($C2566,4,3)),0)</f>
        <v>477</v>
      </c>
      <c r="AE2566" s="51">
        <f>VALUE(RIGHT("00"&amp;AC2566,2)&amp;RIGHT("000"&amp;AD2566,3))</f>
        <v>80477</v>
      </c>
    </row>
    <row r="2567" spans="1:31">
      <c r="A2567" s="60" t="str">
        <f>IF(G2567&amp;Q2567&lt;&gt;"",W2567&amp;Q2567,"")</f>
        <v>FREEZE 3610dark grey</v>
      </c>
      <c r="B2567" s="60" t="str">
        <f>IF(C2567&lt;&gt;"",LEFT(C2567,9),"")</f>
        <v>80-477-05</v>
      </c>
      <c r="C2567" s="73" t="s">
        <v>3047</v>
      </c>
      <c r="D2567" s="73" t="s">
        <v>3045</v>
      </c>
      <c r="E2567" s="73" t="s">
        <v>931</v>
      </c>
      <c r="F2567" s="74">
        <v>0</v>
      </c>
      <c r="G2567" s="73" t="s">
        <v>3046</v>
      </c>
      <c r="H2567" s="73" t="s">
        <v>277</v>
      </c>
      <c r="I2567" s="73" t="s">
        <v>964</v>
      </c>
      <c r="J2567" s="73" t="s">
        <v>337</v>
      </c>
      <c r="K2567" s="73" t="s">
        <v>387</v>
      </c>
      <c r="L2567" s="73" t="s">
        <v>383</v>
      </c>
      <c r="M2567" s="73" t="s">
        <v>389</v>
      </c>
      <c r="O2567" s="73" t="s">
        <v>386</v>
      </c>
      <c r="P2567" s="73" t="s">
        <v>907</v>
      </c>
      <c r="Q2567" s="73" t="s">
        <v>1405</v>
      </c>
      <c r="R2567" s="73" t="s">
        <v>83</v>
      </c>
      <c r="V2567" s="60" t="str">
        <f>W2567&amp;H2567</f>
        <v>FREEZE 3610темно-серый</v>
      </c>
      <c r="W2567" s="60" t="str">
        <f>_xlfn.LET(_xlpm.TextCell,TEXT(G2567,"###"),IF(_xlpm.TextCell&lt;&gt;"",IF(StyleSpaceSplit,IFERROR(IF(FIND(" ",_xlpm.TextCell)&gt;=1,MID(_xlpm.TextCell,1,FIND(" ",_xlpm.TextCell)-1),_xlpm.TextCell),_xlpm.TextCell),_xlpm.TextCell),""))</f>
        <v>FREEZE 3610</v>
      </c>
      <c r="X2567" s="60" t="str">
        <f>IF(A2567&lt;&gt;"",IFERROR(IF(FIND(" ",G2567)&gt;=1,MID(G2567,FIND(" ",G2567)+1,LEN(G2567)),""),""),"")</f>
        <v>3610</v>
      </c>
      <c r="AC2567" s="51">
        <f>IFERROR(VALUE(MID($C2567,1,2)),0)</f>
        <v>80</v>
      </c>
      <c r="AD2567" s="44">
        <f>IFERROR(VALUE(MID($C2567,4,3)),0)</f>
        <v>477</v>
      </c>
      <c r="AE2567" s="51">
        <f>VALUE(RIGHT("00"&amp;AC2567,2)&amp;RIGHT("000"&amp;AD2567,3))</f>
        <v>80477</v>
      </c>
    </row>
    <row r="2568" spans="1:31">
      <c r="A2568" s="60" t="str">
        <f>IF(G2568&amp;Q2568&lt;&gt;"",W2568&amp;Q2568,"")</f>
        <v>FREEZE 3610black</v>
      </c>
      <c r="B2568" s="60" t="str">
        <f>IF(C2568&lt;&gt;"",LEFT(C2568,9),"")</f>
        <v>80-477-09</v>
      </c>
      <c r="C2568" s="73" t="s">
        <v>3411</v>
      </c>
      <c r="D2568" s="73" t="s">
        <v>3412</v>
      </c>
      <c r="E2568" s="73">
        <v>7</v>
      </c>
      <c r="F2568" s="74">
        <v>7</v>
      </c>
      <c r="G2568" s="73" t="s">
        <v>3046</v>
      </c>
      <c r="H2568" s="73" t="s">
        <v>53</v>
      </c>
      <c r="I2568" s="73" t="s">
        <v>964</v>
      </c>
      <c r="J2568" s="73" t="s">
        <v>337</v>
      </c>
      <c r="K2568" s="73" t="s">
        <v>387</v>
      </c>
      <c r="L2568" s="73" t="s">
        <v>383</v>
      </c>
      <c r="M2568" s="73" t="s">
        <v>389</v>
      </c>
      <c r="O2568" s="73" t="s">
        <v>386</v>
      </c>
      <c r="P2568" s="73" t="s">
        <v>907</v>
      </c>
      <c r="Q2568" s="73" t="s">
        <v>928</v>
      </c>
      <c r="R2568" s="73" t="s">
        <v>53</v>
      </c>
      <c r="V2568" s="60" t="str">
        <f>W2568&amp;H2568</f>
        <v>FREEZE 3610черный</v>
      </c>
      <c r="W2568" s="60" t="str">
        <f>_xlfn.LET(_xlpm.TextCell,TEXT(G2568,"###"),IF(_xlpm.TextCell&lt;&gt;"",IF(StyleSpaceSplit,IFERROR(IF(FIND(" ",_xlpm.TextCell)&gt;=1,MID(_xlpm.TextCell,1,FIND(" ",_xlpm.TextCell)-1),_xlpm.TextCell),_xlpm.TextCell),_xlpm.TextCell),""))</f>
        <v>FREEZE 3610</v>
      </c>
      <c r="X2568" s="60" t="str">
        <f>IF(A2568&lt;&gt;"",IFERROR(IF(FIND(" ",G2568)&gt;=1,MID(G2568,FIND(" ",G2568)+1,LEN(G2568)),""),""),"")</f>
        <v>3610</v>
      </c>
      <c r="AC2568" s="51">
        <f>IFERROR(VALUE(MID($C2568,1,2)),0)</f>
        <v>80</v>
      </c>
      <c r="AD2568" s="44">
        <f>IFERROR(VALUE(MID($C2568,4,3)),0)</f>
        <v>477</v>
      </c>
      <c r="AE2568" s="51">
        <f>VALUE(RIGHT("00"&amp;AC2568,2)&amp;RIGHT("000"&amp;AD2568,3))</f>
        <v>80477</v>
      </c>
    </row>
    <row r="2569" spans="1:31">
      <c r="A2569" s="60" t="str">
        <f>IF(G2569&amp;Q2569&lt;&gt;"",W2569&amp;Q2569,"")</f>
        <v>FREEZE 3610black</v>
      </c>
      <c r="B2569" s="60" t="str">
        <f>IF(C2569&lt;&gt;"",LEFT(C2569,9),"")</f>
        <v>80-477-09</v>
      </c>
      <c r="C2569" s="73" t="s">
        <v>3413</v>
      </c>
      <c r="D2569" s="73" t="s">
        <v>3412</v>
      </c>
      <c r="E2569" s="73" t="s">
        <v>931</v>
      </c>
      <c r="F2569" s="74">
        <v>0</v>
      </c>
      <c r="G2569" s="73" t="s">
        <v>3046</v>
      </c>
      <c r="H2569" s="73" t="s">
        <v>53</v>
      </c>
      <c r="I2569" s="73" t="s">
        <v>964</v>
      </c>
      <c r="J2569" s="73" t="s">
        <v>337</v>
      </c>
      <c r="K2569" s="73" t="s">
        <v>387</v>
      </c>
      <c r="L2569" s="73" t="s">
        <v>383</v>
      </c>
      <c r="M2569" s="73" t="s">
        <v>389</v>
      </c>
      <c r="O2569" s="73" t="s">
        <v>386</v>
      </c>
      <c r="P2569" s="73" t="s">
        <v>907</v>
      </c>
      <c r="Q2569" s="73" t="s">
        <v>928</v>
      </c>
      <c r="R2569" s="73" t="s">
        <v>53</v>
      </c>
      <c r="V2569" s="60" t="str">
        <f>W2569&amp;H2569</f>
        <v>FREEZE 3610черный</v>
      </c>
      <c r="W2569" s="60" t="str">
        <f>_xlfn.LET(_xlpm.TextCell,TEXT(G2569,"###"),IF(_xlpm.TextCell&lt;&gt;"",IF(StyleSpaceSplit,IFERROR(IF(FIND(" ",_xlpm.TextCell)&gt;=1,MID(_xlpm.TextCell,1,FIND(" ",_xlpm.TextCell)-1),_xlpm.TextCell),_xlpm.TextCell),_xlpm.TextCell),""))</f>
        <v>FREEZE 3610</v>
      </c>
      <c r="X2569" s="60" t="str">
        <f>IF(A2569&lt;&gt;"",IFERROR(IF(FIND(" ",G2569)&gt;=1,MID(G2569,FIND(" ",G2569)+1,LEN(G2569)),""),""),"")</f>
        <v>3610</v>
      </c>
      <c r="AC2569" s="51">
        <f>IFERROR(VALUE(MID($C2569,1,2)),0)</f>
        <v>80</v>
      </c>
      <c r="AD2569" s="44">
        <f>IFERROR(VALUE(MID($C2569,4,3)),0)</f>
        <v>477</v>
      </c>
      <c r="AE2569" s="51">
        <f>VALUE(RIGHT("00"&amp;AC2569,2)&amp;RIGHT("000"&amp;AD2569,3))</f>
        <v>80477</v>
      </c>
    </row>
    <row r="2570" spans="1:31">
      <c r="A2570" s="60" t="str">
        <f>IF(G2570&amp;Q2570&lt;&gt;"",W2570&amp;Q2570,"")</f>
        <v>FREEZE 3622fushia</v>
      </c>
      <c r="B2570" s="60" t="str">
        <f>IF(C2570&lt;&gt;"",LEFT(C2570,9),"")</f>
        <v>80-478-34</v>
      </c>
      <c r="C2570" s="73" t="s">
        <v>3048</v>
      </c>
      <c r="D2570" s="73" t="s">
        <v>3049</v>
      </c>
      <c r="E2570" s="73">
        <v>7</v>
      </c>
      <c r="F2570" s="74">
        <v>7</v>
      </c>
      <c r="G2570" s="73" t="s">
        <v>3050</v>
      </c>
      <c r="H2570" s="73" t="s">
        <v>68</v>
      </c>
      <c r="I2570" s="73" t="s">
        <v>964</v>
      </c>
      <c r="J2570" s="73" t="s">
        <v>337</v>
      </c>
      <c r="K2570" s="73" t="s">
        <v>387</v>
      </c>
      <c r="L2570" s="73" t="s">
        <v>383</v>
      </c>
      <c r="M2570" s="73" t="s">
        <v>389</v>
      </c>
      <c r="O2570" s="73" t="s">
        <v>386</v>
      </c>
      <c r="P2570" s="73" t="s">
        <v>907</v>
      </c>
      <c r="Q2570" s="73" t="s">
        <v>2691</v>
      </c>
      <c r="R2570" s="73" t="s">
        <v>68</v>
      </c>
      <c r="V2570" s="60" t="str">
        <f>W2570&amp;H2570</f>
        <v>FREEZE 3622розовый</v>
      </c>
      <c r="W2570" s="60" t="str">
        <f>_xlfn.LET(_xlpm.TextCell,TEXT(G2570,"###"),IF(_xlpm.TextCell&lt;&gt;"",IF(StyleSpaceSplit,IFERROR(IF(FIND(" ",_xlpm.TextCell)&gt;=1,MID(_xlpm.TextCell,1,FIND(" ",_xlpm.TextCell)-1),_xlpm.TextCell),_xlpm.TextCell),_xlpm.TextCell),""))</f>
        <v>FREEZE 3622</v>
      </c>
      <c r="X2570" s="60" t="str">
        <f>IF(A2570&lt;&gt;"",IFERROR(IF(FIND(" ",G2570)&gt;=1,MID(G2570,FIND(" ",G2570)+1,LEN(G2570)),""),""),"")</f>
        <v>3622</v>
      </c>
      <c r="AC2570" s="51">
        <f>IFERROR(VALUE(MID($C2570,1,2)),0)</f>
        <v>80</v>
      </c>
      <c r="AD2570" s="44">
        <f>IFERROR(VALUE(MID($C2570,4,3)),0)</f>
        <v>478</v>
      </c>
      <c r="AE2570" s="51">
        <f>VALUE(RIGHT("00"&amp;AC2570,2)&amp;RIGHT("000"&amp;AD2570,3))</f>
        <v>80478</v>
      </c>
    </row>
    <row r="2571" spans="1:31">
      <c r="A2571" s="60" t="str">
        <f>IF(G2571&amp;Q2571&lt;&gt;"",W2571&amp;Q2571,"")</f>
        <v>FREEZE 3622dark grey</v>
      </c>
      <c r="B2571" s="60" t="str">
        <f>IF(C2571&lt;&gt;"",LEFT(C2571,9),"")</f>
        <v>80-478-05</v>
      </c>
      <c r="C2571" s="73" t="s">
        <v>3414</v>
      </c>
      <c r="D2571" s="73" t="s">
        <v>3415</v>
      </c>
      <c r="E2571" s="73">
        <v>7</v>
      </c>
      <c r="F2571" s="74">
        <v>7</v>
      </c>
      <c r="G2571" s="73" t="s">
        <v>3050</v>
      </c>
      <c r="H2571" s="73" t="s">
        <v>277</v>
      </c>
      <c r="I2571" s="73" t="s">
        <v>964</v>
      </c>
      <c r="J2571" s="73" t="s">
        <v>337</v>
      </c>
      <c r="K2571" s="73" t="s">
        <v>387</v>
      </c>
      <c r="L2571" s="73" t="s">
        <v>383</v>
      </c>
      <c r="M2571" s="73" t="s">
        <v>389</v>
      </c>
      <c r="O2571" s="73" t="s">
        <v>386</v>
      </c>
      <c r="P2571" s="73" t="s">
        <v>907</v>
      </c>
      <c r="Q2571" s="73" t="s">
        <v>1405</v>
      </c>
      <c r="R2571" s="73" t="s">
        <v>83</v>
      </c>
      <c r="V2571" s="60" t="str">
        <f>W2571&amp;H2571</f>
        <v>FREEZE 3622темно-серый</v>
      </c>
      <c r="W2571" s="60" t="str">
        <f>_xlfn.LET(_xlpm.TextCell,TEXT(G2571,"###"),IF(_xlpm.TextCell&lt;&gt;"",IF(StyleSpaceSplit,IFERROR(IF(FIND(" ",_xlpm.TextCell)&gt;=1,MID(_xlpm.TextCell,1,FIND(" ",_xlpm.TextCell)-1),_xlpm.TextCell),_xlpm.TextCell),_xlpm.TextCell),""))</f>
        <v>FREEZE 3622</v>
      </c>
      <c r="X2571" s="60" t="str">
        <f>IF(A2571&lt;&gt;"",IFERROR(IF(FIND(" ",G2571)&gt;=1,MID(G2571,FIND(" ",G2571)+1,LEN(G2571)),""),""),"")</f>
        <v>3622</v>
      </c>
      <c r="AC2571" s="51">
        <f>IFERROR(VALUE(MID($C2571,1,2)),0)</f>
        <v>80</v>
      </c>
      <c r="AD2571" s="44">
        <f>IFERROR(VALUE(MID($C2571,4,3)),0)</f>
        <v>478</v>
      </c>
      <c r="AE2571" s="51">
        <f>VALUE(RIGHT("00"&amp;AC2571,2)&amp;RIGHT("000"&amp;AD2571,3))</f>
        <v>80478</v>
      </c>
    </row>
    <row r="2572" spans="1:31">
      <c r="A2572" s="60" t="str">
        <f>IF(G2572&amp;Q2572&lt;&gt;"",W2572&amp;Q2572,"")</f>
        <v>FREEZE 3622dark grey</v>
      </c>
      <c r="B2572" s="60" t="str">
        <f>IF(C2572&lt;&gt;"",LEFT(C2572,9),"")</f>
        <v>80-478-05</v>
      </c>
      <c r="C2572" s="73" t="s">
        <v>3416</v>
      </c>
      <c r="D2572" s="73" t="s">
        <v>3415</v>
      </c>
      <c r="E2572" s="73" t="s">
        <v>931</v>
      </c>
      <c r="F2572" s="74">
        <v>0</v>
      </c>
      <c r="G2572" s="73" t="s">
        <v>3050</v>
      </c>
      <c r="H2572" s="73" t="s">
        <v>277</v>
      </c>
      <c r="I2572" s="73" t="s">
        <v>964</v>
      </c>
      <c r="J2572" s="73" t="s">
        <v>337</v>
      </c>
      <c r="K2572" s="73" t="s">
        <v>387</v>
      </c>
      <c r="L2572" s="73" t="s">
        <v>383</v>
      </c>
      <c r="M2572" s="73" t="s">
        <v>389</v>
      </c>
      <c r="O2572" s="73" t="s">
        <v>386</v>
      </c>
      <c r="P2572" s="73" t="s">
        <v>907</v>
      </c>
      <c r="Q2572" s="73" t="s">
        <v>1405</v>
      </c>
      <c r="R2572" s="73" t="s">
        <v>83</v>
      </c>
      <c r="V2572" s="60" t="str">
        <f>W2572&amp;H2572</f>
        <v>FREEZE 3622темно-серый</v>
      </c>
      <c r="W2572" s="60" t="str">
        <f>_xlfn.LET(_xlpm.TextCell,TEXT(G2572,"###"),IF(_xlpm.TextCell&lt;&gt;"",IF(StyleSpaceSplit,IFERROR(IF(FIND(" ",_xlpm.TextCell)&gt;=1,MID(_xlpm.TextCell,1,FIND(" ",_xlpm.TextCell)-1),_xlpm.TextCell),_xlpm.TextCell),_xlpm.TextCell),""))</f>
        <v>FREEZE 3622</v>
      </c>
      <c r="X2572" s="60" t="str">
        <f>IF(A2572&lt;&gt;"",IFERROR(IF(FIND(" ",G2572)&gt;=1,MID(G2572,FIND(" ",G2572)+1,LEN(G2572)),""),""),"")</f>
        <v>3622</v>
      </c>
      <c r="AC2572" s="51">
        <f>IFERROR(VALUE(MID($C2572,1,2)),0)</f>
        <v>80</v>
      </c>
      <c r="AD2572" s="44">
        <f>IFERROR(VALUE(MID($C2572,4,3)),0)</f>
        <v>478</v>
      </c>
      <c r="AE2572" s="51">
        <f>VALUE(RIGHT("00"&amp;AC2572,2)&amp;RIGHT("000"&amp;AD2572,3))</f>
        <v>80478</v>
      </c>
    </row>
    <row r="2573" spans="1:31">
      <c r="A2573" s="60" t="str">
        <f>IF(G2573&amp;Q2573&lt;&gt;"",W2573&amp;Q2573,"")</f>
        <v>FREEZE 3622black</v>
      </c>
      <c r="B2573" s="60" t="str">
        <f>IF(C2573&lt;&gt;"",LEFT(C2573,9),"")</f>
        <v>80-478-09</v>
      </c>
      <c r="C2573" s="73" t="s">
        <v>3654</v>
      </c>
      <c r="D2573" s="73" t="s">
        <v>3655</v>
      </c>
      <c r="E2573" s="73" t="s">
        <v>931</v>
      </c>
      <c r="F2573" s="74">
        <v>0</v>
      </c>
      <c r="G2573" s="73" t="s">
        <v>3050</v>
      </c>
      <c r="H2573" s="73" t="s">
        <v>53</v>
      </c>
      <c r="I2573" s="73" t="s">
        <v>964</v>
      </c>
      <c r="J2573" s="73" t="s">
        <v>337</v>
      </c>
      <c r="K2573" s="73" t="s">
        <v>387</v>
      </c>
      <c r="L2573" s="73" t="s">
        <v>383</v>
      </c>
      <c r="M2573" s="73" t="s">
        <v>389</v>
      </c>
      <c r="O2573" s="73" t="s">
        <v>386</v>
      </c>
      <c r="P2573" s="73" t="s">
        <v>907</v>
      </c>
      <c r="Q2573" s="73" t="s">
        <v>928</v>
      </c>
      <c r="R2573" s="73" t="s">
        <v>53</v>
      </c>
      <c r="V2573" s="60" t="str">
        <f>W2573&amp;H2573</f>
        <v>FREEZE 3622черный</v>
      </c>
      <c r="W2573" s="60" t="str">
        <f>_xlfn.LET(_xlpm.TextCell,TEXT(G2573,"###"),IF(_xlpm.TextCell&lt;&gt;"",IF(StyleSpaceSplit,IFERROR(IF(FIND(" ",_xlpm.TextCell)&gt;=1,MID(_xlpm.TextCell,1,FIND(" ",_xlpm.TextCell)-1),_xlpm.TextCell),_xlpm.TextCell),_xlpm.TextCell),""))</f>
        <v>FREEZE 3622</v>
      </c>
      <c r="X2573" s="60" t="str">
        <f>IF(A2573&lt;&gt;"",IFERROR(IF(FIND(" ",G2573)&gt;=1,MID(G2573,FIND(" ",G2573)+1,LEN(G2573)),""),""),"")</f>
        <v>3622</v>
      </c>
      <c r="AC2573" s="51">
        <f>IFERROR(VALUE(MID($C2573,1,2)),0)</f>
        <v>80</v>
      </c>
      <c r="AD2573" s="44">
        <f>IFERROR(VALUE(MID($C2573,4,3)),0)</f>
        <v>478</v>
      </c>
      <c r="AE2573" s="51">
        <f>VALUE(RIGHT("00"&amp;AC2573,2)&amp;RIGHT("000"&amp;AD2573,3))</f>
        <v>80478</v>
      </c>
    </row>
    <row r="2574" spans="1:31">
      <c r="A2574" s="60" t="str">
        <f>IF(G2574&amp;Q2574&lt;&gt;"",W2574&amp;Q2574,"")</f>
        <v>FREEZE 4610dark grey</v>
      </c>
      <c r="B2574" s="60" t="str">
        <f>IF(C2574&lt;&gt;"",LEFT(C2574,9),"")</f>
        <v>80-479-05</v>
      </c>
      <c r="C2574" s="73" t="s">
        <v>3054</v>
      </c>
      <c r="D2574" s="73" t="s">
        <v>3055</v>
      </c>
      <c r="E2574" s="73" t="s">
        <v>931</v>
      </c>
      <c r="F2574" s="74">
        <v>0</v>
      </c>
      <c r="G2574" s="73" t="s">
        <v>3053</v>
      </c>
      <c r="H2574" s="73" t="s">
        <v>277</v>
      </c>
      <c r="I2574" s="73" t="s">
        <v>964</v>
      </c>
      <c r="J2574" s="73" t="s">
        <v>337</v>
      </c>
      <c r="K2574" s="73" t="s">
        <v>390</v>
      </c>
      <c r="L2574" s="73" t="s">
        <v>383</v>
      </c>
      <c r="M2574" s="73" t="s">
        <v>389</v>
      </c>
      <c r="O2574" s="73" t="s">
        <v>386</v>
      </c>
      <c r="P2574" s="73" t="s">
        <v>907</v>
      </c>
      <c r="Q2574" s="73" t="s">
        <v>1405</v>
      </c>
      <c r="R2574" s="73" t="s">
        <v>83</v>
      </c>
      <c r="V2574" s="60" t="str">
        <f>W2574&amp;H2574</f>
        <v>FREEZE 4610темно-серый</v>
      </c>
      <c r="W2574" s="60" t="str">
        <f>_xlfn.LET(_xlpm.TextCell,TEXT(G2574,"###"),IF(_xlpm.TextCell&lt;&gt;"",IF(StyleSpaceSplit,IFERROR(IF(FIND(" ",_xlpm.TextCell)&gt;=1,MID(_xlpm.TextCell,1,FIND(" ",_xlpm.TextCell)-1),_xlpm.TextCell),_xlpm.TextCell),_xlpm.TextCell),""))</f>
        <v>FREEZE 4610</v>
      </c>
      <c r="X2574" s="60" t="str">
        <f>IF(A2574&lt;&gt;"",IFERROR(IF(FIND(" ",G2574)&gt;=1,MID(G2574,FIND(" ",G2574)+1,LEN(G2574)),""),""),"")</f>
        <v>4610</v>
      </c>
      <c r="AC2574" s="51">
        <f>IFERROR(VALUE(MID($C2574,1,2)),0)</f>
        <v>80</v>
      </c>
      <c r="AD2574" s="44">
        <f>IFERROR(VALUE(MID($C2574,4,3)),0)</f>
        <v>479</v>
      </c>
      <c r="AE2574" s="51">
        <f>VALUE(RIGHT("00"&amp;AC2574,2)&amp;RIGHT("000"&amp;AD2574,3))</f>
        <v>80479</v>
      </c>
    </row>
    <row r="2575" spans="1:31">
      <c r="A2575" s="60" t="str">
        <f>IF(G2575&amp;Q2575&lt;&gt;"",W2575&amp;Q2575,"")</f>
        <v>FREEZE 4610black</v>
      </c>
      <c r="B2575" s="60" t="str">
        <f>IF(C2575&lt;&gt;"",LEFT(C2575,9),"")</f>
        <v>80-479-09</v>
      </c>
      <c r="C2575" s="73" t="s">
        <v>3051</v>
      </c>
      <c r="D2575" s="73" t="s">
        <v>3052</v>
      </c>
      <c r="E2575" s="73" t="s">
        <v>931</v>
      </c>
      <c r="F2575" s="74">
        <v>0</v>
      </c>
      <c r="G2575" s="73" t="s">
        <v>3053</v>
      </c>
      <c r="H2575" s="73" t="s">
        <v>53</v>
      </c>
      <c r="I2575" s="73" t="s">
        <v>964</v>
      </c>
      <c r="J2575" s="73" t="s">
        <v>337</v>
      </c>
      <c r="K2575" s="73" t="s">
        <v>390</v>
      </c>
      <c r="L2575" s="73" t="s">
        <v>383</v>
      </c>
      <c r="M2575" s="73" t="s">
        <v>389</v>
      </c>
      <c r="O2575" s="73" t="s">
        <v>386</v>
      </c>
      <c r="P2575" s="73" t="s">
        <v>907</v>
      </c>
      <c r="Q2575" s="73" t="s">
        <v>928</v>
      </c>
      <c r="R2575" s="73" t="s">
        <v>53</v>
      </c>
      <c r="V2575" s="60" t="str">
        <f>W2575&amp;H2575</f>
        <v>FREEZE 4610черный</v>
      </c>
      <c r="W2575" s="60" t="str">
        <f>_xlfn.LET(_xlpm.TextCell,TEXT(G2575,"###"),IF(_xlpm.TextCell&lt;&gt;"",IF(StyleSpaceSplit,IFERROR(IF(FIND(" ",_xlpm.TextCell)&gt;=1,MID(_xlpm.TextCell,1,FIND(" ",_xlpm.TextCell)-1),_xlpm.TextCell),_xlpm.TextCell),_xlpm.TextCell),""))</f>
        <v>FREEZE 4610</v>
      </c>
      <c r="X2575" s="60" t="str">
        <f>IF(A2575&lt;&gt;"",IFERROR(IF(FIND(" ",G2575)&gt;=1,MID(G2575,FIND(" ",G2575)+1,LEN(G2575)),""),""),"")</f>
        <v>4610</v>
      </c>
      <c r="AC2575" s="51">
        <f>IFERROR(VALUE(MID($C2575,1,2)),0)</f>
        <v>80</v>
      </c>
      <c r="AD2575" s="44">
        <f>IFERROR(VALUE(MID($C2575,4,3)),0)</f>
        <v>479</v>
      </c>
      <c r="AE2575" s="51">
        <f>VALUE(RIGHT("00"&amp;AC2575,2)&amp;RIGHT("000"&amp;AD2575,3))</f>
        <v>80479</v>
      </c>
    </row>
    <row r="2576" spans="1:31">
      <c r="A2576" s="60" t="str">
        <f>IF(G2576&amp;Q2576&lt;&gt;"",W2576&amp;Q2576,"")</f>
        <v>FREEZE 4622black</v>
      </c>
      <c r="B2576" s="60" t="str">
        <f>IF(C2576&lt;&gt;"",LEFT(C2576,9),"")</f>
        <v>80-640-09</v>
      </c>
      <c r="C2576" s="73" t="s">
        <v>3656</v>
      </c>
      <c r="D2576" s="73" t="s">
        <v>3657</v>
      </c>
      <c r="E2576" s="73" t="s">
        <v>931</v>
      </c>
      <c r="F2576" s="74">
        <v>0</v>
      </c>
      <c r="G2576" s="73" t="s">
        <v>3658</v>
      </c>
      <c r="H2576" s="73" t="s">
        <v>53</v>
      </c>
      <c r="I2576" s="73" t="s">
        <v>964</v>
      </c>
      <c r="J2576" s="73" t="s">
        <v>337</v>
      </c>
      <c r="K2576" s="73" t="s">
        <v>390</v>
      </c>
      <c r="L2576" s="73" t="s">
        <v>383</v>
      </c>
      <c r="M2576" s="73" t="s">
        <v>389</v>
      </c>
      <c r="O2576" s="73" t="s">
        <v>386</v>
      </c>
      <c r="P2576" s="73" t="s">
        <v>907</v>
      </c>
      <c r="Q2576" s="73" t="s">
        <v>928</v>
      </c>
      <c r="R2576" s="73" t="s">
        <v>53</v>
      </c>
      <c r="V2576" s="60" t="str">
        <f>W2576&amp;H2576</f>
        <v>FREEZE 4622черный</v>
      </c>
      <c r="W2576" s="60" t="str">
        <f>_xlfn.LET(_xlpm.TextCell,TEXT(G2576,"###"),IF(_xlpm.TextCell&lt;&gt;"",IF(StyleSpaceSplit,IFERROR(IF(FIND(" ",_xlpm.TextCell)&gt;=1,MID(_xlpm.TextCell,1,FIND(" ",_xlpm.TextCell)-1),_xlpm.TextCell),_xlpm.TextCell),_xlpm.TextCell),""))</f>
        <v>FREEZE 4622</v>
      </c>
      <c r="X2576" s="60" t="str">
        <f>IF(A2576&lt;&gt;"",IFERROR(IF(FIND(" ",G2576)&gt;=1,MID(G2576,FIND(" ",G2576)+1,LEN(G2576)),""),""),"")</f>
        <v>4622</v>
      </c>
      <c r="AC2576" s="51">
        <f>IFERROR(VALUE(MID($C2576,1,2)),0)</f>
        <v>80</v>
      </c>
      <c r="AD2576" s="44">
        <f>IFERROR(VALUE(MID($C2576,4,3)),0)</f>
        <v>640</v>
      </c>
      <c r="AE2576" s="51">
        <f>VALUE(RIGHT("00"&amp;AC2576,2)&amp;RIGHT("000"&amp;AD2576,3))</f>
        <v>80640</v>
      </c>
    </row>
    <row r="2577" spans="1:31">
      <c r="A2577" s="60" t="str">
        <f>IF(G2577&amp;Q2577&lt;&gt;"",W2577&amp;Q2577,"")</f>
        <v>HEPBURNbeige</v>
      </c>
      <c r="B2577" s="60" t="str">
        <f>IF(C2577&lt;&gt;"",LEFT(C2577,9),"")</f>
        <v>80-135-02</v>
      </c>
      <c r="C2577" s="73" t="s">
        <v>7364</v>
      </c>
      <c r="D2577" s="73" t="s">
        <v>7365</v>
      </c>
      <c r="E2577" s="73">
        <v>7</v>
      </c>
      <c r="F2577" s="74">
        <v>7</v>
      </c>
      <c r="G2577" s="73" t="s">
        <v>7366</v>
      </c>
      <c r="H2577" s="73" t="s">
        <v>63</v>
      </c>
      <c r="I2577" s="73" t="s">
        <v>1479</v>
      </c>
      <c r="J2577" s="73" t="s">
        <v>337</v>
      </c>
      <c r="K2577" s="73" t="s">
        <v>387</v>
      </c>
      <c r="L2577" s="73" t="s">
        <v>383</v>
      </c>
      <c r="M2577" s="73" t="s">
        <v>388</v>
      </c>
      <c r="N2577" s="73" t="s">
        <v>44</v>
      </c>
      <c r="O2577" s="73" t="s">
        <v>386</v>
      </c>
      <c r="P2577" s="73" t="s">
        <v>907</v>
      </c>
      <c r="Q2577" s="73" t="s">
        <v>937</v>
      </c>
      <c r="R2577" s="73" t="s">
        <v>63</v>
      </c>
      <c r="V2577" s="60" t="str">
        <f>W2577&amp;H2577</f>
        <v>HEPBURNбежевый</v>
      </c>
      <c r="W2577" s="60" t="str">
        <f>_xlfn.LET(_xlpm.TextCell,TEXT(G2577,"###"),IF(_xlpm.TextCell&lt;&gt;"",IF(StyleSpaceSplit,IFERROR(IF(FIND(" ",_xlpm.TextCell)&gt;=1,MID(_xlpm.TextCell,1,FIND(" ",_xlpm.TextCell)-1),_xlpm.TextCell),_xlpm.TextCell),_xlpm.TextCell),""))</f>
        <v>HEPBURN</v>
      </c>
      <c r="X2577" s="60" t="str">
        <f>IF(A2577&lt;&gt;"",IFERROR(IF(FIND(" ",G2577)&gt;=1,MID(G2577,FIND(" ",G2577)+1,LEN(G2577)),""),""),"")</f>
        <v/>
      </c>
      <c r="AC2577" s="51">
        <f>IFERROR(VALUE(MID($C2577,1,2)),0)</f>
        <v>80</v>
      </c>
      <c r="AD2577" s="44">
        <f>IFERROR(VALUE(MID($C2577,4,3)),0)</f>
        <v>135</v>
      </c>
      <c r="AE2577" s="51">
        <f>VALUE(RIGHT("00"&amp;AC2577,2)&amp;RIGHT("000"&amp;AD2577,3))</f>
        <v>80135</v>
      </c>
    </row>
    <row r="2578" spans="1:31">
      <c r="A2578" s="60" t="str">
        <f>IF(G2578&amp;Q2578&lt;&gt;"",W2578&amp;Q2578,"")</f>
        <v>HOCHEbrown</v>
      </c>
      <c r="B2578" s="60" t="str">
        <f>IF(C2578&lt;&gt;"",LEFT(C2578,9),"")</f>
        <v>80-136-14</v>
      </c>
      <c r="C2578" s="73" t="s">
        <v>7917</v>
      </c>
      <c r="D2578" s="73" t="s">
        <v>7918</v>
      </c>
      <c r="E2578" s="73">
        <v>6.5</v>
      </c>
      <c r="F2578" s="74">
        <v>65</v>
      </c>
      <c r="G2578" s="73" t="s">
        <v>7369</v>
      </c>
      <c r="H2578" s="73" t="s">
        <v>86</v>
      </c>
      <c r="I2578" s="73" t="s">
        <v>1179</v>
      </c>
      <c r="J2578" s="73" t="s">
        <v>337</v>
      </c>
      <c r="K2578" s="73" t="s">
        <v>387</v>
      </c>
      <c r="L2578" s="73" t="s">
        <v>383</v>
      </c>
      <c r="M2578" s="73" t="s">
        <v>388</v>
      </c>
      <c r="N2578" s="73" t="s">
        <v>32</v>
      </c>
      <c r="O2578" s="73" t="s">
        <v>386</v>
      </c>
      <c r="P2578" s="73" t="s">
        <v>907</v>
      </c>
      <c r="Q2578" s="73" t="s">
        <v>1033</v>
      </c>
      <c r="R2578" s="73" t="s">
        <v>86</v>
      </c>
      <c r="V2578" s="60" t="str">
        <f>W2578&amp;H2578</f>
        <v>HOCHEкоричневый</v>
      </c>
      <c r="W2578" s="60" t="str">
        <f>_xlfn.LET(_xlpm.TextCell,TEXT(G2578,"###"),IF(_xlpm.TextCell&lt;&gt;"",IF(StyleSpaceSplit,IFERROR(IF(FIND(" ",_xlpm.TextCell)&gt;=1,MID(_xlpm.TextCell,1,FIND(" ",_xlpm.TextCell)-1),_xlpm.TextCell),_xlpm.TextCell),_xlpm.TextCell),""))</f>
        <v>HOCHE</v>
      </c>
      <c r="X2578" s="60" t="str">
        <f>IF(A2578&lt;&gt;"",IFERROR(IF(FIND(" ",G2578)&gt;=1,MID(G2578,FIND(" ",G2578)+1,LEN(G2578)),""),""),"")</f>
        <v/>
      </c>
      <c r="AC2578" s="51">
        <f>IFERROR(VALUE(MID($C2578,1,2)),0)</f>
        <v>80</v>
      </c>
      <c r="AD2578" s="44">
        <f>IFERROR(VALUE(MID($C2578,4,3)),0)</f>
        <v>136</v>
      </c>
      <c r="AE2578" s="51">
        <f>VALUE(RIGHT("00"&amp;AC2578,2)&amp;RIGHT("000"&amp;AD2578,3))</f>
        <v>80136</v>
      </c>
    </row>
    <row r="2579" spans="1:31">
      <c r="A2579" s="60" t="str">
        <f>IF(G2579&amp;Q2579&lt;&gt;"",W2579&amp;Q2579,"")</f>
        <v>HOCHEbrown</v>
      </c>
      <c r="B2579" s="60" t="str">
        <f>IF(C2579&lt;&gt;"",LEFT(C2579,9),"")</f>
        <v>80-136-14</v>
      </c>
      <c r="C2579" s="73" t="s">
        <v>7919</v>
      </c>
      <c r="D2579" s="73" t="s">
        <v>7918</v>
      </c>
      <c r="E2579" s="73">
        <v>7</v>
      </c>
      <c r="F2579" s="74">
        <v>70</v>
      </c>
      <c r="G2579" s="73" t="s">
        <v>7369</v>
      </c>
      <c r="H2579" s="73" t="s">
        <v>86</v>
      </c>
      <c r="I2579" s="73" t="s">
        <v>1179</v>
      </c>
      <c r="J2579" s="73" t="s">
        <v>337</v>
      </c>
      <c r="K2579" s="73" t="s">
        <v>387</v>
      </c>
      <c r="L2579" s="73" t="s">
        <v>383</v>
      </c>
      <c r="M2579" s="73" t="s">
        <v>388</v>
      </c>
      <c r="N2579" s="73" t="s">
        <v>32</v>
      </c>
      <c r="O2579" s="73" t="s">
        <v>386</v>
      </c>
      <c r="P2579" s="73" t="s">
        <v>907</v>
      </c>
      <c r="Q2579" s="73" t="s">
        <v>1033</v>
      </c>
      <c r="R2579" s="73" t="s">
        <v>86</v>
      </c>
      <c r="V2579" s="60" t="str">
        <f>W2579&amp;H2579</f>
        <v>HOCHEкоричневый</v>
      </c>
      <c r="W2579" s="60" t="str">
        <f>_xlfn.LET(_xlpm.TextCell,TEXT(G2579,"###"),IF(_xlpm.TextCell&lt;&gt;"",IF(StyleSpaceSplit,IFERROR(IF(FIND(" ",_xlpm.TextCell)&gt;=1,MID(_xlpm.TextCell,1,FIND(" ",_xlpm.TextCell)-1),_xlpm.TextCell),_xlpm.TextCell),_xlpm.TextCell),""))</f>
        <v>HOCHE</v>
      </c>
      <c r="X2579" s="60" t="str">
        <f>IF(A2579&lt;&gt;"",IFERROR(IF(FIND(" ",G2579)&gt;=1,MID(G2579,FIND(" ",G2579)+1,LEN(G2579)),""),""),"")</f>
        <v/>
      </c>
      <c r="AC2579" s="51">
        <f>IFERROR(VALUE(MID($C2579,1,2)),0)</f>
        <v>80</v>
      </c>
      <c r="AD2579" s="44">
        <f>IFERROR(VALUE(MID($C2579,4,3)),0)</f>
        <v>136</v>
      </c>
      <c r="AE2579" s="51">
        <f>VALUE(RIGHT("00"&amp;AC2579,2)&amp;RIGHT("000"&amp;AD2579,3))</f>
        <v>80136</v>
      </c>
    </row>
    <row r="2580" spans="1:31">
      <c r="A2580" s="60" t="str">
        <f>IF(G2580&amp;Q2580&lt;&gt;"",W2580&amp;Q2580,"")</f>
        <v>HOCHEbrown</v>
      </c>
      <c r="B2580" s="60" t="str">
        <f>IF(C2580&lt;&gt;"",LEFT(C2580,9),"")</f>
        <v>80-136-14</v>
      </c>
      <c r="C2580" s="73" t="s">
        <v>7920</v>
      </c>
      <c r="D2580" s="73" t="s">
        <v>7918</v>
      </c>
      <c r="E2580" s="73">
        <v>7.5</v>
      </c>
      <c r="F2580" s="74">
        <v>75</v>
      </c>
      <c r="G2580" s="73" t="s">
        <v>7369</v>
      </c>
      <c r="H2580" s="73" t="s">
        <v>86</v>
      </c>
      <c r="I2580" s="73" t="s">
        <v>1179</v>
      </c>
      <c r="J2580" s="73" t="s">
        <v>337</v>
      </c>
      <c r="K2580" s="73" t="s">
        <v>387</v>
      </c>
      <c r="L2580" s="73" t="s">
        <v>383</v>
      </c>
      <c r="M2580" s="73" t="s">
        <v>388</v>
      </c>
      <c r="N2580" s="73" t="s">
        <v>32</v>
      </c>
      <c r="O2580" s="73" t="s">
        <v>386</v>
      </c>
      <c r="P2580" s="73" t="s">
        <v>907</v>
      </c>
      <c r="Q2580" s="73" t="s">
        <v>1033</v>
      </c>
      <c r="R2580" s="73" t="s">
        <v>86</v>
      </c>
      <c r="V2580" s="60" t="str">
        <f>W2580&amp;H2580</f>
        <v>HOCHEкоричневый</v>
      </c>
      <c r="W2580" s="60" t="str">
        <f>_xlfn.LET(_xlpm.TextCell,TEXT(G2580,"###"),IF(_xlpm.TextCell&lt;&gt;"",IF(StyleSpaceSplit,IFERROR(IF(FIND(" ",_xlpm.TextCell)&gt;=1,MID(_xlpm.TextCell,1,FIND(" ",_xlpm.TextCell)-1),_xlpm.TextCell),_xlpm.TextCell),_xlpm.TextCell),""))</f>
        <v>HOCHE</v>
      </c>
      <c r="X2580" s="60" t="str">
        <f>IF(A2580&lt;&gt;"",IFERROR(IF(FIND(" ",G2580)&gt;=1,MID(G2580,FIND(" ",G2580)+1,LEN(G2580)),""),""),"")</f>
        <v/>
      </c>
      <c r="AC2580" s="51">
        <f>IFERROR(VALUE(MID($C2580,1,2)),0)</f>
        <v>80</v>
      </c>
      <c r="AD2580" s="44">
        <f>IFERROR(VALUE(MID($C2580,4,3)),0)</f>
        <v>136</v>
      </c>
      <c r="AE2580" s="51">
        <f>VALUE(RIGHT("00"&amp;AC2580,2)&amp;RIGHT("000"&amp;AD2580,3))</f>
        <v>80136</v>
      </c>
    </row>
    <row r="2581" spans="1:31">
      <c r="A2581" s="60" t="str">
        <f>IF(G2581&amp;Q2581&lt;&gt;"",W2581&amp;Q2581,"")</f>
        <v>HOCHEblack</v>
      </c>
      <c r="B2581" s="60" t="str">
        <f>IF(C2581&lt;&gt;"",LEFT(C2581,9),"")</f>
        <v>80-136-09</v>
      </c>
      <c r="C2581" s="73" t="s">
        <v>7367</v>
      </c>
      <c r="D2581" s="73" t="s">
        <v>7368</v>
      </c>
      <c r="E2581" s="73">
        <v>6.5</v>
      </c>
      <c r="F2581" s="74">
        <v>65</v>
      </c>
      <c r="G2581" s="73" t="s">
        <v>7369</v>
      </c>
      <c r="H2581" s="73" t="s">
        <v>53</v>
      </c>
      <c r="I2581" s="73" t="s">
        <v>1479</v>
      </c>
      <c r="J2581" s="73" t="s">
        <v>337</v>
      </c>
      <c r="K2581" s="73" t="s">
        <v>387</v>
      </c>
      <c r="L2581" s="73" t="s">
        <v>383</v>
      </c>
      <c r="M2581" s="73" t="s">
        <v>388</v>
      </c>
      <c r="N2581" s="73" t="s">
        <v>32</v>
      </c>
      <c r="O2581" s="73" t="s">
        <v>386</v>
      </c>
      <c r="P2581" s="73" t="s">
        <v>907</v>
      </c>
      <c r="Q2581" s="73" t="s">
        <v>928</v>
      </c>
      <c r="R2581" s="73" t="s">
        <v>53</v>
      </c>
      <c r="V2581" s="60" t="str">
        <f>W2581&amp;H2581</f>
        <v>HOCHEчерный</v>
      </c>
      <c r="W2581" s="60" t="str">
        <f>_xlfn.LET(_xlpm.TextCell,TEXT(G2581,"###"),IF(_xlpm.TextCell&lt;&gt;"",IF(StyleSpaceSplit,IFERROR(IF(FIND(" ",_xlpm.TextCell)&gt;=1,MID(_xlpm.TextCell,1,FIND(" ",_xlpm.TextCell)-1),_xlpm.TextCell),_xlpm.TextCell),_xlpm.TextCell),""))</f>
        <v>HOCHE</v>
      </c>
      <c r="X2581" s="60" t="str">
        <f>IF(A2581&lt;&gt;"",IFERROR(IF(FIND(" ",G2581)&gt;=1,MID(G2581,FIND(" ",G2581)+1,LEN(G2581)),""),""),"")</f>
        <v/>
      </c>
      <c r="AC2581" s="51">
        <f>IFERROR(VALUE(MID($C2581,1,2)),0)</f>
        <v>80</v>
      </c>
      <c r="AD2581" s="44">
        <f>IFERROR(VALUE(MID($C2581,4,3)),0)</f>
        <v>136</v>
      </c>
      <c r="AE2581" s="51">
        <f>VALUE(RIGHT("00"&amp;AC2581,2)&amp;RIGHT("000"&amp;AD2581,3))</f>
        <v>80136</v>
      </c>
    </row>
    <row r="2582" spans="1:31">
      <c r="A2582" s="60" t="str">
        <f>IF(G2582&amp;Q2582&lt;&gt;"",W2582&amp;Q2582,"")</f>
        <v>HOCHEblack</v>
      </c>
      <c r="B2582" s="60" t="str">
        <f>IF(C2582&lt;&gt;"",LEFT(C2582,9),"")</f>
        <v>80-136-09</v>
      </c>
      <c r="C2582" s="73" t="s">
        <v>7370</v>
      </c>
      <c r="D2582" s="73" t="s">
        <v>7368</v>
      </c>
      <c r="E2582" s="73">
        <v>7</v>
      </c>
      <c r="F2582" s="74">
        <v>70</v>
      </c>
      <c r="G2582" s="73" t="s">
        <v>7369</v>
      </c>
      <c r="H2582" s="73" t="s">
        <v>53</v>
      </c>
      <c r="I2582" s="73" t="s">
        <v>1479</v>
      </c>
      <c r="J2582" s="73" t="s">
        <v>337</v>
      </c>
      <c r="K2582" s="73" t="s">
        <v>387</v>
      </c>
      <c r="L2582" s="73" t="s">
        <v>383</v>
      </c>
      <c r="M2582" s="73" t="s">
        <v>388</v>
      </c>
      <c r="N2582" s="73" t="s">
        <v>32</v>
      </c>
      <c r="O2582" s="73" t="s">
        <v>386</v>
      </c>
      <c r="P2582" s="73" t="s">
        <v>907</v>
      </c>
      <c r="Q2582" s="73" t="s">
        <v>928</v>
      </c>
      <c r="R2582" s="73" t="s">
        <v>53</v>
      </c>
      <c r="V2582" s="60" t="str">
        <f>W2582&amp;H2582</f>
        <v>HOCHEчерный</v>
      </c>
      <c r="W2582" s="60" t="str">
        <f>_xlfn.LET(_xlpm.TextCell,TEXT(G2582,"###"),IF(_xlpm.TextCell&lt;&gt;"",IF(StyleSpaceSplit,IFERROR(IF(FIND(" ",_xlpm.TextCell)&gt;=1,MID(_xlpm.TextCell,1,FIND(" ",_xlpm.TextCell)-1),_xlpm.TextCell),_xlpm.TextCell),_xlpm.TextCell),""))</f>
        <v>HOCHE</v>
      </c>
      <c r="X2582" s="60" t="str">
        <f>IF(A2582&lt;&gt;"",IFERROR(IF(FIND(" ",G2582)&gt;=1,MID(G2582,FIND(" ",G2582)+1,LEN(G2582)),""),""),"")</f>
        <v/>
      </c>
      <c r="AC2582" s="51">
        <f>IFERROR(VALUE(MID($C2582,1,2)),0)</f>
        <v>80</v>
      </c>
      <c r="AD2582" s="44">
        <f>IFERROR(VALUE(MID($C2582,4,3)),0)</f>
        <v>136</v>
      </c>
      <c r="AE2582" s="51">
        <f>VALUE(RIGHT("00"&amp;AC2582,2)&amp;RIGHT("000"&amp;AD2582,3))</f>
        <v>80136</v>
      </c>
    </row>
    <row r="2583" spans="1:31">
      <c r="A2583" s="60" t="str">
        <f>IF(G2583&amp;Q2583&lt;&gt;"",W2583&amp;Q2583,"")</f>
        <v>HOCHEblack</v>
      </c>
      <c r="B2583" s="60" t="str">
        <f>IF(C2583&lt;&gt;"",LEFT(C2583,9),"")</f>
        <v>80-136-09</v>
      </c>
      <c r="C2583" s="73" t="s">
        <v>7371</v>
      </c>
      <c r="D2583" s="73" t="s">
        <v>7368</v>
      </c>
      <c r="E2583" s="73">
        <v>7.5</v>
      </c>
      <c r="F2583" s="74">
        <v>75</v>
      </c>
      <c r="G2583" s="73" t="s">
        <v>7369</v>
      </c>
      <c r="H2583" s="73" t="s">
        <v>53</v>
      </c>
      <c r="I2583" s="73" t="s">
        <v>1479</v>
      </c>
      <c r="J2583" s="73" t="s">
        <v>337</v>
      </c>
      <c r="K2583" s="73" t="s">
        <v>387</v>
      </c>
      <c r="L2583" s="73" t="s">
        <v>383</v>
      </c>
      <c r="M2583" s="73" t="s">
        <v>388</v>
      </c>
      <c r="N2583" s="73" t="s">
        <v>32</v>
      </c>
      <c r="O2583" s="73" t="s">
        <v>386</v>
      </c>
      <c r="P2583" s="73" t="s">
        <v>907</v>
      </c>
      <c r="Q2583" s="73" t="s">
        <v>928</v>
      </c>
      <c r="R2583" s="73" t="s">
        <v>53</v>
      </c>
      <c r="V2583" s="60" t="str">
        <f>W2583&amp;H2583</f>
        <v>HOCHEчерный</v>
      </c>
      <c r="W2583" s="60" t="str">
        <f>_xlfn.LET(_xlpm.TextCell,TEXT(G2583,"###"),IF(_xlpm.TextCell&lt;&gt;"",IF(StyleSpaceSplit,IFERROR(IF(FIND(" ",_xlpm.TextCell)&gt;=1,MID(_xlpm.TextCell,1,FIND(" ",_xlpm.TextCell)-1),_xlpm.TextCell),_xlpm.TextCell),_xlpm.TextCell),""))</f>
        <v>HOCHE</v>
      </c>
      <c r="X2583" s="60" t="str">
        <f>IF(A2583&lt;&gt;"",IFERROR(IF(FIND(" ",G2583)&gt;=1,MID(G2583,FIND(" ",G2583)+1,LEN(G2583)),""),""),"")</f>
        <v/>
      </c>
      <c r="AC2583" s="51">
        <f>IFERROR(VALUE(MID($C2583,1,2)),0)</f>
        <v>80</v>
      </c>
      <c r="AD2583" s="44">
        <f>IFERROR(VALUE(MID($C2583,4,3)),0)</f>
        <v>136</v>
      </c>
      <c r="AE2583" s="51">
        <f>VALUE(RIGHT("00"&amp;AC2583,2)&amp;RIGHT("000"&amp;AD2583,3))</f>
        <v>80136</v>
      </c>
    </row>
    <row r="2584" spans="1:31">
      <c r="A2584" s="60" t="str">
        <f>IF(G2584&amp;Q2584&lt;&gt;"",W2584&amp;Q2584,"")</f>
        <v>KADOURblack</v>
      </c>
      <c r="B2584" s="60" t="str">
        <f>IF(C2584&lt;&gt;"",LEFT(C2584,9),"")</f>
        <v>80-137-09</v>
      </c>
      <c r="C2584" s="73" t="s">
        <v>7372</v>
      </c>
      <c r="D2584" s="73" t="s">
        <v>7373</v>
      </c>
      <c r="E2584" s="73">
        <v>11</v>
      </c>
      <c r="F2584" s="74">
        <v>11</v>
      </c>
      <c r="G2584" s="73" t="s">
        <v>7374</v>
      </c>
      <c r="H2584" s="73" t="s">
        <v>53</v>
      </c>
      <c r="I2584" s="73" t="s">
        <v>1479</v>
      </c>
      <c r="J2584" s="73" t="s">
        <v>337</v>
      </c>
      <c r="K2584" s="73" t="s">
        <v>390</v>
      </c>
      <c r="L2584" s="73" t="s">
        <v>383</v>
      </c>
      <c r="M2584" s="73" t="s">
        <v>388</v>
      </c>
      <c r="N2584" s="73" t="s">
        <v>32</v>
      </c>
      <c r="O2584" s="73" t="s">
        <v>386</v>
      </c>
      <c r="P2584" s="73" t="s">
        <v>907</v>
      </c>
      <c r="Q2584" s="73" t="s">
        <v>928</v>
      </c>
      <c r="R2584" s="73" t="s">
        <v>53</v>
      </c>
      <c r="V2584" s="60" t="str">
        <f>W2584&amp;H2584</f>
        <v>KADOURчерный</v>
      </c>
      <c r="W2584" s="60" t="str">
        <f>_xlfn.LET(_xlpm.TextCell,TEXT(G2584,"###"),IF(_xlpm.TextCell&lt;&gt;"",IF(StyleSpaceSplit,IFERROR(IF(FIND(" ",_xlpm.TextCell)&gt;=1,MID(_xlpm.TextCell,1,FIND(" ",_xlpm.TextCell)-1),_xlpm.TextCell),_xlpm.TextCell),_xlpm.TextCell),""))</f>
        <v>KADOUR</v>
      </c>
      <c r="X2584" s="60" t="str">
        <f>IF(A2584&lt;&gt;"",IFERROR(IF(FIND(" ",G2584)&gt;=1,MID(G2584,FIND(" ",G2584)+1,LEN(G2584)),""),""),"")</f>
        <v/>
      </c>
      <c r="AC2584" s="51">
        <f>IFERROR(VALUE(MID($C2584,1,2)),0)</f>
        <v>80</v>
      </c>
      <c r="AD2584" s="44">
        <f>IFERROR(VALUE(MID($C2584,4,3)),0)</f>
        <v>137</v>
      </c>
      <c r="AE2584" s="51">
        <f>VALUE(RIGHT("00"&amp;AC2584,2)&amp;RIGHT("000"&amp;AD2584,3))</f>
        <v>80137</v>
      </c>
    </row>
    <row r="2585" spans="1:31">
      <c r="A2585" s="60" t="str">
        <f>IF(G2585&amp;Q2585&lt;&gt;"",W2585&amp;Q2585,"")</f>
        <v>PAINTER 001black</v>
      </c>
      <c r="B2585" s="60" t="str">
        <f>IF(C2585&lt;&gt;"",LEFT(C2585,9),"")</f>
        <v>80-856-09</v>
      </c>
      <c r="C2585" s="73" t="s">
        <v>5101</v>
      </c>
      <c r="D2585" s="73" t="s">
        <v>5102</v>
      </c>
      <c r="E2585" s="73">
        <v>7</v>
      </c>
      <c r="F2585" s="74">
        <v>7</v>
      </c>
      <c r="G2585" s="73" t="s">
        <v>5103</v>
      </c>
      <c r="H2585" s="73" t="s">
        <v>53</v>
      </c>
      <c r="I2585" s="73" t="s">
        <v>5097</v>
      </c>
      <c r="J2585" s="73" t="s">
        <v>337</v>
      </c>
      <c r="K2585" s="73" t="s">
        <v>387</v>
      </c>
      <c r="L2585" s="73" t="s">
        <v>383</v>
      </c>
      <c r="M2585" s="73" t="s">
        <v>388</v>
      </c>
      <c r="N2585" s="73" t="s">
        <v>32</v>
      </c>
      <c r="O2585" s="73" t="s">
        <v>386</v>
      </c>
      <c r="P2585" s="73" t="s">
        <v>907</v>
      </c>
      <c r="Q2585" s="73" t="s">
        <v>928</v>
      </c>
      <c r="R2585" s="73" t="s">
        <v>53</v>
      </c>
      <c r="V2585" s="60" t="str">
        <f>W2585&amp;H2585</f>
        <v>PAINTER 001черный</v>
      </c>
      <c r="W2585" s="60" t="str">
        <f>_xlfn.LET(_xlpm.TextCell,TEXT(G2585,"###"),IF(_xlpm.TextCell&lt;&gt;"",IF(StyleSpaceSplit,IFERROR(IF(FIND(" ",_xlpm.TextCell)&gt;=1,MID(_xlpm.TextCell,1,FIND(" ",_xlpm.TextCell)-1),_xlpm.TextCell),_xlpm.TextCell),_xlpm.TextCell),""))</f>
        <v>PAINTER 001</v>
      </c>
      <c r="X2585" s="60" t="str">
        <f>IF(A2585&lt;&gt;"",IFERROR(IF(FIND(" ",G2585)&gt;=1,MID(G2585,FIND(" ",G2585)+1,LEN(G2585)),""),""),"")</f>
        <v>001</v>
      </c>
      <c r="AC2585" s="51">
        <f>IFERROR(VALUE(MID($C2585,1,2)),0)</f>
        <v>80</v>
      </c>
      <c r="AD2585" s="44">
        <f>IFERROR(VALUE(MID($C2585,4,3)),0)</f>
        <v>856</v>
      </c>
      <c r="AE2585" s="51">
        <f>VALUE(RIGHT("00"&amp;AC2585,2)&amp;RIGHT("000"&amp;AD2585,3))</f>
        <v>80856</v>
      </c>
    </row>
    <row r="2586" spans="1:31">
      <c r="A2586" s="60" t="str">
        <f>IF(G2586&amp;Q2586&lt;&gt;"",W2586&amp;Q2586,"")</f>
        <v>PAINTER 002black</v>
      </c>
      <c r="B2586" s="60" t="str">
        <f>IF(C2586&lt;&gt;"",LEFT(C2586,9),"")</f>
        <v>80-857-09</v>
      </c>
      <c r="C2586" s="73" t="s">
        <v>5104</v>
      </c>
      <c r="D2586" s="73" t="s">
        <v>5105</v>
      </c>
      <c r="E2586" s="73">
        <v>6.5</v>
      </c>
      <c r="F2586" s="74">
        <v>65</v>
      </c>
      <c r="G2586" s="73" t="s">
        <v>5106</v>
      </c>
      <c r="H2586" s="73" t="s">
        <v>53</v>
      </c>
      <c r="I2586" s="73" t="s">
        <v>5097</v>
      </c>
      <c r="J2586" s="73" t="s">
        <v>337</v>
      </c>
      <c r="K2586" s="73" t="s">
        <v>387</v>
      </c>
      <c r="L2586" s="73" t="s">
        <v>383</v>
      </c>
      <c r="M2586" s="73" t="s">
        <v>388</v>
      </c>
      <c r="N2586" s="73" t="s">
        <v>32</v>
      </c>
      <c r="O2586" s="73" t="s">
        <v>386</v>
      </c>
      <c r="P2586" s="73" t="s">
        <v>907</v>
      </c>
      <c r="Q2586" s="73" t="s">
        <v>928</v>
      </c>
      <c r="R2586" s="73" t="s">
        <v>53</v>
      </c>
      <c r="V2586" s="60" t="str">
        <f>W2586&amp;H2586</f>
        <v>PAINTER 002черный</v>
      </c>
      <c r="W2586" s="60" t="str">
        <f>_xlfn.LET(_xlpm.TextCell,TEXT(G2586,"###"),IF(_xlpm.TextCell&lt;&gt;"",IF(StyleSpaceSplit,IFERROR(IF(FIND(" ",_xlpm.TextCell)&gt;=1,MID(_xlpm.TextCell,1,FIND(" ",_xlpm.TextCell)-1),_xlpm.TextCell),_xlpm.TextCell),_xlpm.TextCell),""))</f>
        <v>PAINTER 002</v>
      </c>
      <c r="X2586" s="60" t="str">
        <f>IF(A2586&lt;&gt;"",IFERROR(IF(FIND(" ",G2586)&gt;=1,MID(G2586,FIND(" ",G2586)+1,LEN(G2586)),""),""),"")</f>
        <v>002</v>
      </c>
      <c r="AC2586" s="51">
        <f>IFERROR(VALUE(MID($C2586,1,2)),0)</f>
        <v>80</v>
      </c>
      <c r="AD2586" s="44">
        <f>IFERROR(VALUE(MID($C2586,4,3)),0)</f>
        <v>857</v>
      </c>
      <c r="AE2586" s="51">
        <f>VALUE(RIGHT("00"&amp;AC2586,2)&amp;RIGHT("000"&amp;AD2586,3))</f>
        <v>80857</v>
      </c>
    </row>
    <row r="2587" spans="1:31">
      <c r="A2587" s="60" t="str">
        <f>IF(G2587&amp;Q2587&lt;&gt;"",W2587&amp;Q2587,"")</f>
        <v>PAINTER 003brown</v>
      </c>
      <c r="B2587" s="60" t="str">
        <f>IF(C2587&lt;&gt;"",LEFT(C2587,9),"")</f>
        <v>80-545-14</v>
      </c>
      <c r="C2587" s="73" t="s">
        <v>1851</v>
      </c>
      <c r="D2587" s="73" t="s">
        <v>1852</v>
      </c>
      <c r="E2587" s="73">
        <v>7</v>
      </c>
      <c r="F2587" s="74">
        <v>7</v>
      </c>
      <c r="G2587" s="73" t="s">
        <v>1853</v>
      </c>
      <c r="H2587" s="73" t="s">
        <v>86</v>
      </c>
      <c r="I2587" s="73" t="s">
        <v>1179</v>
      </c>
      <c r="J2587" s="73" t="s">
        <v>337</v>
      </c>
      <c r="K2587" s="73" t="s">
        <v>387</v>
      </c>
      <c r="L2587" s="73" t="s">
        <v>383</v>
      </c>
      <c r="M2587" s="73" t="s">
        <v>388</v>
      </c>
      <c r="N2587" s="73" t="s">
        <v>32</v>
      </c>
      <c r="O2587" s="73" t="s">
        <v>386</v>
      </c>
      <c r="P2587" s="73" t="s">
        <v>907</v>
      </c>
      <c r="Q2587" s="73" t="s">
        <v>1033</v>
      </c>
      <c r="R2587" s="73" t="s">
        <v>86</v>
      </c>
      <c r="V2587" s="60" t="str">
        <f>W2587&amp;H2587</f>
        <v>PAINTER 003коричневый</v>
      </c>
      <c r="W2587" s="60" t="str">
        <f>_xlfn.LET(_xlpm.TextCell,TEXT(G2587,"###"),IF(_xlpm.TextCell&lt;&gt;"",IF(StyleSpaceSplit,IFERROR(IF(FIND(" ",_xlpm.TextCell)&gt;=1,MID(_xlpm.TextCell,1,FIND(" ",_xlpm.TextCell)-1),_xlpm.TextCell),_xlpm.TextCell),_xlpm.TextCell),""))</f>
        <v>PAINTER 003</v>
      </c>
      <c r="X2587" s="60" t="str">
        <f>IF(A2587&lt;&gt;"",IFERROR(IF(FIND(" ",G2587)&gt;=1,MID(G2587,FIND(" ",G2587)+1,LEN(G2587)),""),""),"")</f>
        <v>003</v>
      </c>
      <c r="AC2587" s="51">
        <f>IFERROR(VALUE(MID($C2587,1,2)),0)</f>
        <v>80</v>
      </c>
      <c r="AD2587" s="44">
        <f>IFERROR(VALUE(MID($C2587,4,3)),0)</f>
        <v>545</v>
      </c>
      <c r="AE2587" s="51">
        <f>VALUE(RIGHT("00"&amp;AC2587,2)&amp;RIGHT("000"&amp;AD2587,3))</f>
        <v>80545</v>
      </c>
    </row>
    <row r="2588" spans="1:31">
      <c r="A2588" s="60" t="str">
        <f>IF(G2588&amp;Q2588&lt;&gt;"",W2588&amp;Q2588,"")</f>
        <v>PAINTER 006white</v>
      </c>
      <c r="B2588" s="60" t="str">
        <f>IF(C2588&lt;&gt;"",LEFT(C2588,9),"")</f>
        <v>80-546-17</v>
      </c>
      <c r="C2588" s="73" t="s">
        <v>1854</v>
      </c>
      <c r="D2588" s="73" t="s">
        <v>1855</v>
      </c>
      <c r="E2588" s="73">
        <v>7</v>
      </c>
      <c r="F2588" s="74">
        <v>7</v>
      </c>
      <c r="G2588" s="73" t="s">
        <v>1856</v>
      </c>
      <c r="H2588" s="73" t="s">
        <v>57</v>
      </c>
      <c r="I2588" s="73" t="s">
        <v>1838</v>
      </c>
      <c r="J2588" s="73" t="s">
        <v>337</v>
      </c>
      <c r="K2588" s="73" t="s">
        <v>387</v>
      </c>
      <c r="L2588" s="73" t="s">
        <v>383</v>
      </c>
      <c r="M2588" s="73" t="s">
        <v>388</v>
      </c>
      <c r="N2588" s="73" t="s">
        <v>32</v>
      </c>
      <c r="O2588" s="73" t="s">
        <v>386</v>
      </c>
      <c r="P2588" s="73" t="s">
        <v>907</v>
      </c>
      <c r="Q2588" s="73" t="s">
        <v>908</v>
      </c>
      <c r="R2588" s="73" t="s">
        <v>57</v>
      </c>
      <c r="V2588" s="60" t="str">
        <f>W2588&amp;H2588</f>
        <v>PAINTER 006белый</v>
      </c>
      <c r="W2588" s="60" t="str">
        <f>_xlfn.LET(_xlpm.TextCell,TEXT(G2588,"###"),IF(_xlpm.TextCell&lt;&gt;"",IF(StyleSpaceSplit,IFERROR(IF(FIND(" ",_xlpm.TextCell)&gt;=1,MID(_xlpm.TextCell,1,FIND(" ",_xlpm.TextCell)-1),_xlpm.TextCell),_xlpm.TextCell),_xlpm.TextCell),""))</f>
        <v>PAINTER 006</v>
      </c>
      <c r="X2588" s="60" t="str">
        <f>IF(A2588&lt;&gt;"",IFERROR(IF(FIND(" ",G2588)&gt;=1,MID(G2588,FIND(" ",G2588)+1,LEN(G2588)),""),""),"")</f>
        <v>006</v>
      </c>
      <c r="AC2588" s="51">
        <f>IFERROR(VALUE(MID($C2588,1,2)),0)</f>
        <v>80</v>
      </c>
      <c r="AD2588" s="44">
        <f>IFERROR(VALUE(MID($C2588,4,3)),0)</f>
        <v>546</v>
      </c>
      <c r="AE2588" s="51">
        <f>VALUE(RIGHT("00"&amp;AC2588,2)&amp;RIGHT("000"&amp;AD2588,3))</f>
        <v>80546</v>
      </c>
    </row>
    <row r="2589" spans="1:31">
      <c r="A2589" s="60" t="str">
        <f>IF(G2589&amp;Q2589&lt;&gt;"",W2589&amp;Q2589,"")</f>
        <v>PAINTER 008brown</v>
      </c>
      <c r="B2589" s="60" t="str">
        <f>IF(C2589&lt;&gt;"",LEFT(C2589,9),"")</f>
        <v>80-547-14</v>
      </c>
      <c r="C2589" s="73" t="s">
        <v>1857</v>
      </c>
      <c r="D2589" s="73" t="s">
        <v>1858</v>
      </c>
      <c r="E2589" s="73">
        <v>7</v>
      </c>
      <c r="F2589" s="74">
        <v>7</v>
      </c>
      <c r="G2589" s="73" t="s">
        <v>1859</v>
      </c>
      <c r="H2589" s="73" t="s">
        <v>86</v>
      </c>
      <c r="I2589" s="73" t="s">
        <v>1265</v>
      </c>
      <c r="J2589" s="73" t="s">
        <v>337</v>
      </c>
      <c r="K2589" s="73" t="s">
        <v>387</v>
      </c>
      <c r="L2589" s="73" t="s">
        <v>383</v>
      </c>
      <c r="M2589" s="73" t="s">
        <v>388</v>
      </c>
      <c r="N2589" s="73" t="s">
        <v>32</v>
      </c>
      <c r="O2589" s="73" t="s">
        <v>386</v>
      </c>
      <c r="P2589" s="73" t="s">
        <v>907</v>
      </c>
      <c r="Q2589" s="73" t="s">
        <v>1033</v>
      </c>
      <c r="R2589" s="73" t="s">
        <v>86</v>
      </c>
      <c r="V2589" s="60" t="str">
        <f>W2589&amp;H2589</f>
        <v>PAINTER 008коричневый</v>
      </c>
      <c r="W2589" s="60" t="str">
        <f>_xlfn.LET(_xlpm.TextCell,TEXT(G2589,"###"),IF(_xlpm.TextCell&lt;&gt;"",IF(StyleSpaceSplit,IFERROR(IF(FIND(" ",_xlpm.TextCell)&gt;=1,MID(_xlpm.TextCell,1,FIND(" ",_xlpm.TextCell)-1),_xlpm.TextCell),_xlpm.TextCell),_xlpm.TextCell),""))</f>
        <v>PAINTER 008</v>
      </c>
      <c r="X2589" s="60" t="str">
        <f>IF(A2589&lt;&gt;"",IFERROR(IF(FIND(" ",G2589)&gt;=1,MID(G2589,FIND(" ",G2589)+1,LEN(G2589)),""),""),"")</f>
        <v>008</v>
      </c>
      <c r="AC2589" s="51">
        <f>IFERROR(VALUE(MID($C2589,1,2)),0)</f>
        <v>80</v>
      </c>
      <c r="AD2589" s="44">
        <f>IFERROR(VALUE(MID($C2589,4,3)),0)</f>
        <v>547</v>
      </c>
      <c r="AE2589" s="51">
        <f>VALUE(RIGHT("00"&amp;AC2589,2)&amp;RIGHT("000"&amp;AD2589,3))</f>
        <v>80547</v>
      </c>
    </row>
    <row r="2590" spans="1:31">
      <c r="A2590" s="60" t="str">
        <f>IF(G2590&amp;Q2590&lt;&gt;"",W2590&amp;Q2590,"")</f>
        <v>PAINTER 008brown</v>
      </c>
      <c r="B2590" s="60" t="str">
        <f>IF(C2590&lt;&gt;"",LEFT(C2590,9),"")</f>
        <v>80-547-14</v>
      </c>
      <c r="C2590" s="73" t="s">
        <v>1860</v>
      </c>
      <c r="D2590" s="73" t="s">
        <v>1858</v>
      </c>
      <c r="E2590" s="73">
        <v>6.5</v>
      </c>
      <c r="F2590" s="74">
        <v>65</v>
      </c>
      <c r="G2590" s="73" t="s">
        <v>1859</v>
      </c>
      <c r="H2590" s="73" t="s">
        <v>86</v>
      </c>
      <c r="I2590" s="73" t="s">
        <v>1265</v>
      </c>
      <c r="J2590" s="73" t="s">
        <v>337</v>
      </c>
      <c r="K2590" s="73" t="s">
        <v>387</v>
      </c>
      <c r="L2590" s="73" t="s">
        <v>383</v>
      </c>
      <c r="M2590" s="73" t="s">
        <v>388</v>
      </c>
      <c r="N2590" s="73" t="s">
        <v>32</v>
      </c>
      <c r="O2590" s="73" t="s">
        <v>386</v>
      </c>
      <c r="P2590" s="73" t="s">
        <v>907</v>
      </c>
      <c r="Q2590" s="73" t="s">
        <v>1033</v>
      </c>
      <c r="R2590" s="73" t="s">
        <v>86</v>
      </c>
      <c r="V2590" s="60" t="str">
        <f>W2590&amp;H2590</f>
        <v>PAINTER 008коричневый</v>
      </c>
      <c r="W2590" s="60" t="str">
        <f>_xlfn.LET(_xlpm.TextCell,TEXT(G2590,"###"),IF(_xlpm.TextCell&lt;&gt;"",IF(StyleSpaceSplit,IFERROR(IF(FIND(" ",_xlpm.TextCell)&gt;=1,MID(_xlpm.TextCell,1,FIND(" ",_xlpm.TextCell)-1),_xlpm.TextCell),_xlpm.TextCell),_xlpm.TextCell),""))</f>
        <v>PAINTER 008</v>
      </c>
      <c r="X2590" s="60" t="str">
        <f>IF(A2590&lt;&gt;"",IFERROR(IF(FIND(" ",G2590)&gt;=1,MID(G2590,FIND(" ",G2590)+1,LEN(G2590)),""),""),"")</f>
        <v>008</v>
      </c>
      <c r="AC2590" s="51">
        <f>IFERROR(VALUE(MID($C2590,1,2)),0)</f>
        <v>80</v>
      </c>
      <c r="AD2590" s="44">
        <f>IFERROR(VALUE(MID($C2590,4,3)),0)</f>
        <v>547</v>
      </c>
      <c r="AE2590" s="51">
        <f>VALUE(RIGHT("00"&amp;AC2590,2)&amp;RIGHT("000"&amp;AD2590,3))</f>
        <v>80547</v>
      </c>
    </row>
    <row r="2591" spans="1:31">
      <c r="A2591" s="60" t="str">
        <f>IF(G2591&amp;Q2591&lt;&gt;"",W2591&amp;Q2591,"")</f>
        <v>PAINTER 009black</v>
      </c>
      <c r="B2591" s="60" t="str">
        <f>IF(C2591&lt;&gt;"",LEFT(C2591,9),"")</f>
        <v>80-548-09</v>
      </c>
      <c r="C2591" s="73" t="s">
        <v>1861</v>
      </c>
      <c r="D2591" s="73" t="s">
        <v>1862</v>
      </c>
      <c r="E2591" s="73">
        <v>7</v>
      </c>
      <c r="F2591" s="74">
        <v>7</v>
      </c>
      <c r="G2591" s="73" t="s">
        <v>1863</v>
      </c>
      <c r="H2591" s="73" t="s">
        <v>53</v>
      </c>
      <c r="I2591" s="73" t="s">
        <v>964</v>
      </c>
      <c r="J2591" s="73" t="s">
        <v>337</v>
      </c>
      <c r="K2591" s="73" t="s">
        <v>387</v>
      </c>
      <c r="L2591" s="73" t="s">
        <v>383</v>
      </c>
      <c r="M2591" s="73" t="s">
        <v>388</v>
      </c>
      <c r="O2591" s="73" t="s">
        <v>386</v>
      </c>
      <c r="P2591" s="73" t="s">
        <v>907</v>
      </c>
      <c r="Q2591" s="73" t="s">
        <v>928</v>
      </c>
      <c r="R2591" s="73" t="s">
        <v>53</v>
      </c>
      <c r="V2591" s="60" t="str">
        <f>W2591&amp;H2591</f>
        <v>PAINTER 009черный</v>
      </c>
      <c r="W2591" s="60" t="str">
        <f>_xlfn.LET(_xlpm.TextCell,TEXT(G2591,"###"),IF(_xlpm.TextCell&lt;&gt;"",IF(StyleSpaceSplit,IFERROR(IF(FIND(" ",_xlpm.TextCell)&gt;=1,MID(_xlpm.TextCell,1,FIND(" ",_xlpm.TextCell)-1),_xlpm.TextCell),_xlpm.TextCell),_xlpm.TextCell),""))</f>
        <v>PAINTER 009</v>
      </c>
      <c r="X2591" s="60" t="str">
        <f>IF(A2591&lt;&gt;"",IFERROR(IF(FIND(" ",G2591)&gt;=1,MID(G2591,FIND(" ",G2591)+1,LEN(G2591)),""),""),"")</f>
        <v>009</v>
      </c>
      <c r="AC2591" s="51">
        <f>IFERROR(VALUE(MID($C2591,1,2)),0)</f>
        <v>80</v>
      </c>
      <c r="AD2591" s="44">
        <f>IFERROR(VALUE(MID($C2591,4,3)),0)</f>
        <v>548</v>
      </c>
      <c r="AE2591" s="51">
        <f>VALUE(RIGHT("00"&amp;AC2591,2)&amp;RIGHT("000"&amp;AD2591,3))</f>
        <v>80548</v>
      </c>
    </row>
    <row r="2592" spans="1:31">
      <c r="A2592" s="60" t="str">
        <f>IF(G2592&amp;Q2592&lt;&gt;"",W2592&amp;Q2592,"")</f>
        <v>PAINTER 010white</v>
      </c>
      <c r="B2592" s="60" t="str">
        <f>IF(C2592&lt;&gt;"",LEFT(C2592,9),"")</f>
        <v>80-549-36</v>
      </c>
      <c r="C2592" s="73" t="s">
        <v>1864</v>
      </c>
      <c r="D2592" s="73" t="s">
        <v>1865</v>
      </c>
      <c r="E2592" s="73">
        <v>7</v>
      </c>
      <c r="F2592" s="74">
        <v>7</v>
      </c>
      <c r="G2592" s="73" t="s">
        <v>1866</v>
      </c>
      <c r="H2592" s="73" t="s">
        <v>187</v>
      </c>
      <c r="I2592" s="73" t="s">
        <v>964</v>
      </c>
      <c r="J2592" s="73" t="s">
        <v>337</v>
      </c>
      <c r="K2592" s="73" t="s">
        <v>387</v>
      </c>
      <c r="L2592" s="73" t="s">
        <v>383</v>
      </c>
      <c r="M2592" s="73" t="s">
        <v>388</v>
      </c>
      <c r="O2592" s="73" t="s">
        <v>386</v>
      </c>
      <c r="P2592" s="73" t="s">
        <v>907</v>
      </c>
      <c r="Q2592" s="73" t="s">
        <v>908</v>
      </c>
      <c r="R2592" s="73" t="s">
        <v>63</v>
      </c>
      <c r="V2592" s="60" t="str">
        <f>W2592&amp;H2592</f>
        <v>PAINTER 010кремовый</v>
      </c>
      <c r="W2592" s="60" t="str">
        <f>_xlfn.LET(_xlpm.TextCell,TEXT(G2592,"###"),IF(_xlpm.TextCell&lt;&gt;"",IF(StyleSpaceSplit,IFERROR(IF(FIND(" ",_xlpm.TextCell)&gt;=1,MID(_xlpm.TextCell,1,FIND(" ",_xlpm.TextCell)-1),_xlpm.TextCell),_xlpm.TextCell),_xlpm.TextCell),""))</f>
        <v>PAINTER 010</v>
      </c>
      <c r="X2592" s="60" t="str">
        <f>IF(A2592&lt;&gt;"",IFERROR(IF(FIND(" ",G2592)&gt;=1,MID(G2592,FIND(" ",G2592)+1,LEN(G2592)),""),""),"")</f>
        <v>010</v>
      </c>
      <c r="AC2592" s="51">
        <f>IFERROR(VALUE(MID($C2592,1,2)),0)</f>
        <v>80</v>
      </c>
      <c r="AD2592" s="44">
        <f>IFERROR(VALUE(MID($C2592,4,3)),0)</f>
        <v>549</v>
      </c>
      <c r="AE2592" s="51">
        <f>VALUE(RIGHT("00"&amp;AC2592,2)&amp;RIGHT("000"&amp;AD2592,3))</f>
        <v>80549</v>
      </c>
    </row>
    <row r="2593" spans="1:31">
      <c r="A2593" s="60" t="str">
        <f>IF(G2593&amp;Q2593&lt;&gt;"",W2593&amp;Q2593,"")</f>
        <v>PAINTER W17007black</v>
      </c>
      <c r="B2593" s="60" t="str">
        <f>IF(C2593&lt;&gt;"",LEFT(C2593,9),"")</f>
        <v>80-311-52</v>
      </c>
      <c r="C2593" s="73" t="s">
        <v>1483</v>
      </c>
      <c r="D2593" s="73" t="s">
        <v>1484</v>
      </c>
      <c r="E2593" s="73">
        <v>7</v>
      </c>
      <c r="F2593" s="74">
        <v>57</v>
      </c>
      <c r="G2593" s="73" t="s">
        <v>1485</v>
      </c>
      <c r="H2593" s="73" t="s">
        <v>53</v>
      </c>
      <c r="I2593" s="73" t="s">
        <v>1486</v>
      </c>
      <c r="J2593" s="73" t="s">
        <v>337</v>
      </c>
      <c r="K2593" s="73" t="s">
        <v>387</v>
      </c>
      <c r="L2593" s="73" t="s">
        <v>383</v>
      </c>
      <c r="M2593" s="73" t="s">
        <v>389</v>
      </c>
      <c r="O2593" s="73" t="s">
        <v>386</v>
      </c>
      <c r="P2593" s="73" t="s">
        <v>907</v>
      </c>
      <c r="Q2593" s="73" t="s">
        <v>928</v>
      </c>
      <c r="R2593" s="73" t="s">
        <v>53</v>
      </c>
      <c r="V2593" s="60" t="str">
        <f>W2593&amp;H2593</f>
        <v>PAINTER W17007черный</v>
      </c>
      <c r="W2593" s="60" t="str">
        <f>_xlfn.LET(_xlpm.TextCell,TEXT(G2593,"###"),IF(_xlpm.TextCell&lt;&gt;"",IF(StyleSpaceSplit,IFERROR(IF(FIND(" ",_xlpm.TextCell)&gt;=1,MID(_xlpm.TextCell,1,FIND(" ",_xlpm.TextCell)-1),_xlpm.TextCell),_xlpm.TextCell),_xlpm.TextCell),""))</f>
        <v>PAINTER W17007</v>
      </c>
      <c r="X2593" s="60" t="str">
        <f>IF(A2593&lt;&gt;"",IFERROR(IF(FIND(" ",G2593)&gt;=1,MID(G2593,FIND(" ",G2593)+1,LEN(G2593)),""),""),"")</f>
        <v>W17007</v>
      </c>
      <c r="AC2593" s="51">
        <f>IFERROR(VALUE(MID($C2593,1,2)),0)</f>
        <v>80</v>
      </c>
      <c r="AD2593" s="44">
        <f>IFERROR(VALUE(MID($C2593,4,3)),0)</f>
        <v>311</v>
      </c>
      <c r="AE2593" s="51">
        <f>VALUE(RIGHT("00"&amp;AC2593,2)&amp;RIGHT("000"&amp;AD2593,3))</f>
        <v>80311</v>
      </c>
    </row>
    <row r="2594" spans="1:31">
      <c r="A2594" s="60" t="str">
        <f>IF(G2594&amp;Q2594&lt;&gt;"",W2594&amp;Q2594,"")</f>
        <v>PYROPbeige</v>
      </c>
      <c r="B2594" s="60" t="str">
        <f>IF(C2594&lt;&gt;"",LEFT(C2594,9),"")</f>
        <v>80-158-02</v>
      </c>
      <c r="C2594" s="73" t="s">
        <v>7013</v>
      </c>
      <c r="D2594" s="73" t="s">
        <v>7014</v>
      </c>
      <c r="E2594" s="73">
        <v>7</v>
      </c>
      <c r="F2594" s="74">
        <v>7</v>
      </c>
      <c r="G2594" s="73" t="s">
        <v>1489</v>
      </c>
      <c r="H2594" s="73" t="s">
        <v>63</v>
      </c>
      <c r="I2594" s="73" t="s">
        <v>7015</v>
      </c>
      <c r="J2594" s="73" t="s">
        <v>337</v>
      </c>
      <c r="K2594" s="73" t="s">
        <v>387</v>
      </c>
      <c r="L2594" s="73" t="s">
        <v>383</v>
      </c>
      <c r="M2594" s="73" t="s">
        <v>388</v>
      </c>
      <c r="N2594" s="73" t="s">
        <v>44</v>
      </c>
      <c r="O2594" s="73" t="s">
        <v>386</v>
      </c>
      <c r="P2594" s="73" t="s">
        <v>907</v>
      </c>
      <c r="Q2594" s="73" t="s">
        <v>937</v>
      </c>
      <c r="R2594" s="73" t="s">
        <v>63</v>
      </c>
      <c r="V2594" s="60" t="str">
        <f>W2594&amp;H2594</f>
        <v>PYROPбежевый</v>
      </c>
      <c r="W2594" s="60" t="str">
        <f>_xlfn.LET(_xlpm.TextCell,TEXT(G2594,"###"),IF(_xlpm.TextCell&lt;&gt;"",IF(StyleSpaceSplit,IFERROR(IF(FIND(" ",_xlpm.TextCell)&gt;=1,MID(_xlpm.TextCell,1,FIND(" ",_xlpm.TextCell)-1),_xlpm.TextCell),_xlpm.TextCell),_xlpm.TextCell),""))</f>
        <v>PYROP</v>
      </c>
      <c r="X2594" s="60" t="str">
        <f>IF(A2594&lt;&gt;"",IFERROR(IF(FIND(" ",G2594)&gt;=1,MID(G2594,FIND(" ",G2594)+1,LEN(G2594)),""),""),"")</f>
        <v/>
      </c>
      <c r="AC2594" s="51">
        <f>IFERROR(VALUE(MID($C2594,1,2)),0)</f>
        <v>80</v>
      </c>
      <c r="AD2594" s="44">
        <f>IFERROR(VALUE(MID($C2594,4,3)),0)</f>
        <v>158</v>
      </c>
      <c r="AE2594" s="51">
        <f>VALUE(RIGHT("00"&amp;AC2594,2)&amp;RIGHT("000"&amp;AD2594,3))</f>
        <v>80158</v>
      </c>
    </row>
    <row r="2595" spans="1:31">
      <c r="A2595" s="60" t="str">
        <f>IF(G2595&amp;Q2595&lt;&gt;"",W2595&amp;Q2595,"")</f>
        <v>PYROPwhite</v>
      </c>
      <c r="B2595" s="60" t="str">
        <f>IF(C2595&lt;&gt;"",LEFT(C2595,9),"")</f>
        <v>80-212-17</v>
      </c>
      <c r="C2595" s="73" t="s">
        <v>7931</v>
      </c>
      <c r="D2595" s="73" t="s">
        <v>7932</v>
      </c>
      <c r="E2595" s="73" t="s">
        <v>931</v>
      </c>
      <c r="F2595" s="74">
        <v>0</v>
      </c>
      <c r="G2595" s="73" t="s">
        <v>1489</v>
      </c>
      <c r="H2595" s="73" t="s">
        <v>57</v>
      </c>
      <c r="I2595" s="73" t="s">
        <v>7929</v>
      </c>
      <c r="J2595" s="73" t="s">
        <v>337</v>
      </c>
      <c r="K2595" s="73" t="s">
        <v>387</v>
      </c>
      <c r="L2595" s="73" t="s">
        <v>383</v>
      </c>
      <c r="M2595" s="73" t="s">
        <v>389</v>
      </c>
      <c r="N2595" s="73" t="s">
        <v>45</v>
      </c>
      <c r="O2595" s="73" t="s">
        <v>386</v>
      </c>
      <c r="P2595" s="73" t="s">
        <v>907</v>
      </c>
      <c r="Q2595" s="73" t="s">
        <v>908</v>
      </c>
      <c r="R2595" s="73" t="s">
        <v>57</v>
      </c>
      <c r="V2595" s="60" t="str">
        <f>W2595&amp;H2595</f>
        <v>PYROPбелый</v>
      </c>
      <c r="W2595" s="60" t="str">
        <f>_xlfn.LET(_xlpm.TextCell,TEXT(G2595,"###"),IF(_xlpm.TextCell&lt;&gt;"",IF(StyleSpaceSplit,IFERROR(IF(FIND(" ",_xlpm.TextCell)&gt;=1,MID(_xlpm.TextCell,1,FIND(" ",_xlpm.TextCell)-1),_xlpm.TextCell),_xlpm.TextCell),_xlpm.TextCell),""))</f>
        <v>PYROP</v>
      </c>
      <c r="X2595" s="60" t="str">
        <f>IF(A2595&lt;&gt;"",IFERROR(IF(FIND(" ",G2595)&gt;=1,MID(G2595,FIND(" ",G2595)+1,LEN(G2595)),""),""),"")</f>
        <v/>
      </c>
      <c r="AC2595" s="51">
        <f>IFERROR(VALUE(MID($C2595,1,2)),0)</f>
        <v>80</v>
      </c>
      <c r="AD2595" s="44">
        <f>IFERROR(VALUE(MID($C2595,4,3)),0)</f>
        <v>212</v>
      </c>
      <c r="AE2595" s="51">
        <f>VALUE(RIGHT("00"&amp;AC2595,2)&amp;RIGHT("000"&amp;AD2595,3))</f>
        <v>80212</v>
      </c>
    </row>
    <row r="2596" spans="1:31">
      <c r="A2596" s="60" t="str">
        <f>IF(G2596&amp;Q2596&lt;&gt;"",W2596&amp;Q2596,"")</f>
        <v>PYROPwhite</v>
      </c>
      <c r="B2596" s="60" t="str">
        <f>IF(C2596&lt;&gt;"",LEFT(C2596,9),"")</f>
        <v>80-212-17</v>
      </c>
      <c r="C2596" s="73" t="s">
        <v>7933</v>
      </c>
      <c r="D2596" s="73" t="s">
        <v>7932</v>
      </c>
      <c r="E2596" s="73">
        <v>7</v>
      </c>
      <c r="F2596" s="74">
        <v>7</v>
      </c>
      <c r="G2596" s="73" t="s">
        <v>1489</v>
      </c>
      <c r="H2596" s="73" t="s">
        <v>57</v>
      </c>
      <c r="I2596" s="73" t="s">
        <v>7929</v>
      </c>
      <c r="J2596" s="73" t="s">
        <v>337</v>
      </c>
      <c r="K2596" s="73" t="s">
        <v>387</v>
      </c>
      <c r="L2596" s="73" t="s">
        <v>383</v>
      </c>
      <c r="M2596" s="73" t="s">
        <v>389</v>
      </c>
      <c r="N2596" s="73" t="s">
        <v>45</v>
      </c>
      <c r="O2596" s="73" t="s">
        <v>386</v>
      </c>
      <c r="P2596" s="73" t="s">
        <v>907</v>
      </c>
      <c r="Q2596" s="73" t="s">
        <v>908</v>
      </c>
      <c r="R2596" s="73" t="s">
        <v>57</v>
      </c>
      <c r="V2596" s="60" t="str">
        <f>W2596&amp;H2596</f>
        <v>PYROPбелый</v>
      </c>
      <c r="W2596" s="60" t="str">
        <f>_xlfn.LET(_xlpm.TextCell,TEXT(G2596,"###"),IF(_xlpm.TextCell&lt;&gt;"",IF(StyleSpaceSplit,IFERROR(IF(FIND(" ",_xlpm.TextCell)&gt;=1,MID(_xlpm.TextCell,1,FIND(" ",_xlpm.TextCell)-1),_xlpm.TextCell),_xlpm.TextCell),_xlpm.TextCell),""))</f>
        <v>PYROP</v>
      </c>
      <c r="X2596" s="60" t="str">
        <f>IF(A2596&lt;&gt;"",IFERROR(IF(FIND(" ",G2596)&gt;=1,MID(G2596,FIND(" ",G2596)+1,LEN(G2596)),""),""),"")</f>
        <v/>
      </c>
      <c r="AC2596" s="51">
        <f>IFERROR(VALUE(MID($C2596,1,2)),0)</f>
        <v>80</v>
      </c>
      <c r="AD2596" s="44">
        <f>IFERROR(VALUE(MID($C2596,4,3)),0)</f>
        <v>212</v>
      </c>
      <c r="AE2596" s="51">
        <f>VALUE(RIGHT("00"&amp;AC2596,2)&amp;RIGHT("000"&amp;AD2596,3))</f>
        <v>80212</v>
      </c>
    </row>
    <row r="2597" spans="1:31">
      <c r="A2597" s="60" t="str">
        <f>IF(G2597&amp;Q2597&lt;&gt;"",W2597&amp;Q2597,"")</f>
        <v>PYROPtaupe</v>
      </c>
      <c r="B2597" s="60" t="str">
        <f>IF(C2597&lt;&gt;"",LEFT(C2597,9),"")</f>
        <v>80-212-08</v>
      </c>
      <c r="C2597" s="73" t="s">
        <v>7927</v>
      </c>
      <c r="D2597" s="73" t="s">
        <v>7928</v>
      </c>
      <c r="E2597" s="73" t="s">
        <v>931</v>
      </c>
      <c r="F2597" s="74">
        <v>0</v>
      </c>
      <c r="G2597" s="73" t="s">
        <v>1489</v>
      </c>
      <c r="H2597" s="73" t="s">
        <v>83</v>
      </c>
      <c r="I2597" s="73" t="s">
        <v>7929</v>
      </c>
      <c r="J2597" s="73" t="s">
        <v>337</v>
      </c>
      <c r="K2597" s="73" t="s">
        <v>387</v>
      </c>
      <c r="L2597" s="73" t="s">
        <v>383</v>
      </c>
      <c r="M2597" s="73" t="s">
        <v>389</v>
      </c>
      <c r="N2597" s="73" t="s">
        <v>45</v>
      </c>
      <c r="O2597" s="73" t="s">
        <v>386</v>
      </c>
      <c r="P2597" s="73" t="s">
        <v>907</v>
      </c>
      <c r="Q2597" s="73" t="s">
        <v>1291</v>
      </c>
      <c r="R2597" s="73" t="s">
        <v>83</v>
      </c>
      <c r="V2597" s="60" t="str">
        <f>W2597&amp;H2597</f>
        <v>PYROPсерый</v>
      </c>
      <c r="W2597" s="60" t="str">
        <f>_xlfn.LET(_xlpm.TextCell,TEXT(G2597,"###"),IF(_xlpm.TextCell&lt;&gt;"",IF(StyleSpaceSplit,IFERROR(IF(FIND(" ",_xlpm.TextCell)&gt;=1,MID(_xlpm.TextCell,1,FIND(" ",_xlpm.TextCell)-1),_xlpm.TextCell),_xlpm.TextCell),_xlpm.TextCell),""))</f>
        <v>PYROP</v>
      </c>
      <c r="X2597" s="60" t="str">
        <f>IF(A2597&lt;&gt;"",IFERROR(IF(FIND(" ",G2597)&gt;=1,MID(G2597,FIND(" ",G2597)+1,LEN(G2597)),""),""),"")</f>
        <v/>
      </c>
      <c r="AC2597" s="51">
        <f>IFERROR(VALUE(MID($C2597,1,2)),0)</f>
        <v>80</v>
      </c>
      <c r="AD2597" s="44">
        <f>IFERROR(VALUE(MID($C2597,4,3)),0)</f>
        <v>212</v>
      </c>
      <c r="AE2597" s="51">
        <f>VALUE(RIGHT("00"&amp;AC2597,2)&amp;RIGHT("000"&amp;AD2597,3))</f>
        <v>80212</v>
      </c>
    </row>
    <row r="2598" spans="1:31">
      <c r="A2598" s="60" t="str">
        <f>IF(G2598&amp;Q2598&lt;&gt;"",W2598&amp;Q2598,"")</f>
        <v>PYROPtaupe</v>
      </c>
      <c r="B2598" s="60" t="str">
        <f>IF(C2598&lt;&gt;"",LEFT(C2598,9),"")</f>
        <v>80-212-08</v>
      </c>
      <c r="C2598" s="73" t="s">
        <v>7930</v>
      </c>
      <c r="D2598" s="73" t="s">
        <v>7928</v>
      </c>
      <c r="E2598" s="73">
        <v>7</v>
      </c>
      <c r="F2598" s="74">
        <v>7</v>
      </c>
      <c r="G2598" s="73" t="s">
        <v>1489</v>
      </c>
      <c r="H2598" s="73" t="s">
        <v>83</v>
      </c>
      <c r="I2598" s="73" t="s">
        <v>7929</v>
      </c>
      <c r="J2598" s="73" t="s">
        <v>337</v>
      </c>
      <c r="K2598" s="73" t="s">
        <v>387</v>
      </c>
      <c r="L2598" s="73" t="s">
        <v>383</v>
      </c>
      <c r="M2598" s="73" t="s">
        <v>389</v>
      </c>
      <c r="N2598" s="73" t="s">
        <v>45</v>
      </c>
      <c r="O2598" s="73" t="s">
        <v>386</v>
      </c>
      <c r="P2598" s="73" t="s">
        <v>907</v>
      </c>
      <c r="Q2598" s="73" t="s">
        <v>1291</v>
      </c>
      <c r="R2598" s="73" t="s">
        <v>83</v>
      </c>
      <c r="V2598" s="60" t="str">
        <f>W2598&amp;H2598</f>
        <v>PYROPсерый</v>
      </c>
      <c r="W2598" s="60" t="str">
        <f>_xlfn.LET(_xlpm.TextCell,TEXT(G2598,"###"),IF(_xlpm.TextCell&lt;&gt;"",IF(StyleSpaceSplit,IFERROR(IF(FIND(" ",_xlpm.TextCell)&gt;=1,MID(_xlpm.TextCell,1,FIND(" ",_xlpm.TextCell)-1),_xlpm.TextCell),_xlpm.TextCell),_xlpm.TextCell),""))</f>
        <v>PYROP</v>
      </c>
      <c r="X2598" s="60" t="str">
        <f>IF(A2598&lt;&gt;"",IFERROR(IF(FIND(" ",G2598)&gt;=1,MID(G2598,FIND(" ",G2598)+1,LEN(G2598)),""),""),"")</f>
        <v/>
      </c>
      <c r="AC2598" s="51">
        <f>IFERROR(VALUE(MID($C2598,1,2)),0)</f>
        <v>80</v>
      </c>
      <c r="AD2598" s="44">
        <f>IFERROR(VALUE(MID($C2598,4,3)),0)</f>
        <v>212</v>
      </c>
      <c r="AE2598" s="51">
        <f>VALUE(RIGHT("00"&amp;AC2598,2)&amp;RIGHT("000"&amp;AD2598,3))</f>
        <v>80212</v>
      </c>
    </row>
    <row r="2599" spans="1:31">
      <c r="A2599" s="60" t="str">
        <f>IF(G2599&amp;Q2599&lt;&gt;"",W2599&amp;Q2599,"")</f>
        <v>PYROPblack</v>
      </c>
      <c r="B2599" s="60" t="str">
        <f>IF(C2599&lt;&gt;"",LEFT(C2599,9),"")</f>
        <v>80-212-09</v>
      </c>
      <c r="C2599" s="73" t="s">
        <v>1487</v>
      </c>
      <c r="D2599" s="73" t="s">
        <v>1488</v>
      </c>
      <c r="E2599" s="73" t="s">
        <v>931</v>
      </c>
      <c r="F2599" s="74">
        <v>0</v>
      </c>
      <c r="G2599" s="73" t="s">
        <v>1489</v>
      </c>
      <c r="H2599" s="73" t="s">
        <v>53</v>
      </c>
      <c r="I2599" s="73" t="s">
        <v>1490</v>
      </c>
      <c r="J2599" s="73" t="s">
        <v>337</v>
      </c>
      <c r="K2599" s="73" t="s">
        <v>387</v>
      </c>
      <c r="L2599" s="73" t="s">
        <v>383</v>
      </c>
      <c r="M2599" s="73" t="s">
        <v>389</v>
      </c>
      <c r="N2599" s="73" t="s">
        <v>45</v>
      </c>
      <c r="O2599" s="73" t="s">
        <v>386</v>
      </c>
      <c r="P2599" s="73" t="s">
        <v>907</v>
      </c>
      <c r="Q2599" s="73" t="s">
        <v>928</v>
      </c>
      <c r="R2599" s="73" t="s">
        <v>53</v>
      </c>
      <c r="V2599" s="60" t="str">
        <f>W2599&amp;H2599</f>
        <v>PYROPчерный</v>
      </c>
      <c r="W2599" s="60" t="str">
        <f>_xlfn.LET(_xlpm.TextCell,TEXT(G2599,"###"),IF(_xlpm.TextCell&lt;&gt;"",IF(StyleSpaceSplit,IFERROR(IF(FIND(" ",_xlpm.TextCell)&gt;=1,MID(_xlpm.TextCell,1,FIND(" ",_xlpm.TextCell)-1),_xlpm.TextCell),_xlpm.TextCell),_xlpm.TextCell),""))</f>
        <v>PYROP</v>
      </c>
      <c r="X2599" s="60" t="str">
        <f>IF(A2599&lt;&gt;"",IFERROR(IF(FIND(" ",G2599)&gt;=1,MID(G2599,FIND(" ",G2599)+1,LEN(G2599)),""),""),"")</f>
        <v/>
      </c>
      <c r="AC2599" s="51">
        <f>IFERROR(VALUE(MID($C2599,1,2)),0)</f>
        <v>80</v>
      </c>
      <c r="AD2599" s="44">
        <f>IFERROR(VALUE(MID($C2599,4,3)),0)</f>
        <v>212</v>
      </c>
      <c r="AE2599" s="51">
        <f>VALUE(RIGHT("00"&amp;AC2599,2)&amp;RIGHT("000"&amp;AD2599,3))</f>
        <v>80212</v>
      </c>
    </row>
    <row r="2600" spans="1:31">
      <c r="A2600" s="60" t="str">
        <f>IF(G2600&amp;Q2600&lt;&gt;"",W2600&amp;Q2600,"")</f>
        <v>PYROP 002white</v>
      </c>
      <c r="B2600" s="60" t="str">
        <f>IF(C2600&lt;&gt;"",LEFT(C2600,9),"")</f>
        <v>80-550-17</v>
      </c>
      <c r="C2600" s="73" t="s">
        <v>1867</v>
      </c>
      <c r="D2600" s="73" t="s">
        <v>1868</v>
      </c>
      <c r="E2600" s="73" t="s">
        <v>931</v>
      </c>
      <c r="F2600" s="74">
        <v>0</v>
      </c>
      <c r="G2600" s="73" t="s">
        <v>1869</v>
      </c>
      <c r="H2600" s="73" t="s">
        <v>57</v>
      </c>
      <c r="I2600" s="73" t="s">
        <v>1631</v>
      </c>
      <c r="J2600" s="73" t="s">
        <v>337</v>
      </c>
      <c r="K2600" s="73" t="s">
        <v>387</v>
      </c>
      <c r="L2600" s="73" t="s">
        <v>383</v>
      </c>
      <c r="M2600" s="73" t="s">
        <v>389</v>
      </c>
      <c r="O2600" s="73" t="s">
        <v>386</v>
      </c>
      <c r="P2600" s="73" t="s">
        <v>907</v>
      </c>
      <c r="Q2600" s="73" t="s">
        <v>908</v>
      </c>
      <c r="R2600" s="73" t="s">
        <v>57</v>
      </c>
      <c r="V2600" s="60" t="str">
        <f>W2600&amp;H2600</f>
        <v>PYROP 002белый</v>
      </c>
      <c r="W2600" s="60" t="str">
        <f>_xlfn.LET(_xlpm.TextCell,TEXT(G2600,"###"),IF(_xlpm.TextCell&lt;&gt;"",IF(StyleSpaceSplit,IFERROR(IF(FIND(" ",_xlpm.TextCell)&gt;=1,MID(_xlpm.TextCell,1,FIND(" ",_xlpm.TextCell)-1),_xlpm.TextCell),_xlpm.TextCell),_xlpm.TextCell),""))</f>
        <v>PYROP 002</v>
      </c>
      <c r="X2600" s="60" t="str">
        <f>IF(A2600&lt;&gt;"",IFERROR(IF(FIND(" ",G2600)&gt;=1,MID(G2600,FIND(" ",G2600)+1,LEN(G2600)),""),""),"")</f>
        <v>002</v>
      </c>
      <c r="AC2600" s="51">
        <f>IFERROR(VALUE(MID($C2600,1,2)),0)</f>
        <v>80</v>
      </c>
      <c r="AD2600" s="44">
        <f>IFERROR(VALUE(MID($C2600,4,3)),0)</f>
        <v>550</v>
      </c>
      <c r="AE2600" s="51">
        <f>VALUE(RIGHT("00"&amp;AC2600,2)&amp;RIGHT("000"&amp;AD2600,3))</f>
        <v>80550</v>
      </c>
    </row>
    <row r="2601" spans="1:31">
      <c r="A2601" s="60" t="str">
        <f>IF(G2601&amp;Q2601&lt;&gt;"",W2601&amp;Q2601,"")</f>
        <v>PYROP 002grey</v>
      </c>
      <c r="B2601" s="60" t="str">
        <f>IF(C2601&lt;&gt;"",LEFT(C2601,9),"")</f>
        <v>80-550-01</v>
      </c>
      <c r="C2601" s="73" t="s">
        <v>6120</v>
      </c>
      <c r="D2601" s="73" t="s">
        <v>6121</v>
      </c>
      <c r="E2601" s="73" t="s">
        <v>931</v>
      </c>
      <c r="F2601" s="74">
        <v>0</v>
      </c>
      <c r="G2601" s="73" t="s">
        <v>1869</v>
      </c>
      <c r="H2601" s="73" t="s">
        <v>231</v>
      </c>
      <c r="I2601" s="73" t="s">
        <v>1631</v>
      </c>
      <c r="J2601" s="73" t="s">
        <v>337</v>
      </c>
      <c r="K2601" s="73" t="s">
        <v>387</v>
      </c>
      <c r="L2601" s="73" t="s">
        <v>383</v>
      </c>
      <c r="M2601" s="73" t="s">
        <v>388</v>
      </c>
      <c r="N2601" s="73" t="s">
        <v>46</v>
      </c>
      <c r="O2601" s="73" t="s">
        <v>386</v>
      </c>
      <c r="P2601" s="73" t="s">
        <v>907</v>
      </c>
      <c r="Q2601" s="73" t="s">
        <v>917</v>
      </c>
      <c r="R2601" s="73" t="s">
        <v>83</v>
      </c>
      <c r="V2601" s="60" t="str">
        <f>W2601&amp;H2601</f>
        <v>PYROP 002светло-серый</v>
      </c>
      <c r="W2601" s="60" t="str">
        <f>_xlfn.LET(_xlpm.TextCell,TEXT(G2601,"###"),IF(_xlpm.TextCell&lt;&gt;"",IF(StyleSpaceSplit,IFERROR(IF(FIND(" ",_xlpm.TextCell)&gt;=1,MID(_xlpm.TextCell,1,FIND(" ",_xlpm.TextCell)-1),_xlpm.TextCell),_xlpm.TextCell),_xlpm.TextCell),""))</f>
        <v>PYROP 002</v>
      </c>
      <c r="X2601" s="60" t="str">
        <f>IF(A2601&lt;&gt;"",IFERROR(IF(FIND(" ",G2601)&gt;=1,MID(G2601,FIND(" ",G2601)+1,LEN(G2601)),""),""),"")</f>
        <v>002</v>
      </c>
      <c r="AC2601" s="51">
        <f>IFERROR(VALUE(MID($C2601,1,2)),0)</f>
        <v>80</v>
      </c>
      <c r="AD2601" s="44">
        <f>IFERROR(VALUE(MID($C2601,4,3)),0)</f>
        <v>550</v>
      </c>
      <c r="AE2601" s="51">
        <f>VALUE(RIGHT("00"&amp;AC2601,2)&amp;RIGHT("000"&amp;AD2601,3))</f>
        <v>80550</v>
      </c>
    </row>
    <row r="2602" spans="1:31">
      <c r="A2602" s="60" t="str">
        <f>IF(G2602&amp;Q2602&lt;&gt;"",W2602&amp;Q2602,"")</f>
        <v>PYROP 002grey</v>
      </c>
      <c r="B2602" s="60" t="str">
        <f>IF(C2602&lt;&gt;"",LEFT(C2602,9),"")</f>
        <v>80-550-08</v>
      </c>
      <c r="C2602" s="73" t="s">
        <v>3659</v>
      </c>
      <c r="D2602" s="73" t="s">
        <v>3660</v>
      </c>
      <c r="E2602" s="73" t="s">
        <v>931</v>
      </c>
      <c r="F2602" s="74">
        <v>0</v>
      </c>
      <c r="G2602" s="73" t="s">
        <v>1869</v>
      </c>
      <c r="H2602" s="73" t="s">
        <v>83</v>
      </c>
      <c r="I2602" s="73" t="s">
        <v>1631</v>
      </c>
      <c r="J2602" s="73" t="s">
        <v>337</v>
      </c>
      <c r="K2602" s="73" t="s">
        <v>387</v>
      </c>
      <c r="L2602" s="73" t="s">
        <v>383</v>
      </c>
      <c r="M2602" s="73" t="s">
        <v>388</v>
      </c>
      <c r="N2602" s="73" t="s">
        <v>46</v>
      </c>
      <c r="O2602" s="73" t="s">
        <v>386</v>
      </c>
      <c r="P2602" s="73" t="s">
        <v>907</v>
      </c>
      <c r="Q2602" s="73" t="s">
        <v>917</v>
      </c>
      <c r="R2602" s="73" t="s">
        <v>83</v>
      </c>
      <c r="V2602" s="60" t="str">
        <f>W2602&amp;H2602</f>
        <v>PYROP 002серый</v>
      </c>
      <c r="W2602" s="60" t="str">
        <f>_xlfn.LET(_xlpm.TextCell,TEXT(G2602,"###"),IF(_xlpm.TextCell&lt;&gt;"",IF(StyleSpaceSplit,IFERROR(IF(FIND(" ",_xlpm.TextCell)&gt;=1,MID(_xlpm.TextCell,1,FIND(" ",_xlpm.TextCell)-1),_xlpm.TextCell),_xlpm.TextCell),_xlpm.TextCell),""))</f>
        <v>PYROP 002</v>
      </c>
      <c r="X2602" s="60" t="str">
        <f>IF(A2602&lt;&gt;"",IFERROR(IF(FIND(" ",G2602)&gt;=1,MID(G2602,FIND(" ",G2602)+1,LEN(G2602)),""),""),"")</f>
        <v>002</v>
      </c>
      <c r="AC2602" s="51">
        <f>IFERROR(VALUE(MID($C2602,1,2)),0)</f>
        <v>80</v>
      </c>
      <c r="AD2602" s="44">
        <f>IFERROR(VALUE(MID($C2602,4,3)),0)</f>
        <v>550</v>
      </c>
      <c r="AE2602" s="51">
        <f>VALUE(RIGHT("00"&amp;AC2602,2)&amp;RIGHT("000"&amp;AD2602,3))</f>
        <v>80550</v>
      </c>
    </row>
    <row r="2603" spans="1:31">
      <c r="A2603" s="60" t="str">
        <f>IF(G2603&amp;Q2603&lt;&gt;"",W2603&amp;Q2603,"")</f>
        <v>PYROP 002black</v>
      </c>
      <c r="B2603" s="60" t="str">
        <f>IF(C2603&lt;&gt;"",LEFT(C2603,9),"")</f>
        <v>80-550-09</v>
      </c>
      <c r="C2603" s="73" t="s">
        <v>3438</v>
      </c>
      <c r="D2603" s="73" t="s">
        <v>3439</v>
      </c>
      <c r="E2603" s="73" t="s">
        <v>931</v>
      </c>
      <c r="F2603" s="74">
        <v>0</v>
      </c>
      <c r="G2603" s="73" t="s">
        <v>1869</v>
      </c>
      <c r="H2603" s="73" t="s">
        <v>53</v>
      </c>
      <c r="I2603" s="73" t="s">
        <v>1884</v>
      </c>
      <c r="J2603" s="73" t="s">
        <v>337</v>
      </c>
      <c r="K2603" s="73" t="s">
        <v>387</v>
      </c>
      <c r="L2603" s="73" t="s">
        <v>383</v>
      </c>
      <c r="M2603" s="73" t="s">
        <v>388</v>
      </c>
      <c r="N2603" s="73" t="s">
        <v>46</v>
      </c>
      <c r="O2603" s="73" t="s">
        <v>386</v>
      </c>
      <c r="P2603" s="73" t="s">
        <v>907</v>
      </c>
      <c r="Q2603" s="73" t="s">
        <v>928</v>
      </c>
      <c r="R2603" s="73" t="s">
        <v>53</v>
      </c>
      <c r="V2603" s="60" t="str">
        <f>W2603&amp;H2603</f>
        <v>PYROP 002черный</v>
      </c>
      <c r="W2603" s="60" t="str">
        <f>_xlfn.LET(_xlpm.TextCell,TEXT(G2603,"###"),IF(_xlpm.TextCell&lt;&gt;"",IF(StyleSpaceSplit,IFERROR(IF(FIND(" ",_xlpm.TextCell)&gt;=1,MID(_xlpm.TextCell,1,FIND(" ",_xlpm.TextCell)-1),_xlpm.TextCell),_xlpm.TextCell),_xlpm.TextCell),""))</f>
        <v>PYROP 002</v>
      </c>
      <c r="X2603" s="60" t="str">
        <f>IF(A2603&lt;&gt;"",IFERROR(IF(FIND(" ",G2603)&gt;=1,MID(G2603,FIND(" ",G2603)+1,LEN(G2603)),""),""),"")</f>
        <v>002</v>
      </c>
      <c r="AC2603" s="51">
        <f>IFERROR(VALUE(MID($C2603,1,2)),0)</f>
        <v>80</v>
      </c>
      <c r="AD2603" s="44">
        <f>IFERROR(VALUE(MID($C2603,4,3)),0)</f>
        <v>550</v>
      </c>
      <c r="AE2603" s="51">
        <f>VALUE(RIGHT("00"&amp;AC2603,2)&amp;RIGHT("000"&amp;AD2603,3))</f>
        <v>80550</v>
      </c>
    </row>
    <row r="2604" spans="1:31">
      <c r="A2604" s="60" t="str">
        <f>IF(G2604&amp;Q2604&lt;&gt;"",W2604&amp;Q2604,"")</f>
        <v>SURENNEbrown</v>
      </c>
      <c r="B2604" s="60" t="str">
        <f>IF(C2604&lt;&gt;"",LEFT(C2604,9),"")</f>
        <v>80-138-14</v>
      </c>
      <c r="C2604" s="73" t="s">
        <v>7375</v>
      </c>
      <c r="D2604" s="73" t="s">
        <v>7376</v>
      </c>
      <c r="E2604" s="73">
        <v>7.5</v>
      </c>
      <c r="F2604" s="74">
        <v>75</v>
      </c>
      <c r="G2604" s="73" t="s">
        <v>7377</v>
      </c>
      <c r="H2604" s="73" t="s">
        <v>86</v>
      </c>
      <c r="I2604" s="73" t="s">
        <v>1479</v>
      </c>
      <c r="J2604" s="73" t="s">
        <v>337</v>
      </c>
      <c r="K2604" s="73" t="s">
        <v>387</v>
      </c>
      <c r="L2604" s="73" t="s">
        <v>383</v>
      </c>
      <c r="M2604" s="73" t="s">
        <v>389</v>
      </c>
      <c r="N2604" s="73" t="s">
        <v>32</v>
      </c>
      <c r="O2604" s="73" t="s">
        <v>386</v>
      </c>
      <c r="P2604" s="73" t="s">
        <v>907</v>
      </c>
      <c r="Q2604" s="73" t="s">
        <v>1033</v>
      </c>
      <c r="R2604" s="73" t="s">
        <v>86</v>
      </c>
      <c r="V2604" s="60" t="str">
        <f>W2604&amp;H2604</f>
        <v>SURENNEкоричневый</v>
      </c>
      <c r="W2604" s="60" t="str">
        <f>_xlfn.LET(_xlpm.TextCell,TEXT(G2604,"###"),IF(_xlpm.TextCell&lt;&gt;"",IF(StyleSpaceSplit,IFERROR(IF(FIND(" ",_xlpm.TextCell)&gt;=1,MID(_xlpm.TextCell,1,FIND(" ",_xlpm.TextCell)-1),_xlpm.TextCell),_xlpm.TextCell),_xlpm.TextCell),""))</f>
        <v>SURENNE</v>
      </c>
      <c r="X2604" s="60" t="str">
        <f>IF(A2604&lt;&gt;"",IFERROR(IF(FIND(" ",G2604)&gt;=1,MID(G2604,FIND(" ",G2604)+1,LEN(G2604)),""),""),"")</f>
        <v/>
      </c>
      <c r="AC2604" s="51">
        <f>IFERROR(VALUE(MID($C2604,1,2)),0)</f>
        <v>80</v>
      </c>
      <c r="AD2604" s="44">
        <f>IFERROR(VALUE(MID($C2604,4,3)),0)</f>
        <v>138</v>
      </c>
      <c r="AE2604" s="51">
        <f>VALUE(RIGHT("00"&amp;AC2604,2)&amp;RIGHT("000"&amp;AD2604,3))</f>
        <v>80138</v>
      </c>
    </row>
    <row r="2605" spans="1:31">
      <c r="A2605" s="60" t="str">
        <f>IF(G2605&amp;Q2605&lt;&gt;"",W2605&amp;Q2605,"")</f>
        <v>SURENNEbrown</v>
      </c>
      <c r="B2605" s="60" t="str">
        <f>IF(C2605&lt;&gt;"",LEFT(C2605,9),"")</f>
        <v>80-138-14</v>
      </c>
      <c r="C2605" s="73" t="s">
        <v>7378</v>
      </c>
      <c r="D2605" s="73" t="s">
        <v>7376</v>
      </c>
      <c r="E2605" s="73">
        <v>6.5</v>
      </c>
      <c r="F2605" s="74">
        <v>65</v>
      </c>
      <c r="G2605" s="73" t="s">
        <v>7377</v>
      </c>
      <c r="H2605" s="73" t="s">
        <v>86</v>
      </c>
      <c r="I2605" s="73" t="s">
        <v>1479</v>
      </c>
      <c r="J2605" s="73" t="s">
        <v>337</v>
      </c>
      <c r="K2605" s="73" t="s">
        <v>387</v>
      </c>
      <c r="L2605" s="73" t="s">
        <v>383</v>
      </c>
      <c r="M2605" s="73" t="s">
        <v>389</v>
      </c>
      <c r="N2605" s="73" t="s">
        <v>32</v>
      </c>
      <c r="O2605" s="73" t="s">
        <v>386</v>
      </c>
      <c r="P2605" s="73" t="s">
        <v>907</v>
      </c>
      <c r="Q2605" s="73" t="s">
        <v>1033</v>
      </c>
      <c r="R2605" s="73" t="s">
        <v>86</v>
      </c>
      <c r="V2605" s="60" t="str">
        <f>W2605&amp;H2605</f>
        <v>SURENNEкоричневый</v>
      </c>
      <c r="W2605" s="60" t="str">
        <f>_xlfn.LET(_xlpm.TextCell,TEXT(G2605,"###"),IF(_xlpm.TextCell&lt;&gt;"",IF(StyleSpaceSplit,IFERROR(IF(FIND(" ",_xlpm.TextCell)&gt;=1,MID(_xlpm.TextCell,1,FIND(" ",_xlpm.TextCell)-1),_xlpm.TextCell),_xlpm.TextCell),_xlpm.TextCell),""))</f>
        <v>SURENNE</v>
      </c>
      <c r="X2605" s="60" t="str">
        <f>IF(A2605&lt;&gt;"",IFERROR(IF(FIND(" ",G2605)&gt;=1,MID(G2605,FIND(" ",G2605)+1,LEN(G2605)),""),""),"")</f>
        <v/>
      </c>
      <c r="AC2605" s="51">
        <f>IFERROR(VALUE(MID($C2605,1,2)),0)</f>
        <v>80</v>
      </c>
      <c r="AD2605" s="44">
        <f>IFERROR(VALUE(MID($C2605,4,3)),0)</f>
        <v>138</v>
      </c>
      <c r="AE2605" s="51">
        <f>VALUE(RIGHT("00"&amp;AC2605,2)&amp;RIGHT("000"&amp;AD2605,3))</f>
        <v>80138</v>
      </c>
    </row>
    <row r="2606" spans="1:31">
      <c r="A2606" s="60" t="str">
        <f>IF(G2606&amp;Q2606&lt;&gt;"",W2606&amp;Q2606,"")</f>
        <v>SURENNEbrown</v>
      </c>
      <c r="B2606" s="60" t="str">
        <f>IF(C2606&lt;&gt;"",LEFT(C2606,9),"")</f>
        <v>80-138-14</v>
      </c>
      <c r="C2606" s="73" t="s">
        <v>7379</v>
      </c>
      <c r="D2606" s="73" t="s">
        <v>7376</v>
      </c>
      <c r="E2606" s="73">
        <v>7</v>
      </c>
      <c r="F2606" s="74">
        <v>70</v>
      </c>
      <c r="G2606" s="73" t="s">
        <v>7377</v>
      </c>
      <c r="H2606" s="73" t="s">
        <v>86</v>
      </c>
      <c r="I2606" s="73" t="s">
        <v>1479</v>
      </c>
      <c r="J2606" s="73" t="s">
        <v>337</v>
      </c>
      <c r="K2606" s="73" t="s">
        <v>387</v>
      </c>
      <c r="L2606" s="73" t="s">
        <v>383</v>
      </c>
      <c r="M2606" s="73" t="s">
        <v>389</v>
      </c>
      <c r="N2606" s="73" t="s">
        <v>32</v>
      </c>
      <c r="O2606" s="73" t="s">
        <v>386</v>
      </c>
      <c r="P2606" s="73" t="s">
        <v>907</v>
      </c>
      <c r="Q2606" s="73" t="s">
        <v>1033</v>
      </c>
      <c r="R2606" s="73" t="s">
        <v>86</v>
      </c>
      <c r="V2606" s="60" t="str">
        <f>W2606&amp;H2606</f>
        <v>SURENNEкоричневый</v>
      </c>
      <c r="W2606" s="60" t="str">
        <f>_xlfn.LET(_xlpm.TextCell,TEXT(G2606,"###"),IF(_xlpm.TextCell&lt;&gt;"",IF(StyleSpaceSplit,IFERROR(IF(FIND(" ",_xlpm.TextCell)&gt;=1,MID(_xlpm.TextCell,1,FIND(" ",_xlpm.TextCell)-1),_xlpm.TextCell),_xlpm.TextCell),_xlpm.TextCell),""))</f>
        <v>SURENNE</v>
      </c>
      <c r="X2606" s="60" t="str">
        <f>IF(A2606&lt;&gt;"",IFERROR(IF(FIND(" ",G2606)&gt;=1,MID(G2606,FIND(" ",G2606)+1,LEN(G2606)),""),""),"")</f>
        <v/>
      </c>
      <c r="AC2606" s="51">
        <f>IFERROR(VALUE(MID($C2606,1,2)),0)</f>
        <v>80</v>
      </c>
      <c r="AD2606" s="44">
        <f>IFERROR(VALUE(MID($C2606,4,3)),0)</f>
        <v>138</v>
      </c>
      <c r="AE2606" s="51">
        <f>VALUE(RIGHT("00"&amp;AC2606,2)&amp;RIGHT("000"&amp;AD2606,3))</f>
        <v>80138</v>
      </c>
    </row>
    <row r="2607" spans="1:31">
      <c r="A2607" s="60" t="str">
        <f>IF(G2607&amp;Q2607&lt;&gt;"",W2607&amp;Q2607,"")</f>
        <v>SURENNEblack</v>
      </c>
      <c r="B2607" s="60" t="str">
        <f>IF(C2607&lt;&gt;"",LEFT(C2607,9),"")</f>
        <v>80-138-09</v>
      </c>
      <c r="C2607" s="73" t="s">
        <v>7942</v>
      </c>
      <c r="D2607" s="73" t="s">
        <v>7943</v>
      </c>
      <c r="E2607" s="73">
        <v>6.5</v>
      </c>
      <c r="F2607" s="74">
        <v>65</v>
      </c>
      <c r="G2607" s="73" t="s">
        <v>7377</v>
      </c>
      <c r="H2607" s="73" t="s">
        <v>53</v>
      </c>
      <c r="I2607" s="73" t="s">
        <v>1479</v>
      </c>
      <c r="J2607" s="73" t="s">
        <v>337</v>
      </c>
      <c r="K2607" s="73" t="s">
        <v>387</v>
      </c>
      <c r="L2607" s="73" t="s">
        <v>383</v>
      </c>
      <c r="M2607" s="73" t="s">
        <v>388</v>
      </c>
      <c r="N2607" s="73" t="s">
        <v>32</v>
      </c>
      <c r="O2607" s="73" t="s">
        <v>386</v>
      </c>
      <c r="P2607" s="73" t="s">
        <v>907</v>
      </c>
      <c r="Q2607" s="73" t="s">
        <v>928</v>
      </c>
      <c r="R2607" s="73" t="s">
        <v>53</v>
      </c>
      <c r="V2607" s="60" t="str">
        <f>W2607&amp;H2607</f>
        <v>SURENNEчерный</v>
      </c>
      <c r="W2607" s="60" t="str">
        <f>_xlfn.LET(_xlpm.TextCell,TEXT(G2607,"###"),IF(_xlpm.TextCell&lt;&gt;"",IF(StyleSpaceSplit,IFERROR(IF(FIND(" ",_xlpm.TextCell)&gt;=1,MID(_xlpm.TextCell,1,FIND(" ",_xlpm.TextCell)-1),_xlpm.TextCell),_xlpm.TextCell),_xlpm.TextCell),""))</f>
        <v>SURENNE</v>
      </c>
      <c r="X2607" s="60" t="str">
        <f>IF(A2607&lt;&gt;"",IFERROR(IF(FIND(" ",G2607)&gt;=1,MID(G2607,FIND(" ",G2607)+1,LEN(G2607)),""),""),"")</f>
        <v/>
      </c>
      <c r="AC2607" s="51">
        <f>IFERROR(VALUE(MID($C2607,1,2)),0)</f>
        <v>80</v>
      </c>
      <c r="AD2607" s="44">
        <f>IFERROR(VALUE(MID($C2607,4,3)),0)</f>
        <v>138</v>
      </c>
      <c r="AE2607" s="51">
        <f>VALUE(RIGHT("00"&amp;AC2607,2)&amp;RIGHT("000"&amp;AD2607,3))</f>
        <v>80138</v>
      </c>
    </row>
    <row r="2608" spans="1:31">
      <c r="A2608" s="60" t="str">
        <f>IF(G2608&amp;Q2608&lt;&gt;"",W2608&amp;Q2608,"")</f>
        <v>SURENNEblack</v>
      </c>
      <c r="B2608" s="60" t="str">
        <f>IF(C2608&lt;&gt;"",LEFT(C2608,9),"")</f>
        <v>80-138-09</v>
      </c>
      <c r="C2608" s="73" t="s">
        <v>7944</v>
      </c>
      <c r="D2608" s="73" t="s">
        <v>7943</v>
      </c>
      <c r="E2608" s="73">
        <v>7</v>
      </c>
      <c r="F2608" s="74">
        <v>70</v>
      </c>
      <c r="G2608" s="73" t="s">
        <v>7377</v>
      </c>
      <c r="H2608" s="73" t="s">
        <v>53</v>
      </c>
      <c r="I2608" s="73" t="s">
        <v>1479</v>
      </c>
      <c r="J2608" s="73" t="s">
        <v>337</v>
      </c>
      <c r="K2608" s="73" t="s">
        <v>387</v>
      </c>
      <c r="L2608" s="73" t="s">
        <v>383</v>
      </c>
      <c r="M2608" s="73" t="s">
        <v>388</v>
      </c>
      <c r="N2608" s="73" t="s">
        <v>32</v>
      </c>
      <c r="O2608" s="73" t="s">
        <v>386</v>
      </c>
      <c r="P2608" s="73" t="s">
        <v>907</v>
      </c>
      <c r="Q2608" s="73" t="s">
        <v>928</v>
      </c>
      <c r="R2608" s="73" t="s">
        <v>53</v>
      </c>
      <c r="V2608" s="60" t="str">
        <f>W2608&amp;H2608</f>
        <v>SURENNEчерный</v>
      </c>
      <c r="W2608" s="60" t="str">
        <f>_xlfn.LET(_xlpm.TextCell,TEXT(G2608,"###"),IF(_xlpm.TextCell&lt;&gt;"",IF(StyleSpaceSplit,IFERROR(IF(FIND(" ",_xlpm.TextCell)&gt;=1,MID(_xlpm.TextCell,1,FIND(" ",_xlpm.TextCell)-1),_xlpm.TextCell),_xlpm.TextCell),_xlpm.TextCell),""))</f>
        <v>SURENNE</v>
      </c>
      <c r="X2608" s="60" t="str">
        <f>IF(A2608&lt;&gt;"",IFERROR(IF(FIND(" ",G2608)&gt;=1,MID(G2608,FIND(" ",G2608)+1,LEN(G2608)),""),""),"")</f>
        <v/>
      </c>
      <c r="AC2608" s="51">
        <f>IFERROR(VALUE(MID($C2608,1,2)),0)</f>
        <v>80</v>
      </c>
      <c r="AD2608" s="44">
        <f>IFERROR(VALUE(MID($C2608,4,3)),0)</f>
        <v>138</v>
      </c>
      <c r="AE2608" s="51">
        <f>VALUE(RIGHT("00"&amp;AC2608,2)&amp;RIGHT("000"&amp;AD2608,3))</f>
        <v>80138</v>
      </c>
    </row>
    <row r="2609" spans="1:31">
      <c r="A2609" s="60" t="str">
        <f>IF(G2609&amp;Q2609&lt;&gt;"",W2609&amp;Q2609,"")</f>
        <v>SURENNEblack</v>
      </c>
      <c r="B2609" s="60" t="str">
        <f>IF(C2609&lt;&gt;"",LEFT(C2609,9),"")</f>
        <v>80-138-09</v>
      </c>
      <c r="C2609" s="73" t="s">
        <v>7945</v>
      </c>
      <c r="D2609" s="73" t="s">
        <v>7943</v>
      </c>
      <c r="E2609" s="73">
        <v>7.5</v>
      </c>
      <c r="F2609" s="74">
        <v>75</v>
      </c>
      <c r="G2609" s="73" t="s">
        <v>7377</v>
      </c>
      <c r="H2609" s="73" t="s">
        <v>53</v>
      </c>
      <c r="I2609" s="73" t="s">
        <v>1479</v>
      </c>
      <c r="J2609" s="73" t="s">
        <v>337</v>
      </c>
      <c r="K2609" s="73" t="s">
        <v>387</v>
      </c>
      <c r="L2609" s="73" t="s">
        <v>383</v>
      </c>
      <c r="M2609" s="73" t="s">
        <v>388</v>
      </c>
      <c r="N2609" s="73" t="s">
        <v>32</v>
      </c>
      <c r="O2609" s="73" t="s">
        <v>386</v>
      </c>
      <c r="P2609" s="73" t="s">
        <v>907</v>
      </c>
      <c r="Q2609" s="73" t="s">
        <v>928</v>
      </c>
      <c r="R2609" s="73" t="s">
        <v>53</v>
      </c>
      <c r="V2609" s="60" t="str">
        <f>W2609&amp;H2609</f>
        <v>SURENNEчерный</v>
      </c>
      <c r="W2609" s="60" t="str">
        <f>_xlfn.LET(_xlpm.TextCell,TEXT(G2609,"###"),IF(_xlpm.TextCell&lt;&gt;"",IF(StyleSpaceSplit,IFERROR(IF(FIND(" ",_xlpm.TextCell)&gt;=1,MID(_xlpm.TextCell,1,FIND(" ",_xlpm.TextCell)-1),_xlpm.TextCell),_xlpm.TextCell),_xlpm.TextCell),""))</f>
        <v>SURENNE</v>
      </c>
      <c r="X2609" s="60" t="str">
        <f>IF(A2609&lt;&gt;"",IFERROR(IF(FIND(" ",G2609)&gt;=1,MID(G2609,FIND(" ",G2609)+1,LEN(G2609)),""),""),"")</f>
        <v/>
      </c>
      <c r="AC2609" s="51">
        <f>IFERROR(VALUE(MID($C2609,1,2)),0)</f>
        <v>80</v>
      </c>
      <c r="AD2609" s="44">
        <f>IFERROR(VALUE(MID($C2609,4,3)),0)</f>
        <v>138</v>
      </c>
      <c r="AE2609" s="51">
        <f>VALUE(RIGHT("00"&amp;AC2609,2)&amp;RIGHT("000"&amp;AD2609,3))</f>
        <v>80138</v>
      </c>
    </row>
    <row r="2610" spans="1:31">
      <c r="A2610" s="60" t="str">
        <f>IF(G2610&amp;Q2610&lt;&gt;"",W2610&amp;Q2610,"")</f>
        <v>TECH 4612black</v>
      </c>
      <c r="B2610" s="60" t="str">
        <f>IF(C2610&lt;&gt;"",LEFT(C2610,9),"")</f>
        <v>80-858-09</v>
      </c>
      <c r="C2610" s="73" t="s">
        <v>5107</v>
      </c>
      <c r="D2610" s="73" t="s">
        <v>5108</v>
      </c>
      <c r="E2610" s="73">
        <v>7.5</v>
      </c>
      <c r="F2610" s="74">
        <v>75</v>
      </c>
      <c r="G2610" s="73" t="s">
        <v>5109</v>
      </c>
      <c r="H2610" s="73" t="s">
        <v>53</v>
      </c>
      <c r="I2610" s="73" t="s">
        <v>1146</v>
      </c>
      <c r="J2610" s="73" t="s">
        <v>337</v>
      </c>
      <c r="K2610" s="73" t="s">
        <v>382</v>
      </c>
      <c r="L2610" s="73" t="s">
        <v>383</v>
      </c>
      <c r="M2610" s="73" t="s">
        <v>389</v>
      </c>
      <c r="N2610" s="73" t="s">
        <v>39</v>
      </c>
      <c r="O2610" s="73" t="s">
        <v>386</v>
      </c>
      <c r="P2610" s="73" t="s">
        <v>907</v>
      </c>
      <c r="Q2610" s="73" t="s">
        <v>928</v>
      </c>
      <c r="R2610" s="73" t="s">
        <v>53</v>
      </c>
      <c r="V2610" s="60" t="str">
        <f>W2610&amp;H2610</f>
        <v>TECH 4612черный</v>
      </c>
      <c r="W2610" s="60" t="str">
        <f>_xlfn.LET(_xlpm.TextCell,TEXT(G2610,"###"),IF(_xlpm.TextCell&lt;&gt;"",IF(StyleSpaceSplit,IFERROR(IF(FIND(" ",_xlpm.TextCell)&gt;=1,MID(_xlpm.TextCell,1,FIND(" ",_xlpm.TextCell)-1),_xlpm.TextCell),_xlpm.TextCell),_xlpm.TextCell),""))</f>
        <v>TECH 4612</v>
      </c>
      <c r="X2610" s="60" t="str">
        <f>IF(A2610&lt;&gt;"",IFERROR(IF(FIND(" ",G2610)&gt;=1,MID(G2610,FIND(" ",G2610)+1,LEN(G2610)),""),""),"")</f>
        <v>4612</v>
      </c>
      <c r="AC2610" s="51">
        <f>IFERROR(VALUE(MID($C2610,1,2)),0)</f>
        <v>80</v>
      </c>
      <c r="AD2610" s="44">
        <f>IFERROR(VALUE(MID($C2610,4,3)),0)</f>
        <v>858</v>
      </c>
      <c r="AE2610" s="51">
        <f>VALUE(RIGHT("00"&amp;AC2610,2)&amp;RIGHT("000"&amp;AD2610,3))</f>
        <v>80858</v>
      </c>
    </row>
    <row r="2611" spans="1:31">
      <c r="A2611" s="60" t="str">
        <f>IF(G2611&amp;Q2611&lt;&gt;"",W2611&amp;Q2611,"")</f>
        <v>TECH 8960black</v>
      </c>
      <c r="B2611" s="60" t="str">
        <f>IF(C2611&lt;&gt;"",LEFT(C2611,9),"")</f>
        <v>80-859-09</v>
      </c>
      <c r="C2611" s="73" t="s">
        <v>5110</v>
      </c>
      <c r="D2611" s="73" t="s">
        <v>5111</v>
      </c>
      <c r="E2611" s="73">
        <v>9</v>
      </c>
      <c r="F2611" s="74">
        <v>9</v>
      </c>
      <c r="G2611" s="73" t="s">
        <v>5112</v>
      </c>
      <c r="H2611" s="73" t="s">
        <v>53</v>
      </c>
      <c r="I2611" s="73" t="s">
        <v>5113</v>
      </c>
      <c r="J2611" s="73" t="s">
        <v>337</v>
      </c>
      <c r="K2611" s="73" t="s">
        <v>382</v>
      </c>
      <c r="L2611" s="73" t="s">
        <v>383</v>
      </c>
      <c r="M2611" s="73" t="s">
        <v>388</v>
      </c>
      <c r="O2611" s="73" t="s">
        <v>386</v>
      </c>
      <c r="P2611" s="73" t="s">
        <v>907</v>
      </c>
      <c r="Q2611" s="73" t="s">
        <v>928</v>
      </c>
      <c r="R2611" s="73" t="s">
        <v>53</v>
      </c>
      <c r="V2611" s="60" t="str">
        <f>W2611&amp;H2611</f>
        <v>TECH 8960черный</v>
      </c>
      <c r="W2611" s="60" t="str">
        <f>_xlfn.LET(_xlpm.TextCell,TEXT(G2611,"###"),IF(_xlpm.TextCell&lt;&gt;"",IF(StyleSpaceSplit,IFERROR(IF(FIND(" ",_xlpm.TextCell)&gt;=1,MID(_xlpm.TextCell,1,FIND(" ",_xlpm.TextCell)-1),_xlpm.TextCell),_xlpm.TextCell),_xlpm.TextCell),""))</f>
        <v>TECH 8960</v>
      </c>
      <c r="X2611" s="60" t="str">
        <f>IF(A2611&lt;&gt;"",IFERROR(IF(FIND(" ",G2611)&gt;=1,MID(G2611,FIND(" ",G2611)+1,LEN(G2611)),""),""),"")</f>
        <v>8960</v>
      </c>
      <c r="AC2611" s="51">
        <f>IFERROR(VALUE(MID($C2611,1,2)),0)</f>
        <v>80</v>
      </c>
      <c r="AD2611" s="44">
        <f>IFERROR(VALUE(MID($C2611,4,3)),0)</f>
        <v>859</v>
      </c>
      <c r="AE2611" s="51">
        <f>VALUE(RIGHT("00"&amp;AC2611,2)&amp;RIGHT("000"&amp;AD2611,3))</f>
        <v>80859</v>
      </c>
    </row>
    <row r="2612" spans="1:31">
      <c r="A2612" s="60" t="str">
        <f>IF(G2612&amp;Q2612&lt;&gt;"",W2612&amp;Q2612,"")</f>
        <v>EDMOND 038black</v>
      </c>
      <c r="B2612" s="60" t="str">
        <f>IF(C2612&lt;&gt;"",LEFT(C2612,9),"")</f>
        <v>80-551-09</v>
      </c>
      <c r="C2612" s="73" t="s">
        <v>1870</v>
      </c>
      <c r="D2612" s="73" t="s">
        <v>1871</v>
      </c>
      <c r="E2612" s="73" t="s">
        <v>931</v>
      </c>
      <c r="F2612" s="74">
        <v>0</v>
      </c>
      <c r="G2612" s="73" t="s">
        <v>1872</v>
      </c>
      <c r="H2612" s="73" t="s">
        <v>53</v>
      </c>
      <c r="I2612" s="73" t="s">
        <v>1631</v>
      </c>
      <c r="J2612" s="73" t="s">
        <v>338</v>
      </c>
      <c r="K2612" s="73" t="s">
        <v>387</v>
      </c>
      <c r="L2612" s="73" t="s">
        <v>383</v>
      </c>
      <c r="M2612" s="73" t="s">
        <v>389</v>
      </c>
      <c r="O2612" s="73" t="s">
        <v>386</v>
      </c>
      <c r="P2612" s="73" t="s">
        <v>907</v>
      </c>
      <c r="Q2612" s="73" t="s">
        <v>928</v>
      </c>
      <c r="R2612" s="73" t="s">
        <v>53</v>
      </c>
      <c r="V2612" s="60" t="str">
        <f>W2612&amp;H2612</f>
        <v>EDMOND 038черный</v>
      </c>
      <c r="W2612" s="60" t="str">
        <f>_xlfn.LET(_xlpm.TextCell,TEXT(G2612,"###"),IF(_xlpm.TextCell&lt;&gt;"",IF(StyleSpaceSplit,IFERROR(IF(FIND(" ",_xlpm.TextCell)&gt;=1,MID(_xlpm.TextCell,1,FIND(" ",_xlpm.TextCell)-1),_xlpm.TextCell),_xlpm.TextCell),_xlpm.TextCell),""))</f>
        <v>EDMOND 038</v>
      </c>
      <c r="X2612" s="60" t="str">
        <f>IF(A2612&lt;&gt;"",IFERROR(IF(FIND(" ",G2612)&gt;=1,MID(G2612,FIND(" ",G2612)+1,LEN(G2612)),""),""),"")</f>
        <v>038</v>
      </c>
      <c r="AC2612" s="51">
        <f>IFERROR(VALUE(MID($C2612,1,2)),0)</f>
        <v>80</v>
      </c>
      <c r="AD2612" s="44">
        <f>IFERROR(VALUE(MID($C2612,4,3)),0)</f>
        <v>551</v>
      </c>
      <c r="AE2612" s="51">
        <f>VALUE(RIGHT("00"&amp;AC2612,2)&amp;RIGHT("000"&amp;AD2612,3))</f>
        <v>80551</v>
      </c>
    </row>
    <row r="2613" spans="1:31">
      <c r="A2613" s="60" t="str">
        <f>IF(G2613&amp;Q2613&lt;&gt;"",W2613&amp;Q2613,"")</f>
        <v>GUSTAVINEwhite</v>
      </c>
      <c r="B2613" s="60" t="str">
        <f>IF(C2613&lt;&gt;"",LEFT(C2613,9),"")</f>
        <v>80-139-17</v>
      </c>
      <c r="C2613" s="73" t="s">
        <v>7380</v>
      </c>
      <c r="D2613" s="73" t="s">
        <v>7381</v>
      </c>
      <c r="E2613" s="73" t="s">
        <v>931</v>
      </c>
      <c r="F2613" s="74">
        <v>0</v>
      </c>
      <c r="G2613" s="73" t="s">
        <v>7382</v>
      </c>
      <c r="H2613" s="73" t="s">
        <v>57</v>
      </c>
      <c r="I2613" s="73" t="s">
        <v>1554</v>
      </c>
      <c r="J2613" s="73" t="s">
        <v>338</v>
      </c>
      <c r="K2613" s="73" t="s">
        <v>387</v>
      </c>
      <c r="L2613" s="73" t="s">
        <v>7351</v>
      </c>
      <c r="M2613" s="73" t="s">
        <v>389</v>
      </c>
      <c r="N2613" s="73" t="s">
        <v>44</v>
      </c>
      <c r="O2613" s="73" t="s">
        <v>385</v>
      </c>
      <c r="P2613" s="73" t="s">
        <v>907</v>
      </c>
      <c r="Q2613" s="73" t="s">
        <v>908</v>
      </c>
      <c r="R2613" s="73" t="s">
        <v>57</v>
      </c>
      <c r="V2613" s="60" t="str">
        <f>W2613&amp;H2613</f>
        <v>GUSTAVINEбелый</v>
      </c>
      <c r="W2613" s="60" t="str">
        <f>_xlfn.LET(_xlpm.TextCell,TEXT(G2613,"###"),IF(_xlpm.TextCell&lt;&gt;"",IF(StyleSpaceSplit,IFERROR(IF(FIND(" ",_xlpm.TextCell)&gt;=1,MID(_xlpm.TextCell,1,FIND(" ",_xlpm.TextCell)-1),_xlpm.TextCell),_xlpm.TextCell),_xlpm.TextCell),""))</f>
        <v>GUSTAVINE</v>
      </c>
      <c r="X2613" s="60" t="str">
        <f>IF(A2613&lt;&gt;"",IFERROR(IF(FIND(" ",G2613)&gt;=1,MID(G2613,FIND(" ",G2613)+1,LEN(G2613)),""),""),"")</f>
        <v/>
      </c>
      <c r="AC2613" s="51">
        <f>IFERROR(VALUE(MID($C2613,1,2)),0)</f>
        <v>80</v>
      </c>
      <c r="AD2613" s="44">
        <f>IFERROR(VALUE(MID($C2613,4,3)),0)</f>
        <v>139</v>
      </c>
      <c r="AE2613" s="51">
        <f>VALUE(RIGHT("00"&amp;AC2613,2)&amp;RIGHT("000"&amp;AD2613,3))</f>
        <v>80139</v>
      </c>
    </row>
    <row r="2614" spans="1:31">
      <c r="A2614" s="60" t="str">
        <f>IF(G2614&amp;Q2614&lt;&gt;"",W2614&amp;Q2614,"")</f>
        <v>INGAgrey</v>
      </c>
      <c r="B2614" s="60" t="str">
        <f>IF(C2614&lt;&gt;"",LEFT(C2614,9),"")</f>
        <v>80-552-08</v>
      </c>
      <c r="C2614" s="73" t="s">
        <v>1873</v>
      </c>
      <c r="D2614" s="73" t="s">
        <v>1874</v>
      </c>
      <c r="E2614" s="73" t="s">
        <v>931</v>
      </c>
      <c r="F2614" s="74">
        <v>0</v>
      </c>
      <c r="G2614" s="73" t="s">
        <v>1875</v>
      </c>
      <c r="H2614" s="73" t="s">
        <v>83</v>
      </c>
      <c r="I2614" s="73" t="s">
        <v>1631</v>
      </c>
      <c r="J2614" s="73" t="s">
        <v>338</v>
      </c>
      <c r="K2614" s="73" t="s">
        <v>387</v>
      </c>
      <c r="L2614" s="73" t="s">
        <v>383</v>
      </c>
      <c r="M2614" s="73" t="s">
        <v>389</v>
      </c>
      <c r="O2614" s="73" t="s">
        <v>386</v>
      </c>
      <c r="P2614" s="73" t="s">
        <v>907</v>
      </c>
      <c r="Q2614" s="73" t="s">
        <v>917</v>
      </c>
      <c r="R2614" s="73" t="s">
        <v>83</v>
      </c>
      <c r="V2614" s="60" t="str">
        <f>W2614&amp;H2614</f>
        <v>INGAсерый</v>
      </c>
      <c r="W2614" s="60" t="str">
        <f>_xlfn.LET(_xlpm.TextCell,TEXT(G2614,"###"),IF(_xlpm.TextCell&lt;&gt;"",IF(StyleSpaceSplit,IFERROR(IF(FIND(" ",_xlpm.TextCell)&gt;=1,MID(_xlpm.TextCell,1,FIND(" ",_xlpm.TextCell)-1),_xlpm.TextCell),_xlpm.TextCell),_xlpm.TextCell),""))</f>
        <v>INGA</v>
      </c>
      <c r="X2614" s="60" t="str">
        <f>IF(A2614&lt;&gt;"",IFERROR(IF(FIND(" ",G2614)&gt;=1,MID(G2614,FIND(" ",G2614)+1,LEN(G2614)),""),""),"")</f>
        <v/>
      </c>
      <c r="AC2614" s="51">
        <f>IFERROR(VALUE(MID($C2614,1,2)),0)</f>
        <v>80</v>
      </c>
      <c r="AD2614" s="44">
        <f>IFERROR(VALUE(MID($C2614,4,3)),0)</f>
        <v>552</v>
      </c>
      <c r="AE2614" s="51">
        <f>VALUE(RIGHT("00"&amp;AC2614,2)&amp;RIGHT("000"&amp;AD2614,3))</f>
        <v>80552</v>
      </c>
    </row>
    <row r="2615" spans="1:31">
      <c r="A2615" s="60" t="str">
        <f>IF(G2615&amp;Q2615&lt;&gt;"",W2615&amp;Q2615,"")</f>
        <v>INGAblack</v>
      </c>
      <c r="B2615" s="60" t="str">
        <f>IF(C2615&lt;&gt;"",LEFT(C2615,9),"")</f>
        <v>80-552-09</v>
      </c>
      <c r="C2615" s="73" t="s">
        <v>3661</v>
      </c>
      <c r="D2615" s="73" t="s">
        <v>3662</v>
      </c>
      <c r="E2615" s="73" t="s">
        <v>931</v>
      </c>
      <c r="F2615" s="74">
        <v>0</v>
      </c>
      <c r="G2615" s="73" t="s">
        <v>1875</v>
      </c>
      <c r="H2615" s="73" t="s">
        <v>53</v>
      </c>
      <c r="I2615" s="73" t="s">
        <v>1631</v>
      </c>
      <c r="J2615" s="73" t="s">
        <v>338</v>
      </c>
      <c r="K2615" s="73" t="s">
        <v>387</v>
      </c>
      <c r="L2615" s="73" t="s">
        <v>383</v>
      </c>
      <c r="M2615" s="73" t="s">
        <v>389</v>
      </c>
      <c r="O2615" s="73" t="s">
        <v>386</v>
      </c>
      <c r="P2615" s="73" t="s">
        <v>907</v>
      </c>
      <c r="Q2615" s="73" t="s">
        <v>928</v>
      </c>
      <c r="R2615" s="73" t="s">
        <v>53</v>
      </c>
      <c r="V2615" s="60" t="str">
        <f>W2615&amp;H2615</f>
        <v>INGAчерный</v>
      </c>
      <c r="W2615" s="60" t="str">
        <f>_xlfn.LET(_xlpm.TextCell,TEXT(G2615,"###"),IF(_xlpm.TextCell&lt;&gt;"",IF(StyleSpaceSplit,IFERROR(IF(FIND(" ",_xlpm.TextCell)&gt;=1,MID(_xlpm.TextCell,1,FIND(" ",_xlpm.TextCell)-1),_xlpm.TextCell),_xlpm.TextCell),_xlpm.TextCell),""))</f>
        <v>INGA</v>
      </c>
      <c r="X2615" s="60" t="str">
        <f>IF(A2615&lt;&gt;"",IFERROR(IF(FIND(" ",G2615)&gt;=1,MID(G2615,FIND(" ",G2615)+1,LEN(G2615)),""),""),"")</f>
        <v/>
      </c>
      <c r="AC2615" s="51">
        <f>IFERROR(VALUE(MID($C2615,1,2)),0)</f>
        <v>80</v>
      </c>
      <c r="AD2615" s="44">
        <f>IFERROR(VALUE(MID($C2615,4,3)),0)</f>
        <v>552</v>
      </c>
      <c r="AE2615" s="51">
        <f>VALUE(RIGHT("00"&amp;AC2615,2)&amp;RIGHT("000"&amp;AD2615,3))</f>
        <v>80552</v>
      </c>
    </row>
    <row r="2616" spans="1:31">
      <c r="A2616" s="60" t="str">
        <f>IF(G2616&amp;Q2616&lt;&gt;"",W2616&amp;Q2616,"")</f>
        <v>JASPERwhite</v>
      </c>
      <c r="B2616" s="60" t="str">
        <f>IF(C2616&lt;&gt;"",LEFT(C2616,9),"")</f>
        <v>80-312-17</v>
      </c>
      <c r="C2616" s="73" t="s">
        <v>3056</v>
      </c>
      <c r="D2616" s="73" t="s">
        <v>3057</v>
      </c>
      <c r="E2616" s="73" t="s">
        <v>931</v>
      </c>
      <c r="F2616" s="74">
        <v>0</v>
      </c>
      <c r="G2616" s="73" t="s">
        <v>1493</v>
      </c>
      <c r="H2616" s="73" t="s">
        <v>57</v>
      </c>
      <c r="I2616" s="73" t="s">
        <v>1494</v>
      </c>
      <c r="J2616" s="73" t="s">
        <v>338</v>
      </c>
      <c r="K2616" s="73" t="s">
        <v>387</v>
      </c>
      <c r="L2616" s="73" t="s">
        <v>383</v>
      </c>
      <c r="M2616" s="73" t="s">
        <v>389</v>
      </c>
      <c r="N2616" s="73" t="s">
        <v>45</v>
      </c>
      <c r="O2616" s="73" t="s">
        <v>386</v>
      </c>
      <c r="P2616" s="73" t="s">
        <v>907</v>
      </c>
      <c r="Q2616" s="73" t="s">
        <v>908</v>
      </c>
      <c r="R2616" s="73" t="s">
        <v>57</v>
      </c>
      <c r="V2616" s="60" t="str">
        <f>W2616&amp;H2616</f>
        <v>JASPERбелый</v>
      </c>
      <c r="W2616" s="60" t="str">
        <f>_xlfn.LET(_xlpm.TextCell,TEXT(G2616,"###"),IF(_xlpm.TextCell&lt;&gt;"",IF(StyleSpaceSplit,IFERROR(IF(FIND(" ",_xlpm.TextCell)&gt;=1,MID(_xlpm.TextCell,1,FIND(" ",_xlpm.TextCell)-1),_xlpm.TextCell),_xlpm.TextCell),_xlpm.TextCell),""))</f>
        <v>JASPER</v>
      </c>
      <c r="X2616" s="60" t="str">
        <f>IF(A2616&lt;&gt;"",IFERROR(IF(FIND(" ",G2616)&gt;=1,MID(G2616,FIND(" ",G2616)+1,LEN(G2616)),""),""),"")</f>
        <v/>
      </c>
      <c r="AC2616" s="51">
        <f>IFERROR(VALUE(MID($C2616,1,2)),0)</f>
        <v>80</v>
      </c>
      <c r="AD2616" s="44">
        <f>IFERROR(VALUE(MID($C2616,4,3)),0)</f>
        <v>312</v>
      </c>
      <c r="AE2616" s="51">
        <f>VALUE(RIGHT("00"&amp;AC2616,2)&amp;RIGHT("000"&amp;AD2616,3))</f>
        <v>80312</v>
      </c>
    </row>
    <row r="2617" spans="1:31">
      <c r="A2617" s="60" t="str">
        <f>IF(G2617&amp;Q2617&lt;&gt;"",W2617&amp;Q2617,"")</f>
        <v>JASPERblack</v>
      </c>
      <c r="B2617" s="60" t="str">
        <f>IF(C2617&lt;&gt;"",LEFT(C2617,9),"")</f>
        <v>80-312-52</v>
      </c>
      <c r="C2617" s="73" t="s">
        <v>1491</v>
      </c>
      <c r="D2617" s="73" t="s">
        <v>1492</v>
      </c>
      <c r="E2617" s="73" t="s">
        <v>931</v>
      </c>
      <c r="F2617" s="74">
        <v>0</v>
      </c>
      <c r="G2617" s="73" t="s">
        <v>1493</v>
      </c>
      <c r="H2617" s="73" t="s">
        <v>53</v>
      </c>
      <c r="I2617" s="73" t="s">
        <v>1494</v>
      </c>
      <c r="J2617" s="73" t="s">
        <v>338</v>
      </c>
      <c r="K2617" s="73" t="s">
        <v>387</v>
      </c>
      <c r="L2617" s="73" t="s">
        <v>383</v>
      </c>
      <c r="M2617" s="73" t="s">
        <v>389</v>
      </c>
      <c r="N2617" s="73" t="s">
        <v>45</v>
      </c>
      <c r="O2617" s="73" t="s">
        <v>386</v>
      </c>
      <c r="P2617" s="73" t="s">
        <v>907</v>
      </c>
      <c r="Q2617" s="73" t="s">
        <v>928</v>
      </c>
      <c r="R2617" s="73" t="s">
        <v>53</v>
      </c>
      <c r="V2617" s="60" t="str">
        <f>W2617&amp;H2617</f>
        <v>JASPERчерный</v>
      </c>
      <c r="W2617" s="60" t="str">
        <f>_xlfn.LET(_xlpm.TextCell,TEXT(G2617,"###"),IF(_xlpm.TextCell&lt;&gt;"",IF(StyleSpaceSplit,IFERROR(IF(FIND(" ",_xlpm.TextCell)&gt;=1,MID(_xlpm.TextCell,1,FIND(" ",_xlpm.TextCell)-1),_xlpm.TextCell),_xlpm.TextCell),_xlpm.TextCell),""))</f>
        <v>JASPER</v>
      </c>
      <c r="X2617" s="60" t="str">
        <f>IF(A2617&lt;&gt;"",IFERROR(IF(FIND(" ",G2617)&gt;=1,MID(G2617,FIND(" ",G2617)+1,LEN(G2617)),""),""),"")</f>
        <v/>
      </c>
      <c r="AC2617" s="51">
        <f>IFERROR(VALUE(MID($C2617,1,2)),0)</f>
        <v>80</v>
      </c>
      <c r="AD2617" s="44">
        <f>IFERROR(VALUE(MID($C2617,4,3)),0)</f>
        <v>312</v>
      </c>
      <c r="AE2617" s="51">
        <f>VALUE(RIGHT("00"&amp;AC2617,2)&amp;RIGHT("000"&amp;AD2617,3))</f>
        <v>80312</v>
      </c>
    </row>
    <row r="2618" spans="1:31">
      <c r="A2618" s="60" t="str">
        <f>IF(G2618&amp;Q2618&lt;&gt;"",W2618&amp;Q2618,"")</f>
        <v>JUSTIN 8117putty</v>
      </c>
      <c r="B2618" s="60" t="str">
        <f>IF(C2618&lt;&gt;"",LEFT(C2618,9),"")</f>
        <v>80-313-02</v>
      </c>
      <c r="C2618" s="73" t="s">
        <v>3066</v>
      </c>
      <c r="D2618" s="73" t="s">
        <v>3067</v>
      </c>
      <c r="E2618" s="73" t="s">
        <v>931</v>
      </c>
      <c r="F2618" s="74">
        <v>0</v>
      </c>
      <c r="G2618" s="73" t="s">
        <v>1497</v>
      </c>
      <c r="H2618" s="73" t="s">
        <v>63</v>
      </c>
      <c r="I2618" s="73" t="s">
        <v>1644</v>
      </c>
      <c r="J2618" s="73" t="s">
        <v>338</v>
      </c>
      <c r="K2618" s="73" t="s">
        <v>387</v>
      </c>
      <c r="L2618" s="73" t="s">
        <v>383</v>
      </c>
      <c r="M2618" s="73" t="s">
        <v>389</v>
      </c>
      <c r="N2618" s="73" t="s">
        <v>44</v>
      </c>
      <c r="O2618" s="73" t="s">
        <v>386</v>
      </c>
      <c r="P2618" s="73" t="s">
        <v>907</v>
      </c>
      <c r="Q2618" s="73" t="s">
        <v>1539</v>
      </c>
      <c r="R2618" s="73" t="s">
        <v>63</v>
      </c>
      <c r="V2618" s="60" t="str">
        <f>W2618&amp;H2618</f>
        <v>JUSTIN 8117бежевый</v>
      </c>
      <c r="W2618" s="60" t="str">
        <f>_xlfn.LET(_xlpm.TextCell,TEXT(G2618,"###"),IF(_xlpm.TextCell&lt;&gt;"",IF(StyleSpaceSplit,IFERROR(IF(FIND(" ",_xlpm.TextCell)&gt;=1,MID(_xlpm.TextCell,1,FIND(" ",_xlpm.TextCell)-1),_xlpm.TextCell),_xlpm.TextCell),_xlpm.TextCell),""))</f>
        <v>JUSTIN 8117</v>
      </c>
      <c r="X2618" s="60" t="str">
        <f>IF(A2618&lt;&gt;"",IFERROR(IF(FIND(" ",G2618)&gt;=1,MID(G2618,FIND(" ",G2618)+1,LEN(G2618)),""),""),"")</f>
        <v>8117</v>
      </c>
      <c r="AC2618" s="51">
        <f>IFERROR(VALUE(MID($C2618,1,2)),0)</f>
        <v>80</v>
      </c>
      <c r="AD2618" s="44">
        <f>IFERROR(VALUE(MID($C2618,4,3)),0)</f>
        <v>313</v>
      </c>
      <c r="AE2618" s="51">
        <f>VALUE(RIGHT("00"&amp;AC2618,2)&amp;RIGHT("000"&amp;AD2618,3))</f>
        <v>80313</v>
      </c>
    </row>
    <row r="2619" spans="1:31">
      <c r="A2619" s="60" t="str">
        <f>IF(G2619&amp;Q2619&lt;&gt;"",W2619&amp;Q2619,"")</f>
        <v>JUSTIN 8117offwhite</v>
      </c>
      <c r="B2619" s="60" t="str">
        <f>IF(C2619&lt;&gt;"",LEFT(C2619,9),"")</f>
        <v>80-313-17</v>
      </c>
      <c r="C2619" s="73" t="s">
        <v>3064</v>
      </c>
      <c r="D2619" s="73" t="s">
        <v>3065</v>
      </c>
      <c r="E2619" s="73" t="s">
        <v>931</v>
      </c>
      <c r="F2619" s="74">
        <v>0</v>
      </c>
      <c r="G2619" s="73" t="s">
        <v>1497</v>
      </c>
      <c r="H2619" s="73" t="s">
        <v>57</v>
      </c>
      <c r="I2619" s="73" t="s">
        <v>1498</v>
      </c>
      <c r="J2619" s="73" t="s">
        <v>338</v>
      </c>
      <c r="K2619" s="73" t="s">
        <v>387</v>
      </c>
      <c r="L2619" s="73" t="s">
        <v>383</v>
      </c>
      <c r="M2619" s="73" t="s">
        <v>389</v>
      </c>
      <c r="N2619" s="73" t="s">
        <v>44</v>
      </c>
      <c r="O2619" s="73" t="s">
        <v>386</v>
      </c>
      <c r="P2619" s="73" t="s">
        <v>907</v>
      </c>
      <c r="Q2619" s="73" t="s">
        <v>1898</v>
      </c>
      <c r="R2619" s="73" t="s">
        <v>57</v>
      </c>
      <c r="V2619" s="60" t="str">
        <f>W2619&amp;H2619</f>
        <v>JUSTIN 8117белый</v>
      </c>
      <c r="W2619" s="60" t="str">
        <f>_xlfn.LET(_xlpm.TextCell,TEXT(G2619,"###"),IF(_xlpm.TextCell&lt;&gt;"",IF(StyleSpaceSplit,IFERROR(IF(FIND(" ",_xlpm.TextCell)&gt;=1,MID(_xlpm.TextCell,1,FIND(" ",_xlpm.TextCell)-1),_xlpm.TextCell),_xlpm.TextCell),_xlpm.TextCell),""))</f>
        <v>JUSTIN 8117</v>
      </c>
      <c r="X2619" s="60" t="str">
        <f>IF(A2619&lt;&gt;"",IFERROR(IF(FIND(" ",G2619)&gt;=1,MID(G2619,FIND(" ",G2619)+1,LEN(G2619)),""),""),"")</f>
        <v>8117</v>
      </c>
      <c r="AC2619" s="51">
        <f>IFERROR(VALUE(MID($C2619,1,2)),0)</f>
        <v>80</v>
      </c>
      <c r="AD2619" s="44">
        <f>IFERROR(VALUE(MID($C2619,4,3)),0)</f>
        <v>313</v>
      </c>
      <c r="AE2619" s="51">
        <f>VALUE(RIGHT("00"&amp;AC2619,2)&amp;RIGHT("000"&amp;AD2619,3))</f>
        <v>80313</v>
      </c>
    </row>
    <row r="2620" spans="1:31">
      <c r="A2620" s="60" t="str">
        <f>IF(G2620&amp;Q2620&lt;&gt;"",W2620&amp;Q2620,"")</f>
        <v>JUSTIN 8117red</v>
      </c>
      <c r="B2620" s="60" t="str">
        <f>IF(C2620&lt;&gt;"",LEFT(C2620,9),"")</f>
        <v>80-313-18</v>
      </c>
      <c r="C2620" s="73" t="s">
        <v>3070</v>
      </c>
      <c r="D2620" s="73" t="s">
        <v>3071</v>
      </c>
      <c r="E2620" s="73" t="s">
        <v>931</v>
      </c>
      <c r="F2620" s="74">
        <v>0</v>
      </c>
      <c r="G2620" s="73" t="s">
        <v>1497</v>
      </c>
      <c r="H2620" s="73" t="s">
        <v>78</v>
      </c>
      <c r="I2620" s="73" t="s">
        <v>1498</v>
      </c>
      <c r="J2620" s="73" t="s">
        <v>338</v>
      </c>
      <c r="K2620" s="73" t="s">
        <v>387</v>
      </c>
      <c r="L2620" s="73" t="s">
        <v>383</v>
      </c>
      <c r="M2620" s="73" t="s">
        <v>389</v>
      </c>
      <c r="N2620" s="73" t="s">
        <v>44</v>
      </c>
      <c r="O2620" s="73" t="s">
        <v>386</v>
      </c>
      <c r="P2620" s="73" t="s">
        <v>907</v>
      </c>
      <c r="Q2620" s="73" t="s">
        <v>969</v>
      </c>
      <c r="R2620" s="73" t="s">
        <v>78</v>
      </c>
      <c r="V2620" s="60" t="str">
        <f>W2620&amp;H2620</f>
        <v>JUSTIN 8117красный</v>
      </c>
      <c r="W2620" s="60" t="str">
        <f>_xlfn.LET(_xlpm.TextCell,TEXT(G2620,"###"),IF(_xlpm.TextCell&lt;&gt;"",IF(StyleSpaceSplit,IFERROR(IF(FIND(" ",_xlpm.TextCell)&gt;=1,MID(_xlpm.TextCell,1,FIND(" ",_xlpm.TextCell)-1),_xlpm.TextCell),_xlpm.TextCell),_xlpm.TextCell),""))</f>
        <v>JUSTIN 8117</v>
      </c>
      <c r="X2620" s="60" t="str">
        <f>IF(A2620&lt;&gt;"",IFERROR(IF(FIND(" ",G2620)&gt;=1,MID(G2620,FIND(" ",G2620)+1,LEN(G2620)),""),""),"")</f>
        <v>8117</v>
      </c>
      <c r="AC2620" s="51">
        <f>IFERROR(VALUE(MID($C2620,1,2)),0)</f>
        <v>80</v>
      </c>
      <c r="AD2620" s="44">
        <f>IFERROR(VALUE(MID($C2620,4,3)),0)</f>
        <v>313</v>
      </c>
      <c r="AE2620" s="51">
        <f>VALUE(RIGHT("00"&amp;AC2620,2)&amp;RIGHT("000"&amp;AD2620,3))</f>
        <v>80313</v>
      </c>
    </row>
    <row r="2621" spans="1:31">
      <c r="A2621" s="60" t="str">
        <f>IF(G2621&amp;Q2621&lt;&gt;"",W2621&amp;Q2621,"")</f>
        <v>JUSTIN 8117raspberry</v>
      </c>
      <c r="B2621" s="60" t="str">
        <f>IF(C2621&lt;&gt;"",LEFT(C2621,9),"")</f>
        <v>80-313-86</v>
      </c>
      <c r="C2621" s="73" t="s">
        <v>3068</v>
      </c>
      <c r="D2621" s="73" t="s">
        <v>3069</v>
      </c>
      <c r="E2621" s="73" t="s">
        <v>931</v>
      </c>
      <c r="F2621" s="74">
        <v>0</v>
      </c>
      <c r="G2621" s="73" t="s">
        <v>1497</v>
      </c>
      <c r="H2621" s="73" t="s">
        <v>192</v>
      </c>
      <c r="I2621" s="73" t="s">
        <v>1498</v>
      </c>
      <c r="J2621" s="73" t="s">
        <v>338</v>
      </c>
      <c r="K2621" s="73" t="s">
        <v>387</v>
      </c>
      <c r="L2621" s="73" t="s">
        <v>383</v>
      </c>
      <c r="M2621" s="73" t="s">
        <v>389</v>
      </c>
      <c r="N2621" s="73" t="s">
        <v>44</v>
      </c>
      <c r="O2621" s="73" t="s">
        <v>386</v>
      </c>
      <c r="P2621" s="73" t="s">
        <v>907</v>
      </c>
      <c r="Q2621" s="73" t="s">
        <v>1514</v>
      </c>
      <c r="R2621" s="73" t="s">
        <v>78</v>
      </c>
      <c r="V2621" s="60" t="str">
        <f>W2621&amp;H2621</f>
        <v>JUSTIN 8117малиновый</v>
      </c>
      <c r="W2621" s="60" t="str">
        <f>_xlfn.LET(_xlpm.TextCell,TEXT(G2621,"###"),IF(_xlpm.TextCell&lt;&gt;"",IF(StyleSpaceSplit,IFERROR(IF(FIND(" ",_xlpm.TextCell)&gt;=1,MID(_xlpm.TextCell,1,FIND(" ",_xlpm.TextCell)-1),_xlpm.TextCell),_xlpm.TextCell),_xlpm.TextCell),""))</f>
        <v>JUSTIN 8117</v>
      </c>
      <c r="X2621" s="60" t="str">
        <f>IF(A2621&lt;&gt;"",IFERROR(IF(FIND(" ",G2621)&gt;=1,MID(G2621,FIND(" ",G2621)+1,LEN(G2621)),""),""),"")</f>
        <v>8117</v>
      </c>
      <c r="AC2621" s="51">
        <f>IFERROR(VALUE(MID($C2621,1,2)),0)</f>
        <v>80</v>
      </c>
      <c r="AD2621" s="44">
        <f>IFERROR(VALUE(MID($C2621,4,3)),0)</f>
        <v>313</v>
      </c>
      <c r="AE2621" s="51">
        <f>VALUE(RIGHT("00"&amp;AC2621,2)&amp;RIGHT("000"&amp;AD2621,3))</f>
        <v>80313</v>
      </c>
    </row>
    <row r="2622" spans="1:31">
      <c r="A2622" s="60" t="str">
        <f>IF(G2622&amp;Q2622&lt;&gt;"",W2622&amp;Q2622,"")</f>
        <v>JUSTIN 8117pink</v>
      </c>
      <c r="B2622" s="60" t="str">
        <f>IF(C2622&lt;&gt;"",LEFT(C2622,9),"")</f>
        <v>80-313-34</v>
      </c>
      <c r="C2622" s="73" t="s">
        <v>5975</v>
      </c>
      <c r="D2622" s="73" t="s">
        <v>5976</v>
      </c>
      <c r="E2622" s="73" t="s">
        <v>931</v>
      </c>
      <c r="F2622" s="74">
        <v>0</v>
      </c>
      <c r="G2622" s="73" t="s">
        <v>1497</v>
      </c>
      <c r="H2622" s="73" t="s">
        <v>68</v>
      </c>
      <c r="I2622" s="73" t="s">
        <v>1644</v>
      </c>
      <c r="J2622" s="73" t="s">
        <v>338</v>
      </c>
      <c r="K2622" s="73" t="s">
        <v>387</v>
      </c>
      <c r="L2622" s="73" t="s">
        <v>383</v>
      </c>
      <c r="M2622" s="73" t="s">
        <v>389</v>
      </c>
      <c r="N2622" s="73" t="s">
        <v>44</v>
      </c>
      <c r="O2622" s="73" t="s">
        <v>386</v>
      </c>
      <c r="P2622" s="73" t="s">
        <v>907</v>
      </c>
      <c r="Q2622" s="73" t="s">
        <v>1119</v>
      </c>
      <c r="R2622" s="73" t="s">
        <v>68</v>
      </c>
      <c r="V2622" s="60" t="str">
        <f>W2622&amp;H2622</f>
        <v>JUSTIN 8117розовый</v>
      </c>
      <c r="W2622" s="60" t="str">
        <f>_xlfn.LET(_xlpm.TextCell,TEXT(G2622,"###"),IF(_xlpm.TextCell&lt;&gt;"",IF(StyleSpaceSplit,IFERROR(IF(FIND(" ",_xlpm.TextCell)&gt;=1,MID(_xlpm.TextCell,1,FIND(" ",_xlpm.TextCell)-1),_xlpm.TextCell),_xlpm.TextCell),_xlpm.TextCell),""))</f>
        <v>JUSTIN 8117</v>
      </c>
      <c r="X2622" s="60" t="str">
        <f>IF(A2622&lt;&gt;"",IFERROR(IF(FIND(" ",G2622)&gt;=1,MID(G2622,FIND(" ",G2622)+1,LEN(G2622)),""),""),"")</f>
        <v>8117</v>
      </c>
      <c r="AC2622" s="51">
        <f>IFERROR(VALUE(MID($C2622,1,2)),0)</f>
        <v>80</v>
      </c>
      <c r="AD2622" s="44">
        <f>IFERROR(VALUE(MID($C2622,4,3)),0)</f>
        <v>313</v>
      </c>
      <c r="AE2622" s="51">
        <f>VALUE(RIGHT("00"&amp;AC2622,2)&amp;RIGHT("000"&amp;AD2622,3))</f>
        <v>80313</v>
      </c>
    </row>
    <row r="2623" spans="1:31">
      <c r="A2623" s="60" t="str">
        <f>IF(G2623&amp;Q2623&lt;&gt;"",W2623&amp;Q2623,"")</f>
        <v>JUSTIN 8117taupe</v>
      </c>
      <c r="B2623" s="60" t="str">
        <f>IF(C2623&lt;&gt;"",LEFT(C2623,9),"")</f>
        <v>80-313-15</v>
      </c>
      <c r="C2623" s="73" t="s">
        <v>3072</v>
      </c>
      <c r="D2623" s="73" t="s">
        <v>3073</v>
      </c>
      <c r="E2623" s="73" t="s">
        <v>931</v>
      </c>
      <c r="F2623" s="74">
        <v>0</v>
      </c>
      <c r="G2623" s="73" t="s">
        <v>1497</v>
      </c>
      <c r="H2623" s="73" t="s">
        <v>226</v>
      </c>
      <c r="I2623" s="73" t="s">
        <v>1498</v>
      </c>
      <c r="J2623" s="73" t="s">
        <v>338</v>
      </c>
      <c r="K2623" s="73" t="s">
        <v>387</v>
      </c>
      <c r="L2623" s="73" t="s">
        <v>383</v>
      </c>
      <c r="M2623" s="73" t="s">
        <v>389</v>
      </c>
      <c r="N2623" s="73" t="s">
        <v>44</v>
      </c>
      <c r="O2623" s="73" t="s">
        <v>386</v>
      </c>
      <c r="P2623" s="73" t="s">
        <v>907</v>
      </c>
      <c r="Q2623" s="73" t="s">
        <v>1291</v>
      </c>
      <c r="R2623" s="73" t="s">
        <v>86</v>
      </c>
      <c r="V2623" s="60" t="str">
        <f>W2623&amp;H2623</f>
        <v>JUSTIN 8117светло-коричневый</v>
      </c>
      <c r="W2623" s="60" t="str">
        <f>_xlfn.LET(_xlpm.TextCell,TEXT(G2623,"###"),IF(_xlpm.TextCell&lt;&gt;"",IF(StyleSpaceSplit,IFERROR(IF(FIND(" ",_xlpm.TextCell)&gt;=1,MID(_xlpm.TextCell,1,FIND(" ",_xlpm.TextCell)-1),_xlpm.TextCell),_xlpm.TextCell),_xlpm.TextCell),""))</f>
        <v>JUSTIN 8117</v>
      </c>
      <c r="X2623" s="60" t="str">
        <f>IF(A2623&lt;&gt;"",IFERROR(IF(FIND(" ",G2623)&gt;=1,MID(G2623,FIND(" ",G2623)+1,LEN(G2623)),""),""),"")</f>
        <v>8117</v>
      </c>
      <c r="AC2623" s="51">
        <f>IFERROR(VALUE(MID($C2623,1,2)),0)</f>
        <v>80</v>
      </c>
      <c r="AD2623" s="44">
        <f>IFERROR(VALUE(MID($C2623,4,3)),0)</f>
        <v>313</v>
      </c>
      <c r="AE2623" s="51">
        <f>VALUE(RIGHT("00"&amp;AC2623,2)&amp;RIGHT("000"&amp;AD2623,3))</f>
        <v>80313</v>
      </c>
    </row>
    <row r="2624" spans="1:31">
      <c r="A2624" s="60" t="str">
        <f>IF(G2624&amp;Q2624&lt;&gt;"",W2624&amp;Q2624,"")</f>
        <v>JUSTIN 8117grey</v>
      </c>
      <c r="B2624" s="60" t="str">
        <f>IF(C2624&lt;&gt;"",LEFT(C2624,9),"")</f>
        <v>80-313-08</v>
      </c>
      <c r="C2624" s="73" t="s">
        <v>3060</v>
      </c>
      <c r="D2624" s="73" t="s">
        <v>3061</v>
      </c>
      <c r="E2624" s="73" t="s">
        <v>931</v>
      </c>
      <c r="F2624" s="74">
        <v>0</v>
      </c>
      <c r="G2624" s="73" t="s">
        <v>1497</v>
      </c>
      <c r="H2624" s="73" t="s">
        <v>83</v>
      </c>
      <c r="I2624" s="73" t="s">
        <v>1498</v>
      </c>
      <c r="J2624" s="73" t="s">
        <v>338</v>
      </c>
      <c r="K2624" s="73" t="s">
        <v>387</v>
      </c>
      <c r="L2624" s="73" t="s">
        <v>383</v>
      </c>
      <c r="M2624" s="73" t="s">
        <v>389</v>
      </c>
      <c r="N2624" s="73" t="s">
        <v>44</v>
      </c>
      <c r="O2624" s="73" t="s">
        <v>386</v>
      </c>
      <c r="P2624" s="73" t="s">
        <v>907</v>
      </c>
      <c r="Q2624" s="73" t="s">
        <v>917</v>
      </c>
      <c r="R2624" s="73" t="s">
        <v>83</v>
      </c>
      <c r="V2624" s="60" t="str">
        <f>W2624&amp;H2624</f>
        <v>JUSTIN 8117серый</v>
      </c>
      <c r="W2624" s="60" t="str">
        <f>_xlfn.LET(_xlpm.TextCell,TEXT(G2624,"###"),IF(_xlpm.TextCell&lt;&gt;"",IF(StyleSpaceSplit,IFERROR(IF(FIND(" ",_xlpm.TextCell)&gt;=1,MID(_xlpm.TextCell,1,FIND(" ",_xlpm.TextCell)-1),_xlpm.TextCell),_xlpm.TextCell),_xlpm.TextCell),""))</f>
        <v>JUSTIN 8117</v>
      </c>
      <c r="X2624" s="60" t="str">
        <f>IF(A2624&lt;&gt;"",IFERROR(IF(FIND(" ",G2624)&gt;=1,MID(G2624,FIND(" ",G2624)+1,LEN(G2624)),""),""),"")</f>
        <v>8117</v>
      </c>
      <c r="AC2624" s="51">
        <f>IFERROR(VALUE(MID($C2624,1,2)),0)</f>
        <v>80</v>
      </c>
      <c r="AD2624" s="44">
        <f>IFERROR(VALUE(MID($C2624,4,3)),0)</f>
        <v>313</v>
      </c>
      <c r="AE2624" s="51">
        <f>VALUE(RIGHT("00"&amp;AC2624,2)&amp;RIGHT("000"&amp;AD2624,3))</f>
        <v>80313</v>
      </c>
    </row>
    <row r="2625" spans="1:31">
      <c r="A2625" s="60" t="str">
        <f>IF(G2625&amp;Q2625&lt;&gt;"",W2625&amp;Q2625,"")</f>
        <v>JUSTIN 8117petrol</v>
      </c>
      <c r="B2625" s="60" t="str">
        <f>IF(C2625&lt;&gt;"",LEFT(C2625,9),"")</f>
        <v>80-313-06</v>
      </c>
      <c r="C2625" s="73" t="s">
        <v>1495</v>
      </c>
      <c r="D2625" s="73" t="s">
        <v>1496</v>
      </c>
      <c r="E2625" s="73" t="s">
        <v>931</v>
      </c>
      <c r="F2625" s="74">
        <v>0</v>
      </c>
      <c r="G2625" s="73" t="s">
        <v>1497</v>
      </c>
      <c r="H2625" s="73" t="s">
        <v>71</v>
      </c>
      <c r="I2625" s="73" t="s">
        <v>1498</v>
      </c>
      <c r="J2625" s="73" t="s">
        <v>338</v>
      </c>
      <c r="K2625" s="73" t="s">
        <v>387</v>
      </c>
      <c r="L2625" s="73" t="s">
        <v>383</v>
      </c>
      <c r="M2625" s="73" t="s">
        <v>389</v>
      </c>
      <c r="N2625" s="73" t="s">
        <v>44</v>
      </c>
      <c r="O2625" s="73" t="s">
        <v>386</v>
      </c>
      <c r="P2625" s="73" t="s">
        <v>907</v>
      </c>
      <c r="Q2625" s="73" t="s">
        <v>1499</v>
      </c>
      <c r="R2625" s="73" t="s">
        <v>71</v>
      </c>
      <c r="V2625" s="60" t="str">
        <f>W2625&amp;H2625</f>
        <v>JUSTIN 8117синий</v>
      </c>
      <c r="W2625" s="60" t="str">
        <f>_xlfn.LET(_xlpm.TextCell,TEXT(G2625,"###"),IF(_xlpm.TextCell&lt;&gt;"",IF(StyleSpaceSplit,IFERROR(IF(FIND(" ",_xlpm.TextCell)&gt;=1,MID(_xlpm.TextCell,1,FIND(" ",_xlpm.TextCell)-1),_xlpm.TextCell),_xlpm.TextCell),_xlpm.TextCell),""))</f>
        <v>JUSTIN 8117</v>
      </c>
      <c r="X2625" s="60" t="str">
        <f>IF(A2625&lt;&gt;"",IFERROR(IF(FIND(" ",G2625)&gt;=1,MID(G2625,FIND(" ",G2625)+1,LEN(G2625)),""),""),"")</f>
        <v>8117</v>
      </c>
      <c r="AC2625" s="51">
        <f>IFERROR(VALUE(MID($C2625,1,2)),0)</f>
        <v>80</v>
      </c>
      <c r="AD2625" s="44">
        <f>IFERROR(VALUE(MID($C2625,4,3)),0)</f>
        <v>313</v>
      </c>
      <c r="AE2625" s="51">
        <f>VALUE(RIGHT("00"&amp;AC2625,2)&amp;RIGHT("000"&amp;AD2625,3))</f>
        <v>80313</v>
      </c>
    </row>
    <row r="2626" spans="1:31">
      <c r="A2626" s="60" t="str">
        <f>IF(G2626&amp;Q2626&lt;&gt;"",W2626&amp;Q2626,"")</f>
        <v>JUSTIN 8117navy</v>
      </c>
      <c r="B2626" s="60" t="str">
        <f>IF(C2626&lt;&gt;"",LEFT(C2626,9),"")</f>
        <v>80-313-16</v>
      </c>
      <c r="C2626" s="73" t="s">
        <v>3062</v>
      </c>
      <c r="D2626" s="73" t="s">
        <v>3063</v>
      </c>
      <c r="E2626" s="73" t="s">
        <v>931</v>
      </c>
      <c r="F2626" s="74">
        <v>0</v>
      </c>
      <c r="G2626" s="73" t="s">
        <v>1497</v>
      </c>
      <c r="H2626" s="73" t="s">
        <v>55</v>
      </c>
      <c r="I2626" s="73" t="s">
        <v>1498</v>
      </c>
      <c r="J2626" s="73" t="s">
        <v>338</v>
      </c>
      <c r="K2626" s="73" t="s">
        <v>387</v>
      </c>
      <c r="L2626" s="73" t="s">
        <v>383</v>
      </c>
      <c r="M2626" s="73" t="s">
        <v>389</v>
      </c>
      <c r="N2626" s="73" t="s">
        <v>44</v>
      </c>
      <c r="O2626" s="73" t="s">
        <v>386</v>
      </c>
      <c r="P2626" s="73" t="s">
        <v>907</v>
      </c>
      <c r="Q2626" s="73" t="s">
        <v>1003</v>
      </c>
      <c r="R2626" s="73" t="s">
        <v>71</v>
      </c>
      <c r="V2626" s="60" t="str">
        <f>W2626&amp;H2626</f>
        <v>JUSTIN 8117темно-синий</v>
      </c>
      <c r="W2626" s="60" t="str">
        <f>_xlfn.LET(_xlpm.TextCell,TEXT(G2626,"###"),IF(_xlpm.TextCell&lt;&gt;"",IF(StyleSpaceSplit,IFERROR(IF(FIND(" ",_xlpm.TextCell)&gt;=1,MID(_xlpm.TextCell,1,FIND(" ",_xlpm.TextCell)-1),_xlpm.TextCell),_xlpm.TextCell),_xlpm.TextCell),""))</f>
        <v>JUSTIN 8117</v>
      </c>
      <c r="X2626" s="60" t="str">
        <f>IF(A2626&lt;&gt;"",IFERROR(IF(FIND(" ",G2626)&gt;=1,MID(G2626,FIND(" ",G2626)+1,LEN(G2626)),""),""),"")</f>
        <v>8117</v>
      </c>
      <c r="AC2626" s="51">
        <f>IFERROR(VALUE(MID($C2626,1,2)),0)</f>
        <v>80</v>
      </c>
      <c r="AD2626" s="44">
        <f>IFERROR(VALUE(MID($C2626,4,3)),0)</f>
        <v>313</v>
      </c>
      <c r="AE2626" s="51">
        <f>VALUE(RIGHT("00"&amp;AC2626,2)&amp;RIGHT("000"&amp;AD2626,3))</f>
        <v>80313</v>
      </c>
    </row>
    <row r="2627" spans="1:31">
      <c r="A2627" s="60" t="str">
        <f>IF(G2627&amp;Q2627&lt;&gt;"",W2627&amp;Q2627,"")</f>
        <v>JUSTIN 8117black</v>
      </c>
      <c r="B2627" s="60" t="str">
        <f>IF(C2627&lt;&gt;"",LEFT(C2627,9),"")</f>
        <v>80-313-09</v>
      </c>
      <c r="C2627" s="73" t="s">
        <v>3058</v>
      </c>
      <c r="D2627" s="73" t="s">
        <v>3059</v>
      </c>
      <c r="E2627" s="73" t="s">
        <v>931</v>
      </c>
      <c r="F2627" s="74">
        <v>0</v>
      </c>
      <c r="G2627" s="73" t="s">
        <v>1497</v>
      </c>
      <c r="H2627" s="73" t="s">
        <v>53</v>
      </c>
      <c r="I2627" s="73" t="s">
        <v>1498</v>
      </c>
      <c r="J2627" s="73" t="s">
        <v>338</v>
      </c>
      <c r="K2627" s="73" t="s">
        <v>387</v>
      </c>
      <c r="L2627" s="73" t="s">
        <v>383</v>
      </c>
      <c r="M2627" s="73" t="s">
        <v>389</v>
      </c>
      <c r="N2627" s="73" t="s">
        <v>44</v>
      </c>
      <c r="O2627" s="73" t="s">
        <v>386</v>
      </c>
      <c r="P2627" s="73" t="s">
        <v>907</v>
      </c>
      <c r="Q2627" s="73" t="s">
        <v>928</v>
      </c>
      <c r="R2627" s="73" t="s">
        <v>53</v>
      </c>
      <c r="V2627" s="60" t="str">
        <f>W2627&amp;H2627</f>
        <v>JUSTIN 8117черный</v>
      </c>
      <c r="W2627" s="60" t="str">
        <f>_xlfn.LET(_xlpm.TextCell,TEXT(G2627,"###"),IF(_xlpm.TextCell&lt;&gt;"",IF(StyleSpaceSplit,IFERROR(IF(FIND(" ",_xlpm.TextCell)&gt;=1,MID(_xlpm.TextCell,1,FIND(" ",_xlpm.TextCell)-1),_xlpm.TextCell),_xlpm.TextCell),_xlpm.TextCell),""))</f>
        <v>JUSTIN 8117</v>
      </c>
      <c r="X2627" s="60" t="str">
        <f>IF(A2627&lt;&gt;"",IFERROR(IF(FIND(" ",G2627)&gt;=1,MID(G2627,FIND(" ",G2627)+1,LEN(G2627)),""),""),"")</f>
        <v>8117</v>
      </c>
      <c r="AC2627" s="51">
        <f>IFERROR(VALUE(MID($C2627,1,2)),0)</f>
        <v>80</v>
      </c>
      <c r="AD2627" s="44">
        <f>IFERROR(VALUE(MID($C2627,4,3)),0)</f>
        <v>313</v>
      </c>
      <c r="AE2627" s="51">
        <f>VALUE(RIGHT("00"&amp;AC2627,2)&amp;RIGHT("000"&amp;AD2627,3))</f>
        <v>80313</v>
      </c>
    </row>
    <row r="2628" spans="1:31">
      <c r="A2628" s="60" t="str">
        <f>IF(G2628&amp;Q2628&lt;&gt;"",W2628&amp;Q2628,"")</f>
        <v>JUSTIN 8133putty</v>
      </c>
      <c r="B2628" s="60" t="str">
        <f>IF(C2628&lt;&gt;"",LEFT(C2628,9),"")</f>
        <v>80-480-02</v>
      </c>
      <c r="C2628" s="73" t="s">
        <v>3079</v>
      </c>
      <c r="D2628" s="73" t="s">
        <v>3080</v>
      </c>
      <c r="E2628" s="73" t="s">
        <v>931</v>
      </c>
      <c r="F2628" s="74">
        <v>0</v>
      </c>
      <c r="G2628" s="73" t="s">
        <v>3076</v>
      </c>
      <c r="H2628" s="73" t="s">
        <v>63</v>
      </c>
      <c r="I2628" s="73" t="s">
        <v>1498</v>
      </c>
      <c r="J2628" s="73" t="s">
        <v>338</v>
      </c>
      <c r="K2628" s="73" t="s">
        <v>387</v>
      </c>
      <c r="L2628" s="73" t="s">
        <v>383</v>
      </c>
      <c r="M2628" s="73" t="s">
        <v>389</v>
      </c>
      <c r="N2628" s="73" t="s">
        <v>44</v>
      </c>
      <c r="O2628" s="73" t="s">
        <v>386</v>
      </c>
      <c r="P2628" s="73" t="s">
        <v>907</v>
      </c>
      <c r="Q2628" s="73" t="s">
        <v>1539</v>
      </c>
      <c r="R2628" s="73" t="s">
        <v>63</v>
      </c>
      <c r="V2628" s="60" t="str">
        <f>W2628&amp;H2628</f>
        <v>JUSTIN 8133бежевый</v>
      </c>
      <c r="W2628" s="60" t="str">
        <f>_xlfn.LET(_xlpm.TextCell,TEXT(G2628,"###"),IF(_xlpm.TextCell&lt;&gt;"",IF(StyleSpaceSplit,IFERROR(IF(FIND(" ",_xlpm.TextCell)&gt;=1,MID(_xlpm.TextCell,1,FIND(" ",_xlpm.TextCell)-1),_xlpm.TextCell),_xlpm.TextCell),_xlpm.TextCell),""))</f>
        <v>JUSTIN 8133</v>
      </c>
      <c r="X2628" s="60" t="str">
        <f>IF(A2628&lt;&gt;"",IFERROR(IF(FIND(" ",G2628)&gt;=1,MID(G2628,FIND(" ",G2628)+1,LEN(G2628)),""),""),"")</f>
        <v>8133</v>
      </c>
      <c r="AC2628" s="51">
        <f>IFERROR(VALUE(MID($C2628,1,2)),0)</f>
        <v>80</v>
      </c>
      <c r="AD2628" s="44">
        <f>IFERROR(VALUE(MID($C2628,4,3)),0)</f>
        <v>480</v>
      </c>
      <c r="AE2628" s="51">
        <f>VALUE(RIGHT("00"&amp;AC2628,2)&amp;RIGHT("000"&amp;AD2628,3))</f>
        <v>80480</v>
      </c>
    </row>
    <row r="2629" spans="1:31">
      <c r="A2629" s="60" t="str">
        <f>IF(G2629&amp;Q2629&lt;&gt;"",W2629&amp;Q2629,"")</f>
        <v>JUSTIN 8133grey</v>
      </c>
      <c r="B2629" s="60" t="str">
        <f>IF(C2629&lt;&gt;"",LEFT(C2629,9),"")</f>
        <v>80-480-08</v>
      </c>
      <c r="C2629" s="73" t="s">
        <v>3077</v>
      </c>
      <c r="D2629" s="73" t="s">
        <v>3078</v>
      </c>
      <c r="E2629" s="73" t="s">
        <v>931</v>
      </c>
      <c r="F2629" s="74">
        <v>0</v>
      </c>
      <c r="G2629" s="73" t="s">
        <v>3076</v>
      </c>
      <c r="H2629" s="73" t="s">
        <v>83</v>
      </c>
      <c r="I2629" s="73" t="s">
        <v>1498</v>
      </c>
      <c r="J2629" s="73" t="s">
        <v>338</v>
      </c>
      <c r="K2629" s="73" t="s">
        <v>387</v>
      </c>
      <c r="L2629" s="73" t="s">
        <v>383</v>
      </c>
      <c r="M2629" s="73" t="s">
        <v>389</v>
      </c>
      <c r="N2629" s="73" t="s">
        <v>44</v>
      </c>
      <c r="O2629" s="73" t="s">
        <v>386</v>
      </c>
      <c r="P2629" s="73" t="s">
        <v>907</v>
      </c>
      <c r="Q2629" s="73" t="s">
        <v>917</v>
      </c>
      <c r="R2629" s="73" t="s">
        <v>83</v>
      </c>
      <c r="V2629" s="60" t="str">
        <f>W2629&amp;H2629</f>
        <v>JUSTIN 8133серый</v>
      </c>
      <c r="W2629" s="60" t="str">
        <f>_xlfn.LET(_xlpm.TextCell,TEXT(G2629,"###"),IF(_xlpm.TextCell&lt;&gt;"",IF(StyleSpaceSplit,IFERROR(IF(FIND(" ",_xlpm.TextCell)&gt;=1,MID(_xlpm.TextCell,1,FIND(" ",_xlpm.TextCell)-1),_xlpm.TextCell),_xlpm.TextCell),_xlpm.TextCell),""))</f>
        <v>JUSTIN 8133</v>
      </c>
      <c r="X2629" s="60" t="str">
        <f>IF(A2629&lt;&gt;"",IFERROR(IF(FIND(" ",G2629)&gt;=1,MID(G2629,FIND(" ",G2629)+1,LEN(G2629)),""),""),"")</f>
        <v>8133</v>
      </c>
      <c r="AC2629" s="51">
        <f>IFERROR(VALUE(MID($C2629,1,2)),0)</f>
        <v>80</v>
      </c>
      <c r="AD2629" s="44">
        <f>IFERROR(VALUE(MID($C2629,4,3)),0)</f>
        <v>480</v>
      </c>
      <c r="AE2629" s="51">
        <f>VALUE(RIGHT("00"&amp;AC2629,2)&amp;RIGHT("000"&amp;AD2629,3))</f>
        <v>80480</v>
      </c>
    </row>
    <row r="2630" spans="1:31">
      <c r="A2630" s="60" t="str">
        <f>IF(G2630&amp;Q2630&lt;&gt;"",W2630&amp;Q2630,"")</f>
        <v>JUSTIN 8133black</v>
      </c>
      <c r="B2630" s="60" t="str">
        <f>IF(C2630&lt;&gt;"",LEFT(C2630,9),"")</f>
        <v>80-480-09</v>
      </c>
      <c r="C2630" s="73" t="s">
        <v>3074</v>
      </c>
      <c r="D2630" s="73" t="s">
        <v>3075</v>
      </c>
      <c r="E2630" s="73" t="s">
        <v>931</v>
      </c>
      <c r="F2630" s="74">
        <v>0</v>
      </c>
      <c r="G2630" s="73" t="s">
        <v>3076</v>
      </c>
      <c r="H2630" s="73" t="s">
        <v>53</v>
      </c>
      <c r="I2630" s="73" t="s">
        <v>1498</v>
      </c>
      <c r="J2630" s="73" t="s">
        <v>338</v>
      </c>
      <c r="K2630" s="73" t="s">
        <v>387</v>
      </c>
      <c r="L2630" s="73" t="s">
        <v>383</v>
      </c>
      <c r="M2630" s="73" t="s">
        <v>389</v>
      </c>
      <c r="N2630" s="73" t="s">
        <v>44</v>
      </c>
      <c r="O2630" s="73" t="s">
        <v>386</v>
      </c>
      <c r="P2630" s="73" t="s">
        <v>907</v>
      </c>
      <c r="Q2630" s="73" t="s">
        <v>928</v>
      </c>
      <c r="R2630" s="73" t="s">
        <v>53</v>
      </c>
      <c r="V2630" s="60" t="str">
        <f>W2630&amp;H2630</f>
        <v>JUSTIN 8133черный</v>
      </c>
      <c r="W2630" s="60" t="str">
        <f>_xlfn.LET(_xlpm.TextCell,TEXT(G2630,"###"),IF(_xlpm.TextCell&lt;&gt;"",IF(StyleSpaceSplit,IFERROR(IF(FIND(" ",_xlpm.TextCell)&gt;=1,MID(_xlpm.TextCell,1,FIND(" ",_xlpm.TextCell)-1),_xlpm.TextCell),_xlpm.TextCell),_xlpm.TextCell),""))</f>
        <v>JUSTIN 8133</v>
      </c>
      <c r="X2630" s="60" t="str">
        <f>IF(A2630&lt;&gt;"",IFERROR(IF(FIND(" ",G2630)&gt;=1,MID(G2630,FIND(" ",G2630)+1,LEN(G2630)),""),""),"")</f>
        <v>8133</v>
      </c>
      <c r="AC2630" s="51">
        <f>IFERROR(VALUE(MID($C2630,1,2)),0)</f>
        <v>80</v>
      </c>
      <c r="AD2630" s="44">
        <f>IFERROR(VALUE(MID($C2630,4,3)),0)</f>
        <v>480</v>
      </c>
      <c r="AE2630" s="51">
        <f>VALUE(RIGHT("00"&amp;AC2630,2)&amp;RIGHT("000"&amp;AD2630,3))</f>
        <v>80480</v>
      </c>
    </row>
    <row r="2631" spans="1:31">
      <c r="A2631" s="60" t="str">
        <f>IF(G2631&amp;Q2631&lt;&gt;"",W2631&amp;Q2631,"")</f>
        <v>JUSTIN 8601grey</v>
      </c>
      <c r="B2631" s="60" t="str">
        <f>IF(C2631&lt;&gt;"",LEFT(C2631,9),"")</f>
        <v>80-553-08</v>
      </c>
      <c r="C2631" s="73" t="s">
        <v>1876</v>
      </c>
      <c r="D2631" s="73" t="s">
        <v>1877</v>
      </c>
      <c r="E2631" s="73" t="s">
        <v>931</v>
      </c>
      <c r="F2631" s="74">
        <v>0</v>
      </c>
      <c r="G2631" s="73" t="s">
        <v>1878</v>
      </c>
      <c r="H2631" s="73" t="s">
        <v>83</v>
      </c>
      <c r="I2631" s="73" t="s">
        <v>1498</v>
      </c>
      <c r="J2631" s="73" t="s">
        <v>338</v>
      </c>
      <c r="K2631" s="73" t="s">
        <v>387</v>
      </c>
      <c r="L2631" s="73" t="s">
        <v>383</v>
      </c>
      <c r="M2631" s="73" t="s">
        <v>389</v>
      </c>
      <c r="N2631" s="73" t="s">
        <v>44</v>
      </c>
      <c r="O2631" s="73" t="s">
        <v>386</v>
      </c>
      <c r="P2631" s="73" t="s">
        <v>907</v>
      </c>
      <c r="Q2631" s="73" t="s">
        <v>917</v>
      </c>
      <c r="R2631" s="73" t="s">
        <v>83</v>
      </c>
      <c r="V2631" s="60" t="str">
        <f>W2631&amp;H2631</f>
        <v>JUSTIN 8601серый</v>
      </c>
      <c r="W2631" s="60" t="str">
        <f>_xlfn.LET(_xlpm.TextCell,TEXT(G2631,"###"),IF(_xlpm.TextCell&lt;&gt;"",IF(StyleSpaceSplit,IFERROR(IF(FIND(" ",_xlpm.TextCell)&gt;=1,MID(_xlpm.TextCell,1,FIND(" ",_xlpm.TextCell)-1),_xlpm.TextCell),_xlpm.TextCell),_xlpm.TextCell),""))</f>
        <v>JUSTIN 8601</v>
      </c>
      <c r="X2631" s="60" t="str">
        <f>IF(A2631&lt;&gt;"",IFERROR(IF(FIND(" ",G2631)&gt;=1,MID(G2631,FIND(" ",G2631)+1,LEN(G2631)),""),""),"")</f>
        <v>8601</v>
      </c>
      <c r="AC2631" s="51">
        <f>IFERROR(VALUE(MID($C2631,1,2)),0)</f>
        <v>80</v>
      </c>
      <c r="AD2631" s="44">
        <f>IFERROR(VALUE(MID($C2631,4,3)),0)</f>
        <v>553</v>
      </c>
      <c r="AE2631" s="51">
        <f>VALUE(RIGHT("00"&amp;AC2631,2)&amp;RIGHT("000"&amp;AD2631,3))</f>
        <v>80553</v>
      </c>
    </row>
    <row r="2632" spans="1:31">
      <c r="A2632" s="60" t="str">
        <f>IF(G2632&amp;Q2632&lt;&gt;"",W2632&amp;Q2632,"")</f>
        <v>JUSTIN 8601petrol</v>
      </c>
      <c r="B2632" s="60" t="str">
        <f>IF(C2632&lt;&gt;"",LEFT(C2632,9),"")</f>
        <v>80-553-06</v>
      </c>
      <c r="C2632" s="73" t="s">
        <v>3665</v>
      </c>
      <c r="D2632" s="73" t="s">
        <v>3666</v>
      </c>
      <c r="E2632" s="73" t="s">
        <v>931</v>
      </c>
      <c r="F2632" s="74">
        <v>0</v>
      </c>
      <c r="G2632" s="73" t="s">
        <v>1878</v>
      </c>
      <c r="H2632" s="73" t="s">
        <v>71</v>
      </c>
      <c r="I2632" s="73" t="s">
        <v>1498</v>
      </c>
      <c r="J2632" s="73" t="s">
        <v>338</v>
      </c>
      <c r="K2632" s="73" t="s">
        <v>387</v>
      </c>
      <c r="L2632" s="73" t="s">
        <v>383</v>
      </c>
      <c r="M2632" s="73" t="s">
        <v>389</v>
      </c>
      <c r="N2632" s="73" t="s">
        <v>44</v>
      </c>
      <c r="O2632" s="73" t="s">
        <v>386</v>
      </c>
      <c r="P2632" s="73" t="s">
        <v>907</v>
      </c>
      <c r="Q2632" s="73" t="s">
        <v>1499</v>
      </c>
      <c r="R2632" s="73" t="s">
        <v>71</v>
      </c>
      <c r="V2632" s="60" t="str">
        <f>W2632&amp;H2632</f>
        <v>JUSTIN 8601синий</v>
      </c>
      <c r="W2632" s="60" t="str">
        <f>_xlfn.LET(_xlpm.TextCell,TEXT(G2632,"###"),IF(_xlpm.TextCell&lt;&gt;"",IF(StyleSpaceSplit,IFERROR(IF(FIND(" ",_xlpm.TextCell)&gt;=1,MID(_xlpm.TextCell,1,FIND(" ",_xlpm.TextCell)-1),_xlpm.TextCell),_xlpm.TextCell),_xlpm.TextCell),""))</f>
        <v>JUSTIN 8601</v>
      </c>
      <c r="X2632" s="60" t="str">
        <f>IF(A2632&lt;&gt;"",IFERROR(IF(FIND(" ",G2632)&gt;=1,MID(G2632,FIND(" ",G2632)+1,LEN(G2632)),""),""),"")</f>
        <v>8601</v>
      </c>
      <c r="AC2632" s="51">
        <f>IFERROR(VALUE(MID($C2632,1,2)),0)</f>
        <v>80</v>
      </c>
      <c r="AD2632" s="44">
        <f>IFERROR(VALUE(MID($C2632,4,3)),0)</f>
        <v>553</v>
      </c>
      <c r="AE2632" s="51">
        <f>VALUE(RIGHT("00"&amp;AC2632,2)&amp;RIGHT("000"&amp;AD2632,3))</f>
        <v>80553</v>
      </c>
    </row>
    <row r="2633" spans="1:31">
      <c r="A2633" s="60" t="str">
        <f>IF(G2633&amp;Q2633&lt;&gt;"",W2633&amp;Q2633,"")</f>
        <v>JUSTIN 8601navy</v>
      </c>
      <c r="B2633" s="60" t="str">
        <f>IF(C2633&lt;&gt;"",LEFT(C2633,9),"")</f>
        <v>80-553-16</v>
      </c>
      <c r="C2633" s="73" t="s">
        <v>3663</v>
      </c>
      <c r="D2633" s="73" t="s">
        <v>3664</v>
      </c>
      <c r="E2633" s="73" t="s">
        <v>931</v>
      </c>
      <c r="F2633" s="74">
        <v>0</v>
      </c>
      <c r="G2633" s="73" t="s">
        <v>1878</v>
      </c>
      <c r="H2633" s="73" t="s">
        <v>55</v>
      </c>
      <c r="I2633" s="73" t="s">
        <v>1644</v>
      </c>
      <c r="J2633" s="73" t="s">
        <v>338</v>
      </c>
      <c r="K2633" s="73" t="s">
        <v>387</v>
      </c>
      <c r="L2633" s="73" t="s">
        <v>383</v>
      </c>
      <c r="M2633" s="73" t="s">
        <v>389</v>
      </c>
      <c r="N2633" s="73" t="s">
        <v>44</v>
      </c>
      <c r="O2633" s="73" t="s">
        <v>386</v>
      </c>
      <c r="P2633" s="73" t="s">
        <v>907</v>
      </c>
      <c r="Q2633" s="73" t="s">
        <v>1003</v>
      </c>
      <c r="R2633" s="73" t="s">
        <v>71</v>
      </c>
      <c r="V2633" s="60" t="str">
        <f>W2633&amp;H2633</f>
        <v>JUSTIN 8601темно-синий</v>
      </c>
      <c r="W2633" s="60" t="str">
        <f>_xlfn.LET(_xlpm.TextCell,TEXT(G2633,"###"),IF(_xlpm.TextCell&lt;&gt;"",IF(StyleSpaceSplit,IFERROR(IF(FIND(" ",_xlpm.TextCell)&gt;=1,MID(_xlpm.TextCell,1,FIND(" ",_xlpm.TextCell)-1),_xlpm.TextCell),_xlpm.TextCell),_xlpm.TextCell),""))</f>
        <v>JUSTIN 8601</v>
      </c>
      <c r="X2633" s="60" t="str">
        <f>IF(A2633&lt;&gt;"",IFERROR(IF(FIND(" ",G2633)&gt;=1,MID(G2633,FIND(" ",G2633)+1,LEN(G2633)),""),""),"")</f>
        <v>8601</v>
      </c>
      <c r="AC2633" s="51">
        <f>IFERROR(VALUE(MID($C2633,1,2)),0)</f>
        <v>80</v>
      </c>
      <c r="AD2633" s="44">
        <f>IFERROR(VALUE(MID($C2633,4,3)),0)</f>
        <v>553</v>
      </c>
      <c r="AE2633" s="51">
        <f>VALUE(RIGHT("00"&amp;AC2633,2)&amp;RIGHT("000"&amp;AD2633,3))</f>
        <v>80553</v>
      </c>
    </row>
    <row r="2634" spans="1:31">
      <c r="A2634" s="60" t="str">
        <f>IF(G2634&amp;Q2634&lt;&gt;"",W2634&amp;Q2634,"")</f>
        <v>JUSTIN 8601black</v>
      </c>
      <c r="B2634" s="60" t="str">
        <f>IF(C2634&lt;&gt;"",LEFT(C2634,9),"")</f>
        <v>80-553-09</v>
      </c>
      <c r="C2634" s="73" t="s">
        <v>1879</v>
      </c>
      <c r="D2634" s="73" t="s">
        <v>1880</v>
      </c>
      <c r="E2634" s="73" t="s">
        <v>931</v>
      </c>
      <c r="F2634" s="74">
        <v>0</v>
      </c>
      <c r="G2634" s="73" t="s">
        <v>1878</v>
      </c>
      <c r="H2634" s="73" t="s">
        <v>53</v>
      </c>
      <c r="I2634" s="73" t="s">
        <v>1498</v>
      </c>
      <c r="J2634" s="73" t="s">
        <v>338</v>
      </c>
      <c r="K2634" s="73" t="s">
        <v>387</v>
      </c>
      <c r="L2634" s="73" t="s">
        <v>383</v>
      </c>
      <c r="M2634" s="73" t="s">
        <v>389</v>
      </c>
      <c r="N2634" s="73" t="s">
        <v>44</v>
      </c>
      <c r="O2634" s="73" t="s">
        <v>386</v>
      </c>
      <c r="P2634" s="73" t="s">
        <v>907</v>
      </c>
      <c r="Q2634" s="73" t="s">
        <v>928</v>
      </c>
      <c r="R2634" s="73" t="s">
        <v>53</v>
      </c>
      <c r="V2634" s="60" t="str">
        <f>W2634&amp;H2634</f>
        <v>JUSTIN 8601черный</v>
      </c>
      <c r="W2634" s="60" t="str">
        <f>_xlfn.LET(_xlpm.TextCell,TEXT(G2634,"###"),IF(_xlpm.TextCell&lt;&gt;"",IF(StyleSpaceSplit,IFERROR(IF(FIND(" ",_xlpm.TextCell)&gt;=1,MID(_xlpm.TextCell,1,FIND(" ",_xlpm.TextCell)-1),_xlpm.TextCell),_xlpm.TextCell),_xlpm.TextCell),""))</f>
        <v>JUSTIN 8601</v>
      </c>
      <c r="X2634" s="60" t="str">
        <f>IF(A2634&lt;&gt;"",IFERROR(IF(FIND(" ",G2634)&gt;=1,MID(G2634,FIND(" ",G2634)+1,LEN(G2634)),""),""),"")</f>
        <v>8601</v>
      </c>
      <c r="AC2634" s="51">
        <f>IFERROR(VALUE(MID($C2634,1,2)),0)</f>
        <v>80</v>
      </c>
      <c r="AD2634" s="44">
        <f>IFERROR(VALUE(MID($C2634,4,3)),0)</f>
        <v>553</v>
      </c>
      <c r="AE2634" s="51">
        <f>VALUE(RIGHT("00"&amp;AC2634,2)&amp;RIGHT("000"&amp;AD2634,3))</f>
        <v>80553</v>
      </c>
    </row>
    <row r="2635" spans="1:31">
      <c r="A2635" s="60" t="str">
        <f>IF(G2635&amp;Q2635&lt;&gt;"",W2635&amp;Q2635,"")</f>
        <v>MAGGY 8620black</v>
      </c>
      <c r="B2635" s="60" t="str">
        <f>IF(C2635&lt;&gt;"",LEFT(C2635,9),"")</f>
        <v>80-860-09</v>
      </c>
      <c r="C2635" s="73" t="s">
        <v>5114</v>
      </c>
      <c r="D2635" s="73" t="s">
        <v>5115</v>
      </c>
      <c r="E2635" s="73" t="s">
        <v>931</v>
      </c>
      <c r="F2635" s="74">
        <v>0</v>
      </c>
      <c r="G2635" s="73" t="s">
        <v>5116</v>
      </c>
      <c r="H2635" s="73" t="s">
        <v>53</v>
      </c>
      <c r="I2635" s="73" t="s">
        <v>1644</v>
      </c>
      <c r="J2635" s="73" t="s">
        <v>338</v>
      </c>
      <c r="K2635" s="73" t="s">
        <v>387</v>
      </c>
      <c r="L2635" s="73" t="s">
        <v>383</v>
      </c>
      <c r="M2635" s="73" t="s">
        <v>389</v>
      </c>
      <c r="N2635" s="73" t="s">
        <v>44</v>
      </c>
      <c r="O2635" s="73" t="s">
        <v>386</v>
      </c>
      <c r="P2635" s="73" t="s">
        <v>907</v>
      </c>
      <c r="Q2635" s="73" t="s">
        <v>928</v>
      </c>
      <c r="R2635" s="73" t="s">
        <v>53</v>
      </c>
      <c r="V2635" s="60" t="str">
        <f>W2635&amp;H2635</f>
        <v>MAGGY 8620черный</v>
      </c>
      <c r="W2635" s="60" t="str">
        <f>_xlfn.LET(_xlpm.TextCell,TEXT(G2635,"###"),IF(_xlpm.TextCell&lt;&gt;"",IF(StyleSpaceSplit,IFERROR(IF(FIND(" ",_xlpm.TextCell)&gt;=1,MID(_xlpm.TextCell,1,FIND(" ",_xlpm.TextCell)-1),_xlpm.TextCell),_xlpm.TextCell),_xlpm.TextCell),""))</f>
        <v>MAGGY 8620</v>
      </c>
      <c r="X2635" s="60" t="str">
        <f>IF(A2635&lt;&gt;"",IFERROR(IF(FIND(" ",G2635)&gt;=1,MID(G2635,FIND(" ",G2635)+1,LEN(G2635)),""),""),"")</f>
        <v>8620</v>
      </c>
      <c r="AC2635" s="51">
        <f>IFERROR(VALUE(MID($C2635,1,2)),0)</f>
        <v>80</v>
      </c>
      <c r="AD2635" s="44">
        <f>IFERROR(VALUE(MID($C2635,4,3)),0)</f>
        <v>860</v>
      </c>
      <c r="AE2635" s="51">
        <f>VALUE(RIGHT("00"&amp;AC2635,2)&amp;RIGHT("000"&amp;AD2635,3))</f>
        <v>80860</v>
      </c>
    </row>
    <row r="2636" spans="1:31">
      <c r="A2636" s="60" t="str">
        <f>IF(G2636&amp;Q2636&lt;&gt;"",W2636&amp;Q2636,"")</f>
        <v>SHELL Ccranes</v>
      </c>
      <c r="B2636" s="60" t="str">
        <f>IF(C2636&lt;&gt;"",LEFT(C2636,9),"")</f>
        <v>80-924-48</v>
      </c>
      <c r="C2636" s="73" t="s">
        <v>5980</v>
      </c>
      <c r="D2636" s="73" t="s">
        <v>5981</v>
      </c>
      <c r="E2636" s="73" t="s">
        <v>931</v>
      </c>
      <c r="F2636" s="74">
        <v>0</v>
      </c>
      <c r="G2636" s="73" t="s">
        <v>5325</v>
      </c>
      <c r="H2636" s="73" t="s">
        <v>119</v>
      </c>
      <c r="I2636" s="73" t="s">
        <v>964</v>
      </c>
      <c r="J2636" s="73" t="s">
        <v>338</v>
      </c>
      <c r="K2636" s="73" t="s">
        <v>382</v>
      </c>
      <c r="L2636" s="73" t="s">
        <v>383</v>
      </c>
      <c r="M2636" s="73" t="s">
        <v>389</v>
      </c>
      <c r="O2636" s="73" t="s">
        <v>386</v>
      </c>
      <c r="P2636" s="73" t="s">
        <v>907</v>
      </c>
      <c r="Q2636" s="73" t="s">
        <v>5982</v>
      </c>
      <c r="R2636" s="73" t="s">
        <v>57</v>
      </c>
      <c r="V2636" s="60" t="str">
        <f>W2636&amp;H2636</f>
        <v>SHELL Cбелый / черный</v>
      </c>
      <c r="W2636" s="60" t="str">
        <f>_xlfn.LET(_xlpm.TextCell,TEXT(G2636,"###"),IF(_xlpm.TextCell&lt;&gt;"",IF(StyleSpaceSplit,IFERROR(IF(FIND(" ",_xlpm.TextCell)&gt;=1,MID(_xlpm.TextCell,1,FIND(" ",_xlpm.TextCell)-1),_xlpm.TextCell),_xlpm.TextCell),_xlpm.TextCell),""))</f>
        <v>SHELL C</v>
      </c>
      <c r="X2636" s="60" t="str">
        <f>IF(A2636&lt;&gt;"",IFERROR(IF(FIND(" ",G2636)&gt;=1,MID(G2636,FIND(" ",G2636)+1,LEN(G2636)),""),""),"")</f>
        <v>C</v>
      </c>
      <c r="AC2636" s="51">
        <f>IFERROR(VALUE(MID($C2636,1,2)),0)</f>
        <v>80</v>
      </c>
      <c r="AD2636" s="44">
        <f>IFERROR(VALUE(MID($C2636,4,3)),0)</f>
        <v>924</v>
      </c>
      <c r="AE2636" s="51">
        <f>VALUE(RIGHT("00"&amp;AC2636,2)&amp;RIGHT("000"&amp;AD2636,3))</f>
        <v>80924</v>
      </c>
    </row>
    <row r="2637" spans="1:31">
      <c r="A2637" s="60" t="str">
        <f>IF(G2637&amp;Q2637&lt;&gt;"",W2637&amp;Q2637,"")</f>
        <v>SHELL Czogg</v>
      </c>
      <c r="B2637" s="60" t="str">
        <f>IF(C2637&lt;&gt;"",LEFT(C2637,9),"")</f>
        <v>80-924-72</v>
      </c>
      <c r="C2637" s="73" t="s">
        <v>5997</v>
      </c>
      <c r="D2637" s="73" t="s">
        <v>5998</v>
      </c>
      <c r="E2637" s="73" t="s">
        <v>931</v>
      </c>
      <c r="F2637" s="74">
        <v>0</v>
      </c>
      <c r="G2637" s="73" t="s">
        <v>5325</v>
      </c>
      <c r="H2637" s="73" t="s">
        <v>185</v>
      </c>
      <c r="I2637" s="73" t="s">
        <v>964</v>
      </c>
      <c r="J2637" s="73" t="s">
        <v>338</v>
      </c>
      <c r="K2637" s="73" t="s">
        <v>382</v>
      </c>
      <c r="L2637" s="73" t="s">
        <v>383</v>
      </c>
      <c r="M2637" s="73" t="s">
        <v>389</v>
      </c>
      <c r="O2637" s="73" t="s">
        <v>386</v>
      </c>
      <c r="P2637" s="73" t="s">
        <v>907</v>
      </c>
      <c r="Q2637" s="73" t="s">
        <v>5999</v>
      </c>
      <c r="R2637" s="73" t="s">
        <v>78</v>
      </c>
      <c r="V2637" s="60" t="str">
        <f>W2637&amp;H2637</f>
        <v>SHELL Cкрасный / синий</v>
      </c>
      <c r="W2637" s="60" t="str">
        <f>_xlfn.LET(_xlpm.TextCell,TEXT(G2637,"###"),IF(_xlpm.TextCell&lt;&gt;"",IF(StyleSpaceSplit,IFERROR(IF(FIND(" ",_xlpm.TextCell)&gt;=1,MID(_xlpm.TextCell,1,FIND(" ",_xlpm.TextCell)-1),_xlpm.TextCell),_xlpm.TextCell),_xlpm.TextCell),""))</f>
        <v>SHELL C</v>
      </c>
      <c r="X2637" s="60" t="str">
        <f>IF(A2637&lt;&gt;"",IFERROR(IF(FIND(" ",G2637)&gt;=1,MID(G2637,FIND(" ",G2637)+1,LEN(G2637)),""),""),"")</f>
        <v>C</v>
      </c>
      <c r="AC2637" s="51">
        <f>IFERROR(VALUE(MID($C2637,1,2)),0)</f>
        <v>80</v>
      </c>
      <c r="AD2637" s="44">
        <f>IFERROR(VALUE(MID($C2637,4,3)),0)</f>
        <v>924</v>
      </c>
      <c r="AE2637" s="51">
        <f>VALUE(RIGHT("00"&amp;AC2637,2)&amp;RIGHT("000"&amp;AD2637,3))</f>
        <v>80924</v>
      </c>
    </row>
    <row r="2638" spans="1:31">
      <c r="A2638" s="60" t="str">
        <f>IF(G2638&amp;Q2638&lt;&gt;"",W2638&amp;Q2638,"")</f>
        <v>SHELL Cmaze</v>
      </c>
      <c r="B2638" s="60" t="str">
        <f>IF(C2638&lt;&gt;"",LEFT(C2638,9),"")</f>
        <v>80-924-34</v>
      </c>
      <c r="C2638" s="73" t="s">
        <v>5992</v>
      </c>
      <c r="D2638" s="73" t="s">
        <v>5993</v>
      </c>
      <c r="E2638" s="73" t="s">
        <v>931</v>
      </c>
      <c r="F2638" s="74">
        <v>0</v>
      </c>
      <c r="G2638" s="73" t="s">
        <v>5325</v>
      </c>
      <c r="H2638" s="73" t="s">
        <v>68</v>
      </c>
      <c r="I2638" s="73" t="s">
        <v>964</v>
      </c>
      <c r="J2638" s="73" t="s">
        <v>338</v>
      </c>
      <c r="K2638" s="73" t="s">
        <v>382</v>
      </c>
      <c r="L2638" s="73" t="s">
        <v>383</v>
      </c>
      <c r="M2638" s="73" t="s">
        <v>389</v>
      </c>
      <c r="O2638" s="73" t="s">
        <v>386</v>
      </c>
      <c r="P2638" s="73" t="s">
        <v>907</v>
      </c>
      <c r="Q2638" s="73" t="s">
        <v>5994</v>
      </c>
      <c r="R2638" s="73" t="s">
        <v>68</v>
      </c>
      <c r="V2638" s="60" t="str">
        <f>W2638&amp;H2638</f>
        <v>SHELL Cрозовый</v>
      </c>
      <c r="W2638" s="60" t="str">
        <f>_xlfn.LET(_xlpm.TextCell,TEXT(G2638,"###"),IF(_xlpm.TextCell&lt;&gt;"",IF(StyleSpaceSplit,IFERROR(IF(FIND(" ",_xlpm.TextCell)&gt;=1,MID(_xlpm.TextCell,1,FIND(" ",_xlpm.TextCell)-1),_xlpm.TextCell),_xlpm.TextCell),_xlpm.TextCell),""))</f>
        <v>SHELL C</v>
      </c>
      <c r="X2638" s="60" t="str">
        <f>IF(A2638&lt;&gt;"",IFERROR(IF(FIND(" ",G2638)&gt;=1,MID(G2638,FIND(" ",G2638)+1,LEN(G2638)),""),""),"")</f>
        <v>C</v>
      </c>
      <c r="AC2638" s="51">
        <f>IFERROR(VALUE(MID($C2638,1,2)),0)</f>
        <v>80</v>
      </c>
      <c r="AD2638" s="44">
        <f>IFERROR(VALUE(MID($C2638,4,3)),0)</f>
        <v>924</v>
      </c>
      <c r="AE2638" s="51">
        <f>VALUE(RIGHT("00"&amp;AC2638,2)&amp;RIGHT("000"&amp;AD2638,3))</f>
        <v>80924</v>
      </c>
    </row>
    <row r="2639" spans="1:31">
      <c r="A2639" s="60" t="str">
        <f>IF(G2639&amp;Q2639&lt;&gt;"",W2639&amp;Q2639,"")</f>
        <v>SHELL Cjacquard</v>
      </c>
      <c r="B2639" s="60" t="str">
        <f>IF(C2639&lt;&gt;"",LEFT(C2639,9),"")</f>
        <v>80-924-57</v>
      </c>
      <c r="C2639" s="73" t="s">
        <v>5985</v>
      </c>
      <c r="D2639" s="73" t="s">
        <v>5986</v>
      </c>
      <c r="E2639" s="73" t="s">
        <v>931</v>
      </c>
      <c r="F2639" s="74">
        <v>0</v>
      </c>
      <c r="G2639" s="73" t="s">
        <v>5325</v>
      </c>
      <c r="H2639" s="73" t="s">
        <v>241</v>
      </c>
      <c r="I2639" s="73" t="s">
        <v>964</v>
      </c>
      <c r="J2639" s="73" t="s">
        <v>338</v>
      </c>
      <c r="K2639" s="73" t="s">
        <v>382</v>
      </c>
      <c r="L2639" s="73" t="s">
        <v>383</v>
      </c>
      <c r="M2639" s="73" t="s">
        <v>389</v>
      </c>
      <c r="O2639" s="73" t="s">
        <v>386</v>
      </c>
      <c r="P2639" s="73" t="s">
        <v>907</v>
      </c>
      <c r="Q2639" s="73" t="s">
        <v>1286</v>
      </c>
      <c r="R2639" s="73" t="s">
        <v>83</v>
      </c>
      <c r="V2639" s="60" t="str">
        <f>W2639&amp;H2639</f>
        <v>SHELL Cсерый / красный</v>
      </c>
      <c r="W2639" s="60" t="str">
        <f>_xlfn.LET(_xlpm.TextCell,TEXT(G2639,"###"),IF(_xlpm.TextCell&lt;&gt;"",IF(StyleSpaceSplit,IFERROR(IF(FIND(" ",_xlpm.TextCell)&gt;=1,MID(_xlpm.TextCell,1,FIND(" ",_xlpm.TextCell)-1),_xlpm.TextCell),_xlpm.TextCell),_xlpm.TextCell),""))</f>
        <v>SHELL C</v>
      </c>
      <c r="X2639" s="60" t="str">
        <f>IF(A2639&lt;&gt;"",IFERROR(IF(FIND(" ",G2639)&gt;=1,MID(G2639,FIND(" ",G2639)+1,LEN(G2639)),""),""),"")</f>
        <v>C</v>
      </c>
      <c r="AC2639" s="51">
        <f>IFERROR(VALUE(MID($C2639,1,2)),0)</f>
        <v>80</v>
      </c>
      <c r="AD2639" s="44">
        <f>IFERROR(VALUE(MID($C2639,4,3)),0)</f>
        <v>924</v>
      </c>
      <c r="AE2639" s="51">
        <f>VALUE(RIGHT("00"&amp;AC2639,2)&amp;RIGHT("000"&amp;AD2639,3))</f>
        <v>80924</v>
      </c>
    </row>
    <row r="2640" spans="1:31">
      <c r="A2640" s="60" t="str">
        <f>IF(G2640&amp;Q2640&lt;&gt;"",W2640&amp;Q2640,"")</f>
        <v>SHELL Closange</v>
      </c>
      <c r="B2640" s="60" t="str">
        <f>IF(C2640&lt;&gt;"",LEFT(C2640,9),"")</f>
        <v>80-924-08</v>
      </c>
      <c r="C2640" s="73" t="s">
        <v>5990</v>
      </c>
      <c r="D2640" s="73" t="s">
        <v>5991</v>
      </c>
      <c r="E2640" s="73" t="s">
        <v>931</v>
      </c>
      <c r="F2640" s="74">
        <v>0</v>
      </c>
      <c r="G2640" s="73" t="s">
        <v>5325</v>
      </c>
      <c r="H2640" s="73" t="s">
        <v>83</v>
      </c>
      <c r="I2640" s="73" t="s">
        <v>964</v>
      </c>
      <c r="J2640" s="73" t="s">
        <v>338</v>
      </c>
      <c r="K2640" s="73" t="s">
        <v>382</v>
      </c>
      <c r="L2640" s="73" t="s">
        <v>383</v>
      </c>
      <c r="M2640" s="73" t="s">
        <v>389</v>
      </c>
      <c r="O2640" s="73" t="s">
        <v>386</v>
      </c>
      <c r="P2640" s="73" t="s">
        <v>907</v>
      </c>
      <c r="Q2640" s="73" t="s">
        <v>5271</v>
      </c>
      <c r="R2640" s="73" t="s">
        <v>83</v>
      </c>
      <c r="V2640" s="60" t="str">
        <f>W2640&amp;H2640</f>
        <v>SHELL Cсерый</v>
      </c>
      <c r="W2640" s="60" t="str">
        <f>_xlfn.LET(_xlpm.TextCell,TEXT(G2640,"###"),IF(_xlpm.TextCell&lt;&gt;"",IF(StyleSpaceSplit,IFERROR(IF(FIND(" ",_xlpm.TextCell)&gt;=1,MID(_xlpm.TextCell,1,FIND(" ",_xlpm.TextCell)-1),_xlpm.TextCell),_xlpm.TextCell),_xlpm.TextCell),""))</f>
        <v>SHELL C</v>
      </c>
      <c r="X2640" s="60" t="str">
        <f>IF(A2640&lt;&gt;"",IFERROR(IF(FIND(" ",G2640)&gt;=1,MID(G2640,FIND(" ",G2640)+1,LEN(G2640)),""),""),"")</f>
        <v>C</v>
      </c>
      <c r="AC2640" s="51">
        <f>IFERROR(VALUE(MID($C2640,1,2)),0)</f>
        <v>80</v>
      </c>
      <c r="AD2640" s="44">
        <f>IFERROR(VALUE(MID($C2640,4,3)),0)</f>
        <v>924</v>
      </c>
      <c r="AE2640" s="51">
        <f>VALUE(RIGHT("00"&amp;AC2640,2)&amp;RIGHT("000"&amp;AD2640,3))</f>
        <v>80924</v>
      </c>
    </row>
    <row r="2641" spans="1:31">
      <c r="A2641" s="60" t="str">
        <f>IF(G2641&amp;Q2641&lt;&gt;"",W2641&amp;Q2641,"")</f>
        <v>SHELL Ckili</v>
      </c>
      <c r="B2641" s="60" t="str">
        <f>IF(C2641&lt;&gt;"",LEFT(C2641,9),"")</f>
        <v>80-924-19</v>
      </c>
      <c r="C2641" s="73" t="s">
        <v>5987</v>
      </c>
      <c r="D2641" s="73" t="s">
        <v>5988</v>
      </c>
      <c r="E2641" s="73" t="s">
        <v>931</v>
      </c>
      <c r="F2641" s="74">
        <v>0</v>
      </c>
      <c r="G2641" s="73" t="s">
        <v>5325</v>
      </c>
      <c r="H2641" s="73" t="s">
        <v>249</v>
      </c>
      <c r="I2641" s="73" t="s">
        <v>964</v>
      </c>
      <c r="J2641" s="73" t="s">
        <v>338</v>
      </c>
      <c r="K2641" s="73" t="s">
        <v>382</v>
      </c>
      <c r="L2641" s="73" t="s">
        <v>383</v>
      </c>
      <c r="M2641" s="73" t="s">
        <v>389</v>
      </c>
      <c r="O2641" s="73" t="s">
        <v>386</v>
      </c>
      <c r="P2641" s="73" t="s">
        <v>907</v>
      </c>
      <c r="Q2641" s="73" t="s">
        <v>5989</v>
      </c>
      <c r="R2641" s="73" t="s">
        <v>71</v>
      </c>
      <c r="V2641" s="60" t="str">
        <f>W2641&amp;H2641</f>
        <v>SHELL Cсиний / голубой</v>
      </c>
      <c r="W2641" s="60" t="str">
        <f>_xlfn.LET(_xlpm.TextCell,TEXT(G2641,"###"),IF(_xlpm.TextCell&lt;&gt;"",IF(StyleSpaceSplit,IFERROR(IF(FIND(" ",_xlpm.TextCell)&gt;=1,MID(_xlpm.TextCell,1,FIND(" ",_xlpm.TextCell)-1),_xlpm.TextCell),_xlpm.TextCell),_xlpm.TextCell),""))</f>
        <v>SHELL C</v>
      </c>
      <c r="X2641" s="60" t="str">
        <f>IF(A2641&lt;&gt;"",IFERROR(IF(FIND(" ",G2641)&gt;=1,MID(G2641,FIND(" ",G2641)+1,LEN(G2641)),""),""),"")</f>
        <v>C</v>
      </c>
      <c r="AC2641" s="51">
        <f>IFERROR(VALUE(MID($C2641,1,2)),0)</f>
        <v>80</v>
      </c>
      <c r="AD2641" s="44">
        <f>IFERROR(VALUE(MID($C2641,4,3)),0)</f>
        <v>924</v>
      </c>
      <c r="AE2641" s="51">
        <f>VALUE(RIGHT("00"&amp;AC2641,2)&amp;RIGHT("000"&amp;AD2641,3))</f>
        <v>80924</v>
      </c>
    </row>
    <row r="2642" spans="1:31">
      <c r="A2642" s="60" t="str">
        <f>IF(G2642&amp;Q2642&lt;&gt;"",W2642&amp;Q2642,"")</f>
        <v>SHELL Cthovex</v>
      </c>
      <c r="B2642" s="60" t="str">
        <f>IF(C2642&lt;&gt;"",LEFT(C2642,9),"")</f>
        <v>80-924-06</v>
      </c>
      <c r="C2642" s="73" t="s">
        <v>5995</v>
      </c>
      <c r="D2642" s="73" t="s">
        <v>5996</v>
      </c>
      <c r="E2642" s="73" t="s">
        <v>931</v>
      </c>
      <c r="F2642" s="74">
        <v>0</v>
      </c>
      <c r="G2642" s="73" t="s">
        <v>5325</v>
      </c>
      <c r="H2642" s="73" t="s">
        <v>250</v>
      </c>
      <c r="I2642" s="73" t="s">
        <v>964</v>
      </c>
      <c r="J2642" s="73" t="s">
        <v>338</v>
      </c>
      <c r="K2642" s="73" t="s">
        <v>382</v>
      </c>
      <c r="L2642" s="73" t="s">
        <v>383</v>
      </c>
      <c r="M2642" s="73" t="s">
        <v>389</v>
      </c>
      <c r="O2642" s="73" t="s">
        <v>386</v>
      </c>
      <c r="P2642" s="73" t="s">
        <v>907</v>
      </c>
      <c r="Q2642" s="73" t="s">
        <v>4741</v>
      </c>
      <c r="R2642" s="73" t="s">
        <v>71</v>
      </c>
      <c r="V2642" s="60" t="str">
        <f>W2642&amp;H2642</f>
        <v>SHELL Cсиний / зеленый</v>
      </c>
      <c r="W2642" s="60" t="str">
        <f>_xlfn.LET(_xlpm.TextCell,TEXT(G2642,"###"),IF(_xlpm.TextCell&lt;&gt;"",IF(StyleSpaceSplit,IFERROR(IF(FIND(" ",_xlpm.TextCell)&gt;=1,MID(_xlpm.TextCell,1,FIND(" ",_xlpm.TextCell)-1),_xlpm.TextCell),_xlpm.TextCell),_xlpm.TextCell),""))</f>
        <v>SHELL C</v>
      </c>
      <c r="X2642" s="60" t="str">
        <f>IF(A2642&lt;&gt;"",IFERROR(IF(FIND(" ",G2642)&gt;=1,MID(G2642,FIND(" ",G2642)+1,LEN(G2642)),""),""),"")</f>
        <v>C</v>
      </c>
      <c r="AC2642" s="51">
        <f>IFERROR(VALUE(MID($C2642,1,2)),0)</f>
        <v>80</v>
      </c>
      <c r="AD2642" s="44">
        <f>IFERROR(VALUE(MID($C2642,4,3)),0)</f>
        <v>924</v>
      </c>
      <c r="AE2642" s="51">
        <f>VALUE(RIGHT("00"&amp;AC2642,2)&amp;RIGHT("000"&amp;AD2642,3))</f>
        <v>80924</v>
      </c>
    </row>
    <row r="2643" spans="1:31">
      <c r="A2643" s="60" t="str">
        <f>IF(G2643&amp;Q2643&lt;&gt;"",W2643&amp;Q2643,"")</f>
        <v>SHELL Ctomba</v>
      </c>
      <c r="B2643" s="60" t="str">
        <f>IF(C2643&lt;&gt;"",LEFT(C2643,9),"")</f>
        <v>80-924-21</v>
      </c>
      <c r="C2643" s="73" t="s">
        <v>5323</v>
      </c>
      <c r="D2643" s="73" t="s">
        <v>5324</v>
      </c>
      <c r="E2643" s="73" t="s">
        <v>931</v>
      </c>
      <c r="F2643" s="74">
        <v>0</v>
      </c>
      <c r="G2643" s="73" t="s">
        <v>5325</v>
      </c>
      <c r="H2643" s="73" t="s">
        <v>252</v>
      </c>
      <c r="I2643" s="73" t="s">
        <v>964</v>
      </c>
      <c r="J2643" s="73" t="s">
        <v>338</v>
      </c>
      <c r="K2643" s="73" t="s">
        <v>382</v>
      </c>
      <c r="L2643" s="73" t="s">
        <v>383</v>
      </c>
      <c r="M2643" s="73" t="s">
        <v>389</v>
      </c>
      <c r="O2643" s="73" t="s">
        <v>386</v>
      </c>
      <c r="P2643" s="73" t="s">
        <v>907</v>
      </c>
      <c r="Q2643" s="73" t="s">
        <v>5326</v>
      </c>
      <c r="R2643" s="73" t="s">
        <v>71</v>
      </c>
      <c r="V2643" s="60" t="str">
        <f>W2643&amp;H2643</f>
        <v>SHELL Cсиний / красный</v>
      </c>
      <c r="W2643" s="60" t="str">
        <f>_xlfn.LET(_xlpm.TextCell,TEXT(G2643,"###"),IF(_xlpm.TextCell&lt;&gt;"",IF(StyleSpaceSplit,IFERROR(IF(FIND(" ",_xlpm.TextCell)&gt;=1,MID(_xlpm.TextCell,1,FIND(" ",_xlpm.TextCell)-1),_xlpm.TextCell),_xlpm.TextCell),_xlpm.TextCell),""))</f>
        <v>SHELL C</v>
      </c>
      <c r="X2643" s="60" t="str">
        <f>IF(A2643&lt;&gt;"",IFERROR(IF(FIND(" ",G2643)&gt;=1,MID(G2643,FIND(" ",G2643)+1,LEN(G2643)),""),""),"")</f>
        <v>C</v>
      </c>
      <c r="AC2643" s="51">
        <f>IFERROR(VALUE(MID($C2643,1,2)),0)</f>
        <v>80</v>
      </c>
      <c r="AD2643" s="44">
        <f>IFERROR(VALUE(MID($C2643,4,3)),0)</f>
        <v>924</v>
      </c>
      <c r="AE2643" s="51">
        <f>VALUE(RIGHT("00"&amp;AC2643,2)&amp;RIGHT("000"&amp;AD2643,3))</f>
        <v>80924</v>
      </c>
    </row>
    <row r="2644" spans="1:31">
      <c r="A2644" s="60" t="str">
        <f>IF(G2644&amp;Q2644&lt;&gt;"",W2644&amp;Q2644,"")</f>
        <v>SHELL Cfreedom</v>
      </c>
      <c r="B2644" s="60" t="str">
        <f>IF(C2644&lt;&gt;"",LEFT(C2644,9),"")</f>
        <v>80-924-83</v>
      </c>
      <c r="C2644" s="73" t="s">
        <v>5983</v>
      </c>
      <c r="D2644" s="73" t="s">
        <v>5984</v>
      </c>
      <c r="E2644" s="73" t="s">
        <v>931</v>
      </c>
      <c r="F2644" s="74">
        <v>0</v>
      </c>
      <c r="G2644" s="73" t="s">
        <v>5325</v>
      </c>
      <c r="H2644" s="73" t="s">
        <v>259</v>
      </c>
      <c r="I2644" s="73" t="s">
        <v>964</v>
      </c>
      <c r="J2644" s="73" t="s">
        <v>338</v>
      </c>
      <c r="K2644" s="73" t="s">
        <v>382</v>
      </c>
      <c r="L2644" s="73" t="s">
        <v>383</v>
      </c>
      <c r="M2644" s="73" t="s">
        <v>389</v>
      </c>
      <c r="O2644" s="73" t="s">
        <v>386</v>
      </c>
      <c r="P2644" s="73" t="s">
        <v>907</v>
      </c>
      <c r="Q2644" s="73" t="s">
        <v>5322</v>
      </c>
      <c r="R2644" s="73" t="s">
        <v>71</v>
      </c>
      <c r="V2644" s="60" t="str">
        <f>W2644&amp;H2644</f>
        <v>SHELL Cсиний / черный</v>
      </c>
      <c r="W2644" s="60" t="str">
        <f>_xlfn.LET(_xlpm.TextCell,TEXT(G2644,"###"),IF(_xlpm.TextCell&lt;&gt;"",IF(StyleSpaceSplit,IFERROR(IF(FIND(" ",_xlpm.TextCell)&gt;=1,MID(_xlpm.TextCell,1,FIND(" ",_xlpm.TextCell)-1),_xlpm.TextCell),_xlpm.TextCell),_xlpm.TextCell),""))</f>
        <v>SHELL C</v>
      </c>
      <c r="X2644" s="60" t="str">
        <f>IF(A2644&lt;&gt;"",IFERROR(IF(FIND(" ",G2644)&gt;=1,MID(G2644,FIND(" ",G2644)+1,LEN(G2644)),""),""),"")</f>
        <v>C</v>
      </c>
      <c r="AC2644" s="51">
        <f>IFERROR(VALUE(MID($C2644,1,2)),0)</f>
        <v>80</v>
      </c>
      <c r="AD2644" s="44">
        <f>IFERROR(VALUE(MID($C2644,4,3)),0)</f>
        <v>924</v>
      </c>
      <c r="AE2644" s="51">
        <f>VALUE(RIGHT("00"&amp;AC2644,2)&amp;RIGHT("000"&amp;AD2644,3))</f>
        <v>80924</v>
      </c>
    </row>
    <row r="2645" spans="1:31">
      <c r="A2645" s="60" t="str">
        <f>IF(G2645&amp;Q2645&lt;&gt;"",W2645&amp;Q2645,"")</f>
        <v>SHELL Ccolo</v>
      </c>
      <c r="B2645" s="60" t="str">
        <f>IF(C2645&lt;&gt;"",LEFT(C2645,9),"")</f>
        <v>80-924-41</v>
      </c>
      <c r="C2645" s="73" t="s">
        <v>5977</v>
      </c>
      <c r="D2645" s="73" t="s">
        <v>5978</v>
      </c>
      <c r="E2645" s="73" t="s">
        <v>931</v>
      </c>
      <c r="F2645" s="74">
        <v>0</v>
      </c>
      <c r="G2645" s="73" t="s">
        <v>5325</v>
      </c>
      <c r="H2645" s="73" t="s">
        <v>751</v>
      </c>
      <c r="I2645" s="73" t="s">
        <v>964</v>
      </c>
      <c r="J2645" s="73" t="s">
        <v>338</v>
      </c>
      <c r="K2645" s="73" t="s">
        <v>382</v>
      </c>
      <c r="L2645" s="73" t="s">
        <v>383</v>
      </c>
      <c r="M2645" s="73" t="s">
        <v>389</v>
      </c>
      <c r="O2645" s="73" t="s">
        <v>386</v>
      </c>
      <c r="P2645" s="73" t="s">
        <v>907</v>
      </c>
      <c r="Q2645" s="73" t="s">
        <v>5979</v>
      </c>
      <c r="R2645" s="73" t="s">
        <v>286</v>
      </c>
      <c r="V2645" s="60" t="str">
        <f>W2645&amp;H2645</f>
        <v>SHELL Cфиолетовый / красный</v>
      </c>
      <c r="W2645" s="60" t="str">
        <f>_xlfn.LET(_xlpm.TextCell,TEXT(G2645,"###"),IF(_xlpm.TextCell&lt;&gt;"",IF(StyleSpaceSplit,IFERROR(IF(FIND(" ",_xlpm.TextCell)&gt;=1,MID(_xlpm.TextCell,1,FIND(" ",_xlpm.TextCell)-1),_xlpm.TextCell),_xlpm.TextCell),_xlpm.TextCell),""))</f>
        <v>SHELL C</v>
      </c>
      <c r="X2645" s="60" t="str">
        <f>IF(A2645&lt;&gt;"",IFERROR(IF(FIND(" ",G2645)&gt;=1,MID(G2645,FIND(" ",G2645)+1,LEN(G2645)),""),""),"")</f>
        <v>C</v>
      </c>
      <c r="AC2645" s="51">
        <f>IFERROR(VALUE(MID($C2645,1,2)),0)</f>
        <v>80</v>
      </c>
      <c r="AD2645" s="44">
        <f>IFERROR(VALUE(MID($C2645,4,3)),0)</f>
        <v>924</v>
      </c>
      <c r="AE2645" s="51">
        <f>VALUE(RIGHT("00"&amp;AC2645,2)&amp;RIGHT("000"&amp;AD2645,3))</f>
        <v>80924</v>
      </c>
    </row>
    <row r="2646" spans="1:31">
      <c r="A2646" s="60" t="str">
        <f>IF(G2646&amp;Q2646&lt;&gt;"",W2646&amp;Q2646,"")</f>
        <v>TRIGGER 010grey</v>
      </c>
      <c r="B2646" s="60" t="str">
        <f>IF(C2646&lt;&gt;"",LEFT(C2646,9),"")</f>
        <v>80-641-08</v>
      </c>
      <c r="C2646" s="73" t="s">
        <v>3671</v>
      </c>
      <c r="D2646" s="73" t="s">
        <v>3672</v>
      </c>
      <c r="E2646" s="73" t="s">
        <v>931</v>
      </c>
      <c r="F2646" s="74">
        <v>0</v>
      </c>
      <c r="G2646" s="73" t="s">
        <v>3669</v>
      </c>
      <c r="H2646" s="73" t="s">
        <v>83</v>
      </c>
      <c r="I2646" s="73" t="s">
        <v>3670</v>
      </c>
      <c r="J2646" s="73" t="s">
        <v>355</v>
      </c>
      <c r="K2646" s="73" t="s">
        <v>382</v>
      </c>
      <c r="L2646" s="73" t="s">
        <v>383</v>
      </c>
      <c r="M2646" s="73" t="s">
        <v>388</v>
      </c>
      <c r="O2646" s="73" t="s">
        <v>392</v>
      </c>
      <c r="P2646" s="73" t="s">
        <v>907</v>
      </c>
      <c r="Q2646" s="73" t="s">
        <v>917</v>
      </c>
      <c r="R2646" s="73" t="s">
        <v>83</v>
      </c>
      <c r="V2646" s="60" t="str">
        <f>W2646&amp;H2646</f>
        <v>TRIGGER 010серый</v>
      </c>
      <c r="W2646" s="60" t="str">
        <f>_xlfn.LET(_xlpm.TextCell,TEXT(G2646,"###"),IF(_xlpm.TextCell&lt;&gt;"",IF(StyleSpaceSplit,IFERROR(IF(FIND(" ",_xlpm.TextCell)&gt;=1,MID(_xlpm.TextCell,1,FIND(" ",_xlpm.TextCell)-1),_xlpm.TextCell),_xlpm.TextCell),_xlpm.TextCell),""))</f>
        <v>TRIGGER 010</v>
      </c>
      <c r="X2646" s="60" t="str">
        <f>IF(A2646&lt;&gt;"",IFERROR(IF(FIND(" ",G2646)&gt;=1,MID(G2646,FIND(" ",G2646)+1,LEN(G2646)),""),""),"")</f>
        <v>010</v>
      </c>
      <c r="AC2646" s="51">
        <f>IFERROR(VALUE(MID($C2646,1,2)),0)</f>
        <v>80</v>
      </c>
      <c r="AD2646" s="44">
        <f>IFERROR(VALUE(MID($C2646,4,3)),0)</f>
        <v>641</v>
      </c>
      <c r="AE2646" s="51">
        <f>VALUE(RIGHT("00"&amp;AC2646,2)&amp;RIGHT("000"&amp;AD2646,3))</f>
        <v>80641</v>
      </c>
    </row>
    <row r="2647" spans="1:31">
      <c r="A2647" s="60" t="str">
        <f>IF(G2647&amp;Q2647&lt;&gt;"",W2647&amp;Q2647,"")</f>
        <v>TRIGGER 010navy</v>
      </c>
      <c r="B2647" s="60" t="str">
        <f>IF(C2647&lt;&gt;"",LEFT(C2647,9),"")</f>
        <v>80-641-16</v>
      </c>
      <c r="C2647" s="73" t="s">
        <v>3673</v>
      </c>
      <c r="D2647" s="73" t="s">
        <v>3674</v>
      </c>
      <c r="E2647" s="73" t="s">
        <v>931</v>
      </c>
      <c r="F2647" s="74">
        <v>0</v>
      </c>
      <c r="G2647" s="73" t="s">
        <v>3669</v>
      </c>
      <c r="H2647" s="73" t="s">
        <v>55</v>
      </c>
      <c r="I2647" s="73" t="s">
        <v>3670</v>
      </c>
      <c r="J2647" s="73" t="s">
        <v>355</v>
      </c>
      <c r="K2647" s="73" t="s">
        <v>382</v>
      </c>
      <c r="L2647" s="73" t="s">
        <v>383</v>
      </c>
      <c r="M2647" s="73" t="s">
        <v>388</v>
      </c>
      <c r="O2647" s="73" t="s">
        <v>392</v>
      </c>
      <c r="P2647" s="73" t="s">
        <v>907</v>
      </c>
      <c r="Q2647" s="73" t="s">
        <v>1003</v>
      </c>
      <c r="R2647" s="73" t="s">
        <v>71</v>
      </c>
      <c r="V2647" s="60" t="str">
        <f>W2647&amp;H2647</f>
        <v>TRIGGER 010темно-синий</v>
      </c>
      <c r="W2647" s="60" t="str">
        <f>_xlfn.LET(_xlpm.TextCell,TEXT(G2647,"###"),IF(_xlpm.TextCell&lt;&gt;"",IF(StyleSpaceSplit,IFERROR(IF(FIND(" ",_xlpm.TextCell)&gt;=1,MID(_xlpm.TextCell,1,FIND(" ",_xlpm.TextCell)-1),_xlpm.TextCell),_xlpm.TextCell),_xlpm.TextCell),""))</f>
        <v>TRIGGER 010</v>
      </c>
      <c r="X2647" s="60" t="str">
        <f>IF(A2647&lt;&gt;"",IFERROR(IF(FIND(" ",G2647)&gt;=1,MID(G2647,FIND(" ",G2647)+1,LEN(G2647)),""),""),"")</f>
        <v>010</v>
      </c>
      <c r="AC2647" s="51">
        <f>IFERROR(VALUE(MID($C2647,1,2)),0)</f>
        <v>80</v>
      </c>
      <c r="AD2647" s="44">
        <f>IFERROR(VALUE(MID($C2647,4,3)),0)</f>
        <v>641</v>
      </c>
      <c r="AE2647" s="51">
        <f>VALUE(RIGHT("00"&amp;AC2647,2)&amp;RIGHT("000"&amp;AD2647,3))</f>
        <v>80641</v>
      </c>
    </row>
    <row r="2648" spans="1:31">
      <c r="A2648" s="60" t="str">
        <f>IF(G2648&amp;Q2648&lt;&gt;"",W2648&amp;Q2648,"")</f>
        <v>TRIGGER 010black</v>
      </c>
      <c r="B2648" s="60" t="str">
        <f>IF(C2648&lt;&gt;"",LEFT(C2648,9),"")</f>
        <v>80-641-09</v>
      </c>
      <c r="C2648" s="73" t="s">
        <v>3667</v>
      </c>
      <c r="D2648" s="73" t="s">
        <v>3668</v>
      </c>
      <c r="E2648" s="73" t="s">
        <v>931</v>
      </c>
      <c r="F2648" s="74">
        <v>0</v>
      </c>
      <c r="G2648" s="73" t="s">
        <v>3669</v>
      </c>
      <c r="H2648" s="73" t="s">
        <v>53</v>
      </c>
      <c r="I2648" s="73" t="s">
        <v>3670</v>
      </c>
      <c r="J2648" s="73" t="s">
        <v>355</v>
      </c>
      <c r="K2648" s="73" t="s">
        <v>382</v>
      </c>
      <c r="L2648" s="73" t="s">
        <v>383</v>
      </c>
      <c r="M2648" s="73" t="s">
        <v>388</v>
      </c>
      <c r="O2648" s="73" t="s">
        <v>392</v>
      </c>
      <c r="P2648" s="73" t="s">
        <v>907</v>
      </c>
      <c r="Q2648" s="73" t="s">
        <v>928</v>
      </c>
      <c r="R2648" s="73" t="s">
        <v>53</v>
      </c>
      <c r="V2648" s="60" t="str">
        <f>W2648&amp;H2648</f>
        <v>TRIGGER 010черный</v>
      </c>
      <c r="W2648" s="60" t="str">
        <f>_xlfn.LET(_xlpm.TextCell,TEXT(G2648,"###"),IF(_xlpm.TextCell&lt;&gt;"",IF(StyleSpaceSplit,IFERROR(IF(FIND(" ",_xlpm.TextCell)&gt;=1,MID(_xlpm.TextCell,1,FIND(" ",_xlpm.TextCell)-1),_xlpm.TextCell),_xlpm.TextCell),_xlpm.TextCell),""))</f>
        <v>TRIGGER 010</v>
      </c>
      <c r="X2648" s="60" t="str">
        <f>IF(A2648&lt;&gt;"",IFERROR(IF(FIND(" ",G2648)&gt;=1,MID(G2648,FIND(" ",G2648)+1,LEN(G2648)),""),""),"")</f>
        <v>010</v>
      </c>
      <c r="AC2648" s="51">
        <f>IFERROR(VALUE(MID($C2648,1,2)),0)</f>
        <v>80</v>
      </c>
      <c r="AD2648" s="44">
        <f>IFERROR(VALUE(MID($C2648,4,3)),0)</f>
        <v>641</v>
      </c>
      <c r="AE2648" s="51">
        <f>VALUE(RIGHT("00"&amp;AC2648,2)&amp;RIGHT("000"&amp;AD2648,3))</f>
        <v>80641</v>
      </c>
    </row>
    <row r="2649" spans="1:31">
      <c r="A2649" s="60" t="str">
        <f>IF(G2649&amp;Q2649&lt;&gt;"",W2649&amp;Q2649,"")</f>
        <v>TRIGGER 011white</v>
      </c>
      <c r="B2649" s="60" t="str">
        <f>IF(C2649&lt;&gt;"",LEFT(C2649,9),"")</f>
        <v>80-642-17</v>
      </c>
      <c r="C2649" s="73" t="s">
        <v>3682</v>
      </c>
      <c r="D2649" s="73" t="s">
        <v>3683</v>
      </c>
      <c r="E2649" s="73" t="s">
        <v>931</v>
      </c>
      <c r="F2649" s="74">
        <v>0</v>
      </c>
      <c r="G2649" s="73" t="s">
        <v>3677</v>
      </c>
      <c r="H2649" s="73" t="s">
        <v>57</v>
      </c>
      <c r="I2649" s="73" t="s">
        <v>3670</v>
      </c>
      <c r="J2649" s="73" t="s">
        <v>355</v>
      </c>
      <c r="K2649" s="73" t="s">
        <v>390</v>
      </c>
      <c r="L2649" s="73" t="s">
        <v>383</v>
      </c>
      <c r="M2649" s="73" t="s">
        <v>388</v>
      </c>
      <c r="O2649" s="73" t="s">
        <v>392</v>
      </c>
      <c r="P2649" s="73" t="s">
        <v>907</v>
      </c>
      <c r="Q2649" s="73" t="s">
        <v>908</v>
      </c>
      <c r="R2649" s="73" t="s">
        <v>57</v>
      </c>
      <c r="V2649" s="60" t="str">
        <f>W2649&amp;H2649</f>
        <v>TRIGGER 011белый</v>
      </c>
      <c r="W2649" s="60" t="str">
        <f>_xlfn.LET(_xlpm.TextCell,TEXT(G2649,"###"),IF(_xlpm.TextCell&lt;&gt;"",IF(StyleSpaceSplit,IFERROR(IF(FIND(" ",_xlpm.TextCell)&gt;=1,MID(_xlpm.TextCell,1,FIND(" ",_xlpm.TextCell)-1),_xlpm.TextCell),_xlpm.TextCell),_xlpm.TextCell),""))</f>
        <v>TRIGGER 011</v>
      </c>
      <c r="X2649" s="60" t="str">
        <f>IF(A2649&lt;&gt;"",IFERROR(IF(FIND(" ",G2649)&gt;=1,MID(G2649,FIND(" ",G2649)+1,LEN(G2649)),""),""),"")</f>
        <v>011</v>
      </c>
      <c r="AC2649" s="51">
        <f>IFERROR(VALUE(MID($C2649,1,2)),0)</f>
        <v>80</v>
      </c>
      <c r="AD2649" s="44">
        <f>IFERROR(VALUE(MID($C2649,4,3)),0)</f>
        <v>642</v>
      </c>
      <c r="AE2649" s="51">
        <f>VALUE(RIGHT("00"&amp;AC2649,2)&amp;RIGHT("000"&amp;AD2649,3))</f>
        <v>80642</v>
      </c>
    </row>
    <row r="2650" spans="1:31">
      <c r="A2650" s="60" t="str">
        <f>IF(G2650&amp;Q2650&lt;&gt;"",W2650&amp;Q2650,"")</f>
        <v>TRIGGER 011red</v>
      </c>
      <c r="B2650" s="60" t="str">
        <f>IF(C2650&lt;&gt;"",LEFT(C2650,9),"")</f>
        <v>80-642-18</v>
      </c>
      <c r="C2650" s="73" t="s">
        <v>3680</v>
      </c>
      <c r="D2650" s="73" t="s">
        <v>3681</v>
      </c>
      <c r="E2650" s="73" t="s">
        <v>931</v>
      </c>
      <c r="F2650" s="74">
        <v>0</v>
      </c>
      <c r="G2650" s="73" t="s">
        <v>3677</v>
      </c>
      <c r="H2650" s="73" t="s">
        <v>78</v>
      </c>
      <c r="I2650" s="73" t="s">
        <v>3670</v>
      </c>
      <c r="J2650" s="73" t="s">
        <v>355</v>
      </c>
      <c r="K2650" s="73" t="s">
        <v>390</v>
      </c>
      <c r="L2650" s="73" t="s">
        <v>383</v>
      </c>
      <c r="M2650" s="73" t="s">
        <v>388</v>
      </c>
      <c r="O2650" s="73" t="s">
        <v>392</v>
      </c>
      <c r="P2650" s="73" t="s">
        <v>907</v>
      </c>
      <c r="Q2650" s="73" t="s">
        <v>969</v>
      </c>
      <c r="R2650" s="73" t="s">
        <v>78</v>
      </c>
      <c r="V2650" s="60" t="str">
        <f>W2650&amp;H2650</f>
        <v>TRIGGER 011красный</v>
      </c>
      <c r="W2650" s="60" t="str">
        <f>_xlfn.LET(_xlpm.TextCell,TEXT(G2650,"###"),IF(_xlpm.TextCell&lt;&gt;"",IF(StyleSpaceSplit,IFERROR(IF(FIND(" ",_xlpm.TextCell)&gt;=1,MID(_xlpm.TextCell,1,FIND(" ",_xlpm.TextCell)-1),_xlpm.TextCell),_xlpm.TextCell),_xlpm.TextCell),""))</f>
        <v>TRIGGER 011</v>
      </c>
      <c r="X2650" s="60" t="str">
        <f>IF(A2650&lt;&gt;"",IFERROR(IF(FIND(" ",G2650)&gt;=1,MID(G2650,FIND(" ",G2650)+1,LEN(G2650)),""),""),"")</f>
        <v>011</v>
      </c>
      <c r="AC2650" s="51">
        <f>IFERROR(VALUE(MID($C2650,1,2)),0)</f>
        <v>80</v>
      </c>
      <c r="AD2650" s="44">
        <f>IFERROR(VALUE(MID($C2650,4,3)),0)</f>
        <v>642</v>
      </c>
      <c r="AE2650" s="51">
        <f>VALUE(RIGHT("00"&amp;AC2650,2)&amp;RIGHT("000"&amp;AD2650,3))</f>
        <v>80642</v>
      </c>
    </row>
    <row r="2651" spans="1:31">
      <c r="A2651" s="60" t="str">
        <f>IF(G2651&amp;Q2651&lt;&gt;"",W2651&amp;Q2651,"")</f>
        <v>TRIGGER 011navy</v>
      </c>
      <c r="B2651" s="60" t="str">
        <f>IF(C2651&lt;&gt;"",LEFT(C2651,9),"")</f>
        <v>80-642-16</v>
      </c>
      <c r="C2651" s="73" t="s">
        <v>3678</v>
      </c>
      <c r="D2651" s="73" t="s">
        <v>3679</v>
      </c>
      <c r="E2651" s="73" t="s">
        <v>931</v>
      </c>
      <c r="F2651" s="74">
        <v>0</v>
      </c>
      <c r="G2651" s="73" t="s">
        <v>3677</v>
      </c>
      <c r="H2651" s="73" t="s">
        <v>55</v>
      </c>
      <c r="I2651" s="73" t="s">
        <v>3670</v>
      </c>
      <c r="J2651" s="73" t="s">
        <v>355</v>
      </c>
      <c r="K2651" s="73" t="s">
        <v>382</v>
      </c>
      <c r="L2651" s="73" t="s">
        <v>383</v>
      </c>
      <c r="M2651" s="73" t="s">
        <v>388</v>
      </c>
      <c r="O2651" s="73" t="s">
        <v>392</v>
      </c>
      <c r="P2651" s="73" t="s">
        <v>907</v>
      </c>
      <c r="Q2651" s="73" t="s">
        <v>1003</v>
      </c>
      <c r="R2651" s="73" t="s">
        <v>71</v>
      </c>
      <c r="V2651" s="60" t="str">
        <f>W2651&amp;H2651</f>
        <v>TRIGGER 011темно-синий</v>
      </c>
      <c r="W2651" s="60" t="str">
        <f>_xlfn.LET(_xlpm.TextCell,TEXT(G2651,"###"),IF(_xlpm.TextCell&lt;&gt;"",IF(StyleSpaceSplit,IFERROR(IF(FIND(" ",_xlpm.TextCell)&gt;=1,MID(_xlpm.TextCell,1,FIND(" ",_xlpm.TextCell)-1),_xlpm.TextCell),_xlpm.TextCell),_xlpm.TextCell),""))</f>
        <v>TRIGGER 011</v>
      </c>
      <c r="X2651" s="60" t="str">
        <f>IF(A2651&lt;&gt;"",IFERROR(IF(FIND(" ",G2651)&gt;=1,MID(G2651,FIND(" ",G2651)+1,LEN(G2651)),""),""),"")</f>
        <v>011</v>
      </c>
      <c r="AC2651" s="51">
        <f>IFERROR(VALUE(MID($C2651,1,2)),0)</f>
        <v>80</v>
      </c>
      <c r="AD2651" s="44">
        <f>IFERROR(VALUE(MID($C2651,4,3)),0)</f>
        <v>642</v>
      </c>
      <c r="AE2651" s="51">
        <f>VALUE(RIGHT("00"&amp;AC2651,2)&amp;RIGHT("000"&amp;AD2651,3))</f>
        <v>80642</v>
      </c>
    </row>
    <row r="2652" spans="1:31">
      <c r="A2652" s="60" t="str">
        <f>IF(G2652&amp;Q2652&lt;&gt;"",W2652&amp;Q2652,"")</f>
        <v>TRIGGER 011black</v>
      </c>
      <c r="B2652" s="60" t="str">
        <f>IF(C2652&lt;&gt;"",LEFT(C2652,9),"")</f>
        <v>80-642-09</v>
      </c>
      <c r="C2652" s="73" t="s">
        <v>3675</v>
      </c>
      <c r="D2652" s="73" t="s">
        <v>3676</v>
      </c>
      <c r="E2652" s="73" t="s">
        <v>931</v>
      </c>
      <c r="F2652" s="74">
        <v>0</v>
      </c>
      <c r="G2652" s="73" t="s">
        <v>3677</v>
      </c>
      <c r="H2652" s="73" t="s">
        <v>53</v>
      </c>
      <c r="I2652" s="73" t="s">
        <v>3670</v>
      </c>
      <c r="J2652" s="73" t="s">
        <v>355</v>
      </c>
      <c r="K2652" s="73" t="s">
        <v>382</v>
      </c>
      <c r="L2652" s="73" t="s">
        <v>383</v>
      </c>
      <c r="M2652" s="73" t="s">
        <v>388</v>
      </c>
      <c r="O2652" s="73" t="s">
        <v>392</v>
      </c>
      <c r="P2652" s="73" t="s">
        <v>907</v>
      </c>
      <c r="Q2652" s="73" t="s">
        <v>928</v>
      </c>
      <c r="R2652" s="73" t="s">
        <v>53</v>
      </c>
      <c r="V2652" s="60" t="str">
        <f>W2652&amp;H2652</f>
        <v>TRIGGER 011черный</v>
      </c>
      <c r="W2652" s="60" t="str">
        <f>_xlfn.LET(_xlpm.TextCell,TEXT(G2652,"###"),IF(_xlpm.TextCell&lt;&gt;"",IF(StyleSpaceSplit,IFERROR(IF(FIND(" ",_xlpm.TextCell)&gt;=1,MID(_xlpm.TextCell,1,FIND(" ",_xlpm.TextCell)-1),_xlpm.TextCell),_xlpm.TextCell),_xlpm.TextCell),""))</f>
        <v>TRIGGER 011</v>
      </c>
      <c r="X2652" s="60" t="str">
        <f>IF(A2652&lt;&gt;"",IFERROR(IF(FIND(" ",G2652)&gt;=1,MID(G2652,FIND(" ",G2652)+1,LEN(G2652)),""),""),"")</f>
        <v>011</v>
      </c>
      <c r="AC2652" s="51">
        <f>IFERROR(VALUE(MID($C2652,1,2)),0)</f>
        <v>80</v>
      </c>
      <c r="AD2652" s="44">
        <f>IFERROR(VALUE(MID($C2652,4,3)),0)</f>
        <v>642</v>
      </c>
      <c r="AE2652" s="51">
        <f>VALUE(RIGHT("00"&amp;AC2652,2)&amp;RIGHT("000"&amp;AD2652,3))</f>
        <v>80642</v>
      </c>
    </row>
    <row r="2653" spans="1:31">
      <c r="A2653" s="60" t="str">
        <f>IF(G2653&amp;Q2653&lt;&gt;"",W2653&amp;Q2653,"")</f>
        <v>TRIGGER 012white</v>
      </c>
      <c r="B2653" s="60" t="str">
        <f>IF(C2653&lt;&gt;"",LEFT(C2653,9),"")</f>
        <v>80-643-17</v>
      </c>
      <c r="C2653" s="73" t="s">
        <v>3691</v>
      </c>
      <c r="D2653" s="73" t="s">
        <v>3692</v>
      </c>
      <c r="E2653" s="73" t="s">
        <v>931</v>
      </c>
      <c r="F2653" s="74">
        <v>0</v>
      </c>
      <c r="G2653" s="73" t="s">
        <v>3686</v>
      </c>
      <c r="H2653" s="73" t="s">
        <v>57</v>
      </c>
      <c r="I2653" s="73" t="s">
        <v>3670</v>
      </c>
      <c r="J2653" s="73" t="s">
        <v>355</v>
      </c>
      <c r="K2653" s="73" t="s">
        <v>382</v>
      </c>
      <c r="L2653" s="73" t="s">
        <v>383</v>
      </c>
      <c r="M2653" s="73" t="s">
        <v>388</v>
      </c>
      <c r="O2653" s="73" t="s">
        <v>392</v>
      </c>
      <c r="P2653" s="73" t="s">
        <v>907</v>
      </c>
      <c r="Q2653" s="73" t="s">
        <v>908</v>
      </c>
      <c r="R2653" s="73" t="s">
        <v>57</v>
      </c>
      <c r="V2653" s="60" t="str">
        <f>W2653&amp;H2653</f>
        <v>TRIGGER 012белый</v>
      </c>
      <c r="W2653" s="60" t="str">
        <f>_xlfn.LET(_xlpm.TextCell,TEXT(G2653,"###"),IF(_xlpm.TextCell&lt;&gt;"",IF(StyleSpaceSplit,IFERROR(IF(FIND(" ",_xlpm.TextCell)&gt;=1,MID(_xlpm.TextCell,1,FIND(" ",_xlpm.TextCell)-1),_xlpm.TextCell),_xlpm.TextCell),_xlpm.TextCell),""))</f>
        <v>TRIGGER 012</v>
      </c>
      <c r="X2653" s="60" t="str">
        <f>IF(A2653&lt;&gt;"",IFERROR(IF(FIND(" ",G2653)&gt;=1,MID(G2653,FIND(" ",G2653)+1,LEN(G2653)),""),""),"")</f>
        <v>012</v>
      </c>
      <c r="AC2653" s="51">
        <f>IFERROR(VALUE(MID($C2653,1,2)),0)</f>
        <v>80</v>
      </c>
      <c r="AD2653" s="44">
        <f>IFERROR(VALUE(MID($C2653,4,3)),0)</f>
        <v>643</v>
      </c>
      <c r="AE2653" s="51">
        <f>VALUE(RIGHT("00"&amp;AC2653,2)&amp;RIGHT("000"&amp;AD2653,3))</f>
        <v>80643</v>
      </c>
    </row>
    <row r="2654" spans="1:31">
      <c r="A2654" s="60" t="str">
        <f>IF(G2654&amp;Q2654&lt;&gt;"",W2654&amp;Q2654,"")</f>
        <v>TRIGGER 012red</v>
      </c>
      <c r="B2654" s="60" t="str">
        <f>IF(C2654&lt;&gt;"",LEFT(C2654,9),"")</f>
        <v>80-643-18</v>
      </c>
      <c r="C2654" s="73" t="s">
        <v>3689</v>
      </c>
      <c r="D2654" s="73" t="s">
        <v>3690</v>
      </c>
      <c r="E2654" s="73" t="s">
        <v>931</v>
      </c>
      <c r="F2654" s="74">
        <v>0</v>
      </c>
      <c r="G2654" s="73" t="s">
        <v>3686</v>
      </c>
      <c r="H2654" s="73" t="s">
        <v>78</v>
      </c>
      <c r="I2654" s="73" t="s">
        <v>3670</v>
      </c>
      <c r="J2654" s="73" t="s">
        <v>355</v>
      </c>
      <c r="K2654" s="73" t="s">
        <v>390</v>
      </c>
      <c r="L2654" s="73" t="s">
        <v>383</v>
      </c>
      <c r="M2654" s="73" t="s">
        <v>388</v>
      </c>
      <c r="O2654" s="73" t="s">
        <v>392</v>
      </c>
      <c r="P2654" s="73" t="s">
        <v>907</v>
      </c>
      <c r="Q2654" s="73" t="s">
        <v>969</v>
      </c>
      <c r="R2654" s="73" t="s">
        <v>78</v>
      </c>
      <c r="V2654" s="60" t="str">
        <f>W2654&amp;H2654</f>
        <v>TRIGGER 012красный</v>
      </c>
      <c r="W2654" s="60" t="str">
        <f>_xlfn.LET(_xlpm.TextCell,TEXT(G2654,"###"),IF(_xlpm.TextCell&lt;&gt;"",IF(StyleSpaceSplit,IFERROR(IF(FIND(" ",_xlpm.TextCell)&gt;=1,MID(_xlpm.TextCell,1,FIND(" ",_xlpm.TextCell)-1),_xlpm.TextCell),_xlpm.TextCell),_xlpm.TextCell),""))</f>
        <v>TRIGGER 012</v>
      </c>
      <c r="X2654" s="60" t="str">
        <f>IF(A2654&lt;&gt;"",IFERROR(IF(FIND(" ",G2654)&gt;=1,MID(G2654,FIND(" ",G2654)+1,LEN(G2654)),""),""),"")</f>
        <v>012</v>
      </c>
      <c r="AC2654" s="51">
        <f>IFERROR(VALUE(MID($C2654,1,2)),0)</f>
        <v>80</v>
      </c>
      <c r="AD2654" s="44">
        <f>IFERROR(VALUE(MID($C2654,4,3)),0)</f>
        <v>643</v>
      </c>
      <c r="AE2654" s="51">
        <f>VALUE(RIGHT("00"&amp;AC2654,2)&amp;RIGHT("000"&amp;AD2654,3))</f>
        <v>80643</v>
      </c>
    </row>
    <row r="2655" spans="1:31">
      <c r="A2655" s="60" t="str">
        <f>IF(G2655&amp;Q2655&lt;&gt;"",W2655&amp;Q2655,"")</f>
        <v>TRIGGER 012navy</v>
      </c>
      <c r="B2655" s="60" t="str">
        <f>IF(C2655&lt;&gt;"",LEFT(C2655,9),"")</f>
        <v>80-643-16</v>
      </c>
      <c r="C2655" s="73" t="s">
        <v>3687</v>
      </c>
      <c r="D2655" s="73" t="s">
        <v>3688</v>
      </c>
      <c r="E2655" s="73" t="s">
        <v>931</v>
      </c>
      <c r="F2655" s="74">
        <v>0</v>
      </c>
      <c r="G2655" s="73" t="s">
        <v>3686</v>
      </c>
      <c r="H2655" s="73" t="s">
        <v>55</v>
      </c>
      <c r="I2655" s="73" t="s">
        <v>3670</v>
      </c>
      <c r="J2655" s="73" t="s">
        <v>355</v>
      </c>
      <c r="K2655" s="73" t="s">
        <v>382</v>
      </c>
      <c r="L2655" s="73" t="s">
        <v>383</v>
      </c>
      <c r="M2655" s="73" t="s">
        <v>388</v>
      </c>
      <c r="O2655" s="73" t="s">
        <v>392</v>
      </c>
      <c r="P2655" s="73" t="s">
        <v>907</v>
      </c>
      <c r="Q2655" s="73" t="s">
        <v>1003</v>
      </c>
      <c r="R2655" s="73" t="s">
        <v>71</v>
      </c>
      <c r="V2655" s="60" t="str">
        <f>W2655&amp;H2655</f>
        <v>TRIGGER 012темно-синий</v>
      </c>
      <c r="W2655" s="60" t="str">
        <f>_xlfn.LET(_xlpm.TextCell,TEXT(G2655,"###"),IF(_xlpm.TextCell&lt;&gt;"",IF(StyleSpaceSplit,IFERROR(IF(FIND(" ",_xlpm.TextCell)&gt;=1,MID(_xlpm.TextCell,1,FIND(" ",_xlpm.TextCell)-1),_xlpm.TextCell),_xlpm.TextCell),_xlpm.TextCell),""))</f>
        <v>TRIGGER 012</v>
      </c>
      <c r="X2655" s="60" t="str">
        <f>IF(A2655&lt;&gt;"",IFERROR(IF(FIND(" ",G2655)&gt;=1,MID(G2655,FIND(" ",G2655)+1,LEN(G2655)),""),""),"")</f>
        <v>012</v>
      </c>
      <c r="AC2655" s="51">
        <f>IFERROR(VALUE(MID($C2655,1,2)),0)</f>
        <v>80</v>
      </c>
      <c r="AD2655" s="44">
        <f>IFERROR(VALUE(MID($C2655,4,3)),0)</f>
        <v>643</v>
      </c>
      <c r="AE2655" s="51">
        <f>VALUE(RIGHT("00"&amp;AC2655,2)&amp;RIGHT("000"&amp;AD2655,3))</f>
        <v>80643</v>
      </c>
    </row>
    <row r="2656" spans="1:31">
      <c r="A2656" s="60" t="str">
        <f>IF(G2656&amp;Q2656&lt;&gt;"",W2656&amp;Q2656,"")</f>
        <v>TRIGGER 012black</v>
      </c>
      <c r="B2656" s="60" t="str">
        <f>IF(C2656&lt;&gt;"",LEFT(C2656,9),"")</f>
        <v>80-643-09</v>
      </c>
      <c r="C2656" s="73" t="s">
        <v>3684</v>
      </c>
      <c r="D2656" s="73" t="s">
        <v>3685</v>
      </c>
      <c r="E2656" s="73" t="s">
        <v>931</v>
      </c>
      <c r="F2656" s="74">
        <v>0</v>
      </c>
      <c r="G2656" s="73" t="s">
        <v>3686</v>
      </c>
      <c r="H2656" s="73" t="s">
        <v>53</v>
      </c>
      <c r="I2656" s="73" t="s">
        <v>3670</v>
      </c>
      <c r="J2656" s="73" t="s">
        <v>355</v>
      </c>
      <c r="K2656" s="73" t="s">
        <v>382</v>
      </c>
      <c r="L2656" s="73" t="s">
        <v>383</v>
      </c>
      <c r="M2656" s="73" t="s">
        <v>388</v>
      </c>
      <c r="O2656" s="73" t="s">
        <v>392</v>
      </c>
      <c r="P2656" s="73" t="s">
        <v>907</v>
      </c>
      <c r="Q2656" s="73" t="s">
        <v>928</v>
      </c>
      <c r="R2656" s="73" t="s">
        <v>53</v>
      </c>
      <c r="V2656" s="60" t="str">
        <f>W2656&amp;H2656</f>
        <v>TRIGGER 012черный</v>
      </c>
      <c r="W2656" s="60" t="str">
        <f>_xlfn.LET(_xlpm.TextCell,TEXT(G2656,"###"),IF(_xlpm.TextCell&lt;&gt;"",IF(StyleSpaceSplit,IFERROR(IF(FIND(" ",_xlpm.TextCell)&gt;=1,MID(_xlpm.TextCell,1,FIND(" ",_xlpm.TextCell)-1),_xlpm.TextCell),_xlpm.TextCell),_xlpm.TextCell),""))</f>
        <v>TRIGGER 012</v>
      </c>
      <c r="X2656" s="60" t="str">
        <f>IF(A2656&lt;&gt;"",IFERROR(IF(FIND(" ",G2656)&gt;=1,MID(G2656,FIND(" ",G2656)+1,LEN(G2656)),""),""),"")</f>
        <v>012</v>
      </c>
      <c r="AC2656" s="51">
        <f>IFERROR(VALUE(MID($C2656,1,2)),0)</f>
        <v>80</v>
      </c>
      <c r="AD2656" s="44">
        <f>IFERROR(VALUE(MID($C2656,4,3)),0)</f>
        <v>643</v>
      </c>
      <c r="AE2656" s="51">
        <f>VALUE(RIGHT("00"&amp;AC2656,2)&amp;RIGHT("000"&amp;AD2656,3))</f>
        <v>80643</v>
      </c>
    </row>
    <row r="2657" spans="1:31">
      <c r="A2657" s="60" t="str">
        <f>IF(G2657&amp;Q2657&lt;&gt;"",W2657&amp;Q2657,"")</f>
        <v>TRIGGER 013navy</v>
      </c>
      <c r="B2657" s="60" t="str">
        <f>IF(C2657&lt;&gt;"",LEFT(C2657,9),"")</f>
        <v>80-861-16</v>
      </c>
      <c r="C2657" s="73" t="s">
        <v>5117</v>
      </c>
      <c r="D2657" s="73" t="s">
        <v>5118</v>
      </c>
      <c r="E2657" s="73" t="s">
        <v>931</v>
      </c>
      <c r="F2657" s="74">
        <v>0</v>
      </c>
      <c r="G2657" s="73" t="s">
        <v>5119</v>
      </c>
      <c r="H2657" s="73" t="s">
        <v>55</v>
      </c>
      <c r="I2657" s="73" t="s">
        <v>3670</v>
      </c>
      <c r="J2657" s="73" t="s">
        <v>355</v>
      </c>
      <c r="K2657" s="73" t="s">
        <v>382</v>
      </c>
      <c r="L2657" s="73" t="s">
        <v>383</v>
      </c>
      <c r="M2657" s="73" t="s">
        <v>388</v>
      </c>
      <c r="O2657" s="73" t="s">
        <v>392</v>
      </c>
      <c r="P2657" s="73" t="s">
        <v>907</v>
      </c>
      <c r="Q2657" s="73" t="s">
        <v>1003</v>
      </c>
      <c r="R2657" s="73" t="s">
        <v>71</v>
      </c>
      <c r="V2657" s="60" t="str">
        <f>W2657&amp;H2657</f>
        <v>TRIGGER 013темно-синий</v>
      </c>
      <c r="W2657" s="60" t="str">
        <f>_xlfn.LET(_xlpm.TextCell,TEXT(G2657,"###"),IF(_xlpm.TextCell&lt;&gt;"",IF(StyleSpaceSplit,IFERROR(IF(FIND(" ",_xlpm.TextCell)&gt;=1,MID(_xlpm.TextCell,1,FIND(" ",_xlpm.TextCell)-1),_xlpm.TextCell),_xlpm.TextCell),_xlpm.TextCell),""))</f>
        <v>TRIGGER 013</v>
      </c>
      <c r="X2657" s="60" t="str">
        <f>IF(A2657&lt;&gt;"",IFERROR(IF(FIND(" ",G2657)&gt;=1,MID(G2657,FIND(" ",G2657)+1,LEN(G2657)),""),""),"")</f>
        <v>013</v>
      </c>
      <c r="AC2657" s="51">
        <f>IFERROR(VALUE(MID($C2657,1,2)),0)</f>
        <v>80</v>
      </c>
      <c r="AD2657" s="44">
        <f>IFERROR(VALUE(MID($C2657,4,3)),0)</f>
        <v>861</v>
      </c>
      <c r="AE2657" s="51">
        <f>VALUE(RIGHT("00"&amp;AC2657,2)&amp;RIGHT("000"&amp;AD2657,3))</f>
        <v>80861</v>
      </c>
    </row>
    <row r="2658" spans="1:31">
      <c r="A2658" s="60" t="str">
        <f>IF(G2658&amp;Q2658&lt;&gt;"",W2658&amp;Q2658,"")</f>
        <v>TRIGGER W17010beige</v>
      </c>
      <c r="B2658" s="60" t="str">
        <f>IF(C2658&lt;&gt;"",LEFT(C2658,9),"")</f>
        <v>80-481-02</v>
      </c>
      <c r="C2658" s="73" t="s">
        <v>3081</v>
      </c>
      <c r="D2658" s="73" t="s">
        <v>3082</v>
      </c>
      <c r="E2658" s="73" t="s">
        <v>931</v>
      </c>
      <c r="F2658" s="74">
        <v>0</v>
      </c>
      <c r="G2658" s="73" t="s">
        <v>3083</v>
      </c>
      <c r="H2658" s="73" t="s">
        <v>63</v>
      </c>
      <c r="I2658" s="73" t="s">
        <v>964</v>
      </c>
      <c r="J2658" s="73" t="s">
        <v>355</v>
      </c>
      <c r="K2658" s="73" t="s">
        <v>382</v>
      </c>
      <c r="L2658" s="73" t="s">
        <v>383</v>
      </c>
      <c r="M2658" s="73" t="s">
        <v>388</v>
      </c>
      <c r="O2658" s="73" t="s">
        <v>392</v>
      </c>
      <c r="P2658" s="73" t="s">
        <v>907</v>
      </c>
      <c r="Q2658" s="73" t="s">
        <v>937</v>
      </c>
      <c r="R2658" s="73" t="s">
        <v>63</v>
      </c>
      <c r="V2658" s="60" t="str">
        <f>W2658&amp;H2658</f>
        <v>TRIGGER W17010бежевый</v>
      </c>
      <c r="W2658" s="60" t="str">
        <f>_xlfn.LET(_xlpm.TextCell,TEXT(G2658,"###"),IF(_xlpm.TextCell&lt;&gt;"",IF(StyleSpaceSplit,IFERROR(IF(FIND(" ",_xlpm.TextCell)&gt;=1,MID(_xlpm.TextCell,1,FIND(" ",_xlpm.TextCell)-1),_xlpm.TextCell),_xlpm.TextCell),_xlpm.TextCell),""))</f>
        <v>TRIGGER W17010</v>
      </c>
      <c r="X2658" s="60" t="str">
        <f>IF(A2658&lt;&gt;"",IFERROR(IF(FIND(" ",G2658)&gt;=1,MID(G2658,FIND(" ",G2658)+1,LEN(G2658)),""),""),"")</f>
        <v>W17010</v>
      </c>
      <c r="AC2658" s="51">
        <f>IFERROR(VALUE(MID($C2658,1,2)),0)</f>
        <v>80</v>
      </c>
      <c r="AD2658" s="44">
        <f>IFERROR(VALUE(MID($C2658,4,3)),0)</f>
        <v>481</v>
      </c>
      <c r="AE2658" s="51">
        <f>VALUE(RIGHT("00"&amp;AC2658,2)&amp;RIGHT("000"&amp;AD2658,3))</f>
        <v>80481</v>
      </c>
    </row>
    <row r="2659" spans="1:31">
      <c r="A2659" s="60" t="str">
        <f>IF(G2659&amp;Q2659&lt;&gt;"",W2659&amp;Q2659,"")</f>
        <v>TRIGGER W17010red</v>
      </c>
      <c r="B2659" s="60" t="str">
        <f>IF(C2659&lt;&gt;"",LEFT(C2659,9),"")</f>
        <v>80-481-18</v>
      </c>
      <c r="C2659" s="73" t="s">
        <v>3090</v>
      </c>
      <c r="D2659" s="73" t="s">
        <v>3091</v>
      </c>
      <c r="E2659" s="73" t="s">
        <v>931</v>
      </c>
      <c r="F2659" s="74">
        <v>0</v>
      </c>
      <c r="G2659" s="73" t="s">
        <v>3083</v>
      </c>
      <c r="H2659" s="73" t="s">
        <v>78</v>
      </c>
      <c r="I2659" s="73" t="s">
        <v>964</v>
      </c>
      <c r="J2659" s="73" t="s">
        <v>355</v>
      </c>
      <c r="K2659" s="73" t="s">
        <v>382</v>
      </c>
      <c r="L2659" s="73" t="s">
        <v>383</v>
      </c>
      <c r="M2659" s="73" t="s">
        <v>388</v>
      </c>
      <c r="O2659" s="73" t="s">
        <v>392</v>
      </c>
      <c r="P2659" s="73" t="s">
        <v>907</v>
      </c>
      <c r="Q2659" s="73" t="s">
        <v>969</v>
      </c>
      <c r="R2659" s="73" t="s">
        <v>78</v>
      </c>
      <c r="V2659" s="60" t="str">
        <f>W2659&amp;H2659</f>
        <v>TRIGGER W17010красный</v>
      </c>
      <c r="W2659" s="60" t="str">
        <f>_xlfn.LET(_xlpm.TextCell,TEXT(G2659,"###"),IF(_xlpm.TextCell&lt;&gt;"",IF(StyleSpaceSplit,IFERROR(IF(FIND(" ",_xlpm.TextCell)&gt;=1,MID(_xlpm.TextCell,1,FIND(" ",_xlpm.TextCell)-1),_xlpm.TextCell),_xlpm.TextCell),_xlpm.TextCell),""))</f>
        <v>TRIGGER W17010</v>
      </c>
      <c r="X2659" s="60" t="str">
        <f>IF(A2659&lt;&gt;"",IFERROR(IF(FIND(" ",G2659)&gt;=1,MID(G2659,FIND(" ",G2659)+1,LEN(G2659)),""),""),"")</f>
        <v>W17010</v>
      </c>
      <c r="AC2659" s="51">
        <f>IFERROR(VALUE(MID($C2659,1,2)),0)</f>
        <v>80</v>
      </c>
      <c r="AD2659" s="44">
        <f>IFERROR(VALUE(MID($C2659,4,3)),0)</f>
        <v>481</v>
      </c>
      <c r="AE2659" s="51">
        <f>VALUE(RIGHT("00"&amp;AC2659,2)&amp;RIGHT("000"&amp;AD2659,3))</f>
        <v>80481</v>
      </c>
    </row>
    <row r="2660" spans="1:31">
      <c r="A2660" s="60" t="str">
        <f>IF(G2660&amp;Q2660&lt;&gt;"",W2660&amp;Q2660,"")</f>
        <v>TRIGGER W17010grey</v>
      </c>
      <c r="B2660" s="60" t="str">
        <f>IF(C2660&lt;&gt;"",LEFT(C2660,9),"")</f>
        <v>80-481-08</v>
      </c>
      <c r="C2660" s="73" t="s">
        <v>3086</v>
      </c>
      <c r="D2660" s="73" t="s">
        <v>3087</v>
      </c>
      <c r="E2660" s="73" t="s">
        <v>931</v>
      </c>
      <c r="F2660" s="74">
        <v>0</v>
      </c>
      <c r="G2660" s="73" t="s">
        <v>3083</v>
      </c>
      <c r="H2660" s="73" t="s">
        <v>83</v>
      </c>
      <c r="I2660" s="73" t="s">
        <v>964</v>
      </c>
      <c r="J2660" s="73" t="s">
        <v>355</v>
      </c>
      <c r="K2660" s="73" t="s">
        <v>382</v>
      </c>
      <c r="L2660" s="73" t="s">
        <v>383</v>
      </c>
      <c r="M2660" s="73" t="s">
        <v>388</v>
      </c>
      <c r="O2660" s="73" t="s">
        <v>392</v>
      </c>
      <c r="P2660" s="73" t="s">
        <v>907</v>
      </c>
      <c r="Q2660" s="73" t="s">
        <v>917</v>
      </c>
      <c r="R2660" s="73" t="s">
        <v>83</v>
      </c>
      <c r="V2660" s="60" t="str">
        <f>W2660&amp;H2660</f>
        <v>TRIGGER W17010серый</v>
      </c>
      <c r="W2660" s="60" t="str">
        <f>_xlfn.LET(_xlpm.TextCell,TEXT(G2660,"###"),IF(_xlpm.TextCell&lt;&gt;"",IF(StyleSpaceSplit,IFERROR(IF(FIND(" ",_xlpm.TextCell)&gt;=1,MID(_xlpm.TextCell,1,FIND(" ",_xlpm.TextCell)-1),_xlpm.TextCell),_xlpm.TextCell),_xlpm.TextCell),""))</f>
        <v>TRIGGER W17010</v>
      </c>
      <c r="X2660" s="60" t="str">
        <f>IF(A2660&lt;&gt;"",IFERROR(IF(FIND(" ",G2660)&gt;=1,MID(G2660,FIND(" ",G2660)+1,LEN(G2660)),""),""),"")</f>
        <v>W17010</v>
      </c>
      <c r="AC2660" s="51">
        <f>IFERROR(VALUE(MID($C2660,1,2)),0)</f>
        <v>80</v>
      </c>
      <c r="AD2660" s="44">
        <f>IFERROR(VALUE(MID($C2660,4,3)),0)</f>
        <v>481</v>
      </c>
      <c r="AE2660" s="51">
        <f>VALUE(RIGHT("00"&amp;AC2660,2)&amp;RIGHT("000"&amp;AD2660,3))</f>
        <v>80481</v>
      </c>
    </row>
    <row r="2661" spans="1:31">
      <c r="A2661" s="60" t="str">
        <f>IF(G2661&amp;Q2661&lt;&gt;"",W2661&amp;Q2661,"")</f>
        <v>TRIGGER W17010navy</v>
      </c>
      <c r="B2661" s="60" t="str">
        <f>IF(C2661&lt;&gt;"",LEFT(C2661,9),"")</f>
        <v>80-481-16</v>
      </c>
      <c r="C2661" s="73" t="s">
        <v>3088</v>
      </c>
      <c r="D2661" s="73" t="s">
        <v>3089</v>
      </c>
      <c r="E2661" s="73" t="s">
        <v>931</v>
      </c>
      <c r="F2661" s="74">
        <v>0</v>
      </c>
      <c r="G2661" s="73" t="s">
        <v>3083</v>
      </c>
      <c r="H2661" s="73" t="s">
        <v>55</v>
      </c>
      <c r="I2661" s="73" t="s">
        <v>964</v>
      </c>
      <c r="J2661" s="73" t="s">
        <v>355</v>
      </c>
      <c r="K2661" s="73" t="s">
        <v>382</v>
      </c>
      <c r="L2661" s="73" t="s">
        <v>383</v>
      </c>
      <c r="M2661" s="73" t="s">
        <v>388</v>
      </c>
      <c r="O2661" s="73" t="s">
        <v>392</v>
      </c>
      <c r="P2661" s="73" t="s">
        <v>907</v>
      </c>
      <c r="Q2661" s="73" t="s">
        <v>1003</v>
      </c>
      <c r="R2661" s="73" t="s">
        <v>71</v>
      </c>
      <c r="V2661" s="60" t="str">
        <f>W2661&amp;H2661</f>
        <v>TRIGGER W17010темно-синий</v>
      </c>
      <c r="W2661" s="60" t="str">
        <f>_xlfn.LET(_xlpm.TextCell,TEXT(G2661,"###"),IF(_xlpm.TextCell&lt;&gt;"",IF(StyleSpaceSplit,IFERROR(IF(FIND(" ",_xlpm.TextCell)&gt;=1,MID(_xlpm.TextCell,1,FIND(" ",_xlpm.TextCell)-1),_xlpm.TextCell),_xlpm.TextCell),_xlpm.TextCell),""))</f>
        <v>TRIGGER W17010</v>
      </c>
      <c r="X2661" s="60" t="str">
        <f>IF(A2661&lt;&gt;"",IFERROR(IF(FIND(" ",G2661)&gt;=1,MID(G2661,FIND(" ",G2661)+1,LEN(G2661)),""),""),"")</f>
        <v>W17010</v>
      </c>
      <c r="AC2661" s="51">
        <f>IFERROR(VALUE(MID($C2661,1,2)),0)</f>
        <v>80</v>
      </c>
      <c r="AD2661" s="44">
        <f>IFERROR(VALUE(MID($C2661,4,3)),0)</f>
        <v>481</v>
      </c>
      <c r="AE2661" s="51">
        <f>VALUE(RIGHT("00"&amp;AC2661,2)&amp;RIGHT("000"&amp;AD2661,3))</f>
        <v>80481</v>
      </c>
    </row>
    <row r="2662" spans="1:31">
      <c r="A2662" s="60" t="str">
        <f>IF(G2662&amp;Q2662&lt;&gt;"",W2662&amp;Q2662,"")</f>
        <v>TRIGGER W17010black</v>
      </c>
      <c r="B2662" s="60" t="str">
        <f>IF(C2662&lt;&gt;"",LEFT(C2662,9),"")</f>
        <v>80-481-09</v>
      </c>
      <c r="C2662" s="73" t="s">
        <v>3084</v>
      </c>
      <c r="D2662" s="73" t="s">
        <v>3085</v>
      </c>
      <c r="E2662" s="73" t="s">
        <v>931</v>
      </c>
      <c r="F2662" s="74">
        <v>0</v>
      </c>
      <c r="G2662" s="73" t="s">
        <v>3083</v>
      </c>
      <c r="H2662" s="73" t="s">
        <v>53</v>
      </c>
      <c r="I2662" s="73" t="s">
        <v>964</v>
      </c>
      <c r="J2662" s="73" t="s">
        <v>355</v>
      </c>
      <c r="K2662" s="73" t="s">
        <v>382</v>
      </c>
      <c r="L2662" s="73" t="s">
        <v>383</v>
      </c>
      <c r="M2662" s="73" t="s">
        <v>388</v>
      </c>
      <c r="O2662" s="73" t="s">
        <v>392</v>
      </c>
      <c r="P2662" s="73" t="s">
        <v>907</v>
      </c>
      <c r="Q2662" s="73" t="s">
        <v>928</v>
      </c>
      <c r="R2662" s="73" t="s">
        <v>53</v>
      </c>
      <c r="V2662" s="60" t="str">
        <f>W2662&amp;H2662</f>
        <v>TRIGGER W17010черный</v>
      </c>
      <c r="W2662" s="60" t="str">
        <f>_xlfn.LET(_xlpm.TextCell,TEXT(G2662,"###"),IF(_xlpm.TextCell&lt;&gt;"",IF(StyleSpaceSplit,IFERROR(IF(FIND(" ",_xlpm.TextCell)&gt;=1,MID(_xlpm.TextCell,1,FIND(" ",_xlpm.TextCell)-1),_xlpm.TextCell),_xlpm.TextCell),_xlpm.TextCell),""))</f>
        <v>TRIGGER W17010</v>
      </c>
      <c r="X2662" s="60" t="str">
        <f>IF(A2662&lt;&gt;"",IFERROR(IF(FIND(" ",G2662)&gt;=1,MID(G2662,FIND(" ",G2662)+1,LEN(G2662)),""),""),"")</f>
        <v>W17010</v>
      </c>
      <c r="AC2662" s="51">
        <f>IFERROR(VALUE(MID($C2662,1,2)),0)</f>
        <v>80</v>
      </c>
      <c r="AD2662" s="44">
        <f>IFERROR(VALUE(MID($C2662,4,3)),0)</f>
        <v>481</v>
      </c>
      <c r="AE2662" s="51">
        <f>VALUE(RIGHT("00"&amp;AC2662,2)&amp;RIGHT("000"&amp;AD2662,3))</f>
        <v>80481</v>
      </c>
    </row>
    <row r="2663" spans="1:31">
      <c r="A2663" s="60" t="str">
        <f>IF(G2663&amp;Q2663&lt;&gt;"",W2663&amp;Q2663,"")</f>
        <v>9001white</v>
      </c>
      <c r="B2663" s="60" t="str">
        <f>IF(C2663&lt;&gt;"",LEFT(C2663,9),"")</f>
        <v>80-227-17</v>
      </c>
      <c r="C2663" s="73" t="s">
        <v>7973</v>
      </c>
      <c r="D2663" s="73" t="s">
        <v>7974</v>
      </c>
      <c r="E2663" s="73" t="s">
        <v>910</v>
      </c>
      <c r="F2663" s="74">
        <v>59</v>
      </c>
      <c r="G2663" s="73">
        <v>9001</v>
      </c>
      <c r="H2663" s="73" t="s">
        <v>57</v>
      </c>
      <c r="I2663" s="73" t="s">
        <v>7415</v>
      </c>
      <c r="J2663" s="73" t="s">
        <v>343</v>
      </c>
      <c r="K2663" s="73" t="s">
        <v>387</v>
      </c>
      <c r="L2663" s="73" t="s">
        <v>383</v>
      </c>
      <c r="M2663" s="73" t="s">
        <v>389</v>
      </c>
      <c r="N2663" s="73" t="s">
        <v>46</v>
      </c>
      <c r="O2663" s="73" t="s">
        <v>386</v>
      </c>
      <c r="P2663" s="73" t="s">
        <v>907</v>
      </c>
      <c r="Q2663" s="73" t="s">
        <v>908</v>
      </c>
      <c r="R2663" s="73" t="s">
        <v>57</v>
      </c>
      <c r="V2663" s="60" t="str">
        <f>W2663&amp;H2663</f>
        <v>9001белый</v>
      </c>
      <c r="W2663" s="60" t="str">
        <f>_xlfn.LET(_xlpm.TextCell,TEXT(G2663,"###"),IF(_xlpm.TextCell&lt;&gt;"",IF(StyleSpaceSplit,IFERROR(IF(FIND(" ",_xlpm.TextCell)&gt;=1,MID(_xlpm.TextCell,1,FIND(" ",_xlpm.TextCell)-1),_xlpm.TextCell),_xlpm.TextCell),_xlpm.TextCell),""))</f>
        <v>9001</v>
      </c>
      <c r="X2663" s="60" t="str">
        <f>IF(A2663&lt;&gt;"",IFERROR(IF(FIND(" ",G2663)&gt;=1,MID(G2663,FIND(" ",G2663)+1,LEN(G2663)),""),""),"")</f>
        <v/>
      </c>
      <c r="AC2663" s="51">
        <f>IFERROR(VALUE(MID($C2663,1,2)),0)</f>
        <v>80</v>
      </c>
      <c r="AD2663" s="44">
        <f>IFERROR(VALUE(MID($C2663,4,3)),0)</f>
        <v>227</v>
      </c>
      <c r="AE2663" s="51">
        <f>VALUE(RIGHT("00"&amp;AC2663,2)&amp;RIGHT("000"&amp;AD2663,3))</f>
        <v>80227</v>
      </c>
    </row>
    <row r="2664" spans="1:31">
      <c r="A2664" s="60" t="str">
        <f>IF(G2664&amp;Q2664&lt;&gt;"",W2664&amp;Q2664,"")</f>
        <v>9001white</v>
      </c>
      <c r="B2664" s="60" t="str">
        <f>IF(C2664&lt;&gt;"",LEFT(C2664,9),"")</f>
        <v>80-227-17</v>
      </c>
      <c r="C2664" s="73" t="s">
        <v>7975</v>
      </c>
      <c r="D2664" s="73" t="s">
        <v>7974</v>
      </c>
      <c r="E2664" s="73" t="s">
        <v>956</v>
      </c>
      <c r="F2664" s="74">
        <v>55</v>
      </c>
      <c r="G2664" s="73">
        <v>9001</v>
      </c>
      <c r="H2664" s="73" t="s">
        <v>57</v>
      </c>
      <c r="I2664" s="73" t="s">
        <v>7415</v>
      </c>
      <c r="J2664" s="73" t="s">
        <v>343</v>
      </c>
      <c r="K2664" s="73" t="s">
        <v>387</v>
      </c>
      <c r="L2664" s="73" t="s">
        <v>383</v>
      </c>
      <c r="M2664" s="73" t="s">
        <v>389</v>
      </c>
      <c r="N2664" s="73" t="s">
        <v>46</v>
      </c>
      <c r="O2664" s="73" t="s">
        <v>386</v>
      </c>
      <c r="P2664" s="73" t="s">
        <v>907</v>
      </c>
      <c r="Q2664" s="73" t="s">
        <v>908</v>
      </c>
      <c r="R2664" s="73" t="s">
        <v>57</v>
      </c>
      <c r="V2664" s="60" t="str">
        <f>W2664&amp;H2664</f>
        <v>9001белый</v>
      </c>
      <c r="W2664" s="60" t="str">
        <f>_xlfn.LET(_xlpm.TextCell,TEXT(G2664,"###"),IF(_xlpm.TextCell&lt;&gt;"",IF(StyleSpaceSplit,IFERROR(IF(FIND(" ",_xlpm.TextCell)&gt;=1,MID(_xlpm.TextCell,1,FIND(" ",_xlpm.TextCell)-1),_xlpm.TextCell),_xlpm.TextCell),_xlpm.TextCell),""))</f>
        <v>9001</v>
      </c>
      <c r="X2664" s="60" t="str">
        <f>IF(A2664&lt;&gt;"",IFERROR(IF(FIND(" ",G2664)&gt;=1,MID(G2664,FIND(" ",G2664)+1,LEN(G2664)),""),""),"")</f>
        <v/>
      </c>
      <c r="AC2664" s="51">
        <f>IFERROR(VALUE(MID($C2664,1,2)),0)</f>
        <v>80</v>
      </c>
      <c r="AD2664" s="44">
        <f>IFERROR(VALUE(MID($C2664,4,3)),0)</f>
        <v>227</v>
      </c>
      <c r="AE2664" s="51">
        <f>VALUE(RIGHT("00"&amp;AC2664,2)&amp;RIGHT("000"&amp;AD2664,3))</f>
        <v>80227</v>
      </c>
    </row>
    <row r="2665" spans="1:31">
      <c r="A2665" s="60" t="str">
        <f>IF(G2665&amp;Q2665&lt;&gt;"",W2665&amp;Q2665,"")</f>
        <v>9001white</v>
      </c>
      <c r="B2665" s="60" t="str">
        <f>IF(C2665&lt;&gt;"",LEFT(C2665,9),"")</f>
        <v>80-227-17</v>
      </c>
      <c r="C2665" s="73" t="s">
        <v>7976</v>
      </c>
      <c r="D2665" s="73" t="s">
        <v>7974</v>
      </c>
      <c r="E2665" s="73" t="s">
        <v>904</v>
      </c>
      <c r="F2665" s="74">
        <v>57</v>
      </c>
      <c r="G2665" s="73">
        <v>9001</v>
      </c>
      <c r="H2665" s="73" t="s">
        <v>57</v>
      </c>
      <c r="I2665" s="73" t="s">
        <v>7415</v>
      </c>
      <c r="J2665" s="73" t="s">
        <v>343</v>
      </c>
      <c r="K2665" s="73" t="s">
        <v>387</v>
      </c>
      <c r="L2665" s="73" t="s">
        <v>383</v>
      </c>
      <c r="M2665" s="73" t="s">
        <v>389</v>
      </c>
      <c r="N2665" s="73" t="s">
        <v>46</v>
      </c>
      <c r="O2665" s="73" t="s">
        <v>386</v>
      </c>
      <c r="P2665" s="73" t="s">
        <v>907</v>
      </c>
      <c r="Q2665" s="73" t="s">
        <v>908</v>
      </c>
      <c r="R2665" s="73" t="s">
        <v>57</v>
      </c>
      <c r="V2665" s="60" t="str">
        <f>W2665&amp;H2665</f>
        <v>9001белый</v>
      </c>
      <c r="W2665" s="60" t="str">
        <f>_xlfn.LET(_xlpm.TextCell,TEXT(G2665,"###"),IF(_xlpm.TextCell&lt;&gt;"",IF(StyleSpaceSplit,IFERROR(IF(FIND(" ",_xlpm.TextCell)&gt;=1,MID(_xlpm.TextCell,1,FIND(" ",_xlpm.TextCell)-1),_xlpm.TextCell),_xlpm.TextCell),_xlpm.TextCell),""))</f>
        <v>9001</v>
      </c>
      <c r="X2665" s="60" t="str">
        <f>IF(A2665&lt;&gt;"",IFERROR(IF(FIND(" ",G2665)&gt;=1,MID(G2665,FIND(" ",G2665)+1,LEN(G2665)),""),""),"")</f>
        <v/>
      </c>
      <c r="AC2665" s="51">
        <f>IFERROR(VALUE(MID($C2665,1,2)),0)</f>
        <v>80</v>
      </c>
      <c r="AD2665" s="44">
        <f>IFERROR(VALUE(MID($C2665,4,3)),0)</f>
        <v>227</v>
      </c>
      <c r="AE2665" s="51">
        <f>VALUE(RIGHT("00"&amp;AC2665,2)&amp;RIGHT("000"&amp;AD2665,3))</f>
        <v>80227</v>
      </c>
    </row>
    <row r="2666" spans="1:31">
      <c r="A2666" s="60" t="str">
        <f>IF(G2666&amp;Q2666&lt;&gt;"",W2666&amp;Q2666,"")</f>
        <v>9001brown</v>
      </c>
      <c r="B2666" s="60" t="str">
        <f>IF(C2666&lt;&gt;"",LEFT(C2666,9),"")</f>
        <v>80-227-14</v>
      </c>
      <c r="C2666" s="73" t="s">
        <v>3433</v>
      </c>
      <c r="D2666" s="73" t="s">
        <v>3434</v>
      </c>
      <c r="E2666" s="73" t="s">
        <v>956</v>
      </c>
      <c r="F2666" s="74">
        <v>55</v>
      </c>
      <c r="G2666" s="73">
        <v>9001</v>
      </c>
      <c r="H2666" s="73" t="s">
        <v>86</v>
      </c>
      <c r="I2666" s="73" t="s">
        <v>1486</v>
      </c>
      <c r="J2666" s="73" t="s">
        <v>343</v>
      </c>
      <c r="K2666" s="73" t="s">
        <v>382</v>
      </c>
      <c r="L2666" s="73" t="s">
        <v>383</v>
      </c>
      <c r="M2666" s="73" t="s">
        <v>389</v>
      </c>
      <c r="O2666" s="73" t="s">
        <v>386</v>
      </c>
      <c r="P2666" s="73" t="s">
        <v>907</v>
      </c>
      <c r="Q2666" s="73" t="s">
        <v>1033</v>
      </c>
      <c r="R2666" s="73" t="s">
        <v>86</v>
      </c>
      <c r="V2666" s="60" t="str">
        <f>W2666&amp;H2666</f>
        <v>9001коричневый</v>
      </c>
      <c r="W2666" s="60" t="str">
        <f>_xlfn.LET(_xlpm.TextCell,TEXT(G2666,"###"),IF(_xlpm.TextCell&lt;&gt;"",IF(StyleSpaceSplit,IFERROR(IF(FIND(" ",_xlpm.TextCell)&gt;=1,MID(_xlpm.TextCell,1,FIND(" ",_xlpm.TextCell)-1),_xlpm.TextCell),_xlpm.TextCell),_xlpm.TextCell),""))</f>
        <v>9001</v>
      </c>
      <c r="X2666" s="60" t="str">
        <f>IF(A2666&lt;&gt;"",IFERROR(IF(FIND(" ",G2666)&gt;=1,MID(G2666,FIND(" ",G2666)+1,LEN(G2666)),""),""),"")</f>
        <v/>
      </c>
      <c r="AC2666" s="51">
        <f>IFERROR(VALUE(MID($C2666,1,2)),0)</f>
        <v>80</v>
      </c>
      <c r="AD2666" s="44">
        <f>IFERROR(VALUE(MID($C2666,4,3)),0)</f>
        <v>227</v>
      </c>
      <c r="AE2666" s="51">
        <f>VALUE(RIGHT("00"&amp;AC2666,2)&amp;RIGHT("000"&amp;AD2666,3))</f>
        <v>80227</v>
      </c>
    </row>
    <row r="2667" spans="1:31">
      <c r="A2667" s="60" t="str">
        <f>IF(G2667&amp;Q2667&lt;&gt;"",W2667&amp;Q2667,"")</f>
        <v>9001brown</v>
      </c>
      <c r="B2667" s="60" t="str">
        <f>IF(C2667&lt;&gt;"",LEFT(C2667,9),"")</f>
        <v>80-227-14</v>
      </c>
      <c r="C2667" s="73" t="s">
        <v>3435</v>
      </c>
      <c r="D2667" s="73" t="s">
        <v>3434</v>
      </c>
      <c r="E2667" s="73" t="s">
        <v>904</v>
      </c>
      <c r="F2667" s="74">
        <v>57</v>
      </c>
      <c r="G2667" s="73">
        <v>9001</v>
      </c>
      <c r="H2667" s="73" t="s">
        <v>86</v>
      </c>
      <c r="I2667" s="73" t="s">
        <v>1486</v>
      </c>
      <c r="J2667" s="73" t="s">
        <v>343</v>
      </c>
      <c r="K2667" s="73" t="s">
        <v>382</v>
      </c>
      <c r="L2667" s="73" t="s">
        <v>383</v>
      </c>
      <c r="M2667" s="73" t="s">
        <v>389</v>
      </c>
      <c r="O2667" s="73" t="s">
        <v>386</v>
      </c>
      <c r="P2667" s="73" t="s">
        <v>907</v>
      </c>
      <c r="Q2667" s="73" t="s">
        <v>1033</v>
      </c>
      <c r="R2667" s="73" t="s">
        <v>86</v>
      </c>
      <c r="V2667" s="60" t="str">
        <f>W2667&amp;H2667</f>
        <v>9001коричневый</v>
      </c>
      <c r="W2667" s="60" t="str">
        <f>_xlfn.LET(_xlpm.TextCell,TEXT(G2667,"###"),IF(_xlpm.TextCell&lt;&gt;"",IF(StyleSpaceSplit,IFERROR(IF(FIND(" ",_xlpm.TextCell)&gt;=1,MID(_xlpm.TextCell,1,FIND(" ",_xlpm.TextCell)-1),_xlpm.TextCell),_xlpm.TextCell),_xlpm.TextCell),""))</f>
        <v>9001</v>
      </c>
      <c r="X2667" s="60" t="str">
        <f>IF(A2667&lt;&gt;"",IFERROR(IF(FIND(" ",G2667)&gt;=1,MID(G2667,FIND(" ",G2667)+1,LEN(G2667)),""),""),"")</f>
        <v/>
      </c>
      <c r="AC2667" s="51">
        <f>IFERROR(VALUE(MID($C2667,1,2)),0)</f>
        <v>80</v>
      </c>
      <c r="AD2667" s="44">
        <f>IFERROR(VALUE(MID($C2667,4,3)),0)</f>
        <v>227</v>
      </c>
      <c r="AE2667" s="51">
        <f>VALUE(RIGHT("00"&amp;AC2667,2)&amp;RIGHT("000"&amp;AD2667,3))</f>
        <v>80227</v>
      </c>
    </row>
    <row r="2668" spans="1:31">
      <c r="A2668" s="60" t="str">
        <f>IF(G2668&amp;Q2668&lt;&gt;"",W2668&amp;Q2668,"")</f>
        <v>9001brown</v>
      </c>
      <c r="B2668" s="60" t="str">
        <f>IF(C2668&lt;&gt;"",LEFT(C2668,9),"")</f>
        <v>80-227-14</v>
      </c>
      <c r="C2668" s="73" t="s">
        <v>3436</v>
      </c>
      <c r="D2668" s="73" t="s">
        <v>3434</v>
      </c>
      <c r="E2668" s="73" t="s">
        <v>912</v>
      </c>
      <c r="F2668" s="74">
        <v>61</v>
      </c>
      <c r="G2668" s="73">
        <v>9001</v>
      </c>
      <c r="H2668" s="73" t="s">
        <v>86</v>
      </c>
      <c r="I2668" s="73" t="s">
        <v>1486</v>
      </c>
      <c r="J2668" s="73" t="s">
        <v>343</v>
      </c>
      <c r="K2668" s="73" t="s">
        <v>382</v>
      </c>
      <c r="L2668" s="73" t="s">
        <v>383</v>
      </c>
      <c r="M2668" s="73" t="s">
        <v>389</v>
      </c>
      <c r="O2668" s="73" t="s">
        <v>386</v>
      </c>
      <c r="P2668" s="73" t="s">
        <v>907</v>
      </c>
      <c r="Q2668" s="73" t="s">
        <v>1033</v>
      </c>
      <c r="R2668" s="73" t="s">
        <v>86</v>
      </c>
      <c r="V2668" s="60" t="str">
        <f>W2668&amp;H2668</f>
        <v>9001коричневый</v>
      </c>
      <c r="W2668" s="60" t="str">
        <f>_xlfn.LET(_xlpm.TextCell,TEXT(G2668,"###"),IF(_xlpm.TextCell&lt;&gt;"",IF(StyleSpaceSplit,IFERROR(IF(FIND(" ",_xlpm.TextCell)&gt;=1,MID(_xlpm.TextCell,1,FIND(" ",_xlpm.TextCell)-1),_xlpm.TextCell),_xlpm.TextCell),_xlpm.TextCell),""))</f>
        <v>9001</v>
      </c>
      <c r="X2668" s="60" t="str">
        <f>IF(A2668&lt;&gt;"",IFERROR(IF(FIND(" ",G2668)&gt;=1,MID(G2668,FIND(" ",G2668)+1,LEN(G2668)),""),""),"")</f>
        <v/>
      </c>
      <c r="AC2668" s="51">
        <f>IFERROR(VALUE(MID($C2668,1,2)),0)</f>
        <v>80</v>
      </c>
      <c r="AD2668" s="44">
        <f>IFERROR(VALUE(MID($C2668,4,3)),0)</f>
        <v>227</v>
      </c>
      <c r="AE2668" s="51">
        <f>VALUE(RIGHT("00"&amp;AC2668,2)&amp;RIGHT("000"&amp;AD2668,3))</f>
        <v>80227</v>
      </c>
    </row>
    <row r="2669" spans="1:31">
      <c r="A2669" s="60" t="str">
        <f>IF(G2669&amp;Q2669&lt;&gt;"",W2669&amp;Q2669,"")</f>
        <v>9001brown</v>
      </c>
      <c r="B2669" s="60" t="str">
        <f>IF(C2669&lt;&gt;"",LEFT(C2669,9),"")</f>
        <v>80-227-14</v>
      </c>
      <c r="C2669" s="73" t="s">
        <v>3437</v>
      </c>
      <c r="D2669" s="73" t="s">
        <v>3434</v>
      </c>
      <c r="E2669" s="73" t="s">
        <v>910</v>
      </c>
      <c r="F2669" s="74">
        <v>59</v>
      </c>
      <c r="G2669" s="73">
        <v>9001</v>
      </c>
      <c r="H2669" s="73" t="s">
        <v>86</v>
      </c>
      <c r="I2669" s="73" t="s">
        <v>1486</v>
      </c>
      <c r="J2669" s="73" t="s">
        <v>343</v>
      </c>
      <c r="K2669" s="73" t="s">
        <v>382</v>
      </c>
      <c r="L2669" s="73" t="s">
        <v>383</v>
      </c>
      <c r="M2669" s="73" t="s">
        <v>389</v>
      </c>
      <c r="O2669" s="73" t="s">
        <v>386</v>
      </c>
      <c r="P2669" s="73" t="s">
        <v>907</v>
      </c>
      <c r="Q2669" s="73" t="s">
        <v>1033</v>
      </c>
      <c r="R2669" s="73" t="s">
        <v>86</v>
      </c>
      <c r="V2669" s="60" t="str">
        <f>W2669&amp;H2669</f>
        <v>9001коричневый</v>
      </c>
      <c r="W2669" s="60" t="str">
        <f>_xlfn.LET(_xlpm.TextCell,TEXT(G2669,"###"),IF(_xlpm.TextCell&lt;&gt;"",IF(StyleSpaceSplit,IFERROR(IF(FIND(" ",_xlpm.TextCell)&gt;=1,MID(_xlpm.TextCell,1,FIND(" ",_xlpm.TextCell)-1),_xlpm.TextCell),_xlpm.TextCell),_xlpm.TextCell),""))</f>
        <v>9001</v>
      </c>
      <c r="X2669" s="60" t="str">
        <f>IF(A2669&lt;&gt;"",IFERROR(IF(FIND(" ",G2669)&gt;=1,MID(G2669,FIND(" ",G2669)+1,LEN(G2669)),""),""),"")</f>
        <v/>
      </c>
      <c r="AC2669" s="51">
        <f>IFERROR(VALUE(MID($C2669,1,2)),0)</f>
        <v>80</v>
      </c>
      <c r="AD2669" s="44">
        <f>IFERROR(VALUE(MID($C2669,4,3)),0)</f>
        <v>227</v>
      </c>
      <c r="AE2669" s="51">
        <f>VALUE(RIGHT("00"&amp;AC2669,2)&amp;RIGHT("000"&amp;AD2669,3))</f>
        <v>80227</v>
      </c>
    </row>
    <row r="2670" spans="1:31">
      <c r="A2670" s="60" t="str">
        <f>IF(G2670&amp;Q2670&lt;&gt;"",W2670&amp;Q2670,"")</f>
        <v>9001black</v>
      </c>
      <c r="B2670" s="60" t="str">
        <f>IF(C2670&lt;&gt;"",LEFT(C2670,9),"")</f>
        <v>80-227-09</v>
      </c>
      <c r="C2670" s="73" t="s">
        <v>7986</v>
      </c>
      <c r="D2670" s="73" t="s">
        <v>7987</v>
      </c>
      <c r="E2670" s="73" t="s">
        <v>904</v>
      </c>
      <c r="F2670" s="74">
        <v>57</v>
      </c>
      <c r="G2670" s="73">
        <v>9001</v>
      </c>
      <c r="H2670" s="73" t="s">
        <v>53</v>
      </c>
      <c r="I2670" s="73" t="s">
        <v>1486</v>
      </c>
      <c r="J2670" s="73" t="s">
        <v>343</v>
      </c>
      <c r="K2670" s="73" t="s">
        <v>382</v>
      </c>
      <c r="L2670" s="73" t="s">
        <v>383</v>
      </c>
      <c r="M2670" s="73" t="s">
        <v>389</v>
      </c>
      <c r="O2670" s="73" t="s">
        <v>386</v>
      </c>
      <c r="P2670" s="73" t="s">
        <v>907</v>
      </c>
      <c r="Q2670" s="73" t="s">
        <v>928</v>
      </c>
      <c r="R2670" s="73" t="s">
        <v>53</v>
      </c>
      <c r="V2670" s="60" t="str">
        <f>W2670&amp;H2670</f>
        <v>9001черный</v>
      </c>
      <c r="W2670" s="60" t="str">
        <f>_xlfn.LET(_xlpm.TextCell,TEXT(G2670,"###"),IF(_xlpm.TextCell&lt;&gt;"",IF(StyleSpaceSplit,IFERROR(IF(FIND(" ",_xlpm.TextCell)&gt;=1,MID(_xlpm.TextCell,1,FIND(" ",_xlpm.TextCell)-1),_xlpm.TextCell),_xlpm.TextCell),_xlpm.TextCell),""))</f>
        <v>9001</v>
      </c>
      <c r="X2670" s="60" t="str">
        <f>IF(A2670&lt;&gt;"",IFERROR(IF(FIND(" ",G2670)&gt;=1,MID(G2670,FIND(" ",G2670)+1,LEN(G2670)),""),""),"")</f>
        <v/>
      </c>
      <c r="AC2670" s="51">
        <f>IFERROR(VALUE(MID($C2670,1,2)),0)</f>
        <v>80</v>
      </c>
      <c r="AD2670" s="44">
        <f>IFERROR(VALUE(MID($C2670,4,3)),0)</f>
        <v>227</v>
      </c>
      <c r="AE2670" s="51">
        <f>VALUE(RIGHT("00"&amp;AC2670,2)&amp;RIGHT("000"&amp;AD2670,3))</f>
        <v>80227</v>
      </c>
    </row>
    <row r="2671" spans="1:31">
      <c r="A2671" s="60" t="str">
        <f>IF(G2671&amp;Q2671&lt;&gt;"",W2671&amp;Q2671,"")</f>
        <v>9001black</v>
      </c>
      <c r="B2671" s="60" t="str">
        <f>IF(C2671&lt;&gt;"",LEFT(C2671,9),"")</f>
        <v>80-227-09</v>
      </c>
      <c r="C2671" s="73" t="s">
        <v>7988</v>
      </c>
      <c r="D2671" s="73" t="s">
        <v>7987</v>
      </c>
      <c r="E2671" s="73" t="s">
        <v>910</v>
      </c>
      <c r="F2671" s="74">
        <v>59</v>
      </c>
      <c r="G2671" s="73">
        <v>9001</v>
      </c>
      <c r="H2671" s="73" t="s">
        <v>53</v>
      </c>
      <c r="I2671" s="73" t="s">
        <v>1486</v>
      </c>
      <c r="J2671" s="73" t="s">
        <v>343</v>
      </c>
      <c r="K2671" s="73" t="s">
        <v>382</v>
      </c>
      <c r="L2671" s="73" t="s">
        <v>383</v>
      </c>
      <c r="M2671" s="73" t="s">
        <v>389</v>
      </c>
      <c r="O2671" s="73" t="s">
        <v>386</v>
      </c>
      <c r="P2671" s="73" t="s">
        <v>907</v>
      </c>
      <c r="Q2671" s="73" t="s">
        <v>928</v>
      </c>
      <c r="R2671" s="73" t="s">
        <v>53</v>
      </c>
      <c r="V2671" s="60" t="str">
        <f>W2671&amp;H2671</f>
        <v>9001черный</v>
      </c>
      <c r="W2671" s="60" t="str">
        <f>_xlfn.LET(_xlpm.TextCell,TEXT(G2671,"###"),IF(_xlpm.TextCell&lt;&gt;"",IF(StyleSpaceSplit,IFERROR(IF(FIND(" ",_xlpm.TextCell)&gt;=1,MID(_xlpm.TextCell,1,FIND(" ",_xlpm.TextCell)-1),_xlpm.TextCell),_xlpm.TextCell),_xlpm.TextCell),""))</f>
        <v>9001</v>
      </c>
      <c r="X2671" s="60" t="str">
        <f>IF(A2671&lt;&gt;"",IFERROR(IF(FIND(" ",G2671)&gt;=1,MID(G2671,FIND(" ",G2671)+1,LEN(G2671)),""),""),"")</f>
        <v/>
      </c>
      <c r="AC2671" s="51">
        <f>IFERROR(VALUE(MID($C2671,1,2)),0)</f>
        <v>80</v>
      </c>
      <c r="AD2671" s="44">
        <f>IFERROR(VALUE(MID($C2671,4,3)),0)</f>
        <v>227</v>
      </c>
      <c r="AE2671" s="51">
        <f>VALUE(RIGHT("00"&amp;AC2671,2)&amp;RIGHT("000"&amp;AD2671,3))</f>
        <v>80227</v>
      </c>
    </row>
    <row r="2672" spans="1:31">
      <c r="A2672" s="60" t="str">
        <f>IF(G2672&amp;Q2672&lt;&gt;"",W2672&amp;Q2672,"")</f>
        <v>9001black</v>
      </c>
      <c r="B2672" s="60" t="str">
        <f>IF(C2672&lt;&gt;"",LEFT(C2672,9),"")</f>
        <v>80-227-09</v>
      </c>
      <c r="C2672" s="73" t="s">
        <v>7989</v>
      </c>
      <c r="D2672" s="73" t="s">
        <v>7987</v>
      </c>
      <c r="E2672" s="73" t="s">
        <v>912</v>
      </c>
      <c r="F2672" s="74">
        <v>61</v>
      </c>
      <c r="G2672" s="73">
        <v>9001</v>
      </c>
      <c r="H2672" s="73" t="s">
        <v>53</v>
      </c>
      <c r="I2672" s="73" t="s">
        <v>1486</v>
      </c>
      <c r="J2672" s="73" t="s">
        <v>343</v>
      </c>
      <c r="K2672" s="73" t="s">
        <v>382</v>
      </c>
      <c r="L2672" s="73" t="s">
        <v>383</v>
      </c>
      <c r="M2672" s="73" t="s">
        <v>389</v>
      </c>
      <c r="O2672" s="73" t="s">
        <v>386</v>
      </c>
      <c r="P2672" s="73" t="s">
        <v>907</v>
      </c>
      <c r="Q2672" s="73" t="s">
        <v>928</v>
      </c>
      <c r="R2672" s="73" t="s">
        <v>53</v>
      </c>
      <c r="V2672" s="60" t="str">
        <f>W2672&amp;H2672</f>
        <v>9001черный</v>
      </c>
      <c r="W2672" s="60" t="str">
        <f>_xlfn.LET(_xlpm.TextCell,TEXT(G2672,"###"),IF(_xlpm.TextCell&lt;&gt;"",IF(StyleSpaceSplit,IFERROR(IF(FIND(" ",_xlpm.TextCell)&gt;=1,MID(_xlpm.TextCell,1,FIND(" ",_xlpm.TextCell)-1),_xlpm.TextCell),_xlpm.TextCell),_xlpm.TextCell),""))</f>
        <v>9001</v>
      </c>
      <c r="X2672" s="60" t="str">
        <f>IF(A2672&lt;&gt;"",IFERROR(IF(FIND(" ",G2672)&gt;=1,MID(G2672,FIND(" ",G2672)+1,LEN(G2672)),""),""),"")</f>
        <v/>
      </c>
      <c r="AC2672" s="51">
        <f>IFERROR(VALUE(MID($C2672,1,2)),0)</f>
        <v>80</v>
      </c>
      <c r="AD2672" s="44">
        <f>IFERROR(VALUE(MID($C2672,4,3)),0)</f>
        <v>227</v>
      </c>
      <c r="AE2672" s="51">
        <f>VALUE(RIGHT("00"&amp;AC2672,2)&amp;RIGHT("000"&amp;AD2672,3))</f>
        <v>80227</v>
      </c>
    </row>
    <row r="2673" spans="1:31">
      <c r="A2673" s="60" t="str">
        <f>IF(G2673&amp;Q2673&lt;&gt;"",W2673&amp;Q2673,"")</f>
        <v>9001black</v>
      </c>
      <c r="B2673" s="60" t="str">
        <f>IF(C2673&lt;&gt;"",LEFT(C2673,9),"")</f>
        <v>80-227-09</v>
      </c>
      <c r="C2673" s="73" t="s">
        <v>7990</v>
      </c>
      <c r="D2673" s="73" t="s">
        <v>7987</v>
      </c>
      <c r="E2673" s="73" t="s">
        <v>956</v>
      </c>
      <c r="F2673" s="74">
        <v>55</v>
      </c>
      <c r="G2673" s="73">
        <v>9001</v>
      </c>
      <c r="H2673" s="73" t="s">
        <v>53</v>
      </c>
      <c r="I2673" s="73" t="s">
        <v>1486</v>
      </c>
      <c r="J2673" s="73" t="s">
        <v>343</v>
      </c>
      <c r="K2673" s="73" t="s">
        <v>382</v>
      </c>
      <c r="L2673" s="73" t="s">
        <v>383</v>
      </c>
      <c r="M2673" s="73" t="s">
        <v>389</v>
      </c>
      <c r="O2673" s="73" t="s">
        <v>386</v>
      </c>
      <c r="P2673" s="73" t="s">
        <v>907</v>
      </c>
      <c r="Q2673" s="73" t="s">
        <v>928</v>
      </c>
      <c r="R2673" s="73" t="s">
        <v>53</v>
      </c>
      <c r="V2673" s="60" t="str">
        <f>W2673&amp;H2673</f>
        <v>9001черный</v>
      </c>
      <c r="W2673" s="60" t="str">
        <f>_xlfn.LET(_xlpm.TextCell,TEXT(G2673,"###"),IF(_xlpm.TextCell&lt;&gt;"",IF(StyleSpaceSplit,IFERROR(IF(FIND(" ",_xlpm.TextCell)&gt;=1,MID(_xlpm.TextCell,1,FIND(" ",_xlpm.TextCell)-1),_xlpm.TextCell),_xlpm.TextCell),_xlpm.TextCell),""))</f>
        <v>9001</v>
      </c>
      <c r="X2673" s="60" t="str">
        <f>IF(A2673&lt;&gt;"",IFERROR(IF(FIND(" ",G2673)&gt;=1,MID(G2673,FIND(" ",G2673)+1,LEN(G2673)),""),""),"")</f>
        <v/>
      </c>
      <c r="AC2673" s="51">
        <f>IFERROR(VALUE(MID($C2673,1,2)),0)</f>
        <v>80</v>
      </c>
      <c r="AD2673" s="44">
        <f>IFERROR(VALUE(MID($C2673,4,3)),0)</f>
        <v>227</v>
      </c>
      <c r="AE2673" s="51">
        <f>VALUE(RIGHT("00"&amp;AC2673,2)&amp;RIGHT("000"&amp;AD2673,3))</f>
        <v>80227</v>
      </c>
    </row>
    <row r="2674" spans="1:31">
      <c r="A2674" s="60" t="str">
        <f>IF(G2674&amp;Q2674&lt;&gt;"",W2674&amp;Q2674,"")</f>
        <v>9047blue</v>
      </c>
      <c r="B2674" s="60" t="str">
        <f>IF(C2674&lt;&gt;"",LEFT(C2674,9),"")</f>
        <v>80-221-06</v>
      </c>
      <c r="C2674" s="73" t="s">
        <v>7832</v>
      </c>
      <c r="D2674" s="73" t="s">
        <v>7833</v>
      </c>
      <c r="E2674" s="73" t="s">
        <v>956</v>
      </c>
      <c r="F2674" s="74">
        <v>55</v>
      </c>
      <c r="G2674" s="73">
        <v>9047</v>
      </c>
      <c r="H2674" s="73" t="s">
        <v>71</v>
      </c>
      <c r="I2674" s="73" t="s">
        <v>964</v>
      </c>
      <c r="J2674" s="73" t="s">
        <v>343</v>
      </c>
      <c r="K2674" s="73" t="s">
        <v>382</v>
      </c>
      <c r="L2674" s="73" t="s">
        <v>383</v>
      </c>
      <c r="M2674" s="73" t="s">
        <v>389</v>
      </c>
      <c r="O2674" s="73" t="s">
        <v>386</v>
      </c>
      <c r="P2674" s="73" t="s">
        <v>907</v>
      </c>
      <c r="Q2674" s="73" t="s">
        <v>932</v>
      </c>
      <c r="R2674" s="73" t="s">
        <v>71</v>
      </c>
      <c r="V2674" s="60" t="str">
        <f>W2674&amp;H2674</f>
        <v>9047синий</v>
      </c>
      <c r="W2674" s="60" t="str">
        <f>_xlfn.LET(_xlpm.TextCell,TEXT(G2674,"###"),IF(_xlpm.TextCell&lt;&gt;"",IF(StyleSpaceSplit,IFERROR(IF(FIND(" ",_xlpm.TextCell)&gt;=1,MID(_xlpm.TextCell,1,FIND(" ",_xlpm.TextCell)-1),_xlpm.TextCell),_xlpm.TextCell),_xlpm.TextCell),""))</f>
        <v>9047</v>
      </c>
      <c r="X2674" s="60" t="str">
        <f>IF(A2674&lt;&gt;"",IFERROR(IF(FIND(" ",G2674)&gt;=1,MID(G2674,FIND(" ",G2674)+1,LEN(G2674)),""),""),"")</f>
        <v/>
      </c>
      <c r="AC2674" s="51">
        <f>IFERROR(VALUE(MID($C2674,1,2)),0)</f>
        <v>80</v>
      </c>
      <c r="AD2674" s="44">
        <f>IFERROR(VALUE(MID($C2674,4,3)),0)</f>
        <v>221</v>
      </c>
      <c r="AE2674" s="51">
        <f>VALUE(RIGHT("00"&amp;AC2674,2)&amp;RIGHT("000"&amp;AD2674,3))</f>
        <v>80221</v>
      </c>
    </row>
    <row r="2675" spans="1:31">
      <c r="A2675" s="60" t="str">
        <f>IF(G2675&amp;Q2675&lt;&gt;"",W2675&amp;Q2675,"")</f>
        <v>9047blue</v>
      </c>
      <c r="B2675" s="60" t="str">
        <f>IF(C2675&lt;&gt;"",LEFT(C2675,9),"")</f>
        <v>80-221-06</v>
      </c>
      <c r="C2675" s="73" t="s">
        <v>7834</v>
      </c>
      <c r="D2675" s="73" t="s">
        <v>7833</v>
      </c>
      <c r="E2675" s="73" t="s">
        <v>910</v>
      </c>
      <c r="F2675" s="74">
        <v>59</v>
      </c>
      <c r="G2675" s="73">
        <v>9047</v>
      </c>
      <c r="H2675" s="73" t="s">
        <v>71</v>
      </c>
      <c r="I2675" s="73" t="s">
        <v>964</v>
      </c>
      <c r="J2675" s="73" t="s">
        <v>343</v>
      </c>
      <c r="K2675" s="73" t="s">
        <v>382</v>
      </c>
      <c r="L2675" s="73" t="s">
        <v>383</v>
      </c>
      <c r="M2675" s="73" t="s">
        <v>389</v>
      </c>
      <c r="O2675" s="73" t="s">
        <v>386</v>
      </c>
      <c r="P2675" s="73" t="s">
        <v>907</v>
      </c>
      <c r="Q2675" s="73" t="s">
        <v>932</v>
      </c>
      <c r="R2675" s="73" t="s">
        <v>71</v>
      </c>
      <c r="V2675" s="60" t="str">
        <f>W2675&amp;H2675</f>
        <v>9047синий</v>
      </c>
      <c r="W2675" s="60" t="str">
        <f>_xlfn.LET(_xlpm.TextCell,TEXT(G2675,"###"),IF(_xlpm.TextCell&lt;&gt;"",IF(StyleSpaceSplit,IFERROR(IF(FIND(" ",_xlpm.TextCell)&gt;=1,MID(_xlpm.TextCell,1,FIND(" ",_xlpm.TextCell)-1),_xlpm.TextCell),_xlpm.TextCell),_xlpm.TextCell),""))</f>
        <v>9047</v>
      </c>
      <c r="X2675" s="60" t="str">
        <f>IF(A2675&lt;&gt;"",IFERROR(IF(FIND(" ",G2675)&gt;=1,MID(G2675,FIND(" ",G2675)+1,LEN(G2675)),""),""),"")</f>
        <v/>
      </c>
      <c r="AC2675" s="51">
        <f>IFERROR(VALUE(MID($C2675,1,2)),0)</f>
        <v>80</v>
      </c>
      <c r="AD2675" s="44">
        <f>IFERROR(VALUE(MID($C2675,4,3)),0)</f>
        <v>221</v>
      </c>
      <c r="AE2675" s="51">
        <f>VALUE(RIGHT("00"&amp;AC2675,2)&amp;RIGHT("000"&amp;AD2675,3))</f>
        <v>80221</v>
      </c>
    </row>
    <row r="2676" spans="1:31">
      <c r="A2676" s="60" t="str">
        <f>IF(G2676&amp;Q2676&lt;&gt;"",W2676&amp;Q2676,"")</f>
        <v>9047purple</v>
      </c>
      <c r="B2676" s="60" t="str">
        <f>IF(C2676&lt;&gt;"",LEFT(C2676,9),"")</f>
        <v>80-221-41</v>
      </c>
      <c r="C2676" s="73" t="s">
        <v>7835</v>
      </c>
      <c r="D2676" s="73" t="s">
        <v>7836</v>
      </c>
      <c r="E2676" s="73" t="s">
        <v>956</v>
      </c>
      <c r="F2676" s="74">
        <v>55</v>
      </c>
      <c r="G2676" s="73">
        <v>9047</v>
      </c>
      <c r="H2676" s="73" t="s">
        <v>286</v>
      </c>
      <c r="I2676" s="73" t="s">
        <v>964</v>
      </c>
      <c r="J2676" s="73" t="s">
        <v>343</v>
      </c>
      <c r="K2676" s="73" t="s">
        <v>387</v>
      </c>
      <c r="L2676" s="73" t="s">
        <v>383</v>
      </c>
      <c r="M2676" s="73" t="s">
        <v>389</v>
      </c>
      <c r="O2676" s="73" t="s">
        <v>386</v>
      </c>
      <c r="P2676" s="73" t="s">
        <v>907</v>
      </c>
      <c r="Q2676" s="73" t="s">
        <v>1593</v>
      </c>
      <c r="R2676" s="73" t="s">
        <v>286</v>
      </c>
      <c r="V2676" s="60" t="str">
        <f>W2676&amp;H2676</f>
        <v>9047фиолетовый</v>
      </c>
      <c r="W2676" s="60" t="str">
        <f>_xlfn.LET(_xlpm.TextCell,TEXT(G2676,"###"),IF(_xlpm.TextCell&lt;&gt;"",IF(StyleSpaceSplit,IFERROR(IF(FIND(" ",_xlpm.TextCell)&gt;=1,MID(_xlpm.TextCell,1,FIND(" ",_xlpm.TextCell)-1),_xlpm.TextCell),_xlpm.TextCell),_xlpm.TextCell),""))</f>
        <v>9047</v>
      </c>
      <c r="X2676" s="60" t="str">
        <f>IF(A2676&lt;&gt;"",IFERROR(IF(FIND(" ",G2676)&gt;=1,MID(G2676,FIND(" ",G2676)+1,LEN(G2676)),""),""),"")</f>
        <v/>
      </c>
      <c r="AC2676" s="51">
        <f>IFERROR(VALUE(MID($C2676,1,2)),0)</f>
        <v>80</v>
      </c>
      <c r="AD2676" s="44">
        <f>IFERROR(VALUE(MID($C2676,4,3)),0)</f>
        <v>221</v>
      </c>
      <c r="AE2676" s="51">
        <f>VALUE(RIGHT("00"&amp;AC2676,2)&amp;RIGHT("000"&amp;AD2676,3))</f>
        <v>80221</v>
      </c>
    </row>
    <row r="2677" spans="1:31">
      <c r="A2677" s="60" t="str">
        <f>IF(G2677&amp;Q2677&lt;&gt;"",W2677&amp;Q2677,"")</f>
        <v>9047purple</v>
      </c>
      <c r="B2677" s="60" t="str">
        <f>IF(C2677&lt;&gt;"",LEFT(C2677,9),"")</f>
        <v>80-221-41</v>
      </c>
      <c r="C2677" s="73" t="s">
        <v>7837</v>
      </c>
      <c r="D2677" s="73" t="s">
        <v>7836</v>
      </c>
      <c r="E2677" s="73" t="s">
        <v>904</v>
      </c>
      <c r="F2677" s="74">
        <v>57</v>
      </c>
      <c r="G2677" s="73">
        <v>9047</v>
      </c>
      <c r="H2677" s="73" t="s">
        <v>286</v>
      </c>
      <c r="I2677" s="73" t="s">
        <v>964</v>
      </c>
      <c r="J2677" s="73" t="s">
        <v>343</v>
      </c>
      <c r="K2677" s="73" t="s">
        <v>387</v>
      </c>
      <c r="L2677" s="73" t="s">
        <v>383</v>
      </c>
      <c r="M2677" s="73" t="s">
        <v>389</v>
      </c>
      <c r="O2677" s="73" t="s">
        <v>386</v>
      </c>
      <c r="P2677" s="73" t="s">
        <v>907</v>
      </c>
      <c r="Q2677" s="73" t="s">
        <v>1593</v>
      </c>
      <c r="R2677" s="73" t="s">
        <v>286</v>
      </c>
      <c r="V2677" s="60" t="str">
        <f>W2677&amp;H2677</f>
        <v>9047фиолетовый</v>
      </c>
      <c r="W2677" s="60" t="str">
        <f>_xlfn.LET(_xlpm.TextCell,TEXT(G2677,"###"),IF(_xlpm.TextCell&lt;&gt;"",IF(StyleSpaceSplit,IFERROR(IF(FIND(" ",_xlpm.TextCell)&gt;=1,MID(_xlpm.TextCell,1,FIND(" ",_xlpm.TextCell)-1),_xlpm.TextCell),_xlpm.TextCell),_xlpm.TextCell),""))</f>
        <v>9047</v>
      </c>
      <c r="X2677" s="60" t="str">
        <f>IF(A2677&lt;&gt;"",IFERROR(IF(FIND(" ",G2677)&gt;=1,MID(G2677,FIND(" ",G2677)+1,LEN(G2677)),""),""),"")</f>
        <v/>
      </c>
      <c r="AC2677" s="51">
        <f>IFERROR(VALUE(MID($C2677,1,2)),0)</f>
        <v>80</v>
      </c>
      <c r="AD2677" s="44">
        <f>IFERROR(VALUE(MID($C2677,4,3)),0)</f>
        <v>221</v>
      </c>
      <c r="AE2677" s="51">
        <f>VALUE(RIGHT("00"&amp;AC2677,2)&amp;RIGHT("000"&amp;AD2677,3))</f>
        <v>80221</v>
      </c>
    </row>
    <row r="2678" spans="1:31">
      <c r="A2678" s="60" t="str">
        <f>IF(G2678&amp;Q2678&lt;&gt;"",W2678&amp;Q2678,"")</f>
        <v>9047purple</v>
      </c>
      <c r="B2678" s="60" t="str">
        <f>IF(C2678&lt;&gt;"",LEFT(C2678,9),"")</f>
        <v>80-221-41</v>
      </c>
      <c r="C2678" s="73" t="s">
        <v>7838</v>
      </c>
      <c r="D2678" s="73" t="s">
        <v>7836</v>
      </c>
      <c r="E2678" s="73" t="s">
        <v>910</v>
      </c>
      <c r="F2678" s="74">
        <v>59</v>
      </c>
      <c r="G2678" s="73">
        <v>9047</v>
      </c>
      <c r="H2678" s="73" t="s">
        <v>286</v>
      </c>
      <c r="I2678" s="73" t="s">
        <v>964</v>
      </c>
      <c r="J2678" s="73" t="s">
        <v>343</v>
      </c>
      <c r="K2678" s="73" t="s">
        <v>387</v>
      </c>
      <c r="L2678" s="73" t="s">
        <v>383</v>
      </c>
      <c r="M2678" s="73" t="s">
        <v>389</v>
      </c>
      <c r="O2678" s="73" t="s">
        <v>386</v>
      </c>
      <c r="P2678" s="73" t="s">
        <v>907</v>
      </c>
      <c r="Q2678" s="73" t="s">
        <v>1593</v>
      </c>
      <c r="R2678" s="73" t="s">
        <v>286</v>
      </c>
      <c r="V2678" s="60" t="str">
        <f>W2678&amp;H2678</f>
        <v>9047фиолетовый</v>
      </c>
      <c r="W2678" s="60" t="str">
        <f>_xlfn.LET(_xlpm.TextCell,TEXT(G2678,"###"),IF(_xlpm.TextCell&lt;&gt;"",IF(StyleSpaceSplit,IFERROR(IF(FIND(" ",_xlpm.TextCell)&gt;=1,MID(_xlpm.TextCell,1,FIND(" ",_xlpm.TextCell)-1),_xlpm.TextCell),_xlpm.TextCell),_xlpm.TextCell),""))</f>
        <v>9047</v>
      </c>
      <c r="X2678" s="60" t="str">
        <f>IF(A2678&lt;&gt;"",IFERROR(IF(FIND(" ",G2678)&gt;=1,MID(G2678,FIND(" ",G2678)+1,LEN(G2678)),""),""),"")</f>
        <v/>
      </c>
      <c r="AC2678" s="51">
        <f>IFERROR(VALUE(MID($C2678,1,2)),0)</f>
        <v>80</v>
      </c>
      <c r="AD2678" s="44">
        <f>IFERROR(VALUE(MID($C2678,4,3)),0)</f>
        <v>221</v>
      </c>
      <c r="AE2678" s="51">
        <f>VALUE(RIGHT("00"&amp;AC2678,2)&amp;RIGHT("000"&amp;AD2678,3))</f>
        <v>80221</v>
      </c>
    </row>
    <row r="2679" spans="1:31">
      <c r="A2679" s="60" t="str">
        <f>IF(G2679&amp;Q2679&lt;&gt;"",W2679&amp;Q2679,"")</f>
        <v>9049brown</v>
      </c>
      <c r="B2679" s="60" t="str">
        <f>IF(C2679&lt;&gt;"",LEFT(C2679,9),"")</f>
        <v>80-222-14</v>
      </c>
      <c r="C2679" s="73" t="s">
        <v>7839</v>
      </c>
      <c r="D2679" s="73" t="s">
        <v>7840</v>
      </c>
      <c r="E2679" s="73" t="s">
        <v>956</v>
      </c>
      <c r="F2679" s="74">
        <v>55</v>
      </c>
      <c r="G2679" s="73">
        <v>9049</v>
      </c>
      <c r="H2679" s="73" t="s">
        <v>86</v>
      </c>
      <c r="I2679" s="73" t="s">
        <v>964</v>
      </c>
      <c r="J2679" s="73" t="s">
        <v>343</v>
      </c>
      <c r="K2679" s="73" t="s">
        <v>387</v>
      </c>
      <c r="L2679" s="73" t="s">
        <v>383</v>
      </c>
      <c r="M2679" s="73" t="s">
        <v>389</v>
      </c>
      <c r="O2679" s="73" t="s">
        <v>386</v>
      </c>
      <c r="P2679" s="73" t="s">
        <v>907</v>
      </c>
      <c r="Q2679" s="73" t="s">
        <v>1033</v>
      </c>
      <c r="R2679" s="73" t="s">
        <v>86</v>
      </c>
      <c r="V2679" s="60" t="str">
        <f>W2679&amp;H2679</f>
        <v>9049коричневый</v>
      </c>
      <c r="W2679" s="60" t="str">
        <f>_xlfn.LET(_xlpm.TextCell,TEXT(G2679,"###"),IF(_xlpm.TextCell&lt;&gt;"",IF(StyleSpaceSplit,IFERROR(IF(FIND(" ",_xlpm.TextCell)&gt;=1,MID(_xlpm.TextCell,1,FIND(" ",_xlpm.TextCell)-1),_xlpm.TextCell),_xlpm.TextCell),_xlpm.TextCell),""))</f>
        <v>9049</v>
      </c>
      <c r="X2679" s="60" t="str">
        <f>IF(A2679&lt;&gt;"",IFERROR(IF(FIND(" ",G2679)&gt;=1,MID(G2679,FIND(" ",G2679)+1,LEN(G2679)),""),""),"")</f>
        <v/>
      </c>
      <c r="AC2679" s="51">
        <f>IFERROR(VALUE(MID($C2679,1,2)),0)</f>
        <v>80</v>
      </c>
      <c r="AD2679" s="44">
        <f>IFERROR(VALUE(MID($C2679,4,3)),0)</f>
        <v>222</v>
      </c>
      <c r="AE2679" s="51">
        <f>VALUE(RIGHT("00"&amp;AC2679,2)&amp;RIGHT("000"&amp;AD2679,3))</f>
        <v>80222</v>
      </c>
    </row>
    <row r="2680" spans="1:31">
      <c r="A2680" s="60" t="str">
        <f>IF(G2680&amp;Q2680&lt;&gt;"",W2680&amp;Q2680,"")</f>
        <v>9049brown</v>
      </c>
      <c r="B2680" s="60" t="str">
        <f>IF(C2680&lt;&gt;"",LEFT(C2680,9),"")</f>
        <v>80-222-14</v>
      </c>
      <c r="C2680" s="73" t="s">
        <v>7841</v>
      </c>
      <c r="D2680" s="73" t="s">
        <v>7840</v>
      </c>
      <c r="E2680" s="73" t="s">
        <v>904</v>
      </c>
      <c r="F2680" s="74">
        <v>57</v>
      </c>
      <c r="G2680" s="73">
        <v>9049</v>
      </c>
      <c r="H2680" s="73" t="s">
        <v>86</v>
      </c>
      <c r="I2680" s="73" t="s">
        <v>964</v>
      </c>
      <c r="J2680" s="73" t="s">
        <v>343</v>
      </c>
      <c r="K2680" s="73" t="s">
        <v>387</v>
      </c>
      <c r="L2680" s="73" t="s">
        <v>383</v>
      </c>
      <c r="M2680" s="73" t="s">
        <v>389</v>
      </c>
      <c r="O2680" s="73" t="s">
        <v>386</v>
      </c>
      <c r="P2680" s="73" t="s">
        <v>907</v>
      </c>
      <c r="Q2680" s="73" t="s">
        <v>1033</v>
      </c>
      <c r="R2680" s="73" t="s">
        <v>86</v>
      </c>
      <c r="V2680" s="60" t="str">
        <f>W2680&amp;H2680</f>
        <v>9049коричневый</v>
      </c>
      <c r="W2680" s="60" t="str">
        <f>_xlfn.LET(_xlpm.TextCell,TEXT(G2680,"###"),IF(_xlpm.TextCell&lt;&gt;"",IF(StyleSpaceSplit,IFERROR(IF(FIND(" ",_xlpm.TextCell)&gt;=1,MID(_xlpm.TextCell,1,FIND(" ",_xlpm.TextCell)-1),_xlpm.TextCell),_xlpm.TextCell),_xlpm.TextCell),""))</f>
        <v>9049</v>
      </c>
      <c r="X2680" s="60" t="str">
        <f>IF(A2680&lt;&gt;"",IFERROR(IF(FIND(" ",G2680)&gt;=1,MID(G2680,FIND(" ",G2680)+1,LEN(G2680)),""),""),"")</f>
        <v/>
      </c>
      <c r="AC2680" s="51">
        <f>IFERROR(VALUE(MID($C2680,1,2)),0)</f>
        <v>80</v>
      </c>
      <c r="AD2680" s="44">
        <f>IFERROR(VALUE(MID($C2680,4,3)),0)</f>
        <v>222</v>
      </c>
      <c r="AE2680" s="51">
        <f>VALUE(RIGHT("00"&amp;AC2680,2)&amp;RIGHT("000"&amp;AD2680,3))</f>
        <v>80222</v>
      </c>
    </row>
    <row r="2681" spans="1:31">
      <c r="A2681" s="60" t="str">
        <f>IF(G2681&amp;Q2681&lt;&gt;"",W2681&amp;Q2681,"")</f>
        <v>9049brown</v>
      </c>
      <c r="B2681" s="60" t="str">
        <f>IF(C2681&lt;&gt;"",LEFT(C2681,9),"")</f>
        <v>80-222-14</v>
      </c>
      <c r="C2681" s="73" t="s">
        <v>7842</v>
      </c>
      <c r="D2681" s="73" t="s">
        <v>7840</v>
      </c>
      <c r="E2681" s="73" t="s">
        <v>910</v>
      </c>
      <c r="F2681" s="74">
        <v>59</v>
      </c>
      <c r="G2681" s="73">
        <v>9049</v>
      </c>
      <c r="H2681" s="73" t="s">
        <v>86</v>
      </c>
      <c r="I2681" s="73" t="s">
        <v>964</v>
      </c>
      <c r="J2681" s="73" t="s">
        <v>343</v>
      </c>
      <c r="K2681" s="73" t="s">
        <v>387</v>
      </c>
      <c r="L2681" s="73" t="s">
        <v>383</v>
      </c>
      <c r="M2681" s="73" t="s">
        <v>389</v>
      </c>
      <c r="O2681" s="73" t="s">
        <v>386</v>
      </c>
      <c r="P2681" s="73" t="s">
        <v>907</v>
      </c>
      <c r="Q2681" s="73" t="s">
        <v>1033</v>
      </c>
      <c r="R2681" s="73" t="s">
        <v>86</v>
      </c>
      <c r="V2681" s="60" t="str">
        <f>W2681&amp;H2681</f>
        <v>9049коричневый</v>
      </c>
      <c r="W2681" s="60" t="str">
        <f>_xlfn.LET(_xlpm.TextCell,TEXT(G2681,"###"),IF(_xlpm.TextCell&lt;&gt;"",IF(StyleSpaceSplit,IFERROR(IF(FIND(" ",_xlpm.TextCell)&gt;=1,MID(_xlpm.TextCell,1,FIND(" ",_xlpm.TextCell)-1),_xlpm.TextCell),_xlpm.TextCell),_xlpm.TextCell),""))</f>
        <v>9049</v>
      </c>
      <c r="X2681" s="60" t="str">
        <f>IF(A2681&lt;&gt;"",IFERROR(IF(FIND(" ",G2681)&gt;=1,MID(G2681,FIND(" ",G2681)+1,LEN(G2681)),""),""),"")</f>
        <v/>
      </c>
      <c r="AC2681" s="51">
        <f>IFERROR(VALUE(MID($C2681,1,2)),0)</f>
        <v>80</v>
      </c>
      <c r="AD2681" s="44">
        <f>IFERROR(VALUE(MID($C2681,4,3)),0)</f>
        <v>222</v>
      </c>
      <c r="AE2681" s="51">
        <f>VALUE(RIGHT("00"&amp;AC2681,2)&amp;RIGHT("000"&amp;AD2681,3))</f>
        <v>80222</v>
      </c>
    </row>
    <row r="2682" spans="1:31">
      <c r="A2682" s="60" t="str">
        <f>IF(G2682&amp;Q2682&lt;&gt;"",W2682&amp;Q2682,"")</f>
        <v>9053brown</v>
      </c>
      <c r="B2682" s="60" t="str">
        <f>IF(C2682&lt;&gt;"",LEFT(C2682,9),"")</f>
        <v>80-223-14</v>
      </c>
      <c r="C2682" s="73" t="s">
        <v>7846</v>
      </c>
      <c r="D2682" s="73" t="s">
        <v>7847</v>
      </c>
      <c r="E2682" s="73" t="s">
        <v>956</v>
      </c>
      <c r="F2682" s="74">
        <v>55</v>
      </c>
      <c r="G2682" s="73">
        <v>9053</v>
      </c>
      <c r="H2682" s="73" t="s">
        <v>86</v>
      </c>
      <c r="I2682" s="73" t="s">
        <v>964</v>
      </c>
      <c r="J2682" s="73" t="s">
        <v>343</v>
      </c>
      <c r="K2682" s="73" t="s">
        <v>382</v>
      </c>
      <c r="L2682" s="73" t="s">
        <v>383</v>
      </c>
      <c r="M2682" s="73" t="s">
        <v>389</v>
      </c>
      <c r="O2682" s="73" t="s">
        <v>386</v>
      </c>
      <c r="P2682" s="73" t="s">
        <v>907</v>
      </c>
      <c r="Q2682" s="73" t="s">
        <v>1033</v>
      </c>
      <c r="R2682" s="73" t="s">
        <v>86</v>
      </c>
      <c r="V2682" s="60" t="str">
        <f>W2682&amp;H2682</f>
        <v>9053коричневый</v>
      </c>
      <c r="W2682" s="60" t="str">
        <f>_xlfn.LET(_xlpm.TextCell,TEXT(G2682,"###"),IF(_xlpm.TextCell&lt;&gt;"",IF(StyleSpaceSplit,IFERROR(IF(FIND(" ",_xlpm.TextCell)&gt;=1,MID(_xlpm.TextCell,1,FIND(" ",_xlpm.TextCell)-1),_xlpm.TextCell),_xlpm.TextCell),_xlpm.TextCell),""))</f>
        <v>9053</v>
      </c>
      <c r="X2682" s="60" t="str">
        <f>IF(A2682&lt;&gt;"",IFERROR(IF(FIND(" ",G2682)&gt;=1,MID(G2682,FIND(" ",G2682)+1,LEN(G2682)),""),""),"")</f>
        <v/>
      </c>
      <c r="AC2682" s="51">
        <f>IFERROR(VALUE(MID($C2682,1,2)),0)</f>
        <v>80</v>
      </c>
      <c r="AD2682" s="44">
        <f>IFERROR(VALUE(MID($C2682,4,3)),0)</f>
        <v>223</v>
      </c>
      <c r="AE2682" s="51">
        <f>VALUE(RIGHT("00"&amp;AC2682,2)&amp;RIGHT("000"&amp;AD2682,3))</f>
        <v>80223</v>
      </c>
    </row>
    <row r="2683" spans="1:31">
      <c r="A2683" s="60" t="str">
        <f>IF(G2683&amp;Q2683&lt;&gt;"",W2683&amp;Q2683,"")</f>
        <v>9053brown</v>
      </c>
      <c r="B2683" s="60" t="str">
        <f>IF(C2683&lt;&gt;"",LEFT(C2683,9),"")</f>
        <v>80-223-14</v>
      </c>
      <c r="C2683" s="73" t="s">
        <v>7848</v>
      </c>
      <c r="D2683" s="73" t="s">
        <v>7847</v>
      </c>
      <c r="E2683" s="73" t="s">
        <v>904</v>
      </c>
      <c r="F2683" s="74">
        <v>57</v>
      </c>
      <c r="G2683" s="73">
        <v>9053</v>
      </c>
      <c r="H2683" s="73" t="s">
        <v>86</v>
      </c>
      <c r="I2683" s="73" t="s">
        <v>964</v>
      </c>
      <c r="J2683" s="73" t="s">
        <v>343</v>
      </c>
      <c r="K2683" s="73" t="s">
        <v>382</v>
      </c>
      <c r="L2683" s="73" t="s">
        <v>383</v>
      </c>
      <c r="M2683" s="73" t="s">
        <v>389</v>
      </c>
      <c r="O2683" s="73" t="s">
        <v>386</v>
      </c>
      <c r="P2683" s="73" t="s">
        <v>907</v>
      </c>
      <c r="Q2683" s="73" t="s">
        <v>1033</v>
      </c>
      <c r="R2683" s="73" t="s">
        <v>86</v>
      </c>
      <c r="V2683" s="60" t="str">
        <f>W2683&amp;H2683</f>
        <v>9053коричневый</v>
      </c>
      <c r="W2683" s="60" t="str">
        <f>_xlfn.LET(_xlpm.TextCell,TEXT(G2683,"###"),IF(_xlpm.TextCell&lt;&gt;"",IF(StyleSpaceSplit,IFERROR(IF(FIND(" ",_xlpm.TextCell)&gt;=1,MID(_xlpm.TextCell,1,FIND(" ",_xlpm.TextCell)-1),_xlpm.TextCell),_xlpm.TextCell),_xlpm.TextCell),""))</f>
        <v>9053</v>
      </c>
      <c r="X2683" s="60" t="str">
        <f>IF(A2683&lt;&gt;"",IFERROR(IF(FIND(" ",G2683)&gt;=1,MID(G2683,FIND(" ",G2683)+1,LEN(G2683)),""),""),"")</f>
        <v/>
      </c>
      <c r="AC2683" s="51">
        <f>IFERROR(VALUE(MID($C2683,1,2)),0)</f>
        <v>80</v>
      </c>
      <c r="AD2683" s="44">
        <f>IFERROR(VALUE(MID($C2683,4,3)),0)</f>
        <v>223</v>
      </c>
      <c r="AE2683" s="51">
        <f>VALUE(RIGHT("00"&amp;AC2683,2)&amp;RIGHT("000"&amp;AD2683,3))</f>
        <v>80223</v>
      </c>
    </row>
    <row r="2684" spans="1:31">
      <c r="A2684" s="60" t="str">
        <f>IF(G2684&amp;Q2684&lt;&gt;"",W2684&amp;Q2684,"")</f>
        <v>9053brown</v>
      </c>
      <c r="B2684" s="60" t="str">
        <f>IF(C2684&lt;&gt;"",LEFT(C2684,9),"")</f>
        <v>80-223-14</v>
      </c>
      <c r="C2684" s="73" t="s">
        <v>7849</v>
      </c>
      <c r="D2684" s="73" t="s">
        <v>7847</v>
      </c>
      <c r="E2684" s="73" t="s">
        <v>910</v>
      </c>
      <c r="F2684" s="74">
        <v>59</v>
      </c>
      <c r="G2684" s="73">
        <v>9053</v>
      </c>
      <c r="H2684" s="73" t="s">
        <v>86</v>
      </c>
      <c r="I2684" s="73" t="s">
        <v>964</v>
      </c>
      <c r="J2684" s="73" t="s">
        <v>343</v>
      </c>
      <c r="K2684" s="73" t="s">
        <v>382</v>
      </c>
      <c r="L2684" s="73" t="s">
        <v>383</v>
      </c>
      <c r="M2684" s="73" t="s">
        <v>389</v>
      </c>
      <c r="O2684" s="73" t="s">
        <v>386</v>
      </c>
      <c r="P2684" s="73" t="s">
        <v>907</v>
      </c>
      <c r="Q2684" s="73" t="s">
        <v>1033</v>
      </c>
      <c r="R2684" s="73" t="s">
        <v>86</v>
      </c>
      <c r="V2684" s="60" t="str">
        <f>W2684&amp;H2684</f>
        <v>9053коричневый</v>
      </c>
      <c r="W2684" s="60" t="str">
        <f>_xlfn.LET(_xlpm.TextCell,TEXT(G2684,"###"),IF(_xlpm.TextCell&lt;&gt;"",IF(StyleSpaceSplit,IFERROR(IF(FIND(" ",_xlpm.TextCell)&gt;=1,MID(_xlpm.TextCell,1,FIND(" ",_xlpm.TextCell)-1),_xlpm.TextCell),_xlpm.TextCell),_xlpm.TextCell),""))</f>
        <v>9053</v>
      </c>
      <c r="X2684" s="60" t="str">
        <f>IF(A2684&lt;&gt;"",IFERROR(IF(FIND(" ",G2684)&gt;=1,MID(G2684,FIND(" ",G2684)+1,LEN(G2684)),""),""),"")</f>
        <v/>
      </c>
      <c r="AC2684" s="51">
        <f>IFERROR(VALUE(MID($C2684,1,2)),0)</f>
        <v>80</v>
      </c>
      <c r="AD2684" s="44">
        <f>IFERROR(VALUE(MID($C2684,4,3)),0)</f>
        <v>223</v>
      </c>
      <c r="AE2684" s="51">
        <f>VALUE(RIGHT("00"&amp;AC2684,2)&amp;RIGHT("000"&amp;AD2684,3))</f>
        <v>80223</v>
      </c>
    </row>
    <row r="2685" spans="1:31">
      <c r="A2685" s="60" t="str">
        <f>IF(G2685&amp;Q2685&lt;&gt;"",W2685&amp;Q2685,"")</f>
        <v>9053black</v>
      </c>
      <c r="B2685" s="60" t="str">
        <f>IF(C2685&lt;&gt;"",LEFT(C2685,9),"")</f>
        <v>80-223-09</v>
      </c>
      <c r="C2685" s="73" t="s">
        <v>7843</v>
      </c>
      <c r="D2685" s="73" t="s">
        <v>7844</v>
      </c>
      <c r="E2685" s="73" t="s">
        <v>956</v>
      </c>
      <c r="F2685" s="74">
        <v>55</v>
      </c>
      <c r="G2685" s="73">
        <v>9053</v>
      </c>
      <c r="H2685" s="73" t="s">
        <v>53</v>
      </c>
      <c r="I2685" s="73" t="s">
        <v>964</v>
      </c>
      <c r="J2685" s="73" t="s">
        <v>343</v>
      </c>
      <c r="K2685" s="73" t="s">
        <v>382</v>
      </c>
      <c r="L2685" s="73" t="s">
        <v>383</v>
      </c>
      <c r="M2685" s="73" t="s">
        <v>389</v>
      </c>
      <c r="O2685" s="73" t="s">
        <v>386</v>
      </c>
      <c r="P2685" s="73" t="s">
        <v>907</v>
      </c>
      <c r="Q2685" s="73" t="s">
        <v>928</v>
      </c>
      <c r="R2685" s="73" t="s">
        <v>53</v>
      </c>
      <c r="V2685" s="60" t="str">
        <f>W2685&amp;H2685</f>
        <v>9053черный</v>
      </c>
      <c r="W2685" s="60" t="str">
        <f>_xlfn.LET(_xlpm.TextCell,TEXT(G2685,"###"),IF(_xlpm.TextCell&lt;&gt;"",IF(StyleSpaceSplit,IFERROR(IF(FIND(" ",_xlpm.TextCell)&gt;=1,MID(_xlpm.TextCell,1,FIND(" ",_xlpm.TextCell)-1),_xlpm.TextCell),_xlpm.TextCell),_xlpm.TextCell),""))</f>
        <v>9053</v>
      </c>
      <c r="X2685" s="60" t="str">
        <f>IF(A2685&lt;&gt;"",IFERROR(IF(FIND(" ",G2685)&gt;=1,MID(G2685,FIND(" ",G2685)+1,LEN(G2685)),""),""),"")</f>
        <v/>
      </c>
      <c r="AC2685" s="51">
        <f>IFERROR(VALUE(MID($C2685,1,2)),0)</f>
        <v>80</v>
      </c>
      <c r="AD2685" s="44">
        <f>IFERROR(VALUE(MID($C2685,4,3)),0)</f>
        <v>223</v>
      </c>
      <c r="AE2685" s="51">
        <f>VALUE(RIGHT("00"&amp;AC2685,2)&amp;RIGHT("000"&amp;AD2685,3))</f>
        <v>80223</v>
      </c>
    </row>
    <row r="2686" spans="1:31">
      <c r="A2686" s="60" t="str">
        <f>IF(G2686&amp;Q2686&lt;&gt;"",W2686&amp;Q2686,"")</f>
        <v>9053black</v>
      </c>
      <c r="B2686" s="60" t="str">
        <f>IF(C2686&lt;&gt;"",LEFT(C2686,9),"")</f>
        <v>80-223-09</v>
      </c>
      <c r="C2686" s="73" t="s">
        <v>7845</v>
      </c>
      <c r="D2686" s="73" t="s">
        <v>7844</v>
      </c>
      <c r="E2686" s="73" t="s">
        <v>904</v>
      </c>
      <c r="F2686" s="74">
        <v>57</v>
      </c>
      <c r="G2686" s="73">
        <v>9053</v>
      </c>
      <c r="H2686" s="73" t="s">
        <v>53</v>
      </c>
      <c r="I2686" s="73" t="s">
        <v>964</v>
      </c>
      <c r="J2686" s="73" t="s">
        <v>343</v>
      </c>
      <c r="K2686" s="73" t="s">
        <v>382</v>
      </c>
      <c r="L2686" s="73" t="s">
        <v>383</v>
      </c>
      <c r="M2686" s="73" t="s">
        <v>389</v>
      </c>
      <c r="O2686" s="73" t="s">
        <v>386</v>
      </c>
      <c r="P2686" s="73" t="s">
        <v>907</v>
      </c>
      <c r="Q2686" s="73" t="s">
        <v>928</v>
      </c>
      <c r="R2686" s="73" t="s">
        <v>53</v>
      </c>
      <c r="V2686" s="60" t="str">
        <f>W2686&amp;H2686</f>
        <v>9053черный</v>
      </c>
      <c r="W2686" s="60" t="str">
        <f>_xlfn.LET(_xlpm.TextCell,TEXT(G2686,"###"),IF(_xlpm.TextCell&lt;&gt;"",IF(StyleSpaceSplit,IFERROR(IF(FIND(" ",_xlpm.TextCell)&gt;=1,MID(_xlpm.TextCell,1,FIND(" ",_xlpm.TextCell)-1),_xlpm.TextCell),_xlpm.TextCell),_xlpm.TextCell),""))</f>
        <v>9053</v>
      </c>
      <c r="X2686" s="60" t="str">
        <f>IF(A2686&lt;&gt;"",IFERROR(IF(FIND(" ",G2686)&gt;=1,MID(G2686,FIND(" ",G2686)+1,LEN(G2686)),""),""),"")</f>
        <v/>
      </c>
      <c r="AC2686" s="51">
        <f>IFERROR(VALUE(MID($C2686,1,2)),0)</f>
        <v>80</v>
      </c>
      <c r="AD2686" s="44">
        <f>IFERROR(VALUE(MID($C2686,4,3)),0)</f>
        <v>223</v>
      </c>
      <c r="AE2686" s="51">
        <f>VALUE(RIGHT("00"&amp;AC2686,2)&amp;RIGHT("000"&amp;AD2686,3))</f>
        <v>80223</v>
      </c>
    </row>
    <row r="2687" spans="1:31">
      <c r="A2687" s="60" t="str">
        <f>IF(G2687&amp;Q2687&lt;&gt;"",W2687&amp;Q2687,"")</f>
        <v>9056silver</v>
      </c>
      <c r="B2687" s="60" t="str">
        <f>IF(C2687&lt;&gt;"",LEFT(C2687,9),"")</f>
        <v>80-224-08</v>
      </c>
      <c r="C2687" s="73" t="s">
        <v>7850</v>
      </c>
      <c r="D2687" s="73" t="s">
        <v>7851</v>
      </c>
      <c r="E2687" s="73" t="s">
        <v>956</v>
      </c>
      <c r="F2687" s="74">
        <v>55</v>
      </c>
      <c r="G2687" s="73">
        <v>9056</v>
      </c>
      <c r="H2687" s="73" t="s">
        <v>234</v>
      </c>
      <c r="I2687" s="73" t="s">
        <v>964</v>
      </c>
      <c r="J2687" s="73" t="s">
        <v>343</v>
      </c>
      <c r="K2687" s="73" t="s">
        <v>382</v>
      </c>
      <c r="L2687" s="73" t="s">
        <v>383</v>
      </c>
      <c r="M2687" s="73" t="s">
        <v>389</v>
      </c>
      <c r="O2687" s="73" t="s">
        <v>386</v>
      </c>
      <c r="P2687" s="73" t="s">
        <v>907</v>
      </c>
      <c r="Q2687" s="73" t="s">
        <v>7852</v>
      </c>
      <c r="R2687" s="73" t="s">
        <v>83</v>
      </c>
      <c r="V2687" s="60" t="str">
        <f>W2687&amp;H2687</f>
        <v>9056серебристый</v>
      </c>
      <c r="W2687" s="60" t="str">
        <f>_xlfn.LET(_xlpm.TextCell,TEXT(G2687,"###"),IF(_xlpm.TextCell&lt;&gt;"",IF(StyleSpaceSplit,IFERROR(IF(FIND(" ",_xlpm.TextCell)&gt;=1,MID(_xlpm.TextCell,1,FIND(" ",_xlpm.TextCell)-1),_xlpm.TextCell),_xlpm.TextCell),_xlpm.TextCell),""))</f>
        <v>9056</v>
      </c>
      <c r="X2687" s="60" t="str">
        <f>IF(A2687&lt;&gt;"",IFERROR(IF(FIND(" ",G2687)&gt;=1,MID(G2687,FIND(" ",G2687)+1,LEN(G2687)),""),""),"")</f>
        <v/>
      </c>
      <c r="AC2687" s="51">
        <f>IFERROR(VALUE(MID($C2687,1,2)),0)</f>
        <v>80</v>
      </c>
      <c r="AD2687" s="44">
        <f>IFERROR(VALUE(MID($C2687,4,3)),0)</f>
        <v>224</v>
      </c>
      <c r="AE2687" s="51">
        <f>VALUE(RIGHT("00"&amp;AC2687,2)&amp;RIGHT("000"&amp;AD2687,3))</f>
        <v>80224</v>
      </c>
    </row>
    <row r="2688" spans="1:31">
      <c r="A2688" s="60" t="str">
        <f>IF(G2688&amp;Q2688&lt;&gt;"",W2688&amp;Q2688,"")</f>
        <v>9056silver</v>
      </c>
      <c r="B2688" s="60" t="str">
        <f>IF(C2688&lt;&gt;"",LEFT(C2688,9),"")</f>
        <v>80-224-08</v>
      </c>
      <c r="C2688" s="73" t="s">
        <v>7853</v>
      </c>
      <c r="D2688" s="73" t="s">
        <v>7851</v>
      </c>
      <c r="E2688" s="73" t="s">
        <v>910</v>
      </c>
      <c r="F2688" s="74">
        <v>59</v>
      </c>
      <c r="G2688" s="73">
        <v>9056</v>
      </c>
      <c r="H2688" s="73" t="s">
        <v>234</v>
      </c>
      <c r="I2688" s="73" t="s">
        <v>964</v>
      </c>
      <c r="J2688" s="73" t="s">
        <v>343</v>
      </c>
      <c r="K2688" s="73" t="s">
        <v>382</v>
      </c>
      <c r="L2688" s="73" t="s">
        <v>383</v>
      </c>
      <c r="M2688" s="73" t="s">
        <v>389</v>
      </c>
      <c r="O2688" s="73" t="s">
        <v>386</v>
      </c>
      <c r="P2688" s="73" t="s">
        <v>907</v>
      </c>
      <c r="Q2688" s="73" t="s">
        <v>7852</v>
      </c>
      <c r="R2688" s="73" t="s">
        <v>83</v>
      </c>
      <c r="V2688" s="60" t="str">
        <f>W2688&amp;H2688</f>
        <v>9056серебристый</v>
      </c>
      <c r="W2688" s="60" t="str">
        <f>_xlfn.LET(_xlpm.TextCell,TEXT(G2688,"###"),IF(_xlpm.TextCell&lt;&gt;"",IF(StyleSpaceSplit,IFERROR(IF(FIND(" ",_xlpm.TextCell)&gt;=1,MID(_xlpm.TextCell,1,FIND(" ",_xlpm.TextCell)-1),_xlpm.TextCell),_xlpm.TextCell),_xlpm.TextCell),""))</f>
        <v>9056</v>
      </c>
      <c r="X2688" s="60" t="str">
        <f>IF(A2688&lt;&gt;"",IFERROR(IF(FIND(" ",G2688)&gt;=1,MID(G2688,FIND(" ",G2688)+1,LEN(G2688)),""),""),"")</f>
        <v/>
      </c>
      <c r="AC2688" s="51">
        <f>IFERROR(VALUE(MID($C2688,1,2)),0)</f>
        <v>80</v>
      </c>
      <c r="AD2688" s="44">
        <f>IFERROR(VALUE(MID($C2688,4,3)),0)</f>
        <v>224</v>
      </c>
      <c r="AE2688" s="51">
        <f>VALUE(RIGHT("00"&amp;AC2688,2)&amp;RIGHT("000"&amp;AD2688,3))</f>
        <v>80224</v>
      </c>
    </row>
    <row r="2689" spans="1:31">
      <c r="A2689" s="60" t="str">
        <f>IF(G2689&amp;Q2689&lt;&gt;"",W2689&amp;Q2689,"")</f>
        <v>9057silver</v>
      </c>
      <c r="B2689" s="60" t="str">
        <f>IF(C2689&lt;&gt;"",LEFT(C2689,9),"")</f>
        <v>80-225-08</v>
      </c>
      <c r="C2689" s="73" t="s">
        <v>7854</v>
      </c>
      <c r="D2689" s="73" t="s">
        <v>7855</v>
      </c>
      <c r="E2689" s="73" t="s">
        <v>956</v>
      </c>
      <c r="F2689" s="74">
        <v>55</v>
      </c>
      <c r="G2689" s="73">
        <v>9057</v>
      </c>
      <c r="H2689" s="73" t="s">
        <v>234</v>
      </c>
      <c r="I2689" s="73" t="s">
        <v>964</v>
      </c>
      <c r="J2689" s="73" t="s">
        <v>343</v>
      </c>
      <c r="K2689" s="73" t="s">
        <v>382</v>
      </c>
      <c r="L2689" s="73" t="s">
        <v>383</v>
      </c>
      <c r="M2689" s="73" t="s">
        <v>389</v>
      </c>
      <c r="O2689" s="73" t="s">
        <v>386</v>
      </c>
      <c r="P2689" s="73" t="s">
        <v>907</v>
      </c>
      <c r="Q2689" s="73" t="s">
        <v>7852</v>
      </c>
      <c r="R2689" s="73" t="s">
        <v>83</v>
      </c>
      <c r="V2689" s="60" t="str">
        <f>W2689&amp;H2689</f>
        <v>9057серебристый</v>
      </c>
      <c r="W2689" s="60" t="str">
        <f>_xlfn.LET(_xlpm.TextCell,TEXT(G2689,"###"),IF(_xlpm.TextCell&lt;&gt;"",IF(StyleSpaceSplit,IFERROR(IF(FIND(" ",_xlpm.TextCell)&gt;=1,MID(_xlpm.TextCell,1,FIND(" ",_xlpm.TextCell)-1),_xlpm.TextCell),_xlpm.TextCell),_xlpm.TextCell),""))</f>
        <v>9057</v>
      </c>
      <c r="X2689" s="60" t="str">
        <f>IF(A2689&lt;&gt;"",IFERROR(IF(FIND(" ",G2689)&gt;=1,MID(G2689,FIND(" ",G2689)+1,LEN(G2689)),""),""),"")</f>
        <v/>
      </c>
      <c r="AC2689" s="51">
        <f>IFERROR(VALUE(MID($C2689,1,2)),0)</f>
        <v>80</v>
      </c>
      <c r="AD2689" s="44">
        <f>IFERROR(VALUE(MID($C2689,4,3)),0)</f>
        <v>225</v>
      </c>
      <c r="AE2689" s="51">
        <f>VALUE(RIGHT("00"&amp;AC2689,2)&amp;RIGHT("000"&amp;AD2689,3))</f>
        <v>80225</v>
      </c>
    </row>
    <row r="2690" spans="1:31">
      <c r="A2690" s="60" t="str">
        <f>IF(G2690&amp;Q2690&lt;&gt;"",W2690&amp;Q2690,"")</f>
        <v>9057silver</v>
      </c>
      <c r="B2690" s="60" t="str">
        <f>IF(C2690&lt;&gt;"",LEFT(C2690,9),"")</f>
        <v>80-225-08</v>
      </c>
      <c r="C2690" s="73" t="s">
        <v>7856</v>
      </c>
      <c r="D2690" s="73" t="s">
        <v>7855</v>
      </c>
      <c r="E2690" s="73" t="s">
        <v>904</v>
      </c>
      <c r="F2690" s="74">
        <v>57</v>
      </c>
      <c r="G2690" s="73">
        <v>9057</v>
      </c>
      <c r="H2690" s="73" t="s">
        <v>234</v>
      </c>
      <c r="I2690" s="73" t="s">
        <v>964</v>
      </c>
      <c r="J2690" s="73" t="s">
        <v>343</v>
      </c>
      <c r="K2690" s="73" t="s">
        <v>382</v>
      </c>
      <c r="L2690" s="73" t="s">
        <v>383</v>
      </c>
      <c r="M2690" s="73" t="s">
        <v>389</v>
      </c>
      <c r="O2690" s="73" t="s">
        <v>386</v>
      </c>
      <c r="P2690" s="73" t="s">
        <v>907</v>
      </c>
      <c r="Q2690" s="73" t="s">
        <v>7852</v>
      </c>
      <c r="R2690" s="73" t="s">
        <v>83</v>
      </c>
      <c r="V2690" s="60" t="str">
        <f>W2690&amp;H2690</f>
        <v>9057серебристый</v>
      </c>
      <c r="W2690" s="60" t="str">
        <f>_xlfn.LET(_xlpm.TextCell,TEXT(G2690,"###"),IF(_xlpm.TextCell&lt;&gt;"",IF(StyleSpaceSplit,IFERROR(IF(FIND(" ",_xlpm.TextCell)&gt;=1,MID(_xlpm.TextCell,1,FIND(" ",_xlpm.TextCell)-1),_xlpm.TextCell),_xlpm.TextCell),_xlpm.TextCell),""))</f>
        <v>9057</v>
      </c>
      <c r="X2690" s="60" t="str">
        <f>IF(A2690&lt;&gt;"",IFERROR(IF(FIND(" ",G2690)&gt;=1,MID(G2690,FIND(" ",G2690)+1,LEN(G2690)),""),""),"")</f>
        <v/>
      </c>
      <c r="AC2690" s="51">
        <f>IFERROR(VALUE(MID($C2690,1,2)),0)</f>
        <v>80</v>
      </c>
      <c r="AD2690" s="44">
        <f>IFERROR(VALUE(MID($C2690,4,3)),0)</f>
        <v>225</v>
      </c>
      <c r="AE2690" s="51">
        <f>VALUE(RIGHT("00"&amp;AC2690,2)&amp;RIGHT("000"&amp;AD2690,3))</f>
        <v>80225</v>
      </c>
    </row>
    <row r="2691" spans="1:31">
      <c r="A2691" s="60" t="str">
        <f>IF(G2691&amp;Q2691&lt;&gt;"",W2691&amp;Q2691,"")</f>
        <v>9057silver</v>
      </c>
      <c r="B2691" s="60" t="str">
        <f>IF(C2691&lt;&gt;"",LEFT(C2691,9),"")</f>
        <v>80-225-08</v>
      </c>
      <c r="C2691" s="73" t="s">
        <v>7857</v>
      </c>
      <c r="D2691" s="73" t="s">
        <v>7855</v>
      </c>
      <c r="E2691" s="73" t="s">
        <v>910</v>
      </c>
      <c r="F2691" s="74">
        <v>59</v>
      </c>
      <c r="G2691" s="73">
        <v>9057</v>
      </c>
      <c r="H2691" s="73" t="s">
        <v>234</v>
      </c>
      <c r="I2691" s="73" t="s">
        <v>964</v>
      </c>
      <c r="J2691" s="73" t="s">
        <v>343</v>
      </c>
      <c r="K2691" s="73" t="s">
        <v>382</v>
      </c>
      <c r="L2691" s="73" t="s">
        <v>383</v>
      </c>
      <c r="M2691" s="73" t="s">
        <v>389</v>
      </c>
      <c r="O2691" s="73" t="s">
        <v>386</v>
      </c>
      <c r="P2691" s="73" t="s">
        <v>907</v>
      </c>
      <c r="Q2691" s="73" t="s">
        <v>7852</v>
      </c>
      <c r="R2691" s="73" t="s">
        <v>83</v>
      </c>
      <c r="V2691" s="60" t="str">
        <f>W2691&amp;H2691</f>
        <v>9057серебристый</v>
      </c>
      <c r="W2691" s="60" t="str">
        <f>_xlfn.LET(_xlpm.TextCell,TEXT(G2691,"###"),IF(_xlpm.TextCell&lt;&gt;"",IF(StyleSpaceSplit,IFERROR(IF(FIND(" ",_xlpm.TextCell)&gt;=1,MID(_xlpm.TextCell,1,FIND(" ",_xlpm.TextCell)-1),_xlpm.TextCell),_xlpm.TextCell),_xlpm.TextCell),""))</f>
        <v>9057</v>
      </c>
      <c r="X2691" s="60" t="str">
        <f>IF(A2691&lt;&gt;"",IFERROR(IF(FIND(" ",G2691)&gt;=1,MID(G2691,FIND(" ",G2691)+1,LEN(G2691)),""),""),"")</f>
        <v/>
      </c>
      <c r="AC2691" s="51">
        <f>IFERROR(VALUE(MID($C2691,1,2)),0)</f>
        <v>80</v>
      </c>
      <c r="AD2691" s="44">
        <f>IFERROR(VALUE(MID($C2691,4,3)),0)</f>
        <v>225</v>
      </c>
      <c r="AE2691" s="51">
        <f>VALUE(RIGHT("00"&amp;AC2691,2)&amp;RIGHT("000"&amp;AD2691,3))</f>
        <v>80225</v>
      </c>
    </row>
    <row r="2692" spans="1:31">
      <c r="A2692" s="60" t="str">
        <f>IF(G2692&amp;Q2692&lt;&gt;"",W2692&amp;Q2692,"")</f>
        <v>9058grey</v>
      </c>
      <c r="B2692" s="60" t="str">
        <f>IF(C2692&lt;&gt;"",LEFT(C2692,9),"")</f>
        <v>80-226-08</v>
      </c>
      <c r="C2692" s="73" t="s">
        <v>7858</v>
      </c>
      <c r="D2692" s="73" t="s">
        <v>7859</v>
      </c>
      <c r="E2692" s="73" t="s">
        <v>956</v>
      </c>
      <c r="F2692" s="74">
        <v>55</v>
      </c>
      <c r="G2692" s="73">
        <v>9058</v>
      </c>
      <c r="H2692" s="73" t="s">
        <v>83</v>
      </c>
      <c r="I2692" s="73" t="s">
        <v>964</v>
      </c>
      <c r="J2692" s="73" t="s">
        <v>343</v>
      </c>
      <c r="K2692" s="73" t="s">
        <v>387</v>
      </c>
      <c r="L2692" s="73" t="s">
        <v>383</v>
      </c>
      <c r="M2692" s="73" t="s">
        <v>389</v>
      </c>
      <c r="O2692" s="73" t="s">
        <v>386</v>
      </c>
      <c r="P2692" s="73" t="s">
        <v>907</v>
      </c>
      <c r="Q2692" s="73" t="s">
        <v>917</v>
      </c>
      <c r="R2692" s="73" t="s">
        <v>83</v>
      </c>
      <c r="V2692" s="60" t="str">
        <f>W2692&amp;H2692</f>
        <v>9058серый</v>
      </c>
      <c r="W2692" s="60" t="str">
        <f>_xlfn.LET(_xlpm.TextCell,TEXT(G2692,"###"),IF(_xlpm.TextCell&lt;&gt;"",IF(StyleSpaceSplit,IFERROR(IF(FIND(" ",_xlpm.TextCell)&gt;=1,MID(_xlpm.TextCell,1,FIND(" ",_xlpm.TextCell)-1),_xlpm.TextCell),_xlpm.TextCell),_xlpm.TextCell),""))</f>
        <v>9058</v>
      </c>
      <c r="X2692" s="60" t="str">
        <f>IF(A2692&lt;&gt;"",IFERROR(IF(FIND(" ",G2692)&gt;=1,MID(G2692,FIND(" ",G2692)+1,LEN(G2692)),""),""),"")</f>
        <v/>
      </c>
      <c r="AC2692" s="51">
        <f>IFERROR(VALUE(MID($C2692,1,2)),0)</f>
        <v>80</v>
      </c>
      <c r="AD2692" s="44">
        <f>IFERROR(VALUE(MID($C2692,4,3)),0)</f>
        <v>226</v>
      </c>
      <c r="AE2692" s="51">
        <f>VALUE(RIGHT("00"&amp;AC2692,2)&amp;RIGHT("000"&amp;AD2692,3))</f>
        <v>80226</v>
      </c>
    </row>
    <row r="2693" spans="1:31">
      <c r="A2693" s="60" t="str">
        <f>IF(G2693&amp;Q2693&lt;&gt;"",W2693&amp;Q2693,"")</f>
        <v>9058grey</v>
      </c>
      <c r="B2693" s="60" t="str">
        <f>IF(C2693&lt;&gt;"",LEFT(C2693,9),"")</f>
        <v>80-226-08</v>
      </c>
      <c r="C2693" s="73" t="s">
        <v>7860</v>
      </c>
      <c r="D2693" s="73" t="s">
        <v>7859</v>
      </c>
      <c r="E2693" s="73" t="s">
        <v>904</v>
      </c>
      <c r="F2693" s="74">
        <v>57</v>
      </c>
      <c r="G2693" s="73">
        <v>9058</v>
      </c>
      <c r="H2693" s="73" t="s">
        <v>83</v>
      </c>
      <c r="I2693" s="73" t="s">
        <v>964</v>
      </c>
      <c r="J2693" s="73" t="s">
        <v>343</v>
      </c>
      <c r="K2693" s="73" t="s">
        <v>387</v>
      </c>
      <c r="L2693" s="73" t="s">
        <v>383</v>
      </c>
      <c r="M2693" s="73" t="s">
        <v>389</v>
      </c>
      <c r="O2693" s="73" t="s">
        <v>386</v>
      </c>
      <c r="P2693" s="73" t="s">
        <v>907</v>
      </c>
      <c r="Q2693" s="73" t="s">
        <v>917</v>
      </c>
      <c r="R2693" s="73" t="s">
        <v>83</v>
      </c>
      <c r="V2693" s="60" t="str">
        <f>W2693&amp;H2693</f>
        <v>9058серый</v>
      </c>
      <c r="W2693" s="60" t="str">
        <f>_xlfn.LET(_xlpm.TextCell,TEXT(G2693,"###"),IF(_xlpm.TextCell&lt;&gt;"",IF(StyleSpaceSplit,IFERROR(IF(FIND(" ",_xlpm.TextCell)&gt;=1,MID(_xlpm.TextCell,1,FIND(" ",_xlpm.TextCell)-1),_xlpm.TextCell),_xlpm.TextCell),_xlpm.TextCell),""))</f>
        <v>9058</v>
      </c>
      <c r="X2693" s="60" t="str">
        <f>IF(A2693&lt;&gt;"",IFERROR(IF(FIND(" ",G2693)&gt;=1,MID(G2693,FIND(" ",G2693)+1,LEN(G2693)),""),""),"")</f>
        <v/>
      </c>
      <c r="AC2693" s="51">
        <f>IFERROR(VALUE(MID($C2693,1,2)),0)</f>
        <v>80</v>
      </c>
      <c r="AD2693" s="44">
        <f>IFERROR(VALUE(MID($C2693,4,3)),0)</f>
        <v>226</v>
      </c>
      <c r="AE2693" s="51">
        <f>VALUE(RIGHT("00"&amp;AC2693,2)&amp;RIGHT("000"&amp;AD2693,3))</f>
        <v>80226</v>
      </c>
    </row>
    <row r="2694" spans="1:31">
      <c r="A2694" s="60" t="str">
        <f>IF(G2694&amp;Q2694&lt;&gt;"",W2694&amp;Q2694,"")</f>
        <v>9058grey</v>
      </c>
      <c r="B2694" s="60" t="str">
        <f>IF(C2694&lt;&gt;"",LEFT(C2694,9),"")</f>
        <v>80-226-08</v>
      </c>
      <c r="C2694" s="73" t="s">
        <v>7861</v>
      </c>
      <c r="D2694" s="73" t="s">
        <v>7859</v>
      </c>
      <c r="E2694" s="73" t="s">
        <v>910</v>
      </c>
      <c r="F2694" s="74">
        <v>59</v>
      </c>
      <c r="G2694" s="73">
        <v>9058</v>
      </c>
      <c r="H2694" s="73" t="s">
        <v>83</v>
      </c>
      <c r="I2694" s="73" t="s">
        <v>964</v>
      </c>
      <c r="J2694" s="73" t="s">
        <v>343</v>
      </c>
      <c r="K2694" s="73" t="s">
        <v>387</v>
      </c>
      <c r="L2694" s="73" t="s">
        <v>383</v>
      </c>
      <c r="M2694" s="73" t="s">
        <v>389</v>
      </c>
      <c r="O2694" s="73" t="s">
        <v>386</v>
      </c>
      <c r="P2694" s="73" t="s">
        <v>907</v>
      </c>
      <c r="Q2694" s="73" t="s">
        <v>917</v>
      </c>
      <c r="R2694" s="73" t="s">
        <v>83</v>
      </c>
      <c r="V2694" s="60" t="str">
        <f>W2694&amp;H2694</f>
        <v>9058серый</v>
      </c>
      <c r="W2694" s="60" t="str">
        <f>_xlfn.LET(_xlpm.TextCell,TEXT(G2694,"###"),IF(_xlpm.TextCell&lt;&gt;"",IF(StyleSpaceSplit,IFERROR(IF(FIND(" ",_xlpm.TextCell)&gt;=1,MID(_xlpm.TextCell,1,FIND(" ",_xlpm.TextCell)-1),_xlpm.TextCell),_xlpm.TextCell),_xlpm.TextCell),""))</f>
        <v>9058</v>
      </c>
      <c r="X2694" s="60" t="str">
        <f>IF(A2694&lt;&gt;"",IFERROR(IF(FIND(" ",G2694)&gt;=1,MID(G2694,FIND(" ",G2694)+1,LEN(G2694)),""),""),"")</f>
        <v/>
      </c>
      <c r="AC2694" s="51">
        <f>IFERROR(VALUE(MID($C2694,1,2)),0)</f>
        <v>80</v>
      </c>
      <c r="AD2694" s="44">
        <f>IFERROR(VALUE(MID($C2694,4,3)),0)</f>
        <v>226</v>
      </c>
      <c r="AE2694" s="51">
        <f>VALUE(RIGHT("00"&amp;AC2694,2)&amp;RIGHT("000"&amp;AD2694,3))</f>
        <v>80226</v>
      </c>
    </row>
    <row r="2695" spans="1:31">
      <c r="A2695" s="60" t="str">
        <f>IF(G2695&amp;Q2695&lt;&gt;"",W2695&amp;Q2695,"")</f>
        <v>9900white</v>
      </c>
      <c r="B2695" s="60" t="str">
        <f>IF(C2695&lt;&gt;"",LEFT(C2695,9),"")</f>
        <v>80-231-17</v>
      </c>
      <c r="C2695" s="73" t="s">
        <v>7879</v>
      </c>
      <c r="D2695" s="73" t="s">
        <v>7880</v>
      </c>
      <c r="E2695" s="73" t="s">
        <v>956</v>
      </c>
      <c r="F2695" s="74">
        <v>55</v>
      </c>
      <c r="G2695" s="73">
        <v>9900</v>
      </c>
      <c r="H2695" s="73" t="s">
        <v>57</v>
      </c>
      <c r="I2695" s="73" t="s">
        <v>964</v>
      </c>
      <c r="J2695" s="73" t="s">
        <v>343</v>
      </c>
      <c r="K2695" s="73" t="s">
        <v>382</v>
      </c>
      <c r="L2695" s="73" t="s">
        <v>383</v>
      </c>
      <c r="M2695" s="73" t="s">
        <v>389</v>
      </c>
      <c r="O2695" s="73" t="s">
        <v>386</v>
      </c>
      <c r="P2695" s="73" t="s">
        <v>907</v>
      </c>
      <c r="Q2695" s="73" t="s">
        <v>908</v>
      </c>
      <c r="R2695" s="73" t="s">
        <v>57</v>
      </c>
      <c r="V2695" s="60" t="str">
        <f>W2695&amp;H2695</f>
        <v>9900белый</v>
      </c>
      <c r="W2695" s="60" t="str">
        <f>_xlfn.LET(_xlpm.TextCell,TEXT(G2695,"###"),IF(_xlpm.TextCell&lt;&gt;"",IF(StyleSpaceSplit,IFERROR(IF(FIND(" ",_xlpm.TextCell)&gt;=1,MID(_xlpm.TextCell,1,FIND(" ",_xlpm.TextCell)-1),_xlpm.TextCell),_xlpm.TextCell),_xlpm.TextCell),""))</f>
        <v>9900</v>
      </c>
      <c r="X2695" s="60" t="str">
        <f>IF(A2695&lt;&gt;"",IFERROR(IF(FIND(" ",G2695)&gt;=1,MID(G2695,FIND(" ",G2695)+1,LEN(G2695)),""),""),"")</f>
        <v/>
      </c>
      <c r="AC2695" s="51">
        <f>IFERROR(VALUE(MID($C2695,1,2)),0)</f>
        <v>80</v>
      </c>
      <c r="AD2695" s="44">
        <f>IFERROR(VALUE(MID($C2695,4,3)),0)</f>
        <v>231</v>
      </c>
      <c r="AE2695" s="51">
        <f>VALUE(RIGHT("00"&amp;AC2695,2)&amp;RIGHT("000"&amp;AD2695,3))</f>
        <v>80231</v>
      </c>
    </row>
    <row r="2696" spans="1:31">
      <c r="A2696" s="60" t="str">
        <f>IF(G2696&amp;Q2696&lt;&gt;"",W2696&amp;Q2696,"")</f>
        <v>9900white</v>
      </c>
      <c r="B2696" s="60" t="str">
        <f>IF(C2696&lt;&gt;"",LEFT(C2696,9),"")</f>
        <v>80-231-17</v>
      </c>
      <c r="C2696" s="73" t="s">
        <v>7881</v>
      </c>
      <c r="D2696" s="73" t="s">
        <v>7880</v>
      </c>
      <c r="E2696" s="73" t="s">
        <v>904</v>
      </c>
      <c r="F2696" s="74">
        <v>57</v>
      </c>
      <c r="G2696" s="73">
        <v>9900</v>
      </c>
      <c r="H2696" s="73" t="s">
        <v>57</v>
      </c>
      <c r="I2696" s="73" t="s">
        <v>964</v>
      </c>
      <c r="J2696" s="73" t="s">
        <v>343</v>
      </c>
      <c r="K2696" s="73" t="s">
        <v>382</v>
      </c>
      <c r="L2696" s="73" t="s">
        <v>383</v>
      </c>
      <c r="M2696" s="73" t="s">
        <v>389</v>
      </c>
      <c r="O2696" s="73" t="s">
        <v>386</v>
      </c>
      <c r="P2696" s="73" t="s">
        <v>907</v>
      </c>
      <c r="Q2696" s="73" t="s">
        <v>908</v>
      </c>
      <c r="R2696" s="73" t="s">
        <v>57</v>
      </c>
      <c r="V2696" s="60" t="str">
        <f>W2696&amp;H2696</f>
        <v>9900белый</v>
      </c>
      <c r="W2696" s="60" t="str">
        <f>_xlfn.LET(_xlpm.TextCell,TEXT(G2696,"###"),IF(_xlpm.TextCell&lt;&gt;"",IF(StyleSpaceSplit,IFERROR(IF(FIND(" ",_xlpm.TextCell)&gt;=1,MID(_xlpm.TextCell,1,FIND(" ",_xlpm.TextCell)-1),_xlpm.TextCell),_xlpm.TextCell),_xlpm.TextCell),""))</f>
        <v>9900</v>
      </c>
      <c r="X2696" s="60" t="str">
        <f>IF(A2696&lt;&gt;"",IFERROR(IF(FIND(" ",G2696)&gt;=1,MID(G2696,FIND(" ",G2696)+1,LEN(G2696)),""),""),"")</f>
        <v/>
      </c>
      <c r="AC2696" s="51">
        <f>IFERROR(VALUE(MID($C2696,1,2)),0)</f>
        <v>80</v>
      </c>
      <c r="AD2696" s="44">
        <f>IFERROR(VALUE(MID($C2696,4,3)),0)</f>
        <v>231</v>
      </c>
      <c r="AE2696" s="51">
        <f>VALUE(RIGHT("00"&amp;AC2696,2)&amp;RIGHT("000"&amp;AD2696,3))</f>
        <v>80231</v>
      </c>
    </row>
    <row r="2697" spans="1:31">
      <c r="A2697" s="60" t="str">
        <f>IF(G2697&amp;Q2697&lt;&gt;"",W2697&amp;Q2697,"")</f>
        <v>9900white</v>
      </c>
      <c r="B2697" s="60" t="str">
        <f>IF(C2697&lt;&gt;"",LEFT(C2697,9),"")</f>
        <v>80-231-17</v>
      </c>
      <c r="C2697" s="73" t="s">
        <v>7882</v>
      </c>
      <c r="D2697" s="73" t="s">
        <v>7880</v>
      </c>
      <c r="E2697" s="73" t="s">
        <v>910</v>
      </c>
      <c r="F2697" s="74">
        <v>59</v>
      </c>
      <c r="G2697" s="73">
        <v>9900</v>
      </c>
      <c r="H2697" s="73" t="s">
        <v>57</v>
      </c>
      <c r="I2697" s="73" t="s">
        <v>964</v>
      </c>
      <c r="J2697" s="73" t="s">
        <v>343</v>
      </c>
      <c r="K2697" s="73" t="s">
        <v>382</v>
      </c>
      <c r="L2697" s="73" t="s">
        <v>383</v>
      </c>
      <c r="M2697" s="73" t="s">
        <v>389</v>
      </c>
      <c r="O2697" s="73" t="s">
        <v>386</v>
      </c>
      <c r="P2697" s="73" t="s">
        <v>907</v>
      </c>
      <c r="Q2697" s="73" t="s">
        <v>908</v>
      </c>
      <c r="R2697" s="73" t="s">
        <v>57</v>
      </c>
      <c r="V2697" s="60" t="str">
        <f>W2697&amp;H2697</f>
        <v>9900белый</v>
      </c>
      <c r="W2697" s="60" t="str">
        <f>_xlfn.LET(_xlpm.TextCell,TEXT(G2697,"###"),IF(_xlpm.TextCell&lt;&gt;"",IF(StyleSpaceSplit,IFERROR(IF(FIND(" ",_xlpm.TextCell)&gt;=1,MID(_xlpm.TextCell,1,FIND(" ",_xlpm.TextCell)-1),_xlpm.TextCell),_xlpm.TextCell),_xlpm.TextCell),""))</f>
        <v>9900</v>
      </c>
      <c r="X2697" s="60" t="str">
        <f>IF(A2697&lt;&gt;"",IFERROR(IF(FIND(" ",G2697)&gt;=1,MID(G2697,FIND(" ",G2697)+1,LEN(G2697)),""),""),"")</f>
        <v/>
      </c>
      <c r="AC2697" s="51">
        <f>IFERROR(VALUE(MID($C2697,1,2)),0)</f>
        <v>80</v>
      </c>
      <c r="AD2697" s="44">
        <f>IFERROR(VALUE(MID($C2697,4,3)),0)</f>
        <v>231</v>
      </c>
      <c r="AE2697" s="51">
        <f>VALUE(RIGHT("00"&amp;AC2697,2)&amp;RIGHT("000"&amp;AD2697,3))</f>
        <v>80231</v>
      </c>
    </row>
    <row r="2698" spans="1:31">
      <c r="A2698" s="60" t="str">
        <f>IF(G2698&amp;Q2698&lt;&gt;"",W2698&amp;Q2698,"")</f>
        <v>9900black</v>
      </c>
      <c r="B2698" s="60" t="str">
        <f>IF(C2698&lt;&gt;"",LEFT(C2698,9),"")</f>
        <v>80-231-09</v>
      </c>
      <c r="C2698" s="73" t="s">
        <v>7876</v>
      </c>
      <c r="D2698" s="73" t="s">
        <v>7877</v>
      </c>
      <c r="E2698" s="73" t="s">
        <v>956</v>
      </c>
      <c r="F2698" s="74">
        <v>55</v>
      </c>
      <c r="G2698" s="73">
        <v>9900</v>
      </c>
      <c r="H2698" s="73" t="s">
        <v>53</v>
      </c>
      <c r="I2698" s="73" t="s">
        <v>964</v>
      </c>
      <c r="J2698" s="73" t="s">
        <v>343</v>
      </c>
      <c r="K2698" s="73" t="s">
        <v>382</v>
      </c>
      <c r="L2698" s="73" t="s">
        <v>383</v>
      </c>
      <c r="M2698" s="73" t="s">
        <v>389</v>
      </c>
      <c r="O2698" s="73" t="s">
        <v>386</v>
      </c>
      <c r="P2698" s="73" t="s">
        <v>907</v>
      </c>
      <c r="Q2698" s="73" t="s">
        <v>928</v>
      </c>
      <c r="R2698" s="73" t="s">
        <v>53</v>
      </c>
      <c r="V2698" s="60" t="str">
        <f>W2698&amp;H2698</f>
        <v>9900черный</v>
      </c>
      <c r="W2698" s="60" t="str">
        <f>_xlfn.LET(_xlpm.TextCell,TEXT(G2698,"###"),IF(_xlpm.TextCell&lt;&gt;"",IF(StyleSpaceSplit,IFERROR(IF(FIND(" ",_xlpm.TextCell)&gt;=1,MID(_xlpm.TextCell,1,FIND(" ",_xlpm.TextCell)-1),_xlpm.TextCell),_xlpm.TextCell),_xlpm.TextCell),""))</f>
        <v>9900</v>
      </c>
      <c r="X2698" s="60" t="str">
        <f>IF(A2698&lt;&gt;"",IFERROR(IF(FIND(" ",G2698)&gt;=1,MID(G2698,FIND(" ",G2698)+1,LEN(G2698)),""),""),"")</f>
        <v/>
      </c>
      <c r="AC2698" s="51">
        <f>IFERROR(VALUE(MID($C2698,1,2)),0)</f>
        <v>80</v>
      </c>
      <c r="AD2698" s="44">
        <f>IFERROR(VALUE(MID($C2698,4,3)),0)</f>
        <v>231</v>
      </c>
      <c r="AE2698" s="51">
        <f>VALUE(RIGHT("00"&amp;AC2698,2)&amp;RIGHT("000"&amp;AD2698,3))</f>
        <v>80231</v>
      </c>
    </row>
    <row r="2699" spans="1:31">
      <c r="A2699" s="60" t="str">
        <f>IF(G2699&amp;Q2699&lt;&gt;"",W2699&amp;Q2699,"")</f>
        <v>9900black</v>
      </c>
      <c r="B2699" s="60" t="str">
        <f>IF(C2699&lt;&gt;"",LEFT(C2699,9),"")</f>
        <v>80-231-09</v>
      </c>
      <c r="C2699" s="73" t="s">
        <v>7878</v>
      </c>
      <c r="D2699" s="73" t="s">
        <v>7877</v>
      </c>
      <c r="E2699" s="73" t="s">
        <v>904</v>
      </c>
      <c r="F2699" s="74">
        <v>57</v>
      </c>
      <c r="G2699" s="73">
        <v>9900</v>
      </c>
      <c r="H2699" s="73" t="s">
        <v>53</v>
      </c>
      <c r="I2699" s="73" t="s">
        <v>964</v>
      </c>
      <c r="J2699" s="73" t="s">
        <v>343</v>
      </c>
      <c r="K2699" s="73" t="s">
        <v>382</v>
      </c>
      <c r="L2699" s="73" t="s">
        <v>383</v>
      </c>
      <c r="M2699" s="73" t="s">
        <v>389</v>
      </c>
      <c r="O2699" s="73" t="s">
        <v>386</v>
      </c>
      <c r="P2699" s="73" t="s">
        <v>907</v>
      </c>
      <c r="Q2699" s="73" t="s">
        <v>928</v>
      </c>
      <c r="R2699" s="73" t="s">
        <v>53</v>
      </c>
      <c r="V2699" s="60" t="str">
        <f>W2699&amp;H2699</f>
        <v>9900черный</v>
      </c>
      <c r="W2699" s="60" t="str">
        <f>_xlfn.LET(_xlpm.TextCell,TEXT(G2699,"###"),IF(_xlpm.TextCell&lt;&gt;"",IF(StyleSpaceSplit,IFERROR(IF(FIND(" ",_xlpm.TextCell)&gt;=1,MID(_xlpm.TextCell,1,FIND(" ",_xlpm.TextCell)-1),_xlpm.TextCell),_xlpm.TextCell),_xlpm.TextCell),""))</f>
        <v>9900</v>
      </c>
      <c r="X2699" s="60" t="str">
        <f>IF(A2699&lt;&gt;"",IFERROR(IF(FIND(" ",G2699)&gt;=1,MID(G2699,FIND(" ",G2699)+1,LEN(G2699)),""),""),"")</f>
        <v/>
      </c>
      <c r="AC2699" s="51">
        <f>IFERROR(VALUE(MID($C2699,1,2)),0)</f>
        <v>80</v>
      </c>
      <c r="AD2699" s="44">
        <f>IFERROR(VALUE(MID($C2699,4,3)),0)</f>
        <v>231</v>
      </c>
      <c r="AE2699" s="51">
        <f>VALUE(RIGHT("00"&amp;AC2699,2)&amp;RIGHT("000"&amp;AD2699,3))</f>
        <v>80231</v>
      </c>
    </row>
    <row r="2700" spans="1:31">
      <c r="A2700" s="60" t="str">
        <f>IF(G2700&amp;Q2700&lt;&gt;"",W2700&amp;Q2700,"")</f>
        <v>ACCOLAbeige</v>
      </c>
      <c r="B2700" s="60" t="str">
        <f>IF(C2700&lt;&gt;"",LEFT(C2700,9),"")</f>
        <v>80-140-02</v>
      </c>
      <c r="C2700" s="73" t="s">
        <v>7883</v>
      </c>
      <c r="D2700" s="73" t="s">
        <v>7884</v>
      </c>
      <c r="E2700" s="73" t="s">
        <v>931</v>
      </c>
      <c r="F2700" s="74">
        <v>0</v>
      </c>
      <c r="G2700" s="73" t="s">
        <v>7385</v>
      </c>
      <c r="H2700" s="73" t="s">
        <v>95</v>
      </c>
      <c r="I2700" s="73" t="s">
        <v>1494</v>
      </c>
      <c r="J2700" s="73" t="s">
        <v>342</v>
      </c>
      <c r="K2700" s="73" t="s">
        <v>387</v>
      </c>
      <c r="L2700" s="73" t="s">
        <v>383</v>
      </c>
      <c r="M2700" s="73" t="s">
        <v>389</v>
      </c>
      <c r="N2700" s="73" t="s">
        <v>45</v>
      </c>
      <c r="O2700" s="73" t="s">
        <v>386</v>
      </c>
      <c r="P2700" s="73" t="s">
        <v>907</v>
      </c>
      <c r="Q2700" s="73" t="s">
        <v>937</v>
      </c>
      <c r="R2700" s="73" t="s">
        <v>63</v>
      </c>
      <c r="V2700" s="60" t="str">
        <f>W2700&amp;H2700</f>
        <v>ACCOLAбежевый / розовый</v>
      </c>
      <c r="W2700" s="60" t="str">
        <f>_xlfn.LET(_xlpm.TextCell,TEXT(G2700,"###"),IF(_xlpm.TextCell&lt;&gt;"",IF(StyleSpaceSplit,IFERROR(IF(FIND(" ",_xlpm.TextCell)&gt;=1,MID(_xlpm.TextCell,1,FIND(" ",_xlpm.TextCell)-1),_xlpm.TextCell),_xlpm.TextCell),_xlpm.TextCell),""))</f>
        <v>ACCOLA</v>
      </c>
      <c r="X2700" s="60" t="str">
        <f>IF(A2700&lt;&gt;"",IFERROR(IF(FIND(" ",G2700)&gt;=1,MID(G2700,FIND(" ",G2700)+1,LEN(G2700)),""),""),"")</f>
        <v/>
      </c>
      <c r="AC2700" s="51">
        <f>IFERROR(VALUE(MID($C2700,1,2)),0)</f>
        <v>80</v>
      </c>
      <c r="AD2700" s="44">
        <f>IFERROR(VALUE(MID($C2700,4,3)),0)</f>
        <v>140</v>
      </c>
      <c r="AE2700" s="51">
        <f>VALUE(RIGHT("00"&amp;AC2700,2)&amp;RIGHT("000"&amp;AD2700,3))</f>
        <v>80140</v>
      </c>
    </row>
    <row r="2701" spans="1:31">
      <c r="A2701" s="60" t="str">
        <f>IF(G2701&amp;Q2701&lt;&gt;"",W2701&amp;Q2701,"")</f>
        <v>ACCOLAtaupe</v>
      </c>
      <c r="B2701" s="60" t="str">
        <f>IF(C2701&lt;&gt;"",LEFT(C2701,9),"")</f>
        <v>80-140-17</v>
      </c>
      <c r="C2701" s="73" t="s">
        <v>7885</v>
      </c>
      <c r="D2701" s="73" t="s">
        <v>7886</v>
      </c>
      <c r="E2701" s="73" t="s">
        <v>931</v>
      </c>
      <c r="F2701" s="74">
        <v>0</v>
      </c>
      <c r="G2701" s="73" t="s">
        <v>7385</v>
      </c>
      <c r="H2701" s="73" t="s">
        <v>110</v>
      </c>
      <c r="I2701" s="73" t="s">
        <v>1494</v>
      </c>
      <c r="J2701" s="73" t="s">
        <v>342</v>
      </c>
      <c r="K2701" s="73" t="s">
        <v>387</v>
      </c>
      <c r="L2701" s="73" t="s">
        <v>383</v>
      </c>
      <c r="M2701" s="73" t="s">
        <v>389</v>
      </c>
      <c r="N2701" s="73" t="s">
        <v>45</v>
      </c>
      <c r="O2701" s="73" t="s">
        <v>386</v>
      </c>
      <c r="P2701" s="73" t="s">
        <v>907</v>
      </c>
      <c r="Q2701" s="73" t="s">
        <v>1291</v>
      </c>
      <c r="R2701" s="73" t="s">
        <v>57</v>
      </c>
      <c r="V2701" s="60" t="str">
        <f>W2701&amp;H2701</f>
        <v>ACCOLAбелый / коричневый</v>
      </c>
      <c r="W2701" s="60" t="str">
        <f>_xlfn.LET(_xlpm.TextCell,TEXT(G2701,"###"),IF(_xlpm.TextCell&lt;&gt;"",IF(StyleSpaceSplit,IFERROR(IF(FIND(" ",_xlpm.TextCell)&gt;=1,MID(_xlpm.TextCell,1,FIND(" ",_xlpm.TextCell)-1),_xlpm.TextCell),_xlpm.TextCell),_xlpm.TextCell),""))</f>
        <v>ACCOLA</v>
      </c>
      <c r="X2701" s="60" t="str">
        <f>IF(A2701&lt;&gt;"",IFERROR(IF(FIND(" ",G2701)&gt;=1,MID(G2701,FIND(" ",G2701)+1,LEN(G2701)),""),""),"")</f>
        <v/>
      </c>
      <c r="AC2701" s="51">
        <f>IFERROR(VALUE(MID($C2701,1,2)),0)</f>
        <v>80</v>
      </c>
      <c r="AD2701" s="44">
        <f>IFERROR(VALUE(MID($C2701,4,3)),0)</f>
        <v>140</v>
      </c>
      <c r="AE2701" s="51">
        <f>VALUE(RIGHT("00"&amp;AC2701,2)&amp;RIGHT("000"&amp;AD2701,3))</f>
        <v>80140</v>
      </c>
    </row>
    <row r="2702" spans="1:31">
      <c r="A2702" s="60" t="str">
        <f>IF(G2702&amp;Q2702&lt;&gt;"",W2702&amp;Q2702,"")</f>
        <v>ACCOLAblack</v>
      </c>
      <c r="B2702" s="60" t="str">
        <f>IF(C2702&lt;&gt;"",LEFT(C2702,9),"")</f>
        <v>80-140-09</v>
      </c>
      <c r="C2702" s="73" t="s">
        <v>7383</v>
      </c>
      <c r="D2702" s="73" t="s">
        <v>7384</v>
      </c>
      <c r="E2702" s="73" t="s">
        <v>931</v>
      </c>
      <c r="F2702" s="74">
        <v>0</v>
      </c>
      <c r="G2702" s="73" t="s">
        <v>7385</v>
      </c>
      <c r="H2702" s="73" t="s">
        <v>53</v>
      </c>
      <c r="I2702" s="73" t="s">
        <v>1494</v>
      </c>
      <c r="J2702" s="73" t="s">
        <v>342</v>
      </c>
      <c r="K2702" s="73" t="s">
        <v>387</v>
      </c>
      <c r="L2702" s="73" t="s">
        <v>383</v>
      </c>
      <c r="M2702" s="73" t="s">
        <v>389</v>
      </c>
      <c r="N2702" s="73" t="s">
        <v>45</v>
      </c>
      <c r="O2702" s="73" t="s">
        <v>386</v>
      </c>
      <c r="P2702" s="73" t="s">
        <v>907</v>
      </c>
      <c r="Q2702" s="73" t="s">
        <v>928</v>
      </c>
      <c r="R2702" s="73" t="s">
        <v>53</v>
      </c>
      <c r="V2702" s="60" t="str">
        <f>W2702&amp;H2702</f>
        <v>ACCOLAчерный</v>
      </c>
      <c r="W2702" s="60" t="str">
        <f>_xlfn.LET(_xlpm.TextCell,TEXT(G2702,"###"),IF(_xlpm.TextCell&lt;&gt;"",IF(StyleSpaceSplit,IFERROR(IF(FIND(" ",_xlpm.TextCell)&gt;=1,MID(_xlpm.TextCell,1,FIND(" ",_xlpm.TextCell)-1),_xlpm.TextCell),_xlpm.TextCell),_xlpm.TextCell),""))</f>
        <v>ACCOLA</v>
      </c>
      <c r="X2702" s="60" t="str">
        <f>IF(A2702&lt;&gt;"",IFERROR(IF(FIND(" ",G2702)&gt;=1,MID(G2702,FIND(" ",G2702)+1,LEN(G2702)),""),""),"")</f>
        <v/>
      </c>
      <c r="AC2702" s="51">
        <f>IFERROR(VALUE(MID($C2702,1,2)),0)</f>
        <v>80</v>
      </c>
      <c r="AD2702" s="44">
        <f>IFERROR(VALUE(MID($C2702,4,3)),0)</f>
        <v>140</v>
      </c>
      <c r="AE2702" s="51">
        <f>VALUE(RIGHT("00"&amp;AC2702,2)&amp;RIGHT("000"&amp;AD2702,3))</f>
        <v>80140</v>
      </c>
    </row>
    <row r="2703" spans="1:31">
      <c r="A2703" s="60" t="str">
        <f>IF(G2703&amp;Q2703&lt;&gt;"",W2703&amp;Q2703,"")</f>
        <v>ARGOTAbeige</v>
      </c>
      <c r="B2703" s="60" t="str">
        <f>IF(C2703&lt;&gt;"",LEFT(C2703,9),"")</f>
        <v>80-141-14</v>
      </c>
      <c r="C2703" s="73" t="s">
        <v>7386</v>
      </c>
      <c r="D2703" s="73" t="s">
        <v>7387</v>
      </c>
      <c r="E2703" s="73" t="s">
        <v>931</v>
      </c>
      <c r="F2703" s="74">
        <v>0</v>
      </c>
      <c r="G2703" s="73" t="s">
        <v>7388</v>
      </c>
      <c r="H2703" s="73" t="s">
        <v>86</v>
      </c>
      <c r="I2703" s="73" t="s">
        <v>1494</v>
      </c>
      <c r="J2703" s="73" t="s">
        <v>342</v>
      </c>
      <c r="K2703" s="73" t="s">
        <v>387</v>
      </c>
      <c r="L2703" s="73" t="s">
        <v>383</v>
      </c>
      <c r="M2703" s="73" t="s">
        <v>389</v>
      </c>
      <c r="N2703" s="73" t="s">
        <v>45</v>
      </c>
      <c r="O2703" s="73" t="s">
        <v>386</v>
      </c>
      <c r="P2703" s="73" t="s">
        <v>907</v>
      </c>
      <c r="Q2703" s="73" t="s">
        <v>937</v>
      </c>
      <c r="R2703" s="73" t="s">
        <v>86</v>
      </c>
      <c r="V2703" s="60" t="str">
        <f>W2703&amp;H2703</f>
        <v>ARGOTAкоричневый</v>
      </c>
      <c r="W2703" s="60" t="str">
        <f>_xlfn.LET(_xlpm.TextCell,TEXT(G2703,"###"),IF(_xlpm.TextCell&lt;&gt;"",IF(StyleSpaceSplit,IFERROR(IF(FIND(" ",_xlpm.TextCell)&gt;=1,MID(_xlpm.TextCell,1,FIND(" ",_xlpm.TextCell)-1),_xlpm.TextCell),_xlpm.TextCell),_xlpm.TextCell),""))</f>
        <v>ARGOTA</v>
      </c>
      <c r="X2703" s="60" t="str">
        <f>IF(A2703&lt;&gt;"",IFERROR(IF(FIND(" ",G2703)&gt;=1,MID(G2703,FIND(" ",G2703)+1,LEN(G2703)),""),""),"")</f>
        <v/>
      </c>
      <c r="AC2703" s="51">
        <f>IFERROR(VALUE(MID($C2703,1,2)),0)</f>
        <v>80</v>
      </c>
      <c r="AD2703" s="44">
        <f>IFERROR(VALUE(MID($C2703,4,3)),0)</f>
        <v>141</v>
      </c>
      <c r="AE2703" s="51">
        <f>VALUE(RIGHT("00"&amp;AC2703,2)&amp;RIGHT("000"&amp;AD2703,3))</f>
        <v>80141</v>
      </c>
    </row>
    <row r="2704" spans="1:31">
      <c r="A2704" s="60" t="str">
        <f>IF(G2704&amp;Q2704&lt;&gt;"",W2704&amp;Q2704,"")</f>
        <v>AURALblack</v>
      </c>
      <c r="B2704" s="60" t="str">
        <f>IF(C2704&lt;&gt;"",LEFT(C2704,9),"")</f>
        <v>80-314-52</v>
      </c>
      <c r="C2704" s="73" t="s">
        <v>1500</v>
      </c>
      <c r="D2704" s="73" t="s">
        <v>1501</v>
      </c>
      <c r="E2704" s="73" t="s">
        <v>931</v>
      </c>
      <c r="F2704" s="74">
        <v>0</v>
      </c>
      <c r="G2704" s="73" t="s">
        <v>1502</v>
      </c>
      <c r="H2704" s="73" t="s">
        <v>53</v>
      </c>
      <c r="I2704" s="73" t="s">
        <v>1503</v>
      </c>
      <c r="J2704" s="73" t="s">
        <v>340</v>
      </c>
      <c r="K2704" s="73" t="s">
        <v>382</v>
      </c>
      <c r="L2704" s="73" t="s">
        <v>383</v>
      </c>
      <c r="M2704" s="73" t="s">
        <v>389</v>
      </c>
      <c r="N2704" s="73" t="s">
        <v>45</v>
      </c>
      <c r="O2704" s="73" t="s">
        <v>386</v>
      </c>
      <c r="P2704" s="73" t="s">
        <v>907</v>
      </c>
      <c r="Q2704" s="73" t="s">
        <v>928</v>
      </c>
      <c r="R2704" s="73" t="s">
        <v>53</v>
      </c>
      <c r="V2704" s="60" t="str">
        <f>W2704&amp;H2704</f>
        <v>AURALчерный</v>
      </c>
      <c r="W2704" s="60" t="str">
        <f>_xlfn.LET(_xlpm.TextCell,TEXT(G2704,"###"),IF(_xlpm.TextCell&lt;&gt;"",IF(StyleSpaceSplit,IFERROR(IF(FIND(" ",_xlpm.TextCell)&gt;=1,MID(_xlpm.TextCell,1,FIND(" ",_xlpm.TextCell)-1),_xlpm.TextCell),_xlpm.TextCell),_xlpm.TextCell),""))</f>
        <v>AURAL</v>
      </c>
      <c r="X2704" s="60" t="str">
        <f>IF(A2704&lt;&gt;"",IFERROR(IF(FIND(" ",G2704)&gt;=1,MID(G2704,FIND(" ",G2704)+1,LEN(G2704)),""),""),"")</f>
        <v/>
      </c>
      <c r="AC2704" s="51">
        <f>IFERROR(VALUE(MID($C2704,1,2)),0)</f>
        <v>80</v>
      </c>
      <c r="AD2704" s="44">
        <f>IFERROR(VALUE(MID($C2704,4,3)),0)</f>
        <v>314</v>
      </c>
      <c r="AE2704" s="51">
        <f>VALUE(RIGHT("00"&amp;AC2704,2)&amp;RIGHT("000"&amp;AD2704,3))</f>
        <v>80314</v>
      </c>
    </row>
    <row r="2705" spans="1:31">
      <c r="A2705" s="60" t="str">
        <f>IF(G2705&amp;Q2705&lt;&gt;"",W2705&amp;Q2705,"")</f>
        <v>AURAL 001grey</v>
      </c>
      <c r="B2705" s="60" t="str">
        <f>IF(C2705&lt;&gt;"",LEFT(C2705,9),"")</f>
        <v>80-554-08</v>
      </c>
      <c r="C2705" s="73" t="s">
        <v>3693</v>
      </c>
      <c r="D2705" s="73" t="s">
        <v>3694</v>
      </c>
      <c r="E2705" s="73" t="s">
        <v>904</v>
      </c>
      <c r="F2705" s="74">
        <v>57</v>
      </c>
      <c r="G2705" s="73" t="s">
        <v>1883</v>
      </c>
      <c r="H2705" s="73" t="s">
        <v>83</v>
      </c>
      <c r="I2705" s="73" t="s">
        <v>1884</v>
      </c>
      <c r="J2705" s="73" t="s">
        <v>340</v>
      </c>
      <c r="K2705" s="73" t="s">
        <v>387</v>
      </c>
      <c r="L2705" s="73" t="s">
        <v>383</v>
      </c>
      <c r="M2705" s="73" t="s">
        <v>389</v>
      </c>
      <c r="N2705" s="73" t="s">
        <v>46</v>
      </c>
      <c r="O2705" s="73" t="s">
        <v>386</v>
      </c>
      <c r="P2705" s="73" t="s">
        <v>907</v>
      </c>
      <c r="Q2705" s="73" t="s">
        <v>917</v>
      </c>
      <c r="R2705" s="73" t="s">
        <v>83</v>
      </c>
      <c r="V2705" s="60" t="str">
        <f>W2705&amp;H2705</f>
        <v>AURAL 001серый</v>
      </c>
      <c r="W2705" s="60" t="str">
        <f>_xlfn.LET(_xlpm.TextCell,TEXT(G2705,"###"),IF(_xlpm.TextCell&lt;&gt;"",IF(StyleSpaceSplit,IFERROR(IF(FIND(" ",_xlpm.TextCell)&gt;=1,MID(_xlpm.TextCell,1,FIND(" ",_xlpm.TextCell)-1),_xlpm.TextCell),_xlpm.TextCell),_xlpm.TextCell),""))</f>
        <v>AURAL 001</v>
      </c>
      <c r="X2705" s="60" t="str">
        <f>IF(A2705&lt;&gt;"",IFERROR(IF(FIND(" ",G2705)&gt;=1,MID(G2705,FIND(" ",G2705)+1,LEN(G2705)),""),""),"")</f>
        <v>001</v>
      </c>
      <c r="AC2705" s="51">
        <f>IFERROR(VALUE(MID($C2705,1,2)),0)</f>
        <v>80</v>
      </c>
      <c r="AD2705" s="44">
        <f>IFERROR(VALUE(MID($C2705,4,3)),0)</f>
        <v>554</v>
      </c>
      <c r="AE2705" s="51">
        <f>VALUE(RIGHT("00"&amp;AC2705,2)&amp;RIGHT("000"&amp;AD2705,3))</f>
        <v>80554</v>
      </c>
    </row>
    <row r="2706" spans="1:31">
      <c r="A2706" s="60" t="str">
        <f>IF(G2706&amp;Q2706&lt;&gt;"",W2706&amp;Q2706,"")</f>
        <v>AURAL 001black</v>
      </c>
      <c r="B2706" s="60" t="str">
        <f>IF(C2706&lt;&gt;"",LEFT(C2706,9),"")</f>
        <v>80-554-09</v>
      </c>
      <c r="C2706" s="73" t="s">
        <v>1881</v>
      </c>
      <c r="D2706" s="73" t="s">
        <v>1882</v>
      </c>
      <c r="E2706" s="73" t="s">
        <v>904</v>
      </c>
      <c r="F2706" s="74">
        <v>57</v>
      </c>
      <c r="G2706" s="73" t="s">
        <v>1883</v>
      </c>
      <c r="H2706" s="73" t="s">
        <v>53</v>
      </c>
      <c r="I2706" s="73" t="s">
        <v>1884</v>
      </c>
      <c r="J2706" s="73" t="s">
        <v>340</v>
      </c>
      <c r="K2706" s="73" t="s">
        <v>387</v>
      </c>
      <c r="L2706" s="73" t="s">
        <v>383</v>
      </c>
      <c r="M2706" s="73" t="s">
        <v>389</v>
      </c>
      <c r="N2706" s="73" t="s">
        <v>46</v>
      </c>
      <c r="O2706" s="73" t="s">
        <v>386</v>
      </c>
      <c r="P2706" s="73" t="s">
        <v>907</v>
      </c>
      <c r="Q2706" s="73" t="s">
        <v>928</v>
      </c>
      <c r="R2706" s="73" t="s">
        <v>53</v>
      </c>
      <c r="V2706" s="60" t="str">
        <f>W2706&amp;H2706</f>
        <v>AURAL 001черный</v>
      </c>
      <c r="W2706" s="60" t="str">
        <f>_xlfn.LET(_xlpm.TextCell,TEXT(G2706,"###"),IF(_xlpm.TextCell&lt;&gt;"",IF(StyleSpaceSplit,IFERROR(IF(FIND(" ",_xlpm.TextCell)&gt;=1,MID(_xlpm.TextCell,1,FIND(" ",_xlpm.TextCell)-1),_xlpm.TextCell),_xlpm.TextCell),_xlpm.TextCell),""))</f>
        <v>AURAL 001</v>
      </c>
      <c r="X2706" s="60" t="str">
        <f>IF(A2706&lt;&gt;"",IFERROR(IF(FIND(" ",G2706)&gt;=1,MID(G2706,FIND(" ",G2706)+1,LEN(G2706)),""),""),"")</f>
        <v>001</v>
      </c>
      <c r="AC2706" s="51">
        <f>IFERROR(VALUE(MID($C2706,1,2)),0)</f>
        <v>80</v>
      </c>
      <c r="AD2706" s="44">
        <f>IFERROR(VALUE(MID($C2706,4,3)),0)</f>
        <v>554</v>
      </c>
      <c r="AE2706" s="51">
        <f>VALUE(RIGHT("00"&amp;AC2706,2)&amp;RIGHT("000"&amp;AD2706,3))</f>
        <v>80554</v>
      </c>
    </row>
    <row r="2707" spans="1:31">
      <c r="A2707" s="60" t="str">
        <f>IF(G2707&amp;Q2707&lt;&gt;"",W2707&amp;Q2707,"")</f>
        <v>AZURITEblue</v>
      </c>
      <c r="B2707" s="60" t="str">
        <f>IF(C2707&lt;&gt;"",LEFT(C2707,9),"")</f>
        <v>80-021-06</v>
      </c>
      <c r="C2707" s="73" t="s">
        <v>7714</v>
      </c>
      <c r="D2707" s="73" t="s">
        <v>7715</v>
      </c>
      <c r="E2707" s="73" t="s">
        <v>931</v>
      </c>
      <c r="F2707" s="74">
        <v>0</v>
      </c>
      <c r="G2707" s="73" t="s">
        <v>7716</v>
      </c>
      <c r="H2707" s="73" t="s">
        <v>71</v>
      </c>
      <c r="I2707" s="73" t="s">
        <v>7717</v>
      </c>
      <c r="J2707" s="73" t="s">
        <v>342</v>
      </c>
      <c r="K2707" s="73" t="s">
        <v>387</v>
      </c>
      <c r="L2707" s="73" t="s">
        <v>383</v>
      </c>
      <c r="M2707" s="73" t="s">
        <v>388</v>
      </c>
      <c r="O2707" s="73" t="s">
        <v>386</v>
      </c>
      <c r="P2707" s="73" t="s">
        <v>907</v>
      </c>
      <c r="Q2707" s="73" t="s">
        <v>932</v>
      </c>
      <c r="R2707" s="73" t="s">
        <v>71</v>
      </c>
      <c r="V2707" s="60" t="str">
        <f>W2707&amp;H2707</f>
        <v>AZURITEсиний</v>
      </c>
      <c r="W2707" s="60" t="str">
        <f>_xlfn.LET(_xlpm.TextCell,TEXT(G2707,"###"),IF(_xlpm.TextCell&lt;&gt;"",IF(StyleSpaceSplit,IFERROR(IF(FIND(" ",_xlpm.TextCell)&gt;=1,MID(_xlpm.TextCell,1,FIND(" ",_xlpm.TextCell)-1),_xlpm.TextCell),_xlpm.TextCell),_xlpm.TextCell),""))</f>
        <v>AZURITE</v>
      </c>
      <c r="X2707" s="60" t="str">
        <f>IF(A2707&lt;&gt;"",IFERROR(IF(FIND(" ",G2707)&gt;=1,MID(G2707,FIND(" ",G2707)+1,LEN(G2707)),""),""),"")</f>
        <v/>
      </c>
      <c r="AC2707" s="51">
        <f>IFERROR(VALUE(MID($C2707,1,2)),0)</f>
        <v>80</v>
      </c>
      <c r="AD2707" s="44">
        <f>IFERROR(VALUE(MID($C2707,4,3)),0)</f>
        <v>21</v>
      </c>
      <c r="AE2707" s="51">
        <f>VALUE(RIGHT("00"&amp;AC2707,2)&amp;RIGHT("000"&amp;AD2707,3))</f>
        <v>80021</v>
      </c>
    </row>
    <row r="2708" spans="1:31">
      <c r="A2708" s="60" t="str">
        <f>IF(G2708&amp;Q2708&lt;&gt;"",W2708&amp;Q2708,"")</f>
        <v>BACALLbrown</v>
      </c>
      <c r="B2708" s="60" t="str">
        <f>IF(C2708&lt;&gt;"",LEFT(C2708,9),"")</f>
        <v>80-142-14</v>
      </c>
      <c r="C2708" s="73" t="s">
        <v>3102</v>
      </c>
      <c r="D2708" s="73" t="s">
        <v>3103</v>
      </c>
      <c r="E2708" s="73" t="s">
        <v>931</v>
      </c>
      <c r="F2708" s="74">
        <v>0</v>
      </c>
      <c r="G2708" s="73" t="s">
        <v>3104</v>
      </c>
      <c r="H2708" s="73" t="s">
        <v>86</v>
      </c>
      <c r="I2708" s="73" t="s">
        <v>1494</v>
      </c>
      <c r="J2708" s="73" t="s">
        <v>342</v>
      </c>
      <c r="K2708" s="73" t="s">
        <v>382</v>
      </c>
      <c r="L2708" s="73" t="s">
        <v>383</v>
      </c>
      <c r="M2708" s="73" t="s">
        <v>389</v>
      </c>
      <c r="N2708" s="73" t="s">
        <v>45</v>
      </c>
      <c r="O2708" s="73" t="s">
        <v>386</v>
      </c>
      <c r="P2708" s="73" t="s">
        <v>907</v>
      </c>
      <c r="Q2708" s="73" t="s">
        <v>1033</v>
      </c>
      <c r="R2708" s="73" t="s">
        <v>86</v>
      </c>
      <c r="V2708" s="60" t="str">
        <f>W2708&amp;H2708</f>
        <v>BACALLкоричневый</v>
      </c>
      <c r="W2708" s="60" t="str">
        <f>_xlfn.LET(_xlpm.TextCell,TEXT(G2708,"###"),IF(_xlpm.TextCell&lt;&gt;"",IF(StyleSpaceSplit,IFERROR(IF(FIND(" ",_xlpm.TextCell)&gt;=1,MID(_xlpm.TextCell,1,FIND(" ",_xlpm.TextCell)-1),_xlpm.TextCell),_xlpm.TextCell),_xlpm.TextCell),""))</f>
        <v>BACALL</v>
      </c>
      <c r="X2708" s="60" t="str">
        <f>IF(A2708&lt;&gt;"",IFERROR(IF(FIND(" ",G2708)&gt;=1,MID(G2708,FIND(" ",G2708)+1,LEN(G2708)),""),""),"")</f>
        <v/>
      </c>
      <c r="AC2708" s="51">
        <f>IFERROR(VALUE(MID($C2708,1,2)),0)</f>
        <v>80</v>
      </c>
      <c r="AD2708" s="44">
        <f>IFERROR(VALUE(MID($C2708,4,3)),0)</f>
        <v>142</v>
      </c>
      <c r="AE2708" s="51">
        <f>VALUE(RIGHT("00"&amp;AC2708,2)&amp;RIGHT("000"&amp;AD2708,3))</f>
        <v>80142</v>
      </c>
    </row>
    <row r="2709" spans="1:31">
      <c r="A2709" s="60" t="str">
        <f>IF(G2709&amp;Q2709&lt;&gt;"",W2709&amp;Q2709,"")</f>
        <v>BACALLblack</v>
      </c>
      <c r="B2709" s="60" t="str">
        <f>IF(C2709&lt;&gt;"",LEFT(C2709,9),"")</f>
        <v>80-142-09</v>
      </c>
      <c r="C2709" s="73" t="s">
        <v>7389</v>
      </c>
      <c r="D2709" s="73" t="s">
        <v>7390</v>
      </c>
      <c r="E2709" s="73" t="s">
        <v>931</v>
      </c>
      <c r="F2709" s="74">
        <v>0</v>
      </c>
      <c r="G2709" s="73" t="s">
        <v>3104</v>
      </c>
      <c r="H2709" s="73" t="s">
        <v>53</v>
      </c>
      <c r="I2709" s="73" t="s">
        <v>1494</v>
      </c>
      <c r="J2709" s="73" t="s">
        <v>342</v>
      </c>
      <c r="K2709" s="73" t="s">
        <v>387</v>
      </c>
      <c r="L2709" s="73" t="s">
        <v>383</v>
      </c>
      <c r="M2709" s="73" t="s">
        <v>389</v>
      </c>
      <c r="N2709" s="73" t="s">
        <v>45</v>
      </c>
      <c r="O2709" s="73" t="s">
        <v>386</v>
      </c>
      <c r="P2709" s="73" t="s">
        <v>907</v>
      </c>
      <c r="Q2709" s="73" t="s">
        <v>928</v>
      </c>
      <c r="R2709" s="73" t="s">
        <v>53</v>
      </c>
      <c r="V2709" s="60" t="str">
        <f>W2709&amp;H2709</f>
        <v>BACALLчерный</v>
      </c>
      <c r="W2709" s="60" t="str">
        <f>_xlfn.LET(_xlpm.TextCell,TEXT(G2709,"###"),IF(_xlpm.TextCell&lt;&gt;"",IF(StyleSpaceSplit,IFERROR(IF(FIND(" ",_xlpm.TextCell)&gt;=1,MID(_xlpm.TextCell,1,FIND(" ",_xlpm.TextCell)-1),_xlpm.TextCell),_xlpm.TextCell),_xlpm.TextCell),""))</f>
        <v>BACALL</v>
      </c>
      <c r="X2709" s="60" t="str">
        <f>IF(A2709&lt;&gt;"",IFERROR(IF(FIND(" ",G2709)&gt;=1,MID(G2709,FIND(" ",G2709)+1,LEN(G2709)),""),""),"")</f>
        <v/>
      </c>
      <c r="AC2709" s="51">
        <f>IFERROR(VALUE(MID($C2709,1,2)),0)</f>
        <v>80</v>
      </c>
      <c r="AD2709" s="44">
        <f>IFERROR(VALUE(MID($C2709,4,3)),0)</f>
        <v>142</v>
      </c>
      <c r="AE2709" s="51">
        <f>VALUE(RIGHT("00"&amp;AC2709,2)&amp;RIGHT("000"&amp;AD2709,3))</f>
        <v>80142</v>
      </c>
    </row>
    <row r="2710" spans="1:31">
      <c r="A2710" s="60" t="str">
        <f>IF(G2710&amp;Q2710&lt;&gt;"",W2710&amp;Q2710,"")</f>
        <v>BANKSwhite</v>
      </c>
      <c r="B2710" s="60" t="str">
        <f>IF(C2710&lt;&gt;"",LEFT(C2710,9),"")</f>
        <v>80-209-17</v>
      </c>
      <c r="C2710" s="73" t="s">
        <v>7896</v>
      </c>
      <c r="D2710" s="73" t="s">
        <v>7897</v>
      </c>
      <c r="E2710" s="73" t="s">
        <v>956</v>
      </c>
      <c r="F2710" s="74">
        <v>55</v>
      </c>
      <c r="G2710" s="73" t="s">
        <v>7893</v>
      </c>
      <c r="H2710" s="73" t="s">
        <v>57</v>
      </c>
      <c r="I2710" s="73" t="s">
        <v>1631</v>
      </c>
      <c r="J2710" s="73" t="s">
        <v>340</v>
      </c>
      <c r="K2710" s="73" t="s">
        <v>387</v>
      </c>
      <c r="L2710" s="73" t="s">
        <v>383</v>
      </c>
      <c r="M2710" s="73" t="s">
        <v>389</v>
      </c>
      <c r="N2710" s="73" t="s">
        <v>46</v>
      </c>
      <c r="O2710" s="73" t="s">
        <v>386</v>
      </c>
      <c r="P2710" s="73" t="s">
        <v>907</v>
      </c>
      <c r="Q2710" s="73" t="s">
        <v>908</v>
      </c>
      <c r="R2710" s="73" t="s">
        <v>57</v>
      </c>
      <c r="V2710" s="60" t="str">
        <f>W2710&amp;H2710</f>
        <v>BANKSбелый</v>
      </c>
      <c r="W2710" s="60" t="str">
        <f>_xlfn.LET(_xlpm.TextCell,TEXT(G2710,"###"),IF(_xlpm.TextCell&lt;&gt;"",IF(StyleSpaceSplit,IFERROR(IF(FIND(" ",_xlpm.TextCell)&gt;=1,MID(_xlpm.TextCell,1,FIND(" ",_xlpm.TextCell)-1),_xlpm.TextCell),_xlpm.TextCell),_xlpm.TextCell),""))</f>
        <v>BANKS</v>
      </c>
      <c r="X2710" s="60" t="str">
        <f>IF(A2710&lt;&gt;"",IFERROR(IF(FIND(" ",G2710)&gt;=1,MID(G2710,FIND(" ",G2710)+1,LEN(G2710)),""),""),"")</f>
        <v/>
      </c>
      <c r="AC2710" s="51">
        <f>IFERROR(VALUE(MID($C2710,1,2)),0)</f>
        <v>80</v>
      </c>
      <c r="AD2710" s="44">
        <f>IFERROR(VALUE(MID($C2710,4,3)),0)</f>
        <v>209</v>
      </c>
      <c r="AE2710" s="51">
        <f>VALUE(RIGHT("00"&amp;AC2710,2)&amp;RIGHT("000"&amp;AD2710,3))</f>
        <v>80209</v>
      </c>
    </row>
    <row r="2711" spans="1:31">
      <c r="A2711" s="60" t="str">
        <f>IF(G2711&amp;Q2711&lt;&gt;"",W2711&amp;Q2711,"")</f>
        <v>BANKSwhite</v>
      </c>
      <c r="B2711" s="60" t="str">
        <f>IF(C2711&lt;&gt;"",LEFT(C2711,9),"")</f>
        <v>80-209-17</v>
      </c>
      <c r="C2711" s="73" t="s">
        <v>7898</v>
      </c>
      <c r="D2711" s="73" t="s">
        <v>7897</v>
      </c>
      <c r="E2711" s="73" t="s">
        <v>904</v>
      </c>
      <c r="F2711" s="74">
        <v>57</v>
      </c>
      <c r="G2711" s="73" t="s">
        <v>7893</v>
      </c>
      <c r="H2711" s="73" t="s">
        <v>57</v>
      </c>
      <c r="I2711" s="73" t="s">
        <v>1631</v>
      </c>
      <c r="J2711" s="73" t="s">
        <v>340</v>
      </c>
      <c r="K2711" s="73" t="s">
        <v>387</v>
      </c>
      <c r="L2711" s="73" t="s">
        <v>383</v>
      </c>
      <c r="M2711" s="73" t="s">
        <v>389</v>
      </c>
      <c r="N2711" s="73" t="s">
        <v>46</v>
      </c>
      <c r="O2711" s="73" t="s">
        <v>386</v>
      </c>
      <c r="P2711" s="73" t="s">
        <v>907</v>
      </c>
      <c r="Q2711" s="73" t="s">
        <v>908</v>
      </c>
      <c r="R2711" s="73" t="s">
        <v>57</v>
      </c>
      <c r="V2711" s="60" t="str">
        <f>W2711&amp;H2711</f>
        <v>BANKSбелый</v>
      </c>
      <c r="W2711" s="60" t="str">
        <f>_xlfn.LET(_xlpm.TextCell,TEXT(G2711,"###"),IF(_xlpm.TextCell&lt;&gt;"",IF(StyleSpaceSplit,IFERROR(IF(FIND(" ",_xlpm.TextCell)&gt;=1,MID(_xlpm.TextCell,1,FIND(" ",_xlpm.TextCell)-1),_xlpm.TextCell),_xlpm.TextCell),_xlpm.TextCell),""))</f>
        <v>BANKS</v>
      </c>
      <c r="X2711" s="60" t="str">
        <f>IF(A2711&lt;&gt;"",IFERROR(IF(FIND(" ",G2711)&gt;=1,MID(G2711,FIND(" ",G2711)+1,LEN(G2711)),""),""),"")</f>
        <v/>
      </c>
      <c r="AC2711" s="51">
        <f>IFERROR(VALUE(MID($C2711,1,2)),0)</f>
        <v>80</v>
      </c>
      <c r="AD2711" s="44">
        <f>IFERROR(VALUE(MID($C2711,4,3)),0)</f>
        <v>209</v>
      </c>
      <c r="AE2711" s="51">
        <f>VALUE(RIGHT("00"&amp;AC2711,2)&amp;RIGHT("000"&amp;AD2711,3))</f>
        <v>80209</v>
      </c>
    </row>
    <row r="2712" spans="1:31">
      <c r="A2712" s="60" t="str">
        <f>IF(G2712&amp;Q2712&lt;&gt;"",W2712&amp;Q2712,"")</f>
        <v>BANKSwhite</v>
      </c>
      <c r="B2712" s="60" t="str">
        <f>IF(C2712&lt;&gt;"",LEFT(C2712,9),"")</f>
        <v>80-209-17</v>
      </c>
      <c r="C2712" s="73" t="s">
        <v>7899</v>
      </c>
      <c r="D2712" s="73" t="s">
        <v>7897</v>
      </c>
      <c r="E2712" s="73" t="s">
        <v>910</v>
      </c>
      <c r="F2712" s="74">
        <v>59</v>
      </c>
      <c r="G2712" s="73" t="s">
        <v>7893</v>
      </c>
      <c r="H2712" s="73" t="s">
        <v>57</v>
      </c>
      <c r="I2712" s="73" t="s">
        <v>1631</v>
      </c>
      <c r="J2712" s="73" t="s">
        <v>340</v>
      </c>
      <c r="K2712" s="73" t="s">
        <v>387</v>
      </c>
      <c r="L2712" s="73" t="s">
        <v>383</v>
      </c>
      <c r="M2712" s="73" t="s">
        <v>389</v>
      </c>
      <c r="N2712" s="73" t="s">
        <v>46</v>
      </c>
      <c r="O2712" s="73" t="s">
        <v>386</v>
      </c>
      <c r="P2712" s="73" t="s">
        <v>907</v>
      </c>
      <c r="Q2712" s="73" t="s">
        <v>908</v>
      </c>
      <c r="R2712" s="73" t="s">
        <v>57</v>
      </c>
      <c r="V2712" s="60" t="str">
        <f>W2712&amp;H2712</f>
        <v>BANKSбелый</v>
      </c>
      <c r="W2712" s="60" t="str">
        <f>_xlfn.LET(_xlpm.TextCell,TEXT(G2712,"###"),IF(_xlpm.TextCell&lt;&gt;"",IF(StyleSpaceSplit,IFERROR(IF(FIND(" ",_xlpm.TextCell)&gt;=1,MID(_xlpm.TextCell,1,FIND(" ",_xlpm.TextCell)-1),_xlpm.TextCell),_xlpm.TextCell),_xlpm.TextCell),""))</f>
        <v>BANKS</v>
      </c>
      <c r="X2712" s="60" t="str">
        <f>IF(A2712&lt;&gt;"",IFERROR(IF(FIND(" ",G2712)&gt;=1,MID(G2712,FIND(" ",G2712)+1,LEN(G2712)),""),""),"")</f>
        <v/>
      </c>
      <c r="AC2712" s="51">
        <f>IFERROR(VALUE(MID($C2712,1,2)),0)</f>
        <v>80</v>
      </c>
      <c r="AD2712" s="44">
        <f>IFERROR(VALUE(MID($C2712,4,3)),0)</f>
        <v>209</v>
      </c>
      <c r="AE2712" s="51">
        <f>VALUE(RIGHT("00"&amp;AC2712,2)&amp;RIGHT("000"&amp;AD2712,3))</f>
        <v>80209</v>
      </c>
    </row>
    <row r="2713" spans="1:31">
      <c r="A2713" s="60" t="str">
        <f>IF(G2713&amp;Q2713&lt;&gt;"",W2713&amp;Q2713,"")</f>
        <v>BANKSblack</v>
      </c>
      <c r="B2713" s="60" t="str">
        <f>IF(C2713&lt;&gt;"",LEFT(C2713,9),"")</f>
        <v>80-209-09</v>
      </c>
      <c r="C2713" s="73" t="s">
        <v>7891</v>
      </c>
      <c r="D2713" s="73" t="s">
        <v>7892</v>
      </c>
      <c r="E2713" s="73" t="s">
        <v>956</v>
      </c>
      <c r="F2713" s="74">
        <v>55</v>
      </c>
      <c r="G2713" s="73" t="s">
        <v>7893</v>
      </c>
      <c r="H2713" s="73" t="s">
        <v>53</v>
      </c>
      <c r="I2713" s="73" t="s">
        <v>1631</v>
      </c>
      <c r="J2713" s="73" t="s">
        <v>340</v>
      </c>
      <c r="K2713" s="73" t="s">
        <v>387</v>
      </c>
      <c r="L2713" s="73" t="s">
        <v>383</v>
      </c>
      <c r="M2713" s="73" t="s">
        <v>389</v>
      </c>
      <c r="N2713" s="73" t="s">
        <v>46</v>
      </c>
      <c r="O2713" s="73" t="s">
        <v>386</v>
      </c>
      <c r="P2713" s="73" t="s">
        <v>907</v>
      </c>
      <c r="Q2713" s="73" t="s">
        <v>928</v>
      </c>
      <c r="R2713" s="73" t="s">
        <v>53</v>
      </c>
      <c r="V2713" s="60" t="str">
        <f>W2713&amp;H2713</f>
        <v>BANKSчерный</v>
      </c>
      <c r="W2713" s="60" t="str">
        <f>_xlfn.LET(_xlpm.TextCell,TEXT(G2713,"###"),IF(_xlpm.TextCell&lt;&gt;"",IF(StyleSpaceSplit,IFERROR(IF(FIND(" ",_xlpm.TextCell)&gt;=1,MID(_xlpm.TextCell,1,FIND(" ",_xlpm.TextCell)-1),_xlpm.TextCell),_xlpm.TextCell),_xlpm.TextCell),""))</f>
        <v>BANKS</v>
      </c>
      <c r="X2713" s="60" t="str">
        <f>IF(A2713&lt;&gt;"",IFERROR(IF(FIND(" ",G2713)&gt;=1,MID(G2713,FIND(" ",G2713)+1,LEN(G2713)),""),""),"")</f>
        <v/>
      </c>
      <c r="AC2713" s="51">
        <f>IFERROR(VALUE(MID($C2713,1,2)),0)</f>
        <v>80</v>
      </c>
      <c r="AD2713" s="44">
        <f>IFERROR(VALUE(MID($C2713,4,3)),0)</f>
        <v>209</v>
      </c>
      <c r="AE2713" s="51">
        <f>VALUE(RIGHT("00"&amp;AC2713,2)&amp;RIGHT("000"&amp;AD2713,3))</f>
        <v>80209</v>
      </c>
    </row>
    <row r="2714" spans="1:31">
      <c r="A2714" s="60" t="str">
        <f>IF(G2714&amp;Q2714&lt;&gt;"",W2714&amp;Q2714,"")</f>
        <v>BANKSblack</v>
      </c>
      <c r="B2714" s="60" t="str">
        <f>IF(C2714&lt;&gt;"",LEFT(C2714,9),"")</f>
        <v>80-209-09</v>
      </c>
      <c r="C2714" s="73" t="s">
        <v>7894</v>
      </c>
      <c r="D2714" s="73" t="s">
        <v>7892</v>
      </c>
      <c r="E2714" s="73" t="s">
        <v>904</v>
      </c>
      <c r="F2714" s="74">
        <v>57</v>
      </c>
      <c r="G2714" s="73" t="s">
        <v>7893</v>
      </c>
      <c r="H2714" s="73" t="s">
        <v>53</v>
      </c>
      <c r="I2714" s="73" t="s">
        <v>1631</v>
      </c>
      <c r="J2714" s="73" t="s">
        <v>340</v>
      </c>
      <c r="K2714" s="73" t="s">
        <v>387</v>
      </c>
      <c r="L2714" s="73" t="s">
        <v>383</v>
      </c>
      <c r="M2714" s="73" t="s">
        <v>389</v>
      </c>
      <c r="N2714" s="73" t="s">
        <v>46</v>
      </c>
      <c r="O2714" s="73" t="s">
        <v>386</v>
      </c>
      <c r="P2714" s="73" t="s">
        <v>907</v>
      </c>
      <c r="Q2714" s="73" t="s">
        <v>928</v>
      </c>
      <c r="R2714" s="73" t="s">
        <v>53</v>
      </c>
      <c r="V2714" s="60" t="str">
        <f>W2714&amp;H2714</f>
        <v>BANKSчерный</v>
      </c>
      <c r="W2714" s="60" t="str">
        <f>_xlfn.LET(_xlpm.TextCell,TEXT(G2714,"###"),IF(_xlpm.TextCell&lt;&gt;"",IF(StyleSpaceSplit,IFERROR(IF(FIND(" ",_xlpm.TextCell)&gt;=1,MID(_xlpm.TextCell,1,FIND(" ",_xlpm.TextCell)-1),_xlpm.TextCell),_xlpm.TextCell),_xlpm.TextCell),""))</f>
        <v>BANKS</v>
      </c>
      <c r="X2714" s="60" t="str">
        <f>IF(A2714&lt;&gt;"",IFERROR(IF(FIND(" ",G2714)&gt;=1,MID(G2714,FIND(" ",G2714)+1,LEN(G2714)),""),""),"")</f>
        <v/>
      </c>
      <c r="AC2714" s="51">
        <f>IFERROR(VALUE(MID($C2714,1,2)),0)</f>
        <v>80</v>
      </c>
      <c r="AD2714" s="44">
        <f>IFERROR(VALUE(MID($C2714,4,3)),0)</f>
        <v>209</v>
      </c>
      <c r="AE2714" s="51">
        <f>VALUE(RIGHT("00"&amp;AC2714,2)&amp;RIGHT("000"&amp;AD2714,3))</f>
        <v>80209</v>
      </c>
    </row>
    <row r="2715" spans="1:31">
      <c r="A2715" s="60" t="str">
        <f>IF(G2715&amp;Q2715&lt;&gt;"",W2715&amp;Q2715,"")</f>
        <v>BANKSblack</v>
      </c>
      <c r="B2715" s="60" t="str">
        <f>IF(C2715&lt;&gt;"",LEFT(C2715,9),"")</f>
        <v>80-209-09</v>
      </c>
      <c r="C2715" s="73" t="s">
        <v>7895</v>
      </c>
      <c r="D2715" s="73" t="s">
        <v>7892</v>
      </c>
      <c r="E2715" s="73" t="s">
        <v>910</v>
      </c>
      <c r="F2715" s="74">
        <v>59</v>
      </c>
      <c r="G2715" s="73" t="s">
        <v>7893</v>
      </c>
      <c r="H2715" s="73" t="s">
        <v>53</v>
      </c>
      <c r="I2715" s="73" t="s">
        <v>1631</v>
      </c>
      <c r="J2715" s="73" t="s">
        <v>340</v>
      </c>
      <c r="K2715" s="73" t="s">
        <v>387</v>
      </c>
      <c r="L2715" s="73" t="s">
        <v>383</v>
      </c>
      <c r="M2715" s="73" t="s">
        <v>389</v>
      </c>
      <c r="N2715" s="73" t="s">
        <v>46</v>
      </c>
      <c r="O2715" s="73" t="s">
        <v>386</v>
      </c>
      <c r="P2715" s="73" t="s">
        <v>907</v>
      </c>
      <c r="Q2715" s="73" t="s">
        <v>928</v>
      </c>
      <c r="R2715" s="73" t="s">
        <v>53</v>
      </c>
      <c r="V2715" s="60" t="str">
        <f>W2715&amp;H2715</f>
        <v>BANKSчерный</v>
      </c>
      <c r="W2715" s="60" t="str">
        <f>_xlfn.LET(_xlpm.TextCell,TEXT(G2715,"###"),IF(_xlpm.TextCell&lt;&gt;"",IF(StyleSpaceSplit,IFERROR(IF(FIND(" ",_xlpm.TextCell)&gt;=1,MID(_xlpm.TextCell,1,FIND(" ",_xlpm.TextCell)-1),_xlpm.TextCell),_xlpm.TextCell),_xlpm.TextCell),""))</f>
        <v>BANKS</v>
      </c>
      <c r="X2715" s="60" t="str">
        <f>IF(A2715&lt;&gt;"",IFERROR(IF(FIND(" ",G2715)&gt;=1,MID(G2715,FIND(" ",G2715)+1,LEN(G2715)),""),""),"")</f>
        <v/>
      </c>
      <c r="AC2715" s="51">
        <f>IFERROR(VALUE(MID($C2715,1,2)),0)</f>
        <v>80</v>
      </c>
      <c r="AD2715" s="44">
        <f>IFERROR(VALUE(MID($C2715,4,3)),0)</f>
        <v>209</v>
      </c>
      <c r="AE2715" s="51">
        <f>VALUE(RIGHT("00"&amp;AC2715,2)&amp;RIGHT("000"&amp;AD2715,3))</f>
        <v>80209</v>
      </c>
    </row>
    <row r="2716" spans="1:31">
      <c r="A2716" s="60" t="str">
        <f>IF(G2716&amp;Q2716&lt;&gt;"",W2716&amp;Q2716,"")</f>
        <v>BUCK 001white</v>
      </c>
      <c r="B2716" s="60" t="str">
        <f>IF(C2716&lt;&gt;"",LEFT(C2716,9),"")</f>
        <v>80-862-17</v>
      </c>
      <c r="C2716" s="73" t="s">
        <v>5120</v>
      </c>
      <c r="D2716" s="73" t="s">
        <v>5121</v>
      </c>
      <c r="E2716" s="73" t="s">
        <v>910</v>
      </c>
      <c r="F2716" s="74">
        <v>59</v>
      </c>
      <c r="G2716" s="73" t="s">
        <v>5122</v>
      </c>
      <c r="H2716" s="73" t="s">
        <v>57</v>
      </c>
      <c r="I2716" s="73" t="s">
        <v>964</v>
      </c>
      <c r="J2716" s="73" t="s">
        <v>343</v>
      </c>
      <c r="K2716" s="73" t="s">
        <v>382</v>
      </c>
      <c r="L2716" s="73" t="s">
        <v>383</v>
      </c>
      <c r="M2716" s="73" t="s">
        <v>389</v>
      </c>
      <c r="O2716" s="73" t="s">
        <v>386</v>
      </c>
      <c r="P2716" s="73" t="s">
        <v>907</v>
      </c>
      <c r="Q2716" s="73" t="s">
        <v>908</v>
      </c>
      <c r="R2716" s="73" t="s">
        <v>57</v>
      </c>
      <c r="V2716" s="60" t="str">
        <f>W2716&amp;H2716</f>
        <v>BUCK 001белый</v>
      </c>
      <c r="W2716" s="60" t="str">
        <f>_xlfn.LET(_xlpm.TextCell,TEXT(G2716,"###"),IF(_xlpm.TextCell&lt;&gt;"",IF(StyleSpaceSplit,IFERROR(IF(FIND(" ",_xlpm.TextCell)&gt;=1,MID(_xlpm.TextCell,1,FIND(" ",_xlpm.TextCell)-1),_xlpm.TextCell),_xlpm.TextCell),_xlpm.TextCell),""))</f>
        <v>BUCK 001</v>
      </c>
      <c r="X2716" s="60" t="str">
        <f>IF(A2716&lt;&gt;"",IFERROR(IF(FIND(" ",G2716)&gt;=1,MID(G2716,FIND(" ",G2716)+1,LEN(G2716)),""),""),"")</f>
        <v>001</v>
      </c>
      <c r="AC2716" s="51">
        <f>IFERROR(VALUE(MID($C2716,1,2)),0)</f>
        <v>80</v>
      </c>
      <c r="AD2716" s="44">
        <f>IFERROR(VALUE(MID($C2716,4,3)),0)</f>
        <v>862</v>
      </c>
      <c r="AE2716" s="51">
        <f>VALUE(RIGHT("00"&amp;AC2716,2)&amp;RIGHT("000"&amp;AD2716,3))</f>
        <v>80862</v>
      </c>
    </row>
    <row r="2717" spans="1:31">
      <c r="A2717" s="60" t="str">
        <f>IF(G2717&amp;Q2717&lt;&gt;"",W2717&amp;Q2717,"")</f>
        <v>BUCK 001brown</v>
      </c>
      <c r="B2717" s="60" t="str">
        <f>IF(C2717&lt;&gt;"",LEFT(C2717,9),"")</f>
        <v>80-862-14</v>
      </c>
      <c r="C2717" s="73" t="s">
        <v>6642</v>
      </c>
      <c r="D2717" s="73" t="s">
        <v>6643</v>
      </c>
      <c r="E2717" s="73" t="s">
        <v>956</v>
      </c>
      <c r="F2717" s="74">
        <v>55</v>
      </c>
      <c r="G2717" s="73" t="s">
        <v>5122</v>
      </c>
      <c r="H2717" s="73" t="s">
        <v>86</v>
      </c>
      <c r="I2717" s="73" t="s">
        <v>964</v>
      </c>
      <c r="J2717" s="73" t="s">
        <v>343</v>
      </c>
      <c r="K2717" s="73" t="s">
        <v>390</v>
      </c>
      <c r="L2717" s="73" t="s">
        <v>383</v>
      </c>
      <c r="M2717" s="73" t="s">
        <v>389</v>
      </c>
      <c r="O2717" s="73" t="s">
        <v>386</v>
      </c>
      <c r="P2717" s="73" t="s">
        <v>907</v>
      </c>
      <c r="Q2717" s="73" t="s">
        <v>1033</v>
      </c>
      <c r="R2717" s="73" t="s">
        <v>86</v>
      </c>
      <c r="V2717" s="60" t="str">
        <f>W2717&amp;H2717</f>
        <v>BUCK 001коричневый</v>
      </c>
      <c r="W2717" s="60" t="str">
        <f>_xlfn.LET(_xlpm.TextCell,TEXT(G2717,"###"),IF(_xlpm.TextCell&lt;&gt;"",IF(StyleSpaceSplit,IFERROR(IF(FIND(" ",_xlpm.TextCell)&gt;=1,MID(_xlpm.TextCell,1,FIND(" ",_xlpm.TextCell)-1),_xlpm.TextCell),_xlpm.TextCell),_xlpm.TextCell),""))</f>
        <v>BUCK 001</v>
      </c>
      <c r="X2717" s="60" t="str">
        <f>IF(A2717&lt;&gt;"",IFERROR(IF(FIND(" ",G2717)&gt;=1,MID(G2717,FIND(" ",G2717)+1,LEN(G2717)),""),""),"")</f>
        <v>001</v>
      </c>
      <c r="AC2717" s="51">
        <f>IFERROR(VALUE(MID($C2717,1,2)),0)</f>
        <v>80</v>
      </c>
      <c r="AD2717" s="44">
        <f>IFERROR(VALUE(MID($C2717,4,3)),0)</f>
        <v>862</v>
      </c>
      <c r="AE2717" s="51">
        <f>VALUE(RIGHT("00"&amp;AC2717,2)&amp;RIGHT("000"&amp;AD2717,3))</f>
        <v>80862</v>
      </c>
    </row>
    <row r="2718" spans="1:31">
      <c r="A2718" s="60" t="str">
        <f>IF(G2718&amp;Q2718&lt;&gt;"",W2718&amp;Q2718,"")</f>
        <v>BUCK 001brown</v>
      </c>
      <c r="B2718" s="60" t="str">
        <f>IF(C2718&lt;&gt;"",LEFT(C2718,9),"")</f>
        <v>80-862-14</v>
      </c>
      <c r="C2718" s="73" t="s">
        <v>6644</v>
      </c>
      <c r="D2718" s="73" t="s">
        <v>6643</v>
      </c>
      <c r="E2718" s="73" t="s">
        <v>904</v>
      </c>
      <c r="F2718" s="74">
        <v>57</v>
      </c>
      <c r="G2718" s="73" t="s">
        <v>5122</v>
      </c>
      <c r="H2718" s="73" t="s">
        <v>86</v>
      </c>
      <c r="I2718" s="73" t="s">
        <v>964</v>
      </c>
      <c r="J2718" s="73" t="s">
        <v>343</v>
      </c>
      <c r="K2718" s="73" t="s">
        <v>390</v>
      </c>
      <c r="L2718" s="73" t="s">
        <v>383</v>
      </c>
      <c r="M2718" s="73" t="s">
        <v>389</v>
      </c>
      <c r="O2718" s="73" t="s">
        <v>386</v>
      </c>
      <c r="P2718" s="73" t="s">
        <v>907</v>
      </c>
      <c r="Q2718" s="73" t="s">
        <v>1033</v>
      </c>
      <c r="R2718" s="73" t="s">
        <v>86</v>
      </c>
      <c r="V2718" s="60" t="str">
        <f>W2718&amp;H2718</f>
        <v>BUCK 001коричневый</v>
      </c>
      <c r="W2718" s="60" t="str">
        <f>_xlfn.LET(_xlpm.TextCell,TEXT(G2718,"###"),IF(_xlpm.TextCell&lt;&gt;"",IF(StyleSpaceSplit,IFERROR(IF(FIND(" ",_xlpm.TextCell)&gt;=1,MID(_xlpm.TextCell,1,FIND(" ",_xlpm.TextCell)-1),_xlpm.TextCell),_xlpm.TextCell),_xlpm.TextCell),""))</f>
        <v>BUCK 001</v>
      </c>
      <c r="X2718" s="60" t="str">
        <f>IF(A2718&lt;&gt;"",IFERROR(IF(FIND(" ",G2718)&gt;=1,MID(G2718,FIND(" ",G2718)+1,LEN(G2718)),""),""),"")</f>
        <v>001</v>
      </c>
      <c r="AC2718" s="51">
        <f>IFERROR(VALUE(MID($C2718,1,2)),0)</f>
        <v>80</v>
      </c>
      <c r="AD2718" s="44">
        <f>IFERROR(VALUE(MID($C2718,4,3)),0)</f>
        <v>862</v>
      </c>
      <c r="AE2718" s="51">
        <f>VALUE(RIGHT("00"&amp;AC2718,2)&amp;RIGHT("000"&amp;AD2718,3))</f>
        <v>80862</v>
      </c>
    </row>
    <row r="2719" spans="1:31">
      <c r="A2719" s="60" t="str">
        <f>IF(G2719&amp;Q2719&lt;&gt;"",W2719&amp;Q2719,"")</f>
        <v>BUCK 001brown</v>
      </c>
      <c r="B2719" s="60" t="str">
        <f>IF(C2719&lt;&gt;"",LEFT(C2719,9),"")</f>
        <v>80-862-14</v>
      </c>
      <c r="C2719" s="73" t="s">
        <v>6645</v>
      </c>
      <c r="D2719" s="73" t="s">
        <v>6643</v>
      </c>
      <c r="E2719" s="73" t="s">
        <v>910</v>
      </c>
      <c r="F2719" s="74">
        <v>59</v>
      </c>
      <c r="G2719" s="73" t="s">
        <v>5122</v>
      </c>
      <c r="H2719" s="73" t="s">
        <v>86</v>
      </c>
      <c r="I2719" s="73" t="s">
        <v>964</v>
      </c>
      <c r="J2719" s="73" t="s">
        <v>343</v>
      </c>
      <c r="K2719" s="73" t="s">
        <v>390</v>
      </c>
      <c r="L2719" s="73" t="s">
        <v>383</v>
      </c>
      <c r="M2719" s="73" t="s">
        <v>389</v>
      </c>
      <c r="O2719" s="73" t="s">
        <v>386</v>
      </c>
      <c r="P2719" s="73" t="s">
        <v>907</v>
      </c>
      <c r="Q2719" s="73" t="s">
        <v>1033</v>
      </c>
      <c r="R2719" s="73" t="s">
        <v>86</v>
      </c>
      <c r="V2719" s="60" t="str">
        <f>W2719&amp;H2719</f>
        <v>BUCK 001коричневый</v>
      </c>
      <c r="W2719" s="60" t="str">
        <f>_xlfn.LET(_xlpm.TextCell,TEXT(G2719,"###"),IF(_xlpm.TextCell&lt;&gt;"",IF(StyleSpaceSplit,IFERROR(IF(FIND(" ",_xlpm.TextCell)&gt;=1,MID(_xlpm.TextCell,1,FIND(" ",_xlpm.TextCell)-1),_xlpm.TextCell),_xlpm.TextCell),_xlpm.TextCell),""))</f>
        <v>BUCK 001</v>
      </c>
      <c r="X2719" s="60" t="str">
        <f>IF(A2719&lt;&gt;"",IFERROR(IF(FIND(" ",G2719)&gt;=1,MID(G2719,FIND(" ",G2719)+1,LEN(G2719)),""),""),"")</f>
        <v>001</v>
      </c>
      <c r="AC2719" s="51">
        <f>IFERROR(VALUE(MID($C2719,1,2)),0)</f>
        <v>80</v>
      </c>
      <c r="AD2719" s="44">
        <f>IFERROR(VALUE(MID($C2719,4,3)),0)</f>
        <v>862</v>
      </c>
      <c r="AE2719" s="51">
        <f>VALUE(RIGHT("00"&amp;AC2719,2)&amp;RIGHT("000"&amp;AD2719,3))</f>
        <v>80862</v>
      </c>
    </row>
    <row r="2720" spans="1:31">
      <c r="A2720" s="60" t="str">
        <f>IF(G2720&amp;Q2720&lt;&gt;"",W2720&amp;Q2720,"")</f>
        <v>BUCK 001brown</v>
      </c>
      <c r="B2720" s="60" t="str">
        <f>IF(C2720&lt;&gt;"",LEFT(C2720,9),"")</f>
        <v>80-862-14</v>
      </c>
      <c r="C2720" s="73" t="s">
        <v>6646</v>
      </c>
      <c r="D2720" s="73" t="s">
        <v>6643</v>
      </c>
      <c r="E2720" s="73" t="s">
        <v>912</v>
      </c>
      <c r="F2720" s="74">
        <v>61</v>
      </c>
      <c r="G2720" s="73" t="s">
        <v>5122</v>
      </c>
      <c r="H2720" s="73" t="s">
        <v>86</v>
      </c>
      <c r="I2720" s="73" t="s">
        <v>964</v>
      </c>
      <c r="J2720" s="73" t="s">
        <v>343</v>
      </c>
      <c r="K2720" s="73" t="s">
        <v>390</v>
      </c>
      <c r="L2720" s="73" t="s">
        <v>383</v>
      </c>
      <c r="M2720" s="73" t="s">
        <v>389</v>
      </c>
      <c r="O2720" s="73" t="s">
        <v>386</v>
      </c>
      <c r="P2720" s="73" t="s">
        <v>907</v>
      </c>
      <c r="Q2720" s="73" t="s">
        <v>1033</v>
      </c>
      <c r="R2720" s="73" t="s">
        <v>86</v>
      </c>
      <c r="V2720" s="60" t="str">
        <f>W2720&amp;H2720</f>
        <v>BUCK 001коричневый</v>
      </c>
      <c r="W2720" s="60" t="str">
        <f>_xlfn.LET(_xlpm.TextCell,TEXT(G2720,"###"),IF(_xlpm.TextCell&lt;&gt;"",IF(StyleSpaceSplit,IFERROR(IF(FIND(" ",_xlpm.TextCell)&gt;=1,MID(_xlpm.TextCell,1,FIND(" ",_xlpm.TextCell)-1),_xlpm.TextCell),_xlpm.TextCell),_xlpm.TextCell),""))</f>
        <v>BUCK 001</v>
      </c>
      <c r="X2720" s="60" t="str">
        <f>IF(A2720&lt;&gt;"",IFERROR(IF(FIND(" ",G2720)&gt;=1,MID(G2720,FIND(" ",G2720)+1,LEN(G2720)),""),""),"")</f>
        <v>001</v>
      </c>
      <c r="AC2720" s="51">
        <f>IFERROR(VALUE(MID($C2720,1,2)),0)</f>
        <v>80</v>
      </c>
      <c r="AD2720" s="44">
        <f>IFERROR(VALUE(MID($C2720,4,3)),0)</f>
        <v>862</v>
      </c>
      <c r="AE2720" s="51">
        <f>VALUE(RIGHT("00"&amp;AC2720,2)&amp;RIGHT("000"&amp;AD2720,3))</f>
        <v>80862</v>
      </c>
    </row>
    <row r="2721" spans="1:31">
      <c r="A2721" s="60" t="str">
        <f>IF(G2721&amp;Q2721&lt;&gt;"",W2721&amp;Q2721,"")</f>
        <v>BUCK 001charcoal</v>
      </c>
      <c r="B2721" s="60" t="str">
        <f>IF(C2721&lt;&gt;"",LEFT(C2721,9),"")</f>
        <v>80-862-05</v>
      </c>
      <c r="C2721" s="73" t="s">
        <v>6005</v>
      </c>
      <c r="D2721" s="73" t="s">
        <v>6006</v>
      </c>
      <c r="E2721" s="73" t="s">
        <v>904</v>
      </c>
      <c r="F2721" s="74">
        <v>57</v>
      </c>
      <c r="G2721" s="73" t="s">
        <v>5122</v>
      </c>
      <c r="H2721" s="73" t="s">
        <v>277</v>
      </c>
      <c r="I2721" s="73" t="s">
        <v>6007</v>
      </c>
      <c r="J2721" s="73" t="s">
        <v>343</v>
      </c>
      <c r="K2721" s="73" t="s">
        <v>382</v>
      </c>
      <c r="L2721" s="73" t="s">
        <v>383</v>
      </c>
      <c r="M2721" s="73" t="s">
        <v>389</v>
      </c>
      <c r="O2721" s="73" t="s">
        <v>386</v>
      </c>
      <c r="P2721" s="73" t="s">
        <v>907</v>
      </c>
      <c r="Q2721" s="73" t="s">
        <v>1710</v>
      </c>
      <c r="R2721" s="73" t="s">
        <v>83</v>
      </c>
      <c r="V2721" s="60" t="str">
        <f>W2721&amp;H2721</f>
        <v>BUCK 001темно-серый</v>
      </c>
      <c r="W2721" s="60" t="str">
        <f>_xlfn.LET(_xlpm.TextCell,TEXT(G2721,"###"),IF(_xlpm.TextCell&lt;&gt;"",IF(StyleSpaceSplit,IFERROR(IF(FIND(" ",_xlpm.TextCell)&gt;=1,MID(_xlpm.TextCell,1,FIND(" ",_xlpm.TextCell)-1),_xlpm.TextCell),_xlpm.TextCell),_xlpm.TextCell),""))</f>
        <v>BUCK 001</v>
      </c>
      <c r="X2721" s="60" t="str">
        <f>IF(A2721&lt;&gt;"",IFERROR(IF(FIND(" ",G2721)&gt;=1,MID(G2721,FIND(" ",G2721)+1,LEN(G2721)),""),""),"")</f>
        <v>001</v>
      </c>
      <c r="AC2721" s="51">
        <f>IFERROR(VALUE(MID($C2721,1,2)),0)</f>
        <v>80</v>
      </c>
      <c r="AD2721" s="44">
        <f>IFERROR(VALUE(MID($C2721,4,3)),0)</f>
        <v>862</v>
      </c>
      <c r="AE2721" s="51">
        <f>VALUE(RIGHT("00"&amp;AC2721,2)&amp;RIGHT("000"&amp;AD2721,3))</f>
        <v>80862</v>
      </c>
    </row>
    <row r="2722" spans="1:31">
      <c r="A2722" s="60" t="str">
        <f>IF(G2722&amp;Q2722&lt;&gt;"",W2722&amp;Q2722,"")</f>
        <v>BUCK 001charcoal</v>
      </c>
      <c r="B2722" s="60" t="str">
        <f>IF(C2722&lt;&gt;"",LEFT(C2722,9),"")</f>
        <v>80-862-05</v>
      </c>
      <c r="C2722" s="73" t="s">
        <v>6008</v>
      </c>
      <c r="D2722" s="73" t="s">
        <v>6006</v>
      </c>
      <c r="E2722" s="73" t="s">
        <v>910</v>
      </c>
      <c r="F2722" s="74">
        <v>59</v>
      </c>
      <c r="G2722" s="73" t="s">
        <v>5122</v>
      </c>
      <c r="H2722" s="73" t="s">
        <v>277</v>
      </c>
      <c r="I2722" s="73" t="s">
        <v>6007</v>
      </c>
      <c r="J2722" s="73" t="s">
        <v>343</v>
      </c>
      <c r="K2722" s="73" t="s">
        <v>382</v>
      </c>
      <c r="L2722" s="73" t="s">
        <v>383</v>
      </c>
      <c r="M2722" s="73" t="s">
        <v>389</v>
      </c>
      <c r="O2722" s="73" t="s">
        <v>386</v>
      </c>
      <c r="P2722" s="73" t="s">
        <v>907</v>
      </c>
      <c r="Q2722" s="73" t="s">
        <v>1710</v>
      </c>
      <c r="R2722" s="73" t="s">
        <v>83</v>
      </c>
      <c r="V2722" s="60" t="str">
        <f>W2722&amp;H2722</f>
        <v>BUCK 001темно-серый</v>
      </c>
      <c r="W2722" s="60" t="str">
        <f>_xlfn.LET(_xlpm.TextCell,TEXT(G2722,"###"),IF(_xlpm.TextCell&lt;&gt;"",IF(StyleSpaceSplit,IFERROR(IF(FIND(" ",_xlpm.TextCell)&gt;=1,MID(_xlpm.TextCell,1,FIND(" ",_xlpm.TextCell)-1),_xlpm.TextCell),_xlpm.TextCell),_xlpm.TextCell),""))</f>
        <v>BUCK 001</v>
      </c>
      <c r="X2722" s="60" t="str">
        <f>IF(A2722&lt;&gt;"",IFERROR(IF(FIND(" ",G2722)&gt;=1,MID(G2722,FIND(" ",G2722)+1,LEN(G2722)),""),""),"")</f>
        <v>001</v>
      </c>
      <c r="AC2722" s="51">
        <f>IFERROR(VALUE(MID($C2722,1,2)),0)</f>
        <v>80</v>
      </c>
      <c r="AD2722" s="44">
        <f>IFERROR(VALUE(MID($C2722,4,3)),0)</f>
        <v>862</v>
      </c>
      <c r="AE2722" s="51">
        <f>VALUE(RIGHT("00"&amp;AC2722,2)&amp;RIGHT("000"&amp;AD2722,3))</f>
        <v>80862</v>
      </c>
    </row>
    <row r="2723" spans="1:31">
      <c r="A2723" s="60" t="str">
        <f>IF(G2723&amp;Q2723&lt;&gt;"",W2723&amp;Q2723,"")</f>
        <v>BUCK 001charcoal</v>
      </c>
      <c r="B2723" s="60" t="str">
        <f>IF(C2723&lt;&gt;"",LEFT(C2723,9),"")</f>
        <v>80-862-05</v>
      </c>
      <c r="C2723" s="73" t="s">
        <v>6009</v>
      </c>
      <c r="D2723" s="73" t="s">
        <v>6006</v>
      </c>
      <c r="E2723" s="73" t="s">
        <v>912</v>
      </c>
      <c r="F2723" s="74">
        <v>61</v>
      </c>
      <c r="G2723" s="73" t="s">
        <v>5122</v>
      </c>
      <c r="H2723" s="73" t="s">
        <v>277</v>
      </c>
      <c r="I2723" s="73" t="s">
        <v>6007</v>
      </c>
      <c r="J2723" s="73" t="s">
        <v>343</v>
      </c>
      <c r="K2723" s="73" t="s">
        <v>382</v>
      </c>
      <c r="L2723" s="73" t="s">
        <v>383</v>
      </c>
      <c r="M2723" s="73" t="s">
        <v>389</v>
      </c>
      <c r="O2723" s="73" t="s">
        <v>386</v>
      </c>
      <c r="P2723" s="73" t="s">
        <v>907</v>
      </c>
      <c r="Q2723" s="73" t="s">
        <v>1710</v>
      </c>
      <c r="R2723" s="73" t="s">
        <v>83</v>
      </c>
      <c r="V2723" s="60" t="str">
        <f>W2723&amp;H2723</f>
        <v>BUCK 001темно-серый</v>
      </c>
      <c r="W2723" s="60" t="str">
        <f>_xlfn.LET(_xlpm.TextCell,TEXT(G2723,"###"),IF(_xlpm.TextCell&lt;&gt;"",IF(StyleSpaceSplit,IFERROR(IF(FIND(" ",_xlpm.TextCell)&gt;=1,MID(_xlpm.TextCell,1,FIND(" ",_xlpm.TextCell)-1),_xlpm.TextCell),_xlpm.TextCell),_xlpm.TextCell),""))</f>
        <v>BUCK 001</v>
      </c>
      <c r="X2723" s="60" t="str">
        <f>IF(A2723&lt;&gt;"",IFERROR(IF(FIND(" ",G2723)&gt;=1,MID(G2723,FIND(" ",G2723)+1,LEN(G2723)),""),""),"")</f>
        <v>001</v>
      </c>
      <c r="AC2723" s="51">
        <f>IFERROR(VALUE(MID($C2723,1,2)),0)</f>
        <v>80</v>
      </c>
      <c r="AD2723" s="44">
        <f>IFERROR(VALUE(MID($C2723,4,3)),0)</f>
        <v>862</v>
      </c>
      <c r="AE2723" s="51">
        <f>VALUE(RIGHT("00"&amp;AC2723,2)&amp;RIGHT("000"&amp;AD2723,3))</f>
        <v>80862</v>
      </c>
    </row>
    <row r="2724" spans="1:31">
      <c r="A2724" s="60" t="str">
        <f>IF(G2724&amp;Q2724&lt;&gt;"",W2724&amp;Q2724,"")</f>
        <v>BUCK 001charcoal</v>
      </c>
      <c r="B2724" s="60" t="str">
        <f>IF(C2724&lt;&gt;"",LEFT(C2724,9),"")</f>
        <v>80-862-05</v>
      </c>
      <c r="C2724" s="73" t="s">
        <v>6010</v>
      </c>
      <c r="D2724" s="73" t="s">
        <v>6006</v>
      </c>
      <c r="E2724" s="73" t="s">
        <v>956</v>
      </c>
      <c r="F2724" s="74">
        <v>55</v>
      </c>
      <c r="G2724" s="73" t="s">
        <v>5122</v>
      </c>
      <c r="H2724" s="73" t="s">
        <v>277</v>
      </c>
      <c r="I2724" s="73" t="s">
        <v>6007</v>
      </c>
      <c r="J2724" s="73" t="s">
        <v>343</v>
      </c>
      <c r="K2724" s="73" t="s">
        <v>382</v>
      </c>
      <c r="L2724" s="73" t="s">
        <v>383</v>
      </c>
      <c r="M2724" s="73" t="s">
        <v>389</v>
      </c>
      <c r="O2724" s="73" t="s">
        <v>386</v>
      </c>
      <c r="P2724" s="73" t="s">
        <v>907</v>
      </c>
      <c r="Q2724" s="73" t="s">
        <v>1710</v>
      </c>
      <c r="R2724" s="73" t="s">
        <v>83</v>
      </c>
      <c r="V2724" s="60" t="str">
        <f>W2724&amp;H2724</f>
        <v>BUCK 001темно-серый</v>
      </c>
      <c r="W2724" s="60" t="str">
        <f>_xlfn.LET(_xlpm.TextCell,TEXT(G2724,"###"),IF(_xlpm.TextCell&lt;&gt;"",IF(StyleSpaceSplit,IFERROR(IF(FIND(" ",_xlpm.TextCell)&gt;=1,MID(_xlpm.TextCell,1,FIND(" ",_xlpm.TextCell)-1),_xlpm.TextCell),_xlpm.TextCell),_xlpm.TextCell),""))</f>
        <v>BUCK 001</v>
      </c>
      <c r="X2724" s="60" t="str">
        <f>IF(A2724&lt;&gt;"",IFERROR(IF(FIND(" ",G2724)&gt;=1,MID(G2724,FIND(" ",G2724)+1,LEN(G2724)),""),""),"")</f>
        <v>001</v>
      </c>
      <c r="AC2724" s="51">
        <f>IFERROR(VALUE(MID($C2724,1,2)),0)</f>
        <v>80</v>
      </c>
      <c r="AD2724" s="44">
        <f>IFERROR(VALUE(MID($C2724,4,3)),0)</f>
        <v>862</v>
      </c>
      <c r="AE2724" s="51">
        <f>VALUE(RIGHT("00"&amp;AC2724,2)&amp;RIGHT("000"&amp;AD2724,3))</f>
        <v>80862</v>
      </c>
    </row>
    <row r="2725" spans="1:31">
      <c r="A2725" s="60" t="str">
        <f>IF(G2725&amp;Q2725&lt;&gt;"",W2725&amp;Q2725,"")</f>
        <v>BUCK 001black</v>
      </c>
      <c r="B2725" s="60" t="str">
        <f>IF(C2725&lt;&gt;"",LEFT(C2725,9),"")</f>
        <v>80-862-09</v>
      </c>
      <c r="C2725" s="73" t="s">
        <v>6000</v>
      </c>
      <c r="D2725" s="73" t="s">
        <v>6001</v>
      </c>
      <c r="E2725" s="73" t="s">
        <v>956</v>
      </c>
      <c r="F2725" s="74">
        <v>55</v>
      </c>
      <c r="G2725" s="73" t="s">
        <v>5122</v>
      </c>
      <c r="H2725" s="73" t="s">
        <v>53</v>
      </c>
      <c r="I2725" s="73" t="s">
        <v>964</v>
      </c>
      <c r="J2725" s="73" t="s">
        <v>343</v>
      </c>
      <c r="K2725" s="73" t="s">
        <v>390</v>
      </c>
      <c r="L2725" s="73" t="s">
        <v>383</v>
      </c>
      <c r="M2725" s="73" t="s">
        <v>389</v>
      </c>
      <c r="O2725" s="73" t="s">
        <v>386</v>
      </c>
      <c r="P2725" s="73" t="s">
        <v>907</v>
      </c>
      <c r="Q2725" s="73" t="s">
        <v>928</v>
      </c>
      <c r="R2725" s="73" t="s">
        <v>53</v>
      </c>
      <c r="V2725" s="60" t="str">
        <f>W2725&amp;H2725</f>
        <v>BUCK 001черный</v>
      </c>
      <c r="W2725" s="60" t="str">
        <f>_xlfn.LET(_xlpm.TextCell,TEXT(G2725,"###"),IF(_xlpm.TextCell&lt;&gt;"",IF(StyleSpaceSplit,IFERROR(IF(FIND(" ",_xlpm.TextCell)&gt;=1,MID(_xlpm.TextCell,1,FIND(" ",_xlpm.TextCell)-1),_xlpm.TextCell),_xlpm.TextCell),_xlpm.TextCell),""))</f>
        <v>BUCK 001</v>
      </c>
      <c r="X2725" s="60" t="str">
        <f>IF(A2725&lt;&gt;"",IFERROR(IF(FIND(" ",G2725)&gt;=1,MID(G2725,FIND(" ",G2725)+1,LEN(G2725)),""),""),"")</f>
        <v>001</v>
      </c>
      <c r="AC2725" s="51">
        <f>IFERROR(VALUE(MID($C2725,1,2)),0)</f>
        <v>80</v>
      </c>
      <c r="AD2725" s="44">
        <f>IFERROR(VALUE(MID($C2725,4,3)),0)</f>
        <v>862</v>
      </c>
      <c r="AE2725" s="51">
        <f>VALUE(RIGHT("00"&amp;AC2725,2)&amp;RIGHT("000"&amp;AD2725,3))</f>
        <v>80862</v>
      </c>
    </row>
    <row r="2726" spans="1:31">
      <c r="A2726" s="60" t="str">
        <f>IF(G2726&amp;Q2726&lt;&gt;"",W2726&amp;Q2726,"")</f>
        <v>BUCK 001black</v>
      </c>
      <c r="B2726" s="60" t="str">
        <f>IF(C2726&lt;&gt;"",LEFT(C2726,9),"")</f>
        <v>80-862-09</v>
      </c>
      <c r="C2726" s="73" t="s">
        <v>6002</v>
      </c>
      <c r="D2726" s="73" t="s">
        <v>6001</v>
      </c>
      <c r="E2726" s="73" t="s">
        <v>904</v>
      </c>
      <c r="F2726" s="74">
        <v>57</v>
      </c>
      <c r="G2726" s="73" t="s">
        <v>5122</v>
      </c>
      <c r="H2726" s="73" t="s">
        <v>53</v>
      </c>
      <c r="I2726" s="73" t="s">
        <v>964</v>
      </c>
      <c r="J2726" s="73" t="s">
        <v>343</v>
      </c>
      <c r="K2726" s="73" t="s">
        <v>390</v>
      </c>
      <c r="L2726" s="73" t="s">
        <v>383</v>
      </c>
      <c r="M2726" s="73" t="s">
        <v>389</v>
      </c>
      <c r="O2726" s="73" t="s">
        <v>386</v>
      </c>
      <c r="P2726" s="73" t="s">
        <v>907</v>
      </c>
      <c r="Q2726" s="73" t="s">
        <v>928</v>
      </c>
      <c r="R2726" s="73" t="s">
        <v>53</v>
      </c>
      <c r="V2726" s="60" t="str">
        <f>W2726&amp;H2726</f>
        <v>BUCK 001черный</v>
      </c>
      <c r="W2726" s="60" t="str">
        <f>_xlfn.LET(_xlpm.TextCell,TEXT(G2726,"###"),IF(_xlpm.TextCell&lt;&gt;"",IF(StyleSpaceSplit,IFERROR(IF(FIND(" ",_xlpm.TextCell)&gt;=1,MID(_xlpm.TextCell,1,FIND(" ",_xlpm.TextCell)-1),_xlpm.TextCell),_xlpm.TextCell),_xlpm.TextCell),""))</f>
        <v>BUCK 001</v>
      </c>
      <c r="X2726" s="60" t="str">
        <f>IF(A2726&lt;&gt;"",IFERROR(IF(FIND(" ",G2726)&gt;=1,MID(G2726,FIND(" ",G2726)+1,LEN(G2726)),""),""),"")</f>
        <v>001</v>
      </c>
      <c r="AC2726" s="51">
        <f>IFERROR(VALUE(MID($C2726,1,2)),0)</f>
        <v>80</v>
      </c>
      <c r="AD2726" s="44">
        <f>IFERROR(VALUE(MID($C2726,4,3)),0)</f>
        <v>862</v>
      </c>
      <c r="AE2726" s="51">
        <f>VALUE(RIGHT("00"&amp;AC2726,2)&amp;RIGHT("000"&amp;AD2726,3))</f>
        <v>80862</v>
      </c>
    </row>
    <row r="2727" spans="1:31">
      <c r="A2727" s="60" t="str">
        <f>IF(G2727&amp;Q2727&lt;&gt;"",W2727&amp;Q2727,"")</f>
        <v>BUCK 001black</v>
      </c>
      <c r="B2727" s="60" t="str">
        <f>IF(C2727&lt;&gt;"",LEFT(C2727,9),"")</f>
        <v>80-862-09</v>
      </c>
      <c r="C2727" s="73" t="s">
        <v>6003</v>
      </c>
      <c r="D2727" s="73" t="s">
        <v>6001</v>
      </c>
      <c r="E2727" s="73" t="s">
        <v>910</v>
      </c>
      <c r="F2727" s="74">
        <v>59</v>
      </c>
      <c r="G2727" s="73" t="s">
        <v>5122</v>
      </c>
      <c r="H2727" s="73" t="s">
        <v>53</v>
      </c>
      <c r="I2727" s="73" t="s">
        <v>964</v>
      </c>
      <c r="J2727" s="73" t="s">
        <v>343</v>
      </c>
      <c r="K2727" s="73" t="s">
        <v>390</v>
      </c>
      <c r="L2727" s="73" t="s">
        <v>383</v>
      </c>
      <c r="M2727" s="73" t="s">
        <v>389</v>
      </c>
      <c r="O2727" s="73" t="s">
        <v>386</v>
      </c>
      <c r="P2727" s="73" t="s">
        <v>907</v>
      </c>
      <c r="Q2727" s="73" t="s">
        <v>928</v>
      </c>
      <c r="R2727" s="73" t="s">
        <v>53</v>
      </c>
      <c r="V2727" s="60" t="str">
        <f>W2727&amp;H2727</f>
        <v>BUCK 001черный</v>
      </c>
      <c r="W2727" s="60" t="str">
        <f>_xlfn.LET(_xlpm.TextCell,TEXT(G2727,"###"),IF(_xlpm.TextCell&lt;&gt;"",IF(StyleSpaceSplit,IFERROR(IF(FIND(" ",_xlpm.TextCell)&gt;=1,MID(_xlpm.TextCell,1,FIND(" ",_xlpm.TextCell)-1),_xlpm.TextCell),_xlpm.TextCell),_xlpm.TextCell),""))</f>
        <v>BUCK 001</v>
      </c>
      <c r="X2727" s="60" t="str">
        <f>IF(A2727&lt;&gt;"",IFERROR(IF(FIND(" ",G2727)&gt;=1,MID(G2727,FIND(" ",G2727)+1,LEN(G2727)),""),""),"")</f>
        <v>001</v>
      </c>
      <c r="AC2727" s="51">
        <f>IFERROR(VALUE(MID($C2727,1,2)),0)</f>
        <v>80</v>
      </c>
      <c r="AD2727" s="44">
        <f>IFERROR(VALUE(MID($C2727,4,3)),0)</f>
        <v>862</v>
      </c>
      <c r="AE2727" s="51">
        <f>VALUE(RIGHT("00"&amp;AC2727,2)&amp;RIGHT("000"&amp;AD2727,3))</f>
        <v>80862</v>
      </c>
    </row>
    <row r="2728" spans="1:31">
      <c r="A2728" s="60" t="str">
        <f>IF(G2728&amp;Q2728&lt;&gt;"",W2728&amp;Q2728,"")</f>
        <v>BUCK 001black</v>
      </c>
      <c r="B2728" s="60" t="str">
        <f>IF(C2728&lt;&gt;"",LEFT(C2728,9),"")</f>
        <v>80-862-09</v>
      </c>
      <c r="C2728" s="73" t="s">
        <v>6004</v>
      </c>
      <c r="D2728" s="73" t="s">
        <v>6001</v>
      </c>
      <c r="E2728" s="73" t="s">
        <v>912</v>
      </c>
      <c r="F2728" s="74">
        <v>61</v>
      </c>
      <c r="G2728" s="73" t="s">
        <v>5122</v>
      </c>
      <c r="H2728" s="73" t="s">
        <v>53</v>
      </c>
      <c r="I2728" s="73" t="s">
        <v>964</v>
      </c>
      <c r="J2728" s="73" t="s">
        <v>343</v>
      </c>
      <c r="K2728" s="73" t="s">
        <v>390</v>
      </c>
      <c r="L2728" s="73" t="s">
        <v>383</v>
      </c>
      <c r="M2728" s="73" t="s">
        <v>389</v>
      </c>
      <c r="O2728" s="73" t="s">
        <v>386</v>
      </c>
      <c r="P2728" s="73" t="s">
        <v>907</v>
      </c>
      <c r="Q2728" s="73" t="s">
        <v>928</v>
      </c>
      <c r="R2728" s="73" t="s">
        <v>53</v>
      </c>
      <c r="V2728" s="60" t="str">
        <f>W2728&amp;H2728</f>
        <v>BUCK 001черный</v>
      </c>
      <c r="W2728" s="60" t="str">
        <f>_xlfn.LET(_xlpm.TextCell,TEXT(G2728,"###"),IF(_xlpm.TextCell&lt;&gt;"",IF(StyleSpaceSplit,IFERROR(IF(FIND(" ",_xlpm.TextCell)&gt;=1,MID(_xlpm.TextCell,1,FIND(" ",_xlpm.TextCell)-1),_xlpm.TextCell),_xlpm.TextCell),_xlpm.TextCell),""))</f>
        <v>BUCK 001</v>
      </c>
      <c r="X2728" s="60" t="str">
        <f>IF(A2728&lt;&gt;"",IFERROR(IF(FIND(" ",G2728)&gt;=1,MID(G2728,FIND(" ",G2728)+1,LEN(G2728)),""),""),"")</f>
        <v>001</v>
      </c>
      <c r="AC2728" s="51">
        <f>IFERROR(VALUE(MID($C2728,1,2)),0)</f>
        <v>80</v>
      </c>
      <c r="AD2728" s="44">
        <f>IFERROR(VALUE(MID($C2728,4,3)),0)</f>
        <v>862</v>
      </c>
      <c r="AE2728" s="51">
        <f>VALUE(RIGHT("00"&amp;AC2728,2)&amp;RIGHT("000"&amp;AD2728,3))</f>
        <v>80862</v>
      </c>
    </row>
    <row r="2729" spans="1:31">
      <c r="A2729" s="60" t="str">
        <f>IF(G2729&amp;Q2729&lt;&gt;"",W2729&amp;Q2729,"")</f>
        <v>BUCK 006beige</v>
      </c>
      <c r="B2729" s="60" t="str">
        <f>IF(C2729&lt;&gt;"",LEFT(C2729,9),"")</f>
        <v>80-863-02</v>
      </c>
      <c r="C2729" s="73" t="s">
        <v>5123</v>
      </c>
      <c r="D2729" s="73" t="s">
        <v>5124</v>
      </c>
      <c r="E2729" s="73" t="s">
        <v>910</v>
      </c>
      <c r="F2729" s="74">
        <v>59</v>
      </c>
      <c r="G2729" s="73" t="s">
        <v>5125</v>
      </c>
      <c r="H2729" s="73" t="s">
        <v>63</v>
      </c>
      <c r="I2729" s="73" t="s">
        <v>964</v>
      </c>
      <c r="J2729" s="73" t="s">
        <v>343</v>
      </c>
      <c r="K2729" s="73" t="s">
        <v>382</v>
      </c>
      <c r="L2729" s="73" t="s">
        <v>383</v>
      </c>
      <c r="M2729" s="73" t="s">
        <v>389</v>
      </c>
      <c r="O2729" s="73" t="s">
        <v>386</v>
      </c>
      <c r="P2729" s="73" t="s">
        <v>907</v>
      </c>
      <c r="Q2729" s="73" t="s">
        <v>937</v>
      </c>
      <c r="R2729" s="73" t="s">
        <v>63</v>
      </c>
      <c r="V2729" s="60" t="str">
        <f>W2729&amp;H2729</f>
        <v>BUCK 006бежевый</v>
      </c>
      <c r="W2729" s="60" t="str">
        <f>_xlfn.LET(_xlpm.TextCell,TEXT(G2729,"###"),IF(_xlpm.TextCell&lt;&gt;"",IF(StyleSpaceSplit,IFERROR(IF(FIND(" ",_xlpm.TextCell)&gt;=1,MID(_xlpm.TextCell,1,FIND(" ",_xlpm.TextCell)-1),_xlpm.TextCell),_xlpm.TextCell),_xlpm.TextCell),""))</f>
        <v>BUCK 006</v>
      </c>
      <c r="X2729" s="60" t="str">
        <f>IF(A2729&lt;&gt;"",IFERROR(IF(FIND(" ",G2729)&gt;=1,MID(G2729,FIND(" ",G2729)+1,LEN(G2729)),""),""),"")</f>
        <v>006</v>
      </c>
      <c r="AC2729" s="51">
        <f>IFERROR(VALUE(MID($C2729,1,2)),0)</f>
        <v>80</v>
      </c>
      <c r="AD2729" s="44">
        <f>IFERROR(VALUE(MID($C2729,4,3)),0)</f>
        <v>863</v>
      </c>
      <c r="AE2729" s="51">
        <f>VALUE(RIGHT("00"&amp;AC2729,2)&amp;RIGHT("000"&amp;AD2729,3))</f>
        <v>80863</v>
      </c>
    </row>
    <row r="2730" spans="1:31">
      <c r="A2730" s="60" t="str">
        <f>IF(G2730&amp;Q2730&lt;&gt;"",W2730&amp;Q2730,"")</f>
        <v>BUCK 007orange</v>
      </c>
      <c r="B2730" s="60" t="str">
        <f>IF(C2730&lt;&gt;"",LEFT(C2730,9),"")</f>
        <v>80-864-13</v>
      </c>
      <c r="C2730" s="73" t="s">
        <v>5126</v>
      </c>
      <c r="D2730" s="73" t="s">
        <v>5127</v>
      </c>
      <c r="E2730" s="73" t="s">
        <v>910</v>
      </c>
      <c r="F2730" s="74">
        <v>59</v>
      </c>
      <c r="G2730" s="73" t="s">
        <v>5128</v>
      </c>
      <c r="H2730" s="73" t="s">
        <v>199</v>
      </c>
      <c r="I2730" s="73" t="s">
        <v>1767</v>
      </c>
      <c r="J2730" s="73" t="s">
        <v>343</v>
      </c>
      <c r="K2730" s="73" t="s">
        <v>382</v>
      </c>
      <c r="L2730" s="73" t="s">
        <v>383</v>
      </c>
      <c r="M2730" s="73" t="s">
        <v>389</v>
      </c>
      <c r="N2730" s="73" t="s">
        <v>43</v>
      </c>
      <c r="O2730" s="73" t="s">
        <v>386</v>
      </c>
      <c r="P2730" s="73" t="s">
        <v>907</v>
      </c>
      <c r="Q2730" s="73" t="s">
        <v>1300</v>
      </c>
      <c r="R2730" s="73" t="s">
        <v>199</v>
      </c>
      <c r="V2730" s="60" t="str">
        <f>W2730&amp;H2730</f>
        <v>BUCK 007оранжевый</v>
      </c>
      <c r="W2730" s="60" t="str">
        <f>_xlfn.LET(_xlpm.TextCell,TEXT(G2730,"###"),IF(_xlpm.TextCell&lt;&gt;"",IF(StyleSpaceSplit,IFERROR(IF(FIND(" ",_xlpm.TextCell)&gt;=1,MID(_xlpm.TextCell,1,FIND(" ",_xlpm.TextCell)-1),_xlpm.TextCell),_xlpm.TextCell),_xlpm.TextCell),""))</f>
        <v>BUCK 007</v>
      </c>
      <c r="X2730" s="60" t="str">
        <f>IF(A2730&lt;&gt;"",IFERROR(IF(FIND(" ",G2730)&gt;=1,MID(G2730,FIND(" ",G2730)+1,LEN(G2730)),""),""),"")</f>
        <v>007</v>
      </c>
      <c r="AC2730" s="51">
        <f>IFERROR(VALUE(MID($C2730,1,2)),0)</f>
        <v>80</v>
      </c>
      <c r="AD2730" s="44">
        <f>IFERROR(VALUE(MID($C2730,4,3)),0)</f>
        <v>864</v>
      </c>
      <c r="AE2730" s="51">
        <f>VALUE(RIGHT("00"&amp;AC2730,2)&amp;RIGHT("000"&amp;AD2730,3))</f>
        <v>80864</v>
      </c>
    </row>
    <row r="2731" spans="1:31">
      <c r="A2731" s="60" t="str">
        <f>IF(G2731&amp;Q2731&lt;&gt;"",W2731&amp;Q2731,"")</f>
        <v>BUCK 007navy</v>
      </c>
      <c r="B2731" s="60" t="str">
        <f>IF(C2731&lt;&gt;"",LEFT(C2731,9),"")</f>
        <v>80-864-16</v>
      </c>
      <c r="C2731" s="73" t="s">
        <v>6015</v>
      </c>
      <c r="D2731" s="73" t="s">
        <v>6016</v>
      </c>
      <c r="E2731" s="73" t="s">
        <v>904</v>
      </c>
      <c r="F2731" s="74">
        <v>57</v>
      </c>
      <c r="G2731" s="73" t="s">
        <v>5128</v>
      </c>
      <c r="H2731" s="73" t="s">
        <v>55</v>
      </c>
      <c r="I2731" s="73" t="s">
        <v>1767</v>
      </c>
      <c r="J2731" s="73" t="s">
        <v>343</v>
      </c>
      <c r="K2731" s="73" t="s">
        <v>382</v>
      </c>
      <c r="L2731" s="73" t="s">
        <v>383</v>
      </c>
      <c r="M2731" s="73" t="s">
        <v>389</v>
      </c>
      <c r="N2731" s="73" t="s">
        <v>43</v>
      </c>
      <c r="O2731" s="73" t="s">
        <v>386</v>
      </c>
      <c r="P2731" s="73" t="s">
        <v>907</v>
      </c>
      <c r="Q2731" s="73" t="s">
        <v>1003</v>
      </c>
      <c r="R2731" s="73" t="s">
        <v>71</v>
      </c>
      <c r="V2731" s="60" t="str">
        <f>W2731&amp;H2731</f>
        <v>BUCK 007темно-синий</v>
      </c>
      <c r="W2731" s="60" t="str">
        <f>_xlfn.LET(_xlpm.TextCell,TEXT(G2731,"###"),IF(_xlpm.TextCell&lt;&gt;"",IF(StyleSpaceSplit,IFERROR(IF(FIND(" ",_xlpm.TextCell)&gt;=1,MID(_xlpm.TextCell,1,FIND(" ",_xlpm.TextCell)-1),_xlpm.TextCell),_xlpm.TextCell),_xlpm.TextCell),""))</f>
        <v>BUCK 007</v>
      </c>
      <c r="X2731" s="60" t="str">
        <f>IF(A2731&lt;&gt;"",IFERROR(IF(FIND(" ",G2731)&gt;=1,MID(G2731,FIND(" ",G2731)+1,LEN(G2731)),""),""),"")</f>
        <v>007</v>
      </c>
      <c r="AC2731" s="51">
        <f>IFERROR(VALUE(MID($C2731,1,2)),0)</f>
        <v>80</v>
      </c>
      <c r="AD2731" s="44">
        <f>IFERROR(VALUE(MID($C2731,4,3)),0)</f>
        <v>864</v>
      </c>
      <c r="AE2731" s="51">
        <f>VALUE(RIGHT("00"&amp;AC2731,2)&amp;RIGHT("000"&amp;AD2731,3))</f>
        <v>80864</v>
      </c>
    </row>
    <row r="2732" spans="1:31">
      <c r="A2732" s="60" t="str">
        <f>IF(G2732&amp;Q2732&lt;&gt;"",W2732&amp;Q2732,"")</f>
        <v>BUCK 007navy</v>
      </c>
      <c r="B2732" s="60" t="str">
        <f>IF(C2732&lt;&gt;"",LEFT(C2732,9),"")</f>
        <v>80-864-16</v>
      </c>
      <c r="C2732" s="73" t="s">
        <v>6017</v>
      </c>
      <c r="D2732" s="73" t="s">
        <v>6016</v>
      </c>
      <c r="E2732" s="73" t="s">
        <v>910</v>
      </c>
      <c r="F2732" s="74">
        <v>59</v>
      </c>
      <c r="G2732" s="73" t="s">
        <v>5128</v>
      </c>
      <c r="H2732" s="73" t="s">
        <v>55</v>
      </c>
      <c r="I2732" s="73" t="s">
        <v>1767</v>
      </c>
      <c r="J2732" s="73" t="s">
        <v>343</v>
      </c>
      <c r="K2732" s="73" t="s">
        <v>382</v>
      </c>
      <c r="L2732" s="73" t="s">
        <v>383</v>
      </c>
      <c r="M2732" s="73" t="s">
        <v>389</v>
      </c>
      <c r="N2732" s="73" t="s">
        <v>43</v>
      </c>
      <c r="O2732" s="73" t="s">
        <v>386</v>
      </c>
      <c r="P2732" s="73" t="s">
        <v>907</v>
      </c>
      <c r="Q2732" s="73" t="s">
        <v>1003</v>
      </c>
      <c r="R2732" s="73" t="s">
        <v>71</v>
      </c>
      <c r="V2732" s="60" t="str">
        <f>W2732&amp;H2732</f>
        <v>BUCK 007темно-синий</v>
      </c>
      <c r="W2732" s="60" t="str">
        <f>_xlfn.LET(_xlpm.TextCell,TEXT(G2732,"###"),IF(_xlpm.TextCell&lt;&gt;"",IF(StyleSpaceSplit,IFERROR(IF(FIND(" ",_xlpm.TextCell)&gt;=1,MID(_xlpm.TextCell,1,FIND(" ",_xlpm.TextCell)-1),_xlpm.TextCell),_xlpm.TextCell),_xlpm.TextCell),""))</f>
        <v>BUCK 007</v>
      </c>
      <c r="X2732" s="60" t="str">
        <f>IF(A2732&lt;&gt;"",IFERROR(IF(FIND(" ",G2732)&gt;=1,MID(G2732,FIND(" ",G2732)+1,LEN(G2732)),""),""),"")</f>
        <v>007</v>
      </c>
      <c r="AC2732" s="51">
        <f>IFERROR(VALUE(MID($C2732,1,2)),0)</f>
        <v>80</v>
      </c>
      <c r="AD2732" s="44">
        <f>IFERROR(VALUE(MID($C2732,4,3)),0)</f>
        <v>864</v>
      </c>
      <c r="AE2732" s="51">
        <f>VALUE(RIGHT("00"&amp;AC2732,2)&amp;RIGHT("000"&amp;AD2732,3))</f>
        <v>80864</v>
      </c>
    </row>
    <row r="2733" spans="1:31">
      <c r="A2733" s="60" t="str">
        <f>IF(G2733&amp;Q2733&lt;&gt;"",W2733&amp;Q2733,"")</f>
        <v>BUCK 007navy</v>
      </c>
      <c r="B2733" s="60" t="str">
        <f>IF(C2733&lt;&gt;"",LEFT(C2733,9),"")</f>
        <v>80-864-16</v>
      </c>
      <c r="C2733" s="73" t="s">
        <v>6018</v>
      </c>
      <c r="D2733" s="73" t="s">
        <v>6016</v>
      </c>
      <c r="E2733" s="73" t="s">
        <v>912</v>
      </c>
      <c r="F2733" s="74">
        <v>61</v>
      </c>
      <c r="G2733" s="73" t="s">
        <v>5128</v>
      </c>
      <c r="H2733" s="73" t="s">
        <v>55</v>
      </c>
      <c r="I2733" s="73" t="s">
        <v>1767</v>
      </c>
      <c r="J2733" s="73" t="s">
        <v>343</v>
      </c>
      <c r="K2733" s="73" t="s">
        <v>382</v>
      </c>
      <c r="L2733" s="73" t="s">
        <v>383</v>
      </c>
      <c r="M2733" s="73" t="s">
        <v>389</v>
      </c>
      <c r="N2733" s="73" t="s">
        <v>43</v>
      </c>
      <c r="O2733" s="73" t="s">
        <v>386</v>
      </c>
      <c r="P2733" s="73" t="s">
        <v>907</v>
      </c>
      <c r="Q2733" s="73" t="s">
        <v>1003</v>
      </c>
      <c r="R2733" s="73" t="s">
        <v>71</v>
      </c>
      <c r="V2733" s="60" t="str">
        <f>W2733&amp;H2733</f>
        <v>BUCK 007темно-синий</v>
      </c>
      <c r="W2733" s="60" t="str">
        <f>_xlfn.LET(_xlpm.TextCell,TEXT(G2733,"###"),IF(_xlpm.TextCell&lt;&gt;"",IF(StyleSpaceSplit,IFERROR(IF(FIND(" ",_xlpm.TextCell)&gt;=1,MID(_xlpm.TextCell,1,FIND(" ",_xlpm.TextCell)-1),_xlpm.TextCell),_xlpm.TextCell),_xlpm.TextCell),""))</f>
        <v>BUCK 007</v>
      </c>
      <c r="X2733" s="60" t="str">
        <f>IF(A2733&lt;&gt;"",IFERROR(IF(FIND(" ",G2733)&gt;=1,MID(G2733,FIND(" ",G2733)+1,LEN(G2733)),""),""),"")</f>
        <v>007</v>
      </c>
      <c r="AC2733" s="51">
        <f>IFERROR(VALUE(MID($C2733,1,2)),0)</f>
        <v>80</v>
      </c>
      <c r="AD2733" s="44">
        <f>IFERROR(VALUE(MID($C2733,4,3)),0)</f>
        <v>864</v>
      </c>
      <c r="AE2733" s="51">
        <f>VALUE(RIGHT("00"&amp;AC2733,2)&amp;RIGHT("000"&amp;AD2733,3))</f>
        <v>80864</v>
      </c>
    </row>
    <row r="2734" spans="1:31">
      <c r="A2734" s="60" t="str">
        <f>IF(G2734&amp;Q2734&lt;&gt;"",W2734&amp;Q2734,"")</f>
        <v>BUCK 007black</v>
      </c>
      <c r="B2734" s="60" t="str">
        <f>IF(C2734&lt;&gt;"",LEFT(C2734,9),"")</f>
        <v>80-864-09</v>
      </c>
      <c r="C2734" s="73" t="s">
        <v>6011</v>
      </c>
      <c r="D2734" s="73" t="s">
        <v>6012</v>
      </c>
      <c r="E2734" s="73" t="s">
        <v>904</v>
      </c>
      <c r="F2734" s="74">
        <v>57</v>
      </c>
      <c r="G2734" s="73" t="s">
        <v>5128</v>
      </c>
      <c r="H2734" s="73" t="s">
        <v>53</v>
      </c>
      <c r="I2734" s="73" t="s">
        <v>1767</v>
      </c>
      <c r="J2734" s="73" t="s">
        <v>343</v>
      </c>
      <c r="K2734" s="73" t="s">
        <v>382</v>
      </c>
      <c r="L2734" s="73" t="s">
        <v>383</v>
      </c>
      <c r="M2734" s="73" t="s">
        <v>389</v>
      </c>
      <c r="N2734" s="73" t="s">
        <v>43</v>
      </c>
      <c r="O2734" s="73" t="s">
        <v>386</v>
      </c>
      <c r="P2734" s="73" t="s">
        <v>907</v>
      </c>
      <c r="Q2734" s="73" t="s">
        <v>928</v>
      </c>
      <c r="R2734" s="73" t="s">
        <v>53</v>
      </c>
      <c r="V2734" s="60" t="str">
        <f>W2734&amp;H2734</f>
        <v>BUCK 007черный</v>
      </c>
      <c r="W2734" s="60" t="str">
        <f>_xlfn.LET(_xlpm.TextCell,TEXT(G2734,"###"),IF(_xlpm.TextCell&lt;&gt;"",IF(StyleSpaceSplit,IFERROR(IF(FIND(" ",_xlpm.TextCell)&gt;=1,MID(_xlpm.TextCell,1,FIND(" ",_xlpm.TextCell)-1),_xlpm.TextCell),_xlpm.TextCell),_xlpm.TextCell),""))</f>
        <v>BUCK 007</v>
      </c>
      <c r="X2734" s="60" t="str">
        <f>IF(A2734&lt;&gt;"",IFERROR(IF(FIND(" ",G2734)&gt;=1,MID(G2734,FIND(" ",G2734)+1,LEN(G2734)),""),""),"")</f>
        <v>007</v>
      </c>
      <c r="AC2734" s="51">
        <f>IFERROR(VALUE(MID($C2734,1,2)),0)</f>
        <v>80</v>
      </c>
      <c r="AD2734" s="44">
        <f>IFERROR(VALUE(MID($C2734,4,3)),0)</f>
        <v>864</v>
      </c>
      <c r="AE2734" s="51">
        <f>VALUE(RIGHT("00"&amp;AC2734,2)&amp;RIGHT("000"&amp;AD2734,3))</f>
        <v>80864</v>
      </c>
    </row>
    <row r="2735" spans="1:31">
      <c r="A2735" s="60" t="str">
        <f>IF(G2735&amp;Q2735&lt;&gt;"",W2735&amp;Q2735,"")</f>
        <v>BUCK 007black</v>
      </c>
      <c r="B2735" s="60" t="str">
        <f>IF(C2735&lt;&gt;"",LEFT(C2735,9),"")</f>
        <v>80-864-09</v>
      </c>
      <c r="C2735" s="73" t="s">
        <v>6013</v>
      </c>
      <c r="D2735" s="73" t="s">
        <v>6012</v>
      </c>
      <c r="E2735" s="73" t="s">
        <v>910</v>
      </c>
      <c r="F2735" s="74">
        <v>59</v>
      </c>
      <c r="G2735" s="73" t="s">
        <v>5128</v>
      </c>
      <c r="H2735" s="73" t="s">
        <v>53</v>
      </c>
      <c r="I2735" s="73" t="s">
        <v>1767</v>
      </c>
      <c r="J2735" s="73" t="s">
        <v>343</v>
      </c>
      <c r="K2735" s="73" t="s">
        <v>382</v>
      </c>
      <c r="L2735" s="73" t="s">
        <v>383</v>
      </c>
      <c r="M2735" s="73" t="s">
        <v>389</v>
      </c>
      <c r="N2735" s="73" t="s">
        <v>43</v>
      </c>
      <c r="O2735" s="73" t="s">
        <v>386</v>
      </c>
      <c r="P2735" s="73" t="s">
        <v>907</v>
      </c>
      <c r="Q2735" s="73" t="s">
        <v>928</v>
      </c>
      <c r="R2735" s="73" t="s">
        <v>53</v>
      </c>
      <c r="V2735" s="60" t="str">
        <f>W2735&amp;H2735</f>
        <v>BUCK 007черный</v>
      </c>
      <c r="W2735" s="60" t="str">
        <f>_xlfn.LET(_xlpm.TextCell,TEXT(G2735,"###"),IF(_xlpm.TextCell&lt;&gt;"",IF(StyleSpaceSplit,IFERROR(IF(FIND(" ",_xlpm.TextCell)&gt;=1,MID(_xlpm.TextCell,1,FIND(" ",_xlpm.TextCell)-1),_xlpm.TextCell),_xlpm.TextCell),_xlpm.TextCell),""))</f>
        <v>BUCK 007</v>
      </c>
      <c r="X2735" s="60" t="str">
        <f>IF(A2735&lt;&gt;"",IFERROR(IF(FIND(" ",G2735)&gt;=1,MID(G2735,FIND(" ",G2735)+1,LEN(G2735)),""),""),"")</f>
        <v>007</v>
      </c>
      <c r="AC2735" s="51">
        <f>IFERROR(VALUE(MID($C2735,1,2)),0)</f>
        <v>80</v>
      </c>
      <c r="AD2735" s="44">
        <f>IFERROR(VALUE(MID($C2735,4,3)),0)</f>
        <v>864</v>
      </c>
      <c r="AE2735" s="51">
        <f>VALUE(RIGHT("00"&amp;AC2735,2)&amp;RIGHT("000"&amp;AD2735,3))</f>
        <v>80864</v>
      </c>
    </row>
    <row r="2736" spans="1:31">
      <c r="A2736" s="60" t="str">
        <f>IF(G2736&amp;Q2736&lt;&gt;"",W2736&amp;Q2736,"")</f>
        <v>BUCK 007black</v>
      </c>
      <c r="B2736" s="60" t="str">
        <f>IF(C2736&lt;&gt;"",LEFT(C2736,9),"")</f>
        <v>80-864-09</v>
      </c>
      <c r="C2736" s="73" t="s">
        <v>6014</v>
      </c>
      <c r="D2736" s="73" t="s">
        <v>6012</v>
      </c>
      <c r="E2736" s="73" t="s">
        <v>912</v>
      </c>
      <c r="F2736" s="74">
        <v>61</v>
      </c>
      <c r="G2736" s="73" t="s">
        <v>5128</v>
      </c>
      <c r="H2736" s="73" t="s">
        <v>53</v>
      </c>
      <c r="I2736" s="73" t="s">
        <v>1767</v>
      </c>
      <c r="J2736" s="73" t="s">
        <v>343</v>
      </c>
      <c r="K2736" s="73" t="s">
        <v>382</v>
      </c>
      <c r="L2736" s="73" t="s">
        <v>383</v>
      </c>
      <c r="M2736" s="73" t="s">
        <v>389</v>
      </c>
      <c r="N2736" s="73" t="s">
        <v>43</v>
      </c>
      <c r="O2736" s="73" t="s">
        <v>386</v>
      </c>
      <c r="P2736" s="73" t="s">
        <v>907</v>
      </c>
      <c r="Q2736" s="73" t="s">
        <v>928</v>
      </c>
      <c r="R2736" s="73" t="s">
        <v>53</v>
      </c>
      <c r="V2736" s="60" t="str">
        <f>W2736&amp;H2736</f>
        <v>BUCK 007черный</v>
      </c>
      <c r="W2736" s="60" t="str">
        <f>_xlfn.LET(_xlpm.TextCell,TEXT(G2736,"###"),IF(_xlpm.TextCell&lt;&gt;"",IF(StyleSpaceSplit,IFERROR(IF(FIND(" ",_xlpm.TextCell)&gt;=1,MID(_xlpm.TextCell,1,FIND(" ",_xlpm.TextCell)-1),_xlpm.TextCell),_xlpm.TextCell),_xlpm.TextCell),""))</f>
        <v>BUCK 007</v>
      </c>
      <c r="X2736" s="60" t="str">
        <f>IF(A2736&lt;&gt;"",IFERROR(IF(FIND(" ",G2736)&gt;=1,MID(G2736,FIND(" ",G2736)+1,LEN(G2736)),""),""),"")</f>
        <v>007</v>
      </c>
      <c r="AC2736" s="51">
        <f>IFERROR(VALUE(MID($C2736,1,2)),0)</f>
        <v>80</v>
      </c>
      <c r="AD2736" s="44">
        <f>IFERROR(VALUE(MID($C2736,4,3)),0)</f>
        <v>864</v>
      </c>
      <c r="AE2736" s="51">
        <f>VALUE(RIGHT("00"&amp;AC2736,2)&amp;RIGHT("000"&amp;AD2736,3))</f>
        <v>80864</v>
      </c>
    </row>
    <row r="2737" spans="1:31">
      <c r="A2737" s="60" t="str">
        <f>IF(G2737&amp;Q2737&lt;&gt;"",W2737&amp;Q2737,"")</f>
        <v>BUCK 010green</v>
      </c>
      <c r="B2737" s="60" t="str">
        <f>IF(C2737&lt;&gt;"",LEFT(C2737,9),"")</f>
        <v>80-865-11</v>
      </c>
      <c r="C2737" s="73" t="s">
        <v>6023</v>
      </c>
      <c r="D2737" s="73" t="s">
        <v>6024</v>
      </c>
      <c r="E2737" s="73" t="s">
        <v>904</v>
      </c>
      <c r="F2737" s="74">
        <v>57</v>
      </c>
      <c r="G2737" s="73" t="s">
        <v>5131</v>
      </c>
      <c r="H2737" s="73" t="s">
        <v>60</v>
      </c>
      <c r="I2737" s="73" t="s">
        <v>964</v>
      </c>
      <c r="J2737" s="73" t="s">
        <v>343</v>
      </c>
      <c r="K2737" s="73" t="s">
        <v>382</v>
      </c>
      <c r="L2737" s="73" t="s">
        <v>383</v>
      </c>
      <c r="M2737" s="73" t="s">
        <v>389</v>
      </c>
      <c r="O2737" s="73" t="s">
        <v>386</v>
      </c>
      <c r="P2737" s="73" t="s">
        <v>907</v>
      </c>
      <c r="Q2737" s="73" t="s">
        <v>990</v>
      </c>
      <c r="R2737" s="73" t="s">
        <v>60</v>
      </c>
      <c r="V2737" s="60" t="str">
        <f>W2737&amp;H2737</f>
        <v>BUCK 010зеленый</v>
      </c>
      <c r="W2737" s="60" t="str">
        <f>_xlfn.LET(_xlpm.TextCell,TEXT(G2737,"###"),IF(_xlpm.TextCell&lt;&gt;"",IF(StyleSpaceSplit,IFERROR(IF(FIND(" ",_xlpm.TextCell)&gt;=1,MID(_xlpm.TextCell,1,FIND(" ",_xlpm.TextCell)-1),_xlpm.TextCell),_xlpm.TextCell),_xlpm.TextCell),""))</f>
        <v>BUCK 010</v>
      </c>
      <c r="X2737" s="60" t="str">
        <f>IF(A2737&lt;&gt;"",IFERROR(IF(FIND(" ",G2737)&gt;=1,MID(G2737,FIND(" ",G2737)+1,LEN(G2737)),""),""),"")</f>
        <v>010</v>
      </c>
      <c r="AC2737" s="51">
        <f>IFERROR(VALUE(MID($C2737,1,2)),0)</f>
        <v>80</v>
      </c>
      <c r="AD2737" s="44">
        <f>IFERROR(VALUE(MID($C2737,4,3)),0)</f>
        <v>865</v>
      </c>
      <c r="AE2737" s="51">
        <f>VALUE(RIGHT("00"&amp;AC2737,2)&amp;RIGHT("000"&amp;AD2737,3))</f>
        <v>80865</v>
      </c>
    </row>
    <row r="2738" spans="1:31">
      <c r="A2738" s="60" t="str">
        <f>IF(G2738&amp;Q2738&lt;&gt;"",W2738&amp;Q2738,"")</f>
        <v>BUCK 010green</v>
      </c>
      <c r="B2738" s="60" t="str">
        <f>IF(C2738&lt;&gt;"",LEFT(C2738,9),"")</f>
        <v>80-865-11</v>
      </c>
      <c r="C2738" s="73" t="s">
        <v>6025</v>
      </c>
      <c r="D2738" s="73" t="s">
        <v>6024</v>
      </c>
      <c r="E2738" s="73" t="s">
        <v>910</v>
      </c>
      <c r="F2738" s="74">
        <v>59</v>
      </c>
      <c r="G2738" s="73" t="s">
        <v>5131</v>
      </c>
      <c r="H2738" s="73" t="s">
        <v>60</v>
      </c>
      <c r="I2738" s="73" t="s">
        <v>964</v>
      </c>
      <c r="J2738" s="73" t="s">
        <v>343</v>
      </c>
      <c r="K2738" s="73" t="s">
        <v>382</v>
      </c>
      <c r="L2738" s="73" t="s">
        <v>383</v>
      </c>
      <c r="M2738" s="73" t="s">
        <v>389</v>
      </c>
      <c r="O2738" s="73" t="s">
        <v>386</v>
      </c>
      <c r="P2738" s="73" t="s">
        <v>907</v>
      </c>
      <c r="Q2738" s="73" t="s">
        <v>990</v>
      </c>
      <c r="R2738" s="73" t="s">
        <v>60</v>
      </c>
      <c r="V2738" s="60" t="str">
        <f>W2738&amp;H2738</f>
        <v>BUCK 010зеленый</v>
      </c>
      <c r="W2738" s="60" t="str">
        <f>_xlfn.LET(_xlpm.TextCell,TEXT(G2738,"###"),IF(_xlpm.TextCell&lt;&gt;"",IF(StyleSpaceSplit,IFERROR(IF(FIND(" ",_xlpm.TextCell)&gt;=1,MID(_xlpm.TextCell,1,FIND(" ",_xlpm.TextCell)-1),_xlpm.TextCell),_xlpm.TextCell),_xlpm.TextCell),""))</f>
        <v>BUCK 010</v>
      </c>
      <c r="X2738" s="60" t="str">
        <f>IF(A2738&lt;&gt;"",IFERROR(IF(FIND(" ",G2738)&gt;=1,MID(G2738,FIND(" ",G2738)+1,LEN(G2738)),""),""),"")</f>
        <v>010</v>
      </c>
      <c r="AC2738" s="51">
        <f>IFERROR(VALUE(MID($C2738,1,2)),0)</f>
        <v>80</v>
      </c>
      <c r="AD2738" s="44">
        <f>IFERROR(VALUE(MID($C2738,4,3)),0)</f>
        <v>865</v>
      </c>
      <c r="AE2738" s="51">
        <f>VALUE(RIGHT("00"&amp;AC2738,2)&amp;RIGHT("000"&amp;AD2738,3))</f>
        <v>80865</v>
      </c>
    </row>
    <row r="2739" spans="1:31">
      <c r="A2739" s="60" t="str">
        <f>IF(G2739&amp;Q2739&lt;&gt;"",W2739&amp;Q2739,"")</f>
        <v>BUCK 010green</v>
      </c>
      <c r="B2739" s="60" t="str">
        <f>IF(C2739&lt;&gt;"",LEFT(C2739,9),"")</f>
        <v>80-865-11</v>
      </c>
      <c r="C2739" s="73" t="s">
        <v>6026</v>
      </c>
      <c r="D2739" s="73" t="s">
        <v>6024</v>
      </c>
      <c r="E2739" s="73" t="s">
        <v>912</v>
      </c>
      <c r="F2739" s="74">
        <v>61</v>
      </c>
      <c r="G2739" s="73" t="s">
        <v>5131</v>
      </c>
      <c r="H2739" s="73" t="s">
        <v>60</v>
      </c>
      <c r="I2739" s="73" t="s">
        <v>964</v>
      </c>
      <c r="J2739" s="73" t="s">
        <v>343</v>
      </c>
      <c r="K2739" s="73" t="s">
        <v>382</v>
      </c>
      <c r="L2739" s="73" t="s">
        <v>383</v>
      </c>
      <c r="M2739" s="73" t="s">
        <v>389</v>
      </c>
      <c r="O2739" s="73" t="s">
        <v>386</v>
      </c>
      <c r="P2739" s="73" t="s">
        <v>907</v>
      </c>
      <c r="Q2739" s="73" t="s">
        <v>990</v>
      </c>
      <c r="R2739" s="73" t="s">
        <v>60</v>
      </c>
      <c r="V2739" s="60" t="str">
        <f>W2739&amp;H2739</f>
        <v>BUCK 010зеленый</v>
      </c>
      <c r="W2739" s="60" t="str">
        <f>_xlfn.LET(_xlpm.TextCell,TEXT(G2739,"###"),IF(_xlpm.TextCell&lt;&gt;"",IF(StyleSpaceSplit,IFERROR(IF(FIND(" ",_xlpm.TextCell)&gt;=1,MID(_xlpm.TextCell,1,FIND(" ",_xlpm.TextCell)-1),_xlpm.TextCell),_xlpm.TextCell),_xlpm.TextCell),""))</f>
        <v>BUCK 010</v>
      </c>
      <c r="X2739" s="60" t="str">
        <f>IF(A2739&lt;&gt;"",IFERROR(IF(FIND(" ",G2739)&gt;=1,MID(G2739,FIND(" ",G2739)+1,LEN(G2739)),""),""),"")</f>
        <v>010</v>
      </c>
      <c r="AC2739" s="51">
        <f>IFERROR(VALUE(MID($C2739,1,2)),0)</f>
        <v>80</v>
      </c>
      <c r="AD2739" s="44">
        <f>IFERROR(VALUE(MID($C2739,4,3)),0)</f>
        <v>865</v>
      </c>
      <c r="AE2739" s="51">
        <f>VALUE(RIGHT("00"&amp;AC2739,2)&amp;RIGHT("000"&amp;AD2739,3))</f>
        <v>80865</v>
      </c>
    </row>
    <row r="2740" spans="1:31">
      <c r="A2740" s="60" t="str">
        <f>IF(G2740&amp;Q2740&lt;&gt;"",W2740&amp;Q2740,"")</f>
        <v>BUCK 010pink</v>
      </c>
      <c r="B2740" s="60" t="str">
        <f>IF(C2740&lt;&gt;"",LEFT(C2740,9),"")</f>
        <v>80-865-34</v>
      </c>
      <c r="C2740" s="73" t="s">
        <v>5129</v>
      </c>
      <c r="D2740" s="73" t="s">
        <v>5130</v>
      </c>
      <c r="E2740" s="73" t="s">
        <v>910</v>
      </c>
      <c r="F2740" s="74">
        <v>59</v>
      </c>
      <c r="G2740" s="73" t="s">
        <v>5131</v>
      </c>
      <c r="H2740" s="73" t="s">
        <v>68</v>
      </c>
      <c r="I2740" s="73" t="s">
        <v>964</v>
      </c>
      <c r="J2740" s="73" t="s">
        <v>343</v>
      </c>
      <c r="K2740" s="73" t="s">
        <v>387</v>
      </c>
      <c r="L2740" s="73" t="s">
        <v>383</v>
      </c>
      <c r="M2740" s="73" t="s">
        <v>389</v>
      </c>
      <c r="O2740" s="73" t="s">
        <v>386</v>
      </c>
      <c r="P2740" s="73" t="s">
        <v>907</v>
      </c>
      <c r="Q2740" s="73" t="s">
        <v>1119</v>
      </c>
      <c r="R2740" s="73" t="s">
        <v>68</v>
      </c>
      <c r="V2740" s="60" t="str">
        <f>W2740&amp;H2740</f>
        <v>BUCK 010розовый</v>
      </c>
      <c r="W2740" s="60" t="str">
        <f>_xlfn.LET(_xlpm.TextCell,TEXT(G2740,"###"),IF(_xlpm.TextCell&lt;&gt;"",IF(StyleSpaceSplit,IFERROR(IF(FIND(" ",_xlpm.TextCell)&gt;=1,MID(_xlpm.TextCell,1,FIND(" ",_xlpm.TextCell)-1),_xlpm.TextCell),_xlpm.TextCell),_xlpm.TextCell),""))</f>
        <v>BUCK 010</v>
      </c>
      <c r="X2740" s="60" t="str">
        <f>IF(A2740&lt;&gt;"",IFERROR(IF(FIND(" ",G2740)&gt;=1,MID(G2740,FIND(" ",G2740)+1,LEN(G2740)),""),""),"")</f>
        <v>010</v>
      </c>
      <c r="AC2740" s="51">
        <f>IFERROR(VALUE(MID($C2740,1,2)),0)</f>
        <v>80</v>
      </c>
      <c r="AD2740" s="44">
        <f>IFERROR(VALUE(MID($C2740,4,3)),0)</f>
        <v>865</v>
      </c>
      <c r="AE2740" s="51">
        <f>VALUE(RIGHT("00"&amp;AC2740,2)&amp;RIGHT("000"&amp;AD2740,3))</f>
        <v>80865</v>
      </c>
    </row>
    <row r="2741" spans="1:31">
      <c r="A2741" s="60" t="str">
        <f>IF(G2741&amp;Q2741&lt;&gt;"",W2741&amp;Q2741,"")</f>
        <v>BUCK 010navy</v>
      </c>
      <c r="B2741" s="60" t="str">
        <f>IF(C2741&lt;&gt;"",LEFT(C2741,9),"")</f>
        <v>80-865-16</v>
      </c>
      <c r="C2741" s="73" t="s">
        <v>6027</v>
      </c>
      <c r="D2741" s="73" t="s">
        <v>6028</v>
      </c>
      <c r="E2741" s="73" t="s">
        <v>904</v>
      </c>
      <c r="F2741" s="74">
        <v>57</v>
      </c>
      <c r="G2741" s="73" t="s">
        <v>5131</v>
      </c>
      <c r="H2741" s="73" t="s">
        <v>55</v>
      </c>
      <c r="I2741" s="73" t="s">
        <v>964</v>
      </c>
      <c r="J2741" s="73" t="s">
        <v>343</v>
      </c>
      <c r="K2741" s="73" t="s">
        <v>382</v>
      </c>
      <c r="L2741" s="73" t="s">
        <v>383</v>
      </c>
      <c r="M2741" s="73" t="s">
        <v>389</v>
      </c>
      <c r="O2741" s="73" t="s">
        <v>386</v>
      </c>
      <c r="P2741" s="73" t="s">
        <v>907</v>
      </c>
      <c r="Q2741" s="73" t="s">
        <v>1003</v>
      </c>
      <c r="R2741" s="73" t="s">
        <v>71</v>
      </c>
      <c r="V2741" s="60" t="str">
        <f>W2741&amp;H2741</f>
        <v>BUCK 010темно-синий</v>
      </c>
      <c r="W2741" s="60" t="str">
        <f>_xlfn.LET(_xlpm.TextCell,TEXT(G2741,"###"),IF(_xlpm.TextCell&lt;&gt;"",IF(StyleSpaceSplit,IFERROR(IF(FIND(" ",_xlpm.TextCell)&gt;=1,MID(_xlpm.TextCell,1,FIND(" ",_xlpm.TextCell)-1),_xlpm.TextCell),_xlpm.TextCell),_xlpm.TextCell),""))</f>
        <v>BUCK 010</v>
      </c>
      <c r="X2741" s="60" t="str">
        <f>IF(A2741&lt;&gt;"",IFERROR(IF(FIND(" ",G2741)&gt;=1,MID(G2741,FIND(" ",G2741)+1,LEN(G2741)),""),""),"")</f>
        <v>010</v>
      </c>
      <c r="AC2741" s="51">
        <f>IFERROR(VALUE(MID($C2741,1,2)),0)</f>
        <v>80</v>
      </c>
      <c r="AD2741" s="44">
        <f>IFERROR(VALUE(MID($C2741,4,3)),0)</f>
        <v>865</v>
      </c>
      <c r="AE2741" s="51">
        <f>VALUE(RIGHT("00"&amp;AC2741,2)&amp;RIGHT("000"&amp;AD2741,3))</f>
        <v>80865</v>
      </c>
    </row>
    <row r="2742" spans="1:31">
      <c r="A2742" s="60" t="str">
        <f>IF(G2742&amp;Q2742&lt;&gt;"",W2742&amp;Q2742,"")</f>
        <v>BUCK 010navy</v>
      </c>
      <c r="B2742" s="60" t="str">
        <f>IF(C2742&lt;&gt;"",LEFT(C2742,9),"")</f>
        <v>80-865-16</v>
      </c>
      <c r="C2742" s="73" t="s">
        <v>6029</v>
      </c>
      <c r="D2742" s="73" t="s">
        <v>6028</v>
      </c>
      <c r="E2742" s="73" t="s">
        <v>910</v>
      </c>
      <c r="F2742" s="74">
        <v>59</v>
      </c>
      <c r="G2742" s="73" t="s">
        <v>5131</v>
      </c>
      <c r="H2742" s="73" t="s">
        <v>55</v>
      </c>
      <c r="I2742" s="73" t="s">
        <v>964</v>
      </c>
      <c r="J2742" s="73" t="s">
        <v>343</v>
      </c>
      <c r="K2742" s="73" t="s">
        <v>382</v>
      </c>
      <c r="L2742" s="73" t="s">
        <v>383</v>
      </c>
      <c r="M2742" s="73" t="s">
        <v>389</v>
      </c>
      <c r="O2742" s="73" t="s">
        <v>386</v>
      </c>
      <c r="P2742" s="73" t="s">
        <v>907</v>
      </c>
      <c r="Q2742" s="73" t="s">
        <v>1003</v>
      </c>
      <c r="R2742" s="73" t="s">
        <v>71</v>
      </c>
      <c r="V2742" s="60" t="str">
        <f>W2742&amp;H2742</f>
        <v>BUCK 010темно-синий</v>
      </c>
      <c r="W2742" s="60" t="str">
        <f>_xlfn.LET(_xlpm.TextCell,TEXT(G2742,"###"),IF(_xlpm.TextCell&lt;&gt;"",IF(StyleSpaceSplit,IFERROR(IF(FIND(" ",_xlpm.TextCell)&gt;=1,MID(_xlpm.TextCell,1,FIND(" ",_xlpm.TextCell)-1),_xlpm.TextCell),_xlpm.TextCell),_xlpm.TextCell),""))</f>
        <v>BUCK 010</v>
      </c>
      <c r="X2742" s="60" t="str">
        <f>IF(A2742&lt;&gt;"",IFERROR(IF(FIND(" ",G2742)&gt;=1,MID(G2742,FIND(" ",G2742)+1,LEN(G2742)),""),""),"")</f>
        <v>010</v>
      </c>
      <c r="AC2742" s="51">
        <f>IFERROR(VALUE(MID($C2742,1,2)),0)</f>
        <v>80</v>
      </c>
      <c r="AD2742" s="44">
        <f>IFERROR(VALUE(MID($C2742,4,3)),0)</f>
        <v>865</v>
      </c>
      <c r="AE2742" s="51">
        <f>VALUE(RIGHT("00"&amp;AC2742,2)&amp;RIGHT("000"&amp;AD2742,3))</f>
        <v>80865</v>
      </c>
    </row>
    <row r="2743" spans="1:31">
      <c r="A2743" s="60" t="str">
        <f>IF(G2743&amp;Q2743&lt;&gt;"",W2743&amp;Q2743,"")</f>
        <v>BUCK 010navy</v>
      </c>
      <c r="B2743" s="60" t="str">
        <f>IF(C2743&lt;&gt;"",LEFT(C2743,9),"")</f>
        <v>80-865-16</v>
      </c>
      <c r="C2743" s="73" t="s">
        <v>6030</v>
      </c>
      <c r="D2743" s="73" t="s">
        <v>6028</v>
      </c>
      <c r="E2743" s="73" t="s">
        <v>912</v>
      </c>
      <c r="F2743" s="74">
        <v>61</v>
      </c>
      <c r="G2743" s="73" t="s">
        <v>5131</v>
      </c>
      <c r="H2743" s="73" t="s">
        <v>55</v>
      </c>
      <c r="I2743" s="73" t="s">
        <v>964</v>
      </c>
      <c r="J2743" s="73" t="s">
        <v>343</v>
      </c>
      <c r="K2743" s="73" t="s">
        <v>382</v>
      </c>
      <c r="L2743" s="73" t="s">
        <v>383</v>
      </c>
      <c r="M2743" s="73" t="s">
        <v>389</v>
      </c>
      <c r="O2743" s="73" t="s">
        <v>386</v>
      </c>
      <c r="P2743" s="73" t="s">
        <v>907</v>
      </c>
      <c r="Q2743" s="73" t="s">
        <v>1003</v>
      </c>
      <c r="R2743" s="73" t="s">
        <v>71</v>
      </c>
      <c r="V2743" s="60" t="str">
        <f>W2743&amp;H2743</f>
        <v>BUCK 010темно-синий</v>
      </c>
      <c r="W2743" s="60" t="str">
        <f>_xlfn.LET(_xlpm.TextCell,TEXT(G2743,"###"),IF(_xlpm.TextCell&lt;&gt;"",IF(StyleSpaceSplit,IFERROR(IF(FIND(" ",_xlpm.TextCell)&gt;=1,MID(_xlpm.TextCell,1,FIND(" ",_xlpm.TextCell)-1),_xlpm.TextCell),_xlpm.TextCell),_xlpm.TextCell),""))</f>
        <v>BUCK 010</v>
      </c>
      <c r="X2743" s="60" t="str">
        <f>IF(A2743&lt;&gt;"",IFERROR(IF(FIND(" ",G2743)&gt;=1,MID(G2743,FIND(" ",G2743)+1,LEN(G2743)),""),""),"")</f>
        <v>010</v>
      </c>
      <c r="AC2743" s="51">
        <f>IFERROR(VALUE(MID($C2743,1,2)),0)</f>
        <v>80</v>
      </c>
      <c r="AD2743" s="44">
        <f>IFERROR(VALUE(MID($C2743,4,3)),0)</f>
        <v>865</v>
      </c>
      <c r="AE2743" s="51">
        <f>VALUE(RIGHT("00"&amp;AC2743,2)&amp;RIGHT("000"&amp;AD2743,3))</f>
        <v>80865</v>
      </c>
    </row>
    <row r="2744" spans="1:31">
      <c r="A2744" s="60" t="str">
        <f>IF(G2744&amp;Q2744&lt;&gt;"",W2744&amp;Q2744,"")</f>
        <v>BUCK 010black</v>
      </c>
      <c r="B2744" s="60" t="str">
        <f>IF(C2744&lt;&gt;"",LEFT(C2744,9),"")</f>
        <v>80-865-09</v>
      </c>
      <c r="C2744" s="73" t="s">
        <v>6019</v>
      </c>
      <c r="D2744" s="73" t="s">
        <v>6020</v>
      </c>
      <c r="E2744" s="73" t="s">
        <v>904</v>
      </c>
      <c r="F2744" s="74">
        <v>57</v>
      </c>
      <c r="G2744" s="73" t="s">
        <v>5131</v>
      </c>
      <c r="H2744" s="73" t="s">
        <v>53</v>
      </c>
      <c r="I2744" s="73" t="s">
        <v>964</v>
      </c>
      <c r="J2744" s="73" t="s">
        <v>343</v>
      </c>
      <c r="K2744" s="73" t="s">
        <v>382</v>
      </c>
      <c r="L2744" s="73" t="s">
        <v>383</v>
      </c>
      <c r="M2744" s="73" t="s">
        <v>389</v>
      </c>
      <c r="O2744" s="73" t="s">
        <v>386</v>
      </c>
      <c r="P2744" s="73" t="s">
        <v>907</v>
      </c>
      <c r="Q2744" s="73" t="s">
        <v>928</v>
      </c>
      <c r="R2744" s="73" t="s">
        <v>53</v>
      </c>
      <c r="V2744" s="60" t="str">
        <f>W2744&amp;H2744</f>
        <v>BUCK 010черный</v>
      </c>
      <c r="W2744" s="60" t="str">
        <f>_xlfn.LET(_xlpm.TextCell,TEXT(G2744,"###"),IF(_xlpm.TextCell&lt;&gt;"",IF(StyleSpaceSplit,IFERROR(IF(FIND(" ",_xlpm.TextCell)&gt;=1,MID(_xlpm.TextCell,1,FIND(" ",_xlpm.TextCell)-1),_xlpm.TextCell),_xlpm.TextCell),_xlpm.TextCell),""))</f>
        <v>BUCK 010</v>
      </c>
      <c r="X2744" s="60" t="str">
        <f>IF(A2744&lt;&gt;"",IFERROR(IF(FIND(" ",G2744)&gt;=1,MID(G2744,FIND(" ",G2744)+1,LEN(G2744)),""),""),"")</f>
        <v>010</v>
      </c>
      <c r="AC2744" s="51">
        <f>IFERROR(VALUE(MID($C2744,1,2)),0)</f>
        <v>80</v>
      </c>
      <c r="AD2744" s="44">
        <f>IFERROR(VALUE(MID($C2744,4,3)),0)</f>
        <v>865</v>
      </c>
      <c r="AE2744" s="51">
        <f>VALUE(RIGHT("00"&amp;AC2744,2)&amp;RIGHT("000"&amp;AD2744,3))</f>
        <v>80865</v>
      </c>
    </row>
    <row r="2745" spans="1:31">
      <c r="A2745" s="60" t="str">
        <f>IF(G2745&amp;Q2745&lt;&gt;"",W2745&amp;Q2745,"")</f>
        <v>BUCK 010black</v>
      </c>
      <c r="B2745" s="60" t="str">
        <f>IF(C2745&lt;&gt;"",LEFT(C2745,9),"")</f>
        <v>80-865-09</v>
      </c>
      <c r="C2745" s="73" t="s">
        <v>6021</v>
      </c>
      <c r="D2745" s="73" t="s">
        <v>6020</v>
      </c>
      <c r="E2745" s="73" t="s">
        <v>910</v>
      </c>
      <c r="F2745" s="74">
        <v>59</v>
      </c>
      <c r="G2745" s="73" t="s">
        <v>5131</v>
      </c>
      <c r="H2745" s="73" t="s">
        <v>53</v>
      </c>
      <c r="I2745" s="73" t="s">
        <v>964</v>
      </c>
      <c r="J2745" s="73" t="s">
        <v>343</v>
      </c>
      <c r="K2745" s="73" t="s">
        <v>382</v>
      </c>
      <c r="L2745" s="73" t="s">
        <v>383</v>
      </c>
      <c r="M2745" s="73" t="s">
        <v>389</v>
      </c>
      <c r="O2745" s="73" t="s">
        <v>386</v>
      </c>
      <c r="P2745" s="73" t="s">
        <v>907</v>
      </c>
      <c r="Q2745" s="73" t="s">
        <v>928</v>
      </c>
      <c r="R2745" s="73" t="s">
        <v>53</v>
      </c>
      <c r="V2745" s="60" t="str">
        <f>W2745&amp;H2745</f>
        <v>BUCK 010черный</v>
      </c>
      <c r="W2745" s="60" t="str">
        <f>_xlfn.LET(_xlpm.TextCell,TEXT(G2745,"###"),IF(_xlpm.TextCell&lt;&gt;"",IF(StyleSpaceSplit,IFERROR(IF(FIND(" ",_xlpm.TextCell)&gt;=1,MID(_xlpm.TextCell,1,FIND(" ",_xlpm.TextCell)-1),_xlpm.TextCell),_xlpm.TextCell),_xlpm.TextCell),""))</f>
        <v>BUCK 010</v>
      </c>
      <c r="X2745" s="60" t="str">
        <f>IF(A2745&lt;&gt;"",IFERROR(IF(FIND(" ",G2745)&gt;=1,MID(G2745,FIND(" ",G2745)+1,LEN(G2745)),""),""),"")</f>
        <v>010</v>
      </c>
      <c r="AC2745" s="51">
        <f>IFERROR(VALUE(MID($C2745,1,2)),0)</f>
        <v>80</v>
      </c>
      <c r="AD2745" s="44">
        <f>IFERROR(VALUE(MID($C2745,4,3)),0)</f>
        <v>865</v>
      </c>
      <c r="AE2745" s="51">
        <f>VALUE(RIGHT("00"&amp;AC2745,2)&amp;RIGHT("000"&amp;AD2745,3))</f>
        <v>80865</v>
      </c>
    </row>
    <row r="2746" spans="1:31">
      <c r="A2746" s="60" t="str">
        <f>IF(G2746&amp;Q2746&lt;&gt;"",W2746&amp;Q2746,"")</f>
        <v>BUCK 010black</v>
      </c>
      <c r="B2746" s="60" t="str">
        <f>IF(C2746&lt;&gt;"",LEFT(C2746,9),"")</f>
        <v>80-865-09</v>
      </c>
      <c r="C2746" s="73" t="s">
        <v>6022</v>
      </c>
      <c r="D2746" s="73" t="s">
        <v>6020</v>
      </c>
      <c r="E2746" s="73" t="s">
        <v>912</v>
      </c>
      <c r="F2746" s="74">
        <v>61</v>
      </c>
      <c r="G2746" s="73" t="s">
        <v>5131</v>
      </c>
      <c r="H2746" s="73" t="s">
        <v>53</v>
      </c>
      <c r="I2746" s="73" t="s">
        <v>964</v>
      </c>
      <c r="J2746" s="73" t="s">
        <v>343</v>
      </c>
      <c r="K2746" s="73" t="s">
        <v>382</v>
      </c>
      <c r="L2746" s="73" t="s">
        <v>383</v>
      </c>
      <c r="M2746" s="73" t="s">
        <v>389</v>
      </c>
      <c r="O2746" s="73" t="s">
        <v>386</v>
      </c>
      <c r="P2746" s="73" t="s">
        <v>907</v>
      </c>
      <c r="Q2746" s="73" t="s">
        <v>928</v>
      </c>
      <c r="R2746" s="73" t="s">
        <v>53</v>
      </c>
      <c r="V2746" s="60" t="str">
        <f>W2746&amp;H2746</f>
        <v>BUCK 010черный</v>
      </c>
      <c r="W2746" s="60" t="str">
        <f>_xlfn.LET(_xlpm.TextCell,TEXT(G2746,"###"),IF(_xlpm.TextCell&lt;&gt;"",IF(StyleSpaceSplit,IFERROR(IF(FIND(" ",_xlpm.TextCell)&gt;=1,MID(_xlpm.TextCell,1,FIND(" ",_xlpm.TextCell)-1),_xlpm.TextCell),_xlpm.TextCell),_xlpm.TextCell),""))</f>
        <v>BUCK 010</v>
      </c>
      <c r="X2746" s="60" t="str">
        <f>IF(A2746&lt;&gt;"",IFERROR(IF(FIND(" ",G2746)&gt;=1,MID(G2746,FIND(" ",G2746)+1,LEN(G2746)),""),""),"")</f>
        <v>010</v>
      </c>
      <c r="AC2746" s="51">
        <f>IFERROR(VALUE(MID($C2746,1,2)),0)</f>
        <v>80</v>
      </c>
      <c r="AD2746" s="44">
        <f>IFERROR(VALUE(MID($C2746,4,3)),0)</f>
        <v>865</v>
      </c>
      <c r="AE2746" s="51">
        <f>VALUE(RIGHT("00"&amp;AC2746,2)&amp;RIGHT("000"&amp;AD2746,3))</f>
        <v>80865</v>
      </c>
    </row>
    <row r="2747" spans="1:31">
      <c r="A2747" s="60" t="str">
        <f>IF(G2747&amp;Q2747&lt;&gt;"",W2747&amp;Q2747,"")</f>
        <v>BUCK 011beige</v>
      </c>
      <c r="B2747" s="60" t="str">
        <f>IF(C2747&lt;&gt;"",LEFT(C2747,9),"")</f>
        <v>80-866-02</v>
      </c>
      <c r="C2747" s="73" t="s">
        <v>5132</v>
      </c>
      <c r="D2747" s="73" t="s">
        <v>5133</v>
      </c>
      <c r="E2747" s="73" t="s">
        <v>2814</v>
      </c>
      <c r="F2747" s="74">
        <v>53</v>
      </c>
      <c r="G2747" s="73" t="s">
        <v>5134</v>
      </c>
      <c r="H2747" s="73" t="s">
        <v>63</v>
      </c>
      <c r="I2747" s="73" t="s">
        <v>964</v>
      </c>
      <c r="J2747" s="73" t="s">
        <v>343</v>
      </c>
      <c r="K2747" s="73" t="s">
        <v>391</v>
      </c>
      <c r="L2747" s="73" t="s">
        <v>383</v>
      </c>
      <c r="M2747" s="73" t="s">
        <v>389</v>
      </c>
      <c r="O2747" s="73" t="s">
        <v>386</v>
      </c>
      <c r="P2747" s="73" t="s">
        <v>907</v>
      </c>
      <c r="Q2747" s="73" t="s">
        <v>937</v>
      </c>
      <c r="R2747" s="73" t="s">
        <v>63</v>
      </c>
      <c r="V2747" s="60" t="str">
        <f>W2747&amp;H2747</f>
        <v>BUCK 011бежевый</v>
      </c>
      <c r="W2747" s="60" t="str">
        <f>_xlfn.LET(_xlpm.TextCell,TEXT(G2747,"###"),IF(_xlpm.TextCell&lt;&gt;"",IF(StyleSpaceSplit,IFERROR(IF(FIND(" ",_xlpm.TextCell)&gt;=1,MID(_xlpm.TextCell,1,FIND(" ",_xlpm.TextCell)-1),_xlpm.TextCell),_xlpm.TextCell),_xlpm.TextCell),""))</f>
        <v>BUCK 011</v>
      </c>
      <c r="X2747" s="60" t="str">
        <f>IF(A2747&lt;&gt;"",IFERROR(IF(FIND(" ",G2747)&gt;=1,MID(G2747,FIND(" ",G2747)+1,LEN(G2747)),""),""),"")</f>
        <v>011</v>
      </c>
      <c r="AC2747" s="51">
        <f>IFERROR(VALUE(MID($C2747,1,2)),0)</f>
        <v>80</v>
      </c>
      <c r="AD2747" s="44">
        <f>IFERROR(VALUE(MID($C2747,4,3)),0)</f>
        <v>866</v>
      </c>
      <c r="AE2747" s="51">
        <f>VALUE(RIGHT("00"&amp;AC2747,2)&amp;RIGHT("000"&amp;AD2747,3))</f>
        <v>80866</v>
      </c>
    </row>
    <row r="2748" spans="1:31">
      <c r="A2748" s="60" t="str">
        <f>IF(G2748&amp;Q2748&lt;&gt;"",W2748&amp;Q2748,"")</f>
        <v>BUCK W17001brown</v>
      </c>
      <c r="B2748" s="60" t="str">
        <f>IF(C2748&lt;&gt;"",LEFT(C2748,9),"")</f>
        <v>80-482-14</v>
      </c>
      <c r="C2748" s="73" t="s">
        <v>3096</v>
      </c>
      <c r="D2748" s="73" t="s">
        <v>3097</v>
      </c>
      <c r="E2748" s="73" t="s">
        <v>904</v>
      </c>
      <c r="F2748" s="74">
        <v>57</v>
      </c>
      <c r="G2748" s="73" t="s">
        <v>3094</v>
      </c>
      <c r="H2748" s="73" t="s">
        <v>86</v>
      </c>
      <c r="I2748" s="73" t="s">
        <v>964</v>
      </c>
      <c r="J2748" s="73" t="s">
        <v>343</v>
      </c>
      <c r="K2748" s="73" t="s">
        <v>382</v>
      </c>
      <c r="L2748" s="73" t="s">
        <v>383</v>
      </c>
      <c r="M2748" s="73" t="s">
        <v>389</v>
      </c>
      <c r="O2748" s="73" t="s">
        <v>386</v>
      </c>
      <c r="P2748" s="73" t="s">
        <v>907</v>
      </c>
      <c r="Q2748" s="73" t="s">
        <v>1033</v>
      </c>
      <c r="R2748" s="73" t="s">
        <v>86</v>
      </c>
      <c r="V2748" s="60" t="str">
        <f>W2748&amp;H2748</f>
        <v>BUCK W17001коричневый</v>
      </c>
      <c r="W2748" s="60" t="str">
        <f>_xlfn.LET(_xlpm.TextCell,TEXT(G2748,"###"),IF(_xlpm.TextCell&lt;&gt;"",IF(StyleSpaceSplit,IFERROR(IF(FIND(" ",_xlpm.TextCell)&gt;=1,MID(_xlpm.TextCell,1,FIND(" ",_xlpm.TextCell)-1),_xlpm.TextCell),_xlpm.TextCell),_xlpm.TextCell),""))</f>
        <v>BUCK W17001</v>
      </c>
      <c r="X2748" s="60" t="str">
        <f>IF(A2748&lt;&gt;"",IFERROR(IF(FIND(" ",G2748)&gt;=1,MID(G2748,FIND(" ",G2748)+1,LEN(G2748)),""),""),"")</f>
        <v>W17001</v>
      </c>
      <c r="AC2748" s="51">
        <f>IFERROR(VALUE(MID($C2748,1,2)),0)</f>
        <v>80</v>
      </c>
      <c r="AD2748" s="44">
        <f>IFERROR(VALUE(MID($C2748,4,3)),0)</f>
        <v>482</v>
      </c>
      <c r="AE2748" s="51">
        <f>VALUE(RIGHT("00"&amp;AC2748,2)&amp;RIGHT("000"&amp;AD2748,3))</f>
        <v>80482</v>
      </c>
    </row>
    <row r="2749" spans="1:31">
      <c r="A2749" s="60" t="str">
        <f>IF(G2749&amp;Q2749&lt;&gt;"",W2749&amp;Q2749,"")</f>
        <v>BUCK W17001brown</v>
      </c>
      <c r="B2749" s="60" t="str">
        <f>IF(C2749&lt;&gt;"",LEFT(C2749,9),"")</f>
        <v>80-482-14</v>
      </c>
      <c r="C2749" s="73" t="s">
        <v>3098</v>
      </c>
      <c r="D2749" s="73" t="s">
        <v>3097</v>
      </c>
      <c r="E2749" s="73" t="s">
        <v>910</v>
      </c>
      <c r="F2749" s="74">
        <v>59</v>
      </c>
      <c r="G2749" s="73" t="s">
        <v>3094</v>
      </c>
      <c r="H2749" s="73" t="s">
        <v>86</v>
      </c>
      <c r="I2749" s="73" t="s">
        <v>964</v>
      </c>
      <c r="J2749" s="73" t="s">
        <v>343</v>
      </c>
      <c r="K2749" s="73" t="s">
        <v>382</v>
      </c>
      <c r="L2749" s="73" t="s">
        <v>383</v>
      </c>
      <c r="M2749" s="73" t="s">
        <v>389</v>
      </c>
      <c r="O2749" s="73" t="s">
        <v>386</v>
      </c>
      <c r="P2749" s="73" t="s">
        <v>907</v>
      </c>
      <c r="Q2749" s="73" t="s">
        <v>1033</v>
      </c>
      <c r="R2749" s="73" t="s">
        <v>86</v>
      </c>
      <c r="V2749" s="60" t="str">
        <f>W2749&amp;H2749</f>
        <v>BUCK W17001коричневый</v>
      </c>
      <c r="W2749" s="60" t="str">
        <f>_xlfn.LET(_xlpm.TextCell,TEXT(G2749,"###"),IF(_xlpm.TextCell&lt;&gt;"",IF(StyleSpaceSplit,IFERROR(IF(FIND(" ",_xlpm.TextCell)&gt;=1,MID(_xlpm.TextCell,1,FIND(" ",_xlpm.TextCell)-1),_xlpm.TextCell),_xlpm.TextCell),_xlpm.TextCell),""))</f>
        <v>BUCK W17001</v>
      </c>
      <c r="X2749" s="60" t="str">
        <f>IF(A2749&lt;&gt;"",IFERROR(IF(FIND(" ",G2749)&gt;=1,MID(G2749,FIND(" ",G2749)+1,LEN(G2749)),""),""),"")</f>
        <v>W17001</v>
      </c>
      <c r="AC2749" s="51">
        <f>IFERROR(VALUE(MID($C2749,1,2)),0)</f>
        <v>80</v>
      </c>
      <c r="AD2749" s="44">
        <f>IFERROR(VALUE(MID($C2749,4,3)),0)</f>
        <v>482</v>
      </c>
      <c r="AE2749" s="51">
        <f>VALUE(RIGHT("00"&amp;AC2749,2)&amp;RIGHT("000"&amp;AD2749,3))</f>
        <v>80482</v>
      </c>
    </row>
    <row r="2750" spans="1:31">
      <c r="A2750" s="60" t="str">
        <f>IF(G2750&amp;Q2750&lt;&gt;"",W2750&amp;Q2750,"")</f>
        <v>BUCK W17001dark grey</v>
      </c>
      <c r="B2750" s="60" t="str">
        <f>IF(C2750&lt;&gt;"",LEFT(C2750,9),"")</f>
        <v>80-482-05</v>
      </c>
      <c r="C2750" s="73" t="s">
        <v>3099</v>
      </c>
      <c r="D2750" s="73" t="s">
        <v>3100</v>
      </c>
      <c r="E2750" s="73" t="s">
        <v>956</v>
      </c>
      <c r="F2750" s="74">
        <v>55</v>
      </c>
      <c r="G2750" s="73" t="s">
        <v>3094</v>
      </c>
      <c r="H2750" s="73" t="s">
        <v>277</v>
      </c>
      <c r="I2750" s="73" t="s">
        <v>964</v>
      </c>
      <c r="J2750" s="73" t="s">
        <v>343</v>
      </c>
      <c r="K2750" s="73" t="s">
        <v>382</v>
      </c>
      <c r="L2750" s="73" t="s">
        <v>383</v>
      </c>
      <c r="M2750" s="73" t="s">
        <v>389</v>
      </c>
      <c r="O2750" s="73" t="s">
        <v>386</v>
      </c>
      <c r="P2750" s="73" t="s">
        <v>907</v>
      </c>
      <c r="Q2750" s="73" t="s">
        <v>1405</v>
      </c>
      <c r="R2750" s="73" t="s">
        <v>83</v>
      </c>
      <c r="V2750" s="60" t="str">
        <f>W2750&amp;H2750</f>
        <v>BUCK W17001темно-серый</v>
      </c>
      <c r="W2750" s="60" t="str">
        <f>_xlfn.LET(_xlpm.TextCell,TEXT(G2750,"###"),IF(_xlpm.TextCell&lt;&gt;"",IF(StyleSpaceSplit,IFERROR(IF(FIND(" ",_xlpm.TextCell)&gt;=1,MID(_xlpm.TextCell,1,FIND(" ",_xlpm.TextCell)-1),_xlpm.TextCell),_xlpm.TextCell),_xlpm.TextCell),""))</f>
        <v>BUCK W17001</v>
      </c>
      <c r="X2750" s="60" t="str">
        <f>IF(A2750&lt;&gt;"",IFERROR(IF(FIND(" ",G2750)&gt;=1,MID(G2750,FIND(" ",G2750)+1,LEN(G2750)),""),""),"")</f>
        <v>W17001</v>
      </c>
      <c r="AC2750" s="51">
        <f>IFERROR(VALUE(MID($C2750,1,2)),0)</f>
        <v>80</v>
      </c>
      <c r="AD2750" s="44">
        <f>IFERROR(VALUE(MID($C2750,4,3)),0)</f>
        <v>482</v>
      </c>
      <c r="AE2750" s="51">
        <f>VALUE(RIGHT("00"&amp;AC2750,2)&amp;RIGHT("000"&amp;AD2750,3))</f>
        <v>80482</v>
      </c>
    </row>
    <row r="2751" spans="1:31">
      <c r="A2751" s="60" t="str">
        <f>IF(G2751&amp;Q2751&lt;&gt;"",W2751&amp;Q2751,"")</f>
        <v>BUCK W17001dark grey</v>
      </c>
      <c r="B2751" s="60" t="str">
        <f>IF(C2751&lt;&gt;"",LEFT(C2751,9),"")</f>
        <v>80-482-05</v>
      </c>
      <c r="C2751" s="73" t="s">
        <v>3101</v>
      </c>
      <c r="D2751" s="73" t="s">
        <v>3100</v>
      </c>
      <c r="E2751" s="73" t="s">
        <v>910</v>
      </c>
      <c r="F2751" s="74">
        <v>59</v>
      </c>
      <c r="G2751" s="73" t="s">
        <v>3094</v>
      </c>
      <c r="H2751" s="73" t="s">
        <v>277</v>
      </c>
      <c r="I2751" s="73" t="s">
        <v>964</v>
      </c>
      <c r="J2751" s="73" t="s">
        <v>343</v>
      </c>
      <c r="K2751" s="73" t="s">
        <v>382</v>
      </c>
      <c r="L2751" s="73" t="s">
        <v>383</v>
      </c>
      <c r="M2751" s="73" t="s">
        <v>389</v>
      </c>
      <c r="O2751" s="73" t="s">
        <v>386</v>
      </c>
      <c r="P2751" s="73" t="s">
        <v>907</v>
      </c>
      <c r="Q2751" s="73" t="s">
        <v>1405</v>
      </c>
      <c r="R2751" s="73" t="s">
        <v>83</v>
      </c>
      <c r="V2751" s="60" t="str">
        <f>W2751&amp;H2751</f>
        <v>BUCK W17001темно-серый</v>
      </c>
      <c r="W2751" s="60" t="str">
        <f>_xlfn.LET(_xlpm.TextCell,TEXT(G2751,"###"),IF(_xlpm.TextCell&lt;&gt;"",IF(StyleSpaceSplit,IFERROR(IF(FIND(" ",_xlpm.TextCell)&gt;=1,MID(_xlpm.TextCell,1,FIND(" ",_xlpm.TextCell)-1),_xlpm.TextCell),_xlpm.TextCell),_xlpm.TextCell),""))</f>
        <v>BUCK W17001</v>
      </c>
      <c r="X2751" s="60" t="str">
        <f>IF(A2751&lt;&gt;"",IFERROR(IF(FIND(" ",G2751)&gt;=1,MID(G2751,FIND(" ",G2751)+1,LEN(G2751)),""),""),"")</f>
        <v>W17001</v>
      </c>
      <c r="AC2751" s="51">
        <f>IFERROR(VALUE(MID($C2751,1,2)),0)</f>
        <v>80</v>
      </c>
      <c r="AD2751" s="44">
        <f>IFERROR(VALUE(MID($C2751,4,3)),0)</f>
        <v>482</v>
      </c>
      <c r="AE2751" s="51">
        <f>VALUE(RIGHT("00"&amp;AC2751,2)&amp;RIGHT("000"&amp;AD2751,3))</f>
        <v>80482</v>
      </c>
    </row>
    <row r="2752" spans="1:31">
      <c r="A2752" s="60" t="str">
        <f>IF(G2752&amp;Q2752&lt;&gt;"",W2752&amp;Q2752,"")</f>
        <v>BUCK W17001black</v>
      </c>
      <c r="B2752" s="60" t="str">
        <f>IF(C2752&lt;&gt;"",LEFT(C2752,9),"")</f>
        <v>80-482-09</v>
      </c>
      <c r="C2752" s="73" t="s">
        <v>3092</v>
      </c>
      <c r="D2752" s="73" t="s">
        <v>3093</v>
      </c>
      <c r="E2752" s="73" t="s">
        <v>904</v>
      </c>
      <c r="F2752" s="74">
        <v>57</v>
      </c>
      <c r="G2752" s="73" t="s">
        <v>3094</v>
      </c>
      <c r="H2752" s="73" t="s">
        <v>53</v>
      </c>
      <c r="I2752" s="73" t="s">
        <v>964</v>
      </c>
      <c r="J2752" s="73" t="s">
        <v>343</v>
      </c>
      <c r="K2752" s="73" t="s">
        <v>382</v>
      </c>
      <c r="L2752" s="73" t="s">
        <v>383</v>
      </c>
      <c r="M2752" s="73" t="s">
        <v>389</v>
      </c>
      <c r="O2752" s="73" t="s">
        <v>386</v>
      </c>
      <c r="P2752" s="73" t="s">
        <v>907</v>
      </c>
      <c r="Q2752" s="73" t="s">
        <v>928</v>
      </c>
      <c r="R2752" s="73" t="s">
        <v>53</v>
      </c>
      <c r="V2752" s="60" t="str">
        <f>W2752&amp;H2752</f>
        <v>BUCK W17001черный</v>
      </c>
      <c r="W2752" s="60" t="str">
        <f>_xlfn.LET(_xlpm.TextCell,TEXT(G2752,"###"),IF(_xlpm.TextCell&lt;&gt;"",IF(StyleSpaceSplit,IFERROR(IF(FIND(" ",_xlpm.TextCell)&gt;=1,MID(_xlpm.TextCell,1,FIND(" ",_xlpm.TextCell)-1),_xlpm.TextCell),_xlpm.TextCell),_xlpm.TextCell),""))</f>
        <v>BUCK W17001</v>
      </c>
      <c r="X2752" s="60" t="str">
        <f>IF(A2752&lt;&gt;"",IFERROR(IF(FIND(" ",G2752)&gt;=1,MID(G2752,FIND(" ",G2752)+1,LEN(G2752)),""),""),"")</f>
        <v>W17001</v>
      </c>
      <c r="AC2752" s="51">
        <f>IFERROR(VALUE(MID($C2752,1,2)),0)</f>
        <v>80</v>
      </c>
      <c r="AD2752" s="44">
        <f>IFERROR(VALUE(MID($C2752,4,3)),0)</f>
        <v>482</v>
      </c>
      <c r="AE2752" s="51">
        <f>VALUE(RIGHT("00"&amp;AC2752,2)&amp;RIGHT("000"&amp;AD2752,3))</f>
        <v>80482</v>
      </c>
    </row>
    <row r="2753" spans="1:31">
      <c r="A2753" s="60" t="str">
        <f>IF(G2753&amp;Q2753&lt;&gt;"",W2753&amp;Q2753,"")</f>
        <v>BUCK W17001black</v>
      </c>
      <c r="B2753" s="60" t="str">
        <f>IF(C2753&lt;&gt;"",LEFT(C2753,9),"")</f>
        <v>80-482-09</v>
      </c>
      <c r="C2753" s="73" t="s">
        <v>3095</v>
      </c>
      <c r="D2753" s="73" t="s">
        <v>3093</v>
      </c>
      <c r="E2753" s="73" t="s">
        <v>910</v>
      </c>
      <c r="F2753" s="74">
        <v>59</v>
      </c>
      <c r="G2753" s="73" t="s">
        <v>3094</v>
      </c>
      <c r="H2753" s="73" t="s">
        <v>53</v>
      </c>
      <c r="I2753" s="73" t="s">
        <v>964</v>
      </c>
      <c r="J2753" s="73" t="s">
        <v>343</v>
      </c>
      <c r="K2753" s="73" t="s">
        <v>382</v>
      </c>
      <c r="L2753" s="73" t="s">
        <v>383</v>
      </c>
      <c r="M2753" s="73" t="s">
        <v>389</v>
      </c>
      <c r="O2753" s="73" t="s">
        <v>386</v>
      </c>
      <c r="P2753" s="73" t="s">
        <v>907</v>
      </c>
      <c r="Q2753" s="73" t="s">
        <v>928</v>
      </c>
      <c r="R2753" s="73" t="s">
        <v>53</v>
      </c>
      <c r="V2753" s="60" t="str">
        <f>W2753&amp;H2753</f>
        <v>BUCK W17001черный</v>
      </c>
      <c r="W2753" s="60" t="str">
        <f>_xlfn.LET(_xlpm.TextCell,TEXT(G2753,"###"),IF(_xlpm.TextCell&lt;&gt;"",IF(StyleSpaceSplit,IFERROR(IF(FIND(" ",_xlpm.TextCell)&gt;=1,MID(_xlpm.TextCell,1,FIND(" ",_xlpm.TextCell)-1),_xlpm.TextCell),_xlpm.TextCell),_xlpm.TextCell),""))</f>
        <v>BUCK W17001</v>
      </c>
      <c r="X2753" s="60" t="str">
        <f>IF(A2753&lt;&gt;"",IFERROR(IF(FIND(" ",G2753)&gt;=1,MID(G2753,FIND(" ",G2753)+1,LEN(G2753)),""),""),"")</f>
        <v>W17001</v>
      </c>
      <c r="AC2753" s="51">
        <f>IFERROR(VALUE(MID($C2753,1,2)),0)</f>
        <v>80</v>
      </c>
      <c r="AD2753" s="44">
        <f>IFERROR(VALUE(MID($C2753,4,3)),0)</f>
        <v>482</v>
      </c>
      <c r="AE2753" s="51">
        <f>VALUE(RIGHT("00"&amp;AC2753,2)&amp;RIGHT("000"&amp;AD2753,3))</f>
        <v>80482</v>
      </c>
    </row>
    <row r="2754" spans="1:31">
      <c r="A2754" s="60" t="str">
        <f>IF(G2754&amp;Q2754&lt;&gt;"",W2754&amp;Q2754,"")</f>
        <v>BUCK W17002brown</v>
      </c>
      <c r="B2754" s="60" t="str">
        <f>IF(C2754&lt;&gt;"",LEFT(C2754,9),"")</f>
        <v>80-867-14</v>
      </c>
      <c r="C2754" s="73" t="s">
        <v>5135</v>
      </c>
      <c r="D2754" s="73" t="s">
        <v>5136</v>
      </c>
      <c r="E2754" s="73" t="s">
        <v>2626</v>
      </c>
      <c r="F2754" s="74">
        <v>51</v>
      </c>
      <c r="G2754" s="73" t="s">
        <v>5137</v>
      </c>
      <c r="H2754" s="73" t="s">
        <v>86</v>
      </c>
      <c r="I2754" s="73" t="s">
        <v>964</v>
      </c>
      <c r="J2754" s="73" t="s">
        <v>343</v>
      </c>
      <c r="K2754" s="73" t="s">
        <v>391</v>
      </c>
      <c r="L2754" s="73" t="s">
        <v>383</v>
      </c>
      <c r="M2754" s="73" t="s">
        <v>389</v>
      </c>
      <c r="O2754" s="73" t="s">
        <v>386</v>
      </c>
      <c r="P2754" s="73" t="s">
        <v>907</v>
      </c>
      <c r="Q2754" s="73" t="s">
        <v>1033</v>
      </c>
      <c r="R2754" s="73" t="s">
        <v>86</v>
      </c>
      <c r="V2754" s="60" t="str">
        <f>W2754&amp;H2754</f>
        <v>BUCK W17002коричневый</v>
      </c>
      <c r="W2754" s="60" t="str">
        <f>_xlfn.LET(_xlpm.TextCell,TEXT(G2754,"###"),IF(_xlpm.TextCell&lt;&gt;"",IF(StyleSpaceSplit,IFERROR(IF(FIND(" ",_xlpm.TextCell)&gt;=1,MID(_xlpm.TextCell,1,FIND(" ",_xlpm.TextCell)-1),_xlpm.TextCell),_xlpm.TextCell),_xlpm.TextCell),""))</f>
        <v>BUCK W17002</v>
      </c>
      <c r="X2754" s="60" t="str">
        <f>IF(A2754&lt;&gt;"",IFERROR(IF(FIND(" ",G2754)&gt;=1,MID(G2754,FIND(" ",G2754)+1,LEN(G2754)),""),""),"")</f>
        <v>W17002</v>
      </c>
      <c r="AC2754" s="51">
        <f>IFERROR(VALUE(MID($C2754,1,2)),0)</f>
        <v>80</v>
      </c>
      <c r="AD2754" s="44">
        <f>IFERROR(VALUE(MID($C2754,4,3)),0)</f>
        <v>867</v>
      </c>
      <c r="AE2754" s="51">
        <f>VALUE(RIGHT("00"&amp;AC2754,2)&amp;RIGHT("000"&amp;AD2754,3))</f>
        <v>80867</v>
      </c>
    </row>
    <row r="2755" spans="1:31">
      <c r="A2755" s="60" t="str">
        <f>IF(G2755&amp;Q2755&lt;&gt;"",W2755&amp;Q2755,"")</f>
        <v>CONSTANTblack</v>
      </c>
      <c r="B2755" s="60" t="str">
        <f>IF(C2755&lt;&gt;"",LEFT(C2755,9),"")</f>
        <v>81-073-09</v>
      </c>
      <c r="C2755" s="73" t="s">
        <v>7010</v>
      </c>
      <c r="D2755" s="73" t="s">
        <v>7011</v>
      </c>
      <c r="E2755" s="73" t="s">
        <v>931</v>
      </c>
      <c r="F2755" s="74">
        <v>0</v>
      </c>
      <c r="G2755" s="73" t="s">
        <v>7012</v>
      </c>
      <c r="H2755" s="73" t="s">
        <v>53</v>
      </c>
      <c r="I2755" s="73" t="s">
        <v>1265</v>
      </c>
      <c r="J2755" s="73" t="s">
        <v>340</v>
      </c>
      <c r="K2755" s="73" t="s">
        <v>382</v>
      </c>
      <c r="L2755" s="73" t="s">
        <v>383</v>
      </c>
      <c r="M2755" s="73" t="s">
        <v>389</v>
      </c>
      <c r="N2755" s="73" t="s">
        <v>44</v>
      </c>
      <c r="O2755" s="73" t="s">
        <v>385</v>
      </c>
      <c r="P2755" s="73" t="s">
        <v>907</v>
      </c>
      <c r="Q2755" s="73" t="s">
        <v>928</v>
      </c>
      <c r="R2755" s="73" t="s">
        <v>53</v>
      </c>
      <c r="V2755" s="60" t="str">
        <f>W2755&amp;H2755</f>
        <v>CONSTANTчерный</v>
      </c>
      <c r="W2755" s="60" t="str">
        <f>_xlfn.LET(_xlpm.TextCell,TEXT(G2755,"###"),IF(_xlpm.TextCell&lt;&gt;"",IF(StyleSpaceSplit,IFERROR(IF(FIND(" ",_xlpm.TextCell)&gt;=1,MID(_xlpm.TextCell,1,FIND(" ",_xlpm.TextCell)-1),_xlpm.TextCell),_xlpm.TextCell),_xlpm.TextCell),""))</f>
        <v>CONSTANT</v>
      </c>
      <c r="X2755" s="60" t="str">
        <f>IF(A2755&lt;&gt;"",IFERROR(IF(FIND(" ",G2755)&gt;=1,MID(G2755,FIND(" ",G2755)+1,LEN(G2755)),""),""),"")</f>
        <v/>
      </c>
      <c r="AC2755" s="51">
        <f>IFERROR(VALUE(MID($C2755,1,2)),0)</f>
        <v>81</v>
      </c>
      <c r="AD2755" s="44">
        <f>IFERROR(VALUE(MID($C2755,4,3)),0)</f>
        <v>73</v>
      </c>
      <c r="AE2755" s="51">
        <f>VALUE(RIGHT("00"&amp;AC2755,2)&amp;RIGHT("000"&amp;AD2755,3))</f>
        <v>81073</v>
      </c>
    </row>
    <row r="2756" spans="1:31">
      <c r="A2756" s="60" t="str">
        <f>IF(G2756&amp;Q2756&lt;&gt;"",W2756&amp;Q2756,"")</f>
        <v>DORISwhite</v>
      </c>
      <c r="B2756" s="60" t="str">
        <f>IF(C2756&lt;&gt;"",LEFT(C2756,9),"")</f>
        <v>80-023-17</v>
      </c>
      <c r="C2756" s="73" t="s">
        <v>7721</v>
      </c>
      <c r="D2756" s="73" t="s">
        <v>7722</v>
      </c>
      <c r="E2756" s="73" t="s">
        <v>931</v>
      </c>
      <c r="F2756" s="74">
        <v>0</v>
      </c>
      <c r="G2756" s="73" t="s">
        <v>7723</v>
      </c>
      <c r="H2756" s="73" t="s">
        <v>57</v>
      </c>
      <c r="I2756" s="73" t="s">
        <v>7724</v>
      </c>
      <c r="J2756" s="73" t="s">
        <v>342</v>
      </c>
      <c r="K2756" s="73" t="s">
        <v>387</v>
      </c>
      <c r="L2756" s="73" t="s">
        <v>383</v>
      </c>
      <c r="M2756" s="73" t="s">
        <v>388</v>
      </c>
      <c r="N2756" s="73" t="s">
        <v>44</v>
      </c>
      <c r="O2756" s="73" t="s">
        <v>386</v>
      </c>
      <c r="P2756" s="73" t="s">
        <v>907</v>
      </c>
      <c r="Q2756" s="73" t="s">
        <v>908</v>
      </c>
      <c r="R2756" s="73" t="s">
        <v>57</v>
      </c>
      <c r="V2756" s="60" t="str">
        <f>W2756&amp;H2756</f>
        <v>DORISбелый</v>
      </c>
      <c r="W2756" s="60" t="str">
        <f>_xlfn.LET(_xlpm.TextCell,TEXT(G2756,"###"),IF(_xlpm.TextCell&lt;&gt;"",IF(StyleSpaceSplit,IFERROR(IF(FIND(" ",_xlpm.TextCell)&gt;=1,MID(_xlpm.TextCell,1,FIND(" ",_xlpm.TextCell)-1),_xlpm.TextCell),_xlpm.TextCell),_xlpm.TextCell),""))</f>
        <v>DORIS</v>
      </c>
      <c r="X2756" s="60" t="str">
        <f>IF(A2756&lt;&gt;"",IFERROR(IF(FIND(" ",G2756)&gt;=1,MID(G2756,FIND(" ",G2756)+1,LEN(G2756)),""),""),"")</f>
        <v/>
      </c>
      <c r="AC2756" s="51">
        <f>IFERROR(VALUE(MID($C2756,1,2)),0)</f>
        <v>80</v>
      </c>
      <c r="AD2756" s="44">
        <f>IFERROR(VALUE(MID($C2756,4,3)),0)</f>
        <v>23</v>
      </c>
      <c r="AE2756" s="51">
        <f>VALUE(RIGHT("00"&amp;AC2756,2)&amp;RIGHT("000"&amp;AD2756,3))</f>
        <v>80023</v>
      </c>
    </row>
    <row r="2757" spans="1:31">
      <c r="A2757" s="60" t="str">
        <f>IF(G2757&amp;Q2757&lt;&gt;"",W2757&amp;Q2757,"")</f>
        <v>EDMOND 001grey</v>
      </c>
      <c r="B2757" s="60" t="str">
        <f>IF(C2757&lt;&gt;"",LEFT(C2757,9),"")</f>
        <v>80-483-08</v>
      </c>
      <c r="C2757" s="73" t="s">
        <v>3108</v>
      </c>
      <c r="D2757" s="73" t="s">
        <v>3109</v>
      </c>
      <c r="E2757" s="73" t="s">
        <v>931</v>
      </c>
      <c r="F2757" s="74">
        <v>0</v>
      </c>
      <c r="G2757" s="73" t="s">
        <v>3107</v>
      </c>
      <c r="H2757" s="73" t="s">
        <v>83</v>
      </c>
      <c r="I2757" s="73" t="s">
        <v>1265</v>
      </c>
      <c r="J2757" s="73" t="s">
        <v>340</v>
      </c>
      <c r="K2757" s="73" t="s">
        <v>382</v>
      </c>
      <c r="L2757" s="73" t="s">
        <v>383</v>
      </c>
      <c r="M2757" s="73" t="s">
        <v>389</v>
      </c>
      <c r="N2757" s="73" t="s">
        <v>44</v>
      </c>
      <c r="O2757" s="73" t="s">
        <v>385</v>
      </c>
      <c r="P2757" s="73" t="s">
        <v>907</v>
      </c>
      <c r="Q2757" s="73" t="s">
        <v>917</v>
      </c>
      <c r="R2757" s="73" t="s">
        <v>83</v>
      </c>
      <c r="V2757" s="60" t="str">
        <f>W2757&amp;H2757</f>
        <v>EDMOND 001серый</v>
      </c>
      <c r="W2757" s="60" t="str">
        <f>_xlfn.LET(_xlpm.TextCell,TEXT(G2757,"###"),IF(_xlpm.TextCell&lt;&gt;"",IF(StyleSpaceSplit,IFERROR(IF(FIND(" ",_xlpm.TextCell)&gt;=1,MID(_xlpm.TextCell,1,FIND(" ",_xlpm.TextCell)-1),_xlpm.TextCell),_xlpm.TextCell),_xlpm.TextCell),""))</f>
        <v>EDMOND 001</v>
      </c>
      <c r="X2757" s="60" t="str">
        <f>IF(A2757&lt;&gt;"",IFERROR(IF(FIND(" ",G2757)&gt;=1,MID(G2757,FIND(" ",G2757)+1,LEN(G2757)),""),""),"")</f>
        <v>001</v>
      </c>
      <c r="AC2757" s="51">
        <f>IFERROR(VALUE(MID($C2757,1,2)),0)</f>
        <v>80</v>
      </c>
      <c r="AD2757" s="44">
        <f>IFERROR(VALUE(MID($C2757,4,3)),0)</f>
        <v>483</v>
      </c>
      <c r="AE2757" s="51">
        <f>VALUE(RIGHT("00"&amp;AC2757,2)&amp;RIGHT("000"&amp;AD2757,3))</f>
        <v>80483</v>
      </c>
    </row>
    <row r="2758" spans="1:31">
      <c r="A2758" s="60" t="str">
        <f>IF(G2758&amp;Q2758&lt;&gt;"",W2758&amp;Q2758,"")</f>
        <v>EDMOND 001navy</v>
      </c>
      <c r="B2758" s="60" t="str">
        <f>IF(C2758&lt;&gt;"",LEFT(C2758,9),"")</f>
        <v>80-483-16</v>
      </c>
      <c r="C2758" s="73" t="s">
        <v>3110</v>
      </c>
      <c r="D2758" s="73" t="s">
        <v>3111</v>
      </c>
      <c r="E2758" s="73" t="s">
        <v>931</v>
      </c>
      <c r="F2758" s="74">
        <v>0</v>
      </c>
      <c r="G2758" s="73" t="s">
        <v>3107</v>
      </c>
      <c r="H2758" s="73" t="s">
        <v>55</v>
      </c>
      <c r="I2758" s="73" t="s">
        <v>1265</v>
      </c>
      <c r="J2758" s="73" t="s">
        <v>340</v>
      </c>
      <c r="K2758" s="73" t="s">
        <v>382</v>
      </c>
      <c r="L2758" s="73" t="s">
        <v>383</v>
      </c>
      <c r="M2758" s="73" t="s">
        <v>389</v>
      </c>
      <c r="N2758" s="73" t="s">
        <v>44</v>
      </c>
      <c r="O2758" s="73" t="s">
        <v>385</v>
      </c>
      <c r="P2758" s="73" t="s">
        <v>907</v>
      </c>
      <c r="Q2758" s="73" t="s">
        <v>1003</v>
      </c>
      <c r="R2758" s="73" t="s">
        <v>71</v>
      </c>
      <c r="V2758" s="60" t="str">
        <f>W2758&amp;H2758</f>
        <v>EDMOND 001темно-синий</v>
      </c>
      <c r="W2758" s="60" t="str">
        <f>_xlfn.LET(_xlpm.TextCell,TEXT(G2758,"###"),IF(_xlpm.TextCell&lt;&gt;"",IF(StyleSpaceSplit,IFERROR(IF(FIND(" ",_xlpm.TextCell)&gt;=1,MID(_xlpm.TextCell,1,FIND(" ",_xlpm.TextCell)-1),_xlpm.TextCell),_xlpm.TextCell),_xlpm.TextCell),""))</f>
        <v>EDMOND 001</v>
      </c>
      <c r="X2758" s="60" t="str">
        <f>IF(A2758&lt;&gt;"",IFERROR(IF(FIND(" ",G2758)&gt;=1,MID(G2758,FIND(" ",G2758)+1,LEN(G2758)),""),""),"")</f>
        <v>001</v>
      </c>
      <c r="AC2758" s="51">
        <f>IFERROR(VALUE(MID($C2758,1,2)),0)</f>
        <v>80</v>
      </c>
      <c r="AD2758" s="44">
        <f>IFERROR(VALUE(MID($C2758,4,3)),0)</f>
        <v>483</v>
      </c>
      <c r="AE2758" s="51">
        <f>VALUE(RIGHT("00"&amp;AC2758,2)&amp;RIGHT("000"&amp;AD2758,3))</f>
        <v>80483</v>
      </c>
    </row>
    <row r="2759" spans="1:31">
      <c r="A2759" s="60" t="str">
        <f>IF(G2759&amp;Q2759&lt;&gt;"",W2759&amp;Q2759,"")</f>
        <v>EDMOND 001black</v>
      </c>
      <c r="B2759" s="60" t="str">
        <f>IF(C2759&lt;&gt;"",LEFT(C2759,9),"")</f>
        <v>80-483-09</v>
      </c>
      <c r="C2759" s="73" t="s">
        <v>3105</v>
      </c>
      <c r="D2759" s="73" t="s">
        <v>3106</v>
      </c>
      <c r="E2759" s="73" t="s">
        <v>931</v>
      </c>
      <c r="F2759" s="74">
        <v>0</v>
      </c>
      <c r="G2759" s="73" t="s">
        <v>3107</v>
      </c>
      <c r="H2759" s="73" t="s">
        <v>53</v>
      </c>
      <c r="I2759" s="73" t="s">
        <v>1265</v>
      </c>
      <c r="J2759" s="73" t="s">
        <v>340</v>
      </c>
      <c r="K2759" s="73" t="s">
        <v>382</v>
      </c>
      <c r="L2759" s="73" t="s">
        <v>383</v>
      </c>
      <c r="M2759" s="73" t="s">
        <v>389</v>
      </c>
      <c r="N2759" s="73" t="s">
        <v>44</v>
      </c>
      <c r="O2759" s="73" t="s">
        <v>385</v>
      </c>
      <c r="P2759" s="73" t="s">
        <v>907</v>
      </c>
      <c r="Q2759" s="73" t="s">
        <v>928</v>
      </c>
      <c r="R2759" s="73" t="s">
        <v>53</v>
      </c>
      <c r="V2759" s="60" t="str">
        <f>W2759&amp;H2759</f>
        <v>EDMOND 001черный</v>
      </c>
      <c r="W2759" s="60" t="str">
        <f>_xlfn.LET(_xlpm.TextCell,TEXT(G2759,"###"),IF(_xlpm.TextCell&lt;&gt;"",IF(StyleSpaceSplit,IFERROR(IF(FIND(" ",_xlpm.TextCell)&gt;=1,MID(_xlpm.TextCell,1,FIND(" ",_xlpm.TextCell)-1),_xlpm.TextCell),_xlpm.TextCell),_xlpm.TextCell),""))</f>
        <v>EDMOND 001</v>
      </c>
      <c r="X2759" s="60" t="str">
        <f>IF(A2759&lt;&gt;"",IFERROR(IF(FIND(" ",G2759)&gt;=1,MID(G2759,FIND(" ",G2759)+1,LEN(G2759)),""),""),"")</f>
        <v>001</v>
      </c>
      <c r="AC2759" s="51">
        <f>IFERROR(VALUE(MID($C2759,1,2)),0)</f>
        <v>80</v>
      </c>
      <c r="AD2759" s="44">
        <f>IFERROR(VALUE(MID($C2759,4,3)),0)</f>
        <v>483</v>
      </c>
      <c r="AE2759" s="51">
        <f>VALUE(RIGHT("00"&amp;AC2759,2)&amp;RIGHT("000"&amp;AD2759,3))</f>
        <v>80483</v>
      </c>
    </row>
    <row r="2760" spans="1:31">
      <c r="A2760" s="60" t="str">
        <f>IF(G2760&amp;Q2760&lt;&gt;"",W2760&amp;Q2760,"")</f>
        <v>EDMOND 002brown</v>
      </c>
      <c r="B2760" s="60" t="str">
        <f>IF(C2760&lt;&gt;"",LEFT(C2760,9),"")</f>
        <v>80-484-14</v>
      </c>
      <c r="C2760" s="73" t="s">
        <v>3115</v>
      </c>
      <c r="D2760" s="73" t="s">
        <v>3116</v>
      </c>
      <c r="E2760" s="73" t="s">
        <v>931</v>
      </c>
      <c r="F2760" s="74">
        <v>0</v>
      </c>
      <c r="G2760" s="73" t="s">
        <v>3114</v>
      </c>
      <c r="H2760" s="73" t="s">
        <v>86</v>
      </c>
      <c r="I2760" s="73" t="s">
        <v>1775</v>
      </c>
      <c r="J2760" s="73" t="s">
        <v>340</v>
      </c>
      <c r="K2760" s="73" t="s">
        <v>382</v>
      </c>
      <c r="L2760" s="73" t="s">
        <v>383</v>
      </c>
      <c r="M2760" s="73" t="s">
        <v>389</v>
      </c>
      <c r="N2760" s="73" t="s">
        <v>44</v>
      </c>
      <c r="O2760" s="73" t="s">
        <v>385</v>
      </c>
      <c r="P2760" s="73" t="s">
        <v>907</v>
      </c>
      <c r="Q2760" s="73" t="s">
        <v>1033</v>
      </c>
      <c r="R2760" s="73" t="s">
        <v>86</v>
      </c>
      <c r="V2760" s="60" t="str">
        <f>W2760&amp;H2760</f>
        <v>EDMOND 002коричневый</v>
      </c>
      <c r="W2760" s="60" t="str">
        <f>_xlfn.LET(_xlpm.TextCell,TEXT(G2760,"###"),IF(_xlpm.TextCell&lt;&gt;"",IF(StyleSpaceSplit,IFERROR(IF(FIND(" ",_xlpm.TextCell)&gt;=1,MID(_xlpm.TextCell,1,FIND(" ",_xlpm.TextCell)-1),_xlpm.TextCell),_xlpm.TextCell),_xlpm.TextCell),""))</f>
        <v>EDMOND 002</v>
      </c>
      <c r="X2760" s="60" t="str">
        <f>IF(A2760&lt;&gt;"",IFERROR(IF(FIND(" ",G2760)&gt;=1,MID(G2760,FIND(" ",G2760)+1,LEN(G2760)),""),""),"")</f>
        <v>002</v>
      </c>
      <c r="AC2760" s="51">
        <f>IFERROR(VALUE(MID($C2760,1,2)),0)</f>
        <v>80</v>
      </c>
      <c r="AD2760" s="44">
        <f>IFERROR(VALUE(MID($C2760,4,3)),0)</f>
        <v>484</v>
      </c>
      <c r="AE2760" s="51">
        <f>VALUE(RIGHT("00"&amp;AC2760,2)&amp;RIGHT("000"&amp;AD2760,3))</f>
        <v>80484</v>
      </c>
    </row>
    <row r="2761" spans="1:31">
      <c r="A2761" s="60" t="str">
        <f>IF(G2761&amp;Q2761&lt;&gt;"",W2761&amp;Q2761,"")</f>
        <v>EDMOND 002navy</v>
      </c>
      <c r="B2761" s="60" t="str">
        <f>IF(C2761&lt;&gt;"",LEFT(C2761,9),"")</f>
        <v>80-484-16</v>
      </c>
      <c r="C2761" s="73" t="s">
        <v>3117</v>
      </c>
      <c r="D2761" s="73" t="s">
        <v>3118</v>
      </c>
      <c r="E2761" s="73" t="s">
        <v>931</v>
      </c>
      <c r="F2761" s="74">
        <v>0</v>
      </c>
      <c r="G2761" s="73" t="s">
        <v>3114</v>
      </c>
      <c r="H2761" s="73" t="s">
        <v>55</v>
      </c>
      <c r="I2761" s="73" t="s">
        <v>1775</v>
      </c>
      <c r="J2761" s="73" t="s">
        <v>340</v>
      </c>
      <c r="K2761" s="73" t="s">
        <v>382</v>
      </c>
      <c r="L2761" s="73" t="s">
        <v>383</v>
      </c>
      <c r="M2761" s="73" t="s">
        <v>389</v>
      </c>
      <c r="N2761" s="73" t="s">
        <v>44</v>
      </c>
      <c r="O2761" s="73" t="s">
        <v>385</v>
      </c>
      <c r="P2761" s="73" t="s">
        <v>907</v>
      </c>
      <c r="Q2761" s="73" t="s">
        <v>1003</v>
      </c>
      <c r="R2761" s="73" t="s">
        <v>71</v>
      </c>
      <c r="V2761" s="60" t="str">
        <f>W2761&amp;H2761</f>
        <v>EDMOND 002темно-синий</v>
      </c>
      <c r="W2761" s="60" t="str">
        <f>_xlfn.LET(_xlpm.TextCell,TEXT(G2761,"###"),IF(_xlpm.TextCell&lt;&gt;"",IF(StyleSpaceSplit,IFERROR(IF(FIND(" ",_xlpm.TextCell)&gt;=1,MID(_xlpm.TextCell,1,FIND(" ",_xlpm.TextCell)-1),_xlpm.TextCell),_xlpm.TextCell),_xlpm.TextCell),""))</f>
        <v>EDMOND 002</v>
      </c>
      <c r="X2761" s="60" t="str">
        <f>IF(A2761&lt;&gt;"",IFERROR(IF(FIND(" ",G2761)&gt;=1,MID(G2761,FIND(" ",G2761)+1,LEN(G2761)),""),""),"")</f>
        <v>002</v>
      </c>
      <c r="AC2761" s="51">
        <f>IFERROR(VALUE(MID($C2761,1,2)),0)</f>
        <v>80</v>
      </c>
      <c r="AD2761" s="44">
        <f>IFERROR(VALUE(MID($C2761,4,3)),0)</f>
        <v>484</v>
      </c>
      <c r="AE2761" s="51">
        <f>VALUE(RIGHT("00"&amp;AC2761,2)&amp;RIGHT("000"&amp;AD2761,3))</f>
        <v>80484</v>
      </c>
    </row>
    <row r="2762" spans="1:31">
      <c r="A2762" s="60" t="str">
        <f>IF(G2762&amp;Q2762&lt;&gt;"",W2762&amp;Q2762,"")</f>
        <v>EDMOND 002black</v>
      </c>
      <c r="B2762" s="60" t="str">
        <f>IF(C2762&lt;&gt;"",LEFT(C2762,9),"")</f>
        <v>80-484-09</v>
      </c>
      <c r="C2762" s="73" t="s">
        <v>3112</v>
      </c>
      <c r="D2762" s="73" t="s">
        <v>3113</v>
      </c>
      <c r="E2762" s="73" t="s">
        <v>931</v>
      </c>
      <c r="F2762" s="74">
        <v>0</v>
      </c>
      <c r="G2762" s="73" t="s">
        <v>3114</v>
      </c>
      <c r="H2762" s="73" t="s">
        <v>53</v>
      </c>
      <c r="I2762" s="73" t="s">
        <v>1775</v>
      </c>
      <c r="J2762" s="73" t="s">
        <v>340</v>
      </c>
      <c r="K2762" s="73" t="s">
        <v>382</v>
      </c>
      <c r="L2762" s="73" t="s">
        <v>383</v>
      </c>
      <c r="M2762" s="73" t="s">
        <v>389</v>
      </c>
      <c r="N2762" s="73" t="s">
        <v>44</v>
      </c>
      <c r="O2762" s="73" t="s">
        <v>385</v>
      </c>
      <c r="P2762" s="73" t="s">
        <v>907</v>
      </c>
      <c r="Q2762" s="73" t="s">
        <v>928</v>
      </c>
      <c r="R2762" s="73" t="s">
        <v>53</v>
      </c>
      <c r="V2762" s="60" t="str">
        <f>W2762&amp;H2762</f>
        <v>EDMOND 002черный</v>
      </c>
      <c r="W2762" s="60" t="str">
        <f>_xlfn.LET(_xlpm.TextCell,TEXT(G2762,"###"),IF(_xlpm.TextCell&lt;&gt;"",IF(StyleSpaceSplit,IFERROR(IF(FIND(" ",_xlpm.TextCell)&gt;=1,MID(_xlpm.TextCell,1,FIND(" ",_xlpm.TextCell)-1),_xlpm.TextCell),_xlpm.TextCell),_xlpm.TextCell),""))</f>
        <v>EDMOND 002</v>
      </c>
      <c r="X2762" s="60" t="str">
        <f>IF(A2762&lt;&gt;"",IFERROR(IF(FIND(" ",G2762)&gt;=1,MID(G2762,FIND(" ",G2762)+1,LEN(G2762)),""),""),"")</f>
        <v>002</v>
      </c>
      <c r="AC2762" s="51">
        <f>IFERROR(VALUE(MID($C2762,1,2)),0)</f>
        <v>80</v>
      </c>
      <c r="AD2762" s="44">
        <f>IFERROR(VALUE(MID($C2762,4,3)),0)</f>
        <v>484</v>
      </c>
      <c r="AE2762" s="51">
        <f>VALUE(RIGHT("00"&amp;AC2762,2)&amp;RIGHT("000"&amp;AD2762,3))</f>
        <v>80484</v>
      </c>
    </row>
    <row r="2763" spans="1:31">
      <c r="A2763" s="60" t="str">
        <f>IF(G2763&amp;Q2763&lt;&gt;"",W2763&amp;Q2763,"")</f>
        <v>EDMOND 009beige</v>
      </c>
      <c r="B2763" s="60" t="str">
        <f>IF(C2763&lt;&gt;"",LEFT(C2763,9),"")</f>
        <v>80-485-02</v>
      </c>
      <c r="C2763" s="73" t="s">
        <v>3119</v>
      </c>
      <c r="D2763" s="73" t="s">
        <v>3120</v>
      </c>
      <c r="E2763" s="73" t="s">
        <v>931</v>
      </c>
      <c r="F2763" s="74">
        <v>0</v>
      </c>
      <c r="G2763" s="73" t="s">
        <v>3121</v>
      </c>
      <c r="H2763" s="73" t="s">
        <v>63</v>
      </c>
      <c r="I2763" s="73" t="s">
        <v>3122</v>
      </c>
      <c r="J2763" s="73" t="s">
        <v>340</v>
      </c>
      <c r="K2763" s="73" t="s">
        <v>382</v>
      </c>
      <c r="L2763" s="73" t="s">
        <v>383</v>
      </c>
      <c r="M2763" s="73" t="s">
        <v>389</v>
      </c>
      <c r="N2763" s="73" t="s">
        <v>44</v>
      </c>
      <c r="O2763" s="73" t="s">
        <v>385</v>
      </c>
      <c r="P2763" s="73" t="s">
        <v>907</v>
      </c>
      <c r="Q2763" s="73" t="s">
        <v>937</v>
      </c>
      <c r="R2763" s="73" t="s">
        <v>63</v>
      </c>
      <c r="V2763" s="60" t="str">
        <f>W2763&amp;H2763</f>
        <v>EDMOND 009бежевый</v>
      </c>
      <c r="W2763" s="60" t="str">
        <f>_xlfn.LET(_xlpm.TextCell,TEXT(G2763,"###"),IF(_xlpm.TextCell&lt;&gt;"",IF(StyleSpaceSplit,IFERROR(IF(FIND(" ",_xlpm.TextCell)&gt;=1,MID(_xlpm.TextCell,1,FIND(" ",_xlpm.TextCell)-1),_xlpm.TextCell),_xlpm.TextCell),_xlpm.TextCell),""))</f>
        <v>EDMOND 009</v>
      </c>
      <c r="X2763" s="60" t="str">
        <f>IF(A2763&lt;&gt;"",IFERROR(IF(FIND(" ",G2763)&gt;=1,MID(G2763,FIND(" ",G2763)+1,LEN(G2763)),""),""),"")</f>
        <v>009</v>
      </c>
      <c r="AC2763" s="51">
        <f>IFERROR(VALUE(MID($C2763,1,2)),0)</f>
        <v>80</v>
      </c>
      <c r="AD2763" s="44">
        <f>IFERROR(VALUE(MID($C2763,4,3)),0)</f>
        <v>485</v>
      </c>
      <c r="AE2763" s="51">
        <f>VALUE(RIGHT("00"&amp;AC2763,2)&amp;RIGHT("000"&amp;AD2763,3))</f>
        <v>80485</v>
      </c>
    </row>
    <row r="2764" spans="1:31">
      <c r="A2764" s="60" t="str">
        <f>IF(G2764&amp;Q2764&lt;&gt;"",W2764&amp;Q2764,"")</f>
        <v>EDMOND 009red</v>
      </c>
      <c r="B2764" s="60" t="str">
        <f>IF(C2764&lt;&gt;"",LEFT(C2764,9),"")</f>
        <v>80-485-14</v>
      </c>
      <c r="C2764" s="73" t="s">
        <v>3125</v>
      </c>
      <c r="D2764" s="73" t="s">
        <v>3126</v>
      </c>
      <c r="E2764" s="73" t="s">
        <v>931</v>
      </c>
      <c r="F2764" s="74">
        <v>0</v>
      </c>
      <c r="G2764" s="73" t="s">
        <v>3121</v>
      </c>
      <c r="H2764" s="73" t="s">
        <v>86</v>
      </c>
      <c r="I2764" s="73" t="s">
        <v>3122</v>
      </c>
      <c r="J2764" s="73" t="s">
        <v>340</v>
      </c>
      <c r="K2764" s="73" t="s">
        <v>382</v>
      </c>
      <c r="L2764" s="73" t="s">
        <v>383</v>
      </c>
      <c r="M2764" s="73" t="s">
        <v>389</v>
      </c>
      <c r="N2764" s="73" t="s">
        <v>44</v>
      </c>
      <c r="O2764" s="73" t="s">
        <v>385</v>
      </c>
      <c r="P2764" s="73" t="s">
        <v>907</v>
      </c>
      <c r="Q2764" s="73" t="s">
        <v>969</v>
      </c>
      <c r="R2764" s="73" t="s">
        <v>86</v>
      </c>
      <c r="V2764" s="60" t="str">
        <f>W2764&amp;H2764</f>
        <v>EDMOND 009коричневый</v>
      </c>
      <c r="W2764" s="60" t="str">
        <f>_xlfn.LET(_xlpm.TextCell,TEXT(G2764,"###"),IF(_xlpm.TextCell&lt;&gt;"",IF(StyleSpaceSplit,IFERROR(IF(FIND(" ",_xlpm.TextCell)&gt;=1,MID(_xlpm.TextCell,1,FIND(" ",_xlpm.TextCell)-1),_xlpm.TextCell),_xlpm.TextCell),_xlpm.TextCell),""))</f>
        <v>EDMOND 009</v>
      </c>
      <c r="X2764" s="60" t="str">
        <f>IF(A2764&lt;&gt;"",IFERROR(IF(FIND(" ",G2764)&gt;=1,MID(G2764,FIND(" ",G2764)+1,LEN(G2764)),""),""),"")</f>
        <v>009</v>
      </c>
      <c r="AC2764" s="51">
        <f>IFERROR(VALUE(MID($C2764,1,2)),0)</f>
        <v>80</v>
      </c>
      <c r="AD2764" s="44">
        <f>IFERROR(VALUE(MID($C2764,4,3)),0)</f>
        <v>485</v>
      </c>
      <c r="AE2764" s="51">
        <f>VALUE(RIGHT("00"&amp;AC2764,2)&amp;RIGHT("000"&amp;AD2764,3))</f>
        <v>80485</v>
      </c>
    </row>
    <row r="2765" spans="1:31">
      <c r="A2765" s="60" t="str">
        <f>IF(G2765&amp;Q2765&lt;&gt;"",W2765&amp;Q2765,"")</f>
        <v>EDMOND 009blue</v>
      </c>
      <c r="B2765" s="60" t="str">
        <f>IF(C2765&lt;&gt;"",LEFT(C2765,9),"")</f>
        <v>80-485-06</v>
      </c>
      <c r="C2765" s="73" t="s">
        <v>3123</v>
      </c>
      <c r="D2765" s="73" t="s">
        <v>3124</v>
      </c>
      <c r="E2765" s="73" t="s">
        <v>931</v>
      </c>
      <c r="F2765" s="74">
        <v>0</v>
      </c>
      <c r="G2765" s="73" t="s">
        <v>3121</v>
      </c>
      <c r="H2765" s="73" t="s">
        <v>71</v>
      </c>
      <c r="I2765" s="73" t="s">
        <v>3122</v>
      </c>
      <c r="J2765" s="73" t="s">
        <v>340</v>
      </c>
      <c r="K2765" s="73" t="s">
        <v>382</v>
      </c>
      <c r="L2765" s="73" t="s">
        <v>383</v>
      </c>
      <c r="M2765" s="73" t="s">
        <v>389</v>
      </c>
      <c r="N2765" s="73" t="s">
        <v>44</v>
      </c>
      <c r="O2765" s="73" t="s">
        <v>385</v>
      </c>
      <c r="P2765" s="73" t="s">
        <v>907</v>
      </c>
      <c r="Q2765" s="73" t="s">
        <v>932</v>
      </c>
      <c r="R2765" s="73" t="s">
        <v>71</v>
      </c>
      <c r="V2765" s="60" t="str">
        <f>W2765&amp;H2765</f>
        <v>EDMOND 009синий</v>
      </c>
      <c r="W2765" s="60" t="str">
        <f>_xlfn.LET(_xlpm.TextCell,TEXT(G2765,"###"),IF(_xlpm.TextCell&lt;&gt;"",IF(StyleSpaceSplit,IFERROR(IF(FIND(" ",_xlpm.TextCell)&gt;=1,MID(_xlpm.TextCell,1,FIND(" ",_xlpm.TextCell)-1),_xlpm.TextCell),_xlpm.TextCell),_xlpm.TextCell),""))</f>
        <v>EDMOND 009</v>
      </c>
      <c r="X2765" s="60" t="str">
        <f>IF(A2765&lt;&gt;"",IFERROR(IF(FIND(" ",G2765)&gt;=1,MID(G2765,FIND(" ",G2765)+1,LEN(G2765)),""),""),"")</f>
        <v>009</v>
      </c>
      <c r="AC2765" s="51">
        <f>IFERROR(VALUE(MID($C2765,1,2)),0)</f>
        <v>80</v>
      </c>
      <c r="AD2765" s="44">
        <f>IFERROR(VALUE(MID($C2765,4,3)),0)</f>
        <v>485</v>
      </c>
      <c r="AE2765" s="51">
        <f>VALUE(RIGHT("00"&amp;AC2765,2)&amp;RIGHT("000"&amp;AD2765,3))</f>
        <v>80485</v>
      </c>
    </row>
    <row r="2766" spans="1:31">
      <c r="A2766" s="60" t="str">
        <f>IF(G2766&amp;Q2766&lt;&gt;"",W2766&amp;Q2766,"")</f>
        <v>EDMOND 011burgundy</v>
      </c>
      <c r="B2766" s="60" t="str">
        <f>IF(C2766&lt;&gt;"",LEFT(C2766,9),"")</f>
        <v>80-315-41</v>
      </c>
      <c r="C2766" s="73" t="s">
        <v>3129</v>
      </c>
      <c r="D2766" s="73" t="s">
        <v>3130</v>
      </c>
      <c r="E2766" s="73" t="s">
        <v>931</v>
      </c>
      <c r="F2766" s="74">
        <v>0</v>
      </c>
      <c r="G2766" s="73" t="s">
        <v>1506</v>
      </c>
      <c r="H2766" s="73" t="s">
        <v>124</v>
      </c>
      <c r="I2766" s="73" t="s">
        <v>1265</v>
      </c>
      <c r="J2766" s="73" t="s">
        <v>340</v>
      </c>
      <c r="K2766" s="73" t="s">
        <v>382</v>
      </c>
      <c r="L2766" s="73" t="s">
        <v>383</v>
      </c>
      <c r="M2766" s="73" t="s">
        <v>389</v>
      </c>
      <c r="N2766" s="73" t="s">
        <v>44</v>
      </c>
      <c r="O2766" s="73" t="s">
        <v>385</v>
      </c>
      <c r="P2766" s="73" t="s">
        <v>907</v>
      </c>
      <c r="Q2766" s="73" t="s">
        <v>1546</v>
      </c>
      <c r="R2766" s="73" t="s">
        <v>121</v>
      </c>
      <c r="V2766" s="60" t="str">
        <f>W2766&amp;H2766</f>
        <v>EDMOND 011бордовый / синий</v>
      </c>
      <c r="W2766" s="60" t="str">
        <f>_xlfn.LET(_xlpm.TextCell,TEXT(G2766,"###"),IF(_xlpm.TextCell&lt;&gt;"",IF(StyleSpaceSplit,IFERROR(IF(FIND(" ",_xlpm.TextCell)&gt;=1,MID(_xlpm.TextCell,1,FIND(" ",_xlpm.TextCell)-1),_xlpm.TextCell),_xlpm.TextCell),_xlpm.TextCell),""))</f>
        <v>EDMOND 011</v>
      </c>
      <c r="X2766" s="60" t="str">
        <f>IF(A2766&lt;&gt;"",IFERROR(IF(FIND(" ",G2766)&gt;=1,MID(G2766,FIND(" ",G2766)+1,LEN(G2766)),""),""),"")</f>
        <v>011</v>
      </c>
      <c r="AC2766" s="51">
        <f>IFERROR(VALUE(MID($C2766,1,2)),0)</f>
        <v>80</v>
      </c>
      <c r="AD2766" s="44">
        <f>IFERROR(VALUE(MID($C2766,4,3)),0)</f>
        <v>315</v>
      </c>
      <c r="AE2766" s="51">
        <f>VALUE(RIGHT("00"&amp;AC2766,2)&amp;RIGHT("000"&amp;AD2766,3))</f>
        <v>80315</v>
      </c>
    </row>
    <row r="2767" spans="1:31">
      <c r="A2767" s="60" t="str">
        <f>IF(G2767&amp;Q2767&lt;&gt;"",W2767&amp;Q2767,"")</f>
        <v>EDMOND 011ochre</v>
      </c>
      <c r="B2767" s="60" t="str">
        <f>IF(C2767&lt;&gt;"",LEFT(C2767,9),"")</f>
        <v>80-315-20</v>
      </c>
      <c r="C2767" s="73" t="s">
        <v>3133</v>
      </c>
      <c r="D2767" s="73" t="s">
        <v>3134</v>
      </c>
      <c r="E2767" s="73" t="s">
        <v>931</v>
      </c>
      <c r="F2767" s="74">
        <v>0</v>
      </c>
      <c r="G2767" s="73" t="s">
        <v>1506</v>
      </c>
      <c r="H2767" s="73" t="s">
        <v>218</v>
      </c>
      <c r="I2767" s="73" t="s">
        <v>1265</v>
      </c>
      <c r="J2767" s="73" t="s">
        <v>340</v>
      </c>
      <c r="K2767" s="73" t="s">
        <v>382</v>
      </c>
      <c r="L2767" s="73" t="s">
        <v>383</v>
      </c>
      <c r="M2767" s="73" t="s">
        <v>389</v>
      </c>
      <c r="N2767" s="73" t="s">
        <v>44</v>
      </c>
      <c r="O2767" s="73" t="s">
        <v>385</v>
      </c>
      <c r="P2767" s="73" t="s">
        <v>907</v>
      </c>
      <c r="Q2767" s="73" t="s">
        <v>3135</v>
      </c>
      <c r="R2767" s="73" t="s">
        <v>199</v>
      </c>
      <c r="V2767" s="60" t="str">
        <f>W2767&amp;H2767</f>
        <v>EDMOND 011рыжий / фиолетовый</v>
      </c>
      <c r="W2767" s="60" t="str">
        <f>_xlfn.LET(_xlpm.TextCell,TEXT(G2767,"###"),IF(_xlpm.TextCell&lt;&gt;"",IF(StyleSpaceSplit,IFERROR(IF(FIND(" ",_xlpm.TextCell)&gt;=1,MID(_xlpm.TextCell,1,FIND(" ",_xlpm.TextCell)-1),_xlpm.TextCell),_xlpm.TextCell),_xlpm.TextCell),""))</f>
        <v>EDMOND 011</v>
      </c>
      <c r="X2767" s="60" t="str">
        <f>IF(A2767&lt;&gt;"",IFERROR(IF(FIND(" ",G2767)&gt;=1,MID(G2767,FIND(" ",G2767)+1,LEN(G2767)),""),""),"")</f>
        <v>011</v>
      </c>
      <c r="AC2767" s="51">
        <f>IFERROR(VALUE(MID($C2767,1,2)),0)</f>
        <v>80</v>
      </c>
      <c r="AD2767" s="44">
        <f>IFERROR(VALUE(MID($C2767,4,3)),0)</f>
        <v>315</v>
      </c>
      <c r="AE2767" s="51">
        <f>VALUE(RIGHT("00"&amp;AC2767,2)&amp;RIGHT("000"&amp;AD2767,3))</f>
        <v>80315</v>
      </c>
    </row>
    <row r="2768" spans="1:31">
      <c r="A2768" s="60" t="str">
        <f>IF(G2768&amp;Q2768&lt;&gt;"",W2768&amp;Q2768,"")</f>
        <v>EDMOND 011pearl</v>
      </c>
      <c r="B2768" s="60" t="str">
        <f>IF(C2768&lt;&gt;"",LEFT(C2768,9),"")</f>
        <v>80-315-01</v>
      </c>
      <c r="C2768" s="73" t="s">
        <v>3136</v>
      </c>
      <c r="D2768" s="73" t="s">
        <v>3137</v>
      </c>
      <c r="E2768" s="73" t="s">
        <v>931</v>
      </c>
      <c r="F2768" s="74">
        <v>0</v>
      </c>
      <c r="G2768" s="73" t="s">
        <v>1506</v>
      </c>
      <c r="H2768" s="73" t="s">
        <v>232</v>
      </c>
      <c r="I2768" s="73" t="s">
        <v>1265</v>
      </c>
      <c r="J2768" s="73" t="s">
        <v>340</v>
      </c>
      <c r="K2768" s="73" t="s">
        <v>382</v>
      </c>
      <c r="L2768" s="73" t="s">
        <v>383</v>
      </c>
      <c r="M2768" s="73" t="s">
        <v>389</v>
      </c>
      <c r="N2768" s="73" t="s">
        <v>44</v>
      </c>
      <c r="O2768" s="73" t="s">
        <v>385</v>
      </c>
      <c r="P2768" s="73" t="s">
        <v>907</v>
      </c>
      <c r="Q2768" s="73" t="s">
        <v>2069</v>
      </c>
      <c r="R2768" s="73" t="s">
        <v>83</v>
      </c>
      <c r="V2768" s="60" t="str">
        <f>W2768&amp;H2768</f>
        <v>EDMOND 011светло-серый / синий</v>
      </c>
      <c r="W2768" s="60" t="str">
        <f>_xlfn.LET(_xlpm.TextCell,TEXT(G2768,"###"),IF(_xlpm.TextCell&lt;&gt;"",IF(StyleSpaceSplit,IFERROR(IF(FIND(" ",_xlpm.TextCell)&gt;=1,MID(_xlpm.TextCell,1,FIND(" ",_xlpm.TextCell)-1),_xlpm.TextCell),_xlpm.TextCell),_xlpm.TextCell),""))</f>
        <v>EDMOND 011</v>
      </c>
      <c r="X2768" s="60" t="str">
        <f>IF(A2768&lt;&gt;"",IFERROR(IF(FIND(" ",G2768)&gt;=1,MID(G2768,FIND(" ",G2768)+1,LEN(G2768)),""),""),"")</f>
        <v>011</v>
      </c>
      <c r="AC2768" s="51">
        <f>IFERROR(VALUE(MID($C2768,1,2)),0)</f>
        <v>80</v>
      </c>
      <c r="AD2768" s="44">
        <f>IFERROR(VALUE(MID($C2768,4,3)),0)</f>
        <v>315</v>
      </c>
      <c r="AE2768" s="51">
        <f>VALUE(RIGHT("00"&amp;AC2768,2)&amp;RIGHT("000"&amp;AD2768,3))</f>
        <v>80315</v>
      </c>
    </row>
    <row r="2769" spans="1:31">
      <c r="A2769" s="60" t="str">
        <f>IF(G2769&amp;Q2769&lt;&gt;"",W2769&amp;Q2769,"")</f>
        <v>EDMOND 011grey</v>
      </c>
      <c r="B2769" s="60" t="str">
        <f>IF(C2769&lt;&gt;"",LEFT(C2769,9),"")</f>
        <v>80-315-26</v>
      </c>
      <c r="C2769" s="73" t="s">
        <v>1504</v>
      </c>
      <c r="D2769" s="73" t="s">
        <v>1505</v>
      </c>
      <c r="E2769" s="73" t="s">
        <v>931</v>
      </c>
      <c r="F2769" s="74">
        <v>0</v>
      </c>
      <c r="G2769" s="73" t="s">
        <v>1506</v>
      </c>
      <c r="H2769" s="73" t="s">
        <v>245</v>
      </c>
      <c r="I2769" s="73" t="s">
        <v>1265</v>
      </c>
      <c r="J2769" s="73" t="s">
        <v>340</v>
      </c>
      <c r="K2769" s="73" t="s">
        <v>382</v>
      </c>
      <c r="L2769" s="73" t="s">
        <v>383</v>
      </c>
      <c r="M2769" s="73" t="s">
        <v>389</v>
      </c>
      <c r="N2769" s="73" t="s">
        <v>44</v>
      </c>
      <c r="O2769" s="73" t="s">
        <v>385</v>
      </c>
      <c r="P2769" s="73" t="s">
        <v>907</v>
      </c>
      <c r="Q2769" s="73" t="s">
        <v>917</v>
      </c>
      <c r="R2769" s="73" t="s">
        <v>83</v>
      </c>
      <c r="V2769" s="60" t="str">
        <f>W2769&amp;H2769</f>
        <v>EDMOND 011серый / синий</v>
      </c>
      <c r="W2769" s="60" t="str">
        <f>_xlfn.LET(_xlpm.TextCell,TEXT(G2769,"###"),IF(_xlpm.TextCell&lt;&gt;"",IF(StyleSpaceSplit,IFERROR(IF(FIND(" ",_xlpm.TextCell)&gt;=1,MID(_xlpm.TextCell,1,FIND(" ",_xlpm.TextCell)-1),_xlpm.TextCell),_xlpm.TextCell),_xlpm.TextCell),""))</f>
        <v>EDMOND 011</v>
      </c>
      <c r="X2769" s="60" t="str">
        <f>IF(A2769&lt;&gt;"",IFERROR(IF(FIND(" ",G2769)&gt;=1,MID(G2769,FIND(" ",G2769)+1,LEN(G2769)),""),""),"")</f>
        <v>011</v>
      </c>
      <c r="AC2769" s="51">
        <f>IFERROR(VALUE(MID($C2769,1,2)),0)</f>
        <v>80</v>
      </c>
      <c r="AD2769" s="44">
        <f>IFERROR(VALUE(MID($C2769,4,3)),0)</f>
        <v>315</v>
      </c>
      <c r="AE2769" s="51">
        <f>VALUE(RIGHT("00"&amp;AC2769,2)&amp;RIGHT("000"&amp;AD2769,3))</f>
        <v>80315</v>
      </c>
    </row>
    <row r="2770" spans="1:31">
      <c r="A2770" s="60" t="str">
        <f>IF(G2770&amp;Q2770&lt;&gt;"",W2770&amp;Q2770,"")</f>
        <v>EDMOND 011blue</v>
      </c>
      <c r="B2770" s="60" t="str">
        <f>IF(C2770&lt;&gt;"",LEFT(C2770,9),"")</f>
        <v>80-315-06</v>
      </c>
      <c r="C2770" s="73" t="s">
        <v>3127</v>
      </c>
      <c r="D2770" s="73" t="s">
        <v>3128</v>
      </c>
      <c r="E2770" s="73" t="s">
        <v>931</v>
      </c>
      <c r="F2770" s="74">
        <v>0</v>
      </c>
      <c r="G2770" s="73" t="s">
        <v>1506</v>
      </c>
      <c r="H2770" s="73" t="s">
        <v>249</v>
      </c>
      <c r="I2770" s="73" t="s">
        <v>1265</v>
      </c>
      <c r="J2770" s="73" t="s">
        <v>340</v>
      </c>
      <c r="K2770" s="73" t="s">
        <v>382</v>
      </c>
      <c r="L2770" s="73" t="s">
        <v>383</v>
      </c>
      <c r="M2770" s="73" t="s">
        <v>389</v>
      </c>
      <c r="N2770" s="73" t="s">
        <v>44</v>
      </c>
      <c r="O2770" s="73" t="s">
        <v>385</v>
      </c>
      <c r="P2770" s="73" t="s">
        <v>907</v>
      </c>
      <c r="Q2770" s="73" t="s">
        <v>932</v>
      </c>
      <c r="R2770" s="73" t="s">
        <v>71</v>
      </c>
      <c r="V2770" s="60" t="str">
        <f>W2770&amp;H2770</f>
        <v>EDMOND 011синий / голубой</v>
      </c>
      <c r="W2770" s="60" t="str">
        <f>_xlfn.LET(_xlpm.TextCell,TEXT(G2770,"###"),IF(_xlpm.TextCell&lt;&gt;"",IF(StyleSpaceSplit,IFERROR(IF(FIND(" ",_xlpm.TextCell)&gt;=1,MID(_xlpm.TextCell,1,FIND(" ",_xlpm.TextCell)-1),_xlpm.TextCell),_xlpm.TextCell),_xlpm.TextCell),""))</f>
        <v>EDMOND 011</v>
      </c>
      <c r="X2770" s="60" t="str">
        <f>IF(A2770&lt;&gt;"",IFERROR(IF(FIND(" ",G2770)&gt;=1,MID(G2770,FIND(" ",G2770)+1,LEN(G2770)),""),""),"")</f>
        <v>011</v>
      </c>
      <c r="AC2770" s="51">
        <f>IFERROR(VALUE(MID($C2770,1,2)),0)</f>
        <v>80</v>
      </c>
      <c r="AD2770" s="44">
        <f>IFERROR(VALUE(MID($C2770,4,3)),0)</f>
        <v>315</v>
      </c>
      <c r="AE2770" s="51">
        <f>VALUE(RIGHT("00"&amp;AC2770,2)&amp;RIGHT("000"&amp;AD2770,3))</f>
        <v>80315</v>
      </c>
    </row>
    <row r="2771" spans="1:31">
      <c r="A2771" s="60" t="str">
        <f>IF(G2771&amp;Q2771&lt;&gt;"",W2771&amp;Q2771,"")</f>
        <v>EDMOND 011navy</v>
      </c>
      <c r="B2771" s="60" t="str">
        <f>IF(C2771&lt;&gt;"",LEFT(C2771,9),"")</f>
        <v>80-315-16</v>
      </c>
      <c r="C2771" s="73" t="s">
        <v>3131</v>
      </c>
      <c r="D2771" s="73" t="s">
        <v>3132</v>
      </c>
      <c r="E2771" s="73" t="s">
        <v>931</v>
      </c>
      <c r="F2771" s="74">
        <v>0</v>
      </c>
      <c r="G2771" s="73" t="s">
        <v>1506</v>
      </c>
      <c r="H2771" s="73" t="s">
        <v>252</v>
      </c>
      <c r="I2771" s="73" t="s">
        <v>1265</v>
      </c>
      <c r="J2771" s="73" t="s">
        <v>340</v>
      </c>
      <c r="K2771" s="73" t="s">
        <v>382</v>
      </c>
      <c r="L2771" s="73" t="s">
        <v>383</v>
      </c>
      <c r="M2771" s="73" t="s">
        <v>389</v>
      </c>
      <c r="N2771" s="73" t="s">
        <v>44</v>
      </c>
      <c r="O2771" s="73" t="s">
        <v>385</v>
      </c>
      <c r="P2771" s="73" t="s">
        <v>907</v>
      </c>
      <c r="Q2771" s="73" t="s">
        <v>1003</v>
      </c>
      <c r="R2771" s="73" t="s">
        <v>71</v>
      </c>
      <c r="V2771" s="60" t="str">
        <f>W2771&amp;H2771</f>
        <v>EDMOND 011синий / красный</v>
      </c>
      <c r="W2771" s="60" t="str">
        <f>_xlfn.LET(_xlpm.TextCell,TEXT(G2771,"###"),IF(_xlpm.TextCell&lt;&gt;"",IF(StyleSpaceSplit,IFERROR(IF(FIND(" ",_xlpm.TextCell)&gt;=1,MID(_xlpm.TextCell,1,FIND(" ",_xlpm.TextCell)-1),_xlpm.TextCell),_xlpm.TextCell),_xlpm.TextCell),""))</f>
        <v>EDMOND 011</v>
      </c>
      <c r="X2771" s="60" t="str">
        <f>IF(A2771&lt;&gt;"",IFERROR(IF(FIND(" ",G2771)&gt;=1,MID(G2771,FIND(" ",G2771)+1,LEN(G2771)),""),""),"")</f>
        <v>011</v>
      </c>
      <c r="AC2771" s="51">
        <f>IFERROR(VALUE(MID($C2771,1,2)),0)</f>
        <v>80</v>
      </c>
      <c r="AD2771" s="44">
        <f>IFERROR(VALUE(MID($C2771,4,3)),0)</f>
        <v>315</v>
      </c>
      <c r="AE2771" s="51">
        <f>VALUE(RIGHT("00"&amp;AC2771,2)&amp;RIGHT("000"&amp;AD2771,3))</f>
        <v>80315</v>
      </c>
    </row>
    <row r="2772" spans="1:31">
      <c r="A2772" s="60" t="str">
        <f>IF(G2772&amp;Q2772&lt;&gt;"",W2772&amp;Q2772,"")</f>
        <v>EDMOND 013brown</v>
      </c>
      <c r="B2772" s="60" t="str">
        <f>IF(C2772&lt;&gt;"",LEFT(C2772,9),"")</f>
        <v>80-316-14</v>
      </c>
      <c r="C2772" s="73" t="s">
        <v>1507</v>
      </c>
      <c r="D2772" s="73" t="s">
        <v>1508</v>
      </c>
      <c r="E2772" s="73" t="s">
        <v>931</v>
      </c>
      <c r="F2772" s="74">
        <v>0</v>
      </c>
      <c r="G2772" s="73" t="s">
        <v>1509</v>
      </c>
      <c r="H2772" s="73" t="s">
        <v>86</v>
      </c>
      <c r="I2772" s="73" t="s">
        <v>1510</v>
      </c>
      <c r="J2772" s="73" t="s">
        <v>340</v>
      </c>
      <c r="K2772" s="73" t="s">
        <v>382</v>
      </c>
      <c r="L2772" s="73" t="s">
        <v>383</v>
      </c>
      <c r="M2772" s="73" t="s">
        <v>389</v>
      </c>
      <c r="N2772" s="73" t="s">
        <v>44</v>
      </c>
      <c r="O2772" s="73" t="s">
        <v>385</v>
      </c>
      <c r="P2772" s="73" t="s">
        <v>907</v>
      </c>
      <c r="Q2772" s="73" t="s">
        <v>1033</v>
      </c>
      <c r="R2772" s="73" t="s">
        <v>86</v>
      </c>
      <c r="V2772" s="60" t="str">
        <f>W2772&amp;H2772</f>
        <v>EDMOND 013коричневый</v>
      </c>
      <c r="W2772" s="60" t="str">
        <f>_xlfn.LET(_xlpm.TextCell,TEXT(G2772,"###"),IF(_xlpm.TextCell&lt;&gt;"",IF(StyleSpaceSplit,IFERROR(IF(FIND(" ",_xlpm.TextCell)&gt;=1,MID(_xlpm.TextCell,1,FIND(" ",_xlpm.TextCell)-1),_xlpm.TextCell),_xlpm.TextCell),_xlpm.TextCell),""))</f>
        <v>EDMOND 013</v>
      </c>
      <c r="X2772" s="60" t="str">
        <f>IF(A2772&lt;&gt;"",IFERROR(IF(FIND(" ",G2772)&gt;=1,MID(G2772,FIND(" ",G2772)+1,LEN(G2772)),""),""),"")</f>
        <v>013</v>
      </c>
      <c r="AC2772" s="51">
        <f>IFERROR(VALUE(MID($C2772,1,2)),0)</f>
        <v>80</v>
      </c>
      <c r="AD2772" s="44">
        <f>IFERROR(VALUE(MID($C2772,4,3)),0)</f>
        <v>316</v>
      </c>
      <c r="AE2772" s="51">
        <f>VALUE(RIGHT("00"&amp;AC2772,2)&amp;RIGHT("000"&amp;AD2772,3))</f>
        <v>80316</v>
      </c>
    </row>
    <row r="2773" spans="1:31">
      <c r="A2773" s="60" t="str">
        <f>IF(G2773&amp;Q2773&lt;&gt;"",W2773&amp;Q2773,"")</f>
        <v>EDMOND 013grey</v>
      </c>
      <c r="B2773" s="60" t="str">
        <f>IF(C2773&lt;&gt;"",LEFT(C2773,9),"")</f>
        <v>80-316-08</v>
      </c>
      <c r="C2773" s="73" t="s">
        <v>3140</v>
      </c>
      <c r="D2773" s="73" t="s">
        <v>3141</v>
      </c>
      <c r="E2773" s="73" t="s">
        <v>931</v>
      </c>
      <c r="F2773" s="74">
        <v>0</v>
      </c>
      <c r="G2773" s="73" t="s">
        <v>1509</v>
      </c>
      <c r="H2773" s="73" t="s">
        <v>83</v>
      </c>
      <c r="I2773" s="73" t="s">
        <v>1510</v>
      </c>
      <c r="J2773" s="73" t="s">
        <v>340</v>
      </c>
      <c r="K2773" s="73" t="s">
        <v>382</v>
      </c>
      <c r="L2773" s="73" t="s">
        <v>383</v>
      </c>
      <c r="M2773" s="73" t="s">
        <v>389</v>
      </c>
      <c r="N2773" s="73" t="s">
        <v>44</v>
      </c>
      <c r="O2773" s="73" t="s">
        <v>385</v>
      </c>
      <c r="P2773" s="73" t="s">
        <v>907</v>
      </c>
      <c r="Q2773" s="73" t="s">
        <v>917</v>
      </c>
      <c r="R2773" s="73" t="s">
        <v>83</v>
      </c>
      <c r="V2773" s="60" t="str">
        <f>W2773&amp;H2773</f>
        <v>EDMOND 013серый</v>
      </c>
      <c r="W2773" s="60" t="str">
        <f>_xlfn.LET(_xlpm.TextCell,TEXT(G2773,"###"),IF(_xlpm.TextCell&lt;&gt;"",IF(StyleSpaceSplit,IFERROR(IF(FIND(" ",_xlpm.TextCell)&gt;=1,MID(_xlpm.TextCell,1,FIND(" ",_xlpm.TextCell)-1),_xlpm.TextCell),_xlpm.TextCell),_xlpm.TextCell),""))</f>
        <v>EDMOND 013</v>
      </c>
      <c r="X2773" s="60" t="str">
        <f>IF(A2773&lt;&gt;"",IFERROR(IF(FIND(" ",G2773)&gt;=1,MID(G2773,FIND(" ",G2773)+1,LEN(G2773)),""),""),"")</f>
        <v>013</v>
      </c>
      <c r="AC2773" s="51">
        <f>IFERROR(VALUE(MID($C2773,1,2)),0)</f>
        <v>80</v>
      </c>
      <c r="AD2773" s="44">
        <f>IFERROR(VALUE(MID($C2773,4,3)),0)</f>
        <v>316</v>
      </c>
      <c r="AE2773" s="51">
        <f>VALUE(RIGHT("00"&amp;AC2773,2)&amp;RIGHT("000"&amp;AD2773,3))</f>
        <v>80316</v>
      </c>
    </row>
    <row r="2774" spans="1:31">
      <c r="A2774" s="60" t="str">
        <f>IF(G2774&amp;Q2774&lt;&gt;"",W2774&amp;Q2774,"")</f>
        <v>EDMOND 013blue</v>
      </c>
      <c r="B2774" s="60" t="str">
        <f>IF(C2774&lt;&gt;"",LEFT(C2774,9),"")</f>
        <v>80-316-16</v>
      </c>
      <c r="C2774" s="73" t="s">
        <v>3138</v>
      </c>
      <c r="D2774" s="73" t="s">
        <v>3139</v>
      </c>
      <c r="E2774" s="73" t="s">
        <v>931</v>
      </c>
      <c r="F2774" s="74">
        <v>0</v>
      </c>
      <c r="G2774" s="73" t="s">
        <v>1509</v>
      </c>
      <c r="H2774" s="73" t="s">
        <v>55</v>
      </c>
      <c r="I2774" s="73" t="s">
        <v>1510</v>
      </c>
      <c r="J2774" s="73" t="s">
        <v>340</v>
      </c>
      <c r="K2774" s="73" t="s">
        <v>382</v>
      </c>
      <c r="L2774" s="73" t="s">
        <v>383</v>
      </c>
      <c r="M2774" s="73" t="s">
        <v>389</v>
      </c>
      <c r="N2774" s="73" t="s">
        <v>44</v>
      </c>
      <c r="O2774" s="73" t="s">
        <v>385</v>
      </c>
      <c r="P2774" s="73" t="s">
        <v>907</v>
      </c>
      <c r="Q2774" s="73" t="s">
        <v>932</v>
      </c>
      <c r="R2774" s="73" t="s">
        <v>71</v>
      </c>
      <c r="V2774" s="60" t="str">
        <f>W2774&amp;H2774</f>
        <v>EDMOND 013темно-синий</v>
      </c>
      <c r="W2774" s="60" t="str">
        <f>_xlfn.LET(_xlpm.TextCell,TEXT(G2774,"###"),IF(_xlpm.TextCell&lt;&gt;"",IF(StyleSpaceSplit,IFERROR(IF(FIND(" ",_xlpm.TextCell)&gt;=1,MID(_xlpm.TextCell,1,FIND(" ",_xlpm.TextCell)-1),_xlpm.TextCell),_xlpm.TextCell),_xlpm.TextCell),""))</f>
        <v>EDMOND 013</v>
      </c>
      <c r="X2774" s="60" t="str">
        <f>IF(A2774&lt;&gt;"",IFERROR(IF(FIND(" ",G2774)&gt;=1,MID(G2774,FIND(" ",G2774)+1,LEN(G2774)),""),""),"")</f>
        <v>013</v>
      </c>
      <c r="AC2774" s="51">
        <f>IFERROR(VALUE(MID($C2774,1,2)),0)</f>
        <v>80</v>
      </c>
      <c r="AD2774" s="44">
        <f>IFERROR(VALUE(MID($C2774,4,3)),0)</f>
        <v>316</v>
      </c>
      <c r="AE2774" s="51">
        <f>VALUE(RIGHT("00"&amp;AC2774,2)&amp;RIGHT("000"&amp;AD2774,3))</f>
        <v>80316</v>
      </c>
    </row>
    <row r="2775" spans="1:31">
      <c r="A2775" s="60" t="str">
        <f>IF(G2775&amp;Q2775&lt;&gt;"",W2775&amp;Q2775,"")</f>
        <v>EDMOND 016grey</v>
      </c>
      <c r="B2775" s="60" t="str">
        <f>IF(C2775&lt;&gt;"",LEFT(C2775,9),"")</f>
        <v>80-555-08</v>
      </c>
      <c r="C2775" s="73" t="s">
        <v>3697</v>
      </c>
      <c r="D2775" s="73" t="s">
        <v>3698</v>
      </c>
      <c r="E2775" s="73" t="s">
        <v>931</v>
      </c>
      <c r="F2775" s="74">
        <v>0</v>
      </c>
      <c r="G2775" s="73" t="s">
        <v>1887</v>
      </c>
      <c r="H2775" s="73" t="s">
        <v>83</v>
      </c>
      <c r="I2775" s="73" t="s">
        <v>1888</v>
      </c>
      <c r="J2775" s="73" t="s">
        <v>340</v>
      </c>
      <c r="K2775" s="73" t="s">
        <v>382</v>
      </c>
      <c r="L2775" s="73" t="s">
        <v>383</v>
      </c>
      <c r="M2775" s="73" t="s">
        <v>389</v>
      </c>
      <c r="N2775" s="73" t="s">
        <v>44</v>
      </c>
      <c r="O2775" s="73" t="s">
        <v>386</v>
      </c>
      <c r="P2775" s="73" t="s">
        <v>907</v>
      </c>
      <c r="Q2775" s="73" t="s">
        <v>917</v>
      </c>
      <c r="R2775" s="73" t="s">
        <v>83</v>
      </c>
      <c r="V2775" s="60" t="str">
        <f>W2775&amp;H2775</f>
        <v>EDMOND 016серый</v>
      </c>
      <c r="W2775" s="60" t="str">
        <f>_xlfn.LET(_xlpm.TextCell,TEXT(G2775,"###"),IF(_xlpm.TextCell&lt;&gt;"",IF(StyleSpaceSplit,IFERROR(IF(FIND(" ",_xlpm.TextCell)&gt;=1,MID(_xlpm.TextCell,1,FIND(" ",_xlpm.TextCell)-1),_xlpm.TextCell),_xlpm.TextCell),_xlpm.TextCell),""))</f>
        <v>EDMOND 016</v>
      </c>
      <c r="X2775" s="60" t="str">
        <f>IF(A2775&lt;&gt;"",IFERROR(IF(FIND(" ",G2775)&gt;=1,MID(G2775,FIND(" ",G2775)+1,LEN(G2775)),""),""),"")</f>
        <v>016</v>
      </c>
      <c r="AC2775" s="51">
        <f>IFERROR(VALUE(MID($C2775,1,2)),0)</f>
        <v>80</v>
      </c>
      <c r="AD2775" s="44">
        <f>IFERROR(VALUE(MID($C2775,4,3)),0)</f>
        <v>555</v>
      </c>
      <c r="AE2775" s="51">
        <f>VALUE(RIGHT("00"&amp;AC2775,2)&amp;RIGHT("000"&amp;AD2775,3))</f>
        <v>80555</v>
      </c>
    </row>
    <row r="2776" spans="1:31">
      <c r="A2776" s="60" t="str">
        <f>IF(G2776&amp;Q2776&lt;&gt;"",W2776&amp;Q2776,"")</f>
        <v>EDMOND 016dark grey</v>
      </c>
      <c r="B2776" s="60" t="str">
        <f>IF(C2776&lt;&gt;"",LEFT(C2776,9),"")</f>
        <v>80-555-05</v>
      </c>
      <c r="C2776" s="73" t="s">
        <v>3695</v>
      </c>
      <c r="D2776" s="73" t="s">
        <v>3696</v>
      </c>
      <c r="E2776" s="73" t="s">
        <v>931</v>
      </c>
      <c r="F2776" s="74">
        <v>0</v>
      </c>
      <c r="G2776" s="73" t="s">
        <v>1887</v>
      </c>
      <c r="H2776" s="73" t="s">
        <v>277</v>
      </c>
      <c r="I2776" s="73" t="s">
        <v>1888</v>
      </c>
      <c r="J2776" s="73" t="s">
        <v>340</v>
      </c>
      <c r="K2776" s="73" t="s">
        <v>382</v>
      </c>
      <c r="L2776" s="73" t="s">
        <v>383</v>
      </c>
      <c r="M2776" s="73" t="s">
        <v>389</v>
      </c>
      <c r="N2776" s="73" t="s">
        <v>44</v>
      </c>
      <c r="O2776" s="73" t="s">
        <v>386</v>
      </c>
      <c r="P2776" s="73" t="s">
        <v>907</v>
      </c>
      <c r="Q2776" s="73" t="s">
        <v>1405</v>
      </c>
      <c r="R2776" s="73" t="s">
        <v>83</v>
      </c>
      <c r="V2776" s="60" t="str">
        <f>W2776&amp;H2776</f>
        <v>EDMOND 016темно-серый</v>
      </c>
      <c r="W2776" s="60" t="str">
        <f>_xlfn.LET(_xlpm.TextCell,TEXT(G2776,"###"),IF(_xlpm.TextCell&lt;&gt;"",IF(StyleSpaceSplit,IFERROR(IF(FIND(" ",_xlpm.TextCell)&gt;=1,MID(_xlpm.TextCell,1,FIND(" ",_xlpm.TextCell)-1),_xlpm.TextCell),_xlpm.TextCell),_xlpm.TextCell),""))</f>
        <v>EDMOND 016</v>
      </c>
      <c r="X2776" s="60" t="str">
        <f>IF(A2776&lt;&gt;"",IFERROR(IF(FIND(" ",G2776)&gt;=1,MID(G2776,FIND(" ",G2776)+1,LEN(G2776)),""),""),"")</f>
        <v>016</v>
      </c>
      <c r="AC2776" s="51">
        <f>IFERROR(VALUE(MID($C2776,1,2)),0)</f>
        <v>80</v>
      </c>
      <c r="AD2776" s="44">
        <f>IFERROR(VALUE(MID($C2776,4,3)),0)</f>
        <v>555</v>
      </c>
      <c r="AE2776" s="51">
        <f>VALUE(RIGHT("00"&amp;AC2776,2)&amp;RIGHT("000"&amp;AD2776,3))</f>
        <v>80555</v>
      </c>
    </row>
    <row r="2777" spans="1:31">
      <c r="A2777" s="60" t="str">
        <f>IF(G2777&amp;Q2777&lt;&gt;"",W2777&amp;Q2777,"")</f>
        <v>EDMOND 016black</v>
      </c>
      <c r="B2777" s="60" t="str">
        <f>IF(C2777&lt;&gt;"",LEFT(C2777,9),"")</f>
        <v>80-555-09</v>
      </c>
      <c r="C2777" s="73" t="s">
        <v>1885</v>
      </c>
      <c r="D2777" s="73" t="s">
        <v>1886</v>
      </c>
      <c r="E2777" s="73" t="s">
        <v>931</v>
      </c>
      <c r="F2777" s="74">
        <v>0</v>
      </c>
      <c r="G2777" s="73" t="s">
        <v>1887</v>
      </c>
      <c r="H2777" s="73" t="s">
        <v>53</v>
      </c>
      <c r="I2777" s="73" t="s">
        <v>1888</v>
      </c>
      <c r="J2777" s="73" t="s">
        <v>340</v>
      </c>
      <c r="K2777" s="73" t="s">
        <v>382</v>
      </c>
      <c r="L2777" s="73" t="s">
        <v>383</v>
      </c>
      <c r="M2777" s="73" t="s">
        <v>389</v>
      </c>
      <c r="N2777" s="73" t="s">
        <v>44</v>
      </c>
      <c r="O2777" s="73" t="s">
        <v>386</v>
      </c>
      <c r="P2777" s="73" t="s">
        <v>907</v>
      </c>
      <c r="Q2777" s="73" t="s">
        <v>928</v>
      </c>
      <c r="R2777" s="73" t="s">
        <v>53</v>
      </c>
      <c r="V2777" s="60" t="str">
        <f>W2777&amp;H2777</f>
        <v>EDMOND 016черный</v>
      </c>
      <c r="W2777" s="60" t="str">
        <f>_xlfn.LET(_xlpm.TextCell,TEXT(G2777,"###"),IF(_xlpm.TextCell&lt;&gt;"",IF(StyleSpaceSplit,IFERROR(IF(FIND(" ",_xlpm.TextCell)&gt;=1,MID(_xlpm.TextCell,1,FIND(" ",_xlpm.TextCell)-1),_xlpm.TextCell),_xlpm.TextCell),_xlpm.TextCell),""))</f>
        <v>EDMOND 016</v>
      </c>
      <c r="X2777" s="60" t="str">
        <f>IF(A2777&lt;&gt;"",IFERROR(IF(FIND(" ",G2777)&gt;=1,MID(G2777,FIND(" ",G2777)+1,LEN(G2777)),""),""),"")</f>
        <v>016</v>
      </c>
      <c r="AC2777" s="51">
        <f>IFERROR(VALUE(MID($C2777,1,2)),0)</f>
        <v>80</v>
      </c>
      <c r="AD2777" s="44">
        <f>IFERROR(VALUE(MID($C2777,4,3)),0)</f>
        <v>555</v>
      </c>
      <c r="AE2777" s="51">
        <f>VALUE(RIGHT("00"&amp;AC2777,2)&amp;RIGHT("000"&amp;AD2777,3))</f>
        <v>80555</v>
      </c>
    </row>
    <row r="2778" spans="1:31">
      <c r="A2778" s="60" t="str">
        <f>IF(G2778&amp;Q2778&lt;&gt;"",W2778&amp;Q2778,"")</f>
        <v>EDMOND 019dark grey</v>
      </c>
      <c r="B2778" s="60" t="str">
        <f>IF(C2778&lt;&gt;"",LEFT(C2778,9),"")</f>
        <v>80-556-05</v>
      </c>
      <c r="C2778" s="73" t="s">
        <v>3699</v>
      </c>
      <c r="D2778" s="73" t="s">
        <v>3700</v>
      </c>
      <c r="E2778" s="73" t="s">
        <v>931</v>
      </c>
      <c r="F2778" s="74">
        <v>0</v>
      </c>
      <c r="G2778" s="73" t="s">
        <v>1891</v>
      </c>
      <c r="H2778" s="73" t="s">
        <v>277</v>
      </c>
      <c r="I2778" s="73" t="s">
        <v>1631</v>
      </c>
      <c r="J2778" s="73" t="s">
        <v>340</v>
      </c>
      <c r="K2778" s="73" t="s">
        <v>390</v>
      </c>
      <c r="L2778" s="73" t="s">
        <v>383</v>
      </c>
      <c r="M2778" s="73" t="s">
        <v>389</v>
      </c>
      <c r="N2778" s="73" t="s">
        <v>46</v>
      </c>
      <c r="O2778" s="73" t="s">
        <v>386</v>
      </c>
      <c r="P2778" s="73" t="s">
        <v>907</v>
      </c>
      <c r="Q2778" s="73" t="s">
        <v>1405</v>
      </c>
      <c r="R2778" s="73" t="s">
        <v>83</v>
      </c>
      <c r="V2778" s="60" t="str">
        <f>W2778&amp;H2778</f>
        <v>EDMOND 019темно-серый</v>
      </c>
      <c r="W2778" s="60" t="str">
        <f>_xlfn.LET(_xlpm.TextCell,TEXT(G2778,"###"),IF(_xlpm.TextCell&lt;&gt;"",IF(StyleSpaceSplit,IFERROR(IF(FIND(" ",_xlpm.TextCell)&gt;=1,MID(_xlpm.TextCell,1,FIND(" ",_xlpm.TextCell)-1),_xlpm.TextCell),_xlpm.TextCell),_xlpm.TextCell),""))</f>
        <v>EDMOND 019</v>
      </c>
      <c r="X2778" s="60" t="str">
        <f>IF(A2778&lt;&gt;"",IFERROR(IF(FIND(" ",G2778)&gt;=1,MID(G2778,FIND(" ",G2778)+1,LEN(G2778)),""),""),"")</f>
        <v>019</v>
      </c>
      <c r="AC2778" s="51">
        <f>IFERROR(VALUE(MID($C2778,1,2)),0)</f>
        <v>80</v>
      </c>
      <c r="AD2778" s="44">
        <f>IFERROR(VALUE(MID($C2778,4,3)),0)</f>
        <v>556</v>
      </c>
      <c r="AE2778" s="51">
        <f>VALUE(RIGHT("00"&amp;AC2778,2)&amp;RIGHT("000"&amp;AD2778,3))</f>
        <v>80556</v>
      </c>
    </row>
    <row r="2779" spans="1:31">
      <c r="A2779" s="60" t="str">
        <f>IF(G2779&amp;Q2779&lt;&gt;"",W2779&amp;Q2779,"")</f>
        <v>EDMOND 019navy</v>
      </c>
      <c r="B2779" s="60" t="str">
        <f>IF(C2779&lt;&gt;"",LEFT(C2779,9),"")</f>
        <v>80-556-16</v>
      </c>
      <c r="C2779" s="73" t="s">
        <v>3703</v>
      </c>
      <c r="D2779" s="73" t="s">
        <v>3704</v>
      </c>
      <c r="E2779" s="73" t="s">
        <v>931</v>
      </c>
      <c r="F2779" s="74">
        <v>0</v>
      </c>
      <c r="G2779" s="73" t="s">
        <v>1891</v>
      </c>
      <c r="H2779" s="73" t="s">
        <v>55</v>
      </c>
      <c r="I2779" s="73" t="s">
        <v>1631</v>
      </c>
      <c r="J2779" s="73" t="s">
        <v>340</v>
      </c>
      <c r="K2779" s="73" t="s">
        <v>390</v>
      </c>
      <c r="L2779" s="73" t="s">
        <v>383</v>
      </c>
      <c r="M2779" s="73" t="s">
        <v>389</v>
      </c>
      <c r="N2779" s="73" t="s">
        <v>46</v>
      </c>
      <c r="O2779" s="73" t="s">
        <v>386</v>
      </c>
      <c r="P2779" s="73" t="s">
        <v>907</v>
      </c>
      <c r="Q2779" s="73" t="s">
        <v>1003</v>
      </c>
      <c r="R2779" s="73" t="s">
        <v>71</v>
      </c>
      <c r="V2779" s="60" t="str">
        <f>W2779&amp;H2779</f>
        <v>EDMOND 019темно-синий</v>
      </c>
      <c r="W2779" s="60" t="str">
        <f>_xlfn.LET(_xlpm.TextCell,TEXT(G2779,"###"),IF(_xlpm.TextCell&lt;&gt;"",IF(StyleSpaceSplit,IFERROR(IF(FIND(" ",_xlpm.TextCell)&gt;=1,MID(_xlpm.TextCell,1,FIND(" ",_xlpm.TextCell)-1),_xlpm.TextCell),_xlpm.TextCell),_xlpm.TextCell),""))</f>
        <v>EDMOND 019</v>
      </c>
      <c r="X2779" s="60" t="str">
        <f>IF(A2779&lt;&gt;"",IFERROR(IF(FIND(" ",G2779)&gt;=1,MID(G2779,FIND(" ",G2779)+1,LEN(G2779)),""),""),"")</f>
        <v>019</v>
      </c>
      <c r="AC2779" s="51">
        <f>IFERROR(VALUE(MID($C2779,1,2)),0)</f>
        <v>80</v>
      </c>
      <c r="AD2779" s="44">
        <f>IFERROR(VALUE(MID($C2779,4,3)),0)</f>
        <v>556</v>
      </c>
      <c r="AE2779" s="51">
        <f>VALUE(RIGHT("00"&amp;AC2779,2)&amp;RIGHT("000"&amp;AD2779,3))</f>
        <v>80556</v>
      </c>
    </row>
    <row r="2780" spans="1:31">
      <c r="A2780" s="60" t="str">
        <f>IF(G2780&amp;Q2780&lt;&gt;"",W2780&amp;Q2780,"")</f>
        <v>EDMOND 019khaki</v>
      </c>
      <c r="B2780" s="60" t="str">
        <f>IF(C2780&lt;&gt;"",LEFT(C2780,9),"")</f>
        <v>80-556-03</v>
      </c>
      <c r="C2780" s="73" t="s">
        <v>3701</v>
      </c>
      <c r="D2780" s="73" t="s">
        <v>3702</v>
      </c>
      <c r="E2780" s="73" t="s">
        <v>931</v>
      </c>
      <c r="F2780" s="74">
        <v>0</v>
      </c>
      <c r="G2780" s="73" t="s">
        <v>1891</v>
      </c>
      <c r="H2780" s="73" t="s">
        <v>290</v>
      </c>
      <c r="I2780" s="73" t="s">
        <v>1631</v>
      </c>
      <c r="J2780" s="73" t="s">
        <v>340</v>
      </c>
      <c r="K2780" s="73" t="s">
        <v>390</v>
      </c>
      <c r="L2780" s="73" t="s">
        <v>383</v>
      </c>
      <c r="M2780" s="73" t="s">
        <v>389</v>
      </c>
      <c r="N2780" s="73" t="s">
        <v>46</v>
      </c>
      <c r="O2780" s="73" t="s">
        <v>386</v>
      </c>
      <c r="P2780" s="73" t="s">
        <v>907</v>
      </c>
      <c r="Q2780" s="73" t="s">
        <v>2084</v>
      </c>
      <c r="R2780" s="73" t="s">
        <v>195</v>
      </c>
      <c r="V2780" s="60" t="str">
        <f>W2780&amp;H2780</f>
        <v>EDMOND 019хаки</v>
      </c>
      <c r="W2780" s="60" t="str">
        <f>_xlfn.LET(_xlpm.TextCell,TEXT(G2780,"###"),IF(_xlpm.TextCell&lt;&gt;"",IF(StyleSpaceSplit,IFERROR(IF(FIND(" ",_xlpm.TextCell)&gt;=1,MID(_xlpm.TextCell,1,FIND(" ",_xlpm.TextCell)-1),_xlpm.TextCell),_xlpm.TextCell),_xlpm.TextCell),""))</f>
        <v>EDMOND 019</v>
      </c>
      <c r="X2780" s="60" t="str">
        <f>IF(A2780&lt;&gt;"",IFERROR(IF(FIND(" ",G2780)&gt;=1,MID(G2780,FIND(" ",G2780)+1,LEN(G2780)),""),""),"")</f>
        <v>019</v>
      </c>
      <c r="AC2780" s="51">
        <f>IFERROR(VALUE(MID($C2780,1,2)),0)</f>
        <v>80</v>
      </c>
      <c r="AD2780" s="44">
        <f>IFERROR(VALUE(MID($C2780,4,3)),0)</f>
        <v>556</v>
      </c>
      <c r="AE2780" s="51">
        <f>VALUE(RIGHT("00"&amp;AC2780,2)&amp;RIGHT("000"&amp;AD2780,3))</f>
        <v>80556</v>
      </c>
    </row>
    <row r="2781" spans="1:31">
      <c r="A2781" s="60" t="str">
        <f>IF(G2781&amp;Q2781&lt;&gt;"",W2781&amp;Q2781,"")</f>
        <v>EDMOND 019black</v>
      </c>
      <c r="B2781" s="60" t="str">
        <f>IF(C2781&lt;&gt;"",LEFT(C2781,9),"")</f>
        <v>80-556-09</v>
      </c>
      <c r="C2781" s="73" t="s">
        <v>1889</v>
      </c>
      <c r="D2781" s="73" t="s">
        <v>1890</v>
      </c>
      <c r="E2781" s="73" t="s">
        <v>931</v>
      </c>
      <c r="F2781" s="74">
        <v>0</v>
      </c>
      <c r="G2781" s="73" t="s">
        <v>1891</v>
      </c>
      <c r="H2781" s="73" t="s">
        <v>53</v>
      </c>
      <c r="I2781" s="73" t="s">
        <v>1631</v>
      </c>
      <c r="J2781" s="73" t="s">
        <v>340</v>
      </c>
      <c r="K2781" s="73" t="s">
        <v>390</v>
      </c>
      <c r="L2781" s="73" t="s">
        <v>383</v>
      </c>
      <c r="M2781" s="73" t="s">
        <v>389</v>
      </c>
      <c r="N2781" s="73" t="s">
        <v>46</v>
      </c>
      <c r="O2781" s="73" t="s">
        <v>386</v>
      </c>
      <c r="P2781" s="73" t="s">
        <v>907</v>
      </c>
      <c r="Q2781" s="73" t="s">
        <v>928</v>
      </c>
      <c r="R2781" s="73" t="s">
        <v>53</v>
      </c>
      <c r="V2781" s="60" t="str">
        <f>W2781&amp;H2781</f>
        <v>EDMOND 019черный</v>
      </c>
      <c r="W2781" s="60" t="str">
        <f>_xlfn.LET(_xlpm.TextCell,TEXT(G2781,"###"),IF(_xlpm.TextCell&lt;&gt;"",IF(StyleSpaceSplit,IFERROR(IF(FIND(" ",_xlpm.TextCell)&gt;=1,MID(_xlpm.TextCell,1,FIND(" ",_xlpm.TextCell)-1),_xlpm.TextCell),_xlpm.TextCell),_xlpm.TextCell),""))</f>
        <v>EDMOND 019</v>
      </c>
      <c r="X2781" s="60" t="str">
        <f>IF(A2781&lt;&gt;"",IFERROR(IF(FIND(" ",G2781)&gt;=1,MID(G2781,FIND(" ",G2781)+1,LEN(G2781)),""),""),"")</f>
        <v>019</v>
      </c>
      <c r="AC2781" s="51">
        <f>IFERROR(VALUE(MID($C2781,1,2)),0)</f>
        <v>80</v>
      </c>
      <c r="AD2781" s="44">
        <f>IFERROR(VALUE(MID($C2781,4,3)),0)</f>
        <v>556</v>
      </c>
      <c r="AE2781" s="51">
        <f>VALUE(RIGHT("00"&amp;AC2781,2)&amp;RIGHT("000"&amp;AD2781,3))</f>
        <v>80556</v>
      </c>
    </row>
    <row r="2782" spans="1:31">
      <c r="A2782" s="60" t="str">
        <f>IF(G2782&amp;Q2782&lt;&gt;"",W2782&amp;Q2782,"")</f>
        <v>DJIBOUTIkhaki</v>
      </c>
      <c r="B2782" s="60" t="str">
        <f>IF(C2782&lt;&gt;"",LEFT(C2782,9),"")</f>
        <v>81-074-</v>
      </c>
      <c r="C2782" s="73" t="s">
        <v>8499</v>
      </c>
      <c r="D2782" s="73" t="s">
        <v>6793</v>
      </c>
      <c r="E2782" s="73" t="s">
        <v>931</v>
      </c>
      <c r="G2782" s="73" t="s">
        <v>8276</v>
      </c>
      <c r="H2782" s="73" t="s">
        <v>290</v>
      </c>
      <c r="I2782" s="73" t="s">
        <v>1631</v>
      </c>
      <c r="J2782" s="73" t="s">
        <v>340</v>
      </c>
      <c r="K2782" s="73" t="s">
        <v>382</v>
      </c>
      <c r="L2782" s="73" t="s">
        <v>383</v>
      </c>
      <c r="M2782" s="73" t="s">
        <v>389</v>
      </c>
      <c r="N2782" s="73" t="s">
        <v>46</v>
      </c>
      <c r="O2782" s="73" t="s">
        <v>386</v>
      </c>
      <c r="P2782" s="73" t="s">
        <v>907</v>
      </c>
      <c r="Q2782" s="73" t="s">
        <v>2084</v>
      </c>
      <c r="R2782" s="73" t="s">
        <v>195</v>
      </c>
      <c r="V2782" s="60" t="str">
        <f>W2782&amp;H2782</f>
        <v>DJIBOUTIхаки</v>
      </c>
      <c r="W2782" s="60" t="str">
        <f>_xlfn.LET(_xlpm.TextCell,TEXT(G2782,"###"),IF(_xlpm.TextCell&lt;&gt;"",IF(StyleSpaceSplit,IFERROR(IF(FIND(" ",_xlpm.TextCell)&gt;=1,MID(_xlpm.TextCell,1,FIND(" ",_xlpm.TextCell)-1),_xlpm.TextCell),_xlpm.TextCell),_xlpm.TextCell),""))</f>
        <v>DJIBOUTI</v>
      </c>
      <c r="X2782" s="60" t="str">
        <f>IF(A2782&lt;&gt;"",IFERROR(IF(FIND(" ",G2782)&gt;=1,MID(G2782,FIND(" ",G2782)+1,LEN(G2782)),""),""),"")</f>
        <v/>
      </c>
      <c r="AC2782" s="51">
        <f>IFERROR(VALUE(MID($C2782,1,2)),0)</f>
        <v>81</v>
      </c>
      <c r="AD2782" s="44">
        <f>IFERROR(VALUE(MID($C2782,4,3)),0)</f>
        <v>74</v>
      </c>
      <c r="AE2782" s="51">
        <f>VALUE(RIGHT("00"&amp;AC2782,2)&amp;RIGHT("000"&amp;AD2782,3))</f>
        <v>81074</v>
      </c>
    </row>
    <row r="2783" spans="1:31">
      <c r="A2783" s="60" t="str">
        <f>IF(G2783&amp;Q2783&lt;&gt;"",W2783&amp;Q2783,"")</f>
        <v>EDMOND 019-Sblack</v>
      </c>
      <c r="B2783" s="60" t="str">
        <f>IF(C2783&lt;&gt;"",LEFT(C2783,9),"")</f>
        <v>81-024-09</v>
      </c>
      <c r="C2783" s="73" t="s">
        <v>6422</v>
      </c>
      <c r="D2783" s="73" t="s">
        <v>6423</v>
      </c>
      <c r="E2783" s="73" t="s">
        <v>931</v>
      </c>
      <c r="F2783" s="74">
        <v>0</v>
      </c>
      <c r="G2783" s="73" t="s">
        <v>6424</v>
      </c>
      <c r="H2783" s="73" t="s">
        <v>53</v>
      </c>
      <c r="I2783" s="73" t="s">
        <v>1631</v>
      </c>
      <c r="J2783" s="73" t="s">
        <v>340</v>
      </c>
      <c r="K2783" s="73" t="s">
        <v>382</v>
      </c>
      <c r="L2783" s="73" t="s">
        <v>383</v>
      </c>
      <c r="M2783" s="73" t="s">
        <v>389</v>
      </c>
      <c r="N2783" s="73" t="s">
        <v>46</v>
      </c>
      <c r="O2783" s="73" t="s">
        <v>386</v>
      </c>
      <c r="P2783" s="73" t="s">
        <v>907</v>
      </c>
      <c r="Q2783" s="73" t="s">
        <v>928</v>
      </c>
      <c r="R2783" s="73" t="s">
        <v>53</v>
      </c>
      <c r="V2783" s="60" t="str">
        <f>W2783&amp;H2783</f>
        <v>EDMOND 019-Sчерный</v>
      </c>
      <c r="W2783" s="60" t="str">
        <f>_xlfn.LET(_xlpm.TextCell,TEXT(G2783,"###"),IF(_xlpm.TextCell&lt;&gt;"",IF(StyleSpaceSplit,IFERROR(IF(FIND(" ",_xlpm.TextCell)&gt;=1,MID(_xlpm.TextCell,1,FIND(" ",_xlpm.TextCell)-1),_xlpm.TextCell),_xlpm.TextCell),_xlpm.TextCell),""))</f>
        <v>EDMOND 019-S</v>
      </c>
      <c r="X2783" s="60" t="str">
        <f>IF(A2783&lt;&gt;"",IFERROR(IF(FIND(" ",G2783)&gt;=1,MID(G2783,FIND(" ",G2783)+1,LEN(G2783)),""),""),"")</f>
        <v>019-S</v>
      </c>
      <c r="AC2783" s="51">
        <f>IFERROR(VALUE(MID($C2783,1,2)),0)</f>
        <v>81</v>
      </c>
      <c r="AD2783" s="44">
        <f>IFERROR(VALUE(MID($C2783,4,3)),0)</f>
        <v>24</v>
      </c>
      <c r="AE2783" s="51">
        <f>VALUE(RIGHT("00"&amp;AC2783,2)&amp;RIGHT("000"&amp;AD2783,3))</f>
        <v>81024</v>
      </c>
    </row>
    <row r="2784" spans="1:31">
      <c r="A2784" s="60" t="str">
        <f>IF(G2784&amp;Q2784&lt;&gt;"",W2784&amp;Q2784,"")</f>
        <v>EDMOND 022navy</v>
      </c>
      <c r="B2784" s="60" t="str">
        <f>IF(C2784&lt;&gt;"",LEFT(C2784,9),"")</f>
        <v>80-557-16</v>
      </c>
      <c r="C2784" s="73" t="s">
        <v>1892</v>
      </c>
      <c r="D2784" s="73" t="s">
        <v>1893</v>
      </c>
      <c r="E2784" s="73" t="s">
        <v>931</v>
      </c>
      <c r="F2784" s="74">
        <v>0</v>
      </c>
      <c r="G2784" s="73" t="s">
        <v>1894</v>
      </c>
      <c r="H2784" s="73" t="s">
        <v>55</v>
      </c>
      <c r="I2784" s="73" t="s">
        <v>1631</v>
      </c>
      <c r="J2784" s="73" t="s">
        <v>340</v>
      </c>
      <c r="K2784" s="73" t="s">
        <v>382</v>
      </c>
      <c r="L2784" s="73" t="s">
        <v>383</v>
      </c>
      <c r="M2784" s="73" t="s">
        <v>389</v>
      </c>
      <c r="O2784" s="73" t="s">
        <v>394</v>
      </c>
      <c r="P2784" s="73" t="s">
        <v>907</v>
      </c>
      <c r="Q2784" s="73" t="s">
        <v>1003</v>
      </c>
      <c r="R2784" s="73" t="s">
        <v>71</v>
      </c>
      <c r="V2784" s="60" t="str">
        <f>W2784&amp;H2784</f>
        <v>EDMOND 022темно-синий</v>
      </c>
      <c r="W2784" s="60" t="str">
        <f>_xlfn.LET(_xlpm.TextCell,TEXT(G2784,"###"),IF(_xlpm.TextCell&lt;&gt;"",IF(StyleSpaceSplit,IFERROR(IF(FIND(" ",_xlpm.TextCell)&gt;=1,MID(_xlpm.TextCell,1,FIND(" ",_xlpm.TextCell)-1),_xlpm.TextCell),_xlpm.TextCell),_xlpm.TextCell),""))</f>
        <v>EDMOND 022</v>
      </c>
      <c r="X2784" s="60" t="str">
        <f>IF(A2784&lt;&gt;"",IFERROR(IF(FIND(" ",G2784)&gt;=1,MID(G2784,FIND(" ",G2784)+1,LEN(G2784)),""),""),"")</f>
        <v>022</v>
      </c>
      <c r="AC2784" s="51">
        <f>IFERROR(VALUE(MID($C2784,1,2)),0)</f>
        <v>80</v>
      </c>
      <c r="AD2784" s="44">
        <f>IFERROR(VALUE(MID($C2784,4,3)),0)</f>
        <v>557</v>
      </c>
      <c r="AE2784" s="51">
        <f>VALUE(RIGHT("00"&amp;AC2784,2)&amp;RIGHT("000"&amp;AD2784,3))</f>
        <v>80557</v>
      </c>
    </row>
    <row r="2785" spans="1:31">
      <c r="A2785" s="60" t="str">
        <f>IF(G2785&amp;Q2785&lt;&gt;"",W2785&amp;Q2785,"")</f>
        <v>EDMOND 024offwhite</v>
      </c>
      <c r="B2785" s="60" t="str">
        <f>IF(C2785&lt;&gt;"",LEFT(C2785,9),"")</f>
        <v>80-558-17</v>
      </c>
      <c r="C2785" s="73" t="s">
        <v>1895</v>
      </c>
      <c r="D2785" s="73" t="s">
        <v>1896</v>
      </c>
      <c r="E2785" s="73" t="s">
        <v>931</v>
      </c>
      <c r="F2785" s="74">
        <v>0</v>
      </c>
      <c r="G2785" s="73" t="s">
        <v>1897</v>
      </c>
      <c r="H2785" s="73" t="s">
        <v>57</v>
      </c>
      <c r="I2785" s="73" t="s">
        <v>1631</v>
      </c>
      <c r="J2785" s="73" t="s">
        <v>340</v>
      </c>
      <c r="K2785" s="73" t="s">
        <v>382</v>
      </c>
      <c r="L2785" s="73" t="s">
        <v>383</v>
      </c>
      <c r="M2785" s="73" t="s">
        <v>389</v>
      </c>
      <c r="O2785" s="73" t="s">
        <v>386</v>
      </c>
      <c r="P2785" s="73" t="s">
        <v>907</v>
      </c>
      <c r="Q2785" s="73" t="s">
        <v>1898</v>
      </c>
      <c r="R2785" s="73" t="s">
        <v>57</v>
      </c>
      <c r="V2785" s="60" t="str">
        <f>W2785&amp;H2785</f>
        <v>EDMOND 024белый</v>
      </c>
      <c r="W2785" s="60" t="str">
        <f>_xlfn.LET(_xlpm.TextCell,TEXT(G2785,"###"),IF(_xlpm.TextCell&lt;&gt;"",IF(StyleSpaceSplit,IFERROR(IF(FIND(" ",_xlpm.TextCell)&gt;=1,MID(_xlpm.TextCell,1,FIND(" ",_xlpm.TextCell)-1),_xlpm.TextCell),_xlpm.TextCell),_xlpm.TextCell),""))</f>
        <v>EDMOND 024</v>
      </c>
      <c r="X2785" s="60" t="str">
        <f>IF(A2785&lt;&gt;"",IFERROR(IF(FIND(" ",G2785)&gt;=1,MID(G2785,FIND(" ",G2785)+1,LEN(G2785)),""),""),"")</f>
        <v>024</v>
      </c>
      <c r="AC2785" s="51">
        <f>IFERROR(VALUE(MID($C2785,1,2)),0)</f>
        <v>80</v>
      </c>
      <c r="AD2785" s="44">
        <f>IFERROR(VALUE(MID($C2785,4,3)),0)</f>
        <v>558</v>
      </c>
      <c r="AE2785" s="51">
        <f>VALUE(RIGHT("00"&amp;AC2785,2)&amp;RIGHT("000"&amp;AD2785,3))</f>
        <v>80558</v>
      </c>
    </row>
    <row r="2786" spans="1:31">
      <c r="A2786" s="60" t="str">
        <f>IF(G2786&amp;Q2786&lt;&gt;"",W2786&amp;Q2786,"")</f>
        <v>EDMOND 026red</v>
      </c>
      <c r="B2786" s="60" t="str">
        <f>IF(C2786&lt;&gt;"",LEFT(C2786,9),"")</f>
        <v>80-559-18</v>
      </c>
      <c r="C2786" s="73" t="s">
        <v>3707</v>
      </c>
      <c r="D2786" s="73" t="s">
        <v>3708</v>
      </c>
      <c r="E2786" s="73" t="s">
        <v>931</v>
      </c>
      <c r="F2786" s="74">
        <v>0</v>
      </c>
      <c r="G2786" s="73" t="s">
        <v>1901</v>
      </c>
      <c r="H2786" s="73" t="s">
        <v>78</v>
      </c>
      <c r="I2786" s="73" t="s">
        <v>1631</v>
      </c>
      <c r="J2786" s="73" t="s">
        <v>340</v>
      </c>
      <c r="K2786" s="73" t="s">
        <v>382</v>
      </c>
      <c r="L2786" s="73" t="s">
        <v>383</v>
      </c>
      <c r="M2786" s="73" t="s">
        <v>389</v>
      </c>
      <c r="N2786" s="73" t="s">
        <v>46</v>
      </c>
      <c r="O2786" s="73" t="s">
        <v>394</v>
      </c>
      <c r="P2786" s="73" t="s">
        <v>907</v>
      </c>
      <c r="Q2786" s="73" t="s">
        <v>969</v>
      </c>
      <c r="R2786" s="73" t="s">
        <v>78</v>
      </c>
      <c r="V2786" s="60" t="str">
        <f>W2786&amp;H2786</f>
        <v>EDMOND 026красный</v>
      </c>
      <c r="W2786" s="60" t="str">
        <f>_xlfn.LET(_xlpm.TextCell,TEXT(G2786,"###"),IF(_xlpm.TextCell&lt;&gt;"",IF(StyleSpaceSplit,IFERROR(IF(FIND(" ",_xlpm.TextCell)&gt;=1,MID(_xlpm.TextCell,1,FIND(" ",_xlpm.TextCell)-1),_xlpm.TextCell),_xlpm.TextCell),_xlpm.TextCell),""))</f>
        <v>EDMOND 026</v>
      </c>
      <c r="X2786" s="60" t="str">
        <f>IF(A2786&lt;&gt;"",IFERROR(IF(FIND(" ",G2786)&gt;=1,MID(G2786,FIND(" ",G2786)+1,LEN(G2786)),""),""),"")</f>
        <v>026</v>
      </c>
      <c r="AC2786" s="51">
        <f>IFERROR(VALUE(MID($C2786,1,2)),0)</f>
        <v>80</v>
      </c>
      <c r="AD2786" s="44">
        <f>IFERROR(VALUE(MID($C2786,4,3)),0)</f>
        <v>559</v>
      </c>
      <c r="AE2786" s="51">
        <f>VALUE(RIGHT("00"&amp;AC2786,2)&amp;RIGHT("000"&amp;AD2786,3))</f>
        <v>80559</v>
      </c>
    </row>
    <row r="2787" spans="1:31">
      <c r="A2787" s="60" t="str">
        <f>IF(G2787&amp;Q2787&lt;&gt;"",W2787&amp;Q2787,"")</f>
        <v>EDMOND 026navy</v>
      </c>
      <c r="B2787" s="60" t="str">
        <f>IF(C2787&lt;&gt;"",LEFT(C2787,9),"")</f>
        <v>80-559-16</v>
      </c>
      <c r="C2787" s="73" t="s">
        <v>1899</v>
      </c>
      <c r="D2787" s="73" t="s">
        <v>1900</v>
      </c>
      <c r="E2787" s="73" t="s">
        <v>931</v>
      </c>
      <c r="F2787" s="74">
        <v>0</v>
      </c>
      <c r="G2787" s="73" t="s">
        <v>1901</v>
      </c>
      <c r="H2787" s="73" t="s">
        <v>55</v>
      </c>
      <c r="I2787" s="73" t="s">
        <v>1631</v>
      </c>
      <c r="J2787" s="73" t="s">
        <v>340</v>
      </c>
      <c r="K2787" s="73" t="s">
        <v>382</v>
      </c>
      <c r="L2787" s="73" t="s">
        <v>383</v>
      </c>
      <c r="M2787" s="73" t="s">
        <v>389</v>
      </c>
      <c r="N2787" s="73" t="s">
        <v>46</v>
      </c>
      <c r="O2787" s="73" t="s">
        <v>394</v>
      </c>
      <c r="P2787" s="73" t="s">
        <v>907</v>
      </c>
      <c r="Q2787" s="73" t="s">
        <v>1003</v>
      </c>
      <c r="R2787" s="73" t="s">
        <v>71</v>
      </c>
      <c r="V2787" s="60" t="str">
        <f>W2787&amp;H2787</f>
        <v>EDMOND 026темно-синий</v>
      </c>
      <c r="W2787" s="60" t="str">
        <f>_xlfn.LET(_xlpm.TextCell,TEXT(G2787,"###"),IF(_xlpm.TextCell&lt;&gt;"",IF(StyleSpaceSplit,IFERROR(IF(FIND(" ",_xlpm.TextCell)&gt;=1,MID(_xlpm.TextCell,1,FIND(" ",_xlpm.TextCell)-1),_xlpm.TextCell),_xlpm.TextCell),_xlpm.TextCell),""))</f>
        <v>EDMOND 026</v>
      </c>
      <c r="X2787" s="60" t="str">
        <f>IF(A2787&lt;&gt;"",IFERROR(IF(FIND(" ",G2787)&gt;=1,MID(G2787,FIND(" ",G2787)+1,LEN(G2787)),""),""),"")</f>
        <v>026</v>
      </c>
      <c r="AC2787" s="51">
        <f>IFERROR(VALUE(MID($C2787,1,2)),0)</f>
        <v>80</v>
      </c>
      <c r="AD2787" s="44">
        <f>IFERROR(VALUE(MID($C2787,4,3)),0)</f>
        <v>559</v>
      </c>
      <c r="AE2787" s="51">
        <f>VALUE(RIGHT("00"&amp;AC2787,2)&amp;RIGHT("000"&amp;AD2787,3))</f>
        <v>80559</v>
      </c>
    </row>
    <row r="2788" spans="1:31">
      <c r="A2788" s="60" t="str">
        <f>IF(G2788&amp;Q2788&lt;&gt;"",W2788&amp;Q2788,"")</f>
        <v>EDMOND 026black</v>
      </c>
      <c r="B2788" s="60" t="str">
        <f>IF(C2788&lt;&gt;"",LEFT(C2788,9),"")</f>
        <v>80-559-09</v>
      </c>
      <c r="C2788" s="73" t="s">
        <v>3705</v>
      </c>
      <c r="D2788" s="73" t="s">
        <v>3706</v>
      </c>
      <c r="E2788" s="73" t="s">
        <v>931</v>
      </c>
      <c r="F2788" s="74">
        <v>0</v>
      </c>
      <c r="G2788" s="73" t="s">
        <v>1901</v>
      </c>
      <c r="H2788" s="73" t="s">
        <v>53</v>
      </c>
      <c r="I2788" s="73" t="s">
        <v>1631</v>
      </c>
      <c r="J2788" s="73" t="s">
        <v>340</v>
      </c>
      <c r="K2788" s="73" t="s">
        <v>390</v>
      </c>
      <c r="L2788" s="73" t="s">
        <v>383</v>
      </c>
      <c r="M2788" s="73" t="s">
        <v>389</v>
      </c>
      <c r="N2788" s="73" t="s">
        <v>46</v>
      </c>
      <c r="O2788" s="73" t="s">
        <v>394</v>
      </c>
      <c r="P2788" s="73" t="s">
        <v>907</v>
      </c>
      <c r="Q2788" s="73" t="s">
        <v>928</v>
      </c>
      <c r="R2788" s="73" t="s">
        <v>53</v>
      </c>
      <c r="V2788" s="60" t="str">
        <f>W2788&amp;H2788</f>
        <v>EDMOND 026черный</v>
      </c>
      <c r="W2788" s="60" t="str">
        <f>_xlfn.LET(_xlpm.TextCell,TEXT(G2788,"###"),IF(_xlpm.TextCell&lt;&gt;"",IF(StyleSpaceSplit,IFERROR(IF(FIND(" ",_xlpm.TextCell)&gt;=1,MID(_xlpm.TextCell,1,FIND(" ",_xlpm.TextCell)-1),_xlpm.TextCell),_xlpm.TextCell),_xlpm.TextCell),""))</f>
        <v>EDMOND 026</v>
      </c>
      <c r="X2788" s="60" t="str">
        <f>IF(A2788&lt;&gt;"",IFERROR(IF(FIND(" ",G2788)&gt;=1,MID(G2788,FIND(" ",G2788)+1,LEN(G2788)),""),""),"")</f>
        <v>026</v>
      </c>
      <c r="AC2788" s="51">
        <f>IFERROR(VALUE(MID($C2788,1,2)),0)</f>
        <v>80</v>
      </c>
      <c r="AD2788" s="44">
        <f>IFERROR(VALUE(MID($C2788,4,3)),0)</f>
        <v>559</v>
      </c>
      <c r="AE2788" s="51">
        <f>VALUE(RIGHT("00"&amp;AC2788,2)&amp;RIGHT("000"&amp;AD2788,3))</f>
        <v>80559</v>
      </c>
    </row>
    <row r="2789" spans="1:31">
      <c r="A2789" s="60" t="str">
        <f>IF(G2789&amp;Q2789&lt;&gt;"",W2789&amp;Q2789,"")</f>
        <v>EDMOND 027grey</v>
      </c>
      <c r="B2789" s="60" t="str">
        <f>IF(C2789&lt;&gt;"",LEFT(C2789,9),"")</f>
        <v>80-560-08</v>
      </c>
      <c r="C2789" s="73" t="s">
        <v>3709</v>
      </c>
      <c r="D2789" s="73" t="s">
        <v>3710</v>
      </c>
      <c r="E2789" s="73" t="s">
        <v>931</v>
      </c>
      <c r="F2789" s="74">
        <v>0</v>
      </c>
      <c r="G2789" s="73" t="s">
        <v>1904</v>
      </c>
      <c r="H2789" s="73" t="s">
        <v>83</v>
      </c>
      <c r="I2789" s="73" t="s">
        <v>1631</v>
      </c>
      <c r="J2789" s="73" t="s">
        <v>340</v>
      </c>
      <c r="K2789" s="73" t="s">
        <v>382</v>
      </c>
      <c r="L2789" s="73" t="s">
        <v>383</v>
      </c>
      <c r="M2789" s="73" t="s">
        <v>389</v>
      </c>
      <c r="N2789" s="73" t="s">
        <v>46</v>
      </c>
      <c r="O2789" s="73" t="s">
        <v>395</v>
      </c>
      <c r="P2789" s="73" t="s">
        <v>907</v>
      </c>
      <c r="Q2789" s="73" t="s">
        <v>917</v>
      </c>
      <c r="R2789" s="73" t="s">
        <v>83</v>
      </c>
      <c r="V2789" s="60" t="str">
        <f>W2789&amp;H2789</f>
        <v>EDMOND 027серый</v>
      </c>
      <c r="W2789" s="60" t="str">
        <f>_xlfn.LET(_xlpm.TextCell,TEXT(G2789,"###"),IF(_xlpm.TextCell&lt;&gt;"",IF(StyleSpaceSplit,IFERROR(IF(FIND(" ",_xlpm.TextCell)&gt;=1,MID(_xlpm.TextCell,1,FIND(" ",_xlpm.TextCell)-1),_xlpm.TextCell),_xlpm.TextCell),_xlpm.TextCell),""))</f>
        <v>EDMOND 027</v>
      </c>
      <c r="X2789" s="60" t="str">
        <f>IF(A2789&lt;&gt;"",IFERROR(IF(FIND(" ",G2789)&gt;=1,MID(G2789,FIND(" ",G2789)+1,LEN(G2789)),""),""),"")</f>
        <v>027</v>
      </c>
      <c r="AC2789" s="51">
        <f>IFERROR(VALUE(MID($C2789,1,2)),0)</f>
        <v>80</v>
      </c>
      <c r="AD2789" s="44">
        <f>IFERROR(VALUE(MID($C2789,4,3)),0)</f>
        <v>560</v>
      </c>
      <c r="AE2789" s="51">
        <f>VALUE(RIGHT("00"&amp;AC2789,2)&amp;RIGHT("000"&amp;AD2789,3))</f>
        <v>80560</v>
      </c>
    </row>
    <row r="2790" spans="1:31">
      <c r="A2790" s="60" t="str">
        <f>IF(G2790&amp;Q2790&lt;&gt;"",W2790&amp;Q2790,"")</f>
        <v>EDMOND 027black</v>
      </c>
      <c r="B2790" s="60" t="str">
        <f>IF(C2790&lt;&gt;"",LEFT(C2790,9),"")</f>
        <v>80-560-09</v>
      </c>
      <c r="C2790" s="73" t="s">
        <v>1902</v>
      </c>
      <c r="D2790" s="73" t="s">
        <v>1903</v>
      </c>
      <c r="E2790" s="73" t="s">
        <v>931</v>
      </c>
      <c r="F2790" s="74">
        <v>0</v>
      </c>
      <c r="G2790" s="73" t="s">
        <v>1904</v>
      </c>
      <c r="H2790" s="73" t="s">
        <v>53</v>
      </c>
      <c r="I2790" s="73" t="s">
        <v>1631</v>
      </c>
      <c r="J2790" s="73" t="s">
        <v>340</v>
      </c>
      <c r="K2790" s="73" t="s">
        <v>382</v>
      </c>
      <c r="L2790" s="73" t="s">
        <v>383</v>
      </c>
      <c r="M2790" s="73" t="s">
        <v>389</v>
      </c>
      <c r="N2790" s="73" t="s">
        <v>46</v>
      </c>
      <c r="O2790" s="73" t="s">
        <v>395</v>
      </c>
      <c r="P2790" s="73" t="s">
        <v>907</v>
      </c>
      <c r="Q2790" s="73" t="s">
        <v>928</v>
      </c>
      <c r="R2790" s="73" t="s">
        <v>53</v>
      </c>
      <c r="V2790" s="60" t="str">
        <f>W2790&amp;H2790</f>
        <v>EDMOND 027черный</v>
      </c>
      <c r="W2790" s="60" t="str">
        <f>_xlfn.LET(_xlpm.TextCell,TEXT(G2790,"###"),IF(_xlpm.TextCell&lt;&gt;"",IF(StyleSpaceSplit,IFERROR(IF(FIND(" ",_xlpm.TextCell)&gt;=1,MID(_xlpm.TextCell,1,FIND(" ",_xlpm.TextCell)-1),_xlpm.TextCell),_xlpm.TextCell),_xlpm.TextCell),""))</f>
        <v>EDMOND 027</v>
      </c>
      <c r="X2790" s="60" t="str">
        <f>IF(A2790&lt;&gt;"",IFERROR(IF(FIND(" ",G2790)&gt;=1,MID(G2790,FIND(" ",G2790)+1,LEN(G2790)),""),""),"")</f>
        <v>027</v>
      </c>
      <c r="AC2790" s="51">
        <f>IFERROR(VALUE(MID($C2790,1,2)),0)</f>
        <v>80</v>
      </c>
      <c r="AD2790" s="44">
        <f>IFERROR(VALUE(MID($C2790,4,3)),0)</f>
        <v>560</v>
      </c>
      <c r="AE2790" s="51">
        <f>VALUE(RIGHT("00"&amp;AC2790,2)&amp;RIGHT("000"&amp;AD2790,3))</f>
        <v>80560</v>
      </c>
    </row>
    <row r="2791" spans="1:31">
      <c r="A2791" s="60" t="str">
        <f>IF(G2791&amp;Q2791&lt;&gt;"",W2791&amp;Q2791,"")</f>
        <v>EDMOND 030beige</v>
      </c>
      <c r="B2791" s="60" t="str">
        <f>IF(C2791&lt;&gt;"",LEFT(C2791,9),"")</f>
        <v>80-561-02</v>
      </c>
      <c r="C2791" s="73" t="s">
        <v>1905</v>
      </c>
      <c r="D2791" s="73" t="s">
        <v>1906</v>
      </c>
      <c r="E2791" s="73" t="s">
        <v>931</v>
      </c>
      <c r="F2791" s="74">
        <v>0</v>
      </c>
      <c r="G2791" s="73" t="s">
        <v>1907</v>
      </c>
      <c r="H2791" s="73" t="s">
        <v>63</v>
      </c>
      <c r="I2791" s="73" t="s">
        <v>1631</v>
      </c>
      <c r="J2791" s="73" t="s">
        <v>340</v>
      </c>
      <c r="K2791" s="73" t="s">
        <v>382</v>
      </c>
      <c r="L2791" s="73" t="s">
        <v>383</v>
      </c>
      <c r="M2791" s="73" t="s">
        <v>389</v>
      </c>
      <c r="O2791" s="73" t="s">
        <v>386</v>
      </c>
      <c r="P2791" s="73" t="s">
        <v>907</v>
      </c>
      <c r="Q2791" s="73" t="s">
        <v>937</v>
      </c>
      <c r="R2791" s="73" t="s">
        <v>63</v>
      </c>
      <c r="V2791" s="60" t="str">
        <f>W2791&amp;H2791</f>
        <v>EDMOND 030бежевый</v>
      </c>
      <c r="W2791" s="60" t="str">
        <f>_xlfn.LET(_xlpm.TextCell,TEXT(G2791,"###"),IF(_xlpm.TextCell&lt;&gt;"",IF(StyleSpaceSplit,IFERROR(IF(FIND(" ",_xlpm.TextCell)&gt;=1,MID(_xlpm.TextCell,1,FIND(" ",_xlpm.TextCell)-1),_xlpm.TextCell),_xlpm.TextCell),_xlpm.TextCell),""))</f>
        <v>EDMOND 030</v>
      </c>
      <c r="X2791" s="60" t="str">
        <f>IF(A2791&lt;&gt;"",IFERROR(IF(FIND(" ",G2791)&gt;=1,MID(G2791,FIND(" ",G2791)+1,LEN(G2791)),""),""),"")</f>
        <v>030</v>
      </c>
      <c r="AC2791" s="51">
        <f>IFERROR(VALUE(MID($C2791,1,2)),0)</f>
        <v>80</v>
      </c>
      <c r="AD2791" s="44">
        <f>IFERROR(VALUE(MID($C2791,4,3)),0)</f>
        <v>561</v>
      </c>
      <c r="AE2791" s="51">
        <f>VALUE(RIGHT("00"&amp;AC2791,2)&amp;RIGHT("000"&amp;AD2791,3))</f>
        <v>80561</v>
      </c>
    </row>
    <row r="2792" spans="1:31">
      <c r="A2792" s="60" t="str">
        <f>IF(G2792&amp;Q2792&lt;&gt;"",W2792&amp;Q2792,"")</f>
        <v>EDMOND 039black</v>
      </c>
      <c r="B2792" s="60" t="str">
        <f>IF(C2792&lt;&gt;"",LEFT(C2792,9),"")</f>
        <v>80-562-09</v>
      </c>
      <c r="C2792" s="73" t="s">
        <v>1908</v>
      </c>
      <c r="D2792" s="73" t="s">
        <v>1909</v>
      </c>
      <c r="E2792" s="73" t="s">
        <v>931</v>
      </c>
      <c r="F2792" s="74">
        <v>0</v>
      </c>
      <c r="G2792" s="73" t="s">
        <v>1910</v>
      </c>
      <c r="H2792" s="73" t="s">
        <v>53</v>
      </c>
      <c r="I2792" s="73" t="s">
        <v>1631</v>
      </c>
      <c r="J2792" s="73" t="s">
        <v>340</v>
      </c>
      <c r="K2792" s="73" t="s">
        <v>382</v>
      </c>
      <c r="L2792" s="73" t="s">
        <v>383</v>
      </c>
      <c r="M2792" s="73" t="s">
        <v>389</v>
      </c>
      <c r="O2792" s="73" t="s">
        <v>386</v>
      </c>
      <c r="P2792" s="73" t="s">
        <v>907</v>
      </c>
      <c r="Q2792" s="73" t="s">
        <v>928</v>
      </c>
      <c r="R2792" s="73" t="s">
        <v>53</v>
      </c>
      <c r="V2792" s="60" t="str">
        <f>W2792&amp;H2792</f>
        <v>EDMOND 039черный</v>
      </c>
      <c r="W2792" s="60" t="str">
        <f>_xlfn.LET(_xlpm.TextCell,TEXT(G2792,"###"),IF(_xlpm.TextCell&lt;&gt;"",IF(StyleSpaceSplit,IFERROR(IF(FIND(" ",_xlpm.TextCell)&gt;=1,MID(_xlpm.TextCell,1,FIND(" ",_xlpm.TextCell)-1),_xlpm.TextCell),_xlpm.TextCell),_xlpm.TextCell),""))</f>
        <v>EDMOND 039</v>
      </c>
      <c r="X2792" s="60" t="str">
        <f>IF(A2792&lt;&gt;"",IFERROR(IF(FIND(" ",G2792)&gt;=1,MID(G2792,FIND(" ",G2792)+1,LEN(G2792)),""),""),"")</f>
        <v>039</v>
      </c>
      <c r="AC2792" s="51">
        <f>IFERROR(VALUE(MID($C2792,1,2)),0)</f>
        <v>80</v>
      </c>
      <c r="AD2792" s="44">
        <f>IFERROR(VALUE(MID($C2792,4,3)),0)</f>
        <v>562</v>
      </c>
      <c r="AE2792" s="51">
        <f>VALUE(RIGHT("00"&amp;AC2792,2)&amp;RIGHT("000"&amp;AD2792,3))</f>
        <v>80562</v>
      </c>
    </row>
    <row r="2793" spans="1:31">
      <c r="A2793" s="60" t="str">
        <f>IF(G2793&amp;Q2793&lt;&gt;"",W2793&amp;Q2793,"")</f>
        <v>EDMOND 040beige</v>
      </c>
      <c r="B2793" s="60" t="str">
        <f>IF(C2793&lt;&gt;"",LEFT(C2793,9),"")</f>
        <v>80-644-02</v>
      </c>
      <c r="C2793" s="73" t="s">
        <v>6163</v>
      </c>
      <c r="D2793" s="73" t="s">
        <v>6164</v>
      </c>
      <c r="E2793" s="73" t="s">
        <v>931</v>
      </c>
      <c r="F2793" s="74">
        <v>0</v>
      </c>
      <c r="G2793" s="73" t="s">
        <v>3713</v>
      </c>
      <c r="H2793" s="73" t="s">
        <v>63</v>
      </c>
      <c r="I2793" s="73" t="s">
        <v>1631</v>
      </c>
      <c r="J2793" s="73" t="s">
        <v>340</v>
      </c>
      <c r="K2793" s="73" t="s">
        <v>382</v>
      </c>
      <c r="L2793" s="73" t="s">
        <v>383</v>
      </c>
      <c r="M2793" s="73" t="s">
        <v>389</v>
      </c>
      <c r="N2793" s="73" t="s">
        <v>46</v>
      </c>
      <c r="O2793" s="73" t="s">
        <v>386</v>
      </c>
      <c r="P2793" s="73" t="s">
        <v>907</v>
      </c>
      <c r="Q2793" s="73" t="s">
        <v>937</v>
      </c>
      <c r="R2793" s="73" t="s">
        <v>63</v>
      </c>
      <c r="V2793" s="60" t="str">
        <f>W2793&amp;H2793</f>
        <v>EDMOND 040бежевый</v>
      </c>
      <c r="W2793" s="60" t="str">
        <f>_xlfn.LET(_xlpm.TextCell,TEXT(G2793,"###"),IF(_xlpm.TextCell&lt;&gt;"",IF(StyleSpaceSplit,IFERROR(IF(FIND(" ",_xlpm.TextCell)&gt;=1,MID(_xlpm.TextCell,1,FIND(" ",_xlpm.TextCell)-1),_xlpm.TextCell),_xlpm.TextCell),_xlpm.TextCell),""))</f>
        <v>EDMOND 040</v>
      </c>
      <c r="X2793" s="60" t="str">
        <f>IF(A2793&lt;&gt;"",IFERROR(IF(FIND(" ",G2793)&gt;=1,MID(G2793,FIND(" ",G2793)+1,LEN(G2793)),""),""),"")</f>
        <v>040</v>
      </c>
      <c r="AC2793" s="51">
        <f>IFERROR(VALUE(MID($C2793,1,2)),0)</f>
        <v>80</v>
      </c>
      <c r="AD2793" s="44">
        <f>IFERROR(VALUE(MID($C2793,4,3)),0)</f>
        <v>644</v>
      </c>
      <c r="AE2793" s="51">
        <f>VALUE(RIGHT("00"&amp;AC2793,2)&amp;RIGHT("000"&amp;AD2793,3))</f>
        <v>80644</v>
      </c>
    </row>
    <row r="2794" spans="1:31">
      <c r="A2794" s="60" t="str">
        <f>IF(G2794&amp;Q2794&lt;&gt;"",W2794&amp;Q2794,"")</f>
        <v>EDMOND 040navy</v>
      </c>
      <c r="B2794" s="60" t="str">
        <f>IF(C2794&lt;&gt;"",LEFT(C2794,9),"")</f>
        <v>80-644-16</v>
      </c>
      <c r="C2794" s="73" t="s">
        <v>3714</v>
      </c>
      <c r="D2794" s="73" t="s">
        <v>3715</v>
      </c>
      <c r="E2794" s="73" t="s">
        <v>931</v>
      </c>
      <c r="F2794" s="74">
        <v>0</v>
      </c>
      <c r="G2794" s="73" t="s">
        <v>3713</v>
      </c>
      <c r="H2794" s="73" t="s">
        <v>55</v>
      </c>
      <c r="I2794" s="73" t="s">
        <v>1631</v>
      </c>
      <c r="J2794" s="73" t="s">
        <v>340</v>
      </c>
      <c r="K2794" s="73" t="s">
        <v>382</v>
      </c>
      <c r="L2794" s="73" t="s">
        <v>383</v>
      </c>
      <c r="M2794" s="73" t="s">
        <v>389</v>
      </c>
      <c r="N2794" s="73" t="s">
        <v>46</v>
      </c>
      <c r="O2794" s="73" t="s">
        <v>386</v>
      </c>
      <c r="P2794" s="73" t="s">
        <v>907</v>
      </c>
      <c r="Q2794" s="73" t="s">
        <v>1003</v>
      </c>
      <c r="R2794" s="73" t="s">
        <v>71</v>
      </c>
      <c r="V2794" s="60" t="str">
        <f>W2794&amp;H2794</f>
        <v>EDMOND 040темно-синий</v>
      </c>
      <c r="W2794" s="60" t="str">
        <f>_xlfn.LET(_xlpm.TextCell,TEXT(G2794,"###"),IF(_xlpm.TextCell&lt;&gt;"",IF(StyleSpaceSplit,IFERROR(IF(FIND(" ",_xlpm.TextCell)&gt;=1,MID(_xlpm.TextCell,1,FIND(" ",_xlpm.TextCell)-1),_xlpm.TextCell),_xlpm.TextCell),_xlpm.TextCell),""))</f>
        <v>EDMOND 040</v>
      </c>
      <c r="X2794" s="60" t="str">
        <f>IF(A2794&lt;&gt;"",IFERROR(IF(FIND(" ",G2794)&gt;=1,MID(G2794,FIND(" ",G2794)+1,LEN(G2794)),""),""),"")</f>
        <v>040</v>
      </c>
      <c r="AC2794" s="51">
        <f>IFERROR(VALUE(MID($C2794,1,2)),0)</f>
        <v>80</v>
      </c>
      <c r="AD2794" s="44">
        <f>IFERROR(VALUE(MID($C2794,4,3)),0)</f>
        <v>644</v>
      </c>
      <c r="AE2794" s="51">
        <f>VALUE(RIGHT("00"&amp;AC2794,2)&amp;RIGHT("000"&amp;AD2794,3))</f>
        <v>80644</v>
      </c>
    </row>
    <row r="2795" spans="1:31">
      <c r="A2795" s="60" t="str">
        <f>IF(G2795&amp;Q2795&lt;&gt;"",W2795&amp;Q2795,"")</f>
        <v>EDMOND 040black</v>
      </c>
      <c r="B2795" s="60" t="str">
        <f>IF(C2795&lt;&gt;"",LEFT(C2795,9),"")</f>
        <v>80-644-09</v>
      </c>
      <c r="C2795" s="73" t="s">
        <v>3711</v>
      </c>
      <c r="D2795" s="73" t="s">
        <v>3712</v>
      </c>
      <c r="E2795" s="73" t="s">
        <v>931</v>
      </c>
      <c r="F2795" s="74">
        <v>0</v>
      </c>
      <c r="G2795" s="73" t="s">
        <v>3713</v>
      </c>
      <c r="H2795" s="73" t="s">
        <v>53</v>
      </c>
      <c r="I2795" s="73" t="s">
        <v>1631</v>
      </c>
      <c r="J2795" s="73" t="s">
        <v>340</v>
      </c>
      <c r="K2795" s="73" t="s">
        <v>382</v>
      </c>
      <c r="L2795" s="73" t="s">
        <v>383</v>
      </c>
      <c r="M2795" s="73" t="s">
        <v>389</v>
      </c>
      <c r="N2795" s="73" t="s">
        <v>46</v>
      </c>
      <c r="O2795" s="73" t="s">
        <v>386</v>
      </c>
      <c r="P2795" s="73" t="s">
        <v>907</v>
      </c>
      <c r="Q2795" s="73" t="s">
        <v>928</v>
      </c>
      <c r="R2795" s="73" t="s">
        <v>53</v>
      </c>
      <c r="V2795" s="60" t="str">
        <f>W2795&amp;H2795</f>
        <v>EDMOND 040черный</v>
      </c>
      <c r="W2795" s="60" t="str">
        <f>_xlfn.LET(_xlpm.TextCell,TEXT(G2795,"###"),IF(_xlpm.TextCell&lt;&gt;"",IF(StyleSpaceSplit,IFERROR(IF(FIND(" ",_xlpm.TextCell)&gt;=1,MID(_xlpm.TextCell,1,FIND(" ",_xlpm.TextCell)-1),_xlpm.TextCell),_xlpm.TextCell),_xlpm.TextCell),""))</f>
        <v>EDMOND 040</v>
      </c>
      <c r="X2795" s="60" t="str">
        <f>IF(A2795&lt;&gt;"",IFERROR(IF(FIND(" ",G2795)&gt;=1,MID(G2795,FIND(" ",G2795)+1,LEN(G2795)),""),""),"")</f>
        <v>040</v>
      </c>
      <c r="AC2795" s="51">
        <f>IFERROR(VALUE(MID($C2795,1,2)),0)</f>
        <v>80</v>
      </c>
      <c r="AD2795" s="44">
        <f>IFERROR(VALUE(MID($C2795,4,3)),0)</f>
        <v>644</v>
      </c>
      <c r="AE2795" s="51">
        <f>VALUE(RIGHT("00"&amp;AC2795,2)&amp;RIGHT("000"&amp;AD2795,3))</f>
        <v>80644</v>
      </c>
    </row>
    <row r="2796" spans="1:31">
      <c r="A2796" s="60" t="str">
        <f>IF(G2796&amp;Q2796&lt;&gt;"",W2796&amp;Q2796,"")</f>
        <v>EDMOND 049offwhite</v>
      </c>
      <c r="B2796" s="60" t="str">
        <f>IF(C2796&lt;&gt;"",LEFT(C2796,9),"")</f>
        <v>80-563-17</v>
      </c>
      <c r="C2796" s="73" t="s">
        <v>3718</v>
      </c>
      <c r="D2796" s="73" t="s">
        <v>3719</v>
      </c>
      <c r="E2796" s="73" t="s">
        <v>931</v>
      </c>
      <c r="F2796" s="74">
        <v>0</v>
      </c>
      <c r="G2796" s="73" t="s">
        <v>1913</v>
      </c>
      <c r="H2796" s="73" t="s">
        <v>187</v>
      </c>
      <c r="I2796" s="73" t="s">
        <v>1631</v>
      </c>
      <c r="J2796" s="73" t="s">
        <v>342</v>
      </c>
      <c r="K2796" s="73" t="s">
        <v>387</v>
      </c>
      <c r="L2796" s="73" t="s">
        <v>383</v>
      </c>
      <c r="M2796" s="73" t="s">
        <v>389</v>
      </c>
      <c r="N2796" s="73" t="s">
        <v>46</v>
      </c>
      <c r="O2796" s="73" t="s">
        <v>394</v>
      </c>
      <c r="P2796" s="73" t="s">
        <v>907</v>
      </c>
      <c r="Q2796" s="73" t="s">
        <v>1898</v>
      </c>
      <c r="R2796" s="73" t="s">
        <v>63</v>
      </c>
      <c r="V2796" s="60" t="str">
        <f>W2796&amp;H2796</f>
        <v>EDMOND 049кремовый</v>
      </c>
      <c r="W2796" s="60" t="str">
        <f>_xlfn.LET(_xlpm.TextCell,TEXT(G2796,"###"),IF(_xlpm.TextCell&lt;&gt;"",IF(StyleSpaceSplit,IFERROR(IF(FIND(" ",_xlpm.TextCell)&gt;=1,MID(_xlpm.TextCell,1,FIND(" ",_xlpm.TextCell)-1),_xlpm.TextCell),_xlpm.TextCell),_xlpm.TextCell),""))</f>
        <v>EDMOND 049</v>
      </c>
      <c r="X2796" s="60" t="str">
        <f>IF(A2796&lt;&gt;"",IFERROR(IF(FIND(" ",G2796)&gt;=1,MID(G2796,FIND(" ",G2796)+1,LEN(G2796)),""),""),"")</f>
        <v>049</v>
      </c>
      <c r="AC2796" s="51">
        <f>IFERROR(VALUE(MID($C2796,1,2)),0)</f>
        <v>80</v>
      </c>
      <c r="AD2796" s="44">
        <f>IFERROR(VALUE(MID($C2796,4,3)),0)</f>
        <v>563</v>
      </c>
      <c r="AE2796" s="51">
        <f>VALUE(RIGHT("00"&amp;AC2796,2)&amp;RIGHT("000"&amp;AD2796,3))</f>
        <v>80563</v>
      </c>
    </row>
    <row r="2797" spans="1:31">
      <c r="A2797" s="60" t="str">
        <f>IF(G2797&amp;Q2797&lt;&gt;"",W2797&amp;Q2797,"")</f>
        <v>EDMOND 049navy</v>
      </c>
      <c r="B2797" s="60" t="str">
        <f>IF(C2797&lt;&gt;"",LEFT(C2797,9),"")</f>
        <v>80-563-16</v>
      </c>
      <c r="C2797" s="73" t="s">
        <v>1911</v>
      </c>
      <c r="D2797" s="73" t="s">
        <v>1912</v>
      </c>
      <c r="E2797" s="73" t="s">
        <v>931</v>
      </c>
      <c r="F2797" s="74">
        <v>0</v>
      </c>
      <c r="G2797" s="73" t="s">
        <v>1913</v>
      </c>
      <c r="H2797" s="73" t="s">
        <v>55</v>
      </c>
      <c r="I2797" s="73" t="s">
        <v>1631</v>
      </c>
      <c r="J2797" s="73" t="s">
        <v>342</v>
      </c>
      <c r="K2797" s="73" t="s">
        <v>387</v>
      </c>
      <c r="L2797" s="73" t="s">
        <v>383</v>
      </c>
      <c r="M2797" s="73" t="s">
        <v>389</v>
      </c>
      <c r="O2797" s="73" t="s">
        <v>386</v>
      </c>
      <c r="P2797" s="73" t="s">
        <v>907</v>
      </c>
      <c r="Q2797" s="73" t="s">
        <v>1003</v>
      </c>
      <c r="R2797" s="73" t="s">
        <v>71</v>
      </c>
      <c r="V2797" s="60" t="str">
        <f>W2797&amp;H2797</f>
        <v>EDMOND 049темно-синий</v>
      </c>
      <c r="W2797" s="60" t="str">
        <f>_xlfn.LET(_xlpm.TextCell,TEXT(G2797,"###"),IF(_xlpm.TextCell&lt;&gt;"",IF(StyleSpaceSplit,IFERROR(IF(FIND(" ",_xlpm.TextCell)&gt;=1,MID(_xlpm.TextCell,1,FIND(" ",_xlpm.TextCell)-1),_xlpm.TextCell),_xlpm.TextCell),_xlpm.TextCell),""))</f>
        <v>EDMOND 049</v>
      </c>
      <c r="X2797" s="60" t="str">
        <f>IF(A2797&lt;&gt;"",IFERROR(IF(FIND(" ",G2797)&gt;=1,MID(G2797,FIND(" ",G2797)+1,LEN(G2797)),""),""),"")</f>
        <v>049</v>
      </c>
      <c r="AC2797" s="51">
        <f>IFERROR(VALUE(MID($C2797,1,2)),0)</f>
        <v>80</v>
      </c>
      <c r="AD2797" s="44">
        <f>IFERROR(VALUE(MID($C2797,4,3)),0)</f>
        <v>563</v>
      </c>
      <c r="AE2797" s="51">
        <f>VALUE(RIGHT("00"&amp;AC2797,2)&amp;RIGHT("000"&amp;AD2797,3))</f>
        <v>80563</v>
      </c>
    </row>
    <row r="2798" spans="1:31">
      <c r="A2798" s="60" t="str">
        <f>IF(G2798&amp;Q2798&lt;&gt;"",W2798&amp;Q2798,"")</f>
        <v>EDMOND 049black</v>
      </c>
      <c r="B2798" s="60" t="str">
        <f>IF(C2798&lt;&gt;"",LEFT(C2798,9),"")</f>
        <v>80-563-09</v>
      </c>
      <c r="C2798" s="73" t="s">
        <v>3716</v>
      </c>
      <c r="D2798" s="73" t="s">
        <v>3717</v>
      </c>
      <c r="E2798" s="73" t="s">
        <v>931</v>
      </c>
      <c r="F2798" s="74">
        <v>0</v>
      </c>
      <c r="G2798" s="73" t="s">
        <v>1913</v>
      </c>
      <c r="H2798" s="73" t="s">
        <v>53</v>
      </c>
      <c r="I2798" s="73" t="s">
        <v>1631</v>
      </c>
      <c r="J2798" s="73" t="s">
        <v>342</v>
      </c>
      <c r="K2798" s="73" t="s">
        <v>387</v>
      </c>
      <c r="L2798" s="73" t="s">
        <v>383</v>
      </c>
      <c r="M2798" s="73" t="s">
        <v>389</v>
      </c>
      <c r="N2798" s="73" t="s">
        <v>46</v>
      </c>
      <c r="O2798" s="73" t="s">
        <v>394</v>
      </c>
      <c r="P2798" s="73" t="s">
        <v>907</v>
      </c>
      <c r="Q2798" s="73" t="s">
        <v>928</v>
      </c>
      <c r="R2798" s="73" t="s">
        <v>53</v>
      </c>
      <c r="V2798" s="60" t="str">
        <f>W2798&amp;H2798</f>
        <v>EDMOND 049черный</v>
      </c>
      <c r="W2798" s="60" t="str">
        <f>_xlfn.LET(_xlpm.TextCell,TEXT(G2798,"###"),IF(_xlpm.TextCell&lt;&gt;"",IF(StyleSpaceSplit,IFERROR(IF(FIND(" ",_xlpm.TextCell)&gt;=1,MID(_xlpm.TextCell,1,FIND(" ",_xlpm.TextCell)-1),_xlpm.TextCell),_xlpm.TextCell),_xlpm.TextCell),""))</f>
        <v>EDMOND 049</v>
      </c>
      <c r="X2798" s="60" t="str">
        <f>IF(A2798&lt;&gt;"",IFERROR(IF(FIND(" ",G2798)&gt;=1,MID(G2798,FIND(" ",G2798)+1,LEN(G2798)),""),""),"")</f>
        <v>049</v>
      </c>
      <c r="AC2798" s="51">
        <f>IFERROR(VALUE(MID($C2798,1,2)),0)</f>
        <v>80</v>
      </c>
      <c r="AD2798" s="44">
        <f>IFERROR(VALUE(MID($C2798,4,3)),0)</f>
        <v>563</v>
      </c>
      <c r="AE2798" s="51">
        <f>VALUE(RIGHT("00"&amp;AC2798,2)&amp;RIGHT("000"&amp;AD2798,3))</f>
        <v>80563</v>
      </c>
    </row>
    <row r="2799" spans="1:31">
      <c r="A2799" s="60" t="str">
        <f>IF(G2799&amp;Q2799&lt;&gt;"",W2799&amp;Q2799,"")</f>
        <v>EDMOND 050grey</v>
      </c>
      <c r="B2799" s="60" t="str">
        <f>IF(C2799&lt;&gt;"",LEFT(C2799,9),"")</f>
        <v>80-868-08</v>
      </c>
      <c r="C2799" s="73" t="s">
        <v>5138</v>
      </c>
      <c r="D2799" s="73" t="s">
        <v>5139</v>
      </c>
      <c r="E2799" s="73" t="s">
        <v>931</v>
      </c>
      <c r="F2799" s="74">
        <v>0</v>
      </c>
      <c r="G2799" s="73" t="s">
        <v>5140</v>
      </c>
      <c r="H2799" s="73" t="s">
        <v>83</v>
      </c>
      <c r="I2799" s="73" t="s">
        <v>1631</v>
      </c>
      <c r="J2799" s="73" t="s">
        <v>340</v>
      </c>
      <c r="K2799" s="73" t="s">
        <v>382</v>
      </c>
      <c r="L2799" s="73" t="s">
        <v>383</v>
      </c>
      <c r="M2799" s="73" t="s">
        <v>389</v>
      </c>
      <c r="O2799" s="73" t="s">
        <v>386</v>
      </c>
      <c r="P2799" s="73" t="s">
        <v>907</v>
      </c>
      <c r="Q2799" s="73" t="s">
        <v>917</v>
      </c>
      <c r="R2799" s="73" t="s">
        <v>83</v>
      </c>
      <c r="V2799" s="60" t="str">
        <f>W2799&amp;H2799</f>
        <v>EDMOND 050серый</v>
      </c>
      <c r="W2799" s="60" t="str">
        <f>_xlfn.LET(_xlpm.TextCell,TEXT(G2799,"###"),IF(_xlpm.TextCell&lt;&gt;"",IF(StyleSpaceSplit,IFERROR(IF(FIND(" ",_xlpm.TextCell)&gt;=1,MID(_xlpm.TextCell,1,FIND(" ",_xlpm.TextCell)-1),_xlpm.TextCell),_xlpm.TextCell),_xlpm.TextCell),""))</f>
        <v>EDMOND 050</v>
      </c>
      <c r="X2799" s="60" t="str">
        <f>IF(A2799&lt;&gt;"",IFERROR(IF(FIND(" ",G2799)&gt;=1,MID(G2799,FIND(" ",G2799)+1,LEN(G2799)),""),""),"")</f>
        <v>050</v>
      </c>
      <c r="AC2799" s="51">
        <f>IFERROR(VALUE(MID($C2799,1,2)),0)</f>
        <v>80</v>
      </c>
      <c r="AD2799" s="44">
        <f>IFERROR(VALUE(MID($C2799,4,3)),0)</f>
        <v>868</v>
      </c>
      <c r="AE2799" s="51">
        <f>VALUE(RIGHT("00"&amp;AC2799,2)&amp;RIGHT("000"&amp;AD2799,3))</f>
        <v>80868</v>
      </c>
    </row>
    <row r="2800" spans="1:31">
      <c r="A2800" s="60" t="str">
        <f>IF(G2800&amp;Q2800&lt;&gt;"",W2800&amp;Q2800,"")</f>
        <v>EDMOND 050black</v>
      </c>
      <c r="B2800" s="60" t="str">
        <f>IF(C2800&lt;&gt;"",LEFT(C2800,9),"")</f>
        <v>80-868-09</v>
      </c>
      <c r="C2800" s="73" t="s">
        <v>6031</v>
      </c>
      <c r="D2800" s="73" t="s">
        <v>6032</v>
      </c>
      <c r="E2800" s="73" t="s">
        <v>931</v>
      </c>
      <c r="F2800" s="74">
        <v>0</v>
      </c>
      <c r="G2800" s="73" t="s">
        <v>5140</v>
      </c>
      <c r="H2800" s="73" t="s">
        <v>53</v>
      </c>
      <c r="I2800" s="73" t="s">
        <v>1631</v>
      </c>
      <c r="J2800" s="73" t="s">
        <v>340</v>
      </c>
      <c r="K2800" s="73" t="s">
        <v>382</v>
      </c>
      <c r="L2800" s="73" t="s">
        <v>383</v>
      </c>
      <c r="M2800" s="73" t="s">
        <v>389</v>
      </c>
      <c r="O2800" s="73" t="s">
        <v>386</v>
      </c>
      <c r="P2800" s="73" t="s">
        <v>907</v>
      </c>
      <c r="Q2800" s="73" t="s">
        <v>928</v>
      </c>
      <c r="R2800" s="73" t="s">
        <v>53</v>
      </c>
      <c r="V2800" s="60" t="str">
        <f>W2800&amp;H2800</f>
        <v>EDMOND 050черный</v>
      </c>
      <c r="W2800" s="60" t="str">
        <f>_xlfn.LET(_xlpm.TextCell,TEXT(G2800,"###"),IF(_xlpm.TextCell&lt;&gt;"",IF(StyleSpaceSplit,IFERROR(IF(FIND(" ",_xlpm.TextCell)&gt;=1,MID(_xlpm.TextCell,1,FIND(" ",_xlpm.TextCell)-1),_xlpm.TextCell),_xlpm.TextCell),_xlpm.TextCell),""))</f>
        <v>EDMOND 050</v>
      </c>
      <c r="X2800" s="60" t="str">
        <f>IF(A2800&lt;&gt;"",IFERROR(IF(FIND(" ",G2800)&gt;=1,MID(G2800,FIND(" ",G2800)+1,LEN(G2800)),""),""),"")</f>
        <v>050</v>
      </c>
      <c r="AC2800" s="51">
        <f>IFERROR(VALUE(MID($C2800,1,2)),0)</f>
        <v>80</v>
      </c>
      <c r="AD2800" s="44">
        <f>IFERROR(VALUE(MID($C2800,4,3)),0)</f>
        <v>868</v>
      </c>
      <c r="AE2800" s="51">
        <f>VALUE(RIGHT("00"&amp;AC2800,2)&amp;RIGHT("000"&amp;AD2800,3))</f>
        <v>80868</v>
      </c>
    </row>
    <row r="2801" spans="1:31">
      <c r="A2801" s="60" t="str">
        <f>IF(G2801&amp;Q2801&lt;&gt;"",W2801&amp;Q2801,"")</f>
        <v>EDMOND 051beige</v>
      </c>
      <c r="B2801" s="60" t="str">
        <f>IF(C2801&lt;&gt;"",LEFT(C2801,9),"")</f>
        <v>80-869-02</v>
      </c>
      <c r="C2801" s="73" t="s">
        <v>6647</v>
      </c>
      <c r="D2801" s="73" t="s">
        <v>6648</v>
      </c>
      <c r="E2801" s="73" t="s">
        <v>931</v>
      </c>
      <c r="F2801" s="74">
        <v>0</v>
      </c>
      <c r="G2801" s="73" t="s">
        <v>5143</v>
      </c>
      <c r="H2801" s="73" t="s">
        <v>63</v>
      </c>
      <c r="I2801" s="73" t="s">
        <v>1631</v>
      </c>
      <c r="J2801" s="73" t="s">
        <v>340</v>
      </c>
      <c r="K2801" s="73" t="s">
        <v>382</v>
      </c>
      <c r="L2801" s="73" t="s">
        <v>383</v>
      </c>
      <c r="M2801" s="73" t="s">
        <v>389</v>
      </c>
      <c r="O2801" s="73" t="s">
        <v>395</v>
      </c>
      <c r="P2801" s="73" t="s">
        <v>907</v>
      </c>
      <c r="Q2801" s="73" t="s">
        <v>937</v>
      </c>
      <c r="R2801" s="73" t="s">
        <v>63</v>
      </c>
      <c r="V2801" s="60" t="str">
        <f>W2801&amp;H2801</f>
        <v>EDMOND 051бежевый</v>
      </c>
      <c r="W2801" s="60" t="str">
        <f>_xlfn.LET(_xlpm.TextCell,TEXT(G2801,"###"),IF(_xlpm.TextCell&lt;&gt;"",IF(StyleSpaceSplit,IFERROR(IF(FIND(" ",_xlpm.TextCell)&gt;=1,MID(_xlpm.TextCell,1,FIND(" ",_xlpm.TextCell)-1),_xlpm.TextCell),_xlpm.TextCell),_xlpm.TextCell),""))</f>
        <v>EDMOND 051</v>
      </c>
      <c r="X2801" s="60" t="str">
        <f>IF(A2801&lt;&gt;"",IFERROR(IF(FIND(" ",G2801)&gt;=1,MID(G2801,FIND(" ",G2801)+1,LEN(G2801)),""),""),"")</f>
        <v>051</v>
      </c>
      <c r="AC2801" s="51">
        <f>IFERROR(VALUE(MID($C2801,1,2)),0)</f>
        <v>80</v>
      </c>
      <c r="AD2801" s="44">
        <f>IFERROR(VALUE(MID($C2801,4,3)),0)</f>
        <v>869</v>
      </c>
      <c r="AE2801" s="51">
        <f>VALUE(RIGHT("00"&amp;AC2801,2)&amp;RIGHT("000"&amp;AD2801,3))</f>
        <v>80869</v>
      </c>
    </row>
    <row r="2802" spans="1:31">
      <c r="A2802" s="60" t="str">
        <f>IF(G2802&amp;Q2802&lt;&gt;"",W2802&amp;Q2802,"")</f>
        <v>EDMOND 051offwhite</v>
      </c>
      <c r="B2802" s="60" t="str">
        <f>IF(C2802&lt;&gt;"",LEFT(C2802,9),"")</f>
        <v>80-869-17</v>
      </c>
      <c r="C2802" s="73" t="s">
        <v>5141</v>
      </c>
      <c r="D2802" s="73" t="s">
        <v>5142</v>
      </c>
      <c r="E2802" s="73" t="s">
        <v>931</v>
      </c>
      <c r="F2802" s="74">
        <v>0</v>
      </c>
      <c r="G2802" s="73" t="s">
        <v>5143</v>
      </c>
      <c r="H2802" s="73" t="s">
        <v>57</v>
      </c>
      <c r="I2802" s="73" t="s">
        <v>1631</v>
      </c>
      <c r="J2802" s="73" t="s">
        <v>340</v>
      </c>
      <c r="K2802" s="73" t="s">
        <v>382</v>
      </c>
      <c r="L2802" s="73" t="s">
        <v>383</v>
      </c>
      <c r="M2802" s="73" t="s">
        <v>389</v>
      </c>
      <c r="O2802" s="73" t="s">
        <v>395</v>
      </c>
      <c r="P2802" s="73" t="s">
        <v>907</v>
      </c>
      <c r="Q2802" s="73" t="s">
        <v>1898</v>
      </c>
      <c r="R2802" s="73" t="s">
        <v>57</v>
      </c>
      <c r="V2802" s="60" t="str">
        <f>W2802&amp;H2802</f>
        <v>EDMOND 051белый</v>
      </c>
      <c r="W2802" s="60" t="str">
        <f>_xlfn.LET(_xlpm.TextCell,TEXT(G2802,"###"),IF(_xlpm.TextCell&lt;&gt;"",IF(StyleSpaceSplit,IFERROR(IF(FIND(" ",_xlpm.TextCell)&gt;=1,MID(_xlpm.TextCell,1,FIND(" ",_xlpm.TextCell)-1),_xlpm.TextCell),_xlpm.TextCell),_xlpm.TextCell),""))</f>
        <v>EDMOND 051</v>
      </c>
      <c r="X2802" s="60" t="str">
        <f>IF(A2802&lt;&gt;"",IFERROR(IF(FIND(" ",G2802)&gt;=1,MID(G2802,FIND(" ",G2802)+1,LEN(G2802)),""),""),"")</f>
        <v>051</v>
      </c>
      <c r="AC2802" s="51">
        <f>IFERROR(VALUE(MID($C2802,1,2)),0)</f>
        <v>80</v>
      </c>
      <c r="AD2802" s="44">
        <f>IFERROR(VALUE(MID($C2802,4,3)),0)</f>
        <v>869</v>
      </c>
      <c r="AE2802" s="51">
        <f>VALUE(RIGHT("00"&amp;AC2802,2)&amp;RIGHT("000"&amp;AD2802,3))</f>
        <v>80869</v>
      </c>
    </row>
    <row r="2803" spans="1:31">
      <c r="A2803" s="60" t="str">
        <f>IF(G2803&amp;Q2803&lt;&gt;"",W2803&amp;Q2803,"")</f>
        <v>EDMOND 051brown</v>
      </c>
      <c r="B2803" s="60" t="str">
        <f>IF(C2803&lt;&gt;"",LEFT(C2803,9),"")</f>
        <v>80-869-14</v>
      </c>
      <c r="C2803" s="73" t="s">
        <v>6035</v>
      </c>
      <c r="D2803" s="73" t="s">
        <v>6036</v>
      </c>
      <c r="E2803" s="73" t="s">
        <v>931</v>
      </c>
      <c r="F2803" s="74">
        <v>0</v>
      </c>
      <c r="G2803" s="73" t="s">
        <v>5143</v>
      </c>
      <c r="H2803" s="73" t="s">
        <v>86</v>
      </c>
      <c r="I2803" s="73" t="s">
        <v>1631</v>
      </c>
      <c r="J2803" s="73" t="s">
        <v>340</v>
      </c>
      <c r="K2803" s="73" t="s">
        <v>382</v>
      </c>
      <c r="L2803" s="73" t="s">
        <v>383</v>
      </c>
      <c r="M2803" s="73" t="s">
        <v>389</v>
      </c>
      <c r="O2803" s="73" t="s">
        <v>395</v>
      </c>
      <c r="P2803" s="73" t="s">
        <v>907</v>
      </c>
      <c r="Q2803" s="73" t="s">
        <v>1033</v>
      </c>
      <c r="R2803" s="73" t="s">
        <v>86</v>
      </c>
      <c r="V2803" s="60" t="str">
        <f>W2803&amp;H2803</f>
        <v>EDMOND 051коричневый</v>
      </c>
      <c r="W2803" s="60" t="str">
        <f>_xlfn.LET(_xlpm.TextCell,TEXT(G2803,"###"),IF(_xlpm.TextCell&lt;&gt;"",IF(StyleSpaceSplit,IFERROR(IF(FIND(" ",_xlpm.TextCell)&gt;=1,MID(_xlpm.TextCell,1,FIND(" ",_xlpm.TextCell)-1),_xlpm.TextCell),_xlpm.TextCell),_xlpm.TextCell),""))</f>
        <v>EDMOND 051</v>
      </c>
      <c r="X2803" s="60" t="str">
        <f>IF(A2803&lt;&gt;"",IFERROR(IF(FIND(" ",G2803)&gt;=1,MID(G2803,FIND(" ",G2803)+1,LEN(G2803)),""),""),"")</f>
        <v>051</v>
      </c>
      <c r="AC2803" s="51">
        <f>IFERROR(VALUE(MID($C2803,1,2)),0)</f>
        <v>80</v>
      </c>
      <c r="AD2803" s="44">
        <f>IFERROR(VALUE(MID($C2803,4,3)),0)</f>
        <v>869</v>
      </c>
      <c r="AE2803" s="51">
        <f>VALUE(RIGHT("00"&amp;AC2803,2)&amp;RIGHT("000"&amp;AD2803,3))</f>
        <v>80869</v>
      </c>
    </row>
    <row r="2804" spans="1:31">
      <c r="A2804" s="60" t="str">
        <f>IF(G2804&amp;Q2804&lt;&gt;"",W2804&amp;Q2804,"")</f>
        <v>EDMOND 051khaki</v>
      </c>
      <c r="B2804" s="60" t="str">
        <f>IF(C2804&lt;&gt;"",LEFT(C2804,9),"")</f>
        <v>80-869-03</v>
      </c>
      <c r="C2804" s="73" t="s">
        <v>6037</v>
      </c>
      <c r="D2804" s="73" t="s">
        <v>6038</v>
      </c>
      <c r="E2804" s="73" t="s">
        <v>931</v>
      </c>
      <c r="F2804" s="74">
        <v>0</v>
      </c>
      <c r="G2804" s="73" t="s">
        <v>5143</v>
      </c>
      <c r="H2804" s="73" t="s">
        <v>290</v>
      </c>
      <c r="I2804" s="73" t="s">
        <v>1631</v>
      </c>
      <c r="J2804" s="73" t="s">
        <v>340</v>
      </c>
      <c r="K2804" s="73" t="s">
        <v>390</v>
      </c>
      <c r="L2804" s="73" t="s">
        <v>383</v>
      </c>
      <c r="M2804" s="73" t="s">
        <v>389</v>
      </c>
      <c r="O2804" s="73" t="s">
        <v>395</v>
      </c>
      <c r="P2804" s="73" t="s">
        <v>907</v>
      </c>
      <c r="Q2804" s="73" t="s">
        <v>2084</v>
      </c>
      <c r="R2804" s="73" t="s">
        <v>195</v>
      </c>
      <c r="V2804" s="60" t="str">
        <f>W2804&amp;H2804</f>
        <v>EDMOND 051хаки</v>
      </c>
      <c r="W2804" s="60" t="str">
        <f>_xlfn.LET(_xlpm.TextCell,TEXT(G2804,"###"),IF(_xlpm.TextCell&lt;&gt;"",IF(StyleSpaceSplit,IFERROR(IF(FIND(" ",_xlpm.TextCell)&gt;=1,MID(_xlpm.TextCell,1,FIND(" ",_xlpm.TextCell)-1),_xlpm.TextCell),_xlpm.TextCell),_xlpm.TextCell),""))</f>
        <v>EDMOND 051</v>
      </c>
      <c r="X2804" s="60" t="str">
        <f>IF(A2804&lt;&gt;"",IFERROR(IF(FIND(" ",G2804)&gt;=1,MID(G2804,FIND(" ",G2804)+1,LEN(G2804)),""),""),"")</f>
        <v>051</v>
      </c>
      <c r="AC2804" s="51">
        <f>IFERROR(VALUE(MID($C2804,1,2)),0)</f>
        <v>80</v>
      </c>
      <c r="AD2804" s="44">
        <f>IFERROR(VALUE(MID($C2804,4,3)),0)</f>
        <v>869</v>
      </c>
      <c r="AE2804" s="51">
        <f>VALUE(RIGHT("00"&amp;AC2804,2)&amp;RIGHT("000"&amp;AD2804,3))</f>
        <v>80869</v>
      </c>
    </row>
    <row r="2805" spans="1:31">
      <c r="A2805" s="60" t="str">
        <f>IF(G2805&amp;Q2805&lt;&gt;"",W2805&amp;Q2805,"")</f>
        <v>EDMOND 051black</v>
      </c>
      <c r="B2805" s="60" t="str">
        <f>IF(C2805&lt;&gt;"",LEFT(C2805,9),"")</f>
        <v>80-869-09</v>
      </c>
      <c r="C2805" s="73" t="s">
        <v>6033</v>
      </c>
      <c r="D2805" s="73" t="s">
        <v>6034</v>
      </c>
      <c r="E2805" s="73" t="s">
        <v>931</v>
      </c>
      <c r="F2805" s="74">
        <v>0</v>
      </c>
      <c r="G2805" s="73" t="s">
        <v>5143</v>
      </c>
      <c r="H2805" s="73" t="s">
        <v>53</v>
      </c>
      <c r="I2805" s="73" t="s">
        <v>1631</v>
      </c>
      <c r="J2805" s="73" t="s">
        <v>340</v>
      </c>
      <c r="K2805" s="73" t="s">
        <v>382</v>
      </c>
      <c r="L2805" s="73" t="s">
        <v>383</v>
      </c>
      <c r="M2805" s="73" t="s">
        <v>389</v>
      </c>
      <c r="O2805" s="73" t="s">
        <v>395</v>
      </c>
      <c r="P2805" s="73" t="s">
        <v>907</v>
      </c>
      <c r="Q2805" s="73" t="s">
        <v>928</v>
      </c>
      <c r="R2805" s="73" t="s">
        <v>53</v>
      </c>
      <c r="V2805" s="60" t="str">
        <f>W2805&amp;H2805</f>
        <v>EDMOND 051черный</v>
      </c>
      <c r="W2805" s="60" t="str">
        <f>_xlfn.LET(_xlpm.TextCell,TEXT(G2805,"###"),IF(_xlpm.TextCell&lt;&gt;"",IF(StyleSpaceSplit,IFERROR(IF(FIND(" ",_xlpm.TextCell)&gt;=1,MID(_xlpm.TextCell,1,FIND(" ",_xlpm.TextCell)-1),_xlpm.TextCell),_xlpm.TextCell),_xlpm.TextCell),""))</f>
        <v>EDMOND 051</v>
      </c>
      <c r="X2805" s="60" t="str">
        <f>IF(A2805&lt;&gt;"",IFERROR(IF(FIND(" ",G2805)&gt;=1,MID(G2805,FIND(" ",G2805)+1,LEN(G2805)),""),""),"")</f>
        <v>051</v>
      </c>
      <c r="AC2805" s="51">
        <f>IFERROR(VALUE(MID($C2805,1,2)),0)</f>
        <v>80</v>
      </c>
      <c r="AD2805" s="44">
        <f>IFERROR(VALUE(MID($C2805,4,3)),0)</f>
        <v>869</v>
      </c>
      <c r="AE2805" s="51">
        <f>VALUE(RIGHT("00"&amp;AC2805,2)&amp;RIGHT("000"&amp;AD2805,3))</f>
        <v>80869</v>
      </c>
    </row>
    <row r="2806" spans="1:31">
      <c r="A2806" s="60" t="str">
        <f>IF(G2806&amp;Q2806&lt;&gt;"",W2806&amp;Q2806,"")</f>
        <v>EDMOND 055grey</v>
      </c>
      <c r="B2806" s="60" t="str">
        <f>IF(C2806&lt;&gt;"",LEFT(C2806,9),"")</f>
        <v>80-870-08</v>
      </c>
      <c r="C2806" s="73" t="s">
        <v>5144</v>
      </c>
      <c r="D2806" s="73" t="s">
        <v>5145</v>
      </c>
      <c r="E2806" s="73" t="s">
        <v>931</v>
      </c>
      <c r="F2806" s="74">
        <v>0</v>
      </c>
      <c r="G2806" s="73" t="s">
        <v>5146</v>
      </c>
      <c r="H2806" s="73" t="s">
        <v>83</v>
      </c>
      <c r="I2806" s="73" t="s">
        <v>1631</v>
      </c>
      <c r="J2806" s="73" t="s">
        <v>340</v>
      </c>
      <c r="K2806" s="73" t="s">
        <v>382</v>
      </c>
      <c r="L2806" s="73" t="s">
        <v>383</v>
      </c>
      <c r="M2806" s="73" t="s">
        <v>389</v>
      </c>
      <c r="O2806" s="73" t="s">
        <v>395</v>
      </c>
      <c r="P2806" s="73" t="s">
        <v>907</v>
      </c>
      <c r="Q2806" s="73" t="s">
        <v>917</v>
      </c>
      <c r="R2806" s="73" t="s">
        <v>83</v>
      </c>
      <c r="V2806" s="60" t="str">
        <f>W2806&amp;H2806</f>
        <v>EDMOND 055серый</v>
      </c>
      <c r="W2806" s="60" t="str">
        <f>_xlfn.LET(_xlpm.TextCell,TEXT(G2806,"###"),IF(_xlpm.TextCell&lt;&gt;"",IF(StyleSpaceSplit,IFERROR(IF(FIND(" ",_xlpm.TextCell)&gt;=1,MID(_xlpm.TextCell,1,FIND(" ",_xlpm.TextCell)-1),_xlpm.TextCell),_xlpm.TextCell),_xlpm.TextCell),""))</f>
        <v>EDMOND 055</v>
      </c>
      <c r="X2806" s="60" t="str">
        <f>IF(A2806&lt;&gt;"",IFERROR(IF(FIND(" ",G2806)&gt;=1,MID(G2806,FIND(" ",G2806)+1,LEN(G2806)),""),""),"")</f>
        <v>055</v>
      </c>
      <c r="AC2806" s="51">
        <f>IFERROR(VALUE(MID($C2806,1,2)),0)</f>
        <v>80</v>
      </c>
      <c r="AD2806" s="44">
        <f>IFERROR(VALUE(MID($C2806,4,3)),0)</f>
        <v>870</v>
      </c>
      <c r="AE2806" s="51">
        <f>VALUE(RIGHT("00"&amp;AC2806,2)&amp;RIGHT("000"&amp;AD2806,3))</f>
        <v>80870</v>
      </c>
    </row>
    <row r="2807" spans="1:31">
      <c r="A2807" s="60" t="str">
        <f>IF(G2807&amp;Q2807&lt;&gt;"",W2807&amp;Q2807,"")</f>
        <v>EDMOND 055navy</v>
      </c>
      <c r="B2807" s="60" t="str">
        <f>IF(C2807&lt;&gt;"",LEFT(C2807,9),"")</f>
        <v>80-870-16</v>
      </c>
      <c r="C2807" s="73" t="s">
        <v>6651</v>
      </c>
      <c r="D2807" s="73" t="s">
        <v>6652</v>
      </c>
      <c r="E2807" s="73" t="s">
        <v>931</v>
      </c>
      <c r="F2807" s="74">
        <v>0</v>
      </c>
      <c r="G2807" s="73" t="s">
        <v>5146</v>
      </c>
      <c r="H2807" s="73" t="s">
        <v>55</v>
      </c>
      <c r="I2807" s="73" t="s">
        <v>1631</v>
      </c>
      <c r="J2807" s="73" t="s">
        <v>340</v>
      </c>
      <c r="K2807" s="73" t="s">
        <v>382</v>
      </c>
      <c r="L2807" s="73" t="s">
        <v>383</v>
      </c>
      <c r="M2807" s="73" t="s">
        <v>389</v>
      </c>
      <c r="O2807" s="73" t="s">
        <v>395</v>
      </c>
      <c r="P2807" s="73" t="s">
        <v>907</v>
      </c>
      <c r="Q2807" s="73" t="s">
        <v>1003</v>
      </c>
      <c r="R2807" s="73" t="s">
        <v>71</v>
      </c>
      <c r="V2807" s="60" t="str">
        <f>W2807&amp;H2807</f>
        <v>EDMOND 055темно-синий</v>
      </c>
      <c r="W2807" s="60" t="str">
        <f>_xlfn.LET(_xlpm.TextCell,TEXT(G2807,"###"),IF(_xlpm.TextCell&lt;&gt;"",IF(StyleSpaceSplit,IFERROR(IF(FIND(" ",_xlpm.TextCell)&gt;=1,MID(_xlpm.TextCell,1,FIND(" ",_xlpm.TextCell)-1),_xlpm.TextCell),_xlpm.TextCell),_xlpm.TextCell),""))</f>
        <v>EDMOND 055</v>
      </c>
      <c r="X2807" s="60" t="str">
        <f>IF(A2807&lt;&gt;"",IFERROR(IF(FIND(" ",G2807)&gt;=1,MID(G2807,FIND(" ",G2807)+1,LEN(G2807)),""),""),"")</f>
        <v>055</v>
      </c>
      <c r="AC2807" s="51">
        <f>IFERROR(VALUE(MID($C2807,1,2)),0)</f>
        <v>80</v>
      </c>
      <c r="AD2807" s="44">
        <f>IFERROR(VALUE(MID($C2807,4,3)),0)</f>
        <v>870</v>
      </c>
      <c r="AE2807" s="51">
        <f>VALUE(RIGHT("00"&amp;AC2807,2)&amp;RIGHT("000"&amp;AD2807,3))</f>
        <v>80870</v>
      </c>
    </row>
    <row r="2808" spans="1:31">
      <c r="A2808" s="60" t="str">
        <f>IF(G2808&amp;Q2808&lt;&gt;"",W2808&amp;Q2808,"")</f>
        <v>EDMOND 055black</v>
      </c>
      <c r="B2808" s="60" t="str">
        <f>IF(C2808&lt;&gt;"",LEFT(C2808,9),"")</f>
        <v>80-870-09</v>
      </c>
      <c r="C2808" s="73" t="s">
        <v>6649</v>
      </c>
      <c r="D2808" s="73" t="s">
        <v>6650</v>
      </c>
      <c r="E2808" s="73" t="s">
        <v>931</v>
      </c>
      <c r="F2808" s="74">
        <v>0</v>
      </c>
      <c r="G2808" s="73" t="s">
        <v>5146</v>
      </c>
      <c r="H2808" s="73" t="s">
        <v>53</v>
      </c>
      <c r="I2808" s="73" t="s">
        <v>1631</v>
      </c>
      <c r="J2808" s="73" t="s">
        <v>340</v>
      </c>
      <c r="K2808" s="73" t="s">
        <v>382</v>
      </c>
      <c r="L2808" s="73" t="s">
        <v>383</v>
      </c>
      <c r="M2808" s="73" t="s">
        <v>389</v>
      </c>
      <c r="O2808" s="73" t="s">
        <v>395</v>
      </c>
      <c r="P2808" s="73" t="s">
        <v>907</v>
      </c>
      <c r="Q2808" s="73" t="s">
        <v>928</v>
      </c>
      <c r="R2808" s="73" t="s">
        <v>53</v>
      </c>
      <c r="V2808" s="60" t="str">
        <f>W2808&amp;H2808</f>
        <v>EDMOND 055черный</v>
      </c>
      <c r="W2808" s="60" t="str">
        <f>_xlfn.LET(_xlpm.TextCell,TEXT(G2808,"###"),IF(_xlpm.TextCell&lt;&gt;"",IF(StyleSpaceSplit,IFERROR(IF(FIND(" ",_xlpm.TextCell)&gt;=1,MID(_xlpm.TextCell,1,FIND(" ",_xlpm.TextCell)-1),_xlpm.TextCell),_xlpm.TextCell),_xlpm.TextCell),""))</f>
        <v>EDMOND 055</v>
      </c>
      <c r="X2808" s="60" t="str">
        <f>IF(A2808&lt;&gt;"",IFERROR(IF(FIND(" ",G2808)&gt;=1,MID(G2808,FIND(" ",G2808)+1,LEN(G2808)),""),""),"")</f>
        <v>055</v>
      </c>
      <c r="AC2808" s="51">
        <f>IFERROR(VALUE(MID($C2808,1,2)),0)</f>
        <v>80</v>
      </c>
      <c r="AD2808" s="44">
        <f>IFERROR(VALUE(MID($C2808,4,3)),0)</f>
        <v>870</v>
      </c>
      <c r="AE2808" s="51">
        <f>VALUE(RIGHT("00"&amp;AC2808,2)&amp;RIGHT("000"&amp;AD2808,3))</f>
        <v>80870</v>
      </c>
    </row>
    <row r="2809" spans="1:31">
      <c r="A2809" s="60" t="str">
        <f>IF(G2809&amp;Q2809&lt;&gt;"",W2809&amp;Q2809,"")</f>
        <v>EDMOND 057mustard</v>
      </c>
      <c r="B2809" s="60" t="str">
        <f>IF(C2809&lt;&gt;"",LEFT(C2809,9),"")</f>
        <v>80-871-20</v>
      </c>
      <c r="C2809" s="73" t="s">
        <v>6041</v>
      </c>
      <c r="D2809" s="73" t="s">
        <v>6042</v>
      </c>
      <c r="E2809" s="73" t="s">
        <v>931</v>
      </c>
      <c r="F2809" s="74">
        <v>0</v>
      </c>
      <c r="G2809" s="73" t="s">
        <v>5149</v>
      </c>
      <c r="H2809" s="73" t="s">
        <v>142</v>
      </c>
      <c r="I2809" s="73" t="s">
        <v>1631</v>
      </c>
      <c r="J2809" s="73" t="s">
        <v>340</v>
      </c>
      <c r="K2809" s="73" t="s">
        <v>382</v>
      </c>
      <c r="L2809" s="73" t="s">
        <v>383</v>
      </c>
      <c r="M2809" s="73" t="s">
        <v>389</v>
      </c>
      <c r="N2809" s="73" t="s">
        <v>46</v>
      </c>
      <c r="O2809" s="73" t="s">
        <v>395</v>
      </c>
      <c r="P2809" s="73" t="s">
        <v>907</v>
      </c>
      <c r="Q2809" s="73" t="s">
        <v>5402</v>
      </c>
      <c r="R2809" s="73" t="s">
        <v>65</v>
      </c>
      <c r="V2809" s="60" t="str">
        <f>W2809&amp;H2809</f>
        <v>EDMOND 057горчичный</v>
      </c>
      <c r="W2809" s="60" t="str">
        <f>_xlfn.LET(_xlpm.TextCell,TEXT(G2809,"###"),IF(_xlpm.TextCell&lt;&gt;"",IF(StyleSpaceSplit,IFERROR(IF(FIND(" ",_xlpm.TextCell)&gt;=1,MID(_xlpm.TextCell,1,FIND(" ",_xlpm.TextCell)-1),_xlpm.TextCell),_xlpm.TextCell),_xlpm.TextCell),""))</f>
        <v>EDMOND 057</v>
      </c>
      <c r="X2809" s="60" t="str">
        <f>IF(A2809&lt;&gt;"",IFERROR(IF(FIND(" ",G2809)&gt;=1,MID(G2809,FIND(" ",G2809)+1,LEN(G2809)),""),""),"")</f>
        <v>057</v>
      </c>
      <c r="AC2809" s="51">
        <f>IFERROR(VALUE(MID($C2809,1,2)),0)</f>
        <v>80</v>
      </c>
      <c r="AD2809" s="44">
        <f>IFERROR(VALUE(MID($C2809,4,3)),0)</f>
        <v>871</v>
      </c>
      <c r="AE2809" s="51">
        <f>VALUE(RIGHT("00"&amp;AC2809,2)&amp;RIGHT("000"&amp;AD2809,3))</f>
        <v>80871</v>
      </c>
    </row>
    <row r="2810" spans="1:31">
      <c r="A2810" s="60" t="str">
        <f>IF(G2810&amp;Q2810&lt;&gt;"",W2810&amp;Q2810,"")</f>
        <v>EDMOND 057red</v>
      </c>
      <c r="B2810" s="60" t="str">
        <f>IF(C2810&lt;&gt;"",LEFT(C2810,9),"")</f>
        <v>80-871-18</v>
      </c>
      <c r="C2810" s="73" t="s">
        <v>6043</v>
      </c>
      <c r="D2810" s="73" t="s">
        <v>6044</v>
      </c>
      <c r="E2810" s="73" t="s">
        <v>931</v>
      </c>
      <c r="F2810" s="74">
        <v>0</v>
      </c>
      <c r="G2810" s="73" t="s">
        <v>5149</v>
      </c>
      <c r="H2810" s="73" t="s">
        <v>78</v>
      </c>
      <c r="I2810" s="73" t="s">
        <v>1631</v>
      </c>
      <c r="J2810" s="73" t="s">
        <v>340</v>
      </c>
      <c r="K2810" s="73" t="s">
        <v>390</v>
      </c>
      <c r="L2810" s="73" t="s">
        <v>383</v>
      </c>
      <c r="M2810" s="73" t="s">
        <v>389</v>
      </c>
      <c r="O2810" s="73" t="s">
        <v>395</v>
      </c>
      <c r="P2810" s="73" t="s">
        <v>907</v>
      </c>
      <c r="Q2810" s="73" t="s">
        <v>969</v>
      </c>
      <c r="R2810" s="73" t="s">
        <v>78</v>
      </c>
      <c r="V2810" s="60" t="str">
        <f>W2810&amp;H2810</f>
        <v>EDMOND 057красный</v>
      </c>
      <c r="W2810" s="60" t="str">
        <f>_xlfn.LET(_xlpm.TextCell,TEXT(G2810,"###"),IF(_xlpm.TextCell&lt;&gt;"",IF(StyleSpaceSplit,IFERROR(IF(FIND(" ",_xlpm.TextCell)&gt;=1,MID(_xlpm.TextCell,1,FIND(" ",_xlpm.TextCell)-1),_xlpm.TextCell),_xlpm.TextCell),_xlpm.TextCell),""))</f>
        <v>EDMOND 057</v>
      </c>
      <c r="X2810" s="60" t="str">
        <f>IF(A2810&lt;&gt;"",IFERROR(IF(FIND(" ",G2810)&gt;=1,MID(G2810,FIND(" ",G2810)+1,LEN(G2810)),""),""),"")</f>
        <v>057</v>
      </c>
      <c r="AC2810" s="51">
        <f>IFERROR(VALUE(MID($C2810,1,2)),0)</f>
        <v>80</v>
      </c>
      <c r="AD2810" s="44">
        <f>IFERROR(VALUE(MID($C2810,4,3)),0)</f>
        <v>871</v>
      </c>
      <c r="AE2810" s="51">
        <f>VALUE(RIGHT("00"&amp;AC2810,2)&amp;RIGHT("000"&amp;AD2810,3))</f>
        <v>80871</v>
      </c>
    </row>
    <row r="2811" spans="1:31">
      <c r="A2811" s="60" t="str">
        <f>IF(G2811&amp;Q2811&lt;&gt;"",W2811&amp;Q2811,"")</f>
        <v>EDMOND 057grey</v>
      </c>
      <c r="B2811" s="60" t="str">
        <f>IF(C2811&lt;&gt;"",LEFT(C2811,9),"")</f>
        <v>80-871-08</v>
      </c>
      <c r="C2811" s="73" t="s">
        <v>5147</v>
      </c>
      <c r="D2811" s="73" t="s">
        <v>5148</v>
      </c>
      <c r="E2811" s="73" t="s">
        <v>931</v>
      </c>
      <c r="F2811" s="74">
        <v>0</v>
      </c>
      <c r="G2811" s="73" t="s">
        <v>5149</v>
      </c>
      <c r="H2811" s="73" t="s">
        <v>83</v>
      </c>
      <c r="I2811" s="73" t="s">
        <v>1631</v>
      </c>
      <c r="J2811" s="73" t="s">
        <v>340</v>
      </c>
      <c r="K2811" s="73" t="s">
        <v>382</v>
      </c>
      <c r="L2811" s="73" t="s">
        <v>383</v>
      </c>
      <c r="M2811" s="73" t="s">
        <v>389</v>
      </c>
      <c r="N2811" s="73" t="s">
        <v>46</v>
      </c>
      <c r="O2811" s="73" t="s">
        <v>395</v>
      </c>
      <c r="P2811" s="73" t="s">
        <v>907</v>
      </c>
      <c r="Q2811" s="73" t="s">
        <v>917</v>
      </c>
      <c r="R2811" s="73" t="s">
        <v>83</v>
      </c>
      <c r="V2811" s="60" t="str">
        <f>W2811&amp;H2811</f>
        <v>EDMOND 057серый</v>
      </c>
      <c r="W2811" s="60" t="str">
        <f>_xlfn.LET(_xlpm.TextCell,TEXT(G2811,"###"),IF(_xlpm.TextCell&lt;&gt;"",IF(StyleSpaceSplit,IFERROR(IF(FIND(" ",_xlpm.TextCell)&gt;=1,MID(_xlpm.TextCell,1,FIND(" ",_xlpm.TextCell)-1),_xlpm.TextCell),_xlpm.TextCell),_xlpm.TextCell),""))</f>
        <v>EDMOND 057</v>
      </c>
      <c r="X2811" s="60" t="str">
        <f>IF(A2811&lt;&gt;"",IFERROR(IF(FIND(" ",G2811)&gt;=1,MID(G2811,FIND(" ",G2811)+1,LEN(G2811)),""),""),"")</f>
        <v>057</v>
      </c>
      <c r="AC2811" s="51">
        <f>IFERROR(VALUE(MID($C2811,1,2)),0)</f>
        <v>80</v>
      </c>
      <c r="AD2811" s="44">
        <f>IFERROR(VALUE(MID($C2811,4,3)),0)</f>
        <v>871</v>
      </c>
      <c r="AE2811" s="51">
        <f>VALUE(RIGHT("00"&amp;AC2811,2)&amp;RIGHT("000"&amp;AD2811,3))</f>
        <v>80871</v>
      </c>
    </row>
    <row r="2812" spans="1:31">
      <c r="A2812" s="60" t="str">
        <f>IF(G2812&amp;Q2812&lt;&gt;"",W2812&amp;Q2812,"")</f>
        <v>EDMOND 057blue</v>
      </c>
      <c r="B2812" s="60" t="str">
        <f>IF(C2812&lt;&gt;"",LEFT(C2812,9),"")</f>
        <v>80-871-06</v>
      </c>
      <c r="C2812" s="73" t="s">
        <v>6165</v>
      </c>
      <c r="D2812" s="73" t="s">
        <v>6166</v>
      </c>
      <c r="E2812" s="73" t="s">
        <v>931</v>
      </c>
      <c r="F2812" s="74">
        <v>0</v>
      </c>
      <c r="G2812" s="73" t="s">
        <v>5149</v>
      </c>
      <c r="H2812" s="73" t="s">
        <v>71</v>
      </c>
      <c r="I2812" s="73" t="s">
        <v>1631</v>
      </c>
      <c r="J2812" s="73" t="s">
        <v>340</v>
      </c>
      <c r="K2812" s="73" t="s">
        <v>382</v>
      </c>
      <c r="L2812" s="73" t="s">
        <v>383</v>
      </c>
      <c r="M2812" s="73" t="s">
        <v>389</v>
      </c>
      <c r="N2812" s="73" t="s">
        <v>46</v>
      </c>
      <c r="O2812" s="73" t="s">
        <v>395</v>
      </c>
      <c r="P2812" s="73" t="s">
        <v>907</v>
      </c>
      <c r="Q2812" s="73" t="s">
        <v>932</v>
      </c>
      <c r="R2812" s="73" t="s">
        <v>71</v>
      </c>
      <c r="V2812" s="60" t="str">
        <f>W2812&amp;H2812</f>
        <v>EDMOND 057синий</v>
      </c>
      <c r="W2812" s="60" t="str">
        <f>_xlfn.LET(_xlpm.TextCell,TEXT(G2812,"###"),IF(_xlpm.TextCell&lt;&gt;"",IF(StyleSpaceSplit,IFERROR(IF(FIND(" ",_xlpm.TextCell)&gt;=1,MID(_xlpm.TextCell,1,FIND(" ",_xlpm.TextCell)-1),_xlpm.TextCell),_xlpm.TextCell),_xlpm.TextCell),""))</f>
        <v>EDMOND 057</v>
      </c>
      <c r="X2812" s="60" t="str">
        <f>IF(A2812&lt;&gt;"",IFERROR(IF(FIND(" ",G2812)&gt;=1,MID(G2812,FIND(" ",G2812)+1,LEN(G2812)),""),""),"")</f>
        <v>057</v>
      </c>
      <c r="AC2812" s="51">
        <f>IFERROR(VALUE(MID($C2812,1,2)),0)</f>
        <v>80</v>
      </c>
      <c r="AD2812" s="44">
        <f>IFERROR(VALUE(MID($C2812,4,3)),0)</f>
        <v>871</v>
      </c>
      <c r="AE2812" s="51">
        <f>VALUE(RIGHT("00"&amp;AC2812,2)&amp;RIGHT("000"&amp;AD2812,3))</f>
        <v>80871</v>
      </c>
    </row>
    <row r="2813" spans="1:31">
      <c r="A2813" s="60" t="str">
        <f>IF(G2813&amp;Q2813&lt;&gt;"",W2813&amp;Q2813,"")</f>
        <v>EDMOND 057black</v>
      </c>
      <c r="B2813" s="60" t="str">
        <f>IF(C2813&lt;&gt;"",LEFT(C2813,9),"")</f>
        <v>80-871-09</v>
      </c>
      <c r="C2813" s="73" t="s">
        <v>6039</v>
      </c>
      <c r="D2813" s="73" t="s">
        <v>6040</v>
      </c>
      <c r="E2813" s="73" t="s">
        <v>931</v>
      </c>
      <c r="F2813" s="74">
        <v>0</v>
      </c>
      <c r="G2813" s="73" t="s">
        <v>5149</v>
      </c>
      <c r="H2813" s="73" t="s">
        <v>53</v>
      </c>
      <c r="I2813" s="73" t="s">
        <v>1631</v>
      </c>
      <c r="J2813" s="73" t="s">
        <v>340</v>
      </c>
      <c r="K2813" s="73" t="s">
        <v>382</v>
      </c>
      <c r="L2813" s="73" t="s">
        <v>383</v>
      </c>
      <c r="M2813" s="73" t="s">
        <v>389</v>
      </c>
      <c r="N2813" s="73" t="s">
        <v>46</v>
      </c>
      <c r="O2813" s="73" t="s">
        <v>395</v>
      </c>
      <c r="P2813" s="73" t="s">
        <v>907</v>
      </c>
      <c r="Q2813" s="73" t="s">
        <v>928</v>
      </c>
      <c r="R2813" s="73" t="s">
        <v>53</v>
      </c>
      <c r="V2813" s="60" t="str">
        <f>W2813&amp;H2813</f>
        <v>EDMOND 057черный</v>
      </c>
      <c r="W2813" s="60" t="str">
        <f>_xlfn.LET(_xlpm.TextCell,TEXT(G2813,"###"),IF(_xlpm.TextCell&lt;&gt;"",IF(StyleSpaceSplit,IFERROR(IF(FIND(" ",_xlpm.TextCell)&gt;=1,MID(_xlpm.TextCell,1,FIND(" ",_xlpm.TextCell)-1),_xlpm.TextCell),_xlpm.TextCell),_xlpm.TextCell),""))</f>
        <v>EDMOND 057</v>
      </c>
      <c r="X2813" s="60" t="str">
        <f>IF(A2813&lt;&gt;"",IFERROR(IF(FIND(" ",G2813)&gt;=1,MID(G2813,FIND(" ",G2813)+1,LEN(G2813)),""),""),"")</f>
        <v>057</v>
      </c>
      <c r="AC2813" s="51">
        <f>IFERROR(VALUE(MID($C2813,1,2)),0)</f>
        <v>80</v>
      </c>
      <c r="AD2813" s="44">
        <f>IFERROR(VALUE(MID($C2813,4,3)),0)</f>
        <v>871</v>
      </c>
      <c r="AE2813" s="51">
        <f>VALUE(RIGHT("00"&amp;AC2813,2)&amp;RIGHT("000"&amp;AD2813,3))</f>
        <v>80871</v>
      </c>
    </row>
    <row r="2814" spans="1:31">
      <c r="A2814" s="60" t="str">
        <f>IF(G2814&amp;Q2814&lt;&gt;"",W2814&amp;Q2814,"")</f>
        <v>EDMOND 059yellow</v>
      </c>
      <c r="B2814" s="60" t="str">
        <f>IF(C2814&lt;&gt;"",LEFT(C2814,9),"")</f>
        <v>80-872-20</v>
      </c>
      <c r="C2814" s="73" t="s">
        <v>5150</v>
      </c>
      <c r="D2814" s="73" t="s">
        <v>5151</v>
      </c>
      <c r="E2814" s="73" t="s">
        <v>931</v>
      </c>
      <c r="F2814" s="74">
        <v>0</v>
      </c>
      <c r="G2814" s="73" t="s">
        <v>5152</v>
      </c>
      <c r="H2814" s="73" t="s">
        <v>65</v>
      </c>
      <c r="I2814" s="73" t="s">
        <v>1631</v>
      </c>
      <c r="J2814" s="73" t="s">
        <v>340</v>
      </c>
      <c r="K2814" s="73" t="s">
        <v>382</v>
      </c>
      <c r="L2814" s="73" t="s">
        <v>383</v>
      </c>
      <c r="M2814" s="73" t="s">
        <v>389</v>
      </c>
      <c r="O2814" s="73" t="s">
        <v>394</v>
      </c>
      <c r="P2814" s="73" t="s">
        <v>907</v>
      </c>
      <c r="Q2814" s="73" t="s">
        <v>1383</v>
      </c>
      <c r="R2814" s="73" t="s">
        <v>65</v>
      </c>
      <c r="V2814" s="60" t="str">
        <f>W2814&amp;H2814</f>
        <v>EDMOND 059желтый</v>
      </c>
      <c r="W2814" s="60" t="str">
        <f>_xlfn.LET(_xlpm.TextCell,TEXT(G2814,"###"),IF(_xlpm.TextCell&lt;&gt;"",IF(StyleSpaceSplit,IFERROR(IF(FIND(" ",_xlpm.TextCell)&gt;=1,MID(_xlpm.TextCell,1,FIND(" ",_xlpm.TextCell)-1),_xlpm.TextCell),_xlpm.TextCell),_xlpm.TextCell),""))</f>
        <v>EDMOND 059</v>
      </c>
      <c r="X2814" s="60" t="str">
        <f>IF(A2814&lt;&gt;"",IFERROR(IF(FIND(" ",G2814)&gt;=1,MID(G2814,FIND(" ",G2814)+1,LEN(G2814)),""),""),"")</f>
        <v>059</v>
      </c>
      <c r="AC2814" s="51">
        <f>IFERROR(VALUE(MID($C2814,1,2)),0)</f>
        <v>80</v>
      </c>
      <c r="AD2814" s="44">
        <f>IFERROR(VALUE(MID($C2814,4,3)),0)</f>
        <v>872</v>
      </c>
      <c r="AE2814" s="51">
        <f>VALUE(RIGHT("00"&amp;AC2814,2)&amp;RIGHT("000"&amp;AD2814,3))</f>
        <v>80872</v>
      </c>
    </row>
    <row r="2815" spans="1:31">
      <c r="A2815" s="60" t="str">
        <f>IF(G2815&amp;Q2815&lt;&gt;"",W2815&amp;Q2815,"")</f>
        <v>EDMOND 061white</v>
      </c>
      <c r="B2815" s="60" t="str">
        <f>IF(C2815&lt;&gt;"",LEFT(C2815,9),"")</f>
        <v>80-873-17</v>
      </c>
      <c r="C2815" s="73" t="s">
        <v>5153</v>
      </c>
      <c r="D2815" s="73" t="s">
        <v>5154</v>
      </c>
      <c r="E2815" s="73" t="s">
        <v>931</v>
      </c>
      <c r="F2815" s="74">
        <v>0</v>
      </c>
      <c r="G2815" s="73" t="s">
        <v>5155</v>
      </c>
      <c r="H2815" s="73" t="s">
        <v>57</v>
      </c>
      <c r="I2815" s="73" t="s">
        <v>1631</v>
      </c>
      <c r="J2815" s="73" t="s">
        <v>340</v>
      </c>
      <c r="K2815" s="73" t="s">
        <v>382</v>
      </c>
      <c r="L2815" s="73" t="s">
        <v>383</v>
      </c>
      <c r="M2815" s="73" t="s">
        <v>389</v>
      </c>
      <c r="O2815" s="73" t="s">
        <v>394</v>
      </c>
      <c r="P2815" s="73" t="s">
        <v>907</v>
      </c>
      <c r="Q2815" s="73" t="s">
        <v>908</v>
      </c>
      <c r="R2815" s="73" t="s">
        <v>57</v>
      </c>
      <c r="V2815" s="60" t="str">
        <f>W2815&amp;H2815</f>
        <v>EDMOND 061белый</v>
      </c>
      <c r="W2815" s="60" t="str">
        <f>_xlfn.LET(_xlpm.TextCell,TEXT(G2815,"###"),IF(_xlpm.TextCell&lt;&gt;"",IF(StyleSpaceSplit,IFERROR(IF(FIND(" ",_xlpm.TextCell)&gt;=1,MID(_xlpm.TextCell,1,FIND(" ",_xlpm.TextCell)-1),_xlpm.TextCell),_xlpm.TextCell),_xlpm.TextCell),""))</f>
        <v>EDMOND 061</v>
      </c>
      <c r="X2815" s="60" t="str">
        <f>IF(A2815&lt;&gt;"",IFERROR(IF(FIND(" ",G2815)&gt;=1,MID(G2815,FIND(" ",G2815)+1,LEN(G2815)),""),""),"")</f>
        <v>061</v>
      </c>
      <c r="AC2815" s="51">
        <f>IFERROR(VALUE(MID($C2815,1,2)),0)</f>
        <v>80</v>
      </c>
      <c r="AD2815" s="44">
        <f>IFERROR(VALUE(MID($C2815,4,3)),0)</f>
        <v>873</v>
      </c>
      <c r="AE2815" s="51">
        <f>VALUE(RIGHT("00"&amp;AC2815,2)&amp;RIGHT("000"&amp;AD2815,3))</f>
        <v>80873</v>
      </c>
    </row>
    <row r="2816" spans="1:31">
      <c r="A2816" s="60" t="str">
        <f>IF(G2816&amp;Q2816&lt;&gt;"",W2816&amp;Q2816,"")</f>
        <v>EDMOND 071beige</v>
      </c>
      <c r="B2816" s="60" t="str">
        <f>IF(C2816&lt;&gt;"",LEFT(C2816,9),"")</f>
        <v>80-874-02</v>
      </c>
      <c r="C2816" s="73" t="s">
        <v>5156</v>
      </c>
      <c r="D2816" s="73" t="s">
        <v>5157</v>
      </c>
      <c r="E2816" s="73" t="s">
        <v>931</v>
      </c>
      <c r="F2816" s="74">
        <v>0</v>
      </c>
      <c r="G2816" s="73" t="s">
        <v>5158</v>
      </c>
      <c r="H2816" s="73" t="s">
        <v>63</v>
      </c>
      <c r="I2816" s="73" t="s">
        <v>5159</v>
      </c>
      <c r="J2816" s="73" t="s">
        <v>340</v>
      </c>
      <c r="K2816" s="73" t="s">
        <v>382</v>
      </c>
      <c r="L2816" s="73" t="s">
        <v>383</v>
      </c>
      <c r="M2816" s="73" t="s">
        <v>389</v>
      </c>
      <c r="O2816" s="73" t="s">
        <v>385</v>
      </c>
      <c r="P2816" s="73" t="s">
        <v>907</v>
      </c>
      <c r="Q2816" s="73" t="s">
        <v>937</v>
      </c>
      <c r="R2816" s="73" t="s">
        <v>63</v>
      </c>
      <c r="V2816" s="60" t="str">
        <f>W2816&amp;H2816</f>
        <v>EDMOND 071бежевый</v>
      </c>
      <c r="W2816" s="60" t="str">
        <f>_xlfn.LET(_xlpm.TextCell,TEXT(G2816,"###"),IF(_xlpm.TextCell&lt;&gt;"",IF(StyleSpaceSplit,IFERROR(IF(FIND(" ",_xlpm.TextCell)&gt;=1,MID(_xlpm.TextCell,1,FIND(" ",_xlpm.TextCell)-1),_xlpm.TextCell),_xlpm.TextCell),_xlpm.TextCell),""))</f>
        <v>EDMOND 071</v>
      </c>
      <c r="X2816" s="60" t="str">
        <f>IF(A2816&lt;&gt;"",IFERROR(IF(FIND(" ",G2816)&gt;=1,MID(G2816,FIND(" ",G2816)+1,LEN(G2816)),""),""),"")</f>
        <v>071</v>
      </c>
      <c r="AC2816" s="51">
        <f>IFERROR(VALUE(MID($C2816,1,2)),0)</f>
        <v>80</v>
      </c>
      <c r="AD2816" s="44">
        <f>IFERROR(VALUE(MID($C2816,4,3)),0)</f>
        <v>874</v>
      </c>
      <c r="AE2816" s="51">
        <f>VALUE(RIGHT("00"&amp;AC2816,2)&amp;RIGHT("000"&amp;AD2816,3))</f>
        <v>80874</v>
      </c>
    </row>
    <row r="2817" spans="1:31">
      <c r="A2817" s="60" t="str">
        <f>IF(G2817&amp;Q2817&lt;&gt;"",W2817&amp;Q2817,"")</f>
        <v>EUGENIEbeige</v>
      </c>
      <c r="B2817" s="60" t="str">
        <f>IF(C2817&lt;&gt;"",LEFT(C2817,9),"")</f>
        <v>80-143-02</v>
      </c>
      <c r="C2817" s="73" t="s">
        <v>7391</v>
      </c>
      <c r="D2817" s="73" t="s">
        <v>7392</v>
      </c>
      <c r="E2817" s="73" t="s">
        <v>931</v>
      </c>
      <c r="F2817" s="74">
        <v>0</v>
      </c>
      <c r="G2817" s="73" t="s">
        <v>7393</v>
      </c>
      <c r="H2817" s="73" t="s">
        <v>63</v>
      </c>
      <c r="I2817" s="73" t="s">
        <v>7394</v>
      </c>
      <c r="J2817" s="73" t="s">
        <v>340</v>
      </c>
      <c r="K2817" s="73" t="s">
        <v>387</v>
      </c>
      <c r="L2817" s="73" t="s">
        <v>7351</v>
      </c>
      <c r="M2817" s="73" t="s">
        <v>389</v>
      </c>
      <c r="N2817" s="73" t="s">
        <v>44</v>
      </c>
      <c r="O2817" s="73" t="s">
        <v>385</v>
      </c>
      <c r="P2817" s="73" t="s">
        <v>907</v>
      </c>
      <c r="Q2817" s="73" t="s">
        <v>937</v>
      </c>
      <c r="R2817" s="73" t="s">
        <v>63</v>
      </c>
      <c r="V2817" s="60" t="str">
        <f>W2817&amp;H2817</f>
        <v>EUGENIEбежевый</v>
      </c>
      <c r="W2817" s="60" t="str">
        <f>_xlfn.LET(_xlpm.TextCell,TEXT(G2817,"###"),IF(_xlpm.TextCell&lt;&gt;"",IF(StyleSpaceSplit,IFERROR(IF(FIND(" ",_xlpm.TextCell)&gt;=1,MID(_xlpm.TextCell,1,FIND(" ",_xlpm.TextCell)-1),_xlpm.TextCell),_xlpm.TextCell),_xlpm.TextCell),""))</f>
        <v>EUGENIE</v>
      </c>
      <c r="X2817" s="60" t="str">
        <f>IF(A2817&lt;&gt;"",IFERROR(IF(FIND(" ",G2817)&gt;=1,MID(G2817,FIND(" ",G2817)+1,LEN(G2817)),""),""),"")</f>
        <v/>
      </c>
      <c r="AC2817" s="51">
        <f>IFERROR(VALUE(MID($C2817,1,2)),0)</f>
        <v>80</v>
      </c>
      <c r="AD2817" s="44">
        <f>IFERROR(VALUE(MID($C2817,4,3)),0)</f>
        <v>143</v>
      </c>
      <c r="AE2817" s="51">
        <f>VALUE(RIGHT("00"&amp;AC2817,2)&amp;RIGHT("000"&amp;AD2817,3))</f>
        <v>80143</v>
      </c>
    </row>
    <row r="2818" spans="1:31">
      <c r="A2818" s="60" t="str">
        <f>IF(G2818&amp;Q2818&lt;&gt;"",W2818&amp;Q2818,"")</f>
        <v>FREEZE 2108charcoal</v>
      </c>
      <c r="B2818" s="60" t="str">
        <f>IF(C2818&lt;&gt;"",LEFT(C2818,9),"")</f>
        <v>80-875-05</v>
      </c>
      <c r="C2818" s="73" t="s">
        <v>5160</v>
      </c>
      <c r="D2818" s="73" t="s">
        <v>5161</v>
      </c>
      <c r="E2818" s="73" t="s">
        <v>931</v>
      </c>
      <c r="F2818" s="74">
        <v>0</v>
      </c>
      <c r="G2818" s="73" t="s">
        <v>5162</v>
      </c>
      <c r="H2818" s="73" t="s">
        <v>277</v>
      </c>
      <c r="I2818" s="73" t="s">
        <v>964</v>
      </c>
      <c r="J2818" s="73" t="s">
        <v>340</v>
      </c>
      <c r="K2818" s="73" t="s">
        <v>391</v>
      </c>
      <c r="L2818" s="73" t="s">
        <v>383</v>
      </c>
      <c r="M2818" s="73" t="s">
        <v>389</v>
      </c>
      <c r="O2818" s="73" t="s">
        <v>386</v>
      </c>
      <c r="P2818" s="73" t="s">
        <v>907</v>
      </c>
      <c r="Q2818" s="73" t="s">
        <v>1710</v>
      </c>
      <c r="R2818" s="73" t="s">
        <v>83</v>
      </c>
      <c r="V2818" s="60" t="str">
        <f>W2818&amp;H2818</f>
        <v>FREEZE 2108темно-серый</v>
      </c>
      <c r="W2818" s="60" t="str">
        <f>_xlfn.LET(_xlpm.TextCell,TEXT(G2818,"###"),IF(_xlpm.TextCell&lt;&gt;"",IF(StyleSpaceSplit,IFERROR(IF(FIND(" ",_xlpm.TextCell)&gt;=1,MID(_xlpm.TextCell,1,FIND(" ",_xlpm.TextCell)-1),_xlpm.TextCell),_xlpm.TextCell),_xlpm.TextCell),""))</f>
        <v>FREEZE 2108</v>
      </c>
      <c r="X2818" s="60" t="str">
        <f>IF(A2818&lt;&gt;"",IFERROR(IF(FIND(" ",G2818)&gt;=1,MID(G2818,FIND(" ",G2818)+1,LEN(G2818)),""),""),"")</f>
        <v>2108</v>
      </c>
      <c r="AC2818" s="51">
        <f>IFERROR(VALUE(MID($C2818,1,2)),0)</f>
        <v>80</v>
      </c>
      <c r="AD2818" s="44">
        <f>IFERROR(VALUE(MID($C2818,4,3)),0)</f>
        <v>875</v>
      </c>
      <c r="AE2818" s="51">
        <f>VALUE(RIGHT("00"&amp;AC2818,2)&amp;RIGHT("000"&amp;AD2818,3))</f>
        <v>80875</v>
      </c>
    </row>
    <row r="2819" spans="1:31">
      <c r="A2819" s="60" t="str">
        <f>IF(G2819&amp;Q2819&lt;&gt;"",W2819&amp;Q2819,"")</f>
        <v>FREEZE 4108offwhite</v>
      </c>
      <c r="B2819" s="60" t="str">
        <f>IF(C2819&lt;&gt;"",LEFT(C2819,9),"")</f>
        <v>80-486-17</v>
      </c>
      <c r="C2819" s="73" t="s">
        <v>3145</v>
      </c>
      <c r="D2819" s="73" t="s">
        <v>3146</v>
      </c>
      <c r="E2819" s="73" t="s">
        <v>931</v>
      </c>
      <c r="F2819" s="74">
        <v>0</v>
      </c>
      <c r="G2819" s="73" t="s">
        <v>3144</v>
      </c>
      <c r="H2819" s="73" t="s">
        <v>57</v>
      </c>
      <c r="I2819" s="73" t="s">
        <v>964</v>
      </c>
      <c r="J2819" s="73" t="s">
        <v>340</v>
      </c>
      <c r="K2819" s="73" t="s">
        <v>387</v>
      </c>
      <c r="L2819" s="73" t="s">
        <v>383</v>
      </c>
      <c r="M2819" s="73" t="s">
        <v>389</v>
      </c>
      <c r="O2819" s="73" t="s">
        <v>386</v>
      </c>
      <c r="P2819" s="73" t="s">
        <v>907</v>
      </c>
      <c r="Q2819" s="73" t="s">
        <v>1898</v>
      </c>
      <c r="R2819" s="73" t="s">
        <v>57</v>
      </c>
      <c r="V2819" s="60" t="str">
        <f>W2819&amp;H2819</f>
        <v>FREEZE 4108белый</v>
      </c>
      <c r="W2819" s="60" t="str">
        <f>_xlfn.LET(_xlpm.TextCell,TEXT(G2819,"###"),IF(_xlpm.TextCell&lt;&gt;"",IF(StyleSpaceSplit,IFERROR(IF(FIND(" ",_xlpm.TextCell)&gt;=1,MID(_xlpm.TextCell,1,FIND(" ",_xlpm.TextCell)-1),_xlpm.TextCell),_xlpm.TextCell),_xlpm.TextCell),""))</f>
        <v>FREEZE 4108</v>
      </c>
      <c r="X2819" s="60" t="str">
        <f>IF(A2819&lt;&gt;"",IFERROR(IF(FIND(" ",G2819)&gt;=1,MID(G2819,FIND(" ",G2819)+1,LEN(G2819)),""),""),"")</f>
        <v>4108</v>
      </c>
      <c r="AC2819" s="51">
        <f>IFERROR(VALUE(MID($C2819,1,2)),0)</f>
        <v>80</v>
      </c>
      <c r="AD2819" s="44">
        <f>IFERROR(VALUE(MID($C2819,4,3)),0)</f>
        <v>486</v>
      </c>
      <c r="AE2819" s="51">
        <f>VALUE(RIGHT("00"&amp;AC2819,2)&amp;RIGHT("000"&amp;AD2819,3))</f>
        <v>80486</v>
      </c>
    </row>
    <row r="2820" spans="1:31">
      <c r="A2820" s="60" t="str">
        <f>IF(G2820&amp;Q2820&lt;&gt;"",W2820&amp;Q2820,"")</f>
        <v>FREEZE 4108blue</v>
      </c>
      <c r="B2820" s="60" t="str">
        <f>IF(C2820&lt;&gt;"",LEFT(C2820,9),"")</f>
        <v>80-486-19</v>
      </c>
      <c r="C2820" s="73" t="s">
        <v>3419</v>
      </c>
      <c r="D2820" s="73" t="s">
        <v>3420</v>
      </c>
      <c r="E2820" s="73" t="s">
        <v>931</v>
      </c>
      <c r="F2820" s="74">
        <v>0</v>
      </c>
      <c r="G2820" s="73" t="s">
        <v>3144</v>
      </c>
      <c r="H2820" s="73" t="s">
        <v>91</v>
      </c>
      <c r="I2820" s="73" t="s">
        <v>964</v>
      </c>
      <c r="J2820" s="73" t="s">
        <v>340</v>
      </c>
      <c r="K2820" s="73" t="s">
        <v>382</v>
      </c>
      <c r="L2820" s="73" t="s">
        <v>383</v>
      </c>
      <c r="M2820" s="73" t="s">
        <v>389</v>
      </c>
      <c r="O2820" s="73" t="s">
        <v>386</v>
      </c>
      <c r="P2820" s="73" t="s">
        <v>907</v>
      </c>
      <c r="Q2820" s="73" t="s">
        <v>932</v>
      </c>
      <c r="R2820" s="73" t="s">
        <v>91</v>
      </c>
      <c r="V2820" s="60" t="str">
        <f>W2820&amp;H2820</f>
        <v>FREEZE 4108голубой</v>
      </c>
      <c r="W2820" s="60" t="str">
        <f>_xlfn.LET(_xlpm.TextCell,TEXT(G2820,"###"),IF(_xlpm.TextCell&lt;&gt;"",IF(StyleSpaceSplit,IFERROR(IF(FIND(" ",_xlpm.TextCell)&gt;=1,MID(_xlpm.TextCell,1,FIND(" ",_xlpm.TextCell)-1),_xlpm.TextCell),_xlpm.TextCell),_xlpm.TextCell),""))</f>
        <v>FREEZE 4108</v>
      </c>
      <c r="X2820" s="60" t="str">
        <f>IF(A2820&lt;&gt;"",IFERROR(IF(FIND(" ",G2820)&gt;=1,MID(G2820,FIND(" ",G2820)+1,LEN(G2820)),""),""),"")</f>
        <v>4108</v>
      </c>
      <c r="AC2820" s="51">
        <f>IFERROR(VALUE(MID($C2820,1,2)),0)</f>
        <v>80</v>
      </c>
      <c r="AD2820" s="44">
        <f>IFERROR(VALUE(MID($C2820,4,3)),0)</f>
        <v>486</v>
      </c>
      <c r="AE2820" s="51">
        <f>VALUE(RIGHT("00"&amp;AC2820,2)&amp;RIGHT("000"&amp;AD2820,3))</f>
        <v>80486</v>
      </c>
    </row>
    <row r="2821" spans="1:31">
      <c r="A2821" s="60" t="str">
        <f>IF(G2821&amp;Q2821&lt;&gt;"",W2821&amp;Q2821,"")</f>
        <v>FREEZE 4108greenanise</v>
      </c>
      <c r="B2821" s="60" t="str">
        <f>IF(C2821&lt;&gt;"",LEFT(C2821,9),"")</f>
        <v>80-486-11</v>
      </c>
      <c r="C2821" s="73" t="s">
        <v>3423</v>
      </c>
      <c r="D2821" s="73" t="s">
        <v>3424</v>
      </c>
      <c r="E2821" s="73" t="s">
        <v>931</v>
      </c>
      <c r="F2821" s="74">
        <v>0</v>
      </c>
      <c r="G2821" s="73" t="s">
        <v>3144</v>
      </c>
      <c r="H2821" s="73" t="s">
        <v>60</v>
      </c>
      <c r="I2821" s="73" t="s">
        <v>964</v>
      </c>
      <c r="J2821" s="73" t="s">
        <v>340</v>
      </c>
      <c r="K2821" s="73" t="s">
        <v>382</v>
      </c>
      <c r="L2821" s="73" t="s">
        <v>383</v>
      </c>
      <c r="M2821" s="73" t="s">
        <v>389</v>
      </c>
      <c r="O2821" s="73" t="s">
        <v>386</v>
      </c>
      <c r="P2821" s="73" t="s">
        <v>907</v>
      </c>
      <c r="Q2821" s="73" t="s">
        <v>3425</v>
      </c>
      <c r="R2821" s="73" t="s">
        <v>60</v>
      </c>
      <c r="V2821" s="60" t="str">
        <f>W2821&amp;H2821</f>
        <v>FREEZE 4108зеленый</v>
      </c>
      <c r="W2821" s="60" t="str">
        <f>_xlfn.LET(_xlpm.TextCell,TEXT(G2821,"###"),IF(_xlpm.TextCell&lt;&gt;"",IF(StyleSpaceSplit,IFERROR(IF(FIND(" ",_xlpm.TextCell)&gt;=1,MID(_xlpm.TextCell,1,FIND(" ",_xlpm.TextCell)-1),_xlpm.TextCell),_xlpm.TextCell),_xlpm.TextCell),""))</f>
        <v>FREEZE 4108</v>
      </c>
      <c r="X2821" s="60" t="str">
        <f>IF(A2821&lt;&gt;"",IFERROR(IF(FIND(" ",G2821)&gt;=1,MID(G2821,FIND(" ",G2821)+1,LEN(G2821)),""),""),"")</f>
        <v>4108</v>
      </c>
      <c r="AC2821" s="51">
        <f>IFERROR(VALUE(MID($C2821,1,2)),0)</f>
        <v>80</v>
      </c>
      <c r="AD2821" s="44">
        <f>IFERROR(VALUE(MID($C2821,4,3)),0)</f>
        <v>486</v>
      </c>
      <c r="AE2821" s="51">
        <f>VALUE(RIGHT("00"&amp;AC2821,2)&amp;RIGHT("000"&amp;AD2821,3))</f>
        <v>80486</v>
      </c>
    </row>
    <row r="2822" spans="1:31">
      <c r="A2822" s="60" t="str">
        <f>IF(G2822&amp;Q2822&lt;&gt;"",W2822&amp;Q2822,"")</f>
        <v>FREEZE 4108fuchsia</v>
      </c>
      <c r="B2822" s="60" t="str">
        <f>IF(C2822&lt;&gt;"",LEFT(C2822,9),"")</f>
        <v>80-486-34</v>
      </c>
      <c r="C2822" s="73" t="s">
        <v>3417</v>
      </c>
      <c r="D2822" s="73" t="s">
        <v>3418</v>
      </c>
      <c r="E2822" s="73" t="s">
        <v>931</v>
      </c>
      <c r="F2822" s="74">
        <v>0</v>
      </c>
      <c r="G2822" s="73" t="s">
        <v>3144</v>
      </c>
      <c r="H2822" s="73" t="s">
        <v>68</v>
      </c>
      <c r="I2822" s="73" t="s">
        <v>964</v>
      </c>
      <c r="J2822" s="73" t="s">
        <v>340</v>
      </c>
      <c r="K2822" s="73" t="s">
        <v>387</v>
      </c>
      <c r="L2822" s="73" t="s">
        <v>383</v>
      </c>
      <c r="M2822" s="73" t="s">
        <v>389</v>
      </c>
      <c r="O2822" s="73" t="s">
        <v>386</v>
      </c>
      <c r="P2822" s="73" t="s">
        <v>907</v>
      </c>
      <c r="Q2822" s="73" t="s">
        <v>3409</v>
      </c>
      <c r="R2822" s="73" t="s">
        <v>68</v>
      </c>
      <c r="V2822" s="60" t="str">
        <f>W2822&amp;H2822</f>
        <v>FREEZE 4108розовый</v>
      </c>
      <c r="W2822" s="60" t="str">
        <f>_xlfn.LET(_xlpm.TextCell,TEXT(G2822,"###"),IF(_xlpm.TextCell&lt;&gt;"",IF(StyleSpaceSplit,IFERROR(IF(FIND(" ",_xlpm.TextCell)&gt;=1,MID(_xlpm.TextCell,1,FIND(" ",_xlpm.TextCell)-1),_xlpm.TextCell),_xlpm.TextCell),_xlpm.TextCell),""))</f>
        <v>FREEZE 4108</v>
      </c>
      <c r="X2822" s="60" t="str">
        <f>IF(A2822&lt;&gt;"",IFERROR(IF(FIND(" ",G2822)&gt;=1,MID(G2822,FIND(" ",G2822)+1,LEN(G2822)),""),""),"")</f>
        <v>4108</v>
      </c>
      <c r="AC2822" s="51">
        <f>IFERROR(VALUE(MID($C2822,1,2)),0)</f>
        <v>80</v>
      </c>
      <c r="AD2822" s="44">
        <f>IFERROR(VALUE(MID($C2822,4,3)),0)</f>
        <v>486</v>
      </c>
      <c r="AE2822" s="51">
        <f>VALUE(RIGHT("00"&amp;AC2822,2)&amp;RIGHT("000"&amp;AD2822,3))</f>
        <v>80486</v>
      </c>
    </row>
    <row r="2823" spans="1:31">
      <c r="A2823" s="60" t="str">
        <f>IF(G2823&amp;Q2823&lt;&gt;"",W2823&amp;Q2823,"")</f>
        <v>FREEZE 4108dark grey</v>
      </c>
      <c r="B2823" s="60" t="str">
        <f>IF(C2823&lt;&gt;"",LEFT(C2823,9),"")</f>
        <v>80-486-05</v>
      </c>
      <c r="C2823" s="73" t="s">
        <v>3421</v>
      </c>
      <c r="D2823" s="73" t="s">
        <v>3422</v>
      </c>
      <c r="E2823" s="73" t="s">
        <v>931</v>
      </c>
      <c r="F2823" s="74">
        <v>0</v>
      </c>
      <c r="G2823" s="73" t="s">
        <v>3144</v>
      </c>
      <c r="H2823" s="73" t="s">
        <v>277</v>
      </c>
      <c r="I2823" s="73" t="s">
        <v>964</v>
      </c>
      <c r="J2823" s="73" t="s">
        <v>340</v>
      </c>
      <c r="K2823" s="73" t="s">
        <v>387</v>
      </c>
      <c r="L2823" s="73" t="s">
        <v>383</v>
      </c>
      <c r="M2823" s="73" t="s">
        <v>389</v>
      </c>
      <c r="O2823" s="73" t="s">
        <v>386</v>
      </c>
      <c r="P2823" s="73" t="s">
        <v>907</v>
      </c>
      <c r="Q2823" s="73" t="s">
        <v>1405</v>
      </c>
      <c r="R2823" s="73" t="s">
        <v>83</v>
      </c>
      <c r="V2823" s="60" t="str">
        <f>W2823&amp;H2823</f>
        <v>FREEZE 4108темно-серый</v>
      </c>
      <c r="W2823" s="60" t="str">
        <f>_xlfn.LET(_xlpm.TextCell,TEXT(G2823,"###"),IF(_xlpm.TextCell&lt;&gt;"",IF(StyleSpaceSplit,IFERROR(IF(FIND(" ",_xlpm.TextCell)&gt;=1,MID(_xlpm.TextCell,1,FIND(" ",_xlpm.TextCell)-1),_xlpm.TextCell),_xlpm.TextCell),_xlpm.TextCell),""))</f>
        <v>FREEZE 4108</v>
      </c>
      <c r="X2823" s="60" t="str">
        <f>IF(A2823&lt;&gt;"",IFERROR(IF(FIND(" ",G2823)&gt;=1,MID(G2823,FIND(" ",G2823)+1,LEN(G2823)),""),""),"")</f>
        <v>4108</v>
      </c>
      <c r="AC2823" s="51">
        <f>IFERROR(VALUE(MID($C2823,1,2)),0)</f>
        <v>80</v>
      </c>
      <c r="AD2823" s="44">
        <f>IFERROR(VALUE(MID($C2823,4,3)),0)</f>
        <v>486</v>
      </c>
      <c r="AE2823" s="51">
        <f>VALUE(RIGHT("00"&amp;AC2823,2)&amp;RIGHT("000"&amp;AD2823,3))</f>
        <v>80486</v>
      </c>
    </row>
    <row r="2824" spans="1:31">
      <c r="A2824" s="60" t="str">
        <f>IF(G2824&amp;Q2824&lt;&gt;"",W2824&amp;Q2824,"")</f>
        <v>FREEZE 4108black</v>
      </c>
      <c r="B2824" s="60" t="str">
        <f>IF(C2824&lt;&gt;"",LEFT(C2824,9),"")</f>
        <v>80-486-09</v>
      </c>
      <c r="C2824" s="73" t="s">
        <v>3142</v>
      </c>
      <c r="D2824" s="73" t="s">
        <v>3143</v>
      </c>
      <c r="E2824" s="73" t="s">
        <v>931</v>
      </c>
      <c r="F2824" s="74">
        <v>0</v>
      </c>
      <c r="G2824" s="73" t="s">
        <v>3144</v>
      </c>
      <c r="H2824" s="73" t="s">
        <v>53</v>
      </c>
      <c r="I2824" s="73" t="s">
        <v>964</v>
      </c>
      <c r="J2824" s="73" t="s">
        <v>340</v>
      </c>
      <c r="K2824" s="73" t="s">
        <v>387</v>
      </c>
      <c r="L2824" s="73" t="s">
        <v>383</v>
      </c>
      <c r="M2824" s="73" t="s">
        <v>389</v>
      </c>
      <c r="O2824" s="73" t="s">
        <v>386</v>
      </c>
      <c r="P2824" s="73" t="s">
        <v>907</v>
      </c>
      <c r="Q2824" s="73" t="s">
        <v>928</v>
      </c>
      <c r="R2824" s="73" t="s">
        <v>53</v>
      </c>
      <c r="V2824" s="60" t="str">
        <f>W2824&amp;H2824</f>
        <v>FREEZE 4108черный</v>
      </c>
      <c r="W2824" s="60" t="str">
        <f>_xlfn.LET(_xlpm.TextCell,TEXT(G2824,"###"),IF(_xlpm.TextCell&lt;&gt;"",IF(StyleSpaceSplit,IFERROR(IF(FIND(" ",_xlpm.TextCell)&gt;=1,MID(_xlpm.TextCell,1,FIND(" ",_xlpm.TextCell)-1),_xlpm.TextCell),_xlpm.TextCell),_xlpm.TextCell),""))</f>
        <v>FREEZE 4108</v>
      </c>
      <c r="X2824" s="60" t="str">
        <f>IF(A2824&lt;&gt;"",IFERROR(IF(FIND(" ",G2824)&gt;=1,MID(G2824,FIND(" ",G2824)+1,LEN(G2824)),""),""),"")</f>
        <v>4108</v>
      </c>
      <c r="AC2824" s="51">
        <f>IFERROR(VALUE(MID($C2824,1,2)),0)</f>
        <v>80</v>
      </c>
      <c r="AD2824" s="44">
        <f>IFERROR(VALUE(MID($C2824,4,3)),0)</f>
        <v>486</v>
      </c>
      <c r="AE2824" s="51">
        <f>VALUE(RIGHT("00"&amp;AC2824,2)&amp;RIGHT("000"&amp;AD2824,3))</f>
        <v>80486</v>
      </c>
    </row>
    <row r="2825" spans="1:31">
      <c r="A2825" s="60" t="str">
        <f>IF(G2825&amp;Q2825&lt;&gt;"",W2825&amp;Q2825,"")</f>
        <v>HAYSgreen</v>
      </c>
      <c r="B2825" s="60" t="str">
        <f>IF(C2825&lt;&gt;"",LEFT(C2825,9),"")</f>
        <v>80-024-11</v>
      </c>
      <c r="C2825" s="73" t="s">
        <v>7725</v>
      </c>
      <c r="D2825" s="73" t="s">
        <v>7726</v>
      </c>
      <c r="E2825" s="73" t="s">
        <v>931</v>
      </c>
      <c r="F2825" s="74">
        <v>0</v>
      </c>
      <c r="G2825" s="73" t="s">
        <v>7727</v>
      </c>
      <c r="H2825" s="73" t="s">
        <v>60</v>
      </c>
      <c r="I2825" s="73" t="s">
        <v>7728</v>
      </c>
      <c r="J2825" s="73" t="s">
        <v>340</v>
      </c>
      <c r="K2825" s="73" t="s">
        <v>387</v>
      </c>
      <c r="L2825" s="73" t="s">
        <v>383</v>
      </c>
      <c r="M2825" s="73" t="s">
        <v>388</v>
      </c>
      <c r="N2825" s="73" t="s">
        <v>44</v>
      </c>
      <c r="O2825" s="73" t="s">
        <v>386</v>
      </c>
      <c r="P2825" s="73" t="s">
        <v>907</v>
      </c>
      <c r="Q2825" s="73" t="s">
        <v>990</v>
      </c>
      <c r="R2825" s="73" t="s">
        <v>60</v>
      </c>
      <c r="V2825" s="60" t="str">
        <f>W2825&amp;H2825</f>
        <v>HAYSзеленый</v>
      </c>
      <c r="W2825" s="60" t="str">
        <f>_xlfn.LET(_xlpm.TextCell,TEXT(G2825,"###"),IF(_xlpm.TextCell&lt;&gt;"",IF(StyleSpaceSplit,IFERROR(IF(FIND(" ",_xlpm.TextCell)&gt;=1,MID(_xlpm.TextCell,1,FIND(" ",_xlpm.TextCell)-1),_xlpm.TextCell),_xlpm.TextCell),_xlpm.TextCell),""))</f>
        <v>HAYS</v>
      </c>
      <c r="X2825" s="60" t="str">
        <f>IF(A2825&lt;&gt;"",IFERROR(IF(FIND(" ",G2825)&gt;=1,MID(G2825,FIND(" ",G2825)+1,LEN(G2825)),""),""),"")</f>
        <v/>
      </c>
      <c r="AC2825" s="51">
        <f>IFERROR(VALUE(MID($C2825,1,2)),0)</f>
        <v>80</v>
      </c>
      <c r="AD2825" s="44">
        <f>IFERROR(VALUE(MID($C2825,4,3)),0)</f>
        <v>24</v>
      </c>
      <c r="AE2825" s="51">
        <f>VALUE(RIGHT("00"&amp;AC2825,2)&amp;RIGHT("000"&amp;AD2825,3))</f>
        <v>80024</v>
      </c>
    </row>
    <row r="2826" spans="1:31">
      <c r="A2826" s="60" t="str">
        <f>IF(G2826&amp;Q2826&lt;&gt;"",W2826&amp;Q2826,"")</f>
        <v>ICE 8514taupe</v>
      </c>
      <c r="B2826" s="60" t="str">
        <f>IF(C2826&lt;&gt;"",LEFT(C2826,9),"")</f>
        <v>80-155-14</v>
      </c>
      <c r="C2826" s="73" t="s">
        <v>7443</v>
      </c>
      <c r="D2826" s="73" t="s">
        <v>7444</v>
      </c>
      <c r="E2826" s="73" t="s">
        <v>931</v>
      </c>
      <c r="F2826" s="74">
        <v>0</v>
      </c>
      <c r="G2826" s="73" t="s">
        <v>3464</v>
      </c>
      <c r="H2826" s="73" t="s">
        <v>86</v>
      </c>
      <c r="I2826" s="73" t="s">
        <v>1328</v>
      </c>
      <c r="J2826" s="73" t="s">
        <v>342</v>
      </c>
      <c r="K2826" s="73" t="s">
        <v>387</v>
      </c>
      <c r="L2826" s="73" t="s">
        <v>3465</v>
      </c>
      <c r="M2826" s="73" t="s">
        <v>389</v>
      </c>
      <c r="N2826" s="73" t="s">
        <v>44</v>
      </c>
      <c r="O2826" s="73" t="s">
        <v>386</v>
      </c>
      <c r="P2826" s="73" t="s">
        <v>907</v>
      </c>
      <c r="Q2826" s="73" t="s">
        <v>1291</v>
      </c>
      <c r="R2826" s="73" t="s">
        <v>86</v>
      </c>
      <c r="V2826" s="60" t="str">
        <f>W2826&amp;H2826</f>
        <v>ICE 8514коричневый</v>
      </c>
      <c r="W2826" s="60" t="str">
        <f>_xlfn.LET(_xlpm.TextCell,TEXT(G2826,"###"),IF(_xlpm.TextCell&lt;&gt;"",IF(StyleSpaceSplit,IFERROR(IF(FIND(" ",_xlpm.TextCell)&gt;=1,MID(_xlpm.TextCell,1,FIND(" ",_xlpm.TextCell)-1),_xlpm.TextCell),_xlpm.TextCell),_xlpm.TextCell),""))</f>
        <v>ICE 8514</v>
      </c>
      <c r="X2826" s="60" t="str">
        <f>IF(A2826&lt;&gt;"",IFERROR(IF(FIND(" ",G2826)&gt;=1,MID(G2826,FIND(" ",G2826)+1,LEN(G2826)),""),""),"")</f>
        <v>8514</v>
      </c>
      <c r="AC2826" s="51">
        <f>IFERROR(VALUE(MID($C2826,1,2)),0)</f>
        <v>80</v>
      </c>
      <c r="AD2826" s="44">
        <f>IFERROR(VALUE(MID($C2826,4,3)),0)</f>
        <v>155</v>
      </c>
      <c r="AE2826" s="51">
        <f>VALUE(RIGHT("00"&amp;AC2826,2)&amp;RIGHT("000"&amp;AD2826,3))</f>
        <v>80155</v>
      </c>
    </row>
    <row r="2827" spans="1:31">
      <c r="A2827" s="60" t="str">
        <f>IF(G2827&amp;Q2827&lt;&gt;"",W2827&amp;Q2827,"")</f>
        <v>ICE 8514grey</v>
      </c>
      <c r="B2827" s="60" t="str">
        <f>IF(C2827&lt;&gt;"",LEFT(C2827,9),"")</f>
        <v>80-155-01</v>
      </c>
      <c r="C2827" s="73" t="s">
        <v>3462</v>
      </c>
      <c r="D2827" s="73" t="s">
        <v>3463</v>
      </c>
      <c r="E2827" s="73" t="s">
        <v>931</v>
      </c>
      <c r="F2827" s="74">
        <v>0</v>
      </c>
      <c r="G2827" s="73" t="s">
        <v>3464</v>
      </c>
      <c r="H2827" s="73" t="s">
        <v>231</v>
      </c>
      <c r="I2827" s="73" t="s">
        <v>1328</v>
      </c>
      <c r="J2827" s="73" t="s">
        <v>342</v>
      </c>
      <c r="K2827" s="73" t="s">
        <v>387</v>
      </c>
      <c r="L2827" s="73" t="s">
        <v>3465</v>
      </c>
      <c r="M2827" s="73" t="s">
        <v>389</v>
      </c>
      <c r="N2827" s="73" t="s">
        <v>44</v>
      </c>
      <c r="O2827" s="73" t="s">
        <v>386</v>
      </c>
      <c r="P2827" s="73" t="s">
        <v>907</v>
      </c>
      <c r="Q2827" s="73" t="s">
        <v>917</v>
      </c>
      <c r="R2827" s="73" t="s">
        <v>83</v>
      </c>
      <c r="V2827" s="60" t="str">
        <f>W2827&amp;H2827</f>
        <v>ICE 8514светло-серый</v>
      </c>
      <c r="W2827" s="60" t="str">
        <f>_xlfn.LET(_xlpm.TextCell,TEXT(G2827,"###"),IF(_xlpm.TextCell&lt;&gt;"",IF(StyleSpaceSplit,IFERROR(IF(FIND(" ",_xlpm.TextCell)&gt;=1,MID(_xlpm.TextCell,1,FIND(" ",_xlpm.TextCell)-1),_xlpm.TextCell),_xlpm.TextCell),_xlpm.TextCell),""))</f>
        <v>ICE 8514</v>
      </c>
      <c r="X2827" s="60" t="str">
        <f>IF(A2827&lt;&gt;"",IFERROR(IF(FIND(" ",G2827)&gt;=1,MID(G2827,FIND(" ",G2827)+1,LEN(G2827)),""),""),"")</f>
        <v>8514</v>
      </c>
      <c r="AC2827" s="51">
        <f>IFERROR(VALUE(MID($C2827,1,2)),0)</f>
        <v>80</v>
      </c>
      <c r="AD2827" s="44">
        <f>IFERROR(VALUE(MID($C2827,4,3)),0)</f>
        <v>155</v>
      </c>
      <c r="AE2827" s="51">
        <f>VALUE(RIGHT("00"&amp;AC2827,2)&amp;RIGHT("000"&amp;AD2827,3))</f>
        <v>80155</v>
      </c>
    </row>
    <row r="2828" spans="1:31">
      <c r="A2828" s="60" t="str">
        <f>IF(G2828&amp;Q2828&lt;&gt;"",W2828&amp;Q2828,"")</f>
        <v>ICE 8515black</v>
      </c>
      <c r="B2828" s="60" t="str">
        <f>IF(C2828&lt;&gt;"",LEFT(C2828,9),"")</f>
        <v>80-157-10</v>
      </c>
      <c r="C2828" s="73" t="s">
        <v>7440</v>
      </c>
      <c r="D2828" s="73" t="s">
        <v>7441</v>
      </c>
      <c r="E2828" s="73" t="s">
        <v>931</v>
      </c>
      <c r="F2828" s="74">
        <v>0</v>
      </c>
      <c r="G2828" s="73" t="s">
        <v>7442</v>
      </c>
      <c r="H2828" s="73" t="s">
        <v>308</v>
      </c>
      <c r="I2828" s="73" t="s">
        <v>1328</v>
      </c>
      <c r="J2828" s="73" t="s">
        <v>342</v>
      </c>
      <c r="K2828" s="73" t="s">
        <v>387</v>
      </c>
      <c r="L2828" s="73" t="s">
        <v>3465</v>
      </c>
      <c r="M2828" s="73" t="s">
        <v>389</v>
      </c>
      <c r="N2828" s="73" t="s">
        <v>44</v>
      </c>
      <c r="O2828" s="73" t="s">
        <v>386</v>
      </c>
      <c r="P2828" s="73" t="s">
        <v>907</v>
      </c>
      <c r="Q2828" s="73" t="s">
        <v>928</v>
      </c>
      <c r="R2828" s="73" t="s">
        <v>53</v>
      </c>
      <c r="V2828" s="60" t="str">
        <f>W2828&amp;H2828</f>
        <v>ICE 8515черный / серый</v>
      </c>
      <c r="W2828" s="60" t="str">
        <f>_xlfn.LET(_xlpm.TextCell,TEXT(G2828,"###"),IF(_xlpm.TextCell&lt;&gt;"",IF(StyleSpaceSplit,IFERROR(IF(FIND(" ",_xlpm.TextCell)&gt;=1,MID(_xlpm.TextCell,1,FIND(" ",_xlpm.TextCell)-1),_xlpm.TextCell),_xlpm.TextCell),_xlpm.TextCell),""))</f>
        <v>ICE 8515</v>
      </c>
      <c r="X2828" s="60" t="str">
        <f>IF(A2828&lt;&gt;"",IFERROR(IF(FIND(" ",G2828)&gt;=1,MID(G2828,FIND(" ",G2828)+1,LEN(G2828)),""),""),"")</f>
        <v>8515</v>
      </c>
      <c r="AC2828" s="51">
        <f>IFERROR(VALUE(MID($C2828,1,2)),0)</f>
        <v>80</v>
      </c>
      <c r="AD2828" s="44">
        <f>IFERROR(VALUE(MID($C2828,4,3)),0)</f>
        <v>157</v>
      </c>
      <c r="AE2828" s="51">
        <f>VALUE(RIGHT("00"&amp;AC2828,2)&amp;RIGHT("000"&amp;AD2828,3))</f>
        <v>80157</v>
      </c>
    </row>
    <row r="2829" spans="1:31">
      <c r="A2829" s="60" t="str">
        <f>IF(G2829&amp;Q2829&lt;&gt;"",W2829&amp;Q2829,"")</f>
        <v>JANISbrown</v>
      </c>
      <c r="B2829" s="60" t="str">
        <f>IF(C2829&lt;&gt;"",LEFT(C2829,9),"")</f>
        <v>80-025-14</v>
      </c>
      <c r="C2829" s="73" t="s">
        <v>7729</v>
      </c>
      <c r="D2829" s="73" t="s">
        <v>7730</v>
      </c>
      <c r="E2829" s="73" t="s">
        <v>931</v>
      </c>
      <c r="F2829" s="74">
        <v>0</v>
      </c>
      <c r="G2829" s="73" t="s">
        <v>7731</v>
      </c>
      <c r="H2829" s="73" t="s">
        <v>86</v>
      </c>
      <c r="I2829" s="73" t="s">
        <v>7732</v>
      </c>
      <c r="J2829" s="73" t="s">
        <v>340</v>
      </c>
      <c r="K2829" s="73" t="s">
        <v>387</v>
      </c>
      <c r="L2829" s="73" t="s">
        <v>383</v>
      </c>
      <c r="M2829" s="73" t="s">
        <v>388</v>
      </c>
      <c r="O2829" s="73" t="s">
        <v>386</v>
      </c>
      <c r="P2829" s="73" t="s">
        <v>907</v>
      </c>
      <c r="Q2829" s="73" t="s">
        <v>1033</v>
      </c>
      <c r="R2829" s="73" t="s">
        <v>86</v>
      </c>
      <c r="V2829" s="60" t="str">
        <f>W2829&amp;H2829</f>
        <v>JANISкоричневый</v>
      </c>
      <c r="W2829" s="60" t="str">
        <f>_xlfn.LET(_xlpm.TextCell,TEXT(G2829,"###"),IF(_xlpm.TextCell&lt;&gt;"",IF(StyleSpaceSplit,IFERROR(IF(FIND(" ",_xlpm.TextCell)&gt;=1,MID(_xlpm.TextCell,1,FIND(" ",_xlpm.TextCell)-1),_xlpm.TextCell),_xlpm.TextCell),_xlpm.TextCell),""))</f>
        <v>JANIS</v>
      </c>
      <c r="X2829" s="60" t="str">
        <f>IF(A2829&lt;&gt;"",IFERROR(IF(FIND(" ",G2829)&gt;=1,MID(G2829,FIND(" ",G2829)+1,LEN(G2829)),""),""),"")</f>
        <v/>
      </c>
      <c r="AC2829" s="51">
        <f>IFERROR(VALUE(MID($C2829,1,2)),0)</f>
        <v>80</v>
      </c>
      <c r="AD2829" s="44">
        <f>IFERROR(VALUE(MID($C2829,4,3)),0)</f>
        <v>25</v>
      </c>
      <c r="AE2829" s="51">
        <f>VALUE(RIGHT("00"&amp;AC2829,2)&amp;RIGHT("000"&amp;AD2829,3))</f>
        <v>80025</v>
      </c>
    </row>
    <row r="2830" spans="1:31">
      <c r="A2830" s="60" t="str">
        <f>IF(G2830&amp;Q2830&lt;&gt;"",W2830&amp;Q2830,"")</f>
        <v>JONASbrown</v>
      </c>
      <c r="B2830" s="60" t="str">
        <f>IF(C2830&lt;&gt;"",LEFT(C2830,9),"")</f>
        <v>81-061-14</v>
      </c>
      <c r="C2830" s="73" t="s">
        <v>6902</v>
      </c>
      <c r="D2830" s="73" t="s">
        <v>6903</v>
      </c>
      <c r="E2830" s="73" t="s">
        <v>956</v>
      </c>
      <c r="F2830" s="74">
        <v>55</v>
      </c>
      <c r="G2830" s="73" t="s">
        <v>6898</v>
      </c>
      <c r="H2830" s="73" t="s">
        <v>86</v>
      </c>
      <c r="I2830" s="73" t="s">
        <v>3459</v>
      </c>
      <c r="J2830" s="73" t="s">
        <v>343</v>
      </c>
      <c r="K2830" s="73" t="s">
        <v>382</v>
      </c>
      <c r="L2830" s="73" t="s">
        <v>383</v>
      </c>
      <c r="M2830" s="73" t="s">
        <v>389</v>
      </c>
      <c r="N2830" s="73" t="s">
        <v>46</v>
      </c>
      <c r="O2830" s="73" t="s">
        <v>386</v>
      </c>
      <c r="P2830" s="73" t="s">
        <v>907</v>
      </c>
      <c r="Q2830" s="73" t="s">
        <v>1033</v>
      </c>
      <c r="R2830" s="73" t="s">
        <v>86</v>
      </c>
      <c r="V2830" s="60" t="str">
        <f>W2830&amp;H2830</f>
        <v>JONASкоричневый</v>
      </c>
      <c r="W2830" s="60" t="str">
        <f>_xlfn.LET(_xlpm.TextCell,TEXT(G2830,"###"),IF(_xlpm.TextCell&lt;&gt;"",IF(StyleSpaceSplit,IFERROR(IF(FIND(" ",_xlpm.TextCell)&gt;=1,MID(_xlpm.TextCell,1,FIND(" ",_xlpm.TextCell)-1),_xlpm.TextCell),_xlpm.TextCell),_xlpm.TextCell),""))</f>
        <v>JONAS</v>
      </c>
      <c r="X2830" s="60" t="str">
        <f>IF(A2830&lt;&gt;"",IFERROR(IF(FIND(" ",G2830)&gt;=1,MID(G2830,FIND(" ",G2830)+1,LEN(G2830)),""),""),"")</f>
        <v/>
      </c>
      <c r="AC2830" s="51">
        <f>IFERROR(VALUE(MID($C2830,1,2)),0)</f>
        <v>81</v>
      </c>
      <c r="AD2830" s="44">
        <f>IFERROR(VALUE(MID($C2830,4,3)),0)</f>
        <v>61</v>
      </c>
      <c r="AE2830" s="51">
        <f>VALUE(RIGHT("00"&amp;AC2830,2)&amp;RIGHT("000"&amp;AD2830,3))</f>
        <v>81061</v>
      </c>
    </row>
    <row r="2831" spans="1:31">
      <c r="A2831" s="60" t="str">
        <f>IF(G2831&amp;Q2831&lt;&gt;"",W2831&amp;Q2831,"")</f>
        <v>JONASbrown</v>
      </c>
      <c r="B2831" s="60" t="str">
        <f>IF(C2831&lt;&gt;"",LEFT(C2831,9),"")</f>
        <v>81-061-14</v>
      </c>
      <c r="C2831" s="73" t="s">
        <v>6904</v>
      </c>
      <c r="D2831" s="73" t="s">
        <v>6903</v>
      </c>
      <c r="E2831" s="73" t="s">
        <v>904</v>
      </c>
      <c r="F2831" s="74">
        <v>57</v>
      </c>
      <c r="G2831" s="73" t="s">
        <v>6898</v>
      </c>
      <c r="H2831" s="73" t="s">
        <v>86</v>
      </c>
      <c r="I2831" s="73" t="s">
        <v>3459</v>
      </c>
      <c r="J2831" s="73" t="s">
        <v>343</v>
      </c>
      <c r="K2831" s="73" t="s">
        <v>382</v>
      </c>
      <c r="L2831" s="73" t="s">
        <v>383</v>
      </c>
      <c r="M2831" s="73" t="s">
        <v>389</v>
      </c>
      <c r="N2831" s="73" t="s">
        <v>46</v>
      </c>
      <c r="O2831" s="73" t="s">
        <v>386</v>
      </c>
      <c r="P2831" s="73" t="s">
        <v>907</v>
      </c>
      <c r="Q2831" s="73" t="s">
        <v>1033</v>
      </c>
      <c r="R2831" s="73" t="s">
        <v>86</v>
      </c>
      <c r="V2831" s="60" t="str">
        <f>W2831&amp;H2831</f>
        <v>JONASкоричневый</v>
      </c>
      <c r="W2831" s="60" t="str">
        <f>_xlfn.LET(_xlpm.TextCell,TEXT(G2831,"###"),IF(_xlpm.TextCell&lt;&gt;"",IF(StyleSpaceSplit,IFERROR(IF(FIND(" ",_xlpm.TextCell)&gt;=1,MID(_xlpm.TextCell,1,FIND(" ",_xlpm.TextCell)-1),_xlpm.TextCell),_xlpm.TextCell),_xlpm.TextCell),""))</f>
        <v>JONAS</v>
      </c>
      <c r="X2831" s="60" t="str">
        <f>IF(A2831&lt;&gt;"",IFERROR(IF(FIND(" ",G2831)&gt;=1,MID(G2831,FIND(" ",G2831)+1,LEN(G2831)),""),""),"")</f>
        <v/>
      </c>
      <c r="AC2831" s="51">
        <f>IFERROR(VALUE(MID($C2831,1,2)),0)</f>
        <v>81</v>
      </c>
      <c r="AD2831" s="44">
        <f>IFERROR(VALUE(MID($C2831,4,3)),0)</f>
        <v>61</v>
      </c>
      <c r="AE2831" s="51">
        <f>VALUE(RIGHT("00"&amp;AC2831,2)&amp;RIGHT("000"&amp;AD2831,3))</f>
        <v>81061</v>
      </c>
    </row>
    <row r="2832" spans="1:31">
      <c r="A2832" s="60" t="str">
        <f>IF(G2832&amp;Q2832&lt;&gt;"",W2832&amp;Q2832,"")</f>
        <v>JONASbrown</v>
      </c>
      <c r="B2832" s="60" t="str">
        <f>IF(C2832&lt;&gt;"",LEFT(C2832,9),"")</f>
        <v>81-061-14</v>
      </c>
      <c r="C2832" s="73" t="s">
        <v>6905</v>
      </c>
      <c r="D2832" s="73" t="s">
        <v>6903</v>
      </c>
      <c r="E2832" s="73" t="s">
        <v>910</v>
      </c>
      <c r="F2832" s="74">
        <v>59</v>
      </c>
      <c r="G2832" s="73" t="s">
        <v>6898</v>
      </c>
      <c r="H2832" s="73" t="s">
        <v>86</v>
      </c>
      <c r="I2832" s="73" t="s">
        <v>3459</v>
      </c>
      <c r="J2832" s="73" t="s">
        <v>343</v>
      </c>
      <c r="K2832" s="73" t="s">
        <v>382</v>
      </c>
      <c r="L2832" s="73" t="s">
        <v>383</v>
      </c>
      <c r="M2832" s="73" t="s">
        <v>389</v>
      </c>
      <c r="N2832" s="73" t="s">
        <v>46</v>
      </c>
      <c r="O2832" s="73" t="s">
        <v>386</v>
      </c>
      <c r="P2832" s="73" t="s">
        <v>907</v>
      </c>
      <c r="Q2832" s="73" t="s">
        <v>1033</v>
      </c>
      <c r="R2832" s="73" t="s">
        <v>86</v>
      </c>
      <c r="V2832" s="60" t="str">
        <f>W2832&amp;H2832</f>
        <v>JONASкоричневый</v>
      </c>
      <c r="W2832" s="60" t="str">
        <f>_xlfn.LET(_xlpm.TextCell,TEXT(G2832,"###"),IF(_xlpm.TextCell&lt;&gt;"",IF(StyleSpaceSplit,IFERROR(IF(FIND(" ",_xlpm.TextCell)&gt;=1,MID(_xlpm.TextCell,1,FIND(" ",_xlpm.TextCell)-1),_xlpm.TextCell),_xlpm.TextCell),_xlpm.TextCell),""))</f>
        <v>JONAS</v>
      </c>
      <c r="X2832" s="60" t="str">
        <f>IF(A2832&lt;&gt;"",IFERROR(IF(FIND(" ",G2832)&gt;=1,MID(G2832,FIND(" ",G2832)+1,LEN(G2832)),""),""),"")</f>
        <v/>
      </c>
      <c r="AC2832" s="51">
        <f>IFERROR(VALUE(MID($C2832,1,2)),0)</f>
        <v>81</v>
      </c>
      <c r="AD2832" s="44">
        <f>IFERROR(VALUE(MID($C2832,4,3)),0)</f>
        <v>61</v>
      </c>
      <c r="AE2832" s="51">
        <f>VALUE(RIGHT("00"&amp;AC2832,2)&amp;RIGHT("000"&amp;AD2832,3))</f>
        <v>81061</v>
      </c>
    </row>
    <row r="2833" spans="1:31">
      <c r="A2833" s="60" t="str">
        <f>IF(G2833&amp;Q2833&lt;&gt;"",W2833&amp;Q2833,"")</f>
        <v>JONASbrown</v>
      </c>
      <c r="B2833" s="60" t="str">
        <f>IF(C2833&lt;&gt;"",LEFT(C2833,9),"")</f>
        <v>81-061-14</v>
      </c>
      <c r="C2833" s="73" t="s">
        <v>6906</v>
      </c>
      <c r="D2833" s="73" t="s">
        <v>6903</v>
      </c>
      <c r="E2833" s="73" t="s">
        <v>912</v>
      </c>
      <c r="F2833" s="74">
        <v>61</v>
      </c>
      <c r="G2833" s="73" t="s">
        <v>6898</v>
      </c>
      <c r="H2833" s="73" t="s">
        <v>86</v>
      </c>
      <c r="I2833" s="73" t="s">
        <v>3459</v>
      </c>
      <c r="J2833" s="73" t="s">
        <v>343</v>
      </c>
      <c r="K2833" s="73" t="s">
        <v>382</v>
      </c>
      <c r="L2833" s="73" t="s">
        <v>383</v>
      </c>
      <c r="M2833" s="73" t="s">
        <v>389</v>
      </c>
      <c r="N2833" s="73" t="s">
        <v>46</v>
      </c>
      <c r="O2833" s="73" t="s">
        <v>386</v>
      </c>
      <c r="P2833" s="73" t="s">
        <v>907</v>
      </c>
      <c r="Q2833" s="73" t="s">
        <v>1033</v>
      </c>
      <c r="R2833" s="73" t="s">
        <v>86</v>
      </c>
      <c r="V2833" s="60" t="str">
        <f>W2833&amp;H2833</f>
        <v>JONASкоричневый</v>
      </c>
      <c r="W2833" s="60" t="str">
        <f>_xlfn.LET(_xlpm.TextCell,TEXT(G2833,"###"),IF(_xlpm.TextCell&lt;&gt;"",IF(StyleSpaceSplit,IFERROR(IF(FIND(" ",_xlpm.TextCell)&gt;=1,MID(_xlpm.TextCell,1,FIND(" ",_xlpm.TextCell)-1),_xlpm.TextCell),_xlpm.TextCell),_xlpm.TextCell),""))</f>
        <v>JONAS</v>
      </c>
      <c r="X2833" s="60" t="str">
        <f>IF(A2833&lt;&gt;"",IFERROR(IF(FIND(" ",G2833)&gt;=1,MID(G2833,FIND(" ",G2833)+1,LEN(G2833)),""),""),"")</f>
        <v/>
      </c>
      <c r="AC2833" s="51">
        <f>IFERROR(VALUE(MID($C2833,1,2)),0)</f>
        <v>81</v>
      </c>
      <c r="AD2833" s="44">
        <f>IFERROR(VALUE(MID($C2833,4,3)),0)</f>
        <v>61</v>
      </c>
      <c r="AE2833" s="51">
        <f>VALUE(RIGHT("00"&amp;AC2833,2)&amp;RIGHT("000"&amp;AD2833,3))</f>
        <v>81061</v>
      </c>
    </row>
    <row r="2834" spans="1:31">
      <c r="A2834" s="60" t="str">
        <f>IF(G2834&amp;Q2834&lt;&gt;"",W2834&amp;Q2834,"")</f>
        <v>JONASgrey</v>
      </c>
      <c r="B2834" s="60" t="str">
        <f>IF(C2834&lt;&gt;"",LEFT(C2834,9),"")</f>
        <v>81-061-08</v>
      </c>
      <c r="C2834" s="73" t="s">
        <v>6896</v>
      </c>
      <c r="D2834" s="73" t="s">
        <v>6897</v>
      </c>
      <c r="E2834" s="73" t="s">
        <v>956</v>
      </c>
      <c r="F2834" s="74">
        <v>55</v>
      </c>
      <c r="G2834" s="73" t="s">
        <v>6898</v>
      </c>
      <c r="H2834" s="73" t="s">
        <v>83</v>
      </c>
      <c r="I2834" s="73" t="s">
        <v>3459</v>
      </c>
      <c r="J2834" s="73" t="s">
        <v>343</v>
      </c>
      <c r="K2834" s="73" t="s">
        <v>382</v>
      </c>
      <c r="L2834" s="73" t="s">
        <v>383</v>
      </c>
      <c r="M2834" s="73" t="s">
        <v>389</v>
      </c>
      <c r="N2834" s="73" t="s">
        <v>46</v>
      </c>
      <c r="O2834" s="73" t="s">
        <v>386</v>
      </c>
      <c r="P2834" s="73" t="s">
        <v>907</v>
      </c>
      <c r="Q2834" s="73" t="s">
        <v>917</v>
      </c>
      <c r="R2834" s="73" t="s">
        <v>83</v>
      </c>
      <c r="V2834" s="60" t="str">
        <f>W2834&amp;H2834</f>
        <v>JONASсерый</v>
      </c>
      <c r="W2834" s="60" t="str">
        <f>_xlfn.LET(_xlpm.TextCell,TEXT(G2834,"###"),IF(_xlpm.TextCell&lt;&gt;"",IF(StyleSpaceSplit,IFERROR(IF(FIND(" ",_xlpm.TextCell)&gt;=1,MID(_xlpm.TextCell,1,FIND(" ",_xlpm.TextCell)-1),_xlpm.TextCell),_xlpm.TextCell),_xlpm.TextCell),""))</f>
        <v>JONAS</v>
      </c>
      <c r="X2834" s="60" t="str">
        <f>IF(A2834&lt;&gt;"",IFERROR(IF(FIND(" ",G2834)&gt;=1,MID(G2834,FIND(" ",G2834)+1,LEN(G2834)),""),""),"")</f>
        <v/>
      </c>
      <c r="AC2834" s="51">
        <f>IFERROR(VALUE(MID($C2834,1,2)),0)</f>
        <v>81</v>
      </c>
      <c r="AD2834" s="44">
        <f>IFERROR(VALUE(MID($C2834,4,3)),0)</f>
        <v>61</v>
      </c>
      <c r="AE2834" s="51">
        <f>VALUE(RIGHT("00"&amp;AC2834,2)&amp;RIGHT("000"&amp;AD2834,3))</f>
        <v>81061</v>
      </c>
    </row>
    <row r="2835" spans="1:31">
      <c r="A2835" s="60" t="str">
        <f>IF(G2835&amp;Q2835&lt;&gt;"",W2835&amp;Q2835,"")</f>
        <v>JONASgrey</v>
      </c>
      <c r="B2835" s="60" t="str">
        <f>IF(C2835&lt;&gt;"",LEFT(C2835,9),"")</f>
        <v>81-061-08</v>
      </c>
      <c r="C2835" s="73" t="s">
        <v>6899</v>
      </c>
      <c r="D2835" s="73" t="s">
        <v>6897</v>
      </c>
      <c r="E2835" s="73" t="s">
        <v>904</v>
      </c>
      <c r="F2835" s="74">
        <v>57</v>
      </c>
      <c r="G2835" s="73" t="s">
        <v>6898</v>
      </c>
      <c r="H2835" s="73" t="s">
        <v>83</v>
      </c>
      <c r="I2835" s="73" t="s">
        <v>3459</v>
      </c>
      <c r="J2835" s="73" t="s">
        <v>343</v>
      </c>
      <c r="K2835" s="73" t="s">
        <v>382</v>
      </c>
      <c r="L2835" s="73" t="s">
        <v>383</v>
      </c>
      <c r="M2835" s="73" t="s">
        <v>389</v>
      </c>
      <c r="N2835" s="73" t="s">
        <v>46</v>
      </c>
      <c r="O2835" s="73" t="s">
        <v>386</v>
      </c>
      <c r="P2835" s="73" t="s">
        <v>907</v>
      </c>
      <c r="Q2835" s="73" t="s">
        <v>917</v>
      </c>
      <c r="R2835" s="73" t="s">
        <v>83</v>
      </c>
      <c r="V2835" s="60" t="str">
        <f>W2835&amp;H2835</f>
        <v>JONASсерый</v>
      </c>
      <c r="W2835" s="60" t="str">
        <f>_xlfn.LET(_xlpm.TextCell,TEXT(G2835,"###"),IF(_xlpm.TextCell&lt;&gt;"",IF(StyleSpaceSplit,IFERROR(IF(FIND(" ",_xlpm.TextCell)&gt;=1,MID(_xlpm.TextCell,1,FIND(" ",_xlpm.TextCell)-1),_xlpm.TextCell),_xlpm.TextCell),_xlpm.TextCell),""))</f>
        <v>JONAS</v>
      </c>
      <c r="X2835" s="60" t="str">
        <f>IF(A2835&lt;&gt;"",IFERROR(IF(FIND(" ",G2835)&gt;=1,MID(G2835,FIND(" ",G2835)+1,LEN(G2835)),""),""),"")</f>
        <v/>
      </c>
      <c r="AC2835" s="51">
        <f>IFERROR(VALUE(MID($C2835,1,2)),0)</f>
        <v>81</v>
      </c>
      <c r="AD2835" s="44">
        <f>IFERROR(VALUE(MID($C2835,4,3)),0)</f>
        <v>61</v>
      </c>
      <c r="AE2835" s="51">
        <f>VALUE(RIGHT("00"&amp;AC2835,2)&amp;RIGHT("000"&amp;AD2835,3))</f>
        <v>81061</v>
      </c>
    </row>
    <row r="2836" spans="1:31">
      <c r="A2836" s="60" t="str">
        <f>IF(G2836&amp;Q2836&lt;&gt;"",W2836&amp;Q2836,"")</f>
        <v>JONASgrey</v>
      </c>
      <c r="B2836" s="60" t="str">
        <f>IF(C2836&lt;&gt;"",LEFT(C2836,9),"")</f>
        <v>81-061-08</v>
      </c>
      <c r="C2836" s="73" t="s">
        <v>6900</v>
      </c>
      <c r="D2836" s="73" t="s">
        <v>6897</v>
      </c>
      <c r="E2836" s="73" t="s">
        <v>910</v>
      </c>
      <c r="F2836" s="74">
        <v>59</v>
      </c>
      <c r="G2836" s="73" t="s">
        <v>6898</v>
      </c>
      <c r="H2836" s="73" t="s">
        <v>83</v>
      </c>
      <c r="I2836" s="73" t="s">
        <v>3459</v>
      </c>
      <c r="J2836" s="73" t="s">
        <v>343</v>
      </c>
      <c r="K2836" s="73" t="s">
        <v>382</v>
      </c>
      <c r="L2836" s="73" t="s">
        <v>383</v>
      </c>
      <c r="M2836" s="73" t="s">
        <v>389</v>
      </c>
      <c r="N2836" s="73" t="s">
        <v>46</v>
      </c>
      <c r="O2836" s="73" t="s">
        <v>386</v>
      </c>
      <c r="P2836" s="73" t="s">
        <v>907</v>
      </c>
      <c r="Q2836" s="73" t="s">
        <v>917</v>
      </c>
      <c r="R2836" s="73" t="s">
        <v>83</v>
      </c>
      <c r="V2836" s="60" t="str">
        <f>W2836&amp;H2836</f>
        <v>JONASсерый</v>
      </c>
      <c r="W2836" s="60" t="str">
        <f>_xlfn.LET(_xlpm.TextCell,TEXT(G2836,"###"),IF(_xlpm.TextCell&lt;&gt;"",IF(StyleSpaceSplit,IFERROR(IF(FIND(" ",_xlpm.TextCell)&gt;=1,MID(_xlpm.TextCell,1,FIND(" ",_xlpm.TextCell)-1),_xlpm.TextCell),_xlpm.TextCell),_xlpm.TextCell),""))</f>
        <v>JONAS</v>
      </c>
      <c r="X2836" s="60" t="str">
        <f>IF(A2836&lt;&gt;"",IFERROR(IF(FIND(" ",G2836)&gt;=1,MID(G2836,FIND(" ",G2836)+1,LEN(G2836)),""),""),"")</f>
        <v/>
      </c>
      <c r="AC2836" s="51">
        <f>IFERROR(VALUE(MID($C2836,1,2)),0)</f>
        <v>81</v>
      </c>
      <c r="AD2836" s="44">
        <f>IFERROR(VALUE(MID($C2836,4,3)),0)</f>
        <v>61</v>
      </c>
      <c r="AE2836" s="51">
        <f>VALUE(RIGHT("00"&amp;AC2836,2)&amp;RIGHT("000"&amp;AD2836,3))</f>
        <v>81061</v>
      </c>
    </row>
    <row r="2837" spans="1:31">
      <c r="A2837" s="60" t="str">
        <f>IF(G2837&amp;Q2837&lt;&gt;"",W2837&amp;Q2837,"")</f>
        <v>JONASgrey</v>
      </c>
      <c r="B2837" s="60" t="str">
        <f>IF(C2837&lt;&gt;"",LEFT(C2837,9),"")</f>
        <v>81-061-08</v>
      </c>
      <c r="C2837" s="73" t="s">
        <v>6901</v>
      </c>
      <c r="D2837" s="73" t="s">
        <v>6897</v>
      </c>
      <c r="E2837" s="73" t="s">
        <v>912</v>
      </c>
      <c r="F2837" s="74">
        <v>61</v>
      </c>
      <c r="G2837" s="73" t="s">
        <v>6898</v>
      </c>
      <c r="H2837" s="73" t="s">
        <v>83</v>
      </c>
      <c r="I2837" s="73" t="s">
        <v>3459</v>
      </c>
      <c r="J2837" s="73" t="s">
        <v>343</v>
      </c>
      <c r="K2837" s="73" t="s">
        <v>382</v>
      </c>
      <c r="L2837" s="73" t="s">
        <v>383</v>
      </c>
      <c r="M2837" s="73" t="s">
        <v>389</v>
      </c>
      <c r="N2837" s="73" t="s">
        <v>46</v>
      </c>
      <c r="O2837" s="73" t="s">
        <v>386</v>
      </c>
      <c r="P2837" s="73" t="s">
        <v>907</v>
      </c>
      <c r="Q2837" s="73" t="s">
        <v>917</v>
      </c>
      <c r="R2837" s="73" t="s">
        <v>83</v>
      </c>
      <c r="V2837" s="60" t="str">
        <f>W2837&amp;H2837</f>
        <v>JONASсерый</v>
      </c>
      <c r="W2837" s="60" t="str">
        <f>_xlfn.LET(_xlpm.TextCell,TEXT(G2837,"###"),IF(_xlpm.TextCell&lt;&gt;"",IF(StyleSpaceSplit,IFERROR(IF(FIND(" ",_xlpm.TextCell)&gt;=1,MID(_xlpm.TextCell,1,FIND(" ",_xlpm.TextCell)-1),_xlpm.TextCell),_xlpm.TextCell),_xlpm.TextCell),""))</f>
        <v>JONAS</v>
      </c>
      <c r="X2837" s="60" t="str">
        <f>IF(A2837&lt;&gt;"",IFERROR(IF(FIND(" ",G2837)&gt;=1,MID(G2837,FIND(" ",G2837)+1,LEN(G2837)),""),""),"")</f>
        <v/>
      </c>
      <c r="AC2837" s="51">
        <f>IFERROR(VALUE(MID($C2837,1,2)),0)</f>
        <v>81</v>
      </c>
      <c r="AD2837" s="44">
        <f>IFERROR(VALUE(MID($C2837,4,3)),0)</f>
        <v>61</v>
      </c>
      <c r="AE2837" s="51">
        <f>VALUE(RIGHT("00"&amp;AC2837,2)&amp;RIGHT("000"&amp;AD2837,3))</f>
        <v>81061</v>
      </c>
    </row>
    <row r="2838" spans="1:31">
      <c r="A2838" s="60" t="str">
        <f>IF(G2838&amp;Q2838&lt;&gt;"",W2838&amp;Q2838,"")</f>
        <v>JUSTIN 4130charcoal</v>
      </c>
      <c r="B2838" s="60" t="str">
        <f>IF(C2838&lt;&gt;"",LEFT(C2838,9),"")</f>
        <v>80-876-05</v>
      </c>
      <c r="C2838" s="73" t="s">
        <v>5163</v>
      </c>
      <c r="D2838" s="73" t="s">
        <v>5164</v>
      </c>
      <c r="E2838" s="73" t="s">
        <v>931</v>
      </c>
      <c r="F2838" s="74">
        <v>0</v>
      </c>
      <c r="G2838" s="73" t="s">
        <v>5165</v>
      </c>
      <c r="H2838" s="73" t="s">
        <v>277</v>
      </c>
      <c r="I2838" s="73" t="s">
        <v>1631</v>
      </c>
      <c r="J2838" s="73" t="s">
        <v>340</v>
      </c>
      <c r="K2838" s="73" t="s">
        <v>382</v>
      </c>
      <c r="L2838" s="73" t="s">
        <v>383</v>
      </c>
      <c r="M2838" s="73" t="s">
        <v>389</v>
      </c>
      <c r="O2838" s="73" t="s">
        <v>386</v>
      </c>
      <c r="P2838" s="73" t="s">
        <v>907</v>
      </c>
      <c r="Q2838" s="73" t="s">
        <v>1710</v>
      </c>
      <c r="R2838" s="73" t="s">
        <v>83</v>
      </c>
      <c r="V2838" s="60" t="str">
        <f>W2838&amp;H2838</f>
        <v>JUSTIN 4130темно-серый</v>
      </c>
      <c r="W2838" s="60" t="str">
        <f>_xlfn.LET(_xlpm.TextCell,TEXT(G2838,"###"),IF(_xlpm.TextCell&lt;&gt;"",IF(StyleSpaceSplit,IFERROR(IF(FIND(" ",_xlpm.TextCell)&gt;=1,MID(_xlpm.TextCell,1,FIND(" ",_xlpm.TextCell)-1),_xlpm.TextCell),_xlpm.TextCell),_xlpm.TextCell),""))</f>
        <v>JUSTIN 4130</v>
      </c>
      <c r="X2838" s="60" t="str">
        <f>IF(A2838&lt;&gt;"",IFERROR(IF(FIND(" ",G2838)&gt;=1,MID(G2838,FIND(" ",G2838)+1,LEN(G2838)),""),""),"")</f>
        <v>4130</v>
      </c>
      <c r="AC2838" s="51">
        <f>IFERROR(VALUE(MID($C2838,1,2)),0)</f>
        <v>80</v>
      </c>
      <c r="AD2838" s="44">
        <f>IFERROR(VALUE(MID($C2838,4,3)),0)</f>
        <v>876</v>
      </c>
      <c r="AE2838" s="51">
        <f>VALUE(RIGHT("00"&amp;AC2838,2)&amp;RIGHT("000"&amp;AD2838,3))</f>
        <v>80876</v>
      </c>
    </row>
    <row r="2839" spans="1:31">
      <c r="A2839" s="60" t="str">
        <f>IF(G2839&amp;Q2839&lt;&gt;"",W2839&amp;Q2839,"")</f>
        <v>JUSTIN 8100putty</v>
      </c>
      <c r="B2839" s="60" t="str">
        <f>IF(C2839&lt;&gt;"",LEFT(C2839,9),"")</f>
        <v>80-317-02</v>
      </c>
      <c r="C2839" s="73" t="s">
        <v>3155</v>
      </c>
      <c r="D2839" s="73" t="s">
        <v>3156</v>
      </c>
      <c r="E2839" s="73" t="s">
        <v>931</v>
      </c>
      <c r="F2839" s="74">
        <v>0</v>
      </c>
      <c r="G2839" s="73" t="s">
        <v>1513</v>
      </c>
      <c r="H2839" s="73" t="s">
        <v>63</v>
      </c>
      <c r="I2839" s="73" t="s">
        <v>1498</v>
      </c>
      <c r="J2839" s="73" t="s">
        <v>342</v>
      </c>
      <c r="K2839" s="73" t="s">
        <v>387</v>
      </c>
      <c r="L2839" s="73" t="s">
        <v>383</v>
      </c>
      <c r="M2839" s="73" t="s">
        <v>389</v>
      </c>
      <c r="N2839" s="73" t="s">
        <v>44</v>
      </c>
      <c r="O2839" s="73" t="s">
        <v>386</v>
      </c>
      <c r="P2839" s="73" t="s">
        <v>907</v>
      </c>
      <c r="Q2839" s="73" t="s">
        <v>1539</v>
      </c>
      <c r="R2839" s="73" t="s">
        <v>63</v>
      </c>
      <c r="V2839" s="60" t="str">
        <f>W2839&amp;H2839</f>
        <v>JUSTIN 8100бежевый</v>
      </c>
      <c r="W2839" s="60" t="str">
        <f>_xlfn.LET(_xlpm.TextCell,TEXT(G2839,"###"),IF(_xlpm.TextCell&lt;&gt;"",IF(StyleSpaceSplit,IFERROR(IF(FIND(" ",_xlpm.TextCell)&gt;=1,MID(_xlpm.TextCell,1,FIND(" ",_xlpm.TextCell)-1),_xlpm.TextCell),_xlpm.TextCell),_xlpm.TextCell),""))</f>
        <v>JUSTIN 8100</v>
      </c>
      <c r="X2839" s="60" t="str">
        <f>IF(A2839&lt;&gt;"",IFERROR(IF(FIND(" ",G2839)&gt;=1,MID(G2839,FIND(" ",G2839)+1,LEN(G2839)),""),""),"")</f>
        <v>8100</v>
      </c>
      <c r="AC2839" s="51">
        <f>IFERROR(VALUE(MID($C2839,1,2)),0)</f>
        <v>80</v>
      </c>
      <c r="AD2839" s="44">
        <f>IFERROR(VALUE(MID($C2839,4,3)),0)</f>
        <v>317</v>
      </c>
      <c r="AE2839" s="51">
        <f>VALUE(RIGHT("00"&amp;AC2839,2)&amp;RIGHT("000"&amp;AD2839,3))</f>
        <v>80317</v>
      </c>
    </row>
    <row r="2840" spans="1:31">
      <c r="A2840" s="60" t="str">
        <f>IF(G2840&amp;Q2840&lt;&gt;"",W2840&amp;Q2840,"")</f>
        <v>JUSTIN 8100offwhite</v>
      </c>
      <c r="B2840" s="60" t="str">
        <f>IF(C2840&lt;&gt;"",LEFT(C2840,9),"")</f>
        <v>80-317-17</v>
      </c>
      <c r="C2840" s="73" t="s">
        <v>3151</v>
      </c>
      <c r="D2840" s="73" t="s">
        <v>3152</v>
      </c>
      <c r="E2840" s="73" t="s">
        <v>931</v>
      </c>
      <c r="F2840" s="74">
        <v>0</v>
      </c>
      <c r="G2840" s="73" t="s">
        <v>1513</v>
      </c>
      <c r="H2840" s="73" t="s">
        <v>57</v>
      </c>
      <c r="I2840" s="73" t="s">
        <v>1498</v>
      </c>
      <c r="J2840" s="73" t="s">
        <v>342</v>
      </c>
      <c r="K2840" s="73" t="s">
        <v>387</v>
      </c>
      <c r="L2840" s="73" t="s">
        <v>383</v>
      </c>
      <c r="M2840" s="73" t="s">
        <v>389</v>
      </c>
      <c r="N2840" s="73" t="s">
        <v>44</v>
      </c>
      <c r="O2840" s="73" t="s">
        <v>386</v>
      </c>
      <c r="P2840" s="73" t="s">
        <v>907</v>
      </c>
      <c r="Q2840" s="73" t="s">
        <v>1898</v>
      </c>
      <c r="R2840" s="73" t="s">
        <v>57</v>
      </c>
      <c r="V2840" s="60" t="str">
        <f>W2840&amp;H2840</f>
        <v>JUSTIN 8100белый</v>
      </c>
      <c r="W2840" s="60" t="str">
        <f>_xlfn.LET(_xlpm.TextCell,TEXT(G2840,"###"),IF(_xlpm.TextCell&lt;&gt;"",IF(StyleSpaceSplit,IFERROR(IF(FIND(" ",_xlpm.TextCell)&gt;=1,MID(_xlpm.TextCell,1,FIND(" ",_xlpm.TextCell)-1),_xlpm.TextCell),_xlpm.TextCell),_xlpm.TextCell),""))</f>
        <v>JUSTIN 8100</v>
      </c>
      <c r="X2840" s="60" t="str">
        <f>IF(A2840&lt;&gt;"",IFERROR(IF(FIND(" ",G2840)&gt;=1,MID(G2840,FIND(" ",G2840)+1,LEN(G2840)),""),""),"")</f>
        <v>8100</v>
      </c>
      <c r="AC2840" s="51">
        <f>IFERROR(VALUE(MID($C2840,1,2)),0)</f>
        <v>80</v>
      </c>
      <c r="AD2840" s="44">
        <f>IFERROR(VALUE(MID($C2840,4,3)),0)</f>
        <v>317</v>
      </c>
      <c r="AE2840" s="51">
        <f>VALUE(RIGHT("00"&amp;AC2840,2)&amp;RIGHT("000"&amp;AD2840,3))</f>
        <v>80317</v>
      </c>
    </row>
    <row r="2841" spans="1:31">
      <c r="A2841" s="60" t="str">
        <f>IF(G2841&amp;Q2841&lt;&gt;"",W2841&amp;Q2841,"")</f>
        <v>JUSTIN 8100raspberry</v>
      </c>
      <c r="B2841" s="60" t="str">
        <f>IF(C2841&lt;&gt;"",LEFT(C2841,9),"")</f>
        <v>80-317-34</v>
      </c>
      <c r="C2841" s="73" t="s">
        <v>1511</v>
      </c>
      <c r="D2841" s="73" t="s">
        <v>1512</v>
      </c>
      <c r="E2841" s="73" t="s">
        <v>931</v>
      </c>
      <c r="F2841" s="74">
        <v>0</v>
      </c>
      <c r="G2841" s="73" t="s">
        <v>1513</v>
      </c>
      <c r="H2841" s="73" t="s">
        <v>68</v>
      </c>
      <c r="I2841" s="73" t="s">
        <v>1498</v>
      </c>
      <c r="J2841" s="73" t="s">
        <v>342</v>
      </c>
      <c r="K2841" s="73" t="s">
        <v>387</v>
      </c>
      <c r="L2841" s="73" t="s">
        <v>383</v>
      </c>
      <c r="M2841" s="73" t="s">
        <v>389</v>
      </c>
      <c r="N2841" s="73" t="s">
        <v>44</v>
      </c>
      <c r="O2841" s="73" t="s">
        <v>386</v>
      </c>
      <c r="P2841" s="73" t="s">
        <v>907</v>
      </c>
      <c r="Q2841" s="73" t="s">
        <v>1514</v>
      </c>
      <c r="R2841" s="73" t="s">
        <v>68</v>
      </c>
      <c r="V2841" s="60" t="str">
        <f>W2841&amp;H2841</f>
        <v>JUSTIN 8100розовый</v>
      </c>
      <c r="W2841" s="60" t="str">
        <f>_xlfn.LET(_xlpm.TextCell,TEXT(G2841,"###"),IF(_xlpm.TextCell&lt;&gt;"",IF(StyleSpaceSplit,IFERROR(IF(FIND(" ",_xlpm.TextCell)&gt;=1,MID(_xlpm.TextCell,1,FIND(" ",_xlpm.TextCell)-1),_xlpm.TextCell),_xlpm.TextCell),_xlpm.TextCell),""))</f>
        <v>JUSTIN 8100</v>
      </c>
      <c r="X2841" s="60" t="str">
        <f>IF(A2841&lt;&gt;"",IFERROR(IF(FIND(" ",G2841)&gt;=1,MID(G2841,FIND(" ",G2841)+1,LEN(G2841)),""),""),"")</f>
        <v>8100</v>
      </c>
      <c r="AC2841" s="51">
        <f>IFERROR(VALUE(MID($C2841,1,2)),0)</f>
        <v>80</v>
      </c>
      <c r="AD2841" s="44">
        <f>IFERROR(VALUE(MID($C2841,4,3)),0)</f>
        <v>317</v>
      </c>
      <c r="AE2841" s="51">
        <f>VALUE(RIGHT("00"&amp;AC2841,2)&amp;RIGHT("000"&amp;AD2841,3))</f>
        <v>80317</v>
      </c>
    </row>
    <row r="2842" spans="1:31">
      <c r="A2842" s="60" t="str">
        <f>IF(G2842&amp;Q2842&lt;&gt;"",W2842&amp;Q2842,"")</f>
        <v>JUSTIN 8100taupe</v>
      </c>
      <c r="B2842" s="60" t="str">
        <f>IF(C2842&lt;&gt;"",LEFT(C2842,9),"")</f>
        <v>80-317-15</v>
      </c>
      <c r="C2842" s="73" t="s">
        <v>3157</v>
      </c>
      <c r="D2842" s="73" t="s">
        <v>3158</v>
      </c>
      <c r="E2842" s="73" t="s">
        <v>931</v>
      </c>
      <c r="F2842" s="74">
        <v>0</v>
      </c>
      <c r="G2842" s="73" t="s">
        <v>1513</v>
      </c>
      <c r="H2842" s="73" t="s">
        <v>226</v>
      </c>
      <c r="I2842" s="73" t="s">
        <v>1498</v>
      </c>
      <c r="J2842" s="73" t="s">
        <v>342</v>
      </c>
      <c r="K2842" s="73" t="s">
        <v>387</v>
      </c>
      <c r="L2842" s="73" t="s">
        <v>383</v>
      </c>
      <c r="M2842" s="73" t="s">
        <v>389</v>
      </c>
      <c r="N2842" s="73" t="s">
        <v>44</v>
      </c>
      <c r="O2842" s="73" t="s">
        <v>386</v>
      </c>
      <c r="P2842" s="73" t="s">
        <v>907</v>
      </c>
      <c r="Q2842" s="73" t="s">
        <v>1291</v>
      </c>
      <c r="R2842" s="73" t="s">
        <v>86</v>
      </c>
      <c r="V2842" s="60" t="str">
        <f>W2842&amp;H2842</f>
        <v>JUSTIN 8100светло-коричневый</v>
      </c>
      <c r="W2842" s="60" t="str">
        <f>_xlfn.LET(_xlpm.TextCell,TEXT(G2842,"###"),IF(_xlpm.TextCell&lt;&gt;"",IF(StyleSpaceSplit,IFERROR(IF(FIND(" ",_xlpm.TextCell)&gt;=1,MID(_xlpm.TextCell,1,FIND(" ",_xlpm.TextCell)-1),_xlpm.TextCell),_xlpm.TextCell),_xlpm.TextCell),""))</f>
        <v>JUSTIN 8100</v>
      </c>
      <c r="X2842" s="60" t="str">
        <f>IF(A2842&lt;&gt;"",IFERROR(IF(FIND(" ",G2842)&gt;=1,MID(G2842,FIND(" ",G2842)+1,LEN(G2842)),""),""),"")</f>
        <v>8100</v>
      </c>
      <c r="AC2842" s="51">
        <f>IFERROR(VALUE(MID($C2842,1,2)),0)</f>
        <v>80</v>
      </c>
      <c r="AD2842" s="44">
        <f>IFERROR(VALUE(MID($C2842,4,3)),0)</f>
        <v>317</v>
      </c>
      <c r="AE2842" s="51">
        <f>VALUE(RIGHT("00"&amp;AC2842,2)&amp;RIGHT("000"&amp;AD2842,3))</f>
        <v>80317</v>
      </c>
    </row>
    <row r="2843" spans="1:31">
      <c r="A2843" s="60" t="str">
        <f>IF(G2843&amp;Q2843&lt;&gt;"",W2843&amp;Q2843,"")</f>
        <v>JUSTIN 8100pink</v>
      </c>
      <c r="B2843" s="60" t="str">
        <f>IF(C2843&lt;&gt;"",LEFT(C2843,9),"")</f>
        <v>80-317-86</v>
      </c>
      <c r="C2843" s="73" t="s">
        <v>5166</v>
      </c>
      <c r="D2843" s="73" t="s">
        <v>5167</v>
      </c>
      <c r="E2843" s="73" t="s">
        <v>931</v>
      </c>
      <c r="F2843" s="74">
        <v>0</v>
      </c>
      <c r="G2843" s="73" t="s">
        <v>1513</v>
      </c>
      <c r="H2843" s="73" t="s">
        <v>230</v>
      </c>
      <c r="I2843" s="73" t="s">
        <v>1644</v>
      </c>
      <c r="J2843" s="73" t="s">
        <v>342</v>
      </c>
      <c r="K2843" s="73" t="s">
        <v>387</v>
      </c>
      <c r="L2843" s="73" t="s">
        <v>383</v>
      </c>
      <c r="M2843" s="73" t="s">
        <v>389</v>
      </c>
      <c r="N2843" s="73" t="s">
        <v>44</v>
      </c>
      <c r="O2843" s="73" t="s">
        <v>386</v>
      </c>
      <c r="P2843" s="73" t="s">
        <v>907</v>
      </c>
      <c r="Q2843" s="73" t="s">
        <v>1119</v>
      </c>
      <c r="R2843" s="73" t="s">
        <v>68</v>
      </c>
      <c r="V2843" s="60" t="str">
        <f>W2843&amp;H2843</f>
        <v>JUSTIN 8100светло-розовый</v>
      </c>
      <c r="W2843" s="60" t="str">
        <f>_xlfn.LET(_xlpm.TextCell,TEXT(G2843,"###"),IF(_xlpm.TextCell&lt;&gt;"",IF(StyleSpaceSplit,IFERROR(IF(FIND(" ",_xlpm.TextCell)&gt;=1,MID(_xlpm.TextCell,1,FIND(" ",_xlpm.TextCell)-1),_xlpm.TextCell),_xlpm.TextCell),_xlpm.TextCell),""))</f>
        <v>JUSTIN 8100</v>
      </c>
      <c r="X2843" s="60" t="str">
        <f>IF(A2843&lt;&gt;"",IFERROR(IF(FIND(" ",G2843)&gt;=1,MID(G2843,FIND(" ",G2843)+1,LEN(G2843)),""),""),"")</f>
        <v>8100</v>
      </c>
      <c r="AC2843" s="51">
        <f>IFERROR(VALUE(MID($C2843,1,2)),0)</f>
        <v>80</v>
      </c>
      <c r="AD2843" s="44">
        <f>IFERROR(VALUE(MID($C2843,4,3)),0)</f>
        <v>317</v>
      </c>
      <c r="AE2843" s="51">
        <f>VALUE(RIGHT("00"&amp;AC2843,2)&amp;RIGHT("000"&amp;AD2843,3))</f>
        <v>80317</v>
      </c>
    </row>
    <row r="2844" spans="1:31">
      <c r="A2844" s="60" t="str">
        <f>IF(G2844&amp;Q2844&lt;&gt;"",W2844&amp;Q2844,"")</f>
        <v>JUSTIN 8100pearl</v>
      </c>
      <c r="B2844" s="60" t="str">
        <f>IF(C2844&lt;&gt;"",LEFT(C2844,9),"")</f>
        <v>80-317-01</v>
      </c>
      <c r="C2844" s="73" t="s">
        <v>3153</v>
      </c>
      <c r="D2844" s="73" t="s">
        <v>3154</v>
      </c>
      <c r="E2844" s="73" t="s">
        <v>931</v>
      </c>
      <c r="F2844" s="74">
        <v>0</v>
      </c>
      <c r="G2844" s="73" t="s">
        <v>1513</v>
      </c>
      <c r="H2844" s="73" t="s">
        <v>231</v>
      </c>
      <c r="I2844" s="73" t="s">
        <v>1498</v>
      </c>
      <c r="J2844" s="73" t="s">
        <v>342</v>
      </c>
      <c r="K2844" s="73" t="s">
        <v>387</v>
      </c>
      <c r="L2844" s="73" t="s">
        <v>383</v>
      </c>
      <c r="M2844" s="73" t="s">
        <v>389</v>
      </c>
      <c r="N2844" s="73" t="s">
        <v>44</v>
      </c>
      <c r="O2844" s="73" t="s">
        <v>386</v>
      </c>
      <c r="P2844" s="73" t="s">
        <v>907</v>
      </c>
      <c r="Q2844" s="73" t="s">
        <v>2069</v>
      </c>
      <c r="R2844" s="73" t="s">
        <v>83</v>
      </c>
      <c r="V2844" s="60" t="str">
        <f>W2844&amp;H2844</f>
        <v>JUSTIN 8100светло-серый</v>
      </c>
      <c r="W2844" s="60" t="str">
        <f>_xlfn.LET(_xlpm.TextCell,TEXT(G2844,"###"),IF(_xlpm.TextCell&lt;&gt;"",IF(StyleSpaceSplit,IFERROR(IF(FIND(" ",_xlpm.TextCell)&gt;=1,MID(_xlpm.TextCell,1,FIND(" ",_xlpm.TextCell)-1),_xlpm.TextCell),_xlpm.TextCell),_xlpm.TextCell),""))</f>
        <v>JUSTIN 8100</v>
      </c>
      <c r="X2844" s="60" t="str">
        <f>IF(A2844&lt;&gt;"",IFERROR(IF(FIND(" ",G2844)&gt;=1,MID(G2844,FIND(" ",G2844)+1,LEN(G2844)),""),""),"")</f>
        <v>8100</v>
      </c>
      <c r="AC2844" s="51">
        <f>IFERROR(VALUE(MID($C2844,1,2)),0)</f>
        <v>80</v>
      </c>
      <c r="AD2844" s="44">
        <f>IFERROR(VALUE(MID($C2844,4,3)),0)</f>
        <v>317</v>
      </c>
      <c r="AE2844" s="51">
        <f>VALUE(RIGHT("00"&amp;AC2844,2)&amp;RIGHT("000"&amp;AD2844,3))</f>
        <v>80317</v>
      </c>
    </row>
    <row r="2845" spans="1:31">
      <c r="A2845" s="60" t="str">
        <f>IF(G2845&amp;Q2845&lt;&gt;"",W2845&amp;Q2845,"")</f>
        <v>JUSTIN 8100petrol</v>
      </c>
      <c r="B2845" s="60" t="str">
        <f>IF(C2845&lt;&gt;"",LEFT(C2845,9),"")</f>
        <v>80-317-06</v>
      </c>
      <c r="C2845" s="73" t="s">
        <v>3720</v>
      </c>
      <c r="D2845" s="73" t="s">
        <v>3721</v>
      </c>
      <c r="E2845" s="73" t="s">
        <v>931</v>
      </c>
      <c r="F2845" s="74">
        <v>0</v>
      </c>
      <c r="G2845" s="73" t="s">
        <v>1513</v>
      </c>
      <c r="H2845" s="73" t="s">
        <v>71</v>
      </c>
      <c r="I2845" s="73" t="s">
        <v>1498</v>
      </c>
      <c r="J2845" s="73" t="s">
        <v>342</v>
      </c>
      <c r="K2845" s="73" t="s">
        <v>387</v>
      </c>
      <c r="L2845" s="73" t="s">
        <v>383</v>
      </c>
      <c r="M2845" s="73" t="s">
        <v>389</v>
      </c>
      <c r="N2845" s="73" t="s">
        <v>44</v>
      </c>
      <c r="O2845" s="73" t="s">
        <v>386</v>
      </c>
      <c r="P2845" s="73" t="s">
        <v>907</v>
      </c>
      <c r="Q2845" s="73" t="s">
        <v>1499</v>
      </c>
      <c r="R2845" s="73" t="s">
        <v>71</v>
      </c>
      <c r="V2845" s="60" t="str">
        <f>W2845&amp;H2845</f>
        <v>JUSTIN 8100синий</v>
      </c>
      <c r="W2845" s="60" t="str">
        <f>_xlfn.LET(_xlpm.TextCell,TEXT(G2845,"###"),IF(_xlpm.TextCell&lt;&gt;"",IF(StyleSpaceSplit,IFERROR(IF(FIND(" ",_xlpm.TextCell)&gt;=1,MID(_xlpm.TextCell,1,FIND(" ",_xlpm.TextCell)-1),_xlpm.TextCell),_xlpm.TextCell),_xlpm.TextCell),""))</f>
        <v>JUSTIN 8100</v>
      </c>
      <c r="X2845" s="60" t="str">
        <f>IF(A2845&lt;&gt;"",IFERROR(IF(FIND(" ",G2845)&gt;=1,MID(G2845,FIND(" ",G2845)+1,LEN(G2845)),""),""),"")</f>
        <v>8100</v>
      </c>
      <c r="AC2845" s="51">
        <f>IFERROR(VALUE(MID($C2845,1,2)),0)</f>
        <v>80</v>
      </c>
      <c r="AD2845" s="44">
        <f>IFERROR(VALUE(MID($C2845,4,3)),0)</f>
        <v>317</v>
      </c>
      <c r="AE2845" s="51">
        <f>VALUE(RIGHT("00"&amp;AC2845,2)&amp;RIGHT("000"&amp;AD2845,3))</f>
        <v>80317</v>
      </c>
    </row>
    <row r="2846" spans="1:31">
      <c r="A2846" s="60" t="str">
        <f>IF(G2846&amp;Q2846&lt;&gt;"",W2846&amp;Q2846,"")</f>
        <v>JUSTIN 8100navy</v>
      </c>
      <c r="B2846" s="60" t="str">
        <f>IF(C2846&lt;&gt;"",LEFT(C2846,9),"")</f>
        <v>80-317-16</v>
      </c>
      <c r="C2846" s="73" t="s">
        <v>3149</v>
      </c>
      <c r="D2846" s="73" t="s">
        <v>3150</v>
      </c>
      <c r="E2846" s="73" t="s">
        <v>931</v>
      </c>
      <c r="F2846" s="74">
        <v>0</v>
      </c>
      <c r="G2846" s="73" t="s">
        <v>1513</v>
      </c>
      <c r="H2846" s="73" t="s">
        <v>55</v>
      </c>
      <c r="I2846" s="73" t="s">
        <v>1498</v>
      </c>
      <c r="J2846" s="73" t="s">
        <v>342</v>
      </c>
      <c r="K2846" s="73" t="s">
        <v>387</v>
      </c>
      <c r="L2846" s="73" t="s">
        <v>383</v>
      </c>
      <c r="M2846" s="73" t="s">
        <v>389</v>
      </c>
      <c r="N2846" s="73" t="s">
        <v>44</v>
      </c>
      <c r="O2846" s="73" t="s">
        <v>386</v>
      </c>
      <c r="P2846" s="73" t="s">
        <v>907</v>
      </c>
      <c r="Q2846" s="73" t="s">
        <v>1003</v>
      </c>
      <c r="R2846" s="73" t="s">
        <v>71</v>
      </c>
      <c r="V2846" s="60" t="str">
        <f>W2846&amp;H2846</f>
        <v>JUSTIN 8100темно-синий</v>
      </c>
      <c r="W2846" s="60" t="str">
        <f>_xlfn.LET(_xlpm.TextCell,TEXT(G2846,"###"),IF(_xlpm.TextCell&lt;&gt;"",IF(StyleSpaceSplit,IFERROR(IF(FIND(" ",_xlpm.TextCell)&gt;=1,MID(_xlpm.TextCell,1,FIND(" ",_xlpm.TextCell)-1),_xlpm.TextCell),_xlpm.TextCell),_xlpm.TextCell),""))</f>
        <v>JUSTIN 8100</v>
      </c>
      <c r="X2846" s="60" t="str">
        <f>IF(A2846&lt;&gt;"",IFERROR(IF(FIND(" ",G2846)&gt;=1,MID(G2846,FIND(" ",G2846)+1,LEN(G2846)),""),""),"")</f>
        <v>8100</v>
      </c>
      <c r="AC2846" s="51">
        <f>IFERROR(VALUE(MID($C2846,1,2)),0)</f>
        <v>80</v>
      </c>
      <c r="AD2846" s="44">
        <f>IFERROR(VALUE(MID($C2846,4,3)),0)</f>
        <v>317</v>
      </c>
      <c r="AE2846" s="51">
        <f>VALUE(RIGHT("00"&amp;AC2846,2)&amp;RIGHT("000"&amp;AD2846,3))</f>
        <v>80317</v>
      </c>
    </row>
    <row r="2847" spans="1:31">
      <c r="A2847" s="60" t="str">
        <f>IF(G2847&amp;Q2847&lt;&gt;"",W2847&amp;Q2847,"")</f>
        <v>JUSTIN 8100black</v>
      </c>
      <c r="B2847" s="60" t="str">
        <f>IF(C2847&lt;&gt;"",LEFT(C2847,9),"")</f>
        <v>80-317-09</v>
      </c>
      <c r="C2847" s="73" t="s">
        <v>3147</v>
      </c>
      <c r="D2847" s="73" t="s">
        <v>3148</v>
      </c>
      <c r="E2847" s="73" t="s">
        <v>931</v>
      </c>
      <c r="F2847" s="74">
        <v>0</v>
      </c>
      <c r="G2847" s="73" t="s">
        <v>1513</v>
      </c>
      <c r="H2847" s="73" t="s">
        <v>53</v>
      </c>
      <c r="I2847" s="73" t="s">
        <v>1498</v>
      </c>
      <c r="J2847" s="73" t="s">
        <v>342</v>
      </c>
      <c r="K2847" s="73" t="s">
        <v>387</v>
      </c>
      <c r="L2847" s="73" t="s">
        <v>383</v>
      </c>
      <c r="M2847" s="73" t="s">
        <v>389</v>
      </c>
      <c r="N2847" s="73" t="s">
        <v>44</v>
      </c>
      <c r="O2847" s="73" t="s">
        <v>386</v>
      </c>
      <c r="P2847" s="73" t="s">
        <v>907</v>
      </c>
      <c r="Q2847" s="73" t="s">
        <v>928</v>
      </c>
      <c r="R2847" s="73" t="s">
        <v>53</v>
      </c>
      <c r="V2847" s="60" t="str">
        <f>W2847&amp;H2847</f>
        <v>JUSTIN 8100черный</v>
      </c>
      <c r="W2847" s="60" t="str">
        <f>_xlfn.LET(_xlpm.TextCell,TEXT(G2847,"###"),IF(_xlpm.TextCell&lt;&gt;"",IF(StyleSpaceSplit,IFERROR(IF(FIND(" ",_xlpm.TextCell)&gt;=1,MID(_xlpm.TextCell,1,FIND(" ",_xlpm.TextCell)-1),_xlpm.TextCell),_xlpm.TextCell),_xlpm.TextCell),""))</f>
        <v>JUSTIN 8100</v>
      </c>
      <c r="X2847" s="60" t="str">
        <f>IF(A2847&lt;&gt;"",IFERROR(IF(FIND(" ",G2847)&gt;=1,MID(G2847,FIND(" ",G2847)+1,LEN(G2847)),""),""),"")</f>
        <v>8100</v>
      </c>
      <c r="AC2847" s="51">
        <f>IFERROR(VALUE(MID($C2847,1,2)),0)</f>
        <v>80</v>
      </c>
      <c r="AD2847" s="44">
        <f>IFERROR(VALUE(MID($C2847,4,3)),0)</f>
        <v>317</v>
      </c>
      <c r="AE2847" s="51">
        <f>VALUE(RIGHT("00"&amp;AC2847,2)&amp;RIGHT("000"&amp;AD2847,3))</f>
        <v>80317</v>
      </c>
    </row>
    <row r="2848" spans="1:31">
      <c r="A2848" s="60" t="str">
        <f>IF(G2848&amp;Q2848&lt;&gt;"",W2848&amp;Q2848,"")</f>
        <v>JUSTIN 8170offwhite</v>
      </c>
      <c r="B2848" s="60" t="str">
        <f>IF(C2848&lt;&gt;"",LEFT(C2848,9),"")</f>
        <v>80-488-17</v>
      </c>
      <c r="C2848" s="73" t="s">
        <v>3164</v>
      </c>
      <c r="D2848" s="73" t="s">
        <v>3165</v>
      </c>
      <c r="E2848" s="73" t="s">
        <v>931</v>
      </c>
      <c r="F2848" s="74">
        <v>0</v>
      </c>
      <c r="G2848" s="73" t="s">
        <v>3161</v>
      </c>
      <c r="H2848" s="73" t="s">
        <v>57</v>
      </c>
      <c r="I2848" s="73" t="s">
        <v>1498</v>
      </c>
      <c r="J2848" s="73" t="s">
        <v>340</v>
      </c>
      <c r="K2848" s="73" t="s">
        <v>382</v>
      </c>
      <c r="L2848" s="73" t="s">
        <v>383</v>
      </c>
      <c r="M2848" s="73" t="s">
        <v>389</v>
      </c>
      <c r="N2848" s="73" t="s">
        <v>44</v>
      </c>
      <c r="O2848" s="73" t="s">
        <v>386</v>
      </c>
      <c r="P2848" s="73" t="s">
        <v>907</v>
      </c>
      <c r="Q2848" s="73" t="s">
        <v>1898</v>
      </c>
      <c r="R2848" s="73" t="s">
        <v>57</v>
      </c>
      <c r="V2848" s="60" t="str">
        <f>W2848&amp;H2848</f>
        <v>JUSTIN 8170белый</v>
      </c>
      <c r="W2848" s="60" t="str">
        <f>_xlfn.LET(_xlpm.TextCell,TEXT(G2848,"###"),IF(_xlpm.TextCell&lt;&gt;"",IF(StyleSpaceSplit,IFERROR(IF(FIND(" ",_xlpm.TextCell)&gt;=1,MID(_xlpm.TextCell,1,FIND(" ",_xlpm.TextCell)-1),_xlpm.TextCell),_xlpm.TextCell),_xlpm.TextCell),""))</f>
        <v>JUSTIN 8170</v>
      </c>
      <c r="X2848" s="60" t="str">
        <f>IF(A2848&lt;&gt;"",IFERROR(IF(FIND(" ",G2848)&gt;=1,MID(G2848,FIND(" ",G2848)+1,LEN(G2848)),""),""),"")</f>
        <v>8170</v>
      </c>
      <c r="AC2848" s="51">
        <f>IFERROR(VALUE(MID($C2848,1,2)),0)</f>
        <v>80</v>
      </c>
      <c r="AD2848" s="44">
        <f>IFERROR(VALUE(MID($C2848,4,3)),0)</f>
        <v>488</v>
      </c>
      <c r="AE2848" s="51">
        <f>VALUE(RIGHT("00"&amp;AC2848,2)&amp;RIGHT("000"&amp;AD2848,3))</f>
        <v>80488</v>
      </c>
    </row>
    <row r="2849" spans="1:31">
      <c r="A2849" s="60" t="str">
        <f>IF(G2849&amp;Q2849&lt;&gt;"",W2849&amp;Q2849,"")</f>
        <v>JUSTIN 8170beige</v>
      </c>
      <c r="B2849" s="60" t="str">
        <f>IF(C2849&lt;&gt;"",LEFT(C2849,9),"")</f>
        <v>80-488-36</v>
      </c>
      <c r="C2849" s="73" t="s">
        <v>5168</v>
      </c>
      <c r="D2849" s="73" t="s">
        <v>5169</v>
      </c>
      <c r="E2849" s="73" t="s">
        <v>931</v>
      </c>
      <c r="F2849" s="74">
        <v>0</v>
      </c>
      <c r="G2849" s="73" t="s">
        <v>3161</v>
      </c>
      <c r="H2849" s="73" t="s">
        <v>187</v>
      </c>
      <c r="I2849" s="73" t="s">
        <v>1644</v>
      </c>
      <c r="J2849" s="73" t="s">
        <v>340</v>
      </c>
      <c r="K2849" s="73" t="s">
        <v>382</v>
      </c>
      <c r="L2849" s="73" t="s">
        <v>383</v>
      </c>
      <c r="M2849" s="73" t="s">
        <v>389</v>
      </c>
      <c r="N2849" s="73" t="s">
        <v>44</v>
      </c>
      <c r="O2849" s="73" t="s">
        <v>386</v>
      </c>
      <c r="P2849" s="73" t="s">
        <v>907</v>
      </c>
      <c r="Q2849" s="73" t="s">
        <v>937</v>
      </c>
      <c r="R2849" s="73" t="s">
        <v>63</v>
      </c>
      <c r="V2849" s="60" t="str">
        <f>W2849&amp;H2849</f>
        <v>JUSTIN 8170кремовый</v>
      </c>
      <c r="W2849" s="60" t="str">
        <f>_xlfn.LET(_xlpm.TextCell,TEXT(G2849,"###"),IF(_xlpm.TextCell&lt;&gt;"",IF(StyleSpaceSplit,IFERROR(IF(FIND(" ",_xlpm.TextCell)&gt;=1,MID(_xlpm.TextCell,1,FIND(" ",_xlpm.TextCell)-1),_xlpm.TextCell),_xlpm.TextCell),_xlpm.TextCell),""))</f>
        <v>JUSTIN 8170</v>
      </c>
      <c r="X2849" s="60" t="str">
        <f>IF(A2849&lt;&gt;"",IFERROR(IF(FIND(" ",G2849)&gt;=1,MID(G2849,FIND(" ",G2849)+1,LEN(G2849)),""),""),"")</f>
        <v>8170</v>
      </c>
      <c r="AC2849" s="51">
        <f>IFERROR(VALUE(MID($C2849,1,2)),0)</f>
        <v>80</v>
      </c>
      <c r="AD2849" s="44">
        <f>IFERROR(VALUE(MID($C2849,4,3)),0)</f>
        <v>488</v>
      </c>
      <c r="AE2849" s="51">
        <f>VALUE(RIGHT("00"&amp;AC2849,2)&amp;RIGHT("000"&amp;AD2849,3))</f>
        <v>80488</v>
      </c>
    </row>
    <row r="2850" spans="1:31">
      <c r="A2850" s="60" t="str">
        <f>IF(G2850&amp;Q2850&lt;&gt;"",W2850&amp;Q2850,"")</f>
        <v>JUSTIN 8170grey</v>
      </c>
      <c r="B2850" s="60" t="str">
        <f>IF(C2850&lt;&gt;"",LEFT(C2850,9),"")</f>
        <v>80-488-08</v>
      </c>
      <c r="C2850" s="73" t="s">
        <v>3722</v>
      </c>
      <c r="D2850" s="73" t="s">
        <v>3723</v>
      </c>
      <c r="E2850" s="73" t="s">
        <v>931</v>
      </c>
      <c r="F2850" s="74">
        <v>0</v>
      </c>
      <c r="G2850" s="73" t="s">
        <v>3161</v>
      </c>
      <c r="H2850" s="73" t="s">
        <v>83</v>
      </c>
      <c r="I2850" s="73" t="s">
        <v>1498</v>
      </c>
      <c r="J2850" s="73" t="s">
        <v>340</v>
      </c>
      <c r="K2850" s="73" t="s">
        <v>382</v>
      </c>
      <c r="L2850" s="73" t="s">
        <v>383</v>
      </c>
      <c r="M2850" s="73" t="s">
        <v>389</v>
      </c>
      <c r="N2850" s="73" t="s">
        <v>44</v>
      </c>
      <c r="O2850" s="73" t="s">
        <v>386</v>
      </c>
      <c r="P2850" s="73" t="s">
        <v>907</v>
      </c>
      <c r="Q2850" s="73" t="s">
        <v>917</v>
      </c>
      <c r="R2850" s="73" t="s">
        <v>83</v>
      </c>
      <c r="V2850" s="60" t="str">
        <f>W2850&amp;H2850</f>
        <v>JUSTIN 8170серый</v>
      </c>
      <c r="W2850" s="60" t="str">
        <f>_xlfn.LET(_xlpm.TextCell,TEXT(G2850,"###"),IF(_xlpm.TextCell&lt;&gt;"",IF(StyleSpaceSplit,IFERROR(IF(FIND(" ",_xlpm.TextCell)&gt;=1,MID(_xlpm.TextCell,1,FIND(" ",_xlpm.TextCell)-1),_xlpm.TextCell),_xlpm.TextCell),_xlpm.TextCell),""))</f>
        <v>JUSTIN 8170</v>
      </c>
      <c r="X2850" s="60" t="str">
        <f>IF(A2850&lt;&gt;"",IFERROR(IF(FIND(" ",G2850)&gt;=1,MID(G2850,FIND(" ",G2850)+1,LEN(G2850)),""),""),"")</f>
        <v>8170</v>
      </c>
      <c r="AC2850" s="51">
        <f>IFERROR(VALUE(MID($C2850,1,2)),0)</f>
        <v>80</v>
      </c>
      <c r="AD2850" s="44">
        <f>IFERROR(VALUE(MID($C2850,4,3)),0)</f>
        <v>488</v>
      </c>
      <c r="AE2850" s="51">
        <f>VALUE(RIGHT("00"&amp;AC2850,2)&amp;RIGHT("000"&amp;AD2850,3))</f>
        <v>80488</v>
      </c>
    </row>
    <row r="2851" spans="1:31">
      <c r="A2851" s="60" t="str">
        <f>IF(G2851&amp;Q2851&lt;&gt;"",W2851&amp;Q2851,"")</f>
        <v>JUSTIN 8170navy</v>
      </c>
      <c r="B2851" s="60" t="str">
        <f>IF(C2851&lt;&gt;"",LEFT(C2851,9),"")</f>
        <v>80-488-16</v>
      </c>
      <c r="C2851" s="73" t="s">
        <v>3162</v>
      </c>
      <c r="D2851" s="73" t="s">
        <v>3163</v>
      </c>
      <c r="E2851" s="73" t="s">
        <v>931</v>
      </c>
      <c r="F2851" s="74">
        <v>0</v>
      </c>
      <c r="G2851" s="73" t="s">
        <v>3161</v>
      </c>
      <c r="H2851" s="73" t="s">
        <v>55</v>
      </c>
      <c r="I2851" s="73" t="s">
        <v>1498</v>
      </c>
      <c r="J2851" s="73" t="s">
        <v>340</v>
      </c>
      <c r="K2851" s="73" t="s">
        <v>382</v>
      </c>
      <c r="L2851" s="73" t="s">
        <v>383</v>
      </c>
      <c r="M2851" s="73" t="s">
        <v>389</v>
      </c>
      <c r="N2851" s="73" t="s">
        <v>44</v>
      </c>
      <c r="O2851" s="73" t="s">
        <v>386</v>
      </c>
      <c r="P2851" s="73" t="s">
        <v>907</v>
      </c>
      <c r="Q2851" s="73" t="s">
        <v>1003</v>
      </c>
      <c r="R2851" s="73" t="s">
        <v>71</v>
      </c>
      <c r="V2851" s="60" t="str">
        <f>W2851&amp;H2851</f>
        <v>JUSTIN 8170темно-синий</v>
      </c>
      <c r="W2851" s="60" t="str">
        <f>_xlfn.LET(_xlpm.TextCell,TEXT(G2851,"###"),IF(_xlpm.TextCell&lt;&gt;"",IF(StyleSpaceSplit,IFERROR(IF(FIND(" ",_xlpm.TextCell)&gt;=1,MID(_xlpm.TextCell,1,FIND(" ",_xlpm.TextCell)-1),_xlpm.TextCell),_xlpm.TextCell),_xlpm.TextCell),""))</f>
        <v>JUSTIN 8170</v>
      </c>
      <c r="X2851" s="60" t="str">
        <f>IF(A2851&lt;&gt;"",IFERROR(IF(FIND(" ",G2851)&gt;=1,MID(G2851,FIND(" ",G2851)+1,LEN(G2851)),""),""),"")</f>
        <v>8170</v>
      </c>
      <c r="AC2851" s="51">
        <f>IFERROR(VALUE(MID($C2851,1,2)),0)</f>
        <v>80</v>
      </c>
      <c r="AD2851" s="44">
        <f>IFERROR(VALUE(MID($C2851,4,3)),0)</f>
        <v>488</v>
      </c>
      <c r="AE2851" s="51">
        <f>VALUE(RIGHT("00"&amp;AC2851,2)&amp;RIGHT("000"&amp;AD2851,3))</f>
        <v>80488</v>
      </c>
    </row>
    <row r="2852" spans="1:31">
      <c r="A2852" s="60" t="str">
        <f>IF(G2852&amp;Q2852&lt;&gt;"",W2852&amp;Q2852,"")</f>
        <v>JUSTIN 8170black</v>
      </c>
      <c r="B2852" s="60" t="str">
        <f>IF(C2852&lt;&gt;"",LEFT(C2852,9),"")</f>
        <v>80-488-09</v>
      </c>
      <c r="C2852" s="73" t="s">
        <v>3159</v>
      </c>
      <c r="D2852" s="73" t="s">
        <v>3160</v>
      </c>
      <c r="E2852" s="73" t="s">
        <v>931</v>
      </c>
      <c r="F2852" s="74">
        <v>0</v>
      </c>
      <c r="G2852" s="73" t="s">
        <v>3161</v>
      </c>
      <c r="H2852" s="73" t="s">
        <v>53</v>
      </c>
      <c r="I2852" s="73" t="s">
        <v>1498</v>
      </c>
      <c r="J2852" s="73" t="s">
        <v>340</v>
      </c>
      <c r="K2852" s="73" t="s">
        <v>382</v>
      </c>
      <c r="L2852" s="73" t="s">
        <v>383</v>
      </c>
      <c r="M2852" s="73" t="s">
        <v>389</v>
      </c>
      <c r="N2852" s="73" t="s">
        <v>44</v>
      </c>
      <c r="O2852" s="73" t="s">
        <v>386</v>
      </c>
      <c r="P2852" s="73" t="s">
        <v>907</v>
      </c>
      <c r="Q2852" s="73" t="s">
        <v>928</v>
      </c>
      <c r="R2852" s="73" t="s">
        <v>53</v>
      </c>
      <c r="V2852" s="60" t="str">
        <f>W2852&amp;H2852</f>
        <v>JUSTIN 8170черный</v>
      </c>
      <c r="W2852" s="60" t="str">
        <f>_xlfn.LET(_xlpm.TextCell,TEXT(G2852,"###"),IF(_xlpm.TextCell&lt;&gt;"",IF(StyleSpaceSplit,IFERROR(IF(FIND(" ",_xlpm.TextCell)&gt;=1,MID(_xlpm.TextCell,1,FIND(" ",_xlpm.TextCell)-1),_xlpm.TextCell),_xlpm.TextCell),_xlpm.TextCell),""))</f>
        <v>JUSTIN 8170</v>
      </c>
      <c r="X2852" s="60" t="str">
        <f>IF(A2852&lt;&gt;"",IFERROR(IF(FIND(" ",G2852)&gt;=1,MID(G2852,FIND(" ",G2852)+1,LEN(G2852)),""),""),"")</f>
        <v>8170</v>
      </c>
      <c r="AC2852" s="51">
        <f>IFERROR(VALUE(MID($C2852,1,2)),0)</f>
        <v>80</v>
      </c>
      <c r="AD2852" s="44">
        <f>IFERROR(VALUE(MID($C2852,4,3)),0)</f>
        <v>488</v>
      </c>
      <c r="AE2852" s="51">
        <f>VALUE(RIGHT("00"&amp;AC2852,2)&amp;RIGHT("000"&amp;AD2852,3))</f>
        <v>80488</v>
      </c>
    </row>
    <row r="2853" spans="1:31">
      <c r="A2853" s="60" t="str">
        <f>IF(G2853&amp;Q2853&lt;&gt;"",W2853&amp;Q2853,"")</f>
        <v>JUSTIN 8172beige</v>
      </c>
      <c r="B2853" s="60" t="str">
        <f>IF(C2853&lt;&gt;"",LEFT(C2853,9),"")</f>
        <v>80-489-02</v>
      </c>
      <c r="C2853" s="73" t="s">
        <v>3166</v>
      </c>
      <c r="D2853" s="73" t="s">
        <v>3167</v>
      </c>
      <c r="E2853" s="73" t="s">
        <v>931</v>
      </c>
      <c r="F2853" s="74">
        <v>0</v>
      </c>
      <c r="G2853" s="73" t="s">
        <v>3168</v>
      </c>
      <c r="H2853" s="73" t="s">
        <v>63</v>
      </c>
      <c r="I2853" s="73" t="s">
        <v>1498</v>
      </c>
      <c r="J2853" s="73" t="s">
        <v>342</v>
      </c>
      <c r="K2853" s="73" t="s">
        <v>382</v>
      </c>
      <c r="L2853" s="73" t="s">
        <v>383</v>
      </c>
      <c r="M2853" s="73" t="s">
        <v>389</v>
      </c>
      <c r="N2853" s="73" t="s">
        <v>44</v>
      </c>
      <c r="O2853" s="73" t="s">
        <v>386</v>
      </c>
      <c r="P2853" s="73" t="s">
        <v>907</v>
      </c>
      <c r="Q2853" s="73" t="s">
        <v>937</v>
      </c>
      <c r="R2853" s="73" t="s">
        <v>63</v>
      </c>
      <c r="V2853" s="60" t="str">
        <f>W2853&amp;H2853</f>
        <v>JUSTIN 8172бежевый</v>
      </c>
      <c r="W2853" s="60" t="str">
        <f>_xlfn.LET(_xlpm.TextCell,TEXT(G2853,"###"),IF(_xlpm.TextCell&lt;&gt;"",IF(StyleSpaceSplit,IFERROR(IF(FIND(" ",_xlpm.TextCell)&gt;=1,MID(_xlpm.TextCell,1,FIND(" ",_xlpm.TextCell)-1),_xlpm.TextCell),_xlpm.TextCell),_xlpm.TextCell),""))</f>
        <v>JUSTIN 8172</v>
      </c>
      <c r="X2853" s="60" t="str">
        <f>IF(A2853&lt;&gt;"",IFERROR(IF(FIND(" ",G2853)&gt;=1,MID(G2853,FIND(" ",G2853)+1,LEN(G2853)),""),""),"")</f>
        <v>8172</v>
      </c>
      <c r="AC2853" s="51">
        <f>IFERROR(VALUE(MID($C2853,1,2)),0)</f>
        <v>80</v>
      </c>
      <c r="AD2853" s="44">
        <f>IFERROR(VALUE(MID($C2853,4,3)),0)</f>
        <v>489</v>
      </c>
      <c r="AE2853" s="51">
        <f>VALUE(RIGHT("00"&amp;AC2853,2)&amp;RIGHT("000"&amp;AD2853,3))</f>
        <v>80489</v>
      </c>
    </row>
    <row r="2854" spans="1:31">
      <c r="A2854" s="60" t="str">
        <f>IF(G2854&amp;Q2854&lt;&gt;"",W2854&amp;Q2854,"")</f>
        <v>JUSTIN 8172pink</v>
      </c>
      <c r="B2854" s="60" t="str">
        <f>IF(C2854&lt;&gt;"",LEFT(C2854,9),"")</f>
        <v>80-489-34</v>
      </c>
      <c r="C2854" s="73" t="s">
        <v>3726</v>
      </c>
      <c r="D2854" s="73" t="s">
        <v>3727</v>
      </c>
      <c r="E2854" s="73" t="s">
        <v>931</v>
      </c>
      <c r="F2854" s="74">
        <v>0</v>
      </c>
      <c r="G2854" s="73" t="s">
        <v>3168</v>
      </c>
      <c r="H2854" s="73" t="s">
        <v>68</v>
      </c>
      <c r="I2854" s="73" t="s">
        <v>1644</v>
      </c>
      <c r="J2854" s="73" t="s">
        <v>342</v>
      </c>
      <c r="K2854" s="73" t="s">
        <v>387</v>
      </c>
      <c r="L2854" s="73" t="s">
        <v>383</v>
      </c>
      <c r="M2854" s="73" t="s">
        <v>389</v>
      </c>
      <c r="N2854" s="73" t="s">
        <v>44</v>
      </c>
      <c r="O2854" s="73" t="s">
        <v>386</v>
      </c>
      <c r="P2854" s="73" t="s">
        <v>907</v>
      </c>
      <c r="Q2854" s="73" t="s">
        <v>1119</v>
      </c>
      <c r="R2854" s="73" t="s">
        <v>68</v>
      </c>
      <c r="V2854" s="60" t="str">
        <f>W2854&amp;H2854</f>
        <v>JUSTIN 8172розовый</v>
      </c>
      <c r="W2854" s="60" t="str">
        <f>_xlfn.LET(_xlpm.TextCell,TEXT(G2854,"###"),IF(_xlpm.TextCell&lt;&gt;"",IF(StyleSpaceSplit,IFERROR(IF(FIND(" ",_xlpm.TextCell)&gt;=1,MID(_xlpm.TextCell,1,FIND(" ",_xlpm.TextCell)-1),_xlpm.TextCell),_xlpm.TextCell),_xlpm.TextCell),""))</f>
        <v>JUSTIN 8172</v>
      </c>
      <c r="X2854" s="60" t="str">
        <f>IF(A2854&lt;&gt;"",IFERROR(IF(FIND(" ",G2854)&gt;=1,MID(G2854,FIND(" ",G2854)+1,LEN(G2854)),""),""),"")</f>
        <v>8172</v>
      </c>
      <c r="AC2854" s="51">
        <f>IFERROR(VALUE(MID($C2854,1,2)),0)</f>
        <v>80</v>
      </c>
      <c r="AD2854" s="44">
        <f>IFERROR(VALUE(MID($C2854,4,3)),0)</f>
        <v>489</v>
      </c>
      <c r="AE2854" s="51">
        <f>VALUE(RIGHT("00"&amp;AC2854,2)&amp;RIGHT("000"&amp;AD2854,3))</f>
        <v>80489</v>
      </c>
    </row>
    <row r="2855" spans="1:31">
      <c r="A2855" s="60" t="str">
        <f>IF(G2855&amp;Q2855&lt;&gt;"",W2855&amp;Q2855,"")</f>
        <v>JUSTIN 8172rose</v>
      </c>
      <c r="B2855" s="60" t="str">
        <f>IF(C2855&lt;&gt;"",LEFT(C2855,9),"")</f>
        <v>80-489-85</v>
      </c>
      <c r="C2855" s="73" t="s">
        <v>5403</v>
      </c>
      <c r="D2855" s="73" t="s">
        <v>5404</v>
      </c>
      <c r="E2855" s="73" t="s">
        <v>931</v>
      </c>
      <c r="F2855" s="74">
        <v>0</v>
      </c>
      <c r="G2855" s="73" t="s">
        <v>3168</v>
      </c>
      <c r="H2855" s="73" t="s">
        <v>230</v>
      </c>
      <c r="I2855" s="73" t="s">
        <v>1644</v>
      </c>
      <c r="J2855" s="73" t="s">
        <v>342</v>
      </c>
      <c r="K2855" s="73" t="s">
        <v>387</v>
      </c>
      <c r="L2855" s="73" t="s">
        <v>383</v>
      </c>
      <c r="M2855" s="73" t="s">
        <v>389</v>
      </c>
      <c r="N2855" s="73" t="s">
        <v>44</v>
      </c>
      <c r="O2855" s="73" t="s">
        <v>386</v>
      </c>
      <c r="P2855" s="73" t="s">
        <v>907</v>
      </c>
      <c r="Q2855" s="73" t="s">
        <v>4437</v>
      </c>
      <c r="R2855" s="73" t="s">
        <v>68</v>
      </c>
      <c r="V2855" s="60" t="str">
        <f>W2855&amp;H2855</f>
        <v>JUSTIN 8172светло-розовый</v>
      </c>
      <c r="W2855" s="60" t="str">
        <f>_xlfn.LET(_xlpm.TextCell,TEXT(G2855,"###"),IF(_xlpm.TextCell&lt;&gt;"",IF(StyleSpaceSplit,IFERROR(IF(FIND(" ",_xlpm.TextCell)&gt;=1,MID(_xlpm.TextCell,1,FIND(" ",_xlpm.TextCell)-1),_xlpm.TextCell),_xlpm.TextCell),_xlpm.TextCell),""))</f>
        <v>JUSTIN 8172</v>
      </c>
      <c r="X2855" s="60" t="str">
        <f>IF(A2855&lt;&gt;"",IFERROR(IF(FIND(" ",G2855)&gt;=1,MID(G2855,FIND(" ",G2855)+1,LEN(G2855)),""),""),"")</f>
        <v>8172</v>
      </c>
      <c r="AC2855" s="51">
        <f>IFERROR(VALUE(MID($C2855,1,2)),0)</f>
        <v>80</v>
      </c>
      <c r="AD2855" s="44">
        <f>IFERROR(VALUE(MID($C2855,4,3)),0)</f>
        <v>489</v>
      </c>
      <c r="AE2855" s="51">
        <f>VALUE(RIGHT("00"&amp;AC2855,2)&amp;RIGHT("000"&amp;AD2855,3))</f>
        <v>80489</v>
      </c>
    </row>
    <row r="2856" spans="1:31">
      <c r="A2856" s="60" t="str">
        <f>IF(G2856&amp;Q2856&lt;&gt;"",W2856&amp;Q2856,"")</f>
        <v>JUSTIN 8172grey</v>
      </c>
      <c r="B2856" s="60" t="str">
        <f>IF(C2856&lt;&gt;"",LEFT(C2856,9),"")</f>
        <v>80-489-08</v>
      </c>
      <c r="C2856" s="73" t="s">
        <v>3724</v>
      </c>
      <c r="D2856" s="73" t="s">
        <v>3725</v>
      </c>
      <c r="E2856" s="73" t="s">
        <v>931</v>
      </c>
      <c r="F2856" s="74">
        <v>0</v>
      </c>
      <c r="G2856" s="73" t="s">
        <v>3168</v>
      </c>
      <c r="H2856" s="73" t="s">
        <v>83</v>
      </c>
      <c r="I2856" s="73" t="s">
        <v>1498</v>
      </c>
      <c r="J2856" s="73" t="s">
        <v>342</v>
      </c>
      <c r="K2856" s="73" t="s">
        <v>382</v>
      </c>
      <c r="L2856" s="73" t="s">
        <v>383</v>
      </c>
      <c r="M2856" s="73" t="s">
        <v>389</v>
      </c>
      <c r="N2856" s="73" t="s">
        <v>44</v>
      </c>
      <c r="O2856" s="73" t="s">
        <v>386</v>
      </c>
      <c r="P2856" s="73" t="s">
        <v>907</v>
      </c>
      <c r="Q2856" s="73" t="s">
        <v>917</v>
      </c>
      <c r="R2856" s="73" t="s">
        <v>83</v>
      </c>
      <c r="V2856" s="60" t="str">
        <f>W2856&amp;H2856</f>
        <v>JUSTIN 8172серый</v>
      </c>
      <c r="W2856" s="60" t="str">
        <f>_xlfn.LET(_xlpm.TextCell,TEXT(G2856,"###"),IF(_xlpm.TextCell&lt;&gt;"",IF(StyleSpaceSplit,IFERROR(IF(FIND(" ",_xlpm.TextCell)&gt;=1,MID(_xlpm.TextCell,1,FIND(" ",_xlpm.TextCell)-1),_xlpm.TextCell),_xlpm.TextCell),_xlpm.TextCell),""))</f>
        <v>JUSTIN 8172</v>
      </c>
      <c r="X2856" s="60" t="str">
        <f>IF(A2856&lt;&gt;"",IFERROR(IF(FIND(" ",G2856)&gt;=1,MID(G2856,FIND(" ",G2856)+1,LEN(G2856)),""),""),"")</f>
        <v>8172</v>
      </c>
      <c r="AC2856" s="51">
        <f>IFERROR(VALUE(MID($C2856,1,2)),0)</f>
        <v>80</v>
      </c>
      <c r="AD2856" s="44">
        <f>IFERROR(VALUE(MID($C2856,4,3)),0)</f>
        <v>489</v>
      </c>
      <c r="AE2856" s="51">
        <f>VALUE(RIGHT("00"&amp;AC2856,2)&amp;RIGHT("000"&amp;AD2856,3))</f>
        <v>80489</v>
      </c>
    </row>
    <row r="2857" spans="1:31">
      <c r="A2857" s="60" t="str">
        <f>IF(G2857&amp;Q2857&lt;&gt;"",W2857&amp;Q2857,"")</f>
        <v>JUSTIN 8180offwhite</v>
      </c>
      <c r="B2857" s="60" t="str">
        <f>IF(C2857&lt;&gt;"",LEFT(C2857,9),"")</f>
        <v>80-318-17</v>
      </c>
      <c r="C2857" s="73" t="s">
        <v>3728</v>
      </c>
      <c r="D2857" s="73" t="s">
        <v>3729</v>
      </c>
      <c r="E2857" s="73" t="s">
        <v>931</v>
      </c>
      <c r="F2857" s="74">
        <v>0</v>
      </c>
      <c r="G2857" s="73" t="s">
        <v>1517</v>
      </c>
      <c r="H2857" s="73" t="s">
        <v>57</v>
      </c>
      <c r="I2857" s="73" t="s">
        <v>1498</v>
      </c>
      <c r="J2857" s="73" t="s">
        <v>342</v>
      </c>
      <c r="K2857" s="73" t="s">
        <v>387</v>
      </c>
      <c r="L2857" s="73" t="s">
        <v>383</v>
      </c>
      <c r="M2857" s="73" t="s">
        <v>389</v>
      </c>
      <c r="N2857" s="73" t="s">
        <v>44</v>
      </c>
      <c r="O2857" s="73" t="s">
        <v>386</v>
      </c>
      <c r="P2857" s="73" t="s">
        <v>907</v>
      </c>
      <c r="Q2857" s="73" t="s">
        <v>1898</v>
      </c>
      <c r="R2857" s="73" t="s">
        <v>57</v>
      </c>
      <c r="V2857" s="60" t="str">
        <f>W2857&amp;H2857</f>
        <v>JUSTIN 8180белый</v>
      </c>
      <c r="W2857" s="60" t="str">
        <f>_xlfn.LET(_xlpm.TextCell,TEXT(G2857,"###"),IF(_xlpm.TextCell&lt;&gt;"",IF(StyleSpaceSplit,IFERROR(IF(FIND(" ",_xlpm.TextCell)&gt;=1,MID(_xlpm.TextCell,1,FIND(" ",_xlpm.TextCell)-1),_xlpm.TextCell),_xlpm.TextCell),_xlpm.TextCell),""))</f>
        <v>JUSTIN 8180</v>
      </c>
      <c r="X2857" s="60" t="str">
        <f>IF(A2857&lt;&gt;"",IFERROR(IF(FIND(" ",G2857)&gt;=1,MID(G2857,FIND(" ",G2857)+1,LEN(G2857)),""),""),"")</f>
        <v>8180</v>
      </c>
      <c r="AC2857" s="51">
        <f>IFERROR(VALUE(MID($C2857,1,2)),0)</f>
        <v>80</v>
      </c>
      <c r="AD2857" s="44">
        <f>IFERROR(VALUE(MID($C2857,4,3)),0)</f>
        <v>318</v>
      </c>
      <c r="AE2857" s="51">
        <f>VALUE(RIGHT("00"&amp;AC2857,2)&amp;RIGHT("000"&amp;AD2857,3))</f>
        <v>80318</v>
      </c>
    </row>
    <row r="2858" spans="1:31">
      <c r="A2858" s="60" t="str">
        <f>IF(G2858&amp;Q2858&lt;&gt;"",W2858&amp;Q2858,"")</f>
        <v>JUSTIN 8180brown</v>
      </c>
      <c r="B2858" s="60" t="str">
        <f>IF(C2858&lt;&gt;"",LEFT(C2858,9),"")</f>
        <v>80-318-14</v>
      </c>
      <c r="C2858" s="73" t="s">
        <v>1515</v>
      </c>
      <c r="D2858" s="73" t="s">
        <v>1516</v>
      </c>
      <c r="E2858" s="73" t="s">
        <v>931</v>
      </c>
      <c r="F2858" s="74">
        <v>0</v>
      </c>
      <c r="G2858" s="73" t="s">
        <v>1517</v>
      </c>
      <c r="H2858" s="73" t="s">
        <v>86</v>
      </c>
      <c r="I2858" s="73" t="s">
        <v>1498</v>
      </c>
      <c r="J2858" s="73" t="s">
        <v>342</v>
      </c>
      <c r="K2858" s="73" t="s">
        <v>382</v>
      </c>
      <c r="L2858" s="73" t="s">
        <v>383</v>
      </c>
      <c r="M2858" s="73" t="s">
        <v>389</v>
      </c>
      <c r="N2858" s="73" t="s">
        <v>44</v>
      </c>
      <c r="O2858" s="73" t="s">
        <v>386</v>
      </c>
      <c r="P2858" s="73" t="s">
        <v>907</v>
      </c>
      <c r="Q2858" s="73" t="s">
        <v>1033</v>
      </c>
      <c r="R2858" s="73" t="s">
        <v>86</v>
      </c>
      <c r="V2858" s="60" t="str">
        <f>W2858&amp;H2858</f>
        <v>JUSTIN 8180коричневый</v>
      </c>
      <c r="W2858" s="60" t="str">
        <f>_xlfn.LET(_xlpm.TextCell,TEXT(G2858,"###"),IF(_xlpm.TextCell&lt;&gt;"",IF(StyleSpaceSplit,IFERROR(IF(FIND(" ",_xlpm.TextCell)&gt;=1,MID(_xlpm.TextCell,1,FIND(" ",_xlpm.TextCell)-1),_xlpm.TextCell),_xlpm.TextCell),_xlpm.TextCell),""))</f>
        <v>JUSTIN 8180</v>
      </c>
      <c r="X2858" s="60" t="str">
        <f>IF(A2858&lt;&gt;"",IFERROR(IF(FIND(" ",G2858)&gt;=1,MID(G2858,FIND(" ",G2858)+1,LEN(G2858)),""),""),"")</f>
        <v>8180</v>
      </c>
      <c r="AC2858" s="51">
        <f>IFERROR(VALUE(MID($C2858,1,2)),0)</f>
        <v>80</v>
      </c>
      <c r="AD2858" s="44">
        <f>IFERROR(VALUE(MID($C2858,4,3)),0)</f>
        <v>318</v>
      </c>
      <c r="AE2858" s="51">
        <f>VALUE(RIGHT("00"&amp;AC2858,2)&amp;RIGHT("000"&amp;AD2858,3))</f>
        <v>80318</v>
      </c>
    </row>
    <row r="2859" spans="1:31">
      <c r="A2859" s="60" t="str">
        <f>IF(G2859&amp;Q2859&lt;&gt;"",W2859&amp;Q2859,"")</f>
        <v>JUSTIN 8180pink</v>
      </c>
      <c r="B2859" s="60" t="str">
        <f>IF(C2859&lt;&gt;"",LEFT(C2859,9),"")</f>
        <v>80-318-34</v>
      </c>
      <c r="C2859" s="73" t="s">
        <v>3730</v>
      </c>
      <c r="D2859" s="73" t="s">
        <v>3731</v>
      </c>
      <c r="E2859" s="73" t="s">
        <v>931</v>
      </c>
      <c r="F2859" s="74">
        <v>0</v>
      </c>
      <c r="G2859" s="73" t="s">
        <v>1517</v>
      </c>
      <c r="H2859" s="73" t="s">
        <v>68</v>
      </c>
      <c r="I2859" s="73" t="s">
        <v>1498</v>
      </c>
      <c r="J2859" s="73" t="s">
        <v>342</v>
      </c>
      <c r="K2859" s="73" t="s">
        <v>387</v>
      </c>
      <c r="L2859" s="73" t="s">
        <v>383</v>
      </c>
      <c r="M2859" s="73" t="s">
        <v>389</v>
      </c>
      <c r="N2859" s="73" t="s">
        <v>44</v>
      </c>
      <c r="O2859" s="73" t="s">
        <v>386</v>
      </c>
      <c r="P2859" s="73" t="s">
        <v>907</v>
      </c>
      <c r="Q2859" s="73" t="s">
        <v>1119</v>
      </c>
      <c r="R2859" s="73" t="s">
        <v>68</v>
      </c>
      <c r="V2859" s="60" t="str">
        <f>W2859&amp;H2859</f>
        <v>JUSTIN 8180розовый</v>
      </c>
      <c r="W2859" s="60" t="str">
        <f>_xlfn.LET(_xlpm.TextCell,TEXT(G2859,"###"),IF(_xlpm.TextCell&lt;&gt;"",IF(StyleSpaceSplit,IFERROR(IF(FIND(" ",_xlpm.TextCell)&gt;=1,MID(_xlpm.TextCell,1,FIND(" ",_xlpm.TextCell)-1),_xlpm.TextCell),_xlpm.TextCell),_xlpm.TextCell),""))</f>
        <v>JUSTIN 8180</v>
      </c>
      <c r="X2859" s="60" t="str">
        <f>IF(A2859&lt;&gt;"",IFERROR(IF(FIND(" ",G2859)&gt;=1,MID(G2859,FIND(" ",G2859)+1,LEN(G2859)),""),""),"")</f>
        <v>8180</v>
      </c>
      <c r="AC2859" s="51">
        <f>IFERROR(VALUE(MID($C2859,1,2)),0)</f>
        <v>80</v>
      </c>
      <c r="AD2859" s="44">
        <f>IFERROR(VALUE(MID($C2859,4,3)),0)</f>
        <v>318</v>
      </c>
      <c r="AE2859" s="51">
        <f>VALUE(RIGHT("00"&amp;AC2859,2)&amp;RIGHT("000"&amp;AD2859,3))</f>
        <v>80318</v>
      </c>
    </row>
    <row r="2860" spans="1:31">
      <c r="A2860" s="60" t="str">
        <f>IF(G2860&amp;Q2860&lt;&gt;"",W2860&amp;Q2860,"")</f>
        <v>JUSTIN 8180taupe</v>
      </c>
      <c r="B2860" s="60" t="str">
        <f>IF(C2860&lt;&gt;"",LEFT(C2860,9),"")</f>
        <v>80-877-14</v>
      </c>
      <c r="C2860" s="73" t="s">
        <v>5170</v>
      </c>
      <c r="D2860" s="73" t="s">
        <v>5171</v>
      </c>
      <c r="E2860" s="73" t="s">
        <v>931</v>
      </c>
      <c r="F2860" s="74">
        <v>0</v>
      </c>
      <c r="G2860" s="73" t="s">
        <v>1517</v>
      </c>
      <c r="H2860" s="73" t="s">
        <v>240</v>
      </c>
      <c r="I2860" s="73" t="s">
        <v>1644</v>
      </c>
      <c r="J2860" s="73" t="s">
        <v>342</v>
      </c>
      <c r="K2860" s="73" t="s">
        <v>387</v>
      </c>
      <c r="L2860" s="73" t="s">
        <v>383</v>
      </c>
      <c r="M2860" s="73" t="s">
        <v>389</v>
      </c>
      <c r="N2860" s="73" t="s">
        <v>44</v>
      </c>
      <c r="O2860" s="73" t="s">
        <v>386</v>
      </c>
      <c r="P2860" s="73" t="s">
        <v>907</v>
      </c>
      <c r="Q2860" s="73" t="s">
        <v>1291</v>
      </c>
      <c r="R2860" s="73" t="s">
        <v>86</v>
      </c>
      <c r="V2860" s="60" t="str">
        <f>W2860&amp;H2860</f>
        <v>JUSTIN 8180серый / коричневый</v>
      </c>
      <c r="W2860" s="60" t="str">
        <f>_xlfn.LET(_xlpm.TextCell,TEXT(G2860,"###"),IF(_xlpm.TextCell&lt;&gt;"",IF(StyleSpaceSplit,IFERROR(IF(FIND(" ",_xlpm.TextCell)&gt;=1,MID(_xlpm.TextCell,1,FIND(" ",_xlpm.TextCell)-1),_xlpm.TextCell),_xlpm.TextCell),_xlpm.TextCell),""))</f>
        <v>JUSTIN 8180</v>
      </c>
      <c r="X2860" s="60" t="str">
        <f>IF(A2860&lt;&gt;"",IFERROR(IF(FIND(" ",G2860)&gt;=1,MID(G2860,FIND(" ",G2860)+1,LEN(G2860)),""),""),"")</f>
        <v>8180</v>
      </c>
      <c r="AC2860" s="51">
        <f>IFERROR(VALUE(MID($C2860,1,2)),0)</f>
        <v>80</v>
      </c>
      <c r="AD2860" s="44">
        <f>IFERROR(VALUE(MID($C2860,4,3)),0)</f>
        <v>877</v>
      </c>
      <c r="AE2860" s="51">
        <f>VALUE(RIGHT("00"&amp;AC2860,2)&amp;RIGHT("000"&amp;AD2860,3))</f>
        <v>80877</v>
      </c>
    </row>
    <row r="2861" spans="1:31">
      <c r="A2861" s="60" t="str">
        <f>IF(G2861&amp;Q2861&lt;&gt;"",W2861&amp;Q2861,"")</f>
        <v>JUSTIN 8180blue</v>
      </c>
      <c r="B2861" s="60" t="str">
        <f>IF(C2861&lt;&gt;"",LEFT(C2861,9),"")</f>
        <v>80-318-06</v>
      </c>
      <c r="C2861" s="73" t="s">
        <v>1914</v>
      </c>
      <c r="D2861" s="73" t="s">
        <v>1915</v>
      </c>
      <c r="E2861" s="73" t="s">
        <v>931</v>
      </c>
      <c r="F2861" s="74">
        <v>0</v>
      </c>
      <c r="G2861" s="73" t="s">
        <v>1517</v>
      </c>
      <c r="H2861" s="73" t="s">
        <v>71</v>
      </c>
      <c r="I2861" s="73" t="s">
        <v>1498</v>
      </c>
      <c r="J2861" s="73" t="s">
        <v>342</v>
      </c>
      <c r="K2861" s="73" t="s">
        <v>387</v>
      </c>
      <c r="L2861" s="73" t="s">
        <v>383</v>
      </c>
      <c r="M2861" s="73" t="s">
        <v>389</v>
      </c>
      <c r="N2861" s="73" t="s">
        <v>44</v>
      </c>
      <c r="O2861" s="73" t="s">
        <v>386</v>
      </c>
      <c r="P2861" s="73" t="s">
        <v>907</v>
      </c>
      <c r="Q2861" s="73" t="s">
        <v>932</v>
      </c>
      <c r="R2861" s="73" t="s">
        <v>71</v>
      </c>
      <c r="V2861" s="60" t="str">
        <f>W2861&amp;H2861</f>
        <v>JUSTIN 8180синий</v>
      </c>
      <c r="W2861" s="60" t="str">
        <f>_xlfn.LET(_xlpm.TextCell,TEXT(G2861,"###"),IF(_xlpm.TextCell&lt;&gt;"",IF(StyleSpaceSplit,IFERROR(IF(FIND(" ",_xlpm.TextCell)&gt;=1,MID(_xlpm.TextCell,1,FIND(" ",_xlpm.TextCell)-1),_xlpm.TextCell),_xlpm.TextCell),_xlpm.TextCell),""))</f>
        <v>JUSTIN 8180</v>
      </c>
      <c r="X2861" s="60" t="str">
        <f>IF(A2861&lt;&gt;"",IFERROR(IF(FIND(" ",G2861)&gt;=1,MID(G2861,FIND(" ",G2861)+1,LEN(G2861)),""),""),"")</f>
        <v>8180</v>
      </c>
      <c r="AC2861" s="51">
        <f>IFERROR(VALUE(MID($C2861,1,2)),0)</f>
        <v>80</v>
      </c>
      <c r="AD2861" s="44">
        <f>IFERROR(VALUE(MID($C2861,4,3)),0)</f>
        <v>318</v>
      </c>
      <c r="AE2861" s="51">
        <f>VALUE(RIGHT("00"&amp;AC2861,2)&amp;RIGHT("000"&amp;AD2861,3))</f>
        <v>80318</v>
      </c>
    </row>
    <row r="2862" spans="1:31">
      <c r="A2862" s="60" t="str">
        <f>IF(G2862&amp;Q2862&lt;&gt;"",W2862&amp;Q2862,"")</f>
        <v>JUSTIN 8180purple</v>
      </c>
      <c r="B2862" s="60" t="str">
        <f>IF(C2862&lt;&gt;"",LEFT(C2862,9),"")</f>
        <v>80-318-41</v>
      </c>
      <c r="C2862" s="73" t="s">
        <v>3732</v>
      </c>
      <c r="D2862" s="73" t="s">
        <v>3733</v>
      </c>
      <c r="E2862" s="73" t="s">
        <v>931</v>
      </c>
      <c r="F2862" s="74">
        <v>0</v>
      </c>
      <c r="G2862" s="73" t="s">
        <v>1517</v>
      </c>
      <c r="H2862" s="73" t="s">
        <v>286</v>
      </c>
      <c r="I2862" s="73" t="s">
        <v>1498</v>
      </c>
      <c r="J2862" s="73" t="s">
        <v>342</v>
      </c>
      <c r="K2862" s="73" t="s">
        <v>387</v>
      </c>
      <c r="L2862" s="73" t="s">
        <v>383</v>
      </c>
      <c r="M2862" s="73" t="s">
        <v>389</v>
      </c>
      <c r="N2862" s="73" t="s">
        <v>44</v>
      </c>
      <c r="O2862" s="73" t="s">
        <v>386</v>
      </c>
      <c r="P2862" s="73" t="s">
        <v>907</v>
      </c>
      <c r="Q2862" s="73" t="s">
        <v>1593</v>
      </c>
      <c r="R2862" s="73" t="s">
        <v>286</v>
      </c>
      <c r="V2862" s="60" t="str">
        <f>W2862&amp;H2862</f>
        <v>JUSTIN 8180фиолетовый</v>
      </c>
      <c r="W2862" s="60" t="str">
        <f>_xlfn.LET(_xlpm.TextCell,TEXT(G2862,"###"),IF(_xlpm.TextCell&lt;&gt;"",IF(StyleSpaceSplit,IFERROR(IF(FIND(" ",_xlpm.TextCell)&gt;=1,MID(_xlpm.TextCell,1,FIND(" ",_xlpm.TextCell)-1),_xlpm.TextCell),_xlpm.TextCell),_xlpm.TextCell),""))</f>
        <v>JUSTIN 8180</v>
      </c>
      <c r="X2862" s="60" t="str">
        <f>IF(A2862&lt;&gt;"",IFERROR(IF(FIND(" ",G2862)&gt;=1,MID(G2862,FIND(" ",G2862)+1,LEN(G2862)),""),""),"")</f>
        <v>8180</v>
      </c>
      <c r="AC2862" s="51">
        <f>IFERROR(VALUE(MID($C2862,1,2)),0)</f>
        <v>80</v>
      </c>
      <c r="AD2862" s="44">
        <f>IFERROR(VALUE(MID($C2862,4,3)),0)</f>
        <v>318</v>
      </c>
      <c r="AE2862" s="51">
        <f>VALUE(RIGHT("00"&amp;AC2862,2)&amp;RIGHT("000"&amp;AD2862,3))</f>
        <v>80318</v>
      </c>
    </row>
    <row r="2863" spans="1:31">
      <c r="A2863" s="60" t="str">
        <f>IF(G2863&amp;Q2863&lt;&gt;"",W2863&amp;Q2863,"")</f>
        <v>JUSTIN 8181blue</v>
      </c>
      <c r="B2863" s="60" t="str">
        <f>IF(C2863&lt;&gt;"",LEFT(C2863,9),"")</f>
        <v>80-319-95</v>
      </c>
      <c r="C2863" s="73" t="s">
        <v>1518</v>
      </c>
      <c r="D2863" s="73" t="s">
        <v>1519</v>
      </c>
      <c r="E2863" s="73" t="s">
        <v>931</v>
      </c>
      <c r="F2863" s="74">
        <v>0</v>
      </c>
      <c r="G2863" s="73" t="s">
        <v>1520</v>
      </c>
      <c r="H2863" s="73" t="s">
        <v>248</v>
      </c>
      <c r="I2863" s="73" t="s">
        <v>1498</v>
      </c>
      <c r="J2863" s="73" t="s">
        <v>342</v>
      </c>
      <c r="K2863" s="73" t="s">
        <v>382</v>
      </c>
      <c r="L2863" s="73" t="s">
        <v>383</v>
      </c>
      <c r="M2863" s="73" t="s">
        <v>389</v>
      </c>
      <c r="N2863" s="73" t="s">
        <v>44</v>
      </c>
      <c r="O2863" s="73" t="s">
        <v>386</v>
      </c>
      <c r="P2863" s="73" t="s">
        <v>907</v>
      </c>
      <c r="Q2863" s="73" t="s">
        <v>932</v>
      </c>
      <c r="R2863" s="73" t="s">
        <v>71</v>
      </c>
      <c r="V2863" s="60" t="str">
        <f>W2863&amp;H2863</f>
        <v>JUSTIN 8181синий / белый</v>
      </c>
      <c r="W2863" s="60" t="str">
        <f>_xlfn.LET(_xlpm.TextCell,TEXT(G2863,"###"),IF(_xlpm.TextCell&lt;&gt;"",IF(StyleSpaceSplit,IFERROR(IF(FIND(" ",_xlpm.TextCell)&gt;=1,MID(_xlpm.TextCell,1,FIND(" ",_xlpm.TextCell)-1),_xlpm.TextCell),_xlpm.TextCell),_xlpm.TextCell),""))</f>
        <v>JUSTIN 8181</v>
      </c>
      <c r="X2863" s="60" t="str">
        <f>IF(A2863&lt;&gt;"",IFERROR(IF(FIND(" ",G2863)&gt;=1,MID(G2863,FIND(" ",G2863)+1,LEN(G2863)),""),""),"")</f>
        <v>8181</v>
      </c>
      <c r="AC2863" s="51">
        <f>IFERROR(VALUE(MID($C2863,1,2)),0)</f>
        <v>80</v>
      </c>
      <c r="AD2863" s="44">
        <f>IFERROR(VALUE(MID($C2863,4,3)),0)</f>
        <v>319</v>
      </c>
      <c r="AE2863" s="51">
        <f>VALUE(RIGHT("00"&amp;AC2863,2)&amp;RIGHT("000"&amp;AD2863,3))</f>
        <v>80319</v>
      </c>
    </row>
    <row r="2864" spans="1:31">
      <c r="A2864" s="60" t="str">
        <f>IF(G2864&amp;Q2864&lt;&gt;"",W2864&amp;Q2864,"")</f>
        <v>JUSTIN 8200petrol</v>
      </c>
      <c r="B2864" s="60" t="str">
        <f>IF(C2864&lt;&gt;"",LEFT(C2864,9),"")</f>
        <v>80-320-06</v>
      </c>
      <c r="C2864" s="73" t="s">
        <v>1521</v>
      </c>
      <c r="D2864" s="73" t="s">
        <v>1522</v>
      </c>
      <c r="E2864" s="73" t="s">
        <v>931</v>
      </c>
      <c r="F2864" s="74">
        <v>0</v>
      </c>
      <c r="G2864" s="73" t="s">
        <v>1523</v>
      </c>
      <c r="H2864" s="73" t="s">
        <v>71</v>
      </c>
      <c r="I2864" s="73" t="s">
        <v>1498</v>
      </c>
      <c r="J2864" s="73" t="s">
        <v>342</v>
      </c>
      <c r="K2864" s="73" t="s">
        <v>391</v>
      </c>
      <c r="L2864" s="73" t="s">
        <v>383</v>
      </c>
      <c r="M2864" s="73" t="s">
        <v>389</v>
      </c>
      <c r="N2864" s="73" t="s">
        <v>44</v>
      </c>
      <c r="O2864" s="73" t="s">
        <v>386</v>
      </c>
      <c r="P2864" s="73" t="s">
        <v>907</v>
      </c>
      <c r="Q2864" s="73" t="s">
        <v>1499</v>
      </c>
      <c r="R2864" s="73" t="s">
        <v>71</v>
      </c>
      <c r="V2864" s="60" t="str">
        <f>W2864&amp;H2864</f>
        <v>JUSTIN 8200синий</v>
      </c>
      <c r="W2864" s="60" t="str">
        <f>_xlfn.LET(_xlpm.TextCell,TEXT(G2864,"###"),IF(_xlpm.TextCell&lt;&gt;"",IF(StyleSpaceSplit,IFERROR(IF(FIND(" ",_xlpm.TextCell)&gt;=1,MID(_xlpm.TextCell,1,FIND(" ",_xlpm.TextCell)-1),_xlpm.TextCell),_xlpm.TextCell),_xlpm.TextCell),""))</f>
        <v>JUSTIN 8200</v>
      </c>
      <c r="X2864" s="60" t="str">
        <f>IF(A2864&lt;&gt;"",IFERROR(IF(FIND(" ",G2864)&gt;=1,MID(G2864,FIND(" ",G2864)+1,LEN(G2864)),""),""),"")</f>
        <v>8200</v>
      </c>
      <c r="AC2864" s="51">
        <f>IFERROR(VALUE(MID($C2864,1,2)),0)</f>
        <v>80</v>
      </c>
      <c r="AD2864" s="44">
        <f>IFERROR(VALUE(MID($C2864,4,3)),0)</f>
        <v>320</v>
      </c>
      <c r="AE2864" s="51">
        <f>VALUE(RIGHT("00"&amp;AC2864,2)&amp;RIGHT("000"&amp;AD2864,3))</f>
        <v>80320</v>
      </c>
    </row>
    <row r="2865" spans="1:31">
      <c r="A2865" s="60" t="str">
        <f>IF(G2865&amp;Q2865&lt;&gt;"",W2865&amp;Q2865,"")</f>
        <v>JUSTIN 8210raspberry</v>
      </c>
      <c r="B2865" s="60" t="str">
        <f>IF(C2865&lt;&gt;"",LEFT(C2865,9),"")</f>
        <v>80-321-34</v>
      </c>
      <c r="C2865" s="73" t="s">
        <v>1524</v>
      </c>
      <c r="D2865" s="73" t="s">
        <v>1525</v>
      </c>
      <c r="E2865" s="73" t="s">
        <v>931</v>
      </c>
      <c r="F2865" s="74">
        <v>0</v>
      </c>
      <c r="G2865" s="73" t="s">
        <v>1526</v>
      </c>
      <c r="H2865" s="73" t="s">
        <v>68</v>
      </c>
      <c r="I2865" s="73" t="s">
        <v>1498</v>
      </c>
      <c r="J2865" s="73" t="s">
        <v>342</v>
      </c>
      <c r="K2865" s="73" t="s">
        <v>391</v>
      </c>
      <c r="L2865" s="73" t="s">
        <v>383</v>
      </c>
      <c r="M2865" s="73" t="s">
        <v>389</v>
      </c>
      <c r="N2865" s="73" t="s">
        <v>44</v>
      </c>
      <c r="O2865" s="73" t="s">
        <v>386</v>
      </c>
      <c r="P2865" s="73" t="s">
        <v>907</v>
      </c>
      <c r="Q2865" s="73" t="s">
        <v>1514</v>
      </c>
      <c r="R2865" s="73" t="s">
        <v>68</v>
      </c>
      <c r="V2865" s="60" t="str">
        <f>W2865&amp;H2865</f>
        <v>JUSTIN 8210розовый</v>
      </c>
      <c r="W2865" s="60" t="str">
        <f>_xlfn.LET(_xlpm.TextCell,TEXT(G2865,"###"),IF(_xlpm.TextCell&lt;&gt;"",IF(StyleSpaceSplit,IFERROR(IF(FIND(" ",_xlpm.TextCell)&gt;=1,MID(_xlpm.TextCell,1,FIND(" ",_xlpm.TextCell)-1),_xlpm.TextCell),_xlpm.TextCell),_xlpm.TextCell),""))</f>
        <v>JUSTIN 8210</v>
      </c>
      <c r="X2865" s="60" t="str">
        <f>IF(A2865&lt;&gt;"",IFERROR(IF(FIND(" ",G2865)&gt;=1,MID(G2865,FIND(" ",G2865)+1,LEN(G2865)),""),""),"")</f>
        <v>8210</v>
      </c>
      <c r="AC2865" s="51">
        <f>IFERROR(VALUE(MID($C2865,1,2)),0)</f>
        <v>80</v>
      </c>
      <c r="AD2865" s="44">
        <f>IFERROR(VALUE(MID($C2865,4,3)),0)</f>
        <v>321</v>
      </c>
      <c r="AE2865" s="51">
        <f>VALUE(RIGHT("00"&amp;AC2865,2)&amp;RIGHT("000"&amp;AD2865,3))</f>
        <v>80321</v>
      </c>
    </row>
    <row r="2866" spans="1:31">
      <c r="A2866" s="60" t="str">
        <f>IF(G2866&amp;Q2866&lt;&gt;"",W2866&amp;Q2866,"")</f>
        <v>JUSTIN 8230beige</v>
      </c>
      <c r="B2866" s="60" t="str">
        <f>IF(C2866&lt;&gt;"",LEFT(C2866,9),"")</f>
        <v>80-322-02</v>
      </c>
      <c r="C2866" s="73" t="s">
        <v>3169</v>
      </c>
      <c r="D2866" s="73" t="s">
        <v>3170</v>
      </c>
      <c r="E2866" s="73" t="s">
        <v>931</v>
      </c>
      <c r="F2866" s="74">
        <v>0</v>
      </c>
      <c r="G2866" s="73" t="s">
        <v>1529</v>
      </c>
      <c r="H2866" s="73" t="s">
        <v>63</v>
      </c>
      <c r="I2866" s="73" t="s">
        <v>1498</v>
      </c>
      <c r="J2866" s="73" t="s">
        <v>342</v>
      </c>
      <c r="K2866" s="73" t="s">
        <v>391</v>
      </c>
      <c r="L2866" s="73" t="s">
        <v>383</v>
      </c>
      <c r="M2866" s="73" t="s">
        <v>389</v>
      </c>
      <c r="N2866" s="73" t="s">
        <v>44</v>
      </c>
      <c r="O2866" s="73" t="s">
        <v>386</v>
      </c>
      <c r="P2866" s="73" t="s">
        <v>907</v>
      </c>
      <c r="Q2866" s="73" t="s">
        <v>937</v>
      </c>
      <c r="R2866" s="73" t="s">
        <v>63</v>
      </c>
      <c r="V2866" s="60" t="str">
        <f>W2866&amp;H2866</f>
        <v>JUSTIN 8230бежевый</v>
      </c>
      <c r="W2866" s="60" t="str">
        <f>_xlfn.LET(_xlpm.TextCell,TEXT(G2866,"###"),IF(_xlpm.TextCell&lt;&gt;"",IF(StyleSpaceSplit,IFERROR(IF(FIND(" ",_xlpm.TextCell)&gt;=1,MID(_xlpm.TextCell,1,FIND(" ",_xlpm.TextCell)-1),_xlpm.TextCell),_xlpm.TextCell),_xlpm.TextCell),""))</f>
        <v>JUSTIN 8230</v>
      </c>
      <c r="X2866" s="60" t="str">
        <f>IF(A2866&lt;&gt;"",IFERROR(IF(FIND(" ",G2866)&gt;=1,MID(G2866,FIND(" ",G2866)+1,LEN(G2866)),""),""),"")</f>
        <v>8230</v>
      </c>
      <c r="AC2866" s="51">
        <f>IFERROR(VALUE(MID($C2866,1,2)),0)</f>
        <v>80</v>
      </c>
      <c r="AD2866" s="44">
        <f>IFERROR(VALUE(MID($C2866,4,3)),0)</f>
        <v>322</v>
      </c>
      <c r="AE2866" s="51">
        <f>VALUE(RIGHT("00"&amp;AC2866,2)&amp;RIGHT("000"&amp;AD2866,3))</f>
        <v>80322</v>
      </c>
    </row>
    <row r="2867" spans="1:31">
      <c r="A2867" s="60" t="str">
        <f>IF(G2867&amp;Q2867&lt;&gt;"",W2867&amp;Q2867,"")</f>
        <v>JUSTIN 8230navy</v>
      </c>
      <c r="B2867" s="60" t="str">
        <f>IF(C2867&lt;&gt;"",LEFT(C2867,9),"")</f>
        <v>80-322-06</v>
      </c>
      <c r="C2867" s="73" t="s">
        <v>1527</v>
      </c>
      <c r="D2867" s="73" t="s">
        <v>1528</v>
      </c>
      <c r="E2867" s="73" t="s">
        <v>931</v>
      </c>
      <c r="F2867" s="74">
        <v>0</v>
      </c>
      <c r="G2867" s="73" t="s">
        <v>1529</v>
      </c>
      <c r="H2867" s="73" t="s">
        <v>254</v>
      </c>
      <c r="I2867" s="73" t="s">
        <v>1498</v>
      </c>
      <c r="J2867" s="73" t="s">
        <v>342</v>
      </c>
      <c r="K2867" s="73" t="s">
        <v>391</v>
      </c>
      <c r="L2867" s="73" t="s">
        <v>383</v>
      </c>
      <c r="M2867" s="73" t="s">
        <v>389</v>
      </c>
      <c r="N2867" s="73" t="s">
        <v>44</v>
      </c>
      <c r="O2867" s="73" t="s">
        <v>386</v>
      </c>
      <c r="P2867" s="73" t="s">
        <v>907</v>
      </c>
      <c r="Q2867" s="73" t="s">
        <v>1003</v>
      </c>
      <c r="R2867" s="73" t="s">
        <v>71</v>
      </c>
      <c r="V2867" s="60" t="str">
        <f>W2867&amp;H2867</f>
        <v>JUSTIN 8230синий / оранжевый</v>
      </c>
      <c r="W2867" s="60" t="str">
        <f>_xlfn.LET(_xlpm.TextCell,TEXT(G2867,"###"),IF(_xlpm.TextCell&lt;&gt;"",IF(StyleSpaceSplit,IFERROR(IF(FIND(" ",_xlpm.TextCell)&gt;=1,MID(_xlpm.TextCell,1,FIND(" ",_xlpm.TextCell)-1),_xlpm.TextCell),_xlpm.TextCell),_xlpm.TextCell),""))</f>
        <v>JUSTIN 8230</v>
      </c>
      <c r="X2867" s="60" t="str">
        <f>IF(A2867&lt;&gt;"",IFERROR(IF(FIND(" ",G2867)&gt;=1,MID(G2867,FIND(" ",G2867)+1,LEN(G2867)),""),""),"")</f>
        <v>8230</v>
      </c>
      <c r="AC2867" s="51">
        <f>IFERROR(VALUE(MID($C2867,1,2)),0)</f>
        <v>80</v>
      </c>
      <c r="AD2867" s="44">
        <f>IFERROR(VALUE(MID($C2867,4,3)),0)</f>
        <v>322</v>
      </c>
      <c r="AE2867" s="51">
        <f>VALUE(RIGHT("00"&amp;AC2867,2)&amp;RIGHT("000"&amp;AD2867,3))</f>
        <v>80322</v>
      </c>
    </row>
    <row r="2868" spans="1:31">
      <c r="A2868" s="60" t="str">
        <f>IF(G2868&amp;Q2868&lt;&gt;"",W2868&amp;Q2868,"")</f>
        <v>JUSTIN 8231beige</v>
      </c>
      <c r="B2868" s="60" t="str">
        <f>IF(C2868&lt;&gt;"",LEFT(C2868,9),"")</f>
        <v>80-323-02</v>
      </c>
      <c r="C2868" s="73" t="s">
        <v>1530</v>
      </c>
      <c r="D2868" s="73" t="s">
        <v>1531</v>
      </c>
      <c r="E2868" s="73" t="s">
        <v>931</v>
      </c>
      <c r="F2868" s="74">
        <v>0</v>
      </c>
      <c r="G2868" s="73" t="s">
        <v>1532</v>
      </c>
      <c r="H2868" s="73" t="s">
        <v>95</v>
      </c>
      <c r="I2868" s="73" t="s">
        <v>1498</v>
      </c>
      <c r="J2868" s="73" t="s">
        <v>342</v>
      </c>
      <c r="K2868" s="73" t="s">
        <v>391</v>
      </c>
      <c r="L2868" s="73" t="s">
        <v>383</v>
      </c>
      <c r="M2868" s="73" t="s">
        <v>389</v>
      </c>
      <c r="N2868" s="73" t="s">
        <v>44</v>
      </c>
      <c r="O2868" s="73" t="s">
        <v>386</v>
      </c>
      <c r="P2868" s="73" t="s">
        <v>907</v>
      </c>
      <c r="Q2868" s="73" t="s">
        <v>937</v>
      </c>
      <c r="R2868" s="73" t="s">
        <v>63</v>
      </c>
      <c r="V2868" s="60" t="str">
        <f>W2868&amp;H2868</f>
        <v>JUSTIN 8231бежевый / розовый</v>
      </c>
      <c r="W2868" s="60" t="str">
        <f>_xlfn.LET(_xlpm.TextCell,TEXT(G2868,"###"),IF(_xlpm.TextCell&lt;&gt;"",IF(StyleSpaceSplit,IFERROR(IF(FIND(" ",_xlpm.TextCell)&gt;=1,MID(_xlpm.TextCell,1,FIND(" ",_xlpm.TextCell)-1),_xlpm.TextCell),_xlpm.TextCell),_xlpm.TextCell),""))</f>
        <v>JUSTIN 8231</v>
      </c>
      <c r="X2868" s="60" t="str">
        <f>IF(A2868&lt;&gt;"",IFERROR(IF(FIND(" ",G2868)&gt;=1,MID(G2868,FIND(" ",G2868)+1,LEN(G2868)),""),""),"")</f>
        <v>8231</v>
      </c>
      <c r="AC2868" s="51">
        <f>IFERROR(VALUE(MID($C2868,1,2)),0)</f>
        <v>80</v>
      </c>
      <c r="AD2868" s="44">
        <f>IFERROR(VALUE(MID($C2868,4,3)),0)</f>
        <v>323</v>
      </c>
      <c r="AE2868" s="51">
        <f>VALUE(RIGHT("00"&amp;AC2868,2)&amp;RIGHT("000"&amp;AD2868,3))</f>
        <v>80323</v>
      </c>
    </row>
    <row r="2869" spans="1:31">
      <c r="A2869" s="60" t="str">
        <f>IF(G2869&amp;Q2869&lt;&gt;"",W2869&amp;Q2869,"")</f>
        <v>JUSTIN 8231grey</v>
      </c>
      <c r="B2869" s="60" t="str">
        <f>IF(C2869&lt;&gt;"",LEFT(C2869,9),"")</f>
        <v>80-323-08</v>
      </c>
      <c r="C2869" s="73" t="s">
        <v>3171</v>
      </c>
      <c r="D2869" s="73" t="s">
        <v>3172</v>
      </c>
      <c r="E2869" s="73" t="s">
        <v>931</v>
      </c>
      <c r="F2869" s="74">
        <v>0</v>
      </c>
      <c r="G2869" s="73" t="s">
        <v>1532</v>
      </c>
      <c r="H2869" s="73" t="s">
        <v>83</v>
      </c>
      <c r="I2869" s="73" t="s">
        <v>1498</v>
      </c>
      <c r="J2869" s="73" t="s">
        <v>342</v>
      </c>
      <c r="K2869" s="73" t="s">
        <v>391</v>
      </c>
      <c r="L2869" s="73" t="s">
        <v>383</v>
      </c>
      <c r="M2869" s="73" t="s">
        <v>389</v>
      </c>
      <c r="N2869" s="73" t="s">
        <v>44</v>
      </c>
      <c r="O2869" s="73" t="s">
        <v>386</v>
      </c>
      <c r="P2869" s="73" t="s">
        <v>907</v>
      </c>
      <c r="Q2869" s="73" t="s">
        <v>917</v>
      </c>
      <c r="R2869" s="73" t="s">
        <v>83</v>
      </c>
      <c r="V2869" s="60" t="str">
        <f>W2869&amp;H2869</f>
        <v>JUSTIN 8231серый</v>
      </c>
      <c r="W2869" s="60" t="str">
        <f>_xlfn.LET(_xlpm.TextCell,TEXT(G2869,"###"),IF(_xlpm.TextCell&lt;&gt;"",IF(StyleSpaceSplit,IFERROR(IF(FIND(" ",_xlpm.TextCell)&gt;=1,MID(_xlpm.TextCell,1,FIND(" ",_xlpm.TextCell)-1),_xlpm.TextCell),_xlpm.TextCell),_xlpm.TextCell),""))</f>
        <v>JUSTIN 8231</v>
      </c>
      <c r="X2869" s="60" t="str">
        <f>IF(A2869&lt;&gt;"",IFERROR(IF(FIND(" ",G2869)&gt;=1,MID(G2869,FIND(" ",G2869)+1,LEN(G2869)),""),""),"")</f>
        <v>8231</v>
      </c>
      <c r="AC2869" s="51">
        <f>IFERROR(VALUE(MID($C2869,1,2)),0)</f>
        <v>80</v>
      </c>
      <c r="AD2869" s="44">
        <f>IFERROR(VALUE(MID($C2869,4,3)),0)</f>
        <v>323</v>
      </c>
      <c r="AE2869" s="51">
        <f>VALUE(RIGHT("00"&amp;AC2869,2)&amp;RIGHT("000"&amp;AD2869,3))</f>
        <v>80323</v>
      </c>
    </row>
    <row r="2870" spans="1:31">
      <c r="A2870" s="60" t="str">
        <f>IF(G2870&amp;Q2870&lt;&gt;"",W2870&amp;Q2870,"")</f>
        <v>JUSTIN 8240grey</v>
      </c>
      <c r="B2870" s="60" t="str">
        <f>IF(C2870&lt;&gt;"",LEFT(C2870,9),"")</f>
        <v>80-324-08</v>
      </c>
      <c r="C2870" s="73" t="s">
        <v>1533</v>
      </c>
      <c r="D2870" s="73" t="s">
        <v>1534</v>
      </c>
      <c r="E2870" s="73" t="s">
        <v>931</v>
      </c>
      <c r="F2870" s="74">
        <v>0</v>
      </c>
      <c r="G2870" s="73" t="s">
        <v>1535</v>
      </c>
      <c r="H2870" s="73" t="s">
        <v>236</v>
      </c>
      <c r="I2870" s="73" t="s">
        <v>1498</v>
      </c>
      <c r="J2870" s="73" t="s">
        <v>342</v>
      </c>
      <c r="K2870" s="73" t="s">
        <v>391</v>
      </c>
      <c r="L2870" s="73" t="s">
        <v>383</v>
      </c>
      <c r="M2870" s="73" t="s">
        <v>389</v>
      </c>
      <c r="N2870" s="73" t="s">
        <v>44</v>
      </c>
      <c r="O2870" s="73" t="s">
        <v>386</v>
      </c>
      <c r="P2870" s="73" t="s">
        <v>907</v>
      </c>
      <c r="Q2870" s="73" t="s">
        <v>917</v>
      </c>
      <c r="R2870" s="73" t="s">
        <v>83</v>
      </c>
      <c r="V2870" s="60" t="str">
        <f>W2870&amp;H2870</f>
        <v>JUSTIN 8240серый / бежевый</v>
      </c>
      <c r="W2870" s="60" t="str">
        <f>_xlfn.LET(_xlpm.TextCell,TEXT(G2870,"###"),IF(_xlpm.TextCell&lt;&gt;"",IF(StyleSpaceSplit,IFERROR(IF(FIND(" ",_xlpm.TextCell)&gt;=1,MID(_xlpm.TextCell,1,FIND(" ",_xlpm.TextCell)-1),_xlpm.TextCell),_xlpm.TextCell),_xlpm.TextCell),""))</f>
        <v>JUSTIN 8240</v>
      </c>
      <c r="X2870" s="60" t="str">
        <f>IF(A2870&lt;&gt;"",IFERROR(IF(FIND(" ",G2870)&gt;=1,MID(G2870,FIND(" ",G2870)+1,LEN(G2870)),""),""),"")</f>
        <v>8240</v>
      </c>
      <c r="AC2870" s="51">
        <f>IFERROR(VALUE(MID($C2870,1,2)),0)</f>
        <v>80</v>
      </c>
      <c r="AD2870" s="44">
        <f>IFERROR(VALUE(MID($C2870,4,3)),0)</f>
        <v>324</v>
      </c>
      <c r="AE2870" s="51">
        <f>VALUE(RIGHT("00"&amp;AC2870,2)&amp;RIGHT("000"&amp;AD2870,3))</f>
        <v>80324</v>
      </c>
    </row>
    <row r="2871" spans="1:31">
      <c r="A2871" s="60" t="str">
        <f>IF(G2871&amp;Q2871&lt;&gt;"",W2871&amp;Q2871,"")</f>
        <v>JUSTIN 8241putty</v>
      </c>
      <c r="B2871" s="60" t="str">
        <f>IF(C2871&lt;&gt;"",LEFT(C2871,9),"")</f>
        <v>80-325-02</v>
      </c>
      <c r="C2871" s="73" t="s">
        <v>1536</v>
      </c>
      <c r="D2871" s="73" t="s">
        <v>1537</v>
      </c>
      <c r="E2871" s="73" t="s">
        <v>931</v>
      </c>
      <c r="F2871" s="74">
        <v>0</v>
      </c>
      <c r="G2871" s="73" t="s">
        <v>1538</v>
      </c>
      <c r="H2871" s="73" t="s">
        <v>63</v>
      </c>
      <c r="I2871" s="73" t="s">
        <v>1498</v>
      </c>
      <c r="J2871" s="73" t="s">
        <v>342</v>
      </c>
      <c r="K2871" s="73" t="s">
        <v>391</v>
      </c>
      <c r="L2871" s="73" t="s">
        <v>383</v>
      </c>
      <c r="M2871" s="73" t="s">
        <v>389</v>
      </c>
      <c r="N2871" s="73" t="s">
        <v>44</v>
      </c>
      <c r="O2871" s="73" t="s">
        <v>386</v>
      </c>
      <c r="P2871" s="73" t="s">
        <v>907</v>
      </c>
      <c r="Q2871" s="73" t="s">
        <v>1539</v>
      </c>
      <c r="R2871" s="73" t="s">
        <v>63</v>
      </c>
      <c r="V2871" s="60" t="str">
        <f>W2871&amp;H2871</f>
        <v>JUSTIN 8241бежевый</v>
      </c>
      <c r="W2871" s="60" t="str">
        <f>_xlfn.LET(_xlpm.TextCell,TEXT(G2871,"###"),IF(_xlpm.TextCell&lt;&gt;"",IF(StyleSpaceSplit,IFERROR(IF(FIND(" ",_xlpm.TextCell)&gt;=1,MID(_xlpm.TextCell,1,FIND(" ",_xlpm.TextCell)-1),_xlpm.TextCell),_xlpm.TextCell),_xlpm.TextCell),""))</f>
        <v>JUSTIN 8241</v>
      </c>
      <c r="X2871" s="60" t="str">
        <f>IF(A2871&lt;&gt;"",IFERROR(IF(FIND(" ",G2871)&gt;=1,MID(G2871,FIND(" ",G2871)+1,LEN(G2871)),""),""),"")</f>
        <v>8241</v>
      </c>
      <c r="AC2871" s="51">
        <f>IFERROR(VALUE(MID($C2871,1,2)),0)</f>
        <v>80</v>
      </c>
      <c r="AD2871" s="44">
        <f>IFERROR(VALUE(MID($C2871,4,3)),0)</f>
        <v>325</v>
      </c>
      <c r="AE2871" s="51">
        <f>VALUE(RIGHT("00"&amp;AC2871,2)&amp;RIGHT("000"&amp;AD2871,3))</f>
        <v>80325</v>
      </c>
    </row>
    <row r="2872" spans="1:31">
      <c r="A2872" s="60" t="str">
        <f>IF(G2872&amp;Q2872&lt;&gt;"",W2872&amp;Q2872,"")</f>
        <v>JUSTIN 8248beige</v>
      </c>
      <c r="B2872" s="60" t="str">
        <f>IF(C2872&lt;&gt;"",LEFT(C2872,9),"")</f>
        <v>80-326-02</v>
      </c>
      <c r="C2872" s="73" t="s">
        <v>1540</v>
      </c>
      <c r="D2872" s="73" t="s">
        <v>1541</v>
      </c>
      <c r="E2872" s="73" t="s">
        <v>931</v>
      </c>
      <c r="F2872" s="74">
        <v>0</v>
      </c>
      <c r="G2872" s="73" t="s">
        <v>1542</v>
      </c>
      <c r="H2872" s="73" t="s">
        <v>63</v>
      </c>
      <c r="I2872" s="73" t="s">
        <v>1498</v>
      </c>
      <c r="J2872" s="73" t="s">
        <v>342</v>
      </c>
      <c r="K2872" s="73" t="s">
        <v>391</v>
      </c>
      <c r="L2872" s="73" t="s">
        <v>383</v>
      </c>
      <c r="M2872" s="73" t="s">
        <v>389</v>
      </c>
      <c r="N2872" s="73" t="s">
        <v>44</v>
      </c>
      <c r="O2872" s="73" t="s">
        <v>386</v>
      </c>
      <c r="P2872" s="73" t="s">
        <v>907</v>
      </c>
      <c r="Q2872" s="73" t="s">
        <v>937</v>
      </c>
      <c r="R2872" s="73" t="s">
        <v>63</v>
      </c>
      <c r="V2872" s="60" t="str">
        <f>W2872&amp;H2872</f>
        <v>JUSTIN 8248бежевый</v>
      </c>
      <c r="W2872" s="60" t="str">
        <f>_xlfn.LET(_xlpm.TextCell,TEXT(G2872,"###"),IF(_xlpm.TextCell&lt;&gt;"",IF(StyleSpaceSplit,IFERROR(IF(FIND(" ",_xlpm.TextCell)&gt;=1,MID(_xlpm.TextCell,1,FIND(" ",_xlpm.TextCell)-1),_xlpm.TextCell),_xlpm.TextCell),_xlpm.TextCell),""))</f>
        <v>JUSTIN 8248</v>
      </c>
      <c r="X2872" s="60" t="str">
        <f>IF(A2872&lt;&gt;"",IFERROR(IF(FIND(" ",G2872)&gt;=1,MID(G2872,FIND(" ",G2872)+1,LEN(G2872)),""),""),"")</f>
        <v>8248</v>
      </c>
      <c r="AC2872" s="51">
        <f>IFERROR(VALUE(MID($C2872,1,2)),0)</f>
        <v>80</v>
      </c>
      <c r="AD2872" s="44">
        <f>IFERROR(VALUE(MID($C2872,4,3)),0)</f>
        <v>326</v>
      </c>
      <c r="AE2872" s="51">
        <f>VALUE(RIGHT("00"&amp;AC2872,2)&amp;RIGHT("000"&amp;AD2872,3))</f>
        <v>80326</v>
      </c>
    </row>
    <row r="2873" spans="1:31">
      <c r="A2873" s="60" t="str">
        <f>IF(G2873&amp;Q2873&lt;&gt;"",W2873&amp;Q2873,"")</f>
        <v>JUSTIN 8249brown</v>
      </c>
      <c r="B2873" s="60" t="str">
        <f>IF(C2873&lt;&gt;"",LEFT(C2873,9),"")</f>
        <v>80-490-14</v>
      </c>
      <c r="C2873" s="73" t="s">
        <v>3173</v>
      </c>
      <c r="D2873" s="73" t="s">
        <v>3174</v>
      </c>
      <c r="E2873" s="73" t="s">
        <v>931</v>
      </c>
      <c r="F2873" s="74">
        <v>0</v>
      </c>
      <c r="G2873" s="73" t="s">
        <v>3175</v>
      </c>
      <c r="H2873" s="73" t="s">
        <v>86</v>
      </c>
      <c r="I2873" s="73" t="s">
        <v>1631</v>
      </c>
      <c r="J2873" s="73" t="s">
        <v>342</v>
      </c>
      <c r="K2873" s="73" t="s">
        <v>391</v>
      </c>
      <c r="L2873" s="73" t="s">
        <v>383</v>
      </c>
      <c r="M2873" s="73" t="s">
        <v>389</v>
      </c>
      <c r="O2873" s="73" t="s">
        <v>386</v>
      </c>
      <c r="P2873" s="73" t="s">
        <v>907</v>
      </c>
      <c r="Q2873" s="73" t="s">
        <v>1033</v>
      </c>
      <c r="R2873" s="73" t="s">
        <v>86</v>
      </c>
      <c r="V2873" s="60" t="str">
        <f>W2873&amp;H2873</f>
        <v>JUSTIN 8249коричневый</v>
      </c>
      <c r="W2873" s="60" t="str">
        <f>_xlfn.LET(_xlpm.TextCell,TEXT(G2873,"###"),IF(_xlpm.TextCell&lt;&gt;"",IF(StyleSpaceSplit,IFERROR(IF(FIND(" ",_xlpm.TextCell)&gt;=1,MID(_xlpm.TextCell,1,FIND(" ",_xlpm.TextCell)-1),_xlpm.TextCell),_xlpm.TextCell),_xlpm.TextCell),""))</f>
        <v>JUSTIN 8249</v>
      </c>
      <c r="X2873" s="60" t="str">
        <f>IF(A2873&lt;&gt;"",IFERROR(IF(FIND(" ",G2873)&gt;=1,MID(G2873,FIND(" ",G2873)+1,LEN(G2873)),""),""),"")</f>
        <v>8249</v>
      </c>
      <c r="AC2873" s="51">
        <f>IFERROR(VALUE(MID($C2873,1,2)),0)</f>
        <v>80</v>
      </c>
      <c r="AD2873" s="44">
        <f>IFERROR(VALUE(MID($C2873,4,3)),0)</f>
        <v>490</v>
      </c>
      <c r="AE2873" s="51">
        <f>VALUE(RIGHT("00"&amp;AC2873,2)&amp;RIGHT("000"&amp;AD2873,3))</f>
        <v>80490</v>
      </c>
    </row>
    <row r="2874" spans="1:31">
      <c r="A2874" s="60" t="str">
        <f>IF(G2874&amp;Q2874&lt;&gt;"",W2874&amp;Q2874,"")</f>
        <v>JUSTIN 8249red</v>
      </c>
      <c r="B2874" s="60" t="str">
        <f>IF(C2874&lt;&gt;"",LEFT(C2874,9),"")</f>
        <v>80-490-35</v>
      </c>
      <c r="C2874" s="73" t="s">
        <v>3176</v>
      </c>
      <c r="D2874" s="73" t="s">
        <v>3177</v>
      </c>
      <c r="E2874" s="73" t="s">
        <v>931</v>
      </c>
      <c r="F2874" s="74">
        <v>0</v>
      </c>
      <c r="G2874" s="73" t="s">
        <v>3175</v>
      </c>
      <c r="H2874" s="73" t="s">
        <v>209</v>
      </c>
      <c r="I2874" s="73" t="s">
        <v>1631</v>
      </c>
      <c r="J2874" s="73" t="s">
        <v>342</v>
      </c>
      <c r="K2874" s="73" t="s">
        <v>391</v>
      </c>
      <c r="L2874" s="73" t="s">
        <v>383</v>
      </c>
      <c r="M2874" s="73" t="s">
        <v>389</v>
      </c>
      <c r="O2874" s="73" t="s">
        <v>386</v>
      </c>
      <c r="P2874" s="73" t="s">
        <v>907</v>
      </c>
      <c r="Q2874" s="73" t="s">
        <v>969</v>
      </c>
      <c r="R2874" s="73" t="s">
        <v>209</v>
      </c>
      <c r="V2874" s="60" t="str">
        <f>W2874&amp;H2874</f>
        <v>JUSTIN 8249разноцветный</v>
      </c>
      <c r="W2874" s="60" t="str">
        <f>_xlfn.LET(_xlpm.TextCell,TEXT(G2874,"###"),IF(_xlpm.TextCell&lt;&gt;"",IF(StyleSpaceSplit,IFERROR(IF(FIND(" ",_xlpm.TextCell)&gt;=1,MID(_xlpm.TextCell,1,FIND(" ",_xlpm.TextCell)-1),_xlpm.TextCell),_xlpm.TextCell),_xlpm.TextCell),""))</f>
        <v>JUSTIN 8249</v>
      </c>
      <c r="X2874" s="60" t="str">
        <f>IF(A2874&lt;&gt;"",IFERROR(IF(FIND(" ",G2874)&gt;=1,MID(G2874,FIND(" ",G2874)+1,LEN(G2874)),""),""),"")</f>
        <v>8249</v>
      </c>
      <c r="AC2874" s="51">
        <f>IFERROR(VALUE(MID($C2874,1,2)),0)</f>
        <v>80</v>
      </c>
      <c r="AD2874" s="44">
        <f>IFERROR(VALUE(MID($C2874,4,3)),0)</f>
        <v>490</v>
      </c>
      <c r="AE2874" s="51">
        <f>VALUE(RIGHT("00"&amp;AC2874,2)&amp;RIGHT("000"&amp;AD2874,3))</f>
        <v>80490</v>
      </c>
    </row>
    <row r="2875" spans="1:31">
      <c r="A2875" s="60" t="str">
        <f>IF(G2875&amp;Q2875&lt;&gt;"",W2875&amp;Q2875,"")</f>
        <v>JUSTIN 8291pink</v>
      </c>
      <c r="B2875" s="60" t="str">
        <f>IF(C2875&lt;&gt;"",LEFT(C2875,9),"")</f>
        <v>80-878-34</v>
      </c>
      <c r="C2875" s="73" t="s">
        <v>5172</v>
      </c>
      <c r="D2875" s="73" t="s">
        <v>5173</v>
      </c>
      <c r="E2875" s="73" t="s">
        <v>931</v>
      </c>
      <c r="F2875" s="74">
        <v>0</v>
      </c>
      <c r="G2875" s="73" t="s">
        <v>5174</v>
      </c>
      <c r="H2875" s="73" t="s">
        <v>68</v>
      </c>
      <c r="I2875" s="73" t="s">
        <v>1631</v>
      </c>
      <c r="J2875" s="73" t="s">
        <v>342</v>
      </c>
      <c r="K2875" s="73" t="s">
        <v>387</v>
      </c>
      <c r="L2875" s="73" t="s">
        <v>383</v>
      </c>
      <c r="M2875" s="73" t="s">
        <v>389</v>
      </c>
      <c r="O2875" s="73" t="s">
        <v>386</v>
      </c>
      <c r="P2875" s="73" t="s">
        <v>907</v>
      </c>
      <c r="Q2875" s="73" t="s">
        <v>1119</v>
      </c>
      <c r="R2875" s="73" t="s">
        <v>68</v>
      </c>
      <c r="V2875" s="60" t="str">
        <f>W2875&amp;H2875</f>
        <v>JUSTIN 8291розовый</v>
      </c>
      <c r="W2875" s="60" t="str">
        <f>_xlfn.LET(_xlpm.TextCell,TEXT(G2875,"###"),IF(_xlpm.TextCell&lt;&gt;"",IF(StyleSpaceSplit,IFERROR(IF(FIND(" ",_xlpm.TextCell)&gt;=1,MID(_xlpm.TextCell,1,FIND(" ",_xlpm.TextCell)-1),_xlpm.TextCell),_xlpm.TextCell),_xlpm.TextCell),""))</f>
        <v>JUSTIN 8291</v>
      </c>
      <c r="X2875" s="60" t="str">
        <f>IF(A2875&lt;&gt;"",IFERROR(IF(FIND(" ",G2875)&gt;=1,MID(G2875,FIND(" ",G2875)+1,LEN(G2875)),""),""),"")</f>
        <v>8291</v>
      </c>
      <c r="AC2875" s="51">
        <f>IFERROR(VALUE(MID($C2875,1,2)),0)</f>
        <v>80</v>
      </c>
      <c r="AD2875" s="44">
        <f>IFERROR(VALUE(MID($C2875,4,3)),0)</f>
        <v>878</v>
      </c>
      <c r="AE2875" s="51">
        <f>VALUE(RIGHT("00"&amp;AC2875,2)&amp;RIGHT("000"&amp;AD2875,3))</f>
        <v>80878</v>
      </c>
    </row>
    <row r="2876" spans="1:31">
      <c r="A2876" s="60" t="str">
        <f>IF(G2876&amp;Q2876&lt;&gt;"",W2876&amp;Q2876,"")</f>
        <v>JUSTIN 8295beige</v>
      </c>
      <c r="B2876" s="60" t="str">
        <f>IF(C2876&lt;&gt;"",LEFT(C2876,9),"")</f>
        <v>80-879-02</v>
      </c>
      <c r="C2876" s="73" t="s">
        <v>5175</v>
      </c>
      <c r="D2876" s="73" t="s">
        <v>5176</v>
      </c>
      <c r="E2876" s="73" t="s">
        <v>931</v>
      </c>
      <c r="F2876" s="74">
        <v>0</v>
      </c>
      <c r="G2876" s="73" t="s">
        <v>5177</v>
      </c>
      <c r="H2876" s="73" t="s">
        <v>63</v>
      </c>
      <c r="I2876" s="73" t="s">
        <v>1631</v>
      </c>
      <c r="J2876" s="73" t="s">
        <v>342</v>
      </c>
      <c r="K2876" s="73" t="s">
        <v>387</v>
      </c>
      <c r="L2876" s="73" t="s">
        <v>383</v>
      </c>
      <c r="M2876" s="73" t="s">
        <v>389</v>
      </c>
      <c r="O2876" s="73" t="s">
        <v>386</v>
      </c>
      <c r="P2876" s="73" t="s">
        <v>907</v>
      </c>
      <c r="Q2876" s="73" t="s">
        <v>937</v>
      </c>
      <c r="R2876" s="73" t="s">
        <v>63</v>
      </c>
      <c r="V2876" s="60" t="str">
        <f>W2876&amp;H2876</f>
        <v>JUSTIN 8295бежевый</v>
      </c>
      <c r="W2876" s="60" t="str">
        <f>_xlfn.LET(_xlpm.TextCell,TEXT(G2876,"###"),IF(_xlpm.TextCell&lt;&gt;"",IF(StyleSpaceSplit,IFERROR(IF(FIND(" ",_xlpm.TextCell)&gt;=1,MID(_xlpm.TextCell,1,FIND(" ",_xlpm.TextCell)-1),_xlpm.TextCell),_xlpm.TextCell),_xlpm.TextCell),""))</f>
        <v>JUSTIN 8295</v>
      </c>
      <c r="X2876" s="60" t="str">
        <f>IF(A2876&lt;&gt;"",IFERROR(IF(FIND(" ",G2876)&gt;=1,MID(G2876,FIND(" ",G2876)+1,LEN(G2876)),""),""),"")</f>
        <v>8295</v>
      </c>
      <c r="AC2876" s="51">
        <f>IFERROR(VALUE(MID($C2876,1,2)),0)</f>
        <v>80</v>
      </c>
      <c r="AD2876" s="44">
        <f>IFERROR(VALUE(MID($C2876,4,3)),0)</f>
        <v>879</v>
      </c>
      <c r="AE2876" s="51">
        <f>VALUE(RIGHT("00"&amp;AC2876,2)&amp;RIGHT("000"&amp;AD2876,3))</f>
        <v>80879</v>
      </c>
    </row>
    <row r="2877" spans="1:31">
      <c r="A2877" s="60" t="str">
        <f>IF(G2877&amp;Q2877&lt;&gt;"",W2877&amp;Q2877,"")</f>
        <v>JUSTIN 8296pink</v>
      </c>
      <c r="B2877" s="60" t="str">
        <f>IF(C2877&lt;&gt;"",LEFT(C2877,9),"")</f>
        <v>80-880-34</v>
      </c>
      <c r="C2877" s="73" t="s">
        <v>5178</v>
      </c>
      <c r="D2877" s="73" t="s">
        <v>5179</v>
      </c>
      <c r="E2877" s="73" t="s">
        <v>931</v>
      </c>
      <c r="F2877" s="74">
        <v>0</v>
      </c>
      <c r="G2877" s="73" t="s">
        <v>5180</v>
      </c>
      <c r="H2877" s="73" t="s">
        <v>68</v>
      </c>
      <c r="I2877" s="73" t="s">
        <v>1631</v>
      </c>
      <c r="J2877" s="73" t="s">
        <v>342</v>
      </c>
      <c r="K2877" s="73" t="s">
        <v>387</v>
      </c>
      <c r="L2877" s="73" t="s">
        <v>383</v>
      </c>
      <c r="M2877" s="73" t="s">
        <v>389</v>
      </c>
      <c r="O2877" s="73" t="s">
        <v>386</v>
      </c>
      <c r="P2877" s="73" t="s">
        <v>907</v>
      </c>
      <c r="Q2877" s="73" t="s">
        <v>1119</v>
      </c>
      <c r="R2877" s="73" t="s">
        <v>68</v>
      </c>
      <c r="V2877" s="60" t="str">
        <f>W2877&amp;H2877</f>
        <v>JUSTIN 8296розовый</v>
      </c>
      <c r="W2877" s="60" t="str">
        <f>_xlfn.LET(_xlpm.TextCell,TEXT(G2877,"###"),IF(_xlpm.TextCell&lt;&gt;"",IF(StyleSpaceSplit,IFERROR(IF(FIND(" ",_xlpm.TextCell)&gt;=1,MID(_xlpm.TextCell,1,FIND(" ",_xlpm.TextCell)-1),_xlpm.TextCell),_xlpm.TextCell),_xlpm.TextCell),""))</f>
        <v>JUSTIN 8296</v>
      </c>
      <c r="X2877" s="60" t="str">
        <f>IF(A2877&lt;&gt;"",IFERROR(IF(FIND(" ",G2877)&gt;=1,MID(G2877,FIND(" ",G2877)+1,LEN(G2877)),""),""),"")</f>
        <v>8296</v>
      </c>
      <c r="AC2877" s="51">
        <f>IFERROR(VALUE(MID($C2877,1,2)),0)</f>
        <v>80</v>
      </c>
      <c r="AD2877" s="44">
        <f>IFERROR(VALUE(MID($C2877,4,3)),0)</f>
        <v>880</v>
      </c>
      <c r="AE2877" s="51">
        <f>VALUE(RIGHT("00"&amp;AC2877,2)&amp;RIGHT("000"&amp;AD2877,3))</f>
        <v>80880</v>
      </c>
    </row>
    <row r="2878" spans="1:31">
      <c r="A2878" s="60" t="str">
        <f>IF(G2878&amp;Q2878&lt;&gt;"",W2878&amp;Q2878,"")</f>
        <v>JUSTIN 8302red</v>
      </c>
      <c r="B2878" s="60" t="str">
        <f>IF(C2878&lt;&gt;"",LEFT(C2878,9),"")</f>
        <v>80-881-00</v>
      </c>
      <c r="C2878" s="73" t="s">
        <v>5181</v>
      </c>
      <c r="D2878" s="73" t="s">
        <v>5182</v>
      </c>
      <c r="E2878" s="73" t="s">
        <v>931</v>
      </c>
      <c r="F2878" s="74">
        <v>0</v>
      </c>
      <c r="G2878" s="73" t="s">
        <v>5183</v>
      </c>
      <c r="H2878" s="73" t="s">
        <v>185</v>
      </c>
      <c r="I2878" s="73" t="s">
        <v>1644</v>
      </c>
      <c r="J2878" s="73" t="s">
        <v>342</v>
      </c>
      <c r="K2878" s="73" t="s">
        <v>391</v>
      </c>
      <c r="L2878" s="73" t="s">
        <v>383</v>
      </c>
      <c r="M2878" s="73" t="s">
        <v>389</v>
      </c>
      <c r="N2878" s="73" t="s">
        <v>44</v>
      </c>
      <c r="O2878" s="73" t="s">
        <v>386</v>
      </c>
      <c r="P2878" s="73" t="s">
        <v>907</v>
      </c>
      <c r="Q2878" s="73" t="s">
        <v>969</v>
      </c>
      <c r="R2878" s="73" t="s">
        <v>78</v>
      </c>
      <c r="V2878" s="60" t="str">
        <f>W2878&amp;H2878</f>
        <v>JUSTIN 8302красный / синий</v>
      </c>
      <c r="W2878" s="60" t="str">
        <f>_xlfn.LET(_xlpm.TextCell,TEXT(G2878,"###"),IF(_xlpm.TextCell&lt;&gt;"",IF(StyleSpaceSplit,IFERROR(IF(FIND(" ",_xlpm.TextCell)&gt;=1,MID(_xlpm.TextCell,1,FIND(" ",_xlpm.TextCell)-1),_xlpm.TextCell),_xlpm.TextCell),_xlpm.TextCell),""))</f>
        <v>JUSTIN 8302</v>
      </c>
      <c r="X2878" s="60" t="str">
        <f>IF(A2878&lt;&gt;"",IFERROR(IF(FIND(" ",G2878)&gt;=1,MID(G2878,FIND(" ",G2878)+1,LEN(G2878)),""),""),"")</f>
        <v>8302</v>
      </c>
      <c r="AC2878" s="51">
        <f>IFERROR(VALUE(MID($C2878,1,2)),0)</f>
        <v>80</v>
      </c>
      <c r="AD2878" s="44">
        <f>IFERROR(VALUE(MID($C2878,4,3)),0)</f>
        <v>881</v>
      </c>
      <c r="AE2878" s="51">
        <f>VALUE(RIGHT("00"&amp;AC2878,2)&amp;RIGHT("000"&amp;AD2878,3))</f>
        <v>80881</v>
      </c>
    </row>
    <row r="2879" spans="1:31">
      <c r="A2879" s="60" t="str">
        <f>IF(G2879&amp;Q2879&lt;&gt;"",W2879&amp;Q2879,"")</f>
        <v>JUSTIN 8303grey</v>
      </c>
      <c r="B2879" s="60" t="str">
        <f>IF(C2879&lt;&gt;"",LEFT(C2879,9),"")</f>
        <v>80-882-08</v>
      </c>
      <c r="C2879" s="73" t="s">
        <v>5184</v>
      </c>
      <c r="D2879" s="73" t="s">
        <v>5185</v>
      </c>
      <c r="E2879" s="73" t="s">
        <v>931</v>
      </c>
      <c r="F2879" s="74">
        <v>0</v>
      </c>
      <c r="G2879" s="73" t="s">
        <v>5186</v>
      </c>
      <c r="H2879" s="73" t="s">
        <v>83</v>
      </c>
      <c r="I2879" s="73" t="s">
        <v>1644</v>
      </c>
      <c r="J2879" s="73" t="s">
        <v>342</v>
      </c>
      <c r="K2879" s="73" t="s">
        <v>387</v>
      </c>
      <c r="L2879" s="73" t="s">
        <v>383</v>
      </c>
      <c r="M2879" s="73" t="s">
        <v>389</v>
      </c>
      <c r="N2879" s="73" t="s">
        <v>44</v>
      </c>
      <c r="O2879" s="73" t="s">
        <v>386</v>
      </c>
      <c r="P2879" s="73" t="s">
        <v>907</v>
      </c>
      <c r="Q2879" s="73" t="s">
        <v>917</v>
      </c>
      <c r="R2879" s="73" t="s">
        <v>83</v>
      </c>
      <c r="V2879" s="60" t="str">
        <f>W2879&amp;H2879</f>
        <v>JUSTIN 8303серый</v>
      </c>
      <c r="W2879" s="60" t="str">
        <f>_xlfn.LET(_xlpm.TextCell,TEXT(G2879,"###"),IF(_xlpm.TextCell&lt;&gt;"",IF(StyleSpaceSplit,IFERROR(IF(FIND(" ",_xlpm.TextCell)&gt;=1,MID(_xlpm.TextCell,1,FIND(" ",_xlpm.TextCell)-1),_xlpm.TextCell),_xlpm.TextCell),_xlpm.TextCell),""))</f>
        <v>JUSTIN 8303</v>
      </c>
      <c r="X2879" s="60" t="str">
        <f>IF(A2879&lt;&gt;"",IFERROR(IF(FIND(" ",G2879)&gt;=1,MID(G2879,FIND(" ",G2879)+1,LEN(G2879)),""),""),"")</f>
        <v>8303</v>
      </c>
      <c r="AC2879" s="51">
        <f>IFERROR(VALUE(MID($C2879,1,2)),0)</f>
        <v>80</v>
      </c>
      <c r="AD2879" s="44">
        <f>IFERROR(VALUE(MID($C2879,4,3)),0)</f>
        <v>882</v>
      </c>
      <c r="AE2879" s="51">
        <f>VALUE(RIGHT("00"&amp;AC2879,2)&amp;RIGHT("000"&amp;AD2879,3))</f>
        <v>80882</v>
      </c>
    </row>
    <row r="2880" spans="1:31">
      <c r="A2880" s="60" t="str">
        <f>IF(G2880&amp;Q2880&lt;&gt;"",W2880&amp;Q2880,"")</f>
        <v>JUSTIN 8304yellow</v>
      </c>
      <c r="B2880" s="60" t="str">
        <f>IF(C2880&lt;&gt;"",LEFT(C2880,9),"")</f>
        <v>80-883-02</v>
      </c>
      <c r="C2880" s="73" t="s">
        <v>5187</v>
      </c>
      <c r="D2880" s="73" t="s">
        <v>5188</v>
      </c>
      <c r="E2880" s="73" t="s">
        <v>931</v>
      </c>
      <c r="F2880" s="74">
        <v>0</v>
      </c>
      <c r="G2880" s="73" t="s">
        <v>5189</v>
      </c>
      <c r="H2880" s="73" t="s">
        <v>63</v>
      </c>
      <c r="I2880" s="73" t="s">
        <v>1644</v>
      </c>
      <c r="J2880" s="73" t="s">
        <v>342</v>
      </c>
      <c r="K2880" s="73" t="s">
        <v>391</v>
      </c>
      <c r="L2880" s="73" t="s">
        <v>383</v>
      </c>
      <c r="M2880" s="73" t="s">
        <v>389</v>
      </c>
      <c r="N2880" s="73" t="s">
        <v>44</v>
      </c>
      <c r="O2880" s="73" t="s">
        <v>386</v>
      </c>
      <c r="P2880" s="73" t="s">
        <v>907</v>
      </c>
      <c r="Q2880" s="73" t="s">
        <v>1383</v>
      </c>
      <c r="R2880" s="73" t="s">
        <v>63</v>
      </c>
      <c r="V2880" s="60" t="str">
        <f>W2880&amp;H2880</f>
        <v>JUSTIN 8304бежевый</v>
      </c>
      <c r="W2880" s="60" t="str">
        <f>_xlfn.LET(_xlpm.TextCell,TEXT(G2880,"###"),IF(_xlpm.TextCell&lt;&gt;"",IF(StyleSpaceSplit,IFERROR(IF(FIND(" ",_xlpm.TextCell)&gt;=1,MID(_xlpm.TextCell,1,FIND(" ",_xlpm.TextCell)-1),_xlpm.TextCell),_xlpm.TextCell),_xlpm.TextCell),""))</f>
        <v>JUSTIN 8304</v>
      </c>
      <c r="X2880" s="60" t="str">
        <f>IF(A2880&lt;&gt;"",IFERROR(IF(FIND(" ",G2880)&gt;=1,MID(G2880,FIND(" ",G2880)+1,LEN(G2880)),""),""),"")</f>
        <v>8304</v>
      </c>
      <c r="AC2880" s="51">
        <f>IFERROR(VALUE(MID($C2880,1,2)),0)</f>
        <v>80</v>
      </c>
      <c r="AD2880" s="44">
        <f>IFERROR(VALUE(MID($C2880,4,3)),0)</f>
        <v>883</v>
      </c>
      <c r="AE2880" s="51">
        <f>VALUE(RIGHT("00"&amp;AC2880,2)&amp;RIGHT("000"&amp;AD2880,3))</f>
        <v>80883</v>
      </c>
    </row>
    <row r="2881" spans="1:31">
      <c r="A2881" s="60" t="str">
        <f>IF(G2881&amp;Q2881&lt;&gt;"",W2881&amp;Q2881,"")</f>
        <v>JUSTIN 8305pink</v>
      </c>
      <c r="B2881" s="60" t="str">
        <f>IF(C2881&lt;&gt;"",LEFT(C2881,9),"")</f>
        <v>80-884-34</v>
      </c>
      <c r="C2881" s="73" t="s">
        <v>5190</v>
      </c>
      <c r="D2881" s="73" t="s">
        <v>5191</v>
      </c>
      <c r="E2881" s="73" t="s">
        <v>931</v>
      </c>
      <c r="F2881" s="74">
        <v>0</v>
      </c>
      <c r="G2881" s="73" t="s">
        <v>5192</v>
      </c>
      <c r="H2881" s="73" t="s">
        <v>68</v>
      </c>
      <c r="I2881" s="73" t="s">
        <v>1644</v>
      </c>
      <c r="J2881" s="73" t="s">
        <v>342</v>
      </c>
      <c r="K2881" s="73" t="s">
        <v>391</v>
      </c>
      <c r="L2881" s="73" t="s">
        <v>383</v>
      </c>
      <c r="M2881" s="73" t="s">
        <v>389</v>
      </c>
      <c r="N2881" s="73" t="s">
        <v>44</v>
      </c>
      <c r="O2881" s="73" t="s">
        <v>386</v>
      </c>
      <c r="P2881" s="73" t="s">
        <v>907</v>
      </c>
      <c r="Q2881" s="73" t="s">
        <v>1119</v>
      </c>
      <c r="R2881" s="73" t="s">
        <v>68</v>
      </c>
      <c r="V2881" s="60" t="str">
        <f>W2881&amp;H2881</f>
        <v>JUSTIN 8305розовый</v>
      </c>
      <c r="W2881" s="60" t="str">
        <f>_xlfn.LET(_xlpm.TextCell,TEXT(G2881,"###"),IF(_xlpm.TextCell&lt;&gt;"",IF(StyleSpaceSplit,IFERROR(IF(FIND(" ",_xlpm.TextCell)&gt;=1,MID(_xlpm.TextCell,1,FIND(" ",_xlpm.TextCell)-1),_xlpm.TextCell),_xlpm.TextCell),_xlpm.TextCell),""))</f>
        <v>JUSTIN 8305</v>
      </c>
      <c r="X2881" s="60" t="str">
        <f>IF(A2881&lt;&gt;"",IFERROR(IF(FIND(" ",G2881)&gt;=1,MID(G2881,FIND(" ",G2881)+1,LEN(G2881)),""),""),"")</f>
        <v>8305</v>
      </c>
      <c r="AC2881" s="51">
        <f>IFERROR(VALUE(MID($C2881,1,2)),0)</f>
        <v>80</v>
      </c>
      <c r="AD2881" s="44">
        <f>IFERROR(VALUE(MID($C2881,4,3)),0)</f>
        <v>884</v>
      </c>
      <c r="AE2881" s="51">
        <f>VALUE(RIGHT("00"&amp;AC2881,2)&amp;RIGHT("000"&amp;AD2881,3))</f>
        <v>80884</v>
      </c>
    </row>
    <row r="2882" spans="1:31">
      <c r="A2882" s="60" t="str">
        <f>IF(G2882&amp;Q2882&lt;&gt;"",W2882&amp;Q2882,"")</f>
        <v>JUSTIN 8306beige</v>
      </c>
      <c r="B2882" s="60" t="str">
        <f>IF(C2882&lt;&gt;"",LEFT(C2882,9),"")</f>
        <v>80-885-02</v>
      </c>
      <c r="C2882" s="73" t="s">
        <v>5193</v>
      </c>
      <c r="D2882" s="73" t="s">
        <v>5194</v>
      </c>
      <c r="E2882" s="73" t="s">
        <v>931</v>
      </c>
      <c r="F2882" s="74">
        <v>0</v>
      </c>
      <c r="G2882" s="73" t="s">
        <v>5195</v>
      </c>
      <c r="H2882" s="73" t="s">
        <v>63</v>
      </c>
      <c r="I2882" s="73" t="s">
        <v>1644</v>
      </c>
      <c r="J2882" s="73" t="s">
        <v>342</v>
      </c>
      <c r="K2882" s="73" t="s">
        <v>391</v>
      </c>
      <c r="L2882" s="73" t="s">
        <v>383</v>
      </c>
      <c r="M2882" s="73" t="s">
        <v>389</v>
      </c>
      <c r="N2882" s="73" t="s">
        <v>44</v>
      </c>
      <c r="O2882" s="73" t="s">
        <v>386</v>
      </c>
      <c r="P2882" s="73" t="s">
        <v>907</v>
      </c>
      <c r="Q2882" s="73" t="s">
        <v>937</v>
      </c>
      <c r="R2882" s="73" t="s">
        <v>63</v>
      </c>
      <c r="V2882" s="60" t="str">
        <f>W2882&amp;H2882</f>
        <v>JUSTIN 8306бежевый</v>
      </c>
      <c r="W2882" s="60" t="str">
        <f>_xlfn.LET(_xlpm.TextCell,TEXT(G2882,"###"),IF(_xlpm.TextCell&lt;&gt;"",IF(StyleSpaceSplit,IFERROR(IF(FIND(" ",_xlpm.TextCell)&gt;=1,MID(_xlpm.TextCell,1,FIND(" ",_xlpm.TextCell)-1),_xlpm.TextCell),_xlpm.TextCell),_xlpm.TextCell),""))</f>
        <v>JUSTIN 8306</v>
      </c>
      <c r="X2882" s="60" t="str">
        <f>IF(A2882&lt;&gt;"",IFERROR(IF(FIND(" ",G2882)&gt;=1,MID(G2882,FIND(" ",G2882)+1,LEN(G2882)),""),""),"")</f>
        <v>8306</v>
      </c>
      <c r="AC2882" s="51">
        <f>IFERROR(VALUE(MID($C2882,1,2)),0)</f>
        <v>80</v>
      </c>
      <c r="AD2882" s="44">
        <f>IFERROR(VALUE(MID($C2882,4,3)),0)</f>
        <v>885</v>
      </c>
      <c r="AE2882" s="51">
        <f>VALUE(RIGHT("00"&amp;AC2882,2)&amp;RIGHT("000"&amp;AD2882,3))</f>
        <v>80885</v>
      </c>
    </row>
    <row r="2883" spans="1:31">
      <c r="A2883" s="60" t="str">
        <f>IF(G2883&amp;Q2883&lt;&gt;"",W2883&amp;Q2883,"")</f>
        <v>JUSTIN 8307brown</v>
      </c>
      <c r="B2883" s="60" t="str">
        <f>IF(C2883&lt;&gt;"",LEFT(C2883,9),"")</f>
        <v>80-886-14</v>
      </c>
      <c r="C2883" s="73" t="s">
        <v>5196</v>
      </c>
      <c r="D2883" s="73" t="s">
        <v>5197</v>
      </c>
      <c r="E2883" s="73" t="s">
        <v>931</v>
      </c>
      <c r="F2883" s="74">
        <v>0</v>
      </c>
      <c r="G2883" s="73" t="s">
        <v>5198</v>
      </c>
      <c r="H2883" s="73" t="s">
        <v>86</v>
      </c>
      <c r="I2883" s="73" t="s">
        <v>1644</v>
      </c>
      <c r="J2883" s="73" t="s">
        <v>342</v>
      </c>
      <c r="K2883" s="73" t="s">
        <v>387</v>
      </c>
      <c r="L2883" s="73" t="s">
        <v>383</v>
      </c>
      <c r="M2883" s="73" t="s">
        <v>389</v>
      </c>
      <c r="N2883" s="73" t="s">
        <v>44</v>
      </c>
      <c r="O2883" s="73" t="s">
        <v>386</v>
      </c>
      <c r="P2883" s="73" t="s">
        <v>907</v>
      </c>
      <c r="Q2883" s="73" t="s">
        <v>1033</v>
      </c>
      <c r="R2883" s="73" t="s">
        <v>86</v>
      </c>
      <c r="V2883" s="60" t="str">
        <f>W2883&amp;H2883</f>
        <v>JUSTIN 8307коричневый</v>
      </c>
      <c r="W2883" s="60" t="str">
        <f>_xlfn.LET(_xlpm.TextCell,TEXT(G2883,"###"),IF(_xlpm.TextCell&lt;&gt;"",IF(StyleSpaceSplit,IFERROR(IF(FIND(" ",_xlpm.TextCell)&gt;=1,MID(_xlpm.TextCell,1,FIND(" ",_xlpm.TextCell)-1),_xlpm.TextCell),_xlpm.TextCell),_xlpm.TextCell),""))</f>
        <v>JUSTIN 8307</v>
      </c>
      <c r="X2883" s="60" t="str">
        <f>IF(A2883&lt;&gt;"",IFERROR(IF(FIND(" ",G2883)&gt;=1,MID(G2883,FIND(" ",G2883)+1,LEN(G2883)),""),""),"")</f>
        <v>8307</v>
      </c>
      <c r="AC2883" s="51">
        <f>IFERROR(VALUE(MID($C2883,1,2)),0)</f>
        <v>80</v>
      </c>
      <c r="AD2883" s="44">
        <f>IFERROR(VALUE(MID($C2883,4,3)),0)</f>
        <v>886</v>
      </c>
      <c r="AE2883" s="51">
        <f>VALUE(RIGHT("00"&amp;AC2883,2)&amp;RIGHT("000"&amp;AD2883,3))</f>
        <v>80886</v>
      </c>
    </row>
    <row r="2884" spans="1:31">
      <c r="A2884" s="60" t="str">
        <f>IF(G2884&amp;Q2884&lt;&gt;"",W2884&amp;Q2884,"")</f>
        <v>JUSTIN 8308red</v>
      </c>
      <c r="B2884" s="60" t="str">
        <f>IF(C2884&lt;&gt;"",LEFT(C2884,9),"")</f>
        <v>80-887-18</v>
      </c>
      <c r="C2884" s="73" t="s">
        <v>5199</v>
      </c>
      <c r="D2884" s="73" t="s">
        <v>5200</v>
      </c>
      <c r="E2884" s="73" t="s">
        <v>931</v>
      </c>
      <c r="F2884" s="74">
        <v>0</v>
      </c>
      <c r="G2884" s="73" t="s">
        <v>5201</v>
      </c>
      <c r="H2884" s="73" t="s">
        <v>78</v>
      </c>
      <c r="I2884" s="73" t="s">
        <v>1644</v>
      </c>
      <c r="J2884" s="73" t="s">
        <v>342</v>
      </c>
      <c r="K2884" s="73" t="s">
        <v>391</v>
      </c>
      <c r="L2884" s="73" t="s">
        <v>383</v>
      </c>
      <c r="M2884" s="73" t="s">
        <v>389</v>
      </c>
      <c r="N2884" s="73" t="s">
        <v>44</v>
      </c>
      <c r="O2884" s="73" t="s">
        <v>386</v>
      </c>
      <c r="P2884" s="73" t="s">
        <v>907</v>
      </c>
      <c r="Q2884" s="73" t="s">
        <v>969</v>
      </c>
      <c r="R2884" s="73" t="s">
        <v>78</v>
      </c>
      <c r="V2884" s="60" t="str">
        <f>W2884&amp;H2884</f>
        <v>JUSTIN 8308красный</v>
      </c>
      <c r="W2884" s="60" t="str">
        <f>_xlfn.LET(_xlpm.TextCell,TEXT(G2884,"###"),IF(_xlpm.TextCell&lt;&gt;"",IF(StyleSpaceSplit,IFERROR(IF(FIND(" ",_xlpm.TextCell)&gt;=1,MID(_xlpm.TextCell,1,FIND(" ",_xlpm.TextCell)-1),_xlpm.TextCell),_xlpm.TextCell),_xlpm.TextCell),""))</f>
        <v>JUSTIN 8308</v>
      </c>
      <c r="X2884" s="60" t="str">
        <f>IF(A2884&lt;&gt;"",IFERROR(IF(FIND(" ",G2884)&gt;=1,MID(G2884,FIND(" ",G2884)+1,LEN(G2884)),""),""),"")</f>
        <v>8308</v>
      </c>
      <c r="AC2884" s="51">
        <f>IFERROR(VALUE(MID($C2884,1,2)),0)</f>
        <v>80</v>
      </c>
      <c r="AD2884" s="44">
        <f>IFERROR(VALUE(MID($C2884,4,3)),0)</f>
        <v>887</v>
      </c>
      <c r="AE2884" s="51">
        <f>VALUE(RIGHT("00"&amp;AC2884,2)&amp;RIGHT("000"&amp;AD2884,3))</f>
        <v>80887</v>
      </c>
    </row>
    <row r="2885" spans="1:31">
      <c r="A2885" s="60" t="str">
        <f>IF(G2885&amp;Q2885&lt;&gt;"",W2885&amp;Q2885,"")</f>
        <v>JUSTIN 8309brown</v>
      </c>
      <c r="B2885" s="60" t="str">
        <f>IF(C2885&lt;&gt;"",LEFT(C2885,9),"")</f>
        <v>80-888-14</v>
      </c>
      <c r="C2885" s="73" t="s">
        <v>5202</v>
      </c>
      <c r="D2885" s="73" t="s">
        <v>5203</v>
      </c>
      <c r="E2885" s="73" t="s">
        <v>931</v>
      </c>
      <c r="F2885" s="74">
        <v>0</v>
      </c>
      <c r="G2885" s="73" t="s">
        <v>5204</v>
      </c>
      <c r="H2885" s="73" t="s">
        <v>86</v>
      </c>
      <c r="I2885" s="73" t="s">
        <v>1644</v>
      </c>
      <c r="J2885" s="73" t="s">
        <v>340</v>
      </c>
      <c r="K2885" s="73" t="s">
        <v>391</v>
      </c>
      <c r="L2885" s="73" t="s">
        <v>383</v>
      </c>
      <c r="M2885" s="73" t="s">
        <v>389</v>
      </c>
      <c r="N2885" s="73" t="s">
        <v>44</v>
      </c>
      <c r="O2885" s="73" t="s">
        <v>386</v>
      </c>
      <c r="P2885" s="73" t="s">
        <v>907</v>
      </c>
      <c r="Q2885" s="73" t="s">
        <v>1033</v>
      </c>
      <c r="R2885" s="73" t="s">
        <v>86</v>
      </c>
      <c r="V2885" s="60" t="str">
        <f>W2885&amp;H2885</f>
        <v>JUSTIN 8309коричневый</v>
      </c>
      <c r="W2885" s="60" t="str">
        <f>_xlfn.LET(_xlpm.TextCell,TEXT(G2885,"###"),IF(_xlpm.TextCell&lt;&gt;"",IF(StyleSpaceSplit,IFERROR(IF(FIND(" ",_xlpm.TextCell)&gt;=1,MID(_xlpm.TextCell,1,FIND(" ",_xlpm.TextCell)-1),_xlpm.TextCell),_xlpm.TextCell),_xlpm.TextCell),""))</f>
        <v>JUSTIN 8309</v>
      </c>
      <c r="X2885" s="60" t="str">
        <f>IF(A2885&lt;&gt;"",IFERROR(IF(FIND(" ",G2885)&gt;=1,MID(G2885,FIND(" ",G2885)+1,LEN(G2885)),""),""),"")</f>
        <v>8309</v>
      </c>
      <c r="AC2885" s="51">
        <f>IFERROR(VALUE(MID($C2885,1,2)),0)</f>
        <v>80</v>
      </c>
      <c r="AD2885" s="44">
        <f>IFERROR(VALUE(MID($C2885,4,3)),0)</f>
        <v>888</v>
      </c>
      <c r="AE2885" s="51">
        <f>VALUE(RIGHT("00"&amp;AC2885,2)&amp;RIGHT("000"&amp;AD2885,3))</f>
        <v>80888</v>
      </c>
    </row>
    <row r="2886" spans="1:31">
      <c r="A2886" s="60" t="str">
        <f>IF(G2886&amp;Q2886&lt;&gt;"",W2886&amp;Q2886,"")</f>
        <v>JUSTIN 8503burgundy</v>
      </c>
      <c r="B2886" s="60" t="str">
        <f>IF(C2886&lt;&gt;"",LEFT(C2886,9),"")</f>
        <v>80-327-12</v>
      </c>
      <c r="C2886" s="73" t="s">
        <v>1543</v>
      </c>
      <c r="D2886" s="73" t="s">
        <v>1544</v>
      </c>
      <c r="E2886" s="73" t="s">
        <v>931</v>
      </c>
      <c r="F2886" s="74">
        <v>0</v>
      </c>
      <c r="G2886" s="73" t="s">
        <v>1545</v>
      </c>
      <c r="H2886" s="73" t="s">
        <v>121</v>
      </c>
      <c r="I2886" s="73" t="s">
        <v>1498</v>
      </c>
      <c r="J2886" s="73" t="s">
        <v>342</v>
      </c>
      <c r="K2886" s="73" t="s">
        <v>387</v>
      </c>
      <c r="L2886" s="73" t="s">
        <v>383</v>
      </c>
      <c r="M2886" s="73" t="s">
        <v>389</v>
      </c>
      <c r="N2886" s="73" t="s">
        <v>44</v>
      </c>
      <c r="O2886" s="73" t="s">
        <v>386</v>
      </c>
      <c r="P2886" s="73" t="s">
        <v>907</v>
      </c>
      <c r="Q2886" s="73" t="s">
        <v>1546</v>
      </c>
      <c r="R2886" s="73" t="s">
        <v>121</v>
      </c>
      <c r="V2886" s="60" t="str">
        <f>W2886&amp;H2886</f>
        <v>JUSTIN 8503бордовый</v>
      </c>
      <c r="W2886" s="60" t="str">
        <f>_xlfn.LET(_xlpm.TextCell,TEXT(G2886,"###"),IF(_xlpm.TextCell&lt;&gt;"",IF(StyleSpaceSplit,IFERROR(IF(FIND(" ",_xlpm.TextCell)&gt;=1,MID(_xlpm.TextCell,1,FIND(" ",_xlpm.TextCell)-1),_xlpm.TextCell),_xlpm.TextCell),_xlpm.TextCell),""))</f>
        <v>JUSTIN 8503</v>
      </c>
      <c r="X2886" s="60" t="str">
        <f>IF(A2886&lt;&gt;"",IFERROR(IF(FIND(" ",G2886)&gt;=1,MID(G2886,FIND(" ",G2886)+1,LEN(G2886)),""),""),"")</f>
        <v>8503</v>
      </c>
      <c r="AC2886" s="51">
        <f>IFERROR(VALUE(MID($C2886,1,2)),0)</f>
        <v>80</v>
      </c>
      <c r="AD2886" s="44">
        <f>IFERROR(VALUE(MID($C2886,4,3)),0)</f>
        <v>327</v>
      </c>
      <c r="AE2886" s="51">
        <f>VALUE(RIGHT("00"&amp;AC2886,2)&amp;RIGHT("000"&amp;AD2886,3))</f>
        <v>80327</v>
      </c>
    </row>
    <row r="2887" spans="1:31">
      <c r="A2887" s="60" t="str">
        <f>IF(G2887&amp;Q2887&lt;&gt;"",W2887&amp;Q2887,"")</f>
        <v>JUSTIN 8505raspberry</v>
      </c>
      <c r="B2887" s="60" t="str">
        <f>IF(C2887&lt;&gt;"",LEFT(C2887,9),"")</f>
        <v>80-491-86</v>
      </c>
      <c r="C2887" s="73" t="s">
        <v>1916</v>
      </c>
      <c r="D2887" s="73" t="s">
        <v>1917</v>
      </c>
      <c r="E2887" s="73" t="s">
        <v>931</v>
      </c>
      <c r="F2887" s="74">
        <v>0</v>
      </c>
      <c r="G2887" s="73" t="s">
        <v>1918</v>
      </c>
      <c r="H2887" s="73" t="s">
        <v>192</v>
      </c>
      <c r="I2887" s="73" t="s">
        <v>1498</v>
      </c>
      <c r="J2887" s="73" t="s">
        <v>342</v>
      </c>
      <c r="K2887" s="73" t="s">
        <v>387</v>
      </c>
      <c r="L2887" s="73" t="s">
        <v>383</v>
      </c>
      <c r="M2887" s="73" t="s">
        <v>389</v>
      </c>
      <c r="N2887" s="73" t="s">
        <v>44</v>
      </c>
      <c r="O2887" s="73" t="s">
        <v>386</v>
      </c>
      <c r="P2887" s="73" t="s">
        <v>907</v>
      </c>
      <c r="Q2887" s="73" t="s">
        <v>1514</v>
      </c>
      <c r="R2887" s="73" t="s">
        <v>78</v>
      </c>
      <c r="V2887" s="60" t="str">
        <f>W2887&amp;H2887</f>
        <v>JUSTIN 8505малиновый</v>
      </c>
      <c r="W2887" s="60" t="str">
        <f>_xlfn.LET(_xlpm.TextCell,TEXT(G2887,"###"),IF(_xlpm.TextCell&lt;&gt;"",IF(StyleSpaceSplit,IFERROR(IF(FIND(" ",_xlpm.TextCell)&gt;=1,MID(_xlpm.TextCell,1,FIND(" ",_xlpm.TextCell)-1),_xlpm.TextCell),_xlpm.TextCell),_xlpm.TextCell),""))</f>
        <v>JUSTIN 8505</v>
      </c>
      <c r="X2887" s="60" t="str">
        <f>IF(A2887&lt;&gt;"",IFERROR(IF(FIND(" ",G2887)&gt;=1,MID(G2887,FIND(" ",G2887)+1,LEN(G2887)),""),""),"")</f>
        <v>8505</v>
      </c>
      <c r="AC2887" s="51">
        <f>IFERROR(VALUE(MID($C2887,1,2)),0)</f>
        <v>80</v>
      </c>
      <c r="AD2887" s="44">
        <f>IFERROR(VALUE(MID($C2887,4,3)),0)</f>
        <v>491</v>
      </c>
      <c r="AE2887" s="51">
        <f>VALUE(RIGHT("00"&amp;AC2887,2)&amp;RIGHT("000"&amp;AD2887,3))</f>
        <v>80491</v>
      </c>
    </row>
    <row r="2888" spans="1:31">
      <c r="A2888" s="60" t="str">
        <f>IF(G2888&amp;Q2888&lt;&gt;"",W2888&amp;Q2888,"")</f>
        <v>JUSTIN 8505taupe</v>
      </c>
      <c r="B2888" s="60" t="str">
        <f>IF(C2888&lt;&gt;"",LEFT(C2888,9),"")</f>
        <v>80-491-15</v>
      </c>
      <c r="C2888" s="73" t="s">
        <v>3180</v>
      </c>
      <c r="D2888" s="73" t="s">
        <v>3181</v>
      </c>
      <c r="E2888" s="73" t="s">
        <v>931</v>
      </c>
      <c r="F2888" s="74">
        <v>0</v>
      </c>
      <c r="G2888" s="73" t="s">
        <v>1918</v>
      </c>
      <c r="H2888" s="73" t="s">
        <v>226</v>
      </c>
      <c r="I2888" s="73" t="s">
        <v>1498</v>
      </c>
      <c r="J2888" s="73" t="s">
        <v>342</v>
      </c>
      <c r="K2888" s="73" t="s">
        <v>387</v>
      </c>
      <c r="L2888" s="73" t="s">
        <v>383</v>
      </c>
      <c r="M2888" s="73" t="s">
        <v>389</v>
      </c>
      <c r="N2888" s="73" t="s">
        <v>44</v>
      </c>
      <c r="O2888" s="73" t="s">
        <v>386</v>
      </c>
      <c r="P2888" s="73" t="s">
        <v>907</v>
      </c>
      <c r="Q2888" s="73" t="s">
        <v>1291</v>
      </c>
      <c r="R2888" s="73" t="s">
        <v>86</v>
      </c>
      <c r="V2888" s="60" t="str">
        <f>W2888&amp;H2888</f>
        <v>JUSTIN 8505светло-коричневый</v>
      </c>
      <c r="W2888" s="60" t="str">
        <f>_xlfn.LET(_xlpm.TextCell,TEXT(G2888,"###"),IF(_xlpm.TextCell&lt;&gt;"",IF(StyleSpaceSplit,IFERROR(IF(FIND(" ",_xlpm.TextCell)&gt;=1,MID(_xlpm.TextCell,1,FIND(" ",_xlpm.TextCell)-1),_xlpm.TextCell),_xlpm.TextCell),_xlpm.TextCell),""))</f>
        <v>JUSTIN 8505</v>
      </c>
      <c r="X2888" s="60" t="str">
        <f>IF(A2888&lt;&gt;"",IFERROR(IF(FIND(" ",G2888)&gt;=1,MID(G2888,FIND(" ",G2888)+1,LEN(G2888)),""),""),"")</f>
        <v>8505</v>
      </c>
      <c r="AC2888" s="51">
        <f>IFERROR(VALUE(MID($C2888,1,2)),0)</f>
        <v>80</v>
      </c>
      <c r="AD2888" s="44">
        <f>IFERROR(VALUE(MID($C2888,4,3)),0)</f>
        <v>491</v>
      </c>
      <c r="AE2888" s="51">
        <f>VALUE(RIGHT("00"&amp;AC2888,2)&amp;RIGHT("000"&amp;AD2888,3))</f>
        <v>80491</v>
      </c>
    </row>
    <row r="2889" spans="1:31">
      <c r="A2889" s="60" t="str">
        <f>IF(G2889&amp;Q2889&lt;&gt;"",W2889&amp;Q2889,"")</f>
        <v>JUSTIN 8505pearl</v>
      </c>
      <c r="B2889" s="60" t="str">
        <f>IF(C2889&lt;&gt;"",LEFT(C2889,9),"")</f>
        <v>80-491-01</v>
      </c>
      <c r="C2889" s="73" t="s">
        <v>3178</v>
      </c>
      <c r="D2889" s="73" t="s">
        <v>3179</v>
      </c>
      <c r="E2889" s="73" t="s">
        <v>931</v>
      </c>
      <c r="F2889" s="74">
        <v>0</v>
      </c>
      <c r="G2889" s="73" t="s">
        <v>1918</v>
      </c>
      <c r="H2889" s="73" t="s">
        <v>231</v>
      </c>
      <c r="I2889" s="73" t="s">
        <v>1498</v>
      </c>
      <c r="J2889" s="73" t="s">
        <v>342</v>
      </c>
      <c r="K2889" s="73" t="s">
        <v>387</v>
      </c>
      <c r="L2889" s="73" t="s">
        <v>383</v>
      </c>
      <c r="M2889" s="73" t="s">
        <v>389</v>
      </c>
      <c r="N2889" s="73" t="s">
        <v>44</v>
      </c>
      <c r="O2889" s="73" t="s">
        <v>386</v>
      </c>
      <c r="P2889" s="73" t="s">
        <v>907</v>
      </c>
      <c r="Q2889" s="73" t="s">
        <v>2069</v>
      </c>
      <c r="R2889" s="73" t="s">
        <v>83</v>
      </c>
      <c r="V2889" s="60" t="str">
        <f>W2889&amp;H2889</f>
        <v>JUSTIN 8505светло-серый</v>
      </c>
      <c r="W2889" s="60" t="str">
        <f>_xlfn.LET(_xlpm.TextCell,TEXT(G2889,"###"),IF(_xlpm.TextCell&lt;&gt;"",IF(StyleSpaceSplit,IFERROR(IF(FIND(" ",_xlpm.TextCell)&gt;=1,MID(_xlpm.TextCell,1,FIND(" ",_xlpm.TextCell)-1),_xlpm.TextCell),_xlpm.TextCell),_xlpm.TextCell),""))</f>
        <v>JUSTIN 8505</v>
      </c>
      <c r="X2889" s="60" t="str">
        <f>IF(A2889&lt;&gt;"",IFERROR(IF(FIND(" ",G2889)&gt;=1,MID(G2889,FIND(" ",G2889)+1,LEN(G2889)),""),""),"")</f>
        <v>8505</v>
      </c>
      <c r="AC2889" s="51">
        <f>IFERROR(VALUE(MID($C2889,1,2)),0)</f>
        <v>80</v>
      </c>
      <c r="AD2889" s="44">
        <f>IFERROR(VALUE(MID($C2889,4,3)),0)</f>
        <v>491</v>
      </c>
      <c r="AE2889" s="51">
        <f>VALUE(RIGHT("00"&amp;AC2889,2)&amp;RIGHT("000"&amp;AD2889,3))</f>
        <v>80491</v>
      </c>
    </row>
    <row r="2890" spans="1:31">
      <c r="A2890" s="60" t="str">
        <f>IF(G2890&amp;Q2890&lt;&gt;"",W2890&amp;Q2890,"")</f>
        <v>JUSTIN 8505navy</v>
      </c>
      <c r="B2890" s="60" t="str">
        <f>IF(C2890&lt;&gt;"",LEFT(C2890,9),"")</f>
        <v>80-491-16</v>
      </c>
      <c r="C2890" s="73" t="s">
        <v>3736</v>
      </c>
      <c r="D2890" s="73" t="s">
        <v>3737</v>
      </c>
      <c r="E2890" s="73" t="s">
        <v>931</v>
      </c>
      <c r="F2890" s="74">
        <v>0</v>
      </c>
      <c r="G2890" s="73" t="s">
        <v>1918</v>
      </c>
      <c r="H2890" s="73" t="s">
        <v>55</v>
      </c>
      <c r="I2890" s="73" t="s">
        <v>1498</v>
      </c>
      <c r="J2890" s="73" t="s">
        <v>342</v>
      </c>
      <c r="K2890" s="73" t="s">
        <v>387</v>
      </c>
      <c r="L2890" s="73" t="s">
        <v>383</v>
      </c>
      <c r="M2890" s="73" t="s">
        <v>389</v>
      </c>
      <c r="N2890" s="73" t="s">
        <v>44</v>
      </c>
      <c r="O2890" s="73" t="s">
        <v>386</v>
      </c>
      <c r="P2890" s="73" t="s">
        <v>907</v>
      </c>
      <c r="Q2890" s="73" t="s">
        <v>1003</v>
      </c>
      <c r="R2890" s="73" t="s">
        <v>71</v>
      </c>
      <c r="V2890" s="60" t="str">
        <f>W2890&amp;H2890</f>
        <v>JUSTIN 8505темно-синий</v>
      </c>
      <c r="W2890" s="60" t="str">
        <f>_xlfn.LET(_xlpm.TextCell,TEXT(G2890,"###"),IF(_xlpm.TextCell&lt;&gt;"",IF(StyleSpaceSplit,IFERROR(IF(FIND(" ",_xlpm.TextCell)&gt;=1,MID(_xlpm.TextCell,1,FIND(" ",_xlpm.TextCell)-1),_xlpm.TextCell),_xlpm.TextCell),_xlpm.TextCell),""))</f>
        <v>JUSTIN 8505</v>
      </c>
      <c r="X2890" s="60" t="str">
        <f>IF(A2890&lt;&gt;"",IFERROR(IF(FIND(" ",G2890)&gt;=1,MID(G2890,FIND(" ",G2890)+1,LEN(G2890)),""),""),"")</f>
        <v>8505</v>
      </c>
      <c r="AC2890" s="51">
        <f>IFERROR(VALUE(MID($C2890,1,2)),0)</f>
        <v>80</v>
      </c>
      <c r="AD2890" s="44">
        <f>IFERROR(VALUE(MID($C2890,4,3)),0)</f>
        <v>491</v>
      </c>
      <c r="AE2890" s="51">
        <f>VALUE(RIGHT("00"&amp;AC2890,2)&amp;RIGHT("000"&amp;AD2890,3))</f>
        <v>80491</v>
      </c>
    </row>
    <row r="2891" spans="1:31">
      <c r="A2891" s="60" t="str">
        <f>IF(G2891&amp;Q2891&lt;&gt;"",W2891&amp;Q2891,"")</f>
        <v>JUSTIN 8505black</v>
      </c>
      <c r="B2891" s="60" t="str">
        <f>IF(C2891&lt;&gt;"",LEFT(C2891,9),"")</f>
        <v>80-491-09</v>
      </c>
      <c r="C2891" s="73" t="s">
        <v>3734</v>
      </c>
      <c r="D2891" s="73" t="s">
        <v>3735</v>
      </c>
      <c r="E2891" s="73" t="s">
        <v>931</v>
      </c>
      <c r="F2891" s="74">
        <v>0</v>
      </c>
      <c r="G2891" s="73" t="s">
        <v>1918</v>
      </c>
      <c r="H2891" s="73" t="s">
        <v>53</v>
      </c>
      <c r="I2891" s="73" t="s">
        <v>1498</v>
      </c>
      <c r="J2891" s="73" t="s">
        <v>342</v>
      </c>
      <c r="K2891" s="73" t="s">
        <v>387</v>
      </c>
      <c r="L2891" s="73" t="s">
        <v>383</v>
      </c>
      <c r="M2891" s="73" t="s">
        <v>389</v>
      </c>
      <c r="N2891" s="73" t="s">
        <v>44</v>
      </c>
      <c r="O2891" s="73" t="s">
        <v>386</v>
      </c>
      <c r="P2891" s="73" t="s">
        <v>907</v>
      </c>
      <c r="Q2891" s="73" t="s">
        <v>928</v>
      </c>
      <c r="R2891" s="73" t="s">
        <v>53</v>
      </c>
      <c r="V2891" s="60" t="str">
        <f>W2891&amp;H2891</f>
        <v>JUSTIN 8505черный</v>
      </c>
      <c r="W2891" s="60" t="str">
        <f>_xlfn.LET(_xlpm.TextCell,TEXT(G2891,"###"),IF(_xlpm.TextCell&lt;&gt;"",IF(StyleSpaceSplit,IFERROR(IF(FIND(" ",_xlpm.TextCell)&gt;=1,MID(_xlpm.TextCell,1,FIND(" ",_xlpm.TextCell)-1),_xlpm.TextCell),_xlpm.TextCell),_xlpm.TextCell),""))</f>
        <v>JUSTIN 8505</v>
      </c>
      <c r="X2891" s="60" t="str">
        <f>IF(A2891&lt;&gt;"",IFERROR(IF(FIND(" ",G2891)&gt;=1,MID(G2891,FIND(" ",G2891)+1,LEN(G2891)),""),""),"")</f>
        <v>8505</v>
      </c>
      <c r="AC2891" s="51">
        <f>IFERROR(VALUE(MID($C2891,1,2)),0)</f>
        <v>80</v>
      </c>
      <c r="AD2891" s="44">
        <f>IFERROR(VALUE(MID($C2891,4,3)),0)</f>
        <v>491</v>
      </c>
      <c r="AE2891" s="51">
        <f>VALUE(RIGHT("00"&amp;AC2891,2)&amp;RIGHT("000"&amp;AD2891,3))</f>
        <v>80491</v>
      </c>
    </row>
    <row r="2892" spans="1:31">
      <c r="A2892" s="60" t="str">
        <f>IF(G2892&amp;Q2892&lt;&gt;"",W2892&amp;Q2892,"")</f>
        <v>JUSTIN 8508white</v>
      </c>
      <c r="B2892" s="60" t="str">
        <f>IF(C2892&lt;&gt;"",LEFT(C2892,9),"")</f>
        <v>80-645-17</v>
      </c>
      <c r="C2892" s="73" t="s">
        <v>3749</v>
      </c>
      <c r="D2892" s="73" t="s">
        <v>3750</v>
      </c>
      <c r="E2892" s="73" t="s">
        <v>931</v>
      </c>
      <c r="F2892" s="74">
        <v>0</v>
      </c>
      <c r="G2892" s="73" t="s">
        <v>3740</v>
      </c>
      <c r="H2892" s="73" t="s">
        <v>57</v>
      </c>
      <c r="I2892" s="73" t="s">
        <v>1498</v>
      </c>
      <c r="J2892" s="73" t="s">
        <v>342</v>
      </c>
      <c r="K2892" s="73" t="s">
        <v>387</v>
      </c>
      <c r="L2892" s="73" t="s">
        <v>383</v>
      </c>
      <c r="M2892" s="73" t="s">
        <v>389</v>
      </c>
      <c r="N2892" s="73" t="s">
        <v>44</v>
      </c>
      <c r="O2892" s="73" t="s">
        <v>386</v>
      </c>
      <c r="P2892" s="73" t="s">
        <v>907</v>
      </c>
      <c r="Q2892" s="73" t="s">
        <v>908</v>
      </c>
      <c r="R2892" s="73" t="s">
        <v>57</v>
      </c>
      <c r="V2892" s="60" t="str">
        <f>W2892&amp;H2892</f>
        <v>JUSTIN 8508белый</v>
      </c>
      <c r="W2892" s="60" t="str">
        <f>_xlfn.LET(_xlpm.TextCell,TEXT(G2892,"###"),IF(_xlpm.TextCell&lt;&gt;"",IF(StyleSpaceSplit,IFERROR(IF(FIND(" ",_xlpm.TextCell)&gt;=1,MID(_xlpm.TextCell,1,FIND(" ",_xlpm.TextCell)-1),_xlpm.TextCell),_xlpm.TextCell),_xlpm.TextCell),""))</f>
        <v>JUSTIN 8508</v>
      </c>
      <c r="X2892" s="60" t="str">
        <f>IF(A2892&lt;&gt;"",IFERROR(IF(FIND(" ",G2892)&gt;=1,MID(G2892,FIND(" ",G2892)+1,LEN(G2892)),""),""),"")</f>
        <v>8508</v>
      </c>
      <c r="AC2892" s="51">
        <f>IFERROR(VALUE(MID($C2892,1,2)),0)</f>
        <v>80</v>
      </c>
      <c r="AD2892" s="44">
        <f>IFERROR(VALUE(MID($C2892,4,3)),0)</f>
        <v>645</v>
      </c>
      <c r="AE2892" s="51">
        <f>VALUE(RIGHT("00"&amp;AC2892,2)&amp;RIGHT("000"&amp;AD2892,3))</f>
        <v>80645</v>
      </c>
    </row>
    <row r="2893" spans="1:31">
      <c r="A2893" s="60" t="str">
        <f>IF(G2893&amp;Q2893&lt;&gt;"",W2893&amp;Q2893,"")</f>
        <v>JUSTIN 8508raspberry</v>
      </c>
      <c r="B2893" s="60" t="str">
        <f>IF(C2893&lt;&gt;"",LEFT(C2893,9),"")</f>
        <v>80-645-86</v>
      </c>
      <c r="C2893" s="73" t="s">
        <v>3745</v>
      </c>
      <c r="D2893" s="73" t="s">
        <v>3746</v>
      </c>
      <c r="E2893" s="73" t="s">
        <v>931</v>
      </c>
      <c r="F2893" s="74">
        <v>0</v>
      </c>
      <c r="G2893" s="73" t="s">
        <v>3740</v>
      </c>
      <c r="H2893" s="73" t="s">
        <v>192</v>
      </c>
      <c r="I2893" s="73" t="s">
        <v>1498</v>
      </c>
      <c r="J2893" s="73" t="s">
        <v>342</v>
      </c>
      <c r="K2893" s="73" t="s">
        <v>387</v>
      </c>
      <c r="L2893" s="73" t="s">
        <v>383</v>
      </c>
      <c r="M2893" s="73" t="s">
        <v>389</v>
      </c>
      <c r="N2893" s="73" t="s">
        <v>44</v>
      </c>
      <c r="O2893" s="73" t="s">
        <v>386</v>
      </c>
      <c r="P2893" s="73" t="s">
        <v>907</v>
      </c>
      <c r="Q2893" s="73" t="s">
        <v>1514</v>
      </c>
      <c r="R2893" s="73" t="s">
        <v>78</v>
      </c>
      <c r="V2893" s="60" t="str">
        <f>W2893&amp;H2893</f>
        <v>JUSTIN 8508малиновый</v>
      </c>
      <c r="W2893" s="60" t="str">
        <f>_xlfn.LET(_xlpm.TextCell,TEXT(G2893,"###"),IF(_xlpm.TextCell&lt;&gt;"",IF(StyleSpaceSplit,IFERROR(IF(FIND(" ",_xlpm.TextCell)&gt;=1,MID(_xlpm.TextCell,1,FIND(" ",_xlpm.TextCell)-1),_xlpm.TextCell),_xlpm.TextCell),_xlpm.TextCell),""))</f>
        <v>JUSTIN 8508</v>
      </c>
      <c r="X2893" s="60" t="str">
        <f>IF(A2893&lt;&gt;"",IFERROR(IF(FIND(" ",G2893)&gt;=1,MID(G2893,FIND(" ",G2893)+1,LEN(G2893)),""),""),"")</f>
        <v>8508</v>
      </c>
      <c r="AC2893" s="51">
        <f>IFERROR(VALUE(MID($C2893,1,2)),0)</f>
        <v>80</v>
      </c>
      <c r="AD2893" s="44">
        <f>IFERROR(VALUE(MID($C2893,4,3)),0)</f>
        <v>645</v>
      </c>
      <c r="AE2893" s="51">
        <f>VALUE(RIGHT("00"&amp;AC2893,2)&amp;RIGHT("000"&amp;AD2893,3))</f>
        <v>80645</v>
      </c>
    </row>
    <row r="2894" spans="1:31">
      <c r="A2894" s="60" t="str">
        <f>IF(G2894&amp;Q2894&lt;&gt;"",W2894&amp;Q2894,"")</f>
        <v>JUSTIN 8508taupe</v>
      </c>
      <c r="B2894" s="60" t="str">
        <f>IF(C2894&lt;&gt;"",LEFT(C2894,9),"")</f>
        <v>80-645-15</v>
      </c>
      <c r="C2894" s="73" t="s">
        <v>3747</v>
      </c>
      <c r="D2894" s="73" t="s">
        <v>3748</v>
      </c>
      <c r="E2894" s="73" t="s">
        <v>931</v>
      </c>
      <c r="F2894" s="74">
        <v>0</v>
      </c>
      <c r="G2894" s="73" t="s">
        <v>3740</v>
      </c>
      <c r="H2894" s="73" t="s">
        <v>226</v>
      </c>
      <c r="I2894" s="73" t="s">
        <v>1498</v>
      </c>
      <c r="J2894" s="73" t="s">
        <v>342</v>
      </c>
      <c r="K2894" s="73" t="s">
        <v>387</v>
      </c>
      <c r="L2894" s="73" t="s">
        <v>383</v>
      </c>
      <c r="M2894" s="73" t="s">
        <v>389</v>
      </c>
      <c r="N2894" s="73" t="s">
        <v>44</v>
      </c>
      <c r="O2894" s="73" t="s">
        <v>386</v>
      </c>
      <c r="P2894" s="73" t="s">
        <v>907</v>
      </c>
      <c r="Q2894" s="73" t="s">
        <v>1291</v>
      </c>
      <c r="R2894" s="73" t="s">
        <v>86</v>
      </c>
      <c r="V2894" s="60" t="str">
        <f>W2894&amp;H2894</f>
        <v>JUSTIN 8508светло-коричневый</v>
      </c>
      <c r="W2894" s="60" t="str">
        <f>_xlfn.LET(_xlpm.TextCell,TEXT(G2894,"###"),IF(_xlpm.TextCell&lt;&gt;"",IF(StyleSpaceSplit,IFERROR(IF(FIND(" ",_xlpm.TextCell)&gt;=1,MID(_xlpm.TextCell,1,FIND(" ",_xlpm.TextCell)-1),_xlpm.TextCell),_xlpm.TextCell),_xlpm.TextCell),""))</f>
        <v>JUSTIN 8508</v>
      </c>
      <c r="X2894" s="60" t="str">
        <f>IF(A2894&lt;&gt;"",IFERROR(IF(FIND(" ",G2894)&gt;=1,MID(G2894,FIND(" ",G2894)+1,LEN(G2894)),""),""),"")</f>
        <v>8508</v>
      </c>
      <c r="AC2894" s="51">
        <f>IFERROR(VALUE(MID($C2894,1,2)),0)</f>
        <v>80</v>
      </c>
      <c r="AD2894" s="44">
        <f>IFERROR(VALUE(MID($C2894,4,3)),0)</f>
        <v>645</v>
      </c>
      <c r="AE2894" s="51">
        <f>VALUE(RIGHT("00"&amp;AC2894,2)&amp;RIGHT("000"&amp;AD2894,3))</f>
        <v>80645</v>
      </c>
    </row>
    <row r="2895" spans="1:31">
      <c r="A2895" s="60" t="str">
        <f>IF(G2895&amp;Q2895&lt;&gt;"",W2895&amp;Q2895,"")</f>
        <v>JUSTIN 8508pearl</v>
      </c>
      <c r="B2895" s="60" t="str">
        <f>IF(C2895&lt;&gt;"",LEFT(C2895,9),"")</f>
        <v>80-645-01</v>
      </c>
      <c r="C2895" s="73" t="s">
        <v>3741</v>
      </c>
      <c r="D2895" s="73" t="s">
        <v>3742</v>
      </c>
      <c r="E2895" s="73" t="s">
        <v>931</v>
      </c>
      <c r="F2895" s="74">
        <v>0</v>
      </c>
      <c r="G2895" s="73" t="s">
        <v>3740</v>
      </c>
      <c r="H2895" s="73" t="s">
        <v>231</v>
      </c>
      <c r="I2895" s="73" t="s">
        <v>1498</v>
      </c>
      <c r="J2895" s="73" t="s">
        <v>342</v>
      </c>
      <c r="K2895" s="73" t="s">
        <v>387</v>
      </c>
      <c r="L2895" s="73" t="s">
        <v>383</v>
      </c>
      <c r="M2895" s="73" t="s">
        <v>389</v>
      </c>
      <c r="N2895" s="73" t="s">
        <v>44</v>
      </c>
      <c r="O2895" s="73" t="s">
        <v>386</v>
      </c>
      <c r="P2895" s="73" t="s">
        <v>907</v>
      </c>
      <c r="Q2895" s="73" t="s">
        <v>2069</v>
      </c>
      <c r="R2895" s="73" t="s">
        <v>83</v>
      </c>
      <c r="V2895" s="60" t="str">
        <f>W2895&amp;H2895</f>
        <v>JUSTIN 8508светло-серый</v>
      </c>
      <c r="W2895" s="60" t="str">
        <f>_xlfn.LET(_xlpm.TextCell,TEXT(G2895,"###"),IF(_xlpm.TextCell&lt;&gt;"",IF(StyleSpaceSplit,IFERROR(IF(FIND(" ",_xlpm.TextCell)&gt;=1,MID(_xlpm.TextCell,1,FIND(" ",_xlpm.TextCell)-1),_xlpm.TextCell),_xlpm.TextCell),_xlpm.TextCell),""))</f>
        <v>JUSTIN 8508</v>
      </c>
      <c r="X2895" s="60" t="str">
        <f>IF(A2895&lt;&gt;"",IFERROR(IF(FIND(" ",G2895)&gt;=1,MID(G2895,FIND(" ",G2895)+1,LEN(G2895)),""),""),"")</f>
        <v>8508</v>
      </c>
      <c r="AC2895" s="51">
        <f>IFERROR(VALUE(MID($C2895,1,2)),0)</f>
        <v>80</v>
      </c>
      <c r="AD2895" s="44">
        <f>IFERROR(VALUE(MID($C2895,4,3)),0)</f>
        <v>645</v>
      </c>
      <c r="AE2895" s="51">
        <f>VALUE(RIGHT("00"&amp;AC2895,2)&amp;RIGHT("000"&amp;AD2895,3))</f>
        <v>80645</v>
      </c>
    </row>
    <row r="2896" spans="1:31">
      <c r="A2896" s="60" t="str">
        <f>IF(G2896&amp;Q2896&lt;&gt;"",W2896&amp;Q2896,"")</f>
        <v>JUSTIN 8508petrol</v>
      </c>
      <c r="B2896" s="60" t="str">
        <f>IF(C2896&lt;&gt;"",LEFT(C2896,9),"")</f>
        <v>80-645-06</v>
      </c>
      <c r="C2896" s="73" t="s">
        <v>3743</v>
      </c>
      <c r="D2896" s="73" t="s">
        <v>3744</v>
      </c>
      <c r="E2896" s="73" t="s">
        <v>931</v>
      </c>
      <c r="F2896" s="74">
        <v>0</v>
      </c>
      <c r="G2896" s="73" t="s">
        <v>3740</v>
      </c>
      <c r="H2896" s="73" t="s">
        <v>71</v>
      </c>
      <c r="I2896" s="73" t="s">
        <v>1498</v>
      </c>
      <c r="J2896" s="73" t="s">
        <v>342</v>
      </c>
      <c r="K2896" s="73" t="s">
        <v>387</v>
      </c>
      <c r="L2896" s="73" t="s">
        <v>383</v>
      </c>
      <c r="M2896" s="73" t="s">
        <v>389</v>
      </c>
      <c r="N2896" s="73" t="s">
        <v>44</v>
      </c>
      <c r="O2896" s="73" t="s">
        <v>386</v>
      </c>
      <c r="P2896" s="73" t="s">
        <v>907</v>
      </c>
      <c r="Q2896" s="73" t="s">
        <v>1499</v>
      </c>
      <c r="R2896" s="73" t="s">
        <v>71</v>
      </c>
      <c r="V2896" s="60" t="str">
        <f>W2896&amp;H2896</f>
        <v>JUSTIN 8508синий</v>
      </c>
      <c r="W2896" s="60" t="str">
        <f>_xlfn.LET(_xlpm.TextCell,TEXT(G2896,"###"),IF(_xlpm.TextCell&lt;&gt;"",IF(StyleSpaceSplit,IFERROR(IF(FIND(" ",_xlpm.TextCell)&gt;=1,MID(_xlpm.TextCell,1,FIND(" ",_xlpm.TextCell)-1),_xlpm.TextCell),_xlpm.TextCell),_xlpm.TextCell),""))</f>
        <v>JUSTIN 8508</v>
      </c>
      <c r="X2896" s="60" t="str">
        <f>IF(A2896&lt;&gt;"",IFERROR(IF(FIND(" ",G2896)&gt;=1,MID(G2896,FIND(" ",G2896)+1,LEN(G2896)),""),""),"")</f>
        <v>8508</v>
      </c>
      <c r="AC2896" s="51">
        <f>IFERROR(VALUE(MID($C2896,1,2)),0)</f>
        <v>80</v>
      </c>
      <c r="AD2896" s="44">
        <f>IFERROR(VALUE(MID($C2896,4,3)),0)</f>
        <v>645</v>
      </c>
      <c r="AE2896" s="51">
        <f>VALUE(RIGHT("00"&amp;AC2896,2)&amp;RIGHT("000"&amp;AD2896,3))</f>
        <v>80645</v>
      </c>
    </row>
    <row r="2897" spans="1:31">
      <c r="A2897" s="60" t="str">
        <f>IF(G2897&amp;Q2897&lt;&gt;"",W2897&amp;Q2897,"")</f>
        <v>JUSTIN 8508navy</v>
      </c>
      <c r="B2897" s="60" t="str">
        <f>IF(C2897&lt;&gt;"",LEFT(C2897,9),"")</f>
        <v>80-645-16</v>
      </c>
      <c r="C2897" s="73" t="s">
        <v>3738</v>
      </c>
      <c r="D2897" s="73" t="s">
        <v>3739</v>
      </c>
      <c r="E2897" s="73" t="s">
        <v>931</v>
      </c>
      <c r="F2897" s="74">
        <v>0</v>
      </c>
      <c r="G2897" s="73" t="s">
        <v>3740</v>
      </c>
      <c r="H2897" s="73" t="s">
        <v>55</v>
      </c>
      <c r="I2897" s="73" t="s">
        <v>1498</v>
      </c>
      <c r="J2897" s="73" t="s">
        <v>342</v>
      </c>
      <c r="K2897" s="73" t="s">
        <v>387</v>
      </c>
      <c r="L2897" s="73" t="s">
        <v>383</v>
      </c>
      <c r="M2897" s="73" t="s">
        <v>389</v>
      </c>
      <c r="N2897" s="73" t="s">
        <v>44</v>
      </c>
      <c r="O2897" s="73" t="s">
        <v>386</v>
      </c>
      <c r="P2897" s="73" t="s">
        <v>907</v>
      </c>
      <c r="Q2897" s="73" t="s">
        <v>1003</v>
      </c>
      <c r="R2897" s="73" t="s">
        <v>71</v>
      </c>
      <c r="V2897" s="60" t="str">
        <f>W2897&amp;H2897</f>
        <v>JUSTIN 8508темно-синий</v>
      </c>
      <c r="W2897" s="60" t="str">
        <f>_xlfn.LET(_xlpm.TextCell,TEXT(G2897,"###"),IF(_xlpm.TextCell&lt;&gt;"",IF(StyleSpaceSplit,IFERROR(IF(FIND(" ",_xlpm.TextCell)&gt;=1,MID(_xlpm.TextCell,1,FIND(" ",_xlpm.TextCell)-1),_xlpm.TextCell),_xlpm.TextCell),_xlpm.TextCell),""))</f>
        <v>JUSTIN 8508</v>
      </c>
      <c r="X2897" s="60" t="str">
        <f>IF(A2897&lt;&gt;"",IFERROR(IF(FIND(" ",G2897)&gt;=1,MID(G2897,FIND(" ",G2897)+1,LEN(G2897)),""),""),"")</f>
        <v>8508</v>
      </c>
      <c r="AC2897" s="51">
        <f>IFERROR(VALUE(MID($C2897,1,2)),0)</f>
        <v>80</v>
      </c>
      <c r="AD2897" s="44">
        <f>IFERROR(VALUE(MID($C2897,4,3)),0)</f>
        <v>645</v>
      </c>
      <c r="AE2897" s="51">
        <f>VALUE(RIGHT("00"&amp;AC2897,2)&amp;RIGHT("000"&amp;AD2897,3))</f>
        <v>80645</v>
      </c>
    </row>
    <row r="2898" spans="1:31">
      <c r="A2898" s="60" t="str">
        <f>IF(G2898&amp;Q2898&lt;&gt;"",W2898&amp;Q2898,"")</f>
        <v>JUSTIN 8511grey</v>
      </c>
      <c r="B2898" s="60" t="str">
        <f>IF(C2898&lt;&gt;"",LEFT(C2898,9),"")</f>
        <v>80-492-08</v>
      </c>
      <c r="C2898" s="73" t="s">
        <v>3182</v>
      </c>
      <c r="D2898" s="73" t="s">
        <v>3183</v>
      </c>
      <c r="E2898" s="73" t="s">
        <v>931</v>
      </c>
      <c r="F2898" s="74">
        <v>0</v>
      </c>
      <c r="G2898" s="73" t="s">
        <v>3184</v>
      </c>
      <c r="H2898" s="73" t="s">
        <v>83</v>
      </c>
      <c r="I2898" s="73" t="s">
        <v>1498</v>
      </c>
      <c r="J2898" s="73" t="s">
        <v>342</v>
      </c>
      <c r="K2898" s="73" t="s">
        <v>387</v>
      </c>
      <c r="L2898" s="73" t="s">
        <v>383</v>
      </c>
      <c r="M2898" s="73" t="s">
        <v>389</v>
      </c>
      <c r="N2898" s="73" t="s">
        <v>44</v>
      </c>
      <c r="O2898" s="73" t="s">
        <v>386</v>
      </c>
      <c r="P2898" s="73" t="s">
        <v>907</v>
      </c>
      <c r="Q2898" s="73" t="s">
        <v>917</v>
      </c>
      <c r="R2898" s="73" t="s">
        <v>83</v>
      </c>
      <c r="V2898" s="60" t="str">
        <f>W2898&amp;H2898</f>
        <v>JUSTIN 8511серый</v>
      </c>
      <c r="W2898" s="60" t="str">
        <f>_xlfn.LET(_xlpm.TextCell,TEXT(G2898,"###"),IF(_xlpm.TextCell&lt;&gt;"",IF(StyleSpaceSplit,IFERROR(IF(FIND(" ",_xlpm.TextCell)&gt;=1,MID(_xlpm.TextCell,1,FIND(" ",_xlpm.TextCell)-1),_xlpm.TextCell),_xlpm.TextCell),_xlpm.TextCell),""))</f>
        <v>JUSTIN 8511</v>
      </c>
      <c r="X2898" s="60" t="str">
        <f>IF(A2898&lt;&gt;"",IFERROR(IF(FIND(" ",G2898)&gt;=1,MID(G2898,FIND(" ",G2898)+1,LEN(G2898)),""),""),"")</f>
        <v>8511</v>
      </c>
      <c r="AC2898" s="51">
        <f>IFERROR(VALUE(MID($C2898,1,2)),0)</f>
        <v>80</v>
      </c>
      <c r="AD2898" s="44">
        <f>IFERROR(VALUE(MID($C2898,4,3)),0)</f>
        <v>492</v>
      </c>
      <c r="AE2898" s="51">
        <f>VALUE(RIGHT("00"&amp;AC2898,2)&amp;RIGHT("000"&amp;AD2898,3))</f>
        <v>80492</v>
      </c>
    </row>
    <row r="2899" spans="1:31">
      <c r="A2899" s="60" t="str">
        <f>IF(G2899&amp;Q2899&lt;&gt;"",W2899&amp;Q2899,"")</f>
        <v>JUSTIN 8523blue</v>
      </c>
      <c r="B2899" s="60" t="str">
        <f>IF(C2899&lt;&gt;"",LEFT(C2899,9),"")</f>
        <v>80-493-19</v>
      </c>
      <c r="C2899" s="73" t="s">
        <v>3188</v>
      </c>
      <c r="D2899" s="73" t="s">
        <v>3189</v>
      </c>
      <c r="E2899" s="73" t="s">
        <v>931</v>
      </c>
      <c r="F2899" s="74">
        <v>0</v>
      </c>
      <c r="G2899" s="73" t="s">
        <v>3187</v>
      </c>
      <c r="H2899" s="73" t="s">
        <v>91</v>
      </c>
      <c r="I2899" s="73" t="s">
        <v>1631</v>
      </c>
      <c r="J2899" s="73" t="s">
        <v>340</v>
      </c>
      <c r="K2899" s="73" t="s">
        <v>382</v>
      </c>
      <c r="L2899" s="73" t="s">
        <v>383</v>
      </c>
      <c r="M2899" s="73" t="s">
        <v>389</v>
      </c>
      <c r="O2899" s="73" t="s">
        <v>386</v>
      </c>
      <c r="P2899" s="73" t="s">
        <v>907</v>
      </c>
      <c r="Q2899" s="73" t="s">
        <v>932</v>
      </c>
      <c r="R2899" s="73" t="s">
        <v>91</v>
      </c>
      <c r="V2899" s="60" t="str">
        <f>W2899&amp;H2899</f>
        <v>JUSTIN 8523голубой</v>
      </c>
      <c r="W2899" s="60" t="str">
        <f>_xlfn.LET(_xlpm.TextCell,TEXT(G2899,"###"),IF(_xlpm.TextCell&lt;&gt;"",IF(StyleSpaceSplit,IFERROR(IF(FIND(" ",_xlpm.TextCell)&gt;=1,MID(_xlpm.TextCell,1,FIND(" ",_xlpm.TextCell)-1),_xlpm.TextCell),_xlpm.TextCell),_xlpm.TextCell),""))</f>
        <v>JUSTIN 8523</v>
      </c>
      <c r="X2899" s="60" t="str">
        <f>IF(A2899&lt;&gt;"",IFERROR(IF(FIND(" ",G2899)&gt;=1,MID(G2899,FIND(" ",G2899)+1,LEN(G2899)),""),""),"")</f>
        <v>8523</v>
      </c>
      <c r="AC2899" s="51">
        <f>IFERROR(VALUE(MID($C2899,1,2)),0)</f>
        <v>80</v>
      </c>
      <c r="AD2899" s="44">
        <f>IFERROR(VALUE(MID($C2899,4,3)),0)</f>
        <v>493</v>
      </c>
      <c r="AE2899" s="51">
        <f>VALUE(RIGHT("00"&amp;AC2899,2)&amp;RIGHT("000"&amp;AD2899,3))</f>
        <v>80493</v>
      </c>
    </row>
    <row r="2900" spans="1:31">
      <c r="A2900" s="60" t="str">
        <f>IF(G2900&amp;Q2900&lt;&gt;"",W2900&amp;Q2900,"")</f>
        <v>JUSTIN 8523brown</v>
      </c>
      <c r="B2900" s="60" t="str">
        <f>IF(C2900&lt;&gt;"",LEFT(C2900,9),"")</f>
        <v>80-493-14</v>
      </c>
      <c r="C2900" s="73" t="s">
        <v>3190</v>
      </c>
      <c r="D2900" s="73" t="s">
        <v>3191</v>
      </c>
      <c r="E2900" s="73" t="s">
        <v>931</v>
      </c>
      <c r="F2900" s="74">
        <v>0</v>
      </c>
      <c r="G2900" s="73" t="s">
        <v>3187</v>
      </c>
      <c r="H2900" s="73" t="s">
        <v>86</v>
      </c>
      <c r="I2900" s="73" t="s">
        <v>1631</v>
      </c>
      <c r="J2900" s="73" t="s">
        <v>340</v>
      </c>
      <c r="K2900" s="73" t="s">
        <v>382</v>
      </c>
      <c r="L2900" s="73" t="s">
        <v>383</v>
      </c>
      <c r="M2900" s="73" t="s">
        <v>389</v>
      </c>
      <c r="O2900" s="73" t="s">
        <v>386</v>
      </c>
      <c r="P2900" s="73" t="s">
        <v>907</v>
      </c>
      <c r="Q2900" s="73" t="s">
        <v>1033</v>
      </c>
      <c r="R2900" s="73" t="s">
        <v>86</v>
      </c>
      <c r="V2900" s="60" t="str">
        <f>W2900&amp;H2900</f>
        <v>JUSTIN 8523коричневый</v>
      </c>
      <c r="W2900" s="60" t="str">
        <f>_xlfn.LET(_xlpm.TextCell,TEXT(G2900,"###"),IF(_xlpm.TextCell&lt;&gt;"",IF(StyleSpaceSplit,IFERROR(IF(FIND(" ",_xlpm.TextCell)&gt;=1,MID(_xlpm.TextCell,1,FIND(" ",_xlpm.TextCell)-1),_xlpm.TextCell),_xlpm.TextCell),_xlpm.TextCell),""))</f>
        <v>JUSTIN 8523</v>
      </c>
      <c r="X2900" s="60" t="str">
        <f>IF(A2900&lt;&gt;"",IFERROR(IF(FIND(" ",G2900)&gt;=1,MID(G2900,FIND(" ",G2900)+1,LEN(G2900)),""),""),"")</f>
        <v>8523</v>
      </c>
      <c r="AC2900" s="51">
        <f>IFERROR(VALUE(MID($C2900,1,2)),0)</f>
        <v>80</v>
      </c>
      <c r="AD2900" s="44">
        <f>IFERROR(VALUE(MID($C2900,4,3)),0)</f>
        <v>493</v>
      </c>
      <c r="AE2900" s="51">
        <f>VALUE(RIGHT("00"&amp;AC2900,2)&amp;RIGHT("000"&amp;AD2900,3))</f>
        <v>80493</v>
      </c>
    </row>
    <row r="2901" spans="1:31">
      <c r="A2901" s="60" t="str">
        <f>IF(G2901&amp;Q2901&lt;&gt;"",W2901&amp;Q2901,"")</f>
        <v>JUSTIN 8523pink</v>
      </c>
      <c r="B2901" s="60" t="str">
        <f>IF(C2901&lt;&gt;"",LEFT(C2901,9),"")</f>
        <v>80-493-34</v>
      </c>
      <c r="C2901" s="73" t="s">
        <v>3194</v>
      </c>
      <c r="D2901" s="73" t="s">
        <v>3195</v>
      </c>
      <c r="E2901" s="73" t="s">
        <v>931</v>
      </c>
      <c r="F2901" s="74">
        <v>0</v>
      </c>
      <c r="G2901" s="73" t="s">
        <v>3187</v>
      </c>
      <c r="H2901" s="73" t="s">
        <v>68</v>
      </c>
      <c r="I2901" s="73" t="s">
        <v>1631</v>
      </c>
      <c r="J2901" s="73" t="s">
        <v>340</v>
      </c>
      <c r="K2901" s="73" t="s">
        <v>382</v>
      </c>
      <c r="L2901" s="73" t="s">
        <v>383</v>
      </c>
      <c r="M2901" s="73" t="s">
        <v>389</v>
      </c>
      <c r="O2901" s="73" t="s">
        <v>386</v>
      </c>
      <c r="P2901" s="73" t="s">
        <v>907</v>
      </c>
      <c r="Q2901" s="73" t="s">
        <v>1119</v>
      </c>
      <c r="R2901" s="73" t="s">
        <v>68</v>
      </c>
      <c r="V2901" s="60" t="str">
        <f>W2901&amp;H2901</f>
        <v>JUSTIN 8523розовый</v>
      </c>
      <c r="W2901" s="60" t="str">
        <f>_xlfn.LET(_xlpm.TextCell,TEXT(G2901,"###"),IF(_xlpm.TextCell&lt;&gt;"",IF(StyleSpaceSplit,IFERROR(IF(FIND(" ",_xlpm.TextCell)&gt;=1,MID(_xlpm.TextCell,1,FIND(" ",_xlpm.TextCell)-1),_xlpm.TextCell),_xlpm.TextCell),_xlpm.TextCell),""))</f>
        <v>JUSTIN 8523</v>
      </c>
      <c r="X2901" s="60" t="str">
        <f>IF(A2901&lt;&gt;"",IFERROR(IF(FIND(" ",G2901)&gt;=1,MID(G2901,FIND(" ",G2901)+1,LEN(G2901)),""),""),"")</f>
        <v>8523</v>
      </c>
      <c r="AC2901" s="51">
        <f>IFERROR(VALUE(MID($C2901,1,2)),0)</f>
        <v>80</v>
      </c>
      <c r="AD2901" s="44">
        <f>IFERROR(VALUE(MID($C2901,4,3)),0)</f>
        <v>493</v>
      </c>
      <c r="AE2901" s="51">
        <f>VALUE(RIGHT("00"&amp;AC2901,2)&amp;RIGHT("000"&amp;AD2901,3))</f>
        <v>80493</v>
      </c>
    </row>
    <row r="2902" spans="1:31">
      <c r="A2902" s="60" t="str">
        <f>IF(G2902&amp;Q2902&lt;&gt;"",W2902&amp;Q2902,"")</f>
        <v>JUSTIN 8523navy</v>
      </c>
      <c r="B2902" s="60" t="str">
        <f>IF(C2902&lt;&gt;"",LEFT(C2902,9),"")</f>
        <v>80-493-16</v>
      </c>
      <c r="C2902" s="73" t="s">
        <v>3192</v>
      </c>
      <c r="D2902" s="73" t="s">
        <v>3193</v>
      </c>
      <c r="E2902" s="73" t="s">
        <v>931</v>
      </c>
      <c r="F2902" s="74">
        <v>0</v>
      </c>
      <c r="G2902" s="73" t="s">
        <v>3187</v>
      </c>
      <c r="H2902" s="73" t="s">
        <v>55</v>
      </c>
      <c r="I2902" s="73" t="s">
        <v>1631</v>
      </c>
      <c r="J2902" s="73" t="s">
        <v>340</v>
      </c>
      <c r="K2902" s="73" t="s">
        <v>382</v>
      </c>
      <c r="L2902" s="73" t="s">
        <v>383</v>
      </c>
      <c r="M2902" s="73" t="s">
        <v>389</v>
      </c>
      <c r="O2902" s="73" t="s">
        <v>386</v>
      </c>
      <c r="P2902" s="73" t="s">
        <v>907</v>
      </c>
      <c r="Q2902" s="73" t="s">
        <v>1003</v>
      </c>
      <c r="R2902" s="73" t="s">
        <v>71</v>
      </c>
      <c r="V2902" s="60" t="str">
        <f>W2902&amp;H2902</f>
        <v>JUSTIN 8523темно-синий</v>
      </c>
      <c r="W2902" s="60" t="str">
        <f>_xlfn.LET(_xlpm.TextCell,TEXT(G2902,"###"),IF(_xlpm.TextCell&lt;&gt;"",IF(StyleSpaceSplit,IFERROR(IF(FIND(" ",_xlpm.TextCell)&gt;=1,MID(_xlpm.TextCell,1,FIND(" ",_xlpm.TextCell)-1),_xlpm.TextCell),_xlpm.TextCell),_xlpm.TextCell),""))</f>
        <v>JUSTIN 8523</v>
      </c>
      <c r="X2902" s="60" t="str">
        <f>IF(A2902&lt;&gt;"",IFERROR(IF(FIND(" ",G2902)&gt;=1,MID(G2902,FIND(" ",G2902)+1,LEN(G2902)),""),""),"")</f>
        <v>8523</v>
      </c>
      <c r="AC2902" s="51">
        <f>IFERROR(VALUE(MID($C2902,1,2)),0)</f>
        <v>80</v>
      </c>
      <c r="AD2902" s="44">
        <f>IFERROR(VALUE(MID($C2902,4,3)),0)</f>
        <v>493</v>
      </c>
      <c r="AE2902" s="51">
        <f>VALUE(RIGHT("00"&amp;AC2902,2)&amp;RIGHT("000"&amp;AD2902,3))</f>
        <v>80493</v>
      </c>
    </row>
    <row r="2903" spans="1:31">
      <c r="A2903" s="60" t="str">
        <f>IF(G2903&amp;Q2903&lt;&gt;"",W2903&amp;Q2903,"")</f>
        <v>JUSTIN 8523black</v>
      </c>
      <c r="B2903" s="60" t="str">
        <f>IF(C2903&lt;&gt;"",LEFT(C2903,9),"")</f>
        <v>80-493-09</v>
      </c>
      <c r="C2903" s="73" t="s">
        <v>3185</v>
      </c>
      <c r="D2903" s="73" t="s">
        <v>3186</v>
      </c>
      <c r="E2903" s="73" t="s">
        <v>931</v>
      </c>
      <c r="F2903" s="74">
        <v>0</v>
      </c>
      <c r="G2903" s="73" t="s">
        <v>3187</v>
      </c>
      <c r="H2903" s="73" t="s">
        <v>53</v>
      </c>
      <c r="I2903" s="73" t="s">
        <v>1631</v>
      </c>
      <c r="J2903" s="73" t="s">
        <v>340</v>
      </c>
      <c r="K2903" s="73" t="s">
        <v>382</v>
      </c>
      <c r="L2903" s="73" t="s">
        <v>383</v>
      </c>
      <c r="M2903" s="73" t="s">
        <v>389</v>
      </c>
      <c r="O2903" s="73" t="s">
        <v>386</v>
      </c>
      <c r="P2903" s="73" t="s">
        <v>907</v>
      </c>
      <c r="Q2903" s="73" t="s">
        <v>928</v>
      </c>
      <c r="R2903" s="73" t="s">
        <v>53</v>
      </c>
      <c r="V2903" s="60" t="str">
        <f>W2903&amp;H2903</f>
        <v>JUSTIN 8523черный</v>
      </c>
      <c r="W2903" s="60" t="str">
        <f>_xlfn.LET(_xlpm.TextCell,TEXT(G2903,"###"),IF(_xlpm.TextCell&lt;&gt;"",IF(StyleSpaceSplit,IFERROR(IF(FIND(" ",_xlpm.TextCell)&gt;=1,MID(_xlpm.TextCell,1,FIND(" ",_xlpm.TextCell)-1),_xlpm.TextCell),_xlpm.TextCell),_xlpm.TextCell),""))</f>
        <v>JUSTIN 8523</v>
      </c>
      <c r="X2903" s="60" t="str">
        <f>IF(A2903&lt;&gt;"",IFERROR(IF(FIND(" ",G2903)&gt;=1,MID(G2903,FIND(" ",G2903)+1,LEN(G2903)),""),""),"")</f>
        <v>8523</v>
      </c>
      <c r="AC2903" s="51">
        <f>IFERROR(VALUE(MID($C2903,1,2)),0)</f>
        <v>80</v>
      </c>
      <c r="AD2903" s="44">
        <f>IFERROR(VALUE(MID($C2903,4,3)),0)</f>
        <v>493</v>
      </c>
      <c r="AE2903" s="51">
        <f>VALUE(RIGHT("00"&amp;AC2903,2)&amp;RIGHT("000"&amp;AD2903,3))</f>
        <v>80493</v>
      </c>
    </row>
    <row r="2904" spans="1:31">
      <c r="A2904" s="60" t="str">
        <f>IF(G2904&amp;Q2904&lt;&gt;"",W2904&amp;Q2904,"")</f>
        <v>JUSTIN 8530grey</v>
      </c>
      <c r="B2904" s="60" t="str">
        <f>IF(C2904&lt;&gt;"",LEFT(C2904,9),"")</f>
        <v>80-564-08</v>
      </c>
      <c r="C2904" s="73" t="s">
        <v>1919</v>
      </c>
      <c r="D2904" s="73" t="s">
        <v>1920</v>
      </c>
      <c r="E2904" s="73" t="s">
        <v>931</v>
      </c>
      <c r="F2904" s="74">
        <v>0</v>
      </c>
      <c r="G2904" s="73" t="s">
        <v>1921</v>
      </c>
      <c r="H2904" s="73" t="s">
        <v>83</v>
      </c>
      <c r="I2904" s="73" t="s">
        <v>1631</v>
      </c>
      <c r="J2904" s="73" t="s">
        <v>342</v>
      </c>
      <c r="K2904" s="73" t="s">
        <v>387</v>
      </c>
      <c r="L2904" s="73" t="s">
        <v>383</v>
      </c>
      <c r="M2904" s="73" t="s">
        <v>389</v>
      </c>
      <c r="O2904" s="73" t="s">
        <v>386</v>
      </c>
      <c r="P2904" s="73" t="s">
        <v>907</v>
      </c>
      <c r="Q2904" s="73" t="s">
        <v>917</v>
      </c>
      <c r="R2904" s="73" t="s">
        <v>83</v>
      </c>
      <c r="V2904" s="60" t="str">
        <f>W2904&amp;H2904</f>
        <v>JUSTIN 8530серый</v>
      </c>
      <c r="W2904" s="60" t="str">
        <f>_xlfn.LET(_xlpm.TextCell,TEXT(G2904,"###"),IF(_xlpm.TextCell&lt;&gt;"",IF(StyleSpaceSplit,IFERROR(IF(FIND(" ",_xlpm.TextCell)&gt;=1,MID(_xlpm.TextCell,1,FIND(" ",_xlpm.TextCell)-1),_xlpm.TextCell),_xlpm.TextCell),_xlpm.TextCell),""))</f>
        <v>JUSTIN 8530</v>
      </c>
      <c r="X2904" s="60" t="str">
        <f>IF(A2904&lt;&gt;"",IFERROR(IF(FIND(" ",G2904)&gt;=1,MID(G2904,FIND(" ",G2904)+1,LEN(G2904)),""),""),"")</f>
        <v>8530</v>
      </c>
      <c r="AC2904" s="51">
        <f>IFERROR(VALUE(MID($C2904,1,2)),0)</f>
        <v>80</v>
      </c>
      <c r="AD2904" s="44">
        <f>IFERROR(VALUE(MID($C2904,4,3)),0)</f>
        <v>564</v>
      </c>
      <c r="AE2904" s="51">
        <f>VALUE(RIGHT("00"&amp;AC2904,2)&amp;RIGHT("000"&amp;AD2904,3))</f>
        <v>80564</v>
      </c>
    </row>
    <row r="2905" spans="1:31">
      <c r="A2905" s="60" t="str">
        <f>IF(G2905&amp;Q2905&lt;&gt;"",W2905&amp;Q2905,"")</f>
        <v>JUSTIN 8532beige</v>
      </c>
      <c r="B2905" s="60" t="str">
        <f>IF(C2905&lt;&gt;"",LEFT(C2905,9),"")</f>
        <v>80-565-02</v>
      </c>
      <c r="C2905" s="73" t="s">
        <v>3751</v>
      </c>
      <c r="D2905" s="73" t="s">
        <v>3752</v>
      </c>
      <c r="E2905" s="73" t="s">
        <v>931</v>
      </c>
      <c r="F2905" s="74">
        <v>0</v>
      </c>
      <c r="G2905" s="73" t="s">
        <v>1924</v>
      </c>
      <c r="H2905" s="73" t="s">
        <v>63</v>
      </c>
      <c r="I2905" s="73" t="s">
        <v>1498</v>
      </c>
      <c r="J2905" s="73" t="s">
        <v>342</v>
      </c>
      <c r="K2905" s="73" t="s">
        <v>382</v>
      </c>
      <c r="L2905" s="73" t="s">
        <v>383</v>
      </c>
      <c r="M2905" s="73" t="s">
        <v>389</v>
      </c>
      <c r="N2905" s="73" t="s">
        <v>44</v>
      </c>
      <c r="O2905" s="73" t="s">
        <v>386</v>
      </c>
      <c r="P2905" s="73" t="s">
        <v>907</v>
      </c>
      <c r="Q2905" s="73" t="s">
        <v>937</v>
      </c>
      <c r="R2905" s="73" t="s">
        <v>63</v>
      </c>
      <c r="V2905" s="60" t="str">
        <f>W2905&amp;H2905</f>
        <v>JUSTIN 8532бежевый</v>
      </c>
      <c r="W2905" s="60" t="str">
        <f>_xlfn.LET(_xlpm.TextCell,TEXT(G2905,"###"),IF(_xlpm.TextCell&lt;&gt;"",IF(StyleSpaceSplit,IFERROR(IF(FIND(" ",_xlpm.TextCell)&gt;=1,MID(_xlpm.TextCell,1,FIND(" ",_xlpm.TextCell)-1),_xlpm.TextCell),_xlpm.TextCell),_xlpm.TextCell),""))</f>
        <v>JUSTIN 8532</v>
      </c>
      <c r="X2905" s="60" t="str">
        <f>IF(A2905&lt;&gt;"",IFERROR(IF(FIND(" ",G2905)&gt;=1,MID(G2905,FIND(" ",G2905)+1,LEN(G2905)),""),""),"")</f>
        <v>8532</v>
      </c>
      <c r="AC2905" s="51">
        <f>IFERROR(VALUE(MID($C2905,1,2)),0)</f>
        <v>80</v>
      </c>
      <c r="AD2905" s="44">
        <f>IFERROR(VALUE(MID($C2905,4,3)),0)</f>
        <v>565</v>
      </c>
      <c r="AE2905" s="51">
        <f>VALUE(RIGHT("00"&amp;AC2905,2)&amp;RIGHT("000"&amp;AD2905,3))</f>
        <v>80565</v>
      </c>
    </row>
    <row r="2906" spans="1:31">
      <c r="A2906" s="60" t="str">
        <f>IF(G2906&amp;Q2906&lt;&gt;"",W2906&amp;Q2906,"")</f>
        <v>JUSTIN 8532white</v>
      </c>
      <c r="B2906" s="60" t="str">
        <f>IF(C2906&lt;&gt;"",LEFT(C2906,9),"")</f>
        <v>80-565-17</v>
      </c>
      <c r="C2906" s="73" t="s">
        <v>3755</v>
      </c>
      <c r="D2906" s="73" t="s">
        <v>3756</v>
      </c>
      <c r="E2906" s="73" t="s">
        <v>931</v>
      </c>
      <c r="F2906" s="74">
        <v>0</v>
      </c>
      <c r="G2906" s="73" t="s">
        <v>1924</v>
      </c>
      <c r="H2906" s="73" t="s">
        <v>57</v>
      </c>
      <c r="I2906" s="73" t="s">
        <v>1498</v>
      </c>
      <c r="J2906" s="73" t="s">
        <v>342</v>
      </c>
      <c r="K2906" s="73" t="s">
        <v>387</v>
      </c>
      <c r="L2906" s="73" t="s">
        <v>383</v>
      </c>
      <c r="M2906" s="73" t="s">
        <v>389</v>
      </c>
      <c r="N2906" s="73" t="s">
        <v>44</v>
      </c>
      <c r="O2906" s="73" t="s">
        <v>386</v>
      </c>
      <c r="P2906" s="73" t="s">
        <v>907</v>
      </c>
      <c r="Q2906" s="73" t="s">
        <v>908</v>
      </c>
      <c r="R2906" s="73" t="s">
        <v>57</v>
      </c>
      <c r="V2906" s="60" t="str">
        <f>W2906&amp;H2906</f>
        <v>JUSTIN 8532белый</v>
      </c>
      <c r="W2906" s="60" t="str">
        <f>_xlfn.LET(_xlpm.TextCell,TEXT(G2906,"###"),IF(_xlpm.TextCell&lt;&gt;"",IF(StyleSpaceSplit,IFERROR(IF(FIND(" ",_xlpm.TextCell)&gt;=1,MID(_xlpm.TextCell,1,FIND(" ",_xlpm.TextCell)-1),_xlpm.TextCell),_xlpm.TextCell),_xlpm.TextCell),""))</f>
        <v>JUSTIN 8532</v>
      </c>
      <c r="X2906" s="60" t="str">
        <f>IF(A2906&lt;&gt;"",IFERROR(IF(FIND(" ",G2906)&gt;=1,MID(G2906,FIND(" ",G2906)+1,LEN(G2906)),""),""),"")</f>
        <v>8532</v>
      </c>
      <c r="AC2906" s="51">
        <f>IFERROR(VALUE(MID($C2906,1,2)),0)</f>
        <v>80</v>
      </c>
      <c r="AD2906" s="44">
        <f>IFERROR(VALUE(MID($C2906,4,3)),0)</f>
        <v>565</v>
      </c>
      <c r="AE2906" s="51">
        <f>VALUE(RIGHT("00"&amp;AC2906,2)&amp;RIGHT("000"&amp;AD2906,3))</f>
        <v>80565</v>
      </c>
    </row>
    <row r="2907" spans="1:31">
      <c r="A2907" s="60" t="str">
        <f>IF(G2907&amp;Q2907&lt;&gt;"",W2907&amp;Q2907,"")</f>
        <v>JUSTIN 8532orange</v>
      </c>
      <c r="B2907" s="60" t="str">
        <f>IF(C2907&lt;&gt;"",LEFT(C2907,9),"")</f>
        <v>80-565-13</v>
      </c>
      <c r="C2907" s="73" t="s">
        <v>3753</v>
      </c>
      <c r="D2907" s="73" t="s">
        <v>3754</v>
      </c>
      <c r="E2907" s="73" t="s">
        <v>931</v>
      </c>
      <c r="F2907" s="74">
        <v>0</v>
      </c>
      <c r="G2907" s="73" t="s">
        <v>1924</v>
      </c>
      <c r="H2907" s="73" t="s">
        <v>199</v>
      </c>
      <c r="I2907" s="73" t="s">
        <v>1498</v>
      </c>
      <c r="J2907" s="73" t="s">
        <v>342</v>
      </c>
      <c r="K2907" s="73" t="s">
        <v>382</v>
      </c>
      <c r="L2907" s="73" t="s">
        <v>383</v>
      </c>
      <c r="M2907" s="73" t="s">
        <v>389</v>
      </c>
      <c r="N2907" s="73" t="s">
        <v>44</v>
      </c>
      <c r="O2907" s="73" t="s">
        <v>386</v>
      </c>
      <c r="P2907" s="73" t="s">
        <v>907</v>
      </c>
      <c r="Q2907" s="73" t="s">
        <v>1300</v>
      </c>
      <c r="R2907" s="73" t="s">
        <v>199</v>
      </c>
      <c r="V2907" s="60" t="str">
        <f>W2907&amp;H2907</f>
        <v>JUSTIN 8532оранжевый</v>
      </c>
      <c r="W2907" s="60" t="str">
        <f>_xlfn.LET(_xlpm.TextCell,TEXT(G2907,"###"),IF(_xlpm.TextCell&lt;&gt;"",IF(StyleSpaceSplit,IFERROR(IF(FIND(" ",_xlpm.TextCell)&gt;=1,MID(_xlpm.TextCell,1,FIND(" ",_xlpm.TextCell)-1),_xlpm.TextCell),_xlpm.TextCell),_xlpm.TextCell),""))</f>
        <v>JUSTIN 8532</v>
      </c>
      <c r="X2907" s="60" t="str">
        <f>IF(A2907&lt;&gt;"",IFERROR(IF(FIND(" ",G2907)&gt;=1,MID(G2907,FIND(" ",G2907)+1,LEN(G2907)),""),""),"")</f>
        <v>8532</v>
      </c>
      <c r="AC2907" s="51">
        <f>IFERROR(VALUE(MID($C2907,1,2)),0)</f>
        <v>80</v>
      </c>
      <c r="AD2907" s="44">
        <f>IFERROR(VALUE(MID($C2907,4,3)),0)</f>
        <v>565</v>
      </c>
      <c r="AE2907" s="51">
        <f>VALUE(RIGHT("00"&amp;AC2907,2)&amp;RIGHT("000"&amp;AD2907,3))</f>
        <v>80565</v>
      </c>
    </row>
    <row r="2908" spans="1:31">
      <c r="A2908" s="60" t="str">
        <f>IF(G2908&amp;Q2908&lt;&gt;"",W2908&amp;Q2908,"")</f>
        <v>JUSTIN 8532black</v>
      </c>
      <c r="B2908" s="60" t="str">
        <f>IF(C2908&lt;&gt;"",LEFT(C2908,9),"")</f>
        <v>80-565-09</v>
      </c>
      <c r="C2908" s="73" t="s">
        <v>1922</v>
      </c>
      <c r="D2908" s="73" t="s">
        <v>1923</v>
      </c>
      <c r="E2908" s="73" t="s">
        <v>931</v>
      </c>
      <c r="F2908" s="74">
        <v>0</v>
      </c>
      <c r="G2908" s="73" t="s">
        <v>1924</v>
      </c>
      <c r="H2908" s="73" t="s">
        <v>53</v>
      </c>
      <c r="I2908" s="73" t="s">
        <v>1498</v>
      </c>
      <c r="J2908" s="73" t="s">
        <v>342</v>
      </c>
      <c r="K2908" s="73" t="s">
        <v>382</v>
      </c>
      <c r="L2908" s="73" t="s">
        <v>383</v>
      </c>
      <c r="M2908" s="73" t="s">
        <v>389</v>
      </c>
      <c r="N2908" s="73" t="s">
        <v>44</v>
      </c>
      <c r="O2908" s="73" t="s">
        <v>386</v>
      </c>
      <c r="P2908" s="73" t="s">
        <v>907</v>
      </c>
      <c r="Q2908" s="73" t="s">
        <v>928</v>
      </c>
      <c r="R2908" s="73" t="s">
        <v>53</v>
      </c>
      <c r="V2908" s="60" t="str">
        <f>W2908&amp;H2908</f>
        <v>JUSTIN 8532черный</v>
      </c>
      <c r="W2908" s="60" t="str">
        <f>_xlfn.LET(_xlpm.TextCell,TEXT(G2908,"###"),IF(_xlpm.TextCell&lt;&gt;"",IF(StyleSpaceSplit,IFERROR(IF(FIND(" ",_xlpm.TextCell)&gt;=1,MID(_xlpm.TextCell,1,FIND(" ",_xlpm.TextCell)-1),_xlpm.TextCell),_xlpm.TextCell),_xlpm.TextCell),""))</f>
        <v>JUSTIN 8532</v>
      </c>
      <c r="X2908" s="60" t="str">
        <f>IF(A2908&lt;&gt;"",IFERROR(IF(FIND(" ",G2908)&gt;=1,MID(G2908,FIND(" ",G2908)+1,LEN(G2908)),""),""),"")</f>
        <v>8532</v>
      </c>
      <c r="AC2908" s="51">
        <f>IFERROR(VALUE(MID($C2908,1,2)),0)</f>
        <v>80</v>
      </c>
      <c r="AD2908" s="44">
        <f>IFERROR(VALUE(MID($C2908,4,3)),0)</f>
        <v>565</v>
      </c>
      <c r="AE2908" s="51">
        <f>VALUE(RIGHT("00"&amp;AC2908,2)&amp;RIGHT("000"&amp;AD2908,3))</f>
        <v>80565</v>
      </c>
    </row>
    <row r="2909" spans="1:31">
      <c r="A2909" s="60" t="str">
        <f>IF(G2909&amp;Q2909&lt;&gt;"",W2909&amp;Q2909,"")</f>
        <v>JUSTIN 8533grey</v>
      </c>
      <c r="B2909" s="60" t="str">
        <f>IF(C2909&lt;&gt;"",LEFT(C2909,9),"")</f>
        <v>80-494-08</v>
      </c>
      <c r="C2909" s="73" t="s">
        <v>3201</v>
      </c>
      <c r="D2909" s="73" t="s">
        <v>3202</v>
      </c>
      <c r="E2909" s="73" t="s">
        <v>931</v>
      </c>
      <c r="F2909" s="74">
        <v>0</v>
      </c>
      <c r="G2909" s="73" t="s">
        <v>3198</v>
      </c>
      <c r="H2909" s="73" t="s">
        <v>83</v>
      </c>
      <c r="I2909" s="73" t="s">
        <v>1644</v>
      </c>
      <c r="J2909" s="73" t="s">
        <v>340</v>
      </c>
      <c r="K2909" s="73" t="s">
        <v>382</v>
      </c>
      <c r="L2909" s="73" t="s">
        <v>383</v>
      </c>
      <c r="M2909" s="73" t="s">
        <v>389</v>
      </c>
      <c r="N2909" s="73" t="s">
        <v>44</v>
      </c>
      <c r="O2909" s="73" t="s">
        <v>386</v>
      </c>
      <c r="P2909" s="73" t="s">
        <v>907</v>
      </c>
      <c r="Q2909" s="73" t="s">
        <v>917</v>
      </c>
      <c r="R2909" s="73" t="s">
        <v>83</v>
      </c>
      <c r="V2909" s="60" t="str">
        <f>W2909&amp;H2909</f>
        <v>JUSTIN 8533серый</v>
      </c>
      <c r="W2909" s="60" t="str">
        <f>_xlfn.LET(_xlpm.TextCell,TEXT(G2909,"###"),IF(_xlpm.TextCell&lt;&gt;"",IF(StyleSpaceSplit,IFERROR(IF(FIND(" ",_xlpm.TextCell)&gt;=1,MID(_xlpm.TextCell,1,FIND(" ",_xlpm.TextCell)-1),_xlpm.TextCell),_xlpm.TextCell),_xlpm.TextCell),""))</f>
        <v>JUSTIN 8533</v>
      </c>
      <c r="X2909" s="60" t="str">
        <f>IF(A2909&lt;&gt;"",IFERROR(IF(FIND(" ",G2909)&gt;=1,MID(G2909,FIND(" ",G2909)+1,LEN(G2909)),""),""),"")</f>
        <v>8533</v>
      </c>
      <c r="AC2909" s="51">
        <f>IFERROR(VALUE(MID($C2909,1,2)),0)</f>
        <v>80</v>
      </c>
      <c r="AD2909" s="44">
        <f>IFERROR(VALUE(MID($C2909,4,3)),0)</f>
        <v>494</v>
      </c>
      <c r="AE2909" s="51">
        <f>VALUE(RIGHT("00"&amp;AC2909,2)&amp;RIGHT("000"&amp;AD2909,3))</f>
        <v>80494</v>
      </c>
    </row>
    <row r="2910" spans="1:31">
      <c r="A2910" s="60" t="str">
        <f>IF(G2910&amp;Q2910&lt;&gt;"",W2910&amp;Q2910,"")</f>
        <v>JUSTIN 8533charcoal</v>
      </c>
      <c r="B2910" s="60" t="str">
        <f>IF(C2910&lt;&gt;"",LEFT(C2910,9),"")</f>
        <v>80-494-05</v>
      </c>
      <c r="C2910" s="73" t="s">
        <v>3199</v>
      </c>
      <c r="D2910" s="73" t="s">
        <v>3200</v>
      </c>
      <c r="E2910" s="73" t="s">
        <v>931</v>
      </c>
      <c r="F2910" s="74">
        <v>0</v>
      </c>
      <c r="G2910" s="73" t="s">
        <v>3198</v>
      </c>
      <c r="H2910" s="73" t="s">
        <v>277</v>
      </c>
      <c r="I2910" s="73" t="s">
        <v>1644</v>
      </c>
      <c r="J2910" s="73" t="s">
        <v>340</v>
      </c>
      <c r="K2910" s="73" t="s">
        <v>382</v>
      </c>
      <c r="L2910" s="73" t="s">
        <v>383</v>
      </c>
      <c r="M2910" s="73" t="s">
        <v>389</v>
      </c>
      <c r="N2910" s="73" t="s">
        <v>44</v>
      </c>
      <c r="O2910" s="73" t="s">
        <v>386</v>
      </c>
      <c r="P2910" s="73" t="s">
        <v>907</v>
      </c>
      <c r="Q2910" s="73" t="s">
        <v>1710</v>
      </c>
      <c r="R2910" s="73" t="s">
        <v>83</v>
      </c>
      <c r="V2910" s="60" t="str">
        <f>W2910&amp;H2910</f>
        <v>JUSTIN 8533темно-серый</v>
      </c>
      <c r="W2910" s="60" t="str">
        <f>_xlfn.LET(_xlpm.TextCell,TEXT(G2910,"###"),IF(_xlpm.TextCell&lt;&gt;"",IF(StyleSpaceSplit,IFERROR(IF(FIND(" ",_xlpm.TextCell)&gt;=1,MID(_xlpm.TextCell,1,FIND(" ",_xlpm.TextCell)-1),_xlpm.TextCell),_xlpm.TextCell),_xlpm.TextCell),""))</f>
        <v>JUSTIN 8533</v>
      </c>
      <c r="X2910" s="60" t="str">
        <f>IF(A2910&lt;&gt;"",IFERROR(IF(FIND(" ",G2910)&gt;=1,MID(G2910,FIND(" ",G2910)+1,LEN(G2910)),""),""),"")</f>
        <v>8533</v>
      </c>
      <c r="AC2910" s="51">
        <f>IFERROR(VALUE(MID($C2910,1,2)),0)</f>
        <v>80</v>
      </c>
      <c r="AD2910" s="44">
        <f>IFERROR(VALUE(MID($C2910,4,3)),0)</f>
        <v>494</v>
      </c>
      <c r="AE2910" s="51">
        <f>VALUE(RIGHT("00"&amp;AC2910,2)&amp;RIGHT("000"&amp;AD2910,3))</f>
        <v>80494</v>
      </c>
    </row>
    <row r="2911" spans="1:31">
      <c r="A2911" s="60" t="str">
        <f>IF(G2911&amp;Q2911&lt;&gt;"",W2911&amp;Q2911,"")</f>
        <v>JUSTIN 8533black</v>
      </c>
      <c r="B2911" s="60" t="str">
        <f>IF(C2911&lt;&gt;"",LEFT(C2911,9),"")</f>
        <v>80-494-09</v>
      </c>
      <c r="C2911" s="73" t="s">
        <v>3196</v>
      </c>
      <c r="D2911" s="73" t="s">
        <v>3197</v>
      </c>
      <c r="E2911" s="73" t="s">
        <v>931</v>
      </c>
      <c r="F2911" s="74">
        <v>0</v>
      </c>
      <c r="G2911" s="73" t="s">
        <v>3198</v>
      </c>
      <c r="H2911" s="73" t="s">
        <v>53</v>
      </c>
      <c r="I2911" s="73" t="s">
        <v>1644</v>
      </c>
      <c r="J2911" s="73" t="s">
        <v>340</v>
      </c>
      <c r="K2911" s="73" t="s">
        <v>382</v>
      </c>
      <c r="L2911" s="73" t="s">
        <v>383</v>
      </c>
      <c r="M2911" s="73" t="s">
        <v>389</v>
      </c>
      <c r="N2911" s="73" t="s">
        <v>44</v>
      </c>
      <c r="O2911" s="73" t="s">
        <v>386</v>
      </c>
      <c r="P2911" s="73" t="s">
        <v>907</v>
      </c>
      <c r="Q2911" s="73" t="s">
        <v>928</v>
      </c>
      <c r="R2911" s="73" t="s">
        <v>53</v>
      </c>
      <c r="V2911" s="60" t="str">
        <f>W2911&amp;H2911</f>
        <v>JUSTIN 8533черный</v>
      </c>
      <c r="W2911" s="60" t="str">
        <f>_xlfn.LET(_xlpm.TextCell,TEXT(G2911,"###"),IF(_xlpm.TextCell&lt;&gt;"",IF(StyleSpaceSplit,IFERROR(IF(FIND(" ",_xlpm.TextCell)&gt;=1,MID(_xlpm.TextCell,1,FIND(" ",_xlpm.TextCell)-1),_xlpm.TextCell),_xlpm.TextCell),_xlpm.TextCell),""))</f>
        <v>JUSTIN 8533</v>
      </c>
      <c r="X2911" s="60" t="str">
        <f>IF(A2911&lt;&gt;"",IFERROR(IF(FIND(" ",G2911)&gt;=1,MID(G2911,FIND(" ",G2911)+1,LEN(G2911)),""),""),"")</f>
        <v>8533</v>
      </c>
      <c r="AC2911" s="51">
        <f>IFERROR(VALUE(MID($C2911,1,2)),0)</f>
        <v>80</v>
      </c>
      <c r="AD2911" s="44">
        <f>IFERROR(VALUE(MID($C2911,4,3)),0)</f>
        <v>494</v>
      </c>
      <c r="AE2911" s="51">
        <f>VALUE(RIGHT("00"&amp;AC2911,2)&amp;RIGHT("000"&amp;AD2911,3))</f>
        <v>80494</v>
      </c>
    </row>
    <row r="2912" spans="1:31">
      <c r="A2912" s="60" t="str">
        <f>IF(G2912&amp;Q2912&lt;&gt;"",W2912&amp;Q2912,"")</f>
        <v>JUSTIN 8534grey</v>
      </c>
      <c r="B2912" s="60" t="str">
        <f>IF(C2912&lt;&gt;"",LEFT(C2912,9),"")</f>
        <v>80-268-08</v>
      </c>
      <c r="C2912" s="73" t="s">
        <v>8205</v>
      </c>
      <c r="D2912" s="73" t="s">
        <v>8206</v>
      </c>
      <c r="E2912" s="73" t="s">
        <v>931</v>
      </c>
      <c r="F2912" s="74">
        <v>0</v>
      </c>
      <c r="G2912" s="73" t="s">
        <v>3205</v>
      </c>
      <c r="H2912" s="73" t="s">
        <v>83</v>
      </c>
      <c r="I2912" s="73" t="s">
        <v>1644</v>
      </c>
      <c r="J2912" s="73" t="s">
        <v>340</v>
      </c>
      <c r="K2912" s="73" t="s">
        <v>382</v>
      </c>
      <c r="L2912" s="73" t="s">
        <v>383</v>
      </c>
      <c r="M2912" s="73" t="s">
        <v>389</v>
      </c>
      <c r="N2912" s="73" t="s">
        <v>44</v>
      </c>
      <c r="O2912" s="73" t="s">
        <v>386</v>
      </c>
      <c r="P2912" s="73" t="s">
        <v>907</v>
      </c>
      <c r="Q2912" s="73" t="s">
        <v>917</v>
      </c>
      <c r="R2912" s="73" t="s">
        <v>83</v>
      </c>
      <c r="V2912" s="60" t="str">
        <f>W2912&amp;H2912</f>
        <v>JUSTIN 8534серый</v>
      </c>
      <c r="W2912" s="60" t="str">
        <f>_xlfn.LET(_xlpm.TextCell,TEXT(G2912,"###"),IF(_xlpm.TextCell&lt;&gt;"",IF(StyleSpaceSplit,IFERROR(IF(FIND(" ",_xlpm.TextCell)&gt;=1,MID(_xlpm.TextCell,1,FIND(" ",_xlpm.TextCell)-1),_xlpm.TextCell),_xlpm.TextCell),_xlpm.TextCell),""))</f>
        <v>JUSTIN 8534</v>
      </c>
      <c r="X2912" s="60" t="str">
        <f>IF(A2912&lt;&gt;"",IFERROR(IF(FIND(" ",G2912)&gt;=1,MID(G2912,FIND(" ",G2912)+1,LEN(G2912)),""),""),"")</f>
        <v>8534</v>
      </c>
      <c r="AC2912" s="51">
        <f>IFERROR(VALUE(MID($C2912,1,2)),0)</f>
        <v>80</v>
      </c>
      <c r="AD2912" s="44">
        <f>IFERROR(VALUE(MID($C2912,4,3)),0)</f>
        <v>268</v>
      </c>
      <c r="AE2912" s="51">
        <f>VALUE(RIGHT("00"&amp;AC2912,2)&amp;RIGHT("000"&amp;AD2912,3))</f>
        <v>80268</v>
      </c>
    </row>
    <row r="2913" spans="1:31">
      <c r="A2913" s="60" t="str">
        <f>IF(G2913&amp;Q2913&lt;&gt;"",W2913&amp;Q2913,"")</f>
        <v>JUSTIN 8534navy</v>
      </c>
      <c r="B2913" s="60" t="str">
        <f>IF(C2913&lt;&gt;"",LEFT(C2913,9),"")</f>
        <v>80-268-16</v>
      </c>
      <c r="C2913" s="73" t="s">
        <v>3206</v>
      </c>
      <c r="D2913" s="73" t="s">
        <v>3207</v>
      </c>
      <c r="E2913" s="73" t="s">
        <v>931</v>
      </c>
      <c r="F2913" s="74">
        <v>0</v>
      </c>
      <c r="G2913" s="73" t="s">
        <v>3205</v>
      </c>
      <c r="H2913" s="73" t="s">
        <v>55</v>
      </c>
      <c r="I2913" s="73" t="s">
        <v>1644</v>
      </c>
      <c r="J2913" s="73" t="s">
        <v>340</v>
      </c>
      <c r="K2913" s="73" t="s">
        <v>382</v>
      </c>
      <c r="L2913" s="73" t="s">
        <v>383</v>
      </c>
      <c r="M2913" s="73" t="s">
        <v>389</v>
      </c>
      <c r="N2913" s="73" t="s">
        <v>44</v>
      </c>
      <c r="O2913" s="73" t="s">
        <v>386</v>
      </c>
      <c r="P2913" s="73" t="s">
        <v>907</v>
      </c>
      <c r="Q2913" s="73" t="s">
        <v>1003</v>
      </c>
      <c r="R2913" s="73" t="s">
        <v>71</v>
      </c>
      <c r="V2913" s="60" t="str">
        <f>W2913&amp;H2913</f>
        <v>JUSTIN 8534темно-синий</v>
      </c>
      <c r="W2913" s="60" t="str">
        <f>_xlfn.LET(_xlpm.TextCell,TEXT(G2913,"###"),IF(_xlpm.TextCell&lt;&gt;"",IF(StyleSpaceSplit,IFERROR(IF(FIND(" ",_xlpm.TextCell)&gt;=1,MID(_xlpm.TextCell,1,FIND(" ",_xlpm.TextCell)-1),_xlpm.TextCell),_xlpm.TextCell),_xlpm.TextCell),""))</f>
        <v>JUSTIN 8534</v>
      </c>
      <c r="X2913" s="60" t="str">
        <f>IF(A2913&lt;&gt;"",IFERROR(IF(FIND(" ",G2913)&gt;=1,MID(G2913,FIND(" ",G2913)+1,LEN(G2913)),""),""),"")</f>
        <v>8534</v>
      </c>
      <c r="AC2913" s="51">
        <f>IFERROR(VALUE(MID($C2913,1,2)),0)</f>
        <v>80</v>
      </c>
      <c r="AD2913" s="44">
        <f>IFERROR(VALUE(MID($C2913,4,3)),0)</f>
        <v>268</v>
      </c>
      <c r="AE2913" s="51">
        <f>VALUE(RIGHT("00"&amp;AC2913,2)&amp;RIGHT("000"&amp;AD2913,3))</f>
        <v>80268</v>
      </c>
    </row>
    <row r="2914" spans="1:31">
      <c r="A2914" s="60" t="str">
        <f>IF(G2914&amp;Q2914&lt;&gt;"",W2914&amp;Q2914,"")</f>
        <v>JUSTIN 8534black</v>
      </c>
      <c r="B2914" s="60" t="str">
        <f>IF(C2914&lt;&gt;"",LEFT(C2914,9),"")</f>
        <v>80-268-09</v>
      </c>
      <c r="C2914" s="73" t="s">
        <v>3203</v>
      </c>
      <c r="D2914" s="73" t="s">
        <v>3204</v>
      </c>
      <c r="E2914" s="73" t="s">
        <v>931</v>
      </c>
      <c r="F2914" s="74">
        <v>0</v>
      </c>
      <c r="G2914" s="73" t="s">
        <v>3205</v>
      </c>
      <c r="H2914" s="73" t="s">
        <v>53</v>
      </c>
      <c r="I2914" s="73" t="s">
        <v>1644</v>
      </c>
      <c r="J2914" s="73" t="s">
        <v>340</v>
      </c>
      <c r="K2914" s="73" t="s">
        <v>382</v>
      </c>
      <c r="L2914" s="73" t="s">
        <v>383</v>
      </c>
      <c r="M2914" s="73" t="s">
        <v>389</v>
      </c>
      <c r="N2914" s="73" t="s">
        <v>44</v>
      </c>
      <c r="O2914" s="73" t="s">
        <v>386</v>
      </c>
      <c r="P2914" s="73" t="s">
        <v>907</v>
      </c>
      <c r="Q2914" s="73" t="s">
        <v>928</v>
      </c>
      <c r="R2914" s="73" t="s">
        <v>53</v>
      </c>
      <c r="V2914" s="60" t="str">
        <f>W2914&amp;H2914</f>
        <v>JUSTIN 8534черный</v>
      </c>
      <c r="W2914" s="60" t="str">
        <f>_xlfn.LET(_xlpm.TextCell,TEXT(G2914,"###"),IF(_xlpm.TextCell&lt;&gt;"",IF(StyleSpaceSplit,IFERROR(IF(FIND(" ",_xlpm.TextCell)&gt;=1,MID(_xlpm.TextCell,1,FIND(" ",_xlpm.TextCell)-1),_xlpm.TextCell),_xlpm.TextCell),_xlpm.TextCell),""))</f>
        <v>JUSTIN 8534</v>
      </c>
      <c r="X2914" s="60" t="str">
        <f>IF(A2914&lt;&gt;"",IFERROR(IF(FIND(" ",G2914)&gt;=1,MID(G2914,FIND(" ",G2914)+1,LEN(G2914)),""),""),"")</f>
        <v>8534</v>
      </c>
      <c r="AC2914" s="51">
        <f>IFERROR(VALUE(MID($C2914,1,2)),0)</f>
        <v>80</v>
      </c>
      <c r="AD2914" s="44">
        <f>IFERROR(VALUE(MID($C2914,4,3)),0)</f>
        <v>268</v>
      </c>
      <c r="AE2914" s="51">
        <f>VALUE(RIGHT("00"&amp;AC2914,2)&amp;RIGHT("000"&amp;AD2914,3))</f>
        <v>80268</v>
      </c>
    </row>
    <row r="2915" spans="1:31">
      <c r="A2915" s="60" t="str">
        <f>IF(G2915&amp;Q2915&lt;&gt;"",W2915&amp;Q2915,"")</f>
        <v>JUSTIN 8538yellow</v>
      </c>
      <c r="B2915" s="60" t="str">
        <f>IF(C2915&lt;&gt;"",LEFT(C2915,9),"")</f>
        <v>80-495-20</v>
      </c>
      <c r="C2915" s="73" t="s">
        <v>3213</v>
      </c>
      <c r="D2915" s="73" t="s">
        <v>3214</v>
      </c>
      <c r="E2915" s="73" t="s">
        <v>931</v>
      </c>
      <c r="F2915" s="74">
        <v>0</v>
      </c>
      <c r="G2915" s="73" t="s">
        <v>3210</v>
      </c>
      <c r="H2915" s="73" t="s">
        <v>65</v>
      </c>
      <c r="I2915" s="73" t="s">
        <v>1631</v>
      </c>
      <c r="J2915" s="73" t="s">
        <v>342</v>
      </c>
      <c r="K2915" s="73" t="s">
        <v>382</v>
      </c>
      <c r="L2915" s="73" t="s">
        <v>383</v>
      </c>
      <c r="M2915" s="73" t="s">
        <v>389</v>
      </c>
      <c r="O2915" s="73" t="s">
        <v>386</v>
      </c>
      <c r="P2915" s="73" t="s">
        <v>907</v>
      </c>
      <c r="Q2915" s="73" t="s">
        <v>1383</v>
      </c>
      <c r="R2915" s="73" t="s">
        <v>65</v>
      </c>
      <c r="V2915" s="60" t="str">
        <f>W2915&amp;H2915</f>
        <v>JUSTIN 8538желтый</v>
      </c>
      <c r="W2915" s="60" t="str">
        <f>_xlfn.LET(_xlpm.TextCell,TEXT(G2915,"###"),IF(_xlpm.TextCell&lt;&gt;"",IF(StyleSpaceSplit,IFERROR(IF(FIND(" ",_xlpm.TextCell)&gt;=1,MID(_xlpm.TextCell,1,FIND(" ",_xlpm.TextCell)-1),_xlpm.TextCell),_xlpm.TextCell),_xlpm.TextCell),""))</f>
        <v>JUSTIN 8538</v>
      </c>
      <c r="X2915" s="60" t="str">
        <f>IF(A2915&lt;&gt;"",IFERROR(IF(FIND(" ",G2915)&gt;=1,MID(G2915,FIND(" ",G2915)+1,LEN(G2915)),""),""),"")</f>
        <v>8538</v>
      </c>
      <c r="AC2915" s="51">
        <f>IFERROR(VALUE(MID($C2915,1,2)),0)</f>
        <v>80</v>
      </c>
      <c r="AD2915" s="44">
        <f>IFERROR(VALUE(MID($C2915,4,3)),0)</f>
        <v>495</v>
      </c>
      <c r="AE2915" s="51">
        <f>VALUE(RIGHT("00"&amp;AC2915,2)&amp;RIGHT("000"&amp;AD2915,3))</f>
        <v>80495</v>
      </c>
    </row>
    <row r="2916" spans="1:31">
      <c r="A2916" s="60" t="str">
        <f>IF(G2916&amp;Q2916&lt;&gt;"",W2916&amp;Q2916,"")</f>
        <v>JUSTIN 8538khaki</v>
      </c>
      <c r="B2916" s="60" t="str">
        <f>IF(C2916&lt;&gt;"",LEFT(C2916,9),"")</f>
        <v>80-495-03</v>
      </c>
      <c r="C2916" s="73" t="s">
        <v>3208</v>
      </c>
      <c r="D2916" s="73" t="s">
        <v>3209</v>
      </c>
      <c r="E2916" s="73" t="s">
        <v>931</v>
      </c>
      <c r="F2916" s="74">
        <v>0</v>
      </c>
      <c r="G2916" s="73" t="s">
        <v>3210</v>
      </c>
      <c r="H2916" s="73" t="s">
        <v>195</v>
      </c>
      <c r="I2916" s="73" t="s">
        <v>1631</v>
      </c>
      <c r="J2916" s="73" t="s">
        <v>342</v>
      </c>
      <c r="K2916" s="73" t="s">
        <v>382</v>
      </c>
      <c r="L2916" s="73" t="s">
        <v>383</v>
      </c>
      <c r="M2916" s="73" t="s">
        <v>389</v>
      </c>
      <c r="O2916" s="73" t="s">
        <v>386</v>
      </c>
      <c r="P2916" s="73" t="s">
        <v>907</v>
      </c>
      <c r="Q2916" s="73" t="s">
        <v>2084</v>
      </c>
      <c r="R2916" s="73" t="s">
        <v>195</v>
      </c>
      <c r="V2916" s="60" t="str">
        <f>W2916&amp;H2916</f>
        <v>JUSTIN 8538оливковый</v>
      </c>
      <c r="W2916" s="60" t="str">
        <f>_xlfn.LET(_xlpm.TextCell,TEXT(G2916,"###"),IF(_xlpm.TextCell&lt;&gt;"",IF(StyleSpaceSplit,IFERROR(IF(FIND(" ",_xlpm.TextCell)&gt;=1,MID(_xlpm.TextCell,1,FIND(" ",_xlpm.TextCell)-1),_xlpm.TextCell),_xlpm.TextCell),_xlpm.TextCell),""))</f>
        <v>JUSTIN 8538</v>
      </c>
      <c r="X2916" s="60" t="str">
        <f>IF(A2916&lt;&gt;"",IFERROR(IF(FIND(" ",G2916)&gt;=1,MID(G2916,FIND(" ",G2916)+1,LEN(G2916)),""),""),"")</f>
        <v>8538</v>
      </c>
      <c r="AC2916" s="51">
        <f>IFERROR(VALUE(MID($C2916,1,2)),0)</f>
        <v>80</v>
      </c>
      <c r="AD2916" s="44">
        <f>IFERROR(VALUE(MID($C2916,4,3)),0)</f>
        <v>495</v>
      </c>
      <c r="AE2916" s="51">
        <f>VALUE(RIGHT("00"&amp;AC2916,2)&amp;RIGHT("000"&amp;AD2916,3))</f>
        <v>80495</v>
      </c>
    </row>
    <row r="2917" spans="1:31">
      <c r="A2917" s="60" t="str">
        <f>IF(G2917&amp;Q2917&lt;&gt;"",W2917&amp;Q2917,"")</f>
        <v>JUSTIN 8538purple</v>
      </c>
      <c r="B2917" s="60" t="str">
        <f>IF(C2917&lt;&gt;"",LEFT(C2917,9),"")</f>
        <v>80-495-41</v>
      </c>
      <c r="C2917" s="73" t="s">
        <v>3211</v>
      </c>
      <c r="D2917" s="73" t="s">
        <v>3212</v>
      </c>
      <c r="E2917" s="73" t="s">
        <v>931</v>
      </c>
      <c r="F2917" s="74">
        <v>0</v>
      </c>
      <c r="G2917" s="73" t="s">
        <v>3210</v>
      </c>
      <c r="H2917" s="73" t="s">
        <v>286</v>
      </c>
      <c r="I2917" s="73" t="s">
        <v>1631</v>
      </c>
      <c r="J2917" s="73" t="s">
        <v>342</v>
      </c>
      <c r="K2917" s="73" t="s">
        <v>382</v>
      </c>
      <c r="L2917" s="73" t="s">
        <v>383</v>
      </c>
      <c r="M2917" s="73" t="s">
        <v>389</v>
      </c>
      <c r="O2917" s="73" t="s">
        <v>386</v>
      </c>
      <c r="P2917" s="73" t="s">
        <v>907</v>
      </c>
      <c r="Q2917" s="73" t="s">
        <v>1593</v>
      </c>
      <c r="R2917" s="73" t="s">
        <v>286</v>
      </c>
      <c r="V2917" s="60" t="str">
        <f>W2917&amp;H2917</f>
        <v>JUSTIN 8538фиолетовый</v>
      </c>
      <c r="W2917" s="60" t="str">
        <f>_xlfn.LET(_xlpm.TextCell,TEXT(G2917,"###"),IF(_xlpm.TextCell&lt;&gt;"",IF(StyleSpaceSplit,IFERROR(IF(FIND(" ",_xlpm.TextCell)&gt;=1,MID(_xlpm.TextCell,1,FIND(" ",_xlpm.TextCell)-1),_xlpm.TextCell),_xlpm.TextCell),_xlpm.TextCell),""))</f>
        <v>JUSTIN 8538</v>
      </c>
      <c r="X2917" s="60" t="str">
        <f>IF(A2917&lt;&gt;"",IFERROR(IF(FIND(" ",G2917)&gt;=1,MID(G2917,FIND(" ",G2917)+1,LEN(G2917)),""),""),"")</f>
        <v>8538</v>
      </c>
      <c r="AC2917" s="51">
        <f>IFERROR(VALUE(MID($C2917,1,2)),0)</f>
        <v>80</v>
      </c>
      <c r="AD2917" s="44">
        <f>IFERROR(VALUE(MID($C2917,4,3)),0)</f>
        <v>495</v>
      </c>
      <c r="AE2917" s="51">
        <f>VALUE(RIGHT("00"&amp;AC2917,2)&amp;RIGHT("000"&amp;AD2917,3))</f>
        <v>80495</v>
      </c>
    </row>
    <row r="2918" spans="1:31">
      <c r="A2918" s="60" t="str">
        <f>IF(G2918&amp;Q2918&lt;&gt;"",W2918&amp;Q2918,"")</f>
        <v>JUSTIN 8539blue</v>
      </c>
      <c r="B2918" s="60" t="str">
        <f>IF(C2918&lt;&gt;"",LEFT(C2918,9),"")</f>
        <v>80-566-19</v>
      </c>
      <c r="C2918" s="73" t="s">
        <v>1925</v>
      </c>
      <c r="D2918" s="73" t="s">
        <v>1926</v>
      </c>
      <c r="E2918" s="73" t="s">
        <v>931</v>
      </c>
      <c r="F2918" s="74">
        <v>0</v>
      </c>
      <c r="G2918" s="73" t="s">
        <v>1927</v>
      </c>
      <c r="H2918" s="73" t="s">
        <v>91</v>
      </c>
      <c r="I2918" s="73" t="s">
        <v>1631</v>
      </c>
      <c r="J2918" s="73" t="s">
        <v>342</v>
      </c>
      <c r="K2918" s="73" t="s">
        <v>387</v>
      </c>
      <c r="L2918" s="73" t="s">
        <v>383</v>
      </c>
      <c r="M2918" s="73" t="s">
        <v>389</v>
      </c>
      <c r="O2918" s="73" t="s">
        <v>386</v>
      </c>
      <c r="P2918" s="73" t="s">
        <v>907</v>
      </c>
      <c r="Q2918" s="73" t="s">
        <v>932</v>
      </c>
      <c r="R2918" s="73" t="s">
        <v>91</v>
      </c>
      <c r="V2918" s="60" t="str">
        <f>W2918&amp;H2918</f>
        <v>JUSTIN 8539голубой</v>
      </c>
      <c r="W2918" s="60" t="str">
        <f>_xlfn.LET(_xlpm.TextCell,TEXT(G2918,"###"),IF(_xlpm.TextCell&lt;&gt;"",IF(StyleSpaceSplit,IFERROR(IF(FIND(" ",_xlpm.TextCell)&gt;=1,MID(_xlpm.TextCell,1,FIND(" ",_xlpm.TextCell)-1),_xlpm.TextCell),_xlpm.TextCell),_xlpm.TextCell),""))</f>
        <v>JUSTIN 8539</v>
      </c>
      <c r="X2918" s="60" t="str">
        <f>IF(A2918&lt;&gt;"",IFERROR(IF(FIND(" ",G2918)&gt;=1,MID(G2918,FIND(" ",G2918)+1,LEN(G2918)),""),""),"")</f>
        <v>8539</v>
      </c>
      <c r="AC2918" s="51">
        <f>IFERROR(VALUE(MID($C2918,1,2)),0)</f>
        <v>80</v>
      </c>
      <c r="AD2918" s="44">
        <f>IFERROR(VALUE(MID($C2918,4,3)),0)</f>
        <v>566</v>
      </c>
      <c r="AE2918" s="51">
        <f>VALUE(RIGHT("00"&amp;AC2918,2)&amp;RIGHT("000"&amp;AD2918,3))</f>
        <v>80566</v>
      </c>
    </row>
    <row r="2919" spans="1:31">
      <c r="A2919" s="60" t="str">
        <f>IF(G2919&amp;Q2919&lt;&gt;"",W2919&amp;Q2919,"")</f>
        <v>JUSTIN 8539black</v>
      </c>
      <c r="B2919" s="60" t="str">
        <f>IF(C2919&lt;&gt;"",LEFT(C2919,9),"")</f>
        <v>80-889-09</v>
      </c>
      <c r="C2919" s="73" t="s">
        <v>5205</v>
      </c>
      <c r="D2919" s="73" t="s">
        <v>5206</v>
      </c>
      <c r="E2919" s="73" t="s">
        <v>931</v>
      </c>
      <c r="F2919" s="74">
        <v>0</v>
      </c>
      <c r="G2919" s="73" t="s">
        <v>1927</v>
      </c>
      <c r="H2919" s="73" t="s">
        <v>53</v>
      </c>
      <c r="I2919" s="73" t="s">
        <v>1631</v>
      </c>
      <c r="J2919" s="73" t="s">
        <v>342</v>
      </c>
      <c r="K2919" s="73" t="s">
        <v>387</v>
      </c>
      <c r="L2919" s="73" t="s">
        <v>383</v>
      </c>
      <c r="M2919" s="73" t="s">
        <v>389</v>
      </c>
      <c r="O2919" s="73" t="s">
        <v>386</v>
      </c>
      <c r="P2919" s="73" t="s">
        <v>907</v>
      </c>
      <c r="Q2919" s="73" t="s">
        <v>928</v>
      </c>
      <c r="R2919" s="73" t="s">
        <v>53</v>
      </c>
      <c r="V2919" s="60" t="str">
        <f>W2919&amp;H2919</f>
        <v>JUSTIN 8539черный</v>
      </c>
      <c r="W2919" s="60" t="str">
        <f>_xlfn.LET(_xlpm.TextCell,TEXT(G2919,"###"),IF(_xlpm.TextCell&lt;&gt;"",IF(StyleSpaceSplit,IFERROR(IF(FIND(" ",_xlpm.TextCell)&gt;=1,MID(_xlpm.TextCell,1,FIND(" ",_xlpm.TextCell)-1),_xlpm.TextCell),_xlpm.TextCell),_xlpm.TextCell),""))</f>
        <v>JUSTIN 8539</v>
      </c>
      <c r="X2919" s="60" t="str">
        <f>IF(A2919&lt;&gt;"",IFERROR(IF(FIND(" ",G2919)&gt;=1,MID(G2919,FIND(" ",G2919)+1,LEN(G2919)),""),""),"")</f>
        <v>8539</v>
      </c>
      <c r="AC2919" s="51">
        <f>IFERROR(VALUE(MID($C2919,1,2)),0)</f>
        <v>80</v>
      </c>
      <c r="AD2919" s="44">
        <f>IFERROR(VALUE(MID($C2919,4,3)),0)</f>
        <v>889</v>
      </c>
      <c r="AE2919" s="51">
        <f>VALUE(RIGHT("00"&amp;AC2919,2)&amp;RIGHT("000"&amp;AD2919,3))</f>
        <v>80889</v>
      </c>
    </row>
    <row r="2920" spans="1:31">
      <c r="A2920" s="60" t="str">
        <f>IF(G2920&amp;Q2920&lt;&gt;"",W2920&amp;Q2920,"")</f>
        <v>JUSTIN 8540blue</v>
      </c>
      <c r="B2920" s="60" t="str">
        <f>IF(C2920&lt;&gt;"",LEFT(C2920,9),"")</f>
        <v>80-496-19</v>
      </c>
      <c r="C2920" s="73" t="s">
        <v>3218</v>
      </c>
      <c r="D2920" s="73" t="s">
        <v>3219</v>
      </c>
      <c r="E2920" s="73" t="s">
        <v>931</v>
      </c>
      <c r="F2920" s="74">
        <v>0</v>
      </c>
      <c r="G2920" s="73" t="s">
        <v>3217</v>
      </c>
      <c r="H2920" s="73" t="s">
        <v>91</v>
      </c>
      <c r="I2920" s="73" t="s">
        <v>1631</v>
      </c>
      <c r="J2920" s="73" t="s">
        <v>342</v>
      </c>
      <c r="K2920" s="73" t="s">
        <v>382</v>
      </c>
      <c r="L2920" s="73" t="s">
        <v>383</v>
      </c>
      <c r="M2920" s="73" t="s">
        <v>389</v>
      </c>
      <c r="O2920" s="73" t="s">
        <v>386</v>
      </c>
      <c r="P2920" s="73" t="s">
        <v>907</v>
      </c>
      <c r="Q2920" s="73" t="s">
        <v>932</v>
      </c>
      <c r="R2920" s="73" t="s">
        <v>91</v>
      </c>
      <c r="V2920" s="60" t="str">
        <f>W2920&amp;H2920</f>
        <v>JUSTIN 8540голубой</v>
      </c>
      <c r="W2920" s="60" t="str">
        <f>_xlfn.LET(_xlpm.TextCell,TEXT(G2920,"###"),IF(_xlpm.TextCell&lt;&gt;"",IF(StyleSpaceSplit,IFERROR(IF(FIND(" ",_xlpm.TextCell)&gt;=1,MID(_xlpm.TextCell,1,FIND(" ",_xlpm.TextCell)-1),_xlpm.TextCell),_xlpm.TextCell),_xlpm.TextCell),""))</f>
        <v>JUSTIN 8540</v>
      </c>
      <c r="X2920" s="60" t="str">
        <f>IF(A2920&lt;&gt;"",IFERROR(IF(FIND(" ",G2920)&gt;=1,MID(G2920,FIND(" ",G2920)+1,LEN(G2920)),""),""),"")</f>
        <v>8540</v>
      </c>
      <c r="AC2920" s="51">
        <f>IFERROR(VALUE(MID($C2920,1,2)),0)</f>
        <v>80</v>
      </c>
      <c r="AD2920" s="44">
        <f>IFERROR(VALUE(MID($C2920,4,3)),0)</f>
        <v>496</v>
      </c>
      <c r="AE2920" s="51">
        <f>VALUE(RIGHT("00"&amp;AC2920,2)&amp;RIGHT("000"&amp;AD2920,3))</f>
        <v>80496</v>
      </c>
    </row>
    <row r="2921" spans="1:31">
      <c r="A2921" s="60" t="str">
        <f>IF(G2921&amp;Q2921&lt;&gt;"",W2921&amp;Q2921,"")</f>
        <v>JUSTIN 8540khaki</v>
      </c>
      <c r="B2921" s="60" t="str">
        <f>IF(C2921&lt;&gt;"",LEFT(C2921,9),"")</f>
        <v>80-496-03</v>
      </c>
      <c r="C2921" s="73" t="s">
        <v>3220</v>
      </c>
      <c r="D2921" s="73" t="s">
        <v>3221</v>
      </c>
      <c r="E2921" s="73" t="s">
        <v>931</v>
      </c>
      <c r="F2921" s="74">
        <v>0</v>
      </c>
      <c r="G2921" s="73" t="s">
        <v>3217</v>
      </c>
      <c r="H2921" s="73" t="s">
        <v>195</v>
      </c>
      <c r="I2921" s="73" t="s">
        <v>1631</v>
      </c>
      <c r="J2921" s="73" t="s">
        <v>342</v>
      </c>
      <c r="K2921" s="73" t="s">
        <v>382</v>
      </c>
      <c r="L2921" s="73" t="s">
        <v>383</v>
      </c>
      <c r="M2921" s="73" t="s">
        <v>389</v>
      </c>
      <c r="O2921" s="73" t="s">
        <v>386</v>
      </c>
      <c r="P2921" s="73" t="s">
        <v>907</v>
      </c>
      <c r="Q2921" s="73" t="s">
        <v>2084</v>
      </c>
      <c r="R2921" s="73" t="s">
        <v>195</v>
      </c>
      <c r="V2921" s="60" t="str">
        <f>W2921&amp;H2921</f>
        <v>JUSTIN 8540оливковый</v>
      </c>
      <c r="W2921" s="60" t="str">
        <f>_xlfn.LET(_xlpm.TextCell,TEXT(G2921,"###"),IF(_xlpm.TextCell&lt;&gt;"",IF(StyleSpaceSplit,IFERROR(IF(FIND(" ",_xlpm.TextCell)&gt;=1,MID(_xlpm.TextCell,1,FIND(" ",_xlpm.TextCell)-1),_xlpm.TextCell),_xlpm.TextCell),_xlpm.TextCell),""))</f>
        <v>JUSTIN 8540</v>
      </c>
      <c r="X2921" s="60" t="str">
        <f>IF(A2921&lt;&gt;"",IFERROR(IF(FIND(" ",G2921)&gt;=1,MID(G2921,FIND(" ",G2921)+1,LEN(G2921)),""),""),"")</f>
        <v>8540</v>
      </c>
      <c r="AC2921" s="51">
        <f>IFERROR(VALUE(MID($C2921,1,2)),0)</f>
        <v>80</v>
      </c>
      <c r="AD2921" s="44">
        <f>IFERROR(VALUE(MID($C2921,4,3)),0)</f>
        <v>496</v>
      </c>
      <c r="AE2921" s="51">
        <f>VALUE(RIGHT("00"&amp;AC2921,2)&amp;RIGHT("000"&amp;AD2921,3))</f>
        <v>80496</v>
      </c>
    </row>
    <row r="2922" spans="1:31">
      <c r="A2922" s="60" t="str">
        <f>IF(G2922&amp;Q2922&lt;&gt;"",W2922&amp;Q2922,"")</f>
        <v>JUSTIN 8540black</v>
      </c>
      <c r="B2922" s="60" t="str">
        <f>IF(C2922&lt;&gt;"",LEFT(C2922,9),"")</f>
        <v>80-496-09</v>
      </c>
      <c r="C2922" s="73" t="s">
        <v>3215</v>
      </c>
      <c r="D2922" s="73" t="s">
        <v>3216</v>
      </c>
      <c r="E2922" s="73" t="s">
        <v>931</v>
      </c>
      <c r="F2922" s="74">
        <v>0</v>
      </c>
      <c r="G2922" s="73" t="s">
        <v>3217</v>
      </c>
      <c r="H2922" s="73" t="s">
        <v>53</v>
      </c>
      <c r="I2922" s="73" t="s">
        <v>1631</v>
      </c>
      <c r="J2922" s="73" t="s">
        <v>342</v>
      </c>
      <c r="K2922" s="73" t="s">
        <v>382</v>
      </c>
      <c r="L2922" s="73" t="s">
        <v>383</v>
      </c>
      <c r="M2922" s="73" t="s">
        <v>389</v>
      </c>
      <c r="O2922" s="73" t="s">
        <v>386</v>
      </c>
      <c r="P2922" s="73" t="s">
        <v>907</v>
      </c>
      <c r="Q2922" s="73" t="s">
        <v>928</v>
      </c>
      <c r="R2922" s="73" t="s">
        <v>53</v>
      </c>
      <c r="V2922" s="60" t="str">
        <f>W2922&amp;H2922</f>
        <v>JUSTIN 8540черный</v>
      </c>
      <c r="W2922" s="60" t="str">
        <f>_xlfn.LET(_xlpm.TextCell,TEXT(G2922,"###"),IF(_xlpm.TextCell&lt;&gt;"",IF(StyleSpaceSplit,IFERROR(IF(FIND(" ",_xlpm.TextCell)&gt;=1,MID(_xlpm.TextCell,1,FIND(" ",_xlpm.TextCell)-1),_xlpm.TextCell),_xlpm.TextCell),_xlpm.TextCell),""))</f>
        <v>JUSTIN 8540</v>
      </c>
      <c r="X2922" s="60" t="str">
        <f>IF(A2922&lt;&gt;"",IFERROR(IF(FIND(" ",G2922)&gt;=1,MID(G2922,FIND(" ",G2922)+1,LEN(G2922)),""),""),"")</f>
        <v>8540</v>
      </c>
      <c r="AC2922" s="51">
        <f>IFERROR(VALUE(MID($C2922,1,2)),0)</f>
        <v>80</v>
      </c>
      <c r="AD2922" s="44">
        <f>IFERROR(VALUE(MID($C2922,4,3)),0)</f>
        <v>496</v>
      </c>
      <c r="AE2922" s="51">
        <f>VALUE(RIGHT("00"&amp;AC2922,2)&amp;RIGHT("000"&amp;AD2922,3))</f>
        <v>80496</v>
      </c>
    </row>
    <row r="2923" spans="1:31">
      <c r="A2923" s="60" t="str">
        <f>IF(G2923&amp;Q2923&lt;&gt;"",W2923&amp;Q2923,"")</f>
        <v>JUSTIN 8541offwhite</v>
      </c>
      <c r="B2923" s="60" t="str">
        <f>IF(C2923&lt;&gt;"",LEFT(C2923,9),"")</f>
        <v>80-497-38</v>
      </c>
      <c r="C2923" s="73" t="s">
        <v>3225</v>
      </c>
      <c r="D2923" s="73" t="s">
        <v>3226</v>
      </c>
      <c r="E2923" s="73" t="s">
        <v>931</v>
      </c>
      <c r="F2923" s="74">
        <v>0</v>
      </c>
      <c r="G2923" s="73" t="s">
        <v>3224</v>
      </c>
      <c r="H2923" s="73" t="s">
        <v>116</v>
      </c>
      <c r="I2923" s="73" t="s">
        <v>1631</v>
      </c>
      <c r="J2923" s="73" t="s">
        <v>340</v>
      </c>
      <c r="K2923" s="73" t="s">
        <v>382</v>
      </c>
      <c r="L2923" s="73" t="s">
        <v>383</v>
      </c>
      <c r="M2923" s="73" t="s">
        <v>389</v>
      </c>
      <c r="O2923" s="73" t="s">
        <v>386</v>
      </c>
      <c r="P2923" s="73" t="s">
        <v>907</v>
      </c>
      <c r="Q2923" s="73" t="s">
        <v>1898</v>
      </c>
      <c r="R2923" s="73" t="s">
        <v>57</v>
      </c>
      <c r="V2923" s="60" t="str">
        <f>W2923&amp;H2923</f>
        <v>JUSTIN 8541белый / синий</v>
      </c>
      <c r="W2923" s="60" t="str">
        <f>_xlfn.LET(_xlpm.TextCell,TEXT(G2923,"###"),IF(_xlpm.TextCell&lt;&gt;"",IF(StyleSpaceSplit,IFERROR(IF(FIND(" ",_xlpm.TextCell)&gt;=1,MID(_xlpm.TextCell,1,FIND(" ",_xlpm.TextCell)-1),_xlpm.TextCell),_xlpm.TextCell),_xlpm.TextCell),""))</f>
        <v>JUSTIN 8541</v>
      </c>
      <c r="X2923" s="60" t="str">
        <f>IF(A2923&lt;&gt;"",IFERROR(IF(FIND(" ",G2923)&gt;=1,MID(G2923,FIND(" ",G2923)+1,LEN(G2923)),""),""),"")</f>
        <v>8541</v>
      </c>
      <c r="AC2923" s="51">
        <f>IFERROR(VALUE(MID($C2923,1,2)),0)</f>
        <v>80</v>
      </c>
      <c r="AD2923" s="44">
        <f>IFERROR(VALUE(MID($C2923,4,3)),0)</f>
        <v>497</v>
      </c>
      <c r="AE2923" s="51">
        <f>VALUE(RIGHT("00"&amp;AC2923,2)&amp;RIGHT("000"&amp;AD2923,3))</f>
        <v>80497</v>
      </c>
    </row>
    <row r="2924" spans="1:31">
      <c r="A2924" s="60" t="str">
        <f>IF(G2924&amp;Q2924&lt;&gt;"",W2924&amp;Q2924,"")</f>
        <v>JUSTIN 8541pink</v>
      </c>
      <c r="B2924" s="60" t="str">
        <f>IF(C2924&lt;&gt;"",LEFT(C2924,9),"")</f>
        <v>80-497-00</v>
      </c>
      <c r="C2924" s="73" t="s">
        <v>3227</v>
      </c>
      <c r="D2924" s="73" t="s">
        <v>3228</v>
      </c>
      <c r="E2924" s="73" t="s">
        <v>931</v>
      </c>
      <c r="F2924" s="74">
        <v>0</v>
      </c>
      <c r="G2924" s="73" t="s">
        <v>3224</v>
      </c>
      <c r="H2924" s="73" t="s">
        <v>214</v>
      </c>
      <c r="I2924" s="73" t="s">
        <v>1631</v>
      </c>
      <c r="J2924" s="73" t="s">
        <v>340</v>
      </c>
      <c r="K2924" s="73" t="s">
        <v>382</v>
      </c>
      <c r="L2924" s="73" t="s">
        <v>383</v>
      </c>
      <c r="M2924" s="73" t="s">
        <v>389</v>
      </c>
      <c r="O2924" s="73" t="s">
        <v>386</v>
      </c>
      <c r="P2924" s="73" t="s">
        <v>907</v>
      </c>
      <c r="Q2924" s="73" t="s">
        <v>1119</v>
      </c>
      <c r="R2924" s="73" t="s">
        <v>68</v>
      </c>
      <c r="V2924" s="60" t="str">
        <f>W2924&amp;H2924</f>
        <v>JUSTIN 8541розовый / зеленый</v>
      </c>
      <c r="W2924" s="60" t="str">
        <f>_xlfn.LET(_xlpm.TextCell,TEXT(G2924,"###"),IF(_xlpm.TextCell&lt;&gt;"",IF(StyleSpaceSplit,IFERROR(IF(FIND(" ",_xlpm.TextCell)&gt;=1,MID(_xlpm.TextCell,1,FIND(" ",_xlpm.TextCell)-1),_xlpm.TextCell),_xlpm.TextCell),_xlpm.TextCell),""))</f>
        <v>JUSTIN 8541</v>
      </c>
      <c r="X2924" s="60" t="str">
        <f>IF(A2924&lt;&gt;"",IFERROR(IF(FIND(" ",G2924)&gt;=1,MID(G2924,FIND(" ",G2924)+1,LEN(G2924)),""),""),"")</f>
        <v>8541</v>
      </c>
      <c r="AC2924" s="51">
        <f>IFERROR(VALUE(MID($C2924,1,2)),0)</f>
        <v>80</v>
      </c>
      <c r="AD2924" s="44">
        <f>IFERROR(VALUE(MID($C2924,4,3)),0)</f>
        <v>497</v>
      </c>
      <c r="AE2924" s="51">
        <f>VALUE(RIGHT("00"&amp;AC2924,2)&amp;RIGHT("000"&amp;AD2924,3))</f>
        <v>80497</v>
      </c>
    </row>
    <row r="2925" spans="1:31">
      <c r="A2925" s="60" t="str">
        <f>IF(G2925&amp;Q2925&lt;&gt;"",W2925&amp;Q2925,"")</f>
        <v>JUSTIN 8541black</v>
      </c>
      <c r="B2925" s="60" t="str">
        <f>IF(C2925&lt;&gt;"",LEFT(C2925,9),"")</f>
        <v>80-497-10</v>
      </c>
      <c r="C2925" s="73" t="s">
        <v>3222</v>
      </c>
      <c r="D2925" s="73" t="s">
        <v>3223</v>
      </c>
      <c r="E2925" s="73" t="s">
        <v>931</v>
      </c>
      <c r="F2925" s="74">
        <v>0</v>
      </c>
      <c r="G2925" s="73" t="s">
        <v>3224</v>
      </c>
      <c r="H2925" s="73" t="s">
        <v>308</v>
      </c>
      <c r="I2925" s="73" t="s">
        <v>1631</v>
      </c>
      <c r="J2925" s="73" t="s">
        <v>340</v>
      </c>
      <c r="K2925" s="73" t="s">
        <v>382</v>
      </c>
      <c r="L2925" s="73" t="s">
        <v>383</v>
      </c>
      <c r="M2925" s="73" t="s">
        <v>389</v>
      </c>
      <c r="O2925" s="73" t="s">
        <v>386</v>
      </c>
      <c r="P2925" s="73" t="s">
        <v>907</v>
      </c>
      <c r="Q2925" s="73" t="s">
        <v>928</v>
      </c>
      <c r="R2925" s="73" t="s">
        <v>53</v>
      </c>
      <c r="V2925" s="60" t="str">
        <f>W2925&amp;H2925</f>
        <v>JUSTIN 8541черный / серый</v>
      </c>
      <c r="W2925" s="60" t="str">
        <f>_xlfn.LET(_xlpm.TextCell,TEXT(G2925,"###"),IF(_xlpm.TextCell&lt;&gt;"",IF(StyleSpaceSplit,IFERROR(IF(FIND(" ",_xlpm.TextCell)&gt;=1,MID(_xlpm.TextCell,1,FIND(" ",_xlpm.TextCell)-1),_xlpm.TextCell),_xlpm.TextCell),_xlpm.TextCell),""))</f>
        <v>JUSTIN 8541</v>
      </c>
      <c r="X2925" s="60" t="str">
        <f>IF(A2925&lt;&gt;"",IFERROR(IF(FIND(" ",G2925)&gt;=1,MID(G2925,FIND(" ",G2925)+1,LEN(G2925)),""),""),"")</f>
        <v>8541</v>
      </c>
      <c r="AC2925" s="51">
        <f>IFERROR(VALUE(MID($C2925,1,2)),0)</f>
        <v>80</v>
      </c>
      <c r="AD2925" s="44">
        <f>IFERROR(VALUE(MID($C2925,4,3)),0)</f>
        <v>497</v>
      </c>
      <c r="AE2925" s="51">
        <f>VALUE(RIGHT("00"&amp;AC2925,2)&amp;RIGHT("000"&amp;AD2925,3))</f>
        <v>80497</v>
      </c>
    </row>
    <row r="2926" spans="1:31">
      <c r="A2926" s="60" t="str">
        <f>IF(G2926&amp;Q2926&lt;&gt;"",W2926&amp;Q2926,"")</f>
        <v>JUSTIN 8605beige</v>
      </c>
      <c r="B2926" s="60" t="str">
        <f>IF(C2926&lt;&gt;"",LEFT(C2926,9),"")</f>
        <v>80-567-02</v>
      </c>
      <c r="C2926" s="73" t="s">
        <v>1928</v>
      </c>
      <c r="D2926" s="73" t="s">
        <v>1929</v>
      </c>
      <c r="E2926" s="73" t="s">
        <v>931</v>
      </c>
      <c r="F2926" s="74">
        <v>0</v>
      </c>
      <c r="G2926" s="73" t="s">
        <v>1930</v>
      </c>
      <c r="H2926" s="73" t="s">
        <v>63</v>
      </c>
      <c r="I2926" s="73" t="s">
        <v>1498</v>
      </c>
      <c r="J2926" s="73" t="s">
        <v>340</v>
      </c>
      <c r="K2926" s="73" t="s">
        <v>387</v>
      </c>
      <c r="L2926" s="73" t="s">
        <v>383</v>
      </c>
      <c r="M2926" s="73" t="s">
        <v>389</v>
      </c>
      <c r="N2926" s="73" t="s">
        <v>44</v>
      </c>
      <c r="O2926" s="73" t="s">
        <v>386</v>
      </c>
      <c r="P2926" s="73" t="s">
        <v>907</v>
      </c>
      <c r="Q2926" s="73" t="s">
        <v>937</v>
      </c>
      <c r="R2926" s="73" t="s">
        <v>63</v>
      </c>
      <c r="V2926" s="60" t="str">
        <f>W2926&amp;H2926</f>
        <v>JUSTIN 8605бежевый</v>
      </c>
      <c r="W2926" s="60" t="str">
        <f>_xlfn.LET(_xlpm.TextCell,TEXT(G2926,"###"),IF(_xlpm.TextCell&lt;&gt;"",IF(StyleSpaceSplit,IFERROR(IF(FIND(" ",_xlpm.TextCell)&gt;=1,MID(_xlpm.TextCell,1,FIND(" ",_xlpm.TextCell)-1),_xlpm.TextCell),_xlpm.TextCell),_xlpm.TextCell),""))</f>
        <v>JUSTIN 8605</v>
      </c>
      <c r="X2926" s="60" t="str">
        <f>IF(A2926&lt;&gt;"",IFERROR(IF(FIND(" ",G2926)&gt;=1,MID(G2926,FIND(" ",G2926)+1,LEN(G2926)),""),""),"")</f>
        <v>8605</v>
      </c>
      <c r="AC2926" s="51">
        <f>IFERROR(VALUE(MID($C2926,1,2)),0)</f>
        <v>80</v>
      </c>
      <c r="AD2926" s="44">
        <f>IFERROR(VALUE(MID($C2926,4,3)),0)</f>
        <v>567</v>
      </c>
      <c r="AE2926" s="51">
        <f>VALUE(RIGHT("00"&amp;AC2926,2)&amp;RIGHT("000"&amp;AD2926,3))</f>
        <v>80567</v>
      </c>
    </row>
    <row r="2927" spans="1:31">
      <c r="A2927" s="60" t="str">
        <f>IF(G2927&amp;Q2927&lt;&gt;"",W2927&amp;Q2927,"")</f>
        <v>JUSTIN 8606beige</v>
      </c>
      <c r="B2927" s="60" t="str">
        <f>IF(C2927&lt;&gt;"",LEFT(C2927,9),"")</f>
        <v>80-646-02</v>
      </c>
      <c r="C2927" s="73" t="s">
        <v>3757</v>
      </c>
      <c r="D2927" s="73" t="s">
        <v>3758</v>
      </c>
      <c r="E2927" s="73" t="s">
        <v>931</v>
      </c>
      <c r="F2927" s="74">
        <v>0</v>
      </c>
      <c r="G2927" s="73" t="s">
        <v>3759</v>
      </c>
      <c r="H2927" s="73" t="s">
        <v>63</v>
      </c>
      <c r="I2927" s="73" t="s">
        <v>1498</v>
      </c>
      <c r="J2927" s="73" t="s">
        <v>342</v>
      </c>
      <c r="K2927" s="73" t="s">
        <v>382</v>
      </c>
      <c r="L2927" s="73" t="s">
        <v>383</v>
      </c>
      <c r="M2927" s="73" t="s">
        <v>389</v>
      </c>
      <c r="N2927" s="73" t="s">
        <v>44</v>
      </c>
      <c r="O2927" s="73" t="s">
        <v>386</v>
      </c>
      <c r="P2927" s="73" t="s">
        <v>907</v>
      </c>
      <c r="Q2927" s="73" t="s">
        <v>937</v>
      </c>
      <c r="R2927" s="73" t="s">
        <v>63</v>
      </c>
      <c r="V2927" s="60" t="str">
        <f>W2927&amp;H2927</f>
        <v>JUSTIN 8606бежевый</v>
      </c>
      <c r="W2927" s="60" t="str">
        <f>_xlfn.LET(_xlpm.TextCell,TEXT(G2927,"###"),IF(_xlpm.TextCell&lt;&gt;"",IF(StyleSpaceSplit,IFERROR(IF(FIND(" ",_xlpm.TextCell)&gt;=1,MID(_xlpm.TextCell,1,FIND(" ",_xlpm.TextCell)-1),_xlpm.TextCell),_xlpm.TextCell),_xlpm.TextCell),""))</f>
        <v>JUSTIN 8606</v>
      </c>
      <c r="X2927" s="60" t="str">
        <f>IF(A2927&lt;&gt;"",IFERROR(IF(FIND(" ",G2927)&gt;=1,MID(G2927,FIND(" ",G2927)+1,LEN(G2927)),""),""),"")</f>
        <v>8606</v>
      </c>
      <c r="AC2927" s="51">
        <f>IFERROR(VALUE(MID($C2927,1,2)),0)</f>
        <v>80</v>
      </c>
      <c r="AD2927" s="44">
        <f>IFERROR(VALUE(MID($C2927,4,3)),0)</f>
        <v>646</v>
      </c>
      <c r="AE2927" s="51">
        <f>VALUE(RIGHT("00"&amp;AC2927,2)&amp;RIGHT("000"&amp;AD2927,3))</f>
        <v>80646</v>
      </c>
    </row>
    <row r="2928" spans="1:31">
      <c r="A2928" s="60" t="str">
        <f>IF(G2928&amp;Q2928&lt;&gt;"",W2928&amp;Q2928,"")</f>
        <v>JUSTIN 8606pink</v>
      </c>
      <c r="B2928" s="60" t="str">
        <f>IF(C2928&lt;&gt;"",LEFT(C2928,9),"")</f>
        <v>80-646-34</v>
      </c>
      <c r="C2928" s="73" t="s">
        <v>5207</v>
      </c>
      <c r="D2928" s="73" t="s">
        <v>5208</v>
      </c>
      <c r="E2928" s="73" t="s">
        <v>931</v>
      </c>
      <c r="F2928" s="74">
        <v>0</v>
      </c>
      <c r="G2928" s="73" t="s">
        <v>3759</v>
      </c>
      <c r="H2928" s="73" t="s">
        <v>68</v>
      </c>
      <c r="I2928" s="73" t="s">
        <v>1644</v>
      </c>
      <c r="J2928" s="73" t="s">
        <v>342</v>
      </c>
      <c r="K2928" s="73" t="s">
        <v>387</v>
      </c>
      <c r="L2928" s="73" t="s">
        <v>383</v>
      </c>
      <c r="M2928" s="73" t="s">
        <v>389</v>
      </c>
      <c r="N2928" s="73" t="s">
        <v>44</v>
      </c>
      <c r="O2928" s="73" t="s">
        <v>386</v>
      </c>
      <c r="P2928" s="73" t="s">
        <v>907</v>
      </c>
      <c r="Q2928" s="73" t="s">
        <v>1119</v>
      </c>
      <c r="R2928" s="73" t="s">
        <v>68</v>
      </c>
      <c r="V2928" s="60" t="str">
        <f>W2928&amp;H2928</f>
        <v>JUSTIN 8606розовый</v>
      </c>
      <c r="W2928" s="60" t="str">
        <f>_xlfn.LET(_xlpm.TextCell,TEXT(G2928,"###"),IF(_xlpm.TextCell&lt;&gt;"",IF(StyleSpaceSplit,IFERROR(IF(FIND(" ",_xlpm.TextCell)&gt;=1,MID(_xlpm.TextCell,1,FIND(" ",_xlpm.TextCell)-1),_xlpm.TextCell),_xlpm.TextCell),_xlpm.TextCell),""))</f>
        <v>JUSTIN 8606</v>
      </c>
      <c r="X2928" s="60" t="str">
        <f>IF(A2928&lt;&gt;"",IFERROR(IF(FIND(" ",G2928)&gt;=1,MID(G2928,FIND(" ",G2928)+1,LEN(G2928)),""),""),"")</f>
        <v>8606</v>
      </c>
      <c r="AC2928" s="51">
        <f>IFERROR(VALUE(MID($C2928,1,2)),0)</f>
        <v>80</v>
      </c>
      <c r="AD2928" s="44">
        <f>IFERROR(VALUE(MID($C2928,4,3)),0)</f>
        <v>646</v>
      </c>
      <c r="AE2928" s="51">
        <f>VALUE(RIGHT("00"&amp;AC2928,2)&amp;RIGHT("000"&amp;AD2928,3))</f>
        <v>80646</v>
      </c>
    </row>
    <row r="2929" spans="1:31">
      <c r="A2929" s="60" t="str">
        <f>IF(G2929&amp;Q2929&lt;&gt;"",W2929&amp;Q2929,"")</f>
        <v>JUSTIN 8606blue</v>
      </c>
      <c r="B2929" s="60" t="str">
        <f>IF(C2929&lt;&gt;"",LEFT(C2929,9),"")</f>
        <v>80-646-06</v>
      </c>
      <c r="C2929" s="73" t="s">
        <v>3760</v>
      </c>
      <c r="D2929" s="73" t="s">
        <v>3761</v>
      </c>
      <c r="E2929" s="73" t="s">
        <v>931</v>
      </c>
      <c r="F2929" s="74">
        <v>0</v>
      </c>
      <c r="G2929" s="73" t="s">
        <v>3759</v>
      </c>
      <c r="H2929" s="73" t="s">
        <v>71</v>
      </c>
      <c r="I2929" s="73" t="s">
        <v>1498</v>
      </c>
      <c r="J2929" s="73" t="s">
        <v>342</v>
      </c>
      <c r="K2929" s="73" t="s">
        <v>382</v>
      </c>
      <c r="L2929" s="73" t="s">
        <v>383</v>
      </c>
      <c r="M2929" s="73" t="s">
        <v>389</v>
      </c>
      <c r="N2929" s="73" t="s">
        <v>44</v>
      </c>
      <c r="O2929" s="73" t="s">
        <v>386</v>
      </c>
      <c r="P2929" s="73" t="s">
        <v>907</v>
      </c>
      <c r="Q2929" s="73" t="s">
        <v>932</v>
      </c>
      <c r="R2929" s="73" t="s">
        <v>71</v>
      </c>
      <c r="V2929" s="60" t="str">
        <f>W2929&amp;H2929</f>
        <v>JUSTIN 8606синий</v>
      </c>
      <c r="W2929" s="60" t="str">
        <f>_xlfn.LET(_xlpm.TextCell,TEXT(G2929,"###"),IF(_xlpm.TextCell&lt;&gt;"",IF(StyleSpaceSplit,IFERROR(IF(FIND(" ",_xlpm.TextCell)&gt;=1,MID(_xlpm.TextCell,1,FIND(" ",_xlpm.TextCell)-1),_xlpm.TextCell),_xlpm.TextCell),_xlpm.TextCell),""))</f>
        <v>JUSTIN 8606</v>
      </c>
      <c r="X2929" s="60" t="str">
        <f>IF(A2929&lt;&gt;"",IFERROR(IF(FIND(" ",G2929)&gt;=1,MID(G2929,FIND(" ",G2929)+1,LEN(G2929)),""),""),"")</f>
        <v>8606</v>
      </c>
      <c r="AC2929" s="51">
        <f>IFERROR(VALUE(MID($C2929,1,2)),0)</f>
        <v>80</v>
      </c>
      <c r="AD2929" s="44">
        <f>IFERROR(VALUE(MID($C2929,4,3)),0)</f>
        <v>646</v>
      </c>
      <c r="AE2929" s="51">
        <f>VALUE(RIGHT("00"&amp;AC2929,2)&amp;RIGHT("000"&amp;AD2929,3))</f>
        <v>80646</v>
      </c>
    </row>
    <row r="2930" spans="1:31">
      <c r="A2930" s="60" t="str">
        <f>IF(G2930&amp;Q2930&lt;&gt;"",W2930&amp;Q2930,"")</f>
        <v>JUSTIN 8607pink</v>
      </c>
      <c r="B2930" s="60" t="str">
        <f>IF(C2930&lt;&gt;"",LEFT(C2930,9),"")</f>
        <v>80-890-34</v>
      </c>
      <c r="C2930" s="73" t="s">
        <v>5209</v>
      </c>
      <c r="D2930" s="73" t="s">
        <v>5210</v>
      </c>
      <c r="E2930" s="73" t="s">
        <v>931</v>
      </c>
      <c r="F2930" s="74">
        <v>0</v>
      </c>
      <c r="G2930" s="73" t="s">
        <v>5211</v>
      </c>
      <c r="H2930" s="73" t="s">
        <v>68</v>
      </c>
      <c r="I2930" s="73" t="s">
        <v>1644</v>
      </c>
      <c r="J2930" s="73" t="s">
        <v>342</v>
      </c>
      <c r="K2930" s="73" t="s">
        <v>387</v>
      </c>
      <c r="L2930" s="73" t="s">
        <v>383</v>
      </c>
      <c r="M2930" s="73" t="s">
        <v>389</v>
      </c>
      <c r="N2930" s="73" t="s">
        <v>44</v>
      </c>
      <c r="O2930" s="73" t="s">
        <v>386</v>
      </c>
      <c r="P2930" s="73" t="s">
        <v>907</v>
      </c>
      <c r="Q2930" s="73" t="s">
        <v>1119</v>
      </c>
      <c r="R2930" s="73" t="s">
        <v>68</v>
      </c>
      <c r="V2930" s="60" t="str">
        <f>W2930&amp;H2930</f>
        <v>JUSTIN 8607розовый</v>
      </c>
      <c r="W2930" s="60" t="str">
        <f>_xlfn.LET(_xlpm.TextCell,TEXT(G2930,"###"),IF(_xlpm.TextCell&lt;&gt;"",IF(StyleSpaceSplit,IFERROR(IF(FIND(" ",_xlpm.TextCell)&gt;=1,MID(_xlpm.TextCell,1,FIND(" ",_xlpm.TextCell)-1),_xlpm.TextCell),_xlpm.TextCell),_xlpm.TextCell),""))</f>
        <v>JUSTIN 8607</v>
      </c>
      <c r="X2930" s="60" t="str">
        <f>IF(A2930&lt;&gt;"",IFERROR(IF(FIND(" ",G2930)&gt;=1,MID(G2930,FIND(" ",G2930)+1,LEN(G2930)),""),""),"")</f>
        <v>8607</v>
      </c>
      <c r="AC2930" s="51">
        <f>IFERROR(VALUE(MID($C2930,1,2)),0)</f>
        <v>80</v>
      </c>
      <c r="AD2930" s="44">
        <f>IFERROR(VALUE(MID($C2930,4,3)),0)</f>
        <v>890</v>
      </c>
      <c r="AE2930" s="51">
        <f>VALUE(RIGHT("00"&amp;AC2930,2)&amp;RIGHT("000"&amp;AD2930,3))</f>
        <v>80890</v>
      </c>
    </row>
    <row r="2931" spans="1:31">
      <c r="A2931" s="60" t="str">
        <f>IF(G2931&amp;Q2931&lt;&gt;"",W2931&amp;Q2931,"")</f>
        <v>JUSTIN 8610pink</v>
      </c>
      <c r="B2931" s="60" t="str">
        <f>IF(C2931&lt;&gt;"",LEFT(C2931,9),"")</f>
        <v>80-891-34</v>
      </c>
      <c r="C2931" s="73" t="s">
        <v>5212</v>
      </c>
      <c r="D2931" s="73" t="s">
        <v>5213</v>
      </c>
      <c r="E2931" s="73" t="s">
        <v>931</v>
      </c>
      <c r="F2931" s="74">
        <v>0</v>
      </c>
      <c r="G2931" s="73" t="s">
        <v>5214</v>
      </c>
      <c r="H2931" s="73" t="s">
        <v>68</v>
      </c>
      <c r="I2931" s="73" t="s">
        <v>1644</v>
      </c>
      <c r="J2931" s="73" t="s">
        <v>340</v>
      </c>
      <c r="K2931" s="73" t="s">
        <v>387</v>
      </c>
      <c r="L2931" s="73" t="s">
        <v>383</v>
      </c>
      <c r="M2931" s="73" t="s">
        <v>389</v>
      </c>
      <c r="N2931" s="73" t="s">
        <v>44</v>
      </c>
      <c r="O2931" s="73" t="s">
        <v>386</v>
      </c>
      <c r="P2931" s="73" t="s">
        <v>907</v>
      </c>
      <c r="Q2931" s="73" t="s">
        <v>1119</v>
      </c>
      <c r="R2931" s="73" t="s">
        <v>68</v>
      </c>
      <c r="V2931" s="60" t="str">
        <f>W2931&amp;H2931</f>
        <v>JUSTIN 8610розовый</v>
      </c>
      <c r="W2931" s="60" t="str">
        <f>_xlfn.LET(_xlpm.TextCell,TEXT(G2931,"###"),IF(_xlpm.TextCell&lt;&gt;"",IF(StyleSpaceSplit,IFERROR(IF(FIND(" ",_xlpm.TextCell)&gt;=1,MID(_xlpm.TextCell,1,FIND(" ",_xlpm.TextCell)-1),_xlpm.TextCell),_xlpm.TextCell),_xlpm.TextCell),""))</f>
        <v>JUSTIN 8610</v>
      </c>
      <c r="X2931" s="60" t="str">
        <f>IF(A2931&lt;&gt;"",IFERROR(IF(FIND(" ",G2931)&gt;=1,MID(G2931,FIND(" ",G2931)+1,LEN(G2931)),""),""),"")</f>
        <v>8610</v>
      </c>
      <c r="AC2931" s="51">
        <f>IFERROR(VALUE(MID($C2931,1,2)),0)</f>
        <v>80</v>
      </c>
      <c r="AD2931" s="44">
        <f>IFERROR(VALUE(MID($C2931,4,3)),0)</f>
        <v>891</v>
      </c>
      <c r="AE2931" s="51">
        <f>VALUE(RIGHT("00"&amp;AC2931,2)&amp;RIGHT("000"&amp;AD2931,3))</f>
        <v>80891</v>
      </c>
    </row>
    <row r="2932" spans="1:31">
      <c r="A2932" s="60" t="str">
        <f>IF(G2932&amp;Q2932&lt;&gt;"",W2932&amp;Q2932,"")</f>
        <v>JUSTIN 8614navy</v>
      </c>
      <c r="B2932" s="60" t="str">
        <f>IF(C2932&lt;&gt;"",LEFT(C2932,9),"")</f>
        <v>80-892-16</v>
      </c>
      <c r="C2932" s="73" t="s">
        <v>5215</v>
      </c>
      <c r="D2932" s="73" t="s">
        <v>5216</v>
      </c>
      <c r="E2932" s="73" t="s">
        <v>931</v>
      </c>
      <c r="F2932" s="74">
        <v>0</v>
      </c>
      <c r="G2932" s="73" t="s">
        <v>5217</v>
      </c>
      <c r="H2932" s="73" t="s">
        <v>55</v>
      </c>
      <c r="I2932" s="73" t="s">
        <v>1644</v>
      </c>
      <c r="J2932" s="73" t="s">
        <v>342</v>
      </c>
      <c r="K2932" s="73" t="s">
        <v>387</v>
      </c>
      <c r="L2932" s="73" t="s">
        <v>383</v>
      </c>
      <c r="M2932" s="73" t="s">
        <v>389</v>
      </c>
      <c r="N2932" s="73" t="s">
        <v>44</v>
      </c>
      <c r="O2932" s="73" t="s">
        <v>386</v>
      </c>
      <c r="P2932" s="73" t="s">
        <v>907</v>
      </c>
      <c r="Q2932" s="73" t="s">
        <v>1003</v>
      </c>
      <c r="R2932" s="73" t="s">
        <v>71</v>
      </c>
      <c r="V2932" s="60" t="str">
        <f>W2932&amp;H2932</f>
        <v>JUSTIN 8614темно-синий</v>
      </c>
      <c r="W2932" s="60" t="str">
        <f>_xlfn.LET(_xlpm.TextCell,TEXT(G2932,"###"),IF(_xlpm.TextCell&lt;&gt;"",IF(StyleSpaceSplit,IFERROR(IF(FIND(" ",_xlpm.TextCell)&gt;=1,MID(_xlpm.TextCell,1,FIND(" ",_xlpm.TextCell)-1),_xlpm.TextCell),_xlpm.TextCell),_xlpm.TextCell),""))</f>
        <v>JUSTIN 8614</v>
      </c>
      <c r="X2932" s="60" t="str">
        <f>IF(A2932&lt;&gt;"",IFERROR(IF(FIND(" ",G2932)&gt;=1,MID(G2932,FIND(" ",G2932)+1,LEN(G2932)),""),""),"")</f>
        <v>8614</v>
      </c>
      <c r="AC2932" s="51">
        <f>IFERROR(VALUE(MID($C2932,1,2)),0)</f>
        <v>80</v>
      </c>
      <c r="AD2932" s="44">
        <f>IFERROR(VALUE(MID($C2932,4,3)),0)</f>
        <v>892</v>
      </c>
      <c r="AE2932" s="51">
        <f>VALUE(RIGHT("00"&amp;AC2932,2)&amp;RIGHT("000"&amp;AD2932,3))</f>
        <v>80892</v>
      </c>
    </row>
    <row r="2933" spans="1:31">
      <c r="A2933" s="60" t="str">
        <f>IF(G2933&amp;Q2933&lt;&gt;"",W2933&amp;Q2933,"")</f>
        <v>JUSTIN 8616grey</v>
      </c>
      <c r="B2933" s="60" t="str">
        <f>IF(C2933&lt;&gt;"",LEFT(C2933,9),"")</f>
        <v>80-893-08</v>
      </c>
      <c r="C2933" s="73" t="s">
        <v>5218</v>
      </c>
      <c r="D2933" s="73" t="s">
        <v>5219</v>
      </c>
      <c r="E2933" s="73" t="s">
        <v>931</v>
      </c>
      <c r="F2933" s="74">
        <v>0</v>
      </c>
      <c r="G2933" s="73" t="s">
        <v>5220</v>
      </c>
      <c r="H2933" s="73" t="s">
        <v>83</v>
      </c>
      <c r="I2933" s="73" t="s">
        <v>1644</v>
      </c>
      <c r="J2933" s="73" t="s">
        <v>342</v>
      </c>
      <c r="K2933" s="73" t="s">
        <v>387</v>
      </c>
      <c r="L2933" s="73" t="s">
        <v>383</v>
      </c>
      <c r="M2933" s="73" t="s">
        <v>389</v>
      </c>
      <c r="N2933" s="73" t="s">
        <v>44</v>
      </c>
      <c r="O2933" s="73" t="s">
        <v>386</v>
      </c>
      <c r="P2933" s="73" t="s">
        <v>907</v>
      </c>
      <c r="Q2933" s="73" t="s">
        <v>917</v>
      </c>
      <c r="R2933" s="73" t="s">
        <v>83</v>
      </c>
      <c r="V2933" s="60" t="str">
        <f>W2933&amp;H2933</f>
        <v>JUSTIN 8616серый</v>
      </c>
      <c r="W2933" s="60" t="str">
        <f>_xlfn.LET(_xlpm.TextCell,TEXT(G2933,"###"),IF(_xlpm.TextCell&lt;&gt;"",IF(StyleSpaceSplit,IFERROR(IF(FIND(" ",_xlpm.TextCell)&gt;=1,MID(_xlpm.TextCell,1,FIND(" ",_xlpm.TextCell)-1),_xlpm.TextCell),_xlpm.TextCell),_xlpm.TextCell),""))</f>
        <v>JUSTIN 8616</v>
      </c>
      <c r="X2933" s="60" t="str">
        <f>IF(A2933&lt;&gt;"",IFERROR(IF(FIND(" ",G2933)&gt;=1,MID(G2933,FIND(" ",G2933)+1,LEN(G2933)),""),""),"")</f>
        <v>8616</v>
      </c>
      <c r="AC2933" s="51">
        <f>IFERROR(VALUE(MID($C2933,1,2)),0)</f>
        <v>80</v>
      </c>
      <c r="AD2933" s="44">
        <f>IFERROR(VALUE(MID($C2933,4,3)),0)</f>
        <v>893</v>
      </c>
      <c r="AE2933" s="51">
        <f>VALUE(RIGHT("00"&amp;AC2933,2)&amp;RIGHT("000"&amp;AD2933,3))</f>
        <v>80893</v>
      </c>
    </row>
    <row r="2934" spans="1:31">
      <c r="A2934" s="60" t="str">
        <f>IF(G2934&amp;Q2934&lt;&gt;"",W2934&amp;Q2934,"")</f>
        <v>KAMENKAwhite</v>
      </c>
      <c r="B2934" s="60" t="str">
        <f>IF(C2934&lt;&gt;"",LEFT(C2934,9),"")</f>
        <v>80-219-17</v>
      </c>
      <c r="C2934" s="73" t="s">
        <v>7773</v>
      </c>
      <c r="D2934" s="73" t="s">
        <v>7774</v>
      </c>
      <c r="E2934" s="73" t="s">
        <v>956</v>
      </c>
      <c r="F2934" s="74">
        <v>55</v>
      </c>
      <c r="G2934" s="73" t="s">
        <v>7775</v>
      </c>
      <c r="H2934" s="73" t="s">
        <v>57</v>
      </c>
      <c r="I2934" s="73" t="s">
        <v>7776</v>
      </c>
      <c r="J2934" s="73" t="s">
        <v>343</v>
      </c>
      <c r="K2934" s="73" t="s">
        <v>387</v>
      </c>
      <c r="L2934" s="73" t="s">
        <v>383</v>
      </c>
      <c r="M2934" s="73" t="s">
        <v>389</v>
      </c>
      <c r="N2934" s="73" t="s">
        <v>45</v>
      </c>
      <c r="O2934" s="73" t="s">
        <v>386</v>
      </c>
      <c r="P2934" s="73" t="s">
        <v>907</v>
      </c>
      <c r="Q2934" s="73" t="s">
        <v>908</v>
      </c>
      <c r="R2934" s="73" t="s">
        <v>57</v>
      </c>
      <c r="V2934" s="60" t="str">
        <f>W2934&amp;H2934</f>
        <v>KAMENKAбелый</v>
      </c>
      <c r="W2934" s="60" t="str">
        <f>_xlfn.LET(_xlpm.TextCell,TEXT(G2934,"###"),IF(_xlpm.TextCell&lt;&gt;"",IF(StyleSpaceSplit,IFERROR(IF(FIND(" ",_xlpm.TextCell)&gt;=1,MID(_xlpm.TextCell,1,FIND(" ",_xlpm.TextCell)-1),_xlpm.TextCell),_xlpm.TextCell),_xlpm.TextCell),""))</f>
        <v>KAMENKA</v>
      </c>
      <c r="X2934" s="60" t="str">
        <f>IF(A2934&lt;&gt;"",IFERROR(IF(FIND(" ",G2934)&gt;=1,MID(G2934,FIND(" ",G2934)+1,LEN(G2934)),""),""),"")</f>
        <v/>
      </c>
      <c r="AC2934" s="51">
        <f>IFERROR(VALUE(MID($C2934,1,2)),0)</f>
        <v>80</v>
      </c>
      <c r="AD2934" s="44">
        <f>IFERROR(VALUE(MID($C2934,4,3)),0)</f>
        <v>219</v>
      </c>
      <c r="AE2934" s="51">
        <f>VALUE(RIGHT("00"&amp;AC2934,2)&amp;RIGHT("000"&amp;AD2934,3))</f>
        <v>80219</v>
      </c>
    </row>
    <row r="2935" spans="1:31">
      <c r="A2935" s="60" t="str">
        <f>IF(G2935&amp;Q2935&lt;&gt;"",W2935&amp;Q2935,"")</f>
        <v>KAMENKAwhite</v>
      </c>
      <c r="B2935" s="60" t="str">
        <f>IF(C2935&lt;&gt;"",LEFT(C2935,9),"")</f>
        <v>80-219-17</v>
      </c>
      <c r="C2935" s="73" t="s">
        <v>7777</v>
      </c>
      <c r="D2935" s="73" t="s">
        <v>7774</v>
      </c>
      <c r="E2935" s="73" t="s">
        <v>904</v>
      </c>
      <c r="F2935" s="74">
        <v>57</v>
      </c>
      <c r="G2935" s="73" t="s">
        <v>7775</v>
      </c>
      <c r="H2935" s="73" t="s">
        <v>57</v>
      </c>
      <c r="I2935" s="73" t="s">
        <v>7776</v>
      </c>
      <c r="J2935" s="73" t="s">
        <v>343</v>
      </c>
      <c r="K2935" s="73" t="s">
        <v>387</v>
      </c>
      <c r="L2935" s="73" t="s">
        <v>383</v>
      </c>
      <c r="M2935" s="73" t="s">
        <v>389</v>
      </c>
      <c r="N2935" s="73" t="s">
        <v>45</v>
      </c>
      <c r="O2935" s="73" t="s">
        <v>386</v>
      </c>
      <c r="P2935" s="73" t="s">
        <v>907</v>
      </c>
      <c r="Q2935" s="73" t="s">
        <v>908</v>
      </c>
      <c r="R2935" s="73" t="s">
        <v>57</v>
      </c>
      <c r="V2935" s="60" t="str">
        <f>W2935&amp;H2935</f>
        <v>KAMENKAбелый</v>
      </c>
      <c r="W2935" s="60" t="str">
        <f>_xlfn.LET(_xlpm.TextCell,TEXT(G2935,"###"),IF(_xlpm.TextCell&lt;&gt;"",IF(StyleSpaceSplit,IFERROR(IF(FIND(" ",_xlpm.TextCell)&gt;=1,MID(_xlpm.TextCell,1,FIND(" ",_xlpm.TextCell)-1),_xlpm.TextCell),_xlpm.TextCell),_xlpm.TextCell),""))</f>
        <v>KAMENKA</v>
      </c>
      <c r="X2935" s="60" t="str">
        <f>IF(A2935&lt;&gt;"",IFERROR(IF(FIND(" ",G2935)&gt;=1,MID(G2935,FIND(" ",G2935)+1,LEN(G2935)),""),""),"")</f>
        <v/>
      </c>
      <c r="AC2935" s="51">
        <f>IFERROR(VALUE(MID($C2935,1,2)),0)</f>
        <v>80</v>
      </c>
      <c r="AD2935" s="44">
        <f>IFERROR(VALUE(MID($C2935,4,3)),0)</f>
        <v>219</v>
      </c>
      <c r="AE2935" s="51">
        <f>VALUE(RIGHT("00"&amp;AC2935,2)&amp;RIGHT("000"&amp;AD2935,3))</f>
        <v>80219</v>
      </c>
    </row>
    <row r="2936" spans="1:31">
      <c r="A2936" s="60" t="str">
        <f>IF(G2936&amp;Q2936&lt;&gt;"",W2936&amp;Q2936,"")</f>
        <v>KAMENKAwhite</v>
      </c>
      <c r="B2936" s="60" t="str">
        <f>IF(C2936&lt;&gt;"",LEFT(C2936,9),"")</f>
        <v>80-219-17</v>
      </c>
      <c r="C2936" s="73" t="s">
        <v>7778</v>
      </c>
      <c r="D2936" s="73" t="s">
        <v>7774</v>
      </c>
      <c r="E2936" s="73" t="s">
        <v>910</v>
      </c>
      <c r="F2936" s="74">
        <v>59</v>
      </c>
      <c r="G2936" s="73" t="s">
        <v>7775</v>
      </c>
      <c r="H2936" s="73" t="s">
        <v>57</v>
      </c>
      <c r="I2936" s="73" t="s">
        <v>7776</v>
      </c>
      <c r="J2936" s="73" t="s">
        <v>343</v>
      </c>
      <c r="K2936" s="73" t="s">
        <v>387</v>
      </c>
      <c r="L2936" s="73" t="s">
        <v>383</v>
      </c>
      <c r="M2936" s="73" t="s">
        <v>389</v>
      </c>
      <c r="N2936" s="73" t="s">
        <v>45</v>
      </c>
      <c r="O2936" s="73" t="s">
        <v>386</v>
      </c>
      <c r="P2936" s="73" t="s">
        <v>907</v>
      </c>
      <c r="Q2936" s="73" t="s">
        <v>908</v>
      </c>
      <c r="R2936" s="73" t="s">
        <v>57</v>
      </c>
      <c r="V2936" s="60" t="str">
        <f>W2936&amp;H2936</f>
        <v>KAMENKAбелый</v>
      </c>
      <c r="W2936" s="60" t="str">
        <f>_xlfn.LET(_xlpm.TextCell,TEXT(G2936,"###"),IF(_xlpm.TextCell&lt;&gt;"",IF(StyleSpaceSplit,IFERROR(IF(FIND(" ",_xlpm.TextCell)&gt;=1,MID(_xlpm.TextCell,1,FIND(" ",_xlpm.TextCell)-1),_xlpm.TextCell),_xlpm.TextCell),_xlpm.TextCell),""))</f>
        <v>KAMENKA</v>
      </c>
      <c r="X2936" s="60" t="str">
        <f>IF(A2936&lt;&gt;"",IFERROR(IF(FIND(" ",G2936)&gt;=1,MID(G2936,FIND(" ",G2936)+1,LEN(G2936)),""),""),"")</f>
        <v/>
      </c>
      <c r="AC2936" s="51">
        <f>IFERROR(VALUE(MID($C2936,1,2)),0)</f>
        <v>80</v>
      </c>
      <c r="AD2936" s="44">
        <f>IFERROR(VALUE(MID($C2936,4,3)),0)</f>
        <v>219</v>
      </c>
      <c r="AE2936" s="51">
        <f>VALUE(RIGHT("00"&amp;AC2936,2)&amp;RIGHT("000"&amp;AD2936,3))</f>
        <v>80219</v>
      </c>
    </row>
    <row r="2937" spans="1:31">
      <c r="A2937" s="60" t="str">
        <f>IF(G2937&amp;Q2937&lt;&gt;"",W2937&amp;Q2937,"")</f>
        <v>KANAbrown</v>
      </c>
      <c r="B2937" s="60" t="str">
        <f>IF(C2937&lt;&gt;"",LEFT(C2937,9),"")</f>
        <v>80-247-14</v>
      </c>
      <c r="C2937" s="73" t="s">
        <v>8183</v>
      </c>
      <c r="D2937" s="73" t="s">
        <v>8184</v>
      </c>
      <c r="E2937" s="73" t="s">
        <v>931</v>
      </c>
      <c r="F2937" s="74">
        <v>0</v>
      </c>
      <c r="G2937" s="73" t="s">
        <v>8185</v>
      </c>
      <c r="H2937" s="73" t="s">
        <v>86</v>
      </c>
      <c r="I2937" s="73" t="s">
        <v>1328</v>
      </c>
      <c r="J2937" s="73" t="s">
        <v>340</v>
      </c>
      <c r="K2937" s="73" t="s">
        <v>382</v>
      </c>
      <c r="L2937" s="73" t="s">
        <v>383</v>
      </c>
      <c r="M2937" s="73" t="s">
        <v>389</v>
      </c>
      <c r="N2937" s="73" t="s">
        <v>44</v>
      </c>
      <c r="O2937" s="73" t="s">
        <v>386</v>
      </c>
      <c r="P2937" s="73" t="s">
        <v>907</v>
      </c>
      <c r="Q2937" s="73" t="s">
        <v>1033</v>
      </c>
      <c r="R2937" s="73" t="s">
        <v>86</v>
      </c>
      <c r="V2937" s="60" t="str">
        <f>W2937&amp;H2937</f>
        <v>KANAкоричневый</v>
      </c>
      <c r="W2937" s="60" t="str">
        <f>_xlfn.LET(_xlpm.TextCell,TEXT(G2937,"###"),IF(_xlpm.TextCell&lt;&gt;"",IF(StyleSpaceSplit,IFERROR(IF(FIND(" ",_xlpm.TextCell)&gt;=1,MID(_xlpm.TextCell,1,FIND(" ",_xlpm.TextCell)-1),_xlpm.TextCell),_xlpm.TextCell),_xlpm.TextCell),""))</f>
        <v>KANA</v>
      </c>
      <c r="X2937" s="60" t="str">
        <f>IF(A2937&lt;&gt;"",IFERROR(IF(FIND(" ",G2937)&gt;=1,MID(G2937,FIND(" ",G2937)+1,LEN(G2937)),""),""),"")</f>
        <v/>
      </c>
      <c r="AC2937" s="51">
        <f>IFERROR(VALUE(MID($C2937,1,2)),0)</f>
        <v>80</v>
      </c>
      <c r="AD2937" s="44">
        <f>IFERROR(VALUE(MID($C2937,4,3)),0)</f>
        <v>247</v>
      </c>
      <c r="AE2937" s="51">
        <f>VALUE(RIGHT("00"&amp;AC2937,2)&amp;RIGHT("000"&amp;AD2937,3))</f>
        <v>80247</v>
      </c>
    </row>
    <row r="2938" spans="1:31">
      <c r="A2938" s="60" t="str">
        <f>IF(G2938&amp;Q2938&lt;&gt;"",W2938&amp;Q2938,"")</f>
        <v>KAZIwhite</v>
      </c>
      <c r="B2938" s="60" t="str">
        <f>IF(C2938&lt;&gt;"",LEFT(C2938,9),"")</f>
        <v>80-030-17</v>
      </c>
      <c r="C2938" s="73" t="s">
        <v>7745</v>
      </c>
      <c r="D2938" s="73" t="s">
        <v>7746</v>
      </c>
      <c r="E2938" s="73" t="s">
        <v>904</v>
      </c>
      <c r="F2938" s="74">
        <v>57</v>
      </c>
      <c r="G2938" s="73" t="s">
        <v>7747</v>
      </c>
      <c r="H2938" s="73" t="s">
        <v>57</v>
      </c>
      <c r="I2938" s="73" t="s">
        <v>7748</v>
      </c>
      <c r="J2938" s="73" t="s">
        <v>343</v>
      </c>
      <c r="K2938" s="73" t="s">
        <v>387</v>
      </c>
      <c r="L2938" s="73" t="s">
        <v>383</v>
      </c>
      <c r="M2938" s="73" t="s">
        <v>389</v>
      </c>
      <c r="N2938" s="73" t="s">
        <v>44</v>
      </c>
      <c r="O2938" s="73" t="s">
        <v>386</v>
      </c>
      <c r="P2938" s="73" t="s">
        <v>907</v>
      </c>
      <c r="Q2938" s="73" t="s">
        <v>908</v>
      </c>
      <c r="R2938" s="73" t="s">
        <v>57</v>
      </c>
      <c r="V2938" s="60" t="str">
        <f>W2938&amp;H2938</f>
        <v>KAZIбелый</v>
      </c>
      <c r="W2938" s="60" t="str">
        <f>_xlfn.LET(_xlpm.TextCell,TEXT(G2938,"###"),IF(_xlpm.TextCell&lt;&gt;"",IF(StyleSpaceSplit,IFERROR(IF(FIND(" ",_xlpm.TextCell)&gt;=1,MID(_xlpm.TextCell,1,FIND(" ",_xlpm.TextCell)-1),_xlpm.TextCell),_xlpm.TextCell),_xlpm.TextCell),""))</f>
        <v>KAZI</v>
      </c>
      <c r="X2938" s="60" t="str">
        <f>IF(A2938&lt;&gt;"",IFERROR(IF(FIND(" ",G2938)&gt;=1,MID(G2938,FIND(" ",G2938)+1,LEN(G2938)),""),""),"")</f>
        <v/>
      </c>
      <c r="AC2938" s="51">
        <f>IFERROR(VALUE(MID($C2938,1,2)),0)</f>
        <v>80</v>
      </c>
      <c r="AD2938" s="44">
        <f>IFERROR(VALUE(MID($C2938,4,3)),0)</f>
        <v>30</v>
      </c>
      <c r="AE2938" s="51">
        <f>VALUE(RIGHT("00"&amp;AC2938,2)&amp;RIGHT("000"&amp;AD2938,3))</f>
        <v>80030</v>
      </c>
    </row>
    <row r="2939" spans="1:31">
      <c r="A2939" s="60" t="str">
        <f>IF(G2939&amp;Q2939&lt;&gt;"",W2939&amp;Q2939,"")</f>
        <v>KOLOGRIVoffwhite</v>
      </c>
      <c r="B2939" s="60" t="str">
        <f>IF(C2939&lt;&gt;"",LEFT(C2939,9),"")</f>
        <v>80-228-17</v>
      </c>
      <c r="C2939" s="73" t="s">
        <v>7779</v>
      </c>
      <c r="D2939" s="73" t="s">
        <v>7780</v>
      </c>
      <c r="E2939" s="73" t="s">
        <v>904</v>
      </c>
      <c r="F2939" s="74">
        <v>57</v>
      </c>
      <c r="G2939" s="73" t="s">
        <v>7781</v>
      </c>
      <c r="H2939" s="73" t="s">
        <v>57</v>
      </c>
      <c r="I2939" s="73" t="s">
        <v>964</v>
      </c>
      <c r="J2939" s="73" t="s">
        <v>343</v>
      </c>
      <c r="K2939" s="73" t="s">
        <v>387</v>
      </c>
      <c r="L2939" s="73" t="s">
        <v>383</v>
      </c>
      <c r="M2939" s="73" t="s">
        <v>389</v>
      </c>
      <c r="O2939" s="73" t="s">
        <v>386</v>
      </c>
      <c r="P2939" s="73" t="s">
        <v>907</v>
      </c>
      <c r="Q2939" s="73" t="s">
        <v>1898</v>
      </c>
      <c r="R2939" s="73" t="s">
        <v>57</v>
      </c>
      <c r="V2939" s="60" t="str">
        <f>W2939&amp;H2939</f>
        <v>KOLOGRIVбелый</v>
      </c>
      <c r="W2939" s="60" t="str">
        <f>_xlfn.LET(_xlpm.TextCell,TEXT(G2939,"###"),IF(_xlpm.TextCell&lt;&gt;"",IF(StyleSpaceSplit,IFERROR(IF(FIND(" ",_xlpm.TextCell)&gt;=1,MID(_xlpm.TextCell,1,FIND(" ",_xlpm.TextCell)-1),_xlpm.TextCell),_xlpm.TextCell),_xlpm.TextCell),""))</f>
        <v>KOLOGRIV</v>
      </c>
      <c r="X2939" s="60" t="str">
        <f>IF(A2939&lt;&gt;"",IFERROR(IF(FIND(" ",G2939)&gt;=1,MID(G2939,FIND(" ",G2939)+1,LEN(G2939)),""),""),"")</f>
        <v/>
      </c>
      <c r="AC2939" s="51">
        <f>IFERROR(VALUE(MID($C2939,1,2)),0)</f>
        <v>80</v>
      </c>
      <c r="AD2939" s="44">
        <f>IFERROR(VALUE(MID($C2939,4,3)),0)</f>
        <v>228</v>
      </c>
      <c r="AE2939" s="51">
        <f>VALUE(RIGHT("00"&amp;AC2939,2)&amp;RIGHT("000"&amp;AD2939,3))</f>
        <v>80228</v>
      </c>
    </row>
    <row r="2940" spans="1:31">
      <c r="A2940" s="60" t="str">
        <f>IF(G2940&amp;Q2940&lt;&gt;"",W2940&amp;Q2940,"")</f>
        <v>KOROLEVjean</v>
      </c>
      <c r="B2940" s="60" t="str">
        <f>IF(C2940&lt;&gt;"",LEFT(C2940,9),"")</f>
        <v>80-229-16</v>
      </c>
      <c r="C2940" s="73" t="s">
        <v>7782</v>
      </c>
      <c r="D2940" s="73" t="s">
        <v>7783</v>
      </c>
      <c r="E2940" s="73" t="s">
        <v>956</v>
      </c>
      <c r="F2940" s="74">
        <v>55</v>
      </c>
      <c r="G2940" s="73" t="s">
        <v>7784</v>
      </c>
      <c r="H2940" s="73" t="s">
        <v>55</v>
      </c>
      <c r="I2940" s="73" t="s">
        <v>964</v>
      </c>
      <c r="J2940" s="73" t="s">
        <v>343</v>
      </c>
      <c r="K2940" s="73" t="s">
        <v>382</v>
      </c>
      <c r="L2940" s="73" t="s">
        <v>383</v>
      </c>
      <c r="M2940" s="73" t="s">
        <v>389</v>
      </c>
      <c r="O2940" s="73" t="s">
        <v>386</v>
      </c>
      <c r="P2940" s="73" t="s">
        <v>907</v>
      </c>
      <c r="Q2940" s="73" t="s">
        <v>7785</v>
      </c>
      <c r="R2940" s="73" t="s">
        <v>71</v>
      </c>
      <c r="V2940" s="60" t="str">
        <f>W2940&amp;H2940</f>
        <v>KOROLEVтемно-синий</v>
      </c>
      <c r="W2940" s="60" t="str">
        <f>_xlfn.LET(_xlpm.TextCell,TEXT(G2940,"###"),IF(_xlpm.TextCell&lt;&gt;"",IF(StyleSpaceSplit,IFERROR(IF(FIND(" ",_xlpm.TextCell)&gt;=1,MID(_xlpm.TextCell,1,FIND(" ",_xlpm.TextCell)-1),_xlpm.TextCell),_xlpm.TextCell),_xlpm.TextCell),""))</f>
        <v>KOROLEV</v>
      </c>
      <c r="X2940" s="60" t="str">
        <f>IF(A2940&lt;&gt;"",IFERROR(IF(FIND(" ",G2940)&gt;=1,MID(G2940,FIND(" ",G2940)+1,LEN(G2940)),""),""),"")</f>
        <v/>
      </c>
      <c r="AC2940" s="51">
        <f>IFERROR(VALUE(MID($C2940,1,2)),0)</f>
        <v>80</v>
      </c>
      <c r="AD2940" s="44">
        <f>IFERROR(VALUE(MID($C2940,4,3)),0)</f>
        <v>229</v>
      </c>
      <c r="AE2940" s="51">
        <f>VALUE(RIGHT("00"&amp;AC2940,2)&amp;RIGHT("000"&amp;AD2940,3))</f>
        <v>80229</v>
      </c>
    </row>
    <row r="2941" spans="1:31">
      <c r="A2941" s="60" t="str">
        <f>IF(G2941&amp;Q2941&lt;&gt;"",W2941&amp;Q2941,"")</f>
        <v>KOROLEVjean</v>
      </c>
      <c r="B2941" s="60" t="str">
        <f>IF(C2941&lt;&gt;"",LEFT(C2941,9),"")</f>
        <v>80-229-16</v>
      </c>
      <c r="C2941" s="73" t="s">
        <v>7786</v>
      </c>
      <c r="D2941" s="73" t="s">
        <v>7783</v>
      </c>
      <c r="E2941" s="73" t="s">
        <v>904</v>
      </c>
      <c r="F2941" s="74">
        <v>57</v>
      </c>
      <c r="G2941" s="73" t="s">
        <v>7784</v>
      </c>
      <c r="H2941" s="73" t="s">
        <v>55</v>
      </c>
      <c r="I2941" s="73" t="s">
        <v>964</v>
      </c>
      <c r="J2941" s="73" t="s">
        <v>343</v>
      </c>
      <c r="K2941" s="73" t="s">
        <v>382</v>
      </c>
      <c r="L2941" s="73" t="s">
        <v>383</v>
      </c>
      <c r="M2941" s="73" t="s">
        <v>389</v>
      </c>
      <c r="O2941" s="73" t="s">
        <v>386</v>
      </c>
      <c r="P2941" s="73" t="s">
        <v>907</v>
      </c>
      <c r="Q2941" s="73" t="s">
        <v>7785</v>
      </c>
      <c r="R2941" s="73" t="s">
        <v>71</v>
      </c>
      <c r="V2941" s="60" t="str">
        <f>W2941&amp;H2941</f>
        <v>KOROLEVтемно-синий</v>
      </c>
      <c r="W2941" s="60" t="str">
        <f>_xlfn.LET(_xlpm.TextCell,TEXT(G2941,"###"),IF(_xlpm.TextCell&lt;&gt;"",IF(StyleSpaceSplit,IFERROR(IF(FIND(" ",_xlpm.TextCell)&gt;=1,MID(_xlpm.TextCell,1,FIND(" ",_xlpm.TextCell)-1),_xlpm.TextCell),_xlpm.TextCell),_xlpm.TextCell),""))</f>
        <v>KOROLEV</v>
      </c>
      <c r="X2941" s="60" t="str">
        <f>IF(A2941&lt;&gt;"",IFERROR(IF(FIND(" ",G2941)&gt;=1,MID(G2941,FIND(" ",G2941)+1,LEN(G2941)),""),""),"")</f>
        <v/>
      </c>
      <c r="AC2941" s="51">
        <f>IFERROR(VALUE(MID($C2941,1,2)),0)</f>
        <v>80</v>
      </c>
      <c r="AD2941" s="44">
        <f>IFERROR(VALUE(MID($C2941,4,3)),0)</f>
        <v>229</v>
      </c>
      <c r="AE2941" s="51">
        <f>VALUE(RIGHT("00"&amp;AC2941,2)&amp;RIGHT("000"&amp;AD2941,3))</f>
        <v>80229</v>
      </c>
    </row>
    <row r="2942" spans="1:31">
      <c r="A2942" s="60" t="str">
        <f>IF(G2942&amp;Q2942&lt;&gt;"",W2942&amp;Q2942,"")</f>
        <v>KOROLEVjean</v>
      </c>
      <c r="B2942" s="60" t="str">
        <f>IF(C2942&lt;&gt;"",LEFT(C2942,9),"")</f>
        <v>80-229-16</v>
      </c>
      <c r="C2942" s="73" t="s">
        <v>7787</v>
      </c>
      <c r="D2942" s="73" t="s">
        <v>7783</v>
      </c>
      <c r="E2942" s="73" t="s">
        <v>910</v>
      </c>
      <c r="F2942" s="74">
        <v>59</v>
      </c>
      <c r="G2942" s="73" t="s">
        <v>7784</v>
      </c>
      <c r="H2942" s="73" t="s">
        <v>55</v>
      </c>
      <c r="I2942" s="73" t="s">
        <v>964</v>
      </c>
      <c r="J2942" s="73" t="s">
        <v>343</v>
      </c>
      <c r="K2942" s="73" t="s">
        <v>382</v>
      </c>
      <c r="L2942" s="73" t="s">
        <v>383</v>
      </c>
      <c r="M2942" s="73" t="s">
        <v>389</v>
      </c>
      <c r="O2942" s="73" t="s">
        <v>386</v>
      </c>
      <c r="P2942" s="73" t="s">
        <v>907</v>
      </c>
      <c r="Q2942" s="73" t="s">
        <v>7785</v>
      </c>
      <c r="R2942" s="73" t="s">
        <v>71</v>
      </c>
      <c r="V2942" s="60" t="str">
        <f>W2942&amp;H2942</f>
        <v>KOROLEVтемно-синий</v>
      </c>
      <c r="W2942" s="60" t="str">
        <f>_xlfn.LET(_xlpm.TextCell,TEXT(G2942,"###"),IF(_xlpm.TextCell&lt;&gt;"",IF(StyleSpaceSplit,IFERROR(IF(FIND(" ",_xlpm.TextCell)&gt;=1,MID(_xlpm.TextCell,1,FIND(" ",_xlpm.TextCell)-1),_xlpm.TextCell),_xlpm.TextCell),_xlpm.TextCell),""))</f>
        <v>KOROLEV</v>
      </c>
      <c r="X2942" s="60" t="str">
        <f>IF(A2942&lt;&gt;"",IFERROR(IF(FIND(" ",G2942)&gt;=1,MID(G2942,FIND(" ",G2942)+1,LEN(G2942)),""),""),"")</f>
        <v/>
      </c>
      <c r="AC2942" s="51">
        <f>IFERROR(VALUE(MID($C2942,1,2)),0)</f>
        <v>80</v>
      </c>
      <c r="AD2942" s="44">
        <f>IFERROR(VALUE(MID($C2942,4,3)),0)</f>
        <v>229</v>
      </c>
      <c r="AE2942" s="51">
        <f>VALUE(RIGHT("00"&amp;AC2942,2)&amp;RIGHT("000"&amp;AD2942,3))</f>
        <v>80229</v>
      </c>
    </row>
    <row r="2943" spans="1:31">
      <c r="A2943" s="60" t="str">
        <f>IF(G2943&amp;Q2943&lt;&gt;"",W2943&amp;Q2943,"")</f>
        <v>KOUGASbrown</v>
      </c>
      <c r="B2943" s="60" t="str">
        <f>IF(C2943&lt;&gt;"",LEFT(C2943,9),"")</f>
        <v>80-003-14</v>
      </c>
      <c r="C2943" s="73" t="s">
        <v>7191</v>
      </c>
      <c r="D2943" s="73" t="s">
        <v>7192</v>
      </c>
      <c r="E2943" s="73" t="s">
        <v>904</v>
      </c>
      <c r="F2943" s="74">
        <v>57</v>
      </c>
      <c r="G2943" s="73" t="s">
        <v>7193</v>
      </c>
      <c r="H2943" s="73" t="s">
        <v>86</v>
      </c>
      <c r="I2943" s="73" t="s">
        <v>7194</v>
      </c>
      <c r="J2943" s="73" t="s">
        <v>343</v>
      </c>
      <c r="K2943" s="73" t="s">
        <v>382</v>
      </c>
      <c r="L2943" s="73" t="s">
        <v>383</v>
      </c>
      <c r="M2943" s="73" t="s">
        <v>389</v>
      </c>
      <c r="N2943" s="73" t="s">
        <v>32</v>
      </c>
      <c r="O2943" s="73" t="s">
        <v>386</v>
      </c>
      <c r="P2943" s="73" t="s">
        <v>907</v>
      </c>
      <c r="Q2943" s="73" t="s">
        <v>1033</v>
      </c>
      <c r="R2943" s="73" t="s">
        <v>86</v>
      </c>
      <c r="V2943" s="60" t="str">
        <f>W2943&amp;H2943</f>
        <v>KOUGASкоричневый</v>
      </c>
      <c r="W2943" s="60" t="str">
        <f>_xlfn.LET(_xlpm.TextCell,TEXT(G2943,"###"),IF(_xlpm.TextCell&lt;&gt;"",IF(StyleSpaceSplit,IFERROR(IF(FIND(" ",_xlpm.TextCell)&gt;=1,MID(_xlpm.TextCell,1,FIND(" ",_xlpm.TextCell)-1),_xlpm.TextCell),_xlpm.TextCell),_xlpm.TextCell),""))</f>
        <v>KOUGAS</v>
      </c>
      <c r="X2943" s="60" t="str">
        <f>IF(A2943&lt;&gt;"",IFERROR(IF(FIND(" ",G2943)&gt;=1,MID(G2943,FIND(" ",G2943)+1,LEN(G2943)),""),""),"")</f>
        <v/>
      </c>
      <c r="AC2943" s="51">
        <f>IFERROR(VALUE(MID($C2943,1,2)),0)</f>
        <v>80</v>
      </c>
      <c r="AD2943" s="44">
        <f>IFERROR(VALUE(MID($C2943,4,3)),0)</f>
        <v>3</v>
      </c>
      <c r="AE2943" s="51">
        <f>VALUE(RIGHT("00"&amp;AC2943,2)&amp;RIGHT("000"&amp;AD2943,3))</f>
        <v>80003</v>
      </c>
    </row>
    <row r="2944" spans="1:31">
      <c r="A2944" s="60" t="str">
        <f>IF(G2944&amp;Q2944&lt;&gt;"",W2944&amp;Q2944,"")</f>
        <v>KOUGASbrown</v>
      </c>
      <c r="B2944" s="60" t="str">
        <f>IF(C2944&lt;&gt;"",LEFT(C2944,9),"")</f>
        <v>80-003-14</v>
      </c>
      <c r="C2944" s="73" t="s">
        <v>7195</v>
      </c>
      <c r="D2944" s="73" t="s">
        <v>7192</v>
      </c>
      <c r="E2944" s="73" t="s">
        <v>912</v>
      </c>
      <c r="F2944" s="74">
        <v>61</v>
      </c>
      <c r="G2944" s="73" t="s">
        <v>7193</v>
      </c>
      <c r="H2944" s="73" t="s">
        <v>86</v>
      </c>
      <c r="I2944" s="73" t="s">
        <v>7194</v>
      </c>
      <c r="J2944" s="73" t="s">
        <v>343</v>
      </c>
      <c r="K2944" s="73" t="s">
        <v>382</v>
      </c>
      <c r="L2944" s="73" t="s">
        <v>383</v>
      </c>
      <c r="M2944" s="73" t="s">
        <v>389</v>
      </c>
      <c r="N2944" s="73" t="s">
        <v>32</v>
      </c>
      <c r="O2944" s="73" t="s">
        <v>386</v>
      </c>
      <c r="P2944" s="73" t="s">
        <v>907</v>
      </c>
      <c r="Q2944" s="73" t="s">
        <v>1033</v>
      </c>
      <c r="R2944" s="73" t="s">
        <v>86</v>
      </c>
      <c r="V2944" s="60" t="str">
        <f>W2944&amp;H2944</f>
        <v>KOUGASкоричневый</v>
      </c>
      <c r="W2944" s="60" t="str">
        <f>_xlfn.LET(_xlpm.TextCell,TEXT(G2944,"###"),IF(_xlpm.TextCell&lt;&gt;"",IF(StyleSpaceSplit,IFERROR(IF(FIND(" ",_xlpm.TextCell)&gt;=1,MID(_xlpm.TextCell,1,FIND(" ",_xlpm.TextCell)-1),_xlpm.TextCell),_xlpm.TextCell),_xlpm.TextCell),""))</f>
        <v>KOUGAS</v>
      </c>
      <c r="X2944" s="60" t="str">
        <f>IF(A2944&lt;&gt;"",IFERROR(IF(FIND(" ",G2944)&gt;=1,MID(G2944,FIND(" ",G2944)+1,LEN(G2944)),""),""),"")</f>
        <v/>
      </c>
      <c r="AC2944" s="51">
        <f>IFERROR(VALUE(MID($C2944,1,2)),0)</f>
        <v>80</v>
      </c>
      <c r="AD2944" s="44">
        <f>IFERROR(VALUE(MID($C2944,4,3)),0)</f>
        <v>3</v>
      </c>
      <c r="AE2944" s="51">
        <f>VALUE(RIGHT("00"&amp;AC2944,2)&amp;RIGHT("000"&amp;AD2944,3))</f>
        <v>80003</v>
      </c>
    </row>
    <row r="2945" spans="1:31">
      <c r="A2945" s="60" t="str">
        <f>IF(G2945&amp;Q2945&lt;&gt;"",W2945&amp;Q2945,"")</f>
        <v>KOUGASbrown</v>
      </c>
      <c r="B2945" s="60" t="str">
        <f>IF(C2945&lt;&gt;"",LEFT(C2945,9),"")</f>
        <v>80-003-14</v>
      </c>
      <c r="C2945" s="73" t="s">
        <v>7196</v>
      </c>
      <c r="D2945" s="73" t="s">
        <v>7192</v>
      </c>
      <c r="E2945" s="73" t="s">
        <v>910</v>
      </c>
      <c r="F2945" s="74">
        <v>59</v>
      </c>
      <c r="G2945" s="73" t="s">
        <v>7193</v>
      </c>
      <c r="H2945" s="73" t="s">
        <v>86</v>
      </c>
      <c r="I2945" s="73" t="s">
        <v>7194</v>
      </c>
      <c r="J2945" s="73" t="s">
        <v>343</v>
      </c>
      <c r="K2945" s="73" t="s">
        <v>382</v>
      </c>
      <c r="L2945" s="73" t="s">
        <v>383</v>
      </c>
      <c r="M2945" s="73" t="s">
        <v>389</v>
      </c>
      <c r="N2945" s="73" t="s">
        <v>32</v>
      </c>
      <c r="O2945" s="73" t="s">
        <v>386</v>
      </c>
      <c r="P2945" s="73" t="s">
        <v>907</v>
      </c>
      <c r="Q2945" s="73" t="s">
        <v>1033</v>
      </c>
      <c r="R2945" s="73" t="s">
        <v>86</v>
      </c>
      <c r="V2945" s="60" t="str">
        <f>W2945&amp;H2945</f>
        <v>KOUGASкоричневый</v>
      </c>
      <c r="W2945" s="60" t="str">
        <f>_xlfn.LET(_xlpm.TextCell,TEXT(G2945,"###"),IF(_xlpm.TextCell&lt;&gt;"",IF(StyleSpaceSplit,IFERROR(IF(FIND(" ",_xlpm.TextCell)&gt;=1,MID(_xlpm.TextCell,1,FIND(" ",_xlpm.TextCell)-1),_xlpm.TextCell),_xlpm.TextCell),_xlpm.TextCell),""))</f>
        <v>KOUGAS</v>
      </c>
      <c r="X2945" s="60" t="str">
        <f>IF(A2945&lt;&gt;"",IFERROR(IF(FIND(" ",G2945)&gt;=1,MID(G2945,FIND(" ",G2945)+1,LEN(G2945)),""),""),"")</f>
        <v/>
      </c>
      <c r="AC2945" s="51">
        <f>IFERROR(VALUE(MID($C2945,1,2)),0)</f>
        <v>80</v>
      </c>
      <c r="AD2945" s="44">
        <f>IFERROR(VALUE(MID($C2945,4,3)),0)</f>
        <v>3</v>
      </c>
      <c r="AE2945" s="51">
        <f>VALUE(RIGHT("00"&amp;AC2945,2)&amp;RIGHT("000"&amp;AD2945,3))</f>
        <v>80003</v>
      </c>
    </row>
    <row r="2946" spans="1:31">
      <c r="A2946" s="60" t="str">
        <f>IF(G2946&amp;Q2946&lt;&gt;"",W2946&amp;Q2946,"")</f>
        <v>KOUGASblack</v>
      </c>
      <c r="B2946" s="60" t="str">
        <f>IF(C2946&lt;&gt;"",LEFT(C2946,9),"")</f>
        <v>80-003-09</v>
      </c>
      <c r="C2946" s="73" t="s">
        <v>7395</v>
      </c>
      <c r="D2946" s="73" t="s">
        <v>7396</v>
      </c>
      <c r="E2946" s="73" t="s">
        <v>904</v>
      </c>
      <c r="F2946" s="74">
        <v>57</v>
      </c>
      <c r="G2946" s="73" t="s">
        <v>7193</v>
      </c>
      <c r="H2946" s="73" t="s">
        <v>53</v>
      </c>
      <c r="I2946" s="73" t="s">
        <v>7194</v>
      </c>
      <c r="J2946" s="73" t="s">
        <v>343</v>
      </c>
      <c r="K2946" s="73" t="s">
        <v>382</v>
      </c>
      <c r="L2946" s="73" t="s">
        <v>383</v>
      </c>
      <c r="M2946" s="73" t="s">
        <v>389</v>
      </c>
      <c r="N2946" s="73" t="s">
        <v>32</v>
      </c>
      <c r="O2946" s="73" t="s">
        <v>386</v>
      </c>
      <c r="P2946" s="73" t="s">
        <v>907</v>
      </c>
      <c r="Q2946" s="73" t="s">
        <v>928</v>
      </c>
      <c r="R2946" s="73" t="s">
        <v>53</v>
      </c>
      <c r="V2946" s="60" t="str">
        <f>W2946&amp;H2946</f>
        <v>KOUGASчерный</v>
      </c>
      <c r="W2946" s="60" t="str">
        <f>_xlfn.LET(_xlpm.TextCell,TEXT(G2946,"###"),IF(_xlpm.TextCell&lt;&gt;"",IF(StyleSpaceSplit,IFERROR(IF(FIND(" ",_xlpm.TextCell)&gt;=1,MID(_xlpm.TextCell,1,FIND(" ",_xlpm.TextCell)-1),_xlpm.TextCell),_xlpm.TextCell),_xlpm.TextCell),""))</f>
        <v>KOUGAS</v>
      </c>
      <c r="X2946" s="60" t="str">
        <f>IF(A2946&lt;&gt;"",IFERROR(IF(FIND(" ",G2946)&gt;=1,MID(G2946,FIND(" ",G2946)+1,LEN(G2946)),""),""),"")</f>
        <v/>
      </c>
      <c r="AC2946" s="51">
        <f>IFERROR(VALUE(MID($C2946,1,2)),0)</f>
        <v>80</v>
      </c>
      <c r="AD2946" s="44">
        <f>IFERROR(VALUE(MID($C2946,4,3)),0)</f>
        <v>3</v>
      </c>
      <c r="AE2946" s="51">
        <f>VALUE(RIGHT("00"&amp;AC2946,2)&amp;RIGHT("000"&amp;AD2946,3))</f>
        <v>80003</v>
      </c>
    </row>
    <row r="2947" spans="1:31">
      <c r="A2947" s="60" t="str">
        <f>IF(G2947&amp;Q2947&lt;&gt;"",W2947&amp;Q2947,"")</f>
        <v>KOUGASblack</v>
      </c>
      <c r="B2947" s="60" t="str">
        <f>IF(C2947&lt;&gt;"",LEFT(C2947,9),"")</f>
        <v>80-003-09</v>
      </c>
      <c r="C2947" s="73" t="s">
        <v>7397</v>
      </c>
      <c r="D2947" s="73" t="s">
        <v>7396</v>
      </c>
      <c r="E2947" s="73" t="s">
        <v>910</v>
      </c>
      <c r="F2947" s="74">
        <v>59</v>
      </c>
      <c r="G2947" s="73" t="s">
        <v>7193</v>
      </c>
      <c r="H2947" s="73" t="s">
        <v>53</v>
      </c>
      <c r="I2947" s="73" t="s">
        <v>7194</v>
      </c>
      <c r="J2947" s="73" t="s">
        <v>343</v>
      </c>
      <c r="K2947" s="73" t="s">
        <v>382</v>
      </c>
      <c r="L2947" s="73" t="s">
        <v>383</v>
      </c>
      <c r="M2947" s="73" t="s">
        <v>389</v>
      </c>
      <c r="N2947" s="73" t="s">
        <v>32</v>
      </c>
      <c r="O2947" s="73" t="s">
        <v>386</v>
      </c>
      <c r="P2947" s="73" t="s">
        <v>907</v>
      </c>
      <c r="Q2947" s="73" t="s">
        <v>928</v>
      </c>
      <c r="R2947" s="73" t="s">
        <v>53</v>
      </c>
      <c r="V2947" s="60" t="str">
        <f>W2947&amp;H2947</f>
        <v>KOUGASчерный</v>
      </c>
      <c r="W2947" s="60" t="str">
        <f>_xlfn.LET(_xlpm.TextCell,TEXT(G2947,"###"),IF(_xlpm.TextCell&lt;&gt;"",IF(StyleSpaceSplit,IFERROR(IF(FIND(" ",_xlpm.TextCell)&gt;=1,MID(_xlpm.TextCell,1,FIND(" ",_xlpm.TextCell)-1),_xlpm.TextCell),_xlpm.TextCell),_xlpm.TextCell),""))</f>
        <v>KOUGAS</v>
      </c>
      <c r="X2947" s="60" t="str">
        <f>IF(A2947&lt;&gt;"",IFERROR(IF(FIND(" ",G2947)&gt;=1,MID(G2947,FIND(" ",G2947)+1,LEN(G2947)),""),""),"")</f>
        <v/>
      </c>
      <c r="AC2947" s="51">
        <f>IFERROR(VALUE(MID($C2947,1,2)),0)</f>
        <v>80</v>
      </c>
      <c r="AD2947" s="44">
        <f>IFERROR(VALUE(MID($C2947,4,3)),0)</f>
        <v>3</v>
      </c>
      <c r="AE2947" s="51">
        <f>VALUE(RIGHT("00"&amp;AC2947,2)&amp;RIGHT("000"&amp;AD2947,3))</f>
        <v>80003</v>
      </c>
    </row>
    <row r="2948" spans="1:31">
      <c r="A2948" s="60" t="str">
        <f>IF(G2948&amp;Q2948&lt;&gt;"",W2948&amp;Q2948,"")</f>
        <v>KOUGASblack</v>
      </c>
      <c r="B2948" s="60" t="str">
        <f>IF(C2948&lt;&gt;"",LEFT(C2948,9),"")</f>
        <v>80-003-09</v>
      </c>
      <c r="C2948" s="73" t="s">
        <v>7398</v>
      </c>
      <c r="D2948" s="73" t="s">
        <v>7396</v>
      </c>
      <c r="E2948" s="73" t="s">
        <v>912</v>
      </c>
      <c r="F2948" s="74">
        <v>61</v>
      </c>
      <c r="G2948" s="73" t="s">
        <v>7193</v>
      </c>
      <c r="H2948" s="73" t="s">
        <v>53</v>
      </c>
      <c r="I2948" s="73" t="s">
        <v>7194</v>
      </c>
      <c r="J2948" s="73" t="s">
        <v>343</v>
      </c>
      <c r="K2948" s="73" t="s">
        <v>382</v>
      </c>
      <c r="L2948" s="73" t="s">
        <v>383</v>
      </c>
      <c r="M2948" s="73" t="s">
        <v>389</v>
      </c>
      <c r="N2948" s="73" t="s">
        <v>32</v>
      </c>
      <c r="O2948" s="73" t="s">
        <v>386</v>
      </c>
      <c r="P2948" s="73" t="s">
        <v>907</v>
      </c>
      <c r="Q2948" s="73" t="s">
        <v>928</v>
      </c>
      <c r="R2948" s="73" t="s">
        <v>53</v>
      </c>
      <c r="V2948" s="60" t="str">
        <f>W2948&amp;H2948</f>
        <v>KOUGASчерный</v>
      </c>
      <c r="W2948" s="60" t="str">
        <f>_xlfn.LET(_xlpm.TextCell,TEXT(G2948,"###"),IF(_xlpm.TextCell&lt;&gt;"",IF(StyleSpaceSplit,IFERROR(IF(FIND(" ",_xlpm.TextCell)&gt;=1,MID(_xlpm.TextCell,1,FIND(" ",_xlpm.TextCell)-1),_xlpm.TextCell),_xlpm.TextCell),_xlpm.TextCell),""))</f>
        <v>KOUGAS</v>
      </c>
      <c r="X2948" s="60" t="str">
        <f>IF(A2948&lt;&gt;"",IFERROR(IF(FIND(" ",G2948)&gt;=1,MID(G2948,FIND(" ",G2948)+1,LEN(G2948)),""),""),"")</f>
        <v/>
      </c>
      <c r="AC2948" s="51">
        <f>IFERROR(VALUE(MID($C2948,1,2)),0)</f>
        <v>80</v>
      </c>
      <c r="AD2948" s="44">
        <f>IFERROR(VALUE(MID($C2948,4,3)),0)</f>
        <v>3</v>
      </c>
      <c r="AE2948" s="51">
        <f>VALUE(RIGHT("00"&amp;AC2948,2)&amp;RIGHT("000"&amp;AD2948,3))</f>
        <v>80003</v>
      </c>
    </row>
    <row r="2949" spans="1:31">
      <c r="A2949" s="60" t="str">
        <f>IF(G2949&amp;Q2949&lt;&gt;"",W2949&amp;Q2949,"")</f>
        <v>LEWISred</v>
      </c>
      <c r="B2949" s="60" t="str">
        <f>IF(C2949&lt;&gt;"",LEFT(C2949,9),"")</f>
        <v>81-062-18</v>
      </c>
      <c r="C2949" s="73" t="s">
        <v>6907</v>
      </c>
      <c r="D2949" s="73" t="s">
        <v>6908</v>
      </c>
      <c r="E2949" s="73" t="s">
        <v>956</v>
      </c>
      <c r="F2949" s="74">
        <v>55</v>
      </c>
      <c r="G2949" s="73" t="s">
        <v>6909</v>
      </c>
      <c r="H2949" s="73" t="s">
        <v>78</v>
      </c>
      <c r="I2949" s="73" t="s">
        <v>6910</v>
      </c>
      <c r="J2949" s="73" t="s">
        <v>343</v>
      </c>
      <c r="K2949" s="73" t="s">
        <v>382</v>
      </c>
      <c r="L2949" s="73" t="s">
        <v>383</v>
      </c>
      <c r="M2949" s="73" t="s">
        <v>389</v>
      </c>
      <c r="N2949" s="73" t="s">
        <v>46</v>
      </c>
      <c r="O2949" s="73" t="s">
        <v>386</v>
      </c>
      <c r="P2949" s="73" t="s">
        <v>907</v>
      </c>
      <c r="Q2949" s="73" t="s">
        <v>969</v>
      </c>
      <c r="R2949" s="73" t="s">
        <v>78</v>
      </c>
      <c r="V2949" s="60" t="str">
        <f>W2949&amp;H2949</f>
        <v>LEWISкрасный</v>
      </c>
      <c r="W2949" s="60" t="str">
        <f>_xlfn.LET(_xlpm.TextCell,TEXT(G2949,"###"),IF(_xlpm.TextCell&lt;&gt;"",IF(StyleSpaceSplit,IFERROR(IF(FIND(" ",_xlpm.TextCell)&gt;=1,MID(_xlpm.TextCell,1,FIND(" ",_xlpm.TextCell)-1),_xlpm.TextCell),_xlpm.TextCell),_xlpm.TextCell),""))</f>
        <v>LEWIS</v>
      </c>
      <c r="X2949" s="60" t="str">
        <f>IF(A2949&lt;&gt;"",IFERROR(IF(FIND(" ",G2949)&gt;=1,MID(G2949,FIND(" ",G2949)+1,LEN(G2949)),""),""),"")</f>
        <v/>
      </c>
      <c r="AC2949" s="51">
        <f>IFERROR(VALUE(MID($C2949,1,2)),0)</f>
        <v>81</v>
      </c>
      <c r="AD2949" s="44">
        <f>IFERROR(VALUE(MID($C2949,4,3)),0)</f>
        <v>62</v>
      </c>
      <c r="AE2949" s="51">
        <f>VALUE(RIGHT("00"&amp;AC2949,2)&amp;RIGHT("000"&amp;AD2949,3))</f>
        <v>81062</v>
      </c>
    </row>
    <row r="2950" spans="1:31">
      <c r="A2950" s="60" t="str">
        <f>IF(G2950&amp;Q2950&lt;&gt;"",W2950&amp;Q2950,"")</f>
        <v>LEWISred</v>
      </c>
      <c r="B2950" s="60" t="str">
        <f>IF(C2950&lt;&gt;"",LEFT(C2950,9),"")</f>
        <v>81-062-18</v>
      </c>
      <c r="C2950" s="73" t="s">
        <v>6911</v>
      </c>
      <c r="D2950" s="73" t="s">
        <v>6908</v>
      </c>
      <c r="E2950" s="73" t="s">
        <v>904</v>
      </c>
      <c r="F2950" s="74">
        <v>57</v>
      </c>
      <c r="G2950" s="73" t="s">
        <v>6909</v>
      </c>
      <c r="H2950" s="73" t="s">
        <v>78</v>
      </c>
      <c r="I2950" s="73" t="s">
        <v>6910</v>
      </c>
      <c r="J2950" s="73" t="s">
        <v>343</v>
      </c>
      <c r="K2950" s="73" t="s">
        <v>382</v>
      </c>
      <c r="L2950" s="73" t="s">
        <v>383</v>
      </c>
      <c r="M2950" s="73" t="s">
        <v>389</v>
      </c>
      <c r="N2950" s="73" t="s">
        <v>46</v>
      </c>
      <c r="O2950" s="73" t="s">
        <v>386</v>
      </c>
      <c r="P2950" s="73" t="s">
        <v>907</v>
      </c>
      <c r="Q2950" s="73" t="s">
        <v>969</v>
      </c>
      <c r="R2950" s="73" t="s">
        <v>78</v>
      </c>
      <c r="V2950" s="60" t="str">
        <f>W2950&amp;H2950</f>
        <v>LEWISкрасный</v>
      </c>
      <c r="W2950" s="60" t="str">
        <f>_xlfn.LET(_xlpm.TextCell,TEXT(G2950,"###"),IF(_xlpm.TextCell&lt;&gt;"",IF(StyleSpaceSplit,IFERROR(IF(FIND(" ",_xlpm.TextCell)&gt;=1,MID(_xlpm.TextCell,1,FIND(" ",_xlpm.TextCell)-1),_xlpm.TextCell),_xlpm.TextCell),_xlpm.TextCell),""))</f>
        <v>LEWIS</v>
      </c>
      <c r="X2950" s="60" t="str">
        <f>IF(A2950&lt;&gt;"",IFERROR(IF(FIND(" ",G2950)&gt;=1,MID(G2950,FIND(" ",G2950)+1,LEN(G2950)),""),""),"")</f>
        <v/>
      </c>
      <c r="AC2950" s="51">
        <f>IFERROR(VALUE(MID($C2950,1,2)),0)</f>
        <v>81</v>
      </c>
      <c r="AD2950" s="44">
        <f>IFERROR(VALUE(MID($C2950,4,3)),0)</f>
        <v>62</v>
      </c>
      <c r="AE2950" s="51">
        <f>VALUE(RIGHT("00"&amp;AC2950,2)&amp;RIGHT("000"&amp;AD2950,3))</f>
        <v>81062</v>
      </c>
    </row>
    <row r="2951" spans="1:31">
      <c r="A2951" s="60" t="str">
        <f>IF(G2951&amp;Q2951&lt;&gt;"",W2951&amp;Q2951,"")</f>
        <v>LEWISred</v>
      </c>
      <c r="B2951" s="60" t="str">
        <f>IF(C2951&lt;&gt;"",LEFT(C2951,9),"")</f>
        <v>81-062-18</v>
      </c>
      <c r="C2951" s="73" t="s">
        <v>6912</v>
      </c>
      <c r="D2951" s="73" t="s">
        <v>6908</v>
      </c>
      <c r="E2951" s="73" t="s">
        <v>910</v>
      </c>
      <c r="F2951" s="74">
        <v>59</v>
      </c>
      <c r="G2951" s="73" t="s">
        <v>6909</v>
      </c>
      <c r="H2951" s="73" t="s">
        <v>78</v>
      </c>
      <c r="I2951" s="73" t="s">
        <v>6910</v>
      </c>
      <c r="J2951" s="73" t="s">
        <v>343</v>
      </c>
      <c r="K2951" s="73" t="s">
        <v>382</v>
      </c>
      <c r="L2951" s="73" t="s">
        <v>383</v>
      </c>
      <c r="M2951" s="73" t="s">
        <v>389</v>
      </c>
      <c r="N2951" s="73" t="s">
        <v>46</v>
      </c>
      <c r="O2951" s="73" t="s">
        <v>386</v>
      </c>
      <c r="P2951" s="73" t="s">
        <v>907</v>
      </c>
      <c r="Q2951" s="73" t="s">
        <v>969</v>
      </c>
      <c r="R2951" s="73" t="s">
        <v>78</v>
      </c>
      <c r="V2951" s="60" t="str">
        <f>W2951&amp;H2951</f>
        <v>LEWISкрасный</v>
      </c>
      <c r="W2951" s="60" t="str">
        <f>_xlfn.LET(_xlpm.TextCell,TEXT(G2951,"###"),IF(_xlpm.TextCell&lt;&gt;"",IF(StyleSpaceSplit,IFERROR(IF(FIND(" ",_xlpm.TextCell)&gt;=1,MID(_xlpm.TextCell,1,FIND(" ",_xlpm.TextCell)-1),_xlpm.TextCell),_xlpm.TextCell),_xlpm.TextCell),""))</f>
        <v>LEWIS</v>
      </c>
      <c r="X2951" s="60" t="str">
        <f>IF(A2951&lt;&gt;"",IFERROR(IF(FIND(" ",G2951)&gt;=1,MID(G2951,FIND(" ",G2951)+1,LEN(G2951)),""),""),"")</f>
        <v/>
      </c>
      <c r="AC2951" s="51">
        <f>IFERROR(VALUE(MID($C2951,1,2)),0)</f>
        <v>81</v>
      </c>
      <c r="AD2951" s="44">
        <f>IFERROR(VALUE(MID($C2951,4,3)),0)</f>
        <v>62</v>
      </c>
      <c r="AE2951" s="51">
        <f>VALUE(RIGHT("00"&amp;AC2951,2)&amp;RIGHT("000"&amp;AD2951,3))</f>
        <v>81062</v>
      </c>
    </row>
    <row r="2952" spans="1:31">
      <c r="A2952" s="60" t="str">
        <f>IF(G2952&amp;Q2952&lt;&gt;"",W2952&amp;Q2952,"")</f>
        <v>LEWISred</v>
      </c>
      <c r="B2952" s="60" t="str">
        <f>IF(C2952&lt;&gt;"",LEFT(C2952,9),"")</f>
        <v>81-062-18</v>
      </c>
      <c r="C2952" s="73" t="s">
        <v>6913</v>
      </c>
      <c r="D2952" s="73" t="s">
        <v>6908</v>
      </c>
      <c r="E2952" s="73" t="s">
        <v>912</v>
      </c>
      <c r="F2952" s="74">
        <v>61</v>
      </c>
      <c r="G2952" s="73" t="s">
        <v>6909</v>
      </c>
      <c r="H2952" s="73" t="s">
        <v>78</v>
      </c>
      <c r="I2952" s="73" t="s">
        <v>6910</v>
      </c>
      <c r="J2952" s="73" t="s">
        <v>343</v>
      </c>
      <c r="K2952" s="73" t="s">
        <v>382</v>
      </c>
      <c r="L2952" s="73" t="s">
        <v>383</v>
      </c>
      <c r="M2952" s="73" t="s">
        <v>389</v>
      </c>
      <c r="N2952" s="73" t="s">
        <v>46</v>
      </c>
      <c r="O2952" s="73" t="s">
        <v>386</v>
      </c>
      <c r="P2952" s="73" t="s">
        <v>907</v>
      </c>
      <c r="Q2952" s="73" t="s">
        <v>969</v>
      </c>
      <c r="R2952" s="73" t="s">
        <v>78</v>
      </c>
      <c r="V2952" s="60" t="str">
        <f>W2952&amp;H2952</f>
        <v>LEWISкрасный</v>
      </c>
      <c r="W2952" s="60" t="str">
        <f>_xlfn.LET(_xlpm.TextCell,TEXT(G2952,"###"),IF(_xlpm.TextCell&lt;&gt;"",IF(StyleSpaceSplit,IFERROR(IF(FIND(" ",_xlpm.TextCell)&gt;=1,MID(_xlpm.TextCell,1,FIND(" ",_xlpm.TextCell)-1),_xlpm.TextCell),_xlpm.TextCell),_xlpm.TextCell),""))</f>
        <v>LEWIS</v>
      </c>
      <c r="X2952" s="60" t="str">
        <f>IF(A2952&lt;&gt;"",IFERROR(IF(FIND(" ",G2952)&gt;=1,MID(G2952,FIND(" ",G2952)+1,LEN(G2952)),""),""),"")</f>
        <v/>
      </c>
      <c r="AC2952" s="51">
        <f>IFERROR(VALUE(MID($C2952,1,2)),0)</f>
        <v>81</v>
      </c>
      <c r="AD2952" s="44">
        <f>IFERROR(VALUE(MID($C2952,4,3)),0)</f>
        <v>62</v>
      </c>
      <c r="AE2952" s="51">
        <f>VALUE(RIGHT("00"&amp;AC2952,2)&amp;RIGHT("000"&amp;AD2952,3))</f>
        <v>81062</v>
      </c>
    </row>
    <row r="2953" spans="1:31">
      <c r="A2953" s="60" t="str">
        <f>IF(G2953&amp;Q2953&lt;&gt;"",W2953&amp;Q2953,"")</f>
        <v>LOUISE 001white</v>
      </c>
      <c r="B2953" s="60" t="str">
        <f>IF(C2953&lt;&gt;"",LEFT(C2953,9),"")</f>
        <v>80-328-17</v>
      </c>
      <c r="C2953" s="73" t="s">
        <v>3229</v>
      </c>
      <c r="D2953" s="73" t="s">
        <v>3230</v>
      </c>
      <c r="E2953" s="73" t="s">
        <v>931</v>
      </c>
      <c r="F2953" s="74">
        <v>0</v>
      </c>
      <c r="G2953" s="73" t="s">
        <v>1549</v>
      </c>
      <c r="H2953" s="73" t="s">
        <v>57</v>
      </c>
      <c r="I2953" s="73" t="s">
        <v>3231</v>
      </c>
      <c r="J2953" s="73" t="s">
        <v>342</v>
      </c>
      <c r="K2953" s="73" t="s">
        <v>387</v>
      </c>
      <c r="L2953" s="73" t="s">
        <v>383</v>
      </c>
      <c r="M2953" s="73" t="s">
        <v>389</v>
      </c>
      <c r="N2953" s="73" t="s">
        <v>44</v>
      </c>
      <c r="O2953" s="73" t="s">
        <v>385</v>
      </c>
      <c r="P2953" s="73" t="s">
        <v>907</v>
      </c>
      <c r="Q2953" s="73" t="s">
        <v>908</v>
      </c>
      <c r="R2953" s="73" t="s">
        <v>57</v>
      </c>
      <c r="V2953" s="60" t="str">
        <f>W2953&amp;H2953</f>
        <v>LOUISE 001белый</v>
      </c>
      <c r="W2953" s="60" t="str">
        <f>_xlfn.LET(_xlpm.TextCell,TEXT(G2953,"###"),IF(_xlpm.TextCell&lt;&gt;"",IF(StyleSpaceSplit,IFERROR(IF(FIND(" ",_xlpm.TextCell)&gt;=1,MID(_xlpm.TextCell,1,FIND(" ",_xlpm.TextCell)-1),_xlpm.TextCell),_xlpm.TextCell),_xlpm.TextCell),""))</f>
        <v>LOUISE 001</v>
      </c>
      <c r="X2953" s="60" t="str">
        <f>IF(A2953&lt;&gt;"",IFERROR(IF(FIND(" ",G2953)&gt;=1,MID(G2953,FIND(" ",G2953)+1,LEN(G2953)),""),""),"")</f>
        <v>001</v>
      </c>
      <c r="AC2953" s="51">
        <f>IFERROR(VALUE(MID($C2953,1,2)),0)</f>
        <v>80</v>
      </c>
      <c r="AD2953" s="44">
        <f>IFERROR(VALUE(MID($C2953,4,3)),0)</f>
        <v>328</v>
      </c>
      <c r="AE2953" s="51">
        <f>VALUE(RIGHT("00"&amp;AC2953,2)&amp;RIGHT("000"&amp;AD2953,3))</f>
        <v>80328</v>
      </c>
    </row>
    <row r="2954" spans="1:31">
      <c r="A2954" s="60" t="str">
        <f>IF(G2954&amp;Q2954&lt;&gt;"",W2954&amp;Q2954,"")</f>
        <v>LOUISE 001grey</v>
      </c>
      <c r="B2954" s="60" t="str">
        <f>IF(C2954&lt;&gt;"",LEFT(C2954,9),"")</f>
        <v>80-328-08</v>
      </c>
      <c r="C2954" s="73" t="s">
        <v>1547</v>
      </c>
      <c r="D2954" s="73" t="s">
        <v>1548</v>
      </c>
      <c r="E2954" s="73" t="s">
        <v>931</v>
      </c>
      <c r="F2954" s="74">
        <v>0</v>
      </c>
      <c r="G2954" s="73" t="s">
        <v>1549</v>
      </c>
      <c r="H2954" s="73" t="s">
        <v>83</v>
      </c>
      <c r="I2954" s="73" t="s">
        <v>1550</v>
      </c>
      <c r="J2954" s="73" t="s">
        <v>342</v>
      </c>
      <c r="K2954" s="73" t="s">
        <v>387</v>
      </c>
      <c r="L2954" s="73" t="s">
        <v>383</v>
      </c>
      <c r="M2954" s="73" t="s">
        <v>389</v>
      </c>
      <c r="N2954" s="73" t="s">
        <v>44</v>
      </c>
      <c r="O2954" s="73" t="s">
        <v>385</v>
      </c>
      <c r="P2954" s="73" t="s">
        <v>907</v>
      </c>
      <c r="Q2954" s="73" t="s">
        <v>917</v>
      </c>
      <c r="R2954" s="73" t="s">
        <v>83</v>
      </c>
      <c r="V2954" s="60" t="str">
        <f>W2954&amp;H2954</f>
        <v>LOUISE 001серый</v>
      </c>
      <c r="W2954" s="60" t="str">
        <f>_xlfn.LET(_xlpm.TextCell,TEXT(G2954,"###"),IF(_xlpm.TextCell&lt;&gt;"",IF(StyleSpaceSplit,IFERROR(IF(FIND(" ",_xlpm.TextCell)&gt;=1,MID(_xlpm.TextCell,1,FIND(" ",_xlpm.TextCell)-1),_xlpm.TextCell),_xlpm.TextCell),_xlpm.TextCell),""))</f>
        <v>LOUISE 001</v>
      </c>
      <c r="X2954" s="60" t="str">
        <f>IF(A2954&lt;&gt;"",IFERROR(IF(FIND(" ",G2954)&gt;=1,MID(G2954,FIND(" ",G2954)+1,LEN(G2954)),""),""),"")</f>
        <v>001</v>
      </c>
      <c r="AC2954" s="51">
        <f>IFERROR(VALUE(MID($C2954,1,2)),0)</f>
        <v>80</v>
      </c>
      <c r="AD2954" s="44">
        <f>IFERROR(VALUE(MID($C2954,4,3)),0)</f>
        <v>328</v>
      </c>
      <c r="AE2954" s="51">
        <f>VALUE(RIGHT("00"&amp;AC2954,2)&amp;RIGHT("000"&amp;AD2954,3))</f>
        <v>80328</v>
      </c>
    </row>
    <row r="2955" spans="1:31">
      <c r="A2955" s="60" t="str">
        <f>IF(G2955&amp;Q2955&lt;&gt;"",W2955&amp;Q2955,"")</f>
        <v>LOUISE 004white</v>
      </c>
      <c r="B2955" s="60" t="str">
        <f>IF(C2955&lt;&gt;"",LEFT(C2955,9),"")</f>
        <v>80-498-17</v>
      </c>
      <c r="C2955" s="73" t="s">
        <v>3232</v>
      </c>
      <c r="D2955" s="73" t="s">
        <v>3233</v>
      </c>
      <c r="E2955" s="73" t="s">
        <v>931</v>
      </c>
      <c r="F2955" s="74">
        <v>0</v>
      </c>
      <c r="G2955" s="73" t="s">
        <v>3234</v>
      </c>
      <c r="H2955" s="73" t="s">
        <v>57</v>
      </c>
      <c r="I2955" s="73" t="s">
        <v>1265</v>
      </c>
      <c r="J2955" s="73" t="s">
        <v>342</v>
      </c>
      <c r="K2955" s="73" t="s">
        <v>387</v>
      </c>
      <c r="L2955" s="73" t="s">
        <v>383</v>
      </c>
      <c r="M2955" s="73" t="s">
        <v>389</v>
      </c>
      <c r="N2955" s="73" t="s">
        <v>44</v>
      </c>
      <c r="O2955" s="73" t="s">
        <v>385</v>
      </c>
      <c r="P2955" s="73" t="s">
        <v>907</v>
      </c>
      <c r="Q2955" s="73" t="s">
        <v>908</v>
      </c>
      <c r="R2955" s="73" t="s">
        <v>57</v>
      </c>
      <c r="V2955" s="60" t="str">
        <f>W2955&amp;H2955</f>
        <v>LOUISE 004белый</v>
      </c>
      <c r="W2955" s="60" t="str">
        <f>_xlfn.LET(_xlpm.TextCell,TEXT(G2955,"###"),IF(_xlpm.TextCell&lt;&gt;"",IF(StyleSpaceSplit,IFERROR(IF(FIND(" ",_xlpm.TextCell)&gt;=1,MID(_xlpm.TextCell,1,FIND(" ",_xlpm.TextCell)-1),_xlpm.TextCell),_xlpm.TextCell),_xlpm.TextCell),""))</f>
        <v>LOUISE 004</v>
      </c>
      <c r="X2955" s="60" t="str">
        <f>IF(A2955&lt;&gt;"",IFERROR(IF(FIND(" ",G2955)&gt;=1,MID(G2955,FIND(" ",G2955)+1,LEN(G2955)),""),""),"")</f>
        <v>004</v>
      </c>
      <c r="AC2955" s="51">
        <f>IFERROR(VALUE(MID($C2955,1,2)),0)</f>
        <v>80</v>
      </c>
      <c r="AD2955" s="44">
        <f>IFERROR(VALUE(MID($C2955,4,3)),0)</f>
        <v>498</v>
      </c>
      <c r="AE2955" s="51">
        <f>VALUE(RIGHT("00"&amp;AC2955,2)&amp;RIGHT("000"&amp;AD2955,3))</f>
        <v>80498</v>
      </c>
    </row>
    <row r="2956" spans="1:31">
      <c r="A2956" s="60" t="str">
        <f>IF(G2956&amp;Q2956&lt;&gt;"",W2956&amp;Q2956,"")</f>
        <v>LOUISE 006grey</v>
      </c>
      <c r="B2956" s="60" t="str">
        <f>IF(C2956&lt;&gt;"",LEFT(C2956,9),"")</f>
        <v>80-329-08</v>
      </c>
      <c r="C2956" s="73" t="s">
        <v>1551</v>
      </c>
      <c r="D2956" s="73" t="s">
        <v>1552</v>
      </c>
      <c r="E2956" s="73" t="s">
        <v>931</v>
      </c>
      <c r="F2956" s="74">
        <v>0</v>
      </c>
      <c r="G2956" s="73" t="s">
        <v>1553</v>
      </c>
      <c r="H2956" s="73" t="s">
        <v>83</v>
      </c>
      <c r="I2956" s="73" t="s">
        <v>1554</v>
      </c>
      <c r="J2956" s="73" t="s">
        <v>342</v>
      </c>
      <c r="K2956" s="73" t="s">
        <v>387</v>
      </c>
      <c r="L2956" s="73" t="s">
        <v>383</v>
      </c>
      <c r="M2956" s="73" t="s">
        <v>389</v>
      </c>
      <c r="N2956" s="73" t="s">
        <v>44</v>
      </c>
      <c r="O2956" s="73" t="s">
        <v>385</v>
      </c>
      <c r="P2956" s="73" t="s">
        <v>907</v>
      </c>
      <c r="Q2956" s="73" t="s">
        <v>917</v>
      </c>
      <c r="R2956" s="73" t="s">
        <v>83</v>
      </c>
      <c r="V2956" s="60" t="str">
        <f>W2956&amp;H2956</f>
        <v>LOUISE 006серый</v>
      </c>
      <c r="W2956" s="60" t="str">
        <f>_xlfn.LET(_xlpm.TextCell,TEXT(G2956,"###"),IF(_xlpm.TextCell&lt;&gt;"",IF(StyleSpaceSplit,IFERROR(IF(FIND(" ",_xlpm.TextCell)&gt;=1,MID(_xlpm.TextCell,1,FIND(" ",_xlpm.TextCell)-1),_xlpm.TextCell),_xlpm.TextCell),_xlpm.TextCell),""))</f>
        <v>LOUISE 006</v>
      </c>
      <c r="X2956" s="60" t="str">
        <f>IF(A2956&lt;&gt;"",IFERROR(IF(FIND(" ",G2956)&gt;=1,MID(G2956,FIND(" ",G2956)+1,LEN(G2956)),""),""),"")</f>
        <v>006</v>
      </c>
      <c r="AC2956" s="51">
        <f>IFERROR(VALUE(MID($C2956,1,2)),0)</f>
        <v>80</v>
      </c>
      <c r="AD2956" s="44">
        <f>IFERROR(VALUE(MID($C2956,4,3)),0)</f>
        <v>329</v>
      </c>
      <c r="AE2956" s="51">
        <f>VALUE(RIGHT("00"&amp;AC2956,2)&amp;RIGHT("000"&amp;AD2956,3))</f>
        <v>80329</v>
      </c>
    </row>
    <row r="2957" spans="1:31">
      <c r="A2957" s="60" t="str">
        <f>IF(G2957&amp;Q2957&lt;&gt;"",W2957&amp;Q2957,"")</f>
        <v>LOUISE 007white</v>
      </c>
      <c r="B2957" s="60" t="str">
        <f>IF(C2957&lt;&gt;"",LEFT(C2957,9),"")</f>
        <v>80-330-17</v>
      </c>
      <c r="C2957" s="73" t="s">
        <v>3235</v>
      </c>
      <c r="D2957" s="73" t="s">
        <v>3236</v>
      </c>
      <c r="E2957" s="73" t="s">
        <v>931</v>
      </c>
      <c r="F2957" s="74">
        <v>0</v>
      </c>
      <c r="G2957" s="73" t="s">
        <v>1557</v>
      </c>
      <c r="H2957" s="73" t="s">
        <v>57</v>
      </c>
      <c r="I2957" s="73" t="s">
        <v>1554</v>
      </c>
      <c r="J2957" s="73" t="s">
        <v>342</v>
      </c>
      <c r="K2957" s="73" t="s">
        <v>387</v>
      </c>
      <c r="L2957" s="73" t="s">
        <v>383</v>
      </c>
      <c r="M2957" s="73" t="s">
        <v>389</v>
      </c>
      <c r="N2957" s="73" t="s">
        <v>44</v>
      </c>
      <c r="O2957" s="73" t="s">
        <v>385</v>
      </c>
      <c r="P2957" s="73" t="s">
        <v>907</v>
      </c>
      <c r="Q2957" s="73" t="s">
        <v>908</v>
      </c>
      <c r="R2957" s="73" t="s">
        <v>57</v>
      </c>
      <c r="V2957" s="60" t="str">
        <f>W2957&amp;H2957</f>
        <v>LOUISE 007белый</v>
      </c>
      <c r="W2957" s="60" t="str">
        <f>_xlfn.LET(_xlpm.TextCell,TEXT(G2957,"###"),IF(_xlpm.TextCell&lt;&gt;"",IF(StyleSpaceSplit,IFERROR(IF(FIND(" ",_xlpm.TextCell)&gt;=1,MID(_xlpm.TextCell,1,FIND(" ",_xlpm.TextCell)-1),_xlpm.TextCell),_xlpm.TextCell),_xlpm.TextCell),""))</f>
        <v>LOUISE 007</v>
      </c>
      <c r="X2957" s="60" t="str">
        <f>IF(A2957&lt;&gt;"",IFERROR(IF(FIND(" ",G2957)&gt;=1,MID(G2957,FIND(" ",G2957)+1,LEN(G2957)),""),""),"")</f>
        <v>007</v>
      </c>
      <c r="AC2957" s="51">
        <f>IFERROR(VALUE(MID($C2957,1,2)),0)</f>
        <v>80</v>
      </c>
      <c r="AD2957" s="44">
        <f>IFERROR(VALUE(MID($C2957,4,3)),0)</f>
        <v>330</v>
      </c>
      <c r="AE2957" s="51">
        <f>VALUE(RIGHT("00"&amp;AC2957,2)&amp;RIGHT("000"&amp;AD2957,3))</f>
        <v>80330</v>
      </c>
    </row>
    <row r="2958" spans="1:31">
      <c r="A2958" s="60" t="str">
        <f>IF(G2958&amp;Q2958&lt;&gt;"",W2958&amp;Q2958,"")</f>
        <v>LOUISE 007grey</v>
      </c>
      <c r="B2958" s="60" t="str">
        <f>IF(C2958&lt;&gt;"",LEFT(C2958,9),"")</f>
        <v>80-330-08</v>
      </c>
      <c r="C2958" s="73" t="s">
        <v>1555</v>
      </c>
      <c r="D2958" s="73" t="s">
        <v>1556</v>
      </c>
      <c r="E2958" s="73" t="s">
        <v>931</v>
      </c>
      <c r="F2958" s="74">
        <v>0</v>
      </c>
      <c r="G2958" s="73" t="s">
        <v>1557</v>
      </c>
      <c r="H2958" s="73" t="s">
        <v>83</v>
      </c>
      <c r="I2958" s="73" t="s">
        <v>1554</v>
      </c>
      <c r="J2958" s="73" t="s">
        <v>342</v>
      </c>
      <c r="K2958" s="73" t="s">
        <v>387</v>
      </c>
      <c r="L2958" s="73" t="s">
        <v>383</v>
      </c>
      <c r="M2958" s="73" t="s">
        <v>389</v>
      </c>
      <c r="N2958" s="73" t="s">
        <v>44</v>
      </c>
      <c r="O2958" s="73" t="s">
        <v>385</v>
      </c>
      <c r="P2958" s="73" t="s">
        <v>907</v>
      </c>
      <c r="Q2958" s="73" t="s">
        <v>917</v>
      </c>
      <c r="R2958" s="73" t="s">
        <v>83</v>
      </c>
      <c r="V2958" s="60" t="str">
        <f>W2958&amp;H2958</f>
        <v>LOUISE 007серый</v>
      </c>
      <c r="W2958" s="60" t="str">
        <f>_xlfn.LET(_xlpm.TextCell,TEXT(G2958,"###"),IF(_xlpm.TextCell&lt;&gt;"",IF(StyleSpaceSplit,IFERROR(IF(FIND(" ",_xlpm.TextCell)&gt;=1,MID(_xlpm.TextCell,1,FIND(" ",_xlpm.TextCell)-1),_xlpm.TextCell),_xlpm.TextCell),_xlpm.TextCell),""))</f>
        <v>LOUISE 007</v>
      </c>
      <c r="X2958" s="60" t="str">
        <f>IF(A2958&lt;&gt;"",IFERROR(IF(FIND(" ",G2958)&gt;=1,MID(G2958,FIND(" ",G2958)+1,LEN(G2958)),""),""),"")</f>
        <v>007</v>
      </c>
      <c r="AC2958" s="51">
        <f>IFERROR(VALUE(MID($C2958,1,2)),0)</f>
        <v>80</v>
      </c>
      <c r="AD2958" s="44">
        <f>IFERROR(VALUE(MID($C2958,4,3)),0)</f>
        <v>330</v>
      </c>
      <c r="AE2958" s="51">
        <f>VALUE(RIGHT("00"&amp;AC2958,2)&amp;RIGHT("000"&amp;AD2958,3))</f>
        <v>80330</v>
      </c>
    </row>
    <row r="2959" spans="1:31">
      <c r="A2959" s="60" t="str">
        <f>IF(G2959&amp;Q2959&lt;&gt;"",W2959&amp;Q2959,"")</f>
        <v>LOUISE 008grey</v>
      </c>
      <c r="B2959" s="60" t="str">
        <f>IF(C2959&lt;&gt;"",LEFT(C2959,9),"")</f>
        <v>80-499-08</v>
      </c>
      <c r="C2959" s="73" t="s">
        <v>3237</v>
      </c>
      <c r="D2959" s="73" t="s">
        <v>3238</v>
      </c>
      <c r="E2959" s="73" t="s">
        <v>931</v>
      </c>
      <c r="F2959" s="74">
        <v>0</v>
      </c>
      <c r="G2959" s="73" t="s">
        <v>3239</v>
      </c>
      <c r="H2959" s="73" t="s">
        <v>83</v>
      </c>
      <c r="I2959" s="73" t="s">
        <v>1554</v>
      </c>
      <c r="J2959" s="73" t="s">
        <v>342</v>
      </c>
      <c r="K2959" s="73" t="s">
        <v>387</v>
      </c>
      <c r="L2959" s="73" t="s">
        <v>383</v>
      </c>
      <c r="M2959" s="73" t="s">
        <v>389</v>
      </c>
      <c r="N2959" s="73" t="s">
        <v>44</v>
      </c>
      <c r="O2959" s="73" t="s">
        <v>385</v>
      </c>
      <c r="P2959" s="73" t="s">
        <v>907</v>
      </c>
      <c r="Q2959" s="73" t="s">
        <v>917</v>
      </c>
      <c r="R2959" s="73" t="s">
        <v>83</v>
      </c>
      <c r="V2959" s="60" t="str">
        <f>W2959&amp;H2959</f>
        <v>LOUISE 008серый</v>
      </c>
      <c r="W2959" s="60" t="str">
        <f>_xlfn.LET(_xlpm.TextCell,TEXT(G2959,"###"),IF(_xlpm.TextCell&lt;&gt;"",IF(StyleSpaceSplit,IFERROR(IF(FIND(" ",_xlpm.TextCell)&gt;=1,MID(_xlpm.TextCell,1,FIND(" ",_xlpm.TextCell)-1),_xlpm.TextCell),_xlpm.TextCell),_xlpm.TextCell),""))</f>
        <v>LOUISE 008</v>
      </c>
      <c r="X2959" s="60" t="str">
        <f>IF(A2959&lt;&gt;"",IFERROR(IF(FIND(" ",G2959)&gt;=1,MID(G2959,FIND(" ",G2959)+1,LEN(G2959)),""),""),"")</f>
        <v>008</v>
      </c>
      <c r="AC2959" s="51">
        <f>IFERROR(VALUE(MID($C2959,1,2)),0)</f>
        <v>80</v>
      </c>
      <c r="AD2959" s="44">
        <f>IFERROR(VALUE(MID($C2959,4,3)),0)</f>
        <v>499</v>
      </c>
      <c r="AE2959" s="51">
        <f>VALUE(RIGHT("00"&amp;AC2959,2)&amp;RIGHT("000"&amp;AD2959,3))</f>
        <v>80499</v>
      </c>
    </row>
    <row r="2960" spans="1:31">
      <c r="A2960" s="60" t="str">
        <f>IF(G2960&amp;Q2960&lt;&gt;"",W2960&amp;Q2960,"")</f>
        <v>LOUISE 010taupe</v>
      </c>
      <c r="B2960" s="60" t="str">
        <f>IF(C2960&lt;&gt;"",LEFT(C2960,9),"")</f>
        <v>80-331-14</v>
      </c>
      <c r="C2960" s="73" t="s">
        <v>1558</v>
      </c>
      <c r="D2960" s="73" t="s">
        <v>1559</v>
      </c>
      <c r="E2960" s="73" t="s">
        <v>931</v>
      </c>
      <c r="F2960" s="74">
        <v>0</v>
      </c>
      <c r="G2960" s="73" t="s">
        <v>1560</v>
      </c>
      <c r="H2960" s="73" t="s">
        <v>86</v>
      </c>
      <c r="I2960" s="73" t="s">
        <v>1554</v>
      </c>
      <c r="J2960" s="73" t="s">
        <v>342</v>
      </c>
      <c r="K2960" s="73" t="s">
        <v>387</v>
      </c>
      <c r="L2960" s="73" t="s">
        <v>383</v>
      </c>
      <c r="M2960" s="73" t="s">
        <v>389</v>
      </c>
      <c r="N2960" s="73" t="s">
        <v>44</v>
      </c>
      <c r="O2960" s="73" t="s">
        <v>385</v>
      </c>
      <c r="P2960" s="73" t="s">
        <v>907</v>
      </c>
      <c r="Q2960" s="73" t="s">
        <v>1291</v>
      </c>
      <c r="R2960" s="73" t="s">
        <v>86</v>
      </c>
      <c r="V2960" s="60" t="str">
        <f>W2960&amp;H2960</f>
        <v>LOUISE 010коричневый</v>
      </c>
      <c r="W2960" s="60" t="str">
        <f>_xlfn.LET(_xlpm.TextCell,TEXT(G2960,"###"),IF(_xlpm.TextCell&lt;&gt;"",IF(StyleSpaceSplit,IFERROR(IF(FIND(" ",_xlpm.TextCell)&gt;=1,MID(_xlpm.TextCell,1,FIND(" ",_xlpm.TextCell)-1),_xlpm.TextCell),_xlpm.TextCell),_xlpm.TextCell),""))</f>
        <v>LOUISE 010</v>
      </c>
      <c r="X2960" s="60" t="str">
        <f>IF(A2960&lt;&gt;"",IFERROR(IF(FIND(" ",G2960)&gt;=1,MID(G2960,FIND(" ",G2960)+1,LEN(G2960)),""),""),"")</f>
        <v>010</v>
      </c>
      <c r="AC2960" s="51">
        <f>IFERROR(VALUE(MID($C2960,1,2)),0)</f>
        <v>80</v>
      </c>
      <c r="AD2960" s="44">
        <f>IFERROR(VALUE(MID($C2960,4,3)),0)</f>
        <v>331</v>
      </c>
      <c r="AE2960" s="51">
        <f>VALUE(RIGHT("00"&amp;AC2960,2)&amp;RIGHT("000"&amp;AD2960,3))</f>
        <v>80331</v>
      </c>
    </row>
    <row r="2961" spans="1:31">
      <c r="A2961" s="60" t="str">
        <f>IF(G2961&amp;Q2961&lt;&gt;"",W2961&amp;Q2961,"")</f>
        <v>LOUISE 010grey</v>
      </c>
      <c r="B2961" s="60" t="str">
        <f>IF(C2961&lt;&gt;"",LEFT(C2961,9),"")</f>
        <v>80-331-08</v>
      </c>
      <c r="C2961" s="73" t="s">
        <v>3242</v>
      </c>
      <c r="D2961" s="73" t="s">
        <v>3243</v>
      </c>
      <c r="E2961" s="73" t="s">
        <v>931</v>
      </c>
      <c r="F2961" s="74">
        <v>0</v>
      </c>
      <c r="G2961" s="73" t="s">
        <v>1560</v>
      </c>
      <c r="H2961" s="73" t="s">
        <v>83</v>
      </c>
      <c r="I2961" s="73" t="s">
        <v>1554</v>
      </c>
      <c r="J2961" s="73" t="s">
        <v>342</v>
      </c>
      <c r="K2961" s="73" t="s">
        <v>387</v>
      </c>
      <c r="L2961" s="73" t="s">
        <v>383</v>
      </c>
      <c r="M2961" s="73" t="s">
        <v>389</v>
      </c>
      <c r="N2961" s="73" t="s">
        <v>44</v>
      </c>
      <c r="O2961" s="73" t="s">
        <v>385</v>
      </c>
      <c r="P2961" s="73" t="s">
        <v>907</v>
      </c>
      <c r="Q2961" s="73" t="s">
        <v>917</v>
      </c>
      <c r="R2961" s="73" t="s">
        <v>83</v>
      </c>
      <c r="V2961" s="60" t="str">
        <f>W2961&amp;H2961</f>
        <v>LOUISE 010серый</v>
      </c>
      <c r="W2961" s="60" t="str">
        <f>_xlfn.LET(_xlpm.TextCell,TEXT(G2961,"###"),IF(_xlpm.TextCell&lt;&gt;"",IF(StyleSpaceSplit,IFERROR(IF(FIND(" ",_xlpm.TextCell)&gt;=1,MID(_xlpm.TextCell,1,FIND(" ",_xlpm.TextCell)-1),_xlpm.TextCell),_xlpm.TextCell),_xlpm.TextCell),""))</f>
        <v>LOUISE 010</v>
      </c>
      <c r="X2961" s="60" t="str">
        <f>IF(A2961&lt;&gt;"",IFERROR(IF(FIND(" ",G2961)&gt;=1,MID(G2961,FIND(" ",G2961)+1,LEN(G2961)),""),""),"")</f>
        <v>010</v>
      </c>
      <c r="AC2961" s="51">
        <f>IFERROR(VALUE(MID($C2961,1,2)),0)</f>
        <v>80</v>
      </c>
      <c r="AD2961" s="44">
        <f>IFERROR(VALUE(MID($C2961,4,3)),0)</f>
        <v>331</v>
      </c>
      <c r="AE2961" s="51">
        <f>VALUE(RIGHT("00"&amp;AC2961,2)&amp;RIGHT("000"&amp;AD2961,3))</f>
        <v>80331</v>
      </c>
    </row>
    <row r="2962" spans="1:31">
      <c r="A2962" s="60" t="str">
        <f>IF(G2962&amp;Q2962&lt;&gt;"",W2962&amp;Q2962,"")</f>
        <v>LOUISE 010charcoal</v>
      </c>
      <c r="B2962" s="60" t="str">
        <f>IF(C2962&lt;&gt;"",LEFT(C2962,9),"")</f>
        <v>80-331-05</v>
      </c>
      <c r="C2962" s="73" t="s">
        <v>3240</v>
      </c>
      <c r="D2962" s="73" t="s">
        <v>3241</v>
      </c>
      <c r="E2962" s="73" t="s">
        <v>931</v>
      </c>
      <c r="F2962" s="74">
        <v>0</v>
      </c>
      <c r="G2962" s="73" t="s">
        <v>1560</v>
      </c>
      <c r="H2962" s="73" t="s">
        <v>277</v>
      </c>
      <c r="I2962" s="73" t="s">
        <v>1554</v>
      </c>
      <c r="J2962" s="73" t="s">
        <v>342</v>
      </c>
      <c r="K2962" s="73" t="s">
        <v>387</v>
      </c>
      <c r="L2962" s="73" t="s">
        <v>383</v>
      </c>
      <c r="M2962" s="73" t="s">
        <v>389</v>
      </c>
      <c r="N2962" s="73" t="s">
        <v>44</v>
      </c>
      <c r="O2962" s="73" t="s">
        <v>385</v>
      </c>
      <c r="P2962" s="73" t="s">
        <v>907</v>
      </c>
      <c r="Q2962" s="73" t="s">
        <v>1710</v>
      </c>
      <c r="R2962" s="73" t="s">
        <v>83</v>
      </c>
      <c r="V2962" s="60" t="str">
        <f>W2962&amp;H2962</f>
        <v>LOUISE 010темно-серый</v>
      </c>
      <c r="W2962" s="60" t="str">
        <f>_xlfn.LET(_xlpm.TextCell,TEXT(G2962,"###"),IF(_xlpm.TextCell&lt;&gt;"",IF(StyleSpaceSplit,IFERROR(IF(FIND(" ",_xlpm.TextCell)&gt;=1,MID(_xlpm.TextCell,1,FIND(" ",_xlpm.TextCell)-1),_xlpm.TextCell),_xlpm.TextCell),_xlpm.TextCell),""))</f>
        <v>LOUISE 010</v>
      </c>
      <c r="X2962" s="60" t="str">
        <f>IF(A2962&lt;&gt;"",IFERROR(IF(FIND(" ",G2962)&gt;=1,MID(G2962,FIND(" ",G2962)+1,LEN(G2962)),""),""),"")</f>
        <v>010</v>
      </c>
      <c r="AC2962" s="51">
        <f>IFERROR(VALUE(MID($C2962,1,2)),0)</f>
        <v>80</v>
      </c>
      <c r="AD2962" s="44">
        <f>IFERROR(VALUE(MID($C2962,4,3)),0)</f>
        <v>331</v>
      </c>
      <c r="AE2962" s="51">
        <f>VALUE(RIGHT("00"&amp;AC2962,2)&amp;RIGHT("000"&amp;AD2962,3))</f>
        <v>80331</v>
      </c>
    </row>
    <row r="2963" spans="1:31">
      <c r="A2963" s="60" t="str">
        <f>IF(G2963&amp;Q2963&lt;&gt;"",W2963&amp;Q2963,"")</f>
        <v>LOUISE 011taupe</v>
      </c>
      <c r="B2963" s="60" t="str">
        <f>IF(C2963&lt;&gt;"",LEFT(C2963,9),"")</f>
        <v>80-500-15</v>
      </c>
      <c r="C2963" s="73" t="s">
        <v>3249</v>
      </c>
      <c r="D2963" s="73" t="s">
        <v>3250</v>
      </c>
      <c r="E2963" s="73" t="s">
        <v>931</v>
      </c>
      <c r="F2963" s="74">
        <v>0</v>
      </c>
      <c r="G2963" s="73" t="s">
        <v>3246</v>
      </c>
      <c r="H2963" s="73" t="s">
        <v>226</v>
      </c>
      <c r="I2963" s="73" t="s">
        <v>1554</v>
      </c>
      <c r="J2963" s="73" t="s">
        <v>342</v>
      </c>
      <c r="K2963" s="73" t="s">
        <v>387</v>
      </c>
      <c r="L2963" s="73" t="s">
        <v>383</v>
      </c>
      <c r="M2963" s="73" t="s">
        <v>389</v>
      </c>
      <c r="N2963" s="73" t="s">
        <v>44</v>
      </c>
      <c r="O2963" s="73" t="s">
        <v>385</v>
      </c>
      <c r="P2963" s="73" t="s">
        <v>907</v>
      </c>
      <c r="Q2963" s="73" t="s">
        <v>1291</v>
      </c>
      <c r="R2963" s="73" t="s">
        <v>86</v>
      </c>
      <c r="V2963" s="60" t="str">
        <f>W2963&amp;H2963</f>
        <v>LOUISE 011светло-коричневый</v>
      </c>
      <c r="W2963" s="60" t="str">
        <f>_xlfn.LET(_xlpm.TextCell,TEXT(G2963,"###"),IF(_xlpm.TextCell&lt;&gt;"",IF(StyleSpaceSplit,IFERROR(IF(FIND(" ",_xlpm.TextCell)&gt;=1,MID(_xlpm.TextCell,1,FIND(" ",_xlpm.TextCell)-1),_xlpm.TextCell),_xlpm.TextCell),_xlpm.TextCell),""))</f>
        <v>LOUISE 011</v>
      </c>
      <c r="X2963" s="60" t="str">
        <f>IF(A2963&lt;&gt;"",IFERROR(IF(FIND(" ",G2963)&gt;=1,MID(G2963,FIND(" ",G2963)+1,LEN(G2963)),""),""),"")</f>
        <v>011</v>
      </c>
      <c r="AC2963" s="51">
        <f>IFERROR(VALUE(MID($C2963,1,2)),0)</f>
        <v>80</v>
      </c>
      <c r="AD2963" s="44">
        <f>IFERROR(VALUE(MID($C2963,4,3)),0)</f>
        <v>500</v>
      </c>
      <c r="AE2963" s="51">
        <f>VALUE(RIGHT("00"&amp;AC2963,2)&amp;RIGHT("000"&amp;AD2963,3))</f>
        <v>80500</v>
      </c>
    </row>
    <row r="2964" spans="1:31">
      <c r="A2964" s="60" t="str">
        <f>IF(G2964&amp;Q2964&lt;&gt;"",W2964&amp;Q2964,"")</f>
        <v>LOUISE 011pearl</v>
      </c>
      <c r="B2964" s="60" t="str">
        <f>IF(C2964&lt;&gt;"",LEFT(C2964,9),"")</f>
        <v>80-500-01</v>
      </c>
      <c r="C2964" s="73" t="s">
        <v>3247</v>
      </c>
      <c r="D2964" s="73" t="s">
        <v>3248</v>
      </c>
      <c r="E2964" s="73" t="s">
        <v>931</v>
      </c>
      <c r="F2964" s="74">
        <v>0</v>
      </c>
      <c r="G2964" s="73" t="s">
        <v>3246</v>
      </c>
      <c r="H2964" s="73" t="s">
        <v>231</v>
      </c>
      <c r="I2964" s="73" t="s">
        <v>1554</v>
      </c>
      <c r="J2964" s="73" t="s">
        <v>342</v>
      </c>
      <c r="K2964" s="73" t="s">
        <v>387</v>
      </c>
      <c r="L2964" s="73" t="s">
        <v>383</v>
      </c>
      <c r="M2964" s="73" t="s">
        <v>389</v>
      </c>
      <c r="N2964" s="73" t="s">
        <v>44</v>
      </c>
      <c r="O2964" s="73" t="s">
        <v>385</v>
      </c>
      <c r="P2964" s="73" t="s">
        <v>907</v>
      </c>
      <c r="Q2964" s="73" t="s">
        <v>2069</v>
      </c>
      <c r="R2964" s="73" t="s">
        <v>83</v>
      </c>
      <c r="V2964" s="60" t="str">
        <f>W2964&amp;H2964</f>
        <v>LOUISE 011светло-серый</v>
      </c>
      <c r="W2964" s="60" t="str">
        <f>_xlfn.LET(_xlpm.TextCell,TEXT(G2964,"###"),IF(_xlpm.TextCell&lt;&gt;"",IF(StyleSpaceSplit,IFERROR(IF(FIND(" ",_xlpm.TextCell)&gt;=1,MID(_xlpm.TextCell,1,FIND(" ",_xlpm.TextCell)-1),_xlpm.TextCell),_xlpm.TextCell),_xlpm.TextCell),""))</f>
        <v>LOUISE 011</v>
      </c>
      <c r="X2964" s="60" t="str">
        <f>IF(A2964&lt;&gt;"",IFERROR(IF(FIND(" ",G2964)&gt;=1,MID(G2964,FIND(" ",G2964)+1,LEN(G2964)),""),""),"")</f>
        <v>011</v>
      </c>
      <c r="AC2964" s="51">
        <f>IFERROR(VALUE(MID($C2964,1,2)),0)</f>
        <v>80</v>
      </c>
      <c r="AD2964" s="44">
        <f>IFERROR(VALUE(MID($C2964,4,3)),0)</f>
        <v>500</v>
      </c>
      <c r="AE2964" s="51">
        <f>VALUE(RIGHT("00"&amp;AC2964,2)&amp;RIGHT("000"&amp;AD2964,3))</f>
        <v>80500</v>
      </c>
    </row>
    <row r="2965" spans="1:31">
      <c r="A2965" s="60" t="str">
        <f>IF(G2965&amp;Q2965&lt;&gt;"",W2965&amp;Q2965,"")</f>
        <v>LOUISE 011grey</v>
      </c>
      <c r="B2965" s="60" t="str">
        <f>IF(C2965&lt;&gt;"",LEFT(C2965,9),"")</f>
        <v>80-500-08</v>
      </c>
      <c r="C2965" s="73" t="s">
        <v>3244</v>
      </c>
      <c r="D2965" s="73" t="s">
        <v>3245</v>
      </c>
      <c r="E2965" s="73" t="s">
        <v>931</v>
      </c>
      <c r="F2965" s="74">
        <v>0</v>
      </c>
      <c r="G2965" s="73" t="s">
        <v>3246</v>
      </c>
      <c r="H2965" s="73" t="s">
        <v>83</v>
      </c>
      <c r="I2965" s="73" t="s">
        <v>1554</v>
      </c>
      <c r="J2965" s="73" t="s">
        <v>342</v>
      </c>
      <c r="K2965" s="73" t="s">
        <v>387</v>
      </c>
      <c r="L2965" s="73" t="s">
        <v>383</v>
      </c>
      <c r="M2965" s="73" t="s">
        <v>389</v>
      </c>
      <c r="N2965" s="73" t="s">
        <v>44</v>
      </c>
      <c r="O2965" s="73" t="s">
        <v>385</v>
      </c>
      <c r="P2965" s="73" t="s">
        <v>907</v>
      </c>
      <c r="Q2965" s="73" t="s">
        <v>917</v>
      </c>
      <c r="R2965" s="73" t="s">
        <v>83</v>
      </c>
      <c r="V2965" s="60" t="str">
        <f>W2965&amp;H2965</f>
        <v>LOUISE 011серый</v>
      </c>
      <c r="W2965" s="60" t="str">
        <f>_xlfn.LET(_xlpm.TextCell,TEXT(G2965,"###"),IF(_xlpm.TextCell&lt;&gt;"",IF(StyleSpaceSplit,IFERROR(IF(FIND(" ",_xlpm.TextCell)&gt;=1,MID(_xlpm.TextCell,1,FIND(" ",_xlpm.TextCell)-1),_xlpm.TextCell),_xlpm.TextCell),_xlpm.TextCell),""))</f>
        <v>LOUISE 011</v>
      </c>
      <c r="X2965" s="60" t="str">
        <f>IF(A2965&lt;&gt;"",IFERROR(IF(FIND(" ",G2965)&gt;=1,MID(G2965,FIND(" ",G2965)+1,LEN(G2965)),""),""),"")</f>
        <v>011</v>
      </c>
      <c r="AC2965" s="51">
        <f>IFERROR(VALUE(MID($C2965,1,2)),0)</f>
        <v>80</v>
      </c>
      <c r="AD2965" s="44">
        <f>IFERROR(VALUE(MID($C2965,4,3)),0)</f>
        <v>500</v>
      </c>
      <c r="AE2965" s="51">
        <f>VALUE(RIGHT("00"&amp;AC2965,2)&amp;RIGHT("000"&amp;AD2965,3))</f>
        <v>80500</v>
      </c>
    </row>
    <row r="2966" spans="1:31">
      <c r="A2966" s="60" t="str">
        <f>IF(G2966&amp;Q2966&lt;&gt;"",W2966&amp;Q2966,"")</f>
        <v>LOUISE 013blue</v>
      </c>
      <c r="B2966" s="60" t="str">
        <f>IF(C2966&lt;&gt;"",LEFT(C2966,9),"")</f>
        <v>80-501-06</v>
      </c>
      <c r="C2966" s="73" t="s">
        <v>3251</v>
      </c>
      <c r="D2966" s="73" t="s">
        <v>3252</v>
      </c>
      <c r="E2966" s="73" t="s">
        <v>931</v>
      </c>
      <c r="F2966" s="74">
        <v>0</v>
      </c>
      <c r="G2966" s="73" t="s">
        <v>3253</v>
      </c>
      <c r="H2966" s="73" t="s">
        <v>71</v>
      </c>
      <c r="I2966" s="73" t="s">
        <v>3254</v>
      </c>
      <c r="J2966" s="73" t="s">
        <v>342</v>
      </c>
      <c r="K2966" s="73" t="s">
        <v>387</v>
      </c>
      <c r="L2966" s="73" t="s">
        <v>383</v>
      </c>
      <c r="M2966" s="73" t="s">
        <v>389</v>
      </c>
      <c r="N2966" s="73" t="s">
        <v>44</v>
      </c>
      <c r="O2966" s="73" t="s">
        <v>385</v>
      </c>
      <c r="P2966" s="73" t="s">
        <v>907</v>
      </c>
      <c r="Q2966" s="73" t="s">
        <v>932</v>
      </c>
      <c r="R2966" s="73" t="s">
        <v>71</v>
      </c>
      <c r="V2966" s="60" t="str">
        <f>W2966&amp;H2966</f>
        <v>LOUISE 013синий</v>
      </c>
      <c r="W2966" s="60" t="str">
        <f>_xlfn.LET(_xlpm.TextCell,TEXT(G2966,"###"),IF(_xlpm.TextCell&lt;&gt;"",IF(StyleSpaceSplit,IFERROR(IF(FIND(" ",_xlpm.TextCell)&gt;=1,MID(_xlpm.TextCell,1,FIND(" ",_xlpm.TextCell)-1),_xlpm.TextCell),_xlpm.TextCell),_xlpm.TextCell),""))</f>
        <v>LOUISE 013</v>
      </c>
      <c r="X2966" s="60" t="str">
        <f>IF(A2966&lt;&gt;"",IFERROR(IF(FIND(" ",G2966)&gt;=1,MID(G2966,FIND(" ",G2966)+1,LEN(G2966)),""),""),"")</f>
        <v>013</v>
      </c>
      <c r="AC2966" s="51">
        <f>IFERROR(VALUE(MID($C2966,1,2)),0)</f>
        <v>80</v>
      </c>
      <c r="AD2966" s="44">
        <f>IFERROR(VALUE(MID($C2966,4,3)),0)</f>
        <v>501</v>
      </c>
      <c r="AE2966" s="51">
        <f>VALUE(RIGHT("00"&amp;AC2966,2)&amp;RIGHT("000"&amp;AD2966,3))</f>
        <v>80501</v>
      </c>
    </row>
    <row r="2967" spans="1:31">
      <c r="A2967" s="60" t="str">
        <f>IF(G2967&amp;Q2967&lt;&gt;"",W2967&amp;Q2967,"")</f>
        <v>LOUISE 017taupe</v>
      </c>
      <c r="B2967" s="60" t="str">
        <f>IF(C2967&lt;&gt;"",LEFT(C2967,9),"")</f>
        <v>80-332-02</v>
      </c>
      <c r="C2967" s="73" t="s">
        <v>1931</v>
      </c>
      <c r="D2967" s="73" t="s">
        <v>1932</v>
      </c>
      <c r="E2967" s="73" t="s">
        <v>931</v>
      </c>
      <c r="F2967" s="74">
        <v>0</v>
      </c>
      <c r="G2967" s="73" t="s">
        <v>1563</v>
      </c>
      <c r="H2967" s="73" t="s">
        <v>63</v>
      </c>
      <c r="I2967" s="73" t="s">
        <v>1564</v>
      </c>
      <c r="J2967" s="73" t="s">
        <v>342</v>
      </c>
      <c r="K2967" s="73" t="s">
        <v>387</v>
      </c>
      <c r="L2967" s="73" t="s">
        <v>383</v>
      </c>
      <c r="M2967" s="73" t="s">
        <v>389</v>
      </c>
      <c r="N2967" s="73" t="s">
        <v>44</v>
      </c>
      <c r="O2967" s="73" t="s">
        <v>386</v>
      </c>
      <c r="P2967" s="73" t="s">
        <v>907</v>
      </c>
      <c r="Q2967" s="73" t="s">
        <v>1291</v>
      </c>
      <c r="R2967" s="73" t="s">
        <v>63</v>
      </c>
      <c r="V2967" s="60" t="str">
        <f>W2967&amp;H2967</f>
        <v>LOUISE 017бежевый</v>
      </c>
      <c r="W2967" s="60" t="str">
        <f>_xlfn.LET(_xlpm.TextCell,TEXT(G2967,"###"),IF(_xlpm.TextCell&lt;&gt;"",IF(StyleSpaceSplit,IFERROR(IF(FIND(" ",_xlpm.TextCell)&gt;=1,MID(_xlpm.TextCell,1,FIND(" ",_xlpm.TextCell)-1),_xlpm.TextCell),_xlpm.TextCell),_xlpm.TextCell),""))</f>
        <v>LOUISE 017</v>
      </c>
      <c r="X2967" s="60" t="str">
        <f>IF(A2967&lt;&gt;"",IFERROR(IF(FIND(" ",G2967)&gt;=1,MID(G2967,FIND(" ",G2967)+1,LEN(G2967)),""),""),"")</f>
        <v>017</v>
      </c>
      <c r="AC2967" s="51">
        <f>IFERROR(VALUE(MID($C2967,1,2)),0)</f>
        <v>80</v>
      </c>
      <c r="AD2967" s="44">
        <f>IFERROR(VALUE(MID($C2967,4,3)),0)</f>
        <v>332</v>
      </c>
      <c r="AE2967" s="51">
        <f>VALUE(RIGHT("00"&amp;AC2967,2)&amp;RIGHT("000"&amp;AD2967,3))</f>
        <v>80332</v>
      </c>
    </row>
    <row r="2968" spans="1:31">
      <c r="A2968" s="60" t="str">
        <f>IF(G2968&amp;Q2968&lt;&gt;"",W2968&amp;Q2968,"")</f>
        <v>LOUISE 017white</v>
      </c>
      <c r="B2968" s="60" t="str">
        <f>IF(C2968&lt;&gt;"",LEFT(C2968,9),"")</f>
        <v>80-332-17</v>
      </c>
      <c r="C2968" s="73" t="s">
        <v>1561</v>
      </c>
      <c r="D2968" s="73" t="s">
        <v>1562</v>
      </c>
      <c r="E2968" s="73" t="s">
        <v>931</v>
      </c>
      <c r="F2968" s="74">
        <v>0</v>
      </c>
      <c r="G2968" s="73" t="s">
        <v>1563</v>
      </c>
      <c r="H2968" s="73" t="s">
        <v>57</v>
      </c>
      <c r="I2968" s="73" t="s">
        <v>1564</v>
      </c>
      <c r="J2968" s="73" t="s">
        <v>342</v>
      </c>
      <c r="K2968" s="73" t="s">
        <v>387</v>
      </c>
      <c r="L2968" s="73" t="s">
        <v>383</v>
      </c>
      <c r="M2968" s="73" t="s">
        <v>389</v>
      </c>
      <c r="N2968" s="73" t="s">
        <v>44</v>
      </c>
      <c r="O2968" s="73" t="s">
        <v>386</v>
      </c>
      <c r="P2968" s="73" t="s">
        <v>907</v>
      </c>
      <c r="Q2968" s="73" t="s">
        <v>908</v>
      </c>
      <c r="R2968" s="73" t="s">
        <v>57</v>
      </c>
      <c r="V2968" s="60" t="str">
        <f>W2968&amp;H2968</f>
        <v>LOUISE 017белый</v>
      </c>
      <c r="W2968" s="60" t="str">
        <f>_xlfn.LET(_xlpm.TextCell,TEXT(G2968,"###"),IF(_xlpm.TextCell&lt;&gt;"",IF(StyleSpaceSplit,IFERROR(IF(FIND(" ",_xlpm.TextCell)&gt;=1,MID(_xlpm.TextCell,1,FIND(" ",_xlpm.TextCell)-1),_xlpm.TextCell),_xlpm.TextCell),_xlpm.TextCell),""))</f>
        <v>LOUISE 017</v>
      </c>
      <c r="X2968" s="60" t="str">
        <f>IF(A2968&lt;&gt;"",IFERROR(IF(FIND(" ",G2968)&gt;=1,MID(G2968,FIND(" ",G2968)+1,LEN(G2968)),""),""),"")</f>
        <v>017</v>
      </c>
      <c r="AC2968" s="51">
        <f>IFERROR(VALUE(MID($C2968,1,2)),0)</f>
        <v>80</v>
      </c>
      <c r="AD2968" s="44">
        <f>IFERROR(VALUE(MID($C2968,4,3)),0)</f>
        <v>332</v>
      </c>
      <c r="AE2968" s="51">
        <f>VALUE(RIGHT("00"&amp;AC2968,2)&amp;RIGHT("000"&amp;AD2968,3))</f>
        <v>80332</v>
      </c>
    </row>
    <row r="2969" spans="1:31">
      <c r="A2969" s="60" t="str">
        <f>IF(G2969&amp;Q2969&lt;&gt;"",W2969&amp;Q2969,"")</f>
        <v>LOUISE 017black</v>
      </c>
      <c r="B2969" s="60" t="str">
        <f>IF(C2969&lt;&gt;"",LEFT(C2969,9),"")</f>
        <v>80-332-09</v>
      </c>
      <c r="C2969" s="73" t="s">
        <v>3762</v>
      </c>
      <c r="D2969" s="73" t="s">
        <v>3763</v>
      </c>
      <c r="E2969" s="73" t="s">
        <v>931</v>
      </c>
      <c r="F2969" s="74">
        <v>0</v>
      </c>
      <c r="G2969" s="73" t="s">
        <v>1563</v>
      </c>
      <c r="H2969" s="73" t="s">
        <v>53</v>
      </c>
      <c r="I2969" s="73" t="s">
        <v>1564</v>
      </c>
      <c r="J2969" s="73" t="s">
        <v>342</v>
      </c>
      <c r="K2969" s="73" t="s">
        <v>387</v>
      </c>
      <c r="L2969" s="73" t="s">
        <v>383</v>
      </c>
      <c r="M2969" s="73" t="s">
        <v>389</v>
      </c>
      <c r="N2969" s="73" t="s">
        <v>44</v>
      </c>
      <c r="O2969" s="73" t="s">
        <v>386</v>
      </c>
      <c r="P2969" s="73" t="s">
        <v>907</v>
      </c>
      <c r="Q2969" s="73" t="s">
        <v>928</v>
      </c>
      <c r="R2969" s="73" t="s">
        <v>53</v>
      </c>
      <c r="V2969" s="60" t="str">
        <f>W2969&amp;H2969</f>
        <v>LOUISE 017черный</v>
      </c>
      <c r="W2969" s="60" t="str">
        <f>_xlfn.LET(_xlpm.TextCell,TEXT(G2969,"###"),IF(_xlpm.TextCell&lt;&gt;"",IF(StyleSpaceSplit,IFERROR(IF(FIND(" ",_xlpm.TextCell)&gt;=1,MID(_xlpm.TextCell,1,FIND(" ",_xlpm.TextCell)-1),_xlpm.TextCell),_xlpm.TextCell),_xlpm.TextCell),""))</f>
        <v>LOUISE 017</v>
      </c>
      <c r="X2969" s="60" t="str">
        <f>IF(A2969&lt;&gt;"",IFERROR(IF(FIND(" ",G2969)&gt;=1,MID(G2969,FIND(" ",G2969)+1,LEN(G2969)),""),""),"")</f>
        <v>017</v>
      </c>
      <c r="AC2969" s="51">
        <f>IFERROR(VALUE(MID($C2969,1,2)),0)</f>
        <v>80</v>
      </c>
      <c r="AD2969" s="44">
        <f>IFERROR(VALUE(MID($C2969,4,3)),0)</f>
        <v>332</v>
      </c>
      <c r="AE2969" s="51">
        <f>VALUE(RIGHT("00"&amp;AC2969,2)&amp;RIGHT("000"&amp;AD2969,3))</f>
        <v>80332</v>
      </c>
    </row>
    <row r="2970" spans="1:31">
      <c r="A2970" s="60" t="str">
        <f>IF(G2970&amp;Q2970&lt;&gt;"",W2970&amp;Q2970,"")</f>
        <v>LOUISE 018beige</v>
      </c>
      <c r="B2970" s="60" t="str">
        <f>IF(C2970&lt;&gt;"",LEFT(C2970,9),"")</f>
        <v>80-333-02</v>
      </c>
      <c r="C2970" s="73" t="s">
        <v>1565</v>
      </c>
      <c r="D2970" s="73" t="s">
        <v>1566</v>
      </c>
      <c r="E2970" s="73" t="s">
        <v>931</v>
      </c>
      <c r="F2970" s="74">
        <v>0</v>
      </c>
      <c r="G2970" s="73" t="s">
        <v>1567</v>
      </c>
      <c r="H2970" s="73" t="s">
        <v>63</v>
      </c>
      <c r="I2970" s="73" t="s">
        <v>1568</v>
      </c>
      <c r="J2970" s="73" t="s">
        <v>342</v>
      </c>
      <c r="K2970" s="73" t="s">
        <v>387</v>
      </c>
      <c r="L2970" s="73" t="s">
        <v>383</v>
      </c>
      <c r="M2970" s="73" t="s">
        <v>389</v>
      </c>
      <c r="N2970" s="73" t="s">
        <v>44</v>
      </c>
      <c r="O2970" s="73" t="s">
        <v>386</v>
      </c>
      <c r="P2970" s="73" t="s">
        <v>907</v>
      </c>
      <c r="Q2970" s="73" t="s">
        <v>937</v>
      </c>
      <c r="R2970" s="73" t="s">
        <v>63</v>
      </c>
      <c r="V2970" s="60" t="str">
        <f>W2970&amp;H2970</f>
        <v>LOUISE 018бежевый</v>
      </c>
      <c r="W2970" s="60" t="str">
        <f>_xlfn.LET(_xlpm.TextCell,TEXT(G2970,"###"),IF(_xlpm.TextCell&lt;&gt;"",IF(StyleSpaceSplit,IFERROR(IF(FIND(" ",_xlpm.TextCell)&gt;=1,MID(_xlpm.TextCell,1,FIND(" ",_xlpm.TextCell)-1),_xlpm.TextCell),_xlpm.TextCell),_xlpm.TextCell),""))</f>
        <v>LOUISE 018</v>
      </c>
      <c r="X2970" s="60" t="str">
        <f>IF(A2970&lt;&gt;"",IFERROR(IF(FIND(" ",G2970)&gt;=1,MID(G2970,FIND(" ",G2970)+1,LEN(G2970)),""),""),"")</f>
        <v>018</v>
      </c>
      <c r="AC2970" s="51">
        <f>IFERROR(VALUE(MID($C2970,1,2)),0)</f>
        <v>80</v>
      </c>
      <c r="AD2970" s="44">
        <f>IFERROR(VALUE(MID($C2970,4,3)),0)</f>
        <v>333</v>
      </c>
      <c r="AE2970" s="51">
        <f>VALUE(RIGHT("00"&amp;AC2970,2)&amp;RIGHT("000"&amp;AD2970,3))</f>
        <v>80333</v>
      </c>
    </row>
    <row r="2971" spans="1:31">
      <c r="A2971" s="60" t="str">
        <f>IF(G2971&amp;Q2971&lt;&gt;"",W2971&amp;Q2971,"")</f>
        <v>LOUISE 018white</v>
      </c>
      <c r="B2971" s="60" t="str">
        <f>IF(C2971&lt;&gt;"",LEFT(C2971,9),"")</f>
        <v>80-333-17</v>
      </c>
      <c r="C2971" s="73" t="s">
        <v>1933</v>
      </c>
      <c r="D2971" s="73" t="s">
        <v>1934</v>
      </c>
      <c r="E2971" s="73" t="s">
        <v>931</v>
      </c>
      <c r="F2971" s="74">
        <v>0</v>
      </c>
      <c r="G2971" s="73" t="s">
        <v>1567</v>
      </c>
      <c r="H2971" s="73" t="s">
        <v>57</v>
      </c>
      <c r="I2971" s="73" t="s">
        <v>1935</v>
      </c>
      <c r="J2971" s="73" t="s">
        <v>342</v>
      </c>
      <c r="K2971" s="73" t="s">
        <v>387</v>
      </c>
      <c r="L2971" s="73" t="s">
        <v>383</v>
      </c>
      <c r="M2971" s="73" t="s">
        <v>389</v>
      </c>
      <c r="N2971" s="73" t="s">
        <v>44</v>
      </c>
      <c r="O2971" s="73" t="s">
        <v>386</v>
      </c>
      <c r="P2971" s="73" t="s">
        <v>907</v>
      </c>
      <c r="Q2971" s="73" t="s">
        <v>908</v>
      </c>
      <c r="R2971" s="73" t="s">
        <v>57</v>
      </c>
      <c r="V2971" s="60" t="str">
        <f>W2971&amp;H2971</f>
        <v>LOUISE 018белый</v>
      </c>
      <c r="W2971" s="60" t="str">
        <f>_xlfn.LET(_xlpm.TextCell,TEXT(G2971,"###"),IF(_xlpm.TextCell&lt;&gt;"",IF(StyleSpaceSplit,IFERROR(IF(FIND(" ",_xlpm.TextCell)&gt;=1,MID(_xlpm.TextCell,1,FIND(" ",_xlpm.TextCell)-1),_xlpm.TextCell),_xlpm.TextCell),_xlpm.TextCell),""))</f>
        <v>LOUISE 018</v>
      </c>
      <c r="X2971" s="60" t="str">
        <f>IF(A2971&lt;&gt;"",IFERROR(IF(FIND(" ",G2971)&gt;=1,MID(G2971,FIND(" ",G2971)+1,LEN(G2971)),""),""),"")</f>
        <v>018</v>
      </c>
      <c r="AC2971" s="51">
        <f>IFERROR(VALUE(MID($C2971,1,2)),0)</f>
        <v>80</v>
      </c>
      <c r="AD2971" s="44">
        <f>IFERROR(VALUE(MID($C2971,4,3)),0)</f>
        <v>333</v>
      </c>
      <c r="AE2971" s="51">
        <f>VALUE(RIGHT("00"&amp;AC2971,2)&amp;RIGHT("000"&amp;AD2971,3))</f>
        <v>80333</v>
      </c>
    </row>
    <row r="2972" spans="1:31">
      <c r="A2972" s="60" t="str">
        <f>IF(G2972&amp;Q2972&lt;&gt;"",W2972&amp;Q2972,"")</f>
        <v>LOUISE 019white</v>
      </c>
      <c r="B2972" s="60" t="str">
        <f>IF(C2972&lt;&gt;"",LEFT(C2972,9),"")</f>
        <v>80-568-17</v>
      </c>
      <c r="C2972" s="73" t="s">
        <v>3764</v>
      </c>
      <c r="D2972" s="73" t="s">
        <v>3765</v>
      </c>
      <c r="E2972" s="73" t="s">
        <v>931</v>
      </c>
      <c r="F2972" s="74">
        <v>0</v>
      </c>
      <c r="G2972" s="73" t="s">
        <v>1938</v>
      </c>
      <c r="H2972" s="73" t="s">
        <v>57</v>
      </c>
      <c r="I2972" s="73" t="s">
        <v>1939</v>
      </c>
      <c r="J2972" s="73" t="s">
        <v>340</v>
      </c>
      <c r="K2972" s="73" t="s">
        <v>387</v>
      </c>
      <c r="L2972" s="73" t="s">
        <v>383</v>
      </c>
      <c r="M2972" s="73" t="s">
        <v>389</v>
      </c>
      <c r="N2972" s="73" t="s">
        <v>44</v>
      </c>
      <c r="O2972" s="73" t="s">
        <v>386</v>
      </c>
      <c r="P2972" s="73" t="s">
        <v>907</v>
      </c>
      <c r="Q2972" s="73" t="s">
        <v>908</v>
      </c>
      <c r="R2972" s="73" t="s">
        <v>57</v>
      </c>
      <c r="V2972" s="60" t="str">
        <f>W2972&amp;H2972</f>
        <v>LOUISE 019белый</v>
      </c>
      <c r="W2972" s="60" t="str">
        <f>_xlfn.LET(_xlpm.TextCell,TEXT(G2972,"###"),IF(_xlpm.TextCell&lt;&gt;"",IF(StyleSpaceSplit,IFERROR(IF(FIND(" ",_xlpm.TextCell)&gt;=1,MID(_xlpm.TextCell,1,FIND(" ",_xlpm.TextCell)-1),_xlpm.TextCell),_xlpm.TextCell),_xlpm.TextCell),""))</f>
        <v>LOUISE 019</v>
      </c>
      <c r="X2972" s="60" t="str">
        <f>IF(A2972&lt;&gt;"",IFERROR(IF(FIND(" ",G2972)&gt;=1,MID(G2972,FIND(" ",G2972)+1,LEN(G2972)),""),""),"")</f>
        <v>019</v>
      </c>
      <c r="AC2972" s="51">
        <f>IFERROR(VALUE(MID($C2972,1,2)),0)</f>
        <v>80</v>
      </c>
      <c r="AD2972" s="44">
        <f>IFERROR(VALUE(MID($C2972,4,3)),0)</f>
        <v>568</v>
      </c>
      <c r="AE2972" s="51">
        <f>VALUE(RIGHT("00"&amp;AC2972,2)&amp;RIGHT("000"&amp;AD2972,3))</f>
        <v>80568</v>
      </c>
    </row>
    <row r="2973" spans="1:31">
      <c r="A2973" s="60" t="str">
        <f>IF(G2973&amp;Q2973&lt;&gt;"",W2973&amp;Q2973,"")</f>
        <v>LOUISE 019black</v>
      </c>
      <c r="B2973" s="60" t="str">
        <f>IF(C2973&lt;&gt;"",LEFT(C2973,9),"")</f>
        <v>80-568-09</v>
      </c>
      <c r="C2973" s="73" t="s">
        <v>1936</v>
      </c>
      <c r="D2973" s="73" t="s">
        <v>1937</v>
      </c>
      <c r="E2973" s="73" t="s">
        <v>931</v>
      </c>
      <c r="F2973" s="74">
        <v>0</v>
      </c>
      <c r="G2973" s="73" t="s">
        <v>1938</v>
      </c>
      <c r="H2973" s="73" t="s">
        <v>53</v>
      </c>
      <c r="I2973" s="73" t="s">
        <v>1939</v>
      </c>
      <c r="J2973" s="73" t="s">
        <v>340</v>
      </c>
      <c r="K2973" s="73" t="s">
        <v>387</v>
      </c>
      <c r="L2973" s="73" t="s">
        <v>383</v>
      </c>
      <c r="M2973" s="73" t="s">
        <v>389</v>
      </c>
      <c r="N2973" s="73" t="s">
        <v>44</v>
      </c>
      <c r="O2973" s="73" t="s">
        <v>386</v>
      </c>
      <c r="P2973" s="73" t="s">
        <v>907</v>
      </c>
      <c r="Q2973" s="73" t="s">
        <v>928</v>
      </c>
      <c r="R2973" s="73" t="s">
        <v>53</v>
      </c>
      <c r="V2973" s="60" t="str">
        <f>W2973&amp;H2973</f>
        <v>LOUISE 019черный</v>
      </c>
      <c r="W2973" s="60" t="str">
        <f>_xlfn.LET(_xlpm.TextCell,TEXT(G2973,"###"),IF(_xlpm.TextCell&lt;&gt;"",IF(StyleSpaceSplit,IFERROR(IF(FIND(" ",_xlpm.TextCell)&gt;=1,MID(_xlpm.TextCell,1,FIND(" ",_xlpm.TextCell)-1),_xlpm.TextCell),_xlpm.TextCell),_xlpm.TextCell),""))</f>
        <v>LOUISE 019</v>
      </c>
      <c r="X2973" s="60" t="str">
        <f>IF(A2973&lt;&gt;"",IFERROR(IF(FIND(" ",G2973)&gt;=1,MID(G2973,FIND(" ",G2973)+1,LEN(G2973)),""),""),"")</f>
        <v>019</v>
      </c>
      <c r="AC2973" s="51">
        <f>IFERROR(VALUE(MID($C2973,1,2)),0)</f>
        <v>80</v>
      </c>
      <c r="AD2973" s="44">
        <f>IFERROR(VALUE(MID($C2973,4,3)),0)</f>
        <v>568</v>
      </c>
      <c r="AE2973" s="51">
        <f>VALUE(RIGHT("00"&amp;AC2973,2)&amp;RIGHT("000"&amp;AD2973,3))</f>
        <v>80568</v>
      </c>
    </row>
    <row r="2974" spans="1:31">
      <c r="A2974" s="60" t="str">
        <f>IF(G2974&amp;Q2974&lt;&gt;"",W2974&amp;Q2974,"")</f>
        <v>LOUISE 020blue</v>
      </c>
      <c r="B2974" s="60" t="str">
        <f>IF(C2974&lt;&gt;"",LEFT(C2974,9),"")</f>
        <v>80-569-06</v>
      </c>
      <c r="C2974" s="73" t="s">
        <v>1940</v>
      </c>
      <c r="D2974" s="73" t="s">
        <v>1941</v>
      </c>
      <c r="E2974" s="73" t="s">
        <v>931</v>
      </c>
      <c r="F2974" s="74">
        <v>0</v>
      </c>
      <c r="G2974" s="73" t="s">
        <v>1942</v>
      </c>
      <c r="H2974" s="73" t="s">
        <v>71</v>
      </c>
      <c r="I2974" s="73" t="s">
        <v>1328</v>
      </c>
      <c r="J2974" s="73" t="s">
        <v>342</v>
      </c>
      <c r="K2974" s="73" t="s">
        <v>387</v>
      </c>
      <c r="L2974" s="73" t="s">
        <v>383</v>
      </c>
      <c r="M2974" s="73" t="s">
        <v>389</v>
      </c>
      <c r="O2974" s="73" t="s">
        <v>386</v>
      </c>
      <c r="P2974" s="73" t="s">
        <v>907</v>
      </c>
      <c r="Q2974" s="73" t="s">
        <v>932</v>
      </c>
      <c r="R2974" s="73" t="s">
        <v>71</v>
      </c>
      <c r="V2974" s="60" t="str">
        <f>W2974&amp;H2974</f>
        <v>LOUISE 020синий</v>
      </c>
      <c r="W2974" s="60" t="str">
        <f>_xlfn.LET(_xlpm.TextCell,TEXT(G2974,"###"),IF(_xlpm.TextCell&lt;&gt;"",IF(StyleSpaceSplit,IFERROR(IF(FIND(" ",_xlpm.TextCell)&gt;=1,MID(_xlpm.TextCell,1,FIND(" ",_xlpm.TextCell)-1),_xlpm.TextCell),_xlpm.TextCell),_xlpm.TextCell),""))</f>
        <v>LOUISE 020</v>
      </c>
      <c r="X2974" s="60" t="str">
        <f>IF(A2974&lt;&gt;"",IFERROR(IF(FIND(" ",G2974)&gt;=1,MID(G2974,FIND(" ",G2974)+1,LEN(G2974)),""),""),"")</f>
        <v>020</v>
      </c>
      <c r="AC2974" s="51">
        <f>IFERROR(VALUE(MID($C2974,1,2)),0)</f>
        <v>80</v>
      </c>
      <c r="AD2974" s="44">
        <f>IFERROR(VALUE(MID($C2974,4,3)),0)</f>
        <v>569</v>
      </c>
      <c r="AE2974" s="51">
        <f>VALUE(RIGHT("00"&amp;AC2974,2)&amp;RIGHT("000"&amp;AD2974,3))</f>
        <v>80569</v>
      </c>
    </row>
    <row r="2975" spans="1:31">
      <c r="A2975" s="60" t="str">
        <f>IF(G2975&amp;Q2975&lt;&gt;"",W2975&amp;Q2975,"")</f>
        <v>LOUISE 020black</v>
      </c>
      <c r="B2975" s="60" t="str">
        <f>IF(C2975&lt;&gt;"",LEFT(C2975,9),"")</f>
        <v>80-569-09</v>
      </c>
      <c r="C2975" s="73" t="s">
        <v>3766</v>
      </c>
      <c r="D2975" s="73" t="s">
        <v>3767</v>
      </c>
      <c r="E2975" s="73" t="s">
        <v>931</v>
      </c>
      <c r="F2975" s="74">
        <v>0</v>
      </c>
      <c r="G2975" s="73" t="s">
        <v>1942</v>
      </c>
      <c r="H2975" s="73" t="s">
        <v>53</v>
      </c>
      <c r="I2975" s="73" t="s">
        <v>1328</v>
      </c>
      <c r="J2975" s="73" t="s">
        <v>342</v>
      </c>
      <c r="K2975" s="73" t="s">
        <v>387</v>
      </c>
      <c r="L2975" s="73" t="s">
        <v>383</v>
      </c>
      <c r="M2975" s="73" t="s">
        <v>389</v>
      </c>
      <c r="N2975" s="73" t="s">
        <v>44</v>
      </c>
      <c r="O2975" s="73" t="s">
        <v>386</v>
      </c>
      <c r="P2975" s="73" t="s">
        <v>907</v>
      </c>
      <c r="Q2975" s="73" t="s">
        <v>928</v>
      </c>
      <c r="R2975" s="73" t="s">
        <v>53</v>
      </c>
      <c r="V2975" s="60" t="str">
        <f>W2975&amp;H2975</f>
        <v>LOUISE 020черный</v>
      </c>
      <c r="W2975" s="60" t="str">
        <f>_xlfn.LET(_xlpm.TextCell,TEXT(G2975,"###"),IF(_xlpm.TextCell&lt;&gt;"",IF(StyleSpaceSplit,IFERROR(IF(FIND(" ",_xlpm.TextCell)&gt;=1,MID(_xlpm.TextCell,1,FIND(" ",_xlpm.TextCell)-1),_xlpm.TextCell),_xlpm.TextCell),_xlpm.TextCell),""))</f>
        <v>LOUISE 020</v>
      </c>
      <c r="X2975" s="60" t="str">
        <f>IF(A2975&lt;&gt;"",IFERROR(IF(FIND(" ",G2975)&gt;=1,MID(G2975,FIND(" ",G2975)+1,LEN(G2975)),""),""),"")</f>
        <v>020</v>
      </c>
      <c r="AC2975" s="51">
        <f>IFERROR(VALUE(MID($C2975,1,2)),0)</f>
        <v>80</v>
      </c>
      <c r="AD2975" s="44">
        <f>IFERROR(VALUE(MID($C2975,4,3)),0)</f>
        <v>569</v>
      </c>
      <c r="AE2975" s="51">
        <f>VALUE(RIGHT("00"&amp;AC2975,2)&amp;RIGHT("000"&amp;AD2975,3))</f>
        <v>80569</v>
      </c>
    </row>
    <row r="2976" spans="1:31">
      <c r="A2976" s="60" t="str">
        <f>IF(G2976&amp;Q2976&lt;&gt;"",W2976&amp;Q2976,"")</f>
        <v>LOUISE 021green</v>
      </c>
      <c r="B2976" s="60" t="str">
        <f>IF(C2976&lt;&gt;"",LEFT(C2976,9),"")</f>
        <v>80-334-07</v>
      </c>
      <c r="C2976" s="73" t="s">
        <v>1569</v>
      </c>
      <c r="D2976" s="73" t="s">
        <v>1570</v>
      </c>
      <c r="E2976" s="73" t="s">
        <v>931</v>
      </c>
      <c r="F2976" s="74">
        <v>0</v>
      </c>
      <c r="G2976" s="73" t="s">
        <v>1571</v>
      </c>
      <c r="H2976" s="73" t="s">
        <v>269</v>
      </c>
      <c r="I2976" s="73" t="s">
        <v>1332</v>
      </c>
      <c r="J2976" s="73" t="s">
        <v>340</v>
      </c>
      <c r="K2976" s="73" t="s">
        <v>387</v>
      </c>
      <c r="L2976" s="73" t="s">
        <v>383</v>
      </c>
      <c r="M2976" s="73" t="s">
        <v>389</v>
      </c>
      <c r="O2976" s="73" t="s">
        <v>386</v>
      </c>
      <c r="P2976" s="73" t="s">
        <v>907</v>
      </c>
      <c r="Q2976" s="73" t="s">
        <v>990</v>
      </c>
      <c r="R2976" s="73" t="s">
        <v>60</v>
      </c>
      <c r="V2976" s="60" t="str">
        <f>W2976&amp;H2976</f>
        <v>LOUISE 021темно-зеленый</v>
      </c>
      <c r="W2976" s="60" t="str">
        <f>_xlfn.LET(_xlpm.TextCell,TEXT(G2976,"###"),IF(_xlpm.TextCell&lt;&gt;"",IF(StyleSpaceSplit,IFERROR(IF(FIND(" ",_xlpm.TextCell)&gt;=1,MID(_xlpm.TextCell,1,FIND(" ",_xlpm.TextCell)-1),_xlpm.TextCell),_xlpm.TextCell),_xlpm.TextCell),""))</f>
        <v>LOUISE 021</v>
      </c>
      <c r="X2976" s="60" t="str">
        <f>IF(A2976&lt;&gt;"",IFERROR(IF(FIND(" ",G2976)&gt;=1,MID(G2976,FIND(" ",G2976)+1,LEN(G2976)),""),""),"")</f>
        <v>021</v>
      </c>
      <c r="AC2976" s="51">
        <f>IFERROR(VALUE(MID($C2976,1,2)),0)</f>
        <v>80</v>
      </c>
      <c r="AD2976" s="44">
        <f>IFERROR(VALUE(MID($C2976,4,3)),0)</f>
        <v>334</v>
      </c>
      <c r="AE2976" s="51">
        <f>VALUE(RIGHT("00"&amp;AC2976,2)&amp;RIGHT("000"&amp;AD2976,3))</f>
        <v>80334</v>
      </c>
    </row>
    <row r="2977" spans="1:31">
      <c r="A2977" s="60" t="str">
        <f>IF(G2977&amp;Q2977&lt;&gt;"",W2977&amp;Q2977,"")</f>
        <v>LOUISE 022white</v>
      </c>
      <c r="B2977" s="60" t="str">
        <f>IF(C2977&lt;&gt;"",LEFT(C2977,9),"")</f>
        <v>80-335-17</v>
      </c>
      <c r="C2977" s="73" t="s">
        <v>1943</v>
      </c>
      <c r="D2977" s="73" t="s">
        <v>1944</v>
      </c>
      <c r="E2977" s="73" t="s">
        <v>931</v>
      </c>
      <c r="F2977" s="74">
        <v>0</v>
      </c>
      <c r="G2977" s="73" t="s">
        <v>1574</v>
      </c>
      <c r="H2977" s="73" t="s">
        <v>57</v>
      </c>
      <c r="I2977" s="73" t="s">
        <v>1332</v>
      </c>
      <c r="J2977" s="73" t="s">
        <v>340</v>
      </c>
      <c r="K2977" s="73" t="s">
        <v>387</v>
      </c>
      <c r="L2977" s="73" t="s">
        <v>383</v>
      </c>
      <c r="M2977" s="73" t="s">
        <v>389</v>
      </c>
      <c r="N2977" s="73" t="s">
        <v>44</v>
      </c>
      <c r="O2977" s="73" t="s">
        <v>386</v>
      </c>
      <c r="P2977" s="73" t="s">
        <v>907</v>
      </c>
      <c r="Q2977" s="73" t="s">
        <v>908</v>
      </c>
      <c r="R2977" s="73" t="s">
        <v>57</v>
      </c>
      <c r="V2977" s="60" t="str">
        <f>W2977&amp;H2977</f>
        <v>LOUISE 022белый</v>
      </c>
      <c r="W2977" s="60" t="str">
        <f>_xlfn.LET(_xlpm.TextCell,TEXT(G2977,"###"),IF(_xlpm.TextCell&lt;&gt;"",IF(StyleSpaceSplit,IFERROR(IF(FIND(" ",_xlpm.TextCell)&gt;=1,MID(_xlpm.TextCell,1,FIND(" ",_xlpm.TextCell)-1),_xlpm.TextCell),_xlpm.TextCell),_xlpm.TextCell),""))</f>
        <v>LOUISE 022</v>
      </c>
      <c r="X2977" s="60" t="str">
        <f>IF(A2977&lt;&gt;"",IFERROR(IF(FIND(" ",G2977)&gt;=1,MID(G2977,FIND(" ",G2977)+1,LEN(G2977)),""),""),"")</f>
        <v>022</v>
      </c>
      <c r="AC2977" s="51">
        <f>IFERROR(VALUE(MID($C2977,1,2)),0)</f>
        <v>80</v>
      </c>
      <c r="AD2977" s="44">
        <f>IFERROR(VALUE(MID($C2977,4,3)),0)</f>
        <v>335</v>
      </c>
      <c r="AE2977" s="51">
        <f>VALUE(RIGHT("00"&amp;AC2977,2)&amp;RIGHT("000"&amp;AD2977,3))</f>
        <v>80335</v>
      </c>
    </row>
    <row r="2978" spans="1:31">
      <c r="A2978" s="60" t="str">
        <f>IF(G2978&amp;Q2978&lt;&gt;"",W2978&amp;Q2978,"")</f>
        <v>LOUISE 022orange</v>
      </c>
      <c r="B2978" s="60" t="str">
        <f>IF(C2978&lt;&gt;"",LEFT(C2978,9),"")</f>
        <v>80-335-14</v>
      </c>
      <c r="C2978" s="73" t="s">
        <v>1572</v>
      </c>
      <c r="D2978" s="73" t="s">
        <v>1573</v>
      </c>
      <c r="E2978" s="73" t="s">
        <v>931</v>
      </c>
      <c r="F2978" s="74">
        <v>0</v>
      </c>
      <c r="G2978" s="73" t="s">
        <v>1574</v>
      </c>
      <c r="H2978" s="73" t="s">
        <v>86</v>
      </c>
      <c r="I2978" s="73" t="s">
        <v>1328</v>
      </c>
      <c r="J2978" s="73" t="s">
        <v>340</v>
      </c>
      <c r="K2978" s="73" t="s">
        <v>387</v>
      </c>
      <c r="L2978" s="73" t="s">
        <v>383</v>
      </c>
      <c r="M2978" s="73" t="s">
        <v>389</v>
      </c>
      <c r="O2978" s="73" t="s">
        <v>386</v>
      </c>
      <c r="P2978" s="73" t="s">
        <v>907</v>
      </c>
      <c r="Q2978" s="73" t="s">
        <v>1300</v>
      </c>
      <c r="R2978" s="73" t="s">
        <v>86</v>
      </c>
      <c r="V2978" s="60" t="str">
        <f>W2978&amp;H2978</f>
        <v>LOUISE 022коричневый</v>
      </c>
      <c r="W2978" s="60" t="str">
        <f>_xlfn.LET(_xlpm.TextCell,TEXT(G2978,"###"),IF(_xlpm.TextCell&lt;&gt;"",IF(StyleSpaceSplit,IFERROR(IF(FIND(" ",_xlpm.TextCell)&gt;=1,MID(_xlpm.TextCell,1,FIND(" ",_xlpm.TextCell)-1),_xlpm.TextCell),_xlpm.TextCell),_xlpm.TextCell),""))</f>
        <v>LOUISE 022</v>
      </c>
      <c r="X2978" s="60" t="str">
        <f>IF(A2978&lt;&gt;"",IFERROR(IF(FIND(" ",G2978)&gt;=1,MID(G2978,FIND(" ",G2978)+1,LEN(G2978)),""),""),"")</f>
        <v>022</v>
      </c>
      <c r="AC2978" s="51">
        <f>IFERROR(VALUE(MID($C2978,1,2)),0)</f>
        <v>80</v>
      </c>
      <c r="AD2978" s="44">
        <f>IFERROR(VALUE(MID($C2978,4,3)),0)</f>
        <v>335</v>
      </c>
      <c r="AE2978" s="51">
        <f>VALUE(RIGHT("00"&amp;AC2978,2)&amp;RIGHT("000"&amp;AD2978,3))</f>
        <v>80335</v>
      </c>
    </row>
    <row r="2979" spans="1:31">
      <c r="A2979" s="60" t="str">
        <f>IF(G2979&amp;Q2979&lt;&gt;"",W2979&amp;Q2979,"")</f>
        <v>LOUISE 022black</v>
      </c>
      <c r="B2979" s="60" t="str">
        <f>IF(C2979&lt;&gt;"",LEFT(C2979,9),"")</f>
        <v>80-335-09</v>
      </c>
      <c r="C2979" s="73" t="s">
        <v>3768</v>
      </c>
      <c r="D2979" s="73" t="s">
        <v>3769</v>
      </c>
      <c r="E2979" s="73" t="s">
        <v>931</v>
      </c>
      <c r="F2979" s="74">
        <v>0</v>
      </c>
      <c r="G2979" s="73" t="s">
        <v>1574</v>
      </c>
      <c r="H2979" s="73" t="s">
        <v>53</v>
      </c>
      <c r="I2979" s="73" t="s">
        <v>1328</v>
      </c>
      <c r="J2979" s="73" t="s">
        <v>340</v>
      </c>
      <c r="K2979" s="73" t="s">
        <v>387</v>
      </c>
      <c r="L2979" s="73" t="s">
        <v>383</v>
      </c>
      <c r="M2979" s="73" t="s">
        <v>389</v>
      </c>
      <c r="N2979" s="73" t="s">
        <v>44</v>
      </c>
      <c r="O2979" s="73" t="s">
        <v>386</v>
      </c>
      <c r="P2979" s="73" t="s">
        <v>907</v>
      </c>
      <c r="Q2979" s="73" t="s">
        <v>928</v>
      </c>
      <c r="R2979" s="73" t="s">
        <v>53</v>
      </c>
      <c r="V2979" s="60" t="str">
        <f>W2979&amp;H2979</f>
        <v>LOUISE 022черный</v>
      </c>
      <c r="W2979" s="60" t="str">
        <f>_xlfn.LET(_xlpm.TextCell,TEXT(G2979,"###"),IF(_xlpm.TextCell&lt;&gt;"",IF(StyleSpaceSplit,IFERROR(IF(FIND(" ",_xlpm.TextCell)&gt;=1,MID(_xlpm.TextCell,1,FIND(" ",_xlpm.TextCell)-1),_xlpm.TextCell),_xlpm.TextCell),_xlpm.TextCell),""))</f>
        <v>LOUISE 022</v>
      </c>
      <c r="X2979" s="60" t="str">
        <f>IF(A2979&lt;&gt;"",IFERROR(IF(FIND(" ",G2979)&gt;=1,MID(G2979,FIND(" ",G2979)+1,LEN(G2979)),""),""),"")</f>
        <v>022</v>
      </c>
      <c r="AC2979" s="51">
        <f>IFERROR(VALUE(MID($C2979,1,2)),0)</f>
        <v>80</v>
      </c>
      <c r="AD2979" s="44">
        <f>IFERROR(VALUE(MID($C2979,4,3)),0)</f>
        <v>335</v>
      </c>
      <c r="AE2979" s="51">
        <f>VALUE(RIGHT("00"&amp;AC2979,2)&amp;RIGHT("000"&amp;AD2979,3))</f>
        <v>80335</v>
      </c>
    </row>
    <row r="2980" spans="1:31">
      <c r="A2980" s="60" t="str">
        <f>IF(G2980&amp;Q2980&lt;&gt;"",W2980&amp;Q2980,"")</f>
        <v>LOUISE 024black</v>
      </c>
      <c r="B2980" s="60" t="str">
        <f>IF(C2980&lt;&gt;"",LEFT(C2980,9),"")</f>
        <v>80-336-52</v>
      </c>
      <c r="C2980" s="73" t="s">
        <v>1575</v>
      </c>
      <c r="D2980" s="73" t="s">
        <v>1576</v>
      </c>
      <c r="E2980" s="73" t="s">
        <v>931</v>
      </c>
      <c r="F2980" s="74">
        <v>0</v>
      </c>
      <c r="G2980" s="73" t="s">
        <v>1577</v>
      </c>
      <c r="H2980" s="73" t="s">
        <v>53</v>
      </c>
      <c r="I2980" s="73" t="s">
        <v>1328</v>
      </c>
      <c r="J2980" s="73" t="s">
        <v>342</v>
      </c>
      <c r="K2980" s="73" t="s">
        <v>387</v>
      </c>
      <c r="L2980" s="73" t="s">
        <v>383</v>
      </c>
      <c r="M2980" s="73" t="s">
        <v>389</v>
      </c>
      <c r="N2980" s="73" t="s">
        <v>44</v>
      </c>
      <c r="O2980" s="73" t="s">
        <v>386</v>
      </c>
      <c r="P2980" s="73" t="s">
        <v>907</v>
      </c>
      <c r="Q2980" s="73" t="s">
        <v>928</v>
      </c>
      <c r="R2980" s="73" t="s">
        <v>53</v>
      </c>
      <c r="V2980" s="60" t="str">
        <f>W2980&amp;H2980</f>
        <v>LOUISE 024черный</v>
      </c>
      <c r="W2980" s="60" t="str">
        <f>_xlfn.LET(_xlpm.TextCell,TEXT(G2980,"###"),IF(_xlpm.TextCell&lt;&gt;"",IF(StyleSpaceSplit,IFERROR(IF(FIND(" ",_xlpm.TextCell)&gt;=1,MID(_xlpm.TextCell,1,FIND(" ",_xlpm.TextCell)-1),_xlpm.TextCell),_xlpm.TextCell),_xlpm.TextCell),""))</f>
        <v>LOUISE 024</v>
      </c>
      <c r="X2980" s="60" t="str">
        <f>IF(A2980&lt;&gt;"",IFERROR(IF(FIND(" ",G2980)&gt;=1,MID(G2980,FIND(" ",G2980)+1,LEN(G2980)),""),""),"")</f>
        <v>024</v>
      </c>
      <c r="AC2980" s="51">
        <f>IFERROR(VALUE(MID($C2980,1,2)),0)</f>
        <v>80</v>
      </c>
      <c r="AD2980" s="44">
        <f>IFERROR(VALUE(MID($C2980,4,3)),0)</f>
        <v>336</v>
      </c>
      <c r="AE2980" s="51">
        <f>VALUE(RIGHT("00"&amp;AC2980,2)&amp;RIGHT("000"&amp;AD2980,3))</f>
        <v>80336</v>
      </c>
    </row>
    <row r="2981" spans="1:31">
      <c r="A2981" s="60" t="str">
        <f>IF(G2981&amp;Q2981&lt;&gt;"",W2981&amp;Q2981,"")</f>
        <v>LOUISE 028white</v>
      </c>
      <c r="B2981" s="60" t="str">
        <f>IF(C2981&lt;&gt;"",LEFT(C2981,9),"")</f>
        <v>80-288-17</v>
      </c>
      <c r="C2981" s="73" t="s">
        <v>5221</v>
      </c>
      <c r="D2981" s="73" t="s">
        <v>5222</v>
      </c>
      <c r="E2981" s="73" t="s">
        <v>931</v>
      </c>
      <c r="F2981" s="74">
        <v>0</v>
      </c>
      <c r="G2981" s="73" t="s">
        <v>1331</v>
      </c>
      <c r="H2981" s="73" t="s">
        <v>57</v>
      </c>
      <c r="I2981" s="73" t="s">
        <v>1332</v>
      </c>
      <c r="J2981" s="73" t="s">
        <v>340</v>
      </c>
      <c r="K2981" s="73" t="s">
        <v>387</v>
      </c>
      <c r="L2981" s="73" t="s">
        <v>383</v>
      </c>
      <c r="M2981" s="73" t="s">
        <v>389</v>
      </c>
      <c r="N2981" s="73" t="s">
        <v>44</v>
      </c>
      <c r="O2981" s="73" t="s">
        <v>386</v>
      </c>
      <c r="P2981" s="73" t="s">
        <v>907</v>
      </c>
      <c r="Q2981" s="73" t="s">
        <v>908</v>
      </c>
      <c r="R2981" s="73" t="s">
        <v>57</v>
      </c>
      <c r="V2981" s="60" t="str">
        <f>W2981&amp;H2981</f>
        <v>LOUISE 028белый</v>
      </c>
      <c r="W2981" s="60" t="str">
        <f>_xlfn.LET(_xlpm.TextCell,TEXT(G2981,"###"),IF(_xlpm.TextCell&lt;&gt;"",IF(StyleSpaceSplit,IFERROR(IF(FIND(" ",_xlpm.TextCell)&gt;=1,MID(_xlpm.TextCell,1,FIND(" ",_xlpm.TextCell)-1),_xlpm.TextCell),_xlpm.TextCell),_xlpm.TextCell),""))</f>
        <v>LOUISE 028</v>
      </c>
      <c r="X2981" s="60" t="str">
        <f>IF(A2981&lt;&gt;"",IFERROR(IF(FIND(" ",G2981)&gt;=1,MID(G2981,FIND(" ",G2981)+1,LEN(G2981)),""),""),"")</f>
        <v>028</v>
      </c>
      <c r="AC2981" s="51">
        <f>IFERROR(VALUE(MID($C2981,1,2)),0)</f>
        <v>80</v>
      </c>
      <c r="AD2981" s="44">
        <f>IFERROR(VALUE(MID($C2981,4,3)),0)</f>
        <v>288</v>
      </c>
      <c r="AE2981" s="51">
        <f>VALUE(RIGHT("00"&amp;AC2981,2)&amp;RIGHT("000"&amp;AD2981,3))</f>
        <v>80288</v>
      </c>
    </row>
    <row r="2982" spans="1:31">
      <c r="A2982" s="60" t="str">
        <f>IF(G2982&amp;Q2982&lt;&gt;"",W2982&amp;Q2982,"")</f>
        <v>LOUISE 029black</v>
      </c>
      <c r="B2982" s="60" t="str">
        <f>IF(C2982&lt;&gt;"",LEFT(C2982,9),"")</f>
        <v>80-337-52</v>
      </c>
      <c r="C2982" s="73" t="s">
        <v>1578</v>
      </c>
      <c r="D2982" s="73" t="s">
        <v>1579</v>
      </c>
      <c r="E2982" s="73" t="s">
        <v>931</v>
      </c>
      <c r="F2982" s="74">
        <v>0</v>
      </c>
      <c r="G2982" s="73" t="s">
        <v>1580</v>
      </c>
      <c r="H2982" s="73" t="s">
        <v>53</v>
      </c>
      <c r="I2982" s="73" t="s">
        <v>1328</v>
      </c>
      <c r="J2982" s="73" t="s">
        <v>342</v>
      </c>
      <c r="K2982" s="73" t="s">
        <v>387</v>
      </c>
      <c r="L2982" s="73" t="s">
        <v>383</v>
      </c>
      <c r="M2982" s="73" t="s">
        <v>389</v>
      </c>
      <c r="O2982" s="73" t="s">
        <v>386</v>
      </c>
      <c r="P2982" s="73" t="s">
        <v>907</v>
      </c>
      <c r="Q2982" s="73" t="s">
        <v>928</v>
      </c>
      <c r="R2982" s="73" t="s">
        <v>53</v>
      </c>
      <c r="V2982" s="60" t="str">
        <f>W2982&amp;H2982</f>
        <v>LOUISE 029черный</v>
      </c>
      <c r="W2982" s="60" t="str">
        <f>_xlfn.LET(_xlpm.TextCell,TEXT(G2982,"###"),IF(_xlpm.TextCell&lt;&gt;"",IF(StyleSpaceSplit,IFERROR(IF(FIND(" ",_xlpm.TextCell)&gt;=1,MID(_xlpm.TextCell,1,FIND(" ",_xlpm.TextCell)-1),_xlpm.TextCell),_xlpm.TextCell),_xlpm.TextCell),""))</f>
        <v>LOUISE 029</v>
      </c>
      <c r="X2982" s="60" t="str">
        <f>IF(A2982&lt;&gt;"",IFERROR(IF(FIND(" ",G2982)&gt;=1,MID(G2982,FIND(" ",G2982)+1,LEN(G2982)),""),""),"")</f>
        <v>029</v>
      </c>
      <c r="AC2982" s="51">
        <f>IFERROR(VALUE(MID($C2982,1,2)),0)</f>
        <v>80</v>
      </c>
      <c r="AD2982" s="44">
        <f>IFERROR(VALUE(MID($C2982,4,3)),0)</f>
        <v>337</v>
      </c>
      <c r="AE2982" s="51">
        <f>VALUE(RIGHT("00"&amp;AC2982,2)&amp;RIGHT("000"&amp;AD2982,3))</f>
        <v>80337</v>
      </c>
    </row>
    <row r="2983" spans="1:31">
      <c r="A2983" s="60" t="str">
        <f>IF(G2983&amp;Q2983&lt;&gt;"",W2983&amp;Q2983,"")</f>
        <v>LOUISE 031grey</v>
      </c>
      <c r="B2983" s="60" t="str">
        <f>IF(C2983&lt;&gt;"",LEFT(C2983,9),"")</f>
        <v>80-338-08</v>
      </c>
      <c r="C2983" s="73" t="s">
        <v>1581</v>
      </c>
      <c r="D2983" s="73" t="s">
        <v>1582</v>
      </c>
      <c r="E2983" s="73" t="s">
        <v>931</v>
      </c>
      <c r="F2983" s="74">
        <v>0</v>
      </c>
      <c r="G2983" s="73" t="s">
        <v>1583</v>
      </c>
      <c r="H2983" s="73" t="s">
        <v>83</v>
      </c>
      <c r="I2983" s="73" t="s">
        <v>1332</v>
      </c>
      <c r="J2983" s="73" t="s">
        <v>340</v>
      </c>
      <c r="K2983" s="73" t="s">
        <v>387</v>
      </c>
      <c r="L2983" s="73" t="s">
        <v>383</v>
      </c>
      <c r="M2983" s="73" t="s">
        <v>389</v>
      </c>
      <c r="N2983" s="73" t="s">
        <v>44</v>
      </c>
      <c r="O2983" s="73" t="s">
        <v>386</v>
      </c>
      <c r="P2983" s="73" t="s">
        <v>907</v>
      </c>
      <c r="Q2983" s="73" t="s">
        <v>917</v>
      </c>
      <c r="R2983" s="73" t="s">
        <v>83</v>
      </c>
      <c r="V2983" s="60" t="str">
        <f>W2983&amp;H2983</f>
        <v>LOUISE 031серый</v>
      </c>
      <c r="W2983" s="60" t="str">
        <f>_xlfn.LET(_xlpm.TextCell,TEXT(G2983,"###"),IF(_xlpm.TextCell&lt;&gt;"",IF(StyleSpaceSplit,IFERROR(IF(FIND(" ",_xlpm.TextCell)&gt;=1,MID(_xlpm.TextCell,1,FIND(" ",_xlpm.TextCell)-1),_xlpm.TextCell),_xlpm.TextCell),_xlpm.TextCell),""))</f>
        <v>LOUISE 031</v>
      </c>
      <c r="X2983" s="60" t="str">
        <f>IF(A2983&lt;&gt;"",IFERROR(IF(FIND(" ",G2983)&gt;=1,MID(G2983,FIND(" ",G2983)+1,LEN(G2983)),""),""),"")</f>
        <v>031</v>
      </c>
      <c r="AC2983" s="51">
        <f>IFERROR(VALUE(MID($C2983,1,2)),0)</f>
        <v>80</v>
      </c>
      <c r="AD2983" s="44">
        <f>IFERROR(VALUE(MID($C2983,4,3)),0)</f>
        <v>338</v>
      </c>
      <c r="AE2983" s="51">
        <f>VALUE(RIGHT("00"&amp;AC2983,2)&amp;RIGHT("000"&amp;AD2983,3))</f>
        <v>80338</v>
      </c>
    </row>
    <row r="2984" spans="1:31">
      <c r="A2984" s="60" t="str">
        <f>IF(G2984&amp;Q2984&lt;&gt;"",W2984&amp;Q2984,"")</f>
        <v>LOUISE 031black</v>
      </c>
      <c r="B2984" s="60" t="str">
        <f>IF(C2984&lt;&gt;"",LEFT(C2984,9),"")</f>
        <v>80-338-09</v>
      </c>
      <c r="C2984" s="73" t="s">
        <v>3770</v>
      </c>
      <c r="D2984" s="73" t="s">
        <v>3771</v>
      </c>
      <c r="E2984" s="73" t="s">
        <v>931</v>
      </c>
      <c r="F2984" s="74">
        <v>0</v>
      </c>
      <c r="G2984" s="73" t="s">
        <v>1583</v>
      </c>
      <c r="H2984" s="73" t="s">
        <v>53</v>
      </c>
      <c r="I2984" s="73" t="s">
        <v>1328</v>
      </c>
      <c r="J2984" s="73" t="s">
        <v>340</v>
      </c>
      <c r="K2984" s="73" t="s">
        <v>382</v>
      </c>
      <c r="L2984" s="73" t="s">
        <v>383</v>
      </c>
      <c r="M2984" s="73" t="s">
        <v>389</v>
      </c>
      <c r="N2984" s="73" t="s">
        <v>44</v>
      </c>
      <c r="O2984" s="73" t="s">
        <v>386</v>
      </c>
      <c r="P2984" s="73" t="s">
        <v>907</v>
      </c>
      <c r="Q2984" s="73" t="s">
        <v>928</v>
      </c>
      <c r="R2984" s="73" t="s">
        <v>53</v>
      </c>
      <c r="V2984" s="60" t="str">
        <f>W2984&amp;H2984</f>
        <v>LOUISE 031черный</v>
      </c>
      <c r="W2984" s="60" t="str">
        <f>_xlfn.LET(_xlpm.TextCell,TEXT(G2984,"###"),IF(_xlpm.TextCell&lt;&gt;"",IF(StyleSpaceSplit,IFERROR(IF(FIND(" ",_xlpm.TextCell)&gt;=1,MID(_xlpm.TextCell,1,FIND(" ",_xlpm.TextCell)-1),_xlpm.TextCell),_xlpm.TextCell),_xlpm.TextCell),""))</f>
        <v>LOUISE 031</v>
      </c>
      <c r="X2984" s="60" t="str">
        <f>IF(A2984&lt;&gt;"",IFERROR(IF(FIND(" ",G2984)&gt;=1,MID(G2984,FIND(" ",G2984)+1,LEN(G2984)),""),""),"")</f>
        <v>031</v>
      </c>
      <c r="AC2984" s="51">
        <f>IFERROR(VALUE(MID($C2984,1,2)),0)</f>
        <v>80</v>
      </c>
      <c r="AD2984" s="44">
        <f>IFERROR(VALUE(MID($C2984,4,3)),0)</f>
        <v>338</v>
      </c>
      <c r="AE2984" s="51">
        <f>VALUE(RIGHT("00"&amp;AC2984,2)&amp;RIGHT("000"&amp;AD2984,3))</f>
        <v>80338</v>
      </c>
    </row>
    <row r="2985" spans="1:31">
      <c r="A2985" s="60" t="str">
        <f>IF(G2985&amp;Q2985&lt;&gt;"",W2985&amp;Q2985,"")</f>
        <v>LOUISE 038putty</v>
      </c>
      <c r="B2985" s="60" t="str">
        <f>IF(C2985&lt;&gt;"",LEFT(C2985,9),"")</f>
        <v>80-570-02</v>
      </c>
      <c r="C2985" s="73" t="s">
        <v>3776</v>
      </c>
      <c r="D2985" s="73" t="s">
        <v>3777</v>
      </c>
      <c r="E2985" s="73" t="s">
        <v>931</v>
      </c>
      <c r="F2985" s="74">
        <v>0</v>
      </c>
      <c r="G2985" s="73" t="s">
        <v>1947</v>
      </c>
      <c r="H2985" s="73" t="s">
        <v>63</v>
      </c>
      <c r="I2985" s="73" t="s">
        <v>1631</v>
      </c>
      <c r="J2985" s="73" t="s">
        <v>342</v>
      </c>
      <c r="K2985" s="73" t="s">
        <v>387</v>
      </c>
      <c r="L2985" s="73" t="s">
        <v>383</v>
      </c>
      <c r="M2985" s="73" t="s">
        <v>389</v>
      </c>
      <c r="N2985" s="73" t="s">
        <v>46</v>
      </c>
      <c r="O2985" s="73" t="s">
        <v>395</v>
      </c>
      <c r="P2985" s="73" t="s">
        <v>907</v>
      </c>
      <c r="Q2985" s="73" t="s">
        <v>1539</v>
      </c>
      <c r="R2985" s="73" t="s">
        <v>63</v>
      </c>
      <c r="V2985" s="60" t="str">
        <f>W2985&amp;H2985</f>
        <v>LOUISE 038бежевый</v>
      </c>
      <c r="W2985" s="60" t="str">
        <f>_xlfn.LET(_xlpm.TextCell,TEXT(G2985,"###"),IF(_xlpm.TextCell&lt;&gt;"",IF(StyleSpaceSplit,IFERROR(IF(FIND(" ",_xlpm.TextCell)&gt;=1,MID(_xlpm.TextCell,1,FIND(" ",_xlpm.TextCell)-1),_xlpm.TextCell),_xlpm.TextCell),_xlpm.TextCell),""))</f>
        <v>LOUISE 038</v>
      </c>
      <c r="X2985" s="60" t="str">
        <f>IF(A2985&lt;&gt;"",IFERROR(IF(FIND(" ",G2985)&gt;=1,MID(G2985,FIND(" ",G2985)+1,LEN(G2985)),""),""),"")</f>
        <v>038</v>
      </c>
      <c r="AC2985" s="51">
        <f>IFERROR(VALUE(MID($C2985,1,2)),0)</f>
        <v>80</v>
      </c>
      <c r="AD2985" s="44">
        <f>IFERROR(VALUE(MID($C2985,4,3)),0)</f>
        <v>570</v>
      </c>
      <c r="AE2985" s="51">
        <f>VALUE(RIGHT("00"&amp;AC2985,2)&amp;RIGHT("000"&amp;AD2985,3))</f>
        <v>80570</v>
      </c>
    </row>
    <row r="2986" spans="1:31">
      <c r="A2986" s="60" t="str">
        <f>IF(G2986&amp;Q2986&lt;&gt;"",W2986&amp;Q2986,"")</f>
        <v>LOUISE 038offwhite</v>
      </c>
      <c r="B2986" s="60" t="str">
        <f>IF(C2986&lt;&gt;"",LEFT(C2986,9),"")</f>
        <v>80-570-17</v>
      </c>
      <c r="C2986" s="73" t="s">
        <v>1945</v>
      </c>
      <c r="D2986" s="73" t="s">
        <v>1946</v>
      </c>
      <c r="E2986" s="73" t="s">
        <v>931</v>
      </c>
      <c r="F2986" s="74">
        <v>0</v>
      </c>
      <c r="G2986" s="73" t="s">
        <v>1947</v>
      </c>
      <c r="H2986" s="73" t="s">
        <v>57</v>
      </c>
      <c r="I2986" s="73" t="s">
        <v>1631</v>
      </c>
      <c r="J2986" s="73" t="s">
        <v>342</v>
      </c>
      <c r="K2986" s="73" t="s">
        <v>387</v>
      </c>
      <c r="L2986" s="73" t="s">
        <v>383</v>
      </c>
      <c r="M2986" s="73" t="s">
        <v>389</v>
      </c>
      <c r="N2986" s="73" t="s">
        <v>46</v>
      </c>
      <c r="O2986" s="73" t="s">
        <v>395</v>
      </c>
      <c r="P2986" s="73" t="s">
        <v>907</v>
      </c>
      <c r="Q2986" s="73" t="s">
        <v>1898</v>
      </c>
      <c r="R2986" s="73" t="s">
        <v>57</v>
      </c>
      <c r="V2986" s="60" t="str">
        <f>W2986&amp;H2986</f>
        <v>LOUISE 038белый</v>
      </c>
      <c r="W2986" s="60" t="str">
        <f>_xlfn.LET(_xlpm.TextCell,TEXT(G2986,"###"),IF(_xlpm.TextCell&lt;&gt;"",IF(StyleSpaceSplit,IFERROR(IF(FIND(" ",_xlpm.TextCell)&gt;=1,MID(_xlpm.TextCell,1,FIND(" ",_xlpm.TextCell)-1),_xlpm.TextCell),_xlpm.TextCell),_xlpm.TextCell),""))</f>
        <v>LOUISE 038</v>
      </c>
      <c r="X2986" s="60" t="str">
        <f>IF(A2986&lt;&gt;"",IFERROR(IF(FIND(" ",G2986)&gt;=1,MID(G2986,FIND(" ",G2986)+1,LEN(G2986)),""),""),"")</f>
        <v>038</v>
      </c>
      <c r="AC2986" s="51">
        <f>IFERROR(VALUE(MID($C2986,1,2)),0)</f>
        <v>80</v>
      </c>
      <c r="AD2986" s="44">
        <f>IFERROR(VALUE(MID($C2986,4,3)),0)</f>
        <v>570</v>
      </c>
      <c r="AE2986" s="51">
        <f>VALUE(RIGHT("00"&amp;AC2986,2)&amp;RIGHT("000"&amp;AD2986,3))</f>
        <v>80570</v>
      </c>
    </row>
    <row r="2987" spans="1:31">
      <c r="A2987" s="60" t="str">
        <f>IF(G2987&amp;Q2987&lt;&gt;"",W2987&amp;Q2987,"")</f>
        <v>LOUISE 038grey</v>
      </c>
      <c r="B2987" s="60" t="str">
        <f>IF(C2987&lt;&gt;"",LEFT(C2987,9),"")</f>
        <v>80-570-08</v>
      </c>
      <c r="C2987" s="73" t="s">
        <v>3774</v>
      </c>
      <c r="D2987" s="73" t="s">
        <v>3775</v>
      </c>
      <c r="E2987" s="73" t="s">
        <v>931</v>
      </c>
      <c r="F2987" s="74">
        <v>0</v>
      </c>
      <c r="G2987" s="73" t="s">
        <v>1947</v>
      </c>
      <c r="H2987" s="73" t="s">
        <v>83</v>
      </c>
      <c r="I2987" s="73" t="s">
        <v>1631</v>
      </c>
      <c r="J2987" s="73" t="s">
        <v>342</v>
      </c>
      <c r="K2987" s="73" t="s">
        <v>387</v>
      </c>
      <c r="L2987" s="73" t="s">
        <v>383</v>
      </c>
      <c r="M2987" s="73" t="s">
        <v>389</v>
      </c>
      <c r="N2987" s="73" t="s">
        <v>46</v>
      </c>
      <c r="O2987" s="73" t="s">
        <v>394</v>
      </c>
      <c r="P2987" s="73" t="s">
        <v>907</v>
      </c>
      <c r="Q2987" s="73" t="s">
        <v>917</v>
      </c>
      <c r="R2987" s="73" t="s">
        <v>83</v>
      </c>
      <c r="V2987" s="60" t="str">
        <f>W2987&amp;H2987</f>
        <v>LOUISE 038серый</v>
      </c>
      <c r="W2987" s="60" t="str">
        <f>_xlfn.LET(_xlpm.TextCell,TEXT(G2987,"###"),IF(_xlpm.TextCell&lt;&gt;"",IF(StyleSpaceSplit,IFERROR(IF(FIND(" ",_xlpm.TextCell)&gt;=1,MID(_xlpm.TextCell,1,FIND(" ",_xlpm.TextCell)-1),_xlpm.TextCell),_xlpm.TextCell),_xlpm.TextCell),""))</f>
        <v>LOUISE 038</v>
      </c>
      <c r="X2987" s="60" t="str">
        <f>IF(A2987&lt;&gt;"",IFERROR(IF(FIND(" ",G2987)&gt;=1,MID(G2987,FIND(" ",G2987)+1,LEN(G2987)),""),""),"")</f>
        <v>038</v>
      </c>
      <c r="AC2987" s="51">
        <f>IFERROR(VALUE(MID($C2987,1,2)),0)</f>
        <v>80</v>
      </c>
      <c r="AD2987" s="44">
        <f>IFERROR(VALUE(MID($C2987,4,3)),0)</f>
        <v>570</v>
      </c>
      <c r="AE2987" s="51">
        <f>VALUE(RIGHT("00"&amp;AC2987,2)&amp;RIGHT("000"&amp;AD2987,3))</f>
        <v>80570</v>
      </c>
    </row>
    <row r="2988" spans="1:31">
      <c r="A2988" s="60" t="str">
        <f>IF(G2988&amp;Q2988&lt;&gt;"",W2988&amp;Q2988,"")</f>
        <v>LOUISE 038black</v>
      </c>
      <c r="B2988" s="60" t="str">
        <f>IF(C2988&lt;&gt;"",LEFT(C2988,9),"")</f>
        <v>80-570-09</v>
      </c>
      <c r="C2988" s="73" t="s">
        <v>3772</v>
      </c>
      <c r="D2988" s="73" t="s">
        <v>3773</v>
      </c>
      <c r="E2988" s="73" t="s">
        <v>931</v>
      </c>
      <c r="F2988" s="74">
        <v>0</v>
      </c>
      <c r="G2988" s="73" t="s">
        <v>1947</v>
      </c>
      <c r="H2988" s="73" t="s">
        <v>53</v>
      </c>
      <c r="I2988" s="73" t="s">
        <v>1631</v>
      </c>
      <c r="J2988" s="73" t="s">
        <v>342</v>
      </c>
      <c r="K2988" s="73" t="s">
        <v>387</v>
      </c>
      <c r="L2988" s="73" t="s">
        <v>383</v>
      </c>
      <c r="M2988" s="73" t="s">
        <v>389</v>
      </c>
      <c r="N2988" s="73" t="s">
        <v>46</v>
      </c>
      <c r="O2988" s="73" t="s">
        <v>395</v>
      </c>
      <c r="P2988" s="73" t="s">
        <v>907</v>
      </c>
      <c r="Q2988" s="73" t="s">
        <v>928</v>
      </c>
      <c r="R2988" s="73" t="s">
        <v>53</v>
      </c>
      <c r="V2988" s="60" t="str">
        <f>W2988&amp;H2988</f>
        <v>LOUISE 038черный</v>
      </c>
      <c r="W2988" s="60" t="str">
        <f>_xlfn.LET(_xlpm.TextCell,TEXT(G2988,"###"),IF(_xlpm.TextCell&lt;&gt;"",IF(StyleSpaceSplit,IFERROR(IF(FIND(" ",_xlpm.TextCell)&gt;=1,MID(_xlpm.TextCell,1,FIND(" ",_xlpm.TextCell)-1),_xlpm.TextCell),_xlpm.TextCell),_xlpm.TextCell),""))</f>
        <v>LOUISE 038</v>
      </c>
      <c r="X2988" s="60" t="str">
        <f>IF(A2988&lt;&gt;"",IFERROR(IF(FIND(" ",G2988)&gt;=1,MID(G2988,FIND(" ",G2988)+1,LEN(G2988)),""),""),"")</f>
        <v>038</v>
      </c>
      <c r="AC2988" s="51">
        <f>IFERROR(VALUE(MID($C2988,1,2)),0)</f>
        <v>80</v>
      </c>
      <c r="AD2988" s="44">
        <f>IFERROR(VALUE(MID($C2988,4,3)),0)</f>
        <v>570</v>
      </c>
      <c r="AE2988" s="51">
        <f>VALUE(RIGHT("00"&amp;AC2988,2)&amp;RIGHT("000"&amp;AD2988,3))</f>
        <v>80570</v>
      </c>
    </row>
    <row r="2989" spans="1:31">
      <c r="A2989" s="60" t="str">
        <f>IF(G2989&amp;Q2989&lt;&gt;"",W2989&amp;Q2989,"")</f>
        <v>LOUISE 039offwhite</v>
      </c>
      <c r="B2989" s="60" t="str">
        <f>IF(C2989&lt;&gt;"",LEFT(C2989,9),"")</f>
        <v>80-571-17</v>
      </c>
      <c r="C2989" s="73" t="s">
        <v>3780</v>
      </c>
      <c r="D2989" s="73" t="s">
        <v>3781</v>
      </c>
      <c r="E2989" s="73" t="s">
        <v>931</v>
      </c>
      <c r="F2989" s="74">
        <v>0</v>
      </c>
      <c r="G2989" s="73" t="s">
        <v>1950</v>
      </c>
      <c r="H2989" s="73" t="s">
        <v>57</v>
      </c>
      <c r="I2989" s="73" t="s">
        <v>1631</v>
      </c>
      <c r="J2989" s="73" t="s">
        <v>342</v>
      </c>
      <c r="K2989" s="73" t="s">
        <v>387</v>
      </c>
      <c r="L2989" s="73" t="s">
        <v>383</v>
      </c>
      <c r="M2989" s="73" t="s">
        <v>389</v>
      </c>
      <c r="N2989" s="73" t="s">
        <v>46</v>
      </c>
      <c r="O2989" s="73" t="s">
        <v>395</v>
      </c>
      <c r="P2989" s="73" t="s">
        <v>907</v>
      </c>
      <c r="Q2989" s="73" t="s">
        <v>1898</v>
      </c>
      <c r="R2989" s="73" t="s">
        <v>57</v>
      </c>
      <c r="V2989" s="60" t="str">
        <f>W2989&amp;H2989</f>
        <v>LOUISE 039белый</v>
      </c>
      <c r="W2989" s="60" t="str">
        <f>_xlfn.LET(_xlpm.TextCell,TEXT(G2989,"###"),IF(_xlpm.TextCell&lt;&gt;"",IF(StyleSpaceSplit,IFERROR(IF(FIND(" ",_xlpm.TextCell)&gt;=1,MID(_xlpm.TextCell,1,FIND(" ",_xlpm.TextCell)-1),_xlpm.TextCell),_xlpm.TextCell),_xlpm.TextCell),""))</f>
        <v>LOUISE 039</v>
      </c>
      <c r="X2989" s="60" t="str">
        <f>IF(A2989&lt;&gt;"",IFERROR(IF(FIND(" ",G2989)&gt;=1,MID(G2989,FIND(" ",G2989)+1,LEN(G2989)),""),""),"")</f>
        <v>039</v>
      </c>
      <c r="AC2989" s="51">
        <f>IFERROR(VALUE(MID($C2989,1,2)),0)</f>
        <v>80</v>
      </c>
      <c r="AD2989" s="44">
        <f>IFERROR(VALUE(MID($C2989,4,3)),0)</f>
        <v>571</v>
      </c>
      <c r="AE2989" s="51">
        <f>VALUE(RIGHT("00"&amp;AC2989,2)&amp;RIGHT("000"&amp;AD2989,3))</f>
        <v>80571</v>
      </c>
    </row>
    <row r="2990" spans="1:31">
      <c r="A2990" s="60" t="str">
        <f>IF(G2990&amp;Q2990&lt;&gt;"",W2990&amp;Q2990,"")</f>
        <v>LOUISE 039taupe</v>
      </c>
      <c r="B2990" s="60" t="str">
        <f>IF(C2990&lt;&gt;"",LEFT(C2990,9),"")</f>
        <v>80-571-15</v>
      </c>
      <c r="C2990" s="73" t="s">
        <v>1948</v>
      </c>
      <c r="D2990" s="73" t="s">
        <v>1949</v>
      </c>
      <c r="E2990" s="73" t="s">
        <v>931</v>
      </c>
      <c r="F2990" s="74">
        <v>0</v>
      </c>
      <c r="G2990" s="73" t="s">
        <v>1950</v>
      </c>
      <c r="H2990" s="73" t="s">
        <v>226</v>
      </c>
      <c r="I2990" s="73" t="s">
        <v>1631</v>
      </c>
      <c r="J2990" s="73" t="s">
        <v>342</v>
      </c>
      <c r="K2990" s="73" t="s">
        <v>387</v>
      </c>
      <c r="L2990" s="73" t="s">
        <v>383</v>
      </c>
      <c r="M2990" s="73" t="s">
        <v>389</v>
      </c>
      <c r="O2990" s="73" t="s">
        <v>386</v>
      </c>
      <c r="P2990" s="73" t="s">
        <v>907</v>
      </c>
      <c r="Q2990" s="73" t="s">
        <v>1291</v>
      </c>
      <c r="R2990" s="73" t="s">
        <v>86</v>
      </c>
      <c r="V2990" s="60" t="str">
        <f>W2990&amp;H2990</f>
        <v>LOUISE 039светло-коричневый</v>
      </c>
      <c r="W2990" s="60" t="str">
        <f>_xlfn.LET(_xlpm.TextCell,TEXT(G2990,"###"),IF(_xlpm.TextCell&lt;&gt;"",IF(StyleSpaceSplit,IFERROR(IF(FIND(" ",_xlpm.TextCell)&gt;=1,MID(_xlpm.TextCell,1,FIND(" ",_xlpm.TextCell)-1),_xlpm.TextCell),_xlpm.TextCell),_xlpm.TextCell),""))</f>
        <v>LOUISE 039</v>
      </c>
      <c r="X2990" s="60" t="str">
        <f>IF(A2990&lt;&gt;"",IFERROR(IF(FIND(" ",G2990)&gt;=1,MID(G2990,FIND(" ",G2990)+1,LEN(G2990)),""),""),"")</f>
        <v>039</v>
      </c>
      <c r="AC2990" s="51">
        <f>IFERROR(VALUE(MID($C2990,1,2)),0)</f>
        <v>80</v>
      </c>
      <c r="AD2990" s="44">
        <f>IFERROR(VALUE(MID($C2990,4,3)),0)</f>
        <v>571</v>
      </c>
      <c r="AE2990" s="51">
        <f>VALUE(RIGHT("00"&amp;AC2990,2)&amp;RIGHT("000"&amp;AD2990,3))</f>
        <v>80571</v>
      </c>
    </row>
    <row r="2991" spans="1:31">
      <c r="A2991" s="60" t="str">
        <f>IF(G2991&amp;Q2991&lt;&gt;"",W2991&amp;Q2991,"")</f>
        <v>LOUISE 039black</v>
      </c>
      <c r="B2991" s="60" t="str">
        <f>IF(C2991&lt;&gt;"",LEFT(C2991,9),"")</f>
        <v>80-571-09</v>
      </c>
      <c r="C2991" s="73" t="s">
        <v>3778</v>
      </c>
      <c r="D2991" s="73" t="s">
        <v>3779</v>
      </c>
      <c r="E2991" s="73" t="s">
        <v>931</v>
      </c>
      <c r="F2991" s="74">
        <v>0</v>
      </c>
      <c r="G2991" s="73" t="s">
        <v>1950</v>
      </c>
      <c r="H2991" s="73" t="s">
        <v>53</v>
      </c>
      <c r="I2991" s="73" t="s">
        <v>1631</v>
      </c>
      <c r="J2991" s="73" t="s">
        <v>342</v>
      </c>
      <c r="K2991" s="73" t="s">
        <v>387</v>
      </c>
      <c r="L2991" s="73" t="s">
        <v>383</v>
      </c>
      <c r="M2991" s="73" t="s">
        <v>389</v>
      </c>
      <c r="N2991" s="73" t="s">
        <v>46</v>
      </c>
      <c r="O2991" s="73" t="s">
        <v>395</v>
      </c>
      <c r="P2991" s="73" t="s">
        <v>907</v>
      </c>
      <c r="Q2991" s="73" t="s">
        <v>928</v>
      </c>
      <c r="R2991" s="73" t="s">
        <v>53</v>
      </c>
      <c r="V2991" s="60" t="str">
        <f>W2991&amp;H2991</f>
        <v>LOUISE 039черный</v>
      </c>
      <c r="W2991" s="60" t="str">
        <f>_xlfn.LET(_xlpm.TextCell,TEXT(G2991,"###"),IF(_xlpm.TextCell&lt;&gt;"",IF(StyleSpaceSplit,IFERROR(IF(FIND(" ",_xlpm.TextCell)&gt;=1,MID(_xlpm.TextCell,1,FIND(" ",_xlpm.TextCell)-1),_xlpm.TextCell),_xlpm.TextCell),_xlpm.TextCell),""))</f>
        <v>LOUISE 039</v>
      </c>
      <c r="X2991" s="60" t="str">
        <f>IF(A2991&lt;&gt;"",IFERROR(IF(FIND(" ",G2991)&gt;=1,MID(G2991,FIND(" ",G2991)+1,LEN(G2991)),""),""),"")</f>
        <v>039</v>
      </c>
      <c r="AC2991" s="51">
        <f>IFERROR(VALUE(MID($C2991,1,2)),0)</f>
        <v>80</v>
      </c>
      <c r="AD2991" s="44">
        <f>IFERROR(VALUE(MID($C2991,4,3)),0)</f>
        <v>571</v>
      </c>
      <c r="AE2991" s="51">
        <f>VALUE(RIGHT("00"&amp;AC2991,2)&amp;RIGHT("000"&amp;AD2991,3))</f>
        <v>80571</v>
      </c>
    </row>
    <row r="2992" spans="1:31">
      <c r="A2992" s="60" t="str">
        <f>IF(G2992&amp;Q2992&lt;&gt;"",W2992&amp;Q2992,"")</f>
        <v>LOUISE 041putty</v>
      </c>
      <c r="B2992" s="60" t="str">
        <f>IF(C2992&lt;&gt;"",LEFT(C2992,9),"")</f>
        <v>80-572-02</v>
      </c>
      <c r="C2992" s="73" t="s">
        <v>3784</v>
      </c>
      <c r="D2992" s="73" t="s">
        <v>3785</v>
      </c>
      <c r="E2992" s="73" t="s">
        <v>931</v>
      </c>
      <c r="F2992" s="74">
        <v>0</v>
      </c>
      <c r="G2992" s="73" t="s">
        <v>1953</v>
      </c>
      <c r="H2992" s="73" t="s">
        <v>63</v>
      </c>
      <c r="I2992" s="73" t="s">
        <v>1631</v>
      </c>
      <c r="J2992" s="73" t="s">
        <v>342</v>
      </c>
      <c r="K2992" s="73" t="s">
        <v>387</v>
      </c>
      <c r="L2992" s="73" t="s">
        <v>383</v>
      </c>
      <c r="M2992" s="73" t="s">
        <v>389</v>
      </c>
      <c r="N2992" s="73" t="s">
        <v>46</v>
      </c>
      <c r="O2992" s="73" t="s">
        <v>394</v>
      </c>
      <c r="P2992" s="73" t="s">
        <v>907</v>
      </c>
      <c r="Q2992" s="73" t="s">
        <v>1539</v>
      </c>
      <c r="R2992" s="73" t="s">
        <v>63</v>
      </c>
      <c r="V2992" s="60" t="str">
        <f>W2992&amp;H2992</f>
        <v>LOUISE 041бежевый</v>
      </c>
      <c r="W2992" s="60" t="str">
        <f>_xlfn.LET(_xlpm.TextCell,TEXT(G2992,"###"),IF(_xlpm.TextCell&lt;&gt;"",IF(StyleSpaceSplit,IFERROR(IF(FIND(" ",_xlpm.TextCell)&gt;=1,MID(_xlpm.TextCell,1,FIND(" ",_xlpm.TextCell)-1),_xlpm.TextCell),_xlpm.TextCell),_xlpm.TextCell),""))</f>
        <v>LOUISE 041</v>
      </c>
      <c r="X2992" s="60" t="str">
        <f>IF(A2992&lt;&gt;"",IFERROR(IF(FIND(" ",G2992)&gt;=1,MID(G2992,FIND(" ",G2992)+1,LEN(G2992)),""),""),"")</f>
        <v>041</v>
      </c>
      <c r="AC2992" s="51">
        <f>IFERROR(VALUE(MID($C2992,1,2)),0)</f>
        <v>80</v>
      </c>
      <c r="AD2992" s="44">
        <f>IFERROR(VALUE(MID($C2992,4,3)),0)</f>
        <v>572</v>
      </c>
      <c r="AE2992" s="51">
        <f>VALUE(RIGHT("00"&amp;AC2992,2)&amp;RIGHT("000"&amp;AD2992,3))</f>
        <v>80572</v>
      </c>
    </row>
    <row r="2993" spans="1:31">
      <c r="A2993" s="60" t="str">
        <f>IF(G2993&amp;Q2993&lt;&gt;"",W2993&amp;Q2993,"")</f>
        <v>LOUISE 041offwhite</v>
      </c>
      <c r="B2993" s="60" t="str">
        <f>IF(C2993&lt;&gt;"",LEFT(C2993,9),"")</f>
        <v>80-572-17</v>
      </c>
      <c r="C2993" s="73" t="s">
        <v>3782</v>
      </c>
      <c r="D2993" s="73" t="s">
        <v>3783</v>
      </c>
      <c r="E2993" s="73" t="s">
        <v>931</v>
      </c>
      <c r="F2993" s="74">
        <v>0</v>
      </c>
      <c r="G2993" s="73" t="s">
        <v>1953</v>
      </c>
      <c r="H2993" s="73" t="s">
        <v>57</v>
      </c>
      <c r="I2993" s="73" t="s">
        <v>1631</v>
      </c>
      <c r="J2993" s="73" t="s">
        <v>342</v>
      </c>
      <c r="K2993" s="73" t="s">
        <v>387</v>
      </c>
      <c r="L2993" s="73" t="s">
        <v>383</v>
      </c>
      <c r="M2993" s="73" t="s">
        <v>389</v>
      </c>
      <c r="N2993" s="73" t="s">
        <v>46</v>
      </c>
      <c r="O2993" s="73" t="s">
        <v>394</v>
      </c>
      <c r="P2993" s="73" t="s">
        <v>907</v>
      </c>
      <c r="Q2993" s="73" t="s">
        <v>1898</v>
      </c>
      <c r="R2993" s="73" t="s">
        <v>57</v>
      </c>
      <c r="V2993" s="60" t="str">
        <f>W2993&amp;H2993</f>
        <v>LOUISE 041белый</v>
      </c>
      <c r="W2993" s="60" t="str">
        <f>_xlfn.LET(_xlpm.TextCell,TEXT(G2993,"###"),IF(_xlpm.TextCell&lt;&gt;"",IF(StyleSpaceSplit,IFERROR(IF(FIND(" ",_xlpm.TextCell)&gt;=1,MID(_xlpm.TextCell,1,FIND(" ",_xlpm.TextCell)-1),_xlpm.TextCell),_xlpm.TextCell),_xlpm.TextCell),""))</f>
        <v>LOUISE 041</v>
      </c>
      <c r="X2993" s="60" t="str">
        <f>IF(A2993&lt;&gt;"",IFERROR(IF(FIND(" ",G2993)&gt;=1,MID(G2993,FIND(" ",G2993)+1,LEN(G2993)),""),""),"")</f>
        <v>041</v>
      </c>
      <c r="AC2993" s="51">
        <f>IFERROR(VALUE(MID($C2993,1,2)),0)</f>
        <v>80</v>
      </c>
      <c r="AD2993" s="44">
        <f>IFERROR(VALUE(MID($C2993,4,3)),0)</f>
        <v>572</v>
      </c>
      <c r="AE2993" s="51">
        <f>VALUE(RIGHT("00"&amp;AC2993,2)&amp;RIGHT("000"&amp;AD2993,3))</f>
        <v>80572</v>
      </c>
    </row>
    <row r="2994" spans="1:31">
      <c r="A2994" s="60" t="str">
        <f>IF(G2994&amp;Q2994&lt;&gt;"",W2994&amp;Q2994,"")</f>
        <v>LOUISE 041black</v>
      </c>
      <c r="B2994" s="60" t="str">
        <f>IF(C2994&lt;&gt;"",LEFT(C2994,9),"")</f>
        <v>80-572-09</v>
      </c>
      <c r="C2994" s="73" t="s">
        <v>1951</v>
      </c>
      <c r="D2994" s="73" t="s">
        <v>1952</v>
      </c>
      <c r="E2994" s="73" t="s">
        <v>931</v>
      </c>
      <c r="F2994" s="74">
        <v>0</v>
      </c>
      <c r="G2994" s="73" t="s">
        <v>1953</v>
      </c>
      <c r="H2994" s="73" t="s">
        <v>53</v>
      </c>
      <c r="I2994" s="73" t="s">
        <v>1631</v>
      </c>
      <c r="J2994" s="73" t="s">
        <v>342</v>
      </c>
      <c r="K2994" s="73" t="s">
        <v>387</v>
      </c>
      <c r="L2994" s="73" t="s">
        <v>383</v>
      </c>
      <c r="M2994" s="73" t="s">
        <v>389</v>
      </c>
      <c r="N2994" s="73" t="s">
        <v>46</v>
      </c>
      <c r="O2994" s="73" t="s">
        <v>394</v>
      </c>
      <c r="P2994" s="73" t="s">
        <v>907</v>
      </c>
      <c r="Q2994" s="73" t="s">
        <v>928</v>
      </c>
      <c r="R2994" s="73" t="s">
        <v>53</v>
      </c>
      <c r="V2994" s="60" t="str">
        <f>W2994&amp;H2994</f>
        <v>LOUISE 041черный</v>
      </c>
      <c r="W2994" s="60" t="str">
        <f>_xlfn.LET(_xlpm.TextCell,TEXT(G2994,"###"),IF(_xlpm.TextCell&lt;&gt;"",IF(StyleSpaceSplit,IFERROR(IF(FIND(" ",_xlpm.TextCell)&gt;=1,MID(_xlpm.TextCell,1,FIND(" ",_xlpm.TextCell)-1),_xlpm.TextCell),_xlpm.TextCell),_xlpm.TextCell),""))</f>
        <v>LOUISE 041</v>
      </c>
      <c r="X2994" s="60" t="str">
        <f>IF(A2994&lt;&gt;"",IFERROR(IF(FIND(" ",G2994)&gt;=1,MID(G2994,FIND(" ",G2994)+1,LEN(G2994)),""),""),"")</f>
        <v>041</v>
      </c>
      <c r="AC2994" s="51">
        <f>IFERROR(VALUE(MID($C2994,1,2)),0)</f>
        <v>80</v>
      </c>
      <c r="AD2994" s="44">
        <f>IFERROR(VALUE(MID($C2994,4,3)),0)</f>
        <v>572</v>
      </c>
      <c r="AE2994" s="51">
        <f>VALUE(RIGHT("00"&amp;AC2994,2)&amp;RIGHT("000"&amp;AD2994,3))</f>
        <v>80572</v>
      </c>
    </row>
    <row r="2995" spans="1:31">
      <c r="A2995" s="60" t="str">
        <f>IF(G2995&amp;Q2995&lt;&gt;"",W2995&amp;Q2995,"")</f>
        <v>LOUISE 048white</v>
      </c>
      <c r="B2995" s="60" t="str">
        <f>IF(C2995&lt;&gt;"",LEFT(C2995,9),"")</f>
        <v>80-573-17</v>
      </c>
      <c r="C2995" s="73" t="s">
        <v>1954</v>
      </c>
      <c r="D2995" s="73" t="s">
        <v>1955</v>
      </c>
      <c r="E2995" s="73" t="s">
        <v>931</v>
      </c>
      <c r="F2995" s="74">
        <v>0</v>
      </c>
      <c r="G2995" s="73" t="s">
        <v>1956</v>
      </c>
      <c r="H2995" s="73" t="s">
        <v>57</v>
      </c>
      <c r="I2995" s="73" t="s">
        <v>1332</v>
      </c>
      <c r="J2995" s="73" t="s">
        <v>342</v>
      </c>
      <c r="K2995" s="73" t="s">
        <v>387</v>
      </c>
      <c r="L2995" s="73" t="s">
        <v>383</v>
      </c>
      <c r="M2995" s="73" t="s">
        <v>389</v>
      </c>
      <c r="O2995" s="73" t="s">
        <v>386</v>
      </c>
      <c r="P2995" s="73" t="s">
        <v>907</v>
      </c>
      <c r="Q2995" s="73" t="s">
        <v>908</v>
      </c>
      <c r="R2995" s="73" t="s">
        <v>57</v>
      </c>
      <c r="V2995" s="60" t="str">
        <f>W2995&amp;H2995</f>
        <v>LOUISE 048белый</v>
      </c>
      <c r="W2995" s="60" t="str">
        <f>_xlfn.LET(_xlpm.TextCell,TEXT(G2995,"###"),IF(_xlpm.TextCell&lt;&gt;"",IF(StyleSpaceSplit,IFERROR(IF(FIND(" ",_xlpm.TextCell)&gt;=1,MID(_xlpm.TextCell,1,FIND(" ",_xlpm.TextCell)-1),_xlpm.TextCell),_xlpm.TextCell),_xlpm.TextCell),""))</f>
        <v>LOUISE 048</v>
      </c>
      <c r="X2995" s="60" t="str">
        <f>IF(A2995&lt;&gt;"",IFERROR(IF(FIND(" ",G2995)&gt;=1,MID(G2995,FIND(" ",G2995)+1,LEN(G2995)),""),""),"")</f>
        <v>048</v>
      </c>
      <c r="AC2995" s="51">
        <f>IFERROR(VALUE(MID($C2995,1,2)),0)</f>
        <v>80</v>
      </c>
      <c r="AD2995" s="44">
        <f>IFERROR(VALUE(MID($C2995,4,3)),0)</f>
        <v>573</v>
      </c>
      <c r="AE2995" s="51">
        <f>VALUE(RIGHT("00"&amp;AC2995,2)&amp;RIGHT("000"&amp;AD2995,3))</f>
        <v>80573</v>
      </c>
    </row>
    <row r="2996" spans="1:31">
      <c r="A2996" s="60" t="str">
        <f>IF(G2996&amp;Q2996&lt;&gt;"",W2996&amp;Q2996,"")</f>
        <v>LOUISE 050white</v>
      </c>
      <c r="B2996" s="60" t="str">
        <f>IF(C2996&lt;&gt;"",LEFT(C2996,9),"")</f>
        <v>80-894-17</v>
      </c>
      <c r="C2996" s="73" t="s">
        <v>5223</v>
      </c>
      <c r="D2996" s="73" t="s">
        <v>5224</v>
      </c>
      <c r="E2996" s="73" t="s">
        <v>931</v>
      </c>
      <c r="F2996" s="74">
        <v>0</v>
      </c>
      <c r="G2996" s="73" t="s">
        <v>5225</v>
      </c>
      <c r="H2996" s="73" t="s">
        <v>57</v>
      </c>
      <c r="I2996" s="73" t="s">
        <v>1631</v>
      </c>
      <c r="J2996" s="73" t="s">
        <v>340</v>
      </c>
      <c r="K2996" s="73" t="s">
        <v>382</v>
      </c>
      <c r="L2996" s="73" t="s">
        <v>383</v>
      </c>
      <c r="M2996" s="73" t="s">
        <v>389</v>
      </c>
      <c r="O2996" s="73" t="s">
        <v>386</v>
      </c>
      <c r="P2996" s="73" t="s">
        <v>907</v>
      </c>
      <c r="Q2996" s="73" t="s">
        <v>908</v>
      </c>
      <c r="R2996" s="73" t="s">
        <v>57</v>
      </c>
      <c r="V2996" s="60" t="str">
        <f>W2996&amp;H2996</f>
        <v>LOUISE 050белый</v>
      </c>
      <c r="W2996" s="60" t="str">
        <f>_xlfn.LET(_xlpm.TextCell,TEXT(G2996,"###"),IF(_xlpm.TextCell&lt;&gt;"",IF(StyleSpaceSplit,IFERROR(IF(FIND(" ",_xlpm.TextCell)&gt;=1,MID(_xlpm.TextCell,1,FIND(" ",_xlpm.TextCell)-1),_xlpm.TextCell),_xlpm.TextCell),_xlpm.TextCell),""))</f>
        <v>LOUISE 050</v>
      </c>
      <c r="X2996" s="60" t="str">
        <f>IF(A2996&lt;&gt;"",IFERROR(IF(FIND(" ",G2996)&gt;=1,MID(G2996,FIND(" ",G2996)+1,LEN(G2996)),""),""),"")</f>
        <v>050</v>
      </c>
      <c r="AC2996" s="51">
        <f>IFERROR(VALUE(MID($C2996,1,2)),0)</f>
        <v>80</v>
      </c>
      <c r="AD2996" s="44">
        <f>IFERROR(VALUE(MID($C2996,4,3)),0)</f>
        <v>894</v>
      </c>
      <c r="AE2996" s="51">
        <f>VALUE(RIGHT("00"&amp;AC2996,2)&amp;RIGHT("000"&amp;AD2996,3))</f>
        <v>80894</v>
      </c>
    </row>
    <row r="2997" spans="1:31">
      <c r="A2997" s="60" t="str">
        <f>IF(G2997&amp;Q2997&lt;&gt;"",W2997&amp;Q2997,"")</f>
        <v>LOUISE 065blue</v>
      </c>
      <c r="B2997" s="60" t="str">
        <f>IF(C2997&lt;&gt;"",LEFT(C2997,9),"")</f>
        <v>80-895-06</v>
      </c>
      <c r="C2997" s="73" t="s">
        <v>5226</v>
      </c>
      <c r="D2997" s="73" t="s">
        <v>5227</v>
      </c>
      <c r="E2997" s="73" t="s">
        <v>931</v>
      </c>
      <c r="F2997" s="74">
        <v>0</v>
      </c>
      <c r="G2997" s="73" t="s">
        <v>5228</v>
      </c>
      <c r="H2997" s="73" t="s">
        <v>71</v>
      </c>
      <c r="I2997" s="73" t="s">
        <v>1631</v>
      </c>
      <c r="J2997" s="73" t="s">
        <v>342</v>
      </c>
      <c r="K2997" s="73" t="s">
        <v>382</v>
      </c>
      <c r="L2997" s="73" t="s">
        <v>383</v>
      </c>
      <c r="M2997" s="73" t="s">
        <v>389</v>
      </c>
      <c r="O2997" s="73" t="s">
        <v>394</v>
      </c>
      <c r="P2997" s="73" t="s">
        <v>907</v>
      </c>
      <c r="Q2997" s="73" t="s">
        <v>932</v>
      </c>
      <c r="R2997" s="73" t="s">
        <v>71</v>
      </c>
      <c r="V2997" s="60" t="str">
        <f>W2997&amp;H2997</f>
        <v>LOUISE 065синий</v>
      </c>
      <c r="W2997" s="60" t="str">
        <f>_xlfn.LET(_xlpm.TextCell,TEXT(G2997,"###"),IF(_xlpm.TextCell&lt;&gt;"",IF(StyleSpaceSplit,IFERROR(IF(FIND(" ",_xlpm.TextCell)&gt;=1,MID(_xlpm.TextCell,1,FIND(" ",_xlpm.TextCell)-1),_xlpm.TextCell),_xlpm.TextCell),_xlpm.TextCell),""))</f>
        <v>LOUISE 065</v>
      </c>
      <c r="X2997" s="60" t="str">
        <f>IF(A2997&lt;&gt;"",IFERROR(IF(FIND(" ",G2997)&gt;=1,MID(G2997,FIND(" ",G2997)+1,LEN(G2997)),""),""),"")</f>
        <v>065</v>
      </c>
      <c r="AC2997" s="51">
        <f>IFERROR(VALUE(MID($C2997,1,2)),0)</f>
        <v>80</v>
      </c>
      <c r="AD2997" s="44">
        <f>IFERROR(VALUE(MID($C2997,4,3)),0)</f>
        <v>895</v>
      </c>
      <c r="AE2997" s="51">
        <f>VALUE(RIGHT("00"&amp;AC2997,2)&amp;RIGHT("000"&amp;AD2997,3))</f>
        <v>80895</v>
      </c>
    </row>
    <row r="2998" spans="1:31">
      <c r="A2998" s="60" t="str">
        <f>IF(G2998&amp;Q2998&lt;&gt;"",W2998&amp;Q2998,"")</f>
        <v>LOUISE 070black</v>
      </c>
      <c r="B2998" s="60" t="str">
        <f>IF(C2998&lt;&gt;"",LEFT(C2998,9),"")</f>
        <v>80-896-09</v>
      </c>
      <c r="C2998" s="73" t="s">
        <v>5229</v>
      </c>
      <c r="D2998" s="73" t="s">
        <v>5230</v>
      </c>
      <c r="E2998" s="73" t="s">
        <v>931</v>
      </c>
      <c r="F2998" s="74">
        <v>0</v>
      </c>
      <c r="G2998" s="73" t="s">
        <v>5231</v>
      </c>
      <c r="H2998" s="73" t="s">
        <v>53</v>
      </c>
      <c r="I2998" s="73" t="s">
        <v>1631</v>
      </c>
      <c r="J2998" s="73" t="s">
        <v>342</v>
      </c>
      <c r="K2998" s="73" t="s">
        <v>387</v>
      </c>
      <c r="L2998" s="73" t="s">
        <v>383</v>
      </c>
      <c r="M2998" s="73" t="s">
        <v>389</v>
      </c>
      <c r="O2998" s="73" t="s">
        <v>394</v>
      </c>
      <c r="P2998" s="73" t="s">
        <v>907</v>
      </c>
      <c r="Q2998" s="73" t="s">
        <v>928</v>
      </c>
      <c r="R2998" s="73" t="s">
        <v>53</v>
      </c>
      <c r="V2998" s="60" t="str">
        <f>W2998&amp;H2998</f>
        <v>LOUISE 070черный</v>
      </c>
      <c r="W2998" s="60" t="str">
        <f>_xlfn.LET(_xlpm.TextCell,TEXT(G2998,"###"),IF(_xlpm.TextCell&lt;&gt;"",IF(StyleSpaceSplit,IFERROR(IF(FIND(" ",_xlpm.TextCell)&gt;=1,MID(_xlpm.TextCell,1,FIND(" ",_xlpm.TextCell)-1),_xlpm.TextCell),_xlpm.TextCell),_xlpm.TextCell),""))</f>
        <v>LOUISE 070</v>
      </c>
      <c r="X2998" s="60" t="str">
        <f>IF(A2998&lt;&gt;"",IFERROR(IF(FIND(" ",G2998)&gt;=1,MID(G2998,FIND(" ",G2998)+1,LEN(G2998)),""),""),"")</f>
        <v>070</v>
      </c>
      <c r="AC2998" s="51">
        <f>IFERROR(VALUE(MID($C2998,1,2)),0)</f>
        <v>80</v>
      </c>
      <c r="AD2998" s="44">
        <f>IFERROR(VALUE(MID($C2998,4,3)),0)</f>
        <v>896</v>
      </c>
      <c r="AE2998" s="51">
        <f>VALUE(RIGHT("00"&amp;AC2998,2)&amp;RIGHT("000"&amp;AD2998,3))</f>
        <v>80896</v>
      </c>
    </row>
    <row r="2999" spans="1:31">
      <c r="A2999" s="60" t="str">
        <f>IF(G2999&amp;Q2999&lt;&gt;"",W2999&amp;Q2999,"")</f>
        <v>LOUISE 072khaki</v>
      </c>
      <c r="B2999" s="60" t="str">
        <f>IF(C2999&lt;&gt;"",LEFT(C2999,9),"")</f>
        <v>80-897-03</v>
      </c>
      <c r="C2999" s="73" t="s">
        <v>5232</v>
      </c>
      <c r="D2999" s="73" t="s">
        <v>5233</v>
      </c>
      <c r="E2999" s="73" t="s">
        <v>931</v>
      </c>
      <c r="F2999" s="74">
        <v>0</v>
      </c>
      <c r="G2999" s="73" t="s">
        <v>5234</v>
      </c>
      <c r="H2999" s="73" t="s">
        <v>195</v>
      </c>
      <c r="I2999" s="73" t="s">
        <v>1631</v>
      </c>
      <c r="J2999" s="73" t="s">
        <v>342</v>
      </c>
      <c r="K2999" s="73" t="s">
        <v>387</v>
      </c>
      <c r="L2999" s="73" t="s">
        <v>383</v>
      </c>
      <c r="M2999" s="73" t="s">
        <v>389</v>
      </c>
      <c r="O2999" s="73" t="s">
        <v>394</v>
      </c>
      <c r="P2999" s="73" t="s">
        <v>907</v>
      </c>
      <c r="Q2999" s="73" t="s">
        <v>2084</v>
      </c>
      <c r="R2999" s="73" t="s">
        <v>195</v>
      </c>
      <c r="V2999" s="60" t="str">
        <f>W2999&amp;H2999</f>
        <v>LOUISE 072оливковый</v>
      </c>
      <c r="W2999" s="60" t="str">
        <f>_xlfn.LET(_xlpm.TextCell,TEXT(G2999,"###"),IF(_xlpm.TextCell&lt;&gt;"",IF(StyleSpaceSplit,IFERROR(IF(FIND(" ",_xlpm.TextCell)&gt;=1,MID(_xlpm.TextCell,1,FIND(" ",_xlpm.TextCell)-1),_xlpm.TextCell),_xlpm.TextCell),_xlpm.TextCell),""))</f>
        <v>LOUISE 072</v>
      </c>
      <c r="X2999" s="60" t="str">
        <f>IF(A2999&lt;&gt;"",IFERROR(IF(FIND(" ",G2999)&gt;=1,MID(G2999,FIND(" ",G2999)+1,LEN(G2999)),""),""),"")</f>
        <v>072</v>
      </c>
      <c r="AC2999" s="51">
        <f>IFERROR(VALUE(MID($C2999,1,2)),0)</f>
        <v>80</v>
      </c>
      <c r="AD2999" s="44">
        <f>IFERROR(VALUE(MID($C2999,4,3)),0)</f>
        <v>897</v>
      </c>
      <c r="AE2999" s="51">
        <f>VALUE(RIGHT("00"&amp;AC2999,2)&amp;RIGHT("000"&amp;AD2999,3))</f>
        <v>80897</v>
      </c>
    </row>
    <row r="3000" spans="1:31">
      <c r="A3000" s="60" t="str">
        <f>IF(G3000&amp;Q3000&lt;&gt;"",W3000&amp;Q3000,"")</f>
        <v>LOUISE 085brown</v>
      </c>
      <c r="B3000" s="60" t="str">
        <f>IF(C3000&lt;&gt;"",LEFT(C3000,9),"")</f>
        <v>80-898-14</v>
      </c>
      <c r="C3000" s="73" t="s">
        <v>5235</v>
      </c>
      <c r="D3000" s="73" t="s">
        <v>5236</v>
      </c>
      <c r="E3000" s="73" t="s">
        <v>931</v>
      </c>
      <c r="F3000" s="74">
        <v>0</v>
      </c>
      <c r="G3000" s="73" t="s">
        <v>5237</v>
      </c>
      <c r="H3000" s="73" t="s">
        <v>86</v>
      </c>
      <c r="I3000" s="73" t="s">
        <v>1631</v>
      </c>
      <c r="J3000" s="73" t="s">
        <v>342</v>
      </c>
      <c r="K3000" s="73" t="s">
        <v>387</v>
      </c>
      <c r="L3000" s="73" t="s">
        <v>383</v>
      </c>
      <c r="M3000" s="73" t="s">
        <v>389</v>
      </c>
      <c r="O3000" s="73" t="s">
        <v>394</v>
      </c>
      <c r="P3000" s="73" t="s">
        <v>907</v>
      </c>
      <c r="Q3000" s="73" t="s">
        <v>1033</v>
      </c>
      <c r="R3000" s="73" t="s">
        <v>86</v>
      </c>
      <c r="V3000" s="60" t="str">
        <f>W3000&amp;H3000</f>
        <v>LOUISE 085коричневый</v>
      </c>
      <c r="W3000" s="60" t="str">
        <f>_xlfn.LET(_xlpm.TextCell,TEXT(G3000,"###"),IF(_xlpm.TextCell&lt;&gt;"",IF(StyleSpaceSplit,IFERROR(IF(FIND(" ",_xlpm.TextCell)&gt;=1,MID(_xlpm.TextCell,1,FIND(" ",_xlpm.TextCell)-1),_xlpm.TextCell),_xlpm.TextCell),_xlpm.TextCell),""))</f>
        <v>LOUISE 085</v>
      </c>
      <c r="X3000" s="60" t="str">
        <f>IF(A3000&lt;&gt;"",IFERROR(IF(FIND(" ",G3000)&gt;=1,MID(G3000,FIND(" ",G3000)+1,LEN(G3000)),""),""),"")</f>
        <v>085</v>
      </c>
      <c r="AC3000" s="51">
        <f>IFERROR(VALUE(MID($C3000,1,2)),0)</f>
        <v>80</v>
      </c>
      <c r="AD3000" s="44">
        <f>IFERROR(VALUE(MID($C3000,4,3)),0)</f>
        <v>898</v>
      </c>
      <c r="AE3000" s="51">
        <f>VALUE(RIGHT("00"&amp;AC3000,2)&amp;RIGHT("000"&amp;AD3000,3))</f>
        <v>80898</v>
      </c>
    </row>
    <row r="3001" spans="1:31">
      <c r="A3001" s="60" t="str">
        <f>IF(G3001&amp;Q3001&lt;&gt;"",W3001&amp;Q3001,"")</f>
        <v>LOUISE 090pink</v>
      </c>
      <c r="B3001" s="60" t="str">
        <f>IF(C3001&lt;&gt;"",LEFT(C3001,9),"")</f>
        <v>80-899-34</v>
      </c>
      <c r="C3001" s="73" t="s">
        <v>5238</v>
      </c>
      <c r="D3001" s="73" t="s">
        <v>5239</v>
      </c>
      <c r="E3001" s="73" t="s">
        <v>931</v>
      </c>
      <c r="F3001" s="74">
        <v>0</v>
      </c>
      <c r="G3001" s="73" t="s">
        <v>5240</v>
      </c>
      <c r="H3001" s="73" t="s">
        <v>68</v>
      </c>
      <c r="I3001" s="73" t="s">
        <v>1631</v>
      </c>
      <c r="J3001" s="73" t="s">
        <v>342</v>
      </c>
      <c r="K3001" s="73" t="s">
        <v>387</v>
      </c>
      <c r="L3001" s="73" t="s">
        <v>383</v>
      </c>
      <c r="M3001" s="73" t="s">
        <v>389</v>
      </c>
      <c r="O3001" s="73" t="s">
        <v>394</v>
      </c>
      <c r="P3001" s="73" t="s">
        <v>907</v>
      </c>
      <c r="Q3001" s="73" t="s">
        <v>1119</v>
      </c>
      <c r="R3001" s="73" t="s">
        <v>68</v>
      </c>
      <c r="V3001" s="60" t="str">
        <f>W3001&amp;H3001</f>
        <v>LOUISE 090розовый</v>
      </c>
      <c r="W3001" s="60" t="str">
        <f>_xlfn.LET(_xlpm.TextCell,TEXT(G3001,"###"),IF(_xlpm.TextCell&lt;&gt;"",IF(StyleSpaceSplit,IFERROR(IF(FIND(" ",_xlpm.TextCell)&gt;=1,MID(_xlpm.TextCell,1,FIND(" ",_xlpm.TextCell)-1),_xlpm.TextCell),_xlpm.TextCell),_xlpm.TextCell),""))</f>
        <v>LOUISE 090</v>
      </c>
      <c r="X3001" s="60" t="str">
        <f>IF(A3001&lt;&gt;"",IFERROR(IF(FIND(" ",G3001)&gt;=1,MID(G3001,FIND(" ",G3001)+1,LEN(G3001)),""),""),"")</f>
        <v>090</v>
      </c>
      <c r="AC3001" s="51">
        <f>IFERROR(VALUE(MID($C3001,1,2)),0)</f>
        <v>80</v>
      </c>
      <c r="AD3001" s="44">
        <f>IFERROR(VALUE(MID($C3001,4,3)),0)</f>
        <v>899</v>
      </c>
      <c r="AE3001" s="51">
        <f>VALUE(RIGHT("00"&amp;AC3001,2)&amp;RIGHT("000"&amp;AD3001,3))</f>
        <v>80899</v>
      </c>
    </row>
    <row r="3002" spans="1:31">
      <c r="A3002" s="60" t="str">
        <f>IF(G3002&amp;Q3002&lt;&gt;"",W3002&amp;Q3002,"")</f>
        <v>LOUISE 091white</v>
      </c>
      <c r="B3002" s="60" t="str">
        <f>IF(C3002&lt;&gt;"",LEFT(C3002,9),"")</f>
        <v>80-900-17</v>
      </c>
      <c r="C3002" s="73" t="s">
        <v>5241</v>
      </c>
      <c r="D3002" s="73" t="s">
        <v>5242</v>
      </c>
      <c r="E3002" s="73" t="s">
        <v>931</v>
      </c>
      <c r="F3002" s="74">
        <v>0</v>
      </c>
      <c r="G3002" s="73" t="s">
        <v>5243</v>
      </c>
      <c r="H3002" s="73" t="s">
        <v>57</v>
      </c>
      <c r="I3002" s="73" t="s">
        <v>1631</v>
      </c>
      <c r="J3002" s="73" t="s">
        <v>342</v>
      </c>
      <c r="K3002" s="73" t="s">
        <v>387</v>
      </c>
      <c r="L3002" s="73" t="s">
        <v>383</v>
      </c>
      <c r="M3002" s="73" t="s">
        <v>389</v>
      </c>
      <c r="O3002" s="73" t="s">
        <v>394</v>
      </c>
      <c r="P3002" s="73" t="s">
        <v>907</v>
      </c>
      <c r="Q3002" s="73" t="s">
        <v>908</v>
      </c>
      <c r="R3002" s="73" t="s">
        <v>57</v>
      </c>
      <c r="V3002" s="60" t="str">
        <f>W3002&amp;H3002</f>
        <v>LOUISE 091белый</v>
      </c>
      <c r="W3002" s="60" t="str">
        <f>_xlfn.LET(_xlpm.TextCell,TEXT(G3002,"###"),IF(_xlpm.TextCell&lt;&gt;"",IF(StyleSpaceSplit,IFERROR(IF(FIND(" ",_xlpm.TextCell)&gt;=1,MID(_xlpm.TextCell,1,FIND(" ",_xlpm.TextCell)-1),_xlpm.TextCell),_xlpm.TextCell),_xlpm.TextCell),""))</f>
        <v>LOUISE 091</v>
      </c>
      <c r="X3002" s="60" t="str">
        <f>IF(A3002&lt;&gt;"",IFERROR(IF(FIND(" ",G3002)&gt;=1,MID(G3002,FIND(" ",G3002)+1,LEN(G3002)),""),""),"")</f>
        <v>091</v>
      </c>
      <c r="AC3002" s="51">
        <f>IFERROR(VALUE(MID($C3002,1,2)),0)</f>
        <v>80</v>
      </c>
      <c r="AD3002" s="44">
        <f>IFERROR(VALUE(MID($C3002,4,3)),0)</f>
        <v>900</v>
      </c>
      <c r="AE3002" s="51">
        <f>VALUE(RIGHT("00"&amp;AC3002,2)&amp;RIGHT("000"&amp;AD3002,3))</f>
        <v>80900</v>
      </c>
    </row>
    <row r="3003" spans="1:31">
      <c r="A3003" s="60" t="str">
        <f>IF(G3003&amp;Q3003&lt;&gt;"",W3003&amp;Q3003,"")</f>
        <v>MABELwhite</v>
      </c>
      <c r="B3003" s="60" t="str">
        <f>IF(C3003&lt;&gt;"",LEFT(C3003,9),"")</f>
        <v>80-144-17</v>
      </c>
      <c r="C3003" s="73" t="s">
        <v>7399</v>
      </c>
      <c r="D3003" s="73" t="s">
        <v>7400</v>
      </c>
      <c r="E3003" s="73" t="s">
        <v>904</v>
      </c>
      <c r="F3003" s="74">
        <v>57</v>
      </c>
      <c r="G3003" s="73" t="s">
        <v>7401</v>
      </c>
      <c r="H3003" s="73" t="s">
        <v>57</v>
      </c>
      <c r="I3003" s="73" t="s">
        <v>7402</v>
      </c>
      <c r="J3003" s="73" t="s">
        <v>343</v>
      </c>
      <c r="K3003" s="73" t="s">
        <v>387</v>
      </c>
      <c r="L3003" s="73" t="s">
        <v>383</v>
      </c>
      <c r="M3003" s="73" t="s">
        <v>389</v>
      </c>
      <c r="N3003" s="73" t="s">
        <v>45</v>
      </c>
      <c r="O3003" s="73" t="s">
        <v>386</v>
      </c>
      <c r="P3003" s="73" t="s">
        <v>907</v>
      </c>
      <c r="Q3003" s="73" t="s">
        <v>908</v>
      </c>
      <c r="R3003" s="73" t="s">
        <v>57</v>
      </c>
      <c r="V3003" s="60" t="str">
        <f>W3003&amp;H3003</f>
        <v>MABELбелый</v>
      </c>
      <c r="W3003" s="60" t="str">
        <f>_xlfn.LET(_xlpm.TextCell,TEXT(G3003,"###"),IF(_xlpm.TextCell&lt;&gt;"",IF(StyleSpaceSplit,IFERROR(IF(FIND(" ",_xlpm.TextCell)&gt;=1,MID(_xlpm.TextCell,1,FIND(" ",_xlpm.TextCell)-1),_xlpm.TextCell),_xlpm.TextCell),_xlpm.TextCell),""))</f>
        <v>MABEL</v>
      </c>
      <c r="X3003" s="60" t="str">
        <f>IF(A3003&lt;&gt;"",IFERROR(IF(FIND(" ",G3003)&gt;=1,MID(G3003,FIND(" ",G3003)+1,LEN(G3003)),""),""),"")</f>
        <v/>
      </c>
      <c r="AC3003" s="51">
        <f>IFERROR(VALUE(MID($C3003,1,2)),0)</f>
        <v>80</v>
      </c>
      <c r="AD3003" s="44">
        <f>IFERROR(VALUE(MID($C3003,4,3)),0)</f>
        <v>144</v>
      </c>
      <c r="AE3003" s="51">
        <f>VALUE(RIGHT("00"&amp;AC3003,2)&amp;RIGHT("000"&amp;AD3003,3))</f>
        <v>80144</v>
      </c>
    </row>
    <row r="3004" spans="1:31">
      <c r="A3004" s="60" t="str">
        <f>IF(G3004&amp;Q3004&lt;&gt;"",W3004&amp;Q3004,"")</f>
        <v>MAGGY 8111beige</v>
      </c>
      <c r="B3004" s="60" t="str">
        <f>IF(C3004&lt;&gt;"",LEFT(C3004,9),"")</f>
        <v>80-502-02</v>
      </c>
      <c r="C3004" s="73" t="s">
        <v>3255</v>
      </c>
      <c r="D3004" s="73" t="s">
        <v>3256</v>
      </c>
      <c r="E3004" s="73" t="s">
        <v>931</v>
      </c>
      <c r="F3004" s="74">
        <v>0</v>
      </c>
      <c r="G3004" s="73" t="s">
        <v>3257</v>
      </c>
      <c r="H3004" s="73" t="s">
        <v>63</v>
      </c>
      <c r="I3004" s="73" t="s">
        <v>1498</v>
      </c>
      <c r="J3004" s="73" t="s">
        <v>342</v>
      </c>
      <c r="K3004" s="73" t="s">
        <v>387</v>
      </c>
      <c r="L3004" s="73" t="s">
        <v>383</v>
      </c>
      <c r="M3004" s="73" t="s">
        <v>389</v>
      </c>
      <c r="N3004" s="73" t="s">
        <v>44</v>
      </c>
      <c r="O3004" s="73" t="s">
        <v>386</v>
      </c>
      <c r="P3004" s="73" t="s">
        <v>907</v>
      </c>
      <c r="Q3004" s="73" t="s">
        <v>937</v>
      </c>
      <c r="R3004" s="73" t="s">
        <v>63</v>
      </c>
      <c r="V3004" s="60" t="str">
        <f>W3004&amp;H3004</f>
        <v>MAGGY 8111бежевый</v>
      </c>
      <c r="W3004" s="60" t="str">
        <f>_xlfn.LET(_xlpm.TextCell,TEXT(G3004,"###"),IF(_xlpm.TextCell&lt;&gt;"",IF(StyleSpaceSplit,IFERROR(IF(FIND(" ",_xlpm.TextCell)&gt;=1,MID(_xlpm.TextCell,1,FIND(" ",_xlpm.TextCell)-1),_xlpm.TextCell),_xlpm.TextCell),_xlpm.TextCell),""))</f>
        <v>MAGGY 8111</v>
      </c>
      <c r="X3004" s="60" t="str">
        <f>IF(A3004&lt;&gt;"",IFERROR(IF(FIND(" ",G3004)&gt;=1,MID(G3004,FIND(" ",G3004)+1,LEN(G3004)),""),""),"")</f>
        <v>8111</v>
      </c>
      <c r="AC3004" s="51">
        <f>IFERROR(VALUE(MID($C3004,1,2)),0)</f>
        <v>80</v>
      </c>
      <c r="AD3004" s="44">
        <f>IFERROR(VALUE(MID($C3004,4,3)),0)</f>
        <v>502</v>
      </c>
      <c r="AE3004" s="51">
        <f>VALUE(RIGHT("00"&amp;AC3004,2)&amp;RIGHT("000"&amp;AD3004,3))</f>
        <v>80502</v>
      </c>
    </row>
    <row r="3005" spans="1:31">
      <c r="A3005" s="60" t="str">
        <f>IF(G3005&amp;Q3005&lt;&gt;"",W3005&amp;Q3005,"")</f>
        <v>MAGGY 8111offwhite</v>
      </c>
      <c r="B3005" s="60" t="str">
        <f>IF(C3005&lt;&gt;"",LEFT(C3005,9),"")</f>
        <v>80-502-17</v>
      </c>
      <c r="C3005" s="73" t="s">
        <v>3786</v>
      </c>
      <c r="D3005" s="73" t="s">
        <v>3787</v>
      </c>
      <c r="E3005" s="73" t="s">
        <v>931</v>
      </c>
      <c r="F3005" s="74">
        <v>0</v>
      </c>
      <c r="G3005" s="73" t="s">
        <v>3257</v>
      </c>
      <c r="H3005" s="73" t="s">
        <v>57</v>
      </c>
      <c r="I3005" s="73" t="s">
        <v>1498</v>
      </c>
      <c r="J3005" s="73" t="s">
        <v>342</v>
      </c>
      <c r="K3005" s="73" t="s">
        <v>387</v>
      </c>
      <c r="L3005" s="73" t="s">
        <v>383</v>
      </c>
      <c r="M3005" s="73" t="s">
        <v>389</v>
      </c>
      <c r="N3005" s="73" t="s">
        <v>44</v>
      </c>
      <c r="O3005" s="73" t="s">
        <v>386</v>
      </c>
      <c r="P3005" s="73" t="s">
        <v>907</v>
      </c>
      <c r="Q3005" s="73" t="s">
        <v>1898</v>
      </c>
      <c r="R3005" s="73" t="s">
        <v>57</v>
      </c>
      <c r="V3005" s="60" t="str">
        <f>W3005&amp;H3005</f>
        <v>MAGGY 8111белый</v>
      </c>
      <c r="W3005" s="60" t="str">
        <f>_xlfn.LET(_xlpm.TextCell,TEXT(G3005,"###"),IF(_xlpm.TextCell&lt;&gt;"",IF(StyleSpaceSplit,IFERROR(IF(FIND(" ",_xlpm.TextCell)&gt;=1,MID(_xlpm.TextCell,1,FIND(" ",_xlpm.TextCell)-1),_xlpm.TextCell),_xlpm.TextCell),_xlpm.TextCell),""))</f>
        <v>MAGGY 8111</v>
      </c>
      <c r="X3005" s="60" t="str">
        <f>IF(A3005&lt;&gt;"",IFERROR(IF(FIND(" ",G3005)&gt;=1,MID(G3005,FIND(" ",G3005)+1,LEN(G3005)),""),""),"")</f>
        <v>8111</v>
      </c>
      <c r="AC3005" s="51">
        <f>IFERROR(VALUE(MID($C3005,1,2)),0)</f>
        <v>80</v>
      </c>
      <c r="AD3005" s="44">
        <f>IFERROR(VALUE(MID($C3005,4,3)),0)</f>
        <v>502</v>
      </c>
      <c r="AE3005" s="51">
        <f>VALUE(RIGHT("00"&amp;AC3005,2)&amp;RIGHT("000"&amp;AD3005,3))</f>
        <v>80502</v>
      </c>
    </row>
    <row r="3006" spans="1:31">
      <c r="A3006" s="60" t="str">
        <f>IF(G3006&amp;Q3006&lt;&gt;"",W3006&amp;Q3006,"")</f>
        <v>MAGGY 8111grey</v>
      </c>
      <c r="B3006" s="60" t="str">
        <f>IF(C3006&lt;&gt;"",LEFT(C3006,9),"")</f>
        <v>80-502-08</v>
      </c>
      <c r="C3006" s="73" t="s">
        <v>3260</v>
      </c>
      <c r="D3006" s="73" t="s">
        <v>3261</v>
      </c>
      <c r="E3006" s="73" t="s">
        <v>931</v>
      </c>
      <c r="F3006" s="74">
        <v>0</v>
      </c>
      <c r="G3006" s="73" t="s">
        <v>3257</v>
      </c>
      <c r="H3006" s="73" t="s">
        <v>83</v>
      </c>
      <c r="I3006" s="73" t="s">
        <v>1644</v>
      </c>
      <c r="J3006" s="73" t="s">
        <v>342</v>
      </c>
      <c r="K3006" s="73" t="s">
        <v>387</v>
      </c>
      <c r="L3006" s="73" t="s">
        <v>383</v>
      </c>
      <c r="M3006" s="73" t="s">
        <v>389</v>
      </c>
      <c r="N3006" s="73" t="s">
        <v>44</v>
      </c>
      <c r="O3006" s="73" t="s">
        <v>386</v>
      </c>
      <c r="P3006" s="73" t="s">
        <v>907</v>
      </c>
      <c r="Q3006" s="73" t="s">
        <v>917</v>
      </c>
      <c r="R3006" s="73" t="s">
        <v>83</v>
      </c>
      <c r="V3006" s="60" t="str">
        <f>W3006&amp;H3006</f>
        <v>MAGGY 8111серый</v>
      </c>
      <c r="W3006" s="60" t="str">
        <f>_xlfn.LET(_xlpm.TextCell,TEXT(G3006,"###"),IF(_xlpm.TextCell&lt;&gt;"",IF(StyleSpaceSplit,IFERROR(IF(FIND(" ",_xlpm.TextCell)&gt;=1,MID(_xlpm.TextCell,1,FIND(" ",_xlpm.TextCell)-1),_xlpm.TextCell),_xlpm.TextCell),_xlpm.TextCell),""))</f>
        <v>MAGGY 8111</v>
      </c>
      <c r="X3006" s="60" t="str">
        <f>IF(A3006&lt;&gt;"",IFERROR(IF(FIND(" ",G3006)&gt;=1,MID(G3006,FIND(" ",G3006)+1,LEN(G3006)),""),""),"")</f>
        <v>8111</v>
      </c>
      <c r="AC3006" s="51">
        <f>IFERROR(VALUE(MID($C3006,1,2)),0)</f>
        <v>80</v>
      </c>
      <c r="AD3006" s="44">
        <f>IFERROR(VALUE(MID($C3006,4,3)),0)</f>
        <v>502</v>
      </c>
      <c r="AE3006" s="51">
        <f>VALUE(RIGHT("00"&amp;AC3006,2)&amp;RIGHT("000"&amp;AD3006,3))</f>
        <v>80502</v>
      </c>
    </row>
    <row r="3007" spans="1:31">
      <c r="A3007" s="60" t="str">
        <f>IF(G3007&amp;Q3007&lt;&gt;"",W3007&amp;Q3007,"")</f>
        <v>MAGGY 8111black</v>
      </c>
      <c r="B3007" s="60" t="str">
        <f>IF(C3007&lt;&gt;"",LEFT(C3007,9),"")</f>
        <v>80-502-09</v>
      </c>
      <c r="C3007" s="73" t="s">
        <v>3258</v>
      </c>
      <c r="D3007" s="73" t="s">
        <v>3259</v>
      </c>
      <c r="E3007" s="73" t="s">
        <v>931</v>
      </c>
      <c r="F3007" s="74">
        <v>0</v>
      </c>
      <c r="G3007" s="73" t="s">
        <v>3257</v>
      </c>
      <c r="H3007" s="73" t="s">
        <v>53</v>
      </c>
      <c r="I3007" s="73" t="s">
        <v>1498</v>
      </c>
      <c r="J3007" s="73" t="s">
        <v>342</v>
      </c>
      <c r="K3007" s="73" t="s">
        <v>387</v>
      </c>
      <c r="L3007" s="73" t="s">
        <v>383</v>
      </c>
      <c r="M3007" s="73" t="s">
        <v>389</v>
      </c>
      <c r="N3007" s="73" t="s">
        <v>44</v>
      </c>
      <c r="O3007" s="73" t="s">
        <v>386</v>
      </c>
      <c r="P3007" s="73" t="s">
        <v>907</v>
      </c>
      <c r="Q3007" s="73" t="s">
        <v>928</v>
      </c>
      <c r="R3007" s="73" t="s">
        <v>53</v>
      </c>
      <c r="V3007" s="60" t="str">
        <f>W3007&amp;H3007</f>
        <v>MAGGY 8111черный</v>
      </c>
      <c r="W3007" s="60" t="str">
        <f>_xlfn.LET(_xlpm.TextCell,TEXT(G3007,"###"),IF(_xlpm.TextCell&lt;&gt;"",IF(StyleSpaceSplit,IFERROR(IF(FIND(" ",_xlpm.TextCell)&gt;=1,MID(_xlpm.TextCell,1,FIND(" ",_xlpm.TextCell)-1),_xlpm.TextCell),_xlpm.TextCell),_xlpm.TextCell),""))</f>
        <v>MAGGY 8111</v>
      </c>
      <c r="X3007" s="60" t="str">
        <f>IF(A3007&lt;&gt;"",IFERROR(IF(FIND(" ",G3007)&gt;=1,MID(G3007,FIND(" ",G3007)+1,LEN(G3007)),""),""),"")</f>
        <v>8111</v>
      </c>
      <c r="AC3007" s="51">
        <f>IFERROR(VALUE(MID($C3007,1,2)),0)</f>
        <v>80</v>
      </c>
      <c r="AD3007" s="44">
        <f>IFERROR(VALUE(MID($C3007,4,3)),0)</f>
        <v>502</v>
      </c>
      <c r="AE3007" s="51">
        <f>VALUE(RIGHT("00"&amp;AC3007,2)&amp;RIGHT("000"&amp;AD3007,3))</f>
        <v>80502</v>
      </c>
    </row>
    <row r="3008" spans="1:31">
      <c r="A3008" s="60" t="str">
        <f>IF(G3008&amp;Q3008&lt;&gt;"",W3008&amp;Q3008,"")</f>
        <v>MAGGY 8137white</v>
      </c>
      <c r="B3008" s="60" t="str">
        <f>IF(C3008&lt;&gt;"",LEFT(C3008,9),"")</f>
        <v>80-574-17</v>
      </c>
      <c r="C3008" s="73" t="s">
        <v>1957</v>
      </c>
      <c r="D3008" s="73" t="s">
        <v>1958</v>
      </c>
      <c r="E3008" s="73" t="s">
        <v>931</v>
      </c>
      <c r="F3008" s="74">
        <v>0</v>
      </c>
      <c r="G3008" s="73" t="s">
        <v>1959</v>
      </c>
      <c r="H3008" s="73" t="s">
        <v>57</v>
      </c>
      <c r="I3008" s="73" t="s">
        <v>1644</v>
      </c>
      <c r="J3008" s="73" t="s">
        <v>342</v>
      </c>
      <c r="K3008" s="73" t="s">
        <v>387</v>
      </c>
      <c r="L3008" s="73" t="s">
        <v>383</v>
      </c>
      <c r="M3008" s="73" t="s">
        <v>389</v>
      </c>
      <c r="N3008" s="73" t="s">
        <v>44</v>
      </c>
      <c r="O3008" s="73" t="s">
        <v>386</v>
      </c>
      <c r="P3008" s="73" t="s">
        <v>907</v>
      </c>
      <c r="Q3008" s="73" t="s">
        <v>908</v>
      </c>
      <c r="R3008" s="73" t="s">
        <v>57</v>
      </c>
      <c r="V3008" s="60" t="str">
        <f>W3008&amp;H3008</f>
        <v>MAGGY 8137белый</v>
      </c>
      <c r="W3008" s="60" t="str">
        <f>_xlfn.LET(_xlpm.TextCell,TEXT(G3008,"###"),IF(_xlpm.TextCell&lt;&gt;"",IF(StyleSpaceSplit,IFERROR(IF(FIND(" ",_xlpm.TextCell)&gt;=1,MID(_xlpm.TextCell,1,FIND(" ",_xlpm.TextCell)-1),_xlpm.TextCell),_xlpm.TextCell),_xlpm.TextCell),""))</f>
        <v>MAGGY 8137</v>
      </c>
      <c r="X3008" s="60" t="str">
        <f>IF(A3008&lt;&gt;"",IFERROR(IF(FIND(" ",G3008)&gt;=1,MID(G3008,FIND(" ",G3008)+1,LEN(G3008)),""),""),"")</f>
        <v>8137</v>
      </c>
      <c r="AC3008" s="51">
        <f>IFERROR(VALUE(MID($C3008,1,2)),0)</f>
        <v>80</v>
      </c>
      <c r="AD3008" s="44">
        <f>IFERROR(VALUE(MID($C3008,4,3)),0)</f>
        <v>574</v>
      </c>
      <c r="AE3008" s="51">
        <f>VALUE(RIGHT("00"&amp;AC3008,2)&amp;RIGHT("000"&amp;AD3008,3))</f>
        <v>80574</v>
      </c>
    </row>
    <row r="3009" spans="1:31">
      <c r="A3009" s="60" t="str">
        <f>IF(G3009&amp;Q3009&lt;&gt;"",W3009&amp;Q3009,"")</f>
        <v>MAGGY 8137black</v>
      </c>
      <c r="B3009" s="60" t="str">
        <f>IF(C3009&lt;&gt;"",LEFT(C3009,9),"")</f>
        <v>80-574-09</v>
      </c>
      <c r="C3009" s="73" t="s">
        <v>3788</v>
      </c>
      <c r="D3009" s="73" t="s">
        <v>3789</v>
      </c>
      <c r="E3009" s="73" t="s">
        <v>931</v>
      </c>
      <c r="F3009" s="74">
        <v>0</v>
      </c>
      <c r="G3009" s="73" t="s">
        <v>1959</v>
      </c>
      <c r="H3009" s="73" t="s">
        <v>53</v>
      </c>
      <c r="I3009" s="73" t="s">
        <v>1498</v>
      </c>
      <c r="J3009" s="73" t="s">
        <v>342</v>
      </c>
      <c r="K3009" s="73" t="s">
        <v>387</v>
      </c>
      <c r="L3009" s="73" t="s">
        <v>383</v>
      </c>
      <c r="M3009" s="73" t="s">
        <v>389</v>
      </c>
      <c r="N3009" s="73" t="s">
        <v>44</v>
      </c>
      <c r="O3009" s="73" t="s">
        <v>386</v>
      </c>
      <c r="P3009" s="73" t="s">
        <v>907</v>
      </c>
      <c r="Q3009" s="73" t="s">
        <v>928</v>
      </c>
      <c r="R3009" s="73" t="s">
        <v>53</v>
      </c>
      <c r="V3009" s="60" t="str">
        <f>W3009&amp;H3009</f>
        <v>MAGGY 8137черный</v>
      </c>
      <c r="W3009" s="60" t="str">
        <f>_xlfn.LET(_xlpm.TextCell,TEXT(G3009,"###"),IF(_xlpm.TextCell&lt;&gt;"",IF(StyleSpaceSplit,IFERROR(IF(FIND(" ",_xlpm.TextCell)&gt;=1,MID(_xlpm.TextCell,1,FIND(" ",_xlpm.TextCell)-1),_xlpm.TextCell),_xlpm.TextCell),_xlpm.TextCell),""))</f>
        <v>MAGGY 8137</v>
      </c>
      <c r="X3009" s="60" t="str">
        <f>IF(A3009&lt;&gt;"",IFERROR(IF(FIND(" ",G3009)&gt;=1,MID(G3009,FIND(" ",G3009)+1,LEN(G3009)),""),""),"")</f>
        <v>8137</v>
      </c>
      <c r="AC3009" s="51">
        <f>IFERROR(VALUE(MID($C3009,1,2)),0)</f>
        <v>80</v>
      </c>
      <c r="AD3009" s="44">
        <f>IFERROR(VALUE(MID($C3009,4,3)),0)</f>
        <v>574</v>
      </c>
      <c r="AE3009" s="51">
        <f>VALUE(RIGHT("00"&amp;AC3009,2)&amp;RIGHT("000"&amp;AD3009,3))</f>
        <v>80574</v>
      </c>
    </row>
    <row r="3010" spans="1:31">
      <c r="A3010" s="60" t="str">
        <f>IF(G3010&amp;Q3010&lt;&gt;"",W3010&amp;Q3010,"")</f>
        <v>MAGGY 8165beige</v>
      </c>
      <c r="B3010" s="60" t="str">
        <f>IF(C3010&lt;&gt;"",LEFT(C3010,9),"")</f>
        <v>80-503-02</v>
      </c>
      <c r="C3010" s="73" t="s">
        <v>3262</v>
      </c>
      <c r="D3010" s="73" t="s">
        <v>3263</v>
      </c>
      <c r="E3010" s="73" t="s">
        <v>931</v>
      </c>
      <c r="F3010" s="74">
        <v>0</v>
      </c>
      <c r="G3010" s="73" t="s">
        <v>3264</v>
      </c>
      <c r="H3010" s="73" t="s">
        <v>63</v>
      </c>
      <c r="I3010" s="73" t="s">
        <v>1498</v>
      </c>
      <c r="J3010" s="73" t="s">
        <v>342</v>
      </c>
      <c r="K3010" s="73" t="s">
        <v>387</v>
      </c>
      <c r="L3010" s="73" t="s">
        <v>383</v>
      </c>
      <c r="M3010" s="73" t="s">
        <v>389</v>
      </c>
      <c r="N3010" s="73" t="s">
        <v>44</v>
      </c>
      <c r="O3010" s="73" t="s">
        <v>386</v>
      </c>
      <c r="P3010" s="73" t="s">
        <v>907</v>
      </c>
      <c r="Q3010" s="73" t="s">
        <v>937</v>
      </c>
      <c r="R3010" s="73" t="s">
        <v>63</v>
      </c>
      <c r="V3010" s="60" t="str">
        <f>W3010&amp;H3010</f>
        <v>MAGGY 8165бежевый</v>
      </c>
      <c r="W3010" s="60" t="str">
        <f>_xlfn.LET(_xlpm.TextCell,TEXT(G3010,"###"),IF(_xlpm.TextCell&lt;&gt;"",IF(StyleSpaceSplit,IFERROR(IF(FIND(" ",_xlpm.TextCell)&gt;=1,MID(_xlpm.TextCell,1,FIND(" ",_xlpm.TextCell)-1),_xlpm.TextCell),_xlpm.TextCell),_xlpm.TextCell),""))</f>
        <v>MAGGY 8165</v>
      </c>
      <c r="X3010" s="60" t="str">
        <f>IF(A3010&lt;&gt;"",IFERROR(IF(FIND(" ",G3010)&gt;=1,MID(G3010,FIND(" ",G3010)+1,LEN(G3010)),""),""),"")</f>
        <v>8165</v>
      </c>
      <c r="AC3010" s="51">
        <f>IFERROR(VALUE(MID($C3010,1,2)),0)</f>
        <v>80</v>
      </c>
      <c r="AD3010" s="44">
        <f>IFERROR(VALUE(MID($C3010,4,3)),0)</f>
        <v>503</v>
      </c>
      <c r="AE3010" s="51">
        <f>VALUE(RIGHT("00"&amp;AC3010,2)&amp;RIGHT("000"&amp;AD3010,3))</f>
        <v>80503</v>
      </c>
    </row>
    <row r="3011" spans="1:31">
      <c r="A3011" s="60" t="str">
        <f>IF(G3011&amp;Q3011&lt;&gt;"",W3011&amp;Q3011,"")</f>
        <v>MAGGY 8165white</v>
      </c>
      <c r="B3011" s="60" t="str">
        <f>IF(C3011&lt;&gt;"",LEFT(C3011,9),"")</f>
        <v>80-503-17</v>
      </c>
      <c r="C3011" s="73" t="s">
        <v>3271</v>
      </c>
      <c r="D3011" s="73" t="s">
        <v>3272</v>
      </c>
      <c r="E3011" s="73" t="s">
        <v>931</v>
      </c>
      <c r="F3011" s="74">
        <v>0</v>
      </c>
      <c r="G3011" s="73" t="s">
        <v>3264</v>
      </c>
      <c r="H3011" s="73" t="s">
        <v>57</v>
      </c>
      <c r="I3011" s="73" t="s">
        <v>1498</v>
      </c>
      <c r="J3011" s="73" t="s">
        <v>342</v>
      </c>
      <c r="K3011" s="73" t="s">
        <v>387</v>
      </c>
      <c r="L3011" s="73" t="s">
        <v>383</v>
      </c>
      <c r="M3011" s="73" t="s">
        <v>389</v>
      </c>
      <c r="N3011" s="73" t="s">
        <v>44</v>
      </c>
      <c r="O3011" s="73" t="s">
        <v>386</v>
      </c>
      <c r="P3011" s="73" t="s">
        <v>907</v>
      </c>
      <c r="Q3011" s="73" t="s">
        <v>908</v>
      </c>
      <c r="R3011" s="73" t="s">
        <v>57</v>
      </c>
      <c r="V3011" s="60" t="str">
        <f>W3011&amp;H3011</f>
        <v>MAGGY 8165белый</v>
      </c>
      <c r="W3011" s="60" t="str">
        <f>_xlfn.LET(_xlpm.TextCell,TEXT(G3011,"###"),IF(_xlpm.TextCell&lt;&gt;"",IF(StyleSpaceSplit,IFERROR(IF(FIND(" ",_xlpm.TextCell)&gt;=1,MID(_xlpm.TextCell,1,FIND(" ",_xlpm.TextCell)-1),_xlpm.TextCell),_xlpm.TextCell),_xlpm.TextCell),""))</f>
        <v>MAGGY 8165</v>
      </c>
      <c r="X3011" s="60" t="str">
        <f>IF(A3011&lt;&gt;"",IFERROR(IF(FIND(" ",G3011)&gt;=1,MID(G3011,FIND(" ",G3011)+1,LEN(G3011)),""),""),"")</f>
        <v>8165</v>
      </c>
      <c r="AC3011" s="51">
        <f>IFERROR(VALUE(MID($C3011,1,2)),0)</f>
        <v>80</v>
      </c>
      <c r="AD3011" s="44">
        <f>IFERROR(VALUE(MID($C3011,4,3)),0)</f>
        <v>503</v>
      </c>
      <c r="AE3011" s="51">
        <f>VALUE(RIGHT("00"&amp;AC3011,2)&amp;RIGHT("000"&amp;AD3011,3))</f>
        <v>80503</v>
      </c>
    </row>
    <row r="3012" spans="1:31">
      <c r="A3012" s="60" t="str">
        <f>IF(G3012&amp;Q3012&lt;&gt;"",W3012&amp;Q3012,"")</f>
        <v>MAGGY 8165taupe</v>
      </c>
      <c r="B3012" s="60" t="str">
        <f>IF(C3012&lt;&gt;"",LEFT(C3012,9),"")</f>
        <v>80-503-15</v>
      </c>
      <c r="C3012" s="73" t="s">
        <v>3269</v>
      </c>
      <c r="D3012" s="73" t="s">
        <v>3270</v>
      </c>
      <c r="E3012" s="73" t="s">
        <v>931</v>
      </c>
      <c r="F3012" s="74">
        <v>0</v>
      </c>
      <c r="G3012" s="73" t="s">
        <v>3264</v>
      </c>
      <c r="H3012" s="73" t="s">
        <v>226</v>
      </c>
      <c r="I3012" s="73" t="s">
        <v>1498</v>
      </c>
      <c r="J3012" s="73" t="s">
        <v>342</v>
      </c>
      <c r="K3012" s="73" t="s">
        <v>387</v>
      </c>
      <c r="L3012" s="73" t="s">
        <v>383</v>
      </c>
      <c r="M3012" s="73" t="s">
        <v>389</v>
      </c>
      <c r="N3012" s="73" t="s">
        <v>44</v>
      </c>
      <c r="O3012" s="73" t="s">
        <v>386</v>
      </c>
      <c r="P3012" s="73" t="s">
        <v>907</v>
      </c>
      <c r="Q3012" s="73" t="s">
        <v>1291</v>
      </c>
      <c r="R3012" s="73" t="s">
        <v>86</v>
      </c>
      <c r="V3012" s="60" t="str">
        <f>W3012&amp;H3012</f>
        <v>MAGGY 8165светло-коричневый</v>
      </c>
      <c r="W3012" s="60" t="str">
        <f>_xlfn.LET(_xlpm.TextCell,TEXT(G3012,"###"),IF(_xlpm.TextCell&lt;&gt;"",IF(StyleSpaceSplit,IFERROR(IF(FIND(" ",_xlpm.TextCell)&gt;=1,MID(_xlpm.TextCell,1,FIND(" ",_xlpm.TextCell)-1),_xlpm.TextCell),_xlpm.TextCell),_xlpm.TextCell),""))</f>
        <v>MAGGY 8165</v>
      </c>
      <c r="X3012" s="60" t="str">
        <f>IF(A3012&lt;&gt;"",IFERROR(IF(FIND(" ",G3012)&gt;=1,MID(G3012,FIND(" ",G3012)+1,LEN(G3012)),""),""),"")</f>
        <v>8165</v>
      </c>
      <c r="AC3012" s="51">
        <f>IFERROR(VALUE(MID($C3012,1,2)),0)</f>
        <v>80</v>
      </c>
      <c r="AD3012" s="44">
        <f>IFERROR(VALUE(MID($C3012,4,3)),0)</f>
        <v>503</v>
      </c>
      <c r="AE3012" s="51">
        <f>VALUE(RIGHT("00"&amp;AC3012,2)&amp;RIGHT("000"&amp;AD3012,3))</f>
        <v>80503</v>
      </c>
    </row>
    <row r="3013" spans="1:31">
      <c r="A3013" s="60" t="str">
        <f>IF(G3013&amp;Q3013&lt;&gt;"",W3013&amp;Q3013,"")</f>
        <v>MAGGY 8165blue</v>
      </c>
      <c r="B3013" s="60" t="str">
        <f>IF(C3013&lt;&gt;"",LEFT(C3013,9),"")</f>
        <v>80-503-06</v>
      </c>
      <c r="C3013" s="73" t="s">
        <v>3267</v>
      </c>
      <c r="D3013" s="73" t="s">
        <v>3268</v>
      </c>
      <c r="E3013" s="73" t="s">
        <v>931</v>
      </c>
      <c r="F3013" s="74">
        <v>0</v>
      </c>
      <c r="G3013" s="73" t="s">
        <v>3264</v>
      </c>
      <c r="H3013" s="73" t="s">
        <v>71</v>
      </c>
      <c r="I3013" s="73" t="s">
        <v>1644</v>
      </c>
      <c r="J3013" s="73" t="s">
        <v>342</v>
      </c>
      <c r="K3013" s="73" t="s">
        <v>387</v>
      </c>
      <c r="L3013" s="73" t="s">
        <v>383</v>
      </c>
      <c r="M3013" s="73" t="s">
        <v>389</v>
      </c>
      <c r="N3013" s="73" t="s">
        <v>44</v>
      </c>
      <c r="O3013" s="73" t="s">
        <v>386</v>
      </c>
      <c r="P3013" s="73" t="s">
        <v>907</v>
      </c>
      <c r="Q3013" s="73" t="s">
        <v>932</v>
      </c>
      <c r="R3013" s="73" t="s">
        <v>71</v>
      </c>
      <c r="V3013" s="60" t="str">
        <f>W3013&amp;H3013</f>
        <v>MAGGY 8165синий</v>
      </c>
      <c r="W3013" s="60" t="str">
        <f>_xlfn.LET(_xlpm.TextCell,TEXT(G3013,"###"),IF(_xlpm.TextCell&lt;&gt;"",IF(StyleSpaceSplit,IFERROR(IF(FIND(" ",_xlpm.TextCell)&gt;=1,MID(_xlpm.TextCell,1,FIND(" ",_xlpm.TextCell)-1),_xlpm.TextCell),_xlpm.TextCell),_xlpm.TextCell),""))</f>
        <v>MAGGY 8165</v>
      </c>
      <c r="X3013" s="60" t="str">
        <f>IF(A3013&lt;&gt;"",IFERROR(IF(FIND(" ",G3013)&gt;=1,MID(G3013,FIND(" ",G3013)+1,LEN(G3013)),""),""),"")</f>
        <v>8165</v>
      </c>
      <c r="AC3013" s="51">
        <f>IFERROR(VALUE(MID($C3013,1,2)),0)</f>
        <v>80</v>
      </c>
      <c r="AD3013" s="44">
        <f>IFERROR(VALUE(MID($C3013,4,3)),0)</f>
        <v>503</v>
      </c>
      <c r="AE3013" s="51">
        <f>VALUE(RIGHT("00"&amp;AC3013,2)&amp;RIGHT("000"&amp;AD3013,3))</f>
        <v>80503</v>
      </c>
    </row>
    <row r="3014" spans="1:31">
      <c r="A3014" s="60" t="str">
        <f>IF(G3014&amp;Q3014&lt;&gt;"",W3014&amp;Q3014,"")</f>
        <v>MAGGY 8165black</v>
      </c>
      <c r="B3014" s="60" t="str">
        <f>IF(C3014&lt;&gt;"",LEFT(C3014,9),"")</f>
        <v>80-503-09</v>
      </c>
      <c r="C3014" s="73" t="s">
        <v>3265</v>
      </c>
      <c r="D3014" s="73" t="s">
        <v>3266</v>
      </c>
      <c r="E3014" s="73" t="s">
        <v>931</v>
      </c>
      <c r="F3014" s="74">
        <v>0</v>
      </c>
      <c r="G3014" s="73" t="s">
        <v>3264</v>
      </c>
      <c r="H3014" s="73" t="s">
        <v>53</v>
      </c>
      <c r="I3014" s="73" t="s">
        <v>1498</v>
      </c>
      <c r="J3014" s="73" t="s">
        <v>342</v>
      </c>
      <c r="K3014" s="73" t="s">
        <v>387</v>
      </c>
      <c r="L3014" s="73" t="s">
        <v>383</v>
      </c>
      <c r="M3014" s="73" t="s">
        <v>389</v>
      </c>
      <c r="N3014" s="73" t="s">
        <v>44</v>
      </c>
      <c r="O3014" s="73" t="s">
        <v>386</v>
      </c>
      <c r="P3014" s="73" t="s">
        <v>907</v>
      </c>
      <c r="Q3014" s="73" t="s">
        <v>928</v>
      </c>
      <c r="R3014" s="73" t="s">
        <v>53</v>
      </c>
      <c r="V3014" s="60" t="str">
        <f>W3014&amp;H3014</f>
        <v>MAGGY 8165черный</v>
      </c>
      <c r="W3014" s="60" t="str">
        <f>_xlfn.LET(_xlpm.TextCell,TEXT(G3014,"###"),IF(_xlpm.TextCell&lt;&gt;"",IF(StyleSpaceSplit,IFERROR(IF(FIND(" ",_xlpm.TextCell)&gt;=1,MID(_xlpm.TextCell,1,FIND(" ",_xlpm.TextCell)-1),_xlpm.TextCell),_xlpm.TextCell),_xlpm.TextCell),""))</f>
        <v>MAGGY 8165</v>
      </c>
      <c r="X3014" s="60" t="str">
        <f>IF(A3014&lt;&gt;"",IFERROR(IF(FIND(" ",G3014)&gt;=1,MID(G3014,FIND(" ",G3014)+1,LEN(G3014)),""),""),"")</f>
        <v>8165</v>
      </c>
      <c r="AC3014" s="51">
        <f>IFERROR(VALUE(MID($C3014,1,2)),0)</f>
        <v>80</v>
      </c>
      <c r="AD3014" s="44">
        <f>IFERROR(VALUE(MID($C3014,4,3)),0)</f>
        <v>503</v>
      </c>
      <c r="AE3014" s="51">
        <f>VALUE(RIGHT("00"&amp;AC3014,2)&amp;RIGHT("000"&amp;AD3014,3))</f>
        <v>80503</v>
      </c>
    </row>
    <row r="3015" spans="1:31">
      <c r="A3015" s="60" t="str">
        <f>IF(G3015&amp;Q3015&lt;&gt;"",W3015&amp;Q3015,"")</f>
        <v>MAGGY 8179beige</v>
      </c>
      <c r="B3015" s="60" t="str">
        <f>IF(C3015&lt;&gt;"",LEFT(C3015,9),"")</f>
        <v>80-339-02</v>
      </c>
      <c r="C3015" s="73" t="s">
        <v>1584</v>
      </c>
      <c r="D3015" s="73" t="s">
        <v>1585</v>
      </c>
      <c r="E3015" s="73" t="s">
        <v>931</v>
      </c>
      <c r="F3015" s="74">
        <v>0</v>
      </c>
      <c r="G3015" s="73" t="s">
        <v>1586</v>
      </c>
      <c r="H3015" s="73" t="s">
        <v>63</v>
      </c>
      <c r="I3015" s="73" t="s">
        <v>1498</v>
      </c>
      <c r="J3015" s="73" t="s">
        <v>342</v>
      </c>
      <c r="K3015" s="73" t="s">
        <v>387</v>
      </c>
      <c r="L3015" s="73" t="s">
        <v>383</v>
      </c>
      <c r="M3015" s="73" t="s">
        <v>389</v>
      </c>
      <c r="N3015" s="73" t="s">
        <v>44</v>
      </c>
      <c r="O3015" s="73" t="s">
        <v>386</v>
      </c>
      <c r="P3015" s="73" t="s">
        <v>907</v>
      </c>
      <c r="Q3015" s="73" t="s">
        <v>937</v>
      </c>
      <c r="R3015" s="73" t="s">
        <v>63</v>
      </c>
      <c r="V3015" s="60" t="str">
        <f>W3015&amp;H3015</f>
        <v>MAGGY 8179бежевый</v>
      </c>
      <c r="W3015" s="60" t="str">
        <f>_xlfn.LET(_xlpm.TextCell,TEXT(G3015,"###"),IF(_xlpm.TextCell&lt;&gt;"",IF(StyleSpaceSplit,IFERROR(IF(FIND(" ",_xlpm.TextCell)&gt;=1,MID(_xlpm.TextCell,1,FIND(" ",_xlpm.TextCell)-1),_xlpm.TextCell),_xlpm.TextCell),_xlpm.TextCell),""))</f>
        <v>MAGGY 8179</v>
      </c>
      <c r="X3015" s="60" t="str">
        <f>IF(A3015&lt;&gt;"",IFERROR(IF(FIND(" ",G3015)&gt;=1,MID(G3015,FIND(" ",G3015)+1,LEN(G3015)),""),""),"")</f>
        <v>8179</v>
      </c>
      <c r="AC3015" s="51">
        <f>IFERROR(VALUE(MID($C3015,1,2)),0)</f>
        <v>80</v>
      </c>
      <c r="AD3015" s="44">
        <f>IFERROR(VALUE(MID($C3015,4,3)),0)</f>
        <v>339</v>
      </c>
      <c r="AE3015" s="51">
        <f>VALUE(RIGHT("00"&amp;AC3015,2)&amp;RIGHT("000"&amp;AD3015,3))</f>
        <v>80339</v>
      </c>
    </row>
    <row r="3016" spans="1:31">
      <c r="A3016" s="60" t="str">
        <f>IF(G3016&amp;Q3016&lt;&gt;"",W3016&amp;Q3016,"")</f>
        <v>MAGGY 8179raspberry</v>
      </c>
      <c r="B3016" s="60" t="str">
        <f>IF(C3016&lt;&gt;"",LEFT(C3016,9),"")</f>
        <v>80-339-18</v>
      </c>
      <c r="C3016" s="73" t="s">
        <v>3273</v>
      </c>
      <c r="D3016" s="73" t="s">
        <v>3274</v>
      </c>
      <c r="E3016" s="73" t="s">
        <v>931</v>
      </c>
      <c r="F3016" s="74">
        <v>0</v>
      </c>
      <c r="G3016" s="73" t="s">
        <v>1586</v>
      </c>
      <c r="H3016" s="73" t="s">
        <v>192</v>
      </c>
      <c r="I3016" s="73" t="s">
        <v>1498</v>
      </c>
      <c r="J3016" s="73" t="s">
        <v>342</v>
      </c>
      <c r="K3016" s="73" t="s">
        <v>387</v>
      </c>
      <c r="L3016" s="73" t="s">
        <v>383</v>
      </c>
      <c r="M3016" s="73" t="s">
        <v>389</v>
      </c>
      <c r="N3016" s="73" t="s">
        <v>44</v>
      </c>
      <c r="O3016" s="73" t="s">
        <v>386</v>
      </c>
      <c r="P3016" s="73" t="s">
        <v>907</v>
      </c>
      <c r="Q3016" s="73" t="s">
        <v>1514</v>
      </c>
      <c r="R3016" s="73" t="s">
        <v>78</v>
      </c>
      <c r="V3016" s="60" t="str">
        <f>W3016&amp;H3016</f>
        <v>MAGGY 8179малиновый</v>
      </c>
      <c r="W3016" s="60" t="str">
        <f>_xlfn.LET(_xlpm.TextCell,TEXT(G3016,"###"),IF(_xlpm.TextCell&lt;&gt;"",IF(StyleSpaceSplit,IFERROR(IF(FIND(" ",_xlpm.TextCell)&gt;=1,MID(_xlpm.TextCell,1,FIND(" ",_xlpm.TextCell)-1),_xlpm.TextCell),_xlpm.TextCell),_xlpm.TextCell),""))</f>
        <v>MAGGY 8179</v>
      </c>
      <c r="X3016" s="60" t="str">
        <f>IF(A3016&lt;&gt;"",IFERROR(IF(FIND(" ",G3016)&gt;=1,MID(G3016,FIND(" ",G3016)+1,LEN(G3016)),""),""),"")</f>
        <v>8179</v>
      </c>
      <c r="AC3016" s="51">
        <f>IFERROR(VALUE(MID($C3016,1,2)),0)</f>
        <v>80</v>
      </c>
      <c r="AD3016" s="44">
        <f>IFERROR(VALUE(MID($C3016,4,3)),0)</f>
        <v>339</v>
      </c>
      <c r="AE3016" s="51">
        <f>VALUE(RIGHT("00"&amp;AC3016,2)&amp;RIGHT("000"&amp;AD3016,3))</f>
        <v>80339</v>
      </c>
    </row>
    <row r="3017" spans="1:31">
      <c r="A3017" s="60" t="str">
        <f>IF(G3017&amp;Q3017&lt;&gt;"",W3017&amp;Q3017,"")</f>
        <v>MAGGY 8224pink</v>
      </c>
      <c r="B3017" s="60" t="str">
        <f>IF(C3017&lt;&gt;"",LEFT(C3017,9),"")</f>
        <v>80-340-34</v>
      </c>
      <c r="C3017" s="73" t="s">
        <v>1587</v>
      </c>
      <c r="D3017" s="73" t="s">
        <v>1588</v>
      </c>
      <c r="E3017" s="73" t="s">
        <v>931</v>
      </c>
      <c r="F3017" s="74">
        <v>0</v>
      </c>
      <c r="G3017" s="73" t="s">
        <v>1589</v>
      </c>
      <c r="H3017" s="73" t="s">
        <v>68</v>
      </c>
      <c r="I3017" s="73" t="s">
        <v>1498</v>
      </c>
      <c r="J3017" s="73" t="s">
        <v>342</v>
      </c>
      <c r="K3017" s="73" t="s">
        <v>391</v>
      </c>
      <c r="L3017" s="73" t="s">
        <v>383</v>
      </c>
      <c r="M3017" s="73" t="s">
        <v>389</v>
      </c>
      <c r="N3017" s="73" t="s">
        <v>44</v>
      </c>
      <c r="O3017" s="73" t="s">
        <v>386</v>
      </c>
      <c r="P3017" s="73" t="s">
        <v>907</v>
      </c>
      <c r="Q3017" s="73" t="s">
        <v>1119</v>
      </c>
      <c r="R3017" s="73" t="s">
        <v>68</v>
      </c>
      <c r="V3017" s="60" t="str">
        <f>W3017&amp;H3017</f>
        <v>MAGGY 8224розовый</v>
      </c>
      <c r="W3017" s="60" t="str">
        <f>_xlfn.LET(_xlpm.TextCell,TEXT(G3017,"###"),IF(_xlpm.TextCell&lt;&gt;"",IF(StyleSpaceSplit,IFERROR(IF(FIND(" ",_xlpm.TextCell)&gt;=1,MID(_xlpm.TextCell,1,FIND(" ",_xlpm.TextCell)-1),_xlpm.TextCell),_xlpm.TextCell),_xlpm.TextCell),""))</f>
        <v>MAGGY 8224</v>
      </c>
      <c r="X3017" s="60" t="str">
        <f>IF(A3017&lt;&gt;"",IFERROR(IF(FIND(" ",G3017)&gt;=1,MID(G3017,FIND(" ",G3017)+1,LEN(G3017)),""),""),"")</f>
        <v>8224</v>
      </c>
      <c r="AC3017" s="51">
        <f>IFERROR(VALUE(MID($C3017,1,2)),0)</f>
        <v>80</v>
      </c>
      <c r="AD3017" s="44">
        <f>IFERROR(VALUE(MID($C3017,4,3)),0)</f>
        <v>340</v>
      </c>
      <c r="AE3017" s="51">
        <f>VALUE(RIGHT("00"&amp;AC3017,2)&amp;RIGHT("000"&amp;AD3017,3))</f>
        <v>80340</v>
      </c>
    </row>
    <row r="3018" spans="1:31">
      <c r="A3018" s="60" t="str">
        <f>IF(G3018&amp;Q3018&lt;&gt;"",W3018&amp;Q3018,"")</f>
        <v>MAGGY 8225purple</v>
      </c>
      <c r="B3018" s="60" t="str">
        <f>IF(C3018&lt;&gt;"",LEFT(C3018,9),"")</f>
        <v>80-341-41</v>
      </c>
      <c r="C3018" s="73" t="s">
        <v>1590</v>
      </c>
      <c r="D3018" s="73" t="s">
        <v>1591</v>
      </c>
      <c r="E3018" s="73" t="s">
        <v>931</v>
      </c>
      <c r="F3018" s="74">
        <v>0</v>
      </c>
      <c r="G3018" s="73" t="s">
        <v>1592</v>
      </c>
      <c r="H3018" s="73" t="s">
        <v>286</v>
      </c>
      <c r="I3018" s="73" t="s">
        <v>1498</v>
      </c>
      <c r="J3018" s="73" t="s">
        <v>342</v>
      </c>
      <c r="K3018" s="73" t="s">
        <v>391</v>
      </c>
      <c r="L3018" s="73" t="s">
        <v>383</v>
      </c>
      <c r="M3018" s="73" t="s">
        <v>389</v>
      </c>
      <c r="N3018" s="73" t="s">
        <v>44</v>
      </c>
      <c r="O3018" s="73" t="s">
        <v>386</v>
      </c>
      <c r="P3018" s="73" t="s">
        <v>907</v>
      </c>
      <c r="Q3018" s="73" t="s">
        <v>1593</v>
      </c>
      <c r="R3018" s="73" t="s">
        <v>286</v>
      </c>
      <c r="V3018" s="60" t="str">
        <f>W3018&amp;H3018</f>
        <v>MAGGY 8225фиолетовый</v>
      </c>
      <c r="W3018" s="60" t="str">
        <f>_xlfn.LET(_xlpm.TextCell,TEXT(G3018,"###"),IF(_xlpm.TextCell&lt;&gt;"",IF(StyleSpaceSplit,IFERROR(IF(FIND(" ",_xlpm.TextCell)&gt;=1,MID(_xlpm.TextCell,1,FIND(" ",_xlpm.TextCell)-1),_xlpm.TextCell),_xlpm.TextCell),_xlpm.TextCell),""))</f>
        <v>MAGGY 8225</v>
      </c>
      <c r="X3018" s="60" t="str">
        <f>IF(A3018&lt;&gt;"",IFERROR(IF(FIND(" ",G3018)&gt;=1,MID(G3018,FIND(" ",G3018)+1,LEN(G3018)),""),""),"")</f>
        <v>8225</v>
      </c>
      <c r="AC3018" s="51">
        <f>IFERROR(VALUE(MID($C3018,1,2)),0)</f>
        <v>80</v>
      </c>
      <c r="AD3018" s="44">
        <f>IFERROR(VALUE(MID($C3018,4,3)),0)</f>
        <v>341</v>
      </c>
      <c r="AE3018" s="51">
        <f>VALUE(RIGHT("00"&amp;AC3018,2)&amp;RIGHT("000"&amp;AD3018,3))</f>
        <v>80341</v>
      </c>
    </row>
    <row r="3019" spans="1:31">
      <c r="A3019" s="60" t="str">
        <f>IF(G3019&amp;Q3019&lt;&gt;"",W3019&amp;Q3019,"")</f>
        <v>MAGGY 8226grey</v>
      </c>
      <c r="B3019" s="60" t="str">
        <f>IF(C3019&lt;&gt;"",LEFT(C3019,9),"")</f>
        <v>80-342-64</v>
      </c>
      <c r="C3019" s="73" t="s">
        <v>1594</v>
      </c>
      <c r="D3019" s="73" t="s">
        <v>1595</v>
      </c>
      <c r="E3019" s="73" t="s">
        <v>931</v>
      </c>
      <c r="F3019" s="74">
        <v>0</v>
      </c>
      <c r="G3019" s="73" t="s">
        <v>1596</v>
      </c>
      <c r="H3019" s="73" t="s">
        <v>215</v>
      </c>
      <c r="I3019" s="73" t="s">
        <v>1498</v>
      </c>
      <c r="J3019" s="73" t="s">
        <v>342</v>
      </c>
      <c r="K3019" s="73" t="s">
        <v>391</v>
      </c>
      <c r="L3019" s="73" t="s">
        <v>383</v>
      </c>
      <c r="M3019" s="73" t="s">
        <v>389</v>
      </c>
      <c r="N3019" s="73" t="s">
        <v>44</v>
      </c>
      <c r="O3019" s="73" t="s">
        <v>386</v>
      </c>
      <c r="P3019" s="73" t="s">
        <v>907</v>
      </c>
      <c r="Q3019" s="73" t="s">
        <v>917</v>
      </c>
      <c r="R3019" s="73" t="s">
        <v>68</v>
      </c>
      <c r="V3019" s="60" t="str">
        <f>W3019&amp;H3019</f>
        <v>MAGGY 8226розовый / серый</v>
      </c>
      <c r="W3019" s="60" t="str">
        <f>_xlfn.LET(_xlpm.TextCell,TEXT(G3019,"###"),IF(_xlpm.TextCell&lt;&gt;"",IF(StyleSpaceSplit,IFERROR(IF(FIND(" ",_xlpm.TextCell)&gt;=1,MID(_xlpm.TextCell,1,FIND(" ",_xlpm.TextCell)-1),_xlpm.TextCell),_xlpm.TextCell),_xlpm.TextCell),""))</f>
        <v>MAGGY 8226</v>
      </c>
      <c r="X3019" s="60" t="str">
        <f>IF(A3019&lt;&gt;"",IFERROR(IF(FIND(" ",G3019)&gt;=1,MID(G3019,FIND(" ",G3019)+1,LEN(G3019)),""),""),"")</f>
        <v>8226</v>
      </c>
      <c r="AC3019" s="51">
        <f>IFERROR(VALUE(MID($C3019,1,2)),0)</f>
        <v>80</v>
      </c>
      <c r="AD3019" s="44">
        <f>IFERROR(VALUE(MID($C3019,4,3)),0)</f>
        <v>342</v>
      </c>
      <c r="AE3019" s="51">
        <f>VALUE(RIGHT("00"&amp;AC3019,2)&amp;RIGHT("000"&amp;AD3019,3))</f>
        <v>80342</v>
      </c>
    </row>
    <row r="3020" spans="1:31">
      <c r="A3020" s="60" t="str">
        <f>IF(G3020&amp;Q3020&lt;&gt;"",W3020&amp;Q3020,"")</f>
        <v>MAGGY 8232pink</v>
      </c>
      <c r="B3020" s="60" t="str">
        <f>IF(C3020&lt;&gt;"",LEFT(C3020,9),"")</f>
        <v>80-343-34</v>
      </c>
      <c r="C3020" s="73" t="s">
        <v>1597</v>
      </c>
      <c r="D3020" s="73" t="s">
        <v>1598</v>
      </c>
      <c r="E3020" s="73" t="s">
        <v>931</v>
      </c>
      <c r="F3020" s="74">
        <v>0</v>
      </c>
      <c r="G3020" s="73" t="s">
        <v>1599</v>
      </c>
      <c r="H3020" s="73" t="s">
        <v>68</v>
      </c>
      <c r="I3020" s="73" t="s">
        <v>1498</v>
      </c>
      <c r="J3020" s="73" t="s">
        <v>342</v>
      </c>
      <c r="K3020" s="73" t="s">
        <v>391</v>
      </c>
      <c r="L3020" s="73" t="s">
        <v>383</v>
      </c>
      <c r="M3020" s="73" t="s">
        <v>389</v>
      </c>
      <c r="N3020" s="73" t="s">
        <v>44</v>
      </c>
      <c r="O3020" s="73" t="s">
        <v>386</v>
      </c>
      <c r="P3020" s="73" t="s">
        <v>907</v>
      </c>
      <c r="Q3020" s="73" t="s">
        <v>1119</v>
      </c>
      <c r="R3020" s="73" t="s">
        <v>68</v>
      </c>
      <c r="V3020" s="60" t="str">
        <f>W3020&amp;H3020</f>
        <v>MAGGY 8232розовый</v>
      </c>
      <c r="W3020" s="60" t="str">
        <f>_xlfn.LET(_xlpm.TextCell,TEXT(G3020,"###"),IF(_xlpm.TextCell&lt;&gt;"",IF(StyleSpaceSplit,IFERROR(IF(FIND(" ",_xlpm.TextCell)&gt;=1,MID(_xlpm.TextCell,1,FIND(" ",_xlpm.TextCell)-1),_xlpm.TextCell),_xlpm.TextCell),_xlpm.TextCell),""))</f>
        <v>MAGGY 8232</v>
      </c>
      <c r="X3020" s="60" t="str">
        <f>IF(A3020&lt;&gt;"",IFERROR(IF(FIND(" ",G3020)&gt;=1,MID(G3020,FIND(" ",G3020)+1,LEN(G3020)),""),""),"")</f>
        <v>8232</v>
      </c>
      <c r="AC3020" s="51">
        <f>IFERROR(VALUE(MID($C3020,1,2)),0)</f>
        <v>80</v>
      </c>
      <c r="AD3020" s="44">
        <f>IFERROR(VALUE(MID($C3020,4,3)),0)</f>
        <v>343</v>
      </c>
      <c r="AE3020" s="51">
        <f>VALUE(RIGHT("00"&amp;AC3020,2)&amp;RIGHT("000"&amp;AD3020,3))</f>
        <v>80343</v>
      </c>
    </row>
    <row r="3021" spans="1:31">
      <c r="A3021" s="60" t="str">
        <f>IF(G3021&amp;Q3021&lt;&gt;"",W3021&amp;Q3021,"")</f>
        <v>MAGGY 8233pink</v>
      </c>
      <c r="B3021" s="60" t="str">
        <f>IF(C3021&lt;&gt;"",LEFT(C3021,9),"")</f>
        <v>80-344-34</v>
      </c>
      <c r="C3021" s="73" t="s">
        <v>1600</v>
      </c>
      <c r="D3021" s="73" t="s">
        <v>1601</v>
      </c>
      <c r="E3021" s="73" t="s">
        <v>931</v>
      </c>
      <c r="F3021" s="74">
        <v>0</v>
      </c>
      <c r="G3021" s="73" t="s">
        <v>1602</v>
      </c>
      <c r="H3021" s="73" t="s">
        <v>210</v>
      </c>
      <c r="I3021" s="73" t="s">
        <v>1498</v>
      </c>
      <c r="J3021" s="73" t="s">
        <v>342</v>
      </c>
      <c r="K3021" s="73" t="s">
        <v>391</v>
      </c>
      <c r="L3021" s="73" t="s">
        <v>383</v>
      </c>
      <c r="M3021" s="73" t="s">
        <v>389</v>
      </c>
      <c r="N3021" s="73" t="s">
        <v>44</v>
      </c>
      <c r="O3021" s="73" t="s">
        <v>386</v>
      </c>
      <c r="P3021" s="73" t="s">
        <v>907</v>
      </c>
      <c r="Q3021" s="73" t="s">
        <v>1119</v>
      </c>
      <c r="R3021" s="73" t="s">
        <v>68</v>
      </c>
      <c r="V3021" s="60" t="str">
        <f>W3021&amp;H3021</f>
        <v>MAGGY 8233розовый / бежевый</v>
      </c>
      <c r="W3021" s="60" t="str">
        <f>_xlfn.LET(_xlpm.TextCell,TEXT(G3021,"###"),IF(_xlpm.TextCell&lt;&gt;"",IF(StyleSpaceSplit,IFERROR(IF(FIND(" ",_xlpm.TextCell)&gt;=1,MID(_xlpm.TextCell,1,FIND(" ",_xlpm.TextCell)-1),_xlpm.TextCell),_xlpm.TextCell),_xlpm.TextCell),""))</f>
        <v>MAGGY 8233</v>
      </c>
      <c r="X3021" s="60" t="str">
        <f>IF(A3021&lt;&gt;"",IFERROR(IF(FIND(" ",G3021)&gt;=1,MID(G3021,FIND(" ",G3021)+1,LEN(G3021)),""),""),"")</f>
        <v>8233</v>
      </c>
      <c r="AC3021" s="51">
        <f>IFERROR(VALUE(MID($C3021,1,2)),0)</f>
        <v>80</v>
      </c>
      <c r="AD3021" s="44">
        <f>IFERROR(VALUE(MID($C3021,4,3)),0)</f>
        <v>344</v>
      </c>
      <c r="AE3021" s="51">
        <f>VALUE(RIGHT("00"&amp;AC3021,2)&amp;RIGHT("000"&amp;AD3021,3))</f>
        <v>80344</v>
      </c>
    </row>
    <row r="3022" spans="1:31">
      <c r="A3022" s="60" t="str">
        <f>IF(G3022&amp;Q3022&lt;&gt;"",W3022&amp;Q3022,"")</f>
        <v>MAGGY 8242beige</v>
      </c>
      <c r="B3022" s="60" t="str">
        <f>IF(C3022&lt;&gt;"",LEFT(C3022,9),"")</f>
        <v>80-901-02</v>
      </c>
      <c r="C3022" s="73" t="s">
        <v>5244</v>
      </c>
      <c r="D3022" s="73" t="s">
        <v>5245</v>
      </c>
      <c r="E3022" s="73" t="s">
        <v>931</v>
      </c>
      <c r="F3022" s="74">
        <v>0</v>
      </c>
      <c r="G3022" s="73" t="s">
        <v>5246</v>
      </c>
      <c r="H3022" s="73" t="s">
        <v>63</v>
      </c>
      <c r="I3022" s="73" t="s">
        <v>1644</v>
      </c>
      <c r="J3022" s="73" t="s">
        <v>340</v>
      </c>
      <c r="K3022" s="73" t="s">
        <v>391</v>
      </c>
      <c r="L3022" s="73" t="s">
        <v>383</v>
      </c>
      <c r="M3022" s="73" t="s">
        <v>389</v>
      </c>
      <c r="N3022" s="73" t="s">
        <v>44</v>
      </c>
      <c r="O3022" s="73" t="s">
        <v>386</v>
      </c>
      <c r="P3022" s="73" t="s">
        <v>907</v>
      </c>
      <c r="Q3022" s="73" t="s">
        <v>937</v>
      </c>
      <c r="R3022" s="73" t="s">
        <v>63</v>
      </c>
      <c r="V3022" s="60" t="str">
        <f>W3022&amp;H3022</f>
        <v>MAGGY 8242бежевый</v>
      </c>
      <c r="W3022" s="60" t="str">
        <f>_xlfn.LET(_xlpm.TextCell,TEXT(G3022,"###"),IF(_xlpm.TextCell&lt;&gt;"",IF(StyleSpaceSplit,IFERROR(IF(FIND(" ",_xlpm.TextCell)&gt;=1,MID(_xlpm.TextCell,1,FIND(" ",_xlpm.TextCell)-1),_xlpm.TextCell),_xlpm.TextCell),_xlpm.TextCell),""))</f>
        <v>MAGGY 8242</v>
      </c>
      <c r="X3022" s="60" t="str">
        <f>IF(A3022&lt;&gt;"",IFERROR(IF(FIND(" ",G3022)&gt;=1,MID(G3022,FIND(" ",G3022)+1,LEN(G3022)),""),""),"")</f>
        <v>8242</v>
      </c>
      <c r="AC3022" s="51">
        <f>IFERROR(VALUE(MID($C3022,1,2)),0)</f>
        <v>80</v>
      </c>
      <c r="AD3022" s="44">
        <f>IFERROR(VALUE(MID($C3022,4,3)),0)</f>
        <v>901</v>
      </c>
      <c r="AE3022" s="51">
        <f>VALUE(RIGHT("00"&amp;AC3022,2)&amp;RIGHT("000"&amp;AD3022,3))</f>
        <v>80901</v>
      </c>
    </row>
    <row r="3023" spans="1:31">
      <c r="A3023" s="60" t="str">
        <f>IF(G3023&amp;Q3023&lt;&gt;"",W3023&amp;Q3023,"")</f>
        <v>MAGGY 8510beige</v>
      </c>
      <c r="B3023" s="60" t="str">
        <f>IF(C3023&lt;&gt;"",LEFT(C3023,9),"")</f>
        <v>80-647-02</v>
      </c>
      <c r="C3023" s="73" t="s">
        <v>3790</v>
      </c>
      <c r="D3023" s="73" t="s">
        <v>3791</v>
      </c>
      <c r="E3023" s="73" t="s">
        <v>931</v>
      </c>
      <c r="F3023" s="74">
        <v>0</v>
      </c>
      <c r="G3023" s="73" t="s">
        <v>3792</v>
      </c>
      <c r="H3023" s="73" t="s">
        <v>63</v>
      </c>
      <c r="I3023" s="73" t="s">
        <v>1644</v>
      </c>
      <c r="J3023" s="73" t="s">
        <v>342</v>
      </c>
      <c r="K3023" s="73" t="s">
        <v>387</v>
      </c>
      <c r="L3023" s="73" t="s">
        <v>383</v>
      </c>
      <c r="M3023" s="73" t="s">
        <v>389</v>
      </c>
      <c r="N3023" s="73" t="s">
        <v>44</v>
      </c>
      <c r="O3023" s="73" t="s">
        <v>386</v>
      </c>
      <c r="P3023" s="73" t="s">
        <v>907</v>
      </c>
      <c r="Q3023" s="73" t="s">
        <v>937</v>
      </c>
      <c r="R3023" s="73" t="s">
        <v>63</v>
      </c>
      <c r="V3023" s="60" t="str">
        <f>W3023&amp;H3023</f>
        <v>MAGGY 8510бежевый</v>
      </c>
      <c r="W3023" s="60" t="str">
        <f>_xlfn.LET(_xlpm.TextCell,TEXT(G3023,"###"),IF(_xlpm.TextCell&lt;&gt;"",IF(StyleSpaceSplit,IFERROR(IF(FIND(" ",_xlpm.TextCell)&gt;=1,MID(_xlpm.TextCell,1,FIND(" ",_xlpm.TextCell)-1),_xlpm.TextCell),_xlpm.TextCell),_xlpm.TextCell),""))</f>
        <v>MAGGY 8510</v>
      </c>
      <c r="X3023" s="60" t="str">
        <f>IF(A3023&lt;&gt;"",IFERROR(IF(FIND(" ",G3023)&gt;=1,MID(G3023,FIND(" ",G3023)+1,LEN(G3023)),""),""),"")</f>
        <v>8510</v>
      </c>
      <c r="AC3023" s="51">
        <f>IFERROR(VALUE(MID($C3023,1,2)),0)</f>
        <v>80</v>
      </c>
      <c r="AD3023" s="44">
        <f>IFERROR(VALUE(MID($C3023,4,3)),0)</f>
        <v>647</v>
      </c>
      <c r="AE3023" s="51">
        <f>VALUE(RIGHT("00"&amp;AC3023,2)&amp;RIGHT("000"&amp;AD3023,3))</f>
        <v>80647</v>
      </c>
    </row>
    <row r="3024" spans="1:31">
      <c r="A3024" s="60" t="str">
        <f>IF(G3024&amp;Q3024&lt;&gt;"",W3024&amp;Q3024,"")</f>
        <v>MAGGY 8510offwhite</v>
      </c>
      <c r="B3024" s="60" t="str">
        <f>IF(C3024&lt;&gt;"",LEFT(C3024,9),"")</f>
        <v>80-647-17</v>
      </c>
      <c r="C3024" s="73" t="s">
        <v>3797</v>
      </c>
      <c r="D3024" s="73" t="s">
        <v>3798</v>
      </c>
      <c r="E3024" s="73" t="s">
        <v>931</v>
      </c>
      <c r="F3024" s="74">
        <v>0</v>
      </c>
      <c r="G3024" s="73" t="s">
        <v>3792</v>
      </c>
      <c r="H3024" s="73" t="s">
        <v>57</v>
      </c>
      <c r="I3024" s="73" t="s">
        <v>1498</v>
      </c>
      <c r="J3024" s="73" t="s">
        <v>342</v>
      </c>
      <c r="K3024" s="73" t="s">
        <v>387</v>
      </c>
      <c r="L3024" s="73" t="s">
        <v>383</v>
      </c>
      <c r="M3024" s="73" t="s">
        <v>389</v>
      </c>
      <c r="N3024" s="73" t="s">
        <v>44</v>
      </c>
      <c r="O3024" s="73" t="s">
        <v>386</v>
      </c>
      <c r="P3024" s="73" t="s">
        <v>907</v>
      </c>
      <c r="Q3024" s="73" t="s">
        <v>1898</v>
      </c>
      <c r="R3024" s="73" t="s">
        <v>57</v>
      </c>
      <c r="V3024" s="60" t="str">
        <f>W3024&amp;H3024</f>
        <v>MAGGY 8510белый</v>
      </c>
      <c r="W3024" s="60" t="str">
        <f>_xlfn.LET(_xlpm.TextCell,TEXT(G3024,"###"),IF(_xlpm.TextCell&lt;&gt;"",IF(StyleSpaceSplit,IFERROR(IF(FIND(" ",_xlpm.TextCell)&gt;=1,MID(_xlpm.TextCell,1,FIND(" ",_xlpm.TextCell)-1),_xlpm.TextCell),_xlpm.TextCell),_xlpm.TextCell),""))</f>
        <v>MAGGY 8510</v>
      </c>
      <c r="X3024" s="60" t="str">
        <f>IF(A3024&lt;&gt;"",IFERROR(IF(FIND(" ",G3024)&gt;=1,MID(G3024,FIND(" ",G3024)+1,LEN(G3024)),""),""),"")</f>
        <v>8510</v>
      </c>
      <c r="AC3024" s="51">
        <f>IFERROR(VALUE(MID($C3024,1,2)),0)</f>
        <v>80</v>
      </c>
      <c r="AD3024" s="44">
        <f>IFERROR(VALUE(MID($C3024,4,3)),0)</f>
        <v>647</v>
      </c>
      <c r="AE3024" s="51">
        <f>VALUE(RIGHT("00"&amp;AC3024,2)&amp;RIGHT("000"&amp;AD3024,3))</f>
        <v>80647</v>
      </c>
    </row>
    <row r="3025" spans="1:31">
      <c r="A3025" s="60" t="str">
        <f>IF(G3025&amp;Q3025&lt;&gt;"",W3025&amp;Q3025,"")</f>
        <v>MAGGY 8510grey</v>
      </c>
      <c r="B3025" s="60" t="str">
        <f>IF(C3025&lt;&gt;"",LEFT(C3025,9),"")</f>
        <v>80-647-08</v>
      </c>
      <c r="C3025" s="73" t="s">
        <v>3795</v>
      </c>
      <c r="D3025" s="73" t="s">
        <v>3796</v>
      </c>
      <c r="E3025" s="73" t="s">
        <v>931</v>
      </c>
      <c r="F3025" s="74">
        <v>0</v>
      </c>
      <c r="G3025" s="73" t="s">
        <v>3792</v>
      </c>
      <c r="H3025" s="73" t="s">
        <v>83</v>
      </c>
      <c r="I3025" s="73" t="s">
        <v>1498</v>
      </c>
      <c r="J3025" s="73" t="s">
        <v>342</v>
      </c>
      <c r="K3025" s="73" t="s">
        <v>387</v>
      </c>
      <c r="L3025" s="73" t="s">
        <v>383</v>
      </c>
      <c r="M3025" s="73" t="s">
        <v>389</v>
      </c>
      <c r="N3025" s="73" t="s">
        <v>44</v>
      </c>
      <c r="O3025" s="73" t="s">
        <v>386</v>
      </c>
      <c r="P3025" s="73" t="s">
        <v>907</v>
      </c>
      <c r="Q3025" s="73" t="s">
        <v>917</v>
      </c>
      <c r="R3025" s="73" t="s">
        <v>83</v>
      </c>
      <c r="V3025" s="60" t="str">
        <f>W3025&amp;H3025</f>
        <v>MAGGY 8510серый</v>
      </c>
      <c r="W3025" s="60" t="str">
        <f>_xlfn.LET(_xlpm.TextCell,TEXT(G3025,"###"),IF(_xlpm.TextCell&lt;&gt;"",IF(StyleSpaceSplit,IFERROR(IF(FIND(" ",_xlpm.TextCell)&gt;=1,MID(_xlpm.TextCell,1,FIND(" ",_xlpm.TextCell)-1),_xlpm.TextCell),_xlpm.TextCell),_xlpm.TextCell),""))</f>
        <v>MAGGY 8510</v>
      </c>
      <c r="X3025" s="60" t="str">
        <f>IF(A3025&lt;&gt;"",IFERROR(IF(FIND(" ",G3025)&gt;=1,MID(G3025,FIND(" ",G3025)+1,LEN(G3025)),""),""),"")</f>
        <v>8510</v>
      </c>
      <c r="AC3025" s="51">
        <f>IFERROR(VALUE(MID($C3025,1,2)),0)</f>
        <v>80</v>
      </c>
      <c r="AD3025" s="44">
        <f>IFERROR(VALUE(MID($C3025,4,3)),0)</f>
        <v>647</v>
      </c>
      <c r="AE3025" s="51">
        <f>VALUE(RIGHT("00"&amp;AC3025,2)&amp;RIGHT("000"&amp;AD3025,3))</f>
        <v>80647</v>
      </c>
    </row>
    <row r="3026" spans="1:31">
      <c r="A3026" s="60" t="str">
        <f>IF(G3026&amp;Q3026&lt;&gt;"",W3026&amp;Q3026,"")</f>
        <v>MAGGY 8510black</v>
      </c>
      <c r="B3026" s="60" t="str">
        <f>IF(C3026&lt;&gt;"",LEFT(C3026,9),"")</f>
        <v>80-647-09</v>
      </c>
      <c r="C3026" s="73" t="s">
        <v>3793</v>
      </c>
      <c r="D3026" s="73" t="s">
        <v>3794</v>
      </c>
      <c r="E3026" s="73" t="s">
        <v>931</v>
      </c>
      <c r="F3026" s="74">
        <v>0</v>
      </c>
      <c r="G3026" s="73" t="s">
        <v>3792</v>
      </c>
      <c r="H3026" s="73" t="s">
        <v>53</v>
      </c>
      <c r="I3026" s="73" t="s">
        <v>1498</v>
      </c>
      <c r="J3026" s="73" t="s">
        <v>342</v>
      </c>
      <c r="K3026" s="73" t="s">
        <v>387</v>
      </c>
      <c r="L3026" s="73" t="s">
        <v>383</v>
      </c>
      <c r="M3026" s="73" t="s">
        <v>389</v>
      </c>
      <c r="N3026" s="73" t="s">
        <v>44</v>
      </c>
      <c r="O3026" s="73" t="s">
        <v>386</v>
      </c>
      <c r="P3026" s="73" t="s">
        <v>907</v>
      </c>
      <c r="Q3026" s="73" t="s">
        <v>928</v>
      </c>
      <c r="R3026" s="73" t="s">
        <v>53</v>
      </c>
      <c r="V3026" s="60" t="str">
        <f>W3026&amp;H3026</f>
        <v>MAGGY 8510черный</v>
      </c>
      <c r="W3026" s="60" t="str">
        <f>_xlfn.LET(_xlpm.TextCell,TEXT(G3026,"###"),IF(_xlpm.TextCell&lt;&gt;"",IF(StyleSpaceSplit,IFERROR(IF(FIND(" ",_xlpm.TextCell)&gt;=1,MID(_xlpm.TextCell,1,FIND(" ",_xlpm.TextCell)-1),_xlpm.TextCell),_xlpm.TextCell),_xlpm.TextCell),""))</f>
        <v>MAGGY 8510</v>
      </c>
      <c r="X3026" s="60" t="str">
        <f>IF(A3026&lt;&gt;"",IFERROR(IF(FIND(" ",G3026)&gt;=1,MID(G3026,FIND(" ",G3026)+1,LEN(G3026)),""),""),"")</f>
        <v>8510</v>
      </c>
      <c r="AC3026" s="51">
        <f>IFERROR(VALUE(MID($C3026,1,2)),0)</f>
        <v>80</v>
      </c>
      <c r="AD3026" s="44">
        <f>IFERROR(VALUE(MID($C3026,4,3)),0)</f>
        <v>647</v>
      </c>
      <c r="AE3026" s="51">
        <f>VALUE(RIGHT("00"&amp;AC3026,2)&amp;RIGHT("000"&amp;AD3026,3))</f>
        <v>80647</v>
      </c>
    </row>
    <row r="3027" spans="1:31">
      <c r="A3027" s="60" t="str">
        <f>IF(G3027&amp;Q3027&lt;&gt;"",W3027&amp;Q3027,"")</f>
        <v>MAGGY 8520white</v>
      </c>
      <c r="B3027" s="60" t="str">
        <f>IF(C3027&lt;&gt;"",LEFT(C3027,9),"")</f>
        <v>80-345-17</v>
      </c>
      <c r="C3027" s="73" t="s">
        <v>3277</v>
      </c>
      <c r="D3027" s="73" t="s">
        <v>3278</v>
      </c>
      <c r="E3027" s="73" t="s">
        <v>931</v>
      </c>
      <c r="F3027" s="74">
        <v>0</v>
      </c>
      <c r="G3027" s="73" t="s">
        <v>1605</v>
      </c>
      <c r="H3027" s="73" t="s">
        <v>57</v>
      </c>
      <c r="I3027" s="73" t="s">
        <v>1498</v>
      </c>
      <c r="J3027" s="73" t="s">
        <v>342</v>
      </c>
      <c r="K3027" s="73" t="s">
        <v>387</v>
      </c>
      <c r="L3027" s="73" t="s">
        <v>383</v>
      </c>
      <c r="M3027" s="73" t="s">
        <v>389</v>
      </c>
      <c r="N3027" s="73" t="s">
        <v>44</v>
      </c>
      <c r="O3027" s="73" t="s">
        <v>386</v>
      </c>
      <c r="P3027" s="73" t="s">
        <v>907</v>
      </c>
      <c r="Q3027" s="73" t="s">
        <v>908</v>
      </c>
      <c r="R3027" s="73" t="s">
        <v>57</v>
      </c>
      <c r="V3027" s="60" t="str">
        <f>W3027&amp;H3027</f>
        <v>MAGGY 8520белый</v>
      </c>
      <c r="W3027" s="60" t="str">
        <f>_xlfn.LET(_xlpm.TextCell,TEXT(G3027,"###"),IF(_xlpm.TextCell&lt;&gt;"",IF(StyleSpaceSplit,IFERROR(IF(FIND(" ",_xlpm.TextCell)&gt;=1,MID(_xlpm.TextCell,1,FIND(" ",_xlpm.TextCell)-1),_xlpm.TextCell),_xlpm.TextCell),_xlpm.TextCell),""))</f>
        <v>MAGGY 8520</v>
      </c>
      <c r="X3027" s="60" t="str">
        <f>IF(A3027&lt;&gt;"",IFERROR(IF(FIND(" ",G3027)&gt;=1,MID(G3027,FIND(" ",G3027)+1,LEN(G3027)),""),""),"")</f>
        <v>8520</v>
      </c>
      <c r="AC3027" s="51">
        <f>IFERROR(VALUE(MID($C3027,1,2)),0)</f>
        <v>80</v>
      </c>
      <c r="AD3027" s="44">
        <f>IFERROR(VALUE(MID($C3027,4,3)),0)</f>
        <v>345</v>
      </c>
      <c r="AE3027" s="51">
        <f>VALUE(RIGHT("00"&amp;AC3027,2)&amp;RIGHT("000"&amp;AD3027,3))</f>
        <v>80345</v>
      </c>
    </row>
    <row r="3028" spans="1:31">
      <c r="A3028" s="60" t="str">
        <f>IF(G3028&amp;Q3028&lt;&gt;"",W3028&amp;Q3028,"")</f>
        <v>MAGGY 8520burgundy</v>
      </c>
      <c r="B3028" s="60" t="str">
        <f>IF(C3028&lt;&gt;"",LEFT(C3028,9),"")</f>
        <v>80-345-12</v>
      </c>
      <c r="C3028" s="73" t="s">
        <v>1603</v>
      </c>
      <c r="D3028" s="73" t="s">
        <v>1604</v>
      </c>
      <c r="E3028" s="73" t="s">
        <v>931</v>
      </c>
      <c r="F3028" s="74">
        <v>0</v>
      </c>
      <c r="G3028" s="73" t="s">
        <v>1605</v>
      </c>
      <c r="H3028" s="73" t="s">
        <v>121</v>
      </c>
      <c r="I3028" s="73" t="s">
        <v>1498</v>
      </c>
      <c r="J3028" s="73" t="s">
        <v>342</v>
      </c>
      <c r="K3028" s="73" t="s">
        <v>387</v>
      </c>
      <c r="L3028" s="73" t="s">
        <v>383</v>
      </c>
      <c r="M3028" s="73" t="s">
        <v>389</v>
      </c>
      <c r="N3028" s="73" t="s">
        <v>44</v>
      </c>
      <c r="O3028" s="73" t="s">
        <v>386</v>
      </c>
      <c r="P3028" s="73" t="s">
        <v>907</v>
      </c>
      <c r="Q3028" s="73" t="s">
        <v>1546</v>
      </c>
      <c r="R3028" s="73" t="s">
        <v>121</v>
      </c>
      <c r="V3028" s="60" t="str">
        <f>W3028&amp;H3028</f>
        <v>MAGGY 8520бордовый</v>
      </c>
      <c r="W3028" s="60" t="str">
        <f>_xlfn.LET(_xlpm.TextCell,TEXT(G3028,"###"),IF(_xlpm.TextCell&lt;&gt;"",IF(StyleSpaceSplit,IFERROR(IF(FIND(" ",_xlpm.TextCell)&gt;=1,MID(_xlpm.TextCell,1,FIND(" ",_xlpm.TextCell)-1),_xlpm.TextCell),_xlpm.TextCell),_xlpm.TextCell),""))</f>
        <v>MAGGY 8520</v>
      </c>
      <c r="X3028" s="60" t="str">
        <f>IF(A3028&lt;&gt;"",IFERROR(IF(FIND(" ",G3028)&gt;=1,MID(G3028,FIND(" ",G3028)+1,LEN(G3028)),""),""),"")</f>
        <v>8520</v>
      </c>
      <c r="AC3028" s="51">
        <f>IFERROR(VALUE(MID($C3028,1,2)),0)</f>
        <v>80</v>
      </c>
      <c r="AD3028" s="44">
        <f>IFERROR(VALUE(MID($C3028,4,3)),0)</f>
        <v>345</v>
      </c>
      <c r="AE3028" s="51">
        <f>VALUE(RIGHT("00"&amp;AC3028,2)&amp;RIGHT("000"&amp;AD3028,3))</f>
        <v>80345</v>
      </c>
    </row>
    <row r="3029" spans="1:31">
      <c r="A3029" s="60" t="str">
        <f>IF(G3029&amp;Q3029&lt;&gt;"",W3029&amp;Q3029,"")</f>
        <v>MAGGY 8520blue</v>
      </c>
      <c r="B3029" s="60" t="str">
        <f>IF(C3029&lt;&gt;"",LEFT(C3029,9),"")</f>
        <v>80-345-06</v>
      </c>
      <c r="C3029" s="73" t="s">
        <v>3799</v>
      </c>
      <c r="D3029" s="73" t="s">
        <v>3800</v>
      </c>
      <c r="E3029" s="73" t="s">
        <v>931</v>
      </c>
      <c r="F3029" s="74">
        <v>0</v>
      </c>
      <c r="G3029" s="73" t="s">
        <v>1605</v>
      </c>
      <c r="H3029" s="73" t="s">
        <v>71</v>
      </c>
      <c r="I3029" s="73" t="s">
        <v>1498</v>
      </c>
      <c r="J3029" s="73" t="s">
        <v>342</v>
      </c>
      <c r="K3029" s="73" t="s">
        <v>387</v>
      </c>
      <c r="L3029" s="73" t="s">
        <v>383</v>
      </c>
      <c r="M3029" s="73" t="s">
        <v>389</v>
      </c>
      <c r="N3029" s="73" t="s">
        <v>44</v>
      </c>
      <c r="O3029" s="73" t="s">
        <v>386</v>
      </c>
      <c r="P3029" s="73" t="s">
        <v>907</v>
      </c>
      <c r="Q3029" s="73" t="s">
        <v>932</v>
      </c>
      <c r="R3029" s="73" t="s">
        <v>71</v>
      </c>
      <c r="V3029" s="60" t="str">
        <f>W3029&amp;H3029</f>
        <v>MAGGY 8520синий</v>
      </c>
      <c r="W3029" s="60" t="str">
        <f>_xlfn.LET(_xlpm.TextCell,TEXT(G3029,"###"),IF(_xlpm.TextCell&lt;&gt;"",IF(StyleSpaceSplit,IFERROR(IF(FIND(" ",_xlpm.TextCell)&gt;=1,MID(_xlpm.TextCell,1,FIND(" ",_xlpm.TextCell)-1),_xlpm.TextCell),_xlpm.TextCell),_xlpm.TextCell),""))</f>
        <v>MAGGY 8520</v>
      </c>
      <c r="X3029" s="60" t="str">
        <f>IF(A3029&lt;&gt;"",IFERROR(IF(FIND(" ",G3029)&gt;=1,MID(G3029,FIND(" ",G3029)+1,LEN(G3029)),""),""),"")</f>
        <v>8520</v>
      </c>
      <c r="AC3029" s="51">
        <f>IFERROR(VALUE(MID($C3029,1,2)),0)</f>
        <v>80</v>
      </c>
      <c r="AD3029" s="44">
        <f>IFERROR(VALUE(MID($C3029,4,3)),0)</f>
        <v>345</v>
      </c>
      <c r="AE3029" s="51">
        <f>VALUE(RIGHT("00"&amp;AC3029,2)&amp;RIGHT("000"&amp;AD3029,3))</f>
        <v>80345</v>
      </c>
    </row>
    <row r="3030" spans="1:31">
      <c r="A3030" s="60" t="str">
        <f>IF(G3030&amp;Q3030&lt;&gt;"",W3030&amp;Q3030,"")</f>
        <v>MAGGY 8520black</v>
      </c>
      <c r="B3030" s="60" t="str">
        <f>IF(C3030&lt;&gt;"",LEFT(C3030,9),"")</f>
        <v>80-345-09</v>
      </c>
      <c r="C3030" s="73" t="s">
        <v>3275</v>
      </c>
      <c r="D3030" s="73" t="s">
        <v>3276</v>
      </c>
      <c r="E3030" s="73" t="s">
        <v>931</v>
      </c>
      <c r="F3030" s="74">
        <v>0</v>
      </c>
      <c r="G3030" s="73" t="s">
        <v>1605</v>
      </c>
      <c r="H3030" s="73" t="s">
        <v>53</v>
      </c>
      <c r="I3030" s="73" t="s">
        <v>1644</v>
      </c>
      <c r="J3030" s="73" t="s">
        <v>342</v>
      </c>
      <c r="K3030" s="73" t="s">
        <v>387</v>
      </c>
      <c r="L3030" s="73" t="s">
        <v>383</v>
      </c>
      <c r="M3030" s="73" t="s">
        <v>389</v>
      </c>
      <c r="N3030" s="73" t="s">
        <v>44</v>
      </c>
      <c r="O3030" s="73" t="s">
        <v>386</v>
      </c>
      <c r="P3030" s="73" t="s">
        <v>907</v>
      </c>
      <c r="Q3030" s="73" t="s">
        <v>928</v>
      </c>
      <c r="R3030" s="73" t="s">
        <v>53</v>
      </c>
      <c r="V3030" s="60" t="str">
        <f>W3030&amp;H3030</f>
        <v>MAGGY 8520черный</v>
      </c>
      <c r="W3030" s="60" t="str">
        <f>_xlfn.LET(_xlpm.TextCell,TEXT(G3030,"###"),IF(_xlpm.TextCell&lt;&gt;"",IF(StyleSpaceSplit,IFERROR(IF(FIND(" ",_xlpm.TextCell)&gt;=1,MID(_xlpm.TextCell,1,FIND(" ",_xlpm.TextCell)-1),_xlpm.TextCell),_xlpm.TextCell),_xlpm.TextCell),""))</f>
        <v>MAGGY 8520</v>
      </c>
      <c r="X3030" s="60" t="str">
        <f>IF(A3030&lt;&gt;"",IFERROR(IF(FIND(" ",G3030)&gt;=1,MID(G3030,FIND(" ",G3030)+1,LEN(G3030)),""),""),"")</f>
        <v>8520</v>
      </c>
      <c r="AC3030" s="51">
        <f>IFERROR(VALUE(MID($C3030,1,2)),0)</f>
        <v>80</v>
      </c>
      <c r="AD3030" s="44">
        <f>IFERROR(VALUE(MID($C3030,4,3)),0)</f>
        <v>345</v>
      </c>
      <c r="AE3030" s="51">
        <f>VALUE(RIGHT("00"&amp;AC3030,2)&amp;RIGHT("000"&amp;AD3030,3))</f>
        <v>80345</v>
      </c>
    </row>
    <row r="3031" spans="1:31">
      <c r="A3031" s="60" t="str">
        <f>IF(G3031&amp;Q3031&lt;&gt;"",W3031&amp;Q3031,"")</f>
        <v>MAGGY 8523blue</v>
      </c>
      <c r="B3031" s="60" t="str">
        <f>IF(C3031&lt;&gt;"",LEFT(C3031,9),"")</f>
        <v>80-346-06</v>
      </c>
      <c r="C3031" s="73" t="s">
        <v>1606</v>
      </c>
      <c r="D3031" s="73" t="s">
        <v>1607</v>
      </c>
      <c r="E3031" s="73" t="s">
        <v>931</v>
      </c>
      <c r="F3031" s="74">
        <v>0</v>
      </c>
      <c r="G3031" s="73" t="s">
        <v>1608</v>
      </c>
      <c r="H3031" s="73" t="s">
        <v>71</v>
      </c>
      <c r="I3031" s="73" t="s">
        <v>1498</v>
      </c>
      <c r="J3031" s="73" t="s">
        <v>342</v>
      </c>
      <c r="K3031" s="73" t="s">
        <v>387</v>
      </c>
      <c r="L3031" s="73" t="s">
        <v>383</v>
      </c>
      <c r="M3031" s="73" t="s">
        <v>389</v>
      </c>
      <c r="N3031" s="73" t="s">
        <v>44</v>
      </c>
      <c r="O3031" s="73" t="s">
        <v>386</v>
      </c>
      <c r="P3031" s="73" t="s">
        <v>907</v>
      </c>
      <c r="Q3031" s="73" t="s">
        <v>932</v>
      </c>
      <c r="R3031" s="73" t="s">
        <v>71</v>
      </c>
      <c r="V3031" s="60" t="str">
        <f>W3031&amp;H3031</f>
        <v>MAGGY 8523синий</v>
      </c>
      <c r="W3031" s="60" t="str">
        <f>_xlfn.LET(_xlpm.TextCell,TEXT(G3031,"###"),IF(_xlpm.TextCell&lt;&gt;"",IF(StyleSpaceSplit,IFERROR(IF(FIND(" ",_xlpm.TextCell)&gt;=1,MID(_xlpm.TextCell,1,FIND(" ",_xlpm.TextCell)-1),_xlpm.TextCell),_xlpm.TextCell),_xlpm.TextCell),""))</f>
        <v>MAGGY 8523</v>
      </c>
      <c r="X3031" s="60" t="str">
        <f>IF(A3031&lt;&gt;"",IFERROR(IF(FIND(" ",G3031)&gt;=1,MID(G3031,FIND(" ",G3031)+1,LEN(G3031)),""),""),"")</f>
        <v>8523</v>
      </c>
      <c r="AC3031" s="51">
        <f>IFERROR(VALUE(MID($C3031,1,2)),0)</f>
        <v>80</v>
      </c>
      <c r="AD3031" s="44">
        <f>IFERROR(VALUE(MID($C3031,4,3)),0)</f>
        <v>346</v>
      </c>
      <c r="AE3031" s="51">
        <f>VALUE(RIGHT("00"&amp;AC3031,2)&amp;RIGHT("000"&amp;AD3031,3))</f>
        <v>80346</v>
      </c>
    </row>
    <row r="3032" spans="1:31">
      <c r="A3032" s="60" t="str">
        <f>IF(G3032&amp;Q3032&lt;&gt;"",W3032&amp;Q3032,"")</f>
        <v>MAGGY 8526grey</v>
      </c>
      <c r="B3032" s="60" t="str">
        <f>IF(C3032&lt;&gt;"",LEFT(C3032,9),"")</f>
        <v>80-347-05</v>
      </c>
      <c r="C3032" s="73" t="s">
        <v>1609</v>
      </c>
      <c r="D3032" s="73" t="s">
        <v>1610</v>
      </c>
      <c r="E3032" s="73" t="s">
        <v>931</v>
      </c>
      <c r="F3032" s="74">
        <v>0</v>
      </c>
      <c r="G3032" s="73" t="s">
        <v>1611</v>
      </c>
      <c r="H3032" s="73" t="s">
        <v>277</v>
      </c>
      <c r="I3032" s="73" t="s">
        <v>1498</v>
      </c>
      <c r="J3032" s="73" t="s">
        <v>340</v>
      </c>
      <c r="K3032" s="73" t="s">
        <v>382</v>
      </c>
      <c r="L3032" s="73" t="s">
        <v>383</v>
      </c>
      <c r="M3032" s="73" t="s">
        <v>389</v>
      </c>
      <c r="N3032" s="73" t="s">
        <v>44</v>
      </c>
      <c r="O3032" s="73" t="s">
        <v>386</v>
      </c>
      <c r="P3032" s="73" t="s">
        <v>907</v>
      </c>
      <c r="Q3032" s="73" t="s">
        <v>917</v>
      </c>
      <c r="R3032" s="73" t="s">
        <v>83</v>
      </c>
      <c r="V3032" s="60" t="str">
        <f>W3032&amp;H3032</f>
        <v>MAGGY 8526темно-серый</v>
      </c>
      <c r="W3032" s="60" t="str">
        <f>_xlfn.LET(_xlpm.TextCell,TEXT(G3032,"###"),IF(_xlpm.TextCell&lt;&gt;"",IF(StyleSpaceSplit,IFERROR(IF(FIND(" ",_xlpm.TextCell)&gt;=1,MID(_xlpm.TextCell,1,FIND(" ",_xlpm.TextCell)-1),_xlpm.TextCell),_xlpm.TextCell),_xlpm.TextCell),""))</f>
        <v>MAGGY 8526</v>
      </c>
      <c r="X3032" s="60" t="str">
        <f>IF(A3032&lt;&gt;"",IFERROR(IF(FIND(" ",G3032)&gt;=1,MID(G3032,FIND(" ",G3032)+1,LEN(G3032)),""),""),"")</f>
        <v>8526</v>
      </c>
      <c r="AC3032" s="51">
        <f>IFERROR(VALUE(MID($C3032,1,2)),0)</f>
        <v>80</v>
      </c>
      <c r="AD3032" s="44">
        <f>IFERROR(VALUE(MID($C3032,4,3)),0)</f>
        <v>347</v>
      </c>
      <c r="AE3032" s="51">
        <f>VALUE(RIGHT("00"&amp;AC3032,2)&amp;RIGHT("000"&amp;AD3032,3))</f>
        <v>80347</v>
      </c>
    </row>
    <row r="3033" spans="1:31">
      <c r="A3033" s="60" t="str">
        <f>IF(G3033&amp;Q3033&lt;&gt;"",W3033&amp;Q3033,"")</f>
        <v>MAGGY 8528beige</v>
      </c>
      <c r="B3033" s="60" t="str">
        <f>IF(C3033&lt;&gt;"",LEFT(C3033,9),"")</f>
        <v>80-348-02</v>
      </c>
      <c r="C3033" s="73" t="s">
        <v>3279</v>
      </c>
      <c r="D3033" s="73" t="s">
        <v>3280</v>
      </c>
      <c r="E3033" s="73" t="s">
        <v>931</v>
      </c>
      <c r="F3033" s="74">
        <v>0</v>
      </c>
      <c r="G3033" s="73" t="s">
        <v>1614</v>
      </c>
      <c r="H3033" s="73" t="s">
        <v>63</v>
      </c>
      <c r="I3033" s="73" t="s">
        <v>1498</v>
      </c>
      <c r="J3033" s="73" t="s">
        <v>342</v>
      </c>
      <c r="K3033" s="73" t="s">
        <v>387</v>
      </c>
      <c r="L3033" s="73" t="s">
        <v>383</v>
      </c>
      <c r="M3033" s="73" t="s">
        <v>389</v>
      </c>
      <c r="N3033" s="73" t="s">
        <v>44</v>
      </c>
      <c r="O3033" s="73" t="s">
        <v>386</v>
      </c>
      <c r="P3033" s="73" t="s">
        <v>907</v>
      </c>
      <c r="Q3033" s="73" t="s">
        <v>937</v>
      </c>
      <c r="R3033" s="73" t="s">
        <v>63</v>
      </c>
      <c r="V3033" s="60" t="str">
        <f>W3033&amp;H3033</f>
        <v>MAGGY 8528бежевый</v>
      </c>
      <c r="W3033" s="60" t="str">
        <f>_xlfn.LET(_xlpm.TextCell,TEXT(G3033,"###"),IF(_xlpm.TextCell&lt;&gt;"",IF(StyleSpaceSplit,IFERROR(IF(FIND(" ",_xlpm.TextCell)&gt;=1,MID(_xlpm.TextCell,1,FIND(" ",_xlpm.TextCell)-1),_xlpm.TextCell),_xlpm.TextCell),_xlpm.TextCell),""))</f>
        <v>MAGGY 8528</v>
      </c>
      <c r="X3033" s="60" t="str">
        <f>IF(A3033&lt;&gt;"",IFERROR(IF(FIND(" ",G3033)&gt;=1,MID(G3033,FIND(" ",G3033)+1,LEN(G3033)),""),""),"")</f>
        <v>8528</v>
      </c>
      <c r="AC3033" s="51">
        <f>IFERROR(VALUE(MID($C3033,1,2)),0)</f>
        <v>80</v>
      </c>
      <c r="AD3033" s="44">
        <f>IFERROR(VALUE(MID($C3033,4,3)),0)</f>
        <v>348</v>
      </c>
      <c r="AE3033" s="51">
        <f>VALUE(RIGHT("00"&amp;AC3033,2)&amp;RIGHT("000"&amp;AD3033,3))</f>
        <v>80348</v>
      </c>
    </row>
    <row r="3034" spans="1:31">
      <c r="A3034" s="60" t="str">
        <f>IF(G3034&amp;Q3034&lt;&gt;"",W3034&amp;Q3034,"")</f>
        <v>MAGGY 8528putty</v>
      </c>
      <c r="B3034" s="60" t="str">
        <f>IF(C3034&lt;&gt;"",LEFT(C3034,9),"")</f>
        <v>80-348-01</v>
      </c>
      <c r="C3034" s="73" t="s">
        <v>3281</v>
      </c>
      <c r="D3034" s="73" t="s">
        <v>3282</v>
      </c>
      <c r="E3034" s="73" t="s">
        <v>931</v>
      </c>
      <c r="F3034" s="74">
        <v>0</v>
      </c>
      <c r="G3034" s="73" t="s">
        <v>1614</v>
      </c>
      <c r="H3034" s="73" t="s">
        <v>231</v>
      </c>
      <c r="I3034" s="73" t="s">
        <v>1498</v>
      </c>
      <c r="J3034" s="73" t="s">
        <v>342</v>
      </c>
      <c r="K3034" s="73" t="s">
        <v>387</v>
      </c>
      <c r="L3034" s="73" t="s">
        <v>383</v>
      </c>
      <c r="M3034" s="73" t="s">
        <v>389</v>
      </c>
      <c r="N3034" s="73" t="s">
        <v>44</v>
      </c>
      <c r="O3034" s="73" t="s">
        <v>386</v>
      </c>
      <c r="P3034" s="73" t="s">
        <v>907</v>
      </c>
      <c r="Q3034" s="73" t="s">
        <v>1539</v>
      </c>
      <c r="R3034" s="73" t="s">
        <v>83</v>
      </c>
      <c r="V3034" s="60" t="str">
        <f>W3034&amp;H3034</f>
        <v>MAGGY 8528светло-серый</v>
      </c>
      <c r="W3034" s="60" t="str">
        <f>_xlfn.LET(_xlpm.TextCell,TEXT(G3034,"###"),IF(_xlpm.TextCell&lt;&gt;"",IF(StyleSpaceSplit,IFERROR(IF(FIND(" ",_xlpm.TextCell)&gt;=1,MID(_xlpm.TextCell,1,FIND(" ",_xlpm.TextCell)-1),_xlpm.TextCell),_xlpm.TextCell),_xlpm.TextCell),""))</f>
        <v>MAGGY 8528</v>
      </c>
      <c r="X3034" s="60" t="str">
        <f>IF(A3034&lt;&gt;"",IFERROR(IF(FIND(" ",G3034)&gt;=1,MID(G3034,FIND(" ",G3034)+1,LEN(G3034)),""),""),"")</f>
        <v>8528</v>
      </c>
      <c r="AC3034" s="51">
        <f>IFERROR(VALUE(MID($C3034,1,2)),0)</f>
        <v>80</v>
      </c>
      <c r="AD3034" s="44">
        <f>IFERROR(VALUE(MID($C3034,4,3)),0)</f>
        <v>348</v>
      </c>
      <c r="AE3034" s="51">
        <f>VALUE(RIGHT("00"&amp;AC3034,2)&amp;RIGHT("000"&amp;AD3034,3))</f>
        <v>80348</v>
      </c>
    </row>
    <row r="3035" spans="1:31">
      <c r="A3035" s="60" t="str">
        <f>IF(G3035&amp;Q3035&lt;&gt;"",W3035&amp;Q3035,"")</f>
        <v>MAGGY 8528grey</v>
      </c>
      <c r="B3035" s="60" t="str">
        <f>IF(C3035&lt;&gt;"",LEFT(C3035,9),"")</f>
        <v>80-348-08</v>
      </c>
      <c r="C3035" s="73" t="s">
        <v>1612</v>
      </c>
      <c r="D3035" s="73" t="s">
        <v>1613</v>
      </c>
      <c r="E3035" s="73" t="s">
        <v>931</v>
      </c>
      <c r="F3035" s="74">
        <v>0</v>
      </c>
      <c r="G3035" s="73" t="s">
        <v>1614</v>
      </c>
      <c r="H3035" s="73" t="s">
        <v>83</v>
      </c>
      <c r="I3035" s="73" t="s">
        <v>1498</v>
      </c>
      <c r="J3035" s="73" t="s">
        <v>342</v>
      </c>
      <c r="K3035" s="73" t="s">
        <v>387</v>
      </c>
      <c r="L3035" s="73" t="s">
        <v>383</v>
      </c>
      <c r="M3035" s="73" t="s">
        <v>389</v>
      </c>
      <c r="N3035" s="73" t="s">
        <v>44</v>
      </c>
      <c r="O3035" s="73" t="s">
        <v>386</v>
      </c>
      <c r="P3035" s="73" t="s">
        <v>907</v>
      </c>
      <c r="Q3035" s="73" t="s">
        <v>917</v>
      </c>
      <c r="R3035" s="73" t="s">
        <v>83</v>
      </c>
      <c r="V3035" s="60" t="str">
        <f>W3035&amp;H3035</f>
        <v>MAGGY 8528серый</v>
      </c>
      <c r="W3035" s="60" t="str">
        <f>_xlfn.LET(_xlpm.TextCell,TEXT(G3035,"###"),IF(_xlpm.TextCell&lt;&gt;"",IF(StyleSpaceSplit,IFERROR(IF(FIND(" ",_xlpm.TextCell)&gt;=1,MID(_xlpm.TextCell,1,FIND(" ",_xlpm.TextCell)-1),_xlpm.TextCell),_xlpm.TextCell),_xlpm.TextCell),""))</f>
        <v>MAGGY 8528</v>
      </c>
      <c r="X3035" s="60" t="str">
        <f>IF(A3035&lt;&gt;"",IFERROR(IF(FIND(" ",G3035)&gt;=1,MID(G3035,FIND(" ",G3035)+1,LEN(G3035)),""),""),"")</f>
        <v>8528</v>
      </c>
      <c r="AC3035" s="51">
        <f>IFERROR(VALUE(MID($C3035,1,2)),0)</f>
        <v>80</v>
      </c>
      <c r="AD3035" s="44">
        <f>IFERROR(VALUE(MID($C3035,4,3)),0)</f>
        <v>348</v>
      </c>
      <c r="AE3035" s="51">
        <f>VALUE(RIGHT("00"&amp;AC3035,2)&amp;RIGHT("000"&amp;AD3035,3))</f>
        <v>80348</v>
      </c>
    </row>
    <row r="3036" spans="1:31">
      <c r="A3036" s="60" t="str">
        <f>IF(G3036&amp;Q3036&lt;&gt;"",W3036&amp;Q3036,"")</f>
        <v>MAGGY 8604putty</v>
      </c>
      <c r="B3036" s="60" t="str">
        <f>IF(C3036&lt;&gt;"",LEFT(C3036,9),"")</f>
        <v>80-575-02</v>
      </c>
      <c r="C3036" s="73" t="s">
        <v>1960</v>
      </c>
      <c r="D3036" s="73" t="s">
        <v>1961</v>
      </c>
      <c r="E3036" s="73" t="s">
        <v>931</v>
      </c>
      <c r="F3036" s="74">
        <v>0</v>
      </c>
      <c r="G3036" s="73" t="s">
        <v>1962</v>
      </c>
      <c r="H3036" s="73" t="s">
        <v>63</v>
      </c>
      <c r="I3036" s="73" t="s">
        <v>1631</v>
      </c>
      <c r="J3036" s="73" t="s">
        <v>340</v>
      </c>
      <c r="K3036" s="73" t="s">
        <v>382</v>
      </c>
      <c r="L3036" s="73" t="s">
        <v>383</v>
      </c>
      <c r="M3036" s="73" t="s">
        <v>389</v>
      </c>
      <c r="O3036" s="73" t="s">
        <v>386</v>
      </c>
      <c r="P3036" s="73" t="s">
        <v>907</v>
      </c>
      <c r="Q3036" s="73" t="s">
        <v>1539</v>
      </c>
      <c r="R3036" s="73" t="s">
        <v>63</v>
      </c>
      <c r="V3036" s="60" t="str">
        <f>W3036&amp;H3036</f>
        <v>MAGGY 8604бежевый</v>
      </c>
      <c r="W3036" s="60" t="str">
        <f>_xlfn.LET(_xlpm.TextCell,TEXT(G3036,"###"),IF(_xlpm.TextCell&lt;&gt;"",IF(StyleSpaceSplit,IFERROR(IF(FIND(" ",_xlpm.TextCell)&gt;=1,MID(_xlpm.TextCell,1,FIND(" ",_xlpm.TextCell)-1),_xlpm.TextCell),_xlpm.TextCell),_xlpm.TextCell),""))</f>
        <v>MAGGY 8604</v>
      </c>
      <c r="X3036" s="60" t="str">
        <f>IF(A3036&lt;&gt;"",IFERROR(IF(FIND(" ",G3036)&gt;=1,MID(G3036,FIND(" ",G3036)+1,LEN(G3036)),""),""),"")</f>
        <v>8604</v>
      </c>
      <c r="AC3036" s="51">
        <f>IFERROR(VALUE(MID($C3036,1,2)),0)</f>
        <v>80</v>
      </c>
      <c r="AD3036" s="44">
        <f>IFERROR(VALUE(MID($C3036,4,3)),0)</f>
        <v>575</v>
      </c>
      <c r="AE3036" s="51">
        <f>VALUE(RIGHT("00"&amp;AC3036,2)&amp;RIGHT("000"&amp;AD3036,3))</f>
        <v>80575</v>
      </c>
    </row>
    <row r="3037" spans="1:31">
      <c r="A3037" s="60" t="str">
        <f>IF(G3037&amp;Q3037&lt;&gt;"",W3037&amp;Q3037,"")</f>
        <v>MAGGY 8610red</v>
      </c>
      <c r="B3037" s="60" t="str">
        <f>IF(C3037&lt;&gt;"",LEFT(C3037,9),"")</f>
        <v>80-902-18</v>
      </c>
      <c r="C3037" s="73" t="s">
        <v>5247</v>
      </c>
      <c r="D3037" s="73" t="s">
        <v>5248</v>
      </c>
      <c r="E3037" s="73" t="s">
        <v>931</v>
      </c>
      <c r="F3037" s="74">
        <v>0</v>
      </c>
      <c r="G3037" s="73" t="s">
        <v>5249</v>
      </c>
      <c r="H3037" s="73" t="s">
        <v>78</v>
      </c>
      <c r="I3037" s="73" t="s">
        <v>1644</v>
      </c>
      <c r="J3037" s="73" t="s">
        <v>342</v>
      </c>
      <c r="K3037" s="73" t="s">
        <v>387</v>
      </c>
      <c r="L3037" s="73" t="s">
        <v>383</v>
      </c>
      <c r="M3037" s="73" t="s">
        <v>389</v>
      </c>
      <c r="N3037" s="73" t="s">
        <v>44</v>
      </c>
      <c r="O3037" s="73" t="s">
        <v>386</v>
      </c>
      <c r="P3037" s="73" t="s">
        <v>907</v>
      </c>
      <c r="Q3037" s="73" t="s">
        <v>969</v>
      </c>
      <c r="R3037" s="73" t="s">
        <v>78</v>
      </c>
      <c r="V3037" s="60" t="str">
        <f>W3037&amp;H3037</f>
        <v>MAGGY 8610красный</v>
      </c>
      <c r="W3037" s="60" t="str">
        <f>_xlfn.LET(_xlpm.TextCell,TEXT(G3037,"###"),IF(_xlpm.TextCell&lt;&gt;"",IF(StyleSpaceSplit,IFERROR(IF(FIND(" ",_xlpm.TextCell)&gt;=1,MID(_xlpm.TextCell,1,FIND(" ",_xlpm.TextCell)-1),_xlpm.TextCell),_xlpm.TextCell),_xlpm.TextCell),""))</f>
        <v>MAGGY 8610</v>
      </c>
      <c r="X3037" s="60" t="str">
        <f>IF(A3037&lt;&gt;"",IFERROR(IF(FIND(" ",G3037)&gt;=1,MID(G3037,FIND(" ",G3037)+1,LEN(G3037)),""),""),"")</f>
        <v>8610</v>
      </c>
      <c r="AC3037" s="51">
        <f>IFERROR(VALUE(MID($C3037,1,2)),0)</f>
        <v>80</v>
      </c>
      <c r="AD3037" s="44">
        <f>IFERROR(VALUE(MID($C3037,4,3)),0)</f>
        <v>902</v>
      </c>
      <c r="AE3037" s="51">
        <f>VALUE(RIGHT("00"&amp;AC3037,2)&amp;RIGHT("000"&amp;AD3037,3))</f>
        <v>80902</v>
      </c>
    </row>
    <row r="3038" spans="1:31">
      <c r="A3038" s="60" t="str">
        <f>IF(G3038&amp;Q3038&lt;&gt;"",W3038&amp;Q3038,"")</f>
        <v>MAGGY 8614taupe</v>
      </c>
      <c r="B3038" s="60" t="str">
        <f>IF(C3038&lt;&gt;"",LEFT(C3038,9),"")</f>
        <v>80-903-14</v>
      </c>
      <c r="C3038" s="73" t="s">
        <v>6045</v>
      </c>
      <c r="D3038" s="73" t="s">
        <v>6046</v>
      </c>
      <c r="E3038" s="73" t="s">
        <v>931</v>
      </c>
      <c r="F3038" s="74">
        <v>0</v>
      </c>
      <c r="G3038" s="73" t="s">
        <v>5252</v>
      </c>
      <c r="H3038" s="73" t="s">
        <v>86</v>
      </c>
      <c r="I3038" s="73" t="s">
        <v>1644</v>
      </c>
      <c r="J3038" s="73" t="s">
        <v>342</v>
      </c>
      <c r="K3038" s="73" t="s">
        <v>387</v>
      </c>
      <c r="L3038" s="73" t="s">
        <v>383</v>
      </c>
      <c r="M3038" s="73" t="s">
        <v>389</v>
      </c>
      <c r="N3038" s="73" t="s">
        <v>44</v>
      </c>
      <c r="O3038" s="73" t="s">
        <v>386</v>
      </c>
      <c r="P3038" s="73" t="s">
        <v>907</v>
      </c>
      <c r="Q3038" s="73" t="s">
        <v>1291</v>
      </c>
      <c r="R3038" s="73" t="s">
        <v>86</v>
      </c>
      <c r="V3038" s="60" t="str">
        <f>W3038&amp;H3038</f>
        <v>MAGGY 8614коричневый</v>
      </c>
      <c r="W3038" s="60" t="str">
        <f>_xlfn.LET(_xlpm.TextCell,TEXT(G3038,"###"),IF(_xlpm.TextCell&lt;&gt;"",IF(StyleSpaceSplit,IFERROR(IF(FIND(" ",_xlpm.TextCell)&gt;=1,MID(_xlpm.TextCell,1,FIND(" ",_xlpm.TextCell)-1),_xlpm.TextCell),_xlpm.TextCell),_xlpm.TextCell),""))</f>
        <v>MAGGY 8614</v>
      </c>
      <c r="X3038" s="60" t="str">
        <f>IF(A3038&lt;&gt;"",IFERROR(IF(FIND(" ",G3038)&gt;=1,MID(G3038,FIND(" ",G3038)+1,LEN(G3038)),""),""),"")</f>
        <v>8614</v>
      </c>
      <c r="AC3038" s="51">
        <f>IFERROR(VALUE(MID($C3038,1,2)),0)</f>
        <v>80</v>
      </c>
      <c r="AD3038" s="44">
        <f>IFERROR(VALUE(MID($C3038,4,3)),0)</f>
        <v>903</v>
      </c>
      <c r="AE3038" s="51">
        <f>VALUE(RIGHT("00"&amp;AC3038,2)&amp;RIGHT("000"&amp;AD3038,3))</f>
        <v>80903</v>
      </c>
    </row>
    <row r="3039" spans="1:31">
      <c r="A3039" s="60" t="str">
        <f>IF(G3039&amp;Q3039&lt;&gt;"",W3039&amp;Q3039,"")</f>
        <v>MAGGY 8614pink</v>
      </c>
      <c r="B3039" s="60" t="str">
        <f>IF(C3039&lt;&gt;"",LEFT(C3039,9),"")</f>
        <v>80-903-34</v>
      </c>
      <c r="C3039" s="73" t="s">
        <v>5250</v>
      </c>
      <c r="D3039" s="73" t="s">
        <v>5251</v>
      </c>
      <c r="E3039" s="73" t="s">
        <v>931</v>
      </c>
      <c r="F3039" s="74">
        <v>0</v>
      </c>
      <c r="G3039" s="73" t="s">
        <v>5252</v>
      </c>
      <c r="H3039" s="73" t="s">
        <v>68</v>
      </c>
      <c r="I3039" s="73" t="s">
        <v>1644</v>
      </c>
      <c r="J3039" s="73" t="s">
        <v>342</v>
      </c>
      <c r="K3039" s="73" t="s">
        <v>387</v>
      </c>
      <c r="L3039" s="73" t="s">
        <v>383</v>
      </c>
      <c r="M3039" s="73" t="s">
        <v>389</v>
      </c>
      <c r="N3039" s="73" t="s">
        <v>44</v>
      </c>
      <c r="O3039" s="73" t="s">
        <v>386</v>
      </c>
      <c r="P3039" s="73" t="s">
        <v>907</v>
      </c>
      <c r="Q3039" s="73" t="s">
        <v>1119</v>
      </c>
      <c r="R3039" s="73" t="s">
        <v>68</v>
      </c>
      <c r="V3039" s="60" t="str">
        <f>W3039&amp;H3039</f>
        <v>MAGGY 8614розовый</v>
      </c>
      <c r="W3039" s="60" t="str">
        <f>_xlfn.LET(_xlpm.TextCell,TEXT(G3039,"###"),IF(_xlpm.TextCell&lt;&gt;"",IF(StyleSpaceSplit,IFERROR(IF(FIND(" ",_xlpm.TextCell)&gt;=1,MID(_xlpm.TextCell,1,FIND(" ",_xlpm.TextCell)-1),_xlpm.TextCell),_xlpm.TextCell),_xlpm.TextCell),""))</f>
        <v>MAGGY 8614</v>
      </c>
      <c r="X3039" s="60" t="str">
        <f>IF(A3039&lt;&gt;"",IFERROR(IF(FIND(" ",G3039)&gt;=1,MID(G3039,FIND(" ",G3039)+1,LEN(G3039)),""),""),"")</f>
        <v>8614</v>
      </c>
      <c r="AC3039" s="51">
        <f>IFERROR(VALUE(MID($C3039,1,2)),0)</f>
        <v>80</v>
      </c>
      <c r="AD3039" s="44">
        <f>IFERROR(VALUE(MID($C3039,4,3)),0)</f>
        <v>903</v>
      </c>
      <c r="AE3039" s="51">
        <f>VALUE(RIGHT("00"&amp;AC3039,2)&amp;RIGHT("000"&amp;AD3039,3))</f>
        <v>80903</v>
      </c>
    </row>
    <row r="3040" spans="1:31">
      <c r="A3040" s="60" t="str">
        <f>IF(G3040&amp;Q3040&lt;&gt;"",W3040&amp;Q3040,"")</f>
        <v>MAGGY 8617blue</v>
      </c>
      <c r="B3040" s="60" t="str">
        <f>IF(C3040&lt;&gt;"",LEFT(C3040,9),"")</f>
        <v>80-904-34</v>
      </c>
      <c r="C3040" s="73" t="s">
        <v>5253</v>
      </c>
      <c r="D3040" s="73" t="s">
        <v>5254</v>
      </c>
      <c r="E3040" s="73" t="s">
        <v>931</v>
      </c>
      <c r="F3040" s="74">
        <v>0</v>
      </c>
      <c r="G3040" s="73" t="s">
        <v>5255</v>
      </c>
      <c r="H3040" s="73" t="s">
        <v>704</v>
      </c>
      <c r="I3040" s="73" t="s">
        <v>1644</v>
      </c>
      <c r="J3040" s="73" t="s">
        <v>342</v>
      </c>
      <c r="K3040" s="73" t="s">
        <v>387</v>
      </c>
      <c r="L3040" s="73" t="s">
        <v>383</v>
      </c>
      <c r="M3040" s="73" t="s">
        <v>389</v>
      </c>
      <c r="N3040" s="73" t="s">
        <v>44</v>
      </c>
      <c r="O3040" s="73" t="s">
        <v>386</v>
      </c>
      <c r="P3040" s="73" t="s">
        <v>907</v>
      </c>
      <c r="Q3040" s="73" t="s">
        <v>932</v>
      </c>
      <c r="R3040" s="73" t="s">
        <v>68</v>
      </c>
      <c r="V3040" s="60" t="str">
        <f>W3040&amp;H3040</f>
        <v>MAGGY 8617розовый / голубой</v>
      </c>
      <c r="W3040" s="60" t="str">
        <f>_xlfn.LET(_xlpm.TextCell,TEXT(G3040,"###"),IF(_xlpm.TextCell&lt;&gt;"",IF(StyleSpaceSplit,IFERROR(IF(FIND(" ",_xlpm.TextCell)&gt;=1,MID(_xlpm.TextCell,1,FIND(" ",_xlpm.TextCell)-1),_xlpm.TextCell),_xlpm.TextCell),_xlpm.TextCell),""))</f>
        <v>MAGGY 8617</v>
      </c>
      <c r="X3040" s="60" t="str">
        <f>IF(A3040&lt;&gt;"",IFERROR(IF(FIND(" ",G3040)&gt;=1,MID(G3040,FIND(" ",G3040)+1,LEN(G3040)),""),""),"")</f>
        <v>8617</v>
      </c>
      <c r="AC3040" s="51">
        <f>IFERROR(VALUE(MID($C3040,1,2)),0)</f>
        <v>80</v>
      </c>
      <c r="AD3040" s="44">
        <f>IFERROR(VALUE(MID($C3040,4,3)),0)</f>
        <v>904</v>
      </c>
      <c r="AE3040" s="51">
        <f>VALUE(RIGHT("00"&amp;AC3040,2)&amp;RIGHT("000"&amp;AD3040,3))</f>
        <v>80904</v>
      </c>
    </row>
    <row r="3041" spans="1:31">
      <c r="A3041" s="60" t="str">
        <f>IF(G3041&amp;Q3041&lt;&gt;"",W3041&amp;Q3041,"")</f>
        <v>MAGGY 8622red</v>
      </c>
      <c r="B3041" s="60" t="str">
        <f>IF(C3041&lt;&gt;"",LEFT(C3041,9),"")</f>
        <v>80-905-18</v>
      </c>
      <c r="C3041" s="73" t="s">
        <v>5256</v>
      </c>
      <c r="D3041" s="73" t="s">
        <v>5257</v>
      </c>
      <c r="E3041" s="73" t="s">
        <v>931</v>
      </c>
      <c r="F3041" s="74">
        <v>0</v>
      </c>
      <c r="G3041" s="73" t="s">
        <v>5258</v>
      </c>
      <c r="H3041" s="73" t="s">
        <v>78</v>
      </c>
      <c r="I3041" s="73" t="s">
        <v>1644</v>
      </c>
      <c r="J3041" s="73" t="s">
        <v>342</v>
      </c>
      <c r="K3041" s="73" t="s">
        <v>387</v>
      </c>
      <c r="L3041" s="73" t="s">
        <v>383</v>
      </c>
      <c r="M3041" s="73" t="s">
        <v>389</v>
      </c>
      <c r="N3041" s="73" t="s">
        <v>44</v>
      </c>
      <c r="O3041" s="73" t="s">
        <v>386</v>
      </c>
      <c r="P3041" s="73" t="s">
        <v>907</v>
      </c>
      <c r="Q3041" s="73" t="s">
        <v>969</v>
      </c>
      <c r="R3041" s="73" t="s">
        <v>78</v>
      </c>
      <c r="V3041" s="60" t="str">
        <f>W3041&amp;H3041</f>
        <v>MAGGY 8622красный</v>
      </c>
      <c r="W3041" s="60" t="str">
        <f>_xlfn.LET(_xlpm.TextCell,TEXT(G3041,"###"),IF(_xlpm.TextCell&lt;&gt;"",IF(StyleSpaceSplit,IFERROR(IF(FIND(" ",_xlpm.TextCell)&gt;=1,MID(_xlpm.TextCell,1,FIND(" ",_xlpm.TextCell)-1),_xlpm.TextCell),_xlpm.TextCell),_xlpm.TextCell),""))</f>
        <v>MAGGY 8622</v>
      </c>
      <c r="X3041" s="60" t="str">
        <f>IF(A3041&lt;&gt;"",IFERROR(IF(FIND(" ",G3041)&gt;=1,MID(G3041,FIND(" ",G3041)+1,LEN(G3041)),""),""),"")</f>
        <v>8622</v>
      </c>
      <c r="AC3041" s="51">
        <f>IFERROR(VALUE(MID($C3041,1,2)),0)</f>
        <v>80</v>
      </c>
      <c r="AD3041" s="44">
        <f>IFERROR(VALUE(MID($C3041,4,3)),0)</f>
        <v>905</v>
      </c>
      <c r="AE3041" s="51">
        <f>VALUE(RIGHT("00"&amp;AC3041,2)&amp;RIGHT("000"&amp;AD3041,3))</f>
        <v>80905</v>
      </c>
    </row>
    <row r="3042" spans="1:31">
      <c r="A3042" s="60" t="str">
        <f>IF(G3042&amp;Q3042&lt;&gt;"",W3042&amp;Q3042,"")</f>
        <v>MAGGY 8627orange</v>
      </c>
      <c r="B3042" s="60" t="str">
        <f>IF(C3042&lt;&gt;"",LEFT(C3042,9),"")</f>
        <v>80-906-13</v>
      </c>
      <c r="C3042" s="73" t="s">
        <v>5259</v>
      </c>
      <c r="D3042" s="73" t="s">
        <v>5260</v>
      </c>
      <c r="E3042" s="73" t="s">
        <v>931</v>
      </c>
      <c r="F3042" s="74">
        <v>0</v>
      </c>
      <c r="G3042" s="73" t="s">
        <v>5261</v>
      </c>
      <c r="H3042" s="73" t="s">
        <v>199</v>
      </c>
      <c r="I3042" s="73" t="s">
        <v>1644</v>
      </c>
      <c r="J3042" s="73" t="s">
        <v>340</v>
      </c>
      <c r="K3042" s="73" t="s">
        <v>387</v>
      </c>
      <c r="L3042" s="73" t="s">
        <v>383</v>
      </c>
      <c r="M3042" s="73" t="s">
        <v>389</v>
      </c>
      <c r="N3042" s="73" t="s">
        <v>44</v>
      </c>
      <c r="O3042" s="73" t="s">
        <v>386</v>
      </c>
      <c r="P3042" s="73" t="s">
        <v>907</v>
      </c>
      <c r="Q3042" s="73" t="s">
        <v>1300</v>
      </c>
      <c r="R3042" s="73" t="s">
        <v>199</v>
      </c>
      <c r="V3042" s="60" t="str">
        <f>W3042&amp;H3042</f>
        <v>MAGGY 8627оранжевый</v>
      </c>
      <c r="W3042" s="60" t="str">
        <f>_xlfn.LET(_xlpm.TextCell,TEXT(G3042,"###"),IF(_xlpm.TextCell&lt;&gt;"",IF(StyleSpaceSplit,IFERROR(IF(FIND(" ",_xlpm.TextCell)&gt;=1,MID(_xlpm.TextCell,1,FIND(" ",_xlpm.TextCell)-1),_xlpm.TextCell),_xlpm.TextCell),_xlpm.TextCell),""))</f>
        <v>MAGGY 8627</v>
      </c>
      <c r="X3042" s="60" t="str">
        <f>IF(A3042&lt;&gt;"",IFERROR(IF(FIND(" ",G3042)&gt;=1,MID(G3042,FIND(" ",G3042)+1,LEN(G3042)),""),""),"")</f>
        <v>8627</v>
      </c>
      <c r="AC3042" s="51">
        <f>IFERROR(VALUE(MID($C3042,1,2)),0)</f>
        <v>80</v>
      </c>
      <c r="AD3042" s="44">
        <f>IFERROR(VALUE(MID($C3042,4,3)),0)</f>
        <v>906</v>
      </c>
      <c r="AE3042" s="51">
        <f>VALUE(RIGHT("00"&amp;AC3042,2)&amp;RIGHT("000"&amp;AD3042,3))</f>
        <v>80906</v>
      </c>
    </row>
    <row r="3043" spans="1:31">
      <c r="A3043" s="60" t="str">
        <f>IF(G3043&amp;Q3043&lt;&gt;"",W3043&amp;Q3043,"")</f>
        <v>MARIUS W16taupe</v>
      </c>
      <c r="B3043" s="60" t="str">
        <f>IF(C3043&lt;&gt;"",LEFT(C3043,9),"")</f>
        <v>81-063-00</v>
      </c>
      <c r="C3043" s="73" t="s">
        <v>6917</v>
      </c>
      <c r="D3043" s="73" t="s">
        <v>6918</v>
      </c>
      <c r="E3043" s="73" t="s">
        <v>931</v>
      </c>
      <c r="F3043" s="74">
        <v>0</v>
      </c>
      <c r="G3043" s="73" t="s">
        <v>6916</v>
      </c>
      <c r="H3043" s="73" t="s">
        <v>240</v>
      </c>
      <c r="I3043" s="73" t="s">
        <v>1554</v>
      </c>
      <c r="J3043" s="73" t="s">
        <v>340</v>
      </c>
      <c r="K3043" s="73" t="s">
        <v>382</v>
      </c>
      <c r="L3043" s="73" t="s">
        <v>383</v>
      </c>
      <c r="M3043" s="73" t="s">
        <v>389</v>
      </c>
      <c r="N3043" s="73" t="s">
        <v>44</v>
      </c>
      <c r="O3043" s="73" t="s">
        <v>385</v>
      </c>
      <c r="P3043" s="73" t="s">
        <v>907</v>
      </c>
      <c r="Q3043" s="73" t="s">
        <v>1291</v>
      </c>
      <c r="R3043" s="73" t="s">
        <v>83</v>
      </c>
      <c r="V3043" s="60" t="str">
        <f>W3043&amp;H3043</f>
        <v>MARIUS W16серый / коричневый</v>
      </c>
      <c r="W3043" s="60" t="str">
        <f>_xlfn.LET(_xlpm.TextCell,TEXT(G3043,"###"),IF(_xlpm.TextCell&lt;&gt;"",IF(StyleSpaceSplit,IFERROR(IF(FIND(" ",_xlpm.TextCell)&gt;=1,MID(_xlpm.TextCell,1,FIND(" ",_xlpm.TextCell)-1),_xlpm.TextCell),_xlpm.TextCell),_xlpm.TextCell),""))</f>
        <v>MARIUS W16</v>
      </c>
      <c r="X3043" s="60" t="str">
        <f>IF(A3043&lt;&gt;"",IFERROR(IF(FIND(" ",G3043)&gt;=1,MID(G3043,FIND(" ",G3043)+1,LEN(G3043)),""),""),"")</f>
        <v>W16</v>
      </c>
      <c r="AC3043" s="51">
        <f>IFERROR(VALUE(MID($C3043,1,2)),0)</f>
        <v>81</v>
      </c>
      <c r="AD3043" s="44">
        <f>IFERROR(VALUE(MID($C3043,4,3)),0)</f>
        <v>63</v>
      </c>
      <c r="AE3043" s="51">
        <f>VALUE(RIGHT("00"&amp;AC3043,2)&amp;RIGHT("000"&amp;AD3043,3))</f>
        <v>81063</v>
      </c>
    </row>
    <row r="3044" spans="1:31">
      <c r="A3044" s="60" t="str">
        <f>IF(G3044&amp;Q3044&lt;&gt;"",W3044&amp;Q3044,"")</f>
        <v>MARIUS W16red</v>
      </c>
      <c r="B3044" s="60" t="str">
        <f>IF(C3044&lt;&gt;"",LEFT(C3044,9),"")</f>
        <v>81-063-21</v>
      </c>
      <c r="C3044" s="73" t="s">
        <v>6914</v>
      </c>
      <c r="D3044" s="73" t="s">
        <v>6915</v>
      </c>
      <c r="E3044" s="73" t="s">
        <v>931</v>
      </c>
      <c r="F3044" s="74">
        <v>0</v>
      </c>
      <c r="G3044" s="73" t="s">
        <v>6916</v>
      </c>
      <c r="H3044" s="73" t="s">
        <v>252</v>
      </c>
      <c r="I3044" s="73" t="s">
        <v>1554</v>
      </c>
      <c r="J3044" s="73" t="s">
        <v>340</v>
      </c>
      <c r="K3044" s="73" t="s">
        <v>382</v>
      </c>
      <c r="L3044" s="73" t="s">
        <v>383</v>
      </c>
      <c r="M3044" s="73" t="s">
        <v>389</v>
      </c>
      <c r="N3044" s="73" t="s">
        <v>44</v>
      </c>
      <c r="O3044" s="73" t="s">
        <v>385</v>
      </c>
      <c r="P3044" s="73" t="s">
        <v>907</v>
      </c>
      <c r="Q3044" s="73" t="s">
        <v>969</v>
      </c>
      <c r="R3044" s="73" t="s">
        <v>71</v>
      </c>
      <c r="V3044" s="60" t="str">
        <f>W3044&amp;H3044</f>
        <v>MARIUS W16синий / красный</v>
      </c>
      <c r="W3044" s="60" t="str">
        <f>_xlfn.LET(_xlpm.TextCell,TEXT(G3044,"###"),IF(_xlpm.TextCell&lt;&gt;"",IF(StyleSpaceSplit,IFERROR(IF(FIND(" ",_xlpm.TextCell)&gt;=1,MID(_xlpm.TextCell,1,FIND(" ",_xlpm.TextCell)-1),_xlpm.TextCell),_xlpm.TextCell),_xlpm.TextCell),""))</f>
        <v>MARIUS W16</v>
      </c>
      <c r="X3044" s="60" t="str">
        <f>IF(A3044&lt;&gt;"",IFERROR(IF(FIND(" ",G3044)&gt;=1,MID(G3044,FIND(" ",G3044)+1,LEN(G3044)),""),""),"")</f>
        <v>W16</v>
      </c>
      <c r="AC3044" s="51">
        <f>IFERROR(VALUE(MID($C3044,1,2)),0)</f>
        <v>81</v>
      </c>
      <c r="AD3044" s="44">
        <f>IFERROR(VALUE(MID($C3044,4,3)),0)</f>
        <v>63</v>
      </c>
      <c r="AE3044" s="51">
        <f>VALUE(RIGHT("00"&amp;AC3044,2)&amp;RIGHT("000"&amp;AD3044,3))</f>
        <v>81063</v>
      </c>
    </row>
    <row r="3045" spans="1:31">
      <c r="A3045" s="60" t="str">
        <f>IF(G3045&amp;Q3045&lt;&gt;"",W3045&amp;Q3045,"")</f>
        <v>MASSAKgrey</v>
      </c>
      <c r="B3045" s="60" t="str">
        <f>IF(C3045&lt;&gt;"",LEFT(C3045,9),"")</f>
        <v>80-145-08</v>
      </c>
      <c r="C3045" s="73" t="s">
        <v>8188</v>
      </c>
      <c r="D3045" s="73" t="s">
        <v>8189</v>
      </c>
      <c r="E3045" s="73" t="s">
        <v>931</v>
      </c>
      <c r="F3045" s="74">
        <v>0</v>
      </c>
      <c r="G3045" s="73" t="s">
        <v>7405</v>
      </c>
      <c r="H3045" s="73" t="s">
        <v>83</v>
      </c>
      <c r="I3045" s="73" t="s">
        <v>1328</v>
      </c>
      <c r="J3045" s="73" t="s">
        <v>340</v>
      </c>
      <c r="K3045" s="73" t="s">
        <v>382</v>
      </c>
      <c r="L3045" s="73" t="s">
        <v>383</v>
      </c>
      <c r="M3045" s="73" t="s">
        <v>389</v>
      </c>
      <c r="N3045" s="73" t="s">
        <v>44</v>
      </c>
      <c r="O3045" s="73" t="s">
        <v>386</v>
      </c>
      <c r="P3045" s="73" t="s">
        <v>907</v>
      </c>
      <c r="Q3045" s="73" t="s">
        <v>917</v>
      </c>
      <c r="R3045" s="73" t="s">
        <v>83</v>
      </c>
      <c r="V3045" s="60" t="str">
        <f>W3045&amp;H3045</f>
        <v>MASSAKсерый</v>
      </c>
      <c r="W3045" s="60" t="str">
        <f>_xlfn.LET(_xlpm.TextCell,TEXT(G3045,"###"),IF(_xlpm.TextCell&lt;&gt;"",IF(StyleSpaceSplit,IFERROR(IF(FIND(" ",_xlpm.TextCell)&gt;=1,MID(_xlpm.TextCell,1,FIND(" ",_xlpm.TextCell)-1),_xlpm.TextCell),_xlpm.TextCell),_xlpm.TextCell),""))</f>
        <v>MASSAK</v>
      </c>
      <c r="X3045" s="60" t="str">
        <f>IF(A3045&lt;&gt;"",IFERROR(IF(FIND(" ",G3045)&gt;=1,MID(G3045,FIND(" ",G3045)+1,LEN(G3045)),""),""),"")</f>
        <v/>
      </c>
      <c r="AC3045" s="51">
        <f>IFERROR(VALUE(MID($C3045,1,2)),0)</f>
        <v>80</v>
      </c>
      <c r="AD3045" s="44">
        <f>IFERROR(VALUE(MID($C3045,4,3)),0)</f>
        <v>145</v>
      </c>
      <c r="AE3045" s="51">
        <f>VALUE(RIGHT("00"&amp;AC3045,2)&amp;RIGHT("000"&amp;AD3045,3))</f>
        <v>80145</v>
      </c>
    </row>
    <row r="3046" spans="1:31">
      <c r="A3046" s="60" t="str">
        <f>IF(G3046&amp;Q3046&lt;&gt;"",W3046&amp;Q3046,"")</f>
        <v>MASSAKdark grey</v>
      </c>
      <c r="B3046" s="60" t="str">
        <f>IF(C3046&lt;&gt;"",LEFT(C3046,9),"")</f>
        <v>80-145-05</v>
      </c>
      <c r="C3046" s="73" t="s">
        <v>8186</v>
      </c>
      <c r="D3046" s="73" t="s">
        <v>8187</v>
      </c>
      <c r="E3046" s="73" t="s">
        <v>931</v>
      </c>
      <c r="F3046" s="74">
        <v>0</v>
      </c>
      <c r="G3046" s="73" t="s">
        <v>7405</v>
      </c>
      <c r="H3046" s="73" t="s">
        <v>277</v>
      </c>
      <c r="I3046" s="73" t="s">
        <v>1328</v>
      </c>
      <c r="J3046" s="73" t="s">
        <v>340</v>
      </c>
      <c r="K3046" s="73" t="s">
        <v>382</v>
      </c>
      <c r="L3046" s="73" t="s">
        <v>383</v>
      </c>
      <c r="M3046" s="73" t="s">
        <v>389</v>
      </c>
      <c r="N3046" s="73" t="s">
        <v>44</v>
      </c>
      <c r="O3046" s="73" t="s">
        <v>386</v>
      </c>
      <c r="P3046" s="73" t="s">
        <v>907</v>
      </c>
      <c r="Q3046" s="73" t="s">
        <v>1405</v>
      </c>
      <c r="R3046" s="73" t="s">
        <v>83</v>
      </c>
      <c r="V3046" s="60" t="str">
        <f>W3046&amp;H3046</f>
        <v>MASSAKтемно-серый</v>
      </c>
      <c r="W3046" s="60" t="str">
        <f>_xlfn.LET(_xlpm.TextCell,TEXT(G3046,"###"),IF(_xlpm.TextCell&lt;&gt;"",IF(StyleSpaceSplit,IFERROR(IF(FIND(" ",_xlpm.TextCell)&gt;=1,MID(_xlpm.TextCell,1,FIND(" ",_xlpm.TextCell)-1),_xlpm.TextCell),_xlpm.TextCell),_xlpm.TextCell),""))</f>
        <v>MASSAK</v>
      </c>
      <c r="X3046" s="60" t="str">
        <f>IF(A3046&lt;&gt;"",IFERROR(IF(FIND(" ",G3046)&gt;=1,MID(G3046,FIND(" ",G3046)+1,LEN(G3046)),""),""),"")</f>
        <v/>
      </c>
      <c r="AC3046" s="51">
        <f>IFERROR(VALUE(MID($C3046,1,2)),0)</f>
        <v>80</v>
      </c>
      <c r="AD3046" s="44">
        <f>IFERROR(VALUE(MID($C3046,4,3)),0)</f>
        <v>145</v>
      </c>
      <c r="AE3046" s="51">
        <f>VALUE(RIGHT("00"&amp;AC3046,2)&amp;RIGHT("000"&amp;AD3046,3))</f>
        <v>80145</v>
      </c>
    </row>
    <row r="3047" spans="1:31">
      <c r="A3047" s="60" t="str">
        <f>IF(G3047&amp;Q3047&lt;&gt;"",W3047&amp;Q3047,"")</f>
        <v>MASSAKblack</v>
      </c>
      <c r="B3047" s="60" t="str">
        <f>IF(C3047&lt;&gt;"",LEFT(C3047,9),"")</f>
        <v>80-145-09</v>
      </c>
      <c r="C3047" s="73" t="s">
        <v>7403</v>
      </c>
      <c r="D3047" s="73" t="s">
        <v>7404</v>
      </c>
      <c r="E3047" s="73" t="s">
        <v>931</v>
      </c>
      <c r="F3047" s="74">
        <v>0</v>
      </c>
      <c r="G3047" s="73" t="s">
        <v>7405</v>
      </c>
      <c r="H3047" s="73" t="s">
        <v>53</v>
      </c>
      <c r="I3047" s="73" t="s">
        <v>1328</v>
      </c>
      <c r="J3047" s="73" t="s">
        <v>340</v>
      </c>
      <c r="K3047" s="73" t="s">
        <v>382</v>
      </c>
      <c r="L3047" s="73" t="s">
        <v>383</v>
      </c>
      <c r="M3047" s="73" t="s">
        <v>389</v>
      </c>
      <c r="N3047" s="73" t="s">
        <v>44</v>
      </c>
      <c r="O3047" s="73" t="s">
        <v>386</v>
      </c>
      <c r="P3047" s="73" t="s">
        <v>907</v>
      </c>
      <c r="Q3047" s="73" t="s">
        <v>928</v>
      </c>
      <c r="R3047" s="73" t="s">
        <v>53</v>
      </c>
      <c r="V3047" s="60" t="str">
        <f>W3047&amp;H3047</f>
        <v>MASSAKчерный</v>
      </c>
      <c r="W3047" s="60" t="str">
        <f>_xlfn.LET(_xlpm.TextCell,TEXT(G3047,"###"),IF(_xlpm.TextCell&lt;&gt;"",IF(StyleSpaceSplit,IFERROR(IF(FIND(" ",_xlpm.TextCell)&gt;=1,MID(_xlpm.TextCell,1,FIND(" ",_xlpm.TextCell)-1),_xlpm.TextCell),_xlpm.TextCell),_xlpm.TextCell),""))</f>
        <v>MASSAK</v>
      </c>
      <c r="X3047" s="60" t="str">
        <f>IF(A3047&lt;&gt;"",IFERROR(IF(FIND(" ",G3047)&gt;=1,MID(G3047,FIND(" ",G3047)+1,LEN(G3047)),""),""),"")</f>
        <v/>
      </c>
      <c r="AC3047" s="51">
        <f>IFERROR(VALUE(MID($C3047,1,2)),0)</f>
        <v>80</v>
      </c>
      <c r="AD3047" s="44">
        <f>IFERROR(VALUE(MID($C3047,4,3)),0)</f>
        <v>145</v>
      </c>
      <c r="AE3047" s="51">
        <f>VALUE(RIGHT("00"&amp;AC3047,2)&amp;RIGHT("000"&amp;AD3047,3))</f>
        <v>80145</v>
      </c>
    </row>
    <row r="3048" spans="1:31">
      <c r="A3048" s="60" t="str">
        <f>IF(G3048&amp;Q3048&lt;&gt;"",W3048&amp;Q3048,"")</f>
        <v>MERCUREred</v>
      </c>
      <c r="B3048" s="60" t="str">
        <f>IF(C3048&lt;&gt;"",LEFT(C3048,9),"")</f>
        <v>80-246-18</v>
      </c>
      <c r="C3048" s="73" t="s">
        <v>7991</v>
      </c>
      <c r="D3048" s="73" t="s">
        <v>7992</v>
      </c>
      <c r="E3048" s="73" t="s">
        <v>931</v>
      </c>
      <c r="F3048" s="74">
        <v>0</v>
      </c>
      <c r="G3048" s="73" t="s">
        <v>7993</v>
      </c>
      <c r="H3048" s="73" t="s">
        <v>78</v>
      </c>
      <c r="I3048" s="73" t="s">
        <v>964</v>
      </c>
      <c r="J3048" s="73" t="s">
        <v>340</v>
      </c>
      <c r="K3048" s="73" t="s">
        <v>382</v>
      </c>
      <c r="L3048" s="73" t="s">
        <v>383</v>
      </c>
      <c r="M3048" s="73" t="s">
        <v>389</v>
      </c>
      <c r="O3048" s="73" t="s">
        <v>386</v>
      </c>
      <c r="P3048" s="73" t="s">
        <v>907</v>
      </c>
      <c r="Q3048" s="73" t="s">
        <v>969</v>
      </c>
      <c r="R3048" s="73" t="s">
        <v>78</v>
      </c>
      <c r="V3048" s="60" t="str">
        <f>W3048&amp;H3048</f>
        <v>MERCUREкрасный</v>
      </c>
      <c r="W3048" s="60" t="str">
        <f>_xlfn.LET(_xlpm.TextCell,TEXT(G3048,"###"),IF(_xlpm.TextCell&lt;&gt;"",IF(StyleSpaceSplit,IFERROR(IF(FIND(" ",_xlpm.TextCell)&gt;=1,MID(_xlpm.TextCell,1,FIND(" ",_xlpm.TextCell)-1),_xlpm.TextCell),_xlpm.TextCell),_xlpm.TextCell),""))</f>
        <v>MERCURE</v>
      </c>
      <c r="X3048" s="60" t="str">
        <f>IF(A3048&lt;&gt;"",IFERROR(IF(FIND(" ",G3048)&gt;=1,MID(G3048,FIND(" ",G3048)+1,LEN(G3048)),""),""),"")</f>
        <v/>
      </c>
      <c r="AC3048" s="51">
        <f>IFERROR(VALUE(MID($C3048,1,2)),0)</f>
        <v>80</v>
      </c>
      <c r="AD3048" s="44">
        <f>IFERROR(VALUE(MID($C3048,4,3)),0)</f>
        <v>246</v>
      </c>
      <c r="AE3048" s="51">
        <f>VALUE(RIGHT("00"&amp;AC3048,2)&amp;RIGHT("000"&amp;AD3048,3))</f>
        <v>80246</v>
      </c>
    </row>
    <row r="3049" spans="1:31">
      <c r="A3049" s="60" t="str">
        <f>IF(G3049&amp;Q3049&lt;&gt;"",W3049&amp;Q3049,"")</f>
        <v>MERYL 002white</v>
      </c>
      <c r="B3049" s="60" t="str">
        <f>IF(C3049&lt;&gt;"",LEFT(C3049,9),"")</f>
        <v>80-623-17</v>
      </c>
      <c r="C3049" s="73" t="s">
        <v>3454</v>
      </c>
      <c r="D3049" s="73" t="s">
        <v>3455</v>
      </c>
      <c r="E3049" s="73" t="s">
        <v>931</v>
      </c>
      <c r="F3049" s="74">
        <v>0</v>
      </c>
      <c r="G3049" s="73" t="s">
        <v>3456</v>
      </c>
      <c r="H3049" s="73" t="s">
        <v>57</v>
      </c>
      <c r="I3049" s="73" t="s">
        <v>1631</v>
      </c>
      <c r="J3049" s="73" t="s">
        <v>340</v>
      </c>
      <c r="K3049" s="73" t="s">
        <v>387</v>
      </c>
      <c r="L3049" s="73" t="s">
        <v>383</v>
      </c>
      <c r="M3049" s="73" t="s">
        <v>389</v>
      </c>
      <c r="N3049" s="73" t="s">
        <v>46</v>
      </c>
      <c r="O3049" s="73" t="s">
        <v>386</v>
      </c>
      <c r="P3049" s="73" t="s">
        <v>907</v>
      </c>
      <c r="Q3049" s="73" t="s">
        <v>908</v>
      </c>
      <c r="R3049" s="73" t="s">
        <v>57</v>
      </c>
      <c r="V3049" s="60" t="str">
        <f>W3049&amp;H3049</f>
        <v>MERYL 002белый</v>
      </c>
      <c r="W3049" s="60" t="str">
        <f>_xlfn.LET(_xlpm.TextCell,TEXT(G3049,"###"),IF(_xlpm.TextCell&lt;&gt;"",IF(StyleSpaceSplit,IFERROR(IF(FIND(" ",_xlpm.TextCell)&gt;=1,MID(_xlpm.TextCell,1,FIND(" ",_xlpm.TextCell)-1),_xlpm.TextCell),_xlpm.TextCell),_xlpm.TextCell),""))</f>
        <v>MERYL 002</v>
      </c>
      <c r="X3049" s="60" t="str">
        <f>IF(A3049&lt;&gt;"",IFERROR(IF(FIND(" ",G3049)&gt;=1,MID(G3049,FIND(" ",G3049)+1,LEN(G3049)),""),""),"")</f>
        <v>002</v>
      </c>
      <c r="AC3049" s="51">
        <f>IFERROR(VALUE(MID($C3049,1,2)),0)</f>
        <v>80</v>
      </c>
      <c r="AD3049" s="44">
        <f>IFERROR(VALUE(MID($C3049,4,3)),0)</f>
        <v>623</v>
      </c>
      <c r="AE3049" s="51">
        <f>VALUE(RIGHT("00"&amp;AC3049,2)&amp;RIGHT("000"&amp;AD3049,3))</f>
        <v>80623</v>
      </c>
    </row>
    <row r="3050" spans="1:31">
      <c r="A3050" s="60" t="str">
        <f>IF(G3050&amp;Q3050&lt;&gt;"",W3050&amp;Q3050,"")</f>
        <v>MERYL 002grey</v>
      </c>
      <c r="B3050" s="60" t="str">
        <f>IF(C3050&lt;&gt;"",LEFT(C3050,9),"")</f>
        <v>80-623-08</v>
      </c>
      <c r="C3050" s="73" t="s">
        <v>3460</v>
      </c>
      <c r="D3050" s="73" t="s">
        <v>3461</v>
      </c>
      <c r="E3050" s="73" t="s">
        <v>931</v>
      </c>
      <c r="F3050" s="74">
        <v>0</v>
      </c>
      <c r="G3050" s="73" t="s">
        <v>3456</v>
      </c>
      <c r="H3050" s="73" t="s">
        <v>83</v>
      </c>
      <c r="I3050" s="73" t="s">
        <v>1631</v>
      </c>
      <c r="J3050" s="73" t="s">
        <v>340</v>
      </c>
      <c r="K3050" s="73" t="s">
        <v>387</v>
      </c>
      <c r="L3050" s="73" t="s">
        <v>383</v>
      </c>
      <c r="M3050" s="73" t="s">
        <v>389</v>
      </c>
      <c r="N3050" s="73" t="s">
        <v>46</v>
      </c>
      <c r="O3050" s="73" t="s">
        <v>386</v>
      </c>
      <c r="P3050" s="73" t="s">
        <v>907</v>
      </c>
      <c r="Q3050" s="73" t="s">
        <v>917</v>
      </c>
      <c r="R3050" s="73" t="s">
        <v>83</v>
      </c>
      <c r="V3050" s="60" t="str">
        <f>W3050&amp;H3050</f>
        <v>MERYL 002серый</v>
      </c>
      <c r="W3050" s="60" t="str">
        <f>_xlfn.LET(_xlpm.TextCell,TEXT(G3050,"###"),IF(_xlpm.TextCell&lt;&gt;"",IF(StyleSpaceSplit,IFERROR(IF(FIND(" ",_xlpm.TextCell)&gt;=1,MID(_xlpm.TextCell,1,FIND(" ",_xlpm.TextCell)-1),_xlpm.TextCell),_xlpm.TextCell),_xlpm.TextCell),""))</f>
        <v>MERYL 002</v>
      </c>
      <c r="X3050" s="60" t="str">
        <f>IF(A3050&lt;&gt;"",IFERROR(IF(FIND(" ",G3050)&gt;=1,MID(G3050,FIND(" ",G3050)+1,LEN(G3050)),""),""),"")</f>
        <v>002</v>
      </c>
      <c r="AC3050" s="51">
        <f>IFERROR(VALUE(MID($C3050,1,2)),0)</f>
        <v>80</v>
      </c>
      <c r="AD3050" s="44">
        <f>IFERROR(VALUE(MID($C3050,4,3)),0)</f>
        <v>623</v>
      </c>
      <c r="AE3050" s="51">
        <f>VALUE(RIGHT("00"&amp;AC3050,2)&amp;RIGHT("000"&amp;AD3050,3))</f>
        <v>80623</v>
      </c>
    </row>
    <row r="3051" spans="1:31">
      <c r="A3051" s="60" t="str">
        <f>IF(G3051&amp;Q3051&lt;&gt;"",W3051&amp;Q3051,"")</f>
        <v>MERYL 002black</v>
      </c>
      <c r="B3051" s="60" t="str">
        <f>IF(C3051&lt;&gt;"",LEFT(C3051,9),"")</f>
        <v>80-623-09</v>
      </c>
      <c r="C3051" s="73" t="s">
        <v>3457</v>
      </c>
      <c r="D3051" s="73" t="s">
        <v>3458</v>
      </c>
      <c r="E3051" s="73" t="s">
        <v>931</v>
      </c>
      <c r="F3051" s="74">
        <v>0</v>
      </c>
      <c r="G3051" s="73" t="s">
        <v>3456</v>
      </c>
      <c r="H3051" s="73" t="s">
        <v>53</v>
      </c>
      <c r="I3051" s="73" t="s">
        <v>3459</v>
      </c>
      <c r="J3051" s="73" t="s">
        <v>340</v>
      </c>
      <c r="K3051" s="73" t="s">
        <v>387</v>
      </c>
      <c r="L3051" s="73" t="s">
        <v>383</v>
      </c>
      <c r="M3051" s="73" t="s">
        <v>389</v>
      </c>
      <c r="N3051" s="73" t="s">
        <v>46</v>
      </c>
      <c r="O3051" s="73" t="s">
        <v>386</v>
      </c>
      <c r="P3051" s="73" t="s">
        <v>907</v>
      </c>
      <c r="Q3051" s="73" t="s">
        <v>928</v>
      </c>
      <c r="R3051" s="73" t="s">
        <v>53</v>
      </c>
      <c r="V3051" s="60" t="str">
        <f>W3051&amp;H3051</f>
        <v>MERYL 002черный</v>
      </c>
      <c r="W3051" s="60" t="str">
        <f>_xlfn.LET(_xlpm.TextCell,TEXT(G3051,"###"),IF(_xlpm.TextCell&lt;&gt;"",IF(StyleSpaceSplit,IFERROR(IF(FIND(" ",_xlpm.TextCell)&gt;=1,MID(_xlpm.TextCell,1,FIND(" ",_xlpm.TextCell)-1),_xlpm.TextCell),_xlpm.TextCell),_xlpm.TextCell),""))</f>
        <v>MERYL 002</v>
      </c>
      <c r="X3051" s="60" t="str">
        <f>IF(A3051&lt;&gt;"",IFERROR(IF(FIND(" ",G3051)&gt;=1,MID(G3051,FIND(" ",G3051)+1,LEN(G3051)),""),""),"")</f>
        <v>002</v>
      </c>
      <c r="AC3051" s="51">
        <f>IFERROR(VALUE(MID($C3051,1,2)),0)</f>
        <v>80</v>
      </c>
      <c r="AD3051" s="44">
        <f>IFERROR(VALUE(MID($C3051,4,3)),0)</f>
        <v>623</v>
      </c>
      <c r="AE3051" s="51">
        <f>VALUE(RIGHT("00"&amp;AC3051,2)&amp;RIGHT("000"&amp;AD3051,3))</f>
        <v>80623</v>
      </c>
    </row>
    <row r="3052" spans="1:31">
      <c r="A3052" s="60" t="str">
        <f>IF(G3052&amp;Q3052&lt;&gt;"",W3052&amp;Q3052,"")</f>
        <v>MERYL W17white</v>
      </c>
      <c r="B3052" s="60" t="str">
        <f>IF(C3052&lt;&gt;"",LEFT(C3052,9),"")</f>
        <v>80-211-17</v>
      </c>
      <c r="C3052" s="73" t="s">
        <v>3283</v>
      </c>
      <c r="D3052" s="73" t="s">
        <v>3284</v>
      </c>
      <c r="E3052" s="73" t="s">
        <v>931</v>
      </c>
      <c r="F3052" s="74">
        <v>0</v>
      </c>
      <c r="G3052" s="73" t="s">
        <v>3285</v>
      </c>
      <c r="H3052" s="73" t="s">
        <v>57</v>
      </c>
      <c r="I3052" s="73" t="s">
        <v>1631</v>
      </c>
      <c r="J3052" s="73" t="s">
        <v>340</v>
      </c>
      <c r="K3052" s="73" t="s">
        <v>387</v>
      </c>
      <c r="L3052" s="73" t="s">
        <v>383</v>
      </c>
      <c r="M3052" s="73" t="s">
        <v>389</v>
      </c>
      <c r="O3052" s="73" t="s">
        <v>386</v>
      </c>
      <c r="P3052" s="73" t="s">
        <v>907</v>
      </c>
      <c r="Q3052" s="73" t="s">
        <v>908</v>
      </c>
      <c r="R3052" s="73" t="s">
        <v>57</v>
      </c>
      <c r="V3052" s="60" t="str">
        <f>W3052&amp;H3052</f>
        <v>MERYL W17белый</v>
      </c>
      <c r="W3052" s="60" t="str">
        <f>_xlfn.LET(_xlpm.TextCell,TEXT(G3052,"###"),IF(_xlpm.TextCell&lt;&gt;"",IF(StyleSpaceSplit,IFERROR(IF(FIND(" ",_xlpm.TextCell)&gt;=1,MID(_xlpm.TextCell,1,FIND(" ",_xlpm.TextCell)-1),_xlpm.TextCell),_xlpm.TextCell),_xlpm.TextCell),""))</f>
        <v>MERYL W17</v>
      </c>
      <c r="X3052" s="60" t="str">
        <f>IF(A3052&lt;&gt;"",IFERROR(IF(FIND(" ",G3052)&gt;=1,MID(G3052,FIND(" ",G3052)+1,LEN(G3052)),""),""),"")</f>
        <v>W17</v>
      </c>
      <c r="AC3052" s="51">
        <f>IFERROR(VALUE(MID($C3052,1,2)),0)</f>
        <v>80</v>
      </c>
      <c r="AD3052" s="44">
        <f>IFERROR(VALUE(MID($C3052,4,3)),0)</f>
        <v>211</v>
      </c>
      <c r="AE3052" s="51">
        <f>VALUE(RIGHT("00"&amp;AC3052,2)&amp;RIGHT("000"&amp;AD3052,3))</f>
        <v>80211</v>
      </c>
    </row>
    <row r="3053" spans="1:31">
      <c r="A3053" s="60" t="str">
        <f>IF(G3053&amp;Q3053&lt;&gt;"",W3053&amp;Q3053,"")</f>
        <v>MERYL W17beige</v>
      </c>
      <c r="B3053" s="60" t="str">
        <f>IF(C3053&lt;&gt;"",LEFT(C3053,9),"")</f>
        <v>80-211-36</v>
      </c>
      <c r="C3053" s="73" t="s">
        <v>7921</v>
      </c>
      <c r="D3053" s="73" t="s">
        <v>7922</v>
      </c>
      <c r="E3053" s="73" t="s">
        <v>931</v>
      </c>
      <c r="F3053" s="74">
        <v>0</v>
      </c>
      <c r="G3053" s="73" t="s">
        <v>3285</v>
      </c>
      <c r="H3053" s="73" t="s">
        <v>187</v>
      </c>
      <c r="I3053" s="73" t="s">
        <v>1631</v>
      </c>
      <c r="J3053" s="73" t="s">
        <v>340</v>
      </c>
      <c r="K3053" s="73" t="s">
        <v>387</v>
      </c>
      <c r="L3053" s="73" t="s">
        <v>383</v>
      </c>
      <c r="M3053" s="73" t="s">
        <v>389</v>
      </c>
      <c r="N3053" s="73" t="s">
        <v>46</v>
      </c>
      <c r="O3053" s="73" t="s">
        <v>386</v>
      </c>
      <c r="P3053" s="73" t="s">
        <v>907</v>
      </c>
      <c r="Q3053" s="73" t="s">
        <v>937</v>
      </c>
      <c r="R3053" s="73" t="s">
        <v>63</v>
      </c>
      <c r="V3053" s="60" t="str">
        <f>W3053&amp;H3053</f>
        <v>MERYL W17кремовый</v>
      </c>
      <c r="W3053" s="60" t="str">
        <f>_xlfn.LET(_xlpm.TextCell,TEXT(G3053,"###"),IF(_xlpm.TextCell&lt;&gt;"",IF(StyleSpaceSplit,IFERROR(IF(FIND(" ",_xlpm.TextCell)&gt;=1,MID(_xlpm.TextCell,1,FIND(" ",_xlpm.TextCell)-1),_xlpm.TextCell),_xlpm.TextCell),_xlpm.TextCell),""))</f>
        <v>MERYL W17</v>
      </c>
      <c r="X3053" s="60" t="str">
        <f>IF(A3053&lt;&gt;"",IFERROR(IF(FIND(" ",G3053)&gt;=1,MID(G3053,FIND(" ",G3053)+1,LEN(G3053)),""),""),"")</f>
        <v>W17</v>
      </c>
      <c r="AC3053" s="51">
        <f>IFERROR(VALUE(MID($C3053,1,2)),0)</f>
        <v>80</v>
      </c>
      <c r="AD3053" s="44">
        <f>IFERROR(VALUE(MID($C3053,4,3)),0)</f>
        <v>211</v>
      </c>
      <c r="AE3053" s="51">
        <f>VALUE(RIGHT("00"&amp;AC3053,2)&amp;RIGHT("000"&amp;AD3053,3))</f>
        <v>80211</v>
      </c>
    </row>
    <row r="3054" spans="1:31">
      <c r="A3054" s="60" t="str">
        <f>IF(G3054&amp;Q3054&lt;&gt;"",W3054&amp;Q3054,"")</f>
        <v>MERYL W17grey</v>
      </c>
      <c r="B3054" s="60" t="str">
        <f>IF(C3054&lt;&gt;"",LEFT(C3054,9),"")</f>
        <v>80-211-08</v>
      </c>
      <c r="C3054" s="73" t="s">
        <v>7925</v>
      </c>
      <c r="D3054" s="73" t="s">
        <v>7926</v>
      </c>
      <c r="E3054" s="73" t="s">
        <v>931</v>
      </c>
      <c r="F3054" s="74">
        <v>0</v>
      </c>
      <c r="G3054" s="73" t="s">
        <v>3285</v>
      </c>
      <c r="H3054" s="73" t="s">
        <v>83</v>
      </c>
      <c r="I3054" s="73" t="s">
        <v>1631</v>
      </c>
      <c r="J3054" s="73" t="s">
        <v>340</v>
      </c>
      <c r="K3054" s="73" t="s">
        <v>387</v>
      </c>
      <c r="L3054" s="73" t="s">
        <v>383</v>
      </c>
      <c r="M3054" s="73" t="s">
        <v>389</v>
      </c>
      <c r="N3054" s="73" t="s">
        <v>46</v>
      </c>
      <c r="O3054" s="73" t="s">
        <v>386</v>
      </c>
      <c r="P3054" s="73" t="s">
        <v>907</v>
      </c>
      <c r="Q3054" s="73" t="s">
        <v>917</v>
      </c>
      <c r="R3054" s="73" t="s">
        <v>83</v>
      </c>
      <c r="V3054" s="60" t="str">
        <f>W3054&amp;H3054</f>
        <v>MERYL W17серый</v>
      </c>
      <c r="W3054" s="60" t="str">
        <f>_xlfn.LET(_xlpm.TextCell,TEXT(G3054,"###"),IF(_xlpm.TextCell&lt;&gt;"",IF(StyleSpaceSplit,IFERROR(IF(FIND(" ",_xlpm.TextCell)&gt;=1,MID(_xlpm.TextCell,1,FIND(" ",_xlpm.TextCell)-1),_xlpm.TextCell),_xlpm.TextCell),_xlpm.TextCell),""))</f>
        <v>MERYL W17</v>
      </c>
      <c r="X3054" s="60" t="str">
        <f>IF(A3054&lt;&gt;"",IFERROR(IF(FIND(" ",G3054)&gt;=1,MID(G3054,FIND(" ",G3054)+1,LEN(G3054)),""),""),"")</f>
        <v>W17</v>
      </c>
      <c r="AC3054" s="51">
        <f>IFERROR(VALUE(MID($C3054,1,2)),0)</f>
        <v>80</v>
      </c>
      <c r="AD3054" s="44">
        <f>IFERROR(VALUE(MID($C3054,4,3)),0)</f>
        <v>211</v>
      </c>
      <c r="AE3054" s="51">
        <f>VALUE(RIGHT("00"&amp;AC3054,2)&amp;RIGHT("000"&amp;AD3054,3))</f>
        <v>80211</v>
      </c>
    </row>
    <row r="3055" spans="1:31">
      <c r="A3055" s="60" t="str">
        <f>IF(G3055&amp;Q3055&lt;&gt;"",W3055&amp;Q3055,"")</f>
        <v>MERYL W17black</v>
      </c>
      <c r="B3055" s="60" t="str">
        <f>IF(C3055&lt;&gt;"",LEFT(C3055,9),"")</f>
        <v>80-211-09</v>
      </c>
      <c r="C3055" s="73" t="s">
        <v>7923</v>
      </c>
      <c r="D3055" s="73" t="s">
        <v>7924</v>
      </c>
      <c r="E3055" s="73" t="s">
        <v>931</v>
      </c>
      <c r="F3055" s="74">
        <v>0</v>
      </c>
      <c r="G3055" s="73" t="s">
        <v>3285</v>
      </c>
      <c r="H3055" s="73" t="s">
        <v>53</v>
      </c>
      <c r="I3055" s="73" t="s">
        <v>1631</v>
      </c>
      <c r="J3055" s="73" t="s">
        <v>340</v>
      </c>
      <c r="K3055" s="73" t="s">
        <v>387</v>
      </c>
      <c r="L3055" s="73" t="s">
        <v>383</v>
      </c>
      <c r="M3055" s="73" t="s">
        <v>389</v>
      </c>
      <c r="N3055" s="73" t="s">
        <v>46</v>
      </c>
      <c r="O3055" s="73" t="s">
        <v>386</v>
      </c>
      <c r="P3055" s="73" t="s">
        <v>907</v>
      </c>
      <c r="Q3055" s="73" t="s">
        <v>928</v>
      </c>
      <c r="R3055" s="73" t="s">
        <v>53</v>
      </c>
      <c r="V3055" s="60" t="str">
        <f>W3055&amp;H3055</f>
        <v>MERYL W17черный</v>
      </c>
      <c r="W3055" s="60" t="str">
        <f>_xlfn.LET(_xlpm.TextCell,TEXT(G3055,"###"),IF(_xlpm.TextCell&lt;&gt;"",IF(StyleSpaceSplit,IFERROR(IF(FIND(" ",_xlpm.TextCell)&gt;=1,MID(_xlpm.TextCell,1,FIND(" ",_xlpm.TextCell)-1),_xlpm.TextCell),_xlpm.TextCell),_xlpm.TextCell),""))</f>
        <v>MERYL W17</v>
      </c>
      <c r="X3055" s="60" t="str">
        <f>IF(A3055&lt;&gt;"",IFERROR(IF(FIND(" ",G3055)&gt;=1,MID(G3055,FIND(" ",G3055)+1,LEN(G3055)),""),""),"")</f>
        <v>W17</v>
      </c>
      <c r="AC3055" s="51">
        <f>IFERROR(VALUE(MID($C3055,1,2)),0)</f>
        <v>80</v>
      </c>
      <c r="AD3055" s="44">
        <f>IFERROR(VALUE(MID($C3055,4,3)),0)</f>
        <v>211</v>
      </c>
      <c r="AE3055" s="51">
        <f>VALUE(RIGHT("00"&amp;AC3055,2)&amp;RIGHT("000"&amp;AD3055,3))</f>
        <v>80211</v>
      </c>
    </row>
    <row r="3056" spans="1:31">
      <c r="A3056" s="60" t="str">
        <f>IF(G3056&amp;Q3056&lt;&gt;"",W3056&amp;Q3056,"")</f>
        <v>MODANAbrown</v>
      </c>
      <c r="B3056" s="60" t="str">
        <f>IF(C3056&lt;&gt;"",LEFT(C3056,9),"")</f>
        <v>80-248-14</v>
      </c>
      <c r="C3056" s="73" t="s">
        <v>8190</v>
      </c>
      <c r="D3056" s="73" t="s">
        <v>8191</v>
      </c>
      <c r="E3056" s="73" t="s">
        <v>931</v>
      </c>
      <c r="F3056" s="74">
        <v>0</v>
      </c>
      <c r="G3056" s="73" t="s">
        <v>8192</v>
      </c>
      <c r="H3056" s="73" t="s">
        <v>86</v>
      </c>
      <c r="I3056" s="73" t="s">
        <v>1568</v>
      </c>
      <c r="J3056" s="73" t="s">
        <v>342</v>
      </c>
      <c r="K3056" s="73" t="s">
        <v>387</v>
      </c>
      <c r="L3056" s="73" t="s">
        <v>383</v>
      </c>
      <c r="M3056" s="73" t="s">
        <v>389</v>
      </c>
      <c r="N3056" s="73" t="s">
        <v>44</v>
      </c>
      <c r="O3056" s="73" t="s">
        <v>386</v>
      </c>
      <c r="P3056" s="73" t="s">
        <v>907</v>
      </c>
      <c r="Q3056" s="73" t="s">
        <v>1033</v>
      </c>
      <c r="R3056" s="73" t="s">
        <v>86</v>
      </c>
      <c r="V3056" s="60" t="str">
        <f>W3056&amp;H3056</f>
        <v>MODANAкоричневый</v>
      </c>
      <c r="W3056" s="60" t="str">
        <f>_xlfn.LET(_xlpm.TextCell,TEXT(G3056,"###"),IF(_xlpm.TextCell&lt;&gt;"",IF(StyleSpaceSplit,IFERROR(IF(FIND(" ",_xlpm.TextCell)&gt;=1,MID(_xlpm.TextCell,1,FIND(" ",_xlpm.TextCell)-1),_xlpm.TextCell),_xlpm.TextCell),_xlpm.TextCell),""))</f>
        <v>MODANA</v>
      </c>
      <c r="X3056" s="60" t="str">
        <f>IF(A3056&lt;&gt;"",IFERROR(IF(FIND(" ",G3056)&gt;=1,MID(G3056,FIND(" ",G3056)+1,LEN(G3056)),""),""),"")</f>
        <v/>
      </c>
      <c r="AC3056" s="51">
        <f>IFERROR(VALUE(MID($C3056,1,2)),0)</f>
        <v>80</v>
      </c>
      <c r="AD3056" s="44">
        <f>IFERROR(VALUE(MID($C3056,4,3)),0)</f>
        <v>248</v>
      </c>
      <c r="AE3056" s="51">
        <f>VALUE(RIGHT("00"&amp;AC3056,2)&amp;RIGHT("000"&amp;AD3056,3))</f>
        <v>80248</v>
      </c>
    </row>
    <row r="3057" spans="1:31">
      <c r="A3057" s="60" t="str">
        <f>IF(G3057&amp;Q3057&lt;&gt;"",W3057&amp;Q3057,"")</f>
        <v>MONSTER 001wolf</v>
      </c>
      <c r="B3057" s="60" t="str">
        <f>IF(C3057&lt;&gt;"",LEFT(C3057,9),"")</f>
        <v>80-907-50</v>
      </c>
      <c r="C3057" s="73" t="s">
        <v>5262</v>
      </c>
      <c r="D3057" s="73" t="s">
        <v>5263</v>
      </c>
      <c r="E3057" s="73" t="s">
        <v>931</v>
      </c>
      <c r="F3057" s="74">
        <v>0</v>
      </c>
      <c r="G3057" s="73" t="s">
        <v>5264</v>
      </c>
      <c r="H3057" s="73" t="s">
        <v>115</v>
      </c>
      <c r="I3057" s="73" t="s">
        <v>964</v>
      </c>
      <c r="J3057" s="73" t="s">
        <v>343</v>
      </c>
      <c r="K3057" s="73" t="s">
        <v>391</v>
      </c>
      <c r="L3057" s="73" t="s">
        <v>383</v>
      </c>
      <c r="M3057" s="73" t="s">
        <v>389</v>
      </c>
      <c r="O3057" s="73" t="s">
        <v>386</v>
      </c>
      <c r="P3057" s="73" t="s">
        <v>907</v>
      </c>
      <c r="Q3057" s="73" t="s">
        <v>5265</v>
      </c>
      <c r="R3057" s="73" t="s">
        <v>57</v>
      </c>
      <c r="V3057" s="60" t="str">
        <f>W3057&amp;H3057</f>
        <v>MONSTER 001белый / серый</v>
      </c>
      <c r="W3057" s="60" t="str">
        <f>_xlfn.LET(_xlpm.TextCell,TEXT(G3057,"###"),IF(_xlpm.TextCell&lt;&gt;"",IF(StyleSpaceSplit,IFERROR(IF(FIND(" ",_xlpm.TextCell)&gt;=1,MID(_xlpm.TextCell,1,FIND(" ",_xlpm.TextCell)-1),_xlpm.TextCell),_xlpm.TextCell),_xlpm.TextCell),""))</f>
        <v>MONSTER 001</v>
      </c>
      <c r="X3057" s="60" t="str">
        <f>IF(A3057&lt;&gt;"",IFERROR(IF(FIND(" ",G3057)&gt;=1,MID(G3057,FIND(" ",G3057)+1,LEN(G3057)),""),""),"")</f>
        <v>001</v>
      </c>
      <c r="AC3057" s="51">
        <f>IFERROR(VALUE(MID($C3057,1,2)),0)</f>
        <v>80</v>
      </c>
      <c r="AD3057" s="44">
        <f>IFERROR(VALUE(MID($C3057,4,3)),0)</f>
        <v>907</v>
      </c>
      <c r="AE3057" s="51">
        <f>VALUE(RIGHT("00"&amp;AC3057,2)&amp;RIGHT("000"&amp;AD3057,3))</f>
        <v>80907</v>
      </c>
    </row>
    <row r="3058" spans="1:31">
      <c r="A3058" s="60" t="str">
        <f>IF(G3058&amp;Q3058&lt;&gt;"",W3058&amp;Q3058,"")</f>
        <v>MONSTER 002pink</v>
      </c>
      <c r="B3058" s="60" t="str">
        <f>IF(C3058&lt;&gt;"",LEFT(C3058,9),"")</f>
        <v>80-349-34</v>
      </c>
      <c r="C3058" s="73" t="s">
        <v>1615</v>
      </c>
      <c r="D3058" s="73" t="s">
        <v>1616</v>
      </c>
      <c r="E3058" s="73" t="s">
        <v>931</v>
      </c>
      <c r="F3058" s="74">
        <v>0</v>
      </c>
      <c r="G3058" s="73" t="s">
        <v>1617</v>
      </c>
      <c r="H3058" s="73" t="s">
        <v>68</v>
      </c>
      <c r="I3058" s="73" t="s">
        <v>964</v>
      </c>
      <c r="J3058" s="73" t="s">
        <v>343</v>
      </c>
      <c r="K3058" s="73" t="s">
        <v>391</v>
      </c>
      <c r="L3058" s="73" t="s">
        <v>383</v>
      </c>
      <c r="M3058" s="73" t="s">
        <v>389</v>
      </c>
      <c r="O3058" s="73" t="s">
        <v>386</v>
      </c>
      <c r="P3058" s="73" t="s">
        <v>907</v>
      </c>
      <c r="Q3058" s="73" t="s">
        <v>1119</v>
      </c>
      <c r="R3058" s="73" t="s">
        <v>68</v>
      </c>
      <c r="V3058" s="60" t="str">
        <f>W3058&amp;H3058</f>
        <v>MONSTER 002розовый</v>
      </c>
      <c r="W3058" s="60" t="str">
        <f>_xlfn.LET(_xlpm.TextCell,TEXT(G3058,"###"),IF(_xlpm.TextCell&lt;&gt;"",IF(StyleSpaceSplit,IFERROR(IF(FIND(" ",_xlpm.TextCell)&gt;=1,MID(_xlpm.TextCell,1,FIND(" ",_xlpm.TextCell)-1),_xlpm.TextCell),_xlpm.TextCell),_xlpm.TextCell),""))</f>
        <v>MONSTER 002</v>
      </c>
      <c r="X3058" s="60" t="str">
        <f>IF(A3058&lt;&gt;"",IFERROR(IF(FIND(" ",G3058)&gt;=1,MID(G3058,FIND(" ",G3058)+1,LEN(G3058)),""),""),"")</f>
        <v>002</v>
      </c>
      <c r="AC3058" s="51">
        <f>IFERROR(VALUE(MID($C3058,1,2)),0)</f>
        <v>80</v>
      </c>
      <c r="AD3058" s="44">
        <f>IFERROR(VALUE(MID($C3058,4,3)),0)</f>
        <v>349</v>
      </c>
      <c r="AE3058" s="51">
        <f>VALUE(RIGHT("00"&amp;AC3058,2)&amp;RIGHT("000"&amp;AD3058,3))</f>
        <v>80349</v>
      </c>
    </row>
    <row r="3059" spans="1:31">
      <c r="A3059" s="60" t="str">
        <f>IF(G3059&amp;Q3059&lt;&gt;"",W3059&amp;Q3059,"")</f>
        <v>MONSTER 002grey</v>
      </c>
      <c r="B3059" s="60" t="str">
        <f>IF(C3059&lt;&gt;"",LEFT(C3059,9),"")</f>
        <v>80-349-08</v>
      </c>
      <c r="C3059" s="73" t="s">
        <v>5266</v>
      </c>
      <c r="D3059" s="73" t="s">
        <v>5267</v>
      </c>
      <c r="E3059" s="73" t="s">
        <v>931</v>
      </c>
      <c r="F3059" s="74">
        <v>0</v>
      </c>
      <c r="G3059" s="73" t="s">
        <v>1617</v>
      </c>
      <c r="H3059" s="73" t="s">
        <v>83</v>
      </c>
      <c r="I3059" s="73" t="s">
        <v>964</v>
      </c>
      <c r="J3059" s="73" t="s">
        <v>343</v>
      </c>
      <c r="K3059" s="73" t="s">
        <v>391</v>
      </c>
      <c r="L3059" s="73" t="s">
        <v>383</v>
      </c>
      <c r="M3059" s="73" t="s">
        <v>389</v>
      </c>
      <c r="O3059" s="73" t="s">
        <v>386</v>
      </c>
      <c r="P3059" s="73" t="s">
        <v>907</v>
      </c>
      <c r="Q3059" s="73" t="s">
        <v>917</v>
      </c>
      <c r="R3059" s="73" t="s">
        <v>83</v>
      </c>
      <c r="V3059" s="60" t="str">
        <f>W3059&amp;H3059</f>
        <v>MONSTER 002серый</v>
      </c>
      <c r="W3059" s="60" t="str">
        <f>_xlfn.LET(_xlpm.TextCell,TEXT(G3059,"###"),IF(_xlpm.TextCell&lt;&gt;"",IF(StyleSpaceSplit,IFERROR(IF(FIND(" ",_xlpm.TextCell)&gt;=1,MID(_xlpm.TextCell,1,FIND(" ",_xlpm.TextCell)-1),_xlpm.TextCell),_xlpm.TextCell),_xlpm.TextCell),""))</f>
        <v>MONSTER 002</v>
      </c>
      <c r="X3059" s="60" t="str">
        <f>IF(A3059&lt;&gt;"",IFERROR(IF(FIND(" ",G3059)&gt;=1,MID(G3059,FIND(" ",G3059)+1,LEN(G3059)),""),""),"")</f>
        <v>002</v>
      </c>
      <c r="AC3059" s="51">
        <f>IFERROR(VALUE(MID($C3059,1,2)),0)</f>
        <v>80</v>
      </c>
      <c r="AD3059" s="44">
        <f>IFERROR(VALUE(MID($C3059,4,3)),0)</f>
        <v>349</v>
      </c>
      <c r="AE3059" s="51">
        <f>VALUE(RIGHT("00"&amp;AC3059,2)&amp;RIGHT("000"&amp;AD3059,3))</f>
        <v>80349</v>
      </c>
    </row>
    <row r="3060" spans="1:31">
      <c r="A3060" s="60" t="str">
        <f>IF(G3060&amp;Q3060&lt;&gt;"",W3060&amp;Q3060,"")</f>
        <v>MONSTER 003grey</v>
      </c>
      <c r="B3060" s="60" t="str">
        <f>IF(C3060&lt;&gt;"",LEFT(C3060,9),"")</f>
        <v>80-350-08</v>
      </c>
      <c r="C3060" s="73" t="s">
        <v>1618</v>
      </c>
      <c r="D3060" s="73" t="s">
        <v>1619</v>
      </c>
      <c r="E3060" s="73" t="s">
        <v>931</v>
      </c>
      <c r="F3060" s="74">
        <v>0</v>
      </c>
      <c r="G3060" s="73" t="s">
        <v>1620</v>
      </c>
      <c r="H3060" s="73" t="s">
        <v>83</v>
      </c>
      <c r="I3060" s="73" t="s">
        <v>964</v>
      </c>
      <c r="J3060" s="73" t="s">
        <v>343</v>
      </c>
      <c r="K3060" s="73" t="s">
        <v>391</v>
      </c>
      <c r="L3060" s="73" t="s">
        <v>383</v>
      </c>
      <c r="M3060" s="73" t="s">
        <v>389</v>
      </c>
      <c r="O3060" s="73" t="s">
        <v>386</v>
      </c>
      <c r="P3060" s="73" t="s">
        <v>907</v>
      </c>
      <c r="Q3060" s="73" t="s">
        <v>917</v>
      </c>
      <c r="R3060" s="73" t="s">
        <v>83</v>
      </c>
      <c r="V3060" s="60" t="str">
        <f>W3060&amp;H3060</f>
        <v>MONSTER 003серый</v>
      </c>
      <c r="W3060" s="60" t="str">
        <f>_xlfn.LET(_xlpm.TextCell,TEXT(G3060,"###"),IF(_xlpm.TextCell&lt;&gt;"",IF(StyleSpaceSplit,IFERROR(IF(FIND(" ",_xlpm.TextCell)&gt;=1,MID(_xlpm.TextCell,1,FIND(" ",_xlpm.TextCell)-1),_xlpm.TextCell),_xlpm.TextCell),_xlpm.TextCell),""))</f>
        <v>MONSTER 003</v>
      </c>
      <c r="X3060" s="60" t="str">
        <f>IF(A3060&lt;&gt;"",IFERROR(IF(FIND(" ",G3060)&gt;=1,MID(G3060,FIND(" ",G3060)+1,LEN(G3060)),""),""),"")</f>
        <v>003</v>
      </c>
      <c r="AC3060" s="51">
        <f>IFERROR(VALUE(MID($C3060,1,2)),0)</f>
        <v>80</v>
      </c>
      <c r="AD3060" s="44">
        <f>IFERROR(VALUE(MID($C3060,4,3)),0)</f>
        <v>350</v>
      </c>
      <c r="AE3060" s="51">
        <f>VALUE(RIGHT("00"&amp;AC3060,2)&amp;RIGHT("000"&amp;AD3060,3))</f>
        <v>80350</v>
      </c>
    </row>
    <row r="3061" spans="1:31">
      <c r="A3061" s="60" t="str">
        <f>IF(G3061&amp;Q3061&lt;&gt;"",W3061&amp;Q3061,"")</f>
        <v>NINONwhite</v>
      </c>
      <c r="B3061" s="60" t="str">
        <f>IF(C3061&lt;&gt;"",LEFT(C3061,9),"")</f>
        <v>80-230-17</v>
      </c>
      <c r="C3061" s="73" t="s">
        <v>7793</v>
      </c>
      <c r="D3061" s="73" t="s">
        <v>7794</v>
      </c>
      <c r="E3061" s="73" t="s">
        <v>956</v>
      </c>
      <c r="F3061" s="74">
        <v>55</v>
      </c>
      <c r="G3061" s="73" t="s">
        <v>7795</v>
      </c>
      <c r="H3061" s="73" t="s">
        <v>57</v>
      </c>
      <c r="I3061" s="73" t="s">
        <v>964</v>
      </c>
      <c r="J3061" s="73" t="s">
        <v>343</v>
      </c>
      <c r="K3061" s="73" t="s">
        <v>387</v>
      </c>
      <c r="L3061" s="73" t="s">
        <v>383</v>
      </c>
      <c r="M3061" s="73" t="s">
        <v>389</v>
      </c>
      <c r="O3061" s="73" t="s">
        <v>386</v>
      </c>
      <c r="P3061" s="73" t="s">
        <v>907</v>
      </c>
      <c r="Q3061" s="73" t="s">
        <v>908</v>
      </c>
      <c r="R3061" s="73" t="s">
        <v>57</v>
      </c>
      <c r="V3061" s="60" t="str">
        <f>W3061&amp;H3061</f>
        <v>NINONбелый</v>
      </c>
      <c r="W3061" s="60" t="str">
        <f>_xlfn.LET(_xlpm.TextCell,TEXT(G3061,"###"),IF(_xlpm.TextCell&lt;&gt;"",IF(StyleSpaceSplit,IFERROR(IF(FIND(" ",_xlpm.TextCell)&gt;=1,MID(_xlpm.TextCell,1,FIND(" ",_xlpm.TextCell)-1),_xlpm.TextCell),_xlpm.TextCell),_xlpm.TextCell),""))</f>
        <v>NINON</v>
      </c>
      <c r="X3061" s="60" t="str">
        <f>IF(A3061&lt;&gt;"",IFERROR(IF(FIND(" ",G3061)&gt;=1,MID(G3061,FIND(" ",G3061)+1,LEN(G3061)),""),""),"")</f>
        <v/>
      </c>
      <c r="AC3061" s="51">
        <f>IFERROR(VALUE(MID($C3061,1,2)),0)</f>
        <v>80</v>
      </c>
      <c r="AD3061" s="44">
        <f>IFERROR(VALUE(MID($C3061,4,3)),0)</f>
        <v>230</v>
      </c>
      <c r="AE3061" s="51">
        <f>VALUE(RIGHT("00"&amp;AC3061,2)&amp;RIGHT("000"&amp;AD3061,3))</f>
        <v>80230</v>
      </c>
    </row>
    <row r="3062" spans="1:31">
      <c r="A3062" s="60" t="str">
        <f>IF(G3062&amp;Q3062&lt;&gt;"",W3062&amp;Q3062,"")</f>
        <v>NINONwhite</v>
      </c>
      <c r="B3062" s="60" t="str">
        <f>IF(C3062&lt;&gt;"",LEFT(C3062,9),"")</f>
        <v>80-230-17</v>
      </c>
      <c r="C3062" s="73" t="s">
        <v>7796</v>
      </c>
      <c r="D3062" s="73" t="s">
        <v>7794</v>
      </c>
      <c r="E3062" s="73" t="s">
        <v>904</v>
      </c>
      <c r="F3062" s="74">
        <v>57</v>
      </c>
      <c r="G3062" s="73" t="s">
        <v>7795</v>
      </c>
      <c r="H3062" s="73" t="s">
        <v>57</v>
      </c>
      <c r="I3062" s="73" t="s">
        <v>964</v>
      </c>
      <c r="J3062" s="73" t="s">
        <v>343</v>
      </c>
      <c r="K3062" s="73" t="s">
        <v>387</v>
      </c>
      <c r="L3062" s="73" t="s">
        <v>383</v>
      </c>
      <c r="M3062" s="73" t="s">
        <v>389</v>
      </c>
      <c r="O3062" s="73" t="s">
        <v>386</v>
      </c>
      <c r="P3062" s="73" t="s">
        <v>907</v>
      </c>
      <c r="Q3062" s="73" t="s">
        <v>908</v>
      </c>
      <c r="R3062" s="73" t="s">
        <v>57</v>
      </c>
      <c r="V3062" s="60" t="str">
        <f>W3062&amp;H3062</f>
        <v>NINONбелый</v>
      </c>
      <c r="W3062" s="60" t="str">
        <f>_xlfn.LET(_xlpm.TextCell,TEXT(G3062,"###"),IF(_xlpm.TextCell&lt;&gt;"",IF(StyleSpaceSplit,IFERROR(IF(FIND(" ",_xlpm.TextCell)&gt;=1,MID(_xlpm.TextCell,1,FIND(" ",_xlpm.TextCell)-1),_xlpm.TextCell),_xlpm.TextCell),_xlpm.TextCell),""))</f>
        <v>NINON</v>
      </c>
      <c r="X3062" s="60" t="str">
        <f>IF(A3062&lt;&gt;"",IFERROR(IF(FIND(" ",G3062)&gt;=1,MID(G3062,FIND(" ",G3062)+1,LEN(G3062)),""),""),"")</f>
        <v/>
      </c>
      <c r="AC3062" s="51">
        <f>IFERROR(VALUE(MID($C3062,1,2)),0)</f>
        <v>80</v>
      </c>
      <c r="AD3062" s="44">
        <f>IFERROR(VALUE(MID($C3062,4,3)),0)</f>
        <v>230</v>
      </c>
      <c r="AE3062" s="51">
        <f>VALUE(RIGHT("00"&amp;AC3062,2)&amp;RIGHT("000"&amp;AD3062,3))</f>
        <v>80230</v>
      </c>
    </row>
    <row r="3063" spans="1:31">
      <c r="A3063" s="60" t="str">
        <f>IF(G3063&amp;Q3063&lt;&gt;"",W3063&amp;Q3063,"")</f>
        <v>NOLWENNpurple</v>
      </c>
      <c r="B3063" s="60" t="str">
        <f>IF(C3063&lt;&gt;"",LEFT(C3063,9),"")</f>
        <v>80-026-41</v>
      </c>
      <c r="C3063" s="73" t="s">
        <v>7733</v>
      </c>
      <c r="D3063" s="73" t="s">
        <v>7734</v>
      </c>
      <c r="E3063" s="73" t="s">
        <v>931</v>
      </c>
      <c r="F3063" s="74">
        <v>0</v>
      </c>
      <c r="G3063" s="73" t="s">
        <v>7735</v>
      </c>
      <c r="H3063" s="73" t="s">
        <v>286</v>
      </c>
      <c r="I3063" s="73" t="s">
        <v>7728</v>
      </c>
      <c r="J3063" s="73" t="s">
        <v>342</v>
      </c>
      <c r="K3063" s="73" t="s">
        <v>387</v>
      </c>
      <c r="L3063" s="73" t="s">
        <v>383</v>
      </c>
      <c r="M3063" s="73" t="s">
        <v>388</v>
      </c>
      <c r="N3063" s="73" t="s">
        <v>44</v>
      </c>
      <c r="O3063" s="73" t="s">
        <v>386</v>
      </c>
      <c r="P3063" s="73" t="s">
        <v>907</v>
      </c>
      <c r="Q3063" s="73" t="s">
        <v>1593</v>
      </c>
      <c r="R3063" s="73" t="s">
        <v>286</v>
      </c>
      <c r="V3063" s="60" t="str">
        <f>W3063&amp;H3063</f>
        <v>NOLWENNфиолетовый</v>
      </c>
      <c r="W3063" s="60" t="str">
        <f>_xlfn.LET(_xlpm.TextCell,TEXT(G3063,"###"),IF(_xlpm.TextCell&lt;&gt;"",IF(StyleSpaceSplit,IFERROR(IF(FIND(" ",_xlpm.TextCell)&gt;=1,MID(_xlpm.TextCell,1,FIND(" ",_xlpm.TextCell)-1),_xlpm.TextCell),_xlpm.TextCell),_xlpm.TextCell),""))</f>
        <v>NOLWENN</v>
      </c>
      <c r="X3063" s="60" t="str">
        <f>IF(A3063&lt;&gt;"",IFERROR(IF(FIND(" ",G3063)&gt;=1,MID(G3063,FIND(" ",G3063)+1,LEN(G3063)),""),""),"")</f>
        <v/>
      </c>
      <c r="AC3063" s="51">
        <f>IFERROR(VALUE(MID($C3063,1,2)),0)</f>
        <v>80</v>
      </c>
      <c r="AD3063" s="44">
        <f>IFERROR(VALUE(MID($C3063,4,3)),0)</f>
        <v>26</v>
      </c>
      <c r="AE3063" s="51">
        <f>VALUE(RIGHT("00"&amp;AC3063,2)&amp;RIGHT("000"&amp;AD3063,3))</f>
        <v>80026</v>
      </c>
    </row>
    <row r="3064" spans="1:31">
      <c r="A3064" s="60" t="str">
        <f>IF(G3064&amp;Q3064&lt;&gt;"",W3064&amp;Q3064,"")</f>
        <v>NOVAKblack</v>
      </c>
      <c r="B3064" s="60" t="str">
        <f>IF(C3064&lt;&gt;"",LEFT(C3064,9),"")</f>
        <v>80-146-09</v>
      </c>
      <c r="C3064" s="73" t="s">
        <v>7406</v>
      </c>
      <c r="D3064" s="73" t="s">
        <v>7407</v>
      </c>
      <c r="E3064" s="73" t="s">
        <v>931</v>
      </c>
      <c r="F3064" s="74">
        <v>0</v>
      </c>
      <c r="G3064" s="73" t="s">
        <v>7408</v>
      </c>
      <c r="H3064" s="73" t="s">
        <v>53</v>
      </c>
      <c r="I3064" s="73" t="s">
        <v>1494</v>
      </c>
      <c r="J3064" s="73" t="s">
        <v>342</v>
      </c>
      <c r="K3064" s="73" t="s">
        <v>387</v>
      </c>
      <c r="L3064" s="73" t="s">
        <v>383</v>
      </c>
      <c r="M3064" s="73" t="s">
        <v>389</v>
      </c>
      <c r="N3064" s="73" t="s">
        <v>45</v>
      </c>
      <c r="O3064" s="73" t="s">
        <v>386</v>
      </c>
      <c r="P3064" s="73" t="s">
        <v>907</v>
      </c>
      <c r="Q3064" s="73" t="s">
        <v>928</v>
      </c>
      <c r="R3064" s="73" t="s">
        <v>53</v>
      </c>
      <c r="V3064" s="60" t="str">
        <f>W3064&amp;H3064</f>
        <v>NOVAKчерный</v>
      </c>
      <c r="W3064" s="60" t="str">
        <f>_xlfn.LET(_xlpm.TextCell,TEXT(G3064,"###"),IF(_xlpm.TextCell&lt;&gt;"",IF(StyleSpaceSplit,IFERROR(IF(FIND(" ",_xlpm.TextCell)&gt;=1,MID(_xlpm.TextCell,1,FIND(" ",_xlpm.TextCell)-1),_xlpm.TextCell),_xlpm.TextCell),_xlpm.TextCell),""))</f>
        <v>NOVAK</v>
      </c>
      <c r="X3064" s="60" t="str">
        <f>IF(A3064&lt;&gt;"",IFERROR(IF(FIND(" ",G3064)&gt;=1,MID(G3064,FIND(" ",G3064)+1,LEN(G3064)),""),""),"")</f>
        <v/>
      </c>
      <c r="AC3064" s="51">
        <f>IFERROR(VALUE(MID($C3064,1,2)),0)</f>
        <v>80</v>
      </c>
      <c r="AD3064" s="44">
        <f>IFERROR(VALUE(MID($C3064,4,3)),0)</f>
        <v>146</v>
      </c>
      <c r="AE3064" s="51">
        <f>VALUE(RIGHT("00"&amp;AC3064,2)&amp;RIGHT("000"&amp;AD3064,3))</f>
        <v>80146</v>
      </c>
    </row>
    <row r="3065" spans="1:31">
      <c r="A3065" s="60" t="str">
        <f>IF(G3065&amp;Q3065&lt;&gt;"",W3065&amp;Q3065,"")</f>
        <v>ONYXpearl</v>
      </c>
      <c r="B3065" s="60" t="str">
        <f>IF(C3065&lt;&gt;"",LEFT(C3065,9),"")</f>
        <v>80-147-08</v>
      </c>
      <c r="C3065" s="73" t="s">
        <v>7409</v>
      </c>
      <c r="D3065" s="73" t="s">
        <v>7410</v>
      </c>
      <c r="E3065" s="73" t="s">
        <v>931</v>
      </c>
      <c r="F3065" s="74">
        <v>0</v>
      </c>
      <c r="G3065" s="73" t="s">
        <v>7411</v>
      </c>
      <c r="H3065" s="73" t="s">
        <v>83</v>
      </c>
      <c r="I3065" s="73" t="s">
        <v>1494</v>
      </c>
      <c r="J3065" s="73" t="s">
        <v>340</v>
      </c>
      <c r="K3065" s="73" t="s">
        <v>387</v>
      </c>
      <c r="L3065" s="73" t="s">
        <v>383</v>
      </c>
      <c r="M3065" s="73" t="s">
        <v>389</v>
      </c>
      <c r="N3065" s="73" t="s">
        <v>45</v>
      </c>
      <c r="O3065" s="73" t="s">
        <v>386</v>
      </c>
      <c r="P3065" s="73" t="s">
        <v>907</v>
      </c>
      <c r="Q3065" s="73" t="s">
        <v>2069</v>
      </c>
      <c r="R3065" s="73" t="s">
        <v>83</v>
      </c>
      <c r="V3065" s="60" t="str">
        <f>W3065&amp;H3065</f>
        <v>ONYXсерый</v>
      </c>
      <c r="W3065" s="60" t="str">
        <f>_xlfn.LET(_xlpm.TextCell,TEXT(G3065,"###"),IF(_xlpm.TextCell&lt;&gt;"",IF(StyleSpaceSplit,IFERROR(IF(FIND(" ",_xlpm.TextCell)&gt;=1,MID(_xlpm.TextCell,1,FIND(" ",_xlpm.TextCell)-1),_xlpm.TextCell),_xlpm.TextCell),_xlpm.TextCell),""))</f>
        <v>ONYX</v>
      </c>
      <c r="X3065" s="60" t="str">
        <f>IF(A3065&lt;&gt;"",IFERROR(IF(FIND(" ",G3065)&gt;=1,MID(G3065,FIND(" ",G3065)+1,LEN(G3065)),""),""),"")</f>
        <v/>
      </c>
      <c r="AC3065" s="51">
        <f>IFERROR(VALUE(MID($C3065,1,2)),0)</f>
        <v>80</v>
      </c>
      <c r="AD3065" s="44">
        <f>IFERROR(VALUE(MID($C3065,4,3)),0)</f>
        <v>147</v>
      </c>
      <c r="AE3065" s="51">
        <f>VALUE(RIGHT("00"&amp;AC3065,2)&amp;RIGHT("000"&amp;AD3065,3))</f>
        <v>80147</v>
      </c>
    </row>
    <row r="3066" spans="1:31">
      <c r="A3066" s="60" t="str">
        <f>IF(G3066&amp;Q3066&lt;&gt;"",W3066&amp;Q3066,"")</f>
        <v>PENDUICK 005red</v>
      </c>
      <c r="B3066" s="60" t="str">
        <f>IF(C3066&lt;&gt;"",LEFT(C3066,9),"")</f>
        <v>80-081-18</v>
      </c>
      <c r="C3066" s="73" t="s">
        <v>7645</v>
      </c>
      <c r="D3066" s="73" t="s">
        <v>7646</v>
      </c>
      <c r="E3066" s="73" t="s">
        <v>931</v>
      </c>
      <c r="F3066" s="74">
        <v>0</v>
      </c>
      <c r="G3066" s="73" t="s">
        <v>7647</v>
      </c>
      <c r="H3066" s="73" t="s">
        <v>78</v>
      </c>
      <c r="I3066" s="73" t="s">
        <v>1631</v>
      </c>
      <c r="J3066" s="73" t="s">
        <v>340</v>
      </c>
      <c r="K3066" s="73" t="s">
        <v>382</v>
      </c>
      <c r="L3066" s="73" t="s">
        <v>383</v>
      </c>
      <c r="M3066" s="73" t="s">
        <v>389</v>
      </c>
      <c r="O3066" s="73" t="s">
        <v>386</v>
      </c>
      <c r="P3066" s="73" t="s">
        <v>907</v>
      </c>
      <c r="Q3066" s="73" t="s">
        <v>969</v>
      </c>
      <c r="R3066" s="73" t="s">
        <v>78</v>
      </c>
      <c r="V3066" s="60" t="str">
        <f>W3066&amp;H3066</f>
        <v>PENDUICK 005красный</v>
      </c>
      <c r="W3066" s="60" t="str">
        <f>_xlfn.LET(_xlpm.TextCell,TEXT(G3066,"###"),IF(_xlpm.TextCell&lt;&gt;"",IF(StyleSpaceSplit,IFERROR(IF(FIND(" ",_xlpm.TextCell)&gt;=1,MID(_xlpm.TextCell,1,FIND(" ",_xlpm.TextCell)-1),_xlpm.TextCell),_xlpm.TextCell),_xlpm.TextCell),""))</f>
        <v>PENDUICK 005</v>
      </c>
      <c r="X3066" s="60" t="str">
        <f>IF(A3066&lt;&gt;"",IFERROR(IF(FIND(" ",G3066)&gt;=1,MID(G3066,FIND(" ",G3066)+1,LEN(G3066)),""),""),"")</f>
        <v>005</v>
      </c>
      <c r="AC3066" s="51">
        <f>IFERROR(VALUE(MID($C3066,1,2)),0)</f>
        <v>80</v>
      </c>
      <c r="AD3066" s="44">
        <f>IFERROR(VALUE(MID($C3066,4,3)),0)</f>
        <v>81</v>
      </c>
      <c r="AE3066" s="51">
        <f>VALUE(RIGHT("00"&amp;AC3066,2)&amp;RIGHT("000"&amp;AD3066,3))</f>
        <v>80081</v>
      </c>
    </row>
    <row r="3067" spans="1:31">
      <c r="A3067" s="60" t="str">
        <f>IF(G3067&amp;Q3067&lt;&gt;"",W3067&amp;Q3067,"")</f>
        <v>PENDUICK 006navy</v>
      </c>
      <c r="B3067" s="60" t="str">
        <f>IF(C3067&lt;&gt;"",LEFT(C3067,9),"")</f>
        <v>80-082-16</v>
      </c>
      <c r="C3067" s="73" t="s">
        <v>7648</v>
      </c>
      <c r="D3067" s="73" t="s">
        <v>7649</v>
      </c>
      <c r="E3067" s="73" t="s">
        <v>931</v>
      </c>
      <c r="F3067" s="74">
        <v>0</v>
      </c>
      <c r="G3067" s="73" t="s">
        <v>7650</v>
      </c>
      <c r="H3067" s="73" t="s">
        <v>55</v>
      </c>
      <c r="I3067" s="73" t="s">
        <v>1631</v>
      </c>
      <c r="J3067" s="73" t="s">
        <v>340</v>
      </c>
      <c r="K3067" s="73" t="s">
        <v>382</v>
      </c>
      <c r="L3067" s="73" t="s">
        <v>383</v>
      </c>
      <c r="M3067" s="73" t="s">
        <v>389</v>
      </c>
      <c r="O3067" s="73" t="s">
        <v>386</v>
      </c>
      <c r="P3067" s="73" t="s">
        <v>907</v>
      </c>
      <c r="Q3067" s="73" t="s">
        <v>1003</v>
      </c>
      <c r="R3067" s="73" t="s">
        <v>71</v>
      </c>
      <c r="V3067" s="60" t="str">
        <f>W3067&amp;H3067</f>
        <v>PENDUICK 006темно-синий</v>
      </c>
      <c r="W3067" s="60" t="str">
        <f>_xlfn.LET(_xlpm.TextCell,TEXT(G3067,"###"),IF(_xlpm.TextCell&lt;&gt;"",IF(StyleSpaceSplit,IFERROR(IF(FIND(" ",_xlpm.TextCell)&gt;=1,MID(_xlpm.TextCell,1,FIND(" ",_xlpm.TextCell)-1),_xlpm.TextCell),_xlpm.TextCell),_xlpm.TextCell),""))</f>
        <v>PENDUICK 006</v>
      </c>
      <c r="X3067" s="60" t="str">
        <f>IF(A3067&lt;&gt;"",IFERROR(IF(FIND(" ",G3067)&gt;=1,MID(G3067,FIND(" ",G3067)+1,LEN(G3067)),""),""),"")</f>
        <v>006</v>
      </c>
      <c r="AC3067" s="51">
        <f>IFERROR(VALUE(MID($C3067,1,2)),0)</f>
        <v>80</v>
      </c>
      <c r="AD3067" s="44">
        <f>IFERROR(VALUE(MID($C3067,4,3)),0)</f>
        <v>82</v>
      </c>
      <c r="AE3067" s="51">
        <f>VALUE(RIGHT("00"&amp;AC3067,2)&amp;RIGHT("000"&amp;AD3067,3))</f>
        <v>80082</v>
      </c>
    </row>
    <row r="3068" spans="1:31">
      <c r="A3068" s="60" t="str">
        <f>IF(G3068&amp;Q3068&lt;&gt;"",W3068&amp;Q3068,"")</f>
        <v>PENDUICK 007navy</v>
      </c>
      <c r="B3068" s="60" t="str">
        <f>IF(C3068&lt;&gt;"",LEFT(C3068,9),"")</f>
        <v>80-083-16</v>
      </c>
      <c r="C3068" s="73" t="s">
        <v>7651</v>
      </c>
      <c r="D3068" s="73" t="s">
        <v>7652</v>
      </c>
      <c r="E3068" s="73" t="s">
        <v>931</v>
      </c>
      <c r="F3068" s="74">
        <v>0</v>
      </c>
      <c r="G3068" s="73" t="s">
        <v>7653</v>
      </c>
      <c r="H3068" s="73" t="s">
        <v>55</v>
      </c>
      <c r="I3068" s="73" t="s">
        <v>1631</v>
      </c>
      <c r="J3068" s="73" t="s">
        <v>340</v>
      </c>
      <c r="K3068" s="73" t="s">
        <v>382</v>
      </c>
      <c r="L3068" s="73" t="s">
        <v>383</v>
      </c>
      <c r="M3068" s="73" t="s">
        <v>389</v>
      </c>
      <c r="O3068" s="73" t="s">
        <v>386</v>
      </c>
      <c r="P3068" s="73" t="s">
        <v>907</v>
      </c>
      <c r="Q3068" s="73" t="s">
        <v>1003</v>
      </c>
      <c r="R3068" s="73" t="s">
        <v>71</v>
      </c>
      <c r="V3068" s="60" t="str">
        <f>W3068&amp;H3068</f>
        <v>PENDUICK 007темно-синий</v>
      </c>
      <c r="W3068" s="60" t="str">
        <f>_xlfn.LET(_xlpm.TextCell,TEXT(G3068,"###"),IF(_xlpm.TextCell&lt;&gt;"",IF(StyleSpaceSplit,IFERROR(IF(FIND(" ",_xlpm.TextCell)&gt;=1,MID(_xlpm.TextCell,1,FIND(" ",_xlpm.TextCell)-1),_xlpm.TextCell),_xlpm.TextCell),_xlpm.TextCell),""))</f>
        <v>PENDUICK 007</v>
      </c>
      <c r="X3068" s="60" t="str">
        <f>IF(A3068&lt;&gt;"",IFERROR(IF(FIND(" ",G3068)&gt;=1,MID(G3068,FIND(" ",G3068)+1,LEN(G3068)),""),""),"")</f>
        <v>007</v>
      </c>
      <c r="AC3068" s="51">
        <f>IFERROR(VALUE(MID($C3068,1,2)),0)</f>
        <v>80</v>
      </c>
      <c r="AD3068" s="44">
        <f>IFERROR(VALUE(MID($C3068,4,3)),0)</f>
        <v>83</v>
      </c>
      <c r="AE3068" s="51">
        <f>VALUE(RIGHT("00"&amp;AC3068,2)&amp;RIGHT("000"&amp;AD3068,3))</f>
        <v>80083</v>
      </c>
    </row>
    <row r="3069" spans="1:31">
      <c r="A3069" s="60" t="str">
        <f>IF(G3069&amp;Q3069&lt;&gt;"",W3069&amp;Q3069,"")</f>
        <v>REESEgrey</v>
      </c>
      <c r="B3069" s="60" t="str">
        <f>IF(C3069&lt;&gt;"",LEFT(C3069,9),"")</f>
        <v>80-027-08</v>
      </c>
      <c r="C3069" s="73" t="s">
        <v>7736</v>
      </c>
      <c r="D3069" s="73" t="s">
        <v>7737</v>
      </c>
      <c r="E3069" s="73" t="s">
        <v>931</v>
      </c>
      <c r="F3069" s="74">
        <v>0</v>
      </c>
      <c r="G3069" s="73" t="s">
        <v>5575</v>
      </c>
      <c r="H3069" s="73" t="s">
        <v>83</v>
      </c>
      <c r="I3069" s="73" t="s">
        <v>7738</v>
      </c>
      <c r="J3069" s="73" t="s">
        <v>340</v>
      </c>
      <c r="K3069" s="73" t="s">
        <v>387</v>
      </c>
      <c r="L3069" s="73" t="s">
        <v>383</v>
      </c>
      <c r="M3069" s="73" t="s">
        <v>388</v>
      </c>
      <c r="N3069" s="73" t="s">
        <v>44</v>
      </c>
      <c r="O3069" s="73" t="s">
        <v>386</v>
      </c>
      <c r="P3069" s="73" t="s">
        <v>907</v>
      </c>
      <c r="Q3069" s="73" t="s">
        <v>917</v>
      </c>
      <c r="R3069" s="73" t="s">
        <v>83</v>
      </c>
      <c r="V3069" s="60" t="str">
        <f>W3069&amp;H3069</f>
        <v>REESEсерый</v>
      </c>
      <c r="W3069" s="60" t="str">
        <f>_xlfn.LET(_xlpm.TextCell,TEXT(G3069,"###"),IF(_xlpm.TextCell&lt;&gt;"",IF(StyleSpaceSplit,IFERROR(IF(FIND(" ",_xlpm.TextCell)&gt;=1,MID(_xlpm.TextCell,1,FIND(" ",_xlpm.TextCell)-1),_xlpm.TextCell),_xlpm.TextCell),_xlpm.TextCell),""))</f>
        <v>REESE</v>
      </c>
      <c r="X3069" s="60" t="str">
        <f>IF(A3069&lt;&gt;"",IFERROR(IF(FIND(" ",G3069)&gt;=1,MID(G3069,FIND(" ",G3069)+1,LEN(G3069)),""),""),"")</f>
        <v/>
      </c>
      <c r="AC3069" s="51">
        <f>IFERROR(VALUE(MID($C3069,1,2)),0)</f>
        <v>80</v>
      </c>
      <c r="AD3069" s="44">
        <f>IFERROR(VALUE(MID($C3069,4,3)),0)</f>
        <v>27</v>
      </c>
      <c r="AE3069" s="51">
        <f>VALUE(RIGHT("00"&amp;AC3069,2)&amp;RIGHT("000"&amp;AD3069,3))</f>
        <v>80027</v>
      </c>
    </row>
    <row r="3070" spans="1:31">
      <c r="A3070" s="60" t="str">
        <f>IF(G3070&amp;Q3070&lt;&gt;"",W3070&amp;Q3070,"")</f>
        <v>RIVALwhite</v>
      </c>
      <c r="B3070" s="60" t="str">
        <f>IF(C3070&lt;&gt;"",LEFT(C3070,9),"")</f>
        <v>80-031-17</v>
      </c>
      <c r="C3070" s="73" t="s">
        <v>7749</v>
      </c>
      <c r="D3070" s="73" t="s">
        <v>7750</v>
      </c>
      <c r="E3070" s="73" t="s">
        <v>904</v>
      </c>
      <c r="F3070" s="74">
        <v>57</v>
      </c>
      <c r="G3070" s="73" t="s">
        <v>7751</v>
      </c>
      <c r="H3070" s="73" t="s">
        <v>57</v>
      </c>
      <c r="I3070" s="73" t="s">
        <v>7752</v>
      </c>
      <c r="J3070" s="73" t="s">
        <v>343</v>
      </c>
      <c r="K3070" s="73" t="s">
        <v>387</v>
      </c>
      <c r="L3070" s="73" t="s">
        <v>383</v>
      </c>
      <c r="M3070" s="73" t="s">
        <v>389</v>
      </c>
      <c r="N3070" s="73" t="s">
        <v>44</v>
      </c>
      <c r="O3070" s="73" t="s">
        <v>386</v>
      </c>
      <c r="P3070" s="73" t="s">
        <v>907</v>
      </c>
      <c r="Q3070" s="73" t="s">
        <v>908</v>
      </c>
      <c r="R3070" s="73" t="s">
        <v>57</v>
      </c>
      <c r="V3070" s="60" t="str">
        <f>W3070&amp;H3070</f>
        <v>RIVALбелый</v>
      </c>
      <c r="W3070" s="60" t="str">
        <f>_xlfn.LET(_xlpm.TextCell,TEXT(G3070,"###"),IF(_xlpm.TextCell&lt;&gt;"",IF(StyleSpaceSplit,IFERROR(IF(FIND(" ",_xlpm.TextCell)&gt;=1,MID(_xlpm.TextCell,1,FIND(" ",_xlpm.TextCell)-1),_xlpm.TextCell),_xlpm.TextCell),_xlpm.TextCell),""))</f>
        <v>RIVAL</v>
      </c>
      <c r="X3070" s="60" t="str">
        <f>IF(A3070&lt;&gt;"",IFERROR(IF(FIND(" ",G3070)&gt;=1,MID(G3070,FIND(" ",G3070)+1,LEN(G3070)),""),""),"")</f>
        <v/>
      </c>
      <c r="AC3070" s="51">
        <f>IFERROR(VALUE(MID($C3070,1,2)),0)</f>
        <v>80</v>
      </c>
      <c r="AD3070" s="44">
        <f>IFERROR(VALUE(MID($C3070,4,3)),0)</f>
        <v>31</v>
      </c>
      <c r="AE3070" s="51">
        <f>VALUE(RIGHT("00"&amp;AC3070,2)&amp;RIGHT("000"&amp;AD3070,3))</f>
        <v>80031</v>
      </c>
    </row>
    <row r="3071" spans="1:31">
      <c r="A3071" s="60" t="str">
        <f>IF(G3071&amp;Q3071&lt;&gt;"",W3071&amp;Q3071,"")</f>
        <v>SCARLETToffwhite</v>
      </c>
      <c r="B3071" s="60" t="str">
        <f>IF(C3071&lt;&gt;"",LEFT(C3071,9),"")</f>
        <v>80-028-17</v>
      </c>
      <c r="C3071" s="73" t="s">
        <v>7739</v>
      </c>
      <c r="D3071" s="73" t="s">
        <v>7740</v>
      </c>
      <c r="E3071" s="73" t="s">
        <v>931</v>
      </c>
      <c r="F3071" s="74">
        <v>0</v>
      </c>
      <c r="G3071" s="73" t="s">
        <v>7741</v>
      </c>
      <c r="H3071" s="73" t="s">
        <v>57</v>
      </c>
      <c r="I3071" s="73" t="s">
        <v>7732</v>
      </c>
      <c r="J3071" s="73" t="s">
        <v>342</v>
      </c>
      <c r="K3071" s="73" t="s">
        <v>387</v>
      </c>
      <c r="L3071" s="73" t="s">
        <v>383</v>
      </c>
      <c r="M3071" s="73" t="s">
        <v>388</v>
      </c>
      <c r="N3071" s="73" t="s">
        <v>44</v>
      </c>
      <c r="O3071" s="73" t="s">
        <v>386</v>
      </c>
      <c r="P3071" s="73" t="s">
        <v>907</v>
      </c>
      <c r="Q3071" s="73" t="s">
        <v>1898</v>
      </c>
      <c r="R3071" s="73" t="s">
        <v>57</v>
      </c>
      <c r="V3071" s="60" t="str">
        <f>W3071&amp;H3071</f>
        <v>SCARLETTбелый</v>
      </c>
      <c r="W3071" s="60" t="str">
        <f>_xlfn.LET(_xlpm.TextCell,TEXT(G3071,"###"),IF(_xlpm.TextCell&lt;&gt;"",IF(StyleSpaceSplit,IFERROR(IF(FIND(" ",_xlpm.TextCell)&gt;=1,MID(_xlpm.TextCell,1,FIND(" ",_xlpm.TextCell)-1),_xlpm.TextCell),_xlpm.TextCell),_xlpm.TextCell),""))</f>
        <v>SCARLETT</v>
      </c>
      <c r="X3071" s="60" t="str">
        <f>IF(A3071&lt;&gt;"",IFERROR(IF(FIND(" ",G3071)&gt;=1,MID(G3071,FIND(" ",G3071)+1,LEN(G3071)),""),""),"")</f>
        <v/>
      </c>
      <c r="AC3071" s="51">
        <f>IFERROR(VALUE(MID($C3071,1,2)),0)</f>
        <v>80</v>
      </c>
      <c r="AD3071" s="44">
        <f>IFERROR(VALUE(MID($C3071,4,3)),0)</f>
        <v>28</v>
      </c>
      <c r="AE3071" s="51">
        <f>VALUE(RIGHT("00"&amp;AC3071,2)&amp;RIGHT("000"&amp;AD3071,3))</f>
        <v>80028</v>
      </c>
    </row>
    <row r="3072" spans="1:31">
      <c r="A3072" s="60" t="str">
        <f>IF(G3072&amp;Q3072&lt;&gt;"",W3072&amp;Q3072,"")</f>
        <v>SEALnavy</v>
      </c>
      <c r="B3072" s="60" t="str">
        <f>IF(C3072&lt;&gt;"",LEFT(C3072,9),"")</f>
        <v>81-038-16</v>
      </c>
      <c r="C3072" s="73" t="s">
        <v>6656</v>
      </c>
      <c r="D3072" s="73" t="s">
        <v>6657</v>
      </c>
      <c r="E3072" s="73" t="s">
        <v>931</v>
      </c>
      <c r="F3072" s="74">
        <v>0</v>
      </c>
      <c r="G3072" s="73" t="s">
        <v>6655</v>
      </c>
      <c r="H3072" s="73" t="s">
        <v>55</v>
      </c>
      <c r="I3072" s="73" t="s">
        <v>906</v>
      </c>
      <c r="J3072" s="73" t="s">
        <v>361</v>
      </c>
      <c r="K3072" s="73" t="s">
        <v>390</v>
      </c>
      <c r="L3072" s="73" t="s">
        <v>383</v>
      </c>
      <c r="M3072" s="73" t="s">
        <v>388</v>
      </c>
      <c r="N3072" s="73" t="s">
        <v>43</v>
      </c>
      <c r="O3072" s="73" t="s">
        <v>386</v>
      </c>
      <c r="P3072" s="73" t="s">
        <v>907</v>
      </c>
      <c r="Q3072" s="73" t="s">
        <v>1003</v>
      </c>
      <c r="R3072" s="73" t="s">
        <v>71</v>
      </c>
      <c r="V3072" s="60" t="str">
        <f>W3072&amp;H3072</f>
        <v>SEALтемно-синий</v>
      </c>
      <c r="W3072" s="60" t="str">
        <f>_xlfn.LET(_xlpm.TextCell,TEXT(G3072,"###"),IF(_xlpm.TextCell&lt;&gt;"",IF(StyleSpaceSplit,IFERROR(IF(FIND(" ",_xlpm.TextCell)&gt;=1,MID(_xlpm.TextCell,1,FIND(" ",_xlpm.TextCell)-1),_xlpm.TextCell),_xlpm.TextCell),_xlpm.TextCell),""))</f>
        <v>SEAL</v>
      </c>
      <c r="X3072" s="60" t="str">
        <f>IF(A3072&lt;&gt;"",IFERROR(IF(FIND(" ",G3072)&gt;=1,MID(G3072,FIND(" ",G3072)+1,LEN(G3072)),""),""),"")</f>
        <v/>
      </c>
      <c r="AC3072" s="51">
        <f>IFERROR(VALUE(MID($C3072,1,2)),0)</f>
        <v>81</v>
      </c>
      <c r="AD3072" s="44">
        <f>IFERROR(VALUE(MID($C3072,4,3)),0)</f>
        <v>38</v>
      </c>
      <c r="AE3072" s="51">
        <f>VALUE(RIGHT("00"&amp;AC3072,2)&amp;RIGHT("000"&amp;AD3072,3))</f>
        <v>81038</v>
      </c>
    </row>
    <row r="3073" spans="1:31">
      <c r="A3073" s="60" t="str">
        <f>IF(G3073&amp;Q3073&lt;&gt;"",W3073&amp;Q3073,"")</f>
        <v>SEALblack</v>
      </c>
      <c r="B3073" s="60" t="str">
        <f>IF(C3073&lt;&gt;"",LEFT(C3073,9),"")</f>
        <v>81-038-09</v>
      </c>
      <c r="C3073" s="73" t="s">
        <v>6653</v>
      </c>
      <c r="D3073" s="73" t="s">
        <v>6654</v>
      </c>
      <c r="E3073" s="73" t="s">
        <v>931</v>
      </c>
      <c r="F3073" s="74">
        <v>0</v>
      </c>
      <c r="G3073" s="73" t="s">
        <v>6655</v>
      </c>
      <c r="H3073" s="73" t="s">
        <v>53</v>
      </c>
      <c r="I3073" s="73" t="s">
        <v>906</v>
      </c>
      <c r="J3073" s="73" t="s">
        <v>361</v>
      </c>
      <c r="K3073" s="73" t="s">
        <v>390</v>
      </c>
      <c r="L3073" s="73" t="s">
        <v>383</v>
      </c>
      <c r="M3073" s="73" t="s">
        <v>388</v>
      </c>
      <c r="N3073" s="73" t="s">
        <v>43</v>
      </c>
      <c r="O3073" s="73" t="s">
        <v>386</v>
      </c>
      <c r="P3073" s="73" t="s">
        <v>907</v>
      </c>
      <c r="Q3073" s="73" t="s">
        <v>928</v>
      </c>
      <c r="R3073" s="73" t="s">
        <v>53</v>
      </c>
      <c r="V3073" s="60" t="str">
        <f>W3073&amp;H3073</f>
        <v>SEALчерный</v>
      </c>
      <c r="W3073" s="60" t="str">
        <f>_xlfn.LET(_xlpm.TextCell,TEXT(G3073,"###"),IF(_xlpm.TextCell&lt;&gt;"",IF(StyleSpaceSplit,IFERROR(IF(FIND(" ",_xlpm.TextCell)&gt;=1,MID(_xlpm.TextCell,1,FIND(" ",_xlpm.TextCell)-1),_xlpm.TextCell),_xlpm.TextCell),_xlpm.TextCell),""))</f>
        <v>SEAL</v>
      </c>
      <c r="X3073" s="60" t="str">
        <f>IF(A3073&lt;&gt;"",IFERROR(IF(FIND(" ",G3073)&gt;=1,MID(G3073,FIND(" ",G3073)+1,LEN(G3073)),""),""),"")</f>
        <v/>
      </c>
      <c r="AC3073" s="51">
        <f>IFERROR(VALUE(MID($C3073,1,2)),0)</f>
        <v>81</v>
      </c>
      <c r="AD3073" s="44">
        <f>IFERROR(VALUE(MID($C3073,4,3)),0)</f>
        <v>38</v>
      </c>
      <c r="AE3073" s="51">
        <f>VALUE(RIGHT("00"&amp;AC3073,2)&amp;RIGHT("000"&amp;AD3073,3))</f>
        <v>81038</v>
      </c>
    </row>
    <row r="3074" spans="1:31">
      <c r="A3074" s="60" t="str">
        <f>IF(G3074&amp;Q3074&lt;&gt;"",W3074&amp;Q3074,"")</f>
        <v>SHELL Dlosange</v>
      </c>
      <c r="B3074" s="60" t="str">
        <f>IF(C3074&lt;&gt;"",LEFT(C3074,9),"")</f>
        <v>80-908-08</v>
      </c>
      <c r="C3074" s="73" t="s">
        <v>5268</v>
      </c>
      <c r="D3074" s="73" t="s">
        <v>5269</v>
      </c>
      <c r="E3074" s="73" t="s">
        <v>931</v>
      </c>
      <c r="F3074" s="74">
        <v>0</v>
      </c>
      <c r="G3074" s="73" t="s">
        <v>5270</v>
      </c>
      <c r="H3074" s="73" t="s">
        <v>83</v>
      </c>
      <c r="I3074" s="73" t="s">
        <v>964</v>
      </c>
      <c r="J3074" s="73" t="s">
        <v>514</v>
      </c>
      <c r="K3074" s="73" t="s">
        <v>382</v>
      </c>
      <c r="L3074" s="73" t="s">
        <v>383</v>
      </c>
      <c r="M3074" s="73" t="s">
        <v>388</v>
      </c>
      <c r="O3074" s="73" t="s">
        <v>386</v>
      </c>
      <c r="P3074" s="73" t="s">
        <v>907</v>
      </c>
      <c r="Q3074" s="73" t="s">
        <v>5271</v>
      </c>
      <c r="R3074" s="73" t="s">
        <v>83</v>
      </c>
      <c r="V3074" s="60" t="str">
        <f>W3074&amp;H3074</f>
        <v>SHELL Dсерый</v>
      </c>
      <c r="W3074" s="60" t="str">
        <f>_xlfn.LET(_xlpm.TextCell,TEXT(G3074,"###"),IF(_xlpm.TextCell&lt;&gt;"",IF(StyleSpaceSplit,IFERROR(IF(FIND(" ",_xlpm.TextCell)&gt;=1,MID(_xlpm.TextCell,1,FIND(" ",_xlpm.TextCell)-1),_xlpm.TextCell),_xlpm.TextCell),_xlpm.TextCell),""))</f>
        <v>SHELL D</v>
      </c>
      <c r="X3074" s="60" t="str">
        <f>IF(A3074&lt;&gt;"",IFERROR(IF(FIND(" ",G3074)&gt;=1,MID(G3074,FIND(" ",G3074)+1,LEN(G3074)),""),""),"")</f>
        <v>D</v>
      </c>
      <c r="AC3074" s="51">
        <f>IFERROR(VALUE(MID($C3074,1,2)),0)</f>
        <v>80</v>
      </c>
      <c r="AD3074" s="44">
        <f>IFERROR(VALUE(MID($C3074,4,3)),0)</f>
        <v>908</v>
      </c>
      <c r="AE3074" s="51">
        <f>VALUE(RIGHT("00"&amp;AC3074,2)&amp;RIGHT("000"&amp;AD3074,3))</f>
        <v>80908</v>
      </c>
    </row>
    <row r="3075" spans="1:31">
      <c r="A3075" s="60" t="str">
        <f>IF(G3075&amp;Q3075&lt;&gt;"",W3075&amp;Q3075,"")</f>
        <v>SISUUKbrown</v>
      </c>
      <c r="B3075" s="60" t="str">
        <f>IF(C3075&lt;&gt;"",LEFT(C3075,9),"")</f>
        <v>80-208-14</v>
      </c>
      <c r="C3075" s="73" t="s">
        <v>8200</v>
      </c>
      <c r="D3075" s="73" t="s">
        <v>8201</v>
      </c>
      <c r="E3075" s="73" t="s">
        <v>931</v>
      </c>
      <c r="F3075" s="74">
        <v>0</v>
      </c>
      <c r="G3075" s="73" t="s">
        <v>8199</v>
      </c>
      <c r="H3075" s="73" t="s">
        <v>86</v>
      </c>
      <c r="I3075" s="73" t="s">
        <v>7732</v>
      </c>
      <c r="J3075" s="73" t="s">
        <v>342</v>
      </c>
      <c r="K3075" s="73" t="s">
        <v>387</v>
      </c>
      <c r="L3075" s="73" t="s">
        <v>383</v>
      </c>
      <c r="M3075" s="73" t="s">
        <v>389</v>
      </c>
      <c r="N3075" s="73" t="s">
        <v>44</v>
      </c>
      <c r="O3075" s="73" t="s">
        <v>386</v>
      </c>
      <c r="P3075" s="73" t="s">
        <v>907</v>
      </c>
      <c r="Q3075" s="73" t="s">
        <v>1033</v>
      </c>
      <c r="R3075" s="73" t="s">
        <v>86</v>
      </c>
      <c r="V3075" s="60" t="str">
        <f>W3075&amp;H3075</f>
        <v>SISUUKкоричневый</v>
      </c>
      <c r="W3075" s="60" t="str">
        <f>_xlfn.LET(_xlpm.TextCell,TEXT(G3075,"###"),IF(_xlpm.TextCell&lt;&gt;"",IF(StyleSpaceSplit,IFERROR(IF(FIND(" ",_xlpm.TextCell)&gt;=1,MID(_xlpm.TextCell,1,FIND(" ",_xlpm.TextCell)-1),_xlpm.TextCell),_xlpm.TextCell),_xlpm.TextCell),""))</f>
        <v>SISUUK</v>
      </c>
      <c r="X3075" s="60" t="str">
        <f>IF(A3075&lt;&gt;"",IFERROR(IF(FIND(" ",G3075)&gt;=1,MID(G3075,FIND(" ",G3075)+1,LEN(G3075)),""),""),"")</f>
        <v/>
      </c>
      <c r="AC3075" s="51">
        <f>IFERROR(VALUE(MID($C3075,1,2)),0)</f>
        <v>80</v>
      </c>
      <c r="AD3075" s="44">
        <f>IFERROR(VALUE(MID($C3075,4,3)),0)</f>
        <v>208</v>
      </c>
      <c r="AE3075" s="51">
        <f>VALUE(RIGHT("00"&amp;AC3075,2)&amp;RIGHT("000"&amp;AD3075,3))</f>
        <v>80208</v>
      </c>
    </row>
    <row r="3076" spans="1:31">
      <c r="A3076" s="60" t="str">
        <f>IF(G3076&amp;Q3076&lt;&gt;"",W3076&amp;Q3076,"")</f>
        <v>SISUUKgrey</v>
      </c>
      <c r="B3076" s="60" t="str">
        <f>IF(C3076&lt;&gt;"",LEFT(C3076,9),"")</f>
        <v>80-207-01</v>
      </c>
      <c r="C3076" s="73" t="s">
        <v>8197</v>
      </c>
      <c r="D3076" s="73" t="s">
        <v>8198</v>
      </c>
      <c r="E3076" s="73" t="s">
        <v>931</v>
      </c>
      <c r="F3076" s="74">
        <v>0</v>
      </c>
      <c r="G3076" s="73" t="s">
        <v>8199</v>
      </c>
      <c r="H3076" s="73" t="s">
        <v>231</v>
      </c>
      <c r="I3076" s="73" t="s">
        <v>7732</v>
      </c>
      <c r="J3076" s="73" t="s">
        <v>342</v>
      </c>
      <c r="K3076" s="73" t="s">
        <v>387</v>
      </c>
      <c r="L3076" s="73" t="s">
        <v>383</v>
      </c>
      <c r="M3076" s="73" t="s">
        <v>389</v>
      </c>
      <c r="N3076" s="73" t="s">
        <v>44</v>
      </c>
      <c r="O3076" s="73" t="s">
        <v>386</v>
      </c>
      <c r="P3076" s="73" t="s">
        <v>907</v>
      </c>
      <c r="Q3076" s="73" t="s">
        <v>917</v>
      </c>
      <c r="R3076" s="73" t="s">
        <v>83</v>
      </c>
      <c r="V3076" s="60" t="str">
        <f>W3076&amp;H3076</f>
        <v>SISUUKсветло-серый</v>
      </c>
      <c r="W3076" s="60" t="str">
        <f>_xlfn.LET(_xlpm.TextCell,TEXT(G3076,"###"),IF(_xlpm.TextCell&lt;&gt;"",IF(StyleSpaceSplit,IFERROR(IF(FIND(" ",_xlpm.TextCell)&gt;=1,MID(_xlpm.TextCell,1,FIND(" ",_xlpm.TextCell)-1),_xlpm.TextCell),_xlpm.TextCell),_xlpm.TextCell),""))</f>
        <v>SISUUK</v>
      </c>
      <c r="X3076" s="60" t="str">
        <f>IF(A3076&lt;&gt;"",IFERROR(IF(FIND(" ",G3076)&gt;=1,MID(G3076,FIND(" ",G3076)+1,LEN(G3076)),""),""),"")</f>
        <v/>
      </c>
      <c r="AC3076" s="51">
        <f>IFERROR(VALUE(MID($C3076,1,2)),0)</f>
        <v>80</v>
      </c>
      <c r="AD3076" s="44">
        <f>IFERROR(VALUE(MID($C3076,4,3)),0)</f>
        <v>207</v>
      </c>
      <c r="AE3076" s="51">
        <f>VALUE(RIGHT("00"&amp;AC3076,2)&amp;RIGHT("000"&amp;AD3076,3))</f>
        <v>80207</v>
      </c>
    </row>
    <row r="3077" spans="1:31">
      <c r="A3077" s="60" t="str">
        <f>IF(G3077&amp;Q3077&lt;&gt;"",W3077&amp;Q3077,"")</f>
        <v>SQUAREred</v>
      </c>
      <c r="B3077" s="60" t="str">
        <f>IF(C3077&lt;&gt;"",LEFT(C3077,9),"")</f>
        <v>80-148-72</v>
      </c>
      <c r="C3077" s="73" t="s">
        <v>7412</v>
      </c>
      <c r="D3077" s="73" t="s">
        <v>7413</v>
      </c>
      <c r="E3077" s="73" t="s">
        <v>956</v>
      </c>
      <c r="F3077" s="74">
        <v>55</v>
      </c>
      <c r="G3077" s="73" t="s">
        <v>7414</v>
      </c>
      <c r="H3077" s="73" t="s">
        <v>186</v>
      </c>
      <c r="I3077" s="73" t="s">
        <v>7415</v>
      </c>
      <c r="J3077" s="73" t="s">
        <v>343</v>
      </c>
      <c r="K3077" s="73" t="s">
        <v>382</v>
      </c>
      <c r="L3077" s="73" t="s">
        <v>383</v>
      </c>
      <c r="M3077" s="73" t="s">
        <v>389</v>
      </c>
      <c r="O3077" s="73" t="s">
        <v>386</v>
      </c>
      <c r="P3077" s="73" t="s">
        <v>907</v>
      </c>
      <c r="Q3077" s="73" t="s">
        <v>969</v>
      </c>
      <c r="R3077" s="73" t="s">
        <v>78</v>
      </c>
      <c r="V3077" s="60" t="str">
        <f>W3077&amp;H3077</f>
        <v>SQUAREкрасный / черный</v>
      </c>
      <c r="W3077" s="60" t="str">
        <f>_xlfn.LET(_xlpm.TextCell,TEXT(G3077,"###"),IF(_xlpm.TextCell&lt;&gt;"",IF(StyleSpaceSplit,IFERROR(IF(FIND(" ",_xlpm.TextCell)&gt;=1,MID(_xlpm.TextCell,1,FIND(" ",_xlpm.TextCell)-1),_xlpm.TextCell),_xlpm.TextCell),_xlpm.TextCell),""))</f>
        <v>SQUARE</v>
      </c>
      <c r="X3077" s="60" t="str">
        <f>IF(A3077&lt;&gt;"",IFERROR(IF(FIND(" ",G3077)&gt;=1,MID(G3077,FIND(" ",G3077)+1,LEN(G3077)),""),""),"")</f>
        <v/>
      </c>
      <c r="AC3077" s="51">
        <f>IFERROR(VALUE(MID($C3077,1,2)),0)</f>
        <v>80</v>
      </c>
      <c r="AD3077" s="44">
        <f>IFERROR(VALUE(MID($C3077,4,3)),0)</f>
        <v>148</v>
      </c>
      <c r="AE3077" s="51">
        <f>VALUE(RIGHT("00"&amp;AC3077,2)&amp;RIGHT("000"&amp;AD3077,3))</f>
        <v>80148</v>
      </c>
    </row>
    <row r="3078" spans="1:31">
      <c r="A3078" s="60" t="str">
        <f>IF(G3078&amp;Q3078&lt;&gt;"",W3078&amp;Q3078,"")</f>
        <v>STARDUSTbeige</v>
      </c>
      <c r="B3078" s="60" t="str">
        <f>IF(C3078&lt;&gt;"",LEFT(C3078,9),"")</f>
        <v>80-149-02</v>
      </c>
      <c r="C3078" s="73" t="s">
        <v>8193</v>
      </c>
      <c r="D3078" s="73" t="s">
        <v>8194</v>
      </c>
      <c r="E3078" s="73" t="s">
        <v>931</v>
      </c>
      <c r="F3078" s="74">
        <v>0</v>
      </c>
      <c r="G3078" s="73" t="s">
        <v>7418</v>
      </c>
      <c r="H3078" s="73" t="s">
        <v>63</v>
      </c>
      <c r="I3078" s="73" t="s">
        <v>1328</v>
      </c>
      <c r="J3078" s="73" t="s">
        <v>342</v>
      </c>
      <c r="K3078" s="73" t="s">
        <v>387</v>
      </c>
      <c r="L3078" s="73" t="s">
        <v>383</v>
      </c>
      <c r="M3078" s="73" t="s">
        <v>389</v>
      </c>
      <c r="N3078" s="73" t="s">
        <v>44</v>
      </c>
      <c r="O3078" s="73" t="s">
        <v>386</v>
      </c>
      <c r="P3078" s="73" t="s">
        <v>907</v>
      </c>
      <c r="Q3078" s="73" t="s">
        <v>937</v>
      </c>
      <c r="R3078" s="73" t="s">
        <v>63</v>
      </c>
      <c r="V3078" s="60" t="str">
        <f>W3078&amp;H3078</f>
        <v>STARDUSTбежевый</v>
      </c>
      <c r="W3078" s="60" t="str">
        <f>_xlfn.LET(_xlpm.TextCell,TEXT(G3078,"###"),IF(_xlpm.TextCell&lt;&gt;"",IF(StyleSpaceSplit,IFERROR(IF(FIND(" ",_xlpm.TextCell)&gt;=1,MID(_xlpm.TextCell,1,FIND(" ",_xlpm.TextCell)-1),_xlpm.TextCell),_xlpm.TextCell),_xlpm.TextCell),""))</f>
        <v>STARDUST</v>
      </c>
      <c r="X3078" s="60" t="str">
        <f>IF(A3078&lt;&gt;"",IFERROR(IF(FIND(" ",G3078)&gt;=1,MID(G3078,FIND(" ",G3078)+1,LEN(G3078)),""),""),"")</f>
        <v/>
      </c>
      <c r="AC3078" s="51">
        <f>IFERROR(VALUE(MID($C3078,1,2)),0)</f>
        <v>80</v>
      </c>
      <c r="AD3078" s="44">
        <f>IFERROR(VALUE(MID($C3078,4,3)),0)</f>
        <v>149</v>
      </c>
      <c r="AE3078" s="51">
        <f>VALUE(RIGHT("00"&amp;AC3078,2)&amp;RIGHT("000"&amp;AD3078,3))</f>
        <v>80149</v>
      </c>
    </row>
    <row r="3079" spans="1:31">
      <c r="A3079" s="60" t="str">
        <f>IF(G3079&amp;Q3079&lt;&gt;"",W3079&amp;Q3079,"")</f>
        <v>STARDUSTwhite</v>
      </c>
      <c r="B3079" s="60" t="str">
        <f>IF(C3079&lt;&gt;"",LEFT(C3079,9),"")</f>
        <v>80-149-17</v>
      </c>
      <c r="C3079" s="73" t="s">
        <v>7416</v>
      </c>
      <c r="D3079" s="73" t="s">
        <v>7417</v>
      </c>
      <c r="E3079" s="73" t="s">
        <v>931</v>
      </c>
      <c r="F3079" s="74">
        <v>0</v>
      </c>
      <c r="G3079" s="73" t="s">
        <v>7418</v>
      </c>
      <c r="H3079" s="73" t="s">
        <v>57</v>
      </c>
      <c r="I3079" s="73" t="s">
        <v>1328</v>
      </c>
      <c r="J3079" s="73" t="s">
        <v>342</v>
      </c>
      <c r="K3079" s="73" t="s">
        <v>387</v>
      </c>
      <c r="L3079" s="73" t="s">
        <v>383</v>
      </c>
      <c r="M3079" s="73" t="s">
        <v>389</v>
      </c>
      <c r="N3079" s="73" t="s">
        <v>44</v>
      </c>
      <c r="O3079" s="73" t="s">
        <v>386</v>
      </c>
      <c r="P3079" s="73" t="s">
        <v>907</v>
      </c>
      <c r="Q3079" s="73" t="s">
        <v>908</v>
      </c>
      <c r="R3079" s="73" t="s">
        <v>57</v>
      </c>
      <c r="V3079" s="60" t="str">
        <f>W3079&amp;H3079</f>
        <v>STARDUSTбелый</v>
      </c>
      <c r="W3079" s="60" t="str">
        <f>_xlfn.LET(_xlpm.TextCell,TEXT(G3079,"###"),IF(_xlpm.TextCell&lt;&gt;"",IF(StyleSpaceSplit,IFERROR(IF(FIND(" ",_xlpm.TextCell)&gt;=1,MID(_xlpm.TextCell,1,FIND(" ",_xlpm.TextCell)-1),_xlpm.TextCell),_xlpm.TextCell),_xlpm.TextCell),""))</f>
        <v>STARDUST</v>
      </c>
      <c r="X3079" s="60" t="str">
        <f>IF(A3079&lt;&gt;"",IFERROR(IF(FIND(" ",G3079)&gt;=1,MID(G3079,FIND(" ",G3079)+1,LEN(G3079)),""),""),"")</f>
        <v/>
      </c>
      <c r="AC3079" s="51">
        <f>IFERROR(VALUE(MID($C3079,1,2)),0)</f>
        <v>80</v>
      </c>
      <c r="AD3079" s="44">
        <f>IFERROR(VALUE(MID($C3079,4,3)),0)</f>
        <v>149</v>
      </c>
      <c r="AE3079" s="51">
        <f>VALUE(RIGHT("00"&amp;AC3079,2)&amp;RIGHT("000"&amp;AD3079,3))</f>
        <v>80149</v>
      </c>
    </row>
    <row r="3080" spans="1:31">
      <c r="A3080" s="60" t="str">
        <f>IF(G3080&amp;Q3080&lt;&gt;"",W3080&amp;Q3080,"")</f>
        <v>STARDUSTblack</v>
      </c>
      <c r="B3080" s="60" t="str">
        <f>IF(C3080&lt;&gt;"",LEFT(C3080,9),"")</f>
        <v>80-149-09</v>
      </c>
      <c r="C3080" s="73" t="s">
        <v>8195</v>
      </c>
      <c r="D3080" s="73" t="s">
        <v>8196</v>
      </c>
      <c r="E3080" s="73" t="s">
        <v>931</v>
      </c>
      <c r="F3080" s="74">
        <v>0</v>
      </c>
      <c r="G3080" s="73" t="s">
        <v>7418</v>
      </c>
      <c r="H3080" s="73" t="s">
        <v>53</v>
      </c>
      <c r="I3080" s="73" t="s">
        <v>1328</v>
      </c>
      <c r="J3080" s="73" t="s">
        <v>342</v>
      </c>
      <c r="K3080" s="73" t="s">
        <v>387</v>
      </c>
      <c r="L3080" s="73" t="s">
        <v>383</v>
      </c>
      <c r="M3080" s="73" t="s">
        <v>389</v>
      </c>
      <c r="N3080" s="73" t="s">
        <v>44</v>
      </c>
      <c r="O3080" s="73" t="s">
        <v>386</v>
      </c>
      <c r="P3080" s="73" t="s">
        <v>907</v>
      </c>
      <c r="Q3080" s="73" t="s">
        <v>928</v>
      </c>
      <c r="R3080" s="73" t="s">
        <v>53</v>
      </c>
      <c r="V3080" s="60" t="str">
        <f>W3080&amp;H3080</f>
        <v>STARDUSTчерный</v>
      </c>
      <c r="W3080" s="60" t="str">
        <f>_xlfn.LET(_xlpm.TextCell,TEXT(G3080,"###"),IF(_xlpm.TextCell&lt;&gt;"",IF(StyleSpaceSplit,IFERROR(IF(FIND(" ",_xlpm.TextCell)&gt;=1,MID(_xlpm.TextCell,1,FIND(" ",_xlpm.TextCell)-1),_xlpm.TextCell),_xlpm.TextCell),_xlpm.TextCell),""))</f>
        <v>STARDUST</v>
      </c>
      <c r="X3080" s="60" t="str">
        <f>IF(A3080&lt;&gt;"",IFERROR(IF(FIND(" ",G3080)&gt;=1,MID(G3080,FIND(" ",G3080)+1,LEN(G3080)),""),""),"")</f>
        <v/>
      </c>
      <c r="AC3080" s="51">
        <f>IFERROR(VALUE(MID($C3080,1,2)),0)</f>
        <v>80</v>
      </c>
      <c r="AD3080" s="44">
        <f>IFERROR(VALUE(MID($C3080,4,3)),0)</f>
        <v>149</v>
      </c>
      <c r="AE3080" s="51">
        <f>VALUE(RIGHT("00"&amp;AC3080,2)&amp;RIGHT("000"&amp;AD3080,3))</f>
        <v>80149</v>
      </c>
    </row>
    <row r="3081" spans="1:31">
      <c r="A3081" s="60" t="str">
        <f>IF(G3081&amp;Q3081&lt;&gt;"",W3081&amp;Q3081,"")</f>
        <v>STARLIGHTblack</v>
      </c>
      <c r="B3081" s="60" t="str">
        <f>IF(C3081&lt;&gt;"",LEFT(C3081,9),"")</f>
        <v>80-029-09</v>
      </c>
      <c r="C3081" s="73" t="s">
        <v>7742</v>
      </c>
      <c r="D3081" s="73" t="s">
        <v>7743</v>
      </c>
      <c r="E3081" s="73" t="s">
        <v>931</v>
      </c>
      <c r="F3081" s="74">
        <v>0</v>
      </c>
      <c r="G3081" s="73" t="s">
        <v>7744</v>
      </c>
      <c r="H3081" s="73" t="s">
        <v>53</v>
      </c>
      <c r="I3081" s="73" t="s">
        <v>7732</v>
      </c>
      <c r="J3081" s="73" t="s">
        <v>342</v>
      </c>
      <c r="K3081" s="73" t="s">
        <v>387</v>
      </c>
      <c r="L3081" s="73" t="s">
        <v>383</v>
      </c>
      <c r="M3081" s="73" t="s">
        <v>388</v>
      </c>
      <c r="O3081" s="73" t="s">
        <v>386</v>
      </c>
      <c r="P3081" s="73" t="s">
        <v>907</v>
      </c>
      <c r="Q3081" s="73" t="s">
        <v>928</v>
      </c>
      <c r="R3081" s="73" t="s">
        <v>53</v>
      </c>
      <c r="V3081" s="60" t="str">
        <f>W3081&amp;H3081</f>
        <v>STARLIGHTчерный</v>
      </c>
      <c r="W3081" s="60" t="str">
        <f>_xlfn.LET(_xlpm.TextCell,TEXT(G3081,"###"),IF(_xlpm.TextCell&lt;&gt;"",IF(StyleSpaceSplit,IFERROR(IF(FIND(" ",_xlpm.TextCell)&gt;=1,MID(_xlpm.TextCell,1,FIND(" ",_xlpm.TextCell)-1),_xlpm.TextCell),_xlpm.TextCell),_xlpm.TextCell),""))</f>
        <v>STARLIGHT</v>
      </c>
      <c r="X3081" s="60" t="str">
        <f>IF(A3081&lt;&gt;"",IFERROR(IF(FIND(" ",G3081)&gt;=1,MID(G3081,FIND(" ",G3081)+1,LEN(G3081)),""),""),"")</f>
        <v/>
      </c>
      <c r="AC3081" s="51">
        <f>IFERROR(VALUE(MID($C3081,1,2)),0)</f>
        <v>80</v>
      </c>
      <c r="AD3081" s="44">
        <f>IFERROR(VALUE(MID($C3081,4,3)),0)</f>
        <v>29</v>
      </c>
      <c r="AE3081" s="51">
        <f>VALUE(RIGHT("00"&amp;AC3081,2)&amp;RIGHT("000"&amp;AD3081,3))</f>
        <v>80029</v>
      </c>
    </row>
    <row r="3082" spans="1:31">
      <c r="A3082" s="60" t="str">
        <f>IF(G3082&amp;Q3082&lt;&gt;"",W3082&amp;Q3082,"")</f>
        <v>TELLERbeige</v>
      </c>
      <c r="B3082" s="60" t="str">
        <f>IF(C3082&lt;&gt;"",LEFT(C3082,9),"")</f>
        <v>81-064-02</v>
      </c>
      <c r="C3082" s="73" t="s">
        <v>6919</v>
      </c>
      <c r="D3082" s="73" t="s">
        <v>6920</v>
      </c>
      <c r="E3082" s="73" t="s">
        <v>956</v>
      </c>
      <c r="F3082" s="74">
        <v>55</v>
      </c>
      <c r="G3082" s="73" t="s">
        <v>6921</v>
      </c>
      <c r="H3082" s="73" t="s">
        <v>63</v>
      </c>
      <c r="I3082" s="73" t="s">
        <v>6922</v>
      </c>
      <c r="J3082" s="73" t="s">
        <v>343</v>
      </c>
      <c r="K3082" s="73" t="s">
        <v>382</v>
      </c>
      <c r="L3082" s="73" t="s">
        <v>383</v>
      </c>
      <c r="M3082" s="73" t="s">
        <v>389</v>
      </c>
      <c r="N3082" s="73" t="s">
        <v>46</v>
      </c>
      <c r="O3082" s="73" t="s">
        <v>386</v>
      </c>
      <c r="P3082" s="73" t="s">
        <v>907</v>
      </c>
      <c r="Q3082" s="73" t="s">
        <v>937</v>
      </c>
      <c r="R3082" s="73" t="s">
        <v>63</v>
      </c>
      <c r="V3082" s="60" t="str">
        <f>W3082&amp;H3082</f>
        <v>TELLERбежевый</v>
      </c>
      <c r="W3082" s="60" t="str">
        <f>_xlfn.LET(_xlpm.TextCell,TEXT(G3082,"###"),IF(_xlpm.TextCell&lt;&gt;"",IF(StyleSpaceSplit,IFERROR(IF(FIND(" ",_xlpm.TextCell)&gt;=1,MID(_xlpm.TextCell,1,FIND(" ",_xlpm.TextCell)-1),_xlpm.TextCell),_xlpm.TextCell),_xlpm.TextCell),""))</f>
        <v>TELLER</v>
      </c>
      <c r="X3082" s="60" t="str">
        <f>IF(A3082&lt;&gt;"",IFERROR(IF(FIND(" ",G3082)&gt;=1,MID(G3082,FIND(" ",G3082)+1,LEN(G3082)),""),""),"")</f>
        <v/>
      </c>
      <c r="AC3082" s="51">
        <f>IFERROR(VALUE(MID($C3082,1,2)),0)</f>
        <v>81</v>
      </c>
      <c r="AD3082" s="44">
        <f>IFERROR(VALUE(MID($C3082,4,3)),0)</f>
        <v>64</v>
      </c>
      <c r="AE3082" s="51">
        <f>VALUE(RIGHT("00"&amp;AC3082,2)&amp;RIGHT("000"&amp;AD3082,3))</f>
        <v>81064</v>
      </c>
    </row>
    <row r="3083" spans="1:31">
      <c r="A3083" s="60" t="str">
        <f>IF(G3083&amp;Q3083&lt;&gt;"",W3083&amp;Q3083,"")</f>
        <v>TELLERbeige</v>
      </c>
      <c r="B3083" s="60" t="str">
        <f>IF(C3083&lt;&gt;"",LEFT(C3083,9),"")</f>
        <v>81-064-02</v>
      </c>
      <c r="C3083" s="73" t="s">
        <v>6923</v>
      </c>
      <c r="D3083" s="73" t="s">
        <v>6920</v>
      </c>
      <c r="E3083" s="73" t="s">
        <v>904</v>
      </c>
      <c r="F3083" s="74">
        <v>57</v>
      </c>
      <c r="G3083" s="73" t="s">
        <v>6921</v>
      </c>
      <c r="H3083" s="73" t="s">
        <v>63</v>
      </c>
      <c r="I3083" s="73" t="s">
        <v>6922</v>
      </c>
      <c r="J3083" s="73" t="s">
        <v>343</v>
      </c>
      <c r="K3083" s="73" t="s">
        <v>382</v>
      </c>
      <c r="L3083" s="73" t="s">
        <v>383</v>
      </c>
      <c r="M3083" s="73" t="s">
        <v>389</v>
      </c>
      <c r="N3083" s="73" t="s">
        <v>46</v>
      </c>
      <c r="O3083" s="73" t="s">
        <v>386</v>
      </c>
      <c r="P3083" s="73" t="s">
        <v>907</v>
      </c>
      <c r="Q3083" s="73" t="s">
        <v>937</v>
      </c>
      <c r="R3083" s="73" t="s">
        <v>63</v>
      </c>
      <c r="V3083" s="60" t="str">
        <f>W3083&amp;H3083</f>
        <v>TELLERбежевый</v>
      </c>
      <c r="W3083" s="60" t="str">
        <f>_xlfn.LET(_xlpm.TextCell,TEXT(G3083,"###"),IF(_xlpm.TextCell&lt;&gt;"",IF(StyleSpaceSplit,IFERROR(IF(FIND(" ",_xlpm.TextCell)&gt;=1,MID(_xlpm.TextCell,1,FIND(" ",_xlpm.TextCell)-1),_xlpm.TextCell),_xlpm.TextCell),_xlpm.TextCell),""))</f>
        <v>TELLER</v>
      </c>
      <c r="X3083" s="60" t="str">
        <f>IF(A3083&lt;&gt;"",IFERROR(IF(FIND(" ",G3083)&gt;=1,MID(G3083,FIND(" ",G3083)+1,LEN(G3083)),""),""),"")</f>
        <v/>
      </c>
      <c r="AC3083" s="51">
        <f>IFERROR(VALUE(MID($C3083,1,2)),0)</f>
        <v>81</v>
      </c>
      <c r="AD3083" s="44">
        <f>IFERROR(VALUE(MID($C3083,4,3)),0)</f>
        <v>64</v>
      </c>
      <c r="AE3083" s="51">
        <f>VALUE(RIGHT("00"&amp;AC3083,2)&amp;RIGHT("000"&amp;AD3083,3))</f>
        <v>81064</v>
      </c>
    </row>
    <row r="3084" spans="1:31">
      <c r="A3084" s="60" t="str">
        <f>IF(G3084&amp;Q3084&lt;&gt;"",W3084&amp;Q3084,"")</f>
        <v>TELLERbeige</v>
      </c>
      <c r="B3084" s="60" t="str">
        <f>IF(C3084&lt;&gt;"",LEFT(C3084,9),"")</f>
        <v>81-064-02</v>
      </c>
      <c r="C3084" s="73" t="s">
        <v>6924</v>
      </c>
      <c r="D3084" s="73" t="s">
        <v>6920</v>
      </c>
      <c r="E3084" s="73" t="s">
        <v>910</v>
      </c>
      <c r="F3084" s="74">
        <v>59</v>
      </c>
      <c r="G3084" s="73" t="s">
        <v>6921</v>
      </c>
      <c r="H3084" s="73" t="s">
        <v>63</v>
      </c>
      <c r="I3084" s="73" t="s">
        <v>6922</v>
      </c>
      <c r="J3084" s="73" t="s">
        <v>343</v>
      </c>
      <c r="K3084" s="73" t="s">
        <v>382</v>
      </c>
      <c r="L3084" s="73" t="s">
        <v>383</v>
      </c>
      <c r="M3084" s="73" t="s">
        <v>389</v>
      </c>
      <c r="N3084" s="73" t="s">
        <v>46</v>
      </c>
      <c r="O3084" s="73" t="s">
        <v>386</v>
      </c>
      <c r="P3084" s="73" t="s">
        <v>907</v>
      </c>
      <c r="Q3084" s="73" t="s">
        <v>937</v>
      </c>
      <c r="R3084" s="73" t="s">
        <v>63</v>
      </c>
      <c r="V3084" s="60" t="str">
        <f>W3084&amp;H3084</f>
        <v>TELLERбежевый</v>
      </c>
      <c r="W3084" s="60" t="str">
        <f>_xlfn.LET(_xlpm.TextCell,TEXT(G3084,"###"),IF(_xlpm.TextCell&lt;&gt;"",IF(StyleSpaceSplit,IFERROR(IF(FIND(" ",_xlpm.TextCell)&gt;=1,MID(_xlpm.TextCell,1,FIND(" ",_xlpm.TextCell)-1),_xlpm.TextCell),_xlpm.TextCell),_xlpm.TextCell),""))</f>
        <v>TELLER</v>
      </c>
      <c r="X3084" s="60" t="str">
        <f>IF(A3084&lt;&gt;"",IFERROR(IF(FIND(" ",G3084)&gt;=1,MID(G3084,FIND(" ",G3084)+1,LEN(G3084)),""),""),"")</f>
        <v/>
      </c>
      <c r="AC3084" s="51">
        <f>IFERROR(VALUE(MID($C3084,1,2)),0)</f>
        <v>81</v>
      </c>
      <c r="AD3084" s="44">
        <f>IFERROR(VALUE(MID($C3084,4,3)),0)</f>
        <v>64</v>
      </c>
      <c r="AE3084" s="51">
        <f>VALUE(RIGHT("00"&amp;AC3084,2)&amp;RIGHT("000"&amp;AD3084,3))</f>
        <v>81064</v>
      </c>
    </row>
    <row r="3085" spans="1:31">
      <c r="A3085" s="60" t="str">
        <f>IF(G3085&amp;Q3085&lt;&gt;"",W3085&amp;Q3085,"")</f>
        <v>TELLERbeige</v>
      </c>
      <c r="B3085" s="60" t="str">
        <f>IF(C3085&lt;&gt;"",LEFT(C3085,9),"")</f>
        <v>81-064-02</v>
      </c>
      <c r="C3085" s="73" t="s">
        <v>6925</v>
      </c>
      <c r="D3085" s="73" t="s">
        <v>6920</v>
      </c>
      <c r="E3085" s="73" t="s">
        <v>912</v>
      </c>
      <c r="F3085" s="74">
        <v>61</v>
      </c>
      <c r="G3085" s="73" t="s">
        <v>6921</v>
      </c>
      <c r="H3085" s="73" t="s">
        <v>63</v>
      </c>
      <c r="I3085" s="73" t="s">
        <v>6922</v>
      </c>
      <c r="J3085" s="73" t="s">
        <v>343</v>
      </c>
      <c r="K3085" s="73" t="s">
        <v>382</v>
      </c>
      <c r="L3085" s="73" t="s">
        <v>383</v>
      </c>
      <c r="M3085" s="73" t="s">
        <v>389</v>
      </c>
      <c r="N3085" s="73" t="s">
        <v>46</v>
      </c>
      <c r="O3085" s="73" t="s">
        <v>386</v>
      </c>
      <c r="P3085" s="73" t="s">
        <v>907</v>
      </c>
      <c r="Q3085" s="73" t="s">
        <v>937</v>
      </c>
      <c r="R3085" s="73" t="s">
        <v>63</v>
      </c>
      <c r="V3085" s="60" t="str">
        <f>W3085&amp;H3085</f>
        <v>TELLERбежевый</v>
      </c>
      <c r="W3085" s="60" t="str">
        <f>_xlfn.LET(_xlpm.TextCell,TEXT(G3085,"###"),IF(_xlpm.TextCell&lt;&gt;"",IF(StyleSpaceSplit,IFERROR(IF(FIND(" ",_xlpm.TextCell)&gt;=1,MID(_xlpm.TextCell,1,FIND(" ",_xlpm.TextCell)-1),_xlpm.TextCell),_xlpm.TextCell),_xlpm.TextCell),""))</f>
        <v>TELLER</v>
      </c>
      <c r="X3085" s="60" t="str">
        <f>IF(A3085&lt;&gt;"",IFERROR(IF(FIND(" ",G3085)&gt;=1,MID(G3085,FIND(" ",G3085)+1,LEN(G3085)),""),""),"")</f>
        <v/>
      </c>
      <c r="AC3085" s="51">
        <f>IFERROR(VALUE(MID($C3085,1,2)),0)</f>
        <v>81</v>
      </c>
      <c r="AD3085" s="44">
        <f>IFERROR(VALUE(MID($C3085,4,3)),0)</f>
        <v>64</v>
      </c>
      <c r="AE3085" s="51">
        <f>VALUE(RIGHT("00"&amp;AC3085,2)&amp;RIGHT("000"&amp;AD3085,3))</f>
        <v>81064</v>
      </c>
    </row>
    <row r="3086" spans="1:31">
      <c r="A3086" s="60" t="str">
        <f>IF(G3086&amp;Q3086&lt;&gt;"",W3086&amp;Q3086,"")</f>
        <v>TOAwhite</v>
      </c>
      <c r="B3086" s="60" t="str">
        <f>IF(C3086&lt;&gt;"",LEFT(C3086,9),"")</f>
        <v>80-220-17</v>
      </c>
      <c r="C3086" s="73" t="s">
        <v>7825</v>
      </c>
      <c r="D3086" s="73" t="s">
        <v>7826</v>
      </c>
      <c r="E3086" s="73" t="s">
        <v>904</v>
      </c>
      <c r="F3086" s="74">
        <v>57</v>
      </c>
      <c r="G3086" s="73" t="s">
        <v>7823</v>
      </c>
      <c r="H3086" s="73" t="s">
        <v>57</v>
      </c>
      <c r="I3086" s="73" t="s">
        <v>964</v>
      </c>
      <c r="J3086" s="73" t="s">
        <v>343</v>
      </c>
      <c r="K3086" s="73" t="s">
        <v>387</v>
      </c>
      <c r="L3086" s="73" t="s">
        <v>383</v>
      </c>
      <c r="M3086" s="73" t="s">
        <v>389</v>
      </c>
      <c r="O3086" s="73" t="s">
        <v>386</v>
      </c>
      <c r="P3086" s="73" t="s">
        <v>907</v>
      </c>
      <c r="Q3086" s="73" t="s">
        <v>908</v>
      </c>
      <c r="R3086" s="73" t="s">
        <v>57</v>
      </c>
      <c r="V3086" s="60" t="str">
        <f>W3086&amp;H3086</f>
        <v>TOAбелый</v>
      </c>
      <c r="W3086" s="60" t="str">
        <f>_xlfn.LET(_xlpm.TextCell,TEXT(G3086,"###"),IF(_xlpm.TextCell&lt;&gt;"",IF(StyleSpaceSplit,IFERROR(IF(FIND(" ",_xlpm.TextCell)&gt;=1,MID(_xlpm.TextCell,1,FIND(" ",_xlpm.TextCell)-1),_xlpm.TextCell),_xlpm.TextCell),_xlpm.TextCell),""))</f>
        <v>TOA</v>
      </c>
      <c r="X3086" s="60" t="str">
        <f>IF(A3086&lt;&gt;"",IFERROR(IF(FIND(" ",G3086)&gt;=1,MID(G3086,FIND(" ",G3086)+1,LEN(G3086)),""),""),"")</f>
        <v/>
      </c>
      <c r="AC3086" s="51">
        <f>IFERROR(VALUE(MID($C3086,1,2)),0)</f>
        <v>80</v>
      </c>
      <c r="AD3086" s="44">
        <f>IFERROR(VALUE(MID($C3086,4,3)),0)</f>
        <v>220</v>
      </c>
      <c r="AE3086" s="51">
        <f>VALUE(RIGHT("00"&amp;AC3086,2)&amp;RIGHT("000"&amp;AD3086,3))</f>
        <v>80220</v>
      </c>
    </row>
    <row r="3087" spans="1:31">
      <c r="A3087" s="60" t="str">
        <f>IF(G3087&amp;Q3087&lt;&gt;"",W3087&amp;Q3087,"")</f>
        <v>TOAbrown</v>
      </c>
      <c r="B3087" s="60" t="str">
        <f>IF(C3087&lt;&gt;"",LEFT(C3087,9),"")</f>
        <v>80-220-14</v>
      </c>
      <c r="C3087" s="73" t="s">
        <v>7821</v>
      </c>
      <c r="D3087" s="73" t="s">
        <v>7822</v>
      </c>
      <c r="E3087" s="73" t="s">
        <v>956</v>
      </c>
      <c r="F3087" s="74">
        <v>55</v>
      </c>
      <c r="G3087" s="73" t="s">
        <v>7823</v>
      </c>
      <c r="H3087" s="73" t="s">
        <v>86</v>
      </c>
      <c r="I3087" s="73" t="s">
        <v>964</v>
      </c>
      <c r="J3087" s="73" t="s">
        <v>343</v>
      </c>
      <c r="K3087" s="73" t="s">
        <v>387</v>
      </c>
      <c r="L3087" s="73" t="s">
        <v>383</v>
      </c>
      <c r="M3087" s="73" t="s">
        <v>389</v>
      </c>
      <c r="O3087" s="73" t="s">
        <v>386</v>
      </c>
      <c r="P3087" s="73" t="s">
        <v>907</v>
      </c>
      <c r="Q3087" s="73" t="s">
        <v>1033</v>
      </c>
      <c r="R3087" s="73" t="s">
        <v>86</v>
      </c>
      <c r="V3087" s="60" t="str">
        <f>W3087&amp;H3087</f>
        <v>TOAкоричневый</v>
      </c>
      <c r="W3087" s="60" t="str">
        <f>_xlfn.LET(_xlpm.TextCell,TEXT(G3087,"###"),IF(_xlpm.TextCell&lt;&gt;"",IF(StyleSpaceSplit,IFERROR(IF(FIND(" ",_xlpm.TextCell)&gt;=1,MID(_xlpm.TextCell,1,FIND(" ",_xlpm.TextCell)-1),_xlpm.TextCell),_xlpm.TextCell),_xlpm.TextCell),""))</f>
        <v>TOA</v>
      </c>
      <c r="X3087" s="60" t="str">
        <f>IF(A3087&lt;&gt;"",IFERROR(IF(FIND(" ",G3087)&gt;=1,MID(G3087,FIND(" ",G3087)+1,LEN(G3087)),""),""),"")</f>
        <v/>
      </c>
      <c r="AC3087" s="51">
        <f>IFERROR(VALUE(MID($C3087,1,2)),0)</f>
        <v>80</v>
      </c>
      <c r="AD3087" s="44">
        <f>IFERROR(VALUE(MID($C3087,4,3)),0)</f>
        <v>220</v>
      </c>
      <c r="AE3087" s="51">
        <f>VALUE(RIGHT("00"&amp;AC3087,2)&amp;RIGHT("000"&amp;AD3087,3))</f>
        <v>80220</v>
      </c>
    </row>
    <row r="3088" spans="1:31">
      <c r="A3088" s="60" t="str">
        <f>IF(G3088&amp;Q3088&lt;&gt;"",W3088&amp;Q3088,"")</f>
        <v>TOAbrown</v>
      </c>
      <c r="B3088" s="60" t="str">
        <f>IF(C3088&lt;&gt;"",LEFT(C3088,9),"")</f>
        <v>80-220-14</v>
      </c>
      <c r="C3088" s="73" t="s">
        <v>7824</v>
      </c>
      <c r="D3088" s="73" t="s">
        <v>7822</v>
      </c>
      <c r="E3088" s="73" t="s">
        <v>904</v>
      </c>
      <c r="F3088" s="74">
        <v>57</v>
      </c>
      <c r="G3088" s="73" t="s">
        <v>7823</v>
      </c>
      <c r="H3088" s="73" t="s">
        <v>86</v>
      </c>
      <c r="I3088" s="73" t="s">
        <v>964</v>
      </c>
      <c r="J3088" s="73" t="s">
        <v>343</v>
      </c>
      <c r="K3088" s="73" t="s">
        <v>387</v>
      </c>
      <c r="L3088" s="73" t="s">
        <v>383</v>
      </c>
      <c r="M3088" s="73" t="s">
        <v>389</v>
      </c>
      <c r="O3088" s="73" t="s">
        <v>386</v>
      </c>
      <c r="P3088" s="73" t="s">
        <v>907</v>
      </c>
      <c r="Q3088" s="73" t="s">
        <v>1033</v>
      </c>
      <c r="R3088" s="73" t="s">
        <v>86</v>
      </c>
      <c r="V3088" s="60" t="str">
        <f>W3088&amp;H3088</f>
        <v>TOAкоричневый</v>
      </c>
      <c r="W3088" s="60" t="str">
        <f>_xlfn.LET(_xlpm.TextCell,TEXT(G3088,"###"),IF(_xlpm.TextCell&lt;&gt;"",IF(StyleSpaceSplit,IFERROR(IF(FIND(" ",_xlpm.TextCell)&gt;=1,MID(_xlpm.TextCell,1,FIND(" ",_xlpm.TextCell)-1),_xlpm.TextCell),_xlpm.TextCell),_xlpm.TextCell),""))</f>
        <v>TOA</v>
      </c>
      <c r="X3088" s="60" t="str">
        <f>IF(A3088&lt;&gt;"",IFERROR(IF(FIND(" ",G3088)&gt;=1,MID(G3088,FIND(" ",G3088)+1,LEN(G3088)),""),""),"")</f>
        <v/>
      </c>
      <c r="AC3088" s="51">
        <f>IFERROR(VALUE(MID($C3088,1,2)),0)</f>
        <v>80</v>
      </c>
      <c r="AD3088" s="44">
        <f>IFERROR(VALUE(MID($C3088,4,3)),0)</f>
        <v>220</v>
      </c>
      <c r="AE3088" s="51">
        <f>VALUE(RIGHT("00"&amp;AC3088,2)&amp;RIGHT("000"&amp;AD3088,3))</f>
        <v>80220</v>
      </c>
    </row>
    <row r="3089" spans="1:31">
      <c r="A3089" s="60" t="str">
        <f>IF(G3089&amp;Q3089&lt;&gt;"",W3089&amp;Q3089,"")</f>
        <v>URBAN 9009grey</v>
      </c>
      <c r="B3089" s="60" t="str">
        <f>IF(C3089&lt;&gt;"",LEFT(C3089,9),"")</f>
        <v>80-576-08</v>
      </c>
      <c r="C3089" s="73" t="s">
        <v>1963</v>
      </c>
      <c r="D3089" s="73" t="s">
        <v>1964</v>
      </c>
      <c r="E3089" s="73" t="s">
        <v>956</v>
      </c>
      <c r="F3089" s="74">
        <v>55</v>
      </c>
      <c r="G3089" s="73" t="s">
        <v>1965</v>
      </c>
      <c r="H3089" s="73" t="s">
        <v>83</v>
      </c>
      <c r="I3089" s="73" t="s">
        <v>1631</v>
      </c>
      <c r="J3089" s="73" t="s">
        <v>343</v>
      </c>
      <c r="K3089" s="73" t="s">
        <v>382</v>
      </c>
      <c r="L3089" s="73" t="s">
        <v>383</v>
      </c>
      <c r="M3089" s="73" t="s">
        <v>389</v>
      </c>
      <c r="O3089" s="73" t="s">
        <v>386</v>
      </c>
      <c r="P3089" s="73" t="s">
        <v>907</v>
      </c>
      <c r="Q3089" s="73" t="s">
        <v>917</v>
      </c>
      <c r="R3089" s="73" t="s">
        <v>83</v>
      </c>
      <c r="V3089" s="60" t="str">
        <f>W3089&amp;H3089</f>
        <v>URBAN 9009серый</v>
      </c>
      <c r="W3089" s="60" t="str">
        <f>_xlfn.LET(_xlpm.TextCell,TEXT(G3089,"###"),IF(_xlpm.TextCell&lt;&gt;"",IF(StyleSpaceSplit,IFERROR(IF(FIND(" ",_xlpm.TextCell)&gt;=1,MID(_xlpm.TextCell,1,FIND(" ",_xlpm.TextCell)-1),_xlpm.TextCell),_xlpm.TextCell),_xlpm.TextCell),""))</f>
        <v>URBAN 9009</v>
      </c>
      <c r="X3089" s="60" t="str">
        <f>IF(A3089&lt;&gt;"",IFERROR(IF(FIND(" ",G3089)&gt;=1,MID(G3089,FIND(" ",G3089)+1,LEN(G3089)),""),""),"")</f>
        <v>9009</v>
      </c>
      <c r="AC3089" s="51">
        <f>IFERROR(VALUE(MID($C3089,1,2)),0)</f>
        <v>80</v>
      </c>
      <c r="AD3089" s="44">
        <f>IFERROR(VALUE(MID($C3089,4,3)),0)</f>
        <v>576</v>
      </c>
      <c r="AE3089" s="51">
        <f>VALUE(RIGHT("00"&amp;AC3089,2)&amp;RIGHT("000"&amp;AD3089,3))</f>
        <v>80576</v>
      </c>
    </row>
    <row r="3090" spans="1:31">
      <c r="A3090" s="60" t="str">
        <f>IF(G3090&amp;Q3090&lt;&gt;"",W3090&amp;Q3090,"")</f>
        <v>V0402green</v>
      </c>
      <c r="B3090" s="60" t="str">
        <f>IF(C3090&lt;&gt;"",LEFT(C3090,9),"")</f>
        <v>80-262-11</v>
      </c>
      <c r="C3090" s="73" t="s">
        <v>7150</v>
      </c>
      <c r="D3090" s="73" t="s">
        <v>7151</v>
      </c>
      <c r="E3090" s="73" t="s">
        <v>931</v>
      </c>
      <c r="F3090" s="74">
        <v>0</v>
      </c>
      <c r="G3090" s="73" t="s">
        <v>7152</v>
      </c>
      <c r="H3090" s="73" t="s">
        <v>154</v>
      </c>
      <c r="I3090" s="73" t="s">
        <v>7153</v>
      </c>
      <c r="J3090" s="73" t="s">
        <v>340</v>
      </c>
      <c r="K3090" s="73" t="s">
        <v>391</v>
      </c>
      <c r="L3090" s="73" t="s">
        <v>383</v>
      </c>
      <c r="M3090" s="73" t="s">
        <v>389</v>
      </c>
      <c r="O3090" s="73" t="s">
        <v>386</v>
      </c>
      <c r="P3090" s="73" t="s">
        <v>907</v>
      </c>
      <c r="Q3090" s="73" t="s">
        <v>990</v>
      </c>
      <c r="R3090" s="73" t="s">
        <v>60</v>
      </c>
      <c r="V3090" s="60" t="str">
        <f>W3090&amp;H3090</f>
        <v>V0402зеленый / серый</v>
      </c>
      <c r="W3090" s="60" t="str">
        <f>_xlfn.LET(_xlpm.TextCell,TEXT(G3090,"###"),IF(_xlpm.TextCell&lt;&gt;"",IF(StyleSpaceSplit,IFERROR(IF(FIND(" ",_xlpm.TextCell)&gt;=1,MID(_xlpm.TextCell,1,FIND(" ",_xlpm.TextCell)-1),_xlpm.TextCell),_xlpm.TextCell),_xlpm.TextCell),""))</f>
        <v>V0402</v>
      </c>
      <c r="X3090" s="60" t="str">
        <f>IF(A3090&lt;&gt;"",IFERROR(IF(FIND(" ",G3090)&gt;=1,MID(G3090,FIND(" ",G3090)+1,LEN(G3090)),""),""),"")</f>
        <v/>
      </c>
      <c r="AC3090" s="51">
        <f>IFERROR(VALUE(MID($C3090,1,2)),0)</f>
        <v>80</v>
      </c>
      <c r="AD3090" s="44">
        <f>IFERROR(VALUE(MID($C3090,4,3)),0)</f>
        <v>262</v>
      </c>
      <c r="AE3090" s="51">
        <f>VALUE(RIGHT("00"&amp;AC3090,2)&amp;RIGHT("000"&amp;AD3090,3))</f>
        <v>80262</v>
      </c>
    </row>
    <row r="3091" spans="1:31">
      <c r="A3091" s="60" t="str">
        <f>IF(G3091&amp;Q3091&lt;&gt;"",W3091&amp;Q3091,"")</f>
        <v>V0402blue</v>
      </c>
      <c r="B3091" s="60" t="str">
        <f>IF(C3091&lt;&gt;"",LEFT(C3091,9),"")</f>
        <v>80-262-06</v>
      </c>
      <c r="C3091" s="73" t="s">
        <v>7174</v>
      </c>
      <c r="D3091" s="73" t="s">
        <v>7175</v>
      </c>
      <c r="E3091" s="73" t="s">
        <v>931</v>
      </c>
      <c r="F3091" s="74">
        <v>0</v>
      </c>
      <c r="G3091" s="73" t="s">
        <v>7152</v>
      </c>
      <c r="H3091" s="73" t="s">
        <v>256</v>
      </c>
      <c r="I3091" s="73" t="s">
        <v>7153</v>
      </c>
      <c r="J3091" s="73" t="s">
        <v>340</v>
      </c>
      <c r="K3091" s="73" t="s">
        <v>391</v>
      </c>
      <c r="L3091" s="73" t="s">
        <v>383</v>
      </c>
      <c r="M3091" s="73" t="s">
        <v>389</v>
      </c>
      <c r="O3091" s="73" t="s">
        <v>386</v>
      </c>
      <c r="P3091" s="73" t="s">
        <v>907</v>
      </c>
      <c r="Q3091" s="73" t="s">
        <v>932</v>
      </c>
      <c r="R3091" s="73" t="s">
        <v>71</v>
      </c>
      <c r="V3091" s="60" t="str">
        <f>W3091&amp;H3091</f>
        <v>V0402синий / серый</v>
      </c>
      <c r="W3091" s="60" t="str">
        <f>_xlfn.LET(_xlpm.TextCell,TEXT(G3091,"###"),IF(_xlpm.TextCell&lt;&gt;"",IF(StyleSpaceSplit,IFERROR(IF(FIND(" ",_xlpm.TextCell)&gt;=1,MID(_xlpm.TextCell,1,FIND(" ",_xlpm.TextCell)-1),_xlpm.TextCell),_xlpm.TextCell),_xlpm.TextCell),""))</f>
        <v>V0402</v>
      </c>
      <c r="X3091" s="60" t="str">
        <f>IF(A3091&lt;&gt;"",IFERROR(IF(FIND(" ",G3091)&gt;=1,MID(G3091,FIND(" ",G3091)+1,LEN(G3091)),""),""),"")</f>
        <v/>
      </c>
      <c r="AC3091" s="51">
        <f>IFERROR(VALUE(MID($C3091,1,2)),0)</f>
        <v>80</v>
      </c>
      <c r="AD3091" s="44">
        <f>IFERROR(VALUE(MID($C3091,4,3)),0)</f>
        <v>262</v>
      </c>
      <c r="AE3091" s="51">
        <f>VALUE(RIGHT("00"&amp;AC3091,2)&amp;RIGHT("000"&amp;AD3091,3))</f>
        <v>80262</v>
      </c>
    </row>
    <row r="3092" spans="1:31">
      <c r="A3092" s="60" t="str">
        <f>IF(G3092&amp;Q3092&lt;&gt;"",W3092&amp;Q3092,"")</f>
        <v>VERGARAblack</v>
      </c>
      <c r="B3092" s="60" t="str">
        <f>IF(C3092&lt;&gt;"",LEFT(C3092,9),"")</f>
        <v>80-150-09</v>
      </c>
      <c r="C3092" s="73" t="s">
        <v>7419</v>
      </c>
      <c r="D3092" s="73" t="s">
        <v>7420</v>
      </c>
      <c r="E3092" s="73" t="s">
        <v>910</v>
      </c>
      <c r="F3092" s="74">
        <v>59</v>
      </c>
      <c r="G3092" s="73" t="s">
        <v>7421</v>
      </c>
      <c r="H3092" s="73" t="s">
        <v>53</v>
      </c>
      <c r="I3092" s="73" t="s">
        <v>7422</v>
      </c>
      <c r="J3092" s="73" t="s">
        <v>343</v>
      </c>
      <c r="K3092" s="73" t="s">
        <v>387</v>
      </c>
      <c r="L3092" s="73" t="s">
        <v>383</v>
      </c>
      <c r="M3092" s="73" t="s">
        <v>389</v>
      </c>
      <c r="N3092" s="73" t="s">
        <v>45</v>
      </c>
      <c r="O3092" s="73" t="s">
        <v>386</v>
      </c>
      <c r="P3092" s="73" t="s">
        <v>907</v>
      </c>
      <c r="Q3092" s="73" t="s">
        <v>928</v>
      </c>
      <c r="R3092" s="73" t="s">
        <v>53</v>
      </c>
      <c r="V3092" s="60" t="str">
        <f>W3092&amp;H3092</f>
        <v>VERGARAчерный</v>
      </c>
      <c r="W3092" s="60" t="str">
        <f>_xlfn.LET(_xlpm.TextCell,TEXT(G3092,"###"),IF(_xlpm.TextCell&lt;&gt;"",IF(StyleSpaceSplit,IFERROR(IF(FIND(" ",_xlpm.TextCell)&gt;=1,MID(_xlpm.TextCell,1,FIND(" ",_xlpm.TextCell)-1),_xlpm.TextCell),_xlpm.TextCell),_xlpm.TextCell),""))</f>
        <v>VERGARA</v>
      </c>
      <c r="X3092" s="60" t="str">
        <f>IF(A3092&lt;&gt;"",IFERROR(IF(FIND(" ",G3092)&gt;=1,MID(G3092,FIND(" ",G3092)+1,LEN(G3092)),""),""),"")</f>
        <v/>
      </c>
      <c r="AC3092" s="51">
        <f>IFERROR(VALUE(MID($C3092,1,2)),0)</f>
        <v>80</v>
      </c>
      <c r="AD3092" s="44">
        <f>IFERROR(VALUE(MID($C3092,4,3)),0)</f>
        <v>150</v>
      </c>
      <c r="AE3092" s="51">
        <f>VALUE(RIGHT("00"&amp;AC3092,2)&amp;RIGHT("000"&amp;AD3092,3))</f>
        <v>80150</v>
      </c>
    </row>
    <row r="3093" spans="1:31">
      <c r="A3093" s="60" t="str">
        <f>IF(G3093&amp;Q3093&lt;&gt;"",W3093&amp;Q3093,"")</f>
        <v>WHALESnavy</v>
      </c>
      <c r="B3093" s="60" t="str">
        <f>IF(C3093&lt;&gt;"",LEFT(C3093,9),"")</f>
        <v>81-039-16</v>
      </c>
      <c r="C3093" s="73" t="s">
        <v>6661</v>
      </c>
      <c r="D3093" s="73" t="s">
        <v>6662</v>
      </c>
      <c r="E3093" s="73" t="s">
        <v>931</v>
      </c>
      <c r="F3093" s="74">
        <v>0</v>
      </c>
      <c r="G3093" s="73" t="s">
        <v>6660</v>
      </c>
      <c r="H3093" s="73" t="s">
        <v>55</v>
      </c>
      <c r="I3093" s="73" t="s">
        <v>906</v>
      </c>
      <c r="J3093" s="73" t="s">
        <v>361</v>
      </c>
      <c r="K3093" s="73" t="s">
        <v>390</v>
      </c>
      <c r="L3093" s="73" t="s">
        <v>383</v>
      </c>
      <c r="M3093" s="73" t="s">
        <v>388</v>
      </c>
      <c r="N3093" s="73" t="s">
        <v>4759</v>
      </c>
      <c r="O3093" s="73" t="s">
        <v>386</v>
      </c>
      <c r="P3093" s="73" t="s">
        <v>907</v>
      </c>
      <c r="Q3093" s="73" t="s">
        <v>1003</v>
      </c>
      <c r="R3093" s="73" t="s">
        <v>71</v>
      </c>
      <c r="V3093" s="60" t="str">
        <f>W3093&amp;H3093</f>
        <v>WHALESтемно-синий</v>
      </c>
      <c r="W3093" s="60" t="str">
        <f>_xlfn.LET(_xlpm.TextCell,TEXT(G3093,"###"),IF(_xlpm.TextCell&lt;&gt;"",IF(StyleSpaceSplit,IFERROR(IF(FIND(" ",_xlpm.TextCell)&gt;=1,MID(_xlpm.TextCell,1,FIND(" ",_xlpm.TextCell)-1),_xlpm.TextCell),_xlpm.TextCell),_xlpm.TextCell),""))</f>
        <v>WHALES</v>
      </c>
      <c r="X3093" s="60" t="str">
        <f>IF(A3093&lt;&gt;"",IFERROR(IF(FIND(" ",G3093)&gt;=1,MID(G3093,FIND(" ",G3093)+1,LEN(G3093)),""),""),"")</f>
        <v/>
      </c>
      <c r="AC3093" s="51">
        <f>IFERROR(VALUE(MID($C3093,1,2)),0)</f>
        <v>81</v>
      </c>
      <c r="AD3093" s="44">
        <f>IFERROR(VALUE(MID($C3093,4,3)),0)</f>
        <v>39</v>
      </c>
      <c r="AE3093" s="51">
        <f>VALUE(RIGHT("00"&amp;AC3093,2)&amp;RIGHT("000"&amp;AD3093,3))</f>
        <v>81039</v>
      </c>
    </row>
    <row r="3094" spans="1:31">
      <c r="A3094" s="60" t="str">
        <f>IF(G3094&amp;Q3094&lt;&gt;"",W3094&amp;Q3094,"")</f>
        <v>WHALESblack</v>
      </c>
      <c r="B3094" s="60" t="str">
        <f>IF(C3094&lt;&gt;"",LEFT(C3094,9),"")</f>
        <v>81-039-09</v>
      </c>
      <c r="C3094" s="73" t="s">
        <v>6658</v>
      </c>
      <c r="D3094" s="73" t="s">
        <v>6659</v>
      </c>
      <c r="E3094" s="73" t="s">
        <v>931</v>
      </c>
      <c r="F3094" s="74">
        <v>0</v>
      </c>
      <c r="G3094" s="73" t="s">
        <v>6660</v>
      </c>
      <c r="H3094" s="73" t="s">
        <v>53</v>
      </c>
      <c r="I3094" s="73" t="s">
        <v>906</v>
      </c>
      <c r="J3094" s="73" t="s">
        <v>361</v>
      </c>
      <c r="K3094" s="73" t="s">
        <v>390</v>
      </c>
      <c r="L3094" s="73" t="s">
        <v>383</v>
      </c>
      <c r="M3094" s="73" t="s">
        <v>388</v>
      </c>
      <c r="N3094" s="73" t="s">
        <v>4759</v>
      </c>
      <c r="O3094" s="73" t="s">
        <v>386</v>
      </c>
      <c r="P3094" s="73" t="s">
        <v>907</v>
      </c>
      <c r="Q3094" s="73" t="s">
        <v>928</v>
      </c>
      <c r="R3094" s="73" t="s">
        <v>53</v>
      </c>
      <c r="V3094" s="60" t="str">
        <f>W3094&amp;H3094</f>
        <v>WHALESчерный</v>
      </c>
      <c r="W3094" s="60" t="str">
        <f>_xlfn.LET(_xlpm.TextCell,TEXT(G3094,"###"),IF(_xlpm.TextCell&lt;&gt;"",IF(StyleSpaceSplit,IFERROR(IF(FIND(" ",_xlpm.TextCell)&gt;=1,MID(_xlpm.TextCell,1,FIND(" ",_xlpm.TextCell)-1),_xlpm.TextCell),_xlpm.TextCell),_xlpm.TextCell),""))</f>
        <v>WHALES</v>
      </c>
      <c r="X3094" s="60" t="str">
        <f>IF(A3094&lt;&gt;"",IFERROR(IF(FIND(" ",G3094)&gt;=1,MID(G3094,FIND(" ",G3094)+1,LEN(G3094)),""),""),"")</f>
        <v/>
      </c>
      <c r="AC3094" s="51">
        <f>IFERROR(VALUE(MID($C3094,1,2)),0)</f>
        <v>81</v>
      </c>
      <c r="AD3094" s="44">
        <f>IFERROR(VALUE(MID($C3094,4,3)),0)</f>
        <v>39</v>
      </c>
      <c r="AE3094" s="51">
        <f>VALUE(RIGHT("00"&amp;AC3094,2)&amp;RIGHT("000"&amp;AD3094,3))</f>
        <v>81039</v>
      </c>
    </row>
    <row r="3095" spans="1:31">
      <c r="A3095" s="60" t="str">
        <f>IF(G3095&amp;Q3095&lt;&gt;"",W3095&amp;Q3095,"")</f>
        <v>ALPHEEblack</v>
      </c>
      <c r="B3095" s="60" t="str">
        <f>IF(C3095&lt;&gt;"",LEFT(C3095,9),"")</f>
        <v>80-151-09</v>
      </c>
      <c r="C3095" s="73" t="s">
        <v>7423</v>
      </c>
      <c r="D3095" s="73" t="s">
        <v>7424</v>
      </c>
      <c r="E3095" s="73" t="s">
        <v>931</v>
      </c>
      <c r="F3095" s="74">
        <v>0</v>
      </c>
      <c r="G3095" s="73" t="s">
        <v>7425</v>
      </c>
      <c r="H3095" s="73" t="s">
        <v>53</v>
      </c>
      <c r="I3095" s="73" t="s">
        <v>1554</v>
      </c>
      <c r="J3095" s="73" t="s">
        <v>332</v>
      </c>
      <c r="K3095" s="73" t="s">
        <v>387</v>
      </c>
      <c r="L3095" s="73" t="s">
        <v>7351</v>
      </c>
      <c r="M3095" s="73" t="s">
        <v>389</v>
      </c>
      <c r="N3095" s="73" t="s">
        <v>44</v>
      </c>
      <c r="O3095" s="73" t="s">
        <v>385</v>
      </c>
      <c r="P3095" s="73" t="s">
        <v>907</v>
      </c>
      <c r="Q3095" s="73" t="s">
        <v>928</v>
      </c>
      <c r="R3095" s="73" t="s">
        <v>53</v>
      </c>
      <c r="V3095" s="60" t="str">
        <f>W3095&amp;H3095</f>
        <v>ALPHEEчерный</v>
      </c>
      <c r="W3095" s="60" t="str">
        <f>_xlfn.LET(_xlpm.TextCell,TEXT(G3095,"###"),IF(_xlpm.TextCell&lt;&gt;"",IF(StyleSpaceSplit,IFERROR(IF(FIND(" ",_xlpm.TextCell)&gt;=1,MID(_xlpm.TextCell,1,FIND(" ",_xlpm.TextCell)-1),_xlpm.TextCell),_xlpm.TextCell),_xlpm.TextCell),""))</f>
        <v>ALPHEE</v>
      </c>
      <c r="X3095" s="60" t="str">
        <f>IF(A3095&lt;&gt;"",IFERROR(IF(FIND(" ",G3095)&gt;=1,MID(G3095,FIND(" ",G3095)+1,LEN(G3095)),""),""),"")</f>
        <v/>
      </c>
      <c r="AC3095" s="51">
        <f>IFERROR(VALUE(MID($C3095,1,2)),0)</f>
        <v>80</v>
      </c>
      <c r="AD3095" s="44">
        <f>IFERROR(VALUE(MID($C3095,4,3)),0)</f>
        <v>151</v>
      </c>
      <c r="AE3095" s="51">
        <f>VALUE(RIGHT("00"&amp;AC3095,2)&amp;RIGHT("000"&amp;AD3095,3))</f>
        <v>80151</v>
      </c>
    </row>
    <row r="3096" spans="1:31">
      <c r="A3096" s="60" t="str">
        <f>IF(G3096&amp;Q3096&lt;&gt;"",W3096&amp;Q3096,"")</f>
        <v>B-4300offwhite</v>
      </c>
      <c r="B3096" s="60" t="str">
        <f>IF(C3096&lt;&gt;"",LEFT(C3096,9),"")</f>
        <v>80-504-17</v>
      </c>
      <c r="C3096" s="73" t="s">
        <v>3295</v>
      </c>
      <c r="D3096" s="73" t="s">
        <v>3296</v>
      </c>
      <c r="E3096" s="73" t="s">
        <v>931</v>
      </c>
      <c r="F3096" s="74">
        <v>0</v>
      </c>
      <c r="G3096" s="73" t="s">
        <v>3288</v>
      </c>
      <c r="H3096" s="73" t="s">
        <v>57</v>
      </c>
      <c r="I3096" s="73" t="s">
        <v>964</v>
      </c>
      <c r="J3096" s="73" t="s">
        <v>332</v>
      </c>
      <c r="K3096" s="73" t="s">
        <v>382</v>
      </c>
      <c r="L3096" s="73" t="s">
        <v>383</v>
      </c>
      <c r="M3096" s="73" t="s">
        <v>389</v>
      </c>
      <c r="O3096" s="73" t="s">
        <v>386</v>
      </c>
      <c r="P3096" s="73" t="s">
        <v>907</v>
      </c>
      <c r="Q3096" s="73" t="s">
        <v>1898</v>
      </c>
      <c r="R3096" s="73" t="s">
        <v>57</v>
      </c>
      <c r="V3096" s="60" t="str">
        <f>W3096&amp;H3096</f>
        <v>B-4300белый</v>
      </c>
      <c r="W3096" s="60" t="str">
        <f>_xlfn.LET(_xlpm.TextCell,TEXT(G3096,"###"),IF(_xlpm.TextCell&lt;&gt;"",IF(StyleSpaceSplit,IFERROR(IF(FIND(" ",_xlpm.TextCell)&gt;=1,MID(_xlpm.TextCell,1,FIND(" ",_xlpm.TextCell)-1),_xlpm.TextCell),_xlpm.TextCell),_xlpm.TextCell),""))</f>
        <v>B-4300</v>
      </c>
      <c r="X3096" s="60" t="str">
        <f>IF(A3096&lt;&gt;"",IFERROR(IF(FIND(" ",G3096)&gt;=1,MID(G3096,FIND(" ",G3096)+1,LEN(G3096)),""),""),"")</f>
        <v/>
      </c>
      <c r="AC3096" s="51">
        <f>IFERROR(VALUE(MID($C3096,1,2)),0)</f>
        <v>80</v>
      </c>
      <c r="AD3096" s="44">
        <f>IFERROR(VALUE(MID($C3096,4,3)),0)</f>
        <v>504</v>
      </c>
      <c r="AE3096" s="51">
        <f>VALUE(RIGHT("00"&amp;AC3096,2)&amp;RIGHT("000"&amp;AD3096,3))</f>
        <v>80504</v>
      </c>
    </row>
    <row r="3097" spans="1:31">
      <c r="A3097" s="60" t="str">
        <f>IF(G3097&amp;Q3097&lt;&gt;"",W3097&amp;Q3097,"")</f>
        <v>B-4300green</v>
      </c>
      <c r="B3097" s="60" t="str">
        <f>IF(C3097&lt;&gt;"",LEFT(C3097,9),"")</f>
        <v>80-504-11</v>
      </c>
      <c r="C3097" s="73" t="s">
        <v>3293</v>
      </c>
      <c r="D3097" s="73" t="s">
        <v>3294</v>
      </c>
      <c r="E3097" s="73" t="s">
        <v>931</v>
      </c>
      <c r="F3097" s="74">
        <v>0</v>
      </c>
      <c r="G3097" s="73" t="s">
        <v>3288</v>
      </c>
      <c r="H3097" s="73" t="s">
        <v>60</v>
      </c>
      <c r="I3097" s="73" t="s">
        <v>964</v>
      </c>
      <c r="J3097" s="73" t="s">
        <v>332</v>
      </c>
      <c r="K3097" s="73" t="s">
        <v>382</v>
      </c>
      <c r="L3097" s="73" t="s">
        <v>383</v>
      </c>
      <c r="M3097" s="73" t="s">
        <v>389</v>
      </c>
      <c r="O3097" s="73" t="s">
        <v>386</v>
      </c>
      <c r="P3097" s="73" t="s">
        <v>907</v>
      </c>
      <c r="Q3097" s="73" t="s">
        <v>990</v>
      </c>
      <c r="R3097" s="73" t="s">
        <v>60</v>
      </c>
      <c r="V3097" s="60" t="str">
        <f>W3097&amp;H3097</f>
        <v>B-4300зеленый</v>
      </c>
      <c r="W3097" s="60" t="str">
        <f>_xlfn.LET(_xlpm.TextCell,TEXT(G3097,"###"),IF(_xlpm.TextCell&lt;&gt;"",IF(StyleSpaceSplit,IFERROR(IF(FIND(" ",_xlpm.TextCell)&gt;=1,MID(_xlpm.TextCell,1,FIND(" ",_xlpm.TextCell)-1),_xlpm.TextCell),_xlpm.TextCell),_xlpm.TextCell),""))</f>
        <v>B-4300</v>
      </c>
      <c r="X3097" s="60" t="str">
        <f>IF(A3097&lt;&gt;"",IFERROR(IF(FIND(" ",G3097)&gt;=1,MID(G3097,FIND(" ",G3097)+1,LEN(G3097)),""),""),"")</f>
        <v/>
      </c>
      <c r="AC3097" s="51">
        <f>IFERROR(VALUE(MID($C3097,1,2)),0)</f>
        <v>80</v>
      </c>
      <c r="AD3097" s="44">
        <f>IFERROR(VALUE(MID($C3097,4,3)),0)</f>
        <v>504</v>
      </c>
      <c r="AE3097" s="51">
        <f>VALUE(RIGHT("00"&amp;AC3097,2)&amp;RIGHT("000"&amp;AD3097,3))</f>
        <v>80504</v>
      </c>
    </row>
    <row r="3098" spans="1:31">
      <c r="A3098" s="60" t="str">
        <f>IF(G3098&amp;Q3098&lt;&gt;"",W3098&amp;Q3098,"")</f>
        <v>B-4300red</v>
      </c>
      <c r="B3098" s="60" t="str">
        <f>IF(C3098&lt;&gt;"",LEFT(C3098,9),"")</f>
        <v>80-504-18</v>
      </c>
      <c r="C3098" s="73" t="s">
        <v>3297</v>
      </c>
      <c r="D3098" s="73" t="s">
        <v>3298</v>
      </c>
      <c r="E3098" s="73" t="s">
        <v>931</v>
      </c>
      <c r="F3098" s="74">
        <v>0</v>
      </c>
      <c r="G3098" s="73" t="s">
        <v>3288</v>
      </c>
      <c r="H3098" s="73" t="s">
        <v>78</v>
      </c>
      <c r="I3098" s="73" t="s">
        <v>964</v>
      </c>
      <c r="J3098" s="73" t="s">
        <v>332</v>
      </c>
      <c r="K3098" s="73" t="s">
        <v>382</v>
      </c>
      <c r="L3098" s="73" t="s">
        <v>383</v>
      </c>
      <c r="M3098" s="73" t="s">
        <v>389</v>
      </c>
      <c r="O3098" s="73" t="s">
        <v>386</v>
      </c>
      <c r="P3098" s="73" t="s">
        <v>907</v>
      </c>
      <c r="Q3098" s="73" t="s">
        <v>969</v>
      </c>
      <c r="R3098" s="73" t="s">
        <v>78</v>
      </c>
      <c r="V3098" s="60" t="str">
        <f>W3098&amp;H3098</f>
        <v>B-4300красный</v>
      </c>
      <c r="W3098" s="60" t="str">
        <f>_xlfn.LET(_xlpm.TextCell,TEXT(G3098,"###"),IF(_xlpm.TextCell&lt;&gt;"",IF(StyleSpaceSplit,IFERROR(IF(FIND(" ",_xlpm.TextCell)&gt;=1,MID(_xlpm.TextCell,1,FIND(" ",_xlpm.TextCell)-1),_xlpm.TextCell),_xlpm.TextCell),_xlpm.TextCell),""))</f>
        <v>B-4300</v>
      </c>
      <c r="X3098" s="60" t="str">
        <f>IF(A3098&lt;&gt;"",IFERROR(IF(FIND(" ",G3098)&gt;=1,MID(G3098,FIND(" ",G3098)+1,LEN(G3098)),""),""),"")</f>
        <v/>
      </c>
      <c r="AC3098" s="51">
        <f>IFERROR(VALUE(MID($C3098,1,2)),0)</f>
        <v>80</v>
      </c>
      <c r="AD3098" s="44">
        <f>IFERROR(VALUE(MID($C3098,4,3)),0)</f>
        <v>504</v>
      </c>
      <c r="AE3098" s="51">
        <f>VALUE(RIGHT("00"&amp;AC3098,2)&amp;RIGHT("000"&amp;AD3098,3))</f>
        <v>80504</v>
      </c>
    </row>
    <row r="3099" spans="1:31">
      <c r="A3099" s="60" t="str">
        <f>IF(G3099&amp;Q3099&lt;&gt;"",W3099&amp;Q3099,"")</f>
        <v>B-4300fushia</v>
      </c>
      <c r="B3099" s="60" t="str">
        <f>IF(C3099&lt;&gt;"",LEFT(C3099,9),"")</f>
        <v>80-504-34</v>
      </c>
      <c r="C3099" s="73" t="s">
        <v>3291</v>
      </c>
      <c r="D3099" s="73" t="s">
        <v>3292</v>
      </c>
      <c r="E3099" s="73" t="s">
        <v>931</v>
      </c>
      <c r="F3099" s="74">
        <v>0</v>
      </c>
      <c r="G3099" s="73" t="s">
        <v>3288</v>
      </c>
      <c r="H3099" s="73" t="s">
        <v>68</v>
      </c>
      <c r="I3099" s="73" t="s">
        <v>964</v>
      </c>
      <c r="J3099" s="73" t="s">
        <v>332</v>
      </c>
      <c r="K3099" s="73" t="s">
        <v>382</v>
      </c>
      <c r="L3099" s="73" t="s">
        <v>383</v>
      </c>
      <c r="M3099" s="73" t="s">
        <v>389</v>
      </c>
      <c r="O3099" s="73" t="s">
        <v>386</v>
      </c>
      <c r="P3099" s="73" t="s">
        <v>907</v>
      </c>
      <c r="Q3099" s="73" t="s">
        <v>2691</v>
      </c>
      <c r="R3099" s="73" t="s">
        <v>68</v>
      </c>
      <c r="V3099" s="60" t="str">
        <f>W3099&amp;H3099</f>
        <v>B-4300розовый</v>
      </c>
      <c r="W3099" s="60" t="str">
        <f>_xlfn.LET(_xlpm.TextCell,TEXT(G3099,"###"),IF(_xlpm.TextCell&lt;&gt;"",IF(StyleSpaceSplit,IFERROR(IF(FIND(" ",_xlpm.TextCell)&gt;=1,MID(_xlpm.TextCell,1,FIND(" ",_xlpm.TextCell)-1),_xlpm.TextCell),_xlpm.TextCell),_xlpm.TextCell),""))</f>
        <v>B-4300</v>
      </c>
      <c r="X3099" s="60" t="str">
        <f>IF(A3099&lt;&gt;"",IFERROR(IF(FIND(" ",G3099)&gt;=1,MID(G3099,FIND(" ",G3099)+1,LEN(G3099)),""),""),"")</f>
        <v/>
      </c>
      <c r="AC3099" s="51">
        <f>IFERROR(VALUE(MID($C3099,1,2)),0)</f>
        <v>80</v>
      </c>
      <c r="AD3099" s="44">
        <f>IFERROR(VALUE(MID($C3099,4,3)),0)</f>
        <v>504</v>
      </c>
      <c r="AE3099" s="51">
        <f>VALUE(RIGHT("00"&amp;AC3099,2)&amp;RIGHT("000"&amp;AD3099,3))</f>
        <v>80504</v>
      </c>
    </row>
    <row r="3100" spans="1:31">
      <c r="A3100" s="60" t="str">
        <f>IF(G3100&amp;Q3100&lt;&gt;"",W3100&amp;Q3100,"")</f>
        <v>B-4300dark grey</v>
      </c>
      <c r="B3100" s="60" t="str">
        <f>IF(C3100&lt;&gt;"",LEFT(C3100,9),"")</f>
        <v>80-504-05</v>
      </c>
      <c r="C3100" s="73" t="s">
        <v>3289</v>
      </c>
      <c r="D3100" s="73" t="s">
        <v>3290</v>
      </c>
      <c r="E3100" s="73" t="s">
        <v>931</v>
      </c>
      <c r="F3100" s="74">
        <v>0</v>
      </c>
      <c r="G3100" s="73" t="s">
        <v>3288</v>
      </c>
      <c r="H3100" s="73" t="s">
        <v>277</v>
      </c>
      <c r="I3100" s="73" t="s">
        <v>964</v>
      </c>
      <c r="J3100" s="73" t="s">
        <v>332</v>
      </c>
      <c r="K3100" s="73" t="s">
        <v>382</v>
      </c>
      <c r="L3100" s="73" t="s">
        <v>383</v>
      </c>
      <c r="M3100" s="73" t="s">
        <v>389</v>
      </c>
      <c r="O3100" s="73" t="s">
        <v>386</v>
      </c>
      <c r="P3100" s="73" t="s">
        <v>907</v>
      </c>
      <c r="Q3100" s="73" t="s">
        <v>1405</v>
      </c>
      <c r="R3100" s="73" t="s">
        <v>83</v>
      </c>
      <c r="V3100" s="60" t="str">
        <f>W3100&amp;H3100</f>
        <v>B-4300темно-серый</v>
      </c>
      <c r="W3100" s="60" t="str">
        <f>_xlfn.LET(_xlpm.TextCell,TEXT(G3100,"###"),IF(_xlpm.TextCell&lt;&gt;"",IF(StyleSpaceSplit,IFERROR(IF(FIND(" ",_xlpm.TextCell)&gt;=1,MID(_xlpm.TextCell,1,FIND(" ",_xlpm.TextCell)-1),_xlpm.TextCell),_xlpm.TextCell),_xlpm.TextCell),""))</f>
        <v>B-4300</v>
      </c>
      <c r="X3100" s="60" t="str">
        <f>IF(A3100&lt;&gt;"",IFERROR(IF(FIND(" ",G3100)&gt;=1,MID(G3100,FIND(" ",G3100)+1,LEN(G3100)),""),""),"")</f>
        <v/>
      </c>
      <c r="AC3100" s="51">
        <f>IFERROR(VALUE(MID($C3100,1,2)),0)</f>
        <v>80</v>
      </c>
      <c r="AD3100" s="44">
        <f>IFERROR(VALUE(MID($C3100,4,3)),0)</f>
        <v>504</v>
      </c>
      <c r="AE3100" s="51">
        <f>VALUE(RIGHT("00"&amp;AC3100,2)&amp;RIGHT("000"&amp;AD3100,3))</f>
        <v>80504</v>
      </c>
    </row>
    <row r="3101" spans="1:31">
      <c r="A3101" s="60" t="str">
        <f>IF(G3101&amp;Q3101&lt;&gt;"",W3101&amp;Q3101,"")</f>
        <v>B-4300black</v>
      </c>
      <c r="B3101" s="60" t="str">
        <f>IF(C3101&lt;&gt;"",LEFT(C3101,9),"")</f>
        <v>80-504-09</v>
      </c>
      <c r="C3101" s="73" t="s">
        <v>3286</v>
      </c>
      <c r="D3101" s="73" t="s">
        <v>3287</v>
      </c>
      <c r="E3101" s="73" t="s">
        <v>931</v>
      </c>
      <c r="F3101" s="74">
        <v>0</v>
      </c>
      <c r="G3101" s="73" t="s">
        <v>3288</v>
      </c>
      <c r="H3101" s="73" t="s">
        <v>53</v>
      </c>
      <c r="I3101" s="73" t="s">
        <v>964</v>
      </c>
      <c r="J3101" s="73" t="s">
        <v>332</v>
      </c>
      <c r="K3101" s="73" t="s">
        <v>382</v>
      </c>
      <c r="L3101" s="73" t="s">
        <v>383</v>
      </c>
      <c r="M3101" s="73" t="s">
        <v>389</v>
      </c>
      <c r="O3101" s="73" t="s">
        <v>386</v>
      </c>
      <c r="P3101" s="73" t="s">
        <v>907</v>
      </c>
      <c r="Q3101" s="73" t="s">
        <v>928</v>
      </c>
      <c r="R3101" s="73" t="s">
        <v>53</v>
      </c>
      <c r="V3101" s="60" t="str">
        <f>W3101&amp;H3101</f>
        <v>B-4300черный</v>
      </c>
      <c r="W3101" s="60" t="str">
        <f>_xlfn.LET(_xlpm.TextCell,TEXT(G3101,"###"),IF(_xlpm.TextCell&lt;&gt;"",IF(StyleSpaceSplit,IFERROR(IF(FIND(" ",_xlpm.TextCell)&gt;=1,MID(_xlpm.TextCell,1,FIND(" ",_xlpm.TextCell)-1),_xlpm.TextCell),_xlpm.TextCell),_xlpm.TextCell),""))</f>
        <v>B-4300</v>
      </c>
      <c r="X3101" s="60" t="str">
        <f>IF(A3101&lt;&gt;"",IFERROR(IF(FIND(" ",G3101)&gt;=1,MID(G3101,FIND(" ",G3101)+1,LEN(G3101)),""),""),"")</f>
        <v/>
      </c>
      <c r="AC3101" s="51">
        <f>IFERROR(VALUE(MID($C3101,1,2)),0)</f>
        <v>80</v>
      </c>
      <c r="AD3101" s="44">
        <f>IFERROR(VALUE(MID($C3101,4,3)),0)</f>
        <v>504</v>
      </c>
      <c r="AE3101" s="51">
        <f>VALUE(RIGHT("00"&amp;AC3101,2)&amp;RIGHT("000"&amp;AD3101,3))</f>
        <v>80504</v>
      </c>
    </row>
    <row r="3102" spans="1:31">
      <c r="A3102" s="60" t="str">
        <f>IF(G3102&amp;Q3102&lt;&gt;"",W3102&amp;Q3102,"")</f>
        <v>BRIDGE 001blue</v>
      </c>
      <c r="B3102" s="60" t="str">
        <f>IF(C3102&lt;&gt;"",LEFT(C3102,9),"")</f>
        <v>80-577-06</v>
      </c>
      <c r="C3102" s="73" t="s">
        <v>1966</v>
      </c>
      <c r="D3102" s="73" t="s">
        <v>1967</v>
      </c>
      <c r="E3102" s="73" t="s">
        <v>931</v>
      </c>
      <c r="F3102" s="74">
        <v>0</v>
      </c>
      <c r="G3102" s="73" t="s">
        <v>1968</v>
      </c>
      <c r="H3102" s="73" t="s">
        <v>71</v>
      </c>
      <c r="I3102" s="73" t="s">
        <v>1624</v>
      </c>
      <c r="J3102" s="73" t="s">
        <v>332</v>
      </c>
      <c r="K3102" s="73" t="s">
        <v>382</v>
      </c>
      <c r="L3102" s="73" t="s">
        <v>383</v>
      </c>
      <c r="M3102" s="73" t="s">
        <v>389</v>
      </c>
      <c r="O3102" s="73" t="s">
        <v>386</v>
      </c>
      <c r="P3102" s="73" t="s">
        <v>907</v>
      </c>
      <c r="Q3102" s="73" t="s">
        <v>932</v>
      </c>
      <c r="R3102" s="73" t="s">
        <v>71</v>
      </c>
      <c r="V3102" s="60" t="str">
        <f>W3102&amp;H3102</f>
        <v>BRIDGE 001синий</v>
      </c>
      <c r="W3102" s="60" t="str">
        <f>_xlfn.LET(_xlpm.TextCell,TEXT(G3102,"###"),IF(_xlpm.TextCell&lt;&gt;"",IF(StyleSpaceSplit,IFERROR(IF(FIND(" ",_xlpm.TextCell)&gt;=1,MID(_xlpm.TextCell,1,FIND(" ",_xlpm.TextCell)-1),_xlpm.TextCell),_xlpm.TextCell),_xlpm.TextCell),""))</f>
        <v>BRIDGE 001</v>
      </c>
      <c r="X3102" s="60" t="str">
        <f>IF(A3102&lt;&gt;"",IFERROR(IF(FIND(" ",G3102)&gt;=1,MID(G3102,FIND(" ",G3102)+1,LEN(G3102)),""),""),"")</f>
        <v>001</v>
      </c>
      <c r="AC3102" s="51">
        <f>IFERROR(VALUE(MID($C3102,1,2)),0)</f>
        <v>80</v>
      </c>
      <c r="AD3102" s="44">
        <f>IFERROR(VALUE(MID($C3102,4,3)),0)</f>
        <v>577</v>
      </c>
      <c r="AE3102" s="51">
        <f>VALUE(RIGHT("00"&amp;AC3102,2)&amp;RIGHT("000"&amp;AD3102,3))</f>
        <v>80577</v>
      </c>
    </row>
    <row r="3103" spans="1:31">
      <c r="A3103" s="60" t="str">
        <f>IF(G3103&amp;Q3103&lt;&gt;"",W3103&amp;Q3103,"")</f>
        <v>BRIDGE 002black</v>
      </c>
      <c r="B3103" s="60" t="str">
        <f>IF(C3103&lt;&gt;"",LEFT(C3103,9),"")</f>
        <v>80-578-09</v>
      </c>
      <c r="C3103" s="73" t="s">
        <v>1969</v>
      </c>
      <c r="D3103" s="73" t="s">
        <v>1970</v>
      </c>
      <c r="E3103" s="73" t="s">
        <v>931</v>
      </c>
      <c r="F3103" s="74">
        <v>0</v>
      </c>
      <c r="G3103" s="73" t="s">
        <v>1971</v>
      </c>
      <c r="H3103" s="73" t="s">
        <v>53</v>
      </c>
      <c r="I3103" s="73" t="s">
        <v>1624</v>
      </c>
      <c r="J3103" s="73" t="s">
        <v>332</v>
      </c>
      <c r="K3103" s="73" t="s">
        <v>382</v>
      </c>
      <c r="L3103" s="73" t="s">
        <v>383</v>
      </c>
      <c r="M3103" s="73" t="s">
        <v>389</v>
      </c>
      <c r="O3103" s="73" t="s">
        <v>386</v>
      </c>
      <c r="P3103" s="73" t="s">
        <v>907</v>
      </c>
      <c r="Q3103" s="73" t="s">
        <v>928</v>
      </c>
      <c r="R3103" s="73" t="s">
        <v>53</v>
      </c>
      <c r="V3103" s="60" t="str">
        <f>W3103&amp;H3103</f>
        <v>BRIDGE 002черный</v>
      </c>
      <c r="W3103" s="60" t="str">
        <f>_xlfn.LET(_xlpm.TextCell,TEXT(G3103,"###"),IF(_xlpm.TextCell&lt;&gt;"",IF(StyleSpaceSplit,IFERROR(IF(FIND(" ",_xlpm.TextCell)&gt;=1,MID(_xlpm.TextCell,1,FIND(" ",_xlpm.TextCell)-1),_xlpm.TextCell),_xlpm.TextCell),_xlpm.TextCell),""))</f>
        <v>BRIDGE 002</v>
      </c>
      <c r="X3103" s="60" t="str">
        <f>IF(A3103&lt;&gt;"",IFERROR(IF(FIND(" ",G3103)&gt;=1,MID(G3103,FIND(" ",G3103)+1,LEN(G3103)),""),""),"")</f>
        <v>002</v>
      </c>
      <c r="AC3103" s="51">
        <f>IFERROR(VALUE(MID($C3103,1,2)),0)</f>
        <v>80</v>
      </c>
      <c r="AD3103" s="44">
        <f>IFERROR(VALUE(MID($C3103,4,3)),0)</f>
        <v>578</v>
      </c>
      <c r="AE3103" s="51">
        <f>VALUE(RIGHT("00"&amp;AC3103,2)&amp;RIGHT("000"&amp;AD3103,3))</f>
        <v>80578</v>
      </c>
    </row>
    <row r="3104" spans="1:31">
      <c r="A3104" s="60" t="str">
        <f>IF(G3104&amp;Q3104&lt;&gt;"",W3104&amp;Q3104,"")</f>
        <v>BRIDGE 004black</v>
      </c>
      <c r="B3104" s="60" t="str">
        <f>IF(C3104&lt;&gt;"",LEFT(C3104,9),"")</f>
        <v>80-579-09</v>
      </c>
      <c r="C3104" s="73" t="s">
        <v>1972</v>
      </c>
      <c r="D3104" s="73" t="s">
        <v>1973</v>
      </c>
      <c r="E3104" s="73" t="s">
        <v>931</v>
      </c>
      <c r="F3104" s="74">
        <v>0</v>
      </c>
      <c r="G3104" s="73" t="s">
        <v>1974</v>
      </c>
      <c r="H3104" s="73" t="s">
        <v>53</v>
      </c>
      <c r="I3104" s="73" t="s">
        <v>1624</v>
      </c>
      <c r="J3104" s="73" t="s">
        <v>332</v>
      </c>
      <c r="K3104" s="73" t="s">
        <v>382</v>
      </c>
      <c r="L3104" s="73" t="s">
        <v>383</v>
      </c>
      <c r="M3104" s="73" t="s">
        <v>389</v>
      </c>
      <c r="O3104" s="73" t="s">
        <v>386</v>
      </c>
      <c r="P3104" s="73" t="s">
        <v>907</v>
      </c>
      <c r="Q3104" s="73" t="s">
        <v>928</v>
      </c>
      <c r="R3104" s="73" t="s">
        <v>53</v>
      </c>
      <c r="V3104" s="60" t="str">
        <f>W3104&amp;H3104</f>
        <v>BRIDGE 004черный</v>
      </c>
      <c r="W3104" s="60" t="str">
        <f>_xlfn.LET(_xlpm.TextCell,TEXT(G3104,"###"),IF(_xlpm.TextCell&lt;&gt;"",IF(StyleSpaceSplit,IFERROR(IF(FIND(" ",_xlpm.TextCell)&gt;=1,MID(_xlpm.TextCell,1,FIND(" ",_xlpm.TextCell)-1),_xlpm.TextCell),_xlpm.TextCell),_xlpm.TextCell),""))</f>
        <v>BRIDGE 004</v>
      </c>
      <c r="X3104" s="60" t="str">
        <f>IF(A3104&lt;&gt;"",IFERROR(IF(FIND(" ",G3104)&gt;=1,MID(G3104,FIND(" ",G3104)+1,LEN(G3104)),""),""),"")</f>
        <v>004</v>
      </c>
      <c r="AC3104" s="51">
        <f>IFERROR(VALUE(MID($C3104,1,2)),0)</f>
        <v>80</v>
      </c>
      <c r="AD3104" s="44">
        <f>IFERROR(VALUE(MID($C3104,4,3)),0)</f>
        <v>579</v>
      </c>
      <c r="AE3104" s="51">
        <f>VALUE(RIGHT("00"&amp;AC3104,2)&amp;RIGHT("000"&amp;AD3104,3))</f>
        <v>80579</v>
      </c>
    </row>
    <row r="3105" spans="1:31">
      <c r="A3105" s="60" t="str">
        <f>IF(G3105&amp;Q3105&lt;&gt;"",W3105&amp;Q3105,"")</f>
        <v>BRIDGE 005blue</v>
      </c>
      <c r="B3105" s="60" t="str">
        <f>IF(C3105&lt;&gt;"",LEFT(C3105,9),"")</f>
        <v>80-580-16</v>
      </c>
      <c r="C3105" s="73" t="s">
        <v>5272</v>
      </c>
      <c r="D3105" s="73" t="s">
        <v>5273</v>
      </c>
      <c r="E3105" s="73" t="s">
        <v>931</v>
      </c>
      <c r="F3105" s="74">
        <v>0</v>
      </c>
      <c r="G3105" s="73" t="s">
        <v>1977</v>
      </c>
      <c r="H3105" s="73" t="s">
        <v>71</v>
      </c>
      <c r="I3105" s="73" t="s">
        <v>1631</v>
      </c>
      <c r="J3105" s="73" t="s">
        <v>332</v>
      </c>
      <c r="K3105" s="73" t="s">
        <v>382</v>
      </c>
      <c r="L3105" s="73" t="s">
        <v>383</v>
      </c>
      <c r="M3105" s="73" t="s">
        <v>389</v>
      </c>
      <c r="O3105" s="73" t="s">
        <v>386</v>
      </c>
      <c r="P3105" s="73" t="s">
        <v>907</v>
      </c>
      <c r="Q3105" s="73" t="s">
        <v>932</v>
      </c>
      <c r="R3105" s="73" t="s">
        <v>71</v>
      </c>
      <c r="V3105" s="60" t="str">
        <f>W3105&amp;H3105</f>
        <v>BRIDGE 005синий</v>
      </c>
      <c r="W3105" s="60" t="str">
        <f>_xlfn.LET(_xlpm.TextCell,TEXT(G3105,"###"),IF(_xlpm.TextCell&lt;&gt;"",IF(StyleSpaceSplit,IFERROR(IF(FIND(" ",_xlpm.TextCell)&gt;=1,MID(_xlpm.TextCell,1,FIND(" ",_xlpm.TextCell)-1),_xlpm.TextCell),_xlpm.TextCell),_xlpm.TextCell),""))</f>
        <v>BRIDGE 005</v>
      </c>
      <c r="X3105" s="60" t="str">
        <f>IF(A3105&lt;&gt;"",IFERROR(IF(FIND(" ",G3105)&gt;=1,MID(G3105,FIND(" ",G3105)+1,LEN(G3105)),""),""),"")</f>
        <v>005</v>
      </c>
      <c r="AC3105" s="51">
        <f>IFERROR(VALUE(MID($C3105,1,2)),0)</f>
        <v>80</v>
      </c>
      <c r="AD3105" s="44">
        <f>IFERROR(VALUE(MID($C3105,4,3)),0)</f>
        <v>580</v>
      </c>
      <c r="AE3105" s="51">
        <f>VALUE(RIGHT("00"&amp;AC3105,2)&amp;RIGHT("000"&amp;AD3105,3))</f>
        <v>80580</v>
      </c>
    </row>
    <row r="3106" spans="1:31">
      <c r="A3106" s="60" t="str">
        <f>IF(G3106&amp;Q3106&lt;&gt;"",W3106&amp;Q3106,"")</f>
        <v>BRIDGE 005black</v>
      </c>
      <c r="B3106" s="60" t="str">
        <f>IF(C3106&lt;&gt;"",LEFT(C3106,9),"")</f>
        <v>80-580-09</v>
      </c>
      <c r="C3106" s="73" t="s">
        <v>1975</v>
      </c>
      <c r="D3106" s="73" t="s">
        <v>1976</v>
      </c>
      <c r="E3106" s="73" t="s">
        <v>931</v>
      </c>
      <c r="F3106" s="74">
        <v>0</v>
      </c>
      <c r="G3106" s="73" t="s">
        <v>1977</v>
      </c>
      <c r="H3106" s="73" t="s">
        <v>53</v>
      </c>
      <c r="I3106" s="73" t="s">
        <v>1624</v>
      </c>
      <c r="J3106" s="73" t="s">
        <v>332</v>
      </c>
      <c r="K3106" s="73" t="s">
        <v>382</v>
      </c>
      <c r="L3106" s="73" t="s">
        <v>383</v>
      </c>
      <c r="M3106" s="73" t="s">
        <v>389</v>
      </c>
      <c r="O3106" s="73" t="s">
        <v>386</v>
      </c>
      <c r="P3106" s="73" t="s">
        <v>907</v>
      </c>
      <c r="Q3106" s="73" t="s">
        <v>928</v>
      </c>
      <c r="R3106" s="73" t="s">
        <v>53</v>
      </c>
      <c r="V3106" s="60" t="str">
        <f>W3106&amp;H3106</f>
        <v>BRIDGE 005черный</v>
      </c>
      <c r="W3106" s="60" t="str">
        <f>_xlfn.LET(_xlpm.TextCell,TEXT(G3106,"###"),IF(_xlpm.TextCell&lt;&gt;"",IF(StyleSpaceSplit,IFERROR(IF(FIND(" ",_xlpm.TextCell)&gt;=1,MID(_xlpm.TextCell,1,FIND(" ",_xlpm.TextCell)-1),_xlpm.TextCell),_xlpm.TextCell),_xlpm.TextCell),""))</f>
        <v>BRIDGE 005</v>
      </c>
      <c r="X3106" s="60" t="str">
        <f>IF(A3106&lt;&gt;"",IFERROR(IF(FIND(" ",G3106)&gt;=1,MID(G3106,FIND(" ",G3106)+1,LEN(G3106)),""),""),"")</f>
        <v>005</v>
      </c>
      <c r="AC3106" s="51">
        <f>IFERROR(VALUE(MID($C3106,1,2)),0)</f>
        <v>80</v>
      </c>
      <c r="AD3106" s="44">
        <f>IFERROR(VALUE(MID($C3106,4,3)),0)</f>
        <v>580</v>
      </c>
      <c r="AE3106" s="51">
        <f>VALUE(RIGHT("00"&amp;AC3106,2)&amp;RIGHT("000"&amp;AD3106,3))</f>
        <v>80580</v>
      </c>
    </row>
    <row r="3107" spans="1:31">
      <c r="A3107" s="60" t="str">
        <f>IF(G3107&amp;Q3107&lt;&gt;"",W3107&amp;Q3107,"")</f>
        <v>BRIDGE 007black</v>
      </c>
      <c r="B3107" s="60" t="str">
        <f>IF(C3107&lt;&gt;"",LEFT(C3107,9),"")</f>
        <v>80-581-09</v>
      </c>
      <c r="C3107" s="73" t="s">
        <v>1978</v>
      </c>
      <c r="D3107" s="73" t="s">
        <v>1979</v>
      </c>
      <c r="E3107" s="73" t="s">
        <v>931</v>
      </c>
      <c r="F3107" s="74">
        <v>0</v>
      </c>
      <c r="G3107" s="73" t="s">
        <v>1980</v>
      </c>
      <c r="H3107" s="73" t="s">
        <v>53</v>
      </c>
      <c r="I3107" s="73" t="s">
        <v>1631</v>
      </c>
      <c r="J3107" s="73" t="s">
        <v>332</v>
      </c>
      <c r="K3107" s="73" t="s">
        <v>382</v>
      </c>
      <c r="L3107" s="73" t="s">
        <v>383</v>
      </c>
      <c r="M3107" s="73" t="s">
        <v>389</v>
      </c>
      <c r="O3107" s="73" t="s">
        <v>386</v>
      </c>
      <c r="P3107" s="73" t="s">
        <v>907</v>
      </c>
      <c r="Q3107" s="73" t="s">
        <v>928</v>
      </c>
      <c r="R3107" s="73" t="s">
        <v>53</v>
      </c>
      <c r="V3107" s="60" t="str">
        <f>W3107&amp;H3107</f>
        <v>BRIDGE 007черный</v>
      </c>
      <c r="W3107" s="60" t="str">
        <f>_xlfn.LET(_xlpm.TextCell,TEXT(G3107,"###"),IF(_xlpm.TextCell&lt;&gt;"",IF(StyleSpaceSplit,IFERROR(IF(FIND(" ",_xlpm.TextCell)&gt;=1,MID(_xlpm.TextCell,1,FIND(" ",_xlpm.TextCell)-1),_xlpm.TextCell),_xlpm.TextCell),_xlpm.TextCell),""))</f>
        <v>BRIDGE 007</v>
      </c>
      <c r="X3107" s="60" t="str">
        <f>IF(A3107&lt;&gt;"",IFERROR(IF(FIND(" ",G3107)&gt;=1,MID(G3107,FIND(" ",G3107)+1,LEN(G3107)),""),""),"")</f>
        <v>007</v>
      </c>
      <c r="AC3107" s="51">
        <f>IFERROR(VALUE(MID($C3107,1,2)),0)</f>
        <v>80</v>
      </c>
      <c r="AD3107" s="44">
        <f>IFERROR(VALUE(MID($C3107,4,3)),0)</f>
        <v>581</v>
      </c>
      <c r="AE3107" s="51">
        <f>VALUE(RIGHT("00"&amp;AC3107,2)&amp;RIGHT("000"&amp;AD3107,3))</f>
        <v>80581</v>
      </c>
    </row>
    <row r="3108" spans="1:31">
      <c r="A3108" s="60" t="str">
        <f>IF(G3108&amp;Q3108&lt;&gt;"",W3108&amp;Q3108,"")</f>
        <v>BRIDGE 014white</v>
      </c>
      <c r="B3108" s="60" t="str">
        <f>IF(C3108&lt;&gt;"",LEFT(C3108,9),"")</f>
        <v>80-967-17</v>
      </c>
      <c r="C3108" s="73" t="s">
        <v>5515</v>
      </c>
      <c r="D3108" s="73" t="s">
        <v>5516</v>
      </c>
      <c r="E3108" s="73" t="s">
        <v>931</v>
      </c>
      <c r="F3108" s="74">
        <v>0</v>
      </c>
      <c r="G3108" s="73" t="s">
        <v>5517</v>
      </c>
      <c r="H3108" s="73" t="s">
        <v>57</v>
      </c>
      <c r="I3108" s="73" t="s">
        <v>964</v>
      </c>
      <c r="J3108" s="73" t="s">
        <v>332</v>
      </c>
      <c r="K3108" s="73" t="s">
        <v>382</v>
      </c>
      <c r="L3108" s="73" t="s">
        <v>383</v>
      </c>
      <c r="M3108" s="73" t="s">
        <v>388</v>
      </c>
      <c r="O3108" s="73" t="s">
        <v>386</v>
      </c>
      <c r="P3108" s="73" t="s">
        <v>907</v>
      </c>
      <c r="Q3108" s="73" t="s">
        <v>908</v>
      </c>
      <c r="R3108" s="73" t="s">
        <v>57</v>
      </c>
      <c r="V3108" s="60" t="str">
        <f>W3108&amp;H3108</f>
        <v>BRIDGE 014белый</v>
      </c>
      <c r="W3108" s="60" t="str">
        <f>_xlfn.LET(_xlpm.TextCell,TEXT(G3108,"###"),IF(_xlpm.TextCell&lt;&gt;"",IF(StyleSpaceSplit,IFERROR(IF(FIND(" ",_xlpm.TextCell)&gt;=1,MID(_xlpm.TextCell,1,FIND(" ",_xlpm.TextCell)-1),_xlpm.TextCell),_xlpm.TextCell),_xlpm.TextCell),""))</f>
        <v>BRIDGE 014</v>
      </c>
      <c r="X3108" s="60" t="str">
        <f>IF(A3108&lt;&gt;"",IFERROR(IF(FIND(" ",G3108)&gt;=1,MID(G3108,FIND(" ",G3108)+1,LEN(G3108)),""),""),"")</f>
        <v>014</v>
      </c>
      <c r="AC3108" s="51">
        <f>IFERROR(VALUE(MID($C3108,1,2)),0)</f>
        <v>80</v>
      </c>
      <c r="AD3108" s="44">
        <f>IFERROR(VALUE(MID($C3108,4,3)),0)</f>
        <v>967</v>
      </c>
      <c r="AE3108" s="51">
        <f>VALUE(RIGHT("00"&amp;AC3108,2)&amp;RIGHT("000"&amp;AD3108,3))</f>
        <v>80967</v>
      </c>
    </row>
    <row r="3109" spans="1:31">
      <c r="A3109" s="60" t="str">
        <f>IF(G3109&amp;Q3109&lt;&gt;"",W3109&amp;Q3109,"")</f>
        <v>BRIDGE 016brown</v>
      </c>
      <c r="B3109" s="60" t="str">
        <f>IF(C3109&lt;&gt;"",LEFT(C3109,9),"")</f>
        <v>80-966-14</v>
      </c>
      <c r="C3109" s="73" t="s">
        <v>5512</v>
      </c>
      <c r="D3109" s="73" t="s">
        <v>5513</v>
      </c>
      <c r="E3109" s="73" t="s">
        <v>931</v>
      </c>
      <c r="F3109" s="74">
        <v>0</v>
      </c>
      <c r="G3109" s="73" t="s">
        <v>5514</v>
      </c>
      <c r="H3109" s="73" t="s">
        <v>86</v>
      </c>
      <c r="I3109" s="73" t="s">
        <v>2682</v>
      </c>
      <c r="J3109" s="73" t="s">
        <v>332</v>
      </c>
      <c r="K3109" s="73" t="s">
        <v>382</v>
      </c>
      <c r="L3109" s="73" t="s">
        <v>383</v>
      </c>
      <c r="M3109" s="73" t="s">
        <v>388</v>
      </c>
      <c r="O3109" s="73" t="s">
        <v>386</v>
      </c>
      <c r="P3109" s="73" t="s">
        <v>907</v>
      </c>
      <c r="Q3109" s="73" t="s">
        <v>1033</v>
      </c>
      <c r="R3109" s="73" t="s">
        <v>86</v>
      </c>
      <c r="V3109" s="60" t="str">
        <f>W3109&amp;H3109</f>
        <v>BRIDGE 016коричневый</v>
      </c>
      <c r="W3109" s="60" t="str">
        <f>_xlfn.LET(_xlpm.TextCell,TEXT(G3109,"###"),IF(_xlpm.TextCell&lt;&gt;"",IF(StyleSpaceSplit,IFERROR(IF(FIND(" ",_xlpm.TextCell)&gt;=1,MID(_xlpm.TextCell,1,FIND(" ",_xlpm.TextCell)-1),_xlpm.TextCell),_xlpm.TextCell),_xlpm.TextCell),""))</f>
        <v>BRIDGE 016</v>
      </c>
      <c r="X3109" s="60" t="str">
        <f>IF(A3109&lt;&gt;"",IFERROR(IF(FIND(" ",G3109)&gt;=1,MID(G3109,FIND(" ",G3109)+1,LEN(G3109)),""),""),"")</f>
        <v>016</v>
      </c>
      <c r="AC3109" s="51">
        <f>IFERROR(VALUE(MID($C3109,1,2)),0)</f>
        <v>80</v>
      </c>
      <c r="AD3109" s="44">
        <f>IFERROR(VALUE(MID($C3109,4,3)),0)</f>
        <v>966</v>
      </c>
      <c r="AE3109" s="51">
        <f>VALUE(RIGHT("00"&amp;AC3109,2)&amp;RIGHT("000"&amp;AD3109,3))</f>
        <v>80966</v>
      </c>
    </row>
    <row r="3110" spans="1:31">
      <c r="A3110" s="60" t="str">
        <f>IF(G3110&amp;Q3110&lt;&gt;"",W3110&amp;Q3110,"")</f>
        <v>BRIDGE 018grey</v>
      </c>
      <c r="B3110" s="60" t="str">
        <f>IF(C3110&lt;&gt;"",LEFT(C3110,9),"")</f>
        <v>80-969-08</v>
      </c>
      <c r="C3110" s="73" t="s">
        <v>5521</v>
      </c>
      <c r="D3110" s="73" t="s">
        <v>5522</v>
      </c>
      <c r="E3110" s="73" t="s">
        <v>931</v>
      </c>
      <c r="F3110" s="74">
        <v>0</v>
      </c>
      <c r="G3110" s="73" t="s">
        <v>5523</v>
      </c>
      <c r="H3110" s="73" t="s">
        <v>83</v>
      </c>
      <c r="I3110" s="73" t="s">
        <v>2682</v>
      </c>
      <c r="J3110" s="73" t="s">
        <v>332</v>
      </c>
      <c r="K3110" s="73" t="s">
        <v>382</v>
      </c>
      <c r="L3110" s="73" t="s">
        <v>383</v>
      </c>
      <c r="M3110" s="73" t="s">
        <v>388</v>
      </c>
      <c r="O3110" s="73" t="s">
        <v>386</v>
      </c>
      <c r="P3110" s="73" t="s">
        <v>907</v>
      </c>
      <c r="Q3110" s="73" t="s">
        <v>917</v>
      </c>
      <c r="R3110" s="73" t="s">
        <v>83</v>
      </c>
      <c r="V3110" s="60" t="str">
        <f>W3110&amp;H3110</f>
        <v>BRIDGE 018серый</v>
      </c>
      <c r="W3110" s="60" t="str">
        <f>_xlfn.LET(_xlpm.TextCell,TEXT(G3110,"###"),IF(_xlpm.TextCell&lt;&gt;"",IF(StyleSpaceSplit,IFERROR(IF(FIND(" ",_xlpm.TextCell)&gt;=1,MID(_xlpm.TextCell,1,FIND(" ",_xlpm.TextCell)-1),_xlpm.TextCell),_xlpm.TextCell),_xlpm.TextCell),""))</f>
        <v>BRIDGE 018</v>
      </c>
      <c r="X3110" s="60" t="str">
        <f>IF(A3110&lt;&gt;"",IFERROR(IF(FIND(" ",G3110)&gt;=1,MID(G3110,FIND(" ",G3110)+1,LEN(G3110)),""),""),"")</f>
        <v>018</v>
      </c>
      <c r="AC3110" s="51">
        <f>IFERROR(VALUE(MID($C3110,1,2)),0)</f>
        <v>80</v>
      </c>
      <c r="AD3110" s="44">
        <f>IFERROR(VALUE(MID($C3110,4,3)),0)</f>
        <v>969</v>
      </c>
      <c r="AE3110" s="51">
        <f>VALUE(RIGHT("00"&amp;AC3110,2)&amp;RIGHT("000"&amp;AD3110,3))</f>
        <v>80969</v>
      </c>
    </row>
    <row r="3111" spans="1:31">
      <c r="A3111" s="60" t="str">
        <f>IF(G3111&amp;Q3111&lt;&gt;"",W3111&amp;Q3111,"")</f>
        <v>BRIDGE 019orange</v>
      </c>
      <c r="B3111" s="60" t="str">
        <f>IF(C3111&lt;&gt;"",LEFT(C3111,9),"")</f>
        <v>80-968-17</v>
      </c>
      <c r="C3111" s="73" t="s">
        <v>5518</v>
      </c>
      <c r="D3111" s="73" t="s">
        <v>5519</v>
      </c>
      <c r="E3111" s="73" t="s">
        <v>931</v>
      </c>
      <c r="F3111" s="74">
        <v>0</v>
      </c>
      <c r="G3111" s="73" t="s">
        <v>5520</v>
      </c>
      <c r="H3111" s="73" t="s">
        <v>768</v>
      </c>
      <c r="I3111" s="73" t="s">
        <v>964</v>
      </c>
      <c r="J3111" s="73" t="s">
        <v>332</v>
      </c>
      <c r="K3111" s="73" t="s">
        <v>382</v>
      </c>
      <c r="L3111" s="73" t="s">
        <v>383</v>
      </c>
      <c r="M3111" s="73" t="s">
        <v>388</v>
      </c>
      <c r="O3111" s="73" t="s">
        <v>386</v>
      </c>
      <c r="P3111" s="73" t="s">
        <v>907</v>
      </c>
      <c r="Q3111" s="73" t="s">
        <v>1300</v>
      </c>
      <c r="R3111" s="73" t="s">
        <v>199</v>
      </c>
      <c r="V3111" s="60" t="str">
        <f>W3111&amp;H3111</f>
        <v>BRIDGE 019оранжевый / белый</v>
      </c>
      <c r="W3111" s="60" t="str">
        <f>_xlfn.LET(_xlpm.TextCell,TEXT(G3111,"###"),IF(_xlpm.TextCell&lt;&gt;"",IF(StyleSpaceSplit,IFERROR(IF(FIND(" ",_xlpm.TextCell)&gt;=1,MID(_xlpm.TextCell,1,FIND(" ",_xlpm.TextCell)-1),_xlpm.TextCell),_xlpm.TextCell),_xlpm.TextCell),""))</f>
        <v>BRIDGE 019</v>
      </c>
      <c r="X3111" s="60" t="str">
        <f>IF(A3111&lt;&gt;"",IFERROR(IF(FIND(" ",G3111)&gt;=1,MID(G3111,FIND(" ",G3111)+1,LEN(G3111)),""),""),"")</f>
        <v>019</v>
      </c>
      <c r="AC3111" s="51">
        <f>IFERROR(VALUE(MID($C3111,1,2)),0)</f>
        <v>80</v>
      </c>
      <c r="AD3111" s="44">
        <f>IFERROR(VALUE(MID($C3111,4,3)),0)</f>
        <v>968</v>
      </c>
      <c r="AE3111" s="51">
        <f>VALUE(RIGHT("00"&amp;AC3111,2)&amp;RIGHT("000"&amp;AD3111,3))</f>
        <v>80968</v>
      </c>
    </row>
    <row r="3112" spans="1:31">
      <c r="A3112" s="60" t="str">
        <f>IF(G3112&amp;Q3112&lt;&gt;"",W3112&amp;Q3112,"")</f>
        <v>BRIDGE W17004blue</v>
      </c>
      <c r="B3112" s="60" t="str">
        <f>IF(C3112&lt;&gt;"",LEFT(C3112,9),"")</f>
        <v>80-351-16</v>
      </c>
      <c r="C3112" s="73" t="s">
        <v>1621</v>
      </c>
      <c r="D3112" s="73" t="s">
        <v>1622</v>
      </c>
      <c r="E3112" s="73" t="s">
        <v>931</v>
      </c>
      <c r="F3112" s="74">
        <v>0</v>
      </c>
      <c r="G3112" s="73" t="s">
        <v>1623</v>
      </c>
      <c r="H3112" s="73" t="s">
        <v>55</v>
      </c>
      <c r="I3112" s="73" t="s">
        <v>1624</v>
      </c>
      <c r="J3112" s="73" t="s">
        <v>332</v>
      </c>
      <c r="K3112" s="73" t="s">
        <v>382</v>
      </c>
      <c r="L3112" s="73" t="s">
        <v>383</v>
      </c>
      <c r="M3112" s="73" t="s">
        <v>389</v>
      </c>
      <c r="O3112" s="73" t="s">
        <v>386</v>
      </c>
      <c r="P3112" s="73" t="s">
        <v>907</v>
      </c>
      <c r="Q3112" s="73" t="s">
        <v>932</v>
      </c>
      <c r="R3112" s="73" t="s">
        <v>71</v>
      </c>
      <c r="V3112" s="60" t="str">
        <f>W3112&amp;H3112</f>
        <v>BRIDGE W17004темно-синий</v>
      </c>
      <c r="W3112" s="60" t="str">
        <f>_xlfn.LET(_xlpm.TextCell,TEXT(G3112,"###"),IF(_xlpm.TextCell&lt;&gt;"",IF(StyleSpaceSplit,IFERROR(IF(FIND(" ",_xlpm.TextCell)&gt;=1,MID(_xlpm.TextCell,1,FIND(" ",_xlpm.TextCell)-1),_xlpm.TextCell),_xlpm.TextCell),_xlpm.TextCell),""))</f>
        <v>BRIDGE W17004</v>
      </c>
      <c r="X3112" s="60" t="str">
        <f>IF(A3112&lt;&gt;"",IFERROR(IF(FIND(" ",G3112)&gt;=1,MID(G3112,FIND(" ",G3112)+1,LEN(G3112)),""),""),"")</f>
        <v>W17004</v>
      </c>
      <c r="AC3112" s="51">
        <f>IFERROR(VALUE(MID($C3112,1,2)),0)</f>
        <v>80</v>
      </c>
      <c r="AD3112" s="44">
        <f>IFERROR(VALUE(MID($C3112,4,3)),0)</f>
        <v>351</v>
      </c>
      <c r="AE3112" s="51">
        <f>VALUE(RIGHT("00"&amp;AC3112,2)&amp;RIGHT("000"&amp;AD3112,3))</f>
        <v>80351</v>
      </c>
    </row>
    <row r="3113" spans="1:31">
      <c r="A3113" s="60" t="str">
        <f>IF(G3113&amp;Q3113&lt;&gt;"",W3113&amp;Q3113,"")</f>
        <v>BRIDGE W17005black</v>
      </c>
      <c r="B3113" s="60" t="str">
        <f>IF(C3113&lt;&gt;"",LEFT(C3113,9),"")</f>
        <v>80-352-53</v>
      </c>
      <c r="C3113" s="73" t="s">
        <v>1625</v>
      </c>
      <c r="D3113" s="73" t="s">
        <v>1626</v>
      </c>
      <c r="E3113" s="73" t="s">
        <v>931</v>
      </c>
      <c r="F3113" s="74">
        <v>0</v>
      </c>
      <c r="G3113" s="73" t="s">
        <v>1627</v>
      </c>
      <c r="H3113" s="73" t="s">
        <v>101</v>
      </c>
      <c r="I3113" s="73" t="s">
        <v>964</v>
      </c>
      <c r="J3113" s="73" t="s">
        <v>332</v>
      </c>
      <c r="K3113" s="73" t="s">
        <v>382</v>
      </c>
      <c r="L3113" s="73" t="s">
        <v>383</v>
      </c>
      <c r="M3113" s="73" t="s">
        <v>388</v>
      </c>
      <c r="O3113" s="73" t="s">
        <v>386</v>
      </c>
      <c r="P3113" s="73" t="s">
        <v>907</v>
      </c>
      <c r="Q3113" s="73" t="s">
        <v>928</v>
      </c>
      <c r="R3113" s="73" t="s">
        <v>63</v>
      </c>
      <c r="V3113" s="60" t="str">
        <f>W3113&amp;H3113</f>
        <v>BRIDGE W17005бежевый / черный</v>
      </c>
      <c r="W3113" s="60" t="str">
        <f>_xlfn.LET(_xlpm.TextCell,TEXT(G3113,"###"),IF(_xlpm.TextCell&lt;&gt;"",IF(StyleSpaceSplit,IFERROR(IF(FIND(" ",_xlpm.TextCell)&gt;=1,MID(_xlpm.TextCell,1,FIND(" ",_xlpm.TextCell)-1),_xlpm.TextCell),_xlpm.TextCell),_xlpm.TextCell),""))</f>
        <v>BRIDGE W17005</v>
      </c>
      <c r="X3113" s="60" t="str">
        <f>IF(A3113&lt;&gt;"",IFERROR(IF(FIND(" ",G3113)&gt;=1,MID(G3113,FIND(" ",G3113)+1,LEN(G3113)),""),""),"")</f>
        <v>W17005</v>
      </c>
      <c r="AC3113" s="51">
        <f>IFERROR(VALUE(MID($C3113,1,2)),0)</f>
        <v>80</v>
      </c>
      <c r="AD3113" s="44">
        <f>IFERROR(VALUE(MID($C3113,4,3)),0)</f>
        <v>352</v>
      </c>
      <c r="AE3113" s="51">
        <f>VALUE(RIGHT("00"&amp;AC3113,2)&amp;RIGHT("000"&amp;AD3113,3))</f>
        <v>80352</v>
      </c>
    </row>
    <row r="3114" spans="1:31">
      <c r="A3114" s="60" t="str">
        <f>IF(G3114&amp;Q3114&lt;&gt;"",W3114&amp;Q3114,"")</f>
        <v>BRIDGE W17006beige</v>
      </c>
      <c r="B3114" s="60" t="str">
        <f>IF(C3114&lt;&gt;"",LEFT(C3114,9),"")</f>
        <v>80-505-54</v>
      </c>
      <c r="C3114" s="73" t="s">
        <v>3299</v>
      </c>
      <c r="D3114" s="73" t="s">
        <v>3300</v>
      </c>
      <c r="E3114" s="73" t="s">
        <v>931</v>
      </c>
      <c r="F3114" s="74">
        <v>0</v>
      </c>
      <c r="G3114" s="73" t="s">
        <v>3301</v>
      </c>
      <c r="H3114" s="73" t="s">
        <v>96</v>
      </c>
      <c r="I3114" s="73" t="s">
        <v>964</v>
      </c>
      <c r="J3114" s="73" t="s">
        <v>332</v>
      </c>
      <c r="K3114" s="73" t="s">
        <v>382</v>
      </c>
      <c r="L3114" s="73" t="s">
        <v>383</v>
      </c>
      <c r="M3114" s="73" t="s">
        <v>389</v>
      </c>
      <c r="O3114" s="73" t="s">
        <v>386</v>
      </c>
      <c r="P3114" s="73" t="s">
        <v>907</v>
      </c>
      <c r="Q3114" s="73" t="s">
        <v>937</v>
      </c>
      <c r="R3114" s="73" t="s">
        <v>63</v>
      </c>
      <c r="V3114" s="60" t="str">
        <f>W3114&amp;H3114</f>
        <v>BRIDGE W17006бежевый / серый</v>
      </c>
      <c r="W3114" s="60" t="str">
        <f>_xlfn.LET(_xlpm.TextCell,TEXT(G3114,"###"),IF(_xlpm.TextCell&lt;&gt;"",IF(StyleSpaceSplit,IFERROR(IF(FIND(" ",_xlpm.TextCell)&gt;=1,MID(_xlpm.TextCell,1,FIND(" ",_xlpm.TextCell)-1),_xlpm.TextCell),_xlpm.TextCell),_xlpm.TextCell),""))</f>
        <v>BRIDGE W17006</v>
      </c>
      <c r="X3114" s="60" t="str">
        <f>IF(A3114&lt;&gt;"",IFERROR(IF(FIND(" ",G3114)&gt;=1,MID(G3114,FIND(" ",G3114)+1,LEN(G3114)),""),""),"")</f>
        <v>W17006</v>
      </c>
      <c r="AC3114" s="51">
        <f>IFERROR(VALUE(MID($C3114,1,2)),0)</f>
        <v>80</v>
      </c>
      <c r="AD3114" s="44">
        <f>IFERROR(VALUE(MID($C3114,4,3)),0)</f>
        <v>505</v>
      </c>
      <c r="AE3114" s="51">
        <f>VALUE(RIGHT("00"&amp;AC3114,2)&amp;RIGHT("000"&amp;AD3114,3))</f>
        <v>80505</v>
      </c>
    </row>
    <row r="3115" spans="1:31">
      <c r="A3115" s="60" t="str">
        <f>IF(G3115&amp;Q3115&lt;&gt;"",W3115&amp;Q3115,"")</f>
        <v>BRIDGE W17006blue</v>
      </c>
      <c r="B3115" s="60" t="str">
        <f>IF(C3115&lt;&gt;"",LEFT(C3115,9),"")</f>
        <v>80-505-00</v>
      </c>
      <c r="C3115" s="73" t="s">
        <v>3302</v>
      </c>
      <c r="D3115" s="73" t="s">
        <v>3303</v>
      </c>
      <c r="E3115" s="73" t="s">
        <v>931</v>
      </c>
      <c r="F3115" s="74">
        <v>0</v>
      </c>
      <c r="G3115" s="73" t="s">
        <v>3301</v>
      </c>
      <c r="H3115" s="73" t="s">
        <v>256</v>
      </c>
      <c r="I3115" s="73" t="s">
        <v>1624</v>
      </c>
      <c r="J3115" s="73" t="s">
        <v>332</v>
      </c>
      <c r="K3115" s="73" t="s">
        <v>382</v>
      </c>
      <c r="L3115" s="73" t="s">
        <v>383</v>
      </c>
      <c r="M3115" s="73" t="s">
        <v>389</v>
      </c>
      <c r="O3115" s="73" t="s">
        <v>386</v>
      </c>
      <c r="P3115" s="73" t="s">
        <v>907</v>
      </c>
      <c r="Q3115" s="73" t="s">
        <v>932</v>
      </c>
      <c r="R3115" s="73" t="s">
        <v>71</v>
      </c>
      <c r="V3115" s="60" t="str">
        <f>W3115&amp;H3115</f>
        <v>BRIDGE W17006синий / серый</v>
      </c>
      <c r="W3115" s="60" t="str">
        <f>_xlfn.LET(_xlpm.TextCell,TEXT(G3115,"###"),IF(_xlpm.TextCell&lt;&gt;"",IF(StyleSpaceSplit,IFERROR(IF(FIND(" ",_xlpm.TextCell)&gt;=1,MID(_xlpm.TextCell,1,FIND(" ",_xlpm.TextCell)-1),_xlpm.TextCell),_xlpm.TextCell),_xlpm.TextCell),""))</f>
        <v>BRIDGE W17006</v>
      </c>
      <c r="X3115" s="60" t="str">
        <f>IF(A3115&lt;&gt;"",IFERROR(IF(FIND(" ",G3115)&gt;=1,MID(G3115,FIND(" ",G3115)+1,LEN(G3115)),""),""),"")</f>
        <v>W17006</v>
      </c>
      <c r="AC3115" s="51">
        <f>IFERROR(VALUE(MID($C3115,1,2)),0)</f>
        <v>80</v>
      </c>
      <c r="AD3115" s="44">
        <f>IFERROR(VALUE(MID($C3115,4,3)),0)</f>
        <v>505</v>
      </c>
      <c r="AE3115" s="51">
        <f>VALUE(RIGHT("00"&amp;AC3115,2)&amp;RIGHT("000"&amp;AD3115,3))</f>
        <v>80505</v>
      </c>
    </row>
    <row r="3116" spans="1:31">
      <c r="A3116" s="60" t="str">
        <f>IF(G3116&amp;Q3116&lt;&gt;"",W3116&amp;Q3116,"")</f>
        <v>CACHEMIREmulticolor</v>
      </c>
      <c r="B3116" s="60" t="str">
        <f>IF(C3116&lt;&gt;"",LEFT(C3116,9),"")</f>
        <v>80-909-11</v>
      </c>
      <c r="C3116" s="73" t="s">
        <v>5274</v>
      </c>
      <c r="D3116" s="73" t="s">
        <v>5275</v>
      </c>
      <c r="E3116" s="73" t="s">
        <v>931</v>
      </c>
      <c r="F3116" s="74">
        <v>0</v>
      </c>
      <c r="G3116" s="73" t="s">
        <v>5276</v>
      </c>
      <c r="H3116" s="73" t="s">
        <v>60</v>
      </c>
      <c r="I3116" s="73" t="s">
        <v>964</v>
      </c>
      <c r="J3116" s="73" t="s">
        <v>344</v>
      </c>
      <c r="K3116" s="73" t="s">
        <v>387</v>
      </c>
      <c r="L3116" s="73" t="s">
        <v>383</v>
      </c>
      <c r="M3116" s="73" t="s">
        <v>388</v>
      </c>
      <c r="O3116" s="73" t="s">
        <v>386</v>
      </c>
      <c r="P3116" s="73" t="s">
        <v>907</v>
      </c>
      <c r="Q3116" s="73" t="s">
        <v>1354</v>
      </c>
      <c r="R3116" s="73" t="s">
        <v>60</v>
      </c>
      <c r="V3116" s="60" t="str">
        <f>W3116&amp;H3116</f>
        <v>CACHEMIREзеленый</v>
      </c>
      <c r="W3116" s="60" t="str">
        <f>_xlfn.LET(_xlpm.TextCell,TEXT(G3116,"###"),IF(_xlpm.TextCell&lt;&gt;"",IF(StyleSpaceSplit,IFERROR(IF(FIND(" ",_xlpm.TextCell)&gt;=1,MID(_xlpm.TextCell,1,FIND(" ",_xlpm.TextCell)-1),_xlpm.TextCell),_xlpm.TextCell),_xlpm.TextCell),""))</f>
        <v>CACHEMIRE</v>
      </c>
      <c r="X3116" s="60" t="str">
        <f>IF(A3116&lt;&gt;"",IFERROR(IF(FIND(" ",G3116)&gt;=1,MID(G3116,FIND(" ",G3116)+1,LEN(G3116)),""),""),"")</f>
        <v/>
      </c>
      <c r="AC3116" s="51">
        <f>IFERROR(VALUE(MID($C3116,1,2)),0)</f>
        <v>80</v>
      </c>
      <c r="AD3116" s="44">
        <f>IFERROR(VALUE(MID($C3116,4,3)),0)</f>
        <v>909</v>
      </c>
      <c r="AE3116" s="51">
        <f>VALUE(RIGHT("00"&amp;AC3116,2)&amp;RIGHT("000"&amp;AD3116,3))</f>
        <v>80909</v>
      </c>
    </row>
    <row r="3117" spans="1:31">
      <c r="A3117" s="60" t="str">
        <f>IF(G3117&amp;Q3117&lt;&gt;"",W3117&amp;Q3117,"")</f>
        <v>CALEIDOSCOPEmulticolor</v>
      </c>
      <c r="B3117" s="60" t="str">
        <f>IF(C3117&lt;&gt;"",LEFT(C3117,9),"")</f>
        <v>80-910-28</v>
      </c>
      <c r="C3117" s="73" t="s">
        <v>5277</v>
      </c>
      <c r="D3117" s="73" t="s">
        <v>5278</v>
      </c>
      <c r="E3117" s="73" t="s">
        <v>931</v>
      </c>
      <c r="F3117" s="74">
        <v>0</v>
      </c>
      <c r="G3117" s="73" t="s">
        <v>5279</v>
      </c>
      <c r="H3117" s="73" t="s">
        <v>216</v>
      </c>
      <c r="I3117" s="73" t="s">
        <v>964</v>
      </c>
      <c r="J3117" s="73" t="s">
        <v>344</v>
      </c>
      <c r="K3117" s="73" t="s">
        <v>387</v>
      </c>
      <c r="L3117" s="73" t="s">
        <v>383</v>
      </c>
      <c r="M3117" s="73" t="s">
        <v>388</v>
      </c>
      <c r="O3117" s="73" t="s">
        <v>386</v>
      </c>
      <c r="P3117" s="73" t="s">
        <v>907</v>
      </c>
      <c r="Q3117" s="73" t="s">
        <v>1354</v>
      </c>
      <c r="R3117" s="73" t="s">
        <v>68</v>
      </c>
      <c r="V3117" s="60" t="str">
        <f>W3117&amp;H3117</f>
        <v>CALEIDOSCOPEрозовый / фиолетовый</v>
      </c>
      <c r="W3117" s="60" t="str">
        <f>_xlfn.LET(_xlpm.TextCell,TEXT(G3117,"###"),IF(_xlpm.TextCell&lt;&gt;"",IF(StyleSpaceSplit,IFERROR(IF(FIND(" ",_xlpm.TextCell)&gt;=1,MID(_xlpm.TextCell,1,FIND(" ",_xlpm.TextCell)-1),_xlpm.TextCell),_xlpm.TextCell),_xlpm.TextCell),""))</f>
        <v>CALEIDOSCOPE</v>
      </c>
      <c r="X3117" s="60" t="str">
        <f>IF(A3117&lt;&gt;"",IFERROR(IF(FIND(" ",G3117)&gt;=1,MID(G3117,FIND(" ",G3117)+1,LEN(G3117)),""),""),"")</f>
        <v/>
      </c>
      <c r="AC3117" s="51">
        <f>IFERROR(VALUE(MID($C3117,1,2)),0)</f>
        <v>80</v>
      </c>
      <c r="AD3117" s="44">
        <f>IFERROR(VALUE(MID($C3117,4,3)),0)</f>
        <v>910</v>
      </c>
      <c r="AE3117" s="51">
        <f>VALUE(RIGHT("00"&amp;AC3117,2)&amp;RIGHT("000"&amp;AD3117,3))</f>
        <v>80910</v>
      </c>
    </row>
    <row r="3118" spans="1:31">
      <c r="A3118" s="60" t="str">
        <f>IF(G3118&amp;Q3118&lt;&gt;"",W3118&amp;Q3118,"")</f>
        <v>CARROSSEmulticolor</v>
      </c>
      <c r="B3118" s="60" t="str">
        <f>IF(C3118&lt;&gt;"",LEFT(C3118,9),"")</f>
        <v>80-911-13</v>
      </c>
      <c r="C3118" s="73" t="s">
        <v>5280</v>
      </c>
      <c r="D3118" s="73" t="s">
        <v>5281</v>
      </c>
      <c r="E3118" s="73" t="s">
        <v>931</v>
      </c>
      <c r="F3118" s="74">
        <v>0</v>
      </c>
      <c r="G3118" s="73" t="s">
        <v>5282</v>
      </c>
      <c r="H3118" s="73" t="s">
        <v>769</v>
      </c>
      <c r="I3118" s="73" t="s">
        <v>964</v>
      </c>
      <c r="J3118" s="73" t="s">
        <v>344</v>
      </c>
      <c r="K3118" s="73" t="s">
        <v>387</v>
      </c>
      <c r="L3118" s="73" t="s">
        <v>383</v>
      </c>
      <c r="M3118" s="73" t="s">
        <v>388</v>
      </c>
      <c r="O3118" s="73" t="s">
        <v>386</v>
      </c>
      <c r="P3118" s="73" t="s">
        <v>907</v>
      </c>
      <c r="Q3118" s="73" t="s">
        <v>1354</v>
      </c>
      <c r="R3118" s="73" t="s">
        <v>199</v>
      </c>
      <c r="V3118" s="60" t="str">
        <f>W3118&amp;H3118</f>
        <v>CARROSSEрыжий / белый</v>
      </c>
      <c r="W3118" s="60" t="str">
        <f>_xlfn.LET(_xlpm.TextCell,TEXT(G3118,"###"),IF(_xlpm.TextCell&lt;&gt;"",IF(StyleSpaceSplit,IFERROR(IF(FIND(" ",_xlpm.TextCell)&gt;=1,MID(_xlpm.TextCell,1,FIND(" ",_xlpm.TextCell)-1),_xlpm.TextCell),_xlpm.TextCell),_xlpm.TextCell),""))</f>
        <v>CARROSSE</v>
      </c>
      <c r="X3118" s="60" t="str">
        <f>IF(A3118&lt;&gt;"",IFERROR(IF(FIND(" ",G3118)&gt;=1,MID(G3118,FIND(" ",G3118)+1,LEN(G3118)),""),""),"")</f>
        <v/>
      </c>
      <c r="AC3118" s="51">
        <f>IFERROR(VALUE(MID($C3118,1,2)),0)</f>
        <v>80</v>
      </c>
      <c r="AD3118" s="44">
        <f>IFERROR(VALUE(MID($C3118,4,3)),0)</f>
        <v>911</v>
      </c>
      <c r="AE3118" s="51">
        <f>VALUE(RIGHT("00"&amp;AC3118,2)&amp;RIGHT("000"&amp;AD3118,3))</f>
        <v>80911</v>
      </c>
    </row>
    <row r="3119" spans="1:31">
      <c r="A3119" s="60" t="str">
        <f>IF(G3119&amp;Q3119&lt;&gt;"",W3119&amp;Q3119,"")</f>
        <v>CAVALIEREmulticolor</v>
      </c>
      <c r="B3119" s="60" t="str">
        <f>IF(C3119&lt;&gt;"",LEFT(C3119,9),"")</f>
        <v>80-912-21</v>
      </c>
      <c r="C3119" s="73" t="s">
        <v>5283</v>
      </c>
      <c r="D3119" s="73" t="s">
        <v>5284</v>
      </c>
      <c r="E3119" s="73" t="s">
        <v>931</v>
      </c>
      <c r="F3119" s="74">
        <v>0</v>
      </c>
      <c r="G3119" s="73" t="s">
        <v>5285</v>
      </c>
      <c r="H3119" s="73" t="s">
        <v>252</v>
      </c>
      <c r="I3119" s="73" t="s">
        <v>964</v>
      </c>
      <c r="J3119" s="73" t="s">
        <v>512</v>
      </c>
      <c r="K3119" s="73" t="s">
        <v>387</v>
      </c>
      <c r="L3119" s="73" t="s">
        <v>383</v>
      </c>
      <c r="M3119" s="73" t="s">
        <v>388</v>
      </c>
      <c r="O3119" s="73" t="s">
        <v>386</v>
      </c>
      <c r="P3119" s="73" t="s">
        <v>907</v>
      </c>
      <c r="Q3119" s="73" t="s">
        <v>1354</v>
      </c>
      <c r="R3119" s="73" t="s">
        <v>71</v>
      </c>
      <c r="V3119" s="60" t="str">
        <f>W3119&amp;H3119</f>
        <v>CAVALIEREсиний / красный</v>
      </c>
      <c r="W3119" s="60" t="str">
        <f>_xlfn.LET(_xlpm.TextCell,TEXT(G3119,"###"),IF(_xlpm.TextCell&lt;&gt;"",IF(StyleSpaceSplit,IFERROR(IF(FIND(" ",_xlpm.TextCell)&gt;=1,MID(_xlpm.TextCell,1,FIND(" ",_xlpm.TextCell)-1),_xlpm.TextCell),_xlpm.TextCell),_xlpm.TextCell),""))</f>
        <v>CAVALIERE</v>
      </c>
      <c r="X3119" s="60" t="str">
        <f>IF(A3119&lt;&gt;"",IFERROR(IF(FIND(" ",G3119)&gt;=1,MID(G3119,FIND(" ",G3119)+1,LEN(G3119)),""),""),"")</f>
        <v/>
      </c>
      <c r="AC3119" s="51">
        <f>IFERROR(VALUE(MID($C3119,1,2)),0)</f>
        <v>80</v>
      </c>
      <c r="AD3119" s="44">
        <f>IFERROR(VALUE(MID($C3119,4,3)),0)</f>
        <v>912</v>
      </c>
      <c r="AE3119" s="51">
        <f>VALUE(RIGHT("00"&amp;AC3119,2)&amp;RIGHT("000"&amp;AD3119,3))</f>
        <v>80912</v>
      </c>
    </row>
    <row r="3120" spans="1:31">
      <c r="A3120" s="60" t="str">
        <f>IF(G3120&amp;Q3120&lt;&gt;"",W3120&amp;Q3120,"")</f>
        <v>COCOON 001putty</v>
      </c>
      <c r="B3120" s="60" t="str">
        <f>IF(C3120&lt;&gt;"",LEFT(C3120,9),"")</f>
        <v>80-582-02</v>
      </c>
      <c r="C3120" s="73" t="s">
        <v>5286</v>
      </c>
      <c r="D3120" s="73" t="s">
        <v>5287</v>
      </c>
      <c r="E3120" s="73" t="s">
        <v>931</v>
      </c>
      <c r="F3120" s="74">
        <v>0</v>
      </c>
      <c r="G3120" s="73" t="s">
        <v>1983</v>
      </c>
      <c r="H3120" s="73" t="s">
        <v>63</v>
      </c>
      <c r="I3120" s="73" t="s">
        <v>1631</v>
      </c>
      <c r="J3120" s="73" t="s">
        <v>332</v>
      </c>
      <c r="K3120" s="73" t="s">
        <v>382</v>
      </c>
      <c r="L3120" s="73" t="s">
        <v>383</v>
      </c>
      <c r="M3120" s="73" t="s">
        <v>389</v>
      </c>
      <c r="O3120" s="73" t="s">
        <v>386</v>
      </c>
      <c r="P3120" s="73" t="s">
        <v>907</v>
      </c>
      <c r="Q3120" s="73" t="s">
        <v>1539</v>
      </c>
      <c r="R3120" s="73" t="s">
        <v>63</v>
      </c>
      <c r="V3120" s="60" t="str">
        <f>W3120&amp;H3120</f>
        <v>COCOON 001бежевый</v>
      </c>
      <c r="W3120" s="60" t="str">
        <f>_xlfn.LET(_xlpm.TextCell,TEXT(G3120,"###"),IF(_xlpm.TextCell&lt;&gt;"",IF(StyleSpaceSplit,IFERROR(IF(FIND(" ",_xlpm.TextCell)&gt;=1,MID(_xlpm.TextCell,1,FIND(" ",_xlpm.TextCell)-1),_xlpm.TextCell),_xlpm.TextCell),_xlpm.TextCell),""))</f>
        <v>COCOON 001</v>
      </c>
      <c r="X3120" s="60" t="str">
        <f>IF(A3120&lt;&gt;"",IFERROR(IF(FIND(" ",G3120)&gt;=1,MID(G3120,FIND(" ",G3120)+1,LEN(G3120)),""),""),"")</f>
        <v>001</v>
      </c>
      <c r="AC3120" s="51">
        <f>IFERROR(VALUE(MID($C3120,1,2)),0)</f>
        <v>80</v>
      </c>
      <c r="AD3120" s="44">
        <f>IFERROR(VALUE(MID($C3120,4,3)),0)</f>
        <v>582</v>
      </c>
      <c r="AE3120" s="51">
        <f>VALUE(RIGHT("00"&amp;AC3120,2)&amp;RIGHT("000"&amp;AD3120,3))</f>
        <v>80582</v>
      </c>
    </row>
    <row r="3121" spans="1:31">
      <c r="A3121" s="60" t="str">
        <f>IF(G3121&amp;Q3121&lt;&gt;"",W3121&amp;Q3121,"")</f>
        <v>COCOON 001black</v>
      </c>
      <c r="B3121" s="60" t="str">
        <f>IF(C3121&lt;&gt;"",LEFT(C3121,9),"")</f>
        <v>80-582-09</v>
      </c>
      <c r="C3121" s="73" t="s">
        <v>1981</v>
      </c>
      <c r="D3121" s="73" t="s">
        <v>1982</v>
      </c>
      <c r="E3121" s="73" t="s">
        <v>931</v>
      </c>
      <c r="F3121" s="74">
        <v>0</v>
      </c>
      <c r="G3121" s="73" t="s">
        <v>1983</v>
      </c>
      <c r="H3121" s="73" t="s">
        <v>53</v>
      </c>
      <c r="I3121" s="73" t="s">
        <v>1498</v>
      </c>
      <c r="J3121" s="73" t="s">
        <v>332</v>
      </c>
      <c r="K3121" s="73" t="s">
        <v>382</v>
      </c>
      <c r="L3121" s="73" t="s">
        <v>383</v>
      </c>
      <c r="M3121" s="73" t="s">
        <v>389</v>
      </c>
      <c r="N3121" s="73" t="s">
        <v>44</v>
      </c>
      <c r="O3121" s="73" t="s">
        <v>386</v>
      </c>
      <c r="P3121" s="73" t="s">
        <v>907</v>
      </c>
      <c r="Q3121" s="73" t="s">
        <v>928</v>
      </c>
      <c r="R3121" s="73" t="s">
        <v>53</v>
      </c>
      <c r="V3121" s="60" t="str">
        <f>W3121&amp;H3121</f>
        <v>COCOON 001черный</v>
      </c>
      <c r="W3121" s="60" t="str">
        <f>_xlfn.LET(_xlpm.TextCell,TEXT(G3121,"###"),IF(_xlpm.TextCell&lt;&gt;"",IF(StyleSpaceSplit,IFERROR(IF(FIND(" ",_xlpm.TextCell)&gt;=1,MID(_xlpm.TextCell,1,FIND(" ",_xlpm.TextCell)-1),_xlpm.TextCell),_xlpm.TextCell),_xlpm.TextCell),""))</f>
        <v>COCOON 001</v>
      </c>
      <c r="X3121" s="60" t="str">
        <f>IF(A3121&lt;&gt;"",IFERROR(IF(FIND(" ",G3121)&gt;=1,MID(G3121,FIND(" ",G3121)+1,LEN(G3121)),""),""),"")</f>
        <v>001</v>
      </c>
      <c r="AC3121" s="51">
        <f>IFERROR(VALUE(MID($C3121,1,2)),0)</f>
        <v>80</v>
      </c>
      <c r="AD3121" s="44">
        <f>IFERROR(VALUE(MID($C3121,4,3)),0)</f>
        <v>582</v>
      </c>
      <c r="AE3121" s="51">
        <f>VALUE(RIGHT("00"&amp;AC3121,2)&amp;RIGHT("000"&amp;AD3121,3))</f>
        <v>80582</v>
      </c>
    </row>
    <row r="3122" spans="1:31">
      <c r="A3122" s="60" t="str">
        <f>IF(G3122&amp;Q3122&lt;&gt;"",W3122&amp;Q3122,"")</f>
        <v>COCOON 002taupe</v>
      </c>
      <c r="B3122" s="60" t="str">
        <f>IF(C3122&lt;&gt;"",LEFT(C3122,9),"")</f>
        <v>80-583-15</v>
      </c>
      <c r="C3122" s="73" t="s">
        <v>1984</v>
      </c>
      <c r="D3122" s="73" t="s">
        <v>1985</v>
      </c>
      <c r="E3122" s="73" t="s">
        <v>931</v>
      </c>
      <c r="F3122" s="74">
        <v>0</v>
      </c>
      <c r="G3122" s="73" t="s">
        <v>1986</v>
      </c>
      <c r="H3122" s="73" t="s">
        <v>226</v>
      </c>
      <c r="I3122" s="73" t="s">
        <v>1498</v>
      </c>
      <c r="J3122" s="73" t="s">
        <v>332</v>
      </c>
      <c r="K3122" s="73" t="s">
        <v>382</v>
      </c>
      <c r="L3122" s="73" t="s">
        <v>383</v>
      </c>
      <c r="M3122" s="73" t="s">
        <v>389</v>
      </c>
      <c r="N3122" s="73" t="s">
        <v>44</v>
      </c>
      <c r="O3122" s="73" t="s">
        <v>386</v>
      </c>
      <c r="P3122" s="73" t="s">
        <v>907</v>
      </c>
      <c r="Q3122" s="73" t="s">
        <v>1291</v>
      </c>
      <c r="R3122" s="73" t="s">
        <v>86</v>
      </c>
      <c r="V3122" s="60" t="str">
        <f>W3122&amp;H3122</f>
        <v>COCOON 002светло-коричневый</v>
      </c>
      <c r="W3122" s="60" t="str">
        <f>_xlfn.LET(_xlpm.TextCell,TEXT(G3122,"###"),IF(_xlpm.TextCell&lt;&gt;"",IF(StyleSpaceSplit,IFERROR(IF(FIND(" ",_xlpm.TextCell)&gt;=1,MID(_xlpm.TextCell,1,FIND(" ",_xlpm.TextCell)-1),_xlpm.TextCell),_xlpm.TextCell),_xlpm.TextCell),""))</f>
        <v>COCOON 002</v>
      </c>
      <c r="X3122" s="60" t="str">
        <f>IF(A3122&lt;&gt;"",IFERROR(IF(FIND(" ",G3122)&gt;=1,MID(G3122,FIND(" ",G3122)+1,LEN(G3122)),""),""),"")</f>
        <v>002</v>
      </c>
      <c r="AC3122" s="51">
        <f>IFERROR(VALUE(MID($C3122,1,2)),0)</f>
        <v>80</v>
      </c>
      <c r="AD3122" s="44">
        <f>IFERROR(VALUE(MID($C3122,4,3)),0)</f>
        <v>583</v>
      </c>
      <c r="AE3122" s="51">
        <f>VALUE(RIGHT("00"&amp;AC3122,2)&amp;RIGHT("000"&amp;AD3122,3))</f>
        <v>80583</v>
      </c>
    </row>
    <row r="3123" spans="1:31">
      <c r="A3123" s="60" t="str">
        <f>IF(G3123&amp;Q3123&lt;&gt;"",W3123&amp;Q3123,"")</f>
        <v>COCOON 006grey</v>
      </c>
      <c r="B3123" s="60" t="str">
        <f>IF(C3123&lt;&gt;"",LEFT(C3123,9),"")</f>
        <v>80-584-08</v>
      </c>
      <c r="C3123" s="73" t="s">
        <v>1987</v>
      </c>
      <c r="D3123" s="73" t="s">
        <v>1988</v>
      </c>
      <c r="E3123" s="73" t="s">
        <v>931</v>
      </c>
      <c r="F3123" s="74">
        <v>0</v>
      </c>
      <c r="G3123" s="73" t="s">
        <v>1989</v>
      </c>
      <c r="H3123" s="73" t="s">
        <v>83</v>
      </c>
      <c r="I3123" s="73" t="s">
        <v>964</v>
      </c>
      <c r="J3123" s="73" t="s">
        <v>332</v>
      </c>
      <c r="K3123" s="73" t="s">
        <v>382</v>
      </c>
      <c r="L3123" s="73" t="s">
        <v>383</v>
      </c>
      <c r="M3123" s="73" t="s">
        <v>389</v>
      </c>
      <c r="O3123" s="73" t="s">
        <v>386</v>
      </c>
      <c r="P3123" s="73" t="s">
        <v>907</v>
      </c>
      <c r="Q3123" s="73" t="s">
        <v>917</v>
      </c>
      <c r="R3123" s="73" t="s">
        <v>83</v>
      </c>
      <c r="V3123" s="60" t="str">
        <f>W3123&amp;H3123</f>
        <v>COCOON 006серый</v>
      </c>
      <c r="W3123" s="60" t="str">
        <f>_xlfn.LET(_xlpm.TextCell,TEXT(G3123,"###"),IF(_xlpm.TextCell&lt;&gt;"",IF(StyleSpaceSplit,IFERROR(IF(FIND(" ",_xlpm.TextCell)&gt;=1,MID(_xlpm.TextCell,1,FIND(" ",_xlpm.TextCell)-1),_xlpm.TextCell),_xlpm.TextCell),_xlpm.TextCell),""))</f>
        <v>COCOON 006</v>
      </c>
      <c r="X3123" s="60" t="str">
        <f>IF(A3123&lt;&gt;"",IFERROR(IF(FIND(" ",G3123)&gt;=1,MID(G3123,FIND(" ",G3123)+1,LEN(G3123)),""),""),"")</f>
        <v>006</v>
      </c>
      <c r="AC3123" s="51">
        <f>IFERROR(VALUE(MID($C3123,1,2)),0)</f>
        <v>80</v>
      </c>
      <c r="AD3123" s="44">
        <f>IFERROR(VALUE(MID($C3123,4,3)),0)</f>
        <v>584</v>
      </c>
      <c r="AE3123" s="51">
        <f>VALUE(RIGHT("00"&amp;AC3123,2)&amp;RIGHT("000"&amp;AD3123,3))</f>
        <v>80584</v>
      </c>
    </row>
    <row r="3124" spans="1:31">
      <c r="A3124" s="60" t="str">
        <f>IF(G3124&amp;Q3124&lt;&gt;"",W3124&amp;Q3124,"")</f>
        <v>COCOON W17001brown</v>
      </c>
      <c r="B3124" s="60" t="str">
        <f>IF(C3124&lt;&gt;"",LEFT(C3124,9),"")</f>
        <v>80-353-14</v>
      </c>
      <c r="C3124" s="73" t="s">
        <v>1628</v>
      </c>
      <c r="D3124" s="73" t="s">
        <v>1629</v>
      </c>
      <c r="E3124" s="73" t="s">
        <v>931</v>
      </c>
      <c r="F3124" s="74">
        <v>0</v>
      </c>
      <c r="G3124" s="73" t="s">
        <v>1630</v>
      </c>
      <c r="H3124" s="73" t="s">
        <v>86</v>
      </c>
      <c r="I3124" s="73" t="s">
        <v>1631</v>
      </c>
      <c r="J3124" s="73" t="s">
        <v>332</v>
      </c>
      <c r="K3124" s="73" t="s">
        <v>382</v>
      </c>
      <c r="L3124" s="73" t="s">
        <v>383</v>
      </c>
      <c r="M3124" s="73" t="s">
        <v>388</v>
      </c>
      <c r="O3124" s="73" t="s">
        <v>386</v>
      </c>
      <c r="P3124" s="73" t="s">
        <v>907</v>
      </c>
      <c r="Q3124" s="73" t="s">
        <v>1033</v>
      </c>
      <c r="R3124" s="73" t="s">
        <v>86</v>
      </c>
      <c r="V3124" s="60" t="str">
        <f>W3124&amp;H3124</f>
        <v>COCOON W17001коричневый</v>
      </c>
      <c r="W3124" s="60" t="str">
        <f>_xlfn.LET(_xlpm.TextCell,TEXT(G3124,"###"),IF(_xlpm.TextCell&lt;&gt;"",IF(StyleSpaceSplit,IFERROR(IF(FIND(" ",_xlpm.TextCell)&gt;=1,MID(_xlpm.TextCell,1,FIND(" ",_xlpm.TextCell)-1),_xlpm.TextCell),_xlpm.TextCell),_xlpm.TextCell),""))</f>
        <v>COCOON W17001</v>
      </c>
      <c r="X3124" s="60" t="str">
        <f>IF(A3124&lt;&gt;"",IFERROR(IF(FIND(" ",G3124)&gt;=1,MID(G3124,FIND(" ",G3124)+1,LEN(G3124)),""),""),"")</f>
        <v>W17001</v>
      </c>
      <c r="AC3124" s="51">
        <f>IFERROR(VALUE(MID($C3124,1,2)),0)</f>
        <v>80</v>
      </c>
      <c r="AD3124" s="44">
        <f>IFERROR(VALUE(MID($C3124,4,3)),0)</f>
        <v>353</v>
      </c>
      <c r="AE3124" s="51">
        <f>VALUE(RIGHT("00"&amp;AC3124,2)&amp;RIGHT("000"&amp;AD3124,3))</f>
        <v>80353</v>
      </c>
    </row>
    <row r="3125" spans="1:31">
      <c r="A3125" s="60" t="str">
        <f>IF(G3125&amp;Q3125&lt;&gt;"",W3125&amp;Q3125,"")</f>
        <v>COPALtaupe</v>
      </c>
      <c r="B3125" s="60" t="str">
        <f>IF(C3125&lt;&gt;"",LEFT(C3125,9),"")</f>
        <v>80-022-08</v>
      </c>
      <c r="C3125" s="73" t="s">
        <v>7718</v>
      </c>
      <c r="D3125" s="73" t="s">
        <v>7719</v>
      </c>
      <c r="E3125" s="73" t="s">
        <v>931</v>
      </c>
      <c r="F3125" s="74">
        <v>0</v>
      </c>
      <c r="G3125" s="73" t="s">
        <v>7720</v>
      </c>
      <c r="H3125" s="73" t="s">
        <v>83</v>
      </c>
      <c r="I3125" s="73" t="s">
        <v>7717</v>
      </c>
      <c r="J3125" s="73" t="s">
        <v>332</v>
      </c>
      <c r="K3125" s="73" t="s">
        <v>387</v>
      </c>
      <c r="L3125" s="73" t="s">
        <v>383</v>
      </c>
      <c r="M3125" s="73" t="s">
        <v>388</v>
      </c>
      <c r="N3125" s="73" t="s">
        <v>44</v>
      </c>
      <c r="O3125" s="73" t="s">
        <v>386</v>
      </c>
      <c r="P3125" s="73" t="s">
        <v>907</v>
      </c>
      <c r="Q3125" s="73" t="s">
        <v>1291</v>
      </c>
      <c r="R3125" s="73" t="s">
        <v>83</v>
      </c>
      <c r="V3125" s="60" t="str">
        <f>W3125&amp;H3125</f>
        <v>COPALсерый</v>
      </c>
      <c r="W3125" s="60" t="str">
        <f>_xlfn.LET(_xlpm.TextCell,TEXT(G3125,"###"),IF(_xlpm.TextCell&lt;&gt;"",IF(StyleSpaceSplit,IFERROR(IF(FIND(" ",_xlpm.TextCell)&gt;=1,MID(_xlpm.TextCell,1,FIND(" ",_xlpm.TextCell)-1),_xlpm.TextCell),_xlpm.TextCell),_xlpm.TextCell),""))</f>
        <v>COPAL</v>
      </c>
      <c r="X3125" s="60" t="str">
        <f>IF(A3125&lt;&gt;"",IFERROR(IF(FIND(" ",G3125)&gt;=1,MID(G3125,FIND(" ",G3125)+1,LEN(G3125)),""),""),"")</f>
        <v/>
      </c>
      <c r="AC3125" s="51">
        <f>IFERROR(VALUE(MID($C3125,1,2)),0)</f>
        <v>80</v>
      </c>
      <c r="AD3125" s="44">
        <f>IFERROR(VALUE(MID($C3125,4,3)),0)</f>
        <v>22</v>
      </c>
      <c r="AE3125" s="51">
        <f>VALUE(RIGHT("00"&amp;AC3125,2)&amp;RIGHT("000"&amp;AD3125,3))</f>
        <v>80022</v>
      </c>
    </row>
    <row r="3126" spans="1:31">
      <c r="A3126" s="60" t="str">
        <f>IF(G3126&amp;Q3126&lt;&gt;"",W3126&amp;Q3126,"")</f>
        <v>EDMOND 005navy</v>
      </c>
      <c r="B3126" s="60" t="str">
        <f>IF(C3126&lt;&gt;"",LEFT(C3126,9),"")</f>
        <v>80-506-16</v>
      </c>
      <c r="C3126" s="73" t="s">
        <v>3307</v>
      </c>
      <c r="D3126" s="73" t="s">
        <v>3308</v>
      </c>
      <c r="E3126" s="73" t="s">
        <v>931</v>
      </c>
      <c r="F3126" s="74">
        <v>0</v>
      </c>
      <c r="G3126" s="73" t="s">
        <v>3306</v>
      </c>
      <c r="H3126" s="73" t="s">
        <v>55</v>
      </c>
      <c r="I3126" s="73" t="s">
        <v>1265</v>
      </c>
      <c r="J3126" s="73" t="s">
        <v>332</v>
      </c>
      <c r="K3126" s="73" t="s">
        <v>382</v>
      </c>
      <c r="L3126" s="73" t="s">
        <v>383</v>
      </c>
      <c r="M3126" s="73" t="s">
        <v>389</v>
      </c>
      <c r="N3126" s="73" t="s">
        <v>44</v>
      </c>
      <c r="O3126" s="73" t="s">
        <v>385</v>
      </c>
      <c r="P3126" s="73" t="s">
        <v>907</v>
      </c>
      <c r="Q3126" s="73" t="s">
        <v>1003</v>
      </c>
      <c r="R3126" s="73" t="s">
        <v>71</v>
      </c>
      <c r="V3126" s="60" t="str">
        <f>W3126&amp;H3126</f>
        <v>EDMOND 005темно-синий</v>
      </c>
      <c r="W3126" s="60" t="str">
        <f>_xlfn.LET(_xlpm.TextCell,TEXT(G3126,"###"),IF(_xlpm.TextCell&lt;&gt;"",IF(StyleSpaceSplit,IFERROR(IF(FIND(" ",_xlpm.TextCell)&gt;=1,MID(_xlpm.TextCell,1,FIND(" ",_xlpm.TextCell)-1),_xlpm.TextCell),_xlpm.TextCell),_xlpm.TextCell),""))</f>
        <v>EDMOND 005</v>
      </c>
      <c r="X3126" s="60" t="str">
        <f>IF(A3126&lt;&gt;"",IFERROR(IF(FIND(" ",G3126)&gt;=1,MID(G3126,FIND(" ",G3126)+1,LEN(G3126)),""),""),"")</f>
        <v>005</v>
      </c>
      <c r="AC3126" s="51">
        <f>IFERROR(VALUE(MID($C3126,1,2)),0)</f>
        <v>80</v>
      </c>
      <c r="AD3126" s="44">
        <f>IFERROR(VALUE(MID($C3126,4,3)),0)</f>
        <v>506</v>
      </c>
      <c r="AE3126" s="51">
        <f>VALUE(RIGHT("00"&amp;AC3126,2)&amp;RIGHT("000"&amp;AD3126,3))</f>
        <v>80506</v>
      </c>
    </row>
    <row r="3127" spans="1:31">
      <c r="A3127" s="60" t="str">
        <f>IF(G3127&amp;Q3127&lt;&gt;"",W3127&amp;Q3127,"")</f>
        <v>EDMOND 005black</v>
      </c>
      <c r="B3127" s="60" t="str">
        <f>IF(C3127&lt;&gt;"",LEFT(C3127,9),"")</f>
        <v>80-506-09</v>
      </c>
      <c r="C3127" s="73" t="s">
        <v>3304</v>
      </c>
      <c r="D3127" s="73" t="s">
        <v>3305</v>
      </c>
      <c r="E3127" s="73" t="s">
        <v>931</v>
      </c>
      <c r="F3127" s="74">
        <v>0</v>
      </c>
      <c r="G3127" s="73" t="s">
        <v>3306</v>
      </c>
      <c r="H3127" s="73" t="s">
        <v>53</v>
      </c>
      <c r="I3127" s="73" t="s">
        <v>1265</v>
      </c>
      <c r="J3127" s="73" t="s">
        <v>332</v>
      </c>
      <c r="K3127" s="73" t="s">
        <v>382</v>
      </c>
      <c r="L3127" s="73" t="s">
        <v>383</v>
      </c>
      <c r="M3127" s="73" t="s">
        <v>389</v>
      </c>
      <c r="N3127" s="73" t="s">
        <v>44</v>
      </c>
      <c r="O3127" s="73" t="s">
        <v>385</v>
      </c>
      <c r="P3127" s="73" t="s">
        <v>907</v>
      </c>
      <c r="Q3127" s="73" t="s">
        <v>928</v>
      </c>
      <c r="R3127" s="73" t="s">
        <v>53</v>
      </c>
      <c r="V3127" s="60" t="str">
        <f>W3127&amp;H3127</f>
        <v>EDMOND 005черный</v>
      </c>
      <c r="W3127" s="60" t="str">
        <f>_xlfn.LET(_xlpm.TextCell,TEXT(G3127,"###"),IF(_xlpm.TextCell&lt;&gt;"",IF(StyleSpaceSplit,IFERROR(IF(FIND(" ",_xlpm.TextCell)&gt;=1,MID(_xlpm.TextCell,1,FIND(" ",_xlpm.TextCell)-1),_xlpm.TextCell),_xlpm.TextCell),_xlpm.TextCell),""))</f>
        <v>EDMOND 005</v>
      </c>
      <c r="X3127" s="60" t="str">
        <f>IF(A3127&lt;&gt;"",IFERROR(IF(FIND(" ",G3127)&gt;=1,MID(G3127,FIND(" ",G3127)+1,LEN(G3127)),""),""),"")</f>
        <v>005</v>
      </c>
      <c r="AC3127" s="51">
        <f>IFERROR(VALUE(MID($C3127,1,2)),0)</f>
        <v>80</v>
      </c>
      <c r="AD3127" s="44">
        <f>IFERROR(VALUE(MID($C3127,4,3)),0)</f>
        <v>506</v>
      </c>
      <c r="AE3127" s="51">
        <f>VALUE(RIGHT("00"&amp;AC3127,2)&amp;RIGHT("000"&amp;AD3127,3))</f>
        <v>80506</v>
      </c>
    </row>
    <row r="3128" spans="1:31">
      <c r="A3128" s="60" t="str">
        <f>IF(G3128&amp;Q3128&lt;&gt;"",W3128&amp;Q3128,"")</f>
        <v>EDMOND 028grey</v>
      </c>
      <c r="B3128" s="60" t="str">
        <f>IF(C3128&lt;&gt;"",LEFT(C3128,9),"")</f>
        <v>80-585-08</v>
      </c>
      <c r="C3128" s="73" t="s">
        <v>3801</v>
      </c>
      <c r="D3128" s="73" t="s">
        <v>3802</v>
      </c>
      <c r="E3128" s="73" t="s">
        <v>931</v>
      </c>
      <c r="F3128" s="74">
        <v>0</v>
      </c>
      <c r="G3128" s="73" t="s">
        <v>1992</v>
      </c>
      <c r="H3128" s="73" t="s">
        <v>83</v>
      </c>
      <c r="I3128" s="73" t="s">
        <v>1631</v>
      </c>
      <c r="J3128" s="73" t="s">
        <v>332</v>
      </c>
      <c r="K3128" s="73" t="s">
        <v>382</v>
      </c>
      <c r="L3128" s="73" t="s">
        <v>383</v>
      </c>
      <c r="M3128" s="73" t="s">
        <v>389</v>
      </c>
      <c r="N3128" s="73" t="s">
        <v>46</v>
      </c>
      <c r="O3128" s="73" t="s">
        <v>395</v>
      </c>
      <c r="P3128" s="73" t="s">
        <v>907</v>
      </c>
      <c r="Q3128" s="73" t="s">
        <v>917</v>
      </c>
      <c r="R3128" s="73" t="s">
        <v>83</v>
      </c>
      <c r="V3128" s="60" t="str">
        <f>W3128&amp;H3128</f>
        <v>EDMOND 028серый</v>
      </c>
      <c r="W3128" s="60" t="str">
        <f>_xlfn.LET(_xlpm.TextCell,TEXT(G3128,"###"),IF(_xlpm.TextCell&lt;&gt;"",IF(StyleSpaceSplit,IFERROR(IF(FIND(" ",_xlpm.TextCell)&gt;=1,MID(_xlpm.TextCell,1,FIND(" ",_xlpm.TextCell)-1),_xlpm.TextCell),_xlpm.TextCell),_xlpm.TextCell),""))</f>
        <v>EDMOND 028</v>
      </c>
      <c r="X3128" s="60" t="str">
        <f>IF(A3128&lt;&gt;"",IFERROR(IF(FIND(" ",G3128)&gt;=1,MID(G3128,FIND(" ",G3128)+1,LEN(G3128)),""),""),"")</f>
        <v>028</v>
      </c>
      <c r="AC3128" s="51">
        <f>IFERROR(VALUE(MID($C3128,1,2)),0)</f>
        <v>80</v>
      </c>
      <c r="AD3128" s="44">
        <f>IFERROR(VALUE(MID($C3128,4,3)),0)</f>
        <v>585</v>
      </c>
      <c r="AE3128" s="51">
        <f>VALUE(RIGHT("00"&amp;AC3128,2)&amp;RIGHT("000"&amp;AD3128,3))</f>
        <v>80585</v>
      </c>
    </row>
    <row r="3129" spans="1:31">
      <c r="A3129" s="60" t="str">
        <f>IF(G3129&amp;Q3129&lt;&gt;"",W3129&amp;Q3129,"")</f>
        <v>EDMOND 028black</v>
      </c>
      <c r="B3129" s="60" t="str">
        <f>IF(C3129&lt;&gt;"",LEFT(C3129,9),"")</f>
        <v>80-585-09</v>
      </c>
      <c r="C3129" s="73" t="s">
        <v>1990</v>
      </c>
      <c r="D3129" s="73" t="s">
        <v>1991</v>
      </c>
      <c r="E3129" s="73" t="s">
        <v>931</v>
      </c>
      <c r="F3129" s="74">
        <v>0</v>
      </c>
      <c r="G3129" s="73" t="s">
        <v>1992</v>
      </c>
      <c r="H3129" s="73" t="s">
        <v>53</v>
      </c>
      <c r="I3129" s="73" t="s">
        <v>1631</v>
      </c>
      <c r="J3129" s="73" t="s">
        <v>332</v>
      </c>
      <c r="K3129" s="73" t="s">
        <v>382</v>
      </c>
      <c r="L3129" s="73" t="s">
        <v>383</v>
      </c>
      <c r="M3129" s="73" t="s">
        <v>389</v>
      </c>
      <c r="N3129" s="73" t="s">
        <v>46</v>
      </c>
      <c r="O3129" s="73" t="s">
        <v>395</v>
      </c>
      <c r="P3129" s="73" t="s">
        <v>907</v>
      </c>
      <c r="Q3129" s="73" t="s">
        <v>928</v>
      </c>
      <c r="R3129" s="73" t="s">
        <v>53</v>
      </c>
      <c r="V3129" s="60" t="str">
        <f>W3129&amp;H3129</f>
        <v>EDMOND 028черный</v>
      </c>
      <c r="W3129" s="60" t="str">
        <f>_xlfn.LET(_xlpm.TextCell,TEXT(G3129,"###"),IF(_xlpm.TextCell&lt;&gt;"",IF(StyleSpaceSplit,IFERROR(IF(FIND(" ",_xlpm.TextCell)&gt;=1,MID(_xlpm.TextCell,1,FIND(" ",_xlpm.TextCell)-1),_xlpm.TextCell),_xlpm.TextCell),_xlpm.TextCell),""))</f>
        <v>EDMOND 028</v>
      </c>
      <c r="X3129" s="60" t="str">
        <f>IF(A3129&lt;&gt;"",IFERROR(IF(FIND(" ",G3129)&gt;=1,MID(G3129,FIND(" ",G3129)+1,LEN(G3129)),""),""),"")</f>
        <v>028</v>
      </c>
      <c r="AC3129" s="51">
        <f>IFERROR(VALUE(MID($C3129,1,2)),0)</f>
        <v>80</v>
      </c>
      <c r="AD3129" s="44">
        <f>IFERROR(VALUE(MID($C3129,4,3)),0)</f>
        <v>585</v>
      </c>
      <c r="AE3129" s="51">
        <f>VALUE(RIGHT("00"&amp;AC3129,2)&amp;RIGHT("000"&amp;AD3129,3))</f>
        <v>80585</v>
      </c>
    </row>
    <row r="3130" spans="1:31">
      <c r="A3130" s="60" t="str">
        <f>IF(G3130&amp;Q3130&lt;&gt;"",W3130&amp;Q3130,"")</f>
        <v>FREEZE 2301raspberry</v>
      </c>
      <c r="B3130" s="60" t="str">
        <f>IF(C3130&lt;&gt;"",LEFT(C3130,9),"")</f>
        <v>80-913-93</v>
      </c>
      <c r="C3130" s="73" t="s">
        <v>5288</v>
      </c>
      <c r="D3130" s="73" t="s">
        <v>5289</v>
      </c>
      <c r="E3130" s="73" t="s">
        <v>931</v>
      </c>
      <c r="F3130" s="74">
        <v>0</v>
      </c>
      <c r="G3130" s="73" t="s">
        <v>5290</v>
      </c>
      <c r="H3130" s="73" t="s">
        <v>192</v>
      </c>
      <c r="I3130" s="73" t="s">
        <v>964</v>
      </c>
      <c r="J3130" s="73" t="s">
        <v>344</v>
      </c>
      <c r="K3130" s="73" t="s">
        <v>382</v>
      </c>
      <c r="L3130" s="73" t="s">
        <v>383</v>
      </c>
      <c r="M3130" s="73" t="s">
        <v>389</v>
      </c>
      <c r="O3130" s="73" t="s">
        <v>386</v>
      </c>
      <c r="P3130" s="73" t="s">
        <v>907</v>
      </c>
      <c r="Q3130" s="73" t="s">
        <v>1514</v>
      </c>
      <c r="R3130" s="73" t="s">
        <v>78</v>
      </c>
      <c r="V3130" s="60" t="str">
        <f>W3130&amp;H3130</f>
        <v>FREEZE 2301малиновый</v>
      </c>
      <c r="W3130" s="60" t="str">
        <f>_xlfn.LET(_xlpm.TextCell,TEXT(G3130,"###"),IF(_xlpm.TextCell&lt;&gt;"",IF(StyleSpaceSplit,IFERROR(IF(FIND(" ",_xlpm.TextCell)&gt;=1,MID(_xlpm.TextCell,1,FIND(" ",_xlpm.TextCell)-1),_xlpm.TextCell),_xlpm.TextCell),_xlpm.TextCell),""))</f>
        <v>FREEZE 2301</v>
      </c>
      <c r="X3130" s="60" t="str">
        <f>IF(A3130&lt;&gt;"",IFERROR(IF(FIND(" ",G3130)&gt;=1,MID(G3130,FIND(" ",G3130)+1,LEN(G3130)),""),""),"")</f>
        <v>2301</v>
      </c>
      <c r="AC3130" s="51">
        <f>IFERROR(VALUE(MID($C3130,1,2)),0)</f>
        <v>80</v>
      </c>
      <c r="AD3130" s="44">
        <f>IFERROR(VALUE(MID($C3130,4,3)),0)</f>
        <v>913</v>
      </c>
      <c r="AE3130" s="51">
        <f>VALUE(RIGHT("00"&amp;AC3130,2)&amp;RIGHT("000"&amp;AD3130,3))</f>
        <v>80913</v>
      </c>
    </row>
    <row r="3131" spans="1:31">
      <c r="A3131" s="60" t="str">
        <f>IF(G3131&amp;Q3131&lt;&gt;"",W3131&amp;Q3131,"")</f>
        <v>FREEZE 4301offwhite</v>
      </c>
      <c r="B3131" s="60" t="str">
        <f>IF(C3131&lt;&gt;"",LEFT(C3131,9),"")</f>
        <v>80-507-17</v>
      </c>
      <c r="C3131" s="73" t="s">
        <v>6051</v>
      </c>
      <c r="D3131" s="73" t="s">
        <v>6052</v>
      </c>
      <c r="E3131" s="73" t="s">
        <v>931</v>
      </c>
      <c r="F3131" s="74">
        <v>0</v>
      </c>
      <c r="G3131" s="73" t="s">
        <v>3311</v>
      </c>
      <c r="H3131" s="73" t="s">
        <v>57</v>
      </c>
      <c r="I3131" s="73" t="s">
        <v>964</v>
      </c>
      <c r="J3131" s="73" t="s">
        <v>344</v>
      </c>
      <c r="K3131" s="73" t="s">
        <v>387</v>
      </c>
      <c r="L3131" s="73" t="s">
        <v>383</v>
      </c>
      <c r="M3131" s="73" t="s">
        <v>389</v>
      </c>
      <c r="O3131" s="73" t="s">
        <v>386</v>
      </c>
      <c r="P3131" s="73" t="s">
        <v>907</v>
      </c>
      <c r="Q3131" s="73" t="s">
        <v>1898</v>
      </c>
      <c r="R3131" s="73" t="s">
        <v>57</v>
      </c>
      <c r="V3131" s="60" t="str">
        <f>W3131&amp;H3131</f>
        <v>FREEZE 4301белый</v>
      </c>
      <c r="W3131" s="60" t="str">
        <f>_xlfn.LET(_xlpm.TextCell,TEXT(G3131,"###"),IF(_xlpm.TextCell&lt;&gt;"",IF(StyleSpaceSplit,IFERROR(IF(FIND(" ",_xlpm.TextCell)&gt;=1,MID(_xlpm.TextCell,1,FIND(" ",_xlpm.TextCell)-1),_xlpm.TextCell),_xlpm.TextCell),_xlpm.TextCell),""))</f>
        <v>FREEZE 4301</v>
      </c>
      <c r="X3131" s="60" t="str">
        <f>IF(A3131&lt;&gt;"",IFERROR(IF(FIND(" ",G3131)&gt;=1,MID(G3131,FIND(" ",G3131)+1,LEN(G3131)),""),""),"")</f>
        <v>4301</v>
      </c>
      <c r="AC3131" s="51">
        <f>IFERROR(VALUE(MID($C3131,1,2)),0)</f>
        <v>80</v>
      </c>
      <c r="AD3131" s="44">
        <f>IFERROR(VALUE(MID($C3131,4,3)),0)</f>
        <v>507</v>
      </c>
      <c r="AE3131" s="51">
        <f>VALUE(RIGHT("00"&amp;AC3131,2)&amp;RIGHT("000"&amp;AD3131,3))</f>
        <v>80507</v>
      </c>
    </row>
    <row r="3132" spans="1:31">
      <c r="A3132" s="60" t="str">
        <f>IF(G3132&amp;Q3132&lt;&gt;"",W3132&amp;Q3132,"")</f>
        <v>FREEZE 4301fuchsia</v>
      </c>
      <c r="B3132" s="60" t="str">
        <f>IF(C3132&lt;&gt;"",LEFT(C3132,9),"")</f>
        <v>80-507-34</v>
      </c>
      <c r="C3132" s="73" t="s">
        <v>6049</v>
      </c>
      <c r="D3132" s="73" t="s">
        <v>6050</v>
      </c>
      <c r="E3132" s="73" t="s">
        <v>931</v>
      </c>
      <c r="F3132" s="74">
        <v>0</v>
      </c>
      <c r="G3132" s="73" t="s">
        <v>3311</v>
      </c>
      <c r="H3132" s="73" t="s">
        <v>68</v>
      </c>
      <c r="I3132" s="73" t="s">
        <v>964</v>
      </c>
      <c r="J3132" s="73" t="s">
        <v>344</v>
      </c>
      <c r="K3132" s="73" t="s">
        <v>387</v>
      </c>
      <c r="L3132" s="73" t="s">
        <v>383</v>
      </c>
      <c r="M3132" s="73" t="s">
        <v>389</v>
      </c>
      <c r="O3132" s="73" t="s">
        <v>386</v>
      </c>
      <c r="P3132" s="73" t="s">
        <v>907</v>
      </c>
      <c r="Q3132" s="73" t="s">
        <v>3409</v>
      </c>
      <c r="R3132" s="73" t="s">
        <v>68</v>
      </c>
      <c r="V3132" s="60" t="str">
        <f>W3132&amp;H3132</f>
        <v>FREEZE 4301розовый</v>
      </c>
      <c r="W3132" s="60" t="str">
        <f>_xlfn.LET(_xlpm.TextCell,TEXT(G3132,"###"),IF(_xlpm.TextCell&lt;&gt;"",IF(StyleSpaceSplit,IFERROR(IF(FIND(" ",_xlpm.TextCell)&gt;=1,MID(_xlpm.TextCell,1,FIND(" ",_xlpm.TextCell)-1),_xlpm.TextCell),_xlpm.TextCell),_xlpm.TextCell),""))</f>
        <v>FREEZE 4301</v>
      </c>
      <c r="X3132" s="60" t="str">
        <f>IF(A3132&lt;&gt;"",IFERROR(IF(FIND(" ",G3132)&gt;=1,MID(G3132,FIND(" ",G3132)+1,LEN(G3132)),""),""),"")</f>
        <v>4301</v>
      </c>
      <c r="AC3132" s="51">
        <f>IFERROR(VALUE(MID($C3132,1,2)),0)</f>
        <v>80</v>
      </c>
      <c r="AD3132" s="44">
        <f>IFERROR(VALUE(MID($C3132,4,3)),0)</f>
        <v>507</v>
      </c>
      <c r="AE3132" s="51">
        <f>VALUE(RIGHT("00"&amp;AC3132,2)&amp;RIGHT("000"&amp;AD3132,3))</f>
        <v>80507</v>
      </c>
    </row>
    <row r="3133" spans="1:31">
      <c r="A3133" s="60" t="str">
        <f>IF(G3133&amp;Q3133&lt;&gt;"",W3133&amp;Q3133,"")</f>
        <v>FREEZE 4301navy</v>
      </c>
      <c r="B3133" s="60" t="str">
        <f>IF(C3133&lt;&gt;"",LEFT(C3133,9),"")</f>
        <v>80-507-16</v>
      </c>
      <c r="C3133" s="73" t="s">
        <v>3309</v>
      </c>
      <c r="D3133" s="73" t="s">
        <v>3310</v>
      </c>
      <c r="E3133" s="73" t="s">
        <v>931</v>
      </c>
      <c r="F3133" s="74">
        <v>0</v>
      </c>
      <c r="G3133" s="73" t="s">
        <v>3311</v>
      </c>
      <c r="H3133" s="73" t="s">
        <v>55</v>
      </c>
      <c r="I3133" s="73" t="s">
        <v>964</v>
      </c>
      <c r="J3133" s="73" t="s">
        <v>344</v>
      </c>
      <c r="K3133" s="73" t="s">
        <v>387</v>
      </c>
      <c r="L3133" s="73" t="s">
        <v>383</v>
      </c>
      <c r="M3133" s="73" t="s">
        <v>389</v>
      </c>
      <c r="O3133" s="73" t="s">
        <v>386</v>
      </c>
      <c r="P3133" s="73" t="s">
        <v>907</v>
      </c>
      <c r="Q3133" s="73" t="s">
        <v>1003</v>
      </c>
      <c r="R3133" s="73" t="s">
        <v>71</v>
      </c>
      <c r="V3133" s="60" t="str">
        <f>W3133&amp;H3133</f>
        <v>FREEZE 4301темно-синий</v>
      </c>
      <c r="W3133" s="60" t="str">
        <f>_xlfn.LET(_xlpm.TextCell,TEXT(G3133,"###"),IF(_xlpm.TextCell&lt;&gt;"",IF(StyleSpaceSplit,IFERROR(IF(FIND(" ",_xlpm.TextCell)&gt;=1,MID(_xlpm.TextCell,1,FIND(" ",_xlpm.TextCell)-1),_xlpm.TextCell),_xlpm.TextCell),_xlpm.TextCell),""))</f>
        <v>FREEZE 4301</v>
      </c>
      <c r="X3133" s="60" t="str">
        <f>IF(A3133&lt;&gt;"",IFERROR(IF(FIND(" ",G3133)&gt;=1,MID(G3133,FIND(" ",G3133)+1,LEN(G3133)),""),""),"")</f>
        <v>4301</v>
      </c>
      <c r="AC3133" s="51">
        <f>IFERROR(VALUE(MID($C3133,1,2)),0)</f>
        <v>80</v>
      </c>
      <c r="AD3133" s="44">
        <f>IFERROR(VALUE(MID($C3133,4,3)),0)</f>
        <v>507</v>
      </c>
      <c r="AE3133" s="51">
        <f>VALUE(RIGHT("00"&amp;AC3133,2)&amp;RIGHT("000"&amp;AD3133,3))</f>
        <v>80507</v>
      </c>
    </row>
    <row r="3134" spans="1:31">
      <c r="A3134" s="60" t="str">
        <f>IF(G3134&amp;Q3134&lt;&gt;"",W3134&amp;Q3134,"")</f>
        <v>FREEZE 4301black</v>
      </c>
      <c r="B3134" s="60" t="str">
        <f>IF(C3134&lt;&gt;"",LEFT(C3134,9),"")</f>
        <v>80-507-09</v>
      </c>
      <c r="C3134" s="73" t="s">
        <v>6047</v>
      </c>
      <c r="D3134" s="73" t="s">
        <v>6048</v>
      </c>
      <c r="E3134" s="73" t="s">
        <v>931</v>
      </c>
      <c r="F3134" s="74">
        <v>0</v>
      </c>
      <c r="G3134" s="73" t="s">
        <v>3311</v>
      </c>
      <c r="H3134" s="73" t="s">
        <v>53</v>
      </c>
      <c r="I3134" s="73" t="s">
        <v>964</v>
      </c>
      <c r="J3134" s="73" t="s">
        <v>344</v>
      </c>
      <c r="K3134" s="73" t="s">
        <v>387</v>
      </c>
      <c r="L3134" s="73" t="s">
        <v>383</v>
      </c>
      <c r="M3134" s="73" t="s">
        <v>389</v>
      </c>
      <c r="O3134" s="73" t="s">
        <v>386</v>
      </c>
      <c r="P3134" s="73" t="s">
        <v>907</v>
      </c>
      <c r="Q3134" s="73" t="s">
        <v>928</v>
      </c>
      <c r="R3134" s="73" t="s">
        <v>53</v>
      </c>
      <c r="V3134" s="60" t="str">
        <f>W3134&amp;H3134</f>
        <v>FREEZE 4301черный</v>
      </c>
      <c r="W3134" s="60" t="str">
        <f>_xlfn.LET(_xlpm.TextCell,TEXT(G3134,"###"),IF(_xlpm.TextCell&lt;&gt;"",IF(StyleSpaceSplit,IFERROR(IF(FIND(" ",_xlpm.TextCell)&gt;=1,MID(_xlpm.TextCell,1,FIND(" ",_xlpm.TextCell)-1),_xlpm.TextCell),_xlpm.TextCell),_xlpm.TextCell),""))</f>
        <v>FREEZE 4301</v>
      </c>
      <c r="X3134" s="60" t="str">
        <f>IF(A3134&lt;&gt;"",IFERROR(IF(FIND(" ",G3134)&gt;=1,MID(G3134,FIND(" ",G3134)+1,LEN(G3134)),""),""),"")</f>
        <v>4301</v>
      </c>
      <c r="AC3134" s="51">
        <f>IFERROR(VALUE(MID($C3134,1,2)),0)</f>
        <v>80</v>
      </c>
      <c r="AD3134" s="44">
        <f>IFERROR(VALUE(MID($C3134,4,3)),0)</f>
        <v>507</v>
      </c>
      <c r="AE3134" s="51">
        <f>VALUE(RIGHT("00"&amp;AC3134,2)&amp;RIGHT("000"&amp;AD3134,3))</f>
        <v>80507</v>
      </c>
    </row>
    <row r="3135" spans="1:31">
      <c r="A3135" s="60" t="str">
        <f>IF(G3135&amp;Q3135&lt;&gt;"",W3135&amp;Q3135,"")</f>
        <v>JUSTIN 8120putty</v>
      </c>
      <c r="B3135" s="60" t="str">
        <f>IF(C3135&lt;&gt;"",LEFT(C3135,9),"")</f>
        <v>80-508-02</v>
      </c>
      <c r="C3135" s="73" t="s">
        <v>3323</v>
      </c>
      <c r="D3135" s="73" t="s">
        <v>3324</v>
      </c>
      <c r="E3135" s="73" t="s">
        <v>931</v>
      </c>
      <c r="F3135" s="74">
        <v>0</v>
      </c>
      <c r="G3135" s="73" t="s">
        <v>3314</v>
      </c>
      <c r="H3135" s="73" t="s">
        <v>63</v>
      </c>
      <c r="I3135" s="73" t="s">
        <v>1498</v>
      </c>
      <c r="J3135" s="73" t="s">
        <v>344</v>
      </c>
      <c r="K3135" s="73" t="s">
        <v>387</v>
      </c>
      <c r="L3135" s="73" t="s">
        <v>383</v>
      </c>
      <c r="M3135" s="73" t="s">
        <v>389</v>
      </c>
      <c r="N3135" s="73" t="s">
        <v>44</v>
      </c>
      <c r="O3135" s="73" t="s">
        <v>386</v>
      </c>
      <c r="P3135" s="73" t="s">
        <v>907</v>
      </c>
      <c r="Q3135" s="73" t="s">
        <v>1539</v>
      </c>
      <c r="R3135" s="73" t="s">
        <v>63</v>
      </c>
      <c r="V3135" s="60" t="str">
        <f>W3135&amp;H3135</f>
        <v>JUSTIN 8120бежевый</v>
      </c>
      <c r="W3135" s="60" t="str">
        <f>_xlfn.LET(_xlpm.TextCell,TEXT(G3135,"###"),IF(_xlpm.TextCell&lt;&gt;"",IF(StyleSpaceSplit,IFERROR(IF(FIND(" ",_xlpm.TextCell)&gt;=1,MID(_xlpm.TextCell,1,FIND(" ",_xlpm.TextCell)-1),_xlpm.TextCell),_xlpm.TextCell),_xlpm.TextCell),""))</f>
        <v>JUSTIN 8120</v>
      </c>
      <c r="X3135" s="60" t="str">
        <f>IF(A3135&lt;&gt;"",IFERROR(IF(FIND(" ",G3135)&gt;=1,MID(G3135,FIND(" ",G3135)+1,LEN(G3135)),""),""),"")</f>
        <v>8120</v>
      </c>
      <c r="AC3135" s="51">
        <f>IFERROR(VALUE(MID($C3135,1,2)),0)</f>
        <v>80</v>
      </c>
      <c r="AD3135" s="44">
        <f>IFERROR(VALUE(MID($C3135,4,3)),0)</f>
        <v>508</v>
      </c>
      <c r="AE3135" s="51">
        <f>VALUE(RIGHT("00"&amp;AC3135,2)&amp;RIGHT("000"&amp;AD3135,3))</f>
        <v>80508</v>
      </c>
    </row>
    <row r="3136" spans="1:31">
      <c r="A3136" s="60" t="str">
        <f>IF(G3136&amp;Q3136&lt;&gt;"",W3136&amp;Q3136,"")</f>
        <v>JUSTIN 8120offwhite</v>
      </c>
      <c r="B3136" s="60" t="str">
        <f>IF(C3136&lt;&gt;"",LEFT(C3136,9),"")</f>
        <v>80-508-17</v>
      </c>
      <c r="C3136" s="73" t="s">
        <v>3319</v>
      </c>
      <c r="D3136" s="73" t="s">
        <v>3320</v>
      </c>
      <c r="E3136" s="73" t="s">
        <v>931</v>
      </c>
      <c r="F3136" s="74">
        <v>0</v>
      </c>
      <c r="G3136" s="73" t="s">
        <v>3314</v>
      </c>
      <c r="H3136" s="73" t="s">
        <v>57</v>
      </c>
      <c r="I3136" s="73" t="s">
        <v>1498</v>
      </c>
      <c r="J3136" s="73" t="s">
        <v>344</v>
      </c>
      <c r="K3136" s="73" t="s">
        <v>387</v>
      </c>
      <c r="L3136" s="73" t="s">
        <v>383</v>
      </c>
      <c r="M3136" s="73" t="s">
        <v>389</v>
      </c>
      <c r="N3136" s="73" t="s">
        <v>44</v>
      </c>
      <c r="O3136" s="73" t="s">
        <v>386</v>
      </c>
      <c r="P3136" s="73" t="s">
        <v>907</v>
      </c>
      <c r="Q3136" s="73" t="s">
        <v>1898</v>
      </c>
      <c r="R3136" s="73" t="s">
        <v>57</v>
      </c>
      <c r="V3136" s="60" t="str">
        <f>W3136&amp;H3136</f>
        <v>JUSTIN 8120белый</v>
      </c>
      <c r="W3136" s="60" t="str">
        <f>_xlfn.LET(_xlpm.TextCell,TEXT(G3136,"###"),IF(_xlpm.TextCell&lt;&gt;"",IF(StyleSpaceSplit,IFERROR(IF(FIND(" ",_xlpm.TextCell)&gt;=1,MID(_xlpm.TextCell,1,FIND(" ",_xlpm.TextCell)-1),_xlpm.TextCell),_xlpm.TextCell),_xlpm.TextCell),""))</f>
        <v>JUSTIN 8120</v>
      </c>
      <c r="X3136" s="60" t="str">
        <f>IF(A3136&lt;&gt;"",IFERROR(IF(FIND(" ",G3136)&gt;=1,MID(G3136,FIND(" ",G3136)+1,LEN(G3136)),""),""),"")</f>
        <v>8120</v>
      </c>
      <c r="AC3136" s="51">
        <f>IFERROR(VALUE(MID($C3136,1,2)),0)</f>
        <v>80</v>
      </c>
      <c r="AD3136" s="44">
        <f>IFERROR(VALUE(MID($C3136,4,3)),0)</f>
        <v>508</v>
      </c>
      <c r="AE3136" s="51">
        <f>VALUE(RIGHT("00"&amp;AC3136,2)&amp;RIGHT("000"&amp;AD3136,3))</f>
        <v>80508</v>
      </c>
    </row>
    <row r="3137" spans="1:31">
      <c r="A3137" s="60" t="str">
        <f>IF(G3137&amp;Q3137&lt;&gt;"",W3137&amp;Q3137,"")</f>
        <v>JUSTIN 8120raspberry</v>
      </c>
      <c r="B3137" s="60" t="str">
        <f>IF(C3137&lt;&gt;"",LEFT(C3137,9),"")</f>
        <v>80-508-86</v>
      </c>
      <c r="C3137" s="73" t="s">
        <v>3325</v>
      </c>
      <c r="D3137" s="73" t="s">
        <v>3326</v>
      </c>
      <c r="E3137" s="73" t="s">
        <v>931</v>
      </c>
      <c r="F3137" s="74">
        <v>0</v>
      </c>
      <c r="G3137" s="73" t="s">
        <v>3314</v>
      </c>
      <c r="H3137" s="73" t="s">
        <v>192</v>
      </c>
      <c r="I3137" s="73" t="s">
        <v>1498</v>
      </c>
      <c r="J3137" s="73" t="s">
        <v>344</v>
      </c>
      <c r="K3137" s="73" t="s">
        <v>387</v>
      </c>
      <c r="L3137" s="73" t="s">
        <v>383</v>
      </c>
      <c r="M3137" s="73" t="s">
        <v>389</v>
      </c>
      <c r="N3137" s="73" t="s">
        <v>44</v>
      </c>
      <c r="O3137" s="73" t="s">
        <v>386</v>
      </c>
      <c r="P3137" s="73" t="s">
        <v>907</v>
      </c>
      <c r="Q3137" s="73" t="s">
        <v>1514</v>
      </c>
      <c r="R3137" s="73" t="s">
        <v>78</v>
      </c>
      <c r="V3137" s="60" t="str">
        <f>W3137&amp;H3137</f>
        <v>JUSTIN 8120малиновый</v>
      </c>
      <c r="W3137" s="60" t="str">
        <f>_xlfn.LET(_xlpm.TextCell,TEXT(G3137,"###"),IF(_xlpm.TextCell&lt;&gt;"",IF(StyleSpaceSplit,IFERROR(IF(FIND(" ",_xlpm.TextCell)&gt;=1,MID(_xlpm.TextCell,1,FIND(" ",_xlpm.TextCell)-1),_xlpm.TextCell),_xlpm.TextCell),_xlpm.TextCell),""))</f>
        <v>JUSTIN 8120</v>
      </c>
      <c r="X3137" s="60" t="str">
        <f>IF(A3137&lt;&gt;"",IFERROR(IF(FIND(" ",G3137)&gt;=1,MID(G3137,FIND(" ",G3137)+1,LEN(G3137)),""),""),"")</f>
        <v>8120</v>
      </c>
      <c r="AC3137" s="51">
        <f>IFERROR(VALUE(MID($C3137,1,2)),0)</f>
        <v>80</v>
      </c>
      <c r="AD3137" s="44">
        <f>IFERROR(VALUE(MID($C3137,4,3)),0)</f>
        <v>508</v>
      </c>
      <c r="AE3137" s="51">
        <f>VALUE(RIGHT("00"&amp;AC3137,2)&amp;RIGHT("000"&amp;AD3137,3))</f>
        <v>80508</v>
      </c>
    </row>
    <row r="3138" spans="1:31">
      <c r="A3138" s="60" t="str">
        <f>IF(G3138&amp;Q3138&lt;&gt;"",W3138&amp;Q3138,"")</f>
        <v>JUSTIN 8120pink</v>
      </c>
      <c r="B3138" s="60" t="str">
        <f>IF(C3138&lt;&gt;"",LEFT(C3138,9),"")</f>
        <v>80-508-34</v>
      </c>
      <c r="C3138" s="73" t="s">
        <v>6053</v>
      </c>
      <c r="D3138" s="73" t="s">
        <v>6054</v>
      </c>
      <c r="E3138" s="73" t="s">
        <v>931</v>
      </c>
      <c r="F3138" s="74">
        <v>0</v>
      </c>
      <c r="G3138" s="73" t="s">
        <v>3314</v>
      </c>
      <c r="H3138" s="73" t="s">
        <v>68</v>
      </c>
      <c r="I3138" s="73" t="s">
        <v>1644</v>
      </c>
      <c r="J3138" s="73" t="s">
        <v>344</v>
      </c>
      <c r="K3138" s="73" t="s">
        <v>387</v>
      </c>
      <c r="L3138" s="73" t="s">
        <v>383</v>
      </c>
      <c r="M3138" s="73" t="s">
        <v>389</v>
      </c>
      <c r="N3138" s="73" t="s">
        <v>44</v>
      </c>
      <c r="O3138" s="73" t="s">
        <v>386</v>
      </c>
      <c r="P3138" s="73" t="s">
        <v>907</v>
      </c>
      <c r="Q3138" s="73" t="s">
        <v>1119</v>
      </c>
      <c r="R3138" s="73" t="s">
        <v>68</v>
      </c>
      <c r="V3138" s="60" t="str">
        <f>W3138&amp;H3138</f>
        <v>JUSTIN 8120розовый</v>
      </c>
      <c r="W3138" s="60" t="str">
        <f>_xlfn.LET(_xlpm.TextCell,TEXT(G3138,"###"),IF(_xlpm.TextCell&lt;&gt;"",IF(StyleSpaceSplit,IFERROR(IF(FIND(" ",_xlpm.TextCell)&gt;=1,MID(_xlpm.TextCell,1,FIND(" ",_xlpm.TextCell)-1),_xlpm.TextCell),_xlpm.TextCell),_xlpm.TextCell),""))</f>
        <v>JUSTIN 8120</v>
      </c>
      <c r="X3138" s="60" t="str">
        <f>IF(A3138&lt;&gt;"",IFERROR(IF(FIND(" ",G3138)&gt;=1,MID(G3138,FIND(" ",G3138)+1,LEN(G3138)),""),""),"")</f>
        <v>8120</v>
      </c>
      <c r="AC3138" s="51">
        <f>IFERROR(VALUE(MID($C3138,1,2)),0)</f>
        <v>80</v>
      </c>
      <c r="AD3138" s="44">
        <f>IFERROR(VALUE(MID($C3138,4,3)),0)</f>
        <v>508</v>
      </c>
      <c r="AE3138" s="51">
        <f>VALUE(RIGHT("00"&amp;AC3138,2)&amp;RIGHT("000"&amp;AD3138,3))</f>
        <v>80508</v>
      </c>
    </row>
    <row r="3139" spans="1:31">
      <c r="A3139" s="60" t="str">
        <f>IF(G3139&amp;Q3139&lt;&gt;"",W3139&amp;Q3139,"")</f>
        <v>JUSTIN 8120taupe</v>
      </c>
      <c r="B3139" s="60" t="str">
        <f>IF(C3139&lt;&gt;"",LEFT(C3139,9),"")</f>
        <v>80-508-15</v>
      </c>
      <c r="C3139" s="73" t="s">
        <v>3327</v>
      </c>
      <c r="D3139" s="73" t="s">
        <v>3328</v>
      </c>
      <c r="E3139" s="73" t="s">
        <v>931</v>
      </c>
      <c r="F3139" s="74">
        <v>0</v>
      </c>
      <c r="G3139" s="73" t="s">
        <v>3314</v>
      </c>
      <c r="H3139" s="73" t="s">
        <v>226</v>
      </c>
      <c r="I3139" s="73" t="s">
        <v>1498</v>
      </c>
      <c r="J3139" s="73" t="s">
        <v>344</v>
      </c>
      <c r="K3139" s="73" t="s">
        <v>387</v>
      </c>
      <c r="L3139" s="73" t="s">
        <v>383</v>
      </c>
      <c r="M3139" s="73" t="s">
        <v>389</v>
      </c>
      <c r="N3139" s="73" t="s">
        <v>44</v>
      </c>
      <c r="O3139" s="73" t="s">
        <v>386</v>
      </c>
      <c r="P3139" s="73" t="s">
        <v>907</v>
      </c>
      <c r="Q3139" s="73" t="s">
        <v>1291</v>
      </c>
      <c r="R3139" s="73" t="s">
        <v>86</v>
      </c>
      <c r="V3139" s="60" t="str">
        <f>W3139&amp;H3139</f>
        <v>JUSTIN 8120светло-коричневый</v>
      </c>
      <c r="W3139" s="60" t="str">
        <f>_xlfn.LET(_xlpm.TextCell,TEXT(G3139,"###"),IF(_xlpm.TextCell&lt;&gt;"",IF(StyleSpaceSplit,IFERROR(IF(FIND(" ",_xlpm.TextCell)&gt;=1,MID(_xlpm.TextCell,1,FIND(" ",_xlpm.TextCell)-1),_xlpm.TextCell),_xlpm.TextCell),_xlpm.TextCell),""))</f>
        <v>JUSTIN 8120</v>
      </c>
      <c r="X3139" s="60" t="str">
        <f>IF(A3139&lt;&gt;"",IFERROR(IF(FIND(" ",G3139)&gt;=1,MID(G3139,FIND(" ",G3139)+1,LEN(G3139)),""),""),"")</f>
        <v>8120</v>
      </c>
      <c r="AC3139" s="51">
        <f>IFERROR(VALUE(MID($C3139,1,2)),0)</f>
        <v>80</v>
      </c>
      <c r="AD3139" s="44">
        <f>IFERROR(VALUE(MID($C3139,4,3)),0)</f>
        <v>508</v>
      </c>
      <c r="AE3139" s="51">
        <f>VALUE(RIGHT("00"&amp;AC3139,2)&amp;RIGHT("000"&amp;AD3139,3))</f>
        <v>80508</v>
      </c>
    </row>
    <row r="3140" spans="1:31">
      <c r="A3140" s="60" t="str">
        <f>IF(G3140&amp;Q3140&lt;&gt;"",W3140&amp;Q3140,"")</f>
        <v>JUSTIN 8120pearl</v>
      </c>
      <c r="B3140" s="60" t="str">
        <f>IF(C3140&lt;&gt;"",LEFT(C3140,9),"")</f>
        <v>80-508-01</v>
      </c>
      <c r="C3140" s="73" t="s">
        <v>3321</v>
      </c>
      <c r="D3140" s="73" t="s">
        <v>3322</v>
      </c>
      <c r="E3140" s="73" t="s">
        <v>931</v>
      </c>
      <c r="F3140" s="74">
        <v>0</v>
      </c>
      <c r="G3140" s="73" t="s">
        <v>3314</v>
      </c>
      <c r="H3140" s="73" t="s">
        <v>231</v>
      </c>
      <c r="I3140" s="73" t="s">
        <v>1644</v>
      </c>
      <c r="J3140" s="73" t="s">
        <v>344</v>
      </c>
      <c r="K3140" s="73" t="s">
        <v>387</v>
      </c>
      <c r="L3140" s="73" t="s">
        <v>383</v>
      </c>
      <c r="M3140" s="73" t="s">
        <v>389</v>
      </c>
      <c r="N3140" s="73" t="s">
        <v>44</v>
      </c>
      <c r="O3140" s="73" t="s">
        <v>386</v>
      </c>
      <c r="P3140" s="73" t="s">
        <v>907</v>
      </c>
      <c r="Q3140" s="73" t="s">
        <v>2069</v>
      </c>
      <c r="R3140" s="73" t="s">
        <v>83</v>
      </c>
      <c r="V3140" s="60" t="str">
        <f>W3140&amp;H3140</f>
        <v>JUSTIN 8120светло-серый</v>
      </c>
      <c r="W3140" s="60" t="str">
        <f>_xlfn.LET(_xlpm.TextCell,TEXT(G3140,"###"),IF(_xlpm.TextCell&lt;&gt;"",IF(StyleSpaceSplit,IFERROR(IF(FIND(" ",_xlpm.TextCell)&gt;=1,MID(_xlpm.TextCell,1,FIND(" ",_xlpm.TextCell)-1),_xlpm.TextCell),_xlpm.TextCell),_xlpm.TextCell),""))</f>
        <v>JUSTIN 8120</v>
      </c>
      <c r="X3140" s="60" t="str">
        <f>IF(A3140&lt;&gt;"",IFERROR(IF(FIND(" ",G3140)&gt;=1,MID(G3140,FIND(" ",G3140)+1,LEN(G3140)),""),""),"")</f>
        <v>8120</v>
      </c>
      <c r="AC3140" s="51">
        <f>IFERROR(VALUE(MID($C3140,1,2)),0)</f>
        <v>80</v>
      </c>
      <c r="AD3140" s="44">
        <f>IFERROR(VALUE(MID($C3140,4,3)),0)</f>
        <v>508</v>
      </c>
      <c r="AE3140" s="51">
        <f>VALUE(RIGHT("00"&amp;AC3140,2)&amp;RIGHT("000"&amp;AD3140,3))</f>
        <v>80508</v>
      </c>
    </row>
    <row r="3141" spans="1:31">
      <c r="A3141" s="60" t="str">
        <f>IF(G3141&amp;Q3141&lt;&gt;"",W3141&amp;Q3141,"")</f>
        <v>JUSTIN 8120grey</v>
      </c>
      <c r="B3141" s="60" t="str">
        <f>IF(C3141&lt;&gt;"",LEFT(C3141,9),"")</f>
        <v>80-508-08</v>
      </c>
      <c r="C3141" s="73" t="s">
        <v>3315</v>
      </c>
      <c r="D3141" s="73" t="s">
        <v>3316</v>
      </c>
      <c r="E3141" s="73" t="s">
        <v>931</v>
      </c>
      <c r="F3141" s="74">
        <v>0</v>
      </c>
      <c r="G3141" s="73" t="s">
        <v>3314</v>
      </c>
      <c r="H3141" s="73" t="s">
        <v>83</v>
      </c>
      <c r="I3141" s="73" t="s">
        <v>1498</v>
      </c>
      <c r="J3141" s="73" t="s">
        <v>344</v>
      </c>
      <c r="K3141" s="73" t="s">
        <v>387</v>
      </c>
      <c r="L3141" s="73" t="s">
        <v>383</v>
      </c>
      <c r="M3141" s="73" t="s">
        <v>389</v>
      </c>
      <c r="N3141" s="73" t="s">
        <v>44</v>
      </c>
      <c r="O3141" s="73" t="s">
        <v>386</v>
      </c>
      <c r="P3141" s="73" t="s">
        <v>907</v>
      </c>
      <c r="Q3141" s="73" t="s">
        <v>917</v>
      </c>
      <c r="R3141" s="73" t="s">
        <v>83</v>
      </c>
      <c r="V3141" s="60" t="str">
        <f>W3141&amp;H3141</f>
        <v>JUSTIN 8120серый</v>
      </c>
      <c r="W3141" s="60" t="str">
        <f>_xlfn.LET(_xlpm.TextCell,TEXT(G3141,"###"),IF(_xlpm.TextCell&lt;&gt;"",IF(StyleSpaceSplit,IFERROR(IF(FIND(" ",_xlpm.TextCell)&gt;=1,MID(_xlpm.TextCell,1,FIND(" ",_xlpm.TextCell)-1),_xlpm.TextCell),_xlpm.TextCell),_xlpm.TextCell),""))</f>
        <v>JUSTIN 8120</v>
      </c>
      <c r="X3141" s="60" t="str">
        <f>IF(A3141&lt;&gt;"",IFERROR(IF(FIND(" ",G3141)&gt;=1,MID(G3141,FIND(" ",G3141)+1,LEN(G3141)),""),""),"")</f>
        <v>8120</v>
      </c>
      <c r="AC3141" s="51">
        <f>IFERROR(VALUE(MID($C3141,1,2)),0)</f>
        <v>80</v>
      </c>
      <c r="AD3141" s="44">
        <f>IFERROR(VALUE(MID($C3141,4,3)),0)</f>
        <v>508</v>
      </c>
      <c r="AE3141" s="51">
        <f>VALUE(RIGHT("00"&amp;AC3141,2)&amp;RIGHT("000"&amp;AD3141,3))</f>
        <v>80508</v>
      </c>
    </row>
    <row r="3142" spans="1:31">
      <c r="A3142" s="60" t="str">
        <f>IF(G3142&amp;Q3142&lt;&gt;"",W3142&amp;Q3142,"")</f>
        <v>JUSTIN 8120petrol</v>
      </c>
      <c r="B3142" s="60" t="str">
        <f>IF(C3142&lt;&gt;"",LEFT(C3142,9),"")</f>
        <v>80-508-06</v>
      </c>
      <c r="C3142" s="73" t="s">
        <v>3803</v>
      </c>
      <c r="D3142" s="73" t="s">
        <v>3804</v>
      </c>
      <c r="E3142" s="73" t="s">
        <v>931</v>
      </c>
      <c r="F3142" s="74">
        <v>0</v>
      </c>
      <c r="G3142" s="73" t="s">
        <v>3314</v>
      </c>
      <c r="H3142" s="73" t="s">
        <v>71</v>
      </c>
      <c r="I3142" s="73" t="s">
        <v>1498</v>
      </c>
      <c r="J3142" s="73" t="s">
        <v>344</v>
      </c>
      <c r="K3142" s="73" t="s">
        <v>387</v>
      </c>
      <c r="L3142" s="73" t="s">
        <v>383</v>
      </c>
      <c r="M3142" s="73" t="s">
        <v>389</v>
      </c>
      <c r="N3142" s="73" t="s">
        <v>44</v>
      </c>
      <c r="O3142" s="73" t="s">
        <v>386</v>
      </c>
      <c r="P3142" s="73" t="s">
        <v>907</v>
      </c>
      <c r="Q3142" s="73" t="s">
        <v>1499</v>
      </c>
      <c r="R3142" s="73" t="s">
        <v>71</v>
      </c>
      <c r="V3142" s="60" t="str">
        <f>W3142&amp;H3142</f>
        <v>JUSTIN 8120синий</v>
      </c>
      <c r="W3142" s="60" t="str">
        <f>_xlfn.LET(_xlpm.TextCell,TEXT(G3142,"###"),IF(_xlpm.TextCell&lt;&gt;"",IF(StyleSpaceSplit,IFERROR(IF(FIND(" ",_xlpm.TextCell)&gt;=1,MID(_xlpm.TextCell,1,FIND(" ",_xlpm.TextCell)-1),_xlpm.TextCell),_xlpm.TextCell),_xlpm.TextCell),""))</f>
        <v>JUSTIN 8120</v>
      </c>
      <c r="X3142" s="60" t="str">
        <f>IF(A3142&lt;&gt;"",IFERROR(IF(FIND(" ",G3142)&gt;=1,MID(G3142,FIND(" ",G3142)+1,LEN(G3142)),""),""),"")</f>
        <v>8120</v>
      </c>
      <c r="AC3142" s="51">
        <f>IFERROR(VALUE(MID($C3142,1,2)),0)</f>
        <v>80</v>
      </c>
      <c r="AD3142" s="44">
        <f>IFERROR(VALUE(MID($C3142,4,3)),0)</f>
        <v>508</v>
      </c>
      <c r="AE3142" s="51">
        <f>VALUE(RIGHT("00"&amp;AC3142,2)&amp;RIGHT("000"&amp;AD3142,3))</f>
        <v>80508</v>
      </c>
    </row>
    <row r="3143" spans="1:31">
      <c r="A3143" s="60" t="str">
        <f>IF(G3143&amp;Q3143&lt;&gt;"",W3143&amp;Q3143,"")</f>
        <v>JUSTIN 8120navy</v>
      </c>
      <c r="B3143" s="60" t="str">
        <f>IF(C3143&lt;&gt;"",LEFT(C3143,9),"")</f>
        <v>80-508-16</v>
      </c>
      <c r="C3143" s="73" t="s">
        <v>3317</v>
      </c>
      <c r="D3143" s="73" t="s">
        <v>3318</v>
      </c>
      <c r="E3143" s="73" t="s">
        <v>931</v>
      </c>
      <c r="F3143" s="74">
        <v>0</v>
      </c>
      <c r="G3143" s="73" t="s">
        <v>3314</v>
      </c>
      <c r="H3143" s="73" t="s">
        <v>55</v>
      </c>
      <c r="I3143" s="73" t="s">
        <v>1498</v>
      </c>
      <c r="J3143" s="73" t="s">
        <v>344</v>
      </c>
      <c r="K3143" s="73" t="s">
        <v>387</v>
      </c>
      <c r="L3143" s="73" t="s">
        <v>383</v>
      </c>
      <c r="M3143" s="73" t="s">
        <v>389</v>
      </c>
      <c r="N3143" s="73" t="s">
        <v>44</v>
      </c>
      <c r="O3143" s="73" t="s">
        <v>386</v>
      </c>
      <c r="P3143" s="73" t="s">
        <v>907</v>
      </c>
      <c r="Q3143" s="73" t="s">
        <v>1003</v>
      </c>
      <c r="R3143" s="73" t="s">
        <v>71</v>
      </c>
      <c r="V3143" s="60" t="str">
        <f>W3143&amp;H3143</f>
        <v>JUSTIN 8120темно-синий</v>
      </c>
      <c r="W3143" s="60" t="str">
        <f>_xlfn.LET(_xlpm.TextCell,TEXT(G3143,"###"),IF(_xlpm.TextCell&lt;&gt;"",IF(StyleSpaceSplit,IFERROR(IF(FIND(" ",_xlpm.TextCell)&gt;=1,MID(_xlpm.TextCell,1,FIND(" ",_xlpm.TextCell)-1),_xlpm.TextCell),_xlpm.TextCell),_xlpm.TextCell),""))</f>
        <v>JUSTIN 8120</v>
      </c>
      <c r="X3143" s="60" t="str">
        <f>IF(A3143&lt;&gt;"",IFERROR(IF(FIND(" ",G3143)&gt;=1,MID(G3143,FIND(" ",G3143)+1,LEN(G3143)),""),""),"")</f>
        <v>8120</v>
      </c>
      <c r="AC3143" s="51">
        <f>IFERROR(VALUE(MID($C3143,1,2)),0)</f>
        <v>80</v>
      </c>
      <c r="AD3143" s="44">
        <f>IFERROR(VALUE(MID($C3143,4,3)),0)</f>
        <v>508</v>
      </c>
      <c r="AE3143" s="51">
        <f>VALUE(RIGHT("00"&amp;AC3143,2)&amp;RIGHT("000"&amp;AD3143,3))</f>
        <v>80508</v>
      </c>
    </row>
    <row r="3144" spans="1:31">
      <c r="A3144" s="60" t="str">
        <f>IF(G3144&amp;Q3144&lt;&gt;"",W3144&amp;Q3144,"")</f>
        <v>JUSTIN 8120black</v>
      </c>
      <c r="B3144" s="60" t="str">
        <f>IF(C3144&lt;&gt;"",LEFT(C3144,9),"")</f>
        <v>80-508-09</v>
      </c>
      <c r="C3144" s="73" t="s">
        <v>3312</v>
      </c>
      <c r="D3144" s="73" t="s">
        <v>3313</v>
      </c>
      <c r="E3144" s="73" t="s">
        <v>931</v>
      </c>
      <c r="F3144" s="74">
        <v>0</v>
      </c>
      <c r="G3144" s="73" t="s">
        <v>3314</v>
      </c>
      <c r="H3144" s="73" t="s">
        <v>53</v>
      </c>
      <c r="I3144" s="73" t="s">
        <v>1498</v>
      </c>
      <c r="J3144" s="73" t="s">
        <v>344</v>
      </c>
      <c r="K3144" s="73" t="s">
        <v>387</v>
      </c>
      <c r="L3144" s="73" t="s">
        <v>383</v>
      </c>
      <c r="M3144" s="73" t="s">
        <v>389</v>
      </c>
      <c r="N3144" s="73" t="s">
        <v>44</v>
      </c>
      <c r="O3144" s="73" t="s">
        <v>386</v>
      </c>
      <c r="P3144" s="73" t="s">
        <v>907</v>
      </c>
      <c r="Q3144" s="73" t="s">
        <v>928</v>
      </c>
      <c r="R3144" s="73" t="s">
        <v>53</v>
      </c>
      <c r="V3144" s="60" t="str">
        <f>W3144&amp;H3144</f>
        <v>JUSTIN 8120черный</v>
      </c>
      <c r="W3144" s="60" t="str">
        <f>_xlfn.LET(_xlpm.TextCell,TEXT(G3144,"###"),IF(_xlpm.TextCell&lt;&gt;"",IF(StyleSpaceSplit,IFERROR(IF(FIND(" ",_xlpm.TextCell)&gt;=1,MID(_xlpm.TextCell,1,FIND(" ",_xlpm.TextCell)-1),_xlpm.TextCell),_xlpm.TextCell),_xlpm.TextCell),""))</f>
        <v>JUSTIN 8120</v>
      </c>
      <c r="X3144" s="60" t="str">
        <f>IF(A3144&lt;&gt;"",IFERROR(IF(FIND(" ",G3144)&gt;=1,MID(G3144,FIND(" ",G3144)+1,LEN(G3144)),""),""),"")</f>
        <v>8120</v>
      </c>
      <c r="AC3144" s="51">
        <f>IFERROR(VALUE(MID($C3144,1,2)),0)</f>
        <v>80</v>
      </c>
      <c r="AD3144" s="44">
        <f>IFERROR(VALUE(MID($C3144,4,3)),0)</f>
        <v>508</v>
      </c>
      <c r="AE3144" s="51">
        <f>VALUE(RIGHT("00"&amp;AC3144,2)&amp;RIGHT("000"&amp;AD3144,3))</f>
        <v>80508</v>
      </c>
    </row>
    <row r="3145" spans="1:31">
      <c r="A3145" s="60" t="str">
        <f>IF(G3145&amp;Q3145&lt;&gt;"",W3145&amp;Q3145,"")</f>
        <v>JUSTIN 8208putty</v>
      </c>
      <c r="B3145" s="60" t="str">
        <f>IF(C3145&lt;&gt;"",LEFT(C3145,9),"")</f>
        <v>80-509-02</v>
      </c>
      <c r="C3145" s="73" t="s">
        <v>3340</v>
      </c>
      <c r="D3145" s="73" t="s">
        <v>3341</v>
      </c>
      <c r="E3145" s="73" t="s">
        <v>931</v>
      </c>
      <c r="F3145" s="74">
        <v>0</v>
      </c>
      <c r="G3145" s="73" t="s">
        <v>3331</v>
      </c>
      <c r="H3145" s="73" t="s">
        <v>63</v>
      </c>
      <c r="I3145" s="73" t="s">
        <v>1498</v>
      </c>
      <c r="J3145" s="73" t="s">
        <v>332</v>
      </c>
      <c r="K3145" s="73" t="s">
        <v>387</v>
      </c>
      <c r="L3145" s="73" t="s">
        <v>383</v>
      </c>
      <c r="M3145" s="73" t="s">
        <v>389</v>
      </c>
      <c r="N3145" s="73" t="s">
        <v>44</v>
      </c>
      <c r="O3145" s="73" t="s">
        <v>386</v>
      </c>
      <c r="P3145" s="73" t="s">
        <v>907</v>
      </c>
      <c r="Q3145" s="73" t="s">
        <v>1539</v>
      </c>
      <c r="R3145" s="73" t="s">
        <v>63</v>
      </c>
      <c r="V3145" s="60" t="str">
        <f>W3145&amp;H3145</f>
        <v>JUSTIN 8208бежевый</v>
      </c>
      <c r="W3145" s="60" t="str">
        <f>_xlfn.LET(_xlpm.TextCell,TEXT(G3145,"###"),IF(_xlpm.TextCell&lt;&gt;"",IF(StyleSpaceSplit,IFERROR(IF(FIND(" ",_xlpm.TextCell)&gt;=1,MID(_xlpm.TextCell,1,FIND(" ",_xlpm.TextCell)-1),_xlpm.TextCell),_xlpm.TextCell),_xlpm.TextCell),""))</f>
        <v>JUSTIN 8208</v>
      </c>
      <c r="X3145" s="60" t="str">
        <f>IF(A3145&lt;&gt;"",IFERROR(IF(FIND(" ",G3145)&gt;=1,MID(G3145,FIND(" ",G3145)+1,LEN(G3145)),""),""),"")</f>
        <v>8208</v>
      </c>
      <c r="AC3145" s="51">
        <f>IFERROR(VALUE(MID($C3145,1,2)),0)</f>
        <v>80</v>
      </c>
      <c r="AD3145" s="44">
        <f>IFERROR(VALUE(MID($C3145,4,3)),0)</f>
        <v>509</v>
      </c>
      <c r="AE3145" s="51">
        <f>VALUE(RIGHT("00"&amp;AC3145,2)&amp;RIGHT("000"&amp;AD3145,3))</f>
        <v>80509</v>
      </c>
    </row>
    <row r="3146" spans="1:31">
      <c r="A3146" s="60" t="str">
        <f>IF(G3146&amp;Q3146&lt;&gt;"",W3146&amp;Q3146,"")</f>
        <v>JUSTIN 8208offwhite</v>
      </c>
      <c r="B3146" s="60" t="str">
        <f>IF(C3146&lt;&gt;"",LEFT(C3146,9),"")</f>
        <v>80-509-17</v>
      </c>
      <c r="C3146" s="73" t="s">
        <v>3336</v>
      </c>
      <c r="D3146" s="73" t="s">
        <v>3337</v>
      </c>
      <c r="E3146" s="73" t="s">
        <v>931</v>
      </c>
      <c r="F3146" s="74">
        <v>0</v>
      </c>
      <c r="G3146" s="73" t="s">
        <v>3331</v>
      </c>
      <c r="H3146" s="73" t="s">
        <v>57</v>
      </c>
      <c r="I3146" s="73" t="s">
        <v>1498</v>
      </c>
      <c r="J3146" s="73" t="s">
        <v>332</v>
      </c>
      <c r="K3146" s="73" t="s">
        <v>387</v>
      </c>
      <c r="L3146" s="73" t="s">
        <v>383</v>
      </c>
      <c r="M3146" s="73" t="s">
        <v>389</v>
      </c>
      <c r="N3146" s="73" t="s">
        <v>44</v>
      </c>
      <c r="O3146" s="73" t="s">
        <v>386</v>
      </c>
      <c r="P3146" s="73" t="s">
        <v>907</v>
      </c>
      <c r="Q3146" s="73" t="s">
        <v>1898</v>
      </c>
      <c r="R3146" s="73" t="s">
        <v>57</v>
      </c>
      <c r="V3146" s="60" t="str">
        <f>W3146&amp;H3146</f>
        <v>JUSTIN 8208белый</v>
      </c>
      <c r="W3146" s="60" t="str">
        <f>_xlfn.LET(_xlpm.TextCell,TEXT(G3146,"###"),IF(_xlpm.TextCell&lt;&gt;"",IF(StyleSpaceSplit,IFERROR(IF(FIND(" ",_xlpm.TextCell)&gt;=1,MID(_xlpm.TextCell,1,FIND(" ",_xlpm.TextCell)-1),_xlpm.TextCell),_xlpm.TextCell),_xlpm.TextCell),""))</f>
        <v>JUSTIN 8208</v>
      </c>
      <c r="X3146" s="60" t="str">
        <f>IF(A3146&lt;&gt;"",IFERROR(IF(FIND(" ",G3146)&gt;=1,MID(G3146,FIND(" ",G3146)+1,LEN(G3146)),""),""),"")</f>
        <v>8208</v>
      </c>
      <c r="AC3146" s="51">
        <f>IFERROR(VALUE(MID($C3146,1,2)),0)</f>
        <v>80</v>
      </c>
      <c r="AD3146" s="44">
        <f>IFERROR(VALUE(MID($C3146,4,3)),0)</f>
        <v>509</v>
      </c>
      <c r="AE3146" s="51">
        <f>VALUE(RIGHT("00"&amp;AC3146,2)&amp;RIGHT("000"&amp;AD3146,3))</f>
        <v>80509</v>
      </c>
    </row>
    <row r="3147" spans="1:31">
      <c r="A3147" s="60" t="str">
        <f>IF(G3147&amp;Q3147&lt;&gt;"",W3147&amp;Q3147,"")</f>
        <v>JUSTIN 8208taupe</v>
      </c>
      <c r="B3147" s="60" t="str">
        <f>IF(C3147&lt;&gt;"",LEFT(C3147,9),"")</f>
        <v>80-509-15</v>
      </c>
      <c r="C3147" s="73" t="s">
        <v>3342</v>
      </c>
      <c r="D3147" s="73" t="s">
        <v>3343</v>
      </c>
      <c r="E3147" s="73" t="s">
        <v>931</v>
      </c>
      <c r="F3147" s="74">
        <v>0</v>
      </c>
      <c r="G3147" s="73" t="s">
        <v>3331</v>
      </c>
      <c r="H3147" s="73" t="s">
        <v>226</v>
      </c>
      <c r="I3147" s="73" t="s">
        <v>1498</v>
      </c>
      <c r="J3147" s="73" t="s">
        <v>332</v>
      </c>
      <c r="K3147" s="73" t="s">
        <v>387</v>
      </c>
      <c r="L3147" s="73" t="s">
        <v>383</v>
      </c>
      <c r="M3147" s="73" t="s">
        <v>389</v>
      </c>
      <c r="N3147" s="73" t="s">
        <v>44</v>
      </c>
      <c r="O3147" s="73" t="s">
        <v>386</v>
      </c>
      <c r="P3147" s="73" t="s">
        <v>907</v>
      </c>
      <c r="Q3147" s="73" t="s">
        <v>1291</v>
      </c>
      <c r="R3147" s="73" t="s">
        <v>86</v>
      </c>
      <c r="V3147" s="60" t="str">
        <f>W3147&amp;H3147</f>
        <v>JUSTIN 8208светло-коричневый</v>
      </c>
      <c r="W3147" s="60" t="str">
        <f>_xlfn.LET(_xlpm.TextCell,TEXT(G3147,"###"),IF(_xlpm.TextCell&lt;&gt;"",IF(StyleSpaceSplit,IFERROR(IF(FIND(" ",_xlpm.TextCell)&gt;=1,MID(_xlpm.TextCell,1,FIND(" ",_xlpm.TextCell)-1),_xlpm.TextCell),_xlpm.TextCell),_xlpm.TextCell),""))</f>
        <v>JUSTIN 8208</v>
      </c>
      <c r="X3147" s="60" t="str">
        <f>IF(A3147&lt;&gt;"",IFERROR(IF(FIND(" ",G3147)&gt;=1,MID(G3147,FIND(" ",G3147)+1,LEN(G3147)),""),""),"")</f>
        <v>8208</v>
      </c>
      <c r="AC3147" s="51">
        <f>IFERROR(VALUE(MID($C3147,1,2)),0)</f>
        <v>80</v>
      </c>
      <c r="AD3147" s="44">
        <f>IFERROR(VALUE(MID($C3147,4,3)),0)</f>
        <v>509</v>
      </c>
      <c r="AE3147" s="51">
        <f>VALUE(RIGHT("00"&amp;AC3147,2)&amp;RIGHT("000"&amp;AD3147,3))</f>
        <v>80509</v>
      </c>
    </row>
    <row r="3148" spans="1:31">
      <c r="A3148" s="60" t="str">
        <f>IF(G3148&amp;Q3148&lt;&gt;"",W3148&amp;Q3148,"")</f>
        <v>JUSTIN 8208pearl</v>
      </c>
      <c r="B3148" s="60" t="str">
        <f>IF(C3148&lt;&gt;"",LEFT(C3148,9),"")</f>
        <v>80-509-01</v>
      </c>
      <c r="C3148" s="73" t="s">
        <v>3338</v>
      </c>
      <c r="D3148" s="73" t="s">
        <v>3339</v>
      </c>
      <c r="E3148" s="73" t="s">
        <v>931</v>
      </c>
      <c r="F3148" s="74">
        <v>0</v>
      </c>
      <c r="G3148" s="73" t="s">
        <v>3331</v>
      </c>
      <c r="H3148" s="73" t="s">
        <v>231</v>
      </c>
      <c r="I3148" s="73" t="s">
        <v>1498</v>
      </c>
      <c r="J3148" s="73" t="s">
        <v>332</v>
      </c>
      <c r="K3148" s="73" t="s">
        <v>387</v>
      </c>
      <c r="L3148" s="73" t="s">
        <v>383</v>
      </c>
      <c r="M3148" s="73" t="s">
        <v>389</v>
      </c>
      <c r="N3148" s="73" t="s">
        <v>44</v>
      </c>
      <c r="O3148" s="73" t="s">
        <v>386</v>
      </c>
      <c r="P3148" s="73" t="s">
        <v>907</v>
      </c>
      <c r="Q3148" s="73" t="s">
        <v>2069</v>
      </c>
      <c r="R3148" s="73" t="s">
        <v>83</v>
      </c>
      <c r="V3148" s="60" t="str">
        <f>W3148&amp;H3148</f>
        <v>JUSTIN 8208светло-серый</v>
      </c>
      <c r="W3148" s="60" t="str">
        <f>_xlfn.LET(_xlpm.TextCell,TEXT(G3148,"###"),IF(_xlpm.TextCell&lt;&gt;"",IF(StyleSpaceSplit,IFERROR(IF(FIND(" ",_xlpm.TextCell)&gt;=1,MID(_xlpm.TextCell,1,FIND(" ",_xlpm.TextCell)-1),_xlpm.TextCell),_xlpm.TextCell),_xlpm.TextCell),""))</f>
        <v>JUSTIN 8208</v>
      </c>
      <c r="X3148" s="60" t="str">
        <f>IF(A3148&lt;&gt;"",IFERROR(IF(FIND(" ",G3148)&gt;=1,MID(G3148,FIND(" ",G3148)+1,LEN(G3148)),""),""),"")</f>
        <v>8208</v>
      </c>
      <c r="AC3148" s="51">
        <f>IFERROR(VALUE(MID($C3148,1,2)),0)</f>
        <v>80</v>
      </c>
      <c r="AD3148" s="44">
        <f>IFERROR(VALUE(MID($C3148,4,3)),0)</f>
        <v>509</v>
      </c>
      <c r="AE3148" s="51">
        <f>VALUE(RIGHT("00"&amp;AC3148,2)&amp;RIGHT("000"&amp;AD3148,3))</f>
        <v>80509</v>
      </c>
    </row>
    <row r="3149" spans="1:31">
      <c r="A3149" s="60" t="str">
        <f>IF(G3149&amp;Q3149&lt;&gt;"",W3149&amp;Q3149,"")</f>
        <v>JUSTIN 8208grey</v>
      </c>
      <c r="B3149" s="60" t="str">
        <f>IF(C3149&lt;&gt;"",LEFT(C3149,9),"")</f>
        <v>80-509-08</v>
      </c>
      <c r="C3149" s="73" t="s">
        <v>3332</v>
      </c>
      <c r="D3149" s="73" t="s">
        <v>3333</v>
      </c>
      <c r="E3149" s="73" t="s">
        <v>931</v>
      </c>
      <c r="F3149" s="74">
        <v>0</v>
      </c>
      <c r="G3149" s="73" t="s">
        <v>3331</v>
      </c>
      <c r="H3149" s="73" t="s">
        <v>83</v>
      </c>
      <c r="I3149" s="73" t="s">
        <v>1498</v>
      </c>
      <c r="J3149" s="73" t="s">
        <v>332</v>
      </c>
      <c r="K3149" s="73" t="s">
        <v>387</v>
      </c>
      <c r="L3149" s="73" t="s">
        <v>383</v>
      </c>
      <c r="M3149" s="73" t="s">
        <v>389</v>
      </c>
      <c r="N3149" s="73" t="s">
        <v>44</v>
      </c>
      <c r="O3149" s="73" t="s">
        <v>386</v>
      </c>
      <c r="P3149" s="73" t="s">
        <v>907</v>
      </c>
      <c r="Q3149" s="73" t="s">
        <v>917</v>
      </c>
      <c r="R3149" s="73" t="s">
        <v>83</v>
      </c>
      <c r="V3149" s="60" t="str">
        <f>W3149&amp;H3149</f>
        <v>JUSTIN 8208серый</v>
      </c>
      <c r="W3149" s="60" t="str">
        <f>_xlfn.LET(_xlpm.TextCell,TEXT(G3149,"###"),IF(_xlpm.TextCell&lt;&gt;"",IF(StyleSpaceSplit,IFERROR(IF(FIND(" ",_xlpm.TextCell)&gt;=1,MID(_xlpm.TextCell,1,FIND(" ",_xlpm.TextCell)-1),_xlpm.TextCell),_xlpm.TextCell),_xlpm.TextCell),""))</f>
        <v>JUSTIN 8208</v>
      </c>
      <c r="X3149" s="60" t="str">
        <f>IF(A3149&lt;&gt;"",IFERROR(IF(FIND(" ",G3149)&gt;=1,MID(G3149,FIND(" ",G3149)+1,LEN(G3149)),""),""),"")</f>
        <v>8208</v>
      </c>
      <c r="AC3149" s="51">
        <f>IFERROR(VALUE(MID($C3149,1,2)),0)</f>
        <v>80</v>
      </c>
      <c r="AD3149" s="44">
        <f>IFERROR(VALUE(MID($C3149,4,3)),0)</f>
        <v>509</v>
      </c>
      <c r="AE3149" s="51">
        <f>VALUE(RIGHT("00"&amp;AC3149,2)&amp;RIGHT("000"&amp;AD3149,3))</f>
        <v>80509</v>
      </c>
    </row>
    <row r="3150" spans="1:31">
      <c r="A3150" s="60" t="str">
        <f>IF(G3150&amp;Q3150&lt;&gt;"",W3150&amp;Q3150,"")</f>
        <v>JUSTIN 8208navy</v>
      </c>
      <c r="B3150" s="60" t="str">
        <f>IF(C3150&lt;&gt;"",LEFT(C3150,9),"")</f>
        <v>80-509-16</v>
      </c>
      <c r="C3150" s="73" t="s">
        <v>3334</v>
      </c>
      <c r="D3150" s="73" t="s">
        <v>3335</v>
      </c>
      <c r="E3150" s="73" t="s">
        <v>931</v>
      </c>
      <c r="F3150" s="74">
        <v>0</v>
      </c>
      <c r="G3150" s="73" t="s">
        <v>3331</v>
      </c>
      <c r="H3150" s="73" t="s">
        <v>55</v>
      </c>
      <c r="I3150" s="73" t="s">
        <v>1498</v>
      </c>
      <c r="J3150" s="73" t="s">
        <v>332</v>
      </c>
      <c r="K3150" s="73" t="s">
        <v>387</v>
      </c>
      <c r="L3150" s="73" t="s">
        <v>383</v>
      </c>
      <c r="M3150" s="73" t="s">
        <v>389</v>
      </c>
      <c r="N3150" s="73" t="s">
        <v>44</v>
      </c>
      <c r="O3150" s="73" t="s">
        <v>386</v>
      </c>
      <c r="P3150" s="73" t="s">
        <v>907</v>
      </c>
      <c r="Q3150" s="73" t="s">
        <v>1003</v>
      </c>
      <c r="R3150" s="73" t="s">
        <v>71</v>
      </c>
      <c r="V3150" s="60" t="str">
        <f>W3150&amp;H3150</f>
        <v>JUSTIN 8208темно-синий</v>
      </c>
      <c r="W3150" s="60" t="str">
        <f>_xlfn.LET(_xlpm.TextCell,TEXT(G3150,"###"),IF(_xlpm.TextCell&lt;&gt;"",IF(StyleSpaceSplit,IFERROR(IF(FIND(" ",_xlpm.TextCell)&gt;=1,MID(_xlpm.TextCell,1,FIND(" ",_xlpm.TextCell)-1),_xlpm.TextCell),_xlpm.TextCell),_xlpm.TextCell),""))</f>
        <v>JUSTIN 8208</v>
      </c>
      <c r="X3150" s="60" t="str">
        <f>IF(A3150&lt;&gt;"",IFERROR(IF(FIND(" ",G3150)&gt;=1,MID(G3150,FIND(" ",G3150)+1,LEN(G3150)),""),""),"")</f>
        <v>8208</v>
      </c>
      <c r="AC3150" s="51">
        <f>IFERROR(VALUE(MID($C3150,1,2)),0)</f>
        <v>80</v>
      </c>
      <c r="AD3150" s="44">
        <f>IFERROR(VALUE(MID($C3150,4,3)),0)</f>
        <v>509</v>
      </c>
      <c r="AE3150" s="51">
        <f>VALUE(RIGHT("00"&amp;AC3150,2)&amp;RIGHT("000"&amp;AD3150,3))</f>
        <v>80509</v>
      </c>
    </row>
    <row r="3151" spans="1:31">
      <c r="A3151" s="60" t="str">
        <f>IF(G3151&amp;Q3151&lt;&gt;"",W3151&amp;Q3151,"")</f>
        <v>JUSTIN 8208black</v>
      </c>
      <c r="B3151" s="60" t="str">
        <f>IF(C3151&lt;&gt;"",LEFT(C3151,9),"")</f>
        <v>80-509-09</v>
      </c>
      <c r="C3151" s="73" t="s">
        <v>3329</v>
      </c>
      <c r="D3151" s="73" t="s">
        <v>3330</v>
      </c>
      <c r="E3151" s="73" t="s">
        <v>931</v>
      </c>
      <c r="F3151" s="74">
        <v>0</v>
      </c>
      <c r="G3151" s="73" t="s">
        <v>3331</v>
      </c>
      <c r="H3151" s="73" t="s">
        <v>53</v>
      </c>
      <c r="I3151" s="73" t="s">
        <v>1498</v>
      </c>
      <c r="J3151" s="73" t="s">
        <v>332</v>
      </c>
      <c r="K3151" s="73" t="s">
        <v>387</v>
      </c>
      <c r="L3151" s="73" t="s">
        <v>383</v>
      </c>
      <c r="M3151" s="73" t="s">
        <v>389</v>
      </c>
      <c r="N3151" s="73" t="s">
        <v>44</v>
      </c>
      <c r="O3151" s="73" t="s">
        <v>386</v>
      </c>
      <c r="P3151" s="73" t="s">
        <v>907</v>
      </c>
      <c r="Q3151" s="73" t="s">
        <v>928</v>
      </c>
      <c r="R3151" s="73" t="s">
        <v>53</v>
      </c>
      <c r="V3151" s="60" t="str">
        <f>W3151&amp;H3151</f>
        <v>JUSTIN 8208черный</v>
      </c>
      <c r="W3151" s="60" t="str">
        <f>_xlfn.LET(_xlpm.TextCell,TEXT(G3151,"###"),IF(_xlpm.TextCell&lt;&gt;"",IF(StyleSpaceSplit,IFERROR(IF(FIND(" ",_xlpm.TextCell)&gt;=1,MID(_xlpm.TextCell,1,FIND(" ",_xlpm.TextCell)-1),_xlpm.TextCell),_xlpm.TextCell),_xlpm.TextCell),""))</f>
        <v>JUSTIN 8208</v>
      </c>
      <c r="X3151" s="60" t="str">
        <f>IF(A3151&lt;&gt;"",IFERROR(IF(FIND(" ",G3151)&gt;=1,MID(G3151,FIND(" ",G3151)+1,LEN(G3151)),""),""),"")</f>
        <v>8208</v>
      </c>
      <c r="AC3151" s="51">
        <f>IFERROR(VALUE(MID($C3151,1,2)),0)</f>
        <v>80</v>
      </c>
      <c r="AD3151" s="44">
        <f>IFERROR(VALUE(MID($C3151,4,3)),0)</f>
        <v>509</v>
      </c>
      <c r="AE3151" s="51">
        <f>VALUE(RIGHT("00"&amp;AC3151,2)&amp;RIGHT("000"&amp;AD3151,3))</f>
        <v>80509</v>
      </c>
    </row>
    <row r="3152" spans="1:31">
      <c r="A3152" s="60" t="str">
        <f>IF(G3152&amp;Q3152&lt;&gt;"",W3152&amp;Q3152,"")</f>
        <v>JUSTIN 8297pink</v>
      </c>
      <c r="B3152" s="60" t="str">
        <f>IF(C3152&lt;&gt;"",LEFT(C3152,9),"")</f>
        <v>80-914-34</v>
      </c>
      <c r="C3152" s="73" t="s">
        <v>5291</v>
      </c>
      <c r="D3152" s="73" t="s">
        <v>5292</v>
      </c>
      <c r="E3152" s="73" t="s">
        <v>931</v>
      </c>
      <c r="F3152" s="74">
        <v>0</v>
      </c>
      <c r="G3152" s="73" t="s">
        <v>5293</v>
      </c>
      <c r="H3152" s="73" t="s">
        <v>704</v>
      </c>
      <c r="I3152" s="73" t="s">
        <v>1631</v>
      </c>
      <c r="J3152" s="73" t="s">
        <v>344</v>
      </c>
      <c r="K3152" s="73" t="s">
        <v>387</v>
      </c>
      <c r="L3152" s="73" t="s">
        <v>383</v>
      </c>
      <c r="M3152" s="73" t="s">
        <v>389</v>
      </c>
      <c r="O3152" s="73" t="s">
        <v>386</v>
      </c>
      <c r="P3152" s="73" t="s">
        <v>907</v>
      </c>
      <c r="Q3152" s="73" t="s">
        <v>1119</v>
      </c>
      <c r="R3152" s="73" t="s">
        <v>68</v>
      </c>
      <c r="V3152" s="60" t="str">
        <f>W3152&amp;H3152</f>
        <v>JUSTIN 8297розовый / голубой</v>
      </c>
      <c r="W3152" s="60" t="str">
        <f>_xlfn.LET(_xlpm.TextCell,TEXT(G3152,"###"),IF(_xlpm.TextCell&lt;&gt;"",IF(StyleSpaceSplit,IFERROR(IF(FIND(" ",_xlpm.TextCell)&gt;=1,MID(_xlpm.TextCell,1,FIND(" ",_xlpm.TextCell)-1),_xlpm.TextCell),_xlpm.TextCell),_xlpm.TextCell),""))</f>
        <v>JUSTIN 8297</v>
      </c>
      <c r="X3152" s="60" t="str">
        <f>IF(A3152&lt;&gt;"",IFERROR(IF(FIND(" ",G3152)&gt;=1,MID(G3152,FIND(" ",G3152)+1,LEN(G3152)),""),""),"")</f>
        <v>8297</v>
      </c>
      <c r="AC3152" s="51">
        <f>IFERROR(VALUE(MID($C3152,1,2)),0)</f>
        <v>80</v>
      </c>
      <c r="AD3152" s="44">
        <f>IFERROR(VALUE(MID($C3152,4,3)),0)</f>
        <v>914</v>
      </c>
      <c r="AE3152" s="51">
        <f>VALUE(RIGHT("00"&amp;AC3152,2)&amp;RIGHT("000"&amp;AD3152,3))</f>
        <v>80914</v>
      </c>
    </row>
    <row r="3153" spans="1:31">
      <c r="A3153" s="60" t="str">
        <f>IF(G3153&amp;Q3153&lt;&gt;"",W3153&amp;Q3153,"")</f>
        <v>JUSTIN 8300pink</v>
      </c>
      <c r="B3153" s="60" t="str">
        <f>IF(C3153&lt;&gt;"",LEFT(C3153,9),"")</f>
        <v>80-915-34</v>
      </c>
      <c r="C3153" s="73" t="s">
        <v>5294</v>
      </c>
      <c r="D3153" s="73" t="s">
        <v>5295</v>
      </c>
      <c r="E3153" s="73" t="s">
        <v>931</v>
      </c>
      <c r="F3153" s="74">
        <v>0</v>
      </c>
      <c r="G3153" s="73" t="s">
        <v>5296</v>
      </c>
      <c r="H3153" s="73" t="s">
        <v>770</v>
      </c>
      <c r="I3153" s="73" t="s">
        <v>1631</v>
      </c>
      <c r="J3153" s="73" t="s">
        <v>344</v>
      </c>
      <c r="K3153" s="73" t="s">
        <v>387</v>
      </c>
      <c r="L3153" s="73" t="s">
        <v>383</v>
      </c>
      <c r="M3153" s="73" t="s">
        <v>389</v>
      </c>
      <c r="O3153" s="73" t="s">
        <v>386</v>
      </c>
      <c r="P3153" s="73" t="s">
        <v>907</v>
      </c>
      <c r="Q3153" s="73" t="s">
        <v>1119</v>
      </c>
      <c r="R3153" s="73" t="s">
        <v>68</v>
      </c>
      <c r="V3153" s="60" t="str">
        <f>W3153&amp;H3153</f>
        <v>JUSTIN 8300розовый / черный</v>
      </c>
      <c r="W3153" s="60" t="str">
        <f>_xlfn.LET(_xlpm.TextCell,TEXT(G3153,"###"),IF(_xlpm.TextCell&lt;&gt;"",IF(StyleSpaceSplit,IFERROR(IF(FIND(" ",_xlpm.TextCell)&gt;=1,MID(_xlpm.TextCell,1,FIND(" ",_xlpm.TextCell)-1),_xlpm.TextCell),_xlpm.TextCell),_xlpm.TextCell),""))</f>
        <v>JUSTIN 8300</v>
      </c>
      <c r="X3153" s="60" t="str">
        <f>IF(A3153&lt;&gt;"",IFERROR(IF(FIND(" ",G3153)&gt;=1,MID(G3153,FIND(" ",G3153)+1,LEN(G3153)),""),""),"")</f>
        <v>8300</v>
      </c>
      <c r="AC3153" s="51">
        <f>IFERROR(VALUE(MID($C3153,1,2)),0)</f>
        <v>80</v>
      </c>
      <c r="AD3153" s="44">
        <f>IFERROR(VALUE(MID($C3153,4,3)),0)</f>
        <v>915</v>
      </c>
      <c r="AE3153" s="51">
        <f>VALUE(RIGHT("00"&amp;AC3153,2)&amp;RIGHT("000"&amp;AD3153,3))</f>
        <v>80915</v>
      </c>
    </row>
    <row r="3154" spans="1:31">
      <c r="A3154" s="60" t="str">
        <f>IF(G3154&amp;Q3154&lt;&gt;"",W3154&amp;Q3154,"")</f>
        <v>JUSTIN 8531beige</v>
      </c>
      <c r="B3154" s="60" t="str">
        <f>IF(C3154&lt;&gt;"",LEFT(C3154,9),"")</f>
        <v>80-354-73</v>
      </c>
      <c r="C3154" s="73" t="s">
        <v>1632</v>
      </c>
      <c r="D3154" s="73" t="s">
        <v>1633</v>
      </c>
      <c r="E3154" s="73" t="s">
        <v>931</v>
      </c>
      <c r="F3154" s="74">
        <v>0</v>
      </c>
      <c r="G3154" s="73" t="s">
        <v>1634</v>
      </c>
      <c r="H3154" s="73" t="s">
        <v>81</v>
      </c>
      <c r="I3154" s="73" t="s">
        <v>1498</v>
      </c>
      <c r="J3154" s="73" t="s">
        <v>332</v>
      </c>
      <c r="K3154" s="73" t="s">
        <v>387</v>
      </c>
      <c r="L3154" s="73" t="s">
        <v>383</v>
      </c>
      <c r="M3154" s="73" t="s">
        <v>389</v>
      </c>
      <c r="N3154" s="73" t="s">
        <v>44</v>
      </c>
      <c r="O3154" s="73" t="s">
        <v>386</v>
      </c>
      <c r="P3154" s="73" t="s">
        <v>907</v>
      </c>
      <c r="Q3154" s="73" t="s">
        <v>937</v>
      </c>
      <c r="R3154" s="73" t="s">
        <v>63</v>
      </c>
      <c r="V3154" s="60" t="str">
        <f>W3154&amp;H3154</f>
        <v>JUSTIN 8531бежевый / коричневый</v>
      </c>
      <c r="W3154" s="60" t="str">
        <f>_xlfn.LET(_xlpm.TextCell,TEXT(G3154,"###"),IF(_xlpm.TextCell&lt;&gt;"",IF(StyleSpaceSplit,IFERROR(IF(FIND(" ",_xlpm.TextCell)&gt;=1,MID(_xlpm.TextCell,1,FIND(" ",_xlpm.TextCell)-1),_xlpm.TextCell),_xlpm.TextCell),_xlpm.TextCell),""))</f>
        <v>JUSTIN 8531</v>
      </c>
      <c r="X3154" s="60" t="str">
        <f>IF(A3154&lt;&gt;"",IFERROR(IF(FIND(" ",G3154)&gt;=1,MID(G3154,FIND(" ",G3154)+1,LEN(G3154)),""),""),"")</f>
        <v>8531</v>
      </c>
      <c r="AC3154" s="51">
        <f>IFERROR(VALUE(MID($C3154,1,2)),0)</f>
        <v>80</v>
      </c>
      <c r="AD3154" s="44">
        <f>IFERROR(VALUE(MID($C3154,4,3)),0)</f>
        <v>354</v>
      </c>
      <c r="AE3154" s="51">
        <f>VALUE(RIGHT("00"&amp;AC3154,2)&amp;RIGHT("000"&amp;AD3154,3))</f>
        <v>80354</v>
      </c>
    </row>
    <row r="3155" spans="1:31">
      <c r="A3155" s="60" t="str">
        <f>IF(G3155&amp;Q3155&lt;&gt;"",W3155&amp;Q3155,"")</f>
        <v>JUSTIN 8531grey</v>
      </c>
      <c r="B3155" s="60" t="str">
        <f>IF(C3155&lt;&gt;"",LEFT(C3155,9),"")</f>
        <v>80-354-08</v>
      </c>
      <c r="C3155" s="73" t="s">
        <v>3344</v>
      </c>
      <c r="D3155" s="73" t="s">
        <v>3345</v>
      </c>
      <c r="E3155" s="73" t="s">
        <v>931</v>
      </c>
      <c r="F3155" s="74">
        <v>0</v>
      </c>
      <c r="G3155" s="73" t="s">
        <v>1634</v>
      </c>
      <c r="H3155" s="73" t="s">
        <v>83</v>
      </c>
      <c r="I3155" s="73" t="s">
        <v>1498</v>
      </c>
      <c r="J3155" s="73" t="s">
        <v>332</v>
      </c>
      <c r="K3155" s="73" t="s">
        <v>387</v>
      </c>
      <c r="L3155" s="73" t="s">
        <v>383</v>
      </c>
      <c r="M3155" s="73" t="s">
        <v>389</v>
      </c>
      <c r="N3155" s="73" t="s">
        <v>44</v>
      </c>
      <c r="O3155" s="73" t="s">
        <v>386</v>
      </c>
      <c r="P3155" s="73" t="s">
        <v>907</v>
      </c>
      <c r="Q3155" s="73" t="s">
        <v>917</v>
      </c>
      <c r="R3155" s="73" t="s">
        <v>83</v>
      </c>
      <c r="V3155" s="60" t="str">
        <f>W3155&amp;H3155</f>
        <v>JUSTIN 8531серый</v>
      </c>
      <c r="W3155" s="60" t="str">
        <f>_xlfn.LET(_xlpm.TextCell,TEXT(G3155,"###"),IF(_xlpm.TextCell&lt;&gt;"",IF(StyleSpaceSplit,IFERROR(IF(FIND(" ",_xlpm.TextCell)&gt;=1,MID(_xlpm.TextCell,1,FIND(" ",_xlpm.TextCell)-1),_xlpm.TextCell),_xlpm.TextCell),_xlpm.TextCell),""))</f>
        <v>JUSTIN 8531</v>
      </c>
      <c r="X3155" s="60" t="str">
        <f>IF(A3155&lt;&gt;"",IFERROR(IF(FIND(" ",G3155)&gt;=1,MID(G3155,FIND(" ",G3155)+1,LEN(G3155)),""),""),"")</f>
        <v>8531</v>
      </c>
      <c r="AC3155" s="51">
        <f>IFERROR(VALUE(MID($C3155,1,2)),0)</f>
        <v>80</v>
      </c>
      <c r="AD3155" s="44">
        <f>IFERROR(VALUE(MID($C3155,4,3)),0)</f>
        <v>354</v>
      </c>
      <c r="AE3155" s="51">
        <f>VALUE(RIGHT("00"&amp;AC3155,2)&amp;RIGHT("000"&amp;AD3155,3))</f>
        <v>80354</v>
      </c>
    </row>
    <row r="3156" spans="1:31">
      <c r="A3156" s="60" t="str">
        <f>IF(G3156&amp;Q3156&lt;&gt;"",W3156&amp;Q3156,"")</f>
        <v>JUSTIN 8531blue</v>
      </c>
      <c r="B3156" s="60" t="str">
        <f>IF(C3156&lt;&gt;"",LEFT(C3156,9),"")</f>
        <v>80-354-06</v>
      </c>
      <c r="C3156" s="73" t="s">
        <v>1993</v>
      </c>
      <c r="D3156" s="73" t="s">
        <v>1994</v>
      </c>
      <c r="E3156" s="73" t="s">
        <v>931</v>
      </c>
      <c r="F3156" s="74">
        <v>0</v>
      </c>
      <c r="G3156" s="73" t="s">
        <v>1634</v>
      </c>
      <c r="H3156" s="73" t="s">
        <v>71</v>
      </c>
      <c r="I3156" s="73" t="s">
        <v>1498</v>
      </c>
      <c r="J3156" s="73" t="s">
        <v>332</v>
      </c>
      <c r="K3156" s="73" t="s">
        <v>387</v>
      </c>
      <c r="L3156" s="73" t="s">
        <v>383</v>
      </c>
      <c r="M3156" s="73" t="s">
        <v>389</v>
      </c>
      <c r="N3156" s="73" t="s">
        <v>44</v>
      </c>
      <c r="O3156" s="73" t="s">
        <v>386</v>
      </c>
      <c r="P3156" s="73" t="s">
        <v>907</v>
      </c>
      <c r="Q3156" s="73" t="s">
        <v>932</v>
      </c>
      <c r="R3156" s="73" t="s">
        <v>71</v>
      </c>
      <c r="V3156" s="60" t="str">
        <f>W3156&amp;H3156</f>
        <v>JUSTIN 8531синий</v>
      </c>
      <c r="W3156" s="60" t="str">
        <f>_xlfn.LET(_xlpm.TextCell,TEXT(G3156,"###"),IF(_xlpm.TextCell&lt;&gt;"",IF(StyleSpaceSplit,IFERROR(IF(FIND(" ",_xlpm.TextCell)&gt;=1,MID(_xlpm.TextCell,1,FIND(" ",_xlpm.TextCell)-1),_xlpm.TextCell),_xlpm.TextCell),_xlpm.TextCell),""))</f>
        <v>JUSTIN 8531</v>
      </c>
      <c r="X3156" s="60" t="str">
        <f>IF(A3156&lt;&gt;"",IFERROR(IF(FIND(" ",G3156)&gt;=1,MID(G3156,FIND(" ",G3156)+1,LEN(G3156)),""),""),"")</f>
        <v>8531</v>
      </c>
      <c r="AC3156" s="51">
        <f>IFERROR(VALUE(MID($C3156,1,2)),0)</f>
        <v>80</v>
      </c>
      <c r="AD3156" s="44">
        <f>IFERROR(VALUE(MID($C3156,4,3)),0)</f>
        <v>354</v>
      </c>
      <c r="AE3156" s="51">
        <f>VALUE(RIGHT("00"&amp;AC3156,2)&amp;RIGHT("000"&amp;AD3156,3))</f>
        <v>80354</v>
      </c>
    </row>
    <row r="3157" spans="1:31">
      <c r="A3157" s="60" t="str">
        <f>IF(G3157&amp;Q3157&lt;&gt;"",W3157&amp;Q3157,"")</f>
        <v>JUSTIN 8611pink</v>
      </c>
      <c r="B3157" s="60" t="str">
        <f>IF(C3157&lt;&gt;"",LEFT(C3157,9),"")</f>
        <v>80-916-34</v>
      </c>
      <c r="C3157" s="73" t="s">
        <v>5297</v>
      </c>
      <c r="D3157" s="73" t="s">
        <v>5298</v>
      </c>
      <c r="E3157" s="73" t="s">
        <v>931</v>
      </c>
      <c r="F3157" s="74">
        <v>0</v>
      </c>
      <c r="G3157" s="73" t="s">
        <v>5299</v>
      </c>
      <c r="H3157" s="73" t="s">
        <v>771</v>
      </c>
      <c r="I3157" s="73" t="s">
        <v>1644</v>
      </c>
      <c r="J3157" s="73" t="s">
        <v>344</v>
      </c>
      <c r="K3157" s="73" t="s">
        <v>387</v>
      </c>
      <c r="L3157" s="73" t="s">
        <v>383</v>
      </c>
      <c r="M3157" s="73" t="s">
        <v>389</v>
      </c>
      <c r="N3157" s="73" t="s">
        <v>44</v>
      </c>
      <c r="O3157" s="73" t="s">
        <v>386</v>
      </c>
      <c r="P3157" s="73" t="s">
        <v>907</v>
      </c>
      <c r="Q3157" s="73" t="s">
        <v>1119</v>
      </c>
      <c r="R3157" s="73" t="s">
        <v>68</v>
      </c>
      <c r="V3157" s="60" t="str">
        <f>W3157&amp;H3157</f>
        <v>JUSTIN 8611розовый / желтый</v>
      </c>
      <c r="W3157" s="60" t="str">
        <f>_xlfn.LET(_xlpm.TextCell,TEXT(G3157,"###"),IF(_xlpm.TextCell&lt;&gt;"",IF(StyleSpaceSplit,IFERROR(IF(FIND(" ",_xlpm.TextCell)&gt;=1,MID(_xlpm.TextCell,1,FIND(" ",_xlpm.TextCell)-1),_xlpm.TextCell),_xlpm.TextCell),_xlpm.TextCell),""))</f>
        <v>JUSTIN 8611</v>
      </c>
      <c r="X3157" s="60" t="str">
        <f>IF(A3157&lt;&gt;"",IFERROR(IF(FIND(" ",G3157)&gt;=1,MID(G3157,FIND(" ",G3157)+1,LEN(G3157)),""),""),"")</f>
        <v>8611</v>
      </c>
      <c r="AC3157" s="51">
        <f>IFERROR(VALUE(MID($C3157,1,2)),0)</f>
        <v>80</v>
      </c>
      <c r="AD3157" s="44">
        <f>IFERROR(VALUE(MID($C3157,4,3)),0)</f>
        <v>916</v>
      </c>
      <c r="AE3157" s="51">
        <f>VALUE(RIGHT("00"&amp;AC3157,2)&amp;RIGHT("000"&amp;AD3157,3))</f>
        <v>80916</v>
      </c>
    </row>
    <row r="3158" spans="1:31">
      <c r="A3158" s="60" t="str">
        <f>IF(G3158&amp;Q3158&lt;&gt;"",W3158&amp;Q3158,"")</f>
        <v>LOUISE 025beige</v>
      </c>
      <c r="B3158" s="60" t="str">
        <f>IF(C3158&lt;&gt;"",LEFT(C3158,9),"")</f>
        <v>80-355-02</v>
      </c>
      <c r="C3158" s="73" t="s">
        <v>1995</v>
      </c>
      <c r="D3158" s="73" t="s">
        <v>1996</v>
      </c>
      <c r="E3158" s="73" t="s">
        <v>931</v>
      </c>
      <c r="F3158" s="74">
        <v>0</v>
      </c>
      <c r="G3158" s="73" t="s">
        <v>1637</v>
      </c>
      <c r="H3158" s="73" t="s">
        <v>63</v>
      </c>
      <c r="I3158" s="73" t="s">
        <v>1568</v>
      </c>
      <c r="J3158" s="73" t="s">
        <v>332</v>
      </c>
      <c r="K3158" s="73" t="s">
        <v>387</v>
      </c>
      <c r="L3158" s="73" t="s">
        <v>383</v>
      </c>
      <c r="M3158" s="73" t="s">
        <v>389</v>
      </c>
      <c r="N3158" s="73" t="s">
        <v>44</v>
      </c>
      <c r="O3158" s="73" t="s">
        <v>386</v>
      </c>
      <c r="P3158" s="73" t="s">
        <v>907</v>
      </c>
      <c r="Q3158" s="73" t="s">
        <v>937</v>
      </c>
      <c r="R3158" s="73" t="s">
        <v>63</v>
      </c>
      <c r="V3158" s="60" t="str">
        <f>W3158&amp;H3158</f>
        <v>LOUISE 025бежевый</v>
      </c>
      <c r="W3158" s="60" t="str">
        <f>_xlfn.LET(_xlpm.TextCell,TEXT(G3158,"###"),IF(_xlpm.TextCell&lt;&gt;"",IF(StyleSpaceSplit,IFERROR(IF(FIND(" ",_xlpm.TextCell)&gt;=1,MID(_xlpm.TextCell,1,FIND(" ",_xlpm.TextCell)-1),_xlpm.TextCell),_xlpm.TextCell),_xlpm.TextCell),""))</f>
        <v>LOUISE 025</v>
      </c>
      <c r="X3158" s="60" t="str">
        <f>IF(A3158&lt;&gt;"",IFERROR(IF(FIND(" ",G3158)&gt;=1,MID(G3158,FIND(" ",G3158)+1,LEN(G3158)),""),""),"")</f>
        <v>025</v>
      </c>
      <c r="AC3158" s="51">
        <f>IFERROR(VALUE(MID($C3158,1,2)),0)</f>
        <v>80</v>
      </c>
      <c r="AD3158" s="44">
        <f>IFERROR(VALUE(MID($C3158,4,3)),0)</f>
        <v>355</v>
      </c>
      <c r="AE3158" s="51">
        <f>VALUE(RIGHT("00"&amp;AC3158,2)&amp;RIGHT("000"&amp;AD3158,3))</f>
        <v>80355</v>
      </c>
    </row>
    <row r="3159" spans="1:31">
      <c r="A3159" s="60" t="str">
        <f>IF(G3159&amp;Q3159&lt;&gt;"",W3159&amp;Q3159,"")</f>
        <v>LOUISE 025white</v>
      </c>
      <c r="B3159" s="60" t="str">
        <f>IF(C3159&lt;&gt;"",LEFT(C3159,9),"")</f>
        <v>80-355-17</v>
      </c>
      <c r="C3159" s="73" t="s">
        <v>1635</v>
      </c>
      <c r="D3159" s="73" t="s">
        <v>1636</v>
      </c>
      <c r="E3159" s="73" t="s">
        <v>931</v>
      </c>
      <c r="F3159" s="74">
        <v>0</v>
      </c>
      <c r="G3159" s="73" t="s">
        <v>1637</v>
      </c>
      <c r="H3159" s="73" t="s">
        <v>57</v>
      </c>
      <c r="I3159" s="73" t="s">
        <v>1568</v>
      </c>
      <c r="J3159" s="73" t="s">
        <v>332</v>
      </c>
      <c r="K3159" s="73" t="s">
        <v>387</v>
      </c>
      <c r="L3159" s="73" t="s">
        <v>383</v>
      </c>
      <c r="M3159" s="73" t="s">
        <v>389</v>
      </c>
      <c r="N3159" s="73" t="s">
        <v>44</v>
      </c>
      <c r="O3159" s="73" t="s">
        <v>386</v>
      </c>
      <c r="P3159" s="73" t="s">
        <v>907</v>
      </c>
      <c r="Q3159" s="73" t="s">
        <v>908</v>
      </c>
      <c r="R3159" s="73" t="s">
        <v>57</v>
      </c>
      <c r="V3159" s="60" t="str">
        <f>W3159&amp;H3159</f>
        <v>LOUISE 025белый</v>
      </c>
      <c r="W3159" s="60" t="str">
        <f>_xlfn.LET(_xlpm.TextCell,TEXT(G3159,"###"),IF(_xlpm.TextCell&lt;&gt;"",IF(StyleSpaceSplit,IFERROR(IF(FIND(" ",_xlpm.TextCell)&gt;=1,MID(_xlpm.TextCell,1,FIND(" ",_xlpm.TextCell)-1),_xlpm.TextCell),_xlpm.TextCell),_xlpm.TextCell),""))</f>
        <v>LOUISE 025</v>
      </c>
      <c r="X3159" s="60" t="str">
        <f>IF(A3159&lt;&gt;"",IFERROR(IF(FIND(" ",G3159)&gt;=1,MID(G3159,FIND(" ",G3159)+1,LEN(G3159)),""),""),"")</f>
        <v>025</v>
      </c>
      <c r="AC3159" s="51">
        <f>IFERROR(VALUE(MID($C3159,1,2)),0)</f>
        <v>80</v>
      </c>
      <c r="AD3159" s="44">
        <f>IFERROR(VALUE(MID($C3159,4,3)),0)</f>
        <v>355</v>
      </c>
      <c r="AE3159" s="51">
        <f>VALUE(RIGHT("00"&amp;AC3159,2)&amp;RIGHT("000"&amp;AD3159,3))</f>
        <v>80355</v>
      </c>
    </row>
    <row r="3160" spans="1:31">
      <c r="A3160" s="60" t="str">
        <f>IF(G3160&amp;Q3160&lt;&gt;"",W3160&amp;Q3160,"")</f>
        <v>LOUISE 027black</v>
      </c>
      <c r="B3160" s="60" t="str">
        <f>IF(C3160&lt;&gt;"",LEFT(C3160,9),"")</f>
        <v>80-586-09</v>
      </c>
      <c r="C3160" s="73" t="s">
        <v>1997</v>
      </c>
      <c r="D3160" s="73" t="s">
        <v>1998</v>
      </c>
      <c r="E3160" s="73" t="s">
        <v>931</v>
      </c>
      <c r="F3160" s="74">
        <v>0</v>
      </c>
      <c r="G3160" s="73" t="s">
        <v>1999</v>
      </c>
      <c r="H3160" s="73" t="s">
        <v>53</v>
      </c>
      <c r="I3160" s="73" t="s">
        <v>1564</v>
      </c>
      <c r="J3160" s="73" t="s">
        <v>332</v>
      </c>
      <c r="K3160" s="73" t="s">
        <v>387</v>
      </c>
      <c r="L3160" s="73" t="s">
        <v>383</v>
      </c>
      <c r="M3160" s="73" t="s">
        <v>389</v>
      </c>
      <c r="O3160" s="73" t="s">
        <v>386</v>
      </c>
      <c r="P3160" s="73" t="s">
        <v>907</v>
      </c>
      <c r="Q3160" s="73" t="s">
        <v>928</v>
      </c>
      <c r="R3160" s="73" t="s">
        <v>53</v>
      </c>
      <c r="V3160" s="60" t="str">
        <f>W3160&amp;H3160</f>
        <v>LOUISE 027черный</v>
      </c>
      <c r="W3160" s="60" t="str">
        <f>_xlfn.LET(_xlpm.TextCell,TEXT(G3160,"###"),IF(_xlpm.TextCell&lt;&gt;"",IF(StyleSpaceSplit,IFERROR(IF(FIND(" ",_xlpm.TextCell)&gt;=1,MID(_xlpm.TextCell,1,FIND(" ",_xlpm.TextCell)-1),_xlpm.TextCell),_xlpm.TextCell),_xlpm.TextCell),""))</f>
        <v>LOUISE 027</v>
      </c>
      <c r="X3160" s="60" t="str">
        <f>IF(A3160&lt;&gt;"",IFERROR(IF(FIND(" ",G3160)&gt;=1,MID(G3160,FIND(" ",G3160)+1,LEN(G3160)),""),""),"")</f>
        <v>027</v>
      </c>
      <c r="AC3160" s="51">
        <f>IFERROR(VALUE(MID($C3160,1,2)),0)</f>
        <v>80</v>
      </c>
      <c r="AD3160" s="44">
        <f>IFERROR(VALUE(MID($C3160,4,3)),0)</f>
        <v>586</v>
      </c>
      <c r="AE3160" s="51">
        <f>VALUE(RIGHT("00"&amp;AC3160,2)&amp;RIGHT("000"&amp;AD3160,3))</f>
        <v>80586</v>
      </c>
    </row>
    <row r="3161" spans="1:31">
      <c r="A3161" s="60" t="str">
        <f>IF(G3161&amp;Q3161&lt;&gt;"",W3161&amp;Q3161,"")</f>
        <v>LOUISE 087black</v>
      </c>
      <c r="B3161" s="60" t="str">
        <f>IF(C3161&lt;&gt;"",LEFT(C3161,9),"")</f>
        <v>80-917-09</v>
      </c>
      <c r="C3161" s="73" t="s">
        <v>5300</v>
      </c>
      <c r="D3161" s="73" t="s">
        <v>5301</v>
      </c>
      <c r="E3161" s="73" t="s">
        <v>931</v>
      </c>
      <c r="F3161" s="74">
        <v>0</v>
      </c>
      <c r="G3161" s="73" t="s">
        <v>5302</v>
      </c>
      <c r="H3161" s="73" t="s">
        <v>53</v>
      </c>
      <c r="I3161" s="73" t="s">
        <v>1631</v>
      </c>
      <c r="J3161" s="73" t="s">
        <v>344</v>
      </c>
      <c r="K3161" s="73" t="s">
        <v>382</v>
      </c>
      <c r="L3161" s="73" t="s">
        <v>383</v>
      </c>
      <c r="M3161" s="73" t="s">
        <v>389</v>
      </c>
      <c r="O3161" s="73" t="s">
        <v>386</v>
      </c>
      <c r="P3161" s="73" t="s">
        <v>907</v>
      </c>
      <c r="Q3161" s="73" t="s">
        <v>928</v>
      </c>
      <c r="R3161" s="73" t="s">
        <v>53</v>
      </c>
      <c r="V3161" s="60" t="str">
        <f>W3161&amp;H3161</f>
        <v>LOUISE 087черный</v>
      </c>
      <c r="W3161" s="60" t="str">
        <f>_xlfn.LET(_xlpm.TextCell,TEXT(G3161,"###"),IF(_xlpm.TextCell&lt;&gt;"",IF(StyleSpaceSplit,IFERROR(IF(FIND(" ",_xlpm.TextCell)&gt;=1,MID(_xlpm.TextCell,1,FIND(" ",_xlpm.TextCell)-1),_xlpm.TextCell),_xlpm.TextCell),_xlpm.TextCell),""))</f>
        <v>LOUISE 087</v>
      </c>
      <c r="X3161" s="60" t="str">
        <f>IF(A3161&lt;&gt;"",IFERROR(IF(FIND(" ",G3161)&gt;=1,MID(G3161,FIND(" ",G3161)+1,LEN(G3161)),""),""),"")</f>
        <v>087</v>
      </c>
      <c r="AC3161" s="51">
        <f>IFERROR(VALUE(MID($C3161,1,2)),0)</f>
        <v>80</v>
      </c>
      <c r="AD3161" s="44">
        <f>IFERROR(VALUE(MID($C3161,4,3)),0)</f>
        <v>917</v>
      </c>
      <c r="AE3161" s="51">
        <f>VALUE(RIGHT("00"&amp;AC3161,2)&amp;RIGHT("000"&amp;AD3161,3))</f>
        <v>80917</v>
      </c>
    </row>
    <row r="3162" spans="1:31">
      <c r="A3162" s="60" t="str">
        <f>IF(G3162&amp;Q3162&lt;&gt;"",W3162&amp;Q3162,"")</f>
        <v>LYSmulticolor</v>
      </c>
      <c r="B3162" s="60" t="str">
        <f>IF(C3162&lt;&gt;"",LEFT(C3162,9),"")</f>
        <v>80-918-00</v>
      </c>
      <c r="C3162" s="73" t="s">
        <v>5303</v>
      </c>
      <c r="D3162" s="73" t="s">
        <v>5304</v>
      </c>
      <c r="E3162" s="73" t="s">
        <v>931</v>
      </c>
      <c r="F3162" s="74">
        <v>0</v>
      </c>
      <c r="G3162" s="73" t="s">
        <v>5305</v>
      </c>
      <c r="H3162" s="73" t="s">
        <v>111</v>
      </c>
      <c r="I3162" s="73" t="s">
        <v>964</v>
      </c>
      <c r="J3162" s="73" t="s">
        <v>512</v>
      </c>
      <c r="K3162" s="73" t="s">
        <v>387</v>
      </c>
      <c r="L3162" s="73" t="s">
        <v>383</v>
      </c>
      <c r="M3162" s="73" t="s">
        <v>388</v>
      </c>
      <c r="O3162" s="73" t="s">
        <v>386</v>
      </c>
      <c r="P3162" s="73" t="s">
        <v>907</v>
      </c>
      <c r="Q3162" s="73" t="s">
        <v>1354</v>
      </c>
      <c r="R3162" s="73" t="s">
        <v>57</v>
      </c>
      <c r="V3162" s="60" t="str">
        <f>W3162&amp;H3162</f>
        <v>LYSбелый / красный</v>
      </c>
      <c r="W3162" s="60" t="str">
        <f>_xlfn.LET(_xlpm.TextCell,TEXT(G3162,"###"),IF(_xlpm.TextCell&lt;&gt;"",IF(StyleSpaceSplit,IFERROR(IF(FIND(" ",_xlpm.TextCell)&gt;=1,MID(_xlpm.TextCell,1,FIND(" ",_xlpm.TextCell)-1),_xlpm.TextCell),_xlpm.TextCell),_xlpm.TextCell),""))</f>
        <v>LYS</v>
      </c>
      <c r="X3162" s="60" t="str">
        <f>IF(A3162&lt;&gt;"",IFERROR(IF(FIND(" ",G3162)&gt;=1,MID(G3162,FIND(" ",G3162)+1,LEN(G3162)),""),""),"")</f>
        <v/>
      </c>
      <c r="AC3162" s="51">
        <f>IFERROR(VALUE(MID($C3162,1,2)),0)</f>
        <v>80</v>
      </c>
      <c r="AD3162" s="44">
        <f>IFERROR(VALUE(MID($C3162,4,3)),0)</f>
        <v>918</v>
      </c>
      <c r="AE3162" s="51">
        <f>VALUE(RIGHT("00"&amp;AC3162,2)&amp;RIGHT("000"&amp;AD3162,3))</f>
        <v>80918</v>
      </c>
    </row>
    <row r="3163" spans="1:31">
      <c r="A3163" s="60" t="str">
        <f>IF(G3163&amp;Q3163&lt;&gt;"",W3163&amp;Q3163,"")</f>
        <v>MAGGY 8235orange</v>
      </c>
      <c r="B3163" s="60" t="str">
        <f>IF(C3163&lt;&gt;"",LEFT(C3163,9),"")</f>
        <v>80-356-13</v>
      </c>
      <c r="C3163" s="73" t="s">
        <v>1638</v>
      </c>
      <c r="D3163" s="73" t="s">
        <v>1639</v>
      </c>
      <c r="E3163" s="73" t="s">
        <v>931</v>
      </c>
      <c r="F3163" s="74">
        <v>0</v>
      </c>
      <c r="G3163" s="73" t="s">
        <v>1640</v>
      </c>
      <c r="H3163" s="73" t="s">
        <v>203</v>
      </c>
      <c r="I3163" s="73" t="s">
        <v>1498</v>
      </c>
      <c r="J3163" s="73" t="s">
        <v>332</v>
      </c>
      <c r="K3163" s="73" t="s">
        <v>391</v>
      </c>
      <c r="L3163" s="73" t="s">
        <v>383</v>
      </c>
      <c r="M3163" s="73" t="s">
        <v>389</v>
      </c>
      <c r="N3163" s="73" t="s">
        <v>44</v>
      </c>
      <c r="O3163" s="73" t="s">
        <v>386</v>
      </c>
      <c r="P3163" s="73" t="s">
        <v>907</v>
      </c>
      <c r="Q3163" s="73" t="s">
        <v>1300</v>
      </c>
      <c r="R3163" s="73" t="s">
        <v>199</v>
      </c>
      <c r="V3163" s="60" t="str">
        <f>W3163&amp;H3163</f>
        <v>MAGGY 8235оранжевый / синий</v>
      </c>
      <c r="W3163" s="60" t="str">
        <f>_xlfn.LET(_xlpm.TextCell,TEXT(G3163,"###"),IF(_xlpm.TextCell&lt;&gt;"",IF(StyleSpaceSplit,IFERROR(IF(FIND(" ",_xlpm.TextCell)&gt;=1,MID(_xlpm.TextCell,1,FIND(" ",_xlpm.TextCell)-1),_xlpm.TextCell),_xlpm.TextCell),_xlpm.TextCell),""))</f>
        <v>MAGGY 8235</v>
      </c>
      <c r="X3163" s="60" t="str">
        <f>IF(A3163&lt;&gt;"",IFERROR(IF(FIND(" ",G3163)&gt;=1,MID(G3163,FIND(" ",G3163)+1,LEN(G3163)),""),""),"")</f>
        <v>8235</v>
      </c>
      <c r="AC3163" s="51">
        <f>IFERROR(VALUE(MID($C3163,1,2)),0)</f>
        <v>80</v>
      </c>
      <c r="AD3163" s="44">
        <f>IFERROR(VALUE(MID($C3163,4,3)),0)</f>
        <v>356</v>
      </c>
      <c r="AE3163" s="51">
        <f>VALUE(RIGHT("00"&amp;AC3163,2)&amp;RIGHT("000"&amp;AD3163,3))</f>
        <v>80356</v>
      </c>
    </row>
    <row r="3164" spans="1:31">
      <c r="A3164" s="60" t="str">
        <f>IF(G3164&amp;Q3164&lt;&gt;"",W3164&amp;Q3164,"")</f>
        <v>MAGGY 8513beige</v>
      </c>
      <c r="B3164" s="60" t="str">
        <f>IF(C3164&lt;&gt;"",LEFT(C3164,9),"")</f>
        <v>80-510-02</v>
      </c>
      <c r="C3164" s="73" t="s">
        <v>3346</v>
      </c>
      <c r="D3164" s="73" t="s">
        <v>3347</v>
      </c>
      <c r="E3164" s="73" t="s">
        <v>931</v>
      </c>
      <c r="F3164" s="74">
        <v>0</v>
      </c>
      <c r="G3164" s="73" t="s">
        <v>2002</v>
      </c>
      <c r="H3164" s="73" t="s">
        <v>63</v>
      </c>
      <c r="I3164" s="73" t="s">
        <v>1498</v>
      </c>
      <c r="J3164" s="73" t="s">
        <v>332</v>
      </c>
      <c r="K3164" s="73" t="s">
        <v>387</v>
      </c>
      <c r="L3164" s="73" t="s">
        <v>383</v>
      </c>
      <c r="M3164" s="73" t="s">
        <v>389</v>
      </c>
      <c r="N3164" s="73" t="s">
        <v>44</v>
      </c>
      <c r="O3164" s="73" t="s">
        <v>386</v>
      </c>
      <c r="P3164" s="73" t="s">
        <v>907</v>
      </c>
      <c r="Q3164" s="73" t="s">
        <v>937</v>
      </c>
      <c r="R3164" s="73" t="s">
        <v>63</v>
      </c>
      <c r="V3164" s="60" t="str">
        <f>W3164&amp;H3164</f>
        <v>MAGGY 8513бежевый</v>
      </c>
      <c r="W3164" s="60" t="str">
        <f>_xlfn.LET(_xlpm.TextCell,TEXT(G3164,"###"),IF(_xlpm.TextCell&lt;&gt;"",IF(StyleSpaceSplit,IFERROR(IF(FIND(" ",_xlpm.TextCell)&gt;=1,MID(_xlpm.TextCell,1,FIND(" ",_xlpm.TextCell)-1),_xlpm.TextCell),_xlpm.TextCell),_xlpm.TextCell),""))</f>
        <v>MAGGY 8513</v>
      </c>
      <c r="X3164" s="60" t="str">
        <f>IF(A3164&lt;&gt;"",IFERROR(IF(FIND(" ",G3164)&gt;=1,MID(G3164,FIND(" ",G3164)+1,LEN(G3164)),""),""),"")</f>
        <v>8513</v>
      </c>
      <c r="AC3164" s="51">
        <f>IFERROR(VALUE(MID($C3164,1,2)),0)</f>
        <v>80</v>
      </c>
      <c r="AD3164" s="44">
        <f>IFERROR(VALUE(MID($C3164,4,3)),0)</f>
        <v>510</v>
      </c>
      <c r="AE3164" s="51">
        <f>VALUE(RIGHT("00"&amp;AC3164,2)&amp;RIGHT("000"&amp;AD3164,3))</f>
        <v>80510</v>
      </c>
    </row>
    <row r="3165" spans="1:31">
      <c r="A3165" s="60" t="str">
        <f>IF(G3165&amp;Q3165&lt;&gt;"",W3165&amp;Q3165,"")</f>
        <v>MAGGY 8513white</v>
      </c>
      <c r="B3165" s="60" t="str">
        <f>IF(C3165&lt;&gt;"",LEFT(C3165,9),"")</f>
        <v>80-510-17</v>
      </c>
      <c r="C3165" s="73" t="s">
        <v>3352</v>
      </c>
      <c r="D3165" s="73" t="s">
        <v>3353</v>
      </c>
      <c r="E3165" s="73" t="s">
        <v>931</v>
      </c>
      <c r="F3165" s="74">
        <v>0</v>
      </c>
      <c r="G3165" s="73" t="s">
        <v>2002</v>
      </c>
      <c r="H3165" s="73" t="s">
        <v>57</v>
      </c>
      <c r="I3165" s="73" t="s">
        <v>1498</v>
      </c>
      <c r="J3165" s="73" t="s">
        <v>332</v>
      </c>
      <c r="K3165" s="73" t="s">
        <v>387</v>
      </c>
      <c r="L3165" s="73" t="s">
        <v>383</v>
      </c>
      <c r="M3165" s="73" t="s">
        <v>389</v>
      </c>
      <c r="N3165" s="73" t="s">
        <v>44</v>
      </c>
      <c r="O3165" s="73" t="s">
        <v>386</v>
      </c>
      <c r="P3165" s="73" t="s">
        <v>907</v>
      </c>
      <c r="Q3165" s="73" t="s">
        <v>908</v>
      </c>
      <c r="R3165" s="73" t="s">
        <v>57</v>
      </c>
      <c r="V3165" s="60" t="str">
        <f>W3165&amp;H3165</f>
        <v>MAGGY 8513белый</v>
      </c>
      <c r="W3165" s="60" t="str">
        <f>_xlfn.LET(_xlpm.TextCell,TEXT(G3165,"###"),IF(_xlpm.TextCell&lt;&gt;"",IF(StyleSpaceSplit,IFERROR(IF(FIND(" ",_xlpm.TextCell)&gt;=1,MID(_xlpm.TextCell,1,FIND(" ",_xlpm.TextCell)-1),_xlpm.TextCell),_xlpm.TextCell),_xlpm.TextCell),""))</f>
        <v>MAGGY 8513</v>
      </c>
      <c r="X3165" s="60" t="str">
        <f>IF(A3165&lt;&gt;"",IFERROR(IF(FIND(" ",G3165)&gt;=1,MID(G3165,FIND(" ",G3165)+1,LEN(G3165)),""),""),"")</f>
        <v>8513</v>
      </c>
      <c r="AC3165" s="51">
        <f>IFERROR(VALUE(MID($C3165,1,2)),0)</f>
        <v>80</v>
      </c>
      <c r="AD3165" s="44">
        <f>IFERROR(VALUE(MID($C3165,4,3)),0)</f>
        <v>510</v>
      </c>
      <c r="AE3165" s="51">
        <f>VALUE(RIGHT("00"&amp;AC3165,2)&amp;RIGHT("000"&amp;AD3165,3))</f>
        <v>80510</v>
      </c>
    </row>
    <row r="3166" spans="1:31">
      <c r="A3166" s="60" t="str">
        <f>IF(G3166&amp;Q3166&lt;&gt;"",W3166&amp;Q3166,"")</f>
        <v>MAGGY 8513raspberry</v>
      </c>
      <c r="B3166" s="60" t="str">
        <f>IF(C3166&lt;&gt;"",LEFT(C3166,9),"")</f>
        <v>80-510-86</v>
      </c>
      <c r="C3166" s="73" t="s">
        <v>2000</v>
      </c>
      <c r="D3166" s="73" t="s">
        <v>2001</v>
      </c>
      <c r="E3166" s="73" t="s">
        <v>931</v>
      </c>
      <c r="F3166" s="74">
        <v>0</v>
      </c>
      <c r="G3166" s="73" t="s">
        <v>2002</v>
      </c>
      <c r="H3166" s="73" t="s">
        <v>192</v>
      </c>
      <c r="I3166" s="73" t="s">
        <v>1644</v>
      </c>
      <c r="J3166" s="73" t="s">
        <v>332</v>
      </c>
      <c r="K3166" s="73" t="s">
        <v>387</v>
      </c>
      <c r="L3166" s="73" t="s">
        <v>383</v>
      </c>
      <c r="M3166" s="73" t="s">
        <v>389</v>
      </c>
      <c r="N3166" s="73" t="s">
        <v>44</v>
      </c>
      <c r="O3166" s="73" t="s">
        <v>386</v>
      </c>
      <c r="P3166" s="73" t="s">
        <v>907</v>
      </c>
      <c r="Q3166" s="73" t="s">
        <v>1514</v>
      </c>
      <c r="R3166" s="73" t="s">
        <v>78</v>
      </c>
      <c r="V3166" s="60" t="str">
        <f>W3166&amp;H3166</f>
        <v>MAGGY 8513малиновый</v>
      </c>
      <c r="W3166" s="60" t="str">
        <f>_xlfn.LET(_xlpm.TextCell,TEXT(G3166,"###"),IF(_xlpm.TextCell&lt;&gt;"",IF(StyleSpaceSplit,IFERROR(IF(FIND(" ",_xlpm.TextCell)&gt;=1,MID(_xlpm.TextCell,1,FIND(" ",_xlpm.TextCell)-1),_xlpm.TextCell),_xlpm.TextCell),_xlpm.TextCell),""))</f>
        <v>MAGGY 8513</v>
      </c>
      <c r="X3166" s="60" t="str">
        <f>IF(A3166&lt;&gt;"",IFERROR(IF(FIND(" ",G3166)&gt;=1,MID(G3166,FIND(" ",G3166)+1,LEN(G3166)),""),""),"")</f>
        <v>8513</v>
      </c>
      <c r="AC3166" s="51">
        <f>IFERROR(VALUE(MID($C3166,1,2)),0)</f>
        <v>80</v>
      </c>
      <c r="AD3166" s="44">
        <f>IFERROR(VALUE(MID($C3166,4,3)),0)</f>
        <v>510</v>
      </c>
      <c r="AE3166" s="51">
        <f>VALUE(RIGHT("00"&amp;AC3166,2)&amp;RIGHT("000"&amp;AD3166,3))</f>
        <v>80510</v>
      </c>
    </row>
    <row r="3167" spans="1:31">
      <c r="A3167" s="60" t="str">
        <f>IF(G3167&amp;Q3167&lt;&gt;"",W3167&amp;Q3167,"")</f>
        <v>MAGGY 8513taupe</v>
      </c>
      <c r="B3167" s="60" t="str">
        <f>IF(C3167&lt;&gt;"",LEFT(C3167,9),"")</f>
        <v>80-510-15</v>
      </c>
      <c r="C3167" s="73" t="s">
        <v>3350</v>
      </c>
      <c r="D3167" s="73" t="s">
        <v>3351</v>
      </c>
      <c r="E3167" s="73" t="s">
        <v>931</v>
      </c>
      <c r="F3167" s="74">
        <v>0</v>
      </c>
      <c r="G3167" s="73" t="s">
        <v>2002</v>
      </c>
      <c r="H3167" s="73" t="s">
        <v>226</v>
      </c>
      <c r="I3167" s="73" t="s">
        <v>1498</v>
      </c>
      <c r="J3167" s="73" t="s">
        <v>332</v>
      </c>
      <c r="K3167" s="73" t="s">
        <v>387</v>
      </c>
      <c r="L3167" s="73" t="s">
        <v>383</v>
      </c>
      <c r="M3167" s="73" t="s">
        <v>389</v>
      </c>
      <c r="N3167" s="73" t="s">
        <v>44</v>
      </c>
      <c r="O3167" s="73" t="s">
        <v>386</v>
      </c>
      <c r="P3167" s="73" t="s">
        <v>907</v>
      </c>
      <c r="Q3167" s="73" t="s">
        <v>1291</v>
      </c>
      <c r="R3167" s="73" t="s">
        <v>86</v>
      </c>
      <c r="V3167" s="60" t="str">
        <f>W3167&amp;H3167</f>
        <v>MAGGY 8513светло-коричневый</v>
      </c>
      <c r="W3167" s="60" t="str">
        <f>_xlfn.LET(_xlpm.TextCell,TEXT(G3167,"###"),IF(_xlpm.TextCell&lt;&gt;"",IF(StyleSpaceSplit,IFERROR(IF(FIND(" ",_xlpm.TextCell)&gt;=1,MID(_xlpm.TextCell,1,FIND(" ",_xlpm.TextCell)-1),_xlpm.TextCell),_xlpm.TextCell),_xlpm.TextCell),""))</f>
        <v>MAGGY 8513</v>
      </c>
      <c r="X3167" s="60" t="str">
        <f>IF(A3167&lt;&gt;"",IFERROR(IF(FIND(" ",G3167)&gt;=1,MID(G3167,FIND(" ",G3167)+1,LEN(G3167)),""),""),"")</f>
        <v>8513</v>
      </c>
      <c r="AC3167" s="51">
        <f>IFERROR(VALUE(MID($C3167,1,2)),0)</f>
        <v>80</v>
      </c>
      <c r="AD3167" s="44">
        <f>IFERROR(VALUE(MID($C3167,4,3)),0)</f>
        <v>510</v>
      </c>
      <c r="AE3167" s="51">
        <f>VALUE(RIGHT("00"&amp;AC3167,2)&amp;RIGHT("000"&amp;AD3167,3))</f>
        <v>80510</v>
      </c>
    </row>
    <row r="3168" spans="1:31">
      <c r="A3168" s="60" t="str">
        <f>IF(G3168&amp;Q3168&lt;&gt;"",W3168&amp;Q3168,"")</f>
        <v>MAGGY 8513blue</v>
      </c>
      <c r="B3168" s="60" t="str">
        <f>IF(C3168&lt;&gt;"",LEFT(C3168,9),"")</f>
        <v>80-510-06</v>
      </c>
      <c r="C3168" s="73" t="s">
        <v>3348</v>
      </c>
      <c r="D3168" s="73" t="s">
        <v>3349</v>
      </c>
      <c r="E3168" s="73" t="s">
        <v>931</v>
      </c>
      <c r="F3168" s="74">
        <v>0</v>
      </c>
      <c r="G3168" s="73" t="s">
        <v>2002</v>
      </c>
      <c r="H3168" s="73" t="s">
        <v>71</v>
      </c>
      <c r="I3168" s="73" t="s">
        <v>1498</v>
      </c>
      <c r="J3168" s="73" t="s">
        <v>332</v>
      </c>
      <c r="K3168" s="73" t="s">
        <v>387</v>
      </c>
      <c r="L3168" s="73" t="s">
        <v>383</v>
      </c>
      <c r="M3168" s="73" t="s">
        <v>389</v>
      </c>
      <c r="N3168" s="73" t="s">
        <v>44</v>
      </c>
      <c r="O3168" s="73" t="s">
        <v>386</v>
      </c>
      <c r="P3168" s="73" t="s">
        <v>907</v>
      </c>
      <c r="Q3168" s="73" t="s">
        <v>932</v>
      </c>
      <c r="R3168" s="73" t="s">
        <v>71</v>
      </c>
      <c r="V3168" s="60" t="str">
        <f>W3168&amp;H3168</f>
        <v>MAGGY 8513синий</v>
      </c>
      <c r="W3168" s="60" t="str">
        <f>_xlfn.LET(_xlpm.TextCell,TEXT(G3168,"###"),IF(_xlpm.TextCell&lt;&gt;"",IF(StyleSpaceSplit,IFERROR(IF(FIND(" ",_xlpm.TextCell)&gt;=1,MID(_xlpm.TextCell,1,FIND(" ",_xlpm.TextCell)-1),_xlpm.TextCell),_xlpm.TextCell),_xlpm.TextCell),""))</f>
        <v>MAGGY 8513</v>
      </c>
      <c r="X3168" s="60" t="str">
        <f>IF(A3168&lt;&gt;"",IFERROR(IF(FIND(" ",G3168)&gt;=1,MID(G3168,FIND(" ",G3168)+1,LEN(G3168)),""),""),"")</f>
        <v>8513</v>
      </c>
      <c r="AC3168" s="51">
        <f>IFERROR(VALUE(MID($C3168,1,2)),0)</f>
        <v>80</v>
      </c>
      <c r="AD3168" s="44">
        <f>IFERROR(VALUE(MID($C3168,4,3)),0)</f>
        <v>510</v>
      </c>
      <c r="AE3168" s="51">
        <f>VALUE(RIGHT("00"&amp;AC3168,2)&amp;RIGHT("000"&amp;AD3168,3))</f>
        <v>80510</v>
      </c>
    </row>
    <row r="3169" spans="1:31">
      <c r="A3169" s="60" t="str">
        <f>IF(G3169&amp;Q3169&lt;&gt;"",W3169&amp;Q3169,"")</f>
        <v>MAGGY 8521white</v>
      </c>
      <c r="B3169" s="60" t="str">
        <f>IF(C3169&lt;&gt;"",LEFT(C3169,9),"")</f>
        <v>80-357-17</v>
      </c>
      <c r="C3169" s="73" t="s">
        <v>3356</v>
      </c>
      <c r="D3169" s="73" t="s">
        <v>3357</v>
      </c>
      <c r="E3169" s="73" t="s">
        <v>931</v>
      </c>
      <c r="F3169" s="74">
        <v>0</v>
      </c>
      <c r="G3169" s="73" t="s">
        <v>1643</v>
      </c>
      <c r="H3169" s="73" t="s">
        <v>57</v>
      </c>
      <c r="I3169" s="73" t="s">
        <v>1498</v>
      </c>
      <c r="J3169" s="73" t="s">
        <v>332</v>
      </c>
      <c r="K3169" s="73" t="s">
        <v>387</v>
      </c>
      <c r="L3169" s="73" t="s">
        <v>383</v>
      </c>
      <c r="M3169" s="73" t="s">
        <v>389</v>
      </c>
      <c r="N3169" s="73" t="s">
        <v>44</v>
      </c>
      <c r="O3169" s="73" t="s">
        <v>386</v>
      </c>
      <c r="P3169" s="73" t="s">
        <v>907</v>
      </c>
      <c r="Q3169" s="73" t="s">
        <v>908</v>
      </c>
      <c r="R3169" s="73" t="s">
        <v>57</v>
      </c>
      <c r="V3169" s="60" t="str">
        <f>W3169&amp;H3169</f>
        <v>MAGGY 8521белый</v>
      </c>
      <c r="W3169" s="60" t="str">
        <f>_xlfn.LET(_xlpm.TextCell,TEXT(G3169,"###"),IF(_xlpm.TextCell&lt;&gt;"",IF(StyleSpaceSplit,IFERROR(IF(FIND(" ",_xlpm.TextCell)&gt;=1,MID(_xlpm.TextCell,1,FIND(" ",_xlpm.TextCell)-1),_xlpm.TextCell),_xlpm.TextCell),_xlpm.TextCell),""))</f>
        <v>MAGGY 8521</v>
      </c>
      <c r="X3169" s="60" t="str">
        <f>IF(A3169&lt;&gt;"",IFERROR(IF(FIND(" ",G3169)&gt;=1,MID(G3169,FIND(" ",G3169)+1,LEN(G3169)),""),""),"")</f>
        <v>8521</v>
      </c>
      <c r="AC3169" s="51">
        <f>IFERROR(VALUE(MID($C3169,1,2)),0)</f>
        <v>80</v>
      </c>
      <c r="AD3169" s="44">
        <f>IFERROR(VALUE(MID($C3169,4,3)),0)</f>
        <v>357</v>
      </c>
      <c r="AE3169" s="51">
        <f>VALUE(RIGHT("00"&amp;AC3169,2)&amp;RIGHT("000"&amp;AD3169,3))</f>
        <v>80357</v>
      </c>
    </row>
    <row r="3170" spans="1:31">
      <c r="A3170" s="60" t="str">
        <f>IF(G3170&amp;Q3170&lt;&gt;"",W3170&amp;Q3170,"")</f>
        <v>MAGGY 8521burgundy</v>
      </c>
      <c r="B3170" s="60" t="str">
        <f>IF(C3170&lt;&gt;"",LEFT(C3170,9),"")</f>
        <v>80-357-12</v>
      </c>
      <c r="C3170" s="73" t="s">
        <v>3354</v>
      </c>
      <c r="D3170" s="73" t="s">
        <v>3355</v>
      </c>
      <c r="E3170" s="73" t="s">
        <v>931</v>
      </c>
      <c r="F3170" s="74">
        <v>0</v>
      </c>
      <c r="G3170" s="73" t="s">
        <v>1643</v>
      </c>
      <c r="H3170" s="73" t="s">
        <v>121</v>
      </c>
      <c r="I3170" s="73" t="s">
        <v>1498</v>
      </c>
      <c r="J3170" s="73" t="s">
        <v>332</v>
      </c>
      <c r="K3170" s="73" t="s">
        <v>387</v>
      </c>
      <c r="L3170" s="73" t="s">
        <v>383</v>
      </c>
      <c r="M3170" s="73" t="s">
        <v>389</v>
      </c>
      <c r="N3170" s="73" t="s">
        <v>44</v>
      </c>
      <c r="O3170" s="73" t="s">
        <v>386</v>
      </c>
      <c r="P3170" s="73" t="s">
        <v>907</v>
      </c>
      <c r="Q3170" s="73" t="s">
        <v>1546</v>
      </c>
      <c r="R3170" s="73" t="s">
        <v>121</v>
      </c>
      <c r="V3170" s="60" t="str">
        <f>W3170&amp;H3170</f>
        <v>MAGGY 8521бордовый</v>
      </c>
      <c r="W3170" s="60" t="str">
        <f>_xlfn.LET(_xlpm.TextCell,TEXT(G3170,"###"),IF(_xlpm.TextCell&lt;&gt;"",IF(StyleSpaceSplit,IFERROR(IF(FIND(" ",_xlpm.TextCell)&gt;=1,MID(_xlpm.TextCell,1,FIND(" ",_xlpm.TextCell)-1),_xlpm.TextCell),_xlpm.TextCell),_xlpm.TextCell),""))</f>
        <v>MAGGY 8521</v>
      </c>
      <c r="X3170" s="60" t="str">
        <f>IF(A3170&lt;&gt;"",IFERROR(IF(FIND(" ",G3170)&gt;=1,MID(G3170,FIND(" ",G3170)+1,LEN(G3170)),""),""),"")</f>
        <v>8521</v>
      </c>
      <c r="AC3170" s="51">
        <f>IFERROR(VALUE(MID($C3170,1,2)),0)</f>
        <v>80</v>
      </c>
      <c r="AD3170" s="44">
        <f>IFERROR(VALUE(MID($C3170,4,3)),0)</f>
        <v>357</v>
      </c>
      <c r="AE3170" s="51">
        <f>VALUE(RIGHT("00"&amp;AC3170,2)&amp;RIGHT("000"&amp;AD3170,3))</f>
        <v>80357</v>
      </c>
    </row>
    <row r="3171" spans="1:31">
      <c r="A3171" s="60" t="str">
        <f>IF(G3171&amp;Q3171&lt;&gt;"",W3171&amp;Q3171,"")</f>
        <v>MAGGY 8521blue</v>
      </c>
      <c r="B3171" s="60" t="str">
        <f>IF(C3171&lt;&gt;"",LEFT(C3171,9),"")</f>
        <v>80-357-06</v>
      </c>
      <c r="C3171" s="73" t="s">
        <v>2003</v>
      </c>
      <c r="D3171" s="73" t="s">
        <v>2004</v>
      </c>
      <c r="E3171" s="73" t="s">
        <v>931</v>
      </c>
      <c r="F3171" s="74">
        <v>0</v>
      </c>
      <c r="G3171" s="73" t="s">
        <v>1643</v>
      </c>
      <c r="H3171" s="73" t="s">
        <v>71</v>
      </c>
      <c r="I3171" s="73" t="s">
        <v>1498</v>
      </c>
      <c r="J3171" s="73" t="s">
        <v>332</v>
      </c>
      <c r="K3171" s="73" t="s">
        <v>387</v>
      </c>
      <c r="L3171" s="73" t="s">
        <v>383</v>
      </c>
      <c r="M3171" s="73" t="s">
        <v>389</v>
      </c>
      <c r="N3171" s="73" t="s">
        <v>44</v>
      </c>
      <c r="O3171" s="73" t="s">
        <v>386</v>
      </c>
      <c r="P3171" s="73" t="s">
        <v>907</v>
      </c>
      <c r="Q3171" s="73" t="s">
        <v>932</v>
      </c>
      <c r="R3171" s="73" t="s">
        <v>71</v>
      </c>
      <c r="V3171" s="60" t="str">
        <f>W3171&amp;H3171</f>
        <v>MAGGY 8521синий</v>
      </c>
      <c r="W3171" s="60" t="str">
        <f>_xlfn.LET(_xlpm.TextCell,TEXT(G3171,"###"),IF(_xlpm.TextCell&lt;&gt;"",IF(StyleSpaceSplit,IFERROR(IF(FIND(" ",_xlpm.TextCell)&gt;=1,MID(_xlpm.TextCell,1,FIND(" ",_xlpm.TextCell)-1),_xlpm.TextCell),_xlpm.TextCell),_xlpm.TextCell),""))</f>
        <v>MAGGY 8521</v>
      </c>
      <c r="X3171" s="60" t="str">
        <f>IF(A3171&lt;&gt;"",IFERROR(IF(FIND(" ",G3171)&gt;=1,MID(G3171,FIND(" ",G3171)+1,LEN(G3171)),""),""),"")</f>
        <v>8521</v>
      </c>
      <c r="AC3171" s="51">
        <f>IFERROR(VALUE(MID($C3171,1,2)),0)</f>
        <v>80</v>
      </c>
      <c r="AD3171" s="44">
        <f>IFERROR(VALUE(MID($C3171,4,3)),0)</f>
        <v>357</v>
      </c>
      <c r="AE3171" s="51">
        <f>VALUE(RIGHT("00"&amp;AC3171,2)&amp;RIGHT("000"&amp;AD3171,3))</f>
        <v>80357</v>
      </c>
    </row>
    <row r="3172" spans="1:31">
      <c r="A3172" s="60" t="str">
        <f>IF(G3172&amp;Q3172&lt;&gt;"",W3172&amp;Q3172,"")</f>
        <v>MAGGY 8521black</v>
      </c>
      <c r="B3172" s="60" t="str">
        <f>IF(C3172&lt;&gt;"",LEFT(C3172,9),"")</f>
        <v>80-357-52</v>
      </c>
      <c r="C3172" s="73" t="s">
        <v>1641</v>
      </c>
      <c r="D3172" s="73" t="s">
        <v>1642</v>
      </c>
      <c r="E3172" s="73" t="s">
        <v>931</v>
      </c>
      <c r="F3172" s="74">
        <v>0</v>
      </c>
      <c r="G3172" s="73" t="s">
        <v>1643</v>
      </c>
      <c r="H3172" s="73" t="s">
        <v>53</v>
      </c>
      <c r="I3172" s="73" t="s">
        <v>1644</v>
      </c>
      <c r="J3172" s="73" t="s">
        <v>332</v>
      </c>
      <c r="K3172" s="73" t="s">
        <v>387</v>
      </c>
      <c r="L3172" s="73" t="s">
        <v>383</v>
      </c>
      <c r="M3172" s="73" t="s">
        <v>389</v>
      </c>
      <c r="N3172" s="73" t="s">
        <v>44</v>
      </c>
      <c r="O3172" s="73" t="s">
        <v>386</v>
      </c>
      <c r="P3172" s="73" t="s">
        <v>907</v>
      </c>
      <c r="Q3172" s="73" t="s">
        <v>928</v>
      </c>
      <c r="R3172" s="73" t="s">
        <v>53</v>
      </c>
      <c r="V3172" s="60" t="str">
        <f>W3172&amp;H3172</f>
        <v>MAGGY 8521черный</v>
      </c>
      <c r="W3172" s="60" t="str">
        <f>_xlfn.LET(_xlpm.TextCell,TEXT(G3172,"###"),IF(_xlpm.TextCell&lt;&gt;"",IF(StyleSpaceSplit,IFERROR(IF(FIND(" ",_xlpm.TextCell)&gt;=1,MID(_xlpm.TextCell,1,FIND(" ",_xlpm.TextCell)-1),_xlpm.TextCell),_xlpm.TextCell),_xlpm.TextCell),""))</f>
        <v>MAGGY 8521</v>
      </c>
      <c r="X3172" s="60" t="str">
        <f>IF(A3172&lt;&gt;"",IFERROR(IF(FIND(" ",G3172)&gt;=1,MID(G3172,FIND(" ",G3172)+1,LEN(G3172)),""),""),"")</f>
        <v>8521</v>
      </c>
      <c r="AC3172" s="51">
        <f>IFERROR(VALUE(MID($C3172,1,2)),0)</f>
        <v>80</v>
      </c>
      <c r="AD3172" s="44">
        <f>IFERROR(VALUE(MID($C3172,4,3)),0)</f>
        <v>357</v>
      </c>
      <c r="AE3172" s="51">
        <f>VALUE(RIGHT("00"&amp;AC3172,2)&amp;RIGHT("000"&amp;AD3172,3))</f>
        <v>80357</v>
      </c>
    </row>
    <row r="3173" spans="1:31">
      <c r="A3173" s="60" t="str">
        <f>IF(G3173&amp;Q3173&lt;&gt;"",W3173&amp;Q3173,"")</f>
        <v>MAGGY 8525grey</v>
      </c>
      <c r="B3173" s="60" t="str">
        <f>IF(C3173&lt;&gt;"",LEFT(C3173,9),"")</f>
        <v>80-358-05</v>
      </c>
      <c r="C3173" s="73" t="s">
        <v>1645</v>
      </c>
      <c r="D3173" s="73" t="s">
        <v>1646</v>
      </c>
      <c r="E3173" s="73" t="s">
        <v>931</v>
      </c>
      <c r="F3173" s="74">
        <v>0</v>
      </c>
      <c r="G3173" s="73" t="s">
        <v>1647</v>
      </c>
      <c r="H3173" s="73" t="s">
        <v>277</v>
      </c>
      <c r="I3173" s="73" t="s">
        <v>1498</v>
      </c>
      <c r="J3173" s="73" t="s">
        <v>344</v>
      </c>
      <c r="K3173" s="73" t="s">
        <v>382</v>
      </c>
      <c r="L3173" s="73" t="s">
        <v>383</v>
      </c>
      <c r="M3173" s="73" t="s">
        <v>389</v>
      </c>
      <c r="N3173" s="73" t="s">
        <v>44</v>
      </c>
      <c r="O3173" s="73" t="s">
        <v>386</v>
      </c>
      <c r="P3173" s="73" t="s">
        <v>907</v>
      </c>
      <c r="Q3173" s="73" t="s">
        <v>917</v>
      </c>
      <c r="R3173" s="73" t="s">
        <v>83</v>
      </c>
      <c r="V3173" s="60" t="str">
        <f>W3173&amp;H3173</f>
        <v>MAGGY 8525темно-серый</v>
      </c>
      <c r="W3173" s="60" t="str">
        <f>_xlfn.LET(_xlpm.TextCell,TEXT(G3173,"###"),IF(_xlpm.TextCell&lt;&gt;"",IF(StyleSpaceSplit,IFERROR(IF(FIND(" ",_xlpm.TextCell)&gt;=1,MID(_xlpm.TextCell,1,FIND(" ",_xlpm.TextCell)-1),_xlpm.TextCell),_xlpm.TextCell),_xlpm.TextCell),""))</f>
        <v>MAGGY 8525</v>
      </c>
      <c r="X3173" s="60" t="str">
        <f>IF(A3173&lt;&gt;"",IFERROR(IF(FIND(" ",G3173)&gt;=1,MID(G3173,FIND(" ",G3173)+1,LEN(G3173)),""),""),"")</f>
        <v>8525</v>
      </c>
      <c r="AC3173" s="51">
        <f>IFERROR(VALUE(MID($C3173,1,2)),0)</f>
        <v>80</v>
      </c>
      <c r="AD3173" s="44">
        <f>IFERROR(VALUE(MID($C3173,4,3)),0)</f>
        <v>358</v>
      </c>
      <c r="AE3173" s="51">
        <f>VALUE(RIGHT("00"&amp;AC3173,2)&amp;RIGHT("000"&amp;AD3173,3))</f>
        <v>80358</v>
      </c>
    </row>
    <row r="3174" spans="1:31">
      <c r="A3174" s="60" t="str">
        <f>IF(G3174&amp;Q3174&lt;&gt;"",W3174&amp;Q3174,"")</f>
        <v>MAGGY 8527putty</v>
      </c>
      <c r="B3174" s="60" t="str">
        <f>IF(C3174&lt;&gt;"",LEFT(C3174,9),"")</f>
        <v>80-511-02</v>
      </c>
      <c r="C3174" s="73" t="s">
        <v>3364</v>
      </c>
      <c r="D3174" s="73" t="s">
        <v>3365</v>
      </c>
      <c r="E3174" s="73" t="s">
        <v>931</v>
      </c>
      <c r="F3174" s="74">
        <v>0</v>
      </c>
      <c r="G3174" s="73" t="s">
        <v>2007</v>
      </c>
      <c r="H3174" s="73" t="s">
        <v>63</v>
      </c>
      <c r="I3174" s="73" t="s">
        <v>1644</v>
      </c>
      <c r="J3174" s="73" t="s">
        <v>332</v>
      </c>
      <c r="K3174" s="73" t="s">
        <v>387</v>
      </c>
      <c r="L3174" s="73" t="s">
        <v>383</v>
      </c>
      <c r="M3174" s="73" t="s">
        <v>389</v>
      </c>
      <c r="N3174" s="73" t="s">
        <v>44</v>
      </c>
      <c r="O3174" s="73" t="s">
        <v>386</v>
      </c>
      <c r="P3174" s="73" t="s">
        <v>907</v>
      </c>
      <c r="Q3174" s="73" t="s">
        <v>1539</v>
      </c>
      <c r="R3174" s="73" t="s">
        <v>63</v>
      </c>
      <c r="V3174" s="60" t="str">
        <f>W3174&amp;H3174</f>
        <v>MAGGY 8527бежевый</v>
      </c>
      <c r="W3174" s="60" t="str">
        <f>_xlfn.LET(_xlpm.TextCell,TEXT(G3174,"###"),IF(_xlpm.TextCell&lt;&gt;"",IF(StyleSpaceSplit,IFERROR(IF(FIND(" ",_xlpm.TextCell)&gt;=1,MID(_xlpm.TextCell,1,FIND(" ",_xlpm.TextCell)-1),_xlpm.TextCell),_xlpm.TextCell),_xlpm.TextCell),""))</f>
        <v>MAGGY 8527</v>
      </c>
      <c r="X3174" s="60" t="str">
        <f>IF(A3174&lt;&gt;"",IFERROR(IF(FIND(" ",G3174)&gt;=1,MID(G3174,FIND(" ",G3174)+1,LEN(G3174)),""),""),"")</f>
        <v>8527</v>
      </c>
      <c r="AC3174" s="51">
        <f>IFERROR(VALUE(MID($C3174,1,2)),0)</f>
        <v>80</v>
      </c>
      <c r="AD3174" s="44">
        <f>IFERROR(VALUE(MID($C3174,4,3)),0)</f>
        <v>511</v>
      </c>
      <c r="AE3174" s="51">
        <f>VALUE(RIGHT("00"&amp;AC3174,2)&amp;RIGHT("000"&amp;AD3174,3))</f>
        <v>80511</v>
      </c>
    </row>
    <row r="3175" spans="1:31">
      <c r="A3175" s="60" t="str">
        <f>IF(G3175&amp;Q3175&lt;&gt;"",W3175&amp;Q3175,"")</f>
        <v>MAGGY 8527offwhite</v>
      </c>
      <c r="B3175" s="60" t="str">
        <f>IF(C3175&lt;&gt;"",LEFT(C3175,9),"")</f>
        <v>80-511-17</v>
      </c>
      <c r="C3175" s="73" t="s">
        <v>3360</v>
      </c>
      <c r="D3175" s="73" t="s">
        <v>3361</v>
      </c>
      <c r="E3175" s="73" t="s">
        <v>931</v>
      </c>
      <c r="F3175" s="74">
        <v>0</v>
      </c>
      <c r="G3175" s="73" t="s">
        <v>2007</v>
      </c>
      <c r="H3175" s="73" t="s">
        <v>57</v>
      </c>
      <c r="I3175" s="73" t="s">
        <v>1498</v>
      </c>
      <c r="J3175" s="73" t="s">
        <v>332</v>
      </c>
      <c r="K3175" s="73" t="s">
        <v>387</v>
      </c>
      <c r="L3175" s="73" t="s">
        <v>383</v>
      </c>
      <c r="M3175" s="73" t="s">
        <v>389</v>
      </c>
      <c r="N3175" s="73" t="s">
        <v>44</v>
      </c>
      <c r="O3175" s="73" t="s">
        <v>386</v>
      </c>
      <c r="P3175" s="73" t="s">
        <v>907</v>
      </c>
      <c r="Q3175" s="73" t="s">
        <v>1898</v>
      </c>
      <c r="R3175" s="73" t="s">
        <v>57</v>
      </c>
      <c r="V3175" s="60" t="str">
        <f>W3175&amp;H3175</f>
        <v>MAGGY 8527белый</v>
      </c>
      <c r="W3175" s="60" t="str">
        <f>_xlfn.LET(_xlpm.TextCell,TEXT(G3175,"###"),IF(_xlpm.TextCell&lt;&gt;"",IF(StyleSpaceSplit,IFERROR(IF(FIND(" ",_xlpm.TextCell)&gt;=1,MID(_xlpm.TextCell,1,FIND(" ",_xlpm.TextCell)-1),_xlpm.TextCell),_xlpm.TextCell),_xlpm.TextCell),""))</f>
        <v>MAGGY 8527</v>
      </c>
      <c r="X3175" s="60" t="str">
        <f>IF(A3175&lt;&gt;"",IFERROR(IF(FIND(" ",G3175)&gt;=1,MID(G3175,FIND(" ",G3175)+1,LEN(G3175)),""),""),"")</f>
        <v>8527</v>
      </c>
      <c r="AC3175" s="51">
        <f>IFERROR(VALUE(MID($C3175,1,2)),0)</f>
        <v>80</v>
      </c>
      <c r="AD3175" s="44">
        <f>IFERROR(VALUE(MID($C3175,4,3)),0)</f>
        <v>511</v>
      </c>
      <c r="AE3175" s="51">
        <f>VALUE(RIGHT("00"&amp;AC3175,2)&amp;RIGHT("000"&amp;AD3175,3))</f>
        <v>80511</v>
      </c>
    </row>
    <row r="3176" spans="1:31">
      <c r="A3176" s="60" t="str">
        <f>IF(G3176&amp;Q3176&lt;&gt;"",W3176&amp;Q3176,"")</f>
        <v>MAGGY 8527taupe</v>
      </c>
      <c r="B3176" s="60" t="str">
        <f>IF(C3176&lt;&gt;"",LEFT(C3176,9),"")</f>
        <v>80-511-15</v>
      </c>
      <c r="C3176" s="73" t="s">
        <v>3366</v>
      </c>
      <c r="D3176" s="73" t="s">
        <v>3367</v>
      </c>
      <c r="E3176" s="73" t="s">
        <v>931</v>
      </c>
      <c r="F3176" s="74">
        <v>0</v>
      </c>
      <c r="G3176" s="73" t="s">
        <v>2007</v>
      </c>
      <c r="H3176" s="73" t="s">
        <v>226</v>
      </c>
      <c r="I3176" s="73" t="s">
        <v>1498</v>
      </c>
      <c r="J3176" s="73" t="s">
        <v>332</v>
      </c>
      <c r="K3176" s="73" t="s">
        <v>387</v>
      </c>
      <c r="L3176" s="73" t="s">
        <v>383</v>
      </c>
      <c r="M3176" s="73" t="s">
        <v>389</v>
      </c>
      <c r="N3176" s="73" t="s">
        <v>44</v>
      </c>
      <c r="O3176" s="73" t="s">
        <v>386</v>
      </c>
      <c r="P3176" s="73" t="s">
        <v>907</v>
      </c>
      <c r="Q3176" s="73" t="s">
        <v>1291</v>
      </c>
      <c r="R3176" s="73" t="s">
        <v>86</v>
      </c>
      <c r="V3176" s="60" t="str">
        <f>W3176&amp;H3176</f>
        <v>MAGGY 8527светло-коричневый</v>
      </c>
      <c r="W3176" s="60" t="str">
        <f>_xlfn.LET(_xlpm.TextCell,TEXT(G3176,"###"),IF(_xlpm.TextCell&lt;&gt;"",IF(StyleSpaceSplit,IFERROR(IF(FIND(" ",_xlpm.TextCell)&gt;=1,MID(_xlpm.TextCell,1,FIND(" ",_xlpm.TextCell)-1),_xlpm.TextCell),_xlpm.TextCell),_xlpm.TextCell),""))</f>
        <v>MAGGY 8527</v>
      </c>
      <c r="X3176" s="60" t="str">
        <f>IF(A3176&lt;&gt;"",IFERROR(IF(FIND(" ",G3176)&gt;=1,MID(G3176,FIND(" ",G3176)+1,LEN(G3176)),""),""),"")</f>
        <v>8527</v>
      </c>
      <c r="AC3176" s="51">
        <f>IFERROR(VALUE(MID($C3176,1,2)),0)</f>
        <v>80</v>
      </c>
      <c r="AD3176" s="44">
        <f>IFERROR(VALUE(MID($C3176,4,3)),0)</f>
        <v>511</v>
      </c>
      <c r="AE3176" s="51">
        <f>VALUE(RIGHT("00"&amp;AC3176,2)&amp;RIGHT("000"&amp;AD3176,3))</f>
        <v>80511</v>
      </c>
    </row>
    <row r="3177" spans="1:31">
      <c r="A3177" s="60" t="str">
        <f>IF(G3177&amp;Q3177&lt;&gt;"",W3177&amp;Q3177,"")</f>
        <v>MAGGY 8527pearl</v>
      </c>
      <c r="B3177" s="60" t="str">
        <f>IF(C3177&lt;&gt;"",LEFT(C3177,9),"")</f>
        <v>80-511-01</v>
      </c>
      <c r="C3177" s="73" t="s">
        <v>3362</v>
      </c>
      <c r="D3177" s="73" t="s">
        <v>3363</v>
      </c>
      <c r="E3177" s="73" t="s">
        <v>931</v>
      </c>
      <c r="F3177" s="74">
        <v>0</v>
      </c>
      <c r="G3177" s="73" t="s">
        <v>2007</v>
      </c>
      <c r="H3177" s="73" t="s">
        <v>231</v>
      </c>
      <c r="I3177" s="73" t="s">
        <v>1498</v>
      </c>
      <c r="J3177" s="73" t="s">
        <v>332</v>
      </c>
      <c r="K3177" s="73" t="s">
        <v>387</v>
      </c>
      <c r="L3177" s="73" t="s">
        <v>383</v>
      </c>
      <c r="M3177" s="73" t="s">
        <v>389</v>
      </c>
      <c r="N3177" s="73" t="s">
        <v>44</v>
      </c>
      <c r="O3177" s="73" t="s">
        <v>386</v>
      </c>
      <c r="P3177" s="73" t="s">
        <v>907</v>
      </c>
      <c r="Q3177" s="73" t="s">
        <v>2069</v>
      </c>
      <c r="R3177" s="73" t="s">
        <v>83</v>
      </c>
      <c r="V3177" s="60" t="str">
        <f>W3177&amp;H3177</f>
        <v>MAGGY 8527светло-серый</v>
      </c>
      <c r="W3177" s="60" t="str">
        <f>_xlfn.LET(_xlpm.TextCell,TEXT(G3177,"###"),IF(_xlpm.TextCell&lt;&gt;"",IF(StyleSpaceSplit,IFERROR(IF(FIND(" ",_xlpm.TextCell)&gt;=1,MID(_xlpm.TextCell,1,FIND(" ",_xlpm.TextCell)-1),_xlpm.TextCell),_xlpm.TextCell),_xlpm.TextCell),""))</f>
        <v>MAGGY 8527</v>
      </c>
      <c r="X3177" s="60" t="str">
        <f>IF(A3177&lt;&gt;"",IFERROR(IF(FIND(" ",G3177)&gt;=1,MID(G3177,FIND(" ",G3177)+1,LEN(G3177)),""),""),"")</f>
        <v>8527</v>
      </c>
      <c r="AC3177" s="51">
        <f>IFERROR(VALUE(MID($C3177,1,2)),0)</f>
        <v>80</v>
      </c>
      <c r="AD3177" s="44">
        <f>IFERROR(VALUE(MID($C3177,4,3)),0)</f>
        <v>511</v>
      </c>
      <c r="AE3177" s="51">
        <f>VALUE(RIGHT("00"&amp;AC3177,2)&amp;RIGHT("000"&amp;AD3177,3))</f>
        <v>80511</v>
      </c>
    </row>
    <row r="3178" spans="1:31">
      <c r="A3178" s="60" t="str">
        <f>IF(G3178&amp;Q3178&lt;&gt;"",W3178&amp;Q3178,"")</f>
        <v>MAGGY 8527grey</v>
      </c>
      <c r="B3178" s="60" t="str">
        <f>IF(C3178&lt;&gt;"",LEFT(C3178,9),"")</f>
        <v>80-511-08</v>
      </c>
      <c r="C3178" s="73" t="s">
        <v>3358</v>
      </c>
      <c r="D3178" s="73" t="s">
        <v>3359</v>
      </c>
      <c r="E3178" s="73" t="s">
        <v>931</v>
      </c>
      <c r="F3178" s="74">
        <v>0</v>
      </c>
      <c r="G3178" s="73" t="s">
        <v>2007</v>
      </c>
      <c r="H3178" s="73" t="s">
        <v>83</v>
      </c>
      <c r="I3178" s="73" t="s">
        <v>1498</v>
      </c>
      <c r="J3178" s="73" t="s">
        <v>332</v>
      </c>
      <c r="K3178" s="73" t="s">
        <v>387</v>
      </c>
      <c r="L3178" s="73" t="s">
        <v>383</v>
      </c>
      <c r="M3178" s="73" t="s">
        <v>389</v>
      </c>
      <c r="N3178" s="73" t="s">
        <v>44</v>
      </c>
      <c r="O3178" s="73" t="s">
        <v>386</v>
      </c>
      <c r="P3178" s="73" t="s">
        <v>907</v>
      </c>
      <c r="Q3178" s="73" t="s">
        <v>917</v>
      </c>
      <c r="R3178" s="73" t="s">
        <v>83</v>
      </c>
      <c r="V3178" s="60" t="str">
        <f>W3178&amp;H3178</f>
        <v>MAGGY 8527серый</v>
      </c>
      <c r="W3178" s="60" t="str">
        <f>_xlfn.LET(_xlpm.TextCell,TEXT(G3178,"###"),IF(_xlpm.TextCell&lt;&gt;"",IF(StyleSpaceSplit,IFERROR(IF(FIND(" ",_xlpm.TextCell)&gt;=1,MID(_xlpm.TextCell,1,FIND(" ",_xlpm.TextCell)-1),_xlpm.TextCell),_xlpm.TextCell),_xlpm.TextCell),""))</f>
        <v>MAGGY 8527</v>
      </c>
      <c r="X3178" s="60" t="str">
        <f>IF(A3178&lt;&gt;"",IFERROR(IF(FIND(" ",G3178)&gt;=1,MID(G3178,FIND(" ",G3178)+1,LEN(G3178)),""),""),"")</f>
        <v>8527</v>
      </c>
      <c r="AC3178" s="51">
        <f>IFERROR(VALUE(MID($C3178,1,2)),0)</f>
        <v>80</v>
      </c>
      <c r="AD3178" s="44">
        <f>IFERROR(VALUE(MID($C3178,4,3)),0)</f>
        <v>511</v>
      </c>
      <c r="AE3178" s="51">
        <f>VALUE(RIGHT("00"&amp;AC3178,2)&amp;RIGHT("000"&amp;AD3178,3))</f>
        <v>80511</v>
      </c>
    </row>
    <row r="3179" spans="1:31">
      <c r="A3179" s="60" t="str">
        <f>IF(G3179&amp;Q3179&lt;&gt;"",W3179&amp;Q3179,"")</f>
        <v>MAGGY 8527navy</v>
      </c>
      <c r="B3179" s="60" t="str">
        <f>IF(C3179&lt;&gt;"",LEFT(C3179,9),"")</f>
        <v>80-587-16</v>
      </c>
      <c r="C3179" s="73" t="s">
        <v>2005</v>
      </c>
      <c r="D3179" s="73" t="s">
        <v>2006</v>
      </c>
      <c r="E3179" s="73" t="s">
        <v>931</v>
      </c>
      <c r="F3179" s="74">
        <v>0</v>
      </c>
      <c r="G3179" s="73" t="s">
        <v>2007</v>
      </c>
      <c r="H3179" s="73" t="s">
        <v>55</v>
      </c>
      <c r="I3179" s="73" t="s">
        <v>1498</v>
      </c>
      <c r="J3179" s="73" t="s">
        <v>332</v>
      </c>
      <c r="K3179" s="73" t="s">
        <v>387</v>
      </c>
      <c r="L3179" s="73" t="s">
        <v>383</v>
      </c>
      <c r="M3179" s="73" t="s">
        <v>389</v>
      </c>
      <c r="N3179" s="73" t="s">
        <v>44</v>
      </c>
      <c r="O3179" s="73" t="s">
        <v>386</v>
      </c>
      <c r="P3179" s="73" t="s">
        <v>907</v>
      </c>
      <c r="Q3179" s="73" t="s">
        <v>1003</v>
      </c>
      <c r="R3179" s="73" t="s">
        <v>71</v>
      </c>
      <c r="V3179" s="60" t="str">
        <f>W3179&amp;H3179</f>
        <v>MAGGY 8527темно-синий</v>
      </c>
      <c r="W3179" s="60" t="str">
        <f>_xlfn.LET(_xlpm.TextCell,TEXT(G3179,"###"),IF(_xlpm.TextCell&lt;&gt;"",IF(StyleSpaceSplit,IFERROR(IF(FIND(" ",_xlpm.TextCell)&gt;=1,MID(_xlpm.TextCell,1,FIND(" ",_xlpm.TextCell)-1),_xlpm.TextCell),_xlpm.TextCell),_xlpm.TextCell),""))</f>
        <v>MAGGY 8527</v>
      </c>
      <c r="X3179" s="60" t="str">
        <f>IF(A3179&lt;&gt;"",IFERROR(IF(FIND(" ",G3179)&gt;=1,MID(G3179,FIND(" ",G3179)+1,LEN(G3179)),""),""),"")</f>
        <v>8527</v>
      </c>
      <c r="AC3179" s="51">
        <f>IFERROR(VALUE(MID($C3179,1,2)),0)</f>
        <v>80</v>
      </c>
      <c r="AD3179" s="44">
        <f>IFERROR(VALUE(MID($C3179,4,3)),0)</f>
        <v>587</v>
      </c>
      <c r="AE3179" s="51">
        <f>VALUE(RIGHT("00"&amp;AC3179,2)&amp;RIGHT("000"&amp;AD3179,3))</f>
        <v>80587</v>
      </c>
    </row>
    <row r="3180" spans="1:31">
      <c r="A3180" s="60" t="str">
        <f>IF(G3180&amp;Q3180&lt;&gt;"",W3180&amp;Q3180,"")</f>
        <v>MAGGY 8601navy</v>
      </c>
      <c r="B3180" s="60" t="str">
        <f>IF(C3180&lt;&gt;"",LEFT(C3180,9),"")</f>
        <v>80-919-16</v>
      </c>
      <c r="C3180" s="73" t="s">
        <v>5306</v>
      </c>
      <c r="D3180" s="73" t="s">
        <v>5307</v>
      </c>
      <c r="E3180" s="73" t="s">
        <v>931</v>
      </c>
      <c r="F3180" s="74">
        <v>0</v>
      </c>
      <c r="G3180" s="73" t="s">
        <v>5308</v>
      </c>
      <c r="H3180" s="73" t="s">
        <v>55</v>
      </c>
      <c r="I3180" s="73" t="s">
        <v>1644</v>
      </c>
      <c r="J3180" s="73" t="s">
        <v>332</v>
      </c>
      <c r="K3180" s="73" t="s">
        <v>387</v>
      </c>
      <c r="L3180" s="73" t="s">
        <v>383</v>
      </c>
      <c r="M3180" s="73" t="s">
        <v>389</v>
      </c>
      <c r="N3180" s="73" t="s">
        <v>44</v>
      </c>
      <c r="O3180" s="73" t="s">
        <v>386</v>
      </c>
      <c r="P3180" s="73" t="s">
        <v>907</v>
      </c>
      <c r="Q3180" s="73" t="s">
        <v>1003</v>
      </c>
      <c r="R3180" s="73" t="s">
        <v>71</v>
      </c>
      <c r="V3180" s="60" t="str">
        <f>W3180&amp;H3180</f>
        <v>MAGGY 8601темно-синий</v>
      </c>
      <c r="W3180" s="60" t="str">
        <f>_xlfn.LET(_xlpm.TextCell,TEXT(G3180,"###"),IF(_xlpm.TextCell&lt;&gt;"",IF(StyleSpaceSplit,IFERROR(IF(FIND(" ",_xlpm.TextCell)&gt;=1,MID(_xlpm.TextCell,1,FIND(" ",_xlpm.TextCell)-1),_xlpm.TextCell),_xlpm.TextCell),_xlpm.TextCell),""))</f>
        <v>MAGGY 8601</v>
      </c>
      <c r="X3180" s="60" t="str">
        <f>IF(A3180&lt;&gt;"",IFERROR(IF(FIND(" ",G3180)&gt;=1,MID(G3180,FIND(" ",G3180)+1,LEN(G3180)),""),""),"")</f>
        <v>8601</v>
      </c>
      <c r="AC3180" s="51">
        <f>IFERROR(VALUE(MID($C3180,1,2)),0)</f>
        <v>80</v>
      </c>
      <c r="AD3180" s="44">
        <f>IFERROR(VALUE(MID($C3180,4,3)),0)</f>
        <v>919</v>
      </c>
      <c r="AE3180" s="51">
        <f>VALUE(RIGHT("00"&amp;AC3180,2)&amp;RIGHT("000"&amp;AD3180,3))</f>
        <v>80919</v>
      </c>
    </row>
    <row r="3181" spans="1:31">
      <c r="A3181" s="60" t="str">
        <f>IF(G3181&amp;Q3181&lt;&gt;"",W3181&amp;Q3181,"")</f>
        <v>MAGGY 8623grey</v>
      </c>
      <c r="B3181" s="60" t="str">
        <f>IF(C3181&lt;&gt;"",LEFT(C3181,9),"")</f>
        <v>80-920-08</v>
      </c>
      <c r="C3181" s="73" t="s">
        <v>5309</v>
      </c>
      <c r="D3181" s="73" t="s">
        <v>5310</v>
      </c>
      <c r="E3181" s="73" t="s">
        <v>931</v>
      </c>
      <c r="F3181" s="74">
        <v>0</v>
      </c>
      <c r="G3181" s="73" t="s">
        <v>5311</v>
      </c>
      <c r="H3181" s="73" t="s">
        <v>83</v>
      </c>
      <c r="I3181" s="73" t="s">
        <v>1644</v>
      </c>
      <c r="J3181" s="73" t="s">
        <v>344</v>
      </c>
      <c r="K3181" s="73" t="s">
        <v>387</v>
      </c>
      <c r="L3181" s="73" t="s">
        <v>383</v>
      </c>
      <c r="M3181" s="73" t="s">
        <v>389</v>
      </c>
      <c r="N3181" s="73" t="s">
        <v>44</v>
      </c>
      <c r="O3181" s="73" t="s">
        <v>386</v>
      </c>
      <c r="P3181" s="73" t="s">
        <v>907</v>
      </c>
      <c r="Q3181" s="73" t="s">
        <v>917</v>
      </c>
      <c r="R3181" s="73" t="s">
        <v>83</v>
      </c>
      <c r="V3181" s="60" t="str">
        <f>W3181&amp;H3181</f>
        <v>MAGGY 8623серый</v>
      </c>
      <c r="W3181" s="60" t="str">
        <f>_xlfn.LET(_xlpm.TextCell,TEXT(G3181,"###"),IF(_xlpm.TextCell&lt;&gt;"",IF(StyleSpaceSplit,IFERROR(IF(FIND(" ",_xlpm.TextCell)&gt;=1,MID(_xlpm.TextCell,1,FIND(" ",_xlpm.TextCell)-1),_xlpm.TextCell),_xlpm.TextCell),_xlpm.TextCell),""))</f>
        <v>MAGGY 8623</v>
      </c>
      <c r="X3181" s="60" t="str">
        <f>IF(A3181&lt;&gt;"",IFERROR(IF(FIND(" ",G3181)&gt;=1,MID(G3181,FIND(" ",G3181)+1,LEN(G3181)),""),""),"")</f>
        <v>8623</v>
      </c>
      <c r="AC3181" s="51">
        <f>IFERROR(VALUE(MID($C3181,1,2)),0)</f>
        <v>80</v>
      </c>
      <c r="AD3181" s="44">
        <f>IFERROR(VALUE(MID($C3181,4,3)),0)</f>
        <v>920</v>
      </c>
      <c r="AE3181" s="51">
        <f>VALUE(RIGHT("00"&amp;AC3181,2)&amp;RIGHT("000"&amp;AD3181,3))</f>
        <v>80920</v>
      </c>
    </row>
    <row r="3182" spans="1:31">
      <c r="A3182" s="60" t="str">
        <f>IF(G3182&amp;Q3182&lt;&gt;"",W3182&amp;Q3182,"")</f>
        <v>ORISISmulticolor</v>
      </c>
      <c r="B3182" s="60" t="str">
        <f>IF(C3182&lt;&gt;"",LEFT(C3182,9),"")</f>
        <v>80-921-00</v>
      </c>
      <c r="C3182" s="73" t="s">
        <v>5312</v>
      </c>
      <c r="D3182" s="73" t="s">
        <v>5313</v>
      </c>
      <c r="E3182" s="73" t="s">
        <v>931</v>
      </c>
      <c r="F3182" s="74">
        <v>0</v>
      </c>
      <c r="G3182" s="73" t="s">
        <v>5314</v>
      </c>
      <c r="H3182" s="73" t="s">
        <v>249</v>
      </c>
      <c r="I3182" s="73" t="s">
        <v>964</v>
      </c>
      <c r="J3182" s="73" t="s">
        <v>512</v>
      </c>
      <c r="K3182" s="73" t="s">
        <v>387</v>
      </c>
      <c r="L3182" s="73" t="s">
        <v>383</v>
      </c>
      <c r="M3182" s="73" t="s">
        <v>388</v>
      </c>
      <c r="O3182" s="73" t="s">
        <v>386</v>
      </c>
      <c r="P3182" s="73" t="s">
        <v>907</v>
      </c>
      <c r="Q3182" s="73" t="s">
        <v>1354</v>
      </c>
      <c r="R3182" s="73" t="s">
        <v>71</v>
      </c>
      <c r="V3182" s="60" t="str">
        <f>W3182&amp;H3182</f>
        <v>ORISISсиний / голубой</v>
      </c>
      <c r="W3182" s="60" t="str">
        <f>_xlfn.LET(_xlpm.TextCell,TEXT(G3182,"###"),IF(_xlpm.TextCell&lt;&gt;"",IF(StyleSpaceSplit,IFERROR(IF(FIND(" ",_xlpm.TextCell)&gt;=1,MID(_xlpm.TextCell,1,FIND(" ",_xlpm.TextCell)-1),_xlpm.TextCell),_xlpm.TextCell),_xlpm.TextCell),""))</f>
        <v>ORISIS</v>
      </c>
      <c r="X3182" s="60" t="str">
        <f>IF(A3182&lt;&gt;"",IFERROR(IF(FIND(" ",G3182)&gt;=1,MID(G3182,FIND(" ",G3182)+1,LEN(G3182)),""),""),"")</f>
        <v/>
      </c>
      <c r="AC3182" s="51">
        <f>IFERROR(VALUE(MID($C3182,1,2)),0)</f>
        <v>80</v>
      </c>
      <c r="AD3182" s="44">
        <f>IFERROR(VALUE(MID($C3182,4,3)),0)</f>
        <v>921</v>
      </c>
      <c r="AE3182" s="51">
        <f>VALUE(RIGHT("00"&amp;AC3182,2)&amp;RIGHT("000"&amp;AD3182,3))</f>
        <v>80921</v>
      </c>
    </row>
    <row r="3183" spans="1:31">
      <c r="A3183" s="60" t="str">
        <f>IF(G3183&amp;Q3183&lt;&gt;"",W3183&amp;Q3183,"")</f>
        <v>ROMANEtaupe</v>
      </c>
      <c r="B3183" s="60" t="str">
        <f>IF(C3183&lt;&gt;"",LEFT(C3183,9),"")</f>
        <v>80-152-14</v>
      </c>
      <c r="C3183" s="73" t="s">
        <v>7426</v>
      </c>
      <c r="D3183" s="73" t="s">
        <v>7427</v>
      </c>
      <c r="E3183" s="73" t="s">
        <v>931</v>
      </c>
      <c r="F3183" s="74">
        <v>0</v>
      </c>
      <c r="G3183" s="73" t="s">
        <v>7428</v>
      </c>
      <c r="H3183" s="73" t="s">
        <v>86</v>
      </c>
      <c r="I3183" s="73" t="s">
        <v>7429</v>
      </c>
      <c r="J3183" s="73" t="s">
        <v>344</v>
      </c>
      <c r="K3183" s="73" t="s">
        <v>387</v>
      </c>
      <c r="L3183" s="73" t="s">
        <v>7351</v>
      </c>
      <c r="M3183" s="73" t="s">
        <v>389</v>
      </c>
      <c r="N3183" s="73" t="s">
        <v>44</v>
      </c>
      <c r="O3183" s="73" t="s">
        <v>385</v>
      </c>
      <c r="P3183" s="73" t="s">
        <v>907</v>
      </c>
      <c r="Q3183" s="73" t="s">
        <v>1291</v>
      </c>
      <c r="R3183" s="73" t="s">
        <v>86</v>
      </c>
      <c r="V3183" s="60" t="str">
        <f>W3183&amp;H3183</f>
        <v>ROMANEкоричневый</v>
      </c>
      <c r="W3183" s="60" t="str">
        <f>_xlfn.LET(_xlpm.TextCell,TEXT(G3183,"###"),IF(_xlpm.TextCell&lt;&gt;"",IF(StyleSpaceSplit,IFERROR(IF(FIND(" ",_xlpm.TextCell)&gt;=1,MID(_xlpm.TextCell,1,FIND(" ",_xlpm.TextCell)-1),_xlpm.TextCell),_xlpm.TextCell),_xlpm.TextCell),""))</f>
        <v>ROMANE</v>
      </c>
      <c r="X3183" s="60" t="str">
        <f>IF(A3183&lt;&gt;"",IFERROR(IF(FIND(" ",G3183)&gt;=1,MID(G3183,FIND(" ",G3183)+1,LEN(G3183)),""),""),"")</f>
        <v/>
      </c>
      <c r="AC3183" s="51">
        <f>IFERROR(VALUE(MID($C3183,1,2)),0)</f>
        <v>80</v>
      </c>
      <c r="AD3183" s="44">
        <f>IFERROR(VALUE(MID($C3183,4,3)),0)</f>
        <v>152</v>
      </c>
      <c r="AE3183" s="51">
        <f>VALUE(RIGHT("00"&amp;AC3183,2)&amp;RIGHT("000"&amp;AD3183,3))</f>
        <v>80152</v>
      </c>
    </row>
    <row r="3184" spans="1:31">
      <c r="A3184" s="60" t="str">
        <f>IF(G3184&amp;Q3184&lt;&gt;"",W3184&amp;Q3184,"")</f>
        <v>SCARF S1701green</v>
      </c>
      <c r="B3184" s="60" t="str">
        <f>IF(C3184&lt;&gt;"",LEFT(C3184,9),"")</f>
        <v>80-189-11</v>
      </c>
      <c r="C3184" s="73" t="s">
        <v>8128</v>
      </c>
      <c r="D3184" s="73" t="s">
        <v>8129</v>
      </c>
      <c r="E3184" s="73" t="s">
        <v>931</v>
      </c>
      <c r="F3184" s="74">
        <v>0</v>
      </c>
      <c r="G3184" s="73" t="s">
        <v>8130</v>
      </c>
      <c r="H3184" s="73" t="s">
        <v>60</v>
      </c>
      <c r="I3184" s="73" t="s">
        <v>964</v>
      </c>
      <c r="J3184" s="73" t="s">
        <v>332</v>
      </c>
      <c r="K3184" s="73" t="s">
        <v>382</v>
      </c>
      <c r="L3184" s="73" t="s">
        <v>383</v>
      </c>
      <c r="M3184" s="73" t="s">
        <v>384</v>
      </c>
      <c r="O3184" s="73" t="s">
        <v>386</v>
      </c>
      <c r="P3184" s="73" t="s">
        <v>907</v>
      </c>
      <c r="Q3184" s="73" t="s">
        <v>990</v>
      </c>
      <c r="R3184" s="73" t="s">
        <v>60</v>
      </c>
      <c r="V3184" s="60" t="str">
        <f>W3184&amp;H3184</f>
        <v>SCARF S1701зеленый</v>
      </c>
      <c r="W3184" s="60" t="str">
        <f>_xlfn.LET(_xlpm.TextCell,TEXT(G3184,"###"),IF(_xlpm.TextCell&lt;&gt;"",IF(StyleSpaceSplit,IFERROR(IF(FIND(" ",_xlpm.TextCell)&gt;=1,MID(_xlpm.TextCell,1,FIND(" ",_xlpm.TextCell)-1),_xlpm.TextCell),_xlpm.TextCell),_xlpm.TextCell),""))</f>
        <v>SCARF S1701</v>
      </c>
      <c r="X3184" s="60" t="str">
        <f>IF(A3184&lt;&gt;"",IFERROR(IF(FIND(" ",G3184)&gt;=1,MID(G3184,FIND(" ",G3184)+1,LEN(G3184)),""),""),"")</f>
        <v>S1701</v>
      </c>
      <c r="AC3184" s="51">
        <f>IFERROR(VALUE(MID($C3184,1,2)),0)</f>
        <v>80</v>
      </c>
      <c r="AD3184" s="44">
        <f>IFERROR(VALUE(MID($C3184,4,3)),0)</f>
        <v>189</v>
      </c>
      <c r="AE3184" s="51">
        <f>VALUE(RIGHT("00"&amp;AC3184,2)&amp;RIGHT("000"&amp;AD3184,3))</f>
        <v>80189</v>
      </c>
    </row>
    <row r="3185" spans="1:31">
      <c r="A3185" s="60" t="str">
        <f>IF(G3185&amp;Q3185&lt;&gt;"",W3185&amp;Q3185,"")</f>
        <v>SCARF S1702white</v>
      </c>
      <c r="B3185" s="60" t="str">
        <f>IF(C3185&lt;&gt;"",LEFT(C3185,9),"")</f>
        <v>80-190-17</v>
      </c>
      <c r="C3185" s="73" t="s">
        <v>8131</v>
      </c>
      <c r="D3185" s="73" t="s">
        <v>8132</v>
      </c>
      <c r="E3185" s="73" t="s">
        <v>931</v>
      </c>
      <c r="F3185" s="74">
        <v>0</v>
      </c>
      <c r="G3185" s="73" t="s">
        <v>8133</v>
      </c>
      <c r="H3185" s="73" t="s">
        <v>57</v>
      </c>
      <c r="I3185" s="73" t="s">
        <v>8134</v>
      </c>
      <c r="J3185" s="73" t="s">
        <v>332</v>
      </c>
      <c r="K3185" s="73" t="s">
        <v>382</v>
      </c>
      <c r="L3185" s="73" t="s">
        <v>383</v>
      </c>
      <c r="M3185" s="73" t="s">
        <v>384</v>
      </c>
      <c r="O3185" s="73" t="s">
        <v>386</v>
      </c>
      <c r="P3185" s="73" t="s">
        <v>907</v>
      </c>
      <c r="Q3185" s="73" t="s">
        <v>908</v>
      </c>
      <c r="R3185" s="73" t="s">
        <v>57</v>
      </c>
      <c r="V3185" s="60" t="str">
        <f>W3185&amp;H3185</f>
        <v>SCARF S1702белый</v>
      </c>
      <c r="W3185" s="60" t="str">
        <f>_xlfn.LET(_xlpm.TextCell,TEXT(G3185,"###"),IF(_xlpm.TextCell&lt;&gt;"",IF(StyleSpaceSplit,IFERROR(IF(FIND(" ",_xlpm.TextCell)&gt;=1,MID(_xlpm.TextCell,1,FIND(" ",_xlpm.TextCell)-1),_xlpm.TextCell),_xlpm.TextCell),_xlpm.TextCell),""))</f>
        <v>SCARF S1702</v>
      </c>
      <c r="X3185" s="60" t="str">
        <f>IF(A3185&lt;&gt;"",IFERROR(IF(FIND(" ",G3185)&gt;=1,MID(G3185,FIND(" ",G3185)+1,LEN(G3185)),""),""),"")</f>
        <v>S1702</v>
      </c>
      <c r="AC3185" s="51">
        <f>IFERROR(VALUE(MID($C3185,1,2)),0)</f>
        <v>80</v>
      </c>
      <c r="AD3185" s="44">
        <f>IFERROR(VALUE(MID($C3185,4,3)),0)</f>
        <v>190</v>
      </c>
      <c r="AE3185" s="51">
        <f>VALUE(RIGHT("00"&amp;AC3185,2)&amp;RIGHT("000"&amp;AD3185,3))</f>
        <v>80190</v>
      </c>
    </row>
    <row r="3186" spans="1:31">
      <c r="A3186" s="60" t="str">
        <f>IF(G3186&amp;Q3186&lt;&gt;"",W3186&amp;Q3186,"")</f>
        <v>SCARF S1703blue</v>
      </c>
      <c r="B3186" s="60" t="str">
        <f>IF(C3186&lt;&gt;"",LEFT(C3186,9),"")</f>
        <v>80-191-19</v>
      </c>
      <c r="C3186" s="73" t="s">
        <v>8135</v>
      </c>
      <c r="D3186" s="73" t="s">
        <v>8136</v>
      </c>
      <c r="E3186" s="73" t="s">
        <v>931</v>
      </c>
      <c r="F3186" s="74">
        <v>0</v>
      </c>
      <c r="G3186" s="73" t="s">
        <v>8137</v>
      </c>
      <c r="H3186" s="73" t="s">
        <v>91</v>
      </c>
      <c r="I3186" s="73" t="s">
        <v>8134</v>
      </c>
      <c r="J3186" s="73" t="s">
        <v>332</v>
      </c>
      <c r="K3186" s="73" t="s">
        <v>382</v>
      </c>
      <c r="L3186" s="73" t="s">
        <v>383</v>
      </c>
      <c r="M3186" s="73" t="s">
        <v>384</v>
      </c>
      <c r="O3186" s="73" t="s">
        <v>386</v>
      </c>
      <c r="P3186" s="73" t="s">
        <v>907</v>
      </c>
      <c r="Q3186" s="73" t="s">
        <v>932</v>
      </c>
      <c r="R3186" s="73" t="s">
        <v>91</v>
      </c>
      <c r="V3186" s="60" t="str">
        <f>W3186&amp;H3186</f>
        <v>SCARF S1703голубой</v>
      </c>
      <c r="W3186" s="60" t="str">
        <f>_xlfn.LET(_xlpm.TextCell,TEXT(G3186,"###"),IF(_xlpm.TextCell&lt;&gt;"",IF(StyleSpaceSplit,IFERROR(IF(FIND(" ",_xlpm.TextCell)&gt;=1,MID(_xlpm.TextCell,1,FIND(" ",_xlpm.TextCell)-1),_xlpm.TextCell),_xlpm.TextCell),_xlpm.TextCell),""))</f>
        <v>SCARF S1703</v>
      </c>
      <c r="X3186" s="60" t="str">
        <f>IF(A3186&lt;&gt;"",IFERROR(IF(FIND(" ",G3186)&gt;=1,MID(G3186,FIND(" ",G3186)+1,LEN(G3186)),""),""),"")</f>
        <v>S1703</v>
      </c>
      <c r="AC3186" s="51">
        <f>IFERROR(VALUE(MID($C3186,1,2)),0)</f>
        <v>80</v>
      </c>
      <c r="AD3186" s="44">
        <f>IFERROR(VALUE(MID($C3186,4,3)),0)</f>
        <v>191</v>
      </c>
      <c r="AE3186" s="51">
        <f>VALUE(RIGHT("00"&amp;AC3186,2)&amp;RIGHT("000"&amp;AD3186,3))</f>
        <v>80191</v>
      </c>
    </row>
    <row r="3187" spans="1:31">
      <c r="A3187" s="60" t="str">
        <f>IF(G3187&amp;Q3187&lt;&gt;"",W3187&amp;Q3187,"")</f>
        <v>SCARF S1704pink</v>
      </c>
      <c r="B3187" s="60" t="str">
        <f>IF(C3187&lt;&gt;"",LEFT(C3187,9),"")</f>
        <v>80-283-18</v>
      </c>
      <c r="C3187" s="73" t="s">
        <v>1117</v>
      </c>
      <c r="D3187" s="73" t="s">
        <v>1118</v>
      </c>
      <c r="E3187" s="73" t="s">
        <v>931</v>
      </c>
      <c r="F3187" s="74">
        <v>0</v>
      </c>
      <c r="G3187" s="73" t="s">
        <v>1115</v>
      </c>
      <c r="H3187" s="73" t="s">
        <v>184</v>
      </c>
      <c r="I3187" s="73" t="s">
        <v>1116</v>
      </c>
      <c r="J3187" s="73" t="s">
        <v>332</v>
      </c>
      <c r="K3187" s="73" t="s">
        <v>382</v>
      </c>
      <c r="L3187" s="73" t="s">
        <v>383</v>
      </c>
      <c r="M3187" s="73" t="s">
        <v>389</v>
      </c>
      <c r="O3187" s="73" t="s">
        <v>386</v>
      </c>
      <c r="P3187" s="73" t="s">
        <v>907</v>
      </c>
      <c r="Q3187" s="73" t="s">
        <v>1119</v>
      </c>
      <c r="R3187" s="73" t="s">
        <v>78</v>
      </c>
      <c r="V3187" s="60" t="str">
        <f>W3187&amp;H3187</f>
        <v>SCARF S1704красный / серый</v>
      </c>
      <c r="W3187" s="60" t="str">
        <f>_xlfn.LET(_xlpm.TextCell,TEXT(G3187,"###"),IF(_xlpm.TextCell&lt;&gt;"",IF(StyleSpaceSplit,IFERROR(IF(FIND(" ",_xlpm.TextCell)&gt;=1,MID(_xlpm.TextCell,1,FIND(" ",_xlpm.TextCell)-1),_xlpm.TextCell),_xlpm.TextCell),_xlpm.TextCell),""))</f>
        <v>SCARF S1704</v>
      </c>
      <c r="X3187" s="60" t="str">
        <f>IF(A3187&lt;&gt;"",IFERROR(IF(FIND(" ",G3187)&gt;=1,MID(G3187,FIND(" ",G3187)+1,LEN(G3187)),""),""),"")</f>
        <v>S1704</v>
      </c>
      <c r="AC3187" s="51">
        <f>IFERROR(VALUE(MID($C3187,1,2)),0)</f>
        <v>80</v>
      </c>
      <c r="AD3187" s="44">
        <f>IFERROR(VALUE(MID($C3187,4,3)),0)</f>
        <v>283</v>
      </c>
      <c r="AE3187" s="51">
        <f>VALUE(RIGHT("00"&amp;AC3187,2)&amp;RIGHT("000"&amp;AD3187,3))</f>
        <v>80283</v>
      </c>
    </row>
    <row r="3188" spans="1:31">
      <c r="A3188" s="60" t="str">
        <f>IF(G3188&amp;Q3188&lt;&gt;"",W3188&amp;Q3188,"")</f>
        <v>SCARF S1704blue</v>
      </c>
      <c r="B3188" s="60" t="str">
        <f>IF(C3188&lt;&gt;"",LEFT(C3188,9),"")</f>
        <v>80-283-06</v>
      </c>
      <c r="C3188" s="73" t="s">
        <v>1113</v>
      </c>
      <c r="D3188" s="73" t="s">
        <v>1114</v>
      </c>
      <c r="E3188" s="73" t="s">
        <v>931</v>
      </c>
      <c r="F3188" s="74">
        <v>0</v>
      </c>
      <c r="G3188" s="73" t="s">
        <v>1115</v>
      </c>
      <c r="H3188" s="73" t="s">
        <v>256</v>
      </c>
      <c r="I3188" s="73" t="s">
        <v>1116</v>
      </c>
      <c r="J3188" s="73" t="s">
        <v>332</v>
      </c>
      <c r="K3188" s="73" t="s">
        <v>382</v>
      </c>
      <c r="L3188" s="73" t="s">
        <v>383</v>
      </c>
      <c r="M3188" s="73" t="s">
        <v>388</v>
      </c>
      <c r="O3188" s="73" t="s">
        <v>386</v>
      </c>
      <c r="P3188" s="73" t="s">
        <v>907</v>
      </c>
      <c r="Q3188" s="73" t="s">
        <v>932</v>
      </c>
      <c r="R3188" s="73" t="s">
        <v>71</v>
      </c>
      <c r="V3188" s="60" t="str">
        <f>W3188&amp;H3188</f>
        <v>SCARF S1704синий / серый</v>
      </c>
      <c r="W3188" s="60" t="str">
        <f>_xlfn.LET(_xlpm.TextCell,TEXT(G3188,"###"),IF(_xlpm.TextCell&lt;&gt;"",IF(StyleSpaceSplit,IFERROR(IF(FIND(" ",_xlpm.TextCell)&gt;=1,MID(_xlpm.TextCell,1,FIND(" ",_xlpm.TextCell)-1),_xlpm.TextCell),_xlpm.TextCell),_xlpm.TextCell),""))</f>
        <v>SCARF S1704</v>
      </c>
      <c r="X3188" s="60" t="str">
        <f>IF(A3188&lt;&gt;"",IFERROR(IF(FIND(" ",G3188)&gt;=1,MID(G3188,FIND(" ",G3188)+1,LEN(G3188)),""),""),"")</f>
        <v>S1704</v>
      </c>
      <c r="AC3188" s="51">
        <f>IFERROR(VALUE(MID($C3188,1,2)),0)</f>
        <v>80</v>
      </c>
      <c r="AD3188" s="44">
        <f>IFERROR(VALUE(MID($C3188,4,3)),0)</f>
        <v>283</v>
      </c>
      <c r="AE3188" s="51">
        <f>VALUE(RIGHT("00"&amp;AC3188,2)&amp;RIGHT("000"&amp;AD3188,3))</f>
        <v>80283</v>
      </c>
    </row>
    <row r="3189" spans="1:31">
      <c r="A3189" s="60" t="str">
        <f>IF(G3189&amp;Q3189&lt;&gt;"",W3189&amp;Q3189,"")</f>
        <v>SCARF S1705beige</v>
      </c>
      <c r="B3189" s="60" t="str">
        <f>IF(C3189&lt;&gt;"",LEFT(C3189,9),"")</f>
        <v>80-192-02</v>
      </c>
      <c r="C3189" s="73" t="s">
        <v>8138</v>
      </c>
      <c r="D3189" s="73" t="s">
        <v>8139</v>
      </c>
      <c r="E3189" s="73" t="s">
        <v>931</v>
      </c>
      <c r="F3189" s="74">
        <v>0</v>
      </c>
      <c r="G3189" s="73" t="s">
        <v>1122</v>
      </c>
      <c r="H3189" s="73" t="s">
        <v>63</v>
      </c>
      <c r="I3189" s="73" t="s">
        <v>1116</v>
      </c>
      <c r="J3189" s="73" t="s">
        <v>332</v>
      </c>
      <c r="K3189" s="73" t="s">
        <v>382</v>
      </c>
      <c r="L3189" s="73" t="s">
        <v>383</v>
      </c>
      <c r="M3189" s="73" t="s">
        <v>384</v>
      </c>
      <c r="O3189" s="73" t="s">
        <v>386</v>
      </c>
      <c r="P3189" s="73" t="s">
        <v>907</v>
      </c>
      <c r="Q3189" s="73" t="s">
        <v>937</v>
      </c>
      <c r="R3189" s="73" t="s">
        <v>63</v>
      </c>
      <c r="V3189" s="60" t="str">
        <f>W3189&amp;H3189</f>
        <v>SCARF S1705бежевый</v>
      </c>
      <c r="W3189" s="60" t="str">
        <f>_xlfn.LET(_xlpm.TextCell,TEXT(G3189,"###"),IF(_xlpm.TextCell&lt;&gt;"",IF(StyleSpaceSplit,IFERROR(IF(FIND(" ",_xlpm.TextCell)&gt;=1,MID(_xlpm.TextCell,1,FIND(" ",_xlpm.TextCell)-1),_xlpm.TextCell),_xlpm.TextCell),_xlpm.TextCell),""))</f>
        <v>SCARF S1705</v>
      </c>
      <c r="X3189" s="60" t="str">
        <f>IF(A3189&lt;&gt;"",IFERROR(IF(FIND(" ",G3189)&gt;=1,MID(G3189,FIND(" ",G3189)+1,LEN(G3189)),""),""),"")</f>
        <v>S1705</v>
      </c>
      <c r="AC3189" s="51">
        <f>IFERROR(VALUE(MID($C3189,1,2)),0)</f>
        <v>80</v>
      </c>
      <c r="AD3189" s="44">
        <f>IFERROR(VALUE(MID($C3189,4,3)),0)</f>
        <v>192</v>
      </c>
      <c r="AE3189" s="51">
        <f>VALUE(RIGHT("00"&amp;AC3189,2)&amp;RIGHT("000"&amp;AD3189,3))</f>
        <v>80192</v>
      </c>
    </row>
    <row r="3190" spans="1:31">
      <c r="A3190" s="60" t="str">
        <f>IF(G3190&amp;Q3190&lt;&gt;"",W3190&amp;Q3190,"")</f>
        <v>SCARF S1705blue</v>
      </c>
      <c r="B3190" s="60" t="str">
        <f>IF(C3190&lt;&gt;"",LEFT(C3190,9),"")</f>
        <v>80-192-19</v>
      </c>
      <c r="C3190" s="73" t="s">
        <v>1120</v>
      </c>
      <c r="D3190" s="73" t="s">
        <v>1121</v>
      </c>
      <c r="E3190" s="73" t="s">
        <v>931</v>
      </c>
      <c r="F3190" s="74">
        <v>0</v>
      </c>
      <c r="G3190" s="73" t="s">
        <v>1122</v>
      </c>
      <c r="H3190" s="73" t="s">
        <v>91</v>
      </c>
      <c r="I3190" s="73" t="s">
        <v>1116</v>
      </c>
      <c r="J3190" s="73" t="s">
        <v>332</v>
      </c>
      <c r="K3190" s="73" t="s">
        <v>382</v>
      </c>
      <c r="L3190" s="73" t="s">
        <v>383</v>
      </c>
      <c r="M3190" s="73" t="s">
        <v>384</v>
      </c>
      <c r="O3190" s="73" t="s">
        <v>386</v>
      </c>
      <c r="P3190" s="73" t="s">
        <v>907</v>
      </c>
      <c r="Q3190" s="73" t="s">
        <v>932</v>
      </c>
      <c r="R3190" s="73" t="s">
        <v>91</v>
      </c>
      <c r="V3190" s="60" t="str">
        <f>W3190&amp;H3190</f>
        <v>SCARF S1705голубой</v>
      </c>
      <c r="W3190" s="60" t="str">
        <f>_xlfn.LET(_xlpm.TextCell,TEXT(G3190,"###"),IF(_xlpm.TextCell&lt;&gt;"",IF(StyleSpaceSplit,IFERROR(IF(FIND(" ",_xlpm.TextCell)&gt;=1,MID(_xlpm.TextCell,1,FIND(" ",_xlpm.TextCell)-1),_xlpm.TextCell),_xlpm.TextCell),_xlpm.TextCell),""))</f>
        <v>SCARF S1705</v>
      </c>
      <c r="X3190" s="60" t="str">
        <f>IF(A3190&lt;&gt;"",IFERROR(IF(FIND(" ",G3190)&gt;=1,MID(G3190,FIND(" ",G3190)+1,LEN(G3190)),""),""),"")</f>
        <v>S1705</v>
      </c>
      <c r="AC3190" s="51">
        <f>IFERROR(VALUE(MID($C3190,1,2)),0)</f>
        <v>80</v>
      </c>
      <c r="AD3190" s="44">
        <f>IFERROR(VALUE(MID($C3190,4,3)),0)</f>
        <v>192</v>
      </c>
      <c r="AE3190" s="51">
        <f>VALUE(RIGHT("00"&amp;AC3190,2)&amp;RIGHT("000"&amp;AD3190,3))</f>
        <v>80192</v>
      </c>
    </row>
    <row r="3191" spans="1:31">
      <c r="A3191" s="60" t="str">
        <f>IF(G3191&amp;Q3191&lt;&gt;"",W3191&amp;Q3191,"")</f>
        <v>SCARF S1706turqouise</v>
      </c>
      <c r="B3191" s="60" t="str">
        <f>IF(C3191&lt;&gt;"",LEFT(C3191,9),"")</f>
        <v>80-193-19</v>
      </c>
      <c r="C3191" s="73" t="s">
        <v>8202</v>
      </c>
      <c r="D3191" s="73" t="s">
        <v>8203</v>
      </c>
      <c r="E3191" s="73" t="s">
        <v>931</v>
      </c>
      <c r="F3191" s="74">
        <v>0</v>
      </c>
      <c r="G3191" s="73" t="s">
        <v>8142</v>
      </c>
      <c r="H3191" s="73" t="s">
        <v>91</v>
      </c>
      <c r="I3191" s="73" t="s">
        <v>964</v>
      </c>
      <c r="J3191" s="73" t="s">
        <v>332</v>
      </c>
      <c r="K3191" s="73" t="s">
        <v>382</v>
      </c>
      <c r="L3191" s="73" t="s">
        <v>383</v>
      </c>
      <c r="M3191" s="73" t="s">
        <v>384</v>
      </c>
      <c r="O3191" s="73" t="s">
        <v>386</v>
      </c>
      <c r="P3191" s="73" t="s">
        <v>907</v>
      </c>
      <c r="Q3191" s="73" t="s">
        <v>8204</v>
      </c>
      <c r="R3191" s="73" t="s">
        <v>91</v>
      </c>
      <c r="V3191" s="60" t="str">
        <f>W3191&amp;H3191</f>
        <v>SCARF S1706голубой</v>
      </c>
      <c r="W3191" s="60" t="str">
        <f>_xlfn.LET(_xlpm.TextCell,TEXT(G3191,"###"),IF(_xlpm.TextCell&lt;&gt;"",IF(StyleSpaceSplit,IFERROR(IF(FIND(" ",_xlpm.TextCell)&gt;=1,MID(_xlpm.TextCell,1,FIND(" ",_xlpm.TextCell)-1),_xlpm.TextCell),_xlpm.TextCell),_xlpm.TextCell),""))</f>
        <v>SCARF S1706</v>
      </c>
      <c r="X3191" s="60" t="str">
        <f>IF(A3191&lt;&gt;"",IFERROR(IF(FIND(" ",G3191)&gt;=1,MID(G3191,FIND(" ",G3191)+1,LEN(G3191)),""),""),"")</f>
        <v>S1706</v>
      </c>
      <c r="AC3191" s="51">
        <f>IFERROR(VALUE(MID($C3191,1,2)),0)</f>
        <v>80</v>
      </c>
      <c r="AD3191" s="44">
        <f>IFERROR(VALUE(MID($C3191,4,3)),0)</f>
        <v>193</v>
      </c>
      <c r="AE3191" s="51">
        <f>VALUE(RIGHT("00"&amp;AC3191,2)&amp;RIGHT("000"&amp;AD3191,3))</f>
        <v>80193</v>
      </c>
    </row>
    <row r="3192" spans="1:31">
      <c r="A3192" s="60" t="str">
        <f>IF(G3192&amp;Q3192&lt;&gt;"",W3192&amp;Q3192,"")</f>
        <v>SCARF S1706pink</v>
      </c>
      <c r="B3192" s="60" t="str">
        <f>IF(C3192&lt;&gt;"",LEFT(C3192,9),"")</f>
        <v>80-193-34</v>
      </c>
      <c r="C3192" s="73" t="s">
        <v>8140</v>
      </c>
      <c r="D3192" s="73" t="s">
        <v>8141</v>
      </c>
      <c r="E3192" s="73" t="s">
        <v>931</v>
      </c>
      <c r="F3192" s="74">
        <v>0</v>
      </c>
      <c r="G3192" s="73" t="s">
        <v>8142</v>
      </c>
      <c r="H3192" s="73" t="s">
        <v>68</v>
      </c>
      <c r="I3192" s="73" t="s">
        <v>964</v>
      </c>
      <c r="J3192" s="73" t="s">
        <v>332</v>
      </c>
      <c r="K3192" s="73" t="s">
        <v>382</v>
      </c>
      <c r="L3192" s="73" t="s">
        <v>383</v>
      </c>
      <c r="M3192" s="73" t="s">
        <v>384</v>
      </c>
      <c r="O3192" s="73" t="s">
        <v>386</v>
      </c>
      <c r="P3192" s="73" t="s">
        <v>907</v>
      </c>
      <c r="Q3192" s="73" t="s">
        <v>1119</v>
      </c>
      <c r="R3192" s="73" t="s">
        <v>68</v>
      </c>
      <c r="V3192" s="60" t="str">
        <f>W3192&amp;H3192</f>
        <v>SCARF S1706розовый</v>
      </c>
      <c r="W3192" s="60" t="str">
        <f>_xlfn.LET(_xlpm.TextCell,TEXT(G3192,"###"),IF(_xlpm.TextCell&lt;&gt;"",IF(StyleSpaceSplit,IFERROR(IF(FIND(" ",_xlpm.TextCell)&gt;=1,MID(_xlpm.TextCell,1,FIND(" ",_xlpm.TextCell)-1),_xlpm.TextCell),_xlpm.TextCell),_xlpm.TextCell),""))</f>
        <v>SCARF S1706</v>
      </c>
      <c r="X3192" s="60" t="str">
        <f>IF(A3192&lt;&gt;"",IFERROR(IF(FIND(" ",G3192)&gt;=1,MID(G3192,FIND(" ",G3192)+1,LEN(G3192)),""),""),"")</f>
        <v>S1706</v>
      </c>
      <c r="AC3192" s="51">
        <f>IFERROR(VALUE(MID($C3192,1,2)),0)</f>
        <v>80</v>
      </c>
      <c r="AD3192" s="44">
        <f>IFERROR(VALUE(MID($C3192,4,3)),0)</f>
        <v>193</v>
      </c>
      <c r="AE3192" s="51">
        <f>VALUE(RIGHT("00"&amp;AC3192,2)&amp;RIGHT("000"&amp;AD3192,3))</f>
        <v>80193</v>
      </c>
    </row>
    <row r="3193" spans="1:31">
      <c r="A3193" s="60" t="str">
        <f>IF(G3193&amp;Q3193&lt;&gt;"",W3193&amp;Q3193,"")</f>
        <v>SHELL Arainbow</v>
      </c>
      <c r="B3193" s="60" t="str">
        <f>IF(C3193&lt;&gt;"",LEFT(C3193,9),"")</f>
        <v>80-922-35</v>
      </c>
      <c r="C3193" s="73" t="s">
        <v>5315</v>
      </c>
      <c r="D3193" s="73" t="s">
        <v>5316</v>
      </c>
      <c r="E3193" s="73" t="s">
        <v>931</v>
      </c>
      <c r="F3193" s="74">
        <v>0</v>
      </c>
      <c r="G3193" s="73" t="s">
        <v>5317</v>
      </c>
      <c r="H3193" s="73" t="s">
        <v>209</v>
      </c>
      <c r="I3193" s="73" t="s">
        <v>964</v>
      </c>
      <c r="J3193" s="73" t="s">
        <v>344</v>
      </c>
      <c r="K3193" s="73" t="s">
        <v>382</v>
      </c>
      <c r="L3193" s="73" t="s">
        <v>383</v>
      </c>
      <c r="M3193" s="73" t="s">
        <v>388</v>
      </c>
      <c r="O3193" s="73" t="s">
        <v>386</v>
      </c>
      <c r="P3193" s="73" t="s">
        <v>907</v>
      </c>
      <c r="Q3193" s="73" t="s">
        <v>5318</v>
      </c>
      <c r="R3193" s="73" t="s">
        <v>209</v>
      </c>
      <c r="V3193" s="60" t="str">
        <f>W3193&amp;H3193</f>
        <v>SHELL Aразноцветный</v>
      </c>
      <c r="W3193" s="60" t="str">
        <f>_xlfn.LET(_xlpm.TextCell,TEXT(G3193,"###"),IF(_xlpm.TextCell&lt;&gt;"",IF(StyleSpaceSplit,IFERROR(IF(FIND(" ",_xlpm.TextCell)&gt;=1,MID(_xlpm.TextCell,1,FIND(" ",_xlpm.TextCell)-1),_xlpm.TextCell),_xlpm.TextCell),_xlpm.TextCell),""))</f>
        <v>SHELL A</v>
      </c>
      <c r="X3193" s="60" t="str">
        <f>IF(A3193&lt;&gt;"",IFERROR(IF(FIND(" ",G3193)&gt;=1,MID(G3193,FIND(" ",G3193)+1,LEN(G3193)),""),""),"")</f>
        <v>A</v>
      </c>
      <c r="AC3193" s="51">
        <f>IFERROR(VALUE(MID($C3193,1,2)),0)</f>
        <v>80</v>
      </c>
      <c r="AD3193" s="44">
        <f>IFERROR(VALUE(MID($C3193,4,3)),0)</f>
        <v>922</v>
      </c>
      <c r="AE3193" s="51">
        <f>VALUE(RIGHT("00"&amp;AC3193,2)&amp;RIGHT("000"&amp;AD3193,3))</f>
        <v>80922</v>
      </c>
    </row>
    <row r="3194" spans="1:31">
      <c r="A3194" s="60" t="str">
        <f>IF(G3194&amp;Q3194&lt;&gt;"",W3194&amp;Q3194,"")</f>
        <v>SHELL Bfreedom</v>
      </c>
      <c r="B3194" s="60" t="str">
        <f>IF(C3194&lt;&gt;"",LEFT(C3194,9),"")</f>
        <v>80-923-19</v>
      </c>
      <c r="C3194" s="73" t="s">
        <v>5319</v>
      </c>
      <c r="D3194" s="73" t="s">
        <v>5320</v>
      </c>
      <c r="E3194" s="73" t="s">
        <v>931</v>
      </c>
      <c r="F3194" s="74">
        <v>0</v>
      </c>
      <c r="G3194" s="73" t="s">
        <v>5321</v>
      </c>
      <c r="H3194" s="73" t="s">
        <v>91</v>
      </c>
      <c r="I3194" s="73" t="s">
        <v>964</v>
      </c>
      <c r="J3194" s="73" t="s">
        <v>344</v>
      </c>
      <c r="K3194" s="73" t="s">
        <v>382</v>
      </c>
      <c r="L3194" s="73" t="s">
        <v>383</v>
      </c>
      <c r="M3194" s="73" t="s">
        <v>388</v>
      </c>
      <c r="O3194" s="73" t="s">
        <v>386</v>
      </c>
      <c r="P3194" s="73" t="s">
        <v>907</v>
      </c>
      <c r="Q3194" s="73" t="s">
        <v>5322</v>
      </c>
      <c r="R3194" s="73" t="s">
        <v>91</v>
      </c>
      <c r="V3194" s="60" t="str">
        <f>W3194&amp;H3194</f>
        <v>SHELL Bголубой</v>
      </c>
      <c r="W3194" s="60" t="str">
        <f>_xlfn.LET(_xlpm.TextCell,TEXT(G3194,"###"),IF(_xlpm.TextCell&lt;&gt;"",IF(StyleSpaceSplit,IFERROR(IF(FIND(" ",_xlpm.TextCell)&gt;=1,MID(_xlpm.TextCell,1,FIND(" ",_xlpm.TextCell)-1),_xlpm.TextCell),_xlpm.TextCell),_xlpm.TextCell),""))</f>
        <v>SHELL B</v>
      </c>
      <c r="X3194" s="60" t="str">
        <f>IF(A3194&lt;&gt;"",IFERROR(IF(FIND(" ",G3194)&gt;=1,MID(G3194,FIND(" ",G3194)+1,LEN(G3194)),""),""),"")</f>
        <v>B</v>
      </c>
      <c r="AC3194" s="51">
        <f>IFERROR(VALUE(MID($C3194,1,2)),0)</f>
        <v>80</v>
      </c>
      <c r="AD3194" s="44">
        <f>IFERROR(VALUE(MID($C3194,4,3)),0)</f>
        <v>923</v>
      </c>
      <c r="AE3194" s="51">
        <f>VALUE(RIGHT("00"&amp;AC3194,2)&amp;RIGHT("000"&amp;AD3194,3))</f>
        <v>80923</v>
      </c>
    </row>
    <row r="3195" spans="1:31">
      <c r="A3195" s="60" t="str">
        <f>IF(G3195&amp;Q3195&lt;&gt;"",W3195&amp;Q3195,"")</f>
        <v>TECH 8952black</v>
      </c>
      <c r="B3195" s="60" t="str">
        <f>IF(C3195&lt;&gt;"",LEFT(C3195,9),"")</f>
        <v>80-512-09</v>
      </c>
      <c r="C3195" s="73" t="s">
        <v>3368</v>
      </c>
      <c r="D3195" s="73" t="s">
        <v>3369</v>
      </c>
      <c r="E3195" s="73" t="s">
        <v>931</v>
      </c>
      <c r="F3195" s="74">
        <v>0</v>
      </c>
      <c r="G3195" s="73" t="s">
        <v>3370</v>
      </c>
      <c r="H3195" s="73" t="s">
        <v>53</v>
      </c>
      <c r="I3195" s="73" t="s">
        <v>964</v>
      </c>
      <c r="J3195" s="73" t="s">
        <v>344</v>
      </c>
      <c r="K3195" s="73" t="s">
        <v>382</v>
      </c>
      <c r="L3195" s="73" t="s">
        <v>383</v>
      </c>
      <c r="M3195" s="73" t="s">
        <v>389</v>
      </c>
      <c r="O3195" s="73" t="s">
        <v>386</v>
      </c>
      <c r="P3195" s="73" t="s">
        <v>907</v>
      </c>
      <c r="Q3195" s="73" t="s">
        <v>928</v>
      </c>
      <c r="R3195" s="73" t="s">
        <v>53</v>
      </c>
      <c r="V3195" s="60" t="str">
        <f>W3195&amp;H3195</f>
        <v>TECH 8952черный</v>
      </c>
      <c r="W3195" s="60" t="str">
        <f>_xlfn.LET(_xlpm.TextCell,TEXT(G3195,"###"),IF(_xlpm.TextCell&lt;&gt;"",IF(StyleSpaceSplit,IFERROR(IF(FIND(" ",_xlpm.TextCell)&gt;=1,MID(_xlpm.TextCell,1,FIND(" ",_xlpm.TextCell)-1),_xlpm.TextCell),_xlpm.TextCell),_xlpm.TextCell),""))</f>
        <v>TECH 8952</v>
      </c>
      <c r="X3195" s="60" t="str">
        <f>IF(A3195&lt;&gt;"",IFERROR(IF(FIND(" ",G3195)&gt;=1,MID(G3195,FIND(" ",G3195)+1,LEN(G3195)),""),""),"")</f>
        <v>8952</v>
      </c>
      <c r="AC3195" s="51">
        <f>IFERROR(VALUE(MID($C3195,1,2)),0)</f>
        <v>80</v>
      </c>
      <c r="AD3195" s="44">
        <f>IFERROR(VALUE(MID($C3195,4,3)),0)</f>
        <v>512</v>
      </c>
      <c r="AE3195" s="51">
        <f>VALUE(RIGHT("00"&amp;AC3195,2)&amp;RIGHT("000"&amp;AD3195,3))</f>
        <v>80512</v>
      </c>
    </row>
    <row r="3196" spans="1:31">
      <c r="A3196" s="60" t="str">
        <f>IF(G3196&amp;Q3196&lt;&gt;"",W3196&amp;Q3196,"")</f>
        <v>TECH Afrench</v>
      </c>
      <c r="B3196" s="60" t="str">
        <f>IF(C3196&lt;&gt;"",LEFT(C3196,9),"")</f>
        <v>80-359-54</v>
      </c>
      <c r="C3196" s="73" t="s">
        <v>1652</v>
      </c>
      <c r="D3196" s="73" t="s">
        <v>1653</v>
      </c>
      <c r="E3196" s="73" t="s">
        <v>931</v>
      </c>
      <c r="F3196" s="74">
        <v>0</v>
      </c>
      <c r="G3196" s="73" t="s">
        <v>1650</v>
      </c>
      <c r="H3196" s="73" t="s">
        <v>84</v>
      </c>
      <c r="I3196" s="73" t="s">
        <v>964</v>
      </c>
      <c r="J3196" s="73" t="s">
        <v>344</v>
      </c>
      <c r="K3196" s="73" t="s">
        <v>382</v>
      </c>
      <c r="L3196" s="73" t="s">
        <v>383</v>
      </c>
      <c r="M3196" s="73" t="s">
        <v>389</v>
      </c>
      <c r="O3196" s="73" t="s">
        <v>386</v>
      </c>
      <c r="P3196" s="73" t="s">
        <v>907</v>
      </c>
      <c r="Q3196" s="73" t="s">
        <v>1654</v>
      </c>
      <c r="R3196" s="73" t="s">
        <v>63</v>
      </c>
      <c r="V3196" s="60" t="str">
        <f>W3196&amp;H3196</f>
        <v>TECH Aбежевый / красный</v>
      </c>
      <c r="W3196" s="60" t="str">
        <f>_xlfn.LET(_xlpm.TextCell,TEXT(G3196,"###"),IF(_xlpm.TextCell&lt;&gt;"",IF(StyleSpaceSplit,IFERROR(IF(FIND(" ",_xlpm.TextCell)&gt;=1,MID(_xlpm.TextCell,1,FIND(" ",_xlpm.TextCell)-1),_xlpm.TextCell),_xlpm.TextCell),_xlpm.TextCell),""))</f>
        <v>TECH A</v>
      </c>
      <c r="X3196" s="60" t="str">
        <f>IF(A3196&lt;&gt;"",IFERROR(IF(FIND(" ",G3196)&gt;=1,MID(G3196,FIND(" ",G3196)+1,LEN(G3196)),""),""),"")</f>
        <v>A</v>
      </c>
      <c r="AC3196" s="51">
        <f>IFERROR(VALUE(MID($C3196,1,2)),0)</f>
        <v>80</v>
      </c>
      <c r="AD3196" s="44">
        <f>IFERROR(VALUE(MID($C3196,4,3)),0)</f>
        <v>359</v>
      </c>
      <c r="AE3196" s="51">
        <f>VALUE(RIGHT("00"&amp;AC3196,2)&amp;RIGHT("000"&amp;AD3196,3))</f>
        <v>80359</v>
      </c>
    </row>
    <row r="3197" spans="1:31">
      <c r="A3197" s="60" t="str">
        <f>IF(G3197&amp;Q3197&lt;&gt;"",W3197&amp;Q3197,"")</f>
        <v>TECH Ared cach</v>
      </c>
      <c r="B3197" s="60" t="str">
        <f>IF(C3197&lt;&gt;"",LEFT(C3197,9),"")</f>
        <v>80-359-00</v>
      </c>
      <c r="C3197" s="73" t="s">
        <v>5327</v>
      </c>
      <c r="D3197" s="73" t="s">
        <v>5328</v>
      </c>
      <c r="E3197" s="73" t="s">
        <v>931</v>
      </c>
      <c r="F3197" s="74">
        <v>0</v>
      </c>
      <c r="G3197" s="73" t="s">
        <v>1650</v>
      </c>
      <c r="H3197" s="73" t="s">
        <v>111</v>
      </c>
      <c r="I3197" s="73" t="s">
        <v>964</v>
      </c>
      <c r="J3197" s="73" t="s">
        <v>344</v>
      </c>
      <c r="K3197" s="73" t="s">
        <v>382</v>
      </c>
      <c r="L3197" s="73" t="s">
        <v>383</v>
      </c>
      <c r="M3197" s="73" t="s">
        <v>389</v>
      </c>
      <c r="O3197" s="73" t="s">
        <v>386</v>
      </c>
      <c r="P3197" s="73" t="s">
        <v>907</v>
      </c>
      <c r="Q3197" s="73" t="s">
        <v>5329</v>
      </c>
      <c r="R3197" s="73" t="s">
        <v>57</v>
      </c>
      <c r="V3197" s="60" t="str">
        <f>W3197&amp;H3197</f>
        <v>TECH Aбелый / красный</v>
      </c>
      <c r="W3197" s="60" t="str">
        <f>_xlfn.LET(_xlpm.TextCell,TEXT(G3197,"###"),IF(_xlpm.TextCell&lt;&gt;"",IF(StyleSpaceSplit,IFERROR(IF(FIND(" ",_xlpm.TextCell)&gt;=1,MID(_xlpm.TextCell,1,FIND(" ",_xlpm.TextCell)-1),_xlpm.TextCell),_xlpm.TextCell),_xlpm.TextCell),""))</f>
        <v>TECH A</v>
      </c>
      <c r="X3197" s="60" t="str">
        <f>IF(A3197&lt;&gt;"",IFERROR(IF(FIND(" ",G3197)&gt;=1,MID(G3197,FIND(" ",G3197)+1,LEN(G3197)),""),""),"")</f>
        <v>A</v>
      </c>
      <c r="AC3197" s="51">
        <f>IFERROR(VALUE(MID($C3197,1,2)),0)</f>
        <v>80</v>
      </c>
      <c r="AD3197" s="44">
        <f>IFERROR(VALUE(MID($C3197,4,3)),0)</f>
        <v>359</v>
      </c>
      <c r="AE3197" s="51">
        <f>VALUE(RIGHT("00"&amp;AC3197,2)&amp;RIGHT("000"&amp;AD3197,3))</f>
        <v>80359</v>
      </c>
    </row>
    <row r="3198" spans="1:31">
      <c r="A3198" s="60" t="str">
        <f>IF(G3198&amp;Q3198&lt;&gt;"",W3198&amp;Q3198,"")</f>
        <v>TECH Asmiley</v>
      </c>
      <c r="B3198" s="60" t="str">
        <f>IF(C3198&lt;&gt;"",LEFT(C3198,9),"")</f>
        <v>80-359-20</v>
      </c>
      <c r="C3198" s="73" t="s">
        <v>1661</v>
      </c>
      <c r="D3198" s="73" t="s">
        <v>1662</v>
      </c>
      <c r="E3198" s="73" t="s">
        <v>931</v>
      </c>
      <c r="F3198" s="74">
        <v>0</v>
      </c>
      <c r="G3198" s="73" t="s">
        <v>1650</v>
      </c>
      <c r="H3198" s="73" t="s">
        <v>147</v>
      </c>
      <c r="I3198" s="73" t="s">
        <v>964</v>
      </c>
      <c r="J3198" s="73" t="s">
        <v>344</v>
      </c>
      <c r="K3198" s="73" t="s">
        <v>382</v>
      </c>
      <c r="L3198" s="73" t="s">
        <v>383</v>
      </c>
      <c r="M3198" s="73" t="s">
        <v>389</v>
      </c>
      <c r="O3198" s="73" t="s">
        <v>386</v>
      </c>
      <c r="P3198" s="73" t="s">
        <v>907</v>
      </c>
      <c r="Q3198" s="73" t="s">
        <v>1663</v>
      </c>
      <c r="R3198" s="73" t="s">
        <v>65</v>
      </c>
      <c r="V3198" s="60" t="str">
        <f>W3198&amp;H3198</f>
        <v>TECH Aжелтый / фиолетовый</v>
      </c>
      <c r="W3198" s="60" t="str">
        <f>_xlfn.LET(_xlpm.TextCell,TEXT(G3198,"###"),IF(_xlpm.TextCell&lt;&gt;"",IF(StyleSpaceSplit,IFERROR(IF(FIND(" ",_xlpm.TextCell)&gt;=1,MID(_xlpm.TextCell,1,FIND(" ",_xlpm.TextCell)-1),_xlpm.TextCell),_xlpm.TextCell),_xlpm.TextCell),""))</f>
        <v>TECH A</v>
      </c>
      <c r="X3198" s="60" t="str">
        <f>IF(A3198&lt;&gt;"",IFERROR(IF(FIND(" ",G3198)&gt;=1,MID(G3198,FIND(" ",G3198)+1,LEN(G3198)),""),""),"")</f>
        <v>A</v>
      </c>
      <c r="AC3198" s="51">
        <f>IFERROR(VALUE(MID($C3198,1,2)),0)</f>
        <v>80</v>
      </c>
      <c r="AD3198" s="44">
        <f>IFERROR(VALUE(MID($C3198,4,3)),0)</f>
        <v>359</v>
      </c>
      <c r="AE3198" s="51">
        <f>VALUE(RIGHT("00"&amp;AC3198,2)&amp;RIGHT("000"&amp;AD3198,3))</f>
        <v>80359</v>
      </c>
    </row>
    <row r="3199" spans="1:31">
      <c r="A3199" s="60" t="str">
        <f>IF(G3199&amp;Q3199&lt;&gt;"",W3199&amp;Q3199,"")</f>
        <v>TECH Auk</v>
      </c>
      <c r="B3199" s="60" t="str">
        <f>IF(C3199&lt;&gt;"",LEFT(C3199,9),"")</f>
        <v>80-359-18</v>
      </c>
      <c r="C3199" s="73" t="s">
        <v>1658</v>
      </c>
      <c r="D3199" s="73" t="s">
        <v>1659</v>
      </c>
      <c r="E3199" s="73" t="s">
        <v>931</v>
      </c>
      <c r="F3199" s="74">
        <v>0</v>
      </c>
      <c r="G3199" s="73" t="s">
        <v>1650</v>
      </c>
      <c r="H3199" s="73" t="s">
        <v>185</v>
      </c>
      <c r="I3199" s="73" t="s">
        <v>964</v>
      </c>
      <c r="J3199" s="73" t="s">
        <v>344</v>
      </c>
      <c r="K3199" s="73" t="s">
        <v>382</v>
      </c>
      <c r="L3199" s="73" t="s">
        <v>383</v>
      </c>
      <c r="M3199" s="73" t="s">
        <v>389</v>
      </c>
      <c r="O3199" s="73" t="s">
        <v>386</v>
      </c>
      <c r="P3199" s="73" t="s">
        <v>907</v>
      </c>
      <c r="Q3199" s="73" t="s">
        <v>1660</v>
      </c>
      <c r="R3199" s="73" t="s">
        <v>78</v>
      </c>
      <c r="V3199" s="60" t="str">
        <f>W3199&amp;H3199</f>
        <v>TECH Aкрасный / синий</v>
      </c>
      <c r="W3199" s="60" t="str">
        <f>_xlfn.LET(_xlpm.TextCell,TEXT(G3199,"###"),IF(_xlpm.TextCell&lt;&gt;"",IF(StyleSpaceSplit,IFERROR(IF(FIND(" ",_xlpm.TextCell)&gt;=1,MID(_xlpm.TextCell,1,FIND(" ",_xlpm.TextCell)-1),_xlpm.TextCell),_xlpm.TextCell),_xlpm.TextCell),""))</f>
        <v>TECH A</v>
      </c>
      <c r="X3199" s="60" t="str">
        <f>IF(A3199&lt;&gt;"",IFERROR(IF(FIND(" ",G3199)&gt;=1,MID(G3199,FIND(" ",G3199)+1,LEN(G3199)),""),""),"")</f>
        <v>A</v>
      </c>
      <c r="AC3199" s="51">
        <f>IFERROR(VALUE(MID($C3199,1,2)),0)</f>
        <v>80</v>
      </c>
      <c r="AD3199" s="44">
        <f>IFERROR(VALUE(MID($C3199,4,3)),0)</f>
        <v>359</v>
      </c>
      <c r="AE3199" s="51">
        <f>VALUE(RIGHT("00"&amp;AC3199,2)&amp;RIGHT("000"&amp;AD3199,3))</f>
        <v>80359</v>
      </c>
    </row>
    <row r="3200" spans="1:31">
      <c r="A3200" s="60" t="str">
        <f>IF(G3200&amp;Q3200&lt;&gt;"",W3200&amp;Q3200,"")</f>
        <v>TECH Atokyo</v>
      </c>
      <c r="B3200" s="60" t="str">
        <f>IF(C3200&lt;&gt;"",LEFT(C3200,9),"")</f>
        <v>80-359-95</v>
      </c>
      <c r="C3200" s="73" t="s">
        <v>1648</v>
      </c>
      <c r="D3200" s="73" t="s">
        <v>1649</v>
      </c>
      <c r="E3200" s="73" t="s">
        <v>931</v>
      </c>
      <c r="F3200" s="74">
        <v>0</v>
      </c>
      <c r="G3200" s="73" t="s">
        <v>1650</v>
      </c>
      <c r="H3200" s="73" t="s">
        <v>247</v>
      </c>
      <c r="I3200" s="73" t="s">
        <v>964</v>
      </c>
      <c r="J3200" s="73" t="s">
        <v>344</v>
      </c>
      <c r="K3200" s="73" t="s">
        <v>382</v>
      </c>
      <c r="L3200" s="73" t="s">
        <v>383</v>
      </c>
      <c r="M3200" s="73" t="s">
        <v>389</v>
      </c>
      <c r="O3200" s="73" t="s">
        <v>386</v>
      </c>
      <c r="P3200" s="73" t="s">
        <v>907</v>
      </c>
      <c r="Q3200" s="73" t="s">
        <v>1651</v>
      </c>
      <c r="R3200" s="73" t="s">
        <v>71</v>
      </c>
      <c r="V3200" s="60" t="str">
        <f>W3200&amp;H3200</f>
        <v>TECH Aсиний / бежевый</v>
      </c>
      <c r="W3200" s="60" t="str">
        <f>_xlfn.LET(_xlpm.TextCell,TEXT(G3200,"###"),IF(_xlpm.TextCell&lt;&gt;"",IF(StyleSpaceSplit,IFERROR(IF(FIND(" ",_xlpm.TextCell)&gt;=1,MID(_xlpm.TextCell,1,FIND(" ",_xlpm.TextCell)-1),_xlpm.TextCell),_xlpm.TextCell),_xlpm.TextCell),""))</f>
        <v>TECH A</v>
      </c>
      <c r="X3200" s="60" t="str">
        <f>IF(A3200&lt;&gt;"",IFERROR(IF(FIND(" ",G3200)&gt;=1,MID(G3200,FIND(" ",G3200)+1,LEN(G3200)),""),""),"")</f>
        <v>A</v>
      </c>
      <c r="AC3200" s="51">
        <f>IFERROR(VALUE(MID($C3200,1,2)),0)</f>
        <v>80</v>
      </c>
      <c r="AD3200" s="44">
        <f>IFERROR(VALUE(MID($C3200,4,3)),0)</f>
        <v>359</v>
      </c>
      <c r="AE3200" s="51">
        <f>VALUE(RIGHT("00"&amp;AC3200,2)&amp;RIGHT("000"&amp;AD3200,3))</f>
        <v>80359</v>
      </c>
    </row>
    <row r="3201" spans="1:31">
      <c r="A3201" s="60" t="str">
        <f>IF(G3201&amp;Q3201&lt;&gt;"",W3201&amp;Q3201,"")</f>
        <v>TECH Ausa</v>
      </c>
      <c r="B3201" s="60" t="str">
        <f>IF(C3201&lt;&gt;"",LEFT(C3201,9),"")</f>
        <v>80-359-21</v>
      </c>
      <c r="C3201" s="73" t="s">
        <v>1655</v>
      </c>
      <c r="D3201" s="73" t="s">
        <v>1656</v>
      </c>
      <c r="E3201" s="73" t="s">
        <v>931</v>
      </c>
      <c r="F3201" s="74">
        <v>0</v>
      </c>
      <c r="G3201" s="73" t="s">
        <v>1650</v>
      </c>
      <c r="H3201" s="73" t="s">
        <v>252</v>
      </c>
      <c r="I3201" s="73" t="s">
        <v>964</v>
      </c>
      <c r="J3201" s="73" t="s">
        <v>344</v>
      </c>
      <c r="K3201" s="73" t="s">
        <v>382</v>
      </c>
      <c r="L3201" s="73" t="s">
        <v>383</v>
      </c>
      <c r="M3201" s="73" t="s">
        <v>389</v>
      </c>
      <c r="O3201" s="73" t="s">
        <v>386</v>
      </c>
      <c r="P3201" s="73" t="s">
        <v>907</v>
      </c>
      <c r="Q3201" s="73" t="s">
        <v>1657</v>
      </c>
      <c r="R3201" s="73" t="s">
        <v>71</v>
      </c>
      <c r="V3201" s="60" t="str">
        <f>W3201&amp;H3201</f>
        <v>TECH Aсиний / красный</v>
      </c>
      <c r="W3201" s="60" t="str">
        <f>_xlfn.LET(_xlpm.TextCell,TEXT(G3201,"###"),IF(_xlpm.TextCell&lt;&gt;"",IF(StyleSpaceSplit,IFERROR(IF(FIND(" ",_xlpm.TextCell)&gt;=1,MID(_xlpm.TextCell,1,FIND(" ",_xlpm.TextCell)-1),_xlpm.TextCell),_xlpm.TextCell),_xlpm.TextCell),""))</f>
        <v>TECH A</v>
      </c>
      <c r="X3201" s="60" t="str">
        <f>IF(A3201&lt;&gt;"",IFERROR(IF(FIND(" ",G3201)&gt;=1,MID(G3201,FIND(" ",G3201)+1,LEN(G3201)),""),""),"")</f>
        <v>A</v>
      </c>
      <c r="AC3201" s="51">
        <f>IFERROR(VALUE(MID($C3201,1,2)),0)</f>
        <v>80</v>
      </c>
      <c r="AD3201" s="44">
        <f>IFERROR(VALUE(MID($C3201,4,3)),0)</f>
        <v>359</v>
      </c>
      <c r="AE3201" s="51">
        <f>VALUE(RIGHT("00"&amp;AC3201,2)&amp;RIGHT("000"&amp;AD3201,3))</f>
        <v>80359</v>
      </c>
    </row>
    <row r="3202" spans="1:31">
      <c r="A3202" s="60" t="str">
        <f>IF(G3202&amp;Q3202&lt;&gt;"",W3202&amp;Q3202,"")</f>
        <v>TECH A S18 Birdbird</v>
      </c>
      <c r="B3202" s="60" t="str">
        <f>IF(C3202&lt;&gt;"",LEFT(C3202,9),"")</f>
        <v>80-385-34</v>
      </c>
      <c r="C3202" s="73" t="s">
        <v>2534</v>
      </c>
      <c r="D3202" s="73" t="s">
        <v>2535</v>
      </c>
      <c r="E3202" s="73" t="s">
        <v>931</v>
      </c>
      <c r="F3202" s="74">
        <v>0</v>
      </c>
      <c r="G3202" s="73" t="s">
        <v>2536</v>
      </c>
      <c r="H3202" s="73" t="s">
        <v>68</v>
      </c>
      <c r="I3202" s="73" t="s">
        <v>964</v>
      </c>
      <c r="J3202" s="73" t="s">
        <v>344</v>
      </c>
      <c r="K3202" s="73" t="s">
        <v>382</v>
      </c>
      <c r="L3202" s="73" t="s">
        <v>383</v>
      </c>
      <c r="M3202" s="73" t="s">
        <v>388</v>
      </c>
      <c r="O3202" s="73" t="s">
        <v>386</v>
      </c>
      <c r="P3202" s="73" t="s">
        <v>907</v>
      </c>
      <c r="Q3202" s="73" t="s">
        <v>2537</v>
      </c>
      <c r="R3202" s="73" t="s">
        <v>68</v>
      </c>
      <c r="V3202" s="60" t="str">
        <f>W3202&amp;H3202</f>
        <v>TECH A S18 Birdрозовый</v>
      </c>
      <c r="W3202" s="60" t="str">
        <f>_xlfn.LET(_xlpm.TextCell,TEXT(G3202,"###"),IF(_xlpm.TextCell&lt;&gt;"",IF(StyleSpaceSplit,IFERROR(IF(FIND(" ",_xlpm.TextCell)&gt;=1,MID(_xlpm.TextCell,1,FIND(" ",_xlpm.TextCell)-1),_xlpm.TextCell),_xlpm.TextCell),_xlpm.TextCell),""))</f>
        <v>TECH A S18 Bird</v>
      </c>
      <c r="X3202" s="60" t="str">
        <f>IF(A3202&lt;&gt;"",IFERROR(IF(FIND(" ",G3202)&gt;=1,MID(G3202,FIND(" ",G3202)+1,LEN(G3202)),""),""),"")</f>
        <v>A S18 Bird</v>
      </c>
      <c r="AC3202" s="51">
        <f>IFERROR(VALUE(MID($C3202,1,2)),0)</f>
        <v>80</v>
      </c>
      <c r="AD3202" s="44">
        <f>IFERROR(VALUE(MID($C3202,4,3)),0)</f>
        <v>385</v>
      </c>
      <c r="AE3202" s="51">
        <f>VALUE(RIGHT("00"&amp;AC3202,2)&amp;RIGHT("000"&amp;AD3202,3))</f>
        <v>80385</v>
      </c>
    </row>
    <row r="3203" spans="1:31">
      <c r="A3203" s="60" t="str">
        <f>IF(G3203&amp;Q3203&lt;&gt;"",W3203&amp;Q3203,"")</f>
        <v>TECH A S18 Boom rosepink boom</v>
      </c>
      <c r="B3203" s="60" t="str">
        <f>IF(C3203&lt;&gt;"",LEFT(C3203,9),"")</f>
        <v>80-451-34</v>
      </c>
      <c r="C3203" s="73" t="s">
        <v>2816</v>
      </c>
      <c r="D3203" s="73" t="s">
        <v>2817</v>
      </c>
      <c r="E3203" s="73" t="s">
        <v>931</v>
      </c>
      <c r="F3203" s="74">
        <v>0</v>
      </c>
      <c r="G3203" s="73" t="s">
        <v>2818</v>
      </c>
      <c r="H3203" s="73" t="s">
        <v>68</v>
      </c>
      <c r="I3203" s="73" t="s">
        <v>964</v>
      </c>
      <c r="J3203" s="73" t="s">
        <v>344</v>
      </c>
      <c r="K3203" s="73" t="s">
        <v>382</v>
      </c>
      <c r="L3203" s="73" t="s">
        <v>383</v>
      </c>
      <c r="M3203" s="73" t="s">
        <v>388</v>
      </c>
      <c r="O3203" s="73" t="s">
        <v>386</v>
      </c>
      <c r="P3203" s="73" t="s">
        <v>907</v>
      </c>
      <c r="Q3203" s="73" t="s">
        <v>2819</v>
      </c>
      <c r="R3203" s="73" t="s">
        <v>68</v>
      </c>
      <c r="V3203" s="60" t="str">
        <f>W3203&amp;H3203</f>
        <v>TECH A S18 Boom roseрозовый</v>
      </c>
      <c r="W3203" s="60" t="str">
        <f>_xlfn.LET(_xlpm.TextCell,TEXT(G3203,"###"),IF(_xlpm.TextCell&lt;&gt;"",IF(StyleSpaceSplit,IFERROR(IF(FIND(" ",_xlpm.TextCell)&gt;=1,MID(_xlpm.TextCell,1,FIND(" ",_xlpm.TextCell)-1),_xlpm.TextCell),_xlpm.TextCell),_xlpm.TextCell),""))</f>
        <v>TECH A S18 Boom rose</v>
      </c>
      <c r="X3203" s="60" t="str">
        <f>IF(A3203&lt;&gt;"",IFERROR(IF(FIND(" ",G3203)&gt;=1,MID(G3203,FIND(" ",G3203)+1,LEN(G3203)),""),""),"")</f>
        <v>A S18 Boom rose</v>
      </c>
      <c r="AC3203" s="51">
        <f>IFERROR(VALUE(MID($C3203,1,2)),0)</f>
        <v>80</v>
      </c>
      <c r="AD3203" s="44">
        <f>IFERROR(VALUE(MID($C3203,4,3)),0)</f>
        <v>451</v>
      </c>
      <c r="AE3203" s="51">
        <f>VALUE(RIGHT("00"&amp;AC3203,2)&amp;RIGHT("000"&amp;AD3203,3))</f>
        <v>80451</v>
      </c>
    </row>
    <row r="3204" spans="1:31">
      <c r="A3204" s="60" t="str">
        <f>IF(G3204&amp;Q3204&lt;&gt;"",W3204&amp;Q3204,"")</f>
        <v>TECH A S18 Crane grisgrey skull</v>
      </c>
      <c r="B3204" s="60" t="str">
        <f>IF(C3204&lt;&gt;"",LEFT(C3204,9),"")</f>
        <v>80-434-08</v>
      </c>
      <c r="C3204" s="73" t="s">
        <v>2747</v>
      </c>
      <c r="D3204" s="73" t="s">
        <v>2748</v>
      </c>
      <c r="E3204" s="73" t="s">
        <v>931</v>
      </c>
      <c r="F3204" s="74">
        <v>0</v>
      </c>
      <c r="G3204" s="73" t="s">
        <v>2749</v>
      </c>
      <c r="H3204" s="73" t="s">
        <v>83</v>
      </c>
      <c r="I3204" s="73" t="s">
        <v>964</v>
      </c>
      <c r="J3204" s="73" t="s">
        <v>344</v>
      </c>
      <c r="K3204" s="73" t="s">
        <v>382</v>
      </c>
      <c r="L3204" s="73" t="s">
        <v>383</v>
      </c>
      <c r="M3204" s="73" t="s">
        <v>388</v>
      </c>
      <c r="O3204" s="73" t="s">
        <v>386</v>
      </c>
      <c r="P3204" s="73" t="s">
        <v>907</v>
      </c>
      <c r="Q3204" s="73" t="s">
        <v>2750</v>
      </c>
      <c r="R3204" s="73" t="s">
        <v>83</v>
      </c>
      <c r="V3204" s="60" t="str">
        <f>W3204&amp;H3204</f>
        <v>TECH A S18 Crane grisсерый</v>
      </c>
      <c r="W3204" s="60" t="str">
        <f>_xlfn.LET(_xlpm.TextCell,TEXT(G3204,"###"),IF(_xlpm.TextCell&lt;&gt;"",IF(StyleSpaceSplit,IFERROR(IF(FIND(" ",_xlpm.TextCell)&gt;=1,MID(_xlpm.TextCell,1,FIND(" ",_xlpm.TextCell)-1),_xlpm.TextCell),_xlpm.TextCell),_xlpm.TextCell),""))</f>
        <v>TECH A S18 Crane gris</v>
      </c>
      <c r="X3204" s="60" t="str">
        <f>IF(A3204&lt;&gt;"",IFERROR(IF(FIND(" ",G3204)&gt;=1,MID(G3204,FIND(" ",G3204)+1,LEN(G3204)),""),""),"")</f>
        <v>A S18 Crane gris</v>
      </c>
      <c r="AC3204" s="51">
        <f>IFERROR(VALUE(MID($C3204,1,2)),0)</f>
        <v>80</v>
      </c>
      <c r="AD3204" s="44">
        <f>IFERROR(VALUE(MID($C3204,4,3)),0)</f>
        <v>434</v>
      </c>
      <c r="AE3204" s="51">
        <f>VALUE(RIGHT("00"&amp;AC3204,2)&amp;RIGHT("000"&amp;AD3204,3))</f>
        <v>80434</v>
      </c>
    </row>
    <row r="3205" spans="1:31">
      <c r="A3205" s="60" t="str">
        <f>IF(G3205&amp;Q3205&lt;&gt;"",W3205&amp;Q3205,"")</f>
        <v>TECH A S18 Dog rosepink dog</v>
      </c>
      <c r="B3205" s="60" t="str">
        <f>IF(C3205&lt;&gt;"",LEFT(C3205,9),"")</f>
        <v>80-452-34</v>
      </c>
      <c r="C3205" s="73" t="s">
        <v>2820</v>
      </c>
      <c r="D3205" s="73" t="s">
        <v>2821</v>
      </c>
      <c r="E3205" s="73" t="s">
        <v>931</v>
      </c>
      <c r="F3205" s="74">
        <v>0</v>
      </c>
      <c r="G3205" s="73" t="s">
        <v>2822</v>
      </c>
      <c r="H3205" s="73" t="s">
        <v>68</v>
      </c>
      <c r="I3205" s="73" t="s">
        <v>964</v>
      </c>
      <c r="J3205" s="73" t="s">
        <v>344</v>
      </c>
      <c r="K3205" s="73" t="s">
        <v>382</v>
      </c>
      <c r="L3205" s="73" t="s">
        <v>383</v>
      </c>
      <c r="M3205" s="73" t="s">
        <v>388</v>
      </c>
      <c r="O3205" s="73" t="s">
        <v>386</v>
      </c>
      <c r="P3205" s="73" t="s">
        <v>907</v>
      </c>
      <c r="Q3205" s="73" t="s">
        <v>2823</v>
      </c>
      <c r="R3205" s="73" t="s">
        <v>68</v>
      </c>
      <c r="V3205" s="60" t="str">
        <f>W3205&amp;H3205</f>
        <v>TECH A S18 Dog roseрозовый</v>
      </c>
      <c r="W3205" s="60" t="str">
        <f>_xlfn.LET(_xlpm.TextCell,TEXT(G3205,"###"),IF(_xlpm.TextCell&lt;&gt;"",IF(StyleSpaceSplit,IFERROR(IF(FIND(" ",_xlpm.TextCell)&gt;=1,MID(_xlpm.TextCell,1,FIND(" ",_xlpm.TextCell)-1),_xlpm.TextCell),_xlpm.TextCell),_xlpm.TextCell),""))</f>
        <v>TECH A S18 Dog rose</v>
      </c>
      <c r="X3205" s="60" t="str">
        <f>IF(A3205&lt;&gt;"",IFERROR(IF(FIND(" ",G3205)&gt;=1,MID(G3205,FIND(" ",G3205)+1,LEN(G3205)),""),""),"")</f>
        <v>A S18 Dog rose</v>
      </c>
      <c r="AC3205" s="51">
        <f>IFERROR(VALUE(MID($C3205,1,2)),0)</f>
        <v>80</v>
      </c>
      <c r="AD3205" s="44">
        <f>IFERROR(VALUE(MID($C3205,4,3)),0)</f>
        <v>452</v>
      </c>
      <c r="AE3205" s="51">
        <f>VALUE(RIGHT("00"&amp;AC3205,2)&amp;RIGHT("000"&amp;AD3205,3))</f>
        <v>80452</v>
      </c>
    </row>
    <row r="3206" spans="1:31">
      <c r="A3206" s="60" t="str">
        <f>IF(G3206&amp;Q3206&lt;&gt;"",W3206&amp;Q3206,"")</f>
        <v>TECH A S18 Drop rosepink drop</v>
      </c>
      <c r="B3206" s="60" t="str">
        <f>IF(C3206&lt;&gt;"",LEFT(C3206,9),"")</f>
        <v>80-453-34</v>
      </c>
      <c r="C3206" s="73" t="s">
        <v>2824</v>
      </c>
      <c r="D3206" s="73" t="s">
        <v>2825</v>
      </c>
      <c r="E3206" s="73" t="s">
        <v>931</v>
      </c>
      <c r="F3206" s="74">
        <v>0</v>
      </c>
      <c r="G3206" s="73" t="s">
        <v>2826</v>
      </c>
      <c r="H3206" s="73" t="s">
        <v>68</v>
      </c>
      <c r="I3206" s="73" t="s">
        <v>964</v>
      </c>
      <c r="J3206" s="73" t="s">
        <v>344</v>
      </c>
      <c r="K3206" s="73" t="s">
        <v>382</v>
      </c>
      <c r="L3206" s="73" t="s">
        <v>383</v>
      </c>
      <c r="M3206" s="73" t="s">
        <v>388</v>
      </c>
      <c r="O3206" s="73" t="s">
        <v>386</v>
      </c>
      <c r="P3206" s="73" t="s">
        <v>907</v>
      </c>
      <c r="Q3206" s="73" t="s">
        <v>2827</v>
      </c>
      <c r="R3206" s="73" t="s">
        <v>68</v>
      </c>
      <c r="V3206" s="60" t="str">
        <f>W3206&amp;H3206</f>
        <v>TECH A S18 Drop roseрозовый</v>
      </c>
      <c r="W3206" s="60" t="str">
        <f>_xlfn.LET(_xlpm.TextCell,TEXT(G3206,"###"),IF(_xlpm.TextCell&lt;&gt;"",IF(StyleSpaceSplit,IFERROR(IF(FIND(" ",_xlpm.TextCell)&gt;=1,MID(_xlpm.TextCell,1,FIND(" ",_xlpm.TextCell)-1),_xlpm.TextCell),_xlpm.TextCell),_xlpm.TextCell),""))</f>
        <v>TECH A S18 Drop rose</v>
      </c>
      <c r="X3206" s="60" t="str">
        <f>IF(A3206&lt;&gt;"",IFERROR(IF(FIND(" ",G3206)&gt;=1,MID(G3206,FIND(" ",G3206)+1,LEN(G3206)),""),""),"")</f>
        <v>A S18 Drop rose</v>
      </c>
      <c r="AC3206" s="51">
        <f>IFERROR(VALUE(MID($C3206,1,2)),0)</f>
        <v>80</v>
      </c>
      <c r="AD3206" s="44">
        <f>IFERROR(VALUE(MID($C3206,4,3)),0)</f>
        <v>453</v>
      </c>
      <c r="AE3206" s="51">
        <f>VALUE(RIGHT("00"&amp;AC3206,2)&amp;RIGHT("000"&amp;AD3206,3))</f>
        <v>80453</v>
      </c>
    </row>
    <row r="3207" spans="1:31">
      <c r="A3207" s="60" t="str">
        <f>IF(G3207&amp;Q3207&lt;&gt;"",W3207&amp;Q3207,"")</f>
        <v>TECH A S18 Ethno orangeorange ethno</v>
      </c>
      <c r="B3207" s="60" t="str">
        <f>IF(C3207&lt;&gt;"",LEFT(C3207,9),"")</f>
        <v>80-447-13</v>
      </c>
      <c r="C3207" s="73" t="s">
        <v>2800</v>
      </c>
      <c r="D3207" s="73" t="s">
        <v>2801</v>
      </c>
      <c r="E3207" s="73" t="s">
        <v>931</v>
      </c>
      <c r="F3207" s="74">
        <v>0</v>
      </c>
      <c r="G3207" s="73" t="s">
        <v>2802</v>
      </c>
      <c r="H3207" s="73" t="s">
        <v>199</v>
      </c>
      <c r="I3207" s="73" t="s">
        <v>964</v>
      </c>
      <c r="J3207" s="73" t="s">
        <v>344</v>
      </c>
      <c r="K3207" s="73" t="s">
        <v>382</v>
      </c>
      <c r="L3207" s="73" t="s">
        <v>383</v>
      </c>
      <c r="M3207" s="73" t="s">
        <v>388</v>
      </c>
      <c r="O3207" s="73" t="s">
        <v>386</v>
      </c>
      <c r="P3207" s="73" t="s">
        <v>907</v>
      </c>
      <c r="Q3207" s="73" t="s">
        <v>2803</v>
      </c>
      <c r="R3207" s="73" t="s">
        <v>199</v>
      </c>
      <c r="V3207" s="60" t="str">
        <f>W3207&amp;H3207</f>
        <v>TECH A S18 Ethno orangeоранжевый</v>
      </c>
      <c r="W3207" s="60" t="str">
        <f>_xlfn.LET(_xlpm.TextCell,TEXT(G3207,"###"),IF(_xlpm.TextCell&lt;&gt;"",IF(StyleSpaceSplit,IFERROR(IF(FIND(" ",_xlpm.TextCell)&gt;=1,MID(_xlpm.TextCell,1,FIND(" ",_xlpm.TextCell)-1),_xlpm.TextCell),_xlpm.TextCell),_xlpm.TextCell),""))</f>
        <v>TECH A S18 Ethno orange</v>
      </c>
      <c r="X3207" s="60" t="str">
        <f>IF(A3207&lt;&gt;"",IFERROR(IF(FIND(" ",G3207)&gt;=1,MID(G3207,FIND(" ",G3207)+1,LEN(G3207)),""),""),"")</f>
        <v>A S18 Ethno orange</v>
      </c>
      <c r="AC3207" s="51">
        <f>IFERROR(VALUE(MID($C3207,1,2)),0)</f>
        <v>80</v>
      </c>
      <c r="AD3207" s="44">
        <f>IFERROR(VALUE(MID($C3207,4,3)),0)</f>
        <v>447</v>
      </c>
      <c r="AE3207" s="51">
        <f>VALUE(RIGHT("00"&amp;AC3207,2)&amp;RIGHT("000"&amp;AD3207,3))</f>
        <v>80447</v>
      </c>
    </row>
    <row r="3208" spans="1:31">
      <c r="A3208" s="60" t="str">
        <f>IF(G3208&amp;Q3208&lt;&gt;"",W3208&amp;Q3208,"")</f>
        <v>TECH A S18 Girlsgirls</v>
      </c>
      <c r="B3208" s="60" t="str">
        <f>IF(C3208&lt;&gt;"",LEFT(C3208,9),"")</f>
        <v>80-419-08</v>
      </c>
      <c r="C3208" s="73" t="s">
        <v>2692</v>
      </c>
      <c r="D3208" s="73" t="s">
        <v>2693</v>
      </c>
      <c r="E3208" s="73" t="s">
        <v>931</v>
      </c>
      <c r="F3208" s="74">
        <v>0</v>
      </c>
      <c r="G3208" s="73" t="s">
        <v>2694</v>
      </c>
      <c r="H3208" s="73" t="s">
        <v>83</v>
      </c>
      <c r="I3208" s="73" t="s">
        <v>964</v>
      </c>
      <c r="J3208" s="73" t="s">
        <v>344</v>
      </c>
      <c r="K3208" s="73" t="s">
        <v>382</v>
      </c>
      <c r="L3208" s="73" t="s">
        <v>383</v>
      </c>
      <c r="M3208" s="73" t="s">
        <v>388</v>
      </c>
      <c r="O3208" s="73" t="s">
        <v>386</v>
      </c>
      <c r="P3208" s="73" t="s">
        <v>907</v>
      </c>
      <c r="Q3208" s="73" t="s">
        <v>2695</v>
      </c>
      <c r="R3208" s="73" t="s">
        <v>83</v>
      </c>
      <c r="V3208" s="60" t="str">
        <f>W3208&amp;H3208</f>
        <v>TECH A S18 Girlsсерый</v>
      </c>
      <c r="W3208" s="60" t="str">
        <f>_xlfn.LET(_xlpm.TextCell,TEXT(G3208,"###"),IF(_xlpm.TextCell&lt;&gt;"",IF(StyleSpaceSplit,IFERROR(IF(FIND(" ",_xlpm.TextCell)&gt;=1,MID(_xlpm.TextCell,1,FIND(" ",_xlpm.TextCell)-1),_xlpm.TextCell),_xlpm.TextCell),_xlpm.TextCell),""))</f>
        <v>TECH A S18 Girls</v>
      </c>
      <c r="X3208" s="60" t="str">
        <f>IF(A3208&lt;&gt;"",IFERROR(IF(FIND(" ",G3208)&gt;=1,MID(G3208,FIND(" ",G3208)+1,LEN(G3208)),""),""),"")</f>
        <v>A S18 Girls</v>
      </c>
      <c r="AC3208" s="51">
        <f>IFERROR(VALUE(MID($C3208,1,2)),0)</f>
        <v>80</v>
      </c>
      <c r="AD3208" s="44">
        <f>IFERROR(VALUE(MID($C3208,4,3)),0)</f>
        <v>419</v>
      </c>
      <c r="AE3208" s="51">
        <f>VALUE(RIGHT("00"&amp;AC3208,2)&amp;RIGHT("000"&amp;AD3208,3))</f>
        <v>80419</v>
      </c>
    </row>
    <row r="3209" spans="1:31">
      <c r="A3209" s="60" t="str">
        <f>IF(G3209&amp;Q3209&lt;&gt;"",W3209&amp;Q3209,"")</f>
        <v>TECH A S18 Glassesglasses</v>
      </c>
      <c r="B3209" s="60" t="str">
        <f>IF(C3209&lt;&gt;"",LEFT(C3209,9),"")</f>
        <v>80-420-06</v>
      </c>
      <c r="C3209" s="73" t="s">
        <v>2696</v>
      </c>
      <c r="D3209" s="73" t="s">
        <v>2697</v>
      </c>
      <c r="E3209" s="73" t="s">
        <v>931</v>
      </c>
      <c r="F3209" s="74">
        <v>0</v>
      </c>
      <c r="G3209" s="73" t="s">
        <v>2698</v>
      </c>
      <c r="H3209" s="73" t="s">
        <v>71</v>
      </c>
      <c r="I3209" s="73" t="s">
        <v>964</v>
      </c>
      <c r="J3209" s="73" t="s">
        <v>344</v>
      </c>
      <c r="K3209" s="73" t="s">
        <v>382</v>
      </c>
      <c r="L3209" s="73" t="s">
        <v>383</v>
      </c>
      <c r="M3209" s="73" t="s">
        <v>388</v>
      </c>
      <c r="O3209" s="73" t="s">
        <v>386</v>
      </c>
      <c r="P3209" s="73" t="s">
        <v>907</v>
      </c>
      <c r="Q3209" s="73" t="s">
        <v>2699</v>
      </c>
      <c r="R3209" s="73" t="s">
        <v>71</v>
      </c>
      <c r="V3209" s="60" t="str">
        <f>W3209&amp;H3209</f>
        <v>TECH A S18 Glassesсиний</v>
      </c>
      <c r="W3209" s="60" t="str">
        <f>_xlfn.LET(_xlpm.TextCell,TEXT(G3209,"###"),IF(_xlpm.TextCell&lt;&gt;"",IF(StyleSpaceSplit,IFERROR(IF(FIND(" ",_xlpm.TextCell)&gt;=1,MID(_xlpm.TextCell,1,FIND(" ",_xlpm.TextCell)-1),_xlpm.TextCell),_xlpm.TextCell),_xlpm.TextCell),""))</f>
        <v>TECH A S18 Glasses</v>
      </c>
      <c r="X3209" s="60" t="str">
        <f>IF(A3209&lt;&gt;"",IFERROR(IF(FIND(" ",G3209)&gt;=1,MID(G3209,FIND(" ",G3209)+1,LEN(G3209)),""),""),"")</f>
        <v>A S18 Glasses</v>
      </c>
      <c r="AC3209" s="51">
        <f>IFERROR(VALUE(MID($C3209,1,2)),0)</f>
        <v>80</v>
      </c>
      <c r="AD3209" s="44">
        <f>IFERROR(VALUE(MID($C3209,4,3)),0)</f>
        <v>420</v>
      </c>
      <c r="AE3209" s="51">
        <f>VALUE(RIGHT("00"&amp;AC3209,2)&amp;RIGHT("000"&amp;AD3209,3))</f>
        <v>80420</v>
      </c>
    </row>
    <row r="3210" spans="1:31">
      <c r="A3210" s="60" t="str">
        <f>IF(G3210&amp;Q3210&lt;&gt;"",W3210&amp;Q3210,"")</f>
        <v>TECH A S18 Grenouille grisgrey frog</v>
      </c>
      <c r="B3210" s="60" t="str">
        <f>IF(C3210&lt;&gt;"",LEFT(C3210,9),"")</f>
        <v>80-432-08</v>
      </c>
      <c r="C3210" s="73" t="s">
        <v>2739</v>
      </c>
      <c r="D3210" s="73" t="s">
        <v>2740</v>
      </c>
      <c r="E3210" s="73" t="s">
        <v>931</v>
      </c>
      <c r="F3210" s="74">
        <v>0</v>
      </c>
      <c r="G3210" s="73" t="s">
        <v>2741</v>
      </c>
      <c r="H3210" s="73" t="s">
        <v>83</v>
      </c>
      <c r="I3210" s="73" t="s">
        <v>964</v>
      </c>
      <c r="J3210" s="73" t="s">
        <v>344</v>
      </c>
      <c r="K3210" s="73" t="s">
        <v>382</v>
      </c>
      <c r="L3210" s="73" t="s">
        <v>383</v>
      </c>
      <c r="M3210" s="73" t="s">
        <v>388</v>
      </c>
      <c r="O3210" s="73" t="s">
        <v>386</v>
      </c>
      <c r="P3210" s="73" t="s">
        <v>907</v>
      </c>
      <c r="Q3210" s="73" t="s">
        <v>2742</v>
      </c>
      <c r="R3210" s="73" t="s">
        <v>83</v>
      </c>
      <c r="V3210" s="60" t="str">
        <f>W3210&amp;H3210</f>
        <v>TECH A S18 Grenouille grisсерый</v>
      </c>
      <c r="W3210" s="60" t="str">
        <f>_xlfn.LET(_xlpm.TextCell,TEXT(G3210,"###"),IF(_xlpm.TextCell&lt;&gt;"",IF(StyleSpaceSplit,IFERROR(IF(FIND(" ",_xlpm.TextCell)&gt;=1,MID(_xlpm.TextCell,1,FIND(" ",_xlpm.TextCell)-1),_xlpm.TextCell),_xlpm.TextCell),_xlpm.TextCell),""))</f>
        <v>TECH A S18 Grenouille gris</v>
      </c>
      <c r="X3210" s="60" t="str">
        <f>IF(A3210&lt;&gt;"",IFERROR(IF(FIND(" ",G3210)&gt;=1,MID(G3210,FIND(" ",G3210)+1,LEN(G3210)),""),""),"")</f>
        <v>A S18 Grenouille gris</v>
      </c>
      <c r="AC3210" s="51">
        <f>IFERROR(VALUE(MID($C3210,1,2)),0)</f>
        <v>80</v>
      </c>
      <c r="AD3210" s="44">
        <f>IFERROR(VALUE(MID($C3210,4,3)),0)</f>
        <v>432</v>
      </c>
      <c r="AE3210" s="51">
        <f>VALUE(RIGHT("00"&amp;AC3210,2)&amp;RIGHT("000"&amp;AD3210,3))</f>
        <v>80432</v>
      </c>
    </row>
    <row r="3211" spans="1:31">
      <c r="A3211" s="60" t="str">
        <f>IF(G3211&amp;Q3211&lt;&gt;"",W3211&amp;Q3211,"")</f>
        <v>TECH A S18 Hibou rosepink owl</v>
      </c>
      <c r="B3211" s="60" t="str">
        <f>IF(C3211&lt;&gt;"",LEFT(C3211,9),"")</f>
        <v>80-454-34</v>
      </c>
      <c r="C3211" s="73" t="s">
        <v>2828</v>
      </c>
      <c r="D3211" s="73" t="s">
        <v>2829</v>
      </c>
      <c r="E3211" s="73" t="s">
        <v>931</v>
      </c>
      <c r="F3211" s="74">
        <v>0</v>
      </c>
      <c r="G3211" s="73" t="s">
        <v>2830</v>
      </c>
      <c r="H3211" s="73" t="s">
        <v>68</v>
      </c>
      <c r="I3211" s="73" t="s">
        <v>964</v>
      </c>
      <c r="J3211" s="73" t="s">
        <v>344</v>
      </c>
      <c r="K3211" s="73" t="s">
        <v>382</v>
      </c>
      <c r="L3211" s="73" t="s">
        <v>383</v>
      </c>
      <c r="M3211" s="73" t="s">
        <v>388</v>
      </c>
      <c r="O3211" s="73" t="s">
        <v>386</v>
      </c>
      <c r="P3211" s="73" t="s">
        <v>907</v>
      </c>
      <c r="Q3211" s="73" t="s">
        <v>2831</v>
      </c>
      <c r="R3211" s="73" t="s">
        <v>68</v>
      </c>
      <c r="V3211" s="60" t="str">
        <f>W3211&amp;H3211</f>
        <v>TECH A S18 Hibou roseрозовый</v>
      </c>
      <c r="W3211" s="60" t="str">
        <f>_xlfn.LET(_xlpm.TextCell,TEXT(G3211,"###"),IF(_xlpm.TextCell&lt;&gt;"",IF(StyleSpaceSplit,IFERROR(IF(FIND(" ",_xlpm.TextCell)&gt;=1,MID(_xlpm.TextCell,1,FIND(" ",_xlpm.TextCell)-1),_xlpm.TextCell),_xlpm.TextCell),_xlpm.TextCell),""))</f>
        <v>TECH A S18 Hibou rose</v>
      </c>
      <c r="X3211" s="60" t="str">
        <f>IF(A3211&lt;&gt;"",IFERROR(IF(FIND(" ",G3211)&gt;=1,MID(G3211,FIND(" ",G3211)+1,LEN(G3211)),""),""),"")</f>
        <v>A S18 Hibou rose</v>
      </c>
      <c r="AC3211" s="51">
        <f>IFERROR(VALUE(MID($C3211,1,2)),0)</f>
        <v>80</v>
      </c>
      <c r="AD3211" s="44">
        <f>IFERROR(VALUE(MID($C3211,4,3)),0)</f>
        <v>454</v>
      </c>
      <c r="AE3211" s="51">
        <f>VALUE(RIGHT("00"&amp;AC3211,2)&amp;RIGHT("000"&amp;AD3211,3))</f>
        <v>80454</v>
      </c>
    </row>
    <row r="3212" spans="1:31">
      <c r="A3212" s="60" t="str">
        <f>IF(G3212&amp;Q3212&lt;&gt;"",W3212&amp;Q3212,"")</f>
        <v>TECH A S18 Ibisibis</v>
      </c>
      <c r="B3212" s="60" t="str">
        <f>IF(C3212&lt;&gt;"",LEFT(C3212,9),"")</f>
        <v>80-435-35</v>
      </c>
      <c r="C3212" s="73" t="s">
        <v>2751</v>
      </c>
      <c r="D3212" s="73" t="s">
        <v>2752</v>
      </c>
      <c r="E3212" s="73" t="s">
        <v>931</v>
      </c>
      <c r="F3212" s="74">
        <v>0</v>
      </c>
      <c r="G3212" s="73" t="s">
        <v>2753</v>
      </c>
      <c r="H3212" s="73" t="s">
        <v>209</v>
      </c>
      <c r="I3212" s="73" t="s">
        <v>964</v>
      </c>
      <c r="J3212" s="73" t="s">
        <v>344</v>
      </c>
      <c r="K3212" s="73" t="s">
        <v>382</v>
      </c>
      <c r="L3212" s="73" t="s">
        <v>383</v>
      </c>
      <c r="M3212" s="73" t="s">
        <v>388</v>
      </c>
      <c r="O3212" s="73" t="s">
        <v>386</v>
      </c>
      <c r="P3212" s="73" t="s">
        <v>907</v>
      </c>
      <c r="Q3212" s="73" t="s">
        <v>2754</v>
      </c>
      <c r="R3212" s="73" t="s">
        <v>209</v>
      </c>
      <c r="V3212" s="60" t="str">
        <f>W3212&amp;H3212</f>
        <v>TECH A S18 Ibisразноцветный</v>
      </c>
      <c r="W3212" s="60" t="str">
        <f>_xlfn.LET(_xlpm.TextCell,TEXT(G3212,"###"),IF(_xlpm.TextCell&lt;&gt;"",IF(StyleSpaceSplit,IFERROR(IF(FIND(" ",_xlpm.TextCell)&gt;=1,MID(_xlpm.TextCell,1,FIND(" ",_xlpm.TextCell)-1),_xlpm.TextCell),_xlpm.TextCell),_xlpm.TextCell),""))</f>
        <v>TECH A S18 Ibis</v>
      </c>
      <c r="X3212" s="60" t="str">
        <f>IF(A3212&lt;&gt;"",IFERROR(IF(FIND(" ",G3212)&gt;=1,MID(G3212,FIND(" ",G3212)+1,LEN(G3212)),""),""),"")</f>
        <v>A S18 Ibis</v>
      </c>
      <c r="AC3212" s="51">
        <f>IFERROR(VALUE(MID($C3212,1,2)),0)</f>
        <v>80</v>
      </c>
      <c r="AD3212" s="44">
        <f>IFERROR(VALUE(MID($C3212,4,3)),0)</f>
        <v>435</v>
      </c>
      <c r="AE3212" s="51">
        <f>VALUE(RIGHT("00"&amp;AC3212,2)&amp;RIGHT("000"&amp;AD3212,3))</f>
        <v>80435</v>
      </c>
    </row>
    <row r="3213" spans="1:31">
      <c r="A3213" s="60" t="str">
        <f>IF(G3213&amp;Q3213&lt;&gt;"",W3213&amp;Q3213,"")</f>
        <v>TECH A S18 Jump grisgrey jump</v>
      </c>
      <c r="B3213" s="60" t="str">
        <f>IF(C3213&lt;&gt;"",LEFT(C3213,9),"")</f>
        <v>80-433-08</v>
      </c>
      <c r="C3213" s="73" t="s">
        <v>2743</v>
      </c>
      <c r="D3213" s="73" t="s">
        <v>2744</v>
      </c>
      <c r="E3213" s="73" t="s">
        <v>931</v>
      </c>
      <c r="F3213" s="74">
        <v>0</v>
      </c>
      <c r="G3213" s="73" t="s">
        <v>2745</v>
      </c>
      <c r="H3213" s="73" t="s">
        <v>83</v>
      </c>
      <c r="I3213" s="73" t="s">
        <v>964</v>
      </c>
      <c r="J3213" s="73" t="s">
        <v>344</v>
      </c>
      <c r="K3213" s="73" t="s">
        <v>382</v>
      </c>
      <c r="L3213" s="73" t="s">
        <v>383</v>
      </c>
      <c r="M3213" s="73" t="s">
        <v>388</v>
      </c>
      <c r="O3213" s="73" t="s">
        <v>386</v>
      </c>
      <c r="P3213" s="73" t="s">
        <v>907</v>
      </c>
      <c r="Q3213" s="73" t="s">
        <v>2746</v>
      </c>
      <c r="R3213" s="73" t="s">
        <v>83</v>
      </c>
      <c r="V3213" s="60" t="str">
        <f>W3213&amp;H3213</f>
        <v>TECH A S18 Jump grisсерый</v>
      </c>
      <c r="W3213" s="60" t="str">
        <f>_xlfn.LET(_xlpm.TextCell,TEXT(G3213,"###"),IF(_xlpm.TextCell&lt;&gt;"",IF(StyleSpaceSplit,IFERROR(IF(FIND(" ",_xlpm.TextCell)&gt;=1,MID(_xlpm.TextCell,1,FIND(" ",_xlpm.TextCell)-1),_xlpm.TextCell),_xlpm.TextCell),_xlpm.TextCell),""))</f>
        <v>TECH A S18 Jump gris</v>
      </c>
      <c r="X3213" s="60" t="str">
        <f>IF(A3213&lt;&gt;"",IFERROR(IF(FIND(" ",G3213)&gt;=1,MID(G3213,FIND(" ",G3213)+1,LEN(G3213)),""),""),"")</f>
        <v>A S18 Jump gris</v>
      </c>
      <c r="AC3213" s="51">
        <f>IFERROR(VALUE(MID($C3213,1,2)),0)</f>
        <v>80</v>
      </c>
      <c r="AD3213" s="44">
        <f>IFERROR(VALUE(MID($C3213,4,3)),0)</f>
        <v>433</v>
      </c>
      <c r="AE3213" s="51">
        <f>VALUE(RIGHT("00"&amp;AC3213,2)&amp;RIGHT("000"&amp;AD3213,3))</f>
        <v>80433</v>
      </c>
    </row>
    <row r="3214" spans="1:31">
      <c r="A3214" s="60" t="str">
        <f>IF(G3214&amp;Q3214&lt;&gt;"",W3214&amp;Q3214,"")</f>
        <v>TECH A S18 Line bleublue line</v>
      </c>
      <c r="B3214" s="60" t="str">
        <f>IF(C3214&lt;&gt;"",LEFT(C3214,9),"")</f>
        <v>80-411-19</v>
      </c>
      <c r="C3214" s="73" t="s">
        <v>2663</v>
      </c>
      <c r="D3214" s="73" t="s">
        <v>2664</v>
      </c>
      <c r="E3214" s="73" t="s">
        <v>931</v>
      </c>
      <c r="F3214" s="74">
        <v>0</v>
      </c>
      <c r="G3214" s="73" t="s">
        <v>2665</v>
      </c>
      <c r="H3214" s="73" t="s">
        <v>91</v>
      </c>
      <c r="I3214" s="73" t="s">
        <v>964</v>
      </c>
      <c r="J3214" s="73" t="s">
        <v>344</v>
      </c>
      <c r="K3214" s="73" t="s">
        <v>382</v>
      </c>
      <c r="L3214" s="73" t="s">
        <v>383</v>
      </c>
      <c r="M3214" s="73" t="s">
        <v>388</v>
      </c>
      <c r="O3214" s="73" t="s">
        <v>386</v>
      </c>
      <c r="P3214" s="73" t="s">
        <v>907</v>
      </c>
      <c r="Q3214" s="73" t="s">
        <v>2666</v>
      </c>
      <c r="R3214" s="73" t="s">
        <v>91</v>
      </c>
      <c r="V3214" s="60" t="str">
        <f>W3214&amp;H3214</f>
        <v>TECH A S18 Line bleuголубой</v>
      </c>
      <c r="W3214" s="60" t="str">
        <f>_xlfn.LET(_xlpm.TextCell,TEXT(G3214,"###"),IF(_xlpm.TextCell&lt;&gt;"",IF(StyleSpaceSplit,IFERROR(IF(FIND(" ",_xlpm.TextCell)&gt;=1,MID(_xlpm.TextCell,1,FIND(" ",_xlpm.TextCell)-1),_xlpm.TextCell),_xlpm.TextCell),_xlpm.TextCell),""))</f>
        <v>TECH A S18 Line bleu</v>
      </c>
      <c r="X3214" s="60" t="str">
        <f>IF(A3214&lt;&gt;"",IFERROR(IF(FIND(" ",G3214)&gt;=1,MID(G3214,FIND(" ",G3214)+1,LEN(G3214)),""),""),"")</f>
        <v>A S18 Line bleu</v>
      </c>
      <c r="AC3214" s="51">
        <f>IFERROR(VALUE(MID($C3214,1,2)),0)</f>
        <v>80</v>
      </c>
      <c r="AD3214" s="44">
        <f>IFERROR(VALUE(MID($C3214,4,3)),0)</f>
        <v>411</v>
      </c>
      <c r="AE3214" s="51">
        <f>VALUE(RIGHT("00"&amp;AC3214,2)&amp;RIGHT("000"&amp;AD3214,3))</f>
        <v>80411</v>
      </c>
    </row>
    <row r="3215" spans="1:31">
      <c r="A3215" s="60" t="str">
        <f>IF(G3215&amp;Q3215&lt;&gt;"",W3215&amp;Q3215,"")</f>
        <v>TECH A S18 Onde bleublue onde</v>
      </c>
      <c r="B3215" s="60" t="str">
        <f>IF(C3215&lt;&gt;"",LEFT(C3215,9),"")</f>
        <v>80-412-19</v>
      </c>
      <c r="C3215" s="73" t="s">
        <v>2667</v>
      </c>
      <c r="D3215" s="73" t="s">
        <v>2668</v>
      </c>
      <c r="E3215" s="73" t="s">
        <v>931</v>
      </c>
      <c r="F3215" s="74">
        <v>0</v>
      </c>
      <c r="G3215" s="73" t="s">
        <v>2669</v>
      </c>
      <c r="H3215" s="73" t="s">
        <v>91</v>
      </c>
      <c r="I3215" s="73" t="s">
        <v>964</v>
      </c>
      <c r="J3215" s="73" t="s">
        <v>344</v>
      </c>
      <c r="K3215" s="73" t="s">
        <v>382</v>
      </c>
      <c r="L3215" s="73" t="s">
        <v>383</v>
      </c>
      <c r="M3215" s="73" t="s">
        <v>388</v>
      </c>
      <c r="O3215" s="73" t="s">
        <v>386</v>
      </c>
      <c r="P3215" s="73" t="s">
        <v>907</v>
      </c>
      <c r="Q3215" s="73" t="s">
        <v>2670</v>
      </c>
      <c r="R3215" s="73" t="s">
        <v>91</v>
      </c>
      <c r="V3215" s="60" t="str">
        <f>W3215&amp;H3215</f>
        <v>TECH A S18 Onde bleuголубой</v>
      </c>
      <c r="W3215" s="60" t="str">
        <f>_xlfn.LET(_xlpm.TextCell,TEXT(G3215,"###"),IF(_xlpm.TextCell&lt;&gt;"",IF(StyleSpaceSplit,IFERROR(IF(FIND(" ",_xlpm.TextCell)&gt;=1,MID(_xlpm.TextCell,1,FIND(" ",_xlpm.TextCell)-1),_xlpm.TextCell),_xlpm.TextCell),_xlpm.TextCell),""))</f>
        <v>TECH A S18 Onde bleu</v>
      </c>
      <c r="X3215" s="60" t="str">
        <f>IF(A3215&lt;&gt;"",IFERROR(IF(FIND(" ",G3215)&gt;=1,MID(G3215,FIND(" ",G3215)+1,LEN(G3215)),""),""),"")</f>
        <v>A S18 Onde bleu</v>
      </c>
      <c r="AC3215" s="51">
        <f>IFERROR(VALUE(MID($C3215,1,2)),0)</f>
        <v>80</v>
      </c>
      <c r="AD3215" s="44">
        <f>IFERROR(VALUE(MID($C3215,4,3)),0)</f>
        <v>412</v>
      </c>
      <c r="AE3215" s="51">
        <f>VALUE(RIGHT("00"&amp;AC3215,2)&amp;RIGHT("000"&amp;AD3215,3))</f>
        <v>80412</v>
      </c>
    </row>
    <row r="3216" spans="1:31">
      <c r="A3216" s="60" t="str">
        <f>IF(G3216&amp;Q3216&lt;&gt;"",W3216&amp;Q3216,"")</f>
        <v>TECH A S18 Palmpalm</v>
      </c>
      <c r="B3216" s="60" t="str">
        <f>IF(C3216&lt;&gt;"",LEFT(C3216,9),"")</f>
        <v>80-449-18</v>
      </c>
      <c r="C3216" s="73" t="s">
        <v>2808</v>
      </c>
      <c r="D3216" s="73" t="s">
        <v>2809</v>
      </c>
      <c r="E3216" s="73" t="s">
        <v>931</v>
      </c>
      <c r="F3216" s="74">
        <v>0</v>
      </c>
      <c r="G3216" s="73" t="s">
        <v>2810</v>
      </c>
      <c r="H3216" s="73" t="s">
        <v>91</v>
      </c>
      <c r="I3216" s="73" t="s">
        <v>964</v>
      </c>
      <c r="J3216" s="73" t="s">
        <v>344</v>
      </c>
      <c r="K3216" s="73" t="s">
        <v>382</v>
      </c>
      <c r="L3216" s="73" t="s">
        <v>383</v>
      </c>
      <c r="M3216" s="73" t="s">
        <v>388</v>
      </c>
      <c r="O3216" s="73" t="s">
        <v>386</v>
      </c>
      <c r="P3216" s="73" t="s">
        <v>907</v>
      </c>
      <c r="Q3216" s="73" t="s">
        <v>2811</v>
      </c>
      <c r="R3216" s="73" t="s">
        <v>91</v>
      </c>
      <c r="V3216" s="60" t="str">
        <f>W3216&amp;H3216</f>
        <v>TECH A S18 Palmголубой</v>
      </c>
      <c r="W3216" s="60" t="str">
        <f>_xlfn.LET(_xlpm.TextCell,TEXT(G3216,"###"),IF(_xlpm.TextCell&lt;&gt;"",IF(StyleSpaceSplit,IFERROR(IF(FIND(" ",_xlpm.TextCell)&gt;=1,MID(_xlpm.TextCell,1,FIND(" ",_xlpm.TextCell)-1),_xlpm.TextCell),_xlpm.TextCell),_xlpm.TextCell),""))</f>
        <v>TECH A S18 Palm</v>
      </c>
      <c r="X3216" s="60" t="str">
        <f>IF(A3216&lt;&gt;"",IFERROR(IF(FIND(" ",G3216)&gt;=1,MID(G3216,FIND(" ",G3216)+1,LEN(G3216)),""),""),"")</f>
        <v>A S18 Palm</v>
      </c>
      <c r="AC3216" s="51">
        <f>IFERROR(VALUE(MID($C3216,1,2)),0)</f>
        <v>80</v>
      </c>
      <c r="AD3216" s="44">
        <f>IFERROR(VALUE(MID($C3216,4,3)),0)</f>
        <v>449</v>
      </c>
      <c r="AE3216" s="51">
        <f>VALUE(RIGHT("00"&amp;AC3216,2)&amp;RIGHT("000"&amp;AD3216,3))</f>
        <v>80449</v>
      </c>
    </row>
    <row r="3217" spans="1:31">
      <c r="A3217" s="60" t="str">
        <f>IF(G3217&amp;Q3217&lt;&gt;"",W3217&amp;Q3217,"")</f>
        <v>TECH A S18 Playa orangeorange playa</v>
      </c>
      <c r="B3217" s="60" t="str">
        <f>IF(C3217&lt;&gt;"",LEFT(C3217,9),"")</f>
        <v>80-448-13</v>
      </c>
      <c r="C3217" s="73" t="s">
        <v>2804</v>
      </c>
      <c r="D3217" s="73" t="s">
        <v>2805</v>
      </c>
      <c r="E3217" s="73" t="s">
        <v>931</v>
      </c>
      <c r="F3217" s="74">
        <v>0</v>
      </c>
      <c r="G3217" s="73" t="s">
        <v>2806</v>
      </c>
      <c r="H3217" s="73" t="s">
        <v>199</v>
      </c>
      <c r="I3217" s="73" t="s">
        <v>964</v>
      </c>
      <c r="J3217" s="73" t="s">
        <v>344</v>
      </c>
      <c r="K3217" s="73" t="s">
        <v>382</v>
      </c>
      <c r="L3217" s="73" t="s">
        <v>383</v>
      </c>
      <c r="M3217" s="73" t="s">
        <v>388</v>
      </c>
      <c r="O3217" s="73" t="s">
        <v>386</v>
      </c>
      <c r="P3217" s="73" t="s">
        <v>907</v>
      </c>
      <c r="Q3217" s="73" t="s">
        <v>2807</v>
      </c>
      <c r="R3217" s="73" t="s">
        <v>199</v>
      </c>
      <c r="V3217" s="60" t="str">
        <f>W3217&amp;H3217</f>
        <v>TECH A S18 Playa orangeоранжевый</v>
      </c>
      <c r="W3217" s="60" t="str">
        <f>_xlfn.LET(_xlpm.TextCell,TEXT(G3217,"###"),IF(_xlpm.TextCell&lt;&gt;"",IF(StyleSpaceSplit,IFERROR(IF(FIND(" ",_xlpm.TextCell)&gt;=1,MID(_xlpm.TextCell,1,FIND(" ",_xlpm.TextCell)-1),_xlpm.TextCell),_xlpm.TextCell),_xlpm.TextCell),""))</f>
        <v>TECH A S18 Playa orange</v>
      </c>
      <c r="X3217" s="60" t="str">
        <f>IF(A3217&lt;&gt;"",IFERROR(IF(FIND(" ",G3217)&gt;=1,MID(G3217,FIND(" ",G3217)+1,LEN(G3217)),""),""),"")</f>
        <v>A S18 Playa orange</v>
      </c>
      <c r="AC3217" s="51">
        <f>IFERROR(VALUE(MID($C3217,1,2)),0)</f>
        <v>80</v>
      </c>
      <c r="AD3217" s="44">
        <f>IFERROR(VALUE(MID($C3217,4,3)),0)</f>
        <v>448</v>
      </c>
      <c r="AE3217" s="51">
        <f>VALUE(RIGHT("00"&amp;AC3217,2)&amp;RIGHT("000"&amp;AD3217,3))</f>
        <v>80448</v>
      </c>
    </row>
    <row r="3218" spans="1:31">
      <c r="A3218" s="60" t="str">
        <f>IF(G3218&amp;Q3218&lt;&gt;"",W3218&amp;Q3218,"")</f>
        <v>TECH A S18 Ply noirblack ply</v>
      </c>
      <c r="B3218" s="60" t="str">
        <f>IF(C3218&lt;&gt;"",LEFT(C3218,9),"")</f>
        <v>80-391-09</v>
      </c>
      <c r="C3218" s="73" t="s">
        <v>2552</v>
      </c>
      <c r="D3218" s="73" t="s">
        <v>2553</v>
      </c>
      <c r="E3218" s="73" t="s">
        <v>931</v>
      </c>
      <c r="F3218" s="74">
        <v>0</v>
      </c>
      <c r="G3218" s="73" t="s">
        <v>2554</v>
      </c>
      <c r="H3218" s="73" t="s">
        <v>53</v>
      </c>
      <c r="I3218" s="73" t="s">
        <v>964</v>
      </c>
      <c r="J3218" s="73" t="s">
        <v>344</v>
      </c>
      <c r="K3218" s="73" t="s">
        <v>382</v>
      </c>
      <c r="L3218" s="73" t="s">
        <v>383</v>
      </c>
      <c r="M3218" s="73" t="s">
        <v>388</v>
      </c>
      <c r="O3218" s="73" t="s">
        <v>386</v>
      </c>
      <c r="P3218" s="73" t="s">
        <v>907</v>
      </c>
      <c r="Q3218" s="73" t="s">
        <v>2555</v>
      </c>
      <c r="R3218" s="73" t="s">
        <v>53</v>
      </c>
      <c r="V3218" s="60" t="str">
        <f>W3218&amp;H3218</f>
        <v>TECH A S18 Ply noirчерный</v>
      </c>
      <c r="W3218" s="60" t="str">
        <f>_xlfn.LET(_xlpm.TextCell,TEXT(G3218,"###"),IF(_xlpm.TextCell&lt;&gt;"",IF(StyleSpaceSplit,IFERROR(IF(FIND(" ",_xlpm.TextCell)&gt;=1,MID(_xlpm.TextCell,1,FIND(" ",_xlpm.TextCell)-1),_xlpm.TextCell),_xlpm.TextCell),_xlpm.TextCell),""))</f>
        <v>TECH A S18 Ply noir</v>
      </c>
      <c r="X3218" s="60" t="str">
        <f>IF(A3218&lt;&gt;"",IFERROR(IF(FIND(" ",G3218)&gt;=1,MID(G3218,FIND(" ",G3218)+1,LEN(G3218)),""),""),"")</f>
        <v>A S18 Ply noir</v>
      </c>
      <c r="AC3218" s="51">
        <f>IFERROR(VALUE(MID($C3218,1,2)),0)</f>
        <v>80</v>
      </c>
      <c r="AD3218" s="44">
        <f>IFERROR(VALUE(MID($C3218,4,3)),0)</f>
        <v>391</v>
      </c>
      <c r="AE3218" s="51">
        <f>VALUE(RIGHT("00"&amp;AC3218,2)&amp;RIGHT("000"&amp;AD3218,3))</f>
        <v>80391</v>
      </c>
    </row>
    <row r="3219" spans="1:31">
      <c r="A3219" s="60" t="str">
        <f>IF(G3219&amp;Q3219&lt;&gt;"",W3219&amp;Q3219,"")</f>
        <v>TECH A S18 Robotrobot</v>
      </c>
      <c r="B3219" s="60" t="str">
        <f>IF(C3219&lt;&gt;"",LEFT(C3219,9),"")</f>
        <v>80-459-35</v>
      </c>
      <c r="C3219" s="73" t="s">
        <v>2857</v>
      </c>
      <c r="D3219" s="73" t="s">
        <v>2858</v>
      </c>
      <c r="E3219" s="73" t="s">
        <v>931</v>
      </c>
      <c r="F3219" s="74">
        <v>0</v>
      </c>
      <c r="G3219" s="73" t="s">
        <v>2859</v>
      </c>
      <c r="H3219" s="73" t="s">
        <v>209</v>
      </c>
      <c r="I3219" s="73" t="s">
        <v>964</v>
      </c>
      <c r="J3219" s="73" t="s">
        <v>344</v>
      </c>
      <c r="K3219" s="73" t="s">
        <v>382</v>
      </c>
      <c r="L3219" s="73" t="s">
        <v>383</v>
      </c>
      <c r="M3219" s="73" t="s">
        <v>388</v>
      </c>
      <c r="O3219" s="73" t="s">
        <v>386</v>
      </c>
      <c r="P3219" s="73" t="s">
        <v>907</v>
      </c>
      <c r="Q3219" s="73" t="s">
        <v>2860</v>
      </c>
      <c r="R3219" s="73" t="s">
        <v>209</v>
      </c>
      <c r="V3219" s="60" t="str">
        <f>W3219&amp;H3219</f>
        <v>TECH A S18 Robotразноцветный</v>
      </c>
      <c r="W3219" s="60" t="str">
        <f>_xlfn.LET(_xlpm.TextCell,TEXT(G3219,"###"),IF(_xlpm.TextCell&lt;&gt;"",IF(StyleSpaceSplit,IFERROR(IF(FIND(" ",_xlpm.TextCell)&gt;=1,MID(_xlpm.TextCell,1,FIND(" ",_xlpm.TextCell)-1),_xlpm.TextCell),_xlpm.TextCell),_xlpm.TextCell),""))</f>
        <v>TECH A S18 Robot</v>
      </c>
      <c r="X3219" s="60" t="str">
        <f>IF(A3219&lt;&gt;"",IFERROR(IF(FIND(" ",G3219)&gt;=1,MID(G3219,FIND(" ",G3219)+1,LEN(G3219)),""),""),"")</f>
        <v>A S18 Robot</v>
      </c>
      <c r="AC3219" s="51">
        <f>IFERROR(VALUE(MID($C3219,1,2)),0)</f>
        <v>80</v>
      </c>
      <c r="AD3219" s="44">
        <f>IFERROR(VALUE(MID($C3219,4,3)),0)</f>
        <v>459</v>
      </c>
      <c r="AE3219" s="51">
        <f>VALUE(RIGHT("00"&amp;AC3219,2)&amp;RIGHT("000"&amp;AD3219,3))</f>
        <v>80459</v>
      </c>
    </row>
    <row r="3220" spans="1:31">
      <c r="A3220" s="60" t="str">
        <f>IF(G3220&amp;Q3220&lt;&gt;"",W3220&amp;Q3220,"")</f>
        <v>TECH A S18 Spot noirblack spot</v>
      </c>
      <c r="B3220" s="60" t="str">
        <f>IF(C3220&lt;&gt;"",LEFT(C3220,9),"")</f>
        <v>80-392-48</v>
      </c>
      <c r="C3220" s="73" t="s">
        <v>2556</v>
      </c>
      <c r="D3220" s="73" t="s">
        <v>2557</v>
      </c>
      <c r="E3220" s="73" t="s">
        <v>931</v>
      </c>
      <c r="F3220" s="74">
        <v>0</v>
      </c>
      <c r="G3220" s="73" t="s">
        <v>2558</v>
      </c>
      <c r="H3220" s="73" t="s">
        <v>293</v>
      </c>
      <c r="I3220" s="73" t="s">
        <v>964</v>
      </c>
      <c r="J3220" s="73" t="s">
        <v>344</v>
      </c>
      <c r="K3220" s="73" t="s">
        <v>382</v>
      </c>
      <c r="L3220" s="73" t="s">
        <v>383</v>
      </c>
      <c r="M3220" s="73" t="s">
        <v>388</v>
      </c>
      <c r="O3220" s="73" t="s">
        <v>386</v>
      </c>
      <c r="P3220" s="73" t="s">
        <v>907</v>
      </c>
      <c r="Q3220" s="73" t="s">
        <v>2559</v>
      </c>
      <c r="R3220" s="73" t="s">
        <v>53</v>
      </c>
      <c r="V3220" s="60" t="str">
        <f>W3220&amp;H3220</f>
        <v>TECH A S18 Spot noirчерный / белый</v>
      </c>
      <c r="W3220" s="60" t="str">
        <f>_xlfn.LET(_xlpm.TextCell,TEXT(G3220,"###"),IF(_xlpm.TextCell&lt;&gt;"",IF(StyleSpaceSplit,IFERROR(IF(FIND(" ",_xlpm.TextCell)&gt;=1,MID(_xlpm.TextCell,1,FIND(" ",_xlpm.TextCell)-1),_xlpm.TextCell),_xlpm.TextCell),_xlpm.TextCell),""))</f>
        <v>TECH A S18 Spot noir</v>
      </c>
      <c r="X3220" s="60" t="str">
        <f>IF(A3220&lt;&gt;"",IFERROR(IF(FIND(" ",G3220)&gt;=1,MID(G3220,FIND(" ",G3220)+1,LEN(G3220)),""),""),"")</f>
        <v>A S18 Spot noir</v>
      </c>
      <c r="AC3220" s="51">
        <f>IFERROR(VALUE(MID($C3220,1,2)),0)</f>
        <v>80</v>
      </c>
      <c r="AD3220" s="44">
        <f>IFERROR(VALUE(MID($C3220,4,3)),0)</f>
        <v>392</v>
      </c>
      <c r="AE3220" s="51">
        <f>VALUE(RIGHT("00"&amp;AC3220,2)&amp;RIGHT("000"&amp;AD3220,3))</f>
        <v>80392</v>
      </c>
    </row>
    <row r="3221" spans="1:31">
      <c r="A3221" s="60" t="str">
        <f>IF(G3221&amp;Q3221&lt;&gt;"",W3221&amp;Q3221,"")</f>
        <v>TECH A S18 Tribes vertgreen tribes</v>
      </c>
      <c r="B3221" s="60" t="str">
        <f>IF(C3221&lt;&gt;"",LEFT(C3221,9),"")</f>
        <v>80-425-11</v>
      </c>
      <c r="C3221" s="73" t="s">
        <v>2716</v>
      </c>
      <c r="D3221" s="73" t="s">
        <v>2717</v>
      </c>
      <c r="E3221" s="73" t="s">
        <v>931</v>
      </c>
      <c r="F3221" s="74">
        <v>0</v>
      </c>
      <c r="G3221" s="73" t="s">
        <v>2718</v>
      </c>
      <c r="H3221" s="73" t="s">
        <v>60</v>
      </c>
      <c r="I3221" s="73" t="s">
        <v>964</v>
      </c>
      <c r="J3221" s="73" t="s">
        <v>344</v>
      </c>
      <c r="K3221" s="73" t="s">
        <v>382</v>
      </c>
      <c r="L3221" s="73" t="s">
        <v>383</v>
      </c>
      <c r="M3221" s="73" t="s">
        <v>388</v>
      </c>
      <c r="O3221" s="73" t="s">
        <v>386</v>
      </c>
      <c r="P3221" s="73" t="s">
        <v>907</v>
      </c>
      <c r="Q3221" s="73" t="s">
        <v>2719</v>
      </c>
      <c r="R3221" s="73" t="s">
        <v>60</v>
      </c>
      <c r="V3221" s="60" t="str">
        <f>W3221&amp;H3221</f>
        <v>TECH A S18 Tribes vertзеленый</v>
      </c>
      <c r="W3221" s="60" t="str">
        <f>_xlfn.LET(_xlpm.TextCell,TEXT(G3221,"###"),IF(_xlpm.TextCell&lt;&gt;"",IF(StyleSpaceSplit,IFERROR(IF(FIND(" ",_xlpm.TextCell)&gt;=1,MID(_xlpm.TextCell,1,FIND(" ",_xlpm.TextCell)-1),_xlpm.TextCell),_xlpm.TextCell),_xlpm.TextCell),""))</f>
        <v>TECH A S18 Tribes vert</v>
      </c>
      <c r="X3221" s="60" t="str">
        <f>IF(A3221&lt;&gt;"",IFERROR(IF(FIND(" ",G3221)&gt;=1,MID(G3221,FIND(" ",G3221)+1,LEN(G3221)),""),""),"")</f>
        <v>A S18 Tribes vert</v>
      </c>
      <c r="AC3221" s="51">
        <f>IFERROR(VALUE(MID($C3221,1,2)),0)</f>
        <v>80</v>
      </c>
      <c r="AD3221" s="44">
        <f>IFERROR(VALUE(MID($C3221,4,3)),0)</f>
        <v>425</v>
      </c>
      <c r="AE3221" s="51">
        <f>VALUE(RIGHT("00"&amp;AC3221,2)&amp;RIGHT("000"&amp;AD3221,3))</f>
        <v>80425</v>
      </c>
    </row>
    <row r="3222" spans="1:31">
      <c r="A3222" s="60" t="str">
        <f>IF(G3222&amp;Q3222&lt;&gt;"",W3222&amp;Q3222,"")</f>
        <v>TECH A S18 Triskel noirblack triskel</v>
      </c>
      <c r="B3222" s="60" t="str">
        <f>IF(C3222&lt;&gt;"",LEFT(C3222,9),"")</f>
        <v>80-393-09</v>
      </c>
      <c r="C3222" s="73" t="s">
        <v>2560</v>
      </c>
      <c r="D3222" s="73" t="s">
        <v>2561</v>
      </c>
      <c r="E3222" s="73" t="s">
        <v>931</v>
      </c>
      <c r="F3222" s="74">
        <v>0</v>
      </c>
      <c r="G3222" s="73" t="s">
        <v>2562</v>
      </c>
      <c r="H3222" s="73" t="s">
        <v>53</v>
      </c>
      <c r="I3222" s="73" t="s">
        <v>964</v>
      </c>
      <c r="J3222" s="73" t="s">
        <v>344</v>
      </c>
      <c r="K3222" s="73" t="s">
        <v>382</v>
      </c>
      <c r="L3222" s="73" t="s">
        <v>383</v>
      </c>
      <c r="M3222" s="73" t="s">
        <v>388</v>
      </c>
      <c r="O3222" s="73" t="s">
        <v>386</v>
      </c>
      <c r="P3222" s="73" t="s">
        <v>907</v>
      </c>
      <c r="Q3222" s="73" t="s">
        <v>2563</v>
      </c>
      <c r="R3222" s="73" t="s">
        <v>53</v>
      </c>
      <c r="V3222" s="60" t="str">
        <f>W3222&amp;H3222</f>
        <v>TECH A S18 Triskel noirчерный</v>
      </c>
      <c r="W3222" s="60" t="str">
        <f>_xlfn.LET(_xlpm.TextCell,TEXT(G3222,"###"),IF(_xlpm.TextCell&lt;&gt;"",IF(StyleSpaceSplit,IFERROR(IF(FIND(" ",_xlpm.TextCell)&gt;=1,MID(_xlpm.TextCell,1,FIND(" ",_xlpm.TextCell)-1),_xlpm.TextCell),_xlpm.TextCell),_xlpm.TextCell),""))</f>
        <v>TECH A S18 Triskel noir</v>
      </c>
      <c r="X3222" s="60" t="str">
        <f>IF(A3222&lt;&gt;"",IFERROR(IF(FIND(" ",G3222)&gt;=1,MID(G3222,FIND(" ",G3222)+1,LEN(G3222)),""),""),"")</f>
        <v>A S18 Triskel noir</v>
      </c>
      <c r="AC3222" s="51">
        <f>IFERROR(VALUE(MID($C3222,1,2)),0)</f>
        <v>80</v>
      </c>
      <c r="AD3222" s="44">
        <f>IFERROR(VALUE(MID($C3222,4,3)),0)</f>
        <v>393</v>
      </c>
      <c r="AE3222" s="51">
        <f>VALUE(RIGHT("00"&amp;AC3222,2)&amp;RIGHT("000"&amp;AD3222,3))</f>
        <v>80393</v>
      </c>
    </row>
    <row r="3223" spans="1:31">
      <c r="A3223" s="60" t="str">
        <f>IF(G3223&amp;Q3223&lt;&gt;"",W3223&amp;Q3223,"")</f>
        <v>TECH A S18 Vibes noirblack vibes</v>
      </c>
      <c r="B3223" s="60" t="str">
        <f>IF(C3223&lt;&gt;"",LEFT(C3223,9),"")</f>
        <v>80-394-09</v>
      </c>
      <c r="C3223" s="73" t="s">
        <v>2564</v>
      </c>
      <c r="D3223" s="73" t="s">
        <v>2565</v>
      </c>
      <c r="E3223" s="73" t="s">
        <v>931</v>
      </c>
      <c r="F3223" s="74">
        <v>0</v>
      </c>
      <c r="G3223" s="73" t="s">
        <v>2566</v>
      </c>
      <c r="H3223" s="73" t="s">
        <v>53</v>
      </c>
      <c r="I3223" s="73" t="s">
        <v>964</v>
      </c>
      <c r="J3223" s="73" t="s">
        <v>344</v>
      </c>
      <c r="K3223" s="73" t="s">
        <v>382</v>
      </c>
      <c r="L3223" s="73" t="s">
        <v>383</v>
      </c>
      <c r="M3223" s="73" t="s">
        <v>388</v>
      </c>
      <c r="O3223" s="73" t="s">
        <v>386</v>
      </c>
      <c r="P3223" s="73" t="s">
        <v>907</v>
      </c>
      <c r="Q3223" s="73" t="s">
        <v>2567</v>
      </c>
      <c r="R3223" s="73" t="s">
        <v>53</v>
      </c>
      <c r="V3223" s="60" t="str">
        <f>W3223&amp;H3223</f>
        <v>TECH A S18 Vibes noirчерный</v>
      </c>
      <c r="W3223" s="60" t="str">
        <f>_xlfn.LET(_xlpm.TextCell,TEXT(G3223,"###"),IF(_xlpm.TextCell&lt;&gt;"",IF(StyleSpaceSplit,IFERROR(IF(FIND(" ",_xlpm.TextCell)&gt;=1,MID(_xlpm.TextCell,1,FIND(" ",_xlpm.TextCell)-1),_xlpm.TextCell),_xlpm.TextCell),_xlpm.TextCell),""))</f>
        <v>TECH A S18 Vibes noir</v>
      </c>
      <c r="X3223" s="60" t="str">
        <f>IF(A3223&lt;&gt;"",IFERROR(IF(FIND(" ",G3223)&gt;=1,MID(G3223,FIND(" ",G3223)+1,LEN(G3223)),""),""),"")</f>
        <v>A S18 Vibes noir</v>
      </c>
      <c r="AC3223" s="51">
        <f>IFERROR(VALUE(MID($C3223,1,2)),0)</f>
        <v>80</v>
      </c>
      <c r="AD3223" s="44">
        <f>IFERROR(VALUE(MID($C3223,4,3)),0)</f>
        <v>394</v>
      </c>
      <c r="AE3223" s="51">
        <f>VALUE(RIGHT("00"&amp;AC3223,2)&amp;RIGHT("000"&amp;AD3223,3))</f>
        <v>80394</v>
      </c>
    </row>
    <row r="3224" spans="1:31">
      <c r="A3224" s="60" t="str">
        <f>IF(G3224&amp;Q3224&lt;&gt;"",W3224&amp;Q3224,"")</f>
        <v>TECH A S18 Wildwild</v>
      </c>
      <c r="B3224" s="60" t="str">
        <f>IF(C3224&lt;&gt;"",LEFT(C3224,9),"")</f>
        <v>80-468-48</v>
      </c>
      <c r="C3224" s="73" t="s">
        <v>2897</v>
      </c>
      <c r="D3224" s="73" t="s">
        <v>2898</v>
      </c>
      <c r="E3224" s="73" t="s">
        <v>931</v>
      </c>
      <c r="F3224" s="74">
        <v>0</v>
      </c>
      <c r="G3224" s="73" t="s">
        <v>2899</v>
      </c>
      <c r="H3224" s="73" t="s">
        <v>293</v>
      </c>
      <c r="I3224" s="73" t="s">
        <v>964</v>
      </c>
      <c r="J3224" s="73" t="s">
        <v>344</v>
      </c>
      <c r="K3224" s="73" t="s">
        <v>382</v>
      </c>
      <c r="L3224" s="73" t="s">
        <v>383</v>
      </c>
      <c r="M3224" s="73" t="s">
        <v>388</v>
      </c>
      <c r="O3224" s="73" t="s">
        <v>386</v>
      </c>
      <c r="P3224" s="73" t="s">
        <v>907</v>
      </c>
      <c r="Q3224" s="73" t="s">
        <v>2900</v>
      </c>
      <c r="R3224" s="73" t="s">
        <v>53</v>
      </c>
      <c r="V3224" s="60" t="str">
        <f>W3224&amp;H3224</f>
        <v>TECH A S18 Wildчерный / белый</v>
      </c>
      <c r="W3224" s="60" t="str">
        <f>_xlfn.LET(_xlpm.TextCell,TEXT(G3224,"###"),IF(_xlpm.TextCell&lt;&gt;"",IF(StyleSpaceSplit,IFERROR(IF(FIND(" ",_xlpm.TextCell)&gt;=1,MID(_xlpm.TextCell,1,FIND(" ",_xlpm.TextCell)-1),_xlpm.TextCell),_xlpm.TextCell),_xlpm.TextCell),""))</f>
        <v>TECH A S18 Wild</v>
      </c>
      <c r="X3224" s="60" t="str">
        <f>IF(A3224&lt;&gt;"",IFERROR(IF(FIND(" ",G3224)&gt;=1,MID(G3224,FIND(" ",G3224)+1,LEN(G3224)),""),""),"")</f>
        <v>A S18 Wild</v>
      </c>
      <c r="AC3224" s="51">
        <f>IFERROR(VALUE(MID($C3224,1,2)),0)</f>
        <v>80</v>
      </c>
      <c r="AD3224" s="44">
        <f>IFERROR(VALUE(MID($C3224,4,3)),0)</f>
        <v>468</v>
      </c>
      <c r="AE3224" s="51">
        <f>VALUE(RIGHT("00"&amp;AC3224,2)&amp;RIGHT("000"&amp;AD3224,3))</f>
        <v>80468</v>
      </c>
    </row>
    <row r="3225" spans="1:31">
      <c r="A3225" s="60" t="str">
        <f>IF(G3225&amp;Q3225&lt;&gt;"",W3225&amp;Q3225,"")</f>
        <v>TECH Kmonster</v>
      </c>
      <c r="B3225" s="60" t="str">
        <f>IF(C3225&lt;&gt;"",LEFT(C3225,9),"")</f>
        <v>80-360-38</v>
      </c>
      <c r="C3225" s="73" t="s">
        <v>1664</v>
      </c>
      <c r="D3225" s="73" t="s">
        <v>1665</v>
      </c>
      <c r="E3225" s="73" t="s">
        <v>931</v>
      </c>
      <c r="F3225" s="74">
        <v>0</v>
      </c>
      <c r="G3225" s="73" t="s">
        <v>1666</v>
      </c>
      <c r="H3225" s="73" t="s">
        <v>116</v>
      </c>
      <c r="I3225" s="73" t="s">
        <v>964</v>
      </c>
      <c r="J3225" s="73" t="s">
        <v>344</v>
      </c>
      <c r="K3225" s="73" t="s">
        <v>391</v>
      </c>
      <c r="L3225" s="73" t="s">
        <v>383</v>
      </c>
      <c r="M3225" s="73" t="s">
        <v>389</v>
      </c>
      <c r="O3225" s="73" t="s">
        <v>386</v>
      </c>
      <c r="P3225" s="73" t="s">
        <v>907</v>
      </c>
      <c r="Q3225" s="73" t="s">
        <v>1667</v>
      </c>
      <c r="R3225" s="73" t="s">
        <v>57</v>
      </c>
      <c r="V3225" s="60" t="str">
        <f>W3225&amp;H3225</f>
        <v>TECH Kбелый / синий</v>
      </c>
      <c r="W3225" s="60" t="str">
        <f>_xlfn.LET(_xlpm.TextCell,TEXT(G3225,"###"),IF(_xlpm.TextCell&lt;&gt;"",IF(StyleSpaceSplit,IFERROR(IF(FIND(" ",_xlpm.TextCell)&gt;=1,MID(_xlpm.TextCell,1,FIND(" ",_xlpm.TextCell)-1),_xlpm.TextCell),_xlpm.TextCell),_xlpm.TextCell),""))</f>
        <v>TECH K</v>
      </c>
      <c r="X3225" s="60" t="str">
        <f>IF(A3225&lt;&gt;"",IFERROR(IF(FIND(" ",G3225)&gt;=1,MID(G3225,FIND(" ",G3225)+1,LEN(G3225)),""),""),"")</f>
        <v>K</v>
      </c>
      <c r="AC3225" s="51">
        <f>IFERROR(VALUE(MID($C3225,1,2)),0)</f>
        <v>80</v>
      </c>
      <c r="AD3225" s="44">
        <f>IFERROR(VALUE(MID($C3225,4,3)),0)</f>
        <v>360</v>
      </c>
      <c r="AE3225" s="51">
        <f>VALUE(RIGHT("00"&amp;AC3225,2)&amp;RIGHT("000"&amp;AD3225,3))</f>
        <v>80360</v>
      </c>
    </row>
    <row r="3226" spans="1:31">
      <c r="A3226" s="60" t="str">
        <f>IF(G3226&amp;Q3226&lt;&gt;"",W3226&amp;Q3226,"")</f>
        <v>TECH Ksheep pink</v>
      </c>
      <c r="B3226" s="60" t="str">
        <f>IF(C3226&lt;&gt;"",LEFT(C3226,9),"")</f>
        <v>80-360-34</v>
      </c>
      <c r="C3226" s="73" t="s">
        <v>1668</v>
      </c>
      <c r="D3226" s="73" t="s">
        <v>1669</v>
      </c>
      <c r="E3226" s="73" t="s">
        <v>931</v>
      </c>
      <c r="F3226" s="74">
        <v>0</v>
      </c>
      <c r="G3226" s="73" t="s">
        <v>1666</v>
      </c>
      <c r="H3226" s="73" t="s">
        <v>214</v>
      </c>
      <c r="I3226" s="73" t="s">
        <v>964</v>
      </c>
      <c r="J3226" s="73" t="s">
        <v>344</v>
      </c>
      <c r="K3226" s="73" t="s">
        <v>391</v>
      </c>
      <c r="L3226" s="73" t="s">
        <v>383</v>
      </c>
      <c r="M3226" s="73" t="s">
        <v>389</v>
      </c>
      <c r="O3226" s="73" t="s">
        <v>386</v>
      </c>
      <c r="P3226" s="73" t="s">
        <v>907</v>
      </c>
      <c r="Q3226" s="73" t="s">
        <v>1670</v>
      </c>
      <c r="R3226" s="73" t="s">
        <v>68</v>
      </c>
      <c r="V3226" s="60" t="str">
        <f>W3226&amp;H3226</f>
        <v>TECH Kрозовый / зеленый</v>
      </c>
      <c r="W3226" s="60" t="str">
        <f>_xlfn.LET(_xlpm.TextCell,TEXT(G3226,"###"),IF(_xlpm.TextCell&lt;&gt;"",IF(StyleSpaceSplit,IFERROR(IF(FIND(" ",_xlpm.TextCell)&gt;=1,MID(_xlpm.TextCell,1,FIND(" ",_xlpm.TextCell)-1),_xlpm.TextCell),_xlpm.TextCell),_xlpm.TextCell),""))</f>
        <v>TECH K</v>
      </c>
      <c r="X3226" s="60" t="str">
        <f>IF(A3226&lt;&gt;"",IFERROR(IF(FIND(" ",G3226)&gt;=1,MID(G3226,FIND(" ",G3226)+1,LEN(G3226)),""),""),"")</f>
        <v>K</v>
      </c>
      <c r="AC3226" s="51">
        <f>IFERROR(VALUE(MID($C3226,1,2)),0)</f>
        <v>80</v>
      </c>
      <c r="AD3226" s="44">
        <f>IFERROR(VALUE(MID($C3226,4,3)),0)</f>
        <v>360</v>
      </c>
      <c r="AE3226" s="51">
        <f>VALUE(RIGHT("00"&amp;AC3226,2)&amp;RIGHT("000"&amp;AD3226,3))</f>
        <v>80360</v>
      </c>
    </row>
    <row r="3227" spans="1:31">
      <c r="A3227" s="60" t="str">
        <f>IF(G3227&amp;Q3227&lt;&gt;"",W3227&amp;Q3227,"")</f>
        <v>TECH Khippie</v>
      </c>
      <c r="B3227" s="60" t="str">
        <f>IF(C3227&lt;&gt;"",LEFT(C3227,9),"")</f>
        <v>80-360-08</v>
      </c>
      <c r="C3227" s="73" t="s">
        <v>5330</v>
      </c>
      <c r="D3227" s="73" t="s">
        <v>5331</v>
      </c>
      <c r="E3227" s="73" t="s">
        <v>931</v>
      </c>
      <c r="F3227" s="74">
        <v>0</v>
      </c>
      <c r="G3227" s="73" t="s">
        <v>1666</v>
      </c>
      <c r="H3227" s="73" t="s">
        <v>83</v>
      </c>
      <c r="I3227" s="73" t="s">
        <v>964</v>
      </c>
      <c r="J3227" s="73" t="s">
        <v>344</v>
      </c>
      <c r="K3227" s="73" t="s">
        <v>391</v>
      </c>
      <c r="L3227" s="73" t="s">
        <v>383</v>
      </c>
      <c r="M3227" s="73" t="s">
        <v>389</v>
      </c>
      <c r="O3227" s="73" t="s">
        <v>386</v>
      </c>
      <c r="P3227" s="73" t="s">
        <v>907</v>
      </c>
      <c r="Q3227" s="73" t="s">
        <v>2130</v>
      </c>
      <c r="R3227" s="73" t="s">
        <v>83</v>
      </c>
      <c r="V3227" s="60" t="str">
        <f>W3227&amp;H3227</f>
        <v>TECH Kсерый</v>
      </c>
      <c r="W3227" s="60" t="str">
        <f>_xlfn.LET(_xlpm.TextCell,TEXT(G3227,"###"),IF(_xlpm.TextCell&lt;&gt;"",IF(StyleSpaceSplit,IFERROR(IF(FIND(" ",_xlpm.TextCell)&gt;=1,MID(_xlpm.TextCell,1,FIND(" ",_xlpm.TextCell)-1),_xlpm.TextCell),_xlpm.TextCell),_xlpm.TextCell),""))</f>
        <v>TECH K</v>
      </c>
      <c r="X3227" s="60" t="str">
        <f>IF(A3227&lt;&gt;"",IFERROR(IF(FIND(" ",G3227)&gt;=1,MID(G3227,FIND(" ",G3227)+1,LEN(G3227)),""),""),"")</f>
        <v>K</v>
      </c>
      <c r="AC3227" s="51">
        <f>IFERROR(VALUE(MID($C3227,1,2)),0)</f>
        <v>80</v>
      </c>
      <c r="AD3227" s="44">
        <f>IFERROR(VALUE(MID($C3227,4,3)),0)</f>
        <v>360</v>
      </c>
      <c r="AE3227" s="51">
        <f>VALUE(RIGHT("00"&amp;AC3227,2)&amp;RIGHT("000"&amp;AD3227,3))</f>
        <v>80360</v>
      </c>
    </row>
    <row r="3228" spans="1:31">
      <c r="A3228" s="60" t="str">
        <f>IF(G3228&amp;Q3228&lt;&gt;"",W3228&amp;Q3228,"")</f>
        <v>TYRA 001white</v>
      </c>
      <c r="B3228" s="60" t="str">
        <f>IF(C3228&lt;&gt;"",LEFT(C3228,9),"")</f>
        <v>80-622-17</v>
      </c>
      <c r="C3228" s="73" t="s">
        <v>3450</v>
      </c>
      <c r="D3228" s="73" t="s">
        <v>3451</v>
      </c>
      <c r="E3228" s="73" t="s">
        <v>931</v>
      </c>
      <c r="F3228" s="74">
        <v>0</v>
      </c>
      <c r="G3228" s="73" t="s">
        <v>3449</v>
      </c>
      <c r="H3228" s="73" t="s">
        <v>57</v>
      </c>
      <c r="I3228" s="73" t="s">
        <v>1631</v>
      </c>
      <c r="J3228" s="73" t="s">
        <v>344</v>
      </c>
      <c r="K3228" s="73" t="s">
        <v>387</v>
      </c>
      <c r="L3228" s="73" t="s">
        <v>383</v>
      </c>
      <c r="M3228" s="73" t="s">
        <v>389</v>
      </c>
      <c r="N3228" s="73" t="s">
        <v>46</v>
      </c>
      <c r="O3228" s="73" t="s">
        <v>386</v>
      </c>
      <c r="P3228" s="73" t="s">
        <v>907</v>
      </c>
      <c r="Q3228" s="73" t="s">
        <v>908</v>
      </c>
      <c r="R3228" s="73" t="s">
        <v>57</v>
      </c>
      <c r="V3228" s="60" t="str">
        <f>W3228&amp;H3228</f>
        <v>TYRA 001белый</v>
      </c>
      <c r="W3228" s="60" t="str">
        <f>_xlfn.LET(_xlpm.TextCell,TEXT(G3228,"###"),IF(_xlpm.TextCell&lt;&gt;"",IF(StyleSpaceSplit,IFERROR(IF(FIND(" ",_xlpm.TextCell)&gt;=1,MID(_xlpm.TextCell,1,FIND(" ",_xlpm.TextCell)-1),_xlpm.TextCell),_xlpm.TextCell),_xlpm.TextCell),""))</f>
        <v>TYRA 001</v>
      </c>
      <c r="X3228" s="60" t="str">
        <f>IF(A3228&lt;&gt;"",IFERROR(IF(FIND(" ",G3228)&gt;=1,MID(G3228,FIND(" ",G3228)+1,LEN(G3228)),""),""),"")</f>
        <v>001</v>
      </c>
      <c r="AC3228" s="51">
        <f>IFERROR(VALUE(MID($C3228,1,2)),0)</f>
        <v>80</v>
      </c>
      <c r="AD3228" s="44">
        <f>IFERROR(VALUE(MID($C3228,4,3)),0)</f>
        <v>622</v>
      </c>
      <c r="AE3228" s="51">
        <f>VALUE(RIGHT("00"&amp;AC3228,2)&amp;RIGHT("000"&amp;AD3228,3))</f>
        <v>80622</v>
      </c>
    </row>
    <row r="3229" spans="1:31">
      <c r="A3229" s="60" t="str">
        <f>IF(G3229&amp;Q3229&lt;&gt;"",W3229&amp;Q3229,"")</f>
        <v>TYRA 001grey</v>
      </c>
      <c r="B3229" s="60" t="str">
        <f>IF(C3229&lt;&gt;"",LEFT(C3229,9),"")</f>
        <v>80-622-08</v>
      </c>
      <c r="C3229" s="73" t="s">
        <v>3452</v>
      </c>
      <c r="D3229" s="73" t="s">
        <v>3453</v>
      </c>
      <c r="E3229" s="73" t="s">
        <v>931</v>
      </c>
      <c r="F3229" s="74">
        <v>0</v>
      </c>
      <c r="G3229" s="73" t="s">
        <v>3449</v>
      </c>
      <c r="H3229" s="73" t="s">
        <v>83</v>
      </c>
      <c r="I3229" s="73" t="s">
        <v>1631</v>
      </c>
      <c r="J3229" s="73" t="s">
        <v>344</v>
      </c>
      <c r="K3229" s="73" t="s">
        <v>387</v>
      </c>
      <c r="L3229" s="73" t="s">
        <v>383</v>
      </c>
      <c r="M3229" s="73" t="s">
        <v>388</v>
      </c>
      <c r="N3229" s="73" t="s">
        <v>46</v>
      </c>
      <c r="O3229" s="73" t="s">
        <v>386</v>
      </c>
      <c r="P3229" s="73" t="s">
        <v>907</v>
      </c>
      <c r="Q3229" s="73" t="s">
        <v>917</v>
      </c>
      <c r="R3229" s="73" t="s">
        <v>83</v>
      </c>
      <c r="V3229" s="60" t="str">
        <f>W3229&amp;H3229</f>
        <v>TYRA 001серый</v>
      </c>
      <c r="W3229" s="60" t="str">
        <f>_xlfn.LET(_xlpm.TextCell,TEXT(G3229,"###"),IF(_xlpm.TextCell&lt;&gt;"",IF(StyleSpaceSplit,IFERROR(IF(FIND(" ",_xlpm.TextCell)&gt;=1,MID(_xlpm.TextCell,1,FIND(" ",_xlpm.TextCell)-1),_xlpm.TextCell),_xlpm.TextCell),_xlpm.TextCell),""))</f>
        <v>TYRA 001</v>
      </c>
      <c r="X3229" s="60" t="str">
        <f>IF(A3229&lt;&gt;"",IFERROR(IF(FIND(" ",G3229)&gt;=1,MID(G3229,FIND(" ",G3229)+1,LEN(G3229)),""),""),"")</f>
        <v>001</v>
      </c>
      <c r="AC3229" s="51">
        <f>IFERROR(VALUE(MID($C3229,1,2)),0)</f>
        <v>80</v>
      </c>
      <c r="AD3229" s="44">
        <f>IFERROR(VALUE(MID($C3229,4,3)),0)</f>
        <v>622</v>
      </c>
      <c r="AE3229" s="51">
        <f>VALUE(RIGHT("00"&amp;AC3229,2)&amp;RIGHT("000"&amp;AD3229,3))</f>
        <v>80622</v>
      </c>
    </row>
    <row r="3230" spans="1:31">
      <c r="A3230" s="60" t="str">
        <f>IF(G3230&amp;Q3230&lt;&gt;"",W3230&amp;Q3230,"")</f>
        <v>TYRA 001black</v>
      </c>
      <c r="B3230" s="60" t="str">
        <f>IF(C3230&lt;&gt;"",LEFT(C3230,9),"")</f>
        <v>80-622-09</v>
      </c>
      <c r="C3230" s="73" t="s">
        <v>3447</v>
      </c>
      <c r="D3230" s="73" t="s">
        <v>3448</v>
      </c>
      <c r="E3230" s="73" t="s">
        <v>931</v>
      </c>
      <c r="F3230" s="74">
        <v>0</v>
      </c>
      <c r="G3230" s="73" t="s">
        <v>3449</v>
      </c>
      <c r="H3230" s="73" t="s">
        <v>53</v>
      </c>
      <c r="I3230" s="73" t="s">
        <v>1631</v>
      </c>
      <c r="J3230" s="73" t="s">
        <v>344</v>
      </c>
      <c r="K3230" s="73" t="s">
        <v>387</v>
      </c>
      <c r="L3230" s="73" t="s">
        <v>383</v>
      </c>
      <c r="M3230" s="73" t="s">
        <v>388</v>
      </c>
      <c r="N3230" s="73" t="s">
        <v>46</v>
      </c>
      <c r="O3230" s="73" t="s">
        <v>386</v>
      </c>
      <c r="P3230" s="73" t="s">
        <v>907</v>
      </c>
      <c r="Q3230" s="73" t="s">
        <v>928</v>
      </c>
      <c r="R3230" s="73" t="s">
        <v>53</v>
      </c>
      <c r="V3230" s="60" t="str">
        <f>W3230&amp;H3230</f>
        <v>TYRA 001черный</v>
      </c>
      <c r="W3230" s="60" t="str">
        <f>_xlfn.LET(_xlpm.TextCell,TEXT(G3230,"###"),IF(_xlpm.TextCell&lt;&gt;"",IF(StyleSpaceSplit,IFERROR(IF(FIND(" ",_xlpm.TextCell)&gt;=1,MID(_xlpm.TextCell,1,FIND(" ",_xlpm.TextCell)-1),_xlpm.TextCell),_xlpm.TextCell),_xlpm.TextCell),""))</f>
        <v>TYRA 001</v>
      </c>
      <c r="X3230" s="60" t="str">
        <f>IF(A3230&lt;&gt;"",IFERROR(IF(FIND(" ",G3230)&gt;=1,MID(G3230,FIND(" ",G3230)+1,LEN(G3230)),""),""),"")</f>
        <v>001</v>
      </c>
      <c r="AC3230" s="51">
        <f>IFERROR(VALUE(MID($C3230,1,2)),0)</f>
        <v>80</v>
      </c>
      <c r="AD3230" s="44">
        <f>IFERROR(VALUE(MID($C3230,4,3)),0)</f>
        <v>622</v>
      </c>
      <c r="AE3230" s="51">
        <f>VALUE(RIGHT("00"&amp;AC3230,2)&amp;RIGHT("000"&amp;AD3230,3))</f>
        <v>80622</v>
      </c>
    </row>
    <row r="3231" spans="1:31">
      <c r="A3231" s="60" t="str">
        <f>IF(G3231&amp;Q3231&lt;&gt;"",W3231&amp;Q3231,"")</f>
        <v>TYRA 002grey</v>
      </c>
      <c r="B3231" s="60" t="str">
        <f>IF(C3231&lt;&gt;"",LEFT(C3231,9),"")</f>
        <v>80-925-08</v>
      </c>
      <c r="C3231" s="73" t="s">
        <v>5332</v>
      </c>
      <c r="D3231" s="73" t="s">
        <v>5333</v>
      </c>
      <c r="E3231" s="73" t="s">
        <v>931</v>
      </c>
      <c r="F3231" s="74">
        <v>0</v>
      </c>
      <c r="G3231" s="73" t="s">
        <v>5334</v>
      </c>
      <c r="H3231" s="73" t="s">
        <v>83</v>
      </c>
      <c r="I3231" s="73" t="s">
        <v>964</v>
      </c>
      <c r="J3231" s="73" t="s">
        <v>344</v>
      </c>
      <c r="K3231" s="73" t="s">
        <v>387</v>
      </c>
      <c r="L3231" s="73" t="s">
        <v>383</v>
      </c>
      <c r="M3231" s="73" t="s">
        <v>389</v>
      </c>
      <c r="O3231" s="73" t="s">
        <v>386</v>
      </c>
      <c r="P3231" s="73" t="s">
        <v>907</v>
      </c>
      <c r="Q3231" s="73" t="s">
        <v>917</v>
      </c>
      <c r="R3231" s="73" t="s">
        <v>83</v>
      </c>
      <c r="V3231" s="60" t="str">
        <f>W3231&amp;H3231</f>
        <v>TYRA 002серый</v>
      </c>
      <c r="W3231" s="60" t="str">
        <f>_xlfn.LET(_xlpm.TextCell,TEXT(G3231,"###"),IF(_xlpm.TextCell&lt;&gt;"",IF(StyleSpaceSplit,IFERROR(IF(FIND(" ",_xlpm.TextCell)&gt;=1,MID(_xlpm.TextCell,1,FIND(" ",_xlpm.TextCell)-1),_xlpm.TextCell),_xlpm.TextCell),_xlpm.TextCell),""))</f>
        <v>TYRA 002</v>
      </c>
      <c r="X3231" s="60" t="str">
        <f>IF(A3231&lt;&gt;"",IFERROR(IF(FIND(" ",G3231)&gt;=1,MID(G3231,FIND(" ",G3231)+1,LEN(G3231)),""),""),"")</f>
        <v>002</v>
      </c>
      <c r="AC3231" s="51">
        <f>IFERROR(VALUE(MID($C3231,1,2)),0)</f>
        <v>80</v>
      </c>
      <c r="AD3231" s="44">
        <f>IFERROR(VALUE(MID($C3231,4,3)),0)</f>
        <v>925</v>
      </c>
      <c r="AE3231" s="51">
        <f>VALUE(RIGHT("00"&amp;AC3231,2)&amp;RIGHT("000"&amp;AD3231,3))</f>
        <v>80925</v>
      </c>
    </row>
    <row r="3232" spans="1:31">
      <c r="A3232" s="60" t="str">
        <f>IF(G3232&amp;Q3232&lt;&gt;"",W3232&amp;Q3232,"")</f>
        <v>TYRA 003white</v>
      </c>
      <c r="B3232" s="60" t="str">
        <f>IF(C3232&lt;&gt;"",LEFT(C3232,9),"")</f>
        <v>80-926-01</v>
      </c>
      <c r="C3232" s="73" t="s">
        <v>5335</v>
      </c>
      <c r="D3232" s="73" t="s">
        <v>5336</v>
      </c>
      <c r="E3232" s="73" t="s">
        <v>931</v>
      </c>
      <c r="F3232" s="74">
        <v>0</v>
      </c>
      <c r="G3232" s="73" t="s">
        <v>5337</v>
      </c>
      <c r="H3232" s="73" t="s">
        <v>231</v>
      </c>
      <c r="I3232" s="73" t="s">
        <v>964</v>
      </c>
      <c r="J3232" s="73" t="s">
        <v>344</v>
      </c>
      <c r="K3232" s="73" t="s">
        <v>387</v>
      </c>
      <c r="L3232" s="73" t="s">
        <v>383</v>
      </c>
      <c r="M3232" s="73" t="s">
        <v>389</v>
      </c>
      <c r="O3232" s="73" t="s">
        <v>386</v>
      </c>
      <c r="P3232" s="73" t="s">
        <v>907</v>
      </c>
      <c r="Q3232" s="73" t="s">
        <v>908</v>
      </c>
      <c r="R3232" s="73" t="s">
        <v>83</v>
      </c>
      <c r="V3232" s="60" t="str">
        <f>W3232&amp;H3232</f>
        <v>TYRA 003светло-серый</v>
      </c>
      <c r="W3232" s="60" t="str">
        <f>_xlfn.LET(_xlpm.TextCell,TEXT(G3232,"###"),IF(_xlpm.TextCell&lt;&gt;"",IF(StyleSpaceSplit,IFERROR(IF(FIND(" ",_xlpm.TextCell)&gt;=1,MID(_xlpm.TextCell,1,FIND(" ",_xlpm.TextCell)-1),_xlpm.TextCell),_xlpm.TextCell),_xlpm.TextCell),""))</f>
        <v>TYRA 003</v>
      </c>
      <c r="X3232" s="60" t="str">
        <f>IF(A3232&lt;&gt;"",IFERROR(IF(FIND(" ",G3232)&gt;=1,MID(G3232,FIND(" ",G3232)+1,LEN(G3232)),""),""),"")</f>
        <v>003</v>
      </c>
      <c r="AC3232" s="51">
        <f>IFERROR(VALUE(MID($C3232,1,2)),0)</f>
        <v>80</v>
      </c>
      <c r="AD3232" s="44">
        <f>IFERROR(VALUE(MID($C3232,4,3)),0)</f>
        <v>926</v>
      </c>
      <c r="AE3232" s="51">
        <f>VALUE(RIGHT("00"&amp;AC3232,2)&amp;RIGHT("000"&amp;AD3232,3))</f>
        <v>80926</v>
      </c>
    </row>
    <row r="3233" spans="1:31">
      <c r="A3233" s="60" t="str">
        <f>IF(G3233&amp;Q3233&lt;&gt;"",W3233&amp;Q3233,"")</f>
        <v>TYRA W17white</v>
      </c>
      <c r="B3233" s="60" t="str">
        <f>IF(C3233&lt;&gt;"",LEFT(C3233,9),"")</f>
        <v>80-214-17</v>
      </c>
      <c r="C3233" s="73" t="s">
        <v>3371</v>
      </c>
      <c r="D3233" s="73" t="s">
        <v>3372</v>
      </c>
      <c r="E3233" s="73" t="s">
        <v>931</v>
      </c>
      <c r="F3233" s="74">
        <v>0</v>
      </c>
      <c r="G3233" s="73" t="s">
        <v>3373</v>
      </c>
      <c r="H3233" s="73" t="s">
        <v>57</v>
      </c>
      <c r="I3233" s="73" t="s">
        <v>1631</v>
      </c>
      <c r="J3233" s="73" t="s">
        <v>344</v>
      </c>
      <c r="K3233" s="73" t="s">
        <v>382</v>
      </c>
      <c r="L3233" s="73" t="s">
        <v>383</v>
      </c>
      <c r="M3233" s="73" t="s">
        <v>389</v>
      </c>
      <c r="O3233" s="73" t="s">
        <v>386</v>
      </c>
      <c r="P3233" s="73" t="s">
        <v>907</v>
      </c>
      <c r="Q3233" s="73" t="s">
        <v>908</v>
      </c>
      <c r="R3233" s="73" t="s">
        <v>57</v>
      </c>
      <c r="V3233" s="60" t="str">
        <f>W3233&amp;H3233</f>
        <v>TYRA W17белый</v>
      </c>
      <c r="W3233" s="60" t="str">
        <f>_xlfn.LET(_xlpm.TextCell,TEXT(G3233,"###"),IF(_xlpm.TextCell&lt;&gt;"",IF(StyleSpaceSplit,IFERROR(IF(FIND(" ",_xlpm.TextCell)&gt;=1,MID(_xlpm.TextCell,1,FIND(" ",_xlpm.TextCell)-1),_xlpm.TextCell),_xlpm.TextCell),_xlpm.TextCell),""))</f>
        <v>TYRA W17</v>
      </c>
      <c r="X3233" s="60" t="str">
        <f>IF(A3233&lt;&gt;"",IFERROR(IF(FIND(" ",G3233)&gt;=1,MID(G3233,FIND(" ",G3233)+1,LEN(G3233)),""),""),"")</f>
        <v>W17</v>
      </c>
      <c r="AC3233" s="51">
        <f>IFERROR(VALUE(MID($C3233,1,2)),0)</f>
        <v>80</v>
      </c>
      <c r="AD3233" s="44">
        <f>IFERROR(VALUE(MID($C3233,4,3)),0)</f>
        <v>214</v>
      </c>
      <c r="AE3233" s="51">
        <f>VALUE(RIGHT("00"&amp;AC3233,2)&amp;RIGHT("000"&amp;AD3233,3))</f>
        <v>80214</v>
      </c>
    </row>
    <row r="3234" spans="1:31">
      <c r="A3234" s="60" t="str">
        <f>IF(G3234&amp;Q3234&lt;&gt;"",W3234&amp;Q3234,"")</f>
        <v>TYRA W17grey</v>
      </c>
      <c r="B3234" s="60" t="str">
        <f>IF(C3234&lt;&gt;"",LEFT(C3234,9),"")</f>
        <v>80-214-08</v>
      </c>
      <c r="C3234" s="73" t="s">
        <v>7948</v>
      </c>
      <c r="D3234" s="73" t="s">
        <v>7949</v>
      </c>
      <c r="E3234" s="73" t="s">
        <v>931</v>
      </c>
      <c r="F3234" s="74">
        <v>0</v>
      </c>
      <c r="G3234" s="73" t="s">
        <v>3373</v>
      </c>
      <c r="H3234" s="73" t="s">
        <v>83</v>
      </c>
      <c r="I3234" s="73" t="s">
        <v>1631</v>
      </c>
      <c r="J3234" s="73" t="s">
        <v>344</v>
      </c>
      <c r="K3234" s="73" t="s">
        <v>387</v>
      </c>
      <c r="L3234" s="73" t="s">
        <v>383</v>
      </c>
      <c r="M3234" s="73" t="s">
        <v>389</v>
      </c>
      <c r="N3234" s="73" t="s">
        <v>46</v>
      </c>
      <c r="O3234" s="73" t="s">
        <v>386</v>
      </c>
      <c r="P3234" s="73" t="s">
        <v>907</v>
      </c>
      <c r="Q3234" s="73" t="s">
        <v>917</v>
      </c>
      <c r="R3234" s="73" t="s">
        <v>83</v>
      </c>
      <c r="V3234" s="60" t="str">
        <f>W3234&amp;H3234</f>
        <v>TYRA W17серый</v>
      </c>
      <c r="W3234" s="60" t="str">
        <f>_xlfn.LET(_xlpm.TextCell,TEXT(G3234,"###"),IF(_xlpm.TextCell&lt;&gt;"",IF(StyleSpaceSplit,IFERROR(IF(FIND(" ",_xlpm.TextCell)&gt;=1,MID(_xlpm.TextCell,1,FIND(" ",_xlpm.TextCell)-1),_xlpm.TextCell),_xlpm.TextCell),_xlpm.TextCell),""))</f>
        <v>TYRA W17</v>
      </c>
      <c r="X3234" s="60" t="str">
        <f>IF(A3234&lt;&gt;"",IFERROR(IF(FIND(" ",G3234)&gt;=1,MID(G3234,FIND(" ",G3234)+1,LEN(G3234)),""),""),"")</f>
        <v>W17</v>
      </c>
      <c r="AC3234" s="51">
        <f>IFERROR(VALUE(MID($C3234,1,2)),0)</f>
        <v>80</v>
      </c>
      <c r="AD3234" s="44">
        <f>IFERROR(VALUE(MID($C3234,4,3)),0)</f>
        <v>214</v>
      </c>
      <c r="AE3234" s="51">
        <f>VALUE(RIGHT("00"&amp;AC3234,2)&amp;RIGHT("000"&amp;AD3234,3))</f>
        <v>80214</v>
      </c>
    </row>
    <row r="3235" spans="1:31">
      <c r="A3235" s="60" t="str">
        <f>IF(G3235&amp;Q3235&lt;&gt;"",W3235&amp;Q3235,"")</f>
        <v>TYRA W17black</v>
      </c>
      <c r="B3235" s="60" t="str">
        <f>IF(C3235&lt;&gt;"",LEFT(C3235,9),"")</f>
        <v>80-214-09</v>
      </c>
      <c r="C3235" s="73" t="s">
        <v>7946</v>
      </c>
      <c r="D3235" s="73" t="s">
        <v>7947</v>
      </c>
      <c r="E3235" s="73" t="s">
        <v>931</v>
      </c>
      <c r="F3235" s="74">
        <v>0</v>
      </c>
      <c r="G3235" s="73" t="s">
        <v>3373</v>
      </c>
      <c r="H3235" s="73" t="s">
        <v>53</v>
      </c>
      <c r="I3235" s="73" t="s">
        <v>1631</v>
      </c>
      <c r="J3235" s="73" t="s">
        <v>344</v>
      </c>
      <c r="K3235" s="73" t="s">
        <v>382</v>
      </c>
      <c r="L3235" s="73" t="s">
        <v>383</v>
      </c>
      <c r="M3235" s="73" t="s">
        <v>389</v>
      </c>
      <c r="N3235" s="73" t="s">
        <v>46</v>
      </c>
      <c r="O3235" s="73" t="s">
        <v>386</v>
      </c>
      <c r="P3235" s="73" t="s">
        <v>907</v>
      </c>
      <c r="Q3235" s="73" t="s">
        <v>928</v>
      </c>
      <c r="R3235" s="73" t="s">
        <v>53</v>
      </c>
      <c r="V3235" s="60" t="str">
        <f>W3235&amp;H3235</f>
        <v>TYRA W17черный</v>
      </c>
      <c r="W3235" s="60" t="str">
        <f>_xlfn.LET(_xlpm.TextCell,TEXT(G3235,"###"),IF(_xlpm.TextCell&lt;&gt;"",IF(StyleSpaceSplit,IFERROR(IF(FIND(" ",_xlpm.TextCell)&gt;=1,MID(_xlpm.TextCell,1,FIND(" ",_xlpm.TextCell)-1),_xlpm.TextCell),_xlpm.TextCell),_xlpm.TextCell),""))</f>
        <v>TYRA W17</v>
      </c>
      <c r="X3235" s="60" t="str">
        <f>IF(A3235&lt;&gt;"",IFERROR(IF(FIND(" ",G3235)&gt;=1,MID(G3235,FIND(" ",G3235)+1,LEN(G3235)),""),""),"")</f>
        <v>W17</v>
      </c>
      <c r="AC3235" s="51">
        <f>IFERROR(VALUE(MID($C3235,1,2)),0)</f>
        <v>80</v>
      </c>
      <c r="AD3235" s="44">
        <f>IFERROR(VALUE(MID($C3235,4,3)),0)</f>
        <v>214</v>
      </c>
      <c r="AE3235" s="51">
        <f>VALUE(RIGHT("00"&amp;AC3235,2)&amp;RIGHT("000"&amp;AD3235,3))</f>
        <v>80214</v>
      </c>
    </row>
    <row r="3236" spans="1:31">
      <c r="A3236" s="60" t="str">
        <f>IF(G3236&amp;Q3236&lt;&gt;"",W3236&amp;Q3236,"")</f>
        <v>ANDALOUblue</v>
      </c>
      <c r="B3236" s="60" t="str">
        <f>IF(C3236&lt;&gt;"",LEFT(C3236,9),"")</f>
        <v>80-196-36</v>
      </c>
      <c r="C3236" s="73" t="s">
        <v>8151</v>
      </c>
      <c r="D3236" s="73" t="s">
        <v>8152</v>
      </c>
      <c r="E3236" s="73" t="s">
        <v>910</v>
      </c>
      <c r="F3236" s="74">
        <v>59</v>
      </c>
      <c r="G3236" s="73" t="s">
        <v>8153</v>
      </c>
      <c r="H3236" s="73" t="s">
        <v>97</v>
      </c>
      <c r="I3236" s="73" t="s">
        <v>936</v>
      </c>
      <c r="J3236" s="73" t="s">
        <v>321</v>
      </c>
      <c r="K3236" s="73" t="s">
        <v>382</v>
      </c>
      <c r="L3236" s="73" t="s">
        <v>383</v>
      </c>
      <c r="M3236" s="73" t="s">
        <v>384</v>
      </c>
      <c r="N3236" s="73" t="s">
        <v>35</v>
      </c>
      <c r="O3236" s="73" t="s">
        <v>386</v>
      </c>
      <c r="P3236" s="73" t="s">
        <v>907</v>
      </c>
      <c r="Q3236" s="73" t="s">
        <v>932</v>
      </c>
      <c r="R3236" s="73" t="s">
        <v>63</v>
      </c>
      <c r="V3236" s="60" t="str">
        <f>W3236&amp;H3236</f>
        <v>ANDALOUбежевый / синий</v>
      </c>
      <c r="W3236" s="60" t="str">
        <f>_xlfn.LET(_xlpm.TextCell,TEXT(G3236,"###"),IF(_xlpm.TextCell&lt;&gt;"",IF(StyleSpaceSplit,IFERROR(IF(FIND(" ",_xlpm.TextCell)&gt;=1,MID(_xlpm.TextCell,1,FIND(" ",_xlpm.TextCell)-1),_xlpm.TextCell),_xlpm.TextCell),_xlpm.TextCell),""))</f>
        <v>ANDALOU</v>
      </c>
      <c r="X3236" s="60" t="str">
        <f>IF(A3236&lt;&gt;"",IFERROR(IF(FIND(" ",G3236)&gt;=1,MID(G3236,FIND(" ",G3236)+1,LEN(G3236)),""),""),"")</f>
        <v/>
      </c>
      <c r="AC3236" s="51">
        <f>IFERROR(VALUE(MID($C3236,1,2)),0)</f>
        <v>80</v>
      </c>
      <c r="AD3236" s="44">
        <f>IFERROR(VALUE(MID($C3236,4,3)),0)</f>
        <v>196</v>
      </c>
      <c r="AE3236" s="51">
        <f>VALUE(RIGHT("00"&amp;AC3236,2)&amp;RIGHT("000"&amp;AD3236,3))</f>
        <v>80196</v>
      </c>
    </row>
    <row r="3237" spans="1:31">
      <c r="A3237" s="60" t="str">
        <f>IF(G3237&amp;Q3237&lt;&gt;"",W3237&amp;Q3237,"")</f>
        <v>ARIZONAdark grey</v>
      </c>
      <c r="B3237" s="60" t="str">
        <f>IF(C3237&lt;&gt;"",LEFT(C3237,9),"")</f>
        <v>81-040-05</v>
      </c>
      <c r="C3237" s="73" t="s">
        <v>6663</v>
      </c>
      <c r="D3237" s="73" t="s">
        <v>6664</v>
      </c>
      <c r="E3237" s="73" t="s">
        <v>956</v>
      </c>
      <c r="F3237" s="74">
        <v>55</v>
      </c>
      <c r="G3237" s="73" t="s">
        <v>6665</v>
      </c>
      <c r="H3237" s="73" t="s">
        <v>277</v>
      </c>
      <c r="I3237" s="73" t="s">
        <v>6437</v>
      </c>
      <c r="J3237" s="73" t="s">
        <v>330</v>
      </c>
      <c r="K3237" s="73" t="s">
        <v>390</v>
      </c>
      <c r="L3237" s="73" t="s">
        <v>383</v>
      </c>
      <c r="M3237" s="73" t="s">
        <v>388</v>
      </c>
      <c r="N3237" s="73" t="s">
        <v>43</v>
      </c>
      <c r="O3237" s="73" t="s">
        <v>386</v>
      </c>
      <c r="P3237" s="73" t="s">
        <v>907</v>
      </c>
      <c r="Q3237" s="73" t="s">
        <v>1405</v>
      </c>
      <c r="R3237" s="73" t="s">
        <v>83</v>
      </c>
      <c r="V3237" s="60" t="str">
        <f>W3237&amp;H3237</f>
        <v>ARIZONAтемно-серый</v>
      </c>
      <c r="W3237" s="60" t="str">
        <f>_xlfn.LET(_xlpm.TextCell,TEXT(G3237,"###"),IF(_xlpm.TextCell&lt;&gt;"",IF(StyleSpaceSplit,IFERROR(IF(FIND(" ",_xlpm.TextCell)&gt;=1,MID(_xlpm.TextCell,1,FIND(" ",_xlpm.TextCell)-1),_xlpm.TextCell),_xlpm.TextCell),_xlpm.TextCell),""))</f>
        <v>ARIZONA</v>
      </c>
      <c r="X3237" s="60" t="str">
        <f>IF(A3237&lt;&gt;"",IFERROR(IF(FIND(" ",G3237)&gt;=1,MID(G3237,FIND(" ",G3237)+1,LEN(G3237)),""),""),"")</f>
        <v/>
      </c>
      <c r="AC3237" s="51">
        <f>IFERROR(VALUE(MID($C3237,1,2)),0)</f>
        <v>81</v>
      </c>
      <c r="AD3237" s="44">
        <f>IFERROR(VALUE(MID($C3237,4,3)),0)</f>
        <v>40</v>
      </c>
      <c r="AE3237" s="51">
        <f>VALUE(RIGHT("00"&amp;AC3237,2)&amp;RIGHT("000"&amp;AD3237,3))</f>
        <v>81040</v>
      </c>
    </row>
    <row r="3238" spans="1:31">
      <c r="A3238" s="60" t="str">
        <f>IF(G3238&amp;Q3238&lt;&gt;"",W3238&amp;Q3238,"")</f>
        <v>ARIZONAdark grey</v>
      </c>
      <c r="B3238" s="60" t="str">
        <f>IF(C3238&lt;&gt;"",LEFT(C3238,9),"")</f>
        <v>81-040-05</v>
      </c>
      <c r="C3238" s="73" t="s">
        <v>6666</v>
      </c>
      <c r="D3238" s="73" t="s">
        <v>6664</v>
      </c>
      <c r="E3238" s="73" t="s">
        <v>904</v>
      </c>
      <c r="F3238" s="74">
        <v>57</v>
      </c>
      <c r="G3238" s="73" t="s">
        <v>6665</v>
      </c>
      <c r="H3238" s="73" t="s">
        <v>277</v>
      </c>
      <c r="I3238" s="73" t="s">
        <v>6437</v>
      </c>
      <c r="J3238" s="73" t="s">
        <v>330</v>
      </c>
      <c r="K3238" s="73" t="s">
        <v>390</v>
      </c>
      <c r="L3238" s="73" t="s">
        <v>383</v>
      </c>
      <c r="M3238" s="73" t="s">
        <v>388</v>
      </c>
      <c r="N3238" s="73" t="s">
        <v>43</v>
      </c>
      <c r="O3238" s="73" t="s">
        <v>386</v>
      </c>
      <c r="P3238" s="73" t="s">
        <v>907</v>
      </c>
      <c r="Q3238" s="73" t="s">
        <v>1405</v>
      </c>
      <c r="R3238" s="73" t="s">
        <v>83</v>
      </c>
      <c r="V3238" s="60" t="str">
        <f>W3238&amp;H3238</f>
        <v>ARIZONAтемно-серый</v>
      </c>
      <c r="W3238" s="60" t="str">
        <f>_xlfn.LET(_xlpm.TextCell,TEXT(G3238,"###"),IF(_xlpm.TextCell&lt;&gt;"",IF(StyleSpaceSplit,IFERROR(IF(FIND(" ",_xlpm.TextCell)&gt;=1,MID(_xlpm.TextCell,1,FIND(" ",_xlpm.TextCell)-1),_xlpm.TextCell),_xlpm.TextCell),_xlpm.TextCell),""))</f>
        <v>ARIZONA</v>
      </c>
      <c r="X3238" s="60" t="str">
        <f>IF(A3238&lt;&gt;"",IFERROR(IF(FIND(" ",G3238)&gt;=1,MID(G3238,FIND(" ",G3238)+1,LEN(G3238)),""),""),"")</f>
        <v/>
      </c>
      <c r="AC3238" s="51">
        <f>IFERROR(VALUE(MID($C3238,1,2)),0)</f>
        <v>81</v>
      </c>
      <c r="AD3238" s="44">
        <f>IFERROR(VALUE(MID($C3238,4,3)),0)</f>
        <v>40</v>
      </c>
      <c r="AE3238" s="51">
        <f>VALUE(RIGHT("00"&amp;AC3238,2)&amp;RIGHT("000"&amp;AD3238,3))</f>
        <v>81040</v>
      </c>
    </row>
    <row r="3239" spans="1:31">
      <c r="A3239" s="60" t="str">
        <f>IF(G3239&amp;Q3239&lt;&gt;"",W3239&amp;Q3239,"")</f>
        <v>ARIZONAdark grey</v>
      </c>
      <c r="B3239" s="60" t="str">
        <f>IF(C3239&lt;&gt;"",LEFT(C3239,9),"")</f>
        <v>81-040-05</v>
      </c>
      <c r="C3239" s="73" t="s">
        <v>6667</v>
      </c>
      <c r="D3239" s="73" t="s">
        <v>6664</v>
      </c>
      <c r="E3239" s="73" t="s">
        <v>910</v>
      </c>
      <c r="F3239" s="74">
        <v>59</v>
      </c>
      <c r="G3239" s="73" t="s">
        <v>6665</v>
      </c>
      <c r="H3239" s="73" t="s">
        <v>277</v>
      </c>
      <c r="I3239" s="73" t="s">
        <v>6437</v>
      </c>
      <c r="J3239" s="73" t="s">
        <v>330</v>
      </c>
      <c r="K3239" s="73" t="s">
        <v>390</v>
      </c>
      <c r="L3239" s="73" t="s">
        <v>383</v>
      </c>
      <c r="M3239" s="73" t="s">
        <v>388</v>
      </c>
      <c r="N3239" s="73" t="s">
        <v>43</v>
      </c>
      <c r="O3239" s="73" t="s">
        <v>386</v>
      </c>
      <c r="P3239" s="73" t="s">
        <v>907</v>
      </c>
      <c r="Q3239" s="73" t="s">
        <v>1405</v>
      </c>
      <c r="R3239" s="73" t="s">
        <v>83</v>
      </c>
      <c r="V3239" s="60" t="str">
        <f>W3239&amp;H3239</f>
        <v>ARIZONAтемно-серый</v>
      </c>
      <c r="W3239" s="60" t="str">
        <f>_xlfn.LET(_xlpm.TextCell,TEXT(G3239,"###"),IF(_xlpm.TextCell&lt;&gt;"",IF(StyleSpaceSplit,IFERROR(IF(FIND(" ",_xlpm.TextCell)&gt;=1,MID(_xlpm.TextCell,1,FIND(" ",_xlpm.TextCell)-1),_xlpm.TextCell),_xlpm.TextCell),_xlpm.TextCell),""))</f>
        <v>ARIZONA</v>
      </c>
      <c r="X3239" s="60" t="str">
        <f>IF(A3239&lt;&gt;"",IFERROR(IF(FIND(" ",G3239)&gt;=1,MID(G3239,FIND(" ",G3239)+1,LEN(G3239)),""),""),"")</f>
        <v/>
      </c>
      <c r="AC3239" s="51">
        <f>IFERROR(VALUE(MID($C3239,1,2)),0)</f>
        <v>81</v>
      </c>
      <c r="AD3239" s="44">
        <f>IFERROR(VALUE(MID($C3239,4,3)),0)</f>
        <v>40</v>
      </c>
      <c r="AE3239" s="51">
        <f>VALUE(RIGHT("00"&amp;AC3239,2)&amp;RIGHT("000"&amp;AD3239,3))</f>
        <v>81040</v>
      </c>
    </row>
    <row r="3240" spans="1:31">
      <c r="A3240" s="60" t="str">
        <f>IF(G3240&amp;Q3240&lt;&gt;"",W3240&amp;Q3240,"")</f>
        <v>ARIZONAdark grey</v>
      </c>
      <c r="B3240" s="60" t="str">
        <f>IF(C3240&lt;&gt;"",LEFT(C3240,9),"")</f>
        <v>81-040-05</v>
      </c>
      <c r="C3240" s="73" t="s">
        <v>6668</v>
      </c>
      <c r="D3240" s="73" t="s">
        <v>6664</v>
      </c>
      <c r="E3240" s="73" t="s">
        <v>912</v>
      </c>
      <c r="F3240" s="74">
        <v>61</v>
      </c>
      <c r="G3240" s="73" t="s">
        <v>6665</v>
      </c>
      <c r="H3240" s="73" t="s">
        <v>277</v>
      </c>
      <c r="I3240" s="73" t="s">
        <v>6437</v>
      </c>
      <c r="J3240" s="73" t="s">
        <v>330</v>
      </c>
      <c r="K3240" s="73" t="s">
        <v>390</v>
      </c>
      <c r="L3240" s="73" t="s">
        <v>383</v>
      </c>
      <c r="M3240" s="73" t="s">
        <v>388</v>
      </c>
      <c r="N3240" s="73" t="s">
        <v>43</v>
      </c>
      <c r="O3240" s="73" t="s">
        <v>386</v>
      </c>
      <c r="P3240" s="73" t="s">
        <v>907</v>
      </c>
      <c r="Q3240" s="73" t="s">
        <v>1405</v>
      </c>
      <c r="R3240" s="73" t="s">
        <v>83</v>
      </c>
      <c r="V3240" s="60" t="str">
        <f>W3240&amp;H3240</f>
        <v>ARIZONAтемно-серый</v>
      </c>
      <c r="W3240" s="60" t="str">
        <f>_xlfn.LET(_xlpm.TextCell,TEXT(G3240,"###"),IF(_xlpm.TextCell&lt;&gt;"",IF(StyleSpaceSplit,IFERROR(IF(FIND(" ",_xlpm.TextCell)&gt;=1,MID(_xlpm.TextCell,1,FIND(" ",_xlpm.TextCell)-1),_xlpm.TextCell),_xlpm.TextCell),_xlpm.TextCell),""))</f>
        <v>ARIZONA</v>
      </c>
      <c r="X3240" s="60" t="str">
        <f>IF(A3240&lt;&gt;"",IFERROR(IF(FIND(" ",G3240)&gt;=1,MID(G3240,FIND(" ",G3240)+1,LEN(G3240)),""),""),"")</f>
        <v/>
      </c>
      <c r="AC3240" s="51">
        <f>IFERROR(VALUE(MID($C3240,1,2)),0)</f>
        <v>81</v>
      </c>
      <c r="AD3240" s="44">
        <f>IFERROR(VALUE(MID($C3240,4,3)),0)</f>
        <v>40</v>
      </c>
      <c r="AE3240" s="51">
        <f>VALUE(RIGHT("00"&amp;AC3240,2)&amp;RIGHT("000"&amp;AD3240,3))</f>
        <v>81040</v>
      </c>
    </row>
    <row r="3241" spans="1:31">
      <c r="A3241" s="60" t="str">
        <f>IF(G3241&amp;Q3241&lt;&gt;"",W3241&amp;Q3241,"")</f>
        <v>ASIAblack</v>
      </c>
      <c r="B3241" s="60" t="str">
        <f>IF(C3241&lt;&gt;"",LEFT(C3241,9),"")</f>
        <v>80-053-09</v>
      </c>
      <c r="C3241" s="73" t="s">
        <v>7553</v>
      </c>
      <c r="D3241" s="73" t="s">
        <v>7554</v>
      </c>
      <c r="E3241" s="73" t="s">
        <v>904</v>
      </c>
      <c r="F3241" s="74">
        <v>57</v>
      </c>
      <c r="G3241" s="73" t="s">
        <v>7555</v>
      </c>
      <c r="H3241" s="73" t="s">
        <v>53</v>
      </c>
      <c r="I3241" s="73" t="s">
        <v>2642</v>
      </c>
      <c r="J3241" s="73" t="s">
        <v>323</v>
      </c>
      <c r="K3241" s="73" t="s">
        <v>387</v>
      </c>
      <c r="L3241" s="73" t="s">
        <v>383</v>
      </c>
      <c r="M3241" s="73" t="s">
        <v>384</v>
      </c>
      <c r="N3241" s="73" t="s">
        <v>35</v>
      </c>
      <c r="O3241" s="73" t="s">
        <v>386</v>
      </c>
      <c r="P3241" s="73" t="s">
        <v>907</v>
      </c>
      <c r="Q3241" s="73" t="s">
        <v>928</v>
      </c>
      <c r="R3241" s="73" t="s">
        <v>53</v>
      </c>
      <c r="V3241" s="60" t="str">
        <f>W3241&amp;H3241</f>
        <v>ASIAчерный</v>
      </c>
      <c r="W3241" s="60" t="str">
        <f>_xlfn.LET(_xlpm.TextCell,TEXT(G3241,"###"),IF(_xlpm.TextCell&lt;&gt;"",IF(StyleSpaceSplit,IFERROR(IF(FIND(" ",_xlpm.TextCell)&gt;=1,MID(_xlpm.TextCell,1,FIND(" ",_xlpm.TextCell)-1),_xlpm.TextCell),_xlpm.TextCell),_xlpm.TextCell),""))</f>
        <v>ASIA</v>
      </c>
      <c r="X3241" s="60" t="str">
        <f>IF(A3241&lt;&gt;"",IFERROR(IF(FIND(" ",G3241)&gt;=1,MID(G3241,FIND(" ",G3241)+1,LEN(G3241)),""),""),"")</f>
        <v/>
      </c>
      <c r="AC3241" s="51">
        <f>IFERROR(VALUE(MID($C3241,1,2)),0)</f>
        <v>80</v>
      </c>
      <c r="AD3241" s="44">
        <f>IFERROR(VALUE(MID($C3241,4,3)),0)</f>
        <v>53</v>
      </c>
      <c r="AE3241" s="51">
        <f>VALUE(RIGHT("00"&amp;AC3241,2)&amp;RIGHT("000"&amp;AD3241,3))</f>
        <v>80053</v>
      </c>
    </row>
    <row r="3242" spans="1:31">
      <c r="A3242" s="60" t="str">
        <f>IF(G3242&amp;Q3242&lt;&gt;"",W3242&amp;Q3242,"")</f>
        <v>AUSTRALIANbrown</v>
      </c>
      <c r="B3242" s="60" t="str">
        <f>IF(C3242&lt;&gt;"",LEFT(C3242,9),"")</f>
        <v>81-065-14</v>
      </c>
      <c r="C3242" s="73" t="s">
        <v>6931</v>
      </c>
      <c r="D3242" s="73" t="s">
        <v>6932</v>
      </c>
      <c r="E3242" s="73" t="s">
        <v>904</v>
      </c>
      <c r="F3242" s="74">
        <v>57</v>
      </c>
      <c r="G3242" s="73" t="s">
        <v>6928</v>
      </c>
      <c r="H3242" s="73" t="s">
        <v>86</v>
      </c>
      <c r="I3242" s="73" t="s">
        <v>2445</v>
      </c>
      <c r="J3242" s="73" t="s">
        <v>331</v>
      </c>
      <c r="K3242" s="73" t="s">
        <v>382</v>
      </c>
      <c r="L3242" s="73" t="s">
        <v>383</v>
      </c>
      <c r="M3242" s="73" t="s">
        <v>388</v>
      </c>
      <c r="N3242" s="73" t="s">
        <v>32</v>
      </c>
      <c r="O3242" s="73" t="s">
        <v>386</v>
      </c>
      <c r="P3242" s="73" t="s">
        <v>907</v>
      </c>
      <c r="Q3242" s="73" t="s">
        <v>1033</v>
      </c>
      <c r="R3242" s="73" t="s">
        <v>86</v>
      </c>
      <c r="V3242" s="60" t="str">
        <f>W3242&amp;H3242</f>
        <v>AUSTRALIANкоричневый</v>
      </c>
      <c r="W3242" s="60" t="str">
        <f>_xlfn.LET(_xlpm.TextCell,TEXT(G3242,"###"),IF(_xlpm.TextCell&lt;&gt;"",IF(StyleSpaceSplit,IFERROR(IF(FIND(" ",_xlpm.TextCell)&gt;=1,MID(_xlpm.TextCell,1,FIND(" ",_xlpm.TextCell)-1),_xlpm.TextCell),_xlpm.TextCell),_xlpm.TextCell),""))</f>
        <v>AUSTRALIAN</v>
      </c>
      <c r="X3242" s="60" t="str">
        <f>IF(A3242&lt;&gt;"",IFERROR(IF(FIND(" ",G3242)&gt;=1,MID(G3242,FIND(" ",G3242)+1,LEN(G3242)),""),""),"")</f>
        <v/>
      </c>
      <c r="AC3242" s="51">
        <f>IFERROR(VALUE(MID($C3242,1,2)),0)</f>
        <v>81</v>
      </c>
      <c r="AD3242" s="44">
        <f>IFERROR(VALUE(MID($C3242,4,3)),0)</f>
        <v>65</v>
      </c>
      <c r="AE3242" s="51">
        <f>VALUE(RIGHT("00"&amp;AC3242,2)&amp;RIGHT("000"&amp;AD3242,3))</f>
        <v>81065</v>
      </c>
    </row>
    <row r="3243" spans="1:31">
      <c r="A3243" s="60" t="str">
        <f>IF(G3243&amp;Q3243&lt;&gt;"",W3243&amp;Q3243,"")</f>
        <v>AUSTRALIANbrown</v>
      </c>
      <c r="B3243" s="60" t="str">
        <f>IF(C3243&lt;&gt;"",LEFT(C3243,9),"")</f>
        <v>81-065-14</v>
      </c>
      <c r="C3243" s="73" t="s">
        <v>6933</v>
      </c>
      <c r="D3243" s="73" t="s">
        <v>6932</v>
      </c>
      <c r="E3243" s="73" t="s">
        <v>910</v>
      </c>
      <c r="F3243" s="74">
        <v>59</v>
      </c>
      <c r="G3243" s="73" t="s">
        <v>6928</v>
      </c>
      <c r="H3243" s="73" t="s">
        <v>86</v>
      </c>
      <c r="I3243" s="73" t="s">
        <v>2445</v>
      </c>
      <c r="J3243" s="73" t="s">
        <v>331</v>
      </c>
      <c r="K3243" s="73" t="s">
        <v>382</v>
      </c>
      <c r="L3243" s="73" t="s">
        <v>383</v>
      </c>
      <c r="M3243" s="73" t="s">
        <v>388</v>
      </c>
      <c r="N3243" s="73" t="s">
        <v>32</v>
      </c>
      <c r="O3243" s="73" t="s">
        <v>386</v>
      </c>
      <c r="P3243" s="73" t="s">
        <v>907</v>
      </c>
      <c r="Q3243" s="73" t="s">
        <v>1033</v>
      </c>
      <c r="R3243" s="73" t="s">
        <v>86</v>
      </c>
      <c r="V3243" s="60" t="str">
        <f>W3243&amp;H3243</f>
        <v>AUSTRALIANкоричневый</v>
      </c>
      <c r="W3243" s="60" t="str">
        <f>_xlfn.LET(_xlpm.TextCell,TEXT(G3243,"###"),IF(_xlpm.TextCell&lt;&gt;"",IF(StyleSpaceSplit,IFERROR(IF(FIND(" ",_xlpm.TextCell)&gt;=1,MID(_xlpm.TextCell,1,FIND(" ",_xlpm.TextCell)-1),_xlpm.TextCell),_xlpm.TextCell),_xlpm.TextCell),""))</f>
        <v>AUSTRALIAN</v>
      </c>
      <c r="X3243" s="60" t="str">
        <f>IF(A3243&lt;&gt;"",IFERROR(IF(FIND(" ",G3243)&gt;=1,MID(G3243,FIND(" ",G3243)+1,LEN(G3243)),""),""),"")</f>
        <v/>
      </c>
      <c r="AC3243" s="51">
        <f>IFERROR(VALUE(MID($C3243,1,2)),0)</f>
        <v>81</v>
      </c>
      <c r="AD3243" s="44">
        <f>IFERROR(VALUE(MID($C3243,4,3)),0)</f>
        <v>65</v>
      </c>
      <c r="AE3243" s="51">
        <f>VALUE(RIGHT("00"&amp;AC3243,2)&amp;RIGHT("000"&amp;AD3243,3))</f>
        <v>81065</v>
      </c>
    </row>
    <row r="3244" spans="1:31">
      <c r="A3244" s="60" t="str">
        <f>IF(G3244&amp;Q3244&lt;&gt;"",W3244&amp;Q3244,"")</f>
        <v>AUSTRALIANbrown</v>
      </c>
      <c r="B3244" s="60" t="str">
        <f>IF(C3244&lt;&gt;"",LEFT(C3244,9),"")</f>
        <v>81-065-14</v>
      </c>
      <c r="C3244" s="73" t="s">
        <v>6934</v>
      </c>
      <c r="D3244" s="73" t="s">
        <v>6932</v>
      </c>
      <c r="E3244" s="73" t="s">
        <v>912</v>
      </c>
      <c r="F3244" s="74">
        <v>61</v>
      </c>
      <c r="G3244" s="73" t="s">
        <v>6928</v>
      </c>
      <c r="H3244" s="73" t="s">
        <v>86</v>
      </c>
      <c r="I3244" s="73" t="s">
        <v>2445</v>
      </c>
      <c r="J3244" s="73" t="s">
        <v>331</v>
      </c>
      <c r="K3244" s="73" t="s">
        <v>382</v>
      </c>
      <c r="L3244" s="73" t="s">
        <v>383</v>
      </c>
      <c r="M3244" s="73" t="s">
        <v>388</v>
      </c>
      <c r="N3244" s="73" t="s">
        <v>32</v>
      </c>
      <c r="O3244" s="73" t="s">
        <v>386</v>
      </c>
      <c r="P3244" s="73" t="s">
        <v>907</v>
      </c>
      <c r="Q3244" s="73" t="s">
        <v>1033</v>
      </c>
      <c r="R3244" s="73" t="s">
        <v>86</v>
      </c>
      <c r="V3244" s="60" t="str">
        <f>W3244&amp;H3244</f>
        <v>AUSTRALIANкоричневый</v>
      </c>
      <c r="W3244" s="60" t="str">
        <f>_xlfn.LET(_xlpm.TextCell,TEXT(G3244,"###"),IF(_xlpm.TextCell&lt;&gt;"",IF(StyleSpaceSplit,IFERROR(IF(FIND(" ",_xlpm.TextCell)&gt;=1,MID(_xlpm.TextCell,1,FIND(" ",_xlpm.TextCell)-1),_xlpm.TextCell),_xlpm.TextCell),_xlpm.TextCell),""))</f>
        <v>AUSTRALIAN</v>
      </c>
      <c r="X3244" s="60" t="str">
        <f>IF(A3244&lt;&gt;"",IFERROR(IF(FIND(" ",G3244)&gt;=1,MID(G3244,FIND(" ",G3244)+1,LEN(G3244)),""),""),"")</f>
        <v/>
      </c>
      <c r="AC3244" s="51">
        <f>IFERROR(VALUE(MID($C3244,1,2)),0)</f>
        <v>81</v>
      </c>
      <c r="AD3244" s="44">
        <f>IFERROR(VALUE(MID($C3244,4,3)),0)</f>
        <v>65</v>
      </c>
      <c r="AE3244" s="51">
        <f>VALUE(RIGHT("00"&amp;AC3244,2)&amp;RIGHT("000"&amp;AD3244,3))</f>
        <v>81065</v>
      </c>
    </row>
    <row r="3245" spans="1:31">
      <c r="A3245" s="60" t="str">
        <f>IF(G3245&amp;Q3245&lt;&gt;"",W3245&amp;Q3245,"")</f>
        <v>AUSTRALIANblack</v>
      </c>
      <c r="B3245" s="60" t="str">
        <f>IF(C3245&lt;&gt;"",LEFT(C3245,9),"")</f>
        <v>81-065-09</v>
      </c>
      <c r="C3245" s="73" t="s">
        <v>6926</v>
      </c>
      <c r="D3245" s="73" t="s">
        <v>6927</v>
      </c>
      <c r="E3245" s="73" t="s">
        <v>904</v>
      </c>
      <c r="F3245" s="74">
        <v>57</v>
      </c>
      <c r="G3245" s="73" t="s">
        <v>6928</v>
      </c>
      <c r="H3245" s="73" t="s">
        <v>53</v>
      </c>
      <c r="I3245" s="73" t="s">
        <v>2445</v>
      </c>
      <c r="J3245" s="73" t="s">
        <v>331</v>
      </c>
      <c r="K3245" s="73" t="s">
        <v>382</v>
      </c>
      <c r="L3245" s="73" t="s">
        <v>383</v>
      </c>
      <c r="M3245" s="73" t="s">
        <v>388</v>
      </c>
      <c r="N3245" s="73" t="s">
        <v>32</v>
      </c>
      <c r="O3245" s="73" t="s">
        <v>386</v>
      </c>
      <c r="P3245" s="73" t="s">
        <v>907</v>
      </c>
      <c r="Q3245" s="73" t="s">
        <v>928</v>
      </c>
      <c r="R3245" s="73" t="s">
        <v>53</v>
      </c>
      <c r="V3245" s="60" t="str">
        <f>W3245&amp;H3245</f>
        <v>AUSTRALIANчерный</v>
      </c>
      <c r="W3245" s="60" t="str">
        <f>_xlfn.LET(_xlpm.TextCell,TEXT(G3245,"###"),IF(_xlpm.TextCell&lt;&gt;"",IF(StyleSpaceSplit,IFERROR(IF(FIND(" ",_xlpm.TextCell)&gt;=1,MID(_xlpm.TextCell,1,FIND(" ",_xlpm.TextCell)-1),_xlpm.TextCell),_xlpm.TextCell),_xlpm.TextCell),""))</f>
        <v>AUSTRALIAN</v>
      </c>
      <c r="X3245" s="60" t="str">
        <f>IF(A3245&lt;&gt;"",IFERROR(IF(FIND(" ",G3245)&gt;=1,MID(G3245,FIND(" ",G3245)+1,LEN(G3245)),""),""),"")</f>
        <v/>
      </c>
      <c r="AC3245" s="51">
        <f>IFERROR(VALUE(MID($C3245,1,2)),0)</f>
        <v>81</v>
      </c>
      <c r="AD3245" s="44">
        <f>IFERROR(VALUE(MID($C3245,4,3)),0)</f>
        <v>65</v>
      </c>
      <c r="AE3245" s="51">
        <f>VALUE(RIGHT("00"&amp;AC3245,2)&amp;RIGHT("000"&amp;AD3245,3))</f>
        <v>81065</v>
      </c>
    </row>
    <row r="3246" spans="1:31">
      <c r="A3246" s="60" t="str">
        <f>IF(G3246&amp;Q3246&lt;&gt;"",W3246&amp;Q3246,"")</f>
        <v>AUSTRALIANblack</v>
      </c>
      <c r="B3246" s="60" t="str">
        <f>IF(C3246&lt;&gt;"",LEFT(C3246,9),"")</f>
        <v>81-065-09</v>
      </c>
      <c r="C3246" s="73" t="s">
        <v>6929</v>
      </c>
      <c r="D3246" s="73" t="s">
        <v>6927</v>
      </c>
      <c r="E3246" s="73" t="s">
        <v>910</v>
      </c>
      <c r="F3246" s="74">
        <v>59</v>
      </c>
      <c r="G3246" s="73" t="s">
        <v>6928</v>
      </c>
      <c r="H3246" s="73" t="s">
        <v>53</v>
      </c>
      <c r="I3246" s="73" t="s">
        <v>2445</v>
      </c>
      <c r="J3246" s="73" t="s">
        <v>331</v>
      </c>
      <c r="K3246" s="73" t="s">
        <v>382</v>
      </c>
      <c r="L3246" s="73" t="s">
        <v>383</v>
      </c>
      <c r="M3246" s="73" t="s">
        <v>388</v>
      </c>
      <c r="N3246" s="73" t="s">
        <v>32</v>
      </c>
      <c r="O3246" s="73" t="s">
        <v>386</v>
      </c>
      <c r="P3246" s="73" t="s">
        <v>907</v>
      </c>
      <c r="Q3246" s="73" t="s">
        <v>928</v>
      </c>
      <c r="R3246" s="73" t="s">
        <v>53</v>
      </c>
      <c r="V3246" s="60" t="str">
        <f>W3246&amp;H3246</f>
        <v>AUSTRALIANчерный</v>
      </c>
      <c r="W3246" s="60" t="str">
        <f>_xlfn.LET(_xlpm.TextCell,TEXT(G3246,"###"),IF(_xlpm.TextCell&lt;&gt;"",IF(StyleSpaceSplit,IFERROR(IF(FIND(" ",_xlpm.TextCell)&gt;=1,MID(_xlpm.TextCell,1,FIND(" ",_xlpm.TextCell)-1),_xlpm.TextCell),_xlpm.TextCell),_xlpm.TextCell),""))</f>
        <v>AUSTRALIAN</v>
      </c>
      <c r="X3246" s="60" t="str">
        <f>IF(A3246&lt;&gt;"",IFERROR(IF(FIND(" ",G3246)&gt;=1,MID(G3246,FIND(" ",G3246)+1,LEN(G3246)),""),""),"")</f>
        <v/>
      </c>
      <c r="AC3246" s="51">
        <f>IFERROR(VALUE(MID($C3246,1,2)),0)</f>
        <v>81</v>
      </c>
      <c r="AD3246" s="44">
        <f>IFERROR(VALUE(MID($C3246,4,3)),0)</f>
        <v>65</v>
      </c>
      <c r="AE3246" s="51">
        <f>VALUE(RIGHT("00"&amp;AC3246,2)&amp;RIGHT("000"&amp;AD3246,3))</f>
        <v>81065</v>
      </c>
    </row>
    <row r="3247" spans="1:31">
      <c r="A3247" s="60" t="str">
        <f>IF(G3247&amp;Q3247&lt;&gt;"",W3247&amp;Q3247,"")</f>
        <v>AUSTRALIANblack</v>
      </c>
      <c r="B3247" s="60" t="str">
        <f>IF(C3247&lt;&gt;"",LEFT(C3247,9),"")</f>
        <v>81-065-09</v>
      </c>
      <c r="C3247" s="73" t="s">
        <v>6930</v>
      </c>
      <c r="D3247" s="73" t="s">
        <v>6927</v>
      </c>
      <c r="E3247" s="73" t="s">
        <v>912</v>
      </c>
      <c r="F3247" s="74">
        <v>61</v>
      </c>
      <c r="G3247" s="73" t="s">
        <v>6928</v>
      </c>
      <c r="H3247" s="73" t="s">
        <v>53</v>
      </c>
      <c r="I3247" s="73" t="s">
        <v>2445</v>
      </c>
      <c r="J3247" s="73" t="s">
        <v>331</v>
      </c>
      <c r="K3247" s="73" t="s">
        <v>382</v>
      </c>
      <c r="L3247" s="73" t="s">
        <v>383</v>
      </c>
      <c r="M3247" s="73" t="s">
        <v>388</v>
      </c>
      <c r="N3247" s="73" t="s">
        <v>32</v>
      </c>
      <c r="O3247" s="73" t="s">
        <v>386</v>
      </c>
      <c r="P3247" s="73" t="s">
        <v>907</v>
      </c>
      <c r="Q3247" s="73" t="s">
        <v>928</v>
      </c>
      <c r="R3247" s="73" t="s">
        <v>53</v>
      </c>
      <c r="V3247" s="60" t="str">
        <f>W3247&amp;H3247</f>
        <v>AUSTRALIANчерный</v>
      </c>
      <c r="W3247" s="60" t="str">
        <f>_xlfn.LET(_xlpm.TextCell,TEXT(G3247,"###"),IF(_xlpm.TextCell&lt;&gt;"",IF(StyleSpaceSplit,IFERROR(IF(FIND(" ",_xlpm.TextCell)&gt;=1,MID(_xlpm.TextCell,1,FIND(" ",_xlpm.TextCell)-1),_xlpm.TextCell),_xlpm.TextCell),_xlpm.TextCell),""))</f>
        <v>AUSTRALIAN</v>
      </c>
      <c r="X3247" s="60" t="str">
        <f>IF(A3247&lt;&gt;"",IFERROR(IF(FIND(" ",G3247)&gt;=1,MID(G3247,FIND(" ",G3247)+1,LEN(G3247)),""),""),"")</f>
        <v/>
      </c>
      <c r="AC3247" s="51">
        <f>IFERROR(VALUE(MID($C3247,1,2)),0)</f>
        <v>81</v>
      </c>
      <c r="AD3247" s="44">
        <f>IFERROR(VALUE(MID($C3247,4,3)),0)</f>
        <v>65</v>
      </c>
      <c r="AE3247" s="51">
        <f>VALUE(RIGHT("00"&amp;AC3247,2)&amp;RIGHT("000"&amp;AD3247,3))</f>
        <v>81065</v>
      </c>
    </row>
    <row r="3248" spans="1:31">
      <c r="A3248" s="60" t="str">
        <f>IF(G3248&amp;Q3248&lt;&gt;"",W3248&amp;Q3248,"")</f>
        <v>BACCARATblue</v>
      </c>
      <c r="B3248" s="60" t="str">
        <f>IF(C3248&lt;&gt;"",LEFT(C3248,9),"")</f>
        <v>81-041-32</v>
      </c>
      <c r="C3248" s="73" t="s">
        <v>6669</v>
      </c>
      <c r="D3248" s="73" t="s">
        <v>6670</v>
      </c>
      <c r="E3248" s="73" t="s">
        <v>956</v>
      </c>
      <c r="F3248" s="74">
        <v>55</v>
      </c>
      <c r="G3248" s="73" t="s">
        <v>6671</v>
      </c>
      <c r="H3248" s="73" t="s">
        <v>97</v>
      </c>
      <c r="I3248" s="73" t="s">
        <v>936</v>
      </c>
      <c r="J3248" s="73" t="s">
        <v>329</v>
      </c>
      <c r="K3248" s="73" t="s">
        <v>390</v>
      </c>
      <c r="L3248" s="73" t="s">
        <v>383</v>
      </c>
      <c r="M3248" s="73" t="s">
        <v>384</v>
      </c>
      <c r="N3248" s="73" t="s">
        <v>35</v>
      </c>
      <c r="O3248" s="73" t="s">
        <v>386</v>
      </c>
      <c r="P3248" s="73" t="s">
        <v>907</v>
      </c>
      <c r="Q3248" s="73" t="s">
        <v>932</v>
      </c>
      <c r="R3248" s="73" t="s">
        <v>63</v>
      </c>
      <c r="V3248" s="60" t="str">
        <f>W3248&amp;H3248</f>
        <v>BACCARATбежевый / синий</v>
      </c>
      <c r="W3248" s="60" t="str">
        <f>_xlfn.LET(_xlpm.TextCell,TEXT(G3248,"###"),IF(_xlpm.TextCell&lt;&gt;"",IF(StyleSpaceSplit,IFERROR(IF(FIND(" ",_xlpm.TextCell)&gt;=1,MID(_xlpm.TextCell,1,FIND(" ",_xlpm.TextCell)-1),_xlpm.TextCell),_xlpm.TextCell),_xlpm.TextCell),""))</f>
        <v>BACCARAT</v>
      </c>
      <c r="X3248" s="60" t="str">
        <f>IF(A3248&lt;&gt;"",IFERROR(IF(FIND(" ",G3248)&gt;=1,MID(G3248,FIND(" ",G3248)+1,LEN(G3248)),""),""),"")</f>
        <v/>
      </c>
      <c r="AC3248" s="51">
        <f>IFERROR(VALUE(MID($C3248,1,2)),0)</f>
        <v>81</v>
      </c>
      <c r="AD3248" s="44">
        <f>IFERROR(VALUE(MID($C3248,4,3)),0)</f>
        <v>41</v>
      </c>
      <c r="AE3248" s="51">
        <f>VALUE(RIGHT("00"&amp;AC3248,2)&amp;RIGHT("000"&amp;AD3248,3))</f>
        <v>81041</v>
      </c>
    </row>
    <row r="3249" spans="1:31">
      <c r="A3249" s="60" t="str">
        <f>IF(G3249&amp;Q3249&lt;&gt;"",W3249&amp;Q3249,"")</f>
        <v>BACCARATblue</v>
      </c>
      <c r="B3249" s="60" t="str">
        <f>IF(C3249&lt;&gt;"",LEFT(C3249,9),"")</f>
        <v>81-041-32</v>
      </c>
      <c r="C3249" s="73" t="s">
        <v>6672</v>
      </c>
      <c r="D3249" s="73" t="s">
        <v>6670</v>
      </c>
      <c r="E3249" s="73" t="s">
        <v>904</v>
      </c>
      <c r="F3249" s="74">
        <v>57</v>
      </c>
      <c r="G3249" s="73" t="s">
        <v>6671</v>
      </c>
      <c r="H3249" s="73" t="s">
        <v>97</v>
      </c>
      <c r="I3249" s="73" t="s">
        <v>936</v>
      </c>
      <c r="J3249" s="73" t="s">
        <v>329</v>
      </c>
      <c r="K3249" s="73" t="s">
        <v>390</v>
      </c>
      <c r="L3249" s="73" t="s">
        <v>383</v>
      </c>
      <c r="M3249" s="73" t="s">
        <v>384</v>
      </c>
      <c r="N3249" s="73" t="s">
        <v>35</v>
      </c>
      <c r="O3249" s="73" t="s">
        <v>386</v>
      </c>
      <c r="P3249" s="73" t="s">
        <v>907</v>
      </c>
      <c r="Q3249" s="73" t="s">
        <v>932</v>
      </c>
      <c r="R3249" s="73" t="s">
        <v>63</v>
      </c>
      <c r="V3249" s="60" t="str">
        <f>W3249&amp;H3249</f>
        <v>BACCARATбежевый / синий</v>
      </c>
      <c r="W3249" s="60" t="str">
        <f>_xlfn.LET(_xlpm.TextCell,TEXT(G3249,"###"),IF(_xlpm.TextCell&lt;&gt;"",IF(StyleSpaceSplit,IFERROR(IF(FIND(" ",_xlpm.TextCell)&gt;=1,MID(_xlpm.TextCell,1,FIND(" ",_xlpm.TextCell)-1),_xlpm.TextCell),_xlpm.TextCell),_xlpm.TextCell),""))</f>
        <v>BACCARAT</v>
      </c>
      <c r="X3249" s="60" t="str">
        <f>IF(A3249&lt;&gt;"",IFERROR(IF(FIND(" ",G3249)&gt;=1,MID(G3249,FIND(" ",G3249)+1,LEN(G3249)),""),""),"")</f>
        <v/>
      </c>
      <c r="AC3249" s="51">
        <f>IFERROR(VALUE(MID($C3249,1,2)),0)</f>
        <v>81</v>
      </c>
      <c r="AD3249" s="44">
        <f>IFERROR(VALUE(MID($C3249,4,3)),0)</f>
        <v>41</v>
      </c>
      <c r="AE3249" s="51">
        <f>VALUE(RIGHT("00"&amp;AC3249,2)&amp;RIGHT("000"&amp;AD3249,3))</f>
        <v>81041</v>
      </c>
    </row>
    <row r="3250" spans="1:31">
      <c r="A3250" s="60" t="str">
        <f>IF(G3250&amp;Q3250&lt;&gt;"",W3250&amp;Q3250,"")</f>
        <v>BACCARATblue</v>
      </c>
      <c r="B3250" s="60" t="str">
        <f>IF(C3250&lt;&gt;"",LEFT(C3250,9),"")</f>
        <v>81-041-32</v>
      </c>
      <c r="C3250" s="73" t="s">
        <v>6673</v>
      </c>
      <c r="D3250" s="73" t="s">
        <v>6670</v>
      </c>
      <c r="E3250" s="73" t="s">
        <v>910</v>
      </c>
      <c r="F3250" s="74">
        <v>59</v>
      </c>
      <c r="G3250" s="73" t="s">
        <v>6671</v>
      </c>
      <c r="H3250" s="73" t="s">
        <v>97</v>
      </c>
      <c r="I3250" s="73" t="s">
        <v>936</v>
      </c>
      <c r="J3250" s="73" t="s">
        <v>329</v>
      </c>
      <c r="K3250" s="73" t="s">
        <v>390</v>
      </c>
      <c r="L3250" s="73" t="s">
        <v>383</v>
      </c>
      <c r="M3250" s="73" t="s">
        <v>384</v>
      </c>
      <c r="N3250" s="73" t="s">
        <v>35</v>
      </c>
      <c r="O3250" s="73" t="s">
        <v>386</v>
      </c>
      <c r="P3250" s="73" t="s">
        <v>907</v>
      </c>
      <c r="Q3250" s="73" t="s">
        <v>932</v>
      </c>
      <c r="R3250" s="73" t="s">
        <v>63</v>
      </c>
      <c r="V3250" s="60" t="str">
        <f>W3250&amp;H3250</f>
        <v>BACCARATбежевый / синий</v>
      </c>
      <c r="W3250" s="60" t="str">
        <f>_xlfn.LET(_xlpm.TextCell,TEXT(G3250,"###"),IF(_xlpm.TextCell&lt;&gt;"",IF(StyleSpaceSplit,IFERROR(IF(FIND(" ",_xlpm.TextCell)&gt;=1,MID(_xlpm.TextCell,1,FIND(" ",_xlpm.TextCell)-1),_xlpm.TextCell),_xlpm.TextCell),_xlpm.TextCell),""))</f>
        <v>BACCARAT</v>
      </c>
      <c r="X3250" s="60" t="str">
        <f>IF(A3250&lt;&gt;"",IFERROR(IF(FIND(" ",G3250)&gt;=1,MID(G3250,FIND(" ",G3250)+1,LEN(G3250)),""),""),"")</f>
        <v/>
      </c>
      <c r="AC3250" s="51">
        <f>IFERROR(VALUE(MID($C3250,1,2)),0)</f>
        <v>81</v>
      </c>
      <c r="AD3250" s="44">
        <f>IFERROR(VALUE(MID($C3250,4,3)),0)</f>
        <v>41</v>
      </c>
      <c r="AE3250" s="51">
        <f>VALUE(RIGHT("00"&amp;AC3250,2)&amp;RIGHT("000"&amp;AD3250,3))</f>
        <v>81041</v>
      </c>
    </row>
    <row r="3251" spans="1:31">
      <c r="A3251" s="60" t="str">
        <f>IF(G3251&amp;Q3251&lt;&gt;"",W3251&amp;Q3251,"")</f>
        <v>BACCARATblue</v>
      </c>
      <c r="B3251" s="60" t="str">
        <f>IF(C3251&lt;&gt;"",LEFT(C3251,9),"")</f>
        <v>81-041-32</v>
      </c>
      <c r="C3251" s="73" t="s">
        <v>6674</v>
      </c>
      <c r="D3251" s="73" t="s">
        <v>6670</v>
      </c>
      <c r="E3251" s="73" t="s">
        <v>912</v>
      </c>
      <c r="F3251" s="74">
        <v>61</v>
      </c>
      <c r="G3251" s="73" t="s">
        <v>6671</v>
      </c>
      <c r="H3251" s="73" t="s">
        <v>97</v>
      </c>
      <c r="I3251" s="73" t="s">
        <v>936</v>
      </c>
      <c r="J3251" s="73" t="s">
        <v>329</v>
      </c>
      <c r="K3251" s="73" t="s">
        <v>390</v>
      </c>
      <c r="L3251" s="73" t="s">
        <v>383</v>
      </c>
      <c r="M3251" s="73" t="s">
        <v>384</v>
      </c>
      <c r="N3251" s="73" t="s">
        <v>35</v>
      </c>
      <c r="O3251" s="73" t="s">
        <v>386</v>
      </c>
      <c r="P3251" s="73" t="s">
        <v>907</v>
      </c>
      <c r="Q3251" s="73" t="s">
        <v>932</v>
      </c>
      <c r="R3251" s="73" t="s">
        <v>63</v>
      </c>
      <c r="V3251" s="60" t="str">
        <f>W3251&amp;H3251</f>
        <v>BACCARATбежевый / синий</v>
      </c>
      <c r="W3251" s="60" t="str">
        <f>_xlfn.LET(_xlpm.TextCell,TEXT(G3251,"###"),IF(_xlpm.TextCell&lt;&gt;"",IF(StyleSpaceSplit,IFERROR(IF(FIND(" ",_xlpm.TextCell)&gt;=1,MID(_xlpm.TextCell,1,FIND(" ",_xlpm.TextCell)-1),_xlpm.TextCell),_xlpm.TextCell),_xlpm.TextCell),""))</f>
        <v>BACCARAT</v>
      </c>
      <c r="X3251" s="60" t="str">
        <f>IF(A3251&lt;&gt;"",IFERROR(IF(FIND(" ",G3251)&gt;=1,MID(G3251,FIND(" ",G3251)+1,LEN(G3251)),""),""),"")</f>
        <v/>
      </c>
      <c r="AC3251" s="51">
        <f>IFERROR(VALUE(MID($C3251,1,2)),0)</f>
        <v>81</v>
      </c>
      <c r="AD3251" s="44">
        <f>IFERROR(VALUE(MID($C3251,4,3)),0)</f>
        <v>41</v>
      </c>
      <c r="AE3251" s="51">
        <f>VALUE(RIGHT("00"&amp;AC3251,2)&amp;RIGHT("000"&amp;AD3251,3))</f>
        <v>81041</v>
      </c>
    </row>
    <row r="3252" spans="1:31">
      <c r="A3252" s="60" t="str">
        <f>IF(G3252&amp;Q3252&lt;&gt;"",W3252&amp;Q3252,"")</f>
        <v>BIRDYbeige c</v>
      </c>
      <c r="B3252" s="60" t="str">
        <f>IF(C3252&lt;&gt;"",LEFT(C3252,9),"")</f>
        <v>81-042-02</v>
      </c>
      <c r="C3252" s="73" t="s">
        <v>6675</v>
      </c>
      <c r="D3252" s="73" t="s">
        <v>6676</v>
      </c>
      <c r="E3252" s="73" t="s">
        <v>956</v>
      </c>
      <c r="F3252" s="74">
        <v>55</v>
      </c>
      <c r="G3252" s="73" t="s">
        <v>6677</v>
      </c>
      <c r="H3252" s="73" t="s">
        <v>63</v>
      </c>
      <c r="I3252" s="73" t="s">
        <v>2355</v>
      </c>
      <c r="J3252" s="73" t="s">
        <v>330</v>
      </c>
      <c r="K3252" s="73" t="s">
        <v>390</v>
      </c>
      <c r="L3252" s="73" t="s">
        <v>383</v>
      </c>
      <c r="M3252" s="73" t="s">
        <v>384</v>
      </c>
      <c r="O3252" s="73" t="s">
        <v>386</v>
      </c>
      <c r="P3252" s="73" t="s">
        <v>907</v>
      </c>
      <c r="Q3252" s="73" t="s">
        <v>6678</v>
      </c>
      <c r="R3252" s="73" t="s">
        <v>63</v>
      </c>
      <c r="V3252" s="60" t="str">
        <f>W3252&amp;H3252</f>
        <v>BIRDYбежевый</v>
      </c>
      <c r="W3252" s="60" t="str">
        <f>_xlfn.LET(_xlpm.TextCell,TEXT(G3252,"###"),IF(_xlpm.TextCell&lt;&gt;"",IF(StyleSpaceSplit,IFERROR(IF(FIND(" ",_xlpm.TextCell)&gt;=1,MID(_xlpm.TextCell,1,FIND(" ",_xlpm.TextCell)-1),_xlpm.TextCell),_xlpm.TextCell),_xlpm.TextCell),""))</f>
        <v>BIRDY</v>
      </c>
      <c r="X3252" s="60" t="str">
        <f>IF(A3252&lt;&gt;"",IFERROR(IF(FIND(" ",G3252)&gt;=1,MID(G3252,FIND(" ",G3252)+1,LEN(G3252)),""),""),"")</f>
        <v/>
      </c>
      <c r="AC3252" s="51">
        <f>IFERROR(VALUE(MID($C3252,1,2)),0)</f>
        <v>81</v>
      </c>
      <c r="AD3252" s="44">
        <f>IFERROR(VALUE(MID($C3252,4,3)),0)</f>
        <v>42</v>
      </c>
      <c r="AE3252" s="51">
        <f>VALUE(RIGHT("00"&amp;AC3252,2)&amp;RIGHT("000"&amp;AD3252,3))</f>
        <v>81042</v>
      </c>
    </row>
    <row r="3253" spans="1:31">
      <c r="A3253" s="60" t="str">
        <f>IF(G3253&amp;Q3253&lt;&gt;"",W3253&amp;Q3253,"")</f>
        <v>BIRDYbeige c</v>
      </c>
      <c r="B3253" s="60" t="str">
        <f>IF(C3253&lt;&gt;"",LEFT(C3253,9),"")</f>
        <v>81-042-02</v>
      </c>
      <c r="C3253" s="73" t="s">
        <v>6679</v>
      </c>
      <c r="D3253" s="73" t="s">
        <v>6676</v>
      </c>
      <c r="E3253" s="73" t="s">
        <v>904</v>
      </c>
      <c r="F3253" s="74">
        <v>57</v>
      </c>
      <c r="G3253" s="73" t="s">
        <v>6677</v>
      </c>
      <c r="H3253" s="73" t="s">
        <v>63</v>
      </c>
      <c r="I3253" s="73" t="s">
        <v>2355</v>
      </c>
      <c r="J3253" s="73" t="s">
        <v>330</v>
      </c>
      <c r="K3253" s="73" t="s">
        <v>390</v>
      </c>
      <c r="L3253" s="73" t="s">
        <v>383</v>
      </c>
      <c r="M3253" s="73" t="s">
        <v>384</v>
      </c>
      <c r="O3253" s="73" t="s">
        <v>386</v>
      </c>
      <c r="P3253" s="73" t="s">
        <v>907</v>
      </c>
      <c r="Q3253" s="73" t="s">
        <v>6678</v>
      </c>
      <c r="R3253" s="73" t="s">
        <v>63</v>
      </c>
      <c r="V3253" s="60" t="str">
        <f>W3253&amp;H3253</f>
        <v>BIRDYбежевый</v>
      </c>
      <c r="W3253" s="60" t="str">
        <f>_xlfn.LET(_xlpm.TextCell,TEXT(G3253,"###"),IF(_xlpm.TextCell&lt;&gt;"",IF(StyleSpaceSplit,IFERROR(IF(FIND(" ",_xlpm.TextCell)&gt;=1,MID(_xlpm.TextCell,1,FIND(" ",_xlpm.TextCell)-1),_xlpm.TextCell),_xlpm.TextCell),_xlpm.TextCell),""))</f>
        <v>BIRDY</v>
      </c>
      <c r="X3253" s="60" t="str">
        <f>IF(A3253&lt;&gt;"",IFERROR(IF(FIND(" ",G3253)&gt;=1,MID(G3253,FIND(" ",G3253)+1,LEN(G3253)),""),""),"")</f>
        <v/>
      </c>
      <c r="AC3253" s="51">
        <f>IFERROR(VALUE(MID($C3253,1,2)),0)</f>
        <v>81</v>
      </c>
      <c r="AD3253" s="44">
        <f>IFERROR(VALUE(MID($C3253,4,3)),0)</f>
        <v>42</v>
      </c>
      <c r="AE3253" s="51">
        <f>VALUE(RIGHT("00"&amp;AC3253,2)&amp;RIGHT("000"&amp;AD3253,3))</f>
        <v>81042</v>
      </c>
    </row>
    <row r="3254" spans="1:31">
      <c r="A3254" s="60" t="str">
        <f>IF(G3254&amp;Q3254&lt;&gt;"",W3254&amp;Q3254,"")</f>
        <v>BIRDYbeige c</v>
      </c>
      <c r="B3254" s="60" t="str">
        <f>IF(C3254&lt;&gt;"",LEFT(C3254,9),"")</f>
        <v>81-042-02</v>
      </c>
      <c r="C3254" s="73" t="s">
        <v>6680</v>
      </c>
      <c r="D3254" s="73" t="s">
        <v>6676</v>
      </c>
      <c r="E3254" s="73" t="s">
        <v>910</v>
      </c>
      <c r="F3254" s="74">
        <v>59</v>
      </c>
      <c r="G3254" s="73" t="s">
        <v>6677</v>
      </c>
      <c r="H3254" s="73" t="s">
        <v>63</v>
      </c>
      <c r="I3254" s="73" t="s">
        <v>2355</v>
      </c>
      <c r="J3254" s="73" t="s">
        <v>330</v>
      </c>
      <c r="K3254" s="73" t="s">
        <v>390</v>
      </c>
      <c r="L3254" s="73" t="s">
        <v>383</v>
      </c>
      <c r="M3254" s="73" t="s">
        <v>384</v>
      </c>
      <c r="O3254" s="73" t="s">
        <v>386</v>
      </c>
      <c r="P3254" s="73" t="s">
        <v>907</v>
      </c>
      <c r="Q3254" s="73" t="s">
        <v>6678</v>
      </c>
      <c r="R3254" s="73" t="s">
        <v>63</v>
      </c>
      <c r="V3254" s="60" t="str">
        <f>W3254&amp;H3254</f>
        <v>BIRDYбежевый</v>
      </c>
      <c r="W3254" s="60" t="str">
        <f>_xlfn.LET(_xlpm.TextCell,TEXT(G3254,"###"),IF(_xlpm.TextCell&lt;&gt;"",IF(StyleSpaceSplit,IFERROR(IF(FIND(" ",_xlpm.TextCell)&gt;=1,MID(_xlpm.TextCell,1,FIND(" ",_xlpm.TextCell)-1),_xlpm.TextCell),_xlpm.TextCell),_xlpm.TextCell),""))</f>
        <v>BIRDY</v>
      </c>
      <c r="X3254" s="60" t="str">
        <f>IF(A3254&lt;&gt;"",IFERROR(IF(FIND(" ",G3254)&gt;=1,MID(G3254,FIND(" ",G3254)+1,LEN(G3254)),""),""),"")</f>
        <v/>
      </c>
      <c r="AC3254" s="51">
        <f>IFERROR(VALUE(MID($C3254,1,2)),0)</f>
        <v>81</v>
      </c>
      <c r="AD3254" s="44">
        <f>IFERROR(VALUE(MID($C3254,4,3)),0)</f>
        <v>42</v>
      </c>
      <c r="AE3254" s="51">
        <f>VALUE(RIGHT("00"&amp;AC3254,2)&amp;RIGHT("000"&amp;AD3254,3))</f>
        <v>81042</v>
      </c>
    </row>
    <row r="3255" spans="1:31">
      <c r="A3255" s="60" t="str">
        <f>IF(G3255&amp;Q3255&lt;&gt;"",W3255&amp;Q3255,"")</f>
        <v>BIRDYbeige c</v>
      </c>
      <c r="B3255" s="60" t="str">
        <f>IF(C3255&lt;&gt;"",LEFT(C3255,9),"")</f>
        <v>81-042-02</v>
      </c>
      <c r="C3255" s="73" t="s">
        <v>6681</v>
      </c>
      <c r="D3255" s="73" t="s">
        <v>6676</v>
      </c>
      <c r="E3255" s="73" t="s">
        <v>912</v>
      </c>
      <c r="F3255" s="74">
        <v>61</v>
      </c>
      <c r="G3255" s="73" t="s">
        <v>6677</v>
      </c>
      <c r="H3255" s="73" t="s">
        <v>63</v>
      </c>
      <c r="I3255" s="73" t="s">
        <v>2355</v>
      </c>
      <c r="J3255" s="73" t="s">
        <v>330</v>
      </c>
      <c r="K3255" s="73" t="s">
        <v>390</v>
      </c>
      <c r="L3255" s="73" t="s">
        <v>383</v>
      </c>
      <c r="M3255" s="73" t="s">
        <v>384</v>
      </c>
      <c r="O3255" s="73" t="s">
        <v>386</v>
      </c>
      <c r="P3255" s="73" t="s">
        <v>907</v>
      </c>
      <c r="Q3255" s="73" t="s">
        <v>6678</v>
      </c>
      <c r="R3255" s="73" t="s">
        <v>63</v>
      </c>
      <c r="V3255" s="60" t="str">
        <f>W3255&amp;H3255</f>
        <v>BIRDYбежевый</v>
      </c>
      <c r="W3255" s="60" t="str">
        <f>_xlfn.LET(_xlpm.TextCell,TEXT(G3255,"###"),IF(_xlpm.TextCell&lt;&gt;"",IF(StyleSpaceSplit,IFERROR(IF(FIND(" ",_xlpm.TextCell)&gt;=1,MID(_xlpm.TextCell,1,FIND(" ",_xlpm.TextCell)-1),_xlpm.TextCell),_xlpm.TextCell),_xlpm.TextCell),""))</f>
        <v>BIRDY</v>
      </c>
      <c r="X3255" s="60" t="str">
        <f>IF(A3255&lt;&gt;"",IFERROR(IF(FIND(" ",G3255)&gt;=1,MID(G3255,FIND(" ",G3255)+1,LEN(G3255)),""),""),"")</f>
        <v/>
      </c>
      <c r="AC3255" s="51">
        <f>IFERROR(VALUE(MID($C3255,1,2)),0)</f>
        <v>81</v>
      </c>
      <c r="AD3255" s="44">
        <f>IFERROR(VALUE(MID($C3255,4,3)),0)</f>
        <v>42</v>
      </c>
      <c r="AE3255" s="51">
        <f>VALUE(RIGHT("00"&amp;AC3255,2)&amp;RIGHT("000"&amp;AD3255,3))</f>
        <v>81042</v>
      </c>
    </row>
    <row r="3256" spans="1:31">
      <c r="A3256" s="60" t="str">
        <f>IF(G3256&amp;Q3256&lt;&gt;"",W3256&amp;Q3256,"")</f>
        <v>BIRDYwhite</v>
      </c>
      <c r="B3256" s="60" t="str">
        <f>IF(C3256&lt;&gt;"",LEFT(C3256,9),"")</f>
        <v>81-042-17</v>
      </c>
      <c r="C3256" s="73" t="s">
        <v>6682</v>
      </c>
      <c r="D3256" s="73" t="s">
        <v>6683</v>
      </c>
      <c r="E3256" s="73" t="s">
        <v>956</v>
      </c>
      <c r="F3256" s="74">
        <v>55</v>
      </c>
      <c r="G3256" s="73" t="s">
        <v>6677</v>
      </c>
      <c r="H3256" s="73" t="s">
        <v>57</v>
      </c>
      <c r="I3256" s="73" t="s">
        <v>2355</v>
      </c>
      <c r="J3256" s="73" t="s">
        <v>330</v>
      </c>
      <c r="K3256" s="73" t="s">
        <v>390</v>
      </c>
      <c r="L3256" s="73" t="s">
        <v>383</v>
      </c>
      <c r="M3256" s="73" t="s">
        <v>384</v>
      </c>
      <c r="O3256" s="73" t="s">
        <v>386</v>
      </c>
      <c r="P3256" s="73" t="s">
        <v>907</v>
      </c>
      <c r="Q3256" s="73" t="s">
        <v>908</v>
      </c>
      <c r="R3256" s="73" t="s">
        <v>57</v>
      </c>
      <c r="V3256" s="60" t="str">
        <f>W3256&amp;H3256</f>
        <v>BIRDYбелый</v>
      </c>
      <c r="W3256" s="60" t="str">
        <f>_xlfn.LET(_xlpm.TextCell,TEXT(G3256,"###"),IF(_xlpm.TextCell&lt;&gt;"",IF(StyleSpaceSplit,IFERROR(IF(FIND(" ",_xlpm.TextCell)&gt;=1,MID(_xlpm.TextCell,1,FIND(" ",_xlpm.TextCell)-1),_xlpm.TextCell),_xlpm.TextCell),_xlpm.TextCell),""))</f>
        <v>BIRDY</v>
      </c>
      <c r="X3256" s="60" t="str">
        <f>IF(A3256&lt;&gt;"",IFERROR(IF(FIND(" ",G3256)&gt;=1,MID(G3256,FIND(" ",G3256)+1,LEN(G3256)),""),""),"")</f>
        <v/>
      </c>
      <c r="AC3256" s="51">
        <f>IFERROR(VALUE(MID($C3256,1,2)),0)</f>
        <v>81</v>
      </c>
      <c r="AD3256" s="44">
        <f>IFERROR(VALUE(MID($C3256,4,3)),0)</f>
        <v>42</v>
      </c>
      <c r="AE3256" s="51">
        <f>VALUE(RIGHT("00"&amp;AC3256,2)&amp;RIGHT("000"&amp;AD3256,3))</f>
        <v>81042</v>
      </c>
    </row>
    <row r="3257" spans="1:31">
      <c r="A3257" s="60" t="str">
        <f>IF(G3257&amp;Q3257&lt;&gt;"",W3257&amp;Q3257,"")</f>
        <v>BIRDYwhite</v>
      </c>
      <c r="B3257" s="60" t="str">
        <f>IF(C3257&lt;&gt;"",LEFT(C3257,9),"")</f>
        <v>81-042-17</v>
      </c>
      <c r="C3257" s="73" t="s">
        <v>6684</v>
      </c>
      <c r="D3257" s="73" t="s">
        <v>6683</v>
      </c>
      <c r="E3257" s="73" t="s">
        <v>904</v>
      </c>
      <c r="F3257" s="74">
        <v>57</v>
      </c>
      <c r="G3257" s="73" t="s">
        <v>6677</v>
      </c>
      <c r="H3257" s="73" t="s">
        <v>57</v>
      </c>
      <c r="I3257" s="73" t="s">
        <v>2355</v>
      </c>
      <c r="J3257" s="73" t="s">
        <v>330</v>
      </c>
      <c r="K3257" s="73" t="s">
        <v>390</v>
      </c>
      <c r="L3257" s="73" t="s">
        <v>383</v>
      </c>
      <c r="M3257" s="73" t="s">
        <v>384</v>
      </c>
      <c r="O3257" s="73" t="s">
        <v>386</v>
      </c>
      <c r="P3257" s="73" t="s">
        <v>907</v>
      </c>
      <c r="Q3257" s="73" t="s">
        <v>908</v>
      </c>
      <c r="R3257" s="73" t="s">
        <v>57</v>
      </c>
      <c r="V3257" s="60" t="str">
        <f>W3257&amp;H3257</f>
        <v>BIRDYбелый</v>
      </c>
      <c r="W3257" s="60" t="str">
        <f>_xlfn.LET(_xlpm.TextCell,TEXT(G3257,"###"),IF(_xlpm.TextCell&lt;&gt;"",IF(StyleSpaceSplit,IFERROR(IF(FIND(" ",_xlpm.TextCell)&gt;=1,MID(_xlpm.TextCell,1,FIND(" ",_xlpm.TextCell)-1),_xlpm.TextCell),_xlpm.TextCell),_xlpm.TextCell),""))</f>
        <v>BIRDY</v>
      </c>
      <c r="X3257" s="60" t="str">
        <f>IF(A3257&lt;&gt;"",IFERROR(IF(FIND(" ",G3257)&gt;=1,MID(G3257,FIND(" ",G3257)+1,LEN(G3257)),""),""),"")</f>
        <v/>
      </c>
      <c r="AC3257" s="51">
        <f>IFERROR(VALUE(MID($C3257,1,2)),0)</f>
        <v>81</v>
      </c>
      <c r="AD3257" s="44">
        <f>IFERROR(VALUE(MID($C3257,4,3)),0)</f>
        <v>42</v>
      </c>
      <c r="AE3257" s="51">
        <f>VALUE(RIGHT("00"&amp;AC3257,2)&amp;RIGHT("000"&amp;AD3257,3))</f>
        <v>81042</v>
      </c>
    </row>
    <row r="3258" spans="1:31">
      <c r="A3258" s="60" t="str">
        <f>IF(G3258&amp;Q3258&lt;&gt;"",W3258&amp;Q3258,"")</f>
        <v>BIRDYwhite</v>
      </c>
      <c r="B3258" s="60" t="str">
        <f>IF(C3258&lt;&gt;"",LEFT(C3258,9),"")</f>
        <v>81-042-17</v>
      </c>
      <c r="C3258" s="73" t="s">
        <v>6685</v>
      </c>
      <c r="D3258" s="73" t="s">
        <v>6683</v>
      </c>
      <c r="E3258" s="73" t="s">
        <v>910</v>
      </c>
      <c r="F3258" s="74">
        <v>59</v>
      </c>
      <c r="G3258" s="73" t="s">
        <v>6677</v>
      </c>
      <c r="H3258" s="73" t="s">
        <v>57</v>
      </c>
      <c r="I3258" s="73" t="s">
        <v>2355</v>
      </c>
      <c r="J3258" s="73" t="s">
        <v>330</v>
      </c>
      <c r="K3258" s="73" t="s">
        <v>390</v>
      </c>
      <c r="L3258" s="73" t="s">
        <v>383</v>
      </c>
      <c r="M3258" s="73" t="s">
        <v>384</v>
      </c>
      <c r="O3258" s="73" t="s">
        <v>386</v>
      </c>
      <c r="P3258" s="73" t="s">
        <v>907</v>
      </c>
      <c r="Q3258" s="73" t="s">
        <v>908</v>
      </c>
      <c r="R3258" s="73" t="s">
        <v>57</v>
      </c>
      <c r="V3258" s="60" t="str">
        <f>W3258&amp;H3258</f>
        <v>BIRDYбелый</v>
      </c>
      <c r="W3258" s="60" t="str">
        <f>_xlfn.LET(_xlpm.TextCell,TEXT(G3258,"###"),IF(_xlpm.TextCell&lt;&gt;"",IF(StyleSpaceSplit,IFERROR(IF(FIND(" ",_xlpm.TextCell)&gt;=1,MID(_xlpm.TextCell,1,FIND(" ",_xlpm.TextCell)-1),_xlpm.TextCell),_xlpm.TextCell),_xlpm.TextCell),""))</f>
        <v>BIRDY</v>
      </c>
      <c r="X3258" s="60" t="str">
        <f>IF(A3258&lt;&gt;"",IFERROR(IF(FIND(" ",G3258)&gt;=1,MID(G3258,FIND(" ",G3258)+1,LEN(G3258)),""),""),"")</f>
        <v/>
      </c>
      <c r="AC3258" s="51">
        <f>IFERROR(VALUE(MID($C3258,1,2)),0)</f>
        <v>81</v>
      </c>
      <c r="AD3258" s="44">
        <f>IFERROR(VALUE(MID($C3258,4,3)),0)</f>
        <v>42</v>
      </c>
      <c r="AE3258" s="51">
        <f>VALUE(RIGHT("00"&amp;AC3258,2)&amp;RIGHT("000"&amp;AD3258,3))</f>
        <v>81042</v>
      </c>
    </row>
    <row r="3259" spans="1:31">
      <c r="A3259" s="60" t="str">
        <f>IF(G3259&amp;Q3259&lt;&gt;"",W3259&amp;Q3259,"")</f>
        <v>BIRDYwhite</v>
      </c>
      <c r="B3259" s="60" t="str">
        <f>IF(C3259&lt;&gt;"",LEFT(C3259,9),"")</f>
        <v>81-042-17</v>
      </c>
      <c r="C3259" s="73" t="s">
        <v>6686</v>
      </c>
      <c r="D3259" s="73" t="s">
        <v>6683</v>
      </c>
      <c r="E3259" s="73" t="s">
        <v>912</v>
      </c>
      <c r="F3259" s="74">
        <v>61</v>
      </c>
      <c r="G3259" s="73" t="s">
        <v>6677</v>
      </c>
      <c r="H3259" s="73" t="s">
        <v>57</v>
      </c>
      <c r="I3259" s="73" t="s">
        <v>2355</v>
      </c>
      <c r="J3259" s="73" t="s">
        <v>330</v>
      </c>
      <c r="K3259" s="73" t="s">
        <v>390</v>
      </c>
      <c r="L3259" s="73" t="s">
        <v>383</v>
      </c>
      <c r="M3259" s="73" t="s">
        <v>384</v>
      </c>
      <c r="O3259" s="73" t="s">
        <v>386</v>
      </c>
      <c r="P3259" s="73" t="s">
        <v>907</v>
      </c>
      <c r="Q3259" s="73" t="s">
        <v>908</v>
      </c>
      <c r="R3259" s="73" t="s">
        <v>57</v>
      </c>
      <c r="V3259" s="60" t="str">
        <f>W3259&amp;H3259</f>
        <v>BIRDYбелый</v>
      </c>
      <c r="W3259" s="60" t="str">
        <f>_xlfn.LET(_xlpm.TextCell,TEXT(G3259,"###"),IF(_xlpm.TextCell&lt;&gt;"",IF(StyleSpaceSplit,IFERROR(IF(FIND(" ",_xlpm.TextCell)&gt;=1,MID(_xlpm.TextCell,1,FIND(" ",_xlpm.TextCell)-1),_xlpm.TextCell),_xlpm.TextCell),_xlpm.TextCell),""))</f>
        <v>BIRDY</v>
      </c>
      <c r="X3259" s="60" t="str">
        <f>IF(A3259&lt;&gt;"",IFERROR(IF(FIND(" ",G3259)&gt;=1,MID(G3259,FIND(" ",G3259)+1,LEN(G3259)),""),""),"")</f>
        <v/>
      </c>
      <c r="AC3259" s="51">
        <f>IFERROR(VALUE(MID($C3259,1,2)),0)</f>
        <v>81</v>
      </c>
      <c r="AD3259" s="44">
        <f>IFERROR(VALUE(MID($C3259,4,3)),0)</f>
        <v>42</v>
      </c>
      <c r="AE3259" s="51">
        <f>VALUE(RIGHT("00"&amp;AC3259,2)&amp;RIGHT("000"&amp;AD3259,3))</f>
        <v>81042</v>
      </c>
    </row>
    <row r="3260" spans="1:31">
      <c r="A3260" s="60" t="str">
        <f>IF(G3260&amp;Q3260&lt;&gt;"",W3260&amp;Q3260,"")</f>
        <v>BOATERblack</v>
      </c>
      <c r="B3260" s="60" t="str">
        <f>IF(C3260&lt;&gt;"",LEFT(C3260,9),"")</f>
        <v>81-043-53</v>
      </c>
      <c r="C3260" s="73" t="s">
        <v>6687</v>
      </c>
      <c r="D3260" s="73" t="s">
        <v>6688</v>
      </c>
      <c r="E3260" s="73" t="s">
        <v>956</v>
      </c>
      <c r="F3260" s="74">
        <v>55</v>
      </c>
      <c r="G3260" s="73" t="s">
        <v>6689</v>
      </c>
      <c r="H3260" s="73" t="s">
        <v>101</v>
      </c>
      <c r="I3260" s="73" t="s">
        <v>936</v>
      </c>
      <c r="J3260" s="73" t="s">
        <v>321</v>
      </c>
      <c r="K3260" s="73" t="s">
        <v>390</v>
      </c>
      <c r="L3260" s="73" t="s">
        <v>383</v>
      </c>
      <c r="M3260" s="73" t="s">
        <v>384</v>
      </c>
      <c r="N3260" s="73" t="s">
        <v>35</v>
      </c>
      <c r="O3260" s="73" t="s">
        <v>386</v>
      </c>
      <c r="P3260" s="73" t="s">
        <v>907</v>
      </c>
      <c r="Q3260" s="73" t="s">
        <v>928</v>
      </c>
      <c r="R3260" s="73" t="s">
        <v>63</v>
      </c>
      <c r="V3260" s="60" t="str">
        <f>W3260&amp;H3260</f>
        <v>BOATERбежевый / черный</v>
      </c>
      <c r="W3260" s="60" t="str">
        <f>_xlfn.LET(_xlpm.TextCell,TEXT(G3260,"###"),IF(_xlpm.TextCell&lt;&gt;"",IF(StyleSpaceSplit,IFERROR(IF(FIND(" ",_xlpm.TextCell)&gt;=1,MID(_xlpm.TextCell,1,FIND(" ",_xlpm.TextCell)-1),_xlpm.TextCell),_xlpm.TextCell),_xlpm.TextCell),""))</f>
        <v>BOATER</v>
      </c>
      <c r="X3260" s="60" t="str">
        <f>IF(A3260&lt;&gt;"",IFERROR(IF(FIND(" ",G3260)&gt;=1,MID(G3260,FIND(" ",G3260)+1,LEN(G3260)),""),""),"")</f>
        <v/>
      </c>
      <c r="AC3260" s="51">
        <f>IFERROR(VALUE(MID($C3260,1,2)),0)</f>
        <v>81</v>
      </c>
      <c r="AD3260" s="44">
        <f>IFERROR(VALUE(MID($C3260,4,3)),0)</f>
        <v>43</v>
      </c>
      <c r="AE3260" s="51">
        <f>VALUE(RIGHT("00"&amp;AC3260,2)&amp;RIGHT("000"&amp;AD3260,3))</f>
        <v>81043</v>
      </c>
    </row>
    <row r="3261" spans="1:31">
      <c r="A3261" s="60" t="str">
        <f>IF(G3261&amp;Q3261&lt;&gt;"",W3261&amp;Q3261,"")</f>
        <v>BOATERblack</v>
      </c>
      <c r="B3261" s="60" t="str">
        <f>IF(C3261&lt;&gt;"",LEFT(C3261,9),"")</f>
        <v>81-043-53</v>
      </c>
      <c r="C3261" s="73" t="s">
        <v>6690</v>
      </c>
      <c r="D3261" s="73" t="s">
        <v>6688</v>
      </c>
      <c r="E3261" s="73" t="s">
        <v>904</v>
      </c>
      <c r="F3261" s="74">
        <v>57</v>
      </c>
      <c r="G3261" s="73" t="s">
        <v>6689</v>
      </c>
      <c r="H3261" s="73" t="s">
        <v>101</v>
      </c>
      <c r="I3261" s="73" t="s">
        <v>936</v>
      </c>
      <c r="J3261" s="73" t="s">
        <v>321</v>
      </c>
      <c r="K3261" s="73" t="s">
        <v>390</v>
      </c>
      <c r="L3261" s="73" t="s">
        <v>383</v>
      </c>
      <c r="M3261" s="73" t="s">
        <v>384</v>
      </c>
      <c r="N3261" s="73" t="s">
        <v>35</v>
      </c>
      <c r="O3261" s="73" t="s">
        <v>386</v>
      </c>
      <c r="P3261" s="73" t="s">
        <v>907</v>
      </c>
      <c r="Q3261" s="73" t="s">
        <v>928</v>
      </c>
      <c r="R3261" s="73" t="s">
        <v>63</v>
      </c>
      <c r="V3261" s="60" t="str">
        <f>W3261&amp;H3261</f>
        <v>BOATERбежевый / черный</v>
      </c>
      <c r="W3261" s="60" t="str">
        <f>_xlfn.LET(_xlpm.TextCell,TEXT(G3261,"###"),IF(_xlpm.TextCell&lt;&gt;"",IF(StyleSpaceSplit,IFERROR(IF(FIND(" ",_xlpm.TextCell)&gt;=1,MID(_xlpm.TextCell,1,FIND(" ",_xlpm.TextCell)-1),_xlpm.TextCell),_xlpm.TextCell),_xlpm.TextCell),""))</f>
        <v>BOATER</v>
      </c>
      <c r="X3261" s="60" t="str">
        <f>IF(A3261&lt;&gt;"",IFERROR(IF(FIND(" ",G3261)&gt;=1,MID(G3261,FIND(" ",G3261)+1,LEN(G3261)),""),""),"")</f>
        <v/>
      </c>
      <c r="AC3261" s="51">
        <f>IFERROR(VALUE(MID($C3261,1,2)),0)</f>
        <v>81</v>
      </c>
      <c r="AD3261" s="44">
        <f>IFERROR(VALUE(MID($C3261,4,3)),0)</f>
        <v>43</v>
      </c>
      <c r="AE3261" s="51">
        <f>VALUE(RIGHT("00"&amp;AC3261,2)&amp;RIGHT("000"&amp;AD3261,3))</f>
        <v>81043</v>
      </c>
    </row>
    <row r="3262" spans="1:31">
      <c r="A3262" s="60" t="str">
        <f>IF(G3262&amp;Q3262&lt;&gt;"",W3262&amp;Q3262,"")</f>
        <v>BOATERblack</v>
      </c>
      <c r="B3262" s="60" t="str">
        <f>IF(C3262&lt;&gt;"",LEFT(C3262,9),"")</f>
        <v>81-043-53</v>
      </c>
      <c r="C3262" s="73" t="s">
        <v>6691</v>
      </c>
      <c r="D3262" s="73" t="s">
        <v>6688</v>
      </c>
      <c r="E3262" s="73" t="s">
        <v>910</v>
      </c>
      <c r="F3262" s="74">
        <v>59</v>
      </c>
      <c r="G3262" s="73" t="s">
        <v>6689</v>
      </c>
      <c r="H3262" s="73" t="s">
        <v>101</v>
      </c>
      <c r="I3262" s="73" t="s">
        <v>936</v>
      </c>
      <c r="J3262" s="73" t="s">
        <v>321</v>
      </c>
      <c r="K3262" s="73" t="s">
        <v>390</v>
      </c>
      <c r="L3262" s="73" t="s">
        <v>383</v>
      </c>
      <c r="M3262" s="73" t="s">
        <v>384</v>
      </c>
      <c r="N3262" s="73" t="s">
        <v>35</v>
      </c>
      <c r="O3262" s="73" t="s">
        <v>386</v>
      </c>
      <c r="P3262" s="73" t="s">
        <v>907</v>
      </c>
      <c r="Q3262" s="73" t="s">
        <v>928</v>
      </c>
      <c r="R3262" s="73" t="s">
        <v>63</v>
      </c>
      <c r="V3262" s="60" t="str">
        <f>W3262&amp;H3262</f>
        <v>BOATERбежевый / черный</v>
      </c>
      <c r="W3262" s="60" t="str">
        <f>_xlfn.LET(_xlpm.TextCell,TEXT(G3262,"###"),IF(_xlpm.TextCell&lt;&gt;"",IF(StyleSpaceSplit,IFERROR(IF(FIND(" ",_xlpm.TextCell)&gt;=1,MID(_xlpm.TextCell,1,FIND(" ",_xlpm.TextCell)-1),_xlpm.TextCell),_xlpm.TextCell),_xlpm.TextCell),""))</f>
        <v>BOATER</v>
      </c>
      <c r="X3262" s="60" t="str">
        <f>IF(A3262&lt;&gt;"",IFERROR(IF(FIND(" ",G3262)&gt;=1,MID(G3262,FIND(" ",G3262)+1,LEN(G3262)),""),""),"")</f>
        <v/>
      </c>
      <c r="AC3262" s="51">
        <f>IFERROR(VALUE(MID($C3262,1,2)),0)</f>
        <v>81</v>
      </c>
      <c r="AD3262" s="44">
        <f>IFERROR(VALUE(MID($C3262,4,3)),0)</f>
        <v>43</v>
      </c>
      <c r="AE3262" s="51">
        <f>VALUE(RIGHT("00"&amp;AC3262,2)&amp;RIGHT("000"&amp;AD3262,3))</f>
        <v>81043</v>
      </c>
    </row>
    <row r="3263" spans="1:31">
      <c r="A3263" s="60" t="str">
        <f>IF(G3263&amp;Q3263&lt;&gt;"",W3263&amp;Q3263,"")</f>
        <v>BOATERblack</v>
      </c>
      <c r="B3263" s="60" t="str">
        <f>IF(C3263&lt;&gt;"",LEFT(C3263,9),"")</f>
        <v>81-043-53</v>
      </c>
      <c r="C3263" s="73" t="s">
        <v>6692</v>
      </c>
      <c r="D3263" s="73" t="s">
        <v>6688</v>
      </c>
      <c r="E3263" s="73" t="s">
        <v>912</v>
      </c>
      <c r="F3263" s="74">
        <v>61</v>
      </c>
      <c r="G3263" s="73" t="s">
        <v>6689</v>
      </c>
      <c r="H3263" s="73" t="s">
        <v>101</v>
      </c>
      <c r="I3263" s="73" t="s">
        <v>936</v>
      </c>
      <c r="J3263" s="73" t="s">
        <v>321</v>
      </c>
      <c r="K3263" s="73" t="s">
        <v>390</v>
      </c>
      <c r="L3263" s="73" t="s">
        <v>383</v>
      </c>
      <c r="M3263" s="73" t="s">
        <v>384</v>
      </c>
      <c r="N3263" s="73" t="s">
        <v>35</v>
      </c>
      <c r="O3263" s="73" t="s">
        <v>386</v>
      </c>
      <c r="P3263" s="73" t="s">
        <v>907</v>
      </c>
      <c r="Q3263" s="73" t="s">
        <v>928</v>
      </c>
      <c r="R3263" s="73" t="s">
        <v>63</v>
      </c>
      <c r="V3263" s="60" t="str">
        <f>W3263&amp;H3263</f>
        <v>BOATERбежевый / черный</v>
      </c>
      <c r="W3263" s="60" t="str">
        <f>_xlfn.LET(_xlpm.TextCell,TEXT(G3263,"###"),IF(_xlpm.TextCell&lt;&gt;"",IF(StyleSpaceSplit,IFERROR(IF(FIND(" ",_xlpm.TextCell)&gt;=1,MID(_xlpm.TextCell,1,FIND(" ",_xlpm.TextCell)-1),_xlpm.TextCell),_xlpm.TextCell),_xlpm.TextCell),""))</f>
        <v>BOATER</v>
      </c>
      <c r="X3263" s="60" t="str">
        <f>IF(A3263&lt;&gt;"",IFERROR(IF(FIND(" ",G3263)&gt;=1,MID(G3263,FIND(" ",G3263)+1,LEN(G3263)),""),""),"")</f>
        <v/>
      </c>
      <c r="AC3263" s="51">
        <f>IFERROR(VALUE(MID($C3263,1,2)),0)</f>
        <v>81</v>
      </c>
      <c r="AD3263" s="44">
        <f>IFERROR(VALUE(MID($C3263,4,3)),0)</f>
        <v>43</v>
      </c>
      <c r="AE3263" s="51">
        <f>VALUE(RIGHT("00"&amp;AC3263,2)&amp;RIGHT("000"&amp;AD3263,3))</f>
        <v>81043</v>
      </c>
    </row>
    <row r="3264" spans="1:31">
      <c r="A3264" s="60" t="str">
        <f>IF(G3264&amp;Q3264&lt;&gt;"",W3264&amp;Q3264,"")</f>
        <v>BOATER 005black</v>
      </c>
      <c r="B3264" s="60" t="str">
        <f>IF(C3264&lt;&gt;"",LEFT(C3264,9),"")</f>
        <v>80-727-53</v>
      </c>
      <c r="C3264" s="73" t="s">
        <v>4187</v>
      </c>
      <c r="D3264" s="73" t="s">
        <v>4188</v>
      </c>
      <c r="E3264" s="73" t="s">
        <v>910</v>
      </c>
      <c r="F3264" s="74">
        <v>59</v>
      </c>
      <c r="G3264" s="73" t="s">
        <v>4189</v>
      </c>
      <c r="H3264" s="73" t="s">
        <v>101</v>
      </c>
      <c r="I3264" s="73" t="s">
        <v>936</v>
      </c>
      <c r="J3264" s="73" t="s">
        <v>321</v>
      </c>
      <c r="K3264" s="73" t="s">
        <v>382</v>
      </c>
      <c r="L3264" s="73" t="s">
        <v>383</v>
      </c>
      <c r="M3264" s="73" t="s">
        <v>384</v>
      </c>
      <c r="N3264" s="73" t="s">
        <v>35</v>
      </c>
      <c r="O3264" s="73" t="s">
        <v>386</v>
      </c>
      <c r="P3264" s="73" t="s">
        <v>907</v>
      </c>
      <c r="Q3264" s="73" t="s">
        <v>928</v>
      </c>
      <c r="R3264" s="73" t="s">
        <v>63</v>
      </c>
      <c r="V3264" s="60" t="str">
        <f>W3264&amp;H3264</f>
        <v>BOATER 005бежевый / черный</v>
      </c>
      <c r="W3264" s="60" t="str">
        <f>_xlfn.LET(_xlpm.TextCell,TEXT(G3264,"###"),IF(_xlpm.TextCell&lt;&gt;"",IF(StyleSpaceSplit,IFERROR(IF(FIND(" ",_xlpm.TextCell)&gt;=1,MID(_xlpm.TextCell,1,FIND(" ",_xlpm.TextCell)-1),_xlpm.TextCell),_xlpm.TextCell),_xlpm.TextCell),""))</f>
        <v>BOATER 005</v>
      </c>
      <c r="X3264" s="60" t="str">
        <f>IF(A3264&lt;&gt;"",IFERROR(IF(FIND(" ",G3264)&gt;=1,MID(G3264,FIND(" ",G3264)+1,LEN(G3264)),""),""),"")</f>
        <v>005</v>
      </c>
      <c r="AC3264" s="51">
        <f>IFERROR(VALUE(MID($C3264,1,2)),0)</f>
        <v>80</v>
      </c>
      <c r="AD3264" s="44">
        <f>IFERROR(VALUE(MID($C3264,4,3)),0)</f>
        <v>727</v>
      </c>
      <c r="AE3264" s="51">
        <f>VALUE(RIGHT("00"&amp;AC3264,2)&amp;RIGHT("000"&amp;AD3264,3))</f>
        <v>80727</v>
      </c>
    </row>
    <row r="3265" spans="1:31">
      <c r="A3265" s="60" t="str">
        <f>IF(G3265&amp;Q3265&lt;&gt;"",W3265&amp;Q3265,"")</f>
        <v>BOATER 005black</v>
      </c>
      <c r="B3265" s="60" t="str">
        <f>IF(C3265&lt;&gt;"",LEFT(C3265,9),"")</f>
        <v>80-727-53</v>
      </c>
      <c r="C3265" s="73" t="s">
        <v>4190</v>
      </c>
      <c r="D3265" s="73" t="s">
        <v>4188</v>
      </c>
      <c r="E3265" s="73" t="s">
        <v>956</v>
      </c>
      <c r="F3265" s="74">
        <v>55</v>
      </c>
      <c r="G3265" s="73" t="s">
        <v>4189</v>
      </c>
      <c r="H3265" s="73" t="s">
        <v>101</v>
      </c>
      <c r="I3265" s="73" t="s">
        <v>936</v>
      </c>
      <c r="J3265" s="73" t="s">
        <v>321</v>
      </c>
      <c r="K3265" s="73" t="s">
        <v>382</v>
      </c>
      <c r="L3265" s="73" t="s">
        <v>383</v>
      </c>
      <c r="M3265" s="73" t="s">
        <v>384</v>
      </c>
      <c r="N3265" s="73" t="s">
        <v>35</v>
      </c>
      <c r="O3265" s="73" t="s">
        <v>386</v>
      </c>
      <c r="P3265" s="73" t="s">
        <v>907</v>
      </c>
      <c r="Q3265" s="73" t="s">
        <v>928</v>
      </c>
      <c r="R3265" s="73" t="s">
        <v>63</v>
      </c>
      <c r="V3265" s="60" t="str">
        <f>W3265&amp;H3265</f>
        <v>BOATER 005бежевый / черный</v>
      </c>
      <c r="W3265" s="60" t="str">
        <f>_xlfn.LET(_xlpm.TextCell,TEXT(G3265,"###"),IF(_xlpm.TextCell&lt;&gt;"",IF(StyleSpaceSplit,IFERROR(IF(FIND(" ",_xlpm.TextCell)&gt;=1,MID(_xlpm.TextCell,1,FIND(" ",_xlpm.TextCell)-1),_xlpm.TextCell),_xlpm.TextCell),_xlpm.TextCell),""))</f>
        <v>BOATER 005</v>
      </c>
      <c r="X3265" s="60" t="str">
        <f>IF(A3265&lt;&gt;"",IFERROR(IF(FIND(" ",G3265)&gt;=1,MID(G3265,FIND(" ",G3265)+1,LEN(G3265)),""),""),"")</f>
        <v>005</v>
      </c>
      <c r="AC3265" s="51">
        <f>IFERROR(VALUE(MID($C3265,1,2)),0)</f>
        <v>80</v>
      </c>
      <c r="AD3265" s="44">
        <f>IFERROR(VALUE(MID($C3265,4,3)),0)</f>
        <v>727</v>
      </c>
      <c r="AE3265" s="51">
        <f>VALUE(RIGHT("00"&amp;AC3265,2)&amp;RIGHT("000"&amp;AD3265,3))</f>
        <v>80727</v>
      </c>
    </row>
    <row r="3266" spans="1:31">
      <c r="A3266" s="60" t="str">
        <f>IF(G3266&amp;Q3266&lt;&gt;"",W3266&amp;Q3266,"")</f>
        <v>BOATER 005black</v>
      </c>
      <c r="B3266" s="60" t="str">
        <f>IF(C3266&lt;&gt;"",LEFT(C3266,9),"")</f>
        <v>80-727-53</v>
      </c>
      <c r="C3266" s="73" t="s">
        <v>4191</v>
      </c>
      <c r="D3266" s="73" t="s">
        <v>4188</v>
      </c>
      <c r="E3266" s="73" t="s">
        <v>904</v>
      </c>
      <c r="F3266" s="74">
        <v>57</v>
      </c>
      <c r="G3266" s="73" t="s">
        <v>4189</v>
      </c>
      <c r="H3266" s="73" t="s">
        <v>101</v>
      </c>
      <c r="I3266" s="73" t="s">
        <v>936</v>
      </c>
      <c r="J3266" s="73" t="s">
        <v>321</v>
      </c>
      <c r="K3266" s="73" t="s">
        <v>382</v>
      </c>
      <c r="L3266" s="73" t="s">
        <v>383</v>
      </c>
      <c r="M3266" s="73" t="s">
        <v>384</v>
      </c>
      <c r="N3266" s="73" t="s">
        <v>35</v>
      </c>
      <c r="O3266" s="73" t="s">
        <v>386</v>
      </c>
      <c r="P3266" s="73" t="s">
        <v>907</v>
      </c>
      <c r="Q3266" s="73" t="s">
        <v>928</v>
      </c>
      <c r="R3266" s="73" t="s">
        <v>63</v>
      </c>
      <c r="V3266" s="60" t="str">
        <f>W3266&amp;H3266</f>
        <v>BOATER 005бежевый / черный</v>
      </c>
      <c r="W3266" s="60" t="str">
        <f>_xlfn.LET(_xlpm.TextCell,TEXT(G3266,"###"),IF(_xlpm.TextCell&lt;&gt;"",IF(StyleSpaceSplit,IFERROR(IF(FIND(" ",_xlpm.TextCell)&gt;=1,MID(_xlpm.TextCell,1,FIND(" ",_xlpm.TextCell)-1),_xlpm.TextCell),_xlpm.TextCell),_xlpm.TextCell),""))</f>
        <v>BOATER 005</v>
      </c>
      <c r="X3266" s="60" t="str">
        <f>IF(A3266&lt;&gt;"",IFERROR(IF(FIND(" ",G3266)&gt;=1,MID(G3266,FIND(" ",G3266)+1,LEN(G3266)),""),""),"")</f>
        <v>005</v>
      </c>
      <c r="AC3266" s="51">
        <f>IFERROR(VALUE(MID($C3266,1,2)),0)</f>
        <v>80</v>
      </c>
      <c r="AD3266" s="44">
        <f>IFERROR(VALUE(MID($C3266,4,3)),0)</f>
        <v>727</v>
      </c>
      <c r="AE3266" s="51">
        <f>VALUE(RIGHT("00"&amp;AC3266,2)&amp;RIGHT("000"&amp;AD3266,3))</f>
        <v>80727</v>
      </c>
    </row>
    <row r="3267" spans="1:31">
      <c r="A3267" s="60" t="str">
        <f>IF(G3267&amp;Q3267&lt;&gt;"",W3267&amp;Q3267,"")</f>
        <v>BOATER 005beige</v>
      </c>
      <c r="B3267" s="60" t="str">
        <f>IF(C3267&lt;&gt;"",LEFT(C3267,9),"")</f>
        <v>80-988-02</v>
      </c>
      <c r="C3267" s="73" t="s">
        <v>5598</v>
      </c>
      <c r="D3267" s="73" t="s">
        <v>5599</v>
      </c>
      <c r="E3267" s="73" t="s">
        <v>956</v>
      </c>
      <c r="F3267" s="74">
        <v>55</v>
      </c>
      <c r="G3267" s="73" t="s">
        <v>4189</v>
      </c>
      <c r="H3267" s="73" t="s">
        <v>63</v>
      </c>
      <c r="I3267" s="73" t="s">
        <v>936</v>
      </c>
      <c r="J3267" s="73" t="s">
        <v>321</v>
      </c>
      <c r="K3267" s="73" t="s">
        <v>382</v>
      </c>
      <c r="L3267" s="73" t="s">
        <v>383</v>
      </c>
      <c r="M3267" s="73" t="s">
        <v>384</v>
      </c>
      <c r="N3267" s="73" t="s">
        <v>35</v>
      </c>
      <c r="O3267" s="73" t="s">
        <v>386</v>
      </c>
      <c r="P3267" s="73" t="s">
        <v>907</v>
      </c>
      <c r="Q3267" s="73" t="s">
        <v>937</v>
      </c>
      <c r="R3267" s="73" t="s">
        <v>63</v>
      </c>
      <c r="V3267" s="60" t="str">
        <f>W3267&amp;H3267</f>
        <v>BOATER 005бежевый</v>
      </c>
      <c r="W3267" s="60" t="str">
        <f>_xlfn.LET(_xlpm.TextCell,TEXT(G3267,"###"),IF(_xlpm.TextCell&lt;&gt;"",IF(StyleSpaceSplit,IFERROR(IF(FIND(" ",_xlpm.TextCell)&gt;=1,MID(_xlpm.TextCell,1,FIND(" ",_xlpm.TextCell)-1),_xlpm.TextCell),_xlpm.TextCell),_xlpm.TextCell),""))</f>
        <v>BOATER 005</v>
      </c>
      <c r="X3267" s="60" t="str">
        <f>IF(A3267&lt;&gt;"",IFERROR(IF(FIND(" ",G3267)&gt;=1,MID(G3267,FIND(" ",G3267)+1,LEN(G3267)),""),""),"")</f>
        <v>005</v>
      </c>
      <c r="AC3267" s="51">
        <f>IFERROR(VALUE(MID($C3267,1,2)),0)</f>
        <v>80</v>
      </c>
      <c r="AD3267" s="44">
        <f>IFERROR(VALUE(MID($C3267,4,3)),0)</f>
        <v>988</v>
      </c>
      <c r="AE3267" s="51">
        <f>VALUE(RIGHT("00"&amp;AC3267,2)&amp;RIGHT("000"&amp;AD3267,3))</f>
        <v>80988</v>
      </c>
    </row>
    <row r="3268" spans="1:31">
      <c r="A3268" s="60" t="str">
        <f>IF(G3268&amp;Q3268&lt;&gt;"",W3268&amp;Q3268,"")</f>
        <v>BOATER 005beige</v>
      </c>
      <c r="B3268" s="60" t="str">
        <f>IF(C3268&lt;&gt;"",LEFT(C3268,9),"")</f>
        <v>80-988-02</v>
      </c>
      <c r="C3268" s="73" t="s">
        <v>5600</v>
      </c>
      <c r="D3268" s="73" t="s">
        <v>5599</v>
      </c>
      <c r="E3268" s="73" t="s">
        <v>904</v>
      </c>
      <c r="F3268" s="74">
        <v>57</v>
      </c>
      <c r="G3268" s="73" t="s">
        <v>4189</v>
      </c>
      <c r="H3268" s="73" t="s">
        <v>63</v>
      </c>
      <c r="I3268" s="73" t="s">
        <v>936</v>
      </c>
      <c r="J3268" s="73" t="s">
        <v>321</v>
      </c>
      <c r="K3268" s="73" t="s">
        <v>382</v>
      </c>
      <c r="L3268" s="73" t="s">
        <v>383</v>
      </c>
      <c r="M3268" s="73" t="s">
        <v>384</v>
      </c>
      <c r="N3268" s="73" t="s">
        <v>35</v>
      </c>
      <c r="O3268" s="73" t="s">
        <v>386</v>
      </c>
      <c r="P3268" s="73" t="s">
        <v>907</v>
      </c>
      <c r="Q3268" s="73" t="s">
        <v>937</v>
      </c>
      <c r="R3268" s="73" t="s">
        <v>63</v>
      </c>
      <c r="V3268" s="60" t="str">
        <f>W3268&amp;H3268</f>
        <v>BOATER 005бежевый</v>
      </c>
      <c r="W3268" s="60" t="str">
        <f>_xlfn.LET(_xlpm.TextCell,TEXT(G3268,"###"),IF(_xlpm.TextCell&lt;&gt;"",IF(StyleSpaceSplit,IFERROR(IF(FIND(" ",_xlpm.TextCell)&gt;=1,MID(_xlpm.TextCell,1,FIND(" ",_xlpm.TextCell)-1),_xlpm.TextCell),_xlpm.TextCell),_xlpm.TextCell),""))</f>
        <v>BOATER 005</v>
      </c>
      <c r="X3268" s="60" t="str">
        <f>IF(A3268&lt;&gt;"",IFERROR(IF(FIND(" ",G3268)&gt;=1,MID(G3268,FIND(" ",G3268)+1,LEN(G3268)),""),""),"")</f>
        <v>005</v>
      </c>
      <c r="AC3268" s="51">
        <f>IFERROR(VALUE(MID($C3268,1,2)),0)</f>
        <v>80</v>
      </c>
      <c r="AD3268" s="44">
        <f>IFERROR(VALUE(MID($C3268,4,3)),0)</f>
        <v>988</v>
      </c>
      <c r="AE3268" s="51">
        <f>VALUE(RIGHT("00"&amp;AC3268,2)&amp;RIGHT("000"&amp;AD3268,3))</f>
        <v>80988</v>
      </c>
    </row>
    <row r="3269" spans="1:31">
      <c r="A3269" s="60" t="str">
        <f>IF(G3269&amp;Q3269&lt;&gt;"",W3269&amp;Q3269,"")</f>
        <v>BOATER 005beige</v>
      </c>
      <c r="B3269" s="60" t="str">
        <f>IF(C3269&lt;&gt;"",LEFT(C3269,9),"")</f>
        <v>80-988-02</v>
      </c>
      <c r="C3269" s="73" t="s">
        <v>5601</v>
      </c>
      <c r="D3269" s="73" t="s">
        <v>5599</v>
      </c>
      <c r="E3269" s="73" t="s">
        <v>910</v>
      </c>
      <c r="F3269" s="74">
        <v>59</v>
      </c>
      <c r="G3269" s="73" t="s">
        <v>4189</v>
      </c>
      <c r="H3269" s="73" t="s">
        <v>63</v>
      </c>
      <c r="I3269" s="73" t="s">
        <v>936</v>
      </c>
      <c r="J3269" s="73" t="s">
        <v>321</v>
      </c>
      <c r="K3269" s="73" t="s">
        <v>382</v>
      </c>
      <c r="L3269" s="73" t="s">
        <v>383</v>
      </c>
      <c r="M3269" s="73" t="s">
        <v>384</v>
      </c>
      <c r="N3269" s="73" t="s">
        <v>35</v>
      </c>
      <c r="O3269" s="73" t="s">
        <v>386</v>
      </c>
      <c r="P3269" s="73" t="s">
        <v>907</v>
      </c>
      <c r="Q3269" s="73" t="s">
        <v>937</v>
      </c>
      <c r="R3269" s="73" t="s">
        <v>63</v>
      </c>
      <c r="V3269" s="60" t="str">
        <f>W3269&amp;H3269</f>
        <v>BOATER 005бежевый</v>
      </c>
      <c r="W3269" s="60" t="str">
        <f>_xlfn.LET(_xlpm.TextCell,TEXT(G3269,"###"),IF(_xlpm.TextCell&lt;&gt;"",IF(StyleSpaceSplit,IFERROR(IF(FIND(" ",_xlpm.TextCell)&gt;=1,MID(_xlpm.TextCell,1,FIND(" ",_xlpm.TextCell)-1),_xlpm.TextCell),_xlpm.TextCell),_xlpm.TextCell),""))</f>
        <v>BOATER 005</v>
      </c>
      <c r="X3269" s="60" t="str">
        <f>IF(A3269&lt;&gt;"",IFERROR(IF(FIND(" ",G3269)&gt;=1,MID(G3269,FIND(" ",G3269)+1,LEN(G3269)),""),""),"")</f>
        <v>005</v>
      </c>
      <c r="AC3269" s="51">
        <f>IFERROR(VALUE(MID($C3269,1,2)),0)</f>
        <v>80</v>
      </c>
      <c r="AD3269" s="44">
        <f>IFERROR(VALUE(MID($C3269,4,3)),0)</f>
        <v>988</v>
      </c>
      <c r="AE3269" s="51">
        <f>VALUE(RIGHT("00"&amp;AC3269,2)&amp;RIGHT("000"&amp;AD3269,3))</f>
        <v>80988</v>
      </c>
    </row>
    <row r="3270" spans="1:31">
      <c r="A3270" s="60" t="str">
        <f>IF(G3270&amp;Q3270&lt;&gt;"",W3270&amp;Q3270,"")</f>
        <v>BOATER 005beige</v>
      </c>
      <c r="B3270" s="60" t="str">
        <f>IF(C3270&lt;&gt;"",LEFT(C3270,9),"")</f>
        <v>80-988-02</v>
      </c>
      <c r="C3270" s="73" t="s">
        <v>5602</v>
      </c>
      <c r="D3270" s="73" t="s">
        <v>5599</v>
      </c>
      <c r="E3270" s="73" t="s">
        <v>912</v>
      </c>
      <c r="F3270" s="74">
        <v>61</v>
      </c>
      <c r="G3270" s="73" t="s">
        <v>4189</v>
      </c>
      <c r="H3270" s="73" t="s">
        <v>63</v>
      </c>
      <c r="I3270" s="73" t="s">
        <v>936</v>
      </c>
      <c r="J3270" s="73" t="s">
        <v>321</v>
      </c>
      <c r="K3270" s="73" t="s">
        <v>382</v>
      </c>
      <c r="L3270" s="73" t="s">
        <v>383</v>
      </c>
      <c r="M3270" s="73" t="s">
        <v>384</v>
      </c>
      <c r="N3270" s="73" t="s">
        <v>35</v>
      </c>
      <c r="O3270" s="73" t="s">
        <v>386</v>
      </c>
      <c r="P3270" s="73" t="s">
        <v>907</v>
      </c>
      <c r="Q3270" s="73" t="s">
        <v>937</v>
      </c>
      <c r="R3270" s="73" t="s">
        <v>63</v>
      </c>
      <c r="V3270" s="60" t="str">
        <f>W3270&amp;H3270</f>
        <v>BOATER 005бежевый</v>
      </c>
      <c r="W3270" s="60" t="str">
        <f>_xlfn.LET(_xlpm.TextCell,TEXT(G3270,"###"),IF(_xlpm.TextCell&lt;&gt;"",IF(StyleSpaceSplit,IFERROR(IF(FIND(" ",_xlpm.TextCell)&gt;=1,MID(_xlpm.TextCell,1,FIND(" ",_xlpm.TextCell)-1),_xlpm.TextCell),_xlpm.TextCell),_xlpm.TextCell),""))</f>
        <v>BOATER 005</v>
      </c>
      <c r="X3270" s="60" t="str">
        <f>IF(A3270&lt;&gt;"",IFERROR(IF(FIND(" ",G3270)&gt;=1,MID(G3270,FIND(" ",G3270)+1,LEN(G3270)),""),""),"")</f>
        <v>005</v>
      </c>
      <c r="AC3270" s="51">
        <f>IFERROR(VALUE(MID($C3270,1,2)),0)</f>
        <v>80</v>
      </c>
      <c r="AD3270" s="44">
        <f>IFERROR(VALUE(MID($C3270,4,3)),0)</f>
        <v>988</v>
      </c>
      <c r="AE3270" s="51">
        <f>VALUE(RIGHT("00"&amp;AC3270,2)&amp;RIGHT("000"&amp;AD3270,3))</f>
        <v>80988</v>
      </c>
    </row>
    <row r="3271" spans="1:31">
      <c r="A3271" s="60" t="str">
        <f>IF(G3271&amp;Q3271&lt;&gt;"",W3271&amp;Q3271,"")</f>
        <v>BOATER 006natural</v>
      </c>
      <c r="B3271" s="60" t="str">
        <f>IF(C3271&lt;&gt;"",LEFT(C3271,9),"")</f>
        <v>80-728-53</v>
      </c>
      <c r="C3271" s="73" t="s">
        <v>4192</v>
      </c>
      <c r="D3271" s="73" t="s">
        <v>4193</v>
      </c>
      <c r="E3271" s="73" t="s">
        <v>904</v>
      </c>
      <c r="F3271" s="74">
        <v>57</v>
      </c>
      <c r="G3271" s="73" t="s">
        <v>4194</v>
      </c>
      <c r="H3271" s="73" t="s">
        <v>101</v>
      </c>
      <c r="I3271" s="73" t="s">
        <v>936</v>
      </c>
      <c r="J3271" s="73" t="s">
        <v>321</v>
      </c>
      <c r="K3271" s="73" t="s">
        <v>382</v>
      </c>
      <c r="L3271" s="73" t="s">
        <v>383</v>
      </c>
      <c r="M3271" s="73" t="s">
        <v>384</v>
      </c>
      <c r="N3271" s="73" t="s">
        <v>35</v>
      </c>
      <c r="O3271" s="73" t="s">
        <v>386</v>
      </c>
      <c r="P3271" s="73" t="s">
        <v>907</v>
      </c>
      <c r="Q3271" s="73" t="s">
        <v>947</v>
      </c>
      <c r="R3271" s="73" t="s">
        <v>63</v>
      </c>
      <c r="V3271" s="60" t="str">
        <f>W3271&amp;H3271</f>
        <v>BOATER 006бежевый / черный</v>
      </c>
      <c r="W3271" s="60" t="str">
        <f>_xlfn.LET(_xlpm.TextCell,TEXT(G3271,"###"),IF(_xlpm.TextCell&lt;&gt;"",IF(StyleSpaceSplit,IFERROR(IF(FIND(" ",_xlpm.TextCell)&gt;=1,MID(_xlpm.TextCell,1,FIND(" ",_xlpm.TextCell)-1),_xlpm.TextCell),_xlpm.TextCell),_xlpm.TextCell),""))</f>
        <v>BOATER 006</v>
      </c>
      <c r="X3271" s="60" t="str">
        <f>IF(A3271&lt;&gt;"",IFERROR(IF(FIND(" ",G3271)&gt;=1,MID(G3271,FIND(" ",G3271)+1,LEN(G3271)),""),""),"")</f>
        <v>006</v>
      </c>
      <c r="AC3271" s="51">
        <f>IFERROR(VALUE(MID($C3271,1,2)),0)</f>
        <v>80</v>
      </c>
      <c r="AD3271" s="44">
        <f>IFERROR(VALUE(MID($C3271,4,3)),0)</f>
        <v>728</v>
      </c>
      <c r="AE3271" s="51">
        <f>VALUE(RIGHT("00"&amp;AC3271,2)&amp;RIGHT("000"&amp;AD3271,3))</f>
        <v>80728</v>
      </c>
    </row>
    <row r="3272" spans="1:31">
      <c r="A3272" s="60" t="str">
        <f>IF(G3272&amp;Q3272&lt;&gt;"",W3272&amp;Q3272,"")</f>
        <v>BOATER 006natural</v>
      </c>
      <c r="B3272" s="60" t="str">
        <f>IF(C3272&lt;&gt;"",LEFT(C3272,9),"")</f>
        <v>80-728-53</v>
      </c>
      <c r="C3272" s="73" t="s">
        <v>4195</v>
      </c>
      <c r="D3272" s="73" t="s">
        <v>4193</v>
      </c>
      <c r="E3272" s="73" t="s">
        <v>956</v>
      </c>
      <c r="F3272" s="74">
        <v>55</v>
      </c>
      <c r="G3272" s="73" t="s">
        <v>4194</v>
      </c>
      <c r="H3272" s="73" t="s">
        <v>101</v>
      </c>
      <c r="I3272" s="73" t="s">
        <v>936</v>
      </c>
      <c r="J3272" s="73" t="s">
        <v>321</v>
      </c>
      <c r="K3272" s="73" t="s">
        <v>382</v>
      </c>
      <c r="L3272" s="73" t="s">
        <v>383</v>
      </c>
      <c r="M3272" s="73" t="s">
        <v>384</v>
      </c>
      <c r="N3272" s="73" t="s">
        <v>35</v>
      </c>
      <c r="O3272" s="73" t="s">
        <v>386</v>
      </c>
      <c r="P3272" s="73" t="s">
        <v>907</v>
      </c>
      <c r="Q3272" s="73" t="s">
        <v>947</v>
      </c>
      <c r="R3272" s="73" t="s">
        <v>63</v>
      </c>
      <c r="V3272" s="60" t="str">
        <f>W3272&amp;H3272</f>
        <v>BOATER 006бежевый / черный</v>
      </c>
      <c r="W3272" s="60" t="str">
        <f>_xlfn.LET(_xlpm.TextCell,TEXT(G3272,"###"),IF(_xlpm.TextCell&lt;&gt;"",IF(StyleSpaceSplit,IFERROR(IF(FIND(" ",_xlpm.TextCell)&gt;=1,MID(_xlpm.TextCell,1,FIND(" ",_xlpm.TextCell)-1),_xlpm.TextCell),_xlpm.TextCell),_xlpm.TextCell),""))</f>
        <v>BOATER 006</v>
      </c>
      <c r="X3272" s="60" t="str">
        <f>IF(A3272&lt;&gt;"",IFERROR(IF(FIND(" ",G3272)&gt;=1,MID(G3272,FIND(" ",G3272)+1,LEN(G3272)),""),""),"")</f>
        <v>006</v>
      </c>
      <c r="AC3272" s="51">
        <f>IFERROR(VALUE(MID($C3272,1,2)),0)</f>
        <v>80</v>
      </c>
      <c r="AD3272" s="44">
        <f>IFERROR(VALUE(MID($C3272,4,3)),0)</f>
        <v>728</v>
      </c>
      <c r="AE3272" s="51">
        <f>VALUE(RIGHT("00"&amp;AC3272,2)&amp;RIGHT("000"&amp;AD3272,3))</f>
        <v>80728</v>
      </c>
    </row>
    <row r="3273" spans="1:31">
      <c r="A3273" s="60" t="str">
        <f>IF(G3273&amp;Q3273&lt;&gt;"",W3273&amp;Q3273,"")</f>
        <v>BOATER 006natural</v>
      </c>
      <c r="B3273" s="60" t="str">
        <f>IF(C3273&lt;&gt;"",LEFT(C3273,9),"")</f>
        <v>80-728-53</v>
      </c>
      <c r="C3273" s="73" t="s">
        <v>4196</v>
      </c>
      <c r="D3273" s="73" t="s">
        <v>4193</v>
      </c>
      <c r="E3273" s="73" t="s">
        <v>910</v>
      </c>
      <c r="F3273" s="74">
        <v>59</v>
      </c>
      <c r="G3273" s="73" t="s">
        <v>4194</v>
      </c>
      <c r="H3273" s="73" t="s">
        <v>101</v>
      </c>
      <c r="I3273" s="73" t="s">
        <v>936</v>
      </c>
      <c r="J3273" s="73" t="s">
        <v>321</v>
      </c>
      <c r="K3273" s="73" t="s">
        <v>382</v>
      </c>
      <c r="L3273" s="73" t="s">
        <v>383</v>
      </c>
      <c r="M3273" s="73" t="s">
        <v>384</v>
      </c>
      <c r="N3273" s="73" t="s">
        <v>35</v>
      </c>
      <c r="O3273" s="73" t="s">
        <v>386</v>
      </c>
      <c r="P3273" s="73" t="s">
        <v>907</v>
      </c>
      <c r="Q3273" s="73" t="s">
        <v>947</v>
      </c>
      <c r="R3273" s="73" t="s">
        <v>63</v>
      </c>
      <c r="V3273" s="60" t="str">
        <f>W3273&amp;H3273</f>
        <v>BOATER 006бежевый / черный</v>
      </c>
      <c r="W3273" s="60" t="str">
        <f>_xlfn.LET(_xlpm.TextCell,TEXT(G3273,"###"),IF(_xlpm.TextCell&lt;&gt;"",IF(StyleSpaceSplit,IFERROR(IF(FIND(" ",_xlpm.TextCell)&gt;=1,MID(_xlpm.TextCell,1,FIND(" ",_xlpm.TextCell)-1),_xlpm.TextCell),_xlpm.TextCell),_xlpm.TextCell),""))</f>
        <v>BOATER 006</v>
      </c>
      <c r="X3273" s="60" t="str">
        <f>IF(A3273&lt;&gt;"",IFERROR(IF(FIND(" ",G3273)&gt;=1,MID(G3273,FIND(" ",G3273)+1,LEN(G3273)),""),""),"")</f>
        <v>006</v>
      </c>
      <c r="AC3273" s="51">
        <f>IFERROR(VALUE(MID($C3273,1,2)),0)</f>
        <v>80</v>
      </c>
      <c r="AD3273" s="44">
        <f>IFERROR(VALUE(MID($C3273,4,3)),0)</f>
        <v>728</v>
      </c>
      <c r="AE3273" s="51">
        <f>VALUE(RIGHT("00"&amp;AC3273,2)&amp;RIGHT("000"&amp;AD3273,3))</f>
        <v>80728</v>
      </c>
    </row>
    <row r="3274" spans="1:31">
      <c r="A3274" s="60" t="str">
        <f>IF(G3274&amp;Q3274&lt;&gt;"",W3274&amp;Q3274,"")</f>
        <v>BOATER 006natural</v>
      </c>
      <c r="B3274" s="60" t="str">
        <f>IF(C3274&lt;&gt;"",LEFT(C3274,9),"")</f>
        <v>80-728-53</v>
      </c>
      <c r="C3274" s="73" t="s">
        <v>4197</v>
      </c>
      <c r="D3274" s="73" t="s">
        <v>4193</v>
      </c>
      <c r="E3274" s="73" t="s">
        <v>912</v>
      </c>
      <c r="F3274" s="74">
        <v>61</v>
      </c>
      <c r="G3274" s="73" t="s">
        <v>4194</v>
      </c>
      <c r="H3274" s="73" t="s">
        <v>101</v>
      </c>
      <c r="I3274" s="73" t="s">
        <v>936</v>
      </c>
      <c r="J3274" s="73" t="s">
        <v>321</v>
      </c>
      <c r="K3274" s="73" t="s">
        <v>382</v>
      </c>
      <c r="L3274" s="73" t="s">
        <v>383</v>
      </c>
      <c r="M3274" s="73" t="s">
        <v>384</v>
      </c>
      <c r="N3274" s="73" t="s">
        <v>35</v>
      </c>
      <c r="O3274" s="73" t="s">
        <v>386</v>
      </c>
      <c r="P3274" s="73" t="s">
        <v>907</v>
      </c>
      <c r="Q3274" s="73" t="s">
        <v>947</v>
      </c>
      <c r="R3274" s="73" t="s">
        <v>63</v>
      </c>
      <c r="V3274" s="60" t="str">
        <f>W3274&amp;H3274</f>
        <v>BOATER 006бежевый / черный</v>
      </c>
      <c r="W3274" s="60" t="str">
        <f>_xlfn.LET(_xlpm.TextCell,TEXT(G3274,"###"),IF(_xlpm.TextCell&lt;&gt;"",IF(StyleSpaceSplit,IFERROR(IF(FIND(" ",_xlpm.TextCell)&gt;=1,MID(_xlpm.TextCell,1,FIND(" ",_xlpm.TextCell)-1),_xlpm.TextCell),_xlpm.TextCell),_xlpm.TextCell),""))</f>
        <v>BOATER 006</v>
      </c>
      <c r="X3274" s="60" t="str">
        <f>IF(A3274&lt;&gt;"",IFERROR(IF(FIND(" ",G3274)&gt;=1,MID(G3274,FIND(" ",G3274)+1,LEN(G3274)),""),""),"")</f>
        <v>006</v>
      </c>
      <c r="AC3274" s="51">
        <f>IFERROR(VALUE(MID($C3274,1,2)),0)</f>
        <v>80</v>
      </c>
      <c r="AD3274" s="44">
        <f>IFERROR(VALUE(MID($C3274,4,3)),0)</f>
        <v>728</v>
      </c>
      <c r="AE3274" s="51">
        <f>VALUE(RIGHT("00"&amp;AC3274,2)&amp;RIGHT("000"&amp;AD3274,3))</f>
        <v>80728</v>
      </c>
    </row>
    <row r="3275" spans="1:31">
      <c r="A3275" s="60" t="str">
        <f>IF(G3275&amp;Q3275&lt;&gt;"",W3275&amp;Q3275,"")</f>
        <v>BOATER 007red</v>
      </c>
      <c r="B3275" s="60" t="str">
        <f>IF(C3275&lt;&gt;"",LEFT(C3275,9),"")</f>
        <v>80-729-44</v>
      </c>
      <c r="C3275" s="73" t="s">
        <v>4634</v>
      </c>
      <c r="D3275" s="73" t="s">
        <v>4635</v>
      </c>
      <c r="E3275" s="73" t="s">
        <v>956</v>
      </c>
      <c r="F3275" s="74">
        <v>55</v>
      </c>
      <c r="G3275" s="73" t="s">
        <v>4200</v>
      </c>
      <c r="H3275" s="73" t="s">
        <v>84</v>
      </c>
      <c r="I3275" s="73" t="s">
        <v>936</v>
      </c>
      <c r="J3275" s="73" t="s">
        <v>321</v>
      </c>
      <c r="K3275" s="73" t="s">
        <v>382</v>
      </c>
      <c r="L3275" s="73" t="s">
        <v>383</v>
      </c>
      <c r="M3275" s="73" t="s">
        <v>384</v>
      </c>
      <c r="N3275" s="73" t="s">
        <v>35</v>
      </c>
      <c r="O3275" s="73" t="s">
        <v>386</v>
      </c>
      <c r="P3275" s="73" t="s">
        <v>907</v>
      </c>
      <c r="Q3275" s="73" t="s">
        <v>969</v>
      </c>
      <c r="R3275" s="73" t="s">
        <v>63</v>
      </c>
      <c r="V3275" s="60" t="str">
        <f>W3275&amp;H3275</f>
        <v>BOATER 007бежевый / красный</v>
      </c>
      <c r="W3275" s="60" t="str">
        <f>_xlfn.LET(_xlpm.TextCell,TEXT(G3275,"###"),IF(_xlpm.TextCell&lt;&gt;"",IF(StyleSpaceSplit,IFERROR(IF(FIND(" ",_xlpm.TextCell)&gt;=1,MID(_xlpm.TextCell,1,FIND(" ",_xlpm.TextCell)-1),_xlpm.TextCell),_xlpm.TextCell),_xlpm.TextCell),""))</f>
        <v>BOATER 007</v>
      </c>
      <c r="X3275" s="60" t="str">
        <f>IF(A3275&lt;&gt;"",IFERROR(IF(FIND(" ",G3275)&gt;=1,MID(G3275,FIND(" ",G3275)+1,LEN(G3275)),""),""),"")</f>
        <v>007</v>
      </c>
      <c r="AC3275" s="51">
        <f>IFERROR(VALUE(MID($C3275,1,2)),0)</f>
        <v>80</v>
      </c>
      <c r="AD3275" s="44">
        <f>IFERROR(VALUE(MID($C3275,4,3)),0)</f>
        <v>729</v>
      </c>
      <c r="AE3275" s="51">
        <f>VALUE(RIGHT("00"&amp;AC3275,2)&amp;RIGHT("000"&amp;AD3275,3))</f>
        <v>80729</v>
      </c>
    </row>
    <row r="3276" spans="1:31">
      <c r="A3276" s="60" t="str">
        <f>IF(G3276&amp;Q3276&lt;&gt;"",W3276&amp;Q3276,"")</f>
        <v>BOATER 007red</v>
      </c>
      <c r="B3276" s="60" t="str">
        <f>IF(C3276&lt;&gt;"",LEFT(C3276,9),"")</f>
        <v>80-729-44</v>
      </c>
      <c r="C3276" s="73" t="s">
        <v>4636</v>
      </c>
      <c r="D3276" s="73" t="s">
        <v>4635</v>
      </c>
      <c r="E3276" s="73" t="s">
        <v>904</v>
      </c>
      <c r="F3276" s="74">
        <v>57</v>
      </c>
      <c r="G3276" s="73" t="s">
        <v>4200</v>
      </c>
      <c r="H3276" s="73" t="s">
        <v>84</v>
      </c>
      <c r="I3276" s="73" t="s">
        <v>936</v>
      </c>
      <c r="J3276" s="73" t="s">
        <v>321</v>
      </c>
      <c r="K3276" s="73" t="s">
        <v>382</v>
      </c>
      <c r="L3276" s="73" t="s">
        <v>383</v>
      </c>
      <c r="M3276" s="73" t="s">
        <v>384</v>
      </c>
      <c r="N3276" s="73" t="s">
        <v>35</v>
      </c>
      <c r="O3276" s="73" t="s">
        <v>386</v>
      </c>
      <c r="P3276" s="73" t="s">
        <v>907</v>
      </c>
      <c r="Q3276" s="73" t="s">
        <v>969</v>
      </c>
      <c r="R3276" s="73" t="s">
        <v>63</v>
      </c>
      <c r="V3276" s="60" t="str">
        <f>W3276&amp;H3276</f>
        <v>BOATER 007бежевый / красный</v>
      </c>
      <c r="W3276" s="60" t="str">
        <f>_xlfn.LET(_xlpm.TextCell,TEXT(G3276,"###"),IF(_xlpm.TextCell&lt;&gt;"",IF(StyleSpaceSplit,IFERROR(IF(FIND(" ",_xlpm.TextCell)&gt;=1,MID(_xlpm.TextCell,1,FIND(" ",_xlpm.TextCell)-1),_xlpm.TextCell),_xlpm.TextCell),_xlpm.TextCell),""))</f>
        <v>BOATER 007</v>
      </c>
      <c r="X3276" s="60" t="str">
        <f>IF(A3276&lt;&gt;"",IFERROR(IF(FIND(" ",G3276)&gt;=1,MID(G3276,FIND(" ",G3276)+1,LEN(G3276)),""),""),"")</f>
        <v>007</v>
      </c>
      <c r="AC3276" s="51">
        <f>IFERROR(VALUE(MID($C3276,1,2)),0)</f>
        <v>80</v>
      </c>
      <c r="AD3276" s="44">
        <f>IFERROR(VALUE(MID($C3276,4,3)),0)</f>
        <v>729</v>
      </c>
      <c r="AE3276" s="51">
        <f>VALUE(RIGHT("00"&amp;AC3276,2)&amp;RIGHT("000"&amp;AD3276,3))</f>
        <v>80729</v>
      </c>
    </row>
    <row r="3277" spans="1:31">
      <c r="A3277" s="60" t="str">
        <f>IF(G3277&amp;Q3277&lt;&gt;"",W3277&amp;Q3277,"")</f>
        <v>BOATER 007red</v>
      </c>
      <c r="B3277" s="60" t="str">
        <f>IF(C3277&lt;&gt;"",LEFT(C3277,9),"")</f>
        <v>80-729-44</v>
      </c>
      <c r="C3277" s="73" t="s">
        <v>4637</v>
      </c>
      <c r="D3277" s="73" t="s">
        <v>4635</v>
      </c>
      <c r="E3277" s="73" t="s">
        <v>910</v>
      </c>
      <c r="F3277" s="74">
        <v>59</v>
      </c>
      <c r="G3277" s="73" t="s">
        <v>4200</v>
      </c>
      <c r="H3277" s="73" t="s">
        <v>84</v>
      </c>
      <c r="I3277" s="73" t="s">
        <v>936</v>
      </c>
      <c r="J3277" s="73" t="s">
        <v>321</v>
      </c>
      <c r="K3277" s="73" t="s">
        <v>382</v>
      </c>
      <c r="L3277" s="73" t="s">
        <v>383</v>
      </c>
      <c r="M3277" s="73" t="s">
        <v>384</v>
      </c>
      <c r="N3277" s="73" t="s">
        <v>35</v>
      </c>
      <c r="O3277" s="73" t="s">
        <v>386</v>
      </c>
      <c r="P3277" s="73" t="s">
        <v>907</v>
      </c>
      <c r="Q3277" s="73" t="s">
        <v>969</v>
      </c>
      <c r="R3277" s="73" t="s">
        <v>63</v>
      </c>
      <c r="V3277" s="60" t="str">
        <f>W3277&amp;H3277</f>
        <v>BOATER 007бежевый / красный</v>
      </c>
      <c r="W3277" s="60" t="str">
        <f>_xlfn.LET(_xlpm.TextCell,TEXT(G3277,"###"),IF(_xlpm.TextCell&lt;&gt;"",IF(StyleSpaceSplit,IFERROR(IF(FIND(" ",_xlpm.TextCell)&gt;=1,MID(_xlpm.TextCell,1,FIND(" ",_xlpm.TextCell)-1),_xlpm.TextCell),_xlpm.TextCell),_xlpm.TextCell),""))</f>
        <v>BOATER 007</v>
      </c>
      <c r="X3277" s="60" t="str">
        <f>IF(A3277&lt;&gt;"",IFERROR(IF(FIND(" ",G3277)&gt;=1,MID(G3277,FIND(" ",G3277)+1,LEN(G3277)),""),""),"")</f>
        <v>007</v>
      </c>
      <c r="AC3277" s="51">
        <f>IFERROR(VALUE(MID($C3277,1,2)),0)</f>
        <v>80</v>
      </c>
      <c r="AD3277" s="44">
        <f>IFERROR(VALUE(MID($C3277,4,3)),0)</f>
        <v>729</v>
      </c>
      <c r="AE3277" s="51">
        <f>VALUE(RIGHT("00"&amp;AC3277,2)&amp;RIGHT("000"&amp;AD3277,3))</f>
        <v>80729</v>
      </c>
    </row>
    <row r="3278" spans="1:31">
      <c r="A3278" s="60" t="str">
        <f>IF(G3278&amp;Q3278&lt;&gt;"",W3278&amp;Q3278,"")</f>
        <v>BOATER 007blue</v>
      </c>
      <c r="B3278" s="60" t="str">
        <f>IF(C3278&lt;&gt;"",LEFT(C3278,9),"")</f>
        <v>80-729-32</v>
      </c>
      <c r="C3278" s="73" t="s">
        <v>4198</v>
      </c>
      <c r="D3278" s="73" t="s">
        <v>4199</v>
      </c>
      <c r="E3278" s="73" t="s">
        <v>910</v>
      </c>
      <c r="F3278" s="74">
        <v>59</v>
      </c>
      <c r="G3278" s="73" t="s">
        <v>4200</v>
      </c>
      <c r="H3278" s="73" t="s">
        <v>97</v>
      </c>
      <c r="I3278" s="73" t="s">
        <v>936</v>
      </c>
      <c r="J3278" s="73" t="s">
        <v>321</v>
      </c>
      <c r="K3278" s="73" t="s">
        <v>382</v>
      </c>
      <c r="L3278" s="73" t="s">
        <v>383</v>
      </c>
      <c r="M3278" s="73" t="s">
        <v>384</v>
      </c>
      <c r="N3278" s="73" t="s">
        <v>35</v>
      </c>
      <c r="O3278" s="73" t="s">
        <v>386</v>
      </c>
      <c r="P3278" s="73" t="s">
        <v>907</v>
      </c>
      <c r="Q3278" s="73" t="s">
        <v>932</v>
      </c>
      <c r="R3278" s="73" t="s">
        <v>63</v>
      </c>
      <c r="V3278" s="60" t="str">
        <f>W3278&amp;H3278</f>
        <v>BOATER 007бежевый / синий</v>
      </c>
      <c r="W3278" s="60" t="str">
        <f>_xlfn.LET(_xlpm.TextCell,TEXT(G3278,"###"),IF(_xlpm.TextCell&lt;&gt;"",IF(StyleSpaceSplit,IFERROR(IF(FIND(" ",_xlpm.TextCell)&gt;=1,MID(_xlpm.TextCell,1,FIND(" ",_xlpm.TextCell)-1),_xlpm.TextCell),_xlpm.TextCell),_xlpm.TextCell),""))</f>
        <v>BOATER 007</v>
      </c>
      <c r="X3278" s="60" t="str">
        <f>IF(A3278&lt;&gt;"",IFERROR(IF(FIND(" ",G3278)&gt;=1,MID(G3278,FIND(" ",G3278)+1,LEN(G3278)),""),""),"")</f>
        <v>007</v>
      </c>
      <c r="AC3278" s="51">
        <f>IFERROR(VALUE(MID($C3278,1,2)),0)</f>
        <v>80</v>
      </c>
      <c r="AD3278" s="44">
        <f>IFERROR(VALUE(MID($C3278,4,3)),0)</f>
        <v>729</v>
      </c>
      <c r="AE3278" s="51">
        <f>VALUE(RIGHT("00"&amp;AC3278,2)&amp;RIGHT("000"&amp;AD3278,3))</f>
        <v>80729</v>
      </c>
    </row>
    <row r="3279" spans="1:31">
      <c r="A3279" s="60" t="str">
        <f>IF(G3279&amp;Q3279&lt;&gt;"",W3279&amp;Q3279,"")</f>
        <v>BOATER 007blue</v>
      </c>
      <c r="B3279" s="60" t="str">
        <f>IF(C3279&lt;&gt;"",LEFT(C3279,9),"")</f>
        <v>80-729-32</v>
      </c>
      <c r="C3279" s="73" t="s">
        <v>4201</v>
      </c>
      <c r="D3279" s="73" t="s">
        <v>4199</v>
      </c>
      <c r="E3279" s="73" t="s">
        <v>956</v>
      </c>
      <c r="F3279" s="74">
        <v>55</v>
      </c>
      <c r="G3279" s="73" t="s">
        <v>4200</v>
      </c>
      <c r="H3279" s="73" t="s">
        <v>97</v>
      </c>
      <c r="I3279" s="73" t="s">
        <v>936</v>
      </c>
      <c r="J3279" s="73" t="s">
        <v>321</v>
      </c>
      <c r="K3279" s="73" t="s">
        <v>382</v>
      </c>
      <c r="L3279" s="73" t="s">
        <v>383</v>
      </c>
      <c r="M3279" s="73" t="s">
        <v>384</v>
      </c>
      <c r="N3279" s="73" t="s">
        <v>35</v>
      </c>
      <c r="O3279" s="73" t="s">
        <v>386</v>
      </c>
      <c r="P3279" s="73" t="s">
        <v>907</v>
      </c>
      <c r="Q3279" s="73" t="s">
        <v>932</v>
      </c>
      <c r="R3279" s="73" t="s">
        <v>63</v>
      </c>
      <c r="V3279" s="60" t="str">
        <f>W3279&amp;H3279</f>
        <v>BOATER 007бежевый / синий</v>
      </c>
      <c r="W3279" s="60" t="str">
        <f>_xlfn.LET(_xlpm.TextCell,TEXT(G3279,"###"),IF(_xlpm.TextCell&lt;&gt;"",IF(StyleSpaceSplit,IFERROR(IF(FIND(" ",_xlpm.TextCell)&gt;=1,MID(_xlpm.TextCell,1,FIND(" ",_xlpm.TextCell)-1),_xlpm.TextCell),_xlpm.TextCell),_xlpm.TextCell),""))</f>
        <v>BOATER 007</v>
      </c>
      <c r="X3279" s="60" t="str">
        <f>IF(A3279&lt;&gt;"",IFERROR(IF(FIND(" ",G3279)&gt;=1,MID(G3279,FIND(" ",G3279)+1,LEN(G3279)),""),""),"")</f>
        <v>007</v>
      </c>
      <c r="AC3279" s="51">
        <f>IFERROR(VALUE(MID($C3279,1,2)),0)</f>
        <v>80</v>
      </c>
      <c r="AD3279" s="44">
        <f>IFERROR(VALUE(MID($C3279,4,3)),0)</f>
        <v>729</v>
      </c>
      <c r="AE3279" s="51">
        <f>VALUE(RIGHT("00"&amp;AC3279,2)&amp;RIGHT("000"&amp;AD3279,3))</f>
        <v>80729</v>
      </c>
    </row>
    <row r="3280" spans="1:31">
      <c r="A3280" s="60" t="str">
        <f>IF(G3280&amp;Q3280&lt;&gt;"",W3280&amp;Q3280,"")</f>
        <v>BOATER 007blue</v>
      </c>
      <c r="B3280" s="60" t="str">
        <f>IF(C3280&lt;&gt;"",LEFT(C3280,9),"")</f>
        <v>80-729-32</v>
      </c>
      <c r="C3280" s="73" t="s">
        <v>4202</v>
      </c>
      <c r="D3280" s="73" t="s">
        <v>4199</v>
      </c>
      <c r="E3280" s="73" t="s">
        <v>904</v>
      </c>
      <c r="F3280" s="74">
        <v>57</v>
      </c>
      <c r="G3280" s="73" t="s">
        <v>4200</v>
      </c>
      <c r="H3280" s="73" t="s">
        <v>97</v>
      </c>
      <c r="I3280" s="73" t="s">
        <v>936</v>
      </c>
      <c r="J3280" s="73" t="s">
        <v>321</v>
      </c>
      <c r="K3280" s="73" t="s">
        <v>382</v>
      </c>
      <c r="L3280" s="73" t="s">
        <v>383</v>
      </c>
      <c r="M3280" s="73" t="s">
        <v>384</v>
      </c>
      <c r="N3280" s="73" t="s">
        <v>35</v>
      </c>
      <c r="O3280" s="73" t="s">
        <v>386</v>
      </c>
      <c r="P3280" s="73" t="s">
        <v>907</v>
      </c>
      <c r="Q3280" s="73" t="s">
        <v>932</v>
      </c>
      <c r="R3280" s="73" t="s">
        <v>63</v>
      </c>
      <c r="V3280" s="60" t="str">
        <f>W3280&amp;H3280</f>
        <v>BOATER 007бежевый / синий</v>
      </c>
      <c r="W3280" s="60" t="str">
        <f>_xlfn.LET(_xlpm.TextCell,TEXT(G3280,"###"),IF(_xlpm.TextCell&lt;&gt;"",IF(StyleSpaceSplit,IFERROR(IF(FIND(" ",_xlpm.TextCell)&gt;=1,MID(_xlpm.TextCell,1,FIND(" ",_xlpm.TextCell)-1),_xlpm.TextCell),_xlpm.TextCell),_xlpm.TextCell),""))</f>
        <v>BOATER 007</v>
      </c>
      <c r="X3280" s="60" t="str">
        <f>IF(A3280&lt;&gt;"",IFERROR(IF(FIND(" ",G3280)&gt;=1,MID(G3280,FIND(" ",G3280)+1,LEN(G3280)),""),""),"")</f>
        <v>007</v>
      </c>
      <c r="AC3280" s="51">
        <f>IFERROR(VALUE(MID($C3280,1,2)),0)</f>
        <v>80</v>
      </c>
      <c r="AD3280" s="44">
        <f>IFERROR(VALUE(MID($C3280,4,3)),0)</f>
        <v>729</v>
      </c>
      <c r="AE3280" s="51">
        <f>VALUE(RIGHT("00"&amp;AC3280,2)&amp;RIGHT("000"&amp;AD3280,3))</f>
        <v>80729</v>
      </c>
    </row>
    <row r="3281" spans="1:31">
      <c r="A3281" s="60" t="str">
        <f>IF(G3281&amp;Q3281&lt;&gt;"",W3281&amp;Q3281,"")</f>
        <v>BOATER S1702black</v>
      </c>
      <c r="B3281" s="60" t="str">
        <f>IF(C3281&lt;&gt;"",LEFT(C3281,9),"")</f>
        <v>80-197-09</v>
      </c>
      <c r="C3281" s="73" t="s">
        <v>924</v>
      </c>
      <c r="D3281" s="73" t="s">
        <v>925</v>
      </c>
      <c r="E3281" s="73" t="s">
        <v>910</v>
      </c>
      <c r="F3281" s="74">
        <v>0</v>
      </c>
      <c r="G3281" s="73" t="s">
        <v>926</v>
      </c>
      <c r="H3281" s="73" t="s">
        <v>119</v>
      </c>
      <c r="I3281" s="73" t="s">
        <v>927</v>
      </c>
      <c r="J3281" s="73" t="s">
        <v>321</v>
      </c>
      <c r="K3281" s="73" t="s">
        <v>382</v>
      </c>
      <c r="L3281" s="73" t="s">
        <v>383</v>
      </c>
      <c r="M3281" s="73" t="s">
        <v>384</v>
      </c>
      <c r="N3281" s="73" t="s">
        <v>36</v>
      </c>
      <c r="O3281" s="73" t="s">
        <v>386</v>
      </c>
      <c r="P3281" s="73" t="s">
        <v>907</v>
      </c>
      <c r="Q3281" s="73" t="s">
        <v>928</v>
      </c>
      <c r="R3281" s="73" t="s">
        <v>57</v>
      </c>
      <c r="V3281" s="60" t="str">
        <f>W3281&amp;H3281</f>
        <v>BOATER S1702белый / черный</v>
      </c>
      <c r="W3281" s="60" t="str">
        <f>_xlfn.LET(_xlpm.TextCell,TEXT(G3281,"###"),IF(_xlpm.TextCell&lt;&gt;"",IF(StyleSpaceSplit,IFERROR(IF(FIND(" ",_xlpm.TextCell)&gt;=1,MID(_xlpm.TextCell,1,FIND(" ",_xlpm.TextCell)-1),_xlpm.TextCell),_xlpm.TextCell),_xlpm.TextCell),""))</f>
        <v>BOATER S1702</v>
      </c>
      <c r="X3281" s="60" t="str">
        <f>IF(A3281&lt;&gt;"",IFERROR(IF(FIND(" ",G3281)&gt;=1,MID(G3281,FIND(" ",G3281)+1,LEN(G3281)),""),""),"")</f>
        <v>S1702</v>
      </c>
      <c r="AC3281" s="51">
        <f>IFERROR(VALUE(MID($C3281,1,2)),0)</f>
        <v>80</v>
      </c>
      <c r="AD3281" s="44">
        <f>IFERROR(VALUE(MID($C3281,4,3)),0)</f>
        <v>197</v>
      </c>
      <c r="AE3281" s="51">
        <f>VALUE(RIGHT("00"&amp;AC3281,2)&amp;RIGHT("000"&amp;AD3281,3))</f>
        <v>80197</v>
      </c>
    </row>
    <row r="3282" spans="1:31">
      <c r="A3282" s="60" t="str">
        <f>IF(G3282&amp;Q3282&lt;&gt;"",W3282&amp;Q3282,"")</f>
        <v>BOATER S1702blue</v>
      </c>
      <c r="B3282" s="60" t="str">
        <f>IF(C3282&lt;&gt;"",LEFT(C3282,9),"")</f>
        <v>80-197-06</v>
      </c>
      <c r="C3282" s="73" t="s">
        <v>929</v>
      </c>
      <c r="D3282" s="73" t="s">
        <v>930</v>
      </c>
      <c r="E3282" s="73" t="s">
        <v>931</v>
      </c>
      <c r="F3282" s="74">
        <v>1</v>
      </c>
      <c r="G3282" s="73" t="s">
        <v>926</v>
      </c>
      <c r="H3282" s="73" t="s">
        <v>185</v>
      </c>
      <c r="I3282" s="73" t="s">
        <v>927</v>
      </c>
      <c r="J3282" s="73" t="s">
        <v>321</v>
      </c>
      <c r="K3282" s="73" t="s">
        <v>382</v>
      </c>
      <c r="L3282" s="73" t="s">
        <v>383</v>
      </c>
      <c r="M3282" s="73" t="s">
        <v>384</v>
      </c>
      <c r="N3282" s="73" t="s">
        <v>36</v>
      </c>
      <c r="O3282" s="73" t="s">
        <v>386</v>
      </c>
      <c r="P3282" s="73" t="s">
        <v>907</v>
      </c>
      <c r="Q3282" s="73" t="s">
        <v>932</v>
      </c>
      <c r="R3282" s="73" t="s">
        <v>78</v>
      </c>
      <c r="V3282" s="60" t="str">
        <f>W3282&amp;H3282</f>
        <v>BOATER S1702красный / синий</v>
      </c>
      <c r="W3282" s="60" t="str">
        <f>_xlfn.LET(_xlpm.TextCell,TEXT(G3282,"###"),IF(_xlpm.TextCell&lt;&gt;"",IF(StyleSpaceSplit,IFERROR(IF(FIND(" ",_xlpm.TextCell)&gt;=1,MID(_xlpm.TextCell,1,FIND(" ",_xlpm.TextCell)-1),_xlpm.TextCell),_xlpm.TextCell),_xlpm.TextCell),""))</f>
        <v>BOATER S1702</v>
      </c>
      <c r="X3282" s="60" t="str">
        <f>IF(A3282&lt;&gt;"",IFERROR(IF(FIND(" ",G3282)&gt;=1,MID(G3282,FIND(" ",G3282)+1,LEN(G3282)),""),""),"")</f>
        <v>S1702</v>
      </c>
      <c r="AC3282" s="51">
        <f>IFERROR(VALUE(MID($C3282,1,2)),0)</f>
        <v>80</v>
      </c>
      <c r="AD3282" s="44">
        <f>IFERROR(VALUE(MID($C3282,4,3)),0)</f>
        <v>197</v>
      </c>
      <c r="AE3282" s="51">
        <f>VALUE(RIGHT("00"&amp;AC3282,2)&amp;RIGHT("000"&amp;AD3282,3))</f>
        <v>80197</v>
      </c>
    </row>
    <row r="3283" spans="1:31">
      <c r="A3283" s="60" t="str">
        <f>IF(G3283&amp;Q3283&lt;&gt;"",W3283&amp;Q3283,"")</f>
        <v>BOATER S1702orange</v>
      </c>
      <c r="B3283" s="60" t="str">
        <f>IF(C3283&lt;&gt;"",LEFT(C3283,9),"")</f>
        <v>80-197-13</v>
      </c>
      <c r="C3283" s="73" t="s">
        <v>8154</v>
      </c>
      <c r="D3283" s="73" t="s">
        <v>8155</v>
      </c>
      <c r="E3283" s="73" t="s">
        <v>931</v>
      </c>
      <c r="F3283" s="74">
        <v>0</v>
      </c>
      <c r="G3283" s="73" t="s">
        <v>926</v>
      </c>
      <c r="H3283" s="73" t="s">
        <v>201</v>
      </c>
      <c r="I3283" s="73" t="s">
        <v>927</v>
      </c>
      <c r="J3283" s="73" t="s">
        <v>321</v>
      </c>
      <c r="K3283" s="73" t="s">
        <v>382</v>
      </c>
      <c r="L3283" s="73" t="s">
        <v>383</v>
      </c>
      <c r="M3283" s="73" t="s">
        <v>384</v>
      </c>
      <c r="N3283" s="73" t="s">
        <v>36</v>
      </c>
      <c r="O3283" s="73" t="s">
        <v>386</v>
      </c>
      <c r="P3283" s="73" t="s">
        <v>907</v>
      </c>
      <c r="Q3283" s="73" t="s">
        <v>1300</v>
      </c>
      <c r="R3283" s="73" t="s">
        <v>199</v>
      </c>
      <c r="V3283" s="60" t="str">
        <f>W3283&amp;H3283</f>
        <v>BOATER S1702оранжевый / коричневый</v>
      </c>
      <c r="W3283" s="60" t="str">
        <f>_xlfn.LET(_xlpm.TextCell,TEXT(G3283,"###"),IF(_xlpm.TextCell&lt;&gt;"",IF(StyleSpaceSplit,IFERROR(IF(FIND(" ",_xlpm.TextCell)&gt;=1,MID(_xlpm.TextCell,1,FIND(" ",_xlpm.TextCell)-1),_xlpm.TextCell),_xlpm.TextCell),_xlpm.TextCell),""))</f>
        <v>BOATER S1702</v>
      </c>
      <c r="X3283" s="60" t="str">
        <f>IF(A3283&lt;&gt;"",IFERROR(IF(FIND(" ",G3283)&gt;=1,MID(G3283,FIND(" ",G3283)+1,LEN(G3283)),""),""),"")</f>
        <v>S1702</v>
      </c>
      <c r="AC3283" s="51">
        <f>IFERROR(VALUE(MID($C3283,1,2)),0)</f>
        <v>80</v>
      </c>
      <c r="AD3283" s="44">
        <f>IFERROR(VALUE(MID($C3283,4,3)),0)</f>
        <v>197</v>
      </c>
      <c r="AE3283" s="51">
        <f>VALUE(RIGHT("00"&amp;AC3283,2)&amp;RIGHT("000"&amp;AD3283,3))</f>
        <v>80197</v>
      </c>
    </row>
    <row r="3284" spans="1:31">
      <c r="A3284" s="60" t="str">
        <f>IF(G3284&amp;Q3284&lt;&gt;"",W3284&amp;Q3284,"")</f>
        <v>BOATER S1704beige</v>
      </c>
      <c r="B3284" s="60" t="str">
        <f>IF(C3284&lt;&gt;"",LEFT(C3284,9),"")</f>
        <v>80-269-02</v>
      </c>
      <c r="C3284" s="73" t="s">
        <v>933</v>
      </c>
      <c r="D3284" s="73" t="s">
        <v>934</v>
      </c>
      <c r="E3284" s="73" t="s">
        <v>931</v>
      </c>
      <c r="F3284" s="74">
        <v>0</v>
      </c>
      <c r="G3284" s="73" t="s">
        <v>935</v>
      </c>
      <c r="H3284" s="73" t="s">
        <v>63</v>
      </c>
      <c r="I3284" s="73" t="s">
        <v>936</v>
      </c>
      <c r="J3284" s="73" t="s">
        <v>321</v>
      </c>
      <c r="K3284" s="73" t="s">
        <v>382</v>
      </c>
      <c r="L3284" s="73" t="s">
        <v>383</v>
      </c>
      <c r="M3284" s="73" t="s">
        <v>384</v>
      </c>
      <c r="N3284" s="73" t="s">
        <v>35</v>
      </c>
      <c r="O3284" s="73" t="s">
        <v>386</v>
      </c>
      <c r="P3284" s="73" t="s">
        <v>907</v>
      </c>
      <c r="Q3284" s="73" t="s">
        <v>937</v>
      </c>
      <c r="R3284" s="73" t="s">
        <v>63</v>
      </c>
      <c r="V3284" s="60" t="str">
        <f>W3284&amp;H3284</f>
        <v>BOATER S1704бежевый</v>
      </c>
      <c r="W3284" s="60" t="str">
        <f>_xlfn.LET(_xlpm.TextCell,TEXT(G3284,"###"),IF(_xlpm.TextCell&lt;&gt;"",IF(StyleSpaceSplit,IFERROR(IF(FIND(" ",_xlpm.TextCell)&gt;=1,MID(_xlpm.TextCell,1,FIND(" ",_xlpm.TextCell)-1),_xlpm.TextCell),_xlpm.TextCell),_xlpm.TextCell),""))</f>
        <v>BOATER S1704</v>
      </c>
      <c r="X3284" s="60" t="str">
        <f>IF(A3284&lt;&gt;"",IFERROR(IF(FIND(" ",G3284)&gt;=1,MID(G3284,FIND(" ",G3284)+1,LEN(G3284)),""),""),"")</f>
        <v>S1704</v>
      </c>
      <c r="AC3284" s="51">
        <f>IFERROR(VALUE(MID($C3284,1,2)),0)</f>
        <v>80</v>
      </c>
      <c r="AD3284" s="44">
        <f>IFERROR(VALUE(MID($C3284,4,3)),0)</f>
        <v>269</v>
      </c>
      <c r="AE3284" s="51">
        <f>VALUE(RIGHT("00"&amp;AC3284,2)&amp;RIGHT("000"&amp;AD3284,3))</f>
        <v>80269</v>
      </c>
    </row>
    <row r="3285" spans="1:31">
      <c r="A3285" s="60" t="str">
        <f>IF(G3285&amp;Q3285&lt;&gt;"",W3285&amp;Q3285,"")</f>
        <v>BOATER S1704tobacco</v>
      </c>
      <c r="B3285" s="60" t="str">
        <f>IF(C3285&lt;&gt;"",LEFT(C3285,9),"")</f>
        <v>80-269-14</v>
      </c>
      <c r="C3285" s="73" t="s">
        <v>940</v>
      </c>
      <c r="D3285" s="73" t="s">
        <v>941</v>
      </c>
      <c r="E3285" s="73" t="s">
        <v>931</v>
      </c>
      <c r="F3285" s="74">
        <v>0</v>
      </c>
      <c r="G3285" s="73" t="s">
        <v>935</v>
      </c>
      <c r="H3285" s="73" t="s">
        <v>86</v>
      </c>
      <c r="I3285" s="73" t="s">
        <v>936</v>
      </c>
      <c r="J3285" s="73" t="s">
        <v>321</v>
      </c>
      <c r="K3285" s="73" t="s">
        <v>382</v>
      </c>
      <c r="L3285" s="73" t="s">
        <v>383</v>
      </c>
      <c r="M3285" s="73" t="s">
        <v>384</v>
      </c>
      <c r="N3285" s="73" t="s">
        <v>35</v>
      </c>
      <c r="O3285" s="73" t="s">
        <v>386</v>
      </c>
      <c r="P3285" s="73" t="s">
        <v>907</v>
      </c>
      <c r="Q3285" s="73" t="s">
        <v>942</v>
      </c>
      <c r="R3285" s="73" t="s">
        <v>86</v>
      </c>
      <c r="V3285" s="60" t="str">
        <f>W3285&amp;H3285</f>
        <v>BOATER S1704коричневый</v>
      </c>
      <c r="W3285" s="60" t="str">
        <f>_xlfn.LET(_xlpm.TextCell,TEXT(G3285,"###"),IF(_xlpm.TextCell&lt;&gt;"",IF(StyleSpaceSplit,IFERROR(IF(FIND(" ",_xlpm.TextCell)&gt;=1,MID(_xlpm.TextCell,1,FIND(" ",_xlpm.TextCell)-1),_xlpm.TextCell),_xlpm.TextCell),_xlpm.TextCell),""))</f>
        <v>BOATER S1704</v>
      </c>
      <c r="X3285" s="60" t="str">
        <f>IF(A3285&lt;&gt;"",IFERROR(IF(FIND(" ",G3285)&gt;=1,MID(G3285,FIND(" ",G3285)+1,LEN(G3285)),""),""),"")</f>
        <v>S1704</v>
      </c>
      <c r="AC3285" s="51">
        <f>IFERROR(VALUE(MID($C3285,1,2)),0)</f>
        <v>80</v>
      </c>
      <c r="AD3285" s="44">
        <f>IFERROR(VALUE(MID($C3285,4,3)),0)</f>
        <v>269</v>
      </c>
      <c r="AE3285" s="51">
        <f>VALUE(RIGHT("00"&amp;AC3285,2)&amp;RIGHT("000"&amp;AD3285,3))</f>
        <v>80269</v>
      </c>
    </row>
    <row r="3286" spans="1:31">
      <c r="A3286" s="60" t="str">
        <f>IF(G3286&amp;Q3286&lt;&gt;"",W3286&amp;Q3286,"")</f>
        <v>BOATER S1704black</v>
      </c>
      <c r="B3286" s="60" t="str">
        <f>IF(C3286&lt;&gt;"",LEFT(C3286,9),"")</f>
        <v>80-269-09</v>
      </c>
      <c r="C3286" s="73" t="s">
        <v>938</v>
      </c>
      <c r="D3286" s="73" t="s">
        <v>939</v>
      </c>
      <c r="E3286" s="73" t="s">
        <v>931</v>
      </c>
      <c r="F3286" s="74">
        <v>0</v>
      </c>
      <c r="G3286" s="73" t="s">
        <v>935</v>
      </c>
      <c r="H3286" s="73" t="s">
        <v>53</v>
      </c>
      <c r="I3286" s="73" t="s">
        <v>936</v>
      </c>
      <c r="J3286" s="73" t="s">
        <v>321</v>
      </c>
      <c r="K3286" s="73" t="s">
        <v>382</v>
      </c>
      <c r="L3286" s="73" t="s">
        <v>383</v>
      </c>
      <c r="M3286" s="73" t="s">
        <v>384</v>
      </c>
      <c r="N3286" s="73" t="s">
        <v>35</v>
      </c>
      <c r="O3286" s="73" t="s">
        <v>386</v>
      </c>
      <c r="P3286" s="73" t="s">
        <v>907</v>
      </c>
      <c r="Q3286" s="73" t="s">
        <v>928</v>
      </c>
      <c r="R3286" s="73" t="s">
        <v>53</v>
      </c>
      <c r="V3286" s="60" t="str">
        <f>W3286&amp;H3286</f>
        <v>BOATER S1704черный</v>
      </c>
      <c r="W3286" s="60" t="str">
        <f>_xlfn.LET(_xlpm.TextCell,TEXT(G3286,"###"),IF(_xlpm.TextCell&lt;&gt;"",IF(StyleSpaceSplit,IFERROR(IF(FIND(" ",_xlpm.TextCell)&gt;=1,MID(_xlpm.TextCell,1,FIND(" ",_xlpm.TextCell)-1),_xlpm.TextCell),_xlpm.TextCell),_xlpm.TextCell),""))</f>
        <v>BOATER S1704</v>
      </c>
      <c r="X3286" s="60" t="str">
        <f>IF(A3286&lt;&gt;"",IFERROR(IF(FIND(" ",G3286)&gt;=1,MID(G3286,FIND(" ",G3286)+1,LEN(G3286)),""),""),"")</f>
        <v>S1704</v>
      </c>
      <c r="AC3286" s="51">
        <f>IFERROR(VALUE(MID($C3286,1,2)),0)</f>
        <v>80</v>
      </c>
      <c r="AD3286" s="44">
        <f>IFERROR(VALUE(MID($C3286,4,3)),0)</f>
        <v>269</v>
      </c>
      <c r="AE3286" s="51">
        <f>VALUE(RIGHT("00"&amp;AC3286,2)&amp;RIGHT("000"&amp;AD3286,3))</f>
        <v>80269</v>
      </c>
    </row>
    <row r="3287" spans="1:31">
      <c r="A3287" s="60" t="str">
        <f>IF(G3287&amp;Q3287&lt;&gt;"",W3287&amp;Q3287,"")</f>
        <v>BOATER S1705natural</v>
      </c>
      <c r="B3287" s="60" t="str">
        <f>IF(C3287&lt;&gt;"",LEFT(C3287,9),"")</f>
        <v>80-270-02</v>
      </c>
      <c r="C3287" s="73" t="s">
        <v>943</v>
      </c>
      <c r="D3287" s="73" t="s">
        <v>944</v>
      </c>
      <c r="E3287" s="73" t="s">
        <v>931</v>
      </c>
      <c r="F3287" s="74">
        <v>0</v>
      </c>
      <c r="G3287" s="73" t="s">
        <v>945</v>
      </c>
      <c r="H3287" s="73" t="s">
        <v>63</v>
      </c>
      <c r="I3287" s="73" t="s">
        <v>946</v>
      </c>
      <c r="J3287" s="73" t="s">
        <v>323</v>
      </c>
      <c r="K3287" s="73" t="s">
        <v>387</v>
      </c>
      <c r="L3287" s="73" t="s">
        <v>383</v>
      </c>
      <c r="M3287" s="73" t="s">
        <v>384</v>
      </c>
      <c r="N3287" s="73" t="s">
        <v>36</v>
      </c>
      <c r="O3287" s="73" t="s">
        <v>386</v>
      </c>
      <c r="P3287" s="73" t="s">
        <v>907</v>
      </c>
      <c r="Q3287" s="73" t="s">
        <v>947</v>
      </c>
      <c r="R3287" s="73" t="s">
        <v>63</v>
      </c>
      <c r="V3287" s="60" t="str">
        <f>W3287&amp;H3287</f>
        <v>BOATER S1705бежевый</v>
      </c>
      <c r="W3287" s="60" t="str">
        <f>_xlfn.LET(_xlpm.TextCell,TEXT(G3287,"###"),IF(_xlpm.TextCell&lt;&gt;"",IF(StyleSpaceSplit,IFERROR(IF(FIND(" ",_xlpm.TextCell)&gt;=1,MID(_xlpm.TextCell,1,FIND(" ",_xlpm.TextCell)-1),_xlpm.TextCell),_xlpm.TextCell),_xlpm.TextCell),""))</f>
        <v>BOATER S1705</v>
      </c>
      <c r="X3287" s="60" t="str">
        <f>IF(A3287&lt;&gt;"",IFERROR(IF(FIND(" ",G3287)&gt;=1,MID(G3287,FIND(" ",G3287)+1,LEN(G3287)),""),""),"")</f>
        <v>S1705</v>
      </c>
      <c r="AC3287" s="51">
        <f>IFERROR(VALUE(MID($C3287,1,2)),0)</f>
        <v>80</v>
      </c>
      <c r="AD3287" s="44">
        <f>IFERROR(VALUE(MID($C3287,4,3)),0)</f>
        <v>270</v>
      </c>
      <c r="AE3287" s="51">
        <f>VALUE(RIGHT("00"&amp;AC3287,2)&amp;RIGHT("000"&amp;AD3287,3))</f>
        <v>80270</v>
      </c>
    </row>
    <row r="3288" spans="1:31">
      <c r="A3288" s="60" t="str">
        <f>IF(G3288&amp;Q3288&lt;&gt;"",W3288&amp;Q3288,"")</f>
        <v>BOATER S1801red</v>
      </c>
      <c r="B3288" s="60" t="str">
        <f>IF(C3288&lt;&gt;"",LEFT(C3288,9),"")</f>
        <v>80-405-18</v>
      </c>
      <c r="C3288" s="73" t="s">
        <v>2256</v>
      </c>
      <c r="D3288" s="73" t="s">
        <v>2257</v>
      </c>
      <c r="E3288" s="73" t="s">
        <v>956</v>
      </c>
      <c r="F3288" s="74">
        <v>55</v>
      </c>
      <c r="G3288" s="73" t="s">
        <v>2258</v>
      </c>
      <c r="H3288" s="73" t="s">
        <v>84</v>
      </c>
      <c r="I3288" s="73" t="s">
        <v>936</v>
      </c>
      <c r="J3288" s="73" t="s">
        <v>321</v>
      </c>
      <c r="K3288" s="73" t="s">
        <v>382</v>
      </c>
      <c r="L3288" s="73" t="s">
        <v>383</v>
      </c>
      <c r="M3288" s="73" t="s">
        <v>384</v>
      </c>
      <c r="N3288" s="73" t="s">
        <v>35</v>
      </c>
      <c r="O3288" s="73" t="s">
        <v>386</v>
      </c>
      <c r="P3288" s="73" t="s">
        <v>907</v>
      </c>
      <c r="Q3288" s="73" t="s">
        <v>969</v>
      </c>
      <c r="R3288" s="73" t="s">
        <v>63</v>
      </c>
      <c r="V3288" s="60" t="str">
        <f>W3288&amp;H3288</f>
        <v>BOATER S1801бежевый / красный</v>
      </c>
      <c r="W3288" s="60" t="str">
        <f>_xlfn.LET(_xlpm.TextCell,TEXT(G3288,"###"),IF(_xlpm.TextCell&lt;&gt;"",IF(StyleSpaceSplit,IFERROR(IF(FIND(" ",_xlpm.TextCell)&gt;=1,MID(_xlpm.TextCell,1,FIND(" ",_xlpm.TextCell)-1),_xlpm.TextCell),_xlpm.TextCell),_xlpm.TextCell),""))</f>
        <v>BOATER S1801</v>
      </c>
      <c r="X3288" s="60" t="str">
        <f>IF(A3288&lt;&gt;"",IFERROR(IF(FIND(" ",G3288)&gt;=1,MID(G3288,FIND(" ",G3288)+1,LEN(G3288)),""),""),"")</f>
        <v>S1801</v>
      </c>
      <c r="AC3288" s="51">
        <f>IFERROR(VALUE(MID($C3288,1,2)),0)</f>
        <v>80</v>
      </c>
      <c r="AD3288" s="44">
        <f>IFERROR(VALUE(MID($C3288,4,3)),0)</f>
        <v>405</v>
      </c>
      <c r="AE3288" s="51">
        <f>VALUE(RIGHT("00"&amp;AC3288,2)&amp;RIGHT("000"&amp;AD3288,3))</f>
        <v>80405</v>
      </c>
    </row>
    <row r="3289" spans="1:31">
      <c r="A3289" s="60" t="str">
        <f>IF(G3289&amp;Q3289&lt;&gt;"",W3289&amp;Q3289,"")</f>
        <v>BOATER S1801red</v>
      </c>
      <c r="B3289" s="60" t="str">
        <f>IF(C3289&lt;&gt;"",LEFT(C3289,9),"")</f>
        <v>80-405-18</v>
      </c>
      <c r="C3289" s="73" t="s">
        <v>2259</v>
      </c>
      <c r="D3289" s="73" t="s">
        <v>2257</v>
      </c>
      <c r="E3289" s="73" t="s">
        <v>904</v>
      </c>
      <c r="F3289" s="74">
        <v>57</v>
      </c>
      <c r="G3289" s="73" t="s">
        <v>2258</v>
      </c>
      <c r="H3289" s="73" t="s">
        <v>84</v>
      </c>
      <c r="I3289" s="73" t="s">
        <v>936</v>
      </c>
      <c r="J3289" s="73" t="s">
        <v>321</v>
      </c>
      <c r="K3289" s="73" t="s">
        <v>382</v>
      </c>
      <c r="L3289" s="73" t="s">
        <v>383</v>
      </c>
      <c r="M3289" s="73" t="s">
        <v>384</v>
      </c>
      <c r="N3289" s="73" t="s">
        <v>35</v>
      </c>
      <c r="O3289" s="73" t="s">
        <v>386</v>
      </c>
      <c r="P3289" s="73" t="s">
        <v>907</v>
      </c>
      <c r="Q3289" s="73" t="s">
        <v>969</v>
      </c>
      <c r="R3289" s="73" t="s">
        <v>63</v>
      </c>
      <c r="V3289" s="60" t="str">
        <f>W3289&amp;H3289</f>
        <v>BOATER S1801бежевый / красный</v>
      </c>
      <c r="W3289" s="60" t="str">
        <f>_xlfn.LET(_xlpm.TextCell,TEXT(G3289,"###"),IF(_xlpm.TextCell&lt;&gt;"",IF(StyleSpaceSplit,IFERROR(IF(FIND(" ",_xlpm.TextCell)&gt;=1,MID(_xlpm.TextCell,1,FIND(" ",_xlpm.TextCell)-1),_xlpm.TextCell),_xlpm.TextCell),_xlpm.TextCell),""))</f>
        <v>BOATER S1801</v>
      </c>
      <c r="X3289" s="60" t="str">
        <f>IF(A3289&lt;&gt;"",IFERROR(IF(FIND(" ",G3289)&gt;=1,MID(G3289,FIND(" ",G3289)+1,LEN(G3289)),""),""),"")</f>
        <v>S1801</v>
      </c>
      <c r="AC3289" s="51">
        <f>IFERROR(VALUE(MID($C3289,1,2)),0)</f>
        <v>80</v>
      </c>
      <c r="AD3289" s="44">
        <f>IFERROR(VALUE(MID($C3289,4,3)),0)</f>
        <v>405</v>
      </c>
      <c r="AE3289" s="51">
        <f>VALUE(RIGHT("00"&amp;AC3289,2)&amp;RIGHT("000"&amp;AD3289,3))</f>
        <v>80405</v>
      </c>
    </row>
    <row r="3290" spans="1:31">
      <c r="A3290" s="60" t="str">
        <f>IF(G3290&amp;Q3290&lt;&gt;"",W3290&amp;Q3290,"")</f>
        <v>BOATER S1801red</v>
      </c>
      <c r="B3290" s="60" t="str">
        <f>IF(C3290&lt;&gt;"",LEFT(C3290,9),"")</f>
        <v>80-405-18</v>
      </c>
      <c r="C3290" s="73" t="s">
        <v>2260</v>
      </c>
      <c r="D3290" s="73" t="s">
        <v>2257</v>
      </c>
      <c r="E3290" s="73" t="s">
        <v>910</v>
      </c>
      <c r="F3290" s="74">
        <v>59</v>
      </c>
      <c r="G3290" s="73" t="s">
        <v>2258</v>
      </c>
      <c r="H3290" s="73" t="s">
        <v>84</v>
      </c>
      <c r="I3290" s="73" t="s">
        <v>936</v>
      </c>
      <c r="J3290" s="73" t="s">
        <v>321</v>
      </c>
      <c r="K3290" s="73" t="s">
        <v>382</v>
      </c>
      <c r="L3290" s="73" t="s">
        <v>383</v>
      </c>
      <c r="M3290" s="73" t="s">
        <v>384</v>
      </c>
      <c r="N3290" s="73" t="s">
        <v>35</v>
      </c>
      <c r="O3290" s="73" t="s">
        <v>386</v>
      </c>
      <c r="P3290" s="73" t="s">
        <v>907</v>
      </c>
      <c r="Q3290" s="73" t="s">
        <v>969</v>
      </c>
      <c r="R3290" s="73" t="s">
        <v>63</v>
      </c>
      <c r="V3290" s="60" t="str">
        <f>W3290&amp;H3290</f>
        <v>BOATER S1801бежевый / красный</v>
      </c>
      <c r="W3290" s="60" t="str">
        <f>_xlfn.LET(_xlpm.TextCell,TEXT(G3290,"###"),IF(_xlpm.TextCell&lt;&gt;"",IF(StyleSpaceSplit,IFERROR(IF(FIND(" ",_xlpm.TextCell)&gt;=1,MID(_xlpm.TextCell,1,FIND(" ",_xlpm.TextCell)-1),_xlpm.TextCell),_xlpm.TextCell),_xlpm.TextCell),""))</f>
        <v>BOATER S1801</v>
      </c>
      <c r="X3290" s="60" t="str">
        <f>IF(A3290&lt;&gt;"",IFERROR(IF(FIND(" ",G3290)&gt;=1,MID(G3290,FIND(" ",G3290)+1,LEN(G3290)),""),""),"")</f>
        <v>S1801</v>
      </c>
      <c r="AC3290" s="51">
        <f>IFERROR(VALUE(MID($C3290,1,2)),0)</f>
        <v>80</v>
      </c>
      <c r="AD3290" s="44">
        <f>IFERROR(VALUE(MID($C3290,4,3)),0)</f>
        <v>405</v>
      </c>
      <c r="AE3290" s="51">
        <f>VALUE(RIGHT("00"&amp;AC3290,2)&amp;RIGHT("000"&amp;AD3290,3))</f>
        <v>80405</v>
      </c>
    </row>
    <row r="3291" spans="1:31">
      <c r="A3291" s="60" t="str">
        <f>IF(G3291&amp;Q3291&lt;&gt;"",W3291&amp;Q3291,"")</f>
        <v>BOATER S1801red</v>
      </c>
      <c r="B3291" s="60" t="str">
        <f>IF(C3291&lt;&gt;"",LEFT(C3291,9),"")</f>
        <v>80-405-18</v>
      </c>
      <c r="C3291" s="73" t="s">
        <v>2261</v>
      </c>
      <c r="D3291" s="73" t="s">
        <v>2257</v>
      </c>
      <c r="E3291" s="73" t="s">
        <v>912</v>
      </c>
      <c r="F3291" s="74">
        <v>61</v>
      </c>
      <c r="G3291" s="73" t="s">
        <v>2258</v>
      </c>
      <c r="H3291" s="73" t="s">
        <v>84</v>
      </c>
      <c r="I3291" s="73" t="s">
        <v>936</v>
      </c>
      <c r="J3291" s="73" t="s">
        <v>321</v>
      </c>
      <c r="K3291" s="73" t="s">
        <v>382</v>
      </c>
      <c r="L3291" s="73" t="s">
        <v>383</v>
      </c>
      <c r="M3291" s="73" t="s">
        <v>384</v>
      </c>
      <c r="N3291" s="73" t="s">
        <v>35</v>
      </c>
      <c r="O3291" s="73" t="s">
        <v>386</v>
      </c>
      <c r="P3291" s="73" t="s">
        <v>907</v>
      </c>
      <c r="Q3291" s="73" t="s">
        <v>969</v>
      </c>
      <c r="R3291" s="73" t="s">
        <v>63</v>
      </c>
      <c r="V3291" s="60" t="str">
        <f>W3291&amp;H3291</f>
        <v>BOATER S1801бежевый / красный</v>
      </c>
      <c r="W3291" s="60" t="str">
        <f>_xlfn.LET(_xlpm.TextCell,TEXT(G3291,"###"),IF(_xlpm.TextCell&lt;&gt;"",IF(StyleSpaceSplit,IFERROR(IF(FIND(" ",_xlpm.TextCell)&gt;=1,MID(_xlpm.TextCell,1,FIND(" ",_xlpm.TextCell)-1),_xlpm.TextCell),_xlpm.TextCell),_xlpm.TextCell),""))</f>
        <v>BOATER S1801</v>
      </c>
      <c r="X3291" s="60" t="str">
        <f>IF(A3291&lt;&gt;"",IFERROR(IF(FIND(" ",G3291)&gt;=1,MID(G3291,FIND(" ",G3291)+1,LEN(G3291)),""),""),"")</f>
        <v>S1801</v>
      </c>
      <c r="AC3291" s="51">
        <f>IFERROR(VALUE(MID($C3291,1,2)),0)</f>
        <v>80</v>
      </c>
      <c r="AD3291" s="44">
        <f>IFERROR(VALUE(MID($C3291,4,3)),0)</f>
        <v>405</v>
      </c>
      <c r="AE3291" s="51">
        <f>VALUE(RIGHT("00"&amp;AC3291,2)&amp;RIGHT("000"&amp;AD3291,3))</f>
        <v>80405</v>
      </c>
    </row>
    <row r="3292" spans="1:31">
      <c r="A3292" s="60" t="str">
        <f>IF(G3292&amp;Q3292&lt;&gt;"",W3292&amp;Q3292,"")</f>
        <v>BOATER S1801blue</v>
      </c>
      <c r="B3292" s="60" t="str">
        <f>IF(C3292&lt;&gt;"",LEFT(C3292,9),"")</f>
        <v>80-405-06</v>
      </c>
      <c r="C3292" s="73" t="s">
        <v>2634</v>
      </c>
      <c r="D3292" s="73" t="s">
        <v>2635</v>
      </c>
      <c r="E3292" s="73" t="s">
        <v>956</v>
      </c>
      <c r="F3292" s="74">
        <v>55</v>
      </c>
      <c r="G3292" s="73" t="s">
        <v>2258</v>
      </c>
      <c r="H3292" s="73" t="s">
        <v>97</v>
      </c>
      <c r="I3292" s="73" t="s">
        <v>936</v>
      </c>
      <c r="J3292" s="73" t="s">
        <v>321</v>
      </c>
      <c r="K3292" s="73" t="s">
        <v>382</v>
      </c>
      <c r="L3292" s="73" t="s">
        <v>383</v>
      </c>
      <c r="M3292" s="73" t="s">
        <v>384</v>
      </c>
      <c r="N3292" s="73" t="s">
        <v>35</v>
      </c>
      <c r="O3292" s="73" t="s">
        <v>386</v>
      </c>
      <c r="P3292" s="73" t="s">
        <v>907</v>
      </c>
      <c r="Q3292" s="73" t="s">
        <v>932</v>
      </c>
      <c r="R3292" s="73" t="s">
        <v>63</v>
      </c>
      <c r="V3292" s="60" t="str">
        <f>W3292&amp;H3292</f>
        <v>BOATER S1801бежевый / синий</v>
      </c>
      <c r="W3292" s="60" t="str">
        <f>_xlfn.LET(_xlpm.TextCell,TEXT(G3292,"###"),IF(_xlpm.TextCell&lt;&gt;"",IF(StyleSpaceSplit,IFERROR(IF(FIND(" ",_xlpm.TextCell)&gt;=1,MID(_xlpm.TextCell,1,FIND(" ",_xlpm.TextCell)-1),_xlpm.TextCell),_xlpm.TextCell),_xlpm.TextCell),""))</f>
        <v>BOATER S1801</v>
      </c>
      <c r="X3292" s="60" t="str">
        <f>IF(A3292&lt;&gt;"",IFERROR(IF(FIND(" ",G3292)&gt;=1,MID(G3292,FIND(" ",G3292)+1,LEN(G3292)),""),""),"")</f>
        <v>S1801</v>
      </c>
      <c r="AC3292" s="51">
        <f>IFERROR(VALUE(MID($C3292,1,2)),0)</f>
        <v>80</v>
      </c>
      <c r="AD3292" s="44">
        <f>IFERROR(VALUE(MID($C3292,4,3)),0)</f>
        <v>405</v>
      </c>
      <c r="AE3292" s="51">
        <f>VALUE(RIGHT("00"&amp;AC3292,2)&amp;RIGHT("000"&amp;AD3292,3))</f>
        <v>80405</v>
      </c>
    </row>
    <row r="3293" spans="1:31">
      <c r="A3293" s="60" t="str">
        <f>IF(G3293&amp;Q3293&lt;&gt;"",W3293&amp;Q3293,"")</f>
        <v>BOATER S1801blue</v>
      </c>
      <c r="B3293" s="60" t="str">
        <f>IF(C3293&lt;&gt;"",LEFT(C3293,9),"")</f>
        <v>80-405-06</v>
      </c>
      <c r="C3293" s="73" t="s">
        <v>2636</v>
      </c>
      <c r="D3293" s="73" t="s">
        <v>2635</v>
      </c>
      <c r="E3293" s="73" t="s">
        <v>904</v>
      </c>
      <c r="F3293" s="74">
        <v>57</v>
      </c>
      <c r="G3293" s="73" t="s">
        <v>2258</v>
      </c>
      <c r="H3293" s="73" t="s">
        <v>97</v>
      </c>
      <c r="I3293" s="73" t="s">
        <v>936</v>
      </c>
      <c r="J3293" s="73" t="s">
        <v>321</v>
      </c>
      <c r="K3293" s="73" t="s">
        <v>382</v>
      </c>
      <c r="L3293" s="73" t="s">
        <v>383</v>
      </c>
      <c r="M3293" s="73" t="s">
        <v>384</v>
      </c>
      <c r="N3293" s="73" t="s">
        <v>35</v>
      </c>
      <c r="O3293" s="73" t="s">
        <v>386</v>
      </c>
      <c r="P3293" s="73" t="s">
        <v>907</v>
      </c>
      <c r="Q3293" s="73" t="s">
        <v>932</v>
      </c>
      <c r="R3293" s="73" t="s">
        <v>63</v>
      </c>
      <c r="V3293" s="60" t="str">
        <f>W3293&amp;H3293</f>
        <v>BOATER S1801бежевый / синий</v>
      </c>
      <c r="W3293" s="60" t="str">
        <f>_xlfn.LET(_xlpm.TextCell,TEXT(G3293,"###"),IF(_xlpm.TextCell&lt;&gt;"",IF(StyleSpaceSplit,IFERROR(IF(FIND(" ",_xlpm.TextCell)&gt;=1,MID(_xlpm.TextCell,1,FIND(" ",_xlpm.TextCell)-1),_xlpm.TextCell),_xlpm.TextCell),_xlpm.TextCell),""))</f>
        <v>BOATER S1801</v>
      </c>
      <c r="X3293" s="60" t="str">
        <f>IF(A3293&lt;&gt;"",IFERROR(IF(FIND(" ",G3293)&gt;=1,MID(G3293,FIND(" ",G3293)+1,LEN(G3293)),""),""),"")</f>
        <v>S1801</v>
      </c>
      <c r="AC3293" s="51">
        <f>IFERROR(VALUE(MID($C3293,1,2)),0)</f>
        <v>80</v>
      </c>
      <c r="AD3293" s="44">
        <f>IFERROR(VALUE(MID($C3293,4,3)),0)</f>
        <v>405</v>
      </c>
      <c r="AE3293" s="51">
        <f>VALUE(RIGHT("00"&amp;AC3293,2)&amp;RIGHT("000"&amp;AD3293,3))</f>
        <v>80405</v>
      </c>
    </row>
    <row r="3294" spans="1:31">
      <c r="A3294" s="60" t="str">
        <f>IF(G3294&amp;Q3294&lt;&gt;"",W3294&amp;Q3294,"")</f>
        <v>BOATER S1801blue</v>
      </c>
      <c r="B3294" s="60" t="str">
        <f>IF(C3294&lt;&gt;"",LEFT(C3294,9),"")</f>
        <v>80-405-06</v>
      </c>
      <c r="C3294" s="73" t="s">
        <v>2637</v>
      </c>
      <c r="D3294" s="73" t="s">
        <v>2635</v>
      </c>
      <c r="E3294" s="73" t="s">
        <v>912</v>
      </c>
      <c r="F3294" s="74">
        <v>61</v>
      </c>
      <c r="G3294" s="73" t="s">
        <v>2258</v>
      </c>
      <c r="H3294" s="73" t="s">
        <v>97</v>
      </c>
      <c r="I3294" s="73" t="s">
        <v>936</v>
      </c>
      <c r="J3294" s="73" t="s">
        <v>321</v>
      </c>
      <c r="K3294" s="73" t="s">
        <v>382</v>
      </c>
      <c r="L3294" s="73" t="s">
        <v>383</v>
      </c>
      <c r="M3294" s="73" t="s">
        <v>384</v>
      </c>
      <c r="N3294" s="73" t="s">
        <v>35</v>
      </c>
      <c r="O3294" s="73" t="s">
        <v>386</v>
      </c>
      <c r="P3294" s="73" t="s">
        <v>907</v>
      </c>
      <c r="Q3294" s="73" t="s">
        <v>932</v>
      </c>
      <c r="R3294" s="73" t="s">
        <v>63</v>
      </c>
      <c r="V3294" s="60" t="str">
        <f>W3294&amp;H3294</f>
        <v>BOATER S1801бежевый / синий</v>
      </c>
      <c r="W3294" s="60" t="str">
        <f>_xlfn.LET(_xlpm.TextCell,TEXT(G3294,"###"),IF(_xlpm.TextCell&lt;&gt;"",IF(StyleSpaceSplit,IFERROR(IF(FIND(" ",_xlpm.TextCell)&gt;=1,MID(_xlpm.TextCell,1,FIND(" ",_xlpm.TextCell)-1),_xlpm.TextCell),_xlpm.TextCell),_xlpm.TextCell),""))</f>
        <v>BOATER S1801</v>
      </c>
      <c r="X3294" s="60" t="str">
        <f>IF(A3294&lt;&gt;"",IFERROR(IF(FIND(" ",G3294)&gt;=1,MID(G3294,FIND(" ",G3294)+1,LEN(G3294)),""),""),"")</f>
        <v>S1801</v>
      </c>
      <c r="AC3294" s="51">
        <f>IFERROR(VALUE(MID($C3294,1,2)),0)</f>
        <v>80</v>
      </c>
      <c r="AD3294" s="44">
        <f>IFERROR(VALUE(MID($C3294,4,3)),0)</f>
        <v>405</v>
      </c>
      <c r="AE3294" s="51">
        <f>VALUE(RIGHT("00"&amp;AC3294,2)&amp;RIGHT("000"&amp;AD3294,3))</f>
        <v>80405</v>
      </c>
    </row>
    <row r="3295" spans="1:31">
      <c r="A3295" s="60" t="str">
        <f>IF(G3295&amp;Q3295&lt;&gt;"",W3295&amp;Q3295,"")</f>
        <v>BOATER S1801blue</v>
      </c>
      <c r="B3295" s="60" t="str">
        <f>IF(C3295&lt;&gt;"",LEFT(C3295,9),"")</f>
        <v>80-405-06</v>
      </c>
      <c r="C3295" s="73" t="s">
        <v>2638</v>
      </c>
      <c r="D3295" s="73" t="s">
        <v>2635</v>
      </c>
      <c r="E3295" s="73" t="s">
        <v>910</v>
      </c>
      <c r="F3295" s="74">
        <v>59</v>
      </c>
      <c r="G3295" s="73" t="s">
        <v>2258</v>
      </c>
      <c r="H3295" s="73" t="s">
        <v>97</v>
      </c>
      <c r="I3295" s="73" t="s">
        <v>936</v>
      </c>
      <c r="J3295" s="73" t="s">
        <v>321</v>
      </c>
      <c r="K3295" s="73" t="s">
        <v>382</v>
      </c>
      <c r="L3295" s="73" t="s">
        <v>383</v>
      </c>
      <c r="M3295" s="73" t="s">
        <v>384</v>
      </c>
      <c r="N3295" s="73" t="s">
        <v>35</v>
      </c>
      <c r="O3295" s="73" t="s">
        <v>386</v>
      </c>
      <c r="P3295" s="73" t="s">
        <v>907</v>
      </c>
      <c r="Q3295" s="73" t="s">
        <v>932</v>
      </c>
      <c r="R3295" s="73" t="s">
        <v>63</v>
      </c>
      <c r="V3295" s="60" t="str">
        <f>W3295&amp;H3295</f>
        <v>BOATER S1801бежевый / синий</v>
      </c>
      <c r="W3295" s="60" t="str">
        <f>_xlfn.LET(_xlpm.TextCell,TEXT(G3295,"###"),IF(_xlpm.TextCell&lt;&gt;"",IF(StyleSpaceSplit,IFERROR(IF(FIND(" ",_xlpm.TextCell)&gt;=1,MID(_xlpm.TextCell,1,FIND(" ",_xlpm.TextCell)-1),_xlpm.TextCell),_xlpm.TextCell),_xlpm.TextCell),""))</f>
        <v>BOATER S1801</v>
      </c>
      <c r="X3295" s="60" t="str">
        <f>IF(A3295&lt;&gt;"",IFERROR(IF(FIND(" ",G3295)&gt;=1,MID(G3295,FIND(" ",G3295)+1,LEN(G3295)),""),""),"")</f>
        <v>S1801</v>
      </c>
      <c r="AC3295" s="51">
        <f>IFERROR(VALUE(MID($C3295,1,2)),0)</f>
        <v>80</v>
      </c>
      <c r="AD3295" s="44">
        <f>IFERROR(VALUE(MID($C3295,4,3)),0)</f>
        <v>405</v>
      </c>
      <c r="AE3295" s="51">
        <f>VALUE(RIGHT("00"&amp;AC3295,2)&amp;RIGHT("000"&amp;AD3295,3))</f>
        <v>80405</v>
      </c>
    </row>
    <row r="3296" spans="1:31">
      <c r="A3296" s="60" t="str">
        <f>IF(G3296&amp;Q3296&lt;&gt;"",W3296&amp;Q3296,"")</f>
        <v>BOATER S1802white</v>
      </c>
      <c r="B3296" s="60" t="str">
        <f>IF(C3296&lt;&gt;"",LEFT(C3296,9),"")</f>
        <v>80-457-17</v>
      </c>
      <c r="C3296" s="73" t="s">
        <v>2262</v>
      </c>
      <c r="D3296" s="73" t="s">
        <v>2263</v>
      </c>
      <c r="E3296" s="73" t="s">
        <v>956</v>
      </c>
      <c r="F3296" s="74">
        <v>55</v>
      </c>
      <c r="G3296" s="73" t="s">
        <v>2264</v>
      </c>
      <c r="H3296" s="73" t="s">
        <v>66</v>
      </c>
      <c r="I3296" s="73" t="s">
        <v>936</v>
      </c>
      <c r="J3296" s="73" t="s">
        <v>321</v>
      </c>
      <c r="K3296" s="73" t="s">
        <v>382</v>
      </c>
      <c r="L3296" s="73" t="s">
        <v>383</v>
      </c>
      <c r="M3296" s="73" t="s">
        <v>384</v>
      </c>
      <c r="N3296" s="73" t="s">
        <v>35</v>
      </c>
      <c r="O3296" s="73" t="s">
        <v>386</v>
      </c>
      <c r="P3296" s="73" t="s">
        <v>907</v>
      </c>
      <c r="Q3296" s="73" t="s">
        <v>908</v>
      </c>
      <c r="R3296" s="73" t="s">
        <v>63</v>
      </c>
      <c r="V3296" s="60" t="str">
        <f>W3296&amp;H3296</f>
        <v>BOATER S1802бежевый / белый</v>
      </c>
      <c r="W3296" s="60" t="str">
        <f>_xlfn.LET(_xlpm.TextCell,TEXT(G3296,"###"),IF(_xlpm.TextCell&lt;&gt;"",IF(StyleSpaceSplit,IFERROR(IF(FIND(" ",_xlpm.TextCell)&gt;=1,MID(_xlpm.TextCell,1,FIND(" ",_xlpm.TextCell)-1),_xlpm.TextCell),_xlpm.TextCell),_xlpm.TextCell),""))</f>
        <v>BOATER S1802</v>
      </c>
      <c r="X3296" s="60" t="str">
        <f>IF(A3296&lt;&gt;"",IFERROR(IF(FIND(" ",G3296)&gt;=1,MID(G3296,FIND(" ",G3296)+1,LEN(G3296)),""),""),"")</f>
        <v>S1802</v>
      </c>
      <c r="AC3296" s="51">
        <f>IFERROR(VALUE(MID($C3296,1,2)),0)</f>
        <v>80</v>
      </c>
      <c r="AD3296" s="44">
        <f>IFERROR(VALUE(MID($C3296,4,3)),0)</f>
        <v>457</v>
      </c>
      <c r="AE3296" s="51">
        <f>VALUE(RIGHT("00"&amp;AC3296,2)&amp;RIGHT("000"&amp;AD3296,3))</f>
        <v>80457</v>
      </c>
    </row>
    <row r="3297" spans="1:31">
      <c r="A3297" s="60" t="str">
        <f>IF(G3297&amp;Q3297&lt;&gt;"",W3297&amp;Q3297,"")</f>
        <v>BOATER S1802white</v>
      </c>
      <c r="B3297" s="60" t="str">
        <f>IF(C3297&lt;&gt;"",LEFT(C3297,9),"")</f>
        <v>80-457-17</v>
      </c>
      <c r="C3297" s="73" t="s">
        <v>2265</v>
      </c>
      <c r="D3297" s="73" t="s">
        <v>2263</v>
      </c>
      <c r="E3297" s="73" t="s">
        <v>904</v>
      </c>
      <c r="F3297" s="74">
        <v>57</v>
      </c>
      <c r="G3297" s="73" t="s">
        <v>2264</v>
      </c>
      <c r="H3297" s="73" t="s">
        <v>66</v>
      </c>
      <c r="I3297" s="73" t="s">
        <v>936</v>
      </c>
      <c r="J3297" s="73" t="s">
        <v>321</v>
      </c>
      <c r="K3297" s="73" t="s">
        <v>382</v>
      </c>
      <c r="L3297" s="73" t="s">
        <v>383</v>
      </c>
      <c r="M3297" s="73" t="s">
        <v>384</v>
      </c>
      <c r="N3297" s="73" t="s">
        <v>35</v>
      </c>
      <c r="O3297" s="73" t="s">
        <v>386</v>
      </c>
      <c r="P3297" s="73" t="s">
        <v>907</v>
      </c>
      <c r="Q3297" s="73" t="s">
        <v>908</v>
      </c>
      <c r="R3297" s="73" t="s">
        <v>63</v>
      </c>
      <c r="V3297" s="60" t="str">
        <f>W3297&amp;H3297</f>
        <v>BOATER S1802бежевый / белый</v>
      </c>
      <c r="W3297" s="60" t="str">
        <f>_xlfn.LET(_xlpm.TextCell,TEXT(G3297,"###"),IF(_xlpm.TextCell&lt;&gt;"",IF(StyleSpaceSplit,IFERROR(IF(FIND(" ",_xlpm.TextCell)&gt;=1,MID(_xlpm.TextCell,1,FIND(" ",_xlpm.TextCell)-1),_xlpm.TextCell),_xlpm.TextCell),_xlpm.TextCell),""))</f>
        <v>BOATER S1802</v>
      </c>
      <c r="X3297" s="60" t="str">
        <f>IF(A3297&lt;&gt;"",IFERROR(IF(FIND(" ",G3297)&gt;=1,MID(G3297,FIND(" ",G3297)+1,LEN(G3297)),""),""),"")</f>
        <v>S1802</v>
      </c>
      <c r="AC3297" s="51">
        <f>IFERROR(VALUE(MID($C3297,1,2)),0)</f>
        <v>80</v>
      </c>
      <c r="AD3297" s="44">
        <f>IFERROR(VALUE(MID($C3297,4,3)),0)</f>
        <v>457</v>
      </c>
      <c r="AE3297" s="51">
        <f>VALUE(RIGHT("00"&amp;AC3297,2)&amp;RIGHT("000"&amp;AD3297,3))</f>
        <v>80457</v>
      </c>
    </row>
    <row r="3298" spans="1:31">
      <c r="A3298" s="60" t="str">
        <f>IF(G3298&amp;Q3298&lt;&gt;"",W3298&amp;Q3298,"")</f>
        <v>BOATER S1802white</v>
      </c>
      <c r="B3298" s="60" t="str">
        <f>IF(C3298&lt;&gt;"",LEFT(C3298,9),"")</f>
        <v>80-457-17</v>
      </c>
      <c r="C3298" s="73" t="s">
        <v>2266</v>
      </c>
      <c r="D3298" s="73" t="s">
        <v>2263</v>
      </c>
      <c r="E3298" s="73" t="s">
        <v>910</v>
      </c>
      <c r="F3298" s="74">
        <v>59</v>
      </c>
      <c r="G3298" s="73" t="s">
        <v>2264</v>
      </c>
      <c r="H3298" s="73" t="s">
        <v>66</v>
      </c>
      <c r="I3298" s="73" t="s">
        <v>936</v>
      </c>
      <c r="J3298" s="73" t="s">
        <v>321</v>
      </c>
      <c r="K3298" s="73" t="s">
        <v>382</v>
      </c>
      <c r="L3298" s="73" t="s">
        <v>383</v>
      </c>
      <c r="M3298" s="73" t="s">
        <v>384</v>
      </c>
      <c r="N3298" s="73" t="s">
        <v>35</v>
      </c>
      <c r="O3298" s="73" t="s">
        <v>386</v>
      </c>
      <c r="P3298" s="73" t="s">
        <v>907</v>
      </c>
      <c r="Q3298" s="73" t="s">
        <v>908</v>
      </c>
      <c r="R3298" s="73" t="s">
        <v>63</v>
      </c>
      <c r="V3298" s="60" t="str">
        <f>W3298&amp;H3298</f>
        <v>BOATER S1802бежевый / белый</v>
      </c>
      <c r="W3298" s="60" t="str">
        <f>_xlfn.LET(_xlpm.TextCell,TEXT(G3298,"###"),IF(_xlpm.TextCell&lt;&gt;"",IF(StyleSpaceSplit,IFERROR(IF(FIND(" ",_xlpm.TextCell)&gt;=1,MID(_xlpm.TextCell,1,FIND(" ",_xlpm.TextCell)-1),_xlpm.TextCell),_xlpm.TextCell),_xlpm.TextCell),""))</f>
        <v>BOATER S1802</v>
      </c>
      <c r="X3298" s="60" t="str">
        <f>IF(A3298&lt;&gt;"",IFERROR(IF(FIND(" ",G3298)&gt;=1,MID(G3298,FIND(" ",G3298)+1,LEN(G3298)),""),""),"")</f>
        <v>S1802</v>
      </c>
      <c r="AC3298" s="51">
        <f>IFERROR(VALUE(MID($C3298,1,2)),0)</f>
        <v>80</v>
      </c>
      <c r="AD3298" s="44">
        <f>IFERROR(VALUE(MID($C3298,4,3)),0)</f>
        <v>457</v>
      </c>
      <c r="AE3298" s="51">
        <f>VALUE(RIGHT("00"&amp;AC3298,2)&amp;RIGHT("000"&amp;AD3298,3))</f>
        <v>80457</v>
      </c>
    </row>
    <row r="3299" spans="1:31">
      <c r="A3299" s="60" t="str">
        <f>IF(G3299&amp;Q3299&lt;&gt;"",W3299&amp;Q3299,"")</f>
        <v>BOATER S1802white</v>
      </c>
      <c r="B3299" s="60" t="str">
        <f>IF(C3299&lt;&gt;"",LEFT(C3299,9),"")</f>
        <v>80-457-17</v>
      </c>
      <c r="C3299" s="73" t="s">
        <v>2267</v>
      </c>
      <c r="D3299" s="73" t="s">
        <v>2263</v>
      </c>
      <c r="E3299" s="73" t="s">
        <v>912</v>
      </c>
      <c r="F3299" s="74">
        <v>61</v>
      </c>
      <c r="G3299" s="73" t="s">
        <v>2264</v>
      </c>
      <c r="H3299" s="73" t="s">
        <v>66</v>
      </c>
      <c r="I3299" s="73" t="s">
        <v>936</v>
      </c>
      <c r="J3299" s="73" t="s">
        <v>321</v>
      </c>
      <c r="K3299" s="73" t="s">
        <v>382</v>
      </c>
      <c r="L3299" s="73" t="s">
        <v>383</v>
      </c>
      <c r="M3299" s="73" t="s">
        <v>384</v>
      </c>
      <c r="N3299" s="73" t="s">
        <v>35</v>
      </c>
      <c r="O3299" s="73" t="s">
        <v>386</v>
      </c>
      <c r="P3299" s="73" t="s">
        <v>907</v>
      </c>
      <c r="Q3299" s="73" t="s">
        <v>908</v>
      </c>
      <c r="R3299" s="73" t="s">
        <v>63</v>
      </c>
      <c r="V3299" s="60" t="str">
        <f>W3299&amp;H3299</f>
        <v>BOATER S1802бежевый / белый</v>
      </c>
      <c r="W3299" s="60" t="str">
        <f>_xlfn.LET(_xlpm.TextCell,TEXT(G3299,"###"),IF(_xlpm.TextCell&lt;&gt;"",IF(StyleSpaceSplit,IFERROR(IF(FIND(" ",_xlpm.TextCell)&gt;=1,MID(_xlpm.TextCell,1,FIND(" ",_xlpm.TextCell)-1),_xlpm.TextCell),_xlpm.TextCell),_xlpm.TextCell),""))</f>
        <v>BOATER S1802</v>
      </c>
      <c r="X3299" s="60" t="str">
        <f>IF(A3299&lt;&gt;"",IFERROR(IF(FIND(" ",G3299)&gt;=1,MID(G3299,FIND(" ",G3299)+1,LEN(G3299)),""),""),"")</f>
        <v>S1802</v>
      </c>
      <c r="AC3299" s="51">
        <f>IFERROR(VALUE(MID($C3299,1,2)),0)</f>
        <v>80</v>
      </c>
      <c r="AD3299" s="44">
        <f>IFERROR(VALUE(MID($C3299,4,3)),0)</f>
        <v>457</v>
      </c>
      <c r="AE3299" s="51">
        <f>VALUE(RIGHT("00"&amp;AC3299,2)&amp;RIGHT("000"&amp;AD3299,3))</f>
        <v>80457</v>
      </c>
    </row>
    <row r="3300" spans="1:31">
      <c r="A3300" s="60" t="str">
        <f>IF(G3300&amp;Q3300&lt;&gt;"",W3300&amp;Q3300,"")</f>
        <v>BOATER S1802red</v>
      </c>
      <c r="B3300" s="60" t="str">
        <f>IF(C3300&lt;&gt;"",LEFT(C3300,9),"")</f>
        <v>80-457-18</v>
      </c>
      <c r="C3300" s="73" t="s">
        <v>2848</v>
      </c>
      <c r="D3300" s="73" t="s">
        <v>2849</v>
      </c>
      <c r="E3300" s="73" t="s">
        <v>956</v>
      </c>
      <c r="F3300" s="74">
        <v>55</v>
      </c>
      <c r="G3300" s="73" t="s">
        <v>2264</v>
      </c>
      <c r="H3300" s="73" t="s">
        <v>69</v>
      </c>
      <c r="I3300" s="73" t="s">
        <v>936</v>
      </c>
      <c r="J3300" s="73" t="s">
        <v>321</v>
      </c>
      <c r="K3300" s="73" t="s">
        <v>382</v>
      </c>
      <c r="L3300" s="73" t="s">
        <v>383</v>
      </c>
      <c r="M3300" s="73" t="s">
        <v>384</v>
      </c>
      <c r="N3300" s="73" t="s">
        <v>35</v>
      </c>
      <c r="O3300" s="73" t="s">
        <v>386</v>
      </c>
      <c r="P3300" s="73" t="s">
        <v>907</v>
      </c>
      <c r="Q3300" s="73" t="s">
        <v>969</v>
      </c>
      <c r="R3300" s="73" t="s">
        <v>63</v>
      </c>
      <c r="V3300" s="60" t="str">
        <f>W3300&amp;H3300</f>
        <v>BOATER S1802бежевый / бордовый</v>
      </c>
      <c r="W3300" s="60" t="str">
        <f>_xlfn.LET(_xlpm.TextCell,TEXT(G3300,"###"),IF(_xlpm.TextCell&lt;&gt;"",IF(StyleSpaceSplit,IFERROR(IF(FIND(" ",_xlpm.TextCell)&gt;=1,MID(_xlpm.TextCell,1,FIND(" ",_xlpm.TextCell)-1),_xlpm.TextCell),_xlpm.TextCell),_xlpm.TextCell),""))</f>
        <v>BOATER S1802</v>
      </c>
      <c r="X3300" s="60" t="str">
        <f>IF(A3300&lt;&gt;"",IFERROR(IF(FIND(" ",G3300)&gt;=1,MID(G3300,FIND(" ",G3300)+1,LEN(G3300)),""),""),"")</f>
        <v>S1802</v>
      </c>
      <c r="AC3300" s="51">
        <f>IFERROR(VALUE(MID($C3300,1,2)),0)</f>
        <v>80</v>
      </c>
      <c r="AD3300" s="44">
        <f>IFERROR(VALUE(MID($C3300,4,3)),0)</f>
        <v>457</v>
      </c>
      <c r="AE3300" s="51">
        <f>VALUE(RIGHT("00"&amp;AC3300,2)&amp;RIGHT("000"&amp;AD3300,3))</f>
        <v>80457</v>
      </c>
    </row>
    <row r="3301" spans="1:31">
      <c r="A3301" s="60" t="str">
        <f>IF(G3301&amp;Q3301&lt;&gt;"",W3301&amp;Q3301,"")</f>
        <v>BOATER S1802red</v>
      </c>
      <c r="B3301" s="60" t="str">
        <f>IF(C3301&lt;&gt;"",LEFT(C3301,9),"")</f>
        <v>80-457-18</v>
      </c>
      <c r="C3301" s="73" t="s">
        <v>2850</v>
      </c>
      <c r="D3301" s="73" t="s">
        <v>2849</v>
      </c>
      <c r="E3301" s="73" t="s">
        <v>904</v>
      </c>
      <c r="F3301" s="74">
        <v>57</v>
      </c>
      <c r="G3301" s="73" t="s">
        <v>2264</v>
      </c>
      <c r="H3301" s="73" t="s">
        <v>69</v>
      </c>
      <c r="I3301" s="73" t="s">
        <v>936</v>
      </c>
      <c r="J3301" s="73" t="s">
        <v>321</v>
      </c>
      <c r="K3301" s="73" t="s">
        <v>382</v>
      </c>
      <c r="L3301" s="73" t="s">
        <v>383</v>
      </c>
      <c r="M3301" s="73" t="s">
        <v>384</v>
      </c>
      <c r="N3301" s="73" t="s">
        <v>35</v>
      </c>
      <c r="O3301" s="73" t="s">
        <v>386</v>
      </c>
      <c r="P3301" s="73" t="s">
        <v>907</v>
      </c>
      <c r="Q3301" s="73" t="s">
        <v>969</v>
      </c>
      <c r="R3301" s="73" t="s">
        <v>63</v>
      </c>
      <c r="V3301" s="60" t="str">
        <f>W3301&amp;H3301</f>
        <v>BOATER S1802бежевый / бордовый</v>
      </c>
      <c r="W3301" s="60" t="str">
        <f>_xlfn.LET(_xlpm.TextCell,TEXT(G3301,"###"),IF(_xlpm.TextCell&lt;&gt;"",IF(StyleSpaceSplit,IFERROR(IF(FIND(" ",_xlpm.TextCell)&gt;=1,MID(_xlpm.TextCell,1,FIND(" ",_xlpm.TextCell)-1),_xlpm.TextCell),_xlpm.TextCell),_xlpm.TextCell),""))</f>
        <v>BOATER S1802</v>
      </c>
      <c r="X3301" s="60" t="str">
        <f>IF(A3301&lt;&gt;"",IFERROR(IF(FIND(" ",G3301)&gt;=1,MID(G3301,FIND(" ",G3301)+1,LEN(G3301)),""),""),"")</f>
        <v>S1802</v>
      </c>
      <c r="AC3301" s="51">
        <f>IFERROR(VALUE(MID($C3301,1,2)),0)</f>
        <v>80</v>
      </c>
      <c r="AD3301" s="44">
        <f>IFERROR(VALUE(MID($C3301,4,3)),0)</f>
        <v>457</v>
      </c>
      <c r="AE3301" s="51">
        <f>VALUE(RIGHT("00"&amp;AC3301,2)&amp;RIGHT("000"&amp;AD3301,3))</f>
        <v>80457</v>
      </c>
    </row>
    <row r="3302" spans="1:31">
      <c r="A3302" s="60" t="str">
        <f>IF(G3302&amp;Q3302&lt;&gt;"",W3302&amp;Q3302,"")</f>
        <v>BOATER S1802red</v>
      </c>
      <c r="B3302" s="60" t="str">
        <f>IF(C3302&lt;&gt;"",LEFT(C3302,9),"")</f>
        <v>80-457-18</v>
      </c>
      <c r="C3302" s="73" t="s">
        <v>2851</v>
      </c>
      <c r="D3302" s="73" t="s">
        <v>2849</v>
      </c>
      <c r="E3302" s="73" t="s">
        <v>912</v>
      </c>
      <c r="F3302" s="74">
        <v>61</v>
      </c>
      <c r="G3302" s="73" t="s">
        <v>2264</v>
      </c>
      <c r="H3302" s="73" t="s">
        <v>69</v>
      </c>
      <c r="I3302" s="73" t="s">
        <v>936</v>
      </c>
      <c r="J3302" s="73" t="s">
        <v>321</v>
      </c>
      <c r="K3302" s="73" t="s">
        <v>382</v>
      </c>
      <c r="L3302" s="73" t="s">
        <v>383</v>
      </c>
      <c r="M3302" s="73" t="s">
        <v>384</v>
      </c>
      <c r="N3302" s="73" t="s">
        <v>35</v>
      </c>
      <c r="O3302" s="73" t="s">
        <v>386</v>
      </c>
      <c r="P3302" s="73" t="s">
        <v>907</v>
      </c>
      <c r="Q3302" s="73" t="s">
        <v>969</v>
      </c>
      <c r="R3302" s="73" t="s">
        <v>63</v>
      </c>
      <c r="V3302" s="60" t="str">
        <f>W3302&amp;H3302</f>
        <v>BOATER S1802бежевый / бордовый</v>
      </c>
      <c r="W3302" s="60" t="str">
        <f>_xlfn.LET(_xlpm.TextCell,TEXT(G3302,"###"),IF(_xlpm.TextCell&lt;&gt;"",IF(StyleSpaceSplit,IFERROR(IF(FIND(" ",_xlpm.TextCell)&gt;=1,MID(_xlpm.TextCell,1,FIND(" ",_xlpm.TextCell)-1),_xlpm.TextCell),_xlpm.TextCell),_xlpm.TextCell),""))</f>
        <v>BOATER S1802</v>
      </c>
      <c r="X3302" s="60" t="str">
        <f>IF(A3302&lt;&gt;"",IFERROR(IF(FIND(" ",G3302)&gt;=1,MID(G3302,FIND(" ",G3302)+1,LEN(G3302)),""),""),"")</f>
        <v>S1802</v>
      </c>
      <c r="AC3302" s="51">
        <f>IFERROR(VALUE(MID($C3302,1,2)),0)</f>
        <v>80</v>
      </c>
      <c r="AD3302" s="44">
        <f>IFERROR(VALUE(MID($C3302,4,3)),0)</f>
        <v>457</v>
      </c>
      <c r="AE3302" s="51">
        <f>VALUE(RIGHT("00"&amp;AC3302,2)&amp;RIGHT("000"&amp;AD3302,3))</f>
        <v>80457</v>
      </c>
    </row>
    <row r="3303" spans="1:31">
      <c r="A3303" s="60" t="str">
        <f>IF(G3303&amp;Q3303&lt;&gt;"",W3303&amp;Q3303,"")</f>
        <v>BOATER S1802red</v>
      </c>
      <c r="B3303" s="60" t="str">
        <f>IF(C3303&lt;&gt;"",LEFT(C3303,9),"")</f>
        <v>80-457-18</v>
      </c>
      <c r="C3303" s="73" t="s">
        <v>2852</v>
      </c>
      <c r="D3303" s="73" t="s">
        <v>2849</v>
      </c>
      <c r="E3303" s="73" t="s">
        <v>910</v>
      </c>
      <c r="F3303" s="74">
        <v>59</v>
      </c>
      <c r="G3303" s="73" t="s">
        <v>2264</v>
      </c>
      <c r="H3303" s="73" t="s">
        <v>69</v>
      </c>
      <c r="I3303" s="73" t="s">
        <v>936</v>
      </c>
      <c r="J3303" s="73" t="s">
        <v>321</v>
      </c>
      <c r="K3303" s="73" t="s">
        <v>382</v>
      </c>
      <c r="L3303" s="73" t="s">
        <v>383</v>
      </c>
      <c r="M3303" s="73" t="s">
        <v>384</v>
      </c>
      <c r="N3303" s="73" t="s">
        <v>35</v>
      </c>
      <c r="O3303" s="73" t="s">
        <v>386</v>
      </c>
      <c r="P3303" s="73" t="s">
        <v>907</v>
      </c>
      <c r="Q3303" s="73" t="s">
        <v>969</v>
      </c>
      <c r="R3303" s="73" t="s">
        <v>63</v>
      </c>
      <c r="V3303" s="60" t="str">
        <f>W3303&amp;H3303</f>
        <v>BOATER S1802бежевый / бордовый</v>
      </c>
      <c r="W3303" s="60" t="str">
        <f>_xlfn.LET(_xlpm.TextCell,TEXT(G3303,"###"),IF(_xlpm.TextCell&lt;&gt;"",IF(StyleSpaceSplit,IFERROR(IF(FIND(" ",_xlpm.TextCell)&gt;=1,MID(_xlpm.TextCell,1,FIND(" ",_xlpm.TextCell)-1),_xlpm.TextCell),_xlpm.TextCell),_xlpm.TextCell),""))</f>
        <v>BOATER S1802</v>
      </c>
      <c r="X3303" s="60" t="str">
        <f>IF(A3303&lt;&gt;"",IFERROR(IF(FIND(" ",G3303)&gt;=1,MID(G3303,FIND(" ",G3303)+1,LEN(G3303)),""),""),"")</f>
        <v>S1802</v>
      </c>
      <c r="AC3303" s="51">
        <f>IFERROR(VALUE(MID($C3303,1,2)),0)</f>
        <v>80</v>
      </c>
      <c r="AD3303" s="44">
        <f>IFERROR(VALUE(MID($C3303,4,3)),0)</f>
        <v>457</v>
      </c>
      <c r="AE3303" s="51">
        <f>VALUE(RIGHT("00"&amp;AC3303,2)&amp;RIGHT("000"&amp;AD3303,3))</f>
        <v>80457</v>
      </c>
    </row>
    <row r="3304" spans="1:31">
      <c r="A3304" s="60" t="str">
        <f>IF(G3304&amp;Q3304&lt;&gt;"",W3304&amp;Q3304,"")</f>
        <v>BOATER S1803natural</v>
      </c>
      <c r="B3304" s="60" t="str">
        <f>IF(C3304&lt;&gt;"",LEFT(C3304,9),"")</f>
        <v>80-605-02</v>
      </c>
      <c r="C3304" s="73" t="s">
        <v>2268</v>
      </c>
      <c r="D3304" s="73" t="s">
        <v>2269</v>
      </c>
      <c r="E3304" s="73" t="s">
        <v>956</v>
      </c>
      <c r="F3304" s="74">
        <v>55</v>
      </c>
      <c r="G3304" s="73" t="s">
        <v>2270</v>
      </c>
      <c r="H3304" s="73" t="s">
        <v>63</v>
      </c>
      <c r="I3304" s="73" t="s">
        <v>936</v>
      </c>
      <c r="J3304" s="73" t="s">
        <v>321</v>
      </c>
      <c r="K3304" s="73" t="s">
        <v>382</v>
      </c>
      <c r="L3304" s="73" t="s">
        <v>383</v>
      </c>
      <c r="M3304" s="73" t="s">
        <v>384</v>
      </c>
      <c r="N3304" s="73" t="s">
        <v>35</v>
      </c>
      <c r="O3304" s="73" t="s">
        <v>386</v>
      </c>
      <c r="P3304" s="73" t="s">
        <v>907</v>
      </c>
      <c r="Q3304" s="73" t="s">
        <v>947</v>
      </c>
      <c r="R3304" s="73" t="s">
        <v>63</v>
      </c>
      <c r="V3304" s="60" t="str">
        <f>W3304&amp;H3304</f>
        <v>BOATER S1803бежевый</v>
      </c>
      <c r="W3304" s="60" t="str">
        <f>_xlfn.LET(_xlpm.TextCell,TEXT(G3304,"###"),IF(_xlpm.TextCell&lt;&gt;"",IF(StyleSpaceSplit,IFERROR(IF(FIND(" ",_xlpm.TextCell)&gt;=1,MID(_xlpm.TextCell,1,FIND(" ",_xlpm.TextCell)-1),_xlpm.TextCell),_xlpm.TextCell),_xlpm.TextCell),""))</f>
        <v>BOATER S1803</v>
      </c>
      <c r="X3304" s="60" t="str">
        <f>IF(A3304&lt;&gt;"",IFERROR(IF(FIND(" ",G3304)&gt;=1,MID(G3304,FIND(" ",G3304)+1,LEN(G3304)),""),""),"")</f>
        <v>S1803</v>
      </c>
      <c r="AC3304" s="51">
        <f>IFERROR(VALUE(MID($C3304,1,2)),0)</f>
        <v>80</v>
      </c>
      <c r="AD3304" s="44">
        <f>IFERROR(VALUE(MID($C3304,4,3)),0)</f>
        <v>605</v>
      </c>
      <c r="AE3304" s="51">
        <f>VALUE(RIGHT("00"&amp;AC3304,2)&amp;RIGHT("000"&amp;AD3304,3))</f>
        <v>80605</v>
      </c>
    </row>
    <row r="3305" spans="1:31">
      <c r="A3305" s="60" t="str">
        <f>IF(G3305&amp;Q3305&lt;&gt;"",W3305&amp;Q3305,"")</f>
        <v>BOATER S1803natural</v>
      </c>
      <c r="B3305" s="60" t="str">
        <f>IF(C3305&lt;&gt;"",LEFT(C3305,9),"")</f>
        <v>80-605-02</v>
      </c>
      <c r="C3305" s="73" t="s">
        <v>2271</v>
      </c>
      <c r="D3305" s="73" t="s">
        <v>2269</v>
      </c>
      <c r="E3305" s="73" t="s">
        <v>904</v>
      </c>
      <c r="F3305" s="74">
        <v>57</v>
      </c>
      <c r="G3305" s="73" t="s">
        <v>2270</v>
      </c>
      <c r="H3305" s="73" t="s">
        <v>63</v>
      </c>
      <c r="I3305" s="73" t="s">
        <v>936</v>
      </c>
      <c r="J3305" s="73" t="s">
        <v>321</v>
      </c>
      <c r="K3305" s="73" t="s">
        <v>382</v>
      </c>
      <c r="L3305" s="73" t="s">
        <v>383</v>
      </c>
      <c r="M3305" s="73" t="s">
        <v>384</v>
      </c>
      <c r="N3305" s="73" t="s">
        <v>35</v>
      </c>
      <c r="O3305" s="73" t="s">
        <v>386</v>
      </c>
      <c r="P3305" s="73" t="s">
        <v>907</v>
      </c>
      <c r="Q3305" s="73" t="s">
        <v>947</v>
      </c>
      <c r="R3305" s="73" t="s">
        <v>63</v>
      </c>
      <c r="V3305" s="60" t="str">
        <f>W3305&amp;H3305</f>
        <v>BOATER S1803бежевый</v>
      </c>
      <c r="W3305" s="60" t="str">
        <f>_xlfn.LET(_xlpm.TextCell,TEXT(G3305,"###"),IF(_xlpm.TextCell&lt;&gt;"",IF(StyleSpaceSplit,IFERROR(IF(FIND(" ",_xlpm.TextCell)&gt;=1,MID(_xlpm.TextCell,1,FIND(" ",_xlpm.TextCell)-1),_xlpm.TextCell),_xlpm.TextCell),_xlpm.TextCell),""))</f>
        <v>BOATER S1803</v>
      </c>
      <c r="X3305" s="60" t="str">
        <f>IF(A3305&lt;&gt;"",IFERROR(IF(FIND(" ",G3305)&gt;=1,MID(G3305,FIND(" ",G3305)+1,LEN(G3305)),""),""),"")</f>
        <v>S1803</v>
      </c>
      <c r="AC3305" s="51">
        <f>IFERROR(VALUE(MID($C3305,1,2)),0)</f>
        <v>80</v>
      </c>
      <c r="AD3305" s="44">
        <f>IFERROR(VALUE(MID($C3305,4,3)),0)</f>
        <v>605</v>
      </c>
      <c r="AE3305" s="51">
        <f>VALUE(RIGHT("00"&amp;AC3305,2)&amp;RIGHT("000"&amp;AD3305,3))</f>
        <v>80605</v>
      </c>
    </row>
    <row r="3306" spans="1:31">
      <c r="A3306" s="60" t="str">
        <f>IF(G3306&amp;Q3306&lt;&gt;"",W3306&amp;Q3306,"")</f>
        <v>BOATER S1803natural</v>
      </c>
      <c r="B3306" s="60" t="str">
        <f>IF(C3306&lt;&gt;"",LEFT(C3306,9),"")</f>
        <v>80-605-02</v>
      </c>
      <c r="C3306" s="73" t="s">
        <v>2272</v>
      </c>
      <c r="D3306" s="73" t="s">
        <v>2269</v>
      </c>
      <c r="E3306" s="73" t="s">
        <v>910</v>
      </c>
      <c r="F3306" s="74">
        <v>59</v>
      </c>
      <c r="G3306" s="73" t="s">
        <v>2270</v>
      </c>
      <c r="H3306" s="73" t="s">
        <v>63</v>
      </c>
      <c r="I3306" s="73" t="s">
        <v>936</v>
      </c>
      <c r="J3306" s="73" t="s">
        <v>321</v>
      </c>
      <c r="K3306" s="73" t="s">
        <v>382</v>
      </c>
      <c r="L3306" s="73" t="s">
        <v>383</v>
      </c>
      <c r="M3306" s="73" t="s">
        <v>384</v>
      </c>
      <c r="N3306" s="73" t="s">
        <v>35</v>
      </c>
      <c r="O3306" s="73" t="s">
        <v>386</v>
      </c>
      <c r="P3306" s="73" t="s">
        <v>907</v>
      </c>
      <c r="Q3306" s="73" t="s">
        <v>947</v>
      </c>
      <c r="R3306" s="73" t="s">
        <v>63</v>
      </c>
      <c r="V3306" s="60" t="str">
        <f>W3306&amp;H3306</f>
        <v>BOATER S1803бежевый</v>
      </c>
      <c r="W3306" s="60" t="str">
        <f>_xlfn.LET(_xlpm.TextCell,TEXT(G3306,"###"),IF(_xlpm.TextCell&lt;&gt;"",IF(StyleSpaceSplit,IFERROR(IF(FIND(" ",_xlpm.TextCell)&gt;=1,MID(_xlpm.TextCell,1,FIND(" ",_xlpm.TextCell)-1),_xlpm.TextCell),_xlpm.TextCell),_xlpm.TextCell),""))</f>
        <v>BOATER S1803</v>
      </c>
      <c r="X3306" s="60" t="str">
        <f>IF(A3306&lt;&gt;"",IFERROR(IF(FIND(" ",G3306)&gt;=1,MID(G3306,FIND(" ",G3306)+1,LEN(G3306)),""),""),"")</f>
        <v>S1803</v>
      </c>
      <c r="AC3306" s="51">
        <f>IFERROR(VALUE(MID($C3306,1,2)),0)</f>
        <v>80</v>
      </c>
      <c r="AD3306" s="44">
        <f>IFERROR(VALUE(MID($C3306,4,3)),0)</f>
        <v>605</v>
      </c>
      <c r="AE3306" s="51">
        <f>VALUE(RIGHT("00"&amp;AC3306,2)&amp;RIGHT("000"&amp;AD3306,3))</f>
        <v>80605</v>
      </c>
    </row>
    <row r="3307" spans="1:31">
      <c r="A3307" s="60" t="str">
        <f>IF(G3307&amp;Q3307&lt;&gt;"",W3307&amp;Q3307,"")</f>
        <v>BOATER S1803natural</v>
      </c>
      <c r="B3307" s="60" t="str">
        <f>IF(C3307&lt;&gt;"",LEFT(C3307,9),"")</f>
        <v>80-605-02</v>
      </c>
      <c r="C3307" s="73" t="s">
        <v>2273</v>
      </c>
      <c r="D3307" s="73" t="s">
        <v>2269</v>
      </c>
      <c r="E3307" s="73" t="s">
        <v>912</v>
      </c>
      <c r="F3307" s="74">
        <v>61</v>
      </c>
      <c r="G3307" s="73" t="s">
        <v>2270</v>
      </c>
      <c r="H3307" s="73" t="s">
        <v>63</v>
      </c>
      <c r="I3307" s="73" t="s">
        <v>936</v>
      </c>
      <c r="J3307" s="73" t="s">
        <v>321</v>
      </c>
      <c r="K3307" s="73" t="s">
        <v>382</v>
      </c>
      <c r="L3307" s="73" t="s">
        <v>383</v>
      </c>
      <c r="M3307" s="73" t="s">
        <v>384</v>
      </c>
      <c r="N3307" s="73" t="s">
        <v>35</v>
      </c>
      <c r="O3307" s="73" t="s">
        <v>386</v>
      </c>
      <c r="P3307" s="73" t="s">
        <v>907</v>
      </c>
      <c r="Q3307" s="73" t="s">
        <v>947</v>
      </c>
      <c r="R3307" s="73" t="s">
        <v>63</v>
      </c>
      <c r="V3307" s="60" t="str">
        <f>W3307&amp;H3307</f>
        <v>BOATER S1803бежевый</v>
      </c>
      <c r="W3307" s="60" t="str">
        <f>_xlfn.LET(_xlpm.TextCell,TEXT(G3307,"###"),IF(_xlpm.TextCell&lt;&gt;"",IF(StyleSpaceSplit,IFERROR(IF(FIND(" ",_xlpm.TextCell)&gt;=1,MID(_xlpm.TextCell,1,FIND(" ",_xlpm.TextCell)-1),_xlpm.TextCell),_xlpm.TextCell),_xlpm.TextCell),""))</f>
        <v>BOATER S1803</v>
      </c>
      <c r="X3307" s="60" t="str">
        <f>IF(A3307&lt;&gt;"",IFERROR(IF(FIND(" ",G3307)&gt;=1,MID(G3307,FIND(" ",G3307)+1,LEN(G3307)),""),""),"")</f>
        <v>S1803</v>
      </c>
      <c r="AC3307" s="51">
        <f>IFERROR(VALUE(MID($C3307,1,2)),0)</f>
        <v>80</v>
      </c>
      <c r="AD3307" s="44">
        <f>IFERROR(VALUE(MID($C3307,4,3)),0)</f>
        <v>605</v>
      </c>
      <c r="AE3307" s="51">
        <f>VALUE(RIGHT("00"&amp;AC3307,2)&amp;RIGHT("000"&amp;AD3307,3))</f>
        <v>80605</v>
      </c>
    </row>
    <row r="3308" spans="1:31">
      <c r="A3308" s="60" t="str">
        <f>IF(G3308&amp;Q3308&lt;&gt;"",W3308&amp;Q3308,"")</f>
        <v>BURTONgrey</v>
      </c>
      <c r="B3308" s="60" t="str">
        <f>IF(C3308&lt;&gt;"",LEFT(C3308,9),"")</f>
        <v>80-054-08</v>
      </c>
      <c r="C3308" s="73" t="s">
        <v>7556</v>
      </c>
      <c r="D3308" s="73" t="s">
        <v>7557</v>
      </c>
      <c r="E3308" s="73" t="s">
        <v>904</v>
      </c>
      <c r="F3308" s="74">
        <v>57</v>
      </c>
      <c r="G3308" s="73" t="s">
        <v>7558</v>
      </c>
      <c r="H3308" s="73" t="s">
        <v>83</v>
      </c>
      <c r="I3308" s="73" t="s">
        <v>964</v>
      </c>
      <c r="J3308" s="73" t="s">
        <v>329</v>
      </c>
      <c r="K3308" s="73" t="s">
        <v>382</v>
      </c>
      <c r="L3308" s="73" t="s">
        <v>383</v>
      </c>
      <c r="M3308" s="73" t="s">
        <v>384</v>
      </c>
      <c r="N3308" s="73" t="s">
        <v>35</v>
      </c>
      <c r="O3308" s="73" t="s">
        <v>386</v>
      </c>
      <c r="P3308" s="73" t="s">
        <v>907</v>
      </c>
      <c r="Q3308" s="73" t="s">
        <v>917</v>
      </c>
      <c r="R3308" s="73" t="s">
        <v>83</v>
      </c>
      <c r="V3308" s="60" t="str">
        <f>W3308&amp;H3308</f>
        <v>BURTONсерый</v>
      </c>
      <c r="W3308" s="60" t="str">
        <f>_xlfn.LET(_xlpm.TextCell,TEXT(G3308,"###"),IF(_xlpm.TextCell&lt;&gt;"",IF(StyleSpaceSplit,IFERROR(IF(FIND(" ",_xlpm.TextCell)&gt;=1,MID(_xlpm.TextCell,1,FIND(" ",_xlpm.TextCell)-1),_xlpm.TextCell),_xlpm.TextCell),_xlpm.TextCell),""))</f>
        <v>BURTON</v>
      </c>
      <c r="X3308" s="60" t="str">
        <f>IF(A3308&lt;&gt;"",IFERROR(IF(FIND(" ",G3308)&gt;=1,MID(G3308,FIND(" ",G3308)+1,LEN(G3308)),""),""),"")</f>
        <v/>
      </c>
      <c r="AC3308" s="51">
        <f>IFERROR(VALUE(MID($C3308,1,2)),0)</f>
        <v>80</v>
      </c>
      <c r="AD3308" s="44">
        <f>IFERROR(VALUE(MID($C3308,4,3)),0)</f>
        <v>54</v>
      </c>
      <c r="AE3308" s="51">
        <f>VALUE(RIGHT("00"&amp;AC3308,2)&amp;RIGHT("000"&amp;AD3308,3))</f>
        <v>80054</v>
      </c>
    </row>
    <row r="3309" spans="1:31">
      <c r="A3309" s="60" t="str">
        <f>IF(G3309&amp;Q3309&lt;&gt;"",W3309&amp;Q3309,"")</f>
        <v>BUSHMANbeige</v>
      </c>
      <c r="B3309" s="60" t="str">
        <f>IF(C3309&lt;&gt;"",LEFT(C3309,9),"")</f>
        <v>80-055-02</v>
      </c>
      <c r="C3309" s="73" t="s">
        <v>7559</v>
      </c>
      <c r="D3309" s="73" t="s">
        <v>7560</v>
      </c>
      <c r="E3309" s="73" t="s">
        <v>904</v>
      </c>
      <c r="F3309" s="74">
        <v>57</v>
      </c>
      <c r="G3309" s="73" t="s">
        <v>7561</v>
      </c>
      <c r="H3309" s="73" t="s">
        <v>63</v>
      </c>
      <c r="I3309" s="73" t="s">
        <v>906</v>
      </c>
      <c r="J3309" s="73" t="s">
        <v>330</v>
      </c>
      <c r="K3309" s="73" t="s">
        <v>382</v>
      </c>
      <c r="L3309" s="73" t="s">
        <v>383</v>
      </c>
      <c r="M3309" s="73" t="s">
        <v>384</v>
      </c>
      <c r="N3309" s="73" t="s">
        <v>43</v>
      </c>
      <c r="O3309" s="73" t="s">
        <v>386</v>
      </c>
      <c r="P3309" s="73" t="s">
        <v>907</v>
      </c>
      <c r="Q3309" s="73" t="s">
        <v>937</v>
      </c>
      <c r="R3309" s="73" t="s">
        <v>63</v>
      </c>
      <c r="V3309" s="60" t="str">
        <f>W3309&amp;H3309</f>
        <v>BUSHMANбежевый</v>
      </c>
      <c r="W3309" s="60" t="str">
        <f>_xlfn.LET(_xlpm.TextCell,TEXT(G3309,"###"),IF(_xlpm.TextCell&lt;&gt;"",IF(StyleSpaceSplit,IFERROR(IF(FIND(" ",_xlpm.TextCell)&gt;=1,MID(_xlpm.TextCell,1,FIND(" ",_xlpm.TextCell)-1),_xlpm.TextCell),_xlpm.TextCell),_xlpm.TextCell),""))</f>
        <v>BUSHMAN</v>
      </c>
      <c r="X3309" s="60" t="str">
        <f>IF(A3309&lt;&gt;"",IFERROR(IF(FIND(" ",G3309)&gt;=1,MID(G3309,FIND(" ",G3309)+1,LEN(G3309)),""),""),"")</f>
        <v/>
      </c>
      <c r="AC3309" s="51">
        <f>IFERROR(VALUE(MID($C3309,1,2)),0)</f>
        <v>80</v>
      </c>
      <c r="AD3309" s="44">
        <f>IFERROR(VALUE(MID($C3309,4,3)),0)</f>
        <v>55</v>
      </c>
      <c r="AE3309" s="51">
        <f>VALUE(RIGHT("00"&amp;AC3309,2)&amp;RIGHT("000"&amp;AD3309,3))</f>
        <v>80055</v>
      </c>
    </row>
    <row r="3310" spans="1:31">
      <c r="A3310" s="60" t="str">
        <f>IF(G3310&amp;Q3310&lt;&gt;"",W3310&amp;Q3310,"")</f>
        <v>CALIFORNIApink</v>
      </c>
      <c r="B3310" s="60" t="str">
        <f>IF(C3310&lt;&gt;"",LEFT(C3310,9),"")</f>
        <v>81-044-02</v>
      </c>
      <c r="C3310" s="73" t="s">
        <v>6693</v>
      </c>
      <c r="D3310" s="73" t="s">
        <v>6694</v>
      </c>
      <c r="E3310" s="73" t="s">
        <v>956</v>
      </c>
      <c r="F3310" s="74">
        <v>55</v>
      </c>
      <c r="G3310" s="73" t="s">
        <v>6695</v>
      </c>
      <c r="H3310" s="73" t="s">
        <v>95</v>
      </c>
      <c r="I3310" s="73" t="s">
        <v>936</v>
      </c>
      <c r="J3310" s="73" t="s">
        <v>329</v>
      </c>
      <c r="K3310" s="73" t="s">
        <v>390</v>
      </c>
      <c r="L3310" s="73" t="s">
        <v>383</v>
      </c>
      <c r="M3310" s="73" t="s">
        <v>384</v>
      </c>
      <c r="N3310" s="73" t="s">
        <v>35</v>
      </c>
      <c r="O3310" s="73" t="s">
        <v>386</v>
      </c>
      <c r="P3310" s="73" t="s">
        <v>907</v>
      </c>
      <c r="Q3310" s="73" t="s">
        <v>1119</v>
      </c>
      <c r="R3310" s="73" t="s">
        <v>63</v>
      </c>
      <c r="V3310" s="60" t="str">
        <f>W3310&amp;H3310</f>
        <v>CALIFORNIAбежевый / розовый</v>
      </c>
      <c r="W3310" s="60" t="str">
        <f>_xlfn.LET(_xlpm.TextCell,TEXT(G3310,"###"),IF(_xlpm.TextCell&lt;&gt;"",IF(StyleSpaceSplit,IFERROR(IF(FIND(" ",_xlpm.TextCell)&gt;=1,MID(_xlpm.TextCell,1,FIND(" ",_xlpm.TextCell)-1),_xlpm.TextCell),_xlpm.TextCell),_xlpm.TextCell),""))</f>
        <v>CALIFORNIA</v>
      </c>
      <c r="X3310" s="60" t="str">
        <f>IF(A3310&lt;&gt;"",IFERROR(IF(FIND(" ",G3310)&gt;=1,MID(G3310,FIND(" ",G3310)+1,LEN(G3310)),""),""),"")</f>
        <v/>
      </c>
      <c r="AC3310" s="51">
        <f>IFERROR(VALUE(MID($C3310,1,2)),0)</f>
        <v>81</v>
      </c>
      <c r="AD3310" s="44">
        <f>IFERROR(VALUE(MID($C3310,4,3)),0)</f>
        <v>44</v>
      </c>
      <c r="AE3310" s="51">
        <f>VALUE(RIGHT("00"&amp;AC3310,2)&amp;RIGHT("000"&amp;AD3310,3))</f>
        <v>81044</v>
      </c>
    </row>
    <row r="3311" spans="1:31">
      <c r="A3311" s="60" t="str">
        <f>IF(G3311&amp;Q3311&lt;&gt;"",W3311&amp;Q3311,"")</f>
        <v>CALIFORNIApink</v>
      </c>
      <c r="B3311" s="60" t="str">
        <f>IF(C3311&lt;&gt;"",LEFT(C3311,9),"")</f>
        <v>81-044-02</v>
      </c>
      <c r="C3311" s="73" t="s">
        <v>6696</v>
      </c>
      <c r="D3311" s="73" t="s">
        <v>6694</v>
      </c>
      <c r="E3311" s="73" t="s">
        <v>904</v>
      </c>
      <c r="F3311" s="74">
        <v>57</v>
      </c>
      <c r="G3311" s="73" t="s">
        <v>6695</v>
      </c>
      <c r="H3311" s="73" t="s">
        <v>95</v>
      </c>
      <c r="I3311" s="73" t="s">
        <v>936</v>
      </c>
      <c r="J3311" s="73" t="s">
        <v>329</v>
      </c>
      <c r="K3311" s="73" t="s">
        <v>390</v>
      </c>
      <c r="L3311" s="73" t="s">
        <v>383</v>
      </c>
      <c r="M3311" s="73" t="s">
        <v>384</v>
      </c>
      <c r="N3311" s="73" t="s">
        <v>35</v>
      </c>
      <c r="O3311" s="73" t="s">
        <v>386</v>
      </c>
      <c r="P3311" s="73" t="s">
        <v>907</v>
      </c>
      <c r="Q3311" s="73" t="s">
        <v>1119</v>
      </c>
      <c r="R3311" s="73" t="s">
        <v>63</v>
      </c>
      <c r="V3311" s="60" t="str">
        <f>W3311&amp;H3311</f>
        <v>CALIFORNIAбежевый / розовый</v>
      </c>
      <c r="W3311" s="60" t="str">
        <f>_xlfn.LET(_xlpm.TextCell,TEXT(G3311,"###"),IF(_xlpm.TextCell&lt;&gt;"",IF(StyleSpaceSplit,IFERROR(IF(FIND(" ",_xlpm.TextCell)&gt;=1,MID(_xlpm.TextCell,1,FIND(" ",_xlpm.TextCell)-1),_xlpm.TextCell),_xlpm.TextCell),_xlpm.TextCell),""))</f>
        <v>CALIFORNIA</v>
      </c>
      <c r="X3311" s="60" t="str">
        <f>IF(A3311&lt;&gt;"",IFERROR(IF(FIND(" ",G3311)&gt;=1,MID(G3311,FIND(" ",G3311)+1,LEN(G3311)),""),""),"")</f>
        <v/>
      </c>
      <c r="AC3311" s="51">
        <f>IFERROR(VALUE(MID($C3311,1,2)),0)</f>
        <v>81</v>
      </c>
      <c r="AD3311" s="44">
        <f>IFERROR(VALUE(MID($C3311,4,3)),0)</f>
        <v>44</v>
      </c>
      <c r="AE3311" s="51">
        <f>VALUE(RIGHT("00"&amp;AC3311,2)&amp;RIGHT("000"&amp;AD3311,3))</f>
        <v>81044</v>
      </c>
    </row>
    <row r="3312" spans="1:31">
      <c r="A3312" s="60" t="str">
        <f>IF(G3312&amp;Q3312&lt;&gt;"",W3312&amp;Q3312,"")</f>
        <v>CALIFORNIApink</v>
      </c>
      <c r="B3312" s="60" t="str">
        <f>IF(C3312&lt;&gt;"",LEFT(C3312,9),"")</f>
        <v>81-044-02</v>
      </c>
      <c r="C3312" s="73" t="s">
        <v>6697</v>
      </c>
      <c r="D3312" s="73" t="s">
        <v>6694</v>
      </c>
      <c r="E3312" s="73" t="s">
        <v>910</v>
      </c>
      <c r="F3312" s="74">
        <v>59</v>
      </c>
      <c r="G3312" s="73" t="s">
        <v>6695</v>
      </c>
      <c r="H3312" s="73" t="s">
        <v>95</v>
      </c>
      <c r="I3312" s="73" t="s">
        <v>936</v>
      </c>
      <c r="J3312" s="73" t="s">
        <v>329</v>
      </c>
      <c r="K3312" s="73" t="s">
        <v>390</v>
      </c>
      <c r="L3312" s="73" t="s">
        <v>383</v>
      </c>
      <c r="M3312" s="73" t="s">
        <v>384</v>
      </c>
      <c r="N3312" s="73" t="s">
        <v>35</v>
      </c>
      <c r="O3312" s="73" t="s">
        <v>386</v>
      </c>
      <c r="P3312" s="73" t="s">
        <v>907</v>
      </c>
      <c r="Q3312" s="73" t="s">
        <v>1119</v>
      </c>
      <c r="R3312" s="73" t="s">
        <v>63</v>
      </c>
      <c r="V3312" s="60" t="str">
        <f>W3312&amp;H3312</f>
        <v>CALIFORNIAбежевый / розовый</v>
      </c>
      <c r="W3312" s="60" t="str">
        <f>_xlfn.LET(_xlpm.TextCell,TEXT(G3312,"###"),IF(_xlpm.TextCell&lt;&gt;"",IF(StyleSpaceSplit,IFERROR(IF(FIND(" ",_xlpm.TextCell)&gt;=1,MID(_xlpm.TextCell,1,FIND(" ",_xlpm.TextCell)-1),_xlpm.TextCell),_xlpm.TextCell),_xlpm.TextCell),""))</f>
        <v>CALIFORNIA</v>
      </c>
      <c r="X3312" s="60" t="str">
        <f>IF(A3312&lt;&gt;"",IFERROR(IF(FIND(" ",G3312)&gt;=1,MID(G3312,FIND(" ",G3312)+1,LEN(G3312)),""),""),"")</f>
        <v/>
      </c>
      <c r="AC3312" s="51">
        <f>IFERROR(VALUE(MID($C3312,1,2)),0)</f>
        <v>81</v>
      </c>
      <c r="AD3312" s="44">
        <f>IFERROR(VALUE(MID($C3312,4,3)),0)</f>
        <v>44</v>
      </c>
      <c r="AE3312" s="51">
        <f>VALUE(RIGHT("00"&amp;AC3312,2)&amp;RIGHT("000"&amp;AD3312,3))</f>
        <v>81044</v>
      </c>
    </row>
    <row r="3313" spans="1:31">
      <c r="A3313" s="60" t="str">
        <f>IF(G3313&amp;Q3313&lt;&gt;"",W3313&amp;Q3313,"")</f>
        <v>CALIFORNIApink</v>
      </c>
      <c r="B3313" s="60" t="str">
        <f>IF(C3313&lt;&gt;"",LEFT(C3313,9),"")</f>
        <v>81-044-02</v>
      </c>
      <c r="C3313" s="73" t="s">
        <v>6698</v>
      </c>
      <c r="D3313" s="73" t="s">
        <v>6694</v>
      </c>
      <c r="E3313" s="73" t="s">
        <v>912</v>
      </c>
      <c r="F3313" s="74">
        <v>61</v>
      </c>
      <c r="G3313" s="73" t="s">
        <v>6695</v>
      </c>
      <c r="H3313" s="73" t="s">
        <v>95</v>
      </c>
      <c r="I3313" s="73" t="s">
        <v>936</v>
      </c>
      <c r="J3313" s="73" t="s">
        <v>329</v>
      </c>
      <c r="K3313" s="73" t="s">
        <v>390</v>
      </c>
      <c r="L3313" s="73" t="s">
        <v>383</v>
      </c>
      <c r="M3313" s="73" t="s">
        <v>384</v>
      </c>
      <c r="N3313" s="73" t="s">
        <v>35</v>
      </c>
      <c r="O3313" s="73" t="s">
        <v>386</v>
      </c>
      <c r="P3313" s="73" t="s">
        <v>907</v>
      </c>
      <c r="Q3313" s="73" t="s">
        <v>1119</v>
      </c>
      <c r="R3313" s="73" t="s">
        <v>63</v>
      </c>
      <c r="V3313" s="60" t="str">
        <f>W3313&amp;H3313</f>
        <v>CALIFORNIAбежевый / розовый</v>
      </c>
      <c r="W3313" s="60" t="str">
        <f>_xlfn.LET(_xlpm.TextCell,TEXT(G3313,"###"),IF(_xlpm.TextCell&lt;&gt;"",IF(StyleSpaceSplit,IFERROR(IF(FIND(" ",_xlpm.TextCell)&gt;=1,MID(_xlpm.TextCell,1,FIND(" ",_xlpm.TextCell)-1),_xlpm.TextCell),_xlpm.TextCell),_xlpm.TextCell),""))</f>
        <v>CALIFORNIA</v>
      </c>
      <c r="X3313" s="60" t="str">
        <f>IF(A3313&lt;&gt;"",IFERROR(IF(FIND(" ",G3313)&gt;=1,MID(G3313,FIND(" ",G3313)+1,LEN(G3313)),""),""),"")</f>
        <v/>
      </c>
      <c r="AC3313" s="51">
        <f>IFERROR(VALUE(MID($C3313,1,2)),0)</f>
        <v>81</v>
      </c>
      <c r="AD3313" s="44">
        <f>IFERROR(VALUE(MID($C3313,4,3)),0)</f>
        <v>44</v>
      </c>
      <c r="AE3313" s="51">
        <f>VALUE(RIGHT("00"&amp;AC3313,2)&amp;RIGHT("000"&amp;AD3313,3))</f>
        <v>81044</v>
      </c>
    </row>
    <row r="3314" spans="1:31">
      <c r="A3314" s="60" t="str">
        <f>IF(G3314&amp;Q3314&lt;&gt;"",W3314&amp;Q3314,"")</f>
        <v>CARTER 002brown</v>
      </c>
      <c r="B3314" s="60" t="str">
        <f>IF(C3314&lt;&gt;"",LEFT(C3314,9),"")</f>
        <v>80-588-14</v>
      </c>
      <c r="C3314" s="73" t="s">
        <v>2008</v>
      </c>
      <c r="D3314" s="73" t="s">
        <v>2009</v>
      </c>
      <c r="E3314" s="73" t="s">
        <v>904</v>
      </c>
      <c r="F3314" s="74">
        <v>57</v>
      </c>
      <c r="G3314" s="73" t="s">
        <v>2010</v>
      </c>
      <c r="H3314" s="73" t="s">
        <v>86</v>
      </c>
      <c r="I3314" s="73" t="s">
        <v>2011</v>
      </c>
      <c r="J3314" s="73" t="s">
        <v>330</v>
      </c>
      <c r="K3314" s="73" t="s">
        <v>382</v>
      </c>
      <c r="L3314" s="73" t="s">
        <v>383</v>
      </c>
      <c r="M3314" s="73" t="s">
        <v>388</v>
      </c>
      <c r="O3314" s="73" t="s">
        <v>385</v>
      </c>
      <c r="P3314" s="73" t="s">
        <v>907</v>
      </c>
      <c r="Q3314" s="73" t="s">
        <v>1033</v>
      </c>
      <c r="R3314" s="73" t="s">
        <v>86</v>
      </c>
      <c r="V3314" s="60" t="str">
        <f>W3314&amp;H3314</f>
        <v>CARTER 002коричневый</v>
      </c>
      <c r="W3314" s="60" t="str">
        <f>_xlfn.LET(_xlpm.TextCell,TEXT(G3314,"###"),IF(_xlpm.TextCell&lt;&gt;"",IF(StyleSpaceSplit,IFERROR(IF(FIND(" ",_xlpm.TextCell)&gt;=1,MID(_xlpm.TextCell,1,FIND(" ",_xlpm.TextCell)-1),_xlpm.TextCell),_xlpm.TextCell),_xlpm.TextCell),""))</f>
        <v>CARTER 002</v>
      </c>
      <c r="X3314" s="60" t="str">
        <f>IF(A3314&lt;&gt;"",IFERROR(IF(FIND(" ",G3314)&gt;=1,MID(G3314,FIND(" ",G3314)+1,LEN(G3314)),""),""),"")</f>
        <v>002</v>
      </c>
      <c r="AC3314" s="51">
        <f>IFERROR(VALUE(MID($C3314,1,2)),0)</f>
        <v>80</v>
      </c>
      <c r="AD3314" s="44">
        <f>IFERROR(VALUE(MID($C3314,4,3)),0)</f>
        <v>588</v>
      </c>
      <c r="AE3314" s="51">
        <f>VALUE(RIGHT("00"&amp;AC3314,2)&amp;RIGHT("000"&amp;AD3314,3))</f>
        <v>80588</v>
      </c>
    </row>
    <row r="3315" spans="1:31">
      <c r="A3315" s="60" t="str">
        <f>IF(G3315&amp;Q3315&lt;&gt;"",W3315&amp;Q3315,"")</f>
        <v>CARTER 003grey</v>
      </c>
      <c r="B3315" s="60" t="str">
        <f>IF(C3315&lt;&gt;"",LEFT(C3315,9),"")</f>
        <v>80-589-08</v>
      </c>
      <c r="C3315" s="73" t="s">
        <v>5964</v>
      </c>
      <c r="D3315" s="73" t="s">
        <v>5965</v>
      </c>
      <c r="E3315" s="73" t="s">
        <v>956</v>
      </c>
      <c r="F3315" s="74">
        <v>55</v>
      </c>
      <c r="G3315" s="73" t="s">
        <v>2014</v>
      </c>
      <c r="H3315" s="73" t="s">
        <v>83</v>
      </c>
      <c r="I3315" s="73" t="s">
        <v>1265</v>
      </c>
      <c r="J3315" s="73" t="s">
        <v>329</v>
      </c>
      <c r="K3315" s="73" t="s">
        <v>382</v>
      </c>
      <c r="L3315" s="73" t="s">
        <v>383</v>
      </c>
      <c r="M3315" s="73" t="s">
        <v>388</v>
      </c>
      <c r="N3315" s="73" t="s">
        <v>44</v>
      </c>
      <c r="O3315" s="73" t="s">
        <v>385</v>
      </c>
      <c r="P3315" s="73" t="s">
        <v>907</v>
      </c>
      <c r="Q3315" s="73" t="s">
        <v>917</v>
      </c>
      <c r="R3315" s="73" t="s">
        <v>83</v>
      </c>
      <c r="V3315" s="60" t="str">
        <f>W3315&amp;H3315</f>
        <v>CARTER 003серый</v>
      </c>
      <c r="W3315" s="60" t="str">
        <f>_xlfn.LET(_xlpm.TextCell,TEXT(G3315,"###"),IF(_xlpm.TextCell&lt;&gt;"",IF(StyleSpaceSplit,IFERROR(IF(FIND(" ",_xlpm.TextCell)&gt;=1,MID(_xlpm.TextCell,1,FIND(" ",_xlpm.TextCell)-1),_xlpm.TextCell),_xlpm.TextCell),_xlpm.TextCell),""))</f>
        <v>CARTER 003</v>
      </c>
      <c r="X3315" s="60" t="str">
        <f>IF(A3315&lt;&gt;"",IFERROR(IF(FIND(" ",G3315)&gt;=1,MID(G3315,FIND(" ",G3315)+1,LEN(G3315)),""),""),"")</f>
        <v>003</v>
      </c>
      <c r="AC3315" s="51">
        <f>IFERROR(VALUE(MID($C3315,1,2)),0)</f>
        <v>80</v>
      </c>
      <c r="AD3315" s="44">
        <f>IFERROR(VALUE(MID($C3315,4,3)),0)</f>
        <v>589</v>
      </c>
      <c r="AE3315" s="51">
        <f>VALUE(RIGHT("00"&amp;AC3315,2)&amp;RIGHT("000"&amp;AD3315,3))</f>
        <v>80589</v>
      </c>
    </row>
    <row r="3316" spans="1:31">
      <c r="A3316" s="60" t="str">
        <f>IF(G3316&amp;Q3316&lt;&gt;"",W3316&amp;Q3316,"")</f>
        <v>CARTER 003grey</v>
      </c>
      <c r="B3316" s="60" t="str">
        <f>IF(C3316&lt;&gt;"",LEFT(C3316,9),"")</f>
        <v>80-589-08</v>
      </c>
      <c r="C3316" s="73" t="s">
        <v>5966</v>
      </c>
      <c r="D3316" s="73" t="s">
        <v>5965</v>
      </c>
      <c r="E3316" s="73" t="s">
        <v>904</v>
      </c>
      <c r="F3316" s="74">
        <v>57</v>
      </c>
      <c r="G3316" s="73" t="s">
        <v>2014</v>
      </c>
      <c r="H3316" s="73" t="s">
        <v>83</v>
      </c>
      <c r="I3316" s="73" t="s">
        <v>1265</v>
      </c>
      <c r="J3316" s="73" t="s">
        <v>329</v>
      </c>
      <c r="K3316" s="73" t="s">
        <v>382</v>
      </c>
      <c r="L3316" s="73" t="s">
        <v>383</v>
      </c>
      <c r="M3316" s="73" t="s">
        <v>388</v>
      </c>
      <c r="N3316" s="73" t="s">
        <v>44</v>
      </c>
      <c r="O3316" s="73" t="s">
        <v>385</v>
      </c>
      <c r="P3316" s="73" t="s">
        <v>907</v>
      </c>
      <c r="Q3316" s="73" t="s">
        <v>917</v>
      </c>
      <c r="R3316" s="73" t="s">
        <v>83</v>
      </c>
      <c r="V3316" s="60" t="str">
        <f>W3316&amp;H3316</f>
        <v>CARTER 003серый</v>
      </c>
      <c r="W3316" s="60" t="str">
        <f>_xlfn.LET(_xlpm.TextCell,TEXT(G3316,"###"),IF(_xlpm.TextCell&lt;&gt;"",IF(StyleSpaceSplit,IFERROR(IF(FIND(" ",_xlpm.TextCell)&gt;=1,MID(_xlpm.TextCell,1,FIND(" ",_xlpm.TextCell)-1),_xlpm.TextCell),_xlpm.TextCell),_xlpm.TextCell),""))</f>
        <v>CARTER 003</v>
      </c>
      <c r="X3316" s="60" t="str">
        <f>IF(A3316&lt;&gt;"",IFERROR(IF(FIND(" ",G3316)&gt;=1,MID(G3316,FIND(" ",G3316)+1,LEN(G3316)),""),""),"")</f>
        <v>003</v>
      </c>
      <c r="AC3316" s="51">
        <f>IFERROR(VALUE(MID($C3316,1,2)),0)</f>
        <v>80</v>
      </c>
      <c r="AD3316" s="44">
        <f>IFERROR(VALUE(MID($C3316,4,3)),0)</f>
        <v>589</v>
      </c>
      <c r="AE3316" s="51">
        <f>VALUE(RIGHT("00"&amp;AC3316,2)&amp;RIGHT("000"&amp;AD3316,3))</f>
        <v>80589</v>
      </c>
    </row>
    <row r="3317" spans="1:31">
      <c r="A3317" s="60" t="str">
        <f>IF(G3317&amp;Q3317&lt;&gt;"",W3317&amp;Q3317,"")</f>
        <v>CARTER 003grey</v>
      </c>
      <c r="B3317" s="60" t="str">
        <f>IF(C3317&lt;&gt;"",LEFT(C3317,9),"")</f>
        <v>80-589-08</v>
      </c>
      <c r="C3317" s="73" t="s">
        <v>5967</v>
      </c>
      <c r="D3317" s="73" t="s">
        <v>5965</v>
      </c>
      <c r="E3317" s="73" t="s">
        <v>910</v>
      </c>
      <c r="F3317" s="74">
        <v>59</v>
      </c>
      <c r="G3317" s="73" t="s">
        <v>2014</v>
      </c>
      <c r="H3317" s="73" t="s">
        <v>83</v>
      </c>
      <c r="I3317" s="73" t="s">
        <v>1265</v>
      </c>
      <c r="J3317" s="73" t="s">
        <v>329</v>
      </c>
      <c r="K3317" s="73" t="s">
        <v>382</v>
      </c>
      <c r="L3317" s="73" t="s">
        <v>383</v>
      </c>
      <c r="M3317" s="73" t="s">
        <v>388</v>
      </c>
      <c r="N3317" s="73" t="s">
        <v>44</v>
      </c>
      <c r="O3317" s="73" t="s">
        <v>385</v>
      </c>
      <c r="P3317" s="73" t="s">
        <v>907</v>
      </c>
      <c r="Q3317" s="73" t="s">
        <v>917</v>
      </c>
      <c r="R3317" s="73" t="s">
        <v>83</v>
      </c>
      <c r="V3317" s="60" t="str">
        <f>W3317&amp;H3317</f>
        <v>CARTER 003серый</v>
      </c>
      <c r="W3317" s="60" t="str">
        <f>_xlfn.LET(_xlpm.TextCell,TEXT(G3317,"###"),IF(_xlpm.TextCell&lt;&gt;"",IF(StyleSpaceSplit,IFERROR(IF(FIND(" ",_xlpm.TextCell)&gt;=1,MID(_xlpm.TextCell,1,FIND(" ",_xlpm.TextCell)-1),_xlpm.TextCell),_xlpm.TextCell),_xlpm.TextCell),""))</f>
        <v>CARTER 003</v>
      </c>
      <c r="X3317" s="60" t="str">
        <f>IF(A3317&lt;&gt;"",IFERROR(IF(FIND(" ",G3317)&gt;=1,MID(G3317,FIND(" ",G3317)+1,LEN(G3317)),""),""),"")</f>
        <v>003</v>
      </c>
      <c r="AC3317" s="51">
        <f>IFERROR(VALUE(MID($C3317,1,2)),0)</f>
        <v>80</v>
      </c>
      <c r="AD3317" s="44">
        <f>IFERROR(VALUE(MID($C3317,4,3)),0)</f>
        <v>589</v>
      </c>
      <c r="AE3317" s="51">
        <f>VALUE(RIGHT("00"&amp;AC3317,2)&amp;RIGHT("000"&amp;AD3317,3))</f>
        <v>80589</v>
      </c>
    </row>
    <row r="3318" spans="1:31">
      <c r="A3318" s="60" t="str">
        <f>IF(G3318&amp;Q3318&lt;&gt;"",W3318&amp;Q3318,"")</f>
        <v>CARTER 003grey</v>
      </c>
      <c r="B3318" s="60" t="str">
        <f>IF(C3318&lt;&gt;"",LEFT(C3318,9),"")</f>
        <v>80-589-08</v>
      </c>
      <c r="C3318" s="73" t="s">
        <v>5968</v>
      </c>
      <c r="D3318" s="73" t="s">
        <v>5965</v>
      </c>
      <c r="E3318" s="73" t="s">
        <v>912</v>
      </c>
      <c r="F3318" s="74">
        <v>61</v>
      </c>
      <c r="G3318" s="73" t="s">
        <v>2014</v>
      </c>
      <c r="H3318" s="73" t="s">
        <v>83</v>
      </c>
      <c r="I3318" s="73" t="s">
        <v>1265</v>
      </c>
      <c r="J3318" s="73" t="s">
        <v>329</v>
      </c>
      <c r="K3318" s="73" t="s">
        <v>382</v>
      </c>
      <c r="L3318" s="73" t="s">
        <v>383</v>
      </c>
      <c r="M3318" s="73" t="s">
        <v>388</v>
      </c>
      <c r="N3318" s="73" t="s">
        <v>44</v>
      </c>
      <c r="O3318" s="73" t="s">
        <v>385</v>
      </c>
      <c r="P3318" s="73" t="s">
        <v>907</v>
      </c>
      <c r="Q3318" s="73" t="s">
        <v>917</v>
      </c>
      <c r="R3318" s="73" t="s">
        <v>83</v>
      </c>
      <c r="V3318" s="60" t="str">
        <f>W3318&amp;H3318</f>
        <v>CARTER 003серый</v>
      </c>
      <c r="W3318" s="60" t="str">
        <f>_xlfn.LET(_xlpm.TextCell,TEXT(G3318,"###"),IF(_xlpm.TextCell&lt;&gt;"",IF(StyleSpaceSplit,IFERROR(IF(FIND(" ",_xlpm.TextCell)&gt;=1,MID(_xlpm.TextCell,1,FIND(" ",_xlpm.TextCell)-1),_xlpm.TextCell),_xlpm.TextCell),_xlpm.TextCell),""))</f>
        <v>CARTER 003</v>
      </c>
      <c r="X3318" s="60" t="str">
        <f>IF(A3318&lt;&gt;"",IFERROR(IF(FIND(" ",G3318)&gt;=1,MID(G3318,FIND(" ",G3318)+1,LEN(G3318)),""),""),"")</f>
        <v>003</v>
      </c>
      <c r="AC3318" s="51">
        <f>IFERROR(VALUE(MID($C3318,1,2)),0)</f>
        <v>80</v>
      </c>
      <c r="AD3318" s="44">
        <f>IFERROR(VALUE(MID($C3318,4,3)),0)</f>
        <v>589</v>
      </c>
      <c r="AE3318" s="51">
        <f>VALUE(RIGHT("00"&amp;AC3318,2)&amp;RIGHT("000"&amp;AD3318,3))</f>
        <v>80589</v>
      </c>
    </row>
    <row r="3319" spans="1:31">
      <c r="A3319" s="60" t="str">
        <f>IF(G3319&amp;Q3319&lt;&gt;"",W3319&amp;Q3319,"")</f>
        <v>CARTER 005navy</v>
      </c>
      <c r="B3319" s="60" t="str">
        <f>IF(C3319&lt;&gt;"",LEFT(C3319,9),"")</f>
        <v>80-590-16</v>
      </c>
      <c r="C3319" s="73" t="s">
        <v>2015</v>
      </c>
      <c r="D3319" s="73" t="s">
        <v>2016</v>
      </c>
      <c r="E3319" s="73" t="s">
        <v>904</v>
      </c>
      <c r="F3319" s="74">
        <v>57</v>
      </c>
      <c r="G3319" s="73" t="s">
        <v>2017</v>
      </c>
      <c r="H3319" s="73" t="s">
        <v>55</v>
      </c>
      <c r="I3319" s="73" t="s">
        <v>2018</v>
      </c>
      <c r="J3319" s="73" t="s">
        <v>329</v>
      </c>
      <c r="K3319" s="73" t="s">
        <v>382</v>
      </c>
      <c r="L3319" s="73" t="s">
        <v>383</v>
      </c>
      <c r="M3319" s="73" t="s">
        <v>388</v>
      </c>
      <c r="O3319" s="73" t="s">
        <v>385</v>
      </c>
      <c r="P3319" s="73" t="s">
        <v>907</v>
      </c>
      <c r="Q3319" s="73" t="s">
        <v>1003</v>
      </c>
      <c r="R3319" s="73" t="s">
        <v>71</v>
      </c>
      <c r="V3319" s="60" t="str">
        <f>W3319&amp;H3319</f>
        <v>CARTER 005темно-синий</v>
      </c>
      <c r="W3319" s="60" t="str">
        <f>_xlfn.LET(_xlpm.TextCell,TEXT(G3319,"###"),IF(_xlpm.TextCell&lt;&gt;"",IF(StyleSpaceSplit,IFERROR(IF(FIND(" ",_xlpm.TextCell)&gt;=1,MID(_xlpm.TextCell,1,FIND(" ",_xlpm.TextCell)-1),_xlpm.TextCell),_xlpm.TextCell),_xlpm.TextCell),""))</f>
        <v>CARTER 005</v>
      </c>
      <c r="X3319" s="60" t="str">
        <f>IF(A3319&lt;&gt;"",IFERROR(IF(FIND(" ",G3319)&gt;=1,MID(G3319,FIND(" ",G3319)+1,LEN(G3319)),""),""),"")</f>
        <v>005</v>
      </c>
      <c r="AC3319" s="51">
        <f>IFERROR(VALUE(MID($C3319,1,2)),0)</f>
        <v>80</v>
      </c>
      <c r="AD3319" s="44">
        <f>IFERROR(VALUE(MID($C3319,4,3)),0)</f>
        <v>590</v>
      </c>
      <c r="AE3319" s="51">
        <f>VALUE(RIGHT("00"&amp;AC3319,2)&amp;RIGHT("000"&amp;AD3319,3))</f>
        <v>80590</v>
      </c>
    </row>
    <row r="3320" spans="1:31">
      <c r="A3320" s="60" t="str">
        <f>IF(G3320&amp;Q3320&lt;&gt;"",W3320&amp;Q3320,"")</f>
        <v>CARTER 006grey</v>
      </c>
      <c r="B3320" s="60" t="str">
        <f>IF(C3320&lt;&gt;"",LEFT(C3320,9),"")</f>
        <v>80-591-08</v>
      </c>
      <c r="C3320" s="73" t="s">
        <v>2019</v>
      </c>
      <c r="D3320" s="73" t="s">
        <v>2020</v>
      </c>
      <c r="E3320" s="73" t="s">
        <v>904</v>
      </c>
      <c r="F3320" s="74">
        <v>57</v>
      </c>
      <c r="G3320" s="73" t="s">
        <v>2021</v>
      </c>
      <c r="H3320" s="73" t="s">
        <v>83</v>
      </c>
      <c r="I3320" s="73" t="s">
        <v>2022</v>
      </c>
      <c r="J3320" s="73" t="s">
        <v>323</v>
      </c>
      <c r="K3320" s="73" t="s">
        <v>387</v>
      </c>
      <c r="L3320" s="73" t="s">
        <v>383</v>
      </c>
      <c r="M3320" s="73" t="s">
        <v>388</v>
      </c>
      <c r="N3320" s="73" t="s">
        <v>44</v>
      </c>
      <c r="O3320" s="73" t="s">
        <v>385</v>
      </c>
      <c r="P3320" s="73" t="s">
        <v>907</v>
      </c>
      <c r="Q3320" s="73" t="s">
        <v>917</v>
      </c>
      <c r="R3320" s="73" t="s">
        <v>83</v>
      </c>
      <c r="V3320" s="60" t="str">
        <f>W3320&amp;H3320</f>
        <v>CARTER 006серый</v>
      </c>
      <c r="W3320" s="60" t="str">
        <f>_xlfn.LET(_xlpm.TextCell,TEXT(G3320,"###"),IF(_xlpm.TextCell&lt;&gt;"",IF(StyleSpaceSplit,IFERROR(IF(FIND(" ",_xlpm.TextCell)&gt;=1,MID(_xlpm.TextCell,1,FIND(" ",_xlpm.TextCell)-1),_xlpm.TextCell),_xlpm.TextCell),_xlpm.TextCell),""))</f>
        <v>CARTER 006</v>
      </c>
      <c r="X3320" s="60" t="str">
        <f>IF(A3320&lt;&gt;"",IFERROR(IF(FIND(" ",G3320)&gt;=1,MID(G3320,FIND(" ",G3320)+1,LEN(G3320)),""),""),"")</f>
        <v>006</v>
      </c>
      <c r="AC3320" s="51">
        <f>IFERROR(VALUE(MID($C3320,1,2)),0)</f>
        <v>80</v>
      </c>
      <c r="AD3320" s="44">
        <f>IFERROR(VALUE(MID($C3320,4,3)),0)</f>
        <v>591</v>
      </c>
      <c r="AE3320" s="51">
        <f>VALUE(RIGHT("00"&amp;AC3320,2)&amp;RIGHT("000"&amp;AD3320,3))</f>
        <v>80591</v>
      </c>
    </row>
    <row r="3321" spans="1:31">
      <c r="A3321" s="60" t="str">
        <f>IF(G3321&amp;Q3321&lt;&gt;"",W3321&amp;Q3321,"")</f>
        <v>CHICKgrey</v>
      </c>
      <c r="B3321" s="60" t="str">
        <f>IF(C3321&lt;&gt;"",LEFT(C3321,9),"")</f>
        <v>80-056-08</v>
      </c>
      <c r="C3321" s="73" t="s">
        <v>7562</v>
      </c>
      <c r="D3321" s="73" t="s">
        <v>7563</v>
      </c>
      <c r="E3321" s="73" t="s">
        <v>910</v>
      </c>
      <c r="F3321" s="74">
        <v>59</v>
      </c>
      <c r="G3321" s="73" t="s">
        <v>7564</v>
      </c>
      <c r="H3321" s="73" t="s">
        <v>83</v>
      </c>
      <c r="I3321" s="73" t="s">
        <v>927</v>
      </c>
      <c r="J3321" s="73" t="s">
        <v>330</v>
      </c>
      <c r="K3321" s="73" t="s">
        <v>382</v>
      </c>
      <c r="L3321" s="73" t="s">
        <v>383</v>
      </c>
      <c r="M3321" s="73" t="s">
        <v>384</v>
      </c>
      <c r="N3321" s="73" t="s">
        <v>35</v>
      </c>
      <c r="O3321" s="73" t="s">
        <v>386</v>
      </c>
      <c r="P3321" s="73" t="s">
        <v>907</v>
      </c>
      <c r="Q3321" s="73" t="s">
        <v>917</v>
      </c>
      <c r="R3321" s="73" t="s">
        <v>83</v>
      </c>
      <c r="V3321" s="60" t="str">
        <f>W3321&amp;H3321</f>
        <v>CHICKсерый</v>
      </c>
      <c r="W3321" s="60" t="str">
        <f>_xlfn.LET(_xlpm.TextCell,TEXT(G3321,"###"),IF(_xlpm.TextCell&lt;&gt;"",IF(StyleSpaceSplit,IFERROR(IF(FIND(" ",_xlpm.TextCell)&gt;=1,MID(_xlpm.TextCell,1,FIND(" ",_xlpm.TextCell)-1),_xlpm.TextCell),_xlpm.TextCell),_xlpm.TextCell),""))</f>
        <v>CHICK</v>
      </c>
      <c r="X3321" s="60" t="str">
        <f>IF(A3321&lt;&gt;"",IFERROR(IF(FIND(" ",G3321)&gt;=1,MID(G3321,FIND(" ",G3321)+1,LEN(G3321)),""),""),"")</f>
        <v/>
      </c>
      <c r="AC3321" s="51">
        <f>IFERROR(VALUE(MID($C3321,1,2)),0)</f>
        <v>80</v>
      </c>
      <c r="AD3321" s="44">
        <f>IFERROR(VALUE(MID($C3321,4,3)),0)</f>
        <v>56</v>
      </c>
      <c r="AE3321" s="51">
        <f>VALUE(RIGHT("00"&amp;AC3321,2)&amp;RIGHT("000"&amp;AD3321,3))</f>
        <v>80056</v>
      </c>
    </row>
    <row r="3322" spans="1:31">
      <c r="A3322" s="60" t="str">
        <f>IF(G3322&amp;Q3322&lt;&gt;"",W3322&amp;Q3322,"")</f>
        <v>CLAPTON 001natural</v>
      </c>
      <c r="B3322" s="60" t="str">
        <f>IF(C3322&lt;&gt;"",LEFT(C3322,9),"")</f>
        <v>80-266-02</v>
      </c>
      <c r="C3322" s="73" t="s">
        <v>7137</v>
      </c>
      <c r="D3322" s="73" t="s">
        <v>7138</v>
      </c>
      <c r="E3322" s="73" t="s">
        <v>956</v>
      </c>
      <c r="F3322" s="74">
        <v>55</v>
      </c>
      <c r="G3322" s="73" t="s">
        <v>7139</v>
      </c>
      <c r="H3322" s="73" t="s">
        <v>63</v>
      </c>
      <c r="I3322" s="73" t="s">
        <v>2305</v>
      </c>
      <c r="J3322" s="73" t="s">
        <v>330</v>
      </c>
      <c r="K3322" s="73" t="s">
        <v>382</v>
      </c>
      <c r="L3322" s="73" t="s">
        <v>3855</v>
      </c>
      <c r="M3322" s="73" t="s">
        <v>384</v>
      </c>
      <c r="N3322" s="73" t="s">
        <v>35</v>
      </c>
      <c r="O3322" s="73" t="s">
        <v>386</v>
      </c>
      <c r="P3322" s="73" t="s">
        <v>907</v>
      </c>
      <c r="Q3322" s="73" t="s">
        <v>947</v>
      </c>
      <c r="R3322" s="73" t="s">
        <v>63</v>
      </c>
      <c r="V3322" s="60" t="str">
        <f>W3322&amp;H3322</f>
        <v>CLAPTON 001бежевый</v>
      </c>
      <c r="W3322" s="60" t="str">
        <f>_xlfn.LET(_xlpm.TextCell,TEXT(G3322,"###"),IF(_xlpm.TextCell&lt;&gt;"",IF(StyleSpaceSplit,IFERROR(IF(FIND(" ",_xlpm.TextCell)&gt;=1,MID(_xlpm.TextCell,1,FIND(" ",_xlpm.TextCell)-1),_xlpm.TextCell),_xlpm.TextCell),_xlpm.TextCell),""))</f>
        <v>CLAPTON 001</v>
      </c>
      <c r="X3322" s="60" t="str">
        <f>IF(A3322&lt;&gt;"",IFERROR(IF(FIND(" ",G3322)&gt;=1,MID(G3322,FIND(" ",G3322)+1,LEN(G3322)),""),""),"")</f>
        <v>001</v>
      </c>
      <c r="AC3322" s="51">
        <f>IFERROR(VALUE(MID($C3322,1,2)),0)</f>
        <v>80</v>
      </c>
      <c r="AD3322" s="44">
        <f>IFERROR(VALUE(MID($C3322,4,3)),0)</f>
        <v>266</v>
      </c>
      <c r="AE3322" s="51">
        <f>VALUE(RIGHT("00"&amp;AC3322,2)&amp;RIGHT("000"&amp;AD3322,3))</f>
        <v>80266</v>
      </c>
    </row>
    <row r="3323" spans="1:31">
      <c r="A3323" s="60" t="str">
        <f>IF(G3323&amp;Q3323&lt;&gt;"",W3323&amp;Q3323,"")</f>
        <v>CLAPTON 001natural</v>
      </c>
      <c r="B3323" s="60" t="str">
        <f>IF(C3323&lt;&gt;"",LEFT(C3323,9),"")</f>
        <v>80-266-02</v>
      </c>
      <c r="C3323" s="73" t="s">
        <v>7140</v>
      </c>
      <c r="D3323" s="73" t="s">
        <v>7138</v>
      </c>
      <c r="E3323" s="73" t="s">
        <v>904</v>
      </c>
      <c r="F3323" s="74">
        <v>57</v>
      </c>
      <c r="G3323" s="73" t="s">
        <v>7139</v>
      </c>
      <c r="H3323" s="73" t="s">
        <v>63</v>
      </c>
      <c r="I3323" s="73" t="s">
        <v>2305</v>
      </c>
      <c r="J3323" s="73" t="s">
        <v>330</v>
      </c>
      <c r="K3323" s="73" t="s">
        <v>382</v>
      </c>
      <c r="L3323" s="73" t="s">
        <v>3855</v>
      </c>
      <c r="M3323" s="73" t="s">
        <v>384</v>
      </c>
      <c r="N3323" s="73" t="s">
        <v>35</v>
      </c>
      <c r="O3323" s="73" t="s">
        <v>386</v>
      </c>
      <c r="P3323" s="73" t="s">
        <v>907</v>
      </c>
      <c r="Q3323" s="73" t="s">
        <v>947</v>
      </c>
      <c r="R3323" s="73" t="s">
        <v>63</v>
      </c>
      <c r="V3323" s="60" t="str">
        <f>W3323&amp;H3323</f>
        <v>CLAPTON 001бежевый</v>
      </c>
      <c r="W3323" s="60" t="str">
        <f>_xlfn.LET(_xlpm.TextCell,TEXT(G3323,"###"),IF(_xlpm.TextCell&lt;&gt;"",IF(StyleSpaceSplit,IFERROR(IF(FIND(" ",_xlpm.TextCell)&gt;=1,MID(_xlpm.TextCell,1,FIND(" ",_xlpm.TextCell)-1),_xlpm.TextCell),_xlpm.TextCell),_xlpm.TextCell),""))</f>
        <v>CLAPTON 001</v>
      </c>
      <c r="X3323" s="60" t="str">
        <f>IF(A3323&lt;&gt;"",IFERROR(IF(FIND(" ",G3323)&gt;=1,MID(G3323,FIND(" ",G3323)+1,LEN(G3323)),""),""),"")</f>
        <v>001</v>
      </c>
      <c r="AC3323" s="51">
        <f>IFERROR(VALUE(MID($C3323,1,2)),0)</f>
        <v>80</v>
      </c>
      <c r="AD3323" s="44">
        <f>IFERROR(VALUE(MID($C3323,4,3)),0)</f>
        <v>266</v>
      </c>
      <c r="AE3323" s="51">
        <f>VALUE(RIGHT("00"&amp;AC3323,2)&amp;RIGHT("000"&amp;AD3323,3))</f>
        <v>80266</v>
      </c>
    </row>
    <row r="3324" spans="1:31">
      <c r="A3324" s="60" t="str">
        <f>IF(G3324&amp;Q3324&lt;&gt;"",W3324&amp;Q3324,"")</f>
        <v>CLAPTON 001natural</v>
      </c>
      <c r="B3324" s="60" t="str">
        <f>IF(C3324&lt;&gt;"",LEFT(C3324,9),"")</f>
        <v>80-266-02</v>
      </c>
      <c r="C3324" s="73" t="s">
        <v>7141</v>
      </c>
      <c r="D3324" s="73" t="s">
        <v>7138</v>
      </c>
      <c r="E3324" s="73" t="s">
        <v>910</v>
      </c>
      <c r="F3324" s="74">
        <v>59</v>
      </c>
      <c r="G3324" s="73" t="s">
        <v>7139</v>
      </c>
      <c r="H3324" s="73" t="s">
        <v>63</v>
      </c>
      <c r="I3324" s="73" t="s">
        <v>2305</v>
      </c>
      <c r="J3324" s="73" t="s">
        <v>330</v>
      </c>
      <c r="K3324" s="73" t="s">
        <v>382</v>
      </c>
      <c r="L3324" s="73" t="s">
        <v>3855</v>
      </c>
      <c r="M3324" s="73" t="s">
        <v>384</v>
      </c>
      <c r="N3324" s="73" t="s">
        <v>35</v>
      </c>
      <c r="O3324" s="73" t="s">
        <v>386</v>
      </c>
      <c r="P3324" s="73" t="s">
        <v>907</v>
      </c>
      <c r="Q3324" s="73" t="s">
        <v>947</v>
      </c>
      <c r="R3324" s="73" t="s">
        <v>63</v>
      </c>
      <c r="V3324" s="60" t="str">
        <f>W3324&amp;H3324</f>
        <v>CLAPTON 001бежевый</v>
      </c>
      <c r="W3324" s="60" t="str">
        <f>_xlfn.LET(_xlpm.TextCell,TEXT(G3324,"###"),IF(_xlpm.TextCell&lt;&gt;"",IF(StyleSpaceSplit,IFERROR(IF(FIND(" ",_xlpm.TextCell)&gt;=1,MID(_xlpm.TextCell,1,FIND(" ",_xlpm.TextCell)-1),_xlpm.TextCell),_xlpm.TextCell),_xlpm.TextCell),""))</f>
        <v>CLAPTON 001</v>
      </c>
      <c r="X3324" s="60" t="str">
        <f>IF(A3324&lt;&gt;"",IFERROR(IF(FIND(" ",G3324)&gt;=1,MID(G3324,FIND(" ",G3324)+1,LEN(G3324)),""),""),"")</f>
        <v>001</v>
      </c>
      <c r="AC3324" s="51">
        <f>IFERROR(VALUE(MID($C3324,1,2)),0)</f>
        <v>80</v>
      </c>
      <c r="AD3324" s="44">
        <f>IFERROR(VALUE(MID($C3324,4,3)),0)</f>
        <v>266</v>
      </c>
      <c r="AE3324" s="51">
        <f>VALUE(RIGHT("00"&amp;AC3324,2)&amp;RIGHT("000"&amp;AD3324,3))</f>
        <v>80266</v>
      </c>
    </row>
    <row r="3325" spans="1:31">
      <c r="A3325" s="60" t="str">
        <f>IF(G3325&amp;Q3325&lt;&gt;"",W3325&amp;Q3325,"")</f>
        <v>CLAUDIAbrown</v>
      </c>
      <c r="B3325" s="60" t="str">
        <f>IF(C3325&lt;&gt;"",LEFT(C3325,9),"")</f>
        <v>80-057-14</v>
      </c>
      <c r="C3325" s="73" t="s">
        <v>7565</v>
      </c>
      <c r="D3325" s="73" t="s">
        <v>7566</v>
      </c>
      <c r="E3325" s="73" t="s">
        <v>904</v>
      </c>
      <c r="F3325" s="74">
        <v>57</v>
      </c>
      <c r="G3325" s="73" t="s">
        <v>7567</v>
      </c>
      <c r="H3325" s="73" t="s">
        <v>86</v>
      </c>
      <c r="I3325" s="73" t="s">
        <v>927</v>
      </c>
      <c r="J3325" s="73" t="s">
        <v>357</v>
      </c>
      <c r="K3325" s="73" t="s">
        <v>387</v>
      </c>
      <c r="L3325" s="73" t="s">
        <v>383</v>
      </c>
      <c r="M3325" s="73" t="s">
        <v>384</v>
      </c>
      <c r="N3325" s="73" t="s">
        <v>35</v>
      </c>
      <c r="O3325" s="73" t="s">
        <v>386</v>
      </c>
      <c r="P3325" s="73" t="s">
        <v>907</v>
      </c>
      <c r="Q3325" s="73" t="s">
        <v>1033</v>
      </c>
      <c r="R3325" s="73" t="s">
        <v>86</v>
      </c>
      <c r="V3325" s="60" t="str">
        <f>W3325&amp;H3325</f>
        <v>CLAUDIAкоричневый</v>
      </c>
      <c r="W3325" s="60" t="str">
        <f>_xlfn.LET(_xlpm.TextCell,TEXT(G3325,"###"),IF(_xlpm.TextCell&lt;&gt;"",IF(StyleSpaceSplit,IFERROR(IF(FIND(" ",_xlpm.TextCell)&gt;=1,MID(_xlpm.TextCell,1,FIND(" ",_xlpm.TextCell)-1),_xlpm.TextCell),_xlpm.TextCell),_xlpm.TextCell),""))</f>
        <v>CLAUDIA</v>
      </c>
      <c r="X3325" s="60" t="str">
        <f>IF(A3325&lt;&gt;"",IFERROR(IF(FIND(" ",G3325)&gt;=1,MID(G3325,FIND(" ",G3325)+1,LEN(G3325)),""),""),"")</f>
        <v/>
      </c>
      <c r="AC3325" s="51">
        <f>IFERROR(VALUE(MID($C3325,1,2)),0)</f>
        <v>80</v>
      </c>
      <c r="AD3325" s="44">
        <f>IFERROR(VALUE(MID($C3325,4,3)),0)</f>
        <v>57</v>
      </c>
      <c r="AE3325" s="51">
        <f>VALUE(RIGHT("00"&amp;AC3325,2)&amp;RIGHT("000"&amp;AD3325,3))</f>
        <v>80057</v>
      </c>
    </row>
    <row r="3326" spans="1:31">
      <c r="A3326" s="60" t="str">
        <f>IF(G3326&amp;Q3326&lt;&gt;"",W3326&amp;Q3326,"")</f>
        <v>CLАPTON 001beige</v>
      </c>
      <c r="B3326" s="60" t="str">
        <f>IF(C3326&lt;&gt;"",LEFT(C3326,9),"")</f>
        <v>80-267-02</v>
      </c>
      <c r="C3326" s="73" t="s">
        <v>7147</v>
      </c>
      <c r="D3326" s="73" t="s">
        <v>7148</v>
      </c>
      <c r="E3326" s="73" t="s">
        <v>910</v>
      </c>
      <c r="F3326" s="74">
        <v>59</v>
      </c>
      <c r="G3326" s="73" t="s">
        <v>7149</v>
      </c>
      <c r="H3326" s="73" t="s">
        <v>63</v>
      </c>
      <c r="I3326" s="73" t="s">
        <v>1069</v>
      </c>
      <c r="J3326" s="73" t="s">
        <v>330</v>
      </c>
      <c r="K3326" s="73" t="s">
        <v>382</v>
      </c>
      <c r="L3326" s="73" t="s">
        <v>3855</v>
      </c>
      <c r="M3326" s="73" t="s">
        <v>384</v>
      </c>
      <c r="N3326" s="73" t="s">
        <v>35</v>
      </c>
      <c r="O3326" s="73" t="s">
        <v>386</v>
      </c>
      <c r="P3326" s="73" t="s">
        <v>907</v>
      </c>
      <c r="Q3326" s="73" t="s">
        <v>937</v>
      </c>
      <c r="R3326" s="73" t="s">
        <v>63</v>
      </c>
      <c r="V3326" s="60" t="str">
        <f>W3326&amp;H3326</f>
        <v>CLАPTON 001бежевый</v>
      </c>
      <c r="W3326" s="60" t="str">
        <f>_xlfn.LET(_xlpm.TextCell,TEXT(G3326,"###"),IF(_xlpm.TextCell&lt;&gt;"",IF(StyleSpaceSplit,IFERROR(IF(FIND(" ",_xlpm.TextCell)&gt;=1,MID(_xlpm.TextCell,1,FIND(" ",_xlpm.TextCell)-1),_xlpm.TextCell),_xlpm.TextCell),_xlpm.TextCell),""))</f>
        <v>CLАPTON 001</v>
      </c>
      <c r="X3326" s="60" t="str">
        <f>IF(A3326&lt;&gt;"",IFERROR(IF(FIND(" ",G3326)&gt;=1,MID(G3326,FIND(" ",G3326)+1,LEN(G3326)),""),""),"")</f>
        <v>001</v>
      </c>
      <c r="AC3326" s="51">
        <f>IFERROR(VALUE(MID($C3326,1,2)),0)</f>
        <v>80</v>
      </c>
      <c r="AD3326" s="44">
        <f>IFERROR(VALUE(MID($C3326,4,3)),0)</f>
        <v>267</v>
      </c>
      <c r="AE3326" s="51">
        <f>VALUE(RIGHT("00"&amp;AC3326,2)&amp;RIGHT("000"&amp;AD3326,3))</f>
        <v>80267</v>
      </c>
    </row>
    <row r="3327" spans="1:31">
      <c r="A3327" s="60" t="str">
        <f>IF(G3327&amp;Q3327&lt;&gt;"",W3327&amp;Q3327,"")</f>
        <v>COLMANdenim</v>
      </c>
      <c r="B3327" s="60" t="str">
        <f>IF(C3327&lt;&gt;"",LEFT(C3327,9),"")</f>
        <v>81-045-32</v>
      </c>
      <c r="C3327" s="73" t="s">
        <v>6705</v>
      </c>
      <c r="D3327" s="73" t="s">
        <v>6706</v>
      </c>
      <c r="E3327" s="73" t="s">
        <v>956</v>
      </c>
      <c r="F3327" s="74">
        <v>55</v>
      </c>
      <c r="G3327" s="73" t="s">
        <v>6701</v>
      </c>
      <c r="H3327" s="73" t="s">
        <v>97</v>
      </c>
      <c r="I3327" s="73" t="s">
        <v>936</v>
      </c>
      <c r="J3327" s="73" t="s">
        <v>330</v>
      </c>
      <c r="K3327" s="73" t="s">
        <v>390</v>
      </c>
      <c r="L3327" s="73" t="s">
        <v>383</v>
      </c>
      <c r="M3327" s="73" t="s">
        <v>384</v>
      </c>
      <c r="N3327" s="73" t="s">
        <v>35</v>
      </c>
      <c r="O3327" s="73" t="s">
        <v>386</v>
      </c>
      <c r="P3327" s="73" t="s">
        <v>907</v>
      </c>
      <c r="Q3327" s="73" t="s">
        <v>6707</v>
      </c>
      <c r="R3327" s="73" t="s">
        <v>63</v>
      </c>
      <c r="V3327" s="60" t="str">
        <f>W3327&amp;H3327</f>
        <v>COLMANбежевый / синий</v>
      </c>
      <c r="W3327" s="60" t="str">
        <f>_xlfn.LET(_xlpm.TextCell,TEXT(G3327,"###"),IF(_xlpm.TextCell&lt;&gt;"",IF(StyleSpaceSplit,IFERROR(IF(FIND(" ",_xlpm.TextCell)&gt;=1,MID(_xlpm.TextCell,1,FIND(" ",_xlpm.TextCell)-1),_xlpm.TextCell),_xlpm.TextCell),_xlpm.TextCell),""))</f>
        <v>COLMAN</v>
      </c>
      <c r="X3327" s="60" t="str">
        <f>IF(A3327&lt;&gt;"",IFERROR(IF(FIND(" ",G3327)&gt;=1,MID(G3327,FIND(" ",G3327)+1,LEN(G3327)),""),""),"")</f>
        <v/>
      </c>
      <c r="AC3327" s="51">
        <f>IFERROR(VALUE(MID($C3327,1,2)),0)</f>
        <v>81</v>
      </c>
      <c r="AD3327" s="44">
        <f>IFERROR(VALUE(MID($C3327,4,3)),0)</f>
        <v>45</v>
      </c>
      <c r="AE3327" s="51">
        <f>VALUE(RIGHT("00"&amp;AC3327,2)&amp;RIGHT("000"&amp;AD3327,3))</f>
        <v>81045</v>
      </c>
    </row>
    <row r="3328" spans="1:31">
      <c r="A3328" s="60" t="str">
        <f>IF(G3328&amp;Q3328&lt;&gt;"",W3328&amp;Q3328,"")</f>
        <v>COLMANdenim</v>
      </c>
      <c r="B3328" s="60" t="str">
        <f>IF(C3328&lt;&gt;"",LEFT(C3328,9),"")</f>
        <v>81-045-32</v>
      </c>
      <c r="C3328" s="73" t="s">
        <v>6708</v>
      </c>
      <c r="D3328" s="73" t="s">
        <v>6706</v>
      </c>
      <c r="E3328" s="73" t="s">
        <v>904</v>
      </c>
      <c r="F3328" s="74">
        <v>57</v>
      </c>
      <c r="G3328" s="73" t="s">
        <v>6701</v>
      </c>
      <c r="H3328" s="73" t="s">
        <v>97</v>
      </c>
      <c r="I3328" s="73" t="s">
        <v>936</v>
      </c>
      <c r="J3328" s="73" t="s">
        <v>330</v>
      </c>
      <c r="K3328" s="73" t="s">
        <v>390</v>
      </c>
      <c r="L3328" s="73" t="s">
        <v>383</v>
      </c>
      <c r="M3328" s="73" t="s">
        <v>384</v>
      </c>
      <c r="N3328" s="73" t="s">
        <v>35</v>
      </c>
      <c r="O3328" s="73" t="s">
        <v>386</v>
      </c>
      <c r="P3328" s="73" t="s">
        <v>907</v>
      </c>
      <c r="Q3328" s="73" t="s">
        <v>6707</v>
      </c>
      <c r="R3328" s="73" t="s">
        <v>63</v>
      </c>
      <c r="V3328" s="60" t="str">
        <f>W3328&amp;H3328</f>
        <v>COLMANбежевый / синий</v>
      </c>
      <c r="W3328" s="60" t="str">
        <f>_xlfn.LET(_xlpm.TextCell,TEXT(G3328,"###"),IF(_xlpm.TextCell&lt;&gt;"",IF(StyleSpaceSplit,IFERROR(IF(FIND(" ",_xlpm.TextCell)&gt;=1,MID(_xlpm.TextCell,1,FIND(" ",_xlpm.TextCell)-1),_xlpm.TextCell),_xlpm.TextCell),_xlpm.TextCell),""))</f>
        <v>COLMAN</v>
      </c>
      <c r="X3328" s="60" t="str">
        <f>IF(A3328&lt;&gt;"",IFERROR(IF(FIND(" ",G3328)&gt;=1,MID(G3328,FIND(" ",G3328)+1,LEN(G3328)),""),""),"")</f>
        <v/>
      </c>
      <c r="AC3328" s="51">
        <f>IFERROR(VALUE(MID($C3328,1,2)),0)</f>
        <v>81</v>
      </c>
      <c r="AD3328" s="44">
        <f>IFERROR(VALUE(MID($C3328,4,3)),0)</f>
        <v>45</v>
      </c>
      <c r="AE3328" s="51">
        <f>VALUE(RIGHT("00"&amp;AC3328,2)&amp;RIGHT("000"&amp;AD3328,3))</f>
        <v>81045</v>
      </c>
    </row>
    <row r="3329" spans="1:31">
      <c r="A3329" s="60" t="str">
        <f>IF(G3329&amp;Q3329&lt;&gt;"",W3329&amp;Q3329,"")</f>
        <v>COLMANdenim</v>
      </c>
      <c r="B3329" s="60" t="str">
        <f>IF(C3329&lt;&gt;"",LEFT(C3329,9),"")</f>
        <v>81-045-32</v>
      </c>
      <c r="C3329" s="73" t="s">
        <v>6709</v>
      </c>
      <c r="D3329" s="73" t="s">
        <v>6706</v>
      </c>
      <c r="E3329" s="73" t="s">
        <v>910</v>
      </c>
      <c r="F3329" s="74">
        <v>59</v>
      </c>
      <c r="G3329" s="73" t="s">
        <v>6701</v>
      </c>
      <c r="H3329" s="73" t="s">
        <v>97</v>
      </c>
      <c r="I3329" s="73" t="s">
        <v>936</v>
      </c>
      <c r="J3329" s="73" t="s">
        <v>330</v>
      </c>
      <c r="K3329" s="73" t="s">
        <v>390</v>
      </c>
      <c r="L3329" s="73" t="s">
        <v>383</v>
      </c>
      <c r="M3329" s="73" t="s">
        <v>384</v>
      </c>
      <c r="N3329" s="73" t="s">
        <v>35</v>
      </c>
      <c r="O3329" s="73" t="s">
        <v>386</v>
      </c>
      <c r="P3329" s="73" t="s">
        <v>907</v>
      </c>
      <c r="Q3329" s="73" t="s">
        <v>6707</v>
      </c>
      <c r="R3329" s="73" t="s">
        <v>63</v>
      </c>
      <c r="V3329" s="60" t="str">
        <f>W3329&amp;H3329</f>
        <v>COLMANбежевый / синий</v>
      </c>
      <c r="W3329" s="60" t="str">
        <f>_xlfn.LET(_xlpm.TextCell,TEXT(G3329,"###"),IF(_xlpm.TextCell&lt;&gt;"",IF(StyleSpaceSplit,IFERROR(IF(FIND(" ",_xlpm.TextCell)&gt;=1,MID(_xlpm.TextCell,1,FIND(" ",_xlpm.TextCell)-1),_xlpm.TextCell),_xlpm.TextCell),_xlpm.TextCell),""))</f>
        <v>COLMAN</v>
      </c>
      <c r="X3329" s="60" t="str">
        <f>IF(A3329&lt;&gt;"",IFERROR(IF(FIND(" ",G3329)&gt;=1,MID(G3329,FIND(" ",G3329)+1,LEN(G3329)),""),""),"")</f>
        <v/>
      </c>
      <c r="AC3329" s="51">
        <f>IFERROR(VALUE(MID($C3329,1,2)),0)</f>
        <v>81</v>
      </c>
      <c r="AD3329" s="44">
        <f>IFERROR(VALUE(MID($C3329,4,3)),0)</f>
        <v>45</v>
      </c>
      <c r="AE3329" s="51">
        <f>VALUE(RIGHT("00"&amp;AC3329,2)&amp;RIGHT("000"&amp;AD3329,3))</f>
        <v>81045</v>
      </c>
    </row>
    <row r="3330" spans="1:31">
      <c r="A3330" s="60" t="str">
        <f>IF(G3330&amp;Q3330&lt;&gt;"",W3330&amp;Q3330,"")</f>
        <v>COLMANdenim</v>
      </c>
      <c r="B3330" s="60" t="str">
        <f>IF(C3330&lt;&gt;"",LEFT(C3330,9),"")</f>
        <v>81-045-32</v>
      </c>
      <c r="C3330" s="73" t="s">
        <v>6710</v>
      </c>
      <c r="D3330" s="73" t="s">
        <v>6706</v>
      </c>
      <c r="E3330" s="73" t="s">
        <v>912</v>
      </c>
      <c r="F3330" s="74">
        <v>61</v>
      </c>
      <c r="G3330" s="73" t="s">
        <v>6701</v>
      </c>
      <c r="H3330" s="73" t="s">
        <v>97</v>
      </c>
      <c r="I3330" s="73" t="s">
        <v>936</v>
      </c>
      <c r="J3330" s="73" t="s">
        <v>330</v>
      </c>
      <c r="K3330" s="73" t="s">
        <v>390</v>
      </c>
      <c r="L3330" s="73" t="s">
        <v>383</v>
      </c>
      <c r="M3330" s="73" t="s">
        <v>384</v>
      </c>
      <c r="N3330" s="73" t="s">
        <v>35</v>
      </c>
      <c r="O3330" s="73" t="s">
        <v>386</v>
      </c>
      <c r="P3330" s="73" t="s">
        <v>907</v>
      </c>
      <c r="Q3330" s="73" t="s">
        <v>6707</v>
      </c>
      <c r="R3330" s="73" t="s">
        <v>63</v>
      </c>
      <c r="V3330" s="60" t="str">
        <f>W3330&amp;H3330</f>
        <v>COLMANбежевый / синий</v>
      </c>
      <c r="W3330" s="60" t="str">
        <f>_xlfn.LET(_xlpm.TextCell,TEXT(G3330,"###"),IF(_xlpm.TextCell&lt;&gt;"",IF(StyleSpaceSplit,IFERROR(IF(FIND(" ",_xlpm.TextCell)&gt;=1,MID(_xlpm.TextCell,1,FIND(" ",_xlpm.TextCell)-1),_xlpm.TextCell),_xlpm.TextCell),_xlpm.TextCell),""))</f>
        <v>COLMAN</v>
      </c>
      <c r="X3330" s="60" t="str">
        <f>IF(A3330&lt;&gt;"",IFERROR(IF(FIND(" ",G3330)&gt;=1,MID(G3330,FIND(" ",G3330)+1,LEN(G3330)),""),""),"")</f>
        <v/>
      </c>
      <c r="AC3330" s="51">
        <f>IFERROR(VALUE(MID($C3330,1,2)),0)</f>
        <v>81</v>
      </c>
      <c r="AD3330" s="44">
        <f>IFERROR(VALUE(MID($C3330,4,3)),0)</f>
        <v>45</v>
      </c>
      <c r="AE3330" s="51">
        <f>VALUE(RIGHT("00"&amp;AC3330,2)&amp;RIGHT("000"&amp;AD3330,3))</f>
        <v>81045</v>
      </c>
    </row>
    <row r="3331" spans="1:31">
      <c r="A3331" s="60" t="str">
        <f>IF(G3331&amp;Q3331&lt;&gt;"",W3331&amp;Q3331,"")</f>
        <v>COLMANblack</v>
      </c>
      <c r="B3331" s="60" t="str">
        <f>IF(C3331&lt;&gt;"",LEFT(C3331,9),"")</f>
        <v>81-045-53</v>
      </c>
      <c r="C3331" s="73" t="s">
        <v>6699</v>
      </c>
      <c r="D3331" s="73" t="s">
        <v>6700</v>
      </c>
      <c r="E3331" s="73" t="s">
        <v>956</v>
      </c>
      <c r="F3331" s="74">
        <v>55</v>
      </c>
      <c r="G3331" s="73" t="s">
        <v>6701</v>
      </c>
      <c r="H3331" s="73" t="s">
        <v>101</v>
      </c>
      <c r="I3331" s="73" t="s">
        <v>936</v>
      </c>
      <c r="J3331" s="73" t="s">
        <v>330</v>
      </c>
      <c r="K3331" s="73" t="s">
        <v>390</v>
      </c>
      <c r="L3331" s="73" t="s">
        <v>383</v>
      </c>
      <c r="M3331" s="73" t="s">
        <v>384</v>
      </c>
      <c r="N3331" s="73" t="s">
        <v>35</v>
      </c>
      <c r="O3331" s="73" t="s">
        <v>386</v>
      </c>
      <c r="P3331" s="73" t="s">
        <v>907</v>
      </c>
      <c r="Q3331" s="73" t="s">
        <v>928</v>
      </c>
      <c r="R3331" s="73" t="s">
        <v>63</v>
      </c>
      <c r="V3331" s="60" t="str">
        <f>W3331&amp;H3331</f>
        <v>COLMANбежевый / черный</v>
      </c>
      <c r="W3331" s="60" t="str">
        <f>_xlfn.LET(_xlpm.TextCell,TEXT(G3331,"###"),IF(_xlpm.TextCell&lt;&gt;"",IF(StyleSpaceSplit,IFERROR(IF(FIND(" ",_xlpm.TextCell)&gt;=1,MID(_xlpm.TextCell,1,FIND(" ",_xlpm.TextCell)-1),_xlpm.TextCell),_xlpm.TextCell),_xlpm.TextCell),""))</f>
        <v>COLMAN</v>
      </c>
      <c r="X3331" s="60" t="str">
        <f>IF(A3331&lt;&gt;"",IFERROR(IF(FIND(" ",G3331)&gt;=1,MID(G3331,FIND(" ",G3331)+1,LEN(G3331)),""),""),"")</f>
        <v/>
      </c>
      <c r="AC3331" s="51">
        <f>IFERROR(VALUE(MID($C3331,1,2)),0)</f>
        <v>81</v>
      </c>
      <c r="AD3331" s="44">
        <f>IFERROR(VALUE(MID($C3331,4,3)),0)</f>
        <v>45</v>
      </c>
      <c r="AE3331" s="51">
        <f>VALUE(RIGHT("00"&amp;AC3331,2)&amp;RIGHT("000"&amp;AD3331,3))</f>
        <v>81045</v>
      </c>
    </row>
    <row r="3332" spans="1:31">
      <c r="A3332" s="60" t="str">
        <f>IF(G3332&amp;Q3332&lt;&gt;"",W3332&amp;Q3332,"")</f>
        <v>COLMANblack</v>
      </c>
      <c r="B3332" s="60" t="str">
        <f>IF(C3332&lt;&gt;"",LEFT(C3332,9),"")</f>
        <v>81-045-53</v>
      </c>
      <c r="C3332" s="73" t="s">
        <v>6702</v>
      </c>
      <c r="D3332" s="73" t="s">
        <v>6700</v>
      </c>
      <c r="E3332" s="73" t="s">
        <v>904</v>
      </c>
      <c r="F3332" s="74">
        <v>57</v>
      </c>
      <c r="G3332" s="73" t="s">
        <v>6701</v>
      </c>
      <c r="H3332" s="73" t="s">
        <v>101</v>
      </c>
      <c r="I3332" s="73" t="s">
        <v>936</v>
      </c>
      <c r="J3332" s="73" t="s">
        <v>330</v>
      </c>
      <c r="K3332" s="73" t="s">
        <v>390</v>
      </c>
      <c r="L3332" s="73" t="s">
        <v>383</v>
      </c>
      <c r="M3332" s="73" t="s">
        <v>384</v>
      </c>
      <c r="N3332" s="73" t="s">
        <v>35</v>
      </c>
      <c r="O3332" s="73" t="s">
        <v>386</v>
      </c>
      <c r="P3332" s="73" t="s">
        <v>907</v>
      </c>
      <c r="Q3332" s="73" t="s">
        <v>928</v>
      </c>
      <c r="R3332" s="73" t="s">
        <v>63</v>
      </c>
      <c r="V3332" s="60" t="str">
        <f>W3332&amp;H3332</f>
        <v>COLMANбежевый / черный</v>
      </c>
      <c r="W3332" s="60" t="str">
        <f>_xlfn.LET(_xlpm.TextCell,TEXT(G3332,"###"),IF(_xlpm.TextCell&lt;&gt;"",IF(StyleSpaceSplit,IFERROR(IF(FIND(" ",_xlpm.TextCell)&gt;=1,MID(_xlpm.TextCell,1,FIND(" ",_xlpm.TextCell)-1),_xlpm.TextCell),_xlpm.TextCell),_xlpm.TextCell),""))</f>
        <v>COLMAN</v>
      </c>
      <c r="X3332" s="60" t="str">
        <f>IF(A3332&lt;&gt;"",IFERROR(IF(FIND(" ",G3332)&gt;=1,MID(G3332,FIND(" ",G3332)+1,LEN(G3332)),""),""),"")</f>
        <v/>
      </c>
      <c r="AC3332" s="51">
        <f>IFERROR(VALUE(MID($C3332,1,2)),0)</f>
        <v>81</v>
      </c>
      <c r="AD3332" s="44">
        <f>IFERROR(VALUE(MID($C3332,4,3)),0)</f>
        <v>45</v>
      </c>
      <c r="AE3332" s="51">
        <f>VALUE(RIGHT("00"&amp;AC3332,2)&amp;RIGHT("000"&amp;AD3332,3))</f>
        <v>81045</v>
      </c>
    </row>
    <row r="3333" spans="1:31">
      <c r="A3333" s="60" t="str">
        <f>IF(G3333&amp;Q3333&lt;&gt;"",W3333&amp;Q3333,"")</f>
        <v>COLMANblack</v>
      </c>
      <c r="B3333" s="60" t="str">
        <f>IF(C3333&lt;&gt;"",LEFT(C3333,9),"")</f>
        <v>81-045-53</v>
      </c>
      <c r="C3333" s="73" t="s">
        <v>6703</v>
      </c>
      <c r="D3333" s="73" t="s">
        <v>6700</v>
      </c>
      <c r="E3333" s="73" t="s">
        <v>910</v>
      </c>
      <c r="F3333" s="74">
        <v>59</v>
      </c>
      <c r="G3333" s="73" t="s">
        <v>6701</v>
      </c>
      <c r="H3333" s="73" t="s">
        <v>101</v>
      </c>
      <c r="I3333" s="73" t="s">
        <v>936</v>
      </c>
      <c r="J3333" s="73" t="s">
        <v>330</v>
      </c>
      <c r="K3333" s="73" t="s">
        <v>390</v>
      </c>
      <c r="L3333" s="73" t="s">
        <v>383</v>
      </c>
      <c r="M3333" s="73" t="s">
        <v>384</v>
      </c>
      <c r="N3333" s="73" t="s">
        <v>35</v>
      </c>
      <c r="O3333" s="73" t="s">
        <v>386</v>
      </c>
      <c r="P3333" s="73" t="s">
        <v>907</v>
      </c>
      <c r="Q3333" s="73" t="s">
        <v>928</v>
      </c>
      <c r="R3333" s="73" t="s">
        <v>63</v>
      </c>
      <c r="V3333" s="60" t="str">
        <f>W3333&amp;H3333</f>
        <v>COLMANбежевый / черный</v>
      </c>
      <c r="W3333" s="60" t="str">
        <f>_xlfn.LET(_xlpm.TextCell,TEXT(G3333,"###"),IF(_xlpm.TextCell&lt;&gt;"",IF(StyleSpaceSplit,IFERROR(IF(FIND(" ",_xlpm.TextCell)&gt;=1,MID(_xlpm.TextCell,1,FIND(" ",_xlpm.TextCell)-1),_xlpm.TextCell),_xlpm.TextCell),_xlpm.TextCell),""))</f>
        <v>COLMAN</v>
      </c>
      <c r="X3333" s="60" t="str">
        <f>IF(A3333&lt;&gt;"",IFERROR(IF(FIND(" ",G3333)&gt;=1,MID(G3333,FIND(" ",G3333)+1,LEN(G3333)),""),""),"")</f>
        <v/>
      </c>
      <c r="AC3333" s="51">
        <f>IFERROR(VALUE(MID($C3333,1,2)),0)</f>
        <v>81</v>
      </c>
      <c r="AD3333" s="44">
        <f>IFERROR(VALUE(MID($C3333,4,3)),0)</f>
        <v>45</v>
      </c>
      <c r="AE3333" s="51">
        <f>VALUE(RIGHT("00"&amp;AC3333,2)&amp;RIGHT("000"&amp;AD3333,3))</f>
        <v>81045</v>
      </c>
    </row>
    <row r="3334" spans="1:31">
      <c r="A3334" s="60" t="str">
        <f>IF(G3334&amp;Q3334&lt;&gt;"",W3334&amp;Q3334,"")</f>
        <v>COLMANblack</v>
      </c>
      <c r="B3334" s="60" t="str">
        <f>IF(C3334&lt;&gt;"",LEFT(C3334,9),"")</f>
        <v>81-045-53</v>
      </c>
      <c r="C3334" s="73" t="s">
        <v>6704</v>
      </c>
      <c r="D3334" s="73" t="s">
        <v>6700</v>
      </c>
      <c r="E3334" s="73" t="s">
        <v>912</v>
      </c>
      <c r="F3334" s="74">
        <v>61</v>
      </c>
      <c r="G3334" s="73" t="s">
        <v>6701</v>
      </c>
      <c r="H3334" s="73" t="s">
        <v>101</v>
      </c>
      <c r="I3334" s="73" t="s">
        <v>936</v>
      </c>
      <c r="J3334" s="73" t="s">
        <v>330</v>
      </c>
      <c r="K3334" s="73" t="s">
        <v>390</v>
      </c>
      <c r="L3334" s="73" t="s">
        <v>383</v>
      </c>
      <c r="M3334" s="73" t="s">
        <v>384</v>
      </c>
      <c r="N3334" s="73" t="s">
        <v>35</v>
      </c>
      <c r="O3334" s="73" t="s">
        <v>386</v>
      </c>
      <c r="P3334" s="73" t="s">
        <v>907</v>
      </c>
      <c r="Q3334" s="73" t="s">
        <v>928</v>
      </c>
      <c r="R3334" s="73" t="s">
        <v>63</v>
      </c>
      <c r="V3334" s="60" t="str">
        <f>W3334&amp;H3334</f>
        <v>COLMANбежевый / черный</v>
      </c>
      <c r="W3334" s="60" t="str">
        <f>_xlfn.LET(_xlpm.TextCell,TEXT(G3334,"###"),IF(_xlpm.TextCell&lt;&gt;"",IF(StyleSpaceSplit,IFERROR(IF(FIND(" ",_xlpm.TextCell)&gt;=1,MID(_xlpm.TextCell,1,FIND(" ",_xlpm.TextCell)-1),_xlpm.TextCell),_xlpm.TextCell),_xlpm.TextCell),""))</f>
        <v>COLMAN</v>
      </c>
      <c r="X3334" s="60" t="str">
        <f>IF(A3334&lt;&gt;"",IFERROR(IF(FIND(" ",G3334)&gt;=1,MID(G3334,FIND(" ",G3334)+1,LEN(G3334)),""),""),"")</f>
        <v/>
      </c>
      <c r="AC3334" s="51">
        <f>IFERROR(VALUE(MID($C3334,1,2)),0)</f>
        <v>81</v>
      </c>
      <c r="AD3334" s="44">
        <f>IFERROR(VALUE(MID($C3334,4,3)),0)</f>
        <v>45</v>
      </c>
      <c r="AE3334" s="51">
        <f>VALUE(RIGHT("00"&amp;AC3334,2)&amp;RIGHT("000"&amp;AD3334,3))</f>
        <v>81045</v>
      </c>
    </row>
    <row r="3335" spans="1:31">
      <c r="A3335" s="60" t="str">
        <f>IF(G3335&amp;Q3335&lt;&gt;"",W3335&amp;Q3335,"")</f>
        <v>COLORADOnaturel</v>
      </c>
      <c r="B3335" s="60" t="str">
        <f>IF(C3335&lt;&gt;"",LEFT(C3335,9),"")</f>
        <v>80-265-36</v>
      </c>
      <c r="C3335" s="73" t="s">
        <v>7142</v>
      </c>
      <c r="D3335" s="73" t="s">
        <v>7143</v>
      </c>
      <c r="E3335" s="73" t="s">
        <v>956</v>
      </c>
      <c r="F3335" s="74">
        <v>55</v>
      </c>
      <c r="G3335" s="73" t="s">
        <v>6436</v>
      </c>
      <c r="H3335" s="73" t="s">
        <v>187</v>
      </c>
      <c r="I3335" s="73" t="s">
        <v>1021</v>
      </c>
      <c r="J3335" s="73" t="s">
        <v>330</v>
      </c>
      <c r="K3335" s="73" t="s">
        <v>382</v>
      </c>
      <c r="L3335" s="73" t="s">
        <v>3855</v>
      </c>
      <c r="M3335" s="73" t="s">
        <v>384</v>
      </c>
      <c r="N3335" s="73" t="s">
        <v>37</v>
      </c>
      <c r="O3335" s="73" t="s">
        <v>386</v>
      </c>
      <c r="P3335" s="73" t="s">
        <v>907</v>
      </c>
      <c r="Q3335" s="73" t="s">
        <v>7144</v>
      </c>
      <c r="R3335" s="73" t="s">
        <v>63</v>
      </c>
      <c r="V3335" s="60" t="str">
        <f>W3335&amp;H3335</f>
        <v>COLORADOкремовый</v>
      </c>
      <c r="W3335" s="60" t="str">
        <f>_xlfn.LET(_xlpm.TextCell,TEXT(G3335,"###"),IF(_xlpm.TextCell&lt;&gt;"",IF(StyleSpaceSplit,IFERROR(IF(FIND(" ",_xlpm.TextCell)&gt;=1,MID(_xlpm.TextCell,1,FIND(" ",_xlpm.TextCell)-1),_xlpm.TextCell),_xlpm.TextCell),_xlpm.TextCell),""))</f>
        <v>COLORADO</v>
      </c>
      <c r="X3335" s="60" t="str">
        <f>IF(A3335&lt;&gt;"",IFERROR(IF(FIND(" ",G3335)&gt;=1,MID(G3335,FIND(" ",G3335)+1,LEN(G3335)),""),""),"")</f>
        <v/>
      </c>
      <c r="AC3335" s="51">
        <f>IFERROR(VALUE(MID($C3335,1,2)),0)</f>
        <v>80</v>
      </c>
      <c r="AD3335" s="44">
        <f>IFERROR(VALUE(MID($C3335,4,3)),0)</f>
        <v>265</v>
      </c>
      <c r="AE3335" s="51">
        <f>VALUE(RIGHT("00"&amp;AC3335,2)&amp;RIGHT("000"&amp;AD3335,3))</f>
        <v>80265</v>
      </c>
    </row>
    <row r="3336" spans="1:31">
      <c r="A3336" s="60" t="str">
        <f>IF(G3336&amp;Q3336&lt;&gt;"",W3336&amp;Q3336,"")</f>
        <v>COLORADOnaturel</v>
      </c>
      <c r="B3336" s="60" t="str">
        <f>IF(C3336&lt;&gt;"",LEFT(C3336,9),"")</f>
        <v>80-265-36</v>
      </c>
      <c r="C3336" s="73" t="s">
        <v>7145</v>
      </c>
      <c r="D3336" s="73" t="s">
        <v>7143</v>
      </c>
      <c r="E3336" s="73" t="s">
        <v>904</v>
      </c>
      <c r="F3336" s="74">
        <v>57</v>
      </c>
      <c r="G3336" s="73" t="s">
        <v>6436</v>
      </c>
      <c r="H3336" s="73" t="s">
        <v>187</v>
      </c>
      <c r="I3336" s="73" t="s">
        <v>1021</v>
      </c>
      <c r="J3336" s="73" t="s">
        <v>330</v>
      </c>
      <c r="K3336" s="73" t="s">
        <v>382</v>
      </c>
      <c r="L3336" s="73" t="s">
        <v>3855</v>
      </c>
      <c r="M3336" s="73" t="s">
        <v>384</v>
      </c>
      <c r="N3336" s="73" t="s">
        <v>37</v>
      </c>
      <c r="O3336" s="73" t="s">
        <v>386</v>
      </c>
      <c r="P3336" s="73" t="s">
        <v>907</v>
      </c>
      <c r="Q3336" s="73" t="s">
        <v>7144</v>
      </c>
      <c r="R3336" s="73" t="s">
        <v>63</v>
      </c>
      <c r="V3336" s="60" t="str">
        <f>W3336&amp;H3336</f>
        <v>COLORADOкремовый</v>
      </c>
      <c r="W3336" s="60" t="str">
        <f>_xlfn.LET(_xlpm.TextCell,TEXT(G3336,"###"),IF(_xlpm.TextCell&lt;&gt;"",IF(StyleSpaceSplit,IFERROR(IF(FIND(" ",_xlpm.TextCell)&gt;=1,MID(_xlpm.TextCell,1,FIND(" ",_xlpm.TextCell)-1),_xlpm.TextCell),_xlpm.TextCell),_xlpm.TextCell),""))</f>
        <v>COLORADO</v>
      </c>
      <c r="X3336" s="60" t="str">
        <f>IF(A3336&lt;&gt;"",IFERROR(IF(FIND(" ",G3336)&gt;=1,MID(G3336,FIND(" ",G3336)+1,LEN(G3336)),""),""),"")</f>
        <v/>
      </c>
      <c r="AC3336" s="51">
        <f>IFERROR(VALUE(MID($C3336,1,2)),0)</f>
        <v>80</v>
      </c>
      <c r="AD3336" s="44">
        <f>IFERROR(VALUE(MID($C3336,4,3)),0)</f>
        <v>265</v>
      </c>
      <c r="AE3336" s="51">
        <f>VALUE(RIGHT("00"&amp;AC3336,2)&amp;RIGHT("000"&amp;AD3336,3))</f>
        <v>80265</v>
      </c>
    </row>
    <row r="3337" spans="1:31">
      <c r="A3337" s="60" t="str">
        <f>IF(G3337&amp;Q3337&lt;&gt;"",W3337&amp;Q3337,"")</f>
        <v>COLORADOnaturel</v>
      </c>
      <c r="B3337" s="60" t="str">
        <f>IF(C3337&lt;&gt;"",LEFT(C3337,9),"")</f>
        <v>80-265-36</v>
      </c>
      <c r="C3337" s="73" t="s">
        <v>7146</v>
      </c>
      <c r="D3337" s="73" t="s">
        <v>7143</v>
      </c>
      <c r="E3337" s="73" t="s">
        <v>910</v>
      </c>
      <c r="F3337" s="74">
        <v>59</v>
      </c>
      <c r="G3337" s="73" t="s">
        <v>6436</v>
      </c>
      <c r="H3337" s="73" t="s">
        <v>187</v>
      </c>
      <c r="I3337" s="73" t="s">
        <v>1021</v>
      </c>
      <c r="J3337" s="73" t="s">
        <v>330</v>
      </c>
      <c r="K3337" s="73" t="s">
        <v>382</v>
      </c>
      <c r="L3337" s="73" t="s">
        <v>3855</v>
      </c>
      <c r="M3337" s="73" t="s">
        <v>384</v>
      </c>
      <c r="N3337" s="73" t="s">
        <v>37</v>
      </c>
      <c r="O3337" s="73" t="s">
        <v>386</v>
      </c>
      <c r="P3337" s="73" t="s">
        <v>907</v>
      </c>
      <c r="Q3337" s="73" t="s">
        <v>7144</v>
      </c>
      <c r="R3337" s="73" t="s">
        <v>63</v>
      </c>
      <c r="V3337" s="60" t="str">
        <f>W3337&amp;H3337</f>
        <v>COLORADOкремовый</v>
      </c>
      <c r="W3337" s="60" t="str">
        <f>_xlfn.LET(_xlpm.TextCell,TEXT(G3337,"###"),IF(_xlpm.TextCell&lt;&gt;"",IF(StyleSpaceSplit,IFERROR(IF(FIND(" ",_xlpm.TextCell)&gt;=1,MID(_xlpm.TextCell,1,FIND(" ",_xlpm.TextCell)-1),_xlpm.TextCell),_xlpm.TextCell),_xlpm.TextCell),""))</f>
        <v>COLORADO</v>
      </c>
      <c r="X3337" s="60" t="str">
        <f>IF(A3337&lt;&gt;"",IFERROR(IF(FIND(" ",G3337)&gt;=1,MID(G3337,FIND(" ",G3337)+1,LEN(G3337)),""),""),"")</f>
        <v/>
      </c>
      <c r="AC3337" s="51">
        <f>IFERROR(VALUE(MID($C3337,1,2)),0)</f>
        <v>80</v>
      </c>
      <c r="AD3337" s="44">
        <f>IFERROR(VALUE(MID($C3337,4,3)),0)</f>
        <v>265</v>
      </c>
      <c r="AE3337" s="51">
        <f>VALUE(RIGHT("00"&amp;AC3337,2)&amp;RIGHT("000"&amp;AD3337,3))</f>
        <v>80265</v>
      </c>
    </row>
    <row r="3338" spans="1:31">
      <c r="A3338" s="60" t="str">
        <f>IF(G3338&amp;Q3338&lt;&gt;"",W3338&amp;Q3338,"")</f>
        <v>CONQUEST 022brown</v>
      </c>
      <c r="B3338" s="60" t="str">
        <f>IF(C3338&lt;&gt;"",LEFT(C3338,9),"")</f>
        <v>80-730-14</v>
      </c>
      <c r="C3338" s="73" t="s">
        <v>4203</v>
      </c>
      <c r="D3338" s="73" t="s">
        <v>4204</v>
      </c>
      <c r="E3338" s="73" t="s">
        <v>904</v>
      </c>
      <c r="F3338" s="74">
        <v>57</v>
      </c>
      <c r="G3338" s="73" t="s">
        <v>4205</v>
      </c>
      <c r="H3338" s="73" t="s">
        <v>86</v>
      </c>
      <c r="I3338" s="73" t="s">
        <v>927</v>
      </c>
      <c r="J3338" s="73" t="s">
        <v>357</v>
      </c>
      <c r="K3338" s="73" t="s">
        <v>387</v>
      </c>
      <c r="L3338" s="73" t="s">
        <v>383</v>
      </c>
      <c r="M3338" s="73" t="s">
        <v>384</v>
      </c>
      <c r="N3338" s="73" t="s">
        <v>36</v>
      </c>
      <c r="O3338" s="73" t="s">
        <v>386</v>
      </c>
      <c r="P3338" s="73" t="s">
        <v>907</v>
      </c>
      <c r="Q3338" s="73" t="s">
        <v>1033</v>
      </c>
      <c r="R3338" s="73" t="s">
        <v>86</v>
      </c>
      <c r="V3338" s="60" t="str">
        <f>W3338&amp;H3338</f>
        <v>CONQUEST 022коричневый</v>
      </c>
      <c r="W3338" s="60" t="str">
        <f>_xlfn.LET(_xlpm.TextCell,TEXT(G3338,"###"),IF(_xlpm.TextCell&lt;&gt;"",IF(StyleSpaceSplit,IFERROR(IF(FIND(" ",_xlpm.TextCell)&gt;=1,MID(_xlpm.TextCell,1,FIND(" ",_xlpm.TextCell)-1),_xlpm.TextCell),_xlpm.TextCell),_xlpm.TextCell),""))</f>
        <v>CONQUEST 022</v>
      </c>
      <c r="X3338" s="60" t="str">
        <f>IF(A3338&lt;&gt;"",IFERROR(IF(FIND(" ",G3338)&gt;=1,MID(G3338,FIND(" ",G3338)+1,LEN(G3338)),""),""),"")</f>
        <v>022</v>
      </c>
      <c r="AC3338" s="51">
        <f>IFERROR(VALUE(MID($C3338,1,2)),0)</f>
        <v>80</v>
      </c>
      <c r="AD3338" s="44">
        <f>IFERROR(VALUE(MID($C3338,4,3)),0)</f>
        <v>730</v>
      </c>
      <c r="AE3338" s="51">
        <f>VALUE(RIGHT("00"&amp;AC3338,2)&amp;RIGHT("000"&amp;AD3338,3))</f>
        <v>80730</v>
      </c>
    </row>
    <row r="3339" spans="1:31">
      <c r="A3339" s="60" t="str">
        <f>IF(G3339&amp;Q3339&lt;&gt;"",W3339&amp;Q3339,"")</f>
        <v>CONQUEST 023beige</v>
      </c>
      <c r="B3339" s="60" t="str">
        <f>IF(C3339&lt;&gt;"",LEFT(C3339,9),"")</f>
        <v>80-731-02</v>
      </c>
      <c r="C3339" s="73" t="s">
        <v>4206</v>
      </c>
      <c r="D3339" s="73" t="s">
        <v>4207</v>
      </c>
      <c r="E3339" s="73" t="s">
        <v>904</v>
      </c>
      <c r="F3339" s="74">
        <v>57</v>
      </c>
      <c r="G3339" s="73" t="s">
        <v>4208</v>
      </c>
      <c r="H3339" s="73" t="s">
        <v>63</v>
      </c>
      <c r="I3339" s="73" t="s">
        <v>927</v>
      </c>
      <c r="J3339" s="73" t="s">
        <v>357</v>
      </c>
      <c r="K3339" s="73" t="s">
        <v>387</v>
      </c>
      <c r="L3339" s="73" t="s">
        <v>383</v>
      </c>
      <c r="M3339" s="73" t="s">
        <v>384</v>
      </c>
      <c r="N3339" s="73" t="s">
        <v>36</v>
      </c>
      <c r="O3339" s="73" t="s">
        <v>386</v>
      </c>
      <c r="P3339" s="73" t="s">
        <v>907</v>
      </c>
      <c r="Q3339" s="73" t="s">
        <v>937</v>
      </c>
      <c r="R3339" s="73" t="s">
        <v>63</v>
      </c>
      <c r="V3339" s="60" t="str">
        <f>W3339&amp;H3339</f>
        <v>CONQUEST 023бежевый</v>
      </c>
      <c r="W3339" s="60" t="str">
        <f>_xlfn.LET(_xlpm.TextCell,TEXT(G3339,"###"),IF(_xlpm.TextCell&lt;&gt;"",IF(StyleSpaceSplit,IFERROR(IF(FIND(" ",_xlpm.TextCell)&gt;=1,MID(_xlpm.TextCell,1,FIND(" ",_xlpm.TextCell)-1),_xlpm.TextCell),_xlpm.TextCell),_xlpm.TextCell),""))</f>
        <v>CONQUEST 023</v>
      </c>
      <c r="X3339" s="60" t="str">
        <f>IF(A3339&lt;&gt;"",IFERROR(IF(FIND(" ",G3339)&gt;=1,MID(G3339,FIND(" ",G3339)+1,LEN(G3339)),""),""),"")</f>
        <v>023</v>
      </c>
      <c r="AC3339" s="51">
        <f>IFERROR(VALUE(MID($C3339,1,2)),0)</f>
        <v>80</v>
      </c>
      <c r="AD3339" s="44">
        <f>IFERROR(VALUE(MID($C3339,4,3)),0)</f>
        <v>731</v>
      </c>
      <c r="AE3339" s="51">
        <f>VALUE(RIGHT("00"&amp;AC3339,2)&amp;RIGHT("000"&amp;AD3339,3))</f>
        <v>80731</v>
      </c>
    </row>
    <row r="3340" spans="1:31">
      <c r="A3340" s="60" t="str">
        <f>IF(G3340&amp;Q3340&lt;&gt;"",W3340&amp;Q3340,"")</f>
        <v>CONQUEST 023white</v>
      </c>
      <c r="B3340" s="60" t="str">
        <f>IF(C3340&lt;&gt;"",LEFT(C3340,9),"")</f>
        <v>80-731-17</v>
      </c>
      <c r="C3340" s="73" t="s">
        <v>5556</v>
      </c>
      <c r="D3340" s="73" t="s">
        <v>5557</v>
      </c>
      <c r="E3340" s="73" t="s">
        <v>956</v>
      </c>
      <c r="F3340" s="74">
        <v>55</v>
      </c>
      <c r="G3340" s="73" t="s">
        <v>4208</v>
      </c>
      <c r="H3340" s="73" t="s">
        <v>57</v>
      </c>
      <c r="I3340" s="73" t="s">
        <v>927</v>
      </c>
      <c r="J3340" s="73" t="s">
        <v>357</v>
      </c>
      <c r="K3340" s="73" t="s">
        <v>387</v>
      </c>
      <c r="L3340" s="73" t="s">
        <v>383</v>
      </c>
      <c r="M3340" s="73" t="s">
        <v>384</v>
      </c>
      <c r="N3340" s="73" t="s">
        <v>36</v>
      </c>
      <c r="O3340" s="73" t="s">
        <v>386</v>
      </c>
      <c r="P3340" s="73" t="s">
        <v>907</v>
      </c>
      <c r="Q3340" s="73" t="s">
        <v>908</v>
      </c>
      <c r="R3340" s="73" t="s">
        <v>57</v>
      </c>
      <c r="V3340" s="60" t="str">
        <f>W3340&amp;H3340</f>
        <v>CONQUEST 023белый</v>
      </c>
      <c r="W3340" s="60" t="str">
        <f>_xlfn.LET(_xlpm.TextCell,TEXT(G3340,"###"),IF(_xlpm.TextCell&lt;&gt;"",IF(StyleSpaceSplit,IFERROR(IF(FIND(" ",_xlpm.TextCell)&gt;=1,MID(_xlpm.TextCell,1,FIND(" ",_xlpm.TextCell)-1),_xlpm.TextCell),_xlpm.TextCell),_xlpm.TextCell),""))</f>
        <v>CONQUEST 023</v>
      </c>
      <c r="X3340" s="60" t="str">
        <f>IF(A3340&lt;&gt;"",IFERROR(IF(FIND(" ",G3340)&gt;=1,MID(G3340,FIND(" ",G3340)+1,LEN(G3340)),""),""),"")</f>
        <v>023</v>
      </c>
      <c r="AC3340" s="51">
        <f>IFERROR(VALUE(MID($C3340,1,2)),0)</f>
        <v>80</v>
      </c>
      <c r="AD3340" s="44">
        <f>IFERROR(VALUE(MID($C3340,4,3)),0)</f>
        <v>731</v>
      </c>
      <c r="AE3340" s="51">
        <f>VALUE(RIGHT("00"&amp;AC3340,2)&amp;RIGHT("000"&amp;AD3340,3))</f>
        <v>80731</v>
      </c>
    </row>
    <row r="3341" spans="1:31">
      <c r="A3341" s="60" t="str">
        <f>IF(G3341&amp;Q3341&lt;&gt;"",W3341&amp;Q3341,"")</f>
        <v>CONQUEST 024brown</v>
      </c>
      <c r="B3341" s="60" t="str">
        <f>IF(C3341&lt;&gt;"",LEFT(C3341,9),"")</f>
        <v>80-732-14</v>
      </c>
      <c r="C3341" s="73" t="s">
        <v>4209</v>
      </c>
      <c r="D3341" s="73" t="s">
        <v>4210</v>
      </c>
      <c r="E3341" s="73" t="s">
        <v>904</v>
      </c>
      <c r="F3341" s="74">
        <v>57</v>
      </c>
      <c r="G3341" s="73" t="s">
        <v>4211</v>
      </c>
      <c r="H3341" s="73" t="s">
        <v>86</v>
      </c>
      <c r="I3341" s="73" t="s">
        <v>4212</v>
      </c>
      <c r="J3341" s="73" t="s">
        <v>357</v>
      </c>
      <c r="K3341" s="73" t="s">
        <v>387</v>
      </c>
      <c r="L3341" s="73" t="s">
        <v>383</v>
      </c>
      <c r="M3341" s="73" t="s">
        <v>384</v>
      </c>
      <c r="N3341" s="73" t="s">
        <v>35</v>
      </c>
      <c r="O3341" s="73" t="s">
        <v>386</v>
      </c>
      <c r="P3341" s="73" t="s">
        <v>907</v>
      </c>
      <c r="Q3341" s="73" t="s">
        <v>1033</v>
      </c>
      <c r="R3341" s="73" t="s">
        <v>86</v>
      </c>
      <c r="V3341" s="60" t="str">
        <f>W3341&amp;H3341</f>
        <v>CONQUEST 024коричневый</v>
      </c>
      <c r="W3341" s="60" t="str">
        <f>_xlfn.LET(_xlpm.TextCell,TEXT(G3341,"###"),IF(_xlpm.TextCell&lt;&gt;"",IF(StyleSpaceSplit,IFERROR(IF(FIND(" ",_xlpm.TextCell)&gt;=1,MID(_xlpm.TextCell,1,FIND(" ",_xlpm.TextCell)-1),_xlpm.TextCell),_xlpm.TextCell),_xlpm.TextCell),""))</f>
        <v>CONQUEST 024</v>
      </c>
      <c r="X3341" s="60" t="str">
        <f>IF(A3341&lt;&gt;"",IFERROR(IF(FIND(" ",G3341)&gt;=1,MID(G3341,FIND(" ",G3341)+1,LEN(G3341)),""),""),"")</f>
        <v>024</v>
      </c>
      <c r="AC3341" s="51">
        <f>IFERROR(VALUE(MID($C3341,1,2)),0)</f>
        <v>80</v>
      </c>
      <c r="AD3341" s="44">
        <f>IFERROR(VALUE(MID($C3341,4,3)),0)</f>
        <v>732</v>
      </c>
      <c r="AE3341" s="51">
        <f>VALUE(RIGHT("00"&amp;AC3341,2)&amp;RIGHT("000"&amp;AD3341,3))</f>
        <v>80732</v>
      </c>
    </row>
    <row r="3342" spans="1:31">
      <c r="A3342" s="60" t="str">
        <f>IF(G3342&amp;Q3342&lt;&gt;"",W3342&amp;Q3342,"")</f>
        <v>CONQUEST 025black</v>
      </c>
      <c r="B3342" s="60" t="str">
        <f>IF(C3342&lt;&gt;"",LEFT(C3342,9),"")</f>
        <v>80-733-09</v>
      </c>
      <c r="C3342" s="73" t="s">
        <v>4213</v>
      </c>
      <c r="D3342" s="73" t="s">
        <v>4214</v>
      </c>
      <c r="E3342" s="73" t="s">
        <v>956</v>
      </c>
      <c r="F3342" s="74">
        <v>55</v>
      </c>
      <c r="G3342" s="73" t="s">
        <v>4215</v>
      </c>
      <c r="H3342" s="73" t="s">
        <v>53</v>
      </c>
      <c r="I3342" s="73" t="s">
        <v>2305</v>
      </c>
      <c r="J3342" s="73" t="s">
        <v>357</v>
      </c>
      <c r="K3342" s="73" t="s">
        <v>387</v>
      </c>
      <c r="L3342" s="73" t="s">
        <v>383</v>
      </c>
      <c r="M3342" s="73" t="s">
        <v>384</v>
      </c>
      <c r="N3342" s="73" t="s">
        <v>35</v>
      </c>
      <c r="O3342" s="73" t="s">
        <v>386</v>
      </c>
      <c r="P3342" s="73" t="s">
        <v>907</v>
      </c>
      <c r="Q3342" s="73" t="s">
        <v>928</v>
      </c>
      <c r="R3342" s="73" t="s">
        <v>53</v>
      </c>
      <c r="V3342" s="60" t="str">
        <f>W3342&amp;H3342</f>
        <v>CONQUEST 025черный</v>
      </c>
      <c r="W3342" s="60" t="str">
        <f>_xlfn.LET(_xlpm.TextCell,TEXT(G3342,"###"),IF(_xlpm.TextCell&lt;&gt;"",IF(StyleSpaceSplit,IFERROR(IF(FIND(" ",_xlpm.TextCell)&gt;=1,MID(_xlpm.TextCell,1,FIND(" ",_xlpm.TextCell)-1),_xlpm.TextCell),_xlpm.TextCell),_xlpm.TextCell),""))</f>
        <v>CONQUEST 025</v>
      </c>
      <c r="X3342" s="60" t="str">
        <f>IF(A3342&lt;&gt;"",IFERROR(IF(FIND(" ",G3342)&gt;=1,MID(G3342,FIND(" ",G3342)+1,LEN(G3342)),""),""),"")</f>
        <v>025</v>
      </c>
      <c r="AC3342" s="51">
        <f>IFERROR(VALUE(MID($C3342,1,2)),0)</f>
        <v>80</v>
      </c>
      <c r="AD3342" s="44">
        <f>IFERROR(VALUE(MID($C3342,4,3)),0)</f>
        <v>733</v>
      </c>
      <c r="AE3342" s="51">
        <f>VALUE(RIGHT("00"&amp;AC3342,2)&amp;RIGHT("000"&amp;AD3342,3))</f>
        <v>80733</v>
      </c>
    </row>
    <row r="3343" spans="1:31">
      <c r="A3343" s="60" t="str">
        <f>IF(G3343&amp;Q3343&lt;&gt;"",W3343&amp;Q3343,"")</f>
        <v>CONQUEST 026blue</v>
      </c>
      <c r="B3343" s="60" t="str">
        <f>IF(C3343&lt;&gt;"",LEFT(C3343,9),"")</f>
        <v>80-734-06</v>
      </c>
      <c r="C3343" s="73" t="s">
        <v>4216</v>
      </c>
      <c r="D3343" s="73" t="s">
        <v>4217</v>
      </c>
      <c r="E3343" s="73" t="s">
        <v>904</v>
      </c>
      <c r="F3343" s="74">
        <v>57</v>
      </c>
      <c r="G3343" s="73" t="s">
        <v>4218</v>
      </c>
      <c r="H3343" s="73" t="s">
        <v>71</v>
      </c>
      <c r="I3343" s="73" t="s">
        <v>2305</v>
      </c>
      <c r="J3343" s="73" t="s">
        <v>357</v>
      </c>
      <c r="K3343" s="73" t="s">
        <v>387</v>
      </c>
      <c r="L3343" s="73" t="s">
        <v>383</v>
      </c>
      <c r="M3343" s="73" t="s">
        <v>384</v>
      </c>
      <c r="N3343" s="73" t="s">
        <v>35</v>
      </c>
      <c r="O3343" s="73" t="s">
        <v>386</v>
      </c>
      <c r="P3343" s="73" t="s">
        <v>907</v>
      </c>
      <c r="Q3343" s="73" t="s">
        <v>932</v>
      </c>
      <c r="R3343" s="73" t="s">
        <v>71</v>
      </c>
      <c r="V3343" s="60" t="str">
        <f>W3343&amp;H3343</f>
        <v>CONQUEST 026синий</v>
      </c>
      <c r="W3343" s="60" t="str">
        <f>_xlfn.LET(_xlpm.TextCell,TEXT(G3343,"###"),IF(_xlpm.TextCell&lt;&gt;"",IF(StyleSpaceSplit,IFERROR(IF(FIND(" ",_xlpm.TextCell)&gt;=1,MID(_xlpm.TextCell,1,FIND(" ",_xlpm.TextCell)-1),_xlpm.TextCell),_xlpm.TextCell),_xlpm.TextCell),""))</f>
        <v>CONQUEST 026</v>
      </c>
      <c r="X3343" s="60" t="str">
        <f>IF(A3343&lt;&gt;"",IFERROR(IF(FIND(" ",G3343)&gt;=1,MID(G3343,FIND(" ",G3343)+1,LEN(G3343)),""),""),"")</f>
        <v>026</v>
      </c>
      <c r="AC3343" s="51">
        <f>IFERROR(VALUE(MID($C3343,1,2)),0)</f>
        <v>80</v>
      </c>
      <c r="AD3343" s="44">
        <f>IFERROR(VALUE(MID($C3343,4,3)),0)</f>
        <v>734</v>
      </c>
      <c r="AE3343" s="51">
        <f>VALUE(RIGHT("00"&amp;AC3343,2)&amp;RIGHT("000"&amp;AD3343,3))</f>
        <v>80734</v>
      </c>
    </row>
    <row r="3344" spans="1:31">
      <c r="A3344" s="60" t="str">
        <f>IF(G3344&amp;Q3344&lt;&gt;"",W3344&amp;Q3344,"")</f>
        <v>CONQUEST 027orange</v>
      </c>
      <c r="B3344" s="60" t="str">
        <f>IF(C3344&lt;&gt;"",LEFT(C3344,9),"")</f>
        <v>80-735-73</v>
      </c>
      <c r="C3344" s="73" t="s">
        <v>5603</v>
      </c>
      <c r="D3344" s="73" t="s">
        <v>5604</v>
      </c>
      <c r="E3344" s="73" t="s">
        <v>904</v>
      </c>
      <c r="F3344" s="74">
        <v>57</v>
      </c>
      <c r="G3344" s="73" t="s">
        <v>4221</v>
      </c>
      <c r="H3344" s="73" t="s">
        <v>81</v>
      </c>
      <c r="I3344" s="73" t="s">
        <v>936</v>
      </c>
      <c r="J3344" s="73" t="s">
        <v>357</v>
      </c>
      <c r="K3344" s="73" t="s">
        <v>387</v>
      </c>
      <c r="L3344" s="73" t="s">
        <v>383</v>
      </c>
      <c r="M3344" s="73" t="s">
        <v>384</v>
      </c>
      <c r="N3344" s="73" t="s">
        <v>35</v>
      </c>
      <c r="O3344" s="73" t="s">
        <v>386</v>
      </c>
      <c r="P3344" s="73" t="s">
        <v>907</v>
      </c>
      <c r="Q3344" s="73" t="s">
        <v>1300</v>
      </c>
      <c r="R3344" s="73" t="s">
        <v>63</v>
      </c>
      <c r="V3344" s="60" t="str">
        <f>W3344&amp;H3344</f>
        <v>CONQUEST 027бежевый / коричневый</v>
      </c>
      <c r="W3344" s="60" t="str">
        <f>_xlfn.LET(_xlpm.TextCell,TEXT(G3344,"###"),IF(_xlpm.TextCell&lt;&gt;"",IF(StyleSpaceSplit,IFERROR(IF(FIND(" ",_xlpm.TextCell)&gt;=1,MID(_xlpm.TextCell,1,FIND(" ",_xlpm.TextCell)-1),_xlpm.TextCell),_xlpm.TextCell),_xlpm.TextCell),""))</f>
        <v>CONQUEST 027</v>
      </c>
      <c r="X3344" s="60" t="str">
        <f>IF(A3344&lt;&gt;"",IFERROR(IF(FIND(" ",G3344)&gt;=1,MID(G3344,FIND(" ",G3344)+1,LEN(G3344)),""),""),"")</f>
        <v>027</v>
      </c>
      <c r="AC3344" s="51">
        <f>IFERROR(VALUE(MID($C3344,1,2)),0)</f>
        <v>80</v>
      </c>
      <c r="AD3344" s="44">
        <f>IFERROR(VALUE(MID($C3344,4,3)),0)</f>
        <v>735</v>
      </c>
      <c r="AE3344" s="51">
        <f>VALUE(RIGHT("00"&amp;AC3344,2)&amp;RIGHT("000"&amp;AD3344,3))</f>
        <v>80735</v>
      </c>
    </row>
    <row r="3345" spans="1:31">
      <c r="A3345" s="60" t="str">
        <f>IF(G3345&amp;Q3345&lt;&gt;"",W3345&amp;Q3345,"")</f>
        <v>CONQUEST 027hippie</v>
      </c>
      <c r="B3345" s="60" t="str">
        <f>IF(C3345&lt;&gt;"",LEFT(C3345,9),"")</f>
        <v>80-735-00</v>
      </c>
      <c r="C3345" s="73" t="s">
        <v>4219</v>
      </c>
      <c r="D3345" s="73" t="s">
        <v>4220</v>
      </c>
      <c r="E3345" s="73" t="s">
        <v>904</v>
      </c>
      <c r="F3345" s="74">
        <v>57</v>
      </c>
      <c r="G3345" s="73" t="s">
        <v>4221</v>
      </c>
      <c r="H3345" s="73" t="s">
        <v>92</v>
      </c>
      <c r="I3345" s="73" t="s">
        <v>936</v>
      </c>
      <c r="J3345" s="73" t="s">
        <v>357</v>
      </c>
      <c r="K3345" s="73" t="s">
        <v>387</v>
      </c>
      <c r="L3345" s="73" t="s">
        <v>383</v>
      </c>
      <c r="M3345" s="73" t="s">
        <v>384</v>
      </c>
      <c r="N3345" s="73" t="s">
        <v>35</v>
      </c>
      <c r="O3345" s="73" t="s">
        <v>386</v>
      </c>
      <c r="P3345" s="73" t="s">
        <v>907</v>
      </c>
      <c r="Q3345" s="73" t="s">
        <v>2130</v>
      </c>
      <c r="R3345" s="73" t="s">
        <v>63</v>
      </c>
      <c r="V3345" s="60" t="str">
        <f>W3345&amp;H3345</f>
        <v>CONQUEST 027бежевый / оранжевый</v>
      </c>
      <c r="W3345" s="60" t="str">
        <f>_xlfn.LET(_xlpm.TextCell,TEXT(G3345,"###"),IF(_xlpm.TextCell&lt;&gt;"",IF(StyleSpaceSplit,IFERROR(IF(FIND(" ",_xlpm.TextCell)&gt;=1,MID(_xlpm.TextCell,1,FIND(" ",_xlpm.TextCell)-1),_xlpm.TextCell),_xlpm.TextCell),_xlpm.TextCell),""))</f>
        <v>CONQUEST 027</v>
      </c>
      <c r="X3345" s="60" t="str">
        <f>IF(A3345&lt;&gt;"",IFERROR(IF(FIND(" ",G3345)&gt;=1,MID(G3345,FIND(" ",G3345)+1,LEN(G3345)),""),""),"")</f>
        <v>027</v>
      </c>
      <c r="AC3345" s="51">
        <f>IFERROR(VALUE(MID($C3345,1,2)),0)</f>
        <v>80</v>
      </c>
      <c r="AD3345" s="44">
        <f>IFERROR(VALUE(MID($C3345,4,3)),0)</f>
        <v>735</v>
      </c>
      <c r="AE3345" s="51">
        <f>VALUE(RIGHT("00"&amp;AC3345,2)&amp;RIGHT("000"&amp;AD3345,3))</f>
        <v>80735</v>
      </c>
    </row>
    <row r="3346" spans="1:31">
      <c r="A3346" s="60" t="str">
        <f>IF(G3346&amp;Q3346&lt;&gt;"",W3346&amp;Q3346,"")</f>
        <v>CONQUEST 029blue</v>
      </c>
      <c r="B3346" s="60" t="str">
        <f>IF(C3346&lt;&gt;"",LEFT(C3346,9),"")</f>
        <v>80-989-32</v>
      </c>
      <c r="C3346" s="73" t="s">
        <v>5605</v>
      </c>
      <c r="D3346" s="73" t="s">
        <v>5606</v>
      </c>
      <c r="E3346" s="73" t="s">
        <v>904</v>
      </c>
      <c r="F3346" s="74">
        <v>57</v>
      </c>
      <c r="G3346" s="73" t="s">
        <v>5607</v>
      </c>
      <c r="H3346" s="73" t="s">
        <v>97</v>
      </c>
      <c r="I3346" s="73" t="s">
        <v>936</v>
      </c>
      <c r="J3346" s="73" t="s">
        <v>357</v>
      </c>
      <c r="K3346" s="73" t="s">
        <v>387</v>
      </c>
      <c r="L3346" s="73" t="s">
        <v>383</v>
      </c>
      <c r="M3346" s="73" t="s">
        <v>384</v>
      </c>
      <c r="N3346" s="73" t="s">
        <v>35</v>
      </c>
      <c r="O3346" s="73" t="s">
        <v>386</v>
      </c>
      <c r="P3346" s="73" t="s">
        <v>907</v>
      </c>
      <c r="Q3346" s="73" t="s">
        <v>932</v>
      </c>
      <c r="R3346" s="73" t="s">
        <v>63</v>
      </c>
      <c r="V3346" s="60" t="str">
        <f>W3346&amp;H3346</f>
        <v>CONQUEST 029бежевый / синий</v>
      </c>
      <c r="W3346" s="60" t="str">
        <f>_xlfn.LET(_xlpm.TextCell,TEXT(G3346,"###"),IF(_xlpm.TextCell&lt;&gt;"",IF(StyleSpaceSplit,IFERROR(IF(FIND(" ",_xlpm.TextCell)&gt;=1,MID(_xlpm.TextCell,1,FIND(" ",_xlpm.TextCell)-1),_xlpm.TextCell),_xlpm.TextCell),_xlpm.TextCell),""))</f>
        <v>CONQUEST 029</v>
      </c>
      <c r="X3346" s="60" t="str">
        <f>IF(A3346&lt;&gt;"",IFERROR(IF(FIND(" ",G3346)&gt;=1,MID(G3346,FIND(" ",G3346)+1,LEN(G3346)),""),""),"")</f>
        <v>029</v>
      </c>
      <c r="AC3346" s="51">
        <f>IFERROR(VALUE(MID($C3346,1,2)),0)</f>
        <v>80</v>
      </c>
      <c r="AD3346" s="44">
        <f>IFERROR(VALUE(MID($C3346,4,3)),0)</f>
        <v>989</v>
      </c>
      <c r="AE3346" s="51">
        <f>VALUE(RIGHT("00"&amp;AC3346,2)&amp;RIGHT("000"&amp;AD3346,3))</f>
        <v>80989</v>
      </c>
    </row>
    <row r="3347" spans="1:31">
      <c r="A3347" s="60" t="str">
        <f>IF(G3347&amp;Q3347&lt;&gt;"",W3347&amp;Q3347,"")</f>
        <v>CONQUEST 037beads</v>
      </c>
      <c r="B3347" s="60" t="str">
        <f>IF(C3347&lt;&gt;"",LEFT(C3347,9),"")</f>
        <v>80-736-02</v>
      </c>
      <c r="C3347" s="73" t="s">
        <v>4222</v>
      </c>
      <c r="D3347" s="73" t="s">
        <v>4223</v>
      </c>
      <c r="E3347" s="73" t="s">
        <v>904</v>
      </c>
      <c r="F3347" s="74">
        <v>57</v>
      </c>
      <c r="G3347" s="73" t="s">
        <v>4224</v>
      </c>
      <c r="H3347" s="73" t="s">
        <v>63</v>
      </c>
      <c r="I3347" s="73" t="s">
        <v>936</v>
      </c>
      <c r="J3347" s="73" t="s">
        <v>357</v>
      </c>
      <c r="K3347" s="73" t="s">
        <v>387</v>
      </c>
      <c r="L3347" s="73" t="s">
        <v>383</v>
      </c>
      <c r="M3347" s="73" t="s">
        <v>384</v>
      </c>
      <c r="N3347" s="73" t="s">
        <v>35</v>
      </c>
      <c r="O3347" s="73" t="s">
        <v>386</v>
      </c>
      <c r="P3347" s="73" t="s">
        <v>907</v>
      </c>
      <c r="Q3347" s="73" t="s">
        <v>2122</v>
      </c>
      <c r="R3347" s="73" t="s">
        <v>63</v>
      </c>
      <c r="V3347" s="60" t="str">
        <f>W3347&amp;H3347</f>
        <v>CONQUEST 037бежевый</v>
      </c>
      <c r="W3347" s="60" t="str">
        <f>_xlfn.LET(_xlpm.TextCell,TEXT(G3347,"###"),IF(_xlpm.TextCell&lt;&gt;"",IF(StyleSpaceSplit,IFERROR(IF(FIND(" ",_xlpm.TextCell)&gt;=1,MID(_xlpm.TextCell,1,FIND(" ",_xlpm.TextCell)-1),_xlpm.TextCell),_xlpm.TextCell),_xlpm.TextCell),""))</f>
        <v>CONQUEST 037</v>
      </c>
      <c r="X3347" s="60" t="str">
        <f>IF(A3347&lt;&gt;"",IFERROR(IF(FIND(" ",G3347)&gt;=1,MID(G3347,FIND(" ",G3347)+1,LEN(G3347)),""),""),"")</f>
        <v>037</v>
      </c>
      <c r="AC3347" s="51">
        <f>IFERROR(VALUE(MID($C3347,1,2)),0)</f>
        <v>80</v>
      </c>
      <c r="AD3347" s="44">
        <f>IFERROR(VALUE(MID($C3347,4,3)),0)</f>
        <v>736</v>
      </c>
      <c r="AE3347" s="51">
        <f>VALUE(RIGHT("00"&amp;AC3347,2)&amp;RIGHT("000"&amp;AD3347,3))</f>
        <v>80736</v>
      </c>
    </row>
    <row r="3348" spans="1:31">
      <c r="A3348" s="60" t="str">
        <f>IF(G3348&amp;Q3348&lt;&gt;"",W3348&amp;Q3348,"")</f>
        <v>CONQUEST 039natural</v>
      </c>
      <c r="B3348" s="60" t="str">
        <f>IF(C3348&lt;&gt;"",LEFT(C3348,9),"")</f>
        <v>80-737-02</v>
      </c>
      <c r="C3348" s="73" t="s">
        <v>4225</v>
      </c>
      <c r="D3348" s="73" t="s">
        <v>4226</v>
      </c>
      <c r="E3348" s="73" t="s">
        <v>956</v>
      </c>
      <c r="F3348" s="74">
        <v>55</v>
      </c>
      <c r="G3348" s="73" t="s">
        <v>4227</v>
      </c>
      <c r="H3348" s="73" t="s">
        <v>63</v>
      </c>
      <c r="I3348" s="73" t="s">
        <v>936</v>
      </c>
      <c r="J3348" s="73" t="s">
        <v>357</v>
      </c>
      <c r="K3348" s="73" t="s">
        <v>387</v>
      </c>
      <c r="L3348" s="73" t="s">
        <v>383</v>
      </c>
      <c r="M3348" s="73" t="s">
        <v>384</v>
      </c>
      <c r="N3348" s="73" t="s">
        <v>35</v>
      </c>
      <c r="O3348" s="73" t="s">
        <v>386</v>
      </c>
      <c r="P3348" s="73" t="s">
        <v>907</v>
      </c>
      <c r="Q3348" s="73" t="s">
        <v>947</v>
      </c>
      <c r="R3348" s="73" t="s">
        <v>63</v>
      </c>
      <c r="V3348" s="60" t="str">
        <f>W3348&amp;H3348</f>
        <v>CONQUEST 039бежевый</v>
      </c>
      <c r="W3348" s="60" t="str">
        <f>_xlfn.LET(_xlpm.TextCell,TEXT(G3348,"###"),IF(_xlpm.TextCell&lt;&gt;"",IF(StyleSpaceSplit,IFERROR(IF(FIND(" ",_xlpm.TextCell)&gt;=1,MID(_xlpm.TextCell,1,FIND(" ",_xlpm.TextCell)-1),_xlpm.TextCell),_xlpm.TextCell),_xlpm.TextCell),""))</f>
        <v>CONQUEST 039</v>
      </c>
      <c r="X3348" s="60" t="str">
        <f>IF(A3348&lt;&gt;"",IFERROR(IF(FIND(" ",G3348)&gt;=1,MID(G3348,FIND(" ",G3348)+1,LEN(G3348)),""),""),"")</f>
        <v>039</v>
      </c>
      <c r="AC3348" s="51">
        <f>IFERROR(VALUE(MID($C3348,1,2)),0)</f>
        <v>80</v>
      </c>
      <c r="AD3348" s="44">
        <f>IFERROR(VALUE(MID($C3348,4,3)),0)</f>
        <v>737</v>
      </c>
      <c r="AE3348" s="51">
        <f>VALUE(RIGHT("00"&amp;AC3348,2)&amp;RIGHT("000"&amp;AD3348,3))</f>
        <v>80737</v>
      </c>
    </row>
    <row r="3349" spans="1:31">
      <c r="A3349" s="60" t="str">
        <f>IF(G3349&amp;Q3349&lt;&gt;"",W3349&amp;Q3349,"")</f>
        <v>CONQUEST 040beige</v>
      </c>
      <c r="B3349" s="60" t="str">
        <f>IF(C3349&lt;&gt;"",LEFT(C3349,9),"")</f>
        <v>80-738-02</v>
      </c>
      <c r="C3349" s="73" t="s">
        <v>5554</v>
      </c>
      <c r="D3349" s="73" t="s">
        <v>5555</v>
      </c>
      <c r="E3349" s="73" t="s">
        <v>956</v>
      </c>
      <c r="F3349" s="74">
        <v>55</v>
      </c>
      <c r="G3349" s="73" t="s">
        <v>4230</v>
      </c>
      <c r="H3349" s="73" t="s">
        <v>63</v>
      </c>
      <c r="I3349" s="73" t="s">
        <v>927</v>
      </c>
      <c r="J3349" s="73" t="s">
        <v>357</v>
      </c>
      <c r="K3349" s="73" t="s">
        <v>387</v>
      </c>
      <c r="L3349" s="73" t="s">
        <v>383</v>
      </c>
      <c r="M3349" s="73" t="s">
        <v>384</v>
      </c>
      <c r="N3349" s="73" t="s">
        <v>36</v>
      </c>
      <c r="O3349" s="73" t="s">
        <v>386</v>
      </c>
      <c r="P3349" s="73" t="s">
        <v>907</v>
      </c>
      <c r="Q3349" s="73" t="s">
        <v>937</v>
      </c>
      <c r="R3349" s="73" t="s">
        <v>63</v>
      </c>
      <c r="V3349" s="60" t="str">
        <f>W3349&amp;H3349</f>
        <v>CONQUEST 040бежевый</v>
      </c>
      <c r="W3349" s="60" t="str">
        <f>_xlfn.LET(_xlpm.TextCell,TEXT(G3349,"###"),IF(_xlpm.TextCell&lt;&gt;"",IF(StyleSpaceSplit,IFERROR(IF(FIND(" ",_xlpm.TextCell)&gt;=1,MID(_xlpm.TextCell,1,FIND(" ",_xlpm.TextCell)-1),_xlpm.TextCell),_xlpm.TextCell),_xlpm.TextCell),""))</f>
        <v>CONQUEST 040</v>
      </c>
      <c r="X3349" s="60" t="str">
        <f>IF(A3349&lt;&gt;"",IFERROR(IF(FIND(" ",G3349)&gt;=1,MID(G3349,FIND(" ",G3349)+1,LEN(G3349)),""),""),"")</f>
        <v>040</v>
      </c>
      <c r="AC3349" s="51">
        <f>IFERROR(VALUE(MID($C3349,1,2)),0)</f>
        <v>80</v>
      </c>
      <c r="AD3349" s="44">
        <f>IFERROR(VALUE(MID($C3349,4,3)),0)</f>
        <v>738</v>
      </c>
      <c r="AE3349" s="51">
        <f>VALUE(RIGHT("00"&amp;AC3349,2)&amp;RIGHT("000"&amp;AD3349,3))</f>
        <v>80738</v>
      </c>
    </row>
    <row r="3350" spans="1:31">
      <c r="A3350" s="60" t="str">
        <f>IF(G3350&amp;Q3350&lt;&gt;"",W3350&amp;Q3350,"")</f>
        <v>CONQUEST 040raspberry</v>
      </c>
      <c r="B3350" s="60" t="str">
        <f>IF(C3350&lt;&gt;"",LEFT(C3350,9),"")</f>
        <v>80-738-12</v>
      </c>
      <c r="C3350" s="73" t="s">
        <v>4228</v>
      </c>
      <c r="D3350" s="73" t="s">
        <v>4229</v>
      </c>
      <c r="E3350" s="73" t="s">
        <v>904</v>
      </c>
      <c r="F3350" s="74">
        <v>57</v>
      </c>
      <c r="G3350" s="73" t="s">
        <v>4230</v>
      </c>
      <c r="H3350" s="73" t="s">
        <v>121</v>
      </c>
      <c r="I3350" s="73" t="s">
        <v>927</v>
      </c>
      <c r="J3350" s="73" t="s">
        <v>357</v>
      </c>
      <c r="K3350" s="73" t="s">
        <v>387</v>
      </c>
      <c r="L3350" s="73" t="s">
        <v>383</v>
      </c>
      <c r="M3350" s="73" t="s">
        <v>384</v>
      </c>
      <c r="N3350" s="73" t="s">
        <v>36</v>
      </c>
      <c r="O3350" s="73" t="s">
        <v>386</v>
      </c>
      <c r="P3350" s="73" t="s">
        <v>907</v>
      </c>
      <c r="Q3350" s="73" t="s">
        <v>1514</v>
      </c>
      <c r="R3350" s="73" t="s">
        <v>121</v>
      </c>
      <c r="V3350" s="60" t="str">
        <f>W3350&amp;H3350</f>
        <v>CONQUEST 040бордовый</v>
      </c>
      <c r="W3350" s="60" t="str">
        <f>_xlfn.LET(_xlpm.TextCell,TEXT(G3350,"###"),IF(_xlpm.TextCell&lt;&gt;"",IF(StyleSpaceSplit,IFERROR(IF(FIND(" ",_xlpm.TextCell)&gt;=1,MID(_xlpm.TextCell,1,FIND(" ",_xlpm.TextCell)-1),_xlpm.TextCell),_xlpm.TextCell),_xlpm.TextCell),""))</f>
        <v>CONQUEST 040</v>
      </c>
      <c r="X3350" s="60" t="str">
        <f>IF(A3350&lt;&gt;"",IFERROR(IF(FIND(" ",G3350)&gt;=1,MID(G3350,FIND(" ",G3350)+1,LEN(G3350)),""),""),"")</f>
        <v>040</v>
      </c>
      <c r="AC3350" s="51">
        <f>IFERROR(VALUE(MID($C3350,1,2)),0)</f>
        <v>80</v>
      </c>
      <c r="AD3350" s="44">
        <f>IFERROR(VALUE(MID($C3350,4,3)),0)</f>
        <v>738</v>
      </c>
      <c r="AE3350" s="51">
        <f>VALUE(RIGHT("00"&amp;AC3350,2)&amp;RIGHT("000"&amp;AD3350,3))</f>
        <v>80738</v>
      </c>
    </row>
    <row r="3351" spans="1:31">
      <c r="A3351" s="60" t="str">
        <f>IF(G3351&amp;Q3351&lt;&gt;"",W3351&amp;Q3351,"")</f>
        <v>CONQUEST S1706brown</v>
      </c>
      <c r="B3351" s="60" t="str">
        <f>IF(C3351&lt;&gt;"",LEFT(C3351,9),"")</f>
        <v>80-377-02</v>
      </c>
      <c r="C3351" s="73" t="s">
        <v>2504</v>
      </c>
      <c r="D3351" s="73" t="s">
        <v>2505</v>
      </c>
      <c r="E3351" s="73" t="s">
        <v>920</v>
      </c>
      <c r="F3351" s="74">
        <v>58</v>
      </c>
      <c r="G3351" s="73" t="s">
        <v>2506</v>
      </c>
      <c r="H3351" s="73" t="s">
        <v>226</v>
      </c>
      <c r="I3351" s="73" t="s">
        <v>2507</v>
      </c>
      <c r="J3351" s="73" t="s">
        <v>323</v>
      </c>
      <c r="K3351" s="73" t="s">
        <v>387</v>
      </c>
      <c r="L3351" s="73" t="s">
        <v>383</v>
      </c>
      <c r="M3351" s="73" t="s">
        <v>384</v>
      </c>
      <c r="N3351" s="73" t="s">
        <v>36</v>
      </c>
      <c r="O3351" s="73" t="s">
        <v>386</v>
      </c>
      <c r="P3351" s="73" t="s">
        <v>907</v>
      </c>
      <c r="Q3351" s="73" t="s">
        <v>1033</v>
      </c>
      <c r="R3351" s="73" t="s">
        <v>63</v>
      </c>
      <c r="V3351" s="60" t="str">
        <f>W3351&amp;H3351</f>
        <v>CONQUEST S1706светло-коричневый</v>
      </c>
      <c r="W3351" s="60" t="str">
        <f>_xlfn.LET(_xlpm.TextCell,TEXT(G3351,"###"),IF(_xlpm.TextCell&lt;&gt;"",IF(StyleSpaceSplit,IFERROR(IF(FIND(" ",_xlpm.TextCell)&gt;=1,MID(_xlpm.TextCell,1,FIND(" ",_xlpm.TextCell)-1),_xlpm.TextCell),_xlpm.TextCell),_xlpm.TextCell),""))</f>
        <v>CONQUEST S1706</v>
      </c>
      <c r="X3351" s="60" t="str">
        <f>IF(A3351&lt;&gt;"",IFERROR(IF(FIND(" ",G3351)&gt;=1,MID(G3351,FIND(" ",G3351)+1,LEN(G3351)),""),""),"")</f>
        <v>S1706</v>
      </c>
      <c r="AC3351" s="51">
        <f>IFERROR(VALUE(MID($C3351,1,2)),0)</f>
        <v>80</v>
      </c>
      <c r="AD3351" s="44">
        <f>IFERROR(VALUE(MID($C3351,4,3)),0)</f>
        <v>377</v>
      </c>
      <c r="AE3351" s="51">
        <f>VALUE(RIGHT("00"&amp;AC3351,2)&amp;RIGHT("000"&amp;AD3351,3))</f>
        <v>80377</v>
      </c>
    </row>
    <row r="3352" spans="1:31">
      <c r="A3352" s="60" t="str">
        <f>IF(G3352&amp;Q3352&lt;&gt;"",W3352&amp;Q3352,"")</f>
        <v>CONQUEST S1810navy</v>
      </c>
      <c r="B3352" s="60" t="str">
        <f>IF(C3352&lt;&gt;"",LEFT(C3352,9),"")</f>
        <v>80-442-16</v>
      </c>
      <c r="C3352" s="73" t="s">
        <v>2781</v>
      </c>
      <c r="D3352" s="73" t="s">
        <v>2782</v>
      </c>
      <c r="E3352" s="73" t="s">
        <v>931</v>
      </c>
      <c r="F3352" s="74">
        <v>0</v>
      </c>
      <c r="G3352" s="73" t="s">
        <v>2783</v>
      </c>
      <c r="H3352" s="73" t="s">
        <v>55</v>
      </c>
      <c r="I3352" s="73" t="s">
        <v>2642</v>
      </c>
      <c r="J3352" s="73" t="s">
        <v>323</v>
      </c>
      <c r="K3352" s="73" t="s">
        <v>387</v>
      </c>
      <c r="L3352" s="73" t="s">
        <v>383</v>
      </c>
      <c r="M3352" s="73" t="s">
        <v>384</v>
      </c>
      <c r="N3352" s="73" t="s">
        <v>36</v>
      </c>
      <c r="O3352" s="73" t="s">
        <v>386</v>
      </c>
      <c r="P3352" s="73" t="s">
        <v>907</v>
      </c>
      <c r="Q3352" s="73" t="s">
        <v>1003</v>
      </c>
      <c r="R3352" s="73" t="s">
        <v>71</v>
      </c>
      <c r="V3352" s="60" t="str">
        <f>W3352&amp;H3352</f>
        <v>CONQUEST S1810темно-синий</v>
      </c>
      <c r="W3352" s="60" t="str">
        <f>_xlfn.LET(_xlpm.TextCell,TEXT(G3352,"###"),IF(_xlpm.TextCell&lt;&gt;"",IF(StyleSpaceSplit,IFERROR(IF(FIND(" ",_xlpm.TextCell)&gt;=1,MID(_xlpm.TextCell,1,FIND(" ",_xlpm.TextCell)-1),_xlpm.TextCell),_xlpm.TextCell),_xlpm.TextCell),""))</f>
        <v>CONQUEST S1810</v>
      </c>
      <c r="X3352" s="60" t="str">
        <f>IF(A3352&lt;&gt;"",IFERROR(IF(FIND(" ",G3352)&gt;=1,MID(G3352,FIND(" ",G3352)+1,LEN(G3352)),""),""),"")</f>
        <v>S1810</v>
      </c>
      <c r="AC3352" s="51">
        <f>IFERROR(VALUE(MID($C3352,1,2)),0)</f>
        <v>80</v>
      </c>
      <c r="AD3352" s="44">
        <f>IFERROR(VALUE(MID($C3352,4,3)),0)</f>
        <v>442</v>
      </c>
      <c r="AE3352" s="51">
        <f>VALUE(RIGHT("00"&amp;AC3352,2)&amp;RIGHT("000"&amp;AD3352,3))</f>
        <v>80442</v>
      </c>
    </row>
    <row r="3353" spans="1:31">
      <c r="A3353" s="60" t="str">
        <f>IF(G3353&amp;Q3353&lt;&gt;"",W3353&amp;Q3353,"")</f>
        <v>CONQUEST S1811white</v>
      </c>
      <c r="B3353" s="60" t="str">
        <f>IF(C3353&lt;&gt;"",LEFT(C3353,9),"")</f>
        <v>80-378-02</v>
      </c>
      <c r="C3353" s="73" t="s">
        <v>2508</v>
      </c>
      <c r="D3353" s="73" t="s">
        <v>2509</v>
      </c>
      <c r="E3353" s="73" t="s">
        <v>931</v>
      </c>
      <c r="F3353" s="74">
        <v>0</v>
      </c>
      <c r="G3353" s="73" t="s">
        <v>2510</v>
      </c>
      <c r="H3353" s="73" t="s">
        <v>57</v>
      </c>
      <c r="I3353" s="73" t="s">
        <v>2511</v>
      </c>
      <c r="J3353" s="73" t="s">
        <v>323</v>
      </c>
      <c r="K3353" s="73" t="s">
        <v>387</v>
      </c>
      <c r="L3353" s="73" t="s">
        <v>383</v>
      </c>
      <c r="M3353" s="73" t="s">
        <v>384</v>
      </c>
      <c r="N3353" s="73" t="s">
        <v>36</v>
      </c>
      <c r="O3353" s="73" t="s">
        <v>386</v>
      </c>
      <c r="P3353" s="73" t="s">
        <v>907</v>
      </c>
      <c r="Q3353" s="73" t="s">
        <v>908</v>
      </c>
      <c r="R3353" s="73" t="s">
        <v>57</v>
      </c>
      <c r="V3353" s="60" t="str">
        <f>W3353&amp;H3353</f>
        <v>CONQUEST S1811белый</v>
      </c>
      <c r="W3353" s="60" t="str">
        <f>_xlfn.LET(_xlpm.TextCell,TEXT(G3353,"###"),IF(_xlpm.TextCell&lt;&gt;"",IF(StyleSpaceSplit,IFERROR(IF(FIND(" ",_xlpm.TextCell)&gt;=1,MID(_xlpm.TextCell,1,FIND(" ",_xlpm.TextCell)-1),_xlpm.TextCell),_xlpm.TextCell),_xlpm.TextCell),""))</f>
        <v>CONQUEST S1811</v>
      </c>
      <c r="X3353" s="60" t="str">
        <f>IF(A3353&lt;&gt;"",IFERROR(IF(FIND(" ",G3353)&gt;=1,MID(G3353,FIND(" ",G3353)+1,LEN(G3353)),""),""),"")</f>
        <v>S1811</v>
      </c>
      <c r="AC3353" s="51">
        <f>IFERROR(VALUE(MID($C3353,1,2)),0)</f>
        <v>80</v>
      </c>
      <c r="AD3353" s="44">
        <f>IFERROR(VALUE(MID($C3353,4,3)),0)</f>
        <v>378</v>
      </c>
      <c r="AE3353" s="51">
        <f>VALUE(RIGHT("00"&amp;AC3353,2)&amp;RIGHT("000"&amp;AD3353,3))</f>
        <v>80378</v>
      </c>
    </row>
    <row r="3354" spans="1:31">
      <c r="A3354" s="60" t="str">
        <f>IF(G3354&amp;Q3354&lt;&gt;"",W3354&amp;Q3354,"")</f>
        <v>CONQUEST S1813blue</v>
      </c>
      <c r="B3354" s="60" t="str">
        <f>IF(C3354&lt;&gt;"",LEFT(C3354,9),"")</f>
        <v>80-403-06</v>
      </c>
      <c r="C3354" s="73" t="s">
        <v>2628</v>
      </c>
      <c r="D3354" s="73" t="s">
        <v>2629</v>
      </c>
      <c r="E3354" s="73" t="s">
        <v>904</v>
      </c>
      <c r="F3354" s="74">
        <v>57</v>
      </c>
      <c r="G3354" s="73" t="s">
        <v>2630</v>
      </c>
      <c r="H3354" s="73" t="s">
        <v>71</v>
      </c>
      <c r="I3354" s="73" t="s">
        <v>927</v>
      </c>
      <c r="J3354" s="73" t="s">
        <v>323</v>
      </c>
      <c r="K3354" s="73" t="s">
        <v>387</v>
      </c>
      <c r="L3354" s="73" t="s">
        <v>383</v>
      </c>
      <c r="M3354" s="73" t="s">
        <v>384</v>
      </c>
      <c r="N3354" s="73" t="s">
        <v>36</v>
      </c>
      <c r="O3354" s="73" t="s">
        <v>386</v>
      </c>
      <c r="P3354" s="73" t="s">
        <v>907</v>
      </c>
      <c r="Q3354" s="73" t="s">
        <v>932</v>
      </c>
      <c r="R3354" s="73" t="s">
        <v>71</v>
      </c>
      <c r="V3354" s="60" t="str">
        <f>W3354&amp;H3354</f>
        <v>CONQUEST S1813синий</v>
      </c>
      <c r="W3354" s="60" t="str">
        <f>_xlfn.LET(_xlpm.TextCell,TEXT(G3354,"###"),IF(_xlpm.TextCell&lt;&gt;"",IF(StyleSpaceSplit,IFERROR(IF(FIND(" ",_xlpm.TextCell)&gt;=1,MID(_xlpm.TextCell,1,FIND(" ",_xlpm.TextCell)-1),_xlpm.TextCell),_xlpm.TextCell),_xlpm.TextCell),""))</f>
        <v>CONQUEST S1813</v>
      </c>
      <c r="X3354" s="60" t="str">
        <f>IF(A3354&lt;&gt;"",IFERROR(IF(FIND(" ",G3354)&gt;=1,MID(G3354,FIND(" ",G3354)+1,LEN(G3354)),""),""),"")</f>
        <v>S1813</v>
      </c>
      <c r="AC3354" s="51">
        <f>IFERROR(VALUE(MID($C3354,1,2)),0)</f>
        <v>80</v>
      </c>
      <c r="AD3354" s="44">
        <f>IFERROR(VALUE(MID($C3354,4,3)),0)</f>
        <v>403</v>
      </c>
      <c r="AE3354" s="51">
        <f>VALUE(RIGHT("00"&amp;AC3354,2)&amp;RIGHT("000"&amp;AD3354,3))</f>
        <v>80403</v>
      </c>
    </row>
    <row r="3355" spans="1:31">
      <c r="A3355" s="60" t="str">
        <f>IF(G3355&amp;Q3355&lt;&gt;"",W3355&amp;Q3355,"")</f>
        <v>CORDYbrown</v>
      </c>
      <c r="B3355" s="60" t="str">
        <f>IF(C3355&lt;&gt;"",LEFT(C3355,9),"")</f>
        <v>80-592-14</v>
      </c>
      <c r="C3355" s="73" t="s">
        <v>2023</v>
      </c>
      <c r="D3355" s="73" t="s">
        <v>2024</v>
      </c>
      <c r="E3355" s="73" t="s">
        <v>912</v>
      </c>
      <c r="F3355" s="74">
        <v>61</v>
      </c>
      <c r="G3355" s="73" t="s">
        <v>2025</v>
      </c>
      <c r="H3355" s="73" t="s">
        <v>86</v>
      </c>
      <c r="I3355" s="73" t="s">
        <v>906</v>
      </c>
      <c r="J3355" s="73" t="s">
        <v>329</v>
      </c>
      <c r="K3355" s="73" t="s">
        <v>382</v>
      </c>
      <c r="L3355" s="73" t="s">
        <v>383</v>
      </c>
      <c r="M3355" s="73" t="s">
        <v>388</v>
      </c>
      <c r="N3355" s="73" t="s">
        <v>43</v>
      </c>
      <c r="O3355" s="73" t="s">
        <v>386</v>
      </c>
      <c r="P3355" s="73" t="s">
        <v>907</v>
      </c>
      <c r="Q3355" s="73" t="s">
        <v>1033</v>
      </c>
      <c r="R3355" s="73" t="s">
        <v>86</v>
      </c>
      <c r="V3355" s="60" t="str">
        <f>W3355&amp;H3355</f>
        <v>CORDYкоричневый</v>
      </c>
      <c r="W3355" s="60" t="str">
        <f>_xlfn.LET(_xlpm.TextCell,TEXT(G3355,"###"),IF(_xlpm.TextCell&lt;&gt;"",IF(StyleSpaceSplit,IFERROR(IF(FIND(" ",_xlpm.TextCell)&gt;=1,MID(_xlpm.TextCell,1,FIND(" ",_xlpm.TextCell)-1),_xlpm.TextCell),_xlpm.TextCell),_xlpm.TextCell),""))</f>
        <v>CORDY</v>
      </c>
      <c r="X3355" s="60" t="str">
        <f>IF(A3355&lt;&gt;"",IFERROR(IF(FIND(" ",G3355)&gt;=1,MID(G3355,FIND(" ",G3355)+1,LEN(G3355)),""),""),"")</f>
        <v/>
      </c>
      <c r="AC3355" s="51">
        <f>IFERROR(VALUE(MID($C3355,1,2)),0)</f>
        <v>80</v>
      </c>
      <c r="AD3355" s="44">
        <f>IFERROR(VALUE(MID($C3355,4,3)),0)</f>
        <v>592</v>
      </c>
      <c r="AE3355" s="51">
        <f>VALUE(RIGHT("00"&amp;AC3355,2)&amp;RIGHT("000"&amp;AD3355,3))</f>
        <v>80592</v>
      </c>
    </row>
    <row r="3356" spans="1:31">
      <c r="A3356" s="60" t="str">
        <f>IF(G3356&amp;Q3356&lt;&gt;"",W3356&amp;Q3356,"")</f>
        <v>COWBOY S1809natural</v>
      </c>
      <c r="B3356" s="60" t="str">
        <f>IF(C3356&lt;&gt;"",LEFT(C3356,9),"")</f>
        <v>80-606-02</v>
      </c>
      <c r="C3356" s="73" t="s">
        <v>2274</v>
      </c>
      <c r="D3356" s="73" t="s">
        <v>2275</v>
      </c>
      <c r="E3356" s="73" t="s">
        <v>956</v>
      </c>
      <c r="F3356" s="74">
        <v>55</v>
      </c>
      <c r="G3356" s="73" t="s">
        <v>2276</v>
      </c>
      <c r="H3356" s="73" t="s">
        <v>63</v>
      </c>
      <c r="I3356" s="73" t="s">
        <v>936</v>
      </c>
      <c r="J3356" s="73" t="s">
        <v>331</v>
      </c>
      <c r="K3356" s="73" t="s">
        <v>382</v>
      </c>
      <c r="L3356" s="73" t="s">
        <v>383</v>
      </c>
      <c r="M3356" s="73" t="s">
        <v>384</v>
      </c>
      <c r="N3356" s="73" t="s">
        <v>35</v>
      </c>
      <c r="O3356" s="73" t="s">
        <v>386</v>
      </c>
      <c r="P3356" s="73" t="s">
        <v>907</v>
      </c>
      <c r="Q3356" s="73" t="s">
        <v>947</v>
      </c>
      <c r="R3356" s="73" t="s">
        <v>63</v>
      </c>
      <c r="V3356" s="60" t="str">
        <f>W3356&amp;H3356</f>
        <v>COWBOY S1809бежевый</v>
      </c>
      <c r="W3356" s="60" t="str">
        <f>_xlfn.LET(_xlpm.TextCell,TEXT(G3356,"###"),IF(_xlpm.TextCell&lt;&gt;"",IF(StyleSpaceSplit,IFERROR(IF(FIND(" ",_xlpm.TextCell)&gt;=1,MID(_xlpm.TextCell,1,FIND(" ",_xlpm.TextCell)-1),_xlpm.TextCell),_xlpm.TextCell),_xlpm.TextCell),""))</f>
        <v>COWBOY S1809</v>
      </c>
      <c r="X3356" s="60" t="str">
        <f>IF(A3356&lt;&gt;"",IFERROR(IF(FIND(" ",G3356)&gt;=1,MID(G3356,FIND(" ",G3356)+1,LEN(G3356)),""),""),"")</f>
        <v>S1809</v>
      </c>
      <c r="AC3356" s="51">
        <f>IFERROR(VALUE(MID($C3356,1,2)),0)</f>
        <v>80</v>
      </c>
      <c r="AD3356" s="44">
        <f>IFERROR(VALUE(MID($C3356,4,3)),0)</f>
        <v>606</v>
      </c>
      <c r="AE3356" s="51">
        <f>VALUE(RIGHT("00"&amp;AC3356,2)&amp;RIGHT("000"&amp;AD3356,3))</f>
        <v>80606</v>
      </c>
    </row>
    <row r="3357" spans="1:31">
      <c r="A3357" s="60" t="str">
        <f>IF(G3357&amp;Q3357&lt;&gt;"",W3357&amp;Q3357,"")</f>
        <v>COWBOY S1809natural</v>
      </c>
      <c r="B3357" s="60" t="str">
        <f>IF(C3357&lt;&gt;"",LEFT(C3357,9),"")</f>
        <v>80-606-02</v>
      </c>
      <c r="C3357" s="73" t="s">
        <v>2277</v>
      </c>
      <c r="D3357" s="73" t="s">
        <v>2275</v>
      </c>
      <c r="E3357" s="73" t="s">
        <v>904</v>
      </c>
      <c r="F3357" s="74">
        <v>57</v>
      </c>
      <c r="G3357" s="73" t="s">
        <v>2276</v>
      </c>
      <c r="H3357" s="73" t="s">
        <v>63</v>
      </c>
      <c r="I3357" s="73" t="s">
        <v>936</v>
      </c>
      <c r="J3357" s="73" t="s">
        <v>331</v>
      </c>
      <c r="K3357" s="73" t="s">
        <v>382</v>
      </c>
      <c r="L3357" s="73" t="s">
        <v>383</v>
      </c>
      <c r="M3357" s="73" t="s">
        <v>384</v>
      </c>
      <c r="N3357" s="73" t="s">
        <v>35</v>
      </c>
      <c r="O3357" s="73" t="s">
        <v>386</v>
      </c>
      <c r="P3357" s="73" t="s">
        <v>907</v>
      </c>
      <c r="Q3357" s="73" t="s">
        <v>947</v>
      </c>
      <c r="R3357" s="73" t="s">
        <v>63</v>
      </c>
      <c r="V3357" s="60" t="str">
        <f>W3357&amp;H3357</f>
        <v>COWBOY S1809бежевый</v>
      </c>
      <c r="W3357" s="60" t="str">
        <f>_xlfn.LET(_xlpm.TextCell,TEXT(G3357,"###"),IF(_xlpm.TextCell&lt;&gt;"",IF(StyleSpaceSplit,IFERROR(IF(FIND(" ",_xlpm.TextCell)&gt;=1,MID(_xlpm.TextCell,1,FIND(" ",_xlpm.TextCell)-1),_xlpm.TextCell),_xlpm.TextCell),_xlpm.TextCell),""))</f>
        <v>COWBOY S1809</v>
      </c>
      <c r="X3357" s="60" t="str">
        <f>IF(A3357&lt;&gt;"",IFERROR(IF(FIND(" ",G3357)&gt;=1,MID(G3357,FIND(" ",G3357)+1,LEN(G3357)),""),""),"")</f>
        <v>S1809</v>
      </c>
      <c r="AC3357" s="51">
        <f>IFERROR(VALUE(MID($C3357,1,2)),0)</f>
        <v>80</v>
      </c>
      <c r="AD3357" s="44">
        <f>IFERROR(VALUE(MID($C3357,4,3)),0)</f>
        <v>606</v>
      </c>
      <c r="AE3357" s="51">
        <f>VALUE(RIGHT("00"&amp;AC3357,2)&amp;RIGHT("000"&amp;AD3357,3))</f>
        <v>80606</v>
      </c>
    </row>
    <row r="3358" spans="1:31">
      <c r="A3358" s="60" t="str">
        <f>IF(G3358&amp;Q3358&lt;&gt;"",W3358&amp;Q3358,"")</f>
        <v>COWBOY S1809natural</v>
      </c>
      <c r="B3358" s="60" t="str">
        <f>IF(C3358&lt;&gt;"",LEFT(C3358,9),"")</f>
        <v>80-606-02</v>
      </c>
      <c r="C3358" s="73" t="s">
        <v>2278</v>
      </c>
      <c r="D3358" s="73" t="s">
        <v>2275</v>
      </c>
      <c r="E3358" s="73" t="s">
        <v>910</v>
      </c>
      <c r="F3358" s="74">
        <v>59</v>
      </c>
      <c r="G3358" s="73" t="s">
        <v>2276</v>
      </c>
      <c r="H3358" s="73" t="s">
        <v>63</v>
      </c>
      <c r="I3358" s="73" t="s">
        <v>936</v>
      </c>
      <c r="J3358" s="73" t="s">
        <v>331</v>
      </c>
      <c r="K3358" s="73" t="s">
        <v>382</v>
      </c>
      <c r="L3358" s="73" t="s">
        <v>383</v>
      </c>
      <c r="M3358" s="73" t="s">
        <v>384</v>
      </c>
      <c r="N3358" s="73" t="s">
        <v>35</v>
      </c>
      <c r="O3358" s="73" t="s">
        <v>386</v>
      </c>
      <c r="P3358" s="73" t="s">
        <v>907</v>
      </c>
      <c r="Q3358" s="73" t="s">
        <v>947</v>
      </c>
      <c r="R3358" s="73" t="s">
        <v>63</v>
      </c>
      <c r="V3358" s="60" t="str">
        <f>W3358&amp;H3358</f>
        <v>COWBOY S1809бежевый</v>
      </c>
      <c r="W3358" s="60" t="str">
        <f>_xlfn.LET(_xlpm.TextCell,TEXT(G3358,"###"),IF(_xlpm.TextCell&lt;&gt;"",IF(StyleSpaceSplit,IFERROR(IF(FIND(" ",_xlpm.TextCell)&gt;=1,MID(_xlpm.TextCell,1,FIND(" ",_xlpm.TextCell)-1),_xlpm.TextCell),_xlpm.TextCell),_xlpm.TextCell),""))</f>
        <v>COWBOY S1809</v>
      </c>
      <c r="X3358" s="60" t="str">
        <f>IF(A3358&lt;&gt;"",IFERROR(IF(FIND(" ",G3358)&gt;=1,MID(G3358,FIND(" ",G3358)+1,LEN(G3358)),""),""),"")</f>
        <v>S1809</v>
      </c>
      <c r="AC3358" s="51">
        <f>IFERROR(VALUE(MID($C3358,1,2)),0)</f>
        <v>80</v>
      </c>
      <c r="AD3358" s="44">
        <f>IFERROR(VALUE(MID($C3358,4,3)),0)</f>
        <v>606</v>
      </c>
      <c r="AE3358" s="51">
        <f>VALUE(RIGHT("00"&amp;AC3358,2)&amp;RIGHT("000"&amp;AD3358,3))</f>
        <v>80606</v>
      </c>
    </row>
    <row r="3359" spans="1:31">
      <c r="A3359" s="60" t="str">
        <f>IF(G3359&amp;Q3359&lt;&gt;"",W3359&amp;Q3359,"")</f>
        <v>COWBOY S1809natural</v>
      </c>
      <c r="B3359" s="60" t="str">
        <f>IF(C3359&lt;&gt;"",LEFT(C3359,9),"")</f>
        <v>80-606-02</v>
      </c>
      <c r="C3359" s="73" t="s">
        <v>2279</v>
      </c>
      <c r="D3359" s="73" t="s">
        <v>2275</v>
      </c>
      <c r="E3359" s="73" t="s">
        <v>912</v>
      </c>
      <c r="F3359" s="74">
        <v>61</v>
      </c>
      <c r="G3359" s="73" t="s">
        <v>2276</v>
      </c>
      <c r="H3359" s="73" t="s">
        <v>63</v>
      </c>
      <c r="I3359" s="73" t="s">
        <v>936</v>
      </c>
      <c r="J3359" s="73" t="s">
        <v>331</v>
      </c>
      <c r="K3359" s="73" t="s">
        <v>382</v>
      </c>
      <c r="L3359" s="73" t="s">
        <v>383</v>
      </c>
      <c r="M3359" s="73" t="s">
        <v>384</v>
      </c>
      <c r="N3359" s="73" t="s">
        <v>35</v>
      </c>
      <c r="O3359" s="73" t="s">
        <v>386</v>
      </c>
      <c r="P3359" s="73" t="s">
        <v>907</v>
      </c>
      <c r="Q3359" s="73" t="s">
        <v>947</v>
      </c>
      <c r="R3359" s="73" t="s">
        <v>63</v>
      </c>
      <c r="V3359" s="60" t="str">
        <f>W3359&amp;H3359</f>
        <v>COWBOY S1809бежевый</v>
      </c>
      <c r="W3359" s="60" t="str">
        <f>_xlfn.LET(_xlpm.TextCell,TEXT(G3359,"###"),IF(_xlpm.TextCell&lt;&gt;"",IF(StyleSpaceSplit,IFERROR(IF(FIND(" ",_xlpm.TextCell)&gt;=1,MID(_xlpm.TextCell,1,FIND(" ",_xlpm.TextCell)-1),_xlpm.TextCell),_xlpm.TextCell),_xlpm.TextCell),""))</f>
        <v>COWBOY S1809</v>
      </c>
      <c r="X3359" s="60" t="str">
        <f>IF(A3359&lt;&gt;"",IFERROR(IF(FIND(" ",G3359)&gt;=1,MID(G3359,FIND(" ",G3359)+1,LEN(G3359)),""),""),"")</f>
        <v>S1809</v>
      </c>
      <c r="AC3359" s="51">
        <f>IFERROR(VALUE(MID($C3359,1,2)),0)</f>
        <v>80</v>
      </c>
      <c r="AD3359" s="44">
        <f>IFERROR(VALUE(MID($C3359,4,3)),0)</f>
        <v>606</v>
      </c>
      <c r="AE3359" s="51">
        <f>VALUE(RIGHT("00"&amp;AC3359,2)&amp;RIGHT("000"&amp;AD3359,3))</f>
        <v>80606</v>
      </c>
    </row>
    <row r="3360" spans="1:31">
      <c r="A3360" s="60" t="str">
        <f>IF(G3360&amp;Q3360&lt;&gt;"",W3360&amp;Q3360,"")</f>
        <v>DAVISbeige</v>
      </c>
      <c r="B3360" s="60" t="str">
        <f>IF(C3360&lt;&gt;"",LEFT(C3360,9),"")</f>
        <v>80-058-02</v>
      </c>
      <c r="C3360" s="73" t="s">
        <v>7568</v>
      </c>
      <c r="D3360" s="73" t="s">
        <v>7569</v>
      </c>
      <c r="E3360" s="73" t="s">
        <v>910</v>
      </c>
      <c r="F3360" s="74">
        <v>59</v>
      </c>
      <c r="G3360" s="73" t="s">
        <v>7570</v>
      </c>
      <c r="H3360" s="73" t="s">
        <v>63</v>
      </c>
      <c r="I3360" s="73" t="s">
        <v>7571</v>
      </c>
      <c r="J3360" s="73" t="s">
        <v>330</v>
      </c>
      <c r="K3360" s="73" t="s">
        <v>382</v>
      </c>
      <c r="L3360" s="73" t="s">
        <v>383</v>
      </c>
      <c r="M3360" s="73" t="s">
        <v>384</v>
      </c>
      <c r="N3360" s="73" t="s">
        <v>35</v>
      </c>
      <c r="O3360" s="73" t="s">
        <v>386</v>
      </c>
      <c r="P3360" s="73" t="s">
        <v>907</v>
      </c>
      <c r="Q3360" s="73" t="s">
        <v>937</v>
      </c>
      <c r="R3360" s="73" t="s">
        <v>63</v>
      </c>
      <c r="V3360" s="60" t="str">
        <f>W3360&amp;H3360</f>
        <v>DAVISбежевый</v>
      </c>
      <c r="W3360" s="60" t="str">
        <f>_xlfn.LET(_xlpm.TextCell,TEXT(G3360,"###"),IF(_xlpm.TextCell&lt;&gt;"",IF(StyleSpaceSplit,IFERROR(IF(FIND(" ",_xlpm.TextCell)&gt;=1,MID(_xlpm.TextCell,1,FIND(" ",_xlpm.TextCell)-1),_xlpm.TextCell),_xlpm.TextCell),_xlpm.TextCell),""))</f>
        <v>DAVIS</v>
      </c>
      <c r="X3360" s="60" t="str">
        <f>IF(A3360&lt;&gt;"",IFERROR(IF(FIND(" ",G3360)&gt;=1,MID(G3360,FIND(" ",G3360)+1,LEN(G3360)),""),""),"")</f>
        <v/>
      </c>
      <c r="AC3360" s="51">
        <f>IFERROR(VALUE(MID($C3360,1,2)),0)</f>
        <v>80</v>
      </c>
      <c r="AD3360" s="44">
        <f>IFERROR(VALUE(MID($C3360,4,3)),0)</f>
        <v>58</v>
      </c>
      <c r="AE3360" s="51">
        <f>VALUE(RIGHT("00"&amp;AC3360,2)&amp;RIGHT("000"&amp;AD3360,3))</f>
        <v>80058</v>
      </c>
    </row>
    <row r="3361" spans="1:31">
      <c r="A3361" s="60" t="str">
        <f>IF(G3361&amp;Q3361&lt;&gt;"",W3361&amp;Q3361,"")</f>
        <v>DEFENDER 002beige</v>
      </c>
      <c r="B3361" s="60" t="str">
        <f>IF(C3361&lt;&gt;"",LEFT(C3361,9),"")</f>
        <v>80-593-02</v>
      </c>
      <c r="C3361" s="73" t="s">
        <v>2026</v>
      </c>
      <c r="D3361" s="73" t="s">
        <v>2027</v>
      </c>
      <c r="E3361" s="73" t="s">
        <v>904</v>
      </c>
      <c r="F3361" s="74">
        <v>57</v>
      </c>
      <c r="G3361" s="73" t="s">
        <v>2028</v>
      </c>
      <c r="H3361" s="73" t="s">
        <v>63</v>
      </c>
      <c r="I3361" s="73" t="s">
        <v>1265</v>
      </c>
      <c r="J3361" s="73" t="s">
        <v>329</v>
      </c>
      <c r="K3361" s="73" t="s">
        <v>382</v>
      </c>
      <c r="L3361" s="73" t="s">
        <v>383</v>
      </c>
      <c r="M3361" s="73" t="s">
        <v>388</v>
      </c>
      <c r="N3361" s="73" t="s">
        <v>30</v>
      </c>
      <c r="O3361" s="73" t="s">
        <v>385</v>
      </c>
      <c r="P3361" s="73" t="s">
        <v>907</v>
      </c>
      <c r="Q3361" s="73" t="s">
        <v>937</v>
      </c>
      <c r="R3361" s="73" t="s">
        <v>63</v>
      </c>
      <c r="V3361" s="60" t="str">
        <f>W3361&amp;H3361</f>
        <v>DEFENDER 002бежевый</v>
      </c>
      <c r="W3361" s="60" t="str">
        <f>_xlfn.LET(_xlpm.TextCell,TEXT(G3361,"###"),IF(_xlpm.TextCell&lt;&gt;"",IF(StyleSpaceSplit,IFERROR(IF(FIND(" ",_xlpm.TextCell)&gt;=1,MID(_xlpm.TextCell,1,FIND(" ",_xlpm.TextCell)-1),_xlpm.TextCell),_xlpm.TextCell),_xlpm.TextCell),""))</f>
        <v>DEFENDER 002</v>
      </c>
      <c r="X3361" s="60" t="str">
        <f>IF(A3361&lt;&gt;"",IFERROR(IF(FIND(" ",G3361)&gt;=1,MID(G3361,FIND(" ",G3361)+1,LEN(G3361)),""),""),"")</f>
        <v>002</v>
      </c>
      <c r="AC3361" s="51">
        <f>IFERROR(VALUE(MID($C3361,1,2)),0)</f>
        <v>80</v>
      </c>
      <c r="AD3361" s="44">
        <f>IFERROR(VALUE(MID($C3361,4,3)),0)</f>
        <v>593</v>
      </c>
      <c r="AE3361" s="51">
        <f>VALUE(RIGHT("00"&amp;AC3361,2)&amp;RIGHT("000"&amp;AD3361,3))</f>
        <v>80593</v>
      </c>
    </row>
    <row r="3362" spans="1:31">
      <c r="A3362" s="60" t="str">
        <f>IF(G3362&amp;Q3362&lt;&gt;"",W3362&amp;Q3362,"")</f>
        <v>DEFENDER W16 001grey</v>
      </c>
      <c r="B3362" s="60" t="str">
        <f>IF(C3362&lt;&gt;"",LEFT(C3362,9),"")</f>
        <v>81-066-08</v>
      </c>
      <c r="C3362" s="73" t="s">
        <v>6941</v>
      </c>
      <c r="D3362" s="73" t="s">
        <v>6942</v>
      </c>
      <c r="E3362" s="73" t="s">
        <v>904</v>
      </c>
      <c r="F3362" s="74">
        <v>57</v>
      </c>
      <c r="G3362" s="73" t="s">
        <v>6937</v>
      </c>
      <c r="H3362" s="73" t="s">
        <v>83</v>
      </c>
      <c r="I3362" s="73" t="s">
        <v>6938</v>
      </c>
      <c r="J3362" s="73" t="s">
        <v>345</v>
      </c>
      <c r="K3362" s="73" t="s">
        <v>382</v>
      </c>
      <c r="L3362" s="73" t="s">
        <v>383</v>
      </c>
      <c r="M3362" s="73" t="s">
        <v>388</v>
      </c>
      <c r="N3362" s="73" t="s">
        <v>44</v>
      </c>
      <c r="O3362" s="73" t="s">
        <v>385</v>
      </c>
      <c r="P3362" s="73" t="s">
        <v>907</v>
      </c>
      <c r="Q3362" s="73" t="s">
        <v>917</v>
      </c>
      <c r="R3362" s="73" t="s">
        <v>83</v>
      </c>
      <c r="V3362" s="60" t="str">
        <f>W3362&amp;H3362</f>
        <v>DEFENDER W16 001серый</v>
      </c>
      <c r="W3362" s="60" t="str">
        <f>_xlfn.LET(_xlpm.TextCell,TEXT(G3362,"###"),IF(_xlpm.TextCell&lt;&gt;"",IF(StyleSpaceSplit,IFERROR(IF(FIND(" ",_xlpm.TextCell)&gt;=1,MID(_xlpm.TextCell,1,FIND(" ",_xlpm.TextCell)-1),_xlpm.TextCell),_xlpm.TextCell),_xlpm.TextCell),""))</f>
        <v>DEFENDER W16 001</v>
      </c>
      <c r="X3362" s="60" t="str">
        <f>IF(A3362&lt;&gt;"",IFERROR(IF(FIND(" ",G3362)&gt;=1,MID(G3362,FIND(" ",G3362)+1,LEN(G3362)),""),""),"")</f>
        <v>W16 001</v>
      </c>
      <c r="AC3362" s="51">
        <f>IFERROR(VALUE(MID($C3362,1,2)),0)</f>
        <v>81</v>
      </c>
      <c r="AD3362" s="44">
        <f>IFERROR(VALUE(MID($C3362,4,3)),0)</f>
        <v>66</v>
      </c>
      <c r="AE3362" s="51">
        <f>VALUE(RIGHT("00"&amp;AC3362,2)&amp;RIGHT("000"&amp;AD3362,3))</f>
        <v>81066</v>
      </c>
    </row>
    <row r="3363" spans="1:31">
      <c r="A3363" s="60" t="str">
        <f>IF(G3363&amp;Q3363&lt;&gt;"",W3363&amp;Q3363,"")</f>
        <v>DEFENDER W16 001grey</v>
      </c>
      <c r="B3363" s="60" t="str">
        <f>IF(C3363&lt;&gt;"",LEFT(C3363,9),"")</f>
        <v>81-066-08</v>
      </c>
      <c r="C3363" s="73" t="s">
        <v>6943</v>
      </c>
      <c r="D3363" s="73" t="s">
        <v>6942</v>
      </c>
      <c r="E3363" s="73" t="s">
        <v>910</v>
      </c>
      <c r="F3363" s="74">
        <v>59</v>
      </c>
      <c r="G3363" s="73" t="s">
        <v>6937</v>
      </c>
      <c r="H3363" s="73" t="s">
        <v>83</v>
      </c>
      <c r="I3363" s="73" t="s">
        <v>6938</v>
      </c>
      <c r="J3363" s="73" t="s">
        <v>345</v>
      </c>
      <c r="K3363" s="73" t="s">
        <v>382</v>
      </c>
      <c r="L3363" s="73" t="s">
        <v>383</v>
      </c>
      <c r="M3363" s="73" t="s">
        <v>388</v>
      </c>
      <c r="N3363" s="73" t="s">
        <v>44</v>
      </c>
      <c r="O3363" s="73" t="s">
        <v>385</v>
      </c>
      <c r="P3363" s="73" t="s">
        <v>907</v>
      </c>
      <c r="Q3363" s="73" t="s">
        <v>917</v>
      </c>
      <c r="R3363" s="73" t="s">
        <v>83</v>
      </c>
      <c r="V3363" s="60" t="str">
        <f>W3363&amp;H3363</f>
        <v>DEFENDER W16 001серый</v>
      </c>
      <c r="W3363" s="60" t="str">
        <f>_xlfn.LET(_xlpm.TextCell,TEXT(G3363,"###"),IF(_xlpm.TextCell&lt;&gt;"",IF(StyleSpaceSplit,IFERROR(IF(FIND(" ",_xlpm.TextCell)&gt;=1,MID(_xlpm.TextCell,1,FIND(" ",_xlpm.TextCell)-1),_xlpm.TextCell),_xlpm.TextCell),_xlpm.TextCell),""))</f>
        <v>DEFENDER W16 001</v>
      </c>
      <c r="X3363" s="60" t="str">
        <f>IF(A3363&lt;&gt;"",IFERROR(IF(FIND(" ",G3363)&gt;=1,MID(G3363,FIND(" ",G3363)+1,LEN(G3363)),""),""),"")</f>
        <v>W16 001</v>
      </c>
      <c r="AC3363" s="51">
        <f>IFERROR(VALUE(MID($C3363,1,2)),0)</f>
        <v>81</v>
      </c>
      <c r="AD3363" s="44">
        <f>IFERROR(VALUE(MID($C3363,4,3)),0)</f>
        <v>66</v>
      </c>
      <c r="AE3363" s="51">
        <f>VALUE(RIGHT("00"&amp;AC3363,2)&amp;RIGHT("000"&amp;AD3363,3))</f>
        <v>81066</v>
      </c>
    </row>
    <row r="3364" spans="1:31">
      <c r="A3364" s="60" t="str">
        <f>IF(G3364&amp;Q3364&lt;&gt;"",W3364&amp;Q3364,"")</f>
        <v>DEFENDER W16 001blue</v>
      </c>
      <c r="B3364" s="60" t="str">
        <f>IF(C3364&lt;&gt;"",LEFT(C3364,9),"")</f>
        <v>81-066-06</v>
      </c>
      <c r="C3364" s="73" t="s">
        <v>6935</v>
      </c>
      <c r="D3364" s="73" t="s">
        <v>6936</v>
      </c>
      <c r="E3364" s="73" t="s">
        <v>904</v>
      </c>
      <c r="F3364" s="74">
        <v>57</v>
      </c>
      <c r="G3364" s="73" t="s">
        <v>6937</v>
      </c>
      <c r="H3364" s="73" t="s">
        <v>71</v>
      </c>
      <c r="I3364" s="73" t="s">
        <v>6938</v>
      </c>
      <c r="J3364" s="73" t="s">
        <v>345</v>
      </c>
      <c r="K3364" s="73" t="s">
        <v>382</v>
      </c>
      <c r="L3364" s="73" t="s">
        <v>383</v>
      </c>
      <c r="M3364" s="73" t="s">
        <v>388</v>
      </c>
      <c r="N3364" s="73" t="s">
        <v>44</v>
      </c>
      <c r="O3364" s="73" t="s">
        <v>385</v>
      </c>
      <c r="P3364" s="73" t="s">
        <v>907</v>
      </c>
      <c r="Q3364" s="73" t="s">
        <v>932</v>
      </c>
      <c r="R3364" s="73" t="s">
        <v>71</v>
      </c>
      <c r="V3364" s="60" t="str">
        <f>W3364&amp;H3364</f>
        <v>DEFENDER W16 001синий</v>
      </c>
      <c r="W3364" s="60" t="str">
        <f>_xlfn.LET(_xlpm.TextCell,TEXT(G3364,"###"),IF(_xlpm.TextCell&lt;&gt;"",IF(StyleSpaceSplit,IFERROR(IF(FIND(" ",_xlpm.TextCell)&gt;=1,MID(_xlpm.TextCell,1,FIND(" ",_xlpm.TextCell)-1),_xlpm.TextCell),_xlpm.TextCell),_xlpm.TextCell),""))</f>
        <v>DEFENDER W16 001</v>
      </c>
      <c r="X3364" s="60" t="str">
        <f>IF(A3364&lt;&gt;"",IFERROR(IF(FIND(" ",G3364)&gt;=1,MID(G3364,FIND(" ",G3364)+1,LEN(G3364)),""),""),"")</f>
        <v>W16 001</v>
      </c>
      <c r="AC3364" s="51">
        <f>IFERROR(VALUE(MID($C3364,1,2)),0)</f>
        <v>81</v>
      </c>
      <c r="AD3364" s="44">
        <f>IFERROR(VALUE(MID($C3364,4,3)),0)</f>
        <v>66</v>
      </c>
      <c r="AE3364" s="51">
        <f>VALUE(RIGHT("00"&amp;AC3364,2)&amp;RIGHT("000"&amp;AD3364,3))</f>
        <v>81066</v>
      </c>
    </row>
    <row r="3365" spans="1:31">
      <c r="A3365" s="60" t="str">
        <f>IF(G3365&amp;Q3365&lt;&gt;"",W3365&amp;Q3365,"")</f>
        <v>DEFENDER W16 001blue</v>
      </c>
      <c r="B3365" s="60" t="str">
        <f>IF(C3365&lt;&gt;"",LEFT(C3365,9),"")</f>
        <v>81-066-06</v>
      </c>
      <c r="C3365" s="73" t="s">
        <v>6939</v>
      </c>
      <c r="D3365" s="73" t="s">
        <v>6936</v>
      </c>
      <c r="E3365" s="73" t="s">
        <v>910</v>
      </c>
      <c r="F3365" s="74">
        <v>59</v>
      </c>
      <c r="G3365" s="73" t="s">
        <v>6937</v>
      </c>
      <c r="H3365" s="73" t="s">
        <v>71</v>
      </c>
      <c r="I3365" s="73" t="s">
        <v>6938</v>
      </c>
      <c r="J3365" s="73" t="s">
        <v>345</v>
      </c>
      <c r="K3365" s="73" t="s">
        <v>382</v>
      </c>
      <c r="L3365" s="73" t="s">
        <v>383</v>
      </c>
      <c r="M3365" s="73" t="s">
        <v>388</v>
      </c>
      <c r="N3365" s="73" t="s">
        <v>44</v>
      </c>
      <c r="O3365" s="73" t="s">
        <v>385</v>
      </c>
      <c r="P3365" s="73" t="s">
        <v>907</v>
      </c>
      <c r="Q3365" s="73" t="s">
        <v>932</v>
      </c>
      <c r="R3365" s="73" t="s">
        <v>71</v>
      </c>
      <c r="V3365" s="60" t="str">
        <f>W3365&amp;H3365</f>
        <v>DEFENDER W16 001синий</v>
      </c>
      <c r="W3365" s="60" t="str">
        <f>_xlfn.LET(_xlpm.TextCell,TEXT(G3365,"###"),IF(_xlpm.TextCell&lt;&gt;"",IF(StyleSpaceSplit,IFERROR(IF(FIND(" ",_xlpm.TextCell)&gt;=1,MID(_xlpm.TextCell,1,FIND(" ",_xlpm.TextCell)-1),_xlpm.TextCell),_xlpm.TextCell),_xlpm.TextCell),""))</f>
        <v>DEFENDER W16 001</v>
      </c>
      <c r="X3365" s="60" t="str">
        <f>IF(A3365&lt;&gt;"",IFERROR(IF(FIND(" ",G3365)&gt;=1,MID(G3365,FIND(" ",G3365)+1,LEN(G3365)),""),""),"")</f>
        <v>W16 001</v>
      </c>
      <c r="AC3365" s="51">
        <f>IFERROR(VALUE(MID($C3365,1,2)),0)</f>
        <v>81</v>
      </c>
      <c r="AD3365" s="44">
        <f>IFERROR(VALUE(MID($C3365,4,3)),0)</f>
        <v>66</v>
      </c>
      <c r="AE3365" s="51">
        <f>VALUE(RIGHT("00"&amp;AC3365,2)&amp;RIGHT("000"&amp;AD3365,3))</f>
        <v>81066</v>
      </c>
    </row>
    <row r="3366" spans="1:31">
      <c r="A3366" s="60" t="str">
        <f>IF(G3366&amp;Q3366&lt;&gt;"",W3366&amp;Q3366,"")</f>
        <v>DEFENDER W16 001blue</v>
      </c>
      <c r="B3366" s="60" t="str">
        <f>IF(C3366&lt;&gt;"",LEFT(C3366,9),"")</f>
        <v>81-066-06</v>
      </c>
      <c r="C3366" s="73" t="s">
        <v>6940</v>
      </c>
      <c r="D3366" s="73" t="s">
        <v>6936</v>
      </c>
      <c r="E3366" s="73" t="s">
        <v>912</v>
      </c>
      <c r="F3366" s="74">
        <v>61</v>
      </c>
      <c r="G3366" s="73" t="s">
        <v>6937</v>
      </c>
      <c r="H3366" s="73" t="s">
        <v>71</v>
      </c>
      <c r="I3366" s="73" t="s">
        <v>6938</v>
      </c>
      <c r="J3366" s="73" t="s">
        <v>345</v>
      </c>
      <c r="K3366" s="73" t="s">
        <v>382</v>
      </c>
      <c r="L3366" s="73" t="s">
        <v>383</v>
      </c>
      <c r="M3366" s="73" t="s">
        <v>388</v>
      </c>
      <c r="N3366" s="73" t="s">
        <v>44</v>
      </c>
      <c r="O3366" s="73" t="s">
        <v>385</v>
      </c>
      <c r="P3366" s="73" t="s">
        <v>907</v>
      </c>
      <c r="Q3366" s="73" t="s">
        <v>932</v>
      </c>
      <c r="R3366" s="73" t="s">
        <v>71</v>
      </c>
      <c r="V3366" s="60" t="str">
        <f>W3366&amp;H3366</f>
        <v>DEFENDER W16 001синий</v>
      </c>
      <c r="W3366" s="60" t="str">
        <f>_xlfn.LET(_xlpm.TextCell,TEXT(G3366,"###"),IF(_xlpm.TextCell&lt;&gt;"",IF(StyleSpaceSplit,IFERROR(IF(FIND(" ",_xlpm.TextCell)&gt;=1,MID(_xlpm.TextCell,1,FIND(" ",_xlpm.TextCell)-1),_xlpm.TextCell),_xlpm.TextCell),_xlpm.TextCell),""))</f>
        <v>DEFENDER W16 001</v>
      </c>
      <c r="X3366" s="60" t="str">
        <f>IF(A3366&lt;&gt;"",IFERROR(IF(FIND(" ",G3366)&gt;=1,MID(G3366,FIND(" ",G3366)+1,LEN(G3366)),""),""),"")</f>
        <v>W16 001</v>
      </c>
      <c r="AC3366" s="51">
        <f>IFERROR(VALUE(MID($C3366,1,2)),0)</f>
        <v>81</v>
      </c>
      <c r="AD3366" s="44">
        <f>IFERROR(VALUE(MID($C3366,4,3)),0)</f>
        <v>66</v>
      </c>
      <c r="AE3366" s="51">
        <f>VALUE(RIGHT("00"&amp;AC3366,2)&amp;RIGHT("000"&amp;AD3366,3))</f>
        <v>81066</v>
      </c>
    </row>
    <row r="3367" spans="1:31">
      <c r="A3367" s="60" t="str">
        <f>IF(G3367&amp;Q3367&lt;&gt;"",W3367&amp;Q3367,"")</f>
        <v>DIZZYbrown</v>
      </c>
      <c r="B3367" s="60" t="str">
        <f>IF(C3367&lt;&gt;"",LEFT(C3367,9),"")</f>
        <v>80-059-73</v>
      </c>
      <c r="C3367" s="73" t="s">
        <v>7572</v>
      </c>
      <c r="D3367" s="73" t="s">
        <v>7573</v>
      </c>
      <c r="E3367" s="73" t="s">
        <v>910</v>
      </c>
      <c r="F3367" s="74">
        <v>59</v>
      </c>
      <c r="G3367" s="73" t="s">
        <v>7574</v>
      </c>
      <c r="H3367" s="73" t="s">
        <v>81</v>
      </c>
      <c r="I3367" s="73" t="s">
        <v>7575</v>
      </c>
      <c r="J3367" s="73" t="s">
        <v>323</v>
      </c>
      <c r="K3367" s="73" t="s">
        <v>387</v>
      </c>
      <c r="L3367" s="73" t="s">
        <v>383</v>
      </c>
      <c r="M3367" s="73" t="s">
        <v>384</v>
      </c>
      <c r="N3367" s="73" t="s">
        <v>35</v>
      </c>
      <c r="O3367" s="73" t="s">
        <v>386</v>
      </c>
      <c r="P3367" s="73" t="s">
        <v>907</v>
      </c>
      <c r="Q3367" s="73" t="s">
        <v>1033</v>
      </c>
      <c r="R3367" s="73" t="s">
        <v>63</v>
      </c>
      <c r="V3367" s="60" t="str">
        <f>W3367&amp;H3367</f>
        <v>DIZZYбежевый / коричневый</v>
      </c>
      <c r="W3367" s="60" t="str">
        <f>_xlfn.LET(_xlpm.TextCell,TEXT(G3367,"###"),IF(_xlpm.TextCell&lt;&gt;"",IF(StyleSpaceSplit,IFERROR(IF(FIND(" ",_xlpm.TextCell)&gt;=1,MID(_xlpm.TextCell,1,FIND(" ",_xlpm.TextCell)-1),_xlpm.TextCell),_xlpm.TextCell),_xlpm.TextCell),""))</f>
        <v>DIZZY</v>
      </c>
      <c r="X3367" s="60" t="str">
        <f>IF(A3367&lt;&gt;"",IFERROR(IF(FIND(" ",G3367)&gt;=1,MID(G3367,FIND(" ",G3367)+1,LEN(G3367)),""),""),"")</f>
        <v/>
      </c>
      <c r="AC3367" s="51">
        <f>IFERROR(VALUE(MID($C3367,1,2)),0)</f>
        <v>80</v>
      </c>
      <c r="AD3367" s="44">
        <f>IFERROR(VALUE(MID($C3367,4,3)),0)</f>
        <v>59</v>
      </c>
      <c r="AE3367" s="51">
        <f>VALUE(RIGHT("00"&amp;AC3367,2)&amp;RIGHT("000"&amp;AD3367,3))</f>
        <v>80059</v>
      </c>
    </row>
    <row r="3368" spans="1:31">
      <c r="A3368" s="60" t="str">
        <f>IF(G3368&amp;Q3368&lt;&gt;"",W3368&amp;Q3368,"")</f>
        <v>DON ALpink</v>
      </c>
      <c r="B3368" s="60" t="str">
        <f>IF(C3368&lt;&gt;"",LEFT(C3368,9),"")</f>
        <v>80-739-64</v>
      </c>
      <c r="C3368" s="73" t="s">
        <v>4231</v>
      </c>
      <c r="D3368" s="73" t="s">
        <v>4232</v>
      </c>
      <c r="E3368" s="73" t="s">
        <v>910</v>
      </c>
      <c r="F3368" s="74">
        <v>59</v>
      </c>
      <c r="G3368" s="73" t="s">
        <v>4233</v>
      </c>
      <c r="H3368" s="73" t="s">
        <v>215</v>
      </c>
      <c r="I3368" s="73" t="s">
        <v>4234</v>
      </c>
      <c r="J3368" s="73" t="s">
        <v>330</v>
      </c>
      <c r="K3368" s="73" t="s">
        <v>382</v>
      </c>
      <c r="L3368" s="73" t="s">
        <v>383</v>
      </c>
      <c r="M3368" s="73" t="s">
        <v>384</v>
      </c>
      <c r="O3368" s="73" t="s">
        <v>386</v>
      </c>
      <c r="P3368" s="73" t="s">
        <v>907</v>
      </c>
      <c r="Q3368" s="73" t="s">
        <v>1119</v>
      </c>
      <c r="R3368" s="73" t="s">
        <v>68</v>
      </c>
      <c r="V3368" s="60" t="str">
        <f>W3368&amp;H3368</f>
        <v>DON ALрозовый / серый</v>
      </c>
      <c r="W3368" s="60" t="str">
        <f>_xlfn.LET(_xlpm.TextCell,TEXT(G3368,"###"),IF(_xlpm.TextCell&lt;&gt;"",IF(StyleSpaceSplit,IFERROR(IF(FIND(" ",_xlpm.TextCell)&gt;=1,MID(_xlpm.TextCell,1,FIND(" ",_xlpm.TextCell)-1),_xlpm.TextCell),_xlpm.TextCell),_xlpm.TextCell),""))</f>
        <v>DON AL</v>
      </c>
      <c r="X3368" s="60" t="str">
        <f>IF(A3368&lt;&gt;"",IFERROR(IF(FIND(" ",G3368)&gt;=1,MID(G3368,FIND(" ",G3368)+1,LEN(G3368)),""),""),"")</f>
        <v>AL</v>
      </c>
      <c r="AC3368" s="51">
        <f>IFERROR(VALUE(MID($C3368,1,2)),0)</f>
        <v>80</v>
      </c>
      <c r="AD3368" s="44">
        <f>IFERROR(VALUE(MID($C3368,4,3)),0)</f>
        <v>739</v>
      </c>
      <c r="AE3368" s="51">
        <f>VALUE(RIGHT("00"&amp;AC3368,2)&amp;RIGHT("000"&amp;AD3368,3))</f>
        <v>80739</v>
      </c>
    </row>
    <row r="3369" spans="1:31">
      <c r="A3369" s="60" t="str">
        <f>IF(G3369&amp;Q3369&lt;&gt;"",W3369&amp;Q3369,"")</f>
        <v>DON ALpink</v>
      </c>
      <c r="B3369" s="60" t="str">
        <f>IF(C3369&lt;&gt;"",LEFT(C3369,9),"")</f>
        <v>80-739-64</v>
      </c>
      <c r="C3369" s="73" t="s">
        <v>4235</v>
      </c>
      <c r="D3369" s="73" t="s">
        <v>4232</v>
      </c>
      <c r="E3369" s="73" t="s">
        <v>956</v>
      </c>
      <c r="F3369" s="74">
        <v>55</v>
      </c>
      <c r="G3369" s="73" t="s">
        <v>4233</v>
      </c>
      <c r="H3369" s="73" t="s">
        <v>215</v>
      </c>
      <c r="I3369" s="73" t="s">
        <v>4234</v>
      </c>
      <c r="J3369" s="73" t="s">
        <v>330</v>
      </c>
      <c r="K3369" s="73" t="s">
        <v>382</v>
      </c>
      <c r="L3369" s="73" t="s">
        <v>383</v>
      </c>
      <c r="M3369" s="73" t="s">
        <v>384</v>
      </c>
      <c r="O3369" s="73" t="s">
        <v>386</v>
      </c>
      <c r="P3369" s="73" t="s">
        <v>907</v>
      </c>
      <c r="Q3369" s="73" t="s">
        <v>1119</v>
      </c>
      <c r="R3369" s="73" t="s">
        <v>68</v>
      </c>
      <c r="V3369" s="60" t="str">
        <f>W3369&amp;H3369</f>
        <v>DON ALрозовый / серый</v>
      </c>
      <c r="W3369" s="60" t="str">
        <f>_xlfn.LET(_xlpm.TextCell,TEXT(G3369,"###"),IF(_xlpm.TextCell&lt;&gt;"",IF(StyleSpaceSplit,IFERROR(IF(FIND(" ",_xlpm.TextCell)&gt;=1,MID(_xlpm.TextCell,1,FIND(" ",_xlpm.TextCell)-1),_xlpm.TextCell),_xlpm.TextCell),_xlpm.TextCell),""))</f>
        <v>DON AL</v>
      </c>
      <c r="X3369" s="60" t="str">
        <f>IF(A3369&lt;&gt;"",IFERROR(IF(FIND(" ",G3369)&gt;=1,MID(G3369,FIND(" ",G3369)+1,LEN(G3369)),""),""),"")</f>
        <v>AL</v>
      </c>
      <c r="AC3369" s="51">
        <f>IFERROR(VALUE(MID($C3369,1,2)),0)</f>
        <v>80</v>
      </c>
      <c r="AD3369" s="44">
        <f>IFERROR(VALUE(MID($C3369,4,3)),0)</f>
        <v>739</v>
      </c>
      <c r="AE3369" s="51">
        <f>VALUE(RIGHT("00"&amp;AC3369,2)&amp;RIGHT("000"&amp;AD3369,3))</f>
        <v>80739</v>
      </c>
    </row>
    <row r="3370" spans="1:31">
      <c r="A3370" s="60" t="str">
        <f>IF(G3370&amp;Q3370&lt;&gt;"",W3370&amp;Q3370,"")</f>
        <v>DON ALpink</v>
      </c>
      <c r="B3370" s="60" t="str">
        <f>IF(C3370&lt;&gt;"",LEFT(C3370,9),"")</f>
        <v>80-739-64</v>
      </c>
      <c r="C3370" s="73" t="s">
        <v>4236</v>
      </c>
      <c r="D3370" s="73" t="s">
        <v>4232</v>
      </c>
      <c r="E3370" s="73" t="s">
        <v>904</v>
      </c>
      <c r="F3370" s="74">
        <v>57</v>
      </c>
      <c r="G3370" s="73" t="s">
        <v>4233</v>
      </c>
      <c r="H3370" s="73" t="s">
        <v>215</v>
      </c>
      <c r="I3370" s="73" t="s">
        <v>4234</v>
      </c>
      <c r="J3370" s="73" t="s">
        <v>330</v>
      </c>
      <c r="K3370" s="73" t="s">
        <v>382</v>
      </c>
      <c r="L3370" s="73" t="s">
        <v>383</v>
      </c>
      <c r="M3370" s="73" t="s">
        <v>384</v>
      </c>
      <c r="O3370" s="73" t="s">
        <v>386</v>
      </c>
      <c r="P3370" s="73" t="s">
        <v>907</v>
      </c>
      <c r="Q3370" s="73" t="s">
        <v>1119</v>
      </c>
      <c r="R3370" s="73" t="s">
        <v>68</v>
      </c>
      <c r="V3370" s="60" t="str">
        <f>W3370&amp;H3370</f>
        <v>DON ALрозовый / серый</v>
      </c>
      <c r="W3370" s="60" t="str">
        <f>_xlfn.LET(_xlpm.TextCell,TEXT(G3370,"###"),IF(_xlpm.TextCell&lt;&gt;"",IF(StyleSpaceSplit,IFERROR(IF(FIND(" ",_xlpm.TextCell)&gt;=1,MID(_xlpm.TextCell,1,FIND(" ",_xlpm.TextCell)-1),_xlpm.TextCell),_xlpm.TextCell),_xlpm.TextCell),""))</f>
        <v>DON AL</v>
      </c>
      <c r="X3370" s="60" t="str">
        <f>IF(A3370&lt;&gt;"",IFERROR(IF(FIND(" ",G3370)&gt;=1,MID(G3370,FIND(" ",G3370)+1,LEN(G3370)),""),""),"")</f>
        <v>AL</v>
      </c>
      <c r="AC3370" s="51">
        <f>IFERROR(VALUE(MID($C3370,1,2)),0)</f>
        <v>80</v>
      </c>
      <c r="AD3370" s="44">
        <f>IFERROR(VALUE(MID($C3370,4,3)),0)</f>
        <v>739</v>
      </c>
      <c r="AE3370" s="51">
        <f>VALUE(RIGHT("00"&amp;AC3370,2)&amp;RIGHT("000"&amp;AD3370,3))</f>
        <v>80739</v>
      </c>
    </row>
    <row r="3371" spans="1:31">
      <c r="A3371" s="60" t="str">
        <f>IF(G3371&amp;Q3371&lt;&gt;"",W3371&amp;Q3371,"")</f>
        <v>DON ALDObrown</v>
      </c>
      <c r="B3371" s="60" t="str">
        <f>IF(C3371&lt;&gt;"",LEFT(C3371,9),"")</f>
        <v>80-594-14</v>
      </c>
      <c r="C3371" s="73" t="s">
        <v>6188</v>
      </c>
      <c r="D3371" s="73" t="s">
        <v>6189</v>
      </c>
      <c r="E3371" s="73" t="s">
        <v>956</v>
      </c>
      <c r="F3371" s="74">
        <v>55</v>
      </c>
      <c r="G3371" s="73" t="s">
        <v>2031</v>
      </c>
      <c r="H3371" s="73" t="s">
        <v>86</v>
      </c>
      <c r="I3371" s="73" t="s">
        <v>1265</v>
      </c>
      <c r="J3371" s="73" t="s">
        <v>329</v>
      </c>
      <c r="K3371" s="73" t="s">
        <v>382</v>
      </c>
      <c r="L3371" s="73" t="s">
        <v>383</v>
      </c>
      <c r="M3371" s="73" t="s">
        <v>388</v>
      </c>
      <c r="N3371" s="73" t="s">
        <v>30</v>
      </c>
      <c r="O3371" s="73" t="s">
        <v>386</v>
      </c>
      <c r="P3371" s="73" t="s">
        <v>907</v>
      </c>
      <c r="Q3371" s="73" t="s">
        <v>1033</v>
      </c>
      <c r="R3371" s="73" t="s">
        <v>86</v>
      </c>
      <c r="V3371" s="60" t="str">
        <f>W3371&amp;H3371</f>
        <v>DON ALDOкоричневый</v>
      </c>
      <c r="W3371" s="60" t="str">
        <f>_xlfn.LET(_xlpm.TextCell,TEXT(G3371,"###"),IF(_xlpm.TextCell&lt;&gt;"",IF(StyleSpaceSplit,IFERROR(IF(FIND(" ",_xlpm.TextCell)&gt;=1,MID(_xlpm.TextCell,1,FIND(" ",_xlpm.TextCell)-1),_xlpm.TextCell),_xlpm.TextCell),_xlpm.TextCell),""))</f>
        <v>DON ALDO</v>
      </c>
      <c r="X3371" s="60" t="str">
        <f>IF(A3371&lt;&gt;"",IFERROR(IF(FIND(" ",G3371)&gt;=1,MID(G3371,FIND(" ",G3371)+1,LEN(G3371)),""),""),"")</f>
        <v>ALDO</v>
      </c>
      <c r="AC3371" s="51">
        <f>IFERROR(VALUE(MID($C3371,1,2)),0)</f>
        <v>80</v>
      </c>
      <c r="AD3371" s="44">
        <f>IFERROR(VALUE(MID($C3371,4,3)),0)</f>
        <v>594</v>
      </c>
      <c r="AE3371" s="51">
        <f>VALUE(RIGHT("00"&amp;AC3371,2)&amp;RIGHT("000"&amp;AD3371,3))</f>
        <v>80594</v>
      </c>
    </row>
    <row r="3372" spans="1:31">
      <c r="A3372" s="60" t="str">
        <f>IF(G3372&amp;Q3372&lt;&gt;"",W3372&amp;Q3372,"")</f>
        <v>DON ALDObrown</v>
      </c>
      <c r="B3372" s="60" t="str">
        <f>IF(C3372&lt;&gt;"",LEFT(C3372,9),"")</f>
        <v>80-594-14</v>
      </c>
      <c r="C3372" s="73" t="s">
        <v>6190</v>
      </c>
      <c r="D3372" s="73" t="s">
        <v>6189</v>
      </c>
      <c r="E3372" s="73" t="s">
        <v>904</v>
      </c>
      <c r="F3372" s="74">
        <v>57</v>
      </c>
      <c r="G3372" s="73" t="s">
        <v>2031</v>
      </c>
      <c r="H3372" s="73" t="s">
        <v>86</v>
      </c>
      <c r="I3372" s="73" t="s">
        <v>1265</v>
      </c>
      <c r="J3372" s="73" t="s">
        <v>329</v>
      </c>
      <c r="K3372" s="73" t="s">
        <v>382</v>
      </c>
      <c r="L3372" s="73" t="s">
        <v>383</v>
      </c>
      <c r="M3372" s="73" t="s">
        <v>388</v>
      </c>
      <c r="N3372" s="73" t="s">
        <v>30</v>
      </c>
      <c r="O3372" s="73" t="s">
        <v>386</v>
      </c>
      <c r="P3372" s="73" t="s">
        <v>907</v>
      </c>
      <c r="Q3372" s="73" t="s">
        <v>1033</v>
      </c>
      <c r="R3372" s="73" t="s">
        <v>86</v>
      </c>
      <c r="V3372" s="60" t="str">
        <f>W3372&amp;H3372</f>
        <v>DON ALDOкоричневый</v>
      </c>
      <c r="W3372" s="60" t="str">
        <f>_xlfn.LET(_xlpm.TextCell,TEXT(G3372,"###"),IF(_xlpm.TextCell&lt;&gt;"",IF(StyleSpaceSplit,IFERROR(IF(FIND(" ",_xlpm.TextCell)&gt;=1,MID(_xlpm.TextCell,1,FIND(" ",_xlpm.TextCell)-1),_xlpm.TextCell),_xlpm.TextCell),_xlpm.TextCell),""))</f>
        <v>DON ALDO</v>
      </c>
      <c r="X3372" s="60" t="str">
        <f>IF(A3372&lt;&gt;"",IFERROR(IF(FIND(" ",G3372)&gt;=1,MID(G3372,FIND(" ",G3372)+1,LEN(G3372)),""),""),"")</f>
        <v>ALDO</v>
      </c>
      <c r="AC3372" s="51">
        <f>IFERROR(VALUE(MID($C3372,1,2)),0)</f>
        <v>80</v>
      </c>
      <c r="AD3372" s="44">
        <f>IFERROR(VALUE(MID($C3372,4,3)),0)</f>
        <v>594</v>
      </c>
      <c r="AE3372" s="51">
        <f>VALUE(RIGHT("00"&amp;AC3372,2)&amp;RIGHT("000"&amp;AD3372,3))</f>
        <v>80594</v>
      </c>
    </row>
    <row r="3373" spans="1:31">
      <c r="A3373" s="60" t="str">
        <f>IF(G3373&amp;Q3373&lt;&gt;"",W3373&amp;Q3373,"")</f>
        <v>DON ALDObrown</v>
      </c>
      <c r="B3373" s="60" t="str">
        <f>IF(C3373&lt;&gt;"",LEFT(C3373,9),"")</f>
        <v>80-594-14</v>
      </c>
      <c r="C3373" s="73" t="s">
        <v>6191</v>
      </c>
      <c r="D3373" s="73" t="s">
        <v>6189</v>
      </c>
      <c r="E3373" s="73" t="s">
        <v>910</v>
      </c>
      <c r="F3373" s="74">
        <v>59</v>
      </c>
      <c r="G3373" s="73" t="s">
        <v>2031</v>
      </c>
      <c r="H3373" s="73" t="s">
        <v>86</v>
      </c>
      <c r="I3373" s="73" t="s">
        <v>1265</v>
      </c>
      <c r="J3373" s="73" t="s">
        <v>329</v>
      </c>
      <c r="K3373" s="73" t="s">
        <v>382</v>
      </c>
      <c r="L3373" s="73" t="s">
        <v>383</v>
      </c>
      <c r="M3373" s="73" t="s">
        <v>388</v>
      </c>
      <c r="N3373" s="73" t="s">
        <v>30</v>
      </c>
      <c r="O3373" s="73" t="s">
        <v>386</v>
      </c>
      <c r="P3373" s="73" t="s">
        <v>907</v>
      </c>
      <c r="Q3373" s="73" t="s">
        <v>1033</v>
      </c>
      <c r="R3373" s="73" t="s">
        <v>86</v>
      </c>
      <c r="V3373" s="60" t="str">
        <f>W3373&amp;H3373</f>
        <v>DON ALDOкоричневый</v>
      </c>
      <c r="W3373" s="60" t="str">
        <f>_xlfn.LET(_xlpm.TextCell,TEXT(G3373,"###"),IF(_xlpm.TextCell&lt;&gt;"",IF(StyleSpaceSplit,IFERROR(IF(FIND(" ",_xlpm.TextCell)&gt;=1,MID(_xlpm.TextCell,1,FIND(" ",_xlpm.TextCell)-1),_xlpm.TextCell),_xlpm.TextCell),_xlpm.TextCell),""))</f>
        <v>DON ALDO</v>
      </c>
      <c r="X3373" s="60" t="str">
        <f>IF(A3373&lt;&gt;"",IFERROR(IF(FIND(" ",G3373)&gt;=1,MID(G3373,FIND(" ",G3373)+1,LEN(G3373)),""),""),"")</f>
        <v>ALDO</v>
      </c>
      <c r="AC3373" s="51">
        <f>IFERROR(VALUE(MID($C3373,1,2)),0)</f>
        <v>80</v>
      </c>
      <c r="AD3373" s="44">
        <f>IFERROR(VALUE(MID($C3373,4,3)),0)</f>
        <v>594</v>
      </c>
      <c r="AE3373" s="51">
        <f>VALUE(RIGHT("00"&amp;AC3373,2)&amp;RIGHT("000"&amp;AD3373,3))</f>
        <v>80594</v>
      </c>
    </row>
    <row r="3374" spans="1:31">
      <c r="A3374" s="60" t="str">
        <f>IF(G3374&amp;Q3374&lt;&gt;"",W3374&amp;Q3374,"")</f>
        <v>DON ALDObrown</v>
      </c>
      <c r="B3374" s="60" t="str">
        <f>IF(C3374&lt;&gt;"",LEFT(C3374,9),"")</f>
        <v>80-594-14</v>
      </c>
      <c r="C3374" s="73" t="s">
        <v>6192</v>
      </c>
      <c r="D3374" s="73" t="s">
        <v>6189</v>
      </c>
      <c r="E3374" s="73" t="s">
        <v>912</v>
      </c>
      <c r="F3374" s="74">
        <v>61</v>
      </c>
      <c r="G3374" s="73" t="s">
        <v>2031</v>
      </c>
      <c r="H3374" s="73" t="s">
        <v>86</v>
      </c>
      <c r="I3374" s="73" t="s">
        <v>1265</v>
      </c>
      <c r="J3374" s="73" t="s">
        <v>329</v>
      </c>
      <c r="K3374" s="73" t="s">
        <v>382</v>
      </c>
      <c r="L3374" s="73" t="s">
        <v>383</v>
      </c>
      <c r="M3374" s="73" t="s">
        <v>388</v>
      </c>
      <c r="N3374" s="73" t="s">
        <v>30</v>
      </c>
      <c r="O3374" s="73" t="s">
        <v>386</v>
      </c>
      <c r="P3374" s="73" t="s">
        <v>907</v>
      </c>
      <c r="Q3374" s="73" t="s">
        <v>1033</v>
      </c>
      <c r="R3374" s="73" t="s">
        <v>86</v>
      </c>
      <c r="V3374" s="60" t="str">
        <f>W3374&amp;H3374</f>
        <v>DON ALDOкоричневый</v>
      </c>
      <c r="W3374" s="60" t="str">
        <f>_xlfn.LET(_xlpm.TextCell,TEXT(G3374,"###"),IF(_xlpm.TextCell&lt;&gt;"",IF(StyleSpaceSplit,IFERROR(IF(FIND(" ",_xlpm.TextCell)&gt;=1,MID(_xlpm.TextCell,1,FIND(" ",_xlpm.TextCell)-1),_xlpm.TextCell),_xlpm.TextCell),_xlpm.TextCell),""))</f>
        <v>DON ALDO</v>
      </c>
      <c r="X3374" s="60" t="str">
        <f>IF(A3374&lt;&gt;"",IFERROR(IF(FIND(" ",G3374)&gt;=1,MID(G3374,FIND(" ",G3374)+1,LEN(G3374)),""),""),"")</f>
        <v>ALDO</v>
      </c>
      <c r="AC3374" s="51">
        <f>IFERROR(VALUE(MID($C3374,1,2)),0)</f>
        <v>80</v>
      </c>
      <c r="AD3374" s="44">
        <f>IFERROR(VALUE(MID($C3374,4,3)),0)</f>
        <v>594</v>
      </c>
      <c r="AE3374" s="51">
        <f>VALUE(RIGHT("00"&amp;AC3374,2)&amp;RIGHT("000"&amp;AD3374,3))</f>
        <v>80594</v>
      </c>
    </row>
    <row r="3375" spans="1:31">
      <c r="A3375" s="60" t="str">
        <f>IF(G3375&amp;Q3375&lt;&gt;"",W3375&amp;Q3375,"")</f>
        <v>DON ALDOcharcoal</v>
      </c>
      <c r="B3375" s="60" t="str">
        <f>IF(C3375&lt;&gt;"",LEFT(C3375,9),"")</f>
        <v>80-594-05</v>
      </c>
      <c r="C3375" s="73" t="s">
        <v>6055</v>
      </c>
      <c r="D3375" s="73" t="s">
        <v>6056</v>
      </c>
      <c r="E3375" s="73" t="s">
        <v>956</v>
      </c>
      <c r="F3375" s="74">
        <v>55</v>
      </c>
      <c r="G3375" s="73" t="s">
        <v>2031</v>
      </c>
      <c r="H3375" s="73" t="s">
        <v>277</v>
      </c>
      <c r="I3375" s="73" t="s">
        <v>1265</v>
      </c>
      <c r="J3375" s="73" t="s">
        <v>329</v>
      </c>
      <c r="K3375" s="73" t="s">
        <v>382</v>
      </c>
      <c r="L3375" s="73" t="s">
        <v>383</v>
      </c>
      <c r="M3375" s="73" t="s">
        <v>388</v>
      </c>
      <c r="N3375" s="73" t="s">
        <v>30</v>
      </c>
      <c r="O3375" s="73" t="s">
        <v>386</v>
      </c>
      <c r="P3375" s="73" t="s">
        <v>907</v>
      </c>
      <c r="Q3375" s="73" t="s">
        <v>1710</v>
      </c>
      <c r="R3375" s="73" t="s">
        <v>83</v>
      </c>
      <c r="V3375" s="60" t="str">
        <f>W3375&amp;H3375</f>
        <v>DON ALDOтемно-серый</v>
      </c>
      <c r="W3375" s="60" t="str">
        <f>_xlfn.LET(_xlpm.TextCell,TEXT(G3375,"###"),IF(_xlpm.TextCell&lt;&gt;"",IF(StyleSpaceSplit,IFERROR(IF(FIND(" ",_xlpm.TextCell)&gt;=1,MID(_xlpm.TextCell,1,FIND(" ",_xlpm.TextCell)-1),_xlpm.TextCell),_xlpm.TextCell),_xlpm.TextCell),""))</f>
        <v>DON ALDO</v>
      </c>
      <c r="X3375" s="60" t="str">
        <f>IF(A3375&lt;&gt;"",IFERROR(IF(FIND(" ",G3375)&gt;=1,MID(G3375,FIND(" ",G3375)+1,LEN(G3375)),""),""),"")</f>
        <v>ALDO</v>
      </c>
      <c r="AC3375" s="51">
        <f>IFERROR(VALUE(MID($C3375,1,2)),0)</f>
        <v>80</v>
      </c>
      <c r="AD3375" s="44">
        <f>IFERROR(VALUE(MID($C3375,4,3)),0)</f>
        <v>594</v>
      </c>
      <c r="AE3375" s="51">
        <f>VALUE(RIGHT("00"&amp;AC3375,2)&amp;RIGHT("000"&amp;AD3375,3))</f>
        <v>80594</v>
      </c>
    </row>
    <row r="3376" spans="1:31">
      <c r="A3376" s="60" t="str">
        <f>IF(G3376&amp;Q3376&lt;&gt;"",W3376&amp;Q3376,"")</f>
        <v>DON ALDOcharcoal</v>
      </c>
      <c r="B3376" s="60" t="str">
        <f>IF(C3376&lt;&gt;"",LEFT(C3376,9),"")</f>
        <v>80-594-05</v>
      </c>
      <c r="C3376" s="73" t="s">
        <v>6057</v>
      </c>
      <c r="D3376" s="73" t="s">
        <v>6056</v>
      </c>
      <c r="E3376" s="73" t="s">
        <v>904</v>
      </c>
      <c r="F3376" s="74">
        <v>57</v>
      </c>
      <c r="G3376" s="73" t="s">
        <v>2031</v>
      </c>
      <c r="H3376" s="73" t="s">
        <v>277</v>
      </c>
      <c r="I3376" s="73" t="s">
        <v>1265</v>
      </c>
      <c r="J3376" s="73" t="s">
        <v>329</v>
      </c>
      <c r="K3376" s="73" t="s">
        <v>382</v>
      </c>
      <c r="L3376" s="73" t="s">
        <v>383</v>
      </c>
      <c r="M3376" s="73" t="s">
        <v>388</v>
      </c>
      <c r="N3376" s="73" t="s">
        <v>30</v>
      </c>
      <c r="O3376" s="73" t="s">
        <v>386</v>
      </c>
      <c r="P3376" s="73" t="s">
        <v>907</v>
      </c>
      <c r="Q3376" s="73" t="s">
        <v>1710</v>
      </c>
      <c r="R3376" s="73" t="s">
        <v>83</v>
      </c>
      <c r="V3376" s="60" t="str">
        <f>W3376&amp;H3376</f>
        <v>DON ALDOтемно-серый</v>
      </c>
      <c r="W3376" s="60" t="str">
        <f>_xlfn.LET(_xlpm.TextCell,TEXT(G3376,"###"),IF(_xlpm.TextCell&lt;&gt;"",IF(StyleSpaceSplit,IFERROR(IF(FIND(" ",_xlpm.TextCell)&gt;=1,MID(_xlpm.TextCell,1,FIND(" ",_xlpm.TextCell)-1),_xlpm.TextCell),_xlpm.TextCell),_xlpm.TextCell),""))</f>
        <v>DON ALDO</v>
      </c>
      <c r="X3376" s="60" t="str">
        <f>IF(A3376&lt;&gt;"",IFERROR(IF(FIND(" ",G3376)&gt;=1,MID(G3376,FIND(" ",G3376)+1,LEN(G3376)),""),""),"")</f>
        <v>ALDO</v>
      </c>
      <c r="AC3376" s="51">
        <f>IFERROR(VALUE(MID($C3376,1,2)),0)</f>
        <v>80</v>
      </c>
      <c r="AD3376" s="44">
        <f>IFERROR(VALUE(MID($C3376,4,3)),0)</f>
        <v>594</v>
      </c>
      <c r="AE3376" s="51">
        <f>VALUE(RIGHT("00"&amp;AC3376,2)&amp;RIGHT("000"&amp;AD3376,3))</f>
        <v>80594</v>
      </c>
    </row>
    <row r="3377" spans="1:31">
      <c r="A3377" s="60" t="str">
        <f>IF(G3377&amp;Q3377&lt;&gt;"",W3377&amp;Q3377,"")</f>
        <v>DON ALDOcharcoal</v>
      </c>
      <c r="B3377" s="60" t="str">
        <f>IF(C3377&lt;&gt;"",LEFT(C3377,9),"")</f>
        <v>80-594-05</v>
      </c>
      <c r="C3377" s="73" t="s">
        <v>6058</v>
      </c>
      <c r="D3377" s="73" t="s">
        <v>6056</v>
      </c>
      <c r="E3377" s="73" t="s">
        <v>910</v>
      </c>
      <c r="F3377" s="74">
        <v>59</v>
      </c>
      <c r="G3377" s="73" t="s">
        <v>2031</v>
      </c>
      <c r="H3377" s="73" t="s">
        <v>277</v>
      </c>
      <c r="I3377" s="73" t="s">
        <v>1265</v>
      </c>
      <c r="J3377" s="73" t="s">
        <v>329</v>
      </c>
      <c r="K3377" s="73" t="s">
        <v>382</v>
      </c>
      <c r="L3377" s="73" t="s">
        <v>383</v>
      </c>
      <c r="M3377" s="73" t="s">
        <v>388</v>
      </c>
      <c r="N3377" s="73" t="s">
        <v>30</v>
      </c>
      <c r="O3377" s="73" t="s">
        <v>386</v>
      </c>
      <c r="P3377" s="73" t="s">
        <v>907</v>
      </c>
      <c r="Q3377" s="73" t="s">
        <v>1710</v>
      </c>
      <c r="R3377" s="73" t="s">
        <v>83</v>
      </c>
      <c r="V3377" s="60" t="str">
        <f>W3377&amp;H3377</f>
        <v>DON ALDOтемно-серый</v>
      </c>
      <c r="W3377" s="60" t="str">
        <f>_xlfn.LET(_xlpm.TextCell,TEXT(G3377,"###"),IF(_xlpm.TextCell&lt;&gt;"",IF(StyleSpaceSplit,IFERROR(IF(FIND(" ",_xlpm.TextCell)&gt;=1,MID(_xlpm.TextCell,1,FIND(" ",_xlpm.TextCell)-1),_xlpm.TextCell),_xlpm.TextCell),_xlpm.TextCell),""))</f>
        <v>DON ALDO</v>
      </c>
      <c r="X3377" s="60" t="str">
        <f>IF(A3377&lt;&gt;"",IFERROR(IF(FIND(" ",G3377)&gt;=1,MID(G3377,FIND(" ",G3377)+1,LEN(G3377)),""),""),"")</f>
        <v>ALDO</v>
      </c>
      <c r="AC3377" s="51">
        <f>IFERROR(VALUE(MID($C3377,1,2)),0)</f>
        <v>80</v>
      </c>
      <c r="AD3377" s="44">
        <f>IFERROR(VALUE(MID($C3377,4,3)),0)</f>
        <v>594</v>
      </c>
      <c r="AE3377" s="51">
        <f>VALUE(RIGHT("00"&amp;AC3377,2)&amp;RIGHT("000"&amp;AD3377,3))</f>
        <v>80594</v>
      </c>
    </row>
    <row r="3378" spans="1:31">
      <c r="A3378" s="60" t="str">
        <f>IF(G3378&amp;Q3378&lt;&gt;"",W3378&amp;Q3378,"")</f>
        <v>DON ALDOcharcoal</v>
      </c>
      <c r="B3378" s="60" t="str">
        <f>IF(C3378&lt;&gt;"",LEFT(C3378,9),"")</f>
        <v>80-594-05</v>
      </c>
      <c r="C3378" s="73" t="s">
        <v>6059</v>
      </c>
      <c r="D3378" s="73" t="s">
        <v>6056</v>
      </c>
      <c r="E3378" s="73" t="s">
        <v>912</v>
      </c>
      <c r="F3378" s="74">
        <v>61</v>
      </c>
      <c r="G3378" s="73" t="s">
        <v>2031</v>
      </c>
      <c r="H3378" s="73" t="s">
        <v>277</v>
      </c>
      <c r="I3378" s="73" t="s">
        <v>1265</v>
      </c>
      <c r="J3378" s="73" t="s">
        <v>329</v>
      </c>
      <c r="K3378" s="73" t="s">
        <v>382</v>
      </c>
      <c r="L3378" s="73" t="s">
        <v>383</v>
      </c>
      <c r="M3378" s="73" t="s">
        <v>388</v>
      </c>
      <c r="N3378" s="73" t="s">
        <v>30</v>
      </c>
      <c r="O3378" s="73" t="s">
        <v>386</v>
      </c>
      <c r="P3378" s="73" t="s">
        <v>907</v>
      </c>
      <c r="Q3378" s="73" t="s">
        <v>1710</v>
      </c>
      <c r="R3378" s="73" t="s">
        <v>83</v>
      </c>
      <c r="V3378" s="60" t="str">
        <f>W3378&amp;H3378</f>
        <v>DON ALDOтемно-серый</v>
      </c>
      <c r="W3378" s="60" t="str">
        <f>_xlfn.LET(_xlpm.TextCell,TEXT(G3378,"###"),IF(_xlpm.TextCell&lt;&gt;"",IF(StyleSpaceSplit,IFERROR(IF(FIND(" ",_xlpm.TextCell)&gt;=1,MID(_xlpm.TextCell,1,FIND(" ",_xlpm.TextCell)-1),_xlpm.TextCell),_xlpm.TextCell),_xlpm.TextCell),""))</f>
        <v>DON ALDO</v>
      </c>
      <c r="X3378" s="60" t="str">
        <f>IF(A3378&lt;&gt;"",IFERROR(IF(FIND(" ",G3378)&gt;=1,MID(G3378,FIND(" ",G3378)+1,LEN(G3378)),""),""),"")</f>
        <v>ALDO</v>
      </c>
      <c r="AC3378" s="51">
        <f>IFERROR(VALUE(MID($C3378,1,2)),0)</f>
        <v>80</v>
      </c>
      <c r="AD3378" s="44">
        <f>IFERROR(VALUE(MID($C3378,4,3)),0)</f>
        <v>594</v>
      </c>
      <c r="AE3378" s="51">
        <f>VALUE(RIGHT("00"&amp;AC3378,2)&amp;RIGHT("000"&amp;AD3378,3))</f>
        <v>80594</v>
      </c>
    </row>
    <row r="3379" spans="1:31">
      <c r="A3379" s="60" t="str">
        <f>IF(G3379&amp;Q3379&lt;&gt;"",W3379&amp;Q3379,"")</f>
        <v>DON ALDOblack</v>
      </c>
      <c r="B3379" s="60" t="str">
        <f>IF(C3379&lt;&gt;"",LEFT(C3379,9),"")</f>
        <v>80-594-09</v>
      </c>
      <c r="C3379" s="73" t="s">
        <v>2029</v>
      </c>
      <c r="D3379" s="73" t="s">
        <v>2030</v>
      </c>
      <c r="E3379" s="73" t="s">
        <v>910</v>
      </c>
      <c r="F3379" s="74">
        <v>59</v>
      </c>
      <c r="G3379" s="73" t="s">
        <v>2031</v>
      </c>
      <c r="H3379" s="73" t="s">
        <v>53</v>
      </c>
      <c r="I3379" s="73" t="s">
        <v>1265</v>
      </c>
      <c r="J3379" s="73" t="s">
        <v>329</v>
      </c>
      <c r="K3379" s="73" t="s">
        <v>382</v>
      </c>
      <c r="L3379" s="73" t="s">
        <v>383</v>
      </c>
      <c r="M3379" s="73" t="s">
        <v>388</v>
      </c>
      <c r="N3379" s="73" t="s">
        <v>30</v>
      </c>
      <c r="O3379" s="73" t="s">
        <v>386</v>
      </c>
      <c r="P3379" s="73" t="s">
        <v>907</v>
      </c>
      <c r="Q3379" s="73" t="s">
        <v>928</v>
      </c>
      <c r="R3379" s="73" t="s">
        <v>53</v>
      </c>
      <c r="V3379" s="60" t="str">
        <f>W3379&amp;H3379</f>
        <v>DON ALDOчерный</v>
      </c>
      <c r="W3379" s="60" t="str">
        <f>_xlfn.LET(_xlpm.TextCell,TEXT(G3379,"###"),IF(_xlpm.TextCell&lt;&gt;"",IF(StyleSpaceSplit,IFERROR(IF(FIND(" ",_xlpm.TextCell)&gt;=1,MID(_xlpm.TextCell,1,FIND(" ",_xlpm.TextCell)-1),_xlpm.TextCell),_xlpm.TextCell),_xlpm.TextCell),""))</f>
        <v>DON ALDO</v>
      </c>
      <c r="X3379" s="60" t="str">
        <f>IF(A3379&lt;&gt;"",IFERROR(IF(FIND(" ",G3379)&gt;=1,MID(G3379,FIND(" ",G3379)+1,LEN(G3379)),""),""),"")</f>
        <v>ALDO</v>
      </c>
      <c r="AC3379" s="51">
        <f>IFERROR(VALUE(MID($C3379,1,2)),0)</f>
        <v>80</v>
      </c>
      <c r="AD3379" s="44">
        <f>IFERROR(VALUE(MID($C3379,4,3)),0)</f>
        <v>594</v>
      </c>
      <c r="AE3379" s="51">
        <f>VALUE(RIGHT("00"&amp;AC3379,2)&amp;RIGHT("000"&amp;AD3379,3))</f>
        <v>80594</v>
      </c>
    </row>
    <row r="3380" spans="1:31">
      <c r="A3380" s="60" t="str">
        <f>IF(G3380&amp;Q3380&lt;&gt;"",W3380&amp;Q3380,"")</f>
        <v>DON ALDOblack</v>
      </c>
      <c r="B3380" s="60" t="str">
        <f>IF(C3380&lt;&gt;"",LEFT(C3380,9),"")</f>
        <v>80-594-09</v>
      </c>
      <c r="C3380" s="73" t="s">
        <v>2032</v>
      </c>
      <c r="D3380" s="73" t="s">
        <v>2030</v>
      </c>
      <c r="E3380" s="73" t="s">
        <v>956</v>
      </c>
      <c r="F3380" s="74">
        <v>55</v>
      </c>
      <c r="G3380" s="73" t="s">
        <v>2031</v>
      </c>
      <c r="H3380" s="73" t="s">
        <v>53</v>
      </c>
      <c r="I3380" s="73" t="s">
        <v>1265</v>
      </c>
      <c r="J3380" s="73" t="s">
        <v>329</v>
      </c>
      <c r="K3380" s="73" t="s">
        <v>382</v>
      </c>
      <c r="L3380" s="73" t="s">
        <v>383</v>
      </c>
      <c r="M3380" s="73" t="s">
        <v>388</v>
      </c>
      <c r="N3380" s="73" t="s">
        <v>30</v>
      </c>
      <c r="O3380" s="73" t="s">
        <v>386</v>
      </c>
      <c r="P3380" s="73" t="s">
        <v>907</v>
      </c>
      <c r="Q3380" s="73" t="s">
        <v>928</v>
      </c>
      <c r="R3380" s="73" t="s">
        <v>53</v>
      </c>
      <c r="V3380" s="60" t="str">
        <f>W3380&amp;H3380</f>
        <v>DON ALDOчерный</v>
      </c>
      <c r="W3380" s="60" t="str">
        <f>_xlfn.LET(_xlpm.TextCell,TEXT(G3380,"###"),IF(_xlpm.TextCell&lt;&gt;"",IF(StyleSpaceSplit,IFERROR(IF(FIND(" ",_xlpm.TextCell)&gt;=1,MID(_xlpm.TextCell,1,FIND(" ",_xlpm.TextCell)-1),_xlpm.TextCell),_xlpm.TextCell),_xlpm.TextCell),""))</f>
        <v>DON ALDO</v>
      </c>
      <c r="X3380" s="60" t="str">
        <f>IF(A3380&lt;&gt;"",IFERROR(IF(FIND(" ",G3380)&gt;=1,MID(G3380,FIND(" ",G3380)+1,LEN(G3380)),""),""),"")</f>
        <v>ALDO</v>
      </c>
      <c r="AC3380" s="51">
        <f>IFERROR(VALUE(MID($C3380,1,2)),0)</f>
        <v>80</v>
      </c>
      <c r="AD3380" s="44">
        <f>IFERROR(VALUE(MID($C3380,4,3)),0)</f>
        <v>594</v>
      </c>
      <c r="AE3380" s="51">
        <f>VALUE(RIGHT("00"&amp;AC3380,2)&amp;RIGHT("000"&amp;AD3380,3))</f>
        <v>80594</v>
      </c>
    </row>
    <row r="3381" spans="1:31">
      <c r="A3381" s="60" t="str">
        <f>IF(G3381&amp;Q3381&lt;&gt;"",W3381&amp;Q3381,"")</f>
        <v>DON ALDOblack</v>
      </c>
      <c r="B3381" s="60" t="str">
        <f>IF(C3381&lt;&gt;"",LEFT(C3381,9),"")</f>
        <v>80-594-09</v>
      </c>
      <c r="C3381" s="73" t="s">
        <v>2033</v>
      </c>
      <c r="D3381" s="73" t="s">
        <v>2030</v>
      </c>
      <c r="E3381" s="73" t="s">
        <v>904</v>
      </c>
      <c r="F3381" s="74">
        <v>57</v>
      </c>
      <c r="G3381" s="73" t="s">
        <v>2031</v>
      </c>
      <c r="H3381" s="73" t="s">
        <v>53</v>
      </c>
      <c r="I3381" s="73" t="s">
        <v>1265</v>
      </c>
      <c r="J3381" s="73" t="s">
        <v>329</v>
      </c>
      <c r="K3381" s="73" t="s">
        <v>382</v>
      </c>
      <c r="L3381" s="73" t="s">
        <v>383</v>
      </c>
      <c r="M3381" s="73" t="s">
        <v>388</v>
      </c>
      <c r="N3381" s="73" t="s">
        <v>30</v>
      </c>
      <c r="O3381" s="73" t="s">
        <v>386</v>
      </c>
      <c r="P3381" s="73" t="s">
        <v>907</v>
      </c>
      <c r="Q3381" s="73" t="s">
        <v>928</v>
      </c>
      <c r="R3381" s="73" t="s">
        <v>53</v>
      </c>
      <c r="V3381" s="60" t="str">
        <f>W3381&amp;H3381</f>
        <v>DON ALDOчерный</v>
      </c>
      <c r="W3381" s="60" t="str">
        <f>_xlfn.LET(_xlpm.TextCell,TEXT(G3381,"###"),IF(_xlpm.TextCell&lt;&gt;"",IF(StyleSpaceSplit,IFERROR(IF(FIND(" ",_xlpm.TextCell)&gt;=1,MID(_xlpm.TextCell,1,FIND(" ",_xlpm.TextCell)-1),_xlpm.TextCell),_xlpm.TextCell),_xlpm.TextCell),""))</f>
        <v>DON ALDO</v>
      </c>
      <c r="X3381" s="60" t="str">
        <f>IF(A3381&lt;&gt;"",IFERROR(IF(FIND(" ",G3381)&gt;=1,MID(G3381,FIND(" ",G3381)+1,LEN(G3381)),""),""),"")</f>
        <v>ALDO</v>
      </c>
      <c r="AC3381" s="51">
        <f>IFERROR(VALUE(MID($C3381,1,2)),0)</f>
        <v>80</v>
      </c>
      <c r="AD3381" s="44">
        <f>IFERROR(VALUE(MID($C3381,4,3)),0)</f>
        <v>594</v>
      </c>
      <c r="AE3381" s="51">
        <f>VALUE(RIGHT("00"&amp;AC3381,2)&amp;RIGHT("000"&amp;AD3381,3))</f>
        <v>80594</v>
      </c>
    </row>
    <row r="3382" spans="1:31">
      <c r="A3382" s="60" t="str">
        <f>IF(G3382&amp;Q3382&lt;&gt;"",W3382&amp;Q3382,"")</f>
        <v>DON ALDOblack</v>
      </c>
      <c r="B3382" s="60" t="str">
        <f>IF(C3382&lt;&gt;"",LEFT(C3382,9),"")</f>
        <v>80-594-09</v>
      </c>
      <c r="C3382" s="73" t="s">
        <v>2034</v>
      </c>
      <c r="D3382" s="73" t="s">
        <v>2030</v>
      </c>
      <c r="E3382" s="73" t="s">
        <v>912</v>
      </c>
      <c r="F3382" s="74">
        <v>61</v>
      </c>
      <c r="G3382" s="73" t="s">
        <v>2031</v>
      </c>
      <c r="H3382" s="73" t="s">
        <v>53</v>
      </c>
      <c r="I3382" s="73" t="s">
        <v>1265</v>
      </c>
      <c r="J3382" s="73" t="s">
        <v>329</v>
      </c>
      <c r="K3382" s="73" t="s">
        <v>382</v>
      </c>
      <c r="L3382" s="73" t="s">
        <v>383</v>
      </c>
      <c r="M3382" s="73" t="s">
        <v>388</v>
      </c>
      <c r="N3382" s="73" t="s">
        <v>30</v>
      </c>
      <c r="O3382" s="73" t="s">
        <v>386</v>
      </c>
      <c r="P3382" s="73" t="s">
        <v>907</v>
      </c>
      <c r="Q3382" s="73" t="s">
        <v>928</v>
      </c>
      <c r="R3382" s="73" t="s">
        <v>53</v>
      </c>
      <c r="V3382" s="60" t="str">
        <f>W3382&amp;H3382</f>
        <v>DON ALDOчерный</v>
      </c>
      <c r="W3382" s="60" t="str">
        <f>_xlfn.LET(_xlpm.TextCell,TEXT(G3382,"###"),IF(_xlpm.TextCell&lt;&gt;"",IF(StyleSpaceSplit,IFERROR(IF(FIND(" ",_xlpm.TextCell)&gt;=1,MID(_xlpm.TextCell,1,FIND(" ",_xlpm.TextCell)-1),_xlpm.TextCell),_xlpm.TextCell),_xlpm.TextCell),""))</f>
        <v>DON ALDO</v>
      </c>
      <c r="X3382" s="60" t="str">
        <f>IF(A3382&lt;&gt;"",IFERROR(IF(FIND(" ",G3382)&gt;=1,MID(G3382,FIND(" ",G3382)+1,LEN(G3382)),""),""),"")</f>
        <v>ALDO</v>
      </c>
      <c r="AC3382" s="51">
        <f>IFERROR(VALUE(MID($C3382,1,2)),0)</f>
        <v>80</v>
      </c>
      <c r="AD3382" s="44">
        <f>IFERROR(VALUE(MID($C3382,4,3)),0)</f>
        <v>594</v>
      </c>
      <c r="AE3382" s="51">
        <f>VALUE(RIGHT("00"&amp;AC3382,2)&amp;RIGHT("000"&amp;AD3382,3))</f>
        <v>80594</v>
      </c>
    </row>
    <row r="3383" spans="1:31">
      <c r="A3383" s="60" t="str">
        <f>IF(G3383&amp;Q3383&lt;&gt;"",W3383&amp;Q3383,"")</f>
        <v>DON ANGwhite</v>
      </c>
      <c r="B3383" s="60" t="str">
        <f>IF(C3383&lt;&gt;"",LEFT(C3383,9),"")</f>
        <v>80-620-17</v>
      </c>
      <c r="C3383" s="73" t="s">
        <v>2470</v>
      </c>
      <c r="D3383" s="73" t="s">
        <v>2471</v>
      </c>
      <c r="E3383" s="73" t="s">
        <v>956</v>
      </c>
      <c r="F3383" s="74">
        <v>55</v>
      </c>
      <c r="G3383" s="73" t="s">
        <v>2472</v>
      </c>
      <c r="H3383" s="73" t="s">
        <v>57</v>
      </c>
      <c r="I3383" s="73" t="s">
        <v>927</v>
      </c>
      <c r="J3383" s="73" t="s">
        <v>330</v>
      </c>
      <c r="K3383" s="73" t="s">
        <v>382</v>
      </c>
      <c r="L3383" s="73" t="s">
        <v>383</v>
      </c>
      <c r="M3383" s="73" t="s">
        <v>384</v>
      </c>
      <c r="N3383" s="73" t="s">
        <v>36</v>
      </c>
      <c r="O3383" s="73" t="s">
        <v>386</v>
      </c>
      <c r="P3383" s="73" t="s">
        <v>907</v>
      </c>
      <c r="Q3383" s="73" t="s">
        <v>908</v>
      </c>
      <c r="R3383" s="73" t="s">
        <v>57</v>
      </c>
      <c r="V3383" s="60" t="str">
        <f>W3383&amp;H3383</f>
        <v>DON ANGбелый</v>
      </c>
      <c r="W3383" s="60" t="str">
        <f>_xlfn.LET(_xlpm.TextCell,TEXT(G3383,"###"),IF(_xlpm.TextCell&lt;&gt;"",IF(StyleSpaceSplit,IFERROR(IF(FIND(" ",_xlpm.TextCell)&gt;=1,MID(_xlpm.TextCell,1,FIND(" ",_xlpm.TextCell)-1),_xlpm.TextCell),_xlpm.TextCell),_xlpm.TextCell),""))</f>
        <v>DON ANG</v>
      </c>
      <c r="X3383" s="60" t="str">
        <f>IF(A3383&lt;&gt;"",IFERROR(IF(FIND(" ",G3383)&gt;=1,MID(G3383,FIND(" ",G3383)+1,LEN(G3383)),""),""),"")</f>
        <v>ANG</v>
      </c>
      <c r="AC3383" s="51">
        <f>IFERROR(VALUE(MID($C3383,1,2)),0)</f>
        <v>80</v>
      </c>
      <c r="AD3383" s="44">
        <f>IFERROR(VALUE(MID($C3383,4,3)),0)</f>
        <v>620</v>
      </c>
      <c r="AE3383" s="51">
        <f>VALUE(RIGHT("00"&amp;AC3383,2)&amp;RIGHT("000"&amp;AD3383,3))</f>
        <v>80620</v>
      </c>
    </row>
    <row r="3384" spans="1:31">
      <c r="A3384" s="60" t="str">
        <f>IF(G3384&amp;Q3384&lt;&gt;"",W3384&amp;Q3384,"")</f>
        <v>DON ANGwhite</v>
      </c>
      <c r="B3384" s="60" t="str">
        <f>IF(C3384&lt;&gt;"",LEFT(C3384,9),"")</f>
        <v>80-620-17</v>
      </c>
      <c r="C3384" s="73" t="s">
        <v>2473</v>
      </c>
      <c r="D3384" s="73" t="s">
        <v>2471</v>
      </c>
      <c r="E3384" s="73" t="s">
        <v>904</v>
      </c>
      <c r="F3384" s="74">
        <v>57</v>
      </c>
      <c r="G3384" s="73" t="s">
        <v>2472</v>
      </c>
      <c r="H3384" s="73" t="s">
        <v>57</v>
      </c>
      <c r="I3384" s="73" t="s">
        <v>927</v>
      </c>
      <c r="J3384" s="73" t="s">
        <v>330</v>
      </c>
      <c r="K3384" s="73" t="s">
        <v>382</v>
      </c>
      <c r="L3384" s="73" t="s">
        <v>383</v>
      </c>
      <c r="M3384" s="73" t="s">
        <v>384</v>
      </c>
      <c r="N3384" s="73" t="s">
        <v>36</v>
      </c>
      <c r="O3384" s="73" t="s">
        <v>386</v>
      </c>
      <c r="P3384" s="73" t="s">
        <v>907</v>
      </c>
      <c r="Q3384" s="73" t="s">
        <v>908</v>
      </c>
      <c r="R3384" s="73" t="s">
        <v>57</v>
      </c>
      <c r="V3384" s="60" t="str">
        <f>W3384&amp;H3384</f>
        <v>DON ANGбелый</v>
      </c>
      <c r="W3384" s="60" t="str">
        <f>_xlfn.LET(_xlpm.TextCell,TEXT(G3384,"###"),IF(_xlpm.TextCell&lt;&gt;"",IF(StyleSpaceSplit,IFERROR(IF(FIND(" ",_xlpm.TextCell)&gt;=1,MID(_xlpm.TextCell,1,FIND(" ",_xlpm.TextCell)-1),_xlpm.TextCell),_xlpm.TextCell),_xlpm.TextCell),""))</f>
        <v>DON ANG</v>
      </c>
      <c r="X3384" s="60" t="str">
        <f>IF(A3384&lt;&gt;"",IFERROR(IF(FIND(" ",G3384)&gt;=1,MID(G3384,FIND(" ",G3384)+1,LEN(G3384)),""),""),"")</f>
        <v>ANG</v>
      </c>
      <c r="AC3384" s="51">
        <f>IFERROR(VALUE(MID($C3384,1,2)),0)</f>
        <v>80</v>
      </c>
      <c r="AD3384" s="44">
        <f>IFERROR(VALUE(MID($C3384,4,3)),0)</f>
        <v>620</v>
      </c>
      <c r="AE3384" s="51">
        <f>VALUE(RIGHT("00"&amp;AC3384,2)&amp;RIGHT("000"&amp;AD3384,3))</f>
        <v>80620</v>
      </c>
    </row>
    <row r="3385" spans="1:31">
      <c r="A3385" s="60" t="str">
        <f>IF(G3385&amp;Q3385&lt;&gt;"",W3385&amp;Q3385,"")</f>
        <v>DON ANGwhite</v>
      </c>
      <c r="B3385" s="60" t="str">
        <f>IF(C3385&lt;&gt;"",LEFT(C3385,9),"")</f>
        <v>80-620-17</v>
      </c>
      <c r="C3385" s="73" t="s">
        <v>2474</v>
      </c>
      <c r="D3385" s="73" t="s">
        <v>2471</v>
      </c>
      <c r="E3385" s="73" t="s">
        <v>910</v>
      </c>
      <c r="F3385" s="74">
        <v>59</v>
      </c>
      <c r="G3385" s="73" t="s">
        <v>2472</v>
      </c>
      <c r="H3385" s="73" t="s">
        <v>57</v>
      </c>
      <c r="I3385" s="73" t="s">
        <v>927</v>
      </c>
      <c r="J3385" s="73" t="s">
        <v>330</v>
      </c>
      <c r="K3385" s="73" t="s">
        <v>382</v>
      </c>
      <c r="L3385" s="73" t="s">
        <v>383</v>
      </c>
      <c r="M3385" s="73" t="s">
        <v>384</v>
      </c>
      <c r="N3385" s="73" t="s">
        <v>36</v>
      </c>
      <c r="O3385" s="73" t="s">
        <v>386</v>
      </c>
      <c r="P3385" s="73" t="s">
        <v>907</v>
      </c>
      <c r="Q3385" s="73" t="s">
        <v>908</v>
      </c>
      <c r="R3385" s="73" t="s">
        <v>57</v>
      </c>
      <c r="V3385" s="60" t="str">
        <f>W3385&amp;H3385</f>
        <v>DON ANGбелый</v>
      </c>
      <c r="W3385" s="60" t="str">
        <f>_xlfn.LET(_xlpm.TextCell,TEXT(G3385,"###"),IF(_xlpm.TextCell&lt;&gt;"",IF(StyleSpaceSplit,IFERROR(IF(FIND(" ",_xlpm.TextCell)&gt;=1,MID(_xlpm.TextCell,1,FIND(" ",_xlpm.TextCell)-1),_xlpm.TextCell),_xlpm.TextCell),_xlpm.TextCell),""))</f>
        <v>DON ANG</v>
      </c>
      <c r="X3385" s="60" t="str">
        <f>IF(A3385&lt;&gt;"",IFERROR(IF(FIND(" ",G3385)&gt;=1,MID(G3385,FIND(" ",G3385)+1,LEN(G3385)),""),""),"")</f>
        <v>ANG</v>
      </c>
      <c r="AC3385" s="51">
        <f>IFERROR(VALUE(MID($C3385,1,2)),0)</f>
        <v>80</v>
      </c>
      <c r="AD3385" s="44">
        <f>IFERROR(VALUE(MID($C3385,4,3)),0)</f>
        <v>620</v>
      </c>
      <c r="AE3385" s="51">
        <f>VALUE(RIGHT("00"&amp;AC3385,2)&amp;RIGHT("000"&amp;AD3385,3))</f>
        <v>80620</v>
      </c>
    </row>
    <row r="3386" spans="1:31">
      <c r="A3386" s="60" t="str">
        <f>IF(G3386&amp;Q3386&lt;&gt;"",W3386&amp;Q3386,"")</f>
        <v>DON ANGwhite</v>
      </c>
      <c r="B3386" s="60" t="str">
        <f>IF(C3386&lt;&gt;"",LEFT(C3386,9),"")</f>
        <v>80-620-17</v>
      </c>
      <c r="C3386" s="73" t="s">
        <v>2475</v>
      </c>
      <c r="D3386" s="73" t="s">
        <v>2471</v>
      </c>
      <c r="E3386" s="73" t="s">
        <v>912</v>
      </c>
      <c r="F3386" s="74">
        <v>61</v>
      </c>
      <c r="G3386" s="73" t="s">
        <v>2472</v>
      </c>
      <c r="H3386" s="73" t="s">
        <v>57</v>
      </c>
      <c r="I3386" s="73" t="s">
        <v>927</v>
      </c>
      <c r="J3386" s="73" t="s">
        <v>330</v>
      </c>
      <c r="K3386" s="73" t="s">
        <v>382</v>
      </c>
      <c r="L3386" s="73" t="s">
        <v>383</v>
      </c>
      <c r="M3386" s="73" t="s">
        <v>384</v>
      </c>
      <c r="N3386" s="73" t="s">
        <v>36</v>
      </c>
      <c r="O3386" s="73" t="s">
        <v>386</v>
      </c>
      <c r="P3386" s="73" t="s">
        <v>907</v>
      </c>
      <c r="Q3386" s="73" t="s">
        <v>908</v>
      </c>
      <c r="R3386" s="73" t="s">
        <v>57</v>
      </c>
      <c r="V3386" s="60" t="str">
        <f>W3386&amp;H3386</f>
        <v>DON ANGбелый</v>
      </c>
      <c r="W3386" s="60" t="str">
        <f>_xlfn.LET(_xlpm.TextCell,TEXT(G3386,"###"),IF(_xlpm.TextCell&lt;&gt;"",IF(StyleSpaceSplit,IFERROR(IF(FIND(" ",_xlpm.TextCell)&gt;=1,MID(_xlpm.TextCell,1,FIND(" ",_xlpm.TextCell)-1),_xlpm.TextCell),_xlpm.TextCell),_xlpm.TextCell),""))</f>
        <v>DON ANG</v>
      </c>
      <c r="X3386" s="60" t="str">
        <f>IF(A3386&lt;&gt;"",IFERROR(IF(FIND(" ",G3386)&gt;=1,MID(G3386,FIND(" ",G3386)+1,LEN(G3386)),""),""),"")</f>
        <v>ANG</v>
      </c>
      <c r="AC3386" s="51">
        <f>IFERROR(VALUE(MID($C3386,1,2)),0)</f>
        <v>80</v>
      </c>
      <c r="AD3386" s="44">
        <f>IFERROR(VALUE(MID($C3386,4,3)),0)</f>
        <v>620</v>
      </c>
      <c r="AE3386" s="51">
        <f>VALUE(RIGHT("00"&amp;AC3386,2)&amp;RIGHT("000"&amp;AD3386,3))</f>
        <v>80620</v>
      </c>
    </row>
    <row r="3387" spans="1:31">
      <c r="A3387" s="60" t="str">
        <f>IF(G3387&amp;Q3387&lt;&gt;"",W3387&amp;Q3387,"")</f>
        <v>DON ANGbeige</v>
      </c>
      <c r="B3387" s="60" t="str">
        <f>IF(C3387&lt;&gt;"",LEFT(C3387,9),"")</f>
        <v>80-620-14</v>
      </c>
      <c r="C3387" s="73" t="s">
        <v>4237</v>
      </c>
      <c r="D3387" s="73" t="s">
        <v>4238</v>
      </c>
      <c r="E3387" s="73" t="s">
        <v>904</v>
      </c>
      <c r="F3387" s="74">
        <v>57</v>
      </c>
      <c r="G3387" s="73" t="s">
        <v>2472</v>
      </c>
      <c r="H3387" s="73" t="s">
        <v>86</v>
      </c>
      <c r="I3387" s="73" t="s">
        <v>927</v>
      </c>
      <c r="J3387" s="73" t="s">
        <v>330</v>
      </c>
      <c r="K3387" s="73" t="s">
        <v>382</v>
      </c>
      <c r="L3387" s="73" t="s">
        <v>383</v>
      </c>
      <c r="M3387" s="73" t="s">
        <v>384</v>
      </c>
      <c r="N3387" s="73" t="s">
        <v>36</v>
      </c>
      <c r="O3387" s="73" t="s">
        <v>386</v>
      </c>
      <c r="P3387" s="73" t="s">
        <v>907</v>
      </c>
      <c r="Q3387" s="73" t="s">
        <v>937</v>
      </c>
      <c r="R3387" s="73" t="s">
        <v>86</v>
      </c>
      <c r="V3387" s="60" t="str">
        <f>W3387&amp;H3387</f>
        <v>DON ANGкоричневый</v>
      </c>
      <c r="W3387" s="60" t="str">
        <f>_xlfn.LET(_xlpm.TextCell,TEXT(G3387,"###"),IF(_xlpm.TextCell&lt;&gt;"",IF(StyleSpaceSplit,IFERROR(IF(FIND(" ",_xlpm.TextCell)&gt;=1,MID(_xlpm.TextCell,1,FIND(" ",_xlpm.TextCell)-1),_xlpm.TextCell),_xlpm.TextCell),_xlpm.TextCell),""))</f>
        <v>DON ANG</v>
      </c>
      <c r="X3387" s="60" t="str">
        <f>IF(A3387&lt;&gt;"",IFERROR(IF(FIND(" ",G3387)&gt;=1,MID(G3387,FIND(" ",G3387)+1,LEN(G3387)),""),""),"")</f>
        <v>ANG</v>
      </c>
      <c r="AC3387" s="51">
        <f>IFERROR(VALUE(MID($C3387,1,2)),0)</f>
        <v>80</v>
      </c>
      <c r="AD3387" s="44">
        <f>IFERROR(VALUE(MID($C3387,4,3)),0)</f>
        <v>620</v>
      </c>
      <c r="AE3387" s="51">
        <f>VALUE(RIGHT("00"&amp;AC3387,2)&amp;RIGHT("000"&amp;AD3387,3))</f>
        <v>80620</v>
      </c>
    </row>
    <row r="3388" spans="1:31">
      <c r="A3388" s="60" t="str">
        <f>IF(G3388&amp;Q3388&lt;&gt;"",W3388&amp;Q3388,"")</f>
        <v>DON ANGnatural</v>
      </c>
      <c r="B3388" s="60" t="str">
        <f>IF(C3388&lt;&gt;"",LEFT(C3388,9),"")</f>
        <v>80-620-36</v>
      </c>
      <c r="C3388" s="73" t="s">
        <v>4723</v>
      </c>
      <c r="D3388" s="73" t="s">
        <v>4724</v>
      </c>
      <c r="E3388" s="73" t="s">
        <v>956</v>
      </c>
      <c r="F3388" s="74">
        <v>55</v>
      </c>
      <c r="G3388" s="73" t="s">
        <v>2472</v>
      </c>
      <c r="H3388" s="73" t="s">
        <v>187</v>
      </c>
      <c r="I3388" s="73" t="s">
        <v>927</v>
      </c>
      <c r="J3388" s="73" t="s">
        <v>330</v>
      </c>
      <c r="K3388" s="73" t="s">
        <v>382</v>
      </c>
      <c r="L3388" s="73" t="s">
        <v>383</v>
      </c>
      <c r="M3388" s="73" t="s">
        <v>384</v>
      </c>
      <c r="N3388" s="73" t="s">
        <v>36</v>
      </c>
      <c r="O3388" s="73" t="s">
        <v>386</v>
      </c>
      <c r="P3388" s="73" t="s">
        <v>907</v>
      </c>
      <c r="Q3388" s="73" t="s">
        <v>947</v>
      </c>
      <c r="R3388" s="73" t="s">
        <v>57</v>
      </c>
      <c r="V3388" s="60" t="str">
        <f>W3388&amp;H3388</f>
        <v>DON ANGкремовый</v>
      </c>
      <c r="W3388" s="60" t="str">
        <f>_xlfn.LET(_xlpm.TextCell,TEXT(G3388,"###"),IF(_xlpm.TextCell&lt;&gt;"",IF(StyleSpaceSplit,IFERROR(IF(FIND(" ",_xlpm.TextCell)&gt;=1,MID(_xlpm.TextCell,1,FIND(" ",_xlpm.TextCell)-1),_xlpm.TextCell),_xlpm.TextCell),_xlpm.TextCell),""))</f>
        <v>DON ANG</v>
      </c>
      <c r="X3388" s="60" t="str">
        <f>IF(A3388&lt;&gt;"",IFERROR(IF(FIND(" ",G3388)&gt;=1,MID(G3388,FIND(" ",G3388)+1,LEN(G3388)),""),""),"")</f>
        <v>ANG</v>
      </c>
      <c r="AC3388" s="51">
        <f>IFERROR(VALUE(MID($C3388,1,2)),0)</f>
        <v>80</v>
      </c>
      <c r="AD3388" s="44">
        <f>IFERROR(VALUE(MID($C3388,4,3)),0)</f>
        <v>620</v>
      </c>
      <c r="AE3388" s="51">
        <f>VALUE(RIGHT("00"&amp;AC3388,2)&amp;RIGHT("000"&amp;AD3388,3))</f>
        <v>80620</v>
      </c>
    </row>
    <row r="3389" spans="1:31">
      <c r="A3389" s="60" t="str">
        <f>IF(G3389&amp;Q3389&lt;&gt;"",W3389&amp;Q3389,"")</f>
        <v>DON ANGnatural</v>
      </c>
      <c r="B3389" s="60" t="str">
        <f>IF(C3389&lt;&gt;"",LEFT(C3389,9),"")</f>
        <v>80-620-36</v>
      </c>
      <c r="C3389" s="73" t="s">
        <v>4725</v>
      </c>
      <c r="D3389" s="73" t="s">
        <v>4724</v>
      </c>
      <c r="E3389" s="73" t="s">
        <v>904</v>
      </c>
      <c r="F3389" s="74">
        <v>57</v>
      </c>
      <c r="G3389" s="73" t="s">
        <v>2472</v>
      </c>
      <c r="H3389" s="73" t="s">
        <v>187</v>
      </c>
      <c r="I3389" s="73" t="s">
        <v>927</v>
      </c>
      <c r="J3389" s="73" t="s">
        <v>330</v>
      </c>
      <c r="K3389" s="73" t="s">
        <v>382</v>
      </c>
      <c r="L3389" s="73" t="s">
        <v>383</v>
      </c>
      <c r="M3389" s="73" t="s">
        <v>384</v>
      </c>
      <c r="N3389" s="73" t="s">
        <v>36</v>
      </c>
      <c r="O3389" s="73" t="s">
        <v>386</v>
      </c>
      <c r="P3389" s="73" t="s">
        <v>907</v>
      </c>
      <c r="Q3389" s="73" t="s">
        <v>947</v>
      </c>
      <c r="R3389" s="73" t="s">
        <v>57</v>
      </c>
      <c r="V3389" s="60" t="str">
        <f>W3389&amp;H3389</f>
        <v>DON ANGкремовый</v>
      </c>
      <c r="W3389" s="60" t="str">
        <f>_xlfn.LET(_xlpm.TextCell,TEXT(G3389,"###"),IF(_xlpm.TextCell&lt;&gt;"",IF(StyleSpaceSplit,IFERROR(IF(FIND(" ",_xlpm.TextCell)&gt;=1,MID(_xlpm.TextCell,1,FIND(" ",_xlpm.TextCell)-1),_xlpm.TextCell),_xlpm.TextCell),_xlpm.TextCell),""))</f>
        <v>DON ANG</v>
      </c>
      <c r="X3389" s="60" t="str">
        <f>IF(A3389&lt;&gt;"",IFERROR(IF(FIND(" ",G3389)&gt;=1,MID(G3389,FIND(" ",G3389)+1,LEN(G3389)),""),""),"")</f>
        <v>ANG</v>
      </c>
      <c r="AC3389" s="51">
        <f>IFERROR(VALUE(MID($C3389,1,2)),0)</f>
        <v>80</v>
      </c>
      <c r="AD3389" s="44">
        <f>IFERROR(VALUE(MID($C3389,4,3)),0)</f>
        <v>620</v>
      </c>
      <c r="AE3389" s="51">
        <f>VALUE(RIGHT("00"&amp;AC3389,2)&amp;RIGHT("000"&amp;AD3389,3))</f>
        <v>80620</v>
      </c>
    </row>
    <row r="3390" spans="1:31">
      <c r="A3390" s="60" t="str">
        <f>IF(G3390&amp;Q3390&lt;&gt;"",W3390&amp;Q3390,"")</f>
        <v>DON ANGnatural</v>
      </c>
      <c r="B3390" s="60" t="str">
        <f>IF(C3390&lt;&gt;"",LEFT(C3390,9),"")</f>
        <v>80-620-36</v>
      </c>
      <c r="C3390" s="73" t="s">
        <v>4726</v>
      </c>
      <c r="D3390" s="73" t="s">
        <v>4724</v>
      </c>
      <c r="E3390" s="73" t="s">
        <v>910</v>
      </c>
      <c r="F3390" s="74">
        <v>59</v>
      </c>
      <c r="G3390" s="73" t="s">
        <v>2472</v>
      </c>
      <c r="H3390" s="73" t="s">
        <v>187</v>
      </c>
      <c r="I3390" s="73" t="s">
        <v>927</v>
      </c>
      <c r="J3390" s="73" t="s">
        <v>330</v>
      </c>
      <c r="K3390" s="73" t="s">
        <v>382</v>
      </c>
      <c r="L3390" s="73" t="s">
        <v>383</v>
      </c>
      <c r="M3390" s="73" t="s">
        <v>384</v>
      </c>
      <c r="N3390" s="73" t="s">
        <v>36</v>
      </c>
      <c r="O3390" s="73" t="s">
        <v>386</v>
      </c>
      <c r="P3390" s="73" t="s">
        <v>907</v>
      </c>
      <c r="Q3390" s="73" t="s">
        <v>947</v>
      </c>
      <c r="R3390" s="73" t="s">
        <v>57</v>
      </c>
      <c r="V3390" s="60" t="str">
        <f>W3390&amp;H3390</f>
        <v>DON ANGкремовый</v>
      </c>
      <c r="W3390" s="60" t="str">
        <f>_xlfn.LET(_xlpm.TextCell,TEXT(G3390,"###"),IF(_xlpm.TextCell&lt;&gt;"",IF(StyleSpaceSplit,IFERROR(IF(FIND(" ",_xlpm.TextCell)&gt;=1,MID(_xlpm.TextCell,1,FIND(" ",_xlpm.TextCell)-1),_xlpm.TextCell),_xlpm.TextCell),_xlpm.TextCell),""))</f>
        <v>DON ANG</v>
      </c>
      <c r="X3390" s="60" t="str">
        <f>IF(A3390&lt;&gt;"",IFERROR(IF(FIND(" ",G3390)&gt;=1,MID(G3390,FIND(" ",G3390)+1,LEN(G3390)),""),""),"")</f>
        <v>ANG</v>
      </c>
      <c r="AC3390" s="51">
        <f>IFERROR(VALUE(MID($C3390,1,2)),0)</f>
        <v>80</v>
      </c>
      <c r="AD3390" s="44">
        <f>IFERROR(VALUE(MID($C3390,4,3)),0)</f>
        <v>620</v>
      </c>
      <c r="AE3390" s="51">
        <f>VALUE(RIGHT("00"&amp;AC3390,2)&amp;RIGHT("000"&amp;AD3390,3))</f>
        <v>80620</v>
      </c>
    </row>
    <row r="3391" spans="1:31">
      <c r="A3391" s="60" t="str">
        <f>IF(G3391&amp;Q3391&lt;&gt;"",W3391&amp;Q3391,"")</f>
        <v>DON ANGnatural</v>
      </c>
      <c r="B3391" s="60" t="str">
        <f>IF(C3391&lt;&gt;"",LEFT(C3391,9),"")</f>
        <v>80-620-36</v>
      </c>
      <c r="C3391" s="73" t="s">
        <v>4727</v>
      </c>
      <c r="D3391" s="73" t="s">
        <v>4724</v>
      </c>
      <c r="E3391" s="73" t="s">
        <v>912</v>
      </c>
      <c r="F3391" s="74">
        <v>61</v>
      </c>
      <c r="G3391" s="73" t="s">
        <v>2472</v>
      </c>
      <c r="H3391" s="73" t="s">
        <v>187</v>
      </c>
      <c r="I3391" s="73" t="s">
        <v>927</v>
      </c>
      <c r="J3391" s="73" t="s">
        <v>330</v>
      </c>
      <c r="K3391" s="73" t="s">
        <v>382</v>
      </c>
      <c r="L3391" s="73" t="s">
        <v>383</v>
      </c>
      <c r="M3391" s="73" t="s">
        <v>384</v>
      </c>
      <c r="N3391" s="73" t="s">
        <v>36</v>
      </c>
      <c r="O3391" s="73" t="s">
        <v>386</v>
      </c>
      <c r="P3391" s="73" t="s">
        <v>907</v>
      </c>
      <c r="Q3391" s="73" t="s">
        <v>947</v>
      </c>
      <c r="R3391" s="73" t="s">
        <v>57</v>
      </c>
      <c r="V3391" s="60" t="str">
        <f>W3391&amp;H3391</f>
        <v>DON ANGкремовый</v>
      </c>
      <c r="W3391" s="60" t="str">
        <f>_xlfn.LET(_xlpm.TextCell,TEXT(G3391,"###"),IF(_xlpm.TextCell&lt;&gt;"",IF(StyleSpaceSplit,IFERROR(IF(FIND(" ",_xlpm.TextCell)&gt;=1,MID(_xlpm.TextCell,1,FIND(" ",_xlpm.TextCell)-1),_xlpm.TextCell),_xlpm.TextCell),_xlpm.TextCell),""))</f>
        <v>DON ANG</v>
      </c>
      <c r="X3391" s="60" t="str">
        <f>IF(A3391&lt;&gt;"",IFERROR(IF(FIND(" ",G3391)&gt;=1,MID(G3391,FIND(" ",G3391)+1,LEN(G3391)),""),""),"")</f>
        <v>ANG</v>
      </c>
      <c r="AC3391" s="51">
        <f>IFERROR(VALUE(MID($C3391,1,2)),0)</f>
        <v>80</v>
      </c>
      <c r="AD3391" s="44">
        <f>IFERROR(VALUE(MID($C3391,4,3)),0)</f>
        <v>620</v>
      </c>
      <c r="AE3391" s="51">
        <f>VALUE(RIGHT("00"&amp;AC3391,2)&amp;RIGHT("000"&amp;AD3391,3))</f>
        <v>80620</v>
      </c>
    </row>
    <row r="3392" spans="1:31">
      <c r="A3392" s="60" t="str">
        <f>IF(G3392&amp;Q3392&lt;&gt;"",W3392&amp;Q3392,"")</f>
        <v>DON BALONorange</v>
      </c>
      <c r="B3392" s="60" t="str">
        <f>IF(C3392&lt;&gt;"",LEFT(C3392,9),"")</f>
        <v>80-740-00</v>
      </c>
      <c r="C3392" s="73" t="s">
        <v>4239</v>
      </c>
      <c r="D3392" s="73" t="s">
        <v>4240</v>
      </c>
      <c r="E3392" s="73" t="s">
        <v>910</v>
      </c>
      <c r="F3392" s="74">
        <v>59</v>
      </c>
      <c r="G3392" s="73" t="s">
        <v>4241</v>
      </c>
      <c r="H3392" s="73" t="s">
        <v>92</v>
      </c>
      <c r="I3392" s="73" t="s">
        <v>927</v>
      </c>
      <c r="J3392" s="73" t="s">
        <v>329</v>
      </c>
      <c r="K3392" s="73" t="s">
        <v>382</v>
      </c>
      <c r="L3392" s="73" t="s">
        <v>383</v>
      </c>
      <c r="M3392" s="73" t="s">
        <v>384</v>
      </c>
      <c r="N3392" s="73" t="s">
        <v>36</v>
      </c>
      <c r="O3392" s="73" t="s">
        <v>386</v>
      </c>
      <c r="P3392" s="73" t="s">
        <v>907</v>
      </c>
      <c r="Q3392" s="73" t="s">
        <v>1300</v>
      </c>
      <c r="R3392" s="73" t="s">
        <v>63</v>
      </c>
      <c r="V3392" s="60" t="str">
        <f>W3392&amp;H3392</f>
        <v>DON BALONбежевый / оранжевый</v>
      </c>
      <c r="W3392" s="60" t="str">
        <f>_xlfn.LET(_xlpm.TextCell,TEXT(G3392,"###"),IF(_xlpm.TextCell&lt;&gt;"",IF(StyleSpaceSplit,IFERROR(IF(FIND(" ",_xlpm.TextCell)&gt;=1,MID(_xlpm.TextCell,1,FIND(" ",_xlpm.TextCell)-1),_xlpm.TextCell),_xlpm.TextCell),_xlpm.TextCell),""))</f>
        <v>DON BALON</v>
      </c>
      <c r="X3392" s="60" t="str">
        <f>IF(A3392&lt;&gt;"",IFERROR(IF(FIND(" ",G3392)&gt;=1,MID(G3392,FIND(" ",G3392)+1,LEN(G3392)),""),""),"")</f>
        <v>BALON</v>
      </c>
      <c r="AC3392" s="51">
        <f>IFERROR(VALUE(MID($C3392,1,2)),0)</f>
        <v>80</v>
      </c>
      <c r="AD3392" s="44">
        <f>IFERROR(VALUE(MID($C3392,4,3)),0)</f>
        <v>740</v>
      </c>
      <c r="AE3392" s="51">
        <f>VALUE(RIGHT("00"&amp;AC3392,2)&amp;RIGHT("000"&amp;AD3392,3))</f>
        <v>80740</v>
      </c>
    </row>
    <row r="3393" spans="1:31">
      <c r="A3393" s="60" t="str">
        <f>IF(G3393&amp;Q3393&lt;&gt;"",W3393&amp;Q3393,"")</f>
        <v>DON BOSCOblack</v>
      </c>
      <c r="B3393" s="60" t="str">
        <f>IF(C3393&lt;&gt;"",LEFT(C3393,9),"")</f>
        <v>80-361-52</v>
      </c>
      <c r="C3393" s="73" t="s">
        <v>1671</v>
      </c>
      <c r="D3393" s="73" t="s">
        <v>1672</v>
      </c>
      <c r="E3393" s="73" t="s">
        <v>910</v>
      </c>
      <c r="F3393" s="74">
        <v>59</v>
      </c>
      <c r="G3393" s="73" t="s">
        <v>1673</v>
      </c>
      <c r="H3393" s="73" t="s">
        <v>53</v>
      </c>
      <c r="I3393" s="73" t="s">
        <v>1265</v>
      </c>
      <c r="J3393" s="73" t="s">
        <v>329</v>
      </c>
      <c r="K3393" s="73" t="s">
        <v>382</v>
      </c>
      <c r="L3393" s="73" t="s">
        <v>383</v>
      </c>
      <c r="M3393" s="73" t="s">
        <v>388</v>
      </c>
      <c r="N3393" s="73" t="s">
        <v>30</v>
      </c>
      <c r="O3393" s="73" t="s">
        <v>385</v>
      </c>
      <c r="P3393" s="73" t="s">
        <v>907</v>
      </c>
      <c r="Q3393" s="73" t="s">
        <v>928</v>
      </c>
      <c r="R3393" s="73" t="s">
        <v>53</v>
      </c>
      <c r="V3393" s="60" t="str">
        <f>W3393&amp;H3393</f>
        <v>DON BOSCOчерный</v>
      </c>
      <c r="W3393" s="60" t="str">
        <f>_xlfn.LET(_xlpm.TextCell,TEXT(G3393,"###"),IF(_xlpm.TextCell&lt;&gt;"",IF(StyleSpaceSplit,IFERROR(IF(FIND(" ",_xlpm.TextCell)&gt;=1,MID(_xlpm.TextCell,1,FIND(" ",_xlpm.TextCell)-1),_xlpm.TextCell),_xlpm.TextCell),_xlpm.TextCell),""))</f>
        <v>DON BOSCO</v>
      </c>
      <c r="X3393" s="60" t="str">
        <f>IF(A3393&lt;&gt;"",IFERROR(IF(FIND(" ",G3393)&gt;=1,MID(G3393,FIND(" ",G3393)+1,LEN(G3393)),""),""),"")</f>
        <v>BOSCO</v>
      </c>
      <c r="AC3393" s="51">
        <f>IFERROR(VALUE(MID($C3393,1,2)),0)</f>
        <v>80</v>
      </c>
      <c r="AD3393" s="44">
        <f>IFERROR(VALUE(MID($C3393,4,3)),0)</f>
        <v>361</v>
      </c>
      <c r="AE3393" s="51">
        <f>VALUE(RIGHT("00"&amp;AC3393,2)&amp;RIGHT("000"&amp;AD3393,3))</f>
        <v>80361</v>
      </c>
    </row>
    <row r="3394" spans="1:31">
      <c r="A3394" s="60" t="str">
        <f>IF(G3394&amp;Q3394&lt;&gt;"",W3394&amp;Q3394,"")</f>
        <v>DON BOSCOblack</v>
      </c>
      <c r="B3394" s="60" t="str">
        <f>IF(C3394&lt;&gt;"",LEFT(C3394,9),"")</f>
        <v>80-361-52</v>
      </c>
      <c r="C3394" s="73" t="s">
        <v>1674</v>
      </c>
      <c r="D3394" s="73" t="s">
        <v>1672</v>
      </c>
      <c r="E3394" s="73" t="s">
        <v>904</v>
      </c>
      <c r="F3394" s="74">
        <v>57</v>
      </c>
      <c r="G3394" s="73" t="s">
        <v>1673</v>
      </c>
      <c r="H3394" s="73" t="s">
        <v>53</v>
      </c>
      <c r="I3394" s="73" t="s">
        <v>1265</v>
      </c>
      <c r="J3394" s="73" t="s">
        <v>329</v>
      </c>
      <c r="K3394" s="73" t="s">
        <v>382</v>
      </c>
      <c r="L3394" s="73" t="s">
        <v>383</v>
      </c>
      <c r="M3394" s="73" t="s">
        <v>388</v>
      </c>
      <c r="N3394" s="73" t="s">
        <v>30</v>
      </c>
      <c r="O3394" s="73" t="s">
        <v>385</v>
      </c>
      <c r="P3394" s="73" t="s">
        <v>907</v>
      </c>
      <c r="Q3394" s="73" t="s">
        <v>928</v>
      </c>
      <c r="R3394" s="73" t="s">
        <v>53</v>
      </c>
      <c r="V3394" s="60" t="str">
        <f>W3394&amp;H3394</f>
        <v>DON BOSCOчерный</v>
      </c>
      <c r="W3394" s="60" t="str">
        <f>_xlfn.LET(_xlpm.TextCell,TEXT(G3394,"###"),IF(_xlpm.TextCell&lt;&gt;"",IF(StyleSpaceSplit,IFERROR(IF(FIND(" ",_xlpm.TextCell)&gt;=1,MID(_xlpm.TextCell,1,FIND(" ",_xlpm.TextCell)-1),_xlpm.TextCell),_xlpm.TextCell),_xlpm.TextCell),""))</f>
        <v>DON BOSCO</v>
      </c>
      <c r="X3394" s="60" t="str">
        <f>IF(A3394&lt;&gt;"",IFERROR(IF(FIND(" ",G3394)&gt;=1,MID(G3394,FIND(" ",G3394)+1,LEN(G3394)),""),""),"")</f>
        <v>BOSCO</v>
      </c>
      <c r="AC3394" s="51">
        <f>IFERROR(VALUE(MID($C3394,1,2)),0)</f>
        <v>80</v>
      </c>
      <c r="AD3394" s="44">
        <f>IFERROR(VALUE(MID($C3394,4,3)),0)</f>
        <v>361</v>
      </c>
      <c r="AE3394" s="51">
        <f>VALUE(RIGHT("00"&amp;AC3394,2)&amp;RIGHT("000"&amp;AD3394,3))</f>
        <v>80361</v>
      </c>
    </row>
    <row r="3395" spans="1:31">
      <c r="A3395" s="60" t="str">
        <f>IF(G3395&amp;Q3395&lt;&gt;"",W3395&amp;Q3395,"")</f>
        <v>DON BROADWAYblack</v>
      </c>
      <c r="B3395" s="60" t="str">
        <f>IF(C3395&lt;&gt;"",LEFT(C3395,9),"")</f>
        <v>80-362-52</v>
      </c>
      <c r="C3395" s="73" t="s">
        <v>1675</v>
      </c>
      <c r="D3395" s="73" t="s">
        <v>1676</v>
      </c>
      <c r="E3395" s="73" t="s">
        <v>910</v>
      </c>
      <c r="F3395" s="74">
        <v>59</v>
      </c>
      <c r="G3395" s="73" t="s">
        <v>1677</v>
      </c>
      <c r="H3395" s="73" t="s">
        <v>53</v>
      </c>
      <c r="I3395" s="73" t="s">
        <v>1265</v>
      </c>
      <c r="J3395" s="73" t="s">
        <v>345</v>
      </c>
      <c r="K3395" s="73" t="s">
        <v>382</v>
      </c>
      <c r="L3395" s="73" t="s">
        <v>383</v>
      </c>
      <c r="M3395" s="73" t="s">
        <v>388</v>
      </c>
      <c r="N3395" s="73" t="s">
        <v>30</v>
      </c>
      <c r="O3395" s="73" t="s">
        <v>385</v>
      </c>
      <c r="P3395" s="73" t="s">
        <v>907</v>
      </c>
      <c r="Q3395" s="73" t="s">
        <v>928</v>
      </c>
      <c r="R3395" s="73" t="s">
        <v>53</v>
      </c>
      <c r="V3395" s="60" t="str">
        <f>W3395&amp;H3395</f>
        <v>DON BROADWAYчерный</v>
      </c>
      <c r="W3395" s="60" t="str">
        <f>_xlfn.LET(_xlpm.TextCell,TEXT(G3395,"###"),IF(_xlpm.TextCell&lt;&gt;"",IF(StyleSpaceSplit,IFERROR(IF(FIND(" ",_xlpm.TextCell)&gt;=1,MID(_xlpm.TextCell,1,FIND(" ",_xlpm.TextCell)-1),_xlpm.TextCell),_xlpm.TextCell),_xlpm.TextCell),""))</f>
        <v>DON BROADWAY</v>
      </c>
      <c r="X3395" s="60" t="str">
        <f>IF(A3395&lt;&gt;"",IFERROR(IF(FIND(" ",G3395)&gt;=1,MID(G3395,FIND(" ",G3395)+1,LEN(G3395)),""),""),"")</f>
        <v>BROADWAY</v>
      </c>
      <c r="AC3395" s="51">
        <f>IFERROR(VALUE(MID($C3395,1,2)),0)</f>
        <v>80</v>
      </c>
      <c r="AD3395" s="44">
        <f>IFERROR(VALUE(MID($C3395,4,3)),0)</f>
        <v>362</v>
      </c>
      <c r="AE3395" s="51">
        <f>VALUE(RIGHT("00"&amp;AC3395,2)&amp;RIGHT("000"&amp;AD3395,3))</f>
        <v>80362</v>
      </c>
    </row>
    <row r="3396" spans="1:31">
      <c r="A3396" s="60" t="str">
        <f>IF(G3396&amp;Q3396&lt;&gt;"",W3396&amp;Q3396,"")</f>
        <v>DON CALAStobacco</v>
      </c>
      <c r="B3396" s="60" t="str">
        <f>IF(C3396&lt;&gt;"",LEFT(C3396,9),"")</f>
        <v>80-741-14</v>
      </c>
      <c r="C3396" s="73" t="s">
        <v>4242</v>
      </c>
      <c r="D3396" s="73" t="s">
        <v>4243</v>
      </c>
      <c r="E3396" s="73" t="s">
        <v>910</v>
      </c>
      <c r="F3396" s="74">
        <v>59</v>
      </c>
      <c r="G3396" s="73" t="s">
        <v>2282</v>
      </c>
      <c r="H3396" s="73" t="s">
        <v>86</v>
      </c>
      <c r="I3396" s="73" t="s">
        <v>927</v>
      </c>
      <c r="J3396" s="73" t="s">
        <v>329</v>
      </c>
      <c r="K3396" s="73" t="s">
        <v>382</v>
      </c>
      <c r="L3396" s="73" t="s">
        <v>383</v>
      </c>
      <c r="M3396" s="73" t="s">
        <v>384</v>
      </c>
      <c r="N3396" s="73" t="s">
        <v>36</v>
      </c>
      <c r="O3396" s="73" t="s">
        <v>386</v>
      </c>
      <c r="P3396" s="73" t="s">
        <v>907</v>
      </c>
      <c r="Q3396" s="73" t="s">
        <v>942</v>
      </c>
      <c r="R3396" s="73" t="s">
        <v>86</v>
      </c>
      <c r="V3396" s="60" t="str">
        <f>W3396&amp;H3396</f>
        <v>DON CALASкоричневый</v>
      </c>
      <c r="W3396" s="60" t="str">
        <f>_xlfn.LET(_xlpm.TextCell,TEXT(G3396,"###"),IF(_xlpm.TextCell&lt;&gt;"",IF(StyleSpaceSplit,IFERROR(IF(FIND(" ",_xlpm.TextCell)&gt;=1,MID(_xlpm.TextCell,1,FIND(" ",_xlpm.TextCell)-1),_xlpm.TextCell),_xlpm.TextCell),_xlpm.TextCell),""))</f>
        <v>DON CALAS</v>
      </c>
      <c r="X3396" s="60" t="str">
        <f>IF(A3396&lt;&gt;"",IFERROR(IF(FIND(" ",G3396)&gt;=1,MID(G3396,FIND(" ",G3396)+1,LEN(G3396)),""),""),"")</f>
        <v>CALAS</v>
      </c>
      <c r="AC3396" s="51">
        <f>IFERROR(VALUE(MID($C3396,1,2)),0)</f>
        <v>80</v>
      </c>
      <c r="AD3396" s="44">
        <f>IFERROR(VALUE(MID($C3396,4,3)),0)</f>
        <v>741</v>
      </c>
      <c r="AE3396" s="51">
        <f>VALUE(RIGHT("00"&amp;AC3396,2)&amp;RIGHT("000"&amp;AD3396,3))</f>
        <v>80741</v>
      </c>
    </row>
    <row r="3397" spans="1:31">
      <c r="A3397" s="60" t="str">
        <f>IF(G3397&amp;Q3397&lt;&gt;"",W3397&amp;Q3397,"")</f>
        <v>DON CALASbeige</v>
      </c>
      <c r="B3397" s="60" t="str">
        <f>IF(C3397&lt;&gt;"",LEFT(C3397,9),"")</f>
        <v>80-379-36</v>
      </c>
      <c r="C3397" s="73" t="s">
        <v>2512</v>
      </c>
      <c r="D3397" s="73" t="s">
        <v>2513</v>
      </c>
      <c r="E3397" s="73" t="s">
        <v>910</v>
      </c>
      <c r="F3397" s="74">
        <v>59</v>
      </c>
      <c r="G3397" s="73" t="s">
        <v>2282</v>
      </c>
      <c r="H3397" s="73" t="s">
        <v>187</v>
      </c>
      <c r="I3397" s="73" t="s">
        <v>927</v>
      </c>
      <c r="J3397" s="73" t="s">
        <v>329</v>
      </c>
      <c r="K3397" s="73" t="s">
        <v>382</v>
      </c>
      <c r="L3397" s="73" t="s">
        <v>383</v>
      </c>
      <c r="M3397" s="73" t="s">
        <v>384</v>
      </c>
      <c r="N3397" s="73" t="s">
        <v>36</v>
      </c>
      <c r="O3397" s="73" t="s">
        <v>386</v>
      </c>
      <c r="P3397" s="73" t="s">
        <v>907</v>
      </c>
      <c r="Q3397" s="73" t="s">
        <v>937</v>
      </c>
      <c r="R3397" s="73" t="s">
        <v>63</v>
      </c>
      <c r="V3397" s="60" t="str">
        <f>W3397&amp;H3397</f>
        <v>DON CALASкремовый</v>
      </c>
      <c r="W3397" s="60" t="str">
        <f>_xlfn.LET(_xlpm.TextCell,TEXT(G3397,"###"),IF(_xlpm.TextCell&lt;&gt;"",IF(StyleSpaceSplit,IFERROR(IF(FIND(" ",_xlpm.TextCell)&gt;=1,MID(_xlpm.TextCell,1,FIND(" ",_xlpm.TextCell)-1),_xlpm.TextCell),_xlpm.TextCell),_xlpm.TextCell),""))</f>
        <v>DON CALAS</v>
      </c>
      <c r="X3397" s="60" t="str">
        <f>IF(A3397&lt;&gt;"",IFERROR(IF(FIND(" ",G3397)&gt;=1,MID(G3397,FIND(" ",G3397)+1,LEN(G3397)),""),""),"")</f>
        <v>CALAS</v>
      </c>
      <c r="AC3397" s="51">
        <f>IFERROR(VALUE(MID($C3397,1,2)),0)</f>
        <v>80</v>
      </c>
      <c r="AD3397" s="44">
        <f>IFERROR(VALUE(MID($C3397,4,3)),0)</f>
        <v>379</v>
      </c>
      <c r="AE3397" s="51">
        <f>VALUE(RIGHT("00"&amp;AC3397,2)&amp;RIGHT("000"&amp;AD3397,3))</f>
        <v>80379</v>
      </c>
    </row>
    <row r="3398" spans="1:31">
      <c r="A3398" s="60" t="str">
        <f>IF(G3398&amp;Q3398&lt;&gt;"",W3398&amp;Q3398,"")</f>
        <v>DON CALASblue</v>
      </c>
      <c r="B3398" s="60" t="str">
        <f>IF(C3398&lt;&gt;"",LEFT(C3398,9),"")</f>
        <v>80-379-06</v>
      </c>
      <c r="C3398" s="73" t="s">
        <v>2280</v>
      </c>
      <c r="D3398" s="73" t="s">
        <v>2281</v>
      </c>
      <c r="E3398" s="73" t="s">
        <v>904</v>
      </c>
      <c r="F3398" s="74">
        <v>57</v>
      </c>
      <c r="G3398" s="73" t="s">
        <v>2282</v>
      </c>
      <c r="H3398" s="73" t="s">
        <v>71</v>
      </c>
      <c r="I3398" s="73" t="s">
        <v>927</v>
      </c>
      <c r="J3398" s="73" t="s">
        <v>329</v>
      </c>
      <c r="K3398" s="73" t="s">
        <v>382</v>
      </c>
      <c r="L3398" s="73" t="s">
        <v>383</v>
      </c>
      <c r="M3398" s="73" t="s">
        <v>384</v>
      </c>
      <c r="N3398" s="73" t="s">
        <v>36</v>
      </c>
      <c r="O3398" s="73" t="s">
        <v>386</v>
      </c>
      <c r="P3398" s="73" t="s">
        <v>907</v>
      </c>
      <c r="Q3398" s="73" t="s">
        <v>932</v>
      </c>
      <c r="R3398" s="73" t="s">
        <v>71</v>
      </c>
      <c r="V3398" s="60" t="str">
        <f>W3398&amp;H3398</f>
        <v>DON CALASсиний</v>
      </c>
      <c r="W3398" s="60" t="str">
        <f>_xlfn.LET(_xlpm.TextCell,TEXT(G3398,"###"),IF(_xlpm.TextCell&lt;&gt;"",IF(StyleSpaceSplit,IFERROR(IF(FIND(" ",_xlpm.TextCell)&gt;=1,MID(_xlpm.TextCell,1,FIND(" ",_xlpm.TextCell)-1),_xlpm.TextCell),_xlpm.TextCell),_xlpm.TextCell),""))</f>
        <v>DON CALAS</v>
      </c>
      <c r="X3398" s="60" t="str">
        <f>IF(A3398&lt;&gt;"",IFERROR(IF(FIND(" ",G3398)&gt;=1,MID(G3398,FIND(" ",G3398)+1,LEN(G3398)),""),""),"")</f>
        <v>CALAS</v>
      </c>
      <c r="AC3398" s="51">
        <f>IFERROR(VALUE(MID($C3398,1,2)),0)</f>
        <v>80</v>
      </c>
      <c r="AD3398" s="44">
        <f>IFERROR(VALUE(MID($C3398,4,3)),0)</f>
        <v>379</v>
      </c>
      <c r="AE3398" s="51">
        <f>VALUE(RIGHT("00"&amp;AC3398,2)&amp;RIGHT("000"&amp;AD3398,3))</f>
        <v>80379</v>
      </c>
    </row>
    <row r="3399" spans="1:31">
      <c r="A3399" s="60" t="str">
        <f>IF(G3399&amp;Q3399&lt;&gt;"",W3399&amp;Q3399,"")</f>
        <v>DON CALASblue</v>
      </c>
      <c r="B3399" s="60" t="str">
        <f>IF(C3399&lt;&gt;"",LEFT(C3399,9),"")</f>
        <v>80-379-06</v>
      </c>
      <c r="C3399" s="73" t="s">
        <v>2283</v>
      </c>
      <c r="D3399" s="73" t="s">
        <v>2281</v>
      </c>
      <c r="E3399" s="73" t="s">
        <v>910</v>
      </c>
      <c r="F3399" s="74">
        <v>59</v>
      </c>
      <c r="G3399" s="73" t="s">
        <v>2282</v>
      </c>
      <c r="H3399" s="73" t="s">
        <v>71</v>
      </c>
      <c r="I3399" s="73" t="s">
        <v>927</v>
      </c>
      <c r="J3399" s="73" t="s">
        <v>329</v>
      </c>
      <c r="K3399" s="73" t="s">
        <v>382</v>
      </c>
      <c r="L3399" s="73" t="s">
        <v>383</v>
      </c>
      <c r="M3399" s="73" t="s">
        <v>384</v>
      </c>
      <c r="N3399" s="73" t="s">
        <v>36</v>
      </c>
      <c r="O3399" s="73" t="s">
        <v>386</v>
      </c>
      <c r="P3399" s="73" t="s">
        <v>907</v>
      </c>
      <c r="Q3399" s="73" t="s">
        <v>932</v>
      </c>
      <c r="R3399" s="73" t="s">
        <v>71</v>
      </c>
      <c r="V3399" s="60" t="str">
        <f>W3399&amp;H3399</f>
        <v>DON CALASсиний</v>
      </c>
      <c r="W3399" s="60" t="str">
        <f>_xlfn.LET(_xlpm.TextCell,TEXT(G3399,"###"),IF(_xlpm.TextCell&lt;&gt;"",IF(StyleSpaceSplit,IFERROR(IF(FIND(" ",_xlpm.TextCell)&gt;=1,MID(_xlpm.TextCell,1,FIND(" ",_xlpm.TextCell)-1),_xlpm.TextCell),_xlpm.TextCell),_xlpm.TextCell),""))</f>
        <v>DON CALAS</v>
      </c>
      <c r="X3399" s="60" t="str">
        <f>IF(A3399&lt;&gt;"",IFERROR(IF(FIND(" ",G3399)&gt;=1,MID(G3399,FIND(" ",G3399)+1,LEN(G3399)),""),""),"")</f>
        <v>CALAS</v>
      </c>
      <c r="AC3399" s="51">
        <f>IFERROR(VALUE(MID($C3399,1,2)),0)</f>
        <v>80</v>
      </c>
      <c r="AD3399" s="44">
        <f>IFERROR(VALUE(MID($C3399,4,3)),0)</f>
        <v>379</v>
      </c>
      <c r="AE3399" s="51">
        <f>VALUE(RIGHT("00"&amp;AC3399,2)&amp;RIGHT("000"&amp;AD3399,3))</f>
        <v>80379</v>
      </c>
    </row>
    <row r="3400" spans="1:31">
      <c r="A3400" s="60" t="str">
        <f>IF(G3400&amp;Q3400&lt;&gt;"",W3400&amp;Q3400,"")</f>
        <v>DON CALASblue</v>
      </c>
      <c r="B3400" s="60" t="str">
        <f>IF(C3400&lt;&gt;"",LEFT(C3400,9),"")</f>
        <v>80-379-06</v>
      </c>
      <c r="C3400" s="73" t="s">
        <v>2284</v>
      </c>
      <c r="D3400" s="73" t="s">
        <v>2281</v>
      </c>
      <c r="E3400" s="73" t="s">
        <v>912</v>
      </c>
      <c r="F3400" s="74">
        <v>61</v>
      </c>
      <c r="G3400" s="73" t="s">
        <v>2282</v>
      </c>
      <c r="H3400" s="73" t="s">
        <v>71</v>
      </c>
      <c r="I3400" s="73" t="s">
        <v>927</v>
      </c>
      <c r="J3400" s="73" t="s">
        <v>329</v>
      </c>
      <c r="K3400" s="73" t="s">
        <v>382</v>
      </c>
      <c r="L3400" s="73" t="s">
        <v>383</v>
      </c>
      <c r="M3400" s="73" t="s">
        <v>384</v>
      </c>
      <c r="N3400" s="73" t="s">
        <v>36</v>
      </c>
      <c r="O3400" s="73" t="s">
        <v>386</v>
      </c>
      <c r="P3400" s="73" t="s">
        <v>907</v>
      </c>
      <c r="Q3400" s="73" t="s">
        <v>932</v>
      </c>
      <c r="R3400" s="73" t="s">
        <v>71</v>
      </c>
      <c r="V3400" s="60" t="str">
        <f>W3400&amp;H3400</f>
        <v>DON CALASсиний</v>
      </c>
      <c r="W3400" s="60" t="str">
        <f>_xlfn.LET(_xlpm.TextCell,TEXT(G3400,"###"),IF(_xlpm.TextCell&lt;&gt;"",IF(StyleSpaceSplit,IFERROR(IF(FIND(" ",_xlpm.TextCell)&gt;=1,MID(_xlpm.TextCell,1,FIND(" ",_xlpm.TextCell)-1),_xlpm.TextCell),_xlpm.TextCell),_xlpm.TextCell),""))</f>
        <v>DON CALAS</v>
      </c>
      <c r="X3400" s="60" t="str">
        <f>IF(A3400&lt;&gt;"",IFERROR(IF(FIND(" ",G3400)&gt;=1,MID(G3400,FIND(" ",G3400)+1,LEN(G3400)),""),""),"")</f>
        <v>CALAS</v>
      </c>
      <c r="AC3400" s="51">
        <f>IFERROR(VALUE(MID($C3400,1,2)),0)</f>
        <v>80</v>
      </c>
      <c r="AD3400" s="44">
        <f>IFERROR(VALUE(MID($C3400,4,3)),0)</f>
        <v>379</v>
      </c>
      <c r="AE3400" s="51">
        <f>VALUE(RIGHT("00"&amp;AC3400,2)&amp;RIGHT("000"&amp;AD3400,3))</f>
        <v>80379</v>
      </c>
    </row>
    <row r="3401" spans="1:31">
      <c r="A3401" s="60" t="str">
        <f>IF(G3401&amp;Q3401&lt;&gt;"",W3401&amp;Q3401,"")</f>
        <v>DON CAMINObrown</v>
      </c>
      <c r="B3401" s="60" t="str">
        <f>IF(C3401&lt;&gt;"",LEFT(C3401,9),"")</f>
        <v>80-198-36</v>
      </c>
      <c r="C3401" s="73" t="s">
        <v>8156</v>
      </c>
      <c r="D3401" s="73" t="s">
        <v>8157</v>
      </c>
      <c r="E3401" s="73" t="s">
        <v>931</v>
      </c>
      <c r="F3401" s="74">
        <v>0</v>
      </c>
      <c r="G3401" s="73" t="s">
        <v>8158</v>
      </c>
      <c r="H3401" s="73" t="s">
        <v>81</v>
      </c>
      <c r="I3401" s="73" t="s">
        <v>927</v>
      </c>
      <c r="J3401" s="73" t="s">
        <v>329</v>
      </c>
      <c r="K3401" s="73" t="s">
        <v>382</v>
      </c>
      <c r="L3401" s="73" t="s">
        <v>383</v>
      </c>
      <c r="M3401" s="73" t="s">
        <v>384</v>
      </c>
      <c r="N3401" s="73" t="s">
        <v>35</v>
      </c>
      <c r="O3401" s="73" t="s">
        <v>386</v>
      </c>
      <c r="P3401" s="73" t="s">
        <v>907</v>
      </c>
      <c r="Q3401" s="73" t="s">
        <v>1033</v>
      </c>
      <c r="R3401" s="73" t="s">
        <v>63</v>
      </c>
      <c r="V3401" s="60" t="str">
        <f>W3401&amp;H3401</f>
        <v>DON CAMINOбежевый / коричневый</v>
      </c>
      <c r="W3401" s="60" t="str">
        <f>_xlfn.LET(_xlpm.TextCell,TEXT(G3401,"###"),IF(_xlpm.TextCell&lt;&gt;"",IF(StyleSpaceSplit,IFERROR(IF(FIND(" ",_xlpm.TextCell)&gt;=1,MID(_xlpm.TextCell,1,FIND(" ",_xlpm.TextCell)-1),_xlpm.TextCell),_xlpm.TextCell),_xlpm.TextCell),""))</f>
        <v>DON CAMINO</v>
      </c>
      <c r="X3401" s="60" t="str">
        <f>IF(A3401&lt;&gt;"",IFERROR(IF(FIND(" ",G3401)&gt;=1,MID(G3401,FIND(" ",G3401)+1,LEN(G3401)),""),""),"")</f>
        <v>CAMINO</v>
      </c>
      <c r="AC3401" s="51">
        <f>IFERROR(VALUE(MID($C3401,1,2)),0)</f>
        <v>80</v>
      </c>
      <c r="AD3401" s="44">
        <f>IFERROR(VALUE(MID($C3401,4,3)),0)</f>
        <v>198</v>
      </c>
      <c r="AE3401" s="51">
        <f>VALUE(RIGHT("00"&amp;AC3401,2)&amp;RIGHT("000"&amp;AD3401,3))</f>
        <v>80198</v>
      </c>
    </row>
    <row r="3402" spans="1:31">
      <c r="A3402" s="60" t="str">
        <f>IF(G3402&amp;Q3402&lt;&gt;"",W3402&amp;Q3402,"")</f>
        <v>DON CARLSONwhite</v>
      </c>
      <c r="B3402" s="60" t="str">
        <f>IF(C3402&lt;&gt;"",LEFT(C3402,9),"")</f>
        <v>80-742-17</v>
      </c>
      <c r="C3402" s="73" t="s">
        <v>4244</v>
      </c>
      <c r="D3402" s="73" t="s">
        <v>4245</v>
      </c>
      <c r="E3402" s="73" t="s">
        <v>904</v>
      </c>
      <c r="F3402" s="74">
        <v>57</v>
      </c>
      <c r="G3402" s="73" t="s">
        <v>4246</v>
      </c>
      <c r="H3402" s="73" t="s">
        <v>57</v>
      </c>
      <c r="I3402" s="73" t="s">
        <v>927</v>
      </c>
      <c r="J3402" s="73" t="s">
        <v>330</v>
      </c>
      <c r="K3402" s="73" t="s">
        <v>382</v>
      </c>
      <c r="L3402" s="73" t="s">
        <v>383</v>
      </c>
      <c r="M3402" s="73" t="s">
        <v>384</v>
      </c>
      <c r="N3402" s="73" t="s">
        <v>36</v>
      </c>
      <c r="O3402" s="73" t="s">
        <v>386</v>
      </c>
      <c r="P3402" s="73" t="s">
        <v>907</v>
      </c>
      <c r="Q3402" s="73" t="s">
        <v>908</v>
      </c>
      <c r="R3402" s="73" t="s">
        <v>57</v>
      </c>
      <c r="V3402" s="60" t="str">
        <f>W3402&amp;H3402</f>
        <v>DON CARLSONбелый</v>
      </c>
      <c r="W3402" s="60" t="str">
        <f>_xlfn.LET(_xlpm.TextCell,TEXT(G3402,"###"),IF(_xlpm.TextCell&lt;&gt;"",IF(StyleSpaceSplit,IFERROR(IF(FIND(" ",_xlpm.TextCell)&gt;=1,MID(_xlpm.TextCell,1,FIND(" ",_xlpm.TextCell)-1),_xlpm.TextCell),_xlpm.TextCell),_xlpm.TextCell),""))</f>
        <v>DON CARLSON</v>
      </c>
      <c r="X3402" s="60" t="str">
        <f>IF(A3402&lt;&gt;"",IFERROR(IF(FIND(" ",G3402)&gt;=1,MID(G3402,FIND(" ",G3402)+1,LEN(G3402)),""),""),"")</f>
        <v>CARLSON</v>
      </c>
      <c r="AC3402" s="51">
        <f>IFERROR(VALUE(MID($C3402,1,2)),0)</f>
        <v>80</v>
      </c>
      <c r="AD3402" s="44">
        <f>IFERROR(VALUE(MID($C3402,4,3)),0)</f>
        <v>742</v>
      </c>
      <c r="AE3402" s="51">
        <f>VALUE(RIGHT("00"&amp;AC3402,2)&amp;RIGHT("000"&amp;AD3402,3))</f>
        <v>80742</v>
      </c>
    </row>
    <row r="3403" spans="1:31">
      <c r="A3403" s="60" t="str">
        <f>IF(G3403&amp;Q3403&lt;&gt;"",W3403&amp;Q3403,"")</f>
        <v>DON CARLSONwhite</v>
      </c>
      <c r="B3403" s="60" t="str">
        <f>IF(C3403&lt;&gt;"",LEFT(C3403,9),"")</f>
        <v>80-742-17</v>
      </c>
      <c r="C3403" s="73" t="s">
        <v>4247</v>
      </c>
      <c r="D3403" s="73" t="s">
        <v>4245</v>
      </c>
      <c r="E3403" s="73" t="s">
        <v>956</v>
      </c>
      <c r="F3403" s="74">
        <v>55</v>
      </c>
      <c r="G3403" s="73" t="s">
        <v>4246</v>
      </c>
      <c r="H3403" s="73" t="s">
        <v>57</v>
      </c>
      <c r="I3403" s="73" t="s">
        <v>927</v>
      </c>
      <c r="J3403" s="73" t="s">
        <v>330</v>
      </c>
      <c r="K3403" s="73" t="s">
        <v>382</v>
      </c>
      <c r="L3403" s="73" t="s">
        <v>383</v>
      </c>
      <c r="M3403" s="73" t="s">
        <v>384</v>
      </c>
      <c r="N3403" s="73" t="s">
        <v>36</v>
      </c>
      <c r="O3403" s="73" t="s">
        <v>386</v>
      </c>
      <c r="P3403" s="73" t="s">
        <v>907</v>
      </c>
      <c r="Q3403" s="73" t="s">
        <v>908</v>
      </c>
      <c r="R3403" s="73" t="s">
        <v>57</v>
      </c>
      <c r="V3403" s="60" t="str">
        <f>W3403&amp;H3403</f>
        <v>DON CARLSONбелый</v>
      </c>
      <c r="W3403" s="60" t="str">
        <f>_xlfn.LET(_xlpm.TextCell,TEXT(G3403,"###"),IF(_xlpm.TextCell&lt;&gt;"",IF(StyleSpaceSplit,IFERROR(IF(FIND(" ",_xlpm.TextCell)&gt;=1,MID(_xlpm.TextCell,1,FIND(" ",_xlpm.TextCell)-1),_xlpm.TextCell),_xlpm.TextCell),_xlpm.TextCell),""))</f>
        <v>DON CARLSON</v>
      </c>
      <c r="X3403" s="60" t="str">
        <f>IF(A3403&lt;&gt;"",IFERROR(IF(FIND(" ",G3403)&gt;=1,MID(G3403,FIND(" ",G3403)+1,LEN(G3403)),""),""),"")</f>
        <v>CARLSON</v>
      </c>
      <c r="AC3403" s="51">
        <f>IFERROR(VALUE(MID($C3403,1,2)),0)</f>
        <v>80</v>
      </c>
      <c r="AD3403" s="44">
        <f>IFERROR(VALUE(MID($C3403,4,3)),0)</f>
        <v>742</v>
      </c>
      <c r="AE3403" s="51">
        <f>VALUE(RIGHT("00"&amp;AC3403,2)&amp;RIGHT("000"&amp;AD3403,3))</f>
        <v>80742</v>
      </c>
    </row>
    <row r="3404" spans="1:31">
      <c r="A3404" s="60" t="str">
        <f>IF(G3404&amp;Q3404&lt;&gt;"",W3404&amp;Q3404,"")</f>
        <v>DON CARLSONwhite</v>
      </c>
      <c r="B3404" s="60" t="str">
        <f>IF(C3404&lt;&gt;"",LEFT(C3404,9),"")</f>
        <v>80-742-17</v>
      </c>
      <c r="C3404" s="73" t="s">
        <v>4248</v>
      </c>
      <c r="D3404" s="73" t="s">
        <v>4245</v>
      </c>
      <c r="E3404" s="73" t="s">
        <v>910</v>
      </c>
      <c r="F3404" s="74">
        <v>59</v>
      </c>
      <c r="G3404" s="73" t="s">
        <v>4246</v>
      </c>
      <c r="H3404" s="73" t="s">
        <v>57</v>
      </c>
      <c r="I3404" s="73" t="s">
        <v>927</v>
      </c>
      <c r="J3404" s="73" t="s">
        <v>330</v>
      </c>
      <c r="K3404" s="73" t="s">
        <v>382</v>
      </c>
      <c r="L3404" s="73" t="s">
        <v>383</v>
      </c>
      <c r="M3404" s="73" t="s">
        <v>384</v>
      </c>
      <c r="N3404" s="73" t="s">
        <v>36</v>
      </c>
      <c r="O3404" s="73" t="s">
        <v>386</v>
      </c>
      <c r="P3404" s="73" t="s">
        <v>907</v>
      </c>
      <c r="Q3404" s="73" t="s">
        <v>908</v>
      </c>
      <c r="R3404" s="73" t="s">
        <v>57</v>
      </c>
      <c r="V3404" s="60" t="str">
        <f>W3404&amp;H3404</f>
        <v>DON CARLSONбелый</v>
      </c>
      <c r="W3404" s="60" t="str">
        <f>_xlfn.LET(_xlpm.TextCell,TEXT(G3404,"###"),IF(_xlpm.TextCell&lt;&gt;"",IF(StyleSpaceSplit,IFERROR(IF(FIND(" ",_xlpm.TextCell)&gt;=1,MID(_xlpm.TextCell,1,FIND(" ",_xlpm.TextCell)-1),_xlpm.TextCell),_xlpm.TextCell),_xlpm.TextCell),""))</f>
        <v>DON CARLSON</v>
      </c>
      <c r="X3404" s="60" t="str">
        <f>IF(A3404&lt;&gt;"",IFERROR(IF(FIND(" ",G3404)&gt;=1,MID(G3404,FIND(" ",G3404)+1,LEN(G3404)),""),""),"")</f>
        <v>CARLSON</v>
      </c>
      <c r="AC3404" s="51">
        <f>IFERROR(VALUE(MID($C3404,1,2)),0)</f>
        <v>80</v>
      </c>
      <c r="AD3404" s="44">
        <f>IFERROR(VALUE(MID($C3404,4,3)),0)</f>
        <v>742</v>
      </c>
      <c r="AE3404" s="51">
        <f>VALUE(RIGHT("00"&amp;AC3404,2)&amp;RIGHT("000"&amp;AD3404,3))</f>
        <v>80742</v>
      </c>
    </row>
    <row r="3405" spans="1:31">
      <c r="A3405" s="60" t="str">
        <f>IF(G3405&amp;Q3405&lt;&gt;"",W3405&amp;Q3405,"")</f>
        <v>DON CARLSONwhite</v>
      </c>
      <c r="B3405" s="60" t="str">
        <f>IF(C3405&lt;&gt;"",LEFT(C3405,9),"")</f>
        <v>80-742-17</v>
      </c>
      <c r="C3405" s="73" t="s">
        <v>4249</v>
      </c>
      <c r="D3405" s="73" t="s">
        <v>4245</v>
      </c>
      <c r="E3405" s="73" t="s">
        <v>912</v>
      </c>
      <c r="F3405" s="74">
        <v>61</v>
      </c>
      <c r="G3405" s="73" t="s">
        <v>4246</v>
      </c>
      <c r="H3405" s="73" t="s">
        <v>57</v>
      </c>
      <c r="I3405" s="73" t="s">
        <v>927</v>
      </c>
      <c r="J3405" s="73" t="s">
        <v>330</v>
      </c>
      <c r="K3405" s="73" t="s">
        <v>382</v>
      </c>
      <c r="L3405" s="73" t="s">
        <v>383</v>
      </c>
      <c r="M3405" s="73" t="s">
        <v>384</v>
      </c>
      <c r="N3405" s="73" t="s">
        <v>36</v>
      </c>
      <c r="O3405" s="73" t="s">
        <v>386</v>
      </c>
      <c r="P3405" s="73" t="s">
        <v>907</v>
      </c>
      <c r="Q3405" s="73" t="s">
        <v>908</v>
      </c>
      <c r="R3405" s="73" t="s">
        <v>57</v>
      </c>
      <c r="V3405" s="60" t="str">
        <f>W3405&amp;H3405</f>
        <v>DON CARLSONбелый</v>
      </c>
      <c r="W3405" s="60" t="str">
        <f>_xlfn.LET(_xlpm.TextCell,TEXT(G3405,"###"),IF(_xlpm.TextCell&lt;&gt;"",IF(StyleSpaceSplit,IFERROR(IF(FIND(" ",_xlpm.TextCell)&gt;=1,MID(_xlpm.TextCell,1,FIND(" ",_xlpm.TextCell)-1),_xlpm.TextCell),_xlpm.TextCell),_xlpm.TextCell),""))</f>
        <v>DON CARLSON</v>
      </c>
      <c r="X3405" s="60" t="str">
        <f>IF(A3405&lt;&gt;"",IFERROR(IF(FIND(" ",G3405)&gt;=1,MID(G3405,FIND(" ",G3405)+1,LEN(G3405)),""),""),"")</f>
        <v>CARLSON</v>
      </c>
      <c r="AC3405" s="51">
        <f>IFERROR(VALUE(MID($C3405,1,2)),0)</f>
        <v>80</v>
      </c>
      <c r="AD3405" s="44">
        <f>IFERROR(VALUE(MID($C3405,4,3)),0)</f>
        <v>742</v>
      </c>
      <c r="AE3405" s="51">
        <f>VALUE(RIGHT("00"&amp;AC3405,2)&amp;RIGHT("000"&amp;AD3405,3))</f>
        <v>80742</v>
      </c>
    </row>
    <row r="3406" spans="1:31">
      <c r="A3406" s="60" t="str">
        <f>IF(G3406&amp;Q3406&lt;&gt;"",W3406&amp;Q3406,"")</f>
        <v>DON CASHgrey</v>
      </c>
      <c r="B3406" s="60" t="str">
        <f>IF(C3406&lt;&gt;"",LEFT(C3406,9),"")</f>
        <v>80-363-08</v>
      </c>
      <c r="C3406" s="73" t="s">
        <v>3374</v>
      </c>
      <c r="D3406" s="73" t="s">
        <v>3375</v>
      </c>
      <c r="E3406" s="73" t="s">
        <v>956</v>
      </c>
      <c r="F3406" s="74">
        <v>55</v>
      </c>
      <c r="G3406" s="73" t="s">
        <v>1680</v>
      </c>
      <c r="H3406" s="73" t="s">
        <v>83</v>
      </c>
      <c r="I3406" s="73" t="s">
        <v>1265</v>
      </c>
      <c r="J3406" s="73" t="s">
        <v>346</v>
      </c>
      <c r="K3406" s="73" t="s">
        <v>382</v>
      </c>
      <c r="L3406" s="73" t="s">
        <v>383</v>
      </c>
      <c r="M3406" s="73" t="s">
        <v>388</v>
      </c>
      <c r="N3406" s="73" t="s">
        <v>30</v>
      </c>
      <c r="O3406" s="73" t="s">
        <v>386</v>
      </c>
      <c r="P3406" s="73" t="s">
        <v>907</v>
      </c>
      <c r="Q3406" s="73" t="s">
        <v>917</v>
      </c>
      <c r="R3406" s="73" t="s">
        <v>83</v>
      </c>
      <c r="V3406" s="60" t="str">
        <f>W3406&amp;H3406</f>
        <v>DON CASHсерый</v>
      </c>
      <c r="W3406" s="60" t="str">
        <f>_xlfn.LET(_xlpm.TextCell,TEXT(G3406,"###"),IF(_xlpm.TextCell&lt;&gt;"",IF(StyleSpaceSplit,IFERROR(IF(FIND(" ",_xlpm.TextCell)&gt;=1,MID(_xlpm.TextCell,1,FIND(" ",_xlpm.TextCell)-1),_xlpm.TextCell),_xlpm.TextCell),_xlpm.TextCell),""))</f>
        <v>DON CASH</v>
      </c>
      <c r="X3406" s="60" t="str">
        <f>IF(A3406&lt;&gt;"",IFERROR(IF(FIND(" ",G3406)&gt;=1,MID(G3406,FIND(" ",G3406)+1,LEN(G3406)),""),""),"")</f>
        <v>CASH</v>
      </c>
      <c r="AC3406" s="51">
        <f>IFERROR(VALUE(MID($C3406,1,2)),0)</f>
        <v>80</v>
      </c>
      <c r="AD3406" s="44">
        <f>IFERROR(VALUE(MID($C3406,4,3)),0)</f>
        <v>363</v>
      </c>
      <c r="AE3406" s="51">
        <f>VALUE(RIGHT("00"&amp;AC3406,2)&amp;RIGHT("000"&amp;AD3406,3))</f>
        <v>80363</v>
      </c>
    </row>
    <row r="3407" spans="1:31">
      <c r="A3407" s="60" t="str">
        <f>IF(G3407&amp;Q3407&lt;&gt;"",W3407&amp;Q3407,"")</f>
        <v>DON CASHgrey</v>
      </c>
      <c r="B3407" s="60" t="str">
        <f>IF(C3407&lt;&gt;"",LEFT(C3407,9),"")</f>
        <v>80-363-08</v>
      </c>
      <c r="C3407" s="73" t="s">
        <v>3376</v>
      </c>
      <c r="D3407" s="73" t="s">
        <v>3375</v>
      </c>
      <c r="E3407" s="73" t="s">
        <v>904</v>
      </c>
      <c r="F3407" s="74">
        <v>57</v>
      </c>
      <c r="G3407" s="73" t="s">
        <v>1680</v>
      </c>
      <c r="H3407" s="73" t="s">
        <v>83</v>
      </c>
      <c r="I3407" s="73" t="s">
        <v>1265</v>
      </c>
      <c r="J3407" s="73" t="s">
        <v>346</v>
      </c>
      <c r="K3407" s="73" t="s">
        <v>382</v>
      </c>
      <c r="L3407" s="73" t="s">
        <v>383</v>
      </c>
      <c r="M3407" s="73" t="s">
        <v>388</v>
      </c>
      <c r="N3407" s="73" t="s">
        <v>30</v>
      </c>
      <c r="O3407" s="73" t="s">
        <v>386</v>
      </c>
      <c r="P3407" s="73" t="s">
        <v>907</v>
      </c>
      <c r="Q3407" s="73" t="s">
        <v>917</v>
      </c>
      <c r="R3407" s="73" t="s">
        <v>83</v>
      </c>
      <c r="V3407" s="60" t="str">
        <f>W3407&amp;H3407</f>
        <v>DON CASHсерый</v>
      </c>
      <c r="W3407" s="60" t="str">
        <f>_xlfn.LET(_xlpm.TextCell,TEXT(G3407,"###"),IF(_xlpm.TextCell&lt;&gt;"",IF(StyleSpaceSplit,IFERROR(IF(FIND(" ",_xlpm.TextCell)&gt;=1,MID(_xlpm.TextCell,1,FIND(" ",_xlpm.TextCell)-1),_xlpm.TextCell),_xlpm.TextCell),_xlpm.TextCell),""))</f>
        <v>DON CASH</v>
      </c>
      <c r="X3407" s="60" t="str">
        <f>IF(A3407&lt;&gt;"",IFERROR(IF(FIND(" ",G3407)&gt;=1,MID(G3407,FIND(" ",G3407)+1,LEN(G3407)),""),""),"")</f>
        <v>CASH</v>
      </c>
      <c r="AC3407" s="51">
        <f>IFERROR(VALUE(MID($C3407,1,2)),0)</f>
        <v>80</v>
      </c>
      <c r="AD3407" s="44">
        <f>IFERROR(VALUE(MID($C3407,4,3)),0)</f>
        <v>363</v>
      </c>
      <c r="AE3407" s="51">
        <f>VALUE(RIGHT("00"&amp;AC3407,2)&amp;RIGHT("000"&amp;AD3407,3))</f>
        <v>80363</v>
      </c>
    </row>
    <row r="3408" spans="1:31">
      <c r="A3408" s="60" t="str">
        <f>IF(G3408&amp;Q3408&lt;&gt;"",W3408&amp;Q3408,"")</f>
        <v>DON CASHgrey</v>
      </c>
      <c r="B3408" s="60" t="str">
        <f>IF(C3408&lt;&gt;"",LEFT(C3408,9),"")</f>
        <v>80-363-08</v>
      </c>
      <c r="C3408" s="73" t="s">
        <v>3377</v>
      </c>
      <c r="D3408" s="73" t="s">
        <v>3375</v>
      </c>
      <c r="E3408" s="73" t="s">
        <v>910</v>
      </c>
      <c r="F3408" s="74">
        <v>59</v>
      </c>
      <c r="G3408" s="73" t="s">
        <v>1680</v>
      </c>
      <c r="H3408" s="73" t="s">
        <v>83</v>
      </c>
      <c r="I3408" s="73" t="s">
        <v>1265</v>
      </c>
      <c r="J3408" s="73" t="s">
        <v>346</v>
      </c>
      <c r="K3408" s="73" t="s">
        <v>382</v>
      </c>
      <c r="L3408" s="73" t="s">
        <v>383</v>
      </c>
      <c r="M3408" s="73" t="s">
        <v>388</v>
      </c>
      <c r="N3408" s="73" t="s">
        <v>30</v>
      </c>
      <c r="O3408" s="73" t="s">
        <v>386</v>
      </c>
      <c r="P3408" s="73" t="s">
        <v>907</v>
      </c>
      <c r="Q3408" s="73" t="s">
        <v>917</v>
      </c>
      <c r="R3408" s="73" t="s">
        <v>83</v>
      </c>
      <c r="V3408" s="60" t="str">
        <f>W3408&amp;H3408</f>
        <v>DON CASHсерый</v>
      </c>
      <c r="W3408" s="60" t="str">
        <f>_xlfn.LET(_xlpm.TextCell,TEXT(G3408,"###"),IF(_xlpm.TextCell&lt;&gt;"",IF(StyleSpaceSplit,IFERROR(IF(FIND(" ",_xlpm.TextCell)&gt;=1,MID(_xlpm.TextCell,1,FIND(" ",_xlpm.TextCell)-1),_xlpm.TextCell),_xlpm.TextCell),_xlpm.TextCell),""))</f>
        <v>DON CASH</v>
      </c>
      <c r="X3408" s="60" t="str">
        <f>IF(A3408&lt;&gt;"",IFERROR(IF(FIND(" ",G3408)&gt;=1,MID(G3408,FIND(" ",G3408)+1,LEN(G3408)),""),""),"")</f>
        <v>CASH</v>
      </c>
      <c r="AC3408" s="51">
        <f>IFERROR(VALUE(MID($C3408,1,2)),0)</f>
        <v>80</v>
      </c>
      <c r="AD3408" s="44">
        <f>IFERROR(VALUE(MID($C3408,4,3)),0)</f>
        <v>363</v>
      </c>
      <c r="AE3408" s="51">
        <f>VALUE(RIGHT("00"&amp;AC3408,2)&amp;RIGHT("000"&amp;AD3408,3))</f>
        <v>80363</v>
      </c>
    </row>
    <row r="3409" spans="1:31">
      <c r="A3409" s="60" t="str">
        <f>IF(G3409&amp;Q3409&lt;&gt;"",W3409&amp;Q3409,"")</f>
        <v>DON CASHgrey</v>
      </c>
      <c r="B3409" s="60" t="str">
        <f>IF(C3409&lt;&gt;"",LEFT(C3409,9),"")</f>
        <v>80-363-08</v>
      </c>
      <c r="C3409" s="73" t="s">
        <v>3378</v>
      </c>
      <c r="D3409" s="73" t="s">
        <v>3375</v>
      </c>
      <c r="E3409" s="73" t="s">
        <v>912</v>
      </c>
      <c r="F3409" s="74">
        <v>61</v>
      </c>
      <c r="G3409" s="73" t="s">
        <v>1680</v>
      </c>
      <c r="H3409" s="73" t="s">
        <v>83</v>
      </c>
      <c r="I3409" s="73" t="s">
        <v>1265</v>
      </c>
      <c r="J3409" s="73" t="s">
        <v>346</v>
      </c>
      <c r="K3409" s="73" t="s">
        <v>382</v>
      </c>
      <c r="L3409" s="73" t="s">
        <v>383</v>
      </c>
      <c r="M3409" s="73" t="s">
        <v>388</v>
      </c>
      <c r="N3409" s="73" t="s">
        <v>30</v>
      </c>
      <c r="O3409" s="73" t="s">
        <v>386</v>
      </c>
      <c r="P3409" s="73" t="s">
        <v>907</v>
      </c>
      <c r="Q3409" s="73" t="s">
        <v>917</v>
      </c>
      <c r="R3409" s="73" t="s">
        <v>83</v>
      </c>
      <c r="V3409" s="60" t="str">
        <f>W3409&amp;H3409</f>
        <v>DON CASHсерый</v>
      </c>
      <c r="W3409" s="60" t="str">
        <f>_xlfn.LET(_xlpm.TextCell,TEXT(G3409,"###"),IF(_xlpm.TextCell&lt;&gt;"",IF(StyleSpaceSplit,IFERROR(IF(FIND(" ",_xlpm.TextCell)&gt;=1,MID(_xlpm.TextCell,1,FIND(" ",_xlpm.TextCell)-1),_xlpm.TextCell),_xlpm.TextCell),_xlpm.TextCell),""))</f>
        <v>DON CASH</v>
      </c>
      <c r="X3409" s="60" t="str">
        <f>IF(A3409&lt;&gt;"",IFERROR(IF(FIND(" ",G3409)&gt;=1,MID(G3409,FIND(" ",G3409)+1,LEN(G3409)),""),""),"")</f>
        <v>CASH</v>
      </c>
      <c r="AC3409" s="51">
        <f>IFERROR(VALUE(MID($C3409,1,2)),0)</f>
        <v>80</v>
      </c>
      <c r="AD3409" s="44">
        <f>IFERROR(VALUE(MID($C3409,4,3)),0)</f>
        <v>363</v>
      </c>
      <c r="AE3409" s="51">
        <f>VALUE(RIGHT("00"&amp;AC3409,2)&amp;RIGHT("000"&amp;AD3409,3))</f>
        <v>80363</v>
      </c>
    </row>
    <row r="3410" spans="1:31">
      <c r="A3410" s="60" t="str">
        <f>IF(G3410&amp;Q3410&lt;&gt;"",W3410&amp;Q3410,"")</f>
        <v>DON CASHpetrol</v>
      </c>
      <c r="B3410" s="60" t="str">
        <f>IF(C3410&lt;&gt;"",LEFT(C3410,9),"")</f>
        <v>80-363-06</v>
      </c>
      <c r="C3410" s="73" t="s">
        <v>1678</v>
      </c>
      <c r="D3410" s="73" t="s">
        <v>1679</v>
      </c>
      <c r="E3410" s="73" t="s">
        <v>904</v>
      </c>
      <c r="F3410" s="74">
        <v>57</v>
      </c>
      <c r="G3410" s="73" t="s">
        <v>1680</v>
      </c>
      <c r="H3410" s="73" t="s">
        <v>71</v>
      </c>
      <c r="I3410" s="73" t="s">
        <v>1265</v>
      </c>
      <c r="J3410" s="73" t="s">
        <v>346</v>
      </c>
      <c r="K3410" s="73" t="s">
        <v>382</v>
      </c>
      <c r="L3410" s="73" t="s">
        <v>383</v>
      </c>
      <c r="M3410" s="73" t="s">
        <v>388</v>
      </c>
      <c r="N3410" s="73" t="s">
        <v>30</v>
      </c>
      <c r="O3410" s="73" t="s">
        <v>386</v>
      </c>
      <c r="P3410" s="73" t="s">
        <v>907</v>
      </c>
      <c r="Q3410" s="73" t="s">
        <v>1499</v>
      </c>
      <c r="R3410" s="73" t="s">
        <v>71</v>
      </c>
      <c r="V3410" s="60" t="str">
        <f>W3410&amp;H3410</f>
        <v>DON CASHсиний</v>
      </c>
      <c r="W3410" s="60" t="str">
        <f>_xlfn.LET(_xlpm.TextCell,TEXT(G3410,"###"),IF(_xlpm.TextCell&lt;&gt;"",IF(StyleSpaceSplit,IFERROR(IF(FIND(" ",_xlpm.TextCell)&gt;=1,MID(_xlpm.TextCell,1,FIND(" ",_xlpm.TextCell)-1),_xlpm.TextCell),_xlpm.TextCell),_xlpm.TextCell),""))</f>
        <v>DON CASH</v>
      </c>
      <c r="X3410" s="60" t="str">
        <f>IF(A3410&lt;&gt;"",IFERROR(IF(FIND(" ",G3410)&gt;=1,MID(G3410,FIND(" ",G3410)+1,LEN(G3410)),""),""),"")</f>
        <v>CASH</v>
      </c>
      <c r="AC3410" s="51">
        <f>IFERROR(VALUE(MID($C3410,1,2)),0)</f>
        <v>80</v>
      </c>
      <c r="AD3410" s="44">
        <f>IFERROR(VALUE(MID($C3410,4,3)),0)</f>
        <v>363</v>
      </c>
      <c r="AE3410" s="51">
        <f>VALUE(RIGHT("00"&amp;AC3410,2)&amp;RIGHT("000"&amp;AD3410,3))</f>
        <v>80363</v>
      </c>
    </row>
    <row r="3411" spans="1:31">
      <c r="A3411" s="60" t="str">
        <f>IF(G3411&amp;Q3411&lt;&gt;"",W3411&amp;Q3411,"")</f>
        <v>DON CASHpetrol</v>
      </c>
      <c r="B3411" s="60" t="str">
        <f>IF(C3411&lt;&gt;"",LEFT(C3411,9),"")</f>
        <v>80-363-06</v>
      </c>
      <c r="C3411" s="73" t="s">
        <v>1681</v>
      </c>
      <c r="D3411" s="73" t="s">
        <v>1679</v>
      </c>
      <c r="E3411" s="73" t="s">
        <v>956</v>
      </c>
      <c r="F3411" s="74">
        <v>55</v>
      </c>
      <c r="G3411" s="73" t="s">
        <v>1680</v>
      </c>
      <c r="H3411" s="73" t="s">
        <v>71</v>
      </c>
      <c r="I3411" s="73" t="s">
        <v>1265</v>
      </c>
      <c r="J3411" s="73" t="s">
        <v>346</v>
      </c>
      <c r="K3411" s="73" t="s">
        <v>382</v>
      </c>
      <c r="L3411" s="73" t="s">
        <v>383</v>
      </c>
      <c r="M3411" s="73" t="s">
        <v>388</v>
      </c>
      <c r="N3411" s="73" t="s">
        <v>30</v>
      </c>
      <c r="O3411" s="73" t="s">
        <v>386</v>
      </c>
      <c r="P3411" s="73" t="s">
        <v>907</v>
      </c>
      <c r="Q3411" s="73" t="s">
        <v>1499</v>
      </c>
      <c r="R3411" s="73" t="s">
        <v>71</v>
      </c>
      <c r="V3411" s="60" t="str">
        <f>W3411&amp;H3411</f>
        <v>DON CASHсиний</v>
      </c>
      <c r="W3411" s="60" t="str">
        <f>_xlfn.LET(_xlpm.TextCell,TEXT(G3411,"###"),IF(_xlpm.TextCell&lt;&gt;"",IF(StyleSpaceSplit,IFERROR(IF(FIND(" ",_xlpm.TextCell)&gt;=1,MID(_xlpm.TextCell,1,FIND(" ",_xlpm.TextCell)-1),_xlpm.TextCell),_xlpm.TextCell),_xlpm.TextCell),""))</f>
        <v>DON CASH</v>
      </c>
      <c r="X3411" s="60" t="str">
        <f>IF(A3411&lt;&gt;"",IFERROR(IF(FIND(" ",G3411)&gt;=1,MID(G3411,FIND(" ",G3411)+1,LEN(G3411)),""),""),"")</f>
        <v>CASH</v>
      </c>
      <c r="AC3411" s="51">
        <f>IFERROR(VALUE(MID($C3411,1,2)),0)</f>
        <v>80</v>
      </c>
      <c r="AD3411" s="44">
        <f>IFERROR(VALUE(MID($C3411,4,3)),0)</f>
        <v>363</v>
      </c>
      <c r="AE3411" s="51">
        <f>VALUE(RIGHT("00"&amp;AC3411,2)&amp;RIGHT("000"&amp;AD3411,3))</f>
        <v>80363</v>
      </c>
    </row>
    <row r="3412" spans="1:31">
      <c r="A3412" s="60" t="str">
        <f>IF(G3412&amp;Q3412&lt;&gt;"",W3412&amp;Q3412,"")</f>
        <v>DON CASHpetrol</v>
      </c>
      <c r="B3412" s="60" t="str">
        <f>IF(C3412&lt;&gt;"",LEFT(C3412,9),"")</f>
        <v>80-363-06</v>
      </c>
      <c r="C3412" s="73" t="s">
        <v>1682</v>
      </c>
      <c r="D3412" s="73" t="s">
        <v>1679</v>
      </c>
      <c r="E3412" s="73" t="s">
        <v>910</v>
      </c>
      <c r="F3412" s="74">
        <v>59</v>
      </c>
      <c r="G3412" s="73" t="s">
        <v>1680</v>
      </c>
      <c r="H3412" s="73" t="s">
        <v>71</v>
      </c>
      <c r="I3412" s="73" t="s">
        <v>1265</v>
      </c>
      <c r="J3412" s="73" t="s">
        <v>346</v>
      </c>
      <c r="K3412" s="73" t="s">
        <v>382</v>
      </c>
      <c r="L3412" s="73" t="s">
        <v>383</v>
      </c>
      <c r="M3412" s="73" t="s">
        <v>388</v>
      </c>
      <c r="N3412" s="73" t="s">
        <v>30</v>
      </c>
      <c r="O3412" s="73" t="s">
        <v>386</v>
      </c>
      <c r="P3412" s="73" t="s">
        <v>907</v>
      </c>
      <c r="Q3412" s="73" t="s">
        <v>1499</v>
      </c>
      <c r="R3412" s="73" t="s">
        <v>71</v>
      </c>
      <c r="V3412" s="60" t="str">
        <f>W3412&amp;H3412</f>
        <v>DON CASHсиний</v>
      </c>
      <c r="W3412" s="60" t="str">
        <f>_xlfn.LET(_xlpm.TextCell,TEXT(G3412,"###"),IF(_xlpm.TextCell&lt;&gt;"",IF(StyleSpaceSplit,IFERROR(IF(FIND(" ",_xlpm.TextCell)&gt;=1,MID(_xlpm.TextCell,1,FIND(" ",_xlpm.TextCell)-1),_xlpm.TextCell),_xlpm.TextCell),_xlpm.TextCell),""))</f>
        <v>DON CASH</v>
      </c>
      <c r="X3412" s="60" t="str">
        <f>IF(A3412&lt;&gt;"",IFERROR(IF(FIND(" ",G3412)&gt;=1,MID(G3412,FIND(" ",G3412)+1,LEN(G3412)),""),""),"")</f>
        <v>CASH</v>
      </c>
      <c r="AC3412" s="51">
        <f>IFERROR(VALUE(MID($C3412,1,2)),0)</f>
        <v>80</v>
      </c>
      <c r="AD3412" s="44">
        <f>IFERROR(VALUE(MID($C3412,4,3)),0)</f>
        <v>363</v>
      </c>
      <c r="AE3412" s="51">
        <f>VALUE(RIGHT("00"&amp;AC3412,2)&amp;RIGHT("000"&amp;AD3412,3))</f>
        <v>80363</v>
      </c>
    </row>
    <row r="3413" spans="1:31">
      <c r="A3413" s="60" t="str">
        <f>IF(G3413&amp;Q3413&lt;&gt;"",W3413&amp;Q3413,"")</f>
        <v>DON CASHpetrol</v>
      </c>
      <c r="B3413" s="60" t="str">
        <f>IF(C3413&lt;&gt;"",LEFT(C3413,9),"")</f>
        <v>80-363-06</v>
      </c>
      <c r="C3413" s="73" t="s">
        <v>1683</v>
      </c>
      <c r="D3413" s="73" t="s">
        <v>1679</v>
      </c>
      <c r="E3413" s="73" t="s">
        <v>912</v>
      </c>
      <c r="F3413" s="74">
        <v>61</v>
      </c>
      <c r="G3413" s="73" t="s">
        <v>1680</v>
      </c>
      <c r="H3413" s="73" t="s">
        <v>71</v>
      </c>
      <c r="I3413" s="73" t="s">
        <v>1265</v>
      </c>
      <c r="J3413" s="73" t="s">
        <v>346</v>
      </c>
      <c r="K3413" s="73" t="s">
        <v>382</v>
      </c>
      <c r="L3413" s="73" t="s">
        <v>383</v>
      </c>
      <c r="M3413" s="73" t="s">
        <v>388</v>
      </c>
      <c r="N3413" s="73" t="s">
        <v>30</v>
      </c>
      <c r="O3413" s="73" t="s">
        <v>386</v>
      </c>
      <c r="P3413" s="73" t="s">
        <v>907</v>
      </c>
      <c r="Q3413" s="73" t="s">
        <v>1499</v>
      </c>
      <c r="R3413" s="73" t="s">
        <v>71</v>
      </c>
      <c r="V3413" s="60" t="str">
        <f>W3413&amp;H3413</f>
        <v>DON CASHсиний</v>
      </c>
      <c r="W3413" s="60" t="str">
        <f>_xlfn.LET(_xlpm.TextCell,TEXT(G3413,"###"),IF(_xlpm.TextCell&lt;&gt;"",IF(StyleSpaceSplit,IFERROR(IF(FIND(" ",_xlpm.TextCell)&gt;=1,MID(_xlpm.TextCell,1,FIND(" ",_xlpm.TextCell)-1),_xlpm.TextCell),_xlpm.TextCell),_xlpm.TextCell),""))</f>
        <v>DON CASH</v>
      </c>
      <c r="X3413" s="60" t="str">
        <f>IF(A3413&lt;&gt;"",IFERROR(IF(FIND(" ",G3413)&gt;=1,MID(G3413,FIND(" ",G3413)+1,LEN(G3413)),""),""),"")</f>
        <v>CASH</v>
      </c>
      <c r="AC3413" s="51">
        <f>IFERROR(VALUE(MID($C3413,1,2)),0)</f>
        <v>80</v>
      </c>
      <c r="AD3413" s="44">
        <f>IFERROR(VALUE(MID($C3413,4,3)),0)</f>
        <v>363</v>
      </c>
      <c r="AE3413" s="51">
        <f>VALUE(RIGHT("00"&amp;AC3413,2)&amp;RIGHT("000"&amp;AD3413,3))</f>
        <v>80363</v>
      </c>
    </row>
    <row r="3414" spans="1:31">
      <c r="A3414" s="60" t="str">
        <f>IF(G3414&amp;Q3414&lt;&gt;"",W3414&amp;Q3414,"")</f>
        <v>DON CASHblack</v>
      </c>
      <c r="B3414" s="60" t="str">
        <f>IF(C3414&lt;&gt;"",LEFT(C3414,9),"")</f>
        <v>80-363-09</v>
      </c>
      <c r="C3414" s="73" t="s">
        <v>3805</v>
      </c>
      <c r="D3414" s="73" t="s">
        <v>3806</v>
      </c>
      <c r="E3414" s="73" t="s">
        <v>956</v>
      </c>
      <c r="F3414" s="74">
        <v>55</v>
      </c>
      <c r="G3414" s="73" t="s">
        <v>1680</v>
      </c>
      <c r="H3414" s="73" t="s">
        <v>53</v>
      </c>
      <c r="I3414" s="73" t="s">
        <v>1265</v>
      </c>
      <c r="J3414" s="73" t="s">
        <v>346</v>
      </c>
      <c r="K3414" s="73" t="s">
        <v>382</v>
      </c>
      <c r="L3414" s="73" t="s">
        <v>383</v>
      </c>
      <c r="M3414" s="73" t="s">
        <v>388</v>
      </c>
      <c r="N3414" s="73" t="s">
        <v>30</v>
      </c>
      <c r="O3414" s="73" t="s">
        <v>386</v>
      </c>
      <c r="P3414" s="73" t="s">
        <v>907</v>
      </c>
      <c r="Q3414" s="73" t="s">
        <v>928</v>
      </c>
      <c r="R3414" s="73" t="s">
        <v>53</v>
      </c>
      <c r="V3414" s="60" t="str">
        <f>W3414&amp;H3414</f>
        <v>DON CASHчерный</v>
      </c>
      <c r="W3414" s="60" t="str">
        <f>_xlfn.LET(_xlpm.TextCell,TEXT(G3414,"###"),IF(_xlpm.TextCell&lt;&gt;"",IF(StyleSpaceSplit,IFERROR(IF(FIND(" ",_xlpm.TextCell)&gt;=1,MID(_xlpm.TextCell,1,FIND(" ",_xlpm.TextCell)-1),_xlpm.TextCell),_xlpm.TextCell),_xlpm.TextCell),""))</f>
        <v>DON CASH</v>
      </c>
      <c r="X3414" s="60" t="str">
        <f>IF(A3414&lt;&gt;"",IFERROR(IF(FIND(" ",G3414)&gt;=1,MID(G3414,FIND(" ",G3414)+1,LEN(G3414)),""),""),"")</f>
        <v>CASH</v>
      </c>
      <c r="AC3414" s="51">
        <f>IFERROR(VALUE(MID($C3414,1,2)),0)</f>
        <v>80</v>
      </c>
      <c r="AD3414" s="44">
        <f>IFERROR(VALUE(MID($C3414,4,3)),0)</f>
        <v>363</v>
      </c>
      <c r="AE3414" s="51">
        <f>VALUE(RIGHT("00"&amp;AC3414,2)&amp;RIGHT("000"&amp;AD3414,3))</f>
        <v>80363</v>
      </c>
    </row>
    <row r="3415" spans="1:31">
      <c r="A3415" s="60" t="str">
        <f>IF(G3415&amp;Q3415&lt;&gt;"",W3415&amp;Q3415,"")</f>
        <v>DON CASHblack</v>
      </c>
      <c r="B3415" s="60" t="str">
        <f>IF(C3415&lt;&gt;"",LEFT(C3415,9),"")</f>
        <v>80-363-09</v>
      </c>
      <c r="C3415" s="73" t="s">
        <v>3807</v>
      </c>
      <c r="D3415" s="73" t="s">
        <v>3806</v>
      </c>
      <c r="E3415" s="73" t="s">
        <v>904</v>
      </c>
      <c r="F3415" s="74">
        <v>57</v>
      </c>
      <c r="G3415" s="73" t="s">
        <v>1680</v>
      </c>
      <c r="H3415" s="73" t="s">
        <v>53</v>
      </c>
      <c r="I3415" s="73" t="s">
        <v>1265</v>
      </c>
      <c r="J3415" s="73" t="s">
        <v>346</v>
      </c>
      <c r="K3415" s="73" t="s">
        <v>382</v>
      </c>
      <c r="L3415" s="73" t="s">
        <v>383</v>
      </c>
      <c r="M3415" s="73" t="s">
        <v>388</v>
      </c>
      <c r="N3415" s="73" t="s">
        <v>30</v>
      </c>
      <c r="O3415" s="73" t="s">
        <v>386</v>
      </c>
      <c r="P3415" s="73" t="s">
        <v>907</v>
      </c>
      <c r="Q3415" s="73" t="s">
        <v>928</v>
      </c>
      <c r="R3415" s="73" t="s">
        <v>53</v>
      </c>
      <c r="V3415" s="60" t="str">
        <f>W3415&amp;H3415</f>
        <v>DON CASHчерный</v>
      </c>
      <c r="W3415" s="60" t="str">
        <f>_xlfn.LET(_xlpm.TextCell,TEXT(G3415,"###"),IF(_xlpm.TextCell&lt;&gt;"",IF(StyleSpaceSplit,IFERROR(IF(FIND(" ",_xlpm.TextCell)&gt;=1,MID(_xlpm.TextCell,1,FIND(" ",_xlpm.TextCell)-1),_xlpm.TextCell),_xlpm.TextCell),_xlpm.TextCell),""))</f>
        <v>DON CASH</v>
      </c>
      <c r="X3415" s="60" t="str">
        <f>IF(A3415&lt;&gt;"",IFERROR(IF(FIND(" ",G3415)&gt;=1,MID(G3415,FIND(" ",G3415)+1,LEN(G3415)),""),""),"")</f>
        <v>CASH</v>
      </c>
      <c r="AC3415" s="51">
        <f>IFERROR(VALUE(MID($C3415,1,2)),0)</f>
        <v>80</v>
      </c>
      <c r="AD3415" s="44">
        <f>IFERROR(VALUE(MID($C3415,4,3)),0)</f>
        <v>363</v>
      </c>
      <c r="AE3415" s="51">
        <f>VALUE(RIGHT("00"&amp;AC3415,2)&amp;RIGHT("000"&amp;AD3415,3))</f>
        <v>80363</v>
      </c>
    </row>
    <row r="3416" spans="1:31">
      <c r="A3416" s="60" t="str">
        <f>IF(G3416&amp;Q3416&lt;&gt;"",W3416&amp;Q3416,"")</f>
        <v>DON CASHblack</v>
      </c>
      <c r="B3416" s="60" t="str">
        <f>IF(C3416&lt;&gt;"",LEFT(C3416,9),"")</f>
        <v>80-363-09</v>
      </c>
      <c r="C3416" s="73" t="s">
        <v>3808</v>
      </c>
      <c r="D3416" s="73" t="s">
        <v>3806</v>
      </c>
      <c r="E3416" s="73" t="s">
        <v>910</v>
      </c>
      <c r="F3416" s="74">
        <v>59</v>
      </c>
      <c r="G3416" s="73" t="s">
        <v>1680</v>
      </c>
      <c r="H3416" s="73" t="s">
        <v>53</v>
      </c>
      <c r="I3416" s="73" t="s">
        <v>1265</v>
      </c>
      <c r="J3416" s="73" t="s">
        <v>346</v>
      </c>
      <c r="K3416" s="73" t="s">
        <v>382</v>
      </c>
      <c r="L3416" s="73" t="s">
        <v>383</v>
      </c>
      <c r="M3416" s="73" t="s">
        <v>388</v>
      </c>
      <c r="N3416" s="73" t="s">
        <v>30</v>
      </c>
      <c r="O3416" s="73" t="s">
        <v>386</v>
      </c>
      <c r="P3416" s="73" t="s">
        <v>907</v>
      </c>
      <c r="Q3416" s="73" t="s">
        <v>928</v>
      </c>
      <c r="R3416" s="73" t="s">
        <v>53</v>
      </c>
      <c r="V3416" s="60" t="str">
        <f>W3416&amp;H3416</f>
        <v>DON CASHчерный</v>
      </c>
      <c r="W3416" s="60" t="str">
        <f>_xlfn.LET(_xlpm.TextCell,TEXT(G3416,"###"),IF(_xlpm.TextCell&lt;&gt;"",IF(StyleSpaceSplit,IFERROR(IF(FIND(" ",_xlpm.TextCell)&gt;=1,MID(_xlpm.TextCell,1,FIND(" ",_xlpm.TextCell)-1),_xlpm.TextCell),_xlpm.TextCell),_xlpm.TextCell),""))</f>
        <v>DON CASH</v>
      </c>
      <c r="X3416" s="60" t="str">
        <f>IF(A3416&lt;&gt;"",IFERROR(IF(FIND(" ",G3416)&gt;=1,MID(G3416,FIND(" ",G3416)+1,LEN(G3416)),""),""),"")</f>
        <v>CASH</v>
      </c>
      <c r="AC3416" s="51">
        <f>IFERROR(VALUE(MID($C3416,1,2)),0)</f>
        <v>80</v>
      </c>
      <c r="AD3416" s="44">
        <f>IFERROR(VALUE(MID($C3416,4,3)),0)</f>
        <v>363</v>
      </c>
      <c r="AE3416" s="51">
        <f>VALUE(RIGHT("00"&amp;AC3416,2)&amp;RIGHT("000"&amp;AD3416,3))</f>
        <v>80363</v>
      </c>
    </row>
    <row r="3417" spans="1:31">
      <c r="A3417" s="60" t="str">
        <f>IF(G3417&amp;Q3417&lt;&gt;"",W3417&amp;Q3417,"")</f>
        <v>DON CASHblack</v>
      </c>
      <c r="B3417" s="60" t="str">
        <f>IF(C3417&lt;&gt;"",LEFT(C3417,9),"")</f>
        <v>80-363-09</v>
      </c>
      <c r="C3417" s="73" t="s">
        <v>3809</v>
      </c>
      <c r="D3417" s="73" t="s">
        <v>3806</v>
      </c>
      <c r="E3417" s="73" t="s">
        <v>912</v>
      </c>
      <c r="F3417" s="74">
        <v>61</v>
      </c>
      <c r="G3417" s="73" t="s">
        <v>1680</v>
      </c>
      <c r="H3417" s="73" t="s">
        <v>53</v>
      </c>
      <c r="I3417" s="73" t="s">
        <v>1265</v>
      </c>
      <c r="J3417" s="73" t="s">
        <v>346</v>
      </c>
      <c r="K3417" s="73" t="s">
        <v>382</v>
      </c>
      <c r="L3417" s="73" t="s">
        <v>383</v>
      </c>
      <c r="M3417" s="73" t="s">
        <v>388</v>
      </c>
      <c r="N3417" s="73" t="s">
        <v>30</v>
      </c>
      <c r="O3417" s="73" t="s">
        <v>386</v>
      </c>
      <c r="P3417" s="73" t="s">
        <v>907</v>
      </c>
      <c r="Q3417" s="73" t="s">
        <v>928</v>
      </c>
      <c r="R3417" s="73" t="s">
        <v>53</v>
      </c>
      <c r="V3417" s="60" t="str">
        <f>W3417&amp;H3417</f>
        <v>DON CASHчерный</v>
      </c>
      <c r="W3417" s="60" t="str">
        <f>_xlfn.LET(_xlpm.TextCell,TEXT(G3417,"###"),IF(_xlpm.TextCell&lt;&gt;"",IF(StyleSpaceSplit,IFERROR(IF(FIND(" ",_xlpm.TextCell)&gt;=1,MID(_xlpm.TextCell,1,FIND(" ",_xlpm.TextCell)-1),_xlpm.TextCell),_xlpm.TextCell),_xlpm.TextCell),""))</f>
        <v>DON CASH</v>
      </c>
      <c r="X3417" s="60" t="str">
        <f>IF(A3417&lt;&gt;"",IFERROR(IF(FIND(" ",G3417)&gt;=1,MID(G3417,FIND(" ",G3417)+1,LEN(G3417)),""),""),"")</f>
        <v>CASH</v>
      </c>
      <c r="AC3417" s="51">
        <f>IFERROR(VALUE(MID($C3417,1,2)),0)</f>
        <v>80</v>
      </c>
      <c r="AD3417" s="44">
        <f>IFERROR(VALUE(MID($C3417,4,3)),0)</f>
        <v>363</v>
      </c>
      <c r="AE3417" s="51">
        <f>VALUE(RIGHT("00"&amp;AC3417,2)&amp;RIGHT("000"&amp;AD3417,3))</f>
        <v>80363</v>
      </c>
    </row>
    <row r="3418" spans="1:31">
      <c r="A3418" s="60" t="str">
        <f>IF(G3418&amp;Q3418&lt;&gt;"",W3418&amp;Q3418,"")</f>
        <v>DON CASH 003black</v>
      </c>
      <c r="B3418" s="60" t="str">
        <f>IF(C3418&lt;&gt;"",LEFT(C3418,9),"")</f>
        <v>80-648-09</v>
      </c>
      <c r="C3418" s="73" t="s">
        <v>3810</v>
      </c>
      <c r="D3418" s="73" t="s">
        <v>3811</v>
      </c>
      <c r="E3418" s="73" t="s">
        <v>956</v>
      </c>
      <c r="F3418" s="74">
        <v>55</v>
      </c>
      <c r="G3418" s="73" t="s">
        <v>3812</v>
      </c>
      <c r="H3418" s="73" t="s">
        <v>53</v>
      </c>
      <c r="I3418" s="73" t="s">
        <v>1265</v>
      </c>
      <c r="J3418" s="73" t="s">
        <v>329</v>
      </c>
      <c r="K3418" s="73" t="s">
        <v>382</v>
      </c>
      <c r="L3418" s="73" t="s">
        <v>383</v>
      </c>
      <c r="M3418" s="73" t="s">
        <v>388</v>
      </c>
      <c r="N3418" s="73" t="s">
        <v>30</v>
      </c>
      <c r="O3418" s="73" t="s">
        <v>386</v>
      </c>
      <c r="P3418" s="73" t="s">
        <v>907</v>
      </c>
      <c r="Q3418" s="73" t="s">
        <v>928</v>
      </c>
      <c r="R3418" s="73" t="s">
        <v>53</v>
      </c>
      <c r="V3418" s="60" t="str">
        <f>W3418&amp;H3418</f>
        <v>DON CASH 003черный</v>
      </c>
      <c r="W3418" s="60" t="str">
        <f>_xlfn.LET(_xlpm.TextCell,TEXT(G3418,"###"),IF(_xlpm.TextCell&lt;&gt;"",IF(StyleSpaceSplit,IFERROR(IF(FIND(" ",_xlpm.TextCell)&gt;=1,MID(_xlpm.TextCell,1,FIND(" ",_xlpm.TextCell)-1),_xlpm.TextCell),_xlpm.TextCell),_xlpm.TextCell),""))</f>
        <v>DON CASH 003</v>
      </c>
      <c r="X3418" s="60" t="str">
        <f>IF(A3418&lt;&gt;"",IFERROR(IF(FIND(" ",G3418)&gt;=1,MID(G3418,FIND(" ",G3418)+1,LEN(G3418)),""),""),"")</f>
        <v>CASH 003</v>
      </c>
      <c r="AC3418" s="51">
        <f>IFERROR(VALUE(MID($C3418,1,2)),0)</f>
        <v>80</v>
      </c>
      <c r="AD3418" s="44">
        <f>IFERROR(VALUE(MID($C3418,4,3)),0)</f>
        <v>648</v>
      </c>
      <c r="AE3418" s="51">
        <f>VALUE(RIGHT("00"&amp;AC3418,2)&amp;RIGHT("000"&amp;AD3418,3))</f>
        <v>80648</v>
      </c>
    </row>
    <row r="3419" spans="1:31">
      <c r="A3419" s="60" t="str">
        <f>IF(G3419&amp;Q3419&lt;&gt;"",W3419&amp;Q3419,"")</f>
        <v>DON CASH 003black</v>
      </c>
      <c r="B3419" s="60" t="str">
        <f>IF(C3419&lt;&gt;"",LEFT(C3419,9),"")</f>
        <v>80-648-09</v>
      </c>
      <c r="C3419" s="73" t="s">
        <v>3813</v>
      </c>
      <c r="D3419" s="73" t="s">
        <v>3811</v>
      </c>
      <c r="E3419" s="73" t="s">
        <v>904</v>
      </c>
      <c r="F3419" s="74">
        <v>57</v>
      </c>
      <c r="G3419" s="73" t="s">
        <v>3812</v>
      </c>
      <c r="H3419" s="73" t="s">
        <v>53</v>
      </c>
      <c r="I3419" s="73" t="s">
        <v>1265</v>
      </c>
      <c r="J3419" s="73" t="s">
        <v>329</v>
      </c>
      <c r="K3419" s="73" t="s">
        <v>382</v>
      </c>
      <c r="L3419" s="73" t="s">
        <v>383</v>
      </c>
      <c r="M3419" s="73" t="s">
        <v>388</v>
      </c>
      <c r="N3419" s="73" t="s">
        <v>30</v>
      </c>
      <c r="O3419" s="73" t="s">
        <v>386</v>
      </c>
      <c r="P3419" s="73" t="s">
        <v>907</v>
      </c>
      <c r="Q3419" s="73" t="s">
        <v>928</v>
      </c>
      <c r="R3419" s="73" t="s">
        <v>53</v>
      </c>
      <c r="V3419" s="60" t="str">
        <f>W3419&amp;H3419</f>
        <v>DON CASH 003черный</v>
      </c>
      <c r="W3419" s="60" t="str">
        <f>_xlfn.LET(_xlpm.TextCell,TEXT(G3419,"###"),IF(_xlpm.TextCell&lt;&gt;"",IF(StyleSpaceSplit,IFERROR(IF(FIND(" ",_xlpm.TextCell)&gt;=1,MID(_xlpm.TextCell,1,FIND(" ",_xlpm.TextCell)-1),_xlpm.TextCell),_xlpm.TextCell),_xlpm.TextCell),""))</f>
        <v>DON CASH 003</v>
      </c>
      <c r="X3419" s="60" t="str">
        <f>IF(A3419&lt;&gt;"",IFERROR(IF(FIND(" ",G3419)&gt;=1,MID(G3419,FIND(" ",G3419)+1,LEN(G3419)),""),""),"")</f>
        <v>CASH 003</v>
      </c>
      <c r="AC3419" s="51">
        <f>IFERROR(VALUE(MID($C3419,1,2)),0)</f>
        <v>80</v>
      </c>
      <c r="AD3419" s="44">
        <f>IFERROR(VALUE(MID($C3419,4,3)),0)</f>
        <v>648</v>
      </c>
      <c r="AE3419" s="51">
        <f>VALUE(RIGHT("00"&amp;AC3419,2)&amp;RIGHT("000"&amp;AD3419,3))</f>
        <v>80648</v>
      </c>
    </row>
    <row r="3420" spans="1:31">
      <c r="A3420" s="60" t="str">
        <f>IF(G3420&amp;Q3420&lt;&gt;"",W3420&amp;Q3420,"")</f>
        <v>DON CASH 003black</v>
      </c>
      <c r="B3420" s="60" t="str">
        <f>IF(C3420&lt;&gt;"",LEFT(C3420,9),"")</f>
        <v>80-648-09</v>
      </c>
      <c r="C3420" s="73" t="s">
        <v>3814</v>
      </c>
      <c r="D3420" s="73" t="s">
        <v>3811</v>
      </c>
      <c r="E3420" s="73" t="s">
        <v>910</v>
      </c>
      <c r="F3420" s="74">
        <v>59</v>
      </c>
      <c r="G3420" s="73" t="s">
        <v>3812</v>
      </c>
      <c r="H3420" s="73" t="s">
        <v>53</v>
      </c>
      <c r="I3420" s="73" t="s">
        <v>1265</v>
      </c>
      <c r="J3420" s="73" t="s">
        <v>329</v>
      </c>
      <c r="K3420" s="73" t="s">
        <v>382</v>
      </c>
      <c r="L3420" s="73" t="s">
        <v>383</v>
      </c>
      <c r="M3420" s="73" t="s">
        <v>388</v>
      </c>
      <c r="N3420" s="73" t="s">
        <v>30</v>
      </c>
      <c r="O3420" s="73" t="s">
        <v>386</v>
      </c>
      <c r="P3420" s="73" t="s">
        <v>907</v>
      </c>
      <c r="Q3420" s="73" t="s">
        <v>928</v>
      </c>
      <c r="R3420" s="73" t="s">
        <v>53</v>
      </c>
      <c r="V3420" s="60" t="str">
        <f>W3420&amp;H3420</f>
        <v>DON CASH 003черный</v>
      </c>
      <c r="W3420" s="60" t="str">
        <f>_xlfn.LET(_xlpm.TextCell,TEXT(G3420,"###"),IF(_xlpm.TextCell&lt;&gt;"",IF(StyleSpaceSplit,IFERROR(IF(FIND(" ",_xlpm.TextCell)&gt;=1,MID(_xlpm.TextCell,1,FIND(" ",_xlpm.TextCell)-1),_xlpm.TextCell),_xlpm.TextCell),_xlpm.TextCell),""))</f>
        <v>DON CASH 003</v>
      </c>
      <c r="X3420" s="60" t="str">
        <f>IF(A3420&lt;&gt;"",IFERROR(IF(FIND(" ",G3420)&gt;=1,MID(G3420,FIND(" ",G3420)+1,LEN(G3420)),""),""),"")</f>
        <v>CASH 003</v>
      </c>
      <c r="AC3420" s="51">
        <f>IFERROR(VALUE(MID($C3420,1,2)),0)</f>
        <v>80</v>
      </c>
      <c r="AD3420" s="44">
        <f>IFERROR(VALUE(MID($C3420,4,3)),0)</f>
        <v>648</v>
      </c>
      <c r="AE3420" s="51">
        <f>VALUE(RIGHT("00"&amp;AC3420,2)&amp;RIGHT("000"&amp;AD3420,3))</f>
        <v>80648</v>
      </c>
    </row>
    <row r="3421" spans="1:31">
      <c r="A3421" s="60" t="str">
        <f>IF(G3421&amp;Q3421&lt;&gt;"",W3421&amp;Q3421,"")</f>
        <v>DON CASH 003black</v>
      </c>
      <c r="B3421" s="60" t="str">
        <f>IF(C3421&lt;&gt;"",LEFT(C3421,9),"")</f>
        <v>80-648-09</v>
      </c>
      <c r="C3421" s="73" t="s">
        <v>3815</v>
      </c>
      <c r="D3421" s="73" t="s">
        <v>3811</v>
      </c>
      <c r="E3421" s="73" t="s">
        <v>912</v>
      </c>
      <c r="F3421" s="74">
        <v>61</v>
      </c>
      <c r="G3421" s="73" t="s">
        <v>3812</v>
      </c>
      <c r="H3421" s="73" t="s">
        <v>53</v>
      </c>
      <c r="I3421" s="73" t="s">
        <v>1265</v>
      </c>
      <c r="J3421" s="73" t="s">
        <v>329</v>
      </c>
      <c r="K3421" s="73" t="s">
        <v>382</v>
      </c>
      <c r="L3421" s="73" t="s">
        <v>383</v>
      </c>
      <c r="M3421" s="73" t="s">
        <v>388</v>
      </c>
      <c r="N3421" s="73" t="s">
        <v>30</v>
      </c>
      <c r="O3421" s="73" t="s">
        <v>386</v>
      </c>
      <c r="P3421" s="73" t="s">
        <v>907</v>
      </c>
      <c r="Q3421" s="73" t="s">
        <v>928</v>
      </c>
      <c r="R3421" s="73" t="s">
        <v>53</v>
      </c>
      <c r="V3421" s="60" t="str">
        <f>W3421&amp;H3421</f>
        <v>DON CASH 003черный</v>
      </c>
      <c r="W3421" s="60" t="str">
        <f>_xlfn.LET(_xlpm.TextCell,TEXT(G3421,"###"),IF(_xlpm.TextCell&lt;&gt;"",IF(StyleSpaceSplit,IFERROR(IF(FIND(" ",_xlpm.TextCell)&gt;=1,MID(_xlpm.TextCell,1,FIND(" ",_xlpm.TextCell)-1),_xlpm.TextCell),_xlpm.TextCell),_xlpm.TextCell),""))</f>
        <v>DON CASH 003</v>
      </c>
      <c r="X3421" s="60" t="str">
        <f>IF(A3421&lt;&gt;"",IFERROR(IF(FIND(" ",G3421)&gt;=1,MID(G3421,FIND(" ",G3421)+1,LEN(G3421)),""),""),"")</f>
        <v>CASH 003</v>
      </c>
      <c r="AC3421" s="51">
        <f>IFERROR(VALUE(MID($C3421,1,2)),0)</f>
        <v>80</v>
      </c>
      <c r="AD3421" s="44">
        <f>IFERROR(VALUE(MID($C3421,4,3)),0)</f>
        <v>648</v>
      </c>
      <c r="AE3421" s="51">
        <f>VALUE(RIGHT("00"&amp;AC3421,2)&amp;RIGHT("000"&amp;AD3421,3))</f>
        <v>80648</v>
      </c>
    </row>
    <row r="3422" spans="1:31">
      <c r="A3422" s="60" t="str">
        <f>IF(G3422&amp;Q3422&lt;&gt;"",W3422&amp;Q3422,"")</f>
        <v>DON CHAPELbrown</v>
      </c>
      <c r="B3422" s="60" t="str">
        <f>IF(C3422&lt;&gt;"",LEFT(C3422,9),"")</f>
        <v>80-607-14</v>
      </c>
      <c r="C3422" s="73" t="s">
        <v>2285</v>
      </c>
      <c r="D3422" s="73" t="s">
        <v>2286</v>
      </c>
      <c r="E3422" s="73" t="s">
        <v>956</v>
      </c>
      <c r="F3422" s="74">
        <v>55</v>
      </c>
      <c r="G3422" s="73" t="s">
        <v>2287</v>
      </c>
      <c r="H3422" s="73" t="s">
        <v>86</v>
      </c>
      <c r="I3422" s="73" t="s">
        <v>927</v>
      </c>
      <c r="J3422" s="73" t="s">
        <v>329</v>
      </c>
      <c r="K3422" s="73" t="s">
        <v>382</v>
      </c>
      <c r="L3422" s="73" t="s">
        <v>383</v>
      </c>
      <c r="M3422" s="73" t="s">
        <v>384</v>
      </c>
      <c r="N3422" s="73" t="s">
        <v>36</v>
      </c>
      <c r="O3422" s="73" t="s">
        <v>386</v>
      </c>
      <c r="P3422" s="73" t="s">
        <v>907</v>
      </c>
      <c r="Q3422" s="73" t="s">
        <v>1033</v>
      </c>
      <c r="R3422" s="73" t="s">
        <v>86</v>
      </c>
      <c r="V3422" s="60" t="str">
        <f>W3422&amp;H3422</f>
        <v>DON CHAPELкоричневый</v>
      </c>
      <c r="W3422" s="60" t="str">
        <f>_xlfn.LET(_xlpm.TextCell,TEXT(G3422,"###"),IF(_xlpm.TextCell&lt;&gt;"",IF(StyleSpaceSplit,IFERROR(IF(FIND(" ",_xlpm.TextCell)&gt;=1,MID(_xlpm.TextCell,1,FIND(" ",_xlpm.TextCell)-1),_xlpm.TextCell),_xlpm.TextCell),_xlpm.TextCell),""))</f>
        <v>DON CHAPEL</v>
      </c>
      <c r="X3422" s="60" t="str">
        <f>IF(A3422&lt;&gt;"",IFERROR(IF(FIND(" ",G3422)&gt;=1,MID(G3422,FIND(" ",G3422)+1,LEN(G3422)),""),""),"")</f>
        <v>CHAPEL</v>
      </c>
      <c r="AC3422" s="51">
        <f>IFERROR(VALUE(MID($C3422,1,2)),0)</f>
        <v>80</v>
      </c>
      <c r="AD3422" s="44">
        <f>IFERROR(VALUE(MID($C3422,4,3)),0)</f>
        <v>607</v>
      </c>
      <c r="AE3422" s="51">
        <f>VALUE(RIGHT("00"&amp;AC3422,2)&amp;RIGHT("000"&amp;AD3422,3))</f>
        <v>80607</v>
      </c>
    </row>
    <row r="3423" spans="1:31">
      <c r="A3423" s="60" t="str">
        <f>IF(G3423&amp;Q3423&lt;&gt;"",W3423&amp;Q3423,"")</f>
        <v>DON CHAPELbrown</v>
      </c>
      <c r="B3423" s="60" t="str">
        <f>IF(C3423&lt;&gt;"",LEFT(C3423,9),"")</f>
        <v>80-607-14</v>
      </c>
      <c r="C3423" s="73" t="s">
        <v>2288</v>
      </c>
      <c r="D3423" s="73" t="s">
        <v>2286</v>
      </c>
      <c r="E3423" s="73" t="s">
        <v>904</v>
      </c>
      <c r="F3423" s="74">
        <v>57</v>
      </c>
      <c r="G3423" s="73" t="s">
        <v>2287</v>
      </c>
      <c r="H3423" s="73" t="s">
        <v>86</v>
      </c>
      <c r="I3423" s="73" t="s">
        <v>927</v>
      </c>
      <c r="J3423" s="73" t="s">
        <v>329</v>
      </c>
      <c r="K3423" s="73" t="s">
        <v>382</v>
      </c>
      <c r="L3423" s="73" t="s">
        <v>383</v>
      </c>
      <c r="M3423" s="73" t="s">
        <v>384</v>
      </c>
      <c r="N3423" s="73" t="s">
        <v>36</v>
      </c>
      <c r="O3423" s="73" t="s">
        <v>386</v>
      </c>
      <c r="P3423" s="73" t="s">
        <v>907</v>
      </c>
      <c r="Q3423" s="73" t="s">
        <v>1033</v>
      </c>
      <c r="R3423" s="73" t="s">
        <v>86</v>
      </c>
      <c r="V3423" s="60" t="str">
        <f>W3423&amp;H3423</f>
        <v>DON CHAPELкоричневый</v>
      </c>
      <c r="W3423" s="60" t="str">
        <f>_xlfn.LET(_xlpm.TextCell,TEXT(G3423,"###"),IF(_xlpm.TextCell&lt;&gt;"",IF(StyleSpaceSplit,IFERROR(IF(FIND(" ",_xlpm.TextCell)&gt;=1,MID(_xlpm.TextCell,1,FIND(" ",_xlpm.TextCell)-1),_xlpm.TextCell),_xlpm.TextCell),_xlpm.TextCell),""))</f>
        <v>DON CHAPEL</v>
      </c>
      <c r="X3423" s="60" t="str">
        <f>IF(A3423&lt;&gt;"",IFERROR(IF(FIND(" ",G3423)&gt;=1,MID(G3423,FIND(" ",G3423)+1,LEN(G3423)),""),""),"")</f>
        <v>CHAPEL</v>
      </c>
      <c r="AC3423" s="51">
        <f>IFERROR(VALUE(MID($C3423,1,2)),0)</f>
        <v>80</v>
      </c>
      <c r="AD3423" s="44">
        <f>IFERROR(VALUE(MID($C3423,4,3)),0)</f>
        <v>607</v>
      </c>
      <c r="AE3423" s="51">
        <f>VALUE(RIGHT("00"&amp;AC3423,2)&amp;RIGHT("000"&amp;AD3423,3))</f>
        <v>80607</v>
      </c>
    </row>
    <row r="3424" spans="1:31">
      <c r="A3424" s="60" t="str">
        <f>IF(G3424&amp;Q3424&lt;&gt;"",W3424&amp;Q3424,"")</f>
        <v>DON CHAPELbrown</v>
      </c>
      <c r="B3424" s="60" t="str">
        <f>IF(C3424&lt;&gt;"",LEFT(C3424,9),"")</f>
        <v>80-607-14</v>
      </c>
      <c r="C3424" s="73" t="s">
        <v>2289</v>
      </c>
      <c r="D3424" s="73" t="s">
        <v>2286</v>
      </c>
      <c r="E3424" s="73" t="s">
        <v>910</v>
      </c>
      <c r="F3424" s="74">
        <v>59</v>
      </c>
      <c r="G3424" s="73" t="s">
        <v>2287</v>
      </c>
      <c r="H3424" s="73" t="s">
        <v>86</v>
      </c>
      <c r="I3424" s="73" t="s">
        <v>927</v>
      </c>
      <c r="J3424" s="73" t="s">
        <v>329</v>
      </c>
      <c r="K3424" s="73" t="s">
        <v>382</v>
      </c>
      <c r="L3424" s="73" t="s">
        <v>383</v>
      </c>
      <c r="M3424" s="73" t="s">
        <v>384</v>
      </c>
      <c r="N3424" s="73" t="s">
        <v>36</v>
      </c>
      <c r="O3424" s="73" t="s">
        <v>386</v>
      </c>
      <c r="P3424" s="73" t="s">
        <v>907</v>
      </c>
      <c r="Q3424" s="73" t="s">
        <v>1033</v>
      </c>
      <c r="R3424" s="73" t="s">
        <v>86</v>
      </c>
      <c r="V3424" s="60" t="str">
        <f>W3424&amp;H3424</f>
        <v>DON CHAPELкоричневый</v>
      </c>
      <c r="W3424" s="60" t="str">
        <f>_xlfn.LET(_xlpm.TextCell,TEXT(G3424,"###"),IF(_xlpm.TextCell&lt;&gt;"",IF(StyleSpaceSplit,IFERROR(IF(FIND(" ",_xlpm.TextCell)&gt;=1,MID(_xlpm.TextCell,1,FIND(" ",_xlpm.TextCell)-1),_xlpm.TextCell),_xlpm.TextCell),_xlpm.TextCell),""))</f>
        <v>DON CHAPEL</v>
      </c>
      <c r="X3424" s="60" t="str">
        <f>IF(A3424&lt;&gt;"",IFERROR(IF(FIND(" ",G3424)&gt;=1,MID(G3424,FIND(" ",G3424)+1,LEN(G3424)),""),""),"")</f>
        <v>CHAPEL</v>
      </c>
      <c r="AC3424" s="51">
        <f>IFERROR(VALUE(MID($C3424,1,2)),0)</f>
        <v>80</v>
      </c>
      <c r="AD3424" s="44">
        <f>IFERROR(VALUE(MID($C3424,4,3)),0)</f>
        <v>607</v>
      </c>
      <c r="AE3424" s="51">
        <f>VALUE(RIGHT("00"&amp;AC3424,2)&amp;RIGHT("000"&amp;AD3424,3))</f>
        <v>80607</v>
      </c>
    </row>
    <row r="3425" spans="1:31">
      <c r="A3425" s="60" t="str">
        <f>IF(G3425&amp;Q3425&lt;&gt;"",W3425&amp;Q3425,"")</f>
        <v>DON CHAPELbrown</v>
      </c>
      <c r="B3425" s="60" t="str">
        <f>IF(C3425&lt;&gt;"",LEFT(C3425,9),"")</f>
        <v>80-607-14</v>
      </c>
      <c r="C3425" s="73" t="s">
        <v>2290</v>
      </c>
      <c r="D3425" s="73" t="s">
        <v>2286</v>
      </c>
      <c r="E3425" s="73" t="s">
        <v>912</v>
      </c>
      <c r="F3425" s="74">
        <v>61</v>
      </c>
      <c r="G3425" s="73" t="s">
        <v>2287</v>
      </c>
      <c r="H3425" s="73" t="s">
        <v>86</v>
      </c>
      <c r="I3425" s="73" t="s">
        <v>927</v>
      </c>
      <c r="J3425" s="73" t="s">
        <v>329</v>
      </c>
      <c r="K3425" s="73" t="s">
        <v>382</v>
      </c>
      <c r="L3425" s="73" t="s">
        <v>383</v>
      </c>
      <c r="M3425" s="73" t="s">
        <v>384</v>
      </c>
      <c r="N3425" s="73" t="s">
        <v>36</v>
      </c>
      <c r="O3425" s="73" t="s">
        <v>386</v>
      </c>
      <c r="P3425" s="73" t="s">
        <v>907</v>
      </c>
      <c r="Q3425" s="73" t="s">
        <v>1033</v>
      </c>
      <c r="R3425" s="73" t="s">
        <v>86</v>
      </c>
      <c r="V3425" s="60" t="str">
        <f>W3425&amp;H3425</f>
        <v>DON CHAPELкоричневый</v>
      </c>
      <c r="W3425" s="60" t="str">
        <f>_xlfn.LET(_xlpm.TextCell,TEXT(G3425,"###"),IF(_xlpm.TextCell&lt;&gt;"",IF(StyleSpaceSplit,IFERROR(IF(FIND(" ",_xlpm.TextCell)&gt;=1,MID(_xlpm.TextCell,1,FIND(" ",_xlpm.TextCell)-1),_xlpm.TextCell),_xlpm.TextCell),_xlpm.TextCell),""))</f>
        <v>DON CHAPEL</v>
      </c>
      <c r="X3425" s="60" t="str">
        <f>IF(A3425&lt;&gt;"",IFERROR(IF(FIND(" ",G3425)&gt;=1,MID(G3425,FIND(" ",G3425)+1,LEN(G3425)),""),""),"")</f>
        <v>CHAPEL</v>
      </c>
      <c r="AC3425" s="51">
        <f>IFERROR(VALUE(MID($C3425,1,2)),0)</f>
        <v>80</v>
      </c>
      <c r="AD3425" s="44">
        <f>IFERROR(VALUE(MID($C3425,4,3)),0)</f>
        <v>607</v>
      </c>
      <c r="AE3425" s="51">
        <f>VALUE(RIGHT("00"&amp;AC3425,2)&amp;RIGHT("000"&amp;AD3425,3))</f>
        <v>80607</v>
      </c>
    </row>
    <row r="3426" spans="1:31">
      <c r="A3426" s="60" t="str">
        <f>IF(G3426&amp;Q3426&lt;&gt;"",W3426&amp;Q3426,"")</f>
        <v>DON CHAPELcoffee</v>
      </c>
      <c r="B3426" s="60" t="str">
        <f>IF(C3426&lt;&gt;"",LEFT(C3426,9),"")</f>
        <v>80-607-15</v>
      </c>
      <c r="C3426" s="73" t="s">
        <v>2291</v>
      </c>
      <c r="D3426" s="73" t="s">
        <v>2292</v>
      </c>
      <c r="E3426" s="73" t="s">
        <v>956</v>
      </c>
      <c r="F3426" s="74">
        <v>55</v>
      </c>
      <c r="G3426" s="73" t="s">
        <v>2287</v>
      </c>
      <c r="H3426" s="73" t="s">
        <v>178</v>
      </c>
      <c r="I3426" s="73" t="s">
        <v>927</v>
      </c>
      <c r="J3426" s="73" t="s">
        <v>329</v>
      </c>
      <c r="K3426" s="73" t="s">
        <v>382</v>
      </c>
      <c r="L3426" s="73" t="s">
        <v>383</v>
      </c>
      <c r="M3426" s="73" t="s">
        <v>384</v>
      </c>
      <c r="N3426" s="73" t="s">
        <v>36</v>
      </c>
      <c r="O3426" s="73" t="s">
        <v>386</v>
      </c>
      <c r="P3426" s="73" t="s">
        <v>907</v>
      </c>
      <c r="Q3426" s="73" t="s">
        <v>2293</v>
      </c>
      <c r="R3426" s="73" t="s">
        <v>86</v>
      </c>
      <c r="V3426" s="60" t="str">
        <f>W3426&amp;H3426</f>
        <v>DON CHAPELкофейный</v>
      </c>
      <c r="W3426" s="60" t="str">
        <f>_xlfn.LET(_xlpm.TextCell,TEXT(G3426,"###"),IF(_xlpm.TextCell&lt;&gt;"",IF(StyleSpaceSplit,IFERROR(IF(FIND(" ",_xlpm.TextCell)&gt;=1,MID(_xlpm.TextCell,1,FIND(" ",_xlpm.TextCell)-1),_xlpm.TextCell),_xlpm.TextCell),_xlpm.TextCell),""))</f>
        <v>DON CHAPEL</v>
      </c>
      <c r="X3426" s="60" t="str">
        <f>IF(A3426&lt;&gt;"",IFERROR(IF(FIND(" ",G3426)&gt;=1,MID(G3426,FIND(" ",G3426)+1,LEN(G3426)),""),""),"")</f>
        <v>CHAPEL</v>
      </c>
      <c r="AC3426" s="51">
        <f>IFERROR(VALUE(MID($C3426,1,2)),0)</f>
        <v>80</v>
      </c>
      <c r="AD3426" s="44">
        <f>IFERROR(VALUE(MID($C3426,4,3)),0)</f>
        <v>607</v>
      </c>
      <c r="AE3426" s="51">
        <f>VALUE(RIGHT("00"&amp;AC3426,2)&amp;RIGHT("000"&amp;AD3426,3))</f>
        <v>80607</v>
      </c>
    </row>
    <row r="3427" spans="1:31">
      <c r="A3427" s="60" t="str">
        <f>IF(G3427&amp;Q3427&lt;&gt;"",W3427&amp;Q3427,"")</f>
        <v>DON CHAPELcoffee</v>
      </c>
      <c r="B3427" s="60" t="str">
        <f>IF(C3427&lt;&gt;"",LEFT(C3427,9),"")</f>
        <v>80-607-15</v>
      </c>
      <c r="C3427" s="73" t="s">
        <v>2294</v>
      </c>
      <c r="D3427" s="73" t="s">
        <v>2292</v>
      </c>
      <c r="E3427" s="73" t="s">
        <v>904</v>
      </c>
      <c r="F3427" s="74">
        <v>57</v>
      </c>
      <c r="G3427" s="73" t="s">
        <v>2287</v>
      </c>
      <c r="H3427" s="73" t="s">
        <v>178</v>
      </c>
      <c r="I3427" s="73" t="s">
        <v>927</v>
      </c>
      <c r="J3427" s="73" t="s">
        <v>329</v>
      </c>
      <c r="K3427" s="73" t="s">
        <v>382</v>
      </c>
      <c r="L3427" s="73" t="s">
        <v>383</v>
      </c>
      <c r="M3427" s="73" t="s">
        <v>384</v>
      </c>
      <c r="N3427" s="73" t="s">
        <v>36</v>
      </c>
      <c r="O3427" s="73" t="s">
        <v>386</v>
      </c>
      <c r="P3427" s="73" t="s">
        <v>907</v>
      </c>
      <c r="Q3427" s="73" t="s">
        <v>2293</v>
      </c>
      <c r="R3427" s="73" t="s">
        <v>86</v>
      </c>
      <c r="V3427" s="60" t="str">
        <f>W3427&amp;H3427</f>
        <v>DON CHAPELкофейный</v>
      </c>
      <c r="W3427" s="60" t="str">
        <f>_xlfn.LET(_xlpm.TextCell,TEXT(G3427,"###"),IF(_xlpm.TextCell&lt;&gt;"",IF(StyleSpaceSplit,IFERROR(IF(FIND(" ",_xlpm.TextCell)&gt;=1,MID(_xlpm.TextCell,1,FIND(" ",_xlpm.TextCell)-1),_xlpm.TextCell),_xlpm.TextCell),_xlpm.TextCell),""))</f>
        <v>DON CHAPEL</v>
      </c>
      <c r="X3427" s="60" t="str">
        <f>IF(A3427&lt;&gt;"",IFERROR(IF(FIND(" ",G3427)&gt;=1,MID(G3427,FIND(" ",G3427)+1,LEN(G3427)),""),""),"")</f>
        <v>CHAPEL</v>
      </c>
      <c r="AC3427" s="51">
        <f>IFERROR(VALUE(MID($C3427,1,2)),0)</f>
        <v>80</v>
      </c>
      <c r="AD3427" s="44">
        <f>IFERROR(VALUE(MID($C3427,4,3)),0)</f>
        <v>607</v>
      </c>
      <c r="AE3427" s="51">
        <f>VALUE(RIGHT("00"&amp;AC3427,2)&amp;RIGHT("000"&amp;AD3427,3))</f>
        <v>80607</v>
      </c>
    </row>
    <row r="3428" spans="1:31">
      <c r="A3428" s="60" t="str">
        <f>IF(G3428&amp;Q3428&lt;&gt;"",W3428&amp;Q3428,"")</f>
        <v>DON CHAPELcoffee</v>
      </c>
      <c r="B3428" s="60" t="str">
        <f>IF(C3428&lt;&gt;"",LEFT(C3428,9),"")</f>
        <v>80-607-15</v>
      </c>
      <c r="C3428" s="73" t="s">
        <v>2295</v>
      </c>
      <c r="D3428" s="73" t="s">
        <v>2292</v>
      </c>
      <c r="E3428" s="73" t="s">
        <v>910</v>
      </c>
      <c r="F3428" s="74">
        <v>59</v>
      </c>
      <c r="G3428" s="73" t="s">
        <v>2287</v>
      </c>
      <c r="H3428" s="73" t="s">
        <v>178</v>
      </c>
      <c r="I3428" s="73" t="s">
        <v>927</v>
      </c>
      <c r="J3428" s="73" t="s">
        <v>329</v>
      </c>
      <c r="K3428" s="73" t="s">
        <v>382</v>
      </c>
      <c r="L3428" s="73" t="s">
        <v>383</v>
      </c>
      <c r="M3428" s="73" t="s">
        <v>384</v>
      </c>
      <c r="N3428" s="73" t="s">
        <v>36</v>
      </c>
      <c r="O3428" s="73" t="s">
        <v>386</v>
      </c>
      <c r="P3428" s="73" t="s">
        <v>907</v>
      </c>
      <c r="Q3428" s="73" t="s">
        <v>2293</v>
      </c>
      <c r="R3428" s="73" t="s">
        <v>86</v>
      </c>
      <c r="V3428" s="60" t="str">
        <f>W3428&amp;H3428</f>
        <v>DON CHAPELкофейный</v>
      </c>
      <c r="W3428" s="60" t="str">
        <f>_xlfn.LET(_xlpm.TextCell,TEXT(G3428,"###"),IF(_xlpm.TextCell&lt;&gt;"",IF(StyleSpaceSplit,IFERROR(IF(FIND(" ",_xlpm.TextCell)&gt;=1,MID(_xlpm.TextCell,1,FIND(" ",_xlpm.TextCell)-1),_xlpm.TextCell),_xlpm.TextCell),_xlpm.TextCell),""))</f>
        <v>DON CHAPEL</v>
      </c>
      <c r="X3428" s="60" t="str">
        <f>IF(A3428&lt;&gt;"",IFERROR(IF(FIND(" ",G3428)&gt;=1,MID(G3428,FIND(" ",G3428)+1,LEN(G3428)),""),""),"")</f>
        <v>CHAPEL</v>
      </c>
      <c r="AC3428" s="51">
        <f>IFERROR(VALUE(MID($C3428,1,2)),0)</f>
        <v>80</v>
      </c>
      <c r="AD3428" s="44">
        <f>IFERROR(VALUE(MID($C3428,4,3)),0)</f>
        <v>607</v>
      </c>
      <c r="AE3428" s="51">
        <f>VALUE(RIGHT("00"&amp;AC3428,2)&amp;RIGHT("000"&amp;AD3428,3))</f>
        <v>80607</v>
      </c>
    </row>
    <row r="3429" spans="1:31">
      <c r="A3429" s="60" t="str">
        <f>IF(G3429&amp;Q3429&lt;&gt;"",W3429&amp;Q3429,"")</f>
        <v>DON CHAPELcoffee</v>
      </c>
      <c r="B3429" s="60" t="str">
        <f>IF(C3429&lt;&gt;"",LEFT(C3429,9),"")</f>
        <v>80-607-15</v>
      </c>
      <c r="C3429" s="73" t="s">
        <v>2296</v>
      </c>
      <c r="D3429" s="73" t="s">
        <v>2292</v>
      </c>
      <c r="E3429" s="73" t="s">
        <v>912</v>
      </c>
      <c r="F3429" s="74">
        <v>61</v>
      </c>
      <c r="G3429" s="73" t="s">
        <v>2287</v>
      </c>
      <c r="H3429" s="73" t="s">
        <v>178</v>
      </c>
      <c r="I3429" s="73" t="s">
        <v>927</v>
      </c>
      <c r="J3429" s="73" t="s">
        <v>329</v>
      </c>
      <c r="K3429" s="73" t="s">
        <v>382</v>
      </c>
      <c r="L3429" s="73" t="s">
        <v>383</v>
      </c>
      <c r="M3429" s="73" t="s">
        <v>384</v>
      </c>
      <c r="N3429" s="73" t="s">
        <v>36</v>
      </c>
      <c r="O3429" s="73" t="s">
        <v>386</v>
      </c>
      <c r="P3429" s="73" t="s">
        <v>907</v>
      </c>
      <c r="Q3429" s="73" t="s">
        <v>2293</v>
      </c>
      <c r="R3429" s="73" t="s">
        <v>86</v>
      </c>
      <c r="V3429" s="60" t="str">
        <f>W3429&amp;H3429</f>
        <v>DON CHAPELкофейный</v>
      </c>
      <c r="W3429" s="60" t="str">
        <f>_xlfn.LET(_xlpm.TextCell,TEXT(G3429,"###"),IF(_xlpm.TextCell&lt;&gt;"",IF(StyleSpaceSplit,IFERROR(IF(FIND(" ",_xlpm.TextCell)&gt;=1,MID(_xlpm.TextCell,1,FIND(" ",_xlpm.TextCell)-1),_xlpm.TextCell),_xlpm.TextCell),_xlpm.TextCell),""))</f>
        <v>DON CHAPEL</v>
      </c>
      <c r="X3429" s="60" t="str">
        <f>IF(A3429&lt;&gt;"",IFERROR(IF(FIND(" ",G3429)&gt;=1,MID(G3429,FIND(" ",G3429)+1,LEN(G3429)),""),""),"")</f>
        <v>CHAPEL</v>
      </c>
      <c r="AC3429" s="51">
        <f>IFERROR(VALUE(MID($C3429,1,2)),0)</f>
        <v>80</v>
      </c>
      <c r="AD3429" s="44">
        <f>IFERROR(VALUE(MID($C3429,4,3)),0)</f>
        <v>607</v>
      </c>
      <c r="AE3429" s="51">
        <f>VALUE(RIGHT("00"&amp;AC3429,2)&amp;RIGHT("000"&amp;AD3429,3))</f>
        <v>80607</v>
      </c>
    </row>
    <row r="3430" spans="1:31">
      <c r="A3430" s="60" t="str">
        <f>IF(G3430&amp;Q3430&lt;&gt;"",W3430&amp;Q3430,"")</f>
        <v>DON CHICKwhite</v>
      </c>
      <c r="B3430" s="60" t="str">
        <f>IF(C3430&lt;&gt;"",LEFT(C3430,9),"")</f>
        <v>80-388-48</v>
      </c>
      <c r="C3430" s="73" t="s">
        <v>2297</v>
      </c>
      <c r="D3430" s="73" t="s">
        <v>2298</v>
      </c>
      <c r="E3430" s="73" t="s">
        <v>956</v>
      </c>
      <c r="F3430" s="74">
        <v>55</v>
      </c>
      <c r="G3430" s="73" t="s">
        <v>2299</v>
      </c>
      <c r="H3430" s="73" t="s">
        <v>119</v>
      </c>
      <c r="I3430" s="73" t="s">
        <v>927</v>
      </c>
      <c r="J3430" s="73" t="s">
        <v>329</v>
      </c>
      <c r="K3430" s="73" t="s">
        <v>382</v>
      </c>
      <c r="L3430" s="73" t="s">
        <v>383</v>
      </c>
      <c r="M3430" s="73" t="s">
        <v>384</v>
      </c>
      <c r="N3430" s="73" t="s">
        <v>36</v>
      </c>
      <c r="O3430" s="73" t="s">
        <v>386</v>
      </c>
      <c r="P3430" s="73" t="s">
        <v>907</v>
      </c>
      <c r="Q3430" s="73" t="s">
        <v>908</v>
      </c>
      <c r="R3430" s="73" t="s">
        <v>57</v>
      </c>
      <c r="V3430" s="60" t="str">
        <f>W3430&amp;H3430</f>
        <v>DON CHICKбелый / черный</v>
      </c>
      <c r="W3430" s="60" t="str">
        <f>_xlfn.LET(_xlpm.TextCell,TEXT(G3430,"###"),IF(_xlpm.TextCell&lt;&gt;"",IF(StyleSpaceSplit,IFERROR(IF(FIND(" ",_xlpm.TextCell)&gt;=1,MID(_xlpm.TextCell,1,FIND(" ",_xlpm.TextCell)-1),_xlpm.TextCell),_xlpm.TextCell),_xlpm.TextCell),""))</f>
        <v>DON CHICK</v>
      </c>
      <c r="X3430" s="60" t="str">
        <f>IF(A3430&lt;&gt;"",IFERROR(IF(FIND(" ",G3430)&gt;=1,MID(G3430,FIND(" ",G3430)+1,LEN(G3430)),""),""),"")</f>
        <v>CHICK</v>
      </c>
      <c r="AC3430" s="51">
        <f>IFERROR(VALUE(MID($C3430,1,2)),0)</f>
        <v>80</v>
      </c>
      <c r="AD3430" s="44">
        <f>IFERROR(VALUE(MID($C3430,4,3)),0)</f>
        <v>388</v>
      </c>
      <c r="AE3430" s="51">
        <f>VALUE(RIGHT("00"&amp;AC3430,2)&amp;RIGHT("000"&amp;AD3430,3))</f>
        <v>80388</v>
      </c>
    </row>
    <row r="3431" spans="1:31">
      <c r="A3431" s="60" t="str">
        <f>IF(G3431&amp;Q3431&lt;&gt;"",W3431&amp;Q3431,"")</f>
        <v>DON CHICKwhite</v>
      </c>
      <c r="B3431" s="60" t="str">
        <f>IF(C3431&lt;&gt;"",LEFT(C3431,9),"")</f>
        <v>80-388-48</v>
      </c>
      <c r="C3431" s="73" t="s">
        <v>2300</v>
      </c>
      <c r="D3431" s="73" t="s">
        <v>2298</v>
      </c>
      <c r="E3431" s="73" t="s">
        <v>904</v>
      </c>
      <c r="F3431" s="74">
        <v>57</v>
      </c>
      <c r="G3431" s="73" t="s">
        <v>2299</v>
      </c>
      <c r="H3431" s="73" t="s">
        <v>119</v>
      </c>
      <c r="I3431" s="73" t="s">
        <v>927</v>
      </c>
      <c r="J3431" s="73" t="s">
        <v>329</v>
      </c>
      <c r="K3431" s="73" t="s">
        <v>382</v>
      </c>
      <c r="L3431" s="73" t="s">
        <v>383</v>
      </c>
      <c r="M3431" s="73" t="s">
        <v>384</v>
      </c>
      <c r="N3431" s="73" t="s">
        <v>36</v>
      </c>
      <c r="O3431" s="73" t="s">
        <v>386</v>
      </c>
      <c r="P3431" s="73" t="s">
        <v>907</v>
      </c>
      <c r="Q3431" s="73" t="s">
        <v>908</v>
      </c>
      <c r="R3431" s="73" t="s">
        <v>57</v>
      </c>
      <c r="V3431" s="60" t="str">
        <f>W3431&amp;H3431</f>
        <v>DON CHICKбелый / черный</v>
      </c>
      <c r="W3431" s="60" t="str">
        <f>_xlfn.LET(_xlpm.TextCell,TEXT(G3431,"###"),IF(_xlpm.TextCell&lt;&gt;"",IF(StyleSpaceSplit,IFERROR(IF(FIND(" ",_xlpm.TextCell)&gt;=1,MID(_xlpm.TextCell,1,FIND(" ",_xlpm.TextCell)-1),_xlpm.TextCell),_xlpm.TextCell),_xlpm.TextCell),""))</f>
        <v>DON CHICK</v>
      </c>
      <c r="X3431" s="60" t="str">
        <f>IF(A3431&lt;&gt;"",IFERROR(IF(FIND(" ",G3431)&gt;=1,MID(G3431,FIND(" ",G3431)+1,LEN(G3431)),""),""),"")</f>
        <v>CHICK</v>
      </c>
      <c r="AC3431" s="51">
        <f>IFERROR(VALUE(MID($C3431,1,2)),0)</f>
        <v>80</v>
      </c>
      <c r="AD3431" s="44">
        <f>IFERROR(VALUE(MID($C3431,4,3)),0)</f>
        <v>388</v>
      </c>
      <c r="AE3431" s="51">
        <f>VALUE(RIGHT("00"&amp;AC3431,2)&amp;RIGHT("000"&amp;AD3431,3))</f>
        <v>80388</v>
      </c>
    </row>
    <row r="3432" spans="1:31">
      <c r="A3432" s="60" t="str">
        <f>IF(G3432&amp;Q3432&lt;&gt;"",W3432&amp;Q3432,"")</f>
        <v>DON CHICKwhite</v>
      </c>
      <c r="B3432" s="60" t="str">
        <f>IF(C3432&lt;&gt;"",LEFT(C3432,9),"")</f>
        <v>80-388-48</v>
      </c>
      <c r="C3432" s="73" t="s">
        <v>2301</v>
      </c>
      <c r="D3432" s="73" t="s">
        <v>2298</v>
      </c>
      <c r="E3432" s="73" t="s">
        <v>910</v>
      </c>
      <c r="F3432" s="74">
        <v>59</v>
      </c>
      <c r="G3432" s="73" t="s">
        <v>2299</v>
      </c>
      <c r="H3432" s="73" t="s">
        <v>119</v>
      </c>
      <c r="I3432" s="73" t="s">
        <v>927</v>
      </c>
      <c r="J3432" s="73" t="s">
        <v>329</v>
      </c>
      <c r="K3432" s="73" t="s">
        <v>382</v>
      </c>
      <c r="L3432" s="73" t="s">
        <v>383</v>
      </c>
      <c r="M3432" s="73" t="s">
        <v>384</v>
      </c>
      <c r="N3432" s="73" t="s">
        <v>36</v>
      </c>
      <c r="O3432" s="73" t="s">
        <v>386</v>
      </c>
      <c r="P3432" s="73" t="s">
        <v>907</v>
      </c>
      <c r="Q3432" s="73" t="s">
        <v>908</v>
      </c>
      <c r="R3432" s="73" t="s">
        <v>57</v>
      </c>
      <c r="V3432" s="60" t="str">
        <f>W3432&amp;H3432</f>
        <v>DON CHICKбелый / черный</v>
      </c>
      <c r="W3432" s="60" t="str">
        <f>_xlfn.LET(_xlpm.TextCell,TEXT(G3432,"###"),IF(_xlpm.TextCell&lt;&gt;"",IF(StyleSpaceSplit,IFERROR(IF(FIND(" ",_xlpm.TextCell)&gt;=1,MID(_xlpm.TextCell,1,FIND(" ",_xlpm.TextCell)-1),_xlpm.TextCell),_xlpm.TextCell),_xlpm.TextCell),""))</f>
        <v>DON CHICK</v>
      </c>
      <c r="X3432" s="60" t="str">
        <f>IF(A3432&lt;&gt;"",IFERROR(IF(FIND(" ",G3432)&gt;=1,MID(G3432,FIND(" ",G3432)+1,LEN(G3432)),""),""),"")</f>
        <v>CHICK</v>
      </c>
      <c r="AC3432" s="51">
        <f>IFERROR(VALUE(MID($C3432,1,2)),0)</f>
        <v>80</v>
      </c>
      <c r="AD3432" s="44">
        <f>IFERROR(VALUE(MID($C3432,4,3)),0)</f>
        <v>388</v>
      </c>
      <c r="AE3432" s="51">
        <f>VALUE(RIGHT("00"&amp;AC3432,2)&amp;RIGHT("000"&amp;AD3432,3))</f>
        <v>80388</v>
      </c>
    </row>
    <row r="3433" spans="1:31">
      <c r="A3433" s="60" t="str">
        <f>IF(G3433&amp;Q3433&lt;&gt;"",W3433&amp;Q3433,"")</f>
        <v>DON CHICKblack</v>
      </c>
      <c r="B3433" s="60" t="str">
        <f>IF(C3433&lt;&gt;"",LEFT(C3433,9),"")</f>
        <v>80-388-09</v>
      </c>
      <c r="C3433" s="73" t="s">
        <v>2544</v>
      </c>
      <c r="D3433" s="73" t="s">
        <v>2545</v>
      </c>
      <c r="E3433" s="73" t="s">
        <v>904</v>
      </c>
      <c r="F3433" s="74">
        <v>57</v>
      </c>
      <c r="G3433" s="73" t="s">
        <v>2299</v>
      </c>
      <c r="H3433" s="73" t="s">
        <v>53</v>
      </c>
      <c r="I3433" s="73" t="s">
        <v>927</v>
      </c>
      <c r="J3433" s="73" t="s">
        <v>329</v>
      </c>
      <c r="K3433" s="73" t="s">
        <v>382</v>
      </c>
      <c r="L3433" s="73" t="s">
        <v>383</v>
      </c>
      <c r="M3433" s="73" t="s">
        <v>384</v>
      </c>
      <c r="N3433" s="73" t="s">
        <v>36</v>
      </c>
      <c r="O3433" s="73" t="s">
        <v>386</v>
      </c>
      <c r="P3433" s="73" t="s">
        <v>907</v>
      </c>
      <c r="Q3433" s="73" t="s">
        <v>928</v>
      </c>
      <c r="R3433" s="73" t="s">
        <v>53</v>
      </c>
      <c r="V3433" s="60" t="str">
        <f>W3433&amp;H3433</f>
        <v>DON CHICKчерный</v>
      </c>
      <c r="W3433" s="60" t="str">
        <f>_xlfn.LET(_xlpm.TextCell,TEXT(G3433,"###"),IF(_xlpm.TextCell&lt;&gt;"",IF(StyleSpaceSplit,IFERROR(IF(FIND(" ",_xlpm.TextCell)&gt;=1,MID(_xlpm.TextCell,1,FIND(" ",_xlpm.TextCell)-1),_xlpm.TextCell),_xlpm.TextCell),_xlpm.TextCell),""))</f>
        <v>DON CHICK</v>
      </c>
      <c r="X3433" s="60" t="str">
        <f>IF(A3433&lt;&gt;"",IFERROR(IF(FIND(" ",G3433)&gt;=1,MID(G3433,FIND(" ",G3433)+1,LEN(G3433)),""),""),"")</f>
        <v>CHICK</v>
      </c>
      <c r="AC3433" s="51">
        <f>IFERROR(VALUE(MID($C3433,1,2)),0)</f>
        <v>80</v>
      </c>
      <c r="AD3433" s="44">
        <f>IFERROR(VALUE(MID($C3433,4,3)),0)</f>
        <v>388</v>
      </c>
      <c r="AE3433" s="51">
        <f>VALUE(RIGHT("00"&amp;AC3433,2)&amp;RIGHT("000"&amp;AD3433,3))</f>
        <v>80388</v>
      </c>
    </row>
    <row r="3434" spans="1:31">
      <c r="A3434" s="60" t="str">
        <f>IF(G3434&amp;Q3434&lt;&gt;"",W3434&amp;Q3434,"")</f>
        <v>DON CHURCHblack</v>
      </c>
      <c r="B3434" s="60" t="str">
        <f>IF(C3434&lt;&gt;"",LEFT(C3434,9),"")</f>
        <v>81-070-09</v>
      </c>
      <c r="C3434" s="73" t="s">
        <v>6992</v>
      </c>
      <c r="D3434" s="73" t="s">
        <v>6993</v>
      </c>
      <c r="E3434" s="73" t="s">
        <v>904</v>
      </c>
      <c r="F3434" s="74">
        <v>57</v>
      </c>
      <c r="G3434" s="73" t="s">
        <v>6994</v>
      </c>
      <c r="H3434" s="73" t="s">
        <v>53</v>
      </c>
      <c r="I3434" s="73" t="s">
        <v>1265</v>
      </c>
      <c r="J3434" s="73" t="s">
        <v>362</v>
      </c>
      <c r="K3434" s="73" t="s">
        <v>382</v>
      </c>
      <c r="L3434" s="73" t="s">
        <v>383</v>
      </c>
      <c r="M3434" s="73" t="s">
        <v>388</v>
      </c>
      <c r="N3434" s="73" t="s">
        <v>30</v>
      </c>
      <c r="O3434" s="73" t="s">
        <v>386</v>
      </c>
      <c r="P3434" s="73" t="s">
        <v>907</v>
      </c>
      <c r="Q3434" s="73" t="s">
        <v>928</v>
      </c>
      <c r="R3434" s="73" t="s">
        <v>53</v>
      </c>
      <c r="V3434" s="60" t="str">
        <f>W3434&amp;H3434</f>
        <v>DON CHURCHчерный</v>
      </c>
      <c r="W3434" s="60" t="str">
        <f>_xlfn.LET(_xlpm.TextCell,TEXT(G3434,"###"),IF(_xlpm.TextCell&lt;&gt;"",IF(StyleSpaceSplit,IFERROR(IF(FIND(" ",_xlpm.TextCell)&gt;=1,MID(_xlpm.TextCell,1,FIND(" ",_xlpm.TextCell)-1),_xlpm.TextCell),_xlpm.TextCell),_xlpm.TextCell),""))</f>
        <v>DON CHURCH</v>
      </c>
      <c r="X3434" s="60" t="str">
        <f>IF(A3434&lt;&gt;"",IFERROR(IF(FIND(" ",G3434)&gt;=1,MID(G3434,FIND(" ",G3434)+1,LEN(G3434)),""),""),"")</f>
        <v>CHURCH</v>
      </c>
      <c r="AC3434" s="51">
        <f>IFERROR(VALUE(MID($C3434,1,2)),0)</f>
        <v>81</v>
      </c>
      <c r="AD3434" s="44">
        <f>IFERROR(VALUE(MID($C3434,4,3)),0)</f>
        <v>70</v>
      </c>
      <c r="AE3434" s="51">
        <f>VALUE(RIGHT("00"&amp;AC3434,2)&amp;RIGHT("000"&amp;AD3434,3))</f>
        <v>81070</v>
      </c>
    </row>
    <row r="3435" spans="1:31">
      <c r="A3435" s="60" t="str">
        <f>IF(G3435&amp;Q3435&lt;&gt;"",W3435&amp;Q3435,"")</f>
        <v>DON CHURCHblack</v>
      </c>
      <c r="B3435" s="60" t="str">
        <f>IF(C3435&lt;&gt;"",LEFT(C3435,9),"")</f>
        <v>81-070-09</v>
      </c>
      <c r="C3435" s="73" t="s">
        <v>6995</v>
      </c>
      <c r="D3435" s="73" t="s">
        <v>6993</v>
      </c>
      <c r="E3435" s="73" t="s">
        <v>910</v>
      </c>
      <c r="F3435" s="74">
        <v>59</v>
      </c>
      <c r="G3435" s="73" t="s">
        <v>6994</v>
      </c>
      <c r="H3435" s="73" t="s">
        <v>53</v>
      </c>
      <c r="I3435" s="73" t="s">
        <v>1265</v>
      </c>
      <c r="J3435" s="73" t="s">
        <v>362</v>
      </c>
      <c r="K3435" s="73" t="s">
        <v>382</v>
      </c>
      <c r="L3435" s="73" t="s">
        <v>383</v>
      </c>
      <c r="M3435" s="73" t="s">
        <v>388</v>
      </c>
      <c r="N3435" s="73" t="s">
        <v>30</v>
      </c>
      <c r="O3435" s="73" t="s">
        <v>386</v>
      </c>
      <c r="P3435" s="73" t="s">
        <v>907</v>
      </c>
      <c r="Q3435" s="73" t="s">
        <v>928</v>
      </c>
      <c r="R3435" s="73" t="s">
        <v>53</v>
      </c>
      <c r="V3435" s="60" t="str">
        <f>W3435&amp;H3435</f>
        <v>DON CHURCHчерный</v>
      </c>
      <c r="W3435" s="60" t="str">
        <f>_xlfn.LET(_xlpm.TextCell,TEXT(G3435,"###"),IF(_xlpm.TextCell&lt;&gt;"",IF(StyleSpaceSplit,IFERROR(IF(FIND(" ",_xlpm.TextCell)&gt;=1,MID(_xlpm.TextCell,1,FIND(" ",_xlpm.TextCell)-1),_xlpm.TextCell),_xlpm.TextCell),_xlpm.TextCell),""))</f>
        <v>DON CHURCH</v>
      </c>
      <c r="X3435" s="60" t="str">
        <f>IF(A3435&lt;&gt;"",IFERROR(IF(FIND(" ",G3435)&gt;=1,MID(G3435,FIND(" ",G3435)+1,LEN(G3435)),""),""),"")</f>
        <v>CHURCH</v>
      </c>
      <c r="AC3435" s="51">
        <f>IFERROR(VALUE(MID($C3435,1,2)),0)</f>
        <v>81</v>
      </c>
      <c r="AD3435" s="44">
        <f>IFERROR(VALUE(MID($C3435,4,3)),0)</f>
        <v>70</v>
      </c>
      <c r="AE3435" s="51">
        <f>VALUE(RIGHT("00"&amp;AC3435,2)&amp;RIGHT("000"&amp;AD3435,3))</f>
        <v>81070</v>
      </c>
    </row>
    <row r="3436" spans="1:31">
      <c r="A3436" s="60" t="str">
        <f>IF(G3436&amp;Q3436&lt;&gt;"",W3436&amp;Q3436,"")</f>
        <v>DON CHURCHblack</v>
      </c>
      <c r="B3436" s="60" t="str">
        <f>IF(C3436&lt;&gt;"",LEFT(C3436,9),"")</f>
        <v>81-070-09</v>
      </c>
      <c r="C3436" s="73" t="s">
        <v>6996</v>
      </c>
      <c r="D3436" s="73" t="s">
        <v>6993</v>
      </c>
      <c r="E3436" s="73" t="s">
        <v>912</v>
      </c>
      <c r="F3436" s="74">
        <v>61</v>
      </c>
      <c r="G3436" s="73" t="s">
        <v>6994</v>
      </c>
      <c r="H3436" s="73" t="s">
        <v>53</v>
      </c>
      <c r="I3436" s="73" t="s">
        <v>1265</v>
      </c>
      <c r="J3436" s="73" t="s">
        <v>362</v>
      </c>
      <c r="K3436" s="73" t="s">
        <v>382</v>
      </c>
      <c r="L3436" s="73" t="s">
        <v>383</v>
      </c>
      <c r="M3436" s="73" t="s">
        <v>388</v>
      </c>
      <c r="N3436" s="73" t="s">
        <v>30</v>
      </c>
      <c r="O3436" s="73" t="s">
        <v>386</v>
      </c>
      <c r="P3436" s="73" t="s">
        <v>907</v>
      </c>
      <c r="Q3436" s="73" t="s">
        <v>928</v>
      </c>
      <c r="R3436" s="73" t="s">
        <v>53</v>
      </c>
      <c r="V3436" s="60" t="str">
        <f>W3436&amp;H3436</f>
        <v>DON CHURCHчерный</v>
      </c>
      <c r="W3436" s="60" t="str">
        <f>_xlfn.LET(_xlpm.TextCell,TEXT(G3436,"###"),IF(_xlpm.TextCell&lt;&gt;"",IF(StyleSpaceSplit,IFERROR(IF(FIND(" ",_xlpm.TextCell)&gt;=1,MID(_xlpm.TextCell,1,FIND(" ",_xlpm.TextCell)-1),_xlpm.TextCell),_xlpm.TextCell),_xlpm.TextCell),""))</f>
        <v>DON CHURCH</v>
      </c>
      <c r="X3436" s="60" t="str">
        <f>IF(A3436&lt;&gt;"",IFERROR(IF(FIND(" ",G3436)&gt;=1,MID(G3436,FIND(" ",G3436)+1,LEN(G3436)),""),""),"")</f>
        <v>CHURCH</v>
      </c>
      <c r="AC3436" s="51">
        <f>IFERROR(VALUE(MID($C3436,1,2)),0)</f>
        <v>81</v>
      </c>
      <c r="AD3436" s="44">
        <f>IFERROR(VALUE(MID($C3436,4,3)),0)</f>
        <v>70</v>
      </c>
      <c r="AE3436" s="51">
        <f>VALUE(RIGHT("00"&amp;AC3436,2)&amp;RIGHT("000"&amp;AD3436,3))</f>
        <v>81070</v>
      </c>
    </row>
    <row r="3437" spans="1:31">
      <c r="A3437" s="60" t="str">
        <f>IF(G3437&amp;Q3437&lt;&gt;"",W3437&amp;Q3437,"")</f>
        <v>DON CHURCHblack</v>
      </c>
      <c r="B3437" s="60" t="str">
        <f>IF(C3437&lt;&gt;"",LEFT(C3437,9),"")</f>
        <v>81-070-09</v>
      </c>
      <c r="C3437" s="73" t="s">
        <v>6997</v>
      </c>
      <c r="D3437" s="73" t="s">
        <v>6993</v>
      </c>
      <c r="E3437" s="73" t="s">
        <v>956</v>
      </c>
      <c r="F3437" s="74">
        <v>55</v>
      </c>
      <c r="G3437" s="73" t="s">
        <v>6994</v>
      </c>
      <c r="H3437" s="73" t="s">
        <v>53</v>
      </c>
      <c r="I3437" s="73" t="s">
        <v>1265</v>
      </c>
      <c r="J3437" s="73" t="s">
        <v>362</v>
      </c>
      <c r="K3437" s="73" t="s">
        <v>382</v>
      </c>
      <c r="L3437" s="73" t="s">
        <v>383</v>
      </c>
      <c r="M3437" s="73" t="s">
        <v>388</v>
      </c>
      <c r="N3437" s="73" t="s">
        <v>30</v>
      </c>
      <c r="O3437" s="73" t="s">
        <v>386</v>
      </c>
      <c r="P3437" s="73" t="s">
        <v>907</v>
      </c>
      <c r="Q3437" s="73" t="s">
        <v>928</v>
      </c>
      <c r="R3437" s="73" t="s">
        <v>53</v>
      </c>
      <c r="V3437" s="60" t="str">
        <f>W3437&amp;H3437</f>
        <v>DON CHURCHчерный</v>
      </c>
      <c r="W3437" s="60" t="str">
        <f>_xlfn.LET(_xlpm.TextCell,TEXT(G3437,"###"),IF(_xlpm.TextCell&lt;&gt;"",IF(StyleSpaceSplit,IFERROR(IF(FIND(" ",_xlpm.TextCell)&gt;=1,MID(_xlpm.TextCell,1,FIND(" ",_xlpm.TextCell)-1),_xlpm.TextCell),_xlpm.TextCell),_xlpm.TextCell),""))</f>
        <v>DON CHURCH</v>
      </c>
      <c r="X3437" s="60" t="str">
        <f>IF(A3437&lt;&gt;"",IFERROR(IF(FIND(" ",G3437)&gt;=1,MID(G3437,FIND(" ",G3437)+1,LEN(G3437)),""),""),"")</f>
        <v>CHURCH</v>
      </c>
      <c r="AC3437" s="51">
        <f>IFERROR(VALUE(MID($C3437,1,2)),0)</f>
        <v>81</v>
      </c>
      <c r="AD3437" s="44">
        <f>IFERROR(VALUE(MID($C3437,4,3)),0)</f>
        <v>70</v>
      </c>
      <c r="AE3437" s="51">
        <f>VALUE(RIGHT("00"&amp;AC3437,2)&amp;RIGHT("000"&amp;AD3437,3))</f>
        <v>81070</v>
      </c>
    </row>
    <row r="3438" spans="1:31">
      <c r="A3438" s="60" t="str">
        <f>IF(G3438&amp;Q3438&lt;&gt;"",W3438&amp;Q3438,"")</f>
        <v>DON CLARCKblue</v>
      </c>
      <c r="B3438" s="60" t="str">
        <f>IF(C3438&lt;&gt;"",LEFT(C3438,9),"")</f>
        <v>80-743-95</v>
      </c>
      <c r="C3438" s="73" t="s">
        <v>4250</v>
      </c>
      <c r="D3438" s="73" t="s">
        <v>4251</v>
      </c>
      <c r="E3438" s="73" t="s">
        <v>910</v>
      </c>
      <c r="F3438" s="74">
        <v>59</v>
      </c>
      <c r="G3438" s="73" t="s">
        <v>4252</v>
      </c>
      <c r="H3438" s="73" t="s">
        <v>247</v>
      </c>
      <c r="I3438" s="73" t="s">
        <v>2355</v>
      </c>
      <c r="J3438" s="73" t="s">
        <v>330</v>
      </c>
      <c r="K3438" s="73" t="s">
        <v>382</v>
      </c>
      <c r="L3438" s="73" t="s">
        <v>383</v>
      </c>
      <c r="M3438" s="73" t="s">
        <v>384</v>
      </c>
      <c r="O3438" s="73" t="s">
        <v>386</v>
      </c>
      <c r="P3438" s="73" t="s">
        <v>907</v>
      </c>
      <c r="Q3438" s="73" t="s">
        <v>932</v>
      </c>
      <c r="R3438" s="73" t="s">
        <v>71</v>
      </c>
      <c r="V3438" s="60" t="str">
        <f>W3438&amp;H3438</f>
        <v>DON CLARCKсиний / бежевый</v>
      </c>
      <c r="W3438" s="60" t="str">
        <f>_xlfn.LET(_xlpm.TextCell,TEXT(G3438,"###"),IF(_xlpm.TextCell&lt;&gt;"",IF(StyleSpaceSplit,IFERROR(IF(FIND(" ",_xlpm.TextCell)&gt;=1,MID(_xlpm.TextCell,1,FIND(" ",_xlpm.TextCell)-1),_xlpm.TextCell),_xlpm.TextCell),_xlpm.TextCell),""))</f>
        <v>DON CLARCK</v>
      </c>
      <c r="X3438" s="60" t="str">
        <f>IF(A3438&lt;&gt;"",IFERROR(IF(FIND(" ",G3438)&gt;=1,MID(G3438,FIND(" ",G3438)+1,LEN(G3438)),""),""),"")</f>
        <v>CLARCK</v>
      </c>
      <c r="AC3438" s="51">
        <f>IFERROR(VALUE(MID($C3438,1,2)),0)</f>
        <v>80</v>
      </c>
      <c r="AD3438" s="44">
        <f>IFERROR(VALUE(MID($C3438,4,3)),0)</f>
        <v>743</v>
      </c>
      <c r="AE3438" s="51">
        <f>VALUE(RIGHT("00"&amp;AC3438,2)&amp;RIGHT("000"&amp;AD3438,3))</f>
        <v>80743</v>
      </c>
    </row>
    <row r="3439" spans="1:31">
      <c r="A3439" s="60" t="str">
        <f>IF(G3439&amp;Q3439&lt;&gt;"",W3439&amp;Q3439,"")</f>
        <v>DON COLMANbrown</v>
      </c>
      <c r="B3439" s="60" t="str">
        <f>IF(C3439&lt;&gt;"",LEFT(C3439,9),"")</f>
        <v>80-608-73</v>
      </c>
      <c r="C3439" s="73" t="s">
        <v>2309</v>
      </c>
      <c r="D3439" s="73" t="s">
        <v>2310</v>
      </c>
      <c r="E3439" s="73" t="s">
        <v>956</v>
      </c>
      <c r="F3439" s="74">
        <v>55</v>
      </c>
      <c r="G3439" s="73" t="s">
        <v>2304</v>
      </c>
      <c r="H3439" s="73" t="s">
        <v>81</v>
      </c>
      <c r="I3439" s="73" t="s">
        <v>2305</v>
      </c>
      <c r="J3439" s="73" t="s">
        <v>329</v>
      </c>
      <c r="K3439" s="73" t="s">
        <v>382</v>
      </c>
      <c r="L3439" s="73" t="s">
        <v>383</v>
      </c>
      <c r="M3439" s="73" t="s">
        <v>384</v>
      </c>
      <c r="N3439" s="73" t="s">
        <v>35</v>
      </c>
      <c r="O3439" s="73" t="s">
        <v>386</v>
      </c>
      <c r="P3439" s="73" t="s">
        <v>907</v>
      </c>
      <c r="Q3439" s="73" t="s">
        <v>1033</v>
      </c>
      <c r="R3439" s="73" t="s">
        <v>63</v>
      </c>
      <c r="V3439" s="60" t="str">
        <f>W3439&amp;H3439</f>
        <v>DON COLMANбежевый / коричневый</v>
      </c>
      <c r="W3439" s="60" t="str">
        <f>_xlfn.LET(_xlpm.TextCell,TEXT(G3439,"###"),IF(_xlpm.TextCell&lt;&gt;"",IF(StyleSpaceSplit,IFERROR(IF(FIND(" ",_xlpm.TextCell)&gt;=1,MID(_xlpm.TextCell,1,FIND(" ",_xlpm.TextCell)-1),_xlpm.TextCell),_xlpm.TextCell),_xlpm.TextCell),""))</f>
        <v>DON COLMAN</v>
      </c>
      <c r="X3439" s="60" t="str">
        <f>IF(A3439&lt;&gt;"",IFERROR(IF(FIND(" ",G3439)&gt;=1,MID(G3439,FIND(" ",G3439)+1,LEN(G3439)),""),""),"")</f>
        <v>COLMAN</v>
      </c>
      <c r="AC3439" s="51">
        <f>IFERROR(VALUE(MID($C3439,1,2)),0)</f>
        <v>80</v>
      </c>
      <c r="AD3439" s="44">
        <f>IFERROR(VALUE(MID($C3439,4,3)),0)</f>
        <v>608</v>
      </c>
      <c r="AE3439" s="51">
        <f>VALUE(RIGHT("00"&amp;AC3439,2)&amp;RIGHT("000"&amp;AD3439,3))</f>
        <v>80608</v>
      </c>
    </row>
    <row r="3440" spans="1:31">
      <c r="A3440" s="60" t="str">
        <f>IF(G3440&amp;Q3440&lt;&gt;"",W3440&amp;Q3440,"")</f>
        <v>DON COLMANbrown</v>
      </c>
      <c r="B3440" s="60" t="str">
        <f>IF(C3440&lt;&gt;"",LEFT(C3440,9),"")</f>
        <v>80-608-73</v>
      </c>
      <c r="C3440" s="73" t="s">
        <v>2311</v>
      </c>
      <c r="D3440" s="73" t="s">
        <v>2310</v>
      </c>
      <c r="E3440" s="73" t="s">
        <v>904</v>
      </c>
      <c r="F3440" s="74">
        <v>57</v>
      </c>
      <c r="G3440" s="73" t="s">
        <v>2304</v>
      </c>
      <c r="H3440" s="73" t="s">
        <v>81</v>
      </c>
      <c r="I3440" s="73" t="s">
        <v>2305</v>
      </c>
      <c r="J3440" s="73" t="s">
        <v>329</v>
      </c>
      <c r="K3440" s="73" t="s">
        <v>382</v>
      </c>
      <c r="L3440" s="73" t="s">
        <v>383</v>
      </c>
      <c r="M3440" s="73" t="s">
        <v>384</v>
      </c>
      <c r="N3440" s="73" t="s">
        <v>35</v>
      </c>
      <c r="O3440" s="73" t="s">
        <v>386</v>
      </c>
      <c r="P3440" s="73" t="s">
        <v>907</v>
      </c>
      <c r="Q3440" s="73" t="s">
        <v>1033</v>
      </c>
      <c r="R3440" s="73" t="s">
        <v>63</v>
      </c>
      <c r="V3440" s="60" t="str">
        <f>W3440&amp;H3440</f>
        <v>DON COLMANбежевый / коричневый</v>
      </c>
      <c r="W3440" s="60" t="str">
        <f>_xlfn.LET(_xlpm.TextCell,TEXT(G3440,"###"),IF(_xlpm.TextCell&lt;&gt;"",IF(StyleSpaceSplit,IFERROR(IF(FIND(" ",_xlpm.TextCell)&gt;=1,MID(_xlpm.TextCell,1,FIND(" ",_xlpm.TextCell)-1),_xlpm.TextCell),_xlpm.TextCell),_xlpm.TextCell),""))</f>
        <v>DON COLMAN</v>
      </c>
      <c r="X3440" s="60" t="str">
        <f>IF(A3440&lt;&gt;"",IFERROR(IF(FIND(" ",G3440)&gt;=1,MID(G3440,FIND(" ",G3440)+1,LEN(G3440)),""),""),"")</f>
        <v>COLMAN</v>
      </c>
      <c r="AC3440" s="51">
        <f>IFERROR(VALUE(MID($C3440,1,2)),0)</f>
        <v>80</v>
      </c>
      <c r="AD3440" s="44">
        <f>IFERROR(VALUE(MID($C3440,4,3)),0)</f>
        <v>608</v>
      </c>
      <c r="AE3440" s="51">
        <f>VALUE(RIGHT("00"&amp;AC3440,2)&amp;RIGHT("000"&amp;AD3440,3))</f>
        <v>80608</v>
      </c>
    </row>
    <row r="3441" spans="1:31">
      <c r="A3441" s="60" t="str">
        <f>IF(G3441&amp;Q3441&lt;&gt;"",W3441&amp;Q3441,"")</f>
        <v>DON COLMANbrown</v>
      </c>
      <c r="B3441" s="60" t="str">
        <f>IF(C3441&lt;&gt;"",LEFT(C3441,9),"")</f>
        <v>80-608-73</v>
      </c>
      <c r="C3441" s="73" t="s">
        <v>2312</v>
      </c>
      <c r="D3441" s="73" t="s">
        <v>2310</v>
      </c>
      <c r="E3441" s="73" t="s">
        <v>910</v>
      </c>
      <c r="F3441" s="74">
        <v>59</v>
      </c>
      <c r="G3441" s="73" t="s">
        <v>2304</v>
      </c>
      <c r="H3441" s="73" t="s">
        <v>81</v>
      </c>
      <c r="I3441" s="73" t="s">
        <v>2305</v>
      </c>
      <c r="J3441" s="73" t="s">
        <v>329</v>
      </c>
      <c r="K3441" s="73" t="s">
        <v>382</v>
      </c>
      <c r="L3441" s="73" t="s">
        <v>383</v>
      </c>
      <c r="M3441" s="73" t="s">
        <v>384</v>
      </c>
      <c r="N3441" s="73" t="s">
        <v>35</v>
      </c>
      <c r="O3441" s="73" t="s">
        <v>386</v>
      </c>
      <c r="P3441" s="73" t="s">
        <v>907</v>
      </c>
      <c r="Q3441" s="73" t="s">
        <v>1033</v>
      </c>
      <c r="R3441" s="73" t="s">
        <v>63</v>
      </c>
      <c r="V3441" s="60" t="str">
        <f>W3441&amp;H3441</f>
        <v>DON COLMANбежевый / коричневый</v>
      </c>
      <c r="W3441" s="60" t="str">
        <f>_xlfn.LET(_xlpm.TextCell,TEXT(G3441,"###"),IF(_xlpm.TextCell&lt;&gt;"",IF(StyleSpaceSplit,IFERROR(IF(FIND(" ",_xlpm.TextCell)&gt;=1,MID(_xlpm.TextCell,1,FIND(" ",_xlpm.TextCell)-1),_xlpm.TextCell),_xlpm.TextCell),_xlpm.TextCell),""))</f>
        <v>DON COLMAN</v>
      </c>
      <c r="X3441" s="60" t="str">
        <f>IF(A3441&lt;&gt;"",IFERROR(IF(FIND(" ",G3441)&gt;=1,MID(G3441,FIND(" ",G3441)+1,LEN(G3441)),""),""),"")</f>
        <v>COLMAN</v>
      </c>
      <c r="AC3441" s="51">
        <f>IFERROR(VALUE(MID($C3441,1,2)),0)</f>
        <v>80</v>
      </c>
      <c r="AD3441" s="44">
        <f>IFERROR(VALUE(MID($C3441,4,3)),0)</f>
        <v>608</v>
      </c>
      <c r="AE3441" s="51">
        <f>VALUE(RIGHT("00"&amp;AC3441,2)&amp;RIGHT("000"&amp;AD3441,3))</f>
        <v>80608</v>
      </c>
    </row>
    <row r="3442" spans="1:31">
      <c r="A3442" s="60" t="str">
        <f>IF(G3442&amp;Q3442&lt;&gt;"",W3442&amp;Q3442,"")</f>
        <v>DON COLMANbrown</v>
      </c>
      <c r="B3442" s="60" t="str">
        <f>IF(C3442&lt;&gt;"",LEFT(C3442,9),"")</f>
        <v>80-608-73</v>
      </c>
      <c r="C3442" s="73" t="s">
        <v>2313</v>
      </c>
      <c r="D3442" s="73" t="s">
        <v>2310</v>
      </c>
      <c r="E3442" s="73" t="s">
        <v>912</v>
      </c>
      <c r="F3442" s="74">
        <v>61</v>
      </c>
      <c r="G3442" s="73" t="s">
        <v>2304</v>
      </c>
      <c r="H3442" s="73" t="s">
        <v>81</v>
      </c>
      <c r="I3442" s="73" t="s">
        <v>2305</v>
      </c>
      <c r="J3442" s="73" t="s">
        <v>329</v>
      </c>
      <c r="K3442" s="73" t="s">
        <v>382</v>
      </c>
      <c r="L3442" s="73" t="s">
        <v>383</v>
      </c>
      <c r="M3442" s="73" t="s">
        <v>384</v>
      </c>
      <c r="N3442" s="73" t="s">
        <v>35</v>
      </c>
      <c r="O3442" s="73" t="s">
        <v>386</v>
      </c>
      <c r="P3442" s="73" t="s">
        <v>907</v>
      </c>
      <c r="Q3442" s="73" t="s">
        <v>1033</v>
      </c>
      <c r="R3442" s="73" t="s">
        <v>63</v>
      </c>
      <c r="V3442" s="60" t="str">
        <f>W3442&amp;H3442</f>
        <v>DON COLMANбежевый / коричневый</v>
      </c>
      <c r="W3442" s="60" t="str">
        <f>_xlfn.LET(_xlpm.TextCell,TEXT(G3442,"###"),IF(_xlpm.TextCell&lt;&gt;"",IF(StyleSpaceSplit,IFERROR(IF(FIND(" ",_xlpm.TextCell)&gt;=1,MID(_xlpm.TextCell,1,FIND(" ",_xlpm.TextCell)-1),_xlpm.TextCell),_xlpm.TextCell),_xlpm.TextCell),""))</f>
        <v>DON COLMAN</v>
      </c>
      <c r="X3442" s="60" t="str">
        <f>IF(A3442&lt;&gt;"",IFERROR(IF(FIND(" ",G3442)&gt;=1,MID(G3442,FIND(" ",G3442)+1,LEN(G3442)),""),""),"")</f>
        <v>COLMAN</v>
      </c>
      <c r="AC3442" s="51">
        <f>IFERROR(VALUE(MID($C3442,1,2)),0)</f>
        <v>80</v>
      </c>
      <c r="AD3442" s="44">
        <f>IFERROR(VALUE(MID($C3442,4,3)),0)</f>
        <v>608</v>
      </c>
      <c r="AE3442" s="51">
        <f>VALUE(RIGHT("00"&amp;AC3442,2)&amp;RIGHT("000"&amp;AD3442,3))</f>
        <v>80608</v>
      </c>
    </row>
    <row r="3443" spans="1:31">
      <c r="A3443" s="60" t="str">
        <f>IF(G3443&amp;Q3443&lt;&gt;"",W3443&amp;Q3443,"")</f>
        <v>DON COLMANblack</v>
      </c>
      <c r="B3443" s="60" t="str">
        <f>IF(C3443&lt;&gt;"",LEFT(C3443,9),"")</f>
        <v>80-608-53</v>
      </c>
      <c r="C3443" s="73" t="s">
        <v>2302</v>
      </c>
      <c r="D3443" s="73" t="s">
        <v>2303</v>
      </c>
      <c r="E3443" s="73" t="s">
        <v>956</v>
      </c>
      <c r="F3443" s="74">
        <v>55</v>
      </c>
      <c r="G3443" s="73" t="s">
        <v>2304</v>
      </c>
      <c r="H3443" s="73" t="s">
        <v>101</v>
      </c>
      <c r="I3443" s="73" t="s">
        <v>2305</v>
      </c>
      <c r="J3443" s="73" t="s">
        <v>329</v>
      </c>
      <c r="K3443" s="73" t="s">
        <v>382</v>
      </c>
      <c r="L3443" s="73" t="s">
        <v>383</v>
      </c>
      <c r="M3443" s="73" t="s">
        <v>384</v>
      </c>
      <c r="N3443" s="73" t="s">
        <v>35</v>
      </c>
      <c r="O3443" s="73" t="s">
        <v>386</v>
      </c>
      <c r="P3443" s="73" t="s">
        <v>907</v>
      </c>
      <c r="Q3443" s="73" t="s">
        <v>928</v>
      </c>
      <c r="R3443" s="73" t="s">
        <v>63</v>
      </c>
      <c r="V3443" s="60" t="str">
        <f>W3443&amp;H3443</f>
        <v>DON COLMANбежевый / черный</v>
      </c>
      <c r="W3443" s="60" t="str">
        <f>_xlfn.LET(_xlpm.TextCell,TEXT(G3443,"###"),IF(_xlpm.TextCell&lt;&gt;"",IF(StyleSpaceSplit,IFERROR(IF(FIND(" ",_xlpm.TextCell)&gt;=1,MID(_xlpm.TextCell,1,FIND(" ",_xlpm.TextCell)-1),_xlpm.TextCell),_xlpm.TextCell),_xlpm.TextCell),""))</f>
        <v>DON COLMAN</v>
      </c>
      <c r="X3443" s="60" t="str">
        <f>IF(A3443&lt;&gt;"",IFERROR(IF(FIND(" ",G3443)&gt;=1,MID(G3443,FIND(" ",G3443)+1,LEN(G3443)),""),""),"")</f>
        <v>COLMAN</v>
      </c>
      <c r="AC3443" s="51">
        <f>IFERROR(VALUE(MID($C3443,1,2)),0)</f>
        <v>80</v>
      </c>
      <c r="AD3443" s="44">
        <f>IFERROR(VALUE(MID($C3443,4,3)),0)</f>
        <v>608</v>
      </c>
      <c r="AE3443" s="51">
        <f>VALUE(RIGHT("00"&amp;AC3443,2)&amp;RIGHT("000"&amp;AD3443,3))</f>
        <v>80608</v>
      </c>
    </row>
    <row r="3444" spans="1:31">
      <c r="A3444" s="60" t="str">
        <f>IF(G3444&amp;Q3444&lt;&gt;"",W3444&amp;Q3444,"")</f>
        <v>DON COLMANblack</v>
      </c>
      <c r="B3444" s="60" t="str">
        <f>IF(C3444&lt;&gt;"",LEFT(C3444,9),"")</f>
        <v>80-608-53</v>
      </c>
      <c r="C3444" s="73" t="s">
        <v>2306</v>
      </c>
      <c r="D3444" s="73" t="s">
        <v>2303</v>
      </c>
      <c r="E3444" s="73" t="s">
        <v>904</v>
      </c>
      <c r="F3444" s="74">
        <v>57</v>
      </c>
      <c r="G3444" s="73" t="s">
        <v>2304</v>
      </c>
      <c r="H3444" s="73" t="s">
        <v>101</v>
      </c>
      <c r="I3444" s="73" t="s">
        <v>2305</v>
      </c>
      <c r="J3444" s="73" t="s">
        <v>329</v>
      </c>
      <c r="K3444" s="73" t="s">
        <v>382</v>
      </c>
      <c r="L3444" s="73" t="s">
        <v>383</v>
      </c>
      <c r="M3444" s="73" t="s">
        <v>384</v>
      </c>
      <c r="N3444" s="73" t="s">
        <v>35</v>
      </c>
      <c r="O3444" s="73" t="s">
        <v>386</v>
      </c>
      <c r="P3444" s="73" t="s">
        <v>907</v>
      </c>
      <c r="Q3444" s="73" t="s">
        <v>928</v>
      </c>
      <c r="R3444" s="73" t="s">
        <v>63</v>
      </c>
      <c r="V3444" s="60" t="str">
        <f>W3444&amp;H3444</f>
        <v>DON COLMANбежевый / черный</v>
      </c>
      <c r="W3444" s="60" t="str">
        <f>_xlfn.LET(_xlpm.TextCell,TEXT(G3444,"###"),IF(_xlpm.TextCell&lt;&gt;"",IF(StyleSpaceSplit,IFERROR(IF(FIND(" ",_xlpm.TextCell)&gt;=1,MID(_xlpm.TextCell,1,FIND(" ",_xlpm.TextCell)-1),_xlpm.TextCell),_xlpm.TextCell),_xlpm.TextCell),""))</f>
        <v>DON COLMAN</v>
      </c>
      <c r="X3444" s="60" t="str">
        <f>IF(A3444&lt;&gt;"",IFERROR(IF(FIND(" ",G3444)&gt;=1,MID(G3444,FIND(" ",G3444)+1,LEN(G3444)),""),""),"")</f>
        <v>COLMAN</v>
      </c>
      <c r="AC3444" s="51">
        <f>IFERROR(VALUE(MID($C3444,1,2)),0)</f>
        <v>80</v>
      </c>
      <c r="AD3444" s="44">
        <f>IFERROR(VALUE(MID($C3444,4,3)),0)</f>
        <v>608</v>
      </c>
      <c r="AE3444" s="51">
        <f>VALUE(RIGHT("00"&amp;AC3444,2)&amp;RIGHT("000"&amp;AD3444,3))</f>
        <v>80608</v>
      </c>
    </row>
    <row r="3445" spans="1:31">
      <c r="A3445" s="60" t="str">
        <f>IF(G3445&amp;Q3445&lt;&gt;"",W3445&amp;Q3445,"")</f>
        <v>DON COLMANblack</v>
      </c>
      <c r="B3445" s="60" t="str">
        <f>IF(C3445&lt;&gt;"",LEFT(C3445,9),"")</f>
        <v>80-608-53</v>
      </c>
      <c r="C3445" s="73" t="s">
        <v>2307</v>
      </c>
      <c r="D3445" s="73" t="s">
        <v>2303</v>
      </c>
      <c r="E3445" s="73" t="s">
        <v>910</v>
      </c>
      <c r="F3445" s="74">
        <v>59</v>
      </c>
      <c r="G3445" s="73" t="s">
        <v>2304</v>
      </c>
      <c r="H3445" s="73" t="s">
        <v>101</v>
      </c>
      <c r="I3445" s="73" t="s">
        <v>2305</v>
      </c>
      <c r="J3445" s="73" t="s">
        <v>329</v>
      </c>
      <c r="K3445" s="73" t="s">
        <v>382</v>
      </c>
      <c r="L3445" s="73" t="s">
        <v>383</v>
      </c>
      <c r="M3445" s="73" t="s">
        <v>384</v>
      </c>
      <c r="N3445" s="73" t="s">
        <v>35</v>
      </c>
      <c r="O3445" s="73" t="s">
        <v>386</v>
      </c>
      <c r="P3445" s="73" t="s">
        <v>907</v>
      </c>
      <c r="Q3445" s="73" t="s">
        <v>928</v>
      </c>
      <c r="R3445" s="73" t="s">
        <v>63</v>
      </c>
      <c r="V3445" s="60" t="str">
        <f>W3445&amp;H3445</f>
        <v>DON COLMANбежевый / черный</v>
      </c>
      <c r="W3445" s="60" t="str">
        <f>_xlfn.LET(_xlpm.TextCell,TEXT(G3445,"###"),IF(_xlpm.TextCell&lt;&gt;"",IF(StyleSpaceSplit,IFERROR(IF(FIND(" ",_xlpm.TextCell)&gt;=1,MID(_xlpm.TextCell,1,FIND(" ",_xlpm.TextCell)-1),_xlpm.TextCell),_xlpm.TextCell),_xlpm.TextCell),""))</f>
        <v>DON COLMAN</v>
      </c>
      <c r="X3445" s="60" t="str">
        <f>IF(A3445&lt;&gt;"",IFERROR(IF(FIND(" ",G3445)&gt;=1,MID(G3445,FIND(" ",G3445)+1,LEN(G3445)),""),""),"")</f>
        <v>COLMAN</v>
      </c>
      <c r="AC3445" s="51">
        <f>IFERROR(VALUE(MID($C3445,1,2)),0)</f>
        <v>80</v>
      </c>
      <c r="AD3445" s="44">
        <f>IFERROR(VALUE(MID($C3445,4,3)),0)</f>
        <v>608</v>
      </c>
      <c r="AE3445" s="51">
        <f>VALUE(RIGHT("00"&amp;AC3445,2)&amp;RIGHT("000"&amp;AD3445,3))</f>
        <v>80608</v>
      </c>
    </row>
    <row r="3446" spans="1:31">
      <c r="A3446" s="60" t="str">
        <f>IF(G3446&amp;Q3446&lt;&gt;"",W3446&amp;Q3446,"")</f>
        <v>DON COLMANblack</v>
      </c>
      <c r="B3446" s="60" t="str">
        <f>IF(C3446&lt;&gt;"",LEFT(C3446,9),"")</f>
        <v>80-608-53</v>
      </c>
      <c r="C3446" s="73" t="s">
        <v>2308</v>
      </c>
      <c r="D3446" s="73" t="s">
        <v>2303</v>
      </c>
      <c r="E3446" s="73" t="s">
        <v>912</v>
      </c>
      <c r="F3446" s="74">
        <v>61</v>
      </c>
      <c r="G3446" s="73" t="s">
        <v>2304</v>
      </c>
      <c r="H3446" s="73" t="s">
        <v>101</v>
      </c>
      <c r="I3446" s="73" t="s">
        <v>2305</v>
      </c>
      <c r="J3446" s="73" t="s">
        <v>329</v>
      </c>
      <c r="K3446" s="73" t="s">
        <v>382</v>
      </c>
      <c r="L3446" s="73" t="s">
        <v>383</v>
      </c>
      <c r="M3446" s="73" t="s">
        <v>384</v>
      </c>
      <c r="N3446" s="73" t="s">
        <v>35</v>
      </c>
      <c r="O3446" s="73" t="s">
        <v>386</v>
      </c>
      <c r="P3446" s="73" t="s">
        <v>907</v>
      </c>
      <c r="Q3446" s="73" t="s">
        <v>928</v>
      </c>
      <c r="R3446" s="73" t="s">
        <v>63</v>
      </c>
      <c r="V3446" s="60" t="str">
        <f>W3446&amp;H3446</f>
        <v>DON COLMANбежевый / черный</v>
      </c>
      <c r="W3446" s="60" t="str">
        <f>_xlfn.LET(_xlpm.TextCell,TEXT(G3446,"###"),IF(_xlpm.TextCell&lt;&gt;"",IF(StyleSpaceSplit,IFERROR(IF(FIND(" ",_xlpm.TextCell)&gt;=1,MID(_xlpm.TextCell,1,FIND(" ",_xlpm.TextCell)-1),_xlpm.TextCell),_xlpm.TextCell),_xlpm.TextCell),""))</f>
        <v>DON COLMAN</v>
      </c>
      <c r="X3446" s="60" t="str">
        <f>IF(A3446&lt;&gt;"",IFERROR(IF(FIND(" ",G3446)&gt;=1,MID(G3446,FIND(" ",G3446)+1,LEN(G3446)),""),""),"")</f>
        <v>COLMAN</v>
      </c>
      <c r="AC3446" s="51">
        <f>IFERROR(VALUE(MID($C3446,1,2)),0)</f>
        <v>80</v>
      </c>
      <c r="AD3446" s="44">
        <f>IFERROR(VALUE(MID($C3446,4,3)),0)</f>
        <v>608</v>
      </c>
      <c r="AE3446" s="51">
        <f>VALUE(RIGHT("00"&amp;AC3446,2)&amp;RIGHT("000"&amp;AD3446,3))</f>
        <v>80608</v>
      </c>
    </row>
    <row r="3447" spans="1:31">
      <c r="A3447" s="60" t="str">
        <f>IF(G3447&amp;Q3447&lt;&gt;"",W3447&amp;Q3447,"")</f>
        <v>DON CREEDgrey</v>
      </c>
      <c r="B3447" s="60" t="str">
        <f>IF(C3447&lt;&gt;"",LEFT(C3447,9),"")</f>
        <v>80-513-08</v>
      </c>
      <c r="C3447" s="73" t="s">
        <v>3382</v>
      </c>
      <c r="D3447" s="73" t="s">
        <v>3383</v>
      </c>
      <c r="E3447" s="73" t="s">
        <v>904</v>
      </c>
      <c r="F3447" s="74">
        <v>57</v>
      </c>
      <c r="G3447" s="73" t="s">
        <v>3381</v>
      </c>
      <c r="H3447" s="73" t="s">
        <v>83</v>
      </c>
      <c r="I3447" s="73" t="s">
        <v>1265</v>
      </c>
      <c r="J3447" s="73" t="s">
        <v>346</v>
      </c>
      <c r="K3447" s="73" t="s">
        <v>382</v>
      </c>
      <c r="L3447" s="73" t="s">
        <v>383</v>
      </c>
      <c r="M3447" s="73" t="s">
        <v>388</v>
      </c>
      <c r="N3447" s="73" t="s">
        <v>30</v>
      </c>
      <c r="O3447" s="73" t="s">
        <v>385</v>
      </c>
      <c r="P3447" s="73" t="s">
        <v>907</v>
      </c>
      <c r="Q3447" s="73" t="s">
        <v>917</v>
      </c>
      <c r="R3447" s="73" t="s">
        <v>83</v>
      </c>
      <c r="V3447" s="60" t="str">
        <f>W3447&amp;H3447</f>
        <v>DON CREEDсерый</v>
      </c>
      <c r="W3447" s="60" t="str">
        <f>_xlfn.LET(_xlpm.TextCell,TEXT(G3447,"###"),IF(_xlpm.TextCell&lt;&gt;"",IF(StyleSpaceSplit,IFERROR(IF(FIND(" ",_xlpm.TextCell)&gt;=1,MID(_xlpm.TextCell,1,FIND(" ",_xlpm.TextCell)-1),_xlpm.TextCell),_xlpm.TextCell),_xlpm.TextCell),""))</f>
        <v>DON CREED</v>
      </c>
      <c r="X3447" s="60" t="str">
        <f>IF(A3447&lt;&gt;"",IFERROR(IF(FIND(" ",G3447)&gt;=1,MID(G3447,FIND(" ",G3447)+1,LEN(G3447)),""),""),"")</f>
        <v>CREED</v>
      </c>
      <c r="AC3447" s="51">
        <f>IFERROR(VALUE(MID($C3447,1,2)),0)</f>
        <v>80</v>
      </c>
      <c r="AD3447" s="44">
        <f>IFERROR(VALUE(MID($C3447,4,3)),0)</f>
        <v>513</v>
      </c>
      <c r="AE3447" s="51">
        <f>VALUE(RIGHT("00"&amp;AC3447,2)&amp;RIGHT("000"&amp;AD3447,3))</f>
        <v>80513</v>
      </c>
    </row>
    <row r="3448" spans="1:31">
      <c r="A3448" s="60" t="str">
        <f>IF(G3448&amp;Q3448&lt;&gt;"",W3448&amp;Q3448,"")</f>
        <v>DON CREEDgrey</v>
      </c>
      <c r="B3448" s="60" t="str">
        <f>IF(C3448&lt;&gt;"",LEFT(C3448,9),"")</f>
        <v>80-513-08</v>
      </c>
      <c r="C3448" s="73" t="s">
        <v>3384</v>
      </c>
      <c r="D3448" s="73" t="s">
        <v>3383</v>
      </c>
      <c r="E3448" s="73" t="s">
        <v>910</v>
      </c>
      <c r="F3448" s="74">
        <v>59</v>
      </c>
      <c r="G3448" s="73" t="s">
        <v>3381</v>
      </c>
      <c r="H3448" s="73" t="s">
        <v>83</v>
      </c>
      <c r="I3448" s="73" t="s">
        <v>1265</v>
      </c>
      <c r="J3448" s="73" t="s">
        <v>346</v>
      </c>
      <c r="K3448" s="73" t="s">
        <v>382</v>
      </c>
      <c r="L3448" s="73" t="s">
        <v>383</v>
      </c>
      <c r="M3448" s="73" t="s">
        <v>388</v>
      </c>
      <c r="N3448" s="73" t="s">
        <v>30</v>
      </c>
      <c r="O3448" s="73" t="s">
        <v>385</v>
      </c>
      <c r="P3448" s="73" t="s">
        <v>907</v>
      </c>
      <c r="Q3448" s="73" t="s">
        <v>917</v>
      </c>
      <c r="R3448" s="73" t="s">
        <v>83</v>
      </c>
      <c r="V3448" s="60" t="str">
        <f>W3448&amp;H3448</f>
        <v>DON CREEDсерый</v>
      </c>
      <c r="W3448" s="60" t="str">
        <f>_xlfn.LET(_xlpm.TextCell,TEXT(G3448,"###"),IF(_xlpm.TextCell&lt;&gt;"",IF(StyleSpaceSplit,IFERROR(IF(FIND(" ",_xlpm.TextCell)&gt;=1,MID(_xlpm.TextCell,1,FIND(" ",_xlpm.TextCell)-1),_xlpm.TextCell),_xlpm.TextCell),_xlpm.TextCell),""))</f>
        <v>DON CREED</v>
      </c>
      <c r="X3448" s="60" t="str">
        <f>IF(A3448&lt;&gt;"",IFERROR(IF(FIND(" ",G3448)&gt;=1,MID(G3448,FIND(" ",G3448)+1,LEN(G3448)),""),""),"")</f>
        <v>CREED</v>
      </c>
      <c r="AC3448" s="51">
        <f>IFERROR(VALUE(MID($C3448,1,2)),0)</f>
        <v>80</v>
      </c>
      <c r="AD3448" s="44">
        <f>IFERROR(VALUE(MID($C3448,4,3)),0)</f>
        <v>513</v>
      </c>
      <c r="AE3448" s="51">
        <f>VALUE(RIGHT("00"&amp;AC3448,2)&amp;RIGHT("000"&amp;AD3448,3))</f>
        <v>80513</v>
      </c>
    </row>
    <row r="3449" spans="1:31">
      <c r="A3449" s="60" t="str">
        <f>IF(G3449&amp;Q3449&lt;&gt;"",W3449&amp;Q3449,"")</f>
        <v>DON CREEDblue</v>
      </c>
      <c r="B3449" s="60" t="str">
        <f>IF(C3449&lt;&gt;"",LEFT(C3449,9),"")</f>
        <v>80-513-16</v>
      </c>
      <c r="C3449" s="73" t="s">
        <v>3379</v>
      </c>
      <c r="D3449" s="73" t="s">
        <v>3380</v>
      </c>
      <c r="E3449" s="73" t="s">
        <v>910</v>
      </c>
      <c r="F3449" s="74">
        <v>59</v>
      </c>
      <c r="G3449" s="73" t="s">
        <v>3381</v>
      </c>
      <c r="H3449" s="73" t="s">
        <v>55</v>
      </c>
      <c r="I3449" s="73" t="s">
        <v>1265</v>
      </c>
      <c r="J3449" s="73" t="s">
        <v>346</v>
      </c>
      <c r="K3449" s="73" t="s">
        <v>382</v>
      </c>
      <c r="L3449" s="73" t="s">
        <v>383</v>
      </c>
      <c r="M3449" s="73" t="s">
        <v>388</v>
      </c>
      <c r="N3449" s="73" t="s">
        <v>30</v>
      </c>
      <c r="O3449" s="73" t="s">
        <v>385</v>
      </c>
      <c r="P3449" s="73" t="s">
        <v>907</v>
      </c>
      <c r="Q3449" s="73" t="s">
        <v>932</v>
      </c>
      <c r="R3449" s="73" t="s">
        <v>71</v>
      </c>
      <c r="V3449" s="60" t="str">
        <f>W3449&amp;H3449</f>
        <v>DON CREEDтемно-синий</v>
      </c>
      <c r="W3449" s="60" t="str">
        <f>_xlfn.LET(_xlpm.TextCell,TEXT(G3449,"###"),IF(_xlpm.TextCell&lt;&gt;"",IF(StyleSpaceSplit,IFERROR(IF(FIND(" ",_xlpm.TextCell)&gt;=1,MID(_xlpm.TextCell,1,FIND(" ",_xlpm.TextCell)-1),_xlpm.TextCell),_xlpm.TextCell),_xlpm.TextCell),""))</f>
        <v>DON CREED</v>
      </c>
      <c r="X3449" s="60" t="str">
        <f>IF(A3449&lt;&gt;"",IFERROR(IF(FIND(" ",G3449)&gt;=1,MID(G3449,FIND(" ",G3449)+1,LEN(G3449)),""),""),"")</f>
        <v>CREED</v>
      </c>
      <c r="AC3449" s="51">
        <f>IFERROR(VALUE(MID($C3449,1,2)),0)</f>
        <v>80</v>
      </c>
      <c r="AD3449" s="44">
        <f>IFERROR(VALUE(MID($C3449,4,3)),0)</f>
        <v>513</v>
      </c>
      <c r="AE3449" s="51">
        <f>VALUE(RIGHT("00"&amp;AC3449,2)&amp;RIGHT("000"&amp;AD3449,3))</f>
        <v>80513</v>
      </c>
    </row>
    <row r="3450" spans="1:31">
      <c r="A3450" s="60" t="str">
        <f>IF(G3450&amp;Q3450&lt;&gt;"",W3450&amp;Q3450,"")</f>
        <v>DON CRUSHred</v>
      </c>
      <c r="B3450" s="60" t="str">
        <f>IF(C3450&lt;&gt;"",LEFT(C3450,9),"")</f>
        <v>80-744-72</v>
      </c>
      <c r="C3450" s="73" t="s">
        <v>4638</v>
      </c>
      <c r="D3450" s="73" t="s">
        <v>4639</v>
      </c>
      <c r="E3450" s="73" t="s">
        <v>956</v>
      </c>
      <c r="F3450" s="74">
        <v>55</v>
      </c>
      <c r="G3450" s="73" t="s">
        <v>4255</v>
      </c>
      <c r="H3450" s="73" t="s">
        <v>111</v>
      </c>
      <c r="I3450" s="73" t="s">
        <v>2355</v>
      </c>
      <c r="J3450" s="73" t="s">
        <v>330</v>
      </c>
      <c r="K3450" s="73" t="s">
        <v>382</v>
      </c>
      <c r="L3450" s="73" t="s">
        <v>383</v>
      </c>
      <c r="M3450" s="73" t="s">
        <v>384</v>
      </c>
      <c r="O3450" s="73" t="s">
        <v>386</v>
      </c>
      <c r="P3450" s="73" t="s">
        <v>907</v>
      </c>
      <c r="Q3450" s="73" t="s">
        <v>969</v>
      </c>
      <c r="R3450" s="73" t="s">
        <v>57</v>
      </c>
      <c r="V3450" s="60" t="str">
        <f>W3450&amp;H3450</f>
        <v>DON CRUSHбелый / красный</v>
      </c>
      <c r="W3450" s="60" t="str">
        <f>_xlfn.LET(_xlpm.TextCell,TEXT(G3450,"###"),IF(_xlpm.TextCell&lt;&gt;"",IF(StyleSpaceSplit,IFERROR(IF(FIND(" ",_xlpm.TextCell)&gt;=1,MID(_xlpm.TextCell,1,FIND(" ",_xlpm.TextCell)-1),_xlpm.TextCell),_xlpm.TextCell),_xlpm.TextCell),""))</f>
        <v>DON CRUSH</v>
      </c>
      <c r="X3450" s="60" t="str">
        <f>IF(A3450&lt;&gt;"",IFERROR(IF(FIND(" ",G3450)&gt;=1,MID(G3450,FIND(" ",G3450)+1,LEN(G3450)),""),""),"")</f>
        <v>CRUSH</v>
      </c>
      <c r="AC3450" s="51">
        <f>IFERROR(VALUE(MID($C3450,1,2)),0)</f>
        <v>80</v>
      </c>
      <c r="AD3450" s="44">
        <f>IFERROR(VALUE(MID($C3450,4,3)),0)</f>
        <v>744</v>
      </c>
      <c r="AE3450" s="51">
        <f>VALUE(RIGHT("00"&amp;AC3450,2)&amp;RIGHT("000"&amp;AD3450,3))</f>
        <v>80744</v>
      </c>
    </row>
    <row r="3451" spans="1:31">
      <c r="A3451" s="60" t="str">
        <f>IF(G3451&amp;Q3451&lt;&gt;"",W3451&amp;Q3451,"")</f>
        <v>DON CRUSHred</v>
      </c>
      <c r="B3451" s="60" t="str">
        <f>IF(C3451&lt;&gt;"",LEFT(C3451,9),"")</f>
        <v>80-744-72</v>
      </c>
      <c r="C3451" s="73" t="s">
        <v>4640</v>
      </c>
      <c r="D3451" s="73" t="s">
        <v>4639</v>
      </c>
      <c r="E3451" s="73" t="s">
        <v>904</v>
      </c>
      <c r="F3451" s="74">
        <v>57</v>
      </c>
      <c r="G3451" s="73" t="s">
        <v>4255</v>
      </c>
      <c r="H3451" s="73" t="s">
        <v>111</v>
      </c>
      <c r="I3451" s="73" t="s">
        <v>2355</v>
      </c>
      <c r="J3451" s="73" t="s">
        <v>330</v>
      </c>
      <c r="K3451" s="73" t="s">
        <v>382</v>
      </c>
      <c r="L3451" s="73" t="s">
        <v>383</v>
      </c>
      <c r="M3451" s="73" t="s">
        <v>384</v>
      </c>
      <c r="O3451" s="73" t="s">
        <v>386</v>
      </c>
      <c r="P3451" s="73" t="s">
        <v>907</v>
      </c>
      <c r="Q3451" s="73" t="s">
        <v>969</v>
      </c>
      <c r="R3451" s="73" t="s">
        <v>57</v>
      </c>
      <c r="V3451" s="60" t="str">
        <f>W3451&amp;H3451</f>
        <v>DON CRUSHбелый / красный</v>
      </c>
      <c r="W3451" s="60" t="str">
        <f>_xlfn.LET(_xlpm.TextCell,TEXT(G3451,"###"),IF(_xlpm.TextCell&lt;&gt;"",IF(StyleSpaceSplit,IFERROR(IF(FIND(" ",_xlpm.TextCell)&gt;=1,MID(_xlpm.TextCell,1,FIND(" ",_xlpm.TextCell)-1),_xlpm.TextCell),_xlpm.TextCell),_xlpm.TextCell),""))</f>
        <v>DON CRUSH</v>
      </c>
      <c r="X3451" s="60" t="str">
        <f>IF(A3451&lt;&gt;"",IFERROR(IF(FIND(" ",G3451)&gt;=1,MID(G3451,FIND(" ",G3451)+1,LEN(G3451)),""),""),"")</f>
        <v>CRUSH</v>
      </c>
      <c r="AC3451" s="51">
        <f>IFERROR(VALUE(MID($C3451,1,2)),0)</f>
        <v>80</v>
      </c>
      <c r="AD3451" s="44">
        <f>IFERROR(VALUE(MID($C3451,4,3)),0)</f>
        <v>744</v>
      </c>
      <c r="AE3451" s="51">
        <f>VALUE(RIGHT("00"&amp;AC3451,2)&amp;RIGHT("000"&amp;AD3451,3))</f>
        <v>80744</v>
      </c>
    </row>
    <row r="3452" spans="1:31">
      <c r="A3452" s="60" t="str">
        <f>IF(G3452&amp;Q3452&lt;&gt;"",W3452&amp;Q3452,"")</f>
        <v>DON CRUSHred</v>
      </c>
      <c r="B3452" s="60" t="str">
        <f>IF(C3452&lt;&gt;"",LEFT(C3452,9),"")</f>
        <v>80-744-72</v>
      </c>
      <c r="C3452" s="73" t="s">
        <v>4641</v>
      </c>
      <c r="D3452" s="73" t="s">
        <v>4639</v>
      </c>
      <c r="E3452" s="73" t="s">
        <v>910</v>
      </c>
      <c r="F3452" s="74">
        <v>59</v>
      </c>
      <c r="G3452" s="73" t="s">
        <v>4255</v>
      </c>
      <c r="H3452" s="73" t="s">
        <v>111</v>
      </c>
      <c r="I3452" s="73" t="s">
        <v>2355</v>
      </c>
      <c r="J3452" s="73" t="s">
        <v>330</v>
      </c>
      <c r="K3452" s="73" t="s">
        <v>382</v>
      </c>
      <c r="L3452" s="73" t="s">
        <v>383</v>
      </c>
      <c r="M3452" s="73" t="s">
        <v>384</v>
      </c>
      <c r="O3452" s="73" t="s">
        <v>386</v>
      </c>
      <c r="P3452" s="73" t="s">
        <v>907</v>
      </c>
      <c r="Q3452" s="73" t="s">
        <v>969</v>
      </c>
      <c r="R3452" s="73" t="s">
        <v>57</v>
      </c>
      <c r="V3452" s="60" t="str">
        <f>W3452&amp;H3452</f>
        <v>DON CRUSHбелый / красный</v>
      </c>
      <c r="W3452" s="60" t="str">
        <f>_xlfn.LET(_xlpm.TextCell,TEXT(G3452,"###"),IF(_xlpm.TextCell&lt;&gt;"",IF(StyleSpaceSplit,IFERROR(IF(FIND(" ",_xlpm.TextCell)&gt;=1,MID(_xlpm.TextCell,1,FIND(" ",_xlpm.TextCell)-1),_xlpm.TextCell),_xlpm.TextCell),_xlpm.TextCell),""))</f>
        <v>DON CRUSH</v>
      </c>
      <c r="X3452" s="60" t="str">
        <f>IF(A3452&lt;&gt;"",IFERROR(IF(FIND(" ",G3452)&gt;=1,MID(G3452,FIND(" ",G3452)+1,LEN(G3452)),""),""),"")</f>
        <v>CRUSH</v>
      </c>
      <c r="AC3452" s="51">
        <f>IFERROR(VALUE(MID($C3452,1,2)),0)</f>
        <v>80</v>
      </c>
      <c r="AD3452" s="44">
        <f>IFERROR(VALUE(MID($C3452,4,3)),0)</f>
        <v>744</v>
      </c>
      <c r="AE3452" s="51">
        <f>VALUE(RIGHT("00"&amp;AC3452,2)&amp;RIGHT("000"&amp;AD3452,3))</f>
        <v>80744</v>
      </c>
    </row>
    <row r="3453" spans="1:31">
      <c r="A3453" s="60" t="str">
        <f>IF(G3453&amp;Q3453&lt;&gt;"",W3453&amp;Q3453,"")</f>
        <v>DON CRUSHblack</v>
      </c>
      <c r="B3453" s="60" t="str">
        <f>IF(C3453&lt;&gt;"",LEFT(C3453,9),"")</f>
        <v>80-744-48</v>
      </c>
      <c r="C3453" s="73" t="s">
        <v>4253</v>
      </c>
      <c r="D3453" s="73" t="s">
        <v>4254</v>
      </c>
      <c r="E3453" s="73" t="s">
        <v>910</v>
      </c>
      <c r="F3453" s="74">
        <v>59</v>
      </c>
      <c r="G3453" s="73" t="s">
        <v>4255</v>
      </c>
      <c r="H3453" s="73" t="s">
        <v>119</v>
      </c>
      <c r="I3453" s="73" t="s">
        <v>2355</v>
      </c>
      <c r="J3453" s="73" t="s">
        <v>330</v>
      </c>
      <c r="K3453" s="73" t="s">
        <v>382</v>
      </c>
      <c r="L3453" s="73" t="s">
        <v>383</v>
      </c>
      <c r="M3453" s="73" t="s">
        <v>384</v>
      </c>
      <c r="O3453" s="73" t="s">
        <v>386</v>
      </c>
      <c r="P3453" s="73" t="s">
        <v>907</v>
      </c>
      <c r="Q3453" s="73" t="s">
        <v>928</v>
      </c>
      <c r="R3453" s="73" t="s">
        <v>57</v>
      </c>
      <c r="V3453" s="60" t="str">
        <f>W3453&amp;H3453</f>
        <v>DON CRUSHбелый / черный</v>
      </c>
      <c r="W3453" s="60" t="str">
        <f>_xlfn.LET(_xlpm.TextCell,TEXT(G3453,"###"),IF(_xlpm.TextCell&lt;&gt;"",IF(StyleSpaceSplit,IFERROR(IF(FIND(" ",_xlpm.TextCell)&gt;=1,MID(_xlpm.TextCell,1,FIND(" ",_xlpm.TextCell)-1),_xlpm.TextCell),_xlpm.TextCell),_xlpm.TextCell),""))</f>
        <v>DON CRUSH</v>
      </c>
      <c r="X3453" s="60" t="str">
        <f>IF(A3453&lt;&gt;"",IFERROR(IF(FIND(" ",G3453)&gt;=1,MID(G3453,FIND(" ",G3453)+1,LEN(G3453)),""),""),"")</f>
        <v>CRUSH</v>
      </c>
      <c r="AC3453" s="51">
        <f>IFERROR(VALUE(MID($C3453,1,2)),0)</f>
        <v>80</v>
      </c>
      <c r="AD3453" s="44">
        <f>IFERROR(VALUE(MID($C3453,4,3)),0)</f>
        <v>744</v>
      </c>
      <c r="AE3453" s="51">
        <f>VALUE(RIGHT("00"&amp;AC3453,2)&amp;RIGHT("000"&amp;AD3453,3))</f>
        <v>80744</v>
      </c>
    </row>
    <row r="3454" spans="1:31">
      <c r="A3454" s="60" t="str">
        <f>IF(G3454&amp;Q3454&lt;&gt;"",W3454&amp;Q3454,"")</f>
        <v>DON CRUSHblack</v>
      </c>
      <c r="B3454" s="60" t="str">
        <f>IF(C3454&lt;&gt;"",LEFT(C3454,9),"")</f>
        <v>80-744-48</v>
      </c>
      <c r="C3454" s="73" t="s">
        <v>4256</v>
      </c>
      <c r="D3454" s="73" t="s">
        <v>4254</v>
      </c>
      <c r="E3454" s="73" t="s">
        <v>904</v>
      </c>
      <c r="F3454" s="74">
        <v>57</v>
      </c>
      <c r="G3454" s="73" t="s">
        <v>4255</v>
      </c>
      <c r="H3454" s="73" t="s">
        <v>119</v>
      </c>
      <c r="I3454" s="73" t="s">
        <v>2355</v>
      </c>
      <c r="J3454" s="73" t="s">
        <v>330</v>
      </c>
      <c r="K3454" s="73" t="s">
        <v>382</v>
      </c>
      <c r="L3454" s="73" t="s">
        <v>383</v>
      </c>
      <c r="M3454" s="73" t="s">
        <v>384</v>
      </c>
      <c r="O3454" s="73" t="s">
        <v>386</v>
      </c>
      <c r="P3454" s="73" t="s">
        <v>907</v>
      </c>
      <c r="Q3454" s="73" t="s">
        <v>928</v>
      </c>
      <c r="R3454" s="73" t="s">
        <v>57</v>
      </c>
      <c r="V3454" s="60" t="str">
        <f>W3454&amp;H3454</f>
        <v>DON CRUSHбелый / черный</v>
      </c>
      <c r="W3454" s="60" t="str">
        <f>_xlfn.LET(_xlpm.TextCell,TEXT(G3454,"###"),IF(_xlpm.TextCell&lt;&gt;"",IF(StyleSpaceSplit,IFERROR(IF(FIND(" ",_xlpm.TextCell)&gt;=1,MID(_xlpm.TextCell,1,FIND(" ",_xlpm.TextCell)-1),_xlpm.TextCell),_xlpm.TextCell),_xlpm.TextCell),""))</f>
        <v>DON CRUSH</v>
      </c>
      <c r="X3454" s="60" t="str">
        <f>IF(A3454&lt;&gt;"",IFERROR(IF(FIND(" ",G3454)&gt;=1,MID(G3454,FIND(" ",G3454)+1,LEN(G3454)),""),""),"")</f>
        <v>CRUSH</v>
      </c>
      <c r="AC3454" s="51">
        <f>IFERROR(VALUE(MID($C3454,1,2)),0)</f>
        <v>80</v>
      </c>
      <c r="AD3454" s="44">
        <f>IFERROR(VALUE(MID($C3454,4,3)),0)</f>
        <v>744</v>
      </c>
      <c r="AE3454" s="51">
        <f>VALUE(RIGHT("00"&amp;AC3454,2)&amp;RIGHT("000"&amp;AD3454,3))</f>
        <v>80744</v>
      </c>
    </row>
    <row r="3455" spans="1:31">
      <c r="A3455" s="60" t="str">
        <f>IF(G3455&amp;Q3455&lt;&gt;"",W3455&amp;Q3455,"")</f>
        <v>DON DALLASblue</v>
      </c>
      <c r="B3455" s="60" t="str">
        <f>IF(C3455&lt;&gt;"",LEFT(C3455,9),"")</f>
        <v>80-785-95</v>
      </c>
      <c r="C3455" s="73" t="s">
        <v>4642</v>
      </c>
      <c r="D3455" s="73" t="s">
        <v>4643</v>
      </c>
      <c r="E3455" s="73" t="s">
        <v>956</v>
      </c>
      <c r="F3455" s="74">
        <v>55</v>
      </c>
      <c r="G3455" s="73" t="s">
        <v>4644</v>
      </c>
      <c r="H3455" s="73" t="s">
        <v>247</v>
      </c>
      <c r="I3455" s="73" t="s">
        <v>2305</v>
      </c>
      <c r="J3455" s="73" t="s">
        <v>329</v>
      </c>
      <c r="K3455" s="73" t="s">
        <v>382</v>
      </c>
      <c r="L3455" s="73" t="s">
        <v>383</v>
      </c>
      <c r="M3455" s="73" t="s">
        <v>384</v>
      </c>
      <c r="N3455" s="73" t="s">
        <v>35</v>
      </c>
      <c r="O3455" s="73" t="s">
        <v>386</v>
      </c>
      <c r="P3455" s="73" t="s">
        <v>907</v>
      </c>
      <c r="Q3455" s="73" t="s">
        <v>932</v>
      </c>
      <c r="R3455" s="73" t="s">
        <v>71</v>
      </c>
      <c r="V3455" s="60" t="str">
        <f>W3455&amp;H3455</f>
        <v>DON DALLASсиний / бежевый</v>
      </c>
      <c r="W3455" s="60" t="str">
        <f>_xlfn.LET(_xlpm.TextCell,TEXT(G3455,"###"),IF(_xlpm.TextCell&lt;&gt;"",IF(StyleSpaceSplit,IFERROR(IF(FIND(" ",_xlpm.TextCell)&gt;=1,MID(_xlpm.TextCell,1,FIND(" ",_xlpm.TextCell)-1),_xlpm.TextCell),_xlpm.TextCell),_xlpm.TextCell),""))</f>
        <v>DON DALLAS</v>
      </c>
      <c r="X3455" s="60" t="str">
        <f>IF(A3455&lt;&gt;"",IFERROR(IF(FIND(" ",G3455)&gt;=1,MID(G3455,FIND(" ",G3455)+1,LEN(G3455)),""),""),"")</f>
        <v>DALLAS</v>
      </c>
      <c r="AC3455" s="51">
        <f>IFERROR(VALUE(MID($C3455,1,2)),0)</f>
        <v>80</v>
      </c>
      <c r="AD3455" s="44">
        <f>IFERROR(VALUE(MID($C3455,4,3)),0)</f>
        <v>785</v>
      </c>
      <c r="AE3455" s="51">
        <f>VALUE(RIGHT("00"&amp;AC3455,2)&amp;RIGHT("000"&amp;AD3455,3))</f>
        <v>80785</v>
      </c>
    </row>
    <row r="3456" spans="1:31">
      <c r="A3456" s="60" t="str">
        <f>IF(G3456&amp;Q3456&lt;&gt;"",W3456&amp;Q3456,"")</f>
        <v>DON DALLASblue</v>
      </c>
      <c r="B3456" s="60" t="str">
        <f>IF(C3456&lt;&gt;"",LEFT(C3456,9),"")</f>
        <v>80-785-95</v>
      </c>
      <c r="C3456" s="73" t="s">
        <v>4645</v>
      </c>
      <c r="D3456" s="73" t="s">
        <v>4643</v>
      </c>
      <c r="E3456" s="73" t="s">
        <v>904</v>
      </c>
      <c r="F3456" s="74">
        <v>57</v>
      </c>
      <c r="G3456" s="73" t="s">
        <v>4644</v>
      </c>
      <c r="H3456" s="73" t="s">
        <v>247</v>
      </c>
      <c r="I3456" s="73" t="s">
        <v>2305</v>
      </c>
      <c r="J3456" s="73" t="s">
        <v>329</v>
      </c>
      <c r="K3456" s="73" t="s">
        <v>382</v>
      </c>
      <c r="L3456" s="73" t="s">
        <v>383</v>
      </c>
      <c r="M3456" s="73" t="s">
        <v>384</v>
      </c>
      <c r="N3456" s="73" t="s">
        <v>35</v>
      </c>
      <c r="O3456" s="73" t="s">
        <v>386</v>
      </c>
      <c r="P3456" s="73" t="s">
        <v>907</v>
      </c>
      <c r="Q3456" s="73" t="s">
        <v>932</v>
      </c>
      <c r="R3456" s="73" t="s">
        <v>71</v>
      </c>
      <c r="V3456" s="60" t="str">
        <f>W3456&amp;H3456</f>
        <v>DON DALLASсиний / бежевый</v>
      </c>
      <c r="W3456" s="60" t="str">
        <f>_xlfn.LET(_xlpm.TextCell,TEXT(G3456,"###"),IF(_xlpm.TextCell&lt;&gt;"",IF(StyleSpaceSplit,IFERROR(IF(FIND(" ",_xlpm.TextCell)&gt;=1,MID(_xlpm.TextCell,1,FIND(" ",_xlpm.TextCell)-1),_xlpm.TextCell),_xlpm.TextCell),_xlpm.TextCell),""))</f>
        <v>DON DALLAS</v>
      </c>
      <c r="X3456" s="60" t="str">
        <f>IF(A3456&lt;&gt;"",IFERROR(IF(FIND(" ",G3456)&gt;=1,MID(G3456,FIND(" ",G3456)+1,LEN(G3456)),""),""),"")</f>
        <v>DALLAS</v>
      </c>
      <c r="AC3456" s="51">
        <f>IFERROR(VALUE(MID($C3456,1,2)),0)</f>
        <v>80</v>
      </c>
      <c r="AD3456" s="44">
        <f>IFERROR(VALUE(MID($C3456,4,3)),0)</f>
        <v>785</v>
      </c>
      <c r="AE3456" s="51">
        <f>VALUE(RIGHT("00"&amp;AC3456,2)&amp;RIGHT("000"&amp;AD3456,3))</f>
        <v>80785</v>
      </c>
    </row>
    <row r="3457" spans="1:31">
      <c r="A3457" s="60" t="str">
        <f>IF(G3457&amp;Q3457&lt;&gt;"",W3457&amp;Q3457,"")</f>
        <v>DON DALLASblue</v>
      </c>
      <c r="B3457" s="60" t="str">
        <f>IF(C3457&lt;&gt;"",LEFT(C3457,9),"")</f>
        <v>80-785-95</v>
      </c>
      <c r="C3457" s="73" t="s">
        <v>4646</v>
      </c>
      <c r="D3457" s="73" t="s">
        <v>4643</v>
      </c>
      <c r="E3457" s="73" t="s">
        <v>910</v>
      </c>
      <c r="F3457" s="74">
        <v>59</v>
      </c>
      <c r="G3457" s="73" t="s">
        <v>4644</v>
      </c>
      <c r="H3457" s="73" t="s">
        <v>247</v>
      </c>
      <c r="I3457" s="73" t="s">
        <v>2305</v>
      </c>
      <c r="J3457" s="73" t="s">
        <v>329</v>
      </c>
      <c r="K3457" s="73" t="s">
        <v>382</v>
      </c>
      <c r="L3457" s="73" t="s">
        <v>383</v>
      </c>
      <c r="M3457" s="73" t="s">
        <v>384</v>
      </c>
      <c r="N3457" s="73" t="s">
        <v>35</v>
      </c>
      <c r="O3457" s="73" t="s">
        <v>386</v>
      </c>
      <c r="P3457" s="73" t="s">
        <v>907</v>
      </c>
      <c r="Q3457" s="73" t="s">
        <v>932</v>
      </c>
      <c r="R3457" s="73" t="s">
        <v>71</v>
      </c>
      <c r="V3457" s="60" t="str">
        <f>W3457&amp;H3457</f>
        <v>DON DALLASсиний / бежевый</v>
      </c>
      <c r="W3457" s="60" t="str">
        <f>_xlfn.LET(_xlpm.TextCell,TEXT(G3457,"###"),IF(_xlpm.TextCell&lt;&gt;"",IF(StyleSpaceSplit,IFERROR(IF(FIND(" ",_xlpm.TextCell)&gt;=1,MID(_xlpm.TextCell,1,FIND(" ",_xlpm.TextCell)-1),_xlpm.TextCell),_xlpm.TextCell),_xlpm.TextCell),""))</f>
        <v>DON DALLAS</v>
      </c>
      <c r="X3457" s="60" t="str">
        <f>IF(A3457&lt;&gt;"",IFERROR(IF(FIND(" ",G3457)&gt;=1,MID(G3457,FIND(" ",G3457)+1,LEN(G3457)),""),""),"")</f>
        <v>DALLAS</v>
      </c>
      <c r="AC3457" s="51">
        <f>IFERROR(VALUE(MID($C3457,1,2)),0)</f>
        <v>80</v>
      </c>
      <c r="AD3457" s="44">
        <f>IFERROR(VALUE(MID($C3457,4,3)),0)</f>
        <v>785</v>
      </c>
      <c r="AE3457" s="51">
        <f>VALUE(RIGHT("00"&amp;AC3457,2)&amp;RIGHT("000"&amp;AD3457,3))</f>
        <v>80785</v>
      </c>
    </row>
    <row r="3458" spans="1:31">
      <c r="A3458" s="60" t="str">
        <f>IF(G3458&amp;Q3458&lt;&gt;"",W3458&amp;Q3458,"")</f>
        <v>DON DALLASblue</v>
      </c>
      <c r="B3458" s="60" t="str">
        <f>IF(C3458&lt;&gt;"",LEFT(C3458,9),"")</f>
        <v>80-785-95</v>
      </c>
      <c r="C3458" s="73" t="s">
        <v>4647</v>
      </c>
      <c r="D3458" s="73" t="s">
        <v>4643</v>
      </c>
      <c r="E3458" s="73" t="s">
        <v>912</v>
      </c>
      <c r="F3458" s="74">
        <v>61</v>
      </c>
      <c r="G3458" s="73" t="s">
        <v>4644</v>
      </c>
      <c r="H3458" s="73" t="s">
        <v>247</v>
      </c>
      <c r="I3458" s="73" t="s">
        <v>2305</v>
      </c>
      <c r="J3458" s="73" t="s">
        <v>329</v>
      </c>
      <c r="K3458" s="73" t="s">
        <v>382</v>
      </c>
      <c r="L3458" s="73" t="s">
        <v>383</v>
      </c>
      <c r="M3458" s="73" t="s">
        <v>384</v>
      </c>
      <c r="N3458" s="73" t="s">
        <v>35</v>
      </c>
      <c r="O3458" s="73" t="s">
        <v>386</v>
      </c>
      <c r="P3458" s="73" t="s">
        <v>907</v>
      </c>
      <c r="Q3458" s="73" t="s">
        <v>932</v>
      </c>
      <c r="R3458" s="73" t="s">
        <v>71</v>
      </c>
      <c r="V3458" s="60" t="str">
        <f>W3458&amp;H3458</f>
        <v>DON DALLASсиний / бежевый</v>
      </c>
      <c r="W3458" s="60" t="str">
        <f>_xlfn.LET(_xlpm.TextCell,TEXT(G3458,"###"),IF(_xlpm.TextCell&lt;&gt;"",IF(StyleSpaceSplit,IFERROR(IF(FIND(" ",_xlpm.TextCell)&gt;=1,MID(_xlpm.TextCell,1,FIND(" ",_xlpm.TextCell)-1),_xlpm.TextCell),_xlpm.TextCell),_xlpm.TextCell),""))</f>
        <v>DON DALLAS</v>
      </c>
      <c r="X3458" s="60" t="str">
        <f>IF(A3458&lt;&gt;"",IFERROR(IF(FIND(" ",G3458)&gt;=1,MID(G3458,FIND(" ",G3458)+1,LEN(G3458)),""),""),"")</f>
        <v>DALLAS</v>
      </c>
      <c r="AC3458" s="51">
        <f>IFERROR(VALUE(MID($C3458,1,2)),0)</f>
        <v>80</v>
      </c>
      <c r="AD3458" s="44">
        <f>IFERROR(VALUE(MID($C3458,4,3)),0)</f>
        <v>785</v>
      </c>
      <c r="AE3458" s="51">
        <f>VALUE(RIGHT("00"&amp;AC3458,2)&amp;RIGHT("000"&amp;AD3458,3))</f>
        <v>80785</v>
      </c>
    </row>
    <row r="3459" spans="1:31">
      <c r="A3459" s="60" t="str">
        <f>IF(G3459&amp;Q3459&lt;&gt;"",W3459&amp;Q3459,"")</f>
        <v>DON DARIOtobacco</v>
      </c>
      <c r="B3459" s="60" t="str">
        <f>IF(C3459&lt;&gt;"",LEFT(C3459,9),"")</f>
        <v>80-461-14</v>
      </c>
      <c r="C3459" s="73" t="s">
        <v>2866</v>
      </c>
      <c r="D3459" s="73" t="s">
        <v>2867</v>
      </c>
      <c r="E3459" s="73" t="s">
        <v>910</v>
      </c>
      <c r="F3459" s="74">
        <v>59</v>
      </c>
      <c r="G3459" s="73" t="s">
        <v>2868</v>
      </c>
      <c r="H3459" s="73" t="s">
        <v>86</v>
      </c>
      <c r="I3459" s="73" t="s">
        <v>927</v>
      </c>
      <c r="J3459" s="73" t="s">
        <v>330</v>
      </c>
      <c r="K3459" s="73" t="s">
        <v>382</v>
      </c>
      <c r="L3459" s="73" t="s">
        <v>383</v>
      </c>
      <c r="M3459" s="73" t="s">
        <v>384</v>
      </c>
      <c r="N3459" s="73" t="s">
        <v>36</v>
      </c>
      <c r="O3459" s="73" t="s">
        <v>386</v>
      </c>
      <c r="P3459" s="73" t="s">
        <v>907</v>
      </c>
      <c r="Q3459" s="73" t="s">
        <v>942</v>
      </c>
      <c r="R3459" s="73" t="s">
        <v>86</v>
      </c>
      <c r="V3459" s="60" t="str">
        <f>W3459&amp;H3459</f>
        <v>DON DARIOкоричневый</v>
      </c>
      <c r="W3459" s="60" t="str">
        <f>_xlfn.LET(_xlpm.TextCell,TEXT(G3459,"###"),IF(_xlpm.TextCell&lt;&gt;"",IF(StyleSpaceSplit,IFERROR(IF(FIND(" ",_xlpm.TextCell)&gt;=1,MID(_xlpm.TextCell,1,FIND(" ",_xlpm.TextCell)-1),_xlpm.TextCell),_xlpm.TextCell),_xlpm.TextCell),""))</f>
        <v>DON DARIO</v>
      </c>
      <c r="X3459" s="60" t="str">
        <f>IF(A3459&lt;&gt;"",IFERROR(IF(FIND(" ",G3459)&gt;=1,MID(G3459,FIND(" ",G3459)+1,LEN(G3459)),""),""),"")</f>
        <v>DARIO</v>
      </c>
      <c r="AC3459" s="51">
        <f>IFERROR(VALUE(MID($C3459,1,2)),0)</f>
        <v>80</v>
      </c>
      <c r="AD3459" s="44">
        <f>IFERROR(VALUE(MID($C3459,4,3)),0)</f>
        <v>461</v>
      </c>
      <c r="AE3459" s="51">
        <f>VALUE(RIGHT("00"&amp;AC3459,2)&amp;RIGHT("000"&amp;AD3459,3))</f>
        <v>80461</v>
      </c>
    </row>
    <row r="3460" spans="1:31">
      <c r="A3460" s="60" t="str">
        <f>IF(G3460&amp;Q3460&lt;&gt;"",W3460&amp;Q3460,"")</f>
        <v>DON DARIOtobacco</v>
      </c>
      <c r="B3460" s="60" t="str">
        <f>IF(C3460&lt;&gt;"",LEFT(C3460,9),"")</f>
        <v>80-461-14</v>
      </c>
      <c r="C3460" s="73" t="s">
        <v>2869</v>
      </c>
      <c r="D3460" s="73" t="s">
        <v>2867</v>
      </c>
      <c r="E3460" s="73" t="s">
        <v>904</v>
      </c>
      <c r="F3460" s="74">
        <v>57</v>
      </c>
      <c r="G3460" s="73" t="s">
        <v>2868</v>
      </c>
      <c r="H3460" s="73" t="s">
        <v>86</v>
      </c>
      <c r="I3460" s="73" t="s">
        <v>927</v>
      </c>
      <c r="J3460" s="73" t="s">
        <v>330</v>
      </c>
      <c r="K3460" s="73" t="s">
        <v>382</v>
      </c>
      <c r="L3460" s="73" t="s">
        <v>383</v>
      </c>
      <c r="M3460" s="73" t="s">
        <v>384</v>
      </c>
      <c r="N3460" s="73" t="s">
        <v>36</v>
      </c>
      <c r="O3460" s="73" t="s">
        <v>386</v>
      </c>
      <c r="P3460" s="73" t="s">
        <v>907</v>
      </c>
      <c r="Q3460" s="73" t="s">
        <v>942</v>
      </c>
      <c r="R3460" s="73" t="s">
        <v>86</v>
      </c>
      <c r="V3460" s="60" t="str">
        <f>W3460&amp;H3460</f>
        <v>DON DARIOкоричневый</v>
      </c>
      <c r="W3460" s="60" t="str">
        <f>_xlfn.LET(_xlpm.TextCell,TEXT(G3460,"###"),IF(_xlpm.TextCell&lt;&gt;"",IF(StyleSpaceSplit,IFERROR(IF(FIND(" ",_xlpm.TextCell)&gt;=1,MID(_xlpm.TextCell,1,FIND(" ",_xlpm.TextCell)-1),_xlpm.TextCell),_xlpm.TextCell),_xlpm.TextCell),""))</f>
        <v>DON DARIO</v>
      </c>
      <c r="X3460" s="60" t="str">
        <f>IF(A3460&lt;&gt;"",IFERROR(IF(FIND(" ",G3460)&gt;=1,MID(G3460,FIND(" ",G3460)+1,LEN(G3460)),""),""),"")</f>
        <v>DARIO</v>
      </c>
      <c r="AC3460" s="51">
        <f>IFERROR(VALUE(MID($C3460,1,2)),0)</f>
        <v>80</v>
      </c>
      <c r="AD3460" s="44">
        <f>IFERROR(VALUE(MID($C3460,4,3)),0)</f>
        <v>461</v>
      </c>
      <c r="AE3460" s="51">
        <f>VALUE(RIGHT("00"&amp;AC3460,2)&amp;RIGHT("000"&amp;AD3460,3))</f>
        <v>80461</v>
      </c>
    </row>
    <row r="3461" spans="1:31">
      <c r="A3461" s="60" t="str">
        <f>IF(G3461&amp;Q3461&lt;&gt;"",W3461&amp;Q3461,"")</f>
        <v>DON DARIOtobacco</v>
      </c>
      <c r="B3461" s="60" t="str">
        <f>IF(C3461&lt;&gt;"",LEFT(C3461,9),"")</f>
        <v>80-461-14</v>
      </c>
      <c r="C3461" s="73" t="s">
        <v>2870</v>
      </c>
      <c r="D3461" s="73" t="s">
        <v>2867</v>
      </c>
      <c r="E3461" s="73" t="s">
        <v>956</v>
      </c>
      <c r="F3461" s="74">
        <v>55</v>
      </c>
      <c r="G3461" s="73" t="s">
        <v>2868</v>
      </c>
      <c r="H3461" s="73" t="s">
        <v>86</v>
      </c>
      <c r="I3461" s="73" t="s">
        <v>927</v>
      </c>
      <c r="J3461" s="73" t="s">
        <v>330</v>
      </c>
      <c r="K3461" s="73" t="s">
        <v>382</v>
      </c>
      <c r="L3461" s="73" t="s">
        <v>383</v>
      </c>
      <c r="M3461" s="73" t="s">
        <v>384</v>
      </c>
      <c r="N3461" s="73" t="s">
        <v>36</v>
      </c>
      <c r="O3461" s="73" t="s">
        <v>386</v>
      </c>
      <c r="P3461" s="73" t="s">
        <v>907</v>
      </c>
      <c r="Q3461" s="73" t="s">
        <v>942</v>
      </c>
      <c r="R3461" s="73" t="s">
        <v>86</v>
      </c>
      <c r="V3461" s="60" t="str">
        <f>W3461&amp;H3461</f>
        <v>DON DARIOкоричневый</v>
      </c>
      <c r="W3461" s="60" t="str">
        <f>_xlfn.LET(_xlpm.TextCell,TEXT(G3461,"###"),IF(_xlpm.TextCell&lt;&gt;"",IF(StyleSpaceSplit,IFERROR(IF(FIND(" ",_xlpm.TextCell)&gt;=1,MID(_xlpm.TextCell,1,FIND(" ",_xlpm.TextCell)-1),_xlpm.TextCell),_xlpm.TextCell),_xlpm.TextCell),""))</f>
        <v>DON DARIO</v>
      </c>
      <c r="X3461" s="60" t="str">
        <f>IF(A3461&lt;&gt;"",IFERROR(IF(FIND(" ",G3461)&gt;=1,MID(G3461,FIND(" ",G3461)+1,LEN(G3461)),""),""),"")</f>
        <v>DARIO</v>
      </c>
      <c r="AC3461" s="51">
        <f>IFERROR(VALUE(MID($C3461,1,2)),0)</f>
        <v>80</v>
      </c>
      <c r="AD3461" s="44">
        <f>IFERROR(VALUE(MID($C3461,4,3)),0)</f>
        <v>461</v>
      </c>
      <c r="AE3461" s="51">
        <f>VALUE(RIGHT("00"&amp;AC3461,2)&amp;RIGHT("000"&amp;AD3461,3))</f>
        <v>80461</v>
      </c>
    </row>
    <row r="3462" spans="1:31">
      <c r="A3462" s="60" t="str">
        <f>IF(G3462&amp;Q3462&lt;&gt;"",W3462&amp;Q3462,"")</f>
        <v>DON DARIOtobacco</v>
      </c>
      <c r="B3462" s="60" t="str">
        <f>IF(C3462&lt;&gt;"",LEFT(C3462,9),"")</f>
        <v>80-461-14</v>
      </c>
      <c r="C3462" s="73" t="s">
        <v>2871</v>
      </c>
      <c r="D3462" s="73" t="s">
        <v>2867</v>
      </c>
      <c r="E3462" s="73" t="s">
        <v>912</v>
      </c>
      <c r="F3462" s="74">
        <v>61</v>
      </c>
      <c r="G3462" s="73" t="s">
        <v>2868</v>
      </c>
      <c r="H3462" s="73" t="s">
        <v>86</v>
      </c>
      <c r="I3462" s="73" t="s">
        <v>927</v>
      </c>
      <c r="J3462" s="73" t="s">
        <v>330</v>
      </c>
      <c r="K3462" s="73" t="s">
        <v>382</v>
      </c>
      <c r="L3462" s="73" t="s">
        <v>383</v>
      </c>
      <c r="M3462" s="73" t="s">
        <v>384</v>
      </c>
      <c r="N3462" s="73" t="s">
        <v>36</v>
      </c>
      <c r="O3462" s="73" t="s">
        <v>386</v>
      </c>
      <c r="P3462" s="73" t="s">
        <v>907</v>
      </c>
      <c r="Q3462" s="73" t="s">
        <v>942</v>
      </c>
      <c r="R3462" s="73" t="s">
        <v>86</v>
      </c>
      <c r="V3462" s="60" t="str">
        <f>W3462&amp;H3462</f>
        <v>DON DARIOкоричневый</v>
      </c>
      <c r="W3462" s="60" t="str">
        <f>_xlfn.LET(_xlpm.TextCell,TEXT(G3462,"###"),IF(_xlpm.TextCell&lt;&gt;"",IF(StyleSpaceSplit,IFERROR(IF(FIND(" ",_xlpm.TextCell)&gt;=1,MID(_xlpm.TextCell,1,FIND(" ",_xlpm.TextCell)-1),_xlpm.TextCell),_xlpm.TextCell),_xlpm.TextCell),""))</f>
        <v>DON DARIO</v>
      </c>
      <c r="X3462" s="60" t="str">
        <f>IF(A3462&lt;&gt;"",IFERROR(IF(FIND(" ",G3462)&gt;=1,MID(G3462,FIND(" ",G3462)+1,LEN(G3462)),""),""),"")</f>
        <v>DARIO</v>
      </c>
      <c r="AC3462" s="51">
        <f>IFERROR(VALUE(MID($C3462,1,2)),0)</f>
        <v>80</v>
      </c>
      <c r="AD3462" s="44">
        <f>IFERROR(VALUE(MID($C3462,4,3)),0)</f>
        <v>461</v>
      </c>
      <c r="AE3462" s="51">
        <f>VALUE(RIGHT("00"&amp;AC3462,2)&amp;RIGHT("000"&amp;AD3462,3))</f>
        <v>80461</v>
      </c>
    </row>
    <row r="3463" spans="1:31">
      <c r="A3463" s="60" t="str">
        <f>IF(G3463&amp;Q3463&lt;&gt;"",W3463&amp;Q3463,"")</f>
        <v>DON DRAGObeige</v>
      </c>
      <c r="B3463" s="60" t="str">
        <f>IF(C3463&lt;&gt;"",LEFT(C3463,9),"")</f>
        <v>80-982-02</v>
      </c>
      <c r="C3463" s="73" t="s">
        <v>5579</v>
      </c>
      <c r="D3463" s="73" t="s">
        <v>5580</v>
      </c>
      <c r="E3463" s="73" t="s">
        <v>910</v>
      </c>
      <c r="F3463" s="74">
        <v>59</v>
      </c>
      <c r="G3463" s="73" t="s">
        <v>4259</v>
      </c>
      <c r="H3463" s="73" t="s">
        <v>63</v>
      </c>
      <c r="I3463" s="73" t="s">
        <v>927</v>
      </c>
      <c r="J3463" s="73" t="s">
        <v>330</v>
      </c>
      <c r="K3463" s="73" t="s">
        <v>382</v>
      </c>
      <c r="L3463" s="73" t="s">
        <v>383</v>
      </c>
      <c r="M3463" s="73" t="s">
        <v>384</v>
      </c>
      <c r="N3463" s="73" t="s">
        <v>35</v>
      </c>
      <c r="O3463" s="73" t="s">
        <v>386</v>
      </c>
      <c r="P3463" s="73" t="s">
        <v>907</v>
      </c>
      <c r="Q3463" s="73" t="s">
        <v>937</v>
      </c>
      <c r="R3463" s="73" t="s">
        <v>63</v>
      </c>
      <c r="V3463" s="60" t="str">
        <f>W3463&amp;H3463</f>
        <v>DON DRAGOбежевый</v>
      </c>
      <c r="W3463" s="60" t="str">
        <f>_xlfn.LET(_xlpm.TextCell,TEXT(G3463,"###"),IF(_xlpm.TextCell&lt;&gt;"",IF(StyleSpaceSplit,IFERROR(IF(FIND(" ",_xlpm.TextCell)&gt;=1,MID(_xlpm.TextCell,1,FIND(" ",_xlpm.TextCell)-1),_xlpm.TextCell),_xlpm.TextCell),_xlpm.TextCell),""))</f>
        <v>DON DRAGO</v>
      </c>
      <c r="X3463" s="60" t="str">
        <f>IF(A3463&lt;&gt;"",IFERROR(IF(FIND(" ",G3463)&gt;=1,MID(G3463,FIND(" ",G3463)+1,LEN(G3463)),""),""),"")</f>
        <v>DRAGO</v>
      </c>
      <c r="AC3463" s="51">
        <f>IFERROR(VALUE(MID($C3463,1,2)),0)</f>
        <v>80</v>
      </c>
      <c r="AD3463" s="44">
        <f>IFERROR(VALUE(MID($C3463,4,3)),0)</f>
        <v>982</v>
      </c>
      <c r="AE3463" s="51">
        <f>VALUE(RIGHT("00"&amp;AC3463,2)&amp;RIGHT("000"&amp;AD3463,3))</f>
        <v>80982</v>
      </c>
    </row>
    <row r="3464" spans="1:31">
      <c r="A3464" s="60" t="str">
        <f>IF(G3464&amp;Q3464&lt;&gt;"",W3464&amp;Q3464,"")</f>
        <v>DON DRAGOTurquoise</v>
      </c>
      <c r="B3464" s="60" t="str">
        <f>IF(C3464&lt;&gt;"",LEFT(C3464,9),"")</f>
        <v>80-745-19</v>
      </c>
      <c r="C3464" s="73" t="s">
        <v>4257</v>
      </c>
      <c r="D3464" s="73" t="s">
        <v>4258</v>
      </c>
      <c r="E3464" s="73" t="s">
        <v>910</v>
      </c>
      <c r="F3464" s="74">
        <v>59</v>
      </c>
      <c r="G3464" s="73" t="s">
        <v>4259</v>
      </c>
      <c r="H3464" s="73" t="s">
        <v>91</v>
      </c>
      <c r="I3464" s="73" t="s">
        <v>936</v>
      </c>
      <c r="J3464" s="73" t="s">
        <v>330</v>
      </c>
      <c r="K3464" s="73" t="s">
        <v>382</v>
      </c>
      <c r="L3464" s="73" t="s">
        <v>383</v>
      </c>
      <c r="M3464" s="73" t="s">
        <v>384</v>
      </c>
      <c r="N3464" s="73" t="s">
        <v>35</v>
      </c>
      <c r="O3464" s="73" t="s">
        <v>386</v>
      </c>
      <c r="P3464" s="73" t="s">
        <v>907</v>
      </c>
      <c r="Q3464" s="73" t="s">
        <v>1012</v>
      </c>
      <c r="R3464" s="73" t="s">
        <v>91</v>
      </c>
      <c r="V3464" s="60" t="str">
        <f>W3464&amp;H3464</f>
        <v>DON DRAGOголубой</v>
      </c>
      <c r="W3464" s="60" t="str">
        <f>_xlfn.LET(_xlpm.TextCell,TEXT(G3464,"###"),IF(_xlpm.TextCell&lt;&gt;"",IF(StyleSpaceSplit,IFERROR(IF(FIND(" ",_xlpm.TextCell)&gt;=1,MID(_xlpm.TextCell,1,FIND(" ",_xlpm.TextCell)-1),_xlpm.TextCell),_xlpm.TextCell),_xlpm.TextCell),""))</f>
        <v>DON DRAGO</v>
      </c>
      <c r="X3464" s="60" t="str">
        <f>IF(A3464&lt;&gt;"",IFERROR(IF(FIND(" ",G3464)&gt;=1,MID(G3464,FIND(" ",G3464)+1,LEN(G3464)),""),""),"")</f>
        <v>DRAGO</v>
      </c>
      <c r="AC3464" s="51">
        <f>IFERROR(VALUE(MID($C3464,1,2)),0)</f>
        <v>80</v>
      </c>
      <c r="AD3464" s="44">
        <f>IFERROR(VALUE(MID($C3464,4,3)),0)</f>
        <v>745</v>
      </c>
      <c r="AE3464" s="51">
        <f>VALUE(RIGHT("00"&amp;AC3464,2)&amp;RIGHT("000"&amp;AD3464,3))</f>
        <v>80745</v>
      </c>
    </row>
    <row r="3465" spans="1:31">
      <c r="A3465" s="60" t="str">
        <f>IF(G3465&amp;Q3465&lt;&gt;"",W3465&amp;Q3465,"")</f>
        <v>DON DUCKblue</v>
      </c>
      <c r="B3465" s="60" t="str">
        <f>IF(C3465&lt;&gt;"",LEFT(C3465,9),"")</f>
        <v>80-444-06</v>
      </c>
      <c r="C3465" s="73" t="s">
        <v>2790</v>
      </c>
      <c r="D3465" s="73" t="s">
        <v>2791</v>
      </c>
      <c r="E3465" s="73" t="s">
        <v>910</v>
      </c>
      <c r="F3465" s="74">
        <v>59</v>
      </c>
      <c r="G3465" s="73" t="s">
        <v>2792</v>
      </c>
      <c r="H3465" s="73" t="s">
        <v>71</v>
      </c>
      <c r="I3465" s="73" t="s">
        <v>927</v>
      </c>
      <c r="J3465" s="73" t="s">
        <v>330</v>
      </c>
      <c r="K3465" s="73" t="s">
        <v>382</v>
      </c>
      <c r="L3465" s="73" t="s">
        <v>383</v>
      </c>
      <c r="M3465" s="73" t="s">
        <v>384</v>
      </c>
      <c r="N3465" s="73" t="s">
        <v>36</v>
      </c>
      <c r="O3465" s="73" t="s">
        <v>386</v>
      </c>
      <c r="P3465" s="73" t="s">
        <v>907</v>
      </c>
      <c r="Q3465" s="73" t="s">
        <v>932</v>
      </c>
      <c r="R3465" s="73" t="s">
        <v>71</v>
      </c>
      <c r="V3465" s="60" t="str">
        <f>W3465&amp;H3465</f>
        <v>DON DUCKсиний</v>
      </c>
      <c r="W3465" s="60" t="str">
        <f>_xlfn.LET(_xlpm.TextCell,TEXT(G3465,"###"),IF(_xlpm.TextCell&lt;&gt;"",IF(StyleSpaceSplit,IFERROR(IF(FIND(" ",_xlpm.TextCell)&gt;=1,MID(_xlpm.TextCell,1,FIND(" ",_xlpm.TextCell)-1),_xlpm.TextCell),_xlpm.TextCell),_xlpm.TextCell),""))</f>
        <v>DON DUCK</v>
      </c>
      <c r="X3465" s="60" t="str">
        <f>IF(A3465&lt;&gt;"",IFERROR(IF(FIND(" ",G3465)&gt;=1,MID(G3465,FIND(" ",G3465)+1,LEN(G3465)),""),""),"")</f>
        <v>DUCK</v>
      </c>
      <c r="AC3465" s="51">
        <f>IFERROR(VALUE(MID($C3465,1,2)),0)</f>
        <v>80</v>
      </c>
      <c r="AD3465" s="44">
        <f>IFERROR(VALUE(MID($C3465,4,3)),0)</f>
        <v>444</v>
      </c>
      <c r="AE3465" s="51">
        <f>VALUE(RIGHT("00"&amp;AC3465,2)&amp;RIGHT("000"&amp;AD3465,3))</f>
        <v>80444</v>
      </c>
    </row>
    <row r="3466" spans="1:31">
      <c r="A3466" s="60" t="str">
        <f>IF(G3466&amp;Q3466&lt;&gt;"",W3466&amp;Q3466,"")</f>
        <v>DON DUCKblue</v>
      </c>
      <c r="B3466" s="60" t="str">
        <f>IF(C3466&lt;&gt;"",LEFT(C3466,9),"")</f>
        <v>80-444-06</v>
      </c>
      <c r="C3466" s="73" t="s">
        <v>2793</v>
      </c>
      <c r="D3466" s="73" t="s">
        <v>2791</v>
      </c>
      <c r="E3466" s="73" t="s">
        <v>904</v>
      </c>
      <c r="F3466" s="74">
        <v>57</v>
      </c>
      <c r="G3466" s="73" t="s">
        <v>2792</v>
      </c>
      <c r="H3466" s="73" t="s">
        <v>71</v>
      </c>
      <c r="I3466" s="73" t="s">
        <v>927</v>
      </c>
      <c r="J3466" s="73" t="s">
        <v>330</v>
      </c>
      <c r="K3466" s="73" t="s">
        <v>382</v>
      </c>
      <c r="L3466" s="73" t="s">
        <v>383</v>
      </c>
      <c r="M3466" s="73" t="s">
        <v>384</v>
      </c>
      <c r="N3466" s="73" t="s">
        <v>36</v>
      </c>
      <c r="O3466" s="73" t="s">
        <v>386</v>
      </c>
      <c r="P3466" s="73" t="s">
        <v>907</v>
      </c>
      <c r="Q3466" s="73" t="s">
        <v>932</v>
      </c>
      <c r="R3466" s="73" t="s">
        <v>71</v>
      </c>
      <c r="V3466" s="60" t="str">
        <f>W3466&amp;H3466</f>
        <v>DON DUCKсиний</v>
      </c>
      <c r="W3466" s="60" t="str">
        <f>_xlfn.LET(_xlpm.TextCell,TEXT(G3466,"###"),IF(_xlpm.TextCell&lt;&gt;"",IF(StyleSpaceSplit,IFERROR(IF(FIND(" ",_xlpm.TextCell)&gt;=1,MID(_xlpm.TextCell,1,FIND(" ",_xlpm.TextCell)-1),_xlpm.TextCell),_xlpm.TextCell),_xlpm.TextCell),""))</f>
        <v>DON DUCK</v>
      </c>
      <c r="X3466" s="60" t="str">
        <f>IF(A3466&lt;&gt;"",IFERROR(IF(FIND(" ",G3466)&gt;=1,MID(G3466,FIND(" ",G3466)+1,LEN(G3466)),""),""),"")</f>
        <v>DUCK</v>
      </c>
      <c r="AC3466" s="51">
        <f>IFERROR(VALUE(MID($C3466,1,2)),0)</f>
        <v>80</v>
      </c>
      <c r="AD3466" s="44">
        <f>IFERROR(VALUE(MID($C3466,4,3)),0)</f>
        <v>444</v>
      </c>
      <c r="AE3466" s="51">
        <f>VALUE(RIGHT("00"&amp;AC3466,2)&amp;RIGHT("000"&amp;AD3466,3))</f>
        <v>80444</v>
      </c>
    </row>
    <row r="3467" spans="1:31">
      <c r="A3467" s="60" t="str">
        <f>IF(G3467&amp;Q3467&lt;&gt;"",W3467&amp;Q3467,"")</f>
        <v>DON FALCObeige</v>
      </c>
      <c r="B3467" s="60" t="str">
        <f>IF(C3467&lt;&gt;"",LEFT(C3467,9),"")</f>
        <v>80-746-02</v>
      </c>
      <c r="C3467" s="73" t="s">
        <v>4260</v>
      </c>
      <c r="D3467" s="73" t="s">
        <v>4261</v>
      </c>
      <c r="E3467" s="73" t="s">
        <v>910</v>
      </c>
      <c r="F3467" s="74">
        <v>59</v>
      </c>
      <c r="G3467" s="73" t="s">
        <v>4262</v>
      </c>
      <c r="H3467" s="73" t="s">
        <v>63</v>
      </c>
      <c r="I3467" s="73" t="s">
        <v>936</v>
      </c>
      <c r="J3467" s="73" t="s">
        <v>329</v>
      </c>
      <c r="K3467" s="73" t="s">
        <v>382</v>
      </c>
      <c r="L3467" s="73" t="s">
        <v>383</v>
      </c>
      <c r="M3467" s="73" t="s">
        <v>384</v>
      </c>
      <c r="N3467" s="73" t="s">
        <v>35</v>
      </c>
      <c r="O3467" s="73" t="s">
        <v>386</v>
      </c>
      <c r="P3467" s="73" t="s">
        <v>907</v>
      </c>
      <c r="Q3467" s="73" t="s">
        <v>937</v>
      </c>
      <c r="R3467" s="73" t="s">
        <v>63</v>
      </c>
      <c r="V3467" s="60" t="str">
        <f>W3467&amp;H3467</f>
        <v>DON FALCOбежевый</v>
      </c>
      <c r="W3467" s="60" t="str">
        <f>_xlfn.LET(_xlpm.TextCell,TEXT(G3467,"###"),IF(_xlpm.TextCell&lt;&gt;"",IF(StyleSpaceSplit,IFERROR(IF(FIND(" ",_xlpm.TextCell)&gt;=1,MID(_xlpm.TextCell,1,FIND(" ",_xlpm.TextCell)-1),_xlpm.TextCell),_xlpm.TextCell),_xlpm.TextCell),""))</f>
        <v>DON FALCO</v>
      </c>
      <c r="X3467" s="60" t="str">
        <f>IF(A3467&lt;&gt;"",IFERROR(IF(FIND(" ",G3467)&gt;=1,MID(G3467,FIND(" ",G3467)+1,LEN(G3467)),""),""),"")</f>
        <v>FALCO</v>
      </c>
      <c r="AC3467" s="51">
        <f>IFERROR(VALUE(MID($C3467,1,2)),0)</f>
        <v>80</v>
      </c>
      <c r="AD3467" s="44">
        <f>IFERROR(VALUE(MID($C3467,4,3)),0)</f>
        <v>746</v>
      </c>
      <c r="AE3467" s="51">
        <f>VALUE(RIGHT("00"&amp;AC3467,2)&amp;RIGHT("000"&amp;AD3467,3))</f>
        <v>80746</v>
      </c>
    </row>
    <row r="3468" spans="1:31">
      <c r="A3468" s="60" t="str">
        <f>IF(G3468&amp;Q3468&lt;&gt;"",W3468&amp;Q3468,"")</f>
        <v>DON FARMERbeige</v>
      </c>
      <c r="B3468" s="60" t="str">
        <f>IF(C3468&lt;&gt;"",LEFT(C3468,9),"")</f>
        <v>80-747-02</v>
      </c>
      <c r="C3468" s="73" t="s">
        <v>4263</v>
      </c>
      <c r="D3468" s="73" t="s">
        <v>4264</v>
      </c>
      <c r="E3468" s="73" t="s">
        <v>910</v>
      </c>
      <c r="F3468" s="74">
        <v>59</v>
      </c>
      <c r="G3468" s="73" t="s">
        <v>4265</v>
      </c>
      <c r="H3468" s="73" t="s">
        <v>63</v>
      </c>
      <c r="I3468" s="73" t="s">
        <v>927</v>
      </c>
      <c r="J3468" s="73" t="s">
        <v>329</v>
      </c>
      <c r="K3468" s="73" t="s">
        <v>382</v>
      </c>
      <c r="L3468" s="73" t="s">
        <v>383</v>
      </c>
      <c r="M3468" s="73" t="s">
        <v>384</v>
      </c>
      <c r="N3468" s="73" t="s">
        <v>36</v>
      </c>
      <c r="O3468" s="73" t="s">
        <v>386</v>
      </c>
      <c r="P3468" s="73" t="s">
        <v>907</v>
      </c>
      <c r="Q3468" s="73" t="s">
        <v>937</v>
      </c>
      <c r="R3468" s="73" t="s">
        <v>63</v>
      </c>
      <c r="V3468" s="60" t="str">
        <f>W3468&amp;H3468</f>
        <v>DON FARMERбежевый</v>
      </c>
      <c r="W3468" s="60" t="str">
        <f>_xlfn.LET(_xlpm.TextCell,TEXT(G3468,"###"),IF(_xlpm.TextCell&lt;&gt;"",IF(StyleSpaceSplit,IFERROR(IF(FIND(" ",_xlpm.TextCell)&gt;=1,MID(_xlpm.TextCell,1,FIND(" ",_xlpm.TextCell)-1),_xlpm.TextCell),_xlpm.TextCell),_xlpm.TextCell),""))</f>
        <v>DON FARMER</v>
      </c>
      <c r="X3468" s="60" t="str">
        <f>IF(A3468&lt;&gt;"",IFERROR(IF(FIND(" ",G3468)&gt;=1,MID(G3468,FIND(" ",G3468)+1,LEN(G3468)),""),""),"")</f>
        <v>FARMER</v>
      </c>
      <c r="AC3468" s="51">
        <f>IFERROR(VALUE(MID($C3468,1,2)),0)</f>
        <v>80</v>
      </c>
      <c r="AD3468" s="44">
        <f>IFERROR(VALUE(MID($C3468,4,3)),0)</f>
        <v>747</v>
      </c>
      <c r="AE3468" s="51">
        <f>VALUE(RIGHT("00"&amp;AC3468,2)&amp;RIGHT("000"&amp;AD3468,3))</f>
        <v>80747</v>
      </c>
    </row>
    <row r="3469" spans="1:31">
      <c r="A3469" s="60" t="str">
        <f>IF(G3469&amp;Q3469&lt;&gt;"",W3469&amp;Q3469,"")</f>
        <v>DON FARMERbeige</v>
      </c>
      <c r="B3469" s="60" t="str">
        <f>IF(C3469&lt;&gt;"",LEFT(C3469,9),"")</f>
        <v>80-747-02</v>
      </c>
      <c r="C3469" s="73" t="s">
        <v>4266</v>
      </c>
      <c r="D3469" s="73" t="s">
        <v>4264</v>
      </c>
      <c r="E3469" s="73" t="s">
        <v>956</v>
      </c>
      <c r="F3469" s="74">
        <v>55</v>
      </c>
      <c r="G3469" s="73" t="s">
        <v>4265</v>
      </c>
      <c r="H3469" s="73" t="s">
        <v>63</v>
      </c>
      <c r="I3469" s="73" t="s">
        <v>927</v>
      </c>
      <c r="J3469" s="73" t="s">
        <v>329</v>
      </c>
      <c r="K3469" s="73" t="s">
        <v>382</v>
      </c>
      <c r="L3469" s="73" t="s">
        <v>383</v>
      </c>
      <c r="M3469" s="73" t="s">
        <v>384</v>
      </c>
      <c r="N3469" s="73" t="s">
        <v>36</v>
      </c>
      <c r="O3469" s="73" t="s">
        <v>386</v>
      </c>
      <c r="P3469" s="73" t="s">
        <v>907</v>
      </c>
      <c r="Q3469" s="73" t="s">
        <v>937</v>
      </c>
      <c r="R3469" s="73" t="s">
        <v>63</v>
      </c>
      <c r="V3469" s="60" t="str">
        <f>W3469&amp;H3469</f>
        <v>DON FARMERбежевый</v>
      </c>
      <c r="W3469" s="60" t="str">
        <f>_xlfn.LET(_xlpm.TextCell,TEXT(G3469,"###"),IF(_xlpm.TextCell&lt;&gt;"",IF(StyleSpaceSplit,IFERROR(IF(FIND(" ",_xlpm.TextCell)&gt;=1,MID(_xlpm.TextCell,1,FIND(" ",_xlpm.TextCell)-1),_xlpm.TextCell),_xlpm.TextCell),_xlpm.TextCell),""))</f>
        <v>DON FARMER</v>
      </c>
      <c r="X3469" s="60" t="str">
        <f>IF(A3469&lt;&gt;"",IFERROR(IF(FIND(" ",G3469)&gt;=1,MID(G3469,FIND(" ",G3469)+1,LEN(G3469)),""),""),"")</f>
        <v>FARMER</v>
      </c>
      <c r="AC3469" s="51">
        <f>IFERROR(VALUE(MID($C3469,1,2)),0)</f>
        <v>80</v>
      </c>
      <c r="AD3469" s="44">
        <f>IFERROR(VALUE(MID($C3469,4,3)),0)</f>
        <v>747</v>
      </c>
      <c r="AE3469" s="51">
        <f>VALUE(RIGHT("00"&amp;AC3469,2)&amp;RIGHT("000"&amp;AD3469,3))</f>
        <v>80747</v>
      </c>
    </row>
    <row r="3470" spans="1:31">
      <c r="A3470" s="60" t="str">
        <f>IF(G3470&amp;Q3470&lt;&gt;"",W3470&amp;Q3470,"")</f>
        <v>DON FARMERbeige</v>
      </c>
      <c r="B3470" s="60" t="str">
        <f>IF(C3470&lt;&gt;"",LEFT(C3470,9),"")</f>
        <v>80-747-02</v>
      </c>
      <c r="C3470" s="73" t="s">
        <v>4267</v>
      </c>
      <c r="D3470" s="73" t="s">
        <v>4264</v>
      </c>
      <c r="E3470" s="73" t="s">
        <v>904</v>
      </c>
      <c r="F3470" s="74">
        <v>57</v>
      </c>
      <c r="G3470" s="73" t="s">
        <v>4265</v>
      </c>
      <c r="H3470" s="73" t="s">
        <v>63</v>
      </c>
      <c r="I3470" s="73" t="s">
        <v>927</v>
      </c>
      <c r="J3470" s="73" t="s">
        <v>329</v>
      </c>
      <c r="K3470" s="73" t="s">
        <v>382</v>
      </c>
      <c r="L3470" s="73" t="s">
        <v>383</v>
      </c>
      <c r="M3470" s="73" t="s">
        <v>384</v>
      </c>
      <c r="N3470" s="73" t="s">
        <v>36</v>
      </c>
      <c r="O3470" s="73" t="s">
        <v>386</v>
      </c>
      <c r="P3470" s="73" t="s">
        <v>907</v>
      </c>
      <c r="Q3470" s="73" t="s">
        <v>937</v>
      </c>
      <c r="R3470" s="73" t="s">
        <v>63</v>
      </c>
      <c r="V3470" s="60" t="str">
        <f>W3470&amp;H3470</f>
        <v>DON FARMERбежевый</v>
      </c>
      <c r="W3470" s="60" t="str">
        <f>_xlfn.LET(_xlpm.TextCell,TEXT(G3470,"###"),IF(_xlpm.TextCell&lt;&gt;"",IF(StyleSpaceSplit,IFERROR(IF(FIND(" ",_xlpm.TextCell)&gt;=1,MID(_xlpm.TextCell,1,FIND(" ",_xlpm.TextCell)-1),_xlpm.TextCell),_xlpm.TextCell),_xlpm.TextCell),""))</f>
        <v>DON FARMER</v>
      </c>
      <c r="X3470" s="60" t="str">
        <f>IF(A3470&lt;&gt;"",IFERROR(IF(FIND(" ",G3470)&gt;=1,MID(G3470,FIND(" ",G3470)+1,LEN(G3470)),""),""),"")</f>
        <v>FARMER</v>
      </c>
      <c r="AC3470" s="51">
        <f>IFERROR(VALUE(MID($C3470,1,2)),0)</f>
        <v>80</v>
      </c>
      <c r="AD3470" s="44">
        <f>IFERROR(VALUE(MID($C3470,4,3)),0)</f>
        <v>747</v>
      </c>
      <c r="AE3470" s="51">
        <f>VALUE(RIGHT("00"&amp;AC3470,2)&amp;RIGHT("000"&amp;AD3470,3))</f>
        <v>80747</v>
      </c>
    </row>
    <row r="3471" spans="1:31">
      <c r="A3471" s="60" t="str">
        <f>IF(G3471&amp;Q3471&lt;&gt;"",W3471&amp;Q3471,"")</f>
        <v>DON FARMERbeige</v>
      </c>
      <c r="B3471" s="60" t="str">
        <f>IF(C3471&lt;&gt;"",LEFT(C3471,9),"")</f>
        <v>80-747-02</v>
      </c>
      <c r="C3471" s="73" t="s">
        <v>4268</v>
      </c>
      <c r="D3471" s="73" t="s">
        <v>4264</v>
      </c>
      <c r="E3471" s="73" t="s">
        <v>912</v>
      </c>
      <c r="F3471" s="74">
        <v>61</v>
      </c>
      <c r="G3471" s="73" t="s">
        <v>4265</v>
      </c>
      <c r="H3471" s="73" t="s">
        <v>63</v>
      </c>
      <c r="I3471" s="73" t="s">
        <v>927</v>
      </c>
      <c r="J3471" s="73" t="s">
        <v>329</v>
      </c>
      <c r="K3471" s="73" t="s">
        <v>382</v>
      </c>
      <c r="L3471" s="73" t="s">
        <v>383</v>
      </c>
      <c r="M3471" s="73" t="s">
        <v>384</v>
      </c>
      <c r="N3471" s="73" t="s">
        <v>36</v>
      </c>
      <c r="O3471" s="73" t="s">
        <v>386</v>
      </c>
      <c r="P3471" s="73" t="s">
        <v>907</v>
      </c>
      <c r="Q3471" s="73" t="s">
        <v>937</v>
      </c>
      <c r="R3471" s="73" t="s">
        <v>63</v>
      </c>
      <c r="V3471" s="60" t="str">
        <f>W3471&amp;H3471</f>
        <v>DON FARMERбежевый</v>
      </c>
      <c r="W3471" s="60" t="str">
        <f>_xlfn.LET(_xlpm.TextCell,TEXT(G3471,"###"),IF(_xlpm.TextCell&lt;&gt;"",IF(StyleSpaceSplit,IFERROR(IF(FIND(" ",_xlpm.TextCell)&gt;=1,MID(_xlpm.TextCell,1,FIND(" ",_xlpm.TextCell)-1),_xlpm.TextCell),_xlpm.TextCell),_xlpm.TextCell),""))</f>
        <v>DON FARMER</v>
      </c>
      <c r="X3471" s="60" t="str">
        <f>IF(A3471&lt;&gt;"",IFERROR(IF(FIND(" ",G3471)&gt;=1,MID(G3471,FIND(" ",G3471)+1,LEN(G3471)),""),""),"")</f>
        <v>FARMER</v>
      </c>
      <c r="AC3471" s="51">
        <f>IFERROR(VALUE(MID($C3471,1,2)),0)</f>
        <v>80</v>
      </c>
      <c r="AD3471" s="44">
        <f>IFERROR(VALUE(MID($C3471,4,3)),0)</f>
        <v>747</v>
      </c>
      <c r="AE3471" s="51">
        <f>VALUE(RIGHT("00"&amp;AC3471,2)&amp;RIGHT("000"&amp;AD3471,3))</f>
        <v>80747</v>
      </c>
    </row>
    <row r="3472" spans="1:31">
      <c r="A3472" s="60" t="str">
        <f>IF(G3472&amp;Q3472&lt;&gt;"",W3472&amp;Q3472,"")</f>
        <v>DON FARMERblue</v>
      </c>
      <c r="B3472" s="60" t="str">
        <f>IF(C3472&lt;&gt;"",LEFT(C3472,9),"")</f>
        <v>80-747-06</v>
      </c>
      <c r="C3472" s="73" t="s">
        <v>5539</v>
      </c>
      <c r="D3472" s="73" t="s">
        <v>5540</v>
      </c>
      <c r="E3472" s="73" t="s">
        <v>910</v>
      </c>
      <c r="F3472" s="74">
        <v>59</v>
      </c>
      <c r="G3472" s="73" t="s">
        <v>4265</v>
      </c>
      <c r="H3472" s="73" t="s">
        <v>71</v>
      </c>
      <c r="I3472" s="73" t="s">
        <v>927</v>
      </c>
      <c r="J3472" s="73" t="s">
        <v>329</v>
      </c>
      <c r="K3472" s="73" t="s">
        <v>382</v>
      </c>
      <c r="L3472" s="73" t="s">
        <v>383</v>
      </c>
      <c r="M3472" s="73" t="s">
        <v>384</v>
      </c>
      <c r="N3472" s="73" t="s">
        <v>36</v>
      </c>
      <c r="O3472" s="73" t="s">
        <v>386</v>
      </c>
      <c r="P3472" s="73" t="s">
        <v>907</v>
      </c>
      <c r="Q3472" s="73" t="s">
        <v>932</v>
      </c>
      <c r="R3472" s="73" t="s">
        <v>71</v>
      </c>
      <c r="V3472" s="60" t="str">
        <f>W3472&amp;H3472</f>
        <v>DON FARMERсиний</v>
      </c>
      <c r="W3472" s="60" t="str">
        <f>_xlfn.LET(_xlpm.TextCell,TEXT(G3472,"###"),IF(_xlpm.TextCell&lt;&gt;"",IF(StyleSpaceSplit,IFERROR(IF(FIND(" ",_xlpm.TextCell)&gt;=1,MID(_xlpm.TextCell,1,FIND(" ",_xlpm.TextCell)-1),_xlpm.TextCell),_xlpm.TextCell),_xlpm.TextCell),""))</f>
        <v>DON FARMER</v>
      </c>
      <c r="X3472" s="60" t="str">
        <f>IF(A3472&lt;&gt;"",IFERROR(IF(FIND(" ",G3472)&gt;=1,MID(G3472,FIND(" ",G3472)+1,LEN(G3472)),""),""),"")</f>
        <v>FARMER</v>
      </c>
      <c r="AC3472" s="51">
        <f>IFERROR(VALUE(MID($C3472,1,2)),0)</f>
        <v>80</v>
      </c>
      <c r="AD3472" s="44">
        <f>IFERROR(VALUE(MID($C3472,4,3)),0)</f>
        <v>747</v>
      </c>
      <c r="AE3472" s="51">
        <f>VALUE(RIGHT("00"&amp;AC3472,2)&amp;RIGHT("000"&amp;AD3472,3))</f>
        <v>80747</v>
      </c>
    </row>
    <row r="3473" spans="1:31">
      <c r="A3473" s="60" t="str">
        <f>IF(G3473&amp;Q3473&lt;&gt;"",W3473&amp;Q3473,"")</f>
        <v>DON FINCHgreen</v>
      </c>
      <c r="B3473" s="60" t="str">
        <f>IF(C3473&lt;&gt;"",LEFT(C3473,9),"")</f>
        <v>80-380-11</v>
      </c>
      <c r="C3473" s="73" t="s">
        <v>2320</v>
      </c>
      <c r="D3473" s="73" t="s">
        <v>2321</v>
      </c>
      <c r="E3473" s="73" t="s">
        <v>956</v>
      </c>
      <c r="F3473" s="74">
        <v>55</v>
      </c>
      <c r="G3473" s="73" t="s">
        <v>2316</v>
      </c>
      <c r="H3473" s="73" t="s">
        <v>79</v>
      </c>
      <c r="I3473" s="73" t="s">
        <v>936</v>
      </c>
      <c r="J3473" s="73" t="s">
        <v>329</v>
      </c>
      <c r="K3473" s="73" t="s">
        <v>382</v>
      </c>
      <c r="L3473" s="73" t="s">
        <v>383</v>
      </c>
      <c r="M3473" s="73" t="s">
        <v>384</v>
      </c>
      <c r="N3473" s="73" t="s">
        <v>35</v>
      </c>
      <c r="O3473" s="73" t="s">
        <v>386</v>
      </c>
      <c r="P3473" s="73" t="s">
        <v>907</v>
      </c>
      <c r="Q3473" s="73" t="s">
        <v>990</v>
      </c>
      <c r="R3473" s="73" t="s">
        <v>63</v>
      </c>
      <c r="V3473" s="60" t="str">
        <f>W3473&amp;H3473</f>
        <v>DON FINCHбежевый / зеленый</v>
      </c>
      <c r="W3473" s="60" t="str">
        <f>_xlfn.LET(_xlpm.TextCell,TEXT(G3473,"###"),IF(_xlpm.TextCell&lt;&gt;"",IF(StyleSpaceSplit,IFERROR(IF(FIND(" ",_xlpm.TextCell)&gt;=1,MID(_xlpm.TextCell,1,FIND(" ",_xlpm.TextCell)-1),_xlpm.TextCell),_xlpm.TextCell),_xlpm.TextCell),""))</f>
        <v>DON FINCH</v>
      </c>
      <c r="X3473" s="60" t="str">
        <f>IF(A3473&lt;&gt;"",IFERROR(IF(FIND(" ",G3473)&gt;=1,MID(G3473,FIND(" ",G3473)+1,LEN(G3473)),""),""),"")</f>
        <v>FINCH</v>
      </c>
      <c r="AC3473" s="51">
        <f>IFERROR(VALUE(MID($C3473,1,2)),0)</f>
        <v>80</v>
      </c>
      <c r="AD3473" s="44">
        <f>IFERROR(VALUE(MID($C3473,4,3)),0)</f>
        <v>380</v>
      </c>
      <c r="AE3473" s="51">
        <f>VALUE(RIGHT("00"&amp;AC3473,2)&amp;RIGHT("000"&amp;AD3473,3))</f>
        <v>80380</v>
      </c>
    </row>
    <row r="3474" spans="1:31">
      <c r="A3474" s="60" t="str">
        <f>IF(G3474&amp;Q3474&lt;&gt;"",W3474&amp;Q3474,"")</f>
        <v>DON FINCHgreen</v>
      </c>
      <c r="B3474" s="60" t="str">
        <f>IF(C3474&lt;&gt;"",LEFT(C3474,9),"")</f>
        <v>80-380-11</v>
      </c>
      <c r="C3474" s="73" t="s">
        <v>2322</v>
      </c>
      <c r="D3474" s="73" t="s">
        <v>2321</v>
      </c>
      <c r="E3474" s="73" t="s">
        <v>904</v>
      </c>
      <c r="F3474" s="74">
        <v>57</v>
      </c>
      <c r="G3474" s="73" t="s">
        <v>2316</v>
      </c>
      <c r="H3474" s="73" t="s">
        <v>79</v>
      </c>
      <c r="I3474" s="73" t="s">
        <v>936</v>
      </c>
      <c r="J3474" s="73" t="s">
        <v>329</v>
      </c>
      <c r="K3474" s="73" t="s">
        <v>382</v>
      </c>
      <c r="L3474" s="73" t="s">
        <v>383</v>
      </c>
      <c r="M3474" s="73" t="s">
        <v>384</v>
      </c>
      <c r="N3474" s="73" t="s">
        <v>35</v>
      </c>
      <c r="O3474" s="73" t="s">
        <v>386</v>
      </c>
      <c r="P3474" s="73" t="s">
        <v>907</v>
      </c>
      <c r="Q3474" s="73" t="s">
        <v>990</v>
      </c>
      <c r="R3474" s="73" t="s">
        <v>63</v>
      </c>
      <c r="V3474" s="60" t="str">
        <f>W3474&amp;H3474</f>
        <v>DON FINCHбежевый / зеленый</v>
      </c>
      <c r="W3474" s="60" t="str">
        <f>_xlfn.LET(_xlpm.TextCell,TEXT(G3474,"###"),IF(_xlpm.TextCell&lt;&gt;"",IF(StyleSpaceSplit,IFERROR(IF(FIND(" ",_xlpm.TextCell)&gt;=1,MID(_xlpm.TextCell,1,FIND(" ",_xlpm.TextCell)-1),_xlpm.TextCell),_xlpm.TextCell),_xlpm.TextCell),""))</f>
        <v>DON FINCH</v>
      </c>
      <c r="X3474" s="60" t="str">
        <f>IF(A3474&lt;&gt;"",IFERROR(IF(FIND(" ",G3474)&gt;=1,MID(G3474,FIND(" ",G3474)+1,LEN(G3474)),""),""),"")</f>
        <v>FINCH</v>
      </c>
      <c r="AC3474" s="51">
        <f>IFERROR(VALUE(MID($C3474,1,2)),0)</f>
        <v>80</v>
      </c>
      <c r="AD3474" s="44">
        <f>IFERROR(VALUE(MID($C3474,4,3)),0)</f>
        <v>380</v>
      </c>
      <c r="AE3474" s="51">
        <f>VALUE(RIGHT("00"&amp;AC3474,2)&amp;RIGHT("000"&amp;AD3474,3))</f>
        <v>80380</v>
      </c>
    </row>
    <row r="3475" spans="1:31">
      <c r="A3475" s="60" t="str">
        <f>IF(G3475&amp;Q3475&lt;&gt;"",W3475&amp;Q3475,"")</f>
        <v>DON FINCHgreen</v>
      </c>
      <c r="B3475" s="60" t="str">
        <f>IF(C3475&lt;&gt;"",LEFT(C3475,9),"")</f>
        <v>80-380-11</v>
      </c>
      <c r="C3475" s="73" t="s">
        <v>2323</v>
      </c>
      <c r="D3475" s="73" t="s">
        <v>2321</v>
      </c>
      <c r="E3475" s="73" t="s">
        <v>910</v>
      </c>
      <c r="F3475" s="74">
        <v>59</v>
      </c>
      <c r="G3475" s="73" t="s">
        <v>2316</v>
      </c>
      <c r="H3475" s="73" t="s">
        <v>79</v>
      </c>
      <c r="I3475" s="73" t="s">
        <v>936</v>
      </c>
      <c r="J3475" s="73" t="s">
        <v>329</v>
      </c>
      <c r="K3475" s="73" t="s">
        <v>382</v>
      </c>
      <c r="L3475" s="73" t="s">
        <v>383</v>
      </c>
      <c r="M3475" s="73" t="s">
        <v>384</v>
      </c>
      <c r="N3475" s="73" t="s">
        <v>35</v>
      </c>
      <c r="O3475" s="73" t="s">
        <v>386</v>
      </c>
      <c r="P3475" s="73" t="s">
        <v>907</v>
      </c>
      <c r="Q3475" s="73" t="s">
        <v>990</v>
      </c>
      <c r="R3475" s="73" t="s">
        <v>63</v>
      </c>
      <c r="V3475" s="60" t="str">
        <f>W3475&amp;H3475</f>
        <v>DON FINCHбежевый / зеленый</v>
      </c>
      <c r="W3475" s="60" t="str">
        <f>_xlfn.LET(_xlpm.TextCell,TEXT(G3475,"###"),IF(_xlpm.TextCell&lt;&gt;"",IF(StyleSpaceSplit,IFERROR(IF(FIND(" ",_xlpm.TextCell)&gt;=1,MID(_xlpm.TextCell,1,FIND(" ",_xlpm.TextCell)-1),_xlpm.TextCell),_xlpm.TextCell),_xlpm.TextCell),""))</f>
        <v>DON FINCH</v>
      </c>
      <c r="X3475" s="60" t="str">
        <f>IF(A3475&lt;&gt;"",IFERROR(IF(FIND(" ",G3475)&gt;=1,MID(G3475,FIND(" ",G3475)+1,LEN(G3475)),""),""),"")</f>
        <v>FINCH</v>
      </c>
      <c r="AC3475" s="51">
        <f>IFERROR(VALUE(MID($C3475,1,2)),0)</f>
        <v>80</v>
      </c>
      <c r="AD3475" s="44">
        <f>IFERROR(VALUE(MID($C3475,4,3)),0)</f>
        <v>380</v>
      </c>
      <c r="AE3475" s="51">
        <f>VALUE(RIGHT("00"&amp;AC3475,2)&amp;RIGHT("000"&amp;AD3475,3))</f>
        <v>80380</v>
      </c>
    </row>
    <row r="3476" spans="1:31">
      <c r="A3476" s="60" t="str">
        <f>IF(G3476&amp;Q3476&lt;&gt;"",W3476&amp;Q3476,"")</f>
        <v>DON FINCHgreen</v>
      </c>
      <c r="B3476" s="60" t="str">
        <f>IF(C3476&lt;&gt;"",LEFT(C3476,9),"")</f>
        <v>80-380-11</v>
      </c>
      <c r="C3476" s="73" t="s">
        <v>2324</v>
      </c>
      <c r="D3476" s="73" t="s">
        <v>2321</v>
      </c>
      <c r="E3476" s="73" t="s">
        <v>912</v>
      </c>
      <c r="F3476" s="74">
        <v>61</v>
      </c>
      <c r="G3476" s="73" t="s">
        <v>2316</v>
      </c>
      <c r="H3476" s="73" t="s">
        <v>79</v>
      </c>
      <c r="I3476" s="73" t="s">
        <v>936</v>
      </c>
      <c r="J3476" s="73" t="s">
        <v>329</v>
      </c>
      <c r="K3476" s="73" t="s">
        <v>382</v>
      </c>
      <c r="L3476" s="73" t="s">
        <v>383</v>
      </c>
      <c r="M3476" s="73" t="s">
        <v>384</v>
      </c>
      <c r="N3476" s="73" t="s">
        <v>35</v>
      </c>
      <c r="O3476" s="73" t="s">
        <v>386</v>
      </c>
      <c r="P3476" s="73" t="s">
        <v>907</v>
      </c>
      <c r="Q3476" s="73" t="s">
        <v>990</v>
      </c>
      <c r="R3476" s="73" t="s">
        <v>63</v>
      </c>
      <c r="V3476" s="60" t="str">
        <f>W3476&amp;H3476</f>
        <v>DON FINCHбежевый / зеленый</v>
      </c>
      <c r="W3476" s="60" t="str">
        <f>_xlfn.LET(_xlpm.TextCell,TEXT(G3476,"###"),IF(_xlpm.TextCell&lt;&gt;"",IF(StyleSpaceSplit,IFERROR(IF(FIND(" ",_xlpm.TextCell)&gt;=1,MID(_xlpm.TextCell,1,FIND(" ",_xlpm.TextCell)-1),_xlpm.TextCell),_xlpm.TextCell),_xlpm.TextCell),""))</f>
        <v>DON FINCH</v>
      </c>
      <c r="X3476" s="60" t="str">
        <f>IF(A3476&lt;&gt;"",IFERROR(IF(FIND(" ",G3476)&gt;=1,MID(G3476,FIND(" ",G3476)+1,LEN(G3476)),""),""),"")</f>
        <v>FINCH</v>
      </c>
      <c r="AC3476" s="51">
        <f>IFERROR(VALUE(MID($C3476,1,2)),0)</f>
        <v>80</v>
      </c>
      <c r="AD3476" s="44">
        <f>IFERROR(VALUE(MID($C3476,4,3)),0)</f>
        <v>380</v>
      </c>
      <c r="AE3476" s="51">
        <f>VALUE(RIGHT("00"&amp;AC3476,2)&amp;RIGHT("000"&amp;AD3476,3))</f>
        <v>80380</v>
      </c>
    </row>
    <row r="3477" spans="1:31">
      <c r="A3477" s="60" t="str">
        <f>IF(G3477&amp;Q3477&lt;&gt;"",W3477&amp;Q3477,"")</f>
        <v>DON FINCHblue</v>
      </c>
      <c r="B3477" s="60" t="str">
        <f>IF(C3477&lt;&gt;"",LEFT(C3477,9),"")</f>
        <v>80-380-06</v>
      </c>
      <c r="C3477" s="73" t="s">
        <v>2314</v>
      </c>
      <c r="D3477" s="73" t="s">
        <v>2315</v>
      </c>
      <c r="E3477" s="73" t="s">
        <v>956</v>
      </c>
      <c r="F3477" s="74">
        <v>55</v>
      </c>
      <c r="G3477" s="73" t="s">
        <v>2316</v>
      </c>
      <c r="H3477" s="73" t="s">
        <v>97</v>
      </c>
      <c r="I3477" s="73" t="s">
        <v>936</v>
      </c>
      <c r="J3477" s="73" t="s">
        <v>329</v>
      </c>
      <c r="K3477" s="73" t="s">
        <v>382</v>
      </c>
      <c r="L3477" s="73" t="s">
        <v>383</v>
      </c>
      <c r="M3477" s="73" t="s">
        <v>384</v>
      </c>
      <c r="N3477" s="73" t="s">
        <v>35</v>
      </c>
      <c r="O3477" s="73" t="s">
        <v>386</v>
      </c>
      <c r="P3477" s="73" t="s">
        <v>907</v>
      </c>
      <c r="Q3477" s="73" t="s">
        <v>932</v>
      </c>
      <c r="R3477" s="73" t="s">
        <v>63</v>
      </c>
      <c r="V3477" s="60" t="str">
        <f>W3477&amp;H3477</f>
        <v>DON FINCHбежевый / синий</v>
      </c>
      <c r="W3477" s="60" t="str">
        <f>_xlfn.LET(_xlpm.TextCell,TEXT(G3477,"###"),IF(_xlpm.TextCell&lt;&gt;"",IF(StyleSpaceSplit,IFERROR(IF(FIND(" ",_xlpm.TextCell)&gt;=1,MID(_xlpm.TextCell,1,FIND(" ",_xlpm.TextCell)-1),_xlpm.TextCell),_xlpm.TextCell),_xlpm.TextCell),""))</f>
        <v>DON FINCH</v>
      </c>
      <c r="X3477" s="60" t="str">
        <f>IF(A3477&lt;&gt;"",IFERROR(IF(FIND(" ",G3477)&gt;=1,MID(G3477,FIND(" ",G3477)+1,LEN(G3477)),""),""),"")</f>
        <v>FINCH</v>
      </c>
      <c r="AC3477" s="51">
        <f>IFERROR(VALUE(MID($C3477,1,2)),0)</f>
        <v>80</v>
      </c>
      <c r="AD3477" s="44">
        <f>IFERROR(VALUE(MID($C3477,4,3)),0)</f>
        <v>380</v>
      </c>
      <c r="AE3477" s="51">
        <f>VALUE(RIGHT("00"&amp;AC3477,2)&amp;RIGHT("000"&amp;AD3477,3))</f>
        <v>80380</v>
      </c>
    </row>
    <row r="3478" spans="1:31">
      <c r="A3478" s="60" t="str">
        <f>IF(G3478&amp;Q3478&lt;&gt;"",W3478&amp;Q3478,"")</f>
        <v>DON FINCHblue</v>
      </c>
      <c r="B3478" s="60" t="str">
        <f>IF(C3478&lt;&gt;"",LEFT(C3478,9),"")</f>
        <v>80-380-06</v>
      </c>
      <c r="C3478" s="73" t="s">
        <v>2317</v>
      </c>
      <c r="D3478" s="73" t="s">
        <v>2315</v>
      </c>
      <c r="E3478" s="73" t="s">
        <v>904</v>
      </c>
      <c r="F3478" s="74">
        <v>57</v>
      </c>
      <c r="G3478" s="73" t="s">
        <v>2316</v>
      </c>
      <c r="H3478" s="73" t="s">
        <v>97</v>
      </c>
      <c r="I3478" s="73" t="s">
        <v>936</v>
      </c>
      <c r="J3478" s="73" t="s">
        <v>329</v>
      </c>
      <c r="K3478" s="73" t="s">
        <v>382</v>
      </c>
      <c r="L3478" s="73" t="s">
        <v>383</v>
      </c>
      <c r="M3478" s="73" t="s">
        <v>384</v>
      </c>
      <c r="N3478" s="73" t="s">
        <v>35</v>
      </c>
      <c r="O3478" s="73" t="s">
        <v>386</v>
      </c>
      <c r="P3478" s="73" t="s">
        <v>907</v>
      </c>
      <c r="Q3478" s="73" t="s">
        <v>932</v>
      </c>
      <c r="R3478" s="73" t="s">
        <v>63</v>
      </c>
      <c r="V3478" s="60" t="str">
        <f>W3478&amp;H3478</f>
        <v>DON FINCHбежевый / синий</v>
      </c>
      <c r="W3478" s="60" t="str">
        <f>_xlfn.LET(_xlpm.TextCell,TEXT(G3478,"###"),IF(_xlpm.TextCell&lt;&gt;"",IF(StyleSpaceSplit,IFERROR(IF(FIND(" ",_xlpm.TextCell)&gt;=1,MID(_xlpm.TextCell,1,FIND(" ",_xlpm.TextCell)-1),_xlpm.TextCell),_xlpm.TextCell),_xlpm.TextCell),""))</f>
        <v>DON FINCH</v>
      </c>
      <c r="X3478" s="60" t="str">
        <f>IF(A3478&lt;&gt;"",IFERROR(IF(FIND(" ",G3478)&gt;=1,MID(G3478,FIND(" ",G3478)+1,LEN(G3478)),""),""),"")</f>
        <v>FINCH</v>
      </c>
      <c r="AC3478" s="51">
        <f>IFERROR(VALUE(MID($C3478,1,2)),0)</f>
        <v>80</v>
      </c>
      <c r="AD3478" s="44">
        <f>IFERROR(VALUE(MID($C3478,4,3)),0)</f>
        <v>380</v>
      </c>
      <c r="AE3478" s="51">
        <f>VALUE(RIGHT("00"&amp;AC3478,2)&amp;RIGHT("000"&amp;AD3478,3))</f>
        <v>80380</v>
      </c>
    </row>
    <row r="3479" spans="1:31">
      <c r="A3479" s="60" t="str">
        <f>IF(G3479&amp;Q3479&lt;&gt;"",W3479&amp;Q3479,"")</f>
        <v>DON FINCHblue</v>
      </c>
      <c r="B3479" s="60" t="str">
        <f>IF(C3479&lt;&gt;"",LEFT(C3479,9),"")</f>
        <v>80-380-06</v>
      </c>
      <c r="C3479" s="73" t="s">
        <v>2318</v>
      </c>
      <c r="D3479" s="73" t="s">
        <v>2315</v>
      </c>
      <c r="E3479" s="73" t="s">
        <v>910</v>
      </c>
      <c r="F3479" s="74">
        <v>59</v>
      </c>
      <c r="G3479" s="73" t="s">
        <v>2316</v>
      </c>
      <c r="H3479" s="73" t="s">
        <v>97</v>
      </c>
      <c r="I3479" s="73" t="s">
        <v>936</v>
      </c>
      <c r="J3479" s="73" t="s">
        <v>329</v>
      </c>
      <c r="K3479" s="73" t="s">
        <v>382</v>
      </c>
      <c r="L3479" s="73" t="s">
        <v>383</v>
      </c>
      <c r="M3479" s="73" t="s">
        <v>384</v>
      </c>
      <c r="N3479" s="73" t="s">
        <v>35</v>
      </c>
      <c r="O3479" s="73" t="s">
        <v>386</v>
      </c>
      <c r="P3479" s="73" t="s">
        <v>907</v>
      </c>
      <c r="Q3479" s="73" t="s">
        <v>932</v>
      </c>
      <c r="R3479" s="73" t="s">
        <v>63</v>
      </c>
      <c r="V3479" s="60" t="str">
        <f>W3479&amp;H3479</f>
        <v>DON FINCHбежевый / синий</v>
      </c>
      <c r="W3479" s="60" t="str">
        <f>_xlfn.LET(_xlpm.TextCell,TEXT(G3479,"###"),IF(_xlpm.TextCell&lt;&gt;"",IF(StyleSpaceSplit,IFERROR(IF(FIND(" ",_xlpm.TextCell)&gt;=1,MID(_xlpm.TextCell,1,FIND(" ",_xlpm.TextCell)-1),_xlpm.TextCell),_xlpm.TextCell),_xlpm.TextCell),""))</f>
        <v>DON FINCH</v>
      </c>
      <c r="X3479" s="60" t="str">
        <f>IF(A3479&lt;&gt;"",IFERROR(IF(FIND(" ",G3479)&gt;=1,MID(G3479,FIND(" ",G3479)+1,LEN(G3479)),""),""),"")</f>
        <v>FINCH</v>
      </c>
      <c r="AC3479" s="51">
        <f>IFERROR(VALUE(MID($C3479,1,2)),0)</f>
        <v>80</v>
      </c>
      <c r="AD3479" s="44">
        <f>IFERROR(VALUE(MID($C3479,4,3)),0)</f>
        <v>380</v>
      </c>
      <c r="AE3479" s="51">
        <f>VALUE(RIGHT("00"&amp;AC3479,2)&amp;RIGHT("000"&amp;AD3479,3))</f>
        <v>80380</v>
      </c>
    </row>
    <row r="3480" spans="1:31">
      <c r="A3480" s="60" t="str">
        <f>IF(G3480&amp;Q3480&lt;&gt;"",W3480&amp;Q3480,"")</f>
        <v>DON FINCHblue</v>
      </c>
      <c r="B3480" s="60" t="str">
        <f>IF(C3480&lt;&gt;"",LEFT(C3480,9),"")</f>
        <v>80-380-06</v>
      </c>
      <c r="C3480" s="73" t="s">
        <v>2319</v>
      </c>
      <c r="D3480" s="73" t="s">
        <v>2315</v>
      </c>
      <c r="E3480" s="73" t="s">
        <v>912</v>
      </c>
      <c r="F3480" s="74">
        <v>61</v>
      </c>
      <c r="G3480" s="73" t="s">
        <v>2316</v>
      </c>
      <c r="H3480" s="73" t="s">
        <v>97</v>
      </c>
      <c r="I3480" s="73" t="s">
        <v>936</v>
      </c>
      <c r="J3480" s="73" t="s">
        <v>329</v>
      </c>
      <c r="K3480" s="73" t="s">
        <v>382</v>
      </c>
      <c r="L3480" s="73" t="s">
        <v>383</v>
      </c>
      <c r="M3480" s="73" t="s">
        <v>384</v>
      </c>
      <c r="N3480" s="73" t="s">
        <v>35</v>
      </c>
      <c r="O3480" s="73" t="s">
        <v>386</v>
      </c>
      <c r="P3480" s="73" t="s">
        <v>907</v>
      </c>
      <c r="Q3480" s="73" t="s">
        <v>932</v>
      </c>
      <c r="R3480" s="73" t="s">
        <v>63</v>
      </c>
      <c r="V3480" s="60" t="str">
        <f>W3480&amp;H3480</f>
        <v>DON FINCHбежевый / синий</v>
      </c>
      <c r="W3480" s="60" t="str">
        <f>_xlfn.LET(_xlpm.TextCell,TEXT(G3480,"###"),IF(_xlpm.TextCell&lt;&gt;"",IF(StyleSpaceSplit,IFERROR(IF(FIND(" ",_xlpm.TextCell)&gt;=1,MID(_xlpm.TextCell,1,FIND(" ",_xlpm.TextCell)-1),_xlpm.TextCell),_xlpm.TextCell),_xlpm.TextCell),""))</f>
        <v>DON FINCH</v>
      </c>
      <c r="X3480" s="60" t="str">
        <f>IF(A3480&lt;&gt;"",IFERROR(IF(FIND(" ",G3480)&gt;=1,MID(G3480,FIND(" ",G3480)+1,LEN(G3480)),""),""),"")</f>
        <v>FINCH</v>
      </c>
      <c r="AC3480" s="51">
        <f>IFERROR(VALUE(MID($C3480,1,2)),0)</f>
        <v>80</v>
      </c>
      <c r="AD3480" s="44">
        <f>IFERROR(VALUE(MID($C3480,4,3)),0)</f>
        <v>380</v>
      </c>
      <c r="AE3480" s="51">
        <f>VALUE(RIGHT("00"&amp;AC3480,2)&amp;RIGHT("000"&amp;AD3480,3))</f>
        <v>80380</v>
      </c>
    </row>
    <row r="3481" spans="1:31">
      <c r="A3481" s="60" t="str">
        <f>IF(G3481&amp;Q3481&lt;&gt;"",W3481&amp;Q3481,"")</f>
        <v>DON FINCHbeige</v>
      </c>
      <c r="B3481" s="60" t="str">
        <f>IF(C3481&lt;&gt;"",LEFT(C3481,9),"")</f>
        <v>80-380-02</v>
      </c>
      <c r="C3481" s="73" t="s">
        <v>2514</v>
      </c>
      <c r="D3481" s="73" t="s">
        <v>2515</v>
      </c>
      <c r="E3481" s="73" t="s">
        <v>910</v>
      </c>
      <c r="F3481" s="74">
        <v>59</v>
      </c>
      <c r="G3481" s="73" t="s">
        <v>2316</v>
      </c>
      <c r="H3481" s="73" t="s">
        <v>63</v>
      </c>
      <c r="I3481" s="73" t="s">
        <v>936</v>
      </c>
      <c r="J3481" s="73" t="s">
        <v>329</v>
      </c>
      <c r="K3481" s="73" t="s">
        <v>382</v>
      </c>
      <c r="L3481" s="73" t="s">
        <v>383</v>
      </c>
      <c r="M3481" s="73" t="s">
        <v>384</v>
      </c>
      <c r="N3481" s="73" t="s">
        <v>35</v>
      </c>
      <c r="O3481" s="73" t="s">
        <v>386</v>
      </c>
      <c r="P3481" s="73" t="s">
        <v>907</v>
      </c>
      <c r="Q3481" s="73" t="s">
        <v>937</v>
      </c>
      <c r="R3481" s="73" t="s">
        <v>63</v>
      </c>
      <c r="V3481" s="60" t="str">
        <f>W3481&amp;H3481</f>
        <v>DON FINCHбежевый</v>
      </c>
      <c r="W3481" s="60" t="str">
        <f>_xlfn.LET(_xlpm.TextCell,TEXT(G3481,"###"),IF(_xlpm.TextCell&lt;&gt;"",IF(StyleSpaceSplit,IFERROR(IF(FIND(" ",_xlpm.TextCell)&gt;=1,MID(_xlpm.TextCell,1,FIND(" ",_xlpm.TextCell)-1),_xlpm.TextCell),_xlpm.TextCell),_xlpm.TextCell),""))</f>
        <v>DON FINCH</v>
      </c>
      <c r="X3481" s="60" t="str">
        <f>IF(A3481&lt;&gt;"",IFERROR(IF(FIND(" ",G3481)&gt;=1,MID(G3481,FIND(" ",G3481)+1,LEN(G3481)),""),""),"")</f>
        <v>FINCH</v>
      </c>
      <c r="AC3481" s="51">
        <f>IFERROR(VALUE(MID($C3481,1,2)),0)</f>
        <v>80</v>
      </c>
      <c r="AD3481" s="44">
        <f>IFERROR(VALUE(MID($C3481,4,3)),0)</f>
        <v>380</v>
      </c>
      <c r="AE3481" s="51">
        <f>VALUE(RIGHT("00"&amp;AC3481,2)&amp;RIGHT("000"&amp;AD3481,3))</f>
        <v>80380</v>
      </c>
    </row>
    <row r="3482" spans="1:31">
      <c r="A3482" s="60" t="str">
        <f>IF(G3482&amp;Q3482&lt;&gt;"",W3482&amp;Q3482,"")</f>
        <v>DON FINCHbeige</v>
      </c>
      <c r="B3482" s="60" t="str">
        <f>IF(C3482&lt;&gt;"",LEFT(C3482,9),"")</f>
        <v>80-380-02</v>
      </c>
      <c r="C3482" s="73" t="s">
        <v>2516</v>
      </c>
      <c r="D3482" s="73" t="s">
        <v>2515</v>
      </c>
      <c r="E3482" s="73" t="s">
        <v>956</v>
      </c>
      <c r="F3482" s="74">
        <v>55</v>
      </c>
      <c r="G3482" s="73" t="s">
        <v>2316</v>
      </c>
      <c r="H3482" s="73" t="s">
        <v>63</v>
      </c>
      <c r="I3482" s="73" t="s">
        <v>936</v>
      </c>
      <c r="J3482" s="73" t="s">
        <v>329</v>
      </c>
      <c r="K3482" s="73" t="s">
        <v>382</v>
      </c>
      <c r="L3482" s="73" t="s">
        <v>383</v>
      </c>
      <c r="M3482" s="73" t="s">
        <v>384</v>
      </c>
      <c r="N3482" s="73" t="s">
        <v>35</v>
      </c>
      <c r="O3482" s="73" t="s">
        <v>386</v>
      </c>
      <c r="P3482" s="73" t="s">
        <v>907</v>
      </c>
      <c r="Q3482" s="73" t="s">
        <v>937</v>
      </c>
      <c r="R3482" s="73" t="s">
        <v>63</v>
      </c>
      <c r="V3482" s="60" t="str">
        <f>W3482&amp;H3482</f>
        <v>DON FINCHбежевый</v>
      </c>
      <c r="W3482" s="60" t="str">
        <f>_xlfn.LET(_xlpm.TextCell,TEXT(G3482,"###"),IF(_xlpm.TextCell&lt;&gt;"",IF(StyleSpaceSplit,IFERROR(IF(FIND(" ",_xlpm.TextCell)&gt;=1,MID(_xlpm.TextCell,1,FIND(" ",_xlpm.TextCell)-1),_xlpm.TextCell),_xlpm.TextCell),_xlpm.TextCell),""))</f>
        <v>DON FINCH</v>
      </c>
      <c r="X3482" s="60" t="str">
        <f>IF(A3482&lt;&gt;"",IFERROR(IF(FIND(" ",G3482)&gt;=1,MID(G3482,FIND(" ",G3482)+1,LEN(G3482)),""),""),"")</f>
        <v>FINCH</v>
      </c>
      <c r="AC3482" s="51">
        <f>IFERROR(VALUE(MID($C3482,1,2)),0)</f>
        <v>80</v>
      </c>
      <c r="AD3482" s="44">
        <f>IFERROR(VALUE(MID($C3482,4,3)),0)</f>
        <v>380</v>
      </c>
      <c r="AE3482" s="51">
        <f>VALUE(RIGHT("00"&amp;AC3482,2)&amp;RIGHT("000"&amp;AD3482,3))</f>
        <v>80380</v>
      </c>
    </row>
    <row r="3483" spans="1:31">
      <c r="A3483" s="60" t="str">
        <f>IF(G3483&amp;Q3483&lt;&gt;"",W3483&amp;Q3483,"")</f>
        <v>DON FINCHbeige</v>
      </c>
      <c r="B3483" s="60" t="str">
        <f>IF(C3483&lt;&gt;"",LEFT(C3483,9),"")</f>
        <v>80-380-02</v>
      </c>
      <c r="C3483" s="73" t="s">
        <v>2517</v>
      </c>
      <c r="D3483" s="73" t="s">
        <v>2515</v>
      </c>
      <c r="E3483" s="73" t="s">
        <v>904</v>
      </c>
      <c r="F3483" s="74">
        <v>57</v>
      </c>
      <c r="G3483" s="73" t="s">
        <v>2316</v>
      </c>
      <c r="H3483" s="73" t="s">
        <v>63</v>
      </c>
      <c r="I3483" s="73" t="s">
        <v>936</v>
      </c>
      <c r="J3483" s="73" t="s">
        <v>329</v>
      </c>
      <c r="K3483" s="73" t="s">
        <v>382</v>
      </c>
      <c r="L3483" s="73" t="s">
        <v>383</v>
      </c>
      <c r="M3483" s="73" t="s">
        <v>384</v>
      </c>
      <c r="N3483" s="73" t="s">
        <v>35</v>
      </c>
      <c r="O3483" s="73" t="s">
        <v>386</v>
      </c>
      <c r="P3483" s="73" t="s">
        <v>907</v>
      </c>
      <c r="Q3483" s="73" t="s">
        <v>937</v>
      </c>
      <c r="R3483" s="73" t="s">
        <v>63</v>
      </c>
      <c r="V3483" s="60" t="str">
        <f>W3483&amp;H3483</f>
        <v>DON FINCHбежевый</v>
      </c>
      <c r="W3483" s="60" t="str">
        <f>_xlfn.LET(_xlpm.TextCell,TEXT(G3483,"###"),IF(_xlpm.TextCell&lt;&gt;"",IF(StyleSpaceSplit,IFERROR(IF(FIND(" ",_xlpm.TextCell)&gt;=1,MID(_xlpm.TextCell,1,FIND(" ",_xlpm.TextCell)-1),_xlpm.TextCell),_xlpm.TextCell),_xlpm.TextCell),""))</f>
        <v>DON FINCH</v>
      </c>
      <c r="X3483" s="60" t="str">
        <f>IF(A3483&lt;&gt;"",IFERROR(IF(FIND(" ",G3483)&gt;=1,MID(G3483,FIND(" ",G3483)+1,LEN(G3483)),""),""),"")</f>
        <v>FINCH</v>
      </c>
      <c r="AC3483" s="51">
        <f>IFERROR(VALUE(MID($C3483,1,2)),0)</f>
        <v>80</v>
      </c>
      <c r="AD3483" s="44">
        <f>IFERROR(VALUE(MID($C3483,4,3)),0)</f>
        <v>380</v>
      </c>
      <c r="AE3483" s="51">
        <f>VALUE(RIGHT("00"&amp;AC3483,2)&amp;RIGHT("000"&amp;AD3483,3))</f>
        <v>80380</v>
      </c>
    </row>
    <row r="3484" spans="1:31">
      <c r="A3484" s="60" t="str">
        <f>IF(G3484&amp;Q3484&lt;&gt;"",W3484&amp;Q3484,"")</f>
        <v>DON FINCHbeige</v>
      </c>
      <c r="B3484" s="60" t="str">
        <f>IF(C3484&lt;&gt;"",LEFT(C3484,9),"")</f>
        <v>80-380-02</v>
      </c>
      <c r="C3484" s="73" t="s">
        <v>2518</v>
      </c>
      <c r="D3484" s="73" t="s">
        <v>2515</v>
      </c>
      <c r="E3484" s="73" t="s">
        <v>912</v>
      </c>
      <c r="F3484" s="74">
        <v>61</v>
      </c>
      <c r="G3484" s="73" t="s">
        <v>2316</v>
      </c>
      <c r="H3484" s="73" t="s">
        <v>63</v>
      </c>
      <c r="I3484" s="73" t="s">
        <v>936</v>
      </c>
      <c r="J3484" s="73" t="s">
        <v>329</v>
      </c>
      <c r="K3484" s="73" t="s">
        <v>382</v>
      </c>
      <c r="L3484" s="73" t="s">
        <v>383</v>
      </c>
      <c r="M3484" s="73" t="s">
        <v>384</v>
      </c>
      <c r="N3484" s="73" t="s">
        <v>35</v>
      </c>
      <c r="O3484" s="73" t="s">
        <v>386</v>
      </c>
      <c r="P3484" s="73" t="s">
        <v>907</v>
      </c>
      <c r="Q3484" s="73" t="s">
        <v>937</v>
      </c>
      <c r="R3484" s="73" t="s">
        <v>63</v>
      </c>
      <c r="V3484" s="60" t="str">
        <f>W3484&amp;H3484</f>
        <v>DON FINCHбежевый</v>
      </c>
      <c r="W3484" s="60" t="str">
        <f>_xlfn.LET(_xlpm.TextCell,TEXT(G3484,"###"),IF(_xlpm.TextCell&lt;&gt;"",IF(StyleSpaceSplit,IFERROR(IF(FIND(" ",_xlpm.TextCell)&gt;=1,MID(_xlpm.TextCell,1,FIND(" ",_xlpm.TextCell)-1),_xlpm.TextCell),_xlpm.TextCell),_xlpm.TextCell),""))</f>
        <v>DON FINCH</v>
      </c>
      <c r="X3484" s="60" t="str">
        <f>IF(A3484&lt;&gt;"",IFERROR(IF(FIND(" ",G3484)&gt;=1,MID(G3484,FIND(" ",G3484)+1,LEN(G3484)),""),""),"")</f>
        <v>FINCH</v>
      </c>
      <c r="AC3484" s="51">
        <f>IFERROR(VALUE(MID($C3484,1,2)),0)</f>
        <v>80</v>
      </c>
      <c r="AD3484" s="44">
        <f>IFERROR(VALUE(MID($C3484,4,3)),0)</f>
        <v>380</v>
      </c>
      <c r="AE3484" s="51">
        <f>VALUE(RIGHT("00"&amp;AC3484,2)&amp;RIGHT("000"&amp;AD3484,3))</f>
        <v>80380</v>
      </c>
    </row>
    <row r="3485" spans="1:31">
      <c r="A3485" s="60" t="str">
        <f>IF(G3485&amp;Q3485&lt;&gt;"",W3485&amp;Q3485,"")</f>
        <v>DON FISHnavy</v>
      </c>
      <c r="B3485" s="60" t="str">
        <f>IF(C3485&lt;&gt;"",LEFT(C3485,9),"")</f>
        <v>80-443-16</v>
      </c>
      <c r="C3485" s="73" t="s">
        <v>2784</v>
      </c>
      <c r="D3485" s="73" t="s">
        <v>2785</v>
      </c>
      <c r="E3485" s="73" t="s">
        <v>956</v>
      </c>
      <c r="F3485" s="74">
        <v>55</v>
      </c>
      <c r="G3485" s="73" t="s">
        <v>2786</v>
      </c>
      <c r="H3485" s="73" t="s">
        <v>55</v>
      </c>
      <c r="I3485" s="73" t="s">
        <v>927</v>
      </c>
      <c r="J3485" s="73" t="s">
        <v>329</v>
      </c>
      <c r="K3485" s="73" t="s">
        <v>382</v>
      </c>
      <c r="L3485" s="73" t="s">
        <v>383</v>
      </c>
      <c r="M3485" s="73" t="s">
        <v>384</v>
      </c>
      <c r="N3485" s="73" t="s">
        <v>36</v>
      </c>
      <c r="O3485" s="73" t="s">
        <v>386</v>
      </c>
      <c r="P3485" s="73" t="s">
        <v>907</v>
      </c>
      <c r="Q3485" s="73" t="s">
        <v>1003</v>
      </c>
      <c r="R3485" s="73" t="s">
        <v>71</v>
      </c>
      <c r="V3485" s="60" t="str">
        <f>W3485&amp;H3485</f>
        <v>DON FISHтемно-синий</v>
      </c>
      <c r="W3485" s="60" t="str">
        <f>_xlfn.LET(_xlpm.TextCell,TEXT(G3485,"###"),IF(_xlpm.TextCell&lt;&gt;"",IF(StyleSpaceSplit,IFERROR(IF(FIND(" ",_xlpm.TextCell)&gt;=1,MID(_xlpm.TextCell,1,FIND(" ",_xlpm.TextCell)-1),_xlpm.TextCell),_xlpm.TextCell),_xlpm.TextCell),""))</f>
        <v>DON FISH</v>
      </c>
      <c r="X3485" s="60" t="str">
        <f>IF(A3485&lt;&gt;"",IFERROR(IF(FIND(" ",G3485)&gt;=1,MID(G3485,FIND(" ",G3485)+1,LEN(G3485)),""),""),"")</f>
        <v>FISH</v>
      </c>
      <c r="AC3485" s="51">
        <f>IFERROR(VALUE(MID($C3485,1,2)),0)</f>
        <v>80</v>
      </c>
      <c r="AD3485" s="44">
        <f>IFERROR(VALUE(MID($C3485,4,3)),0)</f>
        <v>443</v>
      </c>
      <c r="AE3485" s="51">
        <f>VALUE(RIGHT("00"&amp;AC3485,2)&amp;RIGHT("000"&amp;AD3485,3))</f>
        <v>80443</v>
      </c>
    </row>
    <row r="3486" spans="1:31">
      <c r="A3486" s="60" t="str">
        <f>IF(G3486&amp;Q3486&lt;&gt;"",W3486&amp;Q3486,"")</f>
        <v>DON FISHnavy</v>
      </c>
      <c r="B3486" s="60" t="str">
        <f>IF(C3486&lt;&gt;"",LEFT(C3486,9),"")</f>
        <v>80-443-16</v>
      </c>
      <c r="C3486" s="73" t="s">
        <v>2787</v>
      </c>
      <c r="D3486" s="73" t="s">
        <v>2785</v>
      </c>
      <c r="E3486" s="73" t="s">
        <v>910</v>
      </c>
      <c r="F3486" s="74">
        <v>59</v>
      </c>
      <c r="G3486" s="73" t="s">
        <v>2786</v>
      </c>
      <c r="H3486" s="73" t="s">
        <v>55</v>
      </c>
      <c r="I3486" s="73" t="s">
        <v>927</v>
      </c>
      <c r="J3486" s="73" t="s">
        <v>329</v>
      </c>
      <c r="K3486" s="73" t="s">
        <v>382</v>
      </c>
      <c r="L3486" s="73" t="s">
        <v>383</v>
      </c>
      <c r="M3486" s="73" t="s">
        <v>384</v>
      </c>
      <c r="N3486" s="73" t="s">
        <v>36</v>
      </c>
      <c r="O3486" s="73" t="s">
        <v>386</v>
      </c>
      <c r="P3486" s="73" t="s">
        <v>907</v>
      </c>
      <c r="Q3486" s="73" t="s">
        <v>1003</v>
      </c>
      <c r="R3486" s="73" t="s">
        <v>71</v>
      </c>
      <c r="V3486" s="60" t="str">
        <f>W3486&amp;H3486</f>
        <v>DON FISHтемно-синий</v>
      </c>
      <c r="W3486" s="60" t="str">
        <f>_xlfn.LET(_xlpm.TextCell,TEXT(G3486,"###"),IF(_xlpm.TextCell&lt;&gt;"",IF(StyleSpaceSplit,IFERROR(IF(FIND(" ",_xlpm.TextCell)&gt;=1,MID(_xlpm.TextCell,1,FIND(" ",_xlpm.TextCell)-1),_xlpm.TextCell),_xlpm.TextCell),_xlpm.TextCell),""))</f>
        <v>DON FISH</v>
      </c>
      <c r="X3486" s="60" t="str">
        <f>IF(A3486&lt;&gt;"",IFERROR(IF(FIND(" ",G3486)&gt;=1,MID(G3486,FIND(" ",G3486)+1,LEN(G3486)),""),""),"")</f>
        <v>FISH</v>
      </c>
      <c r="AC3486" s="51">
        <f>IFERROR(VALUE(MID($C3486,1,2)),0)</f>
        <v>80</v>
      </c>
      <c r="AD3486" s="44">
        <f>IFERROR(VALUE(MID($C3486,4,3)),0)</f>
        <v>443</v>
      </c>
      <c r="AE3486" s="51">
        <f>VALUE(RIGHT("00"&amp;AC3486,2)&amp;RIGHT("000"&amp;AD3486,3))</f>
        <v>80443</v>
      </c>
    </row>
    <row r="3487" spans="1:31">
      <c r="A3487" s="60" t="str">
        <f>IF(G3487&amp;Q3487&lt;&gt;"",W3487&amp;Q3487,"")</f>
        <v>DON FISHnavy</v>
      </c>
      <c r="B3487" s="60" t="str">
        <f>IF(C3487&lt;&gt;"",LEFT(C3487,9),"")</f>
        <v>80-443-16</v>
      </c>
      <c r="C3487" s="73" t="s">
        <v>2788</v>
      </c>
      <c r="D3487" s="73" t="s">
        <v>2785</v>
      </c>
      <c r="E3487" s="73" t="s">
        <v>912</v>
      </c>
      <c r="F3487" s="74">
        <v>61</v>
      </c>
      <c r="G3487" s="73" t="s">
        <v>2786</v>
      </c>
      <c r="H3487" s="73" t="s">
        <v>55</v>
      </c>
      <c r="I3487" s="73" t="s">
        <v>927</v>
      </c>
      <c r="J3487" s="73" t="s">
        <v>329</v>
      </c>
      <c r="K3487" s="73" t="s">
        <v>382</v>
      </c>
      <c r="L3487" s="73" t="s">
        <v>383</v>
      </c>
      <c r="M3487" s="73" t="s">
        <v>384</v>
      </c>
      <c r="N3487" s="73" t="s">
        <v>36</v>
      </c>
      <c r="O3487" s="73" t="s">
        <v>386</v>
      </c>
      <c r="P3487" s="73" t="s">
        <v>907</v>
      </c>
      <c r="Q3487" s="73" t="s">
        <v>1003</v>
      </c>
      <c r="R3487" s="73" t="s">
        <v>71</v>
      </c>
      <c r="V3487" s="60" t="str">
        <f>W3487&amp;H3487</f>
        <v>DON FISHтемно-синий</v>
      </c>
      <c r="W3487" s="60" t="str">
        <f>_xlfn.LET(_xlpm.TextCell,TEXT(G3487,"###"),IF(_xlpm.TextCell&lt;&gt;"",IF(StyleSpaceSplit,IFERROR(IF(FIND(" ",_xlpm.TextCell)&gt;=1,MID(_xlpm.TextCell,1,FIND(" ",_xlpm.TextCell)-1),_xlpm.TextCell),_xlpm.TextCell),_xlpm.TextCell),""))</f>
        <v>DON FISH</v>
      </c>
      <c r="X3487" s="60" t="str">
        <f>IF(A3487&lt;&gt;"",IFERROR(IF(FIND(" ",G3487)&gt;=1,MID(G3487,FIND(" ",G3487)+1,LEN(G3487)),""),""),"")</f>
        <v>FISH</v>
      </c>
      <c r="AC3487" s="51">
        <f>IFERROR(VALUE(MID($C3487,1,2)),0)</f>
        <v>80</v>
      </c>
      <c r="AD3487" s="44">
        <f>IFERROR(VALUE(MID($C3487,4,3)),0)</f>
        <v>443</v>
      </c>
      <c r="AE3487" s="51">
        <f>VALUE(RIGHT("00"&amp;AC3487,2)&amp;RIGHT("000"&amp;AD3487,3))</f>
        <v>80443</v>
      </c>
    </row>
    <row r="3488" spans="1:31">
      <c r="A3488" s="60" t="str">
        <f>IF(G3488&amp;Q3488&lt;&gt;"",W3488&amp;Q3488,"")</f>
        <v>DON FISHnavy</v>
      </c>
      <c r="B3488" s="60" t="str">
        <f>IF(C3488&lt;&gt;"",LEFT(C3488,9),"")</f>
        <v>80-443-16</v>
      </c>
      <c r="C3488" s="73" t="s">
        <v>2789</v>
      </c>
      <c r="D3488" s="73" t="s">
        <v>2785</v>
      </c>
      <c r="E3488" s="73" t="s">
        <v>904</v>
      </c>
      <c r="F3488" s="74">
        <v>57</v>
      </c>
      <c r="G3488" s="73" t="s">
        <v>2786</v>
      </c>
      <c r="H3488" s="73" t="s">
        <v>55</v>
      </c>
      <c r="I3488" s="73" t="s">
        <v>927</v>
      </c>
      <c r="J3488" s="73" t="s">
        <v>329</v>
      </c>
      <c r="K3488" s="73" t="s">
        <v>382</v>
      </c>
      <c r="L3488" s="73" t="s">
        <v>383</v>
      </c>
      <c r="M3488" s="73" t="s">
        <v>384</v>
      </c>
      <c r="N3488" s="73" t="s">
        <v>36</v>
      </c>
      <c r="O3488" s="73" t="s">
        <v>386</v>
      </c>
      <c r="P3488" s="73" t="s">
        <v>907</v>
      </c>
      <c r="Q3488" s="73" t="s">
        <v>1003</v>
      </c>
      <c r="R3488" s="73" t="s">
        <v>71</v>
      </c>
      <c r="V3488" s="60" t="str">
        <f>W3488&amp;H3488</f>
        <v>DON FISHтемно-синий</v>
      </c>
      <c r="W3488" s="60" t="str">
        <f>_xlfn.LET(_xlpm.TextCell,TEXT(G3488,"###"),IF(_xlpm.TextCell&lt;&gt;"",IF(StyleSpaceSplit,IFERROR(IF(FIND(" ",_xlpm.TextCell)&gt;=1,MID(_xlpm.TextCell,1,FIND(" ",_xlpm.TextCell)-1),_xlpm.TextCell),_xlpm.TextCell),_xlpm.TextCell),""))</f>
        <v>DON FISH</v>
      </c>
      <c r="X3488" s="60" t="str">
        <f>IF(A3488&lt;&gt;"",IFERROR(IF(FIND(" ",G3488)&gt;=1,MID(G3488,FIND(" ",G3488)+1,LEN(G3488)),""),""),"")</f>
        <v>FISH</v>
      </c>
      <c r="AC3488" s="51">
        <f>IFERROR(VALUE(MID($C3488,1,2)),0)</f>
        <v>80</v>
      </c>
      <c r="AD3488" s="44">
        <f>IFERROR(VALUE(MID($C3488,4,3)),0)</f>
        <v>443</v>
      </c>
      <c r="AE3488" s="51">
        <f>VALUE(RIGHT("00"&amp;AC3488,2)&amp;RIGHT("000"&amp;AD3488,3))</f>
        <v>80443</v>
      </c>
    </row>
    <row r="3489" spans="1:31">
      <c r="A3489" s="60" t="str">
        <f>IF(G3489&amp;Q3489&lt;&gt;"",W3489&amp;Q3489,"")</f>
        <v>DON FLAKESblue</v>
      </c>
      <c r="B3489" s="60" t="str">
        <f>IF(C3489&lt;&gt;"",LEFT(C3489,9),"")</f>
        <v>80-406-06</v>
      </c>
      <c r="C3489" s="73" t="s">
        <v>2639</v>
      </c>
      <c r="D3489" s="73" t="s">
        <v>2640</v>
      </c>
      <c r="E3489" s="73" t="s">
        <v>931</v>
      </c>
      <c r="F3489" s="74">
        <v>0</v>
      </c>
      <c r="G3489" s="73" t="s">
        <v>2641</v>
      </c>
      <c r="H3489" s="73" t="s">
        <v>71</v>
      </c>
      <c r="I3489" s="73" t="s">
        <v>2642</v>
      </c>
      <c r="J3489" s="73" t="s">
        <v>330</v>
      </c>
      <c r="K3489" s="73" t="s">
        <v>382</v>
      </c>
      <c r="L3489" s="73" t="s">
        <v>383</v>
      </c>
      <c r="M3489" s="73" t="s">
        <v>384</v>
      </c>
      <c r="N3489" s="73" t="s">
        <v>36</v>
      </c>
      <c r="O3489" s="73" t="s">
        <v>386</v>
      </c>
      <c r="P3489" s="73" t="s">
        <v>907</v>
      </c>
      <c r="Q3489" s="73" t="s">
        <v>932</v>
      </c>
      <c r="R3489" s="73" t="s">
        <v>71</v>
      </c>
      <c r="V3489" s="60" t="str">
        <f>W3489&amp;H3489</f>
        <v>DON FLAKESсиний</v>
      </c>
      <c r="W3489" s="60" t="str">
        <f>_xlfn.LET(_xlpm.TextCell,TEXT(G3489,"###"),IF(_xlpm.TextCell&lt;&gt;"",IF(StyleSpaceSplit,IFERROR(IF(FIND(" ",_xlpm.TextCell)&gt;=1,MID(_xlpm.TextCell,1,FIND(" ",_xlpm.TextCell)-1),_xlpm.TextCell),_xlpm.TextCell),_xlpm.TextCell),""))</f>
        <v>DON FLAKES</v>
      </c>
      <c r="X3489" s="60" t="str">
        <f>IF(A3489&lt;&gt;"",IFERROR(IF(FIND(" ",G3489)&gt;=1,MID(G3489,FIND(" ",G3489)+1,LEN(G3489)),""),""),"")</f>
        <v>FLAKES</v>
      </c>
      <c r="AC3489" s="51">
        <f>IFERROR(VALUE(MID($C3489,1,2)),0)</f>
        <v>80</v>
      </c>
      <c r="AD3489" s="44">
        <f>IFERROR(VALUE(MID($C3489,4,3)),0)</f>
        <v>406</v>
      </c>
      <c r="AE3489" s="51">
        <f>VALUE(RIGHT("00"&amp;AC3489,2)&amp;RIGHT("000"&amp;AD3489,3))</f>
        <v>80406</v>
      </c>
    </row>
    <row r="3490" spans="1:31">
      <c r="A3490" s="60" t="str">
        <f>IF(G3490&amp;Q3490&lt;&gt;"",W3490&amp;Q3490,"")</f>
        <v>DON GARCIAgreen</v>
      </c>
      <c r="B3490" s="60" t="str">
        <f>IF(C3490&lt;&gt;"",LEFT(C3490,9),"")</f>
        <v>80-199-02</v>
      </c>
      <c r="C3490" s="73" t="s">
        <v>8159</v>
      </c>
      <c r="D3490" s="73" t="s">
        <v>8160</v>
      </c>
      <c r="E3490" s="73" t="s">
        <v>910</v>
      </c>
      <c r="F3490" s="74">
        <v>59</v>
      </c>
      <c r="G3490" s="73" t="s">
        <v>8161</v>
      </c>
      <c r="H3490" s="73" t="s">
        <v>63</v>
      </c>
      <c r="I3490" s="73" t="s">
        <v>7591</v>
      </c>
      <c r="J3490" s="73" t="s">
        <v>330</v>
      </c>
      <c r="K3490" s="73" t="s">
        <v>382</v>
      </c>
      <c r="L3490" s="73" t="s">
        <v>383</v>
      </c>
      <c r="M3490" s="73" t="s">
        <v>384</v>
      </c>
      <c r="N3490" s="73" t="s">
        <v>35</v>
      </c>
      <c r="O3490" s="73" t="s">
        <v>386</v>
      </c>
      <c r="P3490" s="73" t="s">
        <v>907</v>
      </c>
      <c r="Q3490" s="73" t="s">
        <v>990</v>
      </c>
      <c r="R3490" s="73" t="s">
        <v>63</v>
      </c>
      <c r="V3490" s="60" t="str">
        <f>W3490&amp;H3490</f>
        <v>DON GARCIAбежевый</v>
      </c>
      <c r="W3490" s="60" t="str">
        <f>_xlfn.LET(_xlpm.TextCell,TEXT(G3490,"###"),IF(_xlpm.TextCell&lt;&gt;"",IF(StyleSpaceSplit,IFERROR(IF(FIND(" ",_xlpm.TextCell)&gt;=1,MID(_xlpm.TextCell,1,FIND(" ",_xlpm.TextCell)-1),_xlpm.TextCell),_xlpm.TextCell),_xlpm.TextCell),""))</f>
        <v>DON GARCIA</v>
      </c>
      <c r="X3490" s="60" t="str">
        <f>IF(A3490&lt;&gt;"",IFERROR(IF(FIND(" ",G3490)&gt;=1,MID(G3490,FIND(" ",G3490)+1,LEN(G3490)),""),""),"")</f>
        <v>GARCIA</v>
      </c>
      <c r="AC3490" s="51">
        <f>IFERROR(VALUE(MID($C3490,1,2)),0)</f>
        <v>80</v>
      </c>
      <c r="AD3490" s="44">
        <f>IFERROR(VALUE(MID($C3490,4,3)),0)</f>
        <v>199</v>
      </c>
      <c r="AE3490" s="51">
        <f>VALUE(RIGHT("00"&amp;AC3490,2)&amp;RIGHT("000"&amp;AD3490,3))</f>
        <v>80199</v>
      </c>
    </row>
    <row r="3491" spans="1:31">
      <c r="A3491" s="60" t="str">
        <f>IF(G3491&amp;Q3491&lt;&gt;"",W3491&amp;Q3491,"")</f>
        <v>DON GIObrown</v>
      </c>
      <c r="B3491" s="60" t="str">
        <f>IF(C3491&lt;&gt;"",LEFT(C3491,9),"")</f>
        <v>80-200-73</v>
      </c>
      <c r="C3491" s="73" t="s">
        <v>4269</v>
      </c>
      <c r="D3491" s="73" t="s">
        <v>4270</v>
      </c>
      <c r="E3491" s="73" t="s">
        <v>910</v>
      </c>
      <c r="F3491" s="74">
        <v>59</v>
      </c>
      <c r="G3491" s="73" t="s">
        <v>1062</v>
      </c>
      <c r="H3491" s="73" t="s">
        <v>81</v>
      </c>
      <c r="I3491" s="73" t="s">
        <v>927</v>
      </c>
      <c r="J3491" s="73" t="s">
        <v>329</v>
      </c>
      <c r="K3491" s="73" t="s">
        <v>382</v>
      </c>
      <c r="L3491" s="73" t="s">
        <v>383</v>
      </c>
      <c r="M3491" s="73" t="s">
        <v>384</v>
      </c>
      <c r="N3491" s="73" t="s">
        <v>35</v>
      </c>
      <c r="O3491" s="73" t="s">
        <v>386</v>
      </c>
      <c r="P3491" s="73" t="s">
        <v>907</v>
      </c>
      <c r="Q3491" s="73" t="s">
        <v>1033</v>
      </c>
      <c r="R3491" s="73" t="s">
        <v>63</v>
      </c>
      <c r="V3491" s="60" t="str">
        <f>W3491&amp;H3491</f>
        <v>DON GIOбежевый / коричневый</v>
      </c>
      <c r="W3491" s="60" t="str">
        <f>_xlfn.LET(_xlpm.TextCell,TEXT(G3491,"###"),IF(_xlpm.TextCell&lt;&gt;"",IF(StyleSpaceSplit,IFERROR(IF(FIND(" ",_xlpm.TextCell)&gt;=1,MID(_xlpm.TextCell,1,FIND(" ",_xlpm.TextCell)-1),_xlpm.TextCell),_xlpm.TextCell),_xlpm.TextCell),""))</f>
        <v>DON GIO</v>
      </c>
      <c r="X3491" s="60" t="str">
        <f>IF(A3491&lt;&gt;"",IFERROR(IF(FIND(" ",G3491)&gt;=1,MID(G3491,FIND(" ",G3491)+1,LEN(G3491)),""),""),"")</f>
        <v>GIO</v>
      </c>
      <c r="AC3491" s="51">
        <f>IFERROR(VALUE(MID($C3491,1,2)),0)</f>
        <v>80</v>
      </c>
      <c r="AD3491" s="44">
        <f>IFERROR(VALUE(MID($C3491,4,3)),0)</f>
        <v>200</v>
      </c>
      <c r="AE3491" s="51">
        <f>VALUE(RIGHT("00"&amp;AC3491,2)&amp;RIGHT("000"&amp;AD3491,3))</f>
        <v>80200</v>
      </c>
    </row>
    <row r="3492" spans="1:31">
      <c r="A3492" s="60" t="str">
        <f>IF(G3492&amp;Q3492&lt;&gt;"",W3492&amp;Q3492,"")</f>
        <v>DON GIOwhite</v>
      </c>
      <c r="B3492" s="60" t="str">
        <f>IF(C3492&lt;&gt;"",LEFT(C3492,9),"")</f>
        <v>80-200-17</v>
      </c>
      <c r="C3492" s="73" t="s">
        <v>1060</v>
      </c>
      <c r="D3492" s="73" t="s">
        <v>1061</v>
      </c>
      <c r="E3492" s="73" t="s">
        <v>956</v>
      </c>
      <c r="F3492" s="74">
        <v>55</v>
      </c>
      <c r="G3492" s="73" t="s">
        <v>1062</v>
      </c>
      <c r="H3492" s="73" t="s">
        <v>57</v>
      </c>
      <c r="I3492" s="73" t="s">
        <v>927</v>
      </c>
      <c r="J3492" s="73" t="s">
        <v>329</v>
      </c>
      <c r="K3492" s="73" t="s">
        <v>382</v>
      </c>
      <c r="L3492" s="73" t="s">
        <v>383</v>
      </c>
      <c r="M3492" s="73" t="s">
        <v>384</v>
      </c>
      <c r="N3492" s="73" t="s">
        <v>36</v>
      </c>
      <c r="O3492" s="73" t="s">
        <v>386</v>
      </c>
      <c r="P3492" s="73" t="s">
        <v>907</v>
      </c>
      <c r="Q3492" s="73" t="s">
        <v>908</v>
      </c>
      <c r="R3492" s="73" t="s">
        <v>57</v>
      </c>
      <c r="V3492" s="60" t="str">
        <f>W3492&amp;H3492</f>
        <v>DON GIOбелый</v>
      </c>
      <c r="W3492" s="60" t="str">
        <f>_xlfn.LET(_xlpm.TextCell,TEXT(G3492,"###"),IF(_xlpm.TextCell&lt;&gt;"",IF(StyleSpaceSplit,IFERROR(IF(FIND(" ",_xlpm.TextCell)&gt;=1,MID(_xlpm.TextCell,1,FIND(" ",_xlpm.TextCell)-1),_xlpm.TextCell),_xlpm.TextCell),_xlpm.TextCell),""))</f>
        <v>DON GIO</v>
      </c>
      <c r="X3492" s="60" t="str">
        <f>IF(A3492&lt;&gt;"",IFERROR(IF(FIND(" ",G3492)&gt;=1,MID(G3492,FIND(" ",G3492)+1,LEN(G3492)),""),""),"")</f>
        <v>GIO</v>
      </c>
      <c r="AC3492" s="51">
        <f>IFERROR(VALUE(MID($C3492,1,2)),0)</f>
        <v>80</v>
      </c>
      <c r="AD3492" s="44">
        <f>IFERROR(VALUE(MID($C3492,4,3)),0)</f>
        <v>200</v>
      </c>
      <c r="AE3492" s="51">
        <f>VALUE(RIGHT("00"&amp;AC3492,2)&amp;RIGHT("000"&amp;AD3492,3))</f>
        <v>80200</v>
      </c>
    </row>
    <row r="3493" spans="1:31">
      <c r="A3493" s="60" t="str">
        <f>IF(G3493&amp;Q3493&lt;&gt;"",W3493&amp;Q3493,"")</f>
        <v>DON GIOwhite</v>
      </c>
      <c r="B3493" s="60" t="str">
        <f>IF(C3493&lt;&gt;"",LEFT(C3493,9),"")</f>
        <v>80-200-17</v>
      </c>
      <c r="C3493" s="73" t="s">
        <v>1063</v>
      </c>
      <c r="D3493" s="73" t="s">
        <v>1061</v>
      </c>
      <c r="E3493" s="73" t="s">
        <v>904</v>
      </c>
      <c r="F3493" s="74">
        <v>57</v>
      </c>
      <c r="G3493" s="73" t="s">
        <v>1062</v>
      </c>
      <c r="H3493" s="73" t="s">
        <v>57</v>
      </c>
      <c r="I3493" s="73" t="s">
        <v>927</v>
      </c>
      <c r="J3493" s="73" t="s">
        <v>329</v>
      </c>
      <c r="K3493" s="73" t="s">
        <v>382</v>
      </c>
      <c r="L3493" s="73" t="s">
        <v>383</v>
      </c>
      <c r="M3493" s="73" t="s">
        <v>384</v>
      </c>
      <c r="N3493" s="73" t="s">
        <v>36</v>
      </c>
      <c r="O3493" s="73" t="s">
        <v>386</v>
      </c>
      <c r="P3493" s="73" t="s">
        <v>907</v>
      </c>
      <c r="Q3493" s="73" t="s">
        <v>908</v>
      </c>
      <c r="R3493" s="73" t="s">
        <v>57</v>
      </c>
      <c r="V3493" s="60" t="str">
        <f>W3493&amp;H3493</f>
        <v>DON GIOбелый</v>
      </c>
      <c r="W3493" s="60" t="str">
        <f>_xlfn.LET(_xlpm.TextCell,TEXT(G3493,"###"),IF(_xlpm.TextCell&lt;&gt;"",IF(StyleSpaceSplit,IFERROR(IF(FIND(" ",_xlpm.TextCell)&gt;=1,MID(_xlpm.TextCell,1,FIND(" ",_xlpm.TextCell)-1),_xlpm.TextCell),_xlpm.TextCell),_xlpm.TextCell),""))</f>
        <v>DON GIO</v>
      </c>
      <c r="X3493" s="60" t="str">
        <f>IF(A3493&lt;&gt;"",IFERROR(IF(FIND(" ",G3493)&gt;=1,MID(G3493,FIND(" ",G3493)+1,LEN(G3493)),""),""),"")</f>
        <v>GIO</v>
      </c>
      <c r="AC3493" s="51">
        <f>IFERROR(VALUE(MID($C3493,1,2)),0)</f>
        <v>80</v>
      </c>
      <c r="AD3493" s="44">
        <f>IFERROR(VALUE(MID($C3493,4,3)),0)</f>
        <v>200</v>
      </c>
      <c r="AE3493" s="51">
        <f>VALUE(RIGHT("00"&amp;AC3493,2)&amp;RIGHT("000"&amp;AD3493,3))</f>
        <v>80200</v>
      </c>
    </row>
    <row r="3494" spans="1:31">
      <c r="A3494" s="60" t="str">
        <f>IF(G3494&amp;Q3494&lt;&gt;"",W3494&amp;Q3494,"")</f>
        <v>DON GIOwhite</v>
      </c>
      <c r="B3494" s="60" t="str">
        <f>IF(C3494&lt;&gt;"",LEFT(C3494,9),"")</f>
        <v>80-200-17</v>
      </c>
      <c r="C3494" s="73" t="s">
        <v>1064</v>
      </c>
      <c r="D3494" s="73" t="s">
        <v>1061</v>
      </c>
      <c r="E3494" s="73" t="s">
        <v>910</v>
      </c>
      <c r="F3494" s="74">
        <v>59</v>
      </c>
      <c r="G3494" s="73" t="s">
        <v>1062</v>
      </c>
      <c r="H3494" s="73" t="s">
        <v>57</v>
      </c>
      <c r="I3494" s="73" t="s">
        <v>927</v>
      </c>
      <c r="J3494" s="73" t="s">
        <v>329</v>
      </c>
      <c r="K3494" s="73" t="s">
        <v>382</v>
      </c>
      <c r="L3494" s="73" t="s">
        <v>383</v>
      </c>
      <c r="M3494" s="73" t="s">
        <v>384</v>
      </c>
      <c r="N3494" s="73" t="s">
        <v>36</v>
      </c>
      <c r="O3494" s="73" t="s">
        <v>386</v>
      </c>
      <c r="P3494" s="73" t="s">
        <v>907</v>
      </c>
      <c r="Q3494" s="73" t="s">
        <v>908</v>
      </c>
      <c r="R3494" s="73" t="s">
        <v>57</v>
      </c>
      <c r="V3494" s="60" t="str">
        <f>W3494&amp;H3494</f>
        <v>DON GIOбелый</v>
      </c>
      <c r="W3494" s="60" t="str">
        <f>_xlfn.LET(_xlpm.TextCell,TEXT(G3494,"###"),IF(_xlpm.TextCell&lt;&gt;"",IF(StyleSpaceSplit,IFERROR(IF(FIND(" ",_xlpm.TextCell)&gt;=1,MID(_xlpm.TextCell,1,FIND(" ",_xlpm.TextCell)-1),_xlpm.TextCell),_xlpm.TextCell),_xlpm.TextCell),""))</f>
        <v>DON GIO</v>
      </c>
      <c r="X3494" s="60" t="str">
        <f>IF(A3494&lt;&gt;"",IFERROR(IF(FIND(" ",G3494)&gt;=1,MID(G3494,FIND(" ",G3494)+1,LEN(G3494)),""),""),"")</f>
        <v>GIO</v>
      </c>
      <c r="AC3494" s="51">
        <f>IFERROR(VALUE(MID($C3494,1,2)),0)</f>
        <v>80</v>
      </c>
      <c r="AD3494" s="44">
        <f>IFERROR(VALUE(MID($C3494,4,3)),0)</f>
        <v>200</v>
      </c>
      <c r="AE3494" s="51">
        <f>VALUE(RIGHT("00"&amp;AC3494,2)&amp;RIGHT("000"&amp;AD3494,3))</f>
        <v>80200</v>
      </c>
    </row>
    <row r="3495" spans="1:31">
      <c r="A3495" s="60" t="str">
        <f>IF(G3495&amp;Q3495&lt;&gt;"",W3495&amp;Q3495,"")</f>
        <v>DON GIOwhite</v>
      </c>
      <c r="B3495" s="60" t="str">
        <f>IF(C3495&lt;&gt;"",LEFT(C3495,9),"")</f>
        <v>80-200-17</v>
      </c>
      <c r="C3495" s="73" t="s">
        <v>1065</v>
      </c>
      <c r="D3495" s="73" t="s">
        <v>1061</v>
      </c>
      <c r="E3495" s="73" t="s">
        <v>912</v>
      </c>
      <c r="F3495" s="74">
        <v>61</v>
      </c>
      <c r="G3495" s="73" t="s">
        <v>1062</v>
      </c>
      <c r="H3495" s="73" t="s">
        <v>57</v>
      </c>
      <c r="I3495" s="73" t="s">
        <v>927</v>
      </c>
      <c r="J3495" s="73" t="s">
        <v>329</v>
      </c>
      <c r="K3495" s="73" t="s">
        <v>382</v>
      </c>
      <c r="L3495" s="73" t="s">
        <v>383</v>
      </c>
      <c r="M3495" s="73" t="s">
        <v>384</v>
      </c>
      <c r="N3495" s="73" t="s">
        <v>36</v>
      </c>
      <c r="O3495" s="73" t="s">
        <v>386</v>
      </c>
      <c r="P3495" s="73" t="s">
        <v>907</v>
      </c>
      <c r="Q3495" s="73" t="s">
        <v>908</v>
      </c>
      <c r="R3495" s="73" t="s">
        <v>57</v>
      </c>
      <c r="V3495" s="60" t="str">
        <f>W3495&amp;H3495</f>
        <v>DON GIOбелый</v>
      </c>
      <c r="W3495" s="60" t="str">
        <f>_xlfn.LET(_xlpm.TextCell,TEXT(G3495,"###"),IF(_xlpm.TextCell&lt;&gt;"",IF(StyleSpaceSplit,IFERROR(IF(FIND(" ",_xlpm.TextCell)&gt;=1,MID(_xlpm.TextCell,1,FIND(" ",_xlpm.TextCell)-1),_xlpm.TextCell),_xlpm.TextCell),_xlpm.TextCell),""))</f>
        <v>DON GIO</v>
      </c>
      <c r="X3495" s="60" t="str">
        <f>IF(A3495&lt;&gt;"",IFERROR(IF(FIND(" ",G3495)&gt;=1,MID(G3495,FIND(" ",G3495)+1,LEN(G3495)),""),""),"")</f>
        <v>GIO</v>
      </c>
      <c r="AC3495" s="51">
        <f>IFERROR(VALUE(MID($C3495,1,2)),0)</f>
        <v>80</v>
      </c>
      <c r="AD3495" s="44">
        <f>IFERROR(VALUE(MID($C3495,4,3)),0)</f>
        <v>200</v>
      </c>
      <c r="AE3495" s="51">
        <f>VALUE(RIGHT("00"&amp;AC3495,2)&amp;RIGHT("000"&amp;AD3495,3))</f>
        <v>80200</v>
      </c>
    </row>
    <row r="3496" spans="1:31">
      <c r="A3496" s="60" t="str">
        <f>IF(G3496&amp;Q3496&lt;&gt;"",W3496&amp;Q3496,"")</f>
        <v>DON GIObeige</v>
      </c>
      <c r="B3496" s="60" t="str">
        <f>IF(C3496&lt;&gt;"",LEFT(C3496,9),"")</f>
        <v>80-200-14</v>
      </c>
      <c r="C3496" s="73" t="s">
        <v>8162</v>
      </c>
      <c r="D3496" s="73" t="s">
        <v>8163</v>
      </c>
      <c r="E3496" s="73" t="s">
        <v>910</v>
      </c>
      <c r="F3496" s="74">
        <v>59</v>
      </c>
      <c r="G3496" s="73" t="s">
        <v>1062</v>
      </c>
      <c r="H3496" s="73" t="s">
        <v>86</v>
      </c>
      <c r="I3496" s="73" t="s">
        <v>927</v>
      </c>
      <c r="J3496" s="73" t="s">
        <v>329</v>
      </c>
      <c r="K3496" s="73" t="s">
        <v>382</v>
      </c>
      <c r="L3496" s="73" t="s">
        <v>383</v>
      </c>
      <c r="M3496" s="73" t="s">
        <v>384</v>
      </c>
      <c r="N3496" s="73" t="s">
        <v>36</v>
      </c>
      <c r="O3496" s="73" t="s">
        <v>386</v>
      </c>
      <c r="P3496" s="73" t="s">
        <v>907</v>
      </c>
      <c r="Q3496" s="73" t="s">
        <v>937</v>
      </c>
      <c r="R3496" s="73" t="s">
        <v>86</v>
      </c>
      <c r="V3496" s="60" t="str">
        <f>W3496&amp;H3496</f>
        <v>DON GIOкоричневый</v>
      </c>
      <c r="W3496" s="60" t="str">
        <f>_xlfn.LET(_xlpm.TextCell,TEXT(G3496,"###"),IF(_xlpm.TextCell&lt;&gt;"",IF(StyleSpaceSplit,IFERROR(IF(FIND(" ",_xlpm.TextCell)&gt;=1,MID(_xlpm.TextCell,1,FIND(" ",_xlpm.TextCell)-1),_xlpm.TextCell),_xlpm.TextCell),_xlpm.TextCell),""))</f>
        <v>DON GIO</v>
      </c>
      <c r="X3496" s="60" t="str">
        <f>IF(A3496&lt;&gt;"",IFERROR(IF(FIND(" ",G3496)&gt;=1,MID(G3496,FIND(" ",G3496)+1,LEN(G3496)),""),""),"")</f>
        <v>GIO</v>
      </c>
      <c r="AC3496" s="51">
        <f>IFERROR(VALUE(MID($C3496,1,2)),0)</f>
        <v>80</v>
      </c>
      <c r="AD3496" s="44">
        <f>IFERROR(VALUE(MID($C3496,4,3)),0)</f>
        <v>200</v>
      </c>
      <c r="AE3496" s="51">
        <f>VALUE(RIGHT("00"&amp;AC3496,2)&amp;RIGHT("000"&amp;AD3496,3))</f>
        <v>80200</v>
      </c>
    </row>
    <row r="3497" spans="1:31">
      <c r="A3497" s="60" t="str">
        <f>IF(G3497&amp;Q3497&lt;&gt;"",W3497&amp;Q3497,"")</f>
        <v>DON GLOSSburgundy</v>
      </c>
      <c r="B3497" s="60" t="str">
        <f>IF(C3497&lt;&gt;"",LEFT(C3497,9),"")</f>
        <v>80-927-12</v>
      </c>
      <c r="C3497" s="73" t="s">
        <v>5338</v>
      </c>
      <c r="D3497" s="73" t="s">
        <v>5339</v>
      </c>
      <c r="E3497" s="73" t="s">
        <v>956</v>
      </c>
      <c r="F3497" s="74">
        <v>55</v>
      </c>
      <c r="G3497" s="73" t="s">
        <v>5340</v>
      </c>
      <c r="H3497" s="73" t="s">
        <v>121</v>
      </c>
      <c r="I3497" s="73" t="s">
        <v>5341</v>
      </c>
      <c r="J3497" s="73" t="s">
        <v>357</v>
      </c>
      <c r="K3497" s="73" t="s">
        <v>387</v>
      </c>
      <c r="L3497" s="73" t="s">
        <v>383</v>
      </c>
      <c r="M3497" s="73" t="s">
        <v>388</v>
      </c>
      <c r="O3497" s="73" t="s">
        <v>386</v>
      </c>
      <c r="P3497" s="73" t="s">
        <v>907</v>
      </c>
      <c r="Q3497" s="73" t="s">
        <v>1546</v>
      </c>
      <c r="R3497" s="73" t="s">
        <v>121</v>
      </c>
      <c r="V3497" s="60" t="str">
        <f>W3497&amp;H3497</f>
        <v>DON GLOSSбордовый</v>
      </c>
      <c r="W3497" s="60" t="str">
        <f>_xlfn.LET(_xlpm.TextCell,TEXT(G3497,"###"),IF(_xlpm.TextCell&lt;&gt;"",IF(StyleSpaceSplit,IFERROR(IF(FIND(" ",_xlpm.TextCell)&gt;=1,MID(_xlpm.TextCell,1,FIND(" ",_xlpm.TextCell)-1),_xlpm.TextCell),_xlpm.TextCell),_xlpm.TextCell),""))</f>
        <v>DON GLOSS</v>
      </c>
      <c r="X3497" s="60" t="str">
        <f>IF(A3497&lt;&gt;"",IFERROR(IF(FIND(" ",G3497)&gt;=1,MID(G3497,FIND(" ",G3497)+1,LEN(G3497)),""),""),"")</f>
        <v>GLOSS</v>
      </c>
      <c r="AC3497" s="51">
        <f>IFERROR(VALUE(MID($C3497,1,2)),0)</f>
        <v>80</v>
      </c>
      <c r="AD3497" s="44">
        <f>IFERROR(VALUE(MID($C3497,4,3)),0)</f>
        <v>927</v>
      </c>
      <c r="AE3497" s="51">
        <f>VALUE(RIGHT("00"&amp;AC3497,2)&amp;RIGHT("000"&amp;AD3497,3))</f>
        <v>80927</v>
      </c>
    </row>
    <row r="3498" spans="1:31">
      <c r="A3498" s="60" t="str">
        <f>IF(G3498&amp;Q3498&lt;&gt;"",W3498&amp;Q3498,"")</f>
        <v>DON GLOVERwhite</v>
      </c>
      <c r="B3498" s="60" t="str">
        <f>IF(C3498&lt;&gt;"",LEFT(C3498,9),"")</f>
        <v>80-462-17</v>
      </c>
      <c r="C3498" s="73" t="s">
        <v>2325</v>
      </c>
      <c r="D3498" s="73" t="s">
        <v>2326</v>
      </c>
      <c r="E3498" s="73" t="s">
        <v>956</v>
      </c>
      <c r="F3498" s="74">
        <v>55</v>
      </c>
      <c r="G3498" s="73" t="s">
        <v>2327</v>
      </c>
      <c r="H3498" s="73" t="s">
        <v>57</v>
      </c>
      <c r="I3498" s="73" t="s">
        <v>1069</v>
      </c>
      <c r="J3498" s="73" t="s">
        <v>329</v>
      </c>
      <c r="K3498" s="73" t="s">
        <v>382</v>
      </c>
      <c r="L3498" s="73" t="s">
        <v>383</v>
      </c>
      <c r="M3498" s="73" t="s">
        <v>384</v>
      </c>
      <c r="N3498" s="73" t="s">
        <v>35</v>
      </c>
      <c r="O3498" s="73" t="s">
        <v>386</v>
      </c>
      <c r="P3498" s="73" t="s">
        <v>907</v>
      </c>
      <c r="Q3498" s="73" t="s">
        <v>908</v>
      </c>
      <c r="R3498" s="73" t="s">
        <v>57</v>
      </c>
      <c r="V3498" s="60" t="str">
        <f>W3498&amp;H3498</f>
        <v>DON GLOVERбелый</v>
      </c>
      <c r="W3498" s="60" t="str">
        <f>_xlfn.LET(_xlpm.TextCell,TEXT(G3498,"###"),IF(_xlpm.TextCell&lt;&gt;"",IF(StyleSpaceSplit,IFERROR(IF(FIND(" ",_xlpm.TextCell)&gt;=1,MID(_xlpm.TextCell,1,FIND(" ",_xlpm.TextCell)-1),_xlpm.TextCell),_xlpm.TextCell),_xlpm.TextCell),""))</f>
        <v>DON GLOVER</v>
      </c>
      <c r="X3498" s="60" t="str">
        <f>IF(A3498&lt;&gt;"",IFERROR(IF(FIND(" ",G3498)&gt;=1,MID(G3498,FIND(" ",G3498)+1,LEN(G3498)),""),""),"")</f>
        <v>GLOVER</v>
      </c>
      <c r="AC3498" s="51">
        <f>IFERROR(VALUE(MID($C3498,1,2)),0)</f>
        <v>80</v>
      </c>
      <c r="AD3498" s="44">
        <f>IFERROR(VALUE(MID($C3498,4,3)),0)</f>
        <v>462</v>
      </c>
      <c r="AE3498" s="51">
        <f>VALUE(RIGHT("00"&amp;AC3498,2)&amp;RIGHT("000"&amp;AD3498,3))</f>
        <v>80462</v>
      </c>
    </row>
    <row r="3499" spans="1:31">
      <c r="A3499" s="60" t="str">
        <f>IF(G3499&amp;Q3499&lt;&gt;"",W3499&amp;Q3499,"")</f>
        <v>DON GLOVERwhite</v>
      </c>
      <c r="B3499" s="60" t="str">
        <f>IF(C3499&lt;&gt;"",LEFT(C3499,9),"")</f>
        <v>80-462-17</v>
      </c>
      <c r="C3499" s="73" t="s">
        <v>2328</v>
      </c>
      <c r="D3499" s="73" t="s">
        <v>2326</v>
      </c>
      <c r="E3499" s="73" t="s">
        <v>904</v>
      </c>
      <c r="F3499" s="74">
        <v>57</v>
      </c>
      <c r="G3499" s="73" t="s">
        <v>2327</v>
      </c>
      <c r="H3499" s="73" t="s">
        <v>57</v>
      </c>
      <c r="I3499" s="73" t="s">
        <v>1069</v>
      </c>
      <c r="J3499" s="73" t="s">
        <v>329</v>
      </c>
      <c r="K3499" s="73" t="s">
        <v>382</v>
      </c>
      <c r="L3499" s="73" t="s">
        <v>383</v>
      </c>
      <c r="M3499" s="73" t="s">
        <v>384</v>
      </c>
      <c r="N3499" s="73" t="s">
        <v>35</v>
      </c>
      <c r="O3499" s="73" t="s">
        <v>386</v>
      </c>
      <c r="P3499" s="73" t="s">
        <v>907</v>
      </c>
      <c r="Q3499" s="73" t="s">
        <v>908</v>
      </c>
      <c r="R3499" s="73" t="s">
        <v>57</v>
      </c>
      <c r="V3499" s="60" t="str">
        <f>W3499&amp;H3499</f>
        <v>DON GLOVERбелый</v>
      </c>
      <c r="W3499" s="60" t="str">
        <f>_xlfn.LET(_xlpm.TextCell,TEXT(G3499,"###"),IF(_xlpm.TextCell&lt;&gt;"",IF(StyleSpaceSplit,IFERROR(IF(FIND(" ",_xlpm.TextCell)&gt;=1,MID(_xlpm.TextCell,1,FIND(" ",_xlpm.TextCell)-1),_xlpm.TextCell),_xlpm.TextCell),_xlpm.TextCell),""))</f>
        <v>DON GLOVER</v>
      </c>
      <c r="X3499" s="60" t="str">
        <f>IF(A3499&lt;&gt;"",IFERROR(IF(FIND(" ",G3499)&gt;=1,MID(G3499,FIND(" ",G3499)+1,LEN(G3499)),""),""),"")</f>
        <v>GLOVER</v>
      </c>
      <c r="AC3499" s="51">
        <f>IFERROR(VALUE(MID($C3499,1,2)),0)</f>
        <v>80</v>
      </c>
      <c r="AD3499" s="44">
        <f>IFERROR(VALUE(MID($C3499,4,3)),0)</f>
        <v>462</v>
      </c>
      <c r="AE3499" s="51">
        <f>VALUE(RIGHT("00"&amp;AC3499,2)&amp;RIGHT("000"&amp;AD3499,3))</f>
        <v>80462</v>
      </c>
    </row>
    <row r="3500" spans="1:31">
      <c r="A3500" s="60" t="str">
        <f>IF(G3500&amp;Q3500&lt;&gt;"",W3500&amp;Q3500,"")</f>
        <v>DON GLOVERwhite</v>
      </c>
      <c r="B3500" s="60" t="str">
        <f>IF(C3500&lt;&gt;"",LEFT(C3500,9),"")</f>
        <v>80-462-17</v>
      </c>
      <c r="C3500" s="73" t="s">
        <v>2329</v>
      </c>
      <c r="D3500" s="73" t="s">
        <v>2326</v>
      </c>
      <c r="E3500" s="73" t="s">
        <v>910</v>
      </c>
      <c r="F3500" s="74">
        <v>59</v>
      </c>
      <c r="G3500" s="73" t="s">
        <v>2327</v>
      </c>
      <c r="H3500" s="73" t="s">
        <v>57</v>
      </c>
      <c r="I3500" s="73" t="s">
        <v>1069</v>
      </c>
      <c r="J3500" s="73" t="s">
        <v>329</v>
      </c>
      <c r="K3500" s="73" t="s">
        <v>382</v>
      </c>
      <c r="L3500" s="73" t="s">
        <v>383</v>
      </c>
      <c r="M3500" s="73" t="s">
        <v>384</v>
      </c>
      <c r="N3500" s="73" t="s">
        <v>35</v>
      </c>
      <c r="O3500" s="73" t="s">
        <v>386</v>
      </c>
      <c r="P3500" s="73" t="s">
        <v>907</v>
      </c>
      <c r="Q3500" s="73" t="s">
        <v>908</v>
      </c>
      <c r="R3500" s="73" t="s">
        <v>57</v>
      </c>
      <c r="V3500" s="60" t="str">
        <f>W3500&amp;H3500</f>
        <v>DON GLOVERбелый</v>
      </c>
      <c r="W3500" s="60" t="str">
        <f>_xlfn.LET(_xlpm.TextCell,TEXT(G3500,"###"),IF(_xlpm.TextCell&lt;&gt;"",IF(StyleSpaceSplit,IFERROR(IF(FIND(" ",_xlpm.TextCell)&gt;=1,MID(_xlpm.TextCell,1,FIND(" ",_xlpm.TextCell)-1),_xlpm.TextCell),_xlpm.TextCell),_xlpm.TextCell),""))</f>
        <v>DON GLOVER</v>
      </c>
      <c r="X3500" s="60" t="str">
        <f>IF(A3500&lt;&gt;"",IFERROR(IF(FIND(" ",G3500)&gt;=1,MID(G3500,FIND(" ",G3500)+1,LEN(G3500)),""),""),"")</f>
        <v>GLOVER</v>
      </c>
      <c r="AC3500" s="51">
        <f>IFERROR(VALUE(MID($C3500,1,2)),0)</f>
        <v>80</v>
      </c>
      <c r="AD3500" s="44">
        <f>IFERROR(VALUE(MID($C3500,4,3)),0)</f>
        <v>462</v>
      </c>
      <c r="AE3500" s="51">
        <f>VALUE(RIGHT("00"&amp;AC3500,2)&amp;RIGHT("000"&amp;AD3500,3))</f>
        <v>80462</v>
      </c>
    </row>
    <row r="3501" spans="1:31">
      <c r="A3501" s="60" t="str">
        <f>IF(G3501&amp;Q3501&lt;&gt;"",W3501&amp;Q3501,"")</f>
        <v>DON GLOVERwhite</v>
      </c>
      <c r="B3501" s="60" t="str">
        <f>IF(C3501&lt;&gt;"",LEFT(C3501,9),"")</f>
        <v>80-462-17</v>
      </c>
      <c r="C3501" s="73" t="s">
        <v>2330</v>
      </c>
      <c r="D3501" s="73" t="s">
        <v>2326</v>
      </c>
      <c r="E3501" s="73" t="s">
        <v>912</v>
      </c>
      <c r="F3501" s="74">
        <v>61</v>
      </c>
      <c r="G3501" s="73" t="s">
        <v>2327</v>
      </c>
      <c r="H3501" s="73" t="s">
        <v>57</v>
      </c>
      <c r="I3501" s="73" t="s">
        <v>1069</v>
      </c>
      <c r="J3501" s="73" t="s">
        <v>329</v>
      </c>
      <c r="K3501" s="73" t="s">
        <v>382</v>
      </c>
      <c r="L3501" s="73" t="s">
        <v>383</v>
      </c>
      <c r="M3501" s="73" t="s">
        <v>384</v>
      </c>
      <c r="N3501" s="73" t="s">
        <v>35</v>
      </c>
      <c r="O3501" s="73" t="s">
        <v>386</v>
      </c>
      <c r="P3501" s="73" t="s">
        <v>907</v>
      </c>
      <c r="Q3501" s="73" t="s">
        <v>908</v>
      </c>
      <c r="R3501" s="73" t="s">
        <v>57</v>
      </c>
      <c r="V3501" s="60" t="str">
        <f>W3501&amp;H3501</f>
        <v>DON GLOVERбелый</v>
      </c>
      <c r="W3501" s="60" t="str">
        <f>_xlfn.LET(_xlpm.TextCell,TEXT(G3501,"###"),IF(_xlpm.TextCell&lt;&gt;"",IF(StyleSpaceSplit,IFERROR(IF(FIND(" ",_xlpm.TextCell)&gt;=1,MID(_xlpm.TextCell,1,FIND(" ",_xlpm.TextCell)-1),_xlpm.TextCell),_xlpm.TextCell),_xlpm.TextCell),""))</f>
        <v>DON GLOVER</v>
      </c>
      <c r="X3501" s="60" t="str">
        <f>IF(A3501&lt;&gt;"",IFERROR(IF(FIND(" ",G3501)&gt;=1,MID(G3501,FIND(" ",G3501)+1,LEN(G3501)),""),""),"")</f>
        <v>GLOVER</v>
      </c>
      <c r="AC3501" s="51">
        <f>IFERROR(VALUE(MID($C3501,1,2)),0)</f>
        <v>80</v>
      </c>
      <c r="AD3501" s="44">
        <f>IFERROR(VALUE(MID($C3501,4,3)),0)</f>
        <v>462</v>
      </c>
      <c r="AE3501" s="51">
        <f>VALUE(RIGHT("00"&amp;AC3501,2)&amp;RIGHT("000"&amp;AD3501,3))</f>
        <v>80462</v>
      </c>
    </row>
    <row r="3502" spans="1:31">
      <c r="A3502" s="60" t="str">
        <f>IF(G3502&amp;Q3502&lt;&gt;"",W3502&amp;Q3502,"")</f>
        <v>DON GLOVERtobacco</v>
      </c>
      <c r="B3502" s="60" t="str">
        <f>IF(C3502&lt;&gt;"",LEFT(C3502,9),"")</f>
        <v>80-462-14</v>
      </c>
      <c r="C3502" s="73" t="s">
        <v>2872</v>
      </c>
      <c r="D3502" s="73" t="s">
        <v>2873</v>
      </c>
      <c r="E3502" s="73" t="s">
        <v>910</v>
      </c>
      <c r="F3502" s="74">
        <v>59</v>
      </c>
      <c r="G3502" s="73" t="s">
        <v>2327</v>
      </c>
      <c r="H3502" s="73" t="s">
        <v>86</v>
      </c>
      <c r="I3502" s="73" t="s">
        <v>1069</v>
      </c>
      <c r="J3502" s="73" t="s">
        <v>329</v>
      </c>
      <c r="K3502" s="73" t="s">
        <v>382</v>
      </c>
      <c r="L3502" s="73" t="s">
        <v>383</v>
      </c>
      <c r="M3502" s="73" t="s">
        <v>384</v>
      </c>
      <c r="N3502" s="73" t="s">
        <v>35</v>
      </c>
      <c r="O3502" s="73" t="s">
        <v>386</v>
      </c>
      <c r="P3502" s="73" t="s">
        <v>907</v>
      </c>
      <c r="Q3502" s="73" t="s">
        <v>942</v>
      </c>
      <c r="R3502" s="73" t="s">
        <v>86</v>
      </c>
      <c r="V3502" s="60" t="str">
        <f>W3502&amp;H3502</f>
        <v>DON GLOVERкоричневый</v>
      </c>
      <c r="W3502" s="60" t="str">
        <f>_xlfn.LET(_xlpm.TextCell,TEXT(G3502,"###"),IF(_xlpm.TextCell&lt;&gt;"",IF(StyleSpaceSplit,IFERROR(IF(FIND(" ",_xlpm.TextCell)&gt;=1,MID(_xlpm.TextCell,1,FIND(" ",_xlpm.TextCell)-1),_xlpm.TextCell),_xlpm.TextCell),_xlpm.TextCell),""))</f>
        <v>DON GLOVER</v>
      </c>
      <c r="X3502" s="60" t="str">
        <f>IF(A3502&lt;&gt;"",IFERROR(IF(FIND(" ",G3502)&gt;=1,MID(G3502,FIND(" ",G3502)+1,LEN(G3502)),""),""),"")</f>
        <v>GLOVER</v>
      </c>
      <c r="AC3502" s="51">
        <f>IFERROR(VALUE(MID($C3502,1,2)),0)</f>
        <v>80</v>
      </c>
      <c r="AD3502" s="44">
        <f>IFERROR(VALUE(MID($C3502,4,3)),0)</f>
        <v>462</v>
      </c>
      <c r="AE3502" s="51">
        <f>VALUE(RIGHT("00"&amp;AC3502,2)&amp;RIGHT("000"&amp;AD3502,3))</f>
        <v>80462</v>
      </c>
    </row>
    <row r="3503" spans="1:31">
      <c r="A3503" s="60" t="str">
        <f>IF(G3503&amp;Q3503&lt;&gt;"",W3503&amp;Q3503,"")</f>
        <v>DON GRINGOgreen</v>
      </c>
      <c r="B3503" s="60" t="str">
        <f>IF(C3503&lt;&gt;"",LEFT(C3503,9),"")</f>
        <v>80-205-02</v>
      </c>
      <c r="C3503" s="73" t="s">
        <v>8176</v>
      </c>
      <c r="D3503" s="73" t="s">
        <v>8177</v>
      </c>
      <c r="E3503" s="73" t="s">
        <v>904</v>
      </c>
      <c r="F3503" s="74">
        <v>57</v>
      </c>
      <c r="G3503" s="73" t="s">
        <v>8178</v>
      </c>
      <c r="H3503" s="73" t="s">
        <v>63</v>
      </c>
      <c r="I3503" s="73" t="s">
        <v>927</v>
      </c>
      <c r="J3503" s="73" t="s">
        <v>329</v>
      </c>
      <c r="K3503" s="73" t="s">
        <v>382</v>
      </c>
      <c r="L3503" s="73" t="s">
        <v>383</v>
      </c>
      <c r="M3503" s="73" t="s">
        <v>384</v>
      </c>
      <c r="N3503" s="73" t="s">
        <v>36</v>
      </c>
      <c r="O3503" s="73" t="s">
        <v>386</v>
      </c>
      <c r="P3503" s="73" t="s">
        <v>907</v>
      </c>
      <c r="Q3503" s="73" t="s">
        <v>990</v>
      </c>
      <c r="R3503" s="73" t="s">
        <v>63</v>
      </c>
      <c r="V3503" s="60" t="str">
        <f>W3503&amp;H3503</f>
        <v>DON GRINGOбежевый</v>
      </c>
      <c r="W3503" s="60" t="str">
        <f>_xlfn.LET(_xlpm.TextCell,TEXT(G3503,"###"),IF(_xlpm.TextCell&lt;&gt;"",IF(StyleSpaceSplit,IFERROR(IF(FIND(" ",_xlpm.TextCell)&gt;=1,MID(_xlpm.TextCell,1,FIND(" ",_xlpm.TextCell)-1),_xlpm.TextCell),_xlpm.TextCell),_xlpm.TextCell),""))</f>
        <v>DON GRINGO</v>
      </c>
      <c r="X3503" s="60" t="str">
        <f>IF(A3503&lt;&gt;"",IFERROR(IF(FIND(" ",G3503)&gt;=1,MID(G3503,FIND(" ",G3503)+1,LEN(G3503)),""),""),"")</f>
        <v>GRINGO</v>
      </c>
      <c r="AC3503" s="51">
        <f>IFERROR(VALUE(MID($C3503,1,2)),0)</f>
        <v>80</v>
      </c>
      <c r="AD3503" s="44">
        <f>IFERROR(VALUE(MID($C3503,4,3)),0)</f>
        <v>205</v>
      </c>
      <c r="AE3503" s="51">
        <f>VALUE(RIGHT("00"&amp;AC3503,2)&amp;RIGHT("000"&amp;AD3503,3))</f>
        <v>80205</v>
      </c>
    </row>
    <row r="3504" spans="1:31">
      <c r="A3504" s="60" t="str">
        <f>IF(G3504&amp;Q3504&lt;&gt;"",W3504&amp;Q3504,"")</f>
        <v>DON GRINGOgreen</v>
      </c>
      <c r="B3504" s="60" t="str">
        <f>IF(C3504&lt;&gt;"",LEFT(C3504,9),"")</f>
        <v>80-205-02</v>
      </c>
      <c r="C3504" s="73" t="s">
        <v>8179</v>
      </c>
      <c r="D3504" s="73" t="s">
        <v>8177</v>
      </c>
      <c r="E3504" s="73" t="s">
        <v>910</v>
      </c>
      <c r="F3504" s="74">
        <v>59</v>
      </c>
      <c r="G3504" s="73" t="s">
        <v>8178</v>
      </c>
      <c r="H3504" s="73" t="s">
        <v>63</v>
      </c>
      <c r="I3504" s="73" t="s">
        <v>927</v>
      </c>
      <c r="J3504" s="73" t="s">
        <v>329</v>
      </c>
      <c r="K3504" s="73" t="s">
        <v>382</v>
      </c>
      <c r="L3504" s="73" t="s">
        <v>383</v>
      </c>
      <c r="M3504" s="73" t="s">
        <v>384</v>
      </c>
      <c r="N3504" s="73" t="s">
        <v>36</v>
      </c>
      <c r="O3504" s="73" t="s">
        <v>386</v>
      </c>
      <c r="P3504" s="73" t="s">
        <v>907</v>
      </c>
      <c r="Q3504" s="73" t="s">
        <v>990</v>
      </c>
      <c r="R3504" s="73" t="s">
        <v>63</v>
      </c>
      <c r="V3504" s="60" t="str">
        <f>W3504&amp;H3504</f>
        <v>DON GRINGOбежевый</v>
      </c>
      <c r="W3504" s="60" t="str">
        <f>_xlfn.LET(_xlpm.TextCell,TEXT(G3504,"###"),IF(_xlpm.TextCell&lt;&gt;"",IF(StyleSpaceSplit,IFERROR(IF(FIND(" ",_xlpm.TextCell)&gt;=1,MID(_xlpm.TextCell,1,FIND(" ",_xlpm.TextCell)-1),_xlpm.TextCell),_xlpm.TextCell),_xlpm.TextCell),""))</f>
        <v>DON GRINGO</v>
      </c>
      <c r="X3504" s="60" t="str">
        <f>IF(A3504&lt;&gt;"",IFERROR(IF(FIND(" ",G3504)&gt;=1,MID(G3504,FIND(" ",G3504)+1,LEN(G3504)),""),""),"")</f>
        <v>GRINGO</v>
      </c>
      <c r="AC3504" s="51">
        <f>IFERROR(VALUE(MID($C3504,1,2)),0)</f>
        <v>80</v>
      </c>
      <c r="AD3504" s="44">
        <f>IFERROR(VALUE(MID($C3504,4,3)),0)</f>
        <v>205</v>
      </c>
      <c r="AE3504" s="51">
        <f>VALUE(RIGHT("00"&amp;AC3504,2)&amp;RIGHT("000"&amp;AD3504,3))</f>
        <v>80205</v>
      </c>
    </row>
    <row r="3505" spans="1:31">
      <c r="A3505" s="60" t="str">
        <f>IF(G3505&amp;Q3505&lt;&gt;"",W3505&amp;Q3505,"")</f>
        <v>DON GUNnavy</v>
      </c>
      <c r="B3505" s="60" t="str">
        <f>IF(C3505&lt;&gt;"",LEFT(C3505,9),"")</f>
        <v>80-970-32</v>
      </c>
      <c r="C3505" s="73" t="s">
        <v>5524</v>
      </c>
      <c r="D3505" s="73" t="s">
        <v>5525</v>
      </c>
      <c r="E3505" s="73" t="s">
        <v>910</v>
      </c>
      <c r="F3505" s="74">
        <v>59</v>
      </c>
      <c r="G3505" s="73" t="s">
        <v>5526</v>
      </c>
      <c r="H3505" s="73" t="s">
        <v>97</v>
      </c>
      <c r="I3505" s="73" t="s">
        <v>927</v>
      </c>
      <c r="J3505" s="73" t="s">
        <v>330</v>
      </c>
      <c r="K3505" s="73" t="s">
        <v>382</v>
      </c>
      <c r="L3505" s="73" t="s">
        <v>383</v>
      </c>
      <c r="M3505" s="73" t="s">
        <v>384</v>
      </c>
      <c r="N3505" s="73" t="s">
        <v>36</v>
      </c>
      <c r="O3505" s="73" t="s">
        <v>386</v>
      </c>
      <c r="P3505" s="73" t="s">
        <v>907</v>
      </c>
      <c r="Q3505" s="73" t="s">
        <v>1003</v>
      </c>
      <c r="R3505" s="73" t="s">
        <v>63</v>
      </c>
      <c r="V3505" s="60" t="str">
        <f>W3505&amp;H3505</f>
        <v>DON GUNбежевый / синий</v>
      </c>
      <c r="W3505" s="60" t="str">
        <f>_xlfn.LET(_xlpm.TextCell,TEXT(G3505,"###"),IF(_xlpm.TextCell&lt;&gt;"",IF(StyleSpaceSplit,IFERROR(IF(FIND(" ",_xlpm.TextCell)&gt;=1,MID(_xlpm.TextCell,1,FIND(" ",_xlpm.TextCell)-1),_xlpm.TextCell),_xlpm.TextCell),_xlpm.TextCell),""))</f>
        <v>DON GUN</v>
      </c>
      <c r="X3505" s="60" t="str">
        <f>IF(A3505&lt;&gt;"",IFERROR(IF(FIND(" ",G3505)&gt;=1,MID(G3505,FIND(" ",G3505)+1,LEN(G3505)),""),""),"")</f>
        <v>GUN</v>
      </c>
      <c r="AC3505" s="51">
        <f>IFERROR(VALUE(MID($C3505,1,2)),0)</f>
        <v>80</v>
      </c>
      <c r="AD3505" s="44">
        <f>IFERROR(VALUE(MID($C3505,4,3)),0)</f>
        <v>970</v>
      </c>
      <c r="AE3505" s="51">
        <f>VALUE(RIGHT("00"&amp;AC3505,2)&amp;RIGHT("000"&amp;AD3505,3))</f>
        <v>80970</v>
      </c>
    </row>
    <row r="3506" spans="1:31">
      <c r="A3506" s="60" t="str">
        <f>IF(G3506&amp;Q3506&lt;&gt;"",W3506&amp;Q3506,"")</f>
        <v>DON GUNnavy</v>
      </c>
      <c r="B3506" s="60" t="str">
        <f>IF(C3506&lt;&gt;"",LEFT(C3506,9),"")</f>
        <v>80-970-32</v>
      </c>
      <c r="C3506" s="73" t="s">
        <v>5527</v>
      </c>
      <c r="D3506" s="73" t="s">
        <v>5525</v>
      </c>
      <c r="E3506" s="73" t="s">
        <v>912</v>
      </c>
      <c r="F3506" s="74">
        <v>61</v>
      </c>
      <c r="G3506" s="73" t="s">
        <v>5526</v>
      </c>
      <c r="H3506" s="73" t="s">
        <v>97</v>
      </c>
      <c r="I3506" s="73" t="s">
        <v>927</v>
      </c>
      <c r="J3506" s="73" t="s">
        <v>330</v>
      </c>
      <c r="K3506" s="73" t="s">
        <v>382</v>
      </c>
      <c r="L3506" s="73" t="s">
        <v>383</v>
      </c>
      <c r="M3506" s="73" t="s">
        <v>384</v>
      </c>
      <c r="N3506" s="73" t="s">
        <v>36</v>
      </c>
      <c r="O3506" s="73" t="s">
        <v>386</v>
      </c>
      <c r="P3506" s="73" t="s">
        <v>907</v>
      </c>
      <c r="Q3506" s="73" t="s">
        <v>1003</v>
      </c>
      <c r="R3506" s="73" t="s">
        <v>63</v>
      </c>
      <c r="V3506" s="60" t="str">
        <f>W3506&amp;H3506</f>
        <v>DON GUNбежевый / синий</v>
      </c>
      <c r="W3506" s="60" t="str">
        <f>_xlfn.LET(_xlpm.TextCell,TEXT(G3506,"###"),IF(_xlpm.TextCell&lt;&gt;"",IF(StyleSpaceSplit,IFERROR(IF(FIND(" ",_xlpm.TextCell)&gt;=1,MID(_xlpm.TextCell,1,FIND(" ",_xlpm.TextCell)-1),_xlpm.TextCell),_xlpm.TextCell),_xlpm.TextCell),""))</f>
        <v>DON GUN</v>
      </c>
      <c r="X3506" s="60" t="str">
        <f>IF(A3506&lt;&gt;"",IFERROR(IF(FIND(" ",G3506)&gt;=1,MID(G3506,FIND(" ",G3506)+1,LEN(G3506)),""),""),"")</f>
        <v>GUN</v>
      </c>
      <c r="AC3506" s="51">
        <f>IFERROR(VALUE(MID($C3506,1,2)),0)</f>
        <v>80</v>
      </c>
      <c r="AD3506" s="44">
        <f>IFERROR(VALUE(MID($C3506,4,3)),0)</f>
        <v>970</v>
      </c>
      <c r="AE3506" s="51">
        <f>VALUE(RIGHT("00"&amp;AC3506,2)&amp;RIGHT("000"&amp;AD3506,3))</f>
        <v>80970</v>
      </c>
    </row>
    <row r="3507" spans="1:31">
      <c r="A3507" s="60" t="str">
        <f>IF(G3507&amp;Q3507&lt;&gt;"",W3507&amp;Q3507,"")</f>
        <v>DON GUNnavy</v>
      </c>
      <c r="B3507" s="60" t="str">
        <f>IF(C3507&lt;&gt;"",LEFT(C3507,9),"")</f>
        <v>80-970-32</v>
      </c>
      <c r="C3507" s="73" t="s">
        <v>5528</v>
      </c>
      <c r="D3507" s="73" t="s">
        <v>5525</v>
      </c>
      <c r="E3507" s="73" t="s">
        <v>904</v>
      </c>
      <c r="F3507" s="74">
        <v>57</v>
      </c>
      <c r="G3507" s="73" t="s">
        <v>5526</v>
      </c>
      <c r="H3507" s="73" t="s">
        <v>97</v>
      </c>
      <c r="I3507" s="73" t="s">
        <v>927</v>
      </c>
      <c r="J3507" s="73" t="s">
        <v>330</v>
      </c>
      <c r="K3507" s="73" t="s">
        <v>382</v>
      </c>
      <c r="L3507" s="73" t="s">
        <v>383</v>
      </c>
      <c r="M3507" s="73" t="s">
        <v>384</v>
      </c>
      <c r="N3507" s="73" t="s">
        <v>36</v>
      </c>
      <c r="O3507" s="73" t="s">
        <v>386</v>
      </c>
      <c r="P3507" s="73" t="s">
        <v>907</v>
      </c>
      <c r="Q3507" s="73" t="s">
        <v>1003</v>
      </c>
      <c r="R3507" s="73" t="s">
        <v>63</v>
      </c>
      <c r="V3507" s="60" t="str">
        <f>W3507&amp;H3507</f>
        <v>DON GUNбежевый / синий</v>
      </c>
      <c r="W3507" s="60" t="str">
        <f>_xlfn.LET(_xlpm.TextCell,TEXT(G3507,"###"),IF(_xlpm.TextCell&lt;&gt;"",IF(StyleSpaceSplit,IFERROR(IF(FIND(" ",_xlpm.TextCell)&gt;=1,MID(_xlpm.TextCell,1,FIND(" ",_xlpm.TextCell)-1),_xlpm.TextCell),_xlpm.TextCell),_xlpm.TextCell),""))</f>
        <v>DON GUN</v>
      </c>
      <c r="X3507" s="60" t="str">
        <f>IF(A3507&lt;&gt;"",IFERROR(IF(FIND(" ",G3507)&gt;=1,MID(G3507,FIND(" ",G3507)+1,LEN(G3507)),""),""),"")</f>
        <v>GUN</v>
      </c>
      <c r="AC3507" s="51">
        <f>IFERROR(VALUE(MID($C3507,1,2)),0)</f>
        <v>80</v>
      </c>
      <c r="AD3507" s="44">
        <f>IFERROR(VALUE(MID($C3507,4,3)),0)</f>
        <v>970</v>
      </c>
      <c r="AE3507" s="51">
        <f>VALUE(RIGHT("00"&amp;AC3507,2)&amp;RIGHT("000"&amp;AD3507,3))</f>
        <v>80970</v>
      </c>
    </row>
    <row r="3508" spans="1:31">
      <c r="A3508" s="60" t="str">
        <f>IF(G3508&amp;Q3508&lt;&gt;"",W3508&amp;Q3508,"")</f>
        <v>DON GUNnavy</v>
      </c>
      <c r="B3508" s="60" t="str">
        <f>IF(C3508&lt;&gt;"",LEFT(C3508,9),"")</f>
        <v>80-970-32</v>
      </c>
      <c r="C3508" s="73" t="s">
        <v>5529</v>
      </c>
      <c r="D3508" s="73" t="s">
        <v>5525</v>
      </c>
      <c r="E3508" s="73" t="s">
        <v>956</v>
      </c>
      <c r="F3508" s="74">
        <v>55</v>
      </c>
      <c r="G3508" s="73" t="s">
        <v>5526</v>
      </c>
      <c r="H3508" s="73" t="s">
        <v>97</v>
      </c>
      <c r="I3508" s="73" t="s">
        <v>927</v>
      </c>
      <c r="J3508" s="73" t="s">
        <v>330</v>
      </c>
      <c r="K3508" s="73" t="s">
        <v>382</v>
      </c>
      <c r="L3508" s="73" t="s">
        <v>383</v>
      </c>
      <c r="M3508" s="73" t="s">
        <v>384</v>
      </c>
      <c r="N3508" s="73" t="s">
        <v>36</v>
      </c>
      <c r="O3508" s="73" t="s">
        <v>386</v>
      </c>
      <c r="P3508" s="73" t="s">
        <v>907</v>
      </c>
      <c r="Q3508" s="73" t="s">
        <v>1003</v>
      </c>
      <c r="R3508" s="73" t="s">
        <v>63</v>
      </c>
      <c r="V3508" s="60" t="str">
        <f>W3508&amp;H3508</f>
        <v>DON GUNбежевый / синий</v>
      </c>
      <c r="W3508" s="60" t="str">
        <f>_xlfn.LET(_xlpm.TextCell,TEXT(G3508,"###"),IF(_xlpm.TextCell&lt;&gt;"",IF(StyleSpaceSplit,IFERROR(IF(FIND(" ",_xlpm.TextCell)&gt;=1,MID(_xlpm.TextCell,1,FIND(" ",_xlpm.TextCell)-1),_xlpm.TextCell),_xlpm.TextCell),_xlpm.TextCell),""))</f>
        <v>DON GUN</v>
      </c>
      <c r="X3508" s="60" t="str">
        <f>IF(A3508&lt;&gt;"",IFERROR(IF(FIND(" ",G3508)&gt;=1,MID(G3508,FIND(" ",G3508)+1,LEN(G3508)),""),""),"")</f>
        <v>GUN</v>
      </c>
      <c r="AC3508" s="51">
        <f>IFERROR(VALUE(MID($C3508,1,2)),0)</f>
        <v>80</v>
      </c>
      <c r="AD3508" s="44">
        <f>IFERROR(VALUE(MID($C3508,4,3)),0)</f>
        <v>970</v>
      </c>
      <c r="AE3508" s="51">
        <f>VALUE(RIGHT("00"&amp;AC3508,2)&amp;RIGHT("000"&amp;AD3508,3))</f>
        <v>80970</v>
      </c>
    </row>
    <row r="3509" spans="1:31">
      <c r="A3509" s="60" t="str">
        <f>IF(G3509&amp;Q3509&lt;&gt;"",W3509&amp;Q3509,"")</f>
        <v>DON GUZMANpois</v>
      </c>
      <c r="B3509" s="60" t="str">
        <f>IF(C3509&lt;&gt;"",LEFT(C3509,9),"")</f>
        <v>80-748-00</v>
      </c>
      <c r="C3509" s="73" t="s">
        <v>4271</v>
      </c>
      <c r="D3509" s="73" t="s">
        <v>4272</v>
      </c>
      <c r="E3509" s="73" t="s">
        <v>904</v>
      </c>
      <c r="F3509" s="74">
        <v>57</v>
      </c>
      <c r="G3509" s="73" t="s">
        <v>4273</v>
      </c>
      <c r="H3509" s="73" t="s">
        <v>99</v>
      </c>
      <c r="I3509" s="73" t="s">
        <v>2343</v>
      </c>
      <c r="J3509" s="73" t="s">
        <v>330</v>
      </c>
      <c r="K3509" s="73" t="s">
        <v>382</v>
      </c>
      <c r="L3509" s="73" t="s">
        <v>383</v>
      </c>
      <c r="M3509" s="73" t="s">
        <v>384</v>
      </c>
      <c r="N3509" s="73" t="s">
        <v>35</v>
      </c>
      <c r="O3509" s="73" t="s">
        <v>386</v>
      </c>
      <c r="P3509" s="73" t="s">
        <v>907</v>
      </c>
      <c r="Q3509" s="73" t="s">
        <v>4274</v>
      </c>
      <c r="R3509" s="73" t="s">
        <v>63</v>
      </c>
      <c r="V3509" s="60" t="str">
        <f>W3509&amp;H3509</f>
        <v>DON GUZMANбежевый / фиолетовый</v>
      </c>
      <c r="W3509" s="60" t="str">
        <f>_xlfn.LET(_xlpm.TextCell,TEXT(G3509,"###"),IF(_xlpm.TextCell&lt;&gt;"",IF(StyleSpaceSplit,IFERROR(IF(FIND(" ",_xlpm.TextCell)&gt;=1,MID(_xlpm.TextCell,1,FIND(" ",_xlpm.TextCell)-1),_xlpm.TextCell),_xlpm.TextCell),_xlpm.TextCell),""))</f>
        <v>DON GUZMAN</v>
      </c>
      <c r="X3509" s="60" t="str">
        <f>IF(A3509&lt;&gt;"",IFERROR(IF(FIND(" ",G3509)&gt;=1,MID(G3509,FIND(" ",G3509)+1,LEN(G3509)),""),""),"")</f>
        <v>GUZMAN</v>
      </c>
      <c r="AC3509" s="51">
        <f>IFERROR(VALUE(MID($C3509,1,2)),0)</f>
        <v>80</v>
      </c>
      <c r="AD3509" s="44">
        <f>IFERROR(VALUE(MID($C3509,4,3)),0)</f>
        <v>748</v>
      </c>
      <c r="AE3509" s="51">
        <f>VALUE(RIGHT("00"&amp;AC3509,2)&amp;RIGHT("000"&amp;AD3509,3))</f>
        <v>80748</v>
      </c>
    </row>
    <row r="3510" spans="1:31">
      <c r="A3510" s="60" t="str">
        <f>IF(G3510&amp;Q3510&lt;&gt;"",W3510&amp;Q3510,"")</f>
        <v>DON HAWKblack</v>
      </c>
      <c r="B3510" s="60" t="str">
        <f>IF(C3510&lt;&gt;"",LEFT(C3510,9),"")</f>
        <v>81-003-09</v>
      </c>
      <c r="C3510" s="73" t="s">
        <v>6060</v>
      </c>
      <c r="D3510" s="73" t="s">
        <v>6061</v>
      </c>
      <c r="E3510" s="73" t="s">
        <v>956</v>
      </c>
      <c r="F3510" s="74">
        <v>55</v>
      </c>
      <c r="G3510" s="73" t="s">
        <v>6062</v>
      </c>
      <c r="H3510" s="73" t="s">
        <v>53</v>
      </c>
      <c r="I3510" s="73" t="s">
        <v>1265</v>
      </c>
      <c r="J3510" s="73" t="s">
        <v>329</v>
      </c>
      <c r="K3510" s="73" t="s">
        <v>382</v>
      </c>
      <c r="L3510" s="73" t="s">
        <v>383</v>
      </c>
      <c r="M3510" s="73" t="s">
        <v>388</v>
      </c>
      <c r="N3510" s="73" t="s">
        <v>30</v>
      </c>
      <c r="O3510" s="73" t="s">
        <v>386</v>
      </c>
      <c r="P3510" s="73" t="s">
        <v>907</v>
      </c>
      <c r="Q3510" s="73" t="s">
        <v>928</v>
      </c>
      <c r="R3510" s="73" t="s">
        <v>53</v>
      </c>
      <c r="V3510" s="60" t="str">
        <f>W3510&amp;H3510</f>
        <v>DON HAWKчерный</v>
      </c>
      <c r="W3510" s="60" t="str">
        <f>_xlfn.LET(_xlpm.TextCell,TEXT(G3510,"###"),IF(_xlpm.TextCell&lt;&gt;"",IF(StyleSpaceSplit,IFERROR(IF(FIND(" ",_xlpm.TextCell)&gt;=1,MID(_xlpm.TextCell,1,FIND(" ",_xlpm.TextCell)-1),_xlpm.TextCell),_xlpm.TextCell),_xlpm.TextCell),""))</f>
        <v>DON HAWK</v>
      </c>
      <c r="X3510" s="60" t="str">
        <f>IF(A3510&lt;&gt;"",IFERROR(IF(FIND(" ",G3510)&gt;=1,MID(G3510,FIND(" ",G3510)+1,LEN(G3510)),""),""),"")</f>
        <v>HAWK</v>
      </c>
      <c r="AC3510" s="51">
        <f>IFERROR(VALUE(MID($C3510,1,2)),0)</f>
        <v>81</v>
      </c>
      <c r="AD3510" s="44">
        <f>IFERROR(VALUE(MID($C3510,4,3)),0)</f>
        <v>3</v>
      </c>
      <c r="AE3510" s="51">
        <f>VALUE(RIGHT("00"&amp;AC3510,2)&amp;RIGHT("000"&amp;AD3510,3))</f>
        <v>81003</v>
      </c>
    </row>
    <row r="3511" spans="1:31">
      <c r="A3511" s="60" t="str">
        <f>IF(G3511&amp;Q3511&lt;&gt;"",W3511&amp;Q3511,"")</f>
        <v>DON HAWKblack</v>
      </c>
      <c r="B3511" s="60" t="str">
        <f>IF(C3511&lt;&gt;"",LEFT(C3511,9),"")</f>
        <v>81-003-09</v>
      </c>
      <c r="C3511" s="73" t="s">
        <v>6063</v>
      </c>
      <c r="D3511" s="73" t="s">
        <v>6061</v>
      </c>
      <c r="E3511" s="73" t="s">
        <v>904</v>
      </c>
      <c r="F3511" s="74">
        <v>57</v>
      </c>
      <c r="G3511" s="73" t="s">
        <v>6062</v>
      </c>
      <c r="H3511" s="73" t="s">
        <v>53</v>
      </c>
      <c r="I3511" s="73" t="s">
        <v>1265</v>
      </c>
      <c r="J3511" s="73" t="s">
        <v>329</v>
      </c>
      <c r="K3511" s="73" t="s">
        <v>382</v>
      </c>
      <c r="L3511" s="73" t="s">
        <v>383</v>
      </c>
      <c r="M3511" s="73" t="s">
        <v>388</v>
      </c>
      <c r="N3511" s="73" t="s">
        <v>30</v>
      </c>
      <c r="O3511" s="73" t="s">
        <v>386</v>
      </c>
      <c r="P3511" s="73" t="s">
        <v>907</v>
      </c>
      <c r="Q3511" s="73" t="s">
        <v>928</v>
      </c>
      <c r="R3511" s="73" t="s">
        <v>53</v>
      </c>
      <c r="V3511" s="60" t="str">
        <f>W3511&amp;H3511</f>
        <v>DON HAWKчерный</v>
      </c>
      <c r="W3511" s="60" t="str">
        <f>_xlfn.LET(_xlpm.TextCell,TEXT(G3511,"###"),IF(_xlpm.TextCell&lt;&gt;"",IF(StyleSpaceSplit,IFERROR(IF(FIND(" ",_xlpm.TextCell)&gt;=1,MID(_xlpm.TextCell,1,FIND(" ",_xlpm.TextCell)-1),_xlpm.TextCell),_xlpm.TextCell),_xlpm.TextCell),""))</f>
        <v>DON HAWK</v>
      </c>
      <c r="X3511" s="60" t="str">
        <f>IF(A3511&lt;&gt;"",IFERROR(IF(FIND(" ",G3511)&gt;=1,MID(G3511,FIND(" ",G3511)+1,LEN(G3511)),""),""),"")</f>
        <v>HAWK</v>
      </c>
      <c r="AC3511" s="51">
        <f>IFERROR(VALUE(MID($C3511,1,2)),0)</f>
        <v>81</v>
      </c>
      <c r="AD3511" s="44">
        <f>IFERROR(VALUE(MID($C3511,4,3)),0)</f>
        <v>3</v>
      </c>
      <c r="AE3511" s="51">
        <f>VALUE(RIGHT("00"&amp;AC3511,2)&amp;RIGHT("000"&amp;AD3511,3))</f>
        <v>81003</v>
      </c>
    </row>
    <row r="3512" spans="1:31">
      <c r="A3512" s="60" t="str">
        <f>IF(G3512&amp;Q3512&lt;&gt;"",W3512&amp;Q3512,"")</f>
        <v>DON HAWKblack</v>
      </c>
      <c r="B3512" s="60" t="str">
        <f>IF(C3512&lt;&gt;"",LEFT(C3512,9),"")</f>
        <v>81-003-09</v>
      </c>
      <c r="C3512" s="73" t="s">
        <v>6064</v>
      </c>
      <c r="D3512" s="73" t="s">
        <v>6061</v>
      </c>
      <c r="E3512" s="73" t="s">
        <v>910</v>
      </c>
      <c r="F3512" s="74">
        <v>59</v>
      </c>
      <c r="G3512" s="73" t="s">
        <v>6062</v>
      </c>
      <c r="H3512" s="73" t="s">
        <v>53</v>
      </c>
      <c r="I3512" s="73" t="s">
        <v>1265</v>
      </c>
      <c r="J3512" s="73" t="s">
        <v>329</v>
      </c>
      <c r="K3512" s="73" t="s">
        <v>382</v>
      </c>
      <c r="L3512" s="73" t="s">
        <v>383</v>
      </c>
      <c r="M3512" s="73" t="s">
        <v>388</v>
      </c>
      <c r="N3512" s="73" t="s">
        <v>30</v>
      </c>
      <c r="O3512" s="73" t="s">
        <v>386</v>
      </c>
      <c r="P3512" s="73" t="s">
        <v>907</v>
      </c>
      <c r="Q3512" s="73" t="s">
        <v>928</v>
      </c>
      <c r="R3512" s="73" t="s">
        <v>53</v>
      </c>
      <c r="V3512" s="60" t="str">
        <f>W3512&amp;H3512</f>
        <v>DON HAWKчерный</v>
      </c>
      <c r="W3512" s="60" t="str">
        <f>_xlfn.LET(_xlpm.TextCell,TEXT(G3512,"###"),IF(_xlpm.TextCell&lt;&gt;"",IF(StyleSpaceSplit,IFERROR(IF(FIND(" ",_xlpm.TextCell)&gt;=1,MID(_xlpm.TextCell,1,FIND(" ",_xlpm.TextCell)-1),_xlpm.TextCell),_xlpm.TextCell),_xlpm.TextCell),""))</f>
        <v>DON HAWK</v>
      </c>
      <c r="X3512" s="60" t="str">
        <f>IF(A3512&lt;&gt;"",IFERROR(IF(FIND(" ",G3512)&gt;=1,MID(G3512,FIND(" ",G3512)+1,LEN(G3512)),""),""),"")</f>
        <v>HAWK</v>
      </c>
      <c r="AC3512" s="51">
        <f>IFERROR(VALUE(MID($C3512,1,2)),0)</f>
        <v>81</v>
      </c>
      <c r="AD3512" s="44">
        <f>IFERROR(VALUE(MID($C3512,4,3)),0)</f>
        <v>3</v>
      </c>
      <c r="AE3512" s="51">
        <f>VALUE(RIGHT("00"&amp;AC3512,2)&amp;RIGHT("000"&amp;AD3512,3))</f>
        <v>81003</v>
      </c>
    </row>
    <row r="3513" spans="1:31">
      <c r="A3513" s="60" t="str">
        <f>IF(G3513&amp;Q3513&lt;&gt;"",W3513&amp;Q3513,"")</f>
        <v>DON HAWKblack</v>
      </c>
      <c r="B3513" s="60" t="str">
        <f>IF(C3513&lt;&gt;"",LEFT(C3513,9),"")</f>
        <v>81-003-09</v>
      </c>
      <c r="C3513" s="73" t="s">
        <v>6065</v>
      </c>
      <c r="D3513" s="73" t="s">
        <v>6061</v>
      </c>
      <c r="E3513" s="73" t="s">
        <v>912</v>
      </c>
      <c r="F3513" s="74">
        <v>61</v>
      </c>
      <c r="G3513" s="73" t="s">
        <v>6062</v>
      </c>
      <c r="H3513" s="73" t="s">
        <v>53</v>
      </c>
      <c r="I3513" s="73" t="s">
        <v>1265</v>
      </c>
      <c r="J3513" s="73" t="s">
        <v>329</v>
      </c>
      <c r="K3513" s="73" t="s">
        <v>382</v>
      </c>
      <c r="L3513" s="73" t="s">
        <v>383</v>
      </c>
      <c r="M3513" s="73" t="s">
        <v>388</v>
      </c>
      <c r="N3513" s="73" t="s">
        <v>30</v>
      </c>
      <c r="O3513" s="73" t="s">
        <v>386</v>
      </c>
      <c r="P3513" s="73" t="s">
        <v>907</v>
      </c>
      <c r="Q3513" s="73" t="s">
        <v>928</v>
      </c>
      <c r="R3513" s="73" t="s">
        <v>53</v>
      </c>
      <c r="V3513" s="60" t="str">
        <f>W3513&amp;H3513</f>
        <v>DON HAWKчерный</v>
      </c>
      <c r="W3513" s="60" t="str">
        <f>_xlfn.LET(_xlpm.TextCell,TEXT(G3513,"###"),IF(_xlpm.TextCell&lt;&gt;"",IF(StyleSpaceSplit,IFERROR(IF(FIND(" ",_xlpm.TextCell)&gt;=1,MID(_xlpm.TextCell,1,FIND(" ",_xlpm.TextCell)-1),_xlpm.TextCell),_xlpm.TextCell),_xlpm.TextCell),""))</f>
        <v>DON HAWK</v>
      </c>
      <c r="X3513" s="60" t="str">
        <f>IF(A3513&lt;&gt;"",IFERROR(IF(FIND(" ",G3513)&gt;=1,MID(G3513,FIND(" ",G3513)+1,LEN(G3513)),""),""),"")</f>
        <v>HAWK</v>
      </c>
      <c r="AC3513" s="51">
        <f>IFERROR(VALUE(MID($C3513,1,2)),0)</f>
        <v>81</v>
      </c>
      <c r="AD3513" s="44">
        <f>IFERROR(VALUE(MID($C3513,4,3)),0)</f>
        <v>3</v>
      </c>
      <c r="AE3513" s="51">
        <f>VALUE(RIGHT("00"&amp;AC3513,2)&amp;RIGHT("000"&amp;AD3513,3))</f>
        <v>81003</v>
      </c>
    </row>
    <row r="3514" spans="1:31">
      <c r="A3514" s="60" t="str">
        <f>IF(G3514&amp;Q3514&lt;&gt;"",W3514&amp;Q3514,"")</f>
        <v>DON HOLEoffwhite</v>
      </c>
      <c r="B3514" s="60" t="str">
        <f>IF(C3514&lt;&gt;"",LEFT(C3514,9),"")</f>
        <v>80-381-17</v>
      </c>
      <c r="C3514" s="73" t="s">
        <v>2331</v>
      </c>
      <c r="D3514" s="73" t="s">
        <v>2332</v>
      </c>
      <c r="E3514" s="73" t="s">
        <v>931</v>
      </c>
      <c r="F3514" s="74">
        <v>0</v>
      </c>
      <c r="G3514" s="73" t="s">
        <v>2333</v>
      </c>
      <c r="H3514" s="73" t="s">
        <v>57</v>
      </c>
      <c r="I3514" s="73" t="s">
        <v>2334</v>
      </c>
      <c r="J3514" s="73" t="s">
        <v>329</v>
      </c>
      <c r="K3514" s="73" t="s">
        <v>382</v>
      </c>
      <c r="L3514" s="73" t="s">
        <v>383</v>
      </c>
      <c r="M3514" s="73" t="s">
        <v>384</v>
      </c>
      <c r="N3514" s="73" t="s">
        <v>36</v>
      </c>
      <c r="O3514" s="73" t="s">
        <v>386</v>
      </c>
      <c r="P3514" s="73" t="s">
        <v>907</v>
      </c>
      <c r="Q3514" s="73" t="s">
        <v>1898</v>
      </c>
      <c r="R3514" s="73" t="s">
        <v>57</v>
      </c>
      <c r="V3514" s="60" t="str">
        <f>W3514&amp;H3514</f>
        <v>DON HOLEбелый</v>
      </c>
      <c r="W3514" s="60" t="str">
        <f>_xlfn.LET(_xlpm.TextCell,TEXT(G3514,"###"),IF(_xlpm.TextCell&lt;&gt;"",IF(StyleSpaceSplit,IFERROR(IF(FIND(" ",_xlpm.TextCell)&gt;=1,MID(_xlpm.TextCell,1,FIND(" ",_xlpm.TextCell)-1),_xlpm.TextCell),_xlpm.TextCell),_xlpm.TextCell),""))</f>
        <v>DON HOLE</v>
      </c>
      <c r="X3514" s="60" t="str">
        <f>IF(A3514&lt;&gt;"",IFERROR(IF(FIND(" ",G3514)&gt;=1,MID(G3514,FIND(" ",G3514)+1,LEN(G3514)),""),""),"")</f>
        <v>HOLE</v>
      </c>
      <c r="AC3514" s="51">
        <f>IFERROR(VALUE(MID($C3514,1,2)),0)</f>
        <v>80</v>
      </c>
      <c r="AD3514" s="44">
        <f>IFERROR(VALUE(MID($C3514,4,3)),0)</f>
        <v>381</v>
      </c>
      <c r="AE3514" s="51">
        <f>VALUE(RIGHT("00"&amp;AC3514,2)&amp;RIGHT("000"&amp;AD3514,3))</f>
        <v>80381</v>
      </c>
    </row>
    <row r="3515" spans="1:31">
      <c r="A3515" s="60" t="str">
        <f>IF(G3515&amp;Q3515&lt;&gt;"",W3515&amp;Q3515,"")</f>
        <v>DON HOLEbeige</v>
      </c>
      <c r="B3515" s="60" t="str">
        <f>IF(C3515&lt;&gt;"",LEFT(C3515,9),"")</f>
        <v>80-381-14</v>
      </c>
      <c r="C3515" s="73" t="s">
        <v>2519</v>
      </c>
      <c r="D3515" s="73" t="s">
        <v>2520</v>
      </c>
      <c r="E3515" s="73" t="s">
        <v>931</v>
      </c>
      <c r="F3515" s="74">
        <v>0</v>
      </c>
      <c r="G3515" s="73" t="s">
        <v>2333</v>
      </c>
      <c r="H3515" s="73" t="s">
        <v>86</v>
      </c>
      <c r="I3515" s="73" t="s">
        <v>2334</v>
      </c>
      <c r="J3515" s="73" t="s">
        <v>329</v>
      </c>
      <c r="K3515" s="73" t="s">
        <v>382</v>
      </c>
      <c r="L3515" s="73" t="s">
        <v>383</v>
      </c>
      <c r="M3515" s="73" t="s">
        <v>384</v>
      </c>
      <c r="N3515" s="73" t="s">
        <v>36</v>
      </c>
      <c r="O3515" s="73" t="s">
        <v>386</v>
      </c>
      <c r="P3515" s="73" t="s">
        <v>907</v>
      </c>
      <c r="Q3515" s="73" t="s">
        <v>937</v>
      </c>
      <c r="R3515" s="73" t="s">
        <v>86</v>
      </c>
      <c r="V3515" s="60" t="str">
        <f>W3515&amp;H3515</f>
        <v>DON HOLEкоричневый</v>
      </c>
      <c r="W3515" s="60" t="str">
        <f>_xlfn.LET(_xlpm.TextCell,TEXT(G3515,"###"),IF(_xlpm.TextCell&lt;&gt;"",IF(StyleSpaceSplit,IFERROR(IF(FIND(" ",_xlpm.TextCell)&gt;=1,MID(_xlpm.TextCell,1,FIND(" ",_xlpm.TextCell)-1),_xlpm.TextCell),_xlpm.TextCell),_xlpm.TextCell),""))</f>
        <v>DON HOLE</v>
      </c>
      <c r="X3515" s="60" t="str">
        <f>IF(A3515&lt;&gt;"",IFERROR(IF(FIND(" ",G3515)&gt;=1,MID(G3515,FIND(" ",G3515)+1,LEN(G3515)),""),""),"")</f>
        <v>HOLE</v>
      </c>
      <c r="AC3515" s="51">
        <f>IFERROR(VALUE(MID($C3515,1,2)),0)</f>
        <v>80</v>
      </c>
      <c r="AD3515" s="44">
        <f>IFERROR(VALUE(MID($C3515,4,3)),0)</f>
        <v>381</v>
      </c>
      <c r="AE3515" s="51">
        <f>VALUE(RIGHT("00"&amp;AC3515,2)&amp;RIGHT("000"&amp;AD3515,3))</f>
        <v>80381</v>
      </c>
    </row>
    <row r="3516" spans="1:31">
      <c r="A3516" s="60" t="str">
        <f>IF(G3516&amp;Q3516&lt;&gt;"",W3516&amp;Q3516,"")</f>
        <v>DON HOLEbeige</v>
      </c>
      <c r="B3516" s="60" t="str">
        <f>IF(C3516&lt;&gt;"",LEFT(C3516,9),"")</f>
        <v>80-381-14</v>
      </c>
      <c r="C3516" s="73" t="s">
        <v>2521</v>
      </c>
      <c r="D3516" s="73" t="s">
        <v>2520</v>
      </c>
      <c r="E3516" s="73" t="s">
        <v>910</v>
      </c>
      <c r="F3516" s="74">
        <v>59</v>
      </c>
      <c r="G3516" s="73" t="s">
        <v>2333</v>
      </c>
      <c r="H3516" s="73" t="s">
        <v>86</v>
      </c>
      <c r="I3516" s="73" t="s">
        <v>2334</v>
      </c>
      <c r="J3516" s="73" t="s">
        <v>329</v>
      </c>
      <c r="K3516" s="73" t="s">
        <v>382</v>
      </c>
      <c r="L3516" s="73" t="s">
        <v>383</v>
      </c>
      <c r="M3516" s="73" t="s">
        <v>384</v>
      </c>
      <c r="N3516" s="73" t="s">
        <v>36</v>
      </c>
      <c r="O3516" s="73" t="s">
        <v>386</v>
      </c>
      <c r="P3516" s="73" t="s">
        <v>907</v>
      </c>
      <c r="Q3516" s="73" t="s">
        <v>937</v>
      </c>
      <c r="R3516" s="73" t="s">
        <v>86</v>
      </c>
      <c r="V3516" s="60" t="str">
        <f>W3516&amp;H3516</f>
        <v>DON HOLEкоричневый</v>
      </c>
      <c r="W3516" s="60" t="str">
        <f>_xlfn.LET(_xlpm.TextCell,TEXT(G3516,"###"),IF(_xlpm.TextCell&lt;&gt;"",IF(StyleSpaceSplit,IFERROR(IF(FIND(" ",_xlpm.TextCell)&gt;=1,MID(_xlpm.TextCell,1,FIND(" ",_xlpm.TextCell)-1),_xlpm.TextCell),_xlpm.TextCell),_xlpm.TextCell),""))</f>
        <v>DON HOLE</v>
      </c>
      <c r="X3516" s="60" t="str">
        <f>IF(A3516&lt;&gt;"",IFERROR(IF(FIND(" ",G3516)&gt;=1,MID(G3516,FIND(" ",G3516)+1,LEN(G3516)),""),""),"")</f>
        <v>HOLE</v>
      </c>
      <c r="AC3516" s="51">
        <f>IFERROR(VALUE(MID($C3516,1,2)),0)</f>
        <v>80</v>
      </c>
      <c r="AD3516" s="44">
        <f>IFERROR(VALUE(MID($C3516,4,3)),0)</f>
        <v>381</v>
      </c>
      <c r="AE3516" s="51">
        <f>VALUE(RIGHT("00"&amp;AC3516,2)&amp;RIGHT("000"&amp;AD3516,3))</f>
        <v>80381</v>
      </c>
    </row>
    <row r="3517" spans="1:31">
      <c r="A3517" s="60" t="str">
        <f>IF(G3517&amp;Q3517&lt;&gt;"",W3517&amp;Q3517,"")</f>
        <v>DON JObeige</v>
      </c>
      <c r="B3517" s="60" t="str">
        <f>IF(C3517&lt;&gt;"",LEFT(C3517,9),"")</f>
        <v>80-976-02</v>
      </c>
      <c r="C3517" s="73" t="s">
        <v>5551</v>
      </c>
      <c r="D3517" s="73" t="s">
        <v>5552</v>
      </c>
      <c r="E3517" s="73" t="s">
        <v>904</v>
      </c>
      <c r="F3517" s="74">
        <v>57</v>
      </c>
      <c r="G3517" s="73" t="s">
        <v>5553</v>
      </c>
      <c r="H3517" s="73" t="s">
        <v>63</v>
      </c>
      <c r="I3517" s="73" t="s">
        <v>906</v>
      </c>
      <c r="J3517" s="73" t="s">
        <v>329</v>
      </c>
      <c r="K3517" s="73" t="s">
        <v>382</v>
      </c>
      <c r="L3517" s="73" t="s">
        <v>383</v>
      </c>
      <c r="M3517" s="73" t="s">
        <v>384</v>
      </c>
      <c r="N3517" s="73" t="s">
        <v>43</v>
      </c>
      <c r="O3517" s="73" t="s">
        <v>386</v>
      </c>
      <c r="P3517" s="73" t="s">
        <v>907</v>
      </c>
      <c r="Q3517" s="73" t="s">
        <v>937</v>
      </c>
      <c r="R3517" s="73" t="s">
        <v>63</v>
      </c>
      <c r="V3517" s="60" t="str">
        <f>W3517&amp;H3517</f>
        <v>DON JOбежевый</v>
      </c>
      <c r="W3517" s="60" t="str">
        <f>_xlfn.LET(_xlpm.TextCell,TEXT(G3517,"###"),IF(_xlpm.TextCell&lt;&gt;"",IF(StyleSpaceSplit,IFERROR(IF(FIND(" ",_xlpm.TextCell)&gt;=1,MID(_xlpm.TextCell,1,FIND(" ",_xlpm.TextCell)-1),_xlpm.TextCell),_xlpm.TextCell),_xlpm.TextCell),""))</f>
        <v>DON JO</v>
      </c>
      <c r="X3517" s="60" t="str">
        <f>IF(A3517&lt;&gt;"",IFERROR(IF(FIND(" ",G3517)&gt;=1,MID(G3517,FIND(" ",G3517)+1,LEN(G3517)),""),""),"")</f>
        <v>JO</v>
      </c>
      <c r="AC3517" s="51">
        <f>IFERROR(VALUE(MID($C3517,1,2)),0)</f>
        <v>80</v>
      </c>
      <c r="AD3517" s="44">
        <f>IFERROR(VALUE(MID($C3517,4,3)),0)</f>
        <v>976</v>
      </c>
      <c r="AE3517" s="51">
        <f>VALUE(RIGHT("00"&amp;AC3517,2)&amp;RIGHT("000"&amp;AD3517,3))</f>
        <v>80976</v>
      </c>
    </row>
    <row r="3518" spans="1:31">
      <c r="A3518" s="60" t="str">
        <f>IF(G3518&amp;Q3518&lt;&gt;"",W3518&amp;Q3518,"")</f>
        <v>DON JUANblue</v>
      </c>
      <c r="B3518" s="60" t="str">
        <f>IF(C3518&lt;&gt;"",LEFT(C3518,9),"")</f>
        <v>80-407-19</v>
      </c>
      <c r="C3518" s="73" t="s">
        <v>2643</v>
      </c>
      <c r="D3518" s="73" t="s">
        <v>2644</v>
      </c>
      <c r="E3518" s="73" t="s">
        <v>956</v>
      </c>
      <c r="F3518" s="74">
        <v>55</v>
      </c>
      <c r="G3518" s="73" t="s">
        <v>2645</v>
      </c>
      <c r="H3518" s="73" t="s">
        <v>91</v>
      </c>
      <c r="I3518" s="73" t="s">
        <v>2646</v>
      </c>
      <c r="J3518" s="73" t="s">
        <v>329</v>
      </c>
      <c r="K3518" s="73" t="s">
        <v>382</v>
      </c>
      <c r="L3518" s="73" t="s">
        <v>383</v>
      </c>
      <c r="M3518" s="73" t="s">
        <v>384</v>
      </c>
      <c r="N3518" s="73" t="s">
        <v>35</v>
      </c>
      <c r="O3518" s="73" t="s">
        <v>386</v>
      </c>
      <c r="P3518" s="73" t="s">
        <v>907</v>
      </c>
      <c r="Q3518" s="73" t="s">
        <v>932</v>
      </c>
      <c r="R3518" s="73" t="s">
        <v>91</v>
      </c>
      <c r="V3518" s="60" t="str">
        <f>W3518&amp;H3518</f>
        <v>DON JUANголубой</v>
      </c>
      <c r="W3518" s="60" t="str">
        <f>_xlfn.LET(_xlpm.TextCell,TEXT(G3518,"###"),IF(_xlpm.TextCell&lt;&gt;"",IF(StyleSpaceSplit,IFERROR(IF(FIND(" ",_xlpm.TextCell)&gt;=1,MID(_xlpm.TextCell,1,FIND(" ",_xlpm.TextCell)-1),_xlpm.TextCell),_xlpm.TextCell),_xlpm.TextCell),""))</f>
        <v>DON JUAN</v>
      </c>
      <c r="X3518" s="60" t="str">
        <f>IF(A3518&lt;&gt;"",IFERROR(IF(FIND(" ",G3518)&gt;=1,MID(G3518,FIND(" ",G3518)+1,LEN(G3518)),""),""),"")</f>
        <v>JUAN</v>
      </c>
      <c r="AC3518" s="51">
        <f>IFERROR(VALUE(MID($C3518,1,2)),0)</f>
        <v>80</v>
      </c>
      <c r="AD3518" s="44">
        <f>IFERROR(VALUE(MID($C3518,4,3)),0)</f>
        <v>407</v>
      </c>
      <c r="AE3518" s="51">
        <f>VALUE(RIGHT("00"&amp;AC3518,2)&amp;RIGHT("000"&amp;AD3518,3))</f>
        <v>80407</v>
      </c>
    </row>
    <row r="3519" spans="1:31">
      <c r="A3519" s="60" t="str">
        <f>IF(G3519&amp;Q3519&lt;&gt;"",W3519&amp;Q3519,"")</f>
        <v>DON JUANblue</v>
      </c>
      <c r="B3519" s="60" t="str">
        <f>IF(C3519&lt;&gt;"",LEFT(C3519,9),"")</f>
        <v>80-407-19</v>
      </c>
      <c r="C3519" s="73" t="s">
        <v>2647</v>
      </c>
      <c r="D3519" s="73" t="s">
        <v>2644</v>
      </c>
      <c r="E3519" s="73" t="s">
        <v>904</v>
      </c>
      <c r="F3519" s="74">
        <v>57</v>
      </c>
      <c r="G3519" s="73" t="s">
        <v>2645</v>
      </c>
      <c r="H3519" s="73" t="s">
        <v>91</v>
      </c>
      <c r="I3519" s="73" t="s">
        <v>2646</v>
      </c>
      <c r="J3519" s="73" t="s">
        <v>329</v>
      </c>
      <c r="K3519" s="73" t="s">
        <v>382</v>
      </c>
      <c r="L3519" s="73" t="s">
        <v>383</v>
      </c>
      <c r="M3519" s="73" t="s">
        <v>384</v>
      </c>
      <c r="N3519" s="73" t="s">
        <v>35</v>
      </c>
      <c r="O3519" s="73" t="s">
        <v>386</v>
      </c>
      <c r="P3519" s="73" t="s">
        <v>907</v>
      </c>
      <c r="Q3519" s="73" t="s">
        <v>932</v>
      </c>
      <c r="R3519" s="73" t="s">
        <v>91</v>
      </c>
      <c r="V3519" s="60" t="str">
        <f>W3519&amp;H3519</f>
        <v>DON JUANголубой</v>
      </c>
      <c r="W3519" s="60" t="str">
        <f>_xlfn.LET(_xlpm.TextCell,TEXT(G3519,"###"),IF(_xlpm.TextCell&lt;&gt;"",IF(StyleSpaceSplit,IFERROR(IF(FIND(" ",_xlpm.TextCell)&gt;=1,MID(_xlpm.TextCell,1,FIND(" ",_xlpm.TextCell)-1),_xlpm.TextCell),_xlpm.TextCell),_xlpm.TextCell),""))</f>
        <v>DON JUAN</v>
      </c>
      <c r="X3519" s="60" t="str">
        <f>IF(A3519&lt;&gt;"",IFERROR(IF(FIND(" ",G3519)&gt;=1,MID(G3519,FIND(" ",G3519)+1,LEN(G3519)),""),""),"")</f>
        <v>JUAN</v>
      </c>
      <c r="AC3519" s="51">
        <f>IFERROR(VALUE(MID($C3519,1,2)),0)</f>
        <v>80</v>
      </c>
      <c r="AD3519" s="44">
        <f>IFERROR(VALUE(MID($C3519,4,3)),0)</f>
        <v>407</v>
      </c>
      <c r="AE3519" s="51">
        <f>VALUE(RIGHT("00"&amp;AC3519,2)&amp;RIGHT("000"&amp;AD3519,3))</f>
        <v>80407</v>
      </c>
    </row>
    <row r="3520" spans="1:31">
      <c r="A3520" s="60" t="str">
        <f>IF(G3520&amp;Q3520&lt;&gt;"",W3520&amp;Q3520,"")</f>
        <v>DON JUANblue</v>
      </c>
      <c r="B3520" s="60" t="str">
        <f>IF(C3520&lt;&gt;"",LEFT(C3520,9),"")</f>
        <v>80-407-19</v>
      </c>
      <c r="C3520" s="73" t="s">
        <v>2648</v>
      </c>
      <c r="D3520" s="73" t="s">
        <v>2644</v>
      </c>
      <c r="E3520" s="73" t="s">
        <v>912</v>
      </c>
      <c r="F3520" s="74">
        <v>61</v>
      </c>
      <c r="G3520" s="73" t="s">
        <v>2645</v>
      </c>
      <c r="H3520" s="73" t="s">
        <v>91</v>
      </c>
      <c r="I3520" s="73" t="s">
        <v>2646</v>
      </c>
      <c r="J3520" s="73" t="s">
        <v>329</v>
      </c>
      <c r="K3520" s="73" t="s">
        <v>382</v>
      </c>
      <c r="L3520" s="73" t="s">
        <v>383</v>
      </c>
      <c r="M3520" s="73" t="s">
        <v>384</v>
      </c>
      <c r="N3520" s="73" t="s">
        <v>35</v>
      </c>
      <c r="O3520" s="73" t="s">
        <v>386</v>
      </c>
      <c r="P3520" s="73" t="s">
        <v>907</v>
      </c>
      <c r="Q3520" s="73" t="s">
        <v>932</v>
      </c>
      <c r="R3520" s="73" t="s">
        <v>91</v>
      </c>
      <c r="V3520" s="60" t="str">
        <f>W3520&amp;H3520</f>
        <v>DON JUANголубой</v>
      </c>
      <c r="W3520" s="60" t="str">
        <f>_xlfn.LET(_xlpm.TextCell,TEXT(G3520,"###"),IF(_xlpm.TextCell&lt;&gt;"",IF(StyleSpaceSplit,IFERROR(IF(FIND(" ",_xlpm.TextCell)&gt;=1,MID(_xlpm.TextCell,1,FIND(" ",_xlpm.TextCell)-1),_xlpm.TextCell),_xlpm.TextCell),_xlpm.TextCell),""))</f>
        <v>DON JUAN</v>
      </c>
      <c r="X3520" s="60" t="str">
        <f>IF(A3520&lt;&gt;"",IFERROR(IF(FIND(" ",G3520)&gt;=1,MID(G3520,FIND(" ",G3520)+1,LEN(G3520)),""),""),"")</f>
        <v>JUAN</v>
      </c>
      <c r="AC3520" s="51">
        <f>IFERROR(VALUE(MID($C3520,1,2)),0)</f>
        <v>80</v>
      </c>
      <c r="AD3520" s="44">
        <f>IFERROR(VALUE(MID($C3520,4,3)),0)</f>
        <v>407</v>
      </c>
      <c r="AE3520" s="51">
        <f>VALUE(RIGHT("00"&amp;AC3520,2)&amp;RIGHT("000"&amp;AD3520,3))</f>
        <v>80407</v>
      </c>
    </row>
    <row r="3521" spans="1:31">
      <c r="A3521" s="60" t="str">
        <f>IF(G3521&amp;Q3521&lt;&gt;"",W3521&amp;Q3521,"")</f>
        <v>DON JUANblue</v>
      </c>
      <c r="B3521" s="60" t="str">
        <f>IF(C3521&lt;&gt;"",LEFT(C3521,9),"")</f>
        <v>80-407-19</v>
      </c>
      <c r="C3521" s="73" t="s">
        <v>2649</v>
      </c>
      <c r="D3521" s="73" t="s">
        <v>2644</v>
      </c>
      <c r="E3521" s="73" t="s">
        <v>910</v>
      </c>
      <c r="F3521" s="74">
        <v>59</v>
      </c>
      <c r="G3521" s="73" t="s">
        <v>2645</v>
      </c>
      <c r="H3521" s="73" t="s">
        <v>91</v>
      </c>
      <c r="I3521" s="73" t="s">
        <v>2646</v>
      </c>
      <c r="J3521" s="73" t="s">
        <v>329</v>
      </c>
      <c r="K3521" s="73" t="s">
        <v>382</v>
      </c>
      <c r="L3521" s="73" t="s">
        <v>383</v>
      </c>
      <c r="M3521" s="73" t="s">
        <v>384</v>
      </c>
      <c r="N3521" s="73" t="s">
        <v>35</v>
      </c>
      <c r="O3521" s="73" t="s">
        <v>386</v>
      </c>
      <c r="P3521" s="73" t="s">
        <v>907</v>
      </c>
      <c r="Q3521" s="73" t="s">
        <v>932</v>
      </c>
      <c r="R3521" s="73" t="s">
        <v>91</v>
      </c>
      <c r="V3521" s="60" t="str">
        <f>W3521&amp;H3521</f>
        <v>DON JUANголубой</v>
      </c>
      <c r="W3521" s="60" t="str">
        <f>_xlfn.LET(_xlpm.TextCell,TEXT(G3521,"###"),IF(_xlpm.TextCell&lt;&gt;"",IF(StyleSpaceSplit,IFERROR(IF(FIND(" ",_xlpm.TextCell)&gt;=1,MID(_xlpm.TextCell,1,FIND(" ",_xlpm.TextCell)-1),_xlpm.TextCell),_xlpm.TextCell),_xlpm.TextCell),""))</f>
        <v>DON JUAN</v>
      </c>
      <c r="X3521" s="60" t="str">
        <f>IF(A3521&lt;&gt;"",IFERROR(IF(FIND(" ",G3521)&gt;=1,MID(G3521,FIND(" ",G3521)+1,LEN(G3521)),""),""),"")</f>
        <v>JUAN</v>
      </c>
      <c r="AC3521" s="51">
        <f>IFERROR(VALUE(MID($C3521,1,2)),0)</f>
        <v>80</v>
      </c>
      <c r="AD3521" s="44">
        <f>IFERROR(VALUE(MID($C3521,4,3)),0)</f>
        <v>407</v>
      </c>
      <c r="AE3521" s="51">
        <f>VALUE(RIGHT("00"&amp;AC3521,2)&amp;RIGHT("000"&amp;AD3521,3))</f>
        <v>80407</v>
      </c>
    </row>
    <row r="3522" spans="1:31">
      <c r="A3522" s="60" t="str">
        <f>IF(G3522&amp;Q3522&lt;&gt;"",W3522&amp;Q3522,"")</f>
        <v>DON JUANblack</v>
      </c>
      <c r="B3522" s="60" t="str">
        <f>IF(C3522&lt;&gt;"",LEFT(C3522,9),"")</f>
        <v>80-407-09</v>
      </c>
      <c r="C3522" s="73" t="s">
        <v>4648</v>
      </c>
      <c r="D3522" s="73" t="s">
        <v>4649</v>
      </c>
      <c r="E3522" s="73" t="s">
        <v>956</v>
      </c>
      <c r="F3522" s="74">
        <v>55</v>
      </c>
      <c r="G3522" s="73" t="s">
        <v>2645</v>
      </c>
      <c r="H3522" s="73" t="s">
        <v>53</v>
      </c>
      <c r="I3522" s="73" t="s">
        <v>2646</v>
      </c>
      <c r="J3522" s="73" t="s">
        <v>329</v>
      </c>
      <c r="K3522" s="73" t="s">
        <v>382</v>
      </c>
      <c r="L3522" s="73" t="s">
        <v>383</v>
      </c>
      <c r="M3522" s="73" t="s">
        <v>384</v>
      </c>
      <c r="N3522" s="73" t="s">
        <v>35</v>
      </c>
      <c r="O3522" s="73" t="s">
        <v>386</v>
      </c>
      <c r="P3522" s="73" t="s">
        <v>907</v>
      </c>
      <c r="Q3522" s="73" t="s">
        <v>928</v>
      </c>
      <c r="R3522" s="73" t="s">
        <v>53</v>
      </c>
      <c r="V3522" s="60" t="str">
        <f>W3522&amp;H3522</f>
        <v>DON JUANчерный</v>
      </c>
      <c r="W3522" s="60" t="str">
        <f>_xlfn.LET(_xlpm.TextCell,TEXT(G3522,"###"),IF(_xlpm.TextCell&lt;&gt;"",IF(StyleSpaceSplit,IFERROR(IF(FIND(" ",_xlpm.TextCell)&gt;=1,MID(_xlpm.TextCell,1,FIND(" ",_xlpm.TextCell)-1),_xlpm.TextCell),_xlpm.TextCell),_xlpm.TextCell),""))</f>
        <v>DON JUAN</v>
      </c>
      <c r="X3522" s="60" t="str">
        <f>IF(A3522&lt;&gt;"",IFERROR(IF(FIND(" ",G3522)&gt;=1,MID(G3522,FIND(" ",G3522)+1,LEN(G3522)),""),""),"")</f>
        <v>JUAN</v>
      </c>
      <c r="AC3522" s="51">
        <f>IFERROR(VALUE(MID($C3522,1,2)),0)</f>
        <v>80</v>
      </c>
      <c r="AD3522" s="44">
        <f>IFERROR(VALUE(MID($C3522,4,3)),0)</f>
        <v>407</v>
      </c>
      <c r="AE3522" s="51">
        <f>VALUE(RIGHT("00"&amp;AC3522,2)&amp;RIGHT("000"&amp;AD3522,3))</f>
        <v>80407</v>
      </c>
    </row>
    <row r="3523" spans="1:31">
      <c r="A3523" s="60" t="str">
        <f>IF(G3523&amp;Q3523&lt;&gt;"",W3523&amp;Q3523,"")</f>
        <v>DON JUANblack</v>
      </c>
      <c r="B3523" s="60" t="str">
        <f>IF(C3523&lt;&gt;"",LEFT(C3523,9),"")</f>
        <v>80-407-09</v>
      </c>
      <c r="C3523" s="73" t="s">
        <v>4650</v>
      </c>
      <c r="D3523" s="73" t="s">
        <v>4649</v>
      </c>
      <c r="E3523" s="73" t="s">
        <v>904</v>
      </c>
      <c r="F3523" s="74">
        <v>57</v>
      </c>
      <c r="G3523" s="73" t="s">
        <v>2645</v>
      </c>
      <c r="H3523" s="73" t="s">
        <v>53</v>
      </c>
      <c r="I3523" s="73" t="s">
        <v>2646</v>
      </c>
      <c r="J3523" s="73" t="s">
        <v>329</v>
      </c>
      <c r="K3523" s="73" t="s">
        <v>382</v>
      </c>
      <c r="L3523" s="73" t="s">
        <v>383</v>
      </c>
      <c r="M3523" s="73" t="s">
        <v>384</v>
      </c>
      <c r="N3523" s="73" t="s">
        <v>35</v>
      </c>
      <c r="O3523" s="73" t="s">
        <v>386</v>
      </c>
      <c r="P3523" s="73" t="s">
        <v>907</v>
      </c>
      <c r="Q3523" s="73" t="s">
        <v>928</v>
      </c>
      <c r="R3523" s="73" t="s">
        <v>53</v>
      </c>
      <c r="V3523" s="60" t="str">
        <f>W3523&amp;H3523</f>
        <v>DON JUANчерный</v>
      </c>
      <c r="W3523" s="60" t="str">
        <f>_xlfn.LET(_xlpm.TextCell,TEXT(G3523,"###"),IF(_xlpm.TextCell&lt;&gt;"",IF(StyleSpaceSplit,IFERROR(IF(FIND(" ",_xlpm.TextCell)&gt;=1,MID(_xlpm.TextCell,1,FIND(" ",_xlpm.TextCell)-1),_xlpm.TextCell),_xlpm.TextCell),_xlpm.TextCell),""))</f>
        <v>DON JUAN</v>
      </c>
      <c r="X3523" s="60" t="str">
        <f>IF(A3523&lt;&gt;"",IFERROR(IF(FIND(" ",G3523)&gt;=1,MID(G3523,FIND(" ",G3523)+1,LEN(G3523)),""),""),"")</f>
        <v>JUAN</v>
      </c>
      <c r="AC3523" s="51">
        <f>IFERROR(VALUE(MID($C3523,1,2)),0)</f>
        <v>80</v>
      </c>
      <c r="AD3523" s="44">
        <f>IFERROR(VALUE(MID($C3523,4,3)),0)</f>
        <v>407</v>
      </c>
      <c r="AE3523" s="51">
        <f>VALUE(RIGHT("00"&amp;AC3523,2)&amp;RIGHT("000"&amp;AD3523,3))</f>
        <v>80407</v>
      </c>
    </row>
    <row r="3524" spans="1:31">
      <c r="A3524" s="60" t="str">
        <f>IF(G3524&amp;Q3524&lt;&gt;"",W3524&amp;Q3524,"")</f>
        <v>DON JUANblack</v>
      </c>
      <c r="B3524" s="60" t="str">
        <f>IF(C3524&lt;&gt;"",LEFT(C3524,9),"")</f>
        <v>80-407-09</v>
      </c>
      <c r="C3524" s="73" t="s">
        <v>4651</v>
      </c>
      <c r="D3524" s="73" t="s">
        <v>4649</v>
      </c>
      <c r="E3524" s="73" t="s">
        <v>910</v>
      </c>
      <c r="F3524" s="74">
        <v>59</v>
      </c>
      <c r="G3524" s="73" t="s">
        <v>2645</v>
      </c>
      <c r="H3524" s="73" t="s">
        <v>53</v>
      </c>
      <c r="I3524" s="73" t="s">
        <v>2646</v>
      </c>
      <c r="J3524" s="73" t="s">
        <v>329</v>
      </c>
      <c r="K3524" s="73" t="s">
        <v>382</v>
      </c>
      <c r="L3524" s="73" t="s">
        <v>383</v>
      </c>
      <c r="M3524" s="73" t="s">
        <v>384</v>
      </c>
      <c r="N3524" s="73" t="s">
        <v>35</v>
      </c>
      <c r="O3524" s="73" t="s">
        <v>386</v>
      </c>
      <c r="P3524" s="73" t="s">
        <v>907</v>
      </c>
      <c r="Q3524" s="73" t="s">
        <v>928</v>
      </c>
      <c r="R3524" s="73" t="s">
        <v>53</v>
      </c>
      <c r="V3524" s="60" t="str">
        <f>W3524&amp;H3524</f>
        <v>DON JUANчерный</v>
      </c>
      <c r="W3524" s="60" t="str">
        <f>_xlfn.LET(_xlpm.TextCell,TEXT(G3524,"###"),IF(_xlpm.TextCell&lt;&gt;"",IF(StyleSpaceSplit,IFERROR(IF(FIND(" ",_xlpm.TextCell)&gt;=1,MID(_xlpm.TextCell,1,FIND(" ",_xlpm.TextCell)-1),_xlpm.TextCell),_xlpm.TextCell),_xlpm.TextCell),""))</f>
        <v>DON JUAN</v>
      </c>
      <c r="X3524" s="60" t="str">
        <f>IF(A3524&lt;&gt;"",IFERROR(IF(FIND(" ",G3524)&gt;=1,MID(G3524,FIND(" ",G3524)+1,LEN(G3524)),""),""),"")</f>
        <v>JUAN</v>
      </c>
      <c r="AC3524" s="51">
        <f>IFERROR(VALUE(MID($C3524,1,2)),0)</f>
        <v>80</v>
      </c>
      <c r="AD3524" s="44">
        <f>IFERROR(VALUE(MID($C3524,4,3)),0)</f>
        <v>407</v>
      </c>
      <c r="AE3524" s="51">
        <f>VALUE(RIGHT("00"&amp;AC3524,2)&amp;RIGHT("000"&amp;AD3524,3))</f>
        <v>80407</v>
      </c>
    </row>
    <row r="3525" spans="1:31">
      <c r="A3525" s="60" t="str">
        <f>IF(G3525&amp;Q3525&lt;&gt;"",W3525&amp;Q3525,"")</f>
        <v>DON JUANblack</v>
      </c>
      <c r="B3525" s="60" t="str">
        <f>IF(C3525&lt;&gt;"",LEFT(C3525,9),"")</f>
        <v>80-407-09</v>
      </c>
      <c r="C3525" s="73" t="s">
        <v>4652</v>
      </c>
      <c r="D3525" s="73" t="s">
        <v>4649</v>
      </c>
      <c r="E3525" s="73" t="s">
        <v>912</v>
      </c>
      <c r="F3525" s="74">
        <v>61</v>
      </c>
      <c r="G3525" s="73" t="s">
        <v>2645</v>
      </c>
      <c r="H3525" s="73" t="s">
        <v>53</v>
      </c>
      <c r="I3525" s="73" t="s">
        <v>2646</v>
      </c>
      <c r="J3525" s="73" t="s">
        <v>329</v>
      </c>
      <c r="K3525" s="73" t="s">
        <v>382</v>
      </c>
      <c r="L3525" s="73" t="s">
        <v>383</v>
      </c>
      <c r="M3525" s="73" t="s">
        <v>384</v>
      </c>
      <c r="N3525" s="73" t="s">
        <v>35</v>
      </c>
      <c r="O3525" s="73" t="s">
        <v>386</v>
      </c>
      <c r="P3525" s="73" t="s">
        <v>907</v>
      </c>
      <c r="Q3525" s="73" t="s">
        <v>928</v>
      </c>
      <c r="R3525" s="73" t="s">
        <v>53</v>
      </c>
      <c r="V3525" s="60" t="str">
        <f>W3525&amp;H3525</f>
        <v>DON JUANчерный</v>
      </c>
      <c r="W3525" s="60" t="str">
        <f>_xlfn.LET(_xlpm.TextCell,TEXT(G3525,"###"),IF(_xlpm.TextCell&lt;&gt;"",IF(StyleSpaceSplit,IFERROR(IF(FIND(" ",_xlpm.TextCell)&gt;=1,MID(_xlpm.TextCell,1,FIND(" ",_xlpm.TextCell)-1),_xlpm.TextCell),_xlpm.TextCell),_xlpm.TextCell),""))</f>
        <v>DON JUAN</v>
      </c>
      <c r="X3525" s="60" t="str">
        <f>IF(A3525&lt;&gt;"",IFERROR(IF(FIND(" ",G3525)&gt;=1,MID(G3525,FIND(" ",G3525)+1,LEN(G3525)),""),""),"")</f>
        <v>JUAN</v>
      </c>
      <c r="AC3525" s="51">
        <f>IFERROR(VALUE(MID($C3525,1,2)),0)</f>
        <v>80</v>
      </c>
      <c r="AD3525" s="44">
        <f>IFERROR(VALUE(MID($C3525,4,3)),0)</f>
        <v>407</v>
      </c>
      <c r="AE3525" s="51">
        <f>VALUE(RIGHT("00"&amp;AC3525,2)&amp;RIGHT("000"&amp;AD3525,3))</f>
        <v>80407</v>
      </c>
    </row>
    <row r="3526" spans="1:31">
      <c r="A3526" s="60" t="str">
        <f>IF(G3526&amp;Q3526&lt;&gt;"",W3526&amp;Q3526,"")</f>
        <v>DON KAIRANbrown</v>
      </c>
      <c r="B3526" s="60" t="str">
        <f>IF(C3526&lt;&gt;"",LEFT(C3526,9),"")</f>
        <v>80-595-14</v>
      </c>
      <c r="C3526" s="73" t="s">
        <v>2035</v>
      </c>
      <c r="D3526" s="73" t="s">
        <v>2036</v>
      </c>
      <c r="E3526" s="73" t="s">
        <v>956</v>
      </c>
      <c r="F3526" s="74">
        <v>55</v>
      </c>
      <c r="G3526" s="73" t="s">
        <v>2037</v>
      </c>
      <c r="H3526" s="73" t="s">
        <v>86</v>
      </c>
      <c r="I3526" s="73" t="s">
        <v>964</v>
      </c>
      <c r="J3526" s="73" t="s">
        <v>329</v>
      </c>
      <c r="K3526" s="73" t="s">
        <v>382</v>
      </c>
      <c r="L3526" s="73" t="s">
        <v>383</v>
      </c>
      <c r="M3526" s="73" t="s">
        <v>388</v>
      </c>
      <c r="O3526" s="73" t="s">
        <v>386</v>
      </c>
      <c r="P3526" s="73" t="s">
        <v>907</v>
      </c>
      <c r="Q3526" s="73" t="s">
        <v>1033</v>
      </c>
      <c r="R3526" s="73" t="s">
        <v>86</v>
      </c>
      <c r="V3526" s="60" t="str">
        <f>W3526&amp;H3526</f>
        <v>DON KAIRANкоричневый</v>
      </c>
      <c r="W3526" s="60" t="str">
        <f>_xlfn.LET(_xlpm.TextCell,TEXT(G3526,"###"),IF(_xlpm.TextCell&lt;&gt;"",IF(StyleSpaceSplit,IFERROR(IF(FIND(" ",_xlpm.TextCell)&gt;=1,MID(_xlpm.TextCell,1,FIND(" ",_xlpm.TextCell)-1),_xlpm.TextCell),_xlpm.TextCell),_xlpm.TextCell),""))</f>
        <v>DON KAIRAN</v>
      </c>
      <c r="X3526" s="60" t="str">
        <f>IF(A3526&lt;&gt;"",IFERROR(IF(FIND(" ",G3526)&gt;=1,MID(G3526,FIND(" ",G3526)+1,LEN(G3526)),""),""),"")</f>
        <v>KAIRAN</v>
      </c>
      <c r="AC3526" s="51">
        <f>IFERROR(VALUE(MID($C3526,1,2)),0)</f>
        <v>80</v>
      </c>
      <c r="AD3526" s="44">
        <f>IFERROR(VALUE(MID($C3526,4,3)),0)</f>
        <v>595</v>
      </c>
      <c r="AE3526" s="51">
        <f>VALUE(RIGHT("00"&amp;AC3526,2)&amp;RIGHT("000"&amp;AD3526,3))</f>
        <v>80595</v>
      </c>
    </row>
    <row r="3527" spans="1:31">
      <c r="A3527" s="60" t="str">
        <f>IF(G3527&amp;Q3527&lt;&gt;"",W3527&amp;Q3527,"")</f>
        <v>DON KAIRANbrown</v>
      </c>
      <c r="B3527" s="60" t="str">
        <f>IF(C3527&lt;&gt;"",LEFT(C3527,9),"")</f>
        <v>80-595-14</v>
      </c>
      <c r="C3527" s="73" t="s">
        <v>2038</v>
      </c>
      <c r="D3527" s="73" t="s">
        <v>2036</v>
      </c>
      <c r="E3527" s="73" t="s">
        <v>904</v>
      </c>
      <c r="F3527" s="74">
        <v>57</v>
      </c>
      <c r="G3527" s="73" t="s">
        <v>2037</v>
      </c>
      <c r="H3527" s="73" t="s">
        <v>86</v>
      </c>
      <c r="I3527" s="73" t="s">
        <v>964</v>
      </c>
      <c r="J3527" s="73" t="s">
        <v>329</v>
      </c>
      <c r="K3527" s="73" t="s">
        <v>382</v>
      </c>
      <c r="L3527" s="73" t="s">
        <v>383</v>
      </c>
      <c r="M3527" s="73" t="s">
        <v>388</v>
      </c>
      <c r="O3527" s="73" t="s">
        <v>386</v>
      </c>
      <c r="P3527" s="73" t="s">
        <v>907</v>
      </c>
      <c r="Q3527" s="73" t="s">
        <v>1033</v>
      </c>
      <c r="R3527" s="73" t="s">
        <v>86</v>
      </c>
      <c r="V3527" s="60" t="str">
        <f>W3527&amp;H3527</f>
        <v>DON KAIRANкоричневый</v>
      </c>
      <c r="W3527" s="60" t="str">
        <f>_xlfn.LET(_xlpm.TextCell,TEXT(G3527,"###"),IF(_xlpm.TextCell&lt;&gt;"",IF(StyleSpaceSplit,IFERROR(IF(FIND(" ",_xlpm.TextCell)&gt;=1,MID(_xlpm.TextCell,1,FIND(" ",_xlpm.TextCell)-1),_xlpm.TextCell),_xlpm.TextCell),_xlpm.TextCell),""))</f>
        <v>DON KAIRAN</v>
      </c>
      <c r="X3527" s="60" t="str">
        <f>IF(A3527&lt;&gt;"",IFERROR(IF(FIND(" ",G3527)&gt;=1,MID(G3527,FIND(" ",G3527)+1,LEN(G3527)),""),""),"")</f>
        <v>KAIRAN</v>
      </c>
      <c r="AC3527" s="51">
        <f>IFERROR(VALUE(MID($C3527,1,2)),0)</f>
        <v>80</v>
      </c>
      <c r="AD3527" s="44">
        <f>IFERROR(VALUE(MID($C3527,4,3)),0)</f>
        <v>595</v>
      </c>
      <c r="AE3527" s="51">
        <f>VALUE(RIGHT("00"&amp;AC3527,2)&amp;RIGHT("000"&amp;AD3527,3))</f>
        <v>80595</v>
      </c>
    </row>
    <row r="3528" spans="1:31">
      <c r="A3528" s="60" t="str">
        <f>IF(G3528&amp;Q3528&lt;&gt;"",W3528&amp;Q3528,"")</f>
        <v>DON KAIRANbrown</v>
      </c>
      <c r="B3528" s="60" t="str">
        <f>IF(C3528&lt;&gt;"",LEFT(C3528,9),"")</f>
        <v>80-595-14</v>
      </c>
      <c r="C3528" s="73" t="s">
        <v>2039</v>
      </c>
      <c r="D3528" s="73" t="s">
        <v>2036</v>
      </c>
      <c r="E3528" s="73" t="s">
        <v>912</v>
      </c>
      <c r="F3528" s="74">
        <v>61</v>
      </c>
      <c r="G3528" s="73" t="s">
        <v>2037</v>
      </c>
      <c r="H3528" s="73" t="s">
        <v>86</v>
      </c>
      <c r="I3528" s="73" t="s">
        <v>964</v>
      </c>
      <c r="J3528" s="73" t="s">
        <v>329</v>
      </c>
      <c r="K3528" s="73" t="s">
        <v>382</v>
      </c>
      <c r="L3528" s="73" t="s">
        <v>383</v>
      </c>
      <c r="M3528" s="73" t="s">
        <v>388</v>
      </c>
      <c r="O3528" s="73" t="s">
        <v>386</v>
      </c>
      <c r="P3528" s="73" t="s">
        <v>907</v>
      </c>
      <c r="Q3528" s="73" t="s">
        <v>1033</v>
      </c>
      <c r="R3528" s="73" t="s">
        <v>86</v>
      </c>
      <c r="V3528" s="60" t="str">
        <f>W3528&amp;H3528</f>
        <v>DON KAIRANкоричневый</v>
      </c>
      <c r="W3528" s="60" t="str">
        <f>_xlfn.LET(_xlpm.TextCell,TEXT(G3528,"###"),IF(_xlpm.TextCell&lt;&gt;"",IF(StyleSpaceSplit,IFERROR(IF(FIND(" ",_xlpm.TextCell)&gt;=1,MID(_xlpm.TextCell,1,FIND(" ",_xlpm.TextCell)-1),_xlpm.TextCell),_xlpm.TextCell),_xlpm.TextCell),""))</f>
        <v>DON KAIRAN</v>
      </c>
      <c r="X3528" s="60" t="str">
        <f>IF(A3528&lt;&gt;"",IFERROR(IF(FIND(" ",G3528)&gt;=1,MID(G3528,FIND(" ",G3528)+1,LEN(G3528)),""),""),"")</f>
        <v>KAIRAN</v>
      </c>
      <c r="AC3528" s="51">
        <f>IFERROR(VALUE(MID($C3528,1,2)),0)</f>
        <v>80</v>
      </c>
      <c r="AD3528" s="44">
        <f>IFERROR(VALUE(MID($C3528,4,3)),0)</f>
        <v>595</v>
      </c>
      <c r="AE3528" s="51">
        <f>VALUE(RIGHT("00"&amp;AC3528,2)&amp;RIGHT("000"&amp;AD3528,3))</f>
        <v>80595</v>
      </c>
    </row>
    <row r="3529" spans="1:31">
      <c r="A3529" s="60" t="str">
        <f>IF(G3529&amp;Q3529&lt;&gt;"",W3529&amp;Q3529,"")</f>
        <v>DON KAIRANblack</v>
      </c>
      <c r="B3529" s="60" t="str">
        <f>IF(C3529&lt;&gt;"",LEFT(C3529,9),"")</f>
        <v>80-595-09</v>
      </c>
      <c r="C3529" s="73" t="s">
        <v>5342</v>
      </c>
      <c r="D3529" s="73" t="s">
        <v>5343</v>
      </c>
      <c r="E3529" s="73" t="s">
        <v>904</v>
      </c>
      <c r="F3529" s="74">
        <v>57</v>
      </c>
      <c r="G3529" s="73" t="s">
        <v>2037</v>
      </c>
      <c r="H3529" s="73" t="s">
        <v>53</v>
      </c>
      <c r="I3529" s="73" t="s">
        <v>964</v>
      </c>
      <c r="J3529" s="73" t="s">
        <v>329</v>
      </c>
      <c r="K3529" s="73" t="s">
        <v>382</v>
      </c>
      <c r="L3529" s="73" t="s">
        <v>383</v>
      </c>
      <c r="M3529" s="73" t="s">
        <v>388</v>
      </c>
      <c r="O3529" s="73" t="s">
        <v>386</v>
      </c>
      <c r="P3529" s="73" t="s">
        <v>907</v>
      </c>
      <c r="Q3529" s="73" t="s">
        <v>928</v>
      </c>
      <c r="R3529" s="73" t="s">
        <v>53</v>
      </c>
      <c r="V3529" s="60" t="str">
        <f>W3529&amp;H3529</f>
        <v>DON KAIRANчерный</v>
      </c>
      <c r="W3529" s="60" t="str">
        <f>_xlfn.LET(_xlpm.TextCell,TEXT(G3529,"###"),IF(_xlpm.TextCell&lt;&gt;"",IF(StyleSpaceSplit,IFERROR(IF(FIND(" ",_xlpm.TextCell)&gt;=1,MID(_xlpm.TextCell,1,FIND(" ",_xlpm.TextCell)-1),_xlpm.TextCell),_xlpm.TextCell),_xlpm.TextCell),""))</f>
        <v>DON KAIRAN</v>
      </c>
      <c r="X3529" s="60" t="str">
        <f>IF(A3529&lt;&gt;"",IFERROR(IF(FIND(" ",G3529)&gt;=1,MID(G3529,FIND(" ",G3529)+1,LEN(G3529)),""),""),"")</f>
        <v>KAIRAN</v>
      </c>
      <c r="AC3529" s="51">
        <f>IFERROR(VALUE(MID($C3529,1,2)),0)</f>
        <v>80</v>
      </c>
      <c r="AD3529" s="44">
        <f>IFERROR(VALUE(MID($C3529,4,3)),0)</f>
        <v>595</v>
      </c>
      <c r="AE3529" s="51">
        <f>VALUE(RIGHT("00"&amp;AC3529,2)&amp;RIGHT("000"&amp;AD3529,3))</f>
        <v>80595</v>
      </c>
    </row>
    <row r="3530" spans="1:31">
      <c r="A3530" s="60" t="str">
        <f>IF(G3530&amp;Q3530&lt;&gt;"",W3530&amp;Q3530,"")</f>
        <v>DON KEERbeige</v>
      </c>
      <c r="B3530" s="60" t="str">
        <f>IF(C3530&lt;&gt;"",LEFT(C3530,9),"")</f>
        <v>80-382-36</v>
      </c>
      <c r="C3530" s="73" t="s">
        <v>2522</v>
      </c>
      <c r="D3530" s="73" t="s">
        <v>2523</v>
      </c>
      <c r="E3530" s="73" t="s">
        <v>910</v>
      </c>
      <c r="F3530" s="74">
        <v>59</v>
      </c>
      <c r="G3530" s="73" t="s">
        <v>2524</v>
      </c>
      <c r="H3530" s="73" t="s">
        <v>187</v>
      </c>
      <c r="I3530" s="73" t="s">
        <v>964</v>
      </c>
      <c r="J3530" s="73" t="s">
        <v>330</v>
      </c>
      <c r="K3530" s="73" t="s">
        <v>382</v>
      </c>
      <c r="L3530" s="73" t="s">
        <v>383</v>
      </c>
      <c r="M3530" s="73" t="s">
        <v>384</v>
      </c>
      <c r="O3530" s="73" t="s">
        <v>386</v>
      </c>
      <c r="P3530" s="73" t="s">
        <v>907</v>
      </c>
      <c r="Q3530" s="73" t="s">
        <v>937</v>
      </c>
      <c r="R3530" s="73" t="s">
        <v>63</v>
      </c>
      <c r="V3530" s="60" t="str">
        <f>W3530&amp;H3530</f>
        <v>DON KEERкремовый</v>
      </c>
      <c r="W3530" s="60" t="str">
        <f>_xlfn.LET(_xlpm.TextCell,TEXT(G3530,"###"),IF(_xlpm.TextCell&lt;&gt;"",IF(StyleSpaceSplit,IFERROR(IF(FIND(" ",_xlpm.TextCell)&gt;=1,MID(_xlpm.TextCell,1,FIND(" ",_xlpm.TextCell)-1),_xlpm.TextCell),_xlpm.TextCell),_xlpm.TextCell),""))</f>
        <v>DON KEER</v>
      </c>
      <c r="X3530" s="60" t="str">
        <f>IF(A3530&lt;&gt;"",IFERROR(IF(FIND(" ",G3530)&gt;=1,MID(G3530,FIND(" ",G3530)+1,LEN(G3530)),""),""),"")</f>
        <v>KEER</v>
      </c>
      <c r="AC3530" s="51">
        <f>IFERROR(VALUE(MID($C3530,1,2)),0)</f>
        <v>80</v>
      </c>
      <c r="AD3530" s="44">
        <f>IFERROR(VALUE(MID($C3530,4,3)),0)</f>
        <v>382</v>
      </c>
      <c r="AE3530" s="51">
        <f>VALUE(RIGHT("00"&amp;AC3530,2)&amp;RIGHT("000"&amp;AD3530,3))</f>
        <v>80382</v>
      </c>
    </row>
    <row r="3531" spans="1:31">
      <c r="A3531" s="60" t="str">
        <f>IF(G3531&amp;Q3531&lt;&gt;"",W3531&amp;Q3531,"")</f>
        <v>DON KIRAblue</v>
      </c>
      <c r="B3531" s="60" t="str">
        <f>IF(C3531&lt;&gt;"",LEFT(C3531,9),"")</f>
        <v>80-974-32</v>
      </c>
      <c r="C3531" s="73" t="s">
        <v>5541</v>
      </c>
      <c r="D3531" s="73" t="s">
        <v>5542</v>
      </c>
      <c r="E3531" s="73" t="s">
        <v>910</v>
      </c>
      <c r="F3531" s="74">
        <v>59</v>
      </c>
      <c r="G3531" s="73" t="s">
        <v>5543</v>
      </c>
      <c r="H3531" s="73" t="s">
        <v>97</v>
      </c>
      <c r="I3531" s="73" t="s">
        <v>2305</v>
      </c>
      <c r="J3531" s="73" t="s">
        <v>329</v>
      </c>
      <c r="K3531" s="73" t="s">
        <v>382</v>
      </c>
      <c r="L3531" s="73" t="s">
        <v>383</v>
      </c>
      <c r="M3531" s="73" t="s">
        <v>384</v>
      </c>
      <c r="N3531" s="73" t="s">
        <v>35</v>
      </c>
      <c r="O3531" s="73" t="s">
        <v>386</v>
      </c>
      <c r="P3531" s="73" t="s">
        <v>907</v>
      </c>
      <c r="Q3531" s="73" t="s">
        <v>932</v>
      </c>
      <c r="R3531" s="73" t="s">
        <v>63</v>
      </c>
      <c r="V3531" s="60" t="str">
        <f>W3531&amp;H3531</f>
        <v>DON KIRAбежевый / синий</v>
      </c>
      <c r="W3531" s="60" t="str">
        <f>_xlfn.LET(_xlpm.TextCell,TEXT(G3531,"###"),IF(_xlpm.TextCell&lt;&gt;"",IF(StyleSpaceSplit,IFERROR(IF(FIND(" ",_xlpm.TextCell)&gt;=1,MID(_xlpm.TextCell,1,FIND(" ",_xlpm.TextCell)-1),_xlpm.TextCell),_xlpm.TextCell),_xlpm.TextCell),""))</f>
        <v>DON KIRA</v>
      </c>
      <c r="X3531" s="60" t="str">
        <f>IF(A3531&lt;&gt;"",IFERROR(IF(FIND(" ",G3531)&gt;=1,MID(G3531,FIND(" ",G3531)+1,LEN(G3531)),""),""),"")</f>
        <v>KIRA</v>
      </c>
      <c r="AC3531" s="51">
        <f>IFERROR(VALUE(MID($C3531,1,2)),0)</f>
        <v>80</v>
      </c>
      <c r="AD3531" s="44">
        <f>IFERROR(VALUE(MID($C3531,4,3)),0)</f>
        <v>974</v>
      </c>
      <c r="AE3531" s="51">
        <f>VALUE(RIGHT("00"&amp;AC3531,2)&amp;RIGHT("000"&amp;AD3531,3))</f>
        <v>80974</v>
      </c>
    </row>
    <row r="3532" spans="1:31">
      <c r="A3532" s="60" t="str">
        <f>IF(G3532&amp;Q3532&lt;&gt;"",W3532&amp;Q3532,"")</f>
        <v>DON KIRAblue</v>
      </c>
      <c r="B3532" s="60" t="str">
        <f>IF(C3532&lt;&gt;"",LEFT(C3532,9),"")</f>
        <v>80-974-32</v>
      </c>
      <c r="C3532" s="73" t="s">
        <v>5544</v>
      </c>
      <c r="D3532" s="73" t="s">
        <v>5542</v>
      </c>
      <c r="E3532" s="73" t="s">
        <v>912</v>
      </c>
      <c r="F3532" s="74">
        <v>61</v>
      </c>
      <c r="G3532" s="73" t="s">
        <v>5543</v>
      </c>
      <c r="H3532" s="73" t="s">
        <v>97</v>
      </c>
      <c r="I3532" s="73" t="s">
        <v>2305</v>
      </c>
      <c r="J3532" s="73" t="s">
        <v>329</v>
      </c>
      <c r="K3532" s="73" t="s">
        <v>382</v>
      </c>
      <c r="L3532" s="73" t="s">
        <v>383</v>
      </c>
      <c r="M3532" s="73" t="s">
        <v>384</v>
      </c>
      <c r="N3532" s="73" t="s">
        <v>35</v>
      </c>
      <c r="O3532" s="73" t="s">
        <v>386</v>
      </c>
      <c r="P3532" s="73" t="s">
        <v>907</v>
      </c>
      <c r="Q3532" s="73" t="s">
        <v>932</v>
      </c>
      <c r="R3532" s="73" t="s">
        <v>63</v>
      </c>
      <c r="V3532" s="60" t="str">
        <f>W3532&amp;H3532</f>
        <v>DON KIRAбежевый / синий</v>
      </c>
      <c r="W3532" s="60" t="str">
        <f>_xlfn.LET(_xlpm.TextCell,TEXT(G3532,"###"),IF(_xlpm.TextCell&lt;&gt;"",IF(StyleSpaceSplit,IFERROR(IF(FIND(" ",_xlpm.TextCell)&gt;=1,MID(_xlpm.TextCell,1,FIND(" ",_xlpm.TextCell)-1),_xlpm.TextCell),_xlpm.TextCell),_xlpm.TextCell),""))</f>
        <v>DON KIRA</v>
      </c>
      <c r="X3532" s="60" t="str">
        <f>IF(A3532&lt;&gt;"",IFERROR(IF(FIND(" ",G3532)&gt;=1,MID(G3532,FIND(" ",G3532)+1,LEN(G3532)),""),""),"")</f>
        <v>KIRA</v>
      </c>
      <c r="AC3532" s="51">
        <f>IFERROR(VALUE(MID($C3532,1,2)),0)</f>
        <v>80</v>
      </c>
      <c r="AD3532" s="44">
        <f>IFERROR(VALUE(MID($C3532,4,3)),0)</f>
        <v>974</v>
      </c>
      <c r="AE3532" s="51">
        <f>VALUE(RIGHT("00"&amp;AC3532,2)&amp;RIGHT("000"&amp;AD3532,3))</f>
        <v>80974</v>
      </c>
    </row>
    <row r="3533" spans="1:31">
      <c r="A3533" s="60" t="str">
        <f>IF(G3533&amp;Q3533&lt;&gt;"",W3533&amp;Q3533,"")</f>
        <v>DON KIRAblue</v>
      </c>
      <c r="B3533" s="60" t="str">
        <f>IF(C3533&lt;&gt;"",LEFT(C3533,9),"")</f>
        <v>80-974-32</v>
      </c>
      <c r="C3533" s="73" t="s">
        <v>5545</v>
      </c>
      <c r="D3533" s="73" t="s">
        <v>5542</v>
      </c>
      <c r="E3533" s="73" t="s">
        <v>904</v>
      </c>
      <c r="F3533" s="74">
        <v>57</v>
      </c>
      <c r="G3533" s="73" t="s">
        <v>5543</v>
      </c>
      <c r="H3533" s="73" t="s">
        <v>97</v>
      </c>
      <c r="I3533" s="73" t="s">
        <v>2305</v>
      </c>
      <c r="J3533" s="73" t="s">
        <v>329</v>
      </c>
      <c r="K3533" s="73" t="s">
        <v>382</v>
      </c>
      <c r="L3533" s="73" t="s">
        <v>383</v>
      </c>
      <c r="M3533" s="73" t="s">
        <v>384</v>
      </c>
      <c r="N3533" s="73" t="s">
        <v>35</v>
      </c>
      <c r="O3533" s="73" t="s">
        <v>386</v>
      </c>
      <c r="P3533" s="73" t="s">
        <v>907</v>
      </c>
      <c r="Q3533" s="73" t="s">
        <v>932</v>
      </c>
      <c r="R3533" s="73" t="s">
        <v>63</v>
      </c>
      <c r="V3533" s="60" t="str">
        <f>W3533&amp;H3533</f>
        <v>DON KIRAбежевый / синий</v>
      </c>
      <c r="W3533" s="60" t="str">
        <f>_xlfn.LET(_xlpm.TextCell,TEXT(G3533,"###"),IF(_xlpm.TextCell&lt;&gt;"",IF(StyleSpaceSplit,IFERROR(IF(FIND(" ",_xlpm.TextCell)&gt;=1,MID(_xlpm.TextCell,1,FIND(" ",_xlpm.TextCell)-1),_xlpm.TextCell),_xlpm.TextCell),_xlpm.TextCell),""))</f>
        <v>DON KIRA</v>
      </c>
      <c r="X3533" s="60" t="str">
        <f>IF(A3533&lt;&gt;"",IFERROR(IF(FIND(" ",G3533)&gt;=1,MID(G3533,FIND(" ",G3533)+1,LEN(G3533)),""),""),"")</f>
        <v>KIRA</v>
      </c>
      <c r="AC3533" s="51">
        <f>IFERROR(VALUE(MID($C3533,1,2)),0)</f>
        <v>80</v>
      </c>
      <c r="AD3533" s="44">
        <f>IFERROR(VALUE(MID($C3533,4,3)),0)</f>
        <v>974</v>
      </c>
      <c r="AE3533" s="51">
        <f>VALUE(RIGHT("00"&amp;AC3533,2)&amp;RIGHT("000"&amp;AD3533,3))</f>
        <v>80974</v>
      </c>
    </row>
    <row r="3534" spans="1:31">
      <c r="A3534" s="60" t="str">
        <f>IF(G3534&amp;Q3534&lt;&gt;"",W3534&amp;Q3534,"")</f>
        <v>DON KIRAblue</v>
      </c>
      <c r="B3534" s="60" t="str">
        <f>IF(C3534&lt;&gt;"",LEFT(C3534,9),"")</f>
        <v>80-974-32</v>
      </c>
      <c r="C3534" s="73" t="s">
        <v>5546</v>
      </c>
      <c r="D3534" s="73" t="s">
        <v>5542</v>
      </c>
      <c r="E3534" s="73" t="s">
        <v>956</v>
      </c>
      <c r="F3534" s="74">
        <v>55</v>
      </c>
      <c r="G3534" s="73" t="s">
        <v>5543</v>
      </c>
      <c r="H3534" s="73" t="s">
        <v>97</v>
      </c>
      <c r="I3534" s="73" t="s">
        <v>2305</v>
      </c>
      <c r="J3534" s="73" t="s">
        <v>329</v>
      </c>
      <c r="K3534" s="73" t="s">
        <v>382</v>
      </c>
      <c r="L3534" s="73" t="s">
        <v>383</v>
      </c>
      <c r="M3534" s="73" t="s">
        <v>384</v>
      </c>
      <c r="N3534" s="73" t="s">
        <v>35</v>
      </c>
      <c r="O3534" s="73" t="s">
        <v>386</v>
      </c>
      <c r="P3534" s="73" t="s">
        <v>907</v>
      </c>
      <c r="Q3534" s="73" t="s">
        <v>932</v>
      </c>
      <c r="R3534" s="73" t="s">
        <v>63</v>
      </c>
      <c r="V3534" s="60" t="str">
        <f>W3534&amp;H3534</f>
        <v>DON KIRAбежевый / синий</v>
      </c>
      <c r="W3534" s="60" t="str">
        <f>_xlfn.LET(_xlpm.TextCell,TEXT(G3534,"###"),IF(_xlpm.TextCell&lt;&gt;"",IF(StyleSpaceSplit,IFERROR(IF(FIND(" ",_xlpm.TextCell)&gt;=1,MID(_xlpm.TextCell,1,FIND(" ",_xlpm.TextCell)-1),_xlpm.TextCell),_xlpm.TextCell),_xlpm.TextCell),""))</f>
        <v>DON KIRA</v>
      </c>
      <c r="X3534" s="60" t="str">
        <f>IF(A3534&lt;&gt;"",IFERROR(IF(FIND(" ",G3534)&gt;=1,MID(G3534,FIND(" ",G3534)+1,LEN(G3534)),""),""),"")</f>
        <v>KIRA</v>
      </c>
      <c r="AC3534" s="51">
        <f>IFERROR(VALUE(MID($C3534,1,2)),0)</f>
        <v>80</v>
      </c>
      <c r="AD3534" s="44">
        <f>IFERROR(VALUE(MID($C3534,4,3)),0)</f>
        <v>974</v>
      </c>
      <c r="AE3534" s="51">
        <f>VALUE(RIGHT("00"&amp;AC3534,2)&amp;RIGHT("000"&amp;AD3534,3))</f>
        <v>80974</v>
      </c>
    </row>
    <row r="3535" spans="1:31">
      <c r="A3535" s="60" t="str">
        <f>IF(G3535&amp;Q3535&lt;&gt;"",W3535&amp;Q3535,"")</f>
        <v>DON LEWISbeige</v>
      </c>
      <c r="B3535" s="60" t="str">
        <f>IF(C3535&lt;&gt;"",LEFT(C3535,9),"")</f>
        <v>80-928-02</v>
      </c>
      <c r="C3535" s="73" t="s">
        <v>5344</v>
      </c>
      <c r="D3535" s="73" t="s">
        <v>5345</v>
      </c>
      <c r="E3535" s="73" t="s">
        <v>910</v>
      </c>
      <c r="F3535" s="74">
        <v>59</v>
      </c>
      <c r="G3535" s="73" t="s">
        <v>5346</v>
      </c>
      <c r="H3535" s="73" t="s">
        <v>63</v>
      </c>
      <c r="I3535" s="73" t="s">
        <v>1265</v>
      </c>
      <c r="J3535" s="73" t="s">
        <v>346</v>
      </c>
      <c r="K3535" s="73" t="s">
        <v>382</v>
      </c>
      <c r="L3535" s="73" t="s">
        <v>383</v>
      </c>
      <c r="M3535" s="73" t="s">
        <v>388</v>
      </c>
      <c r="N3535" s="73" t="s">
        <v>30</v>
      </c>
      <c r="O3535" s="73" t="s">
        <v>386</v>
      </c>
      <c r="P3535" s="73" t="s">
        <v>907</v>
      </c>
      <c r="Q3535" s="73" t="s">
        <v>937</v>
      </c>
      <c r="R3535" s="73" t="s">
        <v>63</v>
      </c>
      <c r="V3535" s="60" t="str">
        <f>W3535&amp;H3535</f>
        <v>DON LEWISбежевый</v>
      </c>
      <c r="W3535" s="60" t="str">
        <f>_xlfn.LET(_xlpm.TextCell,TEXT(G3535,"###"),IF(_xlpm.TextCell&lt;&gt;"",IF(StyleSpaceSplit,IFERROR(IF(FIND(" ",_xlpm.TextCell)&gt;=1,MID(_xlpm.TextCell,1,FIND(" ",_xlpm.TextCell)-1),_xlpm.TextCell),_xlpm.TextCell),_xlpm.TextCell),""))</f>
        <v>DON LEWIS</v>
      </c>
      <c r="X3535" s="60" t="str">
        <f>IF(A3535&lt;&gt;"",IFERROR(IF(FIND(" ",G3535)&gt;=1,MID(G3535,FIND(" ",G3535)+1,LEN(G3535)),""),""),"")</f>
        <v>LEWIS</v>
      </c>
      <c r="AC3535" s="51">
        <f>IFERROR(VALUE(MID($C3535,1,2)),0)</f>
        <v>80</v>
      </c>
      <c r="AD3535" s="44">
        <f>IFERROR(VALUE(MID($C3535,4,3)),0)</f>
        <v>928</v>
      </c>
      <c r="AE3535" s="51">
        <f>VALUE(RIGHT("00"&amp;AC3535,2)&amp;RIGHT("000"&amp;AD3535,3))</f>
        <v>80928</v>
      </c>
    </row>
    <row r="3536" spans="1:31">
      <c r="A3536" s="60" t="str">
        <f>IF(G3536&amp;Q3536&lt;&gt;"",W3536&amp;Q3536,"")</f>
        <v>DON LEWISbeige</v>
      </c>
      <c r="B3536" s="60" t="str">
        <f>IF(C3536&lt;&gt;"",LEFT(C3536,9),"")</f>
        <v>80-928-02</v>
      </c>
      <c r="C3536" s="73" t="s">
        <v>5347</v>
      </c>
      <c r="D3536" s="73" t="s">
        <v>5345</v>
      </c>
      <c r="E3536" s="73" t="s">
        <v>956</v>
      </c>
      <c r="F3536" s="74">
        <v>55</v>
      </c>
      <c r="G3536" s="73" t="s">
        <v>5346</v>
      </c>
      <c r="H3536" s="73" t="s">
        <v>63</v>
      </c>
      <c r="I3536" s="73" t="s">
        <v>1265</v>
      </c>
      <c r="J3536" s="73" t="s">
        <v>346</v>
      </c>
      <c r="K3536" s="73" t="s">
        <v>382</v>
      </c>
      <c r="L3536" s="73" t="s">
        <v>383</v>
      </c>
      <c r="M3536" s="73" t="s">
        <v>388</v>
      </c>
      <c r="N3536" s="73" t="s">
        <v>30</v>
      </c>
      <c r="O3536" s="73" t="s">
        <v>386</v>
      </c>
      <c r="P3536" s="73" t="s">
        <v>907</v>
      </c>
      <c r="Q3536" s="73" t="s">
        <v>937</v>
      </c>
      <c r="R3536" s="73" t="s">
        <v>63</v>
      </c>
      <c r="V3536" s="60" t="str">
        <f>W3536&amp;H3536</f>
        <v>DON LEWISбежевый</v>
      </c>
      <c r="W3536" s="60" t="str">
        <f>_xlfn.LET(_xlpm.TextCell,TEXT(G3536,"###"),IF(_xlpm.TextCell&lt;&gt;"",IF(StyleSpaceSplit,IFERROR(IF(FIND(" ",_xlpm.TextCell)&gt;=1,MID(_xlpm.TextCell,1,FIND(" ",_xlpm.TextCell)-1),_xlpm.TextCell),_xlpm.TextCell),_xlpm.TextCell),""))</f>
        <v>DON LEWIS</v>
      </c>
      <c r="X3536" s="60" t="str">
        <f>IF(A3536&lt;&gt;"",IFERROR(IF(FIND(" ",G3536)&gt;=1,MID(G3536,FIND(" ",G3536)+1,LEN(G3536)),""),""),"")</f>
        <v>LEWIS</v>
      </c>
      <c r="AC3536" s="51">
        <f>IFERROR(VALUE(MID($C3536,1,2)),0)</f>
        <v>80</v>
      </c>
      <c r="AD3536" s="44">
        <f>IFERROR(VALUE(MID($C3536,4,3)),0)</f>
        <v>928</v>
      </c>
      <c r="AE3536" s="51">
        <f>VALUE(RIGHT("00"&amp;AC3536,2)&amp;RIGHT("000"&amp;AD3536,3))</f>
        <v>80928</v>
      </c>
    </row>
    <row r="3537" spans="1:31">
      <c r="A3537" s="60" t="str">
        <f>IF(G3537&amp;Q3537&lt;&gt;"",W3537&amp;Q3537,"")</f>
        <v>DON LEWISbeige</v>
      </c>
      <c r="B3537" s="60" t="str">
        <f>IF(C3537&lt;&gt;"",LEFT(C3537,9),"")</f>
        <v>80-928-02</v>
      </c>
      <c r="C3537" s="73" t="s">
        <v>5348</v>
      </c>
      <c r="D3537" s="73" t="s">
        <v>5345</v>
      </c>
      <c r="E3537" s="73" t="s">
        <v>904</v>
      </c>
      <c r="F3537" s="74">
        <v>57</v>
      </c>
      <c r="G3537" s="73" t="s">
        <v>5346</v>
      </c>
      <c r="H3537" s="73" t="s">
        <v>63</v>
      </c>
      <c r="I3537" s="73" t="s">
        <v>1265</v>
      </c>
      <c r="J3537" s="73" t="s">
        <v>346</v>
      </c>
      <c r="K3537" s="73" t="s">
        <v>382</v>
      </c>
      <c r="L3537" s="73" t="s">
        <v>383</v>
      </c>
      <c r="M3537" s="73" t="s">
        <v>388</v>
      </c>
      <c r="N3537" s="73" t="s">
        <v>30</v>
      </c>
      <c r="O3537" s="73" t="s">
        <v>386</v>
      </c>
      <c r="P3537" s="73" t="s">
        <v>907</v>
      </c>
      <c r="Q3537" s="73" t="s">
        <v>937</v>
      </c>
      <c r="R3537" s="73" t="s">
        <v>63</v>
      </c>
      <c r="V3537" s="60" t="str">
        <f>W3537&amp;H3537</f>
        <v>DON LEWISбежевый</v>
      </c>
      <c r="W3537" s="60" t="str">
        <f>_xlfn.LET(_xlpm.TextCell,TEXT(G3537,"###"),IF(_xlpm.TextCell&lt;&gt;"",IF(StyleSpaceSplit,IFERROR(IF(FIND(" ",_xlpm.TextCell)&gt;=1,MID(_xlpm.TextCell,1,FIND(" ",_xlpm.TextCell)-1),_xlpm.TextCell),_xlpm.TextCell),_xlpm.TextCell),""))</f>
        <v>DON LEWIS</v>
      </c>
      <c r="X3537" s="60" t="str">
        <f>IF(A3537&lt;&gt;"",IFERROR(IF(FIND(" ",G3537)&gt;=1,MID(G3537,FIND(" ",G3537)+1,LEN(G3537)),""),""),"")</f>
        <v>LEWIS</v>
      </c>
      <c r="AC3537" s="51">
        <f>IFERROR(VALUE(MID($C3537,1,2)),0)</f>
        <v>80</v>
      </c>
      <c r="AD3537" s="44">
        <f>IFERROR(VALUE(MID($C3537,4,3)),0)</f>
        <v>928</v>
      </c>
      <c r="AE3537" s="51">
        <f>VALUE(RIGHT("00"&amp;AC3537,2)&amp;RIGHT("000"&amp;AD3537,3))</f>
        <v>80928</v>
      </c>
    </row>
    <row r="3538" spans="1:31">
      <c r="A3538" s="60" t="str">
        <f>IF(G3538&amp;Q3538&lt;&gt;"",W3538&amp;Q3538,"")</f>
        <v>DON LEWISbeige</v>
      </c>
      <c r="B3538" s="60" t="str">
        <f>IF(C3538&lt;&gt;"",LEFT(C3538,9),"")</f>
        <v>80-928-02</v>
      </c>
      <c r="C3538" s="73" t="s">
        <v>5349</v>
      </c>
      <c r="D3538" s="73" t="s">
        <v>5345</v>
      </c>
      <c r="E3538" s="73" t="s">
        <v>912</v>
      </c>
      <c r="F3538" s="74">
        <v>61</v>
      </c>
      <c r="G3538" s="73" t="s">
        <v>5346</v>
      </c>
      <c r="H3538" s="73" t="s">
        <v>63</v>
      </c>
      <c r="I3538" s="73" t="s">
        <v>1265</v>
      </c>
      <c r="J3538" s="73" t="s">
        <v>346</v>
      </c>
      <c r="K3538" s="73" t="s">
        <v>382</v>
      </c>
      <c r="L3538" s="73" t="s">
        <v>383</v>
      </c>
      <c r="M3538" s="73" t="s">
        <v>388</v>
      </c>
      <c r="N3538" s="73" t="s">
        <v>30</v>
      </c>
      <c r="O3538" s="73" t="s">
        <v>386</v>
      </c>
      <c r="P3538" s="73" t="s">
        <v>907</v>
      </c>
      <c r="Q3538" s="73" t="s">
        <v>937</v>
      </c>
      <c r="R3538" s="73" t="s">
        <v>63</v>
      </c>
      <c r="V3538" s="60" t="str">
        <f>W3538&amp;H3538</f>
        <v>DON LEWISбежевый</v>
      </c>
      <c r="W3538" s="60" t="str">
        <f>_xlfn.LET(_xlpm.TextCell,TEXT(G3538,"###"),IF(_xlpm.TextCell&lt;&gt;"",IF(StyleSpaceSplit,IFERROR(IF(FIND(" ",_xlpm.TextCell)&gt;=1,MID(_xlpm.TextCell,1,FIND(" ",_xlpm.TextCell)-1),_xlpm.TextCell),_xlpm.TextCell),_xlpm.TextCell),""))</f>
        <v>DON LEWIS</v>
      </c>
      <c r="X3538" s="60" t="str">
        <f>IF(A3538&lt;&gt;"",IFERROR(IF(FIND(" ",G3538)&gt;=1,MID(G3538,FIND(" ",G3538)+1,LEN(G3538)),""),""),"")</f>
        <v>LEWIS</v>
      </c>
      <c r="AC3538" s="51">
        <f>IFERROR(VALUE(MID($C3538,1,2)),0)</f>
        <v>80</v>
      </c>
      <c r="AD3538" s="44">
        <f>IFERROR(VALUE(MID($C3538,4,3)),0)</f>
        <v>928</v>
      </c>
      <c r="AE3538" s="51">
        <f>VALUE(RIGHT("00"&amp;AC3538,2)&amp;RIGHT("000"&amp;AD3538,3))</f>
        <v>80928</v>
      </c>
    </row>
    <row r="3539" spans="1:31">
      <c r="A3539" s="60" t="str">
        <f>IF(G3539&amp;Q3539&lt;&gt;"",W3539&amp;Q3539,"")</f>
        <v>DON MACHUburgundy</v>
      </c>
      <c r="B3539" s="60" t="str">
        <f>IF(C3539&lt;&gt;"",LEFT(C3539,9),"")</f>
        <v>80-389-12</v>
      </c>
      <c r="C3539" s="73" t="s">
        <v>2335</v>
      </c>
      <c r="D3539" s="73" t="s">
        <v>2336</v>
      </c>
      <c r="E3539" s="73" t="s">
        <v>904</v>
      </c>
      <c r="F3539" s="74">
        <v>57</v>
      </c>
      <c r="G3539" s="73" t="s">
        <v>2337</v>
      </c>
      <c r="H3539" s="73" t="s">
        <v>69</v>
      </c>
      <c r="I3539" s="73" t="s">
        <v>936</v>
      </c>
      <c r="J3539" s="73" t="s">
        <v>329</v>
      </c>
      <c r="K3539" s="73" t="s">
        <v>382</v>
      </c>
      <c r="L3539" s="73" t="s">
        <v>383</v>
      </c>
      <c r="M3539" s="73" t="s">
        <v>384</v>
      </c>
      <c r="N3539" s="73" t="s">
        <v>35</v>
      </c>
      <c r="O3539" s="73" t="s">
        <v>386</v>
      </c>
      <c r="P3539" s="73" t="s">
        <v>907</v>
      </c>
      <c r="Q3539" s="73" t="s">
        <v>1546</v>
      </c>
      <c r="R3539" s="73" t="s">
        <v>63</v>
      </c>
      <c r="V3539" s="60" t="str">
        <f>W3539&amp;H3539</f>
        <v>DON MACHUбежевый / бордовый</v>
      </c>
      <c r="W3539" s="60" t="str">
        <f>_xlfn.LET(_xlpm.TextCell,TEXT(G3539,"###"),IF(_xlpm.TextCell&lt;&gt;"",IF(StyleSpaceSplit,IFERROR(IF(FIND(" ",_xlpm.TextCell)&gt;=1,MID(_xlpm.TextCell,1,FIND(" ",_xlpm.TextCell)-1),_xlpm.TextCell),_xlpm.TextCell),_xlpm.TextCell),""))</f>
        <v>DON MACHU</v>
      </c>
      <c r="X3539" s="60" t="str">
        <f>IF(A3539&lt;&gt;"",IFERROR(IF(FIND(" ",G3539)&gt;=1,MID(G3539,FIND(" ",G3539)+1,LEN(G3539)),""),""),"")</f>
        <v>MACHU</v>
      </c>
      <c r="AC3539" s="51">
        <f>IFERROR(VALUE(MID($C3539,1,2)),0)</f>
        <v>80</v>
      </c>
      <c r="AD3539" s="44">
        <f>IFERROR(VALUE(MID($C3539,4,3)),0)</f>
        <v>389</v>
      </c>
      <c r="AE3539" s="51">
        <f>VALUE(RIGHT("00"&amp;AC3539,2)&amp;RIGHT("000"&amp;AD3539,3))</f>
        <v>80389</v>
      </c>
    </row>
    <row r="3540" spans="1:31">
      <c r="A3540" s="60" t="str">
        <f>IF(G3540&amp;Q3540&lt;&gt;"",W3540&amp;Q3540,"")</f>
        <v>DON MACHUburgundy</v>
      </c>
      <c r="B3540" s="60" t="str">
        <f>IF(C3540&lt;&gt;"",LEFT(C3540,9),"")</f>
        <v>80-389-12</v>
      </c>
      <c r="C3540" s="73" t="s">
        <v>2338</v>
      </c>
      <c r="D3540" s="73" t="s">
        <v>2336</v>
      </c>
      <c r="E3540" s="73" t="s">
        <v>910</v>
      </c>
      <c r="F3540" s="74">
        <v>59</v>
      </c>
      <c r="G3540" s="73" t="s">
        <v>2337</v>
      </c>
      <c r="H3540" s="73" t="s">
        <v>69</v>
      </c>
      <c r="I3540" s="73" t="s">
        <v>936</v>
      </c>
      <c r="J3540" s="73" t="s">
        <v>329</v>
      </c>
      <c r="K3540" s="73" t="s">
        <v>382</v>
      </c>
      <c r="L3540" s="73" t="s">
        <v>383</v>
      </c>
      <c r="M3540" s="73" t="s">
        <v>384</v>
      </c>
      <c r="N3540" s="73" t="s">
        <v>35</v>
      </c>
      <c r="O3540" s="73" t="s">
        <v>386</v>
      </c>
      <c r="P3540" s="73" t="s">
        <v>907</v>
      </c>
      <c r="Q3540" s="73" t="s">
        <v>1546</v>
      </c>
      <c r="R3540" s="73" t="s">
        <v>63</v>
      </c>
      <c r="V3540" s="60" t="str">
        <f>W3540&amp;H3540</f>
        <v>DON MACHUбежевый / бордовый</v>
      </c>
      <c r="W3540" s="60" t="str">
        <f>_xlfn.LET(_xlpm.TextCell,TEXT(G3540,"###"),IF(_xlpm.TextCell&lt;&gt;"",IF(StyleSpaceSplit,IFERROR(IF(FIND(" ",_xlpm.TextCell)&gt;=1,MID(_xlpm.TextCell,1,FIND(" ",_xlpm.TextCell)-1),_xlpm.TextCell),_xlpm.TextCell),_xlpm.TextCell),""))</f>
        <v>DON MACHU</v>
      </c>
      <c r="X3540" s="60" t="str">
        <f>IF(A3540&lt;&gt;"",IFERROR(IF(FIND(" ",G3540)&gt;=1,MID(G3540,FIND(" ",G3540)+1,LEN(G3540)),""),""),"")</f>
        <v>MACHU</v>
      </c>
      <c r="AC3540" s="51">
        <f>IFERROR(VALUE(MID($C3540,1,2)),0)</f>
        <v>80</v>
      </c>
      <c r="AD3540" s="44">
        <f>IFERROR(VALUE(MID($C3540,4,3)),0)</f>
        <v>389</v>
      </c>
      <c r="AE3540" s="51">
        <f>VALUE(RIGHT("00"&amp;AC3540,2)&amp;RIGHT("000"&amp;AD3540,3))</f>
        <v>80389</v>
      </c>
    </row>
    <row r="3541" spans="1:31">
      <c r="A3541" s="60" t="str">
        <f>IF(G3541&amp;Q3541&lt;&gt;"",W3541&amp;Q3541,"")</f>
        <v>DON MACHUburgundy</v>
      </c>
      <c r="B3541" s="60" t="str">
        <f>IF(C3541&lt;&gt;"",LEFT(C3541,9),"")</f>
        <v>80-389-12</v>
      </c>
      <c r="C3541" s="73" t="s">
        <v>2339</v>
      </c>
      <c r="D3541" s="73" t="s">
        <v>2336</v>
      </c>
      <c r="E3541" s="73" t="s">
        <v>912</v>
      </c>
      <c r="F3541" s="74">
        <v>61</v>
      </c>
      <c r="G3541" s="73" t="s">
        <v>2337</v>
      </c>
      <c r="H3541" s="73" t="s">
        <v>69</v>
      </c>
      <c r="I3541" s="73" t="s">
        <v>936</v>
      </c>
      <c r="J3541" s="73" t="s">
        <v>329</v>
      </c>
      <c r="K3541" s="73" t="s">
        <v>382</v>
      </c>
      <c r="L3541" s="73" t="s">
        <v>383</v>
      </c>
      <c r="M3541" s="73" t="s">
        <v>384</v>
      </c>
      <c r="N3541" s="73" t="s">
        <v>35</v>
      </c>
      <c r="O3541" s="73" t="s">
        <v>386</v>
      </c>
      <c r="P3541" s="73" t="s">
        <v>907</v>
      </c>
      <c r="Q3541" s="73" t="s">
        <v>1546</v>
      </c>
      <c r="R3541" s="73" t="s">
        <v>63</v>
      </c>
      <c r="V3541" s="60" t="str">
        <f>W3541&amp;H3541</f>
        <v>DON MACHUбежевый / бордовый</v>
      </c>
      <c r="W3541" s="60" t="str">
        <f>_xlfn.LET(_xlpm.TextCell,TEXT(G3541,"###"),IF(_xlpm.TextCell&lt;&gt;"",IF(StyleSpaceSplit,IFERROR(IF(FIND(" ",_xlpm.TextCell)&gt;=1,MID(_xlpm.TextCell,1,FIND(" ",_xlpm.TextCell)-1),_xlpm.TextCell),_xlpm.TextCell),_xlpm.TextCell),""))</f>
        <v>DON MACHU</v>
      </c>
      <c r="X3541" s="60" t="str">
        <f>IF(A3541&lt;&gt;"",IFERROR(IF(FIND(" ",G3541)&gt;=1,MID(G3541,FIND(" ",G3541)+1,LEN(G3541)),""),""),"")</f>
        <v>MACHU</v>
      </c>
      <c r="AC3541" s="51">
        <f>IFERROR(VALUE(MID($C3541,1,2)),0)</f>
        <v>80</v>
      </c>
      <c r="AD3541" s="44">
        <f>IFERROR(VALUE(MID($C3541,4,3)),0)</f>
        <v>389</v>
      </c>
      <c r="AE3541" s="51">
        <f>VALUE(RIGHT("00"&amp;AC3541,2)&amp;RIGHT("000"&amp;AD3541,3))</f>
        <v>80389</v>
      </c>
    </row>
    <row r="3542" spans="1:31">
      <c r="A3542" s="60" t="str">
        <f>IF(G3542&amp;Q3542&lt;&gt;"",W3542&amp;Q3542,"")</f>
        <v>DON MACHUblack</v>
      </c>
      <c r="B3542" s="60" t="str">
        <f>IF(C3542&lt;&gt;"",LEFT(C3542,9),"")</f>
        <v>80-389-09</v>
      </c>
      <c r="C3542" s="73" t="s">
        <v>2546</v>
      </c>
      <c r="D3542" s="73" t="s">
        <v>2547</v>
      </c>
      <c r="E3542" s="73" t="s">
        <v>904</v>
      </c>
      <c r="F3542" s="74">
        <v>57</v>
      </c>
      <c r="G3542" s="73" t="s">
        <v>2337</v>
      </c>
      <c r="H3542" s="73" t="s">
        <v>101</v>
      </c>
      <c r="I3542" s="73" t="s">
        <v>2305</v>
      </c>
      <c r="J3542" s="73" t="s">
        <v>329</v>
      </c>
      <c r="K3542" s="73" t="s">
        <v>382</v>
      </c>
      <c r="L3542" s="73" t="s">
        <v>383</v>
      </c>
      <c r="M3542" s="73" t="s">
        <v>384</v>
      </c>
      <c r="N3542" s="73" t="s">
        <v>35</v>
      </c>
      <c r="O3542" s="73" t="s">
        <v>386</v>
      </c>
      <c r="P3542" s="73" t="s">
        <v>907</v>
      </c>
      <c r="Q3542" s="73" t="s">
        <v>928</v>
      </c>
      <c r="R3542" s="73" t="s">
        <v>63</v>
      </c>
      <c r="V3542" s="60" t="str">
        <f>W3542&amp;H3542</f>
        <v>DON MACHUбежевый / черный</v>
      </c>
      <c r="W3542" s="60" t="str">
        <f>_xlfn.LET(_xlpm.TextCell,TEXT(G3542,"###"),IF(_xlpm.TextCell&lt;&gt;"",IF(StyleSpaceSplit,IFERROR(IF(FIND(" ",_xlpm.TextCell)&gt;=1,MID(_xlpm.TextCell,1,FIND(" ",_xlpm.TextCell)-1),_xlpm.TextCell),_xlpm.TextCell),_xlpm.TextCell),""))</f>
        <v>DON MACHU</v>
      </c>
      <c r="X3542" s="60" t="str">
        <f>IF(A3542&lt;&gt;"",IFERROR(IF(FIND(" ",G3542)&gt;=1,MID(G3542,FIND(" ",G3542)+1,LEN(G3542)),""),""),"")</f>
        <v>MACHU</v>
      </c>
      <c r="AC3542" s="51">
        <f>IFERROR(VALUE(MID($C3542,1,2)),0)</f>
        <v>80</v>
      </c>
      <c r="AD3542" s="44">
        <f>IFERROR(VALUE(MID($C3542,4,3)),0)</f>
        <v>389</v>
      </c>
      <c r="AE3542" s="51">
        <f>VALUE(RIGHT("00"&amp;AC3542,2)&amp;RIGHT("000"&amp;AD3542,3))</f>
        <v>80389</v>
      </c>
    </row>
    <row r="3543" spans="1:31">
      <c r="A3543" s="60" t="str">
        <f>IF(G3543&amp;Q3543&lt;&gt;"",W3543&amp;Q3543,"")</f>
        <v>DON MIGUELbrown</v>
      </c>
      <c r="B3543" s="60" t="str">
        <f>IF(C3543&lt;&gt;"",LEFT(C3543,9),"")</f>
        <v>80-624-14</v>
      </c>
      <c r="C3543" s="73" t="s">
        <v>3466</v>
      </c>
      <c r="D3543" s="73" t="s">
        <v>3467</v>
      </c>
      <c r="E3543" s="73" t="s">
        <v>956</v>
      </c>
      <c r="F3543" s="74">
        <v>55</v>
      </c>
      <c r="G3543" s="73" t="s">
        <v>3468</v>
      </c>
      <c r="H3543" s="73" t="s">
        <v>86</v>
      </c>
      <c r="I3543" s="73" t="s">
        <v>964</v>
      </c>
      <c r="J3543" s="73" t="s">
        <v>329</v>
      </c>
      <c r="K3543" s="73" t="s">
        <v>382</v>
      </c>
      <c r="L3543" s="73" t="s">
        <v>383</v>
      </c>
      <c r="M3543" s="73" t="s">
        <v>388</v>
      </c>
      <c r="O3543" s="73" t="s">
        <v>385</v>
      </c>
      <c r="P3543" s="73" t="s">
        <v>907</v>
      </c>
      <c r="Q3543" s="73" t="s">
        <v>1033</v>
      </c>
      <c r="R3543" s="73" t="s">
        <v>86</v>
      </c>
      <c r="V3543" s="60" t="str">
        <f>W3543&amp;H3543</f>
        <v>DON MIGUELкоричневый</v>
      </c>
      <c r="W3543" s="60" t="str">
        <f>_xlfn.LET(_xlpm.TextCell,TEXT(G3543,"###"),IF(_xlpm.TextCell&lt;&gt;"",IF(StyleSpaceSplit,IFERROR(IF(FIND(" ",_xlpm.TextCell)&gt;=1,MID(_xlpm.TextCell,1,FIND(" ",_xlpm.TextCell)-1),_xlpm.TextCell),_xlpm.TextCell),_xlpm.TextCell),""))</f>
        <v>DON MIGUEL</v>
      </c>
      <c r="X3543" s="60" t="str">
        <f>IF(A3543&lt;&gt;"",IFERROR(IF(FIND(" ",G3543)&gt;=1,MID(G3543,FIND(" ",G3543)+1,LEN(G3543)),""),""),"")</f>
        <v>MIGUEL</v>
      </c>
      <c r="AC3543" s="51">
        <f>IFERROR(VALUE(MID($C3543,1,2)),0)</f>
        <v>80</v>
      </c>
      <c r="AD3543" s="44">
        <f>IFERROR(VALUE(MID($C3543,4,3)),0)</f>
        <v>624</v>
      </c>
      <c r="AE3543" s="51">
        <f>VALUE(RIGHT("00"&amp;AC3543,2)&amp;RIGHT("000"&amp;AD3543,3))</f>
        <v>80624</v>
      </c>
    </row>
    <row r="3544" spans="1:31">
      <c r="A3544" s="60" t="str">
        <f>IF(G3544&amp;Q3544&lt;&gt;"",W3544&amp;Q3544,"")</f>
        <v>DON MIGUELbrown</v>
      </c>
      <c r="B3544" s="60" t="str">
        <f>IF(C3544&lt;&gt;"",LEFT(C3544,9),"")</f>
        <v>80-624-14</v>
      </c>
      <c r="C3544" s="73" t="s">
        <v>3469</v>
      </c>
      <c r="D3544" s="73" t="s">
        <v>3467</v>
      </c>
      <c r="E3544" s="73" t="s">
        <v>904</v>
      </c>
      <c r="F3544" s="74">
        <v>57</v>
      </c>
      <c r="G3544" s="73" t="s">
        <v>3468</v>
      </c>
      <c r="H3544" s="73" t="s">
        <v>86</v>
      </c>
      <c r="I3544" s="73" t="s">
        <v>964</v>
      </c>
      <c r="J3544" s="73" t="s">
        <v>329</v>
      </c>
      <c r="K3544" s="73" t="s">
        <v>382</v>
      </c>
      <c r="L3544" s="73" t="s">
        <v>383</v>
      </c>
      <c r="M3544" s="73" t="s">
        <v>388</v>
      </c>
      <c r="O3544" s="73" t="s">
        <v>385</v>
      </c>
      <c r="P3544" s="73" t="s">
        <v>907</v>
      </c>
      <c r="Q3544" s="73" t="s">
        <v>1033</v>
      </c>
      <c r="R3544" s="73" t="s">
        <v>86</v>
      </c>
      <c r="V3544" s="60" t="str">
        <f>W3544&amp;H3544</f>
        <v>DON MIGUELкоричневый</v>
      </c>
      <c r="W3544" s="60" t="str">
        <f>_xlfn.LET(_xlpm.TextCell,TEXT(G3544,"###"),IF(_xlpm.TextCell&lt;&gt;"",IF(StyleSpaceSplit,IFERROR(IF(FIND(" ",_xlpm.TextCell)&gt;=1,MID(_xlpm.TextCell,1,FIND(" ",_xlpm.TextCell)-1),_xlpm.TextCell),_xlpm.TextCell),_xlpm.TextCell),""))</f>
        <v>DON MIGUEL</v>
      </c>
      <c r="X3544" s="60" t="str">
        <f>IF(A3544&lt;&gt;"",IFERROR(IF(FIND(" ",G3544)&gt;=1,MID(G3544,FIND(" ",G3544)+1,LEN(G3544)),""),""),"")</f>
        <v>MIGUEL</v>
      </c>
      <c r="AC3544" s="51">
        <f>IFERROR(VALUE(MID($C3544,1,2)),0)</f>
        <v>80</v>
      </c>
      <c r="AD3544" s="44">
        <f>IFERROR(VALUE(MID($C3544,4,3)),0)</f>
        <v>624</v>
      </c>
      <c r="AE3544" s="51">
        <f>VALUE(RIGHT("00"&amp;AC3544,2)&amp;RIGHT("000"&amp;AD3544,3))</f>
        <v>80624</v>
      </c>
    </row>
    <row r="3545" spans="1:31">
      <c r="A3545" s="60" t="str">
        <f>IF(G3545&amp;Q3545&lt;&gt;"",W3545&amp;Q3545,"")</f>
        <v>DON MIKOgreen</v>
      </c>
      <c r="B3545" s="60" t="str">
        <f>IF(C3545&lt;&gt;"",LEFT(C3545,9),"")</f>
        <v>80-424-11</v>
      </c>
      <c r="C3545" s="73" t="s">
        <v>2713</v>
      </c>
      <c r="D3545" s="73" t="s">
        <v>2714</v>
      </c>
      <c r="E3545" s="73" t="s">
        <v>910</v>
      </c>
      <c r="F3545" s="74">
        <v>59</v>
      </c>
      <c r="G3545" s="73" t="s">
        <v>2715</v>
      </c>
      <c r="H3545" s="73" t="s">
        <v>60</v>
      </c>
      <c r="I3545" s="73" t="s">
        <v>936</v>
      </c>
      <c r="J3545" s="73" t="s">
        <v>330</v>
      </c>
      <c r="K3545" s="73" t="s">
        <v>382</v>
      </c>
      <c r="L3545" s="73" t="s">
        <v>383</v>
      </c>
      <c r="M3545" s="73" t="s">
        <v>384</v>
      </c>
      <c r="N3545" s="73" t="s">
        <v>35</v>
      </c>
      <c r="O3545" s="73" t="s">
        <v>386</v>
      </c>
      <c r="P3545" s="73" t="s">
        <v>907</v>
      </c>
      <c r="Q3545" s="73" t="s">
        <v>990</v>
      </c>
      <c r="R3545" s="73" t="s">
        <v>60</v>
      </c>
      <c r="V3545" s="60" t="str">
        <f>W3545&amp;H3545</f>
        <v>DON MIKOзеленый</v>
      </c>
      <c r="W3545" s="60" t="str">
        <f>_xlfn.LET(_xlpm.TextCell,TEXT(G3545,"###"),IF(_xlpm.TextCell&lt;&gt;"",IF(StyleSpaceSplit,IFERROR(IF(FIND(" ",_xlpm.TextCell)&gt;=1,MID(_xlpm.TextCell,1,FIND(" ",_xlpm.TextCell)-1),_xlpm.TextCell),_xlpm.TextCell),_xlpm.TextCell),""))</f>
        <v>DON MIKO</v>
      </c>
      <c r="X3545" s="60" t="str">
        <f>IF(A3545&lt;&gt;"",IFERROR(IF(FIND(" ",G3545)&gt;=1,MID(G3545,FIND(" ",G3545)+1,LEN(G3545)),""),""),"")</f>
        <v>MIKO</v>
      </c>
      <c r="AC3545" s="51">
        <f>IFERROR(VALUE(MID($C3545,1,2)),0)</f>
        <v>80</v>
      </c>
      <c r="AD3545" s="44">
        <f>IFERROR(VALUE(MID($C3545,4,3)),0)</f>
        <v>424</v>
      </c>
      <c r="AE3545" s="51">
        <f>VALUE(RIGHT("00"&amp;AC3545,2)&amp;RIGHT("000"&amp;AD3545,3))</f>
        <v>80424</v>
      </c>
    </row>
    <row r="3546" spans="1:31">
      <c r="A3546" s="60" t="str">
        <f>IF(G3546&amp;Q3546&lt;&gt;"",W3546&amp;Q3546,"")</f>
        <v>DON MONTEShippie</v>
      </c>
      <c r="B3546" s="60" t="str">
        <f>IF(C3546&lt;&gt;"",LEFT(C3546,9),"")</f>
        <v>80-749-00</v>
      </c>
      <c r="C3546" s="73" t="s">
        <v>4275</v>
      </c>
      <c r="D3546" s="73" t="s">
        <v>4276</v>
      </c>
      <c r="E3546" s="73" t="s">
        <v>910</v>
      </c>
      <c r="F3546" s="74">
        <v>59</v>
      </c>
      <c r="G3546" s="73" t="s">
        <v>4277</v>
      </c>
      <c r="H3546" s="73" t="s">
        <v>113</v>
      </c>
      <c r="I3546" s="73" t="s">
        <v>927</v>
      </c>
      <c r="J3546" s="73" t="s">
        <v>329</v>
      </c>
      <c r="K3546" s="73" t="s">
        <v>382</v>
      </c>
      <c r="L3546" s="73" t="s">
        <v>383</v>
      </c>
      <c r="M3546" s="73" t="s">
        <v>384</v>
      </c>
      <c r="N3546" s="73" t="s">
        <v>36</v>
      </c>
      <c r="O3546" s="73" t="s">
        <v>386</v>
      </c>
      <c r="P3546" s="73" t="s">
        <v>907</v>
      </c>
      <c r="Q3546" s="73" t="s">
        <v>2130</v>
      </c>
      <c r="R3546" s="73" t="s">
        <v>57</v>
      </c>
      <c r="V3546" s="60" t="str">
        <f>W3546&amp;H3546</f>
        <v>DON MONTESбелый / оранжевый</v>
      </c>
      <c r="W3546" s="60" t="str">
        <f>_xlfn.LET(_xlpm.TextCell,TEXT(G3546,"###"),IF(_xlpm.TextCell&lt;&gt;"",IF(StyleSpaceSplit,IFERROR(IF(FIND(" ",_xlpm.TextCell)&gt;=1,MID(_xlpm.TextCell,1,FIND(" ",_xlpm.TextCell)-1),_xlpm.TextCell),_xlpm.TextCell),_xlpm.TextCell),""))</f>
        <v>DON MONTES</v>
      </c>
      <c r="X3546" s="60" t="str">
        <f>IF(A3546&lt;&gt;"",IFERROR(IF(FIND(" ",G3546)&gt;=1,MID(G3546,FIND(" ",G3546)+1,LEN(G3546)),""),""),"")</f>
        <v>MONTES</v>
      </c>
      <c r="AC3546" s="51">
        <f>IFERROR(VALUE(MID($C3546,1,2)),0)</f>
        <v>80</v>
      </c>
      <c r="AD3546" s="44">
        <f>IFERROR(VALUE(MID($C3546,4,3)),0)</f>
        <v>749</v>
      </c>
      <c r="AE3546" s="51">
        <f>VALUE(RIGHT("00"&amp;AC3546,2)&amp;RIGHT("000"&amp;AD3546,3))</f>
        <v>80749</v>
      </c>
    </row>
    <row r="3547" spans="1:31">
      <c r="A3547" s="60" t="str">
        <f>IF(G3547&amp;Q3547&lt;&gt;"",W3547&amp;Q3547,"")</f>
        <v>DON NELSONgrey</v>
      </c>
      <c r="B3547" s="60" t="str">
        <f>IF(C3547&lt;&gt;"",LEFT(C3547,9),"")</f>
        <v>80-596-08</v>
      </c>
      <c r="C3547" s="73" t="s">
        <v>2040</v>
      </c>
      <c r="D3547" s="73" t="s">
        <v>2041</v>
      </c>
      <c r="E3547" s="73" t="s">
        <v>904</v>
      </c>
      <c r="F3547" s="74">
        <v>57</v>
      </c>
      <c r="G3547" s="73" t="s">
        <v>2042</v>
      </c>
      <c r="H3547" s="73" t="s">
        <v>83</v>
      </c>
      <c r="I3547" s="73" t="s">
        <v>2043</v>
      </c>
      <c r="J3547" s="73" t="s">
        <v>329</v>
      </c>
      <c r="K3547" s="73" t="s">
        <v>382</v>
      </c>
      <c r="L3547" s="73" t="s">
        <v>383</v>
      </c>
      <c r="M3547" s="73" t="s">
        <v>388</v>
      </c>
      <c r="N3547" s="73" t="s">
        <v>44</v>
      </c>
      <c r="O3547" s="73" t="s">
        <v>385</v>
      </c>
      <c r="P3547" s="73" t="s">
        <v>907</v>
      </c>
      <c r="Q3547" s="73" t="s">
        <v>917</v>
      </c>
      <c r="R3547" s="73" t="s">
        <v>83</v>
      </c>
      <c r="V3547" s="60" t="str">
        <f>W3547&amp;H3547</f>
        <v>DON NELSONсерый</v>
      </c>
      <c r="W3547" s="60" t="str">
        <f>_xlfn.LET(_xlpm.TextCell,TEXT(G3547,"###"),IF(_xlpm.TextCell&lt;&gt;"",IF(StyleSpaceSplit,IFERROR(IF(FIND(" ",_xlpm.TextCell)&gt;=1,MID(_xlpm.TextCell,1,FIND(" ",_xlpm.TextCell)-1),_xlpm.TextCell),_xlpm.TextCell),_xlpm.TextCell),""))</f>
        <v>DON NELSON</v>
      </c>
      <c r="X3547" s="60" t="str">
        <f>IF(A3547&lt;&gt;"",IFERROR(IF(FIND(" ",G3547)&gt;=1,MID(G3547,FIND(" ",G3547)+1,LEN(G3547)),""),""),"")</f>
        <v>NELSON</v>
      </c>
      <c r="AC3547" s="51">
        <f>IFERROR(VALUE(MID($C3547,1,2)),0)</f>
        <v>80</v>
      </c>
      <c r="AD3547" s="44">
        <f>IFERROR(VALUE(MID($C3547,4,3)),0)</f>
        <v>596</v>
      </c>
      <c r="AE3547" s="51">
        <f>VALUE(RIGHT("00"&amp;AC3547,2)&amp;RIGHT("000"&amp;AD3547,3))</f>
        <v>80596</v>
      </c>
    </row>
    <row r="3548" spans="1:31">
      <c r="A3548" s="60" t="str">
        <f>IF(G3548&amp;Q3548&lt;&gt;"",W3548&amp;Q3548,"")</f>
        <v>DON PABLOblack</v>
      </c>
      <c r="B3548" s="60" t="str">
        <f>IF(C3548&lt;&gt;"",LEFT(C3548,9),"")</f>
        <v>80-206-02</v>
      </c>
      <c r="C3548" s="73" t="s">
        <v>8180</v>
      </c>
      <c r="D3548" s="73" t="s">
        <v>8181</v>
      </c>
      <c r="E3548" s="73" t="s">
        <v>910</v>
      </c>
      <c r="F3548" s="74">
        <v>59</v>
      </c>
      <c r="G3548" s="73" t="s">
        <v>8182</v>
      </c>
      <c r="H3548" s="73" t="s">
        <v>63</v>
      </c>
      <c r="I3548" s="73" t="s">
        <v>936</v>
      </c>
      <c r="J3548" s="73" t="s">
        <v>330</v>
      </c>
      <c r="K3548" s="73" t="s">
        <v>382</v>
      </c>
      <c r="L3548" s="73" t="s">
        <v>383</v>
      </c>
      <c r="M3548" s="73" t="s">
        <v>384</v>
      </c>
      <c r="N3548" s="73" t="s">
        <v>36</v>
      </c>
      <c r="O3548" s="73" t="s">
        <v>386</v>
      </c>
      <c r="P3548" s="73" t="s">
        <v>907</v>
      </c>
      <c r="Q3548" s="73" t="s">
        <v>928</v>
      </c>
      <c r="R3548" s="73" t="s">
        <v>63</v>
      </c>
      <c r="V3548" s="60" t="str">
        <f>W3548&amp;H3548</f>
        <v>DON PABLOбежевый</v>
      </c>
      <c r="W3548" s="60" t="str">
        <f>_xlfn.LET(_xlpm.TextCell,TEXT(G3548,"###"),IF(_xlpm.TextCell&lt;&gt;"",IF(StyleSpaceSplit,IFERROR(IF(FIND(" ",_xlpm.TextCell)&gt;=1,MID(_xlpm.TextCell,1,FIND(" ",_xlpm.TextCell)-1),_xlpm.TextCell),_xlpm.TextCell),_xlpm.TextCell),""))</f>
        <v>DON PABLO</v>
      </c>
      <c r="X3548" s="60" t="str">
        <f>IF(A3548&lt;&gt;"",IFERROR(IF(FIND(" ",G3548)&gt;=1,MID(G3548,FIND(" ",G3548)+1,LEN(G3548)),""),""),"")</f>
        <v>PABLO</v>
      </c>
      <c r="AC3548" s="51">
        <f>IFERROR(VALUE(MID($C3548,1,2)),0)</f>
        <v>80</v>
      </c>
      <c r="AD3548" s="44">
        <f>IFERROR(VALUE(MID($C3548,4,3)),0)</f>
        <v>206</v>
      </c>
      <c r="AE3548" s="51">
        <f>VALUE(RIGHT("00"&amp;AC3548,2)&amp;RIGHT("000"&amp;AD3548,3))</f>
        <v>80206</v>
      </c>
    </row>
    <row r="3549" spans="1:31">
      <c r="A3549" s="60" t="str">
        <f>IF(G3549&amp;Q3549&lt;&gt;"",W3549&amp;Q3549,"")</f>
        <v>DON PACObrown</v>
      </c>
      <c r="B3549" s="60" t="str">
        <f>IF(C3549&lt;&gt;"",LEFT(C3549,9),"")</f>
        <v>80-415-14</v>
      </c>
      <c r="C3549" s="73" t="s">
        <v>2676</v>
      </c>
      <c r="D3549" s="73" t="s">
        <v>2677</v>
      </c>
      <c r="E3549" s="73" t="s">
        <v>956</v>
      </c>
      <c r="F3549" s="74">
        <v>55</v>
      </c>
      <c r="G3549" s="73" t="s">
        <v>2678</v>
      </c>
      <c r="H3549" s="73" t="s">
        <v>86</v>
      </c>
      <c r="I3549" s="73" t="s">
        <v>964</v>
      </c>
      <c r="J3549" s="73" t="s">
        <v>345</v>
      </c>
      <c r="K3549" s="73" t="s">
        <v>382</v>
      </c>
      <c r="L3549" s="73" t="s">
        <v>383</v>
      </c>
      <c r="M3549" s="73" t="s">
        <v>384</v>
      </c>
      <c r="N3549" s="73" t="s">
        <v>43</v>
      </c>
      <c r="O3549" s="73" t="s">
        <v>385</v>
      </c>
      <c r="P3549" s="73" t="s">
        <v>907</v>
      </c>
      <c r="Q3549" s="73" t="s">
        <v>1033</v>
      </c>
      <c r="R3549" s="73" t="s">
        <v>86</v>
      </c>
      <c r="V3549" s="60" t="str">
        <f>W3549&amp;H3549</f>
        <v>DON PACOкоричневый</v>
      </c>
      <c r="W3549" s="60" t="str">
        <f>_xlfn.LET(_xlpm.TextCell,TEXT(G3549,"###"),IF(_xlpm.TextCell&lt;&gt;"",IF(StyleSpaceSplit,IFERROR(IF(FIND(" ",_xlpm.TextCell)&gt;=1,MID(_xlpm.TextCell,1,FIND(" ",_xlpm.TextCell)-1),_xlpm.TextCell),_xlpm.TextCell),_xlpm.TextCell),""))</f>
        <v>DON PACO</v>
      </c>
      <c r="X3549" s="60" t="str">
        <f>IF(A3549&lt;&gt;"",IFERROR(IF(FIND(" ",G3549)&gt;=1,MID(G3549,FIND(" ",G3549)+1,LEN(G3549)),""),""),"")</f>
        <v>PACO</v>
      </c>
      <c r="AC3549" s="51">
        <f>IFERROR(VALUE(MID($C3549,1,2)),0)</f>
        <v>80</v>
      </c>
      <c r="AD3549" s="44">
        <f>IFERROR(VALUE(MID($C3549,4,3)),0)</f>
        <v>415</v>
      </c>
      <c r="AE3549" s="51">
        <f>VALUE(RIGHT("00"&amp;AC3549,2)&amp;RIGHT("000"&amp;AD3549,3))</f>
        <v>80415</v>
      </c>
    </row>
    <row r="3550" spans="1:31">
      <c r="A3550" s="60" t="str">
        <f>IF(G3550&amp;Q3550&lt;&gt;"",W3550&amp;Q3550,"")</f>
        <v>DON PEPPERnatural</v>
      </c>
      <c r="B3550" s="60" t="str">
        <f>IF(C3550&lt;&gt;"",LEFT(C3550,9),"")</f>
        <v>80-786-02</v>
      </c>
      <c r="C3550" s="73" t="s">
        <v>4653</v>
      </c>
      <c r="D3550" s="73" t="s">
        <v>4654</v>
      </c>
      <c r="E3550" s="73" t="s">
        <v>956</v>
      </c>
      <c r="F3550" s="74">
        <v>55</v>
      </c>
      <c r="G3550" s="73" t="s">
        <v>4655</v>
      </c>
      <c r="H3550" s="73" t="s">
        <v>63</v>
      </c>
      <c r="I3550" s="73" t="s">
        <v>936</v>
      </c>
      <c r="J3550" s="73" t="s">
        <v>329</v>
      </c>
      <c r="K3550" s="73" t="s">
        <v>390</v>
      </c>
      <c r="L3550" s="73" t="s">
        <v>383</v>
      </c>
      <c r="M3550" s="73" t="s">
        <v>384</v>
      </c>
      <c r="N3550" s="73" t="s">
        <v>35</v>
      </c>
      <c r="O3550" s="73" t="s">
        <v>386</v>
      </c>
      <c r="P3550" s="73" t="s">
        <v>907</v>
      </c>
      <c r="Q3550" s="73" t="s">
        <v>947</v>
      </c>
      <c r="R3550" s="73" t="s">
        <v>63</v>
      </c>
      <c r="V3550" s="60" t="str">
        <f>W3550&amp;H3550</f>
        <v>DON PEPPERбежевый</v>
      </c>
      <c r="W3550" s="60" t="str">
        <f>_xlfn.LET(_xlpm.TextCell,TEXT(G3550,"###"),IF(_xlpm.TextCell&lt;&gt;"",IF(StyleSpaceSplit,IFERROR(IF(FIND(" ",_xlpm.TextCell)&gt;=1,MID(_xlpm.TextCell,1,FIND(" ",_xlpm.TextCell)-1),_xlpm.TextCell),_xlpm.TextCell),_xlpm.TextCell),""))</f>
        <v>DON PEPPER</v>
      </c>
      <c r="X3550" s="60" t="str">
        <f>IF(A3550&lt;&gt;"",IFERROR(IF(FIND(" ",G3550)&gt;=1,MID(G3550,FIND(" ",G3550)+1,LEN(G3550)),""),""),"")</f>
        <v>PEPPER</v>
      </c>
      <c r="AC3550" s="51">
        <f>IFERROR(VALUE(MID($C3550,1,2)),0)</f>
        <v>80</v>
      </c>
      <c r="AD3550" s="44">
        <f>IFERROR(VALUE(MID($C3550,4,3)),0)</f>
        <v>786</v>
      </c>
      <c r="AE3550" s="51">
        <f>VALUE(RIGHT("00"&amp;AC3550,2)&amp;RIGHT("000"&amp;AD3550,3))</f>
        <v>80786</v>
      </c>
    </row>
    <row r="3551" spans="1:31">
      <c r="A3551" s="60" t="str">
        <f>IF(G3551&amp;Q3551&lt;&gt;"",W3551&amp;Q3551,"")</f>
        <v>DON PEPPERnatural</v>
      </c>
      <c r="B3551" s="60" t="str">
        <f>IF(C3551&lt;&gt;"",LEFT(C3551,9),"")</f>
        <v>80-786-02</v>
      </c>
      <c r="C3551" s="73" t="s">
        <v>4656</v>
      </c>
      <c r="D3551" s="73" t="s">
        <v>4654</v>
      </c>
      <c r="E3551" s="73" t="s">
        <v>904</v>
      </c>
      <c r="F3551" s="74">
        <v>57</v>
      </c>
      <c r="G3551" s="73" t="s">
        <v>4655</v>
      </c>
      <c r="H3551" s="73" t="s">
        <v>63</v>
      </c>
      <c r="I3551" s="73" t="s">
        <v>936</v>
      </c>
      <c r="J3551" s="73" t="s">
        <v>329</v>
      </c>
      <c r="K3551" s="73" t="s">
        <v>390</v>
      </c>
      <c r="L3551" s="73" t="s">
        <v>383</v>
      </c>
      <c r="M3551" s="73" t="s">
        <v>384</v>
      </c>
      <c r="N3551" s="73" t="s">
        <v>35</v>
      </c>
      <c r="O3551" s="73" t="s">
        <v>386</v>
      </c>
      <c r="P3551" s="73" t="s">
        <v>907</v>
      </c>
      <c r="Q3551" s="73" t="s">
        <v>947</v>
      </c>
      <c r="R3551" s="73" t="s">
        <v>63</v>
      </c>
      <c r="V3551" s="60" t="str">
        <f>W3551&amp;H3551</f>
        <v>DON PEPPERбежевый</v>
      </c>
      <c r="W3551" s="60" t="str">
        <f>_xlfn.LET(_xlpm.TextCell,TEXT(G3551,"###"),IF(_xlpm.TextCell&lt;&gt;"",IF(StyleSpaceSplit,IFERROR(IF(FIND(" ",_xlpm.TextCell)&gt;=1,MID(_xlpm.TextCell,1,FIND(" ",_xlpm.TextCell)-1),_xlpm.TextCell),_xlpm.TextCell),_xlpm.TextCell),""))</f>
        <v>DON PEPPER</v>
      </c>
      <c r="X3551" s="60" t="str">
        <f>IF(A3551&lt;&gt;"",IFERROR(IF(FIND(" ",G3551)&gt;=1,MID(G3551,FIND(" ",G3551)+1,LEN(G3551)),""),""),"")</f>
        <v>PEPPER</v>
      </c>
      <c r="AC3551" s="51">
        <f>IFERROR(VALUE(MID($C3551,1,2)),0)</f>
        <v>80</v>
      </c>
      <c r="AD3551" s="44">
        <f>IFERROR(VALUE(MID($C3551,4,3)),0)</f>
        <v>786</v>
      </c>
      <c r="AE3551" s="51">
        <f>VALUE(RIGHT("00"&amp;AC3551,2)&amp;RIGHT("000"&amp;AD3551,3))</f>
        <v>80786</v>
      </c>
    </row>
    <row r="3552" spans="1:31">
      <c r="A3552" s="60" t="str">
        <f>IF(G3552&amp;Q3552&lt;&gt;"",W3552&amp;Q3552,"")</f>
        <v>DON PEPPERnatural</v>
      </c>
      <c r="B3552" s="60" t="str">
        <f>IF(C3552&lt;&gt;"",LEFT(C3552,9),"")</f>
        <v>80-786-02</v>
      </c>
      <c r="C3552" s="73" t="s">
        <v>4657</v>
      </c>
      <c r="D3552" s="73" t="s">
        <v>4654</v>
      </c>
      <c r="E3552" s="73" t="s">
        <v>910</v>
      </c>
      <c r="F3552" s="74">
        <v>59</v>
      </c>
      <c r="G3552" s="73" t="s">
        <v>4655</v>
      </c>
      <c r="H3552" s="73" t="s">
        <v>63</v>
      </c>
      <c r="I3552" s="73" t="s">
        <v>936</v>
      </c>
      <c r="J3552" s="73" t="s">
        <v>329</v>
      </c>
      <c r="K3552" s="73" t="s">
        <v>390</v>
      </c>
      <c r="L3552" s="73" t="s">
        <v>383</v>
      </c>
      <c r="M3552" s="73" t="s">
        <v>384</v>
      </c>
      <c r="N3552" s="73" t="s">
        <v>35</v>
      </c>
      <c r="O3552" s="73" t="s">
        <v>386</v>
      </c>
      <c r="P3552" s="73" t="s">
        <v>907</v>
      </c>
      <c r="Q3552" s="73" t="s">
        <v>947</v>
      </c>
      <c r="R3552" s="73" t="s">
        <v>63</v>
      </c>
      <c r="V3552" s="60" t="str">
        <f>W3552&amp;H3552</f>
        <v>DON PEPPERбежевый</v>
      </c>
      <c r="W3552" s="60" t="str">
        <f>_xlfn.LET(_xlpm.TextCell,TEXT(G3552,"###"),IF(_xlpm.TextCell&lt;&gt;"",IF(StyleSpaceSplit,IFERROR(IF(FIND(" ",_xlpm.TextCell)&gt;=1,MID(_xlpm.TextCell,1,FIND(" ",_xlpm.TextCell)-1),_xlpm.TextCell),_xlpm.TextCell),_xlpm.TextCell),""))</f>
        <v>DON PEPPER</v>
      </c>
      <c r="X3552" s="60" t="str">
        <f>IF(A3552&lt;&gt;"",IFERROR(IF(FIND(" ",G3552)&gt;=1,MID(G3552,FIND(" ",G3552)+1,LEN(G3552)),""),""),"")</f>
        <v>PEPPER</v>
      </c>
      <c r="AC3552" s="51">
        <f>IFERROR(VALUE(MID($C3552,1,2)),0)</f>
        <v>80</v>
      </c>
      <c r="AD3552" s="44">
        <f>IFERROR(VALUE(MID($C3552,4,3)),0)</f>
        <v>786</v>
      </c>
      <c r="AE3552" s="51">
        <f>VALUE(RIGHT("00"&amp;AC3552,2)&amp;RIGHT("000"&amp;AD3552,3))</f>
        <v>80786</v>
      </c>
    </row>
    <row r="3553" spans="1:31">
      <c r="A3553" s="60" t="str">
        <f>IF(G3553&amp;Q3553&lt;&gt;"",W3553&amp;Q3553,"")</f>
        <v>DON PEPPERnatural</v>
      </c>
      <c r="B3553" s="60" t="str">
        <f>IF(C3553&lt;&gt;"",LEFT(C3553,9),"")</f>
        <v>80-786-02</v>
      </c>
      <c r="C3553" s="73" t="s">
        <v>4658</v>
      </c>
      <c r="D3553" s="73" t="s">
        <v>4654</v>
      </c>
      <c r="E3553" s="73" t="s">
        <v>912</v>
      </c>
      <c r="F3553" s="74">
        <v>61</v>
      </c>
      <c r="G3553" s="73" t="s">
        <v>4655</v>
      </c>
      <c r="H3553" s="73" t="s">
        <v>63</v>
      </c>
      <c r="I3553" s="73" t="s">
        <v>936</v>
      </c>
      <c r="J3553" s="73" t="s">
        <v>329</v>
      </c>
      <c r="K3553" s="73" t="s">
        <v>390</v>
      </c>
      <c r="L3553" s="73" t="s">
        <v>383</v>
      </c>
      <c r="M3553" s="73" t="s">
        <v>384</v>
      </c>
      <c r="N3553" s="73" t="s">
        <v>35</v>
      </c>
      <c r="O3553" s="73" t="s">
        <v>386</v>
      </c>
      <c r="P3553" s="73" t="s">
        <v>907</v>
      </c>
      <c r="Q3553" s="73" t="s">
        <v>947</v>
      </c>
      <c r="R3553" s="73" t="s">
        <v>63</v>
      </c>
      <c r="V3553" s="60" t="str">
        <f>W3553&amp;H3553</f>
        <v>DON PEPPERбежевый</v>
      </c>
      <c r="W3553" s="60" t="str">
        <f>_xlfn.LET(_xlpm.TextCell,TEXT(G3553,"###"),IF(_xlpm.TextCell&lt;&gt;"",IF(StyleSpaceSplit,IFERROR(IF(FIND(" ",_xlpm.TextCell)&gt;=1,MID(_xlpm.TextCell,1,FIND(" ",_xlpm.TextCell)-1),_xlpm.TextCell),_xlpm.TextCell),_xlpm.TextCell),""))</f>
        <v>DON PEPPER</v>
      </c>
      <c r="X3553" s="60" t="str">
        <f>IF(A3553&lt;&gt;"",IFERROR(IF(FIND(" ",G3553)&gt;=1,MID(G3553,FIND(" ",G3553)+1,LEN(G3553)),""),""),"")</f>
        <v>PEPPER</v>
      </c>
      <c r="AC3553" s="51">
        <f>IFERROR(VALUE(MID($C3553,1,2)),0)</f>
        <v>80</v>
      </c>
      <c r="AD3553" s="44">
        <f>IFERROR(VALUE(MID($C3553,4,3)),0)</f>
        <v>786</v>
      </c>
      <c r="AE3553" s="51">
        <f>VALUE(RIGHT("00"&amp;AC3553,2)&amp;RIGHT("000"&amp;AD3553,3))</f>
        <v>80786</v>
      </c>
    </row>
    <row r="3554" spans="1:31">
      <c r="A3554" s="60" t="str">
        <f>IF(G3554&amp;Q3554&lt;&gt;"",W3554&amp;Q3554,"")</f>
        <v>DON PIKEоffwhite</v>
      </c>
      <c r="B3554" s="60" t="str">
        <f>IF(C3554&lt;&gt;"",LEFT(C3554,9),"")</f>
        <v>80-975-36</v>
      </c>
      <c r="C3554" s="73" t="s">
        <v>5547</v>
      </c>
      <c r="D3554" s="73" t="s">
        <v>5548</v>
      </c>
      <c r="E3554" s="73" t="s">
        <v>910</v>
      </c>
      <c r="F3554" s="74">
        <v>59</v>
      </c>
      <c r="G3554" s="73" t="s">
        <v>5549</v>
      </c>
      <c r="H3554" s="73" t="s">
        <v>187</v>
      </c>
      <c r="I3554" s="73" t="s">
        <v>927</v>
      </c>
      <c r="J3554" s="73" t="s">
        <v>329</v>
      </c>
      <c r="K3554" s="73" t="s">
        <v>382</v>
      </c>
      <c r="L3554" s="73" t="s">
        <v>383</v>
      </c>
      <c r="M3554" s="73" t="s">
        <v>384</v>
      </c>
      <c r="N3554" s="73" t="s">
        <v>36</v>
      </c>
      <c r="O3554" s="73" t="s">
        <v>386</v>
      </c>
      <c r="P3554" s="73" t="s">
        <v>907</v>
      </c>
      <c r="Q3554" s="73" t="s">
        <v>5550</v>
      </c>
      <c r="R3554" s="73" t="s">
        <v>63</v>
      </c>
      <c r="V3554" s="60" t="str">
        <f>W3554&amp;H3554</f>
        <v>DON PIKEкремовый</v>
      </c>
      <c r="W3554" s="60" t="str">
        <f>_xlfn.LET(_xlpm.TextCell,TEXT(G3554,"###"),IF(_xlpm.TextCell&lt;&gt;"",IF(StyleSpaceSplit,IFERROR(IF(FIND(" ",_xlpm.TextCell)&gt;=1,MID(_xlpm.TextCell,1,FIND(" ",_xlpm.TextCell)-1),_xlpm.TextCell),_xlpm.TextCell),_xlpm.TextCell),""))</f>
        <v>DON PIKE</v>
      </c>
      <c r="X3554" s="60" t="str">
        <f>IF(A3554&lt;&gt;"",IFERROR(IF(FIND(" ",G3554)&gt;=1,MID(G3554,FIND(" ",G3554)+1,LEN(G3554)),""),""),"")</f>
        <v>PIKE</v>
      </c>
      <c r="AC3554" s="51">
        <f>IFERROR(VALUE(MID($C3554,1,2)),0)</f>
        <v>80</v>
      </c>
      <c r="AD3554" s="44">
        <f>IFERROR(VALUE(MID($C3554,4,3)),0)</f>
        <v>975</v>
      </c>
      <c r="AE3554" s="51">
        <f>VALUE(RIGHT("00"&amp;AC3554,2)&amp;RIGHT("000"&amp;AD3554,3))</f>
        <v>80975</v>
      </c>
    </row>
    <row r="3555" spans="1:31">
      <c r="A3555" s="60" t="str">
        <f>IF(G3555&amp;Q3555&lt;&gt;"",W3555&amp;Q3555,"")</f>
        <v>DON RENOblack</v>
      </c>
      <c r="B3555" s="60" t="str">
        <f>IF(C3555&lt;&gt;"",LEFT(C3555,9),"")</f>
        <v>80-750-53</v>
      </c>
      <c r="C3555" s="73" t="s">
        <v>4278</v>
      </c>
      <c r="D3555" s="73" t="s">
        <v>4279</v>
      </c>
      <c r="E3555" s="73" t="s">
        <v>910</v>
      </c>
      <c r="F3555" s="74">
        <v>59</v>
      </c>
      <c r="G3555" s="73" t="s">
        <v>4280</v>
      </c>
      <c r="H3555" s="73" t="s">
        <v>101</v>
      </c>
      <c r="I3555" s="73" t="s">
        <v>4281</v>
      </c>
      <c r="J3555" s="73" t="s">
        <v>329</v>
      </c>
      <c r="K3555" s="73" t="s">
        <v>382</v>
      </c>
      <c r="L3555" s="73" t="s">
        <v>383</v>
      </c>
      <c r="M3555" s="73" t="s">
        <v>384</v>
      </c>
      <c r="N3555" s="73" t="s">
        <v>35</v>
      </c>
      <c r="O3555" s="73" t="s">
        <v>386</v>
      </c>
      <c r="P3555" s="73" t="s">
        <v>907</v>
      </c>
      <c r="Q3555" s="73" t="s">
        <v>928</v>
      </c>
      <c r="R3555" s="73" t="s">
        <v>63</v>
      </c>
      <c r="V3555" s="60" t="str">
        <f>W3555&amp;H3555</f>
        <v>DON RENOбежевый / черный</v>
      </c>
      <c r="W3555" s="60" t="str">
        <f>_xlfn.LET(_xlpm.TextCell,TEXT(G3555,"###"),IF(_xlpm.TextCell&lt;&gt;"",IF(StyleSpaceSplit,IFERROR(IF(FIND(" ",_xlpm.TextCell)&gt;=1,MID(_xlpm.TextCell,1,FIND(" ",_xlpm.TextCell)-1),_xlpm.TextCell),_xlpm.TextCell),_xlpm.TextCell),""))</f>
        <v>DON RENO</v>
      </c>
      <c r="X3555" s="60" t="str">
        <f>IF(A3555&lt;&gt;"",IFERROR(IF(FIND(" ",G3555)&gt;=1,MID(G3555,FIND(" ",G3555)+1,LEN(G3555)),""),""),"")</f>
        <v>RENO</v>
      </c>
      <c r="AC3555" s="51">
        <f>IFERROR(VALUE(MID($C3555,1,2)),0)</f>
        <v>80</v>
      </c>
      <c r="AD3555" s="44">
        <f>IFERROR(VALUE(MID($C3555,4,3)),0)</f>
        <v>750</v>
      </c>
      <c r="AE3555" s="51">
        <f>VALUE(RIGHT("00"&amp;AC3555,2)&amp;RIGHT("000"&amp;AD3555,3))</f>
        <v>80750</v>
      </c>
    </row>
    <row r="3556" spans="1:31">
      <c r="A3556" s="60" t="str">
        <f>IF(G3556&amp;Q3556&lt;&gt;"",W3556&amp;Q3556,"")</f>
        <v>DON RENOblack</v>
      </c>
      <c r="B3556" s="60" t="str">
        <f>IF(C3556&lt;&gt;"",LEFT(C3556,9),"")</f>
        <v>80-750-53</v>
      </c>
      <c r="C3556" s="73" t="s">
        <v>4282</v>
      </c>
      <c r="D3556" s="73" t="s">
        <v>4279</v>
      </c>
      <c r="E3556" s="73" t="s">
        <v>956</v>
      </c>
      <c r="F3556" s="74">
        <v>55</v>
      </c>
      <c r="G3556" s="73" t="s">
        <v>4280</v>
      </c>
      <c r="H3556" s="73" t="s">
        <v>101</v>
      </c>
      <c r="I3556" s="73" t="s">
        <v>4281</v>
      </c>
      <c r="J3556" s="73" t="s">
        <v>329</v>
      </c>
      <c r="K3556" s="73" t="s">
        <v>382</v>
      </c>
      <c r="L3556" s="73" t="s">
        <v>383</v>
      </c>
      <c r="M3556" s="73" t="s">
        <v>384</v>
      </c>
      <c r="N3556" s="73" t="s">
        <v>35</v>
      </c>
      <c r="O3556" s="73" t="s">
        <v>386</v>
      </c>
      <c r="P3556" s="73" t="s">
        <v>907</v>
      </c>
      <c r="Q3556" s="73" t="s">
        <v>928</v>
      </c>
      <c r="R3556" s="73" t="s">
        <v>63</v>
      </c>
      <c r="V3556" s="60" t="str">
        <f>W3556&amp;H3556</f>
        <v>DON RENOбежевый / черный</v>
      </c>
      <c r="W3556" s="60" t="str">
        <f>_xlfn.LET(_xlpm.TextCell,TEXT(G3556,"###"),IF(_xlpm.TextCell&lt;&gt;"",IF(StyleSpaceSplit,IFERROR(IF(FIND(" ",_xlpm.TextCell)&gt;=1,MID(_xlpm.TextCell,1,FIND(" ",_xlpm.TextCell)-1),_xlpm.TextCell),_xlpm.TextCell),_xlpm.TextCell),""))</f>
        <v>DON RENO</v>
      </c>
      <c r="X3556" s="60" t="str">
        <f>IF(A3556&lt;&gt;"",IFERROR(IF(FIND(" ",G3556)&gt;=1,MID(G3556,FIND(" ",G3556)+1,LEN(G3556)),""),""),"")</f>
        <v>RENO</v>
      </c>
      <c r="AC3556" s="51">
        <f>IFERROR(VALUE(MID($C3556,1,2)),0)</f>
        <v>80</v>
      </c>
      <c r="AD3556" s="44">
        <f>IFERROR(VALUE(MID($C3556,4,3)),0)</f>
        <v>750</v>
      </c>
      <c r="AE3556" s="51">
        <f>VALUE(RIGHT("00"&amp;AC3556,2)&amp;RIGHT("000"&amp;AD3556,3))</f>
        <v>80750</v>
      </c>
    </row>
    <row r="3557" spans="1:31">
      <c r="A3557" s="60" t="str">
        <f>IF(G3557&amp;Q3557&lt;&gt;"",W3557&amp;Q3557,"")</f>
        <v>DON RENOblack</v>
      </c>
      <c r="B3557" s="60" t="str">
        <f>IF(C3557&lt;&gt;"",LEFT(C3557,9),"")</f>
        <v>80-750-53</v>
      </c>
      <c r="C3557" s="73" t="s">
        <v>4283</v>
      </c>
      <c r="D3557" s="73" t="s">
        <v>4279</v>
      </c>
      <c r="E3557" s="73" t="s">
        <v>904</v>
      </c>
      <c r="F3557" s="74">
        <v>57</v>
      </c>
      <c r="G3557" s="73" t="s">
        <v>4280</v>
      </c>
      <c r="H3557" s="73" t="s">
        <v>101</v>
      </c>
      <c r="I3557" s="73" t="s">
        <v>4281</v>
      </c>
      <c r="J3557" s="73" t="s">
        <v>329</v>
      </c>
      <c r="K3557" s="73" t="s">
        <v>382</v>
      </c>
      <c r="L3557" s="73" t="s">
        <v>383</v>
      </c>
      <c r="M3557" s="73" t="s">
        <v>384</v>
      </c>
      <c r="N3557" s="73" t="s">
        <v>35</v>
      </c>
      <c r="O3557" s="73" t="s">
        <v>386</v>
      </c>
      <c r="P3557" s="73" t="s">
        <v>907</v>
      </c>
      <c r="Q3557" s="73" t="s">
        <v>928</v>
      </c>
      <c r="R3557" s="73" t="s">
        <v>63</v>
      </c>
      <c r="V3557" s="60" t="str">
        <f>W3557&amp;H3557</f>
        <v>DON RENOбежевый / черный</v>
      </c>
      <c r="W3557" s="60" t="str">
        <f>_xlfn.LET(_xlpm.TextCell,TEXT(G3557,"###"),IF(_xlpm.TextCell&lt;&gt;"",IF(StyleSpaceSplit,IFERROR(IF(FIND(" ",_xlpm.TextCell)&gt;=1,MID(_xlpm.TextCell,1,FIND(" ",_xlpm.TextCell)-1),_xlpm.TextCell),_xlpm.TextCell),_xlpm.TextCell),""))</f>
        <v>DON RENO</v>
      </c>
      <c r="X3557" s="60" t="str">
        <f>IF(A3557&lt;&gt;"",IFERROR(IF(FIND(" ",G3557)&gt;=1,MID(G3557,FIND(" ",G3557)+1,LEN(G3557)),""),""),"")</f>
        <v>RENO</v>
      </c>
      <c r="AC3557" s="51">
        <f>IFERROR(VALUE(MID($C3557,1,2)),0)</f>
        <v>80</v>
      </c>
      <c r="AD3557" s="44">
        <f>IFERROR(VALUE(MID($C3557,4,3)),0)</f>
        <v>750</v>
      </c>
      <c r="AE3557" s="51">
        <f>VALUE(RIGHT("00"&amp;AC3557,2)&amp;RIGHT("000"&amp;AD3557,3))</f>
        <v>80750</v>
      </c>
    </row>
    <row r="3558" spans="1:31">
      <c r="A3558" s="60" t="str">
        <f>IF(G3558&amp;Q3558&lt;&gt;"",W3558&amp;Q3558,"")</f>
        <v>DON RENOblack</v>
      </c>
      <c r="B3558" s="60" t="str">
        <f>IF(C3558&lt;&gt;"",LEFT(C3558,9),"")</f>
        <v>80-750-53</v>
      </c>
      <c r="C3558" s="73" t="s">
        <v>4284</v>
      </c>
      <c r="D3558" s="73" t="s">
        <v>4279</v>
      </c>
      <c r="E3558" s="73" t="s">
        <v>912</v>
      </c>
      <c r="F3558" s="74">
        <v>61</v>
      </c>
      <c r="G3558" s="73" t="s">
        <v>4280</v>
      </c>
      <c r="H3558" s="73" t="s">
        <v>101</v>
      </c>
      <c r="I3558" s="73" t="s">
        <v>4281</v>
      </c>
      <c r="J3558" s="73" t="s">
        <v>329</v>
      </c>
      <c r="K3558" s="73" t="s">
        <v>382</v>
      </c>
      <c r="L3558" s="73" t="s">
        <v>383</v>
      </c>
      <c r="M3558" s="73" t="s">
        <v>384</v>
      </c>
      <c r="N3558" s="73" t="s">
        <v>35</v>
      </c>
      <c r="O3558" s="73" t="s">
        <v>386</v>
      </c>
      <c r="P3558" s="73" t="s">
        <v>907</v>
      </c>
      <c r="Q3558" s="73" t="s">
        <v>928</v>
      </c>
      <c r="R3558" s="73" t="s">
        <v>63</v>
      </c>
      <c r="V3558" s="60" t="str">
        <f>W3558&amp;H3558</f>
        <v>DON RENOбежевый / черный</v>
      </c>
      <c r="W3558" s="60" t="str">
        <f>_xlfn.LET(_xlpm.TextCell,TEXT(G3558,"###"),IF(_xlpm.TextCell&lt;&gt;"",IF(StyleSpaceSplit,IFERROR(IF(FIND(" ",_xlpm.TextCell)&gt;=1,MID(_xlpm.TextCell,1,FIND(" ",_xlpm.TextCell)-1),_xlpm.TextCell),_xlpm.TextCell),_xlpm.TextCell),""))</f>
        <v>DON RENO</v>
      </c>
      <c r="X3558" s="60" t="str">
        <f>IF(A3558&lt;&gt;"",IFERROR(IF(FIND(" ",G3558)&gt;=1,MID(G3558,FIND(" ",G3558)+1,LEN(G3558)),""),""),"")</f>
        <v>RENO</v>
      </c>
      <c r="AC3558" s="51">
        <f>IFERROR(VALUE(MID($C3558,1,2)),0)</f>
        <v>80</v>
      </c>
      <c r="AD3558" s="44">
        <f>IFERROR(VALUE(MID($C3558,4,3)),0)</f>
        <v>750</v>
      </c>
      <c r="AE3558" s="51">
        <f>VALUE(RIGHT("00"&amp;AC3558,2)&amp;RIGHT("000"&amp;AD3558,3))</f>
        <v>80750</v>
      </c>
    </row>
    <row r="3559" spans="1:31">
      <c r="A3559" s="60" t="str">
        <f>IF(G3559&amp;Q3559&lt;&gt;"",W3559&amp;Q3559,"")</f>
        <v>DON RICCObeige</v>
      </c>
      <c r="B3559" s="60" t="str">
        <f>IF(C3559&lt;&gt;"",LEFT(C3559,9),"")</f>
        <v>80-383-02</v>
      </c>
      <c r="C3559" s="73" t="s">
        <v>2525</v>
      </c>
      <c r="D3559" s="73" t="s">
        <v>2526</v>
      </c>
      <c r="E3559" s="73" t="s">
        <v>910</v>
      </c>
      <c r="F3559" s="74">
        <v>59</v>
      </c>
      <c r="G3559" s="73" t="s">
        <v>2527</v>
      </c>
      <c r="H3559" s="73" t="s">
        <v>63</v>
      </c>
      <c r="I3559" s="73" t="s">
        <v>2528</v>
      </c>
      <c r="J3559" s="73" t="s">
        <v>330</v>
      </c>
      <c r="K3559" s="73" t="s">
        <v>382</v>
      </c>
      <c r="L3559" s="73" t="s">
        <v>383</v>
      </c>
      <c r="M3559" s="73" t="s">
        <v>384</v>
      </c>
      <c r="N3559" s="73" t="s">
        <v>35</v>
      </c>
      <c r="O3559" s="73" t="s">
        <v>386</v>
      </c>
      <c r="P3559" s="73" t="s">
        <v>907</v>
      </c>
      <c r="Q3559" s="73" t="s">
        <v>937</v>
      </c>
      <c r="R3559" s="73" t="s">
        <v>63</v>
      </c>
      <c r="V3559" s="60" t="str">
        <f>W3559&amp;H3559</f>
        <v>DON RICCOбежевый</v>
      </c>
      <c r="W3559" s="60" t="str">
        <f>_xlfn.LET(_xlpm.TextCell,TEXT(G3559,"###"),IF(_xlpm.TextCell&lt;&gt;"",IF(StyleSpaceSplit,IFERROR(IF(FIND(" ",_xlpm.TextCell)&gt;=1,MID(_xlpm.TextCell,1,FIND(" ",_xlpm.TextCell)-1),_xlpm.TextCell),_xlpm.TextCell),_xlpm.TextCell),""))</f>
        <v>DON RICCO</v>
      </c>
      <c r="X3559" s="60" t="str">
        <f>IF(A3559&lt;&gt;"",IFERROR(IF(FIND(" ",G3559)&gt;=1,MID(G3559,FIND(" ",G3559)+1,LEN(G3559)),""),""),"")</f>
        <v>RICCO</v>
      </c>
      <c r="AC3559" s="51">
        <f>IFERROR(VALUE(MID($C3559,1,2)),0)</f>
        <v>80</v>
      </c>
      <c r="AD3559" s="44">
        <f>IFERROR(VALUE(MID($C3559,4,3)),0)</f>
        <v>383</v>
      </c>
      <c r="AE3559" s="51">
        <f>VALUE(RIGHT("00"&amp;AC3559,2)&amp;RIGHT("000"&amp;AD3559,3))</f>
        <v>80383</v>
      </c>
    </row>
    <row r="3560" spans="1:31">
      <c r="A3560" s="60" t="str">
        <f>IF(G3560&amp;Q3560&lt;&gt;"",W3560&amp;Q3560,"")</f>
        <v>DON RUSSELbrown</v>
      </c>
      <c r="B3560" s="60" t="str">
        <f>IF(C3560&lt;&gt;"",LEFT(C3560,9),"")</f>
        <v>80-416-14</v>
      </c>
      <c r="C3560" s="73" t="s">
        <v>2679</v>
      </c>
      <c r="D3560" s="73" t="s">
        <v>2680</v>
      </c>
      <c r="E3560" s="73" t="s">
        <v>910</v>
      </c>
      <c r="F3560" s="74">
        <v>59</v>
      </c>
      <c r="G3560" s="73" t="s">
        <v>2681</v>
      </c>
      <c r="H3560" s="73" t="s">
        <v>86</v>
      </c>
      <c r="I3560" s="73" t="s">
        <v>2682</v>
      </c>
      <c r="J3560" s="73" t="s">
        <v>346</v>
      </c>
      <c r="K3560" s="73" t="s">
        <v>382</v>
      </c>
      <c r="L3560" s="73" t="s">
        <v>383</v>
      </c>
      <c r="M3560" s="73" t="s">
        <v>384</v>
      </c>
      <c r="N3560" s="73" t="s">
        <v>43</v>
      </c>
      <c r="O3560" s="73" t="s">
        <v>385</v>
      </c>
      <c r="P3560" s="73" t="s">
        <v>907</v>
      </c>
      <c r="Q3560" s="73" t="s">
        <v>1033</v>
      </c>
      <c r="R3560" s="73" t="s">
        <v>86</v>
      </c>
      <c r="V3560" s="60" t="str">
        <f>W3560&amp;H3560</f>
        <v>DON RUSSELкоричневый</v>
      </c>
      <c r="W3560" s="60" t="str">
        <f>_xlfn.LET(_xlpm.TextCell,TEXT(G3560,"###"),IF(_xlpm.TextCell&lt;&gt;"",IF(StyleSpaceSplit,IFERROR(IF(FIND(" ",_xlpm.TextCell)&gt;=1,MID(_xlpm.TextCell,1,FIND(" ",_xlpm.TextCell)-1),_xlpm.TextCell),_xlpm.TextCell),_xlpm.TextCell),""))</f>
        <v>DON RUSSEL</v>
      </c>
      <c r="X3560" s="60" t="str">
        <f>IF(A3560&lt;&gt;"",IFERROR(IF(FIND(" ",G3560)&gt;=1,MID(G3560,FIND(" ",G3560)+1,LEN(G3560)),""),""),"")</f>
        <v>RUSSEL</v>
      </c>
      <c r="AC3560" s="51">
        <f>IFERROR(VALUE(MID($C3560,1,2)),0)</f>
        <v>80</v>
      </c>
      <c r="AD3560" s="44">
        <f>IFERROR(VALUE(MID($C3560,4,3)),0)</f>
        <v>416</v>
      </c>
      <c r="AE3560" s="51">
        <f>VALUE(RIGHT("00"&amp;AC3560,2)&amp;RIGHT("000"&amp;AD3560,3))</f>
        <v>80416</v>
      </c>
    </row>
    <row r="3561" spans="1:31">
      <c r="A3561" s="60" t="str">
        <f>IF(G3561&amp;Q3561&lt;&gt;"",W3561&amp;Q3561,"")</f>
        <v>DON SATOblue</v>
      </c>
      <c r="B3561" s="60" t="str">
        <f>IF(C3561&lt;&gt;"",LEFT(C3561,9),"")</f>
        <v>80-973-32</v>
      </c>
      <c r="C3561" s="73" t="s">
        <v>5536</v>
      </c>
      <c r="D3561" s="73" t="s">
        <v>5537</v>
      </c>
      <c r="E3561" s="73" t="s">
        <v>910</v>
      </c>
      <c r="F3561" s="74">
        <v>59</v>
      </c>
      <c r="G3561" s="73" t="s">
        <v>5538</v>
      </c>
      <c r="H3561" s="73" t="s">
        <v>97</v>
      </c>
      <c r="I3561" s="73" t="s">
        <v>2305</v>
      </c>
      <c r="J3561" s="73" t="s">
        <v>329</v>
      </c>
      <c r="K3561" s="73" t="s">
        <v>382</v>
      </c>
      <c r="L3561" s="73" t="s">
        <v>383</v>
      </c>
      <c r="M3561" s="73" t="s">
        <v>384</v>
      </c>
      <c r="N3561" s="73" t="s">
        <v>35</v>
      </c>
      <c r="O3561" s="73" t="s">
        <v>386</v>
      </c>
      <c r="P3561" s="73" t="s">
        <v>907</v>
      </c>
      <c r="Q3561" s="73" t="s">
        <v>932</v>
      </c>
      <c r="R3561" s="73" t="s">
        <v>63</v>
      </c>
      <c r="V3561" s="60" t="str">
        <f>W3561&amp;H3561</f>
        <v>DON SATOбежевый / синий</v>
      </c>
      <c r="W3561" s="60" t="str">
        <f>_xlfn.LET(_xlpm.TextCell,TEXT(G3561,"###"),IF(_xlpm.TextCell&lt;&gt;"",IF(StyleSpaceSplit,IFERROR(IF(FIND(" ",_xlpm.TextCell)&gt;=1,MID(_xlpm.TextCell,1,FIND(" ",_xlpm.TextCell)-1),_xlpm.TextCell),_xlpm.TextCell),_xlpm.TextCell),""))</f>
        <v>DON SATO</v>
      </c>
      <c r="X3561" s="60" t="str">
        <f>IF(A3561&lt;&gt;"",IFERROR(IF(FIND(" ",G3561)&gt;=1,MID(G3561,FIND(" ",G3561)+1,LEN(G3561)),""),""),"")</f>
        <v>SATO</v>
      </c>
      <c r="AC3561" s="51">
        <f>IFERROR(VALUE(MID($C3561,1,2)),0)</f>
        <v>80</v>
      </c>
      <c r="AD3561" s="44">
        <f>IFERROR(VALUE(MID($C3561,4,3)),0)</f>
        <v>973</v>
      </c>
      <c r="AE3561" s="51">
        <f>VALUE(RIGHT("00"&amp;AC3561,2)&amp;RIGHT("000"&amp;AD3561,3))</f>
        <v>80973</v>
      </c>
    </row>
    <row r="3562" spans="1:31">
      <c r="A3562" s="60" t="str">
        <f>IF(G3562&amp;Q3562&lt;&gt;"",W3562&amp;Q3562,"")</f>
        <v>DON SCOTTnatural</v>
      </c>
      <c r="B3562" s="60" t="str">
        <f>IF(C3562&lt;&gt;"",LEFT(C3562,9),"")</f>
        <v>80-972-02</v>
      </c>
      <c r="C3562" s="73" t="s">
        <v>5533</v>
      </c>
      <c r="D3562" s="73" t="s">
        <v>5534</v>
      </c>
      <c r="E3562" s="73" t="s">
        <v>910</v>
      </c>
      <c r="F3562" s="74">
        <v>59</v>
      </c>
      <c r="G3562" s="73" t="s">
        <v>5535</v>
      </c>
      <c r="H3562" s="73" t="s">
        <v>63</v>
      </c>
      <c r="I3562" s="73" t="s">
        <v>2305</v>
      </c>
      <c r="J3562" s="73" t="s">
        <v>329</v>
      </c>
      <c r="K3562" s="73" t="s">
        <v>382</v>
      </c>
      <c r="L3562" s="73" t="s">
        <v>383</v>
      </c>
      <c r="M3562" s="73" t="s">
        <v>384</v>
      </c>
      <c r="N3562" s="73" t="s">
        <v>35</v>
      </c>
      <c r="O3562" s="73" t="s">
        <v>386</v>
      </c>
      <c r="P3562" s="73" t="s">
        <v>907</v>
      </c>
      <c r="Q3562" s="73" t="s">
        <v>947</v>
      </c>
      <c r="R3562" s="73" t="s">
        <v>63</v>
      </c>
      <c r="V3562" s="60" t="str">
        <f>W3562&amp;H3562</f>
        <v>DON SCOTTбежевый</v>
      </c>
      <c r="W3562" s="60" t="str">
        <f>_xlfn.LET(_xlpm.TextCell,TEXT(G3562,"###"),IF(_xlpm.TextCell&lt;&gt;"",IF(StyleSpaceSplit,IFERROR(IF(FIND(" ",_xlpm.TextCell)&gt;=1,MID(_xlpm.TextCell,1,FIND(" ",_xlpm.TextCell)-1),_xlpm.TextCell),_xlpm.TextCell),_xlpm.TextCell),""))</f>
        <v>DON SCOTT</v>
      </c>
      <c r="X3562" s="60" t="str">
        <f>IF(A3562&lt;&gt;"",IFERROR(IF(FIND(" ",G3562)&gt;=1,MID(G3562,FIND(" ",G3562)+1,LEN(G3562)),""),""),"")</f>
        <v>SCOTT</v>
      </c>
      <c r="AC3562" s="51">
        <f>IFERROR(VALUE(MID($C3562,1,2)),0)</f>
        <v>80</v>
      </c>
      <c r="AD3562" s="44">
        <f>IFERROR(VALUE(MID($C3562,4,3)),0)</f>
        <v>972</v>
      </c>
      <c r="AE3562" s="51">
        <f>VALUE(RIGHT("00"&amp;AC3562,2)&amp;RIGHT("000"&amp;AD3562,3))</f>
        <v>80972</v>
      </c>
    </row>
    <row r="3563" spans="1:31">
      <c r="A3563" s="60" t="str">
        <f>IF(G3563&amp;Q3563&lt;&gt;"",W3563&amp;Q3563,"")</f>
        <v>DON SISKObeige</v>
      </c>
      <c r="B3563" s="60" t="str">
        <f>IF(C3563&lt;&gt;"",LEFT(C3563,9),"")</f>
        <v>80-980-02</v>
      </c>
      <c r="C3563" s="73" t="s">
        <v>5570</v>
      </c>
      <c r="D3563" s="73" t="s">
        <v>5571</v>
      </c>
      <c r="E3563" s="73" t="s">
        <v>904</v>
      </c>
      <c r="F3563" s="74">
        <v>57</v>
      </c>
      <c r="G3563" s="73" t="s">
        <v>5572</v>
      </c>
      <c r="H3563" s="73" t="s">
        <v>63</v>
      </c>
      <c r="I3563" s="73" t="s">
        <v>2856</v>
      </c>
      <c r="J3563" s="73" t="s">
        <v>330</v>
      </c>
      <c r="K3563" s="73" t="s">
        <v>382</v>
      </c>
      <c r="L3563" s="73" t="s">
        <v>383</v>
      </c>
      <c r="M3563" s="73" t="s">
        <v>384</v>
      </c>
      <c r="N3563" s="73" t="s">
        <v>35</v>
      </c>
      <c r="O3563" s="73" t="s">
        <v>396</v>
      </c>
      <c r="P3563" s="73" t="s">
        <v>907</v>
      </c>
      <c r="Q3563" s="73" t="s">
        <v>937</v>
      </c>
      <c r="R3563" s="73" t="s">
        <v>63</v>
      </c>
      <c r="V3563" s="60" t="str">
        <f>W3563&amp;H3563</f>
        <v>DON SISKOбежевый</v>
      </c>
      <c r="W3563" s="60" t="str">
        <f>_xlfn.LET(_xlpm.TextCell,TEXT(G3563,"###"),IF(_xlpm.TextCell&lt;&gt;"",IF(StyleSpaceSplit,IFERROR(IF(FIND(" ",_xlpm.TextCell)&gt;=1,MID(_xlpm.TextCell,1,FIND(" ",_xlpm.TextCell)-1),_xlpm.TextCell),_xlpm.TextCell),_xlpm.TextCell),""))</f>
        <v>DON SISKO</v>
      </c>
      <c r="X3563" s="60" t="str">
        <f>IF(A3563&lt;&gt;"",IFERROR(IF(FIND(" ",G3563)&gt;=1,MID(G3563,FIND(" ",G3563)+1,LEN(G3563)),""),""),"")</f>
        <v>SISKO</v>
      </c>
      <c r="AC3563" s="51">
        <f>IFERROR(VALUE(MID($C3563,1,2)),0)</f>
        <v>80</v>
      </c>
      <c r="AD3563" s="44">
        <f>IFERROR(VALUE(MID($C3563,4,3)),0)</f>
        <v>980</v>
      </c>
      <c r="AE3563" s="51">
        <f>VALUE(RIGHT("00"&amp;AC3563,2)&amp;RIGHT("000"&amp;AD3563,3))</f>
        <v>80980</v>
      </c>
    </row>
    <row r="3564" spans="1:31">
      <c r="A3564" s="60" t="str">
        <f>IF(G3564&amp;Q3564&lt;&gt;"",W3564&amp;Q3564,"")</f>
        <v>DON SOLOblue</v>
      </c>
      <c r="B3564" s="60" t="str">
        <f>IF(C3564&lt;&gt;"",LEFT(C3564,9),"")</f>
        <v>80-971-32</v>
      </c>
      <c r="C3564" s="73" t="s">
        <v>5530</v>
      </c>
      <c r="D3564" s="73" t="s">
        <v>5531</v>
      </c>
      <c r="E3564" s="73" t="s">
        <v>910</v>
      </c>
      <c r="F3564" s="74">
        <v>59</v>
      </c>
      <c r="G3564" s="73" t="s">
        <v>5532</v>
      </c>
      <c r="H3564" s="73" t="s">
        <v>97</v>
      </c>
      <c r="I3564" s="73" t="s">
        <v>927</v>
      </c>
      <c r="J3564" s="73" t="s">
        <v>329</v>
      </c>
      <c r="K3564" s="73" t="s">
        <v>382</v>
      </c>
      <c r="L3564" s="73" t="s">
        <v>383</v>
      </c>
      <c r="M3564" s="73" t="s">
        <v>384</v>
      </c>
      <c r="N3564" s="73" t="s">
        <v>36</v>
      </c>
      <c r="O3564" s="73" t="s">
        <v>386</v>
      </c>
      <c r="P3564" s="73" t="s">
        <v>907</v>
      </c>
      <c r="Q3564" s="73" t="s">
        <v>932</v>
      </c>
      <c r="R3564" s="73" t="s">
        <v>63</v>
      </c>
      <c r="V3564" s="60" t="str">
        <f>W3564&amp;H3564</f>
        <v>DON SOLOбежевый / синий</v>
      </c>
      <c r="W3564" s="60" t="str">
        <f>_xlfn.LET(_xlpm.TextCell,TEXT(G3564,"###"),IF(_xlpm.TextCell&lt;&gt;"",IF(StyleSpaceSplit,IFERROR(IF(FIND(" ",_xlpm.TextCell)&gt;=1,MID(_xlpm.TextCell,1,FIND(" ",_xlpm.TextCell)-1),_xlpm.TextCell),_xlpm.TextCell),_xlpm.TextCell),""))</f>
        <v>DON SOLO</v>
      </c>
      <c r="X3564" s="60" t="str">
        <f>IF(A3564&lt;&gt;"",IFERROR(IF(FIND(" ",G3564)&gt;=1,MID(G3564,FIND(" ",G3564)+1,LEN(G3564)),""),""),"")</f>
        <v>SOLO</v>
      </c>
      <c r="AC3564" s="51">
        <f>IFERROR(VALUE(MID($C3564,1,2)),0)</f>
        <v>80</v>
      </c>
      <c r="AD3564" s="44">
        <f>IFERROR(VALUE(MID($C3564,4,3)),0)</f>
        <v>971</v>
      </c>
      <c r="AE3564" s="51">
        <f>VALUE(RIGHT("00"&amp;AC3564,2)&amp;RIGHT("000"&amp;AD3564,3))</f>
        <v>80971</v>
      </c>
    </row>
    <row r="3565" spans="1:31">
      <c r="A3565" s="60" t="str">
        <f>IF(G3565&amp;Q3565&lt;&gt;"",W3565&amp;Q3565,"")</f>
        <v>DON SUNred</v>
      </c>
      <c r="B3565" s="60" t="str">
        <f>IF(C3565&lt;&gt;"",LEFT(C3565,9),"")</f>
        <v>80-408-18</v>
      </c>
      <c r="C3565" s="73" t="s">
        <v>2340</v>
      </c>
      <c r="D3565" s="73" t="s">
        <v>2341</v>
      </c>
      <c r="E3565" s="73" t="s">
        <v>956</v>
      </c>
      <c r="F3565" s="74">
        <v>55</v>
      </c>
      <c r="G3565" s="73" t="s">
        <v>2342</v>
      </c>
      <c r="H3565" s="73" t="s">
        <v>84</v>
      </c>
      <c r="I3565" s="73" t="s">
        <v>2343</v>
      </c>
      <c r="J3565" s="73" t="s">
        <v>329</v>
      </c>
      <c r="K3565" s="73" t="s">
        <v>382</v>
      </c>
      <c r="L3565" s="73" t="s">
        <v>383</v>
      </c>
      <c r="M3565" s="73" t="s">
        <v>384</v>
      </c>
      <c r="N3565" s="73" t="s">
        <v>35</v>
      </c>
      <c r="O3565" s="73" t="s">
        <v>386</v>
      </c>
      <c r="P3565" s="73" t="s">
        <v>907</v>
      </c>
      <c r="Q3565" s="73" t="s">
        <v>969</v>
      </c>
      <c r="R3565" s="73" t="s">
        <v>63</v>
      </c>
      <c r="V3565" s="60" t="str">
        <f>W3565&amp;H3565</f>
        <v>DON SUNбежевый / красный</v>
      </c>
      <c r="W3565" s="60" t="str">
        <f>_xlfn.LET(_xlpm.TextCell,TEXT(G3565,"###"),IF(_xlpm.TextCell&lt;&gt;"",IF(StyleSpaceSplit,IFERROR(IF(FIND(" ",_xlpm.TextCell)&gt;=1,MID(_xlpm.TextCell,1,FIND(" ",_xlpm.TextCell)-1),_xlpm.TextCell),_xlpm.TextCell),_xlpm.TextCell),""))</f>
        <v>DON SUN</v>
      </c>
      <c r="X3565" s="60" t="str">
        <f>IF(A3565&lt;&gt;"",IFERROR(IF(FIND(" ",G3565)&gt;=1,MID(G3565,FIND(" ",G3565)+1,LEN(G3565)),""),""),"")</f>
        <v>SUN</v>
      </c>
      <c r="AC3565" s="51">
        <f>IFERROR(VALUE(MID($C3565,1,2)),0)</f>
        <v>80</v>
      </c>
      <c r="AD3565" s="44">
        <f>IFERROR(VALUE(MID($C3565,4,3)),0)</f>
        <v>408</v>
      </c>
      <c r="AE3565" s="51">
        <f>VALUE(RIGHT("00"&amp;AC3565,2)&amp;RIGHT("000"&amp;AD3565,3))</f>
        <v>80408</v>
      </c>
    </row>
    <row r="3566" spans="1:31">
      <c r="A3566" s="60" t="str">
        <f>IF(G3566&amp;Q3566&lt;&gt;"",W3566&amp;Q3566,"")</f>
        <v>DON SUNred</v>
      </c>
      <c r="B3566" s="60" t="str">
        <f>IF(C3566&lt;&gt;"",LEFT(C3566,9),"")</f>
        <v>80-408-18</v>
      </c>
      <c r="C3566" s="73" t="s">
        <v>2344</v>
      </c>
      <c r="D3566" s="73" t="s">
        <v>2341</v>
      </c>
      <c r="E3566" s="73" t="s">
        <v>904</v>
      </c>
      <c r="F3566" s="74">
        <v>57</v>
      </c>
      <c r="G3566" s="73" t="s">
        <v>2342</v>
      </c>
      <c r="H3566" s="73" t="s">
        <v>84</v>
      </c>
      <c r="I3566" s="73" t="s">
        <v>2343</v>
      </c>
      <c r="J3566" s="73" t="s">
        <v>329</v>
      </c>
      <c r="K3566" s="73" t="s">
        <v>382</v>
      </c>
      <c r="L3566" s="73" t="s">
        <v>383</v>
      </c>
      <c r="M3566" s="73" t="s">
        <v>384</v>
      </c>
      <c r="N3566" s="73" t="s">
        <v>35</v>
      </c>
      <c r="O3566" s="73" t="s">
        <v>386</v>
      </c>
      <c r="P3566" s="73" t="s">
        <v>907</v>
      </c>
      <c r="Q3566" s="73" t="s">
        <v>969</v>
      </c>
      <c r="R3566" s="73" t="s">
        <v>63</v>
      </c>
      <c r="V3566" s="60" t="str">
        <f>W3566&amp;H3566</f>
        <v>DON SUNбежевый / красный</v>
      </c>
      <c r="W3566" s="60" t="str">
        <f>_xlfn.LET(_xlpm.TextCell,TEXT(G3566,"###"),IF(_xlpm.TextCell&lt;&gt;"",IF(StyleSpaceSplit,IFERROR(IF(FIND(" ",_xlpm.TextCell)&gt;=1,MID(_xlpm.TextCell,1,FIND(" ",_xlpm.TextCell)-1),_xlpm.TextCell),_xlpm.TextCell),_xlpm.TextCell),""))</f>
        <v>DON SUN</v>
      </c>
      <c r="X3566" s="60" t="str">
        <f>IF(A3566&lt;&gt;"",IFERROR(IF(FIND(" ",G3566)&gt;=1,MID(G3566,FIND(" ",G3566)+1,LEN(G3566)),""),""),"")</f>
        <v>SUN</v>
      </c>
      <c r="AC3566" s="51">
        <f>IFERROR(VALUE(MID($C3566,1,2)),0)</f>
        <v>80</v>
      </c>
      <c r="AD3566" s="44">
        <f>IFERROR(VALUE(MID($C3566,4,3)),0)</f>
        <v>408</v>
      </c>
      <c r="AE3566" s="51">
        <f>VALUE(RIGHT("00"&amp;AC3566,2)&amp;RIGHT("000"&amp;AD3566,3))</f>
        <v>80408</v>
      </c>
    </row>
    <row r="3567" spans="1:31">
      <c r="A3567" s="60" t="str">
        <f>IF(G3567&amp;Q3567&lt;&gt;"",W3567&amp;Q3567,"")</f>
        <v>DON SUNred</v>
      </c>
      <c r="B3567" s="60" t="str">
        <f>IF(C3567&lt;&gt;"",LEFT(C3567,9),"")</f>
        <v>80-408-18</v>
      </c>
      <c r="C3567" s="73" t="s">
        <v>2345</v>
      </c>
      <c r="D3567" s="73" t="s">
        <v>2341</v>
      </c>
      <c r="E3567" s="73" t="s">
        <v>910</v>
      </c>
      <c r="F3567" s="74">
        <v>59</v>
      </c>
      <c r="G3567" s="73" t="s">
        <v>2342</v>
      </c>
      <c r="H3567" s="73" t="s">
        <v>84</v>
      </c>
      <c r="I3567" s="73" t="s">
        <v>2343</v>
      </c>
      <c r="J3567" s="73" t="s">
        <v>329</v>
      </c>
      <c r="K3567" s="73" t="s">
        <v>382</v>
      </c>
      <c r="L3567" s="73" t="s">
        <v>383</v>
      </c>
      <c r="M3567" s="73" t="s">
        <v>384</v>
      </c>
      <c r="N3567" s="73" t="s">
        <v>35</v>
      </c>
      <c r="O3567" s="73" t="s">
        <v>386</v>
      </c>
      <c r="P3567" s="73" t="s">
        <v>907</v>
      </c>
      <c r="Q3567" s="73" t="s">
        <v>969</v>
      </c>
      <c r="R3567" s="73" t="s">
        <v>63</v>
      </c>
      <c r="V3567" s="60" t="str">
        <f>W3567&amp;H3567</f>
        <v>DON SUNбежевый / красный</v>
      </c>
      <c r="W3567" s="60" t="str">
        <f>_xlfn.LET(_xlpm.TextCell,TEXT(G3567,"###"),IF(_xlpm.TextCell&lt;&gt;"",IF(StyleSpaceSplit,IFERROR(IF(FIND(" ",_xlpm.TextCell)&gt;=1,MID(_xlpm.TextCell,1,FIND(" ",_xlpm.TextCell)-1),_xlpm.TextCell),_xlpm.TextCell),_xlpm.TextCell),""))</f>
        <v>DON SUN</v>
      </c>
      <c r="X3567" s="60" t="str">
        <f>IF(A3567&lt;&gt;"",IFERROR(IF(FIND(" ",G3567)&gt;=1,MID(G3567,FIND(" ",G3567)+1,LEN(G3567)),""),""),"")</f>
        <v>SUN</v>
      </c>
      <c r="AC3567" s="51">
        <f>IFERROR(VALUE(MID($C3567,1,2)),0)</f>
        <v>80</v>
      </c>
      <c r="AD3567" s="44">
        <f>IFERROR(VALUE(MID($C3567,4,3)),0)</f>
        <v>408</v>
      </c>
      <c r="AE3567" s="51">
        <f>VALUE(RIGHT("00"&amp;AC3567,2)&amp;RIGHT("000"&amp;AD3567,3))</f>
        <v>80408</v>
      </c>
    </row>
    <row r="3568" spans="1:31">
      <c r="A3568" s="60" t="str">
        <f>IF(G3568&amp;Q3568&lt;&gt;"",W3568&amp;Q3568,"")</f>
        <v>DON SUNblue</v>
      </c>
      <c r="B3568" s="60" t="str">
        <f>IF(C3568&lt;&gt;"",LEFT(C3568,9),"")</f>
        <v>80-408-06</v>
      </c>
      <c r="C3568" s="73" t="s">
        <v>2650</v>
      </c>
      <c r="D3568" s="73" t="s">
        <v>2651</v>
      </c>
      <c r="E3568" s="73" t="s">
        <v>956</v>
      </c>
      <c r="F3568" s="74">
        <v>55</v>
      </c>
      <c r="G3568" s="73" t="s">
        <v>2342</v>
      </c>
      <c r="H3568" s="73" t="s">
        <v>97</v>
      </c>
      <c r="I3568" s="73" t="s">
        <v>2343</v>
      </c>
      <c r="J3568" s="73" t="s">
        <v>329</v>
      </c>
      <c r="K3568" s="73" t="s">
        <v>382</v>
      </c>
      <c r="L3568" s="73" t="s">
        <v>383</v>
      </c>
      <c r="M3568" s="73" t="s">
        <v>384</v>
      </c>
      <c r="N3568" s="73" t="s">
        <v>35</v>
      </c>
      <c r="O3568" s="73" t="s">
        <v>386</v>
      </c>
      <c r="P3568" s="73" t="s">
        <v>907</v>
      </c>
      <c r="Q3568" s="73" t="s">
        <v>932</v>
      </c>
      <c r="R3568" s="73" t="s">
        <v>63</v>
      </c>
      <c r="V3568" s="60" t="str">
        <f>W3568&amp;H3568</f>
        <v>DON SUNбежевый / синий</v>
      </c>
      <c r="W3568" s="60" t="str">
        <f>_xlfn.LET(_xlpm.TextCell,TEXT(G3568,"###"),IF(_xlpm.TextCell&lt;&gt;"",IF(StyleSpaceSplit,IFERROR(IF(FIND(" ",_xlpm.TextCell)&gt;=1,MID(_xlpm.TextCell,1,FIND(" ",_xlpm.TextCell)-1),_xlpm.TextCell),_xlpm.TextCell),_xlpm.TextCell),""))</f>
        <v>DON SUN</v>
      </c>
      <c r="X3568" s="60" t="str">
        <f>IF(A3568&lt;&gt;"",IFERROR(IF(FIND(" ",G3568)&gt;=1,MID(G3568,FIND(" ",G3568)+1,LEN(G3568)),""),""),"")</f>
        <v>SUN</v>
      </c>
      <c r="AC3568" s="51">
        <f>IFERROR(VALUE(MID($C3568,1,2)),0)</f>
        <v>80</v>
      </c>
      <c r="AD3568" s="44">
        <f>IFERROR(VALUE(MID($C3568,4,3)),0)</f>
        <v>408</v>
      </c>
      <c r="AE3568" s="51">
        <f>VALUE(RIGHT("00"&amp;AC3568,2)&amp;RIGHT("000"&amp;AD3568,3))</f>
        <v>80408</v>
      </c>
    </row>
    <row r="3569" spans="1:31">
      <c r="A3569" s="60" t="str">
        <f>IF(G3569&amp;Q3569&lt;&gt;"",W3569&amp;Q3569,"")</f>
        <v>DON SUNblue</v>
      </c>
      <c r="B3569" s="60" t="str">
        <f>IF(C3569&lt;&gt;"",LEFT(C3569,9),"")</f>
        <v>80-408-06</v>
      </c>
      <c r="C3569" s="73" t="s">
        <v>2652</v>
      </c>
      <c r="D3569" s="73" t="s">
        <v>2651</v>
      </c>
      <c r="E3569" s="73" t="s">
        <v>904</v>
      </c>
      <c r="F3569" s="74">
        <v>57</v>
      </c>
      <c r="G3569" s="73" t="s">
        <v>2342</v>
      </c>
      <c r="H3569" s="73" t="s">
        <v>97</v>
      </c>
      <c r="I3569" s="73" t="s">
        <v>2343</v>
      </c>
      <c r="J3569" s="73" t="s">
        <v>329</v>
      </c>
      <c r="K3569" s="73" t="s">
        <v>382</v>
      </c>
      <c r="L3569" s="73" t="s">
        <v>383</v>
      </c>
      <c r="M3569" s="73" t="s">
        <v>384</v>
      </c>
      <c r="N3569" s="73" t="s">
        <v>35</v>
      </c>
      <c r="O3569" s="73" t="s">
        <v>386</v>
      </c>
      <c r="P3569" s="73" t="s">
        <v>907</v>
      </c>
      <c r="Q3569" s="73" t="s">
        <v>932</v>
      </c>
      <c r="R3569" s="73" t="s">
        <v>63</v>
      </c>
      <c r="V3569" s="60" t="str">
        <f>W3569&amp;H3569</f>
        <v>DON SUNбежевый / синий</v>
      </c>
      <c r="W3569" s="60" t="str">
        <f>_xlfn.LET(_xlpm.TextCell,TEXT(G3569,"###"),IF(_xlpm.TextCell&lt;&gt;"",IF(StyleSpaceSplit,IFERROR(IF(FIND(" ",_xlpm.TextCell)&gt;=1,MID(_xlpm.TextCell,1,FIND(" ",_xlpm.TextCell)-1),_xlpm.TextCell),_xlpm.TextCell),_xlpm.TextCell),""))</f>
        <v>DON SUN</v>
      </c>
      <c r="X3569" s="60" t="str">
        <f>IF(A3569&lt;&gt;"",IFERROR(IF(FIND(" ",G3569)&gt;=1,MID(G3569,FIND(" ",G3569)+1,LEN(G3569)),""),""),"")</f>
        <v>SUN</v>
      </c>
      <c r="AC3569" s="51">
        <f>IFERROR(VALUE(MID($C3569,1,2)),0)</f>
        <v>80</v>
      </c>
      <c r="AD3569" s="44">
        <f>IFERROR(VALUE(MID($C3569,4,3)),0)</f>
        <v>408</v>
      </c>
      <c r="AE3569" s="51">
        <f>VALUE(RIGHT("00"&amp;AC3569,2)&amp;RIGHT("000"&amp;AD3569,3))</f>
        <v>80408</v>
      </c>
    </row>
    <row r="3570" spans="1:31">
      <c r="A3570" s="60" t="str">
        <f>IF(G3570&amp;Q3570&lt;&gt;"",W3570&amp;Q3570,"")</f>
        <v>DON SUNblue</v>
      </c>
      <c r="B3570" s="60" t="str">
        <f>IF(C3570&lt;&gt;"",LEFT(C3570,9),"")</f>
        <v>80-408-06</v>
      </c>
      <c r="C3570" s="73" t="s">
        <v>2653</v>
      </c>
      <c r="D3570" s="73" t="s">
        <v>2651</v>
      </c>
      <c r="E3570" s="73" t="s">
        <v>912</v>
      </c>
      <c r="F3570" s="74">
        <v>61</v>
      </c>
      <c r="G3570" s="73" t="s">
        <v>2342</v>
      </c>
      <c r="H3570" s="73" t="s">
        <v>97</v>
      </c>
      <c r="I3570" s="73" t="s">
        <v>2343</v>
      </c>
      <c r="J3570" s="73" t="s">
        <v>329</v>
      </c>
      <c r="K3570" s="73" t="s">
        <v>382</v>
      </c>
      <c r="L3570" s="73" t="s">
        <v>383</v>
      </c>
      <c r="M3570" s="73" t="s">
        <v>384</v>
      </c>
      <c r="N3570" s="73" t="s">
        <v>35</v>
      </c>
      <c r="O3570" s="73" t="s">
        <v>386</v>
      </c>
      <c r="P3570" s="73" t="s">
        <v>907</v>
      </c>
      <c r="Q3570" s="73" t="s">
        <v>932</v>
      </c>
      <c r="R3570" s="73" t="s">
        <v>63</v>
      </c>
      <c r="V3570" s="60" t="str">
        <f>W3570&amp;H3570</f>
        <v>DON SUNбежевый / синий</v>
      </c>
      <c r="W3570" s="60" t="str">
        <f>_xlfn.LET(_xlpm.TextCell,TEXT(G3570,"###"),IF(_xlpm.TextCell&lt;&gt;"",IF(StyleSpaceSplit,IFERROR(IF(FIND(" ",_xlpm.TextCell)&gt;=1,MID(_xlpm.TextCell,1,FIND(" ",_xlpm.TextCell)-1),_xlpm.TextCell),_xlpm.TextCell),_xlpm.TextCell),""))</f>
        <v>DON SUN</v>
      </c>
      <c r="X3570" s="60" t="str">
        <f>IF(A3570&lt;&gt;"",IFERROR(IF(FIND(" ",G3570)&gt;=1,MID(G3570,FIND(" ",G3570)+1,LEN(G3570)),""),""),"")</f>
        <v>SUN</v>
      </c>
      <c r="AC3570" s="51">
        <f>IFERROR(VALUE(MID($C3570,1,2)),0)</f>
        <v>80</v>
      </c>
      <c r="AD3570" s="44">
        <f>IFERROR(VALUE(MID($C3570,4,3)),0)</f>
        <v>408</v>
      </c>
      <c r="AE3570" s="51">
        <f>VALUE(RIGHT("00"&amp;AC3570,2)&amp;RIGHT("000"&amp;AD3570,3))</f>
        <v>80408</v>
      </c>
    </row>
    <row r="3571" spans="1:31">
      <c r="A3571" s="60" t="str">
        <f>IF(G3571&amp;Q3571&lt;&gt;"",W3571&amp;Q3571,"")</f>
        <v>DON SUNblue</v>
      </c>
      <c r="B3571" s="60" t="str">
        <f>IF(C3571&lt;&gt;"",LEFT(C3571,9),"")</f>
        <v>80-408-06</v>
      </c>
      <c r="C3571" s="73" t="s">
        <v>2654</v>
      </c>
      <c r="D3571" s="73" t="s">
        <v>2651</v>
      </c>
      <c r="E3571" s="73" t="s">
        <v>910</v>
      </c>
      <c r="F3571" s="74">
        <v>59</v>
      </c>
      <c r="G3571" s="73" t="s">
        <v>2342</v>
      </c>
      <c r="H3571" s="73" t="s">
        <v>97</v>
      </c>
      <c r="I3571" s="73" t="s">
        <v>2343</v>
      </c>
      <c r="J3571" s="73" t="s">
        <v>329</v>
      </c>
      <c r="K3571" s="73" t="s">
        <v>382</v>
      </c>
      <c r="L3571" s="73" t="s">
        <v>383</v>
      </c>
      <c r="M3571" s="73" t="s">
        <v>384</v>
      </c>
      <c r="N3571" s="73" t="s">
        <v>35</v>
      </c>
      <c r="O3571" s="73" t="s">
        <v>386</v>
      </c>
      <c r="P3571" s="73" t="s">
        <v>907</v>
      </c>
      <c r="Q3571" s="73" t="s">
        <v>932</v>
      </c>
      <c r="R3571" s="73" t="s">
        <v>63</v>
      </c>
      <c r="V3571" s="60" t="str">
        <f>W3571&amp;H3571</f>
        <v>DON SUNбежевый / синий</v>
      </c>
      <c r="W3571" s="60" t="str">
        <f>_xlfn.LET(_xlpm.TextCell,TEXT(G3571,"###"),IF(_xlpm.TextCell&lt;&gt;"",IF(StyleSpaceSplit,IFERROR(IF(FIND(" ",_xlpm.TextCell)&gt;=1,MID(_xlpm.TextCell,1,FIND(" ",_xlpm.TextCell)-1),_xlpm.TextCell),_xlpm.TextCell),_xlpm.TextCell),""))</f>
        <v>DON SUN</v>
      </c>
      <c r="X3571" s="60" t="str">
        <f>IF(A3571&lt;&gt;"",IFERROR(IF(FIND(" ",G3571)&gt;=1,MID(G3571,FIND(" ",G3571)+1,LEN(G3571)),""),""),"")</f>
        <v>SUN</v>
      </c>
      <c r="AC3571" s="51">
        <f>IFERROR(VALUE(MID($C3571,1,2)),0)</f>
        <v>80</v>
      </c>
      <c r="AD3571" s="44">
        <f>IFERROR(VALUE(MID($C3571,4,3)),0)</f>
        <v>408</v>
      </c>
      <c r="AE3571" s="51">
        <f>VALUE(RIGHT("00"&amp;AC3571,2)&amp;RIGHT("000"&amp;AD3571,3))</f>
        <v>80408</v>
      </c>
    </row>
    <row r="3572" spans="1:31">
      <c r="A3572" s="60" t="str">
        <f>IF(G3572&amp;Q3572&lt;&gt;"",W3572&amp;Q3572,"")</f>
        <v>DON VEGASblack</v>
      </c>
      <c r="B3572" s="60" t="str">
        <f>IF(C3572&lt;&gt;"",LEFT(C3572,9),"")</f>
        <v>80-929-09</v>
      </c>
      <c r="C3572" s="73" t="s">
        <v>5350</v>
      </c>
      <c r="D3572" s="73" t="s">
        <v>5351</v>
      </c>
      <c r="E3572" s="73" t="s">
        <v>904</v>
      </c>
      <c r="F3572" s="74">
        <v>57</v>
      </c>
      <c r="G3572" s="73" t="s">
        <v>5352</v>
      </c>
      <c r="H3572" s="73" t="s">
        <v>53</v>
      </c>
      <c r="I3572" s="73" t="s">
        <v>1265</v>
      </c>
      <c r="J3572" s="73" t="s">
        <v>359</v>
      </c>
      <c r="K3572" s="73" t="s">
        <v>390</v>
      </c>
      <c r="L3572" s="73" t="s">
        <v>383</v>
      </c>
      <c r="M3572" s="73" t="s">
        <v>388</v>
      </c>
      <c r="N3572" s="73" t="s">
        <v>30</v>
      </c>
      <c r="O3572" s="73" t="s">
        <v>386</v>
      </c>
      <c r="P3572" s="73" t="s">
        <v>907</v>
      </c>
      <c r="Q3572" s="73" t="s">
        <v>928</v>
      </c>
      <c r="R3572" s="73" t="s">
        <v>53</v>
      </c>
      <c r="V3572" s="60" t="str">
        <f>W3572&amp;H3572</f>
        <v>DON VEGASчерный</v>
      </c>
      <c r="W3572" s="60" t="str">
        <f>_xlfn.LET(_xlpm.TextCell,TEXT(G3572,"###"),IF(_xlpm.TextCell&lt;&gt;"",IF(StyleSpaceSplit,IFERROR(IF(FIND(" ",_xlpm.TextCell)&gt;=1,MID(_xlpm.TextCell,1,FIND(" ",_xlpm.TextCell)-1),_xlpm.TextCell),_xlpm.TextCell),_xlpm.TextCell),""))</f>
        <v>DON VEGAS</v>
      </c>
      <c r="X3572" s="60" t="str">
        <f>IF(A3572&lt;&gt;"",IFERROR(IF(FIND(" ",G3572)&gt;=1,MID(G3572,FIND(" ",G3572)+1,LEN(G3572)),""),""),"")</f>
        <v>VEGAS</v>
      </c>
      <c r="AC3572" s="51">
        <f>IFERROR(VALUE(MID($C3572,1,2)),0)</f>
        <v>80</v>
      </c>
      <c r="AD3572" s="44">
        <f>IFERROR(VALUE(MID($C3572,4,3)),0)</f>
        <v>929</v>
      </c>
      <c r="AE3572" s="51">
        <f>VALUE(RIGHT("00"&amp;AC3572,2)&amp;RIGHT("000"&amp;AD3572,3))</f>
        <v>80929</v>
      </c>
    </row>
    <row r="3573" spans="1:31">
      <c r="A3573" s="60" t="str">
        <f>IF(G3573&amp;Q3573&lt;&gt;"",W3573&amp;Q3573,"")</f>
        <v>DON VEGASblack</v>
      </c>
      <c r="B3573" s="60" t="str">
        <f>IF(C3573&lt;&gt;"",LEFT(C3573,9),"")</f>
        <v>80-929-09</v>
      </c>
      <c r="C3573" s="73" t="s">
        <v>5353</v>
      </c>
      <c r="D3573" s="73" t="s">
        <v>5351</v>
      </c>
      <c r="E3573" s="73" t="s">
        <v>910</v>
      </c>
      <c r="F3573" s="74">
        <v>59</v>
      </c>
      <c r="G3573" s="73" t="s">
        <v>5352</v>
      </c>
      <c r="H3573" s="73" t="s">
        <v>53</v>
      </c>
      <c r="I3573" s="73" t="s">
        <v>1265</v>
      </c>
      <c r="J3573" s="73" t="s">
        <v>359</v>
      </c>
      <c r="K3573" s="73" t="s">
        <v>390</v>
      </c>
      <c r="L3573" s="73" t="s">
        <v>383</v>
      </c>
      <c r="M3573" s="73" t="s">
        <v>388</v>
      </c>
      <c r="N3573" s="73" t="s">
        <v>30</v>
      </c>
      <c r="O3573" s="73" t="s">
        <v>386</v>
      </c>
      <c r="P3573" s="73" t="s">
        <v>907</v>
      </c>
      <c r="Q3573" s="73" t="s">
        <v>928</v>
      </c>
      <c r="R3573" s="73" t="s">
        <v>53</v>
      </c>
      <c r="V3573" s="60" t="str">
        <f>W3573&amp;H3573</f>
        <v>DON VEGASчерный</v>
      </c>
      <c r="W3573" s="60" t="str">
        <f>_xlfn.LET(_xlpm.TextCell,TEXT(G3573,"###"),IF(_xlpm.TextCell&lt;&gt;"",IF(StyleSpaceSplit,IFERROR(IF(FIND(" ",_xlpm.TextCell)&gt;=1,MID(_xlpm.TextCell,1,FIND(" ",_xlpm.TextCell)-1),_xlpm.TextCell),_xlpm.TextCell),_xlpm.TextCell),""))</f>
        <v>DON VEGAS</v>
      </c>
      <c r="X3573" s="60" t="str">
        <f>IF(A3573&lt;&gt;"",IFERROR(IF(FIND(" ",G3573)&gt;=1,MID(G3573,FIND(" ",G3573)+1,LEN(G3573)),""),""),"")</f>
        <v>VEGAS</v>
      </c>
      <c r="AC3573" s="51">
        <f>IFERROR(VALUE(MID($C3573,1,2)),0)</f>
        <v>80</v>
      </c>
      <c r="AD3573" s="44">
        <f>IFERROR(VALUE(MID($C3573,4,3)),0)</f>
        <v>929</v>
      </c>
      <c r="AE3573" s="51">
        <f>VALUE(RIGHT("00"&amp;AC3573,2)&amp;RIGHT("000"&amp;AD3573,3))</f>
        <v>80929</v>
      </c>
    </row>
    <row r="3574" spans="1:31">
      <c r="A3574" s="60" t="str">
        <f>IF(G3574&amp;Q3574&lt;&gt;"",W3574&amp;Q3574,"")</f>
        <v>DON WEMBLEYwhite</v>
      </c>
      <c r="B3574" s="60" t="str">
        <f>IF(C3574&lt;&gt;"",LEFT(C3574,9),"")</f>
        <v>80-467-17</v>
      </c>
      <c r="C3574" s="73" t="s">
        <v>2894</v>
      </c>
      <c r="D3574" s="73" t="s">
        <v>2895</v>
      </c>
      <c r="E3574" s="73" t="s">
        <v>922</v>
      </c>
      <c r="F3574" s="74">
        <v>60</v>
      </c>
      <c r="G3574" s="73" t="s">
        <v>2896</v>
      </c>
      <c r="H3574" s="73" t="s">
        <v>57</v>
      </c>
      <c r="I3574" s="73" t="s">
        <v>906</v>
      </c>
      <c r="J3574" s="73" t="s">
        <v>330</v>
      </c>
      <c r="K3574" s="73" t="s">
        <v>382</v>
      </c>
      <c r="L3574" s="73" t="s">
        <v>383</v>
      </c>
      <c r="M3574" s="73" t="s">
        <v>384</v>
      </c>
      <c r="N3574" s="73" t="s">
        <v>36</v>
      </c>
      <c r="O3574" s="73" t="s">
        <v>386</v>
      </c>
      <c r="P3574" s="73" t="s">
        <v>907</v>
      </c>
      <c r="Q3574" s="73" t="s">
        <v>908</v>
      </c>
      <c r="R3574" s="73" t="s">
        <v>57</v>
      </c>
      <c r="V3574" s="60" t="str">
        <f>W3574&amp;H3574</f>
        <v>DON WEMBLEYбелый</v>
      </c>
      <c r="W3574" s="60" t="str">
        <f>_xlfn.LET(_xlpm.TextCell,TEXT(G3574,"###"),IF(_xlpm.TextCell&lt;&gt;"",IF(StyleSpaceSplit,IFERROR(IF(FIND(" ",_xlpm.TextCell)&gt;=1,MID(_xlpm.TextCell,1,FIND(" ",_xlpm.TextCell)-1),_xlpm.TextCell),_xlpm.TextCell),_xlpm.TextCell),""))</f>
        <v>DON WEMBLEY</v>
      </c>
      <c r="X3574" s="60" t="str">
        <f>IF(A3574&lt;&gt;"",IFERROR(IF(FIND(" ",G3574)&gt;=1,MID(G3574,FIND(" ",G3574)+1,LEN(G3574)),""),""),"")</f>
        <v>WEMBLEY</v>
      </c>
      <c r="AC3574" s="51">
        <f>IFERROR(VALUE(MID($C3574,1,2)),0)</f>
        <v>80</v>
      </c>
      <c r="AD3574" s="44">
        <f>IFERROR(VALUE(MID($C3574,4,3)),0)</f>
        <v>467</v>
      </c>
      <c r="AE3574" s="51">
        <f>VALUE(RIGHT("00"&amp;AC3574,2)&amp;RIGHT("000"&amp;AD3574,3))</f>
        <v>80467</v>
      </c>
    </row>
    <row r="3575" spans="1:31">
      <c r="A3575" s="60" t="str">
        <f>IF(G3575&amp;Q3575&lt;&gt;"",W3575&amp;Q3575,"")</f>
        <v>DUKEbeige</v>
      </c>
      <c r="B3575" s="60" t="str">
        <f>IF(C3575&lt;&gt;"",LEFT(C3575,9),"")</f>
        <v>80-060-02</v>
      </c>
      <c r="C3575" s="73" t="s">
        <v>7576</v>
      </c>
      <c r="D3575" s="73" t="s">
        <v>7577</v>
      </c>
      <c r="E3575" s="73" t="s">
        <v>910</v>
      </c>
      <c r="F3575" s="74">
        <v>59</v>
      </c>
      <c r="G3575" s="73" t="s">
        <v>1068</v>
      </c>
      <c r="H3575" s="73" t="s">
        <v>63</v>
      </c>
      <c r="I3575" s="73" t="s">
        <v>1069</v>
      </c>
      <c r="J3575" s="73" t="s">
        <v>330</v>
      </c>
      <c r="K3575" s="73" t="s">
        <v>382</v>
      </c>
      <c r="L3575" s="73" t="s">
        <v>383</v>
      </c>
      <c r="M3575" s="73" t="s">
        <v>384</v>
      </c>
      <c r="N3575" s="73" t="s">
        <v>35</v>
      </c>
      <c r="O3575" s="73" t="s">
        <v>386</v>
      </c>
      <c r="P3575" s="73" t="s">
        <v>907</v>
      </c>
      <c r="Q3575" s="73" t="s">
        <v>937</v>
      </c>
      <c r="R3575" s="73" t="s">
        <v>63</v>
      </c>
      <c r="V3575" s="60" t="str">
        <f>W3575&amp;H3575</f>
        <v>DUKEбежевый</v>
      </c>
      <c r="W3575" s="60" t="str">
        <f>_xlfn.LET(_xlpm.TextCell,TEXT(G3575,"###"),IF(_xlpm.TextCell&lt;&gt;"",IF(StyleSpaceSplit,IFERROR(IF(FIND(" ",_xlpm.TextCell)&gt;=1,MID(_xlpm.TextCell,1,FIND(" ",_xlpm.TextCell)-1),_xlpm.TextCell),_xlpm.TextCell),_xlpm.TextCell),""))</f>
        <v>DUKE</v>
      </c>
      <c r="X3575" s="60" t="str">
        <f>IF(A3575&lt;&gt;"",IFERROR(IF(FIND(" ",G3575)&gt;=1,MID(G3575,FIND(" ",G3575)+1,LEN(G3575)),""),""),"")</f>
        <v/>
      </c>
      <c r="AC3575" s="51">
        <f>IFERROR(VALUE(MID($C3575,1,2)),0)</f>
        <v>80</v>
      </c>
      <c r="AD3575" s="44">
        <f>IFERROR(VALUE(MID($C3575,4,3)),0)</f>
        <v>60</v>
      </c>
      <c r="AE3575" s="51">
        <f>VALUE(RIGHT("00"&amp;AC3575,2)&amp;RIGHT("000"&amp;AD3575,3))</f>
        <v>80060</v>
      </c>
    </row>
    <row r="3576" spans="1:31">
      <c r="A3576" s="60" t="str">
        <f>IF(G3576&amp;Q3576&lt;&gt;"",W3576&amp;Q3576,"")</f>
        <v>DUKEnatural</v>
      </c>
      <c r="B3576" s="60" t="str">
        <f>IF(C3576&lt;&gt;"",LEFT(C3576,9),"")</f>
        <v>80-060-36</v>
      </c>
      <c r="C3576" s="73" t="s">
        <v>1066</v>
      </c>
      <c r="D3576" s="73" t="s">
        <v>1067</v>
      </c>
      <c r="E3576" s="73" t="s">
        <v>904</v>
      </c>
      <c r="F3576" s="74">
        <v>57</v>
      </c>
      <c r="G3576" s="73" t="s">
        <v>1068</v>
      </c>
      <c r="H3576" s="73" t="s">
        <v>187</v>
      </c>
      <c r="I3576" s="73" t="s">
        <v>1069</v>
      </c>
      <c r="J3576" s="73" t="s">
        <v>330</v>
      </c>
      <c r="K3576" s="73" t="s">
        <v>382</v>
      </c>
      <c r="L3576" s="73" t="s">
        <v>383</v>
      </c>
      <c r="M3576" s="73" t="s">
        <v>384</v>
      </c>
      <c r="N3576" s="73" t="s">
        <v>35</v>
      </c>
      <c r="O3576" s="73" t="s">
        <v>386</v>
      </c>
      <c r="P3576" s="73" t="s">
        <v>907</v>
      </c>
      <c r="Q3576" s="73" t="s">
        <v>947</v>
      </c>
      <c r="R3576" s="73" t="s">
        <v>63</v>
      </c>
      <c r="V3576" s="60" t="str">
        <f>W3576&amp;H3576</f>
        <v>DUKEкремовый</v>
      </c>
      <c r="W3576" s="60" t="str">
        <f>_xlfn.LET(_xlpm.TextCell,TEXT(G3576,"###"),IF(_xlpm.TextCell&lt;&gt;"",IF(StyleSpaceSplit,IFERROR(IF(FIND(" ",_xlpm.TextCell)&gt;=1,MID(_xlpm.TextCell,1,FIND(" ",_xlpm.TextCell)-1),_xlpm.TextCell),_xlpm.TextCell),_xlpm.TextCell),""))</f>
        <v>DUKE</v>
      </c>
      <c r="X3576" s="60" t="str">
        <f>IF(A3576&lt;&gt;"",IFERROR(IF(FIND(" ",G3576)&gt;=1,MID(G3576,FIND(" ",G3576)+1,LEN(G3576)),""),""),"")</f>
        <v/>
      </c>
      <c r="AC3576" s="51">
        <f>IFERROR(VALUE(MID($C3576,1,2)),0)</f>
        <v>80</v>
      </c>
      <c r="AD3576" s="44">
        <f>IFERROR(VALUE(MID($C3576,4,3)),0)</f>
        <v>60</v>
      </c>
      <c r="AE3576" s="51">
        <f>VALUE(RIGHT("00"&amp;AC3576,2)&amp;RIGHT("000"&amp;AD3576,3))</f>
        <v>80060</v>
      </c>
    </row>
    <row r="3577" spans="1:31">
      <c r="A3577" s="60" t="str">
        <f>IF(G3577&amp;Q3577&lt;&gt;"",W3577&amp;Q3577,"")</f>
        <v>DUKEnatural</v>
      </c>
      <c r="B3577" s="60" t="str">
        <f>IF(C3577&lt;&gt;"",LEFT(C3577,9),"")</f>
        <v>80-060-36</v>
      </c>
      <c r="C3577" s="73" t="s">
        <v>1070</v>
      </c>
      <c r="D3577" s="73" t="s">
        <v>1067</v>
      </c>
      <c r="E3577" s="73" t="s">
        <v>910</v>
      </c>
      <c r="F3577" s="74">
        <v>59</v>
      </c>
      <c r="G3577" s="73" t="s">
        <v>1068</v>
      </c>
      <c r="H3577" s="73" t="s">
        <v>187</v>
      </c>
      <c r="I3577" s="73" t="s">
        <v>1069</v>
      </c>
      <c r="J3577" s="73" t="s">
        <v>330</v>
      </c>
      <c r="K3577" s="73" t="s">
        <v>382</v>
      </c>
      <c r="L3577" s="73" t="s">
        <v>383</v>
      </c>
      <c r="M3577" s="73" t="s">
        <v>384</v>
      </c>
      <c r="N3577" s="73" t="s">
        <v>35</v>
      </c>
      <c r="O3577" s="73" t="s">
        <v>386</v>
      </c>
      <c r="P3577" s="73" t="s">
        <v>907</v>
      </c>
      <c r="Q3577" s="73" t="s">
        <v>947</v>
      </c>
      <c r="R3577" s="73" t="s">
        <v>63</v>
      </c>
      <c r="V3577" s="60" t="str">
        <f>W3577&amp;H3577</f>
        <v>DUKEкремовый</v>
      </c>
      <c r="W3577" s="60" t="str">
        <f>_xlfn.LET(_xlpm.TextCell,TEXT(G3577,"###"),IF(_xlpm.TextCell&lt;&gt;"",IF(StyleSpaceSplit,IFERROR(IF(FIND(" ",_xlpm.TextCell)&gt;=1,MID(_xlpm.TextCell,1,FIND(" ",_xlpm.TextCell)-1),_xlpm.TextCell),_xlpm.TextCell),_xlpm.TextCell),""))</f>
        <v>DUKE</v>
      </c>
      <c r="X3577" s="60" t="str">
        <f>IF(A3577&lt;&gt;"",IFERROR(IF(FIND(" ",G3577)&gt;=1,MID(G3577,FIND(" ",G3577)+1,LEN(G3577)),""),""),"")</f>
        <v/>
      </c>
      <c r="AC3577" s="51">
        <f>IFERROR(VALUE(MID($C3577,1,2)),0)</f>
        <v>80</v>
      </c>
      <c r="AD3577" s="44">
        <f>IFERROR(VALUE(MID($C3577,4,3)),0)</f>
        <v>60</v>
      </c>
      <c r="AE3577" s="51">
        <f>VALUE(RIGHT("00"&amp;AC3577,2)&amp;RIGHT("000"&amp;AD3577,3))</f>
        <v>80060</v>
      </c>
    </row>
    <row r="3578" spans="1:31">
      <c r="A3578" s="60" t="str">
        <f>IF(G3578&amp;Q3578&lt;&gt;"",W3578&amp;Q3578,"")</f>
        <v>DUKEnatural</v>
      </c>
      <c r="B3578" s="60" t="str">
        <f>IF(C3578&lt;&gt;"",LEFT(C3578,9),"")</f>
        <v>80-060-36</v>
      </c>
      <c r="C3578" s="73" t="s">
        <v>1071</v>
      </c>
      <c r="D3578" s="73" t="s">
        <v>1067</v>
      </c>
      <c r="E3578" s="73" t="s">
        <v>912</v>
      </c>
      <c r="F3578" s="74">
        <v>61</v>
      </c>
      <c r="G3578" s="73" t="s">
        <v>1068</v>
      </c>
      <c r="H3578" s="73" t="s">
        <v>187</v>
      </c>
      <c r="I3578" s="73" t="s">
        <v>1069</v>
      </c>
      <c r="J3578" s="73" t="s">
        <v>330</v>
      </c>
      <c r="K3578" s="73" t="s">
        <v>382</v>
      </c>
      <c r="L3578" s="73" t="s">
        <v>383</v>
      </c>
      <c r="M3578" s="73" t="s">
        <v>384</v>
      </c>
      <c r="N3578" s="73" t="s">
        <v>35</v>
      </c>
      <c r="O3578" s="73" t="s">
        <v>386</v>
      </c>
      <c r="P3578" s="73" t="s">
        <v>907</v>
      </c>
      <c r="Q3578" s="73" t="s">
        <v>947</v>
      </c>
      <c r="R3578" s="73" t="s">
        <v>63</v>
      </c>
      <c r="V3578" s="60" t="str">
        <f>W3578&amp;H3578</f>
        <v>DUKEкремовый</v>
      </c>
      <c r="W3578" s="60" t="str">
        <f>_xlfn.LET(_xlpm.TextCell,TEXT(G3578,"###"),IF(_xlpm.TextCell&lt;&gt;"",IF(StyleSpaceSplit,IFERROR(IF(FIND(" ",_xlpm.TextCell)&gt;=1,MID(_xlpm.TextCell,1,FIND(" ",_xlpm.TextCell)-1),_xlpm.TextCell),_xlpm.TextCell),_xlpm.TextCell),""))</f>
        <v>DUKE</v>
      </c>
      <c r="X3578" s="60" t="str">
        <f>IF(A3578&lt;&gt;"",IFERROR(IF(FIND(" ",G3578)&gt;=1,MID(G3578,FIND(" ",G3578)+1,LEN(G3578)),""),""),"")</f>
        <v/>
      </c>
      <c r="AC3578" s="51">
        <f>IFERROR(VALUE(MID($C3578,1,2)),0)</f>
        <v>80</v>
      </c>
      <c r="AD3578" s="44">
        <f>IFERROR(VALUE(MID($C3578,4,3)),0)</f>
        <v>60</v>
      </c>
      <c r="AE3578" s="51">
        <f>VALUE(RIGHT("00"&amp;AC3578,2)&amp;RIGHT("000"&amp;AD3578,3))</f>
        <v>80060</v>
      </c>
    </row>
    <row r="3579" spans="1:31">
      <c r="A3579" s="60" t="str">
        <f>IF(G3579&amp;Q3579&lt;&gt;"",W3579&amp;Q3579,"")</f>
        <v>EVANSnatural</v>
      </c>
      <c r="B3579" s="60" t="str">
        <f>IF(C3579&lt;&gt;"",LEFT(C3579,9),"")</f>
        <v>80-061-02</v>
      </c>
      <c r="C3579" s="73" t="s">
        <v>7578</v>
      </c>
      <c r="D3579" s="73" t="s">
        <v>7579</v>
      </c>
      <c r="E3579" s="73" t="s">
        <v>910</v>
      </c>
      <c r="F3579" s="74">
        <v>59</v>
      </c>
      <c r="G3579" s="73" t="s">
        <v>2348</v>
      </c>
      <c r="H3579" s="73" t="s">
        <v>63</v>
      </c>
      <c r="I3579" s="73" t="s">
        <v>1069</v>
      </c>
      <c r="J3579" s="73" t="s">
        <v>330</v>
      </c>
      <c r="K3579" s="73" t="s">
        <v>382</v>
      </c>
      <c r="L3579" s="73" t="s">
        <v>383</v>
      </c>
      <c r="M3579" s="73" t="s">
        <v>384</v>
      </c>
      <c r="N3579" s="73" t="s">
        <v>35</v>
      </c>
      <c r="O3579" s="73" t="s">
        <v>386</v>
      </c>
      <c r="P3579" s="73" t="s">
        <v>907</v>
      </c>
      <c r="Q3579" s="73" t="s">
        <v>947</v>
      </c>
      <c r="R3579" s="73" t="s">
        <v>63</v>
      </c>
      <c r="V3579" s="60" t="str">
        <f>W3579&amp;H3579</f>
        <v>EVANSбежевый</v>
      </c>
      <c r="W3579" s="60" t="str">
        <f>_xlfn.LET(_xlpm.TextCell,TEXT(G3579,"###"),IF(_xlpm.TextCell&lt;&gt;"",IF(StyleSpaceSplit,IFERROR(IF(FIND(" ",_xlpm.TextCell)&gt;=1,MID(_xlpm.TextCell,1,FIND(" ",_xlpm.TextCell)-1),_xlpm.TextCell),_xlpm.TextCell),_xlpm.TextCell),""))</f>
        <v>EVANS</v>
      </c>
      <c r="X3579" s="60" t="str">
        <f>IF(A3579&lt;&gt;"",IFERROR(IF(FIND(" ",G3579)&gt;=1,MID(G3579,FIND(" ",G3579)+1,LEN(G3579)),""),""),"")</f>
        <v/>
      </c>
      <c r="AC3579" s="51">
        <f>IFERROR(VALUE(MID($C3579,1,2)),0)</f>
        <v>80</v>
      </c>
      <c r="AD3579" s="44">
        <f>IFERROR(VALUE(MID($C3579,4,3)),0)</f>
        <v>61</v>
      </c>
      <c r="AE3579" s="51">
        <f>VALUE(RIGHT("00"&amp;AC3579,2)&amp;RIGHT("000"&amp;AD3579,3))</f>
        <v>80061</v>
      </c>
    </row>
    <row r="3580" spans="1:31">
      <c r="A3580" s="60" t="str">
        <f>IF(G3580&amp;Q3580&lt;&gt;"",W3580&amp;Q3580,"")</f>
        <v>EVANSbeige</v>
      </c>
      <c r="B3580" s="60" t="str">
        <f>IF(C3580&lt;&gt;"",LEFT(C3580,9),"")</f>
        <v>80-061-36</v>
      </c>
      <c r="C3580" s="73" t="s">
        <v>7060</v>
      </c>
      <c r="D3580" s="73" t="s">
        <v>7061</v>
      </c>
      <c r="E3580" s="73" t="s">
        <v>956</v>
      </c>
      <c r="F3580" s="74">
        <v>55</v>
      </c>
      <c r="G3580" s="73" t="s">
        <v>2348</v>
      </c>
      <c r="H3580" s="73" t="s">
        <v>187</v>
      </c>
      <c r="I3580" s="73" t="s">
        <v>1069</v>
      </c>
      <c r="J3580" s="73" t="s">
        <v>330</v>
      </c>
      <c r="K3580" s="73" t="s">
        <v>382</v>
      </c>
      <c r="L3580" s="73" t="s">
        <v>383</v>
      </c>
      <c r="M3580" s="73" t="s">
        <v>384</v>
      </c>
      <c r="N3580" s="73" t="s">
        <v>35</v>
      </c>
      <c r="O3580" s="73" t="s">
        <v>386</v>
      </c>
      <c r="P3580" s="73" t="s">
        <v>907</v>
      </c>
      <c r="Q3580" s="73" t="s">
        <v>937</v>
      </c>
      <c r="R3580" s="73" t="s">
        <v>63</v>
      </c>
      <c r="V3580" s="60" t="str">
        <f>W3580&amp;H3580</f>
        <v>EVANSкремовый</v>
      </c>
      <c r="W3580" s="60" t="str">
        <f>_xlfn.LET(_xlpm.TextCell,TEXT(G3580,"###"),IF(_xlpm.TextCell&lt;&gt;"",IF(StyleSpaceSplit,IFERROR(IF(FIND(" ",_xlpm.TextCell)&gt;=1,MID(_xlpm.TextCell,1,FIND(" ",_xlpm.TextCell)-1),_xlpm.TextCell),_xlpm.TextCell),_xlpm.TextCell),""))</f>
        <v>EVANS</v>
      </c>
      <c r="X3580" s="60" t="str">
        <f>IF(A3580&lt;&gt;"",IFERROR(IF(FIND(" ",G3580)&gt;=1,MID(G3580,FIND(" ",G3580)+1,LEN(G3580)),""),""),"")</f>
        <v/>
      </c>
      <c r="AC3580" s="51">
        <f>IFERROR(VALUE(MID($C3580,1,2)),0)</f>
        <v>80</v>
      </c>
      <c r="AD3580" s="44">
        <f>IFERROR(VALUE(MID($C3580,4,3)),0)</f>
        <v>61</v>
      </c>
      <c r="AE3580" s="51">
        <f>VALUE(RIGHT("00"&amp;AC3580,2)&amp;RIGHT("000"&amp;AD3580,3))</f>
        <v>80061</v>
      </c>
    </row>
    <row r="3581" spans="1:31">
      <c r="A3581" s="60" t="str">
        <f>IF(G3581&amp;Q3581&lt;&gt;"",W3581&amp;Q3581,"")</f>
        <v>EVANSbeige</v>
      </c>
      <c r="B3581" s="60" t="str">
        <f>IF(C3581&lt;&gt;"",LEFT(C3581,9),"")</f>
        <v>80-061-36</v>
      </c>
      <c r="C3581" s="73" t="s">
        <v>7062</v>
      </c>
      <c r="D3581" s="73" t="s">
        <v>7061</v>
      </c>
      <c r="E3581" s="73" t="s">
        <v>904</v>
      </c>
      <c r="F3581" s="74">
        <v>57</v>
      </c>
      <c r="G3581" s="73" t="s">
        <v>2348</v>
      </c>
      <c r="H3581" s="73" t="s">
        <v>187</v>
      </c>
      <c r="I3581" s="73" t="s">
        <v>1069</v>
      </c>
      <c r="J3581" s="73" t="s">
        <v>330</v>
      </c>
      <c r="K3581" s="73" t="s">
        <v>382</v>
      </c>
      <c r="L3581" s="73" t="s">
        <v>383</v>
      </c>
      <c r="M3581" s="73" t="s">
        <v>384</v>
      </c>
      <c r="N3581" s="73" t="s">
        <v>35</v>
      </c>
      <c r="O3581" s="73" t="s">
        <v>386</v>
      </c>
      <c r="P3581" s="73" t="s">
        <v>907</v>
      </c>
      <c r="Q3581" s="73" t="s">
        <v>937</v>
      </c>
      <c r="R3581" s="73" t="s">
        <v>63</v>
      </c>
      <c r="V3581" s="60" t="str">
        <f>W3581&amp;H3581</f>
        <v>EVANSкремовый</v>
      </c>
      <c r="W3581" s="60" t="str">
        <f>_xlfn.LET(_xlpm.TextCell,TEXT(G3581,"###"),IF(_xlpm.TextCell&lt;&gt;"",IF(StyleSpaceSplit,IFERROR(IF(FIND(" ",_xlpm.TextCell)&gt;=1,MID(_xlpm.TextCell,1,FIND(" ",_xlpm.TextCell)-1),_xlpm.TextCell),_xlpm.TextCell),_xlpm.TextCell),""))</f>
        <v>EVANS</v>
      </c>
      <c r="X3581" s="60" t="str">
        <f>IF(A3581&lt;&gt;"",IFERROR(IF(FIND(" ",G3581)&gt;=1,MID(G3581,FIND(" ",G3581)+1,LEN(G3581)),""),""),"")</f>
        <v/>
      </c>
      <c r="AC3581" s="51">
        <f>IFERROR(VALUE(MID($C3581,1,2)),0)</f>
        <v>80</v>
      </c>
      <c r="AD3581" s="44">
        <f>IFERROR(VALUE(MID($C3581,4,3)),0)</f>
        <v>61</v>
      </c>
      <c r="AE3581" s="51">
        <f>VALUE(RIGHT("00"&amp;AC3581,2)&amp;RIGHT("000"&amp;AD3581,3))</f>
        <v>80061</v>
      </c>
    </row>
    <row r="3582" spans="1:31">
      <c r="A3582" s="60" t="str">
        <f>IF(G3582&amp;Q3582&lt;&gt;"",W3582&amp;Q3582,"")</f>
        <v>EVANSbeige</v>
      </c>
      <c r="B3582" s="60" t="str">
        <f>IF(C3582&lt;&gt;"",LEFT(C3582,9),"")</f>
        <v>80-061-36</v>
      </c>
      <c r="C3582" s="73" t="s">
        <v>7063</v>
      </c>
      <c r="D3582" s="73" t="s">
        <v>7061</v>
      </c>
      <c r="E3582" s="73" t="s">
        <v>910</v>
      </c>
      <c r="F3582" s="74">
        <v>59</v>
      </c>
      <c r="G3582" s="73" t="s">
        <v>2348</v>
      </c>
      <c r="H3582" s="73" t="s">
        <v>187</v>
      </c>
      <c r="I3582" s="73" t="s">
        <v>1069</v>
      </c>
      <c r="J3582" s="73" t="s">
        <v>330</v>
      </c>
      <c r="K3582" s="73" t="s">
        <v>382</v>
      </c>
      <c r="L3582" s="73" t="s">
        <v>383</v>
      </c>
      <c r="M3582" s="73" t="s">
        <v>384</v>
      </c>
      <c r="N3582" s="73" t="s">
        <v>35</v>
      </c>
      <c r="O3582" s="73" t="s">
        <v>386</v>
      </c>
      <c r="P3582" s="73" t="s">
        <v>907</v>
      </c>
      <c r="Q3582" s="73" t="s">
        <v>937</v>
      </c>
      <c r="R3582" s="73" t="s">
        <v>63</v>
      </c>
      <c r="V3582" s="60" t="str">
        <f>W3582&amp;H3582</f>
        <v>EVANSкремовый</v>
      </c>
      <c r="W3582" s="60" t="str">
        <f>_xlfn.LET(_xlpm.TextCell,TEXT(G3582,"###"),IF(_xlpm.TextCell&lt;&gt;"",IF(StyleSpaceSplit,IFERROR(IF(FIND(" ",_xlpm.TextCell)&gt;=1,MID(_xlpm.TextCell,1,FIND(" ",_xlpm.TextCell)-1),_xlpm.TextCell),_xlpm.TextCell),_xlpm.TextCell),""))</f>
        <v>EVANS</v>
      </c>
      <c r="X3582" s="60" t="str">
        <f>IF(A3582&lt;&gt;"",IFERROR(IF(FIND(" ",G3582)&gt;=1,MID(G3582,FIND(" ",G3582)+1,LEN(G3582)),""),""),"")</f>
        <v/>
      </c>
      <c r="AC3582" s="51">
        <f>IFERROR(VALUE(MID($C3582,1,2)),0)</f>
        <v>80</v>
      </c>
      <c r="AD3582" s="44">
        <f>IFERROR(VALUE(MID($C3582,4,3)),0)</f>
        <v>61</v>
      </c>
      <c r="AE3582" s="51">
        <f>VALUE(RIGHT("00"&amp;AC3582,2)&amp;RIGHT("000"&amp;AD3582,3))</f>
        <v>80061</v>
      </c>
    </row>
    <row r="3583" spans="1:31">
      <c r="A3583" s="60" t="str">
        <f>IF(G3583&amp;Q3583&lt;&gt;"",W3583&amp;Q3583,"")</f>
        <v>EVANSbeige</v>
      </c>
      <c r="B3583" s="60" t="str">
        <f>IF(C3583&lt;&gt;"",LEFT(C3583,9),"")</f>
        <v>80-061-36</v>
      </c>
      <c r="C3583" s="73" t="s">
        <v>7064</v>
      </c>
      <c r="D3583" s="73" t="s">
        <v>7061</v>
      </c>
      <c r="E3583" s="73" t="s">
        <v>912</v>
      </c>
      <c r="F3583" s="74">
        <v>61</v>
      </c>
      <c r="G3583" s="73" t="s">
        <v>2348</v>
      </c>
      <c r="H3583" s="73" t="s">
        <v>187</v>
      </c>
      <c r="I3583" s="73" t="s">
        <v>1069</v>
      </c>
      <c r="J3583" s="73" t="s">
        <v>330</v>
      </c>
      <c r="K3583" s="73" t="s">
        <v>382</v>
      </c>
      <c r="L3583" s="73" t="s">
        <v>383</v>
      </c>
      <c r="M3583" s="73" t="s">
        <v>384</v>
      </c>
      <c r="N3583" s="73" t="s">
        <v>35</v>
      </c>
      <c r="O3583" s="73" t="s">
        <v>386</v>
      </c>
      <c r="P3583" s="73" t="s">
        <v>907</v>
      </c>
      <c r="Q3583" s="73" t="s">
        <v>937</v>
      </c>
      <c r="R3583" s="73" t="s">
        <v>63</v>
      </c>
      <c r="V3583" s="60" t="str">
        <f>W3583&amp;H3583</f>
        <v>EVANSкремовый</v>
      </c>
      <c r="W3583" s="60" t="str">
        <f>_xlfn.LET(_xlpm.TextCell,TEXT(G3583,"###"),IF(_xlpm.TextCell&lt;&gt;"",IF(StyleSpaceSplit,IFERROR(IF(FIND(" ",_xlpm.TextCell)&gt;=1,MID(_xlpm.TextCell,1,FIND(" ",_xlpm.TextCell)-1),_xlpm.TextCell),_xlpm.TextCell),_xlpm.TextCell),""))</f>
        <v>EVANS</v>
      </c>
      <c r="X3583" s="60" t="str">
        <f>IF(A3583&lt;&gt;"",IFERROR(IF(FIND(" ",G3583)&gt;=1,MID(G3583,FIND(" ",G3583)+1,LEN(G3583)),""),""),"")</f>
        <v/>
      </c>
      <c r="AC3583" s="51">
        <f>IFERROR(VALUE(MID($C3583,1,2)),0)</f>
        <v>80</v>
      </c>
      <c r="AD3583" s="44">
        <f>IFERROR(VALUE(MID($C3583,4,3)),0)</f>
        <v>61</v>
      </c>
      <c r="AE3583" s="51">
        <f>VALUE(RIGHT("00"&amp;AC3583,2)&amp;RIGHT("000"&amp;AD3583,3))</f>
        <v>80061</v>
      </c>
    </row>
    <row r="3584" spans="1:31">
      <c r="A3584" s="60" t="str">
        <f>IF(G3584&amp;Q3584&lt;&gt;"",W3584&amp;Q3584,"")</f>
        <v>EVANStobacco</v>
      </c>
      <c r="B3584" s="60" t="str">
        <f>IF(C3584&lt;&gt;"",LEFT(C3584,9),"")</f>
        <v>80-061-15</v>
      </c>
      <c r="C3584" s="73" t="s">
        <v>2346</v>
      </c>
      <c r="D3584" s="73" t="s">
        <v>2347</v>
      </c>
      <c r="E3584" s="73" t="s">
        <v>956</v>
      </c>
      <c r="F3584" s="74">
        <v>55</v>
      </c>
      <c r="G3584" s="73" t="s">
        <v>2348</v>
      </c>
      <c r="H3584" s="73" t="s">
        <v>226</v>
      </c>
      <c r="I3584" s="73" t="s">
        <v>1069</v>
      </c>
      <c r="J3584" s="73" t="s">
        <v>330</v>
      </c>
      <c r="K3584" s="73" t="s">
        <v>382</v>
      </c>
      <c r="L3584" s="73" t="s">
        <v>383</v>
      </c>
      <c r="M3584" s="73" t="s">
        <v>384</v>
      </c>
      <c r="N3584" s="73" t="s">
        <v>35</v>
      </c>
      <c r="O3584" s="73" t="s">
        <v>386</v>
      </c>
      <c r="P3584" s="73" t="s">
        <v>907</v>
      </c>
      <c r="Q3584" s="73" t="s">
        <v>942</v>
      </c>
      <c r="R3584" s="73" t="s">
        <v>86</v>
      </c>
      <c r="V3584" s="60" t="str">
        <f>W3584&amp;H3584</f>
        <v>EVANSсветло-коричневый</v>
      </c>
      <c r="W3584" s="60" t="str">
        <f>_xlfn.LET(_xlpm.TextCell,TEXT(G3584,"###"),IF(_xlpm.TextCell&lt;&gt;"",IF(StyleSpaceSplit,IFERROR(IF(FIND(" ",_xlpm.TextCell)&gt;=1,MID(_xlpm.TextCell,1,FIND(" ",_xlpm.TextCell)-1),_xlpm.TextCell),_xlpm.TextCell),_xlpm.TextCell),""))</f>
        <v>EVANS</v>
      </c>
      <c r="X3584" s="60" t="str">
        <f>IF(A3584&lt;&gt;"",IFERROR(IF(FIND(" ",G3584)&gt;=1,MID(G3584,FIND(" ",G3584)+1,LEN(G3584)),""),""),"")</f>
        <v/>
      </c>
      <c r="AC3584" s="51">
        <f>IFERROR(VALUE(MID($C3584,1,2)),0)</f>
        <v>80</v>
      </c>
      <c r="AD3584" s="44">
        <f>IFERROR(VALUE(MID($C3584,4,3)),0)</f>
        <v>61</v>
      </c>
      <c r="AE3584" s="51">
        <f>VALUE(RIGHT("00"&amp;AC3584,2)&amp;RIGHT("000"&amp;AD3584,3))</f>
        <v>80061</v>
      </c>
    </row>
    <row r="3585" spans="1:31">
      <c r="A3585" s="60" t="str">
        <f>IF(G3585&amp;Q3585&lt;&gt;"",W3585&amp;Q3585,"")</f>
        <v>EVANStobacco</v>
      </c>
      <c r="B3585" s="60" t="str">
        <f>IF(C3585&lt;&gt;"",LEFT(C3585,9),"")</f>
        <v>80-061-15</v>
      </c>
      <c r="C3585" s="73" t="s">
        <v>2349</v>
      </c>
      <c r="D3585" s="73" t="s">
        <v>2347</v>
      </c>
      <c r="E3585" s="73" t="s">
        <v>904</v>
      </c>
      <c r="F3585" s="74">
        <v>57</v>
      </c>
      <c r="G3585" s="73" t="s">
        <v>2348</v>
      </c>
      <c r="H3585" s="73" t="s">
        <v>226</v>
      </c>
      <c r="I3585" s="73" t="s">
        <v>1069</v>
      </c>
      <c r="J3585" s="73" t="s">
        <v>330</v>
      </c>
      <c r="K3585" s="73" t="s">
        <v>382</v>
      </c>
      <c r="L3585" s="73" t="s">
        <v>383</v>
      </c>
      <c r="M3585" s="73" t="s">
        <v>384</v>
      </c>
      <c r="N3585" s="73" t="s">
        <v>35</v>
      </c>
      <c r="O3585" s="73" t="s">
        <v>386</v>
      </c>
      <c r="P3585" s="73" t="s">
        <v>907</v>
      </c>
      <c r="Q3585" s="73" t="s">
        <v>942</v>
      </c>
      <c r="R3585" s="73" t="s">
        <v>86</v>
      </c>
      <c r="V3585" s="60" t="str">
        <f>W3585&amp;H3585</f>
        <v>EVANSсветло-коричневый</v>
      </c>
      <c r="W3585" s="60" t="str">
        <f>_xlfn.LET(_xlpm.TextCell,TEXT(G3585,"###"),IF(_xlpm.TextCell&lt;&gt;"",IF(StyleSpaceSplit,IFERROR(IF(FIND(" ",_xlpm.TextCell)&gt;=1,MID(_xlpm.TextCell,1,FIND(" ",_xlpm.TextCell)-1),_xlpm.TextCell),_xlpm.TextCell),_xlpm.TextCell),""))</f>
        <v>EVANS</v>
      </c>
      <c r="X3585" s="60" t="str">
        <f>IF(A3585&lt;&gt;"",IFERROR(IF(FIND(" ",G3585)&gt;=1,MID(G3585,FIND(" ",G3585)+1,LEN(G3585)),""),""),"")</f>
        <v/>
      </c>
      <c r="AC3585" s="51">
        <f>IFERROR(VALUE(MID($C3585,1,2)),0)</f>
        <v>80</v>
      </c>
      <c r="AD3585" s="44">
        <f>IFERROR(VALUE(MID($C3585,4,3)),0)</f>
        <v>61</v>
      </c>
      <c r="AE3585" s="51">
        <f>VALUE(RIGHT("00"&amp;AC3585,2)&amp;RIGHT("000"&amp;AD3585,3))</f>
        <v>80061</v>
      </c>
    </row>
    <row r="3586" spans="1:31">
      <c r="A3586" s="60" t="str">
        <f>IF(G3586&amp;Q3586&lt;&gt;"",W3586&amp;Q3586,"")</f>
        <v>EVANStobacco</v>
      </c>
      <c r="B3586" s="60" t="str">
        <f>IF(C3586&lt;&gt;"",LEFT(C3586,9),"")</f>
        <v>80-061-15</v>
      </c>
      <c r="C3586" s="73" t="s">
        <v>2350</v>
      </c>
      <c r="D3586" s="73" t="s">
        <v>2347</v>
      </c>
      <c r="E3586" s="73" t="s">
        <v>910</v>
      </c>
      <c r="F3586" s="74">
        <v>59</v>
      </c>
      <c r="G3586" s="73" t="s">
        <v>2348</v>
      </c>
      <c r="H3586" s="73" t="s">
        <v>226</v>
      </c>
      <c r="I3586" s="73" t="s">
        <v>1069</v>
      </c>
      <c r="J3586" s="73" t="s">
        <v>330</v>
      </c>
      <c r="K3586" s="73" t="s">
        <v>382</v>
      </c>
      <c r="L3586" s="73" t="s">
        <v>383</v>
      </c>
      <c r="M3586" s="73" t="s">
        <v>384</v>
      </c>
      <c r="N3586" s="73" t="s">
        <v>35</v>
      </c>
      <c r="O3586" s="73" t="s">
        <v>386</v>
      </c>
      <c r="P3586" s="73" t="s">
        <v>907</v>
      </c>
      <c r="Q3586" s="73" t="s">
        <v>942</v>
      </c>
      <c r="R3586" s="73" t="s">
        <v>86</v>
      </c>
      <c r="V3586" s="60" t="str">
        <f>W3586&amp;H3586</f>
        <v>EVANSсветло-коричневый</v>
      </c>
      <c r="W3586" s="60" t="str">
        <f>_xlfn.LET(_xlpm.TextCell,TEXT(G3586,"###"),IF(_xlpm.TextCell&lt;&gt;"",IF(StyleSpaceSplit,IFERROR(IF(FIND(" ",_xlpm.TextCell)&gt;=1,MID(_xlpm.TextCell,1,FIND(" ",_xlpm.TextCell)-1),_xlpm.TextCell),_xlpm.TextCell),_xlpm.TextCell),""))</f>
        <v>EVANS</v>
      </c>
      <c r="X3586" s="60" t="str">
        <f>IF(A3586&lt;&gt;"",IFERROR(IF(FIND(" ",G3586)&gt;=1,MID(G3586,FIND(" ",G3586)+1,LEN(G3586)),""),""),"")</f>
        <v/>
      </c>
      <c r="AC3586" s="51">
        <f>IFERROR(VALUE(MID($C3586,1,2)),0)</f>
        <v>80</v>
      </c>
      <c r="AD3586" s="44">
        <f>IFERROR(VALUE(MID($C3586,4,3)),0)</f>
        <v>61</v>
      </c>
      <c r="AE3586" s="51">
        <f>VALUE(RIGHT("00"&amp;AC3586,2)&amp;RIGHT("000"&amp;AD3586,3))</f>
        <v>80061</v>
      </c>
    </row>
    <row r="3587" spans="1:31">
      <c r="A3587" s="60" t="str">
        <f>IF(G3587&amp;Q3587&lt;&gt;"",W3587&amp;Q3587,"")</f>
        <v>EVANStobacco</v>
      </c>
      <c r="B3587" s="60" t="str">
        <f>IF(C3587&lt;&gt;"",LEFT(C3587,9),"")</f>
        <v>80-061-15</v>
      </c>
      <c r="C3587" s="73" t="s">
        <v>2351</v>
      </c>
      <c r="D3587" s="73" t="s">
        <v>2347</v>
      </c>
      <c r="E3587" s="73" t="s">
        <v>912</v>
      </c>
      <c r="F3587" s="74">
        <v>61</v>
      </c>
      <c r="G3587" s="73" t="s">
        <v>2348</v>
      </c>
      <c r="H3587" s="73" t="s">
        <v>226</v>
      </c>
      <c r="I3587" s="73" t="s">
        <v>1069</v>
      </c>
      <c r="J3587" s="73" t="s">
        <v>330</v>
      </c>
      <c r="K3587" s="73" t="s">
        <v>382</v>
      </c>
      <c r="L3587" s="73" t="s">
        <v>383</v>
      </c>
      <c r="M3587" s="73" t="s">
        <v>384</v>
      </c>
      <c r="N3587" s="73" t="s">
        <v>35</v>
      </c>
      <c r="O3587" s="73" t="s">
        <v>386</v>
      </c>
      <c r="P3587" s="73" t="s">
        <v>907</v>
      </c>
      <c r="Q3587" s="73" t="s">
        <v>942</v>
      </c>
      <c r="R3587" s="73" t="s">
        <v>86</v>
      </c>
      <c r="V3587" s="60" t="str">
        <f>W3587&amp;H3587</f>
        <v>EVANSсветло-коричневый</v>
      </c>
      <c r="W3587" s="60" t="str">
        <f>_xlfn.LET(_xlpm.TextCell,TEXT(G3587,"###"),IF(_xlpm.TextCell&lt;&gt;"",IF(StyleSpaceSplit,IFERROR(IF(FIND(" ",_xlpm.TextCell)&gt;=1,MID(_xlpm.TextCell,1,FIND(" ",_xlpm.TextCell)-1),_xlpm.TextCell),_xlpm.TextCell),_xlpm.TextCell),""))</f>
        <v>EVANS</v>
      </c>
      <c r="X3587" s="60" t="str">
        <f>IF(A3587&lt;&gt;"",IFERROR(IF(FIND(" ",G3587)&gt;=1,MID(G3587,FIND(" ",G3587)+1,LEN(G3587)),""),""),"")</f>
        <v/>
      </c>
      <c r="AC3587" s="51">
        <f>IFERROR(VALUE(MID($C3587,1,2)),0)</f>
        <v>80</v>
      </c>
      <c r="AD3587" s="44">
        <f>IFERROR(VALUE(MID($C3587,4,3)),0)</f>
        <v>61</v>
      </c>
      <c r="AE3587" s="51">
        <f>VALUE(RIGHT("00"&amp;AC3587,2)&amp;RIGHT("000"&amp;AD3587,3))</f>
        <v>80061</v>
      </c>
    </row>
    <row r="3588" spans="1:31">
      <c r="A3588" s="60" t="str">
        <f>IF(G3588&amp;Q3588&lt;&gt;"",W3588&amp;Q3588,"")</f>
        <v>EVITAblack</v>
      </c>
      <c r="B3588" s="60" t="str">
        <f>IF(C3588&lt;&gt;"",LEFT(C3588,9),"")</f>
        <v>80-154-09</v>
      </c>
      <c r="C3588" s="73" t="s">
        <v>7432</v>
      </c>
      <c r="D3588" s="73" t="s">
        <v>7433</v>
      </c>
      <c r="E3588" s="73" t="s">
        <v>904</v>
      </c>
      <c r="F3588" s="74">
        <v>57</v>
      </c>
      <c r="G3588" s="73" t="s">
        <v>7434</v>
      </c>
      <c r="H3588" s="73" t="s">
        <v>53</v>
      </c>
      <c r="I3588" s="73" t="s">
        <v>1265</v>
      </c>
      <c r="J3588" s="73" t="s">
        <v>323</v>
      </c>
      <c r="K3588" s="73" t="s">
        <v>387</v>
      </c>
      <c r="L3588" s="73" t="s">
        <v>383</v>
      </c>
      <c r="M3588" s="73" t="s">
        <v>388</v>
      </c>
      <c r="N3588" s="73" t="s">
        <v>30</v>
      </c>
      <c r="O3588" s="73" t="s">
        <v>386</v>
      </c>
      <c r="P3588" s="73" t="s">
        <v>907</v>
      </c>
      <c r="Q3588" s="73" t="s">
        <v>928</v>
      </c>
      <c r="R3588" s="73" t="s">
        <v>53</v>
      </c>
      <c r="V3588" s="60" t="str">
        <f>W3588&amp;H3588</f>
        <v>EVITAчерный</v>
      </c>
      <c r="W3588" s="60" t="str">
        <f>_xlfn.LET(_xlpm.TextCell,TEXT(G3588,"###"),IF(_xlpm.TextCell&lt;&gt;"",IF(StyleSpaceSplit,IFERROR(IF(FIND(" ",_xlpm.TextCell)&gt;=1,MID(_xlpm.TextCell,1,FIND(" ",_xlpm.TextCell)-1),_xlpm.TextCell),_xlpm.TextCell),_xlpm.TextCell),""))</f>
        <v>EVITA</v>
      </c>
      <c r="X3588" s="60" t="str">
        <f>IF(A3588&lt;&gt;"",IFERROR(IF(FIND(" ",G3588)&gt;=1,MID(G3588,FIND(" ",G3588)+1,LEN(G3588)),""),""),"")</f>
        <v/>
      </c>
      <c r="AC3588" s="51">
        <f>IFERROR(VALUE(MID($C3588,1,2)),0)</f>
        <v>80</v>
      </c>
      <c r="AD3588" s="44">
        <f>IFERROR(VALUE(MID($C3588,4,3)),0)</f>
        <v>154</v>
      </c>
      <c r="AE3588" s="51">
        <f>VALUE(RIGHT("00"&amp;AC3588,2)&amp;RIGHT("000"&amp;AD3588,3))</f>
        <v>80154</v>
      </c>
    </row>
    <row r="3589" spans="1:31">
      <c r="A3589" s="60" t="str">
        <f>IF(G3589&amp;Q3589&lt;&gt;"",W3589&amp;Q3589,"")</f>
        <v>FIRENZEbeige</v>
      </c>
      <c r="B3589" s="60" t="str">
        <f>IF(C3589&lt;&gt;"",LEFT(C3589,9),"")</f>
        <v>81-046-02</v>
      </c>
      <c r="C3589" s="73" t="s">
        <v>6711</v>
      </c>
      <c r="D3589" s="73" t="s">
        <v>6712</v>
      </c>
      <c r="E3589" s="73" t="s">
        <v>956</v>
      </c>
      <c r="F3589" s="74">
        <v>55</v>
      </c>
      <c r="G3589" s="73" t="s">
        <v>6713</v>
      </c>
      <c r="H3589" s="73" t="s">
        <v>63</v>
      </c>
      <c r="I3589" s="73" t="s">
        <v>927</v>
      </c>
      <c r="J3589" s="73" t="s">
        <v>330</v>
      </c>
      <c r="K3589" s="73" t="s">
        <v>390</v>
      </c>
      <c r="L3589" s="73" t="s">
        <v>383</v>
      </c>
      <c r="M3589" s="73" t="s">
        <v>384</v>
      </c>
      <c r="N3589" s="73" t="s">
        <v>36</v>
      </c>
      <c r="O3589" s="73" t="s">
        <v>386</v>
      </c>
      <c r="P3589" s="73" t="s">
        <v>907</v>
      </c>
      <c r="Q3589" s="73" t="s">
        <v>937</v>
      </c>
      <c r="R3589" s="73" t="s">
        <v>63</v>
      </c>
      <c r="V3589" s="60" t="str">
        <f>W3589&amp;H3589</f>
        <v>FIRENZEбежевый</v>
      </c>
      <c r="W3589" s="60" t="str">
        <f>_xlfn.LET(_xlpm.TextCell,TEXT(G3589,"###"),IF(_xlpm.TextCell&lt;&gt;"",IF(StyleSpaceSplit,IFERROR(IF(FIND(" ",_xlpm.TextCell)&gt;=1,MID(_xlpm.TextCell,1,FIND(" ",_xlpm.TextCell)-1),_xlpm.TextCell),_xlpm.TextCell),_xlpm.TextCell),""))</f>
        <v>FIRENZE</v>
      </c>
      <c r="X3589" s="60" t="str">
        <f>IF(A3589&lt;&gt;"",IFERROR(IF(FIND(" ",G3589)&gt;=1,MID(G3589,FIND(" ",G3589)+1,LEN(G3589)),""),""),"")</f>
        <v/>
      </c>
      <c r="AC3589" s="51">
        <f>IFERROR(VALUE(MID($C3589,1,2)),0)</f>
        <v>81</v>
      </c>
      <c r="AD3589" s="44">
        <f>IFERROR(VALUE(MID($C3589,4,3)),0)</f>
        <v>46</v>
      </c>
      <c r="AE3589" s="51">
        <f>VALUE(RIGHT("00"&amp;AC3589,2)&amp;RIGHT("000"&amp;AD3589,3))</f>
        <v>81046</v>
      </c>
    </row>
    <row r="3590" spans="1:31">
      <c r="A3590" s="60" t="str">
        <f>IF(G3590&amp;Q3590&lt;&gt;"",W3590&amp;Q3590,"")</f>
        <v>FIRENZEbeige</v>
      </c>
      <c r="B3590" s="60" t="str">
        <f>IF(C3590&lt;&gt;"",LEFT(C3590,9),"")</f>
        <v>81-046-02</v>
      </c>
      <c r="C3590" s="73" t="s">
        <v>6714</v>
      </c>
      <c r="D3590" s="73" t="s">
        <v>6712</v>
      </c>
      <c r="E3590" s="73" t="s">
        <v>904</v>
      </c>
      <c r="F3590" s="74">
        <v>57</v>
      </c>
      <c r="G3590" s="73" t="s">
        <v>6713</v>
      </c>
      <c r="H3590" s="73" t="s">
        <v>63</v>
      </c>
      <c r="I3590" s="73" t="s">
        <v>927</v>
      </c>
      <c r="J3590" s="73" t="s">
        <v>330</v>
      </c>
      <c r="K3590" s="73" t="s">
        <v>390</v>
      </c>
      <c r="L3590" s="73" t="s">
        <v>383</v>
      </c>
      <c r="M3590" s="73" t="s">
        <v>384</v>
      </c>
      <c r="N3590" s="73" t="s">
        <v>36</v>
      </c>
      <c r="O3590" s="73" t="s">
        <v>386</v>
      </c>
      <c r="P3590" s="73" t="s">
        <v>907</v>
      </c>
      <c r="Q3590" s="73" t="s">
        <v>937</v>
      </c>
      <c r="R3590" s="73" t="s">
        <v>63</v>
      </c>
      <c r="V3590" s="60" t="str">
        <f>W3590&amp;H3590</f>
        <v>FIRENZEбежевый</v>
      </c>
      <c r="W3590" s="60" t="str">
        <f>_xlfn.LET(_xlpm.TextCell,TEXT(G3590,"###"),IF(_xlpm.TextCell&lt;&gt;"",IF(StyleSpaceSplit,IFERROR(IF(FIND(" ",_xlpm.TextCell)&gt;=1,MID(_xlpm.TextCell,1,FIND(" ",_xlpm.TextCell)-1),_xlpm.TextCell),_xlpm.TextCell),_xlpm.TextCell),""))</f>
        <v>FIRENZE</v>
      </c>
      <c r="X3590" s="60" t="str">
        <f>IF(A3590&lt;&gt;"",IFERROR(IF(FIND(" ",G3590)&gt;=1,MID(G3590,FIND(" ",G3590)+1,LEN(G3590)),""),""),"")</f>
        <v/>
      </c>
      <c r="AC3590" s="51">
        <f>IFERROR(VALUE(MID($C3590,1,2)),0)</f>
        <v>81</v>
      </c>
      <c r="AD3590" s="44">
        <f>IFERROR(VALUE(MID($C3590,4,3)),0)</f>
        <v>46</v>
      </c>
      <c r="AE3590" s="51">
        <f>VALUE(RIGHT("00"&amp;AC3590,2)&amp;RIGHT("000"&amp;AD3590,3))</f>
        <v>81046</v>
      </c>
    </row>
    <row r="3591" spans="1:31">
      <c r="A3591" s="60" t="str">
        <f>IF(G3591&amp;Q3591&lt;&gt;"",W3591&amp;Q3591,"")</f>
        <v>FIRENZEbeige</v>
      </c>
      <c r="B3591" s="60" t="str">
        <f>IF(C3591&lt;&gt;"",LEFT(C3591,9),"")</f>
        <v>81-046-02</v>
      </c>
      <c r="C3591" s="73" t="s">
        <v>6715</v>
      </c>
      <c r="D3591" s="73" t="s">
        <v>6712</v>
      </c>
      <c r="E3591" s="73" t="s">
        <v>910</v>
      </c>
      <c r="F3591" s="74">
        <v>59</v>
      </c>
      <c r="G3591" s="73" t="s">
        <v>6713</v>
      </c>
      <c r="H3591" s="73" t="s">
        <v>63</v>
      </c>
      <c r="I3591" s="73" t="s">
        <v>927</v>
      </c>
      <c r="J3591" s="73" t="s">
        <v>330</v>
      </c>
      <c r="K3591" s="73" t="s">
        <v>390</v>
      </c>
      <c r="L3591" s="73" t="s">
        <v>383</v>
      </c>
      <c r="M3591" s="73" t="s">
        <v>384</v>
      </c>
      <c r="N3591" s="73" t="s">
        <v>36</v>
      </c>
      <c r="O3591" s="73" t="s">
        <v>386</v>
      </c>
      <c r="P3591" s="73" t="s">
        <v>907</v>
      </c>
      <c r="Q3591" s="73" t="s">
        <v>937</v>
      </c>
      <c r="R3591" s="73" t="s">
        <v>63</v>
      </c>
      <c r="V3591" s="60" t="str">
        <f>W3591&amp;H3591</f>
        <v>FIRENZEбежевый</v>
      </c>
      <c r="W3591" s="60" t="str">
        <f>_xlfn.LET(_xlpm.TextCell,TEXT(G3591,"###"),IF(_xlpm.TextCell&lt;&gt;"",IF(StyleSpaceSplit,IFERROR(IF(FIND(" ",_xlpm.TextCell)&gt;=1,MID(_xlpm.TextCell,1,FIND(" ",_xlpm.TextCell)-1),_xlpm.TextCell),_xlpm.TextCell),_xlpm.TextCell),""))</f>
        <v>FIRENZE</v>
      </c>
      <c r="X3591" s="60" t="str">
        <f>IF(A3591&lt;&gt;"",IFERROR(IF(FIND(" ",G3591)&gt;=1,MID(G3591,FIND(" ",G3591)+1,LEN(G3591)),""),""),"")</f>
        <v/>
      </c>
      <c r="AC3591" s="51">
        <f>IFERROR(VALUE(MID($C3591,1,2)),0)</f>
        <v>81</v>
      </c>
      <c r="AD3591" s="44">
        <f>IFERROR(VALUE(MID($C3591,4,3)),0)</f>
        <v>46</v>
      </c>
      <c r="AE3591" s="51">
        <f>VALUE(RIGHT("00"&amp;AC3591,2)&amp;RIGHT("000"&amp;AD3591,3))</f>
        <v>81046</v>
      </c>
    </row>
    <row r="3592" spans="1:31">
      <c r="A3592" s="60" t="str">
        <f>IF(G3592&amp;Q3592&lt;&gt;"",W3592&amp;Q3592,"")</f>
        <v>FIRENZEbeige</v>
      </c>
      <c r="B3592" s="60" t="str">
        <f>IF(C3592&lt;&gt;"",LEFT(C3592,9),"")</f>
        <v>81-046-02</v>
      </c>
      <c r="C3592" s="73" t="s">
        <v>6716</v>
      </c>
      <c r="D3592" s="73" t="s">
        <v>6712</v>
      </c>
      <c r="E3592" s="73" t="s">
        <v>912</v>
      </c>
      <c r="F3592" s="74">
        <v>61</v>
      </c>
      <c r="G3592" s="73" t="s">
        <v>6713</v>
      </c>
      <c r="H3592" s="73" t="s">
        <v>63</v>
      </c>
      <c r="I3592" s="73" t="s">
        <v>927</v>
      </c>
      <c r="J3592" s="73" t="s">
        <v>330</v>
      </c>
      <c r="K3592" s="73" t="s">
        <v>390</v>
      </c>
      <c r="L3592" s="73" t="s">
        <v>383</v>
      </c>
      <c r="M3592" s="73" t="s">
        <v>384</v>
      </c>
      <c r="N3592" s="73" t="s">
        <v>36</v>
      </c>
      <c r="O3592" s="73" t="s">
        <v>386</v>
      </c>
      <c r="P3592" s="73" t="s">
        <v>907</v>
      </c>
      <c r="Q3592" s="73" t="s">
        <v>937</v>
      </c>
      <c r="R3592" s="73" t="s">
        <v>63</v>
      </c>
      <c r="V3592" s="60" t="str">
        <f>W3592&amp;H3592</f>
        <v>FIRENZEбежевый</v>
      </c>
      <c r="W3592" s="60" t="str">
        <f>_xlfn.LET(_xlpm.TextCell,TEXT(G3592,"###"),IF(_xlpm.TextCell&lt;&gt;"",IF(StyleSpaceSplit,IFERROR(IF(FIND(" ",_xlpm.TextCell)&gt;=1,MID(_xlpm.TextCell,1,FIND(" ",_xlpm.TextCell)-1),_xlpm.TextCell),_xlpm.TextCell),_xlpm.TextCell),""))</f>
        <v>FIRENZE</v>
      </c>
      <c r="X3592" s="60" t="str">
        <f>IF(A3592&lt;&gt;"",IFERROR(IF(FIND(" ",G3592)&gt;=1,MID(G3592,FIND(" ",G3592)+1,LEN(G3592)),""),""),"")</f>
        <v/>
      </c>
      <c r="AC3592" s="51">
        <f>IFERROR(VALUE(MID($C3592,1,2)),0)</f>
        <v>81</v>
      </c>
      <c r="AD3592" s="44">
        <f>IFERROR(VALUE(MID($C3592,4,3)),0)</f>
        <v>46</v>
      </c>
      <c r="AE3592" s="51">
        <f>VALUE(RIGHT("00"&amp;AC3592,2)&amp;RIGHT("000"&amp;AD3592,3))</f>
        <v>81046</v>
      </c>
    </row>
    <row r="3593" spans="1:31">
      <c r="A3593" s="60" t="str">
        <f>IF(G3593&amp;Q3593&lt;&gt;"",W3593&amp;Q3593,"")</f>
        <v>FIRENZEwhite</v>
      </c>
      <c r="B3593" s="60" t="str">
        <f>IF(C3593&lt;&gt;"",LEFT(C3593,9),"")</f>
        <v>81-046-17</v>
      </c>
      <c r="C3593" s="73" t="s">
        <v>6717</v>
      </c>
      <c r="D3593" s="73" t="s">
        <v>6718</v>
      </c>
      <c r="E3593" s="73" t="s">
        <v>956</v>
      </c>
      <c r="F3593" s="74">
        <v>55</v>
      </c>
      <c r="G3593" s="73" t="s">
        <v>6713</v>
      </c>
      <c r="H3593" s="73" t="s">
        <v>57</v>
      </c>
      <c r="I3593" s="73" t="s">
        <v>927</v>
      </c>
      <c r="J3593" s="73" t="s">
        <v>330</v>
      </c>
      <c r="K3593" s="73" t="s">
        <v>390</v>
      </c>
      <c r="L3593" s="73" t="s">
        <v>383</v>
      </c>
      <c r="M3593" s="73" t="s">
        <v>384</v>
      </c>
      <c r="N3593" s="73" t="s">
        <v>36</v>
      </c>
      <c r="O3593" s="73" t="s">
        <v>386</v>
      </c>
      <c r="P3593" s="73" t="s">
        <v>907</v>
      </c>
      <c r="Q3593" s="73" t="s">
        <v>908</v>
      </c>
      <c r="R3593" s="73" t="s">
        <v>57</v>
      </c>
      <c r="V3593" s="60" t="str">
        <f>W3593&amp;H3593</f>
        <v>FIRENZEбелый</v>
      </c>
      <c r="W3593" s="60" t="str">
        <f>_xlfn.LET(_xlpm.TextCell,TEXT(G3593,"###"),IF(_xlpm.TextCell&lt;&gt;"",IF(StyleSpaceSplit,IFERROR(IF(FIND(" ",_xlpm.TextCell)&gt;=1,MID(_xlpm.TextCell,1,FIND(" ",_xlpm.TextCell)-1),_xlpm.TextCell),_xlpm.TextCell),_xlpm.TextCell),""))</f>
        <v>FIRENZE</v>
      </c>
      <c r="X3593" s="60" t="str">
        <f>IF(A3593&lt;&gt;"",IFERROR(IF(FIND(" ",G3593)&gt;=1,MID(G3593,FIND(" ",G3593)+1,LEN(G3593)),""),""),"")</f>
        <v/>
      </c>
      <c r="AC3593" s="51">
        <f>IFERROR(VALUE(MID($C3593,1,2)),0)</f>
        <v>81</v>
      </c>
      <c r="AD3593" s="44">
        <f>IFERROR(VALUE(MID($C3593,4,3)),0)</f>
        <v>46</v>
      </c>
      <c r="AE3593" s="51">
        <f>VALUE(RIGHT("00"&amp;AC3593,2)&amp;RIGHT("000"&amp;AD3593,3))</f>
        <v>81046</v>
      </c>
    </row>
    <row r="3594" spans="1:31">
      <c r="A3594" s="60" t="str">
        <f>IF(G3594&amp;Q3594&lt;&gt;"",W3594&amp;Q3594,"")</f>
        <v>FIRENZEwhite</v>
      </c>
      <c r="B3594" s="60" t="str">
        <f>IF(C3594&lt;&gt;"",LEFT(C3594,9),"")</f>
        <v>81-046-17</v>
      </c>
      <c r="C3594" s="73" t="s">
        <v>6719</v>
      </c>
      <c r="D3594" s="73" t="s">
        <v>6718</v>
      </c>
      <c r="E3594" s="73" t="s">
        <v>904</v>
      </c>
      <c r="F3594" s="74">
        <v>57</v>
      </c>
      <c r="G3594" s="73" t="s">
        <v>6713</v>
      </c>
      <c r="H3594" s="73" t="s">
        <v>57</v>
      </c>
      <c r="I3594" s="73" t="s">
        <v>927</v>
      </c>
      <c r="J3594" s="73" t="s">
        <v>330</v>
      </c>
      <c r="K3594" s="73" t="s">
        <v>390</v>
      </c>
      <c r="L3594" s="73" t="s">
        <v>383</v>
      </c>
      <c r="M3594" s="73" t="s">
        <v>384</v>
      </c>
      <c r="N3594" s="73" t="s">
        <v>36</v>
      </c>
      <c r="O3594" s="73" t="s">
        <v>386</v>
      </c>
      <c r="P3594" s="73" t="s">
        <v>907</v>
      </c>
      <c r="Q3594" s="73" t="s">
        <v>908</v>
      </c>
      <c r="R3594" s="73" t="s">
        <v>57</v>
      </c>
      <c r="V3594" s="60" t="str">
        <f>W3594&amp;H3594</f>
        <v>FIRENZEбелый</v>
      </c>
      <c r="W3594" s="60" t="str">
        <f>_xlfn.LET(_xlpm.TextCell,TEXT(G3594,"###"),IF(_xlpm.TextCell&lt;&gt;"",IF(StyleSpaceSplit,IFERROR(IF(FIND(" ",_xlpm.TextCell)&gt;=1,MID(_xlpm.TextCell,1,FIND(" ",_xlpm.TextCell)-1),_xlpm.TextCell),_xlpm.TextCell),_xlpm.TextCell),""))</f>
        <v>FIRENZE</v>
      </c>
      <c r="X3594" s="60" t="str">
        <f>IF(A3594&lt;&gt;"",IFERROR(IF(FIND(" ",G3594)&gt;=1,MID(G3594,FIND(" ",G3594)+1,LEN(G3594)),""),""),"")</f>
        <v/>
      </c>
      <c r="AC3594" s="51">
        <f>IFERROR(VALUE(MID($C3594,1,2)),0)</f>
        <v>81</v>
      </c>
      <c r="AD3594" s="44">
        <f>IFERROR(VALUE(MID($C3594,4,3)),0)</f>
        <v>46</v>
      </c>
      <c r="AE3594" s="51">
        <f>VALUE(RIGHT("00"&amp;AC3594,2)&amp;RIGHT("000"&amp;AD3594,3))</f>
        <v>81046</v>
      </c>
    </row>
    <row r="3595" spans="1:31">
      <c r="A3595" s="60" t="str">
        <f>IF(G3595&amp;Q3595&lt;&gt;"",W3595&amp;Q3595,"")</f>
        <v>FIRENZEwhite</v>
      </c>
      <c r="B3595" s="60" t="str">
        <f>IF(C3595&lt;&gt;"",LEFT(C3595,9),"")</f>
        <v>81-046-17</v>
      </c>
      <c r="C3595" s="73" t="s">
        <v>6720</v>
      </c>
      <c r="D3595" s="73" t="s">
        <v>6718</v>
      </c>
      <c r="E3595" s="73" t="s">
        <v>910</v>
      </c>
      <c r="F3595" s="74">
        <v>59</v>
      </c>
      <c r="G3595" s="73" t="s">
        <v>6713</v>
      </c>
      <c r="H3595" s="73" t="s">
        <v>57</v>
      </c>
      <c r="I3595" s="73" t="s">
        <v>927</v>
      </c>
      <c r="J3595" s="73" t="s">
        <v>330</v>
      </c>
      <c r="K3595" s="73" t="s">
        <v>390</v>
      </c>
      <c r="L3595" s="73" t="s">
        <v>383</v>
      </c>
      <c r="M3595" s="73" t="s">
        <v>384</v>
      </c>
      <c r="N3595" s="73" t="s">
        <v>36</v>
      </c>
      <c r="O3595" s="73" t="s">
        <v>386</v>
      </c>
      <c r="P3595" s="73" t="s">
        <v>907</v>
      </c>
      <c r="Q3595" s="73" t="s">
        <v>908</v>
      </c>
      <c r="R3595" s="73" t="s">
        <v>57</v>
      </c>
      <c r="V3595" s="60" t="str">
        <f>W3595&amp;H3595</f>
        <v>FIRENZEбелый</v>
      </c>
      <c r="W3595" s="60" t="str">
        <f>_xlfn.LET(_xlpm.TextCell,TEXT(G3595,"###"),IF(_xlpm.TextCell&lt;&gt;"",IF(StyleSpaceSplit,IFERROR(IF(FIND(" ",_xlpm.TextCell)&gt;=1,MID(_xlpm.TextCell,1,FIND(" ",_xlpm.TextCell)-1),_xlpm.TextCell),_xlpm.TextCell),_xlpm.TextCell),""))</f>
        <v>FIRENZE</v>
      </c>
      <c r="X3595" s="60" t="str">
        <f>IF(A3595&lt;&gt;"",IFERROR(IF(FIND(" ",G3595)&gt;=1,MID(G3595,FIND(" ",G3595)+1,LEN(G3595)),""),""),"")</f>
        <v/>
      </c>
      <c r="AC3595" s="51">
        <f>IFERROR(VALUE(MID($C3595,1,2)),0)</f>
        <v>81</v>
      </c>
      <c r="AD3595" s="44">
        <f>IFERROR(VALUE(MID($C3595,4,3)),0)</f>
        <v>46</v>
      </c>
      <c r="AE3595" s="51">
        <f>VALUE(RIGHT("00"&amp;AC3595,2)&amp;RIGHT("000"&amp;AD3595,3))</f>
        <v>81046</v>
      </c>
    </row>
    <row r="3596" spans="1:31">
      <c r="A3596" s="60" t="str">
        <f>IF(G3596&amp;Q3596&lt;&gt;"",W3596&amp;Q3596,"")</f>
        <v>FIRENZEwhite</v>
      </c>
      <c r="B3596" s="60" t="str">
        <f>IF(C3596&lt;&gt;"",LEFT(C3596,9),"")</f>
        <v>81-046-17</v>
      </c>
      <c r="C3596" s="73" t="s">
        <v>6721</v>
      </c>
      <c r="D3596" s="73" t="s">
        <v>6718</v>
      </c>
      <c r="E3596" s="73" t="s">
        <v>912</v>
      </c>
      <c r="F3596" s="74">
        <v>61</v>
      </c>
      <c r="G3596" s="73" t="s">
        <v>6713</v>
      </c>
      <c r="H3596" s="73" t="s">
        <v>57</v>
      </c>
      <c r="I3596" s="73" t="s">
        <v>927</v>
      </c>
      <c r="J3596" s="73" t="s">
        <v>330</v>
      </c>
      <c r="K3596" s="73" t="s">
        <v>390</v>
      </c>
      <c r="L3596" s="73" t="s">
        <v>383</v>
      </c>
      <c r="M3596" s="73" t="s">
        <v>384</v>
      </c>
      <c r="N3596" s="73" t="s">
        <v>36</v>
      </c>
      <c r="O3596" s="73" t="s">
        <v>386</v>
      </c>
      <c r="P3596" s="73" t="s">
        <v>907</v>
      </c>
      <c r="Q3596" s="73" t="s">
        <v>908</v>
      </c>
      <c r="R3596" s="73" t="s">
        <v>57</v>
      </c>
      <c r="V3596" s="60" t="str">
        <f>W3596&amp;H3596</f>
        <v>FIRENZEбелый</v>
      </c>
      <c r="W3596" s="60" t="str">
        <f>_xlfn.LET(_xlpm.TextCell,TEXT(G3596,"###"),IF(_xlpm.TextCell&lt;&gt;"",IF(StyleSpaceSplit,IFERROR(IF(FIND(" ",_xlpm.TextCell)&gt;=1,MID(_xlpm.TextCell,1,FIND(" ",_xlpm.TextCell)-1),_xlpm.TextCell),_xlpm.TextCell),_xlpm.TextCell),""))</f>
        <v>FIRENZE</v>
      </c>
      <c r="X3596" s="60" t="str">
        <f>IF(A3596&lt;&gt;"",IFERROR(IF(FIND(" ",G3596)&gt;=1,MID(G3596,FIND(" ",G3596)+1,LEN(G3596)),""),""),"")</f>
        <v/>
      </c>
      <c r="AC3596" s="51">
        <f>IFERROR(VALUE(MID($C3596,1,2)),0)</f>
        <v>81</v>
      </c>
      <c r="AD3596" s="44">
        <f>IFERROR(VALUE(MID($C3596,4,3)),0)</f>
        <v>46</v>
      </c>
      <c r="AE3596" s="51">
        <f>VALUE(RIGHT("00"&amp;AC3596,2)&amp;RIGHT("000"&amp;AD3596,3))</f>
        <v>81046</v>
      </c>
    </row>
    <row r="3597" spans="1:31">
      <c r="A3597" s="60" t="str">
        <f>IF(G3597&amp;Q3597&lt;&gt;"",W3597&amp;Q3597,"")</f>
        <v>GARRETred</v>
      </c>
      <c r="B3597" s="60" t="str">
        <f>IF(C3597&lt;&gt;"",LEFT(C3597,9),"")</f>
        <v>80-062-18</v>
      </c>
      <c r="C3597" s="73" t="s">
        <v>7580</v>
      </c>
      <c r="D3597" s="73" t="s">
        <v>7581</v>
      </c>
      <c r="E3597" s="73" t="s">
        <v>956</v>
      </c>
      <c r="F3597" s="74">
        <v>55</v>
      </c>
      <c r="G3597" s="73" t="s">
        <v>7582</v>
      </c>
      <c r="H3597" s="73" t="s">
        <v>111</v>
      </c>
      <c r="I3597" s="73" t="s">
        <v>927</v>
      </c>
      <c r="J3597" s="73" t="s">
        <v>330</v>
      </c>
      <c r="K3597" s="73" t="s">
        <v>382</v>
      </c>
      <c r="L3597" s="73" t="s">
        <v>383</v>
      </c>
      <c r="M3597" s="73" t="s">
        <v>384</v>
      </c>
      <c r="N3597" s="73" t="s">
        <v>36</v>
      </c>
      <c r="O3597" s="73" t="s">
        <v>386</v>
      </c>
      <c r="P3597" s="73" t="s">
        <v>907</v>
      </c>
      <c r="Q3597" s="73" t="s">
        <v>969</v>
      </c>
      <c r="R3597" s="73" t="s">
        <v>57</v>
      </c>
      <c r="V3597" s="60" t="str">
        <f>W3597&amp;H3597</f>
        <v>GARRETбелый / красный</v>
      </c>
      <c r="W3597" s="60" t="str">
        <f>_xlfn.LET(_xlpm.TextCell,TEXT(G3597,"###"),IF(_xlpm.TextCell&lt;&gt;"",IF(StyleSpaceSplit,IFERROR(IF(FIND(" ",_xlpm.TextCell)&gt;=1,MID(_xlpm.TextCell,1,FIND(" ",_xlpm.TextCell)-1),_xlpm.TextCell),_xlpm.TextCell),_xlpm.TextCell),""))</f>
        <v>GARRET</v>
      </c>
      <c r="X3597" s="60" t="str">
        <f>IF(A3597&lt;&gt;"",IFERROR(IF(FIND(" ",G3597)&gt;=1,MID(G3597,FIND(" ",G3597)+1,LEN(G3597)),""),""),"")</f>
        <v/>
      </c>
      <c r="AC3597" s="51">
        <f>IFERROR(VALUE(MID($C3597,1,2)),0)</f>
        <v>80</v>
      </c>
      <c r="AD3597" s="44">
        <f>IFERROR(VALUE(MID($C3597,4,3)),0)</f>
        <v>62</v>
      </c>
      <c r="AE3597" s="51">
        <f>VALUE(RIGHT("00"&amp;AC3597,2)&amp;RIGHT("000"&amp;AD3597,3))</f>
        <v>80062</v>
      </c>
    </row>
    <row r="3598" spans="1:31">
      <c r="A3598" s="60" t="str">
        <f>IF(G3598&amp;Q3598&lt;&gt;"",W3598&amp;Q3598,"")</f>
        <v>GARRETred</v>
      </c>
      <c r="B3598" s="60" t="str">
        <f>IF(C3598&lt;&gt;"",LEFT(C3598,9),"")</f>
        <v>80-062-18</v>
      </c>
      <c r="C3598" s="73" t="s">
        <v>7583</v>
      </c>
      <c r="D3598" s="73" t="s">
        <v>7581</v>
      </c>
      <c r="E3598" s="73" t="s">
        <v>904</v>
      </c>
      <c r="F3598" s="74">
        <v>57</v>
      </c>
      <c r="G3598" s="73" t="s">
        <v>7582</v>
      </c>
      <c r="H3598" s="73" t="s">
        <v>111</v>
      </c>
      <c r="I3598" s="73" t="s">
        <v>927</v>
      </c>
      <c r="J3598" s="73" t="s">
        <v>330</v>
      </c>
      <c r="K3598" s="73" t="s">
        <v>382</v>
      </c>
      <c r="L3598" s="73" t="s">
        <v>383</v>
      </c>
      <c r="M3598" s="73" t="s">
        <v>384</v>
      </c>
      <c r="N3598" s="73" t="s">
        <v>36</v>
      </c>
      <c r="O3598" s="73" t="s">
        <v>386</v>
      </c>
      <c r="P3598" s="73" t="s">
        <v>907</v>
      </c>
      <c r="Q3598" s="73" t="s">
        <v>969</v>
      </c>
      <c r="R3598" s="73" t="s">
        <v>57</v>
      </c>
      <c r="V3598" s="60" t="str">
        <f>W3598&amp;H3598</f>
        <v>GARRETбелый / красный</v>
      </c>
      <c r="W3598" s="60" t="str">
        <f>_xlfn.LET(_xlpm.TextCell,TEXT(G3598,"###"),IF(_xlpm.TextCell&lt;&gt;"",IF(StyleSpaceSplit,IFERROR(IF(FIND(" ",_xlpm.TextCell)&gt;=1,MID(_xlpm.TextCell,1,FIND(" ",_xlpm.TextCell)-1),_xlpm.TextCell),_xlpm.TextCell),_xlpm.TextCell),""))</f>
        <v>GARRET</v>
      </c>
      <c r="X3598" s="60" t="str">
        <f>IF(A3598&lt;&gt;"",IFERROR(IF(FIND(" ",G3598)&gt;=1,MID(G3598,FIND(" ",G3598)+1,LEN(G3598)),""),""),"")</f>
        <v/>
      </c>
      <c r="AC3598" s="51">
        <f>IFERROR(VALUE(MID($C3598,1,2)),0)</f>
        <v>80</v>
      </c>
      <c r="AD3598" s="44">
        <f>IFERROR(VALUE(MID($C3598,4,3)),0)</f>
        <v>62</v>
      </c>
      <c r="AE3598" s="51">
        <f>VALUE(RIGHT("00"&amp;AC3598,2)&amp;RIGHT("000"&amp;AD3598,3))</f>
        <v>80062</v>
      </c>
    </row>
    <row r="3599" spans="1:31">
      <c r="A3599" s="60" t="str">
        <f>IF(G3599&amp;Q3599&lt;&gt;"",W3599&amp;Q3599,"")</f>
        <v>GARRETred</v>
      </c>
      <c r="B3599" s="60" t="str">
        <f>IF(C3599&lt;&gt;"",LEFT(C3599,9),"")</f>
        <v>80-062-18</v>
      </c>
      <c r="C3599" s="73" t="s">
        <v>7584</v>
      </c>
      <c r="D3599" s="73" t="s">
        <v>7581</v>
      </c>
      <c r="E3599" s="73" t="s">
        <v>910</v>
      </c>
      <c r="F3599" s="74">
        <v>59</v>
      </c>
      <c r="G3599" s="73" t="s">
        <v>7582</v>
      </c>
      <c r="H3599" s="73" t="s">
        <v>111</v>
      </c>
      <c r="I3599" s="73" t="s">
        <v>927</v>
      </c>
      <c r="J3599" s="73" t="s">
        <v>330</v>
      </c>
      <c r="K3599" s="73" t="s">
        <v>382</v>
      </c>
      <c r="L3599" s="73" t="s">
        <v>383</v>
      </c>
      <c r="M3599" s="73" t="s">
        <v>384</v>
      </c>
      <c r="N3599" s="73" t="s">
        <v>36</v>
      </c>
      <c r="O3599" s="73" t="s">
        <v>386</v>
      </c>
      <c r="P3599" s="73" t="s">
        <v>907</v>
      </c>
      <c r="Q3599" s="73" t="s">
        <v>969</v>
      </c>
      <c r="R3599" s="73" t="s">
        <v>57</v>
      </c>
      <c r="V3599" s="60" t="str">
        <f>W3599&amp;H3599</f>
        <v>GARRETбелый / красный</v>
      </c>
      <c r="W3599" s="60" t="str">
        <f>_xlfn.LET(_xlpm.TextCell,TEXT(G3599,"###"),IF(_xlpm.TextCell&lt;&gt;"",IF(StyleSpaceSplit,IFERROR(IF(FIND(" ",_xlpm.TextCell)&gt;=1,MID(_xlpm.TextCell,1,FIND(" ",_xlpm.TextCell)-1),_xlpm.TextCell),_xlpm.TextCell),_xlpm.TextCell),""))</f>
        <v>GARRET</v>
      </c>
      <c r="X3599" s="60" t="str">
        <f>IF(A3599&lt;&gt;"",IFERROR(IF(FIND(" ",G3599)&gt;=1,MID(G3599,FIND(" ",G3599)+1,LEN(G3599)),""),""),"")</f>
        <v/>
      </c>
      <c r="AC3599" s="51">
        <f>IFERROR(VALUE(MID($C3599,1,2)),0)</f>
        <v>80</v>
      </c>
      <c r="AD3599" s="44">
        <f>IFERROR(VALUE(MID($C3599,4,3)),0)</f>
        <v>62</v>
      </c>
      <c r="AE3599" s="51">
        <f>VALUE(RIGHT("00"&amp;AC3599,2)&amp;RIGHT("000"&amp;AD3599,3))</f>
        <v>80062</v>
      </c>
    </row>
    <row r="3600" spans="1:31">
      <c r="A3600" s="60" t="str">
        <f>IF(G3600&amp;Q3600&lt;&gt;"",W3600&amp;Q3600,"")</f>
        <v>GINAblue</v>
      </c>
      <c r="B3600" s="60" t="str">
        <f>IF(C3600&lt;&gt;"",LEFT(C3600,9),"")</f>
        <v>80-063-47</v>
      </c>
      <c r="C3600" s="73" t="s">
        <v>7585</v>
      </c>
      <c r="D3600" s="73" t="s">
        <v>7586</v>
      </c>
      <c r="E3600" s="73" t="s">
        <v>904</v>
      </c>
      <c r="F3600" s="74">
        <v>57</v>
      </c>
      <c r="G3600" s="73" t="s">
        <v>7587</v>
      </c>
      <c r="H3600" s="73" t="s">
        <v>135</v>
      </c>
      <c r="I3600" s="73" t="s">
        <v>936</v>
      </c>
      <c r="J3600" s="73" t="s">
        <v>323</v>
      </c>
      <c r="K3600" s="73" t="s">
        <v>387</v>
      </c>
      <c r="L3600" s="73" t="s">
        <v>383</v>
      </c>
      <c r="M3600" s="73" t="s">
        <v>384</v>
      </c>
      <c r="N3600" s="73" t="s">
        <v>35</v>
      </c>
      <c r="O3600" s="73" t="s">
        <v>386</v>
      </c>
      <c r="P3600" s="73" t="s">
        <v>907</v>
      </c>
      <c r="Q3600" s="73" t="s">
        <v>932</v>
      </c>
      <c r="R3600" s="73" t="s">
        <v>91</v>
      </c>
      <c r="V3600" s="60" t="str">
        <f>W3600&amp;H3600</f>
        <v>GINAголубой / красный</v>
      </c>
      <c r="W3600" s="60" t="str">
        <f>_xlfn.LET(_xlpm.TextCell,TEXT(G3600,"###"),IF(_xlpm.TextCell&lt;&gt;"",IF(StyleSpaceSplit,IFERROR(IF(FIND(" ",_xlpm.TextCell)&gt;=1,MID(_xlpm.TextCell,1,FIND(" ",_xlpm.TextCell)-1),_xlpm.TextCell),_xlpm.TextCell),_xlpm.TextCell),""))</f>
        <v>GINA</v>
      </c>
      <c r="X3600" s="60" t="str">
        <f>IF(A3600&lt;&gt;"",IFERROR(IF(FIND(" ",G3600)&gt;=1,MID(G3600,FIND(" ",G3600)+1,LEN(G3600)),""),""),"")</f>
        <v/>
      </c>
      <c r="AC3600" s="51">
        <f>IFERROR(VALUE(MID($C3600,1,2)),0)</f>
        <v>80</v>
      </c>
      <c r="AD3600" s="44">
        <f>IFERROR(VALUE(MID($C3600,4,3)),0)</f>
        <v>63</v>
      </c>
      <c r="AE3600" s="51">
        <f>VALUE(RIGHT("00"&amp;AC3600,2)&amp;RIGHT("000"&amp;AD3600,3))</f>
        <v>80063</v>
      </c>
    </row>
    <row r="3601" spans="1:31">
      <c r="A3601" s="60" t="str">
        <f>IF(G3601&amp;Q3601&lt;&gt;"",W3601&amp;Q3601,"")</f>
        <v>GIULIAblue</v>
      </c>
      <c r="B3601" s="60" t="str">
        <f>IF(C3601&lt;&gt;"",LEFT(C3601,9),"")</f>
        <v>80-064-32</v>
      </c>
      <c r="C3601" s="73" t="s">
        <v>7588</v>
      </c>
      <c r="D3601" s="73" t="s">
        <v>7589</v>
      </c>
      <c r="E3601" s="73" t="s">
        <v>904</v>
      </c>
      <c r="F3601" s="74">
        <v>57</v>
      </c>
      <c r="G3601" s="73" t="s">
        <v>7590</v>
      </c>
      <c r="H3601" s="73" t="s">
        <v>74</v>
      </c>
      <c r="I3601" s="73" t="s">
        <v>7591</v>
      </c>
      <c r="J3601" s="73" t="s">
        <v>357</v>
      </c>
      <c r="K3601" s="73" t="s">
        <v>387</v>
      </c>
      <c r="L3601" s="73" t="s">
        <v>383</v>
      </c>
      <c r="M3601" s="73" t="s">
        <v>384</v>
      </c>
      <c r="N3601" s="73" t="s">
        <v>35</v>
      </c>
      <c r="O3601" s="73" t="s">
        <v>386</v>
      </c>
      <c r="P3601" s="73" t="s">
        <v>907</v>
      </c>
      <c r="Q3601" s="73" t="s">
        <v>932</v>
      </c>
      <c r="R3601" s="73" t="s">
        <v>63</v>
      </c>
      <c r="V3601" s="60" t="str">
        <f>W3601&amp;H3601</f>
        <v>GIULIAбежевый / голубой</v>
      </c>
      <c r="W3601" s="60" t="str">
        <f>_xlfn.LET(_xlpm.TextCell,TEXT(G3601,"###"),IF(_xlpm.TextCell&lt;&gt;"",IF(StyleSpaceSplit,IFERROR(IF(FIND(" ",_xlpm.TextCell)&gt;=1,MID(_xlpm.TextCell,1,FIND(" ",_xlpm.TextCell)-1),_xlpm.TextCell),_xlpm.TextCell),_xlpm.TextCell),""))</f>
        <v>GIULIA</v>
      </c>
      <c r="X3601" s="60" t="str">
        <f>IF(A3601&lt;&gt;"",IFERROR(IF(FIND(" ",G3601)&gt;=1,MID(G3601,FIND(" ",G3601)+1,LEN(G3601)),""),""),"")</f>
        <v/>
      </c>
      <c r="AC3601" s="51">
        <f>IFERROR(VALUE(MID($C3601,1,2)),0)</f>
        <v>80</v>
      </c>
      <c r="AD3601" s="44">
        <f>IFERROR(VALUE(MID($C3601,4,3)),0)</f>
        <v>64</v>
      </c>
      <c r="AE3601" s="51">
        <f>VALUE(RIGHT("00"&amp;AC3601,2)&amp;RIGHT("000"&amp;AD3601,3))</f>
        <v>80064</v>
      </c>
    </row>
    <row r="3602" spans="1:31">
      <c r="A3602" s="60" t="str">
        <f>IF(G3602&amp;Q3602&lt;&gt;"",W3602&amp;Q3602,"")</f>
        <v>GLENNblue</v>
      </c>
      <c r="B3602" s="60" t="str">
        <f>IF(C3602&lt;&gt;"",LEFT(C3602,9),"")</f>
        <v>80-065-32</v>
      </c>
      <c r="C3602" s="73" t="s">
        <v>7592</v>
      </c>
      <c r="D3602" s="73" t="s">
        <v>7593</v>
      </c>
      <c r="E3602" s="73" t="s">
        <v>910</v>
      </c>
      <c r="F3602" s="74">
        <v>59</v>
      </c>
      <c r="G3602" s="73" t="s">
        <v>7594</v>
      </c>
      <c r="H3602" s="73" t="s">
        <v>97</v>
      </c>
      <c r="I3602" s="73" t="s">
        <v>936</v>
      </c>
      <c r="J3602" s="73" t="s">
        <v>330</v>
      </c>
      <c r="K3602" s="73" t="s">
        <v>382</v>
      </c>
      <c r="L3602" s="73" t="s">
        <v>383</v>
      </c>
      <c r="M3602" s="73" t="s">
        <v>384</v>
      </c>
      <c r="N3602" s="73" t="s">
        <v>35</v>
      </c>
      <c r="O3602" s="73" t="s">
        <v>386</v>
      </c>
      <c r="P3602" s="73" t="s">
        <v>907</v>
      </c>
      <c r="Q3602" s="73" t="s">
        <v>932</v>
      </c>
      <c r="R3602" s="73" t="s">
        <v>63</v>
      </c>
      <c r="V3602" s="60" t="str">
        <f>W3602&amp;H3602</f>
        <v>GLENNбежевый / синий</v>
      </c>
      <c r="W3602" s="60" t="str">
        <f>_xlfn.LET(_xlpm.TextCell,TEXT(G3602,"###"),IF(_xlpm.TextCell&lt;&gt;"",IF(StyleSpaceSplit,IFERROR(IF(FIND(" ",_xlpm.TextCell)&gt;=1,MID(_xlpm.TextCell,1,FIND(" ",_xlpm.TextCell)-1),_xlpm.TextCell),_xlpm.TextCell),_xlpm.TextCell),""))</f>
        <v>GLENN</v>
      </c>
      <c r="X3602" s="60" t="str">
        <f>IF(A3602&lt;&gt;"",IFERROR(IF(FIND(" ",G3602)&gt;=1,MID(G3602,FIND(" ",G3602)+1,LEN(G3602)),""),""),"")</f>
        <v/>
      </c>
      <c r="AC3602" s="51">
        <f>IFERROR(VALUE(MID($C3602,1,2)),0)</f>
        <v>80</v>
      </c>
      <c r="AD3602" s="44">
        <f>IFERROR(VALUE(MID($C3602,4,3)),0)</f>
        <v>65</v>
      </c>
      <c r="AE3602" s="51">
        <f>VALUE(RIGHT("00"&amp;AC3602,2)&amp;RIGHT("000"&amp;AD3602,3))</f>
        <v>80065</v>
      </c>
    </row>
    <row r="3603" spans="1:31">
      <c r="A3603" s="60" t="str">
        <f>IF(G3603&amp;Q3603&lt;&gt;"",W3603&amp;Q3603,"")</f>
        <v>GRINGOnatural</v>
      </c>
      <c r="B3603" s="60" t="str">
        <f>IF(C3603&lt;&gt;"",LEFT(C3603,9),"")</f>
        <v>81-047-02</v>
      </c>
      <c r="C3603" s="73" t="s">
        <v>6728</v>
      </c>
      <c r="D3603" s="73" t="s">
        <v>6729</v>
      </c>
      <c r="E3603" s="73" t="s">
        <v>956</v>
      </c>
      <c r="F3603" s="74">
        <v>55</v>
      </c>
      <c r="G3603" s="73" t="s">
        <v>6724</v>
      </c>
      <c r="H3603" s="73" t="s">
        <v>63</v>
      </c>
      <c r="I3603" s="73" t="s">
        <v>936</v>
      </c>
      <c r="J3603" s="73" t="s">
        <v>330</v>
      </c>
      <c r="K3603" s="73" t="s">
        <v>390</v>
      </c>
      <c r="L3603" s="73" t="s">
        <v>383</v>
      </c>
      <c r="M3603" s="73" t="s">
        <v>384</v>
      </c>
      <c r="N3603" s="73" t="s">
        <v>35</v>
      </c>
      <c r="O3603" s="73" t="s">
        <v>386</v>
      </c>
      <c r="P3603" s="73" t="s">
        <v>907</v>
      </c>
      <c r="Q3603" s="73" t="s">
        <v>947</v>
      </c>
      <c r="R3603" s="73" t="s">
        <v>63</v>
      </c>
      <c r="V3603" s="60" t="str">
        <f>W3603&amp;H3603</f>
        <v>GRINGOбежевый</v>
      </c>
      <c r="W3603" s="60" t="str">
        <f>_xlfn.LET(_xlpm.TextCell,TEXT(G3603,"###"),IF(_xlpm.TextCell&lt;&gt;"",IF(StyleSpaceSplit,IFERROR(IF(FIND(" ",_xlpm.TextCell)&gt;=1,MID(_xlpm.TextCell,1,FIND(" ",_xlpm.TextCell)-1),_xlpm.TextCell),_xlpm.TextCell),_xlpm.TextCell),""))</f>
        <v>GRINGO</v>
      </c>
      <c r="X3603" s="60" t="str">
        <f>IF(A3603&lt;&gt;"",IFERROR(IF(FIND(" ",G3603)&gt;=1,MID(G3603,FIND(" ",G3603)+1,LEN(G3603)),""),""),"")</f>
        <v/>
      </c>
      <c r="AC3603" s="51">
        <f>IFERROR(VALUE(MID($C3603,1,2)),0)</f>
        <v>81</v>
      </c>
      <c r="AD3603" s="44">
        <f>IFERROR(VALUE(MID($C3603,4,3)),0)</f>
        <v>47</v>
      </c>
      <c r="AE3603" s="51">
        <f>VALUE(RIGHT("00"&amp;AC3603,2)&amp;RIGHT("000"&amp;AD3603,3))</f>
        <v>81047</v>
      </c>
    </row>
    <row r="3604" spans="1:31">
      <c r="A3604" s="60" t="str">
        <f>IF(G3604&amp;Q3604&lt;&gt;"",W3604&amp;Q3604,"")</f>
        <v>GRINGOnatural</v>
      </c>
      <c r="B3604" s="60" t="str">
        <f>IF(C3604&lt;&gt;"",LEFT(C3604,9),"")</f>
        <v>81-047-02</v>
      </c>
      <c r="C3604" s="73" t="s">
        <v>6730</v>
      </c>
      <c r="D3604" s="73" t="s">
        <v>6729</v>
      </c>
      <c r="E3604" s="73" t="s">
        <v>904</v>
      </c>
      <c r="F3604" s="74">
        <v>57</v>
      </c>
      <c r="G3604" s="73" t="s">
        <v>6724</v>
      </c>
      <c r="H3604" s="73" t="s">
        <v>63</v>
      </c>
      <c r="I3604" s="73" t="s">
        <v>936</v>
      </c>
      <c r="J3604" s="73" t="s">
        <v>330</v>
      </c>
      <c r="K3604" s="73" t="s">
        <v>390</v>
      </c>
      <c r="L3604" s="73" t="s">
        <v>383</v>
      </c>
      <c r="M3604" s="73" t="s">
        <v>384</v>
      </c>
      <c r="N3604" s="73" t="s">
        <v>35</v>
      </c>
      <c r="O3604" s="73" t="s">
        <v>386</v>
      </c>
      <c r="P3604" s="73" t="s">
        <v>907</v>
      </c>
      <c r="Q3604" s="73" t="s">
        <v>947</v>
      </c>
      <c r="R3604" s="73" t="s">
        <v>63</v>
      </c>
      <c r="V3604" s="60" t="str">
        <f>W3604&amp;H3604</f>
        <v>GRINGOбежевый</v>
      </c>
      <c r="W3604" s="60" t="str">
        <f>_xlfn.LET(_xlpm.TextCell,TEXT(G3604,"###"),IF(_xlpm.TextCell&lt;&gt;"",IF(StyleSpaceSplit,IFERROR(IF(FIND(" ",_xlpm.TextCell)&gt;=1,MID(_xlpm.TextCell,1,FIND(" ",_xlpm.TextCell)-1),_xlpm.TextCell),_xlpm.TextCell),_xlpm.TextCell),""))</f>
        <v>GRINGO</v>
      </c>
      <c r="X3604" s="60" t="str">
        <f>IF(A3604&lt;&gt;"",IFERROR(IF(FIND(" ",G3604)&gt;=1,MID(G3604,FIND(" ",G3604)+1,LEN(G3604)),""),""),"")</f>
        <v/>
      </c>
      <c r="AC3604" s="51">
        <f>IFERROR(VALUE(MID($C3604,1,2)),0)</f>
        <v>81</v>
      </c>
      <c r="AD3604" s="44">
        <f>IFERROR(VALUE(MID($C3604,4,3)),0)</f>
        <v>47</v>
      </c>
      <c r="AE3604" s="51">
        <f>VALUE(RIGHT("00"&amp;AC3604,2)&amp;RIGHT("000"&amp;AD3604,3))</f>
        <v>81047</v>
      </c>
    </row>
    <row r="3605" spans="1:31">
      <c r="A3605" s="60" t="str">
        <f>IF(G3605&amp;Q3605&lt;&gt;"",W3605&amp;Q3605,"")</f>
        <v>GRINGOnatural</v>
      </c>
      <c r="B3605" s="60" t="str">
        <f>IF(C3605&lt;&gt;"",LEFT(C3605,9),"")</f>
        <v>81-047-02</v>
      </c>
      <c r="C3605" s="73" t="s">
        <v>6731</v>
      </c>
      <c r="D3605" s="73" t="s">
        <v>6729</v>
      </c>
      <c r="E3605" s="73" t="s">
        <v>910</v>
      </c>
      <c r="F3605" s="74">
        <v>59</v>
      </c>
      <c r="G3605" s="73" t="s">
        <v>6724</v>
      </c>
      <c r="H3605" s="73" t="s">
        <v>63</v>
      </c>
      <c r="I3605" s="73" t="s">
        <v>936</v>
      </c>
      <c r="J3605" s="73" t="s">
        <v>330</v>
      </c>
      <c r="K3605" s="73" t="s">
        <v>390</v>
      </c>
      <c r="L3605" s="73" t="s">
        <v>383</v>
      </c>
      <c r="M3605" s="73" t="s">
        <v>384</v>
      </c>
      <c r="N3605" s="73" t="s">
        <v>35</v>
      </c>
      <c r="O3605" s="73" t="s">
        <v>386</v>
      </c>
      <c r="P3605" s="73" t="s">
        <v>907</v>
      </c>
      <c r="Q3605" s="73" t="s">
        <v>947</v>
      </c>
      <c r="R3605" s="73" t="s">
        <v>63</v>
      </c>
      <c r="V3605" s="60" t="str">
        <f>W3605&amp;H3605</f>
        <v>GRINGOбежевый</v>
      </c>
      <c r="W3605" s="60" t="str">
        <f>_xlfn.LET(_xlpm.TextCell,TEXT(G3605,"###"),IF(_xlpm.TextCell&lt;&gt;"",IF(StyleSpaceSplit,IFERROR(IF(FIND(" ",_xlpm.TextCell)&gt;=1,MID(_xlpm.TextCell,1,FIND(" ",_xlpm.TextCell)-1),_xlpm.TextCell),_xlpm.TextCell),_xlpm.TextCell),""))</f>
        <v>GRINGO</v>
      </c>
      <c r="X3605" s="60" t="str">
        <f>IF(A3605&lt;&gt;"",IFERROR(IF(FIND(" ",G3605)&gt;=1,MID(G3605,FIND(" ",G3605)+1,LEN(G3605)),""),""),"")</f>
        <v/>
      </c>
      <c r="AC3605" s="51">
        <f>IFERROR(VALUE(MID($C3605,1,2)),0)</f>
        <v>81</v>
      </c>
      <c r="AD3605" s="44">
        <f>IFERROR(VALUE(MID($C3605,4,3)),0)</f>
        <v>47</v>
      </c>
      <c r="AE3605" s="51">
        <f>VALUE(RIGHT("00"&amp;AC3605,2)&amp;RIGHT("000"&amp;AD3605,3))</f>
        <v>81047</v>
      </c>
    </row>
    <row r="3606" spans="1:31">
      <c r="A3606" s="60" t="str">
        <f>IF(G3606&amp;Q3606&lt;&gt;"",W3606&amp;Q3606,"")</f>
        <v>GRINGOnatural</v>
      </c>
      <c r="B3606" s="60" t="str">
        <f>IF(C3606&lt;&gt;"",LEFT(C3606,9),"")</f>
        <v>81-047-02</v>
      </c>
      <c r="C3606" s="73" t="s">
        <v>6732</v>
      </c>
      <c r="D3606" s="73" t="s">
        <v>6729</v>
      </c>
      <c r="E3606" s="73" t="s">
        <v>912</v>
      </c>
      <c r="F3606" s="74">
        <v>61</v>
      </c>
      <c r="G3606" s="73" t="s">
        <v>6724</v>
      </c>
      <c r="H3606" s="73" t="s">
        <v>63</v>
      </c>
      <c r="I3606" s="73" t="s">
        <v>936</v>
      </c>
      <c r="J3606" s="73" t="s">
        <v>330</v>
      </c>
      <c r="K3606" s="73" t="s">
        <v>390</v>
      </c>
      <c r="L3606" s="73" t="s">
        <v>383</v>
      </c>
      <c r="M3606" s="73" t="s">
        <v>384</v>
      </c>
      <c r="N3606" s="73" t="s">
        <v>35</v>
      </c>
      <c r="O3606" s="73" t="s">
        <v>386</v>
      </c>
      <c r="P3606" s="73" t="s">
        <v>907</v>
      </c>
      <c r="Q3606" s="73" t="s">
        <v>947</v>
      </c>
      <c r="R3606" s="73" t="s">
        <v>63</v>
      </c>
      <c r="V3606" s="60" t="str">
        <f>W3606&amp;H3606</f>
        <v>GRINGOбежевый</v>
      </c>
      <c r="W3606" s="60" t="str">
        <f>_xlfn.LET(_xlpm.TextCell,TEXT(G3606,"###"),IF(_xlpm.TextCell&lt;&gt;"",IF(StyleSpaceSplit,IFERROR(IF(FIND(" ",_xlpm.TextCell)&gt;=1,MID(_xlpm.TextCell,1,FIND(" ",_xlpm.TextCell)-1),_xlpm.TextCell),_xlpm.TextCell),_xlpm.TextCell),""))</f>
        <v>GRINGO</v>
      </c>
      <c r="X3606" s="60" t="str">
        <f>IF(A3606&lt;&gt;"",IFERROR(IF(FIND(" ",G3606)&gt;=1,MID(G3606,FIND(" ",G3606)+1,LEN(G3606)),""),""),"")</f>
        <v/>
      </c>
      <c r="AC3606" s="51">
        <f>IFERROR(VALUE(MID($C3606,1,2)),0)</f>
        <v>81</v>
      </c>
      <c r="AD3606" s="44">
        <f>IFERROR(VALUE(MID($C3606,4,3)),0)</f>
        <v>47</v>
      </c>
      <c r="AE3606" s="51">
        <f>VALUE(RIGHT("00"&amp;AC3606,2)&amp;RIGHT("000"&amp;AD3606,3))</f>
        <v>81047</v>
      </c>
    </row>
    <row r="3607" spans="1:31">
      <c r="A3607" s="60" t="str">
        <f>IF(G3607&amp;Q3607&lt;&gt;"",W3607&amp;Q3607,"")</f>
        <v>GRINGObrown</v>
      </c>
      <c r="B3607" s="60" t="str">
        <f>IF(C3607&lt;&gt;"",LEFT(C3607,9),"")</f>
        <v>81-047-14</v>
      </c>
      <c r="C3607" s="73" t="s">
        <v>6722</v>
      </c>
      <c r="D3607" s="73" t="s">
        <v>6723</v>
      </c>
      <c r="E3607" s="73" t="s">
        <v>956</v>
      </c>
      <c r="F3607" s="74">
        <v>55</v>
      </c>
      <c r="G3607" s="73" t="s">
        <v>6724</v>
      </c>
      <c r="H3607" s="73" t="s">
        <v>86</v>
      </c>
      <c r="I3607" s="73" t="s">
        <v>936</v>
      </c>
      <c r="J3607" s="73" t="s">
        <v>330</v>
      </c>
      <c r="K3607" s="73" t="s">
        <v>390</v>
      </c>
      <c r="L3607" s="73" t="s">
        <v>383</v>
      </c>
      <c r="M3607" s="73" t="s">
        <v>384</v>
      </c>
      <c r="N3607" s="73" t="s">
        <v>35</v>
      </c>
      <c r="O3607" s="73" t="s">
        <v>386</v>
      </c>
      <c r="P3607" s="73" t="s">
        <v>907</v>
      </c>
      <c r="Q3607" s="73" t="s">
        <v>1033</v>
      </c>
      <c r="R3607" s="73" t="s">
        <v>86</v>
      </c>
      <c r="V3607" s="60" t="str">
        <f>W3607&amp;H3607</f>
        <v>GRINGOкоричневый</v>
      </c>
      <c r="W3607" s="60" t="str">
        <f>_xlfn.LET(_xlpm.TextCell,TEXT(G3607,"###"),IF(_xlpm.TextCell&lt;&gt;"",IF(StyleSpaceSplit,IFERROR(IF(FIND(" ",_xlpm.TextCell)&gt;=1,MID(_xlpm.TextCell,1,FIND(" ",_xlpm.TextCell)-1),_xlpm.TextCell),_xlpm.TextCell),_xlpm.TextCell),""))</f>
        <v>GRINGO</v>
      </c>
      <c r="X3607" s="60" t="str">
        <f>IF(A3607&lt;&gt;"",IFERROR(IF(FIND(" ",G3607)&gt;=1,MID(G3607,FIND(" ",G3607)+1,LEN(G3607)),""),""),"")</f>
        <v/>
      </c>
      <c r="AC3607" s="51">
        <f>IFERROR(VALUE(MID($C3607,1,2)),0)</f>
        <v>81</v>
      </c>
      <c r="AD3607" s="44">
        <f>IFERROR(VALUE(MID($C3607,4,3)),0)</f>
        <v>47</v>
      </c>
      <c r="AE3607" s="51">
        <f>VALUE(RIGHT("00"&amp;AC3607,2)&amp;RIGHT("000"&amp;AD3607,3))</f>
        <v>81047</v>
      </c>
    </row>
    <row r="3608" spans="1:31">
      <c r="A3608" s="60" t="str">
        <f>IF(G3608&amp;Q3608&lt;&gt;"",W3608&amp;Q3608,"")</f>
        <v>GRINGObrown</v>
      </c>
      <c r="B3608" s="60" t="str">
        <f>IF(C3608&lt;&gt;"",LEFT(C3608,9),"")</f>
        <v>81-047-14</v>
      </c>
      <c r="C3608" s="73" t="s">
        <v>6725</v>
      </c>
      <c r="D3608" s="73" t="s">
        <v>6723</v>
      </c>
      <c r="E3608" s="73" t="s">
        <v>904</v>
      </c>
      <c r="F3608" s="74">
        <v>57</v>
      </c>
      <c r="G3608" s="73" t="s">
        <v>6724</v>
      </c>
      <c r="H3608" s="73" t="s">
        <v>86</v>
      </c>
      <c r="I3608" s="73" t="s">
        <v>936</v>
      </c>
      <c r="J3608" s="73" t="s">
        <v>330</v>
      </c>
      <c r="K3608" s="73" t="s">
        <v>390</v>
      </c>
      <c r="L3608" s="73" t="s">
        <v>383</v>
      </c>
      <c r="M3608" s="73" t="s">
        <v>384</v>
      </c>
      <c r="N3608" s="73" t="s">
        <v>35</v>
      </c>
      <c r="O3608" s="73" t="s">
        <v>386</v>
      </c>
      <c r="P3608" s="73" t="s">
        <v>907</v>
      </c>
      <c r="Q3608" s="73" t="s">
        <v>1033</v>
      </c>
      <c r="R3608" s="73" t="s">
        <v>86</v>
      </c>
      <c r="V3608" s="60" t="str">
        <f>W3608&amp;H3608</f>
        <v>GRINGOкоричневый</v>
      </c>
      <c r="W3608" s="60" t="str">
        <f>_xlfn.LET(_xlpm.TextCell,TEXT(G3608,"###"),IF(_xlpm.TextCell&lt;&gt;"",IF(StyleSpaceSplit,IFERROR(IF(FIND(" ",_xlpm.TextCell)&gt;=1,MID(_xlpm.TextCell,1,FIND(" ",_xlpm.TextCell)-1),_xlpm.TextCell),_xlpm.TextCell),_xlpm.TextCell),""))</f>
        <v>GRINGO</v>
      </c>
      <c r="X3608" s="60" t="str">
        <f>IF(A3608&lt;&gt;"",IFERROR(IF(FIND(" ",G3608)&gt;=1,MID(G3608,FIND(" ",G3608)+1,LEN(G3608)),""),""),"")</f>
        <v/>
      </c>
      <c r="AC3608" s="51">
        <f>IFERROR(VALUE(MID($C3608,1,2)),0)</f>
        <v>81</v>
      </c>
      <c r="AD3608" s="44">
        <f>IFERROR(VALUE(MID($C3608,4,3)),0)</f>
        <v>47</v>
      </c>
      <c r="AE3608" s="51">
        <f>VALUE(RIGHT("00"&amp;AC3608,2)&amp;RIGHT("000"&amp;AD3608,3))</f>
        <v>81047</v>
      </c>
    </row>
    <row r="3609" spans="1:31">
      <c r="A3609" s="60" t="str">
        <f>IF(G3609&amp;Q3609&lt;&gt;"",W3609&amp;Q3609,"")</f>
        <v>GRINGObrown</v>
      </c>
      <c r="B3609" s="60" t="str">
        <f>IF(C3609&lt;&gt;"",LEFT(C3609,9),"")</f>
        <v>81-047-14</v>
      </c>
      <c r="C3609" s="73" t="s">
        <v>6726</v>
      </c>
      <c r="D3609" s="73" t="s">
        <v>6723</v>
      </c>
      <c r="E3609" s="73" t="s">
        <v>910</v>
      </c>
      <c r="F3609" s="74">
        <v>59</v>
      </c>
      <c r="G3609" s="73" t="s">
        <v>6724</v>
      </c>
      <c r="H3609" s="73" t="s">
        <v>86</v>
      </c>
      <c r="I3609" s="73" t="s">
        <v>936</v>
      </c>
      <c r="J3609" s="73" t="s">
        <v>330</v>
      </c>
      <c r="K3609" s="73" t="s">
        <v>390</v>
      </c>
      <c r="L3609" s="73" t="s">
        <v>383</v>
      </c>
      <c r="M3609" s="73" t="s">
        <v>384</v>
      </c>
      <c r="N3609" s="73" t="s">
        <v>35</v>
      </c>
      <c r="O3609" s="73" t="s">
        <v>386</v>
      </c>
      <c r="P3609" s="73" t="s">
        <v>907</v>
      </c>
      <c r="Q3609" s="73" t="s">
        <v>1033</v>
      </c>
      <c r="R3609" s="73" t="s">
        <v>86</v>
      </c>
      <c r="V3609" s="60" t="str">
        <f>W3609&amp;H3609</f>
        <v>GRINGOкоричневый</v>
      </c>
      <c r="W3609" s="60" t="str">
        <f>_xlfn.LET(_xlpm.TextCell,TEXT(G3609,"###"),IF(_xlpm.TextCell&lt;&gt;"",IF(StyleSpaceSplit,IFERROR(IF(FIND(" ",_xlpm.TextCell)&gt;=1,MID(_xlpm.TextCell,1,FIND(" ",_xlpm.TextCell)-1),_xlpm.TextCell),_xlpm.TextCell),_xlpm.TextCell),""))</f>
        <v>GRINGO</v>
      </c>
      <c r="X3609" s="60" t="str">
        <f>IF(A3609&lt;&gt;"",IFERROR(IF(FIND(" ",G3609)&gt;=1,MID(G3609,FIND(" ",G3609)+1,LEN(G3609)),""),""),"")</f>
        <v/>
      </c>
      <c r="AC3609" s="51">
        <f>IFERROR(VALUE(MID($C3609,1,2)),0)</f>
        <v>81</v>
      </c>
      <c r="AD3609" s="44">
        <f>IFERROR(VALUE(MID($C3609,4,3)),0)</f>
        <v>47</v>
      </c>
      <c r="AE3609" s="51">
        <f>VALUE(RIGHT("00"&amp;AC3609,2)&amp;RIGHT("000"&amp;AD3609,3))</f>
        <v>81047</v>
      </c>
    </row>
    <row r="3610" spans="1:31">
      <c r="A3610" s="60" t="str">
        <f>IF(G3610&amp;Q3610&lt;&gt;"",W3610&amp;Q3610,"")</f>
        <v>GRINGObrown</v>
      </c>
      <c r="B3610" s="60" t="str">
        <f>IF(C3610&lt;&gt;"",LEFT(C3610,9),"")</f>
        <v>81-047-14</v>
      </c>
      <c r="C3610" s="73" t="s">
        <v>6727</v>
      </c>
      <c r="D3610" s="73" t="s">
        <v>6723</v>
      </c>
      <c r="E3610" s="73" t="s">
        <v>912</v>
      </c>
      <c r="F3610" s="74">
        <v>61</v>
      </c>
      <c r="G3610" s="73" t="s">
        <v>6724</v>
      </c>
      <c r="H3610" s="73" t="s">
        <v>86</v>
      </c>
      <c r="I3610" s="73" t="s">
        <v>936</v>
      </c>
      <c r="J3610" s="73" t="s">
        <v>330</v>
      </c>
      <c r="K3610" s="73" t="s">
        <v>390</v>
      </c>
      <c r="L3610" s="73" t="s">
        <v>383</v>
      </c>
      <c r="M3610" s="73" t="s">
        <v>384</v>
      </c>
      <c r="N3610" s="73" t="s">
        <v>35</v>
      </c>
      <c r="O3610" s="73" t="s">
        <v>386</v>
      </c>
      <c r="P3610" s="73" t="s">
        <v>907</v>
      </c>
      <c r="Q3610" s="73" t="s">
        <v>1033</v>
      </c>
      <c r="R3610" s="73" t="s">
        <v>86</v>
      </c>
      <c r="V3610" s="60" t="str">
        <f>W3610&amp;H3610</f>
        <v>GRINGOкоричневый</v>
      </c>
      <c r="W3610" s="60" t="str">
        <f>_xlfn.LET(_xlpm.TextCell,TEXT(G3610,"###"),IF(_xlpm.TextCell&lt;&gt;"",IF(StyleSpaceSplit,IFERROR(IF(FIND(" ",_xlpm.TextCell)&gt;=1,MID(_xlpm.TextCell,1,FIND(" ",_xlpm.TextCell)-1),_xlpm.TextCell),_xlpm.TextCell),_xlpm.TextCell),""))</f>
        <v>GRINGO</v>
      </c>
      <c r="X3610" s="60" t="str">
        <f>IF(A3610&lt;&gt;"",IFERROR(IF(FIND(" ",G3610)&gt;=1,MID(G3610,FIND(" ",G3610)+1,LEN(G3610)),""),""),"")</f>
        <v/>
      </c>
      <c r="AC3610" s="51">
        <f>IFERROR(VALUE(MID($C3610,1,2)),0)</f>
        <v>81</v>
      </c>
      <c r="AD3610" s="44">
        <f>IFERROR(VALUE(MID($C3610,4,3)),0)</f>
        <v>47</v>
      </c>
      <c r="AE3610" s="51">
        <f>VALUE(RIGHT("00"&amp;AC3610,2)&amp;RIGHT("000"&amp;AD3610,3))</f>
        <v>81047</v>
      </c>
    </row>
    <row r="3611" spans="1:31">
      <c r="A3611" s="60" t="str">
        <f>IF(G3611&amp;Q3611&lt;&gt;"",W3611&amp;Q3611,"")</f>
        <v>HANKgreen</v>
      </c>
      <c r="B3611" s="60" t="str">
        <f>IF(C3611&lt;&gt;"",LEFT(C3611,9),"")</f>
        <v>80-066-73</v>
      </c>
      <c r="C3611" s="73" t="s">
        <v>7595</v>
      </c>
      <c r="D3611" s="73" t="s">
        <v>7596</v>
      </c>
      <c r="E3611" s="73" t="s">
        <v>910</v>
      </c>
      <c r="F3611" s="74">
        <v>59</v>
      </c>
      <c r="G3611" s="73" t="s">
        <v>7597</v>
      </c>
      <c r="H3611" s="73" t="s">
        <v>79</v>
      </c>
      <c r="I3611" s="73" t="s">
        <v>936</v>
      </c>
      <c r="J3611" s="73" t="s">
        <v>330</v>
      </c>
      <c r="K3611" s="73" t="s">
        <v>382</v>
      </c>
      <c r="L3611" s="73" t="s">
        <v>383</v>
      </c>
      <c r="M3611" s="73" t="s">
        <v>384</v>
      </c>
      <c r="N3611" s="73" t="s">
        <v>35</v>
      </c>
      <c r="O3611" s="73" t="s">
        <v>386</v>
      </c>
      <c r="P3611" s="73" t="s">
        <v>907</v>
      </c>
      <c r="Q3611" s="73" t="s">
        <v>990</v>
      </c>
      <c r="R3611" s="73" t="s">
        <v>63</v>
      </c>
      <c r="V3611" s="60" t="str">
        <f>W3611&amp;H3611</f>
        <v>HANKбежевый / зеленый</v>
      </c>
      <c r="W3611" s="60" t="str">
        <f>_xlfn.LET(_xlpm.TextCell,TEXT(G3611,"###"),IF(_xlpm.TextCell&lt;&gt;"",IF(StyleSpaceSplit,IFERROR(IF(FIND(" ",_xlpm.TextCell)&gt;=1,MID(_xlpm.TextCell,1,FIND(" ",_xlpm.TextCell)-1),_xlpm.TextCell),_xlpm.TextCell),_xlpm.TextCell),""))</f>
        <v>HANK</v>
      </c>
      <c r="X3611" s="60" t="str">
        <f>IF(A3611&lt;&gt;"",IFERROR(IF(FIND(" ",G3611)&gt;=1,MID(G3611,FIND(" ",G3611)+1,LEN(G3611)),""),""),"")</f>
        <v/>
      </c>
      <c r="AC3611" s="51">
        <f>IFERROR(VALUE(MID($C3611,1,2)),0)</f>
        <v>80</v>
      </c>
      <c r="AD3611" s="44">
        <f>IFERROR(VALUE(MID($C3611,4,3)),0)</f>
        <v>66</v>
      </c>
      <c r="AE3611" s="51">
        <f>VALUE(RIGHT("00"&amp;AC3611,2)&amp;RIGHT("000"&amp;AD3611,3))</f>
        <v>80066</v>
      </c>
    </row>
    <row r="3612" spans="1:31">
      <c r="A3612" s="60" t="str">
        <f>IF(G3612&amp;Q3612&lt;&gt;"",W3612&amp;Q3612,"")</f>
        <v>HODGEblue</v>
      </c>
      <c r="B3612" s="60" t="str">
        <f>IF(C3612&lt;&gt;"",LEFT(C3612,9),"")</f>
        <v>80-067-32</v>
      </c>
      <c r="C3612" s="73" t="s">
        <v>7598</v>
      </c>
      <c r="D3612" s="73" t="s">
        <v>7599</v>
      </c>
      <c r="E3612" s="73" t="s">
        <v>910</v>
      </c>
      <c r="F3612" s="74">
        <v>59</v>
      </c>
      <c r="G3612" s="73" t="s">
        <v>7600</v>
      </c>
      <c r="H3612" s="73" t="s">
        <v>97</v>
      </c>
      <c r="I3612" s="73" t="s">
        <v>927</v>
      </c>
      <c r="J3612" s="73" t="s">
        <v>323</v>
      </c>
      <c r="K3612" s="73" t="s">
        <v>387</v>
      </c>
      <c r="L3612" s="73" t="s">
        <v>383</v>
      </c>
      <c r="M3612" s="73" t="s">
        <v>384</v>
      </c>
      <c r="N3612" s="73" t="s">
        <v>35</v>
      </c>
      <c r="O3612" s="73" t="s">
        <v>386</v>
      </c>
      <c r="P3612" s="73" t="s">
        <v>907</v>
      </c>
      <c r="Q3612" s="73" t="s">
        <v>932</v>
      </c>
      <c r="R3612" s="73" t="s">
        <v>63</v>
      </c>
      <c r="V3612" s="60" t="str">
        <f>W3612&amp;H3612</f>
        <v>HODGEбежевый / синий</v>
      </c>
      <c r="W3612" s="60" t="str">
        <f>_xlfn.LET(_xlpm.TextCell,TEXT(G3612,"###"),IF(_xlpm.TextCell&lt;&gt;"",IF(StyleSpaceSplit,IFERROR(IF(FIND(" ",_xlpm.TextCell)&gt;=1,MID(_xlpm.TextCell,1,FIND(" ",_xlpm.TextCell)-1),_xlpm.TextCell),_xlpm.TextCell),_xlpm.TextCell),""))</f>
        <v>HODGE</v>
      </c>
      <c r="X3612" s="60" t="str">
        <f>IF(A3612&lt;&gt;"",IFERROR(IF(FIND(" ",G3612)&gt;=1,MID(G3612,FIND(" ",G3612)+1,LEN(G3612)),""),""),"")</f>
        <v/>
      </c>
      <c r="AC3612" s="51">
        <f>IFERROR(VALUE(MID($C3612,1,2)),0)</f>
        <v>80</v>
      </c>
      <c r="AD3612" s="44">
        <f>IFERROR(VALUE(MID($C3612,4,3)),0)</f>
        <v>67</v>
      </c>
      <c r="AE3612" s="51">
        <f>VALUE(RIGHT("00"&amp;AC3612,2)&amp;RIGHT("000"&amp;AD3612,3))</f>
        <v>80067</v>
      </c>
    </row>
    <row r="3613" spans="1:31">
      <c r="A3613" s="60" t="str">
        <f>IF(G3613&amp;Q3613&lt;&gt;"",W3613&amp;Q3613,"")</f>
        <v>JObeige</v>
      </c>
      <c r="B3613" s="60" t="str">
        <f>IF(C3613&lt;&gt;"",LEFT(C3613,9),"")</f>
        <v>80-068-02</v>
      </c>
      <c r="C3613" s="73" t="s">
        <v>7601</v>
      </c>
      <c r="D3613" s="73" t="s">
        <v>7602</v>
      </c>
      <c r="E3613" s="73" t="s">
        <v>904</v>
      </c>
      <c r="F3613" s="74">
        <v>57</v>
      </c>
      <c r="G3613" s="73" t="s">
        <v>7603</v>
      </c>
      <c r="H3613" s="73" t="s">
        <v>63</v>
      </c>
      <c r="I3613" s="73" t="s">
        <v>906</v>
      </c>
      <c r="J3613" s="73" t="s">
        <v>330</v>
      </c>
      <c r="K3613" s="73" t="s">
        <v>382</v>
      </c>
      <c r="L3613" s="73" t="s">
        <v>383</v>
      </c>
      <c r="M3613" s="73" t="s">
        <v>384</v>
      </c>
      <c r="N3613" s="73" t="s">
        <v>43</v>
      </c>
      <c r="O3613" s="73" t="s">
        <v>386</v>
      </c>
      <c r="P3613" s="73" t="s">
        <v>907</v>
      </c>
      <c r="Q3613" s="73" t="s">
        <v>937</v>
      </c>
      <c r="R3613" s="73" t="s">
        <v>63</v>
      </c>
      <c r="V3613" s="60" t="str">
        <f>W3613&amp;H3613</f>
        <v>JOбежевый</v>
      </c>
      <c r="W3613" s="60" t="str">
        <f>_xlfn.LET(_xlpm.TextCell,TEXT(G3613,"###"),IF(_xlpm.TextCell&lt;&gt;"",IF(StyleSpaceSplit,IFERROR(IF(FIND(" ",_xlpm.TextCell)&gt;=1,MID(_xlpm.TextCell,1,FIND(" ",_xlpm.TextCell)-1),_xlpm.TextCell),_xlpm.TextCell),_xlpm.TextCell),""))</f>
        <v>JO</v>
      </c>
      <c r="X3613" s="60" t="str">
        <f>IF(A3613&lt;&gt;"",IFERROR(IF(FIND(" ",G3613)&gt;=1,MID(G3613,FIND(" ",G3613)+1,LEN(G3613)),""),""),"")</f>
        <v/>
      </c>
      <c r="AC3613" s="51">
        <f>IFERROR(VALUE(MID($C3613,1,2)),0)</f>
        <v>80</v>
      </c>
      <c r="AD3613" s="44">
        <f>IFERROR(VALUE(MID($C3613,4,3)),0)</f>
        <v>68</v>
      </c>
      <c r="AE3613" s="51">
        <f>VALUE(RIGHT("00"&amp;AC3613,2)&amp;RIGHT("000"&amp;AD3613,3))</f>
        <v>80068</v>
      </c>
    </row>
    <row r="3614" spans="1:31">
      <c r="A3614" s="60" t="str">
        <f>IF(G3614&amp;Q3614&lt;&gt;"",W3614&amp;Q3614,"")</f>
        <v>JObeige</v>
      </c>
      <c r="B3614" s="60" t="str">
        <f>IF(C3614&lt;&gt;"",LEFT(C3614,9),"")</f>
        <v>80-068-02</v>
      </c>
      <c r="C3614" s="73" t="s">
        <v>7604</v>
      </c>
      <c r="D3614" s="73" t="s">
        <v>7602</v>
      </c>
      <c r="E3614" s="73" t="s">
        <v>912</v>
      </c>
      <c r="F3614" s="74">
        <v>61</v>
      </c>
      <c r="G3614" s="73" t="s">
        <v>7603</v>
      </c>
      <c r="H3614" s="73" t="s">
        <v>63</v>
      </c>
      <c r="I3614" s="73" t="s">
        <v>906</v>
      </c>
      <c r="J3614" s="73" t="s">
        <v>330</v>
      </c>
      <c r="K3614" s="73" t="s">
        <v>382</v>
      </c>
      <c r="L3614" s="73" t="s">
        <v>383</v>
      </c>
      <c r="M3614" s="73" t="s">
        <v>384</v>
      </c>
      <c r="N3614" s="73" t="s">
        <v>43</v>
      </c>
      <c r="O3614" s="73" t="s">
        <v>386</v>
      </c>
      <c r="P3614" s="73" t="s">
        <v>907</v>
      </c>
      <c r="Q3614" s="73" t="s">
        <v>937</v>
      </c>
      <c r="R3614" s="73" t="s">
        <v>63</v>
      </c>
      <c r="V3614" s="60" t="str">
        <f>W3614&amp;H3614</f>
        <v>JOбежевый</v>
      </c>
      <c r="W3614" s="60" t="str">
        <f>_xlfn.LET(_xlpm.TextCell,TEXT(G3614,"###"),IF(_xlpm.TextCell&lt;&gt;"",IF(StyleSpaceSplit,IFERROR(IF(FIND(" ",_xlpm.TextCell)&gt;=1,MID(_xlpm.TextCell,1,FIND(" ",_xlpm.TextCell)-1),_xlpm.TextCell),_xlpm.TextCell),_xlpm.TextCell),""))</f>
        <v>JO</v>
      </c>
      <c r="X3614" s="60" t="str">
        <f>IF(A3614&lt;&gt;"",IFERROR(IF(FIND(" ",G3614)&gt;=1,MID(G3614,FIND(" ",G3614)+1,LEN(G3614)),""),""),"")</f>
        <v/>
      </c>
      <c r="AC3614" s="51">
        <f>IFERROR(VALUE(MID($C3614,1,2)),0)</f>
        <v>80</v>
      </c>
      <c r="AD3614" s="44">
        <f>IFERROR(VALUE(MID($C3614,4,3)),0)</f>
        <v>68</v>
      </c>
      <c r="AE3614" s="51">
        <f>VALUE(RIGHT("00"&amp;AC3614,2)&amp;RIGHT("000"&amp;AD3614,3))</f>
        <v>80068</v>
      </c>
    </row>
    <row r="3615" spans="1:31">
      <c r="A3615" s="60" t="str">
        <f>IF(G3615&amp;Q3615&lt;&gt;"",W3615&amp;Q3615,"")</f>
        <v>LAURAblue</v>
      </c>
      <c r="B3615" s="60" t="str">
        <f>IF(C3615&lt;&gt;"",LEFT(C3615,9),"")</f>
        <v>80-069-32</v>
      </c>
      <c r="C3615" s="73" t="s">
        <v>7605</v>
      </c>
      <c r="D3615" s="73" t="s">
        <v>7606</v>
      </c>
      <c r="E3615" s="73" t="s">
        <v>904</v>
      </c>
      <c r="F3615" s="74">
        <v>57</v>
      </c>
      <c r="G3615" s="73" t="s">
        <v>7607</v>
      </c>
      <c r="H3615" s="73" t="s">
        <v>74</v>
      </c>
      <c r="I3615" s="73" t="s">
        <v>927</v>
      </c>
      <c r="J3615" s="73" t="s">
        <v>357</v>
      </c>
      <c r="K3615" s="73" t="s">
        <v>387</v>
      </c>
      <c r="L3615" s="73" t="s">
        <v>383</v>
      </c>
      <c r="M3615" s="73" t="s">
        <v>384</v>
      </c>
      <c r="N3615" s="73" t="s">
        <v>35</v>
      </c>
      <c r="O3615" s="73" t="s">
        <v>386</v>
      </c>
      <c r="P3615" s="73" t="s">
        <v>907</v>
      </c>
      <c r="Q3615" s="73" t="s">
        <v>932</v>
      </c>
      <c r="R3615" s="73" t="s">
        <v>63</v>
      </c>
      <c r="V3615" s="60" t="str">
        <f>W3615&amp;H3615</f>
        <v>LAURAбежевый / голубой</v>
      </c>
      <c r="W3615" s="60" t="str">
        <f>_xlfn.LET(_xlpm.TextCell,TEXT(G3615,"###"),IF(_xlpm.TextCell&lt;&gt;"",IF(StyleSpaceSplit,IFERROR(IF(FIND(" ",_xlpm.TextCell)&gt;=1,MID(_xlpm.TextCell,1,FIND(" ",_xlpm.TextCell)-1),_xlpm.TextCell),_xlpm.TextCell),_xlpm.TextCell),""))</f>
        <v>LAURA</v>
      </c>
      <c r="X3615" s="60" t="str">
        <f>IF(A3615&lt;&gt;"",IFERROR(IF(FIND(" ",G3615)&gt;=1,MID(G3615,FIND(" ",G3615)+1,LEN(G3615)),""),""),"")</f>
        <v/>
      </c>
      <c r="AC3615" s="51">
        <f>IFERROR(VALUE(MID($C3615,1,2)),0)</f>
        <v>80</v>
      </c>
      <c r="AD3615" s="44">
        <f>IFERROR(VALUE(MID($C3615,4,3)),0)</f>
        <v>69</v>
      </c>
      <c r="AE3615" s="51">
        <f>VALUE(RIGHT("00"&amp;AC3615,2)&amp;RIGHT("000"&amp;AD3615,3))</f>
        <v>80069</v>
      </c>
    </row>
    <row r="3616" spans="1:31">
      <c r="A3616" s="60" t="str">
        <f>IF(G3616&amp;Q3616&lt;&gt;"",W3616&amp;Q3616,"")</f>
        <v>LESTERnatural</v>
      </c>
      <c r="B3616" s="60" t="str">
        <f>IF(C3616&lt;&gt;"",LEFT(C3616,9),"")</f>
        <v>80-070-17</v>
      </c>
      <c r="C3616" s="73" t="s">
        <v>7608</v>
      </c>
      <c r="D3616" s="73" t="s">
        <v>7609</v>
      </c>
      <c r="E3616" s="73" t="s">
        <v>956</v>
      </c>
      <c r="F3616" s="74">
        <v>55</v>
      </c>
      <c r="G3616" s="73" t="s">
        <v>2876</v>
      </c>
      <c r="H3616" s="73" t="s">
        <v>63</v>
      </c>
      <c r="I3616" s="73" t="s">
        <v>1069</v>
      </c>
      <c r="J3616" s="73" t="s">
        <v>330</v>
      </c>
      <c r="K3616" s="73" t="s">
        <v>382</v>
      </c>
      <c r="L3616" s="73" t="s">
        <v>383</v>
      </c>
      <c r="M3616" s="73" t="s">
        <v>384</v>
      </c>
      <c r="N3616" s="73" t="s">
        <v>35</v>
      </c>
      <c r="O3616" s="73" t="s">
        <v>386</v>
      </c>
      <c r="P3616" s="73" t="s">
        <v>907</v>
      </c>
      <c r="Q3616" s="73" t="s">
        <v>947</v>
      </c>
      <c r="R3616" s="73" t="s">
        <v>63</v>
      </c>
      <c r="V3616" s="60" t="str">
        <f>W3616&amp;H3616</f>
        <v>LESTERбежевый</v>
      </c>
      <c r="W3616" s="60" t="str">
        <f>_xlfn.LET(_xlpm.TextCell,TEXT(G3616,"###"),IF(_xlpm.TextCell&lt;&gt;"",IF(StyleSpaceSplit,IFERROR(IF(FIND(" ",_xlpm.TextCell)&gt;=1,MID(_xlpm.TextCell,1,FIND(" ",_xlpm.TextCell)-1),_xlpm.TextCell),_xlpm.TextCell),_xlpm.TextCell),""))</f>
        <v>LESTER</v>
      </c>
      <c r="X3616" s="60" t="str">
        <f>IF(A3616&lt;&gt;"",IFERROR(IF(FIND(" ",G3616)&gt;=1,MID(G3616,FIND(" ",G3616)+1,LEN(G3616)),""),""),"")</f>
        <v/>
      </c>
      <c r="AC3616" s="51">
        <f>IFERROR(VALUE(MID($C3616,1,2)),0)</f>
        <v>80</v>
      </c>
      <c r="AD3616" s="44">
        <f>IFERROR(VALUE(MID($C3616,4,3)),0)</f>
        <v>70</v>
      </c>
      <c r="AE3616" s="51">
        <f>VALUE(RIGHT("00"&amp;AC3616,2)&amp;RIGHT("000"&amp;AD3616,3))</f>
        <v>80070</v>
      </c>
    </row>
    <row r="3617" spans="1:31">
      <c r="A3617" s="60" t="str">
        <f>IF(G3617&amp;Q3617&lt;&gt;"",W3617&amp;Q3617,"")</f>
        <v>LESTERnatural</v>
      </c>
      <c r="B3617" s="60" t="str">
        <f>IF(C3617&lt;&gt;"",LEFT(C3617,9),"")</f>
        <v>80-070-17</v>
      </c>
      <c r="C3617" s="73" t="s">
        <v>7610</v>
      </c>
      <c r="D3617" s="73" t="s">
        <v>7609</v>
      </c>
      <c r="E3617" s="73" t="s">
        <v>904</v>
      </c>
      <c r="F3617" s="74">
        <v>57</v>
      </c>
      <c r="G3617" s="73" t="s">
        <v>2876</v>
      </c>
      <c r="H3617" s="73" t="s">
        <v>63</v>
      </c>
      <c r="I3617" s="73" t="s">
        <v>1069</v>
      </c>
      <c r="J3617" s="73" t="s">
        <v>330</v>
      </c>
      <c r="K3617" s="73" t="s">
        <v>382</v>
      </c>
      <c r="L3617" s="73" t="s">
        <v>383</v>
      </c>
      <c r="M3617" s="73" t="s">
        <v>384</v>
      </c>
      <c r="N3617" s="73" t="s">
        <v>35</v>
      </c>
      <c r="O3617" s="73" t="s">
        <v>386</v>
      </c>
      <c r="P3617" s="73" t="s">
        <v>907</v>
      </c>
      <c r="Q3617" s="73" t="s">
        <v>947</v>
      </c>
      <c r="R3617" s="73" t="s">
        <v>63</v>
      </c>
      <c r="V3617" s="60" t="str">
        <f>W3617&amp;H3617</f>
        <v>LESTERбежевый</v>
      </c>
      <c r="W3617" s="60" t="str">
        <f>_xlfn.LET(_xlpm.TextCell,TEXT(G3617,"###"),IF(_xlpm.TextCell&lt;&gt;"",IF(StyleSpaceSplit,IFERROR(IF(FIND(" ",_xlpm.TextCell)&gt;=1,MID(_xlpm.TextCell,1,FIND(" ",_xlpm.TextCell)-1),_xlpm.TextCell),_xlpm.TextCell),_xlpm.TextCell),""))</f>
        <v>LESTER</v>
      </c>
      <c r="X3617" s="60" t="str">
        <f>IF(A3617&lt;&gt;"",IFERROR(IF(FIND(" ",G3617)&gt;=1,MID(G3617,FIND(" ",G3617)+1,LEN(G3617)),""),""),"")</f>
        <v/>
      </c>
      <c r="AC3617" s="51">
        <f>IFERROR(VALUE(MID($C3617,1,2)),0)</f>
        <v>80</v>
      </c>
      <c r="AD3617" s="44">
        <f>IFERROR(VALUE(MID($C3617,4,3)),0)</f>
        <v>70</v>
      </c>
      <c r="AE3617" s="51">
        <f>VALUE(RIGHT("00"&amp;AC3617,2)&amp;RIGHT("000"&amp;AD3617,3))</f>
        <v>80070</v>
      </c>
    </row>
    <row r="3618" spans="1:31">
      <c r="A3618" s="60" t="str">
        <f>IF(G3618&amp;Q3618&lt;&gt;"",W3618&amp;Q3618,"")</f>
        <v>LESTERnatural</v>
      </c>
      <c r="B3618" s="60" t="str">
        <f>IF(C3618&lt;&gt;"",LEFT(C3618,9),"")</f>
        <v>80-070-17</v>
      </c>
      <c r="C3618" s="73" t="s">
        <v>7611</v>
      </c>
      <c r="D3618" s="73" t="s">
        <v>7609</v>
      </c>
      <c r="E3618" s="73" t="s">
        <v>912</v>
      </c>
      <c r="F3618" s="74">
        <v>61</v>
      </c>
      <c r="G3618" s="73" t="s">
        <v>2876</v>
      </c>
      <c r="H3618" s="73" t="s">
        <v>63</v>
      </c>
      <c r="I3618" s="73" t="s">
        <v>1069</v>
      </c>
      <c r="J3618" s="73" t="s">
        <v>330</v>
      </c>
      <c r="K3618" s="73" t="s">
        <v>382</v>
      </c>
      <c r="L3618" s="73" t="s">
        <v>383</v>
      </c>
      <c r="M3618" s="73" t="s">
        <v>384</v>
      </c>
      <c r="N3618" s="73" t="s">
        <v>35</v>
      </c>
      <c r="O3618" s="73" t="s">
        <v>386</v>
      </c>
      <c r="P3618" s="73" t="s">
        <v>907</v>
      </c>
      <c r="Q3618" s="73" t="s">
        <v>947</v>
      </c>
      <c r="R3618" s="73" t="s">
        <v>63</v>
      </c>
      <c r="V3618" s="60" t="str">
        <f>W3618&amp;H3618</f>
        <v>LESTERбежевый</v>
      </c>
      <c r="W3618" s="60" t="str">
        <f>_xlfn.LET(_xlpm.TextCell,TEXT(G3618,"###"),IF(_xlpm.TextCell&lt;&gt;"",IF(StyleSpaceSplit,IFERROR(IF(FIND(" ",_xlpm.TextCell)&gt;=1,MID(_xlpm.TextCell,1,FIND(" ",_xlpm.TextCell)-1),_xlpm.TextCell),_xlpm.TextCell),_xlpm.TextCell),""))</f>
        <v>LESTER</v>
      </c>
      <c r="X3618" s="60" t="str">
        <f>IF(A3618&lt;&gt;"",IFERROR(IF(FIND(" ",G3618)&gt;=1,MID(G3618,FIND(" ",G3618)+1,LEN(G3618)),""),""),"")</f>
        <v/>
      </c>
      <c r="AC3618" s="51">
        <f>IFERROR(VALUE(MID($C3618,1,2)),0)</f>
        <v>80</v>
      </c>
      <c r="AD3618" s="44">
        <f>IFERROR(VALUE(MID($C3618,4,3)),0)</f>
        <v>70</v>
      </c>
      <c r="AE3618" s="51">
        <f>VALUE(RIGHT("00"&amp;AC3618,2)&amp;RIGHT("000"&amp;AD3618,3))</f>
        <v>80070</v>
      </c>
    </row>
    <row r="3619" spans="1:31">
      <c r="A3619" s="60" t="str">
        <f>IF(G3619&amp;Q3619&lt;&gt;"",W3619&amp;Q3619,"")</f>
        <v>LESTERnatural</v>
      </c>
      <c r="B3619" s="60" t="str">
        <f>IF(C3619&lt;&gt;"",LEFT(C3619,9),"")</f>
        <v>80-070-17</v>
      </c>
      <c r="C3619" s="73" t="s">
        <v>7612</v>
      </c>
      <c r="D3619" s="73" t="s">
        <v>7609</v>
      </c>
      <c r="E3619" s="73" t="s">
        <v>910</v>
      </c>
      <c r="F3619" s="74">
        <v>59</v>
      </c>
      <c r="G3619" s="73" t="s">
        <v>2876</v>
      </c>
      <c r="H3619" s="73" t="s">
        <v>63</v>
      </c>
      <c r="I3619" s="73" t="s">
        <v>1069</v>
      </c>
      <c r="J3619" s="73" t="s">
        <v>330</v>
      </c>
      <c r="K3619" s="73" t="s">
        <v>382</v>
      </c>
      <c r="L3619" s="73" t="s">
        <v>383</v>
      </c>
      <c r="M3619" s="73" t="s">
        <v>384</v>
      </c>
      <c r="N3619" s="73" t="s">
        <v>35</v>
      </c>
      <c r="O3619" s="73" t="s">
        <v>386</v>
      </c>
      <c r="P3619" s="73" t="s">
        <v>907</v>
      </c>
      <c r="Q3619" s="73" t="s">
        <v>947</v>
      </c>
      <c r="R3619" s="73" t="s">
        <v>63</v>
      </c>
      <c r="V3619" s="60" t="str">
        <f>W3619&amp;H3619</f>
        <v>LESTERбежевый</v>
      </c>
      <c r="W3619" s="60" t="str">
        <f>_xlfn.LET(_xlpm.TextCell,TEXT(G3619,"###"),IF(_xlpm.TextCell&lt;&gt;"",IF(StyleSpaceSplit,IFERROR(IF(FIND(" ",_xlpm.TextCell)&gt;=1,MID(_xlpm.TextCell,1,FIND(" ",_xlpm.TextCell)-1),_xlpm.TextCell),_xlpm.TextCell),_xlpm.TextCell),""))</f>
        <v>LESTER</v>
      </c>
      <c r="X3619" s="60" t="str">
        <f>IF(A3619&lt;&gt;"",IFERROR(IF(FIND(" ",G3619)&gt;=1,MID(G3619,FIND(" ",G3619)+1,LEN(G3619)),""),""),"")</f>
        <v/>
      </c>
      <c r="AC3619" s="51">
        <f>IFERROR(VALUE(MID($C3619,1,2)),0)</f>
        <v>80</v>
      </c>
      <c r="AD3619" s="44">
        <f>IFERROR(VALUE(MID($C3619,4,3)),0)</f>
        <v>70</v>
      </c>
      <c r="AE3619" s="51">
        <f>VALUE(RIGHT("00"&amp;AC3619,2)&amp;RIGHT("000"&amp;AD3619,3))</f>
        <v>80070</v>
      </c>
    </row>
    <row r="3620" spans="1:31">
      <c r="A3620" s="60" t="str">
        <f>IF(G3620&amp;Q3620&lt;&gt;"",W3620&amp;Q3620,"")</f>
        <v>LESTERbeige</v>
      </c>
      <c r="B3620" s="60" t="str">
        <f>IF(C3620&lt;&gt;"",LEFT(C3620,9),"")</f>
        <v>80-070-02</v>
      </c>
      <c r="C3620" s="73" t="s">
        <v>7055</v>
      </c>
      <c r="D3620" s="73" t="s">
        <v>7056</v>
      </c>
      <c r="E3620" s="73" t="s">
        <v>956</v>
      </c>
      <c r="F3620" s="74">
        <v>55</v>
      </c>
      <c r="G3620" s="73" t="s">
        <v>2876</v>
      </c>
      <c r="H3620" s="73" t="s">
        <v>187</v>
      </c>
      <c r="I3620" s="73" t="s">
        <v>1069</v>
      </c>
      <c r="J3620" s="73" t="s">
        <v>330</v>
      </c>
      <c r="K3620" s="73" t="s">
        <v>382</v>
      </c>
      <c r="L3620" s="73" t="s">
        <v>383</v>
      </c>
      <c r="M3620" s="73" t="s">
        <v>384</v>
      </c>
      <c r="N3620" s="73" t="s">
        <v>35</v>
      </c>
      <c r="O3620" s="73" t="s">
        <v>386</v>
      </c>
      <c r="P3620" s="73" t="s">
        <v>907</v>
      </c>
      <c r="Q3620" s="73" t="s">
        <v>937</v>
      </c>
      <c r="R3620" s="73" t="s">
        <v>63</v>
      </c>
      <c r="V3620" s="60" t="str">
        <f>W3620&amp;H3620</f>
        <v>LESTERкремовый</v>
      </c>
      <c r="W3620" s="60" t="str">
        <f>_xlfn.LET(_xlpm.TextCell,TEXT(G3620,"###"),IF(_xlpm.TextCell&lt;&gt;"",IF(StyleSpaceSplit,IFERROR(IF(FIND(" ",_xlpm.TextCell)&gt;=1,MID(_xlpm.TextCell,1,FIND(" ",_xlpm.TextCell)-1),_xlpm.TextCell),_xlpm.TextCell),_xlpm.TextCell),""))</f>
        <v>LESTER</v>
      </c>
      <c r="X3620" s="60" t="str">
        <f>IF(A3620&lt;&gt;"",IFERROR(IF(FIND(" ",G3620)&gt;=1,MID(G3620,FIND(" ",G3620)+1,LEN(G3620)),""),""),"")</f>
        <v/>
      </c>
      <c r="AC3620" s="51">
        <f>IFERROR(VALUE(MID($C3620,1,2)),0)</f>
        <v>80</v>
      </c>
      <c r="AD3620" s="44">
        <f>IFERROR(VALUE(MID($C3620,4,3)),0)</f>
        <v>70</v>
      </c>
      <c r="AE3620" s="51">
        <f>VALUE(RIGHT("00"&amp;AC3620,2)&amp;RIGHT("000"&amp;AD3620,3))</f>
        <v>80070</v>
      </c>
    </row>
    <row r="3621" spans="1:31">
      <c r="A3621" s="60" t="str">
        <f>IF(G3621&amp;Q3621&lt;&gt;"",W3621&amp;Q3621,"")</f>
        <v>LESTERbeige</v>
      </c>
      <c r="B3621" s="60" t="str">
        <f>IF(C3621&lt;&gt;"",LEFT(C3621,9),"")</f>
        <v>80-070-02</v>
      </c>
      <c r="C3621" s="73" t="s">
        <v>7057</v>
      </c>
      <c r="D3621" s="73" t="s">
        <v>7056</v>
      </c>
      <c r="E3621" s="73" t="s">
        <v>904</v>
      </c>
      <c r="F3621" s="74">
        <v>57</v>
      </c>
      <c r="G3621" s="73" t="s">
        <v>2876</v>
      </c>
      <c r="H3621" s="73" t="s">
        <v>187</v>
      </c>
      <c r="I3621" s="73" t="s">
        <v>1069</v>
      </c>
      <c r="J3621" s="73" t="s">
        <v>330</v>
      </c>
      <c r="K3621" s="73" t="s">
        <v>382</v>
      </c>
      <c r="L3621" s="73" t="s">
        <v>383</v>
      </c>
      <c r="M3621" s="73" t="s">
        <v>384</v>
      </c>
      <c r="N3621" s="73" t="s">
        <v>35</v>
      </c>
      <c r="O3621" s="73" t="s">
        <v>386</v>
      </c>
      <c r="P3621" s="73" t="s">
        <v>907</v>
      </c>
      <c r="Q3621" s="73" t="s">
        <v>937</v>
      </c>
      <c r="R3621" s="73" t="s">
        <v>63</v>
      </c>
      <c r="V3621" s="60" t="str">
        <f>W3621&amp;H3621</f>
        <v>LESTERкремовый</v>
      </c>
      <c r="W3621" s="60" t="str">
        <f>_xlfn.LET(_xlpm.TextCell,TEXT(G3621,"###"),IF(_xlpm.TextCell&lt;&gt;"",IF(StyleSpaceSplit,IFERROR(IF(FIND(" ",_xlpm.TextCell)&gt;=1,MID(_xlpm.TextCell,1,FIND(" ",_xlpm.TextCell)-1),_xlpm.TextCell),_xlpm.TextCell),_xlpm.TextCell),""))</f>
        <v>LESTER</v>
      </c>
      <c r="X3621" s="60" t="str">
        <f>IF(A3621&lt;&gt;"",IFERROR(IF(FIND(" ",G3621)&gt;=1,MID(G3621,FIND(" ",G3621)+1,LEN(G3621)),""),""),"")</f>
        <v/>
      </c>
      <c r="AC3621" s="51">
        <f>IFERROR(VALUE(MID($C3621,1,2)),0)</f>
        <v>80</v>
      </c>
      <c r="AD3621" s="44">
        <f>IFERROR(VALUE(MID($C3621,4,3)),0)</f>
        <v>70</v>
      </c>
      <c r="AE3621" s="51">
        <f>VALUE(RIGHT("00"&amp;AC3621,2)&amp;RIGHT("000"&amp;AD3621,3))</f>
        <v>80070</v>
      </c>
    </row>
    <row r="3622" spans="1:31">
      <c r="A3622" s="60" t="str">
        <f>IF(G3622&amp;Q3622&lt;&gt;"",W3622&amp;Q3622,"")</f>
        <v>LESTERbeige</v>
      </c>
      <c r="B3622" s="60" t="str">
        <f>IF(C3622&lt;&gt;"",LEFT(C3622,9),"")</f>
        <v>80-070-02</v>
      </c>
      <c r="C3622" s="73" t="s">
        <v>7058</v>
      </c>
      <c r="D3622" s="73" t="s">
        <v>7056</v>
      </c>
      <c r="E3622" s="73" t="s">
        <v>910</v>
      </c>
      <c r="F3622" s="74">
        <v>59</v>
      </c>
      <c r="G3622" s="73" t="s">
        <v>2876</v>
      </c>
      <c r="H3622" s="73" t="s">
        <v>187</v>
      </c>
      <c r="I3622" s="73" t="s">
        <v>1069</v>
      </c>
      <c r="J3622" s="73" t="s">
        <v>330</v>
      </c>
      <c r="K3622" s="73" t="s">
        <v>382</v>
      </c>
      <c r="L3622" s="73" t="s">
        <v>383</v>
      </c>
      <c r="M3622" s="73" t="s">
        <v>384</v>
      </c>
      <c r="N3622" s="73" t="s">
        <v>35</v>
      </c>
      <c r="O3622" s="73" t="s">
        <v>386</v>
      </c>
      <c r="P3622" s="73" t="s">
        <v>907</v>
      </c>
      <c r="Q3622" s="73" t="s">
        <v>937</v>
      </c>
      <c r="R3622" s="73" t="s">
        <v>63</v>
      </c>
      <c r="V3622" s="60" t="str">
        <f>W3622&amp;H3622</f>
        <v>LESTERкремовый</v>
      </c>
      <c r="W3622" s="60" t="str">
        <f>_xlfn.LET(_xlpm.TextCell,TEXT(G3622,"###"),IF(_xlpm.TextCell&lt;&gt;"",IF(StyleSpaceSplit,IFERROR(IF(FIND(" ",_xlpm.TextCell)&gt;=1,MID(_xlpm.TextCell,1,FIND(" ",_xlpm.TextCell)-1),_xlpm.TextCell),_xlpm.TextCell),_xlpm.TextCell),""))</f>
        <v>LESTER</v>
      </c>
      <c r="X3622" s="60" t="str">
        <f>IF(A3622&lt;&gt;"",IFERROR(IF(FIND(" ",G3622)&gt;=1,MID(G3622,FIND(" ",G3622)+1,LEN(G3622)),""),""),"")</f>
        <v/>
      </c>
      <c r="AC3622" s="51">
        <f>IFERROR(VALUE(MID($C3622,1,2)),0)</f>
        <v>80</v>
      </c>
      <c r="AD3622" s="44">
        <f>IFERROR(VALUE(MID($C3622,4,3)),0)</f>
        <v>70</v>
      </c>
      <c r="AE3622" s="51">
        <f>VALUE(RIGHT("00"&amp;AC3622,2)&amp;RIGHT("000"&amp;AD3622,3))</f>
        <v>80070</v>
      </c>
    </row>
    <row r="3623" spans="1:31">
      <c r="A3623" s="60" t="str">
        <f>IF(G3623&amp;Q3623&lt;&gt;"",W3623&amp;Q3623,"")</f>
        <v>LESTERbeige</v>
      </c>
      <c r="B3623" s="60" t="str">
        <f>IF(C3623&lt;&gt;"",LEFT(C3623,9),"")</f>
        <v>80-070-02</v>
      </c>
      <c r="C3623" s="73" t="s">
        <v>7059</v>
      </c>
      <c r="D3623" s="73" t="s">
        <v>7056</v>
      </c>
      <c r="E3623" s="73" t="s">
        <v>912</v>
      </c>
      <c r="F3623" s="74">
        <v>61</v>
      </c>
      <c r="G3623" s="73" t="s">
        <v>2876</v>
      </c>
      <c r="H3623" s="73" t="s">
        <v>187</v>
      </c>
      <c r="I3623" s="73" t="s">
        <v>1069</v>
      </c>
      <c r="J3623" s="73" t="s">
        <v>330</v>
      </c>
      <c r="K3623" s="73" t="s">
        <v>382</v>
      </c>
      <c r="L3623" s="73" t="s">
        <v>383</v>
      </c>
      <c r="M3623" s="73" t="s">
        <v>384</v>
      </c>
      <c r="N3623" s="73" t="s">
        <v>35</v>
      </c>
      <c r="O3623" s="73" t="s">
        <v>386</v>
      </c>
      <c r="P3623" s="73" t="s">
        <v>907</v>
      </c>
      <c r="Q3623" s="73" t="s">
        <v>937</v>
      </c>
      <c r="R3623" s="73" t="s">
        <v>63</v>
      </c>
      <c r="V3623" s="60" t="str">
        <f>W3623&amp;H3623</f>
        <v>LESTERкремовый</v>
      </c>
      <c r="W3623" s="60" t="str">
        <f>_xlfn.LET(_xlpm.TextCell,TEXT(G3623,"###"),IF(_xlpm.TextCell&lt;&gt;"",IF(StyleSpaceSplit,IFERROR(IF(FIND(" ",_xlpm.TextCell)&gt;=1,MID(_xlpm.TextCell,1,FIND(" ",_xlpm.TextCell)-1),_xlpm.TextCell),_xlpm.TextCell),_xlpm.TextCell),""))</f>
        <v>LESTER</v>
      </c>
      <c r="X3623" s="60" t="str">
        <f>IF(A3623&lt;&gt;"",IFERROR(IF(FIND(" ",G3623)&gt;=1,MID(G3623,FIND(" ",G3623)+1,LEN(G3623)),""),""),"")</f>
        <v/>
      </c>
      <c r="AC3623" s="51">
        <f>IFERROR(VALUE(MID($C3623,1,2)),0)</f>
        <v>80</v>
      </c>
      <c r="AD3623" s="44">
        <f>IFERROR(VALUE(MID($C3623,4,3)),0)</f>
        <v>70</v>
      </c>
      <c r="AE3623" s="51">
        <f>VALUE(RIGHT("00"&amp;AC3623,2)&amp;RIGHT("000"&amp;AD3623,3))</f>
        <v>80070</v>
      </c>
    </row>
    <row r="3624" spans="1:31">
      <c r="A3624" s="60" t="str">
        <f>IF(G3624&amp;Q3624&lt;&gt;"",W3624&amp;Q3624,"")</f>
        <v>LESTERtobacco</v>
      </c>
      <c r="B3624" s="60" t="str">
        <f>IF(C3624&lt;&gt;"",LEFT(C3624,9),"")</f>
        <v>80-070-14</v>
      </c>
      <c r="C3624" s="73" t="s">
        <v>2874</v>
      </c>
      <c r="D3624" s="73" t="s">
        <v>2875</v>
      </c>
      <c r="E3624" s="73" t="s">
        <v>956</v>
      </c>
      <c r="F3624" s="74">
        <v>55</v>
      </c>
      <c r="G3624" s="73" t="s">
        <v>2876</v>
      </c>
      <c r="H3624" s="73" t="s">
        <v>226</v>
      </c>
      <c r="I3624" s="73" t="s">
        <v>1069</v>
      </c>
      <c r="J3624" s="73" t="s">
        <v>330</v>
      </c>
      <c r="K3624" s="73" t="s">
        <v>382</v>
      </c>
      <c r="L3624" s="73" t="s">
        <v>383</v>
      </c>
      <c r="M3624" s="73" t="s">
        <v>384</v>
      </c>
      <c r="N3624" s="73" t="s">
        <v>35</v>
      </c>
      <c r="O3624" s="73" t="s">
        <v>386</v>
      </c>
      <c r="P3624" s="73" t="s">
        <v>907</v>
      </c>
      <c r="Q3624" s="73" t="s">
        <v>942</v>
      </c>
      <c r="R3624" s="73" t="s">
        <v>86</v>
      </c>
      <c r="V3624" s="60" t="str">
        <f>W3624&amp;H3624</f>
        <v>LESTERсветло-коричневый</v>
      </c>
      <c r="W3624" s="60" t="str">
        <f>_xlfn.LET(_xlpm.TextCell,TEXT(G3624,"###"),IF(_xlpm.TextCell&lt;&gt;"",IF(StyleSpaceSplit,IFERROR(IF(FIND(" ",_xlpm.TextCell)&gt;=1,MID(_xlpm.TextCell,1,FIND(" ",_xlpm.TextCell)-1),_xlpm.TextCell),_xlpm.TextCell),_xlpm.TextCell),""))</f>
        <v>LESTER</v>
      </c>
      <c r="X3624" s="60" t="str">
        <f>IF(A3624&lt;&gt;"",IFERROR(IF(FIND(" ",G3624)&gt;=1,MID(G3624,FIND(" ",G3624)+1,LEN(G3624)),""),""),"")</f>
        <v/>
      </c>
      <c r="AC3624" s="51">
        <f>IFERROR(VALUE(MID($C3624,1,2)),0)</f>
        <v>80</v>
      </c>
      <c r="AD3624" s="44">
        <f>IFERROR(VALUE(MID($C3624,4,3)),0)</f>
        <v>70</v>
      </c>
      <c r="AE3624" s="51">
        <f>VALUE(RIGHT("00"&amp;AC3624,2)&amp;RIGHT("000"&amp;AD3624,3))</f>
        <v>80070</v>
      </c>
    </row>
    <row r="3625" spans="1:31">
      <c r="A3625" s="60" t="str">
        <f>IF(G3625&amp;Q3625&lt;&gt;"",W3625&amp;Q3625,"")</f>
        <v>LESTERtobacco</v>
      </c>
      <c r="B3625" s="60" t="str">
        <f>IF(C3625&lt;&gt;"",LEFT(C3625,9),"")</f>
        <v>80-070-14</v>
      </c>
      <c r="C3625" s="73" t="s">
        <v>2877</v>
      </c>
      <c r="D3625" s="73" t="s">
        <v>2875</v>
      </c>
      <c r="E3625" s="73" t="s">
        <v>904</v>
      </c>
      <c r="F3625" s="74">
        <v>57</v>
      </c>
      <c r="G3625" s="73" t="s">
        <v>2876</v>
      </c>
      <c r="H3625" s="73" t="s">
        <v>226</v>
      </c>
      <c r="I3625" s="73" t="s">
        <v>1069</v>
      </c>
      <c r="J3625" s="73" t="s">
        <v>330</v>
      </c>
      <c r="K3625" s="73" t="s">
        <v>382</v>
      </c>
      <c r="L3625" s="73" t="s">
        <v>383</v>
      </c>
      <c r="M3625" s="73" t="s">
        <v>384</v>
      </c>
      <c r="N3625" s="73" t="s">
        <v>35</v>
      </c>
      <c r="O3625" s="73" t="s">
        <v>386</v>
      </c>
      <c r="P3625" s="73" t="s">
        <v>907</v>
      </c>
      <c r="Q3625" s="73" t="s">
        <v>942</v>
      </c>
      <c r="R3625" s="73" t="s">
        <v>86</v>
      </c>
      <c r="V3625" s="60" t="str">
        <f>W3625&amp;H3625</f>
        <v>LESTERсветло-коричневый</v>
      </c>
      <c r="W3625" s="60" t="str">
        <f>_xlfn.LET(_xlpm.TextCell,TEXT(G3625,"###"),IF(_xlpm.TextCell&lt;&gt;"",IF(StyleSpaceSplit,IFERROR(IF(FIND(" ",_xlpm.TextCell)&gt;=1,MID(_xlpm.TextCell,1,FIND(" ",_xlpm.TextCell)-1),_xlpm.TextCell),_xlpm.TextCell),_xlpm.TextCell),""))</f>
        <v>LESTER</v>
      </c>
      <c r="X3625" s="60" t="str">
        <f>IF(A3625&lt;&gt;"",IFERROR(IF(FIND(" ",G3625)&gt;=1,MID(G3625,FIND(" ",G3625)+1,LEN(G3625)),""),""),"")</f>
        <v/>
      </c>
      <c r="AC3625" s="51">
        <f>IFERROR(VALUE(MID($C3625,1,2)),0)</f>
        <v>80</v>
      </c>
      <c r="AD3625" s="44">
        <f>IFERROR(VALUE(MID($C3625,4,3)),0)</f>
        <v>70</v>
      </c>
      <c r="AE3625" s="51">
        <f>VALUE(RIGHT("00"&amp;AC3625,2)&amp;RIGHT("000"&amp;AD3625,3))</f>
        <v>80070</v>
      </c>
    </row>
    <row r="3626" spans="1:31">
      <c r="A3626" s="60" t="str">
        <f>IF(G3626&amp;Q3626&lt;&gt;"",W3626&amp;Q3626,"")</f>
        <v>LESTERtobacco</v>
      </c>
      <c r="B3626" s="60" t="str">
        <f>IF(C3626&lt;&gt;"",LEFT(C3626,9),"")</f>
        <v>80-070-14</v>
      </c>
      <c r="C3626" s="73" t="s">
        <v>2878</v>
      </c>
      <c r="D3626" s="73" t="s">
        <v>2875</v>
      </c>
      <c r="E3626" s="73" t="s">
        <v>910</v>
      </c>
      <c r="F3626" s="74">
        <v>59</v>
      </c>
      <c r="G3626" s="73" t="s">
        <v>2876</v>
      </c>
      <c r="H3626" s="73" t="s">
        <v>226</v>
      </c>
      <c r="I3626" s="73" t="s">
        <v>1069</v>
      </c>
      <c r="J3626" s="73" t="s">
        <v>330</v>
      </c>
      <c r="K3626" s="73" t="s">
        <v>382</v>
      </c>
      <c r="L3626" s="73" t="s">
        <v>383</v>
      </c>
      <c r="M3626" s="73" t="s">
        <v>384</v>
      </c>
      <c r="N3626" s="73" t="s">
        <v>35</v>
      </c>
      <c r="O3626" s="73" t="s">
        <v>386</v>
      </c>
      <c r="P3626" s="73" t="s">
        <v>907</v>
      </c>
      <c r="Q3626" s="73" t="s">
        <v>942</v>
      </c>
      <c r="R3626" s="73" t="s">
        <v>86</v>
      </c>
      <c r="V3626" s="60" t="str">
        <f>W3626&amp;H3626</f>
        <v>LESTERсветло-коричневый</v>
      </c>
      <c r="W3626" s="60" t="str">
        <f>_xlfn.LET(_xlpm.TextCell,TEXT(G3626,"###"),IF(_xlpm.TextCell&lt;&gt;"",IF(StyleSpaceSplit,IFERROR(IF(FIND(" ",_xlpm.TextCell)&gt;=1,MID(_xlpm.TextCell,1,FIND(" ",_xlpm.TextCell)-1),_xlpm.TextCell),_xlpm.TextCell),_xlpm.TextCell),""))</f>
        <v>LESTER</v>
      </c>
      <c r="X3626" s="60" t="str">
        <f>IF(A3626&lt;&gt;"",IFERROR(IF(FIND(" ",G3626)&gt;=1,MID(G3626,FIND(" ",G3626)+1,LEN(G3626)),""),""),"")</f>
        <v/>
      </c>
      <c r="AC3626" s="51">
        <f>IFERROR(VALUE(MID($C3626,1,2)),0)</f>
        <v>80</v>
      </c>
      <c r="AD3626" s="44">
        <f>IFERROR(VALUE(MID($C3626,4,3)),0)</f>
        <v>70</v>
      </c>
      <c r="AE3626" s="51">
        <f>VALUE(RIGHT("00"&amp;AC3626,2)&amp;RIGHT("000"&amp;AD3626,3))</f>
        <v>80070</v>
      </c>
    </row>
    <row r="3627" spans="1:31">
      <c r="A3627" s="60" t="str">
        <f>IF(G3627&amp;Q3627&lt;&gt;"",W3627&amp;Q3627,"")</f>
        <v>LESTERtobacco</v>
      </c>
      <c r="B3627" s="60" t="str">
        <f>IF(C3627&lt;&gt;"",LEFT(C3627,9),"")</f>
        <v>80-070-14</v>
      </c>
      <c r="C3627" s="73" t="s">
        <v>2879</v>
      </c>
      <c r="D3627" s="73" t="s">
        <v>2875</v>
      </c>
      <c r="E3627" s="73" t="s">
        <v>912</v>
      </c>
      <c r="F3627" s="74">
        <v>61</v>
      </c>
      <c r="G3627" s="73" t="s">
        <v>2876</v>
      </c>
      <c r="H3627" s="73" t="s">
        <v>226</v>
      </c>
      <c r="I3627" s="73" t="s">
        <v>1069</v>
      </c>
      <c r="J3627" s="73" t="s">
        <v>330</v>
      </c>
      <c r="K3627" s="73" t="s">
        <v>382</v>
      </c>
      <c r="L3627" s="73" t="s">
        <v>383</v>
      </c>
      <c r="M3627" s="73" t="s">
        <v>384</v>
      </c>
      <c r="N3627" s="73" t="s">
        <v>35</v>
      </c>
      <c r="O3627" s="73" t="s">
        <v>386</v>
      </c>
      <c r="P3627" s="73" t="s">
        <v>907</v>
      </c>
      <c r="Q3627" s="73" t="s">
        <v>942</v>
      </c>
      <c r="R3627" s="73" t="s">
        <v>86</v>
      </c>
      <c r="V3627" s="60" t="str">
        <f>W3627&amp;H3627</f>
        <v>LESTERсветло-коричневый</v>
      </c>
      <c r="W3627" s="60" t="str">
        <f>_xlfn.LET(_xlpm.TextCell,TEXT(G3627,"###"),IF(_xlpm.TextCell&lt;&gt;"",IF(StyleSpaceSplit,IFERROR(IF(FIND(" ",_xlpm.TextCell)&gt;=1,MID(_xlpm.TextCell,1,FIND(" ",_xlpm.TextCell)-1),_xlpm.TextCell),_xlpm.TextCell),_xlpm.TextCell),""))</f>
        <v>LESTER</v>
      </c>
      <c r="X3627" s="60" t="str">
        <f>IF(A3627&lt;&gt;"",IFERROR(IF(FIND(" ",G3627)&gt;=1,MID(G3627,FIND(" ",G3627)+1,LEN(G3627)),""),""),"")</f>
        <v/>
      </c>
      <c r="AC3627" s="51">
        <f>IFERROR(VALUE(MID($C3627,1,2)),0)</f>
        <v>80</v>
      </c>
      <c r="AD3627" s="44">
        <f>IFERROR(VALUE(MID($C3627,4,3)),0)</f>
        <v>70</v>
      </c>
      <c r="AE3627" s="51">
        <f>VALUE(RIGHT("00"&amp;AC3627,2)&amp;RIGHT("000"&amp;AD3627,3))</f>
        <v>80070</v>
      </c>
    </row>
    <row r="3628" spans="1:31">
      <c r="A3628" s="60" t="str">
        <f>IF(G3628&amp;Q3628&lt;&gt;"",W3628&amp;Q3628,"")</f>
        <v>LLOYDnautral</v>
      </c>
      <c r="B3628" s="60" t="str">
        <f>IF(C3628&lt;&gt;"",LEFT(C3628,9),"")</f>
        <v>80-071-02</v>
      </c>
      <c r="C3628" s="73" t="s">
        <v>7613</v>
      </c>
      <c r="D3628" s="73" t="s">
        <v>7614</v>
      </c>
      <c r="E3628" s="73" t="s">
        <v>910</v>
      </c>
      <c r="F3628" s="74">
        <v>59</v>
      </c>
      <c r="G3628" s="73" t="s">
        <v>7615</v>
      </c>
      <c r="H3628" s="73" t="s">
        <v>63</v>
      </c>
      <c r="I3628" s="73" t="s">
        <v>927</v>
      </c>
      <c r="J3628" s="73" t="s">
        <v>330</v>
      </c>
      <c r="K3628" s="73" t="s">
        <v>382</v>
      </c>
      <c r="L3628" s="73" t="s">
        <v>383</v>
      </c>
      <c r="M3628" s="73" t="s">
        <v>384</v>
      </c>
      <c r="N3628" s="73" t="s">
        <v>35</v>
      </c>
      <c r="O3628" s="73" t="s">
        <v>386</v>
      </c>
      <c r="P3628" s="73" t="s">
        <v>907</v>
      </c>
      <c r="Q3628" s="73" t="s">
        <v>7616</v>
      </c>
      <c r="R3628" s="73" t="s">
        <v>63</v>
      </c>
      <c r="V3628" s="60" t="str">
        <f>W3628&amp;H3628</f>
        <v>LLOYDбежевый</v>
      </c>
      <c r="W3628" s="60" t="str">
        <f>_xlfn.LET(_xlpm.TextCell,TEXT(G3628,"###"),IF(_xlpm.TextCell&lt;&gt;"",IF(StyleSpaceSplit,IFERROR(IF(FIND(" ",_xlpm.TextCell)&gt;=1,MID(_xlpm.TextCell,1,FIND(" ",_xlpm.TextCell)-1),_xlpm.TextCell),_xlpm.TextCell),_xlpm.TextCell),""))</f>
        <v>LLOYD</v>
      </c>
      <c r="X3628" s="60" t="str">
        <f>IF(A3628&lt;&gt;"",IFERROR(IF(FIND(" ",G3628)&gt;=1,MID(G3628,FIND(" ",G3628)+1,LEN(G3628)),""),""),"")</f>
        <v/>
      </c>
      <c r="AC3628" s="51">
        <f>IFERROR(VALUE(MID($C3628,1,2)),0)</f>
        <v>80</v>
      </c>
      <c r="AD3628" s="44">
        <f>IFERROR(VALUE(MID($C3628,4,3)),0)</f>
        <v>71</v>
      </c>
      <c r="AE3628" s="51">
        <f>VALUE(RIGHT("00"&amp;AC3628,2)&amp;RIGHT("000"&amp;AD3628,3))</f>
        <v>80071</v>
      </c>
    </row>
    <row r="3629" spans="1:31">
      <c r="A3629" s="60" t="str">
        <f>IF(G3629&amp;Q3629&lt;&gt;"",W3629&amp;Q3629,"")</f>
        <v>MAC ABRAMSblack</v>
      </c>
      <c r="B3629" s="60" t="str">
        <f>IF(C3629&lt;&gt;"",LEFT(C3629,9),"")</f>
        <v>80-930-09</v>
      </c>
      <c r="C3629" s="73" t="s">
        <v>5354</v>
      </c>
      <c r="D3629" s="73" t="s">
        <v>5355</v>
      </c>
      <c r="E3629" s="73" t="s">
        <v>910</v>
      </c>
      <c r="F3629" s="74">
        <v>59</v>
      </c>
      <c r="G3629" s="73" t="s">
        <v>5356</v>
      </c>
      <c r="H3629" s="73" t="s">
        <v>53</v>
      </c>
      <c r="I3629" s="73" t="s">
        <v>1265</v>
      </c>
      <c r="J3629" s="73" t="s">
        <v>331</v>
      </c>
      <c r="K3629" s="73" t="s">
        <v>382</v>
      </c>
      <c r="L3629" s="73" t="s">
        <v>383</v>
      </c>
      <c r="M3629" s="73" t="s">
        <v>388</v>
      </c>
      <c r="N3629" s="73" t="s">
        <v>30</v>
      </c>
      <c r="O3629" s="73" t="s">
        <v>386</v>
      </c>
      <c r="P3629" s="73" t="s">
        <v>907</v>
      </c>
      <c r="Q3629" s="73" t="s">
        <v>928</v>
      </c>
      <c r="R3629" s="73" t="s">
        <v>53</v>
      </c>
      <c r="V3629" s="60" t="str">
        <f>W3629&amp;H3629</f>
        <v>MAC ABRAMSчерный</v>
      </c>
      <c r="W3629" s="60" t="str">
        <f>_xlfn.LET(_xlpm.TextCell,TEXT(G3629,"###"),IF(_xlpm.TextCell&lt;&gt;"",IF(StyleSpaceSplit,IFERROR(IF(FIND(" ",_xlpm.TextCell)&gt;=1,MID(_xlpm.TextCell,1,FIND(" ",_xlpm.TextCell)-1),_xlpm.TextCell),_xlpm.TextCell),_xlpm.TextCell),""))</f>
        <v>MAC ABRAMS</v>
      </c>
      <c r="X3629" s="60" t="str">
        <f>IF(A3629&lt;&gt;"",IFERROR(IF(FIND(" ",G3629)&gt;=1,MID(G3629,FIND(" ",G3629)+1,LEN(G3629)),""),""),"")</f>
        <v>ABRAMS</v>
      </c>
      <c r="AC3629" s="51">
        <f>IFERROR(VALUE(MID($C3629,1,2)),0)</f>
        <v>80</v>
      </c>
      <c r="AD3629" s="44">
        <f>IFERROR(VALUE(MID($C3629,4,3)),0)</f>
        <v>930</v>
      </c>
      <c r="AE3629" s="51">
        <f>VALUE(RIGHT("00"&amp;AC3629,2)&amp;RIGHT("000"&amp;AD3629,3))</f>
        <v>80930</v>
      </c>
    </row>
    <row r="3630" spans="1:31">
      <c r="A3630" s="60" t="str">
        <f>IF(G3630&amp;Q3630&lt;&gt;"",W3630&amp;Q3630,"")</f>
        <v>MAC ARCHERwhite</v>
      </c>
      <c r="B3630" s="60" t="str">
        <f>IF(C3630&lt;&gt;"",LEFT(C3630,9),"")</f>
        <v>80-978-17</v>
      </c>
      <c r="C3630" s="73" t="s">
        <v>5564</v>
      </c>
      <c r="D3630" s="73" t="s">
        <v>5565</v>
      </c>
      <c r="E3630" s="73" t="s">
        <v>910</v>
      </c>
      <c r="F3630" s="74">
        <v>59</v>
      </c>
      <c r="G3630" s="73" t="s">
        <v>5566</v>
      </c>
      <c r="H3630" s="73" t="s">
        <v>57</v>
      </c>
      <c r="I3630" s="73" t="s">
        <v>2856</v>
      </c>
      <c r="J3630" s="73" t="s">
        <v>330</v>
      </c>
      <c r="K3630" s="73" t="s">
        <v>382</v>
      </c>
      <c r="L3630" s="73" t="s">
        <v>383</v>
      </c>
      <c r="M3630" s="73" t="s">
        <v>384</v>
      </c>
      <c r="N3630" s="73" t="s">
        <v>35</v>
      </c>
      <c r="O3630" s="73" t="s">
        <v>396</v>
      </c>
      <c r="P3630" s="73" t="s">
        <v>907</v>
      </c>
      <c r="Q3630" s="73" t="s">
        <v>908</v>
      </c>
      <c r="R3630" s="73" t="s">
        <v>57</v>
      </c>
      <c r="V3630" s="60" t="str">
        <f>W3630&amp;H3630</f>
        <v>MAC ARCHERбелый</v>
      </c>
      <c r="W3630" s="60" t="str">
        <f>_xlfn.LET(_xlpm.TextCell,TEXT(G3630,"###"),IF(_xlpm.TextCell&lt;&gt;"",IF(StyleSpaceSplit,IFERROR(IF(FIND(" ",_xlpm.TextCell)&gt;=1,MID(_xlpm.TextCell,1,FIND(" ",_xlpm.TextCell)-1),_xlpm.TextCell),_xlpm.TextCell),_xlpm.TextCell),""))</f>
        <v>MAC ARCHER</v>
      </c>
      <c r="X3630" s="60" t="str">
        <f>IF(A3630&lt;&gt;"",IFERROR(IF(FIND(" ",G3630)&gt;=1,MID(G3630,FIND(" ",G3630)+1,LEN(G3630)),""),""),"")</f>
        <v>ARCHER</v>
      </c>
      <c r="AC3630" s="51">
        <f>IFERROR(VALUE(MID($C3630,1,2)),0)</f>
        <v>80</v>
      </c>
      <c r="AD3630" s="44">
        <f>IFERROR(VALUE(MID($C3630,4,3)),0)</f>
        <v>978</v>
      </c>
      <c r="AE3630" s="51">
        <f>VALUE(RIGHT("00"&amp;AC3630,2)&amp;RIGHT("000"&amp;AD3630,3))</f>
        <v>80978</v>
      </c>
    </row>
    <row r="3631" spans="1:31">
      <c r="A3631" s="60" t="str">
        <f>IF(G3631&amp;Q3631&lt;&gt;"",W3631&amp;Q3631,"")</f>
        <v>MAC BRIDGEnavy</v>
      </c>
      <c r="B3631" s="60" t="str">
        <f>IF(C3631&lt;&gt;"",LEFT(C3631,9),"")</f>
        <v>80-597-16</v>
      </c>
      <c r="C3631" s="73" t="s">
        <v>2044</v>
      </c>
      <c r="D3631" s="73" t="s">
        <v>2045</v>
      </c>
      <c r="E3631" s="73" t="s">
        <v>920</v>
      </c>
      <c r="F3631" s="74">
        <v>58</v>
      </c>
      <c r="G3631" s="73" t="s">
        <v>2046</v>
      </c>
      <c r="H3631" s="73" t="s">
        <v>55</v>
      </c>
      <c r="I3631" s="73" t="s">
        <v>1265</v>
      </c>
      <c r="J3631" s="73" t="s">
        <v>330</v>
      </c>
      <c r="K3631" s="73" t="s">
        <v>382</v>
      </c>
      <c r="L3631" s="73" t="s">
        <v>383</v>
      </c>
      <c r="M3631" s="73" t="s">
        <v>388</v>
      </c>
      <c r="N3631" s="73" t="s">
        <v>30</v>
      </c>
      <c r="O3631" s="73" t="s">
        <v>385</v>
      </c>
      <c r="P3631" s="73" t="s">
        <v>907</v>
      </c>
      <c r="Q3631" s="73" t="s">
        <v>1003</v>
      </c>
      <c r="R3631" s="73" t="s">
        <v>71</v>
      </c>
      <c r="V3631" s="60" t="str">
        <f>W3631&amp;H3631</f>
        <v>MAC BRIDGEтемно-синий</v>
      </c>
      <c r="W3631" s="60" t="str">
        <f>_xlfn.LET(_xlpm.TextCell,TEXT(G3631,"###"),IF(_xlpm.TextCell&lt;&gt;"",IF(StyleSpaceSplit,IFERROR(IF(FIND(" ",_xlpm.TextCell)&gt;=1,MID(_xlpm.TextCell,1,FIND(" ",_xlpm.TextCell)-1),_xlpm.TextCell),_xlpm.TextCell),_xlpm.TextCell),""))</f>
        <v>MAC BRIDGE</v>
      </c>
      <c r="X3631" s="60" t="str">
        <f>IF(A3631&lt;&gt;"",IFERROR(IF(FIND(" ",G3631)&gt;=1,MID(G3631,FIND(" ",G3631)+1,LEN(G3631)),""),""),"")</f>
        <v>BRIDGE</v>
      </c>
      <c r="AC3631" s="51">
        <f>IFERROR(VALUE(MID($C3631,1,2)),0)</f>
        <v>80</v>
      </c>
      <c r="AD3631" s="44">
        <f>IFERROR(VALUE(MID($C3631,4,3)),0)</f>
        <v>597</v>
      </c>
      <c r="AE3631" s="51">
        <f>VALUE(RIGHT("00"&amp;AC3631,2)&amp;RIGHT("000"&amp;AD3631,3))</f>
        <v>80597</v>
      </c>
    </row>
    <row r="3632" spans="1:31">
      <c r="A3632" s="60" t="str">
        <f>IF(G3632&amp;Q3632&lt;&gt;"",W3632&amp;Q3632,"")</f>
        <v>MAC CALLnavy</v>
      </c>
      <c r="B3632" s="60" t="str">
        <f>IF(C3632&lt;&gt;"",LEFT(C3632,9),"")</f>
        <v>80-752-95</v>
      </c>
      <c r="C3632" s="73" t="s">
        <v>4285</v>
      </c>
      <c r="D3632" s="73" t="s">
        <v>4286</v>
      </c>
      <c r="E3632" s="73" t="s">
        <v>910</v>
      </c>
      <c r="F3632" s="74">
        <v>59</v>
      </c>
      <c r="G3632" s="73" t="s">
        <v>4287</v>
      </c>
      <c r="H3632" s="73" t="s">
        <v>247</v>
      </c>
      <c r="I3632" s="73" t="s">
        <v>927</v>
      </c>
      <c r="J3632" s="73" t="s">
        <v>330</v>
      </c>
      <c r="K3632" s="73" t="s">
        <v>382</v>
      </c>
      <c r="L3632" s="73" t="s">
        <v>383</v>
      </c>
      <c r="M3632" s="73" t="s">
        <v>384</v>
      </c>
      <c r="N3632" s="73" t="s">
        <v>36</v>
      </c>
      <c r="O3632" s="73" t="s">
        <v>386</v>
      </c>
      <c r="P3632" s="73" t="s">
        <v>907</v>
      </c>
      <c r="Q3632" s="73" t="s">
        <v>1003</v>
      </c>
      <c r="R3632" s="73" t="s">
        <v>71</v>
      </c>
      <c r="V3632" s="60" t="str">
        <f>W3632&amp;H3632</f>
        <v>MAC CALLсиний / бежевый</v>
      </c>
      <c r="W3632" s="60" t="str">
        <f>_xlfn.LET(_xlpm.TextCell,TEXT(G3632,"###"),IF(_xlpm.TextCell&lt;&gt;"",IF(StyleSpaceSplit,IFERROR(IF(FIND(" ",_xlpm.TextCell)&gt;=1,MID(_xlpm.TextCell,1,FIND(" ",_xlpm.TextCell)-1),_xlpm.TextCell),_xlpm.TextCell),_xlpm.TextCell),""))</f>
        <v>MAC CALL</v>
      </c>
      <c r="X3632" s="60" t="str">
        <f>IF(A3632&lt;&gt;"",IFERROR(IF(FIND(" ",G3632)&gt;=1,MID(G3632,FIND(" ",G3632)+1,LEN(G3632)),""),""),"")</f>
        <v>CALL</v>
      </c>
      <c r="AC3632" s="51">
        <f>IFERROR(VALUE(MID($C3632,1,2)),0)</f>
        <v>80</v>
      </c>
      <c r="AD3632" s="44">
        <f>IFERROR(VALUE(MID($C3632,4,3)),0)</f>
        <v>752</v>
      </c>
      <c r="AE3632" s="51">
        <f>VALUE(RIGHT("00"&amp;AC3632,2)&amp;RIGHT("000"&amp;AD3632,3))</f>
        <v>80752</v>
      </c>
    </row>
    <row r="3633" spans="1:31">
      <c r="A3633" s="60" t="str">
        <f>IF(G3633&amp;Q3633&lt;&gt;"",W3633&amp;Q3633,"")</f>
        <v>MAC CALLnavy</v>
      </c>
      <c r="B3633" s="60" t="str">
        <f>IF(C3633&lt;&gt;"",LEFT(C3633,9),"")</f>
        <v>80-752-95</v>
      </c>
      <c r="C3633" s="73" t="s">
        <v>4288</v>
      </c>
      <c r="D3633" s="73" t="s">
        <v>4286</v>
      </c>
      <c r="E3633" s="73" t="s">
        <v>956</v>
      </c>
      <c r="F3633" s="74">
        <v>55</v>
      </c>
      <c r="G3633" s="73" t="s">
        <v>4287</v>
      </c>
      <c r="H3633" s="73" t="s">
        <v>247</v>
      </c>
      <c r="I3633" s="73" t="s">
        <v>927</v>
      </c>
      <c r="J3633" s="73" t="s">
        <v>330</v>
      </c>
      <c r="K3633" s="73" t="s">
        <v>382</v>
      </c>
      <c r="L3633" s="73" t="s">
        <v>383</v>
      </c>
      <c r="M3633" s="73" t="s">
        <v>384</v>
      </c>
      <c r="N3633" s="73" t="s">
        <v>36</v>
      </c>
      <c r="O3633" s="73" t="s">
        <v>386</v>
      </c>
      <c r="P3633" s="73" t="s">
        <v>907</v>
      </c>
      <c r="Q3633" s="73" t="s">
        <v>1003</v>
      </c>
      <c r="R3633" s="73" t="s">
        <v>71</v>
      </c>
      <c r="V3633" s="60" t="str">
        <f>W3633&amp;H3633</f>
        <v>MAC CALLсиний / бежевый</v>
      </c>
      <c r="W3633" s="60" t="str">
        <f>_xlfn.LET(_xlpm.TextCell,TEXT(G3633,"###"),IF(_xlpm.TextCell&lt;&gt;"",IF(StyleSpaceSplit,IFERROR(IF(FIND(" ",_xlpm.TextCell)&gt;=1,MID(_xlpm.TextCell,1,FIND(" ",_xlpm.TextCell)-1),_xlpm.TextCell),_xlpm.TextCell),_xlpm.TextCell),""))</f>
        <v>MAC CALL</v>
      </c>
      <c r="X3633" s="60" t="str">
        <f>IF(A3633&lt;&gt;"",IFERROR(IF(FIND(" ",G3633)&gt;=1,MID(G3633,FIND(" ",G3633)+1,LEN(G3633)),""),""),"")</f>
        <v>CALL</v>
      </c>
      <c r="AC3633" s="51">
        <f>IFERROR(VALUE(MID($C3633,1,2)),0)</f>
        <v>80</v>
      </c>
      <c r="AD3633" s="44">
        <f>IFERROR(VALUE(MID($C3633,4,3)),0)</f>
        <v>752</v>
      </c>
      <c r="AE3633" s="51">
        <f>VALUE(RIGHT("00"&amp;AC3633,2)&amp;RIGHT("000"&amp;AD3633,3))</f>
        <v>80752</v>
      </c>
    </row>
    <row r="3634" spans="1:31">
      <c r="A3634" s="60" t="str">
        <f>IF(G3634&amp;Q3634&lt;&gt;"",W3634&amp;Q3634,"")</f>
        <v>MAC CALLnavy</v>
      </c>
      <c r="B3634" s="60" t="str">
        <f>IF(C3634&lt;&gt;"",LEFT(C3634,9),"")</f>
        <v>80-752-95</v>
      </c>
      <c r="C3634" s="73" t="s">
        <v>4289</v>
      </c>
      <c r="D3634" s="73" t="s">
        <v>4286</v>
      </c>
      <c r="E3634" s="73" t="s">
        <v>904</v>
      </c>
      <c r="F3634" s="74">
        <v>57</v>
      </c>
      <c r="G3634" s="73" t="s">
        <v>4287</v>
      </c>
      <c r="H3634" s="73" t="s">
        <v>247</v>
      </c>
      <c r="I3634" s="73" t="s">
        <v>927</v>
      </c>
      <c r="J3634" s="73" t="s">
        <v>330</v>
      </c>
      <c r="K3634" s="73" t="s">
        <v>382</v>
      </c>
      <c r="L3634" s="73" t="s">
        <v>383</v>
      </c>
      <c r="M3634" s="73" t="s">
        <v>384</v>
      </c>
      <c r="N3634" s="73" t="s">
        <v>36</v>
      </c>
      <c r="O3634" s="73" t="s">
        <v>386</v>
      </c>
      <c r="P3634" s="73" t="s">
        <v>907</v>
      </c>
      <c r="Q3634" s="73" t="s">
        <v>1003</v>
      </c>
      <c r="R3634" s="73" t="s">
        <v>71</v>
      </c>
      <c r="V3634" s="60" t="str">
        <f>W3634&amp;H3634</f>
        <v>MAC CALLсиний / бежевый</v>
      </c>
      <c r="W3634" s="60" t="str">
        <f>_xlfn.LET(_xlpm.TextCell,TEXT(G3634,"###"),IF(_xlpm.TextCell&lt;&gt;"",IF(StyleSpaceSplit,IFERROR(IF(FIND(" ",_xlpm.TextCell)&gt;=1,MID(_xlpm.TextCell,1,FIND(" ",_xlpm.TextCell)-1),_xlpm.TextCell),_xlpm.TextCell),_xlpm.TextCell),""))</f>
        <v>MAC CALL</v>
      </c>
      <c r="X3634" s="60" t="str">
        <f>IF(A3634&lt;&gt;"",IFERROR(IF(FIND(" ",G3634)&gt;=1,MID(G3634,FIND(" ",G3634)+1,LEN(G3634)),""),""),"")</f>
        <v>CALL</v>
      </c>
      <c r="AC3634" s="51">
        <f>IFERROR(VALUE(MID($C3634,1,2)),0)</f>
        <v>80</v>
      </c>
      <c r="AD3634" s="44">
        <f>IFERROR(VALUE(MID($C3634,4,3)),0)</f>
        <v>752</v>
      </c>
      <c r="AE3634" s="51">
        <f>VALUE(RIGHT("00"&amp;AC3634,2)&amp;RIGHT("000"&amp;AD3634,3))</f>
        <v>80752</v>
      </c>
    </row>
    <row r="3635" spans="1:31">
      <c r="A3635" s="60" t="str">
        <f>IF(G3635&amp;Q3635&lt;&gt;"",W3635&amp;Q3635,"")</f>
        <v>MAC CALLnavy</v>
      </c>
      <c r="B3635" s="60" t="str">
        <f>IF(C3635&lt;&gt;"",LEFT(C3635,9),"")</f>
        <v>80-752-95</v>
      </c>
      <c r="C3635" s="73" t="s">
        <v>4290</v>
      </c>
      <c r="D3635" s="73" t="s">
        <v>4286</v>
      </c>
      <c r="E3635" s="73" t="s">
        <v>912</v>
      </c>
      <c r="F3635" s="74">
        <v>61</v>
      </c>
      <c r="G3635" s="73" t="s">
        <v>4287</v>
      </c>
      <c r="H3635" s="73" t="s">
        <v>247</v>
      </c>
      <c r="I3635" s="73" t="s">
        <v>927</v>
      </c>
      <c r="J3635" s="73" t="s">
        <v>330</v>
      </c>
      <c r="K3635" s="73" t="s">
        <v>382</v>
      </c>
      <c r="L3635" s="73" t="s">
        <v>383</v>
      </c>
      <c r="M3635" s="73" t="s">
        <v>384</v>
      </c>
      <c r="N3635" s="73" t="s">
        <v>36</v>
      </c>
      <c r="O3635" s="73" t="s">
        <v>386</v>
      </c>
      <c r="P3635" s="73" t="s">
        <v>907</v>
      </c>
      <c r="Q3635" s="73" t="s">
        <v>1003</v>
      </c>
      <c r="R3635" s="73" t="s">
        <v>71</v>
      </c>
      <c r="V3635" s="60" t="str">
        <f>W3635&amp;H3635</f>
        <v>MAC CALLсиний / бежевый</v>
      </c>
      <c r="W3635" s="60" t="str">
        <f>_xlfn.LET(_xlpm.TextCell,TEXT(G3635,"###"),IF(_xlpm.TextCell&lt;&gt;"",IF(StyleSpaceSplit,IFERROR(IF(FIND(" ",_xlpm.TextCell)&gt;=1,MID(_xlpm.TextCell,1,FIND(" ",_xlpm.TextCell)-1),_xlpm.TextCell),_xlpm.TextCell),_xlpm.TextCell),""))</f>
        <v>MAC CALL</v>
      </c>
      <c r="X3635" s="60" t="str">
        <f>IF(A3635&lt;&gt;"",IFERROR(IF(FIND(" ",G3635)&gt;=1,MID(G3635,FIND(" ",G3635)+1,LEN(G3635)),""),""),"")</f>
        <v>CALL</v>
      </c>
      <c r="AC3635" s="51">
        <f>IFERROR(VALUE(MID($C3635,1,2)),0)</f>
        <v>80</v>
      </c>
      <c r="AD3635" s="44">
        <f>IFERROR(VALUE(MID($C3635,4,3)),0)</f>
        <v>752</v>
      </c>
      <c r="AE3635" s="51">
        <f>VALUE(RIGHT("00"&amp;AC3635,2)&amp;RIGHT("000"&amp;AD3635,3))</f>
        <v>80752</v>
      </c>
    </row>
    <row r="3636" spans="1:31">
      <c r="A3636" s="60" t="str">
        <f>IF(G3636&amp;Q3636&lt;&gt;"",W3636&amp;Q3636,"")</f>
        <v>MAC CARTHYbrown</v>
      </c>
      <c r="B3636" s="60" t="str">
        <f>IF(C3636&lt;&gt;"",LEFT(C3636,9),"")</f>
        <v>81-004-14</v>
      </c>
      <c r="C3636" s="73" t="s">
        <v>6072</v>
      </c>
      <c r="D3636" s="73" t="s">
        <v>6073</v>
      </c>
      <c r="E3636" s="73" t="s">
        <v>904</v>
      </c>
      <c r="F3636" s="74">
        <v>57</v>
      </c>
      <c r="G3636" s="73" t="s">
        <v>6068</v>
      </c>
      <c r="H3636" s="73" t="s">
        <v>86</v>
      </c>
      <c r="I3636" s="73" t="s">
        <v>1265</v>
      </c>
      <c r="J3636" s="73" t="s">
        <v>330</v>
      </c>
      <c r="K3636" s="73" t="s">
        <v>382</v>
      </c>
      <c r="L3636" s="73" t="s">
        <v>383</v>
      </c>
      <c r="M3636" s="73" t="s">
        <v>388</v>
      </c>
      <c r="N3636" s="73" t="s">
        <v>30</v>
      </c>
      <c r="O3636" s="73" t="s">
        <v>386</v>
      </c>
      <c r="P3636" s="73" t="s">
        <v>907</v>
      </c>
      <c r="Q3636" s="73" t="s">
        <v>1033</v>
      </c>
      <c r="R3636" s="73" t="s">
        <v>86</v>
      </c>
      <c r="V3636" s="60" t="str">
        <f>W3636&amp;H3636</f>
        <v>MAC CARTHYкоричневый</v>
      </c>
      <c r="W3636" s="60" t="str">
        <f>_xlfn.LET(_xlpm.TextCell,TEXT(G3636,"###"),IF(_xlpm.TextCell&lt;&gt;"",IF(StyleSpaceSplit,IFERROR(IF(FIND(" ",_xlpm.TextCell)&gt;=1,MID(_xlpm.TextCell,1,FIND(" ",_xlpm.TextCell)-1),_xlpm.TextCell),_xlpm.TextCell),_xlpm.TextCell),""))</f>
        <v>MAC CARTHY</v>
      </c>
      <c r="X3636" s="60" t="str">
        <f>IF(A3636&lt;&gt;"",IFERROR(IF(FIND(" ",G3636)&gt;=1,MID(G3636,FIND(" ",G3636)+1,LEN(G3636)),""),""),"")</f>
        <v>CARTHY</v>
      </c>
      <c r="AC3636" s="51">
        <f>IFERROR(VALUE(MID($C3636,1,2)),0)</f>
        <v>81</v>
      </c>
      <c r="AD3636" s="44">
        <f>IFERROR(VALUE(MID($C3636,4,3)),0)</f>
        <v>4</v>
      </c>
      <c r="AE3636" s="51">
        <f>VALUE(RIGHT("00"&amp;AC3636,2)&amp;RIGHT("000"&amp;AD3636,3))</f>
        <v>81004</v>
      </c>
    </row>
    <row r="3637" spans="1:31">
      <c r="A3637" s="60" t="str">
        <f>IF(G3637&amp;Q3637&lt;&gt;"",W3637&amp;Q3637,"")</f>
        <v>MAC CARTHYbrown</v>
      </c>
      <c r="B3637" s="60" t="str">
        <f>IF(C3637&lt;&gt;"",LEFT(C3637,9),"")</f>
        <v>81-004-14</v>
      </c>
      <c r="C3637" s="73" t="s">
        <v>6074</v>
      </c>
      <c r="D3637" s="73" t="s">
        <v>6073</v>
      </c>
      <c r="E3637" s="73" t="s">
        <v>910</v>
      </c>
      <c r="F3637" s="74">
        <v>59</v>
      </c>
      <c r="G3637" s="73" t="s">
        <v>6068</v>
      </c>
      <c r="H3637" s="73" t="s">
        <v>86</v>
      </c>
      <c r="I3637" s="73" t="s">
        <v>1265</v>
      </c>
      <c r="J3637" s="73" t="s">
        <v>330</v>
      </c>
      <c r="K3637" s="73" t="s">
        <v>382</v>
      </c>
      <c r="L3637" s="73" t="s">
        <v>383</v>
      </c>
      <c r="M3637" s="73" t="s">
        <v>388</v>
      </c>
      <c r="N3637" s="73" t="s">
        <v>30</v>
      </c>
      <c r="O3637" s="73" t="s">
        <v>386</v>
      </c>
      <c r="P3637" s="73" t="s">
        <v>907</v>
      </c>
      <c r="Q3637" s="73" t="s">
        <v>1033</v>
      </c>
      <c r="R3637" s="73" t="s">
        <v>86</v>
      </c>
      <c r="V3637" s="60" t="str">
        <f>W3637&amp;H3637</f>
        <v>MAC CARTHYкоричневый</v>
      </c>
      <c r="W3637" s="60" t="str">
        <f>_xlfn.LET(_xlpm.TextCell,TEXT(G3637,"###"),IF(_xlpm.TextCell&lt;&gt;"",IF(StyleSpaceSplit,IFERROR(IF(FIND(" ",_xlpm.TextCell)&gt;=1,MID(_xlpm.TextCell,1,FIND(" ",_xlpm.TextCell)-1),_xlpm.TextCell),_xlpm.TextCell),_xlpm.TextCell),""))</f>
        <v>MAC CARTHY</v>
      </c>
      <c r="X3637" s="60" t="str">
        <f>IF(A3637&lt;&gt;"",IFERROR(IF(FIND(" ",G3637)&gt;=1,MID(G3637,FIND(" ",G3637)+1,LEN(G3637)),""),""),"")</f>
        <v>CARTHY</v>
      </c>
      <c r="AC3637" s="51">
        <f>IFERROR(VALUE(MID($C3637,1,2)),0)</f>
        <v>81</v>
      </c>
      <c r="AD3637" s="44">
        <f>IFERROR(VALUE(MID($C3637,4,3)),0)</f>
        <v>4</v>
      </c>
      <c r="AE3637" s="51">
        <f>VALUE(RIGHT("00"&amp;AC3637,2)&amp;RIGHT("000"&amp;AD3637,3))</f>
        <v>81004</v>
      </c>
    </row>
    <row r="3638" spans="1:31">
      <c r="A3638" s="60" t="str">
        <f>IF(G3638&amp;Q3638&lt;&gt;"",W3638&amp;Q3638,"")</f>
        <v>MAC CARTHYbrown</v>
      </c>
      <c r="B3638" s="60" t="str">
        <f>IF(C3638&lt;&gt;"",LEFT(C3638,9),"")</f>
        <v>81-004-14</v>
      </c>
      <c r="C3638" s="73" t="s">
        <v>6075</v>
      </c>
      <c r="D3638" s="73" t="s">
        <v>6073</v>
      </c>
      <c r="E3638" s="73" t="s">
        <v>912</v>
      </c>
      <c r="F3638" s="74">
        <v>61</v>
      </c>
      <c r="G3638" s="73" t="s">
        <v>6068</v>
      </c>
      <c r="H3638" s="73" t="s">
        <v>86</v>
      </c>
      <c r="I3638" s="73" t="s">
        <v>1265</v>
      </c>
      <c r="J3638" s="73" t="s">
        <v>330</v>
      </c>
      <c r="K3638" s="73" t="s">
        <v>382</v>
      </c>
      <c r="L3638" s="73" t="s">
        <v>383</v>
      </c>
      <c r="M3638" s="73" t="s">
        <v>388</v>
      </c>
      <c r="N3638" s="73" t="s">
        <v>30</v>
      </c>
      <c r="O3638" s="73" t="s">
        <v>386</v>
      </c>
      <c r="P3638" s="73" t="s">
        <v>907</v>
      </c>
      <c r="Q3638" s="73" t="s">
        <v>1033</v>
      </c>
      <c r="R3638" s="73" t="s">
        <v>86</v>
      </c>
      <c r="V3638" s="60" t="str">
        <f>W3638&amp;H3638</f>
        <v>MAC CARTHYкоричневый</v>
      </c>
      <c r="W3638" s="60" t="str">
        <f>_xlfn.LET(_xlpm.TextCell,TEXT(G3638,"###"),IF(_xlpm.TextCell&lt;&gt;"",IF(StyleSpaceSplit,IFERROR(IF(FIND(" ",_xlpm.TextCell)&gt;=1,MID(_xlpm.TextCell,1,FIND(" ",_xlpm.TextCell)-1),_xlpm.TextCell),_xlpm.TextCell),_xlpm.TextCell),""))</f>
        <v>MAC CARTHY</v>
      </c>
      <c r="X3638" s="60" t="str">
        <f>IF(A3638&lt;&gt;"",IFERROR(IF(FIND(" ",G3638)&gt;=1,MID(G3638,FIND(" ",G3638)+1,LEN(G3638)),""),""),"")</f>
        <v>CARTHY</v>
      </c>
      <c r="AC3638" s="51">
        <f>IFERROR(VALUE(MID($C3638,1,2)),0)</f>
        <v>81</v>
      </c>
      <c r="AD3638" s="44">
        <f>IFERROR(VALUE(MID($C3638,4,3)),0)</f>
        <v>4</v>
      </c>
      <c r="AE3638" s="51">
        <f>VALUE(RIGHT("00"&amp;AC3638,2)&amp;RIGHT("000"&amp;AD3638,3))</f>
        <v>81004</v>
      </c>
    </row>
    <row r="3639" spans="1:31">
      <c r="A3639" s="60" t="str">
        <f>IF(G3639&amp;Q3639&lt;&gt;"",W3639&amp;Q3639,"")</f>
        <v>MAC CARTHYbrown</v>
      </c>
      <c r="B3639" s="60" t="str">
        <f>IF(C3639&lt;&gt;"",LEFT(C3639,9),"")</f>
        <v>81-004-14</v>
      </c>
      <c r="C3639" s="73" t="s">
        <v>6076</v>
      </c>
      <c r="D3639" s="73" t="s">
        <v>6073</v>
      </c>
      <c r="E3639" s="73" t="s">
        <v>956</v>
      </c>
      <c r="F3639" s="74">
        <v>55</v>
      </c>
      <c r="G3639" s="73" t="s">
        <v>6068</v>
      </c>
      <c r="H3639" s="73" t="s">
        <v>86</v>
      </c>
      <c r="I3639" s="73" t="s">
        <v>1265</v>
      </c>
      <c r="J3639" s="73" t="s">
        <v>330</v>
      </c>
      <c r="K3639" s="73" t="s">
        <v>382</v>
      </c>
      <c r="L3639" s="73" t="s">
        <v>383</v>
      </c>
      <c r="M3639" s="73" t="s">
        <v>388</v>
      </c>
      <c r="N3639" s="73" t="s">
        <v>30</v>
      </c>
      <c r="O3639" s="73" t="s">
        <v>386</v>
      </c>
      <c r="P3639" s="73" t="s">
        <v>907</v>
      </c>
      <c r="Q3639" s="73" t="s">
        <v>1033</v>
      </c>
      <c r="R3639" s="73" t="s">
        <v>86</v>
      </c>
      <c r="V3639" s="60" t="str">
        <f>W3639&amp;H3639</f>
        <v>MAC CARTHYкоричневый</v>
      </c>
      <c r="W3639" s="60" t="str">
        <f>_xlfn.LET(_xlpm.TextCell,TEXT(G3639,"###"),IF(_xlpm.TextCell&lt;&gt;"",IF(StyleSpaceSplit,IFERROR(IF(FIND(" ",_xlpm.TextCell)&gt;=1,MID(_xlpm.TextCell,1,FIND(" ",_xlpm.TextCell)-1),_xlpm.TextCell),_xlpm.TextCell),_xlpm.TextCell),""))</f>
        <v>MAC CARTHY</v>
      </c>
      <c r="X3639" s="60" t="str">
        <f>IF(A3639&lt;&gt;"",IFERROR(IF(FIND(" ",G3639)&gt;=1,MID(G3639,FIND(" ",G3639)+1,LEN(G3639)),""),""),"")</f>
        <v>CARTHY</v>
      </c>
      <c r="AC3639" s="51">
        <f>IFERROR(VALUE(MID($C3639,1,2)),0)</f>
        <v>81</v>
      </c>
      <c r="AD3639" s="44">
        <f>IFERROR(VALUE(MID($C3639,4,3)),0)</f>
        <v>4</v>
      </c>
      <c r="AE3639" s="51">
        <f>VALUE(RIGHT("00"&amp;AC3639,2)&amp;RIGHT("000"&amp;AD3639,3))</f>
        <v>81004</v>
      </c>
    </row>
    <row r="3640" spans="1:31">
      <c r="A3640" s="60" t="str">
        <f>IF(G3640&amp;Q3640&lt;&gt;"",W3640&amp;Q3640,"")</f>
        <v>MAC CARTHYcharcoal</v>
      </c>
      <c r="B3640" s="60" t="str">
        <f>IF(C3640&lt;&gt;"",LEFT(C3640,9),"")</f>
        <v>81-004-08</v>
      </c>
      <c r="C3640" s="73" t="s">
        <v>6077</v>
      </c>
      <c r="D3640" s="73" t="s">
        <v>6078</v>
      </c>
      <c r="E3640" s="73" t="s">
        <v>904</v>
      </c>
      <c r="F3640" s="74">
        <v>57</v>
      </c>
      <c r="G3640" s="73" t="s">
        <v>6068</v>
      </c>
      <c r="H3640" s="73" t="s">
        <v>83</v>
      </c>
      <c r="I3640" s="73" t="s">
        <v>1265</v>
      </c>
      <c r="J3640" s="73" t="s">
        <v>330</v>
      </c>
      <c r="K3640" s="73" t="s">
        <v>382</v>
      </c>
      <c r="L3640" s="73" t="s">
        <v>383</v>
      </c>
      <c r="M3640" s="73" t="s">
        <v>388</v>
      </c>
      <c r="N3640" s="73" t="s">
        <v>30</v>
      </c>
      <c r="O3640" s="73" t="s">
        <v>386</v>
      </c>
      <c r="P3640" s="73" t="s">
        <v>907</v>
      </c>
      <c r="Q3640" s="73" t="s">
        <v>1710</v>
      </c>
      <c r="R3640" s="73" t="s">
        <v>83</v>
      </c>
      <c r="V3640" s="60" t="str">
        <f>W3640&amp;H3640</f>
        <v>MAC CARTHYсерый</v>
      </c>
      <c r="W3640" s="60" t="str">
        <f>_xlfn.LET(_xlpm.TextCell,TEXT(G3640,"###"),IF(_xlpm.TextCell&lt;&gt;"",IF(StyleSpaceSplit,IFERROR(IF(FIND(" ",_xlpm.TextCell)&gt;=1,MID(_xlpm.TextCell,1,FIND(" ",_xlpm.TextCell)-1),_xlpm.TextCell),_xlpm.TextCell),_xlpm.TextCell),""))</f>
        <v>MAC CARTHY</v>
      </c>
      <c r="X3640" s="60" t="str">
        <f>IF(A3640&lt;&gt;"",IFERROR(IF(FIND(" ",G3640)&gt;=1,MID(G3640,FIND(" ",G3640)+1,LEN(G3640)),""),""),"")</f>
        <v>CARTHY</v>
      </c>
      <c r="AC3640" s="51">
        <f>IFERROR(VALUE(MID($C3640,1,2)),0)</f>
        <v>81</v>
      </c>
      <c r="AD3640" s="44">
        <f>IFERROR(VALUE(MID($C3640,4,3)),0)</f>
        <v>4</v>
      </c>
      <c r="AE3640" s="51">
        <f>VALUE(RIGHT("00"&amp;AC3640,2)&amp;RIGHT("000"&amp;AD3640,3))</f>
        <v>81004</v>
      </c>
    </row>
    <row r="3641" spans="1:31">
      <c r="A3641" s="60" t="str">
        <f>IF(G3641&amp;Q3641&lt;&gt;"",W3641&amp;Q3641,"")</f>
        <v>MAC CARTHYcharcoal</v>
      </c>
      <c r="B3641" s="60" t="str">
        <f>IF(C3641&lt;&gt;"",LEFT(C3641,9),"")</f>
        <v>81-004-08</v>
      </c>
      <c r="C3641" s="73" t="s">
        <v>6079</v>
      </c>
      <c r="D3641" s="73" t="s">
        <v>6078</v>
      </c>
      <c r="E3641" s="73" t="s">
        <v>910</v>
      </c>
      <c r="F3641" s="74">
        <v>59</v>
      </c>
      <c r="G3641" s="73" t="s">
        <v>6068</v>
      </c>
      <c r="H3641" s="73" t="s">
        <v>83</v>
      </c>
      <c r="I3641" s="73" t="s">
        <v>1265</v>
      </c>
      <c r="J3641" s="73" t="s">
        <v>330</v>
      </c>
      <c r="K3641" s="73" t="s">
        <v>382</v>
      </c>
      <c r="L3641" s="73" t="s">
        <v>383</v>
      </c>
      <c r="M3641" s="73" t="s">
        <v>388</v>
      </c>
      <c r="N3641" s="73" t="s">
        <v>30</v>
      </c>
      <c r="O3641" s="73" t="s">
        <v>386</v>
      </c>
      <c r="P3641" s="73" t="s">
        <v>907</v>
      </c>
      <c r="Q3641" s="73" t="s">
        <v>1710</v>
      </c>
      <c r="R3641" s="73" t="s">
        <v>83</v>
      </c>
      <c r="V3641" s="60" t="str">
        <f>W3641&amp;H3641</f>
        <v>MAC CARTHYсерый</v>
      </c>
      <c r="W3641" s="60" t="str">
        <f>_xlfn.LET(_xlpm.TextCell,TEXT(G3641,"###"),IF(_xlpm.TextCell&lt;&gt;"",IF(StyleSpaceSplit,IFERROR(IF(FIND(" ",_xlpm.TextCell)&gt;=1,MID(_xlpm.TextCell,1,FIND(" ",_xlpm.TextCell)-1),_xlpm.TextCell),_xlpm.TextCell),_xlpm.TextCell),""))</f>
        <v>MAC CARTHY</v>
      </c>
      <c r="X3641" s="60" t="str">
        <f>IF(A3641&lt;&gt;"",IFERROR(IF(FIND(" ",G3641)&gt;=1,MID(G3641,FIND(" ",G3641)+1,LEN(G3641)),""),""),"")</f>
        <v>CARTHY</v>
      </c>
      <c r="AC3641" s="51">
        <f>IFERROR(VALUE(MID($C3641,1,2)),0)</f>
        <v>81</v>
      </c>
      <c r="AD3641" s="44">
        <f>IFERROR(VALUE(MID($C3641,4,3)),0)</f>
        <v>4</v>
      </c>
      <c r="AE3641" s="51">
        <f>VALUE(RIGHT("00"&amp;AC3641,2)&amp;RIGHT("000"&amp;AD3641,3))</f>
        <v>81004</v>
      </c>
    </row>
    <row r="3642" spans="1:31">
      <c r="A3642" s="60" t="str">
        <f>IF(G3642&amp;Q3642&lt;&gt;"",W3642&amp;Q3642,"")</f>
        <v>MAC CARTHYcharcoal</v>
      </c>
      <c r="B3642" s="60" t="str">
        <f>IF(C3642&lt;&gt;"",LEFT(C3642,9),"")</f>
        <v>81-004-08</v>
      </c>
      <c r="C3642" s="73" t="s">
        <v>6080</v>
      </c>
      <c r="D3642" s="73" t="s">
        <v>6078</v>
      </c>
      <c r="E3642" s="73" t="s">
        <v>912</v>
      </c>
      <c r="F3642" s="74">
        <v>61</v>
      </c>
      <c r="G3642" s="73" t="s">
        <v>6068</v>
      </c>
      <c r="H3642" s="73" t="s">
        <v>83</v>
      </c>
      <c r="I3642" s="73" t="s">
        <v>1265</v>
      </c>
      <c r="J3642" s="73" t="s">
        <v>330</v>
      </c>
      <c r="K3642" s="73" t="s">
        <v>382</v>
      </c>
      <c r="L3642" s="73" t="s">
        <v>383</v>
      </c>
      <c r="M3642" s="73" t="s">
        <v>388</v>
      </c>
      <c r="N3642" s="73" t="s">
        <v>30</v>
      </c>
      <c r="O3642" s="73" t="s">
        <v>386</v>
      </c>
      <c r="P3642" s="73" t="s">
        <v>907</v>
      </c>
      <c r="Q3642" s="73" t="s">
        <v>1710</v>
      </c>
      <c r="R3642" s="73" t="s">
        <v>83</v>
      </c>
      <c r="V3642" s="60" t="str">
        <f>W3642&amp;H3642</f>
        <v>MAC CARTHYсерый</v>
      </c>
      <c r="W3642" s="60" t="str">
        <f>_xlfn.LET(_xlpm.TextCell,TEXT(G3642,"###"),IF(_xlpm.TextCell&lt;&gt;"",IF(StyleSpaceSplit,IFERROR(IF(FIND(" ",_xlpm.TextCell)&gt;=1,MID(_xlpm.TextCell,1,FIND(" ",_xlpm.TextCell)-1),_xlpm.TextCell),_xlpm.TextCell),_xlpm.TextCell),""))</f>
        <v>MAC CARTHY</v>
      </c>
      <c r="X3642" s="60" t="str">
        <f>IF(A3642&lt;&gt;"",IFERROR(IF(FIND(" ",G3642)&gt;=1,MID(G3642,FIND(" ",G3642)+1,LEN(G3642)),""),""),"")</f>
        <v>CARTHY</v>
      </c>
      <c r="AC3642" s="51">
        <f>IFERROR(VALUE(MID($C3642,1,2)),0)</f>
        <v>81</v>
      </c>
      <c r="AD3642" s="44">
        <f>IFERROR(VALUE(MID($C3642,4,3)),0)</f>
        <v>4</v>
      </c>
      <c r="AE3642" s="51">
        <f>VALUE(RIGHT("00"&amp;AC3642,2)&amp;RIGHT("000"&amp;AD3642,3))</f>
        <v>81004</v>
      </c>
    </row>
    <row r="3643" spans="1:31">
      <c r="A3643" s="60" t="str">
        <f>IF(G3643&amp;Q3643&lt;&gt;"",W3643&amp;Q3643,"")</f>
        <v>MAC CARTHYcharcoal</v>
      </c>
      <c r="B3643" s="60" t="str">
        <f>IF(C3643&lt;&gt;"",LEFT(C3643,9),"")</f>
        <v>81-004-08</v>
      </c>
      <c r="C3643" s="73" t="s">
        <v>6081</v>
      </c>
      <c r="D3643" s="73" t="s">
        <v>6078</v>
      </c>
      <c r="E3643" s="73" t="s">
        <v>956</v>
      </c>
      <c r="F3643" s="74">
        <v>55</v>
      </c>
      <c r="G3643" s="73" t="s">
        <v>6068</v>
      </c>
      <c r="H3643" s="73" t="s">
        <v>83</v>
      </c>
      <c r="I3643" s="73" t="s">
        <v>1265</v>
      </c>
      <c r="J3643" s="73" t="s">
        <v>330</v>
      </c>
      <c r="K3643" s="73" t="s">
        <v>382</v>
      </c>
      <c r="L3643" s="73" t="s">
        <v>383</v>
      </c>
      <c r="M3643" s="73" t="s">
        <v>388</v>
      </c>
      <c r="N3643" s="73" t="s">
        <v>30</v>
      </c>
      <c r="O3643" s="73" t="s">
        <v>386</v>
      </c>
      <c r="P3643" s="73" t="s">
        <v>907</v>
      </c>
      <c r="Q3643" s="73" t="s">
        <v>1710</v>
      </c>
      <c r="R3643" s="73" t="s">
        <v>83</v>
      </c>
      <c r="V3643" s="60" t="str">
        <f>W3643&amp;H3643</f>
        <v>MAC CARTHYсерый</v>
      </c>
      <c r="W3643" s="60" t="str">
        <f>_xlfn.LET(_xlpm.TextCell,TEXT(G3643,"###"),IF(_xlpm.TextCell&lt;&gt;"",IF(StyleSpaceSplit,IFERROR(IF(FIND(" ",_xlpm.TextCell)&gt;=1,MID(_xlpm.TextCell,1,FIND(" ",_xlpm.TextCell)-1),_xlpm.TextCell),_xlpm.TextCell),_xlpm.TextCell),""))</f>
        <v>MAC CARTHY</v>
      </c>
      <c r="X3643" s="60" t="str">
        <f>IF(A3643&lt;&gt;"",IFERROR(IF(FIND(" ",G3643)&gt;=1,MID(G3643,FIND(" ",G3643)+1,LEN(G3643)),""),""),"")</f>
        <v>CARTHY</v>
      </c>
      <c r="AC3643" s="51">
        <f>IFERROR(VALUE(MID($C3643,1,2)),0)</f>
        <v>81</v>
      </c>
      <c r="AD3643" s="44">
        <f>IFERROR(VALUE(MID($C3643,4,3)),0)</f>
        <v>4</v>
      </c>
      <c r="AE3643" s="51">
        <f>VALUE(RIGHT("00"&amp;AC3643,2)&amp;RIGHT("000"&amp;AD3643,3))</f>
        <v>81004</v>
      </c>
    </row>
    <row r="3644" spans="1:31">
      <c r="A3644" s="60" t="str">
        <f>IF(G3644&amp;Q3644&lt;&gt;"",W3644&amp;Q3644,"")</f>
        <v>MAC CARTHYblack</v>
      </c>
      <c r="B3644" s="60" t="str">
        <f>IF(C3644&lt;&gt;"",LEFT(C3644,9),"")</f>
        <v>81-004-09</v>
      </c>
      <c r="C3644" s="73" t="s">
        <v>6066</v>
      </c>
      <c r="D3644" s="73" t="s">
        <v>6067</v>
      </c>
      <c r="E3644" s="73" t="s">
        <v>904</v>
      </c>
      <c r="F3644" s="74">
        <v>57</v>
      </c>
      <c r="G3644" s="73" t="s">
        <v>6068</v>
      </c>
      <c r="H3644" s="73" t="s">
        <v>53</v>
      </c>
      <c r="I3644" s="73" t="s">
        <v>1265</v>
      </c>
      <c r="J3644" s="73" t="s">
        <v>330</v>
      </c>
      <c r="K3644" s="73" t="s">
        <v>382</v>
      </c>
      <c r="L3644" s="73" t="s">
        <v>383</v>
      </c>
      <c r="M3644" s="73" t="s">
        <v>388</v>
      </c>
      <c r="N3644" s="73" t="s">
        <v>30</v>
      </c>
      <c r="O3644" s="73" t="s">
        <v>386</v>
      </c>
      <c r="P3644" s="73" t="s">
        <v>907</v>
      </c>
      <c r="Q3644" s="73" t="s">
        <v>928</v>
      </c>
      <c r="R3644" s="73" t="s">
        <v>53</v>
      </c>
      <c r="V3644" s="60" t="str">
        <f>W3644&amp;H3644</f>
        <v>MAC CARTHYчерный</v>
      </c>
      <c r="W3644" s="60" t="str">
        <f>_xlfn.LET(_xlpm.TextCell,TEXT(G3644,"###"),IF(_xlpm.TextCell&lt;&gt;"",IF(StyleSpaceSplit,IFERROR(IF(FIND(" ",_xlpm.TextCell)&gt;=1,MID(_xlpm.TextCell,1,FIND(" ",_xlpm.TextCell)-1),_xlpm.TextCell),_xlpm.TextCell),_xlpm.TextCell),""))</f>
        <v>MAC CARTHY</v>
      </c>
      <c r="X3644" s="60" t="str">
        <f>IF(A3644&lt;&gt;"",IFERROR(IF(FIND(" ",G3644)&gt;=1,MID(G3644,FIND(" ",G3644)+1,LEN(G3644)),""),""),"")</f>
        <v>CARTHY</v>
      </c>
      <c r="AC3644" s="51">
        <f>IFERROR(VALUE(MID($C3644,1,2)),0)</f>
        <v>81</v>
      </c>
      <c r="AD3644" s="44">
        <f>IFERROR(VALUE(MID($C3644,4,3)),0)</f>
        <v>4</v>
      </c>
      <c r="AE3644" s="51">
        <f>VALUE(RIGHT("00"&amp;AC3644,2)&amp;RIGHT("000"&amp;AD3644,3))</f>
        <v>81004</v>
      </c>
    </row>
    <row r="3645" spans="1:31">
      <c r="A3645" s="60" t="str">
        <f>IF(G3645&amp;Q3645&lt;&gt;"",W3645&amp;Q3645,"")</f>
        <v>MAC CARTHYblack</v>
      </c>
      <c r="B3645" s="60" t="str">
        <f>IF(C3645&lt;&gt;"",LEFT(C3645,9),"")</f>
        <v>81-004-09</v>
      </c>
      <c r="C3645" s="73" t="s">
        <v>6069</v>
      </c>
      <c r="D3645" s="73" t="s">
        <v>6067</v>
      </c>
      <c r="E3645" s="73" t="s">
        <v>910</v>
      </c>
      <c r="F3645" s="74">
        <v>59</v>
      </c>
      <c r="G3645" s="73" t="s">
        <v>6068</v>
      </c>
      <c r="H3645" s="73" t="s">
        <v>53</v>
      </c>
      <c r="I3645" s="73" t="s">
        <v>1265</v>
      </c>
      <c r="J3645" s="73" t="s">
        <v>330</v>
      </c>
      <c r="K3645" s="73" t="s">
        <v>382</v>
      </c>
      <c r="L3645" s="73" t="s">
        <v>383</v>
      </c>
      <c r="M3645" s="73" t="s">
        <v>388</v>
      </c>
      <c r="N3645" s="73" t="s">
        <v>30</v>
      </c>
      <c r="O3645" s="73" t="s">
        <v>386</v>
      </c>
      <c r="P3645" s="73" t="s">
        <v>907</v>
      </c>
      <c r="Q3645" s="73" t="s">
        <v>928</v>
      </c>
      <c r="R3645" s="73" t="s">
        <v>53</v>
      </c>
      <c r="V3645" s="60" t="str">
        <f>W3645&amp;H3645</f>
        <v>MAC CARTHYчерный</v>
      </c>
      <c r="W3645" s="60" t="str">
        <f>_xlfn.LET(_xlpm.TextCell,TEXT(G3645,"###"),IF(_xlpm.TextCell&lt;&gt;"",IF(StyleSpaceSplit,IFERROR(IF(FIND(" ",_xlpm.TextCell)&gt;=1,MID(_xlpm.TextCell,1,FIND(" ",_xlpm.TextCell)-1),_xlpm.TextCell),_xlpm.TextCell),_xlpm.TextCell),""))</f>
        <v>MAC CARTHY</v>
      </c>
      <c r="X3645" s="60" t="str">
        <f>IF(A3645&lt;&gt;"",IFERROR(IF(FIND(" ",G3645)&gt;=1,MID(G3645,FIND(" ",G3645)+1,LEN(G3645)),""),""),"")</f>
        <v>CARTHY</v>
      </c>
      <c r="AC3645" s="51">
        <f>IFERROR(VALUE(MID($C3645,1,2)),0)</f>
        <v>81</v>
      </c>
      <c r="AD3645" s="44">
        <f>IFERROR(VALUE(MID($C3645,4,3)),0)</f>
        <v>4</v>
      </c>
      <c r="AE3645" s="51">
        <f>VALUE(RIGHT("00"&amp;AC3645,2)&amp;RIGHT("000"&amp;AD3645,3))</f>
        <v>81004</v>
      </c>
    </row>
    <row r="3646" spans="1:31">
      <c r="A3646" s="60" t="str">
        <f>IF(G3646&amp;Q3646&lt;&gt;"",W3646&amp;Q3646,"")</f>
        <v>MAC CARTHYblack</v>
      </c>
      <c r="B3646" s="60" t="str">
        <f>IF(C3646&lt;&gt;"",LEFT(C3646,9),"")</f>
        <v>81-004-09</v>
      </c>
      <c r="C3646" s="73" t="s">
        <v>6070</v>
      </c>
      <c r="D3646" s="73" t="s">
        <v>6067</v>
      </c>
      <c r="E3646" s="73" t="s">
        <v>912</v>
      </c>
      <c r="F3646" s="74">
        <v>61</v>
      </c>
      <c r="G3646" s="73" t="s">
        <v>6068</v>
      </c>
      <c r="H3646" s="73" t="s">
        <v>53</v>
      </c>
      <c r="I3646" s="73" t="s">
        <v>1265</v>
      </c>
      <c r="J3646" s="73" t="s">
        <v>330</v>
      </c>
      <c r="K3646" s="73" t="s">
        <v>382</v>
      </c>
      <c r="L3646" s="73" t="s">
        <v>383</v>
      </c>
      <c r="M3646" s="73" t="s">
        <v>388</v>
      </c>
      <c r="N3646" s="73" t="s">
        <v>30</v>
      </c>
      <c r="O3646" s="73" t="s">
        <v>386</v>
      </c>
      <c r="P3646" s="73" t="s">
        <v>907</v>
      </c>
      <c r="Q3646" s="73" t="s">
        <v>928</v>
      </c>
      <c r="R3646" s="73" t="s">
        <v>53</v>
      </c>
      <c r="V3646" s="60" t="str">
        <f>W3646&amp;H3646</f>
        <v>MAC CARTHYчерный</v>
      </c>
      <c r="W3646" s="60" t="str">
        <f>_xlfn.LET(_xlpm.TextCell,TEXT(G3646,"###"),IF(_xlpm.TextCell&lt;&gt;"",IF(StyleSpaceSplit,IFERROR(IF(FIND(" ",_xlpm.TextCell)&gt;=1,MID(_xlpm.TextCell,1,FIND(" ",_xlpm.TextCell)-1),_xlpm.TextCell),_xlpm.TextCell),_xlpm.TextCell),""))</f>
        <v>MAC CARTHY</v>
      </c>
      <c r="X3646" s="60" t="str">
        <f>IF(A3646&lt;&gt;"",IFERROR(IF(FIND(" ",G3646)&gt;=1,MID(G3646,FIND(" ",G3646)+1,LEN(G3646)),""),""),"")</f>
        <v>CARTHY</v>
      </c>
      <c r="AC3646" s="51">
        <f>IFERROR(VALUE(MID($C3646,1,2)),0)</f>
        <v>81</v>
      </c>
      <c r="AD3646" s="44">
        <f>IFERROR(VALUE(MID($C3646,4,3)),0)</f>
        <v>4</v>
      </c>
      <c r="AE3646" s="51">
        <f>VALUE(RIGHT("00"&amp;AC3646,2)&amp;RIGHT("000"&amp;AD3646,3))</f>
        <v>81004</v>
      </c>
    </row>
    <row r="3647" spans="1:31">
      <c r="A3647" s="60" t="str">
        <f>IF(G3647&amp;Q3647&lt;&gt;"",W3647&amp;Q3647,"")</f>
        <v>MAC CARTHYblack</v>
      </c>
      <c r="B3647" s="60" t="str">
        <f>IF(C3647&lt;&gt;"",LEFT(C3647,9),"")</f>
        <v>81-004-09</v>
      </c>
      <c r="C3647" s="73" t="s">
        <v>6071</v>
      </c>
      <c r="D3647" s="73" t="s">
        <v>6067</v>
      </c>
      <c r="E3647" s="73" t="s">
        <v>956</v>
      </c>
      <c r="F3647" s="74">
        <v>55</v>
      </c>
      <c r="G3647" s="73" t="s">
        <v>6068</v>
      </c>
      <c r="H3647" s="73" t="s">
        <v>53</v>
      </c>
      <c r="I3647" s="73" t="s">
        <v>1265</v>
      </c>
      <c r="J3647" s="73" t="s">
        <v>330</v>
      </c>
      <c r="K3647" s="73" t="s">
        <v>382</v>
      </c>
      <c r="L3647" s="73" t="s">
        <v>383</v>
      </c>
      <c r="M3647" s="73" t="s">
        <v>388</v>
      </c>
      <c r="N3647" s="73" t="s">
        <v>30</v>
      </c>
      <c r="O3647" s="73" t="s">
        <v>386</v>
      </c>
      <c r="P3647" s="73" t="s">
        <v>907</v>
      </c>
      <c r="Q3647" s="73" t="s">
        <v>928</v>
      </c>
      <c r="R3647" s="73" t="s">
        <v>53</v>
      </c>
      <c r="V3647" s="60" t="str">
        <f>W3647&amp;H3647</f>
        <v>MAC CARTHYчерный</v>
      </c>
      <c r="W3647" s="60" t="str">
        <f>_xlfn.LET(_xlpm.TextCell,TEXT(G3647,"###"),IF(_xlpm.TextCell&lt;&gt;"",IF(StyleSpaceSplit,IFERROR(IF(FIND(" ",_xlpm.TextCell)&gt;=1,MID(_xlpm.TextCell,1,FIND(" ",_xlpm.TextCell)-1),_xlpm.TextCell),_xlpm.TextCell),_xlpm.TextCell),""))</f>
        <v>MAC CARTHY</v>
      </c>
      <c r="X3647" s="60" t="str">
        <f>IF(A3647&lt;&gt;"",IFERROR(IF(FIND(" ",G3647)&gt;=1,MID(G3647,FIND(" ",G3647)+1,LEN(G3647)),""),""),"")</f>
        <v>CARTHY</v>
      </c>
      <c r="AC3647" s="51">
        <f>IFERROR(VALUE(MID($C3647,1,2)),0)</f>
        <v>81</v>
      </c>
      <c r="AD3647" s="44">
        <f>IFERROR(VALUE(MID($C3647,4,3)),0)</f>
        <v>4</v>
      </c>
      <c r="AE3647" s="51">
        <f>VALUE(RIGHT("00"&amp;AC3647,2)&amp;RIGHT("000"&amp;AD3647,3))</f>
        <v>81004</v>
      </c>
    </row>
    <row r="3648" spans="1:31">
      <c r="A3648" s="60" t="str">
        <f>IF(G3648&amp;Q3648&lt;&gt;"",W3648&amp;Q3648,"")</f>
        <v>MAC CORLEONEoffwhite</v>
      </c>
      <c r="B3648" s="60" t="str">
        <f>IF(C3648&lt;&gt;"",LEFT(C3648,9),"")</f>
        <v>80-753-36</v>
      </c>
      <c r="C3648" s="73" t="s">
        <v>4291</v>
      </c>
      <c r="D3648" s="73" t="s">
        <v>4292</v>
      </c>
      <c r="E3648" s="73" t="s">
        <v>910</v>
      </c>
      <c r="F3648" s="74">
        <v>59</v>
      </c>
      <c r="G3648" s="73" t="s">
        <v>4293</v>
      </c>
      <c r="H3648" s="73" t="s">
        <v>187</v>
      </c>
      <c r="I3648" s="73" t="s">
        <v>2355</v>
      </c>
      <c r="J3648" s="73" t="s">
        <v>330</v>
      </c>
      <c r="K3648" s="73" t="s">
        <v>382</v>
      </c>
      <c r="L3648" s="73" t="s">
        <v>383</v>
      </c>
      <c r="M3648" s="73" t="s">
        <v>384</v>
      </c>
      <c r="N3648" s="73" t="s">
        <v>37</v>
      </c>
      <c r="O3648" s="73" t="s">
        <v>386</v>
      </c>
      <c r="P3648" s="73" t="s">
        <v>907</v>
      </c>
      <c r="Q3648" s="73" t="s">
        <v>1898</v>
      </c>
      <c r="R3648" s="73" t="s">
        <v>63</v>
      </c>
      <c r="V3648" s="60" t="str">
        <f>W3648&amp;H3648</f>
        <v>MAC CORLEONEкремовый</v>
      </c>
      <c r="W3648" s="60" t="str">
        <f>_xlfn.LET(_xlpm.TextCell,TEXT(G3648,"###"),IF(_xlpm.TextCell&lt;&gt;"",IF(StyleSpaceSplit,IFERROR(IF(FIND(" ",_xlpm.TextCell)&gt;=1,MID(_xlpm.TextCell,1,FIND(" ",_xlpm.TextCell)-1),_xlpm.TextCell),_xlpm.TextCell),_xlpm.TextCell),""))</f>
        <v>MAC CORLEONE</v>
      </c>
      <c r="X3648" s="60" t="str">
        <f>IF(A3648&lt;&gt;"",IFERROR(IF(FIND(" ",G3648)&gt;=1,MID(G3648,FIND(" ",G3648)+1,LEN(G3648)),""),""),"")</f>
        <v>CORLEONE</v>
      </c>
      <c r="AC3648" s="51">
        <f>IFERROR(VALUE(MID($C3648,1,2)),0)</f>
        <v>80</v>
      </c>
      <c r="AD3648" s="44">
        <f>IFERROR(VALUE(MID($C3648,4,3)),0)</f>
        <v>753</v>
      </c>
      <c r="AE3648" s="51">
        <f>VALUE(RIGHT("00"&amp;AC3648,2)&amp;RIGHT("000"&amp;AD3648,3))</f>
        <v>80753</v>
      </c>
    </row>
    <row r="3649" spans="1:31">
      <c r="A3649" s="60" t="str">
        <f>IF(G3649&amp;Q3649&lt;&gt;"",W3649&amp;Q3649,"")</f>
        <v>MAC CORLEONEoffwhite</v>
      </c>
      <c r="B3649" s="60" t="str">
        <f>IF(C3649&lt;&gt;"",LEFT(C3649,9),"")</f>
        <v>80-753-36</v>
      </c>
      <c r="C3649" s="73" t="s">
        <v>4294</v>
      </c>
      <c r="D3649" s="73" t="s">
        <v>4292</v>
      </c>
      <c r="E3649" s="73" t="s">
        <v>956</v>
      </c>
      <c r="F3649" s="74">
        <v>55</v>
      </c>
      <c r="G3649" s="73" t="s">
        <v>4293</v>
      </c>
      <c r="H3649" s="73" t="s">
        <v>187</v>
      </c>
      <c r="I3649" s="73" t="s">
        <v>2355</v>
      </c>
      <c r="J3649" s="73" t="s">
        <v>330</v>
      </c>
      <c r="K3649" s="73" t="s">
        <v>382</v>
      </c>
      <c r="L3649" s="73" t="s">
        <v>383</v>
      </c>
      <c r="M3649" s="73" t="s">
        <v>384</v>
      </c>
      <c r="N3649" s="73" t="s">
        <v>37</v>
      </c>
      <c r="O3649" s="73" t="s">
        <v>386</v>
      </c>
      <c r="P3649" s="73" t="s">
        <v>907</v>
      </c>
      <c r="Q3649" s="73" t="s">
        <v>1898</v>
      </c>
      <c r="R3649" s="73" t="s">
        <v>63</v>
      </c>
      <c r="V3649" s="60" t="str">
        <f>W3649&amp;H3649</f>
        <v>MAC CORLEONEкремовый</v>
      </c>
      <c r="W3649" s="60" t="str">
        <f>_xlfn.LET(_xlpm.TextCell,TEXT(G3649,"###"),IF(_xlpm.TextCell&lt;&gt;"",IF(StyleSpaceSplit,IFERROR(IF(FIND(" ",_xlpm.TextCell)&gt;=1,MID(_xlpm.TextCell,1,FIND(" ",_xlpm.TextCell)-1),_xlpm.TextCell),_xlpm.TextCell),_xlpm.TextCell),""))</f>
        <v>MAC CORLEONE</v>
      </c>
      <c r="X3649" s="60" t="str">
        <f>IF(A3649&lt;&gt;"",IFERROR(IF(FIND(" ",G3649)&gt;=1,MID(G3649,FIND(" ",G3649)+1,LEN(G3649)),""),""),"")</f>
        <v>CORLEONE</v>
      </c>
      <c r="AC3649" s="51">
        <f>IFERROR(VALUE(MID($C3649,1,2)),0)</f>
        <v>80</v>
      </c>
      <c r="AD3649" s="44">
        <f>IFERROR(VALUE(MID($C3649,4,3)),0)</f>
        <v>753</v>
      </c>
      <c r="AE3649" s="51">
        <f>VALUE(RIGHT("00"&amp;AC3649,2)&amp;RIGHT("000"&amp;AD3649,3))</f>
        <v>80753</v>
      </c>
    </row>
    <row r="3650" spans="1:31">
      <c r="A3650" s="60" t="str">
        <f>IF(G3650&amp;Q3650&lt;&gt;"",W3650&amp;Q3650,"")</f>
        <v>MAC CORLEONEoffwhite</v>
      </c>
      <c r="B3650" s="60" t="str">
        <f>IF(C3650&lt;&gt;"",LEFT(C3650,9),"")</f>
        <v>80-753-36</v>
      </c>
      <c r="C3650" s="73" t="s">
        <v>4295</v>
      </c>
      <c r="D3650" s="73" t="s">
        <v>4292</v>
      </c>
      <c r="E3650" s="73" t="s">
        <v>904</v>
      </c>
      <c r="F3650" s="74">
        <v>57</v>
      </c>
      <c r="G3650" s="73" t="s">
        <v>4293</v>
      </c>
      <c r="H3650" s="73" t="s">
        <v>187</v>
      </c>
      <c r="I3650" s="73" t="s">
        <v>2355</v>
      </c>
      <c r="J3650" s="73" t="s">
        <v>330</v>
      </c>
      <c r="K3650" s="73" t="s">
        <v>382</v>
      </c>
      <c r="L3650" s="73" t="s">
        <v>383</v>
      </c>
      <c r="M3650" s="73" t="s">
        <v>384</v>
      </c>
      <c r="N3650" s="73" t="s">
        <v>37</v>
      </c>
      <c r="O3650" s="73" t="s">
        <v>386</v>
      </c>
      <c r="P3650" s="73" t="s">
        <v>907</v>
      </c>
      <c r="Q3650" s="73" t="s">
        <v>1898</v>
      </c>
      <c r="R3650" s="73" t="s">
        <v>63</v>
      </c>
      <c r="V3650" s="60" t="str">
        <f>W3650&amp;H3650</f>
        <v>MAC CORLEONEкремовый</v>
      </c>
      <c r="W3650" s="60" t="str">
        <f>_xlfn.LET(_xlpm.TextCell,TEXT(G3650,"###"),IF(_xlpm.TextCell&lt;&gt;"",IF(StyleSpaceSplit,IFERROR(IF(FIND(" ",_xlpm.TextCell)&gt;=1,MID(_xlpm.TextCell,1,FIND(" ",_xlpm.TextCell)-1),_xlpm.TextCell),_xlpm.TextCell),_xlpm.TextCell),""))</f>
        <v>MAC CORLEONE</v>
      </c>
      <c r="X3650" s="60" t="str">
        <f>IF(A3650&lt;&gt;"",IFERROR(IF(FIND(" ",G3650)&gt;=1,MID(G3650,FIND(" ",G3650)+1,LEN(G3650)),""),""),"")</f>
        <v>CORLEONE</v>
      </c>
      <c r="AC3650" s="51">
        <f>IFERROR(VALUE(MID($C3650,1,2)),0)</f>
        <v>80</v>
      </c>
      <c r="AD3650" s="44">
        <f>IFERROR(VALUE(MID($C3650,4,3)),0)</f>
        <v>753</v>
      </c>
      <c r="AE3650" s="51">
        <f>VALUE(RIGHT("00"&amp;AC3650,2)&amp;RIGHT("000"&amp;AD3650,3))</f>
        <v>80753</v>
      </c>
    </row>
    <row r="3651" spans="1:31">
      <c r="A3651" s="60" t="str">
        <f>IF(G3651&amp;Q3651&lt;&gt;"",W3651&amp;Q3651,"")</f>
        <v>MAC CORLEONEoffwhite</v>
      </c>
      <c r="B3651" s="60" t="str">
        <f>IF(C3651&lt;&gt;"",LEFT(C3651,9),"")</f>
        <v>80-753-36</v>
      </c>
      <c r="C3651" s="73" t="s">
        <v>4296</v>
      </c>
      <c r="D3651" s="73" t="s">
        <v>4292</v>
      </c>
      <c r="E3651" s="73" t="s">
        <v>912</v>
      </c>
      <c r="F3651" s="74">
        <v>61</v>
      </c>
      <c r="G3651" s="73" t="s">
        <v>4293</v>
      </c>
      <c r="H3651" s="73" t="s">
        <v>187</v>
      </c>
      <c r="I3651" s="73" t="s">
        <v>2355</v>
      </c>
      <c r="J3651" s="73" t="s">
        <v>330</v>
      </c>
      <c r="K3651" s="73" t="s">
        <v>382</v>
      </c>
      <c r="L3651" s="73" t="s">
        <v>383</v>
      </c>
      <c r="M3651" s="73" t="s">
        <v>384</v>
      </c>
      <c r="N3651" s="73" t="s">
        <v>37</v>
      </c>
      <c r="O3651" s="73" t="s">
        <v>386</v>
      </c>
      <c r="P3651" s="73" t="s">
        <v>907</v>
      </c>
      <c r="Q3651" s="73" t="s">
        <v>1898</v>
      </c>
      <c r="R3651" s="73" t="s">
        <v>63</v>
      </c>
      <c r="V3651" s="60" t="str">
        <f>W3651&amp;H3651</f>
        <v>MAC CORLEONEкремовый</v>
      </c>
      <c r="W3651" s="60" t="str">
        <f>_xlfn.LET(_xlpm.TextCell,TEXT(G3651,"###"),IF(_xlpm.TextCell&lt;&gt;"",IF(StyleSpaceSplit,IFERROR(IF(FIND(" ",_xlpm.TextCell)&gt;=1,MID(_xlpm.TextCell,1,FIND(" ",_xlpm.TextCell)-1),_xlpm.TextCell),_xlpm.TextCell),_xlpm.TextCell),""))</f>
        <v>MAC CORLEONE</v>
      </c>
      <c r="X3651" s="60" t="str">
        <f>IF(A3651&lt;&gt;"",IFERROR(IF(FIND(" ",G3651)&gt;=1,MID(G3651,FIND(" ",G3651)+1,LEN(G3651)),""),""),"")</f>
        <v>CORLEONE</v>
      </c>
      <c r="AC3651" s="51">
        <f>IFERROR(VALUE(MID($C3651,1,2)),0)</f>
        <v>80</v>
      </c>
      <c r="AD3651" s="44">
        <f>IFERROR(VALUE(MID($C3651,4,3)),0)</f>
        <v>753</v>
      </c>
      <c r="AE3651" s="51">
        <f>VALUE(RIGHT("00"&amp;AC3651,2)&amp;RIGHT("000"&amp;AD3651,3))</f>
        <v>80753</v>
      </c>
    </row>
    <row r="3652" spans="1:31">
      <c r="A3652" s="60" t="str">
        <f>IF(G3652&amp;Q3652&lt;&gt;"",W3652&amp;Q3652,"")</f>
        <v>MAC COYgreen</v>
      </c>
      <c r="B3652" s="60" t="str">
        <f>IF(C3652&lt;&gt;"",LEFT(C3652,9),"")</f>
        <v>81-022-11</v>
      </c>
      <c r="C3652" s="73" t="s">
        <v>6364</v>
      </c>
      <c r="D3652" s="73" t="s">
        <v>6365</v>
      </c>
      <c r="E3652" s="73" t="s">
        <v>956</v>
      </c>
      <c r="F3652" s="74">
        <v>55</v>
      </c>
      <c r="G3652" s="73" t="s">
        <v>6360</v>
      </c>
      <c r="H3652" s="73" t="s">
        <v>60</v>
      </c>
      <c r="I3652" s="73" t="s">
        <v>1265</v>
      </c>
      <c r="J3652" s="73" t="s">
        <v>330</v>
      </c>
      <c r="K3652" s="73" t="s">
        <v>382</v>
      </c>
      <c r="L3652" s="73" t="s">
        <v>383</v>
      </c>
      <c r="M3652" s="73" t="s">
        <v>388</v>
      </c>
      <c r="N3652" s="73" t="s">
        <v>30</v>
      </c>
      <c r="O3652" s="73" t="s">
        <v>386</v>
      </c>
      <c r="P3652" s="73" t="s">
        <v>907</v>
      </c>
      <c r="Q3652" s="73" t="s">
        <v>990</v>
      </c>
      <c r="R3652" s="73" t="s">
        <v>60</v>
      </c>
      <c r="V3652" s="60" t="str">
        <f>W3652&amp;H3652</f>
        <v>MAC COYзеленый</v>
      </c>
      <c r="W3652" s="60" t="str">
        <f>_xlfn.LET(_xlpm.TextCell,TEXT(G3652,"###"),IF(_xlpm.TextCell&lt;&gt;"",IF(StyleSpaceSplit,IFERROR(IF(FIND(" ",_xlpm.TextCell)&gt;=1,MID(_xlpm.TextCell,1,FIND(" ",_xlpm.TextCell)-1),_xlpm.TextCell),_xlpm.TextCell),_xlpm.TextCell),""))</f>
        <v>MAC COY</v>
      </c>
      <c r="X3652" s="60" t="str">
        <f>IF(A3652&lt;&gt;"",IFERROR(IF(FIND(" ",G3652)&gt;=1,MID(G3652,FIND(" ",G3652)+1,LEN(G3652)),""),""),"")</f>
        <v>COY</v>
      </c>
      <c r="AC3652" s="51">
        <f>IFERROR(VALUE(MID($C3652,1,2)),0)</f>
        <v>81</v>
      </c>
      <c r="AD3652" s="44">
        <f>IFERROR(VALUE(MID($C3652,4,3)),0)</f>
        <v>22</v>
      </c>
      <c r="AE3652" s="51">
        <f>VALUE(RIGHT("00"&amp;AC3652,2)&amp;RIGHT("000"&amp;AD3652,3))</f>
        <v>81022</v>
      </c>
    </row>
    <row r="3653" spans="1:31">
      <c r="A3653" s="60" t="str">
        <f>IF(G3653&amp;Q3653&lt;&gt;"",W3653&amp;Q3653,"")</f>
        <v>MAC COYgreen</v>
      </c>
      <c r="B3653" s="60" t="str">
        <f>IF(C3653&lt;&gt;"",LEFT(C3653,9),"")</f>
        <v>81-022-11</v>
      </c>
      <c r="C3653" s="73" t="s">
        <v>6366</v>
      </c>
      <c r="D3653" s="73" t="s">
        <v>6365</v>
      </c>
      <c r="E3653" s="73" t="s">
        <v>904</v>
      </c>
      <c r="F3653" s="74">
        <v>57</v>
      </c>
      <c r="G3653" s="73" t="s">
        <v>6360</v>
      </c>
      <c r="H3653" s="73" t="s">
        <v>60</v>
      </c>
      <c r="I3653" s="73" t="s">
        <v>1265</v>
      </c>
      <c r="J3653" s="73" t="s">
        <v>330</v>
      </c>
      <c r="K3653" s="73" t="s">
        <v>382</v>
      </c>
      <c r="L3653" s="73" t="s">
        <v>383</v>
      </c>
      <c r="M3653" s="73" t="s">
        <v>388</v>
      </c>
      <c r="N3653" s="73" t="s">
        <v>30</v>
      </c>
      <c r="O3653" s="73" t="s">
        <v>386</v>
      </c>
      <c r="P3653" s="73" t="s">
        <v>907</v>
      </c>
      <c r="Q3653" s="73" t="s">
        <v>990</v>
      </c>
      <c r="R3653" s="73" t="s">
        <v>60</v>
      </c>
      <c r="V3653" s="60" t="str">
        <f>W3653&amp;H3653</f>
        <v>MAC COYзеленый</v>
      </c>
      <c r="W3653" s="60" t="str">
        <f>_xlfn.LET(_xlpm.TextCell,TEXT(G3653,"###"),IF(_xlpm.TextCell&lt;&gt;"",IF(StyleSpaceSplit,IFERROR(IF(FIND(" ",_xlpm.TextCell)&gt;=1,MID(_xlpm.TextCell,1,FIND(" ",_xlpm.TextCell)-1),_xlpm.TextCell),_xlpm.TextCell),_xlpm.TextCell),""))</f>
        <v>MAC COY</v>
      </c>
      <c r="X3653" s="60" t="str">
        <f>IF(A3653&lt;&gt;"",IFERROR(IF(FIND(" ",G3653)&gt;=1,MID(G3653,FIND(" ",G3653)+1,LEN(G3653)),""),""),"")</f>
        <v>COY</v>
      </c>
      <c r="AC3653" s="51">
        <f>IFERROR(VALUE(MID($C3653,1,2)),0)</f>
        <v>81</v>
      </c>
      <c r="AD3653" s="44">
        <f>IFERROR(VALUE(MID($C3653,4,3)),0)</f>
        <v>22</v>
      </c>
      <c r="AE3653" s="51">
        <f>VALUE(RIGHT("00"&amp;AC3653,2)&amp;RIGHT("000"&amp;AD3653,3))</f>
        <v>81022</v>
      </c>
    </row>
    <row r="3654" spans="1:31">
      <c r="A3654" s="60" t="str">
        <f>IF(G3654&amp;Q3654&lt;&gt;"",W3654&amp;Q3654,"")</f>
        <v>MAC COYgreen</v>
      </c>
      <c r="B3654" s="60" t="str">
        <f>IF(C3654&lt;&gt;"",LEFT(C3654,9),"")</f>
        <v>81-022-11</v>
      </c>
      <c r="C3654" s="73" t="s">
        <v>6367</v>
      </c>
      <c r="D3654" s="73" t="s">
        <v>6365</v>
      </c>
      <c r="E3654" s="73" t="s">
        <v>910</v>
      </c>
      <c r="F3654" s="74">
        <v>59</v>
      </c>
      <c r="G3654" s="73" t="s">
        <v>6360</v>
      </c>
      <c r="H3654" s="73" t="s">
        <v>60</v>
      </c>
      <c r="I3654" s="73" t="s">
        <v>1265</v>
      </c>
      <c r="J3654" s="73" t="s">
        <v>330</v>
      </c>
      <c r="K3654" s="73" t="s">
        <v>382</v>
      </c>
      <c r="L3654" s="73" t="s">
        <v>383</v>
      </c>
      <c r="M3654" s="73" t="s">
        <v>388</v>
      </c>
      <c r="N3654" s="73" t="s">
        <v>30</v>
      </c>
      <c r="O3654" s="73" t="s">
        <v>386</v>
      </c>
      <c r="P3654" s="73" t="s">
        <v>907</v>
      </c>
      <c r="Q3654" s="73" t="s">
        <v>990</v>
      </c>
      <c r="R3654" s="73" t="s">
        <v>60</v>
      </c>
      <c r="V3654" s="60" t="str">
        <f>W3654&amp;H3654</f>
        <v>MAC COYзеленый</v>
      </c>
      <c r="W3654" s="60" t="str">
        <f>_xlfn.LET(_xlpm.TextCell,TEXT(G3654,"###"),IF(_xlpm.TextCell&lt;&gt;"",IF(StyleSpaceSplit,IFERROR(IF(FIND(" ",_xlpm.TextCell)&gt;=1,MID(_xlpm.TextCell,1,FIND(" ",_xlpm.TextCell)-1),_xlpm.TextCell),_xlpm.TextCell),_xlpm.TextCell),""))</f>
        <v>MAC COY</v>
      </c>
      <c r="X3654" s="60" t="str">
        <f>IF(A3654&lt;&gt;"",IFERROR(IF(FIND(" ",G3654)&gt;=1,MID(G3654,FIND(" ",G3654)+1,LEN(G3654)),""),""),"")</f>
        <v>COY</v>
      </c>
      <c r="AC3654" s="51">
        <f>IFERROR(VALUE(MID($C3654,1,2)),0)</f>
        <v>81</v>
      </c>
      <c r="AD3654" s="44">
        <f>IFERROR(VALUE(MID($C3654,4,3)),0)</f>
        <v>22</v>
      </c>
      <c r="AE3654" s="51">
        <f>VALUE(RIGHT("00"&amp;AC3654,2)&amp;RIGHT("000"&amp;AD3654,3))</f>
        <v>81022</v>
      </c>
    </row>
    <row r="3655" spans="1:31">
      <c r="A3655" s="60" t="str">
        <f>IF(G3655&amp;Q3655&lt;&gt;"",W3655&amp;Q3655,"")</f>
        <v>MAC COYgreen</v>
      </c>
      <c r="B3655" s="60" t="str">
        <f>IF(C3655&lt;&gt;"",LEFT(C3655,9),"")</f>
        <v>81-022-11</v>
      </c>
      <c r="C3655" s="73" t="s">
        <v>6368</v>
      </c>
      <c r="D3655" s="73" t="s">
        <v>6365</v>
      </c>
      <c r="E3655" s="73" t="s">
        <v>912</v>
      </c>
      <c r="F3655" s="74">
        <v>61</v>
      </c>
      <c r="G3655" s="73" t="s">
        <v>6360</v>
      </c>
      <c r="H3655" s="73" t="s">
        <v>60</v>
      </c>
      <c r="I3655" s="73" t="s">
        <v>1265</v>
      </c>
      <c r="J3655" s="73" t="s">
        <v>330</v>
      </c>
      <c r="K3655" s="73" t="s">
        <v>382</v>
      </c>
      <c r="L3655" s="73" t="s">
        <v>383</v>
      </c>
      <c r="M3655" s="73" t="s">
        <v>388</v>
      </c>
      <c r="N3655" s="73" t="s">
        <v>30</v>
      </c>
      <c r="O3655" s="73" t="s">
        <v>386</v>
      </c>
      <c r="P3655" s="73" t="s">
        <v>907</v>
      </c>
      <c r="Q3655" s="73" t="s">
        <v>990</v>
      </c>
      <c r="R3655" s="73" t="s">
        <v>60</v>
      </c>
      <c r="V3655" s="60" t="str">
        <f>W3655&amp;H3655</f>
        <v>MAC COYзеленый</v>
      </c>
      <c r="W3655" s="60" t="str">
        <f>_xlfn.LET(_xlpm.TextCell,TEXT(G3655,"###"),IF(_xlpm.TextCell&lt;&gt;"",IF(StyleSpaceSplit,IFERROR(IF(FIND(" ",_xlpm.TextCell)&gt;=1,MID(_xlpm.TextCell,1,FIND(" ",_xlpm.TextCell)-1),_xlpm.TextCell),_xlpm.TextCell),_xlpm.TextCell),""))</f>
        <v>MAC COY</v>
      </c>
      <c r="X3655" s="60" t="str">
        <f>IF(A3655&lt;&gt;"",IFERROR(IF(FIND(" ",G3655)&gt;=1,MID(G3655,FIND(" ",G3655)+1,LEN(G3655)),""),""),"")</f>
        <v>COY</v>
      </c>
      <c r="AC3655" s="51">
        <f>IFERROR(VALUE(MID($C3655,1,2)),0)</f>
        <v>81</v>
      </c>
      <c r="AD3655" s="44">
        <f>IFERROR(VALUE(MID($C3655,4,3)),0)</f>
        <v>22</v>
      </c>
      <c r="AE3655" s="51">
        <f>VALUE(RIGHT("00"&amp;AC3655,2)&amp;RIGHT("000"&amp;AD3655,3))</f>
        <v>81022</v>
      </c>
    </row>
    <row r="3656" spans="1:31">
      <c r="A3656" s="60" t="str">
        <f>IF(G3656&amp;Q3656&lt;&gt;"",W3656&amp;Q3656,"")</f>
        <v>MAC COYnavy</v>
      </c>
      <c r="B3656" s="60" t="str">
        <f>IF(C3656&lt;&gt;"",LEFT(C3656,9),"")</f>
        <v>81-022-16</v>
      </c>
      <c r="C3656" s="73" t="s">
        <v>6369</v>
      </c>
      <c r="D3656" s="73" t="s">
        <v>6370</v>
      </c>
      <c r="E3656" s="73" t="s">
        <v>956</v>
      </c>
      <c r="F3656" s="74">
        <v>55</v>
      </c>
      <c r="G3656" s="73" t="s">
        <v>6360</v>
      </c>
      <c r="H3656" s="73" t="s">
        <v>55</v>
      </c>
      <c r="I3656" s="73" t="s">
        <v>1265</v>
      </c>
      <c r="J3656" s="73" t="s">
        <v>330</v>
      </c>
      <c r="K3656" s="73" t="s">
        <v>382</v>
      </c>
      <c r="L3656" s="73" t="s">
        <v>383</v>
      </c>
      <c r="M3656" s="73" t="s">
        <v>388</v>
      </c>
      <c r="N3656" s="73" t="s">
        <v>30</v>
      </c>
      <c r="O3656" s="73" t="s">
        <v>386</v>
      </c>
      <c r="P3656" s="73" t="s">
        <v>907</v>
      </c>
      <c r="Q3656" s="73" t="s">
        <v>1003</v>
      </c>
      <c r="R3656" s="73" t="s">
        <v>71</v>
      </c>
      <c r="V3656" s="60" t="str">
        <f>W3656&amp;H3656</f>
        <v>MAC COYтемно-синий</v>
      </c>
      <c r="W3656" s="60" t="str">
        <f>_xlfn.LET(_xlpm.TextCell,TEXT(G3656,"###"),IF(_xlpm.TextCell&lt;&gt;"",IF(StyleSpaceSplit,IFERROR(IF(FIND(" ",_xlpm.TextCell)&gt;=1,MID(_xlpm.TextCell,1,FIND(" ",_xlpm.TextCell)-1),_xlpm.TextCell),_xlpm.TextCell),_xlpm.TextCell),""))</f>
        <v>MAC COY</v>
      </c>
      <c r="X3656" s="60" t="str">
        <f>IF(A3656&lt;&gt;"",IFERROR(IF(FIND(" ",G3656)&gt;=1,MID(G3656,FIND(" ",G3656)+1,LEN(G3656)),""),""),"")</f>
        <v>COY</v>
      </c>
      <c r="AC3656" s="51">
        <f>IFERROR(VALUE(MID($C3656,1,2)),0)</f>
        <v>81</v>
      </c>
      <c r="AD3656" s="44">
        <f>IFERROR(VALUE(MID($C3656,4,3)),0)</f>
        <v>22</v>
      </c>
      <c r="AE3656" s="51">
        <f>VALUE(RIGHT("00"&amp;AC3656,2)&amp;RIGHT("000"&amp;AD3656,3))</f>
        <v>81022</v>
      </c>
    </row>
    <row r="3657" spans="1:31">
      <c r="A3657" s="60" t="str">
        <f>IF(G3657&amp;Q3657&lt;&gt;"",W3657&amp;Q3657,"")</f>
        <v>MAC COYnavy</v>
      </c>
      <c r="B3657" s="60" t="str">
        <f>IF(C3657&lt;&gt;"",LEFT(C3657,9),"")</f>
        <v>81-022-16</v>
      </c>
      <c r="C3657" s="73" t="s">
        <v>6371</v>
      </c>
      <c r="D3657" s="73" t="s">
        <v>6370</v>
      </c>
      <c r="E3657" s="73" t="s">
        <v>904</v>
      </c>
      <c r="F3657" s="74">
        <v>57</v>
      </c>
      <c r="G3657" s="73" t="s">
        <v>6360</v>
      </c>
      <c r="H3657" s="73" t="s">
        <v>55</v>
      </c>
      <c r="I3657" s="73" t="s">
        <v>1265</v>
      </c>
      <c r="J3657" s="73" t="s">
        <v>330</v>
      </c>
      <c r="K3657" s="73" t="s">
        <v>382</v>
      </c>
      <c r="L3657" s="73" t="s">
        <v>383</v>
      </c>
      <c r="M3657" s="73" t="s">
        <v>388</v>
      </c>
      <c r="N3657" s="73" t="s">
        <v>30</v>
      </c>
      <c r="O3657" s="73" t="s">
        <v>386</v>
      </c>
      <c r="P3657" s="73" t="s">
        <v>907</v>
      </c>
      <c r="Q3657" s="73" t="s">
        <v>1003</v>
      </c>
      <c r="R3657" s="73" t="s">
        <v>71</v>
      </c>
      <c r="V3657" s="60" t="str">
        <f>W3657&amp;H3657</f>
        <v>MAC COYтемно-синий</v>
      </c>
      <c r="W3657" s="60" t="str">
        <f>_xlfn.LET(_xlpm.TextCell,TEXT(G3657,"###"),IF(_xlpm.TextCell&lt;&gt;"",IF(StyleSpaceSplit,IFERROR(IF(FIND(" ",_xlpm.TextCell)&gt;=1,MID(_xlpm.TextCell,1,FIND(" ",_xlpm.TextCell)-1),_xlpm.TextCell),_xlpm.TextCell),_xlpm.TextCell),""))</f>
        <v>MAC COY</v>
      </c>
      <c r="X3657" s="60" t="str">
        <f>IF(A3657&lt;&gt;"",IFERROR(IF(FIND(" ",G3657)&gt;=1,MID(G3657,FIND(" ",G3657)+1,LEN(G3657)),""),""),"")</f>
        <v>COY</v>
      </c>
      <c r="AC3657" s="51">
        <f>IFERROR(VALUE(MID($C3657,1,2)),0)</f>
        <v>81</v>
      </c>
      <c r="AD3657" s="44">
        <f>IFERROR(VALUE(MID($C3657,4,3)),0)</f>
        <v>22</v>
      </c>
      <c r="AE3657" s="51">
        <f>VALUE(RIGHT("00"&amp;AC3657,2)&amp;RIGHT("000"&amp;AD3657,3))</f>
        <v>81022</v>
      </c>
    </row>
    <row r="3658" spans="1:31">
      <c r="A3658" s="60" t="str">
        <f>IF(G3658&amp;Q3658&lt;&gt;"",W3658&amp;Q3658,"")</f>
        <v>MAC COYnavy</v>
      </c>
      <c r="B3658" s="60" t="str">
        <f>IF(C3658&lt;&gt;"",LEFT(C3658,9),"")</f>
        <v>81-022-16</v>
      </c>
      <c r="C3658" s="73" t="s">
        <v>6372</v>
      </c>
      <c r="D3658" s="73" t="s">
        <v>6370</v>
      </c>
      <c r="E3658" s="73" t="s">
        <v>910</v>
      </c>
      <c r="F3658" s="74">
        <v>59</v>
      </c>
      <c r="G3658" s="73" t="s">
        <v>6360</v>
      </c>
      <c r="H3658" s="73" t="s">
        <v>55</v>
      </c>
      <c r="I3658" s="73" t="s">
        <v>1265</v>
      </c>
      <c r="J3658" s="73" t="s">
        <v>330</v>
      </c>
      <c r="K3658" s="73" t="s">
        <v>382</v>
      </c>
      <c r="L3658" s="73" t="s">
        <v>383</v>
      </c>
      <c r="M3658" s="73" t="s">
        <v>388</v>
      </c>
      <c r="N3658" s="73" t="s">
        <v>30</v>
      </c>
      <c r="O3658" s="73" t="s">
        <v>386</v>
      </c>
      <c r="P3658" s="73" t="s">
        <v>907</v>
      </c>
      <c r="Q3658" s="73" t="s">
        <v>1003</v>
      </c>
      <c r="R3658" s="73" t="s">
        <v>71</v>
      </c>
      <c r="V3658" s="60" t="str">
        <f>W3658&amp;H3658</f>
        <v>MAC COYтемно-синий</v>
      </c>
      <c r="W3658" s="60" t="str">
        <f>_xlfn.LET(_xlpm.TextCell,TEXT(G3658,"###"),IF(_xlpm.TextCell&lt;&gt;"",IF(StyleSpaceSplit,IFERROR(IF(FIND(" ",_xlpm.TextCell)&gt;=1,MID(_xlpm.TextCell,1,FIND(" ",_xlpm.TextCell)-1),_xlpm.TextCell),_xlpm.TextCell),_xlpm.TextCell),""))</f>
        <v>MAC COY</v>
      </c>
      <c r="X3658" s="60" t="str">
        <f>IF(A3658&lt;&gt;"",IFERROR(IF(FIND(" ",G3658)&gt;=1,MID(G3658,FIND(" ",G3658)+1,LEN(G3658)),""),""),"")</f>
        <v>COY</v>
      </c>
      <c r="AC3658" s="51">
        <f>IFERROR(VALUE(MID($C3658,1,2)),0)</f>
        <v>81</v>
      </c>
      <c r="AD3658" s="44">
        <f>IFERROR(VALUE(MID($C3658,4,3)),0)</f>
        <v>22</v>
      </c>
      <c r="AE3658" s="51">
        <f>VALUE(RIGHT("00"&amp;AC3658,2)&amp;RIGHT("000"&amp;AD3658,3))</f>
        <v>81022</v>
      </c>
    </row>
    <row r="3659" spans="1:31">
      <c r="A3659" s="60" t="str">
        <f>IF(G3659&amp;Q3659&lt;&gt;"",W3659&amp;Q3659,"")</f>
        <v>MAC COYnavy</v>
      </c>
      <c r="B3659" s="60" t="str">
        <f>IF(C3659&lt;&gt;"",LEFT(C3659,9),"")</f>
        <v>81-022-16</v>
      </c>
      <c r="C3659" s="73" t="s">
        <v>6373</v>
      </c>
      <c r="D3659" s="73" t="s">
        <v>6370</v>
      </c>
      <c r="E3659" s="73" t="s">
        <v>912</v>
      </c>
      <c r="F3659" s="74">
        <v>61</v>
      </c>
      <c r="G3659" s="73" t="s">
        <v>6360</v>
      </c>
      <c r="H3659" s="73" t="s">
        <v>55</v>
      </c>
      <c r="I3659" s="73" t="s">
        <v>1265</v>
      </c>
      <c r="J3659" s="73" t="s">
        <v>330</v>
      </c>
      <c r="K3659" s="73" t="s">
        <v>382</v>
      </c>
      <c r="L3659" s="73" t="s">
        <v>383</v>
      </c>
      <c r="M3659" s="73" t="s">
        <v>388</v>
      </c>
      <c r="N3659" s="73" t="s">
        <v>30</v>
      </c>
      <c r="O3659" s="73" t="s">
        <v>386</v>
      </c>
      <c r="P3659" s="73" t="s">
        <v>907</v>
      </c>
      <c r="Q3659" s="73" t="s">
        <v>1003</v>
      </c>
      <c r="R3659" s="73" t="s">
        <v>71</v>
      </c>
      <c r="V3659" s="60" t="str">
        <f>W3659&amp;H3659</f>
        <v>MAC COYтемно-синий</v>
      </c>
      <c r="W3659" s="60" t="str">
        <f>_xlfn.LET(_xlpm.TextCell,TEXT(G3659,"###"),IF(_xlpm.TextCell&lt;&gt;"",IF(StyleSpaceSplit,IFERROR(IF(FIND(" ",_xlpm.TextCell)&gt;=1,MID(_xlpm.TextCell,1,FIND(" ",_xlpm.TextCell)-1),_xlpm.TextCell),_xlpm.TextCell),_xlpm.TextCell),""))</f>
        <v>MAC COY</v>
      </c>
      <c r="X3659" s="60" t="str">
        <f>IF(A3659&lt;&gt;"",IFERROR(IF(FIND(" ",G3659)&gt;=1,MID(G3659,FIND(" ",G3659)+1,LEN(G3659)),""),""),"")</f>
        <v>COY</v>
      </c>
      <c r="AC3659" s="51">
        <f>IFERROR(VALUE(MID($C3659,1,2)),0)</f>
        <v>81</v>
      </c>
      <c r="AD3659" s="44">
        <f>IFERROR(VALUE(MID($C3659,4,3)),0)</f>
        <v>22</v>
      </c>
      <c r="AE3659" s="51">
        <f>VALUE(RIGHT("00"&amp;AC3659,2)&amp;RIGHT("000"&amp;AD3659,3))</f>
        <v>81022</v>
      </c>
    </row>
    <row r="3660" spans="1:31">
      <c r="A3660" s="60" t="str">
        <f>IF(G3660&amp;Q3660&lt;&gt;"",W3660&amp;Q3660,"")</f>
        <v>MAC COYblack</v>
      </c>
      <c r="B3660" s="60" t="str">
        <f>IF(C3660&lt;&gt;"",LEFT(C3660,9),"")</f>
        <v>81-022-09</v>
      </c>
      <c r="C3660" s="73" t="s">
        <v>6358</v>
      </c>
      <c r="D3660" s="73" t="s">
        <v>6359</v>
      </c>
      <c r="E3660" s="73" t="s">
        <v>956</v>
      </c>
      <c r="F3660" s="74">
        <v>55</v>
      </c>
      <c r="G3660" s="73" t="s">
        <v>6360</v>
      </c>
      <c r="H3660" s="73" t="s">
        <v>53</v>
      </c>
      <c r="I3660" s="73" t="s">
        <v>1265</v>
      </c>
      <c r="J3660" s="73" t="s">
        <v>330</v>
      </c>
      <c r="K3660" s="73" t="s">
        <v>382</v>
      </c>
      <c r="L3660" s="73" t="s">
        <v>383</v>
      </c>
      <c r="M3660" s="73" t="s">
        <v>388</v>
      </c>
      <c r="N3660" s="73" t="s">
        <v>30</v>
      </c>
      <c r="O3660" s="73" t="s">
        <v>386</v>
      </c>
      <c r="P3660" s="73" t="s">
        <v>907</v>
      </c>
      <c r="Q3660" s="73" t="s">
        <v>928</v>
      </c>
      <c r="R3660" s="73" t="s">
        <v>53</v>
      </c>
      <c r="V3660" s="60" t="str">
        <f>W3660&amp;H3660</f>
        <v>MAC COYчерный</v>
      </c>
      <c r="W3660" s="60" t="str">
        <f>_xlfn.LET(_xlpm.TextCell,TEXT(G3660,"###"),IF(_xlpm.TextCell&lt;&gt;"",IF(StyleSpaceSplit,IFERROR(IF(FIND(" ",_xlpm.TextCell)&gt;=1,MID(_xlpm.TextCell,1,FIND(" ",_xlpm.TextCell)-1),_xlpm.TextCell),_xlpm.TextCell),_xlpm.TextCell),""))</f>
        <v>MAC COY</v>
      </c>
      <c r="X3660" s="60" t="str">
        <f>IF(A3660&lt;&gt;"",IFERROR(IF(FIND(" ",G3660)&gt;=1,MID(G3660,FIND(" ",G3660)+1,LEN(G3660)),""),""),"")</f>
        <v>COY</v>
      </c>
      <c r="AC3660" s="51">
        <f>IFERROR(VALUE(MID($C3660,1,2)),0)</f>
        <v>81</v>
      </c>
      <c r="AD3660" s="44">
        <f>IFERROR(VALUE(MID($C3660,4,3)),0)</f>
        <v>22</v>
      </c>
      <c r="AE3660" s="51">
        <f>VALUE(RIGHT("00"&amp;AC3660,2)&amp;RIGHT("000"&amp;AD3660,3))</f>
        <v>81022</v>
      </c>
    </row>
    <row r="3661" spans="1:31">
      <c r="A3661" s="60" t="str">
        <f>IF(G3661&amp;Q3661&lt;&gt;"",W3661&amp;Q3661,"")</f>
        <v>MAC COYblack</v>
      </c>
      <c r="B3661" s="60" t="str">
        <f>IF(C3661&lt;&gt;"",LEFT(C3661,9),"")</f>
        <v>81-022-09</v>
      </c>
      <c r="C3661" s="73" t="s">
        <v>6361</v>
      </c>
      <c r="D3661" s="73" t="s">
        <v>6359</v>
      </c>
      <c r="E3661" s="73" t="s">
        <v>904</v>
      </c>
      <c r="F3661" s="74">
        <v>57</v>
      </c>
      <c r="G3661" s="73" t="s">
        <v>6360</v>
      </c>
      <c r="H3661" s="73" t="s">
        <v>53</v>
      </c>
      <c r="I3661" s="73" t="s">
        <v>1265</v>
      </c>
      <c r="J3661" s="73" t="s">
        <v>330</v>
      </c>
      <c r="K3661" s="73" t="s">
        <v>382</v>
      </c>
      <c r="L3661" s="73" t="s">
        <v>383</v>
      </c>
      <c r="M3661" s="73" t="s">
        <v>388</v>
      </c>
      <c r="N3661" s="73" t="s">
        <v>30</v>
      </c>
      <c r="O3661" s="73" t="s">
        <v>386</v>
      </c>
      <c r="P3661" s="73" t="s">
        <v>907</v>
      </c>
      <c r="Q3661" s="73" t="s">
        <v>928</v>
      </c>
      <c r="R3661" s="73" t="s">
        <v>53</v>
      </c>
      <c r="V3661" s="60" t="str">
        <f>W3661&amp;H3661</f>
        <v>MAC COYчерный</v>
      </c>
      <c r="W3661" s="60" t="str">
        <f>_xlfn.LET(_xlpm.TextCell,TEXT(G3661,"###"),IF(_xlpm.TextCell&lt;&gt;"",IF(StyleSpaceSplit,IFERROR(IF(FIND(" ",_xlpm.TextCell)&gt;=1,MID(_xlpm.TextCell,1,FIND(" ",_xlpm.TextCell)-1),_xlpm.TextCell),_xlpm.TextCell),_xlpm.TextCell),""))</f>
        <v>MAC COY</v>
      </c>
      <c r="X3661" s="60" t="str">
        <f>IF(A3661&lt;&gt;"",IFERROR(IF(FIND(" ",G3661)&gt;=1,MID(G3661,FIND(" ",G3661)+1,LEN(G3661)),""),""),"")</f>
        <v>COY</v>
      </c>
      <c r="AC3661" s="51">
        <f>IFERROR(VALUE(MID($C3661,1,2)),0)</f>
        <v>81</v>
      </c>
      <c r="AD3661" s="44">
        <f>IFERROR(VALUE(MID($C3661,4,3)),0)</f>
        <v>22</v>
      </c>
      <c r="AE3661" s="51">
        <f>VALUE(RIGHT("00"&amp;AC3661,2)&amp;RIGHT("000"&amp;AD3661,3))</f>
        <v>81022</v>
      </c>
    </row>
    <row r="3662" spans="1:31">
      <c r="A3662" s="60" t="str">
        <f>IF(G3662&amp;Q3662&lt;&gt;"",W3662&amp;Q3662,"")</f>
        <v>MAC COYblack</v>
      </c>
      <c r="B3662" s="60" t="str">
        <f>IF(C3662&lt;&gt;"",LEFT(C3662,9),"")</f>
        <v>81-022-09</v>
      </c>
      <c r="C3662" s="73" t="s">
        <v>6362</v>
      </c>
      <c r="D3662" s="73" t="s">
        <v>6359</v>
      </c>
      <c r="E3662" s="73" t="s">
        <v>910</v>
      </c>
      <c r="F3662" s="74">
        <v>59</v>
      </c>
      <c r="G3662" s="73" t="s">
        <v>6360</v>
      </c>
      <c r="H3662" s="73" t="s">
        <v>53</v>
      </c>
      <c r="I3662" s="73" t="s">
        <v>1265</v>
      </c>
      <c r="J3662" s="73" t="s">
        <v>330</v>
      </c>
      <c r="K3662" s="73" t="s">
        <v>382</v>
      </c>
      <c r="L3662" s="73" t="s">
        <v>383</v>
      </c>
      <c r="M3662" s="73" t="s">
        <v>388</v>
      </c>
      <c r="N3662" s="73" t="s">
        <v>30</v>
      </c>
      <c r="O3662" s="73" t="s">
        <v>386</v>
      </c>
      <c r="P3662" s="73" t="s">
        <v>907</v>
      </c>
      <c r="Q3662" s="73" t="s">
        <v>928</v>
      </c>
      <c r="R3662" s="73" t="s">
        <v>53</v>
      </c>
      <c r="V3662" s="60" t="str">
        <f>W3662&amp;H3662</f>
        <v>MAC COYчерный</v>
      </c>
      <c r="W3662" s="60" t="str">
        <f>_xlfn.LET(_xlpm.TextCell,TEXT(G3662,"###"),IF(_xlpm.TextCell&lt;&gt;"",IF(StyleSpaceSplit,IFERROR(IF(FIND(" ",_xlpm.TextCell)&gt;=1,MID(_xlpm.TextCell,1,FIND(" ",_xlpm.TextCell)-1),_xlpm.TextCell),_xlpm.TextCell),_xlpm.TextCell),""))</f>
        <v>MAC COY</v>
      </c>
      <c r="X3662" s="60" t="str">
        <f>IF(A3662&lt;&gt;"",IFERROR(IF(FIND(" ",G3662)&gt;=1,MID(G3662,FIND(" ",G3662)+1,LEN(G3662)),""),""),"")</f>
        <v>COY</v>
      </c>
      <c r="AC3662" s="51">
        <f>IFERROR(VALUE(MID($C3662,1,2)),0)</f>
        <v>81</v>
      </c>
      <c r="AD3662" s="44">
        <f>IFERROR(VALUE(MID($C3662,4,3)),0)</f>
        <v>22</v>
      </c>
      <c r="AE3662" s="51">
        <f>VALUE(RIGHT("00"&amp;AC3662,2)&amp;RIGHT("000"&amp;AD3662,3))</f>
        <v>81022</v>
      </c>
    </row>
    <row r="3663" spans="1:31">
      <c r="A3663" s="60" t="str">
        <f>IF(G3663&amp;Q3663&lt;&gt;"",W3663&amp;Q3663,"")</f>
        <v>MAC COYblack</v>
      </c>
      <c r="B3663" s="60" t="str">
        <f>IF(C3663&lt;&gt;"",LEFT(C3663,9),"")</f>
        <v>81-022-09</v>
      </c>
      <c r="C3663" s="73" t="s">
        <v>6363</v>
      </c>
      <c r="D3663" s="73" t="s">
        <v>6359</v>
      </c>
      <c r="E3663" s="73" t="s">
        <v>912</v>
      </c>
      <c r="F3663" s="74">
        <v>61</v>
      </c>
      <c r="G3663" s="73" t="s">
        <v>6360</v>
      </c>
      <c r="H3663" s="73" t="s">
        <v>53</v>
      </c>
      <c r="I3663" s="73" t="s">
        <v>1265</v>
      </c>
      <c r="J3663" s="73" t="s">
        <v>330</v>
      </c>
      <c r="K3663" s="73" t="s">
        <v>382</v>
      </c>
      <c r="L3663" s="73" t="s">
        <v>383</v>
      </c>
      <c r="M3663" s="73" t="s">
        <v>388</v>
      </c>
      <c r="N3663" s="73" t="s">
        <v>30</v>
      </c>
      <c r="O3663" s="73" t="s">
        <v>386</v>
      </c>
      <c r="P3663" s="73" t="s">
        <v>907</v>
      </c>
      <c r="Q3663" s="73" t="s">
        <v>928</v>
      </c>
      <c r="R3663" s="73" t="s">
        <v>53</v>
      </c>
      <c r="V3663" s="60" t="str">
        <f>W3663&amp;H3663</f>
        <v>MAC COYчерный</v>
      </c>
      <c r="W3663" s="60" t="str">
        <f>_xlfn.LET(_xlpm.TextCell,TEXT(G3663,"###"),IF(_xlpm.TextCell&lt;&gt;"",IF(StyleSpaceSplit,IFERROR(IF(FIND(" ",_xlpm.TextCell)&gt;=1,MID(_xlpm.TextCell,1,FIND(" ",_xlpm.TextCell)-1),_xlpm.TextCell),_xlpm.TextCell),_xlpm.TextCell),""))</f>
        <v>MAC COY</v>
      </c>
      <c r="X3663" s="60" t="str">
        <f>IF(A3663&lt;&gt;"",IFERROR(IF(FIND(" ",G3663)&gt;=1,MID(G3663,FIND(" ",G3663)+1,LEN(G3663)),""),""),"")</f>
        <v>COY</v>
      </c>
      <c r="AC3663" s="51">
        <f>IFERROR(VALUE(MID($C3663,1,2)),0)</f>
        <v>81</v>
      </c>
      <c r="AD3663" s="44">
        <f>IFERROR(VALUE(MID($C3663,4,3)),0)</f>
        <v>22</v>
      </c>
      <c r="AE3663" s="51">
        <f>VALUE(RIGHT("00"&amp;AC3663,2)&amp;RIGHT("000"&amp;AD3663,3))</f>
        <v>81022</v>
      </c>
    </row>
    <row r="3664" spans="1:31">
      <c r="A3664" s="60" t="str">
        <f>IF(G3664&amp;Q3664&lt;&gt;"",W3664&amp;Q3664,"")</f>
        <v>MAC EYEbrown</v>
      </c>
      <c r="B3664" s="60" t="str">
        <f>IF(C3664&lt;&gt;"",LEFT(C3664,9),"")</f>
        <v>80-931-14</v>
      </c>
      <c r="C3664" s="73" t="s">
        <v>6086</v>
      </c>
      <c r="D3664" s="73" t="s">
        <v>6087</v>
      </c>
      <c r="E3664" s="73" t="s">
        <v>904</v>
      </c>
      <c r="F3664" s="74">
        <v>57</v>
      </c>
      <c r="G3664" s="73" t="s">
        <v>5359</v>
      </c>
      <c r="H3664" s="73" t="s">
        <v>86</v>
      </c>
      <c r="I3664" s="73" t="s">
        <v>1265</v>
      </c>
      <c r="J3664" s="73" t="s">
        <v>330</v>
      </c>
      <c r="K3664" s="73" t="s">
        <v>382</v>
      </c>
      <c r="L3664" s="73" t="s">
        <v>383</v>
      </c>
      <c r="M3664" s="73" t="s">
        <v>388</v>
      </c>
      <c r="N3664" s="73" t="s">
        <v>30</v>
      </c>
      <c r="O3664" s="73" t="s">
        <v>386</v>
      </c>
      <c r="P3664" s="73" t="s">
        <v>907</v>
      </c>
      <c r="Q3664" s="73" t="s">
        <v>1033</v>
      </c>
      <c r="R3664" s="73" t="s">
        <v>86</v>
      </c>
      <c r="V3664" s="60" t="str">
        <f>W3664&amp;H3664</f>
        <v>MAC EYEкоричневый</v>
      </c>
      <c r="W3664" s="60" t="str">
        <f>_xlfn.LET(_xlpm.TextCell,TEXT(G3664,"###"),IF(_xlpm.TextCell&lt;&gt;"",IF(StyleSpaceSplit,IFERROR(IF(FIND(" ",_xlpm.TextCell)&gt;=1,MID(_xlpm.TextCell,1,FIND(" ",_xlpm.TextCell)-1),_xlpm.TextCell),_xlpm.TextCell),_xlpm.TextCell),""))</f>
        <v>MAC EYE</v>
      </c>
      <c r="X3664" s="60" t="str">
        <f>IF(A3664&lt;&gt;"",IFERROR(IF(FIND(" ",G3664)&gt;=1,MID(G3664,FIND(" ",G3664)+1,LEN(G3664)),""),""),"")</f>
        <v>EYE</v>
      </c>
      <c r="AC3664" s="51">
        <f>IFERROR(VALUE(MID($C3664,1,2)),0)</f>
        <v>80</v>
      </c>
      <c r="AD3664" s="44">
        <f>IFERROR(VALUE(MID($C3664,4,3)),0)</f>
        <v>931</v>
      </c>
      <c r="AE3664" s="51">
        <f>VALUE(RIGHT("00"&amp;AC3664,2)&amp;RIGHT("000"&amp;AD3664,3))</f>
        <v>80931</v>
      </c>
    </row>
    <row r="3665" spans="1:31">
      <c r="A3665" s="60" t="str">
        <f>IF(G3665&amp;Q3665&lt;&gt;"",W3665&amp;Q3665,"")</f>
        <v>MAC EYEbrown</v>
      </c>
      <c r="B3665" s="60" t="str">
        <f>IF(C3665&lt;&gt;"",LEFT(C3665,9),"")</f>
        <v>80-931-14</v>
      </c>
      <c r="C3665" s="73" t="s">
        <v>6088</v>
      </c>
      <c r="D3665" s="73" t="s">
        <v>6087</v>
      </c>
      <c r="E3665" s="73" t="s">
        <v>910</v>
      </c>
      <c r="F3665" s="74">
        <v>59</v>
      </c>
      <c r="G3665" s="73" t="s">
        <v>5359</v>
      </c>
      <c r="H3665" s="73" t="s">
        <v>86</v>
      </c>
      <c r="I3665" s="73" t="s">
        <v>1265</v>
      </c>
      <c r="J3665" s="73" t="s">
        <v>330</v>
      </c>
      <c r="K3665" s="73" t="s">
        <v>382</v>
      </c>
      <c r="L3665" s="73" t="s">
        <v>383</v>
      </c>
      <c r="M3665" s="73" t="s">
        <v>388</v>
      </c>
      <c r="N3665" s="73" t="s">
        <v>30</v>
      </c>
      <c r="O3665" s="73" t="s">
        <v>386</v>
      </c>
      <c r="P3665" s="73" t="s">
        <v>907</v>
      </c>
      <c r="Q3665" s="73" t="s">
        <v>1033</v>
      </c>
      <c r="R3665" s="73" t="s">
        <v>86</v>
      </c>
      <c r="V3665" s="60" t="str">
        <f>W3665&amp;H3665</f>
        <v>MAC EYEкоричневый</v>
      </c>
      <c r="W3665" s="60" t="str">
        <f>_xlfn.LET(_xlpm.TextCell,TEXT(G3665,"###"),IF(_xlpm.TextCell&lt;&gt;"",IF(StyleSpaceSplit,IFERROR(IF(FIND(" ",_xlpm.TextCell)&gt;=1,MID(_xlpm.TextCell,1,FIND(" ",_xlpm.TextCell)-1),_xlpm.TextCell),_xlpm.TextCell),_xlpm.TextCell),""))</f>
        <v>MAC EYE</v>
      </c>
      <c r="X3665" s="60" t="str">
        <f>IF(A3665&lt;&gt;"",IFERROR(IF(FIND(" ",G3665)&gt;=1,MID(G3665,FIND(" ",G3665)+1,LEN(G3665)),""),""),"")</f>
        <v>EYE</v>
      </c>
      <c r="AC3665" s="51">
        <f>IFERROR(VALUE(MID($C3665,1,2)),0)</f>
        <v>80</v>
      </c>
      <c r="AD3665" s="44">
        <f>IFERROR(VALUE(MID($C3665,4,3)),0)</f>
        <v>931</v>
      </c>
      <c r="AE3665" s="51">
        <f>VALUE(RIGHT("00"&amp;AC3665,2)&amp;RIGHT("000"&amp;AD3665,3))</f>
        <v>80931</v>
      </c>
    </row>
    <row r="3666" spans="1:31">
      <c r="A3666" s="60" t="str">
        <f>IF(G3666&amp;Q3666&lt;&gt;"",W3666&amp;Q3666,"")</f>
        <v>MAC EYEbrown</v>
      </c>
      <c r="B3666" s="60" t="str">
        <f>IF(C3666&lt;&gt;"",LEFT(C3666,9),"")</f>
        <v>80-931-14</v>
      </c>
      <c r="C3666" s="73" t="s">
        <v>6089</v>
      </c>
      <c r="D3666" s="73" t="s">
        <v>6087</v>
      </c>
      <c r="E3666" s="73" t="s">
        <v>912</v>
      </c>
      <c r="F3666" s="74">
        <v>61</v>
      </c>
      <c r="G3666" s="73" t="s">
        <v>5359</v>
      </c>
      <c r="H3666" s="73" t="s">
        <v>86</v>
      </c>
      <c r="I3666" s="73" t="s">
        <v>1265</v>
      </c>
      <c r="J3666" s="73" t="s">
        <v>330</v>
      </c>
      <c r="K3666" s="73" t="s">
        <v>382</v>
      </c>
      <c r="L3666" s="73" t="s">
        <v>383</v>
      </c>
      <c r="M3666" s="73" t="s">
        <v>388</v>
      </c>
      <c r="N3666" s="73" t="s">
        <v>30</v>
      </c>
      <c r="O3666" s="73" t="s">
        <v>386</v>
      </c>
      <c r="P3666" s="73" t="s">
        <v>907</v>
      </c>
      <c r="Q3666" s="73" t="s">
        <v>1033</v>
      </c>
      <c r="R3666" s="73" t="s">
        <v>86</v>
      </c>
      <c r="V3666" s="60" t="str">
        <f>W3666&amp;H3666</f>
        <v>MAC EYEкоричневый</v>
      </c>
      <c r="W3666" s="60" t="str">
        <f>_xlfn.LET(_xlpm.TextCell,TEXT(G3666,"###"),IF(_xlpm.TextCell&lt;&gt;"",IF(StyleSpaceSplit,IFERROR(IF(FIND(" ",_xlpm.TextCell)&gt;=1,MID(_xlpm.TextCell,1,FIND(" ",_xlpm.TextCell)-1),_xlpm.TextCell),_xlpm.TextCell),_xlpm.TextCell),""))</f>
        <v>MAC EYE</v>
      </c>
      <c r="X3666" s="60" t="str">
        <f>IF(A3666&lt;&gt;"",IFERROR(IF(FIND(" ",G3666)&gt;=1,MID(G3666,FIND(" ",G3666)+1,LEN(G3666)),""),""),"")</f>
        <v>EYE</v>
      </c>
      <c r="AC3666" s="51">
        <f>IFERROR(VALUE(MID($C3666,1,2)),0)</f>
        <v>80</v>
      </c>
      <c r="AD3666" s="44">
        <f>IFERROR(VALUE(MID($C3666,4,3)),0)</f>
        <v>931</v>
      </c>
      <c r="AE3666" s="51">
        <f>VALUE(RIGHT("00"&amp;AC3666,2)&amp;RIGHT("000"&amp;AD3666,3))</f>
        <v>80931</v>
      </c>
    </row>
    <row r="3667" spans="1:31">
      <c r="A3667" s="60" t="str">
        <f>IF(G3667&amp;Q3667&lt;&gt;"",W3667&amp;Q3667,"")</f>
        <v>MAC EYEcharcoal</v>
      </c>
      <c r="B3667" s="60" t="str">
        <f>IF(C3667&lt;&gt;"",LEFT(C3667,9),"")</f>
        <v>80-931-08</v>
      </c>
      <c r="C3667" s="73" t="s">
        <v>5357</v>
      </c>
      <c r="D3667" s="73" t="s">
        <v>5358</v>
      </c>
      <c r="E3667" s="73" t="s">
        <v>910</v>
      </c>
      <c r="F3667" s="74">
        <v>59</v>
      </c>
      <c r="G3667" s="73" t="s">
        <v>5359</v>
      </c>
      <c r="H3667" s="73" t="s">
        <v>83</v>
      </c>
      <c r="I3667" s="73" t="s">
        <v>1265</v>
      </c>
      <c r="J3667" s="73" t="s">
        <v>330</v>
      </c>
      <c r="K3667" s="73" t="s">
        <v>382</v>
      </c>
      <c r="L3667" s="73" t="s">
        <v>383</v>
      </c>
      <c r="M3667" s="73" t="s">
        <v>388</v>
      </c>
      <c r="N3667" s="73" t="s">
        <v>30</v>
      </c>
      <c r="O3667" s="73" t="s">
        <v>386</v>
      </c>
      <c r="P3667" s="73" t="s">
        <v>907</v>
      </c>
      <c r="Q3667" s="73" t="s">
        <v>1710</v>
      </c>
      <c r="R3667" s="73" t="s">
        <v>83</v>
      </c>
      <c r="V3667" s="60" t="str">
        <f>W3667&amp;H3667</f>
        <v>MAC EYEсерый</v>
      </c>
      <c r="W3667" s="60" t="str">
        <f>_xlfn.LET(_xlpm.TextCell,TEXT(G3667,"###"),IF(_xlpm.TextCell&lt;&gt;"",IF(StyleSpaceSplit,IFERROR(IF(FIND(" ",_xlpm.TextCell)&gt;=1,MID(_xlpm.TextCell,1,FIND(" ",_xlpm.TextCell)-1),_xlpm.TextCell),_xlpm.TextCell),_xlpm.TextCell),""))</f>
        <v>MAC EYE</v>
      </c>
      <c r="X3667" s="60" t="str">
        <f>IF(A3667&lt;&gt;"",IFERROR(IF(FIND(" ",G3667)&gt;=1,MID(G3667,FIND(" ",G3667)+1,LEN(G3667)),""),""),"")</f>
        <v>EYE</v>
      </c>
      <c r="AC3667" s="51">
        <f>IFERROR(VALUE(MID($C3667,1,2)),0)</f>
        <v>80</v>
      </c>
      <c r="AD3667" s="44">
        <f>IFERROR(VALUE(MID($C3667,4,3)),0)</f>
        <v>931</v>
      </c>
      <c r="AE3667" s="51">
        <f>VALUE(RIGHT("00"&amp;AC3667,2)&amp;RIGHT("000"&amp;AD3667,3))</f>
        <v>80931</v>
      </c>
    </row>
    <row r="3668" spans="1:31">
      <c r="A3668" s="60" t="str">
        <f>IF(G3668&amp;Q3668&lt;&gt;"",W3668&amp;Q3668,"")</f>
        <v>MAC EYEcharcoal</v>
      </c>
      <c r="B3668" s="60" t="str">
        <f>IF(C3668&lt;&gt;"",LEFT(C3668,9),"")</f>
        <v>80-931-08</v>
      </c>
      <c r="C3668" s="73" t="s">
        <v>5360</v>
      </c>
      <c r="D3668" s="73" t="s">
        <v>5358</v>
      </c>
      <c r="E3668" s="73" t="s">
        <v>904</v>
      </c>
      <c r="F3668" s="74">
        <v>57</v>
      </c>
      <c r="G3668" s="73" t="s">
        <v>5359</v>
      </c>
      <c r="H3668" s="73" t="s">
        <v>83</v>
      </c>
      <c r="I3668" s="73" t="s">
        <v>1265</v>
      </c>
      <c r="J3668" s="73" t="s">
        <v>330</v>
      </c>
      <c r="K3668" s="73" t="s">
        <v>382</v>
      </c>
      <c r="L3668" s="73" t="s">
        <v>383</v>
      </c>
      <c r="M3668" s="73" t="s">
        <v>388</v>
      </c>
      <c r="N3668" s="73" t="s">
        <v>30</v>
      </c>
      <c r="O3668" s="73" t="s">
        <v>386</v>
      </c>
      <c r="P3668" s="73" t="s">
        <v>907</v>
      </c>
      <c r="Q3668" s="73" t="s">
        <v>1710</v>
      </c>
      <c r="R3668" s="73" t="s">
        <v>83</v>
      </c>
      <c r="V3668" s="60" t="str">
        <f>W3668&amp;H3668</f>
        <v>MAC EYEсерый</v>
      </c>
      <c r="W3668" s="60" t="str">
        <f>_xlfn.LET(_xlpm.TextCell,TEXT(G3668,"###"),IF(_xlpm.TextCell&lt;&gt;"",IF(StyleSpaceSplit,IFERROR(IF(FIND(" ",_xlpm.TextCell)&gt;=1,MID(_xlpm.TextCell,1,FIND(" ",_xlpm.TextCell)-1),_xlpm.TextCell),_xlpm.TextCell),_xlpm.TextCell),""))</f>
        <v>MAC EYE</v>
      </c>
      <c r="X3668" s="60" t="str">
        <f>IF(A3668&lt;&gt;"",IFERROR(IF(FIND(" ",G3668)&gt;=1,MID(G3668,FIND(" ",G3668)+1,LEN(G3668)),""),""),"")</f>
        <v>EYE</v>
      </c>
      <c r="AC3668" s="51">
        <f>IFERROR(VALUE(MID($C3668,1,2)),0)</f>
        <v>80</v>
      </c>
      <c r="AD3668" s="44">
        <f>IFERROR(VALUE(MID($C3668,4,3)),0)</f>
        <v>931</v>
      </c>
      <c r="AE3668" s="51">
        <f>VALUE(RIGHT("00"&amp;AC3668,2)&amp;RIGHT("000"&amp;AD3668,3))</f>
        <v>80931</v>
      </c>
    </row>
    <row r="3669" spans="1:31">
      <c r="A3669" s="60" t="str">
        <f>IF(G3669&amp;Q3669&lt;&gt;"",W3669&amp;Q3669,"")</f>
        <v>MAC EYEcharcoal</v>
      </c>
      <c r="B3669" s="60" t="str">
        <f>IF(C3669&lt;&gt;"",LEFT(C3669,9),"")</f>
        <v>80-931-08</v>
      </c>
      <c r="C3669" s="73" t="s">
        <v>5361</v>
      </c>
      <c r="D3669" s="73" t="s">
        <v>5358</v>
      </c>
      <c r="E3669" s="73" t="s">
        <v>912</v>
      </c>
      <c r="F3669" s="74">
        <v>61</v>
      </c>
      <c r="G3669" s="73" t="s">
        <v>5359</v>
      </c>
      <c r="H3669" s="73" t="s">
        <v>83</v>
      </c>
      <c r="I3669" s="73" t="s">
        <v>1265</v>
      </c>
      <c r="J3669" s="73" t="s">
        <v>330</v>
      </c>
      <c r="K3669" s="73" t="s">
        <v>382</v>
      </c>
      <c r="L3669" s="73" t="s">
        <v>383</v>
      </c>
      <c r="M3669" s="73" t="s">
        <v>388</v>
      </c>
      <c r="N3669" s="73" t="s">
        <v>30</v>
      </c>
      <c r="O3669" s="73" t="s">
        <v>386</v>
      </c>
      <c r="P3669" s="73" t="s">
        <v>907</v>
      </c>
      <c r="Q3669" s="73" t="s">
        <v>1710</v>
      </c>
      <c r="R3669" s="73" t="s">
        <v>83</v>
      </c>
      <c r="V3669" s="60" t="str">
        <f>W3669&amp;H3669</f>
        <v>MAC EYEсерый</v>
      </c>
      <c r="W3669" s="60" t="str">
        <f>_xlfn.LET(_xlpm.TextCell,TEXT(G3669,"###"),IF(_xlpm.TextCell&lt;&gt;"",IF(StyleSpaceSplit,IFERROR(IF(FIND(" ",_xlpm.TextCell)&gt;=1,MID(_xlpm.TextCell,1,FIND(" ",_xlpm.TextCell)-1),_xlpm.TextCell),_xlpm.TextCell),_xlpm.TextCell),""))</f>
        <v>MAC EYE</v>
      </c>
      <c r="X3669" s="60" t="str">
        <f>IF(A3669&lt;&gt;"",IFERROR(IF(FIND(" ",G3669)&gt;=1,MID(G3669,FIND(" ",G3669)+1,LEN(G3669)),""),""),"")</f>
        <v>EYE</v>
      </c>
      <c r="AC3669" s="51">
        <f>IFERROR(VALUE(MID($C3669,1,2)),0)</f>
        <v>80</v>
      </c>
      <c r="AD3669" s="44">
        <f>IFERROR(VALUE(MID($C3669,4,3)),0)</f>
        <v>931</v>
      </c>
      <c r="AE3669" s="51">
        <f>VALUE(RIGHT("00"&amp;AC3669,2)&amp;RIGHT("000"&amp;AD3669,3))</f>
        <v>80931</v>
      </c>
    </row>
    <row r="3670" spans="1:31">
      <c r="A3670" s="60" t="str">
        <f>IF(G3670&amp;Q3670&lt;&gt;"",W3670&amp;Q3670,"")</f>
        <v>MAC EYEblack</v>
      </c>
      <c r="B3670" s="60" t="str">
        <f>IF(C3670&lt;&gt;"",LEFT(C3670,9),"")</f>
        <v>80-931-09</v>
      </c>
      <c r="C3670" s="73" t="s">
        <v>6082</v>
      </c>
      <c r="D3670" s="73" t="s">
        <v>6083</v>
      </c>
      <c r="E3670" s="73" t="s">
        <v>904</v>
      </c>
      <c r="F3670" s="74">
        <v>57</v>
      </c>
      <c r="G3670" s="73" t="s">
        <v>5359</v>
      </c>
      <c r="H3670" s="73" t="s">
        <v>53</v>
      </c>
      <c r="I3670" s="73" t="s">
        <v>1265</v>
      </c>
      <c r="J3670" s="73" t="s">
        <v>330</v>
      </c>
      <c r="K3670" s="73" t="s">
        <v>382</v>
      </c>
      <c r="L3670" s="73" t="s">
        <v>383</v>
      </c>
      <c r="M3670" s="73" t="s">
        <v>388</v>
      </c>
      <c r="N3670" s="73" t="s">
        <v>30</v>
      </c>
      <c r="O3670" s="73" t="s">
        <v>386</v>
      </c>
      <c r="P3670" s="73" t="s">
        <v>907</v>
      </c>
      <c r="Q3670" s="73" t="s">
        <v>928</v>
      </c>
      <c r="R3670" s="73" t="s">
        <v>53</v>
      </c>
      <c r="V3670" s="60" t="str">
        <f>W3670&amp;H3670</f>
        <v>MAC EYEчерный</v>
      </c>
      <c r="W3670" s="60" t="str">
        <f>_xlfn.LET(_xlpm.TextCell,TEXT(G3670,"###"),IF(_xlpm.TextCell&lt;&gt;"",IF(StyleSpaceSplit,IFERROR(IF(FIND(" ",_xlpm.TextCell)&gt;=1,MID(_xlpm.TextCell,1,FIND(" ",_xlpm.TextCell)-1),_xlpm.TextCell),_xlpm.TextCell),_xlpm.TextCell),""))</f>
        <v>MAC EYE</v>
      </c>
      <c r="X3670" s="60" t="str">
        <f>IF(A3670&lt;&gt;"",IFERROR(IF(FIND(" ",G3670)&gt;=1,MID(G3670,FIND(" ",G3670)+1,LEN(G3670)),""),""),"")</f>
        <v>EYE</v>
      </c>
      <c r="AC3670" s="51">
        <f>IFERROR(VALUE(MID($C3670,1,2)),0)</f>
        <v>80</v>
      </c>
      <c r="AD3670" s="44">
        <f>IFERROR(VALUE(MID($C3670,4,3)),0)</f>
        <v>931</v>
      </c>
      <c r="AE3670" s="51">
        <f>VALUE(RIGHT("00"&amp;AC3670,2)&amp;RIGHT("000"&amp;AD3670,3))</f>
        <v>80931</v>
      </c>
    </row>
    <row r="3671" spans="1:31">
      <c r="A3671" s="60" t="str">
        <f>IF(G3671&amp;Q3671&lt;&gt;"",W3671&amp;Q3671,"")</f>
        <v>MAC EYEblack</v>
      </c>
      <c r="B3671" s="60" t="str">
        <f>IF(C3671&lt;&gt;"",LEFT(C3671,9),"")</f>
        <v>80-931-09</v>
      </c>
      <c r="C3671" s="73" t="s">
        <v>6084</v>
      </c>
      <c r="D3671" s="73" t="s">
        <v>6083</v>
      </c>
      <c r="E3671" s="73" t="s">
        <v>910</v>
      </c>
      <c r="F3671" s="74">
        <v>59</v>
      </c>
      <c r="G3671" s="73" t="s">
        <v>5359</v>
      </c>
      <c r="H3671" s="73" t="s">
        <v>53</v>
      </c>
      <c r="I3671" s="73" t="s">
        <v>1265</v>
      </c>
      <c r="J3671" s="73" t="s">
        <v>330</v>
      </c>
      <c r="K3671" s="73" t="s">
        <v>382</v>
      </c>
      <c r="L3671" s="73" t="s">
        <v>383</v>
      </c>
      <c r="M3671" s="73" t="s">
        <v>388</v>
      </c>
      <c r="N3671" s="73" t="s">
        <v>30</v>
      </c>
      <c r="O3671" s="73" t="s">
        <v>386</v>
      </c>
      <c r="P3671" s="73" t="s">
        <v>907</v>
      </c>
      <c r="Q3671" s="73" t="s">
        <v>928</v>
      </c>
      <c r="R3671" s="73" t="s">
        <v>53</v>
      </c>
      <c r="V3671" s="60" t="str">
        <f>W3671&amp;H3671</f>
        <v>MAC EYEчерный</v>
      </c>
      <c r="W3671" s="60" t="str">
        <f>_xlfn.LET(_xlpm.TextCell,TEXT(G3671,"###"),IF(_xlpm.TextCell&lt;&gt;"",IF(StyleSpaceSplit,IFERROR(IF(FIND(" ",_xlpm.TextCell)&gt;=1,MID(_xlpm.TextCell,1,FIND(" ",_xlpm.TextCell)-1),_xlpm.TextCell),_xlpm.TextCell),_xlpm.TextCell),""))</f>
        <v>MAC EYE</v>
      </c>
      <c r="X3671" s="60" t="str">
        <f>IF(A3671&lt;&gt;"",IFERROR(IF(FIND(" ",G3671)&gt;=1,MID(G3671,FIND(" ",G3671)+1,LEN(G3671)),""),""),"")</f>
        <v>EYE</v>
      </c>
      <c r="AC3671" s="51">
        <f>IFERROR(VALUE(MID($C3671,1,2)),0)</f>
        <v>80</v>
      </c>
      <c r="AD3671" s="44">
        <f>IFERROR(VALUE(MID($C3671,4,3)),0)</f>
        <v>931</v>
      </c>
      <c r="AE3671" s="51">
        <f>VALUE(RIGHT("00"&amp;AC3671,2)&amp;RIGHT("000"&amp;AD3671,3))</f>
        <v>80931</v>
      </c>
    </row>
    <row r="3672" spans="1:31">
      <c r="A3672" s="60" t="str">
        <f>IF(G3672&amp;Q3672&lt;&gt;"",W3672&amp;Q3672,"")</f>
        <v>MAC EYEblack</v>
      </c>
      <c r="B3672" s="60" t="str">
        <f>IF(C3672&lt;&gt;"",LEFT(C3672,9),"")</f>
        <v>80-931-09</v>
      </c>
      <c r="C3672" s="73" t="s">
        <v>6085</v>
      </c>
      <c r="D3672" s="73" t="s">
        <v>6083</v>
      </c>
      <c r="E3672" s="73" t="s">
        <v>912</v>
      </c>
      <c r="F3672" s="74">
        <v>61</v>
      </c>
      <c r="G3672" s="73" t="s">
        <v>5359</v>
      </c>
      <c r="H3672" s="73" t="s">
        <v>53</v>
      </c>
      <c r="I3672" s="73" t="s">
        <v>1265</v>
      </c>
      <c r="J3672" s="73" t="s">
        <v>330</v>
      </c>
      <c r="K3672" s="73" t="s">
        <v>382</v>
      </c>
      <c r="L3672" s="73" t="s">
        <v>383</v>
      </c>
      <c r="M3672" s="73" t="s">
        <v>388</v>
      </c>
      <c r="N3672" s="73" t="s">
        <v>30</v>
      </c>
      <c r="O3672" s="73" t="s">
        <v>386</v>
      </c>
      <c r="P3672" s="73" t="s">
        <v>907</v>
      </c>
      <c r="Q3672" s="73" t="s">
        <v>928</v>
      </c>
      <c r="R3672" s="73" t="s">
        <v>53</v>
      </c>
      <c r="V3672" s="60" t="str">
        <f>W3672&amp;H3672</f>
        <v>MAC EYEчерный</v>
      </c>
      <c r="W3672" s="60" t="str">
        <f>_xlfn.LET(_xlpm.TextCell,TEXT(G3672,"###"),IF(_xlpm.TextCell&lt;&gt;"",IF(StyleSpaceSplit,IFERROR(IF(FIND(" ",_xlpm.TextCell)&gt;=1,MID(_xlpm.TextCell,1,FIND(" ",_xlpm.TextCell)-1),_xlpm.TextCell),_xlpm.TextCell),_xlpm.TextCell),""))</f>
        <v>MAC EYE</v>
      </c>
      <c r="X3672" s="60" t="str">
        <f>IF(A3672&lt;&gt;"",IFERROR(IF(FIND(" ",G3672)&gt;=1,MID(G3672,FIND(" ",G3672)+1,LEN(G3672)),""),""),"")</f>
        <v>EYE</v>
      </c>
      <c r="AC3672" s="51">
        <f>IFERROR(VALUE(MID($C3672,1,2)),0)</f>
        <v>80</v>
      </c>
      <c r="AD3672" s="44">
        <f>IFERROR(VALUE(MID($C3672,4,3)),0)</f>
        <v>931</v>
      </c>
      <c r="AE3672" s="51">
        <f>VALUE(RIGHT("00"&amp;AC3672,2)&amp;RIGHT("000"&amp;AD3672,3))</f>
        <v>80931</v>
      </c>
    </row>
    <row r="3673" spans="1:31">
      <c r="A3673" s="60" t="str">
        <f>IF(G3673&amp;Q3673&lt;&gt;"",W3673&amp;Q3673,"")</f>
        <v>MAC FERSENoffwhite</v>
      </c>
      <c r="B3673" s="60" t="str">
        <f>IF(C3673&lt;&gt;"",LEFT(C3673,9),"")</f>
        <v>80-754-02</v>
      </c>
      <c r="C3673" s="73" t="s">
        <v>4297</v>
      </c>
      <c r="D3673" s="73" t="s">
        <v>4298</v>
      </c>
      <c r="E3673" s="73" t="s">
        <v>910</v>
      </c>
      <c r="F3673" s="74">
        <v>59</v>
      </c>
      <c r="G3673" s="73" t="s">
        <v>4299</v>
      </c>
      <c r="H3673" s="73" t="s">
        <v>63</v>
      </c>
      <c r="I3673" s="73" t="s">
        <v>927</v>
      </c>
      <c r="J3673" s="73" t="s">
        <v>330</v>
      </c>
      <c r="K3673" s="73" t="s">
        <v>387</v>
      </c>
      <c r="L3673" s="73" t="s">
        <v>383</v>
      </c>
      <c r="M3673" s="73" t="s">
        <v>384</v>
      </c>
      <c r="N3673" s="73" t="s">
        <v>36</v>
      </c>
      <c r="O3673" s="73" t="s">
        <v>386</v>
      </c>
      <c r="P3673" s="73" t="s">
        <v>907</v>
      </c>
      <c r="Q3673" s="73" t="s">
        <v>1898</v>
      </c>
      <c r="R3673" s="73" t="s">
        <v>63</v>
      </c>
      <c r="V3673" s="60" t="str">
        <f>W3673&amp;H3673</f>
        <v>MAC FERSENбежевый</v>
      </c>
      <c r="W3673" s="60" t="str">
        <f>_xlfn.LET(_xlpm.TextCell,TEXT(G3673,"###"),IF(_xlpm.TextCell&lt;&gt;"",IF(StyleSpaceSplit,IFERROR(IF(FIND(" ",_xlpm.TextCell)&gt;=1,MID(_xlpm.TextCell,1,FIND(" ",_xlpm.TextCell)-1),_xlpm.TextCell),_xlpm.TextCell),_xlpm.TextCell),""))</f>
        <v>MAC FERSEN</v>
      </c>
      <c r="X3673" s="60" t="str">
        <f>IF(A3673&lt;&gt;"",IFERROR(IF(FIND(" ",G3673)&gt;=1,MID(G3673,FIND(" ",G3673)+1,LEN(G3673)),""),""),"")</f>
        <v>FERSEN</v>
      </c>
      <c r="AC3673" s="51">
        <f>IFERROR(VALUE(MID($C3673,1,2)),0)</f>
        <v>80</v>
      </c>
      <c r="AD3673" s="44">
        <f>IFERROR(VALUE(MID($C3673,4,3)),0)</f>
        <v>754</v>
      </c>
      <c r="AE3673" s="51">
        <f>VALUE(RIGHT("00"&amp;AC3673,2)&amp;RIGHT("000"&amp;AD3673,3))</f>
        <v>80754</v>
      </c>
    </row>
    <row r="3674" spans="1:31">
      <c r="A3674" s="60" t="str">
        <f>IF(G3674&amp;Q3674&lt;&gt;"",W3674&amp;Q3674,"")</f>
        <v>MAC FERSENoffwhite</v>
      </c>
      <c r="B3674" s="60" t="str">
        <f>IF(C3674&lt;&gt;"",LEFT(C3674,9),"")</f>
        <v>80-754-02</v>
      </c>
      <c r="C3674" s="73" t="s">
        <v>4300</v>
      </c>
      <c r="D3674" s="73" t="s">
        <v>4298</v>
      </c>
      <c r="E3674" s="73" t="s">
        <v>956</v>
      </c>
      <c r="F3674" s="74">
        <v>55</v>
      </c>
      <c r="G3674" s="73" t="s">
        <v>4299</v>
      </c>
      <c r="H3674" s="73" t="s">
        <v>63</v>
      </c>
      <c r="I3674" s="73" t="s">
        <v>927</v>
      </c>
      <c r="J3674" s="73" t="s">
        <v>330</v>
      </c>
      <c r="K3674" s="73" t="s">
        <v>387</v>
      </c>
      <c r="L3674" s="73" t="s">
        <v>383</v>
      </c>
      <c r="M3674" s="73" t="s">
        <v>384</v>
      </c>
      <c r="N3674" s="73" t="s">
        <v>36</v>
      </c>
      <c r="O3674" s="73" t="s">
        <v>386</v>
      </c>
      <c r="P3674" s="73" t="s">
        <v>907</v>
      </c>
      <c r="Q3674" s="73" t="s">
        <v>1898</v>
      </c>
      <c r="R3674" s="73" t="s">
        <v>63</v>
      </c>
      <c r="V3674" s="60" t="str">
        <f>W3674&amp;H3674</f>
        <v>MAC FERSENбежевый</v>
      </c>
      <c r="W3674" s="60" t="str">
        <f>_xlfn.LET(_xlpm.TextCell,TEXT(G3674,"###"),IF(_xlpm.TextCell&lt;&gt;"",IF(StyleSpaceSplit,IFERROR(IF(FIND(" ",_xlpm.TextCell)&gt;=1,MID(_xlpm.TextCell,1,FIND(" ",_xlpm.TextCell)-1),_xlpm.TextCell),_xlpm.TextCell),_xlpm.TextCell),""))</f>
        <v>MAC FERSEN</v>
      </c>
      <c r="X3674" s="60" t="str">
        <f>IF(A3674&lt;&gt;"",IFERROR(IF(FIND(" ",G3674)&gt;=1,MID(G3674,FIND(" ",G3674)+1,LEN(G3674)),""),""),"")</f>
        <v>FERSEN</v>
      </c>
      <c r="AC3674" s="51">
        <f>IFERROR(VALUE(MID($C3674,1,2)),0)</f>
        <v>80</v>
      </c>
      <c r="AD3674" s="44">
        <f>IFERROR(VALUE(MID($C3674,4,3)),0)</f>
        <v>754</v>
      </c>
      <c r="AE3674" s="51">
        <f>VALUE(RIGHT("00"&amp;AC3674,2)&amp;RIGHT("000"&amp;AD3674,3))</f>
        <v>80754</v>
      </c>
    </row>
    <row r="3675" spans="1:31">
      <c r="A3675" s="60" t="str">
        <f>IF(G3675&amp;Q3675&lt;&gt;"",W3675&amp;Q3675,"")</f>
        <v>MAC FERSENoffwhite</v>
      </c>
      <c r="B3675" s="60" t="str">
        <f>IF(C3675&lt;&gt;"",LEFT(C3675,9),"")</f>
        <v>80-754-02</v>
      </c>
      <c r="C3675" s="73" t="s">
        <v>4301</v>
      </c>
      <c r="D3675" s="73" t="s">
        <v>4298</v>
      </c>
      <c r="E3675" s="73" t="s">
        <v>904</v>
      </c>
      <c r="F3675" s="74">
        <v>57</v>
      </c>
      <c r="G3675" s="73" t="s">
        <v>4299</v>
      </c>
      <c r="H3675" s="73" t="s">
        <v>63</v>
      </c>
      <c r="I3675" s="73" t="s">
        <v>927</v>
      </c>
      <c r="J3675" s="73" t="s">
        <v>330</v>
      </c>
      <c r="K3675" s="73" t="s">
        <v>387</v>
      </c>
      <c r="L3675" s="73" t="s">
        <v>383</v>
      </c>
      <c r="M3675" s="73" t="s">
        <v>384</v>
      </c>
      <c r="N3675" s="73" t="s">
        <v>36</v>
      </c>
      <c r="O3675" s="73" t="s">
        <v>386</v>
      </c>
      <c r="P3675" s="73" t="s">
        <v>907</v>
      </c>
      <c r="Q3675" s="73" t="s">
        <v>1898</v>
      </c>
      <c r="R3675" s="73" t="s">
        <v>63</v>
      </c>
      <c r="V3675" s="60" t="str">
        <f>W3675&amp;H3675</f>
        <v>MAC FERSENбежевый</v>
      </c>
      <c r="W3675" s="60" t="str">
        <f>_xlfn.LET(_xlpm.TextCell,TEXT(G3675,"###"),IF(_xlpm.TextCell&lt;&gt;"",IF(StyleSpaceSplit,IFERROR(IF(FIND(" ",_xlpm.TextCell)&gt;=1,MID(_xlpm.TextCell,1,FIND(" ",_xlpm.TextCell)-1),_xlpm.TextCell),_xlpm.TextCell),_xlpm.TextCell),""))</f>
        <v>MAC FERSEN</v>
      </c>
      <c r="X3675" s="60" t="str">
        <f>IF(A3675&lt;&gt;"",IFERROR(IF(FIND(" ",G3675)&gt;=1,MID(G3675,FIND(" ",G3675)+1,LEN(G3675)),""),""),"")</f>
        <v>FERSEN</v>
      </c>
      <c r="AC3675" s="51">
        <f>IFERROR(VALUE(MID($C3675,1,2)),0)</f>
        <v>80</v>
      </c>
      <c r="AD3675" s="44">
        <f>IFERROR(VALUE(MID($C3675,4,3)),0)</f>
        <v>754</v>
      </c>
      <c r="AE3675" s="51">
        <f>VALUE(RIGHT("00"&amp;AC3675,2)&amp;RIGHT("000"&amp;AD3675,3))</f>
        <v>80754</v>
      </c>
    </row>
    <row r="3676" spans="1:31">
      <c r="A3676" s="60" t="str">
        <f>IF(G3676&amp;Q3676&lt;&gt;"",W3676&amp;Q3676,"")</f>
        <v>MAC FERSENtobacco</v>
      </c>
      <c r="B3676" s="60" t="str">
        <f>IF(C3676&lt;&gt;"",LEFT(C3676,9),"")</f>
        <v>80-754-91</v>
      </c>
      <c r="C3676" s="73" t="s">
        <v>4659</v>
      </c>
      <c r="D3676" s="73" t="s">
        <v>4660</v>
      </c>
      <c r="E3676" s="73" t="s">
        <v>956</v>
      </c>
      <c r="F3676" s="74">
        <v>55</v>
      </c>
      <c r="G3676" s="73" t="s">
        <v>4299</v>
      </c>
      <c r="H3676" s="73" t="s">
        <v>271</v>
      </c>
      <c r="I3676" s="73" t="s">
        <v>927</v>
      </c>
      <c r="J3676" s="73" t="s">
        <v>330</v>
      </c>
      <c r="K3676" s="73" t="s">
        <v>387</v>
      </c>
      <c r="L3676" s="73" t="s">
        <v>383</v>
      </c>
      <c r="M3676" s="73" t="s">
        <v>384</v>
      </c>
      <c r="N3676" s="73" t="s">
        <v>36</v>
      </c>
      <c r="O3676" s="73" t="s">
        <v>386</v>
      </c>
      <c r="P3676" s="73" t="s">
        <v>907</v>
      </c>
      <c r="Q3676" s="73" t="s">
        <v>942</v>
      </c>
      <c r="R3676" s="73" t="s">
        <v>86</v>
      </c>
      <c r="V3676" s="60" t="str">
        <f>W3676&amp;H3676</f>
        <v>MAC FERSENтемно-коричневый</v>
      </c>
      <c r="W3676" s="60" t="str">
        <f>_xlfn.LET(_xlpm.TextCell,TEXT(G3676,"###"),IF(_xlpm.TextCell&lt;&gt;"",IF(StyleSpaceSplit,IFERROR(IF(FIND(" ",_xlpm.TextCell)&gt;=1,MID(_xlpm.TextCell,1,FIND(" ",_xlpm.TextCell)-1),_xlpm.TextCell),_xlpm.TextCell),_xlpm.TextCell),""))</f>
        <v>MAC FERSEN</v>
      </c>
      <c r="X3676" s="60" t="str">
        <f>IF(A3676&lt;&gt;"",IFERROR(IF(FIND(" ",G3676)&gt;=1,MID(G3676,FIND(" ",G3676)+1,LEN(G3676)),""),""),"")</f>
        <v>FERSEN</v>
      </c>
      <c r="AC3676" s="51">
        <f>IFERROR(VALUE(MID($C3676,1,2)),0)</f>
        <v>80</v>
      </c>
      <c r="AD3676" s="44">
        <f>IFERROR(VALUE(MID($C3676,4,3)),0)</f>
        <v>754</v>
      </c>
      <c r="AE3676" s="51">
        <f>VALUE(RIGHT("00"&amp;AC3676,2)&amp;RIGHT("000"&amp;AD3676,3))</f>
        <v>80754</v>
      </c>
    </row>
    <row r="3677" spans="1:31">
      <c r="A3677" s="60" t="str">
        <f>IF(G3677&amp;Q3677&lt;&gt;"",W3677&amp;Q3677,"")</f>
        <v>MAC FERSENtobacco</v>
      </c>
      <c r="B3677" s="60" t="str">
        <f>IF(C3677&lt;&gt;"",LEFT(C3677,9),"")</f>
        <v>80-754-91</v>
      </c>
      <c r="C3677" s="73" t="s">
        <v>4661</v>
      </c>
      <c r="D3677" s="73" t="s">
        <v>4660</v>
      </c>
      <c r="E3677" s="73" t="s">
        <v>904</v>
      </c>
      <c r="F3677" s="74">
        <v>57</v>
      </c>
      <c r="G3677" s="73" t="s">
        <v>4299</v>
      </c>
      <c r="H3677" s="73" t="s">
        <v>271</v>
      </c>
      <c r="I3677" s="73" t="s">
        <v>927</v>
      </c>
      <c r="J3677" s="73" t="s">
        <v>330</v>
      </c>
      <c r="K3677" s="73" t="s">
        <v>387</v>
      </c>
      <c r="L3677" s="73" t="s">
        <v>383</v>
      </c>
      <c r="M3677" s="73" t="s">
        <v>384</v>
      </c>
      <c r="N3677" s="73" t="s">
        <v>36</v>
      </c>
      <c r="O3677" s="73" t="s">
        <v>386</v>
      </c>
      <c r="P3677" s="73" t="s">
        <v>907</v>
      </c>
      <c r="Q3677" s="73" t="s">
        <v>942</v>
      </c>
      <c r="R3677" s="73" t="s">
        <v>86</v>
      </c>
      <c r="V3677" s="60" t="str">
        <f>W3677&amp;H3677</f>
        <v>MAC FERSENтемно-коричневый</v>
      </c>
      <c r="W3677" s="60" t="str">
        <f>_xlfn.LET(_xlpm.TextCell,TEXT(G3677,"###"),IF(_xlpm.TextCell&lt;&gt;"",IF(StyleSpaceSplit,IFERROR(IF(FIND(" ",_xlpm.TextCell)&gt;=1,MID(_xlpm.TextCell,1,FIND(" ",_xlpm.TextCell)-1),_xlpm.TextCell),_xlpm.TextCell),_xlpm.TextCell),""))</f>
        <v>MAC FERSEN</v>
      </c>
      <c r="X3677" s="60" t="str">
        <f>IF(A3677&lt;&gt;"",IFERROR(IF(FIND(" ",G3677)&gt;=1,MID(G3677,FIND(" ",G3677)+1,LEN(G3677)),""),""),"")</f>
        <v>FERSEN</v>
      </c>
      <c r="AC3677" s="51">
        <f>IFERROR(VALUE(MID($C3677,1,2)),0)</f>
        <v>80</v>
      </c>
      <c r="AD3677" s="44">
        <f>IFERROR(VALUE(MID($C3677,4,3)),0)</f>
        <v>754</v>
      </c>
      <c r="AE3677" s="51">
        <f>VALUE(RIGHT("00"&amp;AC3677,2)&amp;RIGHT("000"&amp;AD3677,3))</f>
        <v>80754</v>
      </c>
    </row>
    <row r="3678" spans="1:31">
      <c r="A3678" s="60" t="str">
        <f>IF(G3678&amp;Q3678&lt;&gt;"",W3678&amp;Q3678,"")</f>
        <v>MAC FERSENtobacco</v>
      </c>
      <c r="B3678" s="60" t="str">
        <f>IF(C3678&lt;&gt;"",LEFT(C3678,9),"")</f>
        <v>80-754-91</v>
      </c>
      <c r="C3678" s="73" t="s">
        <v>4662</v>
      </c>
      <c r="D3678" s="73" t="s">
        <v>4660</v>
      </c>
      <c r="E3678" s="73" t="s">
        <v>910</v>
      </c>
      <c r="F3678" s="74">
        <v>59</v>
      </c>
      <c r="G3678" s="73" t="s">
        <v>4299</v>
      </c>
      <c r="H3678" s="73" t="s">
        <v>271</v>
      </c>
      <c r="I3678" s="73" t="s">
        <v>927</v>
      </c>
      <c r="J3678" s="73" t="s">
        <v>330</v>
      </c>
      <c r="K3678" s="73" t="s">
        <v>387</v>
      </c>
      <c r="L3678" s="73" t="s">
        <v>383</v>
      </c>
      <c r="M3678" s="73" t="s">
        <v>384</v>
      </c>
      <c r="N3678" s="73" t="s">
        <v>36</v>
      </c>
      <c r="O3678" s="73" t="s">
        <v>386</v>
      </c>
      <c r="P3678" s="73" t="s">
        <v>907</v>
      </c>
      <c r="Q3678" s="73" t="s">
        <v>942</v>
      </c>
      <c r="R3678" s="73" t="s">
        <v>86</v>
      </c>
      <c r="V3678" s="60" t="str">
        <f>W3678&amp;H3678</f>
        <v>MAC FERSENтемно-коричневый</v>
      </c>
      <c r="W3678" s="60" t="str">
        <f>_xlfn.LET(_xlpm.TextCell,TEXT(G3678,"###"),IF(_xlpm.TextCell&lt;&gt;"",IF(StyleSpaceSplit,IFERROR(IF(FIND(" ",_xlpm.TextCell)&gt;=1,MID(_xlpm.TextCell,1,FIND(" ",_xlpm.TextCell)-1),_xlpm.TextCell),_xlpm.TextCell),_xlpm.TextCell),""))</f>
        <v>MAC FERSEN</v>
      </c>
      <c r="X3678" s="60" t="str">
        <f>IF(A3678&lt;&gt;"",IFERROR(IF(FIND(" ",G3678)&gt;=1,MID(G3678,FIND(" ",G3678)+1,LEN(G3678)),""),""),"")</f>
        <v>FERSEN</v>
      </c>
      <c r="AC3678" s="51">
        <f>IFERROR(VALUE(MID($C3678,1,2)),0)</f>
        <v>80</v>
      </c>
      <c r="AD3678" s="44">
        <f>IFERROR(VALUE(MID($C3678,4,3)),0)</f>
        <v>754</v>
      </c>
      <c r="AE3678" s="51">
        <f>VALUE(RIGHT("00"&amp;AC3678,2)&amp;RIGHT("000"&amp;AD3678,3))</f>
        <v>80754</v>
      </c>
    </row>
    <row r="3679" spans="1:31">
      <c r="A3679" s="60" t="str">
        <f>IF(G3679&amp;Q3679&lt;&gt;"",W3679&amp;Q3679,"")</f>
        <v>MAC FIELDbeige</v>
      </c>
      <c r="B3679" s="60" t="str">
        <f>IF(C3679&lt;&gt;"",LEFT(C3679,9),"")</f>
        <v>80-755-02</v>
      </c>
      <c r="C3679" s="73" t="s">
        <v>4663</v>
      </c>
      <c r="D3679" s="73" t="s">
        <v>4664</v>
      </c>
      <c r="E3679" s="73" t="s">
        <v>956</v>
      </c>
      <c r="F3679" s="74">
        <v>55</v>
      </c>
      <c r="G3679" s="73" t="s">
        <v>4304</v>
      </c>
      <c r="H3679" s="73" t="s">
        <v>63</v>
      </c>
      <c r="I3679" s="73" t="s">
        <v>2355</v>
      </c>
      <c r="J3679" s="73" t="s">
        <v>330</v>
      </c>
      <c r="K3679" s="73" t="s">
        <v>382</v>
      </c>
      <c r="L3679" s="73" t="s">
        <v>383</v>
      </c>
      <c r="M3679" s="73" t="s">
        <v>384</v>
      </c>
      <c r="O3679" s="73" t="s">
        <v>386</v>
      </c>
      <c r="P3679" s="73" t="s">
        <v>907</v>
      </c>
      <c r="Q3679" s="73" t="s">
        <v>937</v>
      </c>
      <c r="R3679" s="73" t="s">
        <v>63</v>
      </c>
      <c r="V3679" s="60" t="str">
        <f>W3679&amp;H3679</f>
        <v>MAC FIELDбежевый</v>
      </c>
      <c r="W3679" s="60" t="str">
        <f>_xlfn.LET(_xlpm.TextCell,TEXT(G3679,"###"),IF(_xlpm.TextCell&lt;&gt;"",IF(StyleSpaceSplit,IFERROR(IF(FIND(" ",_xlpm.TextCell)&gt;=1,MID(_xlpm.TextCell,1,FIND(" ",_xlpm.TextCell)-1),_xlpm.TextCell),_xlpm.TextCell),_xlpm.TextCell),""))</f>
        <v>MAC FIELD</v>
      </c>
      <c r="X3679" s="60" t="str">
        <f>IF(A3679&lt;&gt;"",IFERROR(IF(FIND(" ",G3679)&gt;=1,MID(G3679,FIND(" ",G3679)+1,LEN(G3679)),""),""),"")</f>
        <v>FIELD</v>
      </c>
      <c r="AC3679" s="51">
        <f>IFERROR(VALUE(MID($C3679,1,2)),0)</f>
        <v>80</v>
      </c>
      <c r="AD3679" s="44">
        <f>IFERROR(VALUE(MID($C3679,4,3)),0)</f>
        <v>755</v>
      </c>
      <c r="AE3679" s="51">
        <f>VALUE(RIGHT("00"&amp;AC3679,2)&amp;RIGHT("000"&amp;AD3679,3))</f>
        <v>80755</v>
      </c>
    </row>
    <row r="3680" spans="1:31">
      <c r="A3680" s="60" t="str">
        <f>IF(G3680&amp;Q3680&lt;&gt;"",W3680&amp;Q3680,"")</f>
        <v>MAC FIELDbeige</v>
      </c>
      <c r="B3680" s="60" t="str">
        <f>IF(C3680&lt;&gt;"",LEFT(C3680,9),"")</f>
        <v>80-755-02</v>
      </c>
      <c r="C3680" s="73" t="s">
        <v>4665</v>
      </c>
      <c r="D3680" s="73" t="s">
        <v>4664</v>
      </c>
      <c r="E3680" s="73" t="s">
        <v>904</v>
      </c>
      <c r="F3680" s="74">
        <v>57</v>
      </c>
      <c r="G3680" s="73" t="s">
        <v>4304</v>
      </c>
      <c r="H3680" s="73" t="s">
        <v>63</v>
      </c>
      <c r="I3680" s="73" t="s">
        <v>2355</v>
      </c>
      <c r="J3680" s="73" t="s">
        <v>330</v>
      </c>
      <c r="K3680" s="73" t="s">
        <v>382</v>
      </c>
      <c r="L3680" s="73" t="s">
        <v>383</v>
      </c>
      <c r="M3680" s="73" t="s">
        <v>384</v>
      </c>
      <c r="O3680" s="73" t="s">
        <v>386</v>
      </c>
      <c r="P3680" s="73" t="s">
        <v>907</v>
      </c>
      <c r="Q3680" s="73" t="s">
        <v>937</v>
      </c>
      <c r="R3680" s="73" t="s">
        <v>63</v>
      </c>
      <c r="V3680" s="60" t="str">
        <f>W3680&amp;H3680</f>
        <v>MAC FIELDбежевый</v>
      </c>
      <c r="W3680" s="60" t="str">
        <f>_xlfn.LET(_xlpm.TextCell,TEXT(G3680,"###"),IF(_xlpm.TextCell&lt;&gt;"",IF(StyleSpaceSplit,IFERROR(IF(FIND(" ",_xlpm.TextCell)&gt;=1,MID(_xlpm.TextCell,1,FIND(" ",_xlpm.TextCell)-1),_xlpm.TextCell),_xlpm.TextCell),_xlpm.TextCell),""))</f>
        <v>MAC FIELD</v>
      </c>
      <c r="X3680" s="60" t="str">
        <f>IF(A3680&lt;&gt;"",IFERROR(IF(FIND(" ",G3680)&gt;=1,MID(G3680,FIND(" ",G3680)+1,LEN(G3680)),""),""),"")</f>
        <v>FIELD</v>
      </c>
      <c r="AC3680" s="51">
        <f>IFERROR(VALUE(MID($C3680,1,2)),0)</f>
        <v>80</v>
      </c>
      <c r="AD3680" s="44">
        <f>IFERROR(VALUE(MID($C3680,4,3)),0)</f>
        <v>755</v>
      </c>
      <c r="AE3680" s="51">
        <f>VALUE(RIGHT("00"&amp;AC3680,2)&amp;RIGHT("000"&amp;AD3680,3))</f>
        <v>80755</v>
      </c>
    </row>
    <row r="3681" spans="1:31">
      <c r="A3681" s="60" t="str">
        <f>IF(G3681&amp;Q3681&lt;&gt;"",W3681&amp;Q3681,"")</f>
        <v>MAC FIELDbeige</v>
      </c>
      <c r="B3681" s="60" t="str">
        <f>IF(C3681&lt;&gt;"",LEFT(C3681,9),"")</f>
        <v>80-755-02</v>
      </c>
      <c r="C3681" s="73" t="s">
        <v>4666</v>
      </c>
      <c r="D3681" s="73" t="s">
        <v>4664</v>
      </c>
      <c r="E3681" s="73" t="s">
        <v>910</v>
      </c>
      <c r="F3681" s="74">
        <v>59</v>
      </c>
      <c r="G3681" s="73" t="s">
        <v>4304</v>
      </c>
      <c r="H3681" s="73" t="s">
        <v>63</v>
      </c>
      <c r="I3681" s="73" t="s">
        <v>2355</v>
      </c>
      <c r="J3681" s="73" t="s">
        <v>330</v>
      </c>
      <c r="K3681" s="73" t="s">
        <v>382</v>
      </c>
      <c r="L3681" s="73" t="s">
        <v>383</v>
      </c>
      <c r="M3681" s="73" t="s">
        <v>384</v>
      </c>
      <c r="O3681" s="73" t="s">
        <v>386</v>
      </c>
      <c r="P3681" s="73" t="s">
        <v>907</v>
      </c>
      <c r="Q3681" s="73" t="s">
        <v>937</v>
      </c>
      <c r="R3681" s="73" t="s">
        <v>63</v>
      </c>
      <c r="V3681" s="60" t="str">
        <f>W3681&amp;H3681</f>
        <v>MAC FIELDбежевый</v>
      </c>
      <c r="W3681" s="60" t="str">
        <f>_xlfn.LET(_xlpm.TextCell,TEXT(G3681,"###"),IF(_xlpm.TextCell&lt;&gt;"",IF(StyleSpaceSplit,IFERROR(IF(FIND(" ",_xlpm.TextCell)&gt;=1,MID(_xlpm.TextCell,1,FIND(" ",_xlpm.TextCell)-1),_xlpm.TextCell),_xlpm.TextCell),_xlpm.TextCell),""))</f>
        <v>MAC FIELD</v>
      </c>
      <c r="X3681" s="60" t="str">
        <f>IF(A3681&lt;&gt;"",IFERROR(IF(FIND(" ",G3681)&gt;=1,MID(G3681,FIND(" ",G3681)+1,LEN(G3681)),""),""),"")</f>
        <v>FIELD</v>
      </c>
      <c r="AC3681" s="51">
        <f>IFERROR(VALUE(MID($C3681,1,2)),0)</f>
        <v>80</v>
      </c>
      <c r="AD3681" s="44">
        <f>IFERROR(VALUE(MID($C3681,4,3)),0)</f>
        <v>755</v>
      </c>
      <c r="AE3681" s="51">
        <f>VALUE(RIGHT("00"&amp;AC3681,2)&amp;RIGHT("000"&amp;AD3681,3))</f>
        <v>80755</v>
      </c>
    </row>
    <row r="3682" spans="1:31">
      <c r="A3682" s="60" t="str">
        <f>IF(G3682&amp;Q3682&lt;&gt;"",W3682&amp;Q3682,"")</f>
        <v>MAC FIELDbeige</v>
      </c>
      <c r="B3682" s="60" t="str">
        <f>IF(C3682&lt;&gt;"",LEFT(C3682,9),"")</f>
        <v>80-755-02</v>
      </c>
      <c r="C3682" s="73" t="s">
        <v>4667</v>
      </c>
      <c r="D3682" s="73" t="s">
        <v>4664</v>
      </c>
      <c r="E3682" s="73" t="s">
        <v>912</v>
      </c>
      <c r="F3682" s="74">
        <v>61</v>
      </c>
      <c r="G3682" s="73" t="s">
        <v>4304</v>
      </c>
      <c r="H3682" s="73" t="s">
        <v>63</v>
      </c>
      <c r="I3682" s="73" t="s">
        <v>2355</v>
      </c>
      <c r="J3682" s="73" t="s">
        <v>330</v>
      </c>
      <c r="K3682" s="73" t="s">
        <v>382</v>
      </c>
      <c r="L3682" s="73" t="s">
        <v>383</v>
      </c>
      <c r="M3682" s="73" t="s">
        <v>384</v>
      </c>
      <c r="O3682" s="73" t="s">
        <v>386</v>
      </c>
      <c r="P3682" s="73" t="s">
        <v>907</v>
      </c>
      <c r="Q3682" s="73" t="s">
        <v>937</v>
      </c>
      <c r="R3682" s="73" t="s">
        <v>63</v>
      </c>
      <c r="V3682" s="60" t="str">
        <f>W3682&amp;H3682</f>
        <v>MAC FIELDбежевый</v>
      </c>
      <c r="W3682" s="60" t="str">
        <f>_xlfn.LET(_xlpm.TextCell,TEXT(G3682,"###"),IF(_xlpm.TextCell&lt;&gt;"",IF(StyleSpaceSplit,IFERROR(IF(FIND(" ",_xlpm.TextCell)&gt;=1,MID(_xlpm.TextCell,1,FIND(" ",_xlpm.TextCell)-1),_xlpm.TextCell),_xlpm.TextCell),_xlpm.TextCell),""))</f>
        <v>MAC FIELD</v>
      </c>
      <c r="X3682" s="60" t="str">
        <f>IF(A3682&lt;&gt;"",IFERROR(IF(FIND(" ",G3682)&gt;=1,MID(G3682,FIND(" ",G3682)+1,LEN(G3682)),""),""),"")</f>
        <v>FIELD</v>
      </c>
      <c r="AC3682" s="51">
        <f>IFERROR(VALUE(MID($C3682,1,2)),0)</f>
        <v>80</v>
      </c>
      <c r="AD3682" s="44">
        <f>IFERROR(VALUE(MID($C3682,4,3)),0)</f>
        <v>755</v>
      </c>
      <c r="AE3682" s="51">
        <f>VALUE(RIGHT("00"&amp;AC3682,2)&amp;RIGHT("000"&amp;AD3682,3))</f>
        <v>80755</v>
      </c>
    </row>
    <row r="3683" spans="1:31">
      <c r="A3683" s="60" t="str">
        <f>IF(G3683&amp;Q3683&lt;&gt;"",W3683&amp;Q3683,"")</f>
        <v>MAC FIELDblue</v>
      </c>
      <c r="B3683" s="60" t="str">
        <f>IF(C3683&lt;&gt;"",LEFT(C3683,9),"")</f>
        <v>80-755-06</v>
      </c>
      <c r="C3683" s="73" t="s">
        <v>4302</v>
      </c>
      <c r="D3683" s="73" t="s">
        <v>4303</v>
      </c>
      <c r="E3683" s="73" t="s">
        <v>910</v>
      </c>
      <c r="F3683" s="74">
        <v>59</v>
      </c>
      <c r="G3683" s="73" t="s">
        <v>4304</v>
      </c>
      <c r="H3683" s="73" t="s">
        <v>71</v>
      </c>
      <c r="I3683" s="73" t="s">
        <v>2355</v>
      </c>
      <c r="J3683" s="73" t="s">
        <v>330</v>
      </c>
      <c r="K3683" s="73" t="s">
        <v>382</v>
      </c>
      <c r="L3683" s="73" t="s">
        <v>383</v>
      </c>
      <c r="M3683" s="73" t="s">
        <v>384</v>
      </c>
      <c r="O3683" s="73" t="s">
        <v>386</v>
      </c>
      <c r="P3683" s="73" t="s">
        <v>907</v>
      </c>
      <c r="Q3683" s="73" t="s">
        <v>932</v>
      </c>
      <c r="R3683" s="73" t="s">
        <v>71</v>
      </c>
      <c r="V3683" s="60" t="str">
        <f>W3683&amp;H3683</f>
        <v>MAC FIELDсиний</v>
      </c>
      <c r="W3683" s="60" t="str">
        <f>_xlfn.LET(_xlpm.TextCell,TEXT(G3683,"###"),IF(_xlpm.TextCell&lt;&gt;"",IF(StyleSpaceSplit,IFERROR(IF(FIND(" ",_xlpm.TextCell)&gt;=1,MID(_xlpm.TextCell,1,FIND(" ",_xlpm.TextCell)-1),_xlpm.TextCell),_xlpm.TextCell),_xlpm.TextCell),""))</f>
        <v>MAC FIELD</v>
      </c>
      <c r="X3683" s="60" t="str">
        <f>IF(A3683&lt;&gt;"",IFERROR(IF(FIND(" ",G3683)&gt;=1,MID(G3683,FIND(" ",G3683)+1,LEN(G3683)),""),""),"")</f>
        <v>FIELD</v>
      </c>
      <c r="AC3683" s="51">
        <f>IFERROR(VALUE(MID($C3683,1,2)),0)</f>
        <v>80</v>
      </c>
      <c r="AD3683" s="44">
        <f>IFERROR(VALUE(MID($C3683,4,3)),0)</f>
        <v>755</v>
      </c>
      <c r="AE3683" s="51">
        <f>VALUE(RIGHT("00"&amp;AC3683,2)&amp;RIGHT("000"&amp;AD3683,3))</f>
        <v>80755</v>
      </c>
    </row>
    <row r="3684" spans="1:31">
      <c r="A3684" s="60" t="str">
        <f>IF(G3684&amp;Q3684&lt;&gt;"",W3684&amp;Q3684,"")</f>
        <v>MAC FLEMISHbeige</v>
      </c>
      <c r="B3684" s="60" t="str">
        <f>IF(C3684&lt;&gt;"",LEFT(C3684,9),"")</f>
        <v>80-365-02</v>
      </c>
      <c r="C3684" s="73" t="s">
        <v>6090</v>
      </c>
      <c r="D3684" s="73" t="s">
        <v>6091</v>
      </c>
      <c r="E3684" s="73" t="s">
        <v>915</v>
      </c>
      <c r="F3684" s="74">
        <v>56</v>
      </c>
      <c r="G3684" s="73" t="s">
        <v>1694</v>
      </c>
      <c r="H3684" s="73" t="s">
        <v>63</v>
      </c>
      <c r="I3684" s="73" t="s">
        <v>1265</v>
      </c>
      <c r="J3684" s="73" t="s">
        <v>330</v>
      </c>
      <c r="K3684" s="73" t="s">
        <v>387</v>
      </c>
      <c r="L3684" s="73" t="s">
        <v>383</v>
      </c>
      <c r="M3684" s="73" t="s">
        <v>388</v>
      </c>
      <c r="N3684" s="73" t="s">
        <v>30</v>
      </c>
      <c r="O3684" s="73" t="s">
        <v>385</v>
      </c>
      <c r="P3684" s="73" t="s">
        <v>907</v>
      </c>
      <c r="Q3684" s="73" t="s">
        <v>937</v>
      </c>
      <c r="R3684" s="73" t="s">
        <v>63</v>
      </c>
      <c r="V3684" s="60" t="str">
        <f>W3684&amp;H3684</f>
        <v>MAC FLEMISHбежевый</v>
      </c>
      <c r="W3684" s="60" t="str">
        <f>_xlfn.LET(_xlpm.TextCell,TEXT(G3684,"###"),IF(_xlpm.TextCell&lt;&gt;"",IF(StyleSpaceSplit,IFERROR(IF(FIND(" ",_xlpm.TextCell)&gt;=1,MID(_xlpm.TextCell,1,FIND(" ",_xlpm.TextCell)-1),_xlpm.TextCell),_xlpm.TextCell),_xlpm.TextCell),""))</f>
        <v>MAC FLEMISH</v>
      </c>
      <c r="X3684" s="60" t="str">
        <f>IF(A3684&lt;&gt;"",IFERROR(IF(FIND(" ",G3684)&gt;=1,MID(G3684,FIND(" ",G3684)+1,LEN(G3684)),""),""),"")</f>
        <v>FLEMISH</v>
      </c>
      <c r="AC3684" s="51">
        <f>IFERROR(VALUE(MID($C3684,1,2)),0)</f>
        <v>80</v>
      </c>
      <c r="AD3684" s="44">
        <f>IFERROR(VALUE(MID($C3684,4,3)),0)</f>
        <v>365</v>
      </c>
      <c r="AE3684" s="51">
        <f>VALUE(RIGHT("00"&amp;AC3684,2)&amp;RIGHT("000"&amp;AD3684,3))</f>
        <v>80365</v>
      </c>
    </row>
    <row r="3685" spans="1:31">
      <c r="A3685" s="60" t="str">
        <f>IF(G3685&amp;Q3685&lt;&gt;"",W3685&amp;Q3685,"")</f>
        <v>MAC FLEMISHbeige</v>
      </c>
      <c r="B3685" s="60" t="str">
        <f>IF(C3685&lt;&gt;"",LEFT(C3685,9),"")</f>
        <v>80-365-02</v>
      </c>
      <c r="C3685" s="73" t="s">
        <v>6092</v>
      </c>
      <c r="D3685" s="73" t="s">
        <v>6091</v>
      </c>
      <c r="E3685" s="73" t="s">
        <v>920</v>
      </c>
      <c r="F3685" s="74">
        <v>58</v>
      </c>
      <c r="G3685" s="73" t="s">
        <v>1694</v>
      </c>
      <c r="H3685" s="73" t="s">
        <v>63</v>
      </c>
      <c r="I3685" s="73" t="s">
        <v>1265</v>
      </c>
      <c r="J3685" s="73" t="s">
        <v>330</v>
      </c>
      <c r="K3685" s="73" t="s">
        <v>387</v>
      </c>
      <c r="L3685" s="73" t="s">
        <v>383</v>
      </c>
      <c r="M3685" s="73" t="s">
        <v>388</v>
      </c>
      <c r="N3685" s="73" t="s">
        <v>30</v>
      </c>
      <c r="O3685" s="73" t="s">
        <v>385</v>
      </c>
      <c r="P3685" s="73" t="s">
        <v>907</v>
      </c>
      <c r="Q3685" s="73" t="s">
        <v>937</v>
      </c>
      <c r="R3685" s="73" t="s">
        <v>63</v>
      </c>
      <c r="V3685" s="60" t="str">
        <f>W3685&amp;H3685</f>
        <v>MAC FLEMISHбежевый</v>
      </c>
      <c r="W3685" s="60" t="str">
        <f>_xlfn.LET(_xlpm.TextCell,TEXT(G3685,"###"),IF(_xlpm.TextCell&lt;&gt;"",IF(StyleSpaceSplit,IFERROR(IF(FIND(" ",_xlpm.TextCell)&gt;=1,MID(_xlpm.TextCell,1,FIND(" ",_xlpm.TextCell)-1),_xlpm.TextCell),_xlpm.TextCell),_xlpm.TextCell),""))</f>
        <v>MAC FLEMISH</v>
      </c>
      <c r="X3685" s="60" t="str">
        <f>IF(A3685&lt;&gt;"",IFERROR(IF(FIND(" ",G3685)&gt;=1,MID(G3685,FIND(" ",G3685)+1,LEN(G3685)),""),""),"")</f>
        <v>FLEMISH</v>
      </c>
      <c r="AC3685" s="51">
        <f>IFERROR(VALUE(MID($C3685,1,2)),0)</f>
        <v>80</v>
      </c>
      <c r="AD3685" s="44">
        <f>IFERROR(VALUE(MID($C3685,4,3)),0)</f>
        <v>365</v>
      </c>
      <c r="AE3685" s="51">
        <f>VALUE(RIGHT("00"&amp;AC3685,2)&amp;RIGHT("000"&amp;AD3685,3))</f>
        <v>80365</v>
      </c>
    </row>
    <row r="3686" spans="1:31">
      <c r="A3686" s="60" t="str">
        <f>IF(G3686&amp;Q3686&lt;&gt;"",W3686&amp;Q3686,"")</f>
        <v>MAC FLEMISHburgundy</v>
      </c>
      <c r="B3686" s="60" t="str">
        <f>IF(C3686&lt;&gt;"",LEFT(C3686,9),"")</f>
        <v>80-365-41</v>
      </c>
      <c r="C3686" s="73" t="s">
        <v>1692</v>
      </c>
      <c r="D3686" s="73" t="s">
        <v>1693</v>
      </c>
      <c r="E3686" s="73" t="s">
        <v>904</v>
      </c>
      <c r="F3686" s="74">
        <v>57</v>
      </c>
      <c r="G3686" s="73" t="s">
        <v>1694</v>
      </c>
      <c r="H3686" s="73" t="s">
        <v>121</v>
      </c>
      <c r="I3686" s="73" t="s">
        <v>1265</v>
      </c>
      <c r="J3686" s="73" t="s">
        <v>330</v>
      </c>
      <c r="K3686" s="73" t="s">
        <v>387</v>
      </c>
      <c r="L3686" s="73" t="s">
        <v>383</v>
      </c>
      <c r="M3686" s="73" t="s">
        <v>388</v>
      </c>
      <c r="N3686" s="73" t="s">
        <v>30</v>
      </c>
      <c r="O3686" s="73" t="s">
        <v>385</v>
      </c>
      <c r="P3686" s="73" t="s">
        <v>907</v>
      </c>
      <c r="Q3686" s="73" t="s">
        <v>1546</v>
      </c>
      <c r="R3686" s="73" t="s">
        <v>121</v>
      </c>
      <c r="V3686" s="60" t="str">
        <f>W3686&amp;H3686</f>
        <v>MAC FLEMISHбордовый</v>
      </c>
      <c r="W3686" s="60" t="str">
        <f>_xlfn.LET(_xlpm.TextCell,TEXT(G3686,"###"),IF(_xlpm.TextCell&lt;&gt;"",IF(StyleSpaceSplit,IFERROR(IF(FIND(" ",_xlpm.TextCell)&gt;=1,MID(_xlpm.TextCell,1,FIND(" ",_xlpm.TextCell)-1),_xlpm.TextCell),_xlpm.TextCell),_xlpm.TextCell),""))</f>
        <v>MAC FLEMISH</v>
      </c>
      <c r="X3686" s="60" t="str">
        <f>IF(A3686&lt;&gt;"",IFERROR(IF(FIND(" ",G3686)&gt;=1,MID(G3686,FIND(" ",G3686)+1,LEN(G3686)),""),""),"")</f>
        <v>FLEMISH</v>
      </c>
      <c r="AC3686" s="51">
        <f>IFERROR(VALUE(MID($C3686,1,2)),0)</f>
        <v>80</v>
      </c>
      <c r="AD3686" s="44">
        <f>IFERROR(VALUE(MID($C3686,4,3)),0)</f>
        <v>365</v>
      </c>
      <c r="AE3686" s="51">
        <f>VALUE(RIGHT("00"&amp;AC3686,2)&amp;RIGHT("000"&amp;AD3686,3))</f>
        <v>80365</v>
      </c>
    </row>
    <row r="3687" spans="1:31">
      <c r="A3687" s="60" t="str">
        <f>IF(G3687&amp;Q3687&lt;&gt;"",W3687&amp;Q3687,"")</f>
        <v>MAC FLEMISHburgundy</v>
      </c>
      <c r="B3687" s="60" t="str">
        <f>IF(C3687&lt;&gt;"",LEFT(C3687,9),"")</f>
        <v>80-365-41</v>
      </c>
      <c r="C3687" s="73" t="s">
        <v>1695</v>
      </c>
      <c r="D3687" s="73" t="s">
        <v>1693</v>
      </c>
      <c r="E3687" s="73" t="s">
        <v>915</v>
      </c>
      <c r="F3687" s="74">
        <v>56</v>
      </c>
      <c r="G3687" s="73" t="s">
        <v>1694</v>
      </c>
      <c r="H3687" s="73" t="s">
        <v>121</v>
      </c>
      <c r="I3687" s="73" t="s">
        <v>1265</v>
      </c>
      <c r="J3687" s="73" t="s">
        <v>330</v>
      </c>
      <c r="K3687" s="73" t="s">
        <v>387</v>
      </c>
      <c r="L3687" s="73" t="s">
        <v>383</v>
      </c>
      <c r="M3687" s="73" t="s">
        <v>388</v>
      </c>
      <c r="N3687" s="73" t="s">
        <v>30</v>
      </c>
      <c r="O3687" s="73" t="s">
        <v>385</v>
      </c>
      <c r="P3687" s="73" t="s">
        <v>907</v>
      </c>
      <c r="Q3687" s="73" t="s">
        <v>1546</v>
      </c>
      <c r="R3687" s="73" t="s">
        <v>121</v>
      </c>
      <c r="V3687" s="60" t="str">
        <f>W3687&amp;H3687</f>
        <v>MAC FLEMISHбордовый</v>
      </c>
      <c r="W3687" s="60" t="str">
        <f>_xlfn.LET(_xlpm.TextCell,TEXT(G3687,"###"),IF(_xlpm.TextCell&lt;&gt;"",IF(StyleSpaceSplit,IFERROR(IF(FIND(" ",_xlpm.TextCell)&gt;=1,MID(_xlpm.TextCell,1,FIND(" ",_xlpm.TextCell)-1),_xlpm.TextCell),_xlpm.TextCell),_xlpm.TextCell),""))</f>
        <v>MAC FLEMISH</v>
      </c>
      <c r="X3687" s="60" t="str">
        <f>IF(A3687&lt;&gt;"",IFERROR(IF(FIND(" ",G3687)&gt;=1,MID(G3687,FIND(" ",G3687)+1,LEN(G3687)),""),""),"")</f>
        <v>FLEMISH</v>
      </c>
      <c r="AC3687" s="51">
        <f>IFERROR(VALUE(MID($C3687,1,2)),0)</f>
        <v>80</v>
      </c>
      <c r="AD3687" s="44">
        <f>IFERROR(VALUE(MID($C3687,4,3)),0)</f>
        <v>365</v>
      </c>
      <c r="AE3687" s="51">
        <f>VALUE(RIGHT("00"&amp;AC3687,2)&amp;RIGHT("000"&amp;AD3687,3))</f>
        <v>80365</v>
      </c>
    </row>
    <row r="3688" spans="1:31">
      <c r="A3688" s="60" t="str">
        <f>IF(G3688&amp;Q3688&lt;&gt;"",W3688&amp;Q3688,"")</f>
        <v>MAC FLEMISHburgundy</v>
      </c>
      <c r="B3688" s="60" t="str">
        <f>IF(C3688&lt;&gt;"",LEFT(C3688,9),"")</f>
        <v>80-365-41</v>
      </c>
      <c r="C3688" s="73" t="s">
        <v>1696</v>
      </c>
      <c r="D3688" s="73" t="s">
        <v>1693</v>
      </c>
      <c r="E3688" s="73" t="s">
        <v>920</v>
      </c>
      <c r="F3688" s="74">
        <v>58</v>
      </c>
      <c r="G3688" s="73" t="s">
        <v>1694</v>
      </c>
      <c r="H3688" s="73" t="s">
        <v>121</v>
      </c>
      <c r="I3688" s="73" t="s">
        <v>1265</v>
      </c>
      <c r="J3688" s="73" t="s">
        <v>330</v>
      </c>
      <c r="K3688" s="73" t="s">
        <v>387</v>
      </c>
      <c r="L3688" s="73" t="s">
        <v>383</v>
      </c>
      <c r="M3688" s="73" t="s">
        <v>388</v>
      </c>
      <c r="N3688" s="73" t="s">
        <v>30</v>
      </c>
      <c r="O3688" s="73" t="s">
        <v>385</v>
      </c>
      <c r="P3688" s="73" t="s">
        <v>907</v>
      </c>
      <c r="Q3688" s="73" t="s">
        <v>1546</v>
      </c>
      <c r="R3688" s="73" t="s">
        <v>121</v>
      </c>
      <c r="V3688" s="60" t="str">
        <f>W3688&amp;H3688</f>
        <v>MAC FLEMISHбордовый</v>
      </c>
      <c r="W3688" s="60" t="str">
        <f>_xlfn.LET(_xlpm.TextCell,TEXT(G3688,"###"),IF(_xlpm.TextCell&lt;&gt;"",IF(StyleSpaceSplit,IFERROR(IF(FIND(" ",_xlpm.TextCell)&gt;=1,MID(_xlpm.TextCell,1,FIND(" ",_xlpm.TextCell)-1),_xlpm.TextCell),_xlpm.TextCell),_xlpm.TextCell),""))</f>
        <v>MAC FLEMISH</v>
      </c>
      <c r="X3688" s="60" t="str">
        <f>IF(A3688&lt;&gt;"",IFERROR(IF(FIND(" ",G3688)&gt;=1,MID(G3688,FIND(" ",G3688)+1,LEN(G3688)),""),""),"")</f>
        <v>FLEMISH</v>
      </c>
      <c r="AC3688" s="51">
        <f>IFERROR(VALUE(MID($C3688,1,2)),0)</f>
        <v>80</v>
      </c>
      <c r="AD3688" s="44">
        <f>IFERROR(VALUE(MID($C3688,4,3)),0)</f>
        <v>365</v>
      </c>
      <c r="AE3688" s="51">
        <f>VALUE(RIGHT("00"&amp;AC3688,2)&amp;RIGHT("000"&amp;AD3688,3))</f>
        <v>80365</v>
      </c>
    </row>
    <row r="3689" spans="1:31">
      <c r="A3689" s="60" t="str">
        <f>IF(G3689&amp;Q3689&lt;&gt;"",W3689&amp;Q3689,"")</f>
        <v>MAC FLEMISHburgundy</v>
      </c>
      <c r="B3689" s="60" t="str">
        <f>IF(C3689&lt;&gt;"",LEFT(C3689,9),"")</f>
        <v>80-365-41</v>
      </c>
      <c r="C3689" s="73" t="s">
        <v>1697</v>
      </c>
      <c r="D3689" s="73" t="s">
        <v>1693</v>
      </c>
      <c r="E3689" s="73" t="s">
        <v>956</v>
      </c>
      <c r="F3689" s="74">
        <v>55</v>
      </c>
      <c r="G3689" s="73" t="s">
        <v>1694</v>
      </c>
      <c r="H3689" s="73" t="s">
        <v>121</v>
      </c>
      <c r="I3689" s="73" t="s">
        <v>1265</v>
      </c>
      <c r="J3689" s="73" t="s">
        <v>330</v>
      </c>
      <c r="K3689" s="73" t="s">
        <v>387</v>
      </c>
      <c r="L3689" s="73" t="s">
        <v>383</v>
      </c>
      <c r="M3689" s="73" t="s">
        <v>388</v>
      </c>
      <c r="N3689" s="73" t="s">
        <v>30</v>
      </c>
      <c r="O3689" s="73" t="s">
        <v>385</v>
      </c>
      <c r="P3689" s="73" t="s">
        <v>907</v>
      </c>
      <c r="Q3689" s="73" t="s">
        <v>1546</v>
      </c>
      <c r="R3689" s="73" t="s">
        <v>121</v>
      </c>
      <c r="V3689" s="60" t="str">
        <f>W3689&amp;H3689</f>
        <v>MAC FLEMISHбордовый</v>
      </c>
      <c r="W3689" s="60" t="str">
        <f>_xlfn.LET(_xlpm.TextCell,TEXT(G3689,"###"),IF(_xlpm.TextCell&lt;&gt;"",IF(StyleSpaceSplit,IFERROR(IF(FIND(" ",_xlpm.TextCell)&gt;=1,MID(_xlpm.TextCell,1,FIND(" ",_xlpm.TextCell)-1),_xlpm.TextCell),_xlpm.TextCell),_xlpm.TextCell),""))</f>
        <v>MAC FLEMISH</v>
      </c>
      <c r="X3689" s="60" t="str">
        <f>IF(A3689&lt;&gt;"",IFERROR(IF(FIND(" ",G3689)&gt;=1,MID(G3689,FIND(" ",G3689)+1,LEN(G3689)),""),""),"")</f>
        <v>FLEMISH</v>
      </c>
      <c r="AC3689" s="51">
        <f>IFERROR(VALUE(MID($C3689,1,2)),0)</f>
        <v>80</v>
      </c>
      <c r="AD3689" s="44">
        <f>IFERROR(VALUE(MID($C3689,4,3)),0)</f>
        <v>365</v>
      </c>
      <c r="AE3689" s="51">
        <f>VALUE(RIGHT("00"&amp;AC3689,2)&amp;RIGHT("000"&amp;AD3689,3))</f>
        <v>80365</v>
      </c>
    </row>
    <row r="3690" spans="1:31">
      <c r="A3690" s="60" t="str">
        <f>IF(G3690&amp;Q3690&lt;&gt;"",W3690&amp;Q3690,"")</f>
        <v>MAC FLEMISHburgundy</v>
      </c>
      <c r="B3690" s="60" t="str">
        <f>IF(C3690&lt;&gt;"",LEFT(C3690,9),"")</f>
        <v>80-365-41</v>
      </c>
      <c r="C3690" s="73" t="s">
        <v>1698</v>
      </c>
      <c r="D3690" s="73" t="s">
        <v>1693</v>
      </c>
      <c r="E3690" s="73" t="s">
        <v>910</v>
      </c>
      <c r="F3690" s="74">
        <v>59</v>
      </c>
      <c r="G3690" s="73" t="s">
        <v>1694</v>
      </c>
      <c r="H3690" s="73" t="s">
        <v>121</v>
      </c>
      <c r="I3690" s="73" t="s">
        <v>1265</v>
      </c>
      <c r="J3690" s="73" t="s">
        <v>330</v>
      </c>
      <c r="K3690" s="73" t="s">
        <v>387</v>
      </c>
      <c r="L3690" s="73" t="s">
        <v>383</v>
      </c>
      <c r="M3690" s="73" t="s">
        <v>388</v>
      </c>
      <c r="N3690" s="73" t="s">
        <v>30</v>
      </c>
      <c r="O3690" s="73" t="s">
        <v>385</v>
      </c>
      <c r="P3690" s="73" t="s">
        <v>907</v>
      </c>
      <c r="Q3690" s="73" t="s">
        <v>1546</v>
      </c>
      <c r="R3690" s="73" t="s">
        <v>121</v>
      </c>
      <c r="V3690" s="60" t="str">
        <f>W3690&amp;H3690</f>
        <v>MAC FLEMISHбордовый</v>
      </c>
      <c r="W3690" s="60" t="str">
        <f>_xlfn.LET(_xlpm.TextCell,TEXT(G3690,"###"),IF(_xlpm.TextCell&lt;&gt;"",IF(StyleSpaceSplit,IFERROR(IF(FIND(" ",_xlpm.TextCell)&gt;=1,MID(_xlpm.TextCell,1,FIND(" ",_xlpm.TextCell)-1),_xlpm.TextCell),_xlpm.TextCell),_xlpm.TextCell),""))</f>
        <v>MAC FLEMISH</v>
      </c>
      <c r="X3690" s="60" t="str">
        <f>IF(A3690&lt;&gt;"",IFERROR(IF(FIND(" ",G3690)&gt;=1,MID(G3690,FIND(" ",G3690)+1,LEN(G3690)),""),""),"")</f>
        <v>FLEMISH</v>
      </c>
      <c r="AC3690" s="51">
        <f>IFERROR(VALUE(MID($C3690,1,2)),0)</f>
        <v>80</v>
      </c>
      <c r="AD3690" s="44">
        <f>IFERROR(VALUE(MID($C3690,4,3)),0)</f>
        <v>365</v>
      </c>
      <c r="AE3690" s="51">
        <f>VALUE(RIGHT("00"&amp;AC3690,2)&amp;RIGHT("000"&amp;AD3690,3))</f>
        <v>80365</v>
      </c>
    </row>
    <row r="3691" spans="1:31">
      <c r="A3691" s="60" t="str">
        <f>IF(G3691&amp;Q3691&lt;&gt;"",W3691&amp;Q3691,"")</f>
        <v>MAC FLEMISHorange</v>
      </c>
      <c r="B3691" s="60" t="str">
        <f>IF(C3691&lt;&gt;"",LEFT(C3691,9),"")</f>
        <v>80-365-13</v>
      </c>
      <c r="C3691" s="73" t="s">
        <v>3385</v>
      </c>
      <c r="D3691" s="73" t="s">
        <v>3386</v>
      </c>
      <c r="E3691" s="73" t="s">
        <v>915</v>
      </c>
      <c r="F3691" s="74">
        <v>56</v>
      </c>
      <c r="G3691" s="73" t="s">
        <v>1694</v>
      </c>
      <c r="H3691" s="73" t="s">
        <v>199</v>
      </c>
      <c r="I3691" s="73" t="s">
        <v>1265</v>
      </c>
      <c r="J3691" s="73" t="s">
        <v>330</v>
      </c>
      <c r="K3691" s="73" t="s">
        <v>387</v>
      </c>
      <c r="L3691" s="73" t="s">
        <v>383</v>
      </c>
      <c r="M3691" s="73" t="s">
        <v>388</v>
      </c>
      <c r="N3691" s="73" t="s">
        <v>30</v>
      </c>
      <c r="O3691" s="73" t="s">
        <v>385</v>
      </c>
      <c r="P3691" s="73" t="s">
        <v>907</v>
      </c>
      <c r="Q3691" s="73" t="s">
        <v>1300</v>
      </c>
      <c r="R3691" s="73" t="s">
        <v>199</v>
      </c>
      <c r="V3691" s="60" t="str">
        <f>W3691&amp;H3691</f>
        <v>MAC FLEMISHоранжевый</v>
      </c>
      <c r="W3691" s="60" t="str">
        <f>_xlfn.LET(_xlpm.TextCell,TEXT(G3691,"###"),IF(_xlpm.TextCell&lt;&gt;"",IF(StyleSpaceSplit,IFERROR(IF(FIND(" ",_xlpm.TextCell)&gt;=1,MID(_xlpm.TextCell,1,FIND(" ",_xlpm.TextCell)-1),_xlpm.TextCell),_xlpm.TextCell),_xlpm.TextCell),""))</f>
        <v>MAC FLEMISH</v>
      </c>
      <c r="X3691" s="60" t="str">
        <f>IF(A3691&lt;&gt;"",IFERROR(IF(FIND(" ",G3691)&gt;=1,MID(G3691,FIND(" ",G3691)+1,LEN(G3691)),""),""),"")</f>
        <v>FLEMISH</v>
      </c>
      <c r="AC3691" s="51">
        <f>IFERROR(VALUE(MID($C3691,1,2)),0)</f>
        <v>80</v>
      </c>
      <c r="AD3691" s="44">
        <f>IFERROR(VALUE(MID($C3691,4,3)),0)</f>
        <v>365</v>
      </c>
      <c r="AE3691" s="51">
        <f>VALUE(RIGHT("00"&amp;AC3691,2)&amp;RIGHT("000"&amp;AD3691,3))</f>
        <v>80365</v>
      </c>
    </row>
    <row r="3692" spans="1:31">
      <c r="A3692" s="60" t="str">
        <f>IF(G3692&amp;Q3692&lt;&gt;"",W3692&amp;Q3692,"")</f>
        <v>MAC FLEMISHorange</v>
      </c>
      <c r="B3692" s="60" t="str">
        <f>IF(C3692&lt;&gt;"",LEFT(C3692,9),"")</f>
        <v>80-365-13</v>
      </c>
      <c r="C3692" s="73" t="s">
        <v>3387</v>
      </c>
      <c r="D3692" s="73" t="s">
        <v>3386</v>
      </c>
      <c r="E3692" s="73" t="s">
        <v>920</v>
      </c>
      <c r="F3692" s="74">
        <v>58</v>
      </c>
      <c r="G3692" s="73" t="s">
        <v>1694</v>
      </c>
      <c r="H3692" s="73" t="s">
        <v>199</v>
      </c>
      <c r="I3692" s="73" t="s">
        <v>1265</v>
      </c>
      <c r="J3692" s="73" t="s">
        <v>330</v>
      </c>
      <c r="K3692" s="73" t="s">
        <v>387</v>
      </c>
      <c r="L3692" s="73" t="s">
        <v>383</v>
      </c>
      <c r="M3692" s="73" t="s">
        <v>388</v>
      </c>
      <c r="N3692" s="73" t="s">
        <v>30</v>
      </c>
      <c r="O3692" s="73" t="s">
        <v>385</v>
      </c>
      <c r="P3692" s="73" t="s">
        <v>907</v>
      </c>
      <c r="Q3692" s="73" t="s">
        <v>1300</v>
      </c>
      <c r="R3692" s="73" t="s">
        <v>199</v>
      </c>
      <c r="V3692" s="60" t="str">
        <f>W3692&amp;H3692</f>
        <v>MAC FLEMISHоранжевый</v>
      </c>
      <c r="W3692" s="60" t="str">
        <f>_xlfn.LET(_xlpm.TextCell,TEXT(G3692,"###"),IF(_xlpm.TextCell&lt;&gt;"",IF(StyleSpaceSplit,IFERROR(IF(FIND(" ",_xlpm.TextCell)&gt;=1,MID(_xlpm.TextCell,1,FIND(" ",_xlpm.TextCell)-1),_xlpm.TextCell),_xlpm.TextCell),_xlpm.TextCell),""))</f>
        <v>MAC FLEMISH</v>
      </c>
      <c r="X3692" s="60" t="str">
        <f>IF(A3692&lt;&gt;"",IFERROR(IF(FIND(" ",G3692)&gt;=1,MID(G3692,FIND(" ",G3692)+1,LEN(G3692)),""),""),"")</f>
        <v>FLEMISH</v>
      </c>
      <c r="AC3692" s="51">
        <f>IFERROR(VALUE(MID($C3692,1,2)),0)</f>
        <v>80</v>
      </c>
      <c r="AD3692" s="44">
        <f>IFERROR(VALUE(MID($C3692,4,3)),0)</f>
        <v>365</v>
      </c>
      <c r="AE3692" s="51">
        <f>VALUE(RIGHT("00"&amp;AC3692,2)&amp;RIGHT("000"&amp;AD3692,3))</f>
        <v>80365</v>
      </c>
    </row>
    <row r="3693" spans="1:31">
      <c r="A3693" s="60" t="str">
        <f>IF(G3693&amp;Q3693&lt;&gt;"",W3693&amp;Q3693,"")</f>
        <v>MAC FLEMISHpearl</v>
      </c>
      <c r="B3693" s="60" t="str">
        <f>IF(C3693&lt;&gt;"",LEFT(C3693,9),"")</f>
        <v>80-365-01</v>
      </c>
      <c r="C3693" s="73" t="s">
        <v>3388</v>
      </c>
      <c r="D3693" s="73" t="s">
        <v>3389</v>
      </c>
      <c r="E3693" s="73" t="s">
        <v>915</v>
      </c>
      <c r="F3693" s="74">
        <v>56</v>
      </c>
      <c r="G3693" s="73" t="s">
        <v>1694</v>
      </c>
      <c r="H3693" s="73" t="s">
        <v>231</v>
      </c>
      <c r="I3693" s="73" t="s">
        <v>1265</v>
      </c>
      <c r="J3693" s="73" t="s">
        <v>330</v>
      </c>
      <c r="K3693" s="73" t="s">
        <v>387</v>
      </c>
      <c r="L3693" s="73" t="s">
        <v>383</v>
      </c>
      <c r="M3693" s="73" t="s">
        <v>388</v>
      </c>
      <c r="N3693" s="73" t="s">
        <v>30</v>
      </c>
      <c r="O3693" s="73" t="s">
        <v>385</v>
      </c>
      <c r="P3693" s="73" t="s">
        <v>907</v>
      </c>
      <c r="Q3693" s="73" t="s">
        <v>2069</v>
      </c>
      <c r="R3693" s="73" t="s">
        <v>83</v>
      </c>
      <c r="V3693" s="60" t="str">
        <f>W3693&amp;H3693</f>
        <v>MAC FLEMISHсветло-серый</v>
      </c>
      <c r="W3693" s="60" t="str">
        <f>_xlfn.LET(_xlpm.TextCell,TEXT(G3693,"###"),IF(_xlpm.TextCell&lt;&gt;"",IF(StyleSpaceSplit,IFERROR(IF(FIND(" ",_xlpm.TextCell)&gt;=1,MID(_xlpm.TextCell,1,FIND(" ",_xlpm.TextCell)-1),_xlpm.TextCell),_xlpm.TextCell),_xlpm.TextCell),""))</f>
        <v>MAC FLEMISH</v>
      </c>
      <c r="X3693" s="60" t="str">
        <f>IF(A3693&lt;&gt;"",IFERROR(IF(FIND(" ",G3693)&gt;=1,MID(G3693,FIND(" ",G3693)+1,LEN(G3693)),""),""),"")</f>
        <v>FLEMISH</v>
      </c>
      <c r="AC3693" s="51">
        <f>IFERROR(VALUE(MID($C3693,1,2)),0)</f>
        <v>80</v>
      </c>
      <c r="AD3693" s="44">
        <f>IFERROR(VALUE(MID($C3693,4,3)),0)</f>
        <v>365</v>
      </c>
      <c r="AE3693" s="51">
        <f>VALUE(RIGHT("00"&amp;AC3693,2)&amp;RIGHT("000"&amp;AD3693,3))</f>
        <v>80365</v>
      </c>
    </row>
    <row r="3694" spans="1:31">
      <c r="A3694" s="60" t="str">
        <f>IF(G3694&amp;Q3694&lt;&gt;"",W3694&amp;Q3694,"")</f>
        <v>MAC FLEMISHpearl</v>
      </c>
      <c r="B3694" s="60" t="str">
        <f>IF(C3694&lt;&gt;"",LEFT(C3694,9),"")</f>
        <v>80-365-01</v>
      </c>
      <c r="C3694" s="73" t="s">
        <v>3390</v>
      </c>
      <c r="D3694" s="73" t="s">
        <v>3389</v>
      </c>
      <c r="E3694" s="73" t="s">
        <v>920</v>
      </c>
      <c r="F3694" s="74">
        <v>58</v>
      </c>
      <c r="G3694" s="73" t="s">
        <v>1694</v>
      </c>
      <c r="H3694" s="73" t="s">
        <v>231</v>
      </c>
      <c r="I3694" s="73" t="s">
        <v>1265</v>
      </c>
      <c r="J3694" s="73" t="s">
        <v>330</v>
      </c>
      <c r="K3694" s="73" t="s">
        <v>387</v>
      </c>
      <c r="L3694" s="73" t="s">
        <v>383</v>
      </c>
      <c r="M3694" s="73" t="s">
        <v>388</v>
      </c>
      <c r="N3694" s="73" t="s">
        <v>30</v>
      </c>
      <c r="O3694" s="73" t="s">
        <v>385</v>
      </c>
      <c r="P3694" s="73" t="s">
        <v>907</v>
      </c>
      <c r="Q3694" s="73" t="s">
        <v>2069</v>
      </c>
      <c r="R3694" s="73" t="s">
        <v>83</v>
      </c>
      <c r="V3694" s="60" t="str">
        <f>W3694&amp;H3694</f>
        <v>MAC FLEMISHсветло-серый</v>
      </c>
      <c r="W3694" s="60" t="str">
        <f>_xlfn.LET(_xlpm.TextCell,TEXT(G3694,"###"),IF(_xlpm.TextCell&lt;&gt;"",IF(StyleSpaceSplit,IFERROR(IF(FIND(" ",_xlpm.TextCell)&gt;=1,MID(_xlpm.TextCell,1,FIND(" ",_xlpm.TextCell)-1),_xlpm.TextCell),_xlpm.TextCell),_xlpm.TextCell),""))</f>
        <v>MAC FLEMISH</v>
      </c>
      <c r="X3694" s="60" t="str">
        <f>IF(A3694&lt;&gt;"",IFERROR(IF(FIND(" ",G3694)&gt;=1,MID(G3694,FIND(" ",G3694)+1,LEN(G3694)),""),""),"")</f>
        <v>FLEMISH</v>
      </c>
      <c r="AC3694" s="51">
        <f>IFERROR(VALUE(MID($C3694,1,2)),0)</f>
        <v>80</v>
      </c>
      <c r="AD3694" s="44">
        <f>IFERROR(VALUE(MID($C3694,4,3)),0)</f>
        <v>365</v>
      </c>
      <c r="AE3694" s="51">
        <f>VALUE(RIGHT("00"&amp;AC3694,2)&amp;RIGHT("000"&amp;AD3694,3))</f>
        <v>80365</v>
      </c>
    </row>
    <row r="3695" spans="1:31">
      <c r="A3695" s="60" t="str">
        <f>IF(G3695&amp;Q3695&lt;&gt;"",W3695&amp;Q3695,"")</f>
        <v>MAC FLEMISHpearl</v>
      </c>
      <c r="B3695" s="60" t="str">
        <f>IF(C3695&lt;&gt;"",LEFT(C3695,9),"")</f>
        <v>80-365-01</v>
      </c>
      <c r="C3695" s="73" t="s">
        <v>3391</v>
      </c>
      <c r="D3695" s="73" t="s">
        <v>3389</v>
      </c>
      <c r="E3695" s="73" t="s">
        <v>956</v>
      </c>
      <c r="F3695" s="74">
        <v>55</v>
      </c>
      <c r="G3695" s="73" t="s">
        <v>1694</v>
      </c>
      <c r="H3695" s="73" t="s">
        <v>231</v>
      </c>
      <c r="I3695" s="73" t="s">
        <v>1265</v>
      </c>
      <c r="J3695" s="73" t="s">
        <v>330</v>
      </c>
      <c r="K3695" s="73" t="s">
        <v>387</v>
      </c>
      <c r="L3695" s="73" t="s">
        <v>383</v>
      </c>
      <c r="M3695" s="73" t="s">
        <v>388</v>
      </c>
      <c r="N3695" s="73" t="s">
        <v>30</v>
      </c>
      <c r="O3695" s="73" t="s">
        <v>385</v>
      </c>
      <c r="P3695" s="73" t="s">
        <v>907</v>
      </c>
      <c r="Q3695" s="73" t="s">
        <v>2069</v>
      </c>
      <c r="R3695" s="73" t="s">
        <v>83</v>
      </c>
      <c r="V3695" s="60" t="str">
        <f>W3695&amp;H3695</f>
        <v>MAC FLEMISHсветло-серый</v>
      </c>
      <c r="W3695" s="60" t="str">
        <f>_xlfn.LET(_xlpm.TextCell,TEXT(G3695,"###"),IF(_xlpm.TextCell&lt;&gt;"",IF(StyleSpaceSplit,IFERROR(IF(FIND(" ",_xlpm.TextCell)&gt;=1,MID(_xlpm.TextCell,1,FIND(" ",_xlpm.TextCell)-1),_xlpm.TextCell),_xlpm.TextCell),_xlpm.TextCell),""))</f>
        <v>MAC FLEMISH</v>
      </c>
      <c r="X3695" s="60" t="str">
        <f>IF(A3695&lt;&gt;"",IFERROR(IF(FIND(" ",G3695)&gt;=1,MID(G3695,FIND(" ",G3695)+1,LEN(G3695)),""),""),"")</f>
        <v>FLEMISH</v>
      </c>
      <c r="AC3695" s="51">
        <f>IFERROR(VALUE(MID($C3695,1,2)),0)</f>
        <v>80</v>
      </c>
      <c r="AD3695" s="44">
        <f>IFERROR(VALUE(MID($C3695,4,3)),0)</f>
        <v>365</v>
      </c>
      <c r="AE3695" s="51">
        <f>VALUE(RIGHT("00"&amp;AC3695,2)&amp;RIGHT("000"&amp;AD3695,3))</f>
        <v>80365</v>
      </c>
    </row>
    <row r="3696" spans="1:31">
      <c r="A3696" s="60" t="str">
        <f>IF(G3696&amp;Q3696&lt;&gt;"",W3696&amp;Q3696,"")</f>
        <v>MAC FLEMISHblue</v>
      </c>
      <c r="B3696" s="60" t="str">
        <f>IF(C3696&lt;&gt;"",LEFT(C3696,9),"")</f>
        <v>80-365-22</v>
      </c>
      <c r="C3696" s="73" t="s">
        <v>6093</v>
      </c>
      <c r="D3696" s="73" t="s">
        <v>6094</v>
      </c>
      <c r="E3696" s="73" t="s">
        <v>915</v>
      </c>
      <c r="F3696" s="74">
        <v>56</v>
      </c>
      <c r="G3696" s="73" t="s">
        <v>1694</v>
      </c>
      <c r="H3696" s="73" t="s">
        <v>233</v>
      </c>
      <c r="I3696" s="73" t="s">
        <v>1265</v>
      </c>
      <c r="J3696" s="73" t="s">
        <v>330</v>
      </c>
      <c r="K3696" s="73" t="s">
        <v>387</v>
      </c>
      <c r="L3696" s="73" t="s">
        <v>383</v>
      </c>
      <c r="M3696" s="73" t="s">
        <v>388</v>
      </c>
      <c r="N3696" s="73" t="s">
        <v>30</v>
      </c>
      <c r="O3696" s="73" t="s">
        <v>385</v>
      </c>
      <c r="P3696" s="73" t="s">
        <v>907</v>
      </c>
      <c r="Q3696" s="73" t="s">
        <v>932</v>
      </c>
      <c r="R3696" s="73" t="s">
        <v>71</v>
      </c>
      <c r="V3696" s="60" t="str">
        <f>W3696&amp;H3696</f>
        <v>MAC FLEMISHсветло-синий</v>
      </c>
      <c r="W3696" s="60" t="str">
        <f>_xlfn.LET(_xlpm.TextCell,TEXT(G3696,"###"),IF(_xlpm.TextCell&lt;&gt;"",IF(StyleSpaceSplit,IFERROR(IF(FIND(" ",_xlpm.TextCell)&gt;=1,MID(_xlpm.TextCell,1,FIND(" ",_xlpm.TextCell)-1),_xlpm.TextCell),_xlpm.TextCell),_xlpm.TextCell),""))</f>
        <v>MAC FLEMISH</v>
      </c>
      <c r="X3696" s="60" t="str">
        <f>IF(A3696&lt;&gt;"",IFERROR(IF(FIND(" ",G3696)&gt;=1,MID(G3696,FIND(" ",G3696)+1,LEN(G3696)),""),""),"")</f>
        <v>FLEMISH</v>
      </c>
      <c r="AC3696" s="51">
        <f>IFERROR(VALUE(MID($C3696,1,2)),0)</f>
        <v>80</v>
      </c>
      <c r="AD3696" s="44">
        <f>IFERROR(VALUE(MID($C3696,4,3)),0)</f>
        <v>365</v>
      </c>
      <c r="AE3696" s="51">
        <f>VALUE(RIGHT("00"&amp;AC3696,2)&amp;RIGHT("000"&amp;AD3696,3))</f>
        <v>80365</v>
      </c>
    </row>
    <row r="3697" spans="1:31">
      <c r="A3697" s="60" t="str">
        <f>IF(G3697&amp;Q3697&lt;&gt;"",W3697&amp;Q3697,"")</f>
        <v>MAC FLEMISHblue</v>
      </c>
      <c r="B3697" s="60" t="str">
        <f>IF(C3697&lt;&gt;"",LEFT(C3697,9),"")</f>
        <v>80-365-22</v>
      </c>
      <c r="C3697" s="73" t="s">
        <v>6095</v>
      </c>
      <c r="D3697" s="73" t="s">
        <v>6094</v>
      </c>
      <c r="E3697" s="73" t="s">
        <v>920</v>
      </c>
      <c r="F3697" s="74">
        <v>58</v>
      </c>
      <c r="G3697" s="73" t="s">
        <v>1694</v>
      </c>
      <c r="H3697" s="73" t="s">
        <v>233</v>
      </c>
      <c r="I3697" s="73" t="s">
        <v>1265</v>
      </c>
      <c r="J3697" s="73" t="s">
        <v>330</v>
      </c>
      <c r="K3697" s="73" t="s">
        <v>387</v>
      </c>
      <c r="L3697" s="73" t="s">
        <v>383</v>
      </c>
      <c r="M3697" s="73" t="s">
        <v>388</v>
      </c>
      <c r="N3697" s="73" t="s">
        <v>30</v>
      </c>
      <c r="O3697" s="73" t="s">
        <v>385</v>
      </c>
      <c r="P3697" s="73" t="s">
        <v>907</v>
      </c>
      <c r="Q3697" s="73" t="s">
        <v>932</v>
      </c>
      <c r="R3697" s="73" t="s">
        <v>71</v>
      </c>
      <c r="V3697" s="60" t="str">
        <f>W3697&amp;H3697</f>
        <v>MAC FLEMISHсветло-синий</v>
      </c>
      <c r="W3697" s="60" t="str">
        <f>_xlfn.LET(_xlpm.TextCell,TEXT(G3697,"###"),IF(_xlpm.TextCell&lt;&gt;"",IF(StyleSpaceSplit,IFERROR(IF(FIND(" ",_xlpm.TextCell)&gt;=1,MID(_xlpm.TextCell,1,FIND(" ",_xlpm.TextCell)-1),_xlpm.TextCell),_xlpm.TextCell),_xlpm.TextCell),""))</f>
        <v>MAC FLEMISH</v>
      </c>
      <c r="X3697" s="60" t="str">
        <f>IF(A3697&lt;&gt;"",IFERROR(IF(FIND(" ",G3697)&gt;=1,MID(G3697,FIND(" ",G3697)+1,LEN(G3697)),""),""),"")</f>
        <v>FLEMISH</v>
      </c>
      <c r="AC3697" s="51">
        <f>IFERROR(VALUE(MID($C3697,1,2)),0)</f>
        <v>80</v>
      </c>
      <c r="AD3697" s="44">
        <f>IFERROR(VALUE(MID($C3697,4,3)),0)</f>
        <v>365</v>
      </c>
      <c r="AE3697" s="51">
        <f>VALUE(RIGHT("00"&amp;AC3697,2)&amp;RIGHT("000"&amp;AD3697,3))</f>
        <v>80365</v>
      </c>
    </row>
    <row r="3698" spans="1:31">
      <c r="A3698" s="60" t="str">
        <f>IF(G3698&amp;Q3698&lt;&gt;"",W3698&amp;Q3698,"")</f>
        <v>MAC FLEMISHpetrol blue</v>
      </c>
      <c r="B3698" s="60" t="str">
        <f>IF(C3698&lt;&gt;"",LEFT(C3698,9),"")</f>
        <v>80-365-06</v>
      </c>
      <c r="C3698" s="73" t="s">
        <v>3392</v>
      </c>
      <c r="D3698" s="73" t="s">
        <v>3393</v>
      </c>
      <c r="E3698" s="73" t="s">
        <v>915</v>
      </c>
      <c r="F3698" s="74">
        <v>56</v>
      </c>
      <c r="G3698" s="73" t="s">
        <v>1694</v>
      </c>
      <c r="H3698" s="73" t="s">
        <v>71</v>
      </c>
      <c r="I3698" s="73" t="s">
        <v>1265</v>
      </c>
      <c r="J3698" s="73" t="s">
        <v>330</v>
      </c>
      <c r="K3698" s="73" t="s">
        <v>387</v>
      </c>
      <c r="L3698" s="73" t="s">
        <v>383</v>
      </c>
      <c r="M3698" s="73" t="s">
        <v>388</v>
      </c>
      <c r="N3698" s="73" t="s">
        <v>30</v>
      </c>
      <c r="O3698" s="73" t="s">
        <v>385</v>
      </c>
      <c r="P3698" s="73" t="s">
        <v>907</v>
      </c>
      <c r="Q3698" s="73" t="s">
        <v>2932</v>
      </c>
      <c r="R3698" s="73" t="s">
        <v>71</v>
      </c>
      <c r="V3698" s="60" t="str">
        <f>W3698&amp;H3698</f>
        <v>MAC FLEMISHсиний</v>
      </c>
      <c r="W3698" s="60" t="str">
        <f>_xlfn.LET(_xlpm.TextCell,TEXT(G3698,"###"),IF(_xlpm.TextCell&lt;&gt;"",IF(StyleSpaceSplit,IFERROR(IF(FIND(" ",_xlpm.TextCell)&gt;=1,MID(_xlpm.TextCell,1,FIND(" ",_xlpm.TextCell)-1),_xlpm.TextCell),_xlpm.TextCell),_xlpm.TextCell),""))</f>
        <v>MAC FLEMISH</v>
      </c>
      <c r="X3698" s="60" t="str">
        <f>IF(A3698&lt;&gt;"",IFERROR(IF(FIND(" ",G3698)&gt;=1,MID(G3698,FIND(" ",G3698)+1,LEN(G3698)),""),""),"")</f>
        <v>FLEMISH</v>
      </c>
      <c r="AC3698" s="51">
        <f>IFERROR(VALUE(MID($C3698,1,2)),0)</f>
        <v>80</v>
      </c>
      <c r="AD3698" s="44">
        <f>IFERROR(VALUE(MID($C3698,4,3)),0)</f>
        <v>365</v>
      </c>
      <c r="AE3698" s="51">
        <f>VALUE(RIGHT("00"&amp;AC3698,2)&amp;RIGHT("000"&amp;AD3698,3))</f>
        <v>80365</v>
      </c>
    </row>
    <row r="3699" spans="1:31">
      <c r="A3699" s="60" t="str">
        <f>IF(G3699&amp;Q3699&lt;&gt;"",W3699&amp;Q3699,"")</f>
        <v>MAC FLEMISHpetrol blue</v>
      </c>
      <c r="B3699" s="60" t="str">
        <f>IF(C3699&lt;&gt;"",LEFT(C3699,9),"")</f>
        <v>80-365-06</v>
      </c>
      <c r="C3699" s="73" t="s">
        <v>3394</v>
      </c>
      <c r="D3699" s="73" t="s">
        <v>3393</v>
      </c>
      <c r="E3699" s="73" t="s">
        <v>920</v>
      </c>
      <c r="F3699" s="74">
        <v>58</v>
      </c>
      <c r="G3699" s="73" t="s">
        <v>1694</v>
      </c>
      <c r="H3699" s="73" t="s">
        <v>71</v>
      </c>
      <c r="I3699" s="73" t="s">
        <v>1265</v>
      </c>
      <c r="J3699" s="73" t="s">
        <v>330</v>
      </c>
      <c r="K3699" s="73" t="s">
        <v>387</v>
      </c>
      <c r="L3699" s="73" t="s">
        <v>383</v>
      </c>
      <c r="M3699" s="73" t="s">
        <v>388</v>
      </c>
      <c r="N3699" s="73" t="s">
        <v>30</v>
      </c>
      <c r="O3699" s="73" t="s">
        <v>385</v>
      </c>
      <c r="P3699" s="73" t="s">
        <v>907</v>
      </c>
      <c r="Q3699" s="73" t="s">
        <v>2932</v>
      </c>
      <c r="R3699" s="73" t="s">
        <v>71</v>
      </c>
      <c r="V3699" s="60" t="str">
        <f>W3699&amp;H3699</f>
        <v>MAC FLEMISHсиний</v>
      </c>
      <c r="W3699" s="60" t="str">
        <f>_xlfn.LET(_xlpm.TextCell,TEXT(G3699,"###"),IF(_xlpm.TextCell&lt;&gt;"",IF(StyleSpaceSplit,IFERROR(IF(FIND(" ",_xlpm.TextCell)&gt;=1,MID(_xlpm.TextCell,1,FIND(" ",_xlpm.TextCell)-1),_xlpm.TextCell),_xlpm.TextCell),_xlpm.TextCell),""))</f>
        <v>MAC FLEMISH</v>
      </c>
      <c r="X3699" s="60" t="str">
        <f>IF(A3699&lt;&gt;"",IFERROR(IF(FIND(" ",G3699)&gt;=1,MID(G3699,FIND(" ",G3699)+1,LEN(G3699)),""),""),"")</f>
        <v>FLEMISH</v>
      </c>
      <c r="AC3699" s="51">
        <f>IFERROR(VALUE(MID($C3699,1,2)),0)</f>
        <v>80</v>
      </c>
      <c r="AD3699" s="44">
        <f>IFERROR(VALUE(MID($C3699,4,3)),0)</f>
        <v>365</v>
      </c>
      <c r="AE3699" s="51">
        <f>VALUE(RIGHT("00"&amp;AC3699,2)&amp;RIGHT("000"&amp;AD3699,3))</f>
        <v>80365</v>
      </c>
    </row>
    <row r="3700" spans="1:31">
      <c r="A3700" s="60" t="str">
        <f>IF(G3700&amp;Q3700&lt;&gt;"",W3700&amp;Q3700,"")</f>
        <v>MAC FLEMISHnavy</v>
      </c>
      <c r="B3700" s="60" t="str">
        <f>IF(C3700&lt;&gt;"",LEFT(C3700,9),"")</f>
        <v>80-365-16</v>
      </c>
      <c r="C3700" s="73" t="s">
        <v>2047</v>
      </c>
      <c r="D3700" s="73" t="s">
        <v>2048</v>
      </c>
      <c r="E3700" s="73" t="s">
        <v>920</v>
      </c>
      <c r="F3700" s="74">
        <v>58</v>
      </c>
      <c r="G3700" s="73" t="s">
        <v>1694</v>
      </c>
      <c r="H3700" s="73" t="s">
        <v>55</v>
      </c>
      <c r="I3700" s="73" t="s">
        <v>1265</v>
      </c>
      <c r="J3700" s="73" t="s">
        <v>330</v>
      </c>
      <c r="K3700" s="73" t="s">
        <v>387</v>
      </c>
      <c r="L3700" s="73" t="s">
        <v>383</v>
      </c>
      <c r="M3700" s="73" t="s">
        <v>388</v>
      </c>
      <c r="N3700" s="73" t="s">
        <v>30</v>
      </c>
      <c r="O3700" s="73" t="s">
        <v>385</v>
      </c>
      <c r="P3700" s="73" t="s">
        <v>907</v>
      </c>
      <c r="Q3700" s="73" t="s">
        <v>1003</v>
      </c>
      <c r="R3700" s="73" t="s">
        <v>71</v>
      </c>
      <c r="V3700" s="60" t="str">
        <f>W3700&amp;H3700</f>
        <v>MAC FLEMISHтемно-синий</v>
      </c>
      <c r="W3700" s="60" t="str">
        <f>_xlfn.LET(_xlpm.TextCell,TEXT(G3700,"###"),IF(_xlpm.TextCell&lt;&gt;"",IF(StyleSpaceSplit,IFERROR(IF(FIND(" ",_xlpm.TextCell)&gt;=1,MID(_xlpm.TextCell,1,FIND(" ",_xlpm.TextCell)-1),_xlpm.TextCell),_xlpm.TextCell),_xlpm.TextCell),""))</f>
        <v>MAC FLEMISH</v>
      </c>
      <c r="X3700" s="60" t="str">
        <f>IF(A3700&lt;&gt;"",IFERROR(IF(FIND(" ",G3700)&gt;=1,MID(G3700,FIND(" ",G3700)+1,LEN(G3700)),""),""),"")</f>
        <v>FLEMISH</v>
      </c>
      <c r="AC3700" s="51">
        <f>IFERROR(VALUE(MID($C3700,1,2)),0)</f>
        <v>80</v>
      </c>
      <c r="AD3700" s="44">
        <f>IFERROR(VALUE(MID($C3700,4,3)),0)</f>
        <v>365</v>
      </c>
      <c r="AE3700" s="51">
        <f>VALUE(RIGHT("00"&amp;AC3700,2)&amp;RIGHT("000"&amp;AD3700,3))</f>
        <v>80365</v>
      </c>
    </row>
    <row r="3701" spans="1:31">
      <c r="A3701" s="60" t="str">
        <f>IF(G3701&amp;Q3701&lt;&gt;"",W3701&amp;Q3701,"")</f>
        <v>MAC FLEMISHnavy</v>
      </c>
      <c r="B3701" s="60" t="str">
        <f>IF(C3701&lt;&gt;"",LEFT(C3701,9),"")</f>
        <v>80-365-16</v>
      </c>
      <c r="C3701" s="73" t="s">
        <v>2049</v>
      </c>
      <c r="D3701" s="73" t="s">
        <v>2048</v>
      </c>
      <c r="E3701" s="73" t="s">
        <v>956</v>
      </c>
      <c r="F3701" s="74">
        <v>55</v>
      </c>
      <c r="G3701" s="73" t="s">
        <v>1694</v>
      </c>
      <c r="H3701" s="73" t="s">
        <v>55</v>
      </c>
      <c r="I3701" s="73" t="s">
        <v>1265</v>
      </c>
      <c r="J3701" s="73" t="s">
        <v>330</v>
      </c>
      <c r="K3701" s="73" t="s">
        <v>387</v>
      </c>
      <c r="L3701" s="73" t="s">
        <v>383</v>
      </c>
      <c r="M3701" s="73" t="s">
        <v>388</v>
      </c>
      <c r="N3701" s="73" t="s">
        <v>30</v>
      </c>
      <c r="O3701" s="73" t="s">
        <v>385</v>
      </c>
      <c r="P3701" s="73" t="s">
        <v>907</v>
      </c>
      <c r="Q3701" s="73" t="s">
        <v>1003</v>
      </c>
      <c r="R3701" s="73" t="s">
        <v>71</v>
      </c>
      <c r="V3701" s="60" t="str">
        <f>W3701&amp;H3701</f>
        <v>MAC FLEMISHтемно-синий</v>
      </c>
      <c r="W3701" s="60" t="str">
        <f>_xlfn.LET(_xlpm.TextCell,TEXT(G3701,"###"),IF(_xlpm.TextCell&lt;&gt;"",IF(StyleSpaceSplit,IFERROR(IF(FIND(" ",_xlpm.TextCell)&gt;=1,MID(_xlpm.TextCell,1,FIND(" ",_xlpm.TextCell)-1),_xlpm.TextCell),_xlpm.TextCell),_xlpm.TextCell),""))</f>
        <v>MAC FLEMISH</v>
      </c>
      <c r="X3701" s="60" t="str">
        <f>IF(A3701&lt;&gt;"",IFERROR(IF(FIND(" ",G3701)&gt;=1,MID(G3701,FIND(" ",G3701)+1,LEN(G3701)),""),""),"")</f>
        <v>FLEMISH</v>
      </c>
      <c r="AC3701" s="51">
        <f>IFERROR(VALUE(MID($C3701,1,2)),0)</f>
        <v>80</v>
      </c>
      <c r="AD3701" s="44">
        <f>IFERROR(VALUE(MID($C3701,4,3)),0)</f>
        <v>365</v>
      </c>
      <c r="AE3701" s="51">
        <f>VALUE(RIGHT("00"&amp;AC3701,2)&amp;RIGHT("000"&amp;AD3701,3))</f>
        <v>80365</v>
      </c>
    </row>
    <row r="3702" spans="1:31">
      <c r="A3702" s="60" t="str">
        <f>IF(G3702&amp;Q3702&lt;&gt;"",W3702&amp;Q3702,"")</f>
        <v>MAC FLEMISHnavy</v>
      </c>
      <c r="B3702" s="60" t="str">
        <f>IF(C3702&lt;&gt;"",LEFT(C3702,9),"")</f>
        <v>80-365-16</v>
      </c>
      <c r="C3702" s="73" t="s">
        <v>2050</v>
      </c>
      <c r="D3702" s="73" t="s">
        <v>2048</v>
      </c>
      <c r="E3702" s="73" t="s">
        <v>904</v>
      </c>
      <c r="F3702" s="74">
        <v>57</v>
      </c>
      <c r="G3702" s="73" t="s">
        <v>1694</v>
      </c>
      <c r="H3702" s="73" t="s">
        <v>55</v>
      </c>
      <c r="I3702" s="73" t="s">
        <v>1265</v>
      </c>
      <c r="J3702" s="73" t="s">
        <v>330</v>
      </c>
      <c r="K3702" s="73" t="s">
        <v>387</v>
      </c>
      <c r="L3702" s="73" t="s">
        <v>383</v>
      </c>
      <c r="M3702" s="73" t="s">
        <v>388</v>
      </c>
      <c r="N3702" s="73" t="s">
        <v>30</v>
      </c>
      <c r="O3702" s="73" t="s">
        <v>385</v>
      </c>
      <c r="P3702" s="73" t="s">
        <v>907</v>
      </c>
      <c r="Q3702" s="73" t="s">
        <v>1003</v>
      </c>
      <c r="R3702" s="73" t="s">
        <v>71</v>
      </c>
      <c r="V3702" s="60" t="str">
        <f>W3702&amp;H3702</f>
        <v>MAC FLEMISHтемно-синий</v>
      </c>
      <c r="W3702" s="60" t="str">
        <f>_xlfn.LET(_xlpm.TextCell,TEXT(G3702,"###"),IF(_xlpm.TextCell&lt;&gt;"",IF(StyleSpaceSplit,IFERROR(IF(FIND(" ",_xlpm.TextCell)&gt;=1,MID(_xlpm.TextCell,1,FIND(" ",_xlpm.TextCell)-1),_xlpm.TextCell),_xlpm.TextCell),_xlpm.TextCell),""))</f>
        <v>MAC FLEMISH</v>
      </c>
      <c r="X3702" s="60" t="str">
        <f>IF(A3702&lt;&gt;"",IFERROR(IF(FIND(" ",G3702)&gt;=1,MID(G3702,FIND(" ",G3702)+1,LEN(G3702)),""),""),"")</f>
        <v>FLEMISH</v>
      </c>
      <c r="AC3702" s="51">
        <f>IFERROR(VALUE(MID($C3702,1,2)),0)</f>
        <v>80</v>
      </c>
      <c r="AD3702" s="44">
        <f>IFERROR(VALUE(MID($C3702,4,3)),0)</f>
        <v>365</v>
      </c>
      <c r="AE3702" s="51">
        <f>VALUE(RIGHT("00"&amp;AC3702,2)&amp;RIGHT("000"&amp;AD3702,3))</f>
        <v>80365</v>
      </c>
    </row>
    <row r="3703" spans="1:31">
      <c r="A3703" s="60" t="str">
        <f>IF(G3703&amp;Q3703&lt;&gt;"",W3703&amp;Q3703,"")</f>
        <v>MAC FLEMISHnavy</v>
      </c>
      <c r="B3703" s="60" t="str">
        <f>IF(C3703&lt;&gt;"",LEFT(C3703,9),"")</f>
        <v>80-365-16</v>
      </c>
      <c r="C3703" s="73" t="s">
        <v>2051</v>
      </c>
      <c r="D3703" s="73" t="s">
        <v>2048</v>
      </c>
      <c r="E3703" s="73" t="s">
        <v>910</v>
      </c>
      <c r="F3703" s="74">
        <v>59</v>
      </c>
      <c r="G3703" s="73" t="s">
        <v>1694</v>
      </c>
      <c r="H3703" s="73" t="s">
        <v>55</v>
      </c>
      <c r="I3703" s="73" t="s">
        <v>1265</v>
      </c>
      <c r="J3703" s="73" t="s">
        <v>330</v>
      </c>
      <c r="K3703" s="73" t="s">
        <v>387</v>
      </c>
      <c r="L3703" s="73" t="s">
        <v>383</v>
      </c>
      <c r="M3703" s="73" t="s">
        <v>388</v>
      </c>
      <c r="N3703" s="73" t="s">
        <v>30</v>
      </c>
      <c r="O3703" s="73" t="s">
        <v>385</v>
      </c>
      <c r="P3703" s="73" t="s">
        <v>907</v>
      </c>
      <c r="Q3703" s="73" t="s">
        <v>1003</v>
      </c>
      <c r="R3703" s="73" t="s">
        <v>71</v>
      </c>
      <c r="V3703" s="60" t="str">
        <f>W3703&amp;H3703</f>
        <v>MAC FLEMISHтемно-синий</v>
      </c>
      <c r="W3703" s="60" t="str">
        <f>_xlfn.LET(_xlpm.TextCell,TEXT(G3703,"###"),IF(_xlpm.TextCell&lt;&gt;"",IF(StyleSpaceSplit,IFERROR(IF(FIND(" ",_xlpm.TextCell)&gt;=1,MID(_xlpm.TextCell,1,FIND(" ",_xlpm.TextCell)-1),_xlpm.TextCell),_xlpm.TextCell),_xlpm.TextCell),""))</f>
        <v>MAC FLEMISH</v>
      </c>
      <c r="X3703" s="60" t="str">
        <f>IF(A3703&lt;&gt;"",IFERROR(IF(FIND(" ",G3703)&gt;=1,MID(G3703,FIND(" ",G3703)+1,LEN(G3703)),""),""),"")</f>
        <v>FLEMISH</v>
      </c>
      <c r="AC3703" s="51">
        <f>IFERROR(VALUE(MID($C3703,1,2)),0)</f>
        <v>80</v>
      </c>
      <c r="AD3703" s="44">
        <f>IFERROR(VALUE(MID($C3703,4,3)),0)</f>
        <v>365</v>
      </c>
      <c r="AE3703" s="51">
        <f>VALUE(RIGHT("00"&amp;AC3703,2)&amp;RIGHT("000"&amp;AD3703,3))</f>
        <v>80365</v>
      </c>
    </row>
    <row r="3704" spans="1:31">
      <c r="A3704" s="60" t="str">
        <f>IF(G3704&amp;Q3704&lt;&gt;"",W3704&amp;Q3704,"")</f>
        <v>MAC FLEMISHnavy</v>
      </c>
      <c r="B3704" s="60" t="str">
        <f>IF(C3704&lt;&gt;"",LEFT(C3704,9),"")</f>
        <v>80-365-16</v>
      </c>
      <c r="C3704" s="73" t="s">
        <v>2052</v>
      </c>
      <c r="D3704" s="73" t="s">
        <v>2048</v>
      </c>
      <c r="E3704" s="73" t="s">
        <v>915</v>
      </c>
      <c r="F3704" s="74">
        <v>56</v>
      </c>
      <c r="G3704" s="73" t="s">
        <v>1694</v>
      </c>
      <c r="H3704" s="73" t="s">
        <v>55</v>
      </c>
      <c r="I3704" s="73" t="s">
        <v>1265</v>
      </c>
      <c r="J3704" s="73" t="s">
        <v>330</v>
      </c>
      <c r="K3704" s="73" t="s">
        <v>387</v>
      </c>
      <c r="L3704" s="73" t="s">
        <v>383</v>
      </c>
      <c r="M3704" s="73" t="s">
        <v>388</v>
      </c>
      <c r="N3704" s="73" t="s">
        <v>30</v>
      </c>
      <c r="O3704" s="73" t="s">
        <v>385</v>
      </c>
      <c r="P3704" s="73" t="s">
        <v>907</v>
      </c>
      <c r="Q3704" s="73" t="s">
        <v>1003</v>
      </c>
      <c r="R3704" s="73" t="s">
        <v>71</v>
      </c>
      <c r="V3704" s="60" t="str">
        <f>W3704&amp;H3704</f>
        <v>MAC FLEMISHтемно-синий</v>
      </c>
      <c r="W3704" s="60" t="str">
        <f>_xlfn.LET(_xlpm.TextCell,TEXT(G3704,"###"),IF(_xlpm.TextCell&lt;&gt;"",IF(StyleSpaceSplit,IFERROR(IF(FIND(" ",_xlpm.TextCell)&gt;=1,MID(_xlpm.TextCell,1,FIND(" ",_xlpm.TextCell)-1),_xlpm.TextCell),_xlpm.TextCell),_xlpm.TextCell),""))</f>
        <v>MAC FLEMISH</v>
      </c>
      <c r="X3704" s="60" t="str">
        <f>IF(A3704&lt;&gt;"",IFERROR(IF(FIND(" ",G3704)&gt;=1,MID(G3704,FIND(" ",G3704)+1,LEN(G3704)),""),""),"")</f>
        <v>FLEMISH</v>
      </c>
      <c r="AC3704" s="51">
        <f>IFERROR(VALUE(MID($C3704,1,2)),0)</f>
        <v>80</v>
      </c>
      <c r="AD3704" s="44">
        <f>IFERROR(VALUE(MID($C3704,4,3)),0)</f>
        <v>365</v>
      </c>
      <c r="AE3704" s="51">
        <f>VALUE(RIGHT("00"&amp;AC3704,2)&amp;RIGHT("000"&amp;AD3704,3))</f>
        <v>80365</v>
      </c>
    </row>
    <row r="3705" spans="1:31">
      <c r="A3705" s="60" t="str">
        <f>IF(G3705&amp;Q3705&lt;&gt;"",W3705&amp;Q3705,"")</f>
        <v>MAC GOLDWINred</v>
      </c>
      <c r="B3705" s="60" t="str">
        <f>IF(C3705&lt;&gt;"",LEFT(C3705,9),"")</f>
        <v>80-598-18</v>
      </c>
      <c r="C3705" s="73" t="s">
        <v>3824</v>
      </c>
      <c r="D3705" s="73" t="s">
        <v>3825</v>
      </c>
      <c r="E3705" s="73" t="s">
        <v>956</v>
      </c>
      <c r="F3705" s="74">
        <v>55</v>
      </c>
      <c r="G3705" s="73" t="s">
        <v>2055</v>
      </c>
      <c r="H3705" s="73" t="s">
        <v>78</v>
      </c>
      <c r="I3705" s="73" t="s">
        <v>1265</v>
      </c>
      <c r="J3705" s="73" t="s">
        <v>330</v>
      </c>
      <c r="K3705" s="73" t="s">
        <v>387</v>
      </c>
      <c r="L3705" s="73" t="s">
        <v>383</v>
      </c>
      <c r="M3705" s="73" t="s">
        <v>388</v>
      </c>
      <c r="N3705" s="73" t="s">
        <v>30</v>
      </c>
      <c r="O3705" s="73" t="s">
        <v>385</v>
      </c>
      <c r="P3705" s="73" t="s">
        <v>907</v>
      </c>
      <c r="Q3705" s="73" t="s">
        <v>969</v>
      </c>
      <c r="R3705" s="73" t="s">
        <v>78</v>
      </c>
      <c r="V3705" s="60" t="str">
        <f>W3705&amp;H3705</f>
        <v>MAC GOLDWINкрасный</v>
      </c>
      <c r="W3705" s="60" t="str">
        <f>_xlfn.LET(_xlpm.TextCell,TEXT(G3705,"###"),IF(_xlpm.TextCell&lt;&gt;"",IF(StyleSpaceSplit,IFERROR(IF(FIND(" ",_xlpm.TextCell)&gt;=1,MID(_xlpm.TextCell,1,FIND(" ",_xlpm.TextCell)-1),_xlpm.TextCell),_xlpm.TextCell),_xlpm.TextCell),""))</f>
        <v>MAC GOLDWIN</v>
      </c>
      <c r="X3705" s="60" t="str">
        <f>IF(A3705&lt;&gt;"",IFERROR(IF(FIND(" ",G3705)&gt;=1,MID(G3705,FIND(" ",G3705)+1,LEN(G3705)),""),""),"")</f>
        <v>GOLDWIN</v>
      </c>
      <c r="AC3705" s="51">
        <f>IFERROR(VALUE(MID($C3705,1,2)),0)</f>
        <v>80</v>
      </c>
      <c r="AD3705" s="44">
        <f>IFERROR(VALUE(MID($C3705,4,3)),0)</f>
        <v>598</v>
      </c>
      <c r="AE3705" s="51">
        <f>VALUE(RIGHT("00"&amp;AC3705,2)&amp;RIGHT("000"&amp;AD3705,3))</f>
        <v>80598</v>
      </c>
    </row>
    <row r="3706" spans="1:31">
      <c r="A3706" s="60" t="str">
        <f>IF(G3706&amp;Q3706&lt;&gt;"",W3706&amp;Q3706,"")</f>
        <v>MAC GOLDWINred</v>
      </c>
      <c r="B3706" s="60" t="str">
        <f>IF(C3706&lt;&gt;"",LEFT(C3706,9),"")</f>
        <v>80-598-18</v>
      </c>
      <c r="C3706" s="73" t="s">
        <v>3826</v>
      </c>
      <c r="D3706" s="73" t="s">
        <v>3825</v>
      </c>
      <c r="E3706" s="73" t="s">
        <v>904</v>
      </c>
      <c r="F3706" s="74">
        <v>57</v>
      </c>
      <c r="G3706" s="73" t="s">
        <v>2055</v>
      </c>
      <c r="H3706" s="73" t="s">
        <v>78</v>
      </c>
      <c r="I3706" s="73" t="s">
        <v>1265</v>
      </c>
      <c r="J3706" s="73" t="s">
        <v>330</v>
      </c>
      <c r="K3706" s="73" t="s">
        <v>387</v>
      </c>
      <c r="L3706" s="73" t="s">
        <v>383</v>
      </c>
      <c r="M3706" s="73" t="s">
        <v>388</v>
      </c>
      <c r="N3706" s="73" t="s">
        <v>30</v>
      </c>
      <c r="O3706" s="73" t="s">
        <v>385</v>
      </c>
      <c r="P3706" s="73" t="s">
        <v>907</v>
      </c>
      <c r="Q3706" s="73" t="s">
        <v>969</v>
      </c>
      <c r="R3706" s="73" t="s">
        <v>78</v>
      </c>
      <c r="V3706" s="60" t="str">
        <f>W3706&amp;H3706</f>
        <v>MAC GOLDWINкрасный</v>
      </c>
      <c r="W3706" s="60" t="str">
        <f>_xlfn.LET(_xlpm.TextCell,TEXT(G3706,"###"),IF(_xlpm.TextCell&lt;&gt;"",IF(StyleSpaceSplit,IFERROR(IF(FIND(" ",_xlpm.TextCell)&gt;=1,MID(_xlpm.TextCell,1,FIND(" ",_xlpm.TextCell)-1),_xlpm.TextCell),_xlpm.TextCell),_xlpm.TextCell),""))</f>
        <v>MAC GOLDWIN</v>
      </c>
      <c r="X3706" s="60" t="str">
        <f>IF(A3706&lt;&gt;"",IFERROR(IF(FIND(" ",G3706)&gt;=1,MID(G3706,FIND(" ",G3706)+1,LEN(G3706)),""),""),"")</f>
        <v>GOLDWIN</v>
      </c>
      <c r="AC3706" s="51">
        <f>IFERROR(VALUE(MID($C3706,1,2)),0)</f>
        <v>80</v>
      </c>
      <c r="AD3706" s="44">
        <f>IFERROR(VALUE(MID($C3706,4,3)),0)</f>
        <v>598</v>
      </c>
      <c r="AE3706" s="51">
        <f>VALUE(RIGHT("00"&amp;AC3706,2)&amp;RIGHT("000"&amp;AD3706,3))</f>
        <v>80598</v>
      </c>
    </row>
    <row r="3707" spans="1:31">
      <c r="A3707" s="60" t="str">
        <f>IF(G3707&amp;Q3707&lt;&gt;"",W3707&amp;Q3707,"")</f>
        <v>MAC GOLDWINred</v>
      </c>
      <c r="B3707" s="60" t="str">
        <f>IF(C3707&lt;&gt;"",LEFT(C3707,9),"")</f>
        <v>80-598-18</v>
      </c>
      <c r="C3707" s="73" t="s">
        <v>3827</v>
      </c>
      <c r="D3707" s="73" t="s">
        <v>3825</v>
      </c>
      <c r="E3707" s="73" t="s">
        <v>910</v>
      </c>
      <c r="F3707" s="74">
        <v>59</v>
      </c>
      <c r="G3707" s="73" t="s">
        <v>2055</v>
      </c>
      <c r="H3707" s="73" t="s">
        <v>78</v>
      </c>
      <c r="I3707" s="73" t="s">
        <v>1265</v>
      </c>
      <c r="J3707" s="73" t="s">
        <v>330</v>
      </c>
      <c r="K3707" s="73" t="s">
        <v>387</v>
      </c>
      <c r="L3707" s="73" t="s">
        <v>383</v>
      </c>
      <c r="M3707" s="73" t="s">
        <v>388</v>
      </c>
      <c r="N3707" s="73" t="s">
        <v>30</v>
      </c>
      <c r="O3707" s="73" t="s">
        <v>385</v>
      </c>
      <c r="P3707" s="73" t="s">
        <v>907</v>
      </c>
      <c r="Q3707" s="73" t="s">
        <v>969</v>
      </c>
      <c r="R3707" s="73" t="s">
        <v>78</v>
      </c>
      <c r="V3707" s="60" t="str">
        <f>W3707&amp;H3707</f>
        <v>MAC GOLDWINкрасный</v>
      </c>
      <c r="W3707" s="60" t="str">
        <f>_xlfn.LET(_xlpm.TextCell,TEXT(G3707,"###"),IF(_xlpm.TextCell&lt;&gt;"",IF(StyleSpaceSplit,IFERROR(IF(FIND(" ",_xlpm.TextCell)&gt;=1,MID(_xlpm.TextCell,1,FIND(" ",_xlpm.TextCell)-1),_xlpm.TextCell),_xlpm.TextCell),_xlpm.TextCell),""))</f>
        <v>MAC GOLDWIN</v>
      </c>
      <c r="X3707" s="60" t="str">
        <f>IF(A3707&lt;&gt;"",IFERROR(IF(FIND(" ",G3707)&gt;=1,MID(G3707,FIND(" ",G3707)+1,LEN(G3707)),""),""),"")</f>
        <v>GOLDWIN</v>
      </c>
      <c r="AC3707" s="51">
        <f>IFERROR(VALUE(MID($C3707,1,2)),0)</f>
        <v>80</v>
      </c>
      <c r="AD3707" s="44">
        <f>IFERROR(VALUE(MID($C3707,4,3)),0)</f>
        <v>598</v>
      </c>
      <c r="AE3707" s="51">
        <f>VALUE(RIGHT("00"&amp;AC3707,2)&amp;RIGHT("000"&amp;AD3707,3))</f>
        <v>80598</v>
      </c>
    </row>
    <row r="3708" spans="1:31">
      <c r="A3708" s="60" t="str">
        <f>IF(G3708&amp;Q3708&lt;&gt;"",W3708&amp;Q3708,"")</f>
        <v>MAC GOLDWINpetrol</v>
      </c>
      <c r="B3708" s="60" t="str">
        <f>IF(C3708&lt;&gt;"",LEFT(C3708,9),"")</f>
        <v>80-598-07</v>
      </c>
      <c r="C3708" s="73" t="s">
        <v>2053</v>
      </c>
      <c r="D3708" s="73" t="s">
        <v>2054</v>
      </c>
      <c r="E3708" s="73" t="s">
        <v>920</v>
      </c>
      <c r="F3708" s="74">
        <v>58</v>
      </c>
      <c r="G3708" s="73" t="s">
        <v>2055</v>
      </c>
      <c r="H3708" s="73" t="s">
        <v>269</v>
      </c>
      <c r="I3708" s="73" t="s">
        <v>1265</v>
      </c>
      <c r="J3708" s="73" t="s">
        <v>330</v>
      </c>
      <c r="K3708" s="73" t="s">
        <v>382</v>
      </c>
      <c r="L3708" s="73" t="s">
        <v>383</v>
      </c>
      <c r="M3708" s="73" t="s">
        <v>388</v>
      </c>
      <c r="N3708" s="73" t="s">
        <v>30</v>
      </c>
      <c r="O3708" s="73" t="s">
        <v>385</v>
      </c>
      <c r="P3708" s="73" t="s">
        <v>907</v>
      </c>
      <c r="Q3708" s="73" t="s">
        <v>1499</v>
      </c>
      <c r="R3708" s="73" t="s">
        <v>60</v>
      </c>
      <c r="V3708" s="60" t="str">
        <f>W3708&amp;H3708</f>
        <v>MAC GOLDWINтемно-зеленый</v>
      </c>
      <c r="W3708" s="60" t="str">
        <f>_xlfn.LET(_xlpm.TextCell,TEXT(G3708,"###"),IF(_xlpm.TextCell&lt;&gt;"",IF(StyleSpaceSplit,IFERROR(IF(FIND(" ",_xlpm.TextCell)&gt;=1,MID(_xlpm.TextCell,1,FIND(" ",_xlpm.TextCell)-1),_xlpm.TextCell),_xlpm.TextCell),_xlpm.TextCell),""))</f>
        <v>MAC GOLDWIN</v>
      </c>
      <c r="X3708" s="60" t="str">
        <f>IF(A3708&lt;&gt;"",IFERROR(IF(FIND(" ",G3708)&gt;=1,MID(G3708,FIND(" ",G3708)+1,LEN(G3708)),""),""),"")</f>
        <v>GOLDWIN</v>
      </c>
      <c r="AC3708" s="51">
        <f>IFERROR(VALUE(MID($C3708,1,2)),0)</f>
        <v>80</v>
      </c>
      <c r="AD3708" s="44">
        <f>IFERROR(VALUE(MID($C3708,4,3)),0)</f>
        <v>598</v>
      </c>
      <c r="AE3708" s="51">
        <f>VALUE(RIGHT("00"&amp;AC3708,2)&amp;RIGHT("000"&amp;AD3708,3))</f>
        <v>80598</v>
      </c>
    </row>
    <row r="3709" spans="1:31">
      <c r="A3709" s="60" t="str">
        <f>IF(G3709&amp;Q3709&lt;&gt;"",W3709&amp;Q3709,"")</f>
        <v>MAC GOLDWINnavy</v>
      </c>
      <c r="B3709" s="60" t="str">
        <f>IF(C3709&lt;&gt;"",LEFT(C3709,9),"")</f>
        <v>80-598-16</v>
      </c>
      <c r="C3709" s="73" t="s">
        <v>3820</v>
      </c>
      <c r="D3709" s="73" t="s">
        <v>3821</v>
      </c>
      <c r="E3709" s="73" t="s">
        <v>956</v>
      </c>
      <c r="F3709" s="74">
        <v>55</v>
      </c>
      <c r="G3709" s="73" t="s">
        <v>2055</v>
      </c>
      <c r="H3709" s="73" t="s">
        <v>55</v>
      </c>
      <c r="I3709" s="73" t="s">
        <v>1265</v>
      </c>
      <c r="J3709" s="73" t="s">
        <v>330</v>
      </c>
      <c r="K3709" s="73" t="s">
        <v>387</v>
      </c>
      <c r="L3709" s="73" t="s">
        <v>383</v>
      </c>
      <c r="M3709" s="73" t="s">
        <v>388</v>
      </c>
      <c r="N3709" s="73" t="s">
        <v>30</v>
      </c>
      <c r="O3709" s="73" t="s">
        <v>385</v>
      </c>
      <c r="P3709" s="73" t="s">
        <v>907</v>
      </c>
      <c r="Q3709" s="73" t="s">
        <v>1003</v>
      </c>
      <c r="R3709" s="73" t="s">
        <v>71</v>
      </c>
      <c r="V3709" s="60" t="str">
        <f>W3709&amp;H3709</f>
        <v>MAC GOLDWINтемно-синий</v>
      </c>
      <c r="W3709" s="60" t="str">
        <f>_xlfn.LET(_xlpm.TextCell,TEXT(G3709,"###"),IF(_xlpm.TextCell&lt;&gt;"",IF(StyleSpaceSplit,IFERROR(IF(FIND(" ",_xlpm.TextCell)&gt;=1,MID(_xlpm.TextCell,1,FIND(" ",_xlpm.TextCell)-1),_xlpm.TextCell),_xlpm.TextCell),_xlpm.TextCell),""))</f>
        <v>MAC GOLDWIN</v>
      </c>
      <c r="X3709" s="60" t="str">
        <f>IF(A3709&lt;&gt;"",IFERROR(IF(FIND(" ",G3709)&gt;=1,MID(G3709,FIND(" ",G3709)+1,LEN(G3709)),""),""),"")</f>
        <v>GOLDWIN</v>
      </c>
      <c r="AC3709" s="51">
        <f>IFERROR(VALUE(MID($C3709,1,2)),0)</f>
        <v>80</v>
      </c>
      <c r="AD3709" s="44">
        <f>IFERROR(VALUE(MID($C3709,4,3)),0)</f>
        <v>598</v>
      </c>
      <c r="AE3709" s="51">
        <f>VALUE(RIGHT("00"&amp;AC3709,2)&amp;RIGHT("000"&amp;AD3709,3))</f>
        <v>80598</v>
      </c>
    </row>
    <row r="3710" spans="1:31">
      <c r="A3710" s="60" t="str">
        <f>IF(G3710&amp;Q3710&lt;&gt;"",W3710&amp;Q3710,"")</f>
        <v>MAC GOLDWINnavy</v>
      </c>
      <c r="B3710" s="60" t="str">
        <f>IF(C3710&lt;&gt;"",LEFT(C3710,9),"")</f>
        <v>80-598-16</v>
      </c>
      <c r="C3710" s="73" t="s">
        <v>3822</v>
      </c>
      <c r="D3710" s="73" t="s">
        <v>3821</v>
      </c>
      <c r="E3710" s="73" t="s">
        <v>904</v>
      </c>
      <c r="F3710" s="74">
        <v>57</v>
      </c>
      <c r="G3710" s="73" t="s">
        <v>2055</v>
      </c>
      <c r="H3710" s="73" t="s">
        <v>55</v>
      </c>
      <c r="I3710" s="73" t="s">
        <v>1265</v>
      </c>
      <c r="J3710" s="73" t="s">
        <v>330</v>
      </c>
      <c r="K3710" s="73" t="s">
        <v>387</v>
      </c>
      <c r="L3710" s="73" t="s">
        <v>383</v>
      </c>
      <c r="M3710" s="73" t="s">
        <v>388</v>
      </c>
      <c r="N3710" s="73" t="s">
        <v>30</v>
      </c>
      <c r="O3710" s="73" t="s">
        <v>385</v>
      </c>
      <c r="P3710" s="73" t="s">
        <v>907</v>
      </c>
      <c r="Q3710" s="73" t="s">
        <v>1003</v>
      </c>
      <c r="R3710" s="73" t="s">
        <v>71</v>
      </c>
      <c r="V3710" s="60" t="str">
        <f>W3710&amp;H3710</f>
        <v>MAC GOLDWINтемно-синий</v>
      </c>
      <c r="W3710" s="60" t="str">
        <f>_xlfn.LET(_xlpm.TextCell,TEXT(G3710,"###"),IF(_xlpm.TextCell&lt;&gt;"",IF(StyleSpaceSplit,IFERROR(IF(FIND(" ",_xlpm.TextCell)&gt;=1,MID(_xlpm.TextCell,1,FIND(" ",_xlpm.TextCell)-1),_xlpm.TextCell),_xlpm.TextCell),_xlpm.TextCell),""))</f>
        <v>MAC GOLDWIN</v>
      </c>
      <c r="X3710" s="60" t="str">
        <f>IF(A3710&lt;&gt;"",IFERROR(IF(FIND(" ",G3710)&gt;=1,MID(G3710,FIND(" ",G3710)+1,LEN(G3710)),""),""),"")</f>
        <v>GOLDWIN</v>
      </c>
      <c r="AC3710" s="51">
        <f>IFERROR(VALUE(MID($C3710,1,2)),0)</f>
        <v>80</v>
      </c>
      <c r="AD3710" s="44">
        <f>IFERROR(VALUE(MID($C3710,4,3)),0)</f>
        <v>598</v>
      </c>
      <c r="AE3710" s="51">
        <f>VALUE(RIGHT("00"&amp;AC3710,2)&amp;RIGHT("000"&amp;AD3710,3))</f>
        <v>80598</v>
      </c>
    </row>
    <row r="3711" spans="1:31">
      <c r="A3711" s="60" t="str">
        <f>IF(G3711&amp;Q3711&lt;&gt;"",W3711&amp;Q3711,"")</f>
        <v>MAC GOLDWINnavy</v>
      </c>
      <c r="B3711" s="60" t="str">
        <f>IF(C3711&lt;&gt;"",LEFT(C3711,9),"")</f>
        <v>80-598-16</v>
      </c>
      <c r="C3711" s="73" t="s">
        <v>3823</v>
      </c>
      <c r="D3711" s="73" t="s">
        <v>3821</v>
      </c>
      <c r="E3711" s="73" t="s">
        <v>910</v>
      </c>
      <c r="F3711" s="74">
        <v>59</v>
      </c>
      <c r="G3711" s="73" t="s">
        <v>2055</v>
      </c>
      <c r="H3711" s="73" t="s">
        <v>55</v>
      </c>
      <c r="I3711" s="73" t="s">
        <v>1265</v>
      </c>
      <c r="J3711" s="73" t="s">
        <v>330</v>
      </c>
      <c r="K3711" s="73" t="s">
        <v>387</v>
      </c>
      <c r="L3711" s="73" t="s">
        <v>383</v>
      </c>
      <c r="M3711" s="73" t="s">
        <v>388</v>
      </c>
      <c r="N3711" s="73" t="s">
        <v>30</v>
      </c>
      <c r="O3711" s="73" t="s">
        <v>385</v>
      </c>
      <c r="P3711" s="73" t="s">
        <v>907</v>
      </c>
      <c r="Q3711" s="73" t="s">
        <v>1003</v>
      </c>
      <c r="R3711" s="73" t="s">
        <v>71</v>
      </c>
      <c r="V3711" s="60" t="str">
        <f>W3711&amp;H3711</f>
        <v>MAC GOLDWINтемно-синий</v>
      </c>
      <c r="W3711" s="60" t="str">
        <f>_xlfn.LET(_xlpm.TextCell,TEXT(G3711,"###"),IF(_xlpm.TextCell&lt;&gt;"",IF(StyleSpaceSplit,IFERROR(IF(FIND(" ",_xlpm.TextCell)&gt;=1,MID(_xlpm.TextCell,1,FIND(" ",_xlpm.TextCell)-1),_xlpm.TextCell),_xlpm.TextCell),_xlpm.TextCell),""))</f>
        <v>MAC GOLDWIN</v>
      </c>
      <c r="X3711" s="60" t="str">
        <f>IF(A3711&lt;&gt;"",IFERROR(IF(FIND(" ",G3711)&gt;=1,MID(G3711,FIND(" ",G3711)+1,LEN(G3711)),""),""),"")</f>
        <v>GOLDWIN</v>
      </c>
      <c r="AC3711" s="51">
        <f>IFERROR(VALUE(MID($C3711,1,2)),0)</f>
        <v>80</v>
      </c>
      <c r="AD3711" s="44">
        <f>IFERROR(VALUE(MID($C3711,4,3)),0)</f>
        <v>598</v>
      </c>
      <c r="AE3711" s="51">
        <f>VALUE(RIGHT("00"&amp;AC3711,2)&amp;RIGHT("000"&amp;AD3711,3))</f>
        <v>80598</v>
      </c>
    </row>
    <row r="3712" spans="1:31">
      <c r="A3712" s="60" t="str">
        <f>IF(G3712&amp;Q3712&lt;&gt;"",W3712&amp;Q3712,"")</f>
        <v>MAC GOLDWINblack</v>
      </c>
      <c r="B3712" s="60" t="str">
        <f>IF(C3712&lt;&gt;"",LEFT(C3712,9),"")</f>
        <v>80-598-09</v>
      </c>
      <c r="C3712" s="73" t="s">
        <v>3816</v>
      </c>
      <c r="D3712" s="73" t="s">
        <v>3817</v>
      </c>
      <c r="E3712" s="73" t="s">
        <v>956</v>
      </c>
      <c r="F3712" s="74">
        <v>55</v>
      </c>
      <c r="G3712" s="73" t="s">
        <v>2055</v>
      </c>
      <c r="H3712" s="73" t="s">
        <v>53</v>
      </c>
      <c r="I3712" s="73" t="s">
        <v>1265</v>
      </c>
      <c r="J3712" s="73" t="s">
        <v>330</v>
      </c>
      <c r="K3712" s="73" t="s">
        <v>387</v>
      </c>
      <c r="L3712" s="73" t="s">
        <v>383</v>
      </c>
      <c r="M3712" s="73" t="s">
        <v>388</v>
      </c>
      <c r="N3712" s="73" t="s">
        <v>30</v>
      </c>
      <c r="O3712" s="73" t="s">
        <v>385</v>
      </c>
      <c r="P3712" s="73" t="s">
        <v>907</v>
      </c>
      <c r="Q3712" s="73" t="s">
        <v>928</v>
      </c>
      <c r="R3712" s="73" t="s">
        <v>53</v>
      </c>
      <c r="V3712" s="60" t="str">
        <f>W3712&amp;H3712</f>
        <v>MAC GOLDWINчерный</v>
      </c>
      <c r="W3712" s="60" t="str">
        <f>_xlfn.LET(_xlpm.TextCell,TEXT(G3712,"###"),IF(_xlpm.TextCell&lt;&gt;"",IF(StyleSpaceSplit,IFERROR(IF(FIND(" ",_xlpm.TextCell)&gt;=1,MID(_xlpm.TextCell,1,FIND(" ",_xlpm.TextCell)-1),_xlpm.TextCell),_xlpm.TextCell),_xlpm.TextCell),""))</f>
        <v>MAC GOLDWIN</v>
      </c>
      <c r="X3712" s="60" t="str">
        <f>IF(A3712&lt;&gt;"",IFERROR(IF(FIND(" ",G3712)&gt;=1,MID(G3712,FIND(" ",G3712)+1,LEN(G3712)),""),""),"")</f>
        <v>GOLDWIN</v>
      </c>
      <c r="AC3712" s="51">
        <f>IFERROR(VALUE(MID($C3712,1,2)),0)</f>
        <v>80</v>
      </c>
      <c r="AD3712" s="44">
        <f>IFERROR(VALUE(MID($C3712,4,3)),0)</f>
        <v>598</v>
      </c>
      <c r="AE3712" s="51">
        <f>VALUE(RIGHT("00"&amp;AC3712,2)&amp;RIGHT("000"&amp;AD3712,3))</f>
        <v>80598</v>
      </c>
    </row>
    <row r="3713" spans="1:31">
      <c r="A3713" s="60" t="str">
        <f>IF(G3713&amp;Q3713&lt;&gt;"",W3713&amp;Q3713,"")</f>
        <v>MAC GOLDWINblack</v>
      </c>
      <c r="B3713" s="60" t="str">
        <f>IF(C3713&lt;&gt;"",LEFT(C3713,9),"")</f>
        <v>80-598-09</v>
      </c>
      <c r="C3713" s="73" t="s">
        <v>3818</v>
      </c>
      <c r="D3713" s="73" t="s">
        <v>3817</v>
      </c>
      <c r="E3713" s="73" t="s">
        <v>904</v>
      </c>
      <c r="F3713" s="74">
        <v>57</v>
      </c>
      <c r="G3713" s="73" t="s">
        <v>2055</v>
      </c>
      <c r="H3713" s="73" t="s">
        <v>53</v>
      </c>
      <c r="I3713" s="73" t="s">
        <v>1265</v>
      </c>
      <c r="J3713" s="73" t="s">
        <v>330</v>
      </c>
      <c r="K3713" s="73" t="s">
        <v>387</v>
      </c>
      <c r="L3713" s="73" t="s">
        <v>383</v>
      </c>
      <c r="M3713" s="73" t="s">
        <v>388</v>
      </c>
      <c r="N3713" s="73" t="s">
        <v>30</v>
      </c>
      <c r="O3713" s="73" t="s">
        <v>385</v>
      </c>
      <c r="P3713" s="73" t="s">
        <v>907</v>
      </c>
      <c r="Q3713" s="73" t="s">
        <v>928</v>
      </c>
      <c r="R3713" s="73" t="s">
        <v>53</v>
      </c>
      <c r="V3713" s="60" t="str">
        <f>W3713&amp;H3713</f>
        <v>MAC GOLDWINчерный</v>
      </c>
      <c r="W3713" s="60" t="str">
        <f>_xlfn.LET(_xlpm.TextCell,TEXT(G3713,"###"),IF(_xlpm.TextCell&lt;&gt;"",IF(StyleSpaceSplit,IFERROR(IF(FIND(" ",_xlpm.TextCell)&gt;=1,MID(_xlpm.TextCell,1,FIND(" ",_xlpm.TextCell)-1),_xlpm.TextCell),_xlpm.TextCell),_xlpm.TextCell),""))</f>
        <v>MAC GOLDWIN</v>
      </c>
      <c r="X3713" s="60" t="str">
        <f>IF(A3713&lt;&gt;"",IFERROR(IF(FIND(" ",G3713)&gt;=1,MID(G3713,FIND(" ",G3713)+1,LEN(G3713)),""),""),"")</f>
        <v>GOLDWIN</v>
      </c>
      <c r="AC3713" s="51">
        <f>IFERROR(VALUE(MID($C3713,1,2)),0)</f>
        <v>80</v>
      </c>
      <c r="AD3713" s="44">
        <f>IFERROR(VALUE(MID($C3713,4,3)),0)</f>
        <v>598</v>
      </c>
      <c r="AE3713" s="51">
        <f>VALUE(RIGHT("00"&amp;AC3713,2)&amp;RIGHT("000"&amp;AD3713,3))</f>
        <v>80598</v>
      </c>
    </row>
    <row r="3714" spans="1:31">
      <c r="A3714" s="60" t="str">
        <f>IF(G3714&amp;Q3714&lt;&gt;"",W3714&amp;Q3714,"")</f>
        <v>MAC GOLDWINblack</v>
      </c>
      <c r="B3714" s="60" t="str">
        <f>IF(C3714&lt;&gt;"",LEFT(C3714,9),"")</f>
        <v>80-598-09</v>
      </c>
      <c r="C3714" s="73" t="s">
        <v>3819</v>
      </c>
      <c r="D3714" s="73" t="s">
        <v>3817</v>
      </c>
      <c r="E3714" s="73" t="s">
        <v>910</v>
      </c>
      <c r="F3714" s="74">
        <v>59</v>
      </c>
      <c r="G3714" s="73" t="s">
        <v>2055</v>
      </c>
      <c r="H3714" s="73" t="s">
        <v>53</v>
      </c>
      <c r="I3714" s="73" t="s">
        <v>1265</v>
      </c>
      <c r="J3714" s="73" t="s">
        <v>330</v>
      </c>
      <c r="K3714" s="73" t="s">
        <v>387</v>
      </c>
      <c r="L3714" s="73" t="s">
        <v>383</v>
      </c>
      <c r="M3714" s="73" t="s">
        <v>388</v>
      </c>
      <c r="N3714" s="73" t="s">
        <v>30</v>
      </c>
      <c r="O3714" s="73" t="s">
        <v>385</v>
      </c>
      <c r="P3714" s="73" t="s">
        <v>907</v>
      </c>
      <c r="Q3714" s="73" t="s">
        <v>928</v>
      </c>
      <c r="R3714" s="73" t="s">
        <v>53</v>
      </c>
      <c r="V3714" s="60" t="str">
        <f>W3714&amp;H3714</f>
        <v>MAC GOLDWINчерный</v>
      </c>
      <c r="W3714" s="60" t="str">
        <f>_xlfn.LET(_xlpm.TextCell,TEXT(G3714,"###"),IF(_xlpm.TextCell&lt;&gt;"",IF(StyleSpaceSplit,IFERROR(IF(FIND(" ",_xlpm.TextCell)&gt;=1,MID(_xlpm.TextCell,1,FIND(" ",_xlpm.TextCell)-1),_xlpm.TextCell),_xlpm.TextCell),_xlpm.TextCell),""))</f>
        <v>MAC GOLDWIN</v>
      </c>
      <c r="X3714" s="60" t="str">
        <f>IF(A3714&lt;&gt;"",IFERROR(IF(FIND(" ",G3714)&gt;=1,MID(G3714,FIND(" ",G3714)+1,LEN(G3714)),""),""),"")</f>
        <v>GOLDWIN</v>
      </c>
      <c r="AC3714" s="51">
        <f>IFERROR(VALUE(MID($C3714,1,2)),0)</f>
        <v>80</v>
      </c>
      <c r="AD3714" s="44">
        <f>IFERROR(VALUE(MID($C3714,4,3)),0)</f>
        <v>598</v>
      </c>
      <c r="AE3714" s="51">
        <f>VALUE(RIGHT("00"&amp;AC3714,2)&amp;RIGHT("000"&amp;AD3714,3))</f>
        <v>80598</v>
      </c>
    </row>
    <row r="3715" spans="1:31">
      <c r="A3715" s="60" t="str">
        <f>IF(G3715&amp;Q3715&lt;&gt;"",W3715&amp;Q3715,"")</f>
        <v>MAC GRAYSONblue</v>
      </c>
      <c r="B3715" s="60" t="str">
        <f>IF(C3715&lt;&gt;"",LEFT(C3715,9),"")</f>
        <v>80-984-06</v>
      </c>
      <c r="C3715" s="73" t="s">
        <v>5584</v>
      </c>
      <c r="D3715" s="73" t="s">
        <v>5585</v>
      </c>
      <c r="E3715" s="73" t="s">
        <v>910</v>
      </c>
      <c r="F3715" s="74">
        <v>59</v>
      </c>
      <c r="G3715" s="73" t="s">
        <v>5586</v>
      </c>
      <c r="H3715" s="73" t="s">
        <v>71</v>
      </c>
      <c r="I3715" s="73" t="s">
        <v>2355</v>
      </c>
      <c r="J3715" s="73" t="s">
        <v>330</v>
      </c>
      <c r="K3715" s="73" t="s">
        <v>382</v>
      </c>
      <c r="L3715" s="73" t="s">
        <v>383</v>
      </c>
      <c r="M3715" s="73" t="s">
        <v>384</v>
      </c>
      <c r="O3715" s="73" t="s">
        <v>386</v>
      </c>
      <c r="P3715" s="73" t="s">
        <v>907</v>
      </c>
      <c r="Q3715" s="73" t="s">
        <v>932</v>
      </c>
      <c r="R3715" s="73" t="s">
        <v>71</v>
      </c>
      <c r="V3715" s="60" t="str">
        <f>W3715&amp;H3715</f>
        <v>MAC GRAYSONсиний</v>
      </c>
      <c r="W3715" s="60" t="str">
        <f>_xlfn.LET(_xlpm.TextCell,TEXT(G3715,"###"),IF(_xlpm.TextCell&lt;&gt;"",IF(StyleSpaceSplit,IFERROR(IF(FIND(" ",_xlpm.TextCell)&gt;=1,MID(_xlpm.TextCell,1,FIND(" ",_xlpm.TextCell)-1),_xlpm.TextCell),_xlpm.TextCell),_xlpm.TextCell),""))</f>
        <v>MAC GRAYSON</v>
      </c>
      <c r="X3715" s="60" t="str">
        <f>IF(A3715&lt;&gt;"",IFERROR(IF(FIND(" ",G3715)&gt;=1,MID(G3715,FIND(" ",G3715)+1,LEN(G3715)),""),""),"")</f>
        <v>GRAYSON</v>
      </c>
      <c r="AC3715" s="51">
        <f>IFERROR(VALUE(MID($C3715,1,2)),0)</f>
        <v>80</v>
      </c>
      <c r="AD3715" s="44">
        <f>IFERROR(VALUE(MID($C3715,4,3)),0)</f>
        <v>984</v>
      </c>
      <c r="AE3715" s="51">
        <f>VALUE(RIGHT("00"&amp;AC3715,2)&amp;RIGHT("000"&amp;AD3715,3))</f>
        <v>80984</v>
      </c>
    </row>
    <row r="3716" spans="1:31">
      <c r="A3716" s="60" t="str">
        <f>IF(G3716&amp;Q3716&lt;&gt;"",W3716&amp;Q3716,"")</f>
        <v>MAC HAVANnavy</v>
      </c>
      <c r="B3716" s="60" t="str">
        <f>IF(C3716&lt;&gt;"",LEFT(C3716,9),"")</f>
        <v>80-756-16</v>
      </c>
      <c r="C3716" s="73" t="s">
        <v>4305</v>
      </c>
      <c r="D3716" s="73" t="s">
        <v>4306</v>
      </c>
      <c r="E3716" s="73" t="s">
        <v>910</v>
      </c>
      <c r="F3716" s="74">
        <v>59</v>
      </c>
      <c r="G3716" s="73" t="s">
        <v>4307</v>
      </c>
      <c r="H3716" s="73" t="s">
        <v>55</v>
      </c>
      <c r="I3716" s="73" t="s">
        <v>4234</v>
      </c>
      <c r="J3716" s="73" t="s">
        <v>330</v>
      </c>
      <c r="K3716" s="73" t="s">
        <v>382</v>
      </c>
      <c r="L3716" s="73" t="s">
        <v>383</v>
      </c>
      <c r="M3716" s="73" t="s">
        <v>384</v>
      </c>
      <c r="O3716" s="73" t="s">
        <v>386</v>
      </c>
      <c r="P3716" s="73" t="s">
        <v>907</v>
      </c>
      <c r="Q3716" s="73" t="s">
        <v>1003</v>
      </c>
      <c r="R3716" s="73" t="s">
        <v>71</v>
      </c>
      <c r="V3716" s="60" t="str">
        <f>W3716&amp;H3716</f>
        <v>MAC HAVANтемно-синий</v>
      </c>
      <c r="W3716" s="60" t="str">
        <f>_xlfn.LET(_xlpm.TextCell,TEXT(G3716,"###"),IF(_xlpm.TextCell&lt;&gt;"",IF(StyleSpaceSplit,IFERROR(IF(FIND(" ",_xlpm.TextCell)&gt;=1,MID(_xlpm.TextCell,1,FIND(" ",_xlpm.TextCell)-1),_xlpm.TextCell),_xlpm.TextCell),_xlpm.TextCell),""))</f>
        <v>MAC HAVAN</v>
      </c>
      <c r="X3716" s="60" t="str">
        <f>IF(A3716&lt;&gt;"",IFERROR(IF(FIND(" ",G3716)&gt;=1,MID(G3716,FIND(" ",G3716)+1,LEN(G3716)),""),""),"")</f>
        <v>HAVAN</v>
      </c>
      <c r="AC3716" s="51">
        <f>IFERROR(VALUE(MID($C3716,1,2)),0)</f>
        <v>80</v>
      </c>
      <c r="AD3716" s="44">
        <f>IFERROR(VALUE(MID($C3716,4,3)),0)</f>
        <v>756</v>
      </c>
      <c r="AE3716" s="51">
        <f>VALUE(RIGHT("00"&amp;AC3716,2)&amp;RIGHT("000"&amp;AD3716,3))</f>
        <v>80756</v>
      </c>
    </row>
    <row r="3717" spans="1:31">
      <c r="A3717" s="60" t="str">
        <f>IF(G3717&amp;Q3717&lt;&gt;"",W3717&amp;Q3717,"")</f>
        <v>MAC HAWKblack</v>
      </c>
      <c r="B3717" s="60" t="str">
        <f>IF(C3717&lt;&gt;"",LEFT(C3717,9),"")</f>
        <v>81-008-09</v>
      </c>
      <c r="C3717" s="73" t="s">
        <v>6167</v>
      </c>
      <c r="D3717" s="73" t="s">
        <v>6168</v>
      </c>
      <c r="E3717" s="73" t="s">
        <v>956</v>
      </c>
      <c r="F3717" s="74">
        <v>55</v>
      </c>
      <c r="G3717" s="73" t="s">
        <v>6169</v>
      </c>
      <c r="H3717" s="73" t="s">
        <v>53</v>
      </c>
      <c r="I3717" s="73" t="s">
        <v>1265</v>
      </c>
      <c r="J3717" s="73" t="s">
        <v>330</v>
      </c>
      <c r="K3717" s="73" t="s">
        <v>382</v>
      </c>
      <c r="L3717" s="73" t="s">
        <v>383</v>
      </c>
      <c r="M3717" s="73" t="s">
        <v>388</v>
      </c>
      <c r="N3717" s="73" t="s">
        <v>30</v>
      </c>
      <c r="O3717" s="73" t="s">
        <v>386</v>
      </c>
      <c r="P3717" s="73" t="s">
        <v>907</v>
      </c>
      <c r="Q3717" s="73" t="s">
        <v>928</v>
      </c>
      <c r="R3717" s="73" t="s">
        <v>53</v>
      </c>
      <c r="V3717" s="60" t="str">
        <f>W3717&amp;H3717</f>
        <v>MAC HAWKчерный</v>
      </c>
      <c r="W3717" s="60" t="str">
        <f>_xlfn.LET(_xlpm.TextCell,TEXT(G3717,"###"),IF(_xlpm.TextCell&lt;&gt;"",IF(StyleSpaceSplit,IFERROR(IF(FIND(" ",_xlpm.TextCell)&gt;=1,MID(_xlpm.TextCell,1,FIND(" ",_xlpm.TextCell)-1),_xlpm.TextCell),_xlpm.TextCell),_xlpm.TextCell),""))</f>
        <v>MAC HAWK</v>
      </c>
      <c r="X3717" s="60" t="str">
        <f>IF(A3717&lt;&gt;"",IFERROR(IF(FIND(" ",G3717)&gt;=1,MID(G3717,FIND(" ",G3717)+1,LEN(G3717)),""),""),"")</f>
        <v>HAWK</v>
      </c>
      <c r="AC3717" s="51">
        <f>IFERROR(VALUE(MID($C3717,1,2)),0)</f>
        <v>81</v>
      </c>
      <c r="AD3717" s="44">
        <f>IFERROR(VALUE(MID($C3717,4,3)),0)</f>
        <v>8</v>
      </c>
      <c r="AE3717" s="51">
        <f>VALUE(RIGHT("00"&amp;AC3717,2)&amp;RIGHT("000"&amp;AD3717,3))</f>
        <v>81008</v>
      </c>
    </row>
    <row r="3718" spans="1:31">
      <c r="A3718" s="60" t="str">
        <f>IF(G3718&amp;Q3718&lt;&gt;"",W3718&amp;Q3718,"")</f>
        <v>MAC HAWKblack</v>
      </c>
      <c r="B3718" s="60" t="str">
        <f>IF(C3718&lt;&gt;"",LEFT(C3718,9),"")</f>
        <v>81-008-09</v>
      </c>
      <c r="C3718" s="73" t="s">
        <v>6170</v>
      </c>
      <c r="D3718" s="73" t="s">
        <v>6168</v>
      </c>
      <c r="E3718" s="73" t="s">
        <v>904</v>
      </c>
      <c r="F3718" s="74">
        <v>57</v>
      </c>
      <c r="G3718" s="73" t="s">
        <v>6169</v>
      </c>
      <c r="H3718" s="73" t="s">
        <v>53</v>
      </c>
      <c r="I3718" s="73" t="s">
        <v>1265</v>
      </c>
      <c r="J3718" s="73" t="s">
        <v>330</v>
      </c>
      <c r="K3718" s="73" t="s">
        <v>382</v>
      </c>
      <c r="L3718" s="73" t="s">
        <v>383</v>
      </c>
      <c r="M3718" s="73" t="s">
        <v>388</v>
      </c>
      <c r="N3718" s="73" t="s">
        <v>30</v>
      </c>
      <c r="O3718" s="73" t="s">
        <v>386</v>
      </c>
      <c r="P3718" s="73" t="s">
        <v>907</v>
      </c>
      <c r="Q3718" s="73" t="s">
        <v>928</v>
      </c>
      <c r="R3718" s="73" t="s">
        <v>53</v>
      </c>
      <c r="V3718" s="60" t="str">
        <f>W3718&amp;H3718</f>
        <v>MAC HAWKчерный</v>
      </c>
      <c r="W3718" s="60" t="str">
        <f>_xlfn.LET(_xlpm.TextCell,TEXT(G3718,"###"),IF(_xlpm.TextCell&lt;&gt;"",IF(StyleSpaceSplit,IFERROR(IF(FIND(" ",_xlpm.TextCell)&gt;=1,MID(_xlpm.TextCell,1,FIND(" ",_xlpm.TextCell)-1),_xlpm.TextCell),_xlpm.TextCell),_xlpm.TextCell),""))</f>
        <v>MAC HAWK</v>
      </c>
      <c r="X3718" s="60" t="str">
        <f>IF(A3718&lt;&gt;"",IFERROR(IF(FIND(" ",G3718)&gt;=1,MID(G3718,FIND(" ",G3718)+1,LEN(G3718)),""),""),"")</f>
        <v>HAWK</v>
      </c>
      <c r="AC3718" s="51">
        <f>IFERROR(VALUE(MID($C3718,1,2)),0)</f>
        <v>81</v>
      </c>
      <c r="AD3718" s="44">
        <f>IFERROR(VALUE(MID($C3718,4,3)),0)</f>
        <v>8</v>
      </c>
      <c r="AE3718" s="51">
        <f>VALUE(RIGHT("00"&amp;AC3718,2)&amp;RIGHT("000"&amp;AD3718,3))</f>
        <v>81008</v>
      </c>
    </row>
    <row r="3719" spans="1:31">
      <c r="A3719" s="60" t="str">
        <f>IF(G3719&amp;Q3719&lt;&gt;"",W3719&amp;Q3719,"")</f>
        <v>MAC HAWKblack</v>
      </c>
      <c r="B3719" s="60" t="str">
        <f>IF(C3719&lt;&gt;"",LEFT(C3719,9),"")</f>
        <v>81-008-09</v>
      </c>
      <c r="C3719" s="73" t="s">
        <v>6171</v>
      </c>
      <c r="D3719" s="73" t="s">
        <v>6168</v>
      </c>
      <c r="E3719" s="73" t="s">
        <v>910</v>
      </c>
      <c r="F3719" s="74">
        <v>59</v>
      </c>
      <c r="G3719" s="73" t="s">
        <v>6169</v>
      </c>
      <c r="H3719" s="73" t="s">
        <v>53</v>
      </c>
      <c r="I3719" s="73" t="s">
        <v>1265</v>
      </c>
      <c r="J3719" s="73" t="s">
        <v>330</v>
      </c>
      <c r="K3719" s="73" t="s">
        <v>382</v>
      </c>
      <c r="L3719" s="73" t="s">
        <v>383</v>
      </c>
      <c r="M3719" s="73" t="s">
        <v>388</v>
      </c>
      <c r="N3719" s="73" t="s">
        <v>30</v>
      </c>
      <c r="O3719" s="73" t="s">
        <v>386</v>
      </c>
      <c r="P3719" s="73" t="s">
        <v>907</v>
      </c>
      <c r="Q3719" s="73" t="s">
        <v>928</v>
      </c>
      <c r="R3719" s="73" t="s">
        <v>53</v>
      </c>
      <c r="V3719" s="60" t="str">
        <f>W3719&amp;H3719</f>
        <v>MAC HAWKчерный</v>
      </c>
      <c r="W3719" s="60" t="str">
        <f>_xlfn.LET(_xlpm.TextCell,TEXT(G3719,"###"),IF(_xlpm.TextCell&lt;&gt;"",IF(StyleSpaceSplit,IFERROR(IF(FIND(" ",_xlpm.TextCell)&gt;=1,MID(_xlpm.TextCell,1,FIND(" ",_xlpm.TextCell)-1),_xlpm.TextCell),_xlpm.TextCell),_xlpm.TextCell),""))</f>
        <v>MAC HAWK</v>
      </c>
      <c r="X3719" s="60" t="str">
        <f>IF(A3719&lt;&gt;"",IFERROR(IF(FIND(" ",G3719)&gt;=1,MID(G3719,FIND(" ",G3719)+1,LEN(G3719)),""),""),"")</f>
        <v>HAWK</v>
      </c>
      <c r="AC3719" s="51">
        <f>IFERROR(VALUE(MID($C3719,1,2)),0)</f>
        <v>81</v>
      </c>
      <c r="AD3719" s="44">
        <f>IFERROR(VALUE(MID($C3719,4,3)),0)</f>
        <v>8</v>
      </c>
      <c r="AE3719" s="51">
        <f>VALUE(RIGHT("00"&amp;AC3719,2)&amp;RIGHT("000"&amp;AD3719,3))</f>
        <v>81008</v>
      </c>
    </row>
    <row r="3720" spans="1:31">
      <c r="A3720" s="60" t="str">
        <f>IF(G3720&amp;Q3720&lt;&gt;"",W3720&amp;Q3720,"")</f>
        <v>MAC HAWKblack</v>
      </c>
      <c r="B3720" s="60" t="str">
        <f>IF(C3720&lt;&gt;"",LEFT(C3720,9),"")</f>
        <v>81-008-09</v>
      </c>
      <c r="C3720" s="73" t="s">
        <v>6172</v>
      </c>
      <c r="D3720" s="73" t="s">
        <v>6168</v>
      </c>
      <c r="E3720" s="73" t="s">
        <v>912</v>
      </c>
      <c r="F3720" s="74">
        <v>61</v>
      </c>
      <c r="G3720" s="73" t="s">
        <v>6169</v>
      </c>
      <c r="H3720" s="73" t="s">
        <v>53</v>
      </c>
      <c r="I3720" s="73" t="s">
        <v>1265</v>
      </c>
      <c r="J3720" s="73" t="s">
        <v>330</v>
      </c>
      <c r="K3720" s="73" t="s">
        <v>382</v>
      </c>
      <c r="L3720" s="73" t="s">
        <v>383</v>
      </c>
      <c r="M3720" s="73" t="s">
        <v>388</v>
      </c>
      <c r="N3720" s="73" t="s">
        <v>30</v>
      </c>
      <c r="O3720" s="73" t="s">
        <v>386</v>
      </c>
      <c r="P3720" s="73" t="s">
        <v>907</v>
      </c>
      <c r="Q3720" s="73" t="s">
        <v>928</v>
      </c>
      <c r="R3720" s="73" t="s">
        <v>53</v>
      </c>
      <c r="V3720" s="60" t="str">
        <f>W3720&amp;H3720</f>
        <v>MAC HAWKчерный</v>
      </c>
      <c r="W3720" s="60" t="str">
        <f>_xlfn.LET(_xlpm.TextCell,TEXT(G3720,"###"),IF(_xlpm.TextCell&lt;&gt;"",IF(StyleSpaceSplit,IFERROR(IF(FIND(" ",_xlpm.TextCell)&gt;=1,MID(_xlpm.TextCell,1,FIND(" ",_xlpm.TextCell)-1),_xlpm.TextCell),_xlpm.TextCell),_xlpm.TextCell),""))</f>
        <v>MAC HAWK</v>
      </c>
      <c r="X3720" s="60" t="str">
        <f>IF(A3720&lt;&gt;"",IFERROR(IF(FIND(" ",G3720)&gt;=1,MID(G3720,FIND(" ",G3720)+1,LEN(G3720)),""),""),"")</f>
        <v>HAWK</v>
      </c>
      <c r="AC3720" s="51">
        <f>IFERROR(VALUE(MID($C3720,1,2)),0)</f>
        <v>81</v>
      </c>
      <c r="AD3720" s="44">
        <f>IFERROR(VALUE(MID($C3720,4,3)),0)</f>
        <v>8</v>
      </c>
      <c r="AE3720" s="51">
        <f>VALUE(RIGHT("00"&amp;AC3720,2)&amp;RIGHT("000"&amp;AD3720,3))</f>
        <v>81008</v>
      </c>
    </row>
    <row r="3721" spans="1:31">
      <c r="A3721" s="60" t="str">
        <f>IF(G3721&amp;Q3721&lt;&gt;"",W3721&amp;Q3721,"")</f>
        <v>MAC HINAblack</v>
      </c>
      <c r="B3721" s="60" t="str">
        <f>IF(C3721&lt;&gt;"",LEFT(C3721,9),"")</f>
        <v>81-071-09</v>
      </c>
      <c r="C3721" s="73" t="s">
        <v>6998</v>
      </c>
      <c r="D3721" s="73" t="s">
        <v>6999</v>
      </c>
      <c r="E3721" s="73" t="s">
        <v>904</v>
      </c>
      <c r="F3721" s="74">
        <v>57</v>
      </c>
      <c r="G3721" s="73" t="s">
        <v>7000</v>
      </c>
      <c r="H3721" s="73" t="s">
        <v>53</v>
      </c>
      <c r="I3721" s="73" t="s">
        <v>1265</v>
      </c>
      <c r="J3721" s="73" t="s">
        <v>323</v>
      </c>
      <c r="K3721" s="73" t="s">
        <v>387</v>
      </c>
      <c r="L3721" s="73" t="s">
        <v>383</v>
      </c>
      <c r="M3721" s="73" t="s">
        <v>388</v>
      </c>
      <c r="N3721" s="73" t="s">
        <v>30</v>
      </c>
      <c r="O3721" s="73" t="s">
        <v>386</v>
      </c>
      <c r="P3721" s="73" t="s">
        <v>907</v>
      </c>
      <c r="Q3721" s="73" t="s">
        <v>928</v>
      </c>
      <c r="R3721" s="73" t="s">
        <v>53</v>
      </c>
      <c r="V3721" s="60" t="str">
        <f>W3721&amp;H3721</f>
        <v>MAC HINAчерный</v>
      </c>
      <c r="W3721" s="60" t="str">
        <f>_xlfn.LET(_xlpm.TextCell,TEXT(G3721,"###"),IF(_xlpm.TextCell&lt;&gt;"",IF(StyleSpaceSplit,IFERROR(IF(FIND(" ",_xlpm.TextCell)&gt;=1,MID(_xlpm.TextCell,1,FIND(" ",_xlpm.TextCell)-1),_xlpm.TextCell),_xlpm.TextCell),_xlpm.TextCell),""))</f>
        <v>MAC HINA</v>
      </c>
      <c r="X3721" s="60" t="str">
        <f>IF(A3721&lt;&gt;"",IFERROR(IF(FIND(" ",G3721)&gt;=1,MID(G3721,FIND(" ",G3721)+1,LEN(G3721)),""),""),"")</f>
        <v>HINA</v>
      </c>
      <c r="AC3721" s="51">
        <f>IFERROR(VALUE(MID($C3721,1,2)),0)</f>
        <v>81</v>
      </c>
      <c r="AD3721" s="44">
        <f>IFERROR(VALUE(MID($C3721,4,3)),0)</f>
        <v>71</v>
      </c>
      <c r="AE3721" s="51">
        <f>VALUE(RIGHT("00"&amp;AC3721,2)&amp;RIGHT("000"&amp;AD3721,3))</f>
        <v>81071</v>
      </c>
    </row>
    <row r="3722" spans="1:31">
      <c r="A3722" s="60" t="str">
        <f>IF(G3722&amp;Q3722&lt;&gt;"",W3722&amp;Q3722,"")</f>
        <v>MAC HINAblack</v>
      </c>
      <c r="B3722" s="60" t="str">
        <f>IF(C3722&lt;&gt;"",LEFT(C3722,9),"")</f>
        <v>81-071-09</v>
      </c>
      <c r="C3722" s="73" t="s">
        <v>7001</v>
      </c>
      <c r="D3722" s="73" t="s">
        <v>6999</v>
      </c>
      <c r="E3722" s="73" t="s">
        <v>910</v>
      </c>
      <c r="F3722" s="74">
        <v>59</v>
      </c>
      <c r="G3722" s="73" t="s">
        <v>7000</v>
      </c>
      <c r="H3722" s="73" t="s">
        <v>53</v>
      </c>
      <c r="I3722" s="73" t="s">
        <v>1265</v>
      </c>
      <c r="J3722" s="73" t="s">
        <v>323</v>
      </c>
      <c r="K3722" s="73" t="s">
        <v>387</v>
      </c>
      <c r="L3722" s="73" t="s">
        <v>383</v>
      </c>
      <c r="M3722" s="73" t="s">
        <v>388</v>
      </c>
      <c r="N3722" s="73" t="s">
        <v>30</v>
      </c>
      <c r="O3722" s="73" t="s">
        <v>386</v>
      </c>
      <c r="P3722" s="73" t="s">
        <v>907</v>
      </c>
      <c r="Q3722" s="73" t="s">
        <v>928</v>
      </c>
      <c r="R3722" s="73" t="s">
        <v>53</v>
      </c>
      <c r="V3722" s="60" t="str">
        <f>W3722&amp;H3722</f>
        <v>MAC HINAчерный</v>
      </c>
      <c r="W3722" s="60" t="str">
        <f>_xlfn.LET(_xlpm.TextCell,TEXT(G3722,"###"),IF(_xlpm.TextCell&lt;&gt;"",IF(StyleSpaceSplit,IFERROR(IF(FIND(" ",_xlpm.TextCell)&gt;=1,MID(_xlpm.TextCell,1,FIND(" ",_xlpm.TextCell)-1),_xlpm.TextCell),_xlpm.TextCell),_xlpm.TextCell),""))</f>
        <v>MAC HINA</v>
      </c>
      <c r="X3722" s="60" t="str">
        <f>IF(A3722&lt;&gt;"",IFERROR(IF(FIND(" ",G3722)&gt;=1,MID(G3722,FIND(" ",G3722)+1,LEN(G3722)),""),""),"")</f>
        <v>HINA</v>
      </c>
      <c r="AC3722" s="51">
        <f>IFERROR(VALUE(MID($C3722,1,2)),0)</f>
        <v>81</v>
      </c>
      <c r="AD3722" s="44">
        <f>IFERROR(VALUE(MID($C3722,4,3)),0)</f>
        <v>71</v>
      </c>
      <c r="AE3722" s="51">
        <f>VALUE(RIGHT("00"&amp;AC3722,2)&amp;RIGHT("000"&amp;AD3722,3))</f>
        <v>81071</v>
      </c>
    </row>
    <row r="3723" spans="1:31">
      <c r="A3723" s="60" t="str">
        <f>IF(G3723&amp;Q3723&lt;&gt;"",W3723&amp;Q3723,"")</f>
        <v>MAC HINAblack</v>
      </c>
      <c r="B3723" s="60" t="str">
        <f>IF(C3723&lt;&gt;"",LEFT(C3723,9),"")</f>
        <v>81-071-09</v>
      </c>
      <c r="C3723" s="73" t="s">
        <v>7002</v>
      </c>
      <c r="D3723" s="73" t="s">
        <v>6999</v>
      </c>
      <c r="E3723" s="73" t="s">
        <v>912</v>
      </c>
      <c r="F3723" s="74">
        <v>61</v>
      </c>
      <c r="G3723" s="73" t="s">
        <v>7000</v>
      </c>
      <c r="H3723" s="73" t="s">
        <v>53</v>
      </c>
      <c r="I3723" s="73" t="s">
        <v>1265</v>
      </c>
      <c r="J3723" s="73" t="s">
        <v>323</v>
      </c>
      <c r="K3723" s="73" t="s">
        <v>387</v>
      </c>
      <c r="L3723" s="73" t="s">
        <v>383</v>
      </c>
      <c r="M3723" s="73" t="s">
        <v>388</v>
      </c>
      <c r="N3723" s="73" t="s">
        <v>30</v>
      </c>
      <c r="O3723" s="73" t="s">
        <v>386</v>
      </c>
      <c r="P3723" s="73" t="s">
        <v>907</v>
      </c>
      <c r="Q3723" s="73" t="s">
        <v>928</v>
      </c>
      <c r="R3723" s="73" t="s">
        <v>53</v>
      </c>
      <c r="V3723" s="60" t="str">
        <f>W3723&amp;H3723</f>
        <v>MAC HINAчерный</v>
      </c>
      <c r="W3723" s="60" t="str">
        <f>_xlfn.LET(_xlpm.TextCell,TEXT(G3723,"###"),IF(_xlpm.TextCell&lt;&gt;"",IF(StyleSpaceSplit,IFERROR(IF(FIND(" ",_xlpm.TextCell)&gt;=1,MID(_xlpm.TextCell,1,FIND(" ",_xlpm.TextCell)-1),_xlpm.TextCell),_xlpm.TextCell),_xlpm.TextCell),""))</f>
        <v>MAC HINA</v>
      </c>
      <c r="X3723" s="60" t="str">
        <f>IF(A3723&lt;&gt;"",IFERROR(IF(FIND(" ",G3723)&gt;=1,MID(G3723,FIND(" ",G3723)+1,LEN(G3723)),""),""),"")</f>
        <v>HINA</v>
      </c>
      <c r="AC3723" s="51">
        <f>IFERROR(VALUE(MID($C3723,1,2)),0)</f>
        <v>81</v>
      </c>
      <c r="AD3723" s="44">
        <f>IFERROR(VALUE(MID($C3723,4,3)),0)</f>
        <v>71</v>
      </c>
      <c r="AE3723" s="51">
        <f>VALUE(RIGHT("00"&amp;AC3723,2)&amp;RIGHT("000"&amp;AD3723,3))</f>
        <v>81071</v>
      </c>
    </row>
    <row r="3724" spans="1:31">
      <c r="A3724" s="60" t="str">
        <f>IF(G3724&amp;Q3724&lt;&gt;"",W3724&amp;Q3724,"")</f>
        <v>MAC HINAblack</v>
      </c>
      <c r="B3724" s="60" t="str">
        <f>IF(C3724&lt;&gt;"",LEFT(C3724,9),"")</f>
        <v>81-071-09</v>
      </c>
      <c r="C3724" s="73" t="s">
        <v>7003</v>
      </c>
      <c r="D3724" s="73" t="s">
        <v>6999</v>
      </c>
      <c r="E3724" s="73" t="s">
        <v>956</v>
      </c>
      <c r="F3724" s="74">
        <v>55</v>
      </c>
      <c r="G3724" s="73" t="s">
        <v>7000</v>
      </c>
      <c r="H3724" s="73" t="s">
        <v>53</v>
      </c>
      <c r="I3724" s="73" t="s">
        <v>1265</v>
      </c>
      <c r="J3724" s="73" t="s">
        <v>323</v>
      </c>
      <c r="K3724" s="73" t="s">
        <v>387</v>
      </c>
      <c r="L3724" s="73" t="s">
        <v>383</v>
      </c>
      <c r="M3724" s="73" t="s">
        <v>388</v>
      </c>
      <c r="N3724" s="73" t="s">
        <v>30</v>
      </c>
      <c r="O3724" s="73" t="s">
        <v>386</v>
      </c>
      <c r="P3724" s="73" t="s">
        <v>907</v>
      </c>
      <c r="Q3724" s="73" t="s">
        <v>928</v>
      </c>
      <c r="R3724" s="73" t="s">
        <v>53</v>
      </c>
      <c r="V3724" s="60" t="str">
        <f>W3724&amp;H3724</f>
        <v>MAC HINAчерный</v>
      </c>
      <c r="W3724" s="60" t="str">
        <f>_xlfn.LET(_xlpm.TextCell,TEXT(G3724,"###"),IF(_xlpm.TextCell&lt;&gt;"",IF(StyleSpaceSplit,IFERROR(IF(FIND(" ",_xlpm.TextCell)&gt;=1,MID(_xlpm.TextCell,1,FIND(" ",_xlpm.TextCell)-1),_xlpm.TextCell),_xlpm.TextCell),_xlpm.TextCell),""))</f>
        <v>MAC HINA</v>
      </c>
      <c r="X3724" s="60" t="str">
        <f>IF(A3724&lt;&gt;"",IFERROR(IF(FIND(" ",G3724)&gt;=1,MID(G3724,FIND(" ",G3724)+1,LEN(G3724)),""),""),"")</f>
        <v>HINA</v>
      </c>
      <c r="AC3724" s="51">
        <f>IFERROR(VALUE(MID($C3724,1,2)),0)</f>
        <v>81</v>
      </c>
      <c r="AD3724" s="44">
        <f>IFERROR(VALUE(MID($C3724,4,3)),0)</f>
        <v>71</v>
      </c>
      <c r="AE3724" s="51">
        <f>VALUE(RIGHT("00"&amp;AC3724,2)&amp;RIGHT("000"&amp;AD3724,3))</f>
        <v>81071</v>
      </c>
    </row>
    <row r="3725" spans="1:31">
      <c r="A3725" s="60" t="str">
        <f>IF(G3725&amp;Q3725&lt;&gt;"",W3725&amp;Q3725,"")</f>
        <v>MAC KINKblack</v>
      </c>
      <c r="B3725" s="60" t="str">
        <f>IF(C3725&lt;&gt;"",LEFT(C3725,9),"")</f>
        <v>81-072-09</v>
      </c>
      <c r="C3725" s="73" t="s">
        <v>7004</v>
      </c>
      <c r="D3725" s="73" t="s">
        <v>7005</v>
      </c>
      <c r="E3725" s="73" t="s">
        <v>904</v>
      </c>
      <c r="F3725" s="74">
        <v>57</v>
      </c>
      <c r="G3725" s="73" t="s">
        <v>7006</v>
      </c>
      <c r="H3725" s="73" t="s">
        <v>53</v>
      </c>
      <c r="I3725" s="73" t="s">
        <v>1265</v>
      </c>
      <c r="J3725" s="73" t="s">
        <v>330</v>
      </c>
      <c r="K3725" s="73" t="s">
        <v>382</v>
      </c>
      <c r="L3725" s="73" t="s">
        <v>383</v>
      </c>
      <c r="M3725" s="73" t="s">
        <v>388</v>
      </c>
      <c r="N3725" s="73" t="s">
        <v>30</v>
      </c>
      <c r="O3725" s="73" t="s">
        <v>386</v>
      </c>
      <c r="P3725" s="73" t="s">
        <v>907</v>
      </c>
      <c r="Q3725" s="73" t="s">
        <v>928</v>
      </c>
      <c r="R3725" s="73" t="s">
        <v>53</v>
      </c>
      <c r="V3725" s="60" t="str">
        <f>W3725&amp;H3725</f>
        <v>MAC KINKчерный</v>
      </c>
      <c r="W3725" s="60" t="str">
        <f>_xlfn.LET(_xlpm.TextCell,TEXT(G3725,"###"),IF(_xlpm.TextCell&lt;&gt;"",IF(StyleSpaceSplit,IFERROR(IF(FIND(" ",_xlpm.TextCell)&gt;=1,MID(_xlpm.TextCell,1,FIND(" ",_xlpm.TextCell)-1),_xlpm.TextCell),_xlpm.TextCell),_xlpm.TextCell),""))</f>
        <v>MAC KINK</v>
      </c>
      <c r="X3725" s="60" t="str">
        <f>IF(A3725&lt;&gt;"",IFERROR(IF(FIND(" ",G3725)&gt;=1,MID(G3725,FIND(" ",G3725)+1,LEN(G3725)),""),""),"")</f>
        <v>KINK</v>
      </c>
      <c r="AC3725" s="51">
        <f>IFERROR(VALUE(MID($C3725,1,2)),0)</f>
        <v>81</v>
      </c>
      <c r="AD3725" s="44">
        <f>IFERROR(VALUE(MID($C3725,4,3)),0)</f>
        <v>72</v>
      </c>
      <c r="AE3725" s="51">
        <f>VALUE(RIGHT("00"&amp;AC3725,2)&amp;RIGHT("000"&amp;AD3725,3))</f>
        <v>81072</v>
      </c>
    </row>
    <row r="3726" spans="1:31">
      <c r="A3726" s="60" t="str">
        <f>IF(G3726&amp;Q3726&lt;&gt;"",W3726&amp;Q3726,"")</f>
        <v>MAC KINKblack</v>
      </c>
      <c r="B3726" s="60" t="str">
        <f>IF(C3726&lt;&gt;"",LEFT(C3726,9),"")</f>
        <v>81-072-09</v>
      </c>
      <c r="C3726" s="73" t="s">
        <v>7007</v>
      </c>
      <c r="D3726" s="73" t="s">
        <v>7005</v>
      </c>
      <c r="E3726" s="73" t="s">
        <v>910</v>
      </c>
      <c r="F3726" s="74">
        <v>59</v>
      </c>
      <c r="G3726" s="73" t="s">
        <v>7006</v>
      </c>
      <c r="H3726" s="73" t="s">
        <v>53</v>
      </c>
      <c r="I3726" s="73" t="s">
        <v>1265</v>
      </c>
      <c r="J3726" s="73" t="s">
        <v>330</v>
      </c>
      <c r="K3726" s="73" t="s">
        <v>382</v>
      </c>
      <c r="L3726" s="73" t="s">
        <v>383</v>
      </c>
      <c r="M3726" s="73" t="s">
        <v>388</v>
      </c>
      <c r="N3726" s="73" t="s">
        <v>30</v>
      </c>
      <c r="O3726" s="73" t="s">
        <v>386</v>
      </c>
      <c r="P3726" s="73" t="s">
        <v>907</v>
      </c>
      <c r="Q3726" s="73" t="s">
        <v>928</v>
      </c>
      <c r="R3726" s="73" t="s">
        <v>53</v>
      </c>
      <c r="V3726" s="60" t="str">
        <f>W3726&amp;H3726</f>
        <v>MAC KINKчерный</v>
      </c>
      <c r="W3726" s="60" t="str">
        <f>_xlfn.LET(_xlpm.TextCell,TEXT(G3726,"###"),IF(_xlpm.TextCell&lt;&gt;"",IF(StyleSpaceSplit,IFERROR(IF(FIND(" ",_xlpm.TextCell)&gt;=1,MID(_xlpm.TextCell,1,FIND(" ",_xlpm.TextCell)-1),_xlpm.TextCell),_xlpm.TextCell),_xlpm.TextCell),""))</f>
        <v>MAC KINK</v>
      </c>
      <c r="X3726" s="60" t="str">
        <f>IF(A3726&lt;&gt;"",IFERROR(IF(FIND(" ",G3726)&gt;=1,MID(G3726,FIND(" ",G3726)+1,LEN(G3726)),""),""),"")</f>
        <v>KINK</v>
      </c>
      <c r="AC3726" s="51">
        <f>IFERROR(VALUE(MID($C3726,1,2)),0)</f>
        <v>81</v>
      </c>
      <c r="AD3726" s="44">
        <f>IFERROR(VALUE(MID($C3726,4,3)),0)</f>
        <v>72</v>
      </c>
      <c r="AE3726" s="51">
        <f>VALUE(RIGHT("00"&amp;AC3726,2)&amp;RIGHT("000"&amp;AD3726,3))</f>
        <v>81072</v>
      </c>
    </row>
    <row r="3727" spans="1:31">
      <c r="A3727" s="60" t="str">
        <f>IF(G3727&amp;Q3727&lt;&gt;"",W3727&amp;Q3727,"")</f>
        <v>MAC KINKblack</v>
      </c>
      <c r="B3727" s="60" t="str">
        <f>IF(C3727&lt;&gt;"",LEFT(C3727,9),"")</f>
        <v>81-072-09</v>
      </c>
      <c r="C3727" s="73" t="s">
        <v>7008</v>
      </c>
      <c r="D3727" s="73" t="s">
        <v>7005</v>
      </c>
      <c r="E3727" s="73" t="s">
        <v>912</v>
      </c>
      <c r="F3727" s="74">
        <v>61</v>
      </c>
      <c r="G3727" s="73" t="s">
        <v>7006</v>
      </c>
      <c r="H3727" s="73" t="s">
        <v>53</v>
      </c>
      <c r="I3727" s="73" t="s">
        <v>1265</v>
      </c>
      <c r="J3727" s="73" t="s">
        <v>330</v>
      </c>
      <c r="K3727" s="73" t="s">
        <v>382</v>
      </c>
      <c r="L3727" s="73" t="s">
        <v>383</v>
      </c>
      <c r="M3727" s="73" t="s">
        <v>388</v>
      </c>
      <c r="N3727" s="73" t="s">
        <v>30</v>
      </c>
      <c r="O3727" s="73" t="s">
        <v>386</v>
      </c>
      <c r="P3727" s="73" t="s">
        <v>907</v>
      </c>
      <c r="Q3727" s="73" t="s">
        <v>928</v>
      </c>
      <c r="R3727" s="73" t="s">
        <v>53</v>
      </c>
      <c r="V3727" s="60" t="str">
        <f>W3727&amp;H3727</f>
        <v>MAC KINKчерный</v>
      </c>
      <c r="W3727" s="60" t="str">
        <f>_xlfn.LET(_xlpm.TextCell,TEXT(G3727,"###"),IF(_xlpm.TextCell&lt;&gt;"",IF(StyleSpaceSplit,IFERROR(IF(FIND(" ",_xlpm.TextCell)&gt;=1,MID(_xlpm.TextCell,1,FIND(" ",_xlpm.TextCell)-1),_xlpm.TextCell),_xlpm.TextCell),_xlpm.TextCell),""))</f>
        <v>MAC KINK</v>
      </c>
      <c r="X3727" s="60" t="str">
        <f>IF(A3727&lt;&gt;"",IFERROR(IF(FIND(" ",G3727)&gt;=1,MID(G3727,FIND(" ",G3727)+1,LEN(G3727)),""),""),"")</f>
        <v>KINK</v>
      </c>
      <c r="AC3727" s="51">
        <f>IFERROR(VALUE(MID($C3727,1,2)),0)</f>
        <v>81</v>
      </c>
      <c r="AD3727" s="44">
        <f>IFERROR(VALUE(MID($C3727,4,3)),0)</f>
        <v>72</v>
      </c>
      <c r="AE3727" s="51">
        <f>VALUE(RIGHT("00"&amp;AC3727,2)&amp;RIGHT("000"&amp;AD3727,3))</f>
        <v>81072</v>
      </c>
    </row>
    <row r="3728" spans="1:31">
      <c r="A3728" s="60" t="str">
        <f>IF(G3728&amp;Q3728&lt;&gt;"",W3728&amp;Q3728,"")</f>
        <v>MAC KINKblack</v>
      </c>
      <c r="B3728" s="60" t="str">
        <f>IF(C3728&lt;&gt;"",LEFT(C3728,9),"")</f>
        <v>81-072-09</v>
      </c>
      <c r="C3728" s="73" t="s">
        <v>7009</v>
      </c>
      <c r="D3728" s="73" t="s">
        <v>7005</v>
      </c>
      <c r="E3728" s="73" t="s">
        <v>956</v>
      </c>
      <c r="F3728" s="74">
        <v>55</v>
      </c>
      <c r="G3728" s="73" t="s">
        <v>7006</v>
      </c>
      <c r="H3728" s="73" t="s">
        <v>53</v>
      </c>
      <c r="I3728" s="73" t="s">
        <v>1265</v>
      </c>
      <c r="J3728" s="73" t="s">
        <v>330</v>
      </c>
      <c r="K3728" s="73" t="s">
        <v>382</v>
      </c>
      <c r="L3728" s="73" t="s">
        <v>383</v>
      </c>
      <c r="M3728" s="73" t="s">
        <v>388</v>
      </c>
      <c r="N3728" s="73" t="s">
        <v>30</v>
      </c>
      <c r="O3728" s="73" t="s">
        <v>386</v>
      </c>
      <c r="P3728" s="73" t="s">
        <v>907</v>
      </c>
      <c r="Q3728" s="73" t="s">
        <v>928</v>
      </c>
      <c r="R3728" s="73" t="s">
        <v>53</v>
      </c>
      <c r="V3728" s="60" t="str">
        <f>W3728&amp;H3728</f>
        <v>MAC KINKчерный</v>
      </c>
      <c r="W3728" s="60" t="str">
        <f>_xlfn.LET(_xlpm.TextCell,TEXT(G3728,"###"),IF(_xlpm.TextCell&lt;&gt;"",IF(StyleSpaceSplit,IFERROR(IF(FIND(" ",_xlpm.TextCell)&gt;=1,MID(_xlpm.TextCell,1,FIND(" ",_xlpm.TextCell)-1),_xlpm.TextCell),_xlpm.TextCell),_xlpm.TextCell),""))</f>
        <v>MAC KINK</v>
      </c>
      <c r="X3728" s="60" t="str">
        <f>IF(A3728&lt;&gt;"",IFERROR(IF(FIND(" ",G3728)&gt;=1,MID(G3728,FIND(" ",G3728)+1,LEN(G3728)),""),""),"")</f>
        <v>KINK</v>
      </c>
      <c r="AC3728" s="51">
        <f>IFERROR(VALUE(MID($C3728,1,2)),0)</f>
        <v>81</v>
      </c>
      <c r="AD3728" s="44">
        <f>IFERROR(VALUE(MID($C3728,4,3)),0)</f>
        <v>72</v>
      </c>
      <c r="AE3728" s="51">
        <f>VALUE(RIGHT("00"&amp;AC3728,2)&amp;RIGHT("000"&amp;AD3728,3))</f>
        <v>81072</v>
      </c>
    </row>
    <row r="3729" spans="1:31">
      <c r="A3729" s="60" t="str">
        <f>IF(G3729&amp;Q3729&lt;&gt;"",W3729&amp;Q3729,"")</f>
        <v>MAC KINYpanther</v>
      </c>
      <c r="B3729" s="60" t="str">
        <f>IF(C3729&lt;&gt;"",LEFT(C3729,9),"")</f>
        <v>80-986-00</v>
      </c>
      <c r="C3729" s="73" t="s">
        <v>5590</v>
      </c>
      <c r="D3729" s="73" t="s">
        <v>5591</v>
      </c>
      <c r="E3729" s="73" t="s">
        <v>910</v>
      </c>
      <c r="F3729" s="74">
        <v>59</v>
      </c>
      <c r="G3729" s="73" t="s">
        <v>5592</v>
      </c>
      <c r="H3729" s="73" t="s">
        <v>292</v>
      </c>
      <c r="I3729" s="73" t="s">
        <v>4234</v>
      </c>
      <c r="J3729" s="73" t="s">
        <v>330</v>
      </c>
      <c r="K3729" s="73" t="s">
        <v>382</v>
      </c>
      <c r="L3729" s="73" t="s">
        <v>383</v>
      </c>
      <c r="M3729" s="73" t="s">
        <v>384</v>
      </c>
      <c r="O3729" s="73" t="s">
        <v>386</v>
      </c>
      <c r="P3729" s="73" t="s">
        <v>907</v>
      </c>
      <c r="Q3729" s="73" t="s">
        <v>5593</v>
      </c>
      <c r="R3729" s="73" t="s">
        <v>53</v>
      </c>
      <c r="V3729" s="60" t="str">
        <f>W3729&amp;H3729</f>
        <v>MAC KINYчерный / бежевый</v>
      </c>
      <c r="W3729" s="60" t="str">
        <f>_xlfn.LET(_xlpm.TextCell,TEXT(G3729,"###"),IF(_xlpm.TextCell&lt;&gt;"",IF(StyleSpaceSplit,IFERROR(IF(FIND(" ",_xlpm.TextCell)&gt;=1,MID(_xlpm.TextCell,1,FIND(" ",_xlpm.TextCell)-1),_xlpm.TextCell),_xlpm.TextCell),_xlpm.TextCell),""))</f>
        <v>MAC KINY</v>
      </c>
      <c r="X3729" s="60" t="str">
        <f>IF(A3729&lt;&gt;"",IFERROR(IF(FIND(" ",G3729)&gt;=1,MID(G3729,FIND(" ",G3729)+1,LEN(G3729)),""),""),"")</f>
        <v>KINY</v>
      </c>
      <c r="AC3729" s="51">
        <f>IFERROR(VALUE(MID($C3729,1,2)),0)</f>
        <v>80</v>
      </c>
      <c r="AD3729" s="44">
        <f>IFERROR(VALUE(MID($C3729,4,3)),0)</f>
        <v>986</v>
      </c>
      <c r="AE3729" s="51">
        <f>VALUE(RIGHT("00"&amp;AC3729,2)&amp;RIGHT("000"&amp;AD3729,3))</f>
        <v>80986</v>
      </c>
    </row>
    <row r="3730" spans="1:31">
      <c r="A3730" s="60" t="str">
        <f>IF(G3730&amp;Q3730&lt;&gt;"",W3730&amp;Q3730,"")</f>
        <v>MAC LENZObrown</v>
      </c>
      <c r="B3730" s="60" t="str">
        <f>IF(C3730&lt;&gt;"",LEFT(C3730,9),"")</f>
        <v>80-757-14</v>
      </c>
      <c r="C3730" s="73" t="s">
        <v>4308</v>
      </c>
      <c r="D3730" s="73" t="s">
        <v>4309</v>
      </c>
      <c r="E3730" s="73" t="s">
        <v>910</v>
      </c>
      <c r="F3730" s="74">
        <v>59</v>
      </c>
      <c r="G3730" s="73" t="s">
        <v>4310</v>
      </c>
      <c r="H3730" s="73" t="s">
        <v>164</v>
      </c>
      <c r="I3730" s="73" t="s">
        <v>927</v>
      </c>
      <c r="J3730" s="73" t="s">
        <v>330</v>
      </c>
      <c r="K3730" s="73" t="s">
        <v>382</v>
      </c>
      <c r="L3730" s="73" t="s">
        <v>383</v>
      </c>
      <c r="M3730" s="73" t="s">
        <v>384</v>
      </c>
      <c r="N3730" s="73" t="s">
        <v>36</v>
      </c>
      <c r="O3730" s="73" t="s">
        <v>386</v>
      </c>
      <c r="P3730" s="73" t="s">
        <v>907</v>
      </c>
      <c r="Q3730" s="73" t="s">
        <v>1033</v>
      </c>
      <c r="R3730" s="73" t="s">
        <v>86</v>
      </c>
      <c r="V3730" s="60" t="str">
        <f>W3730&amp;H3730</f>
        <v>MAC LENZOкоричневый / бежевый</v>
      </c>
      <c r="W3730" s="60" t="str">
        <f>_xlfn.LET(_xlpm.TextCell,TEXT(G3730,"###"),IF(_xlpm.TextCell&lt;&gt;"",IF(StyleSpaceSplit,IFERROR(IF(FIND(" ",_xlpm.TextCell)&gt;=1,MID(_xlpm.TextCell,1,FIND(" ",_xlpm.TextCell)-1),_xlpm.TextCell),_xlpm.TextCell),_xlpm.TextCell),""))</f>
        <v>MAC LENZO</v>
      </c>
      <c r="X3730" s="60" t="str">
        <f>IF(A3730&lt;&gt;"",IFERROR(IF(FIND(" ",G3730)&gt;=1,MID(G3730,FIND(" ",G3730)+1,LEN(G3730)),""),""),"")</f>
        <v>LENZO</v>
      </c>
      <c r="AC3730" s="51">
        <f>IFERROR(VALUE(MID($C3730,1,2)),0)</f>
        <v>80</v>
      </c>
      <c r="AD3730" s="44">
        <f>IFERROR(VALUE(MID($C3730,4,3)),0)</f>
        <v>757</v>
      </c>
      <c r="AE3730" s="51">
        <f>VALUE(RIGHT("00"&amp;AC3730,2)&amp;RIGHT("000"&amp;AD3730,3))</f>
        <v>80757</v>
      </c>
    </row>
    <row r="3731" spans="1:31">
      <c r="A3731" s="60" t="str">
        <f>IF(G3731&amp;Q3731&lt;&gt;"",W3731&amp;Q3731,"")</f>
        <v>MAC LENZOblue</v>
      </c>
      <c r="B3731" s="60" t="str">
        <f>IF(C3731&lt;&gt;"",LEFT(C3731,9),"")</f>
        <v>80-757-06</v>
      </c>
      <c r="C3731" s="73" t="s">
        <v>4728</v>
      </c>
      <c r="D3731" s="73" t="s">
        <v>4729</v>
      </c>
      <c r="E3731" s="73" t="s">
        <v>910</v>
      </c>
      <c r="F3731" s="74">
        <v>59</v>
      </c>
      <c r="G3731" s="73" t="s">
        <v>4310</v>
      </c>
      <c r="H3731" s="73" t="s">
        <v>247</v>
      </c>
      <c r="I3731" s="73" t="s">
        <v>927</v>
      </c>
      <c r="J3731" s="73" t="s">
        <v>330</v>
      </c>
      <c r="K3731" s="73" t="s">
        <v>382</v>
      </c>
      <c r="L3731" s="73" t="s">
        <v>383</v>
      </c>
      <c r="M3731" s="73" t="s">
        <v>384</v>
      </c>
      <c r="N3731" s="73" t="s">
        <v>36</v>
      </c>
      <c r="O3731" s="73" t="s">
        <v>386</v>
      </c>
      <c r="P3731" s="73" t="s">
        <v>907</v>
      </c>
      <c r="Q3731" s="73" t="s">
        <v>932</v>
      </c>
      <c r="R3731" s="73" t="s">
        <v>71</v>
      </c>
      <c r="V3731" s="60" t="str">
        <f>W3731&amp;H3731</f>
        <v>MAC LENZOсиний / бежевый</v>
      </c>
      <c r="W3731" s="60" t="str">
        <f>_xlfn.LET(_xlpm.TextCell,TEXT(G3731,"###"),IF(_xlpm.TextCell&lt;&gt;"",IF(StyleSpaceSplit,IFERROR(IF(FIND(" ",_xlpm.TextCell)&gt;=1,MID(_xlpm.TextCell,1,FIND(" ",_xlpm.TextCell)-1),_xlpm.TextCell),_xlpm.TextCell),_xlpm.TextCell),""))</f>
        <v>MAC LENZO</v>
      </c>
      <c r="X3731" s="60" t="str">
        <f>IF(A3731&lt;&gt;"",IFERROR(IF(FIND(" ",G3731)&gt;=1,MID(G3731,FIND(" ",G3731)+1,LEN(G3731)),""),""),"")</f>
        <v>LENZO</v>
      </c>
      <c r="AC3731" s="51">
        <f>IFERROR(VALUE(MID($C3731,1,2)),0)</f>
        <v>80</v>
      </c>
      <c r="AD3731" s="44">
        <f>IFERROR(VALUE(MID($C3731,4,3)),0)</f>
        <v>757</v>
      </c>
      <c r="AE3731" s="51">
        <f>VALUE(RIGHT("00"&amp;AC3731,2)&amp;RIGHT("000"&amp;AD3731,3))</f>
        <v>80757</v>
      </c>
    </row>
    <row r="3732" spans="1:31">
      <c r="A3732" s="60" t="str">
        <f>IF(G3732&amp;Q3732&lt;&gt;"",W3732&amp;Q3732,"")</f>
        <v>MAC LENZOblue</v>
      </c>
      <c r="B3732" s="60" t="str">
        <f>IF(C3732&lt;&gt;"",LEFT(C3732,9),"")</f>
        <v>80-757-06</v>
      </c>
      <c r="C3732" s="73" t="s">
        <v>4730</v>
      </c>
      <c r="D3732" s="73" t="s">
        <v>4729</v>
      </c>
      <c r="E3732" s="73" t="s">
        <v>904</v>
      </c>
      <c r="F3732" s="74">
        <v>57</v>
      </c>
      <c r="G3732" s="73" t="s">
        <v>4310</v>
      </c>
      <c r="H3732" s="73" t="s">
        <v>247</v>
      </c>
      <c r="I3732" s="73" t="s">
        <v>927</v>
      </c>
      <c r="J3732" s="73" t="s">
        <v>330</v>
      </c>
      <c r="K3732" s="73" t="s">
        <v>382</v>
      </c>
      <c r="L3732" s="73" t="s">
        <v>383</v>
      </c>
      <c r="M3732" s="73" t="s">
        <v>384</v>
      </c>
      <c r="N3732" s="73" t="s">
        <v>36</v>
      </c>
      <c r="O3732" s="73" t="s">
        <v>386</v>
      </c>
      <c r="P3732" s="73" t="s">
        <v>907</v>
      </c>
      <c r="Q3732" s="73" t="s">
        <v>932</v>
      </c>
      <c r="R3732" s="73" t="s">
        <v>71</v>
      </c>
      <c r="V3732" s="60" t="str">
        <f>W3732&amp;H3732</f>
        <v>MAC LENZOсиний / бежевый</v>
      </c>
      <c r="W3732" s="60" t="str">
        <f>_xlfn.LET(_xlpm.TextCell,TEXT(G3732,"###"),IF(_xlpm.TextCell&lt;&gt;"",IF(StyleSpaceSplit,IFERROR(IF(FIND(" ",_xlpm.TextCell)&gt;=1,MID(_xlpm.TextCell,1,FIND(" ",_xlpm.TextCell)-1),_xlpm.TextCell),_xlpm.TextCell),_xlpm.TextCell),""))</f>
        <v>MAC LENZO</v>
      </c>
      <c r="X3732" s="60" t="str">
        <f>IF(A3732&lt;&gt;"",IFERROR(IF(FIND(" ",G3732)&gt;=1,MID(G3732,FIND(" ",G3732)+1,LEN(G3732)),""),""),"")</f>
        <v>LENZO</v>
      </c>
      <c r="AC3732" s="51">
        <f>IFERROR(VALUE(MID($C3732,1,2)),0)</f>
        <v>80</v>
      </c>
      <c r="AD3732" s="44">
        <f>IFERROR(VALUE(MID($C3732,4,3)),0)</f>
        <v>757</v>
      </c>
      <c r="AE3732" s="51">
        <f>VALUE(RIGHT("00"&amp;AC3732,2)&amp;RIGHT("000"&amp;AD3732,3))</f>
        <v>80757</v>
      </c>
    </row>
    <row r="3733" spans="1:31">
      <c r="A3733" s="60" t="str">
        <f>IF(G3733&amp;Q3733&lt;&gt;"",W3733&amp;Q3733,"")</f>
        <v>MAC LENZOblue</v>
      </c>
      <c r="B3733" s="60" t="str">
        <f>IF(C3733&lt;&gt;"",LEFT(C3733,9),"")</f>
        <v>80-757-06</v>
      </c>
      <c r="C3733" s="73" t="s">
        <v>4731</v>
      </c>
      <c r="D3733" s="73" t="s">
        <v>4729</v>
      </c>
      <c r="E3733" s="73" t="s">
        <v>956</v>
      </c>
      <c r="F3733" s="74">
        <v>55</v>
      </c>
      <c r="G3733" s="73" t="s">
        <v>4310</v>
      </c>
      <c r="H3733" s="73" t="s">
        <v>247</v>
      </c>
      <c r="I3733" s="73" t="s">
        <v>927</v>
      </c>
      <c r="J3733" s="73" t="s">
        <v>330</v>
      </c>
      <c r="K3733" s="73" t="s">
        <v>382</v>
      </c>
      <c r="L3733" s="73" t="s">
        <v>383</v>
      </c>
      <c r="M3733" s="73" t="s">
        <v>384</v>
      </c>
      <c r="N3733" s="73" t="s">
        <v>36</v>
      </c>
      <c r="O3733" s="73" t="s">
        <v>386</v>
      </c>
      <c r="P3733" s="73" t="s">
        <v>907</v>
      </c>
      <c r="Q3733" s="73" t="s">
        <v>932</v>
      </c>
      <c r="R3733" s="73" t="s">
        <v>71</v>
      </c>
      <c r="V3733" s="60" t="str">
        <f>W3733&amp;H3733</f>
        <v>MAC LENZOсиний / бежевый</v>
      </c>
      <c r="W3733" s="60" t="str">
        <f>_xlfn.LET(_xlpm.TextCell,TEXT(G3733,"###"),IF(_xlpm.TextCell&lt;&gt;"",IF(StyleSpaceSplit,IFERROR(IF(FIND(" ",_xlpm.TextCell)&gt;=1,MID(_xlpm.TextCell,1,FIND(" ",_xlpm.TextCell)-1),_xlpm.TextCell),_xlpm.TextCell),_xlpm.TextCell),""))</f>
        <v>MAC LENZO</v>
      </c>
      <c r="X3733" s="60" t="str">
        <f>IF(A3733&lt;&gt;"",IFERROR(IF(FIND(" ",G3733)&gt;=1,MID(G3733,FIND(" ",G3733)+1,LEN(G3733)),""),""),"")</f>
        <v>LENZO</v>
      </c>
      <c r="AC3733" s="51">
        <f>IFERROR(VALUE(MID($C3733,1,2)),0)</f>
        <v>80</v>
      </c>
      <c r="AD3733" s="44">
        <f>IFERROR(VALUE(MID($C3733,4,3)),0)</f>
        <v>757</v>
      </c>
      <c r="AE3733" s="51">
        <f>VALUE(RIGHT("00"&amp;AC3733,2)&amp;RIGHT("000"&amp;AD3733,3))</f>
        <v>80757</v>
      </c>
    </row>
    <row r="3734" spans="1:31">
      <c r="A3734" s="60" t="str">
        <f>IF(G3734&amp;Q3734&lt;&gt;"",W3734&amp;Q3734,"")</f>
        <v>MAC LENZOblue</v>
      </c>
      <c r="B3734" s="60" t="str">
        <f>IF(C3734&lt;&gt;"",LEFT(C3734,9),"")</f>
        <v>80-757-06</v>
      </c>
      <c r="C3734" s="73" t="s">
        <v>4732</v>
      </c>
      <c r="D3734" s="73" t="s">
        <v>4729</v>
      </c>
      <c r="E3734" s="73" t="s">
        <v>912</v>
      </c>
      <c r="F3734" s="74">
        <v>61</v>
      </c>
      <c r="G3734" s="73" t="s">
        <v>4310</v>
      </c>
      <c r="H3734" s="73" t="s">
        <v>247</v>
      </c>
      <c r="I3734" s="73" t="s">
        <v>927</v>
      </c>
      <c r="J3734" s="73" t="s">
        <v>330</v>
      </c>
      <c r="K3734" s="73" t="s">
        <v>382</v>
      </c>
      <c r="L3734" s="73" t="s">
        <v>383</v>
      </c>
      <c r="M3734" s="73" t="s">
        <v>384</v>
      </c>
      <c r="N3734" s="73" t="s">
        <v>36</v>
      </c>
      <c r="O3734" s="73" t="s">
        <v>386</v>
      </c>
      <c r="P3734" s="73" t="s">
        <v>907</v>
      </c>
      <c r="Q3734" s="73" t="s">
        <v>932</v>
      </c>
      <c r="R3734" s="73" t="s">
        <v>71</v>
      </c>
      <c r="V3734" s="60" t="str">
        <f>W3734&amp;H3734</f>
        <v>MAC LENZOсиний / бежевый</v>
      </c>
      <c r="W3734" s="60" t="str">
        <f>_xlfn.LET(_xlpm.TextCell,TEXT(G3734,"###"),IF(_xlpm.TextCell&lt;&gt;"",IF(StyleSpaceSplit,IFERROR(IF(FIND(" ",_xlpm.TextCell)&gt;=1,MID(_xlpm.TextCell,1,FIND(" ",_xlpm.TextCell)-1),_xlpm.TextCell),_xlpm.TextCell),_xlpm.TextCell),""))</f>
        <v>MAC LENZO</v>
      </c>
      <c r="X3734" s="60" t="str">
        <f>IF(A3734&lt;&gt;"",IFERROR(IF(FIND(" ",G3734)&gt;=1,MID(G3734,FIND(" ",G3734)+1,LEN(G3734)),""),""),"")</f>
        <v>LENZO</v>
      </c>
      <c r="AC3734" s="51">
        <f>IFERROR(VALUE(MID($C3734,1,2)),0)</f>
        <v>80</v>
      </c>
      <c r="AD3734" s="44">
        <f>IFERROR(VALUE(MID($C3734,4,3)),0)</f>
        <v>757</v>
      </c>
      <c r="AE3734" s="51">
        <f>VALUE(RIGHT("00"&amp;AC3734,2)&amp;RIGHT("000"&amp;AD3734,3))</f>
        <v>80757</v>
      </c>
    </row>
    <row r="3735" spans="1:31">
      <c r="A3735" s="60" t="str">
        <f>IF(G3735&amp;Q3735&lt;&gt;"",W3735&amp;Q3735,"")</f>
        <v>MAC LEWISblue</v>
      </c>
      <c r="B3735" s="60" t="str">
        <f>IF(C3735&lt;&gt;"",LEFT(C3735,9),"")</f>
        <v>80-932-16</v>
      </c>
      <c r="C3735" s="73" t="s">
        <v>5362</v>
      </c>
      <c r="D3735" s="73" t="s">
        <v>5363</v>
      </c>
      <c r="E3735" s="73" t="s">
        <v>910</v>
      </c>
      <c r="F3735" s="74">
        <v>59</v>
      </c>
      <c r="G3735" s="73" t="s">
        <v>5364</v>
      </c>
      <c r="H3735" s="73" t="s">
        <v>55</v>
      </c>
      <c r="I3735" s="73" t="s">
        <v>1265</v>
      </c>
      <c r="J3735" s="73" t="s">
        <v>330</v>
      </c>
      <c r="K3735" s="73" t="s">
        <v>382</v>
      </c>
      <c r="L3735" s="73" t="s">
        <v>383</v>
      </c>
      <c r="M3735" s="73" t="s">
        <v>388</v>
      </c>
      <c r="N3735" s="73" t="s">
        <v>30</v>
      </c>
      <c r="O3735" s="73" t="s">
        <v>386</v>
      </c>
      <c r="P3735" s="73" t="s">
        <v>907</v>
      </c>
      <c r="Q3735" s="73" t="s">
        <v>932</v>
      </c>
      <c r="R3735" s="73" t="s">
        <v>71</v>
      </c>
      <c r="V3735" s="60" t="str">
        <f>W3735&amp;H3735</f>
        <v>MAC LEWISтемно-синий</v>
      </c>
      <c r="W3735" s="60" t="str">
        <f>_xlfn.LET(_xlpm.TextCell,TEXT(G3735,"###"),IF(_xlpm.TextCell&lt;&gt;"",IF(StyleSpaceSplit,IFERROR(IF(FIND(" ",_xlpm.TextCell)&gt;=1,MID(_xlpm.TextCell,1,FIND(" ",_xlpm.TextCell)-1),_xlpm.TextCell),_xlpm.TextCell),_xlpm.TextCell),""))</f>
        <v>MAC LEWIS</v>
      </c>
      <c r="X3735" s="60" t="str">
        <f>IF(A3735&lt;&gt;"",IFERROR(IF(FIND(" ",G3735)&gt;=1,MID(G3735,FIND(" ",G3735)+1,LEN(G3735)),""),""),"")</f>
        <v>LEWIS</v>
      </c>
      <c r="AC3735" s="51">
        <f>IFERROR(VALUE(MID($C3735,1,2)),0)</f>
        <v>80</v>
      </c>
      <c r="AD3735" s="44">
        <f>IFERROR(VALUE(MID($C3735,4,3)),0)</f>
        <v>932</v>
      </c>
      <c r="AE3735" s="51">
        <f>VALUE(RIGHT("00"&amp;AC3735,2)&amp;RIGHT("000"&amp;AD3735,3))</f>
        <v>80932</v>
      </c>
    </row>
    <row r="3736" spans="1:31">
      <c r="A3736" s="60" t="str">
        <f>IF(G3736&amp;Q3736&lt;&gt;"",W3736&amp;Q3736,"")</f>
        <v>MAC LEWISblue</v>
      </c>
      <c r="B3736" s="60" t="str">
        <f>IF(C3736&lt;&gt;"",LEFT(C3736,9),"")</f>
        <v>80-932-16</v>
      </c>
      <c r="C3736" s="73" t="s">
        <v>5365</v>
      </c>
      <c r="D3736" s="73" t="s">
        <v>5363</v>
      </c>
      <c r="E3736" s="73" t="s">
        <v>904</v>
      </c>
      <c r="F3736" s="74">
        <v>57</v>
      </c>
      <c r="G3736" s="73" t="s">
        <v>5364</v>
      </c>
      <c r="H3736" s="73" t="s">
        <v>55</v>
      </c>
      <c r="I3736" s="73" t="s">
        <v>1265</v>
      </c>
      <c r="J3736" s="73" t="s">
        <v>330</v>
      </c>
      <c r="K3736" s="73" t="s">
        <v>382</v>
      </c>
      <c r="L3736" s="73" t="s">
        <v>383</v>
      </c>
      <c r="M3736" s="73" t="s">
        <v>388</v>
      </c>
      <c r="N3736" s="73" t="s">
        <v>30</v>
      </c>
      <c r="O3736" s="73" t="s">
        <v>386</v>
      </c>
      <c r="P3736" s="73" t="s">
        <v>907</v>
      </c>
      <c r="Q3736" s="73" t="s">
        <v>932</v>
      </c>
      <c r="R3736" s="73" t="s">
        <v>71</v>
      </c>
      <c r="V3736" s="60" t="str">
        <f>W3736&amp;H3736</f>
        <v>MAC LEWISтемно-синий</v>
      </c>
      <c r="W3736" s="60" t="str">
        <f>_xlfn.LET(_xlpm.TextCell,TEXT(G3736,"###"),IF(_xlpm.TextCell&lt;&gt;"",IF(StyleSpaceSplit,IFERROR(IF(FIND(" ",_xlpm.TextCell)&gt;=1,MID(_xlpm.TextCell,1,FIND(" ",_xlpm.TextCell)-1),_xlpm.TextCell),_xlpm.TextCell),_xlpm.TextCell),""))</f>
        <v>MAC LEWIS</v>
      </c>
      <c r="X3736" s="60" t="str">
        <f>IF(A3736&lt;&gt;"",IFERROR(IF(FIND(" ",G3736)&gt;=1,MID(G3736,FIND(" ",G3736)+1,LEN(G3736)),""),""),"")</f>
        <v>LEWIS</v>
      </c>
      <c r="AC3736" s="51">
        <f>IFERROR(VALUE(MID($C3736,1,2)),0)</f>
        <v>80</v>
      </c>
      <c r="AD3736" s="44">
        <f>IFERROR(VALUE(MID($C3736,4,3)),0)</f>
        <v>932</v>
      </c>
      <c r="AE3736" s="51">
        <f>VALUE(RIGHT("00"&amp;AC3736,2)&amp;RIGHT("000"&amp;AD3736,3))</f>
        <v>80932</v>
      </c>
    </row>
    <row r="3737" spans="1:31">
      <c r="A3737" s="60" t="str">
        <f>IF(G3737&amp;Q3737&lt;&gt;"",W3737&amp;Q3737,"")</f>
        <v>MAC LINEbeige</v>
      </c>
      <c r="B3737" s="60" t="str">
        <f>IF(C3737&lt;&gt;"",LEFT(C3737,9),"")</f>
        <v>80-649-02</v>
      </c>
      <c r="C3737" s="73" t="s">
        <v>3828</v>
      </c>
      <c r="D3737" s="73" t="s">
        <v>3829</v>
      </c>
      <c r="E3737" s="73" t="s">
        <v>956</v>
      </c>
      <c r="F3737" s="74">
        <v>55</v>
      </c>
      <c r="G3737" s="73" t="s">
        <v>3830</v>
      </c>
      <c r="H3737" s="73" t="s">
        <v>63</v>
      </c>
      <c r="I3737" s="73" t="s">
        <v>1265</v>
      </c>
      <c r="J3737" s="73" t="s">
        <v>330</v>
      </c>
      <c r="K3737" s="73" t="s">
        <v>387</v>
      </c>
      <c r="L3737" s="73" t="s">
        <v>383</v>
      </c>
      <c r="M3737" s="73" t="s">
        <v>388</v>
      </c>
      <c r="N3737" s="73" t="s">
        <v>30</v>
      </c>
      <c r="O3737" s="73" t="s">
        <v>386</v>
      </c>
      <c r="P3737" s="73" t="s">
        <v>907</v>
      </c>
      <c r="Q3737" s="73" t="s">
        <v>937</v>
      </c>
      <c r="R3737" s="73" t="s">
        <v>63</v>
      </c>
      <c r="V3737" s="60" t="str">
        <f>W3737&amp;H3737</f>
        <v>MAC LINEбежевый</v>
      </c>
      <c r="W3737" s="60" t="str">
        <f>_xlfn.LET(_xlpm.TextCell,TEXT(G3737,"###"),IF(_xlpm.TextCell&lt;&gt;"",IF(StyleSpaceSplit,IFERROR(IF(FIND(" ",_xlpm.TextCell)&gt;=1,MID(_xlpm.TextCell,1,FIND(" ",_xlpm.TextCell)-1),_xlpm.TextCell),_xlpm.TextCell),_xlpm.TextCell),""))</f>
        <v>MAC LINE</v>
      </c>
      <c r="X3737" s="60" t="str">
        <f>IF(A3737&lt;&gt;"",IFERROR(IF(FIND(" ",G3737)&gt;=1,MID(G3737,FIND(" ",G3737)+1,LEN(G3737)),""),""),"")</f>
        <v>LINE</v>
      </c>
      <c r="AC3737" s="51">
        <f>IFERROR(VALUE(MID($C3737,1,2)),0)</f>
        <v>80</v>
      </c>
      <c r="AD3737" s="44">
        <f>IFERROR(VALUE(MID($C3737,4,3)),0)</f>
        <v>649</v>
      </c>
      <c r="AE3737" s="51">
        <f>VALUE(RIGHT("00"&amp;AC3737,2)&amp;RIGHT("000"&amp;AD3737,3))</f>
        <v>80649</v>
      </c>
    </row>
    <row r="3738" spans="1:31">
      <c r="A3738" s="60" t="str">
        <f>IF(G3738&amp;Q3738&lt;&gt;"",W3738&amp;Q3738,"")</f>
        <v>MAC LINEbeige</v>
      </c>
      <c r="B3738" s="60" t="str">
        <f>IF(C3738&lt;&gt;"",LEFT(C3738,9),"")</f>
        <v>80-649-02</v>
      </c>
      <c r="C3738" s="73" t="s">
        <v>3831</v>
      </c>
      <c r="D3738" s="73" t="s">
        <v>3829</v>
      </c>
      <c r="E3738" s="73" t="s">
        <v>904</v>
      </c>
      <c r="F3738" s="74">
        <v>57</v>
      </c>
      <c r="G3738" s="73" t="s">
        <v>3830</v>
      </c>
      <c r="H3738" s="73" t="s">
        <v>63</v>
      </c>
      <c r="I3738" s="73" t="s">
        <v>1265</v>
      </c>
      <c r="J3738" s="73" t="s">
        <v>330</v>
      </c>
      <c r="K3738" s="73" t="s">
        <v>387</v>
      </c>
      <c r="L3738" s="73" t="s">
        <v>383</v>
      </c>
      <c r="M3738" s="73" t="s">
        <v>388</v>
      </c>
      <c r="N3738" s="73" t="s">
        <v>30</v>
      </c>
      <c r="O3738" s="73" t="s">
        <v>386</v>
      </c>
      <c r="P3738" s="73" t="s">
        <v>907</v>
      </c>
      <c r="Q3738" s="73" t="s">
        <v>937</v>
      </c>
      <c r="R3738" s="73" t="s">
        <v>63</v>
      </c>
      <c r="V3738" s="60" t="str">
        <f>W3738&amp;H3738</f>
        <v>MAC LINEбежевый</v>
      </c>
      <c r="W3738" s="60" t="str">
        <f>_xlfn.LET(_xlpm.TextCell,TEXT(G3738,"###"),IF(_xlpm.TextCell&lt;&gt;"",IF(StyleSpaceSplit,IFERROR(IF(FIND(" ",_xlpm.TextCell)&gt;=1,MID(_xlpm.TextCell,1,FIND(" ",_xlpm.TextCell)-1),_xlpm.TextCell),_xlpm.TextCell),_xlpm.TextCell),""))</f>
        <v>MAC LINE</v>
      </c>
      <c r="X3738" s="60" t="str">
        <f>IF(A3738&lt;&gt;"",IFERROR(IF(FIND(" ",G3738)&gt;=1,MID(G3738,FIND(" ",G3738)+1,LEN(G3738)),""),""),"")</f>
        <v>LINE</v>
      </c>
      <c r="AC3738" s="51">
        <f>IFERROR(VALUE(MID($C3738,1,2)),0)</f>
        <v>80</v>
      </c>
      <c r="AD3738" s="44">
        <f>IFERROR(VALUE(MID($C3738,4,3)),0)</f>
        <v>649</v>
      </c>
      <c r="AE3738" s="51">
        <f>VALUE(RIGHT("00"&amp;AC3738,2)&amp;RIGHT("000"&amp;AD3738,3))</f>
        <v>80649</v>
      </c>
    </row>
    <row r="3739" spans="1:31">
      <c r="A3739" s="60" t="str">
        <f>IF(G3739&amp;Q3739&lt;&gt;"",W3739&amp;Q3739,"")</f>
        <v>MAC LINEblack</v>
      </c>
      <c r="B3739" s="60" t="str">
        <f>IF(C3739&lt;&gt;"",LEFT(C3739,9),"")</f>
        <v>80-649-09</v>
      </c>
      <c r="C3739" s="73" t="s">
        <v>3832</v>
      </c>
      <c r="D3739" s="73" t="s">
        <v>3833</v>
      </c>
      <c r="E3739" s="73" t="s">
        <v>956</v>
      </c>
      <c r="F3739" s="74">
        <v>55</v>
      </c>
      <c r="G3739" s="73" t="s">
        <v>3830</v>
      </c>
      <c r="H3739" s="73" t="s">
        <v>53</v>
      </c>
      <c r="I3739" s="73" t="s">
        <v>1265</v>
      </c>
      <c r="J3739" s="73" t="s">
        <v>330</v>
      </c>
      <c r="K3739" s="73" t="s">
        <v>387</v>
      </c>
      <c r="L3739" s="73" t="s">
        <v>383</v>
      </c>
      <c r="M3739" s="73" t="s">
        <v>388</v>
      </c>
      <c r="N3739" s="73" t="s">
        <v>30</v>
      </c>
      <c r="O3739" s="73" t="s">
        <v>386</v>
      </c>
      <c r="P3739" s="73" t="s">
        <v>907</v>
      </c>
      <c r="Q3739" s="73" t="s">
        <v>928</v>
      </c>
      <c r="R3739" s="73" t="s">
        <v>53</v>
      </c>
      <c r="V3739" s="60" t="str">
        <f>W3739&amp;H3739</f>
        <v>MAC LINEчерный</v>
      </c>
      <c r="W3739" s="60" t="str">
        <f>_xlfn.LET(_xlpm.TextCell,TEXT(G3739,"###"),IF(_xlpm.TextCell&lt;&gt;"",IF(StyleSpaceSplit,IFERROR(IF(FIND(" ",_xlpm.TextCell)&gt;=1,MID(_xlpm.TextCell,1,FIND(" ",_xlpm.TextCell)-1),_xlpm.TextCell),_xlpm.TextCell),_xlpm.TextCell),""))</f>
        <v>MAC LINE</v>
      </c>
      <c r="X3739" s="60" t="str">
        <f>IF(A3739&lt;&gt;"",IFERROR(IF(FIND(" ",G3739)&gt;=1,MID(G3739,FIND(" ",G3739)+1,LEN(G3739)),""),""),"")</f>
        <v>LINE</v>
      </c>
      <c r="AC3739" s="51">
        <f>IFERROR(VALUE(MID($C3739,1,2)),0)</f>
        <v>80</v>
      </c>
      <c r="AD3739" s="44">
        <f>IFERROR(VALUE(MID($C3739,4,3)),0)</f>
        <v>649</v>
      </c>
      <c r="AE3739" s="51">
        <f>VALUE(RIGHT("00"&amp;AC3739,2)&amp;RIGHT("000"&amp;AD3739,3))</f>
        <v>80649</v>
      </c>
    </row>
    <row r="3740" spans="1:31">
      <c r="A3740" s="60" t="str">
        <f>IF(G3740&amp;Q3740&lt;&gt;"",W3740&amp;Q3740,"")</f>
        <v>MAC LINEblack</v>
      </c>
      <c r="B3740" s="60" t="str">
        <f>IF(C3740&lt;&gt;"",LEFT(C3740,9),"")</f>
        <v>80-649-09</v>
      </c>
      <c r="C3740" s="73" t="s">
        <v>3834</v>
      </c>
      <c r="D3740" s="73" t="s">
        <v>3833</v>
      </c>
      <c r="E3740" s="73" t="s">
        <v>904</v>
      </c>
      <c r="F3740" s="74">
        <v>57</v>
      </c>
      <c r="G3740" s="73" t="s">
        <v>3830</v>
      </c>
      <c r="H3740" s="73" t="s">
        <v>53</v>
      </c>
      <c r="I3740" s="73" t="s">
        <v>1265</v>
      </c>
      <c r="J3740" s="73" t="s">
        <v>330</v>
      </c>
      <c r="K3740" s="73" t="s">
        <v>387</v>
      </c>
      <c r="L3740" s="73" t="s">
        <v>383</v>
      </c>
      <c r="M3740" s="73" t="s">
        <v>388</v>
      </c>
      <c r="N3740" s="73" t="s">
        <v>30</v>
      </c>
      <c r="O3740" s="73" t="s">
        <v>386</v>
      </c>
      <c r="P3740" s="73" t="s">
        <v>907</v>
      </c>
      <c r="Q3740" s="73" t="s">
        <v>928</v>
      </c>
      <c r="R3740" s="73" t="s">
        <v>53</v>
      </c>
      <c r="V3740" s="60" t="str">
        <f>W3740&amp;H3740</f>
        <v>MAC LINEчерный</v>
      </c>
      <c r="W3740" s="60" t="str">
        <f>_xlfn.LET(_xlpm.TextCell,TEXT(G3740,"###"),IF(_xlpm.TextCell&lt;&gt;"",IF(StyleSpaceSplit,IFERROR(IF(FIND(" ",_xlpm.TextCell)&gt;=1,MID(_xlpm.TextCell,1,FIND(" ",_xlpm.TextCell)-1),_xlpm.TextCell),_xlpm.TextCell),_xlpm.TextCell),""))</f>
        <v>MAC LINE</v>
      </c>
      <c r="X3740" s="60" t="str">
        <f>IF(A3740&lt;&gt;"",IFERROR(IF(FIND(" ",G3740)&gt;=1,MID(G3740,FIND(" ",G3740)+1,LEN(G3740)),""),""),"")</f>
        <v>LINE</v>
      </c>
      <c r="AC3740" s="51">
        <f>IFERROR(VALUE(MID($C3740,1,2)),0)</f>
        <v>80</v>
      </c>
      <c r="AD3740" s="44">
        <f>IFERROR(VALUE(MID($C3740,4,3)),0)</f>
        <v>649</v>
      </c>
      <c r="AE3740" s="51">
        <f>VALUE(RIGHT("00"&amp;AC3740,2)&amp;RIGHT("000"&amp;AD3740,3))</f>
        <v>80649</v>
      </c>
    </row>
    <row r="3741" spans="1:31">
      <c r="A3741" s="60" t="str">
        <f>IF(G3741&amp;Q3741&lt;&gt;"",W3741&amp;Q3741,"")</f>
        <v>MAC LORCAgreen</v>
      </c>
      <c r="B3741" s="60" t="str">
        <f>IF(C3741&lt;&gt;"",LEFT(C3741,9),"")</f>
        <v>81-023-11</v>
      </c>
      <c r="C3741" s="73" t="s">
        <v>6385</v>
      </c>
      <c r="D3741" s="73" t="s">
        <v>6386</v>
      </c>
      <c r="E3741" s="73" t="s">
        <v>956</v>
      </c>
      <c r="F3741" s="74">
        <v>55</v>
      </c>
      <c r="G3741" s="73" t="s">
        <v>6376</v>
      </c>
      <c r="H3741" s="73" t="s">
        <v>60</v>
      </c>
      <c r="I3741" s="73" t="s">
        <v>1265</v>
      </c>
      <c r="J3741" s="73" t="s">
        <v>330</v>
      </c>
      <c r="K3741" s="73" t="s">
        <v>390</v>
      </c>
      <c r="L3741" s="73" t="s">
        <v>383</v>
      </c>
      <c r="M3741" s="73" t="s">
        <v>388</v>
      </c>
      <c r="N3741" s="73" t="s">
        <v>30</v>
      </c>
      <c r="O3741" s="73" t="s">
        <v>386</v>
      </c>
      <c r="P3741" s="73" t="s">
        <v>907</v>
      </c>
      <c r="Q3741" s="73" t="s">
        <v>990</v>
      </c>
      <c r="R3741" s="73" t="s">
        <v>60</v>
      </c>
      <c r="V3741" s="60" t="str">
        <f>W3741&amp;H3741</f>
        <v>MAC LORCAзеленый</v>
      </c>
      <c r="W3741" s="60" t="str">
        <f>_xlfn.LET(_xlpm.TextCell,TEXT(G3741,"###"),IF(_xlpm.TextCell&lt;&gt;"",IF(StyleSpaceSplit,IFERROR(IF(FIND(" ",_xlpm.TextCell)&gt;=1,MID(_xlpm.TextCell,1,FIND(" ",_xlpm.TextCell)-1),_xlpm.TextCell),_xlpm.TextCell),_xlpm.TextCell),""))</f>
        <v>MAC LORCA</v>
      </c>
      <c r="X3741" s="60" t="str">
        <f>IF(A3741&lt;&gt;"",IFERROR(IF(FIND(" ",G3741)&gt;=1,MID(G3741,FIND(" ",G3741)+1,LEN(G3741)),""),""),"")</f>
        <v>LORCA</v>
      </c>
      <c r="AC3741" s="51">
        <f>IFERROR(VALUE(MID($C3741,1,2)),0)</f>
        <v>81</v>
      </c>
      <c r="AD3741" s="44">
        <f>IFERROR(VALUE(MID($C3741,4,3)),0)</f>
        <v>23</v>
      </c>
      <c r="AE3741" s="51">
        <f>VALUE(RIGHT("00"&amp;AC3741,2)&amp;RIGHT("000"&amp;AD3741,3))</f>
        <v>81023</v>
      </c>
    </row>
    <row r="3742" spans="1:31">
      <c r="A3742" s="60" t="str">
        <f>IF(G3742&amp;Q3742&lt;&gt;"",W3742&amp;Q3742,"")</f>
        <v>MAC LORCAgreen</v>
      </c>
      <c r="B3742" s="60" t="str">
        <f>IF(C3742&lt;&gt;"",LEFT(C3742,9),"")</f>
        <v>81-023-11</v>
      </c>
      <c r="C3742" s="73" t="s">
        <v>6387</v>
      </c>
      <c r="D3742" s="73" t="s">
        <v>6386</v>
      </c>
      <c r="E3742" s="73" t="s">
        <v>904</v>
      </c>
      <c r="F3742" s="74">
        <v>57</v>
      </c>
      <c r="G3742" s="73" t="s">
        <v>6376</v>
      </c>
      <c r="H3742" s="73" t="s">
        <v>60</v>
      </c>
      <c r="I3742" s="73" t="s">
        <v>1265</v>
      </c>
      <c r="J3742" s="73" t="s">
        <v>330</v>
      </c>
      <c r="K3742" s="73" t="s">
        <v>390</v>
      </c>
      <c r="L3742" s="73" t="s">
        <v>383</v>
      </c>
      <c r="M3742" s="73" t="s">
        <v>388</v>
      </c>
      <c r="N3742" s="73" t="s">
        <v>30</v>
      </c>
      <c r="O3742" s="73" t="s">
        <v>386</v>
      </c>
      <c r="P3742" s="73" t="s">
        <v>907</v>
      </c>
      <c r="Q3742" s="73" t="s">
        <v>990</v>
      </c>
      <c r="R3742" s="73" t="s">
        <v>60</v>
      </c>
      <c r="V3742" s="60" t="str">
        <f>W3742&amp;H3742</f>
        <v>MAC LORCAзеленый</v>
      </c>
      <c r="W3742" s="60" t="str">
        <f>_xlfn.LET(_xlpm.TextCell,TEXT(G3742,"###"),IF(_xlpm.TextCell&lt;&gt;"",IF(StyleSpaceSplit,IFERROR(IF(FIND(" ",_xlpm.TextCell)&gt;=1,MID(_xlpm.TextCell,1,FIND(" ",_xlpm.TextCell)-1),_xlpm.TextCell),_xlpm.TextCell),_xlpm.TextCell),""))</f>
        <v>MAC LORCA</v>
      </c>
      <c r="X3742" s="60" t="str">
        <f>IF(A3742&lt;&gt;"",IFERROR(IF(FIND(" ",G3742)&gt;=1,MID(G3742,FIND(" ",G3742)+1,LEN(G3742)),""),""),"")</f>
        <v>LORCA</v>
      </c>
      <c r="AC3742" s="51">
        <f>IFERROR(VALUE(MID($C3742,1,2)),0)</f>
        <v>81</v>
      </c>
      <c r="AD3742" s="44">
        <f>IFERROR(VALUE(MID($C3742,4,3)),0)</f>
        <v>23</v>
      </c>
      <c r="AE3742" s="51">
        <f>VALUE(RIGHT("00"&amp;AC3742,2)&amp;RIGHT("000"&amp;AD3742,3))</f>
        <v>81023</v>
      </c>
    </row>
    <row r="3743" spans="1:31">
      <c r="A3743" s="60" t="str">
        <f>IF(G3743&amp;Q3743&lt;&gt;"",W3743&amp;Q3743,"")</f>
        <v>MAC LORCAgreen</v>
      </c>
      <c r="B3743" s="60" t="str">
        <f>IF(C3743&lt;&gt;"",LEFT(C3743,9),"")</f>
        <v>81-023-11</v>
      </c>
      <c r="C3743" s="73" t="s">
        <v>6388</v>
      </c>
      <c r="D3743" s="73" t="s">
        <v>6386</v>
      </c>
      <c r="E3743" s="73" t="s">
        <v>910</v>
      </c>
      <c r="F3743" s="74">
        <v>59</v>
      </c>
      <c r="G3743" s="73" t="s">
        <v>6376</v>
      </c>
      <c r="H3743" s="73" t="s">
        <v>60</v>
      </c>
      <c r="I3743" s="73" t="s">
        <v>1265</v>
      </c>
      <c r="J3743" s="73" t="s">
        <v>330</v>
      </c>
      <c r="K3743" s="73" t="s">
        <v>390</v>
      </c>
      <c r="L3743" s="73" t="s">
        <v>383</v>
      </c>
      <c r="M3743" s="73" t="s">
        <v>388</v>
      </c>
      <c r="N3743" s="73" t="s">
        <v>30</v>
      </c>
      <c r="O3743" s="73" t="s">
        <v>386</v>
      </c>
      <c r="P3743" s="73" t="s">
        <v>907</v>
      </c>
      <c r="Q3743" s="73" t="s">
        <v>990</v>
      </c>
      <c r="R3743" s="73" t="s">
        <v>60</v>
      </c>
      <c r="V3743" s="60" t="str">
        <f>W3743&amp;H3743</f>
        <v>MAC LORCAзеленый</v>
      </c>
      <c r="W3743" s="60" t="str">
        <f>_xlfn.LET(_xlpm.TextCell,TEXT(G3743,"###"),IF(_xlpm.TextCell&lt;&gt;"",IF(StyleSpaceSplit,IFERROR(IF(FIND(" ",_xlpm.TextCell)&gt;=1,MID(_xlpm.TextCell,1,FIND(" ",_xlpm.TextCell)-1),_xlpm.TextCell),_xlpm.TextCell),_xlpm.TextCell),""))</f>
        <v>MAC LORCA</v>
      </c>
      <c r="X3743" s="60" t="str">
        <f>IF(A3743&lt;&gt;"",IFERROR(IF(FIND(" ",G3743)&gt;=1,MID(G3743,FIND(" ",G3743)+1,LEN(G3743)),""),""),"")</f>
        <v>LORCA</v>
      </c>
      <c r="AC3743" s="51">
        <f>IFERROR(VALUE(MID($C3743,1,2)),0)</f>
        <v>81</v>
      </c>
      <c r="AD3743" s="44">
        <f>IFERROR(VALUE(MID($C3743,4,3)),0)</f>
        <v>23</v>
      </c>
      <c r="AE3743" s="51">
        <f>VALUE(RIGHT("00"&amp;AC3743,2)&amp;RIGHT("000"&amp;AD3743,3))</f>
        <v>81023</v>
      </c>
    </row>
    <row r="3744" spans="1:31">
      <c r="A3744" s="60" t="str">
        <f>IF(G3744&amp;Q3744&lt;&gt;"",W3744&amp;Q3744,"")</f>
        <v>MAC LORCAgreen</v>
      </c>
      <c r="B3744" s="60" t="str">
        <f>IF(C3744&lt;&gt;"",LEFT(C3744,9),"")</f>
        <v>81-023-11</v>
      </c>
      <c r="C3744" s="73" t="s">
        <v>6389</v>
      </c>
      <c r="D3744" s="73" t="s">
        <v>6386</v>
      </c>
      <c r="E3744" s="73" t="s">
        <v>912</v>
      </c>
      <c r="F3744" s="74">
        <v>61</v>
      </c>
      <c r="G3744" s="73" t="s">
        <v>6376</v>
      </c>
      <c r="H3744" s="73" t="s">
        <v>60</v>
      </c>
      <c r="I3744" s="73" t="s">
        <v>1265</v>
      </c>
      <c r="J3744" s="73" t="s">
        <v>330</v>
      </c>
      <c r="K3744" s="73" t="s">
        <v>390</v>
      </c>
      <c r="L3744" s="73" t="s">
        <v>383</v>
      </c>
      <c r="M3744" s="73" t="s">
        <v>388</v>
      </c>
      <c r="N3744" s="73" t="s">
        <v>30</v>
      </c>
      <c r="O3744" s="73" t="s">
        <v>386</v>
      </c>
      <c r="P3744" s="73" t="s">
        <v>907</v>
      </c>
      <c r="Q3744" s="73" t="s">
        <v>990</v>
      </c>
      <c r="R3744" s="73" t="s">
        <v>60</v>
      </c>
      <c r="V3744" s="60" t="str">
        <f>W3744&amp;H3744</f>
        <v>MAC LORCAзеленый</v>
      </c>
      <c r="W3744" s="60" t="str">
        <f>_xlfn.LET(_xlpm.TextCell,TEXT(G3744,"###"),IF(_xlpm.TextCell&lt;&gt;"",IF(StyleSpaceSplit,IFERROR(IF(FIND(" ",_xlpm.TextCell)&gt;=1,MID(_xlpm.TextCell,1,FIND(" ",_xlpm.TextCell)-1),_xlpm.TextCell),_xlpm.TextCell),_xlpm.TextCell),""))</f>
        <v>MAC LORCA</v>
      </c>
      <c r="X3744" s="60" t="str">
        <f>IF(A3744&lt;&gt;"",IFERROR(IF(FIND(" ",G3744)&gt;=1,MID(G3744,FIND(" ",G3744)+1,LEN(G3744)),""),""),"")</f>
        <v>LORCA</v>
      </c>
      <c r="AC3744" s="51">
        <f>IFERROR(VALUE(MID($C3744,1,2)),0)</f>
        <v>81</v>
      </c>
      <c r="AD3744" s="44">
        <f>IFERROR(VALUE(MID($C3744,4,3)),0)</f>
        <v>23</v>
      </c>
      <c r="AE3744" s="51">
        <f>VALUE(RIGHT("00"&amp;AC3744,2)&amp;RIGHT("000"&amp;AD3744,3))</f>
        <v>81023</v>
      </c>
    </row>
    <row r="3745" spans="1:31">
      <c r="A3745" s="60" t="str">
        <f>IF(G3745&amp;Q3745&lt;&gt;"",W3745&amp;Q3745,"")</f>
        <v>MAC LORCAbrown</v>
      </c>
      <c r="B3745" s="60" t="str">
        <f>IF(C3745&lt;&gt;"",LEFT(C3745,9),"")</f>
        <v>81-023-14</v>
      </c>
      <c r="C3745" s="73" t="s">
        <v>6374</v>
      </c>
      <c r="D3745" s="73" t="s">
        <v>6375</v>
      </c>
      <c r="E3745" s="73" t="s">
        <v>956</v>
      </c>
      <c r="F3745" s="74">
        <v>55</v>
      </c>
      <c r="G3745" s="73" t="s">
        <v>6376</v>
      </c>
      <c r="H3745" s="73" t="s">
        <v>86</v>
      </c>
      <c r="I3745" s="73" t="s">
        <v>1265</v>
      </c>
      <c r="J3745" s="73" t="s">
        <v>330</v>
      </c>
      <c r="K3745" s="73" t="s">
        <v>390</v>
      </c>
      <c r="L3745" s="73" t="s">
        <v>383</v>
      </c>
      <c r="M3745" s="73" t="s">
        <v>388</v>
      </c>
      <c r="N3745" s="73" t="s">
        <v>30</v>
      </c>
      <c r="O3745" s="73" t="s">
        <v>386</v>
      </c>
      <c r="P3745" s="73" t="s">
        <v>907</v>
      </c>
      <c r="Q3745" s="73" t="s">
        <v>1033</v>
      </c>
      <c r="R3745" s="73" t="s">
        <v>86</v>
      </c>
      <c r="V3745" s="60" t="str">
        <f>W3745&amp;H3745</f>
        <v>MAC LORCAкоричневый</v>
      </c>
      <c r="W3745" s="60" t="str">
        <f>_xlfn.LET(_xlpm.TextCell,TEXT(G3745,"###"),IF(_xlpm.TextCell&lt;&gt;"",IF(StyleSpaceSplit,IFERROR(IF(FIND(" ",_xlpm.TextCell)&gt;=1,MID(_xlpm.TextCell,1,FIND(" ",_xlpm.TextCell)-1),_xlpm.TextCell),_xlpm.TextCell),_xlpm.TextCell),""))</f>
        <v>MAC LORCA</v>
      </c>
      <c r="X3745" s="60" t="str">
        <f>IF(A3745&lt;&gt;"",IFERROR(IF(FIND(" ",G3745)&gt;=1,MID(G3745,FIND(" ",G3745)+1,LEN(G3745)),""),""),"")</f>
        <v>LORCA</v>
      </c>
      <c r="AC3745" s="51">
        <f>IFERROR(VALUE(MID($C3745,1,2)),0)</f>
        <v>81</v>
      </c>
      <c r="AD3745" s="44">
        <f>IFERROR(VALUE(MID($C3745,4,3)),0)</f>
        <v>23</v>
      </c>
      <c r="AE3745" s="51">
        <f>VALUE(RIGHT("00"&amp;AC3745,2)&amp;RIGHT("000"&amp;AD3745,3))</f>
        <v>81023</v>
      </c>
    </row>
    <row r="3746" spans="1:31">
      <c r="A3746" s="60" t="str">
        <f>IF(G3746&amp;Q3746&lt;&gt;"",W3746&amp;Q3746,"")</f>
        <v>MAC LORCAbrown</v>
      </c>
      <c r="B3746" s="60" t="str">
        <f>IF(C3746&lt;&gt;"",LEFT(C3746,9),"")</f>
        <v>81-023-14</v>
      </c>
      <c r="C3746" s="73" t="s">
        <v>6377</v>
      </c>
      <c r="D3746" s="73" t="s">
        <v>6375</v>
      </c>
      <c r="E3746" s="73" t="s">
        <v>904</v>
      </c>
      <c r="F3746" s="74">
        <v>57</v>
      </c>
      <c r="G3746" s="73" t="s">
        <v>6376</v>
      </c>
      <c r="H3746" s="73" t="s">
        <v>86</v>
      </c>
      <c r="I3746" s="73" t="s">
        <v>1265</v>
      </c>
      <c r="J3746" s="73" t="s">
        <v>330</v>
      </c>
      <c r="K3746" s="73" t="s">
        <v>390</v>
      </c>
      <c r="L3746" s="73" t="s">
        <v>383</v>
      </c>
      <c r="M3746" s="73" t="s">
        <v>388</v>
      </c>
      <c r="N3746" s="73" t="s">
        <v>30</v>
      </c>
      <c r="O3746" s="73" t="s">
        <v>386</v>
      </c>
      <c r="P3746" s="73" t="s">
        <v>907</v>
      </c>
      <c r="Q3746" s="73" t="s">
        <v>1033</v>
      </c>
      <c r="R3746" s="73" t="s">
        <v>86</v>
      </c>
      <c r="V3746" s="60" t="str">
        <f>W3746&amp;H3746</f>
        <v>MAC LORCAкоричневый</v>
      </c>
      <c r="W3746" s="60" t="str">
        <f>_xlfn.LET(_xlpm.TextCell,TEXT(G3746,"###"),IF(_xlpm.TextCell&lt;&gt;"",IF(StyleSpaceSplit,IFERROR(IF(FIND(" ",_xlpm.TextCell)&gt;=1,MID(_xlpm.TextCell,1,FIND(" ",_xlpm.TextCell)-1),_xlpm.TextCell),_xlpm.TextCell),_xlpm.TextCell),""))</f>
        <v>MAC LORCA</v>
      </c>
      <c r="X3746" s="60" t="str">
        <f>IF(A3746&lt;&gt;"",IFERROR(IF(FIND(" ",G3746)&gt;=1,MID(G3746,FIND(" ",G3746)+1,LEN(G3746)),""),""),"")</f>
        <v>LORCA</v>
      </c>
      <c r="AC3746" s="51">
        <f>IFERROR(VALUE(MID($C3746,1,2)),0)</f>
        <v>81</v>
      </c>
      <c r="AD3746" s="44">
        <f>IFERROR(VALUE(MID($C3746,4,3)),0)</f>
        <v>23</v>
      </c>
      <c r="AE3746" s="51">
        <f>VALUE(RIGHT("00"&amp;AC3746,2)&amp;RIGHT("000"&amp;AD3746,3))</f>
        <v>81023</v>
      </c>
    </row>
    <row r="3747" spans="1:31">
      <c r="A3747" s="60" t="str">
        <f>IF(G3747&amp;Q3747&lt;&gt;"",W3747&amp;Q3747,"")</f>
        <v>MAC LORCAbrown</v>
      </c>
      <c r="B3747" s="60" t="str">
        <f>IF(C3747&lt;&gt;"",LEFT(C3747,9),"")</f>
        <v>81-023-14</v>
      </c>
      <c r="C3747" s="73" t="s">
        <v>6378</v>
      </c>
      <c r="D3747" s="73" t="s">
        <v>6375</v>
      </c>
      <c r="E3747" s="73" t="s">
        <v>910</v>
      </c>
      <c r="F3747" s="74">
        <v>59</v>
      </c>
      <c r="G3747" s="73" t="s">
        <v>6376</v>
      </c>
      <c r="H3747" s="73" t="s">
        <v>86</v>
      </c>
      <c r="I3747" s="73" t="s">
        <v>1265</v>
      </c>
      <c r="J3747" s="73" t="s">
        <v>330</v>
      </c>
      <c r="K3747" s="73" t="s">
        <v>390</v>
      </c>
      <c r="L3747" s="73" t="s">
        <v>383</v>
      </c>
      <c r="M3747" s="73" t="s">
        <v>388</v>
      </c>
      <c r="N3747" s="73" t="s">
        <v>30</v>
      </c>
      <c r="O3747" s="73" t="s">
        <v>386</v>
      </c>
      <c r="P3747" s="73" t="s">
        <v>907</v>
      </c>
      <c r="Q3747" s="73" t="s">
        <v>1033</v>
      </c>
      <c r="R3747" s="73" t="s">
        <v>86</v>
      </c>
      <c r="V3747" s="60" t="str">
        <f>W3747&amp;H3747</f>
        <v>MAC LORCAкоричневый</v>
      </c>
      <c r="W3747" s="60" t="str">
        <f>_xlfn.LET(_xlpm.TextCell,TEXT(G3747,"###"),IF(_xlpm.TextCell&lt;&gt;"",IF(StyleSpaceSplit,IFERROR(IF(FIND(" ",_xlpm.TextCell)&gt;=1,MID(_xlpm.TextCell,1,FIND(" ",_xlpm.TextCell)-1),_xlpm.TextCell),_xlpm.TextCell),_xlpm.TextCell),""))</f>
        <v>MAC LORCA</v>
      </c>
      <c r="X3747" s="60" t="str">
        <f>IF(A3747&lt;&gt;"",IFERROR(IF(FIND(" ",G3747)&gt;=1,MID(G3747,FIND(" ",G3747)+1,LEN(G3747)),""),""),"")</f>
        <v>LORCA</v>
      </c>
      <c r="AC3747" s="51">
        <f>IFERROR(VALUE(MID($C3747,1,2)),0)</f>
        <v>81</v>
      </c>
      <c r="AD3747" s="44">
        <f>IFERROR(VALUE(MID($C3747,4,3)),0)</f>
        <v>23</v>
      </c>
      <c r="AE3747" s="51">
        <f>VALUE(RIGHT("00"&amp;AC3747,2)&amp;RIGHT("000"&amp;AD3747,3))</f>
        <v>81023</v>
      </c>
    </row>
    <row r="3748" spans="1:31">
      <c r="A3748" s="60" t="str">
        <f>IF(G3748&amp;Q3748&lt;&gt;"",W3748&amp;Q3748,"")</f>
        <v>MAC LORCAbrown</v>
      </c>
      <c r="B3748" s="60" t="str">
        <f>IF(C3748&lt;&gt;"",LEFT(C3748,9),"")</f>
        <v>81-023-14</v>
      </c>
      <c r="C3748" s="73" t="s">
        <v>6379</v>
      </c>
      <c r="D3748" s="73" t="s">
        <v>6375</v>
      </c>
      <c r="E3748" s="73" t="s">
        <v>912</v>
      </c>
      <c r="F3748" s="74">
        <v>61</v>
      </c>
      <c r="G3748" s="73" t="s">
        <v>6376</v>
      </c>
      <c r="H3748" s="73" t="s">
        <v>86</v>
      </c>
      <c r="I3748" s="73" t="s">
        <v>1265</v>
      </c>
      <c r="J3748" s="73" t="s">
        <v>330</v>
      </c>
      <c r="K3748" s="73" t="s">
        <v>390</v>
      </c>
      <c r="L3748" s="73" t="s">
        <v>383</v>
      </c>
      <c r="M3748" s="73" t="s">
        <v>388</v>
      </c>
      <c r="N3748" s="73" t="s">
        <v>30</v>
      </c>
      <c r="O3748" s="73" t="s">
        <v>386</v>
      </c>
      <c r="P3748" s="73" t="s">
        <v>907</v>
      </c>
      <c r="Q3748" s="73" t="s">
        <v>1033</v>
      </c>
      <c r="R3748" s="73" t="s">
        <v>86</v>
      </c>
      <c r="V3748" s="60" t="str">
        <f>W3748&amp;H3748</f>
        <v>MAC LORCAкоричневый</v>
      </c>
      <c r="W3748" s="60" t="str">
        <f>_xlfn.LET(_xlpm.TextCell,TEXT(G3748,"###"),IF(_xlpm.TextCell&lt;&gt;"",IF(StyleSpaceSplit,IFERROR(IF(FIND(" ",_xlpm.TextCell)&gt;=1,MID(_xlpm.TextCell,1,FIND(" ",_xlpm.TextCell)-1),_xlpm.TextCell),_xlpm.TextCell),_xlpm.TextCell),""))</f>
        <v>MAC LORCA</v>
      </c>
      <c r="X3748" s="60" t="str">
        <f>IF(A3748&lt;&gt;"",IFERROR(IF(FIND(" ",G3748)&gt;=1,MID(G3748,FIND(" ",G3748)+1,LEN(G3748)),""),""),"")</f>
        <v>LORCA</v>
      </c>
      <c r="AC3748" s="51">
        <f>IFERROR(VALUE(MID($C3748,1,2)),0)</f>
        <v>81</v>
      </c>
      <c r="AD3748" s="44">
        <f>IFERROR(VALUE(MID($C3748,4,3)),0)</f>
        <v>23</v>
      </c>
      <c r="AE3748" s="51">
        <f>VALUE(RIGHT("00"&amp;AC3748,2)&amp;RIGHT("000"&amp;AD3748,3))</f>
        <v>81023</v>
      </c>
    </row>
    <row r="3749" spans="1:31">
      <c r="A3749" s="60" t="str">
        <f>IF(G3749&amp;Q3749&lt;&gt;"",W3749&amp;Q3749,"")</f>
        <v>MAC LORCAgrey</v>
      </c>
      <c r="B3749" s="60" t="str">
        <f>IF(C3749&lt;&gt;"",LEFT(C3749,9),"")</f>
        <v>81-023-08</v>
      </c>
      <c r="C3749" s="73" t="s">
        <v>6390</v>
      </c>
      <c r="D3749" s="73" t="s">
        <v>6391</v>
      </c>
      <c r="E3749" s="73" t="s">
        <v>956</v>
      </c>
      <c r="F3749" s="74">
        <v>55</v>
      </c>
      <c r="G3749" s="73" t="s">
        <v>6376</v>
      </c>
      <c r="H3749" s="73" t="s">
        <v>83</v>
      </c>
      <c r="I3749" s="73" t="s">
        <v>1265</v>
      </c>
      <c r="J3749" s="73" t="s">
        <v>330</v>
      </c>
      <c r="K3749" s="73" t="s">
        <v>382</v>
      </c>
      <c r="L3749" s="73" t="s">
        <v>383</v>
      </c>
      <c r="M3749" s="73" t="s">
        <v>388</v>
      </c>
      <c r="N3749" s="73" t="s">
        <v>30</v>
      </c>
      <c r="O3749" s="73" t="s">
        <v>386</v>
      </c>
      <c r="P3749" s="73" t="s">
        <v>907</v>
      </c>
      <c r="Q3749" s="73" t="s">
        <v>917</v>
      </c>
      <c r="R3749" s="73" t="s">
        <v>83</v>
      </c>
      <c r="V3749" s="60" t="str">
        <f>W3749&amp;H3749</f>
        <v>MAC LORCAсерый</v>
      </c>
      <c r="W3749" s="60" t="str">
        <f>_xlfn.LET(_xlpm.TextCell,TEXT(G3749,"###"),IF(_xlpm.TextCell&lt;&gt;"",IF(StyleSpaceSplit,IFERROR(IF(FIND(" ",_xlpm.TextCell)&gt;=1,MID(_xlpm.TextCell,1,FIND(" ",_xlpm.TextCell)-1),_xlpm.TextCell),_xlpm.TextCell),_xlpm.TextCell),""))</f>
        <v>MAC LORCA</v>
      </c>
      <c r="X3749" s="60" t="str">
        <f>IF(A3749&lt;&gt;"",IFERROR(IF(FIND(" ",G3749)&gt;=1,MID(G3749,FIND(" ",G3749)+1,LEN(G3749)),""),""),"")</f>
        <v>LORCA</v>
      </c>
      <c r="AC3749" s="51">
        <f>IFERROR(VALUE(MID($C3749,1,2)),0)</f>
        <v>81</v>
      </c>
      <c r="AD3749" s="44">
        <f>IFERROR(VALUE(MID($C3749,4,3)),0)</f>
        <v>23</v>
      </c>
      <c r="AE3749" s="51">
        <f>VALUE(RIGHT("00"&amp;AC3749,2)&amp;RIGHT("000"&amp;AD3749,3))</f>
        <v>81023</v>
      </c>
    </row>
    <row r="3750" spans="1:31">
      <c r="A3750" s="60" t="str">
        <f>IF(G3750&amp;Q3750&lt;&gt;"",W3750&amp;Q3750,"")</f>
        <v>MAC LORCAgrey</v>
      </c>
      <c r="B3750" s="60" t="str">
        <f>IF(C3750&lt;&gt;"",LEFT(C3750,9),"")</f>
        <v>81-023-08</v>
      </c>
      <c r="C3750" s="73" t="s">
        <v>6392</v>
      </c>
      <c r="D3750" s="73" t="s">
        <v>6391</v>
      </c>
      <c r="E3750" s="73" t="s">
        <v>904</v>
      </c>
      <c r="F3750" s="74">
        <v>57</v>
      </c>
      <c r="G3750" s="73" t="s">
        <v>6376</v>
      </c>
      <c r="H3750" s="73" t="s">
        <v>83</v>
      </c>
      <c r="I3750" s="73" t="s">
        <v>1265</v>
      </c>
      <c r="J3750" s="73" t="s">
        <v>330</v>
      </c>
      <c r="K3750" s="73" t="s">
        <v>382</v>
      </c>
      <c r="L3750" s="73" t="s">
        <v>383</v>
      </c>
      <c r="M3750" s="73" t="s">
        <v>388</v>
      </c>
      <c r="N3750" s="73" t="s">
        <v>30</v>
      </c>
      <c r="O3750" s="73" t="s">
        <v>386</v>
      </c>
      <c r="P3750" s="73" t="s">
        <v>907</v>
      </c>
      <c r="Q3750" s="73" t="s">
        <v>917</v>
      </c>
      <c r="R3750" s="73" t="s">
        <v>83</v>
      </c>
      <c r="V3750" s="60" t="str">
        <f>W3750&amp;H3750</f>
        <v>MAC LORCAсерый</v>
      </c>
      <c r="W3750" s="60" t="str">
        <f>_xlfn.LET(_xlpm.TextCell,TEXT(G3750,"###"),IF(_xlpm.TextCell&lt;&gt;"",IF(StyleSpaceSplit,IFERROR(IF(FIND(" ",_xlpm.TextCell)&gt;=1,MID(_xlpm.TextCell,1,FIND(" ",_xlpm.TextCell)-1),_xlpm.TextCell),_xlpm.TextCell),_xlpm.TextCell),""))</f>
        <v>MAC LORCA</v>
      </c>
      <c r="X3750" s="60" t="str">
        <f>IF(A3750&lt;&gt;"",IFERROR(IF(FIND(" ",G3750)&gt;=1,MID(G3750,FIND(" ",G3750)+1,LEN(G3750)),""),""),"")</f>
        <v>LORCA</v>
      </c>
      <c r="AC3750" s="51">
        <f>IFERROR(VALUE(MID($C3750,1,2)),0)</f>
        <v>81</v>
      </c>
      <c r="AD3750" s="44">
        <f>IFERROR(VALUE(MID($C3750,4,3)),0)</f>
        <v>23</v>
      </c>
      <c r="AE3750" s="51">
        <f>VALUE(RIGHT("00"&amp;AC3750,2)&amp;RIGHT("000"&amp;AD3750,3))</f>
        <v>81023</v>
      </c>
    </row>
    <row r="3751" spans="1:31">
      <c r="A3751" s="60" t="str">
        <f>IF(G3751&amp;Q3751&lt;&gt;"",W3751&amp;Q3751,"")</f>
        <v>MAC LORCAgrey</v>
      </c>
      <c r="B3751" s="60" t="str">
        <f>IF(C3751&lt;&gt;"",LEFT(C3751,9),"")</f>
        <v>81-023-08</v>
      </c>
      <c r="C3751" s="73" t="s">
        <v>6393</v>
      </c>
      <c r="D3751" s="73" t="s">
        <v>6391</v>
      </c>
      <c r="E3751" s="73" t="s">
        <v>910</v>
      </c>
      <c r="F3751" s="74">
        <v>59</v>
      </c>
      <c r="G3751" s="73" t="s">
        <v>6376</v>
      </c>
      <c r="H3751" s="73" t="s">
        <v>83</v>
      </c>
      <c r="I3751" s="73" t="s">
        <v>1265</v>
      </c>
      <c r="J3751" s="73" t="s">
        <v>330</v>
      </c>
      <c r="K3751" s="73" t="s">
        <v>382</v>
      </c>
      <c r="L3751" s="73" t="s">
        <v>383</v>
      </c>
      <c r="M3751" s="73" t="s">
        <v>388</v>
      </c>
      <c r="N3751" s="73" t="s">
        <v>30</v>
      </c>
      <c r="O3751" s="73" t="s">
        <v>386</v>
      </c>
      <c r="P3751" s="73" t="s">
        <v>907</v>
      </c>
      <c r="Q3751" s="73" t="s">
        <v>917</v>
      </c>
      <c r="R3751" s="73" t="s">
        <v>83</v>
      </c>
      <c r="V3751" s="60" t="str">
        <f>W3751&amp;H3751</f>
        <v>MAC LORCAсерый</v>
      </c>
      <c r="W3751" s="60" t="str">
        <f>_xlfn.LET(_xlpm.TextCell,TEXT(G3751,"###"),IF(_xlpm.TextCell&lt;&gt;"",IF(StyleSpaceSplit,IFERROR(IF(FIND(" ",_xlpm.TextCell)&gt;=1,MID(_xlpm.TextCell,1,FIND(" ",_xlpm.TextCell)-1),_xlpm.TextCell),_xlpm.TextCell),_xlpm.TextCell),""))</f>
        <v>MAC LORCA</v>
      </c>
      <c r="X3751" s="60" t="str">
        <f>IF(A3751&lt;&gt;"",IFERROR(IF(FIND(" ",G3751)&gt;=1,MID(G3751,FIND(" ",G3751)+1,LEN(G3751)),""),""),"")</f>
        <v>LORCA</v>
      </c>
      <c r="AC3751" s="51">
        <f>IFERROR(VALUE(MID($C3751,1,2)),0)</f>
        <v>81</v>
      </c>
      <c r="AD3751" s="44">
        <f>IFERROR(VALUE(MID($C3751,4,3)),0)</f>
        <v>23</v>
      </c>
      <c r="AE3751" s="51">
        <f>VALUE(RIGHT("00"&amp;AC3751,2)&amp;RIGHT("000"&amp;AD3751,3))</f>
        <v>81023</v>
      </c>
    </row>
    <row r="3752" spans="1:31">
      <c r="A3752" s="60" t="str">
        <f>IF(G3752&amp;Q3752&lt;&gt;"",W3752&amp;Q3752,"")</f>
        <v>MAC LORCAgrey</v>
      </c>
      <c r="B3752" s="60" t="str">
        <f>IF(C3752&lt;&gt;"",LEFT(C3752,9),"")</f>
        <v>81-023-08</v>
      </c>
      <c r="C3752" s="73" t="s">
        <v>6394</v>
      </c>
      <c r="D3752" s="73" t="s">
        <v>6391</v>
      </c>
      <c r="E3752" s="73" t="s">
        <v>912</v>
      </c>
      <c r="F3752" s="74">
        <v>61</v>
      </c>
      <c r="G3752" s="73" t="s">
        <v>6376</v>
      </c>
      <c r="H3752" s="73" t="s">
        <v>83</v>
      </c>
      <c r="I3752" s="73" t="s">
        <v>1265</v>
      </c>
      <c r="J3752" s="73" t="s">
        <v>330</v>
      </c>
      <c r="K3752" s="73" t="s">
        <v>382</v>
      </c>
      <c r="L3752" s="73" t="s">
        <v>383</v>
      </c>
      <c r="M3752" s="73" t="s">
        <v>388</v>
      </c>
      <c r="N3752" s="73" t="s">
        <v>30</v>
      </c>
      <c r="O3752" s="73" t="s">
        <v>386</v>
      </c>
      <c r="P3752" s="73" t="s">
        <v>907</v>
      </c>
      <c r="Q3752" s="73" t="s">
        <v>917</v>
      </c>
      <c r="R3752" s="73" t="s">
        <v>83</v>
      </c>
      <c r="V3752" s="60" t="str">
        <f>W3752&amp;H3752</f>
        <v>MAC LORCAсерый</v>
      </c>
      <c r="W3752" s="60" t="str">
        <f>_xlfn.LET(_xlpm.TextCell,TEXT(G3752,"###"),IF(_xlpm.TextCell&lt;&gt;"",IF(StyleSpaceSplit,IFERROR(IF(FIND(" ",_xlpm.TextCell)&gt;=1,MID(_xlpm.TextCell,1,FIND(" ",_xlpm.TextCell)-1),_xlpm.TextCell),_xlpm.TextCell),_xlpm.TextCell),""))</f>
        <v>MAC LORCA</v>
      </c>
      <c r="X3752" s="60" t="str">
        <f>IF(A3752&lt;&gt;"",IFERROR(IF(FIND(" ",G3752)&gt;=1,MID(G3752,FIND(" ",G3752)+1,LEN(G3752)),""),""),"")</f>
        <v>LORCA</v>
      </c>
      <c r="AC3752" s="51">
        <f>IFERROR(VALUE(MID($C3752,1,2)),0)</f>
        <v>81</v>
      </c>
      <c r="AD3752" s="44">
        <f>IFERROR(VALUE(MID($C3752,4,3)),0)</f>
        <v>23</v>
      </c>
      <c r="AE3752" s="51">
        <f>VALUE(RIGHT("00"&amp;AC3752,2)&amp;RIGHT("000"&amp;AD3752,3))</f>
        <v>81023</v>
      </c>
    </row>
    <row r="3753" spans="1:31">
      <c r="A3753" s="60" t="str">
        <f>IF(G3753&amp;Q3753&lt;&gt;"",W3753&amp;Q3753,"")</f>
        <v>MAC LORCAcharcoal</v>
      </c>
      <c r="B3753" s="60" t="str">
        <f>IF(C3753&lt;&gt;"",LEFT(C3753,9),"")</f>
        <v>81-023-05</v>
      </c>
      <c r="C3753" s="73" t="s">
        <v>6380</v>
      </c>
      <c r="D3753" s="73" t="s">
        <v>6381</v>
      </c>
      <c r="E3753" s="73" t="s">
        <v>956</v>
      </c>
      <c r="F3753" s="74">
        <v>55</v>
      </c>
      <c r="G3753" s="73" t="s">
        <v>6376</v>
      </c>
      <c r="H3753" s="73" t="s">
        <v>277</v>
      </c>
      <c r="I3753" s="73" t="s">
        <v>1265</v>
      </c>
      <c r="J3753" s="73" t="s">
        <v>330</v>
      </c>
      <c r="K3753" s="73" t="s">
        <v>390</v>
      </c>
      <c r="L3753" s="73" t="s">
        <v>383</v>
      </c>
      <c r="M3753" s="73" t="s">
        <v>388</v>
      </c>
      <c r="N3753" s="73" t="s">
        <v>30</v>
      </c>
      <c r="O3753" s="73" t="s">
        <v>386</v>
      </c>
      <c r="P3753" s="73" t="s">
        <v>907</v>
      </c>
      <c r="Q3753" s="73" t="s">
        <v>1710</v>
      </c>
      <c r="R3753" s="73" t="s">
        <v>83</v>
      </c>
      <c r="V3753" s="60" t="str">
        <f>W3753&amp;H3753</f>
        <v>MAC LORCAтемно-серый</v>
      </c>
      <c r="W3753" s="60" t="str">
        <f>_xlfn.LET(_xlpm.TextCell,TEXT(G3753,"###"),IF(_xlpm.TextCell&lt;&gt;"",IF(StyleSpaceSplit,IFERROR(IF(FIND(" ",_xlpm.TextCell)&gt;=1,MID(_xlpm.TextCell,1,FIND(" ",_xlpm.TextCell)-1),_xlpm.TextCell),_xlpm.TextCell),_xlpm.TextCell),""))</f>
        <v>MAC LORCA</v>
      </c>
      <c r="X3753" s="60" t="str">
        <f>IF(A3753&lt;&gt;"",IFERROR(IF(FIND(" ",G3753)&gt;=1,MID(G3753,FIND(" ",G3753)+1,LEN(G3753)),""),""),"")</f>
        <v>LORCA</v>
      </c>
      <c r="AC3753" s="51">
        <f>IFERROR(VALUE(MID($C3753,1,2)),0)</f>
        <v>81</v>
      </c>
      <c r="AD3753" s="44">
        <f>IFERROR(VALUE(MID($C3753,4,3)),0)</f>
        <v>23</v>
      </c>
      <c r="AE3753" s="51">
        <f>VALUE(RIGHT("00"&amp;AC3753,2)&amp;RIGHT("000"&amp;AD3753,3))</f>
        <v>81023</v>
      </c>
    </row>
    <row r="3754" spans="1:31">
      <c r="A3754" s="60" t="str">
        <f>IF(G3754&amp;Q3754&lt;&gt;"",W3754&amp;Q3754,"")</f>
        <v>MAC LORCAcharcoal</v>
      </c>
      <c r="B3754" s="60" t="str">
        <f>IF(C3754&lt;&gt;"",LEFT(C3754,9),"")</f>
        <v>81-023-05</v>
      </c>
      <c r="C3754" s="73" t="s">
        <v>6382</v>
      </c>
      <c r="D3754" s="73" t="s">
        <v>6381</v>
      </c>
      <c r="E3754" s="73" t="s">
        <v>904</v>
      </c>
      <c r="F3754" s="74">
        <v>57</v>
      </c>
      <c r="G3754" s="73" t="s">
        <v>6376</v>
      </c>
      <c r="H3754" s="73" t="s">
        <v>277</v>
      </c>
      <c r="I3754" s="73" t="s">
        <v>1265</v>
      </c>
      <c r="J3754" s="73" t="s">
        <v>330</v>
      </c>
      <c r="K3754" s="73" t="s">
        <v>390</v>
      </c>
      <c r="L3754" s="73" t="s">
        <v>383</v>
      </c>
      <c r="M3754" s="73" t="s">
        <v>388</v>
      </c>
      <c r="N3754" s="73" t="s">
        <v>30</v>
      </c>
      <c r="O3754" s="73" t="s">
        <v>386</v>
      </c>
      <c r="P3754" s="73" t="s">
        <v>907</v>
      </c>
      <c r="Q3754" s="73" t="s">
        <v>1710</v>
      </c>
      <c r="R3754" s="73" t="s">
        <v>83</v>
      </c>
      <c r="V3754" s="60" t="str">
        <f>W3754&amp;H3754</f>
        <v>MAC LORCAтемно-серый</v>
      </c>
      <c r="W3754" s="60" t="str">
        <f>_xlfn.LET(_xlpm.TextCell,TEXT(G3754,"###"),IF(_xlpm.TextCell&lt;&gt;"",IF(StyleSpaceSplit,IFERROR(IF(FIND(" ",_xlpm.TextCell)&gt;=1,MID(_xlpm.TextCell,1,FIND(" ",_xlpm.TextCell)-1),_xlpm.TextCell),_xlpm.TextCell),_xlpm.TextCell),""))</f>
        <v>MAC LORCA</v>
      </c>
      <c r="X3754" s="60" t="str">
        <f>IF(A3754&lt;&gt;"",IFERROR(IF(FIND(" ",G3754)&gt;=1,MID(G3754,FIND(" ",G3754)+1,LEN(G3754)),""),""),"")</f>
        <v>LORCA</v>
      </c>
      <c r="AC3754" s="51">
        <f>IFERROR(VALUE(MID($C3754,1,2)),0)</f>
        <v>81</v>
      </c>
      <c r="AD3754" s="44">
        <f>IFERROR(VALUE(MID($C3754,4,3)),0)</f>
        <v>23</v>
      </c>
      <c r="AE3754" s="51">
        <f>VALUE(RIGHT("00"&amp;AC3754,2)&amp;RIGHT("000"&amp;AD3754,3))</f>
        <v>81023</v>
      </c>
    </row>
    <row r="3755" spans="1:31">
      <c r="A3755" s="60" t="str">
        <f>IF(G3755&amp;Q3755&lt;&gt;"",W3755&amp;Q3755,"")</f>
        <v>MAC LORCAcharcoal</v>
      </c>
      <c r="B3755" s="60" t="str">
        <f>IF(C3755&lt;&gt;"",LEFT(C3755,9),"")</f>
        <v>81-023-05</v>
      </c>
      <c r="C3755" s="73" t="s">
        <v>6383</v>
      </c>
      <c r="D3755" s="73" t="s">
        <v>6381</v>
      </c>
      <c r="E3755" s="73" t="s">
        <v>910</v>
      </c>
      <c r="F3755" s="74">
        <v>59</v>
      </c>
      <c r="G3755" s="73" t="s">
        <v>6376</v>
      </c>
      <c r="H3755" s="73" t="s">
        <v>277</v>
      </c>
      <c r="I3755" s="73" t="s">
        <v>1265</v>
      </c>
      <c r="J3755" s="73" t="s">
        <v>330</v>
      </c>
      <c r="K3755" s="73" t="s">
        <v>390</v>
      </c>
      <c r="L3755" s="73" t="s">
        <v>383</v>
      </c>
      <c r="M3755" s="73" t="s">
        <v>388</v>
      </c>
      <c r="N3755" s="73" t="s">
        <v>30</v>
      </c>
      <c r="O3755" s="73" t="s">
        <v>386</v>
      </c>
      <c r="P3755" s="73" t="s">
        <v>907</v>
      </c>
      <c r="Q3755" s="73" t="s">
        <v>1710</v>
      </c>
      <c r="R3755" s="73" t="s">
        <v>83</v>
      </c>
      <c r="V3755" s="60" t="str">
        <f>W3755&amp;H3755</f>
        <v>MAC LORCAтемно-серый</v>
      </c>
      <c r="W3755" s="60" t="str">
        <f>_xlfn.LET(_xlpm.TextCell,TEXT(G3755,"###"),IF(_xlpm.TextCell&lt;&gt;"",IF(StyleSpaceSplit,IFERROR(IF(FIND(" ",_xlpm.TextCell)&gt;=1,MID(_xlpm.TextCell,1,FIND(" ",_xlpm.TextCell)-1),_xlpm.TextCell),_xlpm.TextCell),_xlpm.TextCell),""))</f>
        <v>MAC LORCA</v>
      </c>
      <c r="X3755" s="60" t="str">
        <f>IF(A3755&lt;&gt;"",IFERROR(IF(FIND(" ",G3755)&gt;=1,MID(G3755,FIND(" ",G3755)+1,LEN(G3755)),""),""),"")</f>
        <v>LORCA</v>
      </c>
      <c r="AC3755" s="51">
        <f>IFERROR(VALUE(MID($C3755,1,2)),0)</f>
        <v>81</v>
      </c>
      <c r="AD3755" s="44">
        <f>IFERROR(VALUE(MID($C3755,4,3)),0)</f>
        <v>23</v>
      </c>
      <c r="AE3755" s="51">
        <f>VALUE(RIGHT("00"&amp;AC3755,2)&amp;RIGHT("000"&amp;AD3755,3))</f>
        <v>81023</v>
      </c>
    </row>
    <row r="3756" spans="1:31">
      <c r="A3756" s="60" t="str">
        <f>IF(G3756&amp;Q3756&lt;&gt;"",W3756&amp;Q3756,"")</f>
        <v>MAC LORCAcharcoal</v>
      </c>
      <c r="B3756" s="60" t="str">
        <f>IF(C3756&lt;&gt;"",LEFT(C3756,9),"")</f>
        <v>81-023-05</v>
      </c>
      <c r="C3756" s="73" t="s">
        <v>6384</v>
      </c>
      <c r="D3756" s="73" t="s">
        <v>6381</v>
      </c>
      <c r="E3756" s="73" t="s">
        <v>912</v>
      </c>
      <c r="F3756" s="74">
        <v>61</v>
      </c>
      <c r="G3756" s="73" t="s">
        <v>6376</v>
      </c>
      <c r="H3756" s="73" t="s">
        <v>277</v>
      </c>
      <c r="I3756" s="73" t="s">
        <v>1265</v>
      </c>
      <c r="J3756" s="73" t="s">
        <v>330</v>
      </c>
      <c r="K3756" s="73" t="s">
        <v>390</v>
      </c>
      <c r="L3756" s="73" t="s">
        <v>383</v>
      </c>
      <c r="M3756" s="73" t="s">
        <v>388</v>
      </c>
      <c r="N3756" s="73" t="s">
        <v>30</v>
      </c>
      <c r="O3756" s="73" t="s">
        <v>386</v>
      </c>
      <c r="P3756" s="73" t="s">
        <v>907</v>
      </c>
      <c r="Q3756" s="73" t="s">
        <v>1710</v>
      </c>
      <c r="R3756" s="73" t="s">
        <v>83</v>
      </c>
      <c r="V3756" s="60" t="str">
        <f>W3756&amp;H3756</f>
        <v>MAC LORCAтемно-серый</v>
      </c>
      <c r="W3756" s="60" t="str">
        <f>_xlfn.LET(_xlpm.TextCell,TEXT(G3756,"###"),IF(_xlpm.TextCell&lt;&gt;"",IF(StyleSpaceSplit,IFERROR(IF(FIND(" ",_xlpm.TextCell)&gt;=1,MID(_xlpm.TextCell,1,FIND(" ",_xlpm.TextCell)-1),_xlpm.TextCell),_xlpm.TextCell),_xlpm.TextCell),""))</f>
        <v>MAC LORCA</v>
      </c>
      <c r="X3756" s="60" t="str">
        <f>IF(A3756&lt;&gt;"",IFERROR(IF(FIND(" ",G3756)&gt;=1,MID(G3756,FIND(" ",G3756)+1,LEN(G3756)),""),""),"")</f>
        <v>LORCA</v>
      </c>
      <c r="AC3756" s="51">
        <f>IFERROR(VALUE(MID($C3756,1,2)),0)</f>
        <v>81</v>
      </c>
      <c r="AD3756" s="44">
        <f>IFERROR(VALUE(MID($C3756,4,3)),0)</f>
        <v>23</v>
      </c>
      <c r="AE3756" s="51">
        <f>VALUE(RIGHT("00"&amp;AC3756,2)&amp;RIGHT("000"&amp;AD3756,3))</f>
        <v>81023</v>
      </c>
    </row>
    <row r="3757" spans="1:31">
      <c r="A3757" s="60" t="str">
        <f>IF(G3757&amp;Q3757&lt;&gt;"",W3757&amp;Q3757,"")</f>
        <v>MAC LYSpink</v>
      </c>
      <c r="B3757" s="60" t="str">
        <f>IF(C3757&lt;&gt;"",LEFT(C3757,9),"")</f>
        <v>81-005-34</v>
      </c>
      <c r="C3757" s="73" t="s">
        <v>6100</v>
      </c>
      <c r="D3757" s="73" t="s">
        <v>6101</v>
      </c>
      <c r="E3757" s="73" t="s">
        <v>915</v>
      </c>
      <c r="F3757" s="74">
        <v>56</v>
      </c>
      <c r="G3757" s="73" t="s">
        <v>6098</v>
      </c>
      <c r="H3757" s="73" t="s">
        <v>68</v>
      </c>
      <c r="I3757" s="73" t="s">
        <v>1265</v>
      </c>
      <c r="J3757" s="73" t="s">
        <v>330</v>
      </c>
      <c r="K3757" s="73" t="s">
        <v>387</v>
      </c>
      <c r="L3757" s="73" t="s">
        <v>383</v>
      </c>
      <c r="M3757" s="73" t="s">
        <v>388</v>
      </c>
      <c r="N3757" s="73" t="s">
        <v>30</v>
      </c>
      <c r="O3757" s="73" t="s">
        <v>385</v>
      </c>
      <c r="P3757" s="73" t="s">
        <v>907</v>
      </c>
      <c r="Q3757" s="73" t="s">
        <v>1119</v>
      </c>
      <c r="R3757" s="73" t="s">
        <v>68</v>
      </c>
      <c r="V3757" s="60" t="str">
        <f>W3757&amp;H3757</f>
        <v>MAC LYSрозовый</v>
      </c>
      <c r="W3757" s="60" t="str">
        <f>_xlfn.LET(_xlpm.TextCell,TEXT(G3757,"###"),IF(_xlpm.TextCell&lt;&gt;"",IF(StyleSpaceSplit,IFERROR(IF(FIND(" ",_xlpm.TextCell)&gt;=1,MID(_xlpm.TextCell,1,FIND(" ",_xlpm.TextCell)-1),_xlpm.TextCell),_xlpm.TextCell),_xlpm.TextCell),""))</f>
        <v>MAC LYS</v>
      </c>
      <c r="X3757" s="60" t="str">
        <f>IF(A3757&lt;&gt;"",IFERROR(IF(FIND(" ",G3757)&gt;=1,MID(G3757,FIND(" ",G3757)+1,LEN(G3757)),""),""),"")</f>
        <v>LYS</v>
      </c>
      <c r="AC3757" s="51">
        <f>IFERROR(VALUE(MID($C3757,1,2)),0)</f>
        <v>81</v>
      </c>
      <c r="AD3757" s="44">
        <f>IFERROR(VALUE(MID($C3757,4,3)),0)</f>
        <v>5</v>
      </c>
      <c r="AE3757" s="51">
        <f>VALUE(RIGHT("00"&amp;AC3757,2)&amp;RIGHT("000"&amp;AD3757,3))</f>
        <v>81005</v>
      </c>
    </row>
    <row r="3758" spans="1:31">
      <c r="A3758" s="60" t="str">
        <f>IF(G3758&amp;Q3758&lt;&gt;"",W3758&amp;Q3758,"")</f>
        <v>MAC LYSpink</v>
      </c>
      <c r="B3758" s="60" t="str">
        <f>IF(C3758&lt;&gt;"",LEFT(C3758,9),"")</f>
        <v>81-005-34</v>
      </c>
      <c r="C3758" s="73" t="s">
        <v>6102</v>
      </c>
      <c r="D3758" s="73" t="s">
        <v>6101</v>
      </c>
      <c r="E3758" s="73" t="s">
        <v>920</v>
      </c>
      <c r="F3758" s="74">
        <v>58</v>
      </c>
      <c r="G3758" s="73" t="s">
        <v>6098</v>
      </c>
      <c r="H3758" s="73" t="s">
        <v>68</v>
      </c>
      <c r="I3758" s="73" t="s">
        <v>1265</v>
      </c>
      <c r="J3758" s="73" t="s">
        <v>330</v>
      </c>
      <c r="K3758" s="73" t="s">
        <v>387</v>
      </c>
      <c r="L3758" s="73" t="s">
        <v>383</v>
      </c>
      <c r="M3758" s="73" t="s">
        <v>388</v>
      </c>
      <c r="N3758" s="73" t="s">
        <v>30</v>
      </c>
      <c r="O3758" s="73" t="s">
        <v>385</v>
      </c>
      <c r="P3758" s="73" t="s">
        <v>907</v>
      </c>
      <c r="Q3758" s="73" t="s">
        <v>1119</v>
      </c>
      <c r="R3758" s="73" t="s">
        <v>68</v>
      </c>
      <c r="V3758" s="60" t="str">
        <f>W3758&amp;H3758</f>
        <v>MAC LYSрозовый</v>
      </c>
      <c r="W3758" s="60" t="str">
        <f>_xlfn.LET(_xlpm.TextCell,TEXT(G3758,"###"),IF(_xlpm.TextCell&lt;&gt;"",IF(StyleSpaceSplit,IFERROR(IF(FIND(" ",_xlpm.TextCell)&gt;=1,MID(_xlpm.TextCell,1,FIND(" ",_xlpm.TextCell)-1),_xlpm.TextCell),_xlpm.TextCell),_xlpm.TextCell),""))</f>
        <v>MAC LYS</v>
      </c>
      <c r="X3758" s="60" t="str">
        <f>IF(A3758&lt;&gt;"",IFERROR(IF(FIND(" ",G3758)&gt;=1,MID(G3758,FIND(" ",G3758)+1,LEN(G3758)),""),""),"")</f>
        <v>LYS</v>
      </c>
      <c r="AC3758" s="51">
        <f>IFERROR(VALUE(MID($C3758,1,2)),0)</f>
        <v>81</v>
      </c>
      <c r="AD3758" s="44">
        <f>IFERROR(VALUE(MID($C3758,4,3)),0)</f>
        <v>5</v>
      </c>
      <c r="AE3758" s="51">
        <f>VALUE(RIGHT("00"&amp;AC3758,2)&amp;RIGHT("000"&amp;AD3758,3))</f>
        <v>81005</v>
      </c>
    </row>
    <row r="3759" spans="1:31">
      <c r="A3759" s="60" t="str">
        <f>IF(G3759&amp;Q3759&lt;&gt;"",W3759&amp;Q3759,"")</f>
        <v>MAC LYSgrey</v>
      </c>
      <c r="B3759" s="60" t="str">
        <f>IF(C3759&lt;&gt;"",LEFT(C3759,9),"")</f>
        <v>81-005-08</v>
      </c>
      <c r="C3759" s="73" t="s">
        <v>6096</v>
      </c>
      <c r="D3759" s="73" t="s">
        <v>6097</v>
      </c>
      <c r="E3759" s="73" t="s">
        <v>915</v>
      </c>
      <c r="F3759" s="74">
        <v>56</v>
      </c>
      <c r="G3759" s="73" t="s">
        <v>6098</v>
      </c>
      <c r="H3759" s="73" t="s">
        <v>83</v>
      </c>
      <c r="I3759" s="73" t="s">
        <v>1265</v>
      </c>
      <c r="J3759" s="73" t="s">
        <v>330</v>
      </c>
      <c r="K3759" s="73" t="s">
        <v>387</v>
      </c>
      <c r="L3759" s="73" t="s">
        <v>383</v>
      </c>
      <c r="M3759" s="73" t="s">
        <v>388</v>
      </c>
      <c r="N3759" s="73" t="s">
        <v>30</v>
      </c>
      <c r="O3759" s="73" t="s">
        <v>385</v>
      </c>
      <c r="P3759" s="73" t="s">
        <v>907</v>
      </c>
      <c r="Q3759" s="73" t="s">
        <v>917</v>
      </c>
      <c r="R3759" s="73" t="s">
        <v>83</v>
      </c>
      <c r="V3759" s="60" t="str">
        <f>W3759&amp;H3759</f>
        <v>MAC LYSсерый</v>
      </c>
      <c r="W3759" s="60" t="str">
        <f>_xlfn.LET(_xlpm.TextCell,TEXT(G3759,"###"),IF(_xlpm.TextCell&lt;&gt;"",IF(StyleSpaceSplit,IFERROR(IF(FIND(" ",_xlpm.TextCell)&gt;=1,MID(_xlpm.TextCell,1,FIND(" ",_xlpm.TextCell)-1),_xlpm.TextCell),_xlpm.TextCell),_xlpm.TextCell),""))</f>
        <v>MAC LYS</v>
      </c>
      <c r="X3759" s="60" t="str">
        <f>IF(A3759&lt;&gt;"",IFERROR(IF(FIND(" ",G3759)&gt;=1,MID(G3759,FIND(" ",G3759)+1,LEN(G3759)),""),""),"")</f>
        <v>LYS</v>
      </c>
      <c r="AC3759" s="51">
        <f>IFERROR(VALUE(MID($C3759,1,2)),0)</f>
        <v>81</v>
      </c>
      <c r="AD3759" s="44">
        <f>IFERROR(VALUE(MID($C3759,4,3)),0)</f>
        <v>5</v>
      </c>
      <c r="AE3759" s="51">
        <f>VALUE(RIGHT("00"&amp;AC3759,2)&amp;RIGHT("000"&amp;AD3759,3))</f>
        <v>81005</v>
      </c>
    </row>
    <row r="3760" spans="1:31">
      <c r="A3760" s="60" t="str">
        <f>IF(G3760&amp;Q3760&lt;&gt;"",W3760&amp;Q3760,"")</f>
        <v>MAC LYSgrey</v>
      </c>
      <c r="B3760" s="60" t="str">
        <f>IF(C3760&lt;&gt;"",LEFT(C3760,9),"")</f>
        <v>81-005-08</v>
      </c>
      <c r="C3760" s="73" t="s">
        <v>6099</v>
      </c>
      <c r="D3760" s="73" t="s">
        <v>6097</v>
      </c>
      <c r="E3760" s="73" t="s">
        <v>920</v>
      </c>
      <c r="F3760" s="74">
        <v>58</v>
      </c>
      <c r="G3760" s="73" t="s">
        <v>6098</v>
      </c>
      <c r="H3760" s="73" t="s">
        <v>83</v>
      </c>
      <c r="I3760" s="73" t="s">
        <v>1265</v>
      </c>
      <c r="J3760" s="73" t="s">
        <v>330</v>
      </c>
      <c r="K3760" s="73" t="s">
        <v>387</v>
      </c>
      <c r="L3760" s="73" t="s">
        <v>383</v>
      </c>
      <c r="M3760" s="73" t="s">
        <v>388</v>
      </c>
      <c r="N3760" s="73" t="s">
        <v>30</v>
      </c>
      <c r="O3760" s="73" t="s">
        <v>385</v>
      </c>
      <c r="P3760" s="73" t="s">
        <v>907</v>
      </c>
      <c r="Q3760" s="73" t="s">
        <v>917</v>
      </c>
      <c r="R3760" s="73" t="s">
        <v>83</v>
      </c>
      <c r="V3760" s="60" t="str">
        <f>W3760&amp;H3760</f>
        <v>MAC LYSсерый</v>
      </c>
      <c r="W3760" s="60" t="str">
        <f>_xlfn.LET(_xlpm.TextCell,TEXT(G3760,"###"),IF(_xlpm.TextCell&lt;&gt;"",IF(StyleSpaceSplit,IFERROR(IF(FIND(" ",_xlpm.TextCell)&gt;=1,MID(_xlpm.TextCell,1,FIND(" ",_xlpm.TextCell)-1),_xlpm.TextCell),_xlpm.TextCell),_xlpm.TextCell),""))</f>
        <v>MAC LYS</v>
      </c>
      <c r="X3760" s="60" t="str">
        <f>IF(A3760&lt;&gt;"",IFERROR(IF(FIND(" ",G3760)&gt;=1,MID(G3760,FIND(" ",G3760)+1,LEN(G3760)),""),""),"")</f>
        <v>LYS</v>
      </c>
      <c r="AC3760" s="51">
        <f>IFERROR(VALUE(MID($C3760,1,2)),0)</f>
        <v>81</v>
      </c>
      <c r="AD3760" s="44">
        <f>IFERROR(VALUE(MID($C3760,4,3)),0)</f>
        <v>5</v>
      </c>
      <c r="AE3760" s="51">
        <f>VALUE(RIGHT("00"&amp;AC3760,2)&amp;RIGHT("000"&amp;AD3760,3))</f>
        <v>81005</v>
      </c>
    </row>
    <row r="3761" spans="1:31">
      <c r="A3761" s="60" t="str">
        <f>IF(G3761&amp;Q3761&lt;&gt;"",W3761&amp;Q3761,"")</f>
        <v>MAC MILLANblack</v>
      </c>
      <c r="B3761" s="60" t="str">
        <f>IF(C3761&lt;&gt;"",LEFT(C3761,9),"")</f>
        <v>80-599-09</v>
      </c>
      <c r="C3761" s="73" t="s">
        <v>2056</v>
      </c>
      <c r="D3761" s="73" t="s">
        <v>2057</v>
      </c>
      <c r="E3761" s="73" t="s">
        <v>910</v>
      </c>
      <c r="F3761" s="74">
        <v>59</v>
      </c>
      <c r="G3761" s="73" t="s">
        <v>2058</v>
      </c>
      <c r="H3761" s="73" t="s">
        <v>53</v>
      </c>
      <c r="I3761" s="73" t="s">
        <v>1265</v>
      </c>
      <c r="J3761" s="73" t="s">
        <v>330</v>
      </c>
      <c r="K3761" s="73" t="s">
        <v>382</v>
      </c>
      <c r="L3761" s="73" t="s">
        <v>383</v>
      </c>
      <c r="M3761" s="73" t="s">
        <v>388</v>
      </c>
      <c r="N3761" s="73" t="s">
        <v>30</v>
      </c>
      <c r="O3761" s="73" t="s">
        <v>386</v>
      </c>
      <c r="P3761" s="73" t="s">
        <v>907</v>
      </c>
      <c r="Q3761" s="73" t="s">
        <v>928</v>
      </c>
      <c r="R3761" s="73" t="s">
        <v>53</v>
      </c>
      <c r="V3761" s="60" t="str">
        <f>W3761&amp;H3761</f>
        <v>MAC MILLANчерный</v>
      </c>
      <c r="W3761" s="60" t="str">
        <f>_xlfn.LET(_xlpm.TextCell,TEXT(G3761,"###"),IF(_xlpm.TextCell&lt;&gt;"",IF(StyleSpaceSplit,IFERROR(IF(FIND(" ",_xlpm.TextCell)&gt;=1,MID(_xlpm.TextCell,1,FIND(" ",_xlpm.TextCell)-1),_xlpm.TextCell),_xlpm.TextCell),_xlpm.TextCell),""))</f>
        <v>MAC MILLAN</v>
      </c>
      <c r="X3761" s="60" t="str">
        <f>IF(A3761&lt;&gt;"",IFERROR(IF(FIND(" ",G3761)&gt;=1,MID(G3761,FIND(" ",G3761)+1,LEN(G3761)),""),""),"")</f>
        <v>MILLAN</v>
      </c>
      <c r="AC3761" s="51">
        <f>IFERROR(VALUE(MID($C3761,1,2)),0)</f>
        <v>80</v>
      </c>
      <c r="AD3761" s="44">
        <f>IFERROR(VALUE(MID($C3761,4,3)),0)</f>
        <v>599</v>
      </c>
      <c r="AE3761" s="51">
        <f>VALUE(RIGHT("00"&amp;AC3761,2)&amp;RIGHT("000"&amp;AD3761,3))</f>
        <v>80599</v>
      </c>
    </row>
    <row r="3762" spans="1:31">
      <c r="A3762" s="60" t="str">
        <f>IF(G3762&amp;Q3762&lt;&gt;"",W3762&amp;Q3762,"")</f>
        <v>MAC MILLANblack</v>
      </c>
      <c r="B3762" s="60" t="str">
        <f>IF(C3762&lt;&gt;"",LEFT(C3762,9),"")</f>
        <v>80-599-09</v>
      </c>
      <c r="C3762" s="73" t="s">
        <v>2059</v>
      </c>
      <c r="D3762" s="73" t="s">
        <v>2057</v>
      </c>
      <c r="E3762" s="73" t="s">
        <v>956</v>
      </c>
      <c r="F3762" s="74">
        <v>55</v>
      </c>
      <c r="G3762" s="73" t="s">
        <v>2058</v>
      </c>
      <c r="H3762" s="73" t="s">
        <v>53</v>
      </c>
      <c r="I3762" s="73" t="s">
        <v>1265</v>
      </c>
      <c r="J3762" s="73" t="s">
        <v>330</v>
      </c>
      <c r="K3762" s="73" t="s">
        <v>382</v>
      </c>
      <c r="L3762" s="73" t="s">
        <v>383</v>
      </c>
      <c r="M3762" s="73" t="s">
        <v>388</v>
      </c>
      <c r="N3762" s="73" t="s">
        <v>30</v>
      </c>
      <c r="O3762" s="73" t="s">
        <v>386</v>
      </c>
      <c r="P3762" s="73" t="s">
        <v>907</v>
      </c>
      <c r="Q3762" s="73" t="s">
        <v>928</v>
      </c>
      <c r="R3762" s="73" t="s">
        <v>53</v>
      </c>
      <c r="V3762" s="60" t="str">
        <f>W3762&amp;H3762</f>
        <v>MAC MILLANчерный</v>
      </c>
      <c r="W3762" s="60" t="str">
        <f>_xlfn.LET(_xlpm.TextCell,TEXT(G3762,"###"),IF(_xlpm.TextCell&lt;&gt;"",IF(StyleSpaceSplit,IFERROR(IF(FIND(" ",_xlpm.TextCell)&gt;=1,MID(_xlpm.TextCell,1,FIND(" ",_xlpm.TextCell)-1),_xlpm.TextCell),_xlpm.TextCell),_xlpm.TextCell),""))</f>
        <v>MAC MILLAN</v>
      </c>
      <c r="X3762" s="60" t="str">
        <f>IF(A3762&lt;&gt;"",IFERROR(IF(FIND(" ",G3762)&gt;=1,MID(G3762,FIND(" ",G3762)+1,LEN(G3762)),""),""),"")</f>
        <v>MILLAN</v>
      </c>
      <c r="AC3762" s="51">
        <f>IFERROR(VALUE(MID($C3762,1,2)),0)</f>
        <v>80</v>
      </c>
      <c r="AD3762" s="44">
        <f>IFERROR(VALUE(MID($C3762,4,3)),0)</f>
        <v>599</v>
      </c>
      <c r="AE3762" s="51">
        <f>VALUE(RIGHT("00"&amp;AC3762,2)&amp;RIGHT("000"&amp;AD3762,3))</f>
        <v>80599</v>
      </c>
    </row>
    <row r="3763" spans="1:31">
      <c r="A3763" s="60" t="str">
        <f>IF(G3763&amp;Q3763&lt;&gt;"",W3763&amp;Q3763,"")</f>
        <v>MAC MILLANblack</v>
      </c>
      <c r="B3763" s="60" t="str">
        <f>IF(C3763&lt;&gt;"",LEFT(C3763,9),"")</f>
        <v>80-599-09</v>
      </c>
      <c r="C3763" s="73" t="s">
        <v>2060</v>
      </c>
      <c r="D3763" s="73" t="s">
        <v>2057</v>
      </c>
      <c r="E3763" s="73" t="s">
        <v>904</v>
      </c>
      <c r="F3763" s="74">
        <v>57</v>
      </c>
      <c r="G3763" s="73" t="s">
        <v>2058</v>
      </c>
      <c r="H3763" s="73" t="s">
        <v>53</v>
      </c>
      <c r="I3763" s="73" t="s">
        <v>1265</v>
      </c>
      <c r="J3763" s="73" t="s">
        <v>330</v>
      </c>
      <c r="K3763" s="73" t="s">
        <v>382</v>
      </c>
      <c r="L3763" s="73" t="s">
        <v>383</v>
      </c>
      <c r="M3763" s="73" t="s">
        <v>388</v>
      </c>
      <c r="N3763" s="73" t="s">
        <v>30</v>
      </c>
      <c r="O3763" s="73" t="s">
        <v>386</v>
      </c>
      <c r="P3763" s="73" t="s">
        <v>907</v>
      </c>
      <c r="Q3763" s="73" t="s">
        <v>928</v>
      </c>
      <c r="R3763" s="73" t="s">
        <v>53</v>
      </c>
      <c r="V3763" s="60" t="str">
        <f>W3763&amp;H3763</f>
        <v>MAC MILLANчерный</v>
      </c>
      <c r="W3763" s="60" t="str">
        <f>_xlfn.LET(_xlpm.TextCell,TEXT(G3763,"###"),IF(_xlpm.TextCell&lt;&gt;"",IF(StyleSpaceSplit,IFERROR(IF(FIND(" ",_xlpm.TextCell)&gt;=1,MID(_xlpm.TextCell,1,FIND(" ",_xlpm.TextCell)-1),_xlpm.TextCell),_xlpm.TextCell),_xlpm.TextCell),""))</f>
        <v>MAC MILLAN</v>
      </c>
      <c r="X3763" s="60" t="str">
        <f>IF(A3763&lt;&gt;"",IFERROR(IF(FIND(" ",G3763)&gt;=1,MID(G3763,FIND(" ",G3763)+1,LEN(G3763)),""),""),"")</f>
        <v>MILLAN</v>
      </c>
      <c r="AC3763" s="51">
        <f>IFERROR(VALUE(MID($C3763,1,2)),0)</f>
        <v>80</v>
      </c>
      <c r="AD3763" s="44">
        <f>IFERROR(VALUE(MID($C3763,4,3)),0)</f>
        <v>599</v>
      </c>
      <c r="AE3763" s="51">
        <f>VALUE(RIGHT("00"&amp;AC3763,2)&amp;RIGHT("000"&amp;AD3763,3))</f>
        <v>80599</v>
      </c>
    </row>
    <row r="3764" spans="1:31">
      <c r="A3764" s="60" t="str">
        <f>IF(G3764&amp;Q3764&lt;&gt;"",W3764&amp;Q3764,"")</f>
        <v>MAC MILLANblack</v>
      </c>
      <c r="B3764" s="60" t="str">
        <f>IF(C3764&lt;&gt;"",LEFT(C3764,9),"")</f>
        <v>80-599-09</v>
      </c>
      <c r="C3764" s="73" t="s">
        <v>2061</v>
      </c>
      <c r="D3764" s="73" t="s">
        <v>2057</v>
      </c>
      <c r="E3764" s="73" t="s">
        <v>912</v>
      </c>
      <c r="F3764" s="74">
        <v>61</v>
      </c>
      <c r="G3764" s="73" t="s">
        <v>2058</v>
      </c>
      <c r="H3764" s="73" t="s">
        <v>53</v>
      </c>
      <c r="I3764" s="73" t="s">
        <v>1265</v>
      </c>
      <c r="J3764" s="73" t="s">
        <v>330</v>
      </c>
      <c r="K3764" s="73" t="s">
        <v>382</v>
      </c>
      <c r="L3764" s="73" t="s">
        <v>383</v>
      </c>
      <c r="M3764" s="73" t="s">
        <v>388</v>
      </c>
      <c r="N3764" s="73" t="s">
        <v>30</v>
      </c>
      <c r="O3764" s="73" t="s">
        <v>386</v>
      </c>
      <c r="P3764" s="73" t="s">
        <v>907</v>
      </c>
      <c r="Q3764" s="73" t="s">
        <v>928</v>
      </c>
      <c r="R3764" s="73" t="s">
        <v>53</v>
      </c>
      <c r="V3764" s="60" t="str">
        <f>W3764&amp;H3764</f>
        <v>MAC MILLANчерный</v>
      </c>
      <c r="W3764" s="60" t="str">
        <f>_xlfn.LET(_xlpm.TextCell,TEXT(G3764,"###"),IF(_xlpm.TextCell&lt;&gt;"",IF(StyleSpaceSplit,IFERROR(IF(FIND(" ",_xlpm.TextCell)&gt;=1,MID(_xlpm.TextCell,1,FIND(" ",_xlpm.TextCell)-1),_xlpm.TextCell),_xlpm.TextCell),_xlpm.TextCell),""))</f>
        <v>MAC MILLAN</v>
      </c>
      <c r="X3764" s="60" t="str">
        <f>IF(A3764&lt;&gt;"",IFERROR(IF(FIND(" ",G3764)&gt;=1,MID(G3764,FIND(" ",G3764)+1,LEN(G3764)),""),""),"")</f>
        <v>MILLAN</v>
      </c>
      <c r="AC3764" s="51">
        <f>IFERROR(VALUE(MID($C3764,1,2)),0)</f>
        <v>80</v>
      </c>
      <c r="AD3764" s="44">
        <f>IFERROR(VALUE(MID($C3764,4,3)),0)</f>
        <v>599</v>
      </c>
      <c r="AE3764" s="51">
        <f>VALUE(RIGHT("00"&amp;AC3764,2)&amp;RIGHT("000"&amp;AD3764,3))</f>
        <v>80599</v>
      </c>
    </row>
    <row r="3765" spans="1:31">
      <c r="A3765" s="60" t="str">
        <f>IF(G3765&amp;Q3765&lt;&gt;"",W3765&amp;Q3765,"")</f>
        <v>MAC MORENOnavy</v>
      </c>
      <c r="B3765" s="60" t="str">
        <f>IF(C3765&lt;&gt;"",LEFT(C3765,9),"")</f>
        <v>80-758-16</v>
      </c>
      <c r="C3765" s="73" t="s">
        <v>4311</v>
      </c>
      <c r="D3765" s="73" t="s">
        <v>4312</v>
      </c>
      <c r="E3765" s="73" t="s">
        <v>910</v>
      </c>
      <c r="F3765" s="74">
        <v>59</v>
      </c>
      <c r="G3765" s="73" t="s">
        <v>4313</v>
      </c>
      <c r="H3765" s="73" t="s">
        <v>55</v>
      </c>
      <c r="I3765" s="73" t="s">
        <v>927</v>
      </c>
      <c r="J3765" s="73" t="s">
        <v>330</v>
      </c>
      <c r="K3765" s="73" t="s">
        <v>382</v>
      </c>
      <c r="L3765" s="73" t="s">
        <v>383</v>
      </c>
      <c r="M3765" s="73" t="s">
        <v>384</v>
      </c>
      <c r="N3765" s="73" t="s">
        <v>36</v>
      </c>
      <c r="O3765" s="73" t="s">
        <v>386</v>
      </c>
      <c r="P3765" s="73" t="s">
        <v>907</v>
      </c>
      <c r="Q3765" s="73" t="s">
        <v>1003</v>
      </c>
      <c r="R3765" s="73" t="s">
        <v>71</v>
      </c>
      <c r="V3765" s="60" t="str">
        <f>W3765&amp;H3765</f>
        <v>MAC MORENOтемно-синий</v>
      </c>
      <c r="W3765" s="60" t="str">
        <f>_xlfn.LET(_xlpm.TextCell,TEXT(G3765,"###"),IF(_xlpm.TextCell&lt;&gt;"",IF(StyleSpaceSplit,IFERROR(IF(FIND(" ",_xlpm.TextCell)&gt;=1,MID(_xlpm.TextCell,1,FIND(" ",_xlpm.TextCell)-1),_xlpm.TextCell),_xlpm.TextCell),_xlpm.TextCell),""))</f>
        <v>MAC MORENO</v>
      </c>
      <c r="X3765" s="60" t="str">
        <f>IF(A3765&lt;&gt;"",IFERROR(IF(FIND(" ",G3765)&gt;=1,MID(G3765,FIND(" ",G3765)+1,LEN(G3765)),""),""),"")</f>
        <v>MORENO</v>
      </c>
      <c r="AC3765" s="51">
        <f>IFERROR(VALUE(MID($C3765,1,2)),0)</f>
        <v>80</v>
      </c>
      <c r="AD3765" s="44">
        <f>IFERROR(VALUE(MID($C3765,4,3)),0)</f>
        <v>758</v>
      </c>
      <c r="AE3765" s="51">
        <f>VALUE(RIGHT("00"&amp;AC3765,2)&amp;RIGHT("000"&amp;AD3765,3))</f>
        <v>80758</v>
      </c>
    </row>
    <row r="3766" spans="1:31">
      <c r="A3766" s="60" t="str">
        <f>IF(G3766&amp;Q3766&lt;&gt;"",W3766&amp;Q3766,"")</f>
        <v>MAC NELLAblue</v>
      </c>
      <c r="B3766" s="60" t="str">
        <f>IF(C3766&lt;&gt;"",LEFT(C3766,9),"")</f>
        <v>80-933-06</v>
      </c>
      <c r="C3766" s="73" t="s">
        <v>5366</v>
      </c>
      <c r="D3766" s="73" t="s">
        <v>5367</v>
      </c>
      <c r="E3766" s="73" t="s">
        <v>904</v>
      </c>
      <c r="F3766" s="74">
        <v>57</v>
      </c>
      <c r="G3766" s="73" t="s">
        <v>5368</v>
      </c>
      <c r="H3766" s="73" t="s">
        <v>71</v>
      </c>
      <c r="I3766" s="73" t="s">
        <v>1265</v>
      </c>
      <c r="J3766" s="73" t="s">
        <v>330</v>
      </c>
      <c r="K3766" s="73" t="s">
        <v>387</v>
      </c>
      <c r="L3766" s="73" t="s">
        <v>383</v>
      </c>
      <c r="M3766" s="73" t="s">
        <v>388</v>
      </c>
      <c r="N3766" s="73" t="s">
        <v>30</v>
      </c>
      <c r="O3766" s="73" t="s">
        <v>386</v>
      </c>
      <c r="P3766" s="73" t="s">
        <v>907</v>
      </c>
      <c r="Q3766" s="73" t="s">
        <v>932</v>
      </c>
      <c r="R3766" s="73" t="s">
        <v>71</v>
      </c>
      <c r="V3766" s="60" t="str">
        <f>W3766&amp;H3766</f>
        <v>MAC NELLAсиний</v>
      </c>
      <c r="W3766" s="60" t="str">
        <f>_xlfn.LET(_xlpm.TextCell,TEXT(G3766,"###"),IF(_xlpm.TextCell&lt;&gt;"",IF(StyleSpaceSplit,IFERROR(IF(FIND(" ",_xlpm.TextCell)&gt;=1,MID(_xlpm.TextCell,1,FIND(" ",_xlpm.TextCell)-1),_xlpm.TextCell),_xlpm.TextCell),_xlpm.TextCell),""))</f>
        <v>MAC NELLA</v>
      </c>
      <c r="X3766" s="60" t="str">
        <f>IF(A3766&lt;&gt;"",IFERROR(IF(FIND(" ",G3766)&gt;=1,MID(G3766,FIND(" ",G3766)+1,LEN(G3766)),""),""),"")</f>
        <v>NELLA</v>
      </c>
      <c r="AC3766" s="51">
        <f>IFERROR(VALUE(MID($C3766,1,2)),0)</f>
        <v>80</v>
      </c>
      <c r="AD3766" s="44">
        <f>IFERROR(VALUE(MID($C3766,4,3)),0)</f>
        <v>933</v>
      </c>
      <c r="AE3766" s="51">
        <f>VALUE(RIGHT("00"&amp;AC3766,2)&amp;RIGHT("000"&amp;AD3766,3))</f>
        <v>80933</v>
      </c>
    </row>
    <row r="3767" spans="1:31">
      <c r="A3767" s="60" t="str">
        <f>IF(G3767&amp;Q3767&lt;&gt;"",W3767&amp;Q3767,"")</f>
        <v>MAC NELLAblue</v>
      </c>
      <c r="B3767" s="60" t="str">
        <f>IF(C3767&lt;&gt;"",LEFT(C3767,9),"")</f>
        <v>80-933-06</v>
      </c>
      <c r="C3767" s="73" t="s">
        <v>5369</v>
      </c>
      <c r="D3767" s="73" t="s">
        <v>5367</v>
      </c>
      <c r="E3767" s="73" t="s">
        <v>956</v>
      </c>
      <c r="F3767" s="74">
        <v>55</v>
      </c>
      <c r="G3767" s="73" t="s">
        <v>5368</v>
      </c>
      <c r="H3767" s="73" t="s">
        <v>71</v>
      </c>
      <c r="I3767" s="73" t="s">
        <v>1265</v>
      </c>
      <c r="J3767" s="73" t="s">
        <v>330</v>
      </c>
      <c r="K3767" s="73" t="s">
        <v>387</v>
      </c>
      <c r="L3767" s="73" t="s">
        <v>383</v>
      </c>
      <c r="M3767" s="73" t="s">
        <v>388</v>
      </c>
      <c r="N3767" s="73" t="s">
        <v>30</v>
      </c>
      <c r="O3767" s="73" t="s">
        <v>386</v>
      </c>
      <c r="P3767" s="73" t="s">
        <v>907</v>
      </c>
      <c r="Q3767" s="73" t="s">
        <v>932</v>
      </c>
      <c r="R3767" s="73" t="s">
        <v>71</v>
      </c>
      <c r="V3767" s="60" t="str">
        <f>W3767&amp;H3767</f>
        <v>MAC NELLAсиний</v>
      </c>
      <c r="W3767" s="60" t="str">
        <f>_xlfn.LET(_xlpm.TextCell,TEXT(G3767,"###"),IF(_xlpm.TextCell&lt;&gt;"",IF(StyleSpaceSplit,IFERROR(IF(FIND(" ",_xlpm.TextCell)&gt;=1,MID(_xlpm.TextCell,1,FIND(" ",_xlpm.TextCell)-1),_xlpm.TextCell),_xlpm.TextCell),_xlpm.TextCell),""))</f>
        <v>MAC NELLA</v>
      </c>
      <c r="X3767" s="60" t="str">
        <f>IF(A3767&lt;&gt;"",IFERROR(IF(FIND(" ",G3767)&gt;=1,MID(G3767,FIND(" ",G3767)+1,LEN(G3767)),""),""),"")</f>
        <v>NELLA</v>
      </c>
      <c r="AC3767" s="51">
        <f>IFERROR(VALUE(MID($C3767,1,2)),0)</f>
        <v>80</v>
      </c>
      <c r="AD3767" s="44">
        <f>IFERROR(VALUE(MID($C3767,4,3)),0)</f>
        <v>933</v>
      </c>
      <c r="AE3767" s="51">
        <f>VALUE(RIGHT("00"&amp;AC3767,2)&amp;RIGHT("000"&amp;AD3767,3))</f>
        <v>80933</v>
      </c>
    </row>
    <row r="3768" spans="1:31">
      <c r="A3768" s="60" t="str">
        <f>IF(G3768&amp;Q3768&lt;&gt;"",W3768&amp;Q3768,"")</f>
        <v>MAC ORGANAbeige</v>
      </c>
      <c r="B3768" s="60" t="str">
        <f>IF(C3768&lt;&gt;"",LEFT(C3768,9),"")</f>
        <v>80-990-02</v>
      </c>
      <c r="C3768" s="73" t="s">
        <v>5610</v>
      </c>
      <c r="D3768" s="73" t="s">
        <v>5611</v>
      </c>
      <c r="E3768" s="73" t="s">
        <v>910</v>
      </c>
      <c r="F3768" s="74">
        <v>59</v>
      </c>
      <c r="G3768" s="73" t="s">
        <v>5612</v>
      </c>
      <c r="H3768" s="73" t="s">
        <v>63</v>
      </c>
      <c r="I3768" s="73" t="s">
        <v>2355</v>
      </c>
      <c r="J3768" s="73" t="s">
        <v>323</v>
      </c>
      <c r="K3768" s="73" t="s">
        <v>382</v>
      </c>
      <c r="L3768" s="73" t="s">
        <v>383</v>
      </c>
      <c r="M3768" s="73" t="s">
        <v>384</v>
      </c>
      <c r="O3768" s="73" t="s">
        <v>386</v>
      </c>
      <c r="P3768" s="73" t="s">
        <v>907</v>
      </c>
      <c r="Q3768" s="73" t="s">
        <v>937</v>
      </c>
      <c r="R3768" s="73" t="s">
        <v>63</v>
      </c>
      <c r="V3768" s="60" t="str">
        <f>W3768&amp;H3768</f>
        <v>MAC ORGANAбежевый</v>
      </c>
      <c r="W3768" s="60" t="str">
        <f>_xlfn.LET(_xlpm.TextCell,TEXT(G3768,"###"),IF(_xlpm.TextCell&lt;&gt;"",IF(StyleSpaceSplit,IFERROR(IF(FIND(" ",_xlpm.TextCell)&gt;=1,MID(_xlpm.TextCell,1,FIND(" ",_xlpm.TextCell)-1),_xlpm.TextCell),_xlpm.TextCell),_xlpm.TextCell),""))</f>
        <v>MAC ORGANA</v>
      </c>
      <c r="X3768" s="60" t="str">
        <f>IF(A3768&lt;&gt;"",IFERROR(IF(FIND(" ",G3768)&gt;=1,MID(G3768,FIND(" ",G3768)+1,LEN(G3768)),""),""),"")</f>
        <v>ORGANA</v>
      </c>
      <c r="AC3768" s="51">
        <f>IFERROR(VALUE(MID($C3768,1,2)),0)</f>
        <v>80</v>
      </c>
      <c r="AD3768" s="44">
        <f>IFERROR(VALUE(MID($C3768,4,3)),0)</f>
        <v>990</v>
      </c>
      <c r="AE3768" s="51">
        <f>VALUE(RIGHT("00"&amp;AC3768,2)&amp;RIGHT("000"&amp;AD3768,3))</f>
        <v>80990</v>
      </c>
    </row>
    <row r="3769" spans="1:31">
      <c r="A3769" s="60" t="str">
        <f>IF(G3769&amp;Q3769&lt;&gt;"",W3769&amp;Q3769,"")</f>
        <v>MAC ORLANtaupe</v>
      </c>
      <c r="B3769" s="60" t="str">
        <f>IF(C3769&lt;&gt;"",LEFT(C3769,9),"")</f>
        <v>81-009-02</v>
      </c>
      <c r="C3769" s="73" t="s">
        <v>6179</v>
      </c>
      <c r="D3769" s="73" t="s">
        <v>6180</v>
      </c>
      <c r="E3769" s="73" t="s">
        <v>956</v>
      </c>
      <c r="F3769" s="74">
        <v>55</v>
      </c>
      <c r="G3769" s="73" t="s">
        <v>6175</v>
      </c>
      <c r="H3769" s="73" t="s">
        <v>63</v>
      </c>
      <c r="I3769" s="73" t="s">
        <v>906</v>
      </c>
      <c r="J3769" s="73" t="s">
        <v>330</v>
      </c>
      <c r="K3769" s="73" t="s">
        <v>390</v>
      </c>
      <c r="L3769" s="73" t="s">
        <v>383</v>
      </c>
      <c r="M3769" s="73" t="s">
        <v>388</v>
      </c>
      <c r="N3769" s="73" t="s">
        <v>43</v>
      </c>
      <c r="O3769" s="73" t="s">
        <v>386</v>
      </c>
      <c r="P3769" s="73" t="s">
        <v>907</v>
      </c>
      <c r="Q3769" s="73" t="s">
        <v>1291</v>
      </c>
      <c r="R3769" s="73" t="s">
        <v>63</v>
      </c>
      <c r="V3769" s="60" t="str">
        <f>W3769&amp;H3769</f>
        <v>MAC ORLANбежевый</v>
      </c>
      <c r="W3769" s="60" t="str">
        <f>_xlfn.LET(_xlpm.TextCell,TEXT(G3769,"###"),IF(_xlpm.TextCell&lt;&gt;"",IF(StyleSpaceSplit,IFERROR(IF(FIND(" ",_xlpm.TextCell)&gt;=1,MID(_xlpm.TextCell,1,FIND(" ",_xlpm.TextCell)-1),_xlpm.TextCell),_xlpm.TextCell),_xlpm.TextCell),""))</f>
        <v>MAC ORLAN</v>
      </c>
      <c r="X3769" s="60" t="str">
        <f>IF(A3769&lt;&gt;"",IFERROR(IF(FIND(" ",G3769)&gt;=1,MID(G3769,FIND(" ",G3769)+1,LEN(G3769)),""),""),"")</f>
        <v>ORLAN</v>
      </c>
      <c r="AC3769" s="51">
        <f>IFERROR(VALUE(MID($C3769,1,2)),0)</f>
        <v>81</v>
      </c>
      <c r="AD3769" s="44">
        <f>IFERROR(VALUE(MID($C3769,4,3)),0)</f>
        <v>9</v>
      </c>
      <c r="AE3769" s="51">
        <f>VALUE(RIGHT("00"&amp;AC3769,2)&amp;RIGHT("000"&amp;AD3769,3))</f>
        <v>81009</v>
      </c>
    </row>
    <row r="3770" spans="1:31">
      <c r="A3770" s="60" t="str">
        <f>IF(G3770&amp;Q3770&lt;&gt;"",W3770&amp;Q3770,"")</f>
        <v>MAC ORLANtaupe</v>
      </c>
      <c r="B3770" s="60" t="str">
        <f>IF(C3770&lt;&gt;"",LEFT(C3770,9),"")</f>
        <v>81-009-02</v>
      </c>
      <c r="C3770" s="73" t="s">
        <v>6181</v>
      </c>
      <c r="D3770" s="73" t="s">
        <v>6180</v>
      </c>
      <c r="E3770" s="73" t="s">
        <v>904</v>
      </c>
      <c r="F3770" s="74">
        <v>57</v>
      </c>
      <c r="G3770" s="73" t="s">
        <v>6175</v>
      </c>
      <c r="H3770" s="73" t="s">
        <v>63</v>
      </c>
      <c r="I3770" s="73" t="s">
        <v>906</v>
      </c>
      <c r="J3770" s="73" t="s">
        <v>330</v>
      </c>
      <c r="K3770" s="73" t="s">
        <v>390</v>
      </c>
      <c r="L3770" s="73" t="s">
        <v>383</v>
      </c>
      <c r="M3770" s="73" t="s">
        <v>388</v>
      </c>
      <c r="N3770" s="73" t="s">
        <v>43</v>
      </c>
      <c r="O3770" s="73" t="s">
        <v>386</v>
      </c>
      <c r="P3770" s="73" t="s">
        <v>907</v>
      </c>
      <c r="Q3770" s="73" t="s">
        <v>1291</v>
      </c>
      <c r="R3770" s="73" t="s">
        <v>63</v>
      </c>
      <c r="V3770" s="60" t="str">
        <f>W3770&amp;H3770</f>
        <v>MAC ORLANбежевый</v>
      </c>
      <c r="W3770" s="60" t="str">
        <f>_xlfn.LET(_xlpm.TextCell,TEXT(G3770,"###"),IF(_xlpm.TextCell&lt;&gt;"",IF(StyleSpaceSplit,IFERROR(IF(FIND(" ",_xlpm.TextCell)&gt;=1,MID(_xlpm.TextCell,1,FIND(" ",_xlpm.TextCell)-1),_xlpm.TextCell),_xlpm.TextCell),_xlpm.TextCell),""))</f>
        <v>MAC ORLAN</v>
      </c>
      <c r="X3770" s="60" t="str">
        <f>IF(A3770&lt;&gt;"",IFERROR(IF(FIND(" ",G3770)&gt;=1,MID(G3770,FIND(" ",G3770)+1,LEN(G3770)),""),""),"")</f>
        <v>ORLAN</v>
      </c>
      <c r="AC3770" s="51">
        <f>IFERROR(VALUE(MID($C3770,1,2)),0)</f>
        <v>81</v>
      </c>
      <c r="AD3770" s="44">
        <f>IFERROR(VALUE(MID($C3770,4,3)),0)</f>
        <v>9</v>
      </c>
      <c r="AE3770" s="51">
        <f>VALUE(RIGHT("00"&amp;AC3770,2)&amp;RIGHT("000"&amp;AD3770,3))</f>
        <v>81009</v>
      </c>
    </row>
    <row r="3771" spans="1:31">
      <c r="A3771" s="60" t="str">
        <f>IF(G3771&amp;Q3771&lt;&gt;"",W3771&amp;Q3771,"")</f>
        <v>MAC ORLANtaupe</v>
      </c>
      <c r="B3771" s="60" t="str">
        <f>IF(C3771&lt;&gt;"",LEFT(C3771,9),"")</f>
        <v>81-009-02</v>
      </c>
      <c r="C3771" s="73" t="s">
        <v>6182</v>
      </c>
      <c r="D3771" s="73" t="s">
        <v>6180</v>
      </c>
      <c r="E3771" s="73" t="s">
        <v>910</v>
      </c>
      <c r="F3771" s="74">
        <v>59</v>
      </c>
      <c r="G3771" s="73" t="s">
        <v>6175</v>
      </c>
      <c r="H3771" s="73" t="s">
        <v>63</v>
      </c>
      <c r="I3771" s="73" t="s">
        <v>906</v>
      </c>
      <c r="J3771" s="73" t="s">
        <v>330</v>
      </c>
      <c r="K3771" s="73" t="s">
        <v>390</v>
      </c>
      <c r="L3771" s="73" t="s">
        <v>383</v>
      </c>
      <c r="M3771" s="73" t="s">
        <v>388</v>
      </c>
      <c r="N3771" s="73" t="s">
        <v>43</v>
      </c>
      <c r="O3771" s="73" t="s">
        <v>386</v>
      </c>
      <c r="P3771" s="73" t="s">
        <v>907</v>
      </c>
      <c r="Q3771" s="73" t="s">
        <v>1291</v>
      </c>
      <c r="R3771" s="73" t="s">
        <v>63</v>
      </c>
      <c r="V3771" s="60" t="str">
        <f>W3771&amp;H3771</f>
        <v>MAC ORLANбежевый</v>
      </c>
      <c r="W3771" s="60" t="str">
        <f>_xlfn.LET(_xlpm.TextCell,TEXT(G3771,"###"),IF(_xlpm.TextCell&lt;&gt;"",IF(StyleSpaceSplit,IFERROR(IF(FIND(" ",_xlpm.TextCell)&gt;=1,MID(_xlpm.TextCell,1,FIND(" ",_xlpm.TextCell)-1),_xlpm.TextCell),_xlpm.TextCell),_xlpm.TextCell),""))</f>
        <v>MAC ORLAN</v>
      </c>
      <c r="X3771" s="60" t="str">
        <f>IF(A3771&lt;&gt;"",IFERROR(IF(FIND(" ",G3771)&gt;=1,MID(G3771,FIND(" ",G3771)+1,LEN(G3771)),""),""),"")</f>
        <v>ORLAN</v>
      </c>
      <c r="AC3771" s="51">
        <f>IFERROR(VALUE(MID($C3771,1,2)),0)</f>
        <v>81</v>
      </c>
      <c r="AD3771" s="44">
        <f>IFERROR(VALUE(MID($C3771,4,3)),0)</f>
        <v>9</v>
      </c>
      <c r="AE3771" s="51">
        <f>VALUE(RIGHT("00"&amp;AC3771,2)&amp;RIGHT("000"&amp;AD3771,3))</f>
        <v>81009</v>
      </c>
    </row>
    <row r="3772" spans="1:31">
      <c r="A3772" s="60" t="str">
        <f>IF(G3772&amp;Q3772&lt;&gt;"",W3772&amp;Q3772,"")</f>
        <v>MAC ORLANtaupe</v>
      </c>
      <c r="B3772" s="60" t="str">
        <f>IF(C3772&lt;&gt;"",LEFT(C3772,9),"")</f>
        <v>81-009-02</v>
      </c>
      <c r="C3772" s="73" t="s">
        <v>6183</v>
      </c>
      <c r="D3772" s="73" t="s">
        <v>6180</v>
      </c>
      <c r="E3772" s="73" t="s">
        <v>912</v>
      </c>
      <c r="F3772" s="74">
        <v>61</v>
      </c>
      <c r="G3772" s="73" t="s">
        <v>6175</v>
      </c>
      <c r="H3772" s="73" t="s">
        <v>63</v>
      </c>
      <c r="I3772" s="73" t="s">
        <v>906</v>
      </c>
      <c r="J3772" s="73" t="s">
        <v>330</v>
      </c>
      <c r="K3772" s="73" t="s">
        <v>390</v>
      </c>
      <c r="L3772" s="73" t="s">
        <v>383</v>
      </c>
      <c r="M3772" s="73" t="s">
        <v>388</v>
      </c>
      <c r="N3772" s="73" t="s">
        <v>43</v>
      </c>
      <c r="O3772" s="73" t="s">
        <v>386</v>
      </c>
      <c r="P3772" s="73" t="s">
        <v>907</v>
      </c>
      <c r="Q3772" s="73" t="s">
        <v>1291</v>
      </c>
      <c r="R3772" s="73" t="s">
        <v>63</v>
      </c>
      <c r="V3772" s="60" t="str">
        <f>W3772&amp;H3772</f>
        <v>MAC ORLANбежевый</v>
      </c>
      <c r="W3772" s="60" t="str">
        <f>_xlfn.LET(_xlpm.TextCell,TEXT(G3772,"###"),IF(_xlpm.TextCell&lt;&gt;"",IF(StyleSpaceSplit,IFERROR(IF(FIND(" ",_xlpm.TextCell)&gt;=1,MID(_xlpm.TextCell,1,FIND(" ",_xlpm.TextCell)-1),_xlpm.TextCell),_xlpm.TextCell),_xlpm.TextCell),""))</f>
        <v>MAC ORLAN</v>
      </c>
      <c r="X3772" s="60" t="str">
        <f>IF(A3772&lt;&gt;"",IFERROR(IF(FIND(" ",G3772)&gt;=1,MID(G3772,FIND(" ",G3772)+1,LEN(G3772)),""),""),"")</f>
        <v>ORLAN</v>
      </c>
      <c r="AC3772" s="51">
        <f>IFERROR(VALUE(MID($C3772,1,2)),0)</f>
        <v>81</v>
      </c>
      <c r="AD3772" s="44">
        <f>IFERROR(VALUE(MID($C3772,4,3)),0)</f>
        <v>9</v>
      </c>
      <c r="AE3772" s="51">
        <f>VALUE(RIGHT("00"&amp;AC3772,2)&amp;RIGHT("000"&amp;AD3772,3))</f>
        <v>81009</v>
      </c>
    </row>
    <row r="3773" spans="1:31">
      <c r="A3773" s="60" t="str">
        <f>IF(G3773&amp;Q3773&lt;&gt;"",W3773&amp;Q3773,"")</f>
        <v>MAC ORLANbrown</v>
      </c>
      <c r="B3773" s="60" t="str">
        <f>IF(C3773&lt;&gt;"",LEFT(C3773,9),"")</f>
        <v>81-009-14</v>
      </c>
      <c r="C3773" s="73" t="s">
        <v>6173</v>
      </c>
      <c r="D3773" s="73" t="s">
        <v>6174</v>
      </c>
      <c r="E3773" s="73" t="s">
        <v>956</v>
      </c>
      <c r="F3773" s="74">
        <v>55</v>
      </c>
      <c r="G3773" s="73" t="s">
        <v>6175</v>
      </c>
      <c r="H3773" s="73" t="s">
        <v>86</v>
      </c>
      <c r="I3773" s="73" t="s">
        <v>5045</v>
      </c>
      <c r="J3773" s="73" t="s">
        <v>330</v>
      </c>
      <c r="K3773" s="73" t="s">
        <v>382</v>
      </c>
      <c r="L3773" s="73" t="s">
        <v>383</v>
      </c>
      <c r="M3773" s="73" t="s">
        <v>388</v>
      </c>
      <c r="N3773" s="73" t="s">
        <v>43</v>
      </c>
      <c r="O3773" s="73" t="s">
        <v>386</v>
      </c>
      <c r="P3773" s="73" t="s">
        <v>907</v>
      </c>
      <c r="Q3773" s="73" t="s">
        <v>1033</v>
      </c>
      <c r="R3773" s="73" t="s">
        <v>86</v>
      </c>
      <c r="V3773" s="60" t="str">
        <f>W3773&amp;H3773</f>
        <v>MAC ORLANкоричневый</v>
      </c>
      <c r="W3773" s="60" t="str">
        <f>_xlfn.LET(_xlpm.TextCell,TEXT(G3773,"###"),IF(_xlpm.TextCell&lt;&gt;"",IF(StyleSpaceSplit,IFERROR(IF(FIND(" ",_xlpm.TextCell)&gt;=1,MID(_xlpm.TextCell,1,FIND(" ",_xlpm.TextCell)-1),_xlpm.TextCell),_xlpm.TextCell),_xlpm.TextCell),""))</f>
        <v>MAC ORLAN</v>
      </c>
      <c r="X3773" s="60" t="str">
        <f>IF(A3773&lt;&gt;"",IFERROR(IF(FIND(" ",G3773)&gt;=1,MID(G3773,FIND(" ",G3773)+1,LEN(G3773)),""),""),"")</f>
        <v>ORLAN</v>
      </c>
      <c r="AC3773" s="51">
        <f>IFERROR(VALUE(MID($C3773,1,2)),0)</f>
        <v>81</v>
      </c>
      <c r="AD3773" s="44">
        <f>IFERROR(VALUE(MID($C3773,4,3)),0)</f>
        <v>9</v>
      </c>
      <c r="AE3773" s="51">
        <f>VALUE(RIGHT("00"&amp;AC3773,2)&amp;RIGHT("000"&amp;AD3773,3))</f>
        <v>81009</v>
      </c>
    </row>
    <row r="3774" spans="1:31">
      <c r="A3774" s="60" t="str">
        <f>IF(G3774&amp;Q3774&lt;&gt;"",W3774&amp;Q3774,"")</f>
        <v>MAC ORLANbrown</v>
      </c>
      <c r="B3774" s="60" t="str">
        <f>IF(C3774&lt;&gt;"",LEFT(C3774,9),"")</f>
        <v>81-009-14</v>
      </c>
      <c r="C3774" s="73" t="s">
        <v>6176</v>
      </c>
      <c r="D3774" s="73" t="s">
        <v>6174</v>
      </c>
      <c r="E3774" s="73" t="s">
        <v>904</v>
      </c>
      <c r="F3774" s="74">
        <v>57</v>
      </c>
      <c r="G3774" s="73" t="s">
        <v>6175</v>
      </c>
      <c r="H3774" s="73" t="s">
        <v>86</v>
      </c>
      <c r="I3774" s="73" t="s">
        <v>5045</v>
      </c>
      <c r="J3774" s="73" t="s">
        <v>330</v>
      </c>
      <c r="K3774" s="73" t="s">
        <v>382</v>
      </c>
      <c r="L3774" s="73" t="s">
        <v>383</v>
      </c>
      <c r="M3774" s="73" t="s">
        <v>388</v>
      </c>
      <c r="N3774" s="73" t="s">
        <v>43</v>
      </c>
      <c r="O3774" s="73" t="s">
        <v>386</v>
      </c>
      <c r="P3774" s="73" t="s">
        <v>907</v>
      </c>
      <c r="Q3774" s="73" t="s">
        <v>1033</v>
      </c>
      <c r="R3774" s="73" t="s">
        <v>86</v>
      </c>
      <c r="V3774" s="60" t="str">
        <f>W3774&amp;H3774</f>
        <v>MAC ORLANкоричневый</v>
      </c>
      <c r="W3774" s="60" t="str">
        <f>_xlfn.LET(_xlpm.TextCell,TEXT(G3774,"###"),IF(_xlpm.TextCell&lt;&gt;"",IF(StyleSpaceSplit,IFERROR(IF(FIND(" ",_xlpm.TextCell)&gt;=1,MID(_xlpm.TextCell,1,FIND(" ",_xlpm.TextCell)-1),_xlpm.TextCell),_xlpm.TextCell),_xlpm.TextCell),""))</f>
        <v>MAC ORLAN</v>
      </c>
      <c r="X3774" s="60" t="str">
        <f>IF(A3774&lt;&gt;"",IFERROR(IF(FIND(" ",G3774)&gt;=1,MID(G3774,FIND(" ",G3774)+1,LEN(G3774)),""),""),"")</f>
        <v>ORLAN</v>
      </c>
      <c r="AC3774" s="51">
        <f>IFERROR(VALUE(MID($C3774,1,2)),0)</f>
        <v>81</v>
      </c>
      <c r="AD3774" s="44">
        <f>IFERROR(VALUE(MID($C3774,4,3)),0)</f>
        <v>9</v>
      </c>
      <c r="AE3774" s="51">
        <f>VALUE(RIGHT("00"&amp;AC3774,2)&amp;RIGHT("000"&amp;AD3774,3))</f>
        <v>81009</v>
      </c>
    </row>
    <row r="3775" spans="1:31">
      <c r="A3775" s="60" t="str">
        <f>IF(G3775&amp;Q3775&lt;&gt;"",W3775&amp;Q3775,"")</f>
        <v>MAC ORLANbrown</v>
      </c>
      <c r="B3775" s="60" t="str">
        <f>IF(C3775&lt;&gt;"",LEFT(C3775,9),"")</f>
        <v>81-009-14</v>
      </c>
      <c r="C3775" s="73" t="s">
        <v>6177</v>
      </c>
      <c r="D3775" s="73" t="s">
        <v>6174</v>
      </c>
      <c r="E3775" s="73" t="s">
        <v>910</v>
      </c>
      <c r="F3775" s="74">
        <v>59</v>
      </c>
      <c r="G3775" s="73" t="s">
        <v>6175</v>
      </c>
      <c r="H3775" s="73" t="s">
        <v>86</v>
      </c>
      <c r="I3775" s="73" t="s">
        <v>5045</v>
      </c>
      <c r="J3775" s="73" t="s">
        <v>330</v>
      </c>
      <c r="K3775" s="73" t="s">
        <v>382</v>
      </c>
      <c r="L3775" s="73" t="s">
        <v>383</v>
      </c>
      <c r="M3775" s="73" t="s">
        <v>388</v>
      </c>
      <c r="N3775" s="73" t="s">
        <v>43</v>
      </c>
      <c r="O3775" s="73" t="s">
        <v>386</v>
      </c>
      <c r="P3775" s="73" t="s">
        <v>907</v>
      </c>
      <c r="Q3775" s="73" t="s">
        <v>1033</v>
      </c>
      <c r="R3775" s="73" t="s">
        <v>86</v>
      </c>
      <c r="V3775" s="60" t="str">
        <f>W3775&amp;H3775</f>
        <v>MAC ORLANкоричневый</v>
      </c>
      <c r="W3775" s="60" t="str">
        <f>_xlfn.LET(_xlpm.TextCell,TEXT(G3775,"###"),IF(_xlpm.TextCell&lt;&gt;"",IF(StyleSpaceSplit,IFERROR(IF(FIND(" ",_xlpm.TextCell)&gt;=1,MID(_xlpm.TextCell,1,FIND(" ",_xlpm.TextCell)-1),_xlpm.TextCell),_xlpm.TextCell),_xlpm.TextCell),""))</f>
        <v>MAC ORLAN</v>
      </c>
      <c r="X3775" s="60" t="str">
        <f>IF(A3775&lt;&gt;"",IFERROR(IF(FIND(" ",G3775)&gt;=1,MID(G3775,FIND(" ",G3775)+1,LEN(G3775)),""),""),"")</f>
        <v>ORLAN</v>
      </c>
      <c r="AC3775" s="51">
        <f>IFERROR(VALUE(MID($C3775,1,2)),0)</f>
        <v>81</v>
      </c>
      <c r="AD3775" s="44">
        <f>IFERROR(VALUE(MID($C3775,4,3)),0)</f>
        <v>9</v>
      </c>
      <c r="AE3775" s="51">
        <f>VALUE(RIGHT("00"&amp;AC3775,2)&amp;RIGHT("000"&amp;AD3775,3))</f>
        <v>81009</v>
      </c>
    </row>
    <row r="3776" spans="1:31">
      <c r="A3776" s="60" t="str">
        <f>IF(G3776&amp;Q3776&lt;&gt;"",W3776&amp;Q3776,"")</f>
        <v>MAC ORLANbrown</v>
      </c>
      <c r="B3776" s="60" t="str">
        <f>IF(C3776&lt;&gt;"",LEFT(C3776,9),"")</f>
        <v>81-009-14</v>
      </c>
      <c r="C3776" s="73" t="s">
        <v>6178</v>
      </c>
      <c r="D3776" s="73" t="s">
        <v>6174</v>
      </c>
      <c r="E3776" s="73" t="s">
        <v>912</v>
      </c>
      <c r="F3776" s="74">
        <v>61</v>
      </c>
      <c r="G3776" s="73" t="s">
        <v>6175</v>
      </c>
      <c r="H3776" s="73" t="s">
        <v>86</v>
      </c>
      <c r="I3776" s="73" t="s">
        <v>5045</v>
      </c>
      <c r="J3776" s="73" t="s">
        <v>330</v>
      </c>
      <c r="K3776" s="73" t="s">
        <v>382</v>
      </c>
      <c r="L3776" s="73" t="s">
        <v>383</v>
      </c>
      <c r="M3776" s="73" t="s">
        <v>388</v>
      </c>
      <c r="N3776" s="73" t="s">
        <v>43</v>
      </c>
      <c r="O3776" s="73" t="s">
        <v>386</v>
      </c>
      <c r="P3776" s="73" t="s">
        <v>907</v>
      </c>
      <c r="Q3776" s="73" t="s">
        <v>1033</v>
      </c>
      <c r="R3776" s="73" t="s">
        <v>86</v>
      </c>
      <c r="V3776" s="60" t="str">
        <f>W3776&amp;H3776</f>
        <v>MAC ORLANкоричневый</v>
      </c>
      <c r="W3776" s="60" t="str">
        <f>_xlfn.LET(_xlpm.TextCell,TEXT(G3776,"###"),IF(_xlpm.TextCell&lt;&gt;"",IF(StyleSpaceSplit,IFERROR(IF(FIND(" ",_xlpm.TextCell)&gt;=1,MID(_xlpm.TextCell,1,FIND(" ",_xlpm.TextCell)-1),_xlpm.TextCell),_xlpm.TextCell),_xlpm.TextCell),""))</f>
        <v>MAC ORLAN</v>
      </c>
      <c r="X3776" s="60" t="str">
        <f>IF(A3776&lt;&gt;"",IFERROR(IF(FIND(" ",G3776)&gt;=1,MID(G3776,FIND(" ",G3776)+1,LEN(G3776)),""),""),"")</f>
        <v>ORLAN</v>
      </c>
      <c r="AC3776" s="51">
        <f>IFERROR(VALUE(MID($C3776,1,2)),0)</f>
        <v>81</v>
      </c>
      <c r="AD3776" s="44">
        <f>IFERROR(VALUE(MID($C3776,4,3)),0)</f>
        <v>9</v>
      </c>
      <c r="AE3776" s="51">
        <f>VALUE(RIGHT("00"&amp;AC3776,2)&amp;RIGHT("000"&amp;AD3776,3))</f>
        <v>81009</v>
      </c>
    </row>
    <row r="3777" spans="1:31">
      <c r="A3777" s="60" t="str">
        <f>IF(G3777&amp;Q3777&lt;&gt;"",W3777&amp;Q3777,"")</f>
        <v>MAC ORLANblack</v>
      </c>
      <c r="B3777" s="60" t="str">
        <f>IF(C3777&lt;&gt;"",LEFT(C3777,9),"")</f>
        <v>81-009-09</v>
      </c>
      <c r="C3777" s="73" t="s">
        <v>6944</v>
      </c>
      <c r="D3777" s="73" t="s">
        <v>6945</v>
      </c>
      <c r="E3777" s="73" t="s">
        <v>956</v>
      </c>
      <c r="F3777" s="74">
        <v>55</v>
      </c>
      <c r="G3777" s="73" t="s">
        <v>6175</v>
      </c>
      <c r="H3777" s="73" t="s">
        <v>53</v>
      </c>
      <c r="I3777" s="73" t="s">
        <v>5045</v>
      </c>
      <c r="J3777" s="73" t="s">
        <v>330</v>
      </c>
      <c r="K3777" s="73" t="s">
        <v>382</v>
      </c>
      <c r="L3777" s="73" t="s">
        <v>383</v>
      </c>
      <c r="M3777" s="73" t="s">
        <v>388</v>
      </c>
      <c r="N3777" s="73" t="s">
        <v>43</v>
      </c>
      <c r="O3777" s="73" t="s">
        <v>386</v>
      </c>
      <c r="P3777" s="73" t="s">
        <v>907</v>
      </c>
      <c r="Q3777" s="73" t="s">
        <v>928</v>
      </c>
      <c r="R3777" s="73" t="s">
        <v>53</v>
      </c>
      <c r="V3777" s="60" t="str">
        <f>W3777&amp;H3777</f>
        <v>MAC ORLANчерный</v>
      </c>
      <c r="W3777" s="60" t="str">
        <f>_xlfn.LET(_xlpm.TextCell,TEXT(G3777,"###"),IF(_xlpm.TextCell&lt;&gt;"",IF(StyleSpaceSplit,IFERROR(IF(FIND(" ",_xlpm.TextCell)&gt;=1,MID(_xlpm.TextCell,1,FIND(" ",_xlpm.TextCell)-1),_xlpm.TextCell),_xlpm.TextCell),_xlpm.TextCell),""))</f>
        <v>MAC ORLAN</v>
      </c>
      <c r="X3777" s="60" t="str">
        <f>IF(A3777&lt;&gt;"",IFERROR(IF(FIND(" ",G3777)&gt;=1,MID(G3777,FIND(" ",G3777)+1,LEN(G3777)),""),""),"")</f>
        <v>ORLAN</v>
      </c>
      <c r="AC3777" s="51">
        <f>IFERROR(VALUE(MID($C3777,1,2)),0)</f>
        <v>81</v>
      </c>
      <c r="AD3777" s="44">
        <f>IFERROR(VALUE(MID($C3777,4,3)),0)</f>
        <v>9</v>
      </c>
      <c r="AE3777" s="51">
        <f>VALUE(RIGHT("00"&amp;AC3777,2)&amp;RIGHT("000"&amp;AD3777,3))</f>
        <v>81009</v>
      </c>
    </row>
    <row r="3778" spans="1:31">
      <c r="A3778" s="60" t="str">
        <f>IF(G3778&amp;Q3778&lt;&gt;"",W3778&amp;Q3778,"")</f>
        <v>MAC ORLANblack</v>
      </c>
      <c r="B3778" s="60" t="str">
        <f>IF(C3778&lt;&gt;"",LEFT(C3778,9),"")</f>
        <v>81-009-09</v>
      </c>
      <c r="C3778" s="73" t="s">
        <v>6946</v>
      </c>
      <c r="D3778" s="73" t="s">
        <v>6945</v>
      </c>
      <c r="E3778" s="73" t="s">
        <v>904</v>
      </c>
      <c r="F3778" s="74">
        <v>57</v>
      </c>
      <c r="G3778" s="73" t="s">
        <v>6175</v>
      </c>
      <c r="H3778" s="73" t="s">
        <v>53</v>
      </c>
      <c r="I3778" s="73" t="s">
        <v>5045</v>
      </c>
      <c r="J3778" s="73" t="s">
        <v>330</v>
      </c>
      <c r="K3778" s="73" t="s">
        <v>382</v>
      </c>
      <c r="L3778" s="73" t="s">
        <v>383</v>
      </c>
      <c r="M3778" s="73" t="s">
        <v>388</v>
      </c>
      <c r="N3778" s="73" t="s">
        <v>43</v>
      </c>
      <c r="O3778" s="73" t="s">
        <v>386</v>
      </c>
      <c r="P3778" s="73" t="s">
        <v>907</v>
      </c>
      <c r="Q3778" s="73" t="s">
        <v>928</v>
      </c>
      <c r="R3778" s="73" t="s">
        <v>53</v>
      </c>
      <c r="V3778" s="60" t="str">
        <f>W3778&amp;H3778</f>
        <v>MAC ORLANчерный</v>
      </c>
      <c r="W3778" s="60" t="str">
        <f>_xlfn.LET(_xlpm.TextCell,TEXT(G3778,"###"),IF(_xlpm.TextCell&lt;&gt;"",IF(StyleSpaceSplit,IFERROR(IF(FIND(" ",_xlpm.TextCell)&gt;=1,MID(_xlpm.TextCell,1,FIND(" ",_xlpm.TextCell)-1),_xlpm.TextCell),_xlpm.TextCell),_xlpm.TextCell),""))</f>
        <v>MAC ORLAN</v>
      </c>
      <c r="X3778" s="60" t="str">
        <f>IF(A3778&lt;&gt;"",IFERROR(IF(FIND(" ",G3778)&gt;=1,MID(G3778,FIND(" ",G3778)+1,LEN(G3778)),""),""),"")</f>
        <v>ORLAN</v>
      </c>
      <c r="AC3778" s="51">
        <f>IFERROR(VALUE(MID($C3778,1,2)),0)</f>
        <v>81</v>
      </c>
      <c r="AD3778" s="44">
        <f>IFERROR(VALUE(MID($C3778,4,3)),0)</f>
        <v>9</v>
      </c>
      <c r="AE3778" s="51">
        <f>VALUE(RIGHT("00"&amp;AC3778,2)&amp;RIGHT("000"&amp;AD3778,3))</f>
        <v>81009</v>
      </c>
    </row>
    <row r="3779" spans="1:31">
      <c r="A3779" s="60" t="str">
        <f>IF(G3779&amp;Q3779&lt;&gt;"",W3779&amp;Q3779,"")</f>
        <v>MAC ORLANblack</v>
      </c>
      <c r="B3779" s="60" t="str">
        <f>IF(C3779&lt;&gt;"",LEFT(C3779,9),"")</f>
        <v>81-009-09</v>
      </c>
      <c r="C3779" s="73" t="s">
        <v>6947</v>
      </c>
      <c r="D3779" s="73" t="s">
        <v>6945</v>
      </c>
      <c r="E3779" s="73" t="s">
        <v>910</v>
      </c>
      <c r="F3779" s="74">
        <v>59</v>
      </c>
      <c r="G3779" s="73" t="s">
        <v>6175</v>
      </c>
      <c r="H3779" s="73" t="s">
        <v>53</v>
      </c>
      <c r="I3779" s="73" t="s">
        <v>5045</v>
      </c>
      <c r="J3779" s="73" t="s">
        <v>330</v>
      </c>
      <c r="K3779" s="73" t="s">
        <v>382</v>
      </c>
      <c r="L3779" s="73" t="s">
        <v>383</v>
      </c>
      <c r="M3779" s="73" t="s">
        <v>388</v>
      </c>
      <c r="N3779" s="73" t="s">
        <v>43</v>
      </c>
      <c r="O3779" s="73" t="s">
        <v>386</v>
      </c>
      <c r="P3779" s="73" t="s">
        <v>907</v>
      </c>
      <c r="Q3779" s="73" t="s">
        <v>928</v>
      </c>
      <c r="R3779" s="73" t="s">
        <v>53</v>
      </c>
      <c r="V3779" s="60" t="str">
        <f>W3779&amp;H3779</f>
        <v>MAC ORLANчерный</v>
      </c>
      <c r="W3779" s="60" t="str">
        <f>_xlfn.LET(_xlpm.TextCell,TEXT(G3779,"###"),IF(_xlpm.TextCell&lt;&gt;"",IF(StyleSpaceSplit,IFERROR(IF(FIND(" ",_xlpm.TextCell)&gt;=1,MID(_xlpm.TextCell,1,FIND(" ",_xlpm.TextCell)-1),_xlpm.TextCell),_xlpm.TextCell),_xlpm.TextCell),""))</f>
        <v>MAC ORLAN</v>
      </c>
      <c r="X3779" s="60" t="str">
        <f>IF(A3779&lt;&gt;"",IFERROR(IF(FIND(" ",G3779)&gt;=1,MID(G3779,FIND(" ",G3779)+1,LEN(G3779)),""),""),"")</f>
        <v>ORLAN</v>
      </c>
      <c r="AC3779" s="51">
        <f>IFERROR(VALUE(MID($C3779,1,2)),0)</f>
        <v>81</v>
      </c>
      <c r="AD3779" s="44">
        <f>IFERROR(VALUE(MID($C3779,4,3)),0)</f>
        <v>9</v>
      </c>
      <c r="AE3779" s="51">
        <f>VALUE(RIGHT("00"&amp;AC3779,2)&amp;RIGHT("000"&amp;AD3779,3))</f>
        <v>81009</v>
      </c>
    </row>
    <row r="3780" spans="1:31">
      <c r="A3780" s="60" t="str">
        <f>IF(G3780&amp;Q3780&lt;&gt;"",W3780&amp;Q3780,"")</f>
        <v>MAC OTTOgrey</v>
      </c>
      <c r="B3780" s="60" t="str">
        <f>IF(C3780&lt;&gt;"",LEFT(C3780,9),"")</f>
        <v>80-934-08</v>
      </c>
      <c r="C3780" s="73" t="s">
        <v>5370</v>
      </c>
      <c r="D3780" s="73" t="s">
        <v>5371</v>
      </c>
      <c r="E3780" s="73" t="s">
        <v>910</v>
      </c>
      <c r="F3780" s="74">
        <v>59</v>
      </c>
      <c r="G3780" s="73" t="s">
        <v>5372</v>
      </c>
      <c r="H3780" s="73" t="s">
        <v>83</v>
      </c>
      <c r="I3780" s="73" t="s">
        <v>1265</v>
      </c>
      <c r="J3780" s="73" t="s">
        <v>330</v>
      </c>
      <c r="K3780" s="73" t="s">
        <v>382</v>
      </c>
      <c r="L3780" s="73" t="s">
        <v>383</v>
      </c>
      <c r="M3780" s="73" t="s">
        <v>388</v>
      </c>
      <c r="N3780" s="73" t="s">
        <v>30</v>
      </c>
      <c r="O3780" s="73" t="s">
        <v>385</v>
      </c>
      <c r="P3780" s="73" t="s">
        <v>907</v>
      </c>
      <c r="Q3780" s="73" t="s">
        <v>917</v>
      </c>
      <c r="R3780" s="73" t="s">
        <v>83</v>
      </c>
      <c r="V3780" s="60" t="str">
        <f>W3780&amp;H3780</f>
        <v>MAC OTTOсерый</v>
      </c>
      <c r="W3780" s="60" t="str">
        <f>_xlfn.LET(_xlpm.TextCell,TEXT(G3780,"###"),IF(_xlpm.TextCell&lt;&gt;"",IF(StyleSpaceSplit,IFERROR(IF(FIND(" ",_xlpm.TextCell)&gt;=1,MID(_xlpm.TextCell,1,FIND(" ",_xlpm.TextCell)-1),_xlpm.TextCell),_xlpm.TextCell),_xlpm.TextCell),""))</f>
        <v>MAC OTTO</v>
      </c>
      <c r="X3780" s="60" t="str">
        <f>IF(A3780&lt;&gt;"",IFERROR(IF(FIND(" ",G3780)&gt;=1,MID(G3780,FIND(" ",G3780)+1,LEN(G3780)),""),""),"")</f>
        <v>OTTO</v>
      </c>
      <c r="AC3780" s="51">
        <f>IFERROR(VALUE(MID($C3780,1,2)),0)</f>
        <v>80</v>
      </c>
      <c r="AD3780" s="44">
        <f>IFERROR(VALUE(MID($C3780,4,3)),0)</f>
        <v>934</v>
      </c>
      <c r="AE3780" s="51">
        <f>VALUE(RIGHT("00"&amp;AC3780,2)&amp;RIGHT("000"&amp;AD3780,3))</f>
        <v>80934</v>
      </c>
    </row>
    <row r="3781" spans="1:31">
      <c r="A3781" s="60" t="str">
        <f>IF(G3781&amp;Q3781&lt;&gt;"",W3781&amp;Q3781,"")</f>
        <v>MAC PAVELgreen</v>
      </c>
      <c r="B3781" s="60" t="str">
        <f>IF(C3781&lt;&gt;"",LEFT(C3781,9),"")</f>
        <v>80-979-11</v>
      </c>
      <c r="C3781" s="73" t="s">
        <v>5567</v>
      </c>
      <c r="D3781" s="73" t="s">
        <v>5568</v>
      </c>
      <c r="E3781" s="73" t="s">
        <v>910</v>
      </c>
      <c r="F3781" s="74">
        <v>59</v>
      </c>
      <c r="G3781" s="73" t="s">
        <v>5569</v>
      </c>
      <c r="H3781" s="73" t="s">
        <v>60</v>
      </c>
      <c r="I3781" s="73" t="s">
        <v>2856</v>
      </c>
      <c r="J3781" s="73" t="s">
        <v>330</v>
      </c>
      <c r="K3781" s="73" t="s">
        <v>382</v>
      </c>
      <c r="L3781" s="73" t="s">
        <v>383</v>
      </c>
      <c r="M3781" s="73" t="s">
        <v>384</v>
      </c>
      <c r="N3781" s="73" t="s">
        <v>35</v>
      </c>
      <c r="O3781" s="73" t="s">
        <v>396</v>
      </c>
      <c r="P3781" s="73" t="s">
        <v>907</v>
      </c>
      <c r="Q3781" s="73" t="s">
        <v>990</v>
      </c>
      <c r="R3781" s="73" t="s">
        <v>60</v>
      </c>
      <c r="V3781" s="60" t="str">
        <f>W3781&amp;H3781</f>
        <v>MAC PAVELзеленый</v>
      </c>
      <c r="W3781" s="60" t="str">
        <f>_xlfn.LET(_xlpm.TextCell,TEXT(G3781,"###"),IF(_xlpm.TextCell&lt;&gt;"",IF(StyleSpaceSplit,IFERROR(IF(FIND(" ",_xlpm.TextCell)&gt;=1,MID(_xlpm.TextCell,1,FIND(" ",_xlpm.TextCell)-1),_xlpm.TextCell),_xlpm.TextCell),_xlpm.TextCell),""))</f>
        <v>MAC PAVEL</v>
      </c>
      <c r="X3781" s="60" t="str">
        <f>IF(A3781&lt;&gt;"",IFERROR(IF(FIND(" ",G3781)&gt;=1,MID(G3781,FIND(" ",G3781)+1,LEN(G3781)),""),""),"")</f>
        <v>PAVEL</v>
      </c>
      <c r="AC3781" s="51">
        <f>IFERROR(VALUE(MID($C3781,1,2)),0)</f>
        <v>80</v>
      </c>
      <c r="AD3781" s="44">
        <f>IFERROR(VALUE(MID($C3781,4,3)),0)</f>
        <v>979</v>
      </c>
      <c r="AE3781" s="51">
        <f>VALUE(RIGHT("00"&amp;AC3781,2)&amp;RIGHT("000"&amp;AD3781,3))</f>
        <v>80979</v>
      </c>
    </row>
    <row r="3782" spans="1:31">
      <c r="A3782" s="60" t="str">
        <f>IF(G3782&amp;Q3782&lt;&gt;"",W3782&amp;Q3782,"")</f>
        <v>MAC PERONburgundy</v>
      </c>
      <c r="B3782" s="60" t="str">
        <f>IF(C3782&lt;&gt;"",LEFT(C3782,9),"")</f>
        <v>80-759-54</v>
      </c>
      <c r="C3782" s="73" t="s">
        <v>4314</v>
      </c>
      <c r="D3782" s="73" t="s">
        <v>4315</v>
      </c>
      <c r="E3782" s="73" t="s">
        <v>910</v>
      </c>
      <c r="F3782" s="74">
        <v>59</v>
      </c>
      <c r="G3782" s="73" t="s">
        <v>4316</v>
      </c>
      <c r="H3782" s="73" t="s">
        <v>122</v>
      </c>
      <c r="I3782" s="73" t="s">
        <v>2343</v>
      </c>
      <c r="J3782" s="73" t="s">
        <v>330</v>
      </c>
      <c r="K3782" s="73" t="s">
        <v>382</v>
      </c>
      <c r="L3782" s="73" t="s">
        <v>383</v>
      </c>
      <c r="M3782" s="73" t="s">
        <v>384</v>
      </c>
      <c r="N3782" s="73" t="s">
        <v>35</v>
      </c>
      <c r="O3782" s="73" t="s">
        <v>386</v>
      </c>
      <c r="P3782" s="73" t="s">
        <v>907</v>
      </c>
      <c r="Q3782" s="73" t="s">
        <v>1546</v>
      </c>
      <c r="R3782" s="73" t="s">
        <v>121</v>
      </c>
      <c r="V3782" s="60" t="str">
        <f>W3782&amp;H3782</f>
        <v>MAC PERONбордовый / бежевый</v>
      </c>
      <c r="W3782" s="60" t="str">
        <f>_xlfn.LET(_xlpm.TextCell,TEXT(G3782,"###"),IF(_xlpm.TextCell&lt;&gt;"",IF(StyleSpaceSplit,IFERROR(IF(FIND(" ",_xlpm.TextCell)&gt;=1,MID(_xlpm.TextCell,1,FIND(" ",_xlpm.TextCell)-1),_xlpm.TextCell),_xlpm.TextCell),_xlpm.TextCell),""))</f>
        <v>MAC PERON</v>
      </c>
      <c r="X3782" s="60" t="str">
        <f>IF(A3782&lt;&gt;"",IFERROR(IF(FIND(" ",G3782)&gt;=1,MID(G3782,FIND(" ",G3782)+1,LEN(G3782)),""),""),"")</f>
        <v>PERON</v>
      </c>
      <c r="AC3782" s="51">
        <f>IFERROR(VALUE(MID($C3782,1,2)),0)</f>
        <v>80</v>
      </c>
      <c r="AD3782" s="44">
        <f>IFERROR(VALUE(MID($C3782,4,3)),0)</f>
        <v>759</v>
      </c>
      <c r="AE3782" s="51">
        <f>VALUE(RIGHT("00"&amp;AC3782,2)&amp;RIGHT("000"&amp;AD3782,3))</f>
        <v>80759</v>
      </c>
    </row>
    <row r="3783" spans="1:31">
      <c r="A3783" s="60" t="str">
        <f>IF(G3783&amp;Q3783&lt;&gt;"",W3783&amp;Q3783,"")</f>
        <v>MAC RANGblue</v>
      </c>
      <c r="B3783" s="60" t="str">
        <f>IF(C3783&lt;&gt;"",LEFT(C3783,9),"")</f>
        <v>80-935-06</v>
      </c>
      <c r="C3783" s="73" t="s">
        <v>5373</v>
      </c>
      <c r="D3783" s="73" t="s">
        <v>5374</v>
      </c>
      <c r="E3783" s="73" t="s">
        <v>910</v>
      </c>
      <c r="F3783" s="74">
        <v>59</v>
      </c>
      <c r="G3783" s="73" t="s">
        <v>5375</v>
      </c>
      <c r="H3783" s="73" t="s">
        <v>71</v>
      </c>
      <c r="I3783" s="73" t="s">
        <v>1265</v>
      </c>
      <c r="J3783" s="73" t="s">
        <v>330</v>
      </c>
      <c r="K3783" s="73" t="s">
        <v>382</v>
      </c>
      <c r="L3783" s="73" t="s">
        <v>383</v>
      </c>
      <c r="M3783" s="73" t="s">
        <v>388</v>
      </c>
      <c r="N3783" s="73" t="s">
        <v>30</v>
      </c>
      <c r="O3783" s="73" t="s">
        <v>386</v>
      </c>
      <c r="P3783" s="73" t="s">
        <v>907</v>
      </c>
      <c r="Q3783" s="73" t="s">
        <v>932</v>
      </c>
      <c r="R3783" s="73" t="s">
        <v>71</v>
      </c>
      <c r="V3783" s="60" t="str">
        <f>W3783&amp;H3783</f>
        <v>MAC RANGсиний</v>
      </c>
      <c r="W3783" s="60" t="str">
        <f>_xlfn.LET(_xlpm.TextCell,TEXT(G3783,"###"),IF(_xlpm.TextCell&lt;&gt;"",IF(StyleSpaceSplit,IFERROR(IF(FIND(" ",_xlpm.TextCell)&gt;=1,MID(_xlpm.TextCell,1,FIND(" ",_xlpm.TextCell)-1),_xlpm.TextCell),_xlpm.TextCell),_xlpm.TextCell),""))</f>
        <v>MAC RANG</v>
      </c>
      <c r="X3783" s="60" t="str">
        <f>IF(A3783&lt;&gt;"",IFERROR(IF(FIND(" ",G3783)&gt;=1,MID(G3783,FIND(" ",G3783)+1,LEN(G3783)),""),""),"")</f>
        <v>RANG</v>
      </c>
      <c r="AC3783" s="51">
        <f>IFERROR(VALUE(MID($C3783,1,2)),0)</f>
        <v>80</v>
      </c>
      <c r="AD3783" s="44">
        <f>IFERROR(VALUE(MID($C3783,4,3)),0)</f>
        <v>935</v>
      </c>
      <c r="AE3783" s="51">
        <f>VALUE(RIGHT("00"&amp;AC3783,2)&amp;RIGHT("000"&amp;AD3783,3))</f>
        <v>80935</v>
      </c>
    </row>
    <row r="3784" spans="1:31">
      <c r="A3784" s="60" t="str">
        <f>IF(G3784&amp;Q3784&lt;&gt;"",W3784&amp;Q3784,"")</f>
        <v>MAC RANGblack</v>
      </c>
      <c r="B3784" s="60" t="str">
        <f>IF(C3784&lt;&gt;"",LEFT(C3784,9),"")</f>
        <v>80-935-09</v>
      </c>
      <c r="C3784" s="73" t="s">
        <v>6948</v>
      </c>
      <c r="D3784" s="73" t="s">
        <v>6949</v>
      </c>
      <c r="E3784" s="73" t="s">
        <v>956</v>
      </c>
      <c r="F3784" s="74">
        <v>55</v>
      </c>
      <c r="G3784" s="73" t="s">
        <v>5375</v>
      </c>
      <c r="H3784" s="73" t="s">
        <v>53</v>
      </c>
      <c r="I3784" s="73" t="s">
        <v>1265</v>
      </c>
      <c r="J3784" s="73" t="s">
        <v>330</v>
      </c>
      <c r="K3784" s="73" t="s">
        <v>382</v>
      </c>
      <c r="L3784" s="73" t="s">
        <v>383</v>
      </c>
      <c r="M3784" s="73" t="s">
        <v>388</v>
      </c>
      <c r="N3784" s="73" t="s">
        <v>30</v>
      </c>
      <c r="O3784" s="73" t="s">
        <v>386</v>
      </c>
      <c r="P3784" s="73" t="s">
        <v>907</v>
      </c>
      <c r="Q3784" s="73" t="s">
        <v>928</v>
      </c>
      <c r="R3784" s="73" t="s">
        <v>53</v>
      </c>
      <c r="V3784" s="60" t="str">
        <f>W3784&amp;H3784</f>
        <v>MAC RANGчерный</v>
      </c>
      <c r="W3784" s="60" t="str">
        <f>_xlfn.LET(_xlpm.TextCell,TEXT(G3784,"###"),IF(_xlpm.TextCell&lt;&gt;"",IF(StyleSpaceSplit,IFERROR(IF(FIND(" ",_xlpm.TextCell)&gt;=1,MID(_xlpm.TextCell,1,FIND(" ",_xlpm.TextCell)-1),_xlpm.TextCell),_xlpm.TextCell),_xlpm.TextCell),""))</f>
        <v>MAC RANG</v>
      </c>
      <c r="X3784" s="60" t="str">
        <f>IF(A3784&lt;&gt;"",IFERROR(IF(FIND(" ",G3784)&gt;=1,MID(G3784,FIND(" ",G3784)+1,LEN(G3784)),""),""),"")</f>
        <v>RANG</v>
      </c>
      <c r="AC3784" s="51">
        <f>IFERROR(VALUE(MID($C3784,1,2)),0)</f>
        <v>80</v>
      </c>
      <c r="AD3784" s="44">
        <f>IFERROR(VALUE(MID($C3784,4,3)),0)</f>
        <v>935</v>
      </c>
      <c r="AE3784" s="51">
        <f>VALUE(RIGHT("00"&amp;AC3784,2)&amp;RIGHT("000"&amp;AD3784,3))</f>
        <v>80935</v>
      </c>
    </row>
    <row r="3785" spans="1:31">
      <c r="A3785" s="60" t="str">
        <f>IF(G3785&amp;Q3785&lt;&gt;"",W3785&amp;Q3785,"")</f>
        <v>MAC RANGblack</v>
      </c>
      <c r="B3785" s="60" t="str">
        <f>IF(C3785&lt;&gt;"",LEFT(C3785,9),"")</f>
        <v>80-935-09</v>
      </c>
      <c r="C3785" s="73" t="s">
        <v>6950</v>
      </c>
      <c r="D3785" s="73" t="s">
        <v>6949</v>
      </c>
      <c r="E3785" s="73" t="s">
        <v>904</v>
      </c>
      <c r="F3785" s="74">
        <v>57</v>
      </c>
      <c r="G3785" s="73" t="s">
        <v>5375</v>
      </c>
      <c r="H3785" s="73" t="s">
        <v>53</v>
      </c>
      <c r="I3785" s="73" t="s">
        <v>1265</v>
      </c>
      <c r="J3785" s="73" t="s">
        <v>330</v>
      </c>
      <c r="K3785" s="73" t="s">
        <v>382</v>
      </c>
      <c r="L3785" s="73" t="s">
        <v>383</v>
      </c>
      <c r="M3785" s="73" t="s">
        <v>388</v>
      </c>
      <c r="N3785" s="73" t="s">
        <v>30</v>
      </c>
      <c r="O3785" s="73" t="s">
        <v>386</v>
      </c>
      <c r="P3785" s="73" t="s">
        <v>907</v>
      </c>
      <c r="Q3785" s="73" t="s">
        <v>928</v>
      </c>
      <c r="R3785" s="73" t="s">
        <v>53</v>
      </c>
      <c r="V3785" s="60" t="str">
        <f>W3785&amp;H3785</f>
        <v>MAC RANGчерный</v>
      </c>
      <c r="W3785" s="60" t="str">
        <f>_xlfn.LET(_xlpm.TextCell,TEXT(G3785,"###"),IF(_xlpm.TextCell&lt;&gt;"",IF(StyleSpaceSplit,IFERROR(IF(FIND(" ",_xlpm.TextCell)&gt;=1,MID(_xlpm.TextCell,1,FIND(" ",_xlpm.TextCell)-1),_xlpm.TextCell),_xlpm.TextCell),_xlpm.TextCell),""))</f>
        <v>MAC RANG</v>
      </c>
      <c r="X3785" s="60" t="str">
        <f>IF(A3785&lt;&gt;"",IFERROR(IF(FIND(" ",G3785)&gt;=1,MID(G3785,FIND(" ",G3785)+1,LEN(G3785)),""),""),"")</f>
        <v>RANG</v>
      </c>
      <c r="AC3785" s="51">
        <f>IFERROR(VALUE(MID($C3785,1,2)),0)</f>
        <v>80</v>
      </c>
      <c r="AD3785" s="44">
        <f>IFERROR(VALUE(MID($C3785,4,3)),0)</f>
        <v>935</v>
      </c>
      <c r="AE3785" s="51">
        <f>VALUE(RIGHT("00"&amp;AC3785,2)&amp;RIGHT("000"&amp;AD3785,3))</f>
        <v>80935</v>
      </c>
    </row>
    <row r="3786" spans="1:31">
      <c r="A3786" s="60" t="str">
        <f>IF(G3786&amp;Q3786&lt;&gt;"",W3786&amp;Q3786,"")</f>
        <v>MAC RANGblack</v>
      </c>
      <c r="B3786" s="60" t="str">
        <f>IF(C3786&lt;&gt;"",LEFT(C3786,9),"")</f>
        <v>80-935-09</v>
      </c>
      <c r="C3786" s="73" t="s">
        <v>6951</v>
      </c>
      <c r="D3786" s="73" t="s">
        <v>6949</v>
      </c>
      <c r="E3786" s="73" t="s">
        <v>910</v>
      </c>
      <c r="F3786" s="74">
        <v>59</v>
      </c>
      <c r="G3786" s="73" t="s">
        <v>5375</v>
      </c>
      <c r="H3786" s="73" t="s">
        <v>53</v>
      </c>
      <c r="I3786" s="73" t="s">
        <v>1265</v>
      </c>
      <c r="J3786" s="73" t="s">
        <v>330</v>
      </c>
      <c r="K3786" s="73" t="s">
        <v>382</v>
      </c>
      <c r="L3786" s="73" t="s">
        <v>383</v>
      </c>
      <c r="M3786" s="73" t="s">
        <v>388</v>
      </c>
      <c r="N3786" s="73" t="s">
        <v>30</v>
      </c>
      <c r="O3786" s="73" t="s">
        <v>386</v>
      </c>
      <c r="P3786" s="73" t="s">
        <v>907</v>
      </c>
      <c r="Q3786" s="73" t="s">
        <v>928</v>
      </c>
      <c r="R3786" s="73" t="s">
        <v>53</v>
      </c>
      <c r="V3786" s="60" t="str">
        <f>W3786&amp;H3786</f>
        <v>MAC RANGчерный</v>
      </c>
      <c r="W3786" s="60" t="str">
        <f>_xlfn.LET(_xlpm.TextCell,TEXT(G3786,"###"),IF(_xlpm.TextCell&lt;&gt;"",IF(StyleSpaceSplit,IFERROR(IF(FIND(" ",_xlpm.TextCell)&gt;=1,MID(_xlpm.TextCell,1,FIND(" ",_xlpm.TextCell)-1),_xlpm.TextCell),_xlpm.TextCell),_xlpm.TextCell),""))</f>
        <v>MAC RANG</v>
      </c>
      <c r="X3786" s="60" t="str">
        <f>IF(A3786&lt;&gt;"",IFERROR(IF(FIND(" ",G3786)&gt;=1,MID(G3786,FIND(" ",G3786)+1,LEN(G3786)),""),""),"")</f>
        <v>RANG</v>
      </c>
      <c r="AC3786" s="51">
        <f>IFERROR(VALUE(MID($C3786,1,2)),0)</f>
        <v>80</v>
      </c>
      <c r="AD3786" s="44">
        <f>IFERROR(VALUE(MID($C3786,4,3)),0)</f>
        <v>935</v>
      </c>
      <c r="AE3786" s="51">
        <f>VALUE(RIGHT("00"&amp;AC3786,2)&amp;RIGHT("000"&amp;AD3786,3))</f>
        <v>80935</v>
      </c>
    </row>
    <row r="3787" spans="1:31">
      <c r="A3787" s="60" t="str">
        <f>IF(G3787&amp;Q3787&lt;&gt;"",W3787&amp;Q3787,"")</f>
        <v>MAC REEDnatural</v>
      </c>
      <c r="B3787" s="60" t="str">
        <f>IF(C3787&lt;&gt;"",LEFT(C3787,9),"")</f>
        <v>80-985-02</v>
      </c>
      <c r="C3787" s="73" t="s">
        <v>5587</v>
      </c>
      <c r="D3787" s="73" t="s">
        <v>5588</v>
      </c>
      <c r="E3787" s="73" t="s">
        <v>910</v>
      </c>
      <c r="F3787" s="74">
        <v>59</v>
      </c>
      <c r="G3787" s="73" t="s">
        <v>5589</v>
      </c>
      <c r="H3787" s="73" t="s">
        <v>63</v>
      </c>
      <c r="I3787" s="73" t="s">
        <v>2305</v>
      </c>
      <c r="J3787" s="73" t="s">
        <v>330</v>
      </c>
      <c r="K3787" s="73" t="s">
        <v>382</v>
      </c>
      <c r="L3787" s="73" t="s">
        <v>383</v>
      </c>
      <c r="M3787" s="73" t="s">
        <v>384</v>
      </c>
      <c r="N3787" s="73" t="s">
        <v>35</v>
      </c>
      <c r="O3787" s="73" t="s">
        <v>386</v>
      </c>
      <c r="P3787" s="73" t="s">
        <v>907</v>
      </c>
      <c r="Q3787" s="73" t="s">
        <v>947</v>
      </c>
      <c r="R3787" s="73" t="s">
        <v>63</v>
      </c>
      <c r="V3787" s="60" t="str">
        <f>W3787&amp;H3787</f>
        <v>MAC REEDбежевый</v>
      </c>
      <c r="W3787" s="60" t="str">
        <f>_xlfn.LET(_xlpm.TextCell,TEXT(G3787,"###"),IF(_xlpm.TextCell&lt;&gt;"",IF(StyleSpaceSplit,IFERROR(IF(FIND(" ",_xlpm.TextCell)&gt;=1,MID(_xlpm.TextCell,1,FIND(" ",_xlpm.TextCell)-1),_xlpm.TextCell),_xlpm.TextCell),_xlpm.TextCell),""))</f>
        <v>MAC REED</v>
      </c>
      <c r="X3787" s="60" t="str">
        <f>IF(A3787&lt;&gt;"",IFERROR(IF(FIND(" ",G3787)&gt;=1,MID(G3787,FIND(" ",G3787)+1,LEN(G3787)),""),""),"")</f>
        <v>REED</v>
      </c>
      <c r="AC3787" s="51">
        <f>IFERROR(VALUE(MID($C3787,1,2)),0)</f>
        <v>80</v>
      </c>
      <c r="AD3787" s="44">
        <f>IFERROR(VALUE(MID($C3787,4,3)),0)</f>
        <v>985</v>
      </c>
      <c r="AE3787" s="51">
        <f>VALUE(RIGHT("00"&amp;AC3787,2)&amp;RIGHT("000"&amp;AD3787,3))</f>
        <v>80985</v>
      </c>
    </row>
    <row r="3788" spans="1:31">
      <c r="A3788" s="60" t="str">
        <f>IF(G3788&amp;Q3788&lt;&gt;"",W3788&amp;Q3788,"")</f>
        <v>MAC RENOblack</v>
      </c>
      <c r="B3788" s="60" t="str">
        <f>IF(C3788&lt;&gt;"",LEFT(C3788,9),"")</f>
        <v>80-760-72</v>
      </c>
      <c r="C3788" s="73" t="s">
        <v>4668</v>
      </c>
      <c r="D3788" s="73" t="s">
        <v>4669</v>
      </c>
      <c r="E3788" s="73" t="s">
        <v>956</v>
      </c>
      <c r="F3788" s="74">
        <v>55</v>
      </c>
      <c r="G3788" s="73" t="s">
        <v>4319</v>
      </c>
      <c r="H3788" s="73" t="s">
        <v>101</v>
      </c>
      <c r="I3788" s="73" t="s">
        <v>4281</v>
      </c>
      <c r="J3788" s="73" t="s">
        <v>330</v>
      </c>
      <c r="K3788" s="73" t="s">
        <v>382</v>
      </c>
      <c r="L3788" s="73" t="s">
        <v>383</v>
      </c>
      <c r="M3788" s="73" t="s">
        <v>384</v>
      </c>
      <c r="N3788" s="73" t="s">
        <v>35</v>
      </c>
      <c r="O3788" s="73" t="s">
        <v>386</v>
      </c>
      <c r="P3788" s="73" t="s">
        <v>907</v>
      </c>
      <c r="Q3788" s="73" t="s">
        <v>928</v>
      </c>
      <c r="R3788" s="73" t="s">
        <v>63</v>
      </c>
      <c r="V3788" s="60" t="str">
        <f>W3788&amp;H3788</f>
        <v>MAC RENOбежевый / черный</v>
      </c>
      <c r="W3788" s="60" t="str">
        <f>_xlfn.LET(_xlpm.TextCell,TEXT(G3788,"###"),IF(_xlpm.TextCell&lt;&gt;"",IF(StyleSpaceSplit,IFERROR(IF(FIND(" ",_xlpm.TextCell)&gt;=1,MID(_xlpm.TextCell,1,FIND(" ",_xlpm.TextCell)-1),_xlpm.TextCell),_xlpm.TextCell),_xlpm.TextCell),""))</f>
        <v>MAC RENO</v>
      </c>
      <c r="X3788" s="60" t="str">
        <f>IF(A3788&lt;&gt;"",IFERROR(IF(FIND(" ",G3788)&gt;=1,MID(G3788,FIND(" ",G3788)+1,LEN(G3788)),""),""),"")</f>
        <v>RENO</v>
      </c>
      <c r="AC3788" s="51">
        <f>IFERROR(VALUE(MID($C3788,1,2)),0)</f>
        <v>80</v>
      </c>
      <c r="AD3788" s="44">
        <f>IFERROR(VALUE(MID($C3788,4,3)),0)</f>
        <v>760</v>
      </c>
      <c r="AE3788" s="51">
        <f>VALUE(RIGHT("00"&amp;AC3788,2)&amp;RIGHT("000"&amp;AD3788,3))</f>
        <v>80760</v>
      </c>
    </row>
    <row r="3789" spans="1:31">
      <c r="A3789" s="60" t="str">
        <f>IF(G3789&amp;Q3789&lt;&gt;"",W3789&amp;Q3789,"")</f>
        <v>MAC RENOblack</v>
      </c>
      <c r="B3789" s="60" t="str">
        <f>IF(C3789&lt;&gt;"",LEFT(C3789,9),"")</f>
        <v>80-760-72</v>
      </c>
      <c r="C3789" s="73" t="s">
        <v>4670</v>
      </c>
      <c r="D3789" s="73" t="s">
        <v>4669</v>
      </c>
      <c r="E3789" s="73" t="s">
        <v>904</v>
      </c>
      <c r="F3789" s="74">
        <v>57</v>
      </c>
      <c r="G3789" s="73" t="s">
        <v>4319</v>
      </c>
      <c r="H3789" s="73" t="s">
        <v>101</v>
      </c>
      <c r="I3789" s="73" t="s">
        <v>4281</v>
      </c>
      <c r="J3789" s="73" t="s">
        <v>330</v>
      </c>
      <c r="K3789" s="73" t="s">
        <v>382</v>
      </c>
      <c r="L3789" s="73" t="s">
        <v>383</v>
      </c>
      <c r="M3789" s="73" t="s">
        <v>384</v>
      </c>
      <c r="N3789" s="73" t="s">
        <v>35</v>
      </c>
      <c r="O3789" s="73" t="s">
        <v>386</v>
      </c>
      <c r="P3789" s="73" t="s">
        <v>907</v>
      </c>
      <c r="Q3789" s="73" t="s">
        <v>928</v>
      </c>
      <c r="R3789" s="73" t="s">
        <v>63</v>
      </c>
      <c r="V3789" s="60" t="str">
        <f>W3789&amp;H3789</f>
        <v>MAC RENOбежевый / черный</v>
      </c>
      <c r="W3789" s="60" t="str">
        <f>_xlfn.LET(_xlpm.TextCell,TEXT(G3789,"###"),IF(_xlpm.TextCell&lt;&gt;"",IF(StyleSpaceSplit,IFERROR(IF(FIND(" ",_xlpm.TextCell)&gt;=1,MID(_xlpm.TextCell,1,FIND(" ",_xlpm.TextCell)-1),_xlpm.TextCell),_xlpm.TextCell),_xlpm.TextCell),""))</f>
        <v>MAC RENO</v>
      </c>
      <c r="X3789" s="60" t="str">
        <f>IF(A3789&lt;&gt;"",IFERROR(IF(FIND(" ",G3789)&gt;=1,MID(G3789,FIND(" ",G3789)+1,LEN(G3789)),""),""),"")</f>
        <v>RENO</v>
      </c>
      <c r="AC3789" s="51">
        <f>IFERROR(VALUE(MID($C3789,1,2)),0)</f>
        <v>80</v>
      </c>
      <c r="AD3789" s="44">
        <f>IFERROR(VALUE(MID($C3789,4,3)),0)</f>
        <v>760</v>
      </c>
      <c r="AE3789" s="51">
        <f>VALUE(RIGHT("00"&amp;AC3789,2)&amp;RIGHT("000"&amp;AD3789,3))</f>
        <v>80760</v>
      </c>
    </row>
    <row r="3790" spans="1:31">
      <c r="A3790" s="60" t="str">
        <f>IF(G3790&amp;Q3790&lt;&gt;"",W3790&amp;Q3790,"")</f>
        <v>MAC RENOblack</v>
      </c>
      <c r="B3790" s="60" t="str">
        <f>IF(C3790&lt;&gt;"",LEFT(C3790,9),"")</f>
        <v>80-760-72</v>
      </c>
      <c r="C3790" s="73" t="s">
        <v>4671</v>
      </c>
      <c r="D3790" s="73" t="s">
        <v>4669</v>
      </c>
      <c r="E3790" s="73" t="s">
        <v>910</v>
      </c>
      <c r="F3790" s="74">
        <v>59</v>
      </c>
      <c r="G3790" s="73" t="s">
        <v>4319</v>
      </c>
      <c r="H3790" s="73" t="s">
        <v>101</v>
      </c>
      <c r="I3790" s="73" t="s">
        <v>4281</v>
      </c>
      <c r="J3790" s="73" t="s">
        <v>330</v>
      </c>
      <c r="K3790" s="73" t="s">
        <v>382</v>
      </c>
      <c r="L3790" s="73" t="s">
        <v>383</v>
      </c>
      <c r="M3790" s="73" t="s">
        <v>384</v>
      </c>
      <c r="N3790" s="73" t="s">
        <v>35</v>
      </c>
      <c r="O3790" s="73" t="s">
        <v>386</v>
      </c>
      <c r="P3790" s="73" t="s">
        <v>907</v>
      </c>
      <c r="Q3790" s="73" t="s">
        <v>928</v>
      </c>
      <c r="R3790" s="73" t="s">
        <v>63</v>
      </c>
      <c r="V3790" s="60" t="str">
        <f>W3790&amp;H3790</f>
        <v>MAC RENOбежевый / черный</v>
      </c>
      <c r="W3790" s="60" t="str">
        <f>_xlfn.LET(_xlpm.TextCell,TEXT(G3790,"###"),IF(_xlpm.TextCell&lt;&gt;"",IF(StyleSpaceSplit,IFERROR(IF(FIND(" ",_xlpm.TextCell)&gt;=1,MID(_xlpm.TextCell,1,FIND(" ",_xlpm.TextCell)-1),_xlpm.TextCell),_xlpm.TextCell),_xlpm.TextCell),""))</f>
        <v>MAC RENO</v>
      </c>
      <c r="X3790" s="60" t="str">
        <f>IF(A3790&lt;&gt;"",IFERROR(IF(FIND(" ",G3790)&gt;=1,MID(G3790,FIND(" ",G3790)+1,LEN(G3790)),""),""),"")</f>
        <v>RENO</v>
      </c>
      <c r="AC3790" s="51">
        <f>IFERROR(VALUE(MID($C3790,1,2)),0)</f>
        <v>80</v>
      </c>
      <c r="AD3790" s="44">
        <f>IFERROR(VALUE(MID($C3790,4,3)),0)</f>
        <v>760</v>
      </c>
      <c r="AE3790" s="51">
        <f>VALUE(RIGHT("00"&amp;AC3790,2)&amp;RIGHT("000"&amp;AD3790,3))</f>
        <v>80760</v>
      </c>
    </row>
    <row r="3791" spans="1:31">
      <c r="A3791" s="60" t="str">
        <f>IF(G3791&amp;Q3791&lt;&gt;"",W3791&amp;Q3791,"")</f>
        <v>MAC RENOblack</v>
      </c>
      <c r="B3791" s="60" t="str">
        <f>IF(C3791&lt;&gt;"",LEFT(C3791,9),"")</f>
        <v>80-760-72</v>
      </c>
      <c r="C3791" s="73" t="s">
        <v>4672</v>
      </c>
      <c r="D3791" s="73" t="s">
        <v>4669</v>
      </c>
      <c r="E3791" s="73" t="s">
        <v>912</v>
      </c>
      <c r="F3791" s="74">
        <v>61</v>
      </c>
      <c r="G3791" s="73" t="s">
        <v>4319</v>
      </c>
      <c r="H3791" s="73" t="s">
        <v>101</v>
      </c>
      <c r="I3791" s="73" t="s">
        <v>4281</v>
      </c>
      <c r="J3791" s="73" t="s">
        <v>330</v>
      </c>
      <c r="K3791" s="73" t="s">
        <v>382</v>
      </c>
      <c r="L3791" s="73" t="s">
        <v>383</v>
      </c>
      <c r="M3791" s="73" t="s">
        <v>384</v>
      </c>
      <c r="N3791" s="73" t="s">
        <v>35</v>
      </c>
      <c r="O3791" s="73" t="s">
        <v>386</v>
      </c>
      <c r="P3791" s="73" t="s">
        <v>907</v>
      </c>
      <c r="Q3791" s="73" t="s">
        <v>928</v>
      </c>
      <c r="R3791" s="73" t="s">
        <v>63</v>
      </c>
      <c r="V3791" s="60" t="str">
        <f>W3791&amp;H3791</f>
        <v>MAC RENOбежевый / черный</v>
      </c>
      <c r="W3791" s="60" t="str">
        <f>_xlfn.LET(_xlpm.TextCell,TEXT(G3791,"###"),IF(_xlpm.TextCell&lt;&gt;"",IF(StyleSpaceSplit,IFERROR(IF(FIND(" ",_xlpm.TextCell)&gt;=1,MID(_xlpm.TextCell,1,FIND(" ",_xlpm.TextCell)-1),_xlpm.TextCell),_xlpm.TextCell),_xlpm.TextCell),""))</f>
        <v>MAC RENO</v>
      </c>
      <c r="X3791" s="60" t="str">
        <f>IF(A3791&lt;&gt;"",IFERROR(IF(FIND(" ",G3791)&gt;=1,MID(G3791,FIND(" ",G3791)+1,LEN(G3791)),""),""),"")</f>
        <v>RENO</v>
      </c>
      <c r="AC3791" s="51">
        <f>IFERROR(VALUE(MID($C3791,1,2)),0)</f>
        <v>80</v>
      </c>
      <c r="AD3791" s="44">
        <f>IFERROR(VALUE(MID($C3791,4,3)),0)</f>
        <v>760</v>
      </c>
      <c r="AE3791" s="51">
        <f>VALUE(RIGHT("00"&amp;AC3791,2)&amp;RIGHT("000"&amp;AD3791,3))</f>
        <v>80760</v>
      </c>
    </row>
    <row r="3792" spans="1:31">
      <c r="A3792" s="60" t="str">
        <f>IF(G3792&amp;Q3792&lt;&gt;"",W3792&amp;Q3792,"")</f>
        <v>MAC RENOblue</v>
      </c>
      <c r="B3792" s="60" t="str">
        <f>IF(C3792&lt;&gt;"",LEFT(C3792,9),"")</f>
        <v>80-760-95</v>
      </c>
      <c r="C3792" s="73" t="s">
        <v>4317</v>
      </c>
      <c r="D3792" s="73" t="s">
        <v>4318</v>
      </c>
      <c r="E3792" s="73" t="s">
        <v>910</v>
      </c>
      <c r="F3792" s="74">
        <v>59</v>
      </c>
      <c r="G3792" s="73" t="s">
        <v>4319</v>
      </c>
      <c r="H3792" s="73" t="s">
        <v>247</v>
      </c>
      <c r="I3792" s="73" t="s">
        <v>4281</v>
      </c>
      <c r="J3792" s="73" t="s">
        <v>330</v>
      </c>
      <c r="K3792" s="73" t="s">
        <v>382</v>
      </c>
      <c r="L3792" s="73" t="s">
        <v>383</v>
      </c>
      <c r="M3792" s="73" t="s">
        <v>384</v>
      </c>
      <c r="N3792" s="73" t="s">
        <v>35</v>
      </c>
      <c r="O3792" s="73" t="s">
        <v>386</v>
      </c>
      <c r="P3792" s="73" t="s">
        <v>907</v>
      </c>
      <c r="Q3792" s="73" t="s">
        <v>932</v>
      </c>
      <c r="R3792" s="73" t="s">
        <v>71</v>
      </c>
      <c r="V3792" s="60" t="str">
        <f>W3792&amp;H3792</f>
        <v>MAC RENOсиний / бежевый</v>
      </c>
      <c r="W3792" s="60" t="str">
        <f>_xlfn.LET(_xlpm.TextCell,TEXT(G3792,"###"),IF(_xlpm.TextCell&lt;&gt;"",IF(StyleSpaceSplit,IFERROR(IF(FIND(" ",_xlpm.TextCell)&gt;=1,MID(_xlpm.TextCell,1,FIND(" ",_xlpm.TextCell)-1),_xlpm.TextCell),_xlpm.TextCell),_xlpm.TextCell),""))</f>
        <v>MAC RENO</v>
      </c>
      <c r="X3792" s="60" t="str">
        <f>IF(A3792&lt;&gt;"",IFERROR(IF(FIND(" ",G3792)&gt;=1,MID(G3792,FIND(" ",G3792)+1,LEN(G3792)),""),""),"")</f>
        <v>RENO</v>
      </c>
      <c r="AC3792" s="51">
        <f>IFERROR(VALUE(MID($C3792,1,2)),0)</f>
        <v>80</v>
      </c>
      <c r="AD3792" s="44">
        <f>IFERROR(VALUE(MID($C3792,4,3)),0)</f>
        <v>760</v>
      </c>
      <c r="AE3792" s="51">
        <f>VALUE(RIGHT("00"&amp;AC3792,2)&amp;RIGHT("000"&amp;AD3792,3))</f>
        <v>80760</v>
      </c>
    </row>
    <row r="3793" spans="1:31">
      <c r="A3793" s="60" t="str">
        <f>IF(G3793&amp;Q3793&lt;&gt;"",W3793&amp;Q3793,"")</f>
        <v>MAC ROSEbordeaux</v>
      </c>
      <c r="B3793" s="60" t="str">
        <f>IF(C3793&lt;&gt;"",LEFT(C3793,9),"")</f>
        <v>80-600-12</v>
      </c>
      <c r="C3793" s="73" t="s">
        <v>2062</v>
      </c>
      <c r="D3793" s="73" t="s">
        <v>2063</v>
      </c>
      <c r="E3793" s="73" t="s">
        <v>904</v>
      </c>
      <c r="F3793" s="74">
        <v>57</v>
      </c>
      <c r="G3793" s="73" t="s">
        <v>2064</v>
      </c>
      <c r="H3793" s="73" t="s">
        <v>121</v>
      </c>
      <c r="I3793" s="73" t="s">
        <v>1265</v>
      </c>
      <c r="J3793" s="73" t="s">
        <v>330</v>
      </c>
      <c r="K3793" s="73" t="s">
        <v>382</v>
      </c>
      <c r="L3793" s="73" t="s">
        <v>383</v>
      </c>
      <c r="M3793" s="73" t="s">
        <v>388</v>
      </c>
      <c r="N3793" s="73" t="s">
        <v>30</v>
      </c>
      <c r="O3793" s="73" t="s">
        <v>385</v>
      </c>
      <c r="P3793" s="73" t="s">
        <v>907</v>
      </c>
      <c r="Q3793" s="73" t="s">
        <v>2065</v>
      </c>
      <c r="R3793" s="73" t="s">
        <v>121</v>
      </c>
      <c r="V3793" s="60" t="str">
        <f>W3793&amp;H3793</f>
        <v>MAC ROSEбордовый</v>
      </c>
      <c r="W3793" s="60" t="str">
        <f>_xlfn.LET(_xlpm.TextCell,TEXT(G3793,"###"),IF(_xlpm.TextCell&lt;&gt;"",IF(StyleSpaceSplit,IFERROR(IF(FIND(" ",_xlpm.TextCell)&gt;=1,MID(_xlpm.TextCell,1,FIND(" ",_xlpm.TextCell)-1),_xlpm.TextCell),_xlpm.TextCell),_xlpm.TextCell),""))</f>
        <v>MAC ROSE</v>
      </c>
      <c r="X3793" s="60" t="str">
        <f>IF(A3793&lt;&gt;"",IFERROR(IF(FIND(" ",G3793)&gt;=1,MID(G3793,FIND(" ",G3793)+1,LEN(G3793)),""),""),"")</f>
        <v>ROSE</v>
      </c>
      <c r="AC3793" s="51">
        <f>IFERROR(VALUE(MID($C3793,1,2)),0)</f>
        <v>80</v>
      </c>
      <c r="AD3793" s="44">
        <f>IFERROR(VALUE(MID($C3793,4,3)),0)</f>
        <v>600</v>
      </c>
      <c r="AE3793" s="51">
        <f>VALUE(RIGHT("00"&amp;AC3793,2)&amp;RIGHT("000"&amp;AD3793,3))</f>
        <v>80600</v>
      </c>
    </row>
    <row r="3794" spans="1:31">
      <c r="A3794" s="60" t="str">
        <f>IF(G3794&amp;Q3794&lt;&gt;"",W3794&amp;Q3794,"")</f>
        <v>MAC ROSEnavy</v>
      </c>
      <c r="B3794" s="60" t="str">
        <f>IF(C3794&lt;&gt;"",LEFT(C3794,9),"")</f>
        <v>80-600-16</v>
      </c>
      <c r="C3794" s="73" t="s">
        <v>5376</v>
      </c>
      <c r="D3794" s="73" t="s">
        <v>5377</v>
      </c>
      <c r="E3794" s="73" t="s">
        <v>956</v>
      </c>
      <c r="F3794" s="74">
        <v>55</v>
      </c>
      <c r="G3794" s="73" t="s">
        <v>2064</v>
      </c>
      <c r="H3794" s="73" t="s">
        <v>55</v>
      </c>
      <c r="I3794" s="73" t="s">
        <v>1265</v>
      </c>
      <c r="J3794" s="73" t="s">
        <v>330</v>
      </c>
      <c r="K3794" s="73" t="s">
        <v>382</v>
      </c>
      <c r="L3794" s="73" t="s">
        <v>383</v>
      </c>
      <c r="M3794" s="73" t="s">
        <v>388</v>
      </c>
      <c r="N3794" s="73" t="s">
        <v>30</v>
      </c>
      <c r="O3794" s="73" t="s">
        <v>385</v>
      </c>
      <c r="P3794" s="73" t="s">
        <v>907</v>
      </c>
      <c r="Q3794" s="73" t="s">
        <v>1003</v>
      </c>
      <c r="R3794" s="73" t="s">
        <v>71</v>
      </c>
      <c r="V3794" s="60" t="str">
        <f>W3794&amp;H3794</f>
        <v>MAC ROSEтемно-синий</v>
      </c>
      <c r="W3794" s="60" t="str">
        <f>_xlfn.LET(_xlpm.TextCell,TEXT(G3794,"###"),IF(_xlpm.TextCell&lt;&gt;"",IF(StyleSpaceSplit,IFERROR(IF(FIND(" ",_xlpm.TextCell)&gt;=1,MID(_xlpm.TextCell,1,FIND(" ",_xlpm.TextCell)-1),_xlpm.TextCell),_xlpm.TextCell),_xlpm.TextCell),""))</f>
        <v>MAC ROSE</v>
      </c>
      <c r="X3794" s="60" t="str">
        <f>IF(A3794&lt;&gt;"",IFERROR(IF(FIND(" ",G3794)&gt;=1,MID(G3794,FIND(" ",G3794)+1,LEN(G3794)),""),""),"")</f>
        <v>ROSE</v>
      </c>
      <c r="AC3794" s="51">
        <f>IFERROR(VALUE(MID($C3794,1,2)),0)</f>
        <v>80</v>
      </c>
      <c r="AD3794" s="44">
        <f>IFERROR(VALUE(MID($C3794,4,3)),0)</f>
        <v>600</v>
      </c>
      <c r="AE3794" s="51">
        <f>VALUE(RIGHT("00"&amp;AC3794,2)&amp;RIGHT("000"&amp;AD3794,3))</f>
        <v>80600</v>
      </c>
    </row>
    <row r="3795" spans="1:31">
      <c r="A3795" s="60" t="str">
        <f>IF(G3795&amp;Q3795&lt;&gt;"",W3795&amp;Q3795,"")</f>
        <v>MAC ROSEpurple</v>
      </c>
      <c r="B3795" s="60" t="str">
        <f>IF(C3795&lt;&gt;"",LEFT(C3795,9),"")</f>
        <v>80-600-41</v>
      </c>
      <c r="C3795" s="73" t="s">
        <v>3835</v>
      </c>
      <c r="D3795" s="73" t="s">
        <v>3836</v>
      </c>
      <c r="E3795" s="73" t="s">
        <v>956</v>
      </c>
      <c r="F3795" s="74">
        <v>55</v>
      </c>
      <c r="G3795" s="73" t="s">
        <v>2064</v>
      </c>
      <c r="H3795" s="73" t="s">
        <v>286</v>
      </c>
      <c r="I3795" s="73" t="s">
        <v>1265</v>
      </c>
      <c r="J3795" s="73" t="s">
        <v>330</v>
      </c>
      <c r="K3795" s="73" t="s">
        <v>387</v>
      </c>
      <c r="L3795" s="73" t="s">
        <v>383</v>
      </c>
      <c r="M3795" s="73" t="s">
        <v>388</v>
      </c>
      <c r="N3795" s="73" t="s">
        <v>30</v>
      </c>
      <c r="O3795" s="73" t="s">
        <v>385</v>
      </c>
      <c r="P3795" s="73" t="s">
        <v>907</v>
      </c>
      <c r="Q3795" s="73" t="s">
        <v>1593</v>
      </c>
      <c r="R3795" s="73" t="s">
        <v>286</v>
      </c>
      <c r="V3795" s="60" t="str">
        <f>W3795&amp;H3795</f>
        <v>MAC ROSEфиолетовый</v>
      </c>
      <c r="W3795" s="60" t="str">
        <f>_xlfn.LET(_xlpm.TextCell,TEXT(G3795,"###"),IF(_xlpm.TextCell&lt;&gt;"",IF(StyleSpaceSplit,IFERROR(IF(FIND(" ",_xlpm.TextCell)&gt;=1,MID(_xlpm.TextCell,1,FIND(" ",_xlpm.TextCell)-1),_xlpm.TextCell),_xlpm.TextCell),_xlpm.TextCell),""))</f>
        <v>MAC ROSE</v>
      </c>
      <c r="X3795" s="60" t="str">
        <f>IF(A3795&lt;&gt;"",IFERROR(IF(FIND(" ",G3795)&gt;=1,MID(G3795,FIND(" ",G3795)+1,LEN(G3795)),""),""),"")</f>
        <v>ROSE</v>
      </c>
      <c r="AC3795" s="51">
        <f>IFERROR(VALUE(MID($C3795,1,2)),0)</f>
        <v>80</v>
      </c>
      <c r="AD3795" s="44">
        <f>IFERROR(VALUE(MID($C3795,4,3)),0)</f>
        <v>600</v>
      </c>
      <c r="AE3795" s="51">
        <f>VALUE(RIGHT("00"&amp;AC3795,2)&amp;RIGHT("000"&amp;AD3795,3))</f>
        <v>80600</v>
      </c>
    </row>
    <row r="3796" spans="1:31">
      <c r="A3796" s="60" t="str">
        <f>IF(G3796&amp;Q3796&lt;&gt;"",W3796&amp;Q3796,"")</f>
        <v>MAC ROSEpurple</v>
      </c>
      <c r="B3796" s="60" t="str">
        <f>IF(C3796&lt;&gt;"",LEFT(C3796,9),"")</f>
        <v>80-600-41</v>
      </c>
      <c r="C3796" s="73" t="s">
        <v>3837</v>
      </c>
      <c r="D3796" s="73" t="s">
        <v>3836</v>
      </c>
      <c r="E3796" s="73" t="s">
        <v>904</v>
      </c>
      <c r="F3796" s="74">
        <v>57</v>
      </c>
      <c r="G3796" s="73" t="s">
        <v>2064</v>
      </c>
      <c r="H3796" s="73" t="s">
        <v>286</v>
      </c>
      <c r="I3796" s="73" t="s">
        <v>1265</v>
      </c>
      <c r="J3796" s="73" t="s">
        <v>330</v>
      </c>
      <c r="K3796" s="73" t="s">
        <v>387</v>
      </c>
      <c r="L3796" s="73" t="s">
        <v>383</v>
      </c>
      <c r="M3796" s="73" t="s">
        <v>388</v>
      </c>
      <c r="N3796" s="73" t="s">
        <v>30</v>
      </c>
      <c r="O3796" s="73" t="s">
        <v>385</v>
      </c>
      <c r="P3796" s="73" t="s">
        <v>907</v>
      </c>
      <c r="Q3796" s="73" t="s">
        <v>1593</v>
      </c>
      <c r="R3796" s="73" t="s">
        <v>286</v>
      </c>
      <c r="V3796" s="60" t="str">
        <f>W3796&amp;H3796</f>
        <v>MAC ROSEфиолетовый</v>
      </c>
      <c r="W3796" s="60" t="str">
        <f>_xlfn.LET(_xlpm.TextCell,TEXT(G3796,"###"),IF(_xlpm.TextCell&lt;&gt;"",IF(StyleSpaceSplit,IFERROR(IF(FIND(" ",_xlpm.TextCell)&gt;=1,MID(_xlpm.TextCell,1,FIND(" ",_xlpm.TextCell)-1),_xlpm.TextCell),_xlpm.TextCell),_xlpm.TextCell),""))</f>
        <v>MAC ROSE</v>
      </c>
      <c r="X3796" s="60" t="str">
        <f>IF(A3796&lt;&gt;"",IFERROR(IF(FIND(" ",G3796)&gt;=1,MID(G3796,FIND(" ",G3796)+1,LEN(G3796)),""),""),"")</f>
        <v>ROSE</v>
      </c>
      <c r="AC3796" s="51">
        <f>IFERROR(VALUE(MID($C3796,1,2)),0)</f>
        <v>80</v>
      </c>
      <c r="AD3796" s="44">
        <f>IFERROR(VALUE(MID($C3796,4,3)),0)</f>
        <v>600</v>
      </c>
      <c r="AE3796" s="51">
        <f>VALUE(RIGHT("00"&amp;AC3796,2)&amp;RIGHT("000"&amp;AD3796,3))</f>
        <v>80600</v>
      </c>
    </row>
    <row r="3797" spans="1:31">
      <c r="A3797" s="60" t="str">
        <f>IF(G3797&amp;Q3797&lt;&gt;"",W3797&amp;Q3797,"")</f>
        <v>MAC ROSSgreen</v>
      </c>
      <c r="B3797" s="60" t="str">
        <f>IF(C3797&lt;&gt;"",LEFT(C3797,9),"")</f>
        <v>80-936-11</v>
      </c>
      <c r="C3797" s="73" t="s">
        <v>6103</v>
      </c>
      <c r="D3797" s="73" t="s">
        <v>6104</v>
      </c>
      <c r="E3797" s="73" t="s">
        <v>956</v>
      </c>
      <c r="F3797" s="74">
        <v>55</v>
      </c>
      <c r="G3797" s="73" t="s">
        <v>5380</v>
      </c>
      <c r="H3797" s="73" t="s">
        <v>60</v>
      </c>
      <c r="I3797" s="73" t="s">
        <v>1265</v>
      </c>
      <c r="J3797" s="73" t="s">
        <v>330</v>
      </c>
      <c r="K3797" s="73" t="s">
        <v>382</v>
      </c>
      <c r="L3797" s="73" t="s">
        <v>383</v>
      </c>
      <c r="M3797" s="73" t="s">
        <v>388</v>
      </c>
      <c r="N3797" s="73" t="s">
        <v>30</v>
      </c>
      <c r="O3797" s="73" t="s">
        <v>386</v>
      </c>
      <c r="P3797" s="73" t="s">
        <v>907</v>
      </c>
      <c r="Q3797" s="73" t="s">
        <v>990</v>
      </c>
      <c r="R3797" s="73" t="s">
        <v>60</v>
      </c>
      <c r="V3797" s="60" t="str">
        <f>W3797&amp;H3797</f>
        <v>MAC ROSSзеленый</v>
      </c>
      <c r="W3797" s="60" t="str">
        <f>_xlfn.LET(_xlpm.TextCell,TEXT(G3797,"###"),IF(_xlpm.TextCell&lt;&gt;"",IF(StyleSpaceSplit,IFERROR(IF(FIND(" ",_xlpm.TextCell)&gt;=1,MID(_xlpm.TextCell,1,FIND(" ",_xlpm.TextCell)-1),_xlpm.TextCell),_xlpm.TextCell),_xlpm.TextCell),""))</f>
        <v>MAC ROSS</v>
      </c>
      <c r="X3797" s="60" t="str">
        <f>IF(A3797&lt;&gt;"",IFERROR(IF(FIND(" ",G3797)&gt;=1,MID(G3797,FIND(" ",G3797)+1,LEN(G3797)),""),""),"")</f>
        <v>ROSS</v>
      </c>
      <c r="AC3797" s="51">
        <f>IFERROR(VALUE(MID($C3797,1,2)),0)</f>
        <v>80</v>
      </c>
      <c r="AD3797" s="44">
        <f>IFERROR(VALUE(MID($C3797,4,3)),0)</f>
        <v>936</v>
      </c>
      <c r="AE3797" s="51">
        <f>VALUE(RIGHT("00"&amp;AC3797,2)&amp;RIGHT("000"&amp;AD3797,3))</f>
        <v>80936</v>
      </c>
    </row>
    <row r="3798" spans="1:31">
      <c r="A3798" s="60" t="str">
        <f>IF(G3798&amp;Q3798&lt;&gt;"",W3798&amp;Q3798,"")</f>
        <v>MAC ROSSgreen</v>
      </c>
      <c r="B3798" s="60" t="str">
        <f>IF(C3798&lt;&gt;"",LEFT(C3798,9),"")</f>
        <v>80-936-11</v>
      </c>
      <c r="C3798" s="73" t="s">
        <v>6105</v>
      </c>
      <c r="D3798" s="73" t="s">
        <v>6104</v>
      </c>
      <c r="E3798" s="73" t="s">
        <v>904</v>
      </c>
      <c r="F3798" s="74">
        <v>57</v>
      </c>
      <c r="G3798" s="73" t="s">
        <v>5380</v>
      </c>
      <c r="H3798" s="73" t="s">
        <v>60</v>
      </c>
      <c r="I3798" s="73" t="s">
        <v>1265</v>
      </c>
      <c r="J3798" s="73" t="s">
        <v>330</v>
      </c>
      <c r="K3798" s="73" t="s">
        <v>382</v>
      </c>
      <c r="L3798" s="73" t="s">
        <v>383</v>
      </c>
      <c r="M3798" s="73" t="s">
        <v>388</v>
      </c>
      <c r="N3798" s="73" t="s">
        <v>30</v>
      </c>
      <c r="O3798" s="73" t="s">
        <v>386</v>
      </c>
      <c r="P3798" s="73" t="s">
        <v>907</v>
      </c>
      <c r="Q3798" s="73" t="s">
        <v>990</v>
      </c>
      <c r="R3798" s="73" t="s">
        <v>60</v>
      </c>
      <c r="V3798" s="60" t="str">
        <f>W3798&amp;H3798</f>
        <v>MAC ROSSзеленый</v>
      </c>
      <c r="W3798" s="60" t="str">
        <f>_xlfn.LET(_xlpm.TextCell,TEXT(G3798,"###"),IF(_xlpm.TextCell&lt;&gt;"",IF(StyleSpaceSplit,IFERROR(IF(FIND(" ",_xlpm.TextCell)&gt;=1,MID(_xlpm.TextCell,1,FIND(" ",_xlpm.TextCell)-1),_xlpm.TextCell),_xlpm.TextCell),_xlpm.TextCell),""))</f>
        <v>MAC ROSS</v>
      </c>
      <c r="X3798" s="60" t="str">
        <f>IF(A3798&lt;&gt;"",IFERROR(IF(FIND(" ",G3798)&gt;=1,MID(G3798,FIND(" ",G3798)+1,LEN(G3798)),""),""),"")</f>
        <v>ROSS</v>
      </c>
      <c r="AC3798" s="51">
        <f>IFERROR(VALUE(MID($C3798,1,2)),0)</f>
        <v>80</v>
      </c>
      <c r="AD3798" s="44">
        <f>IFERROR(VALUE(MID($C3798,4,3)),0)</f>
        <v>936</v>
      </c>
      <c r="AE3798" s="51">
        <f>VALUE(RIGHT("00"&amp;AC3798,2)&amp;RIGHT("000"&amp;AD3798,3))</f>
        <v>80936</v>
      </c>
    </row>
    <row r="3799" spans="1:31">
      <c r="A3799" s="60" t="str">
        <f>IF(G3799&amp;Q3799&lt;&gt;"",W3799&amp;Q3799,"")</f>
        <v>MAC ROSSgreen</v>
      </c>
      <c r="B3799" s="60" t="str">
        <f>IF(C3799&lt;&gt;"",LEFT(C3799,9),"")</f>
        <v>80-936-11</v>
      </c>
      <c r="C3799" s="73" t="s">
        <v>6106</v>
      </c>
      <c r="D3799" s="73" t="s">
        <v>6104</v>
      </c>
      <c r="E3799" s="73" t="s">
        <v>910</v>
      </c>
      <c r="F3799" s="74">
        <v>59</v>
      </c>
      <c r="G3799" s="73" t="s">
        <v>5380</v>
      </c>
      <c r="H3799" s="73" t="s">
        <v>60</v>
      </c>
      <c r="I3799" s="73" t="s">
        <v>1265</v>
      </c>
      <c r="J3799" s="73" t="s">
        <v>330</v>
      </c>
      <c r="K3799" s="73" t="s">
        <v>382</v>
      </c>
      <c r="L3799" s="73" t="s">
        <v>383</v>
      </c>
      <c r="M3799" s="73" t="s">
        <v>388</v>
      </c>
      <c r="N3799" s="73" t="s">
        <v>30</v>
      </c>
      <c r="O3799" s="73" t="s">
        <v>386</v>
      </c>
      <c r="P3799" s="73" t="s">
        <v>907</v>
      </c>
      <c r="Q3799" s="73" t="s">
        <v>990</v>
      </c>
      <c r="R3799" s="73" t="s">
        <v>60</v>
      </c>
      <c r="V3799" s="60" t="str">
        <f>W3799&amp;H3799</f>
        <v>MAC ROSSзеленый</v>
      </c>
      <c r="W3799" s="60" t="str">
        <f>_xlfn.LET(_xlpm.TextCell,TEXT(G3799,"###"),IF(_xlpm.TextCell&lt;&gt;"",IF(StyleSpaceSplit,IFERROR(IF(FIND(" ",_xlpm.TextCell)&gt;=1,MID(_xlpm.TextCell,1,FIND(" ",_xlpm.TextCell)-1),_xlpm.TextCell),_xlpm.TextCell),_xlpm.TextCell),""))</f>
        <v>MAC ROSS</v>
      </c>
      <c r="X3799" s="60" t="str">
        <f>IF(A3799&lt;&gt;"",IFERROR(IF(FIND(" ",G3799)&gt;=1,MID(G3799,FIND(" ",G3799)+1,LEN(G3799)),""),""),"")</f>
        <v>ROSS</v>
      </c>
      <c r="AC3799" s="51">
        <f>IFERROR(VALUE(MID($C3799,1,2)),0)</f>
        <v>80</v>
      </c>
      <c r="AD3799" s="44">
        <f>IFERROR(VALUE(MID($C3799,4,3)),0)</f>
        <v>936</v>
      </c>
      <c r="AE3799" s="51">
        <f>VALUE(RIGHT("00"&amp;AC3799,2)&amp;RIGHT("000"&amp;AD3799,3))</f>
        <v>80936</v>
      </c>
    </row>
    <row r="3800" spans="1:31">
      <c r="A3800" s="60" t="str">
        <f>IF(G3800&amp;Q3800&lt;&gt;"",W3800&amp;Q3800,"")</f>
        <v>MAC ROSSred</v>
      </c>
      <c r="B3800" s="60" t="str">
        <f>IF(C3800&lt;&gt;"",LEFT(C3800,9),"")</f>
        <v>80-936-18</v>
      </c>
      <c r="C3800" s="73" t="s">
        <v>6107</v>
      </c>
      <c r="D3800" s="73" t="s">
        <v>6108</v>
      </c>
      <c r="E3800" s="73" t="s">
        <v>956</v>
      </c>
      <c r="F3800" s="74">
        <v>55</v>
      </c>
      <c r="G3800" s="73" t="s">
        <v>5380</v>
      </c>
      <c r="H3800" s="73" t="s">
        <v>78</v>
      </c>
      <c r="I3800" s="73" t="s">
        <v>1265</v>
      </c>
      <c r="J3800" s="73" t="s">
        <v>330</v>
      </c>
      <c r="K3800" s="73" t="s">
        <v>382</v>
      </c>
      <c r="L3800" s="73" t="s">
        <v>383</v>
      </c>
      <c r="M3800" s="73" t="s">
        <v>388</v>
      </c>
      <c r="N3800" s="73" t="s">
        <v>30</v>
      </c>
      <c r="O3800" s="73" t="s">
        <v>386</v>
      </c>
      <c r="P3800" s="73" t="s">
        <v>907</v>
      </c>
      <c r="Q3800" s="73" t="s">
        <v>969</v>
      </c>
      <c r="R3800" s="73" t="s">
        <v>78</v>
      </c>
      <c r="V3800" s="60" t="str">
        <f>W3800&amp;H3800</f>
        <v>MAC ROSSкрасный</v>
      </c>
      <c r="W3800" s="60" t="str">
        <f>_xlfn.LET(_xlpm.TextCell,TEXT(G3800,"###"),IF(_xlpm.TextCell&lt;&gt;"",IF(StyleSpaceSplit,IFERROR(IF(FIND(" ",_xlpm.TextCell)&gt;=1,MID(_xlpm.TextCell,1,FIND(" ",_xlpm.TextCell)-1),_xlpm.TextCell),_xlpm.TextCell),_xlpm.TextCell),""))</f>
        <v>MAC ROSS</v>
      </c>
      <c r="X3800" s="60" t="str">
        <f>IF(A3800&lt;&gt;"",IFERROR(IF(FIND(" ",G3800)&gt;=1,MID(G3800,FIND(" ",G3800)+1,LEN(G3800)),""),""),"")</f>
        <v>ROSS</v>
      </c>
      <c r="AC3800" s="51">
        <f>IFERROR(VALUE(MID($C3800,1,2)),0)</f>
        <v>80</v>
      </c>
      <c r="AD3800" s="44">
        <f>IFERROR(VALUE(MID($C3800,4,3)),0)</f>
        <v>936</v>
      </c>
      <c r="AE3800" s="51">
        <f>VALUE(RIGHT("00"&amp;AC3800,2)&amp;RIGHT("000"&amp;AD3800,3))</f>
        <v>80936</v>
      </c>
    </row>
    <row r="3801" spans="1:31">
      <c r="A3801" s="60" t="str">
        <f>IF(G3801&amp;Q3801&lt;&gt;"",W3801&amp;Q3801,"")</f>
        <v>MAC ROSSred</v>
      </c>
      <c r="B3801" s="60" t="str">
        <f>IF(C3801&lt;&gt;"",LEFT(C3801,9),"")</f>
        <v>80-936-18</v>
      </c>
      <c r="C3801" s="73" t="s">
        <v>6109</v>
      </c>
      <c r="D3801" s="73" t="s">
        <v>6108</v>
      </c>
      <c r="E3801" s="73" t="s">
        <v>904</v>
      </c>
      <c r="F3801" s="74">
        <v>57</v>
      </c>
      <c r="G3801" s="73" t="s">
        <v>5380</v>
      </c>
      <c r="H3801" s="73" t="s">
        <v>78</v>
      </c>
      <c r="I3801" s="73" t="s">
        <v>1265</v>
      </c>
      <c r="J3801" s="73" t="s">
        <v>330</v>
      </c>
      <c r="K3801" s="73" t="s">
        <v>382</v>
      </c>
      <c r="L3801" s="73" t="s">
        <v>383</v>
      </c>
      <c r="M3801" s="73" t="s">
        <v>388</v>
      </c>
      <c r="N3801" s="73" t="s">
        <v>30</v>
      </c>
      <c r="O3801" s="73" t="s">
        <v>386</v>
      </c>
      <c r="P3801" s="73" t="s">
        <v>907</v>
      </c>
      <c r="Q3801" s="73" t="s">
        <v>969</v>
      </c>
      <c r="R3801" s="73" t="s">
        <v>78</v>
      </c>
      <c r="V3801" s="60" t="str">
        <f>W3801&amp;H3801</f>
        <v>MAC ROSSкрасный</v>
      </c>
      <c r="W3801" s="60" t="str">
        <f>_xlfn.LET(_xlpm.TextCell,TEXT(G3801,"###"),IF(_xlpm.TextCell&lt;&gt;"",IF(StyleSpaceSplit,IFERROR(IF(FIND(" ",_xlpm.TextCell)&gt;=1,MID(_xlpm.TextCell,1,FIND(" ",_xlpm.TextCell)-1),_xlpm.TextCell),_xlpm.TextCell),_xlpm.TextCell),""))</f>
        <v>MAC ROSS</v>
      </c>
      <c r="X3801" s="60" t="str">
        <f>IF(A3801&lt;&gt;"",IFERROR(IF(FIND(" ",G3801)&gt;=1,MID(G3801,FIND(" ",G3801)+1,LEN(G3801)),""),""),"")</f>
        <v>ROSS</v>
      </c>
      <c r="AC3801" s="51">
        <f>IFERROR(VALUE(MID($C3801,1,2)),0)</f>
        <v>80</v>
      </c>
      <c r="AD3801" s="44">
        <f>IFERROR(VALUE(MID($C3801,4,3)),0)</f>
        <v>936</v>
      </c>
      <c r="AE3801" s="51">
        <f>VALUE(RIGHT("00"&amp;AC3801,2)&amp;RIGHT("000"&amp;AD3801,3))</f>
        <v>80936</v>
      </c>
    </row>
    <row r="3802" spans="1:31">
      <c r="A3802" s="60" t="str">
        <f>IF(G3802&amp;Q3802&lt;&gt;"",W3802&amp;Q3802,"")</f>
        <v>MAC ROSSred</v>
      </c>
      <c r="B3802" s="60" t="str">
        <f>IF(C3802&lt;&gt;"",LEFT(C3802,9),"")</f>
        <v>80-936-18</v>
      </c>
      <c r="C3802" s="73" t="s">
        <v>6110</v>
      </c>
      <c r="D3802" s="73" t="s">
        <v>6108</v>
      </c>
      <c r="E3802" s="73" t="s">
        <v>910</v>
      </c>
      <c r="F3802" s="74">
        <v>59</v>
      </c>
      <c r="G3802" s="73" t="s">
        <v>5380</v>
      </c>
      <c r="H3802" s="73" t="s">
        <v>78</v>
      </c>
      <c r="I3802" s="73" t="s">
        <v>1265</v>
      </c>
      <c r="J3802" s="73" t="s">
        <v>330</v>
      </c>
      <c r="K3802" s="73" t="s">
        <v>382</v>
      </c>
      <c r="L3802" s="73" t="s">
        <v>383</v>
      </c>
      <c r="M3802" s="73" t="s">
        <v>388</v>
      </c>
      <c r="N3802" s="73" t="s">
        <v>30</v>
      </c>
      <c r="O3802" s="73" t="s">
        <v>386</v>
      </c>
      <c r="P3802" s="73" t="s">
        <v>907</v>
      </c>
      <c r="Q3802" s="73" t="s">
        <v>969</v>
      </c>
      <c r="R3802" s="73" t="s">
        <v>78</v>
      </c>
      <c r="V3802" s="60" t="str">
        <f>W3802&amp;H3802</f>
        <v>MAC ROSSкрасный</v>
      </c>
      <c r="W3802" s="60" t="str">
        <f>_xlfn.LET(_xlpm.TextCell,TEXT(G3802,"###"),IF(_xlpm.TextCell&lt;&gt;"",IF(StyleSpaceSplit,IFERROR(IF(FIND(" ",_xlpm.TextCell)&gt;=1,MID(_xlpm.TextCell,1,FIND(" ",_xlpm.TextCell)-1),_xlpm.TextCell),_xlpm.TextCell),_xlpm.TextCell),""))</f>
        <v>MAC ROSS</v>
      </c>
      <c r="X3802" s="60" t="str">
        <f>IF(A3802&lt;&gt;"",IFERROR(IF(FIND(" ",G3802)&gt;=1,MID(G3802,FIND(" ",G3802)+1,LEN(G3802)),""),""),"")</f>
        <v>ROSS</v>
      </c>
      <c r="AC3802" s="51">
        <f>IFERROR(VALUE(MID($C3802,1,2)),0)</f>
        <v>80</v>
      </c>
      <c r="AD3802" s="44">
        <f>IFERROR(VALUE(MID($C3802,4,3)),0)</f>
        <v>936</v>
      </c>
      <c r="AE3802" s="51">
        <f>VALUE(RIGHT("00"&amp;AC3802,2)&amp;RIGHT("000"&amp;AD3802,3))</f>
        <v>80936</v>
      </c>
    </row>
    <row r="3803" spans="1:31">
      <c r="A3803" s="60" t="str">
        <f>IF(G3803&amp;Q3803&lt;&gt;"",W3803&amp;Q3803,"")</f>
        <v>MAC ROSSblue</v>
      </c>
      <c r="B3803" s="60" t="str">
        <f>IF(C3803&lt;&gt;"",LEFT(C3803,9),"")</f>
        <v>80-937-06</v>
      </c>
      <c r="C3803" s="73" t="s">
        <v>5381</v>
      </c>
      <c r="D3803" s="73" t="s">
        <v>5382</v>
      </c>
      <c r="E3803" s="73" t="s">
        <v>910</v>
      </c>
      <c r="F3803" s="74">
        <v>59</v>
      </c>
      <c r="G3803" s="73" t="s">
        <v>5380</v>
      </c>
      <c r="H3803" s="73" t="s">
        <v>71</v>
      </c>
      <c r="I3803" s="73" t="s">
        <v>1265</v>
      </c>
      <c r="J3803" s="73" t="s">
        <v>330</v>
      </c>
      <c r="K3803" s="73" t="s">
        <v>382</v>
      </c>
      <c r="L3803" s="73" t="s">
        <v>383</v>
      </c>
      <c r="M3803" s="73" t="s">
        <v>388</v>
      </c>
      <c r="N3803" s="73" t="s">
        <v>30</v>
      </c>
      <c r="O3803" s="73" t="s">
        <v>386</v>
      </c>
      <c r="P3803" s="73" t="s">
        <v>907</v>
      </c>
      <c r="Q3803" s="73" t="s">
        <v>932</v>
      </c>
      <c r="R3803" s="73" t="s">
        <v>71</v>
      </c>
      <c r="V3803" s="60" t="str">
        <f>W3803&amp;H3803</f>
        <v>MAC ROSSсиний</v>
      </c>
      <c r="W3803" s="60" t="str">
        <f>_xlfn.LET(_xlpm.TextCell,TEXT(G3803,"###"),IF(_xlpm.TextCell&lt;&gt;"",IF(StyleSpaceSplit,IFERROR(IF(FIND(" ",_xlpm.TextCell)&gt;=1,MID(_xlpm.TextCell,1,FIND(" ",_xlpm.TextCell)-1),_xlpm.TextCell),_xlpm.TextCell),_xlpm.TextCell),""))</f>
        <v>MAC ROSS</v>
      </c>
      <c r="X3803" s="60" t="str">
        <f>IF(A3803&lt;&gt;"",IFERROR(IF(FIND(" ",G3803)&gt;=1,MID(G3803,FIND(" ",G3803)+1,LEN(G3803)),""),""),"")</f>
        <v>ROSS</v>
      </c>
      <c r="AC3803" s="51">
        <f>IFERROR(VALUE(MID($C3803,1,2)),0)</f>
        <v>80</v>
      </c>
      <c r="AD3803" s="44">
        <f>IFERROR(VALUE(MID($C3803,4,3)),0)</f>
        <v>937</v>
      </c>
      <c r="AE3803" s="51">
        <f>VALUE(RIGHT("00"&amp;AC3803,2)&amp;RIGHT("000"&amp;AD3803,3))</f>
        <v>80937</v>
      </c>
    </row>
    <row r="3804" spans="1:31">
      <c r="A3804" s="60" t="str">
        <f>IF(G3804&amp;Q3804&lt;&gt;"",W3804&amp;Q3804,"")</f>
        <v>MAC ROSSblack</v>
      </c>
      <c r="B3804" s="60" t="str">
        <f>IF(C3804&lt;&gt;"",LEFT(C3804,9),"")</f>
        <v>80-936-09</v>
      </c>
      <c r="C3804" s="73" t="s">
        <v>5378</v>
      </c>
      <c r="D3804" s="73" t="s">
        <v>5379</v>
      </c>
      <c r="E3804" s="73" t="s">
        <v>910</v>
      </c>
      <c r="F3804" s="74">
        <v>59</v>
      </c>
      <c r="G3804" s="73" t="s">
        <v>5380</v>
      </c>
      <c r="H3804" s="73" t="s">
        <v>53</v>
      </c>
      <c r="I3804" s="73" t="s">
        <v>1265</v>
      </c>
      <c r="J3804" s="73" t="s">
        <v>330</v>
      </c>
      <c r="K3804" s="73" t="s">
        <v>382</v>
      </c>
      <c r="L3804" s="73" t="s">
        <v>383</v>
      </c>
      <c r="M3804" s="73" t="s">
        <v>388</v>
      </c>
      <c r="N3804" s="73" t="s">
        <v>30</v>
      </c>
      <c r="O3804" s="73" t="s">
        <v>386</v>
      </c>
      <c r="P3804" s="73" t="s">
        <v>907</v>
      </c>
      <c r="Q3804" s="73" t="s">
        <v>928</v>
      </c>
      <c r="R3804" s="73" t="s">
        <v>53</v>
      </c>
      <c r="V3804" s="60" t="str">
        <f>W3804&amp;H3804</f>
        <v>MAC ROSSчерный</v>
      </c>
      <c r="W3804" s="60" t="str">
        <f>_xlfn.LET(_xlpm.TextCell,TEXT(G3804,"###"),IF(_xlpm.TextCell&lt;&gt;"",IF(StyleSpaceSplit,IFERROR(IF(FIND(" ",_xlpm.TextCell)&gt;=1,MID(_xlpm.TextCell,1,FIND(" ",_xlpm.TextCell)-1),_xlpm.TextCell),_xlpm.TextCell),_xlpm.TextCell),""))</f>
        <v>MAC ROSS</v>
      </c>
      <c r="X3804" s="60" t="str">
        <f>IF(A3804&lt;&gt;"",IFERROR(IF(FIND(" ",G3804)&gt;=1,MID(G3804,FIND(" ",G3804)+1,LEN(G3804)),""),""),"")</f>
        <v>ROSS</v>
      </c>
      <c r="AC3804" s="51">
        <f>IFERROR(VALUE(MID($C3804,1,2)),0)</f>
        <v>80</v>
      </c>
      <c r="AD3804" s="44">
        <f>IFERROR(VALUE(MID($C3804,4,3)),0)</f>
        <v>936</v>
      </c>
      <c r="AE3804" s="51">
        <f>VALUE(RIGHT("00"&amp;AC3804,2)&amp;RIGHT("000"&amp;AD3804,3))</f>
        <v>80936</v>
      </c>
    </row>
    <row r="3805" spans="1:31">
      <c r="A3805" s="60" t="str">
        <f>IF(G3805&amp;Q3805&lt;&gt;"",W3805&amp;Q3805,"")</f>
        <v>MAC SAVANAtobacco</v>
      </c>
      <c r="B3805" s="60" t="str">
        <f>IF(C3805&lt;&gt;"",LEFT(C3805,9),"")</f>
        <v>81-006-14</v>
      </c>
      <c r="C3805" s="73" t="s">
        <v>6111</v>
      </c>
      <c r="D3805" s="73" t="s">
        <v>6112</v>
      </c>
      <c r="E3805" s="73" t="s">
        <v>956</v>
      </c>
      <c r="F3805" s="74">
        <v>55</v>
      </c>
      <c r="G3805" s="73" t="s">
        <v>6113</v>
      </c>
      <c r="H3805" s="73" t="s">
        <v>86</v>
      </c>
      <c r="I3805" s="73" t="s">
        <v>1265</v>
      </c>
      <c r="J3805" s="73" t="s">
        <v>330</v>
      </c>
      <c r="K3805" s="73" t="s">
        <v>387</v>
      </c>
      <c r="L3805" s="73" t="s">
        <v>383</v>
      </c>
      <c r="M3805" s="73" t="s">
        <v>388</v>
      </c>
      <c r="N3805" s="73" t="s">
        <v>30</v>
      </c>
      <c r="O3805" s="73" t="s">
        <v>385</v>
      </c>
      <c r="P3805" s="73" t="s">
        <v>907</v>
      </c>
      <c r="Q3805" s="73" t="s">
        <v>942</v>
      </c>
      <c r="R3805" s="73" t="s">
        <v>86</v>
      </c>
      <c r="V3805" s="60" t="str">
        <f>W3805&amp;H3805</f>
        <v>MAC SAVANAкоричневый</v>
      </c>
      <c r="W3805" s="60" t="str">
        <f>_xlfn.LET(_xlpm.TextCell,TEXT(G3805,"###"),IF(_xlpm.TextCell&lt;&gt;"",IF(StyleSpaceSplit,IFERROR(IF(FIND(" ",_xlpm.TextCell)&gt;=1,MID(_xlpm.TextCell,1,FIND(" ",_xlpm.TextCell)-1),_xlpm.TextCell),_xlpm.TextCell),_xlpm.TextCell),""))</f>
        <v>MAC SAVANA</v>
      </c>
      <c r="X3805" s="60" t="str">
        <f>IF(A3805&lt;&gt;"",IFERROR(IF(FIND(" ",G3805)&gt;=1,MID(G3805,FIND(" ",G3805)+1,LEN(G3805)),""),""),"")</f>
        <v>SAVANA</v>
      </c>
      <c r="AC3805" s="51">
        <f>IFERROR(VALUE(MID($C3805,1,2)),0)</f>
        <v>81</v>
      </c>
      <c r="AD3805" s="44">
        <f>IFERROR(VALUE(MID($C3805,4,3)),0)</f>
        <v>6</v>
      </c>
      <c r="AE3805" s="51">
        <f>VALUE(RIGHT("00"&amp;AC3805,2)&amp;RIGHT("000"&amp;AD3805,3))</f>
        <v>81006</v>
      </c>
    </row>
    <row r="3806" spans="1:31">
      <c r="A3806" s="60" t="str">
        <f>IF(G3806&amp;Q3806&lt;&gt;"",W3806&amp;Q3806,"")</f>
        <v>MAC SAVANAtobacco</v>
      </c>
      <c r="B3806" s="60" t="str">
        <f>IF(C3806&lt;&gt;"",LEFT(C3806,9),"")</f>
        <v>81-006-14</v>
      </c>
      <c r="C3806" s="73" t="s">
        <v>6114</v>
      </c>
      <c r="D3806" s="73" t="s">
        <v>6112</v>
      </c>
      <c r="E3806" s="73" t="s">
        <v>904</v>
      </c>
      <c r="F3806" s="74">
        <v>57</v>
      </c>
      <c r="G3806" s="73" t="s">
        <v>6113</v>
      </c>
      <c r="H3806" s="73" t="s">
        <v>86</v>
      </c>
      <c r="I3806" s="73" t="s">
        <v>1265</v>
      </c>
      <c r="J3806" s="73" t="s">
        <v>330</v>
      </c>
      <c r="K3806" s="73" t="s">
        <v>387</v>
      </c>
      <c r="L3806" s="73" t="s">
        <v>383</v>
      </c>
      <c r="M3806" s="73" t="s">
        <v>388</v>
      </c>
      <c r="N3806" s="73" t="s">
        <v>30</v>
      </c>
      <c r="O3806" s="73" t="s">
        <v>385</v>
      </c>
      <c r="P3806" s="73" t="s">
        <v>907</v>
      </c>
      <c r="Q3806" s="73" t="s">
        <v>942</v>
      </c>
      <c r="R3806" s="73" t="s">
        <v>86</v>
      </c>
      <c r="V3806" s="60" t="str">
        <f>W3806&amp;H3806</f>
        <v>MAC SAVANAкоричневый</v>
      </c>
      <c r="W3806" s="60" t="str">
        <f>_xlfn.LET(_xlpm.TextCell,TEXT(G3806,"###"),IF(_xlpm.TextCell&lt;&gt;"",IF(StyleSpaceSplit,IFERROR(IF(FIND(" ",_xlpm.TextCell)&gt;=1,MID(_xlpm.TextCell,1,FIND(" ",_xlpm.TextCell)-1),_xlpm.TextCell),_xlpm.TextCell),_xlpm.TextCell),""))</f>
        <v>MAC SAVANA</v>
      </c>
      <c r="X3806" s="60" t="str">
        <f>IF(A3806&lt;&gt;"",IFERROR(IF(FIND(" ",G3806)&gt;=1,MID(G3806,FIND(" ",G3806)+1,LEN(G3806)),""),""),"")</f>
        <v>SAVANA</v>
      </c>
      <c r="AC3806" s="51">
        <f>IFERROR(VALUE(MID($C3806,1,2)),0)</f>
        <v>81</v>
      </c>
      <c r="AD3806" s="44">
        <f>IFERROR(VALUE(MID($C3806,4,3)),0)</f>
        <v>6</v>
      </c>
      <c r="AE3806" s="51">
        <f>VALUE(RIGHT("00"&amp;AC3806,2)&amp;RIGHT("000"&amp;AD3806,3))</f>
        <v>81006</v>
      </c>
    </row>
    <row r="3807" spans="1:31">
      <c r="A3807" s="60" t="str">
        <f>IF(G3807&amp;Q3807&lt;&gt;"",W3807&amp;Q3807,"")</f>
        <v>MAC SAVANAtobacco</v>
      </c>
      <c r="B3807" s="60" t="str">
        <f>IF(C3807&lt;&gt;"",LEFT(C3807,9),"")</f>
        <v>81-006-14</v>
      </c>
      <c r="C3807" s="73" t="s">
        <v>6115</v>
      </c>
      <c r="D3807" s="73" t="s">
        <v>6112</v>
      </c>
      <c r="E3807" s="73" t="s">
        <v>910</v>
      </c>
      <c r="F3807" s="74">
        <v>59</v>
      </c>
      <c r="G3807" s="73" t="s">
        <v>6113</v>
      </c>
      <c r="H3807" s="73" t="s">
        <v>86</v>
      </c>
      <c r="I3807" s="73" t="s">
        <v>1265</v>
      </c>
      <c r="J3807" s="73" t="s">
        <v>330</v>
      </c>
      <c r="K3807" s="73" t="s">
        <v>387</v>
      </c>
      <c r="L3807" s="73" t="s">
        <v>383</v>
      </c>
      <c r="M3807" s="73" t="s">
        <v>388</v>
      </c>
      <c r="N3807" s="73" t="s">
        <v>30</v>
      </c>
      <c r="O3807" s="73" t="s">
        <v>385</v>
      </c>
      <c r="P3807" s="73" t="s">
        <v>907</v>
      </c>
      <c r="Q3807" s="73" t="s">
        <v>942</v>
      </c>
      <c r="R3807" s="73" t="s">
        <v>86</v>
      </c>
      <c r="V3807" s="60" t="str">
        <f>W3807&amp;H3807</f>
        <v>MAC SAVANAкоричневый</v>
      </c>
      <c r="W3807" s="60" t="str">
        <f>_xlfn.LET(_xlpm.TextCell,TEXT(G3807,"###"),IF(_xlpm.TextCell&lt;&gt;"",IF(StyleSpaceSplit,IFERROR(IF(FIND(" ",_xlpm.TextCell)&gt;=1,MID(_xlpm.TextCell,1,FIND(" ",_xlpm.TextCell)-1),_xlpm.TextCell),_xlpm.TextCell),_xlpm.TextCell),""))</f>
        <v>MAC SAVANA</v>
      </c>
      <c r="X3807" s="60" t="str">
        <f>IF(A3807&lt;&gt;"",IFERROR(IF(FIND(" ",G3807)&gt;=1,MID(G3807,FIND(" ",G3807)+1,LEN(G3807)),""),""),"")</f>
        <v>SAVANA</v>
      </c>
      <c r="AC3807" s="51">
        <f>IFERROR(VALUE(MID($C3807,1,2)),0)</f>
        <v>81</v>
      </c>
      <c r="AD3807" s="44">
        <f>IFERROR(VALUE(MID($C3807,4,3)),0)</f>
        <v>6</v>
      </c>
      <c r="AE3807" s="51">
        <f>VALUE(RIGHT("00"&amp;AC3807,2)&amp;RIGHT("000"&amp;AD3807,3))</f>
        <v>81006</v>
      </c>
    </row>
    <row r="3808" spans="1:31">
      <c r="A3808" s="60" t="str">
        <f>IF(G3808&amp;Q3808&lt;&gt;"",W3808&amp;Q3808,"")</f>
        <v>MAC SCOTTnatural</v>
      </c>
      <c r="B3808" s="60" t="str">
        <f>IF(C3808&lt;&gt;"",LEFT(C3808,9),"")</f>
        <v>80-977-02</v>
      </c>
      <c r="C3808" s="73" t="s">
        <v>5558</v>
      </c>
      <c r="D3808" s="73" t="s">
        <v>5559</v>
      </c>
      <c r="E3808" s="73" t="s">
        <v>910</v>
      </c>
      <c r="F3808" s="74">
        <v>59</v>
      </c>
      <c r="G3808" s="73" t="s">
        <v>5560</v>
      </c>
      <c r="H3808" s="73" t="s">
        <v>63</v>
      </c>
      <c r="I3808" s="73" t="s">
        <v>936</v>
      </c>
      <c r="J3808" s="73" t="s">
        <v>330</v>
      </c>
      <c r="K3808" s="73" t="s">
        <v>382</v>
      </c>
      <c r="L3808" s="73" t="s">
        <v>383</v>
      </c>
      <c r="M3808" s="73" t="s">
        <v>384</v>
      </c>
      <c r="N3808" s="73" t="s">
        <v>35</v>
      </c>
      <c r="O3808" s="73" t="s">
        <v>386</v>
      </c>
      <c r="P3808" s="73" t="s">
        <v>907</v>
      </c>
      <c r="Q3808" s="73" t="s">
        <v>947</v>
      </c>
      <c r="R3808" s="73" t="s">
        <v>63</v>
      </c>
      <c r="V3808" s="60" t="str">
        <f>W3808&amp;H3808</f>
        <v>MAC SCOTTбежевый</v>
      </c>
      <c r="W3808" s="60" t="str">
        <f>_xlfn.LET(_xlpm.TextCell,TEXT(G3808,"###"),IF(_xlpm.TextCell&lt;&gt;"",IF(StyleSpaceSplit,IFERROR(IF(FIND(" ",_xlpm.TextCell)&gt;=1,MID(_xlpm.TextCell,1,FIND(" ",_xlpm.TextCell)-1),_xlpm.TextCell),_xlpm.TextCell),_xlpm.TextCell),""))</f>
        <v>MAC SCOTT</v>
      </c>
      <c r="X3808" s="60" t="str">
        <f>IF(A3808&lt;&gt;"",IFERROR(IF(FIND(" ",G3808)&gt;=1,MID(G3808,FIND(" ",G3808)+1,LEN(G3808)),""),""),"")</f>
        <v>SCOTT</v>
      </c>
      <c r="AC3808" s="51">
        <f>IFERROR(VALUE(MID($C3808,1,2)),0)</f>
        <v>80</v>
      </c>
      <c r="AD3808" s="44">
        <f>IFERROR(VALUE(MID($C3808,4,3)),0)</f>
        <v>977</v>
      </c>
      <c r="AE3808" s="51">
        <f>VALUE(RIGHT("00"&amp;AC3808,2)&amp;RIGHT("000"&amp;AD3808,3))</f>
        <v>80977</v>
      </c>
    </row>
    <row r="3809" spans="1:31">
      <c r="A3809" s="60" t="str">
        <f>IF(G3809&amp;Q3809&lt;&gt;"",W3809&amp;Q3809,"")</f>
        <v>MAC SCOTTnatural</v>
      </c>
      <c r="B3809" s="60" t="str">
        <f>IF(C3809&lt;&gt;"",LEFT(C3809,9),"")</f>
        <v>80-977-02</v>
      </c>
      <c r="C3809" s="73" t="s">
        <v>5561</v>
      </c>
      <c r="D3809" s="73" t="s">
        <v>5559</v>
      </c>
      <c r="E3809" s="73" t="s">
        <v>912</v>
      </c>
      <c r="F3809" s="74">
        <v>61</v>
      </c>
      <c r="G3809" s="73" t="s">
        <v>5560</v>
      </c>
      <c r="H3809" s="73" t="s">
        <v>63</v>
      </c>
      <c r="I3809" s="73" t="s">
        <v>936</v>
      </c>
      <c r="J3809" s="73" t="s">
        <v>330</v>
      </c>
      <c r="K3809" s="73" t="s">
        <v>382</v>
      </c>
      <c r="L3809" s="73" t="s">
        <v>383</v>
      </c>
      <c r="M3809" s="73" t="s">
        <v>384</v>
      </c>
      <c r="N3809" s="73" t="s">
        <v>35</v>
      </c>
      <c r="O3809" s="73" t="s">
        <v>386</v>
      </c>
      <c r="P3809" s="73" t="s">
        <v>907</v>
      </c>
      <c r="Q3809" s="73" t="s">
        <v>947</v>
      </c>
      <c r="R3809" s="73" t="s">
        <v>63</v>
      </c>
      <c r="V3809" s="60" t="str">
        <f>W3809&amp;H3809</f>
        <v>MAC SCOTTбежевый</v>
      </c>
      <c r="W3809" s="60" t="str">
        <f>_xlfn.LET(_xlpm.TextCell,TEXT(G3809,"###"),IF(_xlpm.TextCell&lt;&gt;"",IF(StyleSpaceSplit,IFERROR(IF(FIND(" ",_xlpm.TextCell)&gt;=1,MID(_xlpm.TextCell,1,FIND(" ",_xlpm.TextCell)-1),_xlpm.TextCell),_xlpm.TextCell),_xlpm.TextCell),""))</f>
        <v>MAC SCOTT</v>
      </c>
      <c r="X3809" s="60" t="str">
        <f>IF(A3809&lt;&gt;"",IFERROR(IF(FIND(" ",G3809)&gt;=1,MID(G3809,FIND(" ",G3809)+1,LEN(G3809)),""),""),"")</f>
        <v>SCOTT</v>
      </c>
      <c r="AC3809" s="51">
        <f>IFERROR(VALUE(MID($C3809,1,2)),0)</f>
        <v>80</v>
      </c>
      <c r="AD3809" s="44">
        <f>IFERROR(VALUE(MID($C3809,4,3)),0)</f>
        <v>977</v>
      </c>
      <c r="AE3809" s="51">
        <f>VALUE(RIGHT("00"&amp;AC3809,2)&amp;RIGHT("000"&amp;AD3809,3))</f>
        <v>80977</v>
      </c>
    </row>
    <row r="3810" spans="1:31">
      <c r="A3810" s="60" t="str">
        <f>IF(G3810&amp;Q3810&lt;&gt;"",W3810&amp;Q3810,"")</f>
        <v>MAC SCOTTnatural</v>
      </c>
      <c r="B3810" s="60" t="str">
        <f>IF(C3810&lt;&gt;"",LEFT(C3810,9),"")</f>
        <v>80-977-02</v>
      </c>
      <c r="C3810" s="73" t="s">
        <v>5562</v>
      </c>
      <c r="D3810" s="73" t="s">
        <v>5559</v>
      </c>
      <c r="E3810" s="73" t="s">
        <v>904</v>
      </c>
      <c r="F3810" s="74">
        <v>57</v>
      </c>
      <c r="G3810" s="73" t="s">
        <v>5560</v>
      </c>
      <c r="H3810" s="73" t="s">
        <v>63</v>
      </c>
      <c r="I3810" s="73" t="s">
        <v>936</v>
      </c>
      <c r="J3810" s="73" t="s">
        <v>330</v>
      </c>
      <c r="K3810" s="73" t="s">
        <v>382</v>
      </c>
      <c r="L3810" s="73" t="s">
        <v>383</v>
      </c>
      <c r="M3810" s="73" t="s">
        <v>384</v>
      </c>
      <c r="N3810" s="73" t="s">
        <v>35</v>
      </c>
      <c r="O3810" s="73" t="s">
        <v>386</v>
      </c>
      <c r="P3810" s="73" t="s">
        <v>907</v>
      </c>
      <c r="Q3810" s="73" t="s">
        <v>947</v>
      </c>
      <c r="R3810" s="73" t="s">
        <v>63</v>
      </c>
      <c r="V3810" s="60" t="str">
        <f>W3810&amp;H3810</f>
        <v>MAC SCOTTбежевый</v>
      </c>
      <c r="W3810" s="60" t="str">
        <f>_xlfn.LET(_xlpm.TextCell,TEXT(G3810,"###"),IF(_xlpm.TextCell&lt;&gt;"",IF(StyleSpaceSplit,IFERROR(IF(FIND(" ",_xlpm.TextCell)&gt;=1,MID(_xlpm.TextCell,1,FIND(" ",_xlpm.TextCell)-1),_xlpm.TextCell),_xlpm.TextCell),_xlpm.TextCell),""))</f>
        <v>MAC SCOTT</v>
      </c>
      <c r="X3810" s="60" t="str">
        <f>IF(A3810&lt;&gt;"",IFERROR(IF(FIND(" ",G3810)&gt;=1,MID(G3810,FIND(" ",G3810)+1,LEN(G3810)),""),""),"")</f>
        <v>SCOTT</v>
      </c>
      <c r="AC3810" s="51">
        <f>IFERROR(VALUE(MID($C3810,1,2)),0)</f>
        <v>80</v>
      </c>
      <c r="AD3810" s="44">
        <f>IFERROR(VALUE(MID($C3810,4,3)),0)</f>
        <v>977</v>
      </c>
      <c r="AE3810" s="51">
        <f>VALUE(RIGHT("00"&amp;AC3810,2)&amp;RIGHT("000"&amp;AD3810,3))</f>
        <v>80977</v>
      </c>
    </row>
    <row r="3811" spans="1:31">
      <c r="A3811" s="60" t="str">
        <f>IF(G3811&amp;Q3811&lt;&gt;"",W3811&amp;Q3811,"")</f>
        <v>MAC SCOTTnatural</v>
      </c>
      <c r="B3811" s="60" t="str">
        <f>IF(C3811&lt;&gt;"",LEFT(C3811,9),"")</f>
        <v>80-977-02</v>
      </c>
      <c r="C3811" s="73" t="s">
        <v>5563</v>
      </c>
      <c r="D3811" s="73" t="s">
        <v>5559</v>
      </c>
      <c r="E3811" s="73" t="s">
        <v>956</v>
      </c>
      <c r="F3811" s="74">
        <v>55</v>
      </c>
      <c r="G3811" s="73" t="s">
        <v>5560</v>
      </c>
      <c r="H3811" s="73" t="s">
        <v>63</v>
      </c>
      <c r="I3811" s="73" t="s">
        <v>936</v>
      </c>
      <c r="J3811" s="73" t="s">
        <v>330</v>
      </c>
      <c r="K3811" s="73" t="s">
        <v>382</v>
      </c>
      <c r="L3811" s="73" t="s">
        <v>383</v>
      </c>
      <c r="M3811" s="73" t="s">
        <v>384</v>
      </c>
      <c r="N3811" s="73" t="s">
        <v>35</v>
      </c>
      <c r="O3811" s="73" t="s">
        <v>386</v>
      </c>
      <c r="P3811" s="73" t="s">
        <v>907</v>
      </c>
      <c r="Q3811" s="73" t="s">
        <v>947</v>
      </c>
      <c r="R3811" s="73" t="s">
        <v>63</v>
      </c>
      <c r="V3811" s="60" t="str">
        <f>W3811&amp;H3811</f>
        <v>MAC SCOTTбежевый</v>
      </c>
      <c r="W3811" s="60" t="str">
        <f>_xlfn.LET(_xlpm.TextCell,TEXT(G3811,"###"),IF(_xlpm.TextCell&lt;&gt;"",IF(StyleSpaceSplit,IFERROR(IF(FIND(" ",_xlpm.TextCell)&gt;=1,MID(_xlpm.TextCell,1,FIND(" ",_xlpm.TextCell)-1),_xlpm.TextCell),_xlpm.TextCell),_xlpm.TextCell),""))</f>
        <v>MAC SCOTT</v>
      </c>
      <c r="X3811" s="60" t="str">
        <f>IF(A3811&lt;&gt;"",IFERROR(IF(FIND(" ",G3811)&gt;=1,MID(G3811,FIND(" ",G3811)+1,LEN(G3811)),""),""),"")</f>
        <v>SCOTT</v>
      </c>
      <c r="AC3811" s="51">
        <f>IFERROR(VALUE(MID($C3811,1,2)),0)</f>
        <v>80</v>
      </c>
      <c r="AD3811" s="44">
        <f>IFERROR(VALUE(MID($C3811,4,3)),0)</f>
        <v>977</v>
      </c>
      <c r="AE3811" s="51">
        <f>VALUE(RIGHT("00"&amp;AC3811,2)&amp;RIGHT("000"&amp;AD3811,3))</f>
        <v>80977</v>
      </c>
    </row>
    <row r="3812" spans="1:31">
      <c r="A3812" s="60" t="str">
        <f>IF(G3812&amp;Q3812&lt;&gt;"",W3812&amp;Q3812,"")</f>
        <v>MAC SOFTbeige</v>
      </c>
      <c r="B3812" s="60" t="str">
        <f>IF(C3812&lt;&gt;"",LEFT(C3812,9),"")</f>
        <v>80-369-50</v>
      </c>
      <c r="C3812" s="73" t="s">
        <v>1717</v>
      </c>
      <c r="D3812" s="73" t="s">
        <v>1718</v>
      </c>
      <c r="E3812" s="73" t="s">
        <v>904</v>
      </c>
      <c r="F3812" s="74">
        <v>57</v>
      </c>
      <c r="G3812" s="73" t="s">
        <v>1719</v>
      </c>
      <c r="H3812" s="73" t="s">
        <v>115</v>
      </c>
      <c r="I3812" s="73" t="s">
        <v>1265</v>
      </c>
      <c r="J3812" s="73" t="s">
        <v>330</v>
      </c>
      <c r="K3812" s="73" t="s">
        <v>387</v>
      </c>
      <c r="L3812" s="73" t="s">
        <v>383</v>
      </c>
      <c r="M3812" s="73" t="s">
        <v>388</v>
      </c>
      <c r="N3812" s="73" t="s">
        <v>30</v>
      </c>
      <c r="O3812" s="73" t="s">
        <v>386</v>
      </c>
      <c r="P3812" s="73" t="s">
        <v>907</v>
      </c>
      <c r="Q3812" s="73" t="s">
        <v>937</v>
      </c>
      <c r="R3812" s="73" t="s">
        <v>57</v>
      </c>
      <c r="V3812" s="60" t="str">
        <f>W3812&amp;H3812</f>
        <v>MAC SOFTбелый / серый</v>
      </c>
      <c r="W3812" s="60" t="str">
        <f>_xlfn.LET(_xlpm.TextCell,TEXT(G3812,"###"),IF(_xlpm.TextCell&lt;&gt;"",IF(StyleSpaceSplit,IFERROR(IF(FIND(" ",_xlpm.TextCell)&gt;=1,MID(_xlpm.TextCell,1,FIND(" ",_xlpm.TextCell)-1),_xlpm.TextCell),_xlpm.TextCell),_xlpm.TextCell),""))</f>
        <v>MAC SOFT</v>
      </c>
      <c r="X3812" s="60" t="str">
        <f>IF(A3812&lt;&gt;"",IFERROR(IF(FIND(" ",G3812)&gt;=1,MID(G3812,FIND(" ",G3812)+1,LEN(G3812)),""),""),"")</f>
        <v>SOFT</v>
      </c>
      <c r="AC3812" s="51">
        <f>IFERROR(VALUE(MID($C3812,1,2)),0)</f>
        <v>80</v>
      </c>
      <c r="AD3812" s="44">
        <f>IFERROR(VALUE(MID($C3812,4,3)),0)</f>
        <v>369</v>
      </c>
      <c r="AE3812" s="51">
        <f>VALUE(RIGHT("00"&amp;AC3812,2)&amp;RIGHT("000"&amp;AD3812,3))</f>
        <v>80369</v>
      </c>
    </row>
    <row r="3813" spans="1:31">
      <c r="A3813" s="60" t="str">
        <f>IF(G3813&amp;Q3813&lt;&gt;"",W3813&amp;Q3813,"")</f>
        <v>MAC SOFTbeige</v>
      </c>
      <c r="B3813" s="60" t="str">
        <f>IF(C3813&lt;&gt;"",LEFT(C3813,9),"")</f>
        <v>80-369-50</v>
      </c>
      <c r="C3813" s="73" t="s">
        <v>1720</v>
      </c>
      <c r="D3813" s="73" t="s">
        <v>1718</v>
      </c>
      <c r="E3813" s="73" t="s">
        <v>956</v>
      </c>
      <c r="F3813" s="74">
        <v>55</v>
      </c>
      <c r="G3813" s="73" t="s">
        <v>1719</v>
      </c>
      <c r="H3813" s="73" t="s">
        <v>115</v>
      </c>
      <c r="I3813" s="73" t="s">
        <v>1265</v>
      </c>
      <c r="J3813" s="73" t="s">
        <v>330</v>
      </c>
      <c r="K3813" s="73" t="s">
        <v>387</v>
      </c>
      <c r="L3813" s="73" t="s">
        <v>383</v>
      </c>
      <c r="M3813" s="73" t="s">
        <v>388</v>
      </c>
      <c r="N3813" s="73" t="s">
        <v>30</v>
      </c>
      <c r="O3813" s="73" t="s">
        <v>386</v>
      </c>
      <c r="P3813" s="73" t="s">
        <v>907</v>
      </c>
      <c r="Q3813" s="73" t="s">
        <v>937</v>
      </c>
      <c r="R3813" s="73" t="s">
        <v>57</v>
      </c>
      <c r="V3813" s="60" t="str">
        <f>W3813&amp;H3813</f>
        <v>MAC SOFTбелый / серый</v>
      </c>
      <c r="W3813" s="60" t="str">
        <f>_xlfn.LET(_xlpm.TextCell,TEXT(G3813,"###"),IF(_xlpm.TextCell&lt;&gt;"",IF(StyleSpaceSplit,IFERROR(IF(FIND(" ",_xlpm.TextCell)&gt;=1,MID(_xlpm.TextCell,1,FIND(" ",_xlpm.TextCell)-1),_xlpm.TextCell),_xlpm.TextCell),_xlpm.TextCell),""))</f>
        <v>MAC SOFT</v>
      </c>
      <c r="X3813" s="60" t="str">
        <f>IF(A3813&lt;&gt;"",IFERROR(IF(FIND(" ",G3813)&gt;=1,MID(G3813,FIND(" ",G3813)+1,LEN(G3813)),""),""),"")</f>
        <v>SOFT</v>
      </c>
      <c r="AC3813" s="51">
        <f>IFERROR(VALUE(MID($C3813,1,2)),0)</f>
        <v>80</v>
      </c>
      <c r="AD3813" s="44">
        <f>IFERROR(VALUE(MID($C3813,4,3)),0)</f>
        <v>369</v>
      </c>
      <c r="AE3813" s="51">
        <f>VALUE(RIGHT("00"&amp;AC3813,2)&amp;RIGHT("000"&amp;AD3813,3))</f>
        <v>80369</v>
      </c>
    </row>
    <row r="3814" spans="1:31">
      <c r="A3814" s="60" t="str">
        <f>IF(G3814&amp;Q3814&lt;&gt;"",W3814&amp;Q3814,"")</f>
        <v>MAC SOFTbeige</v>
      </c>
      <c r="B3814" s="60" t="str">
        <f>IF(C3814&lt;&gt;"",LEFT(C3814,9),"")</f>
        <v>80-369-50</v>
      </c>
      <c r="C3814" s="73" t="s">
        <v>1721</v>
      </c>
      <c r="D3814" s="73" t="s">
        <v>1718</v>
      </c>
      <c r="E3814" s="73" t="s">
        <v>910</v>
      </c>
      <c r="F3814" s="74">
        <v>59</v>
      </c>
      <c r="G3814" s="73" t="s">
        <v>1719</v>
      </c>
      <c r="H3814" s="73" t="s">
        <v>115</v>
      </c>
      <c r="I3814" s="73" t="s">
        <v>1265</v>
      </c>
      <c r="J3814" s="73" t="s">
        <v>330</v>
      </c>
      <c r="K3814" s="73" t="s">
        <v>387</v>
      </c>
      <c r="L3814" s="73" t="s">
        <v>383</v>
      </c>
      <c r="M3814" s="73" t="s">
        <v>388</v>
      </c>
      <c r="N3814" s="73" t="s">
        <v>30</v>
      </c>
      <c r="O3814" s="73" t="s">
        <v>386</v>
      </c>
      <c r="P3814" s="73" t="s">
        <v>907</v>
      </c>
      <c r="Q3814" s="73" t="s">
        <v>937</v>
      </c>
      <c r="R3814" s="73" t="s">
        <v>57</v>
      </c>
      <c r="V3814" s="60" t="str">
        <f>W3814&amp;H3814</f>
        <v>MAC SOFTбелый / серый</v>
      </c>
      <c r="W3814" s="60" t="str">
        <f>_xlfn.LET(_xlpm.TextCell,TEXT(G3814,"###"),IF(_xlpm.TextCell&lt;&gt;"",IF(StyleSpaceSplit,IFERROR(IF(FIND(" ",_xlpm.TextCell)&gt;=1,MID(_xlpm.TextCell,1,FIND(" ",_xlpm.TextCell)-1),_xlpm.TextCell),_xlpm.TextCell),_xlpm.TextCell),""))</f>
        <v>MAC SOFT</v>
      </c>
      <c r="X3814" s="60" t="str">
        <f>IF(A3814&lt;&gt;"",IFERROR(IF(FIND(" ",G3814)&gt;=1,MID(G3814,FIND(" ",G3814)+1,LEN(G3814)),""),""),"")</f>
        <v>SOFT</v>
      </c>
      <c r="AC3814" s="51">
        <f>IFERROR(VALUE(MID($C3814,1,2)),0)</f>
        <v>80</v>
      </c>
      <c r="AD3814" s="44">
        <f>IFERROR(VALUE(MID($C3814,4,3)),0)</f>
        <v>369</v>
      </c>
      <c r="AE3814" s="51">
        <f>VALUE(RIGHT("00"&amp;AC3814,2)&amp;RIGHT("000"&amp;AD3814,3))</f>
        <v>80369</v>
      </c>
    </row>
    <row r="3815" spans="1:31">
      <c r="A3815" s="60" t="str">
        <f>IF(G3815&amp;Q3815&lt;&gt;"",W3815&amp;Q3815,"")</f>
        <v>MAC SOFTbrown</v>
      </c>
      <c r="B3815" s="60" t="str">
        <f>IF(C3815&lt;&gt;"",LEFT(C3815,9),"")</f>
        <v>80-369-14</v>
      </c>
      <c r="C3815" s="73" t="s">
        <v>3395</v>
      </c>
      <c r="D3815" s="73" t="s">
        <v>3396</v>
      </c>
      <c r="E3815" s="73" t="s">
        <v>910</v>
      </c>
      <c r="F3815" s="74">
        <v>59</v>
      </c>
      <c r="G3815" s="73" t="s">
        <v>1719</v>
      </c>
      <c r="H3815" s="73" t="s">
        <v>86</v>
      </c>
      <c r="I3815" s="73" t="s">
        <v>1265</v>
      </c>
      <c r="J3815" s="73" t="s">
        <v>330</v>
      </c>
      <c r="K3815" s="73" t="s">
        <v>387</v>
      </c>
      <c r="L3815" s="73" t="s">
        <v>383</v>
      </c>
      <c r="M3815" s="73" t="s">
        <v>388</v>
      </c>
      <c r="N3815" s="73" t="s">
        <v>30</v>
      </c>
      <c r="O3815" s="73" t="s">
        <v>386</v>
      </c>
      <c r="P3815" s="73" t="s">
        <v>907</v>
      </c>
      <c r="Q3815" s="73" t="s">
        <v>1033</v>
      </c>
      <c r="R3815" s="73" t="s">
        <v>86</v>
      </c>
      <c r="V3815" s="60" t="str">
        <f>W3815&amp;H3815</f>
        <v>MAC SOFTкоричневый</v>
      </c>
      <c r="W3815" s="60" t="str">
        <f>_xlfn.LET(_xlpm.TextCell,TEXT(G3815,"###"),IF(_xlpm.TextCell&lt;&gt;"",IF(StyleSpaceSplit,IFERROR(IF(FIND(" ",_xlpm.TextCell)&gt;=1,MID(_xlpm.TextCell,1,FIND(" ",_xlpm.TextCell)-1),_xlpm.TextCell),_xlpm.TextCell),_xlpm.TextCell),""))</f>
        <v>MAC SOFT</v>
      </c>
      <c r="X3815" s="60" t="str">
        <f>IF(A3815&lt;&gt;"",IFERROR(IF(FIND(" ",G3815)&gt;=1,MID(G3815,FIND(" ",G3815)+1,LEN(G3815)),""),""),"")</f>
        <v>SOFT</v>
      </c>
      <c r="AC3815" s="51">
        <f>IFERROR(VALUE(MID($C3815,1,2)),0)</f>
        <v>80</v>
      </c>
      <c r="AD3815" s="44">
        <f>IFERROR(VALUE(MID($C3815,4,3)),0)</f>
        <v>369</v>
      </c>
      <c r="AE3815" s="51">
        <f>VALUE(RIGHT("00"&amp;AC3815,2)&amp;RIGHT("000"&amp;AD3815,3))</f>
        <v>80369</v>
      </c>
    </row>
    <row r="3816" spans="1:31">
      <c r="A3816" s="60" t="str">
        <f>IF(G3816&amp;Q3816&lt;&gt;"",W3816&amp;Q3816,"")</f>
        <v>MAC SOFTorange</v>
      </c>
      <c r="B3816" s="60" t="str">
        <f>IF(C3816&lt;&gt;"",LEFT(C3816,9),"")</f>
        <v>80-369-13</v>
      </c>
      <c r="C3816" s="73" t="s">
        <v>6116</v>
      </c>
      <c r="D3816" s="73" t="s">
        <v>6117</v>
      </c>
      <c r="E3816" s="73" t="s">
        <v>956</v>
      </c>
      <c r="F3816" s="74">
        <v>55</v>
      </c>
      <c r="G3816" s="73" t="s">
        <v>1719</v>
      </c>
      <c r="H3816" s="73" t="s">
        <v>199</v>
      </c>
      <c r="I3816" s="73" t="s">
        <v>1265</v>
      </c>
      <c r="J3816" s="73" t="s">
        <v>330</v>
      </c>
      <c r="K3816" s="73" t="s">
        <v>387</v>
      </c>
      <c r="L3816" s="73" t="s">
        <v>383</v>
      </c>
      <c r="M3816" s="73" t="s">
        <v>388</v>
      </c>
      <c r="N3816" s="73" t="s">
        <v>30</v>
      </c>
      <c r="O3816" s="73" t="s">
        <v>386</v>
      </c>
      <c r="P3816" s="73" t="s">
        <v>907</v>
      </c>
      <c r="Q3816" s="73" t="s">
        <v>1300</v>
      </c>
      <c r="R3816" s="73" t="s">
        <v>199</v>
      </c>
      <c r="V3816" s="60" t="str">
        <f>W3816&amp;H3816</f>
        <v>MAC SOFTоранжевый</v>
      </c>
      <c r="W3816" s="60" t="str">
        <f>_xlfn.LET(_xlpm.TextCell,TEXT(G3816,"###"),IF(_xlpm.TextCell&lt;&gt;"",IF(StyleSpaceSplit,IFERROR(IF(FIND(" ",_xlpm.TextCell)&gt;=1,MID(_xlpm.TextCell,1,FIND(" ",_xlpm.TextCell)-1),_xlpm.TextCell),_xlpm.TextCell),_xlpm.TextCell),""))</f>
        <v>MAC SOFT</v>
      </c>
      <c r="X3816" s="60" t="str">
        <f>IF(A3816&lt;&gt;"",IFERROR(IF(FIND(" ",G3816)&gt;=1,MID(G3816,FIND(" ",G3816)+1,LEN(G3816)),""),""),"")</f>
        <v>SOFT</v>
      </c>
      <c r="AC3816" s="51">
        <f>IFERROR(VALUE(MID($C3816,1,2)),0)</f>
        <v>80</v>
      </c>
      <c r="AD3816" s="44">
        <f>IFERROR(VALUE(MID($C3816,4,3)),0)</f>
        <v>369</v>
      </c>
      <c r="AE3816" s="51">
        <f>VALUE(RIGHT("00"&amp;AC3816,2)&amp;RIGHT("000"&amp;AD3816,3))</f>
        <v>80369</v>
      </c>
    </row>
    <row r="3817" spans="1:31">
      <c r="A3817" s="60" t="str">
        <f>IF(G3817&amp;Q3817&lt;&gt;"",W3817&amp;Q3817,"")</f>
        <v>MAC SOFTorange</v>
      </c>
      <c r="B3817" s="60" t="str">
        <f>IF(C3817&lt;&gt;"",LEFT(C3817,9),"")</f>
        <v>80-369-13</v>
      </c>
      <c r="C3817" s="73" t="s">
        <v>6118</v>
      </c>
      <c r="D3817" s="73" t="s">
        <v>6117</v>
      </c>
      <c r="E3817" s="73" t="s">
        <v>904</v>
      </c>
      <c r="F3817" s="74">
        <v>57</v>
      </c>
      <c r="G3817" s="73" t="s">
        <v>1719</v>
      </c>
      <c r="H3817" s="73" t="s">
        <v>199</v>
      </c>
      <c r="I3817" s="73" t="s">
        <v>1265</v>
      </c>
      <c r="J3817" s="73" t="s">
        <v>330</v>
      </c>
      <c r="K3817" s="73" t="s">
        <v>387</v>
      </c>
      <c r="L3817" s="73" t="s">
        <v>383</v>
      </c>
      <c r="M3817" s="73" t="s">
        <v>388</v>
      </c>
      <c r="N3817" s="73" t="s">
        <v>30</v>
      </c>
      <c r="O3817" s="73" t="s">
        <v>386</v>
      </c>
      <c r="P3817" s="73" t="s">
        <v>907</v>
      </c>
      <c r="Q3817" s="73" t="s">
        <v>1300</v>
      </c>
      <c r="R3817" s="73" t="s">
        <v>199</v>
      </c>
      <c r="V3817" s="60" t="str">
        <f>W3817&amp;H3817</f>
        <v>MAC SOFTоранжевый</v>
      </c>
      <c r="W3817" s="60" t="str">
        <f>_xlfn.LET(_xlpm.TextCell,TEXT(G3817,"###"),IF(_xlpm.TextCell&lt;&gt;"",IF(StyleSpaceSplit,IFERROR(IF(FIND(" ",_xlpm.TextCell)&gt;=1,MID(_xlpm.TextCell,1,FIND(" ",_xlpm.TextCell)-1),_xlpm.TextCell),_xlpm.TextCell),_xlpm.TextCell),""))</f>
        <v>MAC SOFT</v>
      </c>
      <c r="X3817" s="60" t="str">
        <f>IF(A3817&lt;&gt;"",IFERROR(IF(FIND(" ",G3817)&gt;=1,MID(G3817,FIND(" ",G3817)+1,LEN(G3817)),""),""),"")</f>
        <v>SOFT</v>
      </c>
      <c r="AC3817" s="51">
        <f>IFERROR(VALUE(MID($C3817,1,2)),0)</f>
        <v>80</v>
      </c>
      <c r="AD3817" s="44">
        <f>IFERROR(VALUE(MID($C3817,4,3)),0)</f>
        <v>369</v>
      </c>
      <c r="AE3817" s="51">
        <f>VALUE(RIGHT("00"&amp;AC3817,2)&amp;RIGHT("000"&amp;AD3817,3))</f>
        <v>80369</v>
      </c>
    </row>
    <row r="3818" spans="1:31">
      <c r="A3818" s="60" t="str">
        <f>IF(G3818&amp;Q3818&lt;&gt;"",W3818&amp;Q3818,"")</f>
        <v>MAC SOFTorange</v>
      </c>
      <c r="B3818" s="60" t="str">
        <f>IF(C3818&lt;&gt;"",LEFT(C3818,9),"")</f>
        <v>80-369-13</v>
      </c>
      <c r="C3818" s="73" t="s">
        <v>6119</v>
      </c>
      <c r="D3818" s="73" t="s">
        <v>6117</v>
      </c>
      <c r="E3818" s="73" t="s">
        <v>910</v>
      </c>
      <c r="F3818" s="74">
        <v>59</v>
      </c>
      <c r="G3818" s="73" t="s">
        <v>1719</v>
      </c>
      <c r="H3818" s="73" t="s">
        <v>199</v>
      </c>
      <c r="I3818" s="73" t="s">
        <v>1265</v>
      </c>
      <c r="J3818" s="73" t="s">
        <v>330</v>
      </c>
      <c r="K3818" s="73" t="s">
        <v>387</v>
      </c>
      <c r="L3818" s="73" t="s">
        <v>383</v>
      </c>
      <c r="M3818" s="73" t="s">
        <v>388</v>
      </c>
      <c r="N3818" s="73" t="s">
        <v>30</v>
      </c>
      <c r="O3818" s="73" t="s">
        <v>386</v>
      </c>
      <c r="P3818" s="73" t="s">
        <v>907</v>
      </c>
      <c r="Q3818" s="73" t="s">
        <v>1300</v>
      </c>
      <c r="R3818" s="73" t="s">
        <v>199</v>
      </c>
      <c r="V3818" s="60" t="str">
        <f>W3818&amp;H3818</f>
        <v>MAC SOFTоранжевый</v>
      </c>
      <c r="W3818" s="60" t="str">
        <f>_xlfn.LET(_xlpm.TextCell,TEXT(G3818,"###"),IF(_xlpm.TextCell&lt;&gt;"",IF(StyleSpaceSplit,IFERROR(IF(FIND(" ",_xlpm.TextCell)&gt;=1,MID(_xlpm.TextCell,1,FIND(" ",_xlpm.TextCell)-1),_xlpm.TextCell),_xlpm.TextCell),_xlpm.TextCell),""))</f>
        <v>MAC SOFT</v>
      </c>
      <c r="X3818" s="60" t="str">
        <f>IF(A3818&lt;&gt;"",IFERROR(IF(FIND(" ",G3818)&gt;=1,MID(G3818,FIND(" ",G3818)+1,LEN(G3818)),""),""),"")</f>
        <v>SOFT</v>
      </c>
      <c r="AC3818" s="51">
        <f>IFERROR(VALUE(MID($C3818,1,2)),0)</f>
        <v>80</v>
      </c>
      <c r="AD3818" s="44">
        <f>IFERROR(VALUE(MID($C3818,4,3)),0)</f>
        <v>369</v>
      </c>
      <c r="AE3818" s="51">
        <f>VALUE(RIGHT("00"&amp;AC3818,2)&amp;RIGHT("000"&amp;AD3818,3))</f>
        <v>80369</v>
      </c>
    </row>
    <row r="3819" spans="1:31">
      <c r="A3819" s="60" t="str">
        <f>IF(G3819&amp;Q3819&lt;&gt;"",W3819&amp;Q3819,"")</f>
        <v>MAC SOFTpink</v>
      </c>
      <c r="B3819" s="60" t="str">
        <f>IF(C3819&lt;&gt;"",LEFT(C3819,9),"")</f>
        <v>80-369-34</v>
      </c>
      <c r="C3819" s="73" t="s">
        <v>5383</v>
      </c>
      <c r="D3819" s="73" t="s">
        <v>5384</v>
      </c>
      <c r="E3819" s="73" t="s">
        <v>910</v>
      </c>
      <c r="F3819" s="74">
        <v>59</v>
      </c>
      <c r="G3819" s="73" t="s">
        <v>1719</v>
      </c>
      <c r="H3819" s="73" t="s">
        <v>68</v>
      </c>
      <c r="I3819" s="73" t="s">
        <v>1265</v>
      </c>
      <c r="J3819" s="73" t="s">
        <v>330</v>
      </c>
      <c r="K3819" s="73" t="s">
        <v>387</v>
      </c>
      <c r="L3819" s="73" t="s">
        <v>383</v>
      </c>
      <c r="M3819" s="73" t="s">
        <v>388</v>
      </c>
      <c r="N3819" s="73" t="s">
        <v>30</v>
      </c>
      <c r="O3819" s="73" t="s">
        <v>386</v>
      </c>
      <c r="P3819" s="73" t="s">
        <v>907</v>
      </c>
      <c r="Q3819" s="73" t="s">
        <v>1119</v>
      </c>
      <c r="R3819" s="73" t="s">
        <v>68</v>
      </c>
      <c r="V3819" s="60" t="str">
        <f>W3819&amp;H3819</f>
        <v>MAC SOFTрозовый</v>
      </c>
      <c r="W3819" s="60" t="str">
        <f>_xlfn.LET(_xlpm.TextCell,TEXT(G3819,"###"),IF(_xlpm.TextCell&lt;&gt;"",IF(StyleSpaceSplit,IFERROR(IF(FIND(" ",_xlpm.TextCell)&gt;=1,MID(_xlpm.TextCell,1,FIND(" ",_xlpm.TextCell)-1),_xlpm.TextCell),_xlpm.TextCell),_xlpm.TextCell),""))</f>
        <v>MAC SOFT</v>
      </c>
      <c r="X3819" s="60" t="str">
        <f>IF(A3819&lt;&gt;"",IFERROR(IF(FIND(" ",G3819)&gt;=1,MID(G3819,FIND(" ",G3819)+1,LEN(G3819)),""),""),"")</f>
        <v>SOFT</v>
      </c>
      <c r="AC3819" s="51">
        <f>IFERROR(VALUE(MID($C3819,1,2)),0)</f>
        <v>80</v>
      </c>
      <c r="AD3819" s="44">
        <f>IFERROR(VALUE(MID($C3819,4,3)),0)</f>
        <v>369</v>
      </c>
      <c r="AE3819" s="51">
        <f>VALUE(RIGHT("00"&amp;AC3819,2)&amp;RIGHT("000"&amp;AD3819,3))</f>
        <v>80369</v>
      </c>
    </row>
    <row r="3820" spans="1:31">
      <c r="A3820" s="60" t="str">
        <f>IF(G3820&amp;Q3820&lt;&gt;"",W3820&amp;Q3820,"")</f>
        <v>MAC SOFTpink</v>
      </c>
      <c r="B3820" s="60" t="str">
        <f>IF(C3820&lt;&gt;"",LEFT(C3820,9),"")</f>
        <v>80-369-34</v>
      </c>
      <c r="C3820" s="73" t="s">
        <v>5385</v>
      </c>
      <c r="D3820" s="73" t="s">
        <v>5384</v>
      </c>
      <c r="E3820" s="73" t="s">
        <v>956</v>
      </c>
      <c r="F3820" s="74">
        <v>55</v>
      </c>
      <c r="G3820" s="73" t="s">
        <v>1719</v>
      </c>
      <c r="H3820" s="73" t="s">
        <v>68</v>
      </c>
      <c r="I3820" s="73" t="s">
        <v>1265</v>
      </c>
      <c r="J3820" s="73" t="s">
        <v>330</v>
      </c>
      <c r="K3820" s="73" t="s">
        <v>387</v>
      </c>
      <c r="L3820" s="73" t="s">
        <v>383</v>
      </c>
      <c r="M3820" s="73" t="s">
        <v>388</v>
      </c>
      <c r="N3820" s="73" t="s">
        <v>30</v>
      </c>
      <c r="O3820" s="73" t="s">
        <v>386</v>
      </c>
      <c r="P3820" s="73" t="s">
        <v>907</v>
      </c>
      <c r="Q3820" s="73" t="s">
        <v>1119</v>
      </c>
      <c r="R3820" s="73" t="s">
        <v>68</v>
      </c>
      <c r="V3820" s="60" t="str">
        <f>W3820&amp;H3820</f>
        <v>MAC SOFTрозовый</v>
      </c>
      <c r="W3820" s="60" t="str">
        <f>_xlfn.LET(_xlpm.TextCell,TEXT(G3820,"###"),IF(_xlpm.TextCell&lt;&gt;"",IF(StyleSpaceSplit,IFERROR(IF(FIND(" ",_xlpm.TextCell)&gt;=1,MID(_xlpm.TextCell,1,FIND(" ",_xlpm.TextCell)-1),_xlpm.TextCell),_xlpm.TextCell),_xlpm.TextCell),""))</f>
        <v>MAC SOFT</v>
      </c>
      <c r="X3820" s="60" t="str">
        <f>IF(A3820&lt;&gt;"",IFERROR(IF(FIND(" ",G3820)&gt;=1,MID(G3820,FIND(" ",G3820)+1,LEN(G3820)),""),""),"")</f>
        <v>SOFT</v>
      </c>
      <c r="AC3820" s="51">
        <f>IFERROR(VALUE(MID($C3820,1,2)),0)</f>
        <v>80</v>
      </c>
      <c r="AD3820" s="44">
        <f>IFERROR(VALUE(MID($C3820,4,3)),0)</f>
        <v>369</v>
      </c>
      <c r="AE3820" s="51">
        <f>VALUE(RIGHT("00"&amp;AC3820,2)&amp;RIGHT("000"&amp;AD3820,3))</f>
        <v>80369</v>
      </c>
    </row>
    <row r="3821" spans="1:31">
      <c r="A3821" s="60" t="str">
        <f>IF(G3821&amp;Q3821&lt;&gt;"",W3821&amp;Q3821,"")</f>
        <v>MAC SOFTpink</v>
      </c>
      <c r="B3821" s="60" t="str">
        <f>IF(C3821&lt;&gt;"",LEFT(C3821,9),"")</f>
        <v>80-369-34</v>
      </c>
      <c r="C3821" s="73" t="s">
        <v>5386</v>
      </c>
      <c r="D3821" s="73" t="s">
        <v>5384</v>
      </c>
      <c r="E3821" s="73" t="s">
        <v>904</v>
      </c>
      <c r="F3821" s="74">
        <v>57</v>
      </c>
      <c r="G3821" s="73" t="s">
        <v>1719</v>
      </c>
      <c r="H3821" s="73" t="s">
        <v>68</v>
      </c>
      <c r="I3821" s="73" t="s">
        <v>1265</v>
      </c>
      <c r="J3821" s="73" t="s">
        <v>330</v>
      </c>
      <c r="K3821" s="73" t="s">
        <v>387</v>
      </c>
      <c r="L3821" s="73" t="s">
        <v>383</v>
      </c>
      <c r="M3821" s="73" t="s">
        <v>388</v>
      </c>
      <c r="N3821" s="73" t="s">
        <v>30</v>
      </c>
      <c r="O3821" s="73" t="s">
        <v>386</v>
      </c>
      <c r="P3821" s="73" t="s">
        <v>907</v>
      </c>
      <c r="Q3821" s="73" t="s">
        <v>1119</v>
      </c>
      <c r="R3821" s="73" t="s">
        <v>68</v>
      </c>
      <c r="V3821" s="60" t="str">
        <f>W3821&amp;H3821</f>
        <v>MAC SOFTрозовый</v>
      </c>
      <c r="W3821" s="60" t="str">
        <f>_xlfn.LET(_xlpm.TextCell,TEXT(G3821,"###"),IF(_xlpm.TextCell&lt;&gt;"",IF(StyleSpaceSplit,IFERROR(IF(FIND(" ",_xlpm.TextCell)&gt;=1,MID(_xlpm.TextCell,1,FIND(" ",_xlpm.TextCell)-1),_xlpm.TextCell),_xlpm.TextCell),_xlpm.TextCell),""))</f>
        <v>MAC SOFT</v>
      </c>
      <c r="X3821" s="60" t="str">
        <f>IF(A3821&lt;&gt;"",IFERROR(IF(FIND(" ",G3821)&gt;=1,MID(G3821,FIND(" ",G3821)+1,LEN(G3821)),""),""),"")</f>
        <v>SOFT</v>
      </c>
      <c r="AC3821" s="51">
        <f>IFERROR(VALUE(MID($C3821,1,2)),0)</f>
        <v>80</v>
      </c>
      <c r="AD3821" s="44">
        <f>IFERROR(VALUE(MID($C3821,4,3)),0)</f>
        <v>369</v>
      </c>
      <c r="AE3821" s="51">
        <f>VALUE(RIGHT("00"&amp;AC3821,2)&amp;RIGHT("000"&amp;AD3821,3))</f>
        <v>80369</v>
      </c>
    </row>
    <row r="3822" spans="1:31">
      <c r="A3822" s="60" t="str">
        <f>IF(G3822&amp;Q3822&lt;&gt;"",W3822&amp;Q3822,"")</f>
        <v>MAC SOFTgrey</v>
      </c>
      <c r="B3822" s="60" t="str">
        <f>IF(C3822&lt;&gt;"",LEFT(C3822,9),"")</f>
        <v>80-369-08</v>
      </c>
      <c r="C3822" s="73" t="s">
        <v>3402</v>
      </c>
      <c r="D3822" s="73" t="s">
        <v>3403</v>
      </c>
      <c r="E3822" s="73" t="s">
        <v>956</v>
      </c>
      <c r="F3822" s="74">
        <v>55</v>
      </c>
      <c r="G3822" s="73" t="s">
        <v>1719</v>
      </c>
      <c r="H3822" s="73" t="s">
        <v>83</v>
      </c>
      <c r="I3822" s="73" t="s">
        <v>1265</v>
      </c>
      <c r="J3822" s="73" t="s">
        <v>330</v>
      </c>
      <c r="K3822" s="73" t="s">
        <v>387</v>
      </c>
      <c r="L3822" s="73" t="s">
        <v>383</v>
      </c>
      <c r="M3822" s="73" t="s">
        <v>388</v>
      </c>
      <c r="N3822" s="73" t="s">
        <v>30</v>
      </c>
      <c r="O3822" s="73" t="s">
        <v>386</v>
      </c>
      <c r="P3822" s="73" t="s">
        <v>907</v>
      </c>
      <c r="Q3822" s="73" t="s">
        <v>917</v>
      </c>
      <c r="R3822" s="73" t="s">
        <v>83</v>
      </c>
      <c r="V3822" s="60" t="str">
        <f>W3822&amp;H3822</f>
        <v>MAC SOFTсерый</v>
      </c>
      <c r="W3822" s="60" t="str">
        <f>_xlfn.LET(_xlpm.TextCell,TEXT(G3822,"###"),IF(_xlpm.TextCell&lt;&gt;"",IF(StyleSpaceSplit,IFERROR(IF(FIND(" ",_xlpm.TextCell)&gt;=1,MID(_xlpm.TextCell,1,FIND(" ",_xlpm.TextCell)-1),_xlpm.TextCell),_xlpm.TextCell),_xlpm.TextCell),""))</f>
        <v>MAC SOFT</v>
      </c>
      <c r="X3822" s="60" t="str">
        <f>IF(A3822&lt;&gt;"",IFERROR(IF(FIND(" ",G3822)&gt;=1,MID(G3822,FIND(" ",G3822)+1,LEN(G3822)),""),""),"")</f>
        <v>SOFT</v>
      </c>
      <c r="AC3822" s="51">
        <f>IFERROR(VALUE(MID($C3822,1,2)),0)</f>
        <v>80</v>
      </c>
      <c r="AD3822" s="44">
        <f>IFERROR(VALUE(MID($C3822,4,3)),0)</f>
        <v>369</v>
      </c>
      <c r="AE3822" s="51">
        <f>VALUE(RIGHT("00"&amp;AC3822,2)&amp;RIGHT("000"&amp;AD3822,3))</f>
        <v>80369</v>
      </c>
    </row>
    <row r="3823" spans="1:31">
      <c r="A3823" s="60" t="str">
        <f>IF(G3823&amp;Q3823&lt;&gt;"",W3823&amp;Q3823,"")</f>
        <v>MAC SOFTgrey</v>
      </c>
      <c r="B3823" s="60" t="str">
        <f>IF(C3823&lt;&gt;"",LEFT(C3823,9),"")</f>
        <v>80-369-08</v>
      </c>
      <c r="C3823" s="73" t="s">
        <v>3404</v>
      </c>
      <c r="D3823" s="73" t="s">
        <v>3403</v>
      </c>
      <c r="E3823" s="73" t="s">
        <v>904</v>
      </c>
      <c r="F3823" s="74">
        <v>57</v>
      </c>
      <c r="G3823" s="73" t="s">
        <v>1719</v>
      </c>
      <c r="H3823" s="73" t="s">
        <v>83</v>
      </c>
      <c r="I3823" s="73" t="s">
        <v>1265</v>
      </c>
      <c r="J3823" s="73" t="s">
        <v>330</v>
      </c>
      <c r="K3823" s="73" t="s">
        <v>387</v>
      </c>
      <c r="L3823" s="73" t="s">
        <v>383</v>
      </c>
      <c r="M3823" s="73" t="s">
        <v>388</v>
      </c>
      <c r="N3823" s="73" t="s">
        <v>30</v>
      </c>
      <c r="O3823" s="73" t="s">
        <v>386</v>
      </c>
      <c r="P3823" s="73" t="s">
        <v>907</v>
      </c>
      <c r="Q3823" s="73" t="s">
        <v>917</v>
      </c>
      <c r="R3823" s="73" t="s">
        <v>83</v>
      </c>
      <c r="V3823" s="60" t="str">
        <f>W3823&amp;H3823</f>
        <v>MAC SOFTсерый</v>
      </c>
      <c r="W3823" s="60" t="str">
        <f>_xlfn.LET(_xlpm.TextCell,TEXT(G3823,"###"),IF(_xlpm.TextCell&lt;&gt;"",IF(StyleSpaceSplit,IFERROR(IF(FIND(" ",_xlpm.TextCell)&gt;=1,MID(_xlpm.TextCell,1,FIND(" ",_xlpm.TextCell)-1),_xlpm.TextCell),_xlpm.TextCell),_xlpm.TextCell),""))</f>
        <v>MAC SOFT</v>
      </c>
      <c r="X3823" s="60" t="str">
        <f>IF(A3823&lt;&gt;"",IFERROR(IF(FIND(" ",G3823)&gt;=1,MID(G3823,FIND(" ",G3823)+1,LEN(G3823)),""),""),"")</f>
        <v>SOFT</v>
      </c>
      <c r="AC3823" s="51">
        <f>IFERROR(VALUE(MID($C3823,1,2)),0)</f>
        <v>80</v>
      </c>
      <c r="AD3823" s="44">
        <f>IFERROR(VALUE(MID($C3823,4,3)),0)</f>
        <v>369</v>
      </c>
      <c r="AE3823" s="51">
        <f>VALUE(RIGHT("00"&amp;AC3823,2)&amp;RIGHT("000"&amp;AD3823,3))</f>
        <v>80369</v>
      </c>
    </row>
    <row r="3824" spans="1:31">
      <c r="A3824" s="60" t="str">
        <f>IF(G3824&amp;Q3824&lt;&gt;"",W3824&amp;Q3824,"")</f>
        <v>MAC SOFTgrey</v>
      </c>
      <c r="B3824" s="60" t="str">
        <f>IF(C3824&lt;&gt;"",LEFT(C3824,9),"")</f>
        <v>80-369-08</v>
      </c>
      <c r="C3824" s="73" t="s">
        <v>3405</v>
      </c>
      <c r="D3824" s="73" t="s">
        <v>3403</v>
      </c>
      <c r="E3824" s="73" t="s">
        <v>910</v>
      </c>
      <c r="F3824" s="74">
        <v>59</v>
      </c>
      <c r="G3824" s="73" t="s">
        <v>1719</v>
      </c>
      <c r="H3824" s="73" t="s">
        <v>83</v>
      </c>
      <c r="I3824" s="73" t="s">
        <v>1265</v>
      </c>
      <c r="J3824" s="73" t="s">
        <v>330</v>
      </c>
      <c r="K3824" s="73" t="s">
        <v>387</v>
      </c>
      <c r="L3824" s="73" t="s">
        <v>383</v>
      </c>
      <c r="M3824" s="73" t="s">
        <v>388</v>
      </c>
      <c r="N3824" s="73" t="s">
        <v>30</v>
      </c>
      <c r="O3824" s="73" t="s">
        <v>386</v>
      </c>
      <c r="P3824" s="73" t="s">
        <v>907</v>
      </c>
      <c r="Q3824" s="73" t="s">
        <v>917</v>
      </c>
      <c r="R3824" s="73" t="s">
        <v>83</v>
      </c>
      <c r="V3824" s="60" t="str">
        <f>W3824&amp;H3824</f>
        <v>MAC SOFTсерый</v>
      </c>
      <c r="W3824" s="60" t="str">
        <f>_xlfn.LET(_xlpm.TextCell,TEXT(G3824,"###"),IF(_xlpm.TextCell&lt;&gt;"",IF(StyleSpaceSplit,IFERROR(IF(FIND(" ",_xlpm.TextCell)&gt;=1,MID(_xlpm.TextCell,1,FIND(" ",_xlpm.TextCell)-1),_xlpm.TextCell),_xlpm.TextCell),_xlpm.TextCell),""))</f>
        <v>MAC SOFT</v>
      </c>
      <c r="X3824" s="60" t="str">
        <f>IF(A3824&lt;&gt;"",IFERROR(IF(FIND(" ",G3824)&gt;=1,MID(G3824,FIND(" ",G3824)+1,LEN(G3824)),""),""),"")</f>
        <v>SOFT</v>
      </c>
      <c r="AC3824" s="51">
        <f>IFERROR(VALUE(MID($C3824,1,2)),0)</f>
        <v>80</v>
      </c>
      <c r="AD3824" s="44">
        <f>IFERROR(VALUE(MID($C3824,4,3)),0)</f>
        <v>369</v>
      </c>
      <c r="AE3824" s="51">
        <f>VALUE(RIGHT("00"&amp;AC3824,2)&amp;RIGHT("000"&amp;AD3824,3))</f>
        <v>80369</v>
      </c>
    </row>
    <row r="3825" spans="1:31">
      <c r="A3825" s="60" t="str">
        <f>IF(G3825&amp;Q3825&lt;&gt;"",W3825&amp;Q3825,"")</f>
        <v>MAC SOFTgrey</v>
      </c>
      <c r="B3825" s="60" t="str">
        <f>IF(C3825&lt;&gt;"",LEFT(C3825,9),"")</f>
        <v>80-369-08</v>
      </c>
      <c r="C3825" s="73" t="s">
        <v>3406</v>
      </c>
      <c r="D3825" s="73" t="s">
        <v>3403</v>
      </c>
      <c r="E3825" s="73" t="s">
        <v>912</v>
      </c>
      <c r="F3825" s="74">
        <v>61</v>
      </c>
      <c r="G3825" s="73" t="s">
        <v>1719</v>
      </c>
      <c r="H3825" s="73" t="s">
        <v>83</v>
      </c>
      <c r="I3825" s="73" t="s">
        <v>1265</v>
      </c>
      <c r="J3825" s="73" t="s">
        <v>330</v>
      </c>
      <c r="K3825" s="73" t="s">
        <v>387</v>
      </c>
      <c r="L3825" s="73" t="s">
        <v>383</v>
      </c>
      <c r="M3825" s="73" t="s">
        <v>388</v>
      </c>
      <c r="N3825" s="73" t="s">
        <v>30</v>
      </c>
      <c r="O3825" s="73" t="s">
        <v>386</v>
      </c>
      <c r="P3825" s="73" t="s">
        <v>907</v>
      </c>
      <c r="Q3825" s="73" t="s">
        <v>917</v>
      </c>
      <c r="R3825" s="73" t="s">
        <v>83</v>
      </c>
      <c r="V3825" s="60" t="str">
        <f>W3825&amp;H3825</f>
        <v>MAC SOFTсерый</v>
      </c>
      <c r="W3825" s="60" t="str">
        <f>_xlfn.LET(_xlpm.TextCell,TEXT(G3825,"###"),IF(_xlpm.TextCell&lt;&gt;"",IF(StyleSpaceSplit,IFERROR(IF(FIND(" ",_xlpm.TextCell)&gt;=1,MID(_xlpm.TextCell,1,FIND(" ",_xlpm.TextCell)-1),_xlpm.TextCell),_xlpm.TextCell),_xlpm.TextCell),""))</f>
        <v>MAC SOFT</v>
      </c>
      <c r="X3825" s="60" t="str">
        <f>IF(A3825&lt;&gt;"",IFERROR(IF(FIND(" ",G3825)&gt;=1,MID(G3825,FIND(" ",G3825)+1,LEN(G3825)),""),""),"")</f>
        <v>SOFT</v>
      </c>
      <c r="AC3825" s="51">
        <f>IFERROR(VALUE(MID($C3825,1,2)),0)</f>
        <v>80</v>
      </c>
      <c r="AD3825" s="44">
        <f>IFERROR(VALUE(MID($C3825,4,3)),0)</f>
        <v>369</v>
      </c>
      <c r="AE3825" s="51">
        <f>VALUE(RIGHT("00"&amp;AC3825,2)&amp;RIGHT("000"&amp;AD3825,3))</f>
        <v>80369</v>
      </c>
    </row>
    <row r="3826" spans="1:31">
      <c r="A3826" s="60" t="str">
        <f>IF(G3826&amp;Q3826&lt;&gt;"",W3826&amp;Q3826,"")</f>
        <v>MAC SOFTblue</v>
      </c>
      <c r="B3826" s="60" t="str">
        <f>IF(C3826&lt;&gt;"",LEFT(C3826,9),"")</f>
        <v>80-369-06</v>
      </c>
      <c r="C3826" s="73" t="s">
        <v>6395</v>
      </c>
      <c r="D3826" s="73" t="s">
        <v>6396</v>
      </c>
      <c r="E3826" s="73" t="s">
        <v>956</v>
      </c>
      <c r="F3826" s="74">
        <v>55</v>
      </c>
      <c r="G3826" s="73" t="s">
        <v>1719</v>
      </c>
      <c r="H3826" s="73" t="s">
        <v>71</v>
      </c>
      <c r="I3826" s="73" t="s">
        <v>1265</v>
      </c>
      <c r="J3826" s="73" t="s">
        <v>330</v>
      </c>
      <c r="K3826" s="73" t="s">
        <v>387</v>
      </c>
      <c r="L3826" s="73" t="s">
        <v>383</v>
      </c>
      <c r="M3826" s="73" t="s">
        <v>388</v>
      </c>
      <c r="N3826" s="73" t="s">
        <v>30</v>
      </c>
      <c r="O3826" s="73" t="s">
        <v>386</v>
      </c>
      <c r="P3826" s="73" t="s">
        <v>907</v>
      </c>
      <c r="Q3826" s="73" t="s">
        <v>932</v>
      </c>
      <c r="R3826" s="73" t="s">
        <v>71</v>
      </c>
      <c r="V3826" s="60" t="str">
        <f>W3826&amp;H3826</f>
        <v>MAC SOFTсиний</v>
      </c>
      <c r="W3826" s="60" t="str">
        <f>_xlfn.LET(_xlpm.TextCell,TEXT(G3826,"###"),IF(_xlpm.TextCell&lt;&gt;"",IF(StyleSpaceSplit,IFERROR(IF(FIND(" ",_xlpm.TextCell)&gt;=1,MID(_xlpm.TextCell,1,FIND(" ",_xlpm.TextCell)-1),_xlpm.TextCell),_xlpm.TextCell),_xlpm.TextCell),""))</f>
        <v>MAC SOFT</v>
      </c>
      <c r="X3826" s="60" t="str">
        <f>IF(A3826&lt;&gt;"",IFERROR(IF(FIND(" ",G3826)&gt;=1,MID(G3826,FIND(" ",G3826)+1,LEN(G3826)),""),""),"")</f>
        <v>SOFT</v>
      </c>
      <c r="AC3826" s="51">
        <f>IFERROR(VALUE(MID($C3826,1,2)),0)</f>
        <v>80</v>
      </c>
      <c r="AD3826" s="44">
        <f>IFERROR(VALUE(MID($C3826,4,3)),0)</f>
        <v>369</v>
      </c>
      <c r="AE3826" s="51">
        <f>VALUE(RIGHT("00"&amp;AC3826,2)&amp;RIGHT("000"&amp;AD3826,3))</f>
        <v>80369</v>
      </c>
    </row>
    <row r="3827" spans="1:31">
      <c r="A3827" s="60" t="str">
        <f>IF(G3827&amp;Q3827&lt;&gt;"",W3827&amp;Q3827,"")</f>
        <v>MAC SOFTblue</v>
      </c>
      <c r="B3827" s="60" t="str">
        <f>IF(C3827&lt;&gt;"",LEFT(C3827,9),"")</f>
        <v>80-369-06</v>
      </c>
      <c r="C3827" s="73" t="s">
        <v>6397</v>
      </c>
      <c r="D3827" s="73" t="s">
        <v>6396</v>
      </c>
      <c r="E3827" s="73" t="s">
        <v>904</v>
      </c>
      <c r="F3827" s="74">
        <v>57</v>
      </c>
      <c r="G3827" s="73" t="s">
        <v>1719</v>
      </c>
      <c r="H3827" s="73" t="s">
        <v>71</v>
      </c>
      <c r="I3827" s="73" t="s">
        <v>1265</v>
      </c>
      <c r="J3827" s="73" t="s">
        <v>330</v>
      </c>
      <c r="K3827" s="73" t="s">
        <v>387</v>
      </c>
      <c r="L3827" s="73" t="s">
        <v>383</v>
      </c>
      <c r="M3827" s="73" t="s">
        <v>388</v>
      </c>
      <c r="N3827" s="73" t="s">
        <v>30</v>
      </c>
      <c r="O3827" s="73" t="s">
        <v>386</v>
      </c>
      <c r="P3827" s="73" t="s">
        <v>907</v>
      </c>
      <c r="Q3827" s="73" t="s">
        <v>932</v>
      </c>
      <c r="R3827" s="73" t="s">
        <v>71</v>
      </c>
      <c r="V3827" s="60" t="str">
        <f>W3827&amp;H3827</f>
        <v>MAC SOFTсиний</v>
      </c>
      <c r="W3827" s="60" t="str">
        <f>_xlfn.LET(_xlpm.TextCell,TEXT(G3827,"###"),IF(_xlpm.TextCell&lt;&gt;"",IF(StyleSpaceSplit,IFERROR(IF(FIND(" ",_xlpm.TextCell)&gt;=1,MID(_xlpm.TextCell,1,FIND(" ",_xlpm.TextCell)-1),_xlpm.TextCell),_xlpm.TextCell),_xlpm.TextCell),""))</f>
        <v>MAC SOFT</v>
      </c>
      <c r="X3827" s="60" t="str">
        <f>IF(A3827&lt;&gt;"",IFERROR(IF(FIND(" ",G3827)&gt;=1,MID(G3827,FIND(" ",G3827)+1,LEN(G3827)),""),""),"")</f>
        <v>SOFT</v>
      </c>
      <c r="AC3827" s="51">
        <f>IFERROR(VALUE(MID($C3827,1,2)),0)</f>
        <v>80</v>
      </c>
      <c r="AD3827" s="44">
        <f>IFERROR(VALUE(MID($C3827,4,3)),0)</f>
        <v>369</v>
      </c>
      <c r="AE3827" s="51">
        <f>VALUE(RIGHT("00"&amp;AC3827,2)&amp;RIGHT("000"&amp;AD3827,3))</f>
        <v>80369</v>
      </c>
    </row>
    <row r="3828" spans="1:31">
      <c r="A3828" s="60" t="str">
        <f>IF(G3828&amp;Q3828&lt;&gt;"",W3828&amp;Q3828,"")</f>
        <v>MAC SOFTblue</v>
      </c>
      <c r="B3828" s="60" t="str">
        <f>IF(C3828&lt;&gt;"",LEFT(C3828,9),"")</f>
        <v>80-369-06</v>
      </c>
      <c r="C3828" s="73" t="s">
        <v>6398</v>
      </c>
      <c r="D3828" s="73" t="s">
        <v>6396</v>
      </c>
      <c r="E3828" s="73" t="s">
        <v>910</v>
      </c>
      <c r="F3828" s="74">
        <v>59</v>
      </c>
      <c r="G3828" s="73" t="s">
        <v>1719</v>
      </c>
      <c r="H3828" s="73" t="s">
        <v>71</v>
      </c>
      <c r="I3828" s="73" t="s">
        <v>1265</v>
      </c>
      <c r="J3828" s="73" t="s">
        <v>330</v>
      </c>
      <c r="K3828" s="73" t="s">
        <v>387</v>
      </c>
      <c r="L3828" s="73" t="s">
        <v>383</v>
      </c>
      <c r="M3828" s="73" t="s">
        <v>388</v>
      </c>
      <c r="N3828" s="73" t="s">
        <v>30</v>
      </c>
      <c r="O3828" s="73" t="s">
        <v>386</v>
      </c>
      <c r="P3828" s="73" t="s">
        <v>907</v>
      </c>
      <c r="Q3828" s="73" t="s">
        <v>932</v>
      </c>
      <c r="R3828" s="73" t="s">
        <v>71</v>
      </c>
      <c r="V3828" s="60" t="str">
        <f>W3828&amp;H3828</f>
        <v>MAC SOFTсиний</v>
      </c>
      <c r="W3828" s="60" t="str">
        <f>_xlfn.LET(_xlpm.TextCell,TEXT(G3828,"###"),IF(_xlpm.TextCell&lt;&gt;"",IF(StyleSpaceSplit,IFERROR(IF(FIND(" ",_xlpm.TextCell)&gt;=1,MID(_xlpm.TextCell,1,FIND(" ",_xlpm.TextCell)-1),_xlpm.TextCell),_xlpm.TextCell),_xlpm.TextCell),""))</f>
        <v>MAC SOFT</v>
      </c>
      <c r="X3828" s="60" t="str">
        <f>IF(A3828&lt;&gt;"",IFERROR(IF(FIND(" ",G3828)&gt;=1,MID(G3828,FIND(" ",G3828)+1,LEN(G3828)),""),""),"")</f>
        <v>SOFT</v>
      </c>
      <c r="AC3828" s="51">
        <f>IFERROR(VALUE(MID($C3828,1,2)),0)</f>
        <v>80</v>
      </c>
      <c r="AD3828" s="44">
        <f>IFERROR(VALUE(MID($C3828,4,3)),0)</f>
        <v>369</v>
      </c>
      <c r="AE3828" s="51">
        <f>VALUE(RIGHT("00"&amp;AC3828,2)&amp;RIGHT("000"&amp;AD3828,3))</f>
        <v>80369</v>
      </c>
    </row>
    <row r="3829" spans="1:31">
      <c r="A3829" s="60" t="str">
        <f>IF(G3829&amp;Q3829&lt;&gt;"",W3829&amp;Q3829,"")</f>
        <v>MAC SOFTdark grey</v>
      </c>
      <c r="B3829" s="60" t="str">
        <f>IF(C3829&lt;&gt;"",LEFT(C3829,9),"")</f>
        <v>80-369-05</v>
      </c>
      <c r="C3829" s="73" t="s">
        <v>3397</v>
      </c>
      <c r="D3829" s="73" t="s">
        <v>3398</v>
      </c>
      <c r="E3829" s="73" t="s">
        <v>904</v>
      </c>
      <c r="F3829" s="74">
        <v>57</v>
      </c>
      <c r="G3829" s="73" t="s">
        <v>1719</v>
      </c>
      <c r="H3829" s="73" t="s">
        <v>277</v>
      </c>
      <c r="I3829" s="73" t="s">
        <v>1265</v>
      </c>
      <c r="J3829" s="73" t="s">
        <v>330</v>
      </c>
      <c r="K3829" s="73" t="s">
        <v>387</v>
      </c>
      <c r="L3829" s="73" t="s">
        <v>383</v>
      </c>
      <c r="M3829" s="73" t="s">
        <v>388</v>
      </c>
      <c r="N3829" s="73" t="s">
        <v>30</v>
      </c>
      <c r="O3829" s="73" t="s">
        <v>386</v>
      </c>
      <c r="P3829" s="73" t="s">
        <v>907</v>
      </c>
      <c r="Q3829" s="73" t="s">
        <v>1405</v>
      </c>
      <c r="R3829" s="73" t="s">
        <v>83</v>
      </c>
      <c r="V3829" s="60" t="str">
        <f>W3829&amp;H3829</f>
        <v>MAC SOFTтемно-серый</v>
      </c>
      <c r="W3829" s="60" t="str">
        <f>_xlfn.LET(_xlpm.TextCell,TEXT(G3829,"###"),IF(_xlpm.TextCell&lt;&gt;"",IF(StyleSpaceSplit,IFERROR(IF(FIND(" ",_xlpm.TextCell)&gt;=1,MID(_xlpm.TextCell,1,FIND(" ",_xlpm.TextCell)-1),_xlpm.TextCell),_xlpm.TextCell),_xlpm.TextCell),""))</f>
        <v>MAC SOFT</v>
      </c>
      <c r="X3829" s="60" t="str">
        <f>IF(A3829&lt;&gt;"",IFERROR(IF(FIND(" ",G3829)&gt;=1,MID(G3829,FIND(" ",G3829)+1,LEN(G3829)),""),""),"")</f>
        <v>SOFT</v>
      </c>
      <c r="AC3829" s="51">
        <f>IFERROR(VALUE(MID($C3829,1,2)),0)</f>
        <v>80</v>
      </c>
      <c r="AD3829" s="44">
        <f>IFERROR(VALUE(MID($C3829,4,3)),0)</f>
        <v>369</v>
      </c>
      <c r="AE3829" s="51">
        <f>VALUE(RIGHT("00"&amp;AC3829,2)&amp;RIGHT("000"&amp;AD3829,3))</f>
        <v>80369</v>
      </c>
    </row>
    <row r="3830" spans="1:31">
      <c r="A3830" s="60" t="str">
        <f>IF(G3830&amp;Q3830&lt;&gt;"",W3830&amp;Q3830,"")</f>
        <v>MAC SOFTdark grey</v>
      </c>
      <c r="B3830" s="60" t="str">
        <f>IF(C3830&lt;&gt;"",LEFT(C3830,9),"")</f>
        <v>80-369-05</v>
      </c>
      <c r="C3830" s="73" t="s">
        <v>3399</v>
      </c>
      <c r="D3830" s="73" t="s">
        <v>3398</v>
      </c>
      <c r="E3830" s="73" t="s">
        <v>956</v>
      </c>
      <c r="F3830" s="74">
        <v>55</v>
      </c>
      <c r="G3830" s="73" t="s">
        <v>1719</v>
      </c>
      <c r="H3830" s="73" t="s">
        <v>277</v>
      </c>
      <c r="I3830" s="73" t="s">
        <v>1265</v>
      </c>
      <c r="J3830" s="73" t="s">
        <v>330</v>
      </c>
      <c r="K3830" s="73" t="s">
        <v>387</v>
      </c>
      <c r="L3830" s="73" t="s">
        <v>383</v>
      </c>
      <c r="M3830" s="73" t="s">
        <v>388</v>
      </c>
      <c r="N3830" s="73" t="s">
        <v>30</v>
      </c>
      <c r="O3830" s="73" t="s">
        <v>386</v>
      </c>
      <c r="P3830" s="73" t="s">
        <v>907</v>
      </c>
      <c r="Q3830" s="73" t="s">
        <v>1405</v>
      </c>
      <c r="R3830" s="73" t="s">
        <v>83</v>
      </c>
      <c r="V3830" s="60" t="str">
        <f>W3830&amp;H3830</f>
        <v>MAC SOFTтемно-серый</v>
      </c>
      <c r="W3830" s="60" t="str">
        <f>_xlfn.LET(_xlpm.TextCell,TEXT(G3830,"###"),IF(_xlpm.TextCell&lt;&gt;"",IF(StyleSpaceSplit,IFERROR(IF(FIND(" ",_xlpm.TextCell)&gt;=1,MID(_xlpm.TextCell,1,FIND(" ",_xlpm.TextCell)-1),_xlpm.TextCell),_xlpm.TextCell),_xlpm.TextCell),""))</f>
        <v>MAC SOFT</v>
      </c>
      <c r="X3830" s="60" t="str">
        <f>IF(A3830&lt;&gt;"",IFERROR(IF(FIND(" ",G3830)&gt;=1,MID(G3830,FIND(" ",G3830)+1,LEN(G3830)),""),""),"")</f>
        <v>SOFT</v>
      </c>
      <c r="AC3830" s="51">
        <f>IFERROR(VALUE(MID($C3830,1,2)),0)</f>
        <v>80</v>
      </c>
      <c r="AD3830" s="44">
        <f>IFERROR(VALUE(MID($C3830,4,3)),0)</f>
        <v>369</v>
      </c>
      <c r="AE3830" s="51">
        <f>VALUE(RIGHT("00"&amp;AC3830,2)&amp;RIGHT("000"&amp;AD3830,3))</f>
        <v>80369</v>
      </c>
    </row>
    <row r="3831" spans="1:31">
      <c r="A3831" s="60" t="str">
        <f>IF(G3831&amp;Q3831&lt;&gt;"",W3831&amp;Q3831,"")</f>
        <v>MAC SOFTdark grey</v>
      </c>
      <c r="B3831" s="60" t="str">
        <f>IF(C3831&lt;&gt;"",LEFT(C3831,9),"")</f>
        <v>80-369-05</v>
      </c>
      <c r="C3831" s="73" t="s">
        <v>3400</v>
      </c>
      <c r="D3831" s="73" t="s">
        <v>3398</v>
      </c>
      <c r="E3831" s="73" t="s">
        <v>910</v>
      </c>
      <c r="F3831" s="74">
        <v>59</v>
      </c>
      <c r="G3831" s="73" t="s">
        <v>1719</v>
      </c>
      <c r="H3831" s="73" t="s">
        <v>277</v>
      </c>
      <c r="I3831" s="73" t="s">
        <v>1265</v>
      </c>
      <c r="J3831" s="73" t="s">
        <v>330</v>
      </c>
      <c r="K3831" s="73" t="s">
        <v>387</v>
      </c>
      <c r="L3831" s="73" t="s">
        <v>383</v>
      </c>
      <c r="M3831" s="73" t="s">
        <v>388</v>
      </c>
      <c r="N3831" s="73" t="s">
        <v>30</v>
      </c>
      <c r="O3831" s="73" t="s">
        <v>386</v>
      </c>
      <c r="P3831" s="73" t="s">
        <v>907</v>
      </c>
      <c r="Q3831" s="73" t="s">
        <v>1405</v>
      </c>
      <c r="R3831" s="73" t="s">
        <v>83</v>
      </c>
      <c r="V3831" s="60" t="str">
        <f>W3831&amp;H3831</f>
        <v>MAC SOFTтемно-серый</v>
      </c>
      <c r="W3831" s="60" t="str">
        <f>_xlfn.LET(_xlpm.TextCell,TEXT(G3831,"###"),IF(_xlpm.TextCell&lt;&gt;"",IF(StyleSpaceSplit,IFERROR(IF(FIND(" ",_xlpm.TextCell)&gt;=1,MID(_xlpm.TextCell,1,FIND(" ",_xlpm.TextCell)-1),_xlpm.TextCell),_xlpm.TextCell),_xlpm.TextCell),""))</f>
        <v>MAC SOFT</v>
      </c>
      <c r="X3831" s="60" t="str">
        <f>IF(A3831&lt;&gt;"",IFERROR(IF(FIND(" ",G3831)&gt;=1,MID(G3831,FIND(" ",G3831)+1,LEN(G3831)),""),""),"")</f>
        <v>SOFT</v>
      </c>
      <c r="AC3831" s="51">
        <f>IFERROR(VALUE(MID($C3831,1,2)),0)</f>
        <v>80</v>
      </c>
      <c r="AD3831" s="44">
        <f>IFERROR(VALUE(MID($C3831,4,3)),0)</f>
        <v>369</v>
      </c>
      <c r="AE3831" s="51">
        <f>VALUE(RIGHT("00"&amp;AC3831,2)&amp;RIGHT("000"&amp;AD3831,3))</f>
        <v>80369</v>
      </c>
    </row>
    <row r="3832" spans="1:31">
      <c r="A3832" s="60" t="str">
        <f>IF(G3832&amp;Q3832&lt;&gt;"",W3832&amp;Q3832,"")</f>
        <v>MAC SOFTdark grey</v>
      </c>
      <c r="B3832" s="60" t="str">
        <f>IF(C3832&lt;&gt;"",LEFT(C3832,9),"")</f>
        <v>80-369-05</v>
      </c>
      <c r="C3832" s="73" t="s">
        <v>3401</v>
      </c>
      <c r="D3832" s="73" t="s">
        <v>3398</v>
      </c>
      <c r="E3832" s="73" t="s">
        <v>912</v>
      </c>
      <c r="F3832" s="74">
        <v>61</v>
      </c>
      <c r="G3832" s="73" t="s">
        <v>1719</v>
      </c>
      <c r="H3832" s="73" t="s">
        <v>277</v>
      </c>
      <c r="I3832" s="73" t="s">
        <v>1265</v>
      </c>
      <c r="J3832" s="73" t="s">
        <v>330</v>
      </c>
      <c r="K3832" s="73" t="s">
        <v>387</v>
      </c>
      <c r="L3832" s="73" t="s">
        <v>383</v>
      </c>
      <c r="M3832" s="73" t="s">
        <v>388</v>
      </c>
      <c r="N3832" s="73" t="s">
        <v>30</v>
      </c>
      <c r="O3832" s="73" t="s">
        <v>386</v>
      </c>
      <c r="P3832" s="73" t="s">
        <v>907</v>
      </c>
      <c r="Q3832" s="73" t="s">
        <v>1405</v>
      </c>
      <c r="R3832" s="73" t="s">
        <v>83</v>
      </c>
      <c r="V3832" s="60" t="str">
        <f>W3832&amp;H3832</f>
        <v>MAC SOFTтемно-серый</v>
      </c>
      <c r="W3832" s="60" t="str">
        <f>_xlfn.LET(_xlpm.TextCell,TEXT(G3832,"###"),IF(_xlpm.TextCell&lt;&gt;"",IF(StyleSpaceSplit,IFERROR(IF(FIND(" ",_xlpm.TextCell)&gt;=1,MID(_xlpm.TextCell,1,FIND(" ",_xlpm.TextCell)-1),_xlpm.TextCell),_xlpm.TextCell),_xlpm.TextCell),""))</f>
        <v>MAC SOFT</v>
      </c>
      <c r="X3832" s="60" t="str">
        <f>IF(A3832&lt;&gt;"",IFERROR(IF(FIND(" ",G3832)&gt;=1,MID(G3832,FIND(" ",G3832)+1,LEN(G3832)),""),""),"")</f>
        <v>SOFT</v>
      </c>
      <c r="AC3832" s="51">
        <f>IFERROR(VALUE(MID($C3832,1,2)),0)</f>
        <v>80</v>
      </c>
      <c r="AD3832" s="44">
        <f>IFERROR(VALUE(MID($C3832,4,3)),0)</f>
        <v>369</v>
      </c>
      <c r="AE3832" s="51">
        <f>VALUE(RIGHT("00"&amp;AC3832,2)&amp;RIGHT("000"&amp;AD3832,3))</f>
        <v>80369</v>
      </c>
    </row>
    <row r="3833" spans="1:31">
      <c r="A3833" s="60" t="str">
        <f>IF(G3833&amp;Q3833&lt;&gt;"",W3833&amp;Q3833,"")</f>
        <v>MAC SOFT VINTAGEbrown</v>
      </c>
      <c r="B3833" s="60" t="str">
        <f>IF(C3833&lt;&gt;"",LEFT(C3833,9),"")</f>
        <v>80-938-14</v>
      </c>
      <c r="C3833" s="73" t="s">
        <v>5387</v>
      </c>
      <c r="D3833" s="73" t="s">
        <v>5388</v>
      </c>
      <c r="E3833" s="73" t="s">
        <v>910</v>
      </c>
      <c r="F3833" s="74">
        <v>59</v>
      </c>
      <c r="G3833" s="73" t="s">
        <v>5389</v>
      </c>
      <c r="H3833" s="73" t="s">
        <v>86</v>
      </c>
      <c r="I3833" s="73" t="s">
        <v>1265</v>
      </c>
      <c r="J3833" s="73" t="s">
        <v>330</v>
      </c>
      <c r="K3833" s="73" t="s">
        <v>387</v>
      </c>
      <c r="L3833" s="73" t="s">
        <v>383</v>
      </c>
      <c r="M3833" s="73" t="s">
        <v>388</v>
      </c>
      <c r="N3833" s="73" t="s">
        <v>30</v>
      </c>
      <c r="O3833" s="73" t="s">
        <v>386</v>
      </c>
      <c r="P3833" s="73" t="s">
        <v>907</v>
      </c>
      <c r="Q3833" s="73" t="s">
        <v>1033</v>
      </c>
      <c r="R3833" s="73" t="s">
        <v>86</v>
      </c>
      <c r="V3833" s="60" t="str">
        <f>W3833&amp;H3833</f>
        <v>MAC SOFT VINTAGEкоричневый</v>
      </c>
      <c r="W3833" s="60" t="str">
        <f>_xlfn.LET(_xlpm.TextCell,TEXT(G3833,"###"),IF(_xlpm.TextCell&lt;&gt;"",IF(StyleSpaceSplit,IFERROR(IF(FIND(" ",_xlpm.TextCell)&gt;=1,MID(_xlpm.TextCell,1,FIND(" ",_xlpm.TextCell)-1),_xlpm.TextCell),_xlpm.TextCell),_xlpm.TextCell),""))</f>
        <v>MAC SOFT VINTAGE</v>
      </c>
      <c r="X3833" s="60" t="str">
        <f>IF(A3833&lt;&gt;"",IFERROR(IF(FIND(" ",G3833)&gt;=1,MID(G3833,FIND(" ",G3833)+1,LEN(G3833)),""),""),"")</f>
        <v>SOFT VINTAGE</v>
      </c>
      <c r="AC3833" s="51">
        <f>IFERROR(VALUE(MID($C3833,1,2)),0)</f>
        <v>80</v>
      </c>
      <c r="AD3833" s="44">
        <f>IFERROR(VALUE(MID($C3833,4,3)),0)</f>
        <v>938</v>
      </c>
      <c r="AE3833" s="51">
        <f>VALUE(RIGHT("00"&amp;AC3833,2)&amp;RIGHT("000"&amp;AD3833,3))</f>
        <v>80938</v>
      </c>
    </row>
    <row r="3834" spans="1:31">
      <c r="A3834" s="60" t="str">
        <f>IF(G3834&amp;Q3834&lt;&gt;"",W3834&amp;Q3834,"")</f>
        <v>MAC SOFT VINTAGEbrown</v>
      </c>
      <c r="B3834" s="60" t="str">
        <f>IF(C3834&lt;&gt;"",LEFT(C3834,9),"")</f>
        <v>80-938-14</v>
      </c>
      <c r="C3834" s="73" t="s">
        <v>5390</v>
      </c>
      <c r="D3834" s="73" t="s">
        <v>5388</v>
      </c>
      <c r="E3834" s="73" t="s">
        <v>956</v>
      </c>
      <c r="F3834" s="74">
        <v>55</v>
      </c>
      <c r="G3834" s="73" t="s">
        <v>5389</v>
      </c>
      <c r="H3834" s="73" t="s">
        <v>86</v>
      </c>
      <c r="I3834" s="73" t="s">
        <v>1265</v>
      </c>
      <c r="J3834" s="73" t="s">
        <v>330</v>
      </c>
      <c r="K3834" s="73" t="s">
        <v>387</v>
      </c>
      <c r="L3834" s="73" t="s">
        <v>383</v>
      </c>
      <c r="M3834" s="73" t="s">
        <v>388</v>
      </c>
      <c r="N3834" s="73" t="s">
        <v>30</v>
      </c>
      <c r="O3834" s="73" t="s">
        <v>386</v>
      </c>
      <c r="P3834" s="73" t="s">
        <v>907</v>
      </c>
      <c r="Q3834" s="73" t="s">
        <v>1033</v>
      </c>
      <c r="R3834" s="73" t="s">
        <v>86</v>
      </c>
      <c r="V3834" s="60" t="str">
        <f>W3834&amp;H3834</f>
        <v>MAC SOFT VINTAGEкоричневый</v>
      </c>
      <c r="W3834" s="60" t="str">
        <f>_xlfn.LET(_xlpm.TextCell,TEXT(G3834,"###"),IF(_xlpm.TextCell&lt;&gt;"",IF(StyleSpaceSplit,IFERROR(IF(FIND(" ",_xlpm.TextCell)&gt;=1,MID(_xlpm.TextCell,1,FIND(" ",_xlpm.TextCell)-1),_xlpm.TextCell),_xlpm.TextCell),_xlpm.TextCell),""))</f>
        <v>MAC SOFT VINTAGE</v>
      </c>
      <c r="X3834" s="60" t="str">
        <f>IF(A3834&lt;&gt;"",IFERROR(IF(FIND(" ",G3834)&gt;=1,MID(G3834,FIND(" ",G3834)+1,LEN(G3834)),""),""),"")</f>
        <v>SOFT VINTAGE</v>
      </c>
      <c r="AC3834" s="51">
        <f>IFERROR(VALUE(MID($C3834,1,2)),0)</f>
        <v>80</v>
      </c>
      <c r="AD3834" s="44">
        <f>IFERROR(VALUE(MID($C3834,4,3)),0)</f>
        <v>938</v>
      </c>
      <c r="AE3834" s="51">
        <f>VALUE(RIGHT("00"&amp;AC3834,2)&amp;RIGHT("000"&amp;AD3834,3))</f>
        <v>80938</v>
      </c>
    </row>
    <row r="3835" spans="1:31">
      <c r="A3835" s="60" t="str">
        <f>IF(G3835&amp;Q3835&lt;&gt;"",W3835&amp;Q3835,"")</f>
        <v>MAC SOFT VINTAGEbrown</v>
      </c>
      <c r="B3835" s="60" t="str">
        <f>IF(C3835&lt;&gt;"",LEFT(C3835,9),"")</f>
        <v>80-938-14</v>
      </c>
      <c r="C3835" s="73" t="s">
        <v>5391</v>
      </c>
      <c r="D3835" s="73" t="s">
        <v>5388</v>
      </c>
      <c r="E3835" s="73" t="s">
        <v>904</v>
      </c>
      <c r="F3835" s="74">
        <v>57</v>
      </c>
      <c r="G3835" s="73" t="s">
        <v>5389</v>
      </c>
      <c r="H3835" s="73" t="s">
        <v>86</v>
      </c>
      <c r="I3835" s="73" t="s">
        <v>1265</v>
      </c>
      <c r="J3835" s="73" t="s">
        <v>330</v>
      </c>
      <c r="K3835" s="73" t="s">
        <v>387</v>
      </c>
      <c r="L3835" s="73" t="s">
        <v>383</v>
      </c>
      <c r="M3835" s="73" t="s">
        <v>388</v>
      </c>
      <c r="N3835" s="73" t="s">
        <v>30</v>
      </c>
      <c r="O3835" s="73" t="s">
        <v>386</v>
      </c>
      <c r="P3835" s="73" t="s">
        <v>907</v>
      </c>
      <c r="Q3835" s="73" t="s">
        <v>1033</v>
      </c>
      <c r="R3835" s="73" t="s">
        <v>86</v>
      </c>
      <c r="V3835" s="60" t="str">
        <f>W3835&amp;H3835</f>
        <v>MAC SOFT VINTAGEкоричневый</v>
      </c>
      <c r="W3835" s="60" t="str">
        <f>_xlfn.LET(_xlpm.TextCell,TEXT(G3835,"###"),IF(_xlpm.TextCell&lt;&gt;"",IF(StyleSpaceSplit,IFERROR(IF(FIND(" ",_xlpm.TextCell)&gt;=1,MID(_xlpm.TextCell,1,FIND(" ",_xlpm.TextCell)-1),_xlpm.TextCell),_xlpm.TextCell),_xlpm.TextCell),""))</f>
        <v>MAC SOFT VINTAGE</v>
      </c>
      <c r="X3835" s="60" t="str">
        <f>IF(A3835&lt;&gt;"",IFERROR(IF(FIND(" ",G3835)&gt;=1,MID(G3835,FIND(" ",G3835)+1,LEN(G3835)),""),""),"")</f>
        <v>SOFT VINTAGE</v>
      </c>
      <c r="AC3835" s="51">
        <f>IFERROR(VALUE(MID($C3835,1,2)),0)</f>
        <v>80</v>
      </c>
      <c r="AD3835" s="44">
        <f>IFERROR(VALUE(MID($C3835,4,3)),0)</f>
        <v>938</v>
      </c>
      <c r="AE3835" s="51">
        <f>VALUE(RIGHT("00"&amp;AC3835,2)&amp;RIGHT("000"&amp;AD3835,3))</f>
        <v>80938</v>
      </c>
    </row>
    <row r="3836" spans="1:31">
      <c r="A3836" s="60" t="str">
        <f>IF(G3836&amp;Q3836&lt;&gt;"",W3836&amp;Q3836,"")</f>
        <v>MAC SOFT VINTAGEdark grey</v>
      </c>
      <c r="B3836" s="60" t="str">
        <f>IF(C3836&lt;&gt;"",LEFT(C3836,9),"")</f>
        <v>80-938-05</v>
      </c>
      <c r="C3836" s="73" t="s">
        <v>6184</v>
      </c>
      <c r="D3836" s="73" t="s">
        <v>6185</v>
      </c>
      <c r="E3836" s="73" t="s">
        <v>956</v>
      </c>
      <c r="F3836" s="74">
        <v>55</v>
      </c>
      <c r="G3836" s="73" t="s">
        <v>5389</v>
      </c>
      <c r="H3836" s="73" t="s">
        <v>277</v>
      </c>
      <c r="I3836" s="73" t="s">
        <v>1265</v>
      </c>
      <c r="J3836" s="73" t="s">
        <v>330</v>
      </c>
      <c r="K3836" s="73" t="s">
        <v>387</v>
      </c>
      <c r="L3836" s="73" t="s">
        <v>383</v>
      </c>
      <c r="M3836" s="73" t="s">
        <v>388</v>
      </c>
      <c r="N3836" s="73" t="s">
        <v>30</v>
      </c>
      <c r="O3836" s="73" t="s">
        <v>386</v>
      </c>
      <c r="P3836" s="73" t="s">
        <v>907</v>
      </c>
      <c r="Q3836" s="73" t="s">
        <v>1405</v>
      </c>
      <c r="R3836" s="73" t="s">
        <v>83</v>
      </c>
      <c r="V3836" s="60" t="str">
        <f>W3836&amp;H3836</f>
        <v>MAC SOFT VINTAGEтемно-серый</v>
      </c>
      <c r="W3836" s="60" t="str">
        <f>_xlfn.LET(_xlpm.TextCell,TEXT(G3836,"###"),IF(_xlpm.TextCell&lt;&gt;"",IF(StyleSpaceSplit,IFERROR(IF(FIND(" ",_xlpm.TextCell)&gt;=1,MID(_xlpm.TextCell,1,FIND(" ",_xlpm.TextCell)-1),_xlpm.TextCell),_xlpm.TextCell),_xlpm.TextCell),""))</f>
        <v>MAC SOFT VINTAGE</v>
      </c>
      <c r="X3836" s="60" t="str">
        <f>IF(A3836&lt;&gt;"",IFERROR(IF(FIND(" ",G3836)&gt;=1,MID(G3836,FIND(" ",G3836)+1,LEN(G3836)),""),""),"")</f>
        <v>SOFT VINTAGE</v>
      </c>
      <c r="AC3836" s="51">
        <f>IFERROR(VALUE(MID($C3836,1,2)),0)</f>
        <v>80</v>
      </c>
      <c r="AD3836" s="44">
        <f>IFERROR(VALUE(MID($C3836,4,3)),0)</f>
        <v>938</v>
      </c>
      <c r="AE3836" s="51">
        <f>VALUE(RIGHT("00"&amp;AC3836,2)&amp;RIGHT("000"&amp;AD3836,3))</f>
        <v>80938</v>
      </c>
    </row>
    <row r="3837" spans="1:31">
      <c r="A3837" s="60" t="str">
        <f>IF(G3837&amp;Q3837&lt;&gt;"",W3837&amp;Q3837,"")</f>
        <v>MAC SOFT VINTAGEdark grey</v>
      </c>
      <c r="B3837" s="60" t="str">
        <f>IF(C3837&lt;&gt;"",LEFT(C3837,9),"")</f>
        <v>80-938-05</v>
      </c>
      <c r="C3837" s="73" t="s">
        <v>6186</v>
      </c>
      <c r="D3837" s="73" t="s">
        <v>6185</v>
      </c>
      <c r="E3837" s="73" t="s">
        <v>904</v>
      </c>
      <c r="F3837" s="74">
        <v>57</v>
      </c>
      <c r="G3837" s="73" t="s">
        <v>5389</v>
      </c>
      <c r="H3837" s="73" t="s">
        <v>277</v>
      </c>
      <c r="I3837" s="73" t="s">
        <v>1265</v>
      </c>
      <c r="J3837" s="73" t="s">
        <v>330</v>
      </c>
      <c r="K3837" s="73" t="s">
        <v>387</v>
      </c>
      <c r="L3837" s="73" t="s">
        <v>383</v>
      </c>
      <c r="M3837" s="73" t="s">
        <v>388</v>
      </c>
      <c r="N3837" s="73" t="s">
        <v>30</v>
      </c>
      <c r="O3837" s="73" t="s">
        <v>386</v>
      </c>
      <c r="P3837" s="73" t="s">
        <v>907</v>
      </c>
      <c r="Q3837" s="73" t="s">
        <v>1405</v>
      </c>
      <c r="R3837" s="73" t="s">
        <v>83</v>
      </c>
      <c r="V3837" s="60" t="str">
        <f>W3837&amp;H3837</f>
        <v>MAC SOFT VINTAGEтемно-серый</v>
      </c>
      <c r="W3837" s="60" t="str">
        <f>_xlfn.LET(_xlpm.TextCell,TEXT(G3837,"###"),IF(_xlpm.TextCell&lt;&gt;"",IF(StyleSpaceSplit,IFERROR(IF(FIND(" ",_xlpm.TextCell)&gt;=1,MID(_xlpm.TextCell,1,FIND(" ",_xlpm.TextCell)-1),_xlpm.TextCell),_xlpm.TextCell),_xlpm.TextCell),""))</f>
        <v>MAC SOFT VINTAGE</v>
      </c>
      <c r="X3837" s="60" t="str">
        <f>IF(A3837&lt;&gt;"",IFERROR(IF(FIND(" ",G3837)&gt;=1,MID(G3837,FIND(" ",G3837)+1,LEN(G3837)),""),""),"")</f>
        <v>SOFT VINTAGE</v>
      </c>
      <c r="AC3837" s="51">
        <f>IFERROR(VALUE(MID($C3837,1,2)),0)</f>
        <v>80</v>
      </c>
      <c r="AD3837" s="44">
        <f>IFERROR(VALUE(MID($C3837,4,3)),0)</f>
        <v>938</v>
      </c>
      <c r="AE3837" s="51">
        <f>VALUE(RIGHT("00"&amp;AC3837,2)&amp;RIGHT("000"&amp;AD3837,3))</f>
        <v>80938</v>
      </c>
    </row>
    <row r="3838" spans="1:31">
      <c r="A3838" s="60" t="str">
        <f>IF(G3838&amp;Q3838&lt;&gt;"",W3838&amp;Q3838,"")</f>
        <v>MAC SOFT VINTAGEdark grey</v>
      </c>
      <c r="B3838" s="60" t="str">
        <f>IF(C3838&lt;&gt;"",LEFT(C3838,9),"")</f>
        <v>80-938-05</v>
      </c>
      <c r="C3838" s="73" t="s">
        <v>6187</v>
      </c>
      <c r="D3838" s="73" t="s">
        <v>6185</v>
      </c>
      <c r="E3838" s="73" t="s">
        <v>910</v>
      </c>
      <c r="F3838" s="74">
        <v>59</v>
      </c>
      <c r="G3838" s="73" t="s">
        <v>5389</v>
      </c>
      <c r="H3838" s="73" t="s">
        <v>277</v>
      </c>
      <c r="I3838" s="73" t="s">
        <v>1265</v>
      </c>
      <c r="J3838" s="73" t="s">
        <v>330</v>
      </c>
      <c r="K3838" s="73" t="s">
        <v>387</v>
      </c>
      <c r="L3838" s="73" t="s">
        <v>383</v>
      </c>
      <c r="M3838" s="73" t="s">
        <v>388</v>
      </c>
      <c r="N3838" s="73" t="s">
        <v>30</v>
      </c>
      <c r="O3838" s="73" t="s">
        <v>386</v>
      </c>
      <c r="P3838" s="73" t="s">
        <v>907</v>
      </c>
      <c r="Q3838" s="73" t="s">
        <v>1405</v>
      </c>
      <c r="R3838" s="73" t="s">
        <v>83</v>
      </c>
      <c r="V3838" s="60" t="str">
        <f>W3838&amp;H3838</f>
        <v>MAC SOFT VINTAGEтемно-серый</v>
      </c>
      <c r="W3838" s="60" t="str">
        <f>_xlfn.LET(_xlpm.TextCell,TEXT(G3838,"###"),IF(_xlpm.TextCell&lt;&gt;"",IF(StyleSpaceSplit,IFERROR(IF(FIND(" ",_xlpm.TextCell)&gt;=1,MID(_xlpm.TextCell,1,FIND(" ",_xlpm.TextCell)-1),_xlpm.TextCell),_xlpm.TextCell),_xlpm.TextCell),""))</f>
        <v>MAC SOFT VINTAGE</v>
      </c>
      <c r="X3838" s="60" t="str">
        <f>IF(A3838&lt;&gt;"",IFERROR(IF(FIND(" ",G3838)&gt;=1,MID(G3838,FIND(" ",G3838)+1,LEN(G3838)),""),""),"")</f>
        <v>SOFT VINTAGE</v>
      </c>
      <c r="AC3838" s="51">
        <f>IFERROR(VALUE(MID($C3838,1,2)),0)</f>
        <v>80</v>
      </c>
      <c r="AD3838" s="44">
        <f>IFERROR(VALUE(MID($C3838,4,3)),0)</f>
        <v>938</v>
      </c>
      <c r="AE3838" s="51">
        <f>VALUE(RIGHT("00"&amp;AC3838,2)&amp;RIGHT("000"&amp;AD3838,3))</f>
        <v>80938</v>
      </c>
    </row>
    <row r="3839" spans="1:31">
      <c r="A3839" s="60" t="str">
        <f>IF(G3839&amp;Q3839&lt;&gt;"",W3839&amp;Q3839,"")</f>
        <v>MAC TARKINnatural</v>
      </c>
      <c r="B3839" s="60" t="str">
        <f>IF(C3839&lt;&gt;"",LEFT(C3839,9),"")</f>
        <v>80-987-02</v>
      </c>
      <c r="C3839" s="73" t="s">
        <v>5594</v>
      </c>
      <c r="D3839" s="73" t="s">
        <v>5595</v>
      </c>
      <c r="E3839" s="73" t="s">
        <v>910</v>
      </c>
      <c r="F3839" s="74">
        <v>59</v>
      </c>
      <c r="G3839" s="73" t="s">
        <v>5596</v>
      </c>
      <c r="H3839" s="73" t="s">
        <v>63</v>
      </c>
      <c r="I3839" s="73" t="s">
        <v>5597</v>
      </c>
      <c r="J3839" s="73" t="s">
        <v>330</v>
      </c>
      <c r="K3839" s="73" t="s">
        <v>382</v>
      </c>
      <c r="L3839" s="73" t="s">
        <v>383</v>
      </c>
      <c r="M3839" s="73" t="s">
        <v>384</v>
      </c>
      <c r="O3839" s="73" t="s">
        <v>386</v>
      </c>
      <c r="P3839" s="73" t="s">
        <v>907</v>
      </c>
      <c r="Q3839" s="73" t="s">
        <v>947</v>
      </c>
      <c r="R3839" s="73" t="s">
        <v>63</v>
      </c>
      <c r="V3839" s="60" t="str">
        <f>W3839&amp;H3839</f>
        <v>MAC TARKINбежевый</v>
      </c>
      <c r="W3839" s="60" t="str">
        <f>_xlfn.LET(_xlpm.TextCell,TEXT(G3839,"###"),IF(_xlpm.TextCell&lt;&gt;"",IF(StyleSpaceSplit,IFERROR(IF(FIND(" ",_xlpm.TextCell)&gt;=1,MID(_xlpm.TextCell,1,FIND(" ",_xlpm.TextCell)-1),_xlpm.TextCell),_xlpm.TextCell),_xlpm.TextCell),""))</f>
        <v>MAC TARKIN</v>
      </c>
      <c r="X3839" s="60" t="str">
        <f>IF(A3839&lt;&gt;"",IFERROR(IF(FIND(" ",G3839)&gt;=1,MID(G3839,FIND(" ",G3839)+1,LEN(G3839)),""),""),"")</f>
        <v>TARKIN</v>
      </c>
      <c r="AC3839" s="51">
        <f>IFERROR(VALUE(MID($C3839,1,2)),0)</f>
        <v>80</v>
      </c>
      <c r="AD3839" s="44">
        <f>IFERROR(VALUE(MID($C3839,4,3)),0)</f>
        <v>987</v>
      </c>
      <c r="AE3839" s="51">
        <f>VALUE(RIGHT("00"&amp;AC3839,2)&amp;RIGHT("000"&amp;AD3839,3))</f>
        <v>80987</v>
      </c>
    </row>
    <row r="3840" spans="1:31">
      <c r="A3840" s="60" t="str">
        <f>IF(G3840&amp;Q3840&lt;&gt;"",W3840&amp;Q3840,"")</f>
        <v>MAC TAYLORpearl</v>
      </c>
      <c r="B3840" s="60" t="str">
        <f>IF(C3840&lt;&gt;"",LEFT(C3840,9),"")</f>
        <v>80-601-01</v>
      </c>
      <c r="C3840" s="73" t="s">
        <v>2066</v>
      </c>
      <c r="D3840" s="73" t="s">
        <v>2067</v>
      </c>
      <c r="E3840" s="73" t="s">
        <v>920</v>
      </c>
      <c r="F3840" s="74">
        <v>58</v>
      </c>
      <c r="G3840" s="73" t="s">
        <v>2068</v>
      </c>
      <c r="H3840" s="73" t="s">
        <v>231</v>
      </c>
      <c r="I3840" s="73" t="s">
        <v>1265</v>
      </c>
      <c r="J3840" s="73" t="s">
        <v>330</v>
      </c>
      <c r="K3840" s="73" t="s">
        <v>382</v>
      </c>
      <c r="L3840" s="73" t="s">
        <v>383</v>
      </c>
      <c r="M3840" s="73" t="s">
        <v>388</v>
      </c>
      <c r="N3840" s="73" t="s">
        <v>30</v>
      </c>
      <c r="O3840" s="73" t="s">
        <v>385</v>
      </c>
      <c r="P3840" s="73" t="s">
        <v>907</v>
      </c>
      <c r="Q3840" s="73" t="s">
        <v>2069</v>
      </c>
      <c r="R3840" s="73" t="s">
        <v>83</v>
      </c>
      <c r="V3840" s="60" t="str">
        <f>W3840&amp;H3840</f>
        <v>MAC TAYLORсветло-серый</v>
      </c>
      <c r="W3840" s="60" t="str">
        <f>_xlfn.LET(_xlpm.TextCell,TEXT(G3840,"###"),IF(_xlpm.TextCell&lt;&gt;"",IF(StyleSpaceSplit,IFERROR(IF(FIND(" ",_xlpm.TextCell)&gt;=1,MID(_xlpm.TextCell,1,FIND(" ",_xlpm.TextCell)-1),_xlpm.TextCell),_xlpm.TextCell),_xlpm.TextCell),""))</f>
        <v>MAC TAYLOR</v>
      </c>
      <c r="X3840" s="60" t="str">
        <f>IF(A3840&lt;&gt;"",IFERROR(IF(FIND(" ",G3840)&gt;=1,MID(G3840,FIND(" ",G3840)+1,LEN(G3840)),""),""),"")</f>
        <v>TAYLOR</v>
      </c>
      <c r="AC3840" s="51">
        <f>IFERROR(VALUE(MID($C3840,1,2)),0)</f>
        <v>80</v>
      </c>
      <c r="AD3840" s="44">
        <f>IFERROR(VALUE(MID($C3840,4,3)),0)</f>
        <v>601</v>
      </c>
      <c r="AE3840" s="51">
        <f>VALUE(RIGHT("00"&amp;AC3840,2)&amp;RIGHT("000"&amp;AD3840,3))</f>
        <v>80601</v>
      </c>
    </row>
    <row r="3841" spans="1:31">
      <c r="A3841" s="60" t="str">
        <f>IF(G3841&amp;Q3841&lt;&gt;"",W3841&amp;Q3841,"")</f>
        <v>MAC TAYLORblack</v>
      </c>
      <c r="B3841" s="60" t="str">
        <f>IF(C3841&lt;&gt;"",LEFT(C3841,9),"")</f>
        <v>80-601-09</v>
      </c>
      <c r="C3841" s="73" t="s">
        <v>3838</v>
      </c>
      <c r="D3841" s="73" t="s">
        <v>3839</v>
      </c>
      <c r="E3841" s="73" t="s">
        <v>956</v>
      </c>
      <c r="F3841" s="74">
        <v>55</v>
      </c>
      <c r="G3841" s="73" t="s">
        <v>2068</v>
      </c>
      <c r="H3841" s="73" t="s">
        <v>53</v>
      </c>
      <c r="I3841" s="73" t="s">
        <v>1265</v>
      </c>
      <c r="J3841" s="73" t="s">
        <v>330</v>
      </c>
      <c r="K3841" s="73" t="s">
        <v>387</v>
      </c>
      <c r="L3841" s="73" t="s">
        <v>383</v>
      </c>
      <c r="M3841" s="73" t="s">
        <v>388</v>
      </c>
      <c r="N3841" s="73" t="s">
        <v>30</v>
      </c>
      <c r="O3841" s="73" t="s">
        <v>385</v>
      </c>
      <c r="P3841" s="73" t="s">
        <v>907</v>
      </c>
      <c r="Q3841" s="73" t="s">
        <v>928</v>
      </c>
      <c r="R3841" s="73" t="s">
        <v>53</v>
      </c>
      <c r="V3841" s="60" t="str">
        <f>W3841&amp;H3841</f>
        <v>MAC TAYLORчерный</v>
      </c>
      <c r="W3841" s="60" t="str">
        <f>_xlfn.LET(_xlpm.TextCell,TEXT(G3841,"###"),IF(_xlpm.TextCell&lt;&gt;"",IF(StyleSpaceSplit,IFERROR(IF(FIND(" ",_xlpm.TextCell)&gt;=1,MID(_xlpm.TextCell,1,FIND(" ",_xlpm.TextCell)-1),_xlpm.TextCell),_xlpm.TextCell),_xlpm.TextCell),""))</f>
        <v>MAC TAYLOR</v>
      </c>
      <c r="X3841" s="60" t="str">
        <f>IF(A3841&lt;&gt;"",IFERROR(IF(FIND(" ",G3841)&gt;=1,MID(G3841,FIND(" ",G3841)+1,LEN(G3841)),""),""),"")</f>
        <v>TAYLOR</v>
      </c>
      <c r="AC3841" s="51">
        <f>IFERROR(VALUE(MID($C3841,1,2)),0)</f>
        <v>80</v>
      </c>
      <c r="AD3841" s="44">
        <f>IFERROR(VALUE(MID($C3841,4,3)),0)</f>
        <v>601</v>
      </c>
      <c r="AE3841" s="51">
        <f>VALUE(RIGHT("00"&amp;AC3841,2)&amp;RIGHT("000"&amp;AD3841,3))</f>
        <v>80601</v>
      </c>
    </row>
    <row r="3842" spans="1:31">
      <c r="A3842" s="60" t="str">
        <f>IF(G3842&amp;Q3842&lt;&gt;"",W3842&amp;Q3842,"")</f>
        <v>MAC TAYLORblack</v>
      </c>
      <c r="B3842" s="60" t="str">
        <f>IF(C3842&lt;&gt;"",LEFT(C3842,9),"")</f>
        <v>80-601-09</v>
      </c>
      <c r="C3842" s="73" t="s">
        <v>3840</v>
      </c>
      <c r="D3842" s="73" t="s">
        <v>3839</v>
      </c>
      <c r="E3842" s="73" t="s">
        <v>904</v>
      </c>
      <c r="F3842" s="74">
        <v>57</v>
      </c>
      <c r="G3842" s="73" t="s">
        <v>2068</v>
      </c>
      <c r="H3842" s="73" t="s">
        <v>53</v>
      </c>
      <c r="I3842" s="73" t="s">
        <v>1265</v>
      </c>
      <c r="J3842" s="73" t="s">
        <v>330</v>
      </c>
      <c r="K3842" s="73" t="s">
        <v>387</v>
      </c>
      <c r="L3842" s="73" t="s">
        <v>383</v>
      </c>
      <c r="M3842" s="73" t="s">
        <v>388</v>
      </c>
      <c r="N3842" s="73" t="s">
        <v>30</v>
      </c>
      <c r="O3842" s="73" t="s">
        <v>385</v>
      </c>
      <c r="P3842" s="73" t="s">
        <v>907</v>
      </c>
      <c r="Q3842" s="73" t="s">
        <v>928</v>
      </c>
      <c r="R3842" s="73" t="s">
        <v>53</v>
      </c>
      <c r="V3842" s="60" t="str">
        <f>W3842&amp;H3842</f>
        <v>MAC TAYLORчерный</v>
      </c>
      <c r="W3842" s="60" t="str">
        <f>_xlfn.LET(_xlpm.TextCell,TEXT(G3842,"###"),IF(_xlpm.TextCell&lt;&gt;"",IF(StyleSpaceSplit,IFERROR(IF(FIND(" ",_xlpm.TextCell)&gt;=1,MID(_xlpm.TextCell,1,FIND(" ",_xlpm.TextCell)-1),_xlpm.TextCell),_xlpm.TextCell),_xlpm.TextCell),""))</f>
        <v>MAC TAYLOR</v>
      </c>
      <c r="X3842" s="60" t="str">
        <f>IF(A3842&lt;&gt;"",IFERROR(IF(FIND(" ",G3842)&gt;=1,MID(G3842,FIND(" ",G3842)+1,LEN(G3842)),""),""),"")</f>
        <v>TAYLOR</v>
      </c>
      <c r="AC3842" s="51">
        <f>IFERROR(VALUE(MID($C3842,1,2)),0)</f>
        <v>80</v>
      </c>
      <c r="AD3842" s="44">
        <f>IFERROR(VALUE(MID($C3842,4,3)),0)</f>
        <v>601</v>
      </c>
      <c r="AE3842" s="51">
        <f>VALUE(RIGHT("00"&amp;AC3842,2)&amp;RIGHT("000"&amp;AD3842,3))</f>
        <v>80601</v>
      </c>
    </row>
    <row r="3843" spans="1:31">
      <c r="A3843" s="60" t="str">
        <f>IF(G3843&amp;Q3843&lt;&gt;"",W3843&amp;Q3843,"")</f>
        <v>MAC TAYLORblack</v>
      </c>
      <c r="B3843" s="60" t="str">
        <f>IF(C3843&lt;&gt;"",LEFT(C3843,9),"")</f>
        <v>80-601-09</v>
      </c>
      <c r="C3843" s="73" t="s">
        <v>3841</v>
      </c>
      <c r="D3843" s="73" t="s">
        <v>3839</v>
      </c>
      <c r="E3843" s="73" t="s">
        <v>910</v>
      </c>
      <c r="F3843" s="74">
        <v>59</v>
      </c>
      <c r="G3843" s="73" t="s">
        <v>2068</v>
      </c>
      <c r="H3843" s="73" t="s">
        <v>53</v>
      </c>
      <c r="I3843" s="73" t="s">
        <v>1265</v>
      </c>
      <c r="J3843" s="73" t="s">
        <v>330</v>
      </c>
      <c r="K3843" s="73" t="s">
        <v>387</v>
      </c>
      <c r="L3843" s="73" t="s">
        <v>383</v>
      </c>
      <c r="M3843" s="73" t="s">
        <v>388</v>
      </c>
      <c r="N3843" s="73" t="s">
        <v>30</v>
      </c>
      <c r="O3843" s="73" t="s">
        <v>385</v>
      </c>
      <c r="P3843" s="73" t="s">
        <v>907</v>
      </c>
      <c r="Q3843" s="73" t="s">
        <v>928</v>
      </c>
      <c r="R3843" s="73" t="s">
        <v>53</v>
      </c>
      <c r="V3843" s="60" t="str">
        <f>W3843&amp;H3843</f>
        <v>MAC TAYLORчерный</v>
      </c>
      <c r="W3843" s="60" t="str">
        <f>_xlfn.LET(_xlpm.TextCell,TEXT(G3843,"###"),IF(_xlpm.TextCell&lt;&gt;"",IF(StyleSpaceSplit,IFERROR(IF(FIND(" ",_xlpm.TextCell)&gt;=1,MID(_xlpm.TextCell,1,FIND(" ",_xlpm.TextCell)-1),_xlpm.TextCell),_xlpm.TextCell),_xlpm.TextCell),""))</f>
        <v>MAC TAYLOR</v>
      </c>
      <c r="X3843" s="60" t="str">
        <f>IF(A3843&lt;&gt;"",IFERROR(IF(FIND(" ",G3843)&gt;=1,MID(G3843,FIND(" ",G3843)+1,LEN(G3843)),""),""),"")</f>
        <v>TAYLOR</v>
      </c>
      <c r="AC3843" s="51">
        <f>IFERROR(VALUE(MID($C3843,1,2)),0)</f>
        <v>80</v>
      </c>
      <c r="AD3843" s="44">
        <f>IFERROR(VALUE(MID($C3843,4,3)),0)</f>
        <v>601</v>
      </c>
      <c r="AE3843" s="51">
        <f>VALUE(RIGHT("00"&amp;AC3843,2)&amp;RIGHT("000"&amp;AD3843,3))</f>
        <v>80601</v>
      </c>
    </row>
    <row r="3844" spans="1:31">
      <c r="A3844" s="60" t="str">
        <f>IF(G3844&amp;Q3844&lt;&gt;"",W3844&amp;Q3844,"")</f>
        <v>MAC TUCKERbrown</v>
      </c>
      <c r="B3844" s="60" t="str">
        <f>IF(C3844&lt;&gt;"",LEFT(C3844,9),"")</f>
        <v>81-069-14</v>
      </c>
      <c r="C3844" s="73" t="s">
        <v>6988</v>
      </c>
      <c r="D3844" s="73" t="s">
        <v>6989</v>
      </c>
      <c r="E3844" s="73" t="s">
        <v>904</v>
      </c>
      <c r="F3844" s="74">
        <v>57</v>
      </c>
      <c r="G3844" s="73" t="s">
        <v>6985</v>
      </c>
      <c r="H3844" s="73" t="s">
        <v>86</v>
      </c>
      <c r="I3844" s="73" t="s">
        <v>1265</v>
      </c>
      <c r="J3844" s="73" t="s">
        <v>330</v>
      </c>
      <c r="K3844" s="73" t="s">
        <v>382</v>
      </c>
      <c r="L3844" s="73" t="s">
        <v>383</v>
      </c>
      <c r="M3844" s="73" t="s">
        <v>388</v>
      </c>
      <c r="N3844" s="73" t="s">
        <v>30</v>
      </c>
      <c r="O3844" s="73" t="s">
        <v>386</v>
      </c>
      <c r="P3844" s="73" t="s">
        <v>907</v>
      </c>
      <c r="Q3844" s="73" t="s">
        <v>1033</v>
      </c>
      <c r="R3844" s="73" t="s">
        <v>86</v>
      </c>
      <c r="V3844" s="60" t="str">
        <f>W3844&amp;H3844</f>
        <v>MAC TUCKERкоричневый</v>
      </c>
      <c r="W3844" s="60" t="str">
        <f>_xlfn.LET(_xlpm.TextCell,TEXT(G3844,"###"),IF(_xlpm.TextCell&lt;&gt;"",IF(StyleSpaceSplit,IFERROR(IF(FIND(" ",_xlpm.TextCell)&gt;=1,MID(_xlpm.TextCell,1,FIND(" ",_xlpm.TextCell)-1),_xlpm.TextCell),_xlpm.TextCell),_xlpm.TextCell),""))</f>
        <v>MAC TUCKER</v>
      </c>
      <c r="X3844" s="60" t="str">
        <f>IF(A3844&lt;&gt;"",IFERROR(IF(FIND(" ",G3844)&gt;=1,MID(G3844,FIND(" ",G3844)+1,LEN(G3844)),""),""),"")</f>
        <v>TUCKER</v>
      </c>
      <c r="AC3844" s="51">
        <f>IFERROR(VALUE(MID($C3844,1,2)),0)</f>
        <v>81</v>
      </c>
      <c r="AD3844" s="44">
        <f>IFERROR(VALUE(MID($C3844,4,3)),0)</f>
        <v>69</v>
      </c>
      <c r="AE3844" s="51">
        <f>VALUE(RIGHT("00"&amp;AC3844,2)&amp;RIGHT("000"&amp;AD3844,3))</f>
        <v>81069</v>
      </c>
    </row>
    <row r="3845" spans="1:31">
      <c r="A3845" s="60" t="str">
        <f>IF(G3845&amp;Q3845&lt;&gt;"",W3845&amp;Q3845,"")</f>
        <v>MAC TUCKERbrown</v>
      </c>
      <c r="B3845" s="60" t="str">
        <f>IF(C3845&lt;&gt;"",LEFT(C3845,9),"")</f>
        <v>81-069-14</v>
      </c>
      <c r="C3845" s="73" t="s">
        <v>6990</v>
      </c>
      <c r="D3845" s="73" t="s">
        <v>6989</v>
      </c>
      <c r="E3845" s="73" t="s">
        <v>910</v>
      </c>
      <c r="F3845" s="74">
        <v>59</v>
      </c>
      <c r="G3845" s="73" t="s">
        <v>6985</v>
      </c>
      <c r="H3845" s="73" t="s">
        <v>86</v>
      </c>
      <c r="I3845" s="73" t="s">
        <v>1265</v>
      </c>
      <c r="J3845" s="73" t="s">
        <v>330</v>
      </c>
      <c r="K3845" s="73" t="s">
        <v>382</v>
      </c>
      <c r="L3845" s="73" t="s">
        <v>383</v>
      </c>
      <c r="M3845" s="73" t="s">
        <v>388</v>
      </c>
      <c r="N3845" s="73" t="s">
        <v>30</v>
      </c>
      <c r="O3845" s="73" t="s">
        <v>386</v>
      </c>
      <c r="P3845" s="73" t="s">
        <v>907</v>
      </c>
      <c r="Q3845" s="73" t="s">
        <v>1033</v>
      </c>
      <c r="R3845" s="73" t="s">
        <v>86</v>
      </c>
      <c r="V3845" s="60" t="str">
        <f>W3845&amp;H3845</f>
        <v>MAC TUCKERкоричневый</v>
      </c>
      <c r="W3845" s="60" t="str">
        <f>_xlfn.LET(_xlpm.TextCell,TEXT(G3845,"###"),IF(_xlpm.TextCell&lt;&gt;"",IF(StyleSpaceSplit,IFERROR(IF(FIND(" ",_xlpm.TextCell)&gt;=1,MID(_xlpm.TextCell,1,FIND(" ",_xlpm.TextCell)-1),_xlpm.TextCell),_xlpm.TextCell),_xlpm.TextCell),""))</f>
        <v>MAC TUCKER</v>
      </c>
      <c r="X3845" s="60" t="str">
        <f>IF(A3845&lt;&gt;"",IFERROR(IF(FIND(" ",G3845)&gt;=1,MID(G3845,FIND(" ",G3845)+1,LEN(G3845)),""),""),"")</f>
        <v>TUCKER</v>
      </c>
      <c r="AC3845" s="51">
        <f>IFERROR(VALUE(MID($C3845,1,2)),0)</f>
        <v>81</v>
      </c>
      <c r="AD3845" s="44">
        <f>IFERROR(VALUE(MID($C3845,4,3)),0)</f>
        <v>69</v>
      </c>
      <c r="AE3845" s="51">
        <f>VALUE(RIGHT("00"&amp;AC3845,2)&amp;RIGHT("000"&amp;AD3845,3))</f>
        <v>81069</v>
      </c>
    </row>
    <row r="3846" spans="1:31">
      <c r="A3846" s="60" t="str">
        <f>IF(G3846&amp;Q3846&lt;&gt;"",W3846&amp;Q3846,"")</f>
        <v>MAC TUCKERbrown</v>
      </c>
      <c r="B3846" s="60" t="str">
        <f>IF(C3846&lt;&gt;"",LEFT(C3846,9),"")</f>
        <v>81-069-14</v>
      </c>
      <c r="C3846" s="73" t="s">
        <v>6991</v>
      </c>
      <c r="D3846" s="73" t="s">
        <v>6989</v>
      </c>
      <c r="E3846" s="73" t="s">
        <v>912</v>
      </c>
      <c r="F3846" s="74">
        <v>61</v>
      </c>
      <c r="G3846" s="73" t="s">
        <v>6985</v>
      </c>
      <c r="H3846" s="73" t="s">
        <v>86</v>
      </c>
      <c r="I3846" s="73" t="s">
        <v>1265</v>
      </c>
      <c r="J3846" s="73" t="s">
        <v>330</v>
      </c>
      <c r="K3846" s="73" t="s">
        <v>382</v>
      </c>
      <c r="L3846" s="73" t="s">
        <v>383</v>
      </c>
      <c r="M3846" s="73" t="s">
        <v>388</v>
      </c>
      <c r="N3846" s="73" t="s">
        <v>30</v>
      </c>
      <c r="O3846" s="73" t="s">
        <v>386</v>
      </c>
      <c r="P3846" s="73" t="s">
        <v>907</v>
      </c>
      <c r="Q3846" s="73" t="s">
        <v>1033</v>
      </c>
      <c r="R3846" s="73" t="s">
        <v>86</v>
      </c>
      <c r="V3846" s="60" t="str">
        <f>W3846&amp;H3846</f>
        <v>MAC TUCKERкоричневый</v>
      </c>
      <c r="W3846" s="60" t="str">
        <f>_xlfn.LET(_xlpm.TextCell,TEXT(G3846,"###"),IF(_xlpm.TextCell&lt;&gt;"",IF(StyleSpaceSplit,IFERROR(IF(FIND(" ",_xlpm.TextCell)&gt;=1,MID(_xlpm.TextCell,1,FIND(" ",_xlpm.TextCell)-1),_xlpm.TextCell),_xlpm.TextCell),_xlpm.TextCell),""))</f>
        <v>MAC TUCKER</v>
      </c>
      <c r="X3846" s="60" t="str">
        <f>IF(A3846&lt;&gt;"",IFERROR(IF(FIND(" ",G3846)&gt;=1,MID(G3846,FIND(" ",G3846)+1,LEN(G3846)),""),""),"")</f>
        <v>TUCKER</v>
      </c>
      <c r="AC3846" s="51">
        <f>IFERROR(VALUE(MID($C3846,1,2)),0)</f>
        <v>81</v>
      </c>
      <c r="AD3846" s="44">
        <f>IFERROR(VALUE(MID($C3846,4,3)),0)</f>
        <v>69</v>
      </c>
      <c r="AE3846" s="51">
        <f>VALUE(RIGHT("00"&amp;AC3846,2)&amp;RIGHT("000"&amp;AD3846,3))</f>
        <v>81069</v>
      </c>
    </row>
    <row r="3847" spans="1:31">
      <c r="A3847" s="60" t="str">
        <f>IF(G3847&amp;Q3847&lt;&gt;"",W3847&amp;Q3847,"")</f>
        <v>MAC TUCKERblack</v>
      </c>
      <c r="B3847" s="60" t="str">
        <f>IF(C3847&lt;&gt;"",LEFT(C3847,9),"")</f>
        <v>81-069-09</v>
      </c>
      <c r="C3847" s="73" t="s">
        <v>6983</v>
      </c>
      <c r="D3847" s="73" t="s">
        <v>6984</v>
      </c>
      <c r="E3847" s="73" t="s">
        <v>904</v>
      </c>
      <c r="F3847" s="74">
        <v>57</v>
      </c>
      <c r="G3847" s="73" t="s">
        <v>6985</v>
      </c>
      <c r="H3847" s="73" t="s">
        <v>53</v>
      </c>
      <c r="I3847" s="73" t="s">
        <v>1265</v>
      </c>
      <c r="J3847" s="73" t="s">
        <v>330</v>
      </c>
      <c r="K3847" s="73" t="s">
        <v>382</v>
      </c>
      <c r="L3847" s="73" t="s">
        <v>383</v>
      </c>
      <c r="M3847" s="73" t="s">
        <v>388</v>
      </c>
      <c r="N3847" s="73" t="s">
        <v>30</v>
      </c>
      <c r="O3847" s="73" t="s">
        <v>386</v>
      </c>
      <c r="P3847" s="73" t="s">
        <v>907</v>
      </c>
      <c r="Q3847" s="73" t="s">
        <v>928</v>
      </c>
      <c r="R3847" s="73" t="s">
        <v>53</v>
      </c>
      <c r="V3847" s="60" t="str">
        <f>W3847&amp;H3847</f>
        <v>MAC TUCKERчерный</v>
      </c>
      <c r="W3847" s="60" t="str">
        <f>_xlfn.LET(_xlpm.TextCell,TEXT(G3847,"###"),IF(_xlpm.TextCell&lt;&gt;"",IF(StyleSpaceSplit,IFERROR(IF(FIND(" ",_xlpm.TextCell)&gt;=1,MID(_xlpm.TextCell,1,FIND(" ",_xlpm.TextCell)-1),_xlpm.TextCell),_xlpm.TextCell),_xlpm.TextCell),""))</f>
        <v>MAC TUCKER</v>
      </c>
      <c r="X3847" s="60" t="str">
        <f>IF(A3847&lt;&gt;"",IFERROR(IF(FIND(" ",G3847)&gt;=1,MID(G3847,FIND(" ",G3847)+1,LEN(G3847)),""),""),"")</f>
        <v>TUCKER</v>
      </c>
      <c r="AC3847" s="51">
        <f>IFERROR(VALUE(MID($C3847,1,2)),0)</f>
        <v>81</v>
      </c>
      <c r="AD3847" s="44">
        <f>IFERROR(VALUE(MID($C3847,4,3)),0)</f>
        <v>69</v>
      </c>
      <c r="AE3847" s="51">
        <f>VALUE(RIGHT("00"&amp;AC3847,2)&amp;RIGHT("000"&amp;AD3847,3))</f>
        <v>81069</v>
      </c>
    </row>
    <row r="3848" spans="1:31">
      <c r="A3848" s="60" t="str">
        <f>IF(G3848&amp;Q3848&lt;&gt;"",W3848&amp;Q3848,"")</f>
        <v>MAC TUCKERblack</v>
      </c>
      <c r="B3848" s="60" t="str">
        <f>IF(C3848&lt;&gt;"",LEFT(C3848,9),"")</f>
        <v>81-069-09</v>
      </c>
      <c r="C3848" s="73" t="s">
        <v>6986</v>
      </c>
      <c r="D3848" s="73" t="s">
        <v>6984</v>
      </c>
      <c r="E3848" s="73" t="s">
        <v>910</v>
      </c>
      <c r="F3848" s="74">
        <v>59</v>
      </c>
      <c r="G3848" s="73" t="s">
        <v>6985</v>
      </c>
      <c r="H3848" s="73" t="s">
        <v>53</v>
      </c>
      <c r="I3848" s="73" t="s">
        <v>1265</v>
      </c>
      <c r="J3848" s="73" t="s">
        <v>330</v>
      </c>
      <c r="K3848" s="73" t="s">
        <v>382</v>
      </c>
      <c r="L3848" s="73" t="s">
        <v>383</v>
      </c>
      <c r="M3848" s="73" t="s">
        <v>388</v>
      </c>
      <c r="N3848" s="73" t="s">
        <v>30</v>
      </c>
      <c r="O3848" s="73" t="s">
        <v>386</v>
      </c>
      <c r="P3848" s="73" t="s">
        <v>907</v>
      </c>
      <c r="Q3848" s="73" t="s">
        <v>928</v>
      </c>
      <c r="R3848" s="73" t="s">
        <v>53</v>
      </c>
      <c r="V3848" s="60" t="str">
        <f>W3848&amp;H3848</f>
        <v>MAC TUCKERчерный</v>
      </c>
      <c r="W3848" s="60" t="str">
        <f>_xlfn.LET(_xlpm.TextCell,TEXT(G3848,"###"),IF(_xlpm.TextCell&lt;&gt;"",IF(StyleSpaceSplit,IFERROR(IF(FIND(" ",_xlpm.TextCell)&gt;=1,MID(_xlpm.TextCell,1,FIND(" ",_xlpm.TextCell)-1),_xlpm.TextCell),_xlpm.TextCell),_xlpm.TextCell),""))</f>
        <v>MAC TUCKER</v>
      </c>
      <c r="X3848" s="60" t="str">
        <f>IF(A3848&lt;&gt;"",IFERROR(IF(FIND(" ",G3848)&gt;=1,MID(G3848,FIND(" ",G3848)+1,LEN(G3848)),""),""),"")</f>
        <v>TUCKER</v>
      </c>
      <c r="AC3848" s="51">
        <f>IFERROR(VALUE(MID($C3848,1,2)),0)</f>
        <v>81</v>
      </c>
      <c r="AD3848" s="44">
        <f>IFERROR(VALUE(MID($C3848,4,3)),0)</f>
        <v>69</v>
      </c>
      <c r="AE3848" s="51">
        <f>VALUE(RIGHT("00"&amp;AC3848,2)&amp;RIGHT("000"&amp;AD3848,3))</f>
        <v>81069</v>
      </c>
    </row>
    <row r="3849" spans="1:31">
      <c r="A3849" s="60" t="str">
        <f>IF(G3849&amp;Q3849&lt;&gt;"",W3849&amp;Q3849,"")</f>
        <v>MAC TUCKERblack</v>
      </c>
      <c r="B3849" s="60" t="str">
        <f>IF(C3849&lt;&gt;"",LEFT(C3849,9),"")</f>
        <v>81-069-09</v>
      </c>
      <c r="C3849" s="73" t="s">
        <v>6987</v>
      </c>
      <c r="D3849" s="73" t="s">
        <v>6984</v>
      </c>
      <c r="E3849" s="73" t="s">
        <v>912</v>
      </c>
      <c r="F3849" s="74">
        <v>61</v>
      </c>
      <c r="G3849" s="73" t="s">
        <v>6985</v>
      </c>
      <c r="H3849" s="73" t="s">
        <v>53</v>
      </c>
      <c r="I3849" s="73" t="s">
        <v>1265</v>
      </c>
      <c r="J3849" s="73" t="s">
        <v>330</v>
      </c>
      <c r="K3849" s="73" t="s">
        <v>382</v>
      </c>
      <c r="L3849" s="73" t="s">
        <v>383</v>
      </c>
      <c r="M3849" s="73" t="s">
        <v>388</v>
      </c>
      <c r="N3849" s="73" t="s">
        <v>30</v>
      </c>
      <c r="O3849" s="73" t="s">
        <v>386</v>
      </c>
      <c r="P3849" s="73" t="s">
        <v>907</v>
      </c>
      <c r="Q3849" s="73" t="s">
        <v>928</v>
      </c>
      <c r="R3849" s="73" t="s">
        <v>53</v>
      </c>
      <c r="V3849" s="60" t="str">
        <f>W3849&amp;H3849</f>
        <v>MAC TUCKERчерный</v>
      </c>
      <c r="W3849" s="60" t="str">
        <f>_xlfn.LET(_xlpm.TextCell,TEXT(G3849,"###"),IF(_xlpm.TextCell&lt;&gt;"",IF(StyleSpaceSplit,IFERROR(IF(FIND(" ",_xlpm.TextCell)&gt;=1,MID(_xlpm.TextCell,1,FIND(" ",_xlpm.TextCell)-1),_xlpm.TextCell),_xlpm.TextCell),_xlpm.TextCell),""))</f>
        <v>MAC TUCKER</v>
      </c>
      <c r="X3849" s="60" t="str">
        <f>IF(A3849&lt;&gt;"",IFERROR(IF(FIND(" ",G3849)&gt;=1,MID(G3849,FIND(" ",G3849)+1,LEN(G3849)),""),""),"")</f>
        <v>TUCKER</v>
      </c>
      <c r="AC3849" s="51">
        <f>IFERROR(VALUE(MID($C3849,1,2)),0)</f>
        <v>81</v>
      </c>
      <c r="AD3849" s="44">
        <f>IFERROR(VALUE(MID($C3849,4,3)),0)</f>
        <v>69</v>
      </c>
      <c r="AE3849" s="51">
        <f>VALUE(RIGHT("00"&amp;AC3849,2)&amp;RIGHT("000"&amp;AD3849,3))</f>
        <v>81069</v>
      </c>
    </row>
    <row r="3850" spans="1:31">
      <c r="A3850" s="60" t="str">
        <f>IF(G3850&amp;Q3850&lt;&gt;"",W3850&amp;Q3850,"")</f>
        <v>MAC TYEEblack</v>
      </c>
      <c r="B3850" s="60" t="str">
        <f>IF(C3850&lt;&gt;"",LEFT(C3850,9),"")</f>
        <v>81-067-09</v>
      </c>
      <c r="C3850" s="73" t="s">
        <v>6952</v>
      </c>
      <c r="D3850" s="73" t="s">
        <v>6953</v>
      </c>
      <c r="E3850" s="73" t="s">
        <v>956</v>
      </c>
      <c r="F3850" s="74">
        <v>55</v>
      </c>
      <c r="G3850" s="73" t="s">
        <v>6954</v>
      </c>
      <c r="H3850" s="73" t="s">
        <v>53</v>
      </c>
      <c r="I3850" s="73" t="s">
        <v>1265</v>
      </c>
      <c r="J3850" s="73" t="s">
        <v>330</v>
      </c>
      <c r="K3850" s="73" t="s">
        <v>387</v>
      </c>
      <c r="L3850" s="73" t="s">
        <v>383</v>
      </c>
      <c r="M3850" s="73" t="s">
        <v>388</v>
      </c>
      <c r="N3850" s="73" t="s">
        <v>30</v>
      </c>
      <c r="O3850" s="73" t="s">
        <v>385</v>
      </c>
      <c r="P3850" s="73" t="s">
        <v>907</v>
      </c>
      <c r="Q3850" s="73" t="s">
        <v>928</v>
      </c>
      <c r="R3850" s="73" t="s">
        <v>53</v>
      </c>
      <c r="V3850" s="60" t="str">
        <f>W3850&amp;H3850</f>
        <v>MAC TYEEчерный</v>
      </c>
      <c r="W3850" s="60" t="str">
        <f>_xlfn.LET(_xlpm.TextCell,TEXT(G3850,"###"),IF(_xlpm.TextCell&lt;&gt;"",IF(StyleSpaceSplit,IFERROR(IF(FIND(" ",_xlpm.TextCell)&gt;=1,MID(_xlpm.TextCell,1,FIND(" ",_xlpm.TextCell)-1),_xlpm.TextCell),_xlpm.TextCell),_xlpm.TextCell),""))</f>
        <v>MAC TYEE</v>
      </c>
      <c r="X3850" s="60" t="str">
        <f>IF(A3850&lt;&gt;"",IFERROR(IF(FIND(" ",G3850)&gt;=1,MID(G3850,FIND(" ",G3850)+1,LEN(G3850)),""),""),"")</f>
        <v>TYEE</v>
      </c>
      <c r="AC3850" s="51">
        <f>IFERROR(VALUE(MID($C3850,1,2)),0)</f>
        <v>81</v>
      </c>
      <c r="AD3850" s="44">
        <f>IFERROR(VALUE(MID($C3850,4,3)),0)</f>
        <v>67</v>
      </c>
      <c r="AE3850" s="51">
        <f>VALUE(RIGHT("00"&amp;AC3850,2)&amp;RIGHT("000"&amp;AD3850,3))</f>
        <v>81067</v>
      </c>
    </row>
    <row r="3851" spans="1:31">
      <c r="A3851" s="60" t="str">
        <f>IF(G3851&amp;Q3851&lt;&gt;"",W3851&amp;Q3851,"")</f>
        <v>MAC TYEEblack</v>
      </c>
      <c r="B3851" s="60" t="str">
        <f>IF(C3851&lt;&gt;"",LEFT(C3851,9),"")</f>
        <v>81-067-09</v>
      </c>
      <c r="C3851" s="73" t="s">
        <v>6955</v>
      </c>
      <c r="D3851" s="73" t="s">
        <v>6953</v>
      </c>
      <c r="E3851" s="73" t="s">
        <v>904</v>
      </c>
      <c r="F3851" s="74">
        <v>57</v>
      </c>
      <c r="G3851" s="73" t="s">
        <v>6954</v>
      </c>
      <c r="H3851" s="73" t="s">
        <v>53</v>
      </c>
      <c r="I3851" s="73" t="s">
        <v>1265</v>
      </c>
      <c r="J3851" s="73" t="s">
        <v>330</v>
      </c>
      <c r="K3851" s="73" t="s">
        <v>387</v>
      </c>
      <c r="L3851" s="73" t="s">
        <v>383</v>
      </c>
      <c r="M3851" s="73" t="s">
        <v>388</v>
      </c>
      <c r="N3851" s="73" t="s">
        <v>30</v>
      </c>
      <c r="O3851" s="73" t="s">
        <v>385</v>
      </c>
      <c r="P3851" s="73" t="s">
        <v>907</v>
      </c>
      <c r="Q3851" s="73" t="s">
        <v>928</v>
      </c>
      <c r="R3851" s="73" t="s">
        <v>53</v>
      </c>
      <c r="V3851" s="60" t="str">
        <f>W3851&amp;H3851</f>
        <v>MAC TYEEчерный</v>
      </c>
      <c r="W3851" s="60" t="str">
        <f>_xlfn.LET(_xlpm.TextCell,TEXT(G3851,"###"),IF(_xlpm.TextCell&lt;&gt;"",IF(StyleSpaceSplit,IFERROR(IF(FIND(" ",_xlpm.TextCell)&gt;=1,MID(_xlpm.TextCell,1,FIND(" ",_xlpm.TextCell)-1),_xlpm.TextCell),_xlpm.TextCell),_xlpm.TextCell),""))</f>
        <v>MAC TYEE</v>
      </c>
      <c r="X3851" s="60" t="str">
        <f>IF(A3851&lt;&gt;"",IFERROR(IF(FIND(" ",G3851)&gt;=1,MID(G3851,FIND(" ",G3851)+1,LEN(G3851)),""),""),"")</f>
        <v>TYEE</v>
      </c>
      <c r="AC3851" s="51">
        <f>IFERROR(VALUE(MID($C3851,1,2)),0)</f>
        <v>81</v>
      </c>
      <c r="AD3851" s="44">
        <f>IFERROR(VALUE(MID($C3851,4,3)),0)</f>
        <v>67</v>
      </c>
      <c r="AE3851" s="51">
        <f>VALUE(RIGHT("00"&amp;AC3851,2)&amp;RIGHT("000"&amp;AD3851,3))</f>
        <v>81067</v>
      </c>
    </row>
    <row r="3852" spans="1:31">
      <c r="A3852" s="60" t="str">
        <f>IF(G3852&amp;Q3852&lt;&gt;"",W3852&amp;Q3852,"")</f>
        <v>MAC VINYnavy</v>
      </c>
      <c r="B3852" s="60" t="str">
        <f>IF(C3852&lt;&gt;"",LEFT(C3852,9),"")</f>
        <v>80-939-16</v>
      </c>
      <c r="C3852" s="73" t="s">
        <v>5392</v>
      </c>
      <c r="D3852" s="73" t="s">
        <v>5393</v>
      </c>
      <c r="E3852" s="73" t="s">
        <v>904</v>
      </c>
      <c r="F3852" s="74">
        <v>57</v>
      </c>
      <c r="G3852" s="73" t="s">
        <v>5394</v>
      </c>
      <c r="H3852" s="73" t="s">
        <v>55</v>
      </c>
      <c r="I3852" s="73" t="s">
        <v>1265</v>
      </c>
      <c r="J3852" s="73" t="s">
        <v>330</v>
      </c>
      <c r="K3852" s="73" t="s">
        <v>382</v>
      </c>
      <c r="L3852" s="73" t="s">
        <v>383</v>
      </c>
      <c r="M3852" s="73" t="s">
        <v>388</v>
      </c>
      <c r="N3852" s="73" t="s">
        <v>30</v>
      </c>
      <c r="O3852" s="73" t="s">
        <v>385</v>
      </c>
      <c r="P3852" s="73" t="s">
        <v>907</v>
      </c>
      <c r="Q3852" s="73" t="s">
        <v>1003</v>
      </c>
      <c r="R3852" s="73" t="s">
        <v>71</v>
      </c>
      <c r="V3852" s="60" t="str">
        <f>W3852&amp;H3852</f>
        <v>MAC VINYтемно-синий</v>
      </c>
      <c r="W3852" s="60" t="str">
        <f>_xlfn.LET(_xlpm.TextCell,TEXT(G3852,"###"),IF(_xlpm.TextCell&lt;&gt;"",IF(StyleSpaceSplit,IFERROR(IF(FIND(" ",_xlpm.TextCell)&gt;=1,MID(_xlpm.TextCell,1,FIND(" ",_xlpm.TextCell)-1),_xlpm.TextCell),_xlpm.TextCell),_xlpm.TextCell),""))</f>
        <v>MAC VINY</v>
      </c>
      <c r="X3852" s="60" t="str">
        <f>IF(A3852&lt;&gt;"",IFERROR(IF(FIND(" ",G3852)&gt;=1,MID(G3852,FIND(" ",G3852)+1,LEN(G3852)),""),""),"")</f>
        <v>VINY</v>
      </c>
      <c r="AC3852" s="51">
        <f>IFERROR(VALUE(MID($C3852,1,2)),0)</f>
        <v>80</v>
      </c>
      <c r="AD3852" s="44">
        <f>IFERROR(VALUE(MID($C3852,4,3)),0)</f>
        <v>939</v>
      </c>
      <c r="AE3852" s="51">
        <f>VALUE(RIGHT("00"&amp;AC3852,2)&amp;RIGHT("000"&amp;AD3852,3))</f>
        <v>80939</v>
      </c>
    </row>
    <row r="3853" spans="1:31">
      <c r="A3853" s="60" t="str">
        <f>IF(G3853&amp;Q3853&lt;&gt;"",W3853&amp;Q3853,"")</f>
        <v>MAC WARRICKblue</v>
      </c>
      <c r="B3853" s="60" t="str">
        <f>IF(C3853&lt;&gt;"",LEFT(C3853,9),"")</f>
        <v>80-983-06</v>
      </c>
      <c r="C3853" s="73" t="s">
        <v>5581</v>
      </c>
      <c r="D3853" s="73" t="s">
        <v>5582</v>
      </c>
      <c r="E3853" s="73" t="s">
        <v>910</v>
      </c>
      <c r="F3853" s="74">
        <v>59</v>
      </c>
      <c r="G3853" s="73" t="s">
        <v>5583</v>
      </c>
      <c r="H3853" s="73" t="s">
        <v>71</v>
      </c>
      <c r="I3853" s="73" t="s">
        <v>927</v>
      </c>
      <c r="J3853" s="73" t="s">
        <v>330</v>
      </c>
      <c r="K3853" s="73" t="s">
        <v>382</v>
      </c>
      <c r="L3853" s="73" t="s">
        <v>383</v>
      </c>
      <c r="M3853" s="73" t="s">
        <v>384</v>
      </c>
      <c r="N3853" s="73" t="s">
        <v>36</v>
      </c>
      <c r="O3853" s="73" t="s">
        <v>386</v>
      </c>
      <c r="P3853" s="73" t="s">
        <v>907</v>
      </c>
      <c r="Q3853" s="73" t="s">
        <v>932</v>
      </c>
      <c r="R3853" s="73" t="s">
        <v>71</v>
      </c>
      <c r="V3853" s="60" t="str">
        <f>W3853&amp;H3853</f>
        <v>MAC WARRICKсиний</v>
      </c>
      <c r="W3853" s="60" t="str">
        <f>_xlfn.LET(_xlpm.TextCell,TEXT(G3853,"###"),IF(_xlpm.TextCell&lt;&gt;"",IF(StyleSpaceSplit,IFERROR(IF(FIND(" ",_xlpm.TextCell)&gt;=1,MID(_xlpm.TextCell,1,FIND(" ",_xlpm.TextCell)-1),_xlpm.TextCell),_xlpm.TextCell),_xlpm.TextCell),""))</f>
        <v>MAC WARRICK</v>
      </c>
      <c r="X3853" s="60" t="str">
        <f>IF(A3853&lt;&gt;"",IFERROR(IF(FIND(" ",G3853)&gt;=1,MID(G3853,FIND(" ",G3853)+1,LEN(G3853)),""),""),"")</f>
        <v>WARRICK</v>
      </c>
      <c r="AC3853" s="51">
        <f>IFERROR(VALUE(MID($C3853,1,2)),0)</f>
        <v>80</v>
      </c>
      <c r="AD3853" s="44">
        <f>IFERROR(VALUE(MID($C3853,4,3)),0)</f>
        <v>983</v>
      </c>
      <c r="AE3853" s="51">
        <f>VALUE(RIGHT("00"&amp;AC3853,2)&amp;RIGHT("000"&amp;AD3853,3))</f>
        <v>80983</v>
      </c>
    </row>
    <row r="3854" spans="1:31">
      <c r="A3854" s="60" t="str">
        <f>IF(G3854&amp;Q3854&lt;&gt;"",W3854&amp;Q3854,"")</f>
        <v>MACADAMSbrown</v>
      </c>
      <c r="B3854" s="60" t="str">
        <f>IF(C3854&lt;&gt;"",LEFT(C3854,9),"")</f>
        <v>80-201-02</v>
      </c>
      <c r="C3854" s="73" t="s">
        <v>8164</v>
      </c>
      <c r="D3854" s="73" t="s">
        <v>8165</v>
      </c>
      <c r="E3854" s="73" t="s">
        <v>931</v>
      </c>
      <c r="F3854" s="74">
        <v>0</v>
      </c>
      <c r="G3854" s="73" t="s">
        <v>8166</v>
      </c>
      <c r="H3854" s="73" t="s">
        <v>81</v>
      </c>
      <c r="I3854" s="73" t="s">
        <v>927</v>
      </c>
      <c r="J3854" s="73" t="s">
        <v>330</v>
      </c>
      <c r="K3854" s="73" t="s">
        <v>382</v>
      </c>
      <c r="L3854" s="73" t="s">
        <v>383</v>
      </c>
      <c r="M3854" s="73" t="s">
        <v>384</v>
      </c>
      <c r="N3854" s="73" t="s">
        <v>35</v>
      </c>
      <c r="O3854" s="73" t="s">
        <v>386</v>
      </c>
      <c r="P3854" s="73" t="s">
        <v>907</v>
      </c>
      <c r="Q3854" s="73" t="s">
        <v>1033</v>
      </c>
      <c r="R3854" s="73" t="s">
        <v>63</v>
      </c>
      <c r="V3854" s="60" t="str">
        <f>W3854&amp;H3854</f>
        <v>MACADAMSбежевый / коричневый</v>
      </c>
      <c r="W3854" s="60" t="str">
        <f>_xlfn.LET(_xlpm.TextCell,TEXT(G3854,"###"),IF(_xlpm.TextCell&lt;&gt;"",IF(StyleSpaceSplit,IFERROR(IF(FIND(" ",_xlpm.TextCell)&gt;=1,MID(_xlpm.TextCell,1,FIND(" ",_xlpm.TextCell)-1),_xlpm.TextCell),_xlpm.TextCell),_xlpm.TextCell),""))</f>
        <v>MACADAMS</v>
      </c>
      <c r="X3854" s="60" t="str">
        <f>IF(A3854&lt;&gt;"",IFERROR(IF(FIND(" ",G3854)&gt;=1,MID(G3854,FIND(" ",G3854)+1,LEN(G3854)),""),""),"")</f>
        <v/>
      </c>
      <c r="AC3854" s="51">
        <f>IFERROR(VALUE(MID($C3854,1,2)),0)</f>
        <v>80</v>
      </c>
      <c r="AD3854" s="44">
        <f>IFERROR(VALUE(MID($C3854,4,3)),0)</f>
        <v>201</v>
      </c>
      <c r="AE3854" s="51">
        <f>VALUE(RIGHT("00"&amp;AC3854,2)&amp;RIGHT("000"&amp;AD3854,3))</f>
        <v>80201</v>
      </c>
    </row>
    <row r="3855" spans="1:31">
      <c r="A3855" s="60" t="str">
        <f>IF(G3855&amp;Q3855&lt;&gt;"",W3855&amp;Q3855,"")</f>
        <v>MACBIRDbeige</v>
      </c>
      <c r="B3855" s="60" t="str">
        <f>IF(C3855&lt;&gt;"",LEFT(C3855,9),"")</f>
        <v>80-384-02</v>
      </c>
      <c r="C3855" s="73" t="s">
        <v>2529</v>
      </c>
      <c r="D3855" s="73" t="s">
        <v>2530</v>
      </c>
      <c r="E3855" s="73" t="s">
        <v>956</v>
      </c>
      <c r="F3855" s="74">
        <v>55</v>
      </c>
      <c r="G3855" s="73" t="s">
        <v>2354</v>
      </c>
      <c r="H3855" s="73" t="s">
        <v>63</v>
      </c>
      <c r="I3855" s="73" t="s">
        <v>2355</v>
      </c>
      <c r="J3855" s="73" t="s">
        <v>330</v>
      </c>
      <c r="K3855" s="73" t="s">
        <v>382</v>
      </c>
      <c r="L3855" s="73" t="s">
        <v>383</v>
      </c>
      <c r="M3855" s="73" t="s">
        <v>384</v>
      </c>
      <c r="O3855" s="73" t="s">
        <v>386</v>
      </c>
      <c r="P3855" s="73" t="s">
        <v>907</v>
      </c>
      <c r="Q3855" s="73" t="s">
        <v>937</v>
      </c>
      <c r="R3855" s="73" t="s">
        <v>63</v>
      </c>
      <c r="V3855" s="60" t="str">
        <f>W3855&amp;H3855</f>
        <v>MACBIRDбежевый</v>
      </c>
      <c r="W3855" s="60" t="str">
        <f>_xlfn.LET(_xlpm.TextCell,TEXT(G3855,"###"),IF(_xlpm.TextCell&lt;&gt;"",IF(StyleSpaceSplit,IFERROR(IF(FIND(" ",_xlpm.TextCell)&gt;=1,MID(_xlpm.TextCell,1,FIND(" ",_xlpm.TextCell)-1),_xlpm.TextCell),_xlpm.TextCell),_xlpm.TextCell),""))</f>
        <v>MACBIRD</v>
      </c>
      <c r="X3855" s="60" t="str">
        <f>IF(A3855&lt;&gt;"",IFERROR(IF(FIND(" ",G3855)&gt;=1,MID(G3855,FIND(" ",G3855)+1,LEN(G3855)),""),""),"")</f>
        <v/>
      </c>
      <c r="AC3855" s="51">
        <f>IFERROR(VALUE(MID($C3855,1,2)),0)</f>
        <v>80</v>
      </c>
      <c r="AD3855" s="44">
        <f>IFERROR(VALUE(MID($C3855,4,3)),0)</f>
        <v>384</v>
      </c>
      <c r="AE3855" s="51">
        <f>VALUE(RIGHT("00"&amp;AC3855,2)&amp;RIGHT("000"&amp;AD3855,3))</f>
        <v>80384</v>
      </c>
    </row>
    <row r="3856" spans="1:31">
      <c r="A3856" s="60" t="str">
        <f>IF(G3856&amp;Q3856&lt;&gt;"",W3856&amp;Q3856,"")</f>
        <v>MACBIRDbeige</v>
      </c>
      <c r="B3856" s="60" t="str">
        <f>IF(C3856&lt;&gt;"",LEFT(C3856,9),"")</f>
        <v>80-384-02</v>
      </c>
      <c r="C3856" s="73" t="s">
        <v>2531</v>
      </c>
      <c r="D3856" s="73" t="s">
        <v>2530</v>
      </c>
      <c r="E3856" s="73" t="s">
        <v>904</v>
      </c>
      <c r="F3856" s="74">
        <v>57</v>
      </c>
      <c r="G3856" s="73" t="s">
        <v>2354</v>
      </c>
      <c r="H3856" s="73" t="s">
        <v>63</v>
      </c>
      <c r="I3856" s="73" t="s">
        <v>2355</v>
      </c>
      <c r="J3856" s="73" t="s">
        <v>330</v>
      </c>
      <c r="K3856" s="73" t="s">
        <v>382</v>
      </c>
      <c r="L3856" s="73" t="s">
        <v>383</v>
      </c>
      <c r="M3856" s="73" t="s">
        <v>384</v>
      </c>
      <c r="O3856" s="73" t="s">
        <v>386</v>
      </c>
      <c r="P3856" s="73" t="s">
        <v>907</v>
      </c>
      <c r="Q3856" s="73" t="s">
        <v>937</v>
      </c>
      <c r="R3856" s="73" t="s">
        <v>63</v>
      </c>
      <c r="V3856" s="60" t="str">
        <f>W3856&amp;H3856</f>
        <v>MACBIRDбежевый</v>
      </c>
      <c r="W3856" s="60" t="str">
        <f>_xlfn.LET(_xlpm.TextCell,TEXT(G3856,"###"),IF(_xlpm.TextCell&lt;&gt;"",IF(StyleSpaceSplit,IFERROR(IF(FIND(" ",_xlpm.TextCell)&gt;=1,MID(_xlpm.TextCell,1,FIND(" ",_xlpm.TextCell)-1),_xlpm.TextCell),_xlpm.TextCell),_xlpm.TextCell),""))</f>
        <v>MACBIRD</v>
      </c>
      <c r="X3856" s="60" t="str">
        <f>IF(A3856&lt;&gt;"",IFERROR(IF(FIND(" ",G3856)&gt;=1,MID(G3856,FIND(" ",G3856)+1,LEN(G3856)),""),""),"")</f>
        <v/>
      </c>
      <c r="AC3856" s="51">
        <f>IFERROR(VALUE(MID($C3856,1,2)),0)</f>
        <v>80</v>
      </c>
      <c r="AD3856" s="44">
        <f>IFERROR(VALUE(MID($C3856,4,3)),0)</f>
        <v>384</v>
      </c>
      <c r="AE3856" s="51">
        <f>VALUE(RIGHT("00"&amp;AC3856,2)&amp;RIGHT("000"&amp;AD3856,3))</f>
        <v>80384</v>
      </c>
    </row>
    <row r="3857" spans="1:31">
      <c r="A3857" s="60" t="str">
        <f>IF(G3857&amp;Q3857&lt;&gt;"",W3857&amp;Q3857,"")</f>
        <v>MACBIRDbeige</v>
      </c>
      <c r="B3857" s="60" t="str">
        <f>IF(C3857&lt;&gt;"",LEFT(C3857,9),"")</f>
        <v>80-384-02</v>
      </c>
      <c r="C3857" s="73" t="s">
        <v>2532</v>
      </c>
      <c r="D3857" s="73" t="s">
        <v>2530</v>
      </c>
      <c r="E3857" s="73" t="s">
        <v>910</v>
      </c>
      <c r="F3857" s="74">
        <v>59</v>
      </c>
      <c r="G3857" s="73" t="s">
        <v>2354</v>
      </c>
      <c r="H3857" s="73" t="s">
        <v>63</v>
      </c>
      <c r="I3857" s="73" t="s">
        <v>2355</v>
      </c>
      <c r="J3857" s="73" t="s">
        <v>330</v>
      </c>
      <c r="K3857" s="73" t="s">
        <v>382</v>
      </c>
      <c r="L3857" s="73" t="s">
        <v>383</v>
      </c>
      <c r="M3857" s="73" t="s">
        <v>384</v>
      </c>
      <c r="O3857" s="73" t="s">
        <v>386</v>
      </c>
      <c r="P3857" s="73" t="s">
        <v>907</v>
      </c>
      <c r="Q3857" s="73" t="s">
        <v>937</v>
      </c>
      <c r="R3857" s="73" t="s">
        <v>63</v>
      </c>
      <c r="V3857" s="60" t="str">
        <f>W3857&amp;H3857</f>
        <v>MACBIRDбежевый</v>
      </c>
      <c r="W3857" s="60" t="str">
        <f>_xlfn.LET(_xlpm.TextCell,TEXT(G3857,"###"),IF(_xlpm.TextCell&lt;&gt;"",IF(StyleSpaceSplit,IFERROR(IF(FIND(" ",_xlpm.TextCell)&gt;=1,MID(_xlpm.TextCell,1,FIND(" ",_xlpm.TextCell)-1),_xlpm.TextCell),_xlpm.TextCell),_xlpm.TextCell),""))</f>
        <v>MACBIRD</v>
      </c>
      <c r="X3857" s="60" t="str">
        <f>IF(A3857&lt;&gt;"",IFERROR(IF(FIND(" ",G3857)&gt;=1,MID(G3857,FIND(" ",G3857)+1,LEN(G3857)),""),""),"")</f>
        <v/>
      </c>
      <c r="AC3857" s="51">
        <f>IFERROR(VALUE(MID($C3857,1,2)),0)</f>
        <v>80</v>
      </c>
      <c r="AD3857" s="44">
        <f>IFERROR(VALUE(MID($C3857,4,3)),0)</f>
        <v>384</v>
      </c>
      <c r="AE3857" s="51">
        <f>VALUE(RIGHT("00"&amp;AC3857,2)&amp;RIGHT("000"&amp;AD3857,3))</f>
        <v>80384</v>
      </c>
    </row>
    <row r="3858" spans="1:31">
      <c r="A3858" s="60" t="str">
        <f>IF(G3858&amp;Q3858&lt;&gt;"",W3858&amp;Q3858,"")</f>
        <v>MACBIRDbeige</v>
      </c>
      <c r="B3858" s="60" t="str">
        <f>IF(C3858&lt;&gt;"",LEFT(C3858,9),"")</f>
        <v>80-384-02</v>
      </c>
      <c r="C3858" s="73" t="s">
        <v>2533</v>
      </c>
      <c r="D3858" s="73" t="s">
        <v>2530</v>
      </c>
      <c r="E3858" s="73" t="s">
        <v>912</v>
      </c>
      <c r="F3858" s="74">
        <v>61</v>
      </c>
      <c r="G3858" s="73" t="s">
        <v>2354</v>
      </c>
      <c r="H3858" s="73" t="s">
        <v>63</v>
      </c>
      <c r="I3858" s="73" t="s">
        <v>2355</v>
      </c>
      <c r="J3858" s="73" t="s">
        <v>330</v>
      </c>
      <c r="K3858" s="73" t="s">
        <v>382</v>
      </c>
      <c r="L3858" s="73" t="s">
        <v>383</v>
      </c>
      <c r="M3858" s="73" t="s">
        <v>384</v>
      </c>
      <c r="O3858" s="73" t="s">
        <v>386</v>
      </c>
      <c r="P3858" s="73" t="s">
        <v>907</v>
      </c>
      <c r="Q3858" s="73" t="s">
        <v>937</v>
      </c>
      <c r="R3858" s="73" t="s">
        <v>63</v>
      </c>
      <c r="V3858" s="60" t="str">
        <f>W3858&amp;H3858</f>
        <v>MACBIRDбежевый</v>
      </c>
      <c r="W3858" s="60" t="str">
        <f>_xlfn.LET(_xlpm.TextCell,TEXT(G3858,"###"),IF(_xlpm.TextCell&lt;&gt;"",IF(StyleSpaceSplit,IFERROR(IF(FIND(" ",_xlpm.TextCell)&gt;=1,MID(_xlpm.TextCell,1,FIND(" ",_xlpm.TextCell)-1),_xlpm.TextCell),_xlpm.TextCell),_xlpm.TextCell),""))</f>
        <v>MACBIRD</v>
      </c>
      <c r="X3858" s="60" t="str">
        <f>IF(A3858&lt;&gt;"",IFERROR(IF(FIND(" ",G3858)&gt;=1,MID(G3858,FIND(" ",G3858)+1,LEN(G3858)),""),""),"")</f>
        <v/>
      </c>
      <c r="AC3858" s="51">
        <f>IFERROR(VALUE(MID($C3858,1,2)),0)</f>
        <v>80</v>
      </c>
      <c r="AD3858" s="44">
        <f>IFERROR(VALUE(MID($C3858,4,3)),0)</f>
        <v>384</v>
      </c>
      <c r="AE3858" s="51">
        <f>VALUE(RIGHT("00"&amp;AC3858,2)&amp;RIGHT("000"&amp;AD3858,3))</f>
        <v>80384</v>
      </c>
    </row>
    <row r="3859" spans="1:31">
      <c r="A3859" s="60" t="str">
        <f>IF(G3859&amp;Q3859&lt;&gt;"",W3859&amp;Q3859,"")</f>
        <v>MACBIRDtobacco</v>
      </c>
      <c r="B3859" s="60" t="str">
        <f>IF(C3859&lt;&gt;"",LEFT(C3859,9),"")</f>
        <v>80-384-15</v>
      </c>
      <c r="C3859" s="73" t="s">
        <v>4320</v>
      </c>
      <c r="D3859" s="73" t="s">
        <v>4321</v>
      </c>
      <c r="E3859" s="73" t="s">
        <v>910</v>
      </c>
      <c r="F3859" s="74">
        <v>59</v>
      </c>
      <c r="G3859" s="73" t="s">
        <v>2354</v>
      </c>
      <c r="H3859" s="73" t="s">
        <v>226</v>
      </c>
      <c r="I3859" s="73" t="s">
        <v>2355</v>
      </c>
      <c r="J3859" s="73" t="s">
        <v>330</v>
      </c>
      <c r="K3859" s="73" t="s">
        <v>382</v>
      </c>
      <c r="L3859" s="73" t="s">
        <v>383</v>
      </c>
      <c r="M3859" s="73" t="s">
        <v>384</v>
      </c>
      <c r="O3859" s="73" t="s">
        <v>386</v>
      </c>
      <c r="P3859" s="73" t="s">
        <v>907</v>
      </c>
      <c r="Q3859" s="73" t="s">
        <v>942</v>
      </c>
      <c r="R3859" s="73" t="s">
        <v>86</v>
      </c>
      <c r="V3859" s="60" t="str">
        <f>W3859&amp;H3859</f>
        <v>MACBIRDсветло-коричневый</v>
      </c>
      <c r="W3859" s="60" t="str">
        <f>_xlfn.LET(_xlpm.TextCell,TEXT(G3859,"###"),IF(_xlpm.TextCell&lt;&gt;"",IF(StyleSpaceSplit,IFERROR(IF(FIND(" ",_xlpm.TextCell)&gt;=1,MID(_xlpm.TextCell,1,FIND(" ",_xlpm.TextCell)-1),_xlpm.TextCell),_xlpm.TextCell),_xlpm.TextCell),""))</f>
        <v>MACBIRD</v>
      </c>
      <c r="X3859" s="60" t="str">
        <f>IF(A3859&lt;&gt;"",IFERROR(IF(FIND(" ",G3859)&gt;=1,MID(G3859,FIND(" ",G3859)+1,LEN(G3859)),""),""),"")</f>
        <v/>
      </c>
      <c r="AC3859" s="51">
        <f>IFERROR(VALUE(MID($C3859,1,2)),0)</f>
        <v>80</v>
      </c>
      <c r="AD3859" s="44">
        <f>IFERROR(VALUE(MID($C3859,4,3)),0)</f>
        <v>384</v>
      </c>
      <c r="AE3859" s="51">
        <f>VALUE(RIGHT("00"&amp;AC3859,2)&amp;RIGHT("000"&amp;AD3859,3))</f>
        <v>80384</v>
      </c>
    </row>
    <row r="3860" spans="1:31">
      <c r="A3860" s="60" t="str">
        <f>IF(G3860&amp;Q3860&lt;&gt;"",W3860&amp;Q3860,"")</f>
        <v>MACBIRDgrey</v>
      </c>
      <c r="B3860" s="60" t="str">
        <f>IF(C3860&lt;&gt;"",LEFT(C3860,9),"")</f>
        <v>80-384-08</v>
      </c>
      <c r="C3860" s="73" t="s">
        <v>2352</v>
      </c>
      <c r="D3860" s="73" t="s">
        <v>2353</v>
      </c>
      <c r="E3860" s="73" t="s">
        <v>956</v>
      </c>
      <c r="F3860" s="74">
        <v>55</v>
      </c>
      <c r="G3860" s="73" t="s">
        <v>2354</v>
      </c>
      <c r="H3860" s="73" t="s">
        <v>83</v>
      </c>
      <c r="I3860" s="73" t="s">
        <v>2355</v>
      </c>
      <c r="J3860" s="73" t="s">
        <v>330</v>
      </c>
      <c r="K3860" s="73" t="s">
        <v>382</v>
      </c>
      <c r="L3860" s="73" t="s">
        <v>383</v>
      </c>
      <c r="M3860" s="73" t="s">
        <v>384</v>
      </c>
      <c r="O3860" s="73" t="s">
        <v>386</v>
      </c>
      <c r="P3860" s="73" t="s">
        <v>907</v>
      </c>
      <c r="Q3860" s="73" t="s">
        <v>917</v>
      </c>
      <c r="R3860" s="73" t="s">
        <v>83</v>
      </c>
      <c r="V3860" s="60" t="str">
        <f>W3860&amp;H3860</f>
        <v>MACBIRDсерый</v>
      </c>
      <c r="W3860" s="60" t="str">
        <f>_xlfn.LET(_xlpm.TextCell,TEXT(G3860,"###"),IF(_xlpm.TextCell&lt;&gt;"",IF(StyleSpaceSplit,IFERROR(IF(FIND(" ",_xlpm.TextCell)&gt;=1,MID(_xlpm.TextCell,1,FIND(" ",_xlpm.TextCell)-1),_xlpm.TextCell),_xlpm.TextCell),_xlpm.TextCell),""))</f>
        <v>MACBIRD</v>
      </c>
      <c r="X3860" s="60" t="str">
        <f>IF(A3860&lt;&gt;"",IFERROR(IF(FIND(" ",G3860)&gt;=1,MID(G3860,FIND(" ",G3860)+1,LEN(G3860)),""),""),"")</f>
        <v/>
      </c>
      <c r="AC3860" s="51">
        <f>IFERROR(VALUE(MID($C3860,1,2)),0)</f>
        <v>80</v>
      </c>
      <c r="AD3860" s="44">
        <f>IFERROR(VALUE(MID($C3860,4,3)),0)</f>
        <v>384</v>
      </c>
      <c r="AE3860" s="51">
        <f>VALUE(RIGHT("00"&amp;AC3860,2)&amp;RIGHT("000"&amp;AD3860,3))</f>
        <v>80384</v>
      </c>
    </row>
    <row r="3861" spans="1:31">
      <c r="A3861" s="60" t="str">
        <f>IF(G3861&amp;Q3861&lt;&gt;"",W3861&amp;Q3861,"")</f>
        <v>MACBIRDgrey</v>
      </c>
      <c r="B3861" s="60" t="str">
        <f>IF(C3861&lt;&gt;"",LEFT(C3861,9),"")</f>
        <v>80-384-08</v>
      </c>
      <c r="C3861" s="73" t="s">
        <v>2356</v>
      </c>
      <c r="D3861" s="73" t="s">
        <v>2353</v>
      </c>
      <c r="E3861" s="73" t="s">
        <v>904</v>
      </c>
      <c r="F3861" s="74">
        <v>57</v>
      </c>
      <c r="G3861" s="73" t="s">
        <v>2354</v>
      </c>
      <c r="H3861" s="73" t="s">
        <v>83</v>
      </c>
      <c r="I3861" s="73" t="s">
        <v>2355</v>
      </c>
      <c r="J3861" s="73" t="s">
        <v>330</v>
      </c>
      <c r="K3861" s="73" t="s">
        <v>382</v>
      </c>
      <c r="L3861" s="73" t="s">
        <v>383</v>
      </c>
      <c r="M3861" s="73" t="s">
        <v>384</v>
      </c>
      <c r="O3861" s="73" t="s">
        <v>386</v>
      </c>
      <c r="P3861" s="73" t="s">
        <v>907</v>
      </c>
      <c r="Q3861" s="73" t="s">
        <v>917</v>
      </c>
      <c r="R3861" s="73" t="s">
        <v>83</v>
      </c>
      <c r="V3861" s="60" t="str">
        <f>W3861&amp;H3861</f>
        <v>MACBIRDсерый</v>
      </c>
      <c r="W3861" s="60" t="str">
        <f>_xlfn.LET(_xlpm.TextCell,TEXT(G3861,"###"),IF(_xlpm.TextCell&lt;&gt;"",IF(StyleSpaceSplit,IFERROR(IF(FIND(" ",_xlpm.TextCell)&gt;=1,MID(_xlpm.TextCell,1,FIND(" ",_xlpm.TextCell)-1),_xlpm.TextCell),_xlpm.TextCell),_xlpm.TextCell),""))</f>
        <v>MACBIRD</v>
      </c>
      <c r="X3861" s="60" t="str">
        <f>IF(A3861&lt;&gt;"",IFERROR(IF(FIND(" ",G3861)&gt;=1,MID(G3861,FIND(" ",G3861)+1,LEN(G3861)),""),""),"")</f>
        <v/>
      </c>
      <c r="AC3861" s="51">
        <f>IFERROR(VALUE(MID($C3861,1,2)),0)</f>
        <v>80</v>
      </c>
      <c r="AD3861" s="44">
        <f>IFERROR(VALUE(MID($C3861,4,3)),0)</f>
        <v>384</v>
      </c>
      <c r="AE3861" s="51">
        <f>VALUE(RIGHT("00"&amp;AC3861,2)&amp;RIGHT("000"&amp;AD3861,3))</f>
        <v>80384</v>
      </c>
    </row>
    <row r="3862" spans="1:31">
      <c r="A3862" s="60" t="str">
        <f>IF(G3862&amp;Q3862&lt;&gt;"",W3862&amp;Q3862,"")</f>
        <v>MACBIRDgrey</v>
      </c>
      <c r="B3862" s="60" t="str">
        <f>IF(C3862&lt;&gt;"",LEFT(C3862,9),"")</f>
        <v>80-384-08</v>
      </c>
      <c r="C3862" s="73" t="s">
        <v>2357</v>
      </c>
      <c r="D3862" s="73" t="s">
        <v>2353</v>
      </c>
      <c r="E3862" s="73" t="s">
        <v>910</v>
      </c>
      <c r="F3862" s="74">
        <v>59</v>
      </c>
      <c r="G3862" s="73" t="s">
        <v>2354</v>
      </c>
      <c r="H3862" s="73" t="s">
        <v>83</v>
      </c>
      <c r="I3862" s="73" t="s">
        <v>2355</v>
      </c>
      <c r="J3862" s="73" t="s">
        <v>330</v>
      </c>
      <c r="K3862" s="73" t="s">
        <v>382</v>
      </c>
      <c r="L3862" s="73" t="s">
        <v>383</v>
      </c>
      <c r="M3862" s="73" t="s">
        <v>384</v>
      </c>
      <c r="O3862" s="73" t="s">
        <v>386</v>
      </c>
      <c r="P3862" s="73" t="s">
        <v>907</v>
      </c>
      <c r="Q3862" s="73" t="s">
        <v>917</v>
      </c>
      <c r="R3862" s="73" t="s">
        <v>83</v>
      </c>
      <c r="V3862" s="60" t="str">
        <f>W3862&amp;H3862</f>
        <v>MACBIRDсерый</v>
      </c>
      <c r="W3862" s="60" t="str">
        <f>_xlfn.LET(_xlpm.TextCell,TEXT(G3862,"###"),IF(_xlpm.TextCell&lt;&gt;"",IF(StyleSpaceSplit,IFERROR(IF(FIND(" ",_xlpm.TextCell)&gt;=1,MID(_xlpm.TextCell,1,FIND(" ",_xlpm.TextCell)-1),_xlpm.TextCell),_xlpm.TextCell),_xlpm.TextCell),""))</f>
        <v>MACBIRD</v>
      </c>
      <c r="X3862" s="60" t="str">
        <f>IF(A3862&lt;&gt;"",IFERROR(IF(FIND(" ",G3862)&gt;=1,MID(G3862,FIND(" ",G3862)+1,LEN(G3862)),""),""),"")</f>
        <v/>
      </c>
      <c r="AC3862" s="51">
        <f>IFERROR(VALUE(MID($C3862,1,2)),0)</f>
        <v>80</v>
      </c>
      <c r="AD3862" s="44">
        <f>IFERROR(VALUE(MID($C3862,4,3)),0)</f>
        <v>384</v>
      </c>
      <c r="AE3862" s="51">
        <f>VALUE(RIGHT("00"&amp;AC3862,2)&amp;RIGHT("000"&amp;AD3862,3))</f>
        <v>80384</v>
      </c>
    </row>
    <row r="3863" spans="1:31">
      <c r="A3863" s="60" t="str">
        <f>IF(G3863&amp;Q3863&lt;&gt;"",W3863&amp;Q3863,"")</f>
        <v>MACBIRDgrey</v>
      </c>
      <c r="B3863" s="60" t="str">
        <f>IF(C3863&lt;&gt;"",LEFT(C3863,9),"")</f>
        <v>80-384-08</v>
      </c>
      <c r="C3863" s="73" t="s">
        <v>2358</v>
      </c>
      <c r="D3863" s="73" t="s">
        <v>2353</v>
      </c>
      <c r="E3863" s="73" t="s">
        <v>912</v>
      </c>
      <c r="F3863" s="74">
        <v>61</v>
      </c>
      <c r="G3863" s="73" t="s">
        <v>2354</v>
      </c>
      <c r="H3863" s="73" t="s">
        <v>83</v>
      </c>
      <c r="I3863" s="73" t="s">
        <v>2355</v>
      </c>
      <c r="J3863" s="73" t="s">
        <v>330</v>
      </c>
      <c r="K3863" s="73" t="s">
        <v>382</v>
      </c>
      <c r="L3863" s="73" t="s">
        <v>383</v>
      </c>
      <c r="M3863" s="73" t="s">
        <v>384</v>
      </c>
      <c r="O3863" s="73" t="s">
        <v>386</v>
      </c>
      <c r="P3863" s="73" t="s">
        <v>907</v>
      </c>
      <c r="Q3863" s="73" t="s">
        <v>917</v>
      </c>
      <c r="R3863" s="73" t="s">
        <v>83</v>
      </c>
      <c r="V3863" s="60" t="str">
        <f>W3863&amp;H3863</f>
        <v>MACBIRDсерый</v>
      </c>
      <c r="W3863" s="60" t="str">
        <f>_xlfn.LET(_xlpm.TextCell,TEXT(G3863,"###"),IF(_xlpm.TextCell&lt;&gt;"",IF(StyleSpaceSplit,IFERROR(IF(FIND(" ",_xlpm.TextCell)&gt;=1,MID(_xlpm.TextCell,1,FIND(" ",_xlpm.TextCell)-1),_xlpm.TextCell),_xlpm.TextCell),_xlpm.TextCell),""))</f>
        <v>MACBIRD</v>
      </c>
      <c r="X3863" s="60" t="str">
        <f>IF(A3863&lt;&gt;"",IFERROR(IF(FIND(" ",G3863)&gt;=1,MID(G3863,FIND(" ",G3863)+1,LEN(G3863)),""),""),"")</f>
        <v/>
      </c>
      <c r="AC3863" s="51">
        <f>IFERROR(VALUE(MID($C3863,1,2)),0)</f>
        <v>80</v>
      </c>
      <c r="AD3863" s="44">
        <f>IFERROR(VALUE(MID($C3863,4,3)),0)</f>
        <v>384</v>
      </c>
      <c r="AE3863" s="51">
        <f>VALUE(RIGHT("00"&amp;AC3863,2)&amp;RIGHT("000"&amp;AD3863,3))</f>
        <v>80384</v>
      </c>
    </row>
    <row r="3864" spans="1:31">
      <c r="A3864" s="60" t="str">
        <f>IF(G3864&amp;Q3864&lt;&gt;"",W3864&amp;Q3864,"")</f>
        <v>MACCARTHYblack</v>
      </c>
      <c r="B3864" s="60" t="str">
        <f>IF(C3864&lt;&gt;"",LEFT(C3864,9),"")</f>
        <v>80-364-52</v>
      </c>
      <c r="C3864" s="73" t="s">
        <v>1684</v>
      </c>
      <c r="D3864" s="73" t="s">
        <v>1685</v>
      </c>
      <c r="E3864" s="73" t="s">
        <v>904</v>
      </c>
      <c r="F3864" s="74">
        <v>57</v>
      </c>
      <c r="G3864" s="73" t="s">
        <v>1686</v>
      </c>
      <c r="H3864" s="73" t="s">
        <v>53</v>
      </c>
      <c r="I3864" s="73" t="s">
        <v>1265</v>
      </c>
      <c r="J3864" s="73" t="s">
        <v>330</v>
      </c>
      <c r="K3864" s="73" t="s">
        <v>382</v>
      </c>
      <c r="L3864" s="73" t="s">
        <v>383</v>
      </c>
      <c r="M3864" s="73" t="s">
        <v>388</v>
      </c>
      <c r="N3864" s="73" t="s">
        <v>30</v>
      </c>
      <c r="O3864" s="73" t="s">
        <v>386</v>
      </c>
      <c r="P3864" s="73" t="s">
        <v>907</v>
      </c>
      <c r="Q3864" s="73" t="s">
        <v>928</v>
      </c>
      <c r="R3864" s="73" t="s">
        <v>53</v>
      </c>
      <c r="V3864" s="60" t="str">
        <f>W3864&amp;H3864</f>
        <v>MACCARTHYчерный</v>
      </c>
      <c r="W3864" s="60" t="str">
        <f>_xlfn.LET(_xlpm.TextCell,TEXT(G3864,"###"),IF(_xlpm.TextCell&lt;&gt;"",IF(StyleSpaceSplit,IFERROR(IF(FIND(" ",_xlpm.TextCell)&gt;=1,MID(_xlpm.TextCell,1,FIND(" ",_xlpm.TextCell)-1),_xlpm.TextCell),_xlpm.TextCell),_xlpm.TextCell),""))</f>
        <v>MACCARTHY</v>
      </c>
      <c r="X3864" s="60" t="str">
        <f>IF(A3864&lt;&gt;"",IFERROR(IF(FIND(" ",G3864)&gt;=1,MID(G3864,FIND(" ",G3864)+1,LEN(G3864)),""),""),"")</f>
        <v/>
      </c>
      <c r="AC3864" s="51">
        <f>IFERROR(VALUE(MID($C3864,1,2)),0)</f>
        <v>80</v>
      </c>
      <c r="AD3864" s="44">
        <f>IFERROR(VALUE(MID($C3864,4,3)),0)</f>
        <v>364</v>
      </c>
      <c r="AE3864" s="51">
        <f>VALUE(RIGHT("00"&amp;AC3864,2)&amp;RIGHT("000"&amp;AD3864,3))</f>
        <v>80364</v>
      </c>
    </row>
    <row r="3865" spans="1:31">
      <c r="A3865" s="60" t="str">
        <f>IF(G3865&amp;Q3865&lt;&gt;"",W3865&amp;Q3865,"")</f>
        <v>MACCARTHYblack</v>
      </c>
      <c r="B3865" s="60" t="str">
        <f>IF(C3865&lt;&gt;"",LEFT(C3865,9),"")</f>
        <v>80-364-52</v>
      </c>
      <c r="C3865" s="73" t="s">
        <v>1687</v>
      </c>
      <c r="D3865" s="73" t="s">
        <v>1685</v>
      </c>
      <c r="E3865" s="73" t="s">
        <v>912</v>
      </c>
      <c r="F3865" s="74">
        <v>61</v>
      </c>
      <c r="G3865" s="73" t="s">
        <v>1686</v>
      </c>
      <c r="H3865" s="73" t="s">
        <v>53</v>
      </c>
      <c r="I3865" s="73" t="s">
        <v>1265</v>
      </c>
      <c r="J3865" s="73" t="s">
        <v>330</v>
      </c>
      <c r="K3865" s="73" t="s">
        <v>382</v>
      </c>
      <c r="L3865" s="73" t="s">
        <v>383</v>
      </c>
      <c r="M3865" s="73" t="s">
        <v>388</v>
      </c>
      <c r="N3865" s="73" t="s">
        <v>30</v>
      </c>
      <c r="O3865" s="73" t="s">
        <v>386</v>
      </c>
      <c r="P3865" s="73" t="s">
        <v>907</v>
      </c>
      <c r="Q3865" s="73" t="s">
        <v>928</v>
      </c>
      <c r="R3865" s="73" t="s">
        <v>53</v>
      </c>
      <c r="V3865" s="60" t="str">
        <f>W3865&amp;H3865</f>
        <v>MACCARTHYчерный</v>
      </c>
      <c r="W3865" s="60" t="str">
        <f>_xlfn.LET(_xlpm.TextCell,TEXT(G3865,"###"),IF(_xlpm.TextCell&lt;&gt;"",IF(StyleSpaceSplit,IFERROR(IF(FIND(" ",_xlpm.TextCell)&gt;=1,MID(_xlpm.TextCell,1,FIND(" ",_xlpm.TextCell)-1),_xlpm.TextCell),_xlpm.TextCell),_xlpm.TextCell),""))</f>
        <v>MACCARTHY</v>
      </c>
      <c r="X3865" s="60" t="str">
        <f>IF(A3865&lt;&gt;"",IFERROR(IF(FIND(" ",G3865)&gt;=1,MID(G3865,FIND(" ",G3865)+1,LEN(G3865)),""),""),"")</f>
        <v/>
      </c>
      <c r="AC3865" s="51">
        <f>IFERROR(VALUE(MID($C3865,1,2)),0)</f>
        <v>80</v>
      </c>
      <c r="AD3865" s="44">
        <f>IFERROR(VALUE(MID($C3865,4,3)),0)</f>
        <v>364</v>
      </c>
      <c r="AE3865" s="51">
        <f>VALUE(RIGHT("00"&amp;AC3865,2)&amp;RIGHT("000"&amp;AD3865,3))</f>
        <v>80364</v>
      </c>
    </row>
    <row r="3866" spans="1:31">
      <c r="A3866" s="60" t="str">
        <f>IF(G3866&amp;Q3866&lt;&gt;"",W3866&amp;Q3866,"")</f>
        <v>MACCARTHY NDcharcoal</v>
      </c>
      <c r="B3866" s="60" t="str">
        <f>IF(C3866&lt;&gt;"",LEFT(C3866,9),"")</f>
        <v>81-068-05</v>
      </c>
      <c r="C3866" s="73" t="s">
        <v>6961</v>
      </c>
      <c r="D3866" s="73" t="s">
        <v>6962</v>
      </c>
      <c r="E3866" s="73" t="s">
        <v>910</v>
      </c>
      <c r="F3866" s="74">
        <v>59</v>
      </c>
      <c r="G3866" s="73" t="s">
        <v>6958</v>
      </c>
      <c r="H3866" s="73" t="s">
        <v>277</v>
      </c>
      <c r="I3866" s="73" t="s">
        <v>1265</v>
      </c>
      <c r="J3866" s="73" t="s">
        <v>330</v>
      </c>
      <c r="K3866" s="73" t="s">
        <v>382</v>
      </c>
      <c r="L3866" s="73" t="s">
        <v>383</v>
      </c>
      <c r="M3866" s="73" t="s">
        <v>388</v>
      </c>
      <c r="N3866" s="73" t="s">
        <v>30</v>
      </c>
      <c r="O3866" s="73" t="s">
        <v>386</v>
      </c>
      <c r="P3866" s="73" t="s">
        <v>907</v>
      </c>
      <c r="Q3866" s="73" t="s">
        <v>1710</v>
      </c>
      <c r="R3866" s="73" t="s">
        <v>83</v>
      </c>
      <c r="V3866" s="60" t="str">
        <f>W3866&amp;H3866</f>
        <v>MACCARTHY NDтемно-серый</v>
      </c>
      <c r="W3866" s="60" t="str">
        <f>_xlfn.LET(_xlpm.TextCell,TEXT(G3866,"###"),IF(_xlpm.TextCell&lt;&gt;"",IF(StyleSpaceSplit,IFERROR(IF(FIND(" ",_xlpm.TextCell)&gt;=1,MID(_xlpm.TextCell,1,FIND(" ",_xlpm.TextCell)-1),_xlpm.TextCell),_xlpm.TextCell),_xlpm.TextCell),""))</f>
        <v>MACCARTHY ND</v>
      </c>
      <c r="X3866" s="60" t="str">
        <f>IF(A3866&lt;&gt;"",IFERROR(IF(FIND(" ",G3866)&gt;=1,MID(G3866,FIND(" ",G3866)+1,LEN(G3866)),""),""),"")</f>
        <v>ND</v>
      </c>
      <c r="AC3866" s="51">
        <f>IFERROR(VALUE(MID($C3866,1,2)),0)</f>
        <v>81</v>
      </c>
      <c r="AD3866" s="44">
        <f>IFERROR(VALUE(MID($C3866,4,3)),0)</f>
        <v>68</v>
      </c>
      <c r="AE3866" s="51">
        <f>VALUE(RIGHT("00"&amp;AC3866,2)&amp;RIGHT("000"&amp;AD3866,3))</f>
        <v>81068</v>
      </c>
    </row>
    <row r="3867" spans="1:31">
      <c r="A3867" s="60" t="str">
        <f>IF(G3867&amp;Q3867&lt;&gt;"",W3867&amp;Q3867,"")</f>
        <v>MACCARTHY NDcharcoal</v>
      </c>
      <c r="B3867" s="60" t="str">
        <f>IF(C3867&lt;&gt;"",LEFT(C3867,9),"")</f>
        <v>81-068-05</v>
      </c>
      <c r="C3867" s="73" t="s">
        <v>6963</v>
      </c>
      <c r="D3867" s="73" t="s">
        <v>6962</v>
      </c>
      <c r="E3867" s="73" t="s">
        <v>912</v>
      </c>
      <c r="F3867" s="74">
        <v>61</v>
      </c>
      <c r="G3867" s="73" t="s">
        <v>6958</v>
      </c>
      <c r="H3867" s="73" t="s">
        <v>277</v>
      </c>
      <c r="I3867" s="73" t="s">
        <v>1265</v>
      </c>
      <c r="J3867" s="73" t="s">
        <v>330</v>
      </c>
      <c r="K3867" s="73" t="s">
        <v>382</v>
      </c>
      <c r="L3867" s="73" t="s">
        <v>383</v>
      </c>
      <c r="M3867" s="73" t="s">
        <v>388</v>
      </c>
      <c r="N3867" s="73" t="s">
        <v>30</v>
      </c>
      <c r="O3867" s="73" t="s">
        <v>386</v>
      </c>
      <c r="P3867" s="73" t="s">
        <v>907</v>
      </c>
      <c r="Q3867" s="73" t="s">
        <v>1710</v>
      </c>
      <c r="R3867" s="73" t="s">
        <v>83</v>
      </c>
      <c r="V3867" s="60" t="str">
        <f>W3867&amp;H3867</f>
        <v>MACCARTHY NDтемно-серый</v>
      </c>
      <c r="W3867" s="60" t="str">
        <f>_xlfn.LET(_xlpm.TextCell,TEXT(G3867,"###"),IF(_xlpm.TextCell&lt;&gt;"",IF(StyleSpaceSplit,IFERROR(IF(FIND(" ",_xlpm.TextCell)&gt;=1,MID(_xlpm.TextCell,1,FIND(" ",_xlpm.TextCell)-1),_xlpm.TextCell),_xlpm.TextCell),_xlpm.TextCell),""))</f>
        <v>MACCARTHY ND</v>
      </c>
      <c r="X3867" s="60" t="str">
        <f>IF(A3867&lt;&gt;"",IFERROR(IF(FIND(" ",G3867)&gt;=1,MID(G3867,FIND(" ",G3867)+1,LEN(G3867)),""),""),"")</f>
        <v>ND</v>
      </c>
      <c r="AC3867" s="51">
        <f>IFERROR(VALUE(MID($C3867,1,2)),0)</f>
        <v>81</v>
      </c>
      <c r="AD3867" s="44">
        <f>IFERROR(VALUE(MID($C3867,4,3)),0)</f>
        <v>68</v>
      </c>
      <c r="AE3867" s="51">
        <f>VALUE(RIGHT("00"&amp;AC3867,2)&amp;RIGHT("000"&amp;AD3867,3))</f>
        <v>81068</v>
      </c>
    </row>
    <row r="3868" spans="1:31">
      <c r="A3868" s="60" t="str">
        <f>IF(G3868&amp;Q3868&lt;&gt;"",W3868&amp;Q3868,"")</f>
        <v>MACCARTHY NDblack</v>
      </c>
      <c r="B3868" s="60" t="str">
        <f>IF(C3868&lt;&gt;"",LEFT(C3868,9),"")</f>
        <v>81-068-09</v>
      </c>
      <c r="C3868" s="73" t="s">
        <v>6956</v>
      </c>
      <c r="D3868" s="73" t="s">
        <v>6957</v>
      </c>
      <c r="E3868" s="73" t="s">
        <v>904</v>
      </c>
      <c r="F3868" s="74">
        <v>57</v>
      </c>
      <c r="G3868" s="73" t="s">
        <v>6958</v>
      </c>
      <c r="H3868" s="73" t="s">
        <v>53</v>
      </c>
      <c r="I3868" s="73" t="s">
        <v>1265</v>
      </c>
      <c r="J3868" s="73" t="s">
        <v>330</v>
      </c>
      <c r="K3868" s="73" t="s">
        <v>382</v>
      </c>
      <c r="L3868" s="73" t="s">
        <v>383</v>
      </c>
      <c r="M3868" s="73" t="s">
        <v>388</v>
      </c>
      <c r="N3868" s="73" t="s">
        <v>30</v>
      </c>
      <c r="O3868" s="73" t="s">
        <v>386</v>
      </c>
      <c r="P3868" s="73" t="s">
        <v>907</v>
      </c>
      <c r="Q3868" s="73" t="s">
        <v>928</v>
      </c>
      <c r="R3868" s="73" t="s">
        <v>53</v>
      </c>
      <c r="V3868" s="60" t="str">
        <f>W3868&amp;H3868</f>
        <v>MACCARTHY NDчерный</v>
      </c>
      <c r="W3868" s="60" t="str">
        <f>_xlfn.LET(_xlpm.TextCell,TEXT(G3868,"###"),IF(_xlpm.TextCell&lt;&gt;"",IF(StyleSpaceSplit,IFERROR(IF(FIND(" ",_xlpm.TextCell)&gt;=1,MID(_xlpm.TextCell,1,FIND(" ",_xlpm.TextCell)-1),_xlpm.TextCell),_xlpm.TextCell),_xlpm.TextCell),""))</f>
        <v>MACCARTHY ND</v>
      </c>
      <c r="X3868" s="60" t="str">
        <f>IF(A3868&lt;&gt;"",IFERROR(IF(FIND(" ",G3868)&gt;=1,MID(G3868,FIND(" ",G3868)+1,LEN(G3868)),""),""),"")</f>
        <v>ND</v>
      </c>
      <c r="AC3868" s="51">
        <f>IFERROR(VALUE(MID($C3868,1,2)),0)</f>
        <v>81</v>
      </c>
      <c r="AD3868" s="44">
        <f>IFERROR(VALUE(MID($C3868,4,3)),0)</f>
        <v>68</v>
      </c>
      <c r="AE3868" s="51">
        <f>VALUE(RIGHT("00"&amp;AC3868,2)&amp;RIGHT("000"&amp;AD3868,3))</f>
        <v>81068</v>
      </c>
    </row>
    <row r="3869" spans="1:31">
      <c r="A3869" s="60" t="str">
        <f>IF(G3869&amp;Q3869&lt;&gt;"",W3869&amp;Q3869,"")</f>
        <v>MACCARTHY NDblack</v>
      </c>
      <c r="B3869" s="60" t="str">
        <f>IF(C3869&lt;&gt;"",LEFT(C3869,9),"")</f>
        <v>81-068-09</v>
      </c>
      <c r="C3869" s="73" t="s">
        <v>6959</v>
      </c>
      <c r="D3869" s="73" t="s">
        <v>6957</v>
      </c>
      <c r="E3869" s="73" t="s">
        <v>910</v>
      </c>
      <c r="F3869" s="74">
        <v>59</v>
      </c>
      <c r="G3869" s="73" t="s">
        <v>6958</v>
      </c>
      <c r="H3869" s="73" t="s">
        <v>53</v>
      </c>
      <c r="I3869" s="73" t="s">
        <v>1265</v>
      </c>
      <c r="J3869" s="73" t="s">
        <v>330</v>
      </c>
      <c r="K3869" s="73" t="s">
        <v>382</v>
      </c>
      <c r="L3869" s="73" t="s">
        <v>383</v>
      </c>
      <c r="M3869" s="73" t="s">
        <v>388</v>
      </c>
      <c r="N3869" s="73" t="s">
        <v>30</v>
      </c>
      <c r="O3869" s="73" t="s">
        <v>386</v>
      </c>
      <c r="P3869" s="73" t="s">
        <v>907</v>
      </c>
      <c r="Q3869" s="73" t="s">
        <v>928</v>
      </c>
      <c r="R3869" s="73" t="s">
        <v>53</v>
      </c>
      <c r="V3869" s="60" t="str">
        <f>W3869&amp;H3869</f>
        <v>MACCARTHY NDчерный</v>
      </c>
      <c r="W3869" s="60" t="str">
        <f>_xlfn.LET(_xlpm.TextCell,TEXT(G3869,"###"),IF(_xlpm.TextCell&lt;&gt;"",IF(StyleSpaceSplit,IFERROR(IF(FIND(" ",_xlpm.TextCell)&gt;=1,MID(_xlpm.TextCell,1,FIND(" ",_xlpm.TextCell)-1),_xlpm.TextCell),_xlpm.TextCell),_xlpm.TextCell),""))</f>
        <v>MACCARTHY ND</v>
      </c>
      <c r="X3869" s="60" t="str">
        <f>IF(A3869&lt;&gt;"",IFERROR(IF(FIND(" ",G3869)&gt;=1,MID(G3869,FIND(" ",G3869)+1,LEN(G3869)),""),""),"")</f>
        <v>ND</v>
      </c>
      <c r="AC3869" s="51">
        <f>IFERROR(VALUE(MID($C3869,1,2)),0)</f>
        <v>81</v>
      </c>
      <c r="AD3869" s="44">
        <f>IFERROR(VALUE(MID($C3869,4,3)),0)</f>
        <v>68</v>
      </c>
      <c r="AE3869" s="51">
        <f>VALUE(RIGHT("00"&amp;AC3869,2)&amp;RIGHT("000"&amp;AD3869,3))</f>
        <v>81068</v>
      </c>
    </row>
    <row r="3870" spans="1:31">
      <c r="A3870" s="60" t="str">
        <f>IF(G3870&amp;Q3870&lt;&gt;"",W3870&amp;Q3870,"")</f>
        <v>MACCARTHY NDblack</v>
      </c>
      <c r="B3870" s="60" t="str">
        <f>IF(C3870&lt;&gt;"",LEFT(C3870,9),"")</f>
        <v>81-068-09</v>
      </c>
      <c r="C3870" s="73" t="s">
        <v>6960</v>
      </c>
      <c r="D3870" s="73" t="s">
        <v>6957</v>
      </c>
      <c r="E3870" s="73" t="s">
        <v>912</v>
      </c>
      <c r="F3870" s="74">
        <v>61</v>
      </c>
      <c r="G3870" s="73" t="s">
        <v>6958</v>
      </c>
      <c r="H3870" s="73" t="s">
        <v>53</v>
      </c>
      <c r="I3870" s="73" t="s">
        <v>1265</v>
      </c>
      <c r="J3870" s="73" t="s">
        <v>330</v>
      </c>
      <c r="K3870" s="73" t="s">
        <v>382</v>
      </c>
      <c r="L3870" s="73" t="s">
        <v>383</v>
      </c>
      <c r="M3870" s="73" t="s">
        <v>388</v>
      </c>
      <c r="N3870" s="73" t="s">
        <v>30</v>
      </c>
      <c r="O3870" s="73" t="s">
        <v>386</v>
      </c>
      <c r="P3870" s="73" t="s">
        <v>907</v>
      </c>
      <c r="Q3870" s="73" t="s">
        <v>928</v>
      </c>
      <c r="R3870" s="73" t="s">
        <v>53</v>
      </c>
      <c r="V3870" s="60" t="str">
        <f>W3870&amp;H3870</f>
        <v>MACCARTHY NDчерный</v>
      </c>
      <c r="W3870" s="60" t="str">
        <f>_xlfn.LET(_xlpm.TextCell,TEXT(G3870,"###"),IF(_xlpm.TextCell&lt;&gt;"",IF(StyleSpaceSplit,IFERROR(IF(FIND(" ",_xlpm.TextCell)&gt;=1,MID(_xlpm.TextCell,1,FIND(" ",_xlpm.TextCell)-1),_xlpm.TextCell),_xlpm.TextCell),_xlpm.TextCell),""))</f>
        <v>MACCARTHY ND</v>
      </c>
      <c r="X3870" s="60" t="str">
        <f>IF(A3870&lt;&gt;"",IFERROR(IF(FIND(" ",G3870)&gt;=1,MID(G3870,FIND(" ",G3870)+1,LEN(G3870)),""),""),"")</f>
        <v>ND</v>
      </c>
      <c r="AC3870" s="51">
        <f>IFERROR(VALUE(MID($C3870,1,2)),0)</f>
        <v>81</v>
      </c>
      <c r="AD3870" s="44">
        <f>IFERROR(VALUE(MID($C3870,4,3)),0)</f>
        <v>68</v>
      </c>
      <c r="AE3870" s="51">
        <f>VALUE(RIGHT("00"&amp;AC3870,2)&amp;RIGHT("000"&amp;AD3870,3))</f>
        <v>81068</v>
      </c>
    </row>
    <row r="3871" spans="1:31">
      <c r="A3871" s="60" t="str">
        <f>IF(G3871&amp;Q3871&lt;&gt;"",W3871&amp;Q3871,"")</f>
        <v>MACCHICKwhite</v>
      </c>
      <c r="B3871" s="60" t="str">
        <f>IF(C3871&lt;&gt;"",LEFT(C3871,9),"")</f>
        <v>80-202-17</v>
      </c>
      <c r="C3871" s="73" t="s">
        <v>8167</v>
      </c>
      <c r="D3871" s="73" t="s">
        <v>8168</v>
      </c>
      <c r="E3871" s="73" t="s">
        <v>956</v>
      </c>
      <c r="F3871" s="74">
        <v>55</v>
      </c>
      <c r="G3871" s="73" t="s">
        <v>1074</v>
      </c>
      <c r="H3871" s="73" t="s">
        <v>119</v>
      </c>
      <c r="I3871" s="73" t="s">
        <v>927</v>
      </c>
      <c r="J3871" s="73" t="s">
        <v>330</v>
      </c>
      <c r="K3871" s="73" t="s">
        <v>387</v>
      </c>
      <c r="L3871" s="73" t="s">
        <v>383</v>
      </c>
      <c r="M3871" s="73" t="s">
        <v>384</v>
      </c>
      <c r="N3871" s="73" t="s">
        <v>36</v>
      </c>
      <c r="O3871" s="73" t="s">
        <v>386</v>
      </c>
      <c r="P3871" s="73" t="s">
        <v>907</v>
      </c>
      <c r="Q3871" s="73" t="s">
        <v>908</v>
      </c>
      <c r="R3871" s="73" t="s">
        <v>57</v>
      </c>
      <c r="V3871" s="60" t="str">
        <f>W3871&amp;H3871</f>
        <v>MACCHICKбелый / черный</v>
      </c>
      <c r="W3871" s="60" t="str">
        <f>_xlfn.LET(_xlpm.TextCell,TEXT(G3871,"###"),IF(_xlpm.TextCell&lt;&gt;"",IF(StyleSpaceSplit,IFERROR(IF(FIND(" ",_xlpm.TextCell)&gt;=1,MID(_xlpm.TextCell,1,FIND(" ",_xlpm.TextCell)-1),_xlpm.TextCell),_xlpm.TextCell),_xlpm.TextCell),""))</f>
        <v>MACCHICK</v>
      </c>
      <c r="X3871" s="60" t="str">
        <f>IF(A3871&lt;&gt;"",IFERROR(IF(FIND(" ",G3871)&gt;=1,MID(G3871,FIND(" ",G3871)+1,LEN(G3871)),""),""),"")</f>
        <v/>
      </c>
      <c r="AC3871" s="51">
        <f>IFERROR(VALUE(MID($C3871,1,2)),0)</f>
        <v>80</v>
      </c>
      <c r="AD3871" s="44">
        <f>IFERROR(VALUE(MID($C3871,4,3)),0)</f>
        <v>202</v>
      </c>
      <c r="AE3871" s="51">
        <f>VALUE(RIGHT("00"&amp;AC3871,2)&amp;RIGHT("000"&amp;AD3871,3))</f>
        <v>80202</v>
      </c>
    </row>
    <row r="3872" spans="1:31">
      <c r="A3872" s="60" t="str">
        <f>IF(G3872&amp;Q3872&lt;&gt;"",W3872&amp;Q3872,"")</f>
        <v>MACCHICKwhite</v>
      </c>
      <c r="B3872" s="60" t="str">
        <f>IF(C3872&lt;&gt;"",LEFT(C3872,9),"")</f>
        <v>80-202-17</v>
      </c>
      <c r="C3872" s="73" t="s">
        <v>8169</v>
      </c>
      <c r="D3872" s="73" t="s">
        <v>8168</v>
      </c>
      <c r="E3872" s="73" t="s">
        <v>904</v>
      </c>
      <c r="F3872" s="74">
        <v>57</v>
      </c>
      <c r="G3872" s="73" t="s">
        <v>1074</v>
      </c>
      <c r="H3872" s="73" t="s">
        <v>119</v>
      </c>
      <c r="I3872" s="73" t="s">
        <v>927</v>
      </c>
      <c r="J3872" s="73" t="s">
        <v>330</v>
      </c>
      <c r="K3872" s="73" t="s">
        <v>387</v>
      </c>
      <c r="L3872" s="73" t="s">
        <v>383</v>
      </c>
      <c r="M3872" s="73" t="s">
        <v>384</v>
      </c>
      <c r="N3872" s="73" t="s">
        <v>36</v>
      </c>
      <c r="O3872" s="73" t="s">
        <v>386</v>
      </c>
      <c r="P3872" s="73" t="s">
        <v>907</v>
      </c>
      <c r="Q3872" s="73" t="s">
        <v>908</v>
      </c>
      <c r="R3872" s="73" t="s">
        <v>57</v>
      </c>
      <c r="V3872" s="60" t="str">
        <f>W3872&amp;H3872</f>
        <v>MACCHICKбелый / черный</v>
      </c>
      <c r="W3872" s="60" t="str">
        <f>_xlfn.LET(_xlpm.TextCell,TEXT(G3872,"###"),IF(_xlpm.TextCell&lt;&gt;"",IF(StyleSpaceSplit,IFERROR(IF(FIND(" ",_xlpm.TextCell)&gt;=1,MID(_xlpm.TextCell,1,FIND(" ",_xlpm.TextCell)-1),_xlpm.TextCell),_xlpm.TextCell),_xlpm.TextCell),""))</f>
        <v>MACCHICK</v>
      </c>
      <c r="X3872" s="60" t="str">
        <f>IF(A3872&lt;&gt;"",IFERROR(IF(FIND(" ",G3872)&gt;=1,MID(G3872,FIND(" ",G3872)+1,LEN(G3872)),""),""),"")</f>
        <v/>
      </c>
      <c r="AC3872" s="51">
        <f>IFERROR(VALUE(MID($C3872,1,2)),0)</f>
        <v>80</v>
      </c>
      <c r="AD3872" s="44">
        <f>IFERROR(VALUE(MID($C3872,4,3)),0)</f>
        <v>202</v>
      </c>
      <c r="AE3872" s="51">
        <f>VALUE(RIGHT("00"&amp;AC3872,2)&amp;RIGHT("000"&amp;AD3872,3))</f>
        <v>80202</v>
      </c>
    </row>
    <row r="3873" spans="1:31">
      <c r="A3873" s="60" t="str">
        <f>IF(G3873&amp;Q3873&lt;&gt;"",W3873&amp;Q3873,"")</f>
        <v>MACCHICKgrey</v>
      </c>
      <c r="B3873" s="60" t="str">
        <f>IF(C3873&lt;&gt;"",LEFT(C3873,9),"")</f>
        <v>80-202-08</v>
      </c>
      <c r="C3873" s="73" t="s">
        <v>1072</v>
      </c>
      <c r="D3873" s="73" t="s">
        <v>1073</v>
      </c>
      <c r="E3873" s="73" t="s">
        <v>956</v>
      </c>
      <c r="F3873" s="74">
        <v>55</v>
      </c>
      <c r="G3873" s="73" t="s">
        <v>1074</v>
      </c>
      <c r="H3873" s="73" t="s">
        <v>246</v>
      </c>
      <c r="I3873" s="73" t="s">
        <v>927</v>
      </c>
      <c r="J3873" s="73" t="s">
        <v>330</v>
      </c>
      <c r="K3873" s="73" t="s">
        <v>387</v>
      </c>
      <c r="L3873" s="73" t="s">
        <v>383</v>
      </c>
      <c r="M3873" s="73" t="s">
        <v>384</v>
      </c>
      <c r="N3873" s="73" t="s">
        <v>36</v>
      </c>
      <c r="O3873" s="73" t="s">
        <v>386</v>
      </c>
      <c r="P3873" s="73" t="s">
        <v>907</v>
      </c>
      <c r="Q3873" s="73" t="s">
        <v>917</v>
      </c>
      <c r="R3873" s="73" t="s">
        <v>83</v>
      </c>
      <c r="V3873" s="60" t="str">
        <f>W3873&amp;H3873</f>
        <v>MACCHICKсерый / черный</v>
      </c>
      <c r="W3873" s="60" t="str">
        <f>_xlfn.LET(_xlpm.TextCell,TEXT(G3873,"###"),IF(_xlpm.TextCell&lt;&gt;"",IF(StyleSpaceSplit,IFERROR(IF(FIND(" ",_xlpm.TextCell)&gt;=1,MID(_xlpm.TextCell,1,FIND(" ",_xlpm.TextCell)-1),_xlpm.TextCell),_xlpm.TextCell),_xlpm.TextCell),""))</f>
        <v>MACCHICK</v>
      </c>
      <c r="X3873" s="60" t="str">
        <f>IF(A3873&lt;&gt;"",IFERROR(IF(FIND(" ",G3873)&gt;=1,MID(G3873,FIND(" ",G3873)+1,LEN(G3873)),""),""),"")</f>
        <v/>
      </c>
      <c r="AC3873" s="51">
        <f>IFERROR(VALUE(MID($C3873,1,2)),0)</f>
        <v>80</v>
      </c>
      <c r="AD3873" s="44">
        <f>IFERROR(VALUE(MID($C3873,4,3)),0)</f>
        <v>202</v>
      </c>
      <c r="AE3873" s="51">
        <f>VALUE(RIGHT("00"&amp;AC3873,2)&amp;RIGHT("000"&amp;AD3873,3))</f>
        <v>80202</v>
      </c>
    </row>
    <row r="3874" spans="1:31">
      <c r="A3874" s="60" t="str">
        <f>IF(G3874&amp;Q3874&lt;&gt;"",W3874&amp;Q3874,"")</f>
        <v>MACCHICKgrey</v>
      </c>
      <c r="B3874" s="60" t="str">
        <f>IF(C3874&lt;&gt;"",LEFT(C3874,9),"")</f>
        <v>80-202-08</v>
      </c>
      <c r="C3874" s="73" t="s">
        <v>1075</v>
      </c>
      <c r="D3874" s="73" t="s">
        <v>1073</v>
      </c>
      <c r="E3874" s="73" t="s">
        <v>904</v>
      </c>
      <c r="F3874" s="74">
        <v>57</v>
      </c>
      <c r="G3874" s="73" t="s">
        <v>1074</v>
      </c>
      <c r="H3874" s="73" t="s">
        <v>246</v>
      </c>
      <c r="I3874" s="73" t="s">
        <v>927</v>
      </c>
      <c r="J3874" s="73" t="s">
        <v>330</v>
      </c>
      <c r="K3874" s="73" t="s">
        <v>387</v>
      </c>
      <c r="L3874" s="73" t="s">
        <v>383</v>
      </c>
      <c r="M3874" s="73" t="s">
        <v>384</v>
      </c>
      <c r="N3874" s="73" t="s">
        <v>36</v>
      </c>
      <c r="O3874" s="73" t="s">
        <v>386</v>
      </c>
      <c r="P3874" s="73" t="s">
        <v>907</v>
      </c>
      <c r="Q3874" s="73" t="s">
        <v>917</v>
      </c>
      <c r="R3874" s="73" t="s">
        <v>83</v>
      </c>
      <c r="V3874" s="60" t="str">
        <f>W3874&amp;H3874</f>
        <v>MACCHICKсерый / черный</v>
      </c>
      <c r="W3874" s="60" t="str">
        <f>_xlfn.LET(_xlpm.TextCell,TEXT(G3874,"###"),IF(_xlpm.TextCell&lt;&gt;"",IF(StyleSpaceSplit,IFERROR(IF(FIND(" ",_xlpm.TextCell)&gt;=1,MID(_xlpm.TextCell,1,FIND(" ",_xlpm.TextCell)-1),_xlpm.TextCell),_xlpm.TextCell),_xlpm.TextCell),""))</f>
        <v>MACCHICK</v>
      </c>
      <c r="X3874" s="60" t="str">
        <f>IF(A3874&lt;&gt;"",IFERROR(IF(FIND(" ",G3874)&gt;=1,MID(G3874,FIND(" ",G3874)+1,LEN(G3874)),""),""),"")</f>
        <v/>
      </c>
      <c r="AC3874" s="51">
        <f>IFERROR(VALUE(MID($C3874,1,2)),0)</f>
        <v>80</v>
      </c>
      <c r="AD3874" s="44">
        <f>IFERROR(VALUE(MID($C3874,4,3)),0)</f>
        <v>202</v>
      </c>
      <c r="AE3874" s="51">
        <f>VALUE(RIGHT("00"&amp;AC3874,2)&amp;RIGHT("000"&amp;AD3874,3))</f>
        <v>80202</v>
      </c>
    </row>
    <row r="3875" spans="1:31">
      <c r="A3875" s="60" t="str">
        <f>IF(G3875&amp;Q3875&lt;&gt;"",W3875&amp;Q3875,"")</f>
        <v>MACCHICKblue</v>
      </c>
      <c r="B3875" s="60" t="str">
        <f>IF(C3875&lt;&gt;"",LEFT(C3875,9),"")</f>
        <v>80-202-06</v>
      </c>
      <c r="C3875" s="73" t="s">
        <v>2655</v>
      </c>
      <c r="D3875" s="73" t="s">
        <v>2656</v>
      </c>
      <c r="E3875" s="73" t="s">
        <v>904</v>
      </c>
      <c r="F3875" s="74">
        <v>57</v>
      </c>
      <c r="G3875" s="73" t="s">
        <v>1074</v>
      </c>
      <c r="H3875" s="73" t="s">
        <v>71</v>
      </c>
      <c r="I3875" s="73" t="s">
        <v>927</v>
      </c>
      <c r="J3875" s="73" t="s">
        <v>330</v>
      </c>
      <c r="K3875" s="73" t="s">
        <v>382</v>
      </c>
      <c r="L3875" s="73" t="s">
        <v>383</v>
      </c>
      <c r="M3875" s="73" t="s">
        <v>384</v>
      </c>
      <c r="N3875" s="73" t="s">
        <v>36</v>
      </c>
      <c r="O3875" s="73" t="s">
        <v>386</v>
      </c>
      <c r="P3875" s="73" t="s">
        <v>907</v>
      </c>
      <c r="Q3875" s="73" t="s">
        <v>932</v>
      </c>
      <c r="R3875" s="73" t="s">
        <v>71</v>
      </c>
      <c r="V3875" s="60" t="str">
        <f>W3875&amp;H3875</f>
        <v>MACCHICKсиний</v>
      </c>
      <c r="W3875" s="60" t="str">
        <f>_xlfn.LET(_xlpm.TextCell,TEXT(G3875,"###"),IF(_xlpm.TextCell&lt;&gt;"",IF(StyleSpaceSplit,IFERROR(IF(FIND(" ",_xlpm.TextCell)&gt;=1,MID(_xlpm.TextCell,1,FIND(" ",_xlpm.TextCell)-1),_xlpm.TextCell),_xlpm.TextCell),_xlpm.TextCell),""))</f>
        <v>MACCHICK</v>
      </c>
      <c r="X3875" s="60" t="str">
        <f>IF(A3875&lt;&gt;"",IFERROR(IF(FIND(" ",G3875)&gt;=1,MID(G3875,FIND(" ",G3875)+1,LEN(G3875)),""),""),"")</f>
        <v/>
      </c>
      <c r="AC3875" s="51">
        <f>IFERROR(VALUE(MID($C3875,1,2)),0)</f>
        <v>80</v>
      </c>
      <c r="AD3875" s="44">
        <f>IFERROR(VALUE(MID($C3875,4,3)),0)</f>
        <v>202</v>
      </c>
      <c r="AE3875" s="51">
        <f>VALUE(RIGHT("00"&amp;AC3875,2)&amp;RIGHT("000"&amp;AD3875,3))</f>
        <v>80202</v>
      </c>
    </row>
    <row r="3876" spans="1:31">
      <c r="A3876" s="60" t="str">
        <f>IF(G3876&amp;Q3876&lt;&gt;"",W3876&amp;Q3876,"")</f>
        <v>MACCHICKblack</v>
      </c>
      <c r="B3876" s="60" t="str">
        <f>IF(C3876&lt;&gt;"",LEFT(C3876,9),"")</f>
        <v>80-202-09</v>
      </c>
      <c r="C3876" s="73" t="s">
        <v>2359</v>
      </c>
      <c r="D3876" s="73" t="s">
        <v>2360</v>
      </c>
      <c r="E3876" s="73" t="s">
        <v>956</v>
      </c>
      <c r="F3876" s="74">
        <v>55</v>
      </c>
      <c r="G3876" s="73" t="s">
        <v>1074</v>
      </c>
      <c r="H3876" s="73" t="s">
        <v>53</v>
      </c>
      <c r="I3876" s="73" t="s">
        <v>927</v>
      </c>
      <c r="J3876" s="73" t="s">
        <v>330</v>
      </c>
      <c r="K3876" s="73" t="s">
        <v>382</v>
      </c>
      <c r="L3876" s="73" t="s">
        <v>383</v>
      </c>
      <c r="M3876" s="73" t="s">
        <v>384</v>
      </c>
      <c r="O3876" s="73" t="s">
        <v>386</v>
      </c>
      <c r="P3876" s="73" t="s">
        <v>907</v>
      </c>
      <c r="Q3876" s="73" t="s">
        <v>928</v>
      </c>
      <c r="R3876" s="73" t="s">
        <v>53</v>
      </c>
      <c r="V3876" s="60" t="str">
        <f>W3876&amp;H3876</f>
        <v>MACCHICKчерный</v>
      </c>
      <c r="W3876" s="60" t="str">
        <f>_xlfn.LET(_xlpm.TextCell,TEXT(G3876,"###"),IF(_xlpm.TextCell&lt;&gt;"",IF(StyleSpaceSplit,IFERROR(IF(FIND(" ",_xlpm.TextCell)&gt;=1,MID(_xlpm.TextCell,1,FIND(" ",_xlpm.TextCell)-1),_xlpm.TextCell),_xlpm.TextCell),_xlpm.TextCell),""))</f>
        <v>MACCHICK</v>
      </c>
      <c r="X3876" s="60" t="str">
        <f>IF(A3876&lt;&gt;"",IFERROR(IF(FIND(" ",G3876)&gt;=1,MID(G3876,FIND(" ",G3876)+1,LEN(G3876)),""),""),"")</f>
        <v/>
      </c>
      <c r="AC3876" s="51">
        <f>IFERROR(VALUE(MID($C3876,1,2)),0)</f>
        <v>80</v>
      </c>
      <c r="AD3876" s="44">
        <f>IFERROR(VALUE(MID($C3876,4,3)),0)</f>
        <v>202</v>
      </c>
      <c r="AE3876" s="51">
        <f>VALUE(RIGHT("00"&amp;AC3876,2)&amp;RIGHT("000"&amp;AD3876,3))</f>
        <v>80202</v>
      </c>
    </row>
    <row r="3877" spans="1:31">
      <c r="A3877" s="60" t="str">
        <f>IF(G3877&amp;Q3877&lt;&gt;"",W3877&amp;Q3877,"")</f>
        <v>MACCHICKblack</v>
      </c>
      <c r="B3877" s="60" t="str">
        <f>IF(C3877&lt;&gt;"",LEFT(C3877,9),"")</f>
        <v>80-202-09</v>
      </c>
      <c r="C3877" s="73" t="s">
        <v>2361</v>
      </c>
      <c r="D3877" s="73" t="s">
        <v>2360</v>
      </c>
      <c r="E3877" s="73" t="s">
        <v>904</v>
      </c>
      <c r="F3877" s="74">
        <v>57</v>
      </c>
      <c r="G3877" s="73" t="s">
        <v>1074</v>
      </c>
      <c r="H3877" s="73" t="s">
        <v>53</v>
      </c>
      <c r="I3877" s="73" t="s">
        <v>927</v>
      </c>
      <c r="J3877" s="73" t="s">
        <v>330</v>
      </c>
      <c r="K3877" s="73" t="s">
        <v>382</v>
      </c>
      <c r="L3877" s="73" t="s">
        <v>383</v>
      </c>
      <c r="M3877" s="73" t="s">
        <v>384</v>
      </c>
      <c r="O3877" s="73" t="s">
        <v>386</v>
      </c>
      <c r="P3877" s="73" t="s">
        <v>907</v>
      </c>
      <c r="Q3877" s="73" t="s">
        <v>928</v>
      </c>
      <c r="R3877" s="73" t="s">
        <v>53</v>
      </c>
      <c r="V3877" s="60" t="str">
        <f>W3877&amp;H3877</f>
        <v>MACCHICKчерный</v>
      </c>
      <c r="W3877" s="60" t="str">
        <f>_xlfn.LET(_xlpm.TextCell,TEXT(G3877,"###"),IF(_xlpm.TextCell&lt;&gt;"",IF(StyleSpaceSplit,IFERROR(IF(FIND(" ",_xlpm.TextCell)&gt;=1,MID(_xlpm.TextCell,1,FIND(" ",_xlpm.TextCell)-1),_xlpm.TextCell),_xlpm.TextCell),_xlpm.TextCell),""))</f>
        <v>MACCHICK</v>
      </c>
      <c r="X3877" s="60" t="str">
        <f>IF(A3877&lt;&gt;"",IFERROR(IF(FIND(" ",G3877)&gt;=1,MID(G3877,FIND(" ",G3877)+1,LEN(G3877)),""),""),"")</f>
        <v/>
      </c>
      <c r="AC3877" s="51">
        <f>IFERROR(VALUE(MID($C3877,1,2)),0)</f>
        <v>80</v>
      </c>
      <c r="AD3877" s="44">
        <f>IFERROR(VALUE(MID($C3877,4,3)),0)</f>
        <v>202</v>
      </c>
      <c r="AE3877" s="51">
        <f>VALUE(RIGHT("00"&amp;AC3877,2)&amp;RIGHT("000"&amp;AD3877,3))</f>
        <v>80202</v>
      </c>
    </row>
    <row r="3878" spans="1:31">
      <c r="A3878" s="60" t="str">
        <f>IF(G3878&amp;Q3878&lt;&gt;"",W3878&amp;Q3878,"")</f>
        <v>MACCORDYorange</v>
      </c>
      <c r="B3878" s="60" t="str">
        <f>IF(C3878&lt;&gt;"",LEFT(C3878,9),"")</f>
        <v>80-446-13</v>
      </c>
      <c r="C3878" s="73" t="s">
        <v>2797</v>
      </c>
      <c r="D3878" s="73" t="s">
        <v>2798</v>
      </c>
      <c r="E3878" s="73" t="s">
        <v>931</v>
      </c>
      <c r="F3878" s="74">
        <v>0</v>
      </c>
      <c r="G3878" s="73" t="s">
        <v>2799</v>
      </c>
      <c r="H3878" s="73" t="s">
        <v>199</v>
      </c>
      <c r="I3878" s="73" t="s">
        <v>2642</v>
      </c>
      <c r="J3878" s="73" t="s">
        <v>330</v>
      </c>
      <c r="K3878" s="73" t="s">
        <v>382</v>
      </c>
      <c r="L3878" s="73" t="s">
        <v>383</v>
      </c>
      <c r="M3878" s="73" t="s">
        <v>384</v>
      </c>
      <c r="N3878" s="73" t="s">
        <v>36</v>
      </c>
      <c r="O3878" s="73" t="s">
        <v>386</v>
      </c>
      <c r="P3878" s="73" t="s">
        <v>907</v>
      </c>
      <c r="Q3878" s="73" t="s">
        <v>1300</v>
      </c>
      <c r="R3878" s="73" t="s">
        <v>199</v>
      </c>
      <c r="V3878" s="60" t="str">
        <f>W3878&amp;H3878</f>
        <v>MACCORDYоранжевый</v>
      </c>
      <c r="W3878" s="60" t="str">
        <f>_xlfn.LET(_xlpm.TextCell,TEXT(G3878,"###"),IF(_xlpm.TextCell&lt;&gt;"",IF(StyleSpaceSplit,IFERROR(IF(FIND(" ",_xlpm.TextCell)&gt;=1,MID(_xlpm.TextCell,1,FIND(" ",_xlpm.TextCell)-1),_xlpm.TextCell),_xlpm.TextCell),_xlpm.TextCell),""))</f>
        <v>MACCORDY</v>
      </c>
      <c r="X3878" s="60" t="str">
        <f>IF(A3878&lt;&gt;"",IFERROR(IF(FIND(" ",G3878)&gt;=1,MID(G3878,FIND(" ",G3878)+1,LEN(G3878)),""),""),"")</f>
        <v/>
      </c>
      <c r="AC3878" s="51">
        <f>IFERROR(VALUE(MID($C3878,1,2)),0)</f>
        <v>80</v>
      </c>
      <c r="AD3878" s="44">
        <f>IFERROR(VALUE(MID($C3878,4,3)),0)</f>
        <v>446</v>
      </c>
      <c r="AE3878" s="51">
        <f>VALUE(RIGHT("00"&amp;AC3878,2)&amp;RIGHT("000"&amp;AD3878,3))</f>
        <v>80446</v>
      </c>
    </row>
    <row r="3879" spans="1:31">
      <c r="A3879" s="60" t="str">
        <f>IF(G3879&amp;Q3879&lt;&gt;"",W3879&amp;Q3879,"")</f>
        <v>MACCURTISgrey</v>
      </c>
      <c r="B3879" s="60" t="str">
        <f>IF(C3879&lt;&gt;"",LEFT(C3879,9),"")</f>
        <v>80-153-08</v>
      </c>
      <c r="C3879" s="73" t="s">
        <v>1688</v>
      </c>
      <c r="D3879" s="73" t="s">
        <v>1689</v>
      </c>
      <c r="E3879" s="73" t="s">
        <v>904</v>
      </c>
      <c r="F3879" s="74">
        <v>57</v>
      </c>
      <c r="G3879" s="73" t="s">
        <v>1690</v>
      </c>
      <c r="H3879" s="73" t="s">
        <v>83</v>
      </c>
      <c r="I3879" s="73" t="s">
        <v>1265</v>
      </c>
      <c r="J3879" s="73" t="s">
        <v>330</v>
      </c>
      <c r="K3879" s="73" t="s">
        <v>387</v>
      </c>
      <c r="L3879" s="73" t="s">
        <v>383</v>
      </c>
      <c r="M3879" s="73" t="s">
        <v>388</v>
      </c>
      <c r="N3879" s="73" t="s">
        <v>30</v>
      </c>
      <c r="O3879" s="73" t="s">
        <v>385</v>
      </c>
      <c r="P3879" s="73" t="s">
        <v>907</v>
      </c>
      <c r="Q3879" s="73" t="s">
        <v>917</v>
      </c>
      <c r="R3879" s="73" t="s">
        <v>83</v>
      </c>
      <c r="V3879" s="60" t="str">
        <f>W3879&amp;H3879</f>
        <v>MACCURTISсерый</v>
      </c>
      <c r="W3879" s="60" t="str">
        <f>_xlfn.LET(_xlpm.TextCell,TEXT(G3879,"###"),IF(_xlpm.TextCell&lt;&gt;"",IF(StyleSpaceSplit,IFERROR(IF(FIND(" ",_xlpm.TextCell)&gt;=1,MID(_xlpm.TextCell,1,FIND(" ",_xlpm.TextCell)-1),_xlpm.TextCell),_xlpm.TextCell),_xlpm.TextCell),""))</f>
        <v>MACCURTIS</v>
      </c>
      <c r="X3879" s="60" t="str">
        <f>IF(A3879&lt;&gt;"",IFERROR(IF(FIND(" ",G3879)&gt;=1,MID(G3879,FIND(" ",G3879)+1,LEN(G3879)),""),""),"")</f>
        <v/>
      </c>
      <c r="AC3879" s="51">
        <f>IFERROR(VALUE(MID($C3879,1,2)),0)</f>
        <v>80</v>
      </c>
      <c r="AD3879" s="44">
        <f>IFERROR(VALUE(MID($C3879,4,3)),0)</f>
        <v>153</v>
      </c>
      <c r="AE3879" s="51">
        <f>VALUE(RIGHT("00"&amp;AC3879,2)&amp;RIGHT("000"&amp;AD3879,3))</f>
        <v>80153</v>
      </c>
    </row>
    <row r="3880" spans="1:31">
      <c r="A3880" s="60" t="str">
        <f>IF(G3880&amp;Q3880&lt;&gt;"",W3880&amp;Q3880,"")</f>
        <v>MACCURTISgrey</v>
      </c>
      <c r="B3880" s="60" t="str">
        <f>IF(C3880&lt;&gt;"",LEFT(C3880,9),"")</f>
        <v>80-153-08</v>
      </c>
      <c r="C3880" s="73" t="s">
        <v>1691</v>
      </c>
      <c r="D3880" s="73" t="s">
        <v>1689</v>
      </c>
      <c r="E3880" s="73" t="s">
        <v>956</v>
      </c>
      <c r="F3880" s="74">
        <v>55</v>
      </c>
      <c r="G3880" s="73" t="s">
        <v>1690</v>
      </c>
      <c r="H3880" s="73" t="s">
        <v>83</v>
      </c>
      <c r="I3880" s="73" t="s">
        <v>1265</v>
      </c>
      <c r="J3880" s="73" t="s">
        <v>330</v>
      </c>
      <c r="K3880" s="73" t="s">
        <v>387</v>
      </c>
      <c r="L3880" s="73" t="s">
        <v>383</v>
      </c>
      <c r="M3880" s="73" t="s">
        <v>388</v>
      </c>
      <c r="N3880" s="73" t="s">
        <v>30</v>
      </c>
      <c r="O3880" s="73" t="s">
        <v>385</v>
      </c>
      <c r="P3880" s="73" t="s">
        <v>907</v>
      </c>
      <c r="Q3880" s="73" t="s">
        <v>917</v>
      </c>
      <c r="R3880" s="73" t="s">
        <v>83</v>
      </c>
      <c r="V3880" s="60" t="str">
        <f>W3880&amp;H3880</f>
        <v>MACCURTISсерый</v>
      </c>
      <c r="W3880" s="60" t="str">
        <f>_xlfn.LET(_xlpm.TextCell,TEXT(G3880,"###"),IF(_xlpm.TextCell&lt;&gt;"",IF(StyleSpaceSplit,IFERROR(IF(FIND(" ",_xlpm.TextCell)&gt;=1,MID(_xlpm.TextCell,1,FIND(" ",_xlpm.TextCell)-1),_xlpm.TextCell),_xlpm.TextCell),_xlpm.TextCell),""))</f>
        <v>MACCURTIS</v>
      </c>
      <c r="X3880" s="60" t="str">
        <f>IF(A3880&lt;&gt;"",IFERROR(IF(FIND(" ",G3880)&gt;=1,MID(G3880,FIND(" ",G3880)+1,LEN(G3880)),""),""),"")</f>
        <v/>
      </c>
      <c r="AC3880" s="51">
        <f>IFERROR(VALUE(MID($C3880,1,2)),0)</f>
        <v>80</v>
      </c>
      <c r="AD3880" s="44">
        <f>IFERROR(VALUE(MID($C3880,4,3)),0)</f>
        <v>153</v>
      </c>
      <c r="AE3880" s="51">
        <f>VALUE(RIGHT("00"&amp;AC3880,2)&amp;RIGHT("000"&amp;AD3880,3))</f>
        <v>80153</v>
      </c>
    </row>
    <row r="3881" spans="1:31">
      <c r="A3881" s="60" t="str">
        <f>IF(G3881&amp;Q3881&lt;&gt;"",W3881&amp;Q3881,"")</f>
        <v>MACCURTISblue</v>
      </c>
      <c r="B3881" s="60" t="str">
        <f>IF(C3881&lt;&gt;"",LEFT(C3881,9),"")</f>
        <v>80-153-06</v>
      </c>
      <c r="C3881" s="73" t="s">
        <v>6964</v>
      </c>
      <c r="D3881" s="73" t="s">
        <v>6965</v>
      </c>
      <c r="E3881" s="73" t="s">
        <v>956</v>
      </c>
      <c r="F3881" s="74">
        <v>55</v>
      </c>
      <c r="G3881" s="73" t="s">
        <v>1690</v>
      </c>
      <c r="H3881" s="73" t="s">
        <v>71</v>
      </c>
      <c r="I3881" s="73" t="s">
        <v>1265</v>
      </c>
      <c r="J3881" s="73" t="s">
        <v>330</v>
      </c>
      <c r="K3881" s="73" t="s">
        <v>387</v>
      </c>
      <c r="L3881" s="73" t="s">
        <v>383</v>
      </c>
      <c r="M3881" s="73" t="s">
        <v>388</v>
      </c>
      <c r="N3881" s="73" t="s">
        <v>30</v>
      </c>
      <c r="O3881" s="73" t="s">
        <v>385</v>
      </c>
      <c r="P3881" s="73" t="s">
        <v>907</v>
      </c>
      <c r="Q3881" s="73" t="s">
        <v>932</v>
      </c>
      <c r="R3881" s="73" t="s">
        <v>71</v>
      </c>
      <c r="V3881" s="60" t="str">
        <f>W3881&amp;H3881</f>
        <v>MACCURTISсиний</v>
      </c>
      <c r="W3881" s="60" t="str">
        <f>_xlfn.LET(_xlpm.TextCell,TEXT(G3881,"###"),IF(_xlpm.TextCell&lt;&gt;"",IF(StyleSpaceSplit,IFERROR(IF(FIND(" ",_xlpm.TextCell)&gt;=1,MID(_xlpm.TextCell,1,FIND(" ",_xlpm.TextCell)-1),_xlpm.TextCell),_xlpm.TextCell),_xlpm.TextCell),""))</f>
        <v>MACCURTIS</v>
      </c>
      <c r="X3881" s="60" t="str">
        <f>IF(A3881&lt;&gt;"",IFERROR(IF(FIND(" ",G3881)&gt;=1,MID(G3881,FIND(" ",G3881)+1,LEN(G3881)),""),""),"")</f>
        <v/>
      </c>
      <c r="AC3881" s="51">
        <f>IFERROR(VALUE(MID($C3881,1,2)),0)</f>
        <v>80</v>
      </c>
      <c r="AD3881" s="44">
        <f>IFERROR(VALUE(MID($C3881,4,3)),0)</f>
        <v>153</v>
      </c>
      <c r="AE3881" s="51">
        <f>VALUE(RIGHT("00"&amp;AC3881,2)&amp;RIGHT("000"&amp;AD3881,3))</f>
        <v>80153</v>
      </c>
    </row>
    <row r="3882" spans="1:31">
      <c r="A3882" s="60" t="str">
        <f>IF(G3882&amp;Q3882&lt;&gt;"",W3882&amp;Q3882,"")</f>
        <v>MACCURTISblue</v>
      </c>
      <c r="B3882" s="60" t="str">
        <f>IF(C3882&lt;&gt;"",LEFT(C3882,9),"")</f>
        <v>80-153-06</v>
      </c>
      <c r="C3882" s="73" t="s">
        <v>6966</v>
      </c>
      <c r="D3882" s="73" t="s">
        <v>6965</v>
      </c>
      <c r="E3882" s="73" t="s">
        <v>904</v>
      </c>
      <c r="F3882" s="74">
        <v>57</v>
      </c>
      <c r="G3882" s="73" t="s">
        <v>1690</v>
      </c>
      <c r="H3882" s="73" t="s">
        <v>71</v>
      </c>
      <c r="I3882" s="73" t="s">
        <v>1265</v>
      </c>
      <c r="J3882" s="73" t="s">
        <v>330</v>
      </c>
      <c r="K3882" s="73" t="s">
        <v>387</v>
      </c>
      <c r="L3882" s="73" t="s">
        <v>383</v>
      </c>
      <c r="M3882" s="73" t="s">
        <v>388</v>
      </c>
      <c r="N3882" s="73" t="s">
        <v>30</v>
      </c>
      <c r="O3882" s="73" t="s">
        <v>385</v>
      </c>
      <c r="P3882" s="73" t="s">
        <v>907</v>
      </c>
      <c r="Q3882" s="73" t="s">
        <v>932</v>
      </c>
      <c r="R3882" s="73" t="s">
        <v>71</v>
      </c>
      <c r="V3882" s="60" t="str">
        <f>W3882&amp;H3882</f>
        <v>MACCURTISсиний</v>
      </c>
      <c r="W3882" s="60" t="str">
        <f>_xlfn.LET(_xlpm.TextCell,TEXT(G3882,"###"),IF(_xlpm.TextCell&lt;&gt;"",IF(StyleSpaceSplit,IFERROR(IF(FIND(" ",_xlpm.TextCell)&gt;=1,MID(_xlpm.TextCell,1,FIND(" ",_xlpm.TextCell)-1),_xlpm.TextCell),_xlpm.TextCell),_xlpm.TextCell),""))</f>
        <v>MACCURTIS</v>
      </c>
      <c r="X3882" s="60" t="str">
        <f>IF(A3882&lt;&gt;"",IFERROR(IF(FIND(" ",G3882)&gt;=1,MID(G3882,FIND(" ",G3882)+1,LEN(G3882)),""),""),"")</f>
        <v/>
      </c>
      <c r="AC3882" s="51">
        <f>IFERROR(VALUE(MID($C3882,1,2)),0)</f>
        <v>80</v>
      </c>
      <c r="AD3882" s="44">
        <f>IFERROR(VALUE(MID($C3882,4,3)),0)</f>
        <v>153</v>
      </c>
      <c r="AE3882" s="51">
        <f>VALUE(RIGHT("00"&amp;AC3882,2)&amp;RIGHT("000"&amp;AD3882,3))</f>
        <v>80153</v>
      </c>
    </row>
    <row r="3883" spans="1:31">
      <c r="A3883" s="60" t="str">
        <f>IF(G3883&amp;Q3883&lt;&gt;"",W3883&amp;Q3883,"")</f>
        <v>MACCURTISblack</v>
      </c>
      <c r="B3883" s="60" t="str">
        <f>IF(C3883&lt;&gt;"",LEFT(C3883,9),"")</f>
        <v>80-153-09</v>
      </c>
      <c r="C3883" s="73" t="s">
        <v>7430</v>
      </c>
      <c r="D3883" s="73" t="s">
        <v>7431</v>
      </c>
      <c r="E3883" s="73" t="s">
        <v>920</v>
      </c>
      <c r="F3883" s="74">
        <v>58</v>
      </c>
      <c r="G3883" s="73" t="s">
        <v>1690</v>
      </c>
      <c r="H3883" s="73" t="s">
        <v>53</v>
      </c>
      <c r="I3883" s="73" t="s">
        <v>1265</v>
      </c>
      <c r="J3883" s="73" t="s">
        <v>330</v>
      </c>
      <c r="K3883" s="73" t="s">
        <v>387</v>
      </c>
      <c r="L3883" s="73" t="s">
        <v>383</v>
      </c>
      <c r="M3883" s="73" t="s">
        <v>388</v>
      </c>
      <c r="N3883" s="73" t="s">
        <v>30</v>
      </c>
      <c r="O3883" s="73" t="s">
        <v>385</v>
      </c>
      <c r="P3883" s="73" t="s">
        <v>907</v>
      </c>
      <c r="Q3883" s="73" t="s">
        <v>928</v>
      </c>
      <c r="R3883" s="73" t="s">
        <v>53</v>
      </c>
      <c r="V3883" s="60" t="str">
        <f>W3883&amp;H3883</f>
        <v>MACCURTISчерный</v>
      </c>
      <c r="W3883" s="60" t="str">
        <f>_xlfn.LET(_xlpm.TextCell,TEXT(G3883,"###"),IF(_xlpm.TextCell&lt;&gt;"",IF(StyleSpaceSplit,IFERROR(IF(FIND(" ",_xlpm.TextCell)&gt;=1,MID(_xlpm.TextCell,1,FIND(" ",_xlpm.TextCell)-1),_xlpm.TextCell),_xlpm.TextCell),_xlpm.TextCell),""))</f>
        <v>MACCURTIS</v>
      </c>
      <c r="X3883" s="60" t="str">
        <f>IF(A3883&lt;&gt;"",IFERROR(IF(FIND(" ",G3883)&gt;=1,MID(G3883,FIND(" ",G3883)+1,LEN(G3883)),""),""),"")</f>
        <v/>
      </c>
      <c r="AC3883" s="51">
        <f>IFERROR(VALUE(MID($C3883,1,2)),0)</f>
        <v>80</v>
      </c>
      <c r="AD3883" s="44">
        <f>IFERROR(VALUE(MID($C3883,4,3)),0)</f>
        <v>153</v>
      </c>
      <c r="AE3883" s="51">
        <f>VALUE(RIGHT("00"&amp;AC3883,2)&amp;RIGHT("000"&amp;AD3883,3))</f>
        <v>80153</v>
      </c>
    </row>
    <row r="3884" spans="1:31">
      <c r="A3884" s="60" t="str">
        <f>IF(G3884&amp;Q3884&lt;&gt;"",W3884&amp;Q3884,"")</f>
        <v>MACESTERbeige</v>
      </c>
      <c r="B3884" s="60" t="str">
        <f>IF(C3884&lt;&gt;"",LEFT(C3884,9),"")</f>
        <v>80-194-02</v>
      </c>
      <c r="C3884" s="73" t="s">
        <v>8143</v>
      </c>
      <c r="D3884" s="73" t="s">
        <v>8144</v>
      </c>
      <c r="E3884" s="73" t="s">
        <v>915</v>
      </c>
      <c r="F3884" s="74">
        <v>56</v>
      </c>
      <c r="G3884" s="73" t="s">
        <v>1078</v>
      </c>
      <c r="H3884" s="73" t="s">
        <v>63</v>
      </c>
      <c r="I3884" s="73" t="s">
        <v>927</v>
      </c>
      <c r="J3884" s="73" t="s">
        <v>323</v>
      </c>
      <c r="K3884" s="73" t="s">
        <v>387</v>
      </c>
      <c r="L3884" s="73" t="s">
        <v>383</v>
      </c>
      <c r="M3884" s="73" t="s">
        <v>384</v>
      </c>
      <c r="N3884" s="73" t="s">
        <v>36</v>
      </c>
      <c r="O3884" s="73" t="s">
        <v>386</v>
      </c>
      <c r="P3884" s="73" t="s">
        <v>907</v>
      </c>
      <c r="Q3884" s="73" t="s">
        <v>937</v>
      </c>
      <c r="R3884" s="73" t="s">
        <v>63</v>
      </c>
      <c r="V3884" s="60" t="str">
        <f>W3884&amp;H3884</f>
        <v>MACESTERбежевый</v>
      </c>
      <c r="W3884" s="60" t="str">
        <f>_xlfn.LET(_xlpm.TextCell,TEXT(G3884,"###"),IF(_xlpm.TextCell&lt;&gt;"",IF(StyleSpaceSplit,IFERROR(IF(FIND(" ",_xlpm.TextCell)&gt;=1,MID(_xlpm.TextCell,1,FIND(" ",_xlpm.TextCell)-1),_xlpm.TextCell),_xlpm.TextCell),_xlpm.TextCell),""))</f>
        <v>MACESTER</v>
      </c>
      <c r="X3884" s="60" t="str">
        <f>IF(A3884&lt;&gt;"",IFERROR(IF(FIND(" ",G3884)&gt;=1,MID(G3884,FIND(" ",G3884)+1,LEN(G3884)),""),""),"")</f>
        <v/>
      </c>
      <c r="AC3884" s="51">
        <f>IFERROR(VALUE(MID($C3884,1,2)),0)</f>
        <v>80</v>
      </c>
      <c r="AD3884" s="44">
        <f>IFERROR(VALUE(MID($C3884,4,3)),0)</f>
        <v>194</v>
      </c>
      <c r="AE3884" s="51">
        <f>VALUE(RIGHT("00"&amp;AC3884,2)&amp;RIGHT("000"&amp;AD3884,3))</f>
        <v>80194</v>
      </c>
    </row>
    <row r="3885" spans="1:31">
      <c r="A3885" s="60" t="str">
        <f>IF(G3885&amp;Q3885&lt;&gt;"",W3885&amp;Q3885,"")</f>
        <v>MACESTERbeige</v>
      </c>
      <c r="B3885" s="60" t="str">
        <f>IF(C3885&lt;&gt;"",LEFT(C3885,9),"")</f>
        <v>80-194-02</v>
      </c>
      <c r="C3885" s="73" t="s">
        <v>8145</v>
      </c>
      <c r="D3885" s="73" t="s">
        <v>8144</v>
      </c>
      <c r="E3885" s="73" t="s">
        <v>920</v>
      </c>
      <c r="F3885" s="74">
        <v>58</v>
      </c>
      <c r="G3885" s="73" t="s">
        <v>1078</v>
      </c>
      <c r="H3885" s="73" t="s">
        <v>63</v>
      </c>
      <c r="I3885" s="73" t="s">
        <v>927</v>
      </c>
      <c r="J3885" s="73" t="s">
        <v>323</v>
      </c>
      <c r="K3885" s="73" t="s">
        <v>387</v>
      </c>
      <c r="L3885" s="73" t="s">
        <v>383</v>
      </c>
      <c r="M3885" s="73" t="s">
        <v>384</v>
      </c>
      <c r="N3885" s="73" t="s">
        <v>36</v>
      </c>
      <c r="O3885" s="73" t="s">
        <v>386</v>
      </c>
      <c r="P3885" s="73" t="s">
        <v>907</v>
      </c>
      <c r="Q3885" s="73" t="s">
        <v>937</v>
      </c>
      <c r="R3885" s="73" t="s">
        <v>63</v>
      </c>
      <c r="V3885" s="60" t="str">
        <f>W3885&amp;H3885</f>
        <v>MACESTERбежевый</v>
      </c>
      <c r="W3885" s="60" t="str">
        <f>_xlfn.LET(_xlpm.TextCell,TEXT(G3885,"###"),IF(_xlpm.TextCell&lt;&gt;"",IF(StyleSpaceSplit,IFERROR(IF(FIND(" ",_xlpm.TextCell)&gt;=1,MID(_xlpm.TextCell,1,FIND(" ",_xlpm.TextCell)-1),_xlpm.TextCell),_xlpm.TextCell),_xlpm.TextCell),""))</f>
        <v>MACESTER</v>
      </c>
      <c r="X3885" s="60" t="str">
        <f>IF(A3885&lt;&gt;"",IFERROR(IF(FIND(" ",G3885)&gt;=1,MID(G3885,FIND(" ",G3885)+1,LEN(G3885)),""),""),"")</f>
        <v/>
      </c>
      <c r="AC3885" s="51">
        <f>IFERROR(VALUE(MID($C3885,1,2)),0)</f>
        <v>80</v>
      </c>
      <c r="AD3885" s="44">
        <f>IFERROR(VALUE(MID($C3885,4,3)),0)</f>
        <v>194</v>
      </c>
      <c r="AE3885" s="51">
        <f>VALUE(RIGHT("00"&amp;AC3885,2)&amp;RIGHT("000"&amp;AD3885,3))</f>
        <v>80194</v>
      </c>
    </row>
    <row r="3886" spans="1:31">
      <c r="A3886" s="60" t="str">
        <f>IF(G3886&amp;Q3886&lt;&gt;"",W3886&amp;Q3886,"")</f>
        <v>MACESTERbeige</v>
      </c>
      <c r="B3886" s="60" t="str">
        <f>IF(C3886&lt;&gt;"",LEFT(C3886,9),"")</f>
        <v>80-194-02</v>
      </c>
      <c r="C3886" s="73" t="s">
        <v>8146</v>
      </c>
      <c r="D3886" s="73" t="s">
        <v>8144</v>
      </c>
      <c r="E3886" s="73" t="s">
        <v>904</v>
      </c>
      <c r="F3886" s="74">
        <v>57</v>
      </c>
      <c r="G3886" s="73" t="s">
        <v>1078</v>
      </c>
      <c r="H3886" s="73" t="s">
        <v>63</v>
      </c>
      <c r="I3886" s="73" t="s">
        <v>927</v>
      </c>
      <c r="J3886" s="73" t="s">
        <v>323</v>
      </c>
      <c r="K3886" s="73" t="s">
        <v>387</v>
      </c>
      <c r="L3886" s="73" t="s">
        <v>383</v>
      </c>
      <c r="M3886" s="73" t="s">
        <v>384</v>
      </c>
      <c r="N3886" s="73" t="s">
        <v>36</v>
      </c>
      <c r="O3886" s="73" t="s">
        <v>386</v>
      </c>
      <c r="P3886" s="73" t="s">
        <v>907</v>
      </c>
      <c r="Q3886" s="73" t="s">
        <v>937</v>
      </c>
      <c r="R3886" s="73" t="s">
        <v>63</v>
      </c>
      <c r="V3886" s="60" t="str">
        <f>W3886&amp;H3886</f>
        <v>MACESTERбежевый</v>
      </c>
      <c r="W3886" s="60" t="str">
        <f>_xlfn.LET(_xlpm.TextCell,TEXT(G3886,"###"),IF(_xlpm.TextCell&lt;&gt;"",IF(StyleSpaceSplit,IFERROR(IF(FIND(" ",_xlpm.TextCell)&gt;=1,MID(_xlpm.TextCell,1,FIND(" ",_xlpm.TextCell)-1),_xlpm.TextCell),_xlpm.TextCell),_xlpm.TextCell),""))</f>
        <v>MACESTER</v>
      </c>
      <c r="X3886" s="60" t="str">
        <f>IF(A3886&lt;&gt;"",IFERROR(IF(FIND(" ",G3886)&gt;=1,MID(G3886,FIND(" ",G3886)+1,LEN(G3886)),""),""),"")</f>
        <v/>
      </c>
      <c r="AC3886" s="51">
        <f>IFERROR(VALUE(MID($C3886,1,2)),0)</f>
        <v>80</v>
      </c>
      <c r="AD3886" s="44">
        <f>IFERROR(VALUE(MID($C3886,4,3)),0)</f>
        <v>194</v>
      </c>
      <c r="AE3886" s="51">
        <f>VALUE(RIGHT("00"&amp;AC3886,2)&amp;RIGHT("000"&amp;AD3886,3))</f>
        <v>80194</v>
      </c>
    </row>
    <row r="3887" spans="1:31">
      <c r="A3887" s="60" t="str">
        <f>IF(G3887&amp;Q3887&lt;&gt;"",W3887&amp;Q3887,"")</f>
        <v>MACESTERblue</v>
      </c>
      <c r="B3887" s="60" t="str">
        <f>IF(C3887&lt;&gt;"",LEFT(C3887,9),"")</f>
        <v>80-277-06</v>
      </c>
      <c r="C3887" s="73" t="s">
        <v>1076</v>
      </c>
      <c r="D3887" s="73" t="s">
        <v>1077</v>
      </c>
      <c r="E3887" s="73" t="s">
        <v>915</v>
      </c>
      <c r="F3887" s="74">
        <v>56</v>
      </c>
      <c r="G3887" s="73" t="s">
        <v>1078</v>
      </c>
      <c r="H3887" s="73" t="s">
        <v>71</v>
      </c>
      <c r="I3887" s="73" t="s">
        <v>927</v>
      </c>
      <c r="J3887" s="73" t="s">
        <v>323</v>
      </c>
      <c r="K3887" s="73" t="s">
        <v>387</v>
      </c>
      <c r="L3887" s="73" t="s">
        <v>383</v>
      </c>
      <c r="M3887" s="73" t="s">
        <v>384</v>
      </c>
      <c r="N3887" s="73" t="s">
        <v>36</v>
      </c>
      <c r="O3887" s="73" t="s">
        <v>386</v>
      </c>
      <c r="P3887" s="73" t="s">
        <v>907</v>
      </c>
      <c r="Q3887" s="73" t="s">
        <v>932</v>
      </c>
      <c r="R3887" s="73" t="s">
        <v>71</v>
      </c>
      <c r="V3887" s="60" t="str">
        <f>W3887&amp;H3887</f>
        <v>MACESTERсиний</v>
      </c>
      <c r="W3887" s="60" t="str">
        <f>_xlfn.LET(_xlpm.TextCell,TEXT(G3887,"###"),IF(_xlpm.TextCell&lt;&gt;"",IF(StyleSpaceSplit,IFERROR(IF(FIND(" ",_xlpm.TextCell)&gt;=1,MID(_xlpm.TextCell,1,FIND(" ",_xlpm.TextCell)-1),_xlpm.TextCell),_xlpm.TextCell),_xlpm.TextCell),""))</f>
        <v>MACESTER</v>
      </c>
      <c r="X3887" s="60" t="str">
        <f>IF(A3887&lt;&gt;"",IFERROR(IF(FIND(" ",G3887)&gt;=1,MID(G3887,FIND(" ",G3887)+1,LEN(G3887)),""),""),"")</f>
        <v/>
      </c>
      <c r="AC3887" s="51">
        <f>IFERROR(VALUE(MID($C3887,1,2)),0)</f>
        <v>80</v>
      </c>
      <c r="AD3887" s="44">
        <f>IFERROR(VALUE(MID($C3887,4,3)),0)</f>
        <v>277</v>
      </c>
      <c r="AE3887" s="51">
        <f>VALUE(RIGHT("00"&amp;AC3887,2)&amp;RIGHT("000"&amp;AD3887,3))</f>
        <v>80277</v>
      </c>
    </row>
    <row r="3888" spans="1:31">
      <c r="A3888" s="60" t="str">
        <f>IF(G3888&amp;Q3888&lt;&gt;"",W3888&amp;Q3888,"")</f>
        <v>MACESTERblue</v>
      </c>
      <c r="B3888" s="60" t="str">
        <f>IF(C3888&lt;&gt;"",LEFT(C3888,9),"")</f>
        <v>80-277-06</v>
      </c>
      <c r="C3888" s="73" t="s">
        <v>1079</v>
      </c>
      <c r="D3888" s="73" t="s">
        <v>1077</v>
      </c>
      <c r="E3888" s="73" t="s">
        <v>920</v>
      </c>
      <c r="F3888" s="74">
        <v>58</v>
      </c>
      <c r="G3888" s="73" t="s">
        <v>1078</v>
      </c>
      <c r="H3888" s="73" t="s">
        <v>71</v>
      </c>
      <c r="I3888" s="73" t="s">
        <v>927</v>
      </c>
      <c r="J3888" s="73" t="s">
        <v>323</v>
      </c>
      <c r="K3888" s="73" t="s">
        <v>387</v>
      </c>
      <c r="L3888" s="73" t="s">
        <v>383</v>
      </c>
      <c r="M3888" s="73" t="s">
        <v>384</v>
      </c>
      <c r="N3888" s="73" t="s">
        <v>36</v>
      </c>
      <c r="O3888" s="73" t="s">
        <v>386</v>
      </c>
      <c r="P3888" s="73" t="s">
        <v>907</v>
      </c>
      <c r="Q3888" s="73" t="s">
        <v>932</v>
      </c>
      <c r="R3888" s="73" t="s">
        <v>71</v>
      </c>
      <c r="V3888" s="60" t="str">
        <f>W3888&amp;H3888</f>
        <v>MACESTERсиний</v>
      </c>
      <c r="W3888" s="60" t="str">
        <f>_xlfn.LET(_xlpm.TextCell,TEXT(G3888,"###"),IF(_xlpm.TextCell&lt;&gt;"",IF(StyleSpaceSplit,IFERROR(IF(FIND(" ",_xlpm.TextCell)&gt;=1,MID(_xlpm.TextCell,1,FIND(" ",_xlpm.TextCell)-1),_xlpm.TextCell),_xlpm.TextCell),_xlpm.TextCell),""))</f>
        <v>MACESTER</v>
      </c>
      <c r="X3888" s="60" t="str">
        <f>IF(A3888&lt;&gt;"",IFERROR(IF(FIND(" ",G3888)&gt;=1,MID(G3888,FIND(" ",G3888)+1,LEN(G3888)),""),""),"")</f>
        <v/>
      </c>
      <c r="AC3888" s="51">
        <f>IFERROR(VALUE(MID($C3888,1,2)),0)</f>
        <v>80</v>
      </c>
      <c r="AD3888" s="44">
        <f>IFERROR(VALUE(MID($C3888,4,3)),0)</f>
        <v>277</v>
      </c>
      <c r="AE3888" s="51">
        <f>VALUE(RIGHT("00"&amp;AC3888,2)&amp;RIGHT("000"&amp;AD3888,3))</f>
        <v>80277</v>
      </c>
    </row>
    <row r="3889" spans="1:31">
      <c r="A3889" s="60" t="str">
        <f>IF(G3889&amp;Q3889&lt;&gt;"",W3889&amp;Q3889,"")</f>
        <v>MACFARGASnatural</v>
      </c>
      <c r="B3889" s="60" t="str">
        <f>IF(C3889&lt;&gt;"",LEFT(C3889,9),"")</f>
        <v>80-609-02</v>
      </c>
      <c r="C3889" s="73" t="s">
        <v>2362</v>
      </c>
      <c r="D3889" s="73" t="s">
        <v>2363</v>
      </c>
      <c r="E3889" s="73" t="s">
        <v>956</v>
      </c>
      <c r="F3889" s="74">
        <v>55</v>
      </c>
      <c r="G3889" s="73" t="s">
        <v>2364</v>
      </c>
      <c r="H3889" s="73" t="s">
        <v>63</v>
      </c>
      <c r="I3889" s="73" t="s">
        <v>2305</v>
      </c>
      <c r="J3889" s="73" t="s">
        <v>330</v>
      </c>
      <c r="K3889" s="73" t="s">
        <v>382</v>
      </c>
      <c r="L3889" s="73" t="s">
        <v>383</v>
      </c>
      <c r="M3889" s="73" t="s">
        <v>384</v>
      </c>
      <c r="N3889" s="73" t="s">
        <v>35</v>
      </c>
      <c r="O3889" s="73" t="s">
        <v>386</v>
      </c>
      <c r="P3889" s="73" t="s">
        <v>907</v>
      </c>
      <c r="Q3889" s="73" t="s">
        <v>947</v>
      </c>
      <c r="R3889" s="73" t="s">
        <v>63</v>
      </c>
      <c r="V3889" s="60" t="str">
        <f>W3889&amp;H3889</f>
        <v>MACFARGASбежевый</v>
      </c>
      <c r="W3889" s="60" t="str">
        <f>_xlfn.LET(_xlpm.TextCell,TEXT(G3889,"###"),IF(_xlpm.TextCell&lt;&gt;"",IF(StyleSpaceSplit,IFERROR(IF(FIND(" ",_xlpm.TextCell)&gt;=1,MID(_xlpm.TextCell,1,FIND(" ",_xlpm.TextCell)-1),_xlpm.TextCell),_xlpm.TextCell),_xlpm.TextCell),""))</f>
        <v>MACFARGAS</v>
      </c>
      <c r="X3889" s="60" t="str">
        <f>IF(A3889&lt;&gt;"",IFERROR(IF(FIND(" ",G3889)&gt;=1,MID(G3889,FIND(" ",G3889)+1,LEN(G3889)),""),""),"")</f>
        <v/>
      </c>
      <c r="AC3889" s="51">
        <f>IFERROR(VALUE(MID($C3889,1,2)),0)</f>
        <v>80</v>
      </c>
      <c r="AD3889" s="44">
        <f>IFERROR(VALUE(MID($C3889,4,3)),0)</f>
        <v>609</v>
      </c>
      <c r="AE3889" s="51">
        <f>VALUE(RIGHT("00"&amp;AC3889,2)&amp;RIGHT("000"&amp;AD3889,3))</f>
        <v>80609</v>
      </c>
    </row>
    <row r="3890" spans="1:31">
      <c r="A3890" s="60" t="str">
        <f>IF(G3890&amp;Q3890&lt;&gt;"",W3890&amp;Q3890,"")</f>
        <v>MACFARGASnatural</v>
      </c>
      <c r="B3890" s="60" t="str">
        <f>IF(C3890&lt;&gt;"",LEFT(C3890,9),"")</f>
        <v>80-609-02</v>
      </c>
      <c r="C3890" s="73" t="s">
        <v>2365</v>
      </c>
      <c r="D3890" s="73" t="s">
        <v>2363</v>
      </c>
      <c r="E3890" s="73" t="s">
        <v>904</v>
      </c>
      <c r="F3890" s="74">
        <v>57</v>
      </c>
      <c r="G3890" s="73" t="s">
        <v>2364</v>
      </c>
      <c r="H3890" s="73" t="s">
        <v>63</v>
      </c>
      <c r="I3890" s="73" t="s">
        <v>2305</v>
      </c>
      <c r="J3890" s="73" t="s">
        <v>330</v>
      </c>
      <c r="K3890" s="73" t="s">
        <v>382</v>
      </c>
      <c r="L3890" s="73" t="s">
        <v>383</v>
      </c>
      <c r="M3890" s="73" t="s">
        <v>384</v>
      </c>
      <c r="N3890" s="73" t="s">
        <v>35</v>
      </c>
      <c r="O3890" s="73" t="s">
        <v>386</v>
      </c>
      <c r="P3890" s="73" t="s">
        <v>907</v>
      </c>
      <c r="Q3890" s="73" t="s">
        <v>947</v>
      </c>
      <c r="R3890" s="73" t="s">
        <v>63</v>
      </c>
      <c r="V3890" s="60" t="str">
        <f>W3890&amp;H3890</f>
        <v>MACFARGASбежевый</v>
      </c>
      <c r="W3890" s="60" t="str">
        <f>_xlfn.LET(_xlpm.TextCell,TEXT(G3890,"###"),IF(_xlpm.TextCell&lt;&gt;"",IF(StyleSpaceSplit,IFERROR(IF(FIND(" ",_xlpm.TextCell)&gt;=1,MID(_xlpm.TextCell,1,FIND(" ",_xlpm.TextCell)-1),_xlpm.TextCell),_xlpm.TextCell),_xlpm.TextCell),""))</f>
        <v>MACFARGAS</v>
      </c>
      <c r="X3890" s="60" t="str">
        <f>IF(A3890&lt;&gt;"",IFERROR(IF(FIND(" ",G3890)&gt;=1,MID(G3890,FIND(" ",G3890)+1,LEN(G3890)),""),""),"")</f>
        <v/>
      </c>
      <c r="AC3890" s="51">
        <f>IFERROR(VALUE(MID($C3890,1,2)),0)</f>
        <v>80</v>
      </c>
      <c r="AD3890" s="44">
        <f>IFERROR(VALUE(MID($C3890,4,3)),0)</f>
        <v>609</v>
      </c>
      <c r="AE3890" s="51">
        <f>VALUE(RIGHT("00"&amp;AC3890,2)&amp;RIGHT("000"&amp;AD3890,3))</f>
        <v>80609</v>
      </c>
    </row>
    <row r="3891" spans="1:31">
      <c r="A3891" s="60" t="str">
        <f>IF(G3891&amp;Q3891&lt;&gt;"",W3891&amp;Q3891,"")</f>
        <v>MACFARGASnatural</v>
      </c>
      <c r="B3891" s="60" t="str">
        <f>IF(C3891&lt;&gt;"",LEFT(C3891,9),"")</f>
        <v>80-609-02</v>
      </c>
      <c r="C3891" s="73" t="s">
        <v>2366</v>
      </c>
      <c r="D3891" s="73" t="s">
        <v>2363</v>
      </c>
      <c r="E3891" s="73" t="s">
        <v>910</v>
      </c>
      <c r="F3891" s="74">
        <v>59</v>
      </c>
      <c r="G3891" s="73" t="s">
        <v>2364</v>
      </c>
      <c r="H3891" s="73" t="s">
        <v>63</v>
      </c>
      <c r="I3891" s="73" t="s">
        <v>2305</v>
      </c>
      <c r="J3891" s="73" t="s">
        <v>330</v>
      </c>
      <c r="K3891" s="73" t="s">
        <v>382</v>
      </c>
      <c r="L3891" s="73" t="s">
        <v>383</v>
      </c>
      <c r="M3891" s="73" t="s">
        <v>384</v>
      </c>
      <c r="N3891" s="73" t="s">
        <v>35</v>
      </c>
      <c r="O3891" s="73" t="s">
        <v>386</v>
      </c>
      <c r="P3891" s="73" t="s">
        <v>907</v>
      </c>
      <c r="Q3891" s="73" t="s">
        <v>947</v>
      </c>
      <c r="R3891" s="73" t="s">
        <v>63</v>
      </c>
      <c r="V3891" s="60" t="str">
        <f>W3891&amp;H3891</f>
        <v>MACFARGASбежевый</v>
      </c>
      <c r="W3891" s="60" t="str">
        <f>_xlfn.LET(_xlpm.TextCell,TEXT(G3891,"###"),IF(_xlpm.TextCell&lt;&gt;"",IF(StyleSpaceSplit,IFERROR(IF(FIND(" ",_xlpm.TextCell)&gt;=1,MID(_xlpm.TextCell,1,FIND(" ",_xlpm.TextCell)-1),_xlpm.TextCell),_xlpm.TextCell),_xlpm.TextCell),""))</f>
        <v>MACFARGAS</v>
      </c>
      <c r="X3891" s="60" t="str">
        <f>IF(A3891&lt;&gt;"",IFERROR(IF(FIND(" ",G3891)&gt;=1,MID(G3891,FIND(" ",G3891)+1,LEN(G3891)),""),""),"")</f>
        <v/>
      </c>
      <c r="AC3891" s="51">
        <f>IFERROR(VALUE(MID($C3891,1,2)),0)</f>
        <v>80</v>
      </c>
      <c r="AD3891" s="44">
        <f>IFERROR(VALUE(MID($C3891,4,3)),0)</f>
        <v>609</v>
      </c>
      <c r="AE3891" s="51">
        <f>VALUE(RIGHT("00"&amp;AC3891,2)&amp;RIGHT("000"&amp;AD3891,3))</f>
        <v>80609</v>
      </c>
    </row>
    <row r="3892" spans="1:31">
      <c r="A3892" s="60" t="str">
        <f>IF(G3892&amp;Q3892&lt;&gt;"",W3892&amp;Q3892,"")</f>
        <v>MACFARGASnatural</v>
      </c>
      <c r="B3892" s="60" t="str">
        <f>IF(C3892&lt;&gt;"",LEFT(C3892,9),"")</f>
        <v>80-609-02</v>
      </c>
      <c r="C3892" s="73" t="s">
        <v>2367</v>
      </c>
      <c r="D3892" s="73" t="s">
        <v>2363</v>
      </c>
      <c r="E3892" s="73" t="s">
        <v>912</v>
      </c>
      <c r="F3892" s="74">
        <v>61</v>
      </c>
      <c r="G3892" s="73" t="s">
        <v>2364</v>
      </c>
      <c r="H3892" s="73" t="s">
        <v>63</v>
      </c>
      <c r="I3892" s="73" t="s">
        <v>2305</v>
      </c>
      <c r="J3892" s="73" t="s">
        <v>330</v>
      </c>
      <c r="K3892" s="73" t="s">
        <v>382</v>
      </c>
      <c r="L3892" s="73" t="s">
        <v>383</v>
      </c>
      <c r="M3892" s="73" t="s">
        <v>384</v>
      </c>
      <c r="N3892" s="73" t="s">
        <v>35</v>
      </c>
      <c r="O3892" s="73" t="s">
        <v>386</v>
      </c>
      <c r="P3892" s="73" t="s">
        <v>907</v>
      </c>
      <c r="Q3892" s="73" t="s">
        <v>947</v>
      </c>
      <c r="R3892" s="73" t="s">
        <v>63</v>
      </c>
      <c r="V3892" s="60" t="str">
        <f>W3892&amp;H3892</f>
        <v>MACFARGASбежевый</v>
      </c>
      <c r="W3892" s="60" t="str">
        <f>_xlfn.LET(_xlpm.TextCell,TEXT(G3892,"###"),IF(_xlpm.TextCell&lt;&gt;"",IF(StyleSpaceSplit,IFERROR(IF(FIND(" ",_xlpm.TextCell)&gt;=1,MID(_xlpm.TextCell,1,FIND(" ",_xlpm.TextCell)-1),_xlpm.TextCell),_xlpm.TextCell),_xlpm.TextCell),""))</f>
        <v>MACFARGAS</v>
      </c>
      <c r="X3892" s="60" t="str">
        <f>IF(A3892&lt;&gt;"",IFERROR(IF(FIND(" ",G3892)&gt;=1,MID(G3892,FIND(" ",G3892)+1,LEN(G3892)),""),""),"")</f>
        <v/>
      </c>
      <c r="AC3892" s="51">
        <f>IFERROR(VALUE(MID($C3892,1,2)),0)</f>
        <v>80</v>
      </c>
      <c r="AD3892" s="44">
        <f>IFERROR(VALUE(MID($C3892,4,3)),0)</f>
        <v>609</v>
      </c>
      <c r="AE3892" s="51">
        <f>VALUE(RIGHT("00"&amp;AC3892,2)&amp;RIGHT("000"&amp;AD3892,3))</f>
        <v>80609</v>
      </c>
    </row>
    <row r="3893" spans="1:31">
      <c r="A3893" s="60" t="str">
        <f>IF(G3893&amp;Q3893&lt;&gt;"",W3893&amp;Q3893,"")</f>
        <v>MACFARLANnatural</v>
      </c>
      <c r="B3893" s="60" t="str">
        <f>IF(C3893&lt;&gt;"",LEFT(C3893,9),"")</f>
        <v>80-278-02</v>
      </c>
      <c r="C3893" s="73" t="s">
        <v>1080</v>
      </c>
      <c r="D3893" s="73" t="s">
        <v>1081</v>
      </c>
      <c r="E3893" s="73" t="s">
        <v>904</v>
      </c>
      <c r="F3893" s="74">
        <v>57</v>
      </c>
      <c r="G3893" s="73" t="s">
        <v>1082</v>
      </c>
      <c r="H3893" s="73" t="s">
        <v>63</v>
      </c>
      <c r="I3893" s="73" t="s">
        <v>927</v>
      </c>
      <c r="J3893" s="73" t="s">
        <v>331</v>
      </c>
      <c r="K3893" s="73" t="s">
        <v>387</v>
      </c>
      <c r="L3893" s="73" t="s">
        <v>383</v>
      </c>
      <c r="M3893" s="73" t="s">
        <v>384</v>
      </c>
      <c r="N3893" s="73" t="s">
        <v>36</v>
      </c>
      <c r="O3893" s="73" t="s">
        <v>386</v>
      </c>
      <c r="P3893" s="73" t="s">
        <v>907</v>
      </c>
      <c r="Q3893" s="73" t="s">
        <v>947</v>
      </c>
      <c r="R3893" s="73" t="s">
        <v>63</v>
      </c>
      <c r="V3893" s="60" t="str">
        <f>W3893&amp;H3893</f>
        <v>MACFARLANбежевый</v>
      </c>
      <c r="W3893" s="60" t="str">
        <f>_xlfn.LET(_xlpm.TextCell,TEXT(G3893,"###"),IF(_xlpm.TextCell&lt;&gt;"",IF(StyleSpaceSplit,IFERROR(IF(FIND(" ",_xlpm.TextCell)&gt;=1,MID(_xlpm.TextCell,1,FIND(" ",_xlpm.TextCell)-1),_xlpm.TextCell),_xlpm.TextCell),_xlpm.TextCell),""))</f>
        <v>MACFARLAN</v>
      </c>
      <c r="X3893" s="60" t="str">
        <f>IF(A3893&lt;&gt;"",IFERROR(IF(FIND(" ",G3893)&gt;=1,MID(G3893,FIND(" ",G3893)+1,LEN(G3893)),""),""),"")</f>
        <v/>
      </c>
      <c r="AC3893" s="51">
        <f>IFERROR(VALUE(MID($C3893,1,2)),0)</f>
        <v>80</v>
      </c>
      <c r="AD3893" s="44">
        <f>IFERROR(VALUE(MID($C3893,4,3)),0)</f>
        <v>278</v>
      </c>
      <c r="AE3893" s="51">
        <f>VALUE(RIGHT("00"&amp;AC3893,2)&amp;RIGHT("000"&amp;AD3893,3))</f>
        <v>80278</v>
      </c>
    </row>
    <row r="3894" spans="1:31">
      <c r="A3894" s="60" t="str">
        <f>IF(G3894&amp;Q3894&lt;&gt;"",W3894&amp;Q3894,"")</f>
        <v>MACGARBOnavy</v>
      </c>
      <c r="B3894" s="60" t="str">
        <f>IF(C3894&lt;&gt;"",LEFT(C3894,9),"")</f>
        <v>80-089-16</v>
      </c>
      <c r="C3894" s="73" t="s">
        <v>8246</v>
      </c>
      <c r="D3894" s="73" t="s">
        <v>8247</v>
      </c>
      <c r="E3894" s="73" t="s">
        <v>956</v>
      </c>
      <c r="F3894" s="74">
        <v>55</v>
      </c>
      <c r="G3894" s="73" t="s">
        <v>8248</v>
      </c>
      <c r="H3894" s="73" t="s">
        <v>55</v>
      </c>
      <c r="I3894" s="73" t="s">
        <v>1265</v>
      </c>
      <c r="J3894" s="73" t="s">
        <v>330</v>
      </c>
      <c r="K3894" s="73" t="s">
        <v>387</v>
      </c>
      <c r="L3894" s="73" t="s">
        <v>383</v>
      </c>
      <c r="M3894" s="73" t="s">
        <v>388</v>
      </c>
      <c r="N3894" s="73" t="s">
        <v>30</v>
      </c>
      <c r="O3894" s="73" t="s">
        <v>386</v>
      </c>
      <c r="P3894" s="73" t="s">
        <v>907</v>
      </c>
      <c r="Q3894" s="73" t="s">
        <v>1003</v>
      </c>
      <c r="R3894" s="73" t="s">
        <v>71</v>
      </c>
      <c r="V3894" s="60" t="str">
        <f>W3894&amp;H3894</f>
        <v>MACGARBOтемно-синий</v>
      </c>
      <c r="W3894" s="60" t="str">
        <f>_xlfn.LET(_xlpm.TextCell,TEXT(G3894,"###"),IF(_xlpm.TextCell&lt;&gt;"",IF(StyleSpaceSplit,IFERROR(IF(FIND(" ",_xlpm.TextCell)&gt;=1,MID(_xlpm.TextCell,1,FIND(" ",_xlpm.TextCell)-1),_xlpm.TextCell),_xlpm.TextCell),_xlpm.TextCell),""))</f>
        <v>MACGARBO</v>
      </c>
      <c r="X3894" s="60" t="str">
        <f>IF(A3894&lt;&gt;"",IFERROR(IF(FIND(" ",G3894)&gt;=1,MID(G3894,FIND(" ",G3894)+1,LEN(G3894)),""),""),"")</f>
        <v/>
      </c>
      <c r="AC3894" s="51">
        <f>IFERROR(VALUE(MID($C3894,1,2)),0)</f>
        <v>80</v>
      </c>
      <c r="AD3894" s="44">
        <f>IFERROR(VALUE(MID($C3894,4,3)),0)</f>
        <v>89</v>
      </c>
      <c r="AE3894" s="51">
        <f>VALUE(RIGHT("00"&amp;AC3894,2)&amp;RIGHT("000"&amp;AD3894,3))</f>
        <v>80089</v>
      </c>
    </row>
    <row r="3895" spans="1:31">
      <c r="A3895" s="60" t="str">
        <f>IF(G3895&amp;Q3895&lt;&gt;"",W3895&amp;Q3895,"")</f>
        <v>MACGARBOnavy</v>
      </c>
      <c r="B3895" s="60" t="str">
        <f>IF(C3895&lt;&gt;"",LEFT(C3895,9),"")</f>
        <v>80-089-16</v>
      </c>
      <c r="C3895" s="73" t="s">
        <v>8249</v>
      </c>
      <c r="D3895" s="73" t="s">
        <v>8247</v>
      </c>
      <c r="E3895" s="73" t="s">
        <v>904</v>
      </c>
      <c r="F3895" s="74">
        <v>57</v>
      </c>
      <c r="G3895" s="73" t="s">
        <v>8248</v>
      </c>
      <c r="H3895" s="73" t="s">
        <v>55</v>
      </c>
      <c r="I3895" s="73" t="s">
        <v>1265</v>
      </c>
      <c r="J3895" s="73" t="s">
        <v>330</v>
      </c>
      <c r="K3895" s="73" t="s">
        <v>387</v>
      </c>
      <c r="L3895" s="73" t="s">
        <v>383</v>
      </c>
      <c r="M3895" s="73" t="s">
        <v>388</v>
      </c>
      <c r="N3895" s="73" t="s">
        <v>30</v>
      </c>
      <c r="O3895" s="73" t="s">
        <v>386</v>
      </c>
      <c r="P3895" s="73" t="s">
        <v>907</v>
      </c>
      <c r="Q3895" s="73" t="s">
        <v>1003</v>
      </c>
      <c r="R3895" s="73" t="s">
        <v>71</v>
      </c>
      <c r="V3895" s="60" t="str">
        <f>W3895&amp;H3895</f>
        <v>MACGARBOтемно-синий</v>
      </c>
      <c r="W3895" s="60" t="str">
        <f>_xlfn.LET(_xlpm.TextCell,TEXT(G3895,"###"),IF(_xlpm.TextCell&lt;&gt;"",IF(StyleSpaceSplit,IFERROR(IF(FIND(" ",_xlpm.TextCell)&gt;=1,MID(_xlpm.TextCell,1,FIND(" ",_xlpm.TextCell)-1),_xlpm.TextCell),_xlpm.TextCell),_xlpm.TextCell),""))</f>
        <v>MACGARBO</v>
      </c>
      <c r="X3895" s="60" t="str">
        <f>IF(A3895&lt;&gt;"",IFERROR(IF(FIND(" ",G3895)&gt;=1,MID(G3895,FIND(" ",G3895)+1,LEN(G3895)),""),""),"")</f>
        <v/>
      </c>
      <c r="AC3895" s="51">
        <f>IFERROR(VALUE(MID($C3895,1,2)),0)</f>
        <v>80</v>
      </c>
      <c r="AD3895" s="44">
        <f>IFERROR(VALUE(MID($C3895,4,3)),0)</f>
        <v>89</v>
      </c>
      <c r="AE3895" s="51">
        <f>VALUE(RIGHT("00"&amp;AC3895,2)&amp;RIGHT("000"&amp;AD3895,3))</f>
        <v>80089</v>
      </c>
    </row>
    <row r="3896" spans="1:31">
      <c r="A3896" s="60" t="str">
        <f>IF(G3896&amp;Q3896&lt;&gt;"",W3896&amp;Q3896,"")</f>
        <v>MACGARBOnavy</v>
      </c>
      <c r="B3896" s="60" t="str">
        <f>IF(C3896&lt;&gt;"",LEFT(C3896,9),"")</f>
        <v>80-089-16</v>
      </c>
      <c r="C3896" s="73" t="s">
        <v>8250</v>
      </c>
      <c r="D3896" s="73" t="s">
        <v>8247</v>
      </c>
      <c r="E3896" s="73" t="s">
        <v>910</v>
      </c>
      <c r="F3896" s="74">
        <v>59</v>
      </c>
      <c r="G3896" s="73" t="s">
        <v>8248</v>
      </c>
      <c r="H3896" s="73" t="s">
        <v>55</v>
      </c>
      <c r="I3896" s="73" t="s">
        <v>1265</v>
      </c>
      <c r="J3896" s="73" t="s">
        <v>330</v>
      </c>
      <c r="K3896" s="73" t="s">
        <v>387</v>
      </c>
      <c r="L3896" s="73" t="s">
        <v>383</v>
      </c>
      <c r="M3896" s="73" t="s">
        <v>388</v>
      </c>
      <c r="N3896" s="73" t="s">
        <v>30</v>
      </c>
      <c r="O3896" s="73" t="s">
        <v>386</v>
      </c>
      <c r="P3896" s="73" t="s">
        <v>907</v>
      </c>
      <c r="Q3896" s="73" t="s">
        <v>1003</v>
      </c>
      <c r="R3896" s="73" t="s">
        <v>71</v>
      </c>
      <c r="V3896" s="60" t="str">
        <f>W3896&amp;H3896</f>
        <v>MACGARBOтемно-синий</v>
      </c>
      <c r="W3896" s="60" t="str">
        <f>_xlfn.LET(_xlpm.TextCell,TEXT(G3896,"###"),IF(_xlpm.TextCell&lt;&gt;"",IF(StyleSpaceSplit,IFERROR(IF(FIND(" ",_xlpm.TextCell)&gt;=1,MID(_xlpm.TextCell,1,FIND(" ",_xlpm.TextCell)-1),_xlpm.TextCell),_xlpm.TextCell),_xlpm.TextCell),""))</f>
        <v>MACGARBO</v>
      </c>
      <c r="X3896" s="60" t="str">
        <f>IF(A3896&lt;&gt;"",IFERROR(IF(FIND(" ",G3896)&gt;=1,MID(G3896,FIND(" ",G3896)+1,LEN(G3896)),""),""),"")</f>
        <v/>
      </c>
      <c r="AC3896" s="51">
        <f>IFERROR(VALUE(MID($C3896,1,2)),0)</f>
        <v>80</v>
      </c>
      <c r="AD3896" s="44">
        <f>IFERROR(VALUE(MID($C3896,4,3)),0)</f>
        <v>89</v>
      </c>
      <c r="AE3896" s="51">
        <f>VALUE(RIGHT("00"&amp;AC3896,2)&amp;RIGHT("000"&amp;AD3896,3))</f>
        <v>80089</v>
      </c>
    </row>
    <row r="3897" spans="1:31">
      <c r="A3897" s="60" t="str">
        <f>IF(G3897&amp;Q3897&lt;&gt;"",W3897&amp;Q3897,"")</f>
        <v>MACGARBOblack</v>
      </c>
      <c r="B3897" s="60" t="str">
        <f>IF(C3897&lt;&gt;"",LEFT(C3897,9),"")</f>
        <v>80-089-09</v>
      </c>
      <c r="C3897" s="73" t="s">
        <v>8251</v>
      </c>
      <c r="D3897" s="73" t="s">
        <v>8252</v>
      </c>
      <c r="E3897" s="73" t="s">
        <v>956</v>
      </c>
      <c r="F3897" s="74">
        <v>55</v>
      </c>
      <c r="G3897" s="73" t="s">
        <v>8248</v>
      </c>
      <c r="H3897" s="73" t="s">
        <v>53</v>
      </c>
      <c r="I3897" s="73" t="s">
        <v>1265</v>
      </c>
      <c r="J3897" s="73" t="s">
        <v>330</v>
      </c>
      <c r="K3897" s="73" t="s">
        <v>387</v>
      </c>
      <c r="L3897" s="73" t="s">
        <v>383</v>
      </c>
      <c r="M3897" s="73" t="s">
        <v>388</v>
      </c>
      <c r="N3897" s="73" t="s">
        <v>30</v>
      </c>
      <c r="O3897" s="73" t="s">
        <v>386</v>
      </c>
      <c r="P3897" s="73" t="s">
        <v>907</v>
      </c>
      <c r="Q3897" s="73" t="s">
        <v>928</v>
      </c>
      <c r="R3897" s="73" t="s">
        <v>53</v>
      </c>
      <c r="V3897" s="60" t="str">
        <f>W3897&amp;H3897</f>
        <v>MACGARBOчерный</v>
      </c>
      <c r="W3897" s="60" t="str">
        <f>_xlfn.LET(_xlpm.TextCell,TEXT(G3897,"###"),IF(_xlpm.TextCell&lt;&gt;"",IF(StyleSpaceSplit,IFERROR(IF(FIND(" ",_xlpm.TextCell)&gt;=1,MID(_xlpm.TextCell,1,FIND(" ",_xlpm.TextCell)-1),_xlpm.TextCell),_xlpm.TextCell),_xlpm.TextCell),""))</f>
        <v>MACGARBO</v>
      </c>
      <c r="X3897" s="60" t="str">
        <f>IF(A3897&lt;&gt;"",IFERROR(IF(FIND(" ",G3897)&gt;=1,MID(G3897,FIND(" ",G3897)+1,LEN(G3897)),""),""),"")</f>
        <v/>
      </c>
      <c r="AC3897" s="51">
        <f>IFERROR(VALUE(MID($C3897,1,2)),0)</f>
        <v>80</v>
      </c>
      <c r="AD3897" s="44">
        <f>IFERROR(VALUE(MID($C3897,4,3)),0)</f>
        <v>89</v>
      </c>
      <c r="AE3897" s="51">
        <f>VALUE(RIGHT("00"&amp;AC3897,2)&amp;RIGHT("000"&amp;AD3897,3))</f>
        <v>80089</v>
      </c>
    </row>
    <row r="3898" spans="1:31">
      <c r="A3898" s="60" t="str">
        <f>IF(G3898&amp;Q3898&lt;&gt;"",W3898&amp;Q3898,"")</f>
        <v>MACGARBOblack</v>
      </c>
      <c r="B3898" s="60" t="str">
        <f>IF(C3898&lt;&gt;"",LEFT(C3898,9),"")</f>
        <v>80-089-09</v>
      </c>
      <c r="C3898" s="73" t="s">
        <v>8253</v>
      </c>
      <c r="D3898" s="73" t="s">
        <v>8252</v>
      </c>
      <c r="E3898" s="73" t="s">
        <v>904</v>
      </c>
      <c r="F3898" s="74">
        <v>57</v>
      </c>
      <c r="G3898" s="73" t="s">
        <v>8248</v>
      </c>
      <c r="H3898" s="73" t="s">
        <v>53</v>
      </c>
      <c r="I3898" s="73" t="s">
        <v>1265</v>
      </c>
      <c r="J3898" s="73" t="s">
        <v>330</v>
      </c>
      <c r="K3898" s="73" t="s">
        <v>387</v>
      </c>
      <c r="L3898" s="73" t="s">
        <v>383</v>
      </c>
      <c r="M3898" s="73" t="s">
        <v>388</v>
      </c>
      <c r="N3898" s="73" t="s">
        <v>30</v>
      </c>
      <c r="O3898" s="73" t="s">
        <v>386</v>
      </c>
      <c r="P3898" s="73" t="s">
        <v>907</v>
      </c>
      <c r="Q3898" s="73" t="s">
        <v>928</v>
      </c>
      <c r="R3898" s="73" t="s">
        <v>53</v>
      </c>
      <c r="V3898" s="60" t="str">
        <f>W3898&amp;H3898</f>
        <v>MACGARBOчерный</v>
      </c>
      <c r="W3898" s="60" t="str">
        <f>_xlfn.LET(_xlpm.TextCell,TEXT(G3898,"###"),IF(_xlpm.TextCell&lt;&gt;"",IF(StyleSpaceSplit,IFERROR(IF(FIND(" ",_xlpm.TextCell)&gt;=1,MID(_xlpm.TextCell,1,FIND(" ",_xlpm.TextCell)-1),_xlpm.TextCell),_xlpm.TextCell),_xlpm.TextCell),""))</f>
        <v>MACGARBO</v>
      </c>
      <c r="X3898" s="60" t="str">
        <f>IF(A3898&lt;&gt;"",IFERROR(IF(FIND(" ",G3898)&gt;=1,MID(G3898,FIND(" ",G3898)+1,LEN(G3898)),""),""),"")</f>
        <v/>
      </c>
      <c r="AC3898" s="51">
        <f>IFERROR(VALUE(MID($C3898,1,2)),0)</f>
        <v>80</v>
      </c>
      <c r="AD3898" s="44">
        <f>IFERROR(VALUE(MID($C3898,4,3)),0)</f>
        <v>89</v>
      </c>
      <c r="AE3898" s="51">
        <f>VALUE(RIGHT("00"&amp;AC3898,2)&amp;RIGHT("000"&amp;AD3898,3))</f>
        <v>80089</v>
      </c>
    </row>
    <row r="3899" spans="1:31">
      <c r="A3899" s="60" t="str">
        <f>IF(G3899&amp;Q3899&lt;&gt;"",W3899&amp;Q3899,"")</f>
        <v>MACGARBOblack</v>
      </c>
      <c r="B3899" s="60" t="str">
        <f>IF(C3899&lt;&gt;"",LEFT(C3899,9),"")</f>
        <v>80-089-09</v>
      </c>
      <c r="C3899" s="73" t="s">
        <v>8254</v>
      </c>
      <c r="D3899" s="73" t="s">
        <v>8252</v>
      </c>
      <c r="E3899" s="73" t="s">
        <v>910</v>
      </c>
      <c r="F3899" s="74">
        <v>59</v>
      </c>
      <c r="G3899" s="73" t="s">
        <v>8248</v>
      </c>
      <c r="H3899" s="73" t="s">
        <v>53</v>
      </c>
      <c r="I3899" s="73" t="s">
        <v>1265</v>
      </c>
      <c r="J3899" s="73" t="s">
        <v>330</v>
      </c>
      <c r="K3899" s="73" t="s">
        <v>387</v>
      </c>
      <c r="L3899" s="73" t="s">
        <v>383</v>
      </c>
      <c r="M3899" s="73" t="s">
        <v>388</v>
      </c>
      <c r="N3899" s="73" t="s">
        <v>30</v>
      </c>
      <c r="O3899" s="73" t="s">
        <v>386</v>
      </c>
      <c r="P3899" s="73" t="s">
        <v>907</v>
      </c>
      <c r="Q3899" s="73" t="s">
        <v>928</v>
      </c>
      <c r="R3899" s="73" t="s">
        <v>53</v>
      </c>
      <c r="V3899" s="60" t="str">
        <f>W3899&amp;H3899</f>
        <v>MACGARBOчерный</v>
      </c>
      <c r="W3899" s="60" t="str">
        <f>_xlfn.LET(_xlpm.TextCell,TEXT(G3899,"###"),IF(_xlpm.TextCell&lt;&gt;"",IF(StyleSpaceSplit,IFERROR(IF(FIND(" ",_xlpm.TextCell)&gt;=1,MID(_xlpm.TextCell,1,FIND(" ",_xlpm.TextCell)-1),_xlpm.TextCell),_xlpm.TextCell),_xlpm.TextCell),""))</f>
        <v>MACGARBO</v>
      </c>
      <c r="X3899" s="60" t="str">
        <f>IF(A3899&lt;&gt;"",IFERROR(IF(FIND(" ",G3899)&gt;=1,MID(G3899,FIND(" ",G3899)+1,LEN(G3899)),""),""),"")</f>
        <v/>
      </c>
      <c r="AC3899" s="51">
        <f>IFERROR(VALUE(MID($C3899,1,2)),0)</f>
        <v>80</v>
      </c>
      <c r="AD3899" s="44">
        <f>IFERROR(VALUE(MID($C3899,4,3)),0)</f>
        <v>89</v>
      </c>
      <c r="AE3899" s="51">
        <f>VALUE(RIGHT("00"&amp;AC3899,2)&amp;RIGHT("000"&amp;AD3899,3))</f>
        <v>80089</v>
      </c>
    </row>
    <row r="3900" spans="1:31">
      <c r="A3900" s="60" t="str">
        <f>IF(G3900&amp;Q3900&lt;&gt;"",W3900&amp;Q3900,"")</f>
        <v>MACGOFERbrown</v>
      </c>
      <c r="B3900" s="60" t="str">
        <f>IF(C3900&lt;&gt;"",LEFT(C3900,9),"")</f>
        <v>80-366-14</v>
      </c>
      <c r="C3900" s="73" t="s">
        <v>6967</v>
      </c>
      <c r="D3900" s="73" t="s">
        <v>6968</v>
      </c>
      <c r="E3900" s="73" t="s">
        <v>904</v>
      </c>
      <c r="F3900" s="74">
        <v>57</v>
      </c>
      <c r="G3900" s="73" t="s">
        <v>1701</v>
      </c>
      <c r="H3900" s="73" t="s">
        <v>86</v>
      </c>
      <c r="I3900" s="73" t="s">
        <v>1265</v>
      </c>
      <c r="J3900" s="73" t="s">
        <v>330</v>
      </c>
      <c r="K3900" s="73" t="s">
        <v>382</v>
      </c>
      <c r="L3900" s="73" t="s">
        <v>383</v>
      </c>
      <c r="M3900" s="73" t="s">
        <v>389</v>
      </c>
      <c r="N3900" s="73" t="s">
        <v>30</v>
      </c>
      <c r="O3900" s="73" t="s">
        <v>385</v>
      </c>
      <c r="P3900" s="73" t="s">
        <v>907</v>
      </c>
      <c r="Q3900" s="73" t="s">
        <v>1033</v>
      </c>
      <c r="R3900" s="73" t="s">
        <v>86</v>
      </c>
      <c r="V3900" s="60" t="str">
        <f>W3900&amp;H3900</f>
        <v>MACGOFERкоричневый</v>
      </c>
      <c r="W3900" s="60" t="str">
        <f>_xlfn.LET(_xlpm.TextCell,TEXT(G3900,"###"),IF(_xlpm.TextCell&lt;&gt;"",IF(StyleSpaceSplit,IFERROR(IF(FIND(" ",_xlpm.TextCell)&gt;=1,MID(_xlpm.TextCell,1,FIND(" ",_xlpm.TextCell)-1),_xlpm.TextCell),_xlpm.TextCell),_xlpm.TextCell),""))</f>
        <v>MACGOFER</v>
      </c>
      <c r="X3900" s="60" t="str">
        <f>IF(A3900&lt;&gt;"",IFERROR(IF(FIND(" ",G3900)&gt;=1,MID(G3900,FIND(" ",G3900)+1,LEN(G3900)),""),""),"")</f>
        <v/>
      </c>
      <c r="AC3900" s="51">
        <f>IFERROR(VALUE(MID($C3900,1,2)),0)</f>
        <v>80</v>
      </c>
      <c r="AD3900" s="44">
        <f>IFERROR(VALUE(MID($C3900,4,3)),0)</f>
        <v>366</v>
      </c>
      <c r="AE3900" s="51">
        <f>VALUE(RIGHT("00"&amp;AC3900,2)&amp;RIGHT("000"&amp;AD3900,3))</f>
        <v>80366</v>
      </c>
    </row>
    <row r="3901" spans="1:31">
      <c r="A3901" s="60" t="str">
        <f>IF(G3901&amp;Q3901&lt;&gt;"",W3901&amp;Q3901,"")</f>
        <v>MACGOFERbrown</v>
      </c>
      <c r="B3901" s="60" t="str">
        <f>IF(C3901&lt;&gt;"",LEFT(C3901,9),"")</f>
        <v>80-366-14</v>
      </c>
      <c r="C3901" s="73" t="s">
        <v>6969</v>
      </c>
      <c r="D3901" s="73" t="s">
        <v>6968</v>
      </c>
      <c r="E3901" s="73" t="s">
        <v>910</v>
      </c>
      <c r="F3901" s="74">
        <v>59</v>
      </c>
      <c r="G3901" s="73" t="s">
        <v>1701</v>
      </c>
      <c r="H3901" s="73" t="s">
        <v>86</v>
      </c>
      <c r="I3901" s="73" t="s">
        <v>1265</v>
      </c>
      <c r="J3901" s="73" t="s">
        <v>330</v>
      </c>
      <c r="K3901" s="73" t="s">
        <v>382</v>
      </c>
      <c r="L3901" s="73" t="s">
        <v>383</v>
      </c>
      <c r="M3901" s="73" t="s">
        <v>389</v>
      </c>
      <c r="N3901" s="73" t="s">
        <v>30</v>
      </c>
      <c r="O3901" s="73" t="s">
        <v>385</v>
      </c>
      <c r="P3901" s="73" t="s">
        <v>907</v>
      </c>
      <c r="Q3901" s="73" t="s">
        <v>1033</v>
      </c>
      <c r="R3901" s="73" t="s">
        <v>86</v>
      </c>
      <c r="V3901" s="60" t="str">
        <f>W3901&amp;H3901</f>
        <v>MACGOFERкоричневый</v>
      </c>
      <c r="W3901" s="60" t="str">
        <f>_xlfn.LET(_xlpm.TextCell,TEXT(G3901,"###"),IF(_xlpm.TextCell&lt;&gt;"",IF(StyleSpaceSplit,IFERROR(IF(FIND(" ",_xlpm.TextCell)&gt;=1,MID(_xlpm.TextCell,1,FIND(" ",_xlpm.TextCell)-1),_xlpm.TextCell),_xlpm.TextCell),_xlpm.TextCell),""))</f>
        <v>MACGOFER</v>
      </c>
      <c r="X3901" s="60" t="str">
        <f>IF(A3901&lt;&gt;"",IFERROR(IF(FIND(" ",G3901)&gt;=1,MID(G3901,FIND(" ",G3901)+1,LEN(G3901)),""),""),"")</f>
        <v/>
      </c>
      <c r="AC3901" s="51">
        <f>IFERROR(VALUE(MID($C3901,1,2)),0)</f>
        <v>80</v>
      </c>
      <c r="AD3901" s="44">
        <f>IFERROR(VALUE(MID($C3901,4,3)),0)</f>
        <v>366</v>
      </c>
      <c r="AE3901" s="51">
        <f>VALUE(RIGHT("00"&amp;AC3901,2)&amp;RIGHT("000"&amp;AD3901,3))</f>
        <v>80366</v>
      </c>
    </row>
    <row r="3902" spans="1:31">
      <c r="A3902" s="60" t="str">
        <f>IF(G3902&amp;Q3902&lt;&gt;"",W3902&amp;Q3902,"")</f>
        <v>MACGOFERbrown</v>
      </c>
      <c r="B3902" s="60" t="str">
        <f>IF(C3902&lt;&gt;"",LEFT(C3902,9),"")</f>
        <v>80-366-14</v>
      </c>
      <c r="C3902" s="73" t="s">
        <v>6970</v>
      </c>
      <c r="D3902" s="73" t="s">
        <v>6968</v>
      </c>
      <c r="E3902" s="73" t="s">
        <v>912</v>
      </c>
      <c r="F3902" s="74">
        <v>61</v>
      </c>
      <c r="G3902" s="73" t="s">
        <v>1701</v>
      </c>
      <c r="H3902" s="73" t="s">
        <v>86</v>
      </c>
      <c r="I3902" s="73" t="s">
        <v>1265</v>
      </c>
      <c r="J3902" s="73" t="s">
        <v>330</v>
      </c>
      <c r="K3902" s="73" t="s">
        <v>382</v>
      </c>
      <c r="L3902" s="73" t="s">
        <v>383</v>
      </c>
      <c r="M3902" s="73" t="s">
        <v>389</v>
      </c>
      <c r="N3902" s="73" t="s">
        <v>30</v>
      </c>
      <c r="O3902" s="73" t="s">
        <v>385</v>
      </c>
      <c r="P3902" s="73" t="s">
        <v>907</v>
      </c>
      <c r="Q3902" s="73" t="s">
        <v>1033</v>
      </c>
      <c r="R3902" s="73" t="s">
        <v>86</v>
      </c>
      <c r="V3902" s="60" t="str">
        <f>W3902&amp;H3902</f>
        <v>MACGOFERкоричневый</v>
      </c>
      <c r="W3902" s="60" t="str">
        <f>_xlfn.LET(_xlpm.TextCell,TEXT(G3902,"###"),IF(_xlpm.TextCell&lt;&gt;"",IF(StyleSpaceSplit,IFERROR(IF(FIND(" ",_xlpm.TextCell)&gt;=1,MID(_xlpm.TextCell,1,FIND(" ",_xlpm.TextCell)-1),_xlpm.TextCell),_xlpm.TextCell),_xlpm.TextCell),""))</f>
        <v>MACGOFER</v>
      </c>
      <c r="X3902" s="60" t="str">
        <f>IF(A3902&lt;&gt;"",IFERROR(IF(FIND(" ",G3902)&gt;=1,MID(G3902,FIND(" ",G3902)+1,LEN(G3902)),""),""),"")</f>
        <v/>
      </c>
      <c r="AC3902" s="51">
        <f>IFERROR(VALUE(MID($C3902,1,2)),0)</f>
        <v>80</v>
      </c>
      <c r="AD3902" s="44">
        <f>IFERROR(VALUE(MID($C3902,4,3)),0)</f>
        <v>366</v>
      </c>
      <c r="AE3902" s="51">
        <f>VALUE(RIGHT("00"&amp;AC3902,2)&amp;RIGHT("000"&amp;AD3902,3))</f>
        <v>80366</v>
      </c>
    </row>
    <row r="3903" spans="1:31">
      <c r="A3903" s="60" t="str">
        <f>IF(G3903&amp;Q3903&lt;&gt;"",W3903&amp;Q3903,"")</f>
        <v>MACGOFERblack</v>
      </c>
      <c r="B3903" s="60" t="str">
        <f>IF(C3903&lt;&gt;"",LEFT(C3903,9),"")</f>
        <v>80-366-52</v>
      </c>
      <c r="C3903" s="73" t="s">
        <v>1699</v>
      </c>
      <c r="D3903" s="73" t="s">
        <v>1700</v>
      </c>
      <c r="E3903" s="73" t="s">
        <v>910</v>
      </c>
      <c r="F3903" s="74">
        <v>59</v>
      </c>
      <c r="G3903" s="73" t="s">
        <v>1701</v>
      </c>
      <c r="H3903" s="73" t="s">
        <v>53</v>
      </c>
      <c r="I3903" s="73" t="s">
        <v>1265</v>
      </c>
      <c r="J3903" s="73" t="s">
        <v>330</v>
      </c>
      <c r="K3903" s="73" t="s">
        <v>382</v>
      </c>
      <c r="L3903" s="73" t="s">
        <v>383</v>
      </c>
      <c r="M3903" s="73" t="s">
        <v>389</v>
      </c>
      <c r="N3903" s="73" t="s">
        <v>30</v>
      </c>
      <c r="O3903" s="73" t="s">
        <v>385</v>
      </c>
      <c r="P3903" s="73" t="s">
        <v>907</v>
      </c>
      <c r="Q3903" s="73" t="s">
        <v>928</v>
      </c>
      <c r="R3903" s="73" t="s">
        <v>53</v>
      </c>
      <c r="V3903" s="60" t="str">
        <f>W3903&amp;H3903</f>
        <v>MACGOFERчерный</v>
      </c>
      <c r="W3903" s="60" t="str">
        <f>_xlfn.LET(_xlpm.TextCell,TEXT(G3903,"###"),IF(_xlpm.TextCell&lt;&gt;"",IF(StyleSpaceSplit,IFERROR(IF(FIND(" ",_xlpm.TextCell)&gt;=1,MID(_xlpm.TextCell,1,FIND(" ",_xlpm.TextCell)-1),_xlpm.TextCell),_xlpm.TextCell),_xlpm.TextCell),""))</f>
        <v>MACGOFER</v>
      </c>
      <c r="X3903" s="60" t="str">
        <f>IF(A3903&lt;&gt;"",IFERROR(IF(FIND(" ",G3903)&gt;=1,MID(G3903,FIND(" ",G3903)+1,LEN(G3903)),""),""),"")</f>
        <v/>
      </c>
      <c r="AC3903" s="51">
        <f>IFERROR(VALUE(MID($C3903,1,2)),0)</f>
        <v>80</v>
      </c>
      <c r="AD3903" s="44">
        <f>IFERROR(VALUE(MID($C3903,4,3)),0)</f>
        <v>366</v>
      </c>
      <c r="AE3903" s="51">
        <f>VALUE(RIGHT("00"&amp;AC3903,2)&amp;RIGHT("000"&amp;AD3903,3))</f>
        <v>80366</v>
      </c>
    </row>
    <row r="3904" spans="1:31">
      <c r="A3904" s="60" t="str">
        <f>IF(G3904&amp;Q3904&lt;&gt;"",W3904&amp;Q3904,"")</f>
        <v>MACGOFERblack</v>
      </c>
      <c r="B3904" s="60" t="str">
        <f>IF(C3904&lt;&gt;"",LEFT(C3904,9),"")</f>
        <v>80-366-52</v>
      </c>
      <c r="C3904" s="73" t="s">
        <v>1702</v>
      </c>
      <c r="D3904" s="73" t="s">
        <v>1700</v>
      </c>
      <c r="E3904" s="73" t="s">
        <v>904</v>
      </c>
      <c r="F3904" s="74">
        <v>57</v>
      </c>
      <c r="G3904" s="73" t="s">
        <v>1701</v>
      </c>
      <c r="H3904" s="73" t="s">
        <v>53</v>
      </c>
      <c r="I3904" s="73" t="s">
        <v>1265</v>
      </c>
      <c r="J3904" s="73" t="s">
        <v>330</v>
      </c>
      <c r="K3904" s="73" t="s">
        <v>382</v>
      </c>
      <c r="L3904" s="73" t="s">
        <v>383</v>
      </c>
      <c r="M3904" s="73" t="s">
        <v>389</v>
      </c>
      <c r="N3904" s="73" t="s">
        <v>30</v>
      </c>
      <c r="O3904" s="73" t="s">
        <v>385</v>
      </c>
      <c r="P3904" s="73" t="s">
        <v>907</v>
      </c>
      <c r="Q3904" s="73" t="s">
        <v>928</v>
      </c>
      <c r="R3904" s="73" t="s">
        <v>53</v>
      </c>
      <c r="V3904" s="60" t="str">
        <f>W3904&amp;H3904</f>
        <v>MACGOFERчерный</v>
      </c>
      <c r="W3904" s="60" t="str">
        <f>_xlfn.LET(_xlpm.TextCell,TEXT(G3904,"###"),IF(_xlpm.TextCell&lt;&gt;"",IF(StyleSpaceSplit,IFERROR(IF(FIND(" ",_xlpm.TextCell)&gt;=1,MID(_xlpm.TextCell,1,FIND(" ",_xlpm.TextCell)-1),_xlpm.TextCell),_xlpm.TextCell),_xlpm.TextCell),""))</f>
        <v>MACGOFER</v>
      </c>
      <c r="X3904" s="60" t="str">
        <f>IF(A3904&lt;&gt;"",IFERROR(IF(FIND(" ",G3904)&gt;=1,MID(G3904,FIND(" ",G3904)+1,LEN(G3904)),""),""),"")</f>
        <v/>
      </c>
      <c r="AC3904" s="51">
        <f>IFERROR(VALUE(MID($C3904,1,2)),0)</f>
        <v>80</v>
      </c>
      <c r="AD3904" s="44">
        <f>IFERROR(VALUE(MID($C3904,4,3)),0)</f>
        <v>366</v>
      </c>
      <c r="AE3904" s="51">
        <f>VALUE(RIGHT("00"&amp;AC3904,2)&amp;RIGHT("000"&amp;AD3904,3))</f>
        <v>80366</v>
      </c>
    </row>
    <row r="3905" spans="1:31">
      <c r="A3905" s="60" t="str">
        <f>IF(G3905&amp;Q3905&lt;&gt;"",W3905&amp;Q3905,"")</f>
        <v>MACGOFERblack</v>
      </c>
      <c r="B3905" s="60" t="str">
        <f>IF(C3905&lt;&gt;"",LEFT(C3905,9),"")</f>
        <v>80-366-52</v>
      </c>
      <c r="C3905" s="73" t="s">
        <v>1703</v>
      </c>
      <c r="D3905" s="73" t="s">
        <v>1700</v>
      </c>
      <c r="E3905" s="73" t="s">
        <v>912</v>
      </c>
      <c r="F3905" s="74">
        <v>61</v>
      </c>
      <c r="G3905" s="73" t="s">
        <v>1701</v>
      </c>
      <c r="H3905" s="73" t="s">
        <v>53</v>
      </c>
      <c r="I3905" s="73" t="s">
        <v>1265</v>
      </c>
      <c r="J3905" s="73" t="s">
        <v>330</v>
      </c>
      <c r="K3905" s="73" t="s">
        <v>382</v>
      </c>
      <c r="L3905" s="73" t="s">
        <v>383</v>
      </c>
      <c r="M3905" s="73" t="s">
        <v>389</v>
      </c>
      <c r="N3905" s="73" t="s">
        <v>30</v>
      </c>
      <c r="O3905" s="73" t="s">
        <v>385</v>
      </c>
      <c r="P3905" s="73" t="s">
        <v>907</v>
      </c>
      <c r="Q3905" s="73" t="s">
        <v>928</v>
      </c>
      <c r="R3905" s="73" t="s">
        <v>53</v>
      </c>
      <c r="V3905" s="60" t="str">
        <f>W3905&amp;H3905</f>
        <v>MACGOFERчерный</v>
      </c>
      <c r="W3905" s="60" t="str">
        <f>_xlfn.LET(_xlpm.TextCell,TEXT(G3905,"###"),IF(_xlpm.TextCell&lt;&gt;"",IF(StyleSpaceSplit,IFERROR(IF(FIND(" ",_xlpm.TextCell)&gt;=1,MID(_xlpm.TextCell,1,FIND(" ",_xlpm.TextCell)-1),_xlpm.TextCell),_xlpm.TextCell),_xlpm.TextCell),""))</f>
        <v>MACGOFER</v>
      </c>
      <c r="X3905" s="60" t="str">
        <f>IF(A3905&lt;&gt;"",IFERROR(IF(FIND(" ",G3905)&gt;=1,MID(G3905,FIND(" ",G3905)+1,LEN(G3905)),""),""),"")</f>
        <v/>
      </c>
      <c r="AC3905" s="51">
        <f>IFERROR(VALUE(MID($C3905,1,2)),0)</f>
        <v>80</v>
      </c>
      <c r="AD3905" s="44">
        <f>IFERROR(VALUE(MID($C3905,4,3)),0)</f>
        <v>366</v>
      </c>
      <c r="AE3905" s="51">
        <f>VALUE(RIGHT("00"&amp;AC3905,2)&amp;RIGHT("000"&amp;AD3905,3))</f>
        <v>80366</v>
      </c>
    </row>
    <row r="3906" spans="1:31">
      <c r="A3906" s="60" t="str">
        <f>IF(G3906&amp;Q3906&lt;&gt;"",W3906&amp;Q3906,"")</f>
        <v>MACJACKnavy</v>
      </c>
      <c r="B3906" s="60" t="str">
        <f>IF(C3906&lt;&gt;"",LEFT(C3906,9),"")</f>
        <v>80-367-16</v>
      </c>
      <c r="C3906" s="73" t="s">
        <v>1704</v>
      </c>
      <c r="D3906" s="73" t="s">
        <v>1705</v>
      </c>
      <c r="E3906" s="73" t="s">
        <v>904</v>
      </c>
      <c r="F3906" s="74">
        <v>57</v>
      </c>
      <c r="G3906" s="73" t="s">
        <v>1706</v>
      </c>
      <c r="H3906" s="73" t="s">
        <v>55</v>
      </c>
      <c r="I3906" s="73" t="s">
        <v>1265</v>
      </c>
      <c r="J3906" s="73" t="s">
        <v>330</v>
      </c>
      <c r="K3906" s="73" t="s">
        <v>387</v>
      </c>
      <c r="L3906" s="73" t="s">
        <v>383</v>
      </c>
      <c r="M3906" s="73" t="s">
        <v>388</v>
      </c>
      <c r="N3906" s="73" t="s">
        <v>30</v>
      </c>
      <c r="O3906" s="73" t="s">
        <v>385</v>
      </c>
      <c r="P3906" s="73" t="s">
        <v>907</v>
      </c>
      <c r="Q3906" s="73" t="s">
        <v>1003</v>
      </c>
      <c r="R3906" s="73" t="s">
        <v>71</v>
      </c>
      <c r="V3906" s="60" t="str">
        <f>W3906&amp;H3906</f>
        <v>MACJACKтемно-синий</v>
      </c>
      <c r="W3906" s="60" t="str">
        <f>_xlfn.LET(_xlpm.TextCell,TEXT(G3906,"###"),IF(_xlpm.TextCell&lt;&gt;"",IF(StyleSpaceSplit,IFERROR(IF(FIND(" ",_xlpm.TextCell)&gt;=1,MID(_xlpm.TextCell,1,FIND(" ",_xlpm.TextCell)-1),_xlpm.TextCell),_xlpm.TextCell),_xlpm.TextCell),""))</f>
        <v>MACJACK</v>
      </c>
      <c r="X3906" s="60" t="str">
        <f>IF(A3906&lt;&gt;"",IFERROR(IF(FIND(" ",G3906)&gt;=1,MID(G3906,FIND(" ",G3906)+1,LEN(G3906)),""),""),"")</f>
        <v/>
      </c>
      <c r="AC3906" s="51">
        <f>IFERROR(VALUE(MID($C3906,1,2)),0)</f>
        <v>80</v>
      </c>
      <c r="AD3906" s="44">
        <f>IFERROR(VALUE(MID($C3906,4,3)),0)</f>
        <v>367</v>
      </c>
      <c r="AE3906" s="51">
        <f>VALUE(RIGHT("00"&amp;AC3906,2)&amp;RIGHT("000"&amp;AD3906,3))</f>
        <v>80367</v>
      </c>
    </row>
    <row r="3907" spans="1:31">
      <c r="A3907" s="60" t="str">
        <f>IF(G3907&amp;Q3907&lt;&gt;"",W3907&amp;Q3907,"")</f>
        <v>MACKINSLEYbrown</v>
      </c>
      <c r="B3907" s="60" t="str">
        <f>IF(C3907&lt;&gt;"",LEFT(C3907,9),"")</f>
        <v>80-368-14</v>
      </c>
      <c r="C3907" s="73" t="s">
        <v>6973</v>
      </c>
      <c r="D3907" s="73" t="s">
        <v>6974</v>
      </c>
      <c r="E3907" s="73" t="s">
        <v>904</v>
      </c>
      <c r="F3907" s="74">
        <v>57</v>
      </c>
      <c r="G3907" s="73" t="s">
        <v>1709</v>
      </c>
      <c r="H3907" s="73" t="s">
        <v>86</v>
      </c>
      <c r="I3907" s="73" t="s">
        <v>1265</v>
      </c>
      <c r="J3907" s="73" t="s">
        <v>330</v>
      </c>
      <c r="K3907" s="73" t="s">
        <v>382</v>
      </c>
      <c r="L3907" s="73" t="s">
        <v>383</v>
      </c>
      <c r="M3907" s="73" t="s">
        <v>388</v>
      </c>
      <c r="N3907" s="73" t="s">
        <v>30</v>
      </c>
      <c r="O3907" s="73" t="s">
        <v>386</v>
      </c>
      <c r="P3907" s="73" t="s">
        <v>907</v>
      </c>
      <c r="Q3907" s="73" t="s">
        <v>1033</v>
      </c>
      <c r="R3907" s="73" t="s">
        <v>86</v>
      </c>
      <c r="V3907" s="60" t="str">
        <f>W3907&amp;H3907</f>
        <v>MACKINSLEYкоричневый</v>
      </c>
      <c r="W3907" s="60" t="str">
        <f>_xlfn.LET(_xlpm.TextCell,TEXT(G3907,"###"),IF(_xlpm.TextCell&lt;&gt;"",IF(StyleSpaceSplit,IFERROR(IF(FIND(" ",_xlpm.TextCell)&gt;=1,MID(_xlpm.TextCell,1,FIND(" ",_xlpm.TextCell)-1),_xlpm.TextCell),_xlpm.TextCell),_xlpm.TextCell),""))</f>
        <v>MACKINSLEY</v>
      </c>
      <c r="X3907" s="60" t="str">
        <f>IF(A3907&lt;&gt;"",IFERROR(IF(FIND(" ",G3907)&gt;=1,MID(G3907,FIND(" ",G3907)+1,LEN(G3907)),""),""),"")</f>
        <v/>
      </c>
      <c r="AC3907" s="51">
        <f>IFERROR(VALUE(MID($C3907,1,2)),0)</f>
        <v>80</v>
      </c>
      <c r="AD3907" s="44">
        <f>IFERROR(VALUE(MID($C3907,4,3)),0)</f>
        <v>368</v>
      </c>
      <c r="AE3907" s="51">
        <f>VALUE(RIGHT("00"&amp;AC3907,2)&amp;RIGHT("000"&amp;AD3907,3))</f>
        <v>80368</v>
      </c>
    </row>
    <row r="3908" spans="1:31">
      <c r="A3908" s="60" t="str">
        <f>IF(G3908&amp;Q3908&lt;&gt;"",W3908&amp;Q3908,"")</f>
        <v>MACKINSLEYbrown</v>
      </c>
      <c r="B3908" s="60" t="str">
        <f>IF(C3908&lt;&gt;"",LEFT(C3908,9),"")</f>
        <v>80-368-14</v>
      </c>
      <c r="C3908" s="73" t="s">
        <v>6975</v>
      </c>
      <c r="D3908" s="73" t="s">
        <v>6974</v>
      </c>
      <c r="E3908" s="73" t="s">
        <v>910</v>
      </c>
      <c r="F3908" s="74">
        <v>59</v>
      </c>
      <c r="G3908" s="73" t="s">
        <v>1709</v>
      </c>
      <c r="H3908" s="73" t="s">
        <v>86</v>
      </c>
      <c r="I3908" s="73" t="s">
        <v>1265</v>
      </c>
      <c r="J3908" s="73" t="s">
        <v>330</v>
      </c>
      <c r="K3908" s="73" t="s">
        <v>382</v>
      </c>
      <c r="L3908" s="73" t="s">
        <v>383</v>
      </c>
      <c r="M3908" s="73" t="s">
        <v>388</v>
      </c>
      <c r="N3908" s="73" t="s">
        <v>30</v>
      </c>
      <c r="O3908" s="73" t="s">
        <v>386</v>
      </c>
      <c r="P3908" s="73" t="s">
        <v>907</v>
      </c>
      <c r="Q3908" s="73" t="s">
        <v>1033</v>
      </c>
      <c r="R3908" s="73" t="s">
        <v>86</v>
      </c>
      <c r="V3908" s="60" t="str">
        <f>W3908&amp;H3908</f>
        <v>MACKINSLEYкоричневый</v>
      </c>
      <c r="W3908" s="60" t="str">
        <f>_xlfn.LET(_xlpm.TextCell,TEXT(G3908,"###"),IF(_xlpm.TextCell&lt;&gt;"",IF(StyleSpaceSplit,IFERROR(IF(FIND(" ",_xlpm.TextCell)&gt;=1,MID(_xlpm.TextCell,1,FIND(" ",_xlpm.TextCell)-1),_xlpm.TextCell),_xlpm.TextCell),_xlpm.TextCell),""))</f>
        <v>MACKINSLEY</v>
      </c>
      <c r="X3908" s="60" t="str">
        <f>IF(A3908&lt;&gt;"",IFERROR(IF(FIND(" ",G3908)&gt;=1,MID(G3908,FIND(" ",G3908)+1,LEN(G3908)),""),""),"")</f>
        <v/>
      </c>
      <c r="AC3908" s="51">
        <f>IFERROR(VALUE(MID($C3908,1,2)),0)</f>
        <v>80</v>
      </c>
      <c r="AD3908" s="44">
        <f>IFERROR(VALUE(MID($C3908,4,3)),0)</f>
        <v>368</v>
      </c>
      <c r="AE3908" s="51">
        <f>VALUE(RIGHT("00"&amp;AC3908,2)&amp;RIGHT("000"&amp;AD3908,3))</f>
        <v>80368</v>
      </c>
    </row>
    <row r="3909" spans="1:31">
      <c r="A3909" s="60" t="str">
        <f>IF(G3909&amp;Q3909&lt;&gt;"",W3909&amp;Q3909,"")</f>
        <v>MACKINSLEYcharcoal</v>
      </c>
      <c r="B3909" s="60" t="str">
        <f>IF(C3909&lt;&gt;"",LEFT(C3909,9),"")</f>
        <v>80-368-08</v>
      </c>
      <c r="C3909" s="73" t="s">
        <v>1707</v>
      </c>
      <c r="D3909" s="73" t="s">
        <v>1708</v>
      </c>
      <c r="E3909" s="73" t="s">
        <v>904</v>
      </c>
      <c r="F3909" s="74">
        <v>57</v>
      </c>
      <c r="G3909" s="73" t="s">
        <v>1709</v>
      </c>
      <c r="H3909" s="73" t="s">
        <v>83</v>
      </c>
      <c r="I3909" s="73" t="s">
        <v>1265</v>
      </c>
      <c r="J3909" s="73" t="s">
        <v>330</v>
      </c>
      <c r="K3909" s="73" t="s">
        <v>382</v>
      </c>
      <c r="L3909" s="73" t="s">
        <v>383</v>
      </c>
      <c r="M3909" s="73" t="s">
        <v>388</v>
      </c>
      <c r="N3909" s="73" t="s">
        <v>30</v>
      </c>
      <c r="O3909" s="73" t="s">
        <v>386</v>
      </c>
      <c r="P3909" s="73" t="s">
        <v>907</v>
      </c>
      <c r="Q3909" s="73" t="s">
        <v>1710</v>
      </c>
      <c r="R3909" s="73" t="s">
        <v>83</v>
      </c>
      <c r="V3909" s="60" t="str">
        <f>W3909&amp;H3909</f>
        <v>MACKINSLEYсерый</v>
      </c>
      <c r="W3909" s="60" t="str">
        <f>_xlfn.LET(_xlpm.TextCell,TEXT(G3909,"###"),IF(_xlpm.TextCell&lt;&gt;"",IF(StyleSpaceSplit,IFERROR(IF(FIND(" ",_xlpm.TextCell)&gt;=1,MID(_xlpm.TextCell,1,FIND(" ",_xlpm.TextCell)-1),_xlpm.TextCell),_xlpm.TextCell),_xlpm.TextCell),""))</f>
        <v>MACKINSLEY</v>
      </c>
      <c r="X3909" s="60" t="str">
        <f>IF(A3909&lt;&gt;"",IFERROR(IF(FIND(" ",G3909)&gt;=1,MID(G3909,FIND(" ",G3909)+1,LEN(G3909)),""),""),"")</f>
        <v/>
      </c>
      <c r="AC3909" s="51">
        <f>IFERROR(VALUE(MID($C3909,1,2)),0)</f>
        <v>80</v>
      </c>
      <c r="AD3909" s="44">
        <f>IFERROR(VALUE(MID($C3909,4,3)),0)</f>
        <v>368</v>
      </c>
      <c r="AE3909" s="51">
        <f>VALUE(RIGHT("00"&amp;AC3909,2)&amp;RIGHT("000"&amp;AD3909,3))</f>
        <v>80368</v>
      </c>
    </row>
    <row r="3910" spans="1:31">
      <c r="A3910" s="60" t="str">
        <f>IF(G3910&amp;Q3910&lt;&gt;"",W3910&amp;Q3910,"")</f>
        <v>MACKINSLEYblack</v>
      </c>
      <c r="B3910" s="60" t="str">
        <f>IF(C3910&lt;&gt;"",LEFT(C3910,9),"")</f>
        <v>80-368-09</v>
      </c>
      <c r="C3910" s="73" t="s">
        <v>6971</v>
      </c>
      <c r="D3910" s="73" t="s">
        <v>6972</v>
      </c>
      <c r="E3910" s="73" t="s">
        <v>910</v>
      </c>
      <c r="F3910" s="74">
        <v>59</v>
      </c>
      <c r="G3910" s="73" t="s">
        <v>1709</v>
      </c>
      <c r="H3910" s="73" t="s">
        <v>53</v>
      </c>
      <c r="I3910" s="73" t="s">
        <v>1265</v>
      </c>
      <c r="J3910" s="73" t="s">
        <v>330</v>
      </c>
      <c r="K3910" s="73" t="s">
        <v>382</v>
      </c>
      <c r="L3910" s="73" t="s">
        <v>383</v>
      </c>
      <c r="M3910" s="73" t="s">
        <v>388</v>
      </c>
      <c r="N3910" s="73" t="s">
        <v>30</v>
      </c>
      <c r="O3910" s="73" t="s">
        <v>386</v>
      </c>
      <c r="P3910" s="73" t="s">
        <v>907</v>
      </c>
      <c r="Q3910" s="73" t="s">
        <v>928</v>
      </c>
      <c r="R3910" s="73" t="s">
        <v>53</v>
      </c>
      <c r="V3910" s="60" t="str">
        <f>W3910&amp;H3910</f>
        <v>MACKINSLEYчерный</v>
      </c>
      <c r="W3910" s="60" t="str">
        <f>_xlfn.LET(_xlpm.TextCell,TEXT(G3910,"###"),IF(_xlpm.TextCell&lt;&gt;"",IF(StyleSpaceSplit,IFERROR(IF(FIND(" ",_xlpm.TextCell)&gt;=1,MID(_xlpm.TextCell,1,FIND(" ",_xlpm.TextCell)-1),_xlpm.TextCell),_xlpm.TextCell),_xlpm.TextCell),""))</f>
        <v>MACKINSLEY</v>
      </c>
      <c r="X3910" s="60" t="str">
        <f>IF(A3910&lt;&gt;"",IFERROR(IF(FIND(" ",G3910)&gt;=1,MID(G3910,FIND(" ",G3910)+1,LEN(G3910)),""),""),"")</f>
        <v/>
      </c>
      <c r="AC3910" s="51">
        <f>IFERROR(VALUE(MID($C3910,1,2)),0)</f>
        <v>80</v>
      </c>
      <c r="AD3910" s="44">
        <f>IFERROR(VALUE(MID($C3910,4,3)),0)</f>
        <v>368</v>
      </c>
      <c r="AE3910" s="51">
        <f>VALUE(RIGHT("00"&amp;AC3910,2)&amp;RIGHT("000"&amp;AD3910,3))</f>
        <v>80368</v>
      </c>
    </row>
    <row r="3911" spans="1:31">
      <c r="A3911" s="60" t="str">
        <f>IF(G3911&amp;Q3911&lt;&gt;"",W3911&amp;Q3911,"")</f>
        <v>MACLOYALbeige</v>
      </c>
      <c r="B3911" s="60" t="str">
        <f>IF(C3911&lt;&gt;"",LEFT(C3911,9),"")</f>
        <v>80-463-02</v>
      </c>
      <c r="C3911" s="73" t="s">
        <v>2368</v>
      </c>
      <c r="D3911" s="73" t="s">
        <v>2369</v>
      </c>
      <c r="E3911" s="73" t="s">
        <v>956</v>
      </c>
      <c r="F3911" s="74">
        <v>55</v>
      </c>
      <c r="G3911" s="73" t="s">
        <v>2370</v>
      </c>
      <c r="H3911" s="73" t="s">
        <v>63</v>
      </c>
      <c r="I3911" s="73" t="s">
        <v>927</v>
      </c>
      <c r="J3911" s="73" t="s">
        <v>330</v>
      </c>
      <c r="K3911" s="73" t="s">
        <v>382</v>
      </c>
      <c r="L3911" s="73" t="s">
        <v>383</v>
      </c>
      <c r="M3911" s="73" t="s">
        <v>384</v>
      </c>
      <c r="N3911" s="73" t="s">
        <v>36</v>
      </c>
      <c r="O3911" s="73" t="s">
        <v>386</v>
      </c>
      <c r="P3911" s="73" t="s">
        <v>907</v>
      </c>
      <c r="Q3911" s="73" t="s">
        <v>937</v>
      </c>
      <c r="R3911" s="73" t="s">
        <v>63</v>
      </c>
      <c r="V3911" s="60" t="str">
        <f>W3911&amp;H3911</f>
        <v>MACLOYALбежевый</v>
      </c>
      <c r="W3911" s="60" t="str">
        <f>_xlfn.LET(_xlpm.TextCell,TEXT(G3911,"###"),IF(_xlpm.TextCell&lt;&gt;"",IF(StyleSpaceSplit,IFERROR(IF(FIND(" ",_xlpm.TextCell)&gt;=1,MID(_xlpm.TextCell,1,FIND(" ",_xlpm.TextCell)-1),_xlpm.TextCell),_xlpm.TextCell),_xlpm.TextCell),""))</f>
        <v>MACLOYAL</v>
      </c>
      <c r="X3911" s="60" t="str">
        <f>IF(A3911&lt;&gt;"",IFERROR(IF(FIND(" ",G3911)&gt;=1,MID(G3911,FIND(" ",G3911)+1,LEN(G3911)),""),""),"")</f>
        <v/>
      </c>
      <c r="AC3911" s="51">
        <f>IFERROR(VALUE(MID($C3911,1,2)),0)</f>
        <v>80</v>
      </c>
      <c r="AD3911" s="44">
        <f>IFERROR(VALUE(MID($C3911,4,3)),0)</f>
        <v>463</v>
      </c>
      <c r="AE3911" s="51">
        <f>VALUE(RIGHT("00"&amp;AC3911,2)&amp;RIGHT("000"&amp;AD3911,3))</f>
        <v>80463</v>
      </c>
    </row>
    <row r="3912" spans="1:31">
      <c r="A3912" s="60" t="str">
        <f>IF(G3912&amp;Q3912&lt;&gt;"",W3912&amp;Q3912,"")</f>
        <v>MACLOYALbeige</v>
      </c>
      <c r="B3912" s="60" t="str">
        <f>IF(C3912&lt;&gt;"",LEFT(C3912,9),"")</f>
        <v>80-463-02</v>
      </c>
      <c r="C3912" s="73" t="s">
        <v>2371</v>
      </c>
      <c r="D3912" s="73" t="s">
        <v>2369</v>
      </c>
      <c r="E3912" s="73" t="s">
        <v>904</v>
      </c>
      <c r="F3912" s="74">
        <v>57</v>
      </c>
      <c r="G3912" s="73" t="s">
        <v>2370</v>
      </c>
      <c r="H3912" s="73" t="s">
        <v>63</v>
      </c>
      <c r="I3912" s="73" t="s">
        <v>927</v>
      </c>
      <c r="J3912" s="73" t="s">
        <v>330</v>
      </c>
      <c r="K3912" s="73" t="s">
        <v>382</v>
      </c>
      <c r="L3912" s="73" t="s">
        <v>383</v>
      </c>
      <c r="M3912" s="73" t="s">
        <v>384</v>
      </c>
      <c r="N3912" s="73" t="s">
        <v>36</v>
      </c>
      <c r="O3912" s="73" t="s">
        <v>386</v>
      </c>
      <c r="P3912" s="73" t="s">
        <v>907</v>
      </c>
      <c r="Q3912" s="73" t="s">
        <v>937</v>
      </c>
      <c r="R3912" s="73" t="s">
        <v>63</v>
      </c>
      <c r="V3912" s="60" t="str">
        <f>W3912&amp;H3912</f>
        <v>MACLOYALбежевый</v>
      </c>
      <c r="W3912" s="60" t="str">
        <f>_xlfn.LET(_xlpm.TextCell,TEXT(G3912,"###"),IF(_xlpm.TextCell&lt;&gt;"",IF(StyleSpaceSplit,IFERROR(IF(FIND(" ",_xlpm.TextCell)&gt;=1,MID(_xlpm.TextCell,1,FIND(" ",_xlpm.TextCell)-1),_xlpm.TextCell),_xlpm.TextCell),_xlpm.TextCell),""))</f>
        <v>MACLOYAL</v>
      </c>
      <c r="X3912" s="60" t="str">
        <f>IF(A3912&lt;&gt;"",IFERROR(IF(FIND(" ",G3912)&gt;=1,MID(G3912,FIND(" ",G3912)+1,LEN(G3912)),""),""),"")</f>
        <v/>
      </c>
      <c r="AC3912" s="51">
        <f>IFERROR(VALUE(MID($C3912,1,2)),0)</f>
        <v>80</v>
      </c>
      <c r="AD3912" s="44">
        <f>IFERROR(VALUE(MID($C3912,4,3)),0)</f>
        <v>463</v>
      </c>
      <c r="AE3912" s="51">
        <f>VALUE(RIGHT("00"&amp;AC3912,2)&amp;RIGHT("000"&amp;AD3912,3))</f>
        <v>80463</v>
      </c>
    </row>
    <row r="3913" spans="1:31">
      <c r="A3913" s="60" t="str">
        <f>IF(G3913&amp;Q3913&lt;&gt;"",W3913&amp;Q3913,"")</f>
        <v>MACLOYALbeige</v>
      </c>
      <c r="B3913" s="60" t="str">
        <f>IF(C3913&lt;&gt;"",LEFT(C3913,9),"")</f>
        <v>80-463-02</v>
      </c>
      <c r="C3913" s="73" t="s">
        <v>2372</v>
      </c>
      <c r="D3913" s="73" t="s">
        <v>2369</v>
      </c>
      <c r="E3913" s="73" t="s">
        <v>910</v>
      </c>
      <c r="F3913" s="74">
        <v>59</v>
      </c>
      <c r="G3913" s="73" t="s">
        <v>2370</v>
      </c>
      <c r="H3913" s="73" t="s">
        <v>63</v>
      </c>
      <c r="I3913" s="73" t="s">
        <v>927</v>
      </c>
      <c r="J3913" s="73" t="s">
        <v>330</v>
      </c>
      <c r="K3913" s="73" t="s">
        <v>382</v>
      </c>
      <c r="L3913" s="73" t="s">
        <v>383</v>
      </c>
      <c r="M3913" s="73" t="s">
        <v>384</v>
      </c>
      <c r="N3913" s="73" t="s">
        <v>36</v>
      </c>
      <c r="O3913" s="73" t="s">
        <v>386</v>
      </c>
      <c r="P3913" s="73" t="s">
        <v>907</v>
      </c>
      <c r="Q3913" s="73" t="s">
        <v>937</v>
      </c>
      <c r="R3913" s="73" t="s">
        <v>63</v>
      </c>
      <c r="V3913" s="60" t="str">
        <f>W3913&amp;H3913</f>
        <v>MACLOYALбежевый</v>
      </c>
      <c r="W3913" s="60" t="str">
        <f>_xlfn.LET(_xlpm.TextCell,TEXT(G3913,"###"),IF(_xlpm.TextCell&lt;&gt;"",IF(StyleSpaceSplit,IFERROR(IF(FIND(" ",_xlpm.TextCell)&gt;=1,MID(_xlpm.TextCell,1,FIND(" ",_xlpm.TextCell)-1),_xlpm.TextCell),_xlpm.TextCell),_xlpm.TextCell),""))</f>
        <v>MACLOYAL</v>
      </c>
      <c r="X3913" s="60" t="str">
        <f>IF(A3913&lt;&gt;"",IFERROR(IF(FIND(" ",G3913)&gt;=1,MID(G3913,FIND(" ",G3913)+1,LEN(G3913)),""),""),"")</f>
        <v/>
      </c>
      <c r="AC3913" s="51">
        <f>IFERROR(VALUE(MID($C3913,1,2)),0)</f>
        <v>80</v>
      </c>
      <c r="AD3913" s="44">
        <f>IFERROR(VALUE(MID($C3913,4,3)),0)</f>
        <v>463</v>
      </c>
      <c r="AE3913" s="51">
        <f>VALUE(RIGHT("00"&amp;AC3913,2)&amp;RIGHT("000"&amp;AD3913,3))</f>
        <v>80463</v>
      </c>
    </row>
    <row r="3914" spans="1:31">
      <c r="A3914" s="60" t="str">
        <f>IF(G3914&amp;Q3914&lt;&gt;"",W3914&amp;Q3914,"")</f>
        <v>MACLOYALbeige</v>
      </c>
      <c r="B3914" s="60" t="str">
        <f>IF(C3914&lt;&gt;"",LEFT(C3914,9),"")</f>
        <v>80-463-02</v>
      </c>
      <c r="C3914" s="73" t="s">
        <v>2373</v>
      </c>
      <c r="D3914" s="73" t="s">
        <v>2369</v>
      </c>
      <c r="E3914" s="73" t="s">
        <v>912</v>
      </c>
      <c r="F3914" s="74">
        <v>61</v>
      </c>
      <c r="G3914" s="73" t="s">
        <v>2370</v>
      </c>
      <c r="H3914" s="73" t="s">
        <v>63</v>
      </c>
      <c r="I3914" s="73" t="s">
        <v>927</v>
      </c>
      <c r="J3914" s="73" t="s">
        <v>330</v>
      </c>
      <c r="K3914" s="73" t="s">
        <v>382</v>
      </c>
      <c r="L3914" s="73" t="s">
        <v>383</v>
      </c>
      <c r="M3914" s="73" t="s">
        <v>384</v>
      </c>
      <c r="N3914" s="73" t="s">
        <v>36</v>
      </c>
      <c r="O3914" s="73" t="s">
        <v>386</v>
      </c>
      <c r="P3914" s="73" t="s">
        <v>907</v>
      </c>
      <c r="Q3914" s="73" t="s">
        <v>937</v>
      </c>
      <c r="R3914" s="73" t="s">
        <v>63</v>
      </c>
      <c r="V3914" s="60" t="str">
        <f>W3914&amp;H3914</f>
        <v>MACLOYALбежевый</v>
      </c>
      <c r="W3914" s="60" t="str">
        <f>_xlfn.LET(_xlpm.TextCell,TEXT(G3914,"###"),IF(_xlpm.TextCell&lt;&gt;"",IF(StyleSpaceSplit,IFERROR(IF(FIND(" ",_xlpm.TextCell)&gt;=1,MID(_xlpm.TextCell,1,FIND(" ",_xlpm.TextCell)-1),_xlpm.TextCell),_xlpm.TextCell),_xlpm.TextCell),""))</f>
        <v>MACLOYAL</v>
      </c>
      <c r="X3914" s="60" t="str">
        <f>IF(A3914&lt;&gt;"",IFERROR(IF(FIND(" ",G3914)&gt;=1,MID(G3914,FIND(" ",G3914)+1,LEN(G3914)),""),""),"")</f>
        <v/>
      </c>
      <c r="AC3914" s="51">
        <f>IFERROR(VALUE(MID($C3914,1,2)),0)</f>
        <v>80</v>
      </c>
      <c r="AD3914" s="44">
        <f>IFERROR(VALUE(MID($C3914,4,3)),0)</f>
        <v>463</v>
      </c>
      <c r="AE3914" s="51">
        <f>VALUE(RIGHT("00"&amp;AC3914,2)&amp;RIGHT("000"&amp;AD3914,3))</f>
        <v>80463</v>
      </c>
    </row>
    <row r="3915" spans="1:31">
      <c r="A3915" s="60" t="str">
        <f>IF(G3915&amp;Q3915&lt;&gt;"",W3915&amp;Q3915,"")</f>
        <v>MACLOYALtobacco</v>
      </c>
      <c r="B3915" s="60" t="str">
        <f>IF(C3915&lt;&gt;"",LEFT(C3915,9),"")</f>
        <v>80-463-14</v>
      </c>
      <c r="C3915" s="73" t="s">
        <v>2880</v>
      </c>
      <c r="D3915" s="73" t="s">
        <v>2881</v>
      </c>
      <c r="E3915" s="73" t="s">
        <v>910</v>
      </c>
      <c r="F3915" s="74">
        <v>59</v>
      </c>
      <c r="G3915" s="73" t="s">
        <v>2370</v>
      </c>
      <c r="H3915" s="73" t="s">
        <v>86</v>
      </c>
      <c r="I3915" s="73" t="s">
        <v>927</v>
      </c>
      <c r="J3915" s="73" t="s">
        <v>330</v>
      </c>
      <c r="K3915" s="73" t="s">
        <v>382</v>
      </c>
      <c r="L3915" s="73" t="s">
        <v>383</v>
      </c>
      <c r="M3915" s="73" t="s">
        <v>384</v>
      </c>
      <c r="N3915" s="73" t="s">
        <v>36</v>
      </c>
      <c r="O3915" s="73" t="s">
        <v>386</v>
      </c>
      <c r="P3915" s="73" t="s">
        <v>907</v>
      </c>
      <c r="Q3915" s="73" t="s">
        <v>942</v>
      </c>
      <c r="R3915" s="73" t="s">
        <v>86</v>
      </c>
      <c r="V3915" s="60" t="str">
        <f>W3915&amp;H3915</f>
        <v>MACLOYALкоричневый</v>
      </c>
      <c r="W3915" s="60" t="str">
        <f>_xlfn.LET(_xlpm.TextCell,TEXT(G3915,"###"),IF(_xlpm.TextCell&lt;&gt;"",IF(StyleSpaceSplit,IFERROR(IF(FIND(" ",_xlpm.TextCell)&gt;=1,MID(_xlpm.TextCell,1,FIND(" ",_xlpm.TextCell)-1),_xlpm.TextCell),_xlpm.TextCell),_xlpm.TextCell),""))</f>
        <v>MACLOYAL</v>
      </c>
      <c r="X3915" s="60" t="str">
        <f>IF(A3915&lt;&gt;"",IFERROR(IF(FIND(" ",G3915)&gt;=1,MID(G3915,FIND(" ",G3915)+1,LEN(G3915)),""),""),"")</f>
        <v/>
      </c>
      <c r="AC3915" s="51">
        <f>IFERROR(VALUE(MID($C3915,1,2)),0)</f>
        <v>80</v>
      </c>
      <c r="AD3915" s="44">
        <f>IFERROR(VALUE(MID($C3915,4,3)),0)</f>
        <v>463</v>
      </c>
      <c r="AE3915" s="51">
        <f>VALUE(RIGHT("00"&amp;AC3915,2)&amp;RIGHT("000"&amp;AD3915,3))</f>
        <v>80463</v>
      </c>
    </row>
    <row r="3916" spans="1:31">
      <c r="A3916" s="60" t="str">
        <f>IF(G3916&amp;Q3916&lt;&gt;"",W3916&amp;Q3916,"")</f>
        <v>MACLOYALtobacco</v>
      </c>
      <c r="B3916" s="60" t="str">
        <f>IF(C3916&lt;&gt;"",LEFT(C3916,9),"")</f>
        <v>80-463-14</v>
      </c>
      <c r="C3916" s="73" t="s">
        <v>2882</v>
      </c>
      <c r="D3916" s="73" t="s">
        <v>2881</v>
      </c>
      <c r="E3916" s="73" t="s">
        <v>956</v>
      </c>
      <c r="F3916" s="74">
        <v>55</v>
      </c>
      <c r="G3916" s="73" t="s">
        <v>2370</v>
      </c>
      <c r="H3916" s="73" t="s">
        <v>86</v>
      </c>
      <c r="I3916" s="73" t="s">
        <v>927</v>
      </c>
      <c r="J3916" s="73" t="s">
        <v>330</v>
      </c>
      <c r="K3916" s="73" t="s">
        <v>382</v>
      </c>
      <c r="L3916" s="73" t="s">
        <v>383</v>
      </c>
      <c r="M3916" s="73" t="s">
        <v>384</v>
      </c>
      <c r="N3916" s="73" t="s">
        <v>36</v>
      </c>
      <c r="O3916" s="73" t="s">
        <v>386</v>
      </c>
      <c r="P3916" s="73" t="s">
        <v>907</v>
      </c>
      <c r="Q3916" s="73" t="s">
        <v>942</v>
      </c>
      <c r="R3916" s="73" t="s">
        <v>86</v>
      </c>
      <c r="V3916" s="60" t="str">
        <f>W3916&amp;H3916</f>
        <v>MACLOYALкоричневый</v>
      </c>
      <c r="W3916" s="60" t="str">
        <f>_xlfn.LET(_xlpm.TextCell,TEXT(G3916,"###"),IF(_xlpm.TextCell&lt;&gt;"",IF(StyleSpaceSplit,IFERROR(IF(FIND(" ",_xlpm.TextCell)&gt;=1,MID(_xlpm.TextCell,1,FIND(" ",_xlpm.TextCell)-1),_xlpm.TextCell),_xlpm.TextCell),_xlpm.TextCell),""))</f>
        <v>MACLOYAL</v>
      </c>
      <c r="X3916" s="60" t="str">
        <f>IF(A3916&lt;&gt;"",IFERROR(IF(FIND(" ",G3916)&gt;=1,MID(G3916,FIND(" ",G3916)+1,LEN(G3916)),""),""),"")</f>
        <v/>
      </c>
      <c r="AC3916" s="51">
        <f>IFERROR(VALUE(MID($C3916,1,2)),0)</f>
        <v>80</v>
      </c>
      <c r="AD3916" s="44">
        <f>IFERROR(VALUE(MID($C3916,4,3)),0)</f>
        <v>463</v>
      </c>
      <c r="AE3916" s="51">
        <f>VALUE(RIGHT("00"&amp;AC3916,2)&amp;RIGHT("000"&amp;AD3916,3))</f>
        <v>80463</v>
      </c>
    </row>
    <row r="3917" spans="1:31">
      <c r="A3917" s="60" t="str">
        <f>IF(G3917&amp;Q3917&lt;&gt;"",W3917&amp;Q3917,"")</f>
        <v>MACLOYALtobacco</v>
      </c>
      <c r="B3917" s="60" t="str">
        <f>IF(C3917&lt;&gt;"",LEFT(C3917,9),"")</f>
        <v>80-463-14</v>
      </c>
      <c r="C3917" s="73" t="s">
        <v>2883</v>
      </c>
      <c r="D3917" s="73" t="s">
        <v>2881</v>
      </c>
      <c r="E3917" s="73" t="s">
        <v>904</v>
      </c>
      <c r="F3917" s="74">
        <v>57</v>
      </c>
      <c r="G3917" s="73" t="s">
        <v>2370</v>
      </c>
      <c r="H3917" s="73" t="s">
        <v>86</v>
      </c>
      <c r="I3917" s="73" t="s">
        <v>927</v>
      </c>
      <c r="J3917" s="73" t="s">
        <v>330</v>
      </c>
      <c r="K3917" s="73" t="s">
        <v>382</v>
      </c>
      <c r="L3917" s="73" t="s">
        <v>383</v>
      </c>
      <c r="M3917" s="73" t="s">
        <v>384</v>
      </c>
      <c r="N3917" s="73" t="s">
        <v>36</v>
      </c>
      <c r="O3917" s="73" t="s">
        <v>386</v>
      </c>
      <c r="P3917" s="73" t="s">
        <v>907</v>
      </c>
      <c r="Q3917" s="73" t="s">
        <v>942</v>
      </c>
      <c r="R3917" s="73" t="s">
        <v>86</v>
      </c>
      <c r="V3917" s="60" t="str">
        <f>W3917&amp;H3917</f>
        <v>MACLOYALкоричневый</v>
      </c>
      <c r="W3917" s="60" t="str">
        <f>_xlfn.LET(_xlpm.TextCell,TEXT(G3917,"###"),IF(_xlpm.TextCell&lt;&gt;"",IF(StyleSpaceSplit,IFERROR(IF(FIND(" ",_xlpm.TextCell)&gt;=1,MID(_xlpm.TextCell,1,FIND(" ",_xlpm.TextCell)-1),_xlpm.TextCell),_xlpm.TextCell),_xlpm.TextCell),""))</f>
        <v>MACLOYAL</v>
      </c>
      <c r="X3917" s="60" t="str">
        <f>IF(A3917&lt;&gt;"",IFERROR(IF(FIND(" ",G3917)&gt;=1,MID(G3917,FIND(" ",G3917)+1,LEN(G3917)),""),""),"")</f>
        <v/>
      </c>
      <c r="AC3917" s="51">
        <f>IFERROR(VALUE(MID($C3917,1,2)),0)</f>
        <v>80</v>
      </c>
      <c r="AD3917" s="44">
        <f>IFERROR(VALUE(MID($C3917,4,3)),0)</f>
        <v>463</v>
      </c>
      <c r="AE3917" s="51">
        <f>VALUE(RIGHT("00"&amp;AC3917,2)&amp;RIGHT("000"&amp;AD3917,3))</f>
        <v>80463</v>
      </c>
    </row>
    <row r="3918" spans="1:31">
      <c r="A3918" s="60" t="str">
        <f>IF(G3918&amp;Q3918&lt;&gt;"",W3918&amp;Q3918,"")</f>
        <v>MACLOYALtobacco</v>
      </c>
      <c r="B3918" s="60" t="str">
        <f>IF(C3918&lt;&gt;"",LEFT(C3918,9),"")</f>
        <v>80-463-14</v>
      </c>
      <c r="C3918" s="73" t="s">
        <v>2884</v>
      </c>
      <c r="D3918" s="73" t="s">
        <v>2881</v>
      </c>
      <c r="E3918" s="73" t="s">
        <v>912</v>
      </c>
      <c r="F3918" s="74">
        <v>61</v>
      </c>
      <c r="G3918" s="73" t="s">
        <v>2370</v>
      </c>
      <c r="H3918" s="73" t="s">
        <v>86</v>
      </c>
      <c r="I3918" s="73" t="s">
        <v>927</v>
      </c>
      <c r="J3918" s="73" t="s">
        <v>330</v>
      </c>
      <c r="K3918" s="73" t="s">
        <v>382</v>
      </c>
      <c r="L3918" s="73" t="s">
        <v>383</v>
      </c>
      <c r="M3918" s="73" t="s">
        <v>384</v>
      </c>
      <c r="N3918" s="73" t="s">
        <v>36</v>
      </c>
      <c r="O3918" s="73" t="s">
        <v>386</v>
      </c>
      <c r="P3918" s="73" t="s">
        <v>907</v>
      </c>
      <c r="Q3918" s="73" t="s">
        <v>942</v>
      </c>
      <c r="R3918" s="73" t="s">
        <v>86</v>
      </c>
      <c r="V3918" s="60" t="str">
        <f>W3918&amp;H3918</f>
        <v>MACLOYALкоричневый</v>
      </c>
      <c r="W3918" s="60" t="str">
        <f>_xlfn.LET(_xlpm.TextCell,TEXT(G3918,"###"),IF(_xlpm.TextCell&lt;&gt;"",IF(StyleSpaceSplit,IFERROR(IF(FIND(" ",_xlpm.TextCell)&gt;=1,MID(_xlpm.TextCell,1,FIND(" ",_xlpm.TextCell)-1),_xlpm.TextCell),_xlpm.TextCell),_xlpm.TextCell),""))</f>
        <v>MACLOYAL</v>
      </c>
      <c r="X3918" s="60" t="str">
        <f>IF(A3918&lt;&gt;"",IFERROR(IF(FIND(" ",G3918)&gt;=1,MID(G3918,FIND(" ",G3918)+1,LEN(G3918)),""),""),"")</f>
        <v/>
      </c>
      <c r="AC3918" s="51">
        <f>IFERROR(VALUE(MID($C3918,1,2)),0)</f>
        <v>80</v>
      </c>
      <c r="AD3918" s="44">
        <f>IFERROR(VALUE(MID($C3918,4,3)),0)</f>
        <v>463</v>
      </c>
      <c r="AE3918" s="51">
        <f>VALUE(RIGHT("00"&amp;AC3918,2)&amp;RIGHT("000"&amp;AD3918,3))</f>
        <v>80463</v>
      </c>
    </row>
    <row r="3919" spans="1:31">
      <c r="A3919" s="60" t="str">
        <f>IF(G3919&amp;Q3919&lt;&gt;"",W3919&amp;Q3919,"")</f>
        <v>MACLOYALblue</v>
      </c>
      <c r="B3919" s="60" t="str">
        <f>IF(C3919&lt;&gt;"",LEFT(C3919,9),"")</f>
        <v>80-463-06</v>
      </c>
      <c r="C3919" s="73" t="s">
        <v>4322</v>
      </c>
      <c r="D3919" s="73" t="s">
        <v>4323</v>
      </c>
      <c r="E3919" s="73" t="s">
        <v>910</v>
      </c>
      <c r="F3919" s="74">
        <v>59</v>
      </c>
      <c r="G3919" s="73" t="s">
        <v>2370</v>
      </c>
      <c r="H3919" s="73" t="s">
        <v>71</v>
      </c>
      <c r="I3919" s="73" t="s">
        <v>927</v>
      </c>
      <c r="J3919" s="73" t="s">
        <v>330</v>
      </c>
      <c r="K3919" s="73" t="s">
        <v>382</v>
      </c>
      <c r="L3919" s="73" t="s">
        <v>383</v>
      </c>
      <c r="M3919" s="73" t="s">
        <v>384</v>
      </c>
      <c r="N3919" s="73" t="s">
        <v>36</v>
      </c>
      <c r="O3919" s="73" t="s">
        <v>386</v>
      </c>
      <c r="P3919" s="73" t="s">
        <v>907</v>
      </c>
      <c r="Q3919" s="73" t="s">
        <v>932</v>
      </c>
      <c r="R3919" s="73" t="s">
        <v>71</v>
      </c>
      <c r="V3919" s="60" t="str">
        <f>W3919&amp;H3919</f>
        <v>MACLOYALсиний</v>
      </c>
      <c r="W3919" s="60" t="str">
        <f>_xlfn.LET(_xlpm.TextCell,TEXT(G3919,"###"),IF(_xlpm.TextCell&lt;&gt;"",IF(StyleSpaceSplit,IFERROR(IF(FIND(" ",_xlpm.TextCell)&gt;=1,MID(_xlpm.TextCell,1,FIND(" ",_xlpm.TextCell)-1),_xlpm.TextCell),_xlpm.TextCell),_xlpm.TextCell),""))</f>
        <v>MACLOYAL</v>
      </c>
      <c r="X3919" s="60" t="str">
        <f>IF(A3919&lt;&gt;"",IFERROR(IF(FIND(" ",G3919)&gt;=1,MID(G3919,FIND(" ",G3919)+1,LEN(G3919)),""),""),"")</f>
        <v/>
      </c>
      <c r="AC3919" s="51">
        <f>IFERROR(VALUE(MID($C3919,1,2)),0)</f>
        <v>80</v>
      </c>
      <c r="AD3919" s="44">
        <f>IFERROR(VALUE(MID($C3919,4,3)),0)</f>
        <v>463</v>
      </c>
      <c r="AE3919" s="51">
        <f>VALUE(RIGHT("00"&amp;AC3919,2)&amp;RIGHT("000"&amp;AD3919,3))</f>
        <v>80463</v>
      </c>
    </row>
    <row r="3920" spans="1:31">
      <c r="A3920" s="60" t="str">
        <f>IF(G3920&amp;Q3920&lt;&gt;"",W3920&amp;Q3920,"")</f>
        <v>MACLOYALblue</v>
      </c>
      <c r="B3920" s="60" t="str">
        <f>IF(C3920&lt;&gt;"",LEFT(C3920,9),"")</f>
        <v>80-463-06</v>
      </c>
      <c r="C3920" s="73" t="s">
        <v>4324</v>
      </c>
      <c r="D3920" s="73" t="s">
        <v>4323</v>
      </c>
      <c r="E3920" s="73" t="s">
        <v>956</v>
      </c>
      <c r="F3920" s="74">
        <v>55</v>
      </c>
      <c r="G3920" s="73" t="s">
        <v>2370</v>
      </c>
      <c r="H3920" s="73" t="s">
        <v>71</v>
      </c>
      <c r="I3920" s="73" t="s">
        <v>927</v>
      </c>
      <c r="J3920" s="73" t="s">
        <v>330</v>
      </c>
      <c r="K3920" s="73" t="s">
        <v>382</v>
      </c>
      <c r="L3920" s="73" t="s">
        <v>383</v>
      </c>
      <c r="M3920" s="73" t="s">
        <v>384</v>
      </c>
      <c r="N3920" s="73" t="s">
        <v>36</v>
      </c>
      <c r="O3920" s="73" t="s">
        <v>386</v>
      </c>
      <c r="P3920" s="73" t="s">
        <v>907</v>
      </c>
      <c r="Q3920" s="73" t="s">
        <v>932</v>
      </c>
      <c r="R3920" s="73" t="s">
        <v>71</v>
      </c>
      <c r="V3920" s="60" t="str">
        <f>W3920&amp;H3920</f>
        <v>MACLOYALсиний</v>
      </c>
      <c r="W3920" s="60" t="str">
        <f>_xlfn.LET(_xlpm.TextCell,TEXT(G3920,"###"),IF(_xlpm.TextCell&lt;&gt;"",IF(StyleSpaceSplit,IFERROR(IF(FIND(" ",_xlpm.TextCell)&gt;=1,MID(_xlpm.TextCell,1,FIND(" ",_xlpm.TextCell)-1),_xlpm.TextCell),_xlpm.TextCell),_xlpm.TextCell),""))</f>
        <v>MACLOYAL</v>
      </c>
      <c r="X3920" s="60" t="str">
        <f>IF(A3920&lt;&gt;"",IFERROR(IF(FIND(" ",G3920)&gt;=1,MID(G3920,FIND(" ",G3920)+1,LEN(G3920)),""),""),"")</f>
        <v/>
      </c>
      <c r="AC3920" s="51">
        <f>IFERROR(VALUE(MID($C3920,1,2)),0)</f>
        <v>80</v>
      </c>
      <c r="AD3920" s="44">
        <f>IFERROR(VALUE(MID($C3920,4,3)),0)</f>
        <v>463</v>
      </c>
      <c r="AE3920" s="51">
        <f>VALUE(RIGHT("00"&amp;AC3920,2)&amp;RIGHT("000"&amp;AD3920,3))</f>
        <v>80463</v>
      </c>
    </row>
    <row r="3921" spans="1:31">
      <c r="A3921" s="60" t="str">
        <f>IF(G3921&amp;Q3921&lt;&gt;"",W3921&amp;Q3921,"")</f>
        <v>MACLOYALblue</v>
      </c>
      <c r="B3921" s="60" t="str">
        <f>IF(C3921&lt;&gt;"",LEFT(C3921,9),"")</f>
        <v>80-463-06</v>
      </c>
      <c r="C3921" s="73" t="s">
        <v>4325</v>
      </c>
      <c r="D3921" s="73" t="s">
        <v>4323</v>
      </c>
      <c r="E3921" s="73" t="s">
        <v>904</v>
      </c>
      <c r="F3921" s="74">
        <v>57</v>
      </c>
      <c r="G3921" s="73" t="s">
        <v>2370</v>
      </c>
      <c r="H3921" s="73" t="s">
        <v>71</v>
      </c>
      <c r="I3921" s="73" t="s">
        <v>927</v>
      </c>
      <c r="J3921" s="73" t="s">
        <v>330</v>
      </c>
      <c r="K3921" s="73" t="s">
        <v>382</v>
      </c>
      <c r="L3921" s="73" t="s">
        <v>383</v>
      </c>
      <c r="M3921" s="73" t="s">
        <v>384</v>
      </c>
      <c r="N3921" s="73" t="s">
        <v>36</v>
      </c>
      <c r="O3921" s="73" t="s">
        <v>386</v>
      </c>
      <c r="P3921" s="73" t="s">
        <v>907</v>
      </c>
      <c r="Q3921" s="73" t="s">
        <v>932</v>
      </c>
      <c r="R3921" s="73" t="s">
        <v>71</v>
      </c>
      <c r="V3921" s="60" t="str">
        <f>W3921&amp;H3921</f>
        <v>MACLOYALсиний</v>
      </c>
      <c r="W3921" s="60" t="str">
        <f>_xlfn.LET(_xlpm.TextCell,TEXT(G3921,"###"),IF(_xlpm.TextCell&lt;&gt;"",IF(StyleSpaceSplit,IFERROR(IF(FIND(" ",_xlpm.TextCell)&gt;=1,MID(_xlpm.TextCell,1,FIND(" ",_xlpm.TextCell)-1),_xlpm.TextCell),_xlpm.TextCell),_xlpm.TextCell),""))</f>
        <v>MACLOYAL</v>
      </c>
      <c r="X3921" s="60" t="str">
        <f>IF(A3921&lt;&gt;"",IFERROR(IF(FIND(" ",G3921)&gt;=1,MID(G3921,FIND(" ",G3921)+1,LEN(G3921)),""),""),"")</f>
        <v/>
      </c>
      <c r="AC3921" s="51">
        <f>IFERROR(VALUE(MID($C3921,1,2)),0)</f>
        <v>80</v>
      </c>
      <c r="AD3921" s="44">
        <f>IFERROR(VALUE(MID($C3921,4,3)),0)</f>
        <v>463</v>
      </c>
      <c r="AE3921" s="51">
        <f>VALUE(RIGHT("00"&amp;AC3921,2)&amp;RIGHT("000"&amp;AD3921,3))</f>
        <v>80463</v>
      </c>
    </row>
    <row r="3922" spans="1:31">
      <c r="A3922" s="60" t="str">
        <f>IF(G3922&amp;Q3922&lt;&gt;"",W3922&amp;Q3922,"")</f>
        <v>MACLOYALblue</v>
      </c>
      <c r="B3922" s="60" t="str">
        <f>IF(C3922&lt;&gt;"",LEFT(C3922,9),"")</f>
        <v>80-463-06</v>
      </c>
      <c r="C3922" s="73" t="s">
        <v>4326</v>
      </c>
      <c r="D3922" s="73" t="s">
        <v>4323</v>
      </c>
      <c r="E3922" s="73" t="s">
        <v>912</v>
      </c>
      <c r="F3922" s="74">
        <v>61</v>
      </c>
      <c r="G3922" s="73" t="s">
        <v>2370</v>
      </c>
      <c r="H3922" s="73" t="s">
        <v>71</v>
      </c>
      <c r="I3922" s="73" t="s">
        <v>927</v>
      </c>
      <c r="J3922" s="73" t="s">
        <v>330</v>
      </c>
      <c r="K3922" s="73" t="s">
        <v>382</v>
      </c>
      <c r="L3922" s="73" t="s">
        <v>383</v>
      </c>
      <c r="M3922" s="73" t="s">
        <v>384</v>
      </c>
      <c r="N3922" s="73" t="s">
        <v>36</v>
      </c>
      <c r="O3922" s="73" t="s">
        <v>386</v>
      </c>
      <c r="P3922" s="73" t="s">
        <v>907</v>
      </c>
      <c r="Q3922" s="73" t="s">
        <v>932</v>
      </c>
      <c r="R3922" s="73" t="s">
        <v>71</v>
      </c>
      <c r="V3922" s="60" t="str">
        <f>W3922&amp;H3922</f>
        <v>MACLOYALсиний</v>
      </c>
      <c r="W3922" s="60" t="str">
        <f>_xlfn.LET(_xlpm.TextCell,TEXT(G3922,"###"),IF(_xlpm.TextCell&lt;&gt;"",IF(StyleSpaceSplit,IFERROR(IF(FIND(" ",_xlpm.TextCell)&gt;=1,MID(_xlpm.TextCell,1,FIND(" ",_xlpm.TextCell)-1),_xlpm.TextCell),_xlpm.TextCell),_xlpm.TextCell),""))</f>
        <v>MACLOYAL</v>
      </c>
      <c r="X3922" s="60" t="str">
        <f>IF(A3922&lt;&gt;"",IFERROR(IF(FIND(" ",G3922)&gt;=1,MID(G3922,FIND(" ",G3922)+1,LEN(G3922)),""),""),"")</f>
        <v/>
      </c>
      <c r="AC3922" s="51">
        <f>IFERROR(VALUE(MID($C3922,1,2)),0)</f>
        <v>80</v>
      </c>
      <c r="AD3922" s="44">
        <f>IFERROR(VALUE(MID($C3922,4,3)),0)</f>
        <v>463</v>
      </c>
      <c r="AE3922" s="51">
        <f>VALUE(RIGHT("00"&amp;AC3922,2)&amp;RIGHT("000"&amp;AD3922,3))</f>
        <v>80463</v>
      </c>
    </row>
    <row r="3923" spans="1:31">
      <c r="A3923" s="60" t="str">
        <f>IF(G3923&amp;Q3923&lt;&gt;"",W3923&amp;Q3923,"")</f>
        <v>MACMAXWELLbordeaux</v>
      </c>
      <c r="B3923" s="60" t="str">
        <f>IF(C3923&lt;&gt;"",LEFT(C3923,9),"")</f>
        <v>80-156-12</v>
      </c>
      <c r="C3923" s="73" t="s">
        <v>7435</v>
      </c>
      <c r="D3923" s="73" t="s">
        <v>7436</v>
      </c>
      <c r="E3923" s="73" t="s">
        <v>904</v>
      </c>
      <c r="F3923" s="74">
        <v>57</v>
      </c>
      <c r="G3923" s="73" t="s">
        <v>1713</v>
      </c>
      <c r="H3923" s="73" t="s">
        <v>121</v>
      </c>
      <c r="I3923" s="73" t="s">
        <v>1265</v>
      </c>
      <c r="J3923" s="73" t="s">
        <v>330</v>
      </c>
      <c r="K3923" s="73" t="s">
        <v>387</v>
      </c>
      <c r="L3923" s="73" t="s">
        <v>383</v>
      </c>
      <c r="M3923" s="73" t="s">
        <v>388</v>
      </c>
      <c r="N3923" s="73" t="s">
        <v>30</v>
      </c>
      <c r="O3923" s="73" t="s">
        <v>385</v>
      </c>
      <c r="P3923" s="73" t="s">
        <v>907</v>
      </c>
      <c r="Q3923" s="73" t="s">
        <v>2065</v>
      </c>
      <c r="R3923" s="73" t="s">
        <v>121</v>
      </c>
      <c r="V3923" s="60" t="str">
        <f>W3923&amp;H3923</f>
        <v>MACMAXWELLбордовый</v>
      </c>
      <c r="W3923" s="60" t="str">
        <f>_xlfn.LET(_xlpm.TextCell,TEXT(G3923,"###"),IF(_xlpm.TextCell&lt;&gt;"",IF(StyleSpaceSplit,IFERROR(IF(FIND(" ",_xlpm.TextCell)&gt;=1,MID(_xlpm.TextCell,1,FIND(" ",_xlpm.TextCell)-1),_xlpm.TextCell),_xlpm.TextCell),_xlpm.TextCell),""))</f>
        <v>MACMAXWELL</v>
      </c>
      <c r="X3923" s="60" t="str">
        <f>IF(A3923&lt;&gt;"",IFERROR(IF(FIND(" ",G3923)&gt;=1,MID(G3923,FIND(" ",G3923)+1,LEN(G3923)),""),""),"")</f>
        <v/>
      </c>
      <c r="AC3923" s="51">
        <f>IFERROR(VALUE(MID($C3923,1,2)),0)</f>
        <v>80</v>
      </c>
      <c r="AD3923" s="44">
        <f>IFERROR(VALUE(MID($C3923,4,3)),0)</f>
        <v>156</v>
      </c>
      <c r="AE3923" s="51">
        <f>VALUE(RIGHT("00"&amp;AC3923,2)&amp;RIGHT("000"&amp;AD3923,3))</f>
        <v>80156</v>
      </c>
    </row>
    <row r="3924" spans="1:31">
      <c r="A3924" s="60" t="str">
        <f>IF(G3924&amp;Q3924&lt;&gt;"",W3924&amp;Q3924,"")</f>
        <v>MACMAXWELLbordeaux</v>
      </c>
      <c r="B3924" s="60" t="str">
        <f>IF(C3924&lt;&gt;"",LEFT(C3924,9),"")</f>
        <v>80-156-12</v>
      </c>
      <c r="C3924" s="73" t="s">
        <v>7437</v>
      </c>
      <c r="D3924" s="73" t="s">
        <v>7436</v>
      </c>
      <c r="E3924" s="73" t="s">
        <v>915</v>
      </c>
      <c r="F3924" s="74">
        <v>56</v>
      </c>
      <c r="G3924" s="73" t="s">
        <v>1713</v>
      </c>
      <c r="H3924" s="73" t="s">
        <v>121</v>
      </c>
      <c r="I3924" s="73" t="s">
        <v>1265</v>
      </c>
      <c r="J3924" s="73" t="s">
        <v>330</v>
      </c>
      <c r="K3924" s="73" t="s">
        <v>387</v>
      </c>
      <c r="L3924" s="73" t="s">
        <v>383</v>
      </c>
      <c r="M3924" s="73" t="s">
        <v>388</v>
      </c>
      <c r="N3924" s="73" t="s">
        <v>30</v>
      </c>
      <c r="O3924" s="73" t="s">
        <v>385</v>
      </c>
      <c r="P3924" s="73" t="s">
        <v>907</v>
      </c>
      <c r="Q3924" s="73" t="s">
        <v>2065</v>
      </c>
      <c r="R3924" s="73" t="s">
        <v>121</v>
      </c>
      <c r="V3924" s="60" t="str">
        <f>W3924&amp;H3924</f>
        <v>MACMAXWELLбордовый</v>
      </c>
      <c r="W3924" s="60" t="str">
        <f>_xlfn.LET(_xlpm.TextCell,TEXT(G3924,"###"),IF(_xlpm.TextCell&lt;&gt;"",IF(StyleSpaceSplit,IFERROR(IF(FIND(" ",_xlpm.TextCell)&gt;=1,MID(_xlpm.TextCell,1,FIND(" ",_xlpm.TextCell)-1),_xlpm.TextCell),_xlpm.TextCell),_xlpm.TextCell),""))</f>
        <v>MACMAXWELL</v>
      </c>
      <c r="X3924" s="60" t="str">
        <f>IF(A3924&lt;&gt;"",IFERROR(IF(FIND(" ",G3924)&gt;=1,MID(G3924,FIND(" ",G3924)+1,LEN(G3924)),""),""),"")</f>
        <v/>
      </c>
      <c r="AC3924" s="51">
        <f>IFERROR(VALUE(MID($C3924,1,2)),0)</f>
        <v>80</v>
      </c>
      <c r="AD3924" s="44">
        <f>IFERROR(VALUE(MID($C3924,4,3)),0)</f>
        <v>156</v>
      </c>
      <c r="AE3924" s="51">
        <f>VALUE(RIGHT("00"&amp;AC3924,2)&amp;RIGHT("000"&amp;AD3924,3))</f>
        <v>80156</v>
      </c>
    </row>
    <row r="3925" spans="1:31">
      <c r="A3925" s="60" t="str">
        <f>IF(G3925&amp;Q3925&lt;&gt;"",W3925&amp;Q3925,"")</f>
        <v>MACMAXWELLbordeaux</v>
      </c>
      <c r="B3925" s="60" t="str">
        <f>IF(C3925&lt;&gt;"",LEFT(C3925,9),"")</f>
        <v>80-156-12</v>
      </c>
      <c r="C3925" s="73" t="s">
        <v>7438</v>
      </c>
      <c r="D3925" s="73" t="s">
        <v>7436</v>
      </c>
      <c r="E3925" s="73" t="s">
        <v>920</v>
      </c>
      <c r="F3925" s="74">
        <v>58</v>
      </c>
      <c r="G3925" s="73" t="s">
        <v>1713</v>
      </c>
      <c r="H3925" s="73" t="s">
        <v>121</v>
      </c>
      <c r="I3925" s="73" t="s">
        <v>1265</v>
      </c>
      <c r="J3925" s="73" t="s">
        <v>330</v>
      </c>
      <c r="K3925" s="73" t="s">
        <v>387</v>
      </c>
      <c r="L3925" s="73" t="s">
        <v>383</v>
      </c>
      <c r="M3925" s="73" t="s">
        <v>388</v>
      </c>
      <c r="N3925" s="73" t="s">
        <v>30</v>
      </c>
      <c r="O3925" s="73" t="s">
        <v>385</v>
      </c>
      <c r="P3925" s="73" t="s">
        <v>907</v>
      </c>
      <c r="Q3925" s="73" t="s">
        <v>2065</v>
      </c>
      <c r="R3925" s="73" t="s">
        <v>121</v>
      </c>
      <c r="V3925" s="60" t="str">
        <f>W3925&amp;H3925</f>
        <v>MACMAXWELLбордовый</v>
      </c>
      <c r="W3925" s="60" t="str">
        <f>_xlfn.LET(_xlpm.TextCell,TEXT(G3925,"###"),IF(_xlpm.TextCell&lt;&gt;"",IF(StyleSpaceSplit,IFERROR(IF(FIND(" ",_xlpm.TextCell)&gt;=1,MID(_xlpm.TextCell,1,FIND(" ",_xlpm.TextCell)-1),_xlpm.TextCell),_xlpm.TextCell),_xlpm.TextCell),""))</f>
        <v>MACMAXWELL</v>
      </c>
      <c r="X3925" s="60" t="str">
        <f>IF(A3925&lt;&gt;"",IFERROR(IF(FIND(" ",G3925)&gt;=1,MID(G3925,FIND(" ",G3925)+1,LEN(G3925)),""),""),"")</f>
        <v/>
      </c>
      <c r="AC3925" s="51">
        <f>IFERROR(VALUE(MID($C3925,1,2)),0)</f>
        <v>80</v>
      </c>
      <c r="AD3925" s="44">
        <f>IFERROR(VALUE(MID($C3925,4,3)),0)</f>
        <v>156</v>
      </c>
      <c r="AE3925" s="51">
        <f>VALUE(RIGHT("00"&amp;AC3925,2)&amp;RIGHT("000"&amp;AD3925,3))</f>
        <v>80156</v>
      </c>
    </row>
    <row r="3926" spans="1:31">
      <c r="A3926" s="60" t="str">
        <f>IF(G3926&amp;Q3926&lt;&gt;"",W3926&amp;Q3926,"")</f>
        <v>MACMAXWELLbordeaux</v>
      </c>
      <c r="B3926" s="60" t="str">
        <f>IF(C3926&lt;&gt;"",LEFT(C3926,9),"")</f>
        <v>80-156-12</v>
      </c>
      <c r="C3926" s="73" t="s">
        <v>7439</v>
      </c>
      <c r="D3926" s="73" t="s">
        <v>7436</v>
      </c>
      <c r="E3926" s="73" t="s">
        <v>956</v>
      </c>
      <c r="F3926" s="74">
        <v>55</v>
      </c>
      <c r="G3926" s="73" t="s">
        <v>1713</v>
      </c>
      <c r="H3926" s="73" t="s">
        <v>121</v>
      </c>
      <c r="I3926" s="73" t="s">
        <v>1265</v>
      </c>
      <c r="J3926" s="73" t="s">
        <v>330</v>
      </c>
      <c r="K3926" s="73" t="s">
        <v>387</v>
      </c>
      <c r="L3926" s="73" t="s">
        <v>383</v>
      </c>
      <c r="M3926" s="73" t="s">
        <v>388</v>
      </c>
      <c r="N3926" s="73" t="s">
        <v>30</v>
      </c>
      <c r="O3926" s="73" t="s">
        <v>385</v>
      </c>
      <c r="P3926" s="73" t="s">
        <v>907</v>
      </c>
      <c r="Q3926" s="73" t="s">
        <v>2065</v>
      </c>
      <c r="R3926" s="73" t="s">
        <v>121</v>
      </c>
      <c r="V3926" s="60" t="str">
        <f>W3926&amp;H3926</f>
        <v>MACMAXWELLбордовый</v>
      </c>
      <c r="W3926" s="60" t="str">
        <f>_xlfn.LET(_xlpm.TextCell,TEXT(G3926,"###"),IF(_xlpm.TextCell&lt;&gt;"",IF(StyleSpaceSplit,IFERROR(IF(FIND(" ",_xlpm.TextCell)&gt;=1,MID(_xlpm.TextCell,1,FIND(" ",_xlpm.TextCell)-1),_xlpm.TextCell),_xlpm.TextCell),_xlpm.TextCell),""))</f>
        <v>MACMAXWELL</v>
      </c>
      <c r="X3926" s="60" t="str">
        <f>IF(A3926&lt;&gt;"",IFERROR(IF(FIND(" ",G3926)&gt;=1,MID(G3926,FIND(" ",G3926)+1,LEN(G3926)),""),""),"")</f>
        <v/>
      </c>
      <c r="AC3926" s="51">
        <f>IFERROR(VALUE(MID($C3926,1,2)),0)</f>
        <v>80</v>
      </c>
      <c r="AD3926" s="44">
        <f>IFERROR(VALUE(MID($C3926,4,3)),0)</f>
        <v>156</v>
      </c>
      <c r="AE3926" s="51">
        <f>VALUE(RIGHT("00"&amp;AC3926,2)&amp;RIGHT("000"&amp;AD3926,3))</f>
        <v>80156</v>
      </c>
    </row>
    <row r="3927" spans="1:31">
      <c r="A3927" s="60" t="str">
        <f>IF(G3927&amp;Q3927&lt;&gt;"",W3927&amp;Q3927,"")</f>
        <v>MACMAXWELLblack</v>
      </c>
      <c r="B3927" s="60" t="str">
        <f>IF(C3927&lt;&gt;"",LEFT(C3927,9),"")</f>
        <v>80-156-09</v>
      </c>
      <c r="C3927" s="73" t="s">
        <v>1711</v>
      </c>
      <c r="D3927" s="73" t="s">
        <v>1712</v>
      </c>
      <c r="E3927" s="73" t="s">
        <v>904</v>
      </c>
      <c r="F3927" s="74">
        <v>57</v>
      </c>
      <c r="G3927" s="73" t="s">
        <v>1713</v>
      </c>
      <c r="H3927" s="73" t="s">
        <v>53</v>
      </c>
      <c r="I3927" s="73" t="s">
        <v>1265</v>
      </c>
      <c r="J3927" s="73" t="s">
        <v>330</v>
      </c>
      <c r="K3927" s="73" t="s">
        <v>387</v>
      </c>
      <c r="L3927" s="73" t="s">
        <v>383</v>
      </c>
      <c r="M3927" s="73" t="s">
        <v>388</v>
      </c>
      <c r="N3927" s="73" t="s">
        <v>30</v>
      </c>
      <c r="O3927" s="73" t="s">
        <v>385</v>
      </c>
      <c r="P3927" s="73" t="s">
        <v>907</v>
      </c>
      <c r="Q3927" s="73" t="s">
        <v>928</v>
      </c>
      <c r="R3927" s="73" t="s">
        <v>53</v>
      </c>
      <c r="V3927" s="60" t="str">
        <f>W3927&amp;H3927</f>
        <v>MACMAXWELLчерный</v>
      </c>
      <c r="W3927" s="60" t="str">
        <f>_xlfn.LET(_xlpm.TextCell,TEXT(G3927,"###"),IF(_xlpm.TextCell&lt;&gt;"",IF(StyleSpaceSplit,IFERROR(IF(FIND(" ",_xlpm.TextCell)&gt;=1,MID(_xlpm.TextCell,1,FIND(" ",_xlpm.TextCell)-1),_xlpm.TextCell),_xlpm.TextCell),_xlpm.TextCell),""))</f>
        <v>MACMAXWELL</v>
      </c>
      <c r="X3927" s="60" t="str">
        <f>IF(A3927&lt;&gt;"",IFERROR(IF(FIND(" ",G3927)&gt;=1,MID(G3927,FIND(" ",G3927)+1,LEN(G3927)),""),""),"")</f>
        <v/>
      </c>
      <c r="AC3927" s="51">
        <f>IFERROR(VALUE(MID($C3927,1,2)),0)</f>
        <v>80</v>
      </c>
      <c r="AD3927" s="44">
        <f>IFERROR(VALUE(MID($C3927,4,3)),0)</f>
        <v>156</v>
      </c>
      <c r="AE3927" s="51">
        <f>VALUE(RIGHT("00"&amp;AC3927,2)&amp;RIGHT("000"&amp;AD3927,3))</f>
        <v>80156</v>
      </c>
    </row>
    <row r="3928" spans="1:31">
      <c r="A3928" s="60" t="str">
        <f>IF(G3928&amp;Q3928&lt;&gt;"",W3928&amp;Q3928,"")</f>
        <v>MACMAXWELLblack</v>
      </c>
      <c r="B3928" s="60" t="str">
        <f>IF(C3928&lt;&gt;"",LEFT(C3928,9),"")</f>
        <v>80-156-09</v>
      </c>
      <c r="C3928" s="73" t="s">
        <v>1714</v>
      </c>
      <c r="D3928" s="73" t="s">
        <v>1712</v>
      </c>
      <c r="E3928" s="73" t="s">
        <v>915</v>
      </c>
      <c r="F3928" s="74">
        <v>56</v>
      </c>
      <c r="G3928" s="73" t="s">
        <v>1713</v>
      </c>
      <c r="H3928" s="73" t="s">
        <v>53</v>
      </c>
      <c r="I3928" s="73" t="s">
        <v>1265</v>
      </c>
      <c r="J3928" s="73" t="s">
        <v>330</v>
      </c>
      <c r="K3928" s="73" t="s">
        <v>387</v>
      </c>
      <c r="L3928" s="73" t="s">
        <v>383</v>
      </c>
      <c r="M3928" s="73" t="s">
        <v>388</v>
      </c>
      <c r="N3928" s="73" t="s">
        <v>30</v>
      </c>
      <c r="O3928" s="73" t="s">
        <v>385</v>
      </c>
      <c r="P3928" s="73" t="s">
        <v>907</v>
      </c>
      <c r="Q3928" s="73" t="s">
        <v>928</v>
      </c>
      <c r="R3928" s="73" t="s">
        <v>53</v>
      </c>
      <c r="V3928" s="60" t="str">
        <f>W3928&amp;H3928</f>
        <v>MACMAXWELLчерный</v>
      </c>
      <c r="W3928" s="60" t="str">
        <f>_xlfn.LET(_xlpm.TextCell,TEXT(G3928,"###"),IF(_xlpm.TextCell&lt;&gt;"",IF(StyleSpaceSplit,IFERROR(IF(FIND(" ",_xlpm.TextCell)&gt;=1,MID(_xlpm.TextCell,1,FIND(" ",_xlpm.TextCell)-1),_xlpm.TextCell),_xlpm.TextCell),_xlpm.TextCell),""))</f>
        <v>MACMAXWELL</v>
      </c>
      <c r="X3928" s="60" t="str">
        <f>IF(A3928&lt;&gt;"",IFERROR(IF(FIND(" ",G3928)&gt;=1,MID(G3928,FIND(" ",G3928)+1,LEN(G3928)),""),""),"")</f>
        <v/>
      </c>
      <c r="AC3928" s="51">
        <f>IFERROR(VALUE(MID($C3928,1,2)),0)</f>
        <v>80</v>
      </c>
      <c r="AD3928" s="44">
        <f>IFERROR(VALUE(MID($C3928,4,3)),0)</f>
        <v>156</v>
      </c>
      <c r="AE3928" s="51">
        <f>VALUE(RIGHT("00"&amp;AC3928,2)&amp;RIGHT("000"&amp;AD3928,3))</f>
        <v>80156</v>
      </c>
    </row>
    <row r="3929" spans="1:31">
      <c r="A3929" s="60" t="str">
        <f>IF(G3929&amp;Q3929&lt;&gt;"",W3929&amp;Q3929,"")</f>
        <v>MACMAXWELLblack</v>
      </c>
      <c r="B3929" s="60" t="str">
        <f>IF(C3929&lt;&gt;"",LEFT(C3929,9),"")</f>
        <v>80-156-09</v>
      </c>
      <c r="C3929" s="73" t="s">
        <v>1715</v>
      </c>
      <c r="D3929" s="73" t="s">
        <v>1712</v>
      </c>
      <c r="E3929" s="73" t="s">
        <v>920</v>
      </c>
      <c r="F3929" s="74">
        <v>58</v>
      </c>
      <c r="G3929" s="73" t="s">
        <v>1713</v>
      </c>
      <c r="H3929" s="73" t="s">
        <v>53</v>
      </c>
      <c r="I3929" s="73" t="s">
        <v>1265</v>
      </c>
      <c r="J3929" s="73" t="s">
        <v>330</v>
      </c>
      <c r="K3929" s="73" t="s">
        <v>387</v>
      </c>
      <c r="L3929" s="73" t="s">
        <v>383</v>
      </c>
      <c r="M3929" s="73" t="s">
        <v>388</v>
      </c>
      <c r="N3929" s="73" t="s">
        <v>30</v>
      </c>
      <c r="O3929" s="73" t="s">
        <v>385</v>
      </c>
      <c r="P3929" s="73" t="s">
        <v>907</v>
      </c>
      <c r="Q3929" s="73" t="s">
        <v>928</v>
      </c>
      <c r="R3929" s="73" t="s">
        <v>53</v>
      </c>
      <c r="V3929" s="60" t="str">
        <f>W3929&amp;H3929</f>
        <v>MACMAXWELLчерный</v>
      </c>
      <c r="W3929" s="60" t="str">
        <f>_xlfn.LET(_xlpm.TextCell,TEXT(G3929,"###"),IF(_xlpm.TextCell&lt;&gt;"",IF(StyleSpaceSplit,IFERROR(IF(FIND(" ",_xlpm.TextCell)&gt;=1,MID(_xlpm.TextCell,1,FIND(" ",_xlpm.TextCell)-1),_xlpm.TextCell),_xlpm.TextCell),_xlpm.TextCell),""))</f>
        <v>MACMAXWELL</v>
      </c>
      <c r="X3929" s="60" t="str">
        <f>IF(A3929&lt;&gt;"",IFERROR(IF(FIND(" ",G3929)&gt;=1,MID(G3929,FIND(" ",G3929)+1,LEN(G3929)),""),""),"")</f>
        <v/>
      </c>
      <c r="AC3929" s="51">
        <f>IFERROR(VALUE(MID($C3929,1,2)),0)</f>
        <v>80</v>
      </c>
      <c r="AD3929" s="44">
        <f>IFERROR(VALUE(MID($C3929,4,3)),0)</f>
        <v>156</v>
      </c>
      <c r="AE3929" s="51">
        <f>VALUE(RIGHT("00"&amp;AC3929,2)&amp;RIGHT("000"&amp;AD3929,3))</f>
        <v>80156</v>
      </c>
    </row>
    <row r="3930" spans="1:31">
      <c r="A3930" s="60" t="str">
        <f>IF(G3930&amp;Q3930&lt;&gt;"",W3930&amp;Q3930,"")</f>
        <v>MACMAXWELLblack</v>
      </c>
      <c r="B3930" s="60" t="str">
        <f>IF(C3930&lt;&gt;"",LEFT(C3930,9),"")</f>
        <v>80-156-09</v>
      </c>
      <c r="C3930" s="73" t="s">
        <v>1716</v>
      </c>
      <c r="D3930" s="73" t="s">
        <v>1712</v>
      </c>
      <c r="E3930" s="73" t="s">
        <v>922</v>
      </c>
      <c r="F3930" s="74">
        <v>60</v>
      </c>
      <c r="G3930" s="73" t="s">
        <v>1713</v>
      </c>
      <c r="H3930" s="73" t="s">
        <v>53</v>
      </c>
      <c r="I3930" s="73" t="s">
        <v>1265</v>
      </c>
      <c r="J3930" s="73" t="s">
        <v>330</v>
      </c>
      <c r="K3930" s="73" t="s">
        <v>387</v>
      </c>
      <c r="L3930" s="73" t="s">
        <v>383</v>
      </c>
      <c r="M3930" s="73" t="s">
        <v>388</v>
      </c>
      <c r="N3930" s="73" t="s">
        <v>30</v>
      </c>
      <c r="O3930" s="73" t="s">
        <v>385</v>
      </c>
      <c r="P3930" s="73" t="s">
        <v>907</v>
      </c>
      <c r="Q3930" s="73" t="s">
        <v>928</v>
      </c>
      <c r="R3930" s="73" t="s">
        <v>53</v>
      </c>
      <c r="V3930" s="60" t="str">
        <f>W3930&amp;H3930</f>
        <v>MACMAXWELLчерный</v>
      </c>
      <c r="W3930" s="60" t="str">
        <f>_xlfn.LET(_xlpm.TextCell,TEXT(G3930,"###"),IF(_xlpm.TextCell&lt;&gt;"",IF(StyleSpaceSplit,IFERROR(IF(FIND(" ",_xlpm.TextCell)&gt;=1,MID(_xlpm.TextCell,1,FIND(" ",_xlpm.TextCell)-1),_xlpm.TextCell),_xlpm.TextCell),_xlpm.TextCell),""))</f>
        <v>MACMAXWELL</v>
      </c>
      <c r="X3930" s="60" t="str">
        <f>IF(A3930&lt;&gt;"",IFERROR(IF(FIND(" ",G3930)&gt;=1,MID(G3930,FIND(" ",G3930)+1,LEN(G3930)),""),""),"")</f>
        <v/>
      </c>
      <c r="AC3930" s="51">
        <f>IFERROR(VALUE(MID($C3930,1,2)),0)</f>
        <v>80</v>
      </c>
      <c r="AD3930" s="44">
        <f>IFERROR(VALUE(MID($C3930,4,3)),0)</f>
        <v>156</v>
      </c>
      <c r="AE3930" s="51">
        <f>VALUE(RIGHT("00"&amp;AC3930,2)&amp;RIGHT("000"&amp;AD3930,3))</f>
        <v>80156</v>
      </c>
    </row>
    <row r="3931" spans="1:31">
      <c r="A3931" s="60" t="str">
        <f>IF(G3931&amp;Q3931&lt;&gt;"",W3931&amp;Q3931,"")</f>
        <v>MACPHIEbrown</v>
      </c>
      <c r="B3931" s="60" t="str">
        <f>IF(C3931&lt;&gt;"",LEFT(C3931,9),"")</f>
        <v>80-195-14</v>
      </c>
      <c r="C3931" s="73" t="s">
        <v>8147</v>
      </c>
      <c r="D3931" s="73" t="s">
        <v>8148</v>
      </c>
      <c r="E3931" s="73" t="s">
        <v>920</v>
      </c>
      <c r="F3931" s="74">
        <v>58</v>
      </c>
      <c r="G3931" s="73" t="s">
        <v>8149</v>
      </c>
      <c r="H3931" s="73" t="s">
        <v>86</v>
      </c>
      <c r="I3931" s="73" t="s">
        <v>927</v>
      </c>
      <c r="J3931" s="73" t="s">
        <v>323</v>
      </c>
      <c r="K3931" s="73" t="s">
        <v>387</v>
      </c>
      <c r="L3931" s="73" t="s">
        <v>383</v>
      </c>
      <c r="M3931" s="73" t="s">
        <v>384</v>
      </c>
      <c r="N3931" s="73" t="s">
        <v>36</v>
      </c>
      <c r="O3931" s="73" t="s">
        <v>386</v>
      </c>
      <c r="P3931" s="73" t="s">
        <v>907</v>
      </c>
      <c r="Q3931" s="73" t="s">
        <v>1033</v>
      </c>
      <c r="R3931" s="73" t="s">
        <v>86</v>
      </c>
      <c r="V3931" s="60" t="str">
        <f>W3931&amp;H3931</f>
        <v>MACPHIEкоричневый</v>
      </c>
      <c r="W3931" s="60" t="str">
        <f>_xlfn.LET(_xlpm.TextCell,TEXT(G3931,"###"),IF(_xlpm.TextCell&lt;&gt;"",IF(StyleSpaceSplit,IFERROR(IF(FIND(" ",_xlpm.TextCell)&gt;=1,MID(_xlpm.TextCell,1,FIND(" ",_xlpm.TextCell)-1),_xlpm.TextCell),_xlpm.TextCell),_xlpm.TextCell),""))</f>
        <v>MACPHIE</v>
      </c>
      <c r="X3931" s="60" t="str">
        <f>IF(A3931&lt;&gt;"",IFERROR(IF(FIND(" ",G3931)&gt;=1,MID(G3931,FIND(" ",G3931)+1,LEN(G3931)),""),""),"")</f>
        <v/>
      </c>
      <c r="AC3931" s="51">
        <f>IFERROR(VALUE(MID($C3931,1,2)),0)</f>
        <v>80</v>
      </c>
      <c r="AD3931" s="44">
        <f>IFERROR(VALUE(MID($C3931,4,3)),0)</f>
        <v>195</v>
      </c>
      <c r="AE3931" s="51">
        <f>VALUE(RIGHT("00"&amp;AC3931,2)&amp;RIGHT("000"&amp;AD3931,3))</f>
        <v>80195</v>
      </c>
    </row>
    <row r="3932" spans="1:31">
      <c r="A3932" s="60" t="str">
        <f>IF(G3932&amp;Q3932&lt;&gt;"",W3932&amp;Q3932,"")</f>
        <v>MACPHIEbrown</v>
      </c>
      <c r="B3932" s="60" t="str">
        <f>IF(C3932&lt;&gt;"",LEFT(C3932,9),"")</f>
        <v>80-195-14</v>
      </c>
      <c r="C3932" s="73" t="s">
        <v>8150</v>
      </c>
      <c r="D3932" s="73" t="s">
        <v>8148</v>
      </c>
      <c r="E3932" s="73" t="s">
        <v>904</v>
      </c>
      <c r="F3932" s="74">
        <v>57</v>
      </c>
      <c r="G3932" s="73" t="s">
        <v>8149</v>
      </c>
      <c r="H3932" s="73" t="s">
        <v>86</v>
      </c>
      <c r="I3932" s="73" t="s">
        <v>927</v>
      </c>
      <c r="J3932" s="73" t="s">
        <v>323</v>
      </c>
      <c r="K3932" s="73" t="s">
        <v>387</v>
      </c>
      <c r="L3932" s="73" t="s">
        <v>383</v>
      </c>
      <c r="M3932" s="73" t="s">
        <v>384</v>
      </c>
      <c r="N3932" s="73" t="s">
        <v>36</v>
      </c>
      <c r="O3932" s="73" t="s">
        <v>386</v>
      </c>
      <c r="P3932" s="73" t="s">
        <v>907</v>
      </c>
      <c r="Q3932" s="73" t="s">
        <v>1033</v>
      </c>
      <c r="R3932" s="73" t="s">
        <v>86</v>
      </c>
      <c r="V3932" s="60" t="str">
        <f>W3932&amp;H3932</f>
        <v>MACPHIEкоричневый</v>
      </c>
      <c r="W3932" s="60" t="str">
        <f>_xlfn.LET(_xlpm.TextCell,TEXT(G3932,"###"),IF(_xlpm.TextCell&lt;&gt;"",IF(StyleSpaceSplit,IFERROR(IF(FIND(" ",_xlpm.TextCell)&gt;=1,MID(_xlpm.TextCell,1,FIND(" ",_xlpm.TextCell)-1),_xlpm.TextCell),_xlpm.TextCell),_xlpm.TextCell),""))</f>
        <v>MACPHIE</v>
      </c>
      <c r="X3932" s="60" t="str">
        <f>IF(A3932&lt;&gt;"",IFERROR(IF(FIND(" ",G3932)&gt;=1,MID(G3932,FIND(" ",G3932)+1,LEN(G3932)),""),""),"")</f>
        <v/>
      </c>
      <c r="AC3932" s="51">
        <f>IFERROR(VALUE(MID($C3932,1,2)),0)</f>
        <v>80</v>
      </c>
      <c r="AD3932" s="44">
        <f>IFERROR(VALUE(MID($C3932,4,3)),0)</f>
        <v>195</v>
      </c>
      <c r="AE3932" s="51">
        <f>VALUE(RIGHT("00"&amp;AC3932,2)&amp;RIGHT("000"&amp;AD3932,3))</f>
        <v>80195</v>
      </c>
    </row>
    <row r="3933" spans="1:31">
      <c r="A3933" s="60" t="str">
        <f>IF(G3933&amp;Q3933&lt;&gt;"",W3933&amp;Q3933,"")</f>
        <v>MACPUERTOblack</v>
      </c>
      <c r="B3933" s="60" t="str">
        <f>IF(C3933&lt;&gt;"",LEFT(C3933,9),"")</f>
        <v>80-464-09</v>
      </c>
      <c r="C3933" s="73" t="s">
        <v>2885</v>
      </c>
      <c r="D3933" s="73" t="s">
        <v>2886</v>
      </c>
      <c r="E3933" s="73" t="s">
        <v>910</v>
      </c>
      <c r="F3933" s="74">
        <v>59</v>
      </c>
      <c r="G3933" s="73" t="s">
        <v>2887</v>
      </c>
      <c r="H3933" s="73" t="s">
        <v>53</v>
      </c>
      <c r="I3933" s="73" t="s">
        <v>2856</v>
      </c>
      <c r="J3933" s="73" t="s">
        <v>330</v>
      </c>
      <c r="K3933" s="73" t="s">
        <v>382</v>
      </c>
      <c r="L3933" s="73" t="s">
        <v>383</v>
      </c>
      <c r="M3933" s="73" t="s">
        <v>384</v>
      </c>
      <c r="N3933" s="73" t="s">
        <v>35</v>
      </c>
      <c r="O3933" s="73" t="s">
        <v>396</v>
      </c>
      <c r="P3933" s="73" t="s">
        <v>907</v>
      </c>
      <c r="Q3933" s="73" t="s">
        <v>928</v>
      </c>
      <c r="R3933" s="73" t="s">
        <v>53</v>
      </c>
      <c r="V3933" s="60" t="str">
        <f>W3933&amp;H3933</f>
        <v>MACPUERTOчерный</v>
      </c>
      <c r="W3933" s="60" t="str">
        <f>_xlfn.LET(_xlpm.TextCell,TEXT(G3933,"###"),IF(_xlpm.TextCell&lt;&gt;"",IF(StyleSpaceSplit,IFERROR(IF(FIND(" ",_xlpm.TextCell)&gt;=1,MID(_xlpm.TextCell,1,FIND(" ",_xlpm.TextCell)-1),_xlpm.TextCell),_xlpm.TextCell),_xlpm.TextCell),""))</f>
        <v>MACPUERTO</v>
      </c>
      <c r="X3933" s="60" t="str">
        <f>IF(A3933&lt;&gt;"",IFERROR(IF(FIND(" ",G3933)&gt;=1,MID(G3933,FIND(" ",G3933)+1,LEN(G3933)),""),""),"")</f>
        <v/>
      </c>
      <c r="AC3933" s="51">
        <f>IFERROR(VALUE(MID($C3933,1,2)),0)</f>
        <v>80</v>
      </c>
      <c r="AD3933" s="44">
        <f>IFERROR(VALUE(MID($C3933,4,3)),0)</f>
        <v>464</v>
      </c>
      <c r="AE3933" s="51">
        <f>VALUE(RIGHT("00"&amp;AC3933,2)&amp;RIGHT("000"&amp;AD3933,3))</f>
        <v>80464</v>
      </c>
    </row>
    <row r="3934" spans="1:31">
      <c r="A3934" s="60" t="str">
        <f>IF(G3934&amp;Q3934&lt;&gt;"",W3934&amp;Q3934,"")</f>
        <v>MACQUEENwhite</v>
      </c>
      <c r="B3934" s="60" t="str">
        <f>IF(C3934&lt;&gt;"",LEFT(C3934,9),"")</f>
        <v>80-279-17</v>
      </c>
      <c r="C3934" s="73" t="s">
        <v>1083</v>
      </c>
      <c r="D3934" s="73" t="s">
        <v>1084</v>
      </c>
      <c r="E3934" s="73" t="s">
        <v>904</v>
      </c>
      <c r="F3934" s="74">
        <v>57</v>
      </c>
      <c r="G3934" s="73" t="s">
        <v>1085</v>
      </c>
      <c r="H3934" s="73" t="s">
        <v>57</v>
      </c>
      <c r="I3934" s="73" t="s">
        <v>927</v>
      </c>
      <c r="J3934" s="73" t="s">
        <v>323</v>
      </c>
      <c r="K3934" s="73" t="s">
        <v>387</v>
      </c>
      <c r="L3934" s="73" t="s">
        <v>383</v>
      </c>
      <c r="M3934" s="73" t="s">
        <v>384</v>
      </c>
      <c r="N3934" s="73" t="s">
        <v>36</v>
      </c>
      <c r="O3934" s="73" t="s">
        <v>386</v>
      </c>
      <c r="P3934" s="73" t="s">
        <v>907</v>
      </c>
      <c r="Q3934" s="73" t="s">
        <v>908</v>
      </c>
      <c r="R3934" s="73" t="s">
        <v>57</v>
      </c>
      <c r="V3934" s="60" t="str">
        <f>W3934&amp;H3934</f>
        <v>MACQUEENбелый</v>
      </c>
      <c r="W3934" s="60" t="str">
        <f>_xlfn.LET(_xlpm.TextCell,TEXT(G3934,"###"),IF(_xlpm.TextCell&lt;&gt;"",IF(StyleSpaceSplit,IFERROR(IF(FIND(" ",_xlpm.TextCell)&gt;=1,MID(_xlpm.TextCell,1,FIND(" ",_xlpm.TextCell)-1),_xlpm.TextCell),_xlpm.TextCell),_xlpm.TextCell),""))</f>
        <v>MACQUEEN</v>
      </c>
      <c r="X3934" s="60" t="str">
        <f>IF(A3934&lt;&gt;"",IFERROR(IF(FIND(" ",G3934)&gt;=1,MID(G3934,FIND(" ",G3934)+1,LEN(G3934)),""),""),"")</f>
        <v/>
      </c>
      <c r="AC3934" s="51">
        <f>IFERROR(VALUE(MID($C3934,1,2)),0)</f>
        <v>80</v>
      </c>
      <c r="AD3934" s="44">
        <f>IFERROR(VALUE(MID($C3934,4,3)),0)</f>
        <v>279</v>
      </c>
      <c r="AE3934" s="51">
        <f>VALUE(RIGHT("00"&amp;AC3934,2)&amp;RIGHT("000"&amp;AD3934,3))</f>
        <v>80279</v>
      </c>
    </row>
    <row r="3935" spans="1:31">
      <c r="A3935" s="60" t="str">
        <f>IF(G3935&amp;Q3935&lt;&gt;"",W3935&amp;Q3935,"")</f>
        <v>MACRAINBOWnatural</v>
      </c>
      <c r="B3935" s="60" t="str">
        <f>IF(C3935&lt;&gt;"",LEFT(C3935,9),"")</f>
        <v>80-438-02</v>
      </c>
      <c r="C3935" s="73" t="s">
        <v>2763</v>
      </c>
      <c r="D3935" s="73" t="s">
        <v>2764</v>
      </c>
      <c r="E3935" s="73" t="s">
        <v>931</v>
      </c>
      <c r="F3935" s="74">
        <v>0</v>
      </c>
      <c r="G3935" s="73" t="s">
        <v>2765</v>
      </c>
      <c r="H3935" s="73" t="s">
        <v>63</v>
      </c>
      <c r="I3935" s="73" t="s">
        <v>2642</v>
      </c>
      <c r="J3935" s="73" t="s">
        <v>330</v>
      </c>
      <c r="K3935" s="73" t="s">
        <v>382</v>
      </c>
      <c r="L3935" s="73" t="s">
        <v>383</v>
      </c>
      <c r="M3935" s="73" t="s">
        <v>384</v>
      </c>
      <c r="N3935" s="73" t="s">
        <v>36</v>
      </c>
      <c r="O3935" s="73" t="s">
        <v>386</v>
      </c>
      <c r="P3935" s="73" t="s">
        <v>907</v>
      </c>
      <c r="Q3935" s="73" t="s">
        <v>947</v>
      </c>
      <c r="R3935" s="73" t="s">
        <v>63</v>
      </c>
      <c r="V3935" s="60" t="str">
        <f>W3935&amp;H3935</f>
        <v>MACRAINBOWбежевый</v>
      </c>
      <c r="W3935" s="60" t="str">
        <f>_xlfn.LET(_xlpm.TextCell,TEXT(G3935,"###"),IF(_xlpm.TextCell&lt;&gt;"",IF(StyleSpaceSplit,IFERROR(IF(FIND(" ",_xlpm.TextCell)&gt;=1,MID(_xlpm.TextCell,1,FIND(" ",_xlpm.TextCell)-1),_xlpm.TextCell),_xlpm.TextCell),_xlpm.TextCell),""))</f>
        <v>MACRAINBOW</v>
      </c>
      <c r="X3935" s="60" t="str">
        <f>IF(A3935&lt;&gt;"",IFERROR(IF(FIND(" ",G3935)&gt;=1,MID(G3935,FIND(" ",G3935)+1,LEN(G3935)),""),""),"")</f>
        <v/>
      </c>
      <c r="AC3935" s="51">
        <f>IFERROR(VALUE(MID($C3935,1,2)),0)</f>
        <v>80</v>
      </c>
      <c r="AD3935" s="44">
        <f>IFERROR(VALUE(MID($C3935,4,3)),0)</f>
        <v>438</v>
      </c>
      <c r="AE3935" s="51">
        <f>VALUE(RIGHT("00"&amp;AC3935,2)&amp;RIGHT("000"&amp;AD3935,3))</f>
        <v>80438</v>
      </c>
    </row>
    <row r="3936" spans="1:31">
      <c r="A3936" s="60" t="str">
        <f>IF(G3936&amp;Q3936&lt;&gt;"",W3936&amp;Q3936,"")</f>
        <v>MACREESEnatural</v>
      </c>
      <c r="B3936" s="60" t="str">
        <f>IF(C3936&lt;&gt;"",LEFT(C3936,9),"")</f>
        <v>80-439-02</v>
      </c>
      <c r="C3936" s="73" t="s">
        <v>2766</v>
      </c>
      <c r="D3936" s="73" t="s">
        <v>2767</v>
      </c>
      <c r="E3936" s="73" t="s">
        <v>956</v>
      </c>
      <c r="F3936" s="74">
        <v>55</v>
      </c>
      <c r="G3936" s="73" t="s">
        <v>2768</v>
      </c>
      <c r="H3936" s="73" t="s">
        <v>63</v>
      </c>
      <c r="I3936" s="73" t="s">
        <v>936</v>
      </c>
      <c r="J3936" s="73" t="s">
        <v>330</v>
      </c>
      <c r="K3936" s="73" t="s">
        <v>382</v>
      </c>
      <c r="L3936" s="73" t="s">
        <v>383</v>
      </c>
      <c r="M3936" s="73" t="s">
        <v>384</v>
      </c>
      <c r="N3936" s="73" t="s">
        <v>35</v>
      </c>
      <c r="O3936" s="73" t="s">
        <v>386</v>
      </c>
      <c r="P3936" s="73" t="s">
        <v>907</v>
      </c>
      <c r="Q3936" s="73" t="s">
        <v>947</v>
      </c>
      <c r="R3936" s="73" t="s">
        <v>63</v>
      </c>
      <c r="V3936" s="60" t="str">
        <f>W3936&amp;H3936</f>
        <v>MACREESEбежевый</v>
      </c>
      <c r="W3936" s="60" t="str">
        <f>_xlfn.LET(_xlpm.TextCell,TEXT(G3936,"###"),IF(_xlpm.TextCell&lt;&gt;"",IF(StyleSpaceSplit,IFERROR(IF(FIND(" ",_xlpm.TextCell)&gt;=1,MID(_xlpm.TextCell,1,FIND(" ",_xlpm.TextCell)-1),_xlpm.TextCell),_xlpm.TextCell),_xlpm.TextCell),""))</f>
        <v>MACREESE</v>
      </c>
      <c r="X3936" s="60" t="str">
        <f>IF(A3936&lt;&gt;"",IFERROR(IF(FIND(" ",G3936)&gt;=1,MID(G3936,FIND(" ",G3936)+1,LEN(G3936)),""),""),"")</f>
        <v/>
      </c>
      <c r="AC3936" s="51">
        <f>IFERROR(VALUE(MID($C3936,1,2)),0)</f>
        <v>80</v>
      </c>
      <c r="AD3936" s="44">
        <f>IFERROR(VALUE(MID($C3936,4,3)),0)</f>
        <v>439</v>
      </c>
      <c r="AE3936" s="51">
        <f>VALUE(RIGHT("00"&amp;AC3936,2)&amp;RIGHT("000"&amp;AD3936,3))</f>
        <v>80439</v>
      </c>
    </row>
    <row r="3937" spans="1:31">
      <c r="A3937" s="60" t="str">
        <f>IF(G3937&amp;Q3937&lt;&gt;"",W3937&amp;Q3937,"")</f>
        <v>MACREESEnatural</v>
      </c>
      <c r="B3937" s="60" t="str">
        <f>IF(C3937&lt;&gt;"",LEFT(C3937,9),"")</f>
        <v>80-439-02</v>
      </c>
      <c r="C3937" s="73" t="s">
        <v>2769</v>
      </c>
      <c r="D3937" s="73" t="s">
        <v>2767</v>
      </c>
      <c r="E3937" s="73" t="s">
        <v>904</v>
      </c>
      <c r="F3937" s="74">
        <v>57</v>
      </c>
      <c r="G3937" s="73" t="s">
        <v>2768</v>
      </c>
      <c r="H3937" s="73" t="s">
        <v>63</v>
      </c>
      <c r="I3937" s="73" t="s">
        <v>936</v>
      </c>
      <c r="J3937" s="73" t="s">
        <v>330</v>
      </c>
      <c r="K3937" s="73" t="s">
        <v>382</v>
      </c>
      <c r="L3937" s="73" t="s">
        <v>383</v>
      </c>
      <c r="M3937" s="73" t="s">
        <v>384</v>
      </c>
      <c r="N3937" s="73" t="s">
        <v>35</v>
      </c>
      <c r="O3937" s="73" t="s">
        <v>386</v>
      </c>
      <c r="P3937" s="73" t="s">
        <v>907</v>
      </c>
      <c r="Q3937" s="73" t="s">
        <v>947</v>
      </c>
      <c r="R3937" s="73" t="s">
        <v>63</v>
      </c>
      <c r="V3937" s="60" t="str">
        <f>W3937&amp;H3937</f>
        <v>MACREESEбежевый</v>
      </c>
      <c r="W3937" s="60" t="str">
        <f>_xlfn.LET(_xlpm.TextCell,TEXT(G3937,"###"),IF(_xlpm.TextCell&lt;&gt;"",IF(StyleSpaceSplit,IFERROR(IF(FIND(" ",_xlpm.TextCell)&gt;=1,MID(_xlpm.TextCell,1,FIND(" ",_xlpm.TextCell)-1),_xlpm.TextCell),_xlpm.TextCell),_xlpm.TextCell),""))</f>
        <v>MACREESE</v>
      </c>
      <c r="X3937" s="60" t="str">
        <f>IF(A3937&lt;&gt;"",IFERROR(IF(FIND(" ",G3937)&gt;=1,MID(G3937,FIND(" ",G3937)+1,LEN(G3937)),""),""),"")</f>
        <v/>
      </c>
      <c r="AC3937" s="51">
        <f>IFERROR(VALUE(MID($C3937,1,2)),0)</f>
        <v>80</v>
      </c>
      <c r="AD3937" s="44">
        <f>IFERROR(VALUE(MID($C3937,4,3)),0)</f>
        <v>439</v>
      </c>
      <c r="AE3937" s="51">
        <f>VALUE(RIGHT("00"&amp;AC3937,2)&amp;RIGHT("000"&amp;AD3937,3))</f>
        <v>80439</v>
      </c>
    </row>
    <row r="3938" spans="1:31">
      <c r="A3938" s="60" t="str">
        <f>IF(G3938&amp;Q3938&lt;&gt;"",W3938&amp;Q3938,"")</f>
        <v>MACREESEnatural</v>
      </c>
      <c r="B3938" s="60" t="str">
        <f>IF(C3938&lt;&gt;"",LEFT(C3938,9),"")</f>
        <v>80-439-02</v>
      </c>
      <c r="C3938" s="73" t="s">
        <v>2770</v>
      </c>
      <c r="D3938" s="73" t="s">
        <v>2767</v>
      </c>
      <c r="E3938" s="73" t="s">
        <v>912</v>
      </c>
      <c r="F3938" s="74">
        <v>61</v>
      </c>
      <c r="G3938" s="73" t="s">
        <v>2768</v>
      </c>
      <c r="H3938" s="73" t="s">
        <v>63</v>
      </c>
      <c r="I3938" s="73" t="s">
        <v>936</v>
      </c>
      <c r="J3938" s="73" t="s">
        <v>330</v>
      </c>
      <c r="K3938" s="73" t="s">
        <v>382</v>
      </c>
      <c r="L3938" s="73" t="s">
        <v>383</v>
      </c>
      <c r="M3938" s="73" t="s">
        <v>384</v>
      </c>
      <c r="N3938" s="73" t="s">
        <v>35</v>
      </c>
      <c r="O3938" s="73" t="s">
        <v>386</v>
      </c>
      <c r="P3938" s="73" t="s">
        <v>907</v>
      </c>
      <c r="Q3938" s="73" t="s">
        <v>947</v>
      </c>
      <c r="R3938" s="73" t="s">
        <v>63</v>
      </c>
      <c r="V3938" s="60" t="str">
        <f>W3938&amp;H3938</f>
        <v>MACREESEбежевый</v>
      </c>
      <c r="W3938" s="60" t="str">
        <f>_xlfn.LET(_xlpm.TextCell,TEXT(G3938,"###"),IF(_xlpm.TextCell&lt;&gt;"",IF(StyleSpaceSplit,IFERROR(IF(FIND(" ",_xlpm.TextCell)&gt;=1,MID(_xlpm.TextCell,1,FIND(" ",_xlpm.TextCell)-1),_xlpm.TextCell),_xlpm.TextCell),_xlpm.TextCell),""))</f>
        <v>MACREESE</v>
      </c>
      <c r="X3938" s="60" t="str">
        <f>IF(A3938&lt;&gt;"",IFERROR(IF(FIND(" ",G3938)&gt;=1,MID(G3938,FIND(" ",G3938)+1,LEN(G3938)),""),""),"")</f>
        <v/>
      </c>
      <c r="AC3938" s="51">
        <f>IFERROR(VALUE(MID($C3938,1,2)),0)</f>
        <v>80</v>
      </c>
      <c r="AD3938" s="44">
        <f>IFERROR(VALUE(MID($C3938,4,3)),0)</f>
        <v>439</v>
      </c>
      <c r="AE3938" s="51">
        <f>VALUE(RIGHT("00"&amp;AC3938,2)&amp;RIGHT("000"&amp;AD3938,3))</f>
        <v>80439</v>
      </c>
    </row>
    <row r="3939" spans="1:31">
      <c r="A3939" s="60" t="str">
        <f>IF(G3939&amp;Q3939&lt;&gt;"",W3939&amp;Q3939,"")</f>
        <v>MACREESEnatural</v>
      </c>
      <c r="B3939" s="60" t="str">
        <f>IF(C3939&lt;&gt;"",LEFT(C3939,9),"")</f>
        <v>80-439-02</v>
      </c>
      <c r="C3939" s="73" t="s">
        <v>2771</v>
      </c>
      <c r="D3939" s="73" t="s">
        <v>2767</v>
      </c>
      <c r="E3939" s="73" t="s">
        <v>910</v>
      </c>
      <c r="F3939" s="74">
        <v>59</v>
      </c>
      <c r="G3939" s="73" t="s">
        <v>2768</v>
      </c>
      <c r="H3939" s="73" t="s">
        <v>63</v>
      </c>
      <c r="I3939" s="73" t="s">
        <v>936</v>
      </c>
      <c r="J3939" s="73" t="s">
        <v>330</v>
      </c>
      <c r="K3939" s="73" t="s">
        <v>382</v>
      </c>
      <c r="L3939" s="73" t="s">
        <v>383</v>
      </c>
      <c r="M3939" s="73" t="s">
        <v>384</v>
      </c>
      <c r="N3939" s="73" t="s">
        <v>35</v>
      </c>
      <c r="O3939" s="73" t="s">
        <v>386</v>
      </c>
      <c r="P3939" s="73" t="s">
        <v>907</v>
      </c>
      <c r="Q3939" s="73" t="s">
        <v>947</v>
      </c>
      <c r="R3939" s="73" t="s">
        <v>63</v>
      </c>
      <c r="V3939" s="60" t="str">
        <f>W3939&amp;H3939</f>
        <v>MACREESEбежевый</v>
      </c>
      <c r="W3939" s="60" t="str">
        <f>_xlfn.LET(_xlpm.TextCell,TEXT(G3939,"###"),IF(_xlpm.TextCell&lt;&gt;"",IF(StyleSpaceSplit,IFERROR(IF(FIND(" ",_xlpm.TextCell)&gt;=1,MID(_xlpm.TextCell,1,FIND(" ",_xlpm.TextCell)-1),_xlpm.TextCell),_xlpm.TextCell),_xlpm.TextCell),""))</f>
        <v>MACREESE</v>
      </c>
      <c r="X3939" s="60" t="str">
        <f>IF(A3939&lt;&gt;"",IFERROR(IF(FIND(" ",G3939)&gt;=1,MID(G3939,FIND(" ",G3939)+1,LEN(G3939)),""),""),"")</f>
        <v/>
      </c>
      <c r="AC3939" s="51">
        <f>IFERROR(VALUE(MID($C3939,1,2)),0)</f>
        <v>80</v>
      </c>
      <c r="AD3939" s="44">
        <f>IFERROR(VALUE(MID($C3939,4,3)),0)</f>
        <v>439</v>
      </c>
      <c r="AE3939" s="51">
        <f>VALUE(RIGHT("00"&amp;AC3939,2)&amp;RIGHT("000"&amp;AD3939,3))</f>
        <v>80439</v>
      </c>
    </row>
    <row r="3940" spans="1:31">
      <c r="A3940" s="60" t="str">
        <f>IF(G3940&amp;Q3940&lt;&gt;"",W3940&amp;Q3940,"")</f>
        <v>MACREESEbrown</v>
      </c>
      <c r="B3940" s="60" t="str">
        <f>IF(C3940&lt;&gt;"",LEFT(C3940,9),"")</f>
        <v>80-439-14</v>
      </c>
      <c r="C3940" s="73" t="s">
        <v>6788</v>
      </c>
      <c r="D3940" s="73" t="s">
        <v>6789</v>
      </c>
      <c r="E3940" s="73" t="s">
        <v>956</v>
      </c>
      <c r="F3940" s="74">
        <v>55</v>
      </c>
      <c r="G3940" s="73" t="s">
        <v>2768</v>
      </c>
      <c r="H3940" s="73" t="s">
        <v>86</v>
      </c>
      <c r="I3940" s="73" t="s">
        <v>936</v>
      </c>
      <c r="J3940" s="73" t="s">
        <v>330</v>
      </c>
      <c r="K3940" s="73" t="s">
        <v>382</v>
      </c>
      <c r="L3940" s="73" t="s">
        <v>383</v>
      </c>
      <c r="M3940" s="73" t="s">
        <v>384</v>
      </c>
      <c r="N3940" s="73" t="s">
        <v>35</v>
      </c>
      <c r="O3940" s="73" t="s">
        <v>386</v>
      </c>
      <c r="P3940" s="73" t="s">
        <v>907</v>
      </c>
      <c r="Q3940" s="73" t="s">
        <v>1033</v>
      </c>
      <c r="R3940" s="73" t="s">
        <v>86</v>
      </c>
      <c r="V3940" s="60" t="str">
        <f>W3940&amp;H3940</f>
        <v>MACREESEкоричневый</v>
      </c>
      <c r="W3940" s="60" t="str">
        <f>_xlfn.LET(_xlpm.TextCell,TEXT(G3940,"###"),IF(_xlpm.TextCell&lt;&gt;"",IF(StyleSpaceSplit,IFERROR(IF(FIND(" ",_xlpm.TextCell)&gt;=1,MID(_xlpm.TextCell,1,FIND(" ",_xlpm.TextCell)-1),_xlpm.TextCell),_xlpm.TextCell),_xlpm.TextCell),""))</f>
        <v>MACREESE</v>
      </c>
      <c r="X3940" s="60" t="str">
        <f>IF(A3940&lt;&gt;"",IFERROR(IF(FIND(" ",G3940)&gt;=1,MID(G3940,FIND(" ",G3940)+1,LEN(G3940)),""),""),"")</f>
        <v/>
      </c>
      <c r="AC3940" s="51">
        <f>IFERROR(VALUE(MID($C3940,1,2)),0)</f>
        <v>80</v>
      </c>
      <c r="AD3940" s="44">
        <f>IFERROR(VALUE(MID($C3940,4,3)),0)</f>
        <v>439</v>
      </c>
      <c r="AE3940" s="51">
        <f>VALUE(RIGHT("00"&amp;AC3940,2)&amp;RIGHT("000"&amp;AD3940,3))</f>
        <v>80439</v>
      </c>
    </row>
    <row r="3941" spans="1:31">
      <c r="A3941" s="60" t="str">
        <f>IF(G3941&amp;Q3941&lt;&gt;"",W3941&amp;Q3941,"")</f>
        <v>MACREESEbrown</v>
      </c>
      <c r="B3941" s="60" t="str">
        <f>IF(C3941&lt;&gt;"",LEFT(C3941,9),"")</f>
        <v>80-439-14</v>
      </c>
      <c r="C3941" s="73" t="s">
        <v>6790</v>
      </c>
      <c r="D3941" s="73" t="s">
        <v>6789</v>
      </c>
      <c r="E3941" s="73" t="s">
        <v>904</v>
      </c>
      <c r="F3941" s="74">
        <v>57</v>
      </c>
      <c r="G3941" s="73" t="s">
        <v>2768</v>
      </c>
      <c r="H3941" s="73" t="s">
        <v>86</v>
      </c>
      <c r="I3941" s="73" t="s">
        <v>936</v>
      </c>
      <c r="J3941" s="73" t="s">
        <v>330</v>
      </c>
      <c r="K3941" s="73" t="s">
        <v>382</v>
      </c>
      <c r="L3941" s="73" t="s">
        <v>383</v>
      </c>
      <c r="M3941" s="73" t="s">
        <v>384</v>
      </c>
      <c r="N3941" s="73" t="s">
        <v>35</v>
      </c>
      <c r="O3941" s="73" t="s">
        <v>386</v>
      </c>
      <c r="P3941" s="73" t="s">
        <v>907</v>
      </c>
      <c r="Q3941" s="73" t="s">
        <v>1033</v>
      </c>
      <c r="R3941" s="73" t="s">
        <v>86</v>
      </c>
      <c r="V3941" s="60" t="str">
        <f>W3941&amp;H3941</f>
        <v>MACREESEкоричневый</v>
      </c>
      <c r="W3941" s="60" t="str">
        <f>_xlfn.LET(_xlpm.TextCell,TEXT(G3941,"###"),IF(_xlpm.TextCell&lt;&gt;"",IF(StyleSpaceSplit,IFERROR(IF(FIND(" ",_xlpm.TextCell)&gt;=1,MID(_xlpm.TextCell,1,FIND(" ",_xlpm.TextCell)-1),_xlpm.TextCell),_xlpm.TextCell),_xlpm.TextCell),""))</f>
        <v>MACREESE</v>
      </c>
      <c r="X3941" s="60" t="str">
        <f>IF(A3941&lt;&gt;"",IFERROR(IF(FIND(" ",G3941)&gt;=1,MID(G3941,FIND(" ",G3941)+1,LEN(G3941)),""),""),"")</f>
        <v/>
      </c>
      <c r="AC3941" s="51">
        <f>IFERROR(VALUE(MID($C3941,1,2)),0)</f>
        <v>80</v>
      </c>
      <c r="AD3941" s="44">
        <f>IFERROR(VALUE(MID($C3941,4,3)),0)</f>
        <v>439</v>
      </c>
      <c r="AE3941" s="51">
        <f>VALUE(RIGHT("00"&amp;AC3941,2)&amp;RIGHT("000"&amp;AD3941,3))</f>
        <v>80439</v>
      </c>
    </row>
    <row r="3942" spans="1:31">
      <c r="A3942" s="60" t="str">
        <f>IF(G3942&amp;Q3942&lt;&gt;"",W3942&amp;Q3942,"")</f>
        <v>MACREESEbrown</v>
      </c>
      <c r="B3942" s="60" t="str">
        <f>IF(C3942&lt;&gt;"",LEFT(C3942,9),"")</f>
        <v>80-439-14</v>
      </c>
      <c r="C3942" s="73" t="s">
        <v>6791</v>
      </c>
      <c r="D3942" s="73" t="s">
        <v>6789</v>
      </c>
      <c r="E3942" s="73" t="s">
        <v>912</v>
      </c>
      <c r="F3942" s="74">
        <v>61</v>
      </c>
      <c r="G3942" s="73" t="s">
        <v>2768</v>
      </c>
      <c r="H3942" s="73" t="s">
        <v>86</v>
      </c>
      <c r="I3942" s="73" t="s">
        <v>936</v>
      </c>
      <c r="J3942" s="73" t="s">
        <v>330</v>
      </c>
      <c r="K3942" s="73" t="s">
        <v>382</v>
      </c>
      <c r="L3942" s="73" t="s">
        <v>383</v>
      </c>
      <c r="M3942" s="73" t="s">
        <v>384</v>
      </c>
      <c r="N3942" s="73" t="s">
        <v>35</v>
      </c>
      <c r="O3942" s="73" t="s">
        <v>386</v>
      </c>
      <c r="P3942" s="73" t="s">
        <v>907</v>
      </c>
      <c r="Q3942" s="73" t="s">
        <v>1033</v>
      </c>
      <c r="R3942" s="73" t="s">
        <v>86</v>
      </c>
      <c r="V3942" s="60" t="str">
        <f>W3942&amp;H3942</f>
        <v>MACREESEкоричневый</v>
      </c>
      <c r="W3942" s="60" t="str">
        <f>_xlfn.LET(_xlpm.TextCell,TEXT(G3942,"###"),IF(_xlpm.TextCell&lt;&gt;"",IF(StyleSpaceSplit,IFERROR(IF(FIND(" ",_xlpm.TextCell)&gt;=1,MID(_xlpm.TextCell,1,FIND(" ",_xlpm.TextCell)-1),_xlpm.TextCell),_xlpm.TextCell),_xlpm.TextCell),""))</f>
        <v>MACREESE</v>
      </c>
      <c r="X3942" s="60" t="str">
        <f>IF(A3942&lt;&gt;"",IFERROR(IF(FIND(" ",G3942)&gt;=1,MID(G3942,FIND(" ",G3942)+1,LEN(G3942)),""),""),"")</f>
        <v/>
      </c>
      <c r="AC3942" s="51">
        <f>IFERROR(VALUE(MID($C3942,1,2)),0)</f>
        <v>80</v>
      </c>
      <c r="AD3942" s="44">
        <f>IFERROR(VALUE(MID($C3942,4,3)),0)</f>
        <v>439</v>
      </c>
      <c r="AE3942" s="51">
        <f>VALUE(RIGHT("00"&amp;AC3942,2)&amp;RIGHT("000"&amp;AD3942,3))</f>
        <v>80439</v>
      </c>
    </row>
    <row r="3943" spans="1:31">
      <c r="A3943" s="60" t="str">
        <f>IF(G3943&amp;Q3943&lt;&gt;"",W3943&amp;Q3943,"")</f>
        <v>MACREESEbrown</v>
      </c>
      <c r="B3943" s="60" t="str">
        <f>IF(C3943&lt;&gt;"",LEFT(C3943,9),"")</f>
        <v>80-439-14</v>
      </c>
      <c r="C3943" s="73" t="s">
        <v>6792</v>
      </c>
      <c r="D3943" s="73" t="s">
        <v>6789</v>
      </c>
      <c r="E3943" s="73" t="s">
        <v>910</v>
      </c>
      <c r="F3943" s="74">
        <v>59</v>
      </c>
      <c r="G3943" s="73" t="s">
        <v>2768</v>
      </c>
      <c r="H3943" s="73" t="s">
        <v>86</v>
      </c>
      <c r="I3943" s="73" t="s">
        <v>936</v>
      </c>
      <c r="J3943" s="73" t="s">
        <v>330</v>
      </c>
      <c r="K3943" s="73" t="s">
        <v>382</v>
      </c>
      <c r="L3943" s="73" t="s">
        <v>383</v>
      </c>
      <c r="M3943" s="73" t="s">
        <v>384</v>
      </c>
      <c r="N3943" s="73" t="s">
        <v>35</v>
      </c>
      <c r="O3943" s="73" t="s">
        <v>386</v>
      </c>
      <c r="P3943" s="73" t="s">
        <v>907</v>
      </c>
      <c r="Q3943" s="73" t="s">
        <v>1033</v>
      </c>
      <c r="R3943" s="73" t="s">
        <v>86</v>
      </c>
      <c r="V3943" s="60" t="str">
        <f>W3943&amp;H3943</f>
        <v>MACREESEкоричневый</v>
      </c>
      <c r="W3943" s="60" t="str">
        <f>_xlfn.LET(_xlpm.TextCell,TEXT(G3943,"###"),IF(_xlpm.TextCell&lt;&gt;"",IF(StyleSpaceSplit,IFERROR(IF(FIND(" ",_xlpm.TextCell)&gt;=1,MID(_xlpm.TextCell,1,FIND(" ",_xlpm.TextCell)-1),_xlpm.TextCell),_xlpm.TextCell),_xlpm.TextCell),""))</f>
        <v>MACREESE</v>
      </c>
      <c r="X3943" s="60" t="str">
        <f>IF(A3943&lt;&gt;"",IFERROR(IF(FIND(" ",G3943)&gt;=1,MID(G3943,FIND(" ",G3943)+1,LEN(G3943)),""),""),"")</f>
        <v/>
      </c>
      <c r="AC3943" s="51">
        <f>IFERROR(VALUE(MID($C3943,1,2)),0)</f>
        <v>80</v>
      </c>
      <c r="AD3943" s="44">
        <f>IFERROR(VALUE(MID($C3943,4,3)),0)</f>
        <v>439</v>
      </c>
      <c r="AE3943" s="51">
        <f>VALUE(RIGHT("00"&amp;AC3943,2)&amp;RIGHT("000"&amp;AD3943,3))</f>
        <v>80439</v>
      </c>
    </row>
    <row r="3944" spans="1:31">
      <c r="A3944" s="60" t="str">
        <f>IF(G3944&amp;Q3944&lt;&gt;"",W3944&amp;Q3944,"")</f>
        <v>MACSTREETbrown</v>
      </c>
      <c r="B3944" s="60" t="str">
        <f>IF(C3944&lt;&gt;"",LEFT(C3944,9),"")</f>
        <v>80-370-14</v>
      </c>
      <c r="C3944" s="73" t="s">
        <v>1722</v>
      </c>
      <c r="D3944" s="73" t="s">
        <v>1723</v>
      </c>
      <c r="E3944" s="73" t="s">
        <v>904</v>
      </c>
      <c r="F3944" s="74">
        <v>57</v>
      </c>
      <c r="G3944" s="73" t="s">
        <v>1724</v>
      </c>
      <c r="H3944" s="73" t="s">
        <v>86</v>
      </c>
      <c r="I3944" s="73" t="s">
        <v>1265</v>
      </c>
      <c r="J3944" s="73" t="s">
        <v>330</v>
      </c>
      <c r="K3944" s="73" t="s">
        <v>387</v>
      </c>
      <c r="L3944" s="73" t="s">
        <v>383</v>
      </c>
      <c r="M3944" s="73" t="s">
        <v>388</v>
      </c>
      <c r="N3944" s="73" t="s">
        <v>30</v>
      </c>
      <c r="O3944" s="73" t="s">
        <v>385</v>
      </c>
      <c r="P3944" s="73" t="s">
        <v>907</v>
      </c>
      <c r="Q3944" s="73" t="s">
        <v>1033</v>
      </c>
      <c r="R3944" s="73" t="s">
        <v>86</v>
      </c>
      <c r="V3944" s="60" t="str">
        <f>W3944&amp;H3944</f>
        <v>MACSTREETкоричневый</v>
      </c>
      <c r="W3944" s="60" t="str">
        <f>_xlfn.LET(_xlpm.TextCell,TEXT(G3944,"###"),IF(_xlpm.TextCell&lt;&gt;"",IF(StyleSpaceSplit,IFERROR(IF(FIND(" ",_xlpm.TextCell)&gt;=1,MID(_xlpm.TextCell,1,FIND(" ",_xlpm.TextCell)-1),_xlpm.TextCell),_xlpm.TextCell),_xlpm.TextCell),""))</f>
        <v>MACSTREET</v>
      </c>
      <c r="X3944" s="60" t="str">
        <f>IF(A3944&lt;&gt;"",IFERROR(IF(FIND(" ",G3944)&gt;=1,MID(G3944,FIND(" ",G3944)+1,LEN(G3944)),""),""),"")</f>
        <v/>
      </c>
      <c r="AC3944" s="51">
        <f>IFERROR(VALUE(MID($C3944,1,2)),0)</f>
        <v>80</v>
      </c>
      <c r="AD3944" s="44">
        <f>IFERROR(VALUE(MID($C3944,4,3)),0)</f>
        <v>370</v>
      </c>
      <c r="AE3944" s="51">
        <f>VALUE(RIGHT("00"&amp;AC3944,2)&amp;RIGHT("000"&amp;AD3944,3))</f>
        <v>80370</v>
      </c>
    </row>
    <row r="3945" spans="1:31">
      <c r="A3945" s="60" t="str">
        <f>IF(G3945&amp;Q3945&lt;&gt;"",W3945&amp;Q3945,"")</f>
        <v>MACWASHINGTONgreen</v>
      </c>
      <c r="B3945" s="60" t="str">
        <f>IF(C3945&lt;&gt;"",LEFT(C3945,9),"")</f>
        <v>80-404-11</v>
      </c>
      <c r="C3945" s="73" t="s">
        <v>4673</v>
      </c>
      <c r="D3945" s="73" t="s">
        <v>4674</v>
      </c>
      <c r="E3945" s="73" t="s">
        <v>956</v>
      </c>
      <c r="F3945" s="74">
        <v>55</v>
      </c>
      <c r="G3945" s="73" t="s">
        <v>2633</v>
      </c>
      <c r="H3945" s="73" t="s">
        <v>60</v>
      </c>
      <c r="I3945" s="73" t="s">
        <v>927</v>
      </c>
      <c r="J3945" s="73" t="s">
        <v>330</v>
      </c>
      <c r="K3945" s="73" t="s">
        <v>382</v>
      </c>
      <c r="L3945" s="73" t="s">
        <v>383</v>
      </c>
      <c r="M3945" s="73" t="s">
        <v>384</v>
      </c>
      <c r="N3945" s="73" t="s">
        <v>36</v>
      </c>
      <c r="O3945" s="73" t="s">
        <v>386</v>
      </c>
      <c r="P3945" s="73" t="s">
        <v>907</v>
      </c>
      <c r="Q3945" s="73" t="s">
        <v>990</v>
      </c>
      <c r="R3945" s="73" t="s">
        <v>60</v>
      </c>
      <c r="V3945" s="60" t="str">
        <f>W3945&amp;H3945</f>
        <v>MACWASHINGTONзеленый</v>
      </c>
      <c r="W3945" s="60" t="str">
        <f>_xlfn.LET(_xlpm.TextCell,TEXT(G3945,"###"),IF(_xlpm.TextCell&lt;&gt;"",IF(StyleSpaceSplit,IFERROR(IF(FIND(" ",_xlpm.TextCell)&gt;=1,MID(_xlpm.TextCell,1,FIND(" ",_xlpm.TextCell)-1),_xlpm.TextCell),_xlpm.TextCell),_xlpm.TextCell),""))</f>
        <v>MACWASHINGTON</v>
      </c>
      <c r="X3945" s="60" t="str">
        <f>IF(A3945&lt;&gt;"",IFERROR(IF(FIND(" ",G3945)&gt;=1,MID(G3945,FIND(" ",G3945)+1,LEN(G3945)),""),""),"")</f>
        <v/>
      </c>
      <c r="AC3945" s="51">
        <f>IFERROR(VALUE(MID($C3945,1,2)),0)</f>
        <v>80</v>
      </c>
      <c r="AD3945" s="44">
        <f>IFERROR(VALUE(MID($C3945,4,3)),0)</f>
        <v>404</v>
      </c>
      <c r="AE3945" s="51">
        <f>VALUE(RIGHT("00"&amp;AC3945,2)&amp;RIGHT("000"&amp;AD3945,3))</f>
        <v>80404</v>
      </c>
    </row>
    <row r="3946" spans="1:31">
      <c r="A3946" s="60" t="str">
        <f>IF(G3946&amp;Q3946&lt;&gt;"",W3946&amp;Q3946,"")</f>
        <v>MACWASHINGTONgreen</v>
      </c>
      <c r="B3946" s="60" t="str">
        <f>IF(C3946&lt;&gt;"",LEFT(C3946,9),"")</f>
        <v>80-404-11</v>
      </c>
      <c r="C3946" s="73" t="s">
        <v>4675</v>
      </c>
      <c r="D3946" s="73" t="s">
        <v>4674</v>
      </c>
      <c r="E3946" s="73" t="s">
        <v>904</v>
      </c>
      <c r="F3946" s="74">
        <v>57</v>
      </c>
      <c r="G3946" s="73" t="s">
        <v>2633</v>
      </c>
      <c r="H3946" s="73" t="s">
        <v>60</v>
      </c>
      <c r="I3946" s="73" t="s">
        <v>927</v>
      </c>
      <c r="J3946" s="73" t="s">
        <v>330</v>
      </c>
      <c r="K3946" s="73" t="s">
        <v>382</v>
      </c>
      <c r="L3946" s="73" t="s">
        <v>383</v>
      </c>
      <c r="M3946" s="73" t="s">
        <v>384</v>
      </c>
      <c r="N3946" s="73" t="s">
        <v>36</v>
      </c>
      <c r="O3946" s="73" t="s">
        <v>386</v>
      </c>
      <c r="P3946" s="73" t="s">
        <v>907</v>
      </c>
      <c r="Q3946" s="73" t="s">
        <v>990</v>
      </c>
      <c r="R3946" s="73" t="s">
        <v>60</v>
      </c>
      <c r="V3946" s="60" t="str">
        <f>W3946&amp;H3946</f>
        <v>MACWASHINGTONзеленый</v>
      </c>
      <c r="W3946" s="60" t="str">
        <f>_xlfn.LET(_xlpm.TextCell,TEXT(G3946,"###"),IF(_xlpm.TextCell&lt;&gt;"",IF(StyleSpaceSplit,IFERROR(IF(FIND(" ",_xlpm.TextCell)&gt;=1,MID(_xlpm.TextCell,1,FIND(" ",_xlpm.TextCell)-1),_xlpm.TextCell),_xlpm.TextCell),_xlpm.TextCell),""))</f>
        <v>MACWASHINGTON</v>
      </c>
      <c r="X3946" s="60" t="str">
        <f>IF(A3946&lt;&gt;"",IFERROR(IF(FIND(" ",G3946)&gt;=1,MID(G3946,FIND(" ",G3946)+1,LEN(G3946)),""),""),"")</f>
        <v/>
      </c>
      <c r="AC3946" s="51">
        <f>IFERROR(VALUE(MID($C3946,1,2)),0)</f>
        <v>80</v>
      </c>
      <c r="AD3946" s="44">
        <f>IFERROR(VALUE(MID($C3946,4,3)),0)</f>
        <v>404</v>
      </c>
      <c r="AE3946" s="51">
        <f>VALUE(RIGHT("00"&amp;AC3946,2)&amp;RIGHT("000"&amp;AD3946,3))</f>
        <v>80404</v>
      </c>
    </row>
    <row r="3947" spans="1:31">
      <c r="A3947" s="60" t="str">
        <f>IF(G3947&amp;Q3947&lt;&gt;"",W3947&amp;Q3947,"")</f>
        <v>MACWASHINGTONgreen</v>
      </c>
      <c r="B3947" s="60" t="str">
        <f>IF(C3947&lt;&gt;"",LEFT(C3947,9),"")</f>
        <v>80-404-11</v>
      </c>
      <c r="C3947" s="73" t="s">
        <v>4676</v>
      </c>
      <c r="D3947" s="73" t="s">
        <v>4674</v>
      </c>
      <c r="E3947" s="73" t="s">
        <v>910</v>
      </c>
      <c r="F3947" s="74">
        <v>59</v>
      </c>
      <c r="G3947" s="73" t="s">
        <v>2633</v>
      </c>
      <c r="H3947" s="73" t="s">
        <v>60</v>
      </c>
      <c r="I3947" s="73" t="s">
        <v>927</v>
      </c>
      <c r="J3947" s="73" t="s">
        <v>330</v>
      </c>
      <c r="K3947" s="73" t="s">
        <v>382</v>
      </c>
      <c r="L3947" s="73" t="s">
        <v>383</v>
      </c>
      <c r="M3947" s="73" t="s">
        <v>384</v>
      </c>
      <c r="N3947" s="73" t="s">
        <v>36</v>
      </c>
      <c r="O3947" s="73" t="s">
        <v>386</v>
      </c>
      <c r="P3947" s="73" t="s">
        <v>907</v>
      </c>
      <c r="Q3947" s="73" t="s">
        <v>990</v>
      </c>
      <c r="R3947" s="73" t="s">
        <v>60</v>
      </c>
      <c r="V3947" s="60" t="str">
        <f>W3947&amp;H3947</f>
        <v>MACWASHINGTONзеленый</v>
      </c>
      <c r="W3947" s="60" t="str">
        <f>_xlfn.LET(_xlpm.TextCell,TEXT(G3947,"###"),IF(_xlpm.TextCell&lt;&gt;"",IF(StyleSpaceSplit,IFERROR(IF(FIND(" ",_xlpm.TextCell)&gt;=1,MID(_xlpm.TextCell,1,FIND(" ",_xlpm.TextCell)-1),_xlpm.TextCell),_xlpm.TextCell),_xlpm.TextCell),""))</f>
        <v>MACWASHINGTON</v>
      </c>
      <c r="X3947" s="60" t="str">
        <f>IF(A3947&lt;&gt;"",IFERROR(IF(FIND(" ",G3947)&gt;=1,MID(G3947,FIND(" ",G3947)+1,LEN(G3947)),""),""),"")</f>
        <v/>
      </c>
      <c r="AC3947" s="51">
        <f>IFERROR(VALUE(MID($C3947,1,2)),0)</f>
        <v>80</v>
      </c>
      <c r="AD3947" s="44">
        <f>IFERROR(VALUE(MID($C3947,4,3)),0)</f>
        <v>404</v>
      </c>
      <c r="AE3947" s="51">
        <f>VALUE(RIGHT("00"&amp;AC3947,2)&amp;RIGHT("000"&amp;AD3947,3))</f>
        <v>80404</v>
      </c>
    </row>
    <row r="3948" spans="1:31">
      <c r="A3948" s="60" t="str">
        <f>IF(G3948&amp;Q3948&lt;&gt;"",W3948&amp;Q3948,"")</f>
        <v>MACWASHINGTONorange</v>
      </c>
      <c r="B3948" s="60" t="str">
        <f>IF(C3948&lt;&gt;"",LEFT(C3948,9),"")</f>
        <v>80-404-13</v>
      </c>
      <c r="C3948" s="73" t="s">
        <v>4677</v>
      </c>
      <c r="D3948" s="73" t="s">
        <v>4678</v>
      </c>
      <c r="E3948" s="73" t="s">
        <v>956</v>
      </c>
      <c r="F3948" s="74">
        <v>55</v>
      </c>
      <c r="G3948" s="73" t="s">
        <v>2633</v>
      </c>
      <c r="H3948" s="73" t="s">
        <v>199</v>
      </c>
      <c r="I3948" s="73" t="s">
        <v>927</v>
      </c>
      <c r="J3948" s="73" t="s">
        <v>330</v>
      </c>
      <c r="K3948" s="73" t="s">
        <v>382</v>
      </c>
      <c r="L3948" s="73" t="s">
        <v>383</v>
      </c>
      <c r="M3948" s="73" t="s">
        <v>384</v>
      </c>
      <c r="N3948" s="73" t="s">
        <v>36</v>
      </c>
      <c r="O3948" s="73" t="s">
        <v>386</v>
      </c>
      <c r="P3948" s="73" t="s">
        <v>907</v>
      </c>
      <c r="Q3948" s="73" t="s">
        <v>1300</v>
      </c>
      <c r="R3948" s="73" t="s">
        <v>199</v>
      </c>
      <c r="V3948" s="60" t="str">
        <f>W3948&amp;H3948</f>
        <v>MACWASHINGTONоранжевый</v>
      </c>
      <c r="W3948" s="60" t="str">
        <f>_xlfn.LET(_xlpm.TextCell,TEXT(G3948,"###"),IF(_xlpm.TextCell&lt;&gt;"",IF(StyleSpaceSplit,IFERROR(IF(FIND(" ",_xlpm.TextCell)&gt;=1,MID(_xlpm.TextCell,1,FIND(" ",_xlpm.TextCell)-1),_xlpm.TextCell),_xlpm.TextCell),_xlpm.TextCell),""))</f>
        <v>MACWASHINGTON</v>
      </c>
      <c r="X3948" s="60" t="str">
        <f>IF(A3948&lt;&gt;"",IFERROR(IF(FIND(" ",G3948)&gt;=1,MID(G3948,FIND(" ",G3948)+1,LEN(G3948)),""),""),"")</f>
        <v/>
      </c>
      <c r="AC3948" s="51">
        <f>IFERROR(VALUE(MID($C3948,1,2)),0)</f>
        <v>80</v>
      </c>
      <c r="AD3948" s="44">
        <f>IFERROR(VALUE(MID($C3948,4,3)),0)</f>
        <v>404</v>
      </c>
      <c r="AE3948" s="51">
        <f>VALUE(RIGHT("00"&amp;AC3948,2)&amp;RIGHT("000"&amp;AD3948,3))</f>
        <v>80404</v>
      </c>
    </row>
    <row r="3949" spans="1:31">
      <c r="A3949" s="60" t="str">
        <f>IF(G3949&amp;Q3949&lt;&gt;"",W3949&amp;Q3949,"")</f>
        <v>MACWASHINGTONorange</v>
      </c>
      <c r="B3949" s="60" t="str">
        <f>IF(C3949&lt;&gt;"",LEFT(C3949,9),"")</f>
        <v>80-404-13</v>
      </c>
      <c r="C3949" s="73" t="s">
        <v>4679</v>
      </c>
      <c r="D3949" s="73" t="s">
        <v>4678</v>
      </c>
      <c r="E3949" s="73" t="s">
        <v>904</v>
      </c>
      <c r="F3949" s="74">
        <v>57</v>
      </c>
      <c r="G3949" s="73" t="s">
        <v>2633</v>
      </c>
      <c r="H3949" s="73" t="s">
        <v>199</v>
      </c>
      <c r="I3949" s="73" t="s">
        <v>927</v>
      </c>
      <c r="J3949" s="73" t="s">
        <v>330</v>
      </c>
      <c r="K3949" s="73" t="s">
        <v>382</v>
      </c>
      <c r="L3949" s="73" t="s">
        <v>383</v>
      </c>
      <c r="M3949" s="73" t="s">
        <v>384</v>
      </c>
      <c r="N3949" s="73" t="s">
        <v>36</v>
      </c>
      <c r="O3949" s="73" t="s">
        <v>386</v>
      </c>
      <c r="P3949" s="73" t="s">
        <v>907</v>
      </c>
      <c r="Q3949" s="73" t="s">
        <v>1300</v>
      </c>
      <c r="R3949" s="73" t="s">
        <v>199</v>
      </c>
      <c r="V3949" s="60" t="str">
        <f>W3949&amp;H3949</f>
        <v>MACWASHINGTONоранжевый</v>
      </c>
      <c r="W3949" s="60" t="str">
        <f>_xlfn.LET(_xlpm.TextCell,TEXT(G3949,"###"),IF(_xlpm.TextCell&lt;&gt;"",IF(StyleSpaceSplit,IFERROR(IF(FIND(" ",_xlpm.TextCell)&gt;=1,MID(_xlpm.TextCell,1,FIND(" ",_xlpm.TextCell)-1),_xlpm.TextCell),_xlpm.TextCell),_xlpm.TextCell),""))</f>
        <v>MACWASHINGTON</v>
      </c>
      <c r="X3949" s="60" t="str">
        <f>IF(A3949&lt;&gt;"",IFERROR(IF(FIND(" ",G3949)&gt;=1,MID(G3949,FIND(" ",G3949)+1,LEN(G3949)),""),""),"")</f>
        <v/>
      </c>
      <c r="AC3949" s="51">
        <f>IFERROR(VALUE(MID($C3949,1,2)),0)</f>
        <v>80</v>
      </c>
      <c r="AD3949" s="44">
        <f>IFERROR(VALUE(MID($C3949,4,3)),0)</f>
        <v>404</v>
      </c>
      <c r="AE3949" s="51">
        <f>VALUE(RIGHT("00"&amp;AC3949,2)&amp;RIGHT("000"&amp;AD3949,3))</f>
        <v>80404</v>
      </c>
    </row>
    <row r="3950" spans="1:31">
      <c r="A3950" s="60" t="str">
        <f>IF(G3950&amp;Q3950&lt;&gt;"",W3950&amp;Q3950,"")</f>
        <v>MACWASHINGTONorange</v>
      </c>
      <c r="B3950" s="60" t="str">
        <f>IF(C3950&lt;&gt;"",LEFT(C3950,9),"")</f>
        <v>80-404-13</v>
      </c>
      <c r="C3950" s="73" t="s">
        <v>4680</v>
      </c>
      <c r="D3950" s="73" t="s">
        <v>4678</v>
      </c>
      <c r="E3950" s="73" t="s">
        <v>910</v>
      </c>
      <c r="F3950" s="74">
        <v>59</v>
      </c>
      <c r="G3950" s="73" t="s">
        <v>2633</v>
      </c>
      <c r="H3950" s="73" t="s">
        <v>199</v>
      </c>
      <c r="I3950" s="73" t="s">
        <v>927</v>
      </c>
      <c r="J3950" s="73" t="s">
        <v>330</v>
      </c>
      <c r="K3950" s="73" t="s">
        <v>382</v>
      </c>
      <c r="L3950" s="73" t="s">
        <v>383</v>
      </c>
      <c r="M3950" s="73" t="s">
        <v>384</v>
      </c>
      <c r="N3950" s="73" t="s">
        <v>36</v>
      </c>
      <c r="O3950" s="73" t="s">
        <v>386</v>
      </c>
      <c r="P3950" s="73" t="s">
        <v>907</v>
      </c>
      <c r="Q3950" s="73" t="s">
        <v>1300</v>
      </c>
      <c r="R3950" s="73" t="s">
        <v>199</v>
      </c>
      <c r="V3950" s="60" t="str">
        <f>W3950&amp;H3950</f>
        <v>MACWASHINGTONоранжевый</v>
      </c>
      <c r="W3950" s="60" t="str">
        <f>_xlfn.LET(_xlpm.TextCell,TEXT(G3950,"###"),IF(_xlpm.TextCell&lt;&gt;"",IF(StyleSpaceSplit,IFERROR(IF(FIND(" ",_xlpm.TextCell)&gt;=1,MID(_xlpm.TextCell,1,FIND(" ",_xlpm.TextCell)-1),_xlpm.TextCell),_xlpm.TextCell),_xlpm.TextCell),""))</f>
        <v>MACWASHINGTON</v>
      </c>
      <c r="X3950" s="60" t="str">
        <f>IF(A3950&lt;&gt;"",IFERROR(IF(FIND(" ",G3950)&gt;=1,MID(G3950,FIND(" ",G3950)+1,LEN(G3950)),""),""),"")</f>
        <v/>
      </c>
      <c r="AC3950" s="51">
        <f>IFERROR(VALUE(MID($C3950,1,2)),0)</f>
        <v>80</v>
      </c>
      <c r="AD3950" s="44">
        <f>IFERROR(VALUE(MID($C3950,4,3)),0)</f>
        <v>404</v>
      </c>
      <c r="AE3950" s="51">
        <f>VALUE(RIGHT("00"&amp;AC3950,2)&amp;RIGHT("000"&amp;AD3950,3))</f>
        <v>80404</v>
      </c>
    </row>
    <row r="3951" spans="1:31">
      <c r="A3951" s="60" t="str">
        <f>IF(G3951&amp;Q3951&lt;&gt;"",W3951&amp;Q3951,"")</f>
        <v>MACWASHINGTONblue</v>
      </c>
      <c r="B3951" s="60" t="str">
        <f>IF(C3951&lt;&gt;"",LEFT(C3951,9),"")</f>
        <v>80-404-06</v>
      </c>
      <c r="C3951" s="73" t="s">
        <v>2631</v>
      </c>
      <c r="D3951" s="73" t="s">
        <v>2632</v>
      </c>
      <c r="E3951" s="73" t="s">
        <v>910</v>
      </c>
      <c r="F3951" s="74">
        <v>59</v>
      </c>
      <c r="G3951" s="73" t="s">
        <v>2633</v>
      </c>
      <c r="H3951" s="73" t="s">
        <v>71</v>
      </c>
      <c r="I3951" s="73" t="s">
        <v>927</v>
      </c>
      <c r="J3951" s="73" t="s">
        <v>330</v>
      </c>
      <c r="K3951" s="73" t="s">
        <v>382</v>
      </c>
      <c r="L3951" s="73" t="s">
        <v>383</v>
      </c>
      <c r="M3951" s="73" t="s">
        <v>384</v>
      </c>
      <c r="N3951" s="73" t="s">
        <v>36</v>
      </c>
      <c r="O3951" s="73" t="s">
        <v>386</v>
      </c>
      <c r="P3951" s="73" t="s">
        <v>907</v>
      </c>
      <c r="Q3951" s="73" t="s">
        <v>932</v>
      </c>
      <c r="R3951" s="73" t="s">
        <v>71</v>
      </c>
      <c r="V3951" s="60" t="str">
        <f>W3951&amp;H3951</f>
        <v>MACWASHINGTONсиний</v>
      </c>
      <c r="W3951" s="60" t="str">
        <f>_xlfn.LET(_xlpm.TextCell,TEXT(G3951,"###"),IF(_xlpm.TextCell&lt;&gt;"",IF(StyleSpaceSplit,IFERROR(IF(FIND(" ",_xlpm.TextCell)&gt;=1,MID(_xlpm.TextCell,1,FIND(" ",_xlpm.TextCell)-1),_xlpm.TextCell),_xlpm.TextCell),_xlpm.TextCell),""))</f>
        <v>MACWASHINGTON</v>
      </c>
      <c r="X3951" s="60" t="str">
        <f>IF(A3951&lt;&gt;"",IFERROR(IF(FIND(" ",G3951)&gt;=1,MID(G3951,FIND(" ",G3951)+1,LEN(G3951)),""),""),"")</f>
        <v/>
      </c>
      <c r="AC3951" s="51">
        <f>IFERROR(VALUE(MID($C3951,1,2)),0)</f>
        <v>80</v>
      </c>
      <c r="AD3951" s="44">
        <f>IFERROR(VALUE(MID($C3951,4,3)),0)</f>
        <v>404</v>
      </c>
      <c r="AE3951" s="51">
        <f>VALUE(RIGHT("00"&amp;AC3951,2)&amp;RIGHT("000"&amp;AD3951,3))</f>
        <v>80404</v>
      </c>
    </row>
    <row r="3952" spans="1:31">
      <c r="A3952" s="60" t="str">
        <f>IF(G3952&amp;Q3952&lt;&gt;"",W3952&amp;Q3952,"")</f>
        <v>MACWASHINGTONblack</v>
      </c>
      <c r="B3952" s="60" t="str">
        <f>IF(C3952&lt;&gt;"",LEFT(C3952,9),"")</f>
        <v>80-404-09</v>
      </c>
      <c r="C3952" s="73" t="s">
        <v>4327</v>
      </c>
      <c r="D3952" s="73" t="s">
        <v>4328</v>
      </c>
      <c r="E3952" s="73" t="s">
        <v>904</v>
      </c>
      <c r="F3952" s="74">
        <v>57</v>
      </c>
      <c r="G3952" s="73" t="s">
        <v>2633</v>
      </c>
      <c r="H3952" s="73" t="s">
        <v>53</v>
      </c>
      <c r="I3952" s="73" t="s">
        <v>927</v>
      </c>
      <c r="J3952" s="73" t="s">
        <v>330</v>
      </c>
      <c r="K3952" s="73" t="s">
        <v>382</v>
      </c>
      <c r="L3952" s="73" t="s">
        <v>383</v>
      </c>
      <c r="M3952" s="73" t="s">
        <v>384</v>
      </c>
      <c r="N3952" s="73" t="s">
        <v>36</v>
      </c>
      <c r="O3952" s="73" t="s">
        <v>386</v>
      </c>
      <c r="P3952" s="73" t="s">
        <v>907</v>
      </c>
      <c r="Q3952" s="73" t="s">
        <v>928</v>
      </c>
      <c r="R3952" s="73" t="s">
        <v>53</v>
      </c>
      <c r="V3952" s="60" t="str">
        <f>W3952&amp;H3952</f>
        <v>MACWASHINGTONчерный</v>
      </c>
      <c r="W3952" s="60" t="str">
        <f>_xlfn.LET(_xlpm.TextCell,TEXT(G3952,"###"),IF(_xlpm.TextCell&lt;&gt;"",IF(StyleSpaceSplit,IFERROR(IF(FIND(" ",_xlpm.TextCell)&gt;=1,MID(_xlpm.TextCell,1,FIND(" ",_xlpm.TextCell)-1),_xlpm.TextCell),_xlpm.TextCell),_xlpm.TextCell),""))</f>
        <v>MACWASHINGTON</v>
      </c>
      <c r="X3952" s="60" t="str">
        <f>IF(A3952&lt;&gt;"",IFERROR(IF(FIND(" ",G3952)&gt;=1,MID(G3952,FIND(" ",G3952)+1,LEN(G3952)),""),""),"")</f>
        <v/>
      </c>
      <c r="AC3952" s="51">
        <f>IFERROR(VALUE(MID($C3952,1,2)),0)</f>
        <v>80</v>
      </c>
      <c r="AD3952" s="44">
        <f>IFERROR(VALUE(MID($C3952,4,3)),0)</f>
        <v>404</v>
      </c>
      <c r="AE3952" s="51">
        <f>VALUE(RIGHT("00"&amp;AC3952,2)&amp;RIGHT("000"&amp;AD3952,3))</f>
        <v>80404</v>
      </c>
    </row>
    <row r="3953" spans="1:31">
      <c r="A3953" s="60" t="str">
        <f>IF(G3953&amp;Q3953&lt;&gt;"",W3953&amp;Q3953,"")</f>
        <v>MACWASHINGTONblack</v>
      </c>
      <c r="B3953" s="60" t="str">
        <f>IF(C3953&lt;&gt;"",LEFT(C3953,9),"")</f>
        <v>80-404-09</v>
      </c>
      <c r="C3953" s="73" t="s">
        <v>4329</v>
      </c>
      <c r="D3953" s="73" t="s">
        <v>4328</v>
      </c>
      <c r="E3953" s="73" t="s">
        <v>956</v>
      </c>
      <c r="F3953" s="74">
        <v>55</v>
      </c>
      <c r="G3953" s="73" t="s">
        <v>2633</v>
      </c>
      <c r="H3953" s="73" t="s">
        <v>53</v>
      </c>
      <c r="I3953" s="73" t="s">
        <v>927</v>
      </c>
      <c r="J3953" s="73" t="s">
        <v>330</v>
      </c>
      <c r="K3953" s="73" t="s">
        <v>382</v>
      </c>
      <c r="L3953" s="73" t="s">
        <v>383</v>
      </c>
      <c r="M3953" s="73" t="s">
        <v>384</v>
      </c>
      <c r="N3953" s="73" t="s">
        <v>36</v>
      </c>
      <c r="O3953" s="73" t="s">
        <v>386</v>
      </c>
      <c r="P3953" s="73" t="s">
        <v>907</v>
      </c>
      <c r="Q3953" s="73" t="s">
        <v>928</v>
      </c>
      <c r="R3953" s="73" t="s">
        <v>53</v>
      </c>
      <c r="V3953" s="60" t="str">
        <f>W3953&amp;H3953</f>
        <v>MACWASHINGTONчерный</v>
      </c>
      <c r="W3953" s="60" t="str">
        <f>_xlfn.LET(_xlpm.TextCell,TEXT(G3953,"###"),IF(_xlpm.TextCell&lt;&gt;"",IF(StyleSpaceSplit,IFERROR(IF(FIND(" ",_xlpm.TextCell)&gt;=1,MID(_xlpm.TextCell,1,FIND(" ",_xlpm.TextCell)-1),_xlpm.TextCell),_xlpm.TextCell),_xlpm.TextCell),""))</f>
        <v>MACWASHINGTON</v>
      </c>
      <c r="X3953" s="60" t="str">
        <f>IF(A3953&lt;&gt;"",IFERROR(IF(FIND(" ",G3953)&gt;=1,MID(G3953,FIND(" ",G3953)+1,LEN(G3953)),""),""),"")</f>
        <v/>
      </c>
      <c r="AC3953" s="51">
        <f>IFERROR(VALUE(MID($C3953,1,2)),0)</f>
        <v>80</v>
      </c>
      <c r="AD3953" s="44">
        <f>IFERROR(VALUE(MID($C3953,4,3)),0)</f>
        <v>404</v>
      </c>
      <c r="AE3953" s="51">
        <f>VALUE(RIGHT("00"&amp;AC3953,2)&amp;RIGHT("000"&amp;AD3953,3))</f>
        <v>80404</v>
      </c>
    </row>
    <row r="3954" spans="1:31">
      <c r="A3954" s="60" t="str">
        <f>IF(G3954&amp;Q3954&lt;&gt;"",W3954&amp;Q3954,"")</f>
        <v>MACWASHINGTONblack</v>
      </c>
      <c r="B3954" s="60" t="str">
        <f>IF(C3954&lt;&gt;"",LEFT(C3954,9),"")</f>
        <v>80-404-09</v>
      </c>
      <c r="C3954" s="73" t="s">
        <v>4330</v>
      </c>
      <c r="D3954" s="73" t="s">
        <v>4328</v>
      </c>
      <c r="E3954" s="73" t="s">
        <v>910</v>
      </c>
      <c r="F3954" s="74">
        <v>59</v>
      </c>
      <c r="G3954" s="73" t="s">
        <v>2633</v>
      </c>
      <c r="H3954" s="73" t="s">
        <v>53</v>
      </c>
      <c r="I3954" s="73" t="s">
        <v>927</v>
      </c>
      <c r="J3954" s="73" t="s">
        <v>330</v>
      </c>
      <c r="K3954" s="73" t="s">
        <v>382</v>
      </c>
      <c r="L3954" s="73" t="s">
        <v>383</v>
      </c>
      <c r="M3954" s="73" t="s">
        <v>384</v>
      </c>
      <c r="N3954" s="73" t="s">
        <v>36</v>
      </c>
      <c r="O3954" s="73" t="s">
        <v>386</v>
      </c>
      <c r="P3954" s="73" t="s">
        <v>907</v>
      </c>
      <c r="Q3954" s="73" t="s">
        <v>928</v>
      </c>
      <c r="R3954" s="73" t="s">
        <v>53</v>
      </c>
      <c r="V3954" s="60" t="str">
        <f>W3954&amp;H3954</f>
        <v>MACWASHINGTONчерный</v>
      </c>
      <c r="W3954" s="60" t="str">
        <f>_xlfn.LET(_xlpm.TextCell,TEXT(G3954,"###"),IF(_xlpm.TextCell&lt;&gt;"",IF(StyleSpaceSplit,IFERROR(IF(FIND(" ",_xlpm.TextCell)&gt;=1,MID(_xlpm.TextCell,1,FIND(" ",_xlpm.TextCell)-1),_xlpm.TextCell),_xlpm.TextCell),_xlpm.TextCell),""))</f>
        <v>MACWASHINGTON</v>
      </c>
      <c r="X3954" s="60" t="str">
        <f>IF(A3954&lt;&gt;"",IFERROR(IF(FIND(" ",G3954)&gt;=1,MID(G3954,FIND(" ",G3954)+1,LEN(G3954)),""),""),"")</f>
        <v/>
      </c>
      <c r="AC3954" s="51">
        <f>IFERROR(VALUE(MID($C3954,1,2)),0)</f>
        <v>80</v>
      </c>
      <c r="AD3954" s="44">
        <f>IFERROR(VALUE(MID($C3954,4,3)),0)</f>
        <v>404</v>
      </c>
      <c r="AE3954" s="51">
        <f>VALUE(RIGHT("00"&amp;AC3954,2)&amp;RIGHT("000"&amp;AD3954,3))</f>
        <v>80404</v>
      </c>
    </row>
    <row r="3955" spans="1:31">
      <c r="A3955" s="60" t="str">
        <f>IF(G3955&amp;Q3955&lt;&gt;"",W3955&amp;Q3955,"")</f>
        <v>MACWASHINGTONblack</v>
      </c>
      <c r="B3955" s="60" t="str">
        <f>IF(C3955&lt;&gt;"",LEFT(C3955,9),"")</f>
        <v>80-404-09</v>
      </c>
      <c r="C3955" s="73" t="s">
        <v>4331</v>
      </c>
      <c r="D3955" s="73" t="s">
        <v>4328</v>
      </c>
      <c r="E3955" s="73" t="s">
        <v>912</v>
      </c>
      <c r="F3955" s="74">
        <v>61</v>
      </c>
      <c r="G3955" s="73" t="s">
        <v>2633</v>
      </c>
      <c r="H3955" s="73" t="s">
        <v>53</v>
      </c>
      <c r="I3955" s="73" t="s">
        <v>927</v>
      </c>
      <c r="J3955" s="73" t="s">
        <v>330</v>
      </c>
      <c r="K3955" s="73" t="s">
        <v>382</v>
      </c>
      <c r="L3955" s="73" t="s">
        <v>383</v>
      </c>
      <c r="M3955" s="73" t="s">
        <v>384</v>
      </c>
      <c r="N3955" s="73" t="s">
        <v>36</v>
      </c>
      <c r="O3955" s="73" t="s">
        <v>386</v>
      </c>
      <c r="P3955" s="73" t="s">
        <v>907</v>
      </c>
      <c r="Q3955" s="73" t="s">
        <v>928</v>
      </c>
      <c r="R3955" s="73" t="s">
        <v>53</v>
      </c>
      <c r="V3955" s="60" t="str">
        <f>W3955&amp;H3955</f>
        <v>MACWASHINGTONчерный</v>
      </c>
      <c r="W3955" s="60" t="str">
        <f>_xlfn.LET(_xlpm.TextCell,TEXT(G3955,"###"),IF(_xlpm.TextCell&lt;&gt;"",IF(StyleSpaceSplit,IFERROR(IF(FIND(" ",_xlpm.TextCell)&gt;=1,MID(_xlpm.TextCell,1,FIND(" ",_xlpm.TextCell)-1),_xlpm.TextCell),_xlpm.TextCell),_xlpm.TextCell),""))</f>
        <v>MACWASHINGTON</v>
      </c>
      <c r="X3955" s="60" t="str">
        <f>IF(A3955&lt;&gt;"",IFERROR(IF(FIND(" ",G3955)&gt;=1,MID(G3955,FIND(" ",G3955)+1,LEN(G3955)),""),""),"")</f>
        <v/>
      </c>
      <c r="AC3955" s="51">
        <f>IFERROR(VALUE(MID($C3955,1,2)),0)</f>
        <v>80</v>
      </c>
      <c r="AD3955" s="44">
        <f>IFERROR(VALUE(MID($C3955,4,3)),0)</f>
        <v>404</v>
      </c>
      <c r="AE3955" s="51">
        <f>VALUE(RIGHT("00"&amp;AC3955,2)&amp;RIGHT("000"&amp;AD3955,3))</f>
        <v>80404</v>
      </c>
    </row>
    <row r="3956" spans="1:31">
      <c r="A3956" s="60" t="str">
        <f>IF(G3956&amp;Q3956&lt;&gt;"",W3956&amp;Q3956,"")</f>
        <v>MACWINSTONgrey</v>
      </c>
      <c r="B3956" s="60" t="str">
        <f>IF(C3956&lt;&gt;"",LEFT(C3956,9),"")</f>
        <v>80-371-08</v>
      </c>
      <c r="C3956" s="73" t="s">
        <v>1725</v>
      </c>
      <c r="D3956" s="73" t="s">
        <v>1726</v>
      </c>
      <c r="E3956" s="73" t="s">
        <v>904</v>
      </c>
      <c r="F3956" s="74">
        <v>57</v>
      </c>
      <c r="G3956" s="73" t="s">
        <v>1727</v>
      </c>
      <c r="H3956" s="73" t="s">
        <v>83</v>
      </c>
      <c r="I3956" s="73" t="s">
        <v>1265</v>
      </c>
      <c r="J3956" s="73" t="s">
        <v>330</v>
      </c>
      <c r="K3956" s="73" t="s">
        <v>382</v>
      </c>
      <c r="L3956" s="73" t="s">
        <v>383</v>
      </c>
      <c r="M3956" s="73" t="s">
        <v>388</v>
      </c>
      <c r="N3956" s="73" t="s">
        <v>30</v>
      </c>
      <c r="O3956" s="73" t="s">
        <v>385</v>
      </c>
      <c r="P3956" s="73" t="s">
        <v>907</v>
      </c>
      <c r="Q3956" s="73" t="s">
        <v>917</v>
      </c>
      <c r="R3956" s="73" t="s">
        <v>83</v>
      </c>
      <c r="V3956" s="60" t="str">
        <f>W3956&amp;H3956</f>
        <v>MACWINSTONсерый</v>
      </c>
      <c r="W3956" s="60" t="str">
        <f>_xlfn.LET(_xlpm.TextCell,TEXT(G3956,"###"),IF(_xlpm.TextCell&lt;&gt;"",IF(StyleSpaceSplit,IFERROR(IF(FIND(" ",_xlpm.TextCell)&gt;=1,MID(_xlpm.TextCell,1,FIND(" ",_xlpm.TextCell)-1),_xlpm.TextCell),_xlpm.TextCell),_xlpm.TextCell),""))</f>
        <v>MACWINSTON</v>
      </c>
      <c r="X3956" s="60" t="str">
        <f>IF(A3956&lt;&gt;"",IFERROR(IF(FIND(" ",G3956)&gt;=1,MID(G3956,FIND(" ",G3956)+1,LEN(G3956)),""),""),"")</f>
        <v/>
      </c>
      <c r="AC3956" s="51">
        <f>IFERROR(VALUE(MID($C3956,1,2)),0)</f>
        <v>80</v>
      </c>
      <c r="AD3956" s="44">
        <f>IFERROR(VALUE(MID($C3956,4,3)),0)</f>
        <v>371</v>
      </c>
      <c r="AE3956" s="51">
        <f>VALUE(RIGHT("00"&amp;AC3956,2)&amp;RIGHT("000"&amp;AD3956,3))</f>
        <v>80371</v>
      </c>
    </row>
    <row r="3957" spans="1:31">
      <c r="A3957" s="60" t="str">
        <f>IF(G3957&amp;Q3957&lt;&gt;"",W3957&amp;Q3957,"")</f>
        <v>MACWINSTONgrey</v>
      </c>
      <c r="B3957" s="60" t="str">
        <f>IF(C3957&lt;&gt;"",LEFT(C3957,9),"")</f>
        <v>80-371-08</v>
      </c>
      <c r="C3957" s="73" t="s">
        <v>1728</v>
      </c>
      <c r="D3957" s="73" t="s">
        <v>1726</v>
      </c>
      <c r="E3957" s="73" t="s">
        <v>910</v>
      </c>
      <c r="F3957" s="74">
        <v>59</v>
      </c>
      <c r="G3957" s="73" t="s">
        <v>1727</v>
      </c>
      <c r="H3957" s="73" t="s">
        <v>83</v>
      </c>
      <c r="I3957" s="73" t="s">
        <v>1265</v>
      </c>
      <c r="J3957" s="73" t="s">
        <v>330</v>
      </c>
      <c r="K3957" s="73" t="s">
        <v>382</v>
      </c>
      <c r="L3957" s="73" t="s">
        <v>383</v>
      </c>
      <c r="M3957" s="73" t="s">
        <v>388</v>
      </c>
      <c r="N3957" s="73" t="s">
        <v>30</v>
      </c>
      <c r="O3957" s="73" t="s">
        <v>385</v>
      </c>
      <c r="P3957" s="73" t="s">
        <v>907</v>
      </c>
      <c r="Q3957" s="73" t="s">
        <v>917</v>
      </c>
      <c r="R3957" s="73" t="s">
        <v>83</v>
      </c>
      <c r="V3957" s="60" t="str">
        <f>W3957&amp;H3957</f>
        <v>MACWINSTONсерый</v>
      </c>
      <c r="W3957" s="60" t="str">
        <f>_xlfn.LET(_xlpm.TextCell,TEXT(G3957,"###"),IF(_xlpm.TextCell&lt;&gt;"",IF(StyleSpaceSplit,IFERROR(IF(FIND(" ",_xlpm.TextCell)&gt;=1,MID(_xlpm.TextCell,1,FIND(" ",_xlpm.TextCell)-1),_xlpm.TextCell),_xlpm.TextCell),_xlpm.TextCell),""))</f>
        <v>MACWINSTON</v>
      </c>
      <c r="X3957" s="60" t="str">
        <f>IF(A3957&lt;&gt;"",IFERROR(IF(FIND(" ",G3957)&gt;=1,MID(G3957,FIND(" ",G3957)+1,LEN(G3957)),""),""),"")</f>
        <v/>
      </c>
      <c r="AC3957" s="51">
        <f>IFERROR(VALUE(MID($C3957,1,2)),0)</f>
        <v>80</v>
      </c>
      <c r="AD3957" s="44">
        <f>IFERROR(VALUE(MID($C3957,4,3)),0)</f>
        <v>371</v>
      </c>
      <c r="AE3957" s="51">
        <f>VALUE(RIGHT("00"&amp;AC3957,2)&amp;RIGHT("000"&amp;AD3957,3))</f>
        <v>80371</v>
      </c>
    </row>
    <row r="3958" spans="1:31">
      <c r="A3958" s="60" t="str">
        <f>IF(G3958&amp;Q3958&lt;&gt;"",W3958&amp;Q3958,"")</f>
        <v>MACWINSTONblack</v>
      </c>
      <c r="B3958" s="60" t="str">
        <f>IF(C3958&lt;&gt;"",LEFT(C3958,9),"")</f>
        <v>80-371-09</v>
      </c>
      <c r="C3958" s="73" t="s">
        <v>6976</v>
      </c>
      <c r="D3958" s="73" t="s">
        <v>6977</v>
      </c>
      <c r="E3958" s="73" t="s">
        <v>904</v>
      </c>
      <c r="F3958" s="74">
        <v>57</v>
      </c>
      <c r="G3958" s="73" t="s">
        <v>1727</v>
      </c>
      <c r="H3958" s="73" t="s">
        <v>53</v>
      </c>
      <c r="I3958" s="73" t="s">
        <v>1265</v>
      </c>
      <c r="J3958" s="73" t="s">
        <v>330</v>
      </c>
      <c r="K3958" s="73" t="s">
        <v>382</v>
      </c>
      <c r="L3958" s="73" t="s">
        <v>383</v>
      </c>
      <c r="M3958" s="73" t="s">
        <v>388</v>
      </c>
      <c r="N3958" s="73" t="s">
        <v>30</v>
      </c>
      <c r="O3958" s="73" t="s">
        <v>385</v>
      </c>
      <c r="P3958" s="73" t="s">
        <v>907</v>
      </c>
      <c r="Q3958" s="73" t="s">
        <v>928</v>
      </c>
      <c r="R3958" s="73" t="s">
        <v>53</v>
      </c>
      <c r="V3958" s="60" t="str">
        <f>W3958&amp;H3958</f>
        <v>MACWINSTONчерный</v>
      </c>
      <c r="W3958" s="60" t="str">
        <f>_xlfn.LET(_xlpm.TextCell,TEXT(G3958,"###"),IF(_xlpm.TextCell&lt;&gt;"",IF(StyleSpaceSplit,IFERROR(IF(FIND(" ",_xlpm.TextCell)&gt;=1,MID(_xlpm.TextCell,1,FIND(" ",_xlpm.TextCell)-1),_xlpm.TextCell),_xlpm.TextCell),_xlpm.TextCell),""))</f>
        <v>MACWINSTON</v>
      </c>
      <c r="X3958" s="60" t="str">
        <f>IF(A3958&lt;&gt;"",IFERROR(IF(FIND(" ",G3958)&gt;=1,MID(G3958,FIND(" ",G3958)+1,LEN(G3958)),""),""),"")</f>
        <v/>
      </c>
      <c r="AC3958" s="51">
        <f>IFERROR(VALUE(MID($C3958,1,2)),0)</f>
        <v>80</v>
      </c>
      <c r="AD3958" s="44">
        <f>IFERROR(VALUE(MID($C3958,4,3)),0)</f>
        <v>371</v>
      </c>
      <c r="AE3958" s="51">
        <f>VALUE(RIGHT("00"&amp;AC3958,2)&amp;RIGHT("000"&amp;AD3958,3))</f>
        <v>80371</v>
      </c>
    </row>
    <row r="3959" spans="1:31">
      <c r="A3959" s="60" t="str">
        <f>IF(G3959&amp;Q3959&lt;&gt;"",W3959&amp;Q3959,"")</f>
        <v>MACWINSTONblack</v>
      </c>
      <c r="B3959" s="60" t="str">
        <f>IF(C3959&lt;&gt;"",LEFT(C3959,9),"")</f>
        <v>80-371-09</v>
      </c>
      <c r="C3959" s="73" t="s">
        <v>6978</v>
      </c>
      <c r="D3959" s="73" t="s">
        <v>6977</v>
      </c>
      <c r="E3959" s="73" t="s">
        <v>910</v>
      </c>
      <c r="F3959" s="74">
        <v>59</v>
      </c>
      <c r="G3959" s="73" t="s">
        <v>1727</v>
      </c>
      <c r="H3959" s="73" t="s">
        <v>53</v>
      </c>
      <c r="I3959" s="73" t="s">
        <v>1265</v>
      </c>
      <c r="J3959" s="73" t="s">
        <v>330</v>
      </c>
      <c r="K3959" s="73" t="s">
        <v>382</v>
      </c>
      <c r="L3959" s="73" t="s">
        <v>383</v>
      </c>
      <c r="M3959" s="73" t="s">
        <v>388</v>
      </c>
      <c r="N3959" s="73" t="s">
        <v>30</v>
      </c>
      <c r="O3959" s="73" t="s">
        <v>385</v>
      </c>
      <c r="P3959" s="73" t="s">
        <v>907</v>
      </c>
      <c r="Q3959" s="73" t="s">
        <v>928</v>
      </c>
      <c r="R3959" s="73" t="s">
        <v>53</v>
      </c>
      <c r="V3959" s="60" t="str">
        <f>W3959&amp;H3959</f>
        <v>MACWINSTONчерный</v>
      </c>
      <c r="W3959" s="60" t="str">
        <f>_xlfn.LET(_xlpm.TextCell,TEXT(G3959,"###"),IF(_xlpm.TextCell&lt;&gt;"",IF(StyleSpaceSplit,IFERROR(IF(FIND(" ",_xlpm.TextCell)&gt;=1,MID(_xlpm.TextCell,1,FIND(" ",_xlpm.TextCell)-1),_xlpm.TextCell),_xlpm.TextCell),_xlpm.TextCell),""))</f>
        <v>MACWINSTON</v>
      </c>
      <c r="X3959" s="60" t="str">
        <f>IF(A3959&lt;&gt;"",IFERROR(IF(FIND(" ",G3959)&gt;=1,MID(G3959,FIND(" ",G3959)+1,LEN(G3959)),""),""),"")</f>
        <v/>
      </c>
      <c r="AC3959" s="51">
        <f>IFERROR(VALUE(MID($C3959,1,2)),0)</f>
        <v>80</v>
      </c>
      <c r="AD3959" s="44">
        <f>IFERROR(VALUE(MID($C3959,4,3)),0)</f>
        <v>371</v>
      </c>
      <c r="AE3959" s="51">
        <f>VALUE(RIGHT("00"&amp;AC3959,2)&amp;RIGHT("000"&amp;AD3959,3))</f>
        <v>80371</v>
      </c>
    </row>
    <row r="3960" spans="1:31">
      <c r="A3960" s="60" t="str">
        <f>IF(G3960&amp;Q3960&lt;&gt;"",W3960&amp;Q3960,"")</f>
        <v>MILLERblue</v>
      </c>
      <c r="B3960" s="60" t="str">
        <f>IF(C3960&lt;&gt;"",LEFT(C3960,9),"")</f>
        <v>80-072-32</v>
      </c>
      <c r="C3960" s="73" t="s">
        <v>7617</v>
      </c>
      <c r="D3960" s="73" t="s">
        <v>7618</v>
      </c>
      <c r="E3960" s="73" t="s">
        <v>910</v>
      </c>
      <c r="F3960" s="74">
        <v>59</v>
      </c>
      <c r="G3960" s="73" t="s">
        <v>4997</v>
      </c>
      <c r="H3960" s="73" t="s">
        <v>97</v>
      </c>
      <c r="I3960" s="73" t="s">
        <v>936</v>
      </c>
      <c r="J3960" s="73" t="s">
        <v>330</v>
      </c>
      <c r="K3960" s="73" t="s">
        <v>382</v>
      </c>
      <c r="L3960" s="73" t="s">
        <v>383</v>
      </c>
      <c r="M3960" s="73" t="s">
        <v>384</v>
      </c>
      <c r="N3960" s="73" t="s">
        <v>35</v>
      </c>
      <c r="O3960" s="73" t="s">
        <v>386</v>
      </c>
      <c r="P3960" s="73" t="s">
        <v>907</v>
      </c>
      <c r="Q3960" s="73" t="s">
        <v>932</v>
      </c>
      <c r="R3960" s="73" t="s">
        <v>63</v>
      </c>
      <c r="V3960" s="60" t="str">
        <f>W3960&amp;H3960</f>
        <v>MILLERбежевый / синий</v>
      </c>
      <c r="W3960" s="60" t="str">
        <f>_xlfn.LET(_xlpm.TextCell,TEXT(G3960,"###"),IF(_xlpm.TextCell&lt;&gt;"",IF(StyleSpaceSplit,IFERROR(IF(FIND(" ",_xlpm.TextCell)&gt;=1,MID(_xlpm.TextCell,1,FIND(" ",_xlpm.TextCell)-1),_xlpm.TextCell),_xlpm.TextCell),_xlpm.TextCell),""))</f>
        <v>MILLER</v>
      </c>
      <c r="X3960" s="60" t="str">
        <f>IF(A3960&lt;&gt;"",IFERROR(IF(FIND(" ",G3960)&gt;=1,MID(G3960,FIND(" ",G3960)+1,LEN(G3960)),""),""),"")</f>
        <v/>
      </c>
      <c r="AC3960" s="51">
        <f>IFERROR(VALUE(MID($C3960,1,2)),0)</f>
        <v>80</v>
      </c>
      <c r="AD3960" s="44">
        <f>IFERROR(VALUE(MID($C3960,4,3)),0)</f>
        <v>72</v>
      </c>
      <c r="AE3960" s="51">
        <f>VALUE(RIGHT("00"&amp;AC3960,2)&amp;RIGHT("000"&amp;AD3960,3))</f>
        <v>80072</v>
      </c>
    </row>
    <row r="3961" spans="1:31">
      <c r="A3961" s="60" t="str">
        <f>IF(G3961&amp;Q3961&lt;&gt;"",W3961&amp;Q3961,"")</f>
        <v>MONICAblack</v>
      </c>
      <c r="B3961" s="60" t="str">
        <f>IF(C3961&lt;&gt;"",LEFT(C3961,9),"")</f>
        <v>80-073-09</v>
      </c>
      <c r="C3961" s="73" t="s">
        <v>7619</v>
      </c>
      <c r="D3961" s="73" t="s">
        <v>7620</v>
      </c>
      <c r="E3961" s="73" t="s">
        <v>904</v>
      </c>
      <c r="F3961" s="74">
        <v>57</v>
      </c>
      <c r="G3961" s="73" t="s">
        <v>7621</v>
      </c>
      <c r="H3961" s="73" t="s">
        <v>53</v>
      </c>
      <c r="I3961" s="73" t="s">
        <v>2642</v>
      </c>
      <c r="J3961" s="73" t="s">
        <v>323</v>
      </c>
      <c r="K3961" s="73" t="s">
        <v>387</v>
      </c>
      <c r="L3961" s="73" t="s">
        <v>383</v>
      </c>
      <c r="M3961" s="73" t="s">
        <v>384</v>
      </c>
      <c r="N3961" s="73" t="s">
        <v>35</v>
      </c>
      <c r="O3961" s="73" t="s">
        <v>386</v>
      </c>
      <c r="P3961" s="73" t="s">
        <v>907</v>
      </c>
      <c r="Q3961" s="73" t="s">
        <v>928</v>
      </c>
      <c r="R3961" s="73" t="s">
        <v>53</v>
      </c>
      <c r="V3961" s="60" t="str">
        <f>W3961&amp;H3961</f>
        <v>MONICAчерный</v>
      </c>
      <c r="W3961" s="60" t="str">
        <f>_xlfn.LET(_xlpm.TextCell,TEXT(G3961,"###"),IF(_xlpm.TextCell&lt;&gt;"",IF(StyleSpaceSplit,IFERROR(IF(FIND(" ",_xlpm.TextCell)&gt;=1,MID(_xlpm.TextCell,1,FIND(" ",_xlpm.TextCell)-1),_xlpm.TextCell),_xlpm.TextCell),_xlpm.TextCell),""))</f>
        <v>MONICA</v>
      </c>
      <c r="X3961" s="60" t="str">
        <f>IF(A3961&lt;&gt;"",IFERROR(IF(FIND(" ",G3961)&gt;=1,MID(G3961,FIND(" ",G3961)+1,LEN(G3961)),""),""),"")</f>
        <v/>
      </c>
      <c r="AC3961" s="51">
        <f>IFERROR(VALUE(MID($C3961,1,2)),0)</f>
        <v>80</v>
      </c>
      <c r="AD3961" s="44">
        <f>IFERROR(VALUE(MID($C3961,4,3)),0)</f>
        <v>73</v>
      </c>
      <c r="AE3961" s="51">
        <f>VALUE(RIGHT("00"&amp;AC3961,2)&amp;RIGHT("000"&amp;AD3961,3))</f>
        <v>80073</v>
      </c>
    </row>
    <row r="3962" spans="1:31">
      <c r="A3962" s="60" t="str">
        <f>IF(G3962&amp;Q3962&lt;&gt;"",W3962&amp;Q3962,"")</f>
        <v>NEVADAlight brown</v>
      </c>
      <c r="B3962" s="60" t="str">
        <f>IF(C3962&lt;&gt;"",LEFT(C3962,9),"")</f>
        <v>81-048-14</v>
      </c>
      <c r="C3962" s="73" t="s">
        <v>6733</v>
      </c>
      <c r="D3962" s="73" t="s">
        <v>6734</v>
      </c>
      <c r="E3962" s="73" t="s">
        <v>956</v>
      </c>
      <c r="F3962" s="74">
        <v>55</v>
      </c>
      <c r="G3962" s="73" t="s">
        <v>6735</v>
      </c>
      <c r="H3962" s="73" t="s">
        <v>86</v>
      </c>
      <c r="I3962" s="73" t="s">
        <v>6437</v>
      </c>
      <c r="J3962" s="73" t="s">
        <v>330</v>
      </c>
      <c r="K3962" s="73" t="s">
        <v>390</v>
      </c>
      <c r="L3962" s="73" t="s">
        <v>383</v>
      </c>
      <c r="M3962" s="73" t="s">
        <v>388</v>
      </c>
      <c r="N3962" s="73" t="s">
        <v>43</v>
      </c>
      <c r="O3962" s="73" t="s">
        <v>386</v>
      </c>
      <c r="P3962" s="73" t="s">
        <v>907</v>
      </c>
      <c r="Q3962" s="73" t="s">
        <v>6736</v>
      </c>
      <c r="R3962" s="73" t="s">
        <v>86</v>
      </c>
      <c r="V3962" s="60" t="str">
        <f>W3962&amp;H3962</f>
        <v>NEVADAкоричневый</v>
      </c>
      <c r="W3962" s="60" t="str">
        <f>_xlfn.LET(_xlpm.TextCell,TEXT(G3962,"###"),IF(_xlpm.TextCell&lt;&gt;"",IF(StyleSpaceSplit,IFERROR(IF(FIND(" ",_xlpm.TextCell)&gt;=1,MID(_xlpm.TextCell,1,FIND(" ",_xlpm.TextCell)-1),_xlpm.TextCell),_xlpm.TextCell),_xlpm.TextCell),""))</f>
        <v>NEVADA</v>
      </c>
      <c r="X3962" s="60" t="str">
        <f>IF(A3962&lt;&gt;"",IFERROR(IF(FIND(" ",G3962)&gt;=1,MID(G3962,FIND(" ",G3962)+1,LEN(G3962)),""),""),"")</f>
        <v/>
      </c>
      <c r="AC3962" s="51">
        <f>IFERROR(VALUE(MID($C3962,1,2)),0)</f>
        <v>81</v>
      </c>
      <c r="AD3962" s="44">
        <f>IFERROR(VALUE(MID($C3962,4,3)),0)</f>
        <v>48</v>
      </c>
      <c r="AE3962" s="51">
        <f>VALUE(RIGHT("00"&amp;AC3962,2)&amp;RIGHT("000"&amp;AD3962,3))</f>
        <v>81048</v>
      </c>
    </row>
    <row r="3963" spans="1:31">
      <c r="A3963" s="60" t="str">
        <f>IF(G3963&amp;Q3963&lt;&gt;"",W3963&amp;Q3963,"")</f>
        <v>NEVADAlight brown</v>
      </c>
      <c r="B3963" s="60" t="str">
        <f>IF(C3963&lt;&gt;"",LEFT(C3963,9),"")</f>
        <v>81-048-14</v>
      </c>
      <c r="C3963" s="73" t="s">
        <v>6737</v>
      </c>
      <c r="D3963" s="73" t="s">
        <v>6734</v>
      </c>
      <c r="E3963" s="73" t="s">
        <v>904</v>
      </c>
      <c r="F3963" s="74">
        <v>57</v>
      </c>
      <c r="G3963" s="73" t="s">
        <v>6735</v>
      </c>
      <c r="H3963" s="73" t="s">
        <v>86</v>
      </c>
      <c r="I3963" s="73" t="s">
        <v>6437</v>
      </c>
      <c r="J3963" s="73" t="s">
        <v>330</v>
      </c>
      <c r="K3963" s="73" t="s">
        <v>390</v>
      </c>
      <c r="L3963" s="73" t="s">
        <v>383</v>
      </c>
      <c r="M3963" s="73" t="s">
        <v>388</v>
      </c>
      <c r="N3963" s="73" t="s">
        <v>43</v>
      </c>
      <c r="O3963" s="73" t="s">
        <v>386</v>
      </c>
      <c r="P3963" s="73" t="s">
        <v>907</v>
      </c>
      <c r="Q3963" s="73" t="s">
        <v>6736</v>
      </c>
      <c r="R3963" s="73" t="s">
        <v>86</v>
      </c>
      <c r="V3963" s="60" t="str">
        <f>W3963&amp;H3963</f>
        <v>NEVADAкоричневый</v>
      </c>
      <c r="W3963" s="60" t="str">
        <f>_xlfn.LET(_xlpm.TextCell,TEXT(G3963,"###"),IF(_xlpm.TextCell&lt;&gt;"",IF(StyleSpaceSplit,IFERROR(IF(FIND(" ",_xlpm.TextCell)&gt;=1,MID(_xlpm.TextCell,1,FIND(" ",_xlpm.TextCell)-1),_xlpm.TextCell),_xlpm.TextCell),_xlpm.TextCell),""))</f>
        <v>NEVADA</v>
      </c>
      <c r="X3963" s="60" t="str">
        <f>IF(A3963&lt;&gt;"",IFERROR(IF(FIND(" ",G3963)&gt;=1,MID(G3963,FIND(" ",G3963)+1,LEN(G3963)),""),""),"")</f>
        <v/>
      </c>
      <c r="AC3963" s="51">
        <f>IFERROR(VALUE(MID($C3963,1,2)),0)</f>
        <v>81</v>
      </c>
      <c r="AD3963" s="44">
        <f>IFERROR(VALUE(MID($C3963,4,3)),0)</f>
        <v>48</v>
      </c>
      <c r="AE3963" s="51">
        <f>VALUE(RIGHT("00"&amp;AC3963,2)&amp;RIGHT("000"&amp;AD3963,3))</f>
        <v>81048</v>
      </c>
    </row>
    <row r="3964" spans="1:31">
      <c r="A3964" s="60" t="str">
        <f>IF(G3964&amp;Q3964&lt;&gt;"",W3964&amp;Q3964,"")</f>
        <v>NEVADAlight brown</v>
      </c>
      <c r="B3964" s="60" t="str">
        <f>IF(C3964&lt;&gt;"",LEFT(C3964,9),"")</f>
        <v>81-048-14</v>
      </c>
      <c r="C3964" s="73" t="s">
        <v>6738</v>
      </c>
      <c r="D3964" s="73" t="s">
        <v>6734</v>
      </c>
      <c r="E3964" s="73" t="s">
        <v>910</v>
      </c>
      <c r="F3964" s="74">
        <v>59</v>
      </c>
      <c r="G3964" s="73" t="s">
        <v>6735</v>
      </c>
      <c r="H3964" s="73" t="s">
        <v>86</v>
      </c>
      <c r="I3964" s="73" t="s">
        <v>6437</v>
      </c>
      <c r="J3964" s="73" t="s">
        <v>330</v>
      </c>
      <c r="K3964" s="73" t="s">
        <v>390</v>
      </c>
      <c r="L3964" s="73" t="s">
        <v>383</v>
      </c>
      <c r="M3964" s="73" t="s">
        <v>388</v>
      </c>
      <c r="N3964" s="73" t="s">
        <v>43</v>
      </c>
      <c r="O3964" s="73" t="s">
        <v>386</v>
      </c>
      <c r="P3964" s="73" t="s">
        <v>907</v>
      </c>
      <c r="Q3964" s="73" t="s">
        <v>6736</v>
      </c>
      <c r="R3964" s="73" t="s">
        <v>86</v>
      </c>
      <c r="V3964" s="60" t="str">
        <f>W3964&amp;H3964</f>
        <v>NEVADAкоричневый</v>
      </c>
      <c r="W3964" s="60" t="str">
        <f>_xlfn.LET(_xlpm.TextCell,TEXT(G3964,"###"),IF(_xlpm.TextCell&lt;&gt;"",IF(StyleSpaceSplit,IFERROR(IF(FIND(" ",_xlpm.TextCell)&gt;=1,MID(_xlpm.TextCell,1,FIND(" ",_xlpm.TextCell)-1),_xlpm.TextCell),_xlpm.TextCell),_xlpm.TextCell),""))</f>
        <v>NEVADA</v>
      </c>
      <c r="X3964" s="60" t="str">
        <f>IF(A3964&lt;&gt;"",IFERROR(IF(FIND(" ",G3964)&gt;=1,MID(G3964,FIND(" ",G3964)+1,LEN(G3964)),""),""),"")</f>
        <v/>
      </c>
      <c r="AC3964" s="51">
        <f>IFERROR(VALUE(MID($C3964,1,2)),0)</f>
        <v>81</v>
      </c>
      <c r="AD3964" s="44">
        <f>IFERROR(VALUE(MID($C3964,4,3)),0)</f>
        <v>48</v>
      </c>
      <c r="AE3964" s="51">
        <f>VALUE(RIGHT("00"&amp;AC3964,2)&amp;RIGHT("000"&amp;AD3964,3))</f>
        <v>81048</v>
      </c>
    </row>
    <row r="3965" spans="1:31">
      <c r="A3965" s="60" t="str">
        <f>IF(G3965&amp;Q3965&lt;&gt;"",W3965&amp;Q3965,"")</f>
        <v>NEVADAlight brown</v>
      </c>
      <c r="B3965" s="60" t="str">
        <f>IF(C3965&lt;&gt;"",LEFT(C3965,9),"")</f>
        <v>81-048-14</v>
      </c>
      <c r="C3965" s="73" t="s">
        <v>6739</v>
      </c>
      <c r="D3965" s="73" t="s">
        <v>6734</v>
      </c>
      <c r="E3965" s="73" t="s">
        <v>912</v>
      </c>
      <c r="F3965" s="74">
        <v>61</v>
      </c>
      <c r="G3965" s="73" t="s">
        <v>6735</v>
      </c>
      <c r="H3965" s="73" t="s">
        <v>86</v>
      </c>
      <c r="I3965" s="73" t="s">
        <v>6437</v>
      </c>
      <c r="J3965" s="73" t="s">
        <v>330</v>
      </c>
      <c r="K3965" s="73" t="s">
        <v>390</v>
      </c>
      <c r="L3965" s="73" t="s">
        <v>383</v>
      </c>
      <c r="M3965" s="73" t="s">
        <v>388</v>
      </c>
      <c r="N3965" s="73" t="s">
        <v>43</v>
      </c>
      <c r="O3965" s="73" t="s">
        <v>386</v>
      </c>
      <c r="P3965" s="73" t="s">
        <v>907</v>
      </c>
      <c r="Q3965" s="73" t="s">
        <v>6736</v>
      </c>
      <c r="R3965" s="73" t="s">
        <v>86</v>
      </c>
      <c r="V3965" s="60" t="str">
        <f>W3965&amp;H3965</f>
        <v>NEVADAкоричневый</v>
      </c>
      <c r="W3965" s="60" t="str">
        <f>_xlfn.LET(_xlpm.TextCell,TEXT(G3965,"###"),IF(_xlpm.TextCell&lt;&gt;"",IF(StyleSpaceSplit,IFERROR(IF(FIND(" ",_xlpm.TextCell)&gt;=1,MID(_xlpm.TextCell,1,FIND(" ",_xlpm.TextCell)-1),_xlpm.TextCell),_xlpm.TextCell),_xlpm.TextCell),""))</f>
        <v>NEVADA</v>
      </c>
      <c r="X3965" s="60" t="str">
        <f>IF(A3965&lt;&gt;"",IFERROR(IF(FIND(" ",G3965)&gt;=1,MID(G3965,FIND(" ",G3965)+1,LEN(G3965)),""),""),"")</f>
        <v/>
      </c>
      <c r="AC3965" s="51">
        <f>IFERROR(VALUE(MID($C3965,1,2)),0)</f>
        <v>81</v>
      </c>
      <c r="AD3965" s="44">
        <f>IFERROR(VALUE(MID($C3965,4,3)),0)</f>
        <v>48</v>
      </c>
      <c r="AE3965" s="51">
        <f>VALUE(RIGHT("00"&amp;AC3965,2)&amp;RIGHT("000"&amp;AD3965,3))</f>
        <v>81048</v>
      </c>
    </row>
    <row r="3966" spans="1:31">
      <c r="A3966" s="60" t="str">
        <f>IF(G3966&amp;Q3966&lt;&gt;"",W3966&amp;Q3966,"")</f>
        <v>O BROOKEbeige</v>
      </c>
      <c r="B3966" s="60" t="str">
        <f>IF(C3966&lt;&gt;"",LEFT(C3966,9),"")</f>
        <v>80-610-02</v>
      </c>
      <c r="C3966" s="73" t="s">
        <v>2374</v>
      </c>
      <c r="D3966" s="73" t="s">
        <v>2375</v>
      </c>
      <c r="E3966" s="73" t="s">
        <v>956</v>
      </c>
      <c r="F3966" s="74">
        <v>55</v>
      </c>
      <c r="G3966" s="73" t="s">
        <v>2376</v>
      </c>
      <c r="H3966" s="73" t="s">
        <v>63</v>
      </c>
      <c r="I3966" s="73" t="s">
        <v>927</v>
      </c>
      <c r="J3966" s="73" t="s">
        <v>330</v>
      </c>
      <c r="K3966" s="73" t="s">
        <v>382</v>
      </c>
      <c r="L3966" s="73" t="s">
        <v>383</v>
      </c>
      <c r="M3966" s="73" t="s">
        <v>384</v>
      </c>
      <c r="N3966" s="73" t="s">
        <v>36</v>
      </c>
      <c r="O3966" s="73" t="s">
        <v>386</v>
      </c>
      <c r="P3966" s="73" t="s">
        <v>907</v>
      </c>
      <c r="Q3966" s="73" t="s">
        <v>937</v>
      </c>
      <c r="R3966" s="73" t="s">
        <v>63</v>
      </c>
      <c r="V3966" s="60" t="str">
        <f>W3966&amp;H3966</f>
        <v>O BROOKEбежевый</v>
      </c>
      <c r="W3966" s="60" t="str">
        <f>_xlfn.LET(_xlpm.TextCell,TEXT(G3966,"###"),IF(_xlpm.TextCell&lt;&gt;"",IF(StyleSpaceSplit,IFERROR(IF(FIND(" ",_xlpm.TextCell)&gt;=1,MID(_xlpm.TextCell,1,FIND(" ",_xlpm.TextCell)-1),_xlpm.TextCell),_xlpm.TextCell),_xlpm.TextCell),""))</f>
        <v>O BROOKE</v>
      </c>
      <c r="X3966" s="60" t="str">
        <f>IF(A3966&lt;&gt;"",IFERROR(IF(FIND(" ",G3966)&gt;=1,MID(G3966,FIND(" ",G3966)+1,LEN(G3966)),""),""),"")</f>
        <v>BROOKE</v>
      </c>
      <c r="AC3966" s="51">
        <f>IFERROR(VALUE(MID($C3966,1,2)),0)</f>
        <v>80</v>
      </c>
      <c r="AD3966" s="44">
        <f>IFERROR(VALUE(MID($C3966,4,3)),0)</f>
        <v>610</v>
      </c>
      <c r="AE3966" s="51">
        <f>VALUE(RIGHT("00"&amp;AC3966,2)&amp;RIGHT("000"&amp;AD3966,3))</f>
        <v>80610</v>
      </c>
    </row>
    <row r="3967" spans="1:31">
      <c r="A3967" s="60" t="str">
        <f>IF(G3967&amp;Q3967&lt;&gt;"",W3967&amp;Q3967,"")</f>
        <v>O BROOKEbeige</v>
      </c>
      <c r="B3967" s="60" t="str">
        <f>IF(C3967&lt;&gt;"",LEFT(C3967,9),"")</f>
        <v>80-610-02</v>
      </c>
      <c r="C3967" s="73" t="s">
        <v>2377</v>
      </c>
      <c r="D3967" s="73" t="s">
        <v>2375</v>
      </c>
      <c r="E3967" s="73" t="s">
        <v>904</v>
      </c>
      <c r="F3967" s="74">
        <v>57</v>
      </c>
      <c r="G3967" s="73" t="s">
        <v>2376</v>
      </c>
      <c r="H3967" s="73" t="s">
        <v>63</v>
      </c>
      <c r="I3967" s="73" t="s">
        <v>927</v>
      </c>
      <c r="J3967" s="73" t="s">
        <v>330</v>
      </c>
      <c r="K3967" s="73" t="s">
        <v>382</v>
      </c>
      <c r="L3967" s="73" t="s">
        <v>383</v>
      </c>
      <c r="M3967" s="73" t="s">
        <v>384</v>
      </c>
      <c r="N3967" s="73" t="s">
        <v>36</v>
      </c>
      <c r="O3967" s="73" t="s">
        <v>386</v>
      </c>
      <c r="P3967" s="73" t="s">
        <v>907</v>
      </c>
      <c r="Q3967" s="73" t="s">
        <v>937</v>
      </c>
      <c r="R3967" s="73" t="s">
        <v>63</v>
      </c>
      <c r="V3967" s="60" t="str">
        <f>W3967&amp;H3967</f>
        <v>O BROOKEбежевый</v>
      </c>
      <c r="W3967" s="60" t="str">
        <f>_xlfn.LET(_xlpm.TextCell,TEXT(G3967,"###"),IF(_xlpm.TextCell&lt;&gt;"",IF(StyleSpaceSplit,IFERROR(IF(FIND(" ",_xlpm.TextCell)&gt;=1,MID(_xlpm.TextCell,1,FIND(" ",_xlpm.TextCell)-1),_xlpm.TextCell),_xlpm.TextCell),_xlpm.TextCell),""))</f>
        <v>O BROOKE</v>
      </c>
      <c r="X3967" s="60" t="str">
        <f>IF(A3967&lt;&gt;"",IFERROR(IF(FIND(" ",G3967)&gt;=1,MID(G3967,FIND(" ",G3967)+1,LEN(G3967)),""),""),"")</f>
        <v>BROOKE</v>
      </c>
      <c r="AC3967" s="51">
        <f>IFERROR(VALUE(MID($C3967,1,2)),0)</f>
        <v>80</v>
      </c>
      <c r="AD3967" s="44">
        <f>IFERROR(VALUE(MID($C3967,4,3)),0)</f>
        <v>610</v>
      </c>
      <c r="AE3967" s="51">
        <f>VALUE(RIGHT("00"&amp;AC3967,2)&amp;RIGHT("000"&amp;AD3967,3))</f>
        <v>80610</v>
      </c>
    </row>
    <row r="3968" spans="1:31">
      <c r="A3968" s="60" t="str">
        <f>IF(G3968&amp;Q3968&lt;&gt;"",W3968&amp;Q3968,"")</f>
        <v>O BROOKEbeige</v>
      </c>
      <c r="B3968" s="60" t="str">
        <f>IF(C3968&lt;&gt;"",LEFT(C3968,9),"")</f>
        <v>80-610-02</v>
      </c>
      <c r="C3968" s="73" t="s">
        <v>2378</v>
      </c>
      <c r="D3968" s="73" t="s">
        <v>2375</v>
      </c>
      <c r="E3968" s="73" t="s">
        <v>910</v>
      </c>
      <c r="F3968" s="74">
        <v>59</v>
      </c>
      <c r="G3968" s="73" t="s">
        <v>2376</v>
      </c>
      <c r="H3968" s="73" t="s">
        <v>63</v>
      </c>
      <c r="I3968" s="73" t="s">
        <v>927</v>
      </c>
      <c r="J3968" s="73" t="s">
        <v>330</v>
      </c>
      <c r="K3968" s="73" t="s">
        <v>382</v>
      </c>
      <c r="L3968" s="73" t="s">
        <v>383</v>
      </c>
      <c r="M3968" s="73" t="s">
        <v>384</v>
      </c>
      <c r="N3968" s="73" t="s">
        <v>36</v>
      </c>
      <c r="O3968" s="73" t="s">
        <v>386</v>
      </c>
      <c r="P3968" s="73" t="s">
        <v>907</v>
      </c>
      <c r="Q3968" s="73" t="s">
        <v>937</v>
      </c>
      <c r="R3968" s="73" t="s">
        <v>63</v>
      </c>
      <c r="V3968" s="60" t="str">
        <f>W3968&amp;H3968</f>
        <v>O BROOKEбежевый</v>
      </c>
      <c r="W3968" s="60" t="str">
        <f>_xlfn.LET(_xlpm.TextCell,TEXT(G3968,"###"),IF(_xlpm.TextCell&lt;&gt;"",IF(StyleSpaceSplit,IFERROR(IF(FIND(" ",_xlpm.TextCell)&gt;=1,MID(_xlpm.TextCell,1,FIND(" ",_xlpm.TextCell)-1),_xlpm.TextCell),_xlpm.TextCell),_xlpm.TextCell),""))</f>
        <v>O BROOKE</v>
      </c>
      <c r="X3968" s="60" t="str">
        <f>IF(A3968&lt;&gt;"",IFERROR(IF(FIND(" ",G3968)&gt;=1,MID(G3968,FIND(" ",G3968)+1,LEN(G3968)),""),""),"")</f>
        <v>BROOKE</v>
      </c>
      <c r="AC3968" s="51">
        <f>IFERROR(VALUE(MID($C3968,1,2)),0)</f>
        <v>80</v>
      </c>
      <c r="AD3968" s="44">
        <f>IFERROR(VALUE(MID($C3968,4,3)),0)</f>
        <v>610</v>
      </c>
      <c r="AE3968" s="51">
        <f>VALUE(RIGHT("00"&amp;AC3968,2)&amp;RIGHT("000"&amp;AD3968,3))</f>
        <v>80610</v>
      </c>
    </row>
    <row r="3969" spans="1:31">
      <c r="A3969" s="60" t="str">
        <f>IF(G3969&amp;Q3969&lt;&gt;"",W3969&amp;Q3969,"")</f>
        <v>O BROOKEbeige</v>
      </c>
      <c r="B3969" s="60" t="str">
        <f>IF(C3969&lt;&gt;"",LEFT(C3969,9),"")</f>
        <v>80-610-02</v>
      </c>
      <c r="C3969" s="73" t="s">
        <v>2379</v>
      </c>
      <c r="D3969" s="73" t="s">
        <v>2375</v>
      </c>
      <c r="E3969" s="73" t="s">
        <v>912</v>
      </c>
      <c r="F3969" s="74">
        <v>61</v>
      </c>
      <c r="G3969" s="73" t="s">
        <v>2376</v>
      </c>
      <c r="H3969" s="73" t="s">
        <v>63</v>
      </c>
      <c r="I3969" s="73" t="s">
        <v>927</v>
      </c>
      <c r="J3969" s="73" t="s">
        <v>330</v>
      </c>
      <c r="K3969" s="73" t="s">
        <v>382</v>
      </c>
      <c r="L3969" s="73" t="s">
        <v>383</v>
      </c>
      <c r="M3969" s="73" t="s">
        <v>384</v>
      </c>
      <c r="N3969" s="73" t="s">
        <v>36</v>
      </c>
      <c r="O3969" s="73" t="s">
        <v>386</v>
      </c>
      <c r="P3969" s="73" t="s">
        <v>907</v>
      </c>
      <c r="Q3969" s="73" t="s">
        <v>937</v>
      </c>
      <c r="R3969" s="73" t="s">
        <v>63</v>
      </c>
      <c r="V3969" s="60" t="str">
        <f>W3969&amp;H3969</f>
        <v>O BROOKEбежевый</v>
      </c>
      <c r="W3969" s="60" t="str">
        <f>_xlfn.LET(_xlpm.TextCell,TEXT(G3969,"###"),IF(_xlpm.TextCell&lt;&gt;"",IF(StyleSpaceSplit,IFERROR(IF(FIND(" ",_xlpm.TextCell)&gt;=1,MID(_xlpm.TextCell,1,FIND(" ",_xlpm.TextCell)-1),_xlpm.TextCell),_xlpm.TextCell),_xlpm.TextCell),""))</f>
        <v>O BROOKE</v>
      </c>
      <c r="X3969" s="60" t="str">
        <f>IF(A3969&lt;&gt;"",IFERROR(IF(FIND(" ",G3969)&gt;=1,MID(G3969,FIND(" ",G3969)+1,LEN(G3969)),""),""),"")</f>
        <v>BROOKE</v>
      </c>
      <c r="AC3969" s="51">
        <f>IFERROR(VALUE(MID($C3969,1,2)),0)</f>
        <v>80</v>
      </c>
      <c r="AD3969" s="44">
        <f>IFERROR(VALUE(MID($C3969,4,3)),0)</f>
        <v>610</v>
      </c>
      <c r="AE3969" s="51">
        <f>VALUE(RIGHT("00"&amp;AC3969,2)&amp;RIGHT("000"&amp;AD3969,3))</f>
        <v>80610</v>
      </c>
    </row>
    <row r="3970" spans="1:31">
      <c r="A3970" s="60" t="str">
        <f>IF(G3970&amp;Q3970&lt;&gt;"",W3970&amp;Q3970,"")</f>
        <v>O BROOKEoffwhite</v>
      </c>
      <c r="B3970" s="60" t="str">
        <f>IF(C3970&lt;&gt;"",LEFT(C3970,9),"")</f>
        <v>80-610-17</v>
      </c>
      <c r="C3970" s="73" t="s">
        <v>2380</v>
      </c>
      <c r="D3970" s="73" t="s">
        <v>2381</v>
      </c>
      <c r="E3970" s="73" t="s">
        <v>956</v>
      </c>
      <c r="F3970" s="74">
        <v>55</v>
      </c>
      <c r="G3970" s="73" t="s">
        <v>2376</v>
      </c>
      <c r="H3970" s="73" t="s">
        <v>57</v>
      </c>
      <c r="I3970" s="73" t="s">
        <v>927</v>
      </c>
      <c r="J3970" s="73" t="s">
        <v>330</v>
      </c>
      <c r="K3970" s="73" t="s">
        <v>382</v>
      </c>
      <c r="L3970" s="73" t="s">
        <v>383</v>
      </c>
      <c r="M3970" s="73" t="s">
        <v>384</v>
      </c>
      <c r="N3970" s="73" t="s">
        <v>36</v>
      </c>
      <c r="O3970" s="73" t="s">
        <v>386</v>
      </c>
      <c r="P3970" s="73" t="s">
        <v>907</v>
      </c>
      <c r="Q3970" s="73" t="s">
        <v>1898</v>
      </c>
      <c r="R3970" s="73" t="s">
        <v>57</v>
      </c>
      <c r="V3970" s="60" t="str">
        <f>W3970&amp;H3970</f>
        <v>O BROOKEбелый</v>
      </c>
      <c r="W3970" s="60" t="str">
        <f>_xlfn.LET(_xlpm.TextCell,TEXT(G3970,"###"),IF(_xlpm.TextCell&lt;&gt;"",IF(StyleSpaceSplit,IFERROR(IF(FIND(" ",_xlpm.TextCell)&gt;=1,MID(_xlpm.TextCell,1,FIND(" ",_xlpm.TextCell)-1),_xlpm.TextCell),_xlpm.TextCell),_xlpm.TextCell),""))</f>
        <v>O BROOKE</v>
      </c>
      <c r="X3970" s="60" t="str">
        <f>IF(A3970&lt;&gt;"",IFERROR(IF(FIND(" ",G3970)&gt;=1,MID(G3970,FIND(" ",G3970)+1,LEN(G3970)),""),""),"")</f>
        <v>BROOKE</v>
      </c>
      <c r="AC3970" s="51">
        <f>IFERROR(VALUE(MID($C3970,1,2)),0)</f>
        <v>80</v>
      </c>
      <c r="AD3970" s="44">
        <f>IFERROR(VALUE(MID($C3970,4,3)),0)</f>
        <v>610</v>
      </c>
      <c r="AE3970" s="51">
        <f>VALUE(RIGHT("00"&amp;AC3970,2)&amp;RIGHT("000"&amp;AD3970,3))</f>
        <v>80610</v>
      </c>
    </row>
    <row r="3971" spans="1:31">
      <c r="A3971" s="60" t="str">
        <f>IF(G3971&amp;Q3971&lt;&gt;"",W3971&amp;Q3971,"")</f>
        <v>O BROOKEoffwhite</v>
      </c>
      <c r="B3971" s="60" t="str">
        <f>IF(C3971&lt;&gt;"",LEFT(C3971,9),"")</f>
        <v>80-610-17</v>
      </c>
      <c r="C3971" s="73" t="s">
        <v>2382</v>
      </c>
      <c r="D3971" s="73" t="s">
        <v>2381</v>
      </c>
      <c r="E3971" s="73" t="s">
        <v>904</v>
      </c>
      <c r="F3971" s="74">
        <v>57</v>
      </c>
      <c r="G3971" s="73" t="s">
        <v>2376</v>
      </c>
      <c r="H3971" s="73" t="s">
        <v>57</v>
      </c>
      <c r="I3971" s="73" t="s">
        <v>927</v>
      </c>
      <c r="J3971" s="73" t="s">
        <v>330</v>
      </c>
      <c r="K3971" s="73" t="s">
        <v>382</v>
      </c>
      <c r="L3971" s="73" t="s">
        <v>383</v>
      </c>
      <c r="M3971" s="73" t="s">
        <v>384</v>
      </c>
      <c r="N3971" s="73" t="s">
        <v>36</v>
      </c>
      <c r="O3971" s="73" t="s">
        <v>386</v>
      </c>
      <c r="P3971" s="73" t="s">
        <v>907</v>
      </c>
      <c r="Q3971" s="73" t="s">
        <v>1898</v>
      </c>
      <c r="R3971" s="73" t="s">
        <v>57</v>
      </c>
      <c r="V3971" s="60" t="str">
        <f>W3971&amp;H3971</f>
        <v>O BROOKEбелый</v>
      </c>
      <c r="W3971" s="60" t="str">
        <f>_xlfn.LET(_xlpm.TextCell,TEXT(G3971,"###"),IF(_xlpm.TextCell&lt;&gt;"",IF(StyleSpaceSplit,IFERROR(IF(FIND(" ",_xlpm.TextCell)&gt;=1,MID(_xlpm.TextCell,1,FIND(" ",_xlpm.TextCell)-1),_xlpm.TextCell),_xlpm.TextCell),_xlpm.TextCell),""))</f>
        <v>O BROOKE</v>
      </c>
      <c r="X3971" s="60" t="str">
        <f>IF(A3971&lt;&gt;"",IFERROR(IF(FIND(" ",G3971)&gt;=1,MID(G3971,FIND(" ",G3971)+1,LEN(G3971)),""),""),"")</f>
        <v>BROOKE</v>
      </c>
      <c r="AC3971" s="51">
        <f>IFERROR(VALUE(MID($C3971,1,2)),0)</f>
        <v>80</v>
      </c>
      <c r="AD3971" s="44">
        <f>IFERROR(VALUE(MID($C3971,4,3)),0)</f>
        <v>610</v>
      </c>
      <c r="AE3971" s="51">
        <f>VALUE(RIGHT("00"&amp;AC3971,2)&amp;RIGHT("000"&amp;AD3971,3))</f>
        <v>80610</v>
      </c>
    </row>
    <row r="3972" spans="1:31">
      <c r="A3972" s="60" t="str">
        <f>IF(G3972&amp;Q3972&lt;&gt;"",W3972&amp;Q3972,"")</f>
        <v>O BROOKEoffwhite</v>
      </c>
      <c r="B3972" s="60" t="str">
        <f>IF(C3972&lt;&gt;"",LEFT(C3972,9),"")</f>
        <v>80-610-17</v>
      </c>
      <c r="C3972" s="73" t="s">
        <v>2383</v>
      </c>
      <c r="D3972" s="73" t="s">
        <v>2381</v>
      </c>
      <c r="E3972" s="73" t="s">
        <v>910</v>
      </c>
      <c r="F3972" s="74">
        <v>59</v>
      </c>
      <c r="G3972" s="73" t="s">
        <v>2376</v>
      </c>
      <c r="H3972" s="73" t="s">
        <v>57</v>
      </c>
      <c r="I3972" s="73" t="s">
        <v>927</v>
      </c>
      <c r="J3972" s="73" t="s">
        <v>330</v>
      </c>
      <c r="K3972" s="73" t="s">
        <v>382</v>
      </c>
      <c r="L3972" s="73" t="s">
        <v>383</v>
      </c>
      <c r="M3972" s="73" t="s">
        <v>384</v>
      </c>
      <c r="N3972" s="73" t="s">
        <v>36</v>
      </c>
      <c r="O3972" s="73" t="s">
        <v>386</v>
      </c>
      <c r="P3972" s="73" t="s">
        <v>907</v>
      </c>
      <c r="Q3972" s="73" t="s">
        <v>1898</v>
      </c>
      <c r="R3972" s="73" t="s">
        <v>57</v>
      </c>
      <c r="V3972" s="60" t="str">
        <f>W3972&amp;H3972</f>
        <v>O BROOKEбелый</v>
      </c>
      <c r="W3972" s="60" t="str">
        <f>_xlfn.LET(_xlpm.TextCell,TEXT(G3972,"###"),IF(_xlpm.TextCell&lt;&gt;"",IF(StyleSpaceSplit,IFERROR(IF(FIND(" ",_xlpm.TextCell)&gt;=1,MID(_xlpm.TextCell,1,FIND(" ",_xlpm.TextCell)-1),_xlpm.TextCell),_xlpm.TextCell),_xlpm.TextCell),""))</f>
        <v>O BROOKE</v>
      </c>
      <c r="X3972" s="60" t="str">
        <f>IF(A3972&lt;&gt;"",IFERROR(IF(FIND(" ",G3972)&gt;=1,MID(G3972,FIND(" ",G3972)+1,LEN(G3972)),""),""),"")</f>
        <v>BROOKE</v>
      </c>
      <c r="AC3972" s="51">
        <f>IFERROR(VALUE(MID($C3972,1,2)),0)</f>
        <v>80</v>
      </c>
      <c r="AD3972" s="44">
        <f>IFERROR(VALUE(MID($C3972,4,3)),0)</f>
        <v>610</v>
      </c>
      <c r="AE3972" s="51">
        <f>VALUE(RIGHT("00"&amp;AC3972,2)&amp;RIGHT("000"&amp;AD3972,3))</f>
        <v>80610</v>
      </c>
    </row>
    <row r="3973" spans="1:31">
      <c r="A3973" s="60" t="str">
        <f>IF(G3973&amp;Q3973&lt;&gt;"",W3973&amp;Q3973,"")</f>
        <v>O BROOKEoffwhite</v>
      </c>
      <c r="B3973" s="60" t="str">
        <f>IF(C3973&lt;&gt;"",LEFT(C3973,9),"")</f>
        <v>80-610-17</v>
      </c>
      <c r="C3973" s="73" t="s">
        <v>2384</v>
      </c>
      <c r="D3973" s="73" t="s">
        <v>2381</v>
      </c>
      <c r="E3973" s="73" t="s">
        <v>912</v>
      </c>
      <c r="F3973" s="74">
        <v>61</v>
      </c>
      <c r="G3973" s="73" t="s">
        <v>2376</v>
      </c>
      <c r="H3973" s="73" t="s">
        <v>57</v>
      </c>
      <c r="I3973" s="73" t="s">
        <v>927</v>
      </c>
      <c r="J3973" s="73" t="s">
        <v>330</v>
      </c>
      <c r="K3973" s="73" t="s">
        <v>382</v>
      </c>
      <c r="L3973" s="73" t="s">
        <v>383</v>
      </c>
      <c r="M3973" s="73" t="s">
        <v>384</v>
      </c>
      <c r="N3973" s="73" t="s">
        <v>36</v>
      </c>
      <c r="O3973" s="73" t="s">
        <v>386</v>
      </c>
      <c r="P3973" s="73" t="s">
        <v>907</v>
      </c>
      <c r="Q3973" s="73" t="s">
        <v>1898</v>
      </c>
      <c r="R3973" s="73" t="s">
        <v>57</v>
      </c>
      <c r="V3973" s="60" t="str">
        <f>W3973&amp;H3973</f>
        <v>O BROOKEбелый</v>
      </c>
      <c r="W3973" s="60" t="str">
        <f>_xlfn.LET(_xlpm.TextCell,TEXT(G3973,"###"),IF(_xlpm.TextCell&lt;&gt;"",IF(StyleSpaceSplit,IFERROR(IF(FIND(" ",_xlpm.TextCell)&gt;=1,MID(_xlpm.TextCell,1,FIND(" ",_xlpm.TextCell)-1),_xlpm.TextCell),_xlpm.TextCell),_xlpm.TextCell),""))</f>
        <v>O BROOKE</v>
      </c>
      <c r="X3973" s="60" t="str">
        <f>IF(A3973&lt;&gt;"",IFERROR(IF(FIND(" ",G3973)&gt;=1,MID(G3973,FIND(" ",G3973)+1,LEN(G3973)),""),""),"")</f>
        <v>BROOKE</v>
      </c>
      <c r="AC3973" s="51">
        <f>IFERROR(VALUE(MID($C3973,1,2)),0)</f>
        <v>80</v>
      </c>
      <c r="AD3973" s="44">
        <f>IFERROR(VALUE(MID($C3973,4,3)),0)</f>
        <v>610</v>
      </c>
      <c r="AE3973" s="51">
        <f>VALUE(RIGHT("00"&amp;AC3973,2)&amp;RIGHT("000"&amp;AD3973,3))</f>
        <v>80610</v>
      </c>
    </row>
    <row r="3974" spans="1:31">
      <c r="A3974" s="60" t="str">
        <f>IF(G3974&amp;Q3974&lt;&gt;"",W3974&amp;Q3974,"")</f>
        <v>O DUNNblack</v>
      </c>
      <c r="B3974" s="60" t="str">
        <f>IF(C3974&lt;&gt;"",LEFT(C3974,9),"")</f>
        <v>80-611-53</v>
      </c>
      <c r="C3974" s="73" t="s">
        <v>2385</v>
      </c>
      <c r="D3974" s="73" t="s">
        <v>2386</v>
      </c>
      <c r="E3974" s="73" t="s">
        <v>956</v>
      </c>
      <c r="F3974" s="74">
        <v>55</v>
      </c>
      <c r="G3974" s="73" t="s">
        <v>2387</v>
      </c>
      <c r="H3974" s="73" t="s">
        <v>101</v>
      </c>
      <c r="I3974" s="73" t="s">
        <v>2305</v>
      </c>
      <c r="J3974" s="73" t="s">
        <v>330</v>
      </c>
      <c r="K3974" s="73" t="s">
        <v>382</v>
      </c>
      <c r="L3974" s="73" t="s">
        <v>383</v>
      </c>
      <c r="M3974" s="73" t="s">
        <v>384</v>
      </c>
      <c r="N3974" s="73" t="s">
        <v>35</v>
      </c>
      <c r="O3974" s="73" t="s">
        <v>386</v>
      </c>
      <c r="P3974" s="73" t="s">
        <v>907</v>
      </c>
      <c r="Q3974" s="73" t="s">
        <v>928</v>
      </c>
      <c r="R3974" s="73" t="s">
        <v>63</v>
      </c>
      <c r="V3974" s="60" t="str">
        <f>W3974&amp;H3974</f>
        <v>O DUNNбежевый / черный</v>
      </c>
      <c r="W3974" s="60" t="str">
        <f>_xlfn.LET(_xlpm.TextCell,TEXT(G3974,"###"),IF(_xlpm.TextCell&lt;&gt;"",IF(StyleSpaceSplit,IFERROR(IF(FIND(" ",_xlpm.TextCell)&gt;=1,MID(_xlpm.TextCell,1,FIND(" ",_xlpm.TextCell)-1),_xlpm.TextCell),_xlpm.TextCell),_xlpm.TextCell),""))</f>
        <v>O DUNN</v>
      </c>
      <c r="X3974" s="60" t="str">
        <f>IF(A3974&lt;&gt;"",IFERROR(IF(FIND(" ",G3974)&gt;=1,MID(G3974,FIND(" ",G3974)+1,LEN(G3974)),""),""),"")</f>
        <v>DUNN</v>
      </c>
      <c r="AC3974" s="51">
        <f>IFERROR(VALUE(MID($C3974,1,2)),0)</f>
        <v>80</v>
      </c>
      <c r="AD3974" s="44">
        <f>IFERROR(VALUE(MID($C3974,4,3)),0)</f>
        <v>611</v>
      </c>
      <c r="AE3974" s="51">
        <f>VALUE(RIGHT("00"&amp;AC3974,2)&amp;RIGHT("000"&amp;AD3974,3))</f>
        <v>80611</v>
      </c>
    </row>
    <row r="3975" spans="1:31">
      <c r="A3975" s="60" t="str">
        <f>IF(G3975&amp;Q3975&lt;&gt;"",W3975&amp;Q3975,"")</f>
        <v>O DUNNblack</v>
      </c>
      <c r="B3975" s="60" t="str">
        <f>IF(C3975&lt;&gt;"",LEFT(C3975,9),"")</f>
        <v>80-611-53</v>
      </c>
      <c r="C3975" s="73" t="s">
        <v>2388</v>
      </c>
      <c r="D3975" s="73" t="s">
        <v>2386</v>
      </c>
      <c r="E3975" s="73" t="s">
        <v>904</v>
      </c>
      <c r="F3975" s="74">
        <v>57</v>
      </c>
      <c r="G3975" s="73" t="s">
        <v>2387</v>
      </c>
      <c r="H3975" s="73" t="s">
        <v>101</v>
      </c>
      <c r="I3975" s="73" t="s">
        <v>2305</v>
      </c>
      <c r="J3975" s="73" t="s">
        <v>330</v>
      </c>
      <c r="K3975" s="73" t="s">
        <v>382</v>
      </c>
      <c r="L3975" s="73" t="s">
        <v>383</v>
      </c>
      <c r="M3975" s="73" t="s">
        <v>384</v>
      </c>
      <c r="N3975" s="73" t="s">
        <v>35</v>
      </c>
      <c r="O3975" s="73" t="s">
        <v>386</v>
      </c>
      <c r="P3975" s="73" t="s">
        <v>907</v>
      </c>
      <c r="Q3975" s="73" t="s">
        <v>928</v>
      </c>
      <c r="R3975" s="73" t="s">
        <v>63</v>
      </c>
      <c r="V3975" s="60" t="str">
        <f>W3975&amp;H3975</f>
        <v>O DUNNбежевый / черный</v>
      </c>
      <c r="W3975" s="60" t="str">
        <f>_xlfn.LET(_xlpm.TextCell,TEXT(G3975,"###"),IF(_xlpm.TextCell&lt;&gt;"",IF(StyleSpaceSplit,IFERROR(IF(FIND(" ",_xlpm.TextCell)&gt;=1,MID(_xlpm.TextCell,1,FIND(" ",_xlpm.TextCell)-1),_xlpm.TextCell),_xlpm.TextCell),_xlpm.TextCell),""))</f>
        <v>O DUNN</v>
      </c>
      <c r="X3975" s="60" t="str">
        <f>IF(A3975&lt;&gt;"",IFERROR(IF(FIND(" ",G3975)&gt;=1,MID(G3975,FIND(" ",G3975)+1,LEN(G3975)),""),""),"")</f>
        <v>DUNN</v>
      </c>
      <c r="AC3975" s="51">
        <f>IFERROR(VALUE(MID($C3975,1,2)),0)</f>
        <v>80</v>
      </c>
      <c r="AD3975" s="44">
        <f>IFERROR(VALUE(MID($C3975,4,3)),0)</f>
        <v>611</v>
      </c>
      <c r="AE3975" s="51">
        <f>VALUE(RIGHT("00"&amp;AC3975,2)&amp;RIGHT("000"&amp;AD3975,3))</f>
        <v>80611</v>
      </c>
    </row>
    <row r="3976" spans="1:31">
      <c r="A3976" s="60" t="str">
        <f>IF(G3976&amp;Q3976&lt;&gt;"",W3976&amp;Q3976,"")</f>
        <v>O DUNNblack</v>
      </c>
      <c r="B3976" s="60" t="str">
        <f>IF(C3976&lt;&gt;"",LEFT(C3976,9),"")</f>
        <v>80-611-53</v>
      </c>
      <c r="C3976" s="73" t="s">
        <v>2389</v>
      </c>
      <c r="D3976" s="73" t="s">
        <v>2386</v>
      </c>
      <c r="E3976" s="73" t="s">
        <v>910</v>
      </c>
      <c r="F3976" s="74">
        <v>59</v>
      </c>
      <c r="G3976" s="73" t="s">
        <v>2387</v>
      </c>
      <c r="H3976" s="73" t="s">
        <v>101</v>
      </c>
      <c r="I3976" s="73" t="s">
        <v>2305</v>
      </c>
      <c r="J3976" s="73" t="s">
        <v>330</v>
      </c>
      <c r="K3976" s="73" t="s">
        <v>382</v>
      </c>
      <c r="L3976" s="73" t="s">
        <v>383</v>
      </c>
      <c r="M3976" s="73" t="s">
        <v>384</v>
      </c>
      <c r="N3976" s="73" t="s">
        <v>35</v>
      </c>
      <c r="O3976" s="73" t="s">
        <v>386</v>
      </c>
      <c r="P3976" s="73" t="s">
        <v>907</v>
      </c>
      <c r="Q3976" s="73" t="s">
        <v>928</v>
      </c>
      <c r="R3976" s="73" t="s">
        <v>63</v>
      </c>
      <c r="V3976" s="60" t="str">
        <f>W3976&amp;H3976</f>
        <v>O DUNNбежевый / черный</v>
      </c>
      <c r="W3976" s="60" t="str">
        <f>_xlfn.LET(_xlpm.TextCell,TEXT(G3976,"###"),IF(_xlpm.TextCell&lt;&gt;"",IF(StyleSpaceSplit,IFERROR(IF(FIND(" ",_xlpm.TextCell)&gt;=1,MID(_xlpm.TextCell,1,FIND(" ",_xlpm.TextCell)-1),_xlpm.TextCell),_xlpm.TextCell),_xlpm.TextCell),""))</f>
        <v>O DUNN</v>
      </c>
      <c r="X3976" s="60" t="str">
        <f>IF(A3976&lt;&gt;"",IFERROR(IF(FIND(" ",G3976)&gt;=1,MID(G3976,FIND(" ",G3976)+1,LEN(G3976)),""),""),"")</f>
        <v>DUNN</v>
      </c>
      <c r="AC3976" s="51">
        <f>IFERROR(VALUE(MID($C3976,1,2)),0)</f>
        <v>80</v>
      </c>
      <c r="AD3976" s="44">
        <f>IFERROR(VALUE(MID($C3976,4,3)),0)</f>
        <v>611</v>
      </c>
      <c r="AE3976" s="51">
        <f>VALUE(RIGHT("00"&amp;AC3976,2)&amp;RIGHT("000"&amp;AD3976,3))</f>
        <v>80611</v>
      </c>
    </row>
    <row r="3977" spans="1:31">
      <c r="A3977" s="60" t="str">
        <f>IF(G3977&amp;Q3977&lt;&gt;"",W3977&amp;Q3977,"")</f>
        <v>O DUNNblack</v>
      </c>
      <c r="B3977" s="60" t="str">
        <f>IF(C3977&lt;&gt;"",LEFT(C3977,9),"")</f>
        <v>80-611-53</v>
      </c>
      <c r="C3977" s="73" t="s">
        <v>2390</v>
      </c>
      <c r="D3977" s="73" t="s">
        <v>2386</v>
      </c>
      <c r="E3977" s="73" t="s">
        <v>912</v>
      </c>
      <c r="F3977" s="74">
        <v>61</v>
      </c>
      <c r="G3977" s="73" t="s">
        <v>2387</v>
      </c>
      <c r="H3977" s="73" t="s">
        <v>101</v>
      </c>
      <c r="I3977" s="73" t="s">
        <v>2305</v>
      </c>
      <c r="J3977" s="73" t="s">
        <v>330</v>
      </c>
      <c r="K3977" s="73" t="s">
        <v>382</v>
      </c>
      <c r="L3977" s="73" t="s">
        <v>383</v>
      </c>
      <c r="M3977" s="73" t="s">
        <v>384</v>
      </c>
      <c r="N3977" s="73" t="s">
        <v>35</v>
      </c>
      <c r="O3977" s="73" t="s">
        <v>386</v>
      </c>
      <c r="P3977" s="73" t="s">
        <v>907</v>
      </c>
      <c r="Q3977" s="73" t="s">
        <v>928</v>
      </c>
      <c r="R3977" s="73" t="s">
        <v>63</v>
      </c>
      <c r="V3977" s="60" t="str">
        <f>W3977&amp;H3977</f>
        <v>O DUNNбежевый / черный</v>
      </c>
      <c r="W3977" s="60" t="str">
        <f>_xlfn.LET(_xlpm.TextCell,TEXT(G3977,"###"),IF(_xlpm.TextCell&lt;&gt;"",IF(StyleSpaceSplit,IFERROR(IF(FIND(" ",_xlpm.TextCell)&gt;=1,MID(_xlpm.TextCell,1,FIND(" ",_xlpm.TextCell)-1),_xlpm.TextCell),_xlpm.TextCell),_xlpm.TextCell),""))</f>
        <v>O DUNN</v>
      </c>
      <c r="X3977" s="60" t="str">
        <f>IF(A3977&lt;&gt;"",IFERROR(IF(FIND(" ",G3977)&gt;=1,MID(G3977,FIND(" ",G3977)+1,LEN(G3977)),""),""),"")</f>
        <v>DUNN</v>
      </c>
      <c r="AC3977" s="51">
        <f>IFERROR(VALUE(MID($C3977,1,2)),0)</f>
        <v>80</v>
      </c>
      <c r="AD3977" s="44">
        <f>IFERROR(VALUE(MID($C3977,4,3)),0)</f>
        <v>611</v>
      </c>
      <c r="AE3977" s="51">
        <f>VALUE(RIGHT("00"&amp;AC3977,2)&amp;RIGHT("000"&amp;AD3977,3))</f>
        <v>80611</v>
      </c>
    </row>
    <row r="3978" spans="1:31">
      <c r="A3978" s="60" t="str">
        <f>IF(G3978&amp;Q3978&lt;&gt;"",W3978&amp;Q3978,"")</f>
        <v>O GOLDWINyellow</v>
      </c>
      <c r="B3978" s="60" t="str">
        <f>IF(C3978&lt;&gt;"",LEFT(C3978,9),"")</f>
        <v>80-251-20</v>
      </c>
      <c r="C3978" s="73" t="s">
        <v>6412</v>
      </c>
      <c r="D3978" s="73" t="s">
        <v>6413</v>
      </c>
      <c r="E3978" s="73" t="s">
        <v>956</v>
      </c>
      <c r="F3978" s="74">
        <v>55</v>
      </c>
      <c r="G3978" s="73" t="s">
        <v>2072</v>
      </c>
      <c r="H3978" s="73" t="s">
        <v>65</v>
      </c>
      <c r="I3978" s="73" t="s">
        <v>1265</v>
      </c>
      <c r="J3978" s="73" t="s">
        <v>330</v>
      </c>
      <c r="K3978" s="73" t="s">
        <v>390</v>
      </c>
      <c r="L3978" s="73" t="s">
        <v>383</v>
      </c>
      <c r="M3978" s="73" t="s">
        <v>388</v>
      </c>
      <c r="N3978" s="73" t="s">
        <v>30</v>
      </c>
      <c r="O3978" s="73" t="s">
        <v>385</v>
      </c>
      <c r="P3978" s="73" t="s">
        <v>907</v>
      </c>
      <c r="Q3978" s="73" t="s">
        <v>1383</v>
      </c>
      <c r="R3978" s="73" t="s">
        <v>65</v>
      </c>
      <c r="V3978" s="60" t="str">
        <f>W3978&amp;H3978</f>
        <v>O GOLDWINжелтый</v>
      </c>
      <c r="W3978" s="60" t="str">
        <f>_xlfn.LET(_xlpm.TextCell,TEXT(G3978,"###"),IF(_xlpm.TextCell&lt;&gt;"",IF(StyleSpaceSplit,IFERROR(IF(FIND(" ",_xlpm.TextCell)&gt;=1,MID(_xlpm.TextCell,1,FIND(" ",_xlpm.TextCell)-1),_xlpm.TextCell),_xlpm.TextCell),_xlpm.TextCell),""))</f>
        <v>O GOLDWIN</v>
      </c>
      <c r="X3978" s="60" t="str">
        <f>IF(A3978&lt;&gt;"",IFERROR(IF(FIND(" ",G3978)&gt;=1,MID(G3978,FIND(" ",G3978)+1,LEN(G3978)),""),""),"")</f>
        <v>GOLDWIN</v>
      </c>
      <c r="AC3978" s="51">
        <f>IFERROR(VALUE(MID($C3978,1,2)),0)</f>
        <v>80</v>
      </c>
      <c r="AD3978" s="44">
        <f>IFERROR(VALUE(MID($C3978,4,3)),0)</f>
        <v>251</v>
      </c>
      <c r="AE3978" s="51">
        <f>VALUE(RIGHT("00"&amp;AC3978,2)&amp;RIGHT("000"&amp;AD3978,3))</f>
        <v>80251</v>
      </c>
    </row>
    <row r="3979" spans="1:31">
      <c r="A3979" s="60" t="str">
        <f>IF(G3979&amp;Q3979&lt;&gt;"",W3979&amp;Q3979,"")</f>
        <v>O GOLDWINyellow</v>
      </c>
      <c r="B3979" s="60" t="str">
        <f>IF(C3979&lt;&gt;"",LEFT(C3979,9),"")</f>
        <v>80-251-20</v>
      </c>
      <c r="C3979" s="73" t="s">
        <v>6414</v>
      </c>
      <c r="D3979" s="73" t="s">
        <v>6413</v>
      </c>
      <c r="E3979" s="73" t="s">
        <v>904</v>
      </c>
      <c r="F3979" s="74">
        <v>57</v>
      </c>
      <c r="G3979" s="73" t="s">
        <v>2072</v>
      </c>
      <c r="H3979" s="73" t="s">
        <v>65</v>
      </c>
      <c r="I3979" s="73" t="s">
        <v>1265</v>
      </c>
      <c r="J3979" s="73" t="s">
        <v>330</v>
      </c>
      <c r="K3979" s="73" t="s">
        <v>390</v>
      </c>
      <c r="L3979" s="73" t="s">
        <v>383</v>
      </c>
      <c r="M3979" s="73" t="s">
        <v>388</v>
      </c>
      <c r="N3979" s="73" t="s">
        <v>30</v>
      </c>
      <c r="O3979" s="73" t="s">
        <v>385</v>
      </c>
      <c r="P3979" s="73" t="s">
        <v>907</v>
      </c>
      <c r="Q3979" s="73" t="s">
        <v>1383</v>
      </c>
      <c r="R3979" s="73" t="s">
        <v>65</v>
      </c>
      <c r="V3979" s="60" t="str">
        <f>W3979&amp;H3979</f>
        <v>O GOLDWINжелтый</v>
      </c>
      <c r="W3979" s="60" t="str">
        <f>_xlfn.LET(_xlpm.TextCell,TEXT(G3979,"###"),IF(_xlpm.TextCell&lt;&gt;"",IF(StyleSpaceSplit,IFERROR(IF(FIND(" ",_xlpm.TextCell)&gt;=1,MID(_xlpm.TextCell,1,FIND(" ",_xlpm.TextCell)-1),_xlpm.TextCell),_xlpm.TextCell),_xlpm.TextCell),""))</f>
        <v>O GOLDWIN</v>
      </c>
      <c r="X3979" s="60" t="str">
        <f>IF(A3979&lt;&gt;"",IFERROR(IF(FIND(" ",G3979)&gt;=1,MID(G3979,FIND(" ",G3979)+1,LEN(G3979)),""),""),"")</f>
        <v>GOLDWIN</v>
      </c>
      <c r="AC3979" s="51">
        <f>IFERROR(VALUE(MID($C3979,1,2)),0)</f>
        <v>80</v>
      </c>
      <c r="AD3979" s="44">
        <f>IFERROR(VALUE(MID($C3979,4,3)),0)</f>
        <v>251</v>
      </c>
      <c r="AE3979" s="51">
        <f>VALUE(RIGHT("00"&amp;AC3979,2)&amp;RIGHT("000"&amp;AD3979,3))</f>
        <v>80251</v>
      </c>
    </row>
    <row r="3980" spans="1:31">
      <c r="A3980" s="60" t="str">
        <f>IF(G3980&amp;Q3980&lt;&gt;"",W3980&amp;Q3980,"")</f>
        <v>O GOLDWINgreen</v>
      </c>
      <c r="B3980" s="60" t="str">
        <f>IF(C3980&lt;&gt;"",LEFT(C3980,9),"")</f>
        <v>80-251-11</v>
      </c>
      <c r="C3980" s="73" t="s">
        <v>6404</v>
      </c>
      <c r="D3980" s="73" t="s">
        <v>6405</v>
      </c>
      <c r="E3980" s="73" t="s">
        <v>956</v>
      </c>
      <c r="F3980" s="74">
        <v>55</v>
      </c>
      <c r="G3980" s="73" t="s">
        <v>2072</v>
      </c>
      <c r="H3980" s="73" t="s">
        <v>60</v>
      </c>
      <c r="I3980" s="73" t="s">
        <v>1265</v>
      </c>
      <c r="J3980" s="73" t="s">
        <v>330</v>
      </c>
      <c r="K3980" s="73" t="s">
        <v>390</v>
      </c>
      <c r="L3980" s="73" t="s">
        <v>383</v>
      </c>
      <c r="M3980" s="73" t="s">
        <v>388</v>
      </c>
      <c r="N3980" s="73" t="s">
        <v>30</v>
      </c>
      <c r="O3980" s="73" t="s">
        <v>385</v>
      </c>
      <c r="P3980" s="73" t="s">
        <v>907</v>
      </c>
      <c r="Q3980" s="73" t="s">
        <v>990</v>
      </c>
      <c r="R3980" s="73" t="s">
        <v>60</v>
      </c>
      <c r="V3980" s="60" t="str">
        <f>W3980&amp;H3980</f>
        <v>O GOLDWINзеленый</v>
      </c>
      <c r="W3980" s="60" t="str">
        <f>_xlfn.LET(_xlpm.TextCell,TEXT(G3980,"###"),IF(_xlpm.TextCell&lt;&gt;"",IF(StyleSpaceSplit,IFERROR(IF(FIND(" ",_xlpm.TextCell)&gt;=1,MID(_xlpm.TextCell,1,FIND(" ",_xlpm.TextCell)-1),_xlpm.TextCell),_xlpm.TextCell),_xlpm.TextCell),""))</f>
        <v>O GOLDWIN</v>
      </c>
      <c r="X3980" s="60" t="str">
        <f>IF(A3980&lt;&gt;"",IFERROR(IF(FIND(" ",G3980)&gt;=1,MID(G3980,FIND(" ",G3980)+1,LEN(G3980)),""),""),"")</f>
        <v>GOLDWIN</v>
      </c>
      <c r="AC3980" s="51">
        <f>IFERROR(VALUE(MID($C3980,1,2)),0)</f>
        <v>80</v>
      </c>
      <c r="AD3980" s="44">
        <f>IFERROR(VALUE(MID($C3980,4,3)),0)</f>
        <v>251</v>
      </c>
      <c r="AE3980" s="51">
        <f>VALUE(RIGHT("00"&amp;AC3980,2)&amp;RIGHT("000"&amp;AD3980,3))</f>
        <v>80251</v>
      </c>
    </row>
    <row r="3981" spans="1:31">
      <c r="A3981" s="60" t="str">
        <f>IF(G3981&amp;Q3981&lt;&gt;"",W3981&amp;Q3981,"")</f>
        <v>O GOLDWINgreen</v>
      </c>
      <c r="B3981" s="60" t="str">
        <f>IF(C3981&lt;&gt;"",LEFT(C3981,9),"")</f>
        <v>80-251-11</v>
      </c>
      <c r="C3981" s="73" t="s">
        <v>6406</v>
      </c>
      <c r="D3981" s="73" t="s">
        <v>6405</v>
      </c>
      <c r="E3981" s="73" t="s">
        <v>904</v>
      </c>
      <c r="F3981" s="74">
        <v>57</v>
      </c>
      <c r="G3981" s="73" t="s">
        <v>2072</v>
      </c>
      <c r="H3981" s="73" t="s">
        <v>60</v>
      </c>
      <c r="I3981" s="73" t="s">
        <v>1265</v>
      </c>
      <c r="J3981" s="73" t="s">
        <v>330</v>
      </c>
      <c r="K3981" s="73" t="s">
        <v>390</v>
      </c>
      <c r="L3981" s="73" t="s">
        <v>383</v>
      </c>
      <c r="M3981" s="73" t="s">
        <v>388</v>
      </c>
      <c r="N3981" s="73" t="s">
        <v>30</v>
      </c>
      <c r="O3981" s="73" t="s">
        <v>385</v>
      </c>
      <c r="P3981" s="73" t="s">
        <v>907</v>
      </c>
      <c r="Q3981" s="73" t="s">
        <v>990</v>
      </c>
      <c r="R3981" s="73" t="s">
        <v>60</v>
      </c>
      <c r="V3981" s="60" t="str">
        <f>W3981&amp;H3981</f>
        <v>O GOLDWINзеленый</v>
      </c>
      <c r="W3981" s="60" t="str">
        <f>_xlfn.LET(_xlpm.TextCell,TEXT(G3981,"###"),IF(_xlpm.TextCell&lt;&gt;"",IF(StyleSpaceSplit,IFERROR(IF(FIND(" ",_xlpm.TextCell)&gt;=1,MID(_xlpm.TextCell,1,FIND(" ",_xlpm.TextCell)-1),_xlpm.TextCell),_xlpm.TextCell),_xlpm.TextCell),""))</f>
        <v>O GOLDWIN</v>
      </c>
      <c r="X3981" s="60" t="str">
        <f>IF(A3981&lt;&gt;"",IFERROR(IF(FIND(" ",G3981)&gt;=1,MID(G3981,FIND(" ",G3981)+1,LEN(G3981)),""),""),"")</f>
        <v>GOLDWIN</v>
      </c>
      <c r="AC3981" s="51">
        <f>IFERROR(VALUE(MID($C3981,1,2)),0)</f>
        <v>80</v>
      </c>
      <c r="AD3981" s="44">
        <f>IFERROR(VALUE(MID($C3981,4,3)),0)</f>
        <v>251</v>
      </c>
      <c r="AE3981" s="51">
        <f>VALUE(RIGHT("00"&amp;AC3981,2)&amp;RIGHT("000"&amp;AD3981,3))</f>
        <v>80251</v>
      </c>
    </row>
    <row r="3982" spans="1:31">
      <c r="A3982" s="60" t="str">
        <f>IF(G3982&amp;Q3982&lt;&gt;"",W3982&amp;Q3982,"")</f>
        <v>O GOLDWINgreen</v>
      </c>
      <c r="B3982" s="60" t="str">
        <f>IF(C3982&lt;&gt;"",LEFT(C3982,9),"")</f>
        <v>80-251-11</v>
      </c>
      <c r="C3982" s="73" t="s">
        <v>6407</v>
      </c>
      <c r="D3982" s="73" t="s">
        <v>6405</v>
      </c>
      <c r="E3982" s="73" t="s">
        <v>910</v>
      </c>
      <c r="F3982" s="74">
        <v>59</v>
      </c>
      <c r="G3982" s="73" t="s">
        <v>2072</v>
      </c>
      <c r="H3982" s="73" t="s">
        <v>60</v>
      </c>
      <c r="I3982" s="73" t="s">
        <v>1265</v>
      </c>
      <c r="J3982" s="73" t="s">
        <v>330</v>
      </c>
      <c r="K3982" s="73" t="s">
        <v>390</v>
      </c>
      <c r="L3982" s="73" t="s">
        <v>383</v>
      </c>
      <c r="M3982" s="73" t="s">
        <v>388</v>
      </c>
      <c r="N3982" s="73" t="s">
        <v>30</v>
      </c>
      <c r="O3982" s="73" t="s">
        <v>385</v>
      </c>
      <c r="P3982" s="73" t="s">
        <v>907</v>
      </c>
      <c r="Q3982" s="73" t="s">
        <v>990</v>
      </c>
      <c r="R3982" s="73" t="s">
        <v>60</v>
      </c>
      <c r="V3982" s="60" t="str">
        <f>W3982&amp;H3982</f>
        <v>O GOLDWINзеленый</v>
      </c>
      <c r="W3982" s="60" t="str">
        <f>_xlfn.LET(_xlpm.TextCell,TEXT(G3982,"###"),IF(_xlpm.TextCell&lt;&gt;"",IF(StyleSpaceSplit,IFERROR(IF(FIND(" ",_xlpm.TextCell)&gt;=1,MID(_xlpm.TextCell,1,FIND(" ",_xlpm.TextCell)-1),_xlpm.TextCell),_xlpm.TextCell),_xlpm.TextCell),""))</f>
        <v>O GOLDWIN</v>
      </c>
      <c r="X3982" s="60" t="str">
        <f>IF(A3982&lt;&gt;"",IFERROR(IF(FIND(" ",G3982)&gt;=1,MID(G3982,FIND(" ",G3982)+1,LEN(G3982)),""),""),"")</f>
        <v>GOLDWIN</v>
      </c>
      <c r="AC3982" s="51">
        <f>IFERROR(VALUE(MID($C3982,1,2)),0)</f>
        <v>80</v>
      </c>
      <c r="AD3982" s="44">
        <f>IFERROR(VALUE(MID($C3982,4,3)),0)</f>
        <v>251</v>
      </c>
      <c r="AE3982" s="51">
        <f>VALUE(RIGHT("00"&amp;AC3982,2)&amp;RIGHT("000"&amp;AD3982,3))</f>
        <v>80251</v>
      </c>
    </row>
    <row r="3983" spans="1:31">
      <c r="A3983" s="60" t="str">
        <f>IF(G3983&amp;Q3983&lt;&gt;"",W3983&amp;Q3983,"")</f>
        <v>O GOLDWINbrown</v>
      </c>
      <c r="B3983" s="60" t="str">
        <f>IF(C3983&lt;&gt;"",LEFT(C3983,9),"")</f>
        <v>80-251-14</v>
      </c>
      <c r="C3983" s="73" t="s">
        <v>3842</v>
      </c>
      <c r="D3983" s="73" t="s">
        <v>3843</v>
      </c>
      <c r="E3983" s="73" t="s">
        <v>956</v>
      </c>
      <c r="F3983" s="74">
        <v>55</v>
      </c>
      <c r="G3983" s="73" t="s">
        <v>2072</v>
      </c>
      <c r="H3983" s="73" t="s">
        <v>86</v>
      </c>
      <c r="I3983" s="73" t="s">
        <v>1265</v>
      </c>
      <c r="J3983" s="73" t="s">
        <v>330</v>
      </c>
      <c r="K3983" s="73" t="s">
        <v>390</v>
      </c>
      <c r="L3983" s="73" t="s">
        <v>383</v>
      </c>
      <c r="M3983" s="73" t="s">
        <v>388</v>
      </c>
      <c r="N3983" s="73" t="s">
        <v>30</v>
      </c>
      <c r="O3983" s="73" t="s">
        <v>385</v>
      </c>
      <c r="P3983" s="73" t="s">
        <v>907</v>
      </c>
      <c r="Q3983" s="73" t="s">
        <v>1033</v>
      </c>
      <c r="R3983" s="73" t="s">
        <v>86</v>
      </c>
      <c r="V3983" s="60" t="str">
        <f>W3983&amp;H3983</f>
        <v>O GOLDWINкоричневый</v>
      </c>
      <c r="W3983" s="60" t="str">
        <f>_xlfn.LET(_xlpm.TextCell,TEXT(G3983,"###"),IF(_xlpm.TextCell&lt;&gt;"",IF(StyleSpaceSplit,IFERROR(IF(FIND(" ",_xlpm.TextCell)&gt;=1,MID(_xlpm.TextCell,1,FIND(" ",_xlpm.TextCell)-1),_xlpm.TextCell),_xlpm.TextCell),_xlpm.TextCell),""))</f>
        <v>O GOLDWIN</v>
      </c>
      <c r="X3983" s="60" t="str">
        <f>IF(A3983&lt;&gt;"",IFERROR(IF(FIND(" ",G3983)&gt;=1,MID(G3983,FIND(" ",G3983)+1,LEN(G3983)),""),""),"")</f>
        <v>GOLDWIN</v>
      </c>
      <c r="AC3983" s="51">
        <f>IFERROR(VALUE(MID($C3983,1,2)),0)</f>
        <v>80</v>
      </c>
      <c r="AD3983" s="44">
        <f>IFERROR(VALUE(MID($C3983,4,3)),0)</f>
        <v>251</v>
      </c>
      <c r="AE3983" s="51">
        <f>VALUE(RIGHT("00"&amp;AC3983,2)&amp;RIGHT("000"&amp;AD3983,3))</f>
        <v>80251</v>
      </c>
    </row>
    <row r="3984" spans="1:31">
      <c r="A3984" s="60" t="str">
        <f>IF(G3984&amp;Q3984&lt;&gt;"",W3984&amp;Q3984,"")</f>
        <v>O GOLDWINbrown</v>
      </c>
      <c r="B3984" s="60" t="str">
        <f>IF(C3984&lt;&gt;"",LEFT(C3984,9),"")</f>
        <v>80-251-14</v>
      </c>
      <c r="C3984" s="73" t="s">
        <v>3844</v>
      </c>
      <c r="D3984" s="73" t="s">
        <v>3843</v>
      </c>
      <c r="E3984" s="73" t="s">
        <v>904</v>
      </c>
      <c r="F3984" s="74">
        <v>57</v>
      </c>
      <c r="G3984" s="73" t="s">
        <v>2072</v>
      </c>
      <c r="H3984" s="73" t="s">
        <v>86</v>
      </c>
      <c r="I3984" s="73" t="s">
        <v>1265</v>
      </c>
      <c r="J3984" s="73" t="s">
        <v>330</v>
      </c>
      <c r="K3984" s="73" t="s">
        <v>390</v>
      </c>
      <c r="L3984" s="73" t="s">
        <v>383</v>
      </c>
      <c r="M3984" s="73" t="s">
        <v>388</v>
      </c>
      <c r="N3984" s="73" t="s">
        <v>30</v>
      </c>
      <c r="O3984" s="73" t="s">
        <v>385</v>
      </c>
      <c r="P3984" s="73" t="s">
        <v>907</v>
      </c>
      <c r="Q3984" s="73" t="s">
        <v>1033</v>
      </c>
      <c r="R3984" s="73" t="s">
        <v>86</v>
      </c>
      <c r="V3984" s="60" t="str">
        <f>W3984&amp;H3984</f>
        <v>O GOLDWINкоричневый</v>
      </c>
      <c r="W3984" s="60" t="str">
        <f>_xlfn.LET(_xlpm.TextCell,TEXT(G3984,"###"),IF(_xlpm.TextCell&lt;&gt;"",IF(StyleSpaceSplit,IFERROR(IF(FIND(" ",_xlpm.TextCell)&gt;=1,MID(_xlpm.TextCell,1,FIND(" ",_xlpm.TextCell)-1),_xlpm.TextCell),_xlpm.TextCell),_xlpm.TextCell),""))</f>
        <v>O GOLDWIN</v>
      </c>
      <c r="X3984" s="60" t="str">
        <f>IF(A3984&lt;&gt;"",IFERROR(IF(FIND(" ",G3984)&gt;=1,MID(G3984,FIND(" ",G3984)+1,LEN(G3984)),""),""),"")</f>
        <v>GOLDWIN</v>
      </c>
      <c r="AC3984" s="51">
        <f>IFERROR(VALUE(MID($C3984,1,2)),0)</f>
        <v>80</v>
      </c>
      <c r="AD3984" s="44">
        <f>IFERROR(VALUE(MID($C3984,4,3)),0)</f>
        <v>251</v>
      </c>
      <c r="AE3984" s="51">
        <f>VALUE(RIGHT("00"&amp;AC3984,2)&amp;RIGHT("000"&amp;AD3984,3))</f>
        <v>80251</v>
      </c>
    </row>
    <row r="3985" spans="1:31">
      <c r="A3985" s="60" t="str">
        <f>IF(G3985&amp;Q3985&lt;&gt;"",W3985&amp;Q3985,"")</f>
        <v>O GOLDWINbrown</v>
      </c>
      <c r="B3985" s="60" t="str">
        <f>IF(C3985&lt;&gt;"",LEFT(C3985,9),"")</f>
        <v>80-251-14</v>
      </c>
      <c r="C3985" s="73" t="s">
        <v>3845</v>
      </c>
      <c r="D3985" s="73" t="s">
        <v>3843</v>
      </c>
      <c r="E3985" s="73" t="s">
        <v>910</v>
      </c>
      <c r="F3985" s="74">
        <v>59</v>
      </c>
      <c r="G3985" s="73" t="s">
        <v>2072</v>
      </c>
      <c r="H3985" s="73" t="s">
        <v>86</v>
      </c>
      <c r="I3985" s="73" t="s">
        <v>1265</v>
      </c>
      <c r="J3985" s="73" t="s">
        <v>330</v>
      </c>
      <c r="K3985" s="73" t="s">
        <v>390</v>
      </c>
      <c r="L3985" s="73" t="s">
        <v>383</v>
      </c>
      <c r="M3985" s="73" t="s">
        <v>388</v>
      </c>
      <c r="N3985" s="73" t="s">
        <v>30</v>
      </c>
      <c r="O3985" s="73" t="s">
        <v>385</v>
      </c>
      <c r="P3985" s="73" t="s">
        <v>907</v>
      </c>
      <c r="Q3985" s="73" t="s">
        <v>1033</v>
      </c>
      <c r="R3985" s="73" t="s">
        <v>86</v>
      </c>
      <c r="V3985" s="60" t="str">
        <f>W3985&amp;H3985</f>
        <v>O GOLDWINкоричневый</v>
      </c>
      <c r="W3985" s="60" t="str">
        <f>_xlfn.LET(_xlpm.TextCell,TEXT(G3985,"###"),IF(_xlpm.TextCell&lt;&gt;"",IF(StyleSpaceSplit,IFERROR(IF(FIND(" ",_xlpm.TextCell)&gt;=1,MID(_xlpm.TextCell,1,FIND(" ",_xlpm.TextCell)-1),_xlpm.TextCell),_xlpm.TextCell),_xlpm.TextCell),""))</f>
        <v>O GOLDWIN</v>
      </c>
      <c r="X3985" s="60" t="str">
        <f>IF(A3985&lt;&gt;"",IFERROR(IF(FIND(" ",G3985)&gt;=1,MID(G3985,FIND(" ",G3985)+1,LEN(G3985)),""),""),"")</f>
        <v>GOLDWIN</v>
      </c>
      <c r="AC3985" s="51">
        <f>IFERROR(VALUE(MID($C3985,1,2)),0)</f>
        <v>80</v>
      </c>
      <c r="AD3985" s="44">
        <f>IFERROR(VALUE(MID($C3985,4,3)),0)</f>
        <v>251</v>
      </c>
      <c r="AE3985" s="51">
        <f>VALUE(RIGHT("00"&amp;AC3985,2)&amp;RIGHT("000"&amp;AD3985,3))</f>
        <v>80251</v>
      </c>
    </row>
    <row r="3986" spans="1:31">
      <c r="A3986" s="60" t="str">
        <f>IF(G3986&amp;Q3986&lt;&gt;"",W3986&amp;Q3986,"")</f>
        <v>O GOLDWINbrown</v>
      </c>
      <c r="B3986" s="60" t="str">
        <f>IF(C3986&lt;&gt;"",LEFT(C3986,9),"")</f>
        <v>80-251-14</v>
      </c>
      <c r="C3986" s="73" t="s">
        <v>3846</v>
      </c>
      <c r="D3986" s="73" t="s">
        <v>3843</v>
      </c>
      <c r="E3986" s="73" t="s">
        <v>912</v>
      </c>
      <c r="F3986" s="74">
        <v>61</v>
      </c>
      <c r="G3986" s="73" t="s">
        <v>2072</v>
      </c>
      <c r="H3986" s="73" t="s">
        <v>86</v>
      </c>
      <c r="I3986" s="73" t="s">
        <v>1265</v>
      </c>
      <c r="J3986" s="73" t="s">
        <v>330</v>
      </c>
      <c r="K3986" s="73" t="s">
        <v>390</v>
      </c>
      <c r="L3986" s="73" t="s">
        <v>383</v>
      </c>
      <c r="M3986" s="73" t="s">
        <v>388</v>
      </c>
      <c r="N3986" s="73" t="s">
        <v>30</v>
      </c>
      <c r="O3986" s="73" t="s">
        <v>385</v>
      </c>
      <c r="P3986" s="73" t="s">
        <v>907</v>
      </c>
      <c r="Q3986" s="73" t="s">
        <v>1033</v>
      </c>
      <c r="R3986" s="73" t="s">
        <v>86</v>
      </c>
      <c r="V3986" s="60" t="str">
        <f>W3986&amp;H3986</f>
        <v>O GOLDWINкоричневый</v>
      </c>
      <c r="W3986" s="60" t="str">
        <f>_xlfn.LET(_xlpm.TextCell,TEXT(G3986,"###"),IF(_xlpm.TextCell&lt;&gt;"",IF(StyleSpaceSplit,IFERROR(IF(FIND(" ",_xlpm.TextCell)&gt;=1,MID(_xlpm.TextCell,1,FIND(" ",_xlpm.TextCell)-1),_xlpm.TextCell),_xlpm.TextCell),_xlpm.TextCell),""))</f>
        <v>O GOLDWIN</v>
      </c>
      <c r="X3986" s="60" t="str">
        <f>IF(A3986&lt;&gt;"",IFERROR(IF(FIND(" ",G3986)&gt;=1,MID(G3986,FIND(" ",G3986)+1,LEN(G3986)),""),""),"")</f>
        <v>GOLDWIN</v>
      </c>
      <c r="AC3986" s="51">
        <f>IFERROR(VALUE(MID($C3986,1,2)),0)</f>
        <v>80</v>
      </c>
      <c r="AD3986" s="44">
        <f>IFERROR(VALUE(MID($C3986,4,3)),0)</f>
        <v>251</v>
      </c>
      <c r="AE3986" s="51">
        <f>VALUE(RIGHT("00"&amp;AC3986,2)&amp;RIGHT("000"&amp;AD3986,3))</f>
        <v>80251</v>
      </c>
    </row>
    <row r="3987" spans="1:31">
      <c r="A3987" s="60" t="str">
        <f>IF(G3987&amp;Q3987&lt;&gt;"",W3987&amp;Q3987,"")</f>
        <v>O GOLDWINred</v>
      </c>
      <c r="B3987" s="60" t="str">
        <f>IF(C3987&lt;&gt;"",LEFT(C3987,9),"")</f>
        <v>80-251-18</v>
      </c>
      <c r="C3987" s="73" t="s">
        <v>7065</v>
      </c>
      <c r="D3987" s="73" t="s">
        <v>7066</v>
      </c>
      <c r="E3987" s="73" t="s">
        <v>956</v>
      </c>
      <c r="F3987" s="74">
        <v>55</v>
      </c>
      <c r="G3987" s="73" t="s">
        <v>2072</v>
      </c>
      <c r="H3987" s="73" t="s">
        <v>78</v>
      </c>
      <c r="I3987" s="73" t="s">
        <v>1265</v>
      </c>
      <c r="J3987" s="73" t="s">
        <v>330</v>
      </c>
      <c r="K3987" s="73" t="s">
        <v>382</v>
      </c>
      <c r="L3987" s="73" t="s">
        <v>383</v>
      </c>
      <c r="M3987" s="73" t="s">
        <v>388</v>
      </c>
      <c r="N3987" s="73" t="s">
        <v>30</v>
      </c>
      <c r="O3987" s="73" t="s">
        <v>385</v>
      </c>
      <c r="P3987" s="73" t="s">
        <v>907</v>
      </c>
      <c r="Q3987" s="73" t="s">
        <v>969</v>
      </c>
      <c r="R3987" s="73" t="s">
        <v>78</v>
      </c>
      <c r="V3987" s="60" t="str">
        <f>W3987&amp;H3987</f>
        <v>O GOLDWINкрасный</v>
      </c>
      <c r="W3987" s="60" t="str">
        <f>_xlfn.LET(_xlpm.TextCell,TEXT(G3987,"###"),IF(_xlpm.TextCell&lt;&gt;"",IF(StyleSpaceSplit,IFERROR(IF(FIND(" ",_xlpm.TextCell)&gt;=1,MID(_xlpm.TextCell,1,FIND(" ",_xlpm.TextCell)-1),_xlpm.TextCell),_xlpm.TextCell),_xlpm.TextCell),""))</f>
        <v>O GOLDWIN</v>
      </c>
      <c r="X3987" s="60" t="str">
        <f>IF(A3987&lt;&gt;"",IFERROR(IF(FIND(" ",G3987)&gt;=1,MID(G3987,FIND(" ",G3987)+1,LEN(G3987)),""),""),"")</f>
        <v>GOLDWIN</v>
      </c>
      <c r="AC3987" s="51">
        <f>IFERROR(VALUE(MID($C3987,1,2)),0)</f>
        <v>80</v>
      </c>
      <c r="AD3987" s="44">
        <f>IFERROR(VALUE(MID($C3987,4,3)),0)</f>
        <v>251</v>
      </c>
      <c r="AE3987" s="51">
        <f>VALUE(RIGHT("00"&amp;AC3987,2)&amp;RIGHT("000"&amp;AD3987,3))</f>
        <v>80251</v>
      </c>
    </row>
    <row r="3988" spans="1:31">
      <c r="A3988" s="60" t="str">
        <f>IF(G3988&amp;Q3988&lt;&gt;"",W3988&amp;Q3988,"")</f>
        <v>O GOLDWINred</v>
      </c>
      <c r="B3988" s="60" t="str">
        <f>IF(C3988&lt;&gt;"",LEFT(C3988,9),"")</f>
        <v>80-251-18</v>
      </c>
      <c r="C3988" s="73" t="s">
        <v>7067</v>
      </c>
      <c r="D3988" s="73" t="s">
        <v>7066</v>
      </c>
      <c r="E3988" s="73" t="s">
        <v>904</v>
      </c>
      <c r="F3988" s="74">
        <v>57</v>
      </c>
      <c r="G3988" s="73" t="s">
        <v>2072</v>
      </c>
      <c r="H3988" s="73" t="s">
        <v>78</v>
      </c>
      <c r="I3988" s="73" t="s">
        <v>1265</v>
      </c>
      <c r="J3988" s="73" t="s">
        <v>330</v>
      </c>
      <c r="K3988" s="73" t="s">
        <v>382</v>
      </c>
      <c r="L3988" s="73" t="s">
        <v>383</v>
      </c>
      <c r="M3988" s="73" t="s">
        <v>388</v>
      </c>
      <c r="N3988" s="73" t="s">
        <v>30</v>
      </c>
      <c r="O3988" s="73" t="s">
        <v>385</v>
      </c>
      <c r="P3988" s="73" t="s">
        <v>907</v>
      </c>
      <c r="Q3988" s="73" t="s">
        <v>969</v>
      </c>
      <c r="R3988" s="73" t="s">
        <v>78</v>
      </c>
      <c r="V3988" s="60" t="str">
        <f>W3988&amp;H3988</f>
        <v>O GOLDWINкрасный</v>
      </c>
      <c r="W3988" s="60" t="str">
        <f>_xlfn.LET(_xlpm.TextCell,TEXT(G3988,"###"),IF(_xlpm.TextCell&lt;&gt;"",IF(StyleSpaceSplit,IFERROR(IF(FIND(" ",_xlpm.TextCell)&gt;=1,MID(_xlpm.TextCell,1,FIND(" ",_xlpm.TextCell)-1),_xlpm.TextCell),_xlpm.TextCell),_xlpm.TextCell),""))</f>
        <v>O GOLDWIN</v>
      </c>
      <c r="X3988" s="60" t="str">
        <f>IF(A3988&lt;&gt;"",IFERROR(IF(FIND(" ",G3988)&gt;=1,MID(G3988,FIND(" ",G3988)+1,LEN(G3988)),""),""),"")</f>
        <v>GOLDWIN</v>
      </c>
      <c r="AC3988" s="51">
        <f>IFERROR(VALUE(MID($C3988,1,2)),0)</f>
        <v>80</v>
      </c>
      <c r="AD3988" s="44">
        <f>IFERROR(VALUE(MID($C3988,4,3)),0)</f>
        <v>251</v>
      </c>
      <c r="AE3988" s="51">
        <f>VALUE(RIGHT("00"&amp;AC3988,2)&amp;RIGHT("000"&amp;AD3988,3))</f>
        <v>80251</v>
      </c>
    </row>
    <row r="3989" spans="1:31">
      <c r="A3989" s="60" t="str">
        <f>IF(G3989&amp;Q3989&lt;&gt;"",W3989&amp;Q3989,"")</f>
        <v>O GOLDWINred</v>
      </c>
      <c r="B3989" s="60" t="str">
        <f>IF(C3989&lt;&gt;"",LEFT(C3989,9),"")</f>
        <v>80-251-18</v>
      </c>
      <c r="C3989" s="73" t="s">
        <v>7068</v>
      </c>
      <c r="D3989" s="73" t="s">
        <v>7066</v>
      </c>
      <c r="E3989" s="73" t="s">
        <v>910</v>
      </c>
      <c r="F3989" s="74">
        <v>59</v>
      </c>
      <c r="G3989" s="73" t="s">
        <v>2072</v>
      </c>
      <c r="H3989" s="73" t="s">
        <v>78</v>
      </c>
      <c r="I3989" s="73" t="s">
        <v>1265</v>
      </c>
      <c r="J3989" s="73" t="s">
        <v>330</v>
      </c>
      <c r="K3989" s="73" t="s">
        <v>382</v>
      </c>
      <c r="L3989" s="73" t="s">
        <v>383</v>
      </c>
      <c r="M3989" s="73" t="s">
        <v>388</v>
      </c>
      <c r="N3989" s="73" t="s">
        <v>30</v>
      </c>
      <c r="O3989" s="73" t="s">
        <v>385</v>
      </c>
      <c r="P3989" s="73" t="s">
        <v>907</v>
      </c>
      <c r="Q3989" s="73" t="s">
        <v>969</v>
      </c>
      <c r="R3989" s="73" t="s">
        <v>78</v>
      </c>
      <c r="V3989" s="60" t="str">
        <f>W3989&amp;H3989</f>
        <v>O GOLDWINкрасный</v>
      </c>
      <c r="W3989" s="60" t="str">
        <f>_xlfn.LET(_xlpm.TextCell,TEXT(G3989,"###"),IF(_xlpm.TextCell&lt;&gt;"",IF(StyleSpaceSplit,IFERROR(IF(FIND(" ",_xlpm.TextCell)&gt;=1,MID(_xlpm.TextCell,1,FIND(" ",_xlpm.TextCell)-1),_xlpm.TextCell),_xlpm.TextCell),_xlpm.TextCell),""))</f>
        <v>O GOLDWIN</v>
      </c>
      <c r="X3989" s="60" t="str">
        <f>IF(A3989&lt;&gt;"",IFERROR(IF(FIND(" ",G3989)&gt;=1,MID(G3989,FIND(" ",G3989)+1,LEN(G3989)),""),""),"")</f>
        <v>GOLDWIN</v>
      </c>
      <c r="AC3989" s="51">
        <f>IFERROR(VALUE(MID($C3989,1,2)),0)</f>
        <v>80</v>
      </c>
      <c r="AD3989" s="44">
        <f>IFERROR(VALUE(MID($C3989,4,3)),0)</f>
        <v>251</v>
      </c>
      <c r="AE3989" s="51">
        <f>VALUE(RIGHT("00"&amp;AC3989,2)&amp;RIGHT("000"&amp;AD3989,3))</f>
        <v>80251</v>
      </c>
    </row>
    <row r="3990" spans="1:31">
      <c r="A3990" s="60" t="str">
        <f>IF(G3990&amp;Q3990&lt;&gt;"",W3990&amp;Q3990,"")</f>
        <v>O GOLDWINorange</v>
      </c>
      <c r="B3990" s="60" t="str">
        <f>IF(C3990&lt;&gt;"",LEFT(C3990,9),"")</f>
        <v>80-251-13</v>
      </c>
      <c r="C3990" s="73" t="s">
        <v>5395</v>
      </c>
      <c r="D3990" s="73" t="s">
        <v>5396</v>
      </c>
      <c r="E3990" s="73" t="s">
        <v>912</v>
      </c>
      <c r="F3990" s="74">
        <v>61</v>
      </c>
      <c r="G3990" s="73" t="s">
        <v>2072</v>
      </c>
      <c r="H3990" s="73" t="s">
        <v>199</v>
      </c>
      <c r="I3990" s="73" t="s">
        <v>1265</v>
      </c>
      <c r="J3990" s="73" t="s">
        <v>330</v>
      </c>
      <c r="K3990" s="73" t="s">
        <v>390</v>
      </c>
      <c r="L3990" s="73" t="s">
        <v>383</v>
      </c>
      <c r="M3990" s="73" t="s">
        <v>388</v>
      </c>
      <c r="N3990" s="73" t="s">
        <v>30</v>
      </c>
      <c r="O3990" s="73" t="s">
        <v>385</v>
      </c>
      <c r="P3990" s="73" t="s">
        <v>907</v>
      </c>
      <c r="Q3990" s="73" t="s">
        <v>1300</v>
      </c>
      <c r="R3990" s="73" t="s">
        <v>199</v>
      </c>
      <c r="V3990" s="60" t="str">
        <f>W3990&amp;H3990</f>
        <v>O GOLDWINоранжевый</v>
      </c>
      <c r="W3990" s="60" t="str">
        <f>_xlfn.LET(_xlpm.TextCell,TEXT(G3990,"###"),IF(_xlpm.TextCell&lt;&gt;"",IF(StyleSpaceSplit,IFERROR(IF(FIND(" ",_xlpm.TextCell)&gt;=1,MID(_xlpm.TextCell,1,FIND(" ",_xlpm.TextCell)-1),_xlpm.TextCell),_xlpm.TextCell),_xlpm.TextCell),""))</f>
        <v>O GOLDWIN</v>
      </c>
      <c r="X3990" s="60" t="str">
        <f>IF(A3990&lt;&gt;"",IFERROR(IF(FIND(" ",G3990)&gt;=1,MID(G3990,FIND(" ",G3990)+1,LEN(G3990)),""),""),"")</f>
        <v>GOLDWIN</v>
      </c>
      <c r="AC3990" s="51">
        <f>IFERROR(VALUE(MID($C3990,1,2)),0)</f>
        <v>80</v>
      </c>
      <c r="AD3990" s="44">
        <f>IFERROR(VALUE(MID($C3990,4,3)),0)</f>
        <v>251</v>
      </c>
      <c r="AE3990" s="51">
        <f>VALUE(RIGHT("00"&amp;AC3990,2)&amp;RIGHT("000"&amp;AD3990,3))</f>
        <v>80251</v>
      </c>
    </row>
    <row r="3991" spans="1:31">
      <c r="A3991" s="60" t="str">
        <f>IF(G3991&amp;Q3991&lt;&gt;"",W3991&amp;Q3991,"")</f>
        <v>O GOLDWINorange</v>
      </c>
      <c r="B3991" s="60" t="str">
        <f>IF(C3991&lt;&gt;"",LEFT(C3991,9),"")</f>
        <v>80-251-13</v>
      </c>
      <c r="C3991" s="73" t="s">
        <v>5397</v>
      </c>
      <c r="D3991" s="73" t="s">
        <v>5396</v>
      </c>
      <c r="E3991" s="73" t="s">
        <v>904</v>
      </c>
      <c r="F3991" s="74">
        <v>57</v>
      </c>
      <c r="G3991" s="73" t="s">
        <v>2072</v>
      </c>
      <c r="H3991" s="73" t="s">
        <v>199</v>
      </c>
      <c r="I3991" s="73" t="s">
        <v>1265</v>
      </c>
      <c r="J3991" s="73" t="s">
        <v>330</v>
      </c>
      <c r="K3991" s="73" t="s">
        <v>390</v>
      </c>
      <c r="L3991" s="73" t="s">
        <v>383</v>
      </c>
      <c r="M3991" s="73" t="s">
        <v>388</v>
      </c>
      <c r="N3991" s="73" t="s">
        <v>30</v>
      </c>
      <c r="O3991" s="73" t="s">
        <v>385</v>
      </c>
      <c r="P3991" s="73" t="s">
        <v>907</v>
      </c>
      <c r="Q3991" s="73" t="s">
        <v>1300</v>
      </c>
      <c r="R3991" s="73" t="s">
        <v>199</v>
      </c>
      <c r="V3991" s="60" t="str">
        <f>W3991&amp;H3991</f>
        <v>O GOLDWINоранжевый</v>
      </c>
      <c r="W3991" s="60" t="str">
        <f>_xlfn.LET(_xlpm.TextCell,TEXT(G3991,"###"),IF(_xlpm.TextCell&lt;&gt;"",IF(StyleSpaceSplit,IFERROR(IF(FIND(" ",_xlpm.TextCell)&gt;=1,MID(_xlpm.TextCell,1,FIND(" ",_xlpm.TextCell)-1),_xlpm.TextCell),_xlpm.TextCell),_xlpm.TextCell),""))</f>
        <v>O GOLDWIN</v>
      </c>
      <c r="X3991" s="60" t="str">
        <f>IF(A3991&lt;&gt;"",IFERROR(IF(FIND(" ",G3991)&gt;=1,MID(G3991,FIND(" ",G3991)+1,LEN(G3991)),""),""),"")</f>
        <v>GOLDWIN</v>
      </c>
      <c r="AC3991" s="51">
        <f>IFERROR(VALUE(MID($C3991,1,2)),0)</f>
        <v>80</v>
      </c>
      <c r="AD3991" s="44">
        <f>IFERROR(VALUE(MID($C3991,4,3)),0)</f>
        <v>251</v>
      </c>
      <c r="AE3991" s="51">
        <f>VALUE(RIGHT("00"&amp;AC3991,2)&amp;RIGHT("000"&amp;AD3991,3))</f>
        <v>80251</v>
      </c>
    </row>
    <row r="3992" spans="1:31">
      <c r="A3992" s="60" t="str">
        <f>IF(G3992&amp;Q3992&lt;&gt;"",W3992&amp;Q3992,"")</f>
        <v>O GOLDWINorange</v>
      </c>
      <c r="B3992" s="60" t="str">
        <f>IF(C3992&lt;&gt;"",LEFT(C3992,9),"")</f>
        <v>80-251-13</v>
      </c>
      <c r="C3992" s="73" t="s">
        <v>5398</v>
      </c>
      <c r="D3992" s="73" t="s">
        <v>5396</v>
      </c>
      <c r="E3992" s="73" t="s">
        <v>910</v>
      </c>
      <c r="F3992" s="74">
        <v>59</v>
      </c>
      <c r="G3992" s="73" t="s">
        <v>2072</v>
      </c>
      <c r="H3992" s="73" t="s">
        <v>199</v>
      </c>
      <c r="I3992" s="73" t="s">
        <v>1265</v>
      </c>
      <c r="J3992" s="73" t="s">
        <v>330</v>
      </c>
      <c r="K3992" s="73" t="s">
        <v>390</v>
      </c>
      <c r="L3992" s="73" t="s">
        <v>383</v>
      </c>
      <c r="M3992" s="73" t="s">
        <v>388</v>
      </c>
      <c r="N3992" s="73" t="s">
        <v>30</v>
      </c>
      <c r="O3992" s="73" t="s">
        <v>385</v>
      </c>
      <c r="P3992" s="73" t="s">
        <v>907</v>
      </c>
      <c r="Q3992" s="73" t="s">
        <v>1300</v>
      </c>
      <c r="R3992" s="73" t="s">
        <v>199</v>
      </c>
      <c r="V3992" s="60" t="str">
        <f>W3992&amp;H3992</f>
        <v>O GOLDWINоранжевый</v>
      </c>
      <c r="W3992" s="60" t="str">
        <f>_xlfn.LET(_xlpm.TextCell,TEXT(G3992,"###"),IF(_xlpm.TextCell&lt;&gt;"",IF(StyleSpaceSplit,IFERROR(IF(FIND(" ",_xlpm.TextCell)&gt;=1,MID(_xlpm.TextCell,1,FIND(" ",_xlpm.TextCell)-1),_xlpm.TextCell),_xlpm.TextCell),_xlpm.TextCell),""))</f>
        <v>O GOLDWIN</v>
      </c>
      <c r="X3992" s="60" t="str">
        <f>IF(A3992&lt;&gt;"",IFERROR(IF(FIND(" ",G3992)&gt;=1,MID(G3992,FIND(" ",G3992)+1,LEN(G3992)),""),""),"")</f>
        <v>GOLDWIN</v>
      </c>
      <c r="AC3992" s="51">
        <f>IFERROR(VALUE(MID($C3992,1,2)),0)</f>
        <v>80</v>
      </c>
      <c r="AD3992" s="44">
        <f>IFERROR(VALUE(MID($C3992,4,3)),0)</f>
        <v>251</v>
      </c>
      <c r="AE3992" s="51">
        <f>VALUE(RIGHT("00"&amp;AC3992,2)&amp;RIGHT("000"&amp;AD3992,3))</f>
        <v>80251</v>
      </c>
    </row>
    <row r="3993" spans="1:31">
      <c r="A3993" s="60" t="str">
        <f>IF(G3993&amp;Q3993&lt;&gt;"",W3993&amp;Q3993,"")</f>
        <v>O GOLDWINcamel</v>
      </c>
      <c r="B3993" s="60" t="str">
        <f>IF(C3993&lt;&gt;"",LEFT(C3993,9),"")</f>
        <v>80-251-02</v>
      </c>
      <c r="C3993" s="73" t="s">
        <v>6399</v>
      </c>
      <c r="D3993" s="73" t="s">
        <v>6400</v>
      </c>
      <c r="E3993" s="73" t="s">
        <v>956</v>
      </c>
      <c r="F3993" s="74">
        <v>55</v>
      </c>
      <c r="G3993" s="73" t="s">
        <v>2072</v>
      </c>
      <c r="H3993" s="73" t="s">
        <v>205</v>
      </c>
      <c r="I3993" s="73" t="s">
        <v>1265</v>
      </c>
      <c r="J3993" s="73" t="s">
        <v>330</v>
      </c>
      <c r="K3993" s="73" t="s">
        <v>390</v>
      </c>
      <c r="L3993" s="73" t="s">
        <v>383</v>
      </c>
      <c r="M3993" s="73" t="s">
        <v>388</v>
      </c>
      <c r="N3993" s="73" t="s">
        <v>30</v>
      </c>
      <c r="O3993" s="73" t="s">
        <v>385</v>
      </c>
      <c r="P3993" s="73" t="s">
        <v>907</v>
      </c>
      <c r="Q3993" s="73" t="s">
        <v>6401</v>
      </c>
      <c r="R3993" s="73" t="s">
        <v>63</v>
      </c>
      <c r="V3993" s="60" t="str">
        <f>W3993&amp;H3993</f>
        <v>O GOLDWINпесочный</v>
      </c>
      <c r="W3993" s="60" t="str">
        <f>_xlfn.LET(_xlpm.TextCell,TEXT(G3993,"###"),IF(_xlpm.TextCell&lt;&gt;"",IF(StyleSpaceSplit,IFERROR(IF(FIND(" ",_xlpm.TextCell)&gt;=1,MID(_xlpm.TextCell,1,FIND(" ",_xlpm.TextCell)-1),_xlpm.TextCell),_xlpm.TextCell),_xlpm.TextCell),""))</f>
        <v>O GOLDWIN</v>
      </c>
      <c r="X3993" s="60" t="str">
        <f>IF(A3993&lt;&gt;"",IFERROR(IF(FIND(" ",G3993)&gt;=1,MID(G3993,FIND(" ",G3993)+1,LEN(G3993)),""),""),"")</f>
        <v>GOLDWIN</v>
      </c>
      <c r="AC3993" s="51">
        <f>IFERROR(VALUE(MID($C3993,1,2)),0)</f>
        <v>80</v>
      </c>
      <c r="AD3993" s="44">
        <f>IFERROR(VALUE(MID($C3993,4,3)),0)</f>
        <v>251</v>
      </c>
      <c r="AE3993" s="51">
        <f>VALUE(RIGHT("00"&amp;AC3993,2)&amp;RIGHT("000"&amp;AD3993,3))</f>
        <v>80251</v>
      </c>
    </row>
    <row r="3994" spans="1:31">
      <c r="A3994" s="60" t="str">
        <f>IF(G3994&amp;Q3994&lt;&gt;"",W3994&amp;Q3994,"")</f>
        <v>O GOLDWINcamel</v>
      </c>
      <c r="B3994" s="60" t="str">
        <f>IF(C3994&lt;&gt;"",LEFT(C3994,9),"")</f>
        <v>80-251-02</v>
      </c>
      <c r="C3994" s="73" t="s">
        <v>6402</v>
      </c>
      <c r="D3994" s="73" t="s">
        <v>6400</v>
      </c>
      <c r="E3994" s="73" t="s">
        <v>904</v>
      </c>
      <c r="F3994" s="74">
        <v>57</v>
      </c>
      <c r="G3994" s="73" t="s">
        <v>2072</v>
      </c>
      <c r="H3994" s="73" t="s">
        <v>205</v>
      </c>
      <c r="I3994" s="73" t="s">
        <v>1265</v>
      </c>
      <c r="J3994" s="73" t="s">
        <v>330</v>
      </c>
      <c r="K3994" s="73" t="s">
        <v>390</v>
      </c>
      <c r="L3994" s="73" t="s">
        <v>383</v>
      </c>
      <c r="M3994" s="73" t="s">
        <v>388</v>
      </c>
      <c r="N3994" s="73" t="s">
        <v>30</v>
      </c>
      <c r="O3994" s="73" t="s">
        <v>385</v>
      </c>
      <c r="P3994" s="73" t="s">
        <v>907</v>
      </c>
      <c r="Q3994" s="73" t="s">
        <v>6401</v>
      </c>
      <c r="R3994" s="73" t="s">
        <v>63</v>
      </c>
      <c r="V3994" s="60" t="str">
        <f>W3994&amp;H3994</f>
        <v>O GOLDWINпесочный</v>
      </c>
      <c r="W3994" s="60" t="str">
        <f>_xlfn.LET(_xlpm.TextCell,TEXT(G3994,"###"),IF(_xlpm.TextCell&lt;&gt;"",IF(StyleSpaceSplit,IFERROR(IF(FIND(" ",_xlpm.TextCell)&gt;=1,MID(_xlpm.TextCell,1,FIND(" ",_xlpm.TextCell)-1),_xlpm.TextCell),_xlpm.TextCell),_xlpm.TextCell),""))</f>
        <v>O GOLDWIN</v>
      </c>
      <c r="X3994" s="60" t="str">
        <f>IF(A3994&lt;&gt;"",IFERROR(IF(FIND(" ",G3994)&gt;=1,MID(G3994,FIND(" ",G3994)+1,LEN(G3994)),""),""),"")</f>
        <v>GOLDWIN</v>
      </c>
      <c r="AC3994" s="51">
        <f>IFERROR(VALUE(MID($C3994,1,2)),0)</f>
        <v>80</v>
      </c>
      <c r="AD3994" s="44">
        <f>IFERROR(VALUE(MID($C3994,4,3)),0)</f>
        <v>251</v>
      </c>
      <c r="AE3994" s="51">
        <f>VALUE(RIGHT("00"&amp;AC3994,2)&amp;RIGHT("000"&amp;AD3994,3))</f>
        <v>80251</v>
      </c>
    </row>
    <row r="3995" spans="1:31">
      <c r="A3995" s="60" t="str">
        <f>IF(G3995&amp;Q3995&lt;&gt;"",W3995&amp;Q3995,"")</f>
        <v>O GOLDWINcamel</v>
      </c>
      <c r="B3995" s="60" t="str">
        <f>IF(C3995&lt;&gt;"",LEFT(C3995,9),"")</f>
        <v>80-251-02</v>
      </c>
      <c r="C3995" s="73" t="s">
        <v>6403</v>
      </c>
      <c r="D3995" s="73" t="s">
        <v>6400</v>
      </c>
      <c r="E3995" s="73" t="s">
        <v>910</v>
      </c>
      <c r="F3995" s="74">
        <v>59</v>
      </c>
      <c r="G3995" s="73" t="s">
        <v>2072</v>
      </c>
      <c r="H3995" s="73" t="s">
        <v>205</v>
      </c>
      <c r="I3995" s="73" t="s">
        <v>1265</v>
      </c>
      <c r="J3995" s="73" t="s">
        <v>330</v>
      </c>
      <c r="K3995" s="73" t="s">
        <v>390</v>
      </c>
      <c r="L3995" s="73" t="s">
        <v>383</v>
      </c>
      <c r="M3995" s="73" t="s">
        <v>388</v>
      </c>
      <c r="N3995" s="73" t="s">
        <v>30</v>
      </c>
      <c r="O3995" s="73" t="s">
        <v>385</v>
      </c>
      <c r="P3995" s="73" t="s">
        <v>907</v>
      </c>
      <c r="Q3995" s="73" t="s">
        <v>6401</v>
      </c>
      <c r="R3995" s="73" t="s">
        <v>63</v>
      </c>
      <c r="V3995" s="60" t="str">
        <f>W3995&amp;H3995</f>
        <v>O GOLDWINпесочный</v>
      </c>
      <c r="W3995" s="60" t="str">
        <f>_xlfn.LET(_xlpm.TextCell,TEXT(G3995,"###"),IF(_xlpm.TextCell&lt;&gt;"",IF(StyleSpaceSplit,IFERROR(IF(FIND(" ",_xlpm.TextCell)&gt;=1,MID(_xlpm.TextCell,1,FIND(" ",_xlpm.TextCell)-1),_xlpm.TextCell),_xlpm.TextCell),_xlpm.TextCell),""))</f>
        <v>O GOLDWIN</v>
      </c>
      <c r="X3995" s="60" t="str">
        <f>IF(A3995&lt;&gt;"",IFERROR(IF(FIND(" ",G3995)&gt;=1,MID(G3995,FIND(" ",G3995)+1,LEN(G3995)),""),""),"")</f>
        <v>GOLDWIN</v>
      </c>
      <c r="AC3995" s="51">
        <f>IFERROR(VALUE(MID($C3995,1,2)),0)</f>
        <v>80</v>
      </c>
      <c r="AD3995" s="44">
        <f>IFERROR(VALUE(MID($C3995,4,3)),0)</f>
        <v>251</v>
      </c>
      <c r="AE3995" s="51">
        <f>VALUE(RIGHT("00"&amp;AC3995,2)&amp;RIGHT("000"&amp;AD3995,3))</f>
        <v>80251</v>
      </c>
    </row>
    <row r="3996" spans="1:31">
      <c r="A3996" s="60" t="str">
        <f>IF(G3996&amp;Q3996&lt;&gt;"",W3996&amp;Q3996,"")</f>
        <v>O GOLDWINgrey</v>
      </c>
      <c r="B3996" s="60" t="str">
        <f>IF(C3996&lt;&gt;"",LEFT(C3996,9),"")</f>
        <v>80-251-08</v>
      </c>
      <c r="C3996" s="73" t="s">
        <v>6408</v>
      </c>
      <c r="D3996" s="73" t="s">
        <v>6409</v>
      </c>
      <c r="E3996" s="73" t="s">
        <v>956</v>
      </c>
      <c r="F3996" s="74">
        <v>55</v>
      </c>
      <c r="G3996" s="73" t="s">
        <v>2072</v>
      </c>
      <c r="H3996" s="73" t="s">
        <v>83</v>
      </c>
      <c r="I3996" s="73" t="s">
        <v>1265</v>
      </c>
      <c r="J3996" s="73" t="s">
        <v>330</v>
      </c>
      <c r="K3996" s="73" t="s">
        <v>390</v>
      </c>
      <c r="L3996" s="73" t="s">
        <v>383</v>
      </c>
      <c r="M3996" s="73" t="s">
        <v>388</v>
      </c>
      <c r="N3996" s="73" t="s">
        <v>30</v>
      </c>
      <c r="O3996" s="73" t="s">
        <v>385</v>
      </c>
      <c r="P3996" s="73" t="s">
        <v>907</v>
      </c>
      <c r="Q3996" s="73" t="s">
        <v>917</v>
      </c>
      <c r="R3996" s="73" t="s">
        <v>83</v>
      </c>
      <c r="V3996" s="60" t="str">
        <f>W3996&amp;H3996</f>
        <v>O GOLDWINсерый</v>
      </c>
      <c r="W3996" s="60" t="str">
        <f>_xlfn.LET(_xlpm.TextCell,TEXT(G3996,"###"),IF(_xlpm.TextCell&lt;&gt;"",IF(StyleSpaceSplit,IFERROR(IF(FIND(" ",_xlpm.TextCell)&gt;=1,MID(_xlpm.TextCell,1,FIND(" ",_xlpm.TextCell)-1),_xlpm.TextCell),_xlpm.TextCell),_xlpm.TextCell),""))</f>
        <v>O GOLDWIN</v>
      </c>
      <c r="X3996" s="60" t="str">
        <f>IF(A3996&lt;&gt;"",IFERROR(IF(FIND(" ",G3996)&gt;=1,MID(G3996,FIND(" ",G3996)+1,LEN(G3996)),""),""),"")</f>
        <v>GOLDWIN</v>
      </c>
      <c r="AC3996" s="51">
        <f>IFERROR(VALUE(MID($C3996,1,2)),0)</f>
        <v>80</v>
      </c>
      <c r="AD3996" s="44">
        <f>IFERROR(VALUE(MID($C3996,4,3)),0)</f>
        <v>251</v>
      </c>
      <c r="AE3996" s="51">
        <f>VALUE(RIGHT("00"&amp;AC3996,2)&amp;RIGHT("000"&amp;AD3996,3))</f>
        <v>80251</v>
      </c>
    </row>
    <row r="3997" spans="1:31">
      <c r="A3997" s="60" t="str">
        <f>IF(G3997&amp;Q3997&lt;&gt;"",W3997&amp;Q3997,"")</f>
        <v>O GOLDWINgrey</v>
      </c>
      <c r="B3997" s="60" t="str">
        <f>IF(C3997&lt;&gt;"",LEFT(C3997,9),"")</f>
        <v>80-251-08</v>
      </c>
      <c r="C3997" s="73" t="s">
        <v>6410</v>
      </c>
      <c r="D3997" s="73" t="s">
        <v>6409</v>
      </c>
      <c r="E3997" s="73" t="s">
        <v>904</v>
      </c>
      <c r="F3997" s="74">
        <v>57</v>
      </c>
      <c r="G3997" s="73" t="s">
        <v>2072</v>
      </c>
      <c r="H3997" s="73" t="s">
        <v>83</v>
      </c>
      <c r="I3997" s="73" t="s">
        <v>1265</v>
      </c>
      <c r="J3997" s="73" t="s">
        <v>330</v>
      </c>
      <c r="K3997" s="73" t="s">
        <v>390</v>
      </c>
      <c r="L3997" s="73" t="s">
        <v>383</v>
      </c>
      <c r="M3997" s="73" t="s">
        <v>388</v>
      </c>
      <c r="N3997" s="73" t="s">
        <v>30</v>
      </c>
      <c r="O3997" s="73" t="s">
        <v>385</v>
      </c>
      <c r="P3997" s="73" t="s">
        <v>907</v>
      </c>
      <c r="Q3997" s="73" t="s">
        <v>917</v>
      </c>
      <c r="R3997" s="73" t="s">
        <v>83</v>
      </c>
      <c r="V3997" s="60" t="str">
        <f>W3997&amp;H3997</f>
        <v>O GOLDWINсерый</v>
      </c>
      <c r="W3997" s="60" t="str">
        <f>_xlfn.LET(_xlpm.TextCell,TEXT(G3997,"###"),IF(_xlpm.TextCell&lt;&gt;"",IF(StyleSpaceSplit,IFERROR(IF(FIND(" ",_xlpm.TextCell)&gt;=1,MID(_xlpm.TextCell,1,FIND(" ",_xlpm.TextCell)-1),_xlpm.TextCell),_xlpm.TextCell),_xlpm.TextCell),""))</f>
        <v>O GOLDWIN</v>
      </c>
      <c r="X3997" s="60" t="str">
        <f>IF(A3997&lt;&gt;"",IFERROR(IF(FIND(" ",G3997)&gt;=1,MID(G3997,FIND(" ",G3997)+1,LEN(G3997)),""),""),"")</f>
        <v>GOLDWIN</v>
      </c>
      <c r="AC3997" s="51">
        <f>IFERROR(VALUE(MID($C3997,1,2)),0)</f>
        <v>80</v>
      </c>
      <c r="AD3997" s="44">
        <f>IFERROR(VALUE(MID($C3997,4,3)),0)</f>
        <v>251</v>
      </c>
      <c r="AE3997" s="51">
        <f>VALUE(RIGHT("00"&amp;AC3997,2)&amp;RIGHT("000"&amp;AD3997,3))</f>
        <v>80251</v>
      </c>
    </row>
    <row r="3998" spans="1:31">
      <c r="A3998" s="60" t="str">
        <f>IF(G3998&amp;Q3998&lt;&gt;"",W3998&amp;Q3998,"")</f>
        <v>O GOLDWINgrey</v>
      </c>
      <c r="B3998" s="60" t="str">
        <f>IF(C3998&lt;&gt;"",LEFT(C3998,9),"")</f>
        <v>80-251-08</v>
      </c>
      <c r="C3998" s="73" t="s">
        <v>6411</v>
      </c>
      <c r="D3998" s="73" t="s">
        <v>6409</v>
      </c>
      <c r="E3998" s="73" t="s">
        <v>910</v>
      </c>
      <c r="F3998" s="74">
        <v>59</v>
      </c>
      <c r="G3998" s="73" t="s">
        <v>2072</v>
      </c>
      <c r="H3998" s="73" t="s">
        <v>83</v>
      </c>
      <c r="I3998" s="73" t="s">
        <v>1265</v>
      </c>
      <c r="J3998" s="73" t="s">
        <v>330</v>
      </c>
      <c r="K3998" s="73" t="s">
        <v>390</v>
      </c>
      <c r="L3998" s="73" t="s">
        <v>383</v>
      </c>
      <c r="M3998" s="73" t="s">
        <v>388</v>
      </c>
      <c r="N3998" s="73" t="s">
        <v>30</v>
      </c>
      <c r="O3998" s="73" t="s">
        <v>385</v>
      </c>
      <c r="P3998" s="73" t="s">
        <v>907</v>
      </c>
      <c r="Q3998" s="73" t="s">
        <v>917</v>
      </c>
      <c r="R3998" s="73" t="s">
        <v>83</v>
      </c>
      <c r="V3998" s="60" t="str">
        <f>W3998&amp;H3998</f>
        <v>O GOLDWINсерый</v>
      </c>
      <c r="W3998" s="60" t="str">
        <f>_xlfn.LET(_xlpm.TextCell,TEXT(G3998,"###"),IF(_xlpm.TextCell&lt;&gt;"",IF(StyleSpaceSplit,IFERROR(IF(FIND(" ",_xlpm.TextCell)&gt;=1,MID(_xlpm.TextCell,1,FIND(" ",_xlpm.TextCell)-1),_xlpm.TextCell),_xlpm.TextCell),_xlpm.TextCell),""))</f>
        <v>O GOLDWIN</v>
      </c>
      <c r="X3998" s="60" t="str">
        <f>IF(A3998&lt;&gt;"",IFERROR(IF(FIND(" ",G3998)&gt;=1,MID(G3998,FIND(" ",G3998)+1,LEN(G3998)),""),""),"")</f>
        <v>GOLDWIN</v>
      </c>
      <c r="AC3998" s="51">
        <f>IFERROR(VALUE(MID($C3998,1,2)),0)</f>
        <v>80</v>
      </c>
      <c r="AD3998" s="44">
        <f>IFERROR(VALUE(MID($C3998,4,3)),0)</f>
        <v>251</v>
      </c>
      <c r="AE3998" s="51">
        <f>VALUE(RIGHT("00"&amp;AC3998,2)&amp;RIGHT("000"&amp;AD3998,3))</f>
        <v>80251</v>
      </c>
    </row>
    <row r="3999" spans="1:31">
      <c r="A3999" s="60" t="str">
        <f>IF(G3999&amp;Q3999&lt;&gt;"",W3999&amp;Q3999,"")</f>
        <v>O GOLDWINnavy</v>
      </c>
      <c r="B3999" s="60" t="str">
        <f>IF(C3999&lt;&gt;"",LEFT(C3999,9),"")</f>
        <v>80-251-16</v>
      </c>
      <c r="C3999" s="73" t="s">
        <v>3847</v>
      </c>
      <c r="D3999" s="73" t="s">
        <v>3848</v>
      </c>
      <c r="E3999" s="73" t="s">
        <v>956</v>
      </c>
      <c r="F3999" s="74">
        <v>55</v>
      </c>
      <c r="G3999" s="73" t="s">
        <v>2072</v>
      </c>
      <c r="H3999" s="73" t="s">
        <v>55</v>
      </c>
      <c r="I3999" s="73" t="s">
        <v>1265</v>
      </c>
      <c r="J3999" s="73" t="s">
        <v>330</v>
      </c>
      <c r="K3999" s="73" t="s">
        <v>390</v>
      </c>
      <c r="L3999" s="73" t="s">
        <v>383</v>
      </c>
      <c r="M3999" s="73" t="s">
        <v>388</v>
      </c>
      <c r="N3999" s="73" t="s">
        <v>30</v>
      </c>
      <c r="O3999" s="73" t="s">
        <v>385</v>
      </c>
      <c r="P3999" s="73" t="s">
        <v>907</v>
      </c>
      <c r="Q3999" s="73" t="s">
        <v>1003</v>
      </c>
      <c r="R3999" s="73" t="s">
        <v>71</v>
      </c>
      <c r="V3999" s="60" t="str">
        <f>W3999&amp;H3999</f>
        <v>O GOLDWINтемно-синий</v>
      </c>
      <c r="W3999" s="60" t="str">
        <f>_xlfn.LET(_xlpm.TextCell,TEXT(G3999,"###"),IF(_xlpm.TextCell&lt;&gt;"",IF(StyleSpaceSplit,IFERROR(IF(FIND(" ",_xlpm.TextCell)&gt;=1,MID(_xlpm.TextCell,1,FIND(" ",_xlpm.TextCell)-1),_xlpm.TextCell),_xlpm.TextCell),_xlpm.TextCell),""))</f>
        <v>O GOLDWIN</v>
      </c>
      <c r="X3999" s="60" t="str">
        <f>IF(A3999&lt;&gt;"",IFERROR(IF(FIND(" ",G3999)&gt;=1,MID(G3999,FIND(" ",G3999)+1,LEN(G3999)),""),""),"")</f>
        <v>GOLDWIN</v>
      </c>
      <c r="AC3999" s="51">
        <f>IFERROR(VALUE(MID($C3999,1,2)),0)</f>
        <v>80</v>
      </c>
      <c r="AD3999" s="44">
        <f>IFERROR(VALUE(MID($C3999,4,3)),0)</f>
        <v>251</v>
      </c>
      <c r="AE3999" s="51">
        <f>VALUE(RIGHT("00"&amp;AC3999,2)&amp;RIGHT("000"&amp;AD3999,3))</f>
        <v>80251</v>
      </c>
    </row>
    <row r="4000" spans="1:31">
      <c r="A4000" s="60" t="str">
        <f>IF(G4000&amp;Q4000&lt;&gt;"",W4000&amp;Q4000,"")</f>
        <v>O GOLDWINnavy</v>
      </c>
      <c r="B4000" s="60" t="str">
        <f>IF(C4000&lt;&gt;"",LEFT(C4000,9),"")</f>
        <v>80-251-16</v>
      </c>
      <c r="C4000" s="73" t="s">
        <v>3849</v>
      </c>
      <c r="D4000" s="73" t="s">
        <v>3848</v>
      </c>
      <c r="E4000" s="73" t="s">
        <v>904</v>
      </c>
      <c r="F4000" s="74">
        <v>57</v>
      </c>
      <c r="G4000" s="73" t="s">
        <v>2072</v>
      </c>
      <c r="H4000" s="73" t="s">
        <v>55</v>
      </c>
      <c r="I4000" s="73" t="s">
        <v>1265</v>
      </c>
      <c r="J4000" s="73" t="s">
        <v>330</v>
      </c>
      <c r="K4000" s="73" t="s">
        <v>390</v>
      </c>
      <c r="L4000" s="73" t="s">
        <v>383</v>
      </c>
      <c r="M4000" s="73" t="s">
        <v>388</v>
      </c>
      <c r="N4000" s="73" t="s">
        <v>30</v>
      </c>
      <c r="O4000" s="73" t="s">
        <v>385</v>
      </c>
      <c r="P4000" s="73" t="s">
        <v>907</v>
      </c>
      <c r="Q4000" s="73" t="s">
        <v>1003</v>
      </c>
      <c r="R4000" s="73" t="s">
        <v>71</v>
      </c>
      <c r="V4000" s="60" t="str">
        <f>W4000&amp;H4000</f>
        <v>O GOLDWINтемно-синий</v>
      </c>
      <c r="W4000" s="60" t="str">
        <f>_xlfn.LET(_xlpm.TextCell,TEXT(G4000,"###"),IF(_xlpm.TextCell&lt;&gt;"",IF(StyleSpaceSplit,IFERROR(IF(FIND(" ",_xlpm.TextCell)&gt;=1,MID(_xlpm.TextCell,1,FIND(" ",_xlpm.TextCell)-1),_xlpm.TextCell),_xlpm.TextCell),_xlpm.TextCell),""))</f>
        <v>O GOLDWIN</v>
      </c>
      <c r="X4000" s="60" t="str">
        <f>IF(A4000&lt;&gt;"",IFERROR(IF(FIND(" ",G4000)&gt;=1,MID(G4000,FIND(" ",G4000)+1,LEN(G4000)),""),""),"")</f>
        <v>GOLDWIN</v>
      </c>
      <c r="AC4000" s="51">
        <f>IFERROR(VALUE(MID($C4000,1,2)),0)</f>
        <v>80</v>
      </c>
      <c r="AD4000" s="44">
        <f>IFERROR(VALUE(MID($C4000,4,3)),0)</f>
        <v>251</v>
      </c>
      <c r="AE4000" s="51">
        <f>VALUE(RIGHT("00"&amp;AC4000,2)&amp;RIGHT("000"&amp;AD4000,3))</f>
        <v>80251</v>
      </c>
    </row>
    <row r="4001" spans="1:31">
      <c r="A4001" s="60" t="str">
        <f>IF(G4001&amp;Q4001&lt;&gt;"",W4001&amp;Q4001,"")</f>
        <v>O GOLDWINnavy</v>
      </c>
      <c r="B4001" s="60" t="str">
        <f>IF(C4001&lt;&gt;"",LEFT(C4001,9),"")</f>
        <v>80-251-16</v>
      </c>
      <c r="C4001" s="73" t="s">
        <v>3850</v>
      </c>
      <c r="D4001" s="73" t="s">
        <v>3848</v>
      </c>
      <c r="E4001" s="73" t="s">
        <v>910</v>
      </c>
      <c r="F4001" s="74">
        <v>59</v>
      </c>
      <c r="G4001" s="73" t="s">
        <v>2072</v>
      </c>
      <c r="H4001" s="73" t="s">
        <v>55</v>
      </c>
      <c r="I4001" s="73" t="s">
        <v>1265</v>
      </c>
      <c r="J4001" s="73" t="s">
        <v>330</v>
      </c>
      <c r="K4001" s="73" t="s">
        <v>390</v>
      </c>
      <c r="L4001" s="73" t="s">
        <v>383</v>
      </c>
      <c r="M4001" s="73" t="s">
        <v>388</v>
      </c>
      <c r="N4001" s="73" t="s">
        <v>30</v>
      </c>
      <c r="O4001" s="73" t="s">
        <v>385</v>
      </c>
      <c r="P4001" s="73" t="s">
        <v>907</v>
      </c>
      <c r="Q4001" s="73" t="s">
        <v>1003</v>
      </c>
      <c r="R4001" s="73" t="s">
        <v>71</v>
      </c>
      <c r="V4001" s="60" t="str">
        <f>W4001&amp;H4001</f>
        <v>O GOLDWINтемно-синий</v>
      </c>
      <c r="W4001" s="60" t="str">
        <f>_xlfn.LET(_xlpm.TextCell,TEXT(G4001,"###"),IF(_xlpm.TextCell&lt;&gt;"",IF(StyleSpaceSplit,IFERROR(IF(FIND(" ",_xlpm.TextCell)&gt;=1,MID(_xlpm.TextCell,1,FIND(" ",_xlpm.TextCell)-1),_xlpm.TextCell),_xlpm.TextCell),_xlpm.TextCell),""))</f>
        <v>O GOLDWIN</v>
      </c>
      <c r="X4001" s="60" t="str">
        <f>IF(A4001&lt;&gt;"",IFERROR(IF(FIND(" ",G4001)&gt;=1,MID(G4001,FIND(" ",G4001)+1,LEN(G4001)),""),""),"")</f>
        <v>GOLDWIN</v>
      </c>
      <c r="AC4001" s="51">
        <f>IFERROR(VALUE(MID($C4001,1,2)),0)</f>
        <v>80</v>
      </c>
      <c r="AD4001" s="44">
        <f>IFERROR(VALUE(MID($C4001,4,3)),0)</f>
        <v>251</v>
      </c>
      <c r="AE4001" s="51">
        <f>VALUE(RIGHT("00"&amp;AC4001,2)&amp;RIGHT("000"&amp;AD4001,3))</f>
        <v>80251</v>
      </c>
    </row>
    <row r="4002" spans="1:31">
      <c r="A4002" s="60" t="str">
        <f>IF(G4002&amp;Q4002&lt;&gt;"",W4002&amp;Q4002,"")</f>
        <v>O GOLDWINnavy</v>
      </c>
      <c r="B4002" s="60" t="str">
        <f>IF(C4002&lt;&gt;"",LEFT(C4002,9),"")</f>
        <v>80-251-16</v>
      </c>
      <c r="C4002" s="73" t="s">
        <v>3851</v>
      </c>
      <c r="D4002" s="73" t="s">
        <v>3848</v>
      </c>
      <c r="E4002" s="73" t="s">
        <v>912</v>
      </c>
      <c r="F4002" s="74">
        <v>61</v>
      </c>
      <c r="G4002" s="73" t="s">
        <v>2072</v>
      </c>
      <c r="H4002" s="73" t="s">
        <v>55</v>
      </c>
      <c r="I4002" s="73" t="s">
        <v>1265</v>
      </c>
      <c r="J4002" s="73" t="s">
        <v>330</v>
      </c>
      <c r="K4002" s="73" t="s">
        <v>390</v>
      </c>
      <c r="L4002" s="73" t="s">
        <v>383</v>
      </c>
      <c r="M4002" s="73" t="s">
        <v>388</v>
      </c>
      <c r="N4002" s="73" t="s">
        <v>30</v>
      </c>
      <c r="O4002" s="73" t="s">
        <v>385</v>
      </c>
      <c r="P4002" s="73" t="s">
        <v>907</v>
      </c>
      <c r="Q4002" s="73" t="s">
        <v>1003</v>
      </c>
      <c r="R4002" s="73" t="s">
        <v>71</v>
      </c>
      <c r="V4002" s="60" t="str">
        <f>W4002&amp;H4002</f>
        <v>O GOLDWINтемно-синий</v>
      </c>
      <c r="W4002" s="60" t="str">
        <f>_xlfn.LET(_xlpm.TextCell,TEXT(G4002,"###"),IF(_xlpm.TextCell&lt;&gt;"",IF(StyleSpaceSplit,IFERROR(IF(FIND(" ",_xlpm.TextCell)&gt;=1,MID(_xlpm.TextCell,1,FIND(" ",_xlpm.TextCell)-1),_xlpm.TextCell),_xlpm.TextCell),_xlpm.TextCell),""))</f>
        <v>O GOLDWIN</v>
      </c>
      <c r="X4002" s="60" t="str">
        <f>IF(A4002&lt;&gt;"",IFERROR(IF(FIND(" ",G4002)&gt;=1,MID(G4002,FIND(" ",G4002)+1,LEN(G4002)),""),""),"")</f>
        <v>GOLDWIN</v>
      </c>
      <c r="AC4002" s="51">
        <f>IFERROR(VALUE(MID($C4002,1,2)),0)</f>
        <v>80</v>
      </c>
      <c r="AD4002" s="44">
        <f>IFERROR(VALUE(MID($C4002,4,3)),0)</f>
        <v>251</v>
      </c>
      <c r="AE4002" s="51">
        <f>VALUE(RIGHT("00"&amp;AC4002,2)&amp;RIGHT("000"&amp;AD4002,3))</f>
        <v>80251</v>
      </c>
    </row>
    <row r="4003" spans="1:31">
      <c r="A4003" s="60" t="str">
        <f>IF(G4003&amp;Q4003&lt;&gt;"",W4003&amp;Q4003,"")</f>
        <v>O GOLDWINblack</v>
      </c>
      <c r="B4003" s="60" t="str">
        <f>IF(C4003&lt;&gt;"",LEFT(C4003,9),"")</f>
        <v>80-251-09</v>
      </c>
      <c r="C4003" s="73" t="s">
        <v>2070</v>
      </c>
      <c r="D4003" s="73" t="s">
        <v>2071</v>
      </c>
      <c r="E4003" s="73" t="s">
        <v>904</v>
      </c>
      <c r="F4003" s="74">
        <v>57</v>
      </c>
      <c r="G4003" s="73" t="s">
        <v>2072</v>
      </c>
      <c r="H4003" s="73" t="s">
        <v>53</v>
      </c>
      <c r="I4003" s="73" t="s">
        <v>1265</v>
      </c>
      <c r="J4003" s="73" t="s">
        <v>330</v>
      </c>
      <c r="K4003" s="73" t="s">
        <v>390</v>
      </c>
      <c r="L4003" s="73" t="s">
        <v>383</v>
      </c>
      <c r="M4003" s="73" t="s">
        <v>388</v>
      </c>
      <c r="N4003" s="73" t="s">
        <v>30</v>
      </c>
      <c r="O4003" s="73" t="s">
        <v>385</v>
      </c>
      <c r="P4003" s="73" t="s">
        <v>907</v>
      </c>
      <c r="Q4003" s="73" t="s">
        <v>928</v>
      </c>
      <c r="R4003" s="73" t="s">
        <v>53</v>
      </c>
      <c r="V4003" s="60" t="str">
        <f>W4003&amp;H4003</f>
        <v>O GOLDWINчерный</v>
      </c>
      <c r="W4003" s="60" t="str">
        <f>_xlfn.LET(_xlpm.TextCell,TEXT(G4003,"###"),IF(_xlpm.TextCell&lt;&gt;"",IF(StyleSpaceSplit,IFERROR(IF(FIND(" ",_xlpm.TextCell)&gt;=1,MID(_xlpm.TextCell,1,FIND(" ",_xlpm.TextCell)-1),_xlpm.TextCell),_xlpm.TextCell),_xlpm.TextCell),""))</f>
        <v>O GOLDWIN</v>
      </c>
      <c r="X4003" s="60" t="str">
        <f>IF(A4003&lt;&gt;"",IFERROR(IF(FIND(" ",G4003)&gt;=1,MID(G4003,FIND(" ",G4003)+1,LEN(G4003)),""),""),"")</f>
        <v>GOLDWIN</v>
      </c>
      <c r="AC4003" s="51">
        <f>IFERROR(VALUE(MID($C4003,1,2)),0)</f>
        <v>80</v>
      </c>
      <c r="AD4003" s="44">
        <f>IFERROR(VALUE(MID($C4003,4,3)),0)</f>
        <v>251</v>
      </c>
      <c r="AE4003" s="51">
        <f>VALUE(RIGHT("00"&amp;AC4003,2)&amp;RIGHT("000"&amp;AD4003,3))</f>
        <v>80251</v>
      </c>
    </row>
    <row r="4004" spans="1:31">
      <c r="A4004" s="60" t="str">
        <f>IF(G4004&amp;Q4004&lt;&gt;"",W4004&amp;Q4004,"")</f>
        <v>O GOLDWINblack</v>
      </c>
      <c r="B4004" s="60" t="str">
        <f>IF(C4004&lt;&gt;"",LEFT(C4004,9),"")</f>
        <v>80-251-09</v>
      </c>
      <c r="C4004" s="73" t="s">
        <v>2073</v>
      </c>
      <c r="D4004" s="73" t="s">
        <v>2071</v>
      </c>
      <c r="E4004" s="73" t="s">
        <v>956</v>
      </c>
      <c r="F4004" s="74">
        <v>55</v>
      </c>
      <c r="G4004" s="73" t="s">
        <v>2072</v>
      </c>
      <c r="H4004" s="73" t="s">
        <v>53</v>
      </c>
      <c r="I4004" s="73" t="s">
        <v>1265</v>
      </c>
      <c r="J4004" s="73" t="s">
        <v>330</v>
      </c>
      <c r="K4004" s="73" t="s">
        <v>390</v>
      </c>
      <c r="L4004" s="73" t="s">
        <v>383</v>
      </c>
      <c r="M4004" s="73" t="s">
        <v>388</v>
      </c>
      <c r="N4004" s="73" t="s">
        <v>30</v>
      </c>
      <c r="O4004" s="73" t="s">
        <v>385</v>
      </c>
      <c r="P4004" s="73" t="s">
        <v>907</v>
      </c>
      <c r="Q4004" s="73" t="s">
        <v>928</v>
      </c>
      <c r="R4004" s="73" t="s">
        <v>53</v>
      </c>
      <c r="V4004" s="60" t="str">
        <f>W4004&amp;H4004</f>
        <v>O GOLDWINчерный</v>
      </c>
      <c r="W4004" s="60" t="str">
        <f>_xlfn.LET(_xlpm.TextCell,TEXT(G4004,"###"),IF(_xlpm.TextCell&lt;&gt;"",IF(StyleSpaceSplit,IFERROR(IF(FIND(" ",_xlpm.TextCell)&gt;=1,MID(_xlpm.TextCell,1,FIND(" ",_xlpm.TextCell)-1),_xlpm.TextCell),_xlpm.TextCell),_xlpm.TextCell),""))</f>
        <v>O GOLDWIN</v>
      </c>
      <c r="X4004" s="60" t="str">
        <f>IF(A4004&lt;&gt;"",IFERROR(IF(FIND(" ",G4004)&gt;=1,MID(G4004,FIND(" ",G4004)+1,LEN(G4004)),""),""),"")</f>
        <v>GOLDWIN</v>
      </c>
      <c r="AC4004" s="51">
        <f>IFERROR(VALUE(MID($C4004,1,2)),0)</f>
        <v>80</v>
      </c>
      <c r="AD4004" s="44">
        <f>IFERROR(VALUE(MID($C4004,4,3)),0)</f>
        <v>251</v>
      </c>
      <c r="AE4004" s="51">
        <f>VALUE(RIGHT("00"&amp;AC4004,2)&amp;RIGHT("000"&amp;AD4004,3))</f>
        <v>80251</v>
      </c>
    </row>
    <row r="4005" spans="1:31">
      <c r="A4005" s="60" t="str">
        <f>IF(G4005&amp;Q4005&lt;&gt;"",W4005&amp;Q4005,"")</f>
        <v>O GOLDWINblack</v>
      </c>
      <c r="B4005" s="60" t="str">
        <f>IF(C4005&lt;&gt;"",LEFT(C4005,9),"")</f>
        <v>80-251-09</v>
      </c>
      <c r="C4005" s="73" t="s">
        <v>2074</v>
      </c>
      <c r="D4005" s="73" t="s">
        <v>2071</v>
      </c>
      <c r="E4005" s="73" t="s">
        <v>910</v>
      </c>
      <c r="F4005" s="74">
        <v>59</v>
      </c>
      <c r="G4005" s="73" t="s">
        <v>2072</v>
      </c>
      <c r="H4005" s="73" t="s">
        <v>53</v>
      </c>
      <c r="I4005" s="73" t="s">
        <v>1265</v>
      </c>
      <c r="J4005" s="73" t="s">
        <v>330</v>
      </c>
      <c r="K4005" s="73" t="s">
        <v>390</v>
      </c>
      <c r="L4005" s="73" t="s">
        <v>383</v>
      </c>
      <c r="M4005" s="73" t="s">
        <v>388</v>
      </c>
      <c r="N4005" s="73" t="s">
        <v>30</v>
      </c>
      <c r="O4005" s="73" t="s">
        <v>385</v>
      </c>
      <c r="P4005" s="73" t="s">
        <v>907</v>
      </c>
      <c r="Q4005" s="73" t="s">
        <v>928</v>
      </c>
      <c r="R4005" s="73" t="s">
        <v>53</v>
      </c>
      <c r="V4005" s="60" t="str">
        <f>W4005&amp;H4005</f>
        <v>O GOLDWINчерный</v>
      </c>
      <c r="W4005" s="60" t="str">
        <f>_xlfn.LET(_xlpm.TextCell,TEXT(G4005,"###"),IF(_xlpm.TextCell&lt;&gt;"",IF(StyleSpaceSplit,IFERROR(IF(FIND(" ",_xlpm.TextCell)&gt;=1,MID(_xlpm.TextCell,1,FIND(" ",_xlpm.TextCell)-1),_xlpm.TextCell),_xlpm.TextCell),_xlpm.TextCell),""))</f>
        <v>O GOLDWIN</v>
      </c>
      <c r="X4005" s="60" t="str">
        <f>IF(A4005&lt;&gt;"",IFERROR(IF(FIND(" ",G4005)&gt;=1,MID(G4005,FIND(" ",G4005)+1,LEN(G4005)),""),""),"")</f>
        <v>GOLDWIN</v>
      </c>
      <c r="AC4005" s="51">
        <f>IFERROR(VALUE(MID($C4005,1,2)),0)</f>
        <v>80</v>
      </c>
      <c r="AD4005" s="44">
        <f>IFERROR(VALUE(MID($C4005,4,3)),0)</f>
        <v>251</v>
      </c>
      <c r="AE4005" s="51">
        <f>VALUE(RIGHT("00"&amp;AC4005,2)&amp;RIGHT("000"&amp;AD4005,3))</f>
        <v>80251</v>
      </c>
    </row>
    <row r="4006" spans="1:31">
      <c r="A4006" s="60" t="str">
        <f>IF(G4006&amp;Q4006&lt;&gt;"",W4006&amp;Q4006,"")</f>
        <v>O GOLDWINblack</v>
      </c>
      <c r="B4006" s="60" t="str">
        <f>IF(C4006&lt;&gt;"",LEFT(C4006,9),"")</f>
        <v>80-251-09</v>
      </c>
      <c r="C4006" s="73" t="s">
        <v>2075</v>
      </c>
      <c r="D4006" s="73" t="s">
        <v>2071</v>
      </c>
      <c r="E4006" s="73" t="s">
        <v>912</v>
      </c>
      <c r="F4006" s="74">
        <v>61</v>
      </c>
      <c r="G4006" s="73" t="s">
        <v>2072</v>
      </c>
      <c r="H4006" s="73" t="s">
        <v>53</v>
      </c>
      <c r="I4006" s="73" t="s">
        <v>1265</v>
      </c>
      <c r="J4006" s="73" t="s">
        <v>330</v>
      </c>
      <c r="K4006" s="73" t="s">
        <v>390</v>
      </c>
      <c r="L4006" s="73" t="s">
        <v>383</v>
      </c>
      <c r="M4006" s="73" t="s">
        <v>388</v>
      </c>
      <c r="N4006" s="73" t="s">
        <v>30</v>
      </c>
      <c r="O4006" s="73" t="s">
        <v>385</v>
      </c>
      <c r="P4006" s="73" t="s">
        <v>907</v>
      </c>
      <c r="Q4006" s="73" t="s">
        <v>928</v>
      </c>
      <c r="R4006" s="73" t="s">
        <v>53</v>
      </c>
      <c r="V4006" s="60" t="str">
        <f>W4006&amp;H4006</f>
        <v>O GOLDWINчерный</v>
      </c>
      <c r="W4006" s="60" t="str">
        <f>_xlfn.LET(_xlpm.TextCell,TEXT(G4006,"###"),IF(_xlpm.TextCell&lt;&gt;"",IF(StyleSpaceSplit,IFERROR(IF(FIND(" ",_xlpm.TextCell)&gt;=1,MID(_xlpm.TextCell,1,FIND(" ",_xlpm.TextCell)-1),_xlpm.TextCell),_xlpm.TextCell),_xlpm.TextCell),""))</f>
        <v>O GOLDWIN</v>
      </c>
      <c r="X4006" s="60" t="str">
        <f>IF(A4006&lt;&gt;"",IFERROR(IF(FIND(" ",G4006)&gt;=1,MID(G4006,FIND(" ",G4006)+1,LEN(G4006)),""),""),"")</f>
        <v>GOLDWIN</v>
      </c>
      <c r="AC4006" s="51">
        <f>IFERROR(VALUE(MID($C4006,1,2)),0)</f>
        <v>80</v>
      </c>
      <c r="AD4006" s="44">
        <f>IFERROR(VALUE(MID($C4006,4,3)),0)</f>
        <v>251</v>
      </c>
      <c r="AE4006" s="51">
        <f>VALUE(RIGHT("00"&amp;AC4006,2)&amp;RIGHT("000"&amp;AD4006,3))</f>
        <v>80251</v>
      </c>
    </row>
    <row r="4007" spans="1:31">
      <c r="A4007" s="60" t="str">
        <f>IF(G4007&amp;Q4007&lt;&gt;"",W4007&amp;Q4007,"")</f>
        <v>O GRAIGbrown</v>
      </c>
      <c r="B4007" s="60" t="str">
        <f>IF(C4007&lt;&gt;"",LEFT(C4007,9),"")</f>
        <v>80-612-73</v>
      </c>
      <c r="C4007" s="73" t="s">
        <v>2397</v>
      </c>
      <c r="D4007" s="73" t="s">
        <v>2398</v>
      </c>
      <c r="E4007" s="73" t="s">
        <v>956</v>
      </c>
      <c r="F4007" s="74">
        <v>55</v>
      </c>
      <c r="G4007" s="73" t="s">
        <v>2393</v>
      </c>
      <c r="H4007" s="73" t="s">
        <v>81</v>
      </c>
      <c r="I4007" s="73" t="s">
        <v>936</v>
      </c>
      <c r="J4007" s="73" t="s">
        <v>330</v>
      </c>
      <c r="K4007" s="73" t="s">
        <v>382</v>
      </c>
      <c r="L4007" s="73" t="s">
        <v>383</v>
      </c>
      <c r="M4007" s="73" t="s">
        <v>384</v>
      </c>
      <c r="N4007" s="73" t="s">
        <v>35</v>
      </c>
      <c r="O4007" s="73" t="s">
        <v>386</v>
      </c>
      <c r="P4007" s="73" t="s">
        <v>907</v>
      </c>
      <c r="Q4007" s="73" t="s">
        <v>1033</v>
      </c>
      <c r="R4007" s="73" t="s">
        <v>63</v>
      </c>
      <c r="V4007" s="60" t="str">
        <f>W4007&amp;H4007</f>
        <v>O GRAIGбежевый / коричневый</v>
      </c>
      <c r="W4007" s="60" t="str">
        <f>_xlfn.LET(_xlpm.TextCell,TEXT(G4007,"###"),IF(_xlpm.TextCell&lt;&gt;"",IF(StyleSpaceSplit,IFERROR(IF(FIND(" ",_xlpm.TextCell)&gt;=1,MID(_xlpm.TextCell,1,FIND(" ",_xlpm.TextCell)-1),_xlpm.TextCell),_xlpm.TextCell),_xlpm.TextCell),""))</f>
        <v>O GRAIG</v>
      </c>
      <c r="X4007" s="60" t="str">
        <f>IF(A4007&lt;&gt;"",IFERROR(IF(FIND(" ",G4007)&gt;=1,MID(G4007,FIND(" ",G4007)+1,LEN(G4007)),""),""),"")</f>
        <v>GRAIG</v>
      </c>
      <c r="AC4007" s="51">
        <f>IFERROR(VALUE(MID($C4007,1,2)),0)</f>
        <v>80</v>
      </c>
      <c r="AD4007" s="44">
        <f>IFERROR(VALUE(MID($C4007,4,3)),0)</f>
        <v>612</v>
      </c>
      <c r="AE4007" s="51">
        <f>VALUE(RIGHT("00"&amp;AC4007,2)&amp;RIGHT("000"&amp;AD4007,3))</f>
        <v>80612</v>
      </c>
    </row>
    <row r="4008" spans="1:31">
      <c r="A4008" s="60" t="str">
        <f>IF(G4008&amp;Q4008&lt;&gt;"",W4008&amp;Q4008,"")</f>
        <v>O GRAIGbrown</v>
      </c>
      <c r="B4008" s="60" t="str">
        <f>IF(C4008&lt;&gt;"",LEFT(C4008,9),"")</f>
        <v>80-612-73</v>
      </c>
      <c r="C4008" s="73" t="s">
        <v>2399</v>
      </c>
      <c r="D4008" s="73" t="s">
        <v>2398</v>
      </c>
      <c r="E4008" s="73" t="s">
        <v>904</v>
      </c>
      <c r="F4008" s="74">
        <v>57</v>
      </c>
      <c r="G4008" s="73" t="s">
        <v>2393</v>
      </c>
      <c r="H4008" s="73" t="s">
        <v>81</v>
      </c>
      <c r="I4008" s="73" t="s">
        <v>936</v>
      </c>
      <c r="J4008" s="73" t="s">
        <v>330</v>
      </c>
      <c r="K4008" s="73" t="s">
        <v>382</v>
      </c>
      <c r="L4008" s="73" t="s">
        <v>383</v>
      </c>
      <c r="M4008" s="73" t="s">
        <v>384</v>
      </c>
      <c r="N4008" s="73" t="s">
        <v>35</v>
      </c>
      <c r="O4008" s="73" t="s">
        <v>386</v>
      </c>
      <c r="P4008" s="73" t="s">
        <v>907</v>
      </c>
      <c r="Q4008" s="73" t="s">
        <v>1033</v>
      </c>
      <c r="R4008" s="73" t="s">
        <v>63</v>
      </c>
      <c r="V4008" s="60" t="str">
        <f>W4008&amp;H4008</f>
        <v>O GRAIGбежевый / коричневый</v>
      </c>
      <c r="W4008" s="60" t="str">
        <f>_xlfn.LET(_xlpm.TextCell,TEXT(G4008,"###"),IF(_xlpm.TextCell&lt;&gt;"",IF(StyleSpaceSplit,IFERROR(IF(FIND(" ",_xlpm.TextCell)&gt;=1,MID(_xlpm.TextCell,1,FIND(" ",_xlpm.TextCell)-1),_xlpm.TextCell),_xlpm.TextCell),_xlpm.TextCell),""))</f>
        <v>O GRAIG</v>
      </c>
      <c r="X4008" s="60" t="str">
        <f>IF(A4008&lt;&gt;"",IFERROR(IF(FIND(" ",G4008)&gt;=1,MID(G4008,FIND(" ",G4008)+1,LEN(G4008)),""),""),"")</f>
        <v>GRAIG</v>
      </c>
      <c r="AC4008" s="51">
        <f>IFERROR(VALUE(MID($C4008,1,2)),0)</f>
        <v>80</v>
      </c>
      <c r="AD4008" s="44">
        <f>IFERROR(VALUE(MID($C4008,4,3)),0)</f>
        <v>612</v>
      </c>
      <c r="AE4008" s="51">
        <f>VALUE(RIGHT("00"&amp;AC4008,2)&amp;RIGHT("000"&amp;AD4008,3))</f>
        <v>80612</v>
      </c>
    </row>
    <row r="4009" spans="1:31">
      <c r="A4009" s="60" t="str">
        <f>IF(G4009&amp;Q4009&lt;&gt;"",W4009&amp;Q4009,"")</f>
        <v>O GRAIGbrown</v>
      </c>
      <c r="B4009" s="60" t="str">
        <f>IF(C4009&lt;&gt;"",LEFT(C4009,9),"")</f>
        <v>80-612-73</v>
      </c>
      <c r="C4009" s="73" t="s">
        <v>2400</v>
      </c>
      <c r="D4009" s="73" t="s">
        <v>2398</v>
      </c>
      <c r="E4009" s="73" t="s">
        <v>910</v>
      </c>
      <c r="F4009" s="74">
        <v>59</v>
      </c>
      <c r="G4009" s="73" t="s">
        <v>2393</v>
      </c>
      <c r="H4009" s="73" t="s">
        <v>81</v>
      </c>
      <c r="I4009" s="73" t="s">
        <v>936</v>
      </c>
      <c r="J4009" s="73" t="s">
        <v>330</v>
      </c>
      <c r="K4009" s="73" t="s">
        <v>382</v>
      </c>
      <c r="L4009" s="73" t="s">
        <v>383</v>
      </c>
      <c r="M4009" s="73" t="s">
        <v>384</v>
      </c>
      <c r="N4009" s="73" t="s">
        <v>35</v>
      </c>
      <c r="O4009" s="73" t="s">
        <v>386</v>
      </c>
      <c r="P4009" s="73" t="s">
        <v>907</v>
      </c>
      <c r="Q4009" s="73" t="s">
        <v>1033</v>
      </c>
      <c r="R4009" s="73" t="s">
        <v>63</v>
      </c>
      <c r="V4009" s="60" t="str">
        <f>W4009&amp;H4009</f>
        <v>O GRAIGбежевый / коричневый</v>
      </c>
      <c r="W4009" s="60" t="str">
        <f>_xlfn.LET(_xlpm.TextCell,TEXT(G4009,"###"),IF(_xlpm.TextCell&lt;&gt;"",IF(StyleSpaceSplit,IFERROR(IF(FIND(" ",_xlpm.TextCell)&gt;=1,MID(_xlpm.TextCell,1,FIND(" ",_xlpm.TextCell)-1),_xlpm.TextCell),_xlpm.TextCell),_xlpm.TextCell),""))</f>
        <v>O GRAIG</v>
      </c>
      <c r="X4009" s="60" t="str">
        <f>IF(A4009&lt;&gt;"",IFERROR(IF(FIND(" ",G4009)&gt;=1,MID(G4009,FIND(" ",G4009)+1,LEN(G4009)),""),""),"")</f>
        <v>GRAIG</v>
      </c>
      <c r="AC4009" s="51">
        <f>IFERROR(VALUE(MID($C4009,1,2)),0)</f>
        <v>80</v>
      </c>
      <c r="AD4009" s="44">
        <f>IFERROR(VALUE(MID($C4009,4,3)),0)</f>
        <v>612</v>
      </c>
      <c r="AE4009" s="51">
        <f>VALUE(RIGHT("00"&amp;AC4009,2)&amp;RIGHT("000"&amp;AD4009,3))</f>
        <v>80612</v>
      </c>
    </row>
    <row r="4010" spans="1:31">
      <c r="A4010" s="60" t="str">
        <f>IF(G4010&amp;Q4010&lt;&gt;"",W4010&amp;Q4010,"")</f>
        <v>O GRAIGbrown</v>
      </c>
      <c r="B4010" s="60" t="str">
        <f>IF(C4010&lt;&gt;"",LEFT(C4010,9),"")</f>
        <v>80-612-73</v>
      </c>
      <c r="C4010" s="73" t="s">
        <v>2401</v>
      </c>
      <c r="D4010" s="73" t="s">
        <v>2398</v>
      </c>
      <c r="E4010" s="73" t="s">
        <v>912</v>
      </c>
      <c r="F4010" s="74">
        <v>61</v>
      </c>
      <c r="G4010" s="73" t="s">
        <v>2393</v>
      </c>
      <c r="H4010" s="73" t="s">
        <v>81</v>
      </c>
      <c r="I4010" s="73" t="s">
        <v>936</v>
      </c>
      <c r="J4010" s="73" t="s">
        <v>330</v>
      </c>
      <c r="K4010" s="73" t="s">
        <v>382</v>
      </c>
      <c r="L4010" s="73" t="s">
        <v>383</v>
      </c>
      <c r="M4010" s="73" t="s">
        <v>384</v>
      </c>
      <c r="N4010" s="73" t="s">
        <v>35</v>
      </c>
      <c r="O4010" s="73" t="s">
        <v>386</v>
      </c>
      <c r="P4010" s="73" t="s">
        <v>907</v>
      </c>
      <c r="Q4010" s="73" t="s">
        <v>1033</v>
      </c>
      <c r="R4010" s="73" t="s">
        <v>63</v>
      </c>
      <c r="V4010" s="60" t="str">
        <f>W4010&amp;H4010</f>
        <v>O GRAIGбежевый / коричневый</v>
      </c>
      <c r="W4010" s="60" t="str">
        <f>_xlfn.LET(_xlpm.TextCell,TEXT(G4010,"###"),IF(_xlpm.TextCell&lt;&gt;"",IF(StyleSpaceSplit,IFERROR(IF(FIND(" ",_xlpm.TextCell)&gt;=1,MID(_xlpm.TextCell,1,FIND(" ",_xlpm.TextCell)-1),_xlpm.TextCell),_xlpm.TextCell),_xlpm.TextCell),""))</f>
        <v>O GRAIG</v>
      </c>
      <c r="X4010" s="60" t="str">
        <f>IF(A4010&lt;&gt;"",IFERROR(IF(FIND(" ",G4010)&gt;=1,MID(G4010,FIND(" ",G4010)+1,LEN(G4010)),""),""),"")</f>
        <v>GRAIG</v>
      </c>
      <c r="AC4010" s="51">
        <f>IFERROR(VALUE(MID($C4010,1,2)),0)</f>
        <v>80</v>
      </c>
      <c r="AD4010" s="44">
        <f>IFERROR(VALUE(MID($C4010,4,3)),0)</f>
        <v>612</v>
      </c>
      <c r="AE4010" s="51">
        <f>VALUE(RIGHT("00"&amp;AC4010,2)&amp;RIGHT("000"&amp;AD4010,3))</f>
        <v>80612</v>
      </c>
    </row>
    <row r="4011" spans="1:31">
      <c r="A4011" s="60" t="str">
        <f>IF(G4011&amp;Q4011&lt;&gt;"",W4011&amp;Q4011,"")</f>
        <v>O GRAIGblack</v>
      </c>
      <c r="B4011" s="60" t="str">
        <f>IF(C4011&lt;&gt;"",LEFT(C4011,9),"")</f>
        <v>80-612-53</v>
      </c>
      <c r="C4011" s="73" t="s">
        <v>2391</v>
      </c>
      <c r="D4011" s="73" t="s">
        <v>2392</v>
      </c>
      <c r="E4011" s="73" t="s">
        <v>956</v>
      </c>
      <c r="F4011" s="74">
        <v>55</v>
      </c>
      <c r="G4011" s="73" t="s">
        <v>2393</v>
      </c>
      <c r="H4011" s="73" t="s">
        <v>101</v>
      </c>
      <c r="I4011" s="73" t="s">
        <v>936</v>
      </c>
      <c r="J4011" s="73" t="s">
        <v>330</v>
      </c>
      <c r="K4011" s="73" t="s">
        <v>382</v>
      </c>
      <c r="L4011" s="73" t="s">
        <v>383</v>
      </c>
      <c r="M4011" s="73" t="s">
        <v>384</v>
      </c>
      <c r="N4011" s="73" t="s">
        <v>35</v>
      </c>
      <c r="O4011" s="73" t="s">
        <v>386</v>
      </c>
      <c r="P4011" s="73" t="s">
        <v>907</v>
      </c>
      <c r="Q4011" s="73" t="s">
        <v>928</v>
      </c>
      <c r="R4011" s="73" t="s">
        <v>63</v>
      </c>
      <c r="V4011" s="60" t="str">
        <f>W4011&amp;H4011</f>
        <v>O GRAIGбежевый / черный</v>
      </c>
      <c r="W4011" s="60" t="str">
        <f>_xlfn.LET(_xlpm.TextCell,TEXT(G4011,"###"),IF(_xlpm.TextCell&lt;&gt;"",IF(StyleSpaceSplit,IFERROR(IF(FIND(" ",_xlpm.TextCell)&gt;=1,MID(_xlpm.TextCell,1,FIND(" ",_xlpm.TextCell)-1),_xlpm.TextCell),_xlpm.TextCell),_xlpm.TextCell),""))</f>
        <v>O GRAIG</v>
      </c>
      <c r="X4011" s="60" t="str">
        <f>IF(A4011&lt;&gt;"",IFERROR(IF(FIND(" ",G4011)&gt;=1,MID(G4011,FIND(" ",G4011)+1,LEN(G4011)),""),""),"")</f>
        <v>GRAIG</v>
      </c>
      <c r="AC4011" s="51">
        <f>IFERROR(VALUE(MID($C4011,1,2)),0)</f>
        <v>80</v>
      </c>
      <c r="AD4011" s="44">
        <f>IFERROR(VALUE(MID($C4011,4,3)),0)</f>
        <v>612</v>
      </c>
      <c r="AE4011" s="51">
        <f>VALUE(RIGHT("00"&amp;AC4011,2)&amp;RIGHT("000"&amp;AD4011,3))</f>
        <v>80612</v>
      </c>
    </row>
    <row r="4012" spans="1:31">
      <c r="A4012" s="60" t="str">
        <f>IF(G4012&amp;Q4012&lt;&gt;"",W4012&amp;Q4012,"")</f>
        <v>O GRAIGblack</v>
      </c>
      <c r="B4012" s="60" t="str">
        <f>IF(C4012&lt;&gt;"",LEFT(C4012,9),"")</f>
        <v>80-612-53</v>
      </c>
      <c r="C4012" s="73" t="s">
        <v>2394</v>
      </c>
      <c r="D4012" s="73" t="s">
        <v>2392</v>
      </c>
      <c r="E4012" s="73" t="s">
        <v>904</v>
      </c>
      <c r="F4012" s="74">
        <v>57</v>
      </c>
      <c r="G4012" s="73" t="s">
        <v>2393</v>
      </c>
      <c r="H4012" s="73" t="s">
        <v>101</v>
      </c>
      <c r="I4012" s="73" t="s">
        <v>936</v>
      </c>
      <c r="J4012" s="73" t="s">
        <v>330</v>
      </c>
      <c r="K4012" s="73" t="s">
        <v>382</v>
      </c>
      <c r="L4012" s="73" t="s">
        <v>383</v>
      </c>
      <c r="M4012" s="73" t="s">
        <v>384</v>
      </c>
      <c r="N4012" s="73" t="s">
        <v>35</v>
      </c>
      <c r="O4012" s="73" t="s">
        <v>386</v>
      </c>
      <c r="P4012" s="73" t="s">
        <v>907</v>
      </c>
      <c r="Q4012" s="73" t="s">
        <v>928</v>
      </c>
      <c r="R4012" s="73" t="s">
        <v>63</v>
      </c>
      <c r="V4012" s="60" t="str">
        <f>W4012&amp;H4012</f>
        <v>O GRAIGбежевый / черный</v>
      </c>
      <c r="W4012" s="60" t="str">
        <f>_xlfn.LET(_xlpm.TextCell,TEXT(G4012,"###"),IF(_xlpm.TextCell&lt;&gt;"",IF(StyleSpaceSplit,IFERROR(IF(FIND(" ",_xlpm.TextCell)&gt;=1,MID(_xlpm.TextCell,1,FIND(" ",_xlpm.TextCell)-1),_xlpm.TextCell),_xlpm.TextCell),_xlpm.TextCell),""))</f>
        <v>O GRAIG</v>
      </c>
      <c r="X4012" s="60" t="str">
        <f>IF(A4012&lt;&gt;"",IFERROR(IF(FIND(" ",G4012)&gt;=1,MID(G4012,FIND(" ",G4012)+1,LEN(G4012)),""),""),"")</f>
        <v>GRAIG</v>
      </c>
      <c r="AC4012" s="51">
        <f>IFERROR(VALUE(MID($C4012,1,2)),0)</f>
        <v>80</v>
      </c>
      <c r="AD4012" s="44">
        <f>IFERROR(VALUE(MID($C4012,4,3)),0)</f>
        <v>612</v>
      </c>
      <c r="AE4012" s="51">
        <f>VALUE(RIGHT("00"&amp;AC4012,2)&amp;RIGHT("000"&amp;AD4012,3))</f>
        <v>80612</v>
      </c>
    </row>
    <row r="4013" spans="1:31">
      <c r="A4013" s="60" t="str">
        <f>IF(G4013&amp;Q4013&lt;&gt;"",W4013&amp;Q4013,"")</f>
        <v>O GRAIGblack</v>
      </c>
      <c r="B4013" s="60" t="str">
        <f>IF(C4013&lt;&gt;"",LEFT(C4013,9),"")</f>
        <v>80-612-53</v>
      </c>
      <c r="C4013" s="73" t="s">
        <v>2395</v>
      </c>
      <c r="D4013" s="73" t="s">
        <v>2392</v>
      </c>
      <c r="E4013" s="73" t="s">
        <v>910</v>
      </c>
      <c r="F4013" s="74">
        <v>59</v>
      </c>
      <c r="G4013" s="73" t="s">
        <v>2393</v>
      </c>
      <c r="H4013" s="73" t="s">
        <v>101</v>
      </c>
      <c r="I4013" s="73" t="s">
        <v>936</v>
      </c>
      <c r="J4013" s="73" t="s">
        <v>330</v>
      </c>
      <c r="K4013" s="73" t="s">
        <v>382</v>
      </c>
      <c r="L4013" s="73" t="s">
        <v>383</v>
      </c>
      <c r="M4013" s="73" t="s">
        <v>384</v>
      </c>
      <c r="N4013" s="73" t="s">
        <v>35</v>
      </c>
      <c r="O4013" s="73" t="s">
        <v>386</v>
      </c>
      <c r="P4013" s="73" t="s">
        <v>907</v>
      </c>
      <c r="Q4013" s="73" t="s">
        <v>928</v>
      </c>
      <c r="R4013" s="73" t="s">
        <v>63</v>
      </c>
      <c r="V4013" s="60" t="str">
        <f>W4013&amp;H4013</f>
        <v>O GRAIGбежевый / черный</v>
      </c>
      <c r="W4013" s="60" t="str">
        <f>_xlfn.LET(_xlpm.TextCell,TEXT(G4013,"###"),IF(_xlpm.TextCell&lt;&gt;"",IF(StyleSpaceSplit,IFERROR(IF(FIND(" ",_xlpm.TextCell)&gt;=1,MID(_xlpm.TextCell,1,FIND(" ",_xlpm.TextCell)-1),_xlpm.TextCell),_xlpm.TextCell),_xlpm.TextCell),""))</f>
        <v>O GRAIG</v>
      </c>
      <c r="X4013" s="60" t="str">
        <f>IF(A4013&lt;&gt;"",IFERROR(IF(FIND(" ",G4013)&gt;=1,MID(G4013,FIND(" ",G4013)+1,LEN(G4013)),""),""),"")</f>
        <v>GRAIG</v>
      </c>
      <c r="AC4013" s="51">
        <f>IFERROR(VALUE(MID($C4013,1,2)),0)</f>
        <v>80</v>
      </c>
      <c r="AD4013" s="44">
        <f>IFERROR(VALUE(MID($C4013,4,3)),0)</f>
        <v>612</v>
      </c>
      <c r="AE4013" s="51">
        <f>VALUE(RIGHT("00"&amp;AC4013,2)&amp;RIGHT("000"&amp;AD4013,3))</f>
        <v>80612</v>
      </c>
    </row>
    <row r="4014" spans="1:31">
      <c r="A4014" s="60" t="str">
        <f>IF(G4014&amp;Q4014&lt;&gt;"",W4014&amp;Q4014,"")</f>
        <v>O GRAIGblack</v>
      </c>
      <c r="B4014" s="60" t="str">
        <f>IF(C4014&lt;&gt;"",LEFT(C4014,9),"")</f>
        <v>80-612-53</v>
      </c>
      <c r="C4014" s="73" t="s">
        <v>2396</v>
      </c>
      <c r="D4014" s="73" t="s">
        <v>2392</v>
      </c>
      <c r="E4014" s="73" t="s">
        <v>912</v>
      </c>
      <c r="F4014" s="74">
        <v>61</v>
      </c>
      <c r="G4014" s="73" t="s">
        <v>2393</v>
      </c>
      <c r="H4014" s="73" t="s">
        <v>101</v>
      </c>
      <c r="I4014" s="73" t="s">
        <v>936</v>
      </c>
      <c r="J4014" s="73" t="s">
        <v>330</v>
      </c>
      <c r="K4014" s="73" t="s">
        <v>382</v>
      </c>
      <c r="L4014" s="73" t="s">
        <v>383</v>
      </c>
      <c r="M4014" s="73" t="s">
        <v>384</v>
      </c>
      <c r="N4014" s="73" t="s">
        <v>35</v>
      </c>
      <c r="O4014" s="73" t="s">
        <v>386</v>
      </c>
      <c r="P4014" s="73" t="s">
        <v>907</v>
      </c>
      <c r="Q4014" s="73" t="s">
        <v>928</v>
      </c>
      <c r="R4014" s="73" t="s">
        <v>63</v>
      </c>
      <c r="V4014" s="60" t="str">
        <f>W4014&amp;H4014</f>
        <v>O GRAIGбежевый / черный</v>
      </c>
      <c r="W4014" s="60" t="str">
        <f>_xlfn.LET(_xlpm.TextCell,TEXT(G4014,"###"),IF(_xlpm.TextCell&lt;&gt;"",IF(StyleSpaceSplit,IFERROR(IF(FIND(" ",_xlpm.TextCell)&gt;=1,MID(_xlpm.TextCell,1,FIND(" ",_xlpm.TextCell)-1),_xlpm.TextCell),_xlpm.TextCell),_xlpm.TextCell),""))</f>
        <v>O GRAIG</v>
      </c>
      <c r="X4014" s="60" t="str">
        <f>IF(A4014&lt;&gt;"",IFERROR(IF(FIND(" ",G4014)&gt;=1,MID(G4014,FIND(" ",G4014)+1,LEN(G4014)),""),""),"")</f>
        <v>GRAIG</v>
      </c>
      <c r="AC4014" s="51">
        <f>IFERROR(VALUE(MID($C4014,1,2)),0)</f>
        <v>80</v>
      </c>
      <c r="AD4014" s="44">
        <f>IFERROR(VALUE(MID($C4014,4,3)),0)</f>
        <v>612</v>
      </c>
      <c r="AE4014" s="51">
        <f>VALUE(RIGHT("00"&amp;AC4014,2)&amp;RIGHT("000"&amp;AD4014,3))</f>
        <v>80612</v>
      </c>
    </row>
    <row r="4015" spans="1:31">
      <c r="A4015" s="60" t="str">
        <f>IF(G4015&amp;Q4015&lt;&gt;"",W4015&amp;Q4015,"")</f>
        <v>O MYGODbeige</v>
      </c>
      <c r="B4015" s="60" t="str">
        <f>IF(C4015&lt;&gt;"",LEFT(C4015,9),"")</f>
        <v>80-761-02</v>
      </c>
      <c r="C4015" s="73" t="s">
        <v>4681</v>
      </c>
      <c r="D4015" s="73" t="s">
        <v>4682</v>
      </c>
      <c r="E4015" s="73" t="s">
        <v>956</v>
      </c>
      <c r="F4015" s="74">
        <v>55</v>
      </c>
      <c r="G4015" s="73" t="s">
        <v>4334</v>
      </c>
      <c r="H4015" s="73" t="s">
        <v>63</v>
      </c>
      <c r="I4015" s="73" t="s">
        <v>927</v>
      </c>
      <c r="J4015" s="73" t="s">
        <v>330</v>
      </c>
      <c r="K4015" s="73" t="s">
        <v>382</v>
      </c>
      <c r="L4015" s="73" t="s">
        <v>383</v>
      </c>
      <c r="M4015" s="73" t="s">
        <v>384</v>
      </c>
      <c r="N4015" s="73" t="s">
        <v>36</v>
      </c>
      <c r="O4015" s="73" t="s">
        <v>386</v>
      </c>
      <c r="P4015" s="73" t="s">
        <v>907</v>
      </c>
      <c r="Q4015" s="73" t="s">
        <v>937</v>
      </c>
      <c r="R4015" s="73" t="s">
        <v>63</v>
      </c>
      <c r="V4015" s="60" t="str">
        <f>W4015&amp;H4015</f>
        <v>O MYGODбежевый</v>
      </c>
      <c r="W4015" s="60" t="str">
        <f>_xlfn.LET(_xlpm.TextCell,TEXT(G4015,"###"),IF(_xlpm.TextCell&lt;&gt;"",IF(StyleSpaceSplit,IFERROR(IF(FIND(" ",_xlpm.TextCell)&gt;=1,MID(_xlpm.TextCell,1,FIND(" ",_xlpm.TextCell)-1),_xlpm.TextCell),_xlpm.TextCell),_xlpm.TextCell),""))</f>
        <v>O MYGOD</v>
      </c>
      <c r="X4015" s="60" t="str">
        <f>IF(A4015&lt;&gt;"",IFERROR(IF(FIND(" ",G4015)&gt;=1,MID(G4015,FIND(" ",G4015)+1,LEN(G4015)),""),""),"")</f>
        <v>MYGOD</v>
      </c>
      <c r="AC4015" s="51">
        <f>IFERROR(VALUE(MID($C4015,1,2)),0)</f>
        <v>80</v>
      </c>
      <c r="AD4015" s="44">
        <f>IFERROR(VALUE(MID($C4015,4,3)),0)</f>
        <v>761</v>
      </c>
      <c r="AE4015" s="51">
        <f>VALUE(RIGHT("00"&amp;AC4015,2)&amp;RIGHT("000"&amp;AD4015,3))</f>
        <v>80761</v>
      </c>
    </row>
    <row r="4016" spans="1:31">
      <c r="A4016" s="60" t="str">
        <f>IF(G4016&amp;Q4016&lt;&gt;"",W4016&amp;Q4016,"")</f>
        <v>O MYGODbeige</v>
      </c>
      <c r="B4016" s="60" t="str">
        <f>IF(C4016&lt;&gt;"",LEFT(C4016,9),"")</f>
        <v>80-761-02</v>
      </c>
      <c r="C4016" s="73" t="s">
        <v>4683</v>
      </c>
      <c r="D4016" s="73" t="s">
        <v>4682</v>
      </c>
      <c r="E4016" s="73" t="s">
        <v>904</v>
      </c>
      <c r="F4016" s="74">
        <v>57</v>
      </c>
      <c r="G4016" s="73" t="s">
        <v>4334</v>
      </c>
      <c r="H4016" s="73" t="s">
        <v>63</v>
      </c>
      <c r="I4016" s="73" t="s">
        <v>927</v>
      </c>
      <c r="J4016" s="73" t="s">
        <v>330</v>
      </c>
      <c r="K4016" s="73" t="s">
        <v>382</v>
      </c>
      <c r="L4016" s="73" t="s">
        <v>383</v>
      </c>
      <c r="M4016" s="73" t="s">
        <v>384</v>
      </c>
      <c r="N4016" s="73" t="s">
        <v>36</v>
      </c>
      <c r="O4016" s="73" t="s">
        <v>386</v>
      </c>
      <c r="P4016" s="73" t="s">
        <v>907</v>
      </c>
      <c r="Q4016" s="73" t="s">
        <v>937</v>
      </c>
      <c r="R4016" s="73" t="s">
        <v>63</v>
      </c>
      <c r="V4016" s="60" t="str">
        <f>W4016&amp;H4016</f>
        <v>O MYGODбежевый</v>
      </c>
      <c r="W4016" s="60" t="str">
        <f>_xlfn.LET(_xlpm.TextCell,TEXT(G4016,"###"),IF(_xlpm.TextCell&lt;&gt;"",IF(StyleSpaceSplit,IFERROR(IF(FIND(" ",_xlpm.TextCell)&gt;=1,MID(_xlpm.TextCell,1,FIND(" ",_xlpm.TextCell)-1),_xlpm.TextCell),_xlpm.TextCell),_xlpm.TextCell),""))</f>
        <v>O MYGOD</v>
      </c>
      <c r="X4016" s="60" t="str">
        <f>IF(A4016&lt;&gt;"",IFERROR(IF(FIND(" ",G4016)&gt;=1,MID(G4016,FIND(" ",G4016)+1,LEN(G4016)),""),""),"")</f>
        <v>MYGOD</v>
      </c>
      <c r="AC4016" s="51">
        <f>IFERROR(VALUE(MID($C4016,1,2)),0)</f>
        <v>80</v>
      </c>
      <c r="AD4016" s="44">
        <f>IFERROR(VALUE(MID($C4016,4,3)),0)</f>
        <v>761</v>
      </c>
      <c r="AE4016" s="51">
        <f>VALUE(RIGHT("00"&amp;AC4016,2)&amp;RIGHT("000"&amp;AD4016,3))</f>
        <v>80761</v>
      </c>
    </row>
    <row r="4017" spans="1:31">
      <c r="A4017" s="60" t="str">
        <f>IF(G4017&amp;Q4017&lt;&gt;"",W4017&amp;Q4017,"")</f>
        <v>O MYGODbeige</v>
      </c>
      <c r="B4017" s="60" t="str">
        <f>IF(C4017&lt;&gt;"",LEFT(C4017,9),"")</f>
        <v>80-761-02</v>
      </c>
      <c r="C4017" s="73" t="s">
        <v>4684</v>
      </c>
      <c r="D4017" s="73" t="s">
        <v>4682</v>
      </c>
      <c r="E4017" s="73" t="s">
        <v>910</v>
      </c>
      <c r="F4017" s="74">
        <v>59</v>
      </c>
      <c r="G4017" s="73" t="s">
        <v>4334</v>
      </c>
      <c r="H4017" s="73" t="s">
        <v>63</v>
      </c>
      <c r="I4017" s="73" t="s">
        <v>927</v>
      </c>
      <c r="J4017" s="73" t="s">
        <v>330</v>
      </c>
      <c r="K4017" s="73" t="s">
        <v>382</v>
      </c>
      <c r="L4017" s="73" t="s">
        <v>383</v>
      </c>
      <c r="M4017" s="73" t="s">
        <v>384</v>
      </c>
      <c r="N4017" s="73" t="s">
        <v>36</v>
      </c>
      <c r="O4017" s="73" t="s">
        <v>386</v>
      </c>
      <c r="P4017" s="73" t="s">
        <v>907</v>
      </c>
      <c r="Q4017" s="73" t="s">
        <v>937</v>
      </c>
      <c r="R4017" s="73" t="s">
        <v>63</v>
      </c>
      <c r="V4017" s="60" t="str">
        <f>W4017&amp;H4017</f>
        <v>O MYGODбежевый</v>
      </c>
      <c r="W4017" s="60" t="str">
        <f>_xlfn.LET(_xlpm.TextCell,TEXT(G4017,"###"),IF(_xlpm.TextCell&lt;&gt;"",IF(StyleSpaceSplit,IFERROR(IF(FIND(" ",_xlpm.TextCell)&gt;=1,MID(_xlpm.TextCell,1,FIND(" ",_xlpm.TextCell)-1),_xlpm.TextCell),_xlpm.TextCell),_xlpm.TextCell),""))</f>
        <v>O MYGOD</v>
      </c>
      <c r="X4017" s="60" t="str">
        <f>IF(A4017&lt;&gt;"",IFERROR(IF(FIND(" ",G4017)&gt;=1,MID(G4017,FIND(" ",G4017)+1,LEN(G4017)),""),""),"")</f>
        <v>MYGOD</v>
      </c>
      <c r="AC4017" s="51">
        <f>IFERROR(VALUE(MID($C4017,1,2)),0)</f>
        <v>80</v>
      </c>
      <c r="AD4017" s="44">
        <f>IFERROR(VALUE(MID($C4017,4,3)),0)</f>
        <v>761</v>
      </c>
      <c r="AE4017" s="51">
        <f>VALUE(RIGHT("00"&amp;AC4017,2)&amp;RIGHT("000"&amp;AD4017,3))</f>
        <v>80761</v>
      </c>
    </row>
    <row r="4018" spans="1:31">
      <c r="A4018" s="60" t="str">
        <f>IF(G4018&amp;Q4018&lt;&gt;"",W4018&amp;Q4018,"")</f>
        <v>O MYGODbeige</v>
      </c>
      <c r="B4018" s="60" t="str">
        <f>IF(C4018&lt;&gt;"",LEFT(C4018,9),"")</f>
        <v>80-761-02</v>
      </c>
      <c r="C4018" s="73" t="s">
        <v>4685</v>
      </c>
      <c r="D4018" s="73" t="s">
        <v>4682</v>
      </c>
      <c r="E4018" s="73" t="s">
        <v>912</v>
      </c>
      <c r="F4018" s="74">
        <v>61</v>
      </c>
      <c r="G4018" s="73" t="s">
        <v>4334</v>
      </c>
      <c r="H4018" s="73" t="s">
        <v>63</v>
      </c>
      <c r="I4018" s="73" t="s">
        <v>927</v>
      </c>
      <c r="J4018" s="73" t="s">
        <v>330</v>
      </c>
      <c r="K4018" s="73" t="s">
        <v>382</v>
      </c>
      <c r="L4018" s="73" t="s">
        <v>383</v>
      </c>
      <c r="M4018" s="73" t="s">
        <v>384</v>
      </c>
      <c r="N4018" s="73" t="s">
        <v>36</v>
      </c>
      <c r="O4018" s="73" t="s">
        <v>386</v>
      </c>
      <c r="P4018" s="73" t="s">
        <v>907</v>
      </c>
      <c r="Q4018" s="73" t="s">
        <v>937</v>
      </c>
      <c r="R4018" s="73" t="s">
        <v>63</v>
      </c>
      <c r="V4018" s="60" t="str">
        <f>W4018&amp;H4018</f>
        <v>O MYGODбежевый</v>
      </c>
      <c r="W4018" s="60" t="str">
        <f>_xlfn.LET(_xlpm.TextCell,TEXT(G4018,"###"),IF(_xlpm.TextCell&lt;&gt;"",IF(StyleSpaceSplit,IFERROR(IF(FIND(" ",_xlpm.TextCell)&gt;=1,MID(_xlpm.TextCell,1,FIND(" ",_xlpm.TextCell)-1),_xlpm.TextCell),_xlpm.TextCell),_xlpm.TextCell),""))</f>
        <v>O MYGOD</v>
      </c>
      <c r="X4018" s="60" t="str">
        <f>IF(A4018&lt;&gt;"",IFERROR(IF(FIND(" ",G4018)&gt;=1,MID(G4018,FIND(" ",G4018)+1,LEN(G4018)),""),""),"")</f>
        <v>MYGOD</v>
      </c>
      <c r="AC4018" s="51">
        <f>IFERROR(VALUE(MID($C4018,1,2)),0)</f>
        <v>80</v>
      </c>
      <c r="AD4018" s="44">
        <f>IFERROR(VALUE(MID($C4018,4,3)),0)</f>
        <v>761</v>
      </c>
      <c r="AE4018" s="51">
        <f>VALUE(RIGHT("00"&amp;AC4018,2)&amp;RIGHT("000"&amp;AD4018,3))</f>
        <v>80761</v>
      </c>
    </row>
    <row r="4019" spans="1:31">
      <c r="A4019" s="60" t="str">
        <f>IF(G4019&amp;Q4019&lt;&gt;"",W4019&amp;Q4019,"")</f>
        <v>O MYGODwhite</v>
      </c>
      <c r="B4019" s="60" t="str">
        <f>IF(C4019&lt;&gt;"",LEFT(C4019,9),"")</f>
        <v>80-761-17</v>
      </c>
      <c r="C4019" s="73" t="s">
        <v>4332</v>
      </c>
      <c r="D4019" s="73" t="s">
        <v>4333</v>
      </c>
      <c r="E4019" s="73" t="s">
        <v>910</v>
      </c>
      <c r="F4019" s="74">
        <v>59</v>
      </c>
      <c r="G4019" s="73" t="s">
        <v>4334</v>
      </c>
      <c r="H4019" s="73" t="s">
        <v>57</v>
      </c>
      <c r="I4019" s="73" t="s">
        <v>927</v>
      </c>
      <c r="J4019" s="73" t="s">
        <v>330</v>
      </c>
      <c r="K4019" s="73" t="s">
        <v>382</v>
      </c>
      <c r="L4019" s="73" t="s">
        <v>383</v>
      </c>
      <c r="M4019" s="73" t="s">
        <v>384</v>
      </c>
      <c r="N4019" s="73" t="s">
        <v>36</v>
      </c>
      <c r="O4019" s="73" t="s">
        <v>386</v>
      </c>
      <c r="P4019" s="73" t="s">
        <v>907</v>
      </c>
      <c r="Q4019" s="73" t="s">
        <v>908</v>
      </c>
      <c r="R4019" s="73" t="s">
        <v>57</v>
      </c>
      <c r="V4019" s="60" t="str">
        <f>W4019&amp;H4019</f>
        <v>O MYGODбелый</v>
      </c>
      <c r="W4019" s="60" t="str">
        <f>_xlfn.LET(_xlpm.TextCell,TEXT(G4019,"###"),IF(_xlpm.TextCell&lt;&gt;"",IF(StyleSpaceSplit,IFERROR(IF(FIND(" ",_xlpm.TextCell)&gt;=1,MID(_xlpm.TextCell,1,FIND(" ",_xlpm.TextCell)-1),_xlpm.TextCell),_xlpm.TextCell),_xlpm.TextCell),""))</f>
        <v>O MYGOD</v>
      </c>
      <c r="X4019" s="60" t="str">
        <f>IF(A4019&lt;&gt;"",IFERROR(IF(FIND(" ",G4019)&gt;=1,MID(G4019,FIND(" ",G4019)+1,LEN(G4019)),""),""),"")</f>
        <v>MYGOD</v>
      </c>
      <c r="AC4019" s="51">
        <f>IFERROR(VALUE(MID($C4019,1,2)),0)</f>
        <v>80</v>
      </c>
      <c r="AD4019" s="44">
        <f>IFERROR(VALUE(MID($C4019,4,3)),0)</f>
        <v>761</v>
      </c>
      <c r="AE4019" s="51">
        <f>VALUE(RIGHT("00"&amp;AC4019,2)&amp;RIGHT("000"&amp;AD4019,3))</f>
        <v>80761</v>
      </c>
    </row>
    <row r="4020" spans="1:31">
      <c r="A4020" s="60" t="str">
        <f>IF(G4020&amp;Q4020&lt;&gt;"",W4020&amp;Q4020,"")</f>
        <v>O MYGODwhite</v>
      </c>
      <c r="B4020" s="60" t="str">
        <f>IF(C4020&lt;&gt;"",LEFT(C4020,9),"")</f>
        <v>80-761-17</v>
      </c>
      <c r="C4020" s="73" t="s">
        <v>4335</v>
      </c>
      <c r="D4020" s="73" t="s">
        <v>4333</v>
      </c>
      <c r="E4020" s="73" t="s">
        <v>956</v>
      </c>
      <c r="F4020" s="74">
        <v>55</v>
      </c>
      <c r="G4020" s="73" t="s">
        <v>4334</v>
      </c>
      <c r="H4020" s="73" t="s">
        <v>57</v>
      </c>
      <c r="I4020" s="73" t="s">
        <v>927</v>
      </c>
      <c r="J4020" s="73" t="s">
        <v>330</v>
      </c>
      <c r="K4020" s="73" t="s">
        <v>382</v>
      </c>
      <c r="L4020" s="73" t="s">
        <v>383</v>
      </c>
      <c r="M4020" s="73" t="s">
        <v>384</v>
      </c>
      <c r="N4020" s="73" t="s">
        <v>36</v>
      </c>
      <c r="O4020" s="73" t="s">
        <v>386</v>
      </c>
      <c r="P4020" s="73" t="s">
        <v>907</v>
      </c>
      <c r="Q4020" s="73" t="s">
        <v>908</v>
      </c>
      <c r="R4020" s="73" t="s">
        <v>57</v>
      </c>
      <c r="V4020" s="60" t="str">
        <f>W4020&amp;H4020</f>
        <v>O MYGODбелый</v>
      </c>
      <c r="W4020" s="60" t="str">
        <f>_xlfn.LET(_xlpm.TextCell,TEXT(G4020,"###"),IF(_xlpm.TextCell&lt;&gt;"",IF(StyleSpaceSplit,IFERROR(IF(FIND(" ",_xlpm.TextCell)&gt;=1,MID(_xlpm.TextCell,1,FIND(" ",_xlpm.TextCell)-1),_xlpm.TextCell),_xlpm.TextCell),_xlpm.TextCell),""))</f>
        <v>O MYGOD</v>
      </c>
      <c r="X4020" s="60" t="str">
        <f>IF(A4020&lt;&gt;"",IFERROR(IF(FIND(" ",G4020)&gt;=1,MID(G4020,FIND(" ",G4020)+1,LEN(G4020)),""),""),"")</f>
        <v>MYGOD</v>
      </c>
      <c r="AC4020" s="51">
        <f>IFERROR(VALUE(MID($C4020,1,2)),0)</f>
        <v>80</v>
      </c>
      <c r="AD4020" s="44">
        <f>IFERROR(VALUE(MID($C4020,4,3)),0)</f>
        <v>761</v>
      </c>
      <c r="AE4020" s="51">
        <f>VALUE(RIGHT("00"&amp;AC4020,2)&amp;RIGHT("000"&amp;AD4020,3))</f>
        <v>80761</v>
      </c>
    </row>
    <row r="4021" spans="1:31">
      <c r="A4021" s="60" t="str">
        <f>IF(G4021&amp;Q4021&lt;&gt;"",W4021&amp;Q4021,"")</f>
        <v>O MYGODwhite</v>
      </c>
      <c r="B4021" s="60" t="str">
        <f>IF(C4021&lt;&gt;"",LEFT(C4021,9),"")</f>
        <v>80-761-17</v>
      </c>
      <c r="C4021" s="73" t="s">
        <v>4336</v>
      </c>
      <c r="D4021" s="73" t="s">
        <v>4333</v>
      </c>
      <c r="E4021" s="73" t="s">
        <v>904</v>
      </c>
      <c r="F4021" s="74">
        <v>57</v>
      </c>
      <c r="G4021" s="73" t="s">
        <v>4334</v>
      </c>
      <c r="H4021" s="73" t="s">
        <v>57</v>
      </c>
      <c r="I4021" s="73" t="s">
        <v>927</v>
      </c>
      <c r="J4021" s="73" t="s">
        <v>330</v>
      </c>
      <c r="K4021" s="73" t="s">
        <v>382</v>
      </c>
      <c r="L4021" s="73" t="s">
        <v>383</v>
      </c>
      <c r="M4021" s="73" t="s">
        <v>384</v>
      </c>
      <c r="N4021" s="73" t="s">
        <v>36</v>
      </c>
      <c r="O4021" s="73" t="s">
        <v>386</v>
      </c>
      <c r="P4021" s="73" t="s">
        <v>907</v>
      </c>
      <c r="Q4021" s="73" t="s">
        <v>908</v>
      </c>
      <c r="R4021" s="73" t="s">
        <v>57</v>
      </c>
      <c r="V4021" s="60" t="str">
        <f>W4021&amp;H4021</f>
        <v>O MYGODбелый</v>
      </c>
      <c r="W4021" s="60" t="str">
        <f>_xlfn.LET(_xlpm.TextCell,TEXT(G4021,"###"),IF(_xlpm.TextCell&lt;&gt;"",IF(StyleSpaceSplit,IFERROR(IF(FIND(" ",_xlpm.TextCell)&gt;=1,MID(_xlpm.TextCell,1,FIND(" ",_xlpm.TextCell)-1),_xlpm.TextCell),_xlpm.TextCell),_xlpm.TextCell),""))</f>
        <v>O MYGOD</v>
      </c>
      <c r="X4021" s="60" t="str">
        <f>IF(A4021&lt;&gt;"",IFERROR(IF(FIND(" ",G4021)&gt;=1,MID(G4021,FIND(" ",G4021)+1,LEN(G4021)),""),""),"")</f>
        <v>MYGOD</v>
      </c>
      <c r="AC4021" s="51">
        <f>IFERROR(VALUE(MID($C4021,1,2)),0)</f>
        <v>80</v>
      </c>
      <c r="AD4021" s="44">
        <f>IFERROR(VALUE(MID($C4021,4,3)),0)</f>
        <v>761</v>
      </c>
      <c r="AE4021" s="51">
        <f>VALUE(RIGHT("00"&amp;AC4021,2)&amp;RIGHT("000"&amp;AD4021,3))</f>
        <v>80761</v>
      </c>
    </row>
    <row r="4022" spans="1:31">
      <c r="A4022" s="60" t="str">
        <f>IF(G4022&amp;Q4022&lt;&gt;"",W4022&amp;Q4022,"")</f>
        <v>O MYGODwhite</v>
      </c>
      <c r="B4022" s="60" t="str">
        <f>IF(C4022&lt;&gt;"",LEFT(C4022,9),"")</f>
        <v>80-761-17</v>
      </c>
      <c r="C4022" s="73" t="s">
        <v>4337</v>
      </c>
      <c r="D4022" s="73" t="s">
        <v>4333</v>
      </c>
      <c r="E4022" s="73" t="s">
        <v>912</v>
      </c>
      <c r="F4022" s="74">
        <v>61</v>
      </c>
      <c r="G4022" s="73" t="s">
        <v>4334</v>
      </c>
      <c r="H4022" s="73" t="s">
        <v>57</v>
      </c>
      <c r="I4022" s="73" t="s">
        <v>927</v>
      </c>
      <c r="J4022" s="73" t="s">
        <v>330</v>
      </c>
      <c r="K4022" s="73" t="s">
        <v>382</v>
      </c>
      <c r="L4022" s="73" t="s">
        <v>383</v>
      </c>
      <c r="M4022" s="73" t="s">
        <v>384</v>
      </c>
      <c r="N4022" s="73" t="s">
        <v>36</v>
      </c>
      <c r="O4022" s="73" t="s">
        <v>386</v>
      </c>
      <c r="P4022" s="73" t="s">
        <v>907</v>
      </c>
      <c r="Q4022" s="73" t="s">
        <v>908</v>
      </c>
      <c r="R4022" s="73" t="s">
        <v>57</v>
      </c>
      <c r="V4022" s="60" t="str">
        <f>W4022&amp;H4022</f>
        <v>O MYGODбелый</v>
      </c>
      <c r="W4022" s="60" t="str">
        <f>_xlfn.LET(_xlpm.TextCell,TEXT(G4022,"###"),IF(_xlpm.TextCell&lt;&gt;"",IF(StyleSpaceSplit,IFERROR(IF(FIND(" ",_xlpm.TextCell)&gt;=1,MID(_xlpm.TextCell,1,FIND(" ",_xlpm.TextCell)-1),_xlpm.TextCell),_xlpm.TextCell),_xlpm.TextCell),""))</f>
        <v>O MYGOD</v>
      </c>
      <c r="X4022" s="60" t="str">
        <f>IF(A4022&lt;&gt;"",IFERROR(IF(FIND(" ",G4022)&gt;=1,MID(G4022,FIND(" ",G4022)+1,LEN(G4022)),""),""),"")</f>
        <v>MYGOD</v>
      </c>
      <c r="AC4022" s="51">
        <f>IFERROR(VALUE(MID($C4022,1,2)),0)</f>
        <v>80</v>
      </c>
      <c r="AD4022" s="44">
        <f>IFERROR(VALUE(MID($C4022,4,3)),0)</f>
        <v>761</v>
      </c>
      <c r="AE4022" s="51">
        <f>VALUE(RIGHT("00"&amp;AC4022,2)&amp;RIGHT("000"&amp;AD4022,3))</f>
        <v>80761</v>
      </c>
    </row>
    <row r="4023" spans="1:31">
      <c r="A4023" s="60" t="str">
        <f>IF(G4023&amp;Q4023&lt;&gt;"",W4023&amp;Q4023,"")</f>
        <v>O RIVERwhite.white</v>
      </c>
      <c r="B4023" s="60" t="str">
        <f>IF(C4023&lt;&gt;"",LEFT(C4023,9),"")</f>
        <v>80-613-17</v>
      </c>
      <c r="C4023" s="73" t="s">
        <v>2409</v>
      </c>
      <c r="D4023" s="73" t="s">
        <v>2410</v>
      </c>
      <c r="E4023" s="73" t="s">
        <v>956</v>
      </c>
      <c r="F4023" s="74">
        <v>55</v>
      </c>
      <c r="G4023" s="73" t="s">
        <v>2404</v>
      </c>
      <c r="H4023" s="73" t="s">
        <v>105</v>
      </c>
      <c r="I4023" s="73" t="s">
        <v>927</v>
      </c>
      <c r="J4023" s="73" t="s">
        <v>330</v>
      </c>
      <c r="K4023" s="73" t="s">
        <v>382</v>
      </c>
      <c r="L4023" s="73" t="s">
        <v>383</v>
      </c>
      <c r="M4023" s="73" t="s">
        <v>384</v>
      </c>
      <c r="N4023" s="73" t="s">
        <v>36</v>
      </c>
      <c r="O4023" s="73" t="s">
        <v>386</v>
      </c>
      <c r="P4023" s="73" t="s">
        <v>907</v>
      </c>
      <c r="Q4023" s="73" t="s">
        <v>2411</v>
      </c>
      <c r="R4023" s="73" t="s">
        <v>57</v>
      </c>
      <c r="V4023" s="60" t="str">
        <f>W4023&amp;H4023</f>
        <v>O RIVERбелый / белый</v>
      </c>
      <c r="W4023" s="60" t="str">
        <f>_xlfn.LET(_xlpm.TextCell,TEXT(G4023,"###"),IF(_xlpm.TextCell&lt;&gt;"",IF(StyleSpaceSplit,IFERROR(IF(FIND(" ",_xlpm.TextCell)&gt;=1,MID(_xlpm.TextCell,1,FIND(" ",_xlpm.TextCell)-1),_xlpm.TextCell),_xlpm.TextCell),_xlpm.TextCell),""))</f>
        <v>O RIVER</v>
      </c>
      <c r="X4023" s="60" t="str">
        <f>IF(A4023&lt;&gt;"",IFERROR(IF(FIND(" ",G4023)&gt;=1,MID(G4023,FIND(" ",G4023)+1,LEN(G4023)),""),""),"")</f>
        <v>RIVER</v>
      </c>
      <c r="AC4023" s="51">
        <f>IFERROR(VALUE(MID($C4023,1,2)),0)</f>
        <v>80</v>
      </c>
      <c r="AD4023" s="44">
        <f>IFERROR(VALUE(MID($C4023,4,3)),0)</f>
        <v>613</v>
      </c>
      <c r="AE4023" s="51">
        <f>VALUE(RIGHT("00"&amp;AC4023,2)&amp;RIGHT("000"&amp;AD4023,3))</f>
        <v>80613</v>
      </c>
    </row>
    <row r="4024" spans="1:31">
      <c r="A4024" s="60" t="str">
        <f>IF(G4024&amp;Q4024&lt;&gt;"",W4024&amp;Q4024,"")</f>
        <v>O RIVERwhite.white</v>
      </c>
      <c r="B4024" s="60" t="str">
        <f>IF(C4024&lt;&gt;"",LEFT(C4024,9),"")</f>
        <v>80-613-17</v>
      </c>
      <c r="C4024" s="73" t="s">
        <v>2412</v>
      </c>
      <c r="D4024" s="73" t="s">
        <v>2410</v>
      </c>
      <c r="E4024" s="73" t="s">
        <v>904</v>
      </c>
      <c r="F4024" s="74">
        <v>57</v>
      </c>
      <c r="G4024" s="73" t="s">
        <v>2404</v>
      </c>
      <c r="H4024" s="73" t="s">
        <v>105</v>
      </c>
      <c r="I4024" s="73" t="s">
        <v>927</v>
      </c>
      <c r="J4024" s="73" t="s">
        <v>330</v>
      </c>
      <c r="K4024" s="73" t="s">
        <v>382</v>
      </c>
      <c r="L4024" s="73" t="s">
        <v>383</v>
      </c>
      <c r="M4024" s="73" t="s">
        <v>384</v>
      </c>
      <c r="N4024" s="73" t="s">
        <v>36</v>
      </c>
      <c r="O4024" s="73" t="s">
        <v>386</v>
      </c>
      <c r="P4024" s="73" t="s">
        <v>907</v>
      </c>
      <c r="Q4024" s="73" t="s">
        <v>2411</v>
      </c>
      <c r="R4024" s="73" t="s">
        <v>57</v>
      </c>
      <c r="V4024" s="60" t="str">
        <f>W4024&amp;H4024</f>
        <v>O RIVERбелый / белый</v>
      </c>
      <c r="W4024" s="60" t="str">
        <f>_xlfn.LET(_xlpm.TextCell,TEXT(G4024,"###"),IF(_xlpm.TextCell&lt;&gt;"",IF(StyleSpaceSplit,IFERROR(IF(FIND(" ",_xlpm.TextCell)&gt;=1,MID(_xlpm.TextCell,1,FIND(" ",_xlpm.TextCell)-1),_xlpm.TextCell),_xlpm.TextCell),_xlpm.TextCell),""))</f>
        <v>O RIVER</v>
      </c>
      <c r="X4024" s="60" t="str">
        <f>IF(A4024&lt;&gt;"",IFERROR(IF(FIND(" ",G4024)&gt;=1,MID(G4024,FIND(" ",G4024)+1,LEN(G4024)),""),""),"")</f>
        <v>RIVER</v>
      </c>
      <c r="AC4024" s="51">
        <f>IFERROR(VALUE(MID($C4024,1,2)),0)</f>
        <v>80</v>
      </c>
      <c r="AD4024" s="44">
        <f>IFERROR(VALUE(MID($C4024,4,3)),0)</f>
        <v>613</v>
      </c>
      <c r="AE4024" s="51">
        <f>VALUE(RIGHT("00"&amp;AC4024,2)&amp;RIGHT("000"&amp;AD4024,3))</f>
        <v>80613</v>
      </c>
    </row>
    <row r="4025" spans="1:31">
      <c r="A4025" s="60" t="str">
        <f>IF(G4025&amp;Q4025&lt;&gt;"",W4025&amp;Q4025,"")</f>
        <v>O RIVERwhite.white</v>
      </c>
      <c r="B4025" s="60" t="str">
        <f>IF(C4025&lt;&gt;"",LEFT(C4025,9),"")</f>
        <v>80-613-17</v>
      </c>
      <c r="C4025" s="73" t="s">
        <v>2413</v>
      </c>
      <c r="D4025" s="73" t="s">
        <v>2410</v>
      </c>
      <c r="E4025" s="73" t="s">
        <v>910</v>
      </c>
      <c r="F4025" s="74">
        <v>59</v>
      </c>
      <c r="G4025" s="73" t="s">
        <v>2404</v>
      </c>
      <c r="H4025" s="73" t="s">
        <v>105</v>
      </c>
      <c r="I4025" s="73" t="s">
        <v>927</v>
      </c>
      <c r="J4025" s="73" t="s">
        <v>330</v>
      </c>
      <c r="K4025" s="73" t="s">
        <v>382</v>
      </c>
      <c r="L4025" s="73" t="s">
        <v>383</v>
      </c>
      <c r="M4025" s="73" t="s">
        <v>384</v>
      </c>
      <c r="N4025" s="73" t="s">
        <v>36</v>
      </c>
      <c r="O4025" s="73" t="s">
        <v>386</v>
      </c>
      <c r="P4025" s="73" t="s">
        <v>907</v>
      </c>
      <c r="Q4025" s="73" t="s">
        <v>2411</v>
      </c>
      <c r="R4025" s="73" t="s">
        <v>57</v>
      </c>
      <c r="V4025" s="60" t="str">
        <f>W4025&amp;H4025</f>
        <v>O RIVERбелый / белый</v>
      </c>
      <c r="W4025" s="60" t="str">
        <f>_xlfn.LET(_xlpm.TextCell,TEXT(G4025,"###"),IF(_xlpm.TextCell&lt;&gt;"",IF(StyleSpaceSplit,IFERROR(IF(FIND(" ",_xlpm.TextCell)&gt;=1,MID(_xlpm.TextCell,1,FIND(" ",_xlpm.TextCell)-1),_xlpm.TextCell),_xlpm.TextCell),_xlpm.TextCell),""))</f>
        <v>O RIVER</v>
      </c>
      <c r="X4025" s="60" t="str">
        <f>IF(A4025&lt;&gt;"",IFERROR(IF(FIND(" ",G4025)&gt;=1,MID(G4025,FIND(" ",G4025)+1,LEN(G4025)),""),""),"")</f>
        <v>RIVER</v>
      </c>
      <c r="AC4025" s="51">
        <f>IFERROR(VALUE(MID($C4025,1,2)),0)</f>
        <v>80</v>
      </c>
      <c r="AD4025" s="44">
        <f>IFERROR(VALUE(MID($C4025,4,3)),0)</f>
        <v>613</v>
      </c>
      <c r="AE4025" s="51">
        <f>VALUE(RIGHT("00"&amp;AC4025,2)&amp;RIGHT("000"&amp;AD4025,3))</f>
        <v>80613</v>
      </c>
    </row>
    <row r="4026" spans="1:31">
      <c r="A4026" s="60" t="str">
        <f>IF(G4026&amp;Q4026&lt;&gt;"",W4026&amp;Q4026,"")</f>
        <v>O RIVERwhite.white</v>
      </c>
      <c r="B4026" s="60" t="str">
        <f>IF(C4026&lt;&gt;"",LEFT(C4026,9),"")</f>
        <v>80-613-17</v>
      </c>
      <c r="C4026" s="73" t="s">
        <v>2414</v>
      </c>
      <c r="D4026" s="73" t="s">
        <v>2410</v>
      </c>
      <c r="E4026" s="73" t="s">
        <v>912</v>
      </c>
      <c r="F4026" s="74">
        <v>61</v>
      </c>
      <c r="G4026" s="73" t="s">
        <v>2404</v>
      </c>
      <c r="H4026" s="73" t="s">
        <v>105</v>
      </c>
      <c r="I4026" s="73" t="s">
        <v>927</v>
      </c>
      <c r="J4026" s="73" t="s">
        <v>330</v>
      </c>
      <c r="K4026" s="73" t="s">
        <v>382</v>
      </c>
      <c r="L4026" s="73" t="s">
        <v>383</v>
      </c>
      <c r="M4026" s="73" t="s">
        <v>384</v>
      </c>
      <c r="N4026" s="73" t="s">
        <v>36</v>
      </c>
      <c r="O4026" s="73" t="s">
        <v>386</v>
      </c>
      <c r="P4026" s="73" t="s">
        <v>907</v>
      </c>
      <c r="Q4026" s="73" t="s">
        <v>2411</v>
      </c>
      <c r="R4026" s="73" t="s">
        <v>57</v>
      </c>
      <c r="V4026" s="60" t="str">
        <f>W4026&amp;H4026</f>
        <v>O RIVERбелый / белый</v>
      </c>
      <c r="W4026" s="60" t="str">
        <f>_xlfn.LET(_xlpm.TextCell,TEXT(G4026,"###"),IF(_xlpm.TextCell&lt;&gt;"",IF(StyleSpaceSplit,IFERROR(IF(FIND(" ",_xlpm.TextCell)&gt;=1,MID(_xlpm.TextCell,1,FIND(" ",_xlpm.TextCell)-1),_xlpm.TextCell),_xlpm.TextCell),_xlpm.TextCell),""))</f>
        <v>O RIVER</v>
      </c>
      <c r="X4026" s="60" t="str">
        <f>IF(A4026&lt;&gt;"",IFERROR(IF(FIND(" ",G4026)&gt;=1,MID(G4026,FIND(" ",G4026)+1,LEN(G4026)),""),""),"")</f>
        <v>RIVER</v>
      </c>
      <c r="AC4026" s="51">
        <f>IFERROR(VALUE(MID($C4026,1,2)),0)</f>
        <v>80</v>
      </c>
      <c r="AD4026" s="44">
        <f>IFERROR(VALUE(MID($C4026,4,3)),0)</f>
        <v>613</v>
      </c>
      <c r="AE4026" s="51">
        <f>VALUE(RIGHT("00"&amp;AC4026,2)&amp;RIGHT("000"&amp;AD4026,3))</f>
        <v>80613</v>
      </c>
    </row>
    <row r="4027" spans="1:31">
      <c r="A4027" s="60" t="str">
        <f>IF(G4027&amp;Q4027&lt;&gt;"",W4027&amp;Q4027,"")</f>
        <v>O RIVERwhite.black</v>
      </c>
      <c r="B4027" s="60" t="str">
        <f>IF(C4027&lt;&gt;"",LEFT(C4027,9),"")</f>
        <v>80-613-48</v>
      </c>
      <c r="C4027" s="73" t="s">
        <v>2402</v>
      </c>
      <c r="D4027" s="73" t="s">
        <v>2403</v>
      </c>
      <c r="E4027" s="73" t="s">
        <v>956</v>
      </c>
      <c r="F4027" s="74">
        <v>55</v>
      </c>
      <c r="G4027" s="73" t="s">
        <v>2404</v>
      </c>
      <c r="H4027" s="73" t="s">
        <v>119</v>
      </c>
      <c r="I4027" s="73" t="s">
        <v>927</v>
      </c>
      <c r="J4027" s="73" t="s">
        <v>330</v>
      </c>
      <c r="K4027" s="73" t="s">
        <v>382</v>
      </c>
      <c r="L4027" s="73" t="s">
        <v>383</v>
      </c>
      <c r="M4027" s="73" t="s">
        <v>384</v>
      </c>
      <c r="N4027" s="73" t="s">
        <v>36</v>
      </c>
      <c r="O4027" s="73" t="s">
        <v>386</v>
      </c>
      <c r="P4027" s="73" t="s">
        <v>907</v>
      </c>
      <c r="Q4027" s="73" t="s">
        <v>2405</v>
      </c>
      <c r="R4027" s="73" t="s">
        <v>57</v>
      </c>
      <c r="V4027" s="60" t="str">
        <f>W4027&amp;H4027</f>
        <v>O RIVERбелый / черный</v>
      </c>
      <c r="W4027" s="60" t="str">
        <f>_xlfn.LET(_xlpm.TextCell,TEXT(G4027,"###"),IF(_xlpm.TextCell&lt;&gt;"",IF(StyleSpaceSplit,IFERROR(IF(FIND(" ",_xlpm.TextCell)&gt;=1,MID(_xlpm.TextCell,1,FIND(" ",_xlpm.TextCell)-1),_xlpm.TextCell),_xlpm.TextCell),_xlpm.TextCell),""))</f>
        <v>O RIVER</v>
      </c>
      <c r="X4027" s="60" t="str">
        <f>IF(A4027&lt;&gt;"",IFERROR(IF(FIND(" ",G4027)&gt;=1,MID(G4027,FIND(" ",G4027)+1,LEN(G4027)),""),""),"")</f>
        <v>RIVER</v>
      </c>
      <c r="AC4027" s="51">
        <f>IFERROR(VALUE(MID($C4027,1,2)),0)</f>
        <v>80</v>
      </c>
      <c r="AD4027" s="44">
        <f>IFERROR(VALUE(MID($C4027,4,3)),0)</f>
        <v>613</v>
      </c>
      <c r="AE4027" s="51">
        <f>VALUE(RIGHT("00"&amp;AC4027,2)&amp;RIGHT("000"&amp;AD4027,3))</f>
        <v>80613</v>
      </c>
    </row>
    <row r="4028" spans="1:31">
      <c r="A4028" s="60" t="str">
        <f>IF(G4028&amp;Q4028&lt;&gt;"",W4028&amp;Q4028,"")</f>
        <v>O RIVERwhite.black</v>
      </c>
      <c r="B4028" s="60" t="str">
        <f>IF(C4028&lt;&gt;"",LEFT(C4028,9),"")</f>
        <v>80-613-48</v>
      </c>
      <c r="C4028" s="73" t="s">
        <v>2406</v>
      </c>
      <c r="D4028" s="73" t="s">
        <v>2403</v>
      </c>
      <c r="E4028" s="73" t="s">
        <v>904</v>
      </c>
      <c r="F4028" s="74">
        <v>57</v>
      </c>
      <c r="G4028" s="73" t="s">
        <v>2404</v>
      </c>
      <c r="H4028" s="73" t="s">
        <v>119</v>
      </c>
      <c r="I4028" s="73" t="s">
        <v>927</v>
      </c>
      <c r="J4028" s="73" t="s">
        <v>330</v>
      </c>
      <c r="K4028" s="73" t="s">
        <v>382</v>
      </c>
      <c r="L4028" s="73" t="s">
        <v>383</v>
      </c>
      <c r="M4028" s="73" t="s">
        <v>384</v>
      </c>
      <c r="N4028" s="73" t="s">
        <v>36</v>
      </c>
      <c r="O4028" s="73" t="s">
        <v>386</v>
      </c>
      <c r="P4028" s="73" t="s">
        <v>907</v>
      </c>
      <c r="Q4028" s="73" t="s">
        <v>2405</v>
      </c>
      <c r="R4028" s="73" t="s">
        <v>57</v>
      </c>
      <c r="V4028" s="60" t="str">
        <f>W4028&amp;H4028</f>
        <v>O RIVERбелый / черный</v>
      </c>
      <c r="W4028" s="60" t="str">
        <f>_xlfn.LET(_xlpm.TextCell,TEXT(G4028,"###"),IF(_xlpm.TextCell&lt;&gt;"",IF(StyleSpaceSplit,IFERROR(IF(FIND(" ",_xlpm.TextCell)&gt;=1,MID(_xlpm.TextCell,1,FIND(" ",_xlpm.TextCell)-1),_xlpm.TextCell),_xlpm.TextCell),_xlpm.TextCell),""))</f>
        <v>O RIVER</v>
      </c>
      <c r="X4028" s="60" t="str">
        <f>IF(A4028&lt;&gt;"",IFERROR(IF(FIND(" ",G4028)&gt;=1,MID(G4028,FIND(" ",G4028)+1,LEN(G4028)),""),""),"")</f>
        <v>RIVER</v>
      </c>
      <c r="AC4028" s="51">
        <f>IFERROR(VALUE(MID($C4028,1,2)),0)</f>
        <v>80</v>
      </c>
      <c r="AD4028" s="44">
        <f>IFERROR(VALUE(MID($C4028,4,3)),0)</f>
        <v>613</v>
      </c>
      <c r="AE4028" s="51">
        <f>VALUE(RIGHT("00"&amp;AC4028,2)&amp;RIGHT("000"&amp;AD4028,3))</f>
        <v>80613</v>
      </c>
    </row>
    <row r="4029" spans="1:31">
      <c r="A4029" s="60" t="str">
        <f>IF(G4029&amp;Q4029&lt;&gt;"",W4029&amp;Q4029,"")</f>
        <v>O RIVERwhite.black</v>
      </c>
      <c r="B4029" s="60" t="str">
        <f>IF(C4029&lt;&gt;"",LEFT(C4029,9),"")</f>
        <v>80-613-48</v>
      </c>
      <c r="C4029" s="73" t="s">
        <v>2407</v>
      </c>
      <c r="D4029" s="73" t="s">
        <v>2403</v>
      </c>
      <c r="E4029" s="73" t="s">
        <v>910</v>
      </c>
      <c r="F4029" s="74">
        <v>59</v>
      </c>
      <c r="G4029" s="73" t="s">
        <v>2404</v>
      </c>
      <c r="H4029" s="73" t="s">
        <v>119</v>
      </c>
      <c r="I4029" s="73" t="s">
        <v>927</v>
      </c>
      <c r="J4029" s="73" t="s">
        <v>330</v>
      </c>
      <c r="K4029" s="73" t="s">
        <v>382</v>
      </c>
      <c r="L4029" s="73" t="s">
        <v>383</v>
      </c>
      <c r="M4029" s="73" t="s">
        <v>384</v>
      </c>
      <c r="N4029" s="73" t="s">
        <v>36</v>
      </c>
      <c r="O4029" s="73" t="s">
        <v>386</v>
      </c>
      <c r="P4029" s="73" t="s">
        <v>907</v>
      </c>
      <c r="Q4029" s="73" t="s">
        <v>2405</v>
      </c>
      <c r="R4029" s="73" t="s">
        <v>57</v>
      </c>
      <c r="V4029" s="60" t="str">
        <f>W4029&amp;H4029</f>
        <v>O RIVERбелый / черный</v>
      </c>
      <c r="W4029" s="60" t="str">
        <f>_xlfn.LET(_xlpm.TextCell,TEXT(G4029,"###"),IF(_xlpm.TextCell&lt;&gt;"",IF(StyleSpaceSplit,IFERROR(IF(FIND(" ",_xlpm.TextCell)&gt;=1,MID(_xlpm.TextCell,1,FIND(" ",_xlpm.TextCell)-1),_xlpm.TextCell),_xlpm.TextCell),_xlpm.TextCell),""))</f>
        <v>O RIVER</v>
      </c>
      <c r="X4029" s="60" t="str">
        <f>IF(A4029&lt;&gt;"",IFERROR(IF(FIND(" ",G4029)&gt;=1,MID(G4029,FIND(" ",G4029)+1,LEN(G4029)),""),""),"")</f>
        <v>RIVER</v>
      </c>
      <c r="AC4029" s="51">
        <f>IFERROR(VALUE(MID($C4029,1,2)),0)</f>
        <v>80</v>
      </c>
      <c r="AD4029" s="44">
        <f>IFERROR(VALUE(MID($C4029,4,3)),0)</f>
        <v>613</v>
      </c>
      <c r="AE4029" s="51">
        <f>VALUE(RIGHT("00"&amp;AC4029,2)&amp;RIGHT("000"&amp;AD4029,3))</f>
        <v>80613</v>
      </c>
    </row>
    <row r="4030" spans="1:31">
      <c r="A4030" s="60" t="str">
        <f>IF(G4030&amp;Q4030&lt;&gt;"",W4030&amp;Q4030,"")</f>
        <v>O RIVERwhite.black</v>
      </c>
      <c r="B4030" s="60" t="str">
        <f>IF(C4030&lt;&gt;"",LEFT(C4030,9),"")</f>
        <v>80-613-48</v>
      </c>
      <c r="C4030" s="73" t="s">
        <v>2408</v>
      </c>
      <c r="D4030" s="73" t="s">
        <v>2403</v>
      </c>
      <c r="E4030" s="73" t="s">
        <v>912</v>
      </c>
      <c r="F4030" s="74">
        <v>61</v>
      </c>
      <c r="G4030" s="73" t="s">
        <v>2404</v>
      </c>
      <c r="H4030" s="73" t="s">
        <v>119</v>
      </c>
      <c r="I4030" s="73" t="s">
        <v>927</v>
      </c>
      <c r="J4030" s="73" t="s">
        <v>330</v>
      </c>
      <c r="K4030" s="73" t="s">
        <v>382</v>
      </c>
      <c r="L4030" s="73" t="s">
        <v>383</v>
      </c>
      <c r="M4030" s="73" t="s">
        <v>384</v>
      </c>
      <c r="N4030" s="73" t="s">
        <v>36</v>
      </c>
      <c r="O4030" s="73" t="s">
        <v>386</v>
      </c>
      <c r="P4030" s="73" t="s">
        <v>907</v>
      </c>
      <c r="Q4030" s="73" t="s">
        <v>2405</v>
      </c>
      <c r="R4030" s="73" t="s">
        <v>57</v>
      </c>
      <c r="V4030" s="60" t="str">
        <f>W4030&amp;H4030</f>
        <v>O RIVERбелый / черный</v>
      </c>
      <c r="W4030" s="60" t="str">
        <f>_xlfn.LET(_xlpm.TextCell,TEXT(G4030,"###"),IF(_xlpm.TextCell&lt;&gt;"",IF(StyleSpaceSplit,IFERROR(IF(FIND(" ",_xlpm.TextCell)&gt;=1,MID(_xlpm.TextCell,1,FIND(" ",_xlpm.TextCell)-1),_xlpm.TextCell),_xlpm.TextCell),_xlpm.TextCell),""))</f>
        <v>O RIVER</v>
      </c>
      <c r="X4030" s="60" t="str">
        <f>IF(A4030&lt;&gt;"",IFERROR(IF(FIND(" ",G4030)&gt;=1,MID(G4030,FIND(" ",G4030)+1,LEN(G4030)),""),""),"")</f>
        <v>RIVER</v>
      </c>
      <c r="AC4030" s="51">
        <f>IFERROR(VALUE(MID($C4030,1,2)),0)</f>
        <v>80</v>
      </c>
      <c r="AD4030" s="44">
        <f>IFERROR(VALUE(MID($C4030,4,3)),0)</f>
        <v>613</v>
      </c>
      <c r="AE4030" s="51">
        <f>VALUE(RIGHT("00"&amp;AC4030,2)&amp;RIGHT("000"&amp;AD4030,3))</f>
        <v>80613</v>
      </c>
    </row>
    <row r="4031" spans="1:31">
      <c r="A4031" s="60" t="str">
        <f>IF(G4031&amp;Q4031&lt;&gt;"",W4031&amp;Q4031,"")</f>
        <v>O SULLIVANbrown</v>
      </c>
      <c r="B4031" s="60" t="str">
        <f>IF(C4031&lt;&gt;"",LEFT(C4031,9),"")</f>
        <v>80-203-36</v>
      </c>
      <c r="C4031" s="73" t="s">
        <v>8170</v>
      </c>
      <c r="D4031" s="73" t="s">
        <v>8171</v>
      </c>
      <c r="E4031" s="73" t="s">
        <v>910</v>
      </c>
      <c r="F4031" s="74">
        <v>59</v>
      </c>
      <c r="G4031" s="73" t="s">
        <v>8172</v>
      </c>
      <c r="H4031" s="73" t="s">
        <v>187</v>
      </c>
      <c r="I4031" s="73" t="s">
        <v>936</v>
      </c>
      <c r="J4031" s="73" t="s">
        <v>330</v>
      </c>
      <c r="K4031" s="73" t="s">
        <v>382</v>
      </c>
      <c r="L4031" s="73" t="s">
        <v>383</v>
      </c>
      <c r="M4031" s="73" t="s">
        <v>384</v>
      </c>
      <c r="N4031" s="73" t="s">
        <v>35</v>
      </c>
      <c r="O4031" s="73" t="s">
        <v>386</v>
      </c>
      <c r="P4031" s="73" t="s">
        <v>907</v>
      </c>
      <c r="Q4031" s="73" t="s">
        <v>1033</v>
      </c>
      <c r="R4031" s="73" t="s">
        <v>63</v>
      </c>
      <c r="V4031" s="60" t="str">
        <f>W4031&amp;H4031</f>
        <v>O SULLIVANкремовый</v>
      </c>
      <c r="W4031" s="60" t="str">
        <f>_xlfn.LET(_xlpm.TextCell,TEXT(G4031,"###"),IF(_xlpm.TextCell&lt;&gt;"",IF(StyleSpaceSplit,IFERROR(IF(FIND(" ",_xlpm.TextCell)&gt;=1,MID(_xlpm.TextCell,1,FIND(" ",_xlpm.TextCell)-1),_xlpm.TextCell),_xlpm.TextCell),_xlpm.TextCell),""))</f>
        <v>O SULLIVAN</v>
      </c>
      <c r="X4031" s="60" t="str">
        <f>IF(A4031&lt;&gt;"",IFERROR(IF(FIND(" ",G4031)&gt;=1,MID(G4031,FIND(" ",G4031)+1,LEN(G4031)),""),""),"")</f>
        <v>SULLIVAN</v>
      </c>
      <c r="AC4031" s="51">
        <f>IFERROR(VALUE(MID($C4031,1,2)),0)</f>
        <v>80</v>
      </c>
      <c r="AD4031" s="44">
        <f>IFERROR(VALUE(MID($C4031,4,3)),0)</f>
        <v>203</v>
      </c>
      <c r="AE4031" s="51">
        <f>VALUE(RIGHT("00"&amp;AC4031,2)&amp;RIGHT("000"&amp;AD4031,3))</f>
        <v>80203</v>
      </c>
    </row>
    <row r="4032" spans="1:31">
      <c r="A4032" s="60" t="str">
        <f>IF(G4032&amp;Q4032&lt;&gt;"",W4032&amp;Q4032,"")</f>
        <v>PAOLAblack</v>
      </c>
      <c r="B4032" s="60" t="str">
        <f>IF(C4032&lt;&gt;"",LEFT(C4032,9),"")</f>
        <v>80-075-09</v>
      </c>
      <c r="C4032" s="73" t="s">
        <v>7625</v>
      </c>
      <c r="D4032" s="73" t="s">
        <v>7626</v>
      </c>
      <c r="E4032" s="73" t="s">
        <v>904</v>
      </c>
      <c r="F4032" s="74">
        <v>57</v>
      </c>
      <c r="G4032" s="73" t="s">
        <v>7627</v>
      </c>
      <c r="H4032" s="73" t="s">
        <v>53</v>
      </c>
      <c r="I4032" s="73" t="s">
        <v>2642</v>
      </c>
      <c r="J4032" s="73" t="s">
        <v>357</v>
      </c>
      <c r="K4032" s="73" t="s">
        <v>387</v>
      </c>
      <c r="L4032" s="73" t="s">
        <v>383</v>
      </c>
      <c r="M4032" s="73" t="s">
        <v>384</v>
      </c>
      <c r="N4032" s="73" t="s">
        <v>35</v>
      </c>
      <c r="O4032" s="73" t="s">
        <v>386</v>
      </c>
      <c r="P4032" s="73" t="s">
        <v>907</v>
      </c>
      <c r="Q4032" s="73" t="s">
        <v>928</v>
      </c>
      <c r="R4032" s="73" t="s">
        <v>53</v>
      </c>
      <c r="V4032" s="60" t="str">
        <f>W4032&amp;H4032</f>
        <v>PAOLAчерный</v>
      </c>
      <c r="W4032" s="60" t="str">
        <f>_xlfn.LET(_xlpm.TextCell,TEXT(G4032,"###"),IF(_xlpm.TextCell&lt;&gt;"",IF(StyleSpaceSplit,IFERROR(IF(FIND(" ",_xlpm.TextCell)&gt;=1,MID(_xlpm.TextCell,1,FIND(" ",_xlpm.TextCell)-1),_xlpm.TextCell),_xlpm.TextCell),_xlpm.TextCell),""))</f>
        <v>PAOLA</v>
      </c>
      <c r="X4032" s="60" t="str">
        <f>IF(A4032&lt;&gt;"",IFERROR(IF(FIND(" ",G4032)&gt;=1,MID(G4032,FIND(" ",G4032)+1,LEN(G4032)),""),""),"")</f>
        <v/>
      </c>
      <c r="AC4032" s="51">
        <f>IFERROR(VALUE(MID($C4032,1,2)),0)</f>
        <v>80</v>
      </c>
      <c r="AD4032" s="44">
        <f>IFERROR(VALUE(MID($C4032,4,3)),0)</f>
        <v>75</v>
      </c>
      <c r="AE4032" s="51">
        <f>VALUE(RIGHT("00"&amp;AC4032,2)&amp;RIGHT("000"&amp;AD4032,3))</f>
        <v>80075</v>
      </c>
    </row>
    <row r="4033" spans="1:31">
      <c r="A4033" s="60" t="str">
        <f>IF(G4033&amp;Q4033&lt;&gt;"",W4033&amp;Q4033,"")</f>
        <v>PASSIONcha</v>
      </c>
      <c r="B4033" s="60" t="str">
        <f>IF(C4033&lt;&gt;"",LEFT(C4033,9),"")</f>
        <v>80-160-05</v>
      </c>
      <c r="C4033" s="73" t="s">
        <v>7021</v>
      </c>
      <c r="D4033" s="73" t="s">
        <v>7022</v>
      </c>
      <c r="E4033" s="73" t="s">
        <v>912</v>
      </c>
      <c r="F4033" s="74">
        <v>61</v>
      </c>
      <c r="G4033" s="73" t="s">
        <v>7023</v>
      </c>
      <c r="H4033" s="73" t="s">
        <v>277</v>
      </c>
      <c r="I4033" s="73" t="s">
        <v>7024</v>
      </c>
      <c r="J4033" s="73" t="s">
        <v>330</v>
      </c>
      <c r="K4033" s="73" t="s">
        <v>382</v>
      </c>
      <c r="L4033" s="73" t="s">
        <v>383</v>
      </c>
      <c r="M4033" s="73" t="s">
        <v>388</v>
      </c>
      <c r="O4033" s="73" t="s">
        <v>386</v>
      </c>
      <c r="P4033" s="73" t="s">
        <v>907</v>
      </c>
      <c r="Q4033" s="73" t="s">
        <v>7025</v>
      </c>
      <c r="R4033" s="73" t="s">
        <v>83</v>
      </c>
      <c r="V4033" s="60" t="str">
        <f>W4033&amp;H4033</f>
        <v>PASSIONтемно-серый</v>
      </c>
      <c r="W4033" s="60" t="str">
        <f>_xlfn.LET(_xlpm.TextCell,TEXT(G4033,"###"),IF(_xlpm.TextCell&lt;&gt;"",IF(StyleSpaceSplit,IFERROR(IF(FIND(" ",_xlpm.TextCell)&gt;=1,MID(_xlpm.TextCell,1,FIND(" ",_xlpm.TextCell)-1),_xlpm.TextCell),_xlpm.TextCell),_xlpm.TextCell),""))</f>
        <v>PASSION</v>
      </c>
      <c r="X4033" s="60" t="str">
        <f>IF(A4033&lt;&gt;"",IFERROR(IF(FIND(" ",G4033)&gt;=1,MID(G4033,FIND(" ",G4033)+1,LEN(G4033)),""),""),"")</f>
        <v/>
      </c>
      <c r="AC4033" s="51">
        <f>IFERROR(VALUE(MID($C4033,1,2)),0)</f>
        <v>80</v>
      </c>
      <c r="AD4033" s="44">
        <f>IFERROR(VALUE(MID($C4033,4,3)),0)</f>
        <v>160</v>
      </c>
      <c r="AE4033" s="51">
        <f>VALUE(RIGHT("00"&amp;AC4033,2)&amp;RIGHT("000"&amp;AD4033,3))</f>
        <v>80160</v>
      </c>
    </row>
    <row r="4034" spans="1:31">
      <c r="A4034" s="60" t="str">
        <f>IF(G4034&amp;Q4034&lt;&gt;"",W4034&amp;Q4034,"")</f>
        <v>PEREGRINAnatural</v>
      </c>
      <c r="B4034" s="60" t="str">
        <f>IF(C4034&lt;&gt;"",LEFT(C4034,9),"")</f>
        <v>80-280-02</v>
      </c>
      <c r="C4034" s="73" t="s">
        <v>1086</v>
      </c>
      <c r="D4034" s="73" t="s">
        <v>1087</v>
      </c>
      <c r="E4034" s="73" t="s">
        <v>904</v>
      </c>
      <c r="F4034" s="74">
        <v>57</v>
      </c>
      <c r="G4034" s="73" t="s">
        <v>1088</v>
      </c>
      <c r="H4034" s="73" t="s">
        <v>63</v>
      </c>
      <c r="I4034" s="73" t="s">
        <v>927</v>
      </c>
      <c r="J4034" s="73" t="s">
        <v>323</v>
      </c>
      <c r="K4034" s="73" t="s">
        <v>387</v>
      </c>
      <c r="L4034" s="73" t="s">
        <v>383</v>
      </c>
      <c r="M4034" s="73" t="s">
        <v>384</v>
      </c>
      <c r="N4034" s="73" t="s">
        <v>36</v>
      </c>
      <c r="O4034" s="73" t="s">
        <v>386</v>
      </c>
      <c r="P4034" s="73" t="s">
        <v>907</v>
      </c>
      <c r="Q4034" s="73" t="s">
        <v>947</v>
      </c>
      <c r="R4034" s="73" t="s">
        <v>63</v>
      </c>
      <c r="V4034" s="60" t="str">
        <f>W4034&amp;H4034</f>
        <v>PEREGRINAбежевый</v>
      </c>
      <c r="W4034" s="60" t="str">
        <f>_xlfn.LET(_xlpm.TextCell,TEXT(G4034,"###"),IF(_xlpm.TextCell&lt;&gt;"",IF(StyleSpaceSplit,IFERROR(IF(FIND(" ",_xlpm.TextCell)&gt;=1,MID(_xlpm.TextCell,1,FIND(" ",_xlpm.TextCell)-1),_xlpm.TextCell),_xlpm.TextCell),_xlpm.TextCell),""))</f>
        <v>PEREGRINA</v>
      </c>
      <c r="X4034" s="60" t="str">
        <f>IF(A4034&lt;&gt;"",IFERROR(IF(FIND(" ",G4034)&gt;=1,MID(G4034,FIND(" ",G4034)+1,LEN(G4034)),""),""),"")</f>
        <v/>
      </c>
      <c r="AC4034" s="51">
        <f>IFERROR(VALUE(MID($C4034,1,2)),0)</f>
        <v>80</v>
      </c>
      <c r="AD4034" s="44">
        <f>IFERROR(VALUE(MID($C4034,4,3)),0)</f>
        <v>280</v>
      </c>
      <c r="AE4034" s="51">
        <f>VALUE(RIGHT("00"&amp;AC4034,2)&amp;RIGHT("000"&amp;AD4034,3))</f>
        <v>80280</v>
      </c>
    </row>
    <row r="4035" spans="1:31">
      <c r="A4035" s="60" t="str">
        <f>IF(G4035&amp;Q4035&lt;&gt;"",W4035&amp;Q4035,"")</f>
        <v>POWELLbrown</v>
      </c>
      <c r="B4035" s="60" t="str">
        <f>IF(C4035&lt;&gt;"",LEFT(C4035,9),"")</f>
        <v>80-204-02</v>
      </c>
      <c r="C4035" s="73" t="s">
        <v>8173</v>
      </c>
      <c r="D4035" s="73" t="s">
        <v>8174</v>
      </c>
      <c r="E4035" s="73" t="s">
        <v>910</v>
      </c>
      <c r="F4035" s="74">
        <v>59</v>
      </c>
      <c r="G4035" s="73" t="s">
        <v>7630</v>
      </c>
      <c r="H4035" s="73" t="s">
        <v>81</v>
      </c>
      <c r="I4035" s="73" t="s">
        <v>8175</v>
      </c>
      <c r="J4035" s="73" t="s">
        <v>330</v>
      </c>
      <c r="K4035" s="73" t="s">
        <v>382</v>
      </c>
      <c r="L4035" s="73" t="s">
        <v>383</v>
      </c>
      <c r="M4035" s="73" t="s">
        <v>384</v>
      </c>
      <c r="N4035" s="73" t="s">
        <v>35</v>
      </c>
      <c r="O4035" s="73" t="s">
        <v>386</v>
      </c>
      <c r="P4035" s="73" t="s">
        <v>907</v>
      </c>
      <c r="Q4035" s="73" t="s">
        <v>1033</v>
      </c>
      <c r="R4035" s="73" t="s">
        <v>63</v>
      </c>
      <c r="V4035" s="60" t="str">
        <f>W4035&amp;H4035</f>
        <v>POWELLбежевый / коричневый</v>
      </c>
      <c r="W4035" s="60" t="str">
        <f>_xlfn.LET(_xlpm.TextCell,TEXT(G4035,"###"),IF(_xlpm.TextCell&lt;&gt;"",IF(StyleSpaceSplit,IFERROR(IF(FIND(" ",_xlpm.TextCell)&gt;=1,MID(_xlpm.TextCell,1,FIND(" ",_xlpm.TextCell)-1),_xlpm.TextCell),_xlpm.TextCell),_xlpm.TextCell),""))</f>
        <v>POWELL</v>
      </c>
      <c r="X4035" s="60" t="str">
        <f>IF(A4035&lt;&gt;"",IFERROR(IF(FIND(" ",G4035)&gt;=1,MID(G4035,FIND(" ",G4035)+1,LEN(G4035)),""),""),"")</f>
        <v/>
      </c>
      <c r="AC4035" s="51">
        <f>IFERROR(VALUE(MID($C4035,1,2)),0)</f>
        <v>80</v>
      </c>
      <c r="AD4035" s="44">
        <f>IFERROR(VALUE(MID($C4035,4,3)),0)</f>
        <v>204</v>
      </c>
      <c r="AE4035" s="51">
        <f>VALUE(RIGHT("00"&amp;AC4035,2)&amp;RIGHT("000"&amp;AD4035,3))</f>
        <v>80204</v>
      </c>
    </row>
    <row r="4036" spans="1:31">
      <c r="A4036" s="60" t="str">
        <f>IF(G4036&amp;Q4036&lt;&gt;"",W4036&amp;Q4036,"")</f>
        <v>POWELLnatural</v>
      </c>
      <c r="B4036" s="60" t="str">
        <f>IF(C4036&lt;&gt;"",LEFT(C4036,9),"")</f>
        <v>80-076-02</v>
      </c>
      <c r="C4036" s="73" t="s">
        <v>7628</v>
      </c>
      <c r="D4036" s="73" t="s">
        <v>7629</v>
      </c>
      <c r="E4036" s="73" t="s">
        <v>910</v>
      </c>
      <c r="F4036" s="74">
        <v>59</v>
      </c>
      <c r="G4036" s="73" t="s">
        <v>7630</v>
      </c>
      <c r="H4036" s="73" t="s">
        <v>63</v>
      </c>
      <c r="I4036" s="73" t="s">
        <v>7571</v>
      </c>
      <c r="J4036" s="73" t="s">
        <v>330</v>
      </c>
      <c r="K4036" s="73" t="s">
        <v>382</v>
      </c>
      <c r="L4036" s="73" t="s">
        <v>383</v>
      </c>
      <c r="M4036" s="73" t="s">
        <v>384</v>
      </c>
      <c r="N4036" s="73" t="s">
        <v>35</v>
      </c>
      <c r="O4036" s="73" t="s">
        <v>386</v>
      </c>
      <c r="P4036" s="73" t="s">
        <v>907</v>
      </c>
      <c r="Q4036" s="73" t="s">
        <v>947</v>
      </c>
      <c r="R4036" s="73" t="s">
        <v>63</v>
      </c>
      <c r="V4036" s="60" t="str">
        <f>W4036&amp;H4036</f>
        <v>POWELLбежевый</v>
      </c>
      <c r="W4036" s="60" t="str">
        <f>_xlfn.LET(_xlpm.TextCell,TEXT(G4036,"###"),IF(_xlpm.TextCell&lt;&gt;"",IF(StyleSpaceSplit,IFERROR(IF(FIND(" ",_xlpm.TextCell)&gt;=1,MID(_xlpm.TextCell,1,FIND(" ",_xlpm.TextCell)-1),_xlpm.TextCell),_xlpm.TextCell),_xlpm.TextCell),""))</f>
        <v>POWELL</v>
      </c>
      <c r="X4036" s="60" t="str">
        <f>IF(A4036&lt;&gt;"",IFERROR(IF(FIND(" ",G4036)&gt;=1,MID(G4036,FIND(" ",G4036)+1,LEN(G4036)),""),""),"")</f>
        <v/>
      </c>
      <c r="AC4036" s="51">
        <f>IFERROR(VALUE(MID($C4036,1,2)),0)</f>
        <v>80</v>
      </c>
      <c r="AD4036" s="44">
        <f>IFERROR(VALUE(MID($C4036,4,3)),0)</f>
        <v>76</v>
      </c>
      <c r="AE4036" s="51">
        <f>VALUE(RIGHT("00"&amp;AC4036,2)&amp;RIGHT("000"&amp;AD4036,3))</f>
        <v>80076</v>
      </c>
    </row>
    <row r="4037" spans="1:31">
      <c r="A4037" s="60" t="str">
        <f>IF(G4037&amp;Q4037&lt;&gt;"",W4037&amp;Q4037,"")</f>
        <v>QUEEN AMApink</v>
      </c>
      <c r="B4037" s="60" t="str">
        <f>IF(C4037&lt;&gt;"",LEFT(C4037,9),"")</f>
        <v>80-992-34</v>
      </c>
      <c r="C4037" s="73" t="s">
        <v>5617</v>
      </c>
      <c r="D4037" s="73" t="s">
        <v>5618</v>
      </c>
      <c r="E4037" s="73" t="s">
        <v>904</v>
      </c>
      <c r="F4037" s="74">
        <v>57</v>
      </c>
      <c r="G4037" s="73" t="s">
        <v>5619</v>
      </c>
      <c r="H4037" s="73" t="s">
        <v>68</v>
      </c>
      <c r="I4037" s="73" t="s">
        <v>5597</v>
      </c>
      <c r="J4037" s="73" t="s">
        <v>357</v>
      </c>
      <c r="K4037" s="73" t="s">
        <v>387</v>
      </c>
      <c r="L4037" s="73" t="s">
        <v>383</v>
      </c>
      <c r="M4037" s="73" t="s">
        <v>384</v>
      </c>
      <c r="N4037" s="73" t="s">
        <v>36</v>
      </c>
      <c r="O4037" s="73" t="s">
        <v>386</v>
      </c>
      <c r="P4037" s="73" t="s">
        <v>907</v>
      </c>
      <c r="Q4037" s="73" t="s">
        <v>1119</v>
      </c>
      <c r="R4037" s="73" t="s">
        <v>68</v>
      </c>
      <c r="V4037" s="60" t="str">
        <f>W4037&amp;H4037</f>
        <v>QUEEN AMAрозовый</v>
      </c>
      <c r="W4037" s="60" t="str">
        <f>_xlfn.LET(_xlpm.TextCell,TEXT(G4037,"###"),IF(_xlpm.TextCell&lt;&gt;"",IF(StyleSpaceSplit,IFERROR(IF(FIND(" ",_xlpm.TextCell)&gt;=1,MID(_xlpm.TextCell,1,FIND(" ",_xlpm.TextCell)-1),_xlpm.TextCell),_xlpm.TextCell),_xlpm.TextCell),""))</f>
        <v>QUEEN AMA</v>
      </c>
      <c r="X4037" s="60" t="str">
        <f>IF(A4037&lt;&gt;"",IFERROR(IF(FIND(" ",G4037)&gt;=1,MID(G4037,FIND(" ",G4037)+1,LEN(G4037)),""),""),"")</f>
        <v>AMA</v>
      </c>
      <c r="AC4037" s="51">
        <f>IFERROR(VALUE(MID($C4037,1,2)),0)</f>
        <v>80</v>
      </c>
      <c r="AD4037" s="44">
        <f>IFERROR(VALUE(MID($C4037,4,3)),0)</f>
        <v>992</v>
      </c>
      <c r="AE4037" s="51">
        <f>VALUE(RIGHT("00"&amp;AC4037,2)&amp;RIGHT("000"&amp;AD4037,3))</f>
        <v>80992</v>
      </c>
    </row>
    <row r="4038" spans="1:31">
      <c r="A4038" s="60" t="str">
        <f>IF(G4038&amp;Q4038&lt;&gt;"",W4038&amp;Q4038,"")</f>
        <v>QUEEN BEACHblue</v>
      </c>
      <c r="B4038" s="60" t="str">
        <f>IF(C4038&lt;&gt;"",LEFT(C4038,9),"")</f>
        <v>80-409-06</v>
      </c>
      <c r="C4038" s="73" t="s">
        <v>2657</v>
      </c>
      <c r="D4038" s="73" t="s">
        <v>2658</v>
      </c>
      <c r="E4038" s="73" t="s">
        <v>931</v>
      </c>
      <c r="F4038" s="74">
        <v>0</v>
      </c>
      <c r="G4038" s="73" t="s">
        <v>2659</v>
      </c>
      <c r="H4038" s="73" t="s">
        <v>71</v>
      </c>
      <c r="I4038" s="73" t="s">
        <v>2551</v>
      </c>
      <c r="J4038" s="73" t="s">
        <v>323</v>
      </c>
      <c r="K4038" s="73" t="s">
        <v>387</v>
      </c>
      <c r="L4038" s="73" t="s">
        <v>383</v>
      </c>
      <c r="M4038" s="73" t="s">
        <v>384</v>
      </c>
      <c r="N4038" s="73" t="s">
        <v>36</v>
      </c>
      <c r="O4038" s="73" t="s">
        <v>386</v>
      </c>
      <c r="P4038" s="73" t="s">
        <v>907</v>
      </c>
      <c r="Q4038" s="73" t="s">
        <v>932</v>
      </c>
      <c r="R4038" s="73" t="s">
        <v>71</v>
      </c>
      <c r="V4038" s="60" t="str">
        <f>W4038&amp;H4038</f>
        <v>QUEEN BEACHсиний</v>
      </c>
      <c r="W4038" s="60" t="str">
        <f>_xlfn.LET(_xlpm.TextCell,TEXT(G4038,"###"),IF(_xlpm.TextCell&lt;&gt;"",IF(StyleSpaceSplit,IFERROR(IF(FIND(" ",_xlpm.TextCell)&gt;=1,MID(_xlpm.TextCell,1,FIND(" ",_xlpm.TextCell)-1),_xlpm.TextCell),_xlpm.TextCell),_xlpm.TextCell),""))</f>
        <v>QUEEN BEACH</v>
      </c>
      <c r="X4038" s="60" t="str">
        <f>IF(A4038&lt;&gt;"",IFERROR(IF(FIND(" ",G4038)&gt;=1,MID(G4038,FIND(" ",G4038)+1,LEN(G4038)),""),""),"")</f>
        <v>BEACH</v>
      </c>
      <c r="AC4038" s="51">
        <f>IFERROR(VALUE(MID($C4038,1,2)),0)</f>
        <v>80</v>
      </c>
      <c r="AD4038" s="44">
        <f>IFERROR(VALUE(MID($C4038,4,3)),0)</f>
        <v>409</v>
      </c>
      <c r="AE4038" s="51">
        <f>VALUE(RIGHT("00"&amp;AC4038,2)&amp;RIGHT("000"&amp;AD4038,3))</f>
        <v>80409</v>
      </c>
    </row>
    <row r="4039" spans="1:31">
      <c r="A4039" s="60" t="str">
        <f>IF(G4039&amp;Q4039&lt;&gt;"",W4039&amp;Q4039,"")</f>
        <v>QUEEN BEEblue</v>
      </c>
      <c r="B4039" s="60" t="str">
        <f>IF(C4039&lt;&gt;"",LEFT(C4039,9),"")</f>
        <v>80-614-16</v>
      </c>
      <c r="C4039" s="73" t="s">
        <v>2415</v>
      </c>
      <c r="D4039" s="73" t="s">
        <v>2416</v>
      </c>
      <c r="E4039" s="73" t="s">
        <v>956</v>
      </c>
      <c r="F4039" s="74">
        <v>55</v>
      </c>
      <c r="G4039" s="73" t="s">
        <v>2417</v>
      </c>
      <c r="H4039" s="73" t="s">
        <v>55</v>
      </c>
      <c r="I4039" s="73" t="s">
        <v>927</v>
      </c>
      <c r="J4039" s="73" t="s">
        <v>323</v>
      </c>
      <c r="K4039" s="73" t="s">
        <v>387</v>
      </c>
      <c r="L4039" s="73" t="s">
        <v>383</v>
      </c>
      <c r="M4039" s="73" t="s">
        <v>384</v>
      </c>
      <c r="N4039" s="73" t="s">
        <v>36</v>
      </c>
      <c r="O4039" s="73" t="s">
        <v>386</v>
      </c>
      <c r="P4039" s="73" t="s">
        <v>907</v>
      </c>
      <c r="Q4039" s="73" t="s">
        <v>932</v>
      </c>
      <c r="R4039" s="73" t="s">
        <v>71</v>
      </c>
      <c r="V4039" s="60" t="str">
        <f>W4039&amp;H4039</f>
        <v>QUEEN BEEтемно-синий</v>
      </c>
      <c r="W4039" s="60" t="str">
        <f>_xlfn.LET(_xlpm.TextCell,TEXT(G4039,"###"),IF(_xlpm.TextCell&lt;&gt;"",IF(StyleSpaceSplit,IFERROR(IF(FIND(" ",_xlpm.TextCell)&gt;=1,MID(_xlpm.TextCell,1,FIND(" ",_xlpm.TextCell)-1),_xlpm.TextCell),_xlpm.TextCell),_xlpm.TextCell),""))</f>
        <v>QUEEN BEE</v>
      </c>
      <c r="X4039" s="60" t="str">
        <f>IF(A4039&lt;&gt;"",IFERROR(IF(FIND(" ",G4039)&gt;=1,MID(G4039,FIND(" ",G4039)+1,LEN(G4039)),""),""),"")</f>
        <v>BEE</v>
      </c>
      <c r="AC4039" s="51">
        <f>IFERROR(VALUE(MID($C4039,1,2)),0)</f>
        <v>80</v>
      </c>
      <c r="AD4039" s="44">
        <f>IFERROR(VALUE(MID($C4039,4,3)),0)</f>
        <v>614</v>
      </c>
      <c r="AE4039" s="51">
        <f>VALUE(RIGHT("00"&amp;AC4039,2)&amp;RIGHT("000"&amp;AD4039,3))</f>
        <v>80614</v>
      </c>
    </row>
    <row r="4040" spans="1:31">
      <c r="A4040" s="60" t="str">
        <f>IF(G4040&amp;Q4040&lt;&gt;"",W4040&amp;Q4040,"")</f>
        <v>QUEEN BEEblue</v>
      </c>
      <c r="B4040" s="60" t="str">
        <f>IF(C4040&lt;&gt;"",LEFT(C4040,9),"")</f>
        <v>80-614-16</v>
      </c>
      <c r="C4040" s="73" t="s">
        <v>2418</v>
      </c>
      <c r="D4040" s="73" t="s">
        <v>2416</v>
      </c>
      <c r="E4040" s="73" t="s">
        <v>904</v>
      </c>
      <c r="F4040" s="74">
        <v>57</v>
      </c>
      <c r="G4040" s="73" t="s">
        <v>2417</v>
      </c>
      <c r="H4040" s="73" t="s">
        <v>55</v>
      </c>
      <c r="I4040" s="73" t="s">
        <v>927</v>
      </c>
      <c r="J4040" s="73" t="s">
        <v>323</v>
      </c>
      <c r="K4040" s="73" t="s">
        <v>387</v>
      </c>
      <c r="L4040" s="73" t="s">
        <v>383</v>
      </c>
      <c r="M4040" s="73" t="s">
        <v>384</v>
      </c>
      <c r="N4040" s="73" t="s">
        <v>36</v>
      </c>
      <c r="O4040" s="73" t="s">
        <v>386</v>
      </c>
      <c r="P4040" s="73" t="s">
        <v>907</v>
      </c>
      <c r="Q4040" s="73" t="s">
        <v>932</v>
      </c>
      <c r="R4040" s="73" t="s">
        <v>71</v>
      </c>
      <c r="V4040" s="60" t="str">
        <f>W4040&amp;H4040</f>
        <v>QUEEN BEEтемно-синий</v>
      </c>
      <c r="W4040" s="60" t="str">
        <f>_xlfn.LET(_xlpm.TextCell,TEXT(G4040,"###"),IF(_xlpm.TextCell&lt;&gt;"",IF(StyleSpaceSplit,IFERROR(IF(FIND(" ",_xlpm.TextCell)&gt;=1,MID(_xlpm.TextCell,1,FIND(" ",_xlpm.TextCell)-1),_xlpm.TextCell),_xlpm.TextCell),_xlpm.TextCell),""))</f>
        <v>QUEEN BEE</v>
      </c>
      <c r="X4040" s="60" t="str">
        <f>IF(A4040&lt;&gt;"",IFERROR(IF(FIND(" ",G4040)&gt;=1,MID(G4040,FIND(" ",G4040)+1,LEN(G4040)),""),""),"")</f>
        <v>BEE</v>
      </c>
      <c r="AC4040" s="51">
        <f>IFERROR(VALUE(MID($C4040,1,2)),0)</f>
        <v>80</v>
      </c>
      <c r="AD4040" s="44">
        <f>IFERROR(VALUE(MID($C4040,4,3)),0)</f>
        <v>614</v>
      </c>
      <c r="AE4040" s="51">
        <f>VALUE(RIGHT("00"&amp;AC4040,2)&amp;RIGHT("000"&amp;AD4040,3))</f>
        <v>80614</v>
      </c>
    </row>
    <row r="4041" spans="1:31">
      <c r="A4041" s="60" t="str">
        <f>IF(G4041&amp;Q4041&lt;&gt;"",W4041&amp;Q4041,"")</f>
        <v>QUEEN CALASbeige</v>
      </c>
      <c r="B4041" s="60" t="str">
        <f>IF(C4041&lt;&gt;"",LEFT(C4041,9),"")</f>
        <v>80-410-02</v>
      </c>
      <c r="C4041" s="73" t="s">
        <v>4686</v>
      </c>
      <c r="D4041" s="73" t="s">
        <v>4687</v>
      </c>
      <c r="E4041" s="73" t="s">
        <v>956</v>
      </c>
      <c r="F4041" s="74">
        <v>55</v>
      </c>
      <c r="G4041" s="73" t="s">
        <v>2662</v>
      </c>
      <c r="H4041" s="73" t="s">
        <v>63</v>
      </c>
      <c r="I4041" s="73" t="s">
        <v>927</v>
      </c>
      <c r="J4041" s="73" t="s">
        <v>323</v>
      </c>
      <c r="K4041" s="73" t="s">
        <v>387</v>
      </c>
      <c r="L4041" s="73" t="s">
        <v>383</v>
      </c>
      <c r="M4041" s="73" t="s">
        <v>384</v>
      </c>
      <c r="O4041" s="73" t="s">
        <v>386</v>
      </c>
      <c r="P4041" s="73" t="s">
        <v>907</v>
      </c>
      <c r="Q4041" s="73" t="s">
        <v>937</v>
      </c>
      <c r="R4041" s="73" t="s">
        <v>63</v>
      </c>
      <c r="V4041" s="60" t="str">
        <f>W4041&amp;H4041</f>
        <v>QUEEN CALASбежевый</v>
      </c>
      <c r="W4041" s="60" t="str">
        <f>_xlfn.LET(_xlpm.TextCell,TEXT(G4041,"###"),IF(_xlpm.TextCell&lt;&gt;"",IF(StyleSpaceSplit,IFERROR(IF(FIND(" ",_xlpm.TextCell)&gt;=1,MID(_xlpm.TextCell,1,FIND(" ",_xlpm.TextCell)-1),_xlpm.TextCell),_xlpm.TextCell),_xlpm.TextCell),""))</f>
        <v>QUEEN CALAS</v>
      </c>
      <c r="X4041" s="60" t="str">
        <f>IF(A4041&lt;&gt;"",IFERROR(IF(FIND(" ",G4041)&gt;=1,MID(G4041,FIND(" ",G4041)+1,LEN(G4041)),""),""),"")</f>
        <v>CALAS</v>
      </c>
      <c r="AC4041" s="51">
        <f>IFERROR(VALUE(MID($C4041,1,2)),0)</f>
        <v>80</v>
      </c>
      <c r="AD4041" s="44">
        <f>IFERROR(VALUE(MID($C4041,4,3)),0)</f>
        <v>410</v>
      </c>
      <c r="AE4041" s="51">
        <f>VALUE(RIGHT("00"&amp;AC4041,2)&amp;RIGHT("000"&amp;AD4041,3))</f>
        <v>80410</v>
      </c>
    </row>
    <row r="4042" spans="1:31">
      <c r="A4042" s="60" t="str">
        <f>IF(G4042&amp;Q4042&lt;&gt;"",W4042&amp;Q4042,"")</f>
        <v>QUEEN CALASbeige</v>
      </c>
      <c r="B4042" s="60" t="str">
        <f>IF(C4042&lt;&gt;"",LEFT(C4042,9),"")</f>
        <v>80-410-02</v>
      </c>
      <c r="C4042" s="73" t="s">
        <v>4688</v>
      </c>
      <c r="D4042" s="73" t="s">
        <v>4687</v>
      </c>
      <c r="E4042" s="73" t="s">
        <v>904</v>
      </c>
      <c r="F4042" s="74">
        <v>57</v>
      </c>
      <c r="G4042" s="73" t="s">
        <v>2662</v>
      </c>
      <c r="H4042" s="73" t="s">
        <v>63</v>
      </c>
      <c r="I4042" s="73" t="s">
        <v>927</v>
      </c>
      <c r="J4042" s="73" t="s">
        <v>323</v>
      </c>
      <c r="K4042" s="73" t="s">
        <v>387</v>
      </c>
      <c r="L4042" s="73" t="s">
        <v>383</v>
      </c>
      <c r="M4042" s="73" t="s">
        <v>384</v>
      </c>
      <c r="O4042" s="73" t="s">
        <v>386</v>
      </c>
      <c r="P4042" s="73" t="s">
        <v>907</v>
      </c>
      <c r="Q4042" s="73" t="s">
        <v>937</v>
      </c>
      <c r="R4042" s="73" t="s">
        <v>63</v>
      </c>
      <c r="V4042" s="60" t="str">
        <f>W4042&amp;H4042</f>
        <v>QUEEN CALASбежевый</v>
      </c>
      <c r="W4042" s="60" t="str">
        <f>_xlfn.LET(_xlpm.TextCell,TEXT(G4042,"###"),IF(_xlpm.TextCell&lt;&gt;"",IF(StyleSpaceSplit,IFERROR(IF(FIND(" ",_xlpm.TextCell)&gt;=1,MID(_xlpm.TextCell,1,FIND(" ",_xlpm.TextCell)-1),_xlpm.TextCell),_xlpm.TextCell),_xlpm.TextCell),""))</f>
        <v>QUEEN CALAS</v>
      </c>
      <c r="X4042" s="60" t="str">
        <f>IF(A4042&lt;&gt;"",IFERROR(IF(FIND(" ",G4042)&gt;=1,MID(G4042,FIND(" ",G4042)+1,LEN(G4042)),""),""),"")</f>
        <v>CALAS</v>
      </c>
      <c r="AC4042" s="51">
        <f>IFERROR(VALUE(MID($C4042,1,2)),0)</f>
        <v>80</v>
      </c>
      <c r="AD4042" s="44">
        <f>IFERROR(VALUE(MID($C4042,4,3)),0)</f>
        <v>410</v>
      </c>
      <c r="AE4042" s="51">
        <f>VALUE(RIGHT("00"&amp;AC4042,2)&amp;RIGHT("000"&amp;AD4042,3))</f>
        <v>80410</v>
      </c>
    </row>
    <row r="4043" spans="1:31">
      <c r="A4043" s="60" t="str">
        <f>IF(G4043&amp;Q4043&lt;&gt;"",W4043&amp;Q4043,"")</f>
        <v>QUEEN CALASgrey</v>
      </c>
      <c r="B4043" s="60" t="str">
        <f>IF(C4043&lt;&gt;"",LEFT(C4043,9),"")</f>
        <v>80-410-08</v>
      </c>
      <c r="C4043" s="73" t="s">
        <v>4338</v>
      </c>
      <c r="D4043" s="73" t="s">
        <v>4339</v>
      </c>
      <c r="E4043" s="73" t="s">
        <v>904</v>
      </c>
      <c r="F4043" s="74">
        <v>57</v>
      </c>
      <c r="G4043" s="73" t="s">
        <v>2662</v>
      </c>
      <c r="H4043" s="73" t="s">
        <v>83</v>
      </c>
      <c r="I4043" s="73" t="s">
        <v>927</v>
      </c>
      <c r="J4043" s="73" t="s">
        <v>323</v>
      </c>
      <c r="K4043" s="73" t="s">
        <v>387</v>
      </c>
      <c r="L4043" s="73" t="s">
        <v>383</v>
      </c>
      <c r="M4043" s="73" t="s">
        <v>384</v>
      </c>
      <c r="N4043" s="73" t="s">
        <v>36</v>
      </c>
      <c r="O4043" s="73" t="s">
        <v>386</v>
      </c>
      <c r="P4043" s="73" t="s">
        <v>907</v>
      </c>
      <c r="Q4043" s="73" t="s">
        <v>917</v>
      </c>
      <c r="R4043" s="73" t="s">
        <v>83</v>
      </c>
      <c r="V4043" s="60" t="str">
        <f>W4043&amp;H4043</f>
        <v>QUEEN CALASсерый</v>
      </c>
      <c r="W4043" s="60" t="str">
        <f>_xlfn.LET(_xlpm.TextCell,TEXT(G4043,"###"),IF(_xlpm.TextCell&lt;&gt;"",IF(StyleSpaceSplit,IFERROR(IF(FIND(" ",_xlpm.TextCell)&gt;=1,MID(_xlpm.TextCell,1,FIND(" ",_xlpm.TextCell)-1),_xlpm.TextCell),_xlpm.TextCell),_xlpm.TextCell),""))</f>
        <v>QUEEN CALAS</v>
      </c>
      <c r="X4043" s="60" t="str">
        <f>IF(A4043&lt;&gt;"",IFERROR(IF(FIND(" ",G4043)&gt;=1,MID(G4043,FIND(" ",G4043)+1,LEN(G4043)),""),""),"")</f>
        <v>CALAS</v>
      </c>
      <c r="AC4043" s="51">
        <f>IFERROR(VALUE(MID($C4043,1,2)),0)</f>
        <v>80</v>
      </c>
      <c r="AD4043" s="44">
        <f>IFERROR(VALUE(MID($C4043,4,3)),0)</f>
        <v>410</v>
      </c>
      <c r="AE4043" s="51">
        <f>VALUE(RIGHT("00"&amp;AC4043,2)&amp;RIGHT("000"&amp;AD4043,3))</f>
        <v>80410</v>
      </c>
    </row>
    <row r="4044" spans="1:31">
      <c r="A4044" s="60" t="str">
        <f>IF(G4044&amp;Q4044&lt;&gt;"",W4044&amp;Q4044,"")</f>
        <v>QUEEN CALASblue</v>
      </c>
      <c r="B4044" s="60" t="str">
        <f>IF(C4044&lt;&gt;"",LEFT(C4044,9),"")</f>
        <v>80-410-06</v>
      </c>
      <c r="C4044" s="73" t="s">
        <v>2660</v>
      </c>
      <c r="D4044" s="73" t="s">
        <v>2661</v>
      </c>
      <c r="E4044" s="73" t="s">
        <v>904</v>
      </c>
      <c r="F4044" s="74">
        <v>57</v>
      </c>
      <c r="G4044" s="73" t="s">
        <v>2662</v>
      </c>
      <c r="H4044" s="73" t="s">
        <v>71</v>
      </c>
      <c r="I4044" s="73" t="s">
        <v>927</v>
      </c>
      <c r="J4044" s="73" t="s">
        <v>323</v>
      </c>
      <c r="K4044" s="73" t="s">
        <v>387</v>
      </c>
      <c r="L4044" s="73" t="s">
        <v>383</v>
      </c>
      <c r="M4044" s="73" t="s">
        <v>384</v>
      </c>
      <c r="N4044" s="73" t="s">
        <v>36</v>
      </c>
      <c r="O4044" s="73" t="s">
        <v>386</v>
      </c>
      <c r="P4044" s="73" t="s">
        <v>907</v>
      </c>
      <c r="Q4044" s="73" t="s">
        <v>932</v>
      </c>
      <c r="R4044" s="73" t="s">
        <v>71</v>
      </c>
      <c r="V4044" s="60" t="str">
        <f>W4044&amp;H4044</f>
        <v>QUEEN CALASсиний</v>
      </c>
      <c r="W4044" s="60" t="str">
        <f>_xlfn.LET(_xlpm.TextCell,TEXT(G4044,"###"),IF(_xlpm.TextCell&lt;&gt;"",IF(StyleSpaceSplit,IFERROR(IF(FIND(" ",_xlpm.TextCell)&gt;=1,MID(_xlpm.TextCell,1,FIND(" ",_xlpm.TextCell)-1),_xlpm.TextCell),_xlpm.TextCell),_xlpm.TextCell),""))</f>
        <v>QUEEN CALAS</v>
      </c>
      <c r="X4044" s="60" t="str">
        <f>IF(A4044&lt;&gt;"",IFERROR(IF(FIND(" ",G4044)&gt;=1,MID(G4044,FIND(" ",G4044)+1,LEN(G4044)),""),""),"")</f>
        <v>CALAS</v>
      </c>
      <c r="AC4044" s="51">
        <f>IFERROR(VALUE(MID($C4044,1,2)),0)</f>
        <v>80</v>
      </c>
      <c r="AD4044" s="44">
        <f>IFERROR(VALUE(MID($C4044,4,3)),0)</f>
        <v>410</v>
      </c>
      <c r="AE4044" s="51">
        <f>VALUE(RIGHT("00"&amp;AC4044,2)&amp;RIGHT("000"&amp;AD4044,3))</f>
        <v>80410</v>
      </c>
    </row>
    <row r="4045" spans="1:31">
      <c r="A4045" s="60" t="str">
        <f>IF(G4045&amp;Q4045&lt;&gt;"",W4045&amp;Q4045,"")</f>
        <v>QUEEN CALIshells</v>
      </c>
      <c r="B4045" s="60" t="str">
        <f>IF(C4045&lt;&gt;"",LEFT(C4045,9),"")</f>
        <v>80-762-73</v>
      </c>
      <c r="C4045" s="73" t="s">
        <v>4340</v>
      </c>
      <c r="D4045" s="73" t="s">
        <v>4341</v>
      </c>
      <c r="E4045" s="73" t="s">
        <v>904</v>
      </c>
      <c r="F4045" s="74">
        <v>57</v>
      </c>
      <c r="G4045" s="73" t="s">
        <v>4342</v>
      </c>
      <c r="H4045" s="73" t="s">
        <v>81</v>
      </c>
      <c r="I4045" s="73" t="s">
        <v>2646</v>
      </c>
      <c r="J4045" s="73" t="s">
        <v>323</v>
      </c>
      <c r="K4045" s="73" t="s">
        <v>387</v>
      </c>
      <c r="L4045" s="73" t="s">
        <v>383</v>
      </c>
      <c r="M4045" s="73" t="s">
        <v>384</v>
      </c>
      <c r="N4045" s="73" t="s">
        <v>35</v>
      </c>
      <c r="O4045" s="73" t="s">
        <v>386</v>
      </c>
      <c r="P4045" s="73" t="s">
        <v>907</v>
      </c>
      <c r="Q4045" s="73" t="s">
        <v>4343</v>
      </c>
      <c r="R4045" s="73" t="s">
        <v>63</v>
      </c>
      <c r="V4045" s="60" t="str">
        <f>W4045&amp;H4045</f>
        <v>QUEEN CALIбежевый / коричневый</v>
      </c>
      <c r="W4045" s="60" t="str">
        <f>_xlfn.LET(_xlpm.TextCell,TEXT(G4045,"###"),IF(_xlpm.TextCell&lt;&gt;"",IF(StyleSpaceSplit,IFERROR(IF(FIND(" ",_xlpm.TextCell)&gt;=1,MID(_xlpm.TextCell,1,FIND(" ",_xlpm.TextCell)-1),_xlpm.TextCell),_xlpm.TextCell),_xlpm.TextCell),""))</f>
        <v>QUEEN CALI</v>
      </c>
      <c r="X4045" s="60" t="str">
        <f>IF(A4045&lt;&gt;"",IFERROR(IF(FIND(" ",G4045)&gt;=1,MID(G4045,FIND(" ",G4045)+1,LEN(G4045)),""),""),"")</f>
        <v>CALI</v>
      </c>
      <c r="AC4045" s="51">
        <f>IFERROR(VALUE(MID($C4045,1,2)),0)</f>
        <v>80</v>
      </c>
      <c r="AD4045" s="44">
        <f>IFERROR(VALUE(MID($C4045,4,3)),0)</f>
        <v>762</v>
      </c>
      <c r="AE4045" s="51">
        <f>VALUE(RIGHT("00"&amp;AC4045,2)&amp;RIGHT("000"&amp;AD4045,3))</f>
        <v>80762</v>
      </c>
    </row>
    <row r="4046" spans="1:31">
      <c r="A4046" s="60" t="str">
        <f>IF(G4046&amp;Q4046&lt;&gt;"",W4046&amp;Q4046,"")</f>
        <v>QUEEN COSTAwhite</v>
      </c>
      <c r="B4046" s="60" t="str">
        <f>IF(C4046&lt;&gt;"",LEFT(C4046,9),"")</f>
        <v>80-763-17</v>
      </c>
      <c r="C4046" s="73" t="s">
        <v>4689</v>
      </c>
      <c r="D4046" s="73" t="s">
        <v>4690</v>
      </c>
      <c r="E4046" s="73" t="s">
        <v>956</v>
      </c>
      <c r="F4046" s="74">
        <v>55</v>
      </c>
      <c r="G4046" s="73" t="s">
        <v>4346</v>
      </c>
      <c r="H4046" s="73" t="s">
        <v>57</v>
      </c>
      <c r="I4046" s="73" t="s">
        <v>927</v>
      </c>
      <c r="J4046" s="73" t="s">
        <v>323</v>
      </c>
      <c r="K4046" s="73" t="s">
        <v>387</v>
      </c>
      <c r="L4046" s="73" t="s">
        <v>383</v>
      </c>
      <c r="M4046" s="73" t="s">
        <v>384</v>
      </c>
      <c r="N4046" s="73" t="s">
        <v>36</v>
      </c>
      <c r="O4046" s="73" t="s">
        <v>386</v>
      </c>
      <c r="P4046" s="73" t="s">
        <v>907</v>
      </c>
      <c r="Q4046" s="73" t="s">
        <v>908</v>
      </c>
      <c r="R4046" s="73" t="s">
        <v>57</v>
      </c>
      <c r="V4046" s="60" t="str">
        <f>W4046&amp;H4046</f>
        <v>QUEEN COSTAбелый</v>
      </c>
      <c r="W4046" s="60" t="str">
        <f>_xlfn.LET(_xlpm.TextCell,TEXT(G4046,"###"),IF(_xlpm.TextCell&lt;&gt;"",IF(StyleSpaceSplit,IFERROR(IF(FIND(" ",_xlpm.TextCell)&gt;=1,MID(_xlpm.TextCell,1,FIND(" ",_xlpm.TextCell)-1),_xlpm.TextCell),_xlpm.TextCell),_xlpm.TextCell),""))</f>
        <v>QUEEN COSTA</v>
      </c>
      <c r="X4046" s="60" t="str">
        <f>IF(A4046&lt;&gt;"",IFERROR(IF(FIND(" ",G4046)&gt;=1,MID(G4046,FIND(" ",G4046)+1,LEN(G4046)),""),""),"")</f>
        <v>COSTA</v>
      </c>
      <c r="AC4046" s="51">
        <f>IFERROR(VALUE(MID($C4046,1,2)),0)</f>
        <v>80</v>
      </c>
      <c r="AD4046" s="44">
        <f>IFERROR(VALUE(MID($C4046,4,3)),0)</f>
        <v>763</v>
      </c>
      <c r="AE4046" s="51">
        <f>VALUE(RIGHT("00"&amp;AC4046,2)&amp;RIGHT("000"&amp;AD4046,3))</f>
        <v>80763</v>
      </c>
    </row>
    <row r="4047" spans="1:31">
      <c r="A4047" s="60" t="str">
        <f>IF(G4047&amp;Q4047&lt;&gt;"",W4047&amp;Q4047,"")</f>
        <v>QUEEN COSTAwhite</v>
      </c>
      <c r="B4047" s="60" t="str">
        <f>IF(C4047&lt;&gt;"",LEFT(C4047,9),"")</f>
        <v>80-763-17</v>
      </c>
      <c r="C4047" s="73" t="s">
        <v>4691</v>
      </c>
      <c r="D4047" s="73" t="s">
        <v>4690</v>
      </c>
      <c r="E4047" s="73" t="s">
        <v>904</v>
      </c>
      <c r="F4047" s="74">
        <v>57</v>
      </c>
      <c r="G4047" s="73" t="s">
        <v>4346</v>
      </c>
      <c r="H4047" s="73" t="s">
        <v>57</v>
      </c>
      <c r="I4047" s="73" t="s">
        <v>927</v>
      </c>
      <c r="J4047" s="73" t="s">
        <v>323</v>
      </c>
      <c r="K4047" s="73" t="s">
        <v>387</v>
      </c>
      <c r="L4047" s="73" t="s">
        <v>383</v>
      </c>
      <c r="M4047" s="73" t="s">
        <v>384</v>
      </c>
      <c r="N4047" s="73" t="s">
        <v>36</v>
      </c>
      <c r="O4047" s="73" t="s">
        <v>386</v>
      </c>
      <c r="P4047" s="73" t="s">
        <v>907</v>
      </c>
      <c r="Q4047" s="73" t="s">
        <v>908</v>
      </c>
      <c r="R4047" s="73" t="s">
        <v>57</v>
      </c>
      <c r="V4047" s="60" t="str">
        <f>W4047&amp;H4047</f>
        <v>QUEEN COSTAбелый</v>
      </c>
      <c r="W4047" s="60" t="str">
        <f>_xlfn.LET(_xlpm.TextCell,TEXT(G4047,"###"),IF(_xlpm.TextCell&lt;&gt;"",IF(StyleSpaceSplit,IFERROR(IF(FIND(" ",_xlpm.TextCell)&gt;=1,MID(_xlpm.TextCell,1,FIND(" ",_xlpm.TextCell)-1),_xlpm.TextCell),_xlpm.TextCell),_xlpm.TextCell),""))</f>
        <v>QUEEN COSTA</v>
      </c>
      <c r="X4047" s="60" t="str">
        <f>IF(A4047&lt;&gt;"",IFERROR(IF(FIND(" ",G4047)&gt;=1,MID(G4047,FIND(" ",G4047)+1,LEN(G4047)),""),""),"")</f>
        <v>COSTA</v>
      </c>
      <c r="AC4047" s="51">
        <f>IFERROR(VALUE(MID($C4047,1,2)),0)</f>
        <v>80</v>
      </c>
      <c r="AD4047" s="44">
        <f>IFERROR(VALUE(MID($C4047,4,3)),0)</f>
        <v>763</v>
      </c>
      <c r="AE4047" s="51">
        <f>VALUE(RIGHT("00"&amp;AC4047,2)&amp;RIGHT("000"&amp;AD4047,3))</f>
        <v>80763</v>
      </c>
    </row>
    <row r="4048" spans="1:31">
      <c r="A4048" s="60" t="str">
        <f>IF(G4048&amp;Q4048&lt;&gt;"",W4048&amp;Q4048,"")</f>
        <v>QUEEN COSTAblue</v>
      </c>
      <c r="B4048" s="60" t="str">
        <f>IF(C4048&lt;&gt;"",LEFT(C4048,9),"")</f>
        <v>80-763-06</v>
      </c>
      <c r="C4048" s="73" t="s">
        <v>4344</v>
      </c>
      <c r="D4048" s="73" t="s">
        <v>4345</v>
      </c>
      <c r="E4048" s="73" t="s">
        <v>904</v>
      </c>
      <c r="F4048" s="74">
        <v>57</v>
      </c>
      <c r="G4048" s="73" t="s">
        <v>4346</v>
      </c>
      <c r="H4048" s="73" t="s">
        <v>71</v>
      </c>
      <c r="I4048" s="73" t="s">
        <v>927</v>
      </c>
      <c r="J4048" s="73" t="s">
        <v>323</v>
      </c>
      <c r="K4048" s="73" t="s">
        <v>387</v>
      </c>
      <c r="L4048" s="73" t="s">
        <v>383</v>
      </c>
      <c r="M4048" s="73" t="s">
        <v>384</v>
      </c>
      <c r="N4048" s="73" t="s">
        <v>36</v>
      </c>
      <c r="O4048" s="73" t="s">
        <v>386</v>
      </c>
      <c r="P4048" s="73" t="s">
        <v>907</v>
      </c>
      <c r="Q4048" s="73" t="s">
        <v>932</v>
      </c>
      <c r="R4048" s="73" t="s">
        <v>71</v>
      </c>
      <c r="V4048" s="60" t="str">
        <f>W4048&amp;H4048</f>
        <v>QUEEN COSTAсиний</v>
      </c>
      <c r="W4048" s="60" t="str">
        <f>_xlfn.LET(_xlpm.TextCell,TEXT(G4048,"###"),IF(_xlpm.TextCell&lt;&gt;"",IF(StyleSpaceSplit,IFERROR(IF(FIND(" ",_xlpm.TextCell)&gt;=1,MID(_xlpm.TextCell,1,FIND(" ",_xlpm.TextCell)-1),_xlpm.TextCell),_xlpm.TextCell),_xlpm.TextCell),""))</f>
        <v>QUEEN COSTA</v>
      </c>
      <c r="X4048" s="60" t="str">
        <f>IF(A4048&lt;&gt;"",IFERROR(IF(FIND(" ",G4048)&gt;=1,MID(G4048,FIND(" ",G4048)+1,LEN(G4048)),""),""),"")</f>
        <v>COSTA</v>
      </c>
      <c r="AC4048" s="51">
        <f>IFERROR(VALUE(MID($C4048,1,2)),0)</f>
        <v>80</v>
      </c>
      <c r="AD4048" s="44">
        <f>IFERROR(VALUE(MID($C4048,4,3)),0)</f>
        <v>763</v>
      </c>
      <c r="AE4048" s="51">
        <f>VALUE(RIGHT("00"&amp;AC4048,2)&amp;RIGHT("000"&amp;AD4048,3))</f>
        <v>80763</v>
      </c>
    </row>
    <row r="4049" spans="1:31">
      <c r="A4049" s="60" t="str">
        <f>IF(G4049&amp;Q4049&lt;&gt;"",W4049&amp;Q4049,"")</f>
        <v>QUEEN COSTAblue</v>
      </c>
      <c r="B4049" s="60" t="str">
        <f>IF(C4049&lt;&gt;"",LEFT(C4049,9),"")</f>
        <v>80-763-06</v>
      </c>
      <c r="C4049" s="73" t="s">
        <v>4347</v>
      </c>
      <c r="D4049" s="73" t="s">
        <v>4345</v>
      </c>
      <c r="E4049" s="73" t="s">
        <v>956</v>
      </c>
      <c r="F4049" s="74">
        <v>55</v>
      </c>
      <c r="G4049" s="73" t="s">
        <v>4346</v>
      </c>
      <c r="H4049" s="73" t="s">
        <v>71</v>
      </c>
      <c r="I4049" s="73" t="s">
        <v>927</v>
      </c>
      <c r="J4049" s="73" t="s">
        <v>323</v>
      </c>
      <c r="K4049" s="73" t="s">
        <v>387</v>
      </c>
      <c r="L4049" s="73" t="s">
        <v>383</v>
      </c>
      <c r="M4049" s="73" t="s">
        <v>384</v>
      </c>
      <c r="N4049" s="73" t="s">
        <v>36</v>
      </c>
      <c r="O4049" s="73" t="s">
        <v>386</v>
      </c>
      <c r="P4049" s="73" t="s">
        <v>907</v>
      </c>
      <c r="Q4049" s="73" t="s">
        <v>932</v>
      </c>
      <c r="R4049" s="73" t="s">
        <v>71</v>
      </c>
      <c r="V4049" s="60" t="str">
        <f>W4049&amp;H4049</f>
        <v>QUEEN COSTAсиний</v>
      </c>
      <c r="W4049" s="60" t="str">
        <f>_xlfn.LET(_xlpm.TextCell,TEXT(G4049,"###"),IF(_xlpm.TextCell&lt;&gt;"",IF(StyleSpaceSplit,IFERROR(IF(FIND(" ",_xlpm.TextCell)&gt;=1,MID(_xlpm.TextCell,1,FIND(" ",_xlpm.TextCell)-1),_xlpm.TextCell),_xlpm.TextCell),_xlpm.TextCell),""))</f>
        <v>QUEEN COSTA</v>
      </c>
      <c r="X4049" s="60" t="str">
        <f>IF(A4049&lt;&gt;"",IFERROR(IF(FIND(" ",G4049)&gt;=1,MID(G4049,FIND(" ",G4049)+1,LEN(G4049)),""),""),"")</f>
        <v>COSTA</v>
      </c>
      <c r="AC4049" s="51">
        <f>IFERROR(VALUE(MID($C4049,1,2)),0)</f>
        <v>80</v>
      </c>
      <c r="AD4049" s="44">
        <f>IFERROR(VALUE(MID($C4049,4,3)),0)</f>
        <v>763</v>
      </c>
      <c r="AE4049" s="51">
        <f>VALUE(RIGHT("00"&amp;AC4049,2)&amp;RIGHT("000"&amp;AD4049,3))</f>
        <v>80763</v>
      </c>
    </row>
    <row r="4050" spans="1:31">
      <c r="A4050" s="60" t="str">
        <f>IF(G4050&amp;Q4050&lt;&gt;"",W4050&amp;Q4050,"")</f>
        <v>QUEEN CRUISEblue</v>
      </c>
      <c r="B4050" s="60" t="str">
        <f>IF(C4050&lt;&gt;"",LEFT(C4050,9),"")</f>
        <v>80-787-06</v>
      </c>
      <c r="C4050" s="73" t="s">
        <v>4692</v>
      </c>
      <c r="D4050" s="73" t="s">
        <v>4693</v>
      </c>
      <c r="E4050" s="73" t="s">
        <v>931</v>
      </c>
      <c r="F4050" s="74">
        <v>0</v>
      </c>
      <c r="G4050" s="73" t="s">
        <v>4694</v>
      </c>
      <c r="H4050" s="73" t="s">
        <v>71</v>
      </c>
      <c r="I4050" s="73" t="s">
        <v>964</v>
      </c>
      <c r="J4050" s="73" t="s">
        <v>323</v>
      </c>
      <c r="K4050" s="73" t="s">
        <v>387</v>
      </c>
      <c r="L4050" s="73" t="s">
        <v>383</v>
      </c>
      <c r="M4050" s="73" t="s">
        <v>384</v>
      </c>
      <c r="O4050" s="73" t="s">
        <v>386</v>
      </c>
      <c r="P4050" s="73" t="s">
        <v>907</v>
      </c>
      <c r="Q4050" s="73" t="s">
        <v>932</v>
      </c>
      <c r="R4050" s="73" t="s">
        <v>71</v>
      </c>
      <c r="V4050" s="60" t="str">
        <f>W4050&amp;H4050</f>
        <v>QUEEN CRUISEсиний</v>
      </c>
      <c r="W4050" s="60" t="str">
        <f>_xlfn.LET(_xlpm.TextCell,TEXT(G4050,"###"),IF(_xlpm.TextCell&lt;&gt;"",IF(StyleSpaceSplit,IFERROR(IF(FIND(" ",_xlpm.TextCell)&gt;=1,MID(_xlpm.TextCell,1,FIND(" ",_xlpm.TextCell)-1),_xlpm.TextCell),_xlpm.TextCell),_xlpm.TextCell),""))</f>
        <v>QUEEN CRUISE</v>
      </c>
      <c r="X4050" s="60" t="str">
        <f>IF(A4050&lt;&gt;"",IFERROR(IF(FIND(" ",G4050)&gt;=1,MID(G4050,FIND(" ",G4050)+1,LEN(G4050)),""),""),"")</f>
        <v>CRUISE</v>
      </c>
      <c r="AC4050" s="51">
        <f>IFERROR(VALUE(MID($C4050,1,2)),0)</f>
        <v>80</v>
      </c>
      <c r="AD4050" s="44">
        <f>IFERROR(VALUE(MID($C4050,4,3)),0)</f>
        <v>787</v>
      </c>
      <c r="AE4050" s="51">
        <f>VALUE(RIGHT("00"&amp;AC4050,2)&amp;RIGHT("000"&amp;AD4050,3))</f>
        <v>80787</v>
      </c>
    </row>
    <row r="4051" spans="1:31">
      <c r="A4051" s="60" t="str">
        <f>IF(G4051&amp;Q4051&lt;&gt;"",W4051&amp;Q4051,"")</f>
        <v>QUEEN DELUCIAblack</v>
      </c>
      <c r="B4051" s="60" t="str">
        <f>IF(C4051&lt;&gt;"",LEFT(C4051,9),"")</f>
        <v>80-390-09</v>
      </c>
      <c r="C4051" s="73" t="s">
        <v>2548</v>
      </c>
      <c r="D4051" s="73" t="s">
        <v>2549</v>
      </c>
      <c r="E4051" s="73" t="s">
        <v>931</v>
      </c>
      <c r="F4051" s="74">
        <v>0</v>
      </c>
      <c r="G4051" s="73" t="s">
        <v>2550</v>
      </c>
      <c r="H4051" s="73" t="s">
        <v>53</v>
      </c>
      <c r="I4051" s="73" t="s">
        <v>2551</v>
      </c>
      <c r="J4051" s="73" t="s">
        <v>323</v>
      </c>
      <c r="K4051" s="73" t="s">
        <v>387</v>
      </c>
      <c r="L4051" s="73" t="s">
        <v>383</v>
      </c>
      <c r="M4051" s="73" t="s">
        <v>384</v>
      </c>
      <c r="N4051" s="73" t="s">
        <v>36</v>
      </c>
      <c r="O4051" s="73" t="s">
        <v>386</v>
      </c>
      <c r="P4051" s="73" t="s">
        <v>907</v>
      </c>
      <c r="Q4051" s="73" t="s">
        <v>928</v>
      </c>
      <c r="R4051" s="73" t="s">
        <v>53</v>
      </c>
      <c r="V4051" s="60" t="str">
        <f>W4051&amp;H4051</f>
        <v>QUEEN DELUCIAчерный</v>
      </c>
      <c r="W4051" s="60" t="str">
        <f>_xlfn.LET(_xlpm.TextCell,TEXT(G4051,"###"),IF(_xlpm.TextCell&lt;&gt;"",IF(StyleSpaceSplit,IFERROR(IF(FIND(" ",_xlpm.TextCell)&gt;=1,MID(_xlpm.TextCell,1,FIND(" ",_xlpm.TextCell)-1),_xlpm.TextCell),_xlpm.TextCell),_xlpm.TextCell),""))</f>
        <v>QUEEN DELUCIA</v>
      </c>
      <c r="X4051" s="60" t="str">
        <f>IF(A4051&lt;&gt;"",IFERROR(IF(FIND(" ",G4051)&gt;=1,MID(G4051,FIND(" ",G4051)+1,LEN(G4051)),""),""),"")</f>
        <v>DELUCIA</v>
      </c>
      <c r="AC4051" s="51">
        <f>IFERROR(VALUE(MID($C4051,1,2)),0)</f>
        <v>80</v>
      </c>
      <c r="AD4051" s="44">
        <f>IFERROR(VALUE(MID($C4051,4,3)),0)</f>
        <v>390</v>
      </c>
      <c r="AE4051" s="51">
        <f>VALUE(RIGHT("00"&amp;AC4051,2)&amp;RIGHT("000"&amp;AD4051,3))</f>
        <v>80390</v>
      </c>
    </row>
    <row r="4052" spans="1:31">
      <c r="A4052" s="60" t="str">
        <f>IF(G4052&amp;Q4052&lt;&gt;"",W4052&amp;Q4052,"")</f>
        <v>QUEEN EVITAblack</v>
      </c>
      <c r="B4052" s="60" t="str">
        <f>IF(C4052&lt;&gt;"",LEFT(C4052,9),"")</f>
        <v>80-372-52</v>
      </c>
      <c r="C4052" s="73" t="s">
        <v>1729</v>
      </c>
      <c r="D4052" s="73" t="s">
        <v>1730</v>
      </c>
      <c r="E4052" s="73" t="s">
        <v>904</v>
      </c>
      <c r="F4052" s="74">
        <v>57</v>
      </c>
      <c r="G4052" s="73" t="s">
        <v>1731</v>
      </c>
      <c r="H4052" s="73" t="s">
        <v>53</v>
      </c>
      <c r="I4052" s="73" t="s">
        <v>1265</v>
      </c>
      <c r="J4052" s="73" t="s">
        <v>323</v>
      </c>
      <c r="K4052" s="73" t="s">
        <v>387</v>
      </c>
      <c r="L4052" s="73" t="s">
        <v>383</v>
      </c>
      <c r="M4052" s="73" t="s">
        <v>388</v>
      </c>
      <c r="N4052" s="73" t="s">
        <v>30</v>
      </c>
      <c r="O4052" s="73" t="s">
        <v>386</v>
      </c>
      <c r="P4052" s="73" t="s">
        <v>907</v>
      </c>
      <c r="Q4052" s="73" t="s">
        <v>928</v>
      </c>
      <c r="R4052" s="73" t="s">
        <v>53</v>
      </c>
      <c r="V4052" s="60" t="str">
        <f>W4052&amp;H4052</f>
        <v>QUEEN EVITAчерный</v>
      </c>
      <c r="W4052" s="60" t="str">
        <f>_xlfn.LET(_xlpm.TextCell,TEXT(G4052,"###"),IF(_xlpm.TextCell&lt;&gt;"",IF(StyleSpaceSplit,IFERROR(IF(FIND(" ",_xlpm.TextCell)&gt;=1,MID(_xlpm.TextCell,1,FIND(" ",_xlpm.TextCell)-1),_xlpm.TextCell),_xlpm.TextCell),_xlpm.TextCell),""))</f>
        <v>QUEEN EVITA</v>
      </c>
      <c r="X4052" s="60" t="str">
        <f>IF(A4052&lt;&gt;"",IFERROR(IF(FIND(" ",G4052)&gt;=1,MID(G4052,FIND(" ",G4052)+1,LEN(G4052)),""),""),"")</f>
        <v>EVITA</v>
      </c>
      <c r="AC4052" s="51">
        <f>IFERROR(VALUE(MID($C4052,1,2)),0)</f>
        <v>80</v>
      </c>
      <c r="AD4052" s="44">
        <f>IFERROR(VALUE(MID($C4052,4,3)),0)</f>
        <v>372</v>
      </c>
      <c r="AE4052" s="51">
        <f>VALUE(RIGHT("00"&amp;AC4052,2)&amp;RIGHT("000"&amp;AD4052,3))</f>
        <v>80372</v>
      </c>
    </row>
    <row r="4053" spans="1:31">
      <c r="A4053" s="60" t="str">
        <f>IF(G4053&amp;Q4053&lt;&gt;"",W4053&amp;Q4053,"")</f>
        <v>QUEEN EVITAblack</v>
      </c>
      <c r="B4053" s="60" t="str">
        <f>IF(C4053&lt;&gt;"",LEFT(C4053,9),"")</f>
        <v>80-372-52</v>
      </c>
      <c r="C4053" s="73" t="s">
        <v>1732</v>
      </c>
      <c r="D4053" s="73" t="s">
        <v>1730</v>
      </c>
      <c r="E4053" s="73" t="s">
        <v>956</v>
      </c>
      <c r="F4053" s="74">
        <v>55</v>
      </c>
      <c r="G4053" s="73" t="s">
        <v>1731</v>
      </c>
      <c r="H4053" s="73" t="s">
        <v>53</v>
      </c>
      <c r="I4053" s="73" t="s">
        <v>1265</v>
      </c>
      <c r="J4053" s="73" t="s">
        <v>323</v>
      </c>
      <c r="K4053" s="73" t="s">
        <v>387</v>
      </c>
      <c r="L4053" s="73" t="s">
        <v>383</v>
      </c>
      <c r="M4053" s="73" t="s">
        <v>388</v>
      </c>
      <c r="N4053" s="73" t="s">
        <v>30</v>
      </c>
      <c r="O4053" s="73" t="s">
        <v>386</v>
      </c>
      <c r="P4053" s="73" t="s">
        <v>907</v>
      </c>
      <c r="Q4053" s="73" t="s">
        <v>928</v>
      </c>
      <c r="R4053" s="73" t="s">
        <v>53</v>
      </c>
      <c r="V4053" s="60" t="str">
        <f>W4053&amp;H4053</f>
        <v>QUEEN EVITAчерный</v>
      </c>
      <c r="W4053" s="60" t="str">
        <f>_xlfn.LET(_xlpm.TextCell,TEXT(G4053,"###"),IF(_xlpm.TextCell&lt;&gt;"",IF(StyleSpaceSplit,IFERROR(IF(FIND(" ",_xlpm.TextCell)&gt;=1,MID(_xlpm.TextCell,1,FIND(" ",_xlpm.TextCell)-1),_xlpm.TextCell),_xlpm.TextCell),_xlpm.TextCell),""))</f>
        <v>QUEEN EVITA</v>
      </c>
      <c r="X4053" s="60" t="str">
        <f>IF(A4053&lt;&gt;"",IFERROR(IF(FIND(" ",G4053)&gt;=1,MID(G4053,FIND(" ",G4053)+1,LEN(G4053)),""),""),"")</f>
        <v>EVITA</v>
      </c>
      <c r="AC4053" s="51">
        <f>IFERROR(VALUE(MID($C4053,1,2)),0)</f>
        <v>80</v>
      </c>
      <c r="AD4053" s="44">
        <f>IFERROR(VALUE(MID($C4053,4,3)),0)</f>
        <v>372</v>
      </c>
      <c r="AE4053" s="51">
        <f>VALUE(RIGHT("00"&amp;AC4053,2)&amp;RIGHT("000"&amp;AD4053,3))</f>
        <v>80372</v>
      </c>
    </row>
    <row r="4054" spans="1:31">
      <c r="A4054" s="60" t="str">
        <f>IF(G4054&amp;Q4054&lt;&gt;"",W4054&amp;Q4054,"")</f>
        <v>QUEEN JUNGLEblack</v>
      </c>
      <c r="B4054" s="60" t="str">
        <f>IF(C4054&lt;&gt;"",LEFT(C4054,9),"")</f>
        <v>80-615-53</v>
      </c>
      <c r="C4054" s="73" t="s">
        <v>5608</v>
      </c>
      <c r="D4054" s="73" t="s">
        <v>5609</v>
      </c>
      <c r="E4054" s="73" t="s">
        <v>904</v>
      </c>
      <c r="F4054" s="74">
        <v>57</v>
      </c>
      <c r="G4054" s="73" t="s">
        <v>2421</v>
      </c>
      <c r="H4054" s="73" t="s">
        <v>782</v>
      </c>
      <c r="I4054" s="73" t="s">
        <v>2305</v>
      </c>
      <c r="J4054" s="73" t="s">
        <v>323</v>
      </c>
      <c r="K4054" s="73" t="s">
        <v>387</v>
      </c>
      <c r="L4054" s="73" t="s">
        <v>383</v>
      </c>
      <c r="M4054" s="73" t="s">
        <v>384</v>
      </c>
      <c r="N4054" s="73" t="s">
        <v>35</v>
      </c>
      <c r="O4054" s="73" t="s">
        <v>386</v>
      </c>
      <c r="P4054" s="73" t="s">
        <v>907</v>
      </c>
      <c r="Q4054" s="73" t="s">
        <v>928</v>
      </c>
      <c r="R4054" s="73" t="s">
        <v>63</v>
      </c>
      <c r="V4054" s="60" t="str">
        <f>W4054&amp;H4054</f>
        <v>QUEEN JUNGLEбежевый  / черный</v>
      </c>
      <c r="W4054" s="60" t="str">
        <f>_xlfn.LET(_xlpm.TextCell,TEXT(G4054,"###"),IF(_xlpm.TextCell&lt;&gt;"",IF(StyleSpaceSplit,IFERROR(IF(FIND(" ",_xlpm.TextCell)&gt;=1,MID(_xlpm.TextCell,1,FIND(" ",_xlpm.TextCell)-1),_xlpm.TextCell),_xlpm.TextCell),_xlpm.TextCell),""))</f>
        <v>QUEEN JUNGLE</v>
      </c>
      <c r="X4054" s="60" t="str">
        <f>IF(A4054&lt;&gt;"",IFERROR(IF(FIND(" ",G4054)&gt;=1,MID(G4054,FIND(" ",G4054)+1,LEN(G4054)),""),""),"")</f>
        <v>JUNGLE</v>
      </c>
      <c r="AC4054" s="51">
        <f>IFERROR(VALUE(MID($C4054,1,2)),0)</f>
        <v>80</v>
      </c>
      <c r="AD4054" s="44">
        <f>IFERROR(VALUE(MID($C4054,4,3)),0)</f>
        <v>615</v>
      </c>
      <c r="AE4054" s="51">
        <f>VALUE(RIGHT("00"&amp;AC4054,2)&amp;RIGHT("000"&amp;AD4054,3))</f>
        <v>80615</v>
      </c>
    </row>
    <row r="4055" spans="1:31">
      <c r="A4055" s="60" t="str">
        <f>IF(G4055&amp;Q4055&lt;&gt;"",W4055&amp;Q4055,"")</f>
        <v>QUEEN JUNGLEbrown</v>
      </c>
      <c r="B4055" s="60" t="str">
        <f>IF(C4055&lt;&gt;"",LEFT(C4055,9),"")</f>
        <v>80-615-73</v>
      </c>
      <c r="C4055" s="73" t="s">
        <v>2419</v>
      </c>
      <c r="D4055" s="73" t="s">
        <v>2420</v>
      </c>
      <c r="E4055" s="73" t="s">
        <v>956</v>
      </c>
      <c r="F4055" s="74">
        <v>55</v>
      </c>
      <c r="G4055" s="73" t="s">
        <v>2421</v>
      </c>
      <c r="H4055" s="73" t="s">
        <v>81</v>
      </c>
      <c r="I4055" s="73" t="s">
        <v>2305</v>
      </c>
      <c r="J4055" s="73" t="s">
        <v>323</v>
      </c>
      <c r="K4055" s="73" t="s">
        <v>387</v>
      </c>
      <c r="L4055" s="73" t="s">
        <v>383</v>
      </c>
      <c r="M4055" s="73" t="s">
        <v>384</v>
      </c>
      <c r="N4055" s="73" t="s">
        <v>35</v>
      </c>
      <c r="O4055" s="73" t="s">
        <v>386</v>
      </c>
      <c r="P4055" s="73" t="s">
        <v>907</v>
      </c>
      <c r="Q4055" s="73" t="s">
        <v>1033</v>
      </c>
      <c r="R4055" s="73" t="s">
        <v>63</v>
      </c>
      <c r="V4055" s="60" t="str">
        <f>W4055&amp;H4055</f>
        <v>QUEEN JUNGLEбежевый / коричневый</v>
      </c>
      <c r="W4055" s="60" t="str">
        <f>_xlfn.LET(_xlpm.TextCell,TEXT(G4055,"###"),IF(_xlpm.TextCell&lt;&gt;"",IF(StyleSpaceSplit,IFERROR(IF(FIND(" ",_xlpm.TextCell)&gt;=1,MID(_xlpm.TextCell,1,FIND(" ",_xlpm.TextCell)-1),_xlpm.TextCell),_xlpm.TextCell),_xlpm.TextCell),""))</f>
        <v>QUEEN JUNGLE</v>
      </c>
      <c r="X4055" s="60" t="str">
        <f>IF(A4055&lt;&gt;"",IFERROR(IF(FIND(" ",G4055)&gt;=1,MID(G4055,FIND(" ",G4055)+1,LEN(G4055)),""),""),"")</f>
        <v>JUNGLE</v>
      </c>
      <c r="AC4055" s="51">
        <f>IFERROR(VALUE(MID($C4055,1,2)),0)</f>
        <v>80</v>
      </c>
      <c r="AD4055" s="44">
        <f>IFERROR(VALUE(MID($C4055,4,3)),0)</f>
        <v>615</v>
      </c>
      <c r="AE4055" s="51">
        <f>VALUE(RIGHT("00"&amp;AC4055,2)&amp;RIGHT("000"&amp;AD4055,3))</f>
        <v>80615</v>
      </c>
    </row>
    <row r="4056" spans="1:31">
      <c r="A4056" s="60" t="str">
        <f>IF(G4056&amp;Q4056&lt;&gt;"",W4056&amp;Q4056,"")</f>
        <v>QUEEN JUNGLEbrown</v>
      </c>
      <c r="B4056" s="60" t="str">
        <f>IF(C4056&lt;&gt;"",LEFT(C4056,9),"")</f>
        <v>80-615-73</v>
      </c>
      <c r="C4056" s="73" t="s">
        <v>2422</v>
      </c>
      <c r="D4056" s="73" t="s">
        <v>2420</v>
      </c>
      <c r="E4056" s="73" t="s">
        <v>904</v>
      </c>
      <c r="F4056" s="74">
        <v>57</v>
      </c>
      <c r="G4056" s="73" t="s">
        <v>2421</v>
      </c>
      <c r="H4056" s="73" t="s">
        <v>81</v>
      </c>
      <c r="I4056" s="73" t="s">
        <v>2305</v>
      </c>
      <c r="J4056" s="73" t="s">
        <v>323</v>
      </c>
      <c r="K4056" s="73" t="s">
        <v>387</v>
      </c>
      <c r="L4056" s="73" t="s">
        <v>383</v>
      </c>
      <c r="M4056" s="73" t="s">
        <v>384</v>
      </c>
      <c r="N4056" s="73" t="s">
        <v>35</v>
      </c>
      <c r="O4056" s="73" t="s">
        <v>386</v>
      </c>
      <c r="P4056" s="73" t="s">
        <v>907</v>
      </c>
      <c r="Q4056" s="73" t="s">
        <v>1033</v>
      </c>
      <c r="R4056" s="73" t="s">
        <v>63</v>
      </c>
      <c r="V4056" s="60" t="str">
        <f>W4056&amp;H4056</f>
        <v>QUEEN JUNGLEбежевый / коричневый</v>
      </c>
      <c r="W4056" s="60" t="str">
        <f>_xlfn.LET(_xlpm.TextCell,TEXT(G4056,"###"),IF(_xlpm.TextCell&lt;&gt;"",IF(StyleSpaceSplit,IFERROR(IF(FIND(" ",_xlpm.TextCell)&gt;=1,MID(_xlpm.TextCell,1,FIND(" ",_xlpm.TextCell)-1),_xlpm.TextCell),_xlpm.TextCell),_xlpm.TextCell),""))</f>
        <v>QUEEN JUNGLE</v>
      </c>
      <c r="X4056" s="60" t="str">
        <f>IF(A4056&lt;&gt;"",IFERROR(IF(FIND(" ",G4056)&gt;=1,MID(G4056,FIND(" ",G4056)+1,LEN(G4056)),""),""),"")</f>
        <v>JUNGLE</v>
      </c>
      <c r="AC4056" s="51">
        <f>IFERROR(VALUE(MID($C4056,1,2)),0)</f>
        <v>80</v>
      </c>
      <c r="AD4056" s="44">
        <f>IFERROR(VALUE(MID($C4056,4,3)),0)</f>
        <v>615</v>
      </c>
      <c r="AE4056" s="51">
        <f>VALUE(RIGHT("00"&amp;AC4056,2)&amp;RIGHT("000"&amp;AD4056,3))</f>
        <v>80615</v>
      </c>
    </row>
    <row r="4057" spans="1:31">
      <c r="A4057" s="60" t="str">
        <f>IF(G4057&amp;Q4057&lt;&gt;"",W4057&amp;Q4057,"")</f>
        <v>QUEEN LIBERTYbeige</v>
      </c>
      <c r="B4057" s="60" t="str">
        <f>IF(C4057&lt;&gt;"",LEFT(C4057,9),"")</f>
        <v>80-764-02</v>
      </c>
      <c r="C4057" s="73" t="s">
        <v>4348</v>
      </c>
      <c r="D4057" s="73" t="s">
        <v>4349</v>
      </c>
      <c r="E4057" s="73" t="s">
        <v>904</v>
      </c>
      <c r="F4057" s="74">
        <v>57</v>
      </c>
      <c r="G4057" s="73" t="s">
        <v>4350</v>
      </c>
      <c r="H4057" s="73" t="s">
        <v>63</v>
      </c>
      <c r="I4057" s="73" t="s">
        <v>927</v>
      </c>
      <c r="J4057" s="73" t="s">
        <v>323</v>
      </c>
      <c r="K4057" s="73" t="s">
        <v>387</v>
      </c>
      <c r="L4057" s="73" t="s">
        <v>383</v>
      </c>
      <c r="M4057" s="73" t="s">
        <v>384</v>
      </c>
      <c r="N4057" s="73" t="s">
        <v>36</v>
      </c>
      <c r="O4057" s="73" t="s">
        <v>386</v>
      </c>
      <c r="P4057" s="73" t="s">
        <v>907</v>
      </c>
      <c r="Q4057" s="73" t="s">
        <v>937</v>
      </c>
      <c r="R4057" s="73" t="s">
        <v>63</v>
      </c>
      <c r="V4057" s="60" t="str">
        <f>W4057&amp;H4057</f>
        <v>QUEEN LIBERTYбежевый</v>
      </c>
      <c r="W4057" s="60" t="str">
        <f>_xlfn.LET(_xlpm.TextCell,TEXT(G4057,"###"),IF(_xlpm.TextCell&lt;&gt;"",IF(StyleSpaceSplit,IFERROR(IF(FIND(" ",_xlpm.TextCell)&gt;=1,MID(_xlpm.TextCell,1,FIND(" ",_xlpm.TextCell)-1),_xlpm.TextCell),_xlpm.TextCell),_xlpm.TextCell),""))</f>
        <v>QUEEN LIBERTY</v>
      </c>
      <c r="X4057" s="60" t="str">
        <f>IF(A4057&lt;&gt;"",IFERROR(IF(FIND(" ",G4057)&gt;=1,MID(G4057,FIND(" ",G4057)+1,LEN(G4057)),""),""),"")</f>
        <v>LIBERTY</v>
      </c>
      <c r="AC4057" s="51">
        <f>IFERROR(VALUE(MID($C4057,1,2)),0)</f>
        <v>80</v>
      </c>
      <c r="AD4057" s="44">
        <f>IFERROR(VALUE(MID($C4057,4,3)),0)</f>
        <v>764</v>
      </c>
      <c r="AE4057" s="51">
        <f>VALUE(RIGHT("00"&amp;AC4057,2)&amp;RIGHT("000"&amp;AD4057,3))</f>
        <v>80764</v>
      </c>
    </row>
    <row r="4058" spans="1:31">
      <c r="A4058" s="60" t="str">
        <f>IF(G4058&amp;Q4058&lt;&gt;"",W4058&amp;Q4058,"")</f>
        <v>QUEEN LIBERTYbeige</v>
      </c>
      <c r="B4058" s="60" t="str">
        <f>IF(C4058&lt;&gt;"",LEFT(C4058,9),"")</f>
        <v>80-764-02</v>
      </c>
      <c r="C4058" s="73" t="s">
        <v>4351</v>
      </c>
      <c r="D4058" s="73" t="s">
        <v>4349</v>
      </c>
      <c r="E4058" s="73" t="s">
        <v>956</v>
      </c>
      <c r="F4058" s="74">
        <v>55</v>
      </c>
      <c r="G4058" s="73" t="s">
        <v>4350</v>
      </c>
      <c r="H4058" s="73" t="s">
        <v>63</v>
      </c>
      <c r="I4058" s="73" t="s">
        <v>927</v>
      </c>
      <c r="J4058" s="73" t="s">
        <v>323</v>
      </c>
      <c r="K4058" s="73" t="s">
        <v>387</v>
      </c>
      <c r="L4058" s="73" t="s">
        <v>383</v>
      </c>
      <c r="M4058" s="73" t="s">
        <v>384</v>
      </c>
      <c r="N4058" s="73" t="s">
        <v>36</v>
      </c>
      <c r="O4058" s="73" t="s">
        <v>386</v>
      </c>
      <c r="P4058" s="73" t="s">
        <v>907</v>
      </c>
      <c r="Q4058" s="73" t="s">
        <v>937</v>
      </c>
      <c r="R4058" s="73" t="s">
        <v>63</v>
      </c>
      <c r="V4058" s="60" t="str">
        <f>W4058&amp;H4058</f>
        <v>QUEEN LIBERTYбежевый</v>
      </c>
      <c r="W4058" s="60" t="str">
        <f>_xlfn.LET(_xlpm.TextCell,TEXT(G4058,"###"),IF(_xlpm.TextCell&lt;&gt;"",IF(StyleSpaceSplit,IFERROR(IF(FIND(" ",_xlpm.TextCell)&gt;=1,MID(_xlpm.TextCell,1,FIND(" ",_xlpm.TextCell)-1),_xlpm.TextCell),_xlpm.TextCell),_xlpm.TextCell),""))</f>
        <v>QUEEN LIBERTY</v>
      </c>
      <c r="X4058" s="60" t="str">
        <f>IF(A4058&lt;&gt;"",IFERROR(IF(FIND(" ",G4058)&gt;=1,MID(G4058,FIND(" ",G4058)+1,LEN(G4058)),""),""),"")</f>
        <v>LIBERTY</v>
      </c>
      <c r="AC4058" s="51">
        <f>IFERROR(VALUE(MID($C4058,1,2)),0)</f>
        <v>80</v>
      </c>
      <c r="AD4058" s="44">
        <f>IFERROR(VALUE(MID($C4058,4,3)),0)</f>
        <v>764</v>
      </c>
      <c r="AE4058" s="51">
        <f>VALUE(RIGHT("00"&amp;AC4058,2)&amp;RIGHT("000"&amp;AD4058,3))</f>
        <v>80764</v>
      </c>
    </row>
    <row r="4059" spans="1:31">
      <c r="A4059" s="60" t="str">
        <f>IF(G4059&amp;Q4059&lt;&gt;"",W4059&amp;Q4059,"")</f>
        <v>QUEEN LIBERTYwhite</v>
      </c>
      <c r="B4059" s="60" t="str">
        <f>IF(C4059&lt;&gt;"",LEFT(C4059,9),"")</f>
        <v>80-764-17</v>
      </c>
      <c r="C4059" s="73" t="s">
        <v>4695</v>
      </c>
      <c r="D4059" s="73" t="s">
        <v>4696</v>
      </c>
      <c r="E4059" s="73" t="s">
        <v>956</v>
      </c>
      <c r="F4059" s="74">
        <v>55</v>
      </c>
      <c r="G4059" s="73" t="s">
        <v>4350</v>
      </c>
      <c r="H4059" s="73" t="s">
        <v>57</v>
      </c>
      <c r="I4059" s="73" t="s">
        <v>927</v>
      </c>
      <c r="J4059" s="73" t="s">
        <v>323</v>
      </c>
      <c r="K4059" s="73" t="s">
        <v>387</v>
      </c>
      <c r="L4059" s="73" t="s">
        <v>383</v>
      </c>
      <c r="M4059" s="73" t="s">
        <v>384</v>
      </c>
      <c r="N4059" s="73" t="s">
        <v>36</v>
      </c>
      <c r="O4059" s="73" t="s">
        <v>386</v>
      </c>
      <c r="P4059" s="73" t="s">
        <v>907</v>
      </c>
      <c r="Q4059" s="73" t="s">
        <v>908</v>
      </c>
      <c r="R4059" s="73" t="s">
        <v>57</v>
      </c>
      <c r="V4059" s="60" t="str">
        <f>W4059&amp;H4059</f>
        <v>QUEEN LIBERTYбелый</v>
      </c>
      <c r="W4059" s="60" t="str">
        <f>_xlfn.LET(_xlpm.TextCell,TEXT(G4059,"###"),IF(_xlpm.TextCell&lt;&gt;"",IF(StyleSpaceSplit,IFERROR(IF(FIND(" ",_xlpm.TextCell)&gt;=1,MID(_xlpm.TextCell,1,FIND(" ",_xlpm.TextCell)-1),_xlpm.TextCell),_xlpm.TextCell),_xlpm.TextCell),""))</f>
        <v>QUEEN LIBERTY</v>
      </c>
      <c r="X4059" s="60" t="str">
        <f>IF(A4059&lt;&gt;"",IFERROR(IF(FIND(" ",G4059)&gt;=1,MID(G4059,FIND(" ",G4059)+1,LEN(G4059)),""),""),"")</f>
        <v>LIBERTY</v>
      </c>
      <c r="AC4059" s="51">
        <f>IFERROR(VALUE(MID($C4059,1,2)),0)</f>
        <v>80</v>
      </c>
      <c r="AD4059" s="44">
        <f>IFERROR(VALUE(MID($C4059,4,3)),0)</f>
        <v>764</v>
      </c>
      <c r="AE4059" s="51">
        <f>VALUE(RIGHT("00"&amp;AC4059,2)&amp;RIGHT("000"&amp;AD4059,3))</f>
        <v>80764</v>
      </c>
    </row>
    <row r="4060" spans="1:31">
      <c r="A4060" s="60" t="str">
        <f>IF(G4060&amp;Q4060&lt;&gt;"",W4060&amp;Q4060,"")</f>
        <v>QUEEN LIBERTYwhite</v>
      </c>
      <c r="B4060" s="60" t="str">
        <f>IF(C4060&lt;&gt;"",LEFT(C4060,9),"")</f>
        <v>80-764-17</v>
      </c>
      <c r="C4060" s="73" t="s">
        <v>4697</v>
      </c>
      <c r="D4060" s="73" t="s">
        <v>4696</v>
      </c>
      <c r="E4060" s="73" t="s">
        <v>904</v>
      </c>
      <c r="F4060" s="74">
        <v>57</v>
      </c>
      <c r="G4060" s="73" t="s">
        <v>4350</v>
      </c>
      <c r="H4060" s="73" t="s">
        <v>57</v>
      </c>
      <c r="I4060" s="73" t="s">
        <v>927</v>
      </c>
      <c r="J4060" s="73" t="s">
        <v>323</v>
      </c>
      <c r="K4060" s="73" t="s">
        <v>387</v>
      </c>
      <c r="L4060" s="73" t="s">
        <v>383</v>
      </c>
      <c r="M4060" s="73" t="s">
        <v>384</v>
      </c>
      <c r="N4060" s="73" t="s">
        <v>36</v>
      </c>
      <c r="O4060" s="73" t="s">
        <v>386</v>
      </c>
      <c r="P4060" s="73" t="s">
        <v>907</v>
      </c>
      <c r="Q4060" s="73" t="s">
        <v>908</v>
      </c>
      <c r="R4060" s="73" t="s">
        <v>57</v>
      </c>
      <c r="V4060" s="60" t="str">
        <f>W4060&amp;H4060</f>
        <v>QUEEN LIBERTYбелый</v>
      </c>
      <c r="W4060" s="60" t="str">
        <f>_xlfn.LET(_xlpm.TextCell,TEXT(G4060,"###"),IF(_xlpm.TextCell&lt;&gt;"",IF(StyleSpaceSplit,IFERROR(IF(FIND(" ",_xlpm.TextCell)&gt;=1,MID(_xlpm.TextCell,1,FIND(" ",_xlpm.TextCell)-1),_xlpm.TextCell),_xlpm.TextCell),_xlpm.TextCell),""))</f>
        <v>QUEEN LIBERTY</v>
      </c>
      <c r="X4060" s="60" t="str">
        <f>IF(A4060&lt;&gt;"",IFERROR(IF(FIND(" ",G4060)&gt;=1,MID(G4060,FIND(" ",G4060)+1,LEN(G4060)),""),""),"")</f>
        <v>LIBERTY</v>
      </c>
      <c r="AC4060" s="51">
        <f>IFERROR(VALUE(MID($C4060,1,2)),0)</f>
        <v>80</v>
      </c>
      <c r="AD4060" s="44">
        <f>IFERROR(VALUE(MID($C4060,4,3)),0)</f>
        <v>764</v>
      </c>
      <c r="AE4060" s="51">
        <f>VALUE(RIGHT("00"&amp;AC4060,2)&amp;RIGHT("000"&amp;AD4060,3))</f>
        <v>80764</v>
      </c>
    </row>
    <row r="4061" spans="1:31">
      <c r="A4061" s="60" t="str">
        <f>IF(G4061&amp;Q4061&lt;&gt;"",W4061&amp;Q4061,"")</f>
        <v>QUEEN LIBERTYblack</v>
      </c>
      <c r="B4061" s="60" t="str">
        <f>IF(C4061&lt;&gt;"",LEFT(C4061,9),"")</f>
        <v>80-764-09</v>
      </c>
      <c r="C4061" s="73" t="s">
        <v>4352</v>
      </c>
      <c r="D4061" s="73" t="s">
        <v>4353</v>
      </c>
      <c r="E4061" s="73" t="s">
        <v>904</v>
      </c>
      <c r="F4061" s="74">
        <v>57</v>
      </c>
      <c r="G4061" s="73" t="s">
        <v>4350</v>
      </c>
      <c r="H4061" s="73" t="s">
        <v>53</v>
      </c>
      <c r="I4061" s="73" t="s">
        <v>927</v>
      </c>
      <c r="J4061" s="73" t="s">
        <v>323</v>
      </c>
      <c r="K4061" s="73" t="s">
        <v>387</v>
      </c>
      <c r="L4061" s="73" t="s">
        <v>383</v>
      </c>
      <c r="M4061" s="73" t="s">
        <v>384</v>
      </c>
      <c r="N4061" s="73" t="s">
        <v>36</v>
      </c>
      <c r="O4061" s="73" t="s">
        <v>386</v>
      </c>
      <c r="P4061" s="73" t="s">
        <v>907</v>
      </c>
      <c r="Q4061" s="73" t="s">
        <v>928</v>
      </c>
      <c r="R4061" s="73" t="s">
        <v>53</v>
      </c>
      <c r="V4061" s="60" t="str">
        <f>W4061&amp;H4061</f>
        <v>QUEEN LIBERTYчерный</v>
      </c>
      <c r="W4061" s="60" t="str">
        <f>_xlfn.LET(_xlpm.TextCell,TEXT(G4061,"###"),IF(_xlpm.TextCell&lt;&gt;"",IF(StyleSpaceSplit,IFERROR(IF(FIND(" ",_xlpm.TextCell)&gt;=1,MID(_xlpm.TextCell,1,FIND(" ",_xlpm.TextCell)-1),_xlpm.TextCell),_xlpm.TextCell),_xlpm.TextCell),""))</f>
        <v>QUEEN LIBERTY</v>
      </c>
      <c r="X4061" s="60" t="str">
        <f>IF(A4061&lt;&gt;"",IFERROR(IF(FIND(" ",G4061)&gt;=1,MID(G4061,FIND(" ",G4061)+1,LEN(G4061)),""),""),"")</f>
        <v>LIBERTY</v>
      </c>
      <c r="AC4061" s="51">
        <f>IFERROR(VALUE(MID($C4061,1,2)),0)</f>
        <v>80</v>
      </c>
      <c r="AD4061" s="44">
        <f>IFERROR(VALUE(MID($C4061,4,3)),0)</f>
        <v>764</v>
      </c>
      <c r="AE4061" s="51">
        <f>VALUE(RIGHT("00"&amp;AC4061,2)&amp;RIGHT("000"&amp;AD4061,3))</f>
        <v>80764</v>
      </c>
    </row>
    <row r="4062" spans="1:31">
      <c r="A4062" s="60" t="str">
        <f>IF(G4062&amp;Q4062&lt;&gt;"",W4062&amp;Q4062,"")</f>
        <v>QUEEN LIBERTYblack</v>
      </c>
      <c r="B4062" s="60" t="str">
        <f>IF(C4062&lt;&gt;"",LEFT(C4062,9),"")</f>
        <v>80-764-09</v>
      </c>
      <c r="C4062" s="73" t="s">
        <v>4354</v>
      </c>
      <c r="D4062" s="73" t="s">
        <v>4353</v>
      </c>
      <c r="E4062" s="73" t="s">
        <v>956</v>
      </c>
      <c r="F4062" s="74">
        <v>55</v>
      </c>
      <c r="G4062" s="73" t="s">
        <v>4350</v>
      </c>
      <c r="H4062" s="73" t="s">
        <v>53</v>
      </c>
      <c r="I4062" s="73" t="s">
        <v>927</v>
      </c>
      <c r="J4062" s="73" t="s">
        <v>323</v>
      </c>
      <c r="K4062" s="73" t="s">
        <v>387</v>
      </c>
      <c r="L4062" s="73" t="s">
        <v>383</v>
      </c>
      <c r="M4062" s="73" t="s">
        <v>384</v>
      </c>
      <c r="N4062" s="73" t="s">
        <v>36</v>
      </c>
      <c r="O4062" s="73" t="s">
        <v>386</v>
      </c>
      <c r="P4062" s="73" t="s">
        <v>907</v>
      </c>
      <c r="Q4062" s="73" t="s">
        <v>928</v>
      </c>
      <c r="R4062" s="73" t="s">
        <v>53</v>
      </c>
      <c r="V4062" s="60" t="str">
        <f>W4062&amp;H4062</f>
        <v>QUEEN LIBERTYчерный</v>
      </c>
      <c r="W4062" s="60" t="str">
        <f>_xlfn.LET(_xlpm.TextCell,TEXT(G4062,"###"),IF(_xlpm.TextCell&lt;&gt;"",IF(StyleSpaceSplit,IFERROR(IF(FIND(" ",_xlpm.TextCell)&gt;=1,MID(_xlpm.TextCell,1,FIND(" ",_xlpm.TextCell)-1),_xlpm.TextCell),_xlpm.TextCell),_xlpm.TextCell),""))</f>
        <v>QUEEN LIBERTY</v>
      </c>
      <c r="X4062" s="60" t="str">
        <f>IF(A4062&lt;&gt;"",IFERROR(IF(FIND(" ",G4062)&gt;=1,MID(G4062,FIND(" ",G4062)+1,LEN(G4062)),""),""),"")</f>
        <v>LIBERTY</v>
      </c>
      <c r="AC4062" s="51">
        <f>IFERROR(VALUE(MID($C4062,1,2)),0)</f>
        <v>80</v>
      </c>
      <c r="AD4062" s="44">
        <f>IFERROR(VALUE(MID($C4062,4,3)),0)</f>
        <v>764</v>
      </c>
      <c r="AE4062" s="51">
        <f>VALUE(RIGHT("00"&amp;AC4062,2)&amp;RIGHT("000"&amp;AD4062,3))</f>
        <v>80764</v>
      </c>
    </row>
    <row r="4063" spans="1:31">
      <c r="A4063" s="60" t="str">
        <f>IF(G4063&amp;Q4063&lt;&gt;"",W4063&amp;Q4063,"")</f>
        <v>QUEEN PASTELbeige</v>
      </c>
      <c r="B4063" s="60" t="str">
        <f>IF(C4063&lt;&gt;"",LEFT(C4063,9),"")</f>
        <v>80-765-02</v>
      </c>
      <c r="C4063" s="73" t="s">
        <v>4698</v>
      </c>
      <c r="D4063" s="73" t="s">
        <v>4699</v>
      </c>
      <c r="E4063" s="73" t="s">
        <v>956</v>
      </c>
      <c r="F4063" s="74">
        <v>55</v>
      </c>
      <c r="G4063" s="73" t="s">
        <v>4357</v>
      </c>
      <c r="H4063" s="73" t="s">
        <v>63</v>
      </c>
      <c r="I4063" s="73" t="s">
        <v>927</v>
      </c>
      <c r="J4063" s="73" t="s">
        <v>323</v>
      </c>
      <c r="K4063" s="73" t="s">
        <v>387</v>
      </c>
      <c r="L4063" s="73" t="s">
        <v>383</v>
      </c>
      <c r="M4063" s="73" t="s">
        <v>384</v>
      </c>
      <c r="N4063" s="73" t="s">
        <v>36</v>
      </c>
      <c r="O4063" s="73" t="s">
        <v>386</v>
      </c>
      <c r="P4063" s="73" t="s">
        <v>907</v>
      </c>
      <c r="Q4063" s="73" t="s">
        <v>937</v>
      </c>
      <c r="R4063" s="73" t="s">
        <v>63</v>
      </c>
      <c r="V4063" s="60" t="str">
        <f>W4063&amp;H4063</f>
        <v>QUEEN PASTELбежевый</v>
      </c>
      <c r="W4063" s="60" t="str">
        <f>_xlfn.LET(_xlpm.TextCell,TEXT(G4063,"###"),IF(_xlpm.TextCell&lt;&gt;"",IF(StyleSpaceSplit,IFERROR(IF(FIND(" ",_xlpm.TextCell)&gt;=1,MID(_xlpm.TextCell,1,FIND(" ",_xlpm.TextCell)-1),_xlpm.TextCell),_xlpm.TextCell),_xlpm.TextCell),""))</f>
        <v>QUEEN PASTEL</v>
      </c>
      <c r="X4063" s="60" t="str">
        <f>IF(A4063&lt;&gt;"",IFERROR(IF(FIND(" ",G4063)&gt;=1,MID(G4063,FIND(" ",G4063)+1,LEN(G4063)),""),""),"")</f>
        <v>PASTEL</v>
      </c>
      <c r="AC4063" s="51">
        <f>IFERROR(VALUE(MID($C4063,1,2)),0)</f>
        <v>80</v>
      </c>
      <c r="AD4063" s="44">
        <f>IFERROR(VALUE(MID($C4063,4,3)),0)</f>
        <v>765</v>
      </c>
      <c r="AE4063" s="51">
        <f>VALUE(RIGHT("00"&amp;AC4063,2)&amp;RIGHT("000"&amp;AD4063,3))</f>
        <v>80765</v>
      </c>
    </row>
    <row r="4064" spans="1:31">
      <c r="A4064" s="60" t="str">
        <f>IF(G4064&amp;Q4064&lt;&gt;"",W4064&amp;Q4064,"")</f>
        <v>QUEEN PASTELbeige</v>
      </c>
      <c r="B4064" s="60" t="str">
        <f>IF(C4064&lt;&gt;"",LEFT(C4064,9),"")</f>
        <v>80-765-02</v>
      </c>
      <c r="C4064" s="73" t="s">
        <v>4700</v>
      </c>
      <c r="D4064" s="73" t="s">
        <v>4699</v>
      </c>
      <c r="E4064" s="73" t="s">
        <v>904</v>
      </c>
      <c r="F4064" s="74">
        <v>57</v>
      </c>
      <c r="G4064" s="73" t="s">
        <v>4357</v>
      </c>
      <c r="H4064" s="73" t="s">
        <v>63</v>
      </c>
      <c r="I4064" s="73" t="s">
        <v>927</v>
      </c>
      <c r="J4064" s="73" t="s">
        <v>323</v>
      </c>
      <c r="K4064" s="73" t="s">
        <v>387</v>
      </c>
      <c r="L4064" s="73" t="s">
        <v>383</v>
      </c>
      <c r="M4064" s="73" t="s">
        <v>384</v>
      </c>
      <c r="N4064" s="73" t="s">
        <v>36</v>
      </c>
      <c r="O4064" s="73" t="s">
        <v>386</v>
      </c>
      <c r="P4064" s="73" t="s">
        <v>907</v>
      </c>
      <c r="Q4064" s="73" t="s">
        <v>937</v>
      </c>
      <c r="R4064" s="73" t="s">
        <v>63</v>
      </c>
      <c r="V4064" s="60" t="str">
        <f>W4064&amp;H4064</f>
        <v>QUEEN PASTELбежевый</v>
      </c>
      <c r="W4064" s="60" t="str">
        <f>_xlfn.LET(_xlpm.TextCell,TEXT(G4064,"###"),IF(_xlpm.TextCell&lt;&gt;"",IF(StyleSpaceSplit,IFERROR(IF(FIND(" ",_xlpm.TextCell)&gt;=1,MID(_xlpm.TextCell,1,FIND(" ",_xlpm.TextCell)-1),_xlpm.TextCell),_xlpm.TextCell),_xlpm.TextCell),""))</f>
        <v>QUEEN PASTEL</v>
      </c>
      <c r="X4064" s="60" t="str">
        <f>IF(A4064&lt;&gt;"",IFERROR(IF(FIND(" ",G4064)&gt;=1,MID(G4064,FIND(" ",G4064)+1,LEN(G4064)),""),""),"")</f>
        <v>PASTEL</v>
      </c>
      <c r="AC4064" s="51">
        <f>IFERROR(VALUE(MID($C4064,1,2)),0)</f>
        <v>80</v>
      </c>
      <c r="AD4064" s="44">
        <f>IFERROR(VALUE(MID($C4064,4,3)),0)</f>
        <v>765</v>
      </c>
      <c r="AE4064" s="51">
        <f>VALUE(RIGHT("00"&amp;AC4064,2)&amp;RIGHT("000"&amp;AD4064,3))</f>
        <v>80765</v>
      </c>
    </row>
    <row r="4065" spans="1:31">
      <c r="A4065" s="60" t="str">
        <f>IF(G4065&amp;Q4065&lt;&gt;"",W4065&amp;Q4065,"")</f>
        <v>QUEEN PASTELwhite</v>
      </c>
      <c r="B4065" s="60" t="str">
        <f>IF(C4065&lt;&gt;"",LEFT(C4065,9),"")</f>
        <v>80-765-17</v>
      </c>
      <c r="C4065" s="73" t="s">
        <v>4704</v>
      </c>
      <c r="D4065" s="73" t="s">
        <v>4705</v>
      </c>
      <c r="E4065" s="73" t="s">
        <v>956</v>
      </c>
      <c r="F4065" s="74">
        <v>55</v>
      </c>
      <c r="G4065" s="73" t="s">
        <v>4357</v>
      </c>
      <c r="H4065" s="73" t="s">
        <v>57</v>
      </c>
      <c r="I4065" s="73" t="s">
        <v>927</v>
      </c>
      <c r="J4065" s="73" t="s">
        <v>323</v>
      </c>
      <c r="K4065" s="73" t="s">
        <v>387</v>
      </c>
      <c r="L4065" s="73" t="s">
        <v>383</v>
      </c>
      <c r="M4065" s="73" t="s">
        <v>384</v>
      </c>
      <c r="N4065" s="73" t="s">
        <v>36</v>
      </c>
      <c r="O4065" s="73" t="s">
        <v>386</v>
      </c>
      <c r="P4065" s="73" t="s">
        <v>907</v>
      </c>
      <c r="Q4065" s="73" t="s">
        <v>908</v>
      </c>
      <c r="R4065" s="73" t="s">
        <v>57</v>
      </c>
      <c r="V4065" s="60" t="str">
        <f>W4065&amp;H4065</f>
        <v>QUEEN PASTELбелый</v>
      </c>
      <c r="W4065" s="60" t="str">
        <f>_xlfn.LET(_xlpm.TextCell,TEXT(G4065,"###"),IF(_xlpm.TextCell&lt;&gt;"",IF(StyleSpaceSplit,IFERROR(IF(FIND(" ",_xlpm.TextCell)&gt;=1,MID(_xlpm.TextCell,1,FIND(" ",_xlpm.TextCell)-1),_xlpm.TextCell),_xlpm.TextCell),_xlpm.TextCell),""))</f>
        <v>QUEEN PASTEL</v>
      </c>
      <c r="X4065" s="60" t="str">
        <f>IF(A4065&lt;&gt;"",IFERROR(IF(FIND(" ",G4065)&gt;=1,MID(G4065,FIND(" ",G4065)+1,LEN(G4065)),""),""),"")</f>
        <v>PASTEL</v>
      </c>
      <c r="AC4065" s="51">
        <f>IFERROR(VALUE(MID($C4065,1,2)),0)</f>
        <v>80</v>
      </c>
      <c r="AD4065" s="44">
        <f>IFERROR(VALUE(MID($C4065,4,3)),0)</f>
        <v>765</v>
      </c>
      <c r="AE4065" s="51">
        <f>VALUE(RIGHT("00"&amp;AC4065,2)&amp;RIGHT("000"&amp;AD4065,3))</f>
        <v>80765</v>
      </c>
    </row>
    <row r="4066" spans="1:31">
      <c r="A4066" s="60" t="str">
        <f>IF(G4066&amp;Q4066&lt;&gt;"",W4066&amp;Q4066,"")</f>
        <v>QUEEN PASTELwhite</v>
      </c>
      <c r="B4066" s="60" t="str">
        <f>IF(C4066&lt;&gt;"",LEFT(C4066,9),"")</f>
        <v>80-765-17</v>
      </c>
      <c r="C4066" s="73" t="s">
        <v>4706</v>
      </c>
      <c r="D4066" s="73" t="s">
        <v>4705</v>
      </c>
      <c r="E4066" s="73" t="s">
        <v>904</v>
      </c>
      <c r="F4066" s="74">
        <v>57</v>
      </c>
      <c r="G4066" s="73" t="s">
        <v>4357</v>
      </c>
      <c r="H4066" s="73" t="s">
        <v>57</v>
      </c>
      <c r="I4066" s="73" t="s">
        <v>927</v>
      </c>
      <c r="J4066" s="73" t="s">
        <v>323</v>
      </c>
      <c r="K4066" s="73" t="s">
        <v>387</v>
      </c>
      <c r="L4066" s="73" t="s">
        <v>383</v>
      </c>
      <c r="M4066" s="73" t="s">
        <v>384</v>
      </c>
      <c r="N4066" s="73" t="s">
        <v>36</v>
      </c>
      <c r="O4066" s="73" t="s">
        <v>386</v>
      </c>
      <c r="P4066" s="73" t="s">
        <v>907</v>
      </c>
      <c r="Q4066" s="73" t="s">
        <v>908</v>
      </c>
      <c r="R4066" s="73" t="s">
        <v>57</v>
      </c>
      <c r="V4066" s="60" t="str">
        <f>W4066&amp;H4066</f>
        <v>QUEEN PASTELбелый</v>
      </c>
      <c r="W4066" s="60" t="str">
        <f>_xlfn.LET(_xlpm.TextCell,TEXT(G4066,"###"),IF(_xlpm.TextCell&lt;&gt;"",IF(StyleSpaceSplit,IFERROR(IF(FIND(" ",_xlpm.TextCell)&gt;=1,MID(_xlpm.TextCell,1,FIND(" ",_xlpm.TextCell)-1),_xlpm.TextCell),_xlpm.TextCell),_xlpm.TextCell),""))</f>
        <v>QUEEN PASTEL</v>
      </c>
      <c r="X4066" s="60" t="str">
        <f>IF(A4066&lt;&gt;"",IFERROR(IF(FIND(" ",G4066)&gt;=1,MID(G4066,FIND(" ",G4066)+1,LEN(G4066)),""),""),"")</f>
        <v>PASTEL</v>
      </c>
      <c r="AC4066" s="51">
        <f>IFERROR(VALUE(MID($C4066,1,2)),0)</f>
        <v>80</v>
      </c>
      <c r="AD4066" s="44">
        <f>IFERROR(VALUE(MID($C4066,4,3)),0)</f>
        <v>765</v>
      </c>
      <c r="AE4066" s="51">
        <f>VALUE(RIGHT("00"&amp;AC4066,2)&amp;RIGHT("000"&amp;AD4066,3))</f>
        <v>80765</v>
      </c>
    </row>
    <row r="4067" spans="1:31">
      <c r="A4067" s="60" t="str">
        <f>IF(G4067&amp;Q4067&lt;&gt;"",W4067&amp;Q4067,"")</f>
        <v>QUEEN PASTELpink</v>
      </c>
      <c r="B4067" s="60" t="str">
        <f>IF(C4067&lt;&gt;"",LEFT(C4067,9),"")</f>
        <v>80-765-34</v>
      </c>
      <c r="C4067" s="73" t="s">
        <v>4355</v>
      </c>
      <c r="D4067" s="73" t="s">
        <v>4356</v>
      </c>
      <c r="E4067" s="73" t="s">
        <v>904</v>
      </c>
      <c r="F4067" s="74">
        <v>57</v>
      </c>
      <c r="G4067" s="73" t="s">
        <v>4357</v>
      </c>
      <c r="H4067" s="73" t="s">
        <v>68</v>
      </c>
      <c r="I4067" s="73" t="s">
        <v>927</v>
      </c>
      <c r="J4067" s="73" t="s">
        <v>323</v>
      </c>
      <c r="K4067" s="73" t="s">
        <v>387</v>
      </c>
      <c r="L4067" s="73" t="s">
        <v>383</v>
      </c>
      <c r="M4067" s="73" t="s">
        <v>384</v>
      </c>
      <c r="N4067" s="73" t="s">
        <v>36</v>
      </c>
      <c r="O4067" s="73" t="s">
        <v>386</v>
      </c>
      <c r="P4067" s="73" t="s">
        <v>907</v>
      </c>
      <c r="Q4067" s="73" t="s">
        <v>1119</v>
      </c>
      <c r="R4067" s="73" t="s">
        <v>68</v>
      </c>
      <c r="V4067" s="60" t="str">
        <f>W4067&amp;H4067</f>
        <v>QUEEN PASTELрозовый</v>
      </c>
      <c r="W4067" s="60" t="str">
        <f>_xlfn.LET(_xlpm.TextCell,TEXT(G4067,"###"),IF(_xlpm.TextCell&lt;&gt;"",IF(StyleSpaceSplit,IFERROR(IF(FIND(" ",_xlpm.TextCell)&gt;=1,MID(_xlpm.TextCell,1,FIND(" ",_xlpm.TextCell)-1),_xlpm.TextCell),_xlpm.TextCell),_xlpm.TextCell),""))</f>
        <v>QUEEN PASTEL</v>
      </c>
      <c r="X4067" s="60" t="str">
        <f>IF(A4067&lt;&gt;"",IFERROR(IF(FIND(" ",G4067)&gt;=1,MID(G4067,FIND(" ",G4067)+1,LEN(G4067)),""),""),"")</f>
        <v>PASTEL</v>
      </c>
      <c r="AC4067" s="51">
        <f>IFERROR(VALUE(MID($C4067,1,2)),0)</f>
        <v>80</v>
      </c>
      <c r="AD4067" s="44">
        <f>IFERROR(VALUE(MID($C4067,4,3)),0)</f>
        <v>765</v>
      </c>
      <c r="AE4067" s="51">
        <f>VALUE(RIGHT("00"&amp;AC4067,2)&amp;RIGHT("000"&amp;AD4067,3))</f>
        <v>80765</v>
      </c>
    </row>
    <row r="4068" spans="1:31">
      <c r="A4068" s="60" t="str">
        <f>IF(G4068&amp;Q4068&lt;&gt;"",W4068&amp;Q4068,"")</f>
        <v>QUEEN PASTELpink</v>
      </c>
      <c r="B4068" s="60" t="str">
        <f>IF(C4068&lt;&gt;"",LEFT(C4068,9),"")</f>
        <v>80-765-34</v>
      </c>
      <c r="C4068" s="73" t="s">
        <v>4358</v>
      </c>
      <c r="D4068" s="73" t="s">
        <v>4356</v>
      </c>
      <c r="E4068" s="73" t="s">
        <v>956</v>
      </c>
      <c r="F4068" s="74">
        <v>55</v>
      </c>
      <c r="G4068" s="73" t="s">
        <v>4357</v>
      </c>
      <c r="H4068" s="73" t="s">
        <v>68</v>
      </c>
      <c r="I4068" s="73" t="s">
        <v>927</v>
      </c>
      <c r="J4068" s="73" t="s">
        <v>323</v>
      </c>
      <c r="K4068" s="73" t="s">
        <v>387</v>
      </c>
      <c r="L4068" s="73" t="s">
        <v>383</v>
      </c>
      <c r="M4068" s="73" t="s">
        <v>384</v>
      </c>
      <c r="N4068" s="73" t="s">
        <v>36</v>
      </c>
      <c r="O4068" s="73" t="s">
        <v>386</v>
      </c>
      <c r="P4068" s="73" t="s">
        <v>907</v>
      </c>
      <c r="Q4068" s="73" t="s">
        <v>1119</v>
      </c>
      <c r="R4068" s="73" t="s">
        <v>68</v>
      </c>
      <c r="V4068" s="60" t="str">
        <f>W4068&amp;H4068</f>
        <v>QUEEN PASTELрозовый</v>
      </c>
      <c r="W4068" s="60" t="str">
        <f>_xlfn.LET(_xlpm.TextCell,TEXT(G4068,"###"),IF(_xlpm.TextCell&lt;&gt;"",IF(StyleSpaceSplit,IFERROR(IF(FIND(" ",_xlpm.TextCell)&gt;=1,MID(_xlpm.TextCell,1,FIND(" ",_xlpm.TextCell)-1),_xlpm.TextCell),_xlpm.TextCell),_xlpm.TextCell),""))</f>
        <v>QUEEN PASTEL</v>
      </c>
      <c r="X4068" s="60" t="str">
        <f>IF(A4068&lt;&gt;"",IFERROR(IF(FIND(" ",G4068)&gt;=1,MID(G4068,FIND(" ",G4068)+1,LEN(G4068)),""),""),"")</f>
        <v>PASTEL</v>
      </c>
      <c r="AC4068" s="51">
        <f>IFERROR(VALUE(MID($C4068,1,2)),0)</f>
        <v>80</v>
      </c>
      <c r="AD4068" s="44">
        <f>IFERROR(VALUE(MID($C4068,4,3)),0)</f>
        <v>765</v>
      </c>
      <c r="AE4068" s="51">
        <f>VALUE(RIGHT("00"&amp;AC4068,2)&amp;RIGHT("000"&amp;AD4068,3))</f>
        <v>80765</v>
      </c>
    </row>
    <row r="4069" spans="1:31">
      <c r="A4069" s="60" t="str">
        <f>IF(G4069&amp;Q4069&lt;&gt;"",W4069&amp;Q4069,"")</f>
        <v>QUEEN PASTELblue</v>
      </c>
      <c r="B4069" s="60" t="str">
        <f>IF(C4069&lt;&gt;"",LEFT(C4069,9),"")</f>
        <v>80-765-06</v>
      </c>
      <c r="C4069" s="73" t="s">
        <v>4701</v>
      </c>
      <c r="D4069" s="73" t="s">
        <v>4702</v>
      </c>
      <c r="E4069" s="73" t="s">
        <v>956</v>
      </c>
      <c r="F4069" s="74">
        <v>55</v>
      </c>
      <c r="G4069" s="73" t="s">
        <v>4357</v>
      </c>
      <c r="H4069" s="73" t="s">
        <v>71</v>
      </c>
      <c r="I4069" s="73" t="s">
        <v>927</v>
      </c>
      <c r="J4069" s="73" t="s">
        <v>323</v>
      </c>
      <c r="K4069" s="73" t="s">
        <v>387</v>
      </c>
      <c r="L4069" s="73" t="s">
        <v>383</v>
      </c>
      <c r="M4069" s="73" t="s">
        <v>384</v>
      </c>
      <c r="N4069" s="73" t="s">
        <v>36</v>
      </c>
      <c r="O4069" s="73" t="s">
        <v>386</v>
      </c>
      <c r="P4069" s="73" t="s">
        <v>907</v>
      </c>
      <c r="Q4069" s="73" t="s">
        <v>932</v>
      </c>
      <c r="R4069" s="73" t="s">
        <v>71</v>
      </c>
      <c r="V4069" s="60" t="str">
        <f>W4069&amp;H4069</f>
        <v>QUEEN PASTELсиний</v>
      </c>
      <c r="W4069" s="60" t="str">
        <f>_xlfn.LET(_xlpm.TextCell,TEXT(G4069,"###"),IF(_xlpm.TextCell&lt;&gt;"",IF(StyleSpaceSplit,IFERROR(IF(FIND(" ",_xlpm.TextCell)&gt;=1,MID(_xlpm.TextCell,1,FIND(" ",_xlpm.TextCell)-1),_xlpm.TextCell),_xlpm.TextCell),_xlpm.TextCell),""))</f>
        <v>QUEEN PASTEL</v>
      </c>
      <c r="X4069" s="60" t="str">
        <f>IF(A4069&lt;&gt;"",IFERROR(IF(FIND(" ",G4069)&gt;=1,MID(G4069,FIND(" ",G4069)+1,LEN(G4069)),""),""),"")</f>
        <v>PASTEL</v>
      </c>
      <c r="AC4069" s="51">
        <f>IFERROR(VALUE(MID($C4069,1,2)),0)</f>
        <v>80</v>
      </c>
      <c r="AD4069" s="44">
        <f>IFERROR(VALUE(MID($C4069,4,3)),0)</f>
        <v>765</v>
      </c>
      <c r="AE4069" s="51">
        <f>VALUE(RIGHT("00"&amp;AC4069,2)&amp;RIGHT("000"&amp;AD4069,3))</f>
        <v>80765</v>
      </c>
    </row>
    <row r="4070" spans="1:31">
      <c r="A4070" s="60" t="str">
        <f>IF(G4070&amp;Q4070&lt;&gt;"",W4070&amp;Q4070,"")</f>
        <v>QUEEN PASTELblue</v>
      </c>
      <c r="B4070" s="60" t="str">
        <f>IF(C4070&lt;&gt;"",LEFT(C4070,9),"")</f>
        <v>80-765-06</v>
      </c>
      <c r="C4070" s="73" t="s">
        <v>4703</v>
      </c>
      <c r="D4070" s="73" t="s">
        <v>4702</v>
      </c>
      <c r="E4070" s="73" t="s">
        <v>904</v>
      </c>
      <c r="F4070" s="74">
        <v>57</v>
      </c>
      <c r="G4070" s="73" t="s">
        <v>4357</v>
      </c>
      <c r="H4070" s="73" t="s">
        <v>71</v>
      </c>
      <c r="I4070" s="73" t="s">
        <v>927</v>
      </c>
      <c r="J4070" s="73" t="s">
        <v>323</v>
      </c>
      <c r="K4070" s="73" t="s">
        <v>387</v>
      </c>
      <c r="L4070" s="73" t="s">
        <v>383</v>
      </c>
      <c r="M4070" s="73" t="s">
        <v>384</v>
      </c>
      <c r="N4070" s="73" t="s">
        <v>36</v>
      </c>
      <c r="O4070" s="73" t="s">
        <v>386</v>
      </c>
      <c r="P4070" s="73" t="s">
        <v>907</v>
      </c>
      <c r="Q4070" s="73" t="s">
        <v>932</v>
      </c>
      <c r="R4070" s="73" t="s">
        <v>71</v>
      </c>
      <c r="V4070" s="60" t="str">
        <f>W4070&amp;H4070</f>
        <v>QUEEN PASTELсиний</v>
      </c>
      <c r="W4070" s="60" t="str">
        <f>_xlfn.LET(_xlpm.TextCell,TEXT(G4070,"###"),IF(_xlpm.TextCell&lt;&gt;"",IF(StyleSpaceSplit,IFERROR(IF(FIND(" ",_xlpm.TextCell)&gt;=1,MID(_xlpm.TextCell,1,FIND(" ",_xlpm.TextCell)-1),_xlpm.TextCell),_xlpm.TextCell),_xlpm.TextCell),""))</f>
        <v>QUEEN PASTEL</v>
      </c>
      <c r="X4070" s="60" t="str">
        <f>IF(A4070&lt;&gt;"",IFERROR(IF(FIND(" ",G4070)&gt;=1,MID(G4070,FIND(" ",G4070)+1,LEN(G4070)),""),""),"")</f>
        <v>PASTEL</v>
      </c>
      <c r="AC4070" s="51">
        <f>IFERROR(VALUE(MID($C4070,1,2)),0)</f>
        <v>80</v>
      </c>
      <c r="AD4070" s="44">
        <f>IFERROR(VALUE(MID($C4070,4,3)),0)</f>
        <v>765</v>
      </c>
      <c r="AE4070" s="51">
        <f>VALUE(RIGHT("00"&amp;AC4070,2)&amp;RIGHT("000"&amp;AD4070,3))</f>
        <v>80765</v>
      </c>
    </row>
    <row r="4071" spans="1:31">
      <c r="A4071" s="60" t="str">
        <f>IF(G4071&amp;Q4071&lt;&gt;"",W4071&amp;Q4071,"")</f>
        <v>QUEEN PHIEbeige</v>
      </c>
      <c r="B4071" s="60" t="str">
        <f>IF(C4071&lt;&gt;"",LEFT(C4071,9),"")</f>
        <v>80-616-02</v>
      </c>
      <c r="C4071" s="73" t="s">
        <v>2423</v>
      </c>
      <c r="D4071" s="73" t="s">
        <v>2424</v>
      </c>
      <c r="E4071" s="73" t="s">
        <v>915</v>
      </c>
      <c r="F4071" s="74">
        <v>56</v>
      </c>
      <c r="G4071" s="73" t="s">
        <v>2425</v>
      </c>
      <c r="H4071" s="73" t="s">
        <v>63</v>
      </c>
      <c r="I4071" s="73" t="s">
        <v>927</v>
      </c>
      <c r="J4071" s="73" t="s">
        <v>323</v>
      </c>
      <c r="K4071" s="73" t="s">
        <v>387</v>
      </c>
      <c r="L4071" s="73" t="s">
        <v>383</v>
      </c>
      <c r="M4071" s="73" t="s">
        <v>384</v>
      </c>
      <c r="N4071" s="73" t="s">
        <v>36</v>
      </c>
      <c r="O4071" s="73" t="s">
        <v>386</v>
      </c>
      <c r="P4071" s="73" t="s">
        <v>907</v>
      </c>
      <c r="Q4071" s="73" t="s">
        <v>937</v>
      </c>
      <c r="R4071" s="73" t="s">
        <v>63</v>
      </c>
      <c r="V4071" s="60" t="str">
        <f>W4071&amp;H4071</f>
        <v>QUEEN PHIEбежевый</v>
      </c>
      <c r="W4071" s="60" t="str">
        <f>_xlfn.LET(_xlpm.TextCell,TEXT(G4071,"###"),IF(_xlpm.TextCell&lt;&gt;"",IF(StyleSpaceSplit,IFERROR(IF(FIND(" ",_xlpm.TextCell)&gt;=1,MID(_xlpm.TextCell,1,FIND(" ",_xlpm.TextCell)-1),_xlpm.TextCell),_xlpm.TextCell),_xlpm.TextCell),""))</f>
        <v>QUEEN PHIE</v>
      </c>
      <c r="X4071" s="60" t="str">
        <f>IF(A4071&lt;&gt;"",IFERROR(IF(FIND(" ",G4071)&gt;=1,MID(G4071,FIND(" ",G4071)+1,LEN(G4071)),""),""),"")</f>
        <v>PHIE</v>
      </c>
      <c r="AC4071" s="51">
        <f>IFERROR(VALUE(MID($C4071,1,2)),0)</f>
        <v>80</v>
      </c>
      <c r="AD4071" s="44">
        <f>IFERROR(VALUE(MID($C4071,4,3)),0)</f>
        <v>616</v>
      </c>
      <c r="AE4071" s="51">
        <f>VALUE(RIGHT("00"&amp;AC4071,2)&amp;RIGHT("000"&amp;AD4071,3))</f>
        <v>80616</v>
      </c>
    </row>
    <row r="4072" spans="1:31">
      <c r="A4072" s="60" t="str">
        <f>IF(G4072&amp;Q4072&lt;&gt;"",W4072&amp;Q4072,"")</f>
        <v>QUEEN PHIEbeige</v>
      </c>
      <c r="B4072" s="60" t="str">
        <f>IF(C4072&lt;&gt;"",LEFT(C4072,9),"")</f>
        <v>80-616-02</v>
      </c>
      <c r="C4072" s="73" t="s">
        <v>2426</v>
      </c>
      <c r="D4072" s="73" t="s">
        <v>2424</v>
      </c>
      <c r="E4072" s="73" t="s">
        <v>920</v>
      </c>
      <c r="F4072" s="74">
        <v>58</v>
      </c>
      <c r="G4072" s="73" t="s">
        <v>2425</v>
      </c>
      <c r="H4072" s="73" t="s">
        <v>63</v>
      </c>
      <c r="I4072" s="73" t="s">
        <v>927</v>
      </c>
      <c r="J4072" s="73" t="s">
        <v>323</v>
      </c>
      <c r="K4072" s="73" t="s">
        <v>387</v>
      </c>
      <c r="L4072" s="73" t="s">
        <v>383</v>
      </c>
      <c r="M4072" s="73" t="s">
        <v>384</v>
      </c>
      <c r="N4072" s="73" t="s">
        <v>36</v>
      </c>
      <c r="O4072" s="73" t="s">
        <v>386</v>
      </c>
      <c r="P4072" s="73" t="s">
        <v>907</v>
      </c>
      <c r="Q4072" s="73" t="s">
        <v>937</v>
      </c>
      <c r="R4072" s="73" t="s">
        <v>63</v>
      </c>
      <c r="V4072" s="60" t="str">
        <f>W4072&amp;H4072</f>
        <v>QUEEN PHIEбежевый</v>
      </c>
      <c r="W4072" s="60" t="str">
        <f>_xlfn.LET(_xlpm.TextCell,TEXT(G4072,"###"),IF(_xlpm.TextCell&lt;&gt;"",IF(StyleSpaceSplit,IFERROR(IF(FIND(" ",_xlpm.TextCell)&gt;=1,MID(_xlpm.TextCell,1,FIND(" ",_xlpm.TextCell)-1),_xlpm.TextCell),_xlpm.TextCell),_xlpm.TextCell),""))</f>
        <v>QUEEN PHIE</v>
      </c>
      <c r="X4072" s="60" t="str">
        <f>IF(A4072&lt;&gt;"",IFERROR(IF(FIND(" ",G4072)&gt;=1,MID(G4072,FIND(" ",G4072)+1,LEN(G4072)),""),""),"")</f>
        <v>PHIE</v>
      </c>
      <c r="AC4072" s="51">
        <f>IFERROR(VALUE(MID($C4072,1,2)),0)</f>
        <v>80</v>
      </c>
      <c r="AD4072" s="44">
        <f>IFERROR(VALUE(MID($C4072,4,3)),0)</f>
        <v>616</v>
      </c>
      <c r="AE4072" s="51">
        <f>VALUE(RIGHT("00"&amp;AC4072,2)&amp;RIGHT("000"&amp;AD4072,3))</f>
        <v>80616</v>
      </c>
    </row>
    <row r="4073" spans="1:31">
      <c r="A4073" s="60" t="str">
        <f>IF(G4073&amp;Q4073&lt;&gt;"",W4073&amp;Q4073,"")</f>
        <v>QUEEN PIAbeige</v>
      </c>
      <c r="B4073" s="60" t="str">
        <f>IF(C4073&lt;&gt;"",LEFT(C4073,9),"")</f>
        <v>80-766-02</v>
      </c>
      <c r="C4073" s="73" t="s">
        <v>4707</v>
      </c>
      <c r="D4073" s="73" t="s">
        <v>4708</v>
      </c>
      <c r="E4073" s="73" t="s">
        <v>956</v>
      </c>
      <c r="F4073" s="74">
        <v>55</v>
      </c>
      <c r="G4073" s="73" t="s">
        <v>4361</v>
      </c>
      <c r="H4073" s="73" t="s">
        <v>63</v>
      </c>
      <c r="I4073" s="73" t="s">
        <v>927</v>
      </c>
      <c r="J4073" s="73" t="s">
        <v>357</v>
      </c>
      <c r="K4073" s="73" t="s">
        <v>387</v>
      </c>
      <c r="L4073" s="73" t="s">
        <v>383</v>
      </c>
      <c r="M4073" s="73" t="s">
        <v>384</v>
      </c>
      <c r="N4073" s="73" t="s">
        <v>36</v>
      </c>
      <c r="O4073" s="73" t="s">
        <v>386</v>
      </c>
      <c r="P4073" s="73" t="s">
        <v>907</v>
      </c>
      <c r="Q4073" s="73" t="s">
        <v>937</v>
      </c>
      <c r="R4073" s="73" t="s">
        <v>63</v>
      </c>
      <c r="V4073" s="60" t="str">
        <f>W4073&amp;H4073</f>
        <v>QUEEN PIAбежевый</v>
      </c>
      <c r="W4073" s="60" t="str">
        <f>_xlfn.LET(_xlpm.TextCell,TEXT(G4073,"###"),IF(_xlpm.TextCell&lt;&gt;"",IF(StyleSpaceSplit,IFERROR(IF(FIND(" ",_xlpm.TextCell)&gt;=1,MID(_xlpm.TextCell,1,FIND(" ",_xlpm.TextCell)-1),_xlpm.TextCell),_xlpm.TextCell),_xlpm.TextCell),""))</f>
        <v>QUEEN PIA</v>
      </c>
      <c r="X4073" s="60" t="str">
        <f>IF(A4073&lt;&gt;"",IFERROR(IF(FIND(" ",G4073)&gt;=1,MID(G4073,FIND(" ",G4073)+1,LEN(G4073)),""),""),"")</f>
        <v>PIA</v>
      </c>
      <c r="AC4073" s="51">
        <f>IFERROR(VALUE(MID($C4073,1,2)),0)</f>
        <v>80</v>
      </c>
      <c r="AD4073" s="44">
        <f>IFERROR(VALUE(MID($C4073,4,3)),0)</f>
        <v>766</v>
      </c>
      <c r="AE4073" s="51">
        <f>VALUE(RIGHT("00"&amp;AC4073,2)&amp;RIGHT("000"&amp;AD4073,3))</f>
        <v>80766</v>
      </c>
    </row>
    <row r="4074" spans="1:31">
      <c r="A4074" s="60" t="str">
        <f>IF(G4074&amp;Q4074&lt;&gt;"",W4074&amp;Q4074,"")</f>
        <v>QUEEN PIAbeige</v>
      </c>
      <c r="B4074" s="60" t="str">
        <f>IF(C4074&lt;&gt;"",LEFT(C4074,9),"")</f>
        <v>80-766-02</v>
      </c>
      <c r="C4074" s="73" t="s">
        <v>4709</v>
      </c>
      <c r="D4074" s="73" t="s">
        <v>4708</v>
      </c>
      <c r="E4074" s="73" t="s">
        <v>904</v>
      </c>
      <c r="F4074" s="74">
        <v>57</v>
      </c>
      <c r="G4074" s="73" t="s">
        <v>4361</v>
      </c>
      <c r="H4074" s="73" t="s">
        <v>63</v>
      </c>
      <c r="I4074" s="73" t="s">
        <v>927</v>
      </c>
      <c r="J4074" s="73" t="s">
        <v>357</v>
      </c>
      <c r="K4074" s="73" t="s">
        <v>387</v>
      </c>
      <c r="L4074" s="73" t="s">
        <v>383</v>
      </c>
      <c r="M4074" s="73" t="s">
        <v>384</v>
      </c>
      <c r="N4074" s="73" t="s">
        <v>36</v>
      </c>
      <c r="O4074" s="73" t="s">
        <v>386</v>
      </c>
      <c r="P4074" s="73" t="s">
        <v>907</v>
      </c>
      <c r="Q4074" s="73" t="s">
        <v>937</v>
      </c>
      <c r="R4074" s="73" t="s">
        <v>63</v>
      </c>
      <c r="V4074" s="60" t="str">
        <f>W4074&amp;H4074</f>
        <v>QUEEN PIAбежевый</v>
      </c>
      <c r="W4074" s="60" t="str">
        <f>_xlfn.LET(_xlpm.TextCell,TEXT(G4074,"###"),IF(_xlpm.TextCell&lt;&gt;"",IF(StyleSpaceSplit,IFERROR(IF(FIND(" ",_xlpm.TextCell)&gt;=1,MID(_xlpm.TextCell,1,FIND(" ",_xlpm.TextCell)-1),_xlpm.TextCell),_xlpm.TextCell),_xlpm.TextCell),""))</f>
        <v>QUEEN PIA</v>
      </c>
      <c r="X4074" s="60" t="str">
        <f>IF(A4074&lt;&gt;"",IFERROR(IF(FIND(" ",G4074)&gt;=1,MID(G4074,FIND(" ",G4074)+1,LEN(G4074)),""),""),"")</f>
        <v>PIA</v>
      </c>
      <c r="AC4074" s="51">
        <f>IFERROR(VALUE(MID($C4074,1,2)),0)</f>
        <v>80</v>
      </c>
      <c r="AD4074" s="44">
        <f>IFERROR(VALUE(MID($C4074,4,3)),0)</f>
        <v>766</v>
      </c>
      <c r="AE4074" s="51">
        <f>VALUE(RIGHT("00"&amp;AC4074,2)&amp;RIGHT("000"&amp;AD4074,3))</f>
        <v>80766</v>
      </c>
    </row>
    <row r="4075" spans="1:31">
      <c r="A4075" s="60" t="str">
        <f>IF(G4075&amp;Q4075&lt;&gt;"",W4075&amp;Q4075,"")</f>
        <v>QUEEN PIAwhite</v>
      </c>
      <c r="B4075" s="60" t="str">
        <f>IF(C4075&lt;&gt;"",LEFT(C4075,9),"")</f>
        <v>80-766-17</v>
      </c>
      <c r="C4075" s="73" t="s">
        <v>4710</v>
      </c>
      <c r="D4075" s="73" t="s">
        <v>4711</v>
      </c>
      <c r="E4075" s="73" t="s">
        <v>956</v>
      </c>
      <c r="F4075" s="74">
        <v>55</v>
      </c>
      <c r="G4075" s="73" t="s">
        <v>4361</v>
      </c>
      <c r="H4075" s="73" t="s">
        <v>57</v>
      </c>
      <c r="I4075" s="73" t="s">
        <v>927</v>
      </c>
      <c r="J4075" s="73" t="s">
        <v>357</v>
      </c>
      <c r="K4075" s="73" t="s">
        <v>387</v>
      </c>
      <c r="L4075" s="73" t="s">
        <v>383</v>
      </c>
      <c r="M4075" s="73" t="s">
        <v>384</v>
      </c>
      <c r="N4075" s="73" t="s">
        <v>36</v>
      </c>
      <c r="O4075" s="73" t="s">
        <v>386</v>
      </c>
      <c r="P4075" s="73" t="s">
        <v>907</v>
      </c>
      <c r="Q4075" s="73" t="s">
        <v>908</v>
      </c>
      <c r="R4075" s="73" t="s">
        <v>57</v>
      </c>
      <c r="V4075" s="60" t="str">
        <f>W4075&amp;H4075</f>
        <v>QUEEN PIAбелый</v>
      </c>
      <c r="W4075" s="60" t="str">
        <f>_xlfn.LET(_xlpm.TextCell,TEXT(G4075,"###"),IF(_xlpm.TextCell&lt;&gt;"",IF(StyleSpaceSplit,IFERROR(IF(FIND(" ",_xlpm.TextCell)&gt;=1,MID(_xlpm.TextCell,1,FIND(" ",_xlpm.TextCell)-1),_xlpm.TextCell),_xlpm.TextCell),_xlpm.TextCell),""))</f>
        <v>QUEEN PIA</v>
      </c>
      <c r="X4075" s="60" t="str">
        <f>IF(A4075&lt;&gt;"",IFERROR(IF(FIND(" ",G4075)&gt;=1,MID(G4075,FIND(" ",G4075)+1,LEN(G4075)),""),""),"")</f>
        <v>PIA</v>
      </c>
      <c r="AC4075" s="51">
        <f>IFERROR(VALUE(MID($C4075,1,2)),0)</f>
        <v>80</v>
      </c>
      <c r="AD4075" s="44">
        <f>IFERROR(VALUE(MID($C4075,4,3)),0)</f>
        <v>766</v>
      </c>
      <c r="AE4075" s="51">
        <f>VALUE(RIGHT("00"&amp;AC4075,2)&amp;RIGHT("000"&amp;AD4075,3))</f>
        <v>80766</v>
      </c>
    </row>
    <row r="4076" spans="1:31">
      <c r="A4076" s="60" t="str">
        <f>IF(G4076&amp;Q4076&lt;&gt;"",W4076&amp;Q4076,"")</f>
        <v>QUEEN PIAwhite</v>
      </c>
      <c r="B4076" s="60" t="str">
        <f>IF(C4076&lt;&gt;"",LEFT(C4076,9),"")</f>
        <v>80-766-17</v>
      </c>
      <c r="C4076" s="73" t="s">
        <v>4712</v>
      </c>
      <c r="D4076" s="73" t="s">
        <v>4711</v>
      </c>
      <c r="E4076" s="73" t="s">
        <v>904</v>
      </c>
      <c r="F4076" s="74">
        <v>57</v>
      </c>
      <c r="G4076" s="73" t="s">
        <v>4361</v>
      </c>
      <c r="H4076" s="73" t="s">
        <v>57</v>
      </c>
      <c r="I4076" s="73" t="s">
        <v>927</v>
      </c>
      <c r="J4076" s="73" t="s">
        <v>357</v>
      </c>
      <c r="K4076" s="73" t="s">
        <v>387</v>
      </c>
      <c r="L4076" s="73" t="s">
        <v>383</v>
      </c>
      <c r="M4076" s="73" t="s">
        <v>384</v>
      </c>
      <c r="N4076" s="73" t="s">
        <v>36</v>
      </c>
      <c r="O4076" s="73" t="s">
        <v>386</v>
      </c>
      <c r="P4076" s="73" t="s">
        <v>907</v>
      </c>
      <c r="Q4076" s="73" t="s">
        <v>908</v>
      </c>
      <c r="R4076" s="73" t="s">
        <v>57</v>
      </c>
      <c r="V4076" s="60" t="str">
        <f>W4076&amp;H4076</f>
        <v>QUEEN PIAбелый</v>
      </c>
      <c r="W4076" s="60" t="str">
        <f>_xlfn.LET(_xlpm.TextCell,TEXT(G4076,"###"),IF(_xlpm.TextCell&lt;&gt;"",IF(StyleSpaceSplit,IFERROR(IF(FIND(" ",_xlpm.TextCell)&gt;=1,MID(_xlpm.TextCell,1,FIND(" ",_xlpm.TextCell)-1),_xlpm.TextCell),_xlpm.TextCell),_xlpm.TextCell),""))</f>
        <v>QUEEN PIA</v>
      </c>
      <c r="X4076" s="60" t="str">
        <f>IF(A4076&lt;&gt;"",IFERROR(IF(FIND(" ",G4076)&gt;=1,MID(G4076,FIND(" ",G4076)+1,LEN(G4076)),""),""),"")</f>
        <v>PIA</v>
      </c>
      <c r="AC4076" s="51">
        <f>IFERROR(VALUE(MID($C4076,1,2)),0)</f>
        <v>80</v>
      </c>
      <c r="AD4076" s="44">
        <f>IFERROR(VALUE(MID($C4076,4,3)),0)</f>
        <v>766</v>
      </c>
      <c r="AE4076" s="51">
        <f>VALUE(RIGHT("00"&amp;AC4076,2)&amp;RIGHT("000"&amp;AD4076,3))</f>
        <v>80766</v>
      </c>
    </row>
    <row r="4077" spans="1:31">
      <c r="A4077" s="60" t="str">
        <f>IF(G4077&amp;Q4077&lt;&gt;"",W4077&amp;Q4077,"")</f>
        <v>QUEEN PIAblack</v>
      </c>
      <c r="B4077" s="60" t="str">
        <f>IF(C4077&lt;&gt;"",LEFT(C4077,9),"")</f>
        <v>80-766-09</v>
      </c>
      <c r="C4077" s="73" t="s">
        <v>4359</v>
      </c>
      <c r="D4077" s="73" t="s">
        <v>4360</v>
      </c>
      <c r="E4077" s="73" t="s">
        <v>904</v>
      </c>
      <c r="F4077" s="74">
        <v>57</v>
      </c>
      <c r="G4077" s="73" t="s">
        <v>4361</v>
      </c>
      <c r="H4077" s="73" t="s">
        <v>53</v>
      </c>
      <c r="I4077" s="73" t="s">
        <v>927</v>
      </c>
      <c r="J4077" s="73" t="s">
        <v>357</v>
      </c>
      <c r="K4077" s="73" t="s">
        <v>387</v>
      </c>
      <c r="L4077" s="73" t="s">
        <v>383</v>
      </c>
      <c r="M4077" s="73" t="s">
        <v>384</v>
      </c>
      <c r="N4077" s="73" t="s">
        <v>36</v>
      </c>
      <c r="O4077" s="73" t="s">
        <v>386</v>
      </c>
      <c r="P4077" s="73" t="s">
        <v>907</v>
      </c>
      <c r="Q4077" s="73" t="s">
        <v>928</v>
      </c>
      <c r="R4077" s="73" t="s">
        <v>53</v>
      </c>
      <c r="V4077" s="60" t="str">
        <f>W4077&amp;H4077</f>
        <v>QUEEN PIAчерный</v>
      </c>
      <c r="W4077" s="60" t="str">
        <f>_xlfn.LET(_xlpm.TextCell,TEXT(G4077,"###"),IF(_xlpm.TextCell&lt;&gt;"",IF(StyleSpaceSplit,IFERROR(IF(FIND(" ",_xlpm.TextCell)&gt;=1,MID(_xlpm.TextCell,1,FIND(" ",_xlpm.TextCell)-1),_xlpm.TextCell),_xlpm.TextCell),_xlpm.TextCell),""))</f>
        <v>QUEEN PIA</v>
      </c>
      <c r="X4077" s="60" t="str">
        <f>IF(A4077&lt;&gt;"",IFERROR(IF(FIND(" ",G4077)&gt;=1,MID(G4077,FIND(" ",G4077)+1,LEN(G4077)),""),""),"")</f>
        <v>PIA</v>
      </c>
      <c r="AC4077" s="51">
        <f>IFERROR(VALUE(MID($C4077,1,2)),0)</f>
        <v>80</v>
      </c>
      <c r="AD4077" s="44">
        <f>IFERROR(VALUE(MID($C4077,4,3)),0)</f>
        <v>766</v>
      </c>
      <c r="AE4077" s="51">
        <f>VALUE(RIGHT("00"&amp;AC4077,2)&amp;RIGHT("000"&amp;AD4077,3))</f>
        <v>80766</v>
      </c>
    </row>
    <row r="4078" spans="1:31">
      <c r="A4078" s="60" t="str">
        <f>IF(G4078&amp;Q4078&lt;&gt;"",W4078&amp;Q4078,"")</f>
        <v>QUEEN PIAblack</v>
      </c>
      <c r="B4078" s="60" t="str">
        <f>IF(C4078&lt;&gt;"",LEFT(C4078,9),"")</f>
        <v>80-766-09</v>
      </c>
      <c r="C4078" s="73" t="s">
        <v>4362</v>
      </c>
      <c r="D4078" s="73" t="s">
        <v>4360</v>
      </c>
      <c r="E4078" s="73" t="s">
        <v>956</v>
      </c>
      <c r="F4078" s="74">
        <v>55</v>
      </c>
      <c r="G4078" s="73" t="s">
        <v>4361</v>
      </c>
      <c r="H4078" s="73" t="s">
        <v>53</v>
      </c>
      <c r="I4078" s="73" t="s">
        <v>927</v>
      </c>
      <c r="J4078" s="73" t="s">
        <v>357</v>
      </c>
      <c r="K4078" s="73" t="s">
        <v>387</v>
      </c>
      <c r="L4078" s="73" t="s">
        <v>383</v>
      </c>
      <c r="M4078" s="73" t="s">
        <v>384</v>
      </c>
      <c r="N4078" s="73" t="s">
        <v>36</v>
      </c>
      <c r="O4078" s="73" t="s">
        <v>386</v>
      </c>
      <c r="P4078" s="73" t="s">
        <v>907</v>
      </c>
      <c r="Q4078" s="73" t="s">
        <v>928</v>
      </c>
      <c r="R4078" s="73" t="s">
        <v>53</v>
      </c>
      <c r="V4078" s="60" t="str">
        <f>W4078&amp;H4078</f>
        <v>QUEEN PIAчерный</v>
      </c>
      <c r="W4078" s="60" t="str">
        <f>_xlfn.LET(_xlpm.TextCell,TEXT(G4078,"###"),IF(_xlpm.TextCell&lt;&gt;"",IF(StyleSpaceSplit,IFERROR(IF(FIND(" ",_xlpm.TextCell)&gt;=1,MID(_xlpm.TextCell,1,FIND(" ",_xlpm.TextCell)-1),_xlpm.TextCell),_xlpm.TextCell),_xlpm.TextCell),""))</f>
        <v>QUEEN PIA</v>
      </c>
      <c r="X4078" s="60" t="str">
        <f>IF(A4078&lt;&gt;"",IFERROR(IF(FIND(" ",G4078)&gt;=1,MID(G4078,FIND(" ",G4078)+1,LEN(G4078)),""),""),"")</f>
        <v>PIA</v>
      </c>
      <c r="AC4078" s="51">
        <f>IFERROR(VALUE(MID($C4078,1,2)),0)</f>
        <v>80</v>
      </c>
      <c r="AD4078" s="44">
        <f>IFERROR(VALUE(MID($C4078,4,3)),0)</f>
        <v>766</v>
      </c>
      <c r="AE4078" s="51">
        <f>VALUE(RIGHT("00"&amp;AC4078,2)&amp;RIGHT("000"&amp;AD4078,3))</f>
        <v>80766</v>
      </c>
    </row>
    <row r="4079" spans="1:31">
      <c r="A4079" s="60" t="str">
        <f>IF(G4079&amp;Q4079&lt;&gt;"",W4079&amp;Q4079,"")</f>
        <v>QUEEN POXmulticolor</v>
      </c>
      <c r="B4079" s="60" t="str">
        <f>IF(C4079&lt;&gt;"",LEFT(C4079,9),"")</f>
        <v>80-617-35</v>
      </c>
      <c r="C4079" s="73" t="s">
        <v>2431</v>
      </c>
      <c r="D4079" s="73" t="s">
        <v>2432</v>
      </c>
      <c r="E4079" s="73" t="s">
        <v>956</v>
      </c>
      <c r="F4079" s="74">
        <v>55</v>
      </c>
      <c r="G4079" s="73" t="s">
        <v>2429</v>
      </c>
      <c r="H4079" s="73" t="s">
        <v>94</v>
      </c>
      <c r="I4079" s="73" t="s">
        <v>927</v>
      </c>
      <c r="J4079" s="73" t="s">
        <v>323</v>
      </c>
      <c r="K4079" s="73" t="s">
        <v>387</v>
      </c>
      <c r="L4079" s="73" t="s">
        <v>383</v>
      </c>
      <c r="M4079" s="73" t="s">
        <v>384</v>
      </c>
      <c r="N4079" s="73" t="s">
        <v>36</v>
      </c>
      <c r="O4079" s="73" t="s">
        <v>386</v>
      </c>
      <c r="P4079" s="73" t="s">
        <v>907</v>
      </c>
      <c r="Q4079" s="73" t="s">
        <v>1354</v>
      </c>
      <c r="R4079" s="73" t="s">
        <v>63</v>
      </c>
      <c r="V4079" s="60" t="str">
        <f>W4079&amp;H4079</f>
        <v>QUEEN POXбежевый / разноцветный</v>
      </c>
      <c r="W4079" s="60" t="str">
        <f>_xlfn.LET(_xlpm.TextCell,TEXT(G4079,"###"),IF(_xlpm.TextCell&lt;&gt;"",IF(StyleSpaceSplit,IFERROR(IF(FIND(" ",_xlpm.TextCell)&gt;=1,MID(_xlpm.TextCell,1,FIND(" ",_xlpm.TextCell)-1),_xlpm.TextCell),_xlpm.TextCell),_xlpm.TextCell),""))</f>
        <v>QUEEN POX</v>
      </c>
      <c r="X4079" s="60" t="str">
        <f>IF(A4079&lt;&gt;"",IFERROR(IF(FIND(" ",G4079)&gt;=1,MID(G4079,FIND(" ",G4079)+1,LEN(G4079)),""),""),"")</f>
        <v>POX</v>
      </c>
      <c r="AC4079" s="51">
        <f>IFERROR(VALUE(MID($C4079,1,2)),0)</f>
        <v>80</v>
      </c>
      <c r="AD4079" s="44">
        <f>IFERROR(VALUE(MID($C4079,4,3)),0)</f>
        <v>617</v>
      </c>
      <c r="AE4079" s="51">
        <f>VALUE(RIGHT("00"&amp;AC4079,2)&amp;RIGHT("000"&amp;AD4079,3))</f>
        <v>80617</v>
      </c>
    </row>
    <row r="4080" spans="1:31">
      <c r="A4080" s="60" t="str">
        <f>IF(G4080&amp;Q4080&lt;&gt;"",W4080&amp;Q4080,"")</f>
        <v>QUEEN POXmulticolor</v>
      </c>
      <c r="B4080" s="60" t="str">
        <f>IF(C4080&lt;&gt;"",LEFT(C4080,9),"")</f>
        <v>80-617-35</v>
      </c>
      <c r="C4080" s="73" t="s">
        <v>2433</v>
      </c>
      <c r="D4080" s="73" t="s">
        <v>2432</v>
      </c>
      <c r="E4080" s="73" t="s">
        <v>904</v>
      </c>
      <c r="F4080" s="74">
        <v>57</v>
      </c>
      <c r="G4080" s="73" t="s">
        <v>2429</v>
      </c>
      <c r="H4080" s="73" t="s">
        <v>94</v>
      </c>
      <c r="I4080" s="73" t="s">
        <v>927</v>
      </c>
      <c r="J4080" s="73" t="s">
        <v>323</v>
      </c>
      <c r="K4080" s="73" t="s">
        <v>387</v>
      </c>
      <c r="L4080" s="73" t="s">
        <v>383</v>
      </c>
      <c r="M4080" s="73" t="s">
        <v>384</v>
      </c>
      <c r="N4080" s="73" t="s">
        <v>36</v>
      </c>
      <c r="O4080" s="73" t="s">
        <v>386</v>
      </c>
      <c r="P4080" s="73" t="s">
        <v>907</v>
      </c>
      <c r="Q4080" s="73" t="s">
        <v>1354</v>
      </c>
      <c r="R4080" s="73" t="s">
        <v>63</v>
      </c>
      <c r="V4080" s="60" t="str">
        <f>W4080&amp;H4080</f>
        <v>QUEEN POXбежевый / разноцветный</v>
      </c>
      <c r="W4080" s="60" t="str">
        <f>_xlfn.LET(_xlpm.TextCell,TEXT(G4080,"###"),IF(_xlpm.TextCell&lt;&gt;"",IF(StyleSpaceSplit,IFERROR(IF(FIND(" ",_xlpm.TextCell)&gt;=1,MID(_xlpm.TextCell,1,FIND(" ",_xlpm.TextCell)-1),_xlpm.TextCell),_xlpm.TextCell),_xlpm.TextCell),""))</f>
        <v>QUEEN POX</v>
      </c>
      <c r="X4080" s="60" t="str">
        <f>IF(A4080&lt;&gt;"",IFERROR(IF(FIND(" ",G4080)&gt;=1,MID(G4080,FIND(" ",G4080)+1,LEN(G4080)),""),""),"")</f>
        <v>POX</v>
      </c>
      <c r="AC4080" s="51">
        <f>IFERROR(VALUE(MID($C4080,1,2)),0)</f>
        <v>80</v>
      </c>
      <c r="AD4080" s="44">
        <f>IFERROR(VALUE(MID($C4080,4,3)),0)</f>
        <v>617</v>
      </c>
      <c r="AE4080" s="51">
        <f>VALUE(RIGHT("00"&amp;AC4080,2)&amp;RIGHT("000"&amp;AD4080,3))</f>
        <v>80617</v>
      </c>
    </row>
    <row r="4081" spans="1:31">
      <c r="A4081" s="60" t="str">
        <f>IF(G4081&amp;Q4081&lt;&gt;"",W4081&amp;Q4081,"")</f>
        <v>QUEEN POXblack</v>
      </c>
      <c r="B4081" s="60" t="str">
        <f>IF(C4081&lt;&gt;"",LEFT(C4081,9),"")</f>
        <v>80-617-53</v>
      </c>
      <c r="C4081" s="73" t="s">
        <v>2427</v>
      </c>
      <c r="D4081" s="73" t="s">
        <v>2428</v>
      </c>
      <c r="E4081" s="73" t="s">
        <v>956</v>
      </c>
      <c r="F4081" s="74">
        <v>55</v>
      </c>
      <c r="G4081" s="73" t="s">
        <v>2429</v>
      </c>
      <c r="H4081" s="73" t="s">
        <v>101</v>
      </c>
      <c r="I4081" s="73" t="s">
        <v>927</v>
      </c>
      <c r="J4081" s="73" t="s">
        <v>323</v>
      </c>
      <c r="K4081" s="73" t="s">
        <v>387</v>
      </c>
      <c r="L4081" s="73" t="s">
        <v>383</v>
      </c>
      <c r="M4081" s="73" t="s">
        <v>384</v>
      </c>
      <c r="N4081" s="73" t="s">
        <v>36</v>
      </c>
      <c r="O4081" s="73" t="s">
        <v>386</v>
      </c>
      <c r="P4081" s="73" t="s">
        <v>907</v>
      </c>
      <c r="Q4081" s="73" t="s">
        <v>928</v>
      </c>
      <c r="R4081" s="73" t="s">
        <v>63</v>
      </c>
      <c r="V4081" s="60" t="str">
        <f>W4081&amp;H4081</f>
        <v>QUEEN POXбежевый / черный</v>
      </c>
      <c r="W4081" s="60" t="str">
        <f>_xlfn.LET(_xlpm.TextCell,TEXT(G4081,"###"),IF(_xlpm.TextCell&lt;&gt;"",IF(StyleSpaceSplit,IFERROR(IF(FIND(" ",_xlpm.TextCell)&gt;=1,MID(_xlpm.TextCell,1,FIND(" ",_xlpm.TextCell)-1),_xlpm.TextCell),_xlpm.TextCell),_xlpm.TextCell),""))</f>
        <v>QUEEN POX</v>
      </c>
      <c r="X4081" s="60" t="str">
        <f>IF(A4081&lt;&gt;"",IFERROR(IF(FIND(" ",G4081)&gt;=1,MID(G4081,FIND(" ",G4081)+1,LEN(G4081)),""),""),"")</f>
        <v>POX</v>
      </c>
      <c r="AC4081" s="51">
        <f>IFERROR(VALUE(MID($C4081,1,2)),0)</f>
        <v>80</v>
      </c>
      <c r="AD4081" s="44">
        <f>IFERROR(VALUE(MID($C4081,4,3)),0)</f>
        <v>617</v>
      </c>
      <c r="AE4081" s="51">
        <f>VALUE(RIGHT("00"&amp;AC4081,2)&amp;RIGHT("000"&amp;AD4081,3))</f>
        <v>80617</v>
      </c>
    </row>
    <row r="4082" spans="1:31">
      <c r="A4082" s="60" t="str">
        <f>IF(G4082&amp;Q4082&lt;&gt;"",W4082&amp;Q4082,"")</f>
        <v>QUEEN POXblack</v>
      </c>
      <c r="B4082" s="60" t="str">
        <f>IF(C4082&lt;&gt;"",LEFT(C4082,9),"")</f>
        <v>80-617-53</v>
      </c>
      <c r="C4082" s="73" t="s">
        <v>2430</v>
      </c>
      <c r="D4082" s="73" t="s">
        <v>2428</v>
      </c>
      <c r="E4082" s="73" t="s">
        <v>904</v>
      </c>
      <c r="F4082" s="74">
        <v>57</v>
      </c>
      <c r="G4082" s="73" t="s">
        <v>2429</v>
      </c>
      <c r="H4082" s="73" t="s">
        <v>101</v>
      </c>
      <c r="I4082" s="73" t="s">
        <v>927</v>
      </c>
      <c r="J4082" s="73" t="s">
        <v>323</v>
      </c>
      <c r="K4082" s="73" t="s">
        <v>387</v>
      </c>
      <c r="L4082" s="73" t="s">
        <v>383</v>
      </c>
      <c r="M4082" s="73" t="s">
        <v>384</v>
      </c>
      <c r="N4082" s="73" t="s">
        <v>36</v>
      </c>
      <c r="O4082" s="73" t="s">
        <v>386</v>
      </c>
      <c r="P4082" s="73" t="s">
        <v>907</v>
      </c>
      <c r="Q4082" s="73" t="s">
        <v>928</v>
      </c>
      <c r="R4082" s="73" t="s">
        <v>63</v>
      </c>
      <c r="V4082" s="60" t="str">
        <f>W4082&amp;H4082</f>
        <v>QUEEN POXбежевый / черный</v>
      </c>
      <c r="W4082" s="60" t="str">
        <f>_xlfn.LET(_xlpm.TextCell,TEXT(G4082,"###"),IF(_xlpm.TextCell&lt;&gt;"",IF(StyleSpaceSplit,IFERROR(IF(FIND(" ",_xlpm.TextCell)&gt;=1,MID(_xlpm.TextCell,1,FIND(" ",_xlpm.TextCell)-1),_xlpm.TextCell),_xlpm.TextCell),_xlpm.TextCell),""))</f>
        <v>QUEEN POX</v>
      </c>
      <c r="X4082" s="60" t="str">
        <f>IF(A4082&lt;&gt;"",IFERROR(IF(FIND(" ",G4082)&gt;=1,MID(G4082,FIND(" ",G4082)+1,LEN(G4082)),""),""),"")</f>
        <v>POX</v>
      </c>
      <c r="AC4082" s="51">
        <f>IFERROR(VALUE(MID($C4082,1,2)),0)</f>
        <v>80</v>
      </c>
      <c r="AD4082" s="44">
        <f>IFERROR(VALUE(MID($C4082,4,3)),0)</f>
        <v>617</v>
      </c>
      <c r="AE4082" s="51">
        <f>VALUE(RIGHT("00"&amp;AC4082,2)&amp;RIGHT("000"&amp;AD4082,3))</f>
        <v>80617</v>
      </c>
    </row>
    <row r="4083" spans="1:31">
      <c r="A4083" s="60" t="str">
        <f>IF(G4083&amp;Q4083&lt;&gt;"",W4083&amp;Q4083,"")</f>
        <v>QUEEN RAINBOWnatural</v>
      </c>
      <c r="B4083" s="60" t="str">
        <f>IF(C4083&lt;&gt;"",LEFT(C4083,9),"")</f>
        <v>80-440-02</v>
      </c>
      <c r="C4083" s="73" t="s">
        <v>2772</v>
      </c>
      <c r="D4083" s="73" t="s">
        <v>2773</v>
      </c>
      <c r="E4083" s="73" t="s">
        <v>931</v>
      </c>
      <c r="F4083" s="74">
        <v>0</v>
      </c>
      <c r="G4083" s="73" t="s">
        <v>2774</v>
      </c>
      <c r="H4083" s="73" t="s">
        <v>63</v>
      </c>
      <c r="I4083" s="73" t="s">
        <v>2551</v>
      </c>
      <c r="J4083" s="73" t="s">
        <v>323</v>
      </c>
      <c r="K4083" s="73" t="s">
        <v>387</v>
      </c>
      <c r="L4083" s="73" t="s">
        <v>383</v>
      </c>
      <c r="M4083" s="73" t="s">
        <v>384</v>
      </c>
      <c r="N4083" s="73" t="s">
        <v>36</v>
      </c>
      <c r="O4083" s="73" t="s">
        <v>386</v>
      </c>
      <c r="P4083" s="73" t="s">
        <v>907</v>
      </c>
      <c r="Q4083" s="73" t="s">
        <v>947</v>
      </c>
      <c r="R4083" s="73" t="s">
        <v>63</v>
      </c>
      <c r="V4083" s="60" t="str">
        <f>W4083&amp;H4083</f>
        <v>QUEEN RAINBOWбежевый</v>
      </c>
      <c r="W4083" s="60" t="str">
        <f>_xlfn.LET(_xlpm.TextCell,TEXT(G4083,"###"),IF(_xlpm.TextCell&lt;&gt;"",IF(StyleSpaceSplit,IFERROR(IF(FIND(" ",_xlpm.TextCell)&gt;=1,MID(_xlpm.TextCell,1,FIND(" ",_xlpm.TextCell)-1),_xlpm.TextCell),_xlpm.TextCell),_xlpm.TextCell),""))</f>
        <v>QUEEN RAINBOW</v>
      </c>
      <c r="X4083" s="60" t="str">
        <f>IF(A4083&lt;&gt;"",IFERROR(IF(FIND(" ",G4083)&gt;=1,MID(G4083,FIND(" ",G4083)+1,LEN(G4083)),""),""),"")</f>
        <v>RAINBOW</v>
      </c>
      <c r="AC4083" s="51">
        <f>IFERROR(VALUE(MID($C4083,1,2)),0)</f>
        <v>80</v>
      </c>
      <c r="AD4083" s="44">
        <f>IFERROR(VALUE(MID($C4083,4,3)),0)</f>
        <v>440</v>
      </c>
      <c r="AE4083" s="51">
        <f>VALUE(RIGHT("00"&amp;AC4083,2)&amp;RIGHT("000"&amp;AD4083,3))</f>
        <v>80440</v>
      </c>
    </row>
    <row r="4084" spans="1:31">
      <c r="A4084" s="60" t="str">
        <f>IF(G4084&amp;Q4084&lt;&gt;"",W4084&amp;Q4084,"")</f>
        <v>QUEEN ROLLSbeige</v>
      </c>
      <c r="B4084" s="60" t="str">
        <f>IF(C4084&lt;&gt;"",LEFT(C4084,9),"")</f>
        <v>80-767-02</v>
      </c>
      <c r="C4084" s="73" t="s">
        <v>4363</v>
      </c>
      <c r="D4084" s="73" t="s">
        <v>4364</v>
      </c>
      <c r="E4084" s="73" t="s">
        <v>904</v>
      </c>
      <c r="F4084" s="74">
        <v>57</v>
      </c>
      <c r="G4084" s="73" t="s">
        <v>4365</v>
      </c>
      <c r="H4084" s="73" t="s">
        <v>63</v>
      </c>
      <c r="I4084" s="73" t="s">
        <v>2305</v>
      </c>
      <c r="J4084" s="73" t="s">
        <v>323</v>
      </c>
      <c r="K4084" s="73" t="s">
        <v>387</v>
      </c>
      <c r="L4084" s="73" t="s">
        <v>383</v>
      </c>
      <c r="M4084" s="73" t="s">
        <v>384</v>
      </c>
      <c r="N4084" s="73" t="s">
        <v>35</v>
      </c>
      <c r="O4084" s="73" t="s">
        <v>386</v>
      </c>
      <c r="P4084" s="73" t="s">
        <v>907</v>
      </c>
      <c r="Q4084" s="73" t="s">
        <v>937</v>
      </c>
      <c r="R4084" s="73" t="s">
        <v>63</v>
      </c>
      <c r="V4084" s="60" t="str">
        <f>W4084&amp;H4084</f>
        <v>QUEEN ROLLSбежевый</v>
      </c>
      <c r="W4084" s="60" t="str">
        <f>_xlfn.LET(_xlpm.TextCell,TEXT(G4084,"###"),IF(_xlpm.TextCell&lt;&gt;"",IF(StyleSpaceSplit,IFERROR(IF(FIND(" ",_xlpm.TextCell)&gt;=1,MID(_xlpm.TextCell,1,FIND(" ",_xlpm.TextCell)-1),_xlpm.TextCell),_xlpm.TextCell),_xlpm.TextCell),""))</f>
        <v>QUEEN ROLLS</v>
      </c>
      <c r="X4084" s="60" t="str">
        <f>IF(A4084&lt;&gt;"",IFERROR(IF(FIND(" ",G4084)&gt;=1,MID(G4084,FIND(" ",G4084)+1,LEN(G4084)),""),""),"")</f>
        <v>ROLLS</v>
      </c>
      <c r="AC4084" s="51">
        <f>IFERROR(VALUE(MID($C4084,1,2)),0)</f>
        <v>80</v>
      </c>
      <c r="AD4084" s="44">
        <f>IFERROR(VALUE(MID($C4084,4,3)),0)</f>
        <v>767</v>
      </c>
      <c r="AE4084" s="51">
        <f>VALUE(RIGHT("00"&amp;AC4084,2)&amp;RIGHT("000"&amp;AD4084,3))</f>
        <v>80767</v>
      </c>
    </row>
    <row r="4085" spans="1:31">
      <c r="A4085" s="60" t="str">
        <f>IF(G4085&amp;Q4085&lt;&gt;"",W4085&amp;Q4085,"")</f>
        <v>QUEEN ROLLSbeige</v>
      </c>
      <c r="B4085" s="60" t="str">
        <f>IF(C4085&lt;&gt;"",LEFT(C4085,9),"")</f>
        <v>80-767-02</v>
      </c>
      <c r="C4085" s="73" t="s">
        <v>4366</v>
      </c>
      <c r="D4085" s="73" t="s">
        <v>4364</v>
      </c>
      <c r="E4085" s="73" t="s">
        <v>956</v>
      </c>
      <c r="F4085" s="74">
        <v>55</v>
      </c>
      <c r="G4085" s="73" t="s">
        <v>4365</v>
      </c>
      <c r="H4085" s="73" t="s">
        <v>63</v>
      </c>
      <c r="I4085" s="73" t="s">
        <v>2305</v>
      </c>
      <c r="J4085" s="73" t="s">
        <v>323</v>
      </c>
      <c r="K4085" s="73" t="s">
        <v>387</v>
      </c>
      <c r="L4085" s="73" t="s">
        <v>383</v>
      </c>
      <c r="M4085" s="73" t="s">
        <v>384</v>
      </c>
      <c r="N4085" s="73" t="s">
        <v>35</v>
      </c>
      <c r="O4085" s="73" t="s">
        <v>386</v>
      </c>
      <c r="P4085" s="73" t="s">
        <v>907</v>
      </c>
      <c r="Q4085" s="73" t="s">
        <v>937</v>
      </c>
      <c r="R4085" s="73" t="s">
        <v>63</v>
      </c>
      <c r="V4085" s="60" t="str">
        <f>W4085&amp;H4085</f>
        <v>QUEEN ROLLSбежевый</v>
      </c>
      <c r="W4085" s="60" t="str">
        <f>_xlfn.LET(_xlpm.TextCell,TEXT(G4085,"###"),IF(_xlpm.TextCell&lt;&gt;"",IF(StyleSpaceSplit,IFERROR(IF(FIND(" ",_xlpm.TextCell)&gt;=1,MID(_xlpm.TextCell,1,FIND(" ",_xlpm.TextCell)-1),_xlpm.TextCell),_xlpm.TextCell),_xlpm.TextCell),""))</f>
        <v>QUEEN ROLLS</v>
      </c>
      <c r="X4085" s="60" t="str">
        <f>IF(A4085&lt;&gt;"",IFERROR(IF(FIND(" ",G4085)&gt;=1,MID(G4085,FIND(" ",G4085)+1,LEN(G4085)),""),""),"")</f>
        <v>ROLLS</v>
      </c>
      <c r="AC4085" s="51">
        <f>IFERROR(VALUE(MID($C4085,1,2)),0)</f>
        <v>80</v>
      </c>
      <c r="AD4085" s="44">
        <f>IFERROR(VALUE(MID($C4085,4,3)),0)</f>
        <v>767</v>
      </c>
      <c r="AE4085" s="51">
        <f>VALUE(RIGHT("00"&amp;AC4085,2)&amp;RIGHT("000"&amp;AD4085,3))</f>
        <v>80767</v>
      </c>
    </row>
    <row r="4086" spans="1:31">
      <c r="A4086" s="60" t="str">
        <f>IF(G4086&amp;Q4086&lt;&gt;"",W4086&amp;Q4086,"")</f>
        <v>QUEEN SEAnatural</v>
      </c>
      <c r="B4086" s="60" t="str">
        <f>IF(C4086&lt;&gt;"",LEFT(C4086,9),"")</f>
        <v>80-768-02</v>
      </c>
      <c r="C4086" s="73" t="s">
        <v>4367</v>
      </c>
      <c r="D4086" s="73" t="s">
        <v>4368</v>
      </c>
      <c r="E4086" s="73" t="s">
        <v>904</v>
      </c>
      <c r="F4086" s="74">
        <v>57</v>
      </c>
      <c r="G4086" s="73" t="s">
        <v>4369</v>
      </c>
      <c r="H4086" s="73" t="s">
        <v>63</v>
      </c>
      <c r="I4086" s="73" t="s">
        <v>936</v>
      </c>
      <c r="J4086" s="73" t="s">
        <v>323</v>
      </c>
      <c r="K4086" s="73" t="s">
        <v>387</v>
      </c>
      <c r="L4086" s="73" t="s">
        <v>383</v>
      </c>
      <c r="M4086" s="73" t="s">
        <v>384</v>
      </c>
      <c r="N4086" s="73" t="s">
        <v>35</v>
      </c>
      <c r="O4086" s="73" t="s">
        <v>386</v>
      </c>
      <c r="P4086" s="73" t="s">
        <v>907</v>
      </c>
      <c r="Q4086" s="73" t="s">
        <v>947</v>
      </c>
      <c r="R4086" s="73" t="s">
        <v>63</v>
      </c>
      <c r="V4086" s="60" t="str">
        <f>W4086&amp;H4086</f>
        <v>QUEEN SEAбежевый</v>
      </c>
      <c r="W4086" s="60" t="str">
        <f>_xlfn.LET(_xlpm.TextCell,TEXT(G4086,"###"),IF(_xlpm.TextCell&lt;&gt;"",IF(StyleSpaceSplit,IFERROR(IF(FIND(" ",_xlpm.TextCell)&gt;=1,MID(_xlpm.TextCell,1,FIND(" ",_xlpm.TextCell)-1),_xlpm.TextCell),_xlpm.TextCell),_xlpm.TextCell),""))</f>
        <v>QUEEN SEA</v>
      </c>
      <c r="X4086" s="60" t="str">
        <f>IF(A4086&lt;&gt;"",IFERROR(IF(FIND(" ",G4086)&gt;=1,MID(G4086,FIND(" ",G4086)+1,LEN(G4086)),""),""),"")</f>
        <v>SEA</v>
      </c>
      <c r="AC4086" s="51">
        <f>IFERROR(VALUE(MID($C4086,1,2)),0)</f>
        <v>80</v>
      </c>
      <c r="AD4086" s="44">
        <f>IFERROR(VALUE(MID($C4086,4,3)),0)</f>
        <v>768</v>
      </c>
      <c r="AE4086" s="51">
        <f>VALUE(RIGHT("00"&amp;AC4086,2)&amp;RIGHT("000"&amp;AD4086,3))</f>
        <v>80768</v>
      </c>
    </row>
    <row r="4087" spans="1:31">
      <c r="A4087" s="60" t="str">
        <f>IF(G4087&amp;Q4087&lt;&gt;"",W4087&amp;Q4087,"")</f>
        <v>QUEEN SPARKmulti</v>
      </c>
      <c r="B4087" s="60" t="str">
        <f>IF(C4087&lt;&gt;"",LEFT(C4087,9),"")</f>
        <v>80-436-02</v>
      </c>
      <c r="C4087" s="73" t="s">
        <v>2755</v>
      </c>
      <c r="D4087" s="73" t="s">
        <v>2756</v>
      </c>
      <c r="E4087" s="73" t="s">
        <v>956</v>
      </c>
      <c r="F4087" s="74">
        <v>55</v>
      </c>
      <c r="G4087" s="73" t="s">
        <v>2757</v>
      </c>
      <c r="H4087" s="73" t="s">
        <v>187</v>
      </c>
      <c r="I4087" s="73" t="s">
        <v>2305</v>
      </c>
      <c r="J4087" s="73" t="s">
        <v>323</v>
      </c>
      <c r="K4087" s="73" t="s">
        <v>387</v>
      </c>
      <c r="L4087" s="73" t="s">
        <v>383</v>
      </c>
      <c r="M4087" s="73" t="s">
        <v>384</v>
      </c>
      <c r="N4087" s="73" t="s">
        <v>35</v>
      </c>
      <c r="O4087" s="73" t="s">
        <v>386</v>
      </c>
      <c r="P4087" s="73" t="s">
        <v>907</v>
      </c>
      <c r="Q4087" s="73" t="s">
        <v>2758</v>
      </c>
      <c r="R4087" s="73" t="s">
        <v>63</v>
      </c>
      <c r="V4087" s="60" t="str">
        <f>W4087&amp;H4087</f>
        <v>QUEEN SPARKкремовый</v>
      </c>
      <c r="W4087" s="60" t="str">
        <f>_xlfn.LET(_xlpm.TextCell,TEXT(G4087,"###"),IF(_xlpm.TextCell&lt;&gt;"",IF(StyleSpaceSplit,IFERROR(IF(FIND(" ",_xlpm.TextCell)&gt;=1,MID(_xlpm.TextCell,1,FIND(" ",_xlpm.TextCell)-1),_xlpm.TextCell),_xlpm.TextCell),_xlpm.TextCell),""))</f>
        <v>QUEEN SPARK</v>
      </c>
      <c r="X4087" s="60" t="str">
        <f>IF(A4087&lt;&gt;"",IFERROR(IF(FIND(" ",G4087)&gt;=1,MID(G4087,FIND(" ",G4087)+1,LEN(G4087)),""),""),"")</f>
        <v>SPARK</v>
      </c>
      <c r="AC4087" s="51">
        <f>IFERROR(VALUE(MID($C4087,1,2)),0)</f>
        <v>80</v>
      </c>
      <c r="AD4087" s="44">
        <f>IFERROR(VALUE(MID($C4087,4,3)),0)</f>
        <v>436</v>
      </c>
      <c r="AE4087" s="51">
        <f>VALUE(RIGHT("00"&amp;AC4087,2)&amp;RIGHT("000"&amp;AD4087,3))</f>
        <v>80436</v>
      </c>
    </row>
    <row r="4088" spans="1:31">
      <c r="A4088" s="60" t="str">
        <f>IF(G4088&amp;Q4088&lt;&gt;"",W4088&amp;Q4088,"")</f>
        <v>QUEEN SPARKmulti</v>
      </c>
      <c r="B4088" s="60" t="str">
        <f>IF(C4088&lt;&gt;"",LEFT(C4088,9),"")</f>
        <v>80-436-02</v>
      </c>
      <c r="C4088" s="73" t="s">
        <v>2759</v>
      </c>
      <c r="D4088" s="73" t="s">
        <v>2756</v>
      </c>
      <c r="E4088" s="73" t="s">
        <v>904</v>
      </c>
      <c r="F4088" s="74">
        <v>57</v>
      </c>
      <c r="G4088" s="73" t="s">
        <v>2757</v>
      </c>
      <c r="H4088" s="73" t="s">
        <v>187</v>
      </c>
      <c r="I4088" s="73" t="s">
        <v>2305</v>
      </c>
      <c r="J4088" s="73" t="s">
        <v>323</v>
      </c>
      <c r="K4088" s="73" t="s">
        <v>387</v>
      </c>
      <c r="L4088" s="73" t="s">
        <v>383</v>
      </c>
      <c r="M4088" s="73" t="s">
        <v>384</v>
      </c>
      <c r="N4088" s="73" t="s">
        <v>35</v>
      </c>
      <c r="O4088" s="73" t="s">
        <v>386</v>
      </c>
      <c r="P4088" s="73" t="s">
        <v>907</v>
      </c>
      <c r="Q4088" s="73" t="s">
        <v>2758</v>
      </c>
      <c r="R4088" s="73" t="s">
        <v>63</v>
      </c>
      <c r="V4088" s="60" t="str">
        <f>W4088&amp;H4088</f>
        <v>QUEEN SPARKкремовый</v>
      </c>
      <c r="W4088" s="60" t="str">
        <f>_xlfn.LET(_xlpm.TextCell,TEXT(G4088,"###"),IF(_xlpm.TextCell&lt;&gt;"",IF(StyleSpaceSplit,IFERROR(IF(FIND(" ",_xlpm.TextCell)&gt;=1,MID(_xlpm.TextCell,1,FIND(" ",_xlpm.TextCell)-1),_xlpm.TextCell),_xlpm.TextCell),_xlpm.TextCell),""))</f>
        <v>QUEEN SPARK</v>
      </c>
      <c r="X4088" s="60" t="str">
        <f>IF(A4088&lt;&gt;"",IFERROR(IF(FIND(" ",G4088)&gt;=1,MID(G4088,FIND(" ",G4088)+1,LEN(G4088)),""),""),"")</f>
        <v>SPARK</v>
      </c>
      <c r="AC4088" s="51">
        <f>IFERROR(VALUE(MID($C4088,1,2)),0)</f>
        <v>80</v>
      </c>
      <c r="AD4088" s="44">
        <f>IFERROR(VALUE(MID($C4088,4,3)),0)</f>
        <v>436</v>
      </c>
      <c r="AE4088" s="51">
        <f>VALUE(RIGHT("00"&amp;AC4088,2)&amp;RIGHT("000"&amp;AD4088,3))</f>
        <v>80436</v>
      </c>
    </row>
    <row r="4089" spans="1:31">
      <c r="A4089" s="60" t="str">
        <f>IF(G4089&amp;Q4089&lt;&gt;"",W4089&amp;Q4089,"")</f>
        <v>QUEEN SWAGnavy</v>
      </c>
      <c r="B4089" s="60" t="str">
        <f>IF(C4089&lt;&gt;"",LEFT(C4089,9),"")</f>
        <v>80-769-38</v>
      </c>
      <c r="C4089" s="73" t="s">
        <v>4370</v>
      </c>
      <c r="D4089" s="73" t="s">
        <v>4371</v>
      </c>
      <c r="E4089" s="73" t="s">
        <v>904</v>
      </c>
      <c r="F4089" s="74">
        <v>57</v>
      </c>
      <c r="G4089" s="73" t="s">
        <v>4372</v>
      </c>
      <c r="H4089" s="73" t="s">
        <v>116</v>
      </c>
      <c r="I4089" s="73" t="s">
        <v>927</v>
      </c>
      <c r="J4089" s="73" t="s">
        <v>323</v>
      </c>
      <c r="K4089" s="73" t="s">
        <v>387</v>
      </c>
      <c r="L4089" s="73" t="s">
        <v>383</v>
      </c>
      <c r="M4089" s="73" t="s">
        <v>384</v>
      </c>
      <c r="N4089" s="73" t="s">
        <v>36</v>
      </c>
      <c r="O4089" s="73" t="s">
        <v>386</v>
      </c>
      <c r="P4089" s="73" t="s">
        <v>907</v>
      </c>
      <c r="Q4089" s="73" t="s">
        <v>1003</v>
      </c>
      <c r="R4089" s="73" t="s">
        <v>57</v>
      </c>
      <c r="V4089" s="60" t="str">
        <f>W4089&amp;H4089</f>
        <v>QUEEN SWAGбелый / синий</v>
      </c>
      <c r="W4089" s="60" t="str">
        <f>_xlfn.LET(_xlpm.TextCell,TEXT(G4089,"###"),IF(_xlpm.TextCell&lt;&gt;"",IF(StyleSpaceSplit,IFERROR(IF(FIND(" ",_xlpm.TextCell)&gt;=1,MID(_xlpm.TextCell,1,FIND(" ",_xlpm.TextCell)-1),_xlpm.TextCell),_xlpm.TextCell),_xlpm.TextCell),""))</f>
        <v>QUEEN SWAG</v>
      </c>
      <c r="X4089" s="60" t="str">
        <f>IF(A4089&lt;&gt;"",IFERROR(IF(FIND(" ",G4089)&gt;=1,MID(G4089,FIND(" ",G4089)+1,LEN(G4089)),""),""),"")</f>
        <v>SWAG</v>
      </c>
      <c r="AC4089" s="51">
        <f>IFERROR(VALUE(MID($C4089,1,2)),0)</f>
        <v>80</v>
      </c>
      <c r="AD4089" s="44">
        <f>IFERROR(VALUE(MID($C4089,4,3)),0)</f>
        <v>769</v>
      </c>
      <c r="AE4089" s="51">
        <f>VALUE(RIGHT("00"&amp;AC4089,2)&amp;RIGHT("000"&amp;AD4089,3))</f>
        <v>80769</v>
      </c>
    </row>
    <row r="4090" spans="1:31">
      <c r="A4090" s="60" t="str">
        <f>IF(G4090&amp;Q4090&lt;&gt;"",W4090&amp;Q4090,"")</f>
        <v>QUEEN SYRRANblue</v>
      </c>
      <c r="B4090" s="60" t="str">
        <f>IF(C4090&lt;&gt;"",LEFT(C4090,9),"")</f>
        <v>80-991-19</v>
      </c>
      <c r="C4090" s="73" t="s">
        <v>5613</v>
      </c>
      <c r="D4090" s="73" t="s">
        <v>5614</v>
      </c>
      <c r="E4090" s="73" t="s">
        <v>910</v>
      </c>
      <c r="F4090" s="74">
        <v>59</v>
      </c>
      <c r="G4090" s="73" t="s">
        <v>5615</v>
      </c>
      <c r="H4090" s="73" t="s">
        <v>91</v>
      </c>
      <c r="I4090" s="73" t="s">
        <v>936</v>
      </c>
      <c r="J4090" s="73" t="s">
        <v>323</v>
      </c>
      <c r="K4090" s="73" t="s">
        <v>387</v>
      </c>
      <c r="L4090" s="73" t="s">
        <v>383</v>
      </c>
      <c r="M4090" s="73" t="s">
        <v>384</v>
      </c>
      <c r="N4090" s="73" t="s">
        <v>35</v>
      </c>
      <c r="O4090" s="73" t="s">
        <v>386</v>
      </c>
      <c r="P4090" s="73" t="s">
        <v>907</v>
      </c>
      <c r="Q4090" s="73" t="s">
        <v>932</v>
      </c>
      <c r="R4090" s="73" t="s">
        <v>91</v>
      </c>
      <c r="V4090" s="60" t="str">
        <f>W4090&amp;H4090</f>
        <v>QUEEN SYRRANголубой</v>
      </c>
      <c r="W4090" s="60" t="str">
        <f>_xlfn.LET(_xlpm.TextCell,TEXT(G4090,"###"),IF(_xlpm.TextCell&lt;&gt;"",IF(StyleSpaceSplit,IFERROR(IF(FIND(" ",_xlpm.TextCell)&gt;=1,MID(_xlpm.TextCell,1,FIND(" ",_xlpm.TextCell)-1),_xlpm.TextCell),_xlpm.TextCell),_xlpm.TextCell),""))</f>
        <v>QUEEN SYRRAN</v>
      </c>
      <c r="X4090" s="60" t="str">
        <f>IF(A4090&lt;&gt;"",IFERROR(IF(FIND(" ",G4090)&gt;=1,MID(G4090,FIND(" ",G4090)+1,LEN(G4090)),""),""),"")</f>
        <v>SYRRAN</v>
      </c>
      <c r="AC4090" s="51">
        <f>IFERROR(VALUE(MID($C4090,1,2)),0)</f>
        <v>80</v>
      </c>
      <c r="AD4090" s="44">
        <f>IFERROR(VALUE(MID($C4090,4,3)),0)</f>
        <v>991</v>
      </c>
      <c r="AE4090" s="51">
        <f>VALUE(RIGHT("00"&amp;AC4090,2)&amp;RIGHT("000"&amp;AD4090,3))</f>
        <v>80991</v>
      </c>
    </row>
    <row r="4091" spans="1:31">
      <c r="A4091" s="60" t="str">
        <f>IF(G4091&amp;Q4091&lt;&gt;"",W4091&amp;Q4091,"")</f>
        <v>QUEEN SYRRANblue</v>
      </c>
      <c r="B4091" s="60" t="str">
        <f>IF(C4091&lt;&gt;"",LEFT(C4091,9),"")</f>
        <v>80-991-19</v>
      </c>
      <c r="C4091" s="73" t="s">
        <v>5616</v>
      </c>
      <c r="D4091" s="73" t="s">
        <v>5614</v>
      </c>
      <c r="E4091" s="73" t="s">
        <v>904</v>
      </c>
      <c r="F4091" s="74">
        <v>57</v>
      </c>
      <c r="G4091" s="73" t="s">
        <v>5615</v>
      </c>
      <c r="H4091" s="73" t="s">
        <v>91</v>
      </c>
      <c r="I4091" s="73" t="s">
        <v>936</v>
      </c>
      <c r="J4091" s="73" t="s">
        <v>323</v>
      </c>
      <c r="K4091" s="73" t="s">
        <v>387</v>
      </c>
      <c r="L4091" s="73" t="s">
        <v>383</v>
      </c>
      <c r="M4091" s="73" t="s">
        <v>384</v>
      </c>
      <c r="N4091" s="73" t="s">
        <v>35</v>
      </c>
      <c r="O4091" s="73" t="s">
        <v>386</v>
      </c>
      <c r="P4091" s="73" t="s">
        <v>907</v>
      </c>
      <c r="Q4091" s="73" t="s">
        <v>932</v>
      </c>
      <c r="R4091" s="73" t="s">
        <v>91</v>
      </c>
      <c r="V4091" s="60" t="str">
        <f>W4091&amp;H4091</f>
        <v>QUEEN SYRRANголубой</v>
      </c>
      <c r="W4091" s="60" t="str">
        <f>_xlfn.LET(_xlpm.TextCell,TEXT(G4091,"###"),IF(_xlpm.TextCell&lt;&gt;"",IF(StyleSpaceSplit,IFERROR(IF(FIND(" ",_xlpm.TextCell)&gt;=1,MID(_xlpm.TextCell,1,FIND(" ",_xlpm.TextCell)-1),_xlpm.TextCell),_xlpm.TextCell),_xlpm.TextCell),""))</f>
        <v>QUEEN SYRRAN</v>
      </c>
      <c r="X4091" s="60" t="str">
        <f>IF(A4091&lt;&gt;"",IFERROR(IF(FIND(" ",G4091)&gt;=1,MID(G4091,FIND(" ",G4091)+1,LEN(G4091)),""),""),"")</f>
        <v>SYRRAN</v>
      </c>
      <c r="AC4091" s="51">
        <f>IFERROR(VALUE(MID($C4091,1,2)),0)</f>
        <v>80</v>
      </c>
      <c r="AD4091" s="44">
        <f>IFERROR(VALUE(MID($C4091,4,3)),0)</f>
        <v>991</v>
      </c>
      <c r="AE4091" s="51">
        <f>VALUE(RIGHT("00"&amp;AC4091,2)&amp;RIGHT("000"&amp;AD4091,3))</f>
        <v>80991</v>
      </c>
    </row>
    <row r="4092" spans="1:31">
      <c r="A4092" s="60" t="str">
        <f>IF(G4092&amp;Q4092&lt;&gt;"",W4092&amp;Q4092,"")</f>
        <v>QUEEN SYRRANpink</v>
      </c>
      <c r="B4092" s="60" t="str">
        <f>IF(C4092&lt;&gt;"",LEFT(C4092,9),"")</f>
        <v>80-991-34</v>
      </c>
      <c r="C4092" s="73" t="s">
        <v>6740</v>
      </c>
      <c r="D4092" s="73" t="s">
        <v>6741</v>
      </c>
      <c r="E4092" s="73" t="s">
        <v>904</v>
      </c>
      <c r="F4092" s="74">
        <v>57</v>
      </c>
      <c r="G4092" s="73" t="s">
        <v>5615</v>
      </c>
      <c r="H4092" s="73" t="s">
        <v>68</v>
      </c>
      <c r="I4092" s="73" t="s">
        <v>936</v>
      </c>
      <c r="J4092" s="73" t="s">
        <v>323</v>
      </c>
      <c r="K4092" s="73" t="s">
        <v>387</v>
      </c>
      <c r="L4092" s="73" t="s">
        <v>383</v>
      </c>
      <c r="M4092" s="73" t="s">
        <v>384</v>
      </c>
      <c r="N4092" s="73" t="s">
        <v>35</v>
      </c>
      <c r="O4092" s="73" t="s">
        <v>386</v>
      </c>
      <c r="P4092" s="73" t="s">
        <v>907</v>
      </c>
      <c r="Q4092" s="73" t="s">
        <v>1119</v>
      </c>
      <c r="R4092" s="73" t="s">
        <v>68</v>
      </c>
      <c r="V4092" s="60" t="str">
        <f>W4092&amp;H4092</f>
        <v>QUEEN SYRRANрозовый</v>
      </c>
      <c r="W4092" s="60" t="str">
        <f>_xlfn.LET(_xlpm.TextCell,TEXT(G4092,"###"),IF(_xlpm.TextCell&lt;&gt;"",IF(StyleSpaceSplit,IFERROR(IF(FIND(" ",_xlpm.TextCell)&gt;=1,MID(_xlpm.TextCell,1,FIND(" ",_xlpm.TextCell)-1),_xlpm.TextCell),_xlpm.TextCell),_xlpm.TextCell),""))</f>
        <v>QUEEN SYRRAN</v>
      </c>
      <c r="X4092" s="60" t="str">
        <f>IF(A4092&lt;&gt;"",IFERROR(IF(FIND(" ",G4092)&gt;=1,MID(G4092,FIND(" ",G4092)+1,LEN(G4092)),""),""),"")</f>
        <v>SYRRAN</v>
      </c>
      <c r="AC4092" s="51">
        <f>IFERROR(VALUE(MID($C4092,1,2)),0)</f>
        <v>80</v>
      </c>
      <c r="AD4092" s="44">
        <f>IFERROR(VALUE(MID($C4092,4,3)),0)</f>
        <v>991</v>
      </c>
      <c r="AE4092" s="51">
        <f>VALUE(RIGHT("00"&amp;AC4092,2)&amp;RIGHT("000"&amp;AD4092,3))</f>
        <v>80991</v>
      </c>
    </row>
    <row r="4093" spans="1:31">
      <c r="A4093" s="60" t="str">
        <f>IF(G4093&amp;Q4093&lt;&gt;"",W4093&amp;Q4093,"")</f>
        <v>QUEEN TOSCAbrown</v>
      </c>
      <c r="B4093" s="60" t="str">
        <f>IF(C4093&lt;&gt;"",LEFT(C4093,9),"")</f>
        <v>80-770-14</v>
      </c>
      <c r="C4093" s="73" t="s">
        <v>4713</v>
      </c>
      <c r="D4093" s="73" t="s">
        <v>4714</v>
      </c>
      <c r="E4093" s="73" t="s">
        <v>956</v>
      </c>
      <c r="F4093" s="74">
        <v>55</v>
      </c>
      <c r="G4093" s="73" t="s">
        <v>4375</v>
      </c>
      <c r="H4093" s="73" t="s">
        <v>86</v>
      </c>
      <c r="I4093" s="73" t="s">
        <v>927</v>
      </c>
      <c r="J4093" s="73" t="s">
        <v>323</v>
      </c>
      <c r="K4093" s="73" t="s">
        <v>387</v>
      </c>
      <c r="L4093" s="73" t="s">
        <v>383</v>
      </c>
      <c r="M4093" s="73" t="s">
        <v>384</v>
      </c>
      <c r="N4093" s="73" t="s">
        <v>36</v>
      </c>
      <c r="O4093" s="73" t="s">
        <v>386</v>
      </c>
      <c r="P4093" s="73" t="s">
        <v>907</v>
      </c>
      <c r="Q4093" s="73" t="s">
        <v>1033</v>
      </c>
      <c r="R4093" s="73" t="s">
        <v>86</v>
      </c>
      <c r="V4093" s="60" t="str">
        <f>W4093&amp;H4093</f>
        <v>QUEEN TOSCAкоричневый</v>
      </c>
      <c r="W4093" s="60" t="str">
        <f>_xlfn.LET(_xlpm.TextCell,TEXT(G4093,"###"),IF(_xlpm.TextCell&lt;&gt;"",IF(StyleSpaceSplit,IFERROR(IF(FIND(" ",_xlpm.TextCell)&gt;=1,MID(_xlpm.TextCell,1,FIND(" ",_xlpm.TextCell)-1),_xlpm.TextCell),_xlpm.TextCell),_xlpm.TextCell),""))</f>
        <v>QUEEN TOSCA</v>
      </c>
      <c r="X4093" s="60" t="str">
        <f>IF(A4093&lt;&gt;"",IFERROR(IF(FIND(" ",G4093)&gt;=1,MID(G4093,FIND(" ",G4093)+1,LEN(G4093)),""),""),"")</f>
        <v>TOSCA</v>
      </c>
      <c r="AC4093" s="51">
        <f>IFERROR(VALUE(MID($C4093,1,2)),0)</f>
        <v>80</v>
      </c>
      <c r="AD4093" s="44">
        <f>IFERROR(VALUE(MID($C4093,4,3)),0)</f>
        <v>770</v>
      </c>
      <c r="AE4093" s="51">
        <f>VALUE(RIGHT("00"&amp;AC4093,2)&amp;RIGHT("000"&amp;AD4093,3))</f>
        <v>80770</v>
      </c>
    </row>
    <row r="4094" spans="1:31">
      <c r="A4094" s="60" t="str">
        <f>IF(G4094&amp;Q4094&lt;&gt;"",W4094&amp;Q4094,"")</f>
        <v>QUEEN TOSCAbrown</v>
      </c>
      <c r="B4094" s="60" t="str">
        <f>IF(C4094&lt;&gt;"",LEFT(C4094,9),"")</f>
        <v>80-770-14</v>
      </c>
      <c r="C4094" s="73" t="s">
        <v>4715</v>
      </c>
      <c r="D4094" s="73" t="s">
        <v>4714</v>
      </c>
      <c r="E4094" s="73" t="s">
        <v>904</v>
      </c>
      <c r="F4094" s="74">
        <v>57</v>
      </c>
      <c r="G4094" s="73" t="s">
        <v>4375</v>
      </c>
      <c r="H4094" s="73" t="s">
        <v>86</v>
      </c>
      <c r="I4094" s="73" t="s">
        <v>927</v>
      </c>
      <c r="J4094" s="73" t="s">
        <v>323</v>
      </c>
      <c r="K4094" s="73" t="s">
        <v>387</v>
      </c>
      <c r="L4094" s="73" t="s">
        <v>383</v>
      </c>
      <c r="M4094" s="73" t="s">
        <v>384</v>
      </c>
      <c r="N4094" s="73" t="s">
        <v>36</v>
      </c>
      <c r="O4094" s="73" t="s">
        <v>386</v>
      </c>
      <c r="P4094" s="73" t="s">
        <v>907</v>
      </c>
      <c r="Q4094" s="73" t="s">
        <v>1033</v>
      </c>
      <c r="R4094" s="73" t="s">
        <v>86</v>
      </c>
      <c r="V4094" s="60" t="str">
        <f>W4094&amp;H4094</f>
        <v>QUEEN TOSCAкоричневый</v>
      </c>
      <c r="W4094" s="60" t="str">
        <f>_xlfn.LET(_xlpm.TextCell,TEXT(G4094,"###"),IF(_xlpm.TextCell&lt;&gt;"",IF(StyleSpaceSplit,IFERROR(IF(FIND(" ",_xlpm.TextCell)&gt;=1,MID(_xlpm.TextCell,1,FIND(" ",_xlpm.TextCell)-1),_xlpm.TextCell),_xlpm.TextCell),_xlpm.TextCell),""))</f>
        <v>QUEEN TOSCA</v>
      </c>
      <c r="X4094" s="60" t="str">
        <f>IF(A4094&lt;&gt;"",IFERROR(IF(FIND(" ",G4094)&gt;=1,MID(G4094,FIND(" ",G4094)+1,LEN(G4094)),""),""),"")</f>
        <v>TOSCA</v>
      </c>
      <c r="AC4094" s="51">
        <f>IFERROR(VALUE(MID($C4094,1,2)),0)</f>
        <v>80</v>
      </c>
      <c r="AD4094" s="44">
        <f>IFERROR(VALUE(MID($C4094,4,3)),0)</f>
        <v>770</v>
      </c>
      <c r="AE4094" s="51">
        <f>VALUE(RIGHT("00"&amp;AC4094,2)&amp;RIGHT("000"&amp;AD4094,3))</f>
        <v>80770</v>
      </c>
    </row>
    <row r="4095" spans="1:31">
      <c r="A4095" s="60" t="str">
        <f>IF(G4095&amp;Q4095&lt;&gt;"",W4095&amp;Q4095,"")</f>
        <v>QUEEN TOSCAtobacco</v>
      </c>
      <c r="B4095" s="60" t="str">
        <f>IF(C4095&lt;&gt;"",LEFT(C4095,9),"")</f>
        <v>80-770-91</v>
      </c>
      <c r="C4095" s="73" t="s">
        <v>4373</v>
      </c>
      <c r="D4095" s="73" t="s">
        <v>4374</v>
      </c>
      <c r="E4095" s="73" t="s">
        <v>904</v>
      </c>
      <c r="F4095" s="74">
        <v>57</v>
      </c>
      <c r="G4095" s="73" t="s">
        <v>4375</v>
      </c>
      <c r="H4095" s="73" t="s">
        <v>271</v>
      </c>
      <c r="I4095" s="73" t="s">
        <v>927</v>
      </c>
      <c r="J4095" s="73" t="s">
        <v>323</v>
      </c>
      <c r="K4095" s="73" t="s">
        <v>387</v>
      </c>
      <c r="L4095" s="73" t="s">
        <v>383</v>
      </c>
      <c r="M4095" s="73" t="s">
        <v>384</v>
      </c>
      <c r="N4095" s="73" t="s">
        <v>36</v>
      </c>
      <c r="O4095" s="73" t="s">
        <v>386</v>
      </c>
      <c r="P4095" s="73" t="s">
        <v>907</v>
      </c>
      <c r="Q4095" s="73" t="s">
        <v>942</v>
      </c>
      <c r="R4095" s="73" t="s">
        <v>86</v>
      </c>
      <c r="V4095" s="60" t="str">
        <f>W4095&amp;H4095</f>
        <v>QUEEN TOSCAтемно-коричневый</v>
      </c>
      <c r="W4095" s="60" t="str">
        <f>_xlfn.LET(_xlpm.TextCell,TEXT(G4095,"###"),IF(_xlpm.TextCell&lt;&gt;"",IF(StyleSpaceSplit,IFERROR(IF(FIND(" ",_xlpm.TextCell)&gt;=1,MID(_xlpm.TextCell,1,FIND(" ",_xlpm.TextCell)-1),_xlpm.TextCell),_xlpm.TextCell),_xlpm.TextCell),""))</f>
        <v>QUEEN TOSCA</v>
      </c>
      <c r="X4095" s="60" t="str">
        <f>IF(A4095&lt;&gt;"",IFERROR(IF(FIND(" ",G4095)&gt;=1,MID(G4095,FIND(" ",G4095)+1,LEN(G4095)),""),""),"")</f>
        <v>TOSCA</v>
      </c>
      <c r="AC4095" s="51">
        <f>IFERROR(VALUE(MID($C4095,1,2)),0)</f>
        <v>80</v>
      </c>
      <c r="AD4095" s="44">
        <f>IFERROR(VALUE(MID($C4095,4,3)),0)</f>
        <v>770</v>
      </c>
      <c r="AE4095" s="51">
        <f>VALUE(RIGHT("00"&amp;AC4095,2)&amp;RIGHT("000"&amp;AD4095,3))</f>
        <v>80770</v>
      </c>
    </row>
    <row r="4096" spans="1:31">
      <c r="A4096" s="60" t="str">
        <f>IF(G4096&amp;Q4096&lt;&gt;"",W4096&amp;Q4096,"")</f>
        <v>QUEEN TOWNmustard</v>
      </c>
      <c r="B4096" s="60" t="str">
        <f>IF(C4096&lt;&gt;"",LEFT(C4096,9),"")</f>
        <v>80-940-03</v>
      </c>
      <c r="C4096" s="73" t="s">
        <v>5399</v>
      </c>
      <c r="D4096" s="73" t="s">
        <v>5400</v>
      </c>
      <c r="E4096" s="73" t="s">
        <v>910</v>
      </c>
      <c r="F4096" s="74">
        <v>59</v>
      </c>
      <c r="G4096" s="73" t="s">
        <v>5401</v>
      </c>
      <c r="H4096" s="73" t="s">
        <v>195</v>
      </c>
      <c r="I4096" s="73" t="s">
        <v>1265</v>
      </c>
      <c r="J4096" s="73" t="s">
        <v>323</v>
      </c>
      <c r="K4096" s="73" t="s">
        <v>387</v>
      </c>
      <c r="L4096" s="73" t="s">
        <v>383</v>
      </c>
      <c r="M4096" s="73" t="s">
        <v>388</v>
      </c>
      <c r="N4096" s="73" t="s">
        <v>30</v>
      </c>
      <c r="O4096" s="73" t="s">
        <v>386</v>
      </c>
      <c r="P4096" s="73" t="s">
        <v>907</v>
      </c>
      <c r="Q4096" s="73" t="s">
        <v>5402</v>
      </c>
      <c r="R4096" s="73" t="s">
        <v>195</v>
      </c>
      <c r="V4096" s="60" t="str">
        <f>W4096&amp;H4096</f>
        <v>QUEEN TOWNоливковый</v>
      </c>
      <c r="W4096" s="60" t="str">
        <f>_xlfn.LET(_xlpm.TextCell,TEXT(G4096,"###"),IF(_xlpm.TextCell&lt;&gt;"",IF(StyleSpaceSplit,IFERROR(IF(FIND(" ",_xlpm.TextCell)&gt;=1,MID(_xlpm.TextCell,1,FIND(" ",_xlpm.TextCell)-1),_xlpm.TextCell),_xlpm.TextCell),_xlpm.TextCell),""))</f>
        <v>QUEEN TOWN</v>
      </c>
      <c r="X4096" s="60" t="str">
        <f>IF(A4096&lt;&gt;"",IFERROR(IF(FIND(" ",G4096)&gt;=1,MID(G4096,FIND(" ",G4096)+1,LEN(G4096)),""),""),"")</f>
        <v>TOWN</v>
      </c>
      <c r="AC4096" s="51">
        <f>IFERROR(VALUE(MID($C4096,1,2)),0)</f>
        <v>80</v>
      </c>
      <c r="AD4096" s="44">
        <f>IFERROR(VALUE(MID($C4096,4,3)),0)</f>
        <v>940</v>
      </c>
      <c r="AE4096" s="51">
        <f>VALUE(RIGHT("00"&amp;AC4096,2)&amp;RIGHT("000"&amp;AD4096,3))</f>
        <v>80940</v>
      </c>
    </row>
    <row r="4097" spans="1:31">
      <c r="A4097" s="60" t="str">
        <f>IF(G4097&amp;Q4097&lt;&gt;"",W4097&amp;Q4097,"")</f>
        <v>QUEEN VENTAbrown</v>
      </c>
      <c r="B4097" s="60" t="str">
        <f>IF(C4097&lt;&gt;"",LEFT(C4097,9),"")</f>
        <v>80-771-14</v>
      </c>
      <c r="C4097" s="73" t="s">
        <v>4376</v>
      </c>
      <c r="D4097" s="73" t="s">
        <v>4377</v>
      </c>
      <c r="E4097" s="73" t="s">
        <v>904</v>
      </c>
      <c r="F4097" s="74">
        <v>57</v>
      </c>
      <c r="G4097" s="73" t="s">
        <v>4378</v>
      </c>
      <c r="H4097" s="73" t="s">
        <v>86</v>
      </c>
      <c r="I4097" s="73" t="s">
        <v>927</v>
      </c>
      <c r="J4097" s="73" t="s">
        <v>323</v>
      </c>
      <c r="K4097" s="73" t="s">
        <v>387</v>
      </c>
      <c r="L4097" s="73" t="s">
        <v>383</v>
      </c>
      <c r="M4097" s="73" t="s">
        <v>384</v>
      </c>
      <c r="N4097" s="73" t="s">
        <v>36</v>
      </c>
      <c r="O4097" s="73" t="s">
        <v>386</v>
      </c>
      <c r="P4097" s="73" t="s">
        <v>907</v>
      </c>
      <c r="Q4097" s="73" t="s">
        <v>1033</v>
      </c>
      <c r="R4097" s="73" t="s">
        <v>86</v>
      </c>
      <c r="V4097" s="60" t="str">
        <f>W4097&amp;H4097</f>
        <v>QUEEN VENTAкоричневый</v>
      </c>
      <c r="W4097" s="60" t="str">
        <f>_xlfn.LET(_xlpm.TextCell,TEXT(G4097,"###"),IF(_xlpm.TextCell&lt;&gt;"",IF(StyleSpaceSplit,IFERROR(IF(FIND(" ",_xlpm.TextCell)&gt;=1,MID(_xlpm.TextCell,1,FIND(" ",_xlpm.TextCell)-1),_xlpm.TextCell),_xlpm.TextCell),_xlpm.TextCell),""))</f>
        <v>QUEEN VENTA</v>
      </c>
      <c r="X4097" s="60" t="str">
        <f>IF(A4097&lt;&gt;"",IFERROR(IF(FIND(" ",G4097)&gt;=1,MID(G4097,FIND(" ",G4097)+1,LEN(G4097)),""),""),"")</f>
        <v>VENTA</v>
      </c>
      <c r="AC4097" s="51">
        <f>IFERROR(VALUE(MID($C4097,1,2)),0)</f>
        <v>80</v>
      </c>
      <c r="AD4097" s="44">
        <f>IFERROR(VALUE(MID($C4097,4,3)),0)</f>
        <v>771</v>
      </c>
      <c r="AE4097" s="51">
        <f>VALUE(RIGHT("00"&amp;AC4097,2)&amp;RIGHT("000"&amp;AD4097,3))</f>
        <v>80771</v>
      </c>
    </row>
    <row r="4098" spans="1:31">
      <c r="A4098" s="60" t="str">
        <f>IF(G4098&amp;Q4098&lt;&gt;"",W4098&amp;Q4098,"")</f>
        <v>REESEnatural</v>
      </c>
      <c r="B4098" s="60" t="str">
        <f>IF(C4098&lt;&gt;"",LEFT(C4098,9),"")</f>
        <v>80-981-02</v>
      </c>
      <c r="C4098" s="73" t="s">
        <v>5573</v>
      </c>
      <c r="D4098" s="73" t="s">
        <v>5574</v>
      </c>
      <c r="E4098" s="73" t="s">
        <v>956</v>
      </c>
      <c r="F4098" s="74">
        <v>55</v>
      </c>
      <c r="G4098" s="73" t="s">
        <v>5575</v>
      </c>
      <c r="H4098" s="73" t="s">
        <v>63</v>
      </c>
      <c r="I4098" s="73" t="s">
        <v>936</v>
      </c>
      <c r="J4098" s="73" t="s">
        <v>329</v>
      </c>
      <c r="K4098" s="73" t="s">
        <v>390</v>
      </c>
      <c r="L4098" s="73" t="s">
        <v>383</v>
      </c>
      <c r="M4098" s="73" t="s">
        <v>384</v>
      </c>
      <c r="N4098" s="73" t="s">
        <v>35</v>
      </c>
      <c r="O4098" s="73" t="s">
        <v>386</v>
      </c>
      <c r="P4098" s="73" t="s">
        <v>907</v>
      </c>
      <c r="Q4098" s="73" t="s">
        <v>947</v>
      </c>
      <c r="R4098" s="73" t="s">
        <v>63</v>
      </c>
      <c r="V4098" s="60" t="str">
        <f>W4098&amp;H4098</f>
        <v>REESEбежевый</v>
      </c>
      <c r="W4098" s="60" t="str">
        <f>_xlfn.LET(_xlpm.TextCell,TEXT(G4098,"###"),IF(_xlpm.TextCell&lt;&gt;"",IF(StyleSpaceSplit,IFERROR(IF(FIND(" ",_xlpm.TextCell)&gt;=1,MID(_xlpm.TextCell,1,FIND(" ",_xlpm.TextCell)-1),_xlpm.TextCell),_xlpm.TextCell),_xlpm.TextCell),""))</f>
        <v>REESE</v>
      </c>
      <c r="X4098" s="60" t="str">
        <f>IF(A4098&lt;&gt;"",IFERROR(IF(FIND(" ",G4098)&gt;=1,MID(G4098,FIND(" ",G4098)+1,LEN(G4098)),""),""),"")</f>
        <v/>
      </c>
      <c r="AC4098" s="51">
        <f>IFERROR(VALUE(MID($C4098,1,2)),0)</f>
        <v>80</v>
      </c>
      <c r="AD4098" s="44">
        <f>IFERROR(VALUE(MID($C4098,4,3)),0)</f>
        <v>981</v>
      </c>
      <c r="AE4098" s="51">
        <f>VALUE(RIGHT("00"&amp;AC4098,2)&amp;RIGHT("000"&amp;AD4098,3))</f>
        <v>80981</v>
      </c>
    </row>
    <row r="4099" spans="1:31">
      <c r="A4099" s="60" t="str">
        <f>IF(G4099&amp;Q4099&lt;&gt;"",W4099&amp;Q4099,"")</f>
        <v>REESEnatural</v>
      </c>
      <c r="B4099" s="60" t="str">
        <f>IF(C4099&lt;&gt;"",LEFT(C4099,9),"")</f>
        <v>80-981-02</v>
      </c>
      <c r="C4099" s="73" t="s">
        <v>5576</v>
      </c>
      <c r="D4099" s="73" t="s">
        <v>5574</v>
      </c>
      <c r="E4099" s="73" t="s">
        <v>904</v>
      </c>
      <c r="F4099" s="74">
        <v>57</v>
      </c>
      <c r="G4099" s="73" t="s">
        <v>5575</v>
      </c>
      <c r="H4099" s="73" t="s">
        <v>63</v>
      </c>
      <c r="I4099" s="73" t="s">
        <v>936</v>
      </c>
      <c r="J4099" s="73" t="s">
        <v>329</v>
      </c>
      <c r="K4099" s="73" t="s">
        <v>390</v>
      </c>
      <c r="L4099" s="73" t="s">
        <v>383</v>
      </c>
      <c r="M4099" s="73" t="s">
        <v>384</v>
      </c>
      <c r="N4099" s="73" t="s">
        <v>35</v>
      </c>
      <c r="O4099" s="73" t="s">
        <v>386</v>
      </c>
      <c r="P4099" s="73" t="s">
        <v>907</v>
      </c>
      <c r="Q4099" s="73" t="s">
        <v>947</v>
      </c>
      <c r="R4099" s="73" t="s">
        <v>63</v>
      </c>
      <c r="V4099" s="60" t="str">
        <f>W4099&amp;H4099</f>
        <v>REESEбежевый</v>
      </c>
      <c r="W4099" s="60" t="str">
        <f>_xlfn.LET(_xlpm.TextCell,TEXT(G4099,"###"),IF(_xlpm.TextCell&lt;&gt;"",IF(StyleSpaceSplit,IFERROR(IF(FIND(" ",_xlpm.TextCell)&gt;=1,MID(_xlpm.TextCell,1,FIND(" ",_xlpm.TextCell)-1),_xlpm.TextCell),_xlpm.TextCell),_xlpm.TextCell),""))</f>
        <v>REESE</v>
      </c>
      <c r="X4099" s="60" t="str">
        <f>IF(A4099&lt;&gt;"",IFERROR(IF(FIND(" ",G4099)&gt;=1,MID(G4099,FIND(" ",G4099)+1,LEN(G4099)),""),""),"")</f>
        <v/>
      </c>
      <c r="AC4099" s="51">
        <f>IFERROR(VALUE(MID($C4099,1,2)),0)</f>
        <v>80</v>
      </c>
      <c r="AD4099" s="44">
        <f>IFERROR(VALUE(MID($C4099,4,3)),0)</f>
        <v>981</v>
      </c>
      <c r="AE4099" s="51">
        <f>VALUE(RIGHT("00"&amp;AC4099,2)&amp;RIGHT("000"&amp;AD4099,3))</f>
        <v>80981</v>
      </c>
    </row>
    <row r="4100" spans="1:31">
      <c r="A4100" s="60" t="str">
        <f>IF(G4100&amp;Q4100&lt;&gt;"",W4100&amp;Q4100,"")</f>
        <v>REESEnatural</v>
      </c>
      <c r="B4100" s="60" t="str">
        <f>IF(C4100&lt;&gt;"",LEFT(C4100,9),"")</f>
        <v>80-981-02</v>
      </c>
      <c r="C4100" s="73" t="s">
        <v>5577</v>
      </c>
      <c r="D4100" s="73" t="s">
        <v>5574</v>
      </c>
      <c r="E4100" s="73" t="s">
        <v>910</v>
      </c>
      <c r="F4100" s="74">
        <v>59</v>
      </c>
      <c r="G4100" s="73" t="s">
        <v>5575</v>
      </c>
      <c r="H4100" s="73" t="s">
        <v>63</v>
      </c>
      <c r="I4100" s="73" t="s">
        <v>936</v>
      </c>
      <c r="J4100" s="73" t="s">
        <v>329</v>
      </c>
      <c r="K4100" s="73" t="s">
        <v>390</v>
      </c>
      <c r="L4100" s="73" t="s">
        <v>383</v>
      </c>
      <c r="M4100" s="73" t="s">
        <v>384</v>
      </c>
      <c r="N4100" s="73" t="s">
        <v>35</v>
      </c>
      <c r="O4100" s="73" t="s">
        <v>386</v>
      </c>
      <c r="P4100" s="73" t="s">
        <v>907</v>
      </c>
      <c r="Q4100" s="73" t="s">
        <v>947</v>
      </c>
      <c r="R4100" s="73" t="s">
        <v>63</v>
      </c>
      <c r="V4100" s="60" t="str">
        <f>W4100&amp;H4100</f>
        <v>REESEбежевый</v>
      </c>
      <c r="W4100" s="60" t="str">
        <f>_xlfn.LET(_xlpm.TextCell,TEXT(G4100,"###"),IF(_xlpm.TextCell&lt;&gt;"",IF(StyleSpaceSplit,IFERROR(IF(FIND(" ",_xlpm.TextCell)&gt;=1,MID(_xlpm.TextCell,1,FIND(" ",_xlpm.TextCell)-1),_xlpm.TextCell),_xlpm.TextCell),_xlpm.TextCell),""))</f>
        <v>REESE</v>
      </c>
      <c r="X4100" s="60" t="str">
        <f>IF(A4100&lt;&gt;"",IFERROR(IF(FIND(" ",G4100)&gt;=1,MID(G4100,FIND(" ",G4100)+1,LEN(G4100)),""),""),"")</f>
        <v/>
      </c>
      <c r="AC4100" s="51">
        <f>IFERROR(VALUE(MID($C4100,1,2)),0)</f>
        <v>80</v>
      </c>
      <c r="AD4100" s="44">
        <f>IFERROR(VALUE(MID($C4100,4,3)),0)</f>
        <v>981</v>
      </c>
      <c r="AE4100" s="51">
        <f>VALUE(RIGHT("00"&amp;AC4100,2)&amp;RIGHT("000"&amp;AD4100,3))</f>
        <v>80981</v>
      </c>
    </row>
    <row r="4101" spans="1:31">
      <c r="A4101" s="60" t="str">
        <f>IF(G4101&amp;Q4101&lt;&gt;"",W4101&amp;Q4101,"")</f>
        <v>REESEnatural</v>
      </c>
      <c r="B4101" s="60" t="str">
        <f>IF(C4101&lt;&gt;"",LEFT(C4101,9),"")</f>
        <v>80-981-02</v>
      </c>
      <c r="C4101" s="73" t="s">
        <v>5578</v>
      </c>
      <c r="D4101" s="73" t="s">
        <v>5574</v>
      </c>
      <c r="E4101" s="73" t="s">
        <v>912</v>
      </c>
      <c r="F4101" s="74">
        <v>61</v>
      </c>
      <c r="G4101" s="73" t="s">
        <v>5575</v>
      </c>
      <c r="H4101" s="73" t="s">
        <v>63</v>
      </c>
      <c r="I4101" s="73" t="s">
        <v>936</v>
      </c>
      <c r="J4101" s="73" t="s">
        <v>329</v>
      </c>
      <c r="K4101" s="73" t="s">
        <v>390</v>
      </c>
      <c r="L4101" s="73" t="s">
        <v>383</v>
      </c>
      <c r="M4101" s="73" t="s">
        <v>384</v>
      </c>
      <c r="N4101" s="73" t="s">
        <v>35</v>
      </c>
      <c r="O4101" s="73" t="s">
        <v>386</v>
      </c>
      <c r="P4101" s="73" t="s">
        <v>907</v>
      </c>
      <c r="Q4101" s="73" t="s">
        <v>947</v>
      </c>
      <c r="R4101" s="73" t="s">
        <v>63</v>
      </c>
      <c r="V4101" s="60" t="str">
        <f>W4101&amp;H4101</f>
        <v>REESEбежевый</v>
      </c>
      <c r="W4101" s="60" t="str">
        <f>_xlfn.LET(_xlpm.TextCell,TEXT(G4101,"###"),IF(_xlpm.TextCell&lt;&gt;"",IF(StyleSpaceSplit,IFERROR(IF(FIND(" ",_xlpm.TextCell)&gt;=1,MID(_xlpm.TextCell,1,FIND(" ",_xlpm.TextCell)-1),_xlpm.TextCell),_xlpm.TextCell),_xlpm.TextCell),""))</f>
        <v>REESE</v>
      </c>
      <c r="X4101" s="60" t="str">
        <f>IF(A4101&lt;&gt;"",IFERROR(IF(FIND(" ",G4101)&gt;=1,MID(G4101,FIND(" ",G4101)+1,LEN(G4101)),""),""),"")</f>
        <v/>
      </c>
      <c r="AC4101" s="51">
        <f>IFERROR(VALUE(MID($C4101,1,2)),0)</f>
        <v>80</v>
      </c>
      <c r="AD4101" s="44">
        <f>IFERROR(VALUE(MID($C4101,4,3)),0)</f>
        <v>981</v>
      </c>
      <c r="AE4101" s="51">
        <f>VALUE(RIGHT("00"&amp;AC4101,2)&amp;RIGHT("000"&amp;AD4101,3))</f>
        <v>80981</v>
      </c>
    </row>
    <row r="4102" spans="1:31">
      <c r="A4102" s="60" t="str">
        <f>IF(G4102&amp;Q4102&lt;&gt;"",W4102&amp;Q4102,"")</f>
        <v>RICHARDObrown</v>
      </c>
      <c r="B4102" s="60" t="str">
        <f>IF(C4102&lt;&gt;"",LEFT(C4102,9),"")</f>
        <v>80-094-14</v>
      </c>
      <c r="C4102" s="73" t="s">
        <v>6979</v>
      </c>
      <c r="D4102" s="73" t="s">
        <v>6980</v>
      </c>
      <c r="E4102" s="73" t="s">
        <v>904</v>
      </c>
      <c r="F4102" s="74">
        <v>57</v>
      </c>
      <c r="G4102" s="73" t="s">
        <v>6981</v>
      </c>
      <c r="H4102" s="73" t="s">
        <v>86</v>
      </c>
      <c r="I4102" s="73" t="s">
        <v>1265</v>
      </c>
      <c r="J4102" s="73" t="s">
        <v>330</v>
      </c>
      <c r="K4102" s="73" t="s">
        <v>387</v>
      </c>
      <c r="L4102" s="73" t="s">
        <v>383</v>
      </c>
      <c r="M4102" s="73" t="s">
        <v>388</v>
      </c>
      <c r="N4102" s="73" t="s">
        <v>30</v>
      </c>
      <c r="O4102" s="73" t="s">
        <v>386</v>
      </c>
      <c r="P4102" s="73" t="s">
        <v>907</v>
      </c>
      <c r="Q4102" s="73" t="s">
        <v>1033</v>
      </c>
      <c r="R4102" s="73" t="s">
        <v>86</v>
      </c>
      <c r="V4102" s="60" t="str">
        <f>W4102&amp;H4102</f>
        <v>RICHARDOкоричневый</v>
      </c>
      <c r="W4102" s="60" t="str">
        <f>_xlfn.LET(_xlpm.TextCell,TEXT(G4102,"###"),IF(_xlpm.TextCell&lt;&gt;"",IF(StyleSpaceSplit,IFERROR(IF(FIND(" ",_xlpm.TextCell)&gt;=1,MID(_xlpm.TextCell,1,FIND(" ",_xlpm.TextCell)-1),_xlpm.TextCell),_xlpm.TextCell),_xlpm.TextCell),""))</f>
        <v>RICHARDO</v>
      </c>
      <c r="X4102" s="60" t="str">
        <f>IF(A4102&lt;&gt;"",IFERROR(IF(FIND(" ",G4102)&gt;=1,MID(G4102,FIND(" ",G4102)+1,LEN(G4102)),""),""),"")</f>
        <v/>
      </c>
      <c r="AC4102" s="51">
        <f>IFERROR(VALUE(MID($C4102,1,2)),0)</f>
        <v>80</v>
      </c>
      <c r="AD4102" s="44">
        <f>IFERROR(VALUE(MID($C4102,4,3)),0)</f>
        <v>94</v>
      </c>
      <c r="AE4102" s="51">
        <f>VALUE(RIGHT("00"&amp;AC4102,2)&amp;RIGHT("000"&amp;AD4102,3))</f>
        <v>80094</v>
      </c>
    </row>
    <row r="4103" spans="1:31">
      <c r="A4103" s="60" t="str">
        <f>IF(G4103&amp;Q4103&lt;&gt;"",W4103&amp;Q4103,"")</f>
        <v>RICHARDObrown</v>
      </c>
      <c r="B4103" s="60" t="str">
        <f>IF(C4103&lt;&gt;"",LEFT(C4103,9),"")</f>
        <v>80-094-14</v>
      </c>
      <c r="C4103" s="73" t="s">
        <v>6982</v>
      </c>
      <c r="D4103" s="73" t="s">
        <v>6980</v>
      </c>
      <c r="E4103" s="73" t="s">
        <v>910</v>
      </c>
      <c r="F4103" s="74">
        <v>59</v>
      </c>
      <c r="G4103" s="73" t="s">
        <v>6981</v>
      </c>
      <c r="H4103" s="73" t="s">
        <v>86</v>
      </c>
      <c r="I4103" s="73" t="s">
        <v>1265</v>
      </c>
      <c r="J4103" s="73" t="s">
        <v>330</v>
      </c>
      <c r="K4103" s="73" t="s">
        <v>387</v>
      </c>
      <c r="L4103" s="73" t="s">
        <v>383</v>
      </c>
      <c r="M4103" s="73" t="s">
        <v>388</v>
      </c>
      <c r="N4103" s="73" t="s">
        <v>30</v>
      </c>
      <c r="O4103" s="73" t="s">
        <v>386</v>
      </c>
      <c r="P4103" s="73" t="s">
        <v>907</v>
      </c>
      <c r="Q4103" s="73" t="s">
        <v>1033</v>
      </c>
      <c r="R4103" s="73" t="s">
        <v>86</v>
      </c>
      <c r="V4103" s="60" t="str">
        <f>W4103&amp;H4103</f>
        <v>RICHARDOкоричневый</v>
      </c>
      <c r="W4103" s="60" t="str">
        <f>_xlfn.LET(_xlpm.TextCell,TEXT(G4103,"###"),IF(_xlpm.TextCell&lt;&gt;"",IF(StyleSpaceSplit,IFERROR(IF(FIND(" ",_xlpm.TextCell)&gt;=1,MID(_xlpm.TextCell,1,FIND(" ",_xlpm.TextCell)-1),_xlpm.TextCell),_xlpm.TextCell),_xlpm.TextCell),""))</f>
        <v>RICHARDO</v>
      </c>
      <c r="X4103" s="60" t="str">
        <f>IF(A4103&lt;&gt;"",IFERROR(IF(FIND(" ",G4103)&gt;=1,MID(G4103,FIND(" ",G4103)+1,LEN(G4103)),""),""),"")</f>
        <v/>
      </c>
      <c r="AC4103" s="51">
        <f>IFERROR(VALUE(MID($C4103,1,2)),0)</f>
        <v>80</v>
      </c>
      <c r="AD4103" s="44">
        <f>IFERROR(VALUE(MID($C4103,4,3)),0)</f>
        <v>94</v>
      </c>
      <c r="AE4103" s="51">
        <f>VALUE(RIGHT("00"&amp;AC4103,2)&amp;RIGHT("000"&amp;AD4103,3))</f>
        <v>80094</v>
      </c>
    </row>
    <row r="4104" spans="1:31">
      <c r="A4104" s="60" t="str">
        <f>IF(G4104&amp;Q4104&lt;&gt;"",W4104&amp;Q4104,"")</f>
        <v>RICHARDOblack</v>
      </c>
      <c r="B4104" s="60" t="str">
        <f>IF(C4104&lt;&gt;"",LEFT(C4104,9),"")</f>
        <v>80-094-09</v>
      </c>
      <c r="C4104" s="73" t="s">
        <v>7753</v>
      </c>
      <c r="D4104" s="73" t="s">
        <v>7754</v>
      </c>
      <c r="E4104" s="73" t="s">
        <v>956</v>
      </c>
      <c r="F4104" s="74">
        <v>55</v>
      </c>
      <c r="G4104" s="73" t="s">
        <v>6981</v>
      </c>
      <c r="H4104" s="73" t="s">
        <v>53</v>
      </c>
      <c r="I4104" s="73" t="s">
        <v>1265</v>
      </c>
      <c r="J4104" s="73" t="s">
        <v>330</v>
      </c>
      <c r="K4104" s="73" t="s">
        <v>387</v>
      </c>
      <c r="L4104" s="73" t="s">
        <v>383</v>
      </c>
      <c r="M4104" s="73" t="s">
        <v>388</v>
      </c>
      <c r="N4104" s="73" t="s">
        <v>30</v>
      </c>
      <c r="O4104" s="73" t="s">
        <v>386</v>
      </c>
      <c r="P4104" s="73" t="s">
        <v>907</v>
      </c>
      <c r="Q4104" s="73" t="s">
        <v>928</v>
      </c>
      <c r="R4104" s="73" t="s">
        <v>53</v>
      </c>
      <c r="V4104" s="60" t="str">
        <f>W4104&amp;H4104</f>
        <v>RICHARDOчерный</v>
      </c>
      <c r="W4104" s="60" t="str">
        <f>_xlfn.LET(_xlpm.TextCell,TEXT(G4104,"###"),IF(_xlpm.TextCell&lt;&gt;"",IF(StyleSpaceSplit,IFERROR(IF(FIND(" ",_xlpm.TextCell)&gt;=1,MID(_xlpm.TextCell,1,FIND(" ",_xlpm.TextCell)-1),_xlpm.TextCell),_xlpm.TextCell),_xlpm.TextCell),""))</f>
        <v>RICHARDO</v>
      </c>
      <c r="X4104" s="60" t="str">
        <f>IF(A4104&lt;&gt;"",IFERROR(IF(FIND(" ",G4104)&gt;=1,MID(G4104,FIND(" ",G4104)+1,LEN(G4104)),""),""),"")</f>
        <v/>
      </c>
      <c r="AC4104" s="51">
        <f>IFERROR(VALUE(MID($C4104,1,2)),0)</f>
        <v>80</v>
      </c>
      <c r="AD4104" s="44">
        <f>IFERROR(VALUE(MID($C4104,4,3)),0)</f>
        <v>94</v>
      </c>
      <c r="AE4104" s="51">
        <f>VALUE(RIGHT("00"&amp;AC4104,2)&amp;RIGHT("000"&amp;AD4104,3))</f>
        <v>80094</v>
      </c>
    </row>
    <row r="4105" spans="1:31">
      <c r="A4105" s="60" t="str">
        <f>IF(G4105&amp;Q4105&lt;&gt;"",W4105&amp;Q4105,"")</f>
        <v>RICHARDOblack</v>
      </c>
      <c r="B4105" s="60" t="str">
        <f>IF(C4105&lt;&gt;"",LEFT(C4105,9),"")</f>
        <v>80-094-09</v>
      </c>
      <c r="C4105" s="73" t="s">
        <v>7755</v>
      </c>
      <c r="D4105" s="73" t="s">
        <v>7754</v>
      </c>
      <c r="E4105" s="73" t="s">
        <v>904</v>
      </c>
      <c r="F4105" s="74">
        <v>57</v>
      </c>
      <c r="G4105" s="73" t="s">
        <v>6981</v>
      </c>
      <c r="H4105" s="73" t="s">
        <v>53</v>
      </c>
      <c r="I4105" s="73" t="s">
        <v>1265</v>
      </c>
      <c r="J4105" s="73" t="s">
        <v>330</v>
      </c>
      <c r="K4105" s="73" t="s">
        <v>387</v>
      </c>
      <c r="L4105" s="73" t="s">
        <v>383</v>
      </c>
      <c r="M4105" s="73" t="s">
        <v>388</v>
      </c>
      <c r="N4105" s="73" t="s">
        <v>30</v>
      </c>
      <c r="O4105" s="73" t="s">
        <v>386</v>
      </c>
      <c r="P4105" s="73" t="s">
        <v>907</v>
      </c>
      <c r="Q4105" s="73" t="s">
        <v>928</v>
      </c>
      <c r="R4105" s="73" t="s">
        <v>53</v>
      </c>
      <c r="V4105" s="60" t="str">
        <f>W4105&amp;H4105</f>
        <v>RICHARDOчерный</v>
      </c>
      <c r="W4105" s="60" t="str">
        <f>_xlfn.LET(_xlpm.TextCell,TEXT(G4105,"###"),IF(_xlpm.TextCell&lt;&gt;"",IF(StyleSpaceSplit,IFERROR(IF(FIND(" ",_xlpm.TextCell)&gt;=1,MID(_xlpm.TextCell,1,FIND(" ",_xlpm.TextCell)-1),_xlpm.TextCell),_xlpm.TextCell),_xlpm.TextCell),""))</f>
        <v>RICHARDO</v>
      </c>
      <c r="X4105" s="60" t="str">
        <f>IF(A4105&lt;&gt;"",IFERROR(IF(FIND(" ",G4105)&gt;=1,MID(G4105,FIND(" ",G4105)+1,LEN(G4105)),""),""),"")</f>
        <v/>
      </c>
      <c r="AC4105" s="51">
        <f>IFERROR(VALUE(MID($C4105,1,2)),0)</f>
        <v>80</v>
      </c>
      <c r="AD4105" s="44">
        <f>IFERROR(VALUE(MID($C4105,4,3)),0)</f>
        <v>94</v>
      </c>
      <c r="AE4105" s="51">
        <f>VALUE(RIGHT("00"&amp;AC4105,2)&amp;RIGHT("000"&amp;AD4105,3))</f>
        <v>80094</v>
      </c>
    </row>
    <row r="4106" spans="1:31">
      <c r="A4106" s="60" t="str">
        <f>IF(G4106&amp;Q4106&lt;&gt;"",W4106&amp;Q4106,"")</f>
        <v>RICHARDOblack</v>
      </c>
      <c r="B4106" s="60" t="str">
        <f>IF(C4106&lt;&gt;"",LEFT(C4106,9),"")</f>
        <v>80-094-09</v>
      </c>
      <c r="C4106" s="73" t="s">
        <v>7756</v>
      </c>
      <c r="D4106" s="73" t="s">
        <v>7754</v>
      </c>
      <c r="E4106" s="73" t="s">
        <v>910</v>
      </c>
      <c r="F4106" s="74">
        <v>59</v>
      </c>
      <c r="G4106" s="73" t="s">
        <v>6981</v>
      </c>
      <c r="H4106" s="73" t="s">
        <v>53</v>
      </c>
      <c r="I4106" s="73" t="s">
        <v>1265</v>
      </c>
      <c r="J4106" s="73" t="s">
        <v>330</v>
      </c>
      <c r="K4106" s="73" t="s">
        <v>387</v>
      </c>
      <c r="L4106" s="73" t="s">
        <v>383</v>
      </c>
      <c r="M4106" s="73" t="s">
        <v>388</v>
      </c>
      <c r="N4106" s="73" t="s">
        <v>30</v>
      </c>
      <c r="O4106" s="73" t="s">
        <v>386</v>
      </c>
      <c r="P4106" s="73" t="s">
        <v>907</v>
      </c>
      <c r="Q4106" s="73" t="s">
        <v>928</v>
      </c>
      <c r="R4106" s="73" t="s">
        <v>53</v>
      </c>
      <c r="V4106" s="60" t="str">
        <f>W4106&amp;H4106</f>
        <v>RICHARDOчерный</v>
      </c>
      <c r="W4106" s="60" t="str">
        <f>_xlfn.LET(_xlpm.TextCell,TEXT(G4106,"###"),IF(_xlpm.TextCell&lt;&gt;"",IF(StyleSpaceSplit,IFERROR(IF(FIND(" ",_xlpm.TextCell)&gt;=1,MID(_xlpm.TextCell,1,FIND(" ",_xlpm.TextCell)-1),_xlpm.TextCell),_xlpm.TextCell),_xlpm.TextCell),""))</f>
        <v>RICHARDO</v>
      </c>
      <c r="X4106" s="60" t="str">
        <f>IF(A4106&lt;&gt;"",IFERROR(IF(FIND(" ",G4106)&gt;=1,MID(G4106,FIND(" ",G4106)+1,LEN(G4106)),""),""),"")</f>
        <v/>
      </c>
      <c r="AC4106" s="51">
        <f>IFERROR(VALUE(MID($C4106,1,2)),0)</f>
        <v>80</v>
      </c>
      <c r="AD4106" s="44">
        <f>IFERROR(VALUE(MID($C4106,4,3)),0)</f>
        <v>94</v>
      </c>
      <c r="AE4106" s="51">
        <f>VALUE(RIGHT("00"&amp;AC4106,2)&amp;RIGHT("000"&amp;AD4106,3))</f>
        <v>80094</v>
      </c>
    </row>
    <row r="4107" spans="1:31">
      <c r="A4107" s="60" t="str">
        <f>IF(G4107&amp;Q4107&lt;&gt;"",W4107&amp;Q4107,"")</f>
        <v>RITZbeige</v>
      </c>
      <c r="B4107" s="60" t="str">
        <f>IF(C4107&lt;&gt;"",LEFT(C4107,9),"")</f>
        <v>81-049-02</v>
      </c>
      <c r="C4107" s="73" t="s">
        <v>6742</v>
      </c>
      <c r="D4107" s="73" t="s">
        <v>6743</v>
      </c>
      <c r="E4107" s="73" t="s">
        <v>956</v>
      </c>
      <c r="F4107" s="74">
        <v>55</v>
      </c>
      <c r="G4107" s="73" t="s">
        <v>6744</v>
      </c>
      <c r="H4107" s="73" t="s">
        <v>63</v>
      </c>
      <c r="I4107" s="73" t="s">
        <v>927</v>
      </c>
      <c r="J4107" s="73" t="s">
        <v>329</v>
      </c>
      <c r="K4107" s="73" t="s">
        <v>390</v>
      </c>
      <c r="L4107" s="73" t="s">
        <v>383</v>
      </c>
      <c r="M4107" s="73" t="s">
        <v>384</v>
      </c>
      <c r="N4107" s="73" t="s">
        <v>36</v>
      </c>
      <c r="O4107" s="73" t="s">
        <v>386</v>
      </c>
      <c r="P4107" s="73" t="s">
        <v>907</v>
      </c>
      <c r="Q4107" s="73" t="s">
        <v>937</v>
      </c>
      <c r="R4107" s="73" t="s">
        <v>63</v>
      </c>
      <c r="V4107" s="60" t="str">
        <f>W4107&amp;H4107</f>
        <v>RITZбежевый</v>
      </c>
      <c r="W4107" s="60" t="str">
        <f>_xlfn.LET(_xlpm.TextCell,TEXT(G4107,"###"),IF(_xlpm.TextCell&lt;&gt;"",IF(StyleSpaceSplit,IFERROR(IF(FIND(" ",_xlpm.TextCell)&gt;=1,MID(_xlpm.TextCell,1,FIND(" ",_xlpm.TextCell)-1),_xlpm.TextCell),_xlpm.TextCell),_xlpm.TextCell),""))</f>
        <v>RITZ</v>
      </c>
      <c r="X4107" s="60" t="str">
        <f>IF(A4107&lt;&gt;"",IFERROR(IF(FIND(" ",G4107)&gt;=1,MID(G4107,FIND(" ",G4107)+1,LEN(G4107)),""),""),"")</f>
        <v/>
      </c>
      <c r="AC4107" s="51">
        <f>IFERROR(VALUE(MID($C4107,1,2)),0)</f>
        <v>81</v>
      </c>
      <c r="AD4107" s="44">
        <f>IFERROR(VALUE(MID($C4107,4,3)),0)</f>
        <v>49</v>
      </c>
      <c r="AE4107" s="51">
        <f>VALUE(RIGHT("00"&amp;AC4107,2)&amp;RIGHT("000"&amp;AD4107,3))</f>
        <v>81049</v>
      </c>
    </row>
    <row r="4108" spans="1:31">
      <c r="A4108" s="60" t="str">
        <f>IF(G4108&amp;Q4108&lt;&gt;"",W4108&amp;Q4108,"")</f>
        <v>RITZbeige</v>
      </c>
      <c r="B4108" s="60" t="str">
        <f>IF(C4108&lt;&gt;"",LEFT(C4108,9),"")</f>
        <v>81-049-02</v>
      </c>
      <c r="C4108" s="73" t="s">
        <v>6745</v>
      </c>
      <c r="D4108" s="73" t="s">
        <v>6743</v>
      </c>
      <c r="E4108" s="73" t="s">
        <v>904</v>
      </c>
      <c r="F4108" s="74">
        <v>57</v>
      </c>
      <c r="G4108" s="73" t="s">
        <v>6744</v>
      </c>
      <c r="H4108" s="73" t="s">
        <v>63</v>
      </c>
      <c r="I4108" s="73" t="s">
        <v>927</v>
      </c>
      <c r="J4108" s="73" t="s">
        <v>329</v>
      </c>
      <c r="K4108" s="73" t="s">
        <v>390</v>
      </c>
      <c r="L4108" s="73" t="s">
        <v>383</v>
      </c>
      <c r="M4108" s="73" t="s">
        <v>384</v>
      </c>
      <c r="N4108" s="73" t="s">
        <v>36</v>
      </c>
      <c r="O4108" s="73" t="s">
        <v>386</v>
      </c>
      <c r="P4108" s="73" t="s">
        <v>907</v>
      </c>
      <c r="Q4108" s="73" t="s">
        <v>937</v>
      </c>
      <c r="R4108" s="73" t="s">
        <v>63</v>
      </c>
      <c r="V4108" s="60" t="str">
        <f>W4108&amp;H4108</f>
        <v>RITZбежевый</v>
      </c>
      <c r="W4108" s="60" t="str">
        <f>_xlfn.LET(_xlpm.TextCell,TEXT(G4108,"###"),IF(_xlpm.TextCell&lt;&gt;"",IF(StyleSpaceSplit,IFERROR(IF(FIND(" ",_xlpm.TextCell)&gt;=1,MID(_xlpm.TextCell,1,FIND(" ",_xlpm.TextCell)-1),_xlpm.TextCell),_xlpm.TextCell),_xlpm.TextCell),""))</f>
        <v>RITZ</v>
      </c>
      <c r="X4108" s="60" t="str">
        <f>IF(A4108&lt;&gt;"",IFERROR(IF(FIND(" ",G4108)&gt;=1,MID(G4108,FIND(" ",G4108)+1,LEN(G4108)),""),""),"")</f>
        <v/>
      </c>
      <c r="AC4108" s="51">
        <f>IFERROR(VALUE(MID($C4108,1,2)),0)</f>
        <v>81</v>
      </c>
      <c r="AD4108" s="44">
        <f>IFERROR(VALUE(MID($C4108,4,3)),0)</f>
        <v>49</v>
      </c>
      <c r="AE4108" s="51">
        <f>VALUE(RIGHT("00"&amp;AC4108,2)&amp;RIGHT("000"&amp;AD4108,3))</f>
        <v>81049</v>
      </c>
    </row>
    <row r="4109" spans="1:31">
      <c r="A4109" s="60" t="str">
        <f>IF(G4109&amp;Q4109&lt;&gt;"",W4109&amp;Q4109,"")</f>
        <v>RITZbeige</v>
      </c>
      <c r="B4109" s="60" t="str">
        <f>IF(C4109&lt;&gt;"",LEFT(C4109,9),"")</f>
        <v>81-049-02</v>
      </c>
      <c r="C4109" s="73" t="s">
        <v>6746</v>
      </c>
      <c r="D4109" s="73" t="s">
        <v>6743</v>
      </c>
      <c r="E4109" s="73" t="s">
        <v>910</v>
      </c>
      <c r="F4109" s="74">
        <v>59</v>
      </c>
      <c r="G4109" s="73" t="s">
        <v>6744</v>
      </c>
      <c r="H4109" s="73" t="s">
        <v>63</v>
      </c>
      <c r="I4109" s="73" t="s">
        <v>927</v>
      </c>
      <c r="J4109" s="73" t="s">
        <v>329</v>
      </c>
      <c r="K4109" s="73" t="s">
        <v>390</v>
      </c>
      <c r="L4109" s="73" t="s">
        <v>383</v>
      </c>
      <c r="M4109" s="73" t="s">
        <v>384</v>
      </c>
      <c r="N4109" s="73" t="s">
        <v>36</v>
      </c>
      <c r="O4109" s="73" t="s">
        <v>386</v>
      </c>
      <c r="P4109" s="73" t="s">
        <v>907</v>
      </c>
      <c r="Q4109" s="73" t="s">
        <v>937</v>
      </c>
      <c r="R4109" s="73" t="s">
        <v>63</v>
      </c>
      <c r="V4109" s="60" t="str">
        <f>W4109&amp;H4109</f>
        <v>RITZбежевый</v>
      </c>
      <c r="W4109" s="60" t="str">
        <f>_xlfn.LET(_xlpm.TextCell,TEXT(G4109,"###"),IF(_xlpm.TextCell&lt;&gt;"",IF(StyleSpaceSplit,IFERROR(IF(FIND(" ",_xlpm.TextCell)&gt;=1,MID(_xlpm.TextCell,1,FIND(" ",_xlpm.TextCell)-1),_xlpm.TextCell),_xlpm.TextCell),_xlpm.TextCell),""))</f>
        <v>RITZ</v>
      </c>
      <c r="X4109" s="60" t="str">
        <f>IF(A4109&lt;&gt;"",IFERROR(IF(FIND(" ",G4109)&gt;=1,MID(G4109,FIND(" ",G4109)+1,LEN(G4109)),""),""),"")</f>
        <v/>
      </c>
      <c r="AC4109" s="51">
        <f>IFERROR(VALUE(MID($C4109,1,2)),0)</f>
        <v>81</v>
      </c>
      <c r="AD4109" s="44">
        <f>IFERROR(VALUE(MID($C4109,4,3)),0)</f>
        <v>49</v>
      </c>
      <c r="AE4109" s="51">
        <f>VALUE(RIGHT("00"&amp;AC4109,2)&amp;RIGHT("000"&amp;AD4109,3))</f>
        <v>81049</v>
      </c>
    </row>
    <row r="4110" spans="1:31">
      <c r="A4110" s="60" t="str">
        <f>IF(G4110&amp;Q4110&lt;&gt;"",W4110&amp;Q4110,"")</f>
        <v>RITZbeige</v>
      </c>
      <c r="B4110" s="60" t="str">
        <f>IF(C4110&lt;&gt;"",LEFT(C4110,9),"")</f>
        <v>81-049-02</v>
      </c>
      <c r="C4110" s="73" t="s">
        <v>6747</v>
      </c>
      <c r="D4110" s="73" t="s">
        <v>6743</v>
      </c>
      <c r="E4110" s="73" t="s">
        <v>912</v>
      </c>
      <c r="F4110" s="74">
        <v>61</v>
      </c>
      <c r="G4110" s="73" t="s">
        <v>6744</v>
      </c>
      <c r="H4110" s="73" t="s">
        <v>63</v>
      </c>
      <c r="I4110" s="73" t="s">
        <v>927</v>
      </c>
      <c r="J4110" s="73" t="s">
        <v>329</v>
      </c>
      <c r="K4110" s="73" t="s">
        <v>390</v>
      </c>
      <c r="L4110" s="73" t="s">
        <v>383</v>
      </c>
      <c r="M4110" s="73" t="s">
        <v>384</v>
      </c>
      <c r="N4110" s="73" t="s">
        <v>36</v>
      </c>
      <c r="O4110" s="73" t="s">
        <v>386</v>
      </c>
      <c r="P4110" s="73" t="s">
        <v>907</v>
      </c>
      <c r="Q4110" s="73" t="s">
        <v>937</v>
      </c>
      <c r="R4110" s="73" t="s">
        <v>63</v>
      </c>
      <c r="V4110" s="60" t="str">
        <f>W4110&amp;H4110</f>
        <v>RITZбежевый</v>
      </c>
      <c r="W4110" s="60" t="str">
        <f>_xlfn.LET(_xlpm.TextCell,TEXT(G4110,"###"),IF(_xlpm.TextCell&lt;&gt;"",IF(StyleSpaceSplit,IFERROR(IF(FIND(" ",_xlpm.TextCell)&gt;=1,MID(_xlpm.TextCell,1,FIND(" ",_xlpm.TextCell)-1),_xlpm.TextCell),_xlpm.TextCell),_xlpm.TextCell),""))</f>
        <v>RITZ</v>
      </c>
      <c r="X4110" s="60" t="str">
        <f>IF(A4110&lt;&gt;"",IFERROR(IF(FIND(" ",G4110)&gt;=1,MID(G4110,FIND(" ",G4110)+1,LEN(G4110)),""),""),"")</f>
        <v/>
      </c>
      <c r="AC4110" s="51">
        <f>IFERROR(VALUE(MID($C4110,1,2)),0)</f>
        <v>81</v>
      </c>
      <c r="AD4110" s="44">
        <f>IFERROR(VALUE(MID($C4110,4,3)),0)</f>
        <v>49</v>
      </c>
      <c r="AE4110" s="51">
        <f>VALUE(RIGHT("00"&amp;AC4110,2)&amp;RIGHT("000"&amp;AD4110,3))</f>
        <v>81049</v>
      </c>
    </row>
    <row r="4111" spans="1:31">
      <c r="A4111" s="60" t="str">
        <f>IF(G4111&amp;Q4111&lt;&gt;"",W4111&amp;Q4111,"")</f>
        <v>SCOTTnatural</v>
      </c>
      <c r="B4111" s="60" t="str">
        <f>IF(C4111&lt;&gt;"",LEFT(C4111,9),"")</f>
        <v>81-050-02</v>
      </c>
      <c r="C4111" s="73" t="s">
        <v>6748</v>
      </c>
      <c r="D4111" s="73" t="s">
        <v>6749</v>
      </c>
      <c r="E4111" s="73" t="s">
        <v>956</v>
      </c>
      <c r="F4111" s="74">
        <v>55</v>
      </c>
      <c r="G4111" s="73" t="s">
        <v>6750</v>
      </c>
      <c r="H4111" s="73" t="s">
        <v>63</v>
      </c>
      <c r="I4111" s="73" t="s">
        <v>936</v>
      </c>
      <c r="J4111" s="73" t="s">
        <v>329</v>
      </c>
      <c r="K4111" s="73" t="s">
        <v>390</v>
      </c>
      <c r="L4111" s="73" t="s">
        <v>383</v>
      </c>
      <c r="M4111" s="73" t="s">
        <v>384</v>
      </c>
      <c r="N4111" s="73" t="s">
        <v>35</v>
      </c>
      <c r="O4111" s="73" t="s">
        <v>386</v>
      </c>
      <c r="P4111" s="73" t="s">
        <v>907</v>
      </c>
      <c r="Q4111" s="73" t="s">
        <v>947</v>
      </c>
      <c r="R4111" s="73" t="s">
        <v>63</v>
      </c>
      <c r="V4111" s="60" t="str">
        <f>W4111&amp;H4111</f>
        <v>SCOTTбежевый</v>
      </c>
      <c r="W4111" s="60" t="str">
        <f>_xlfn.LET(_xlpm.TextCell,TEXT(G4111,"###"),IF(_xlpm.TextCell&lt;&gt;"",IF(StyleSpaceSplit,IFERROR(IF(FIND(" ",_xlpm.TextCell)&gt;=1,MID(_xlpm.TextCell,1,FIND(" ",_xlpm.TextCell)-1),_xlpm.TextCell),_xlpm.TextCell),_xlpm.TextCell),""))</f>
        <v>SCOTT</v>
      </c>
      <c r="X4111" s="60" t="str">
        <f>IF(A4111&lt;&gt;"",IFERROR(IF(FIND(" ",G4111)&gt;=1,MID(G4111,FIND(" ",G4111)+1,LEN(G4111)),""),""),"")</f>
        <v/>
      </c>
      <c r="AC4111" s="51">
        <f>IFERROR(VALUE(MID($C4111,1,2)),0)</f>
        <v>81</v>
      </c>
      <c r="AD4111" s="44">
        <f>IFERROR(VALUE(MID($C4111,4,3)),0)</f>
        <v>50</v>
      </c>
      <c r="AE4111" s="51">
        <f>VALUE(RIGHT("00"&amp;AC4111,2)&amp;RIGHT("000"&amp;AD4111,3))</f>
        <v>81050</v>
      </c>
    </row>
    <row r="4112" spans="1:31">
      <c r="A4112" s="60" t="str">
        <f>IF(G4112&amp;Q4112&lt;&gt;"",W4112&amp;Q4112,"")</f>
        <v>SCOTTnatural</v>
      </c>
      <c r="B4112" s="60" t="str">
        <f>IF(C4112&lt;&gt;"",LEFT(C4112,9),"")</f>
        <v>81-050-02</v>
      </c>
      <c r="C4112" s="73" t="s">
        <v>6751</v>
      </c>
      <c r="D4112" s="73" t="s">
        <v>6749</v>
      </c>
      <c r="E4112" s="73" t="s">
        <v>904</v>
      </c>
      <c r="F4112" s="74">
        <v>57</v>
      </c>
      <c r="G4112" s="73" t="s">
        <v>6750</v>
      </c>
      <c r="H4112" s="73" t="s">
        <v>63</v>
      </c>
      <c r="I4112" s="73" t="s">
        <v>936</v>
      </c>
      <c r="J4112" s="73" t="s">
        <v>329</v>
      </c>
      <c r="K4112" s="73" t="s">
        <v>390</v>
      </c>
      <c r="L4112" s="73" t="s">
        <v>383</v>
      </c>
      <c r="M4112" s="73" t="s">
        <v>384</v>
      </c>
      <c r="N4112" s="73" t="s">
        <v>35</v>
      </c>
      <c r="O4112" s="73" t="s">
        <v>386</v>
      </c>
      <c r="P4112" s="73" t="s">
        <v>907</v>
      </c>
      <c r="Q4112" s="73" t="s">
        <v>947</v>
      </c>
      <c r="R4112" s="73" t="s">
        <v>63</v>
      </c>
      <c r="V4112" s="60" t="str">
        <f>W4112&amp;H4112</f>
        <v>SCOTTбежевый</v>
      </c>
      <c r="W4112" s="60" t="str">
        <f>_xlfn.LET(_xlpm.TextCell,TEXT(G4112,"###"),IF(_xlpm.TextCell&lt;&gt;"",IF(StyleSpaceSplit,IFERROR(IF(FIND(" ",_xlpm.TextCell)&gt;=1,MID(_xlpm.TextCell,1,FIND(" ",_xlpm.TextCell)-1),_xlpm.TextCell),_xlpm.TextCell),_xlpm.TextCell),""))</f>
        <v>SCOTT</v>
      </c>
      <c r="X4112" s="60" t="str">
        <f>IF(A4112&lt;&gt;"",IFERROR(IF(FIND(" ",G4112)&gt;=1,MID(G4112,FIND(" ",G4112)+1,LEN(G4112)),""),""),"")</f>
        <v/>
      </c>
      <c r="AC4112" s="51">
        <f>IFERROR(VALUE(MID($C4112,1,2)),0)</f>
        <v>81</v>
      </c>
      <c r="AD4112" s="44">
        <f>IFERROR(VALUE(MID($C4112,4,3)),0)</f>
        <v>50</v>
      </c>
      <c r="AE4112" s="51">
        <f>VALUE(RIGHT("00"&amp;AC4112,2)&amp;RIGHT("000"&amp;AD4112,3))</f>
        <v>81050</v>
      </c>
    </row>
    <row r="4113" spans="1:31">
      <c r="A4113" s="60" t="str">
        <f>IF(G4113&amp;Q4113&lt;&gt;"",W4113&amp;Q4113,"")</f>
        <v>SCOTTnatural</v>
      </c>
      <c r="B4113" s="60" t="str">
        <f>IF(C4113&lt;&gt;"",LEFT(C4113,9),"")</f>
        <v>81-050-02</v>
      </c>
      <c r="C4113" s="73" t="s">
        <v>6752</v>
      </c>
      <c r="D4113" s="73" t="s">
        <v>6749</v>
      </c>
      <c r="E4113" s="73" t="s">
        <v>910</v>
      </c>
      <c r="F4113" s="74">
        <v>59</v>
      </c>
      <c r="G4113" s="73" t="s">
        <v>6750</v>
      </c>
      <c r="H4113" s="73" t="s">
        <v>63</v>
      </c>
      <c r="I4113" s="73" t="s">
        <v>936</v>
      </c>
      <c r="J4113" s="73" t="s">
        <v>329</v>
      </c>
      <c r="K4113" s="73" t="s">
        <v>390</v>
      </c>
      <c r="L4113" s="73" t="s">
        <v>383</v>
      </c>
      <c r="M4113" s="73" t="s">
        <v>384</v>
      </c>
      <c r="N4113" s="73" t="s">
        <v>35</v>
      </c>
      <c r="O4113" s="73" t="s">
        <v>386</v>
      </c>
      <c r="P4113" s="73" t="s">
        <v>907</v>
      </c>
      <c r="Q4113" s="73" t="s">
        <v>947</v>
      </c>
      <c r="R4113" s="73" t="s">
        <v>63</v>
      </c>
      <c r="V4113" s="60" t="str">
        <f>W4113&amp;H4113</f>
        <v>SCOTTбежевый</v>
      </c>
      <c r="W4113" s="60" t="str">
        <f>_xlfn.LET(_xlpm.TextCell,TEXT(G4113,"###"),IF(_xlpm.TextCell&lt;&gt;"",IF(StyleSpaceSplit,IFERROR(IF(FIND(" ",_xlpm.TextCell)&gt;=1,MID(_xlpm.TextCell,1,FIND(" ",_xlpm.TextCell)-1),_xlpm.TextCell),_xlpm.TextCell),_xlpm.TextCell),""))</f>
        <v>SCOTT</v>
      </c>
      <c r="X4113" s="60" t="str">
        <f>IF(A4113&lt;&gt;"",IFERROR(IF(FIND(" ",G4113)&gt;=1,MID(G4113,FIND(" ",G4113)+1,LEN(G4113)),""),""),"")</f>
        <v/>
      </c>
      <c r="AC4113" s="51">
        <f>IFERROR(VALUE(MID($C4113,1,2)),0)</f>
        <v>81</v>
      </c>
      <c r="AD4113" s="44">
        <f>IFERROR(VALUE(MID($C4113,4,3)),0)</f>
        <v>50</v>
      </c>
      <c r="AE4113" s="51">
        <f>VALUE(RIGHT("00"&amp;AC4113,2)&amp;RIGHT("000"&amp;AD4113,3))</f>
        <v>81050</v>
      </c>
    </row>
    <row r="4114" spans="1:31">
      <c r="A4114" s="60" t="str">
        <f>IF(G4114&amp;Q4114&lt;&gt;"",W4114&amp;Q4114,"")</f>
        <v>SCOTTnatural</v>
      </c>
      <c r="B4114" s="60" t="str">
        <f>IF(C4114&lt;&gt;"",LEFT(C4114,9),"")</f>
        <v>81-050-02</v>
      </c>
      <c r="C4114" s="73" t="s">
        <v>6753</v>
      </c>
      <c r="D4114" s="73" t="s">
        <v>6749</v>
      </c>
      <c r="E4114" s="73" t="s">
        <v>912</v>
      </c>
      <c r="F4114" s="74">
        <v>61</v>
      </c>
      <c r="G4114" s="73" t="s">
        <v>6750</v>
      </c>
      <c r="H4114" s="73" t="s">
        <v>63</v>
      </c>
      <c r="I4114" s="73" t="s">
        <v>936</v>
      </c>
      <c r="J4114" s="73" t="s">
        <v>329</v>
      </c>
      <c r="K4114" s="73" t="s">
        <v>390</v>
      </c>
      <c r="L4114" s="73" t="s">
        <v>383</v>
      </c>
      <c r="M4114" s="73" t="s">
        <v>384</v>
      </c>
      <c r="N4114" s="73" t="s">
        <v>35</v>
      </c>
      <c r="O4114" s="73" t="s">
        <v>386</v>
      </c>
      <c r="P4114" s="73" t="s">
        <v>907</v>
      </c>
      <c r="Q4114" s="73" t="s">
        <v>947</v>
      </c>
      <c r="R4114" s="73" t="s">
        <v>63</v>
      </c>
      <c r="V4114" s="60" t="str">
        <f>W4114&amp;H4114</f>
        <v>SCOTTбежевый</v>
      </c>
      <c r="W4114" s="60" t="str">
        <f>_xlfn.LET(_xlpm.TextCell,TEXT(G4114,"###"),IF(_xlpm.TextCell&lt;&gt;"",IF(StyleSpaceSplit,IFERROR(IF(FIND(" ",_xlpm.TextCell)&gt;=1,MID(_xlpm.TextCell,1,FIND(" ",_xlpm.TextCell)-1),_xlpm.TextCell),_xlpm.TextCell),_xlpm.TextCell),""))</f>
        <v>SCOTT</v>
      </c>
      <c r="X4114" s="60" t="str">
        <f>IF(A4114&lt;&gt;"",IFERROR(IF(FIND(" ",G4114)&gt;=1,MID(G4114,FIND(" ",G4114)+1,LEN(G4114)),""),""),"")</f>
        <v/>
      </c>
      <c r="AC4114" s="51">
        <f>IFERROR(VALUE(MID($C4114,1,2)),0)</f>
        <v>81</v>
      </c>
      <c r="AD4114" s="44">
        <f>IFERROR(VALUE(MID($C4114,4,3)),0)</f>
        <v>50</v>
      </c>
      <c r="AE4114" s="51">
        <f>VALUE(RIGHT("00"&amp;AC4114,2)&amp;RIGHT("000"&amp;AD4114,3))</f>
        <v>81050</v>
      </c>
    </row>
    <row r="4115" spans="1:31">
      <c r="A4115" s="60" t="str">
        <f>IF(G4115&amp;Q4115&lt;&gt;"",W4115&amp;Q4115,"")</f>
        <v>SEAGULLred</v>
      </c>
      <c r="B4115" s="60" t="str">
        <f>IF(C4115&lt;&gt;"",LEFT(C4115,9),"")</f>
        <v>80-077-18</v>
      </c>
      <c r="C4115" s="73" t="s">
        <v>7631</v>
      </c>
      <c r="D4115" s="73" t="s">
        <v>7632</v>
      </c>
      <c r="E4115" s="73" t="s">
        <v>904</v>
      </c>
      <c r="F4115" s="74">
        <v>57</v>
      </c>
      <c r="G4115" s="73" t="s">
        <v>7633</v>
      </c>
      <c r="H4115" s="73" t="s">
        <v>185</v>
      </c>
      <c r="I4115" s="73" t="s">
        <v>927</v>
      </c>
      <c r="J4115" s="73" t="s">
        <v>330</v>
      </c>
      <c r="K4115" s="73" t="s">
        <v>382</v>
      </c>
      <c r="L4115" s="73" t="s">
        <v>383</v>
      </c>
      <c r="M4115" s="73" t="s">
        <v>384</v>
      </c>
      <c r="N4115" s="73" t="s">
        <v>35</v>
      </c>
      <c r="O4115" s="73" t="s">
        <v>386</v>
      </c>
      <c r="P4115" s="73" t="s">
        <v>907</v>
      </c>
      <c r="Q4115" s="73" t="s">
        <v>969</v>
      </c>
      <c r="R4115" s="73" t="s">
        <v>78</v>
      </c>
      <c r="V4115" s="60" t="str">
        <f>W4115&amp;H4115</f>
        <v>SEAGULLкрасный / синий</v>
      </c>
      <c r="W4115" s="60" t="str">
        <f>_xlfn.LET(_xlpm.TextCell,TEXT(G4115,"###"),IF(_xlpm.TextCell&lt;&gt;"",IF(StyleSpaceSplit,IFERROR(IF(FIND(" ",_xlpm.TextCell)&gt;=1,MID(_xlpm.TextCell,1,FIND(" ",_xlpm.TextCell)-1),_xlpm.TextCell),_xlpm.TextCell),_xlpm.TextCell),""))</f>
        <v>SEAGULL</v>
      </c>
      <c r="X4115" s="60" t="str">
        <f>IF(A4115&lt;&gt;"",IFERROR(IF(FIND(" ",G4115)&gt;=1,MID(G4115,FIND(" ",G4115)+1,LEN(G4115)),""),""),"")</f>
        <v/>
      </c>
      <c r="AC4115" s="51">
        <f>IFERROR(VALUE(MID($C4115,1,2)),0)</f>
        <v>80</v>
      </c>
      <c r="AD4115" s="44">
        <f>IFERROR(VALUE(MID($C4115,4,3)),0)</f>
        <v>77</v>
      </c>
      <c r="AE4115" s="51">
        <f>VALUE(RIGHT("00"&amp;AC4115,2)&amp;RIGHT("000"&amp;AD4115,3))</f>
        <v>80077</v>
      </c>
    </row>
    <row r="4116" spans="1:31">
      <c r="A4116" s="60" t="str">
        <f>IF(G4116&amp;Q4116&lt;&gt;"",W4116&amp;Q4116,"")</f>
        <v>SERENAblack</v>
      </c>
      <c r="B4116" s="60" t="str">
        <f>IF(C4116&lt;&gt;"",LEFT(C4116,9),"")</f>
        <v>80-078-09</v>
      </c>
      <c r="C4116" s="73" t="s">
        <v>7634</v>
      </c>
      <c r="D4116" s="73" t="s">
        <v>7635</v>
      </c>
      <c r="E4116" s="73" t="s">
        <v>904</v>
      </c>
      <c r="F4116" s="74">
        <v>57</v>
      </c>
      <c r="G4116" s="73" t="s">
        <v>7636</v>
      </c>
      <c r="H4116" s="73" t="s">
        <v>53</v>
      </c>
      <c r="I4116" s="73" t="s">
        <v>2642</v>
      </c>
      <c r="J4116" s="73" t="s">
        <v>323</v>
      </c>
      <c r="K4116" s="73" t="s">
        <v>387</v>
      </c>
      <c r="L4116" s="73" t="s">
        <v>383</v>
      </c>
      <c r="M4116" s="73" t="s">
        <v>384</v>
      </c>
      <c r="N4116" s="73" t="s">
        <v>35</v>
      </c>
      <c r="O4116" s="73" t="s">
        <v>386</v>
      </c>
      <c r="P4116" s="73" t="s">
        <v>907</v>
      </c>
      <c r="Q4116" s="73" t="s">
        <v>928</v>
      </c>
      <c r="R4116" s="73" t="s">
        <v>53</v>
      </c>
      <c r="V4116" s="60" t="str">
        <f>W4116&amp;H4116</f>
        <v>SERENAчерный</v>
      </c>
      <c r="W4116" s="60" t="str">
        <f>_xlfn.LET(_xlpm.TextCell,TEXT(G4116,"###"),IF(_xlpm.TextCell&lt;&gt;"",IF(StyleSpaceSplit,IFERROR(IF(FIND(" ",_xlpm.TextCell)&gt;=1,MID(_xlpm.TextCell,1,FIND(" ",_xlpm.TextCell)-1),_xlpm.TextCell),_xlpm.TextCell),_xlpm.TextCell),""))</f>
        <v>SERENA</v>
      </c>
      <c r="X4116" s="60" t="str">
        <f>IF(A4116&lt;&gt;"",IFERROR(IF(FIND(" ",G4116)&gt;=1,MID(G4116,FIND(" ",G4116)+1,LEN(G4116)),""),""),"")</f>
        <v/>
      </c>
      <c r="AC4116" s="51">
        <f>IFERROR(VALUE(MID($C4116,1,2)),0)</f>
        <v>80</v>
      </c>
      <c r="AD4116" s="44">
        <f>IFERROR(VALUE(MID($C4116,4,3)),0)</f>
        <v>78</v>
      </c>
      <c r="AE4116" s="51">
        <f>VALUE(RIGHT("00"&amp;AC4116,2)&amp;RIGHT("000"&amp;AD4116,3))</f>
        <v>80078</v>
      </c>
    </row>
    <row r="4117" spans="1:31">
      <c r="A4117" s="60" t="str">
        <f>IF(G4117&amp;Q4117&lt;&gt;"",W4117&amp;Q4117,"")</f>
        <v>SHUTTERnavy</v>
      </c>
      <c r="B4117" s="60" t="str">
        <f>IF(C4117&lt;&gt;"",LEFT(C4117,9),"")</f>
        <v>81-051-32</v>
      </c>
      <c r="C4117" s="73" t="s">
        <v>6754</v>
      </c>
      <c r="D4117" s="73" t="s">
        <v>6755</v>
      </c>
      <c r="E4117" s="73" t="s">
        <v>956</v>
      </c>
      <c r="F4117" s="74">
        <v>55</v>
      </c>
      <c r="G4117" s="73" t="s">
        <v>6756</v>
      </c>
      <c r="H4117" s="73" t="s">
        <v>97</v>
      </c>
      <c r="I4117" s="73" t="s">
        <v>927</v>
      </c>
      <c r="J4117" s="73" t="s">
        <v>329</v>
      </c>
      <c r="K4117" s="73" t="s">
        <v>390</v>
      </c>
      <c r="L4117" s="73" t="s">
        <v>383</v>
      </c>
      <c r="M4117" s="73" t="s">
        <v>384</v>
      </c>
      <c r="N4117" s="73" t="s">
        <v>36</v>
      </c>
      <c r="O4117" s="73" t="s">
        <v>386</v>
      </c>
      <c r="P4117" s="73" t="s">
        <v>907</v>
      </c>
      <c r="Q4117" s="73" t="s">
        <v>1003</v>
      </c>
      <c r="R4117" s="73" t="s">
        <v>63</v>
      </c>
      <c r="V4117" s="60" t="str">
        <f>W4117&amp;H4117</f>
        <v>SHUTTERбежевый / синий</v>
      </c>
      <c r="W4117" s="60" t="str">
        <f>_xlfn.LET(_xlpm.TextCell,TEXT(G4117,"###"),IF(_xlpm.TextCell&lt;&gt;"",IF(StyleSpaceSplit,IFERROR(IF(FIND(" ",_xlpm.TextCell)&gt;=1,MID(_xlpm.TextCell,1,FIND(" ",_xlpm.TextCell)-1),_xlpm.TextCell),_xlpm.TextCell),_xlpm.TextCell),""))</f>
        <v>SHUTTER</v>
      </c>
      <c r="X4117" s="60" t="str">
        <f>IF(A4117&lt;&gt;"",IFERROR(IF(FIND(" ",G4117)&gt;=1,MID(G4117,FIND(" ",G4117)+1,LEN(G4117)),""),""),"")</f>
        <v/>
      </c>
      <c r="AC4117" s="51">
        <f>IFERROR(VALUE(MID($C4117,1,2)),0)</f>
        <v>81</v>
      </c>
      <c r="AD4117" s="44">
        <f>IFERROR(VALUE(MID($C4117,4,3)),0)</f>
        <v>51</v>
      </c>
      <c r="AE4117" s="51">
        <f>VALUE(RIGHT("00"&amp;AC4117,2)&amp;RIGHT("000"&amp;AD4117,3))</f>
        <v>81051</v>
      </c>
    </row>
    <row r="4118" spans="1:31">
      <c r="A4118" s="60" t="str">
        <f>IF(G4118&amp;Q4118&lt;&gt;"",W4118&amp;Q4118,"")</f>
        <v>SHUTTERnavy</v>
      </c>
      <c r="B4118" s="60" t="str">
        <f>IF(C4118&lt;&gt;"",LEFT(C4118,9),"")</f>
        <v>81-051-32</v>
      </c>
      <c r="C4118" s="73" t="s">
        <v>6757</v>
      </c>
      <c r="D4118" s="73" t="s">
        <v>6755</v>
      </c>
      <c r="E4118" s="73" t="s">
        <v>904</v>
      </c>
      <c r="F4118" s="74">
        <v>57</v>
      </c>
      <c r="G4118" s="73" t="s">
        <v>6756</v>
      </c>
      <c r="H4118" s="73" t="s">
        <v>97</v>
      </c>
      <c r="I4118" s="73" t="s">
        <v>927</v>
      </c>
      <c r="J4118" s="73" t="s">
        <v>329</v>
      </c>
      <c r="K4118" s="73" t="s">
        <v>390</v>
      </c>
      <c r="L4118" s="73" t="s">
        <v>383</v>
      </c>
      <c r="M4118" s="73" t="s">
        <v>384</v>
      </c>
      <c r="N4118" s="73" t="s">
        <v>36</v>
      </c>
      <c r="O4118" s="73" t="s">
        <v>386</v>
      </c>
      <c r="P4118" s="73" t="s">
        <v>907</v>
      </c>
      <c r="Q4118" s="73" t="s">
        <v>1003</v>
      </c>
      <c r="R4118" s="73" t="s">
        <v>63</v>
      </c>
      <c r="V4118" s="60" t="str">
        <f>W4118&amp;H4118</f>
        <v>SHUTTERбежевый / синий</v>
      </c>
      <c r="W4118" s="60" t="str">
        <f>_xlfn.LET(_xlpm.TextCell,TEXT(G4118,"###"),IF(_xlpm.TextCell&lt;&gt;"",IF(StyleSpaceSplit,IFERROR(IF(FIND(" ",_xlpm.TextCell)&gt;=1,MID(_xlpm.TextCell,1,FIND(" ",_xlpm.TextCell)-1),_xlpm.TextCell),_xlpm.TextCell),_xlpm.TextCell),""))</f>
        <v>SHUTTER</v>
      </c>
      <c r="X4118" s="60" t="str">
        <f>IF(A4118&lt;&gt;"",IFERROR(IF(FIND(" ",G4118)&gt;=1,MID(G4118,FIND(" ",G4118)+1,LEN(G4118)),""),""),"")</f>
        <v/>
      </c>
      <c r="AC4118" s="51">
        <f>IFERROR(VALUE(MID($C4118,1,2)),0)</f>
        <v>81</v>
      </c>
      <c r="AD4118" s="44">
        <f>IFERROR(VALUE(MID($C4118,4,3)),0)</f>
        <v>51</v>
      </c>
      <c r="AE4118" s="51">
        <f>VALUE(RIGHT("00"&amp;AC4118,2)&amp;RIGHT("000"&amp;AD4118,3))</f>
        <v>81051</v>
      </c>
    </row>
    <row r="4119" spans="1:31">
      <c r="A4119" s="60" t="str">
        <f>IF(G4119&amp;Q4119&lt;&gt;"",W4119&amp;Q4119,"")</f>
        <v>SHUTTERnavy</v>
      </c>
      <c r="B4119" s="60" t="str">
        <f>IF(C4119&lt;&gt;"",LEFT(C4119,9),"")</f>
        <v>81-051-32</v>
      </c>
      <c r="C4119" s="73" t="s">
        <v>6758</v>
      </c>
      <c r="D4119" s="73" t="s">
        <v>6755</v>
      </c>
      <c r="E4119" s="73" t="s">
        <v>910</v>
      </c>
      <c r="F4119" s="74">
        <v>59</v>
      </c>
      <c r="G4119" s="73" t="s">
        <v>6756</v>
      </c>
      <c r="H4119" s="73" t="s">
        <v>97</v>
      </c>
      <c r="I4119" s="73" t="s">
        <v>927</v>
      </c>
      <c r="J4119" s="73" t="s">
        <v>329</v>
      </c>
      <c r="K4119" s="73" t="s">
        <v>390</v>
      </c>
      <c r="L4119" s="73" t="s">
        <v>383</v>
      </c>
      <c r="M4119" s="73" t="s">
        <v>384</v>
      </c>
      <c r="N4119" s="73" t="s">
        <v>36</v>
      </c>
      <c r="O4119" s="73" t="s">
        <v>386</v>
      </c>
      <c r="P4119" s="73" t="s">
        <v>907</v>
      </c>
      <c r="Q4119" s="73" t="s">
        <v>1003</v>
      </c>
      <c r="R4119" s="73" t="s">
        <v>63</v>
      </c>
      <c r="V4119" s="60" t="str">
        <f>W4119&amp;H4119</f>
        <v>SHUTTERбежевый / синий</v>
      </c>
      <c r="W4119" s="60" t="str">
        <f>_xlfn.LET(_xlpm.TextCell,TEXT(G4119,"###"),IF(_xlpm.TextCell&lt;&gt;"",IF(StyleSpaceSplit,IFERROR(IF(FIND(" ",_xlpm.TextCell)&gt;=1,MID(_xlpm.TextCell,1,FIND(" ",_xlpm.TextCell)-1),_xlpm.TextCell),_xlpm.TextCell),_xlpm.TextCell),""))</f>
        <v>SHUTTER</v>
      </c>
      <c r="X4119" s="60" t="str">
        <f>IF(A4119&lt;&gt;"",IFERROR(IF(FIND(" ",G4119)&gt;=1,MID(G4119,FIND(" ",G4119)+1,LEN(G4119)),""),""),"")</f>
        <v/>
      </c>
      <c r="AC4119" s="51">
        <f>IFERROR(VALUE(MID($C4119,1,2)),0)</f>
        <v>81</v>
      </c>
      <c r="AD4119" s="44">
        <f>IFERROR(VALUE(MID($C4119,4,3)),0)</f>
        <v>51</v>
      </c>
      <c r="AE4119" s="51">
        <f>VALUE(RIGHT("00"&amp;AC4119,2)&amp;RIGHT("000"&amp;AD4119,3))</f>
        <v>81051</v>
      </c>
    </row>
    <row r="4120" spans="1:31">
      <c r="A4120" s="60" t="str">
        <f>IF(G4120&amp;Q4120&lt;&gt;"",W4120&amp;Q4120,"")</f>
        <v>SHUTTERnavy</v>
      </c>
      <c r="B4120" s="60" t="str">
        <f>IF(C4120&lt;&gt;"",LEFT(C4120,9),"")</f>
        <v>81-051-32</v>
      </c>
      <c r="C4120" s="73" t="s">
        <v>6759</v>
      </c>
      <c r="D4120" s="73" t="s">
        <v>6755</v>
      </c>
      <c r="E4120" s="73" t="s">
        <v>912</v>
      </c>
      <c r="F4120" s="74">
        <v>61</v>
      </c>
      <c r="G4120" s="73" t="s">
        <v>6756</v>
      </c>
      <c r="H4120" s="73" t="s">
        <v>97</v>
      </c>
      <c r="I4120" s="73" t="s">
        <v>927</v>
      </c>
      <c r="J4120" s="73" t="s">
        <v>329</v>
      </c>
      <c r="K4120" s="73" t="s">
        <v>390</v>
      </c>
      <c r="L4120" s="73" t="s">
        <v>383</v>
      </c>
      <c r="M4120" s="73" t="s">
        <v>384</v>
      </c>
      <c r="N4120" s="73" t="s">
        <v>36</v>
      </c>
      <c r="O4120" s="73" t="s">
        <v>386</v>
      </c>
      <c r="P4120" s="73" t="s">
        <v>907</v>
      </c>
      <c r="Q4120" s="73" t="s">
        <v>1003</v>
      </c>
      <c r="R4120" s="73" t="s">
        <v>63</v>
      </c>
      <c r="V4120" s="60" t="str">
        <f>W4120&amp;H4120</f>
        <v>SHUTTERбежевый / синий</v>
      </c>
      <c r="W4120" s="60" t="str">
        <f>_xlfn.LET(_xlpm.TextCell,TEXT(G4120,"###"),IF(_xlpm.TextCell&lt;&gt;"",IF(StyleSpaceSplit,IFERROR(IF(FIND(" ",_xlpm.TextCell)&gt;=1,MID(_xlpm.TextCell,1,FIND(" ",_xlpm.TextCell)-1),_xlpm.TextCell),_xlpm.TextCell),_xlpm.TextCell),""))</f>
        <v>SHUTTER</v>
      </c>
      <c r="X4120" s="60" t="str">
        <f>IF(A4120&lt;&gt;"",IFERROR(IF(FIND(" ",G4120)&gt;=1,MID(G4120,FIND(" ",G4120)+1,LEN(G4120)),""),""),"")</f>
        <v/>
      </c>
      <c r="AC4120" s="51">
        <f>IFERROR(VALUE(MID($C4120,1,2)),0)</f>
        <v>81</v>
      </c>
      <c r="AD4120" s="44">
        <f>IFERROR(VALUE(MID($C4120,4,3)),0)</f>
        <v>51</v>
      </c>
      <c r="AE4120" s="51">
        <f>VALUE(RIGHT("00"&amp;AC4120,2)&amp;RIGHT("000"&amp;AD4120,3))</f>
        <v>81051</v>
      </c>
    </row>
    <row r="4121" spans="1:31">
      <c r="A4121" s="60" t="str">
        <f>IF(G4121&amp;Q4121&lt;&gt;"",W4121&amp;Q4121,"")</f>
        <v>SIESTAnatural</v>
      </c>
      <c r="B4121" s="60" t="str">
        <f>IF(C4121&lt;&gt;"",LEFT(C4121,9),"")</f>
        <v>81-052-02</v>
      </c>
      <c r="C4121" s="73" t="s">
        <v>6760</v>
      </c>
      <c r="D4121" s="73" t="s">
        <v>6761</v>
      </c>
      <c r="E4121" s="73" t="s">
        <v>956</v>
      </c>
      <c r="F4121" s="74">
        <v>55</v>
      </c>
      <c r="G4121" s="73" t="s">
        <v>6762</v>
      </c>
      <c r="H4121" s="73" t="s">
        <v>63</v>
      </c>
      <c r="I4121" s="73" t="s">
        <v>936</v>
      </c>
      <c r="J4121" s="73" t="s">
        <v>330</v>
      </c>
      <c r="K4121" s="73" t="s">
        <v>390</v>
      </c>
      <c r="L4121" s="73" t="s">
        <v>383</v>
      </c>
      <c r="M4121" s="73" t="s">
        <v>384</v>
      </c>
      <c r="N4121" s="73" t="s">
        <v>35</v>
      </c>
      <c r="O4121" s="73" t="s">
        <v>386</v>
      </c>
      <c r="P4121" s="73" t="s">
        <v>907</v>
      </c>
      <c r="Q4121" s="73" t="s">
        <v>947</v>
      </c>
      <c r="R4121" s="73" t="s">
        <v>63</v>
      </c>
      <c r="V4121" s="60" t="str">
        <f>W4121&amp;H4121</f>
        <v>SIESTAбежевый</v>
      </c>
      <c r="W4121" s="60" t="str">
        <f>_xlfn.LET(_xlpm.TextCell,TEXT(G4121,"###"),IF(_xlpm.TextCell&lt;&gt;"",IF(StyleSpaceSplit,IFERROR(IF(FIND(" ",_xlpm.TextCell)&gt;=1,MID(_xlpm.TextCell,1,FIND(" ",_xlpm.TextCell)-1),_xlpm.TextCell),_xlpm.TextCell),_xlpm.TextCell),""))</f>
        <v>SIESTA</v>
      </c>
      <c r="X4121" s="60" t="str">
        <f>IF(A4121&lt;&gt;"",IFERROR(IF(FIND(" ",G4121)&gt;=1,MID(G4121,FIND(" ",G4121)+1,LEN(G4121)),""),""),"")</f>
        <v/>
      </c>
      <c r="AC4121" s="51">
        <f>IFERROR(VALUE(MID($C4121,1,2)),0)</f>
        <v>81</v>
      </c>
      <c r="AD4121" s="44">
        <f>IFERROR(VALUE(MID($C4121,4,3)),0)</f>
        <v>52</v>
      </c>
      <c r="AE4121" s="51">
        <f>VALUE(RIGHT("00"&amp;AC4121,2)&amp;RIGHT("000"&amp;AD4121,3))</f>
        <v>81052</v>
      </c>
    </row>
    <row r="4122" spans="1:31">
      <c r="A4122" s="60" t="str">
        <f>IF(G4122&amp;Q4122&lt;&gt;"",W4122&amp;Q4122,"")</f>
        <v>SIESTAnatural</v>
      </c>
      <c r="B4122" s="60" t="str">
        <f>IF(C4122&lt;&gt;"",LEFT(C4122,9),"")</f>
        <v>81-052-02</v>
      </c>
      <c r="C4122" s="73" t="s">
        <v>6763</v>
      </c>
      <c r="D4122" s="73" t="s">
        <v>6761</v>
      </c>
      <c r="E4122" s="73" t="s">
        <v>904</v>
      </c>
      <c r="F4122" s="74">
        <v>57</v>
      </c>
      <c r="G4122" s="73" t="s">
        <v>6762</v>
      </c>
      <c r="H4122" s="73" t="s">
        <v>63</v>
      </c>
      <c r="I4122" s="73" t="s">
        <v>936</v>
      </c>
      <c r="J4122" s="73" t="s">
        <v>330</v>
      </c>
      <c r="K4122" s="73" t="s">
        <v>390</v>
      </c>
      <c r="L4122" s="73" t="s">
        <v>383</v>
      </c>
      <c r="M4122" s="73" t="s">
        <v>384</v>
      </c>
      <c r="N4122" s="73" t="s">
        <v>35</v>
      </c>
      <c r="O4122" s="73" t="s">
        <v>386</v>
      </c>
      <c r="P4122" s="73" t="s">
        <v>907</v>
      </c>
      <c r="Q4122" s="73" t="s">
        <v>947</v>
      </c>
      <c r="R4122" s="73" t="s">
        <v>63</v>
      </c>
      <c r="V4122" s="60" t="str">
        <f>W4122&amp;H4122</f>
        <v>SIESTAбежевый</v>
      </c>
      <c r="W4122" s="60" t="str">
        <f>_xlfn.LET(_xlpm.TextCell,TEXT(G4122,"###"),IF(_xlpm.TextCell&lt;&gt;"",IF(StyleSpaceSplit,IFERROR(IF(FIND(" ",_xlpm.TextCell)&gt;=1,MID(_xlpm.TextCell,1,FIND(" ",_xlpm.TextCell)-1),_xlpm.TextCell),_xlpm.TextCell),_xlpm.TextCell),""))</f>
        <v>SIESTA</v>
      </c>
      <c r="X4122" s="60" t="str">
        <f>IF(A4122&lt;&gt;"",IFERROR(IF(FIND(" ",G4122)&gt;=1,MID(G4122,FIND(" ",G4122)+1,LEN(G4122)),""),""),"")</f>
        <v/>
      </c>
      <c r="AC4122" s="51">
        <f>IFERROR(VALUE(MID($C4122,1,2)),0)</f>
        <v>81</v>
      </c>
      <c r="AD4122" s="44">
        <f>IFERROR(VALUE(MID($C4122,4,3)),0)</f>
        <v>52</v>
      </c>
      <c r="AE4122" s="51">
        <f>VALUE(RIGHT("00"&amp;AC4122,2)&amp;RIGHT("000"&amp;AD4122,3))</f>
        <v>81052</v>
      </c>
    </row>
    <row r="4123" spans="1:31">
      <c r="A4123" s="60" t="str">
        <f>IF(G4123&amp;Q4123&lt;&gt;"",W4123&amp;Q4123,"")</f>
        <v>SIESTAnatural</v>
      </c>
      <c r="B4123" s="60" t="str">
        <f>IF(C4123&lt;&gt;"",LEFT(C4123,9),"")</f>
        <v>81-052-02</v>
      </c>
      <c r="C4123" s="73" t="s">
        <v>6764</v>
      </c>
      <c r="D4123" s="73" t="s">
        <v>6761</v>
      </c>
      <c r="E4123" s="73" t="s">
        <v>910</v>
      </c>
      <c r="F4123" s="74">
        <v>59</v>
      </c>
      <c r="G4123" s="73" t="s">
        <v>6762</v>
      </c>
      <c r="H4123" s="73" t="s">
        <v>63</v>
      </c>
      <c r="I4123" s="73" t="s">
        <v>936</v>
      </c>
      <c r="J4123" s="73" t="s">
        <v>330</v>
      </c>
      <c r="K4123" s="73" t="s">
        <v>390</v>
      </c>
      <c r="L4123" s="73" t="s">
        <v>383</v>
      </c>
      <c r="M4123" s="73" t="s">
        <v>384</v>
      </c>
      <c r="N4123" s="73" t="s">
        <v>35</v>
      </c>
      <c r="O4123" s="73" t="s">
        <v>386</v>
      </c>
      <c r="P4123" s="73" t="s">
        <v>907</v>
      </c>
      <c r="Q4123" s="73" t="s">
        <v>947</v>
      </c>
      <c r="R4123" s="73" t="s">
        <v>63</v>
      </c>
      <c r="V4123" s="60" t="str">
        <f>W4123&amp;H4123</f>
        <v>SIESTAбежевый</v>
      </c>
      <c r="W4123" s="60" t="str">
        <f>_xlfn.LET(_xlpm.TextCell,TEXT(G4123,"###"),IF(_xlpm.TextCell&lt;&gt;"",IF(StyleSpaceSplit,IFERROR(IF(FIND(" ",_xlpm.TextCell)&gt;=1,MID(_xlpm.TextCell,1,FIND(" ",_xlpm.TextCell)-1),_xlpm.TextCell),_xlpm.TextCell),_xlpm.TextCell),""))</f>
        <v>SIESTA</v>
      </c>
      <c r="X4123" s="60" t="str">
        <f>IF(A4123&lt;&gt;"",IFERROR(IF(FIND(" ",G4123)&gt;=1,MID(G4123,FIND(" ",G4123)+1,LEN(G4123)),""),""),"")</f>
        <v/>
      </c>
      <c r="AC4123" s="51">
        <f>IFERROR(VALUE(MID($C4123,1,2)),0)</f>
        <v>81</v>
      </c>
      <c r="AD4123" s="44">
        <f>IFERROR(VALUE(MID($C4123,4,3)),0)</f>
        <v>52</v>
      </c>
      <c r="AE4123" s="51">
        <f>VALUE(RIGHT("00"&amp;AC4123,2)&amp;RIGHT("000"&amp;AD4123,3))</f>
        <v>81052</v>
      </c>
    </row>
    <row r="4124" spans="1:31">
      <c r="A4124" s="60" t="str">
        <f>IF(G4124&amp;Q4124&lt;&gt;"",W4124&amp;Q4124,"")</f>
        <v>SIESTAnatural</v>
      </c>
      <c r="B4124" s="60" t="str">
        <f>IF(C4124&lt;&gt;"",LEFT(C4124,9),"")</f>
        <v>81-052-02</v>
      </c>
      <c r="C4124" s="73" t="s">
        <v>6765</v>
      </c>
      <c r="D4124" s="73" t="s">
        <v>6761</v>
      </c>
      <c r="E4124" s="73" t="s">
        <v>912</v>
      </c>
      <c r="F4124" s="74">
        <v>61</v>
      </c>
      <c r="G4124" s="73" t="s">
        <v>6762</v>
      </c>
      <c r="H4124" s="73" t="s">
        <v>63</v>
      </c>
      <c r="I4124" s="73" t="s">
        <v>936</v>
      </c>
      <c r="J4124" s="73" t="s">
        <v>330</v>
      </c>
      <c r="K4124" s="73" t="s">
        <v>390</v>
      </c>
      <c r="L4124" s="73" t="s">
        <v>383</v>
      </c>
      <c r="M4124" s="73" t="s">
        <v>384</v>
      </c>
      <c r="N4124" s="73" t="s">
        <v>35</v>
      </c>
      <c r="O4124" s="73" t="s">
        <v>386</v>
      </c>
      <c r="P4124" s="73" t="s">
        <v>907</v>
      </c>
      <c r="Q4124" s="73" t="s">
        <v>947</v>
      </c>
      <c r="R4124" s="73" t="s">
        <v>63</v>
      </c>
      <c r="V4124" s="60" t="str">
        <f>W4124&amp;H4124</f>
        <v>SIESTAбежевый</v>
      </c>
      <c r="W4124" s="60" t="str">
        <f>_xlfn.LET(_xlpm.TextCell,TEXT(G4124,"###"),IF(_xlpm.TextCell&lt;&gt;"",IF(StyleSpaceSplit,IFERROR(IF(FIND(" ",_xlpm.TextCell)&gt;=1,MID(_xlpm.TextCell,1,FIND(" ",_xlpm.TextCell)-1),_xlpm.TextCell),_xlpm.TextCell),_xlpm.TextCell),""))</f>
        <v>SIESTA</v>
      </c>
      <c r="X4124" s="60" t="str">
        <f>IF(A4124&lt;&gt;"",IFERROR(IF(FIND(" ",G4124)&gt;=1,MID(G4124,FIND(" ",G4124)+1,LEN(G4124)),""),""),"")</f>
        <v/>
      </c>
      <c r="AC4124" s="51">
        <f>IFERROR(VALUE(MID($C4124,1,2)),0)</f>
        <v>81</v>
      </c>
      <c r="AD4124" s="44">
        <f>IFERROR(VALUE(MID($C4124,4,3)),0)</f>
        <v>52</v>
      </c>
      <c r="AE4124" s="51">
        <f>VALUE(RIGHT("00"&amp;AC4124,2)&amp;RIGHT("000"&amp;AD4124,3))</f>
        <v>81052</v>
      </c>
    </row>
    <row r="4125" spans="1:31">
      <c r="A4125" s="60" t="str">
        <f>IF(G4125&amp;Q4125&lt;&gt;"",W4125&amp;Q4125,"")</f>
        <v>SUAREZred</v>
      </c>
      <c r="B4125" s="60" t="str">
        <f>IF(C4125&lt;&gt;"",LEFT(C4125,9),"")</f>
        <v>80-458-18</v>
      </c>
      <c r="C4125" s="73" t="s">
        <v>2853</v>
      </c>
      <c r="D4125" s="73" t="s">
        <v>2854</v>
      </c>
      <c r="E4125" s="73" t="s">
        <v>910</v>
      </c>
      <c r="F4125" s="74">
        <v>59</v>
      </c>
      <c r="G4125" s="73" t="s">
        <v>2855</v>
      </c>
      <c r="H4125" s="73" t="s">
        <v>78</v>
      </c>
      <c r="I4125" s="73" t="s">
        <v>2856</v>
      </c>
      <c r="J4125" s="73" t="s">
        <v>330</v>
      </c>
      <c r="K4125" s="73" t="s">
        <v>382</v>
      </c>
      <c r="L4125" s="73" t="s">
        <v>383</v>
      </c>
      <c r="M4125" s="73" t="s">
        <v>384</v>
      </c>
      <c r="N4125" s="73" t="s">
        <v>35</v>
      </c>
      <c r="O4125" s="73" t="s">
        <v>396</v>
      </c>
      <c r="P4125" s="73" t="s">
        <v>907</v>
      </c>
      <c r="Q4125" s="73" t="s">
        <v>969</v>
      </c>
      <c r="R4125" s="73" t="s">
        <v>78</v>
      </c>
      <c r="V4125" s="60" t="str">
        <f>W4125&amp;H4125</f>
        <v>SUAREZкрасный</v>
      </c>
      <c r="W4125" s="60" t="str">
        <f>_xlfn.LET(_xlpm.TextCell,TEXT(G4125,"###"),IF(_xlpm.TextCell&lt;&gt;"",IF(StyleSpaceSplit,IFERROR(IF(FIND(" ",_xlpm.TextCell)&gt;=1,MID(_xlpm.TextCell,1,FIND(" ",_xlpm.TextCell)-1),_xlpm.TextCell),_xlpm.TextCell),_xlpm.TextCell),""))</f>
        <v>SUAREZ</v>
      </c>
      <c r="X4125" s="60" t="str">
        <f>IF(A4125&lt;&gt;"",IFERROR(IF(FIND(" ",G4125)&gt;=1,MID(G4125,FIND(" ",G4125)+1,LEN(G4125)),""),""),"")</f>
        <v/>
      </c>
      <c r="AC4125" s="51">
        <f>IFERROR(VALUE(MID($C4125,1,2)),0)</f>
        <v>80</v>
      </c>
      <c r="AD4125" s="44">
        <f>IFERROR(VALUE(MID($C4125,4,3)),0)</f>
        <v>458</v>
      </c>
      <c r="AE4125" s="51">
        <f>VALUE(RIGHT("00"&amp;AC4125,2)&amp;RIGHT("000"&amp;AD4125,3))</f>
        <v>80458</v>
      </c>
    </row>
    <row r="4126" spans="1:31">
      <c r="A4126" s="60" t="str">
        <f>IF(G4126&amp;Q4126&lt;&gt;"",W4126&amp;Q4126,"")</f>
        <v>TAIBUnatural</v>
      </c>
      <c r="B4126" s="60" t="str">
        <f>IF(C4126&lt;&gt;"",LEFT(C4126,9),"")</f>
        <v>80-079-02</v>
      </c>
      <c r="C4126" s="73" t="s">
        <v>7637</v>
      </c>
      <c r="D4126" s="73" t="s">
        <v>7638</v>
      </c>
      <c r="E4126" s="73" t="s">
        <v>956</v>
      </c>
      <c r="F4126" s="74">
        <v>55</v>
      </c>
      <c r="G4126" s="73" t="s">
        <v>7639</v>
      </c>
      <c r="H4126" s="73" t="s">
        <v>63</v>
      </c>
      <c r="I4126" s="73" t="s">
        <v>936</v>
      </c>
      <c r="J4126" s="73" t="s">
        <v>330</v>
      </c>
      <c r="K4126" s="73" t="s">
        <v>382</v>
      </c>
      <c r="L4126" s="73" t="s">
        <v>383</v>
      </c>
      <c r="M4126" s="73" t="s">
        <v>384</v>
      </c>
      <c r="N4126" s="73" t="s">
        <v>35</v>
      </c>
      <c r="O4126" s="73" t="s">
        <v>386</v>
      </c>
      <c r="P4126" s="73" t="s">
        <v>907</v>
      </c>
      <c r="Q4126" s="73" t="s">
        <v>947</v>
      </c>
      <c r="R4126" s="73" t="s">
        <v>63</v>
      </c>
      <c r="V4126" s="60" t="str">
        <f>W4126&amp;H4126</f>
        <v>TAIBUбежевый</v>
      </c>
      <c r="W4126" s="60" t="str">
        <f>_xlfn.LET(_xlpm.TextCell,TEXT(G4126,"###"),IF(_xlpm.TextCell&lt;&gt;"",IF(StyleSpaceSplit,IFERROR(IF(FIND(" ",_xlpm.TextCell)&gt;=1,MID(_xlpm.TextCell,1,FIND(" ",_xlpm.TextCell)-1),_xlpm.TextCell),_xlpm.TextCell),_xlpm.TextCell),""))</f>
        <v>TAIBU</v>
      </c>
      <c r="X4126" s="60" t="str">
        <f>IF(A4126&lt;&gt;"",IFERROR(IF(FIND(" ",G4126)&gt;=1,MID(G4126,FIND(" ",G4126)+1,LEN(G4126)),""),""),"")</f>
        <v/>
      </c>
      <c r="AC4126" s="51">
        <f>IFERROR(VALUE(MID($C4126,1,2)),0)</f>
        <v>80</v>
      </c>
      <c r="AD4126" s="44">
        <f>IFERROR(VALUE(MID($C4126,4,3)),0)</f>
        <v>79</v>
      </c>
      <c r="AE4126" s="51">
        <f>VALUE(RIGHT("00"&amp;AC4126,2)&amp;RIGHT("000"&amp;AD4126,3))</f>
        <v>80079</v>
      </c>
    </row>
    <row r="4127" spans="1:31">
      <c r="A4127" s="60" t="str">
        <f>IF(G4127&amp;Q4127&lt;&gt;"",W4127&amp;Q4127,"")</f>
        <v>TENEREnatural</v>
      </c>
      <c r="B4127" s="60" t="str">
        <f>IF(C4127&lt;&gt;"",LEFT(C4127,9),"")</f>
        <v>81-053-32</v>
      </c>
      <c r="C4127" s="73" t="s">
        <v>6766</v>
      </c>
      <c r="D4127" s="73" t="s">
        <v>6767</v>
      </c>
      <c r="E4127" s="73" t="s">
        <v>956</v>
      </c>
      <c r="F4127" s="74">
        <v>55</v>
      </c>
      <c r="G4127" s="73" t="s">
        <v>6768</v>
      </c>
      <c r="H4127" s="73" t="s">
        <v>97</v>
      </c>
      <c r="I4127" s="73" t="s">
        <v>936</v>
      </c>
      <c r="J4127" s="73" t="s">
        <v>329</v>
      </c>
      <c r="K4127" s="73" t="s">
        <v>390</v>
      </c>
      <c r="L4127" s="73" t="s">
        <v>383</v>
      </c>
      <c r="M4127" s="73" t="s">
        <v>384</v>
      </c>
      <c r="N4127" s="73" t="s">
        <v>35</v>
      </c>
      <c r="O4127" s="73" t="s">
        <v>386</v>
      </c>
      <c r="P4127" s="73" t="s">
        <v>907</v>
      </c>
      <c r="Q4127" s="73" t="s">
        <v>947</v>
      </c>
      <c r="R4127" s="73" t="s">
        <v>63</v>
      </c>
      <c r="V4127" s="60" t="str">
        <f>W4127&amp;H4127</f>
        <v>TENEREбежевый / синий</v>
      </c>
      <c r="W4127" s="60" t="str">
        <f>_xlfn.LET(_xlpm.TextCell,TEXT(G4127,"###"),IF(_xlpm.TextCell&lt;&gt;"",IF(StyleSpaceSplit,IFERROR(IF(FIND(" ",_xlpm.TextCell)&gt;=1,MID(_xlpm.TextCell,1,FIND(" ",_xlpm.TextCell)-1),_xlpm.TextCell),_xlpm.TextCell),_xlpm.TextCell),""))</f>
        <v>TENERE</v>
      </c>
      <c r="X4127" s="60" t="str">
        <f>IF(A4127&lt;&gt;"",IFERROR(IF(FIND(" ",G4127)&gt;=1,MID(G4127,FIND(" ",G4127)+1,LEN(G4127)),""),""),"")</f>
        <v/>
      </c>
      <c r="AC4127" s="51">
        <f>IFERROR(VALUE(MID($C4127,1,2)),0)</f>
        <v>81</v>
      </c>
      <c r="AD4127" s="44">
        <f>IFERROR(VALUE(MID($C4127,4,3)),0)</f>
        <v>53</v>
      </c>
      <c r="AE4127" s="51">
        <f>VALUE(RIGHT("00"&amp;AC4127,2)&amp;RIGHT("000"&amp;AD4127,3))</f>
        <v>81053</v>
      </c>
    </row>
    <row r="4128" spans="1:31">
      <c r="A4128" s="60" t="str">
        <f>IF(G4128&amp;Q4128&lt;&gt;"",W4128&amp;Q4128,"")</f>
        <v>TENEREnatural</v>
      </c>
      <c r="B4128" s="60" t="str">
        <f>IF(C4128&lt;&gt;"",LEFT(C4128,9),"")</f>
        <v>81-053-32</v>
      </c>
      <c r="C4128" s="73" t="s">
        <v>6769</v>
      </c>
      <c r="D4128" s="73" t="s">
        <v>6767</v>
      </c>
      <c r="E4128" s="73" t="s">
        <v>904</v>
      </c>
      <c r="F4128" s="74">
        <v>57</v>
      </c>
      <c r="G4128" s="73" t="s">
        <v>6768</v>
      </c>
      <c r="H4128" s="73" t="s">
        <v>97</v>
      </c>
      <c r="I4128" s="73" t="s">
        <v>936</v>
      </c>
      <c r="J4128" s="73" t="s">
        <v>329</v>
      </c>
      <c r="K4128" s="73" t="s">
        <v>390</v>
      </c>
      <c r="L4128" s="73" t="s">
        <v>383</v>
      </c>
      <c r="M4128" s="73" t="s">
        <v>384</v>
      </c>
      <c r="N4128" s="73" t="s">
        <v>35</v>
      </c>
      <c r="O4128" s="73" t="s">
        <v>386</v>
      </c>
      <c r="P4128" s="73" t="s">
        <v>907</v>
      </c>
      <c r="Q4128" s="73" t="s">
        <v>947</v>
      </c>
      <c r="R4128" s="73" t="s">
        <v>63</v>
      </c>
      <c r="V4128" s="60" t="str">
        <f>W4128&amp;H4128</f>
        <v>TENEREбежевый / синий</v>
      </c>
      <c r="W4128" s="60" t="str">
        <f>_xlfn.LET(_xlpm.TextCell,TEXT(G4128,"###"),IF(_xlpm.TextCell&lt;&gt;"",IF(StyleSpaceSplit,IFERROR(IF(FIND(" ",_xlpm.TextCell)&gt;=1,MID(_xlpm.TextCell,1,FIND(" ",_xlpm.TextCell)-1),_xlpm.TextCell),_xlpm.TextCell),_xlpm.TextCell),""))</f>
        <v>TENERE</v>
      </c>
      <c r="X4128" s="60" t="str">
        <f>IF(A4128&lt;&gt;"",IFERROR(IF(FIND(" ",G4128)&gt;=1,MID(G4128,FIND(" ",G4128)+1,LEN(G4128)),""),""),"")</f>
        <v/>
      </c>
      <c r="AC4128" s="51">
        <f>IFERROR(VALUE(MID($C4128,1,2)),0)</f>
        <v>81</v>
      </c>
      <c r="AD4128" s="44">
        <f>IFERROR(VALUE(MID($C4128,4,3)),0)</f>
        <v>53</v>
      </c>
      <c r="AE4128" s="51">
        <f>VALUE(RIGHT("00"&amp;AC4128,2)&amp;RIGHT("000"&amp;AD4128,3))</f>
        <v>81053</v>
      </c>
    </row>
    <row r="4129" spans="1:31">
      <c r="A4129" s="60" t="str">
        <f>IF(G4129&amp;Q4129&lt;&gt;"",W4129&amp;Q4129,"")</f>
        <v>TENEREnatural</v>
      </c>
      <c r="B4129" s="60" t="str">
        <f>IF(C4129&lt;&gt;"",LEFT(C4129,9),"")</f>
        <v>81-053-32</v>
      </c>
      <c r="C4129" s="73" t="s">
        <v>6770</v>
      </c>
      <c r="D4129" s="73" t="s">
        <v>6767</v>
      </c>
      <c r="E4129" s="73" t="s">
        <v>910</v>
      </c>
      <c r="F4129" s="74">
        <v>59</v>
      </c>
      <c r="G4129" s="73" t="s">
        <v>6768</v>
      </c>
      <c r="H4129" s="73" t="s">
        <v>97</v>
      </c>
      <c r="I4129" s="73" t="s">
        <v>936</v>
      </c>
      <c r="J4129" s="73" t="s">
        <v>329</v>
      </c>
      <c r="K4129" s="73" t="s">
        <v>390</v>
      </c>
      <c r="L4129" s="73" t="s">
        <v>383</v>
      </c>
      <c r="M4129" s="73" t="s">
        <v>384</v>
      </c>
      <c r="N4129" s="73" t="s">
        <v>35</v>
      </c>
      <c r="O4129" s="73" t="s">
        <v>386</v>
      </c>
      <c r="P4129" s="73" t="s">
        <v>907</v>
      </c>
      <c r="Q4129" s="73" t="s">
        <v>947</v>
      </c>
      <c r="R4129" s="73" t="s">
        <v>63</v>
      </c>
      <c r="V4129" s="60" t="str">
        <f>W4129&amp;H4129</f>
        <v>TENEREбежевый / синий</v>
      </c>
      <c r="W4129" s="60" t="str">
        <f>_xlfn.LET(_xlpm.TextCell,TEXT(G4129,"###"),IF(_xlpm.TextCell&lt;&gt;"",IF(StyleSpaceSplit,IFERROR(IF(FIND(" ",_xlpm.TextCell)&gt;=1,MID(_xlpm.TextCell,1,FIND(" ",_xlpm.TextCell)-1),_xlpm.TextCell),_xlpm.TextCell),_xlpm.TextCell),""))</f>
        <v>TENERE</v>
      </c>
      <c r="X4129" s="60" t="str">
        <f>IF(A4129&lt;&gt;"",IFERROR(IF(FIND(" ",G4129)&gt;=1,MID(G4129,FIND(" ",G4129)+1,LEN(G4129)),""),""),"")</f>
        <v/>
      </c>
      <c r="AC4129" s="51">
        <f>IFERROR(VALUE(MID($C4129,1,2)),0)</f>
        <v>81</v>
      </c>
      <c r="AD4129" s="44">
        <f>IFERROR(VALUE(MID($C4129,4,3)),0)</f>
        <v>53</v>
      </c>
      <c r="AE4129" s="51">
        <f>VALUE(RIGHT("00"&amp;AC4129,2)&amp;RIGHT("000"&amp;AD4129,3))</f>
        <v>81053</v>
      </c>
    </row>
    <row r="4130" spans="1:31">
      <c r="A4130" s="60" t="str">
        <f>IF(G4130&amp;Q4130&lt;&gt;"",W4130&amp;Q4130,"")</f>
        <v>TENEREnatural</v>
      </c>
      <c r="B4130" s="60" t="str">
        <f>IF(C4130&lt;&gt;"",LEFT(C4130,9),"")</f>
        <v>81-053-32</v>
      </c>
      <c r="C4130" s="73" t="s">
        <v>6771</v>
      </c>
      <c r="D4130" s="73" t="s">
        <v>6767</v>
      </c>
      <c r="E4130" s="73" t="s">
        <v>912</v>
      </c>
      <c r="F4130" s="74">
        <v>61</v>
      </c>
      <c r="G4130" s="73" t="s">
        <v>6768</v>
      </c>
      <c r="H4130" s="73" t="s">
        <v>97</v>
      </c>
      <c r="I4130" s="73" t="s">
        <v>936</v>
      </c>
      <c r="J4130" s="73" t="s">
        <v>329</v>
      </c>
      <c r="K4130" s="73" t="s">
        <v>390</v>
      </c>
      <c r="L4130" s="73" t="s">
        <v>383</v>
      </c>
      <c r="M4130" s="73" t="s">
        <v>384</v>
      </c>
      <c r="N4130" s="73" t="s">
        <v>35</v>
      </c>
      <c r="O4130" s="73" t="s">
        <v>386</v>
      </c>
      <c r="P4130" s="73" t="s">
        <v>907</v>
      </c>
      <c r="Q4130" s="73" t="s">
        <v>947</v>
      </c>
      <c r="R4130" s="73" t="s">
        <v>63</v>
      </c>
      <c r="V4130" s="60" t="str">
        <f>W4130&amp;H4130</f>
        <v>TENEREбежевый / синий</v>
      </c>
      <c r="W4130" s="60" t="str">
        <f>_xlfn.LET(_xlpm.TextCell,TEXT(G4130,"###"),IF(_xlpm.TextCell&lt;&gt;"",IF(StyleSpaceSplit,IFERROR(IF(FIND(" ",_xlpm.TextCell)&gt;=1,MID(_xlpm.TextCell,1,FIND(" ",_xlpm.TextCell)-1),_xlpm.TextCell),_xlpm.TextCell),_xlpm.TextCell),""))</f>
        <v>TENERE</v>
      </c>
      <c r="X4130" s="60" t="str">
        <f>IF(A4130&lt;&gt;"",IFERROR(IF(FIND(" ",G4130)&gt;=1,MID(G4130,FIND(" ",G4130)+1,LEN(G4130)),""),""),"")</f>
        <v/>
      </c>
      <c r="AC4130" s="51">
        <f>IFERROR(VALUE(MID($C4130,1,2)),0)</f>
        <v>81</v>
      </c>
      <c r="AD4130" s="44">
        <f>IFERROR(VALUE(MID($C4130,4,3)),0)</f>
        <v>53</v>
      </c>
      <c r="AE4130" s="51">
        <f>VALUE(RIGHT("00"&amp;AC4130,2)&amp;RIGHT("000"&amp;AD4130,3))</f>
        <v>81053</v>
      </c>
    </row>
    <row r="4131" spans="1:31">
      <c r="A4131" s="60" t="str">
        <f>IF(G4131&amp;Q4131&lt;&gt;"",W4131&amp;Q4131,"")</f>
        <v>TENEREtobacco</v>
      </c>
      <c r="B4131" s="60" t="str">
        <f>IF(C4131&lt;&gt;"",LEFT(C4131,9),"")</f>
        <v>81-053-14</v>
      </c>
      <c r="C4131" s="73" t="s">
        <v>6772</v>
      </c>
      <c r="D4131" s="73" t="s">
        <v>6773</v>
      </c>
      <c r="E4131" s="73" t="s">
        <v>956</v>
      </c>
      <c r="F4131" s="74">
        <v>55</v>
      </c>
      <c r="G4131" s="73" t="s">
        <v>6768</v>
      </c>
      <c r="H4131" s="73" t="s">
        <v>86</v>
      </c>
      <c r="I4131" s="73" t="s">
        <v>936</v>
      </c>
      <c r="J4131" s="73" t="s">
        <v>329</v>
      </c>
      <c r="K4131" s="73" t="s">
        <v>390</v>
      </c>
      <c r="L4131" s="73" t="s">
        <v>383</v>
      </c>
      <c r="M4131" s="73" t="s">
        <v>384</v>
      </c>
      <c r="N4131" s="73" t="s">
        <v>35</v>
      </c>
      <c r="O4131" s="73" t="s">
        <v>386</v>
      </c>
      <c r="P4131" s="73" t="s">
        <v>907</v>
      </c>
      <c r="Q4131" s="73" t="s">
        <v>942</v>
      </c>
      <c r="R4131" s="73" t="s">
        <v>86</v>
      </c>
      <c r="V4131" s="60" t="str">
        <f>W4131&amp;H4131</f>
        <v>TENEREкоричневый</v>
      </c>
      <c r="W4131" s="60" t="str">
        <f>_xlfn.LET(_xlpm.TextCell,TEXT(G4131,"###"),IF(_xlpm.TextCell&lt;&gt;"",IF(StyleSpaceSplit,IFERROR(IF(FIND(" ",_xlpm.TextCell)&gt;=1,MID(_xlpm.TextCell,1,FIND(" ",_xlpm.TextCell)-1),_xlpm.TextCell),_xlpm.TextCell),_xlpm.TextCell),""))</f>
        <v>TENERE</v>
      </c>
      <c r="X4131" s="60" t="str">
        <f>IF(A4131&lt;&gt;"",IFERROR(IF(FIND(" ",G4131)&gt;=1,MID(G4131,FIND(" ",G4131)+1,LEN(G4131)),""),""),"")</f>
        <v/>
      </c>
      <c r="AC4131" s="51">
        <f>IFERROR(VALUE(MID($C4131,1,2)),0)</f>
        <v>81</v>
      </c>
      <c r="AD4131" s="44">
        <f>IFERROR(VALUE(MID($C4131,4,3)),0)</f>
        <v>53</v>
      </c>
      <c r="AE4131" s="51">
        <f>VALUE(RIGHT("00"&amp;AC4131,2)&amp;RIGHT("000"&amp;AD4131,3))</f>
        <v>81053</v>
      </c>
    </row>
    <row r="4132" spans="1:31">
      <c r="A4132" s="60" t="str">
        <f>IF(G4132&amp;Q4132&lt;&gt;"",W4132&amp;Q4132,"")</f>
        <v>TENEREtobacco</v>
      </c>
      <c r="B4132" s="60" t="str">
        <f>IF(C4132&lt;&gt;"",LEFT(C4132,9),"")</f>
        <v>81-053-14</v>
      </c>
      <c r="C4132" s="73" t="s">
        <v>6774</v>
      </c>
      <c r="D4132" s="73" t="s">
        <v>6773</v>
      </c>
      <c r="E4132" s="73" t="s">
        <v>904</v>
      </c>
      <c r="F4132" s="74">
        <v>57</v>
      </c>
      <c r="G4132" s="73" t="s">
        <v>6768</v>
      </c>
      <c r="H4132" s="73" t="s">
        <v>86</v>
      </c>
      <c r="I4132" s="73" t="s">
        <v>936</v>
      </c>
      <c r="J4132" s="73" t="s">
        <v>329</v>
      </c>
      <c r="K4132" s="73" t="s">
        <v>390</v>
      </c>
      <c r="L4132" s="73" t="s">
        <v>383</v>
      </c>
      <c r="M4132" s="73" t="s">
        <v>384</v>
      </c>
      <c r="N4132" s="73" t="s">
        <v>35</v>
      </c>
      <c r="O4132" s="73" t="s">
        <v>386</v>
      </c>
      <c r="P4132" s="73" t="s">
        <v>907</v>
      </c>
      <c r="Q4132" s="73" t="s">
        <v>942</v>
      </c>
      <c r="R4132" s="73" t="s">
        <v>86</v>
      </c>
      <c r="V4132" s="60" t="str">
        <f>W4132&amp;H4132</f>
        <v>TENEREкоричневый</v>
      </c>
      <c r="W4132" s="60" t="str">
        <f>_xlfn.LET(_xlpm.TextCell,TEXT(G4132,"###"),IF(_xlpm.TextCell&lt;&gt;"",IF(StyleSpaceSplit,IFERROR(IF(FIND(" ",_xlpm.TextCell)&gt;=1,MID(_xlpm.TextCell,1,FIND(" ",_xlpm.TextCell)-1),_xlpm.TextCell),_xlpm.TextCell),_xlpm.TextCell),""))</f>
        <v>TENERE</v>
      </c>
      <c r="X4132" s="60" t="str">
        <f>IF(A4132&lt;&gt;"",IFERROR(IF(FIND(" ",G4132)&gt;=1,MID(G4132,FIND(" ",G4132)+1,LEN(G4132)),""),""),"")</f>
        <v/>
      </c>
      <c r="AC4132" s="51">
        <f>IFERROR(VALUE(MID($C4132,1,2)),0)</f>
        <v>81</v>
      </c>
      <c r="AD4132" s="44">
        <f>IFERROR(VALUE(MID($C4132,4,3)),0)</f>
        <v>53</v>
      </c>
      <c r="AE4132" s="51">
        <f>VALUE(RIGHT("00"&amp;AC4132,2)&amp;RIGHT("000"&amp;AD4132,3))</f>
        <v>81053</v>
      </c>
    </row>
    <row r="4133" spans="1:31">
      <c r="A4133" s="60" t="str">
        <f>IF(G4133&amp;Q4133&lt;&gt;"",W4133&amp;Q4133,"")</f>
        <v>TENEREtobacco</v>
      </c>
      <c r="B4133" s="60" t="str">
        <f>IF(C4133&lt;&gt;"",LEFT(C4133,9),"")</f>
        <v>81-053-14</v>
      </c>
      <c r="C4133" s="73" t="s">
        <v>6775</v>
      </c>
      <c r="D4133" s="73" t="s">
        <v>6773</v>
      </c>
      <c r="E4133" s="73" t="s">
        <v>910</v>
      </c>
      <c r="F4133" s="74">
        <v>59</v>
      </c>
      <c r="G4133" s="73" t="s">
        <v>6768</v>
      </c>
      <c r="H4133" s="73" t="s">
        <v>86</v>
      </c>
      <c r="I4133" s="73" t="s">
        <v>936</v>
      </c>
      <c r="J4133" s="73" t="s">
        <v>329</v>
      </c>
      <c r="K4133" s="73" t="s">
        <v>390</v>
      </c>
      <c r="L4133" s="73" t="s">
        <v>383</v>
      </c>
      <c r="M4133" s="73" t="s">
        <v>384</v>
      </c>
      <c r="N4133" s="73" t="s">
        <v>35</v>
      </c>
      <c r="O4133" s="73" t="s">
        <v>386</v>
      </c>
      <c r="P4133" s="73" t="s">
        <v>907</v>
      </c>
      <c r="Q4133" s="73" t="s">
        <v>942</v>
      </c>
      <c r="R4133" s="73" t="s">
        <v>86</v>
      </c>
      <c r="V4133" s="60" t="str">
        <f>W4133&amp;H4133</f>
        <v>TENEREкоричневый</v>
      </c>
      <c r="W4133" s="60" t="str">
        <f>_xlfn.LET(_xlpm.TextCell,TEXT(G4133,"###"),IF(_xlpm.TextCell&lt;&gt;"",IF(StyleSpaceSplit,IFERROR(IF(FIND(" ",_xlpm.TextCell)&gt;=1,MID(_xlpm.TextCell,1,FIND(" ",_xlpm.TextCell)-1),_xlpm.TextCell),_xlpm.TextCell),_xlpm.TextCell),""))</f>
        <v>TENERE</v>
      </c>
      <c r="X4133" s="60" t="str">
        <f>IF(A4133&lt;&gt;"",IFERROR(IF(FIND(" ",G4133)&gt;=1,MID(G4133,FIND(" ",G4133)+1,LEN(G4133)),""),""),"")</f>
        <v/>
      </c>
      <c r="AC4133" s="51">
        <f>IFERROR(VALUE(MID($C4133,1,2)),0)</f>
        <v>81</v>
      </c>
      <c r="AD4133" s="44">
        <f>IFERROR(VALUE(MID($C4133,4,3)),0)</f>
        <v>53</v>
      </c>
      <c r="AE4133" s="51">
        <f>VALUE(RIGHT("00"&amp;AC4133,2)&amp;RIGHT("000"&amp;AD4133,3))</f>
        <v>81053</v>
      </c>
    </row>
    <row r="4134" spans="1:31">
      <c r="A4134" s="60" t="str">
        <f>IF(G4134&amp;Q4134&lt;&gt;"",W4134&amp;Q4134,"")</f>
        <v>TENEREtobacco</v>
      </c>
      <c r="B4134" s="60" t="str">
        <f>IF(C4134&lt;&gt;"",LEFT(C4134,9),"")</f>
        <v>81-053-14</v>
      </c>
      <c r="C4134" s="73" t="s">
        <v>6776</v>
      </c>
      <c r="D4134" s="73" t="s">
        <v>6773</v>
      </c>
      <c r="E4134" s="73" t="s">
        <v>912</v>
      </c>
      <c r="F4134" s="74">
        <v>61</v>
      </c>
      <c r="G4134" s="73" t="s">
        <v>6768</v>
      </c>
      <c r="H4134" s="73" t="s">
        <v>86</v>
      </c>
      <c r="I4134" s="73" t="s">
        <v>936</v>
      </c>
      <c r="J4134" s="73" t="s">
        <v>329</v>
      </c>
      <c r="K4134" s="73" t="s">
        <v>390</v>
      </c>
      <c r="L4134" s="73" t="s">
        <v>383</v>
      </c>
      <c r="M4134" s="73" t="s">
        <v>384</v>
      </c>
      <c r="N4134" s="73" t="s">
        <v>35</v>
      </c>
      <c r="O4134" s="73" t="s">
        <v>386</v>
      </c>
      <c r="P4134" s="73" t="s">
        <v>907</v>
      </c>
      <c r="Q4134" s="73" t="s">
        <v>942</v>
      </c>
      <c r="R4134" s="73" t="s">
        <v>86</v>
      </c>
      <c r="V4134" s="60" t="str">
        <f>W4134&amp;H4134</f>
        <v>TENEREкоричневый</v>
      </c>
      <c r="W4134" s="60" t="str">
        <f>_xlfn.LET(_xlpm.TextCell,TEXT(G4134,"###"),IF(_xlpm.TextCell&lt;&gt;"",IF(StyleSpaceSplit,IFERROR(IF(FIND(" ",_xlpm.TextCell)&gt;=1,MID(_xlpm.TextCell,1,FIND(" ",_xlpm.TextCell)-1),_xlpm.TextCell),_xlpm.TextCell),_xlpm.TextCell),""))</f>
        <v>TENERE</v>
      </c>
      <c r="X4134" s="60" t="str">
        <f>IF(A4134&lt;&gt;"",IFERROR(IF(FIND(" ",G4134)&gt;=1,MID(G4134,FIND(" ",G4134)+1,LEN(G4134)),""),""),"")</f>
        <v/>
      </c>
      <c r="AC4134" s="51">
        <f>IFERROR(VALUE(MID($C4134,1,2)),0)</f>
        <v>81</v>
      </c>
      <c r="AD4134" s="44">
        <f>IFERROR(VALUE(MID($C4134,4,3)),0)</f>
        <v>53</v>
      </c>
      <c r="AE4134" s="51">
        <f>VALUE(RIGHT("00"&amp;AC4134,2)&amp;RIGHT("000"&amp;AD4134,3))</f>
        <v>81053</v>
      </c>
    </row>
    <row r="4135" spans="1:31">
      <c r="A4135" s="60" t="str">
        <f>IF(G4135&amp;Q4135&lt;&gt;"",W4135&amp;Q4135,"")</f>
        <v>TIMMYbrown</v>
      </c>
      <c r="B4135" s="60" t="str">
        <f>IF(C4135&lt;&gt;"",LEFT(C4135,9),"")</f>
        <v>80-080-73</v>
      </c>
      <c r="C4135" s="73" t="s">
        <v>7640</v>
      </c>
      <c r="D4135" s="73" t="s">
        <v>7641</v>
      </c>
      <c r="E4135" s="73" t="s">
        <v>910</v>
      </c>
      <c r="F4135" s="74">
        <v>59</v>
      </c>
      <c r="G4135" s="73" t="s">
        <v>7642</v>
      </c>
      <c r="H4135" s="73" t="s">
        <v>81</v>
      </c>
      <c r="I4135" s="73" t="s">
        <v>2642</v>
      </c>
      <c r="J4135" s="73" t="s">
        <v>345</v>
      </c>
      <c r="K4135" s="73" t="s">
        <v>382</v>
      </c>
      <c r="L4135" s="73" t="s">
        <v>383</v>
      </c>
      <c r="M4135" s="73" t="s">
        <v>384</v>
      </c>
      <c r="N4135" s="73" t="s">
        <v>36</v>
      </c>
      <c r="O4135" s="73" t="s">
        <v>386</v>
      </c>
      <c r="P4135" s="73" t="s">
        <v>907</v>
      </c>
      <c r="Q4135" s="73" t="s">
        <v>1033</v>
      </c>
      <c r="R4135" s="73" t="s">
        <v>63</v>
      </c>
      <c r="V4135" s="60" t="str">
        <f>W4135&amp;H4135</f>
        <v>TIMMYбежевый / коричневый</v>
      </c>
      <c r="W4135" s="60" t="str">
        <f>_xlfn.LET(_xlpm.TextCell,TEXT(G4135,"###"),IF(_xlpm.TextCell&lt;&gt;"",IF(StyleSpaceSplit,IFERROR(IF(FIND(" ",_xlpm.TextCell)&gt;=1,MID(_xlpm.TextCell,1,FIND(" ",_xlpm.TextCell)-1),_xlpm.TextCell),_xlpm.TextCell),_xlpm.TextCell),""))</f>
        <v>TIMMY</v>
      </c>
      <c r="X4135" s="60" t="str">
        <f>IF(A4135&lt;&gt;"",IFERROR(IF(FIND(" ",G4135)&gt;=1,MID(G4135,FIND(" ",G4135)+1,LEN(G4135)),""),""),"")</f>
        <v/>
      </c>
      <c r="AC4135" s="51">
        <f>IFERROR(VALUE(MID($C4135,1,2)),0)</f>
        <v>80</v>
      </c>
      <c r="AD4135" s="44">
        <f>IFERROR(VALUE(MID($C4135,4,3)),0)</f>
        <v>80</v>
      </c>
      <c r="AE4135" s="51">
        <f>VALUE(RIGHT("00"&amp;AC4135,2)&amp;RIGHT("000"&amp;AD4135,3))</f>
        <v>80080</v>
      </c>
    </row>
    <row r="4136" spans="1:31">
      <c r="A4136" s="60" t="str">
        <f>IF(G4136&amp;Q4136&lt;&gt;"",W4136&amp;Q4136,"")</f>
        <v>TIMMYbrown</v>
      </c>
      <c r="B4136" s="60" t="str">
        <f>IF(C4136&lt;&gt;"",LEFT(C4136,9),"")</f>
        <v>80-080-73</v>
      </c>
      <c r="C4136" s="73" t="s">
        <v>7643</v>
      </c>
      <c r="D4136" s="73" t="s">
        <v>7641</v>
      </c>
      <c r="E4136" s="73" t="s">
        <v>912</v>
      </c>
      <c r="F4136" s="74">
        <v>61</v>
      </c>
      <c r="G4136" s="73" t="s">
        <v>7642</v>
      </c>
      <c r="H4136" s="73" t="s">
        <v>81</v>
      </c>
      <c r="I4136" s="73" t="s">
        <v>2642</v>
      </c>
      <c r="J4136" s="73" t="s">
        <v>345</v>
      </c>
      <c r="K4136" s="73" t="s">
        <v>382</v>
      </c>
      <c r="L4136" s="73" t="s">
        <v>383</v>
      </c>
      <c r="M4136" s="73" t="s">
        <v>384</v>
      </c>
      <c r="N4136" s="73" t="s">
        <v>36</v>
      </c>
      <c r="O4136" s="73" t="s">
        <v>386</v>
      </c>
      <c r="P4136" s="73" t="s">
        <v>907</v>
      </c>
      <c r="Q4136" s="73" t="s">
        <v>1033</v>
      </c>
      <c r="R4136" s="73" t="s">
        <v>63</v>
      </c>
      <c r="V4136" s="60" t="str">
        <f>W4136&amp;H4136</f>
        <v>TIMMYбежевый / коричневый</v>
      </c>
      <c r="W4136" s="60" t="str">
        <f>_xlfn.LET(_xlpm.TextCell,TEXT(G4136,"###"),IF(_xlpm.TextCell&lt;&gt;"",IF(StyleSpaceSplit,IFERROR(IF(FIND(" ",_xlpm.TextCell)&gt;=1,MID(_xlpm.TextCell,1,FIND(" ",_xlpm.TextCell)-1),_xlpm.TextCell),_xlpm.TextCell),_xlpm.TextCell),""))</f>
        <v>TIMMY</v>
      </c>
      <c r="X4136" s="60" t="str">
        <f>IF(A4136&lt;&gt;"",IFERROR(IF(FIND(" ",G4136)&gt;=1,MID(G4136,FIND(" ",G4136)+1,LEN(G4136)),""),""),"")</f>
        <v/>
      </c>
      <c r="AC4136" s="51">
        <f>IFERROR(VALUE(MID($C4136,1,2)),0)</f>
        <v>80</v>
      </c>
      <c r="AD4136" s="44">
        <f>IFERROR(VALUE(MID($C4136,4,3)),0)</f>
        <v>80</v>
      </c>
      <c r="AE4136" s="51">
        <f>VALUE(RIGHT("00"&amp;AC4136,2)&amp;RIGHT("000"&amp;AD4136,3))</f>
        <v>80080</v>
      </c>
    </row>
    <row r="4137" spans="1:31">
      <c r="A4137" s="60" t="str">
        <f>IF(G4137&amp;Q4137&lt;&gt;"",W4137&amp;Q4137,"")</f>
        <v>TIMMYbrown</v>
      </c>
      <c r="B4137" s="60" t="str">
        <f>IF(C4137&lt;&gt;"",LEFT(C4137,9),"")</f>
        <v>80-080-73</v>
      </c>
      <c r="C4137" s="73" t="s">
        <v>7644</v>
      </c>
      <c r="D4137" s="73" t="s">
        <v>7641</v>
      </c>
      <c r="E4137" s="73" t="s">
        <v>904</v>
      </c>
      <c r="F4137" s="74">
        <v>57</v>
      </c>
      <c r="G4137" s="73" t="s">
        <v>7642</v>
      </c>
      <c r="H4137" s="73" t="s">
        <v>81</v>
      </c>
      <c r="I4137" s="73" t="s">
        <v>2642</v>
      </c>
      <c r="J4137" s="73" t="s">
        <v>345</v>
      </c>
      <c r="K4137" s="73" t="s">
        <v>382</v>
      </c>
      <c r="L4137" s="73" t="s">
        <v>383</v>
      </c>
      <c r="M4137" s="73" t="s">
        <v>384</v>
      </c>
      <c r="N4137" s="73" t="s">
        <v>36</v>
      </c>
      <c r="O4137" s="73" t="s">
        <v>386</v>
      </c>
      <c r="P4137" s="73" t="s">
        <v>907</v>
      </c>
      <c r="Q4137" s="73" t="s">
        <v>1033</v>
      </c>
      <c r="R4137" s="73" t="s">
        <v>63</v>
      </c>
      <c r="V4137" s="60" t="str">
        <f>W4137&amp;H4137</f>
        <v>TIMMYбежевый / коричневый</v>
      </c>
      <c r="W4137" s="60" t="str">
        <f>_xlfn.LET(_xlpm.TextCell,TEXT(G4137,"###"),IF(_xlpm.TextCell&lt;&gt;"",IF(StyleSpaceSplit,IFERROR(IF(FIND(" ",_xlpm.TextCell)&gt;=1,MID(_xlpm.TextCell,1,FIND(" ",_xlpm.TextCell)-1),_xlpm.TextCell),_xlpm.TextCell),_xlpm.TextCell),""))</f>
        <v>TIMMY</v>
      </c>
      <c r="X4137" s="60" t="str">
        <f>IF(A4137&lt;&gt;"",IFERROR(IF(FIND(" ",G4137)&gt;=1,MID(G4137,FIND(" ",G4137)+1,LEN(G4137)),""),""),"")</f>
        <v/>
      </c>
      <c r="AC4137" s="51">
        <f>IFERROR(VALUE(MID($C4137,1,2)),0)</f>
        <v>80</v>
      </c>
      <c r="AD4137" s="44">
        <f>IFERROR(VALUE(MID($C4137,4,3)),0)</f>
        <v>80</v>
      </c>
      <c r="AE4137" s="51">
        <f>VALUE(RIGHT("00"&amp;AC4137,2)&amp;RIGHT("000"&amp;AD4137,3))</f>
        <v>80080</v>
      </c>
    </row>
    <row r="4138" spans="1:31">
      <c r="A4138" s="60" t="str">
        <f>IF(G4138&amp;Q4138&lt;&gt;"",W4138&amp;Q4138,"")</f>
        <v>TULUMdenim</v>
      </c>
      <c r="B4138" s="60" t="str">
        <f>IF(C4138&lt;&gt;"",LEFT(C4138,9),"")</f>
        <v>81-054-32</v>
      </c>
      <c r="C4138" s="73" t="s">
        <v>6783</v>
      </c>
      <c r="D4138" s="73" t="s">
        <v>6784</v>
      </c>
      <c r="E4138" s="73" t="s">
        <v>956</v>
      </c>
      <c r="F4138" s="74">
        <v>55</v>
      </c>
      <c r="G4138" s="73" t="s">
        <v>6779</v>
      </c>
      <c r="H4138" s="73" t="s">
        <v>97</v>
      </c>
      <c r="I4138" s="73" t="s">
        <v>936</v>
      </c>
      <c r="J4138" s="73" t="s">
        <v>330</v>
      </c>
      <c r="K4138" s="73" t="s">
        <v>390</v>
      </c>
      <c r="L4138" s="73" t="s">
        <v>383</v>
      </c>
      <c r="M4138" s="73" t="s">
        <v>384</v>
      </c>
      <c r="N4138" s="73" t="s">
        <v>35</v>
      </c>
      <c r="O4138" s="73" t="s">
        <v>386</v>
      </c>
      <c r="P4138" s="73" t="s">
        <v>907</v>
      </c>
      <c r="Q4138" s="73" t="s">
        <v>6707</v>
      </c>
      <c r="R4138" s="73" t="s">
        <v>63</v>
      </c>
      <c r="V4138" s="60" t="str">
        <f>W4138&amp;H4138</f>
        <v>TULUMбежевый / синий</v>
      </c>
      <c r="W4138" s="60" t="str">
        <f>_xlfn.LET(_xlpm.TextCell,TEXT(G4138,"###"),IF(_xlpm.TextCell&lt;&gt;"",IF(StyleSpaceSplit,IFERROR(IF(FIND(" ",_xlpm.TextCell)&gt;=1,MID(_xlpm.TextCell,1,FIND(" ",_xlpm.TextCell)-1),_xlpm.TextCell),_xlpm.TextCell),_xlpm.TextCell),""))</f>
        <v>TULUM</v>
      </c>
      <c r="X4138" s="60" t="str">
        <f>IF(A4138&lt;&gt;"",IFERROR(IF(FIND(" ",G4138)&gt;=1,MID(G4138,FIND(" ",G4138)+1,LEN(G4138)),""),""),"")</f>
        <v/>
      </c>
      <c r="AC4138" s="51">
        <f>IFERROR(VALUE(MID($C4138,1,2)),0)</f>
        <v>81</v>
      </c>
      <c r="AD4138" s="44">
        <f>IFERROR(VALUE(MID($C4138,4,3)),0)</f>
        <v>54</v>
      </c>
      <c r="AE4138" s="51">
        <f>VALUE(RIGHT("00"&amp;AC4138,2)&amp;RIGHT("000"&amp;AD4138,3))</f>
        <v>81054</v>
      </c>
    </row>
    <row r="4139" spans="1:31">
      <c r="A4139" s="60" t="str">
        <f>IF(G4139&amp;Q4139&lt;&gt;"",W4139&amp;Q4139,"")</f>
        <v>TULUMdenim</v>
      </c>
      <c r="B4139" s="60" t="str">
        <f>IF(C4139&lt;&gt;"",LEFT(C4139,9),"")</f>
        <v>81-054-32</v>
      </c>
      <c r="C4139" s="73" t="s">
        <v>6785</v>
      </c>
      <c r="D4139" s="73" t="s">
        <v>6784</v>
      </c>
      <c r="E4139" s="73" t="s">
        <v>904</v>
      </c>
      <c r="F4139" s="74">
        <v>57</v>
      </c>
      <c r="G4139" s="73" t="s">
        <v>6779</v>
      </c>
      <c r="H4139" s="73" t="s">
        <v>97</v>
      </c>
      <c r="I4139" s="73" t="s">
        <v>936</v>
      </c>
      <c r="J4139" s="73" t="s">
        <v>330</v>
      </c>
      <c r="K4139" s="73" t="s">
        <v>390</v>
      </c>
      <c r="L4139" s="73" t="s">
        <v>383</v>
      </c>
      <c r="M4139" s="73" t="s">
        <v>384</v>
      </c>
      <c r="N4139" s="73" t="s">
        <v>35</v>
      </c>
      <c r="O4139" s="73" t="s">
        <v>386</v>
      </c>
      <c r="P4139" s="73" t="s">
        <v>907</v>
      </c>
      <c r="Q4139" s="73" t="s">
        <v>6707</v>
      </c>
      <c r="R4139" s="73" t="s">
        <v>63</v>
      </c>
      <c r="V4139" s="60" t="str">
        <f>W4139&amp;H4139</f>
        <v>TULUMбежевый / синий</v>
      </c>
      <c r="W4139" s="60" t="str">
        <f>_xlfn.LET(_xlpm.TextCell,TEXT(G4139,"###"),IF(_xlpm.TextCell&lt;&gt;"",IF(StyleSpaceSplit,IFERROR(IF(FIND(" ",_xlpm.TextCell)&gt;=1,MID(_xlpm.TextCell,1,FIND(" ",_xlpm.TextCell)-1),_xlpm.TextCell),_xlpm.TextCell),_xlpm.TextCell),""))</f>
        <v>TULUM</v>
      </c>
      <c r="X4139" s="60" t="str">
        <f>IF(A4139&lt;&gt;"",IFERROR(IF(FIND(" ",G4139)&gt;=1,MID(G4139,FIND(" ",G4139)+1,LEN(G4139)),""),""),"")</f>
        <v/>
      </c>
      <c r="AC4139" s="51">
        <f>IFERROR(VALUE(MID($C4139,1,2)),0)</f>
        <v>81</v>
      </c>
      <c r="AD4139" s="44">
        <f>IFERROR(VALUE(MID($C4139,4,3)),0)</f>
        <v>54</v>
      </c>
      <c r="AE4139" s="51">
        <f>VALUE(RIGHT("00"&amp;AC4139,2)&amp;RIGHT("000"&amp;AD4139,3))</f>
        <v>81054</v>
      </c>
    </row>
    <row r="4140" spans="1:31">
      <c r="A4140" s="60" t="str">
        <f>IF(G4140&amp;Q4140&lt;&gt;"",W4140&amp;Q4140,"")</f>
        <v>TULUMdenim</v>
      </c>
      <c r="B4140" s="60" t="str">
        <f>IF(C4140&lt;&gt;"",LEFT(C4140,9),"")</f>
        <v>81-054-32</v>
      </c>
      <c r="C4140" s="73" t="s">
        <v>6786</v>
      </c>
      <c r="D4140" s="73" t="s">
        <v>6784</v>
      </c>
      <c r="E4140" s="73" t="s">
        <v>910</v>
      </c>
      <c r="F4140" s="74">
        <v>59</v>
      </c>
      <c r="G4140" s="73" t="s">
        <v>6779</v>
      </c>
      <c r="H4140" s="73" t="s">
        <v>97</v>
      </c>
      <c r="I4140" s="73" t="s">
        <v>936</v>
      </c>
      <c r="J4140" s="73" t="s">
        <v>330</v>
      </c>
      <c r="K4140" s="73" t="s">
        <v>390</v>
      </c>
      <c r="L4140" s="73" t="s">
        <v>383</v>
      </c>
      <c r="M4140" s="73" t="s">
        <v>384</v>
      </c>
      <c r="N4140" s="73" t="s">
        <v>35</v>
      </c>
      <c r="O4140" s="73" t="s">
        <v>386</v>
      </c>
      <c r="P4140" s="73" t="s">
        <v>907</v>
      </c>
      <c r="Q4140" s="73" t="s">
        <v>6707</v>
      </c>
      <c r="R4140" s="73" t="s">
        <v>63</v>
      </c>
      <c r="V4140" s="60" t="str">
        <f>W4140&amp;H4140</f>
        <v>TULUMбежевый / синий</v>
      </c>
      <c r="W4140" s="60" t="str">
        <f>_xlfn.LET(_xlpm.TextCell,TEXT(G4140,"###"),IF(_xlpm.TextCell&lt;&gt;"",IF(StyleSpaceSplit,IFERROR(IF(FIND(" ",_xlpm.TextCell)&gt;=1,MID(_xlpm.TextCell,1,FIND(" ",_xlpm.TextCell)-1),_xlpm.TextCell),_xlpm.TextCell),_xlpm.TextCell),""))</f>
        <v>TULUM</v>
      </c>
      <c r="X4140" s="60" t="str">
        <f>IF(A4140&lt;&gt;"",IFERROR(IF(FIND(" ",G4140)&gt;=1,MID(G4140,FIND(" ",G4140)+1,LEN(G4140)),""),""),"")</f>
        <v/>
      </c>
      <c r="AC4140" s="51">
        <f>IFERROR(VALUE(MID($C4140,1,2)),0)</f>
        <v>81</v>
      </c>
      <c r="AD4140" s="44">
        <f>IFERROR(VALUE(MID($C4140,4,3)),0)</f>
        <v>54</v>
      </c>
      <c r="AE4140" s="51">
        <f>VALUE(RIGHT("00"&amp;AC4140,2)&amp;RIGHT("000"&amp;AD4140,3))</f>
        <v>81054</v>
      </c>
    </row>
    <row r="4141" spans="1:31">
      <c r="A4141" s="60" t="str">
        <f>IF(G4141&amp;Q4141&lt;&gt;"",W4141&amp;Q4141,"")</f>
        <v>TULUMdenim</v>
      </c>
      <c r="B4141" s="60" t="str">
        <f>IF(C4141&lt;&gt;"",LEFT(C4141,9),"")</f>
        <v>81-054-32</v>
      </c>
      <c r="C4141" s="73" t="s">
        <v>6787</v>
      </c>
      <c r="D4141" s="73" t="s">
        <v>6784</v>
      </c>
      <c r="E4141" s="73" t="s">
        <v>912</v>
      </c>
      <c r="F4141" s="74">
        <v>61</v>
      </c>
      <c r="G4141" s="73" t="s">
        <v>6779</v>
      </c>
      <c r="H4141" s="73" t="s">
        <v>97</v>
      </c>
      <c r="I4141" s="73" t="s">
        <v>936</v>
      </c>
      <c r="J4141" s="73" t="s">
        <v>330</v>
      </c>
      <c r="K4141" s="73" t="s">
        <v>390</v>
      </c>
      <c r="L4141" s="73" t="s">
        <v>383</v>
      </c>
      <c r="M4141" s="73" t="s">
        <v>384</v>
      </c>
      <c r="N4141" s="73" t="s">
        <v>35</v>
      </c>
      <c r="O4141" s="73" t="s">
        <v>386</v>
      </c>
      <c r="P4141" s="73" t="s">
        <v>907</v>
      </c>
      <c r="Q4141" s="73" t="s">
        <v>6707</v>
      </c>
      <c r="R4141" s="73" t="s">
        <v>63</v>
      </c>
      <c r="V4141" s="60" t="str">
        <f>W4141&amp;H4141</f>
        <v>TULUMбежевый / синий</v>
      </c>
      <c r="W4141" s="60" t="str">
        <f>_xlfn.LET(_xlpm.TextCell,TEXT(G4141,"###"),IF(_xlpm.TextCell&lt;&gt;"",IF(StyleSpaceSplit,IFERROR(IF(FIND(" ",_xlpm.TextCell)&gt;=1,MID(_xlpm.TextCell,1,FIND(" ",_xlpm.TextCell)-1),_xlpm.TextCell),_xlpm.TextCell),_xlpm.TextCell),""))</f>
        <v>TULUM</v>
      </c>
      <c r="X4141" s="60" t="str">
        <f>IF(A4141&lt;&gt;"",IFERROR(IF(FIND(" ",G4141)&gt;=1,MID(G4141,FIND(" ",G4141)+1,LEN(G4141)),""),""),"")</f>
        <v/>
      </c>
      <c r="AC4141" s="51">
        <f>IFERROR(VALUE(MID($C4141,1,2)),0)</f>
        <v>81</v>
      </c>
      <c r="AD4141" s="44">
        <f>IFERROR(VALUE(MID($C4141,4,3)),0)</f>
        <v>54</v>
      </c>
      <c r="AE4141" s="51">
        <f>VALUE(RIGHT("00"&amp;AC4141,2)&amp;RIGHT("000"&amp;AD4141,3))</f>
        <v>81054</v>
      </c>
    </row>
    <row r="4142" spans="1:31">
      <c r="A4142" s="60" t="str">
        <f>IF(G4142&amp;Q4142&lt;&gt;"",W4142&amp;Q4142,"")</f>
        <v>TULUMblack</v>
      </c>
      <c r="B4142" s="60" t="str">
        <f>IF(C4142&lt;&gt;"",LEFT(C4142,9),"")</f>
        <v>81-054-53</v>
      </c>
      <c r="C4142" s="73" t="s">
        <v>6777</v>
      </c>
      <c r="D4142" s="73" t="s">
        <v>6778</v>
      </c>
      <c r="E4142" s="73" t="s">
        <v>956</v>
      </c>
      <c r="F4142" s="74">
        <v>55</v>
      </c>
      <c r="G4142" s="73" t="s">
        <v>6779</v>
      </c>
      <c r="H4142" s="73" t="s">
        <v>101</v>
      </c>
      <c r="I4142" s="73" t="s">
        <v>936</v>
      </c>
      <c r="J4142" s="73" t="s">
        <v>330</v>
      </c>
      <c r="K4142" s="73" t="s">
        <v>390</v>
      </c>
      <c r="L4142" s="73" t="s">
        <v>383</v>
      </c>
      <c r="M4142" s="73" t="s">
        <v>384</v>
      </c>
      <c r="N4142" s="73" t="s">
        <v>35</v>
      </c>
      <c r="O4142" s="73" t="s">
        <v>386</v>
      </c>
      <c r="P4142" s="73" t="s">
        <v>907</v>
      </c>
      <c r="Q4142" s="73" t="s">
        <v>928</v>
      </c>
      <c r="R4142" s="73" t="s">
        <v>63</v>
      </c>
      <c r="V4142" s="60" t="str">
        <f>W4142&amp;H4142</f>
        <v>TULUMбежевый / черный</v>
      </c>
      <c r="W4142" s="60" t="str">
        <f>_xlfn.LET(_xlpm.TextCell,TEXT(G4142,"###"),IF(_xlpm.TextCell&lt;&gt;"",IF(StyleSpaceSplit,IFERROR(IF(FIND(" ",_xlpm.TextCell)&gt;=1,MID(_xlpm.TextCell,1,FIND(" ",_xlpm.TextCell)-1),_xlpm.TextCell),_xlpm.TextCell),_xlpm.TextCell),""))</f>
        <v>TULUM</v>
      </c>
      <c r="X4142" s="60" t="str">
        <f>IF(A4142&lt;&gt;"",IFERROR(IF(FIND(" ",G4142)&gt;=1,MID(G4142,FIND(" ",G4142)+1,LEN(G4142)),""),""),"")</f>
        <v/>
      </c>
      <c r="AC4142" s="51">
        <f>IFERROR(VALUE(MID($C4142,1,2)),0)</f>
        <v>81</v>
      </c>
      <c r="AD4142" s="44">
        <f>IFERROR(VALUE(MID($C4142,4,3)),0)</f>
        <v>54</v>
      </c>
      <c r="AE4142" s="51">
        <f>VALUE(RIGHT("00"&amp;AC4142,2)&amp;RIGHT("000"&amp;AD4142,3))</f>
        <v>81054</v>
      </c>
    </row>
    <row r="4143" spans="1:31">
      <c r="A4143" s="60" t="str">
        <f>IF(G4143&amp;Q4143&lt;&gt;"",W4143&amp;Q4143,"")</f>
        <v>TULUMblack</v>
      </c>
      <c r="B4143" s="60" t="str">
        <f>IF(C4143&lt;&gt;"",LEFT(C4143,9),"")</f>
        <v>81-054-53</v>
      </c>
      <c r="C4143" s="73" t="s">
        <v>6780</v>
      </c>
      <c r="D4143" s="73" t="s">
        <v>6778</v>
      </c>
      <c r="E4143" s="73" t="s">
        <v>904</v>
      </c>
      <c r="F4143" s="74">
        <v>57</v>
      </c>
      <c r="G4143" s="73" t="s">
        <v>6779</v>
      </c>
      <c r="H4143" s="73" t="s">
        <v>101</v>
      </c>
      <c r="I4143" s="73" t="s">
        <v>936</v>
      </c>
      <c r="J4143" s="73" t="s">
        <v>330</v>
      </c>
      <c r="K4143" s="73" t="s">
        <v>390</v>
      </c>
      <c r="L4143" s="73" t="s">
        <v>383</v>
      </c>
      <c r="M4143" s="73" t="s">
        <v>384</v>
      </c>
      <c r="N4143" s="73" t="s">
        <v>35</v>
      </c>
      <c r="O4143" s="73" t="s">
        <v>386</v>
      </c>
      <c r="P4143" s="73" t="s">
        <v>907</v>
      </c>
      <c r="Q4143" s="73" t="s">
        <v>928</v>
      </c>
      <c r="R4143" s="73" t="s">
        <v>63</v>
      </c>
      <c r="V4143" s="60" t="str">
        <f>W4143&amp;H4143</f>
        <v>TULUMбежевый / черный</v>
      </c>
      <c r="W4143" s="60" t="str">
        <f>_xlfn.LET(_xlpm.TextCell,TEXT(G4143,"###"),IF(_xlpm.TextCell&lt;&gt;"",IF(StyleSpaceSplit,IFERROR(IF(FIND(" ",_xlpm.TextCell)&gt;=1,MID(_xlpm.TextCell,1,FIND(" ",_xlpm.TextCell)-1),_xlpm.TextCell),_xlpm.TextCell),_xlpm.TextCell),""))</f>
        <v>TULUM</v>
      </c>
      <c r="X4143" s="60" t="str">
        <f>IF(A4143&lt;&gt;"",IFERROR(IF(FIND(" ",G4143)&gt;=1,MID(G4143,FIND(" ",G4143)+1,LEN(G4143)),""),""),"")</f>
        <v/>
      </c>
      <c r="AC4143" s="51">
        <f>IFERROR(VALUE(MID($C4143,1,2)),0)</f>
        <v>81</v>
      </c>
      <c r="AD4143" s="44">
        <f>IFERROR(VALUE(MID($C4143,4,3)),0)</f>
        <v>54</v>
      </c>
      <c r="AE4143" s="51">
        <f>VALUE(RIGHT("00"&amp;AC4143,2)&amp;RIGHT("000"&amp;AD4143,3))</f>
        <v>81054</v>
      </c>
    </row>
    <row r="4144" spans="1:31">
      <c r="A4144" s="60" t="str">
        <f>IF(G4144&amp;Q4144&lt;&gt;"",W4144&amp;Q4144,"")</f>
        <v>TULUMblack</v>
      </c>
      <c r="B4144" s="60" t="str">
        <f>IF(C4144&lt;&gt;"",LEFT(C4144,9),"")</f>
        <v>81-054-53</v>
      </c>
      <c r="C4144" s="73" t="s">
        <v>6781</v>
      </c>
      <c r="D4144" s="73" t="s">
        <v>6778</v>
      </c>
      <c r="E4144" s="73" t="s">
        <v>910</v>
      </c>
      <c r="F4144" s="74">
        <v>59</v>
      </c>
      <c r="G4144" s="73" t="s">
        <v>6779</v>
      </c>
      <c r="H4144" s="73" t="s">
        <v>101</v>
      </c>
      <c r="I4144" s="73" t="s">
        <v>936</v>
      </c>
      <c r="J4144" s="73" t="s">
        <v>330</v>
      </c>
      <c r="K4144" s="73" t="s">
        <v>390</v>
      </c>
      <c r="L4144" s="73" t="s">
        <v>383</v>
      </c>
      <c r="M4144" s="73" t="s">
        <v>384</v>
      </c>
      <c r="N4144" s="73" t="s">
        <v>35</v>
      </c>
      <c r="O4144" s="73" t="s">
        <v>386</v>
      </c>
      <c r="P4144" s="73" t="s">
        <v>907</v>
      </c>
      <c r="Q4144" s="73" t="s">
        <v>928</v>
      </c>
      <c r="R4144" s="73" t="s">
        <v>63</v>
      </c>
      <c r="V4144" s="60" t="str">
        <f>W4144&amp;H4144</f>
        <v>TULUMбежевый / черный</v>
      </c>
      <c r="W4144" s="60" t="str">
        <f>_xlfn.LET(_xlpm.TextCell,TEXT(G4144,"###"),IF(_xlpm.TextCell&lt;&gt;"",IF(StyleSpaceSplit,IFERROR(IF(FIND(" ",_xlpm.TextCell)&gt;=1,MID(_xlpm.TextCell,1,FIND(" ",_xlpm.TextCell)-1),_xlpm.TextCell),_xlpm.TextCell),_xlpm.TextCell),""))</f>
        <v>TULUM</v>
      </c>
      <c r="X4144" s="60" t="str">
        <f>IF(A4144&lt;&gt;"",IFERROR(IF(FIND(" ",G4144)&gt;=1,MID(G4144,FIND(" ",G4144)+1,LEN(G4144)),""),""),"")</f>
        <v/>
      </c>
      <c r="AC4144" s="51">
        <f>IFERROR(VALUE(MID($C4144,1,2)),0)</f>
        <v>81</v>
      </c>
      <c r="AD4144" s="44">
        <f>IFERROR(VALUE(MID($C4144,4,3)),0)</f>
        <v>54</v>
      </c>
      <c r="AE4144" s="51">
        <f>VALUE(RIGHT("00"&amp;AC4144,2)&amp;RIGHT("000"&amp;AD4144,3))</f>
        <v>81054</v>
      </c>
    </row>
    <row r="4145" spans="1:31">
      <c r="A4145" s="60" t="str">
        <f>IF(G4145&amp;Q4145&lt;&gt;"",W4145&amp;Q4145,"")</f>
        <v>TULUMblack</v>
      </c>
      <c r="B4145" s="60" t="str">
        <f>IF(C4145&lt;&gt;"",LEFT(C4145,9),"")</f>
        <v>81-054-53</v>
      </c>
      <c r="C4145" s="73" t="s">
        <v>6782</v>
      </c>
      <c r="D4145" s="73" t="s">
        <v>6778</v>
      </c>
      <c r="E4145" s="73" t="s">
        <v>912</v>
      </c>
      <c r="F4145" s="74">
        <v>61</v>
      </c>
      <c r="G4145" s="73" t="s">
        <v>6779</v>
      </c>
      <c r="H4145" s="73" t="s">
        <v>101</v>
      </c>
      <c r="I4145" s="73" t="s">
        <v>936</v>
      </c>
      <c r="J4145" s="73" t="s">
        <v>330</v>
      </c>
      <c r="K4145" s="73" t="s">
        <v>390</v>
      </c>
      <c r="L4145" s="73" t="s">
        <v>383</v>
      </c>
      <c r="M4145" s="73" t="s">
        <v>384</v>
      </c>
      <c r="N4145" s="73" t="s">
        <v>35</v>
      </c>
      <c r="O4145" s="73" t="s">
        <v>386</v>
      </c>
      <c r="P4145" s="73" t="s">
        <v>907</v>
      </c>
      <c r="Q4145" s="73" t="s">
        <v>928</v>
      </c>
      <c r="R4145" s="73" t="s">
        <v>63</v>
      </c>
      <c r="V4145" s="60" t="str">
        <f>W4145&amp;H4145</f>
        <v>TULUMбежевый / черный</v>
      </c>
      <c r="W4145" s="60" t="str">
        <f>_xlfn.LET(_xlpm.TextCell,TEXT(G4145,"###"),IF(_xlpm.TextCell&lt;&gt;"",IF(StyleSpaceSplit,IFERROR(IF(FIND(" ",_xlpm.TextCell)&gt;=1,MID(_xlpm.TextCell,1,FIND(" ",_xlpm.TextCell)-1),_xlpm.TextCell),_xlpm.TextCell),_xlpm.TextCell),""))</f>
        <v>TULUM</v>
      </c>
      <c r="X4145" s="60" t="str">
        <f>IF(A4145&lt;&gt;"",IFERROR(IF(FIND(" ",G4145)&gt;=1,MID(G4145,FIND(" ",G4145)+1,LEN(G4145)),""),""),"")</f>
        <v/>
      </c>
      <c r="AC4145" s="51">
        <f>IFERROR(VALUE(MID($C4145,1,2)),0)</f>
        <v>81</v>
      </c>
      <c r="AD4145" s="44">
        <f>IFERROR(VALUE(MID($C4145,4,3)),0)</f>
        <v>54</v>
      </c>
      <c r="AE4145" s="51">
        <f>VALUE(RIGHT("00"&amp;AC4145,2)&amp;RIGHT("000"&amp;AD4145,3))</f>
        <v>81054</v>
      </c>
    </row>
    <row r="4146" spans="1:31">
      <c r="A4146" s="60" t="str">
        <f>IF(G4146&amp;Q4146&lt;&gt;"",W4146&amp;Q4146,"")</f>
        <v>DJERBA</v>
      </c>
      <c r="B4146" s="60" t="str">
        <f>IF(C4146&lt;&gt;"",LEFT(C4146,9),"")</f>
        <v>81-075-</v>
      </c>
      <c r="C4146" s="73" t="s">
        <v>8500</v>
      </c>
      <c r="G4146" s="73" t="s">
        <v>8277</v>
      </c>
      <c r="V4146" s="60" t="str">
        <f>W4146&amp;H4146</f>
        <v>DJERBA</v>
      </c>
      <c r="W4146" s="60" t="str">
        <f>_xlfn.LET(_xlpm.TextCell,TEXT(G4146,"###"),IF(_xlpm.TextCell&lt;&gt;"",IF(StyleSpaceSplit,IFERROR(IF(FIND(" ",_xlpm.TextCell)&gt;=1,MID(_xlpm.TextCell,1,FIND(" ",_xlpm.TextCell)-1),_xlpm.TextCell),_xlpm.TextCell),_xlpm.TextCell),""))</f>
        <v>DJERBA</v>
      </c>
      <c r="X4146" s="60" t="str">
        <f>IF(A4146&lt;&gt;"",IFERROR(IF(FIND(" ",G4146)&gt;=1,MID(G4146,FIND(" ",G4146)+1,LEN(G4146)),""),""),"")</f>
        <v/>
      </c>
      <c r="AC4146" s="51">
        <f>IFERROR(VALUE(MID($C4146,1,2)),0)</f>
        <v>81</v>
      </c>
      <c r="AD4146" s="44">
        <f>IFERROR(VALUE(MID($C4146,4,3)),0)</f>
        <v>75</v>
      </c>
      <c r="AE4146" s="51">
        <f>VALUE(RIGHT("00"&amp;AC4146,2)&amp;RIGHT("000"&amp;AD4146,3))</f>
        <v>81075</v>
      </c>
    </row>
    <row r="4147" spans="1:31">
      <c r="A4147" s="60" t="str">
        <f>IF(G4147&amp;Q4147&lt;&gt;"",W4147&amp;Q4147,"")</f>
        <v>BAMAKO</v>
      </c>
      <c r="B4147" s="60" t="str">
        <f>IF(C4147&lt;&gt;"",LEFT(C4147,9),"")</f>
        <v>81-076-</v>
      </c>
      <c r="C4147" s="73" t="s">
        <v>8501</v>
      </c>
      <c r="G4147" s="73" t="s">
        <v>8278</v>
      </c>
      <c r="V4147" s="60" t="str">
        <f>W4147&amp;H4147</f>
        <v>BAMAKO</v>
      </c>
      <c r="W4147" s="60" t="str">
        <f>_xlfn.LET(_xlpm.TextCell,TEXT(G4147,"###"),IF(_xlpm.TextCell&lt;&gt;"",IF(StyleSpaceSplit,IFERROR(IF(FIND(" ",_xlpm.TextCell)&gt;=1,MID(_xlpm.TextCell,1,FIND(" ",_xlpm.TextCell)-1),_xlpm.TextCell),_xlpm.TextCell),_xlpm.TextCell),""))</f>
        <v>BAMAKO</v>
      </c>
      <c r="X4147" s="60" t="str">
        <f>IF(A4147&lt;&gt;"",IFERROR(IF(FIND(" ",G4147)&gt;=1,MID(G4147,FIND(" ",G4147)+1,LEN(G4147)),""),""),"")</f>
        <v/>
      </c>
      <c r="AC4147" s="51">
        <f>IFERROR(VALUE(MID($C4147,1,2)),0)</f>
        <v>81</v>
      </c>
      <c r="AD4147" s="44">
        <f>IFERROR(VALUE(MID($C4147,4,3)),0)</f>
        <v>76</v>
      </c>
      <c r="AE4147" s="51">
        <f>VALUE(RIGHT("00"&amp;AC4147,2)&amp;RIGHT("000"&amp;AD4147,3))</f>
        <v>81076</v>
      </c>
    </row>
    <row r="4148" spans="1:31">
      <c r="A4148" s="60" t="str">
        <f>IF(G4148&amp;Q4148&lt;&gt;"",W4148&amp;Q4148,"")</f>
        <v>TRIPOLI</v>
      </c>
      <c r="B4148" s="60" t="str">
        <f>IF(C4148&lt;&gt;"",LEFT(C4148,9),"")</f>
        <v>81-077-</v>
      </c>
      <c r="C4148" s="73" t="s">
        <v>8502</v>
      </c>
      <c r="G4148" s="73" t="s">
        <v>8279</v>
      </c>
      <c r="V4148" s="60" t="str">
        <f>W4148&amp;H4148</f>
        <v>TRIPOLI</v>
      </c>
      <c r="W4148" s="60" t="str">
        <f>_xlfn.LET(_xlpm.TextCell,TEXT(G4148,"###"),IF(_xlpm.TextCell&lt;&gt;"",IF(StyleSpaceSplit,IFERROR(IF(FIND(" ",_xlpm.TextCell)&gt;=1,MID(_xlpm.TextCell,1,FIND(" ",_xlpm.TextCell)-1),_xlpm.TextCell),_xlpm.TextCell),_xlpm.TextCell),""))</f>
        <v>TRIPOLI</v>
      </c>
      <c r="X4148" s="60" t="str">
        <f>IF(A4148&lt;&gt;"",IFERROR(IF(FIND(" ",G4148)&gt;=1,MID(G4148,FIND(" ",G4148)+1,LEN(G4148)),""),""),"")</f>
        <v/>
      </c>
      <c r="AC4148" s="51">
        <f>IFERROR(VALUE(MID($C4148,1,2)),0)</f>
        <v>81</v>
      </c>
      <c r="AD4148" s="44">
        <f>IFERROR(VALUE(MID($C4148,4,3)),0)</f>
        <v>77</v>
      </c>
      <c r="AE4148" s="51">
        <f>VALUE(RIGHT("00"&amp;AC4148,2)&amp;RIGHT("000"&amp;AD4148,3))</f>
        <v>81077</v>
      </c>
    </row>
    <row r="4149" spans="1:31">
      <c r="A4149" s="60" t="str">
        <f>IF(G4149&amp;Q4149&lt;&gt;"",W4149&amp;Q4149,"")</f>
        <v>TEMPA</v>
      </c>
      <c r="B4149" s="60" t="str">
        <f>IF(C4149&lt;&gt;"",LEFT(C4149,9),"")</f>
        <v>81-078-</v>
      </c>
      <c r="C4149" s="73" t="s">
        <v>8503</v>
      </c>
      <c r="G4149" s="73" t="s">
        <v>8280</v>
      </c>
      <c r="V4149" s="60" t="str">
        <f>W4149&amp;H4149</f>
        <v>TEMPA</v>
      </c>
      <c r="W4149" s="60" t="str">
        <f>_xlfn.LET(_xlpm.TextCell,TEXT(G4149,"###"),IF(_xlpm.TextCell&lt;&gt;"",IF(StyleSpaceSplit,IFERROR(IF(FIND(" ",_xlpm.TextCell)&gt;=1,MID(_xlpm.TextCell,1,FIND(" ",_xlpm.TextCell)-1),_xlpm.TextCell),_xlpm.TextCell),_xlpm.TextCell),""))</f>
        <v>TEMPA</v>
      </c>
      <c r="X4149" s="60" t="str">
        <f>IF(A4149&lt;&gt;"",IFERROR(IF(FIND(" ",G4149)&gt;=1,MID(G4149,FIND(" ",G4149)+1,LEN(G4149)),""),""),"")</f>
        <v/>
      </c>
      <c r="AC4149" s="51">
        <f>IFERROR(VALUE(MID($C4149,1,2)),0)</f>
        <v>81</v>
      </c>
      <c r="AD4149" s="44">
        <f>IFERROR(VALUE(MID($C4149,4,3)),0)</f>
        <v>78</v>
      </c>
      <c r="AE4149" s="51">
        <f>VALUE(RIGHT("00"&amp;AC4149,2)&amp;RIGHT("000"&amp;AD4149,3))</f>
        <v>81078</v>
      </c>
    </row>
    <row r="4150" spans="1:31">
      <c r="A4150" s="60" t="str">
        <f>IF(G4150&amp;Q4150&lt;&gt;"",W4150&amp;Q4150,"")</f>
        <v>FLORIDA</v>
      </c>
      <c r="B4150" s="60" t="str">
        <f>IF(C4150&lt;&gt;"",LEFT(C4150,9),"")</f>
        <v>81-079-</v>
      </c>
      <c r="C4150" s="73" t="s">
        <v>8506</v>
      </c>
      <c r="G4150" s="73" t="s">
        <v>8281</v>
      </c>
      <c r="V4150" s="60" t="str">
        <f>W4150&amp;H4150</f>
        <v>FLORIDA</v>
      </c>
      <c r="W4150" s="60" t="str">
        <f>_xlfn.LET(_xlpm.TextCell,TEXT(G4150,"###"),IF(_xlpm.TextCell&lt;&gt;"",IF(StyleSpaceSplit,IFERROR(IF(FIND(" ",_xlpm.TextCell)&gt;=1,MID(_xlpm.TextCell,1,FIND(" ",_xlpm.TextCell)-1),_xlpm.TextCell),_xlpm.TextCell),_xlpm.TextCell),""))</f>
        <v>FLORIDA</v>
      </c>
      <c r="X4150" s="60" t="str">
        <f>IF(A4150&lt;&gt;"",IFERROR(IF(FIND(" ",G4150)&gt;=1,MID(G4150,FIND(" ",G4150)+1,LEN(G4150)),""),""),"")</f>
        <v/>
      </c>
      <c r="AC4150" s="51">
        <f>IFERROR(VALUE(MID($C4150,1,2)),0)</f>
        <v>81</v>
      </c>
      <c r="AD4150" s="44">
        <f>IFERROR(VALUE(MID($C4150,4,3)),0)</f>
        <v>79</v>
      </c>
      <c r="AE4150" s="51">
        <f>VALUE(RIGHT("00"&amp;AC4150,2)&amp;RIGHT("000"&amp;AD4150,3))</f>
        <v>81079</v>
      </c>
    </row>
    <row r="4151" spans="1:31">
      <c r="A4151" s="60" t="str">
        <f>IF(G4151&amp;Q4151&lt;&gt;"",W4151&amp;Q4151,"")</f>
        <v>B-4003</v>
      </c>
      <c r="B4151" s="60" t="str">
        <f>IF(C4151&lt;&gt;"",LEFT(C4151,9),"")</f>
        <v>81-080-</v>
      </c>
      <c r="C4151" s="73" t="s">
        <v>8507</v>
      </c>
      <c r="G4151" s="73" t="s">
        <v>8282</v>
      </c>
      <c r="V4151" s="60" t="str">
        <f>W4151&amp;H4151</f>
        <v>B-4003</v>
      </c>
      <c r="W4151" s="60" t="str">
        <f>_xlfn.LET(_xlpm.TextCell,TEXT(G4151,"###"),IF(_xlpm.TextCell&lt;&gt;"",IF(StyleSpaceSplit,IFERROR(IF(FIND(" ",_xlpm.TextCell)&gt;=1,MID(_xlpm.TextCell,1,FIND(" ",_xlpm.TextCell)-1),_xlpm.TextCell),_xlpm.TextCell),_xlpm.TextCell),""))</f>
        <v>B-4003</v>
      </c>
      <c r="X4151" s="60" t="str">
        <f>IF(A4151&lt;&gt;"",IFERROR(IF(FIND(" ",G4151)&gt;=1,MID(G4151,FIND(" ",G4151)+1,LEN(G4151)),""),""),"")</f>
        <v/>
      </c>
      <c r="AC4151" s="51">
        <f>IFERROR(VALUE(MID($C4151,1,2)),0)</f>
        <v>81</v>
      </c>
      <c r="AD4151" s="44">
        <f>IFERROR(VALUE(MID($C4151,4,3)),0)</f>
        <v>80</v>
      </c>
      <c r="AE4151" s="51">
        <f>VALUE(RIGHT("00"&amp;AC4151,2)&amp;RIGHT("000"&amp;AD4151,3))</f>
        <v>81080</v>
      </c>
    </row>
    <row r="4152" spans="1:31">
      <c r="A4152" s="60" t="str">
        <f>IF(G4152&amp;Q4152&lt;&gt;"",W4152&amp;Q4152,"")</f>
        <v>B-4503</v>
      </c>
      <c r="B4152" s="60" t="str">
        <f>IF(C4152&lt;&gt;"",LEFT(C4152,9),"")</f>
        <v>81-081-</v>
      </c>
      <c r="C4152" s="73" t="s">
        <v>8508</v>
      </c>
      <c r="G4152" s="73" t="s">
        <v>8283</v>
      </c>
      <c r="V4152" s="60" t="str">
        <f>W4152&amp;H4152</f>
        <v>B-4503</v>
      </c>
      <c r="W4152" s="60" t="str">
        <f>_xlfn.LET(_xlpm.TextCell,TEXT(G4152,"###"),IF(_xlpm.TextCell&lt;&gt;"",IF(StyleSpaceSplit,IFERROR(IF(FIND(" ",_xlpm.TextCell)&gt;=1,MID(_xlpm.TextCell,1,FIND(" ",_xlpm.TextCell)-1),_xlpm.TextCell),_xlpm.TextCell),_xlpm.TextCell),""))</f>
        <v>B-4503</v>
      </c>
      <c r="X4152" s="60" t="str">
        <f>IF(A4152&lt;&gt;"",IFERROR(IF(FIND(" ",G4152)&gt;=1,MID(G4152,FIND(" ",G4152)+1,LEN(G4152)),""),""),"")</f>
        <v/>
      </c>
      <c r="AC4152" s="51">
        <f>IFERROR(VALUE(MID($C4152,1,2)),0)</f>
        <v>81</v>
      </c>
      <c r="AD4152" s="44">
        <f>IFERROR(VALUE(MID($C4152,4,3)),0)</f>
        <v>81</v>
      </c>
      <c r="AE4152" s="51">
        <f>VALUE(RIGHT("00"&amp;AC4152,2)&amp;RIGHT("000"&amp;AD4152,3))</f>
        <v>81081</v>
      </c>
    </row>
    <row r="4153" spans="1:31">
      <c r="A4153" s="60" t="str">
        <f>IF(G4153&amp;Q4153&lt;&gt;"",W4153&amp;Q4153,"")</f>
        <v>EDMOND 020</v>
      </c>
      <c r="B4153" s="60" t="str">
        <f>IF(C4153&lt;&gt;"",LEFT(C4153,9),"")</f>
        <v>81-082-</v>
      </c>
      <c r="C4153" s="73" t="s">
        <v>8509</v>
      </c>
      <c r="G4153" s="73" t="s">
        <v>8284</v>
      </c>
      <c r="V4153" s="60" t="str">
        <f>W4153&amp;H4153</f>
        <v>EDMOND 020</v>
      </c>
      <c r="W4153" s="60" t="str">
        <f>_xlfn.LET(_xlpm.TextCell,TEXT(G4153,"###"),IF(_xlpm.TextCell&lt;&gt;"",IF(StyleSpaceSplit,IFERROR(IF(FIND(" ",_xlpm.TextCell)&gt;=1,MID(_xlpm.TextCell,1,FIND(" ",_xlpm.TextCell)-1),_xlpm.TextCell),_xlpm.TextCell),_xlpm.TextCell),""))</f>
        <v>EDMOND 020</v>
      </c>
      <c r="X4153" s="60" t="str">
        <f>IF(A4153&lt;&gt;"",IFERROR(IF(FIND(" ",G4153)&gt;=1,MID(G4153,FIND(" ",G4153)+1,LEN(G4153)),""),""),"")</f>
        <v>020</v>
      </c>
      <c r="AC4153" s="51">
        <f>IFERROR(VALUE(MID($C4153,1,2)),0)</f>
        <v>81</v>
      </c>
      <c r="AD4153" s="44">
        <f>IFERROR(VALUE(MID($C4153,4,3)),0)</f>
        <v>82</v>
      </c>
      <c r="AE4153" s="51">
        <f>VALUE(RIGHT("00"&amp;AC4153,2)&amp;RIGHT("000"&amp;AD4153,3))</f>
        <v>81082</v>
      </c>
    </row>
    <row r="4154" spans="1:31">
      <c r="A4154" s="60" t="str">
        <f>IF(G4154&amp;Q4154&lt;&gt;"",W4154&amp;Q4154,"")</f>
        <v>ICE 8520</v>
      </c>
      <c r="B4154" s="60" t="str">
        <f>IF(C4154&lt;&gt;"",LEFT(C4154,9),"")</f>
        <v>81-083-</v>
      </c>
      <c r="C4154" s="73" t="s">
        <v>8510</v>
      </c>
      <c r="G4154" s="73" t="s">
        <v>8285</v>
      </c>
      <c r="V4154" s="60" t="str">
        <f>W4154&amp;H4154</f>
        <v>ICE 8520</v>
      </c>
      <c r="W4154" s="60" t="str">
        <f>_xlfn.LET(_xlpm.TextCell,TEXT(G4154,"###"),IF(_xlpm.TextCell&lt;&gt;"",IF(StyleSpaceSplit,IFERROR(IF(FIND(" ",_xlpm.TextCell)&gt;=1,MID(_xlpm.TextCell,1,FIND(" ",_xlpm.TextCell)-1),_xlpm.TextCell),_xlpm.TextCell),_xlpm.TextCell),""))</f>
        <v>ICE 8520</v>
      </c>
      <c r="X4154" s="60" t="str">
        <f>IF(A4154&lt;&gt;"",IFERROR(IF(FIND(" ",G4154)&gt;=1,MID(G4154,FIND(" ",G4154)+1,LEN(G4154)),""),""),"")</f>
        <v>8520</v>
      </c>
      <c r="AC4154" s="51">
        <f>IFERROR(VALUE(MID($C4154,1,2)),0)</f>
        <v>81</v>
      </c>
      <c r="AD4154" s="44">
        <f>IFERROR(VALUE(MID($C4154,4,3)),0)</f>
        <v>83</v>
      </c>
      <c r="AE4154" s="51">
        <f>VALUE(RIGHT("00"&amp;AC4154,2)&amp;RIGHT("000"&amp;AD4154,3))</f>
        <v>81083</v>
      </c>
    </row>
    <row r="4155" spans="1:31">
      <c r="A4155" s="60" t="str">
        <f>IF(G4155&amp;Q4155&lt;&gt;"",W4155&amp;Q4155,"")</f>
        <v>ICE 8523</v>
      </c>
      <c r="B4155" s="60" t="str">
        <f>IF(C4155&lt;&gt;"",LEFT(C4155,9),"")</f>
        <v>81-084-</v>
      </c>
      <c r="C4155" s="73" t="s">
        <v>8511</v>
      </c>
      <c r="G4155" s="73" t="s">
        <v>8286</v>
      </c>
      <c r="V4155" s="60" t="str">
        <f>W4155&amp;H4155</f>
        <v>ICE 8523</v>
      </c>
      <c r="W4155" s="60" t="str">
        <f>_xlfn.LET(_xlpm.TextCell,TEXT(G4155,"###"),IF(_xlpm.TextCell&lt;&gt;"",IF(StyleSpaceSplit,IFERROR(IF(FIND(" ",_xlpm.TextCell)&gt;=1,MID(_xlpm.TextCell,1,FIND(" ",_xlpm.TextCell)-1),_xlpm.TextCell),_xlpm.TextCell),_xlpm.TextCell),""))</f>
        <v>ICE 8523</v>
      </c>
      <c r="X4155" s="60" t="str">
        <f>IF(A4155&lt;&gt;"",IFERROR(IF(FIND(" ",G4155)&gt;=1,MID(G4155,FIND(" ",G4155)+1,LEN(G4155)),""),""),"")</f>
        <v>8523</v>
      </c>
      <c r="AC4155" s="51">
        <f>IFERROR(VALUE(MID($C4155,1,2)),0)</f>
        <v>81</v>
      </c>
      <c r="AD4155" s="44">
        <f>IFERROR(VALUE(MID($C4155,4,3)),0)</f>
        <v>84</v>
      </c>
      <c r="AE4155" s="51">
        <f>VALUE(RIGHT("00"&amp;AC4155,2)&amp;RIGHT("000"&amp;AD4155,3))</f>
        <v>81084</v>
      </c>
    </row>
    <row r="4156" spans="1:31">
      <c r="A4156" s="60" t="str">
        <f>IF(G4156&amp;Q4156&lt;&gt;"",W4156&amp;Q4156,"")</f>
        <v>KANA W16</v>
      </c>
      <c r="B4156" s="60" t="str">
        <f>IF(C4156&lt;&gt;"",LEFT(C4156,9),"")</f>
        <v>81-085-</v>
      </c>
      <c r="C4156" s="73" t="s">
        <v>8512</v>
      </c>
      <c r="G4156" s="73" t="s">
        <v>8287</v>
      </c>
      <c r="V4156" s="60" t="str">
        <f>W4156&amp;H4156</f>
        <v>KANA W16</v>
      </c>
      <c r="W4156" s="60" t="str">
        <f>_xlfn.LET(_xlpm.TextCell,TEXT(G4156,"###"),IF(_xlpm.TextCell&lt;&gt;"",IF(StyleSpaceSplit,IFERROR(IF(FIND(" ",_xlpm.TextCell)&gt;=1,MID(_xlpm.TextCell,1,FIND(" ",_xlpm.TextCell)-1),_xlpm.TextCell),_xlpm.TextCell),_xlpm.TextCell),""))</f>
        <v>KANA W16</v>
      </c>
      <c r="X4156" s="60" t="str">
        <f>IF(A4156&lt;&gt;"",IFERROR(IF(FIND(" ",G4156)&gt;=1,MID(G4156,FIND(" ",G4156)+1,LEN(G4156)),""),""),"")</f>
        <v>W16</v>
      </c>
      <c r="AC4156" s="51">
        <f>IFERROR(VALUE(MID($C4156,1,2)),0)</f>
        <v>81</v>
      </c>
      <c r="AD4156" s="44">
        <f>IFERROR(VALUE(MID($C4156,4,3)),0)</f>
        <v>85</v>
      </c>
      <c r="AE4156" s="51">
        <f>VALUE(RIGHT("00"&amp;AC4156,2)&amp;RIGHT("000"&amp;AD4156,3))</f>
        <v>81085</v>
      </c>
    </row>
    <row r="4157" spans="1:31">
      <c r="A4157" s="60" t="str">
        <f>IF(G4157&amp;Q4157&lt;&gt;"",W4157&amp;Q4157,"")</f>
        <v>DORIANE</v>
      </c>
      <c r="B4157" s="60" t="str">
        <f>IF(C4157&lt;&gt;"",LEFT(C4157,9),"")</f>
        <v>81-086-</v>
      </c>
      <c r="C4157" s="73" t="s">
        <v>8513</v>
      </c>
      <c r="G4157" s="73" t="s">
        <v>8288</v>
      </c>
      <c r="V4157" s="60" t="str">
        <f>W4157&amp;H4157</f>
        <v>DORIANE</v>
      </c>
      <c r="W4157" s="60" t="str">
        <f>_xlfn.LET(_xlpm.TextCell,TEXT(G4157,"###"),IF(_xlpm.TextCell&lt;&gt;"",IF(StyleSpaceSplit,IFERROR(IF(FIND(" ",_xlpm.TextCell)&gt;=1,MID(_xlpm.TextCell,1,FIND(" ",_xlpm.TextCell)-1),_xlpm.TextCell),_xlpm.TextCell),_xlpm.TextCell),""))</f>
        <v>DORIANE</v>
      </c>
      <c r="X4157" s="60" t="str">
        <f>IF(A4157&lt;&gt;"",IFERROR(IF(FIND(" ",G4157)&gt;=1,MID(G4157,FIND(" ",G4157)+1,LEN(G4157)),""),""),"")</f>
        <v/>
      </c>
      <c r="AC4157" s="51">
        <f>IFERROR(VALUE(MID($C4157,1,2)),0)</f>
        <v>81</v>
      </c>
      <c r="AD4157" s="44">
        <f>IFERROR(VALUE(MID($C4157,4,3)),0)</f>
        <v>86</v>
      </c>
      <c r="AE4157" s="51">
        <f>VALUE(RIGHT("00"&amp;AC4157,2)&amp;RIGHT("000"&amp;AD4157,3))</f>
        <v>81086</v>
      </c>
    </row>
    <row r="4158" spans="1:31">
      <c r="A4158" s="60" t="str">
        <f>IF(G4158&amp;Q4158&lt;&gt;"",W4158&amp;Q4158,"")</f>
        <v>EDMOND 004</v>
      </c>
      <c r="B4158" s="60" t="str">
        <f>IF(C4158&lt;&gt;"",LEFT(C4158,9),"")</f>
        <v>81-087-</v>
      </c>
      <c r="C4158" s="73" t="s">
        <v>8514</v>
      </c>
      <c r="G4158" s="73" t="s">
        <v>8289</v>
      </c>
      <c r="V4158" s="60" t="str">
        <f>W4158&amp;H4158</f>
        <v>EDMOND 004</v>
      </c>
      <c r="W4158" s="60" t="str">
        <f>_xlfn.LET(_xlpm.TextCell,TEXT(G4158,"###"),IF(_xlpm.TextCell&lt;&gt;"",IF(StyleSpaceSplit,IFERROR(IF(FIND(" ",_xlpm.TextCell)&gt;=1,MID(_xlpm.TextCell,1,FIND(" ",_xlpm.TextCell)-1),_xlpm.TextCell),_xlpm.TextCell),_xlpm.TextCell),""))</f>
        <v>EDMOND 004</v>
      </c>
      <c r="X4158" s="60" t="str">
        <f>IF(A4158&lt;&gt;"",IFERROR(IF(FIND(" ",G4158)&gt;=1,MID(G4158,FIND(" ",G4158)+1,LEN(G4158)),""),""),"")</f>
        <v>004</v>
      </c>
      <c r="AC4158" s="51">
        <f>IFERROR(VALUE(MID($C4158,1,2)),0)</f>
        <v>81</v>
      </c>
      <c r="AD4158" s="44">
        <f>IFERROR(VALUE(MID($C4158,4,3)),0)</f>
        <v>87</v>
      </c>
      <c r="AE4158" s="51">
        <f>VALUE(RIGHT("00"&amp;AC4158,2)&amp;RIGHT("000"&amp;AD4158,3))</f>
        <v>81087</v>
      </c>
    </row>
    <row r="4159" spans="1:31">
      <c r="A4159" s="60" t="str">
        <f>IF(G4159&amp;Q4159&lt;&gt;"",W4159&amp;Q4159,"")</f>
        <v>VALERE</v>
      </c>
      <c r="B4159" s="60" t="str">
        <f>IF(C4159&lt;&gt;"",LEFT(C4159,9),"")</f>
        <v>81-088-</v>
      </c>
      <c r="C4159" s="73" t="s">
        <v>8515</v>
      </c>
      <c r="G4159" s="73" t="s">
        <v>8290</v>
      </c>
      <c r="V4159" s="60" t="str">
        <f>W4159&amp;H4159</f>
        <v>VALERE</v>
      </c>
      <c r="W4159" s="60" t="str">
        <f>_xlfn.LET(_xlpm.TextCell,TEXT(G4159,"###"),IF(_xlpm.TextCell&lt;&gt;"",IF(StyleSpaceSplit,IFERROR(IF(FIND(" ",_xlpm.TextCell)&gt;=1,MID(_xlpm.TextCell,1,FIND(" ",_xlpm.TextCell)-1),_xlpm.TextCell),_xlpm.TextCell),_xlpm.TextCell),""))</f>
        <v>VALERE</v>
      </c>
      <c r="X4159" s="60" t="str">
        <f>IF(A4159&lt;&gt;"",IFERROR(IF(FIND(" ",G4159)&gt;=1,MID(G4159,FIND(" ",G4159)+1,LEN(G4159)),""),""),"")</f>
        <v/>
      </c>
      <c r="AC4159" s="51">
        <f>IFERROR(VALUE(MID($C4159,1,2)),0)</f>
        <v>81</v>
      </c>
      <c r="AD4159" s="44">
        <f>IFERROR(VALUE(MID($C4159,4,3)),0)</f>
        <v>88</v>
      </c>
      <c r="AE4159" s="51">
        <f>VALUE(RIGHT("00"&amp;AC4159,2)&amp;RIGHT("000"&amp;AD4159,3))</f>
        <v>81088</v>
      </c>
    </row>
    <row r="4160" spans="1:31">
      <c r="A4160" s="60" t="str">
        <f>IF(G4160&amp;Q4160&lt;&gt;"",W4160&amp;Q4160,"")</f>
        <v>HATTAWAY</v>
      </c>
      <c r="B4160" s="60" t="str">
        <f>IF(C4160&lt;&gt;"",LEFT(C4160,9),"")</f>
        <v>81-089-</v>
      </c>
      <c r="C4160" s="73" t="s">
        <v>8516</v>
      </c>
      <c r="G4160" s="73" t="s">
        <v>8291</v>
      </c>
      <c r="V4160" s="60" t="str">
        <f>W4160&amp;H4160</f>
        <v>HATTAWAY</v>
      </c>
      <c r="W4160" s="60" t="str">
        <f>_xlfn.LET(_xlpm.TextCell,TEXT(G4160,"###"),IF(_xlpm.TextCell&lt;&gt;"",IF(StyleSpaceSplit,IFERROR(IF(FIND(" ",_xlpm.TextCell)&gt;=1,MID(_xlpm.TextCell,1,FIND(" ",_xlpm.TextCell)-1),_xlpm.TextCell),_xlpm.TextCell),_xlpm.TextCell),""))</f>
        <v>HATTAWAY</v>
      </c>
      <c r="X4160" s="60" t="str">
        <f>IF(A4160&lt;&gt;"",IFERROR(IF(FIND(" ",G4160)&gt;=1,MID(G4160,FIND(" ",G4160)+1,LEN(G4160)),""),""),"")</f>
        <v/>
      </c>
      <c r="AC4160" s="51">
        <f>IFERROR(VALUE(MID($C4160,1,2)),0)</f>
        <v>81</v>
      </c>
      <c r="AD4160" s="44">
        <f>IFERROR(VALUE(MID($C4160,4,3)),0)</f>
        <v>89</v>
      </c>
      <c r="AE4160" s="51">
        <f>VALUE(RIGHT("00"&amp;AC4160,2)&amp;RIGHT("000"&amp;AD4160,3))</f>
        <v>81089</v>
      </c>
    </row>
    <row r="4161" spans="1:31">
      <c r="A4161" s="60" t="str">
        <f>IF(G4161&amp;Q4161&lt;&gt;"",W4161&amp;Q4161,"")</f>
        <v>KING</v>
      </c>
      <c r="B4161" s="60" t="str">
        <f>IF(C4161&lt;&gt;"",LEFT(C4161,9),"")</f>
        <v>81-090-</v>
      </c>
      <c r="C4161" s="73" t="s">
        <v>8517</v>
      </c>
      <c r="G4161" s="73" t="s">
        <v>8292</v>
      </c>
      <c r="V4161" s="60" t="str">
        <f>W4161&amp;H4161</f>
        <v>KING</v>
      </c>
      <c r="W4161" s="60" t="str">
        <f>_xlfn.LET(_xlpm.TextCell,TEXT(G4161,"###"),IF(_xlpm.TextCell&lt;&gt;"",IF(StyleSpaceSplit,IFERROR(IF(FIND(" ",_xlpm.TextCell)&gt;=1,MID(_xlpm.TextCell,1,FIND(" ",_xlpm.TextCell)-1),_xlpm.TextCell),_xlpm.TextCell),_xlpm.TextCell),""))</f>
        <v>KING</v>
      </c>
      <c r="X4161" s="60" t="str">
        <f>IF(A4161&lt;&gt;"",IFERROR(IF(FIND(" ",G4161)&gt;=1,MID(G4161,FIND(" ",G4161)+1,LEN(G4161)),""),""),"")</f>
        <v/>
      </c>
      <c r="AC4161" s="51">
        <f>IFERROR(VALUE(MID($C4161,1,2)),0)</f>
        <v>81</v>
      </c>
      <c r="AD4161" s="44">
        <f>IFERROR(VALUE(MID($C4161,4,3)),0)</f>
        <v>90</v>
      </c>
      <c r="AE4161" s="51">
        <f>VALUE(RIGHT("00"&amp;AC4161,2)&amp;RIGHT("000"&amp;AD4161,3))</f>
        <v>81090</v>
      </c>
    </row>
    <row r="4162" spans="1:31">
      <c r="A4162" s="60" t="str">
        <f>IF(G4162&amp;Q4162&lt;&gt;"",W4162&amp;Q4162,"")</f>
        <v>HARTLEY</v>
      </c>
      <c r="B4162" s="60" t="str">
        <f>IF(C4162&lt;&gt;"",LEFT(C4162,9),"")</f>
        <v>81-091-</v>
      </c>
      <c r="C4162" s="73" t="s">
        <v>8518</v>
      </c>
      <c r="G4162" s="73" t="s">
        <v>8293</v>
      </c>
      <c r="V4162" s="60" t="str">
        <f>W4162&amp;H4162</f>
        <v>HARTLEY</v>
      </c>
      <c r="W4162" s="60" t="str">
        <f>_xlfn.LET(_xlpm.TextCell,TEXT(G4162,"###"),IF(_xlpm.TextCell&lt;&gt;"",IF(StyleSpaceSplit,IFERROR(IF(FIND(" ",_xlpm.TextCell)&gt;=1,MID(_xlpm.TextCell,1,FIND(" ",_xlpm.TextCell)-1),_xlpm.TextCell),_xlpm.TextCell),_xlpm.TextCell),""))</f>
        <v>HARTLEY</v>
      </c>
      <c r="X4162" s="60" t="str">
        <f>IF(A4162&lt;&gt;"",IFERROR(IF(FIND(" ",G4162)&gt;=1,MID(G4162,FIND(" ",G4162)+1,LEN(G4162)),""),""),"")</f>
        <v/>
      </c>
      <c r="AC4162" s="51">
        <f>IFERROR(VALUE(MID($C4162,1,2)),0)</f>
        <v>81</v>
      </c>
      <c r="AD4162" s="44">
        <f>IFERROR(VALUE(MID($C4162,4,3)),0)</f>
        <v>91</v>
      </c>
      <c r="AE4162" s="51">
        <f>VALUE(RIGHT("00"&amp;AC4162,2)&amp;RIGHT("000"&amp;AD4162,3))</f>
        <v>81091</v>
      </c>
    </row>
    <row r="4163" spans="1:31">
      <c r="A4163" s="60" t="str">
        <f>IF(G4163&amp;Q4163&lt;&gt;"",W4163&amp;Q4163,"")</f>
        <v>BRUCE</v>
      </c>
      <c r="B4163" s="60" t="str">
        <f>IF(C4163&lt;&gt;"",LEFT(C4163,9),"")</f>
        <v>81-092-</v>
      </c>
      <c r="C4163" s="73" t="s">
        <v>8519</v>
      </c>
      <c r="G4163" s="73" t="s">
        <v>8294</v>
      </c>
      <c r="V4163" s="60" t="str">
        <f>W4163&amp;H4163</f>
        <v>BRUCE</v>
      </c>
      <c r="W4163" s="60" t="str">
        <f>_xlfn.LET(_xlpm.TextCell,TEXT(G4163,"###"),IF(_xlpm.TextCell&lt;&gt;"",IF(StyleSpaceSplit,IFERROR(IF(FIND(" ",_xlpm.TextCell)&gt;=1,MID(_xlpm.TextCell,1,FIND(" ",_xlpm.TextCell)-1),_xlpm.TextCell),_xlpm.TextCell),_xlpm.TextCell),""))</f>
        <v>BRUCE</v>
      </c>
      <c r="X4163" s="60" t="str">
        <f>IF(A4163&lt;&gt;"",IFERROR(IF(FIND(" ",G4163)&gt;=1,MID(G4163,FIND(" ",G4163)+1,LEN(G4163)),""),""),"")</f>
        <v/>
      </c>
      <c r="AC4163" s="51">
        <f>IFERROR(VALUE(MID($C4163,1,2)),0)</f>
        <v>81</v>
      </c>
      <c r="AD4163" s="44">
        <f>IFERROR(VALUE(MID($C4163,4,3)),0)</f>
        <v>92</v>
      </c>
      <c r="AE4163" s="51">
        <f>VALUE(RIGHT("00"&amp;AC4163,2)&amp;RIGHT("000"&amp;AD4163,3))</f>
        <v>81092</v>
      </c>
    </row>
    <row r="4164" spans="1:31">
      <c r="A4164" s="60" t="str">
        <f>IF(G4164&amp;Q4164&lt;&gt;"",W4164&amp;Q4164,"")</f>
        <v>TABARLY</v>
      </c>
      <c r="B4164" s="60" t="str">
        <f>IF(C4164&lt;&gt;"",LEFT(C4164,9),"")</f>
        <v>81-093-</v>
      </c>
      <c r="C4164" s="73" t="s">
        <v>8520</v>
      </c>
      <c r="G4164" s="73" t="s">
        <v>8295</v>
      </c>
      <c r="V4164" s="60" t="str">
        <f>W4164&amp;H4164</f>
        <v>TABARLY</v>
      </c>
      <c r="W4164" s="60" t="str">
        <f>_xlfn.LET(_xlpm.TextCell,TEXT(G4164,"###"),IF(_xlpm.TextCell&lt;&gt;"",IF(StyleSpaceSplit,IFERROR(IF(FIND(" ",_xlpm.TextCell)&gt;=1,MID(_xlpm.TextCell,1,FIND(" ",_xlpm.TextCell)-1),_xlpm.TextCell),_xlpm.TextCell),_xlpm.TextCell),""))</f>
        <v>TABARLY</v>
      </c>
      <c r="X4164" s="60" t="str">
        <f>IF(A4164&lt;&gt;"",IFERROR(IF(FIND(" ",G4164)&gt;=1,MID(G4164,FIND(" ",G4164)+1,LEN(G4164)),""),""),"")</f>
        <v/>
      </c>
      <c r="AC4164" s="51">
        <f>IFERROR(VALUE(MID($C4164,1,2)),0)</f>
        <v>81</v>
      </c>
      <c r="AD4164" s="44">
        <f>IFERROR(VALUE(MID($C4164,4,3)),0)</f>
        <v>93</v>
      </c>
      <c r="AE4164" s="51">
        <f>VALUE(RIGHT("00"&amp;AC4164,2)&amp;RIGHT("000"&amp;AD4164,3))</f>
        <v>81093</v>
      </c>
    </row>
    <row r="4165" spans="1:31">
      <c r="A4165" s="60" t="str">
        <f>IF(G4165&amp;Q4165&lt;&gt;"",W4165&amp;Q4165,"")</f>
        <v>KENDAL</v>
      </c>
      <c r="B4165" s="60" t="str">
        <f>IF(C4165&lt;&gt;"",LEFT(C4165,9),"")</f>
        <v>81-094-</v>
      </c>
      <c r="C4165" s="73" t="s">
        <v>8521</v>
      </c>
      <c r="G4165" s="73" t="s">
        <v>8296</v>
      </c>
      <c r="V4165" s="60" t="str">
        <f>W4165&amp;H4165</f>
        <v>KENDAL</v>
      </c>
      <c r="W4165" s="60" t="str">
        <f>_xlfn.LET(_xlpm.TextCell,TEXT(G4165,"###"),IF(_xlpm.TextCell&lt;&gt;"",IF(StyleSpaceSplit,IFERROR(IF(FIND(" ",_xlpm.TextCell)&gt;=1,MID(_xlpm.TextCell,1,FIND(" ",_xlpm.TextCell)-1),_xlpm.TextCell),_xlpm.TextCell),_xlpm.TextCell),""))</f>
        <v>KENDAL</v>
      </c>
      <c r="X4165" s="60" t="str">
        <f>IF(A4165&lt;&gt;"",IFERROR(IF(FIND(" ",G4165)&gt;=1,MID(G4165,FIND(" ",G4165)+1,LEN(G4165)),""),""),"")</f>
        <v/>
      </c>
      <c r="AC4165" s="51">
        <f>IFERROR(VALUE(MID($C4165,1,2)),0)</f>
        <v>81</v>
      </c>
      <c r="AD4165" s="44">
        <f>IFERROR(VALUE(MID($C4165,4,3)),0)</f>
        <v>94</v>
      </c>
      <c r="AE4165" s="51">
        <f>VALUE(RIGHT("00"&amp;AC4165,2)&amp;RIGHT("000"&amp;AD4165,3))</f>
        <v>81094</v>
      </c>
    </row>
    <row r="4166" spans="1:31">
      <c r="A4166" s="60" t="str">
        <f>IF(G4166&amp;Q4166&lt;&gt;"",W4166&amp;Q4166,"")</f>
        <v>EDMOND 088</v>
      </c>
      <c r="B4166" s="60" t="str">
        <f>IF(C4166&lt;&gt;"",LEFT(C4166,9),"")</f>
        <v>81-095-</v>
      </c>
      <c r="C4166" s="73" t="s">
        <v>8522</v>
      </c>
      <c r="G4166" s="73" t="s">
        <v>8297</v>
      </c>
      <c r="V4166" s="60" t="str">
        <f>W4166&amp;H4166</f>
        <v>EDMOND 088</v>
      </c>
      <c r="W4166" s="60" t="str">
        <f>_xlfn.LET(_xlpm.TextCell,TEXT(G4166,"###"),IF(_xlpm.TextCell&lt;&gt;"",IF(StyleSpaceSplit,IFERROR(IF(FIND(" ",_xlpm.TextCell)&gt;=1,MID(_xlpm.TextCell,1,FIND(" ",_xlpm.TextCell)-1),_xlpm.TextCell),_xlpm.TextCell),_xlpm.TextCell),""))</f>
        <v>EDMOND 088</v>
      </c>
      <c r="X4166" s="60" t="str">
        <f>IF(A4166&lt;&gt;"",IFERROR(IF(FIND(" ",G4166)&gt;=1,MID(G4166,FIND(" ",G4166)+1,LEN(G4166)),""),""),"")</f>
        <v>088</v>
      </c>
      <c r="AC4166" s="51">
        <f>IFERROR(VALUE(MID($C4166,1,2)),0)</f>
        <v>81</v>
      </c>
      <c r="AD4166" s="44">
        <f>IFERROR(VALUE(MID($C4166,4,3)),0)</f>
        <v>95</v>
      </c>
      <c r="AE4166" s="51">
        <f>VALUE(RIGHT("00"&amp;AC4166,2)&amp;RIGHT("000"&amp;AD4166,3))</f>
        <v>81095</v>
      </c>
    </row>
    <row r="4167" spans="1:31">
      <c r="A4167" s="60" t="str">
        <f>IF(G4167&amp;Q4167&lt;&gt;"",W4167&amp;Q4167,"")</f>
        <v/>
      </c>
      <c r="B4167" s="60" t="str">
        <f>IF(C4167&lt;&gt;"",LEFT(C4167,9),"")</f>
        <v/>
      </c>
      <c r="V4167" s="60" t="str">
        <f>W4167&amp;H4167</f>
        <v/>
      </c>
      <c r="W4167" s="60" t="str">
        <f>_xlfn.LET(_xlpm.TextCell,TEXT(G4167,"###"),IF(_xlpm.TextCell&lt;&gt;"",IF(StyleSpaceSplit,IFERROR(IF(FIND(" ",_xlpm.TextCell)&gt;=1,MID(_xlpm.TextCell,1,FIND(" ",_xlpm.TextCell)-1),_xlpm.TextCell),_xlpm.TextCell),_xlpm.TextCell),""))</f>
        <v/>
      </c>
      <c r="X4167" s="60" t="str">
        <f>IF(A4167&lt;&gt;"",IFERROR(IF(FIND(" ",G4167)&gt;=1,MID(G4167,FIND(" ",G4167)+1,LEN(G4167)),""),""),"")</f>
        <v/>
      </c>
      <c r="AC4167" s="51">
        <f>IFERROR(VALUE(MID($C4167,1,2)),0)</f>
        <v>0</v>
      </c>
      <c r="AD4167" s="44">
        <f>IFERROR(VALUE(MID($C4167,4,3)),0)</f>
        <v>0</v>
      </c>
      <c r="AE4167" s="51">
        <f>VALUE(RIGHT("00"&amp;AC4167,2)&amp;RIGHT("000"&amp;AD4167,3))</f>
        <v>0</v>
      </c>
    </row>
    <row r="4168" spans="1:31">
      <c r="A4168" s="60" t="str">
        <f>IF(G4168&amp;Q4168&lt;&gt;"",W4168&amp;Q4168,"")</f>
        <v/>
      </c>
      <c r="B4168" s="60" t="str">
        <f>IF(C4168&lt;&gt;"",LEFT(C4168,9),"")</f>
        <v/>
      </c>
      <c r="V4168" s="60" t="str">
        <f>W4168&amp;H4168</f>
        <v/>
      </c>
      <c r="W4168" s="60" t="str">
        <f>_xlfn.LET(_xlpm.TextCell,TEXT(G4168,"###"),IF(_xlpm.TextCell&lt;&gt;"",IF(StyleSpaceSplit,IFERROR(IF(FIND(" ",_xlpm.TextCell)&gt;=1,MID(_xlpm.TextCell,1,FIND(" ",_xlpm.TextCell)-1),_xlpm.TextCell),_xlpm.TextCell),_xlpm.TextCell),""))</f>
        <v/>
      </c>
      <c r="X4168" s="60" t="str">
        <f>IF(A4168&lt;&gt;"",IFERROR(IF(FIND(" ",G4168)&gt;=1,MID(G4168,FIND(" ",G4168)+1,LEN(G4168)),""),""),"")</f>
        <v/>
      </c>
      <c r="AC4168" s="51">
        <f>IFERROR(VALUE(MID($C4168,1,2)),0)</f>
        <v>0</v>
      </c>
      <c r="AD4168" s="44">
        <f>IFERROR(VALUE(MID($C4168,4,3)),0)</f>
        <v>0</v>
      </c>
      <c r="AE4168" s="51">
        <f>VALUE(RIGHT("00"&amp;AC4168,2)&amp;RIGHT("000"&amp;AD4168,3))</f>
        <v>0</v>
      </c>
    </row>
    <row r="4169" spans="1:31">
      <c r="A4169" s="60" t="str">
        <f>IF(G4169&amp;Q4169&lt;&gt;"",W4169&amp;Q4169,"")</f>
        <v/>
      </c>
      <c r="B4169" s="60" t="str">
        <f>IF(C4169&lt;&gt;"",LEFT(C4169,9),"")</f>
        <v/>
      </c>
      <c r="V4169" s="60" t="str">
        <f>W4169&amp;H4169</f>
        <v/>
      </c>
      <c r="W4169" s="60" t="str">
        <f>_xlfn.LET(_xlpm.TextCell,TEXT(G4169,"###"),IF(_xlpm.TextCell&lt;&gt;"",IF(StyleSpaceSplit,IFERROR(IF(FIND(" ",_xlpm.TextCell)&gt;=1,MID(_xlpm.TextCell,1,FIND(" ",_xlpm.TextCell)-1),_xlpm.TextCell),_xlpm.TextCell),_xlpm.TextCell),""))</f>
        <v/>
      </c>
      <c r="X4169" s="60" t="str">
        <f>IF(A4169&lt;&gt;"",IFERROR(IF(FIND(" ",G4169)&gt;=1,MID(G4169,FIND(" ",G4169)+1,LEN(G4169)),""),""),"")</f>
        <v/>
      </c>
      <c r="AC4169" s="51">
        <f>IFERROR(VALUE(MID($C4169,1,2)),0)</f>
        <v>0</v>
      </c>
      <c r="AD4169" s="44">
        <f>IFERROR(VALUE(MID($C4169,4,3)),0)</f>
        <v>0</v>
      </c>
      <c r="AE4169" s="51">
        <f>VALUE(RIGHT("00"&amp;AC4169,2)&amp;RIGHT("000"&amp;AD4169,3))</f>
        <v>0</v>
      </c>
    </row>
    <row r="4170" spans="1:31">
      <c r="A4170" s="60" t="str">
        <f>IF(G4170&amp;Q4170&lt;&gt;"",W4170&amp;Q4170,"")</f>
        <v/>
      </c>
      <c r="B4170" s="60" t="str">
        <f>IF(C4170&lt;&gt;"",LEFT(C4170,9),"")</f>
        <v/>
      </c>
      <c r="V4170" s="60" t="str">
        <f>W4170&amp;H4170</f>
        <v/>
      </c>
      <c r="W4170" s="60" t="str">
        <f>_xlfn.LET(_xlpm.TextCell,TEXT(G4170,"###"),IF(_xlpm.TextCell&lt;&gt;"",IF(StyleSpaceSplit,IFERROR(IF(FIND(" ",_xlpm.TextCell)&gt;=1,MID(_xlpm.TextCell,1,FIND(" ",_xlpm.TextCell)-1),_xlpm.TextCell),_xlpm.TextCell),_xlpm.TextCell),""))</f>
        <v/>
      </c>
      <c r="X4170" s="60" t="str">
        <f>IF(A4170&lt;&gt;"",IFERROR(IF(FIND(" ",G4170)&gt;=1,MID(G4170,FIND(" ",G4170)+1,LEN(G4170)),""),""),"")</f>
        <v/>
      </c>
      <c r="AC4170" s="51">
        <f>IFERROR(VALUE(MID($C4170,1,2)),0)</f>
        <v>0</v>
      </c>
      <c r="AD4170" s="44">
        <f>IFERROR(VALUE(MID($C4170,4,3)),0)</f>
        <v>0</v>
      </c>
      <c r="AE4170" s="51">
        <f>VALUE(RIGHT("00"&amp;AC4170,2)&amp;RIGHT("000"&amp;AD4170,3))</f>
        <v>0</v>
      </c>
    </row>
    <row r="4171" spans="1:31">
      <c r="A4171" s="60" t="str">
        <f>IF(G4171&amp;Q4171&lt;&gt;"",W4171&amp;Q4171,"")</f>
        <v/>
      </c>
      <c r="B4171" s="60" t="str">
        <f>IF(C4171&lt;&gt;"",LEFT(C4171,9),"")</f>
        <v/>
      </c>
      <c r="V4171" s="60" t="str">
        <f>W4171&amp;H4171</f>
        <v/>
      </c>
      <c r="W4171" s="60" t="str">
        <f>_xlfn.LET(_xlpm.TextCell,TEXT(G4171,"###"),IF(_xlpm.TextCell&lt;&gt;"",IF(StyleSpaceSplit,IFERROR(IF(FIND(" ",_xlpm.TextCell)&gt;=1,MID(_xlpm.TextCell,1,FIND(" ",_xlpm.TextCell)-1),_xlpm.TextCell),_xlpm.TextCell),_xlpm.TextCell),""))</f>
        <v/>
      </c>
      <c r="X4171" s="60" t="str">
        <f>IF(A4171&lt;&gt;"",IFERROR(IF(FIND(" ",G4171)&gt;=1,MID(G4171,FIND(" ",G4171)+1,LEN(G4171)),""),""),"")</f>
        <v/>
      </c>
      <c r="AC4171" s="51">
        <f>IFERROR(VALUE(MID($C4171,1,2)),0)</f>
        <v>0</v>
      </c>
      <c r="AD4171" s="44">
        <f>IFERROR(VALUE(MID($C4171,4,3)),0)</f>
        <v>0</v>
      </c>
      <c r="AE4171" s="51">
        <f>VALUE(RIGHT("00"&amp;AC4171,2)&amp;RIGHT("000"&amp;AD4171,3))</f>
        <v>0</v>
      </c>
    </row>
    <row r="4172" spans="1:31">
      <c r="A4172" s="60" t="str">
        <f>IF(G4172&amp;Q4172&lt;&gt;"",W4172&amp;Q4172,"")</f>
        <v/>
      </c>
      <c r="B4172" s="60" t="str">
        <f>IF(C4172&lt;&gt;"",LEFT(C4172,9),"")</f>
        <v/>
      </c>
      <c r="V4172" s="60" t="str">
        <f>W4172&amp;H4172</f>
        <v/>
      </c>
      <c r="W4172" s="60" t="str">
        <f>_xlfn.LET(_xlpm.TextCell,TEXT(G4172,"###"),IF(_xlpm.TextCell&lt;&gt;"",IF(StyleSpaceSplit,IFERROR(IF(FIND(" ",_xlpm.TextCell)&gt;=1,MID(_xlpm.TextCell,1,FIND(" ",_xlpm.TextCell)-1),_xlpm.TextCell),_xlpm.TextCell),_xlpm.TextCell),""))</f>
        <v/>
      </c>
      <c r="X4172" s="60" t="str">
        <f>IF(A4172&lt;&gt;"",IFERROR(IF(FIND(" ",G4172)&gt;=1,MID(G4172,FIND(" ",G4172)+1,LEN(G4172)),""),""),"")</f>
        <v/>
      </c>
      <c r="AC4172" s="51">
        <f>IFERROR(VALUE(MID($C4172,1,2)),0)</f>
        <v>0</v>
      </c>
      <c r="AD4172" s="44">
        <f>IFERROR(VALUE(MID($C4172,4,3)),0)</f>
        <v>0</v>
      </c>
      <c r="AE4172" s="51">
        <f>VALUE(RIGHT("00"&amp;AC4172,2)&amp;RIGHT("000"&amp;AD4172,3))</f>
        <v>0</v>
      </c>
    </row>
    <row r="4173" spans="1:31">
      <c r="A4173" s="60" t="str">
        <f>IF(G4173&amp;Q4173&lt;&gt;"",W4173&amp;Q4173,"")</f>
        <v/>
      </c>
      <c r="B4173" s="60" t="str">
        <f>IF(C4173&lt;&gt;"",LEFT(C4173,9),"")</f>
        <v/>
      </c>
      <c r="V4173" s="60" t="str">
        <f>W4173&amp;H4173</f>
        <v/>
      </c>
      <c r="W4173" s="60" t="str">
        <f>_xlfn.LET(_xlpm.TextCell,TEXT(G4173,"###"),IF(_xlpm.TextCell&lt;&gt;"",IF(StyleSpaceSplit,IFERROR(IF(FIND(" ",_xlpm.TextCell)&gt;=1,MID(_xlpm.TextCell,1,FIND(" ",_xlpm.TextCell)-1),_xlpm.TextCell),_xlpm.TextCell),_xlpm.TextCell),""))</f>
        <v/>
      </c>
      <c r="X4173" s="60" t="str">
        <f>IF(A4173&lt;&gt;"",IFERROR(IF(FIND(" ",G4173)&gt;=1,MID(G4173,FIND(" ",G4173)+1,LEN(G4173)),""),""),"")</f>
        <v/>
      </c>
      <c r="AC4173" s="51">
        <f>IFERROR(VALUE(MID($C4173,1,2)),0)</f>
        <v>0</v>
      </c>
      <c r="AD4173" s="44">
        <f>IFERROR(VALUE(MID($C4173,4,3)),0)</f>
        <v>0</v>
      </c>
      <c r="AE4173" s="51">
        <f>VALUE(RIGHT("00"&amp;AC4173,2)&amp;RIGHT("000"&amp;AD4173,3))</f>
        <v>0</v>
      </c>
    </row>
    <row r="4174" spans="1:31">
      <c r="A4174" s="60" t="str">
        <f>IF(G4174&amp;Q4174&lt;&gt;"",W4174&amp;Q4174,"")</f>
        <v/>
      </c>
      <c r="B4174" s="60" t="str">
        <f>IF(C4174&lt;&gt;"",LEFT(C4174,9),"")</f>
        <v/>
      </c>
      <c r="V4174" s="60" t="str">
        <f>W4174&amp;H4174</f>
        <v/>
      </c>
      <c r="W4174" s="60" t="str">
        <f>_xlfn.LET(_xlpm.TextCell,TEXT(G4174,"###"),IF(_xlpm.TextCell&lt;&gt;"",IF(StyleSpaceSplit,IFERROR(IF(FIND(" ",_xlpm.TextCell)&gt;=1,MID(_xlpm.TextCell,1,FIND(" ",_xlpm.TextCell)-1),_xlpm.TextCell),_xlpm.TextCell),_xlpm.TextCell),""))</f>
        <v/>
      </c>
      <c r="X4174" s="60" t="str">
        <f>IF(A4174&lt;&gt;"",IFERROR(IF(FIND(" ",G4174)&gt;=1,MID(G4174,FIND(" ",G4174)+1,LEN(G4174)),""),""),"")</f>
        <v/>
      </c>
      <c r="AC4174" s="51">
        <f>IFERROR(VALUE(MID($C4174,1,2)),0)</f>
        <v>0</v>
      </c>
      <c r="AD4174" s="44">
        <f>IFERROR(VALUE(MID($C4174,4,3)),0)</f>
        <v>0</v>
      </c>
      <c r="AE4174" s="51">
        <f>VALUE(RIGHT("00"&amp;AC4174,2)&amp;RIGHT("000"&amp;AD4174,3))</f>
        <v>0</v>
      </c>
    </row>
    <row r="4175" spans="1:31">
      <c r="A4175" s="60" t="str">
        <f>IF(G4175&amp;Q4175&lt;&gt;"",W4175&amp;Q4175,"")</f>
        <v/>
      </c>
      <c r="B4175" s="60" t="str">
        <f>IF(C4175&lt;&gt;"",LEFT(C4175,9),"")</f>
        <v/>
      </c>
      <c r="V4175" s="60" t="str">
        <f>W4175&amp;H4175</f>
        <v/>
      </c>
      <c r="W4175" s="60" t="str">
        <f>_xlfn.LET(_xlpm.TextCell,TEXT(G4175,"###"),IF(_xlpm.TextCell&lt;&gt;"",IF(StyleSpaceSplit,IFERROR(IF(FIND(" ",_xlpm.TextCell)&gt;=1,MID(_xlpm.TextCell,1,FIND(" ",_xlpm.TextCell)-1),_xlpm.TextCell),_xlpm.TextCell),_xlpm.TextCell),""))</f>
        <v/>
      </c>
      <c r="X4175" s="60" t="str">
        <f>IF(A4175&lt;&gt;"",IFERROR(IF(FIND(" ",G4175)&gt;=1,MID(G4175,FIND(" ",G4175)+1,LEN(G4175)),""),""),"")</f>
        <v/>
      </c>
      <c r="AC4175" s="51">
        <f>IFERROR(VALUE(MID($C4175,1,2)),0)</f>
        <v>0</v>
      </c>
      <c r="AD4175" s="44">
        <f>IFERROR(VALUE(MID($C4175,4,3)),0)</f>
        <v>0</v>
      </c>
      <c r="AE4175" s="51">
        <f>VALUE(RIGHT("00"&amp;AC4175,2)&amp;RIGHT("000"&amp;AD4175,3))</f>
        <v>0</v>
      </c>
    </row>
    <row r="4176" spans="1:31">
      <c r="A4176" s="60" t="str">
        <f>IF(G4176&amp;Q4176&lt;&gt;"",W4176&amp;Q4176,"")</f>
        <v/>
      </c>
      <c r="B4176" s="60" t="str">
        <f>IF(C4176&lt;&gt;"",LEFT(C4176,9),"")</f>
        <v/>
      </c>
      <c r="V4176" s="60" t="str">
        <f>W4176&amp;H4176</f>
        <v/>
      </c>
      <c r="W4176" s="60" t="str">
        <f>_xlfn.LET(_xlpm.TextCell,TEXT(G4176,"###"),IF(_xlpm.TextCell&lt;&gt;"",IF(StyleSpaceSplit,IFERROR(IF(FIND(" ",_xlpm.TextCell)&gt;=1,MID(_xlpm.TextCell,1,FIND(" ",_xlpm.TextCell)-1),_xlpm.TextCell),_xlpm.TextCell),_xlpm.TextCell),""))</f>
        <v/>
      </c>
      <c r="X4176" s="60" t="str">
        <f>IF(A4176&lt;&gt;"",IFERROR(IF(FIND(" ",G4176)&gt;=1,MID(G4176,FIND(" ",G4176)+1,LEN(G4176)),""),""),"")</f>
        <v/>
      </c>
      <c r="AC4176" s="51">
        <f>IFERROR(VALUE(MID($C4176,1,2)),0)</f>
        <v>0</v>
      </c>
      <c r="AD4176" s="44">
        <f>IFERROR(VALUE(MID($C4176,4,3)),0)</f>
        <v>0</v>
      </c>
      <c r="AE4176" s="51">
        <f>VALUE(RIGHT("00"&amp;AC4176,2)&amp;RIGHT("000"&amp;AD4176,3))</f>
        <v>0</v>
      </c>
    </row>
    <row r="4177" spans="1:31">
      <c r="A4177" s="60" t="str">
        <f>IF(G4177&amp;Q4177&lt;&gt;"",W4177&amp;Q4177,"")</f>
        <v/>
      </c>
      <c r="B4177" s="60" t="str">
        <f>IF(C4177&lt;&gt;"",LEFT(C4177,9),"")</f>
        <v/>
      </c>
      <c r="V4177" s="60" t="str">
        <f>W4177&amp;H4177</f>
        <v/>
      </c>
      <c r="W4177" s="60" t="str">
        <f>_xlfn.LET(_xlpm.TextCell,TEXT(G4177,"###"),IF(_xlpm.TextCell&lt;&gt;"",IF(StyleSpaceSplit,IFERROR(IF(FIND(" ",_xlpm.TextCell)&gt;=1,MID(_xlpm.TextCell,1,FIND(" ",_xlpm.TextCell)-1),_xlpm.TextCell),_xlpm.TextCell),_xlpm.TextCell),""))</f>
        <v/>
      </c>
      <c r="X4177" s="60" t="str">
        <f>IF(A4177&lt;&gt;"",IFERROR(IF(FIND(" ",G4177)&gt;=1,MID(G4177,FIND(" ",G4177)+1,LEN(G4177)),""),""),"")</f>
        <v/>
      </c>
      <c r="AC4177" s="51">
        <f>IFERROR(VALUE(MID($C4177,1,2)),0)</f>
        <v>0</v>
      </c>
      <c r="AD4177" s="44">
        <f>IFERROR(VALUE(MID($C4177,4,3)),0)</f>
        <v>0</v>
      </c>
      <c r="AE4177" s="51">
        <f>VALUE(RIGHT("00"&amp;AC4177,2)&amp;RIGHT("000"&amp;AD4177,3))</f>
        <v>0</v>
      </c>
    </row>
    <row r="4178" spans="1:31">
      <c r="A4178" s="60" t="str">
        <f>IF(G4178&amp;Q4178&lt;&gt;"",W4178&amp;Q4178,"")</f>
        <v/>
      </c>
      <c r="B4178" s="60" t="str">
        <f>IF(C4178&lt;&gt;"",LEFT(C4178,9),"")</f>
        <v/>
      </c>
      <c r="V4178" s="60" t="str">
        <f>W4178&amp;H4178</f>
        <v/>
      </c>
      <c r="W4178" s="60" t="str">
        <f>_xlfn.LET(_xlpm.TextCell,TEXT(G4178,"###"),IF(_xlpm.TextCell&lt;&gt;"",IF(StyleSpaceSplit,IFERROR(IF(FIND(" ",_xlpm.TextCell)&gt;=1,MID(_xlpm.TextCell,1,FIND(" ",_xlpm.TextCell)-1),_xlpm.TextCell),_xlpm.TextCell),_xlpm.TextCell),""))</f>
        <v/>
      </c>
      <c r="X4178" s="60" t="str">
        <f>IF(A4178&lt;&gt;"",IFERROR(IF(FIND(" ",G4178)&gt;=1,MID(G4178,FIND(" ",G4178)+1,LEN(G4178)),""),""),"")</f>
        <v/>
      </c>
      <c r="AC4178" s="51">
        <f>IFERROR(VALUE(MID($C4178,1,2)),0)</f>
        <v>0</v>
      </c>
      <c r="AD4178" s="44">
        <f>IFERROR(VALUE(MID($C4178,4,3)),0)</f>
        <v>0</v>
      </c>
      <c r="AE4178" s="51">
        <f>VALUE(RIGHT("00"&amp;AC4178,2)&amp;RIGHT("000"&amp;AD4178,3))</f>
        <v>0</v>
      </c>
    </row>
    <row r="4179" spans="1:31">
      <c r="A4179" s="60" t="str">
        <f>IF(G4179&amp;Q4179&lt;&gt;"",W4179&amp;Q4179,"")</f>
        <v/>
      </c>
      <c r="B4179" s="60" t="str">
        <f>IF(C4179&lt;&gt;"",LEFT(C4179,9),"")</f>
        <v/>
      </c>
      <c r="V4179" s="60" t="str">
        <f>W4179&amp;H4179</f>
        <v/>
      </c>
      <c r="W4179" s="60" t="str">
        <f>_xlfn.LET(_xlpm.TextCell,TEXT(G4179,"###"),IF(_xlpm.TextCell&lt;&gt;"",IF(StyleSpaceSplit,IFERROR(IF(FIND(" ",_xlpm.TextCell)&gt;=1,MID(_xlpm.TextCell,1,FIND(" ",_xlpm.TextCell)-1),_xlpm.TextCell),_xlpm.TextCell),_xlpm.TextCell),""))</f>
        <v/>
      </c>
      <c r="X4179" s="60" t="str">
        <f>IF(A4179&lt;&gt;"",IFERROR(IF(FIND(" ",G4179)&gt;=1,MID(G4179,FIND(" ",G4179)+1,LEN(G4179)),""),""),"")</f>
        <v/>
      </c>
      <c r="AC4179" s="51">
        <f>IFERROR(VALUE(MID($C4179,1,2)),0)</f>
        <v>0</v>
      </c>
      <c r="AD4179" s="44">
        <f>IFERROR(VALUE(MID($C4179,4,3)),0)</f>
        <v>0</v>
      </c>
      <c r="AE4179" s="51">
        <f>VALUE(RIGHT("00"&amp;AC4179,2)&amp;RIGHT("000"&amp;AD4179,3))</f>
        <v>0</v>
      </c>
    </row>
    <row r="4180" spans="1:31">
      <c r="A4180" s="60" t="str">
        <f>IF(G4180&amp;Q4180&lt;&gt;"",W4180&amp;Q4180,"")</f>
        <v/>
      </c>
      <c r="B4180" s="60" t="str">
        <f>IF(C4180&lt;&gt;"",LEFT(C4180,9),"")</f>
        <v/>
      </c>
      <c r="V4180" s="60" t="str">
        <f>W4180&amp;H4180</f>
        <v/>
      </c>
      <c r="W4180" s="60" t="str">
        <f>_xlfn.LET(_xlpm.TextCell,TEXT(G4180,"###"),IF(_xlpm.TextCell&lt;&gt;"",IF(StyleSpaceSplit,IFERROR(IF(FIND(" ",_xlpm.TextCell)&gt;=1,MID(_xlpm.TextCell,1,FIND(" ",_xlpm.TextCell)-1),_xlpm.TextCell),_xlpm.TextCell),_xlpm.TextCell),""))</f>
        <v/>
      </c>
      <c r="X4180" s="60" t="str">
        <f>IF(A4180&lt;&gt;"",IFERROR(IF(FIND(" ",G4180)&gt;=1,MID(G4180,FIND(" ",G4180)+1,LEN(G4180)),""),""),"")</f>
        <v/>
      </c>
      <c r="AC4180" s="51">
        <f>IFERROR(VALUE(MID($C4180,1,2)),0)</f>
        <v>0</v>
      </c>
      <c r="AD4180" s="44">
        <f>IFERROR(VALUE(MID($C4180,4,3)),0)</f>
        <v>0</v>
      </c>
      <c r="AE4180" s="51">
        <f>VALUE(RIGHT("00"&amp;AC4180,2)&amp;RIGHT("000"&amp;AD4180,3))</f>
        <v>0</v>
      </c>
    </row>
    <row r="4181" spans="1:31">
      <c r="A4181" s="60" t="str">
        <f>IF(G4181&amp;Q4181&lt;&gt;"",W4181&amp;Q4181,"")</f>
        <v/>
      </c>
      <c r="B4181" s="60" t="str">
        <f>IF(C4181&lt;&gt;"",LEFT(C4181,9),"")</f>
        <v/>
      </c>
      <c r="V4181" s="60" t="str">
        <f>W4181&amp;H4181</f>
        <v/>
      </c>
      <c r="W4181" s="60" t="str">
        <f>_xlfn.LET(_xlpm.TextCell,TEXT(G4181,"###"),IF(_xlpm.TextCell&lt;&gt;"",IF(StyleSpaceSplit,IFERROR(IF(FIND(" ",_xlpm.TextCell)&gt;=1,MID(_xlpm.TextCell,1,FIND(" ",_xlpm.TextCell)-1),_xlpm.TextCell),_xlpm.TextCell),_xlpm.TextCell),""))</f>
        <v/>
      </c>
      <c r="X4181" s="60" t="str">
        <f>IF(A4181&lt;&gt;"",IFERROR(IF(FIND(" ",G4181)&gt;=1,MID(G4181,FIND(" ",G4181)+1,LEN(G4181)),""),""),"")</f>
        <v/>
      </c>
      <c r="AC4181" s="51">
        <f>IFERROR(VALUE(MID($C4181,1,2)),0)</f>
        <v>0</v>
      </c>
      <c r="AD4181" s="44">
        <f>IFERROR(VALUE(MID($C4181,4,3)),0)</f>
        <v>0</v>
      </c>
      <c r="AE4181" s="51">
        <f>VALUE(RIGHT("00"&amp;AC4181,2)&amp;RIGHT("000"&amp;AD4181,3))</f>
        <v>0</v>
      </c>
    </row>
    <row r="4182" spans="1:31">
      <c r="A4182" s="60" t="str">
        <f>IF(G4182&amp;Q4182&lt;&gt;"",W4182&amp;Q4182,"")</f>
        <v/>
      </c>
      <c r="B4182" s="60" t="str">
        <f>IF(C4182&lt;&gt;"",LEFT(C4182,9),"")</f>
        <v/>
      </c>
      <c r="V4182" s="60" t="str">
        <f>W4182&amp;H4182</f>
        <v/>
      </c>
      <c r="W4182" s="60" t="str">
        <f>_xlfn.LET(_xlpm.TextCell,TEXT(G4182,"###"),IF(_xlpm.TextCell&lt;&gt;"",IF(StyleSpaceSplit,IFERROR(IF(FIND(" ",_xlpm.TextCell)&gt;=1,MID(_xlpm.TextCell,1,FIND(" ",_xlpm.TextCell)-1),_xlpm.TextCell),_xlpm.TextCell),_xlpm.TextCell),""))</f>
        <v/>
      </c>
      <c r="X4182" s="60" t="str">
        <f>IF(A4182&lt;&gt;"",IFERROR(IF(FIND(" ",G4182)&gt;=1,MID(G4182,FIND(" ",G4182)+1,LEN(G4182)),""),""),"")</f>
        <v/>
      </c>
      <c r="AC4182" s="51">
        <f>IFERROR(VALUE(MID($C4182,1,2)),0)</f>
        <v>0</v>
      </c>
      <c r="AD4182" s="44">
        <f>IFERROR(VALUE(MID($C4182,4,3)),0)</f>
        <v>0</v>
      </c>
      <c r="AE4182" s="51">
        <f>VALUE(RIGHT("00"&amp;AC4182,2)&amp;RIGHT("000"&amp;AD4182,3))</f>
        <v>0</v>
      </c>
    </row>
    <row r="4183" spans="1:31">
      <c r="A4183" s="60" t="str">
        <f>IF(G4183&amp;Q4183&lt;&gt;"",W4183&amp;Q4183,"")</f>
        <v/>
      </c>
      <c r="B4183" s="60" t="str">
        <f>IF(C4183&lt;&gt;"",LEFT(C4183,9),"")</f>
        <v/>
      </c>
      <c r="V4183" s="60" t="str">
        <f>W4183&amp;H4183</f>
        <v/>
      </c>
      <c r="W4183" s="60" t="str">
        <f>_xlfn.LET(_xlpm.TextCell,TEXT(G4183,"###"),IF(_xlpm.TextCell&lt;&gt;"",IF(StyleSpaceSplit,IFERROR(IF(FIND(" ",_xlpm.TextCell)&gt;=1,MID(_xlpm.TextCell,1,FIND(" ",_xlpm.TextCell)-1),_xlpm.TextCell),_xlpm.TextCell),_xlpm.TextCell),""))</f>
        <v/>
      </c>
      <c r="X4183" s="60" t="str">
        <f>IF(A4183&lt;&gt;"",IFERROR(IF(FIND(" ",G4183)&gt;=1,MID(G4183,FIND(" ",G4183)+1,LEN(G4183)),""),""),"")</f>
        <v/>
      </c>
      <c r="AC4183" s="51">
        <f>IFERROR(VALUE(MID($C4183,1,2)),0)</f>
        <v>0</v>
      </c>
      <c r="AD4183" s="44">
        <f>IFERROR(VALUE(MID($C4183,4,3)),0)</f>
        <v>0</v>
      </c>
      <c r="AE4183" s="51">
        <f>VALUE(RIGHT("00"&amp;AC4183,2)&amp;RIGHT("000"&amp;AD4183,3))</f>
        <v>0</v>
      </c>
    </row>
    <row r="4184" spans="1:31">
      <c r="A4184" s="60" t="str">
        <f>IF(G4184&amp;Q4184&lt;&gt;"",W4184&amp;Q4184,"")</f>
        <v/>
      </c>
      <c r="B4184" s="60" t="str">
        <f>IF(C4184&lt;&gt;"",LEFT(C4184,9),"")</f>
        <v/>
      </c>
      <c r="V4184" s="60" t="str">
        <f>W4184&amp;H4184</f>
        <v/>
      </c>
      <c r="W4184" s="60" t="str">
        <f>_xlfn.LET(_xlpm.TextCell,TEXT(G4184,"###"),IF(_xlpm.TextCell&lt;&gt;"",IF(StyleSpaceSplit,IFERROR(IF(FIND(" ",_xlpm.TextCell)&gt;=1,MID(_xlpm.TextCell,1,FIND(" ",_xlpm.TextCell)-1),_xlpm.TextCell),_xlpm.TextCell),_xlpm.TextCell),""))</f>
        <v/>
      </c>
      <c r="X4184" s="60" t="str">
        <f>IF(A4184&lt;&gt;"",IFERROR(IF(FIND(" ",G4184)&gt;=1,MID(G4184,FIND(" ",G4184)+1,LEN(G4184)),""),""),"")</f>
        <v/>
      </c>
      <c r="AC4184" s="51">
        <f>IFERROR(VALUE(MID($C4184,1,2)),0)</f>
        <v>0</v>
      </c>
      <c r="AD4184" s="44">
        <f>IFERROR(VALUE(MID($C4184,4,3)),0)</f>
        <v>0</v>
      </c>
      <c r="AE4184" s="51">
        <f>VALUE(RIGHT("00"&amp;AC4184,2)&amp;RIGHT("000"&amp;AD4184,3))</f>
        <v>0</v>
      </c>
    </row>
    <row r="4185" spans="1:31">
      <c r="A4185" s="60" t="str">
        <f>IF(G4185&amp;Q4185&lt;&gt;"",W4185&amp;Q4185,"")</f>
        <v/>
      </c>
      <c r="B4185" s="60" t="str">
        <f>IF(C4185&lt;&gt;"",LEFT(C4185,9),"")</f>
        <v/>
      </c>
      <c r="V4185" s="60" t="str">
        <f>W4185&amp;H4185</f>
        <v/>
      </c>
      <c r="W4185" s="60" t="str">
        <f>_xlfn.LET(_xlpm.TextCell,TEXT(G4185,"###"),IF(_xlpm.TextCell&lt;&gt;"",IF(StyleSpaceSplit,IFERROR(IF(FIND(" ",_xlpm.TextCell)&gt;=1,MID(_xlpm.TextCell,1,FIND(" ",_xlpm.TextCell)-1),_xlpm.TextCell),_xlpm.TextCell),_xlpm.TextCell),""))</f>
        <v/>
      </c>
      <c r="X4185" s="60" t="str">
        <f>IF(A4185&lt;&gt;"",IFERROR(IF(FIND(" ",G4185)&gt;=1,MID(G4185,FIND(" ",G4185)+1,LEN(G4185)),""),""),"")</f>
        <v/>
      </c>
      <c r="AC4185" s="51">
        <f>IFERROR(VALUE(MID($C4185,1,2)),0)</f>
        <v>0</v>
      </c>
      <c r="AD4185" s="44">
        <f>IFERROR(VALUE(MID($C4185,4,3)),0)</f>
        <v>0</v>
      </c>
      <c r="AE4185" s="51">
        <f>VALUE(RIGHT("00"&amp;AC4185,2)&amp;RIGHT("000"&amp;AD4185,3))</f>
        <v>0</v>
      </c>
    </row>
    <row r="4186" spans="1:31">
      <c r="A4186" s="60" t="str">
        <f>IF(G4186&amp;Q4186&lt;&gt;"",W4186&amp;Q4186,"")</f>
        <v/>
      </c>
      <c r="B4186" s="60" t="str">
        <f>IF(C4186&lt;&gt;"",LEFT(C4186,9),"")</f>
        <v/>
      </c>
      <c r="V4186" s="60" t="str">
        <f>W4186&amp;H4186</f>
        <v/>
      </c>
      <c r="W4186" s="60" t="str">
        <f>_xlfn.LET(_xlpm.TextCell,TEXT(G4186,"###"),IF(_xlpm.TextCell&lt;&gt;"",IF(StyleSpaceSplit,IFERROR(IF(FIND(" ",_xlpm.TextCell)&gt;=1,MID(_xlpm.TextCell,1,FIND(" ",_xlpm.TextCell)-1),_xlpm.TextCell),_xlpm.TextCell),_xlpm.TextCell),""))</f>
        <v/>
      </c>
      <c r="X4186" s="60" t="str">
        <f>IF(A4186&lt;&gt;"",IFERROR(IF(FIND(" ",G4186)&gt;=1,MID(G4186,FIND(" ",G4186)+1,LEN(G4186)),""),""),"")</f>
        <v/>
      </c>
      <c r="AC4186" s="51">
        <f>IFERROR(VALUE(MID($C4186,1,2)),0)</f>
        <v>0</v>
      </c>
      <c r="AD4186" s="44">
        <f>IFERROR(VALUE(MID($C4186,4,3)),0)</f>
        <v>0</v>
      </c>
      <c r="AE4186" s="51">
        <f>VALUE(RIGHT("00"&amp;AC4186,2)&amp;RIGHT("000"&amp;AD4186,3))</f>
        <v>0</v>
      </c>
    </row>
    <row r="4187" spans="1:31">
      <c r="A4187" s="60" t="str">
        <f>IF(G4187&amp;Q4187&lt;&gt;"",W4187&amp;Q4187,"")</f>
        <v/>
      </c>
      <c r="B4187" s="60" t="str">
        <f>IF(C4187&lt;&gt;"",LEFT(C4187,9),"")</f>
        <v/>
      </c>
      <c r="V4187" s="60" t="str">
        <f>W4187&amp;H4187</f>
        <v/>
      </c>
      <c r="W4187" s="60" t="str">
        <f>_xlfn.LET(_xlpm.TextCell,TEXT(G4187,"###"),IF(_xlpm.TextCell&lt;&gt;"",IF(StyleSpaceSplit,IFERROR(IF(FIND(" ",_xlpm.TextCell)&gt;=1,MID(_xlpm.TextCell,1,FIND(" ",_xlpm.TextCell)-1),_xlpm.TextCell),_xlpm.TextCell),_xlpm.TextCell),""))</f>
        <v/>
      </c>
      <c r="X4187" s="60" t="str">
        <f>IF(A4187&lt;&gt;"",IFERROR(IF(FIND(" ",G4187)&gt;=1,MID(G4187,FIND(" ",G4187)+1,LEN(G4187)),""),""),"")</f>
        <v/>
      </c>
      <c r="AC4187" s="51">
        <f>IFERROR(VALUE(MID($C4187,1,2)),0)</f>
        <v>0</v>
      </c>
      <c r="AD4187" s="44">
        <f>IFERROR(VALUE(MID($C4187,4,3)),0)</f>
        <v>0</v>
      </c>
      <c r="AE4187" s="51">
        <f>VALUE(RIGHT("00"&amp;AC4187,2)&amp;RIGHT("000"&amp;AD4187,3))</f>
        <v>0</v>
      </c>
    </row>
    <row r="4188" spans="1:31">
      <c r="A4188" s="60" t="str">
        <f>IF(G4188&amp;Q4188&lt;&gt;"",W4188&amp;Q4188,"")</f>
        <v/>
      </c>
      <c r="B4188" s="60" t="str">
        <f>IF(C4188&lt;&gt;"",LEFT(C4188,9),"")</f>
        <v/>
      </c>
      <c r="V4188" s="60" t="str">
        <f>W4188&amp;H4188</f>
        <v/>
      </c>
      <c r="W4188" s="60" t="str">
        <f>_xlfn.LET(_xlpm.TextCell,TEXT(G4188,"###"),IF(_xlpm.TextCell&lt;&gt;"",IF(StyleSpaceSplit,IFERROR(IF(FIND(" ",_xlpm.TextCell)&gt;=1,MID(_xlpm.TextCell,1,FIND(" ",_xlpm.TextCell)-1),_xlpm.TextCell),_xlpm.TextCell),_xlpm.TextCell),""))</f>
        <v/>
      </c>
      <c r="X4188" s="60" t="str">
        <f>IF(A4188&lt;&gt;"",IFERROR(IF(FIND(" ",G4188)&gt;=1,MID(G4188,FIND(" ",G4188)+1,LEN(G4188)),""),""),"")</f>
        <v/>
      </c>
      <c r="AC4188" s="51">
        <f>IFERROR(VALUE(MID($C4188,1,2)),0)</f>
        <v>0</v>
      </c>
      <c r="AD4188" s="44">
        <f>IFERROR(VALUE(MID($C4188,4,3)),0)</f>
        <v>0</v>
      </c>
      <c r="AE4188" s="51">
        <f>VALUE(RIGHT("00"&amp;AC4188,2)&amp;RIGHT("000"&amp;AD4188,3))</f>
        <v>0</v>
      </c>
    </row>
    <row r="4189" spans="1:31">
      <c r="A4189" s="60" t="str">
        <f>IF(G4189&amp;Q4189&lt;&gt;"",W4189&amp;Q4189,"")</f>
        <v/>
      </c>
      <c r="B4189" s="60" t="str">
        <f>IF(C4189&lt;&gt;"",LEFT(C4189,9),"")</f>
        <v/>
      </c>
      <c r="V4189" s="60" t="str">
        <f>W4189&amp;H4189</f>
        <v/>
      </c>
      <c r="W4189" s="60" t="str">
        <f>_xlfn.LET(_xlpm.TextCell,TEXT(G4189,"###"),IF(_xlpm.TextCell&lt;&gt;"",IF(StyleSpaceSplit,IFERROR(IF(FIND(" ",_xlpm.TextCell)&gt;=1,MID(_xlpm.TextCell,1,FIND(" ",_xlpm.TextCell)-1),_xlpm.TextCell),_xlpm.TextCell),_xlpm.TextCell),""))</f>
        <v/>
      </c>
      <c r="X4189" s="60" t="str">
        <f>IF(A4189&lt;&gt;"",IFERROR(IF(FIND(" ",G4189)&gt;=1,MID(G4189,FIND(" ",G4189)+1,LEN(G4189)),""),""),"")</f>
        <v/>
      </c>
      <c r="AC4189" s="51">
        <f>IFERROR(VALUE(MID($C4189,1,2)),0)</f>
        <v>0</v>
      </c>
      <c r="AD4189" s="44">
        <f>IFERROR(VALUE(MID($C4189,4,3)),0)</f>
        <v>0</v>
      </c>
      <c r="AE4189" s="51">
        <f>VALUE(RIGHT("00"&amp;AC4189,2)&amp;RIGHT("000"&amp;AD4189,3))</f>
        <v>0</v>
      </c>
    </row>
    <row r="4190" spans="1:31">
      <c r="A4190" s="60" t="str">
        <f>IF(G4190&amp;Q4190&lt;&gt;"",W4190&amp;Q4190,"")</f>
        <v/>
      </c>
      <c r="B4190" s="60" t="str">
        <f>IF(C4190&lt;&gt;"",LEFT(C4190,9),"")</f>
        <v/>
      </c>
      <c r="V4190" s="60" t="str">
        <f>W4190&amp;H4190</f>
        <v/>
      </c>
      <c r="W4190" s="60" t="str">
        <f>_xlfn.LET(_xlpm.TextCell,TEXT(G4190,"###"),IF(_xlpm.TextCell&lt;&gt;"",IF(StyleSpaceSplit,IFERROR(IF(FIND(" ",_xlpm.TextCell)&gt;=1,MID(_xlpm.TextCell,1,FIND(" ",_xlpm.TextCell)-1),_xlpm.TextCell),_xlpm.TextCell),_xlpm.TextCell),""))</f>
        <v/>
      </c>
      <c r="X4190" s="60" t="str">
        <f>IF(A4190&lt;&gt;"",IFERROR(IF(FIND(" ",G4190)&gt;=1,MID(G4190,FIND(" ",G4190)+1,LEN(G4190)),""),""),"")</f>
        <v/>
      </c>
      <c r="AC4190" s="51">
        <f>IFERROR(VALUE(MID($C4190,1,2)),0)</f>
        <v>0</v>
      </c>
      <c r="AD4190" s="44">
        <f>IFERROR(VALUE(MID($C4190,4,3)),0)</f>
        <v>0</v>
      </c>
      <c r="AE4190" s="51">
        <f>VALUE(RIGHT("00"&amp;AC4190,2)&amp;RIGHT("000"&amp;AD4190,3))</f>
        <v>0</v>
      </c>
    </row>
    <row r="4191" spans="1:31">
      <c r="A4191" s="60" t="str">
        <f>IF(G4191&amp;Q4191&lt;&gt;"",W4191&amp;Q4191,"")</f>
        <v/>
      </c>
      <c r="B4191" s="60" t="str">
        <f>IF(C4191&lt;&gt;"",LEFT(C4191,9),"")</f>
        <v/>
      </c>
      <c r="V4191" s="60" t="str">
        <f>W4191&amp;H4191</f>
        <v/>
      </c>
      <c r="W4191" s="60" t="str">
        <f>_xlfn.LET(_xlpm.TextCell,TEXT(G4191,"###"),IF(_xlpm.TextCell&lt;&gt;"",IF(StyleSpaceSplit,IFERROR(IF(FIND(" ",_xlpm.TextCell)&gt;=1,MID(_xlpm.TextCell,1,FIND(" ",_xlpm.TextCell)-1),_xlpm.TextCell),_xlpm.TextCell),_xlpm.TextCell),""))</f>
        <v/>
      </c>
      <c r="X4191" s="60" t="str">
        <f>IF(A4191&lt;&gt;"",IFERROR(IF(FIND(" ",G4191)&gt;=1,MID(G4191,FIND(" ",G4191)+1,LEN(G4191)),""),""),"")</f>
        <v/>
      </c>
      <c r="AC4191" s="51">
        <f>IFERROR(VALUE(MID($C4191,1,2)),0)</f>
        <v>0</v>
      </c>
      <c r="AD4191" s="44">
        <f>IFERROR(VALUE(MID($C4191,4,3)),0)</f>
        <v>0</v>
      </c>
      <c r="AE4191" s="51">
        <f>VALUE(RIGHT("00"&amp;AC4191,2)&amp;RIGHT("000"&amp;AD4191,3))</f>
        <v>0</v>
      </c>
    </row>
    <row r="4192" spans="1:31">
      <c r="A4192" s="60" t="str">
        <f>IF(G4192&amp;Q4192&lt;&gt;"",W4192&amp;Q4192,"")</f>
        <v/>
      </c>
      <c r="B4192" s="60" t="str">
        <f>IF(C4192&lt;&gt;"",LEFT(C4192,9),"")</f>
        <v/>
      </c>
      <c r="V4192" s="60" t="str">
        <f>W4192&amp;H4192</f>
        <v/>
      </c>
      <c r="W4192" s="60" t="str">
        <f>_xlfn.LET(_xlpm.TextCell,TEXT(G4192,"###"),IF(_xlpm.TextCell&lt;&gt;"",IF(StyleSpaceSplit,IFERROR(IF(FIND(" ",_xlpm.TextCell)&gt;=1,MID(_xlpm.TextCell,1,FIND(" ",_xlpm.TextCell)-1),_xlpm.TextCell),_xlpm.TextCell),_xlpm.TextCell),""))</f>
        <v/>
      </c>
      <c r="X4192" s="60" t="str">
        <f>IF(A4192&lt;&gt;"",IFERROR(IF(FIND(" ",G4192)&gt;=1,MID(G4192,FIND(" ",G4192)+1,LEN(G4192)),""),""),"")</f>
        <v/>
      </c>
      <c r="AC4192" s="51">
        <f>IFERROR(VALUE(MID($C4192,1,2)),0)</f>
        <v>0</v>
      </c>
      <c r="AD4192" s="44">
        <f>IFERROR(VALUE(MID($C4192,4,3)),0)</f>
        <v>0</v>
      </c>
      <c r="AE4192" s="51">
        <f>VALUE(RIGHT("00"&amp;AC4192,2)&amp;RIGHT("000"&amp;AD4192,3))</f>
        <v>0</v>
      </c>
    </row>
    <row r="4193" spans="1:31">
      <c r="A4193" s="60" t="str">
        <f>IF(G4193&amp;Q4193&lt;&gt;"",W4193&amp;Q4193,"")</f>
        <v/>
      </c>
      <c r="B4193" s="60" t="str">
        <f>IF(C4193&lt;&gt;"",LEFT(C4193,9),"")</f>
        <v/>
      </c>
      <c r="V4193" s="60" t="str">
        <f>W4193&amp;H4193</f>
        <v/>
      </c>
      <c r="W4193" s="60" t="str">
        <f>_xlfn.LET(_xlpm.TextCell,TEXT(G4193,"###"),IF(_xlpm.TextCell&lt;&gt;"",IF(StyleSpaceSplit,IFERROR(IF(FIND(" ",_xlpm.TextCell)&gt;=1,MID(_xlpm.TextCell,1,FIND(" ",_xlpm.TextCell)-1),_xlpm.TextCell),_xlpm.TextCell),_xlpm.TextCell),""))</f>
        <v/>
      </c>
      <c r="X4193" s="60" t="str">
        <f>IF(A4193&lt;&gt;"",IFERROR(IF(FIND(" ",G4193)&gt;=1,MID(G4193,FIND(" ",G4193)+1,LEN(G4193)),""),""),"")</f>
        <v/>
      </c>
      <c r="AC4193" s="51">
        <f>IFERROR(VALUE(MID($C4193,1,2)),0)</f>
        <v>0</v>
      </c>
      <c r="AD4193" s="44">
        <f>IFERROR(VALUE(MID($C4193,4,3)),0)</f>
        <v>0</v>
      </c>
      <c r="AE4193" s="51">
        <f>VALUE(RIGHT("00"&amp;AC4193,2)&amp;RIGHT("000"&amp;AD4193,3))</f>
        <v>0</v>
      </c>
    </row>
    <row r="4194" spans="1:31">
      <c r="A4194" s="60" t="str">
        <f>IF(G4194&amp;Q4194&lt;&gt;"",W4194&amp;Q4194,"")</f>
        <v/>
      </c>
      <c r="B4194" s="60" t="str">
        <f>IF(C4194&lt;&gt;"",LEFT(C4194,9),"")</f>
        <v/>
      </c>
      <c r="V4194" s="60" t="str">
        <f>W4194&amp;H4194</f>
        <v/>
      </c>
      <c r="W4194" s="60" t="str">
        <f>_xlfn.LET(_xlpm.TextCell,TEXT(G4194,"###"),IF(_xlpm.TextCell&lt;&gt;"",IF(StyleSpaceSplit,IFERROR(IF(FIND(" ",_xlpm.TextCell)&gt;=1,MID(_xlpm.TextCell,1,FIND(" ",_xlpm.TextCell)-1),_xlpm.TextCell),_xlpm.TextCell),_xlpm.TextCell),""))</f>
        <v/>
      </c>
      <c r="X4194" s="60" t="str">
        <f>IF(A4194&lt;&gt;"",IFERROR(IF(FIND(" ",G4194)&gt;=1,MID(G4194,FIND(" ",G4194)+1,LEN(G4194)),""),""),"")</f>
        <v/>
      </c>
      <c r="AC4194" s="51">
        <f>IFERROR(VALUE(MID($C4194,1,2)),0)</f>
        <v>0</v>
      </c>
      <c r="AD4194" s="44">
        <f>IFERROR(VALUE(MID($C4194,4,3)),0)</f>
        <v>0</v>
      </c>
      <c r="AE4194" s="51">
        <f>VALUE(RIGHT("00"&amp;AC4194,2)&amp;RIGHT("000"&amp;AD4194,3))</f>
        <v>0</v>
      </c>
    </row>
    <row r="4195" spans="1:31">
      <c r="A4195" s="60" t="str">
        <f>IF(G4195&amp;Q4195&lt;&gt;"",W4195&amp;Q4195,"")</f>
        <v/>
      </c>
      <c r="B4195" s="60" t="str">
        <f>IF(C4195&lt;&gt;"",LEFT(C4195,9),"")</f>
        <v/>
      </c>
      <c r="V4195" s="60" t="str">
        <f>W4195&amp;H4195</f>
        <v/>
      </c>
      <c r="W4195" s="60" t="str">
        <f>_xlfn.LET(_xlpm.TextCell,TEXT(G4195,"###"),IF(_xlpm.TextCell&lt;&gt;"",IF(StyleSpaceSplit,IFERROR(IF(FIND(" ",_xlpm.TextCell)&gt;=1,MID(_xlpm.TextCell,1,FIND(" ",_xlpm.TextCell)-1),_xlpm.TextCell),_xlpm.TextCell),_xlpm.TextCell),""))</f>
        <v/>
      </c>
      <c r="X4195" s="60" t="str">
        <f>IF(A4195&lt;&gt;"",IFERROR(IF(FIND(" ",G4195)&gt;=1,MID(G4195,FIND(" ",G4195)+1,LEN(G4195)),""),""),"")</f>
        <v/>
      </c>
      <c r="AC4195" s="51">
        <f>IFERROR(VALUE(MID($C4195,1,2)),0)</f>
        <v>0</v>
      </c>
      <c r="AD4195" s="44">
        <f>IFERROR(VALUE(MID($C4195,4,3)),0)</f>
        <v>0</v>
      </c>
      <c r="AE4195" s="51">
        <f>VALUE(RIGHT("00"&amp;AC4195,2)&amp;RIGHT("000"&amp;AD4195,3))</f>
        <v>0</v>
      </c>
    </row>
    <row r="4196" spans="1:31">
      <c r="A4196" s="60" t="str">
        <f>IF(G4196&amp;Q4196&lt;&gt;"",W4196&amp;Q4196,"")</f>
        <v/>
      </c>
      <c r="B4196" s="60" t="str">
        <f>IF(C4196&lt;&gt;"",LEFT(C4196,9),"")</f>
        <v/>
      </c>
      <c r="V4196" s="60" t="str">
        <f>W4196&amp;H4196</f>
        <v/>
      </c>
      <c r="W4196" s="60" t="str">
        <f>_xlfn.LET(_xlpm.TextCell,TEXT(G4196,"###"),IF(_xlpm.TextCell&lt;&gt;"",IF(StyleSpaceSplit,IFERROR(IF(FIND(" ",_xlpm.TextCell)&gt;=1,MID(_xlpm.TextCell,1,FIND(" ",_xlpm.TextCell)-1),_xlpm.TextCell),_xlpm.TextCell),_xlpm.TextCell),""))</f>
        <v/>
      </c>
      <c r="X4196" s="60" t="str">
        <f>IF(A4196&lt;&gt;"",IFERROR(IF(FIND(" ",G4196)&gt;=1,MID(G4196,FIND(" ",G4196)+1,LEN(G4196)),""),""),"")</f>
        <v/>
      </c>
      <c r="AC4196" s="51">
        <f>IFERROR(VALUE(MID($C4196,1,2)),0)</f>
        <v>0</v>
      </c>
      <c r="AD4196" s="44">
        <f>IFERROR(VALUE(MID($C4196,4,3)),0)</f>
        <v>0</v>
      </c>
      <c r="AE4196" s="51">
        <f>VALUE(RIGHT("00"&amp;AC4196,2)&amp;RIGHT("000"&amp;AD4196,3))</f>
        <v>0</v>
      </c>
    </row>
    <row r="4197" spans="1:31">
      <c r="A4197" s="60" t="str">
        <f>IF(G4197&amp;Q4197&lt;&gt;"",W4197&amp;Q4197,"")</f>
        <v/>
      </c>
      <c r="B4197" s="60" t="str">
        <f>IF(C4197&lt;&gt;"",LEFT(C4197,9),"")</f>
        <v/>
      </c>
      <c r="V4197" s="60" t="str">
        <f>W4197&amp;H4197</f>
        <v/>
      </c>
      <c r="W4197" s="60" t="str">
        <f>_xlfn.LET(_xlpm.TextCell,TEXT(G4197,"###"),IF(_xlpm.TextCell&lt;&gt;"",IF(StyleSpaceSplit,IFERROR(IF(FIND(" ",_xlpm.TextCell)&gt;=1,MID(_xlpm.TextCell,1,FIND(" ",_xlpm.TextCell)-1),_xlpm.TextCell),_xlpm.TextCell),_xlpm.TextCell),""))</f>
        <v/>
      </c>
      <c r="X4197" s="60" t="str">
        <f>IF(A4197&lt;&gt;"",IFERROR(IF(FIND(" ",G4197)&gt;=1,MID(G4197,FIND(" ",G4197)+1,LEN(G4197)),""),""),"")</f>
        <v/>
      </c>
      <c r="AC4197" s="51">
        <f>IFERROR(VALUE(MID($C4197,1,2)),0)</f>
        <v>0</v>
      </c>
      <c r="AD4197" s="44">
        <f>IFERROR(VALUE(MID($C4197,4,3)),0)</f>
        <v>0</v>
      </c>
      <c r="AE4197" s="51">
        <f>VALUE(RIGHT("00"&amp;AC4197,2)&amp;RIGHT("000"&amp;AD4197,3))</f>
        <v>0</v>
      </c>
    </row>
    <row r="4198" spans="1:31">
      <c r="A4198" s="60" t="str">
        <f>IF(G4198&amp;Q4198&lt;&gt;"",W4198&amp;Q4198,"")</f>
        <v/>
      </c>
      <c r="B4198" s="60" t="str">
        <f>IF(C4198&lt;&gt;"",LEFT(C4198,9),"")</f>
        <v/>
      </c>
      <c r="V4198" s="60" t="str">
        <f>W4198&amp;H4198</f>
        <v/>
      </c>
      <c r="W4198" s="60" t="str">
        <f>_xlfn.LET(_xlpm.TextCell,TEXT(G4198,"###"),IF(_xlpm.TextCell&lt;&gt;"",IF(StyleSpaceSplit,IFERROR(IF(FIND(" ",_xlpm.TextCell)&gt;=1,MID(_xlpm.TextCell,1,FIND(" ",_xlpm.TextCell)-1),_xlpm.TextCell),_xlpm.TextCell),_xlpm.TextCell),""))</f>
        <v/>
      </c>
      <c r="X4198" s="60" t="str">
        <f>IF(A4198&lt;&gt;"",IFERROR(IF(FIND(" ",G4198)&gt;=1,MID(G4198,FIND(" ",G4198)+1,LEN(G4198)),""),""),"")</f>
        <v/>
      </c>
      <c r="AC4198" s="51">
        <f>IFERROR(VALUE(MID($C4198,1,2)),0)</f>
        <v>0</v>
      </c>
      <c r="AD4198" s="44">
        <f>IFERROR(VALUE(MID($C4198,4,3)),0)</f>
        <v>0</v>
      </c>
      <c r="AE4198" s="51">
        <f>VALUE(RIGHT("00"&amp;AC4198,2)&amp;RIGHT("000"&amp;AD4198,3))</f>
        <v>0</v>
      </c>
    </row>
    <row r="4199" spans="1:31">
      <c r="A4199" s="60" t="str">
        <f>IF(G4199&amp;Q4199&lt;&gt;"",W4199&amp;Q4199,"")</f>
        <v/>
      </c>
      <c r="B4199" s="60" t="str">
        <f>IF(C4199&lt;&gt;"",LEFT(C4199,9),"")</f>
        <v/>
      </c>
      <c r="V4199" s="60" t="str">
        <f>W4199&amp;H4199</f>
        <v/>
      </c>
      <c r="W4199" s="60" t="str">
        <f>_xlfn.LET(_xlpm.TextCell,TEXT(G4199,"###"),IF(_xlpm.TextCell&lt;&gt;"",IF(StyleSpaceSplit,IFERROR(IF(FIND(" ",_xlpm.TextCell)&gt;=1,MID(_xlpm.TextCell,1,FIND(" ",_xlpm.TextCell)-1),_xlpm.TextCell),_xlpm.TextCell),_xlpm.TextCell),""))</f>
        <v/>
      </c>
      <c r="X4199" s="60" t="str">
        <f>IF(A4199&lt;&gt;"",IFERROR(IF(FIND(" ",G4199)&gt;=1,MID(G4199,FIND(" ",G4199)+1,LEN(G4199)),""),""),"")</f>
        <v/>
      </c>
      <c r="AC4199" s="51">
        <f>IFERROR(VALUE(MID($C4199,1,2)),0)</f>
        <v>0</v>
      </c>
      <c r="AD4199" s="44">
        <f>IFERROR(VALUE(MID($C4199,4,3)),0)</f>
        <v>0</v>
      </c>
      <c r="AE4199" s="51">
        <f>VALUE(RIGHT("00"&amp;AC4199,2)&amp;RIGHT("000"&amp;AD4199,3))</f>
        <v>0</v>
      </c>
    </row>
    <row r="4200" spans="1:31">
      <c r="A4200" s="60" t="str">
        <f>IF(G4200&amp;Q4200&lt;&gt;"",W4200&amp;Q4200,"")</f>
        <v/>
      </c>
      <c r="B4200" s="60" t="str">
        <f>IF(C4200&lt;&gt;"",LEFT(C4200,9),"")</f>
        <v/>
      </c>
      <c r="V4200" s="60" t="str">
        <f>W4200&amp;H4200</f>
        <v/>
      </c>
      <c r="W4200" s="60" t="str">
        <f>_xlfn.LET(_xlpm.TextCell,TEXT(G4200,"###"),IF(_xlpm.TextCell&lt;&gt;"",IF(StyleSpaceSplit,IFERROR(IF(FIND(" ",_xlpm.TextCell)&gt;=1,MID(_xlpm.TextCell,1,FIND(" ",_xlpm.TextCell)-1),_xlpm.TextCell),_xlpm.TextCell),_xlpm.TextCell),""))</f>
        <v/>
      </c>
      <c r="X4200" s="60" t="str">
        <f>IF(A4200&lt;&gt;"",IFERROR(IF(FIND(" ",G4200)&gt;=1,MID(G4200,FIND(" ",G4200)+1,LEN(G4200)),""),""),"")</f>
        <v/>
      </c>
      <c r="AC4200" s="51">
        <f>IFERROR(VALUE(MID($C4200,1,2)),0)</f>
        <v>0</v>
      </c>
      <c r="AD4200" s="44">
        <f>IFERROR(VALUE(MID($C4200,4,3)),0)</f>
        <v>0</v>
      </c>
      <c r="AE4200" s="51">
        <f>VALUE(RIGHT("00"&amp;AC4200,2)&amp;RIGHT("000"&amp;AD4200,3))</f>
        <v>0</v>
      </c>
    </row>
    <row r="4201" spans="1:31">
      <c r="A4201" s="60" t="str">
        <f>IF(G4201&amp;Q4201&lt;&gt;"",W4201&amp;Q4201,"")</f>
        <v/>
      </c>
      <c r="B4201" s="60" t="str">
        <f>IF(C4201&lt;&gt;"",LEFT(C4201,9),"")</f>
        <v/>
      </c>
      <c r="V4201" s="60" t="str">
        <f>W4201&amp;H4201</f>
        <v/>
      </c>
      <c r="W4201" s="60" t="str">
        <f>_xlfn.LET(_xlpm.TextCell,TEXT(G4201,"###"),IF(_xlpm.TextCell&lt;&gt;"",IF(StyleSpaceSplit,IFERROR(IF(FIND(" ",_xlpm.TextCell)&gt;=1,MID(_xlpm.TextCell,1,FIND(" ",_xlpm.TextCell)-1),_xlpm.TextCell),_xlpm.TextCell),_xlpm.TextCell),""))</f>
        <v/>
      </c>
      <c r="X4201" s="60" t="str">
        <f>IF(A4201&lt;&gt;"",IFERROR(IF(FIND(" ",G4201)&gt;=1,MID(G4201,FIND(" ",G4201)+1,LEN(G4201)),""),""),"")</f>
        <v/>
      </c>
      <c r="AC4201" s="51">
        <f>IFERROR(VALUE(MID($C4201,1,2)),0)</f>
        <v>0</v>
      </c>
      <c r="AD4201" s="44">
        <f>IFERROR(VALUE(MID($C4201,4,3)),0)</f>
        <v>0</v>
      </c>
      <c r="AE4201" s="51">
        <f>VALUE(RIGHT("00"&amp;AC4201,2)&amp;RIGHT("000"&amp;AD4201,3))</f>
        <v>0</v>
      </c>
    </row>
    <row r="4202" spans="1:31">
      <c r="A4202" s="60" t="str">
        <f>IF(G4202&amp;Q4202&lt;&gt;"",W4202&amp;Q4202,"")</f>
        <v/>
      </c>
      <c r="B4202" s="60" t="str">
        <f>IF(C4202&lt;&gt;"",LEFT(C4202,9),"")</f>
        <v/>
      </c>
      <c r="V4202" s="60" t="str">
        <f>W4202&amp;H4202</f>
        <v/>
      </c>
      <c r="W4202" s="60" t="str">
        <f>_xlfn.LET(_xlpm.TextCell,TEXT(G4202,"###"),IF(_xlpm.TextCell&lt;&gt;"",IF(StyleSpaceSplit,IFERROR(IF(FIND(" ",_xlpm.TextCell)&gt;=1,MID(_xlpm.TextCell,1,FIND(" ",_xlpm.TextCell)-1),_xlpm.TextCell),_xlpm.TextCell),_xlpm.TextCell),""))</f>
        <v/>
      </c>
      <c r="X4202" s="60" t="str">
        <f>IF(A4202&lt;&gt;"",IFERROR(IF(FIND(" ",G4202)&gt;=1,MID(G4202,FIND(" ",G4202)+1,LEN(G4202)),""),""),"")</f>
        <v/>
      </c>
      <c r="AC4202" s="51">
        <f>IFERROR(VALUE(MID($C4202,1,2)),0)</f>
        <v>0</v>
      </c>
      <c r="AD4202" s="44">
        <f>IFERROR(VALUE(MID($C4202,4,3)),0)</f>
        <v>0</v>
      </c>
      <c r="AE4202" s="51">
        <f>VALUE(RIGHT("00"&amp;AC4202,2)&amp;RIGHT("000"&amp;AD4202,3))</f>
        <v>0</v>
      </c>
    </row>
    <row r="4203" spans="1:31">
      <c r="A4203" s="60" t="str">
        <f>IF(G4203&amp;Q4203&lt;&gt;"",W4203&amp;Q4203,"")</f>
        <v/>
      </c>
      <c r="B4203" s="60" t="str">
        <f>IF(C4203&lt;&gt;"",LEFT(C4203,9),"")</f>
        <v/>
      </c>
      <c r="V4203" s="60" t="str">
        <f>W4203&amp;H4203</f>
        <v/>
      </c>
      <c r="W4203" s="60" t="str">
        <f>_xlfn.LET(_xlpm.TextCell,TEXT(G4203,"###"),IF(_xlpm.TextCell&lt;&gt;"",IF(StyleSpaceSplit,IFERROR(IF(FIND(" ",_xlpm.TextCell)&gt;=1,MID(_xlpm.TextCell,1,FIND(" ",_xlpm.TextCell)-1),_xlpm.TextCell),_xlpm.TextCell),_xlpm.TextCell),""))</f>
        <v/>
      </c>
      <c r="X4203" s="60" t="str">
        <f>IF(A4203&lt;&gt;"",IFERROR(IF(FIND(" ",G4203)&gt;=1,MID(G4203,FIND(" ",G4203)+1,LEN(G4203)),""),""),"")</f>
        <v/>
      </c>
      <c r="AC4203" s="51">
        <f>IFERROR(VALUE(MID($C4203,1,2)),0)</f>
        <v>0</v>
      </c>
      <c r="AD4203" s="44">
        <f>IFERROR(VALUE(MID($C4203,4,3)),0)</f>
        <v>0</v>
      </c>
      <c r="AE4203" s="51">
        <f>VALUE(RIGHT("00"&amp;AC4203,2)&amp;RIGHT("000"&amp;AD4203,3))</f>
        <v>0</v>
      </c>
    </row>
    <row r="4204" spans="1:31">
      <c r="A4204" s="60" t="str">
        <f>IF(G4204&amp;Q4204&lt;&gt;"",W4204&amp;Q4204,"")</f>
        <v/>
      </c>
      <c r="B4204" s="60" t="str">
        <f>IF(C4204&lt;&gt;"",LEFT(C4204,9),"")</f>
        <v/>
      </c>
      <c r="V4204" s="60" t="str">
        <f>W4204&amp;H4204</f>
        <v/>
      </c>
      <c r="W4204" s="60" t="str">
        <f>_xlfn.LET(_xlpm.TextCell,TEXT(G4204,"###"),IF(_xlpm.TextCell&lt;&gt;"",IF(StyleSpaceSplit,IFERROR(IF(FIND(" ",_xlpm.TextCell)&gt;=1,MID(_xlpm.TextCell,1,FIND(" ",_xlpm.TextCell)-1),_xlpm.TextCell),_xlpm.TextCell),_xlpm.TextCell),""))</f>
        <v/>
      </c>
      <c r="X4204" s="60" t="str">
        <f>IF(A4204&lt;&gt;"",IFERROR(IF(FIND(" ",G4204)&gt;=1,MID(G4204,FIND(" ",G4204)+1,LEN(G4204)),""),""),"")</f>
        <v/>
      </c>
      <c r="AC4204" s="51">
        <f>IFERROR(VALUE(MID($C4204,1,2)),0)</f>
        <v>0</v>
      </c>
      <c r="AD4204" s="44">
        <f>IFERROR(VALUE(MID($C4204,4,3)),0)</f>
        <v>0</v>
      </c>
      <c r="AE4204" s="51">
        <f>VALUE(RIGHT("00"&amp;AC4204,2)&amp;RIGHT("000"&amp;AD4204,3))</f>
        <v>0</v>
      </c>
    </row>
    <row r="4205" spans="1:31">
      <c r="A4205" s="60" t="str">
        <f>IF(G4205&amp;Q4205&lt;&gt;"",W4205&amp;Q4205,"")</f>
        <v/>
      </c>
      <c r="B4205" s="60" t="str">
        <f>IF(C4205&lt;&gt;"",LEFT(C4205,9),"")</f>
        <v/>
      </c>
      <c r="V4205" s="60" t="str">
        <f>W4205&amp;H4205</f>
        <v/>
      </c>
      <c r="W4205" s="60" t="str">
        <f>_xlfn.LET(_xlpm.TextCell,TEXT(G4205,"###"),IF(_xlpm.TextCell&lt;&gt;"",IF(StyleSpaceSplit,IFERROR(IF(FIND(" ",_xlpm.TextCell)&gt;=1,MID(_xlpm.TextCell,1,FIND(" ",_xlpm.TextCell)-1),_xlpm.TextCell),_xlpm.TextCell),_xlpm.TextCell),""))</f>
        <v/>
      </c>
      <c r="X4205" s="60" t="str">
        <f>IF(A4205&lt;&gt;"",IFERROR(IF(FIND(" ",G4205)&gt;=1,MID(G4205,FIND(" ",G4205)+1,LEN(G4205)),""),""),"")</f>
        <v/>
      </c>
      <c r="AC4205" s="51">
        <f>IFERROR(VALUE(MID($C4205,1,2)),0)</f>
        <v>0</v>
      </c>
      <c r="AD4205" s="44">
        <f>IFERROR(VALUE(MID($C4205,4,3)),0)</f>
        <v>0</v>
      </c>
      <c r="AE4205" s="51">
        <f>VALUE(RIGHT("00"&amp;AC4205,2)&amp;RIGHT("000"&amp;AD4205,3))</f>
        <v>0</v>
      </c>
    </row>
    <row r="4206" spans="1:31">
      <c r="A4206" s="60" t="str">
        <f>IF(G4206&amp;Q4206&lt;&gt;"",W4206&amp;Q4206,"")</f>
        <v/>
      </c>
      <c r="B4206" s="60" t="str">
        <f>IF(C4206&lt;&gt;"",LEFT(C4206,9),"")</f>
        <v/>
      </c>
      <c r="V4206" s="60" t="str">
        <f>W4206&amp;H4206</f>
        <v/>
      </c>
      <c r="W4206" s="60" t="str">
        <f>_xlfn.LET(_xlpm.TextCell,TEXT(G4206,"###"),IF(_xlpm.TextCell&lt;&gt;"",IF(StyleSpaceSplit,IFERROR(IF(FIND(" ",_xlpm.TextCell)&gt;=1,MID(_xlpm.TextCell,1,FIND(" ",_xlpm.TextCell)-1),_xlpm.TextCell),_xlpm.TextCell),_xlpm.TextCell),""))</f>
        <v/>
      </c>
      <c r="X4206" s="60" t="str">
        <f>IF(A4206&lt;&gt;"",IFERROR(IF(FIND(" ",G4206)&gt;=1,MID(G4206,FIND(" ",G4206)+1,LEN(G4206)),""),""),"")</f>
        <v/>
      </c>
      <c r="AC4206" s="51">
        <f>IFERROR(VALUE(MID($C4206,1,2)),0)</f>
        <v>0</v>
      </c>
      <c r="AD4206" s="44">
        <f>IFERROR(VALUE(MID($C4206,4,3)),0)</f>
        <v>0</v>
      </c>
      <c r="AE4206" s="51">
        <f>VALUE(RIGHT("00"&amp;AC4206,2)&amp;RIGHT("000"&amp;AD4206,3))</f>
        <v>0</v>
      </c>
    </row>
    <row r="4207" spans="1:31">
      <c r="A4207" s="60" t="str">
        <f>IF(G4207&amp;Q4207&lt;&gt;"",W4207&amp;Q4207,"")</f>
        <v/>
      </c>
      <c r="B4207" s="60" t="str">
        <f>IF(C4207&lt;&gt;"",LEFT(C4207,9),"")</f>
        <v/>
      </c>
      <c r="V4207" s="60" t="str">
        <f>W4207&amp;H4207</f>
        <v/>
      </c>
      <c r="W4207" s="60" t="str">
        <f>_xlfn.LET(_xlpm.TextCell,TEXT(G4207,"###"),IF(_xlpm.TextCell&lt;&gt;"",IF(StyleSpaceSplit,IFERROR(IF(FIND(" ",_xlpm.TextCell)&gt;=1,MID(_xlpm.TextCell,1,FIND(" ",_xlpm.TextCell)-1),_xlpm.TextCell),_xlpm.TextCell),_xlpm.TextCell),""))</f>
        <v/>
      </c>
      <c r="X4207" s="60" t="str">
        <f>IF(A4207&lt;&gt;"",IFERROR(IF(FIND(" ",G4207)&gt;=1,MID(G4207,FIND(" ",G4207)+1,LEN(G4207)),""),""),"")</f>
        <v/>
      </c>
      <c r="AC4207" s="51">
        <f>IFERROR(VALUE(MID($C4207,1,2)),0)</f>
        <v>0</v>
      </c>
      <c r="AD4207" s="44">
        <f>IFERROR(VALUE(MID($C4207,4,3)),0)</f>
        <v>0</v>
      </c>
      <c r="AE4207" s="51">
        <f>VALUE(RIGHT("00"&amp;AC4207,2)&amp;RIGHT("000"&amp;AD4207,3))</f>
        <v>0</v>
      </c>
    </row>
    <row r="4208" spans="1:31">
      <c r="A4208" s="60" t="str">
        <f>IF(G4208&amp;Q4208&lt;&gt;"",W4208&amp;Q4208,"")</f>
        <v/>
      </c>
      <c r="B4208" s="60" t="str">
        <f>IF(C4208&lt;&gt;"",LEFT(C4208,9),"")</f>
        <v/>
      </c>
      <c r="V4208" s="60" t="str">
        <f>W4208&amp;H4208</f>
        <v/>
      </c>
      <c r="W4208" s="60" t="str">
        <f>_xlfn.LET(_xlpm.TextCell,TEXT(G4208,"###"),IF(_xlpm.TextCell&lt;&gt;"",IF(StyleSpaceSplit,IFERROR(IF(FIND(" ",_xlpm.TextCell)&gt;=1,MID(_xlpm.TextCell,1,FIND(" ",_xlpm.TextCell)-1),_xlpm.TextCell),_xlpm.TextCell),_xlpm.TextCell),""))</f>
        <v/>
      </c>
      <c r="X4208" s="60" t="str">
        <f>IF(A4208&lt;&gt;"",IFERROR(IF(FIND(" ",G4208)&gt;=1,MID(G4208,FIND(" ",G4208)+1,LEN(G4208)),""),""),"")</f>
        <v/>
      </c>
      <c r="AC4208" s="51">
        <f>IFERROR(VALUE(MID($C4208,1,2)),0)</f>
        <v>0</v>
      </c>
      <c r="AD4208" s="44">
        <f>IFERROR(VALUE(MID($C4208,4,3)),0)</f>
        <v>0</v>
      </c>
      <c r="AE4208" s="51">
        <f>VALUE(RIGHT("00"&amp;AC4208,2)&amp;RIGHT("000"&amp;AD4208,3))</f>
        <v>0</v>
      </c>
    </row>
    <row r="4209" spans="1:31">
      <c r="A4209" s="60" t="str">
        <f>IF(G4209&amp;Q4209&lt;&gt;"",W4209&amp;Q4209,"")</f>
        <v/>
      </c>
      <c r="B4209" s="60" t="str">
        <f>IF(C4209&lt;&gt;"",LEFT(C4209,9),"")</f>
        <v/>
      </c>
      <c r="V4209" s="60" t="str">
        <f>W4209&amp;H4209</f>
        <v/>
      </c>
      <c r="W4209" s="60" t="str">
        <f>_xlfn.LET(_xlpm.TextCell,TEXT(G4209,"###"),IF(_xlpm.TextCell&lt;&gt;"",IF(StyleSpaceSplit,IFERROR(IF(FIND(" ",_xlpm.TextCell)&gt;=1,MID(_xlpm.TextCell,1,FIND(" ",_xlpm.TextCell)-1),_xlpm.TextCell),_xlpm.TextCell),_xlpm.TextCell),""))</f>
        <v/>
      </c>
      <c r="X4209" s="60" t="str">
        <f>IF(A4209&lt;&gt;"",IFERROR(IF(FIND(" ",G4209)&gt;=1,MID(G4209,FIND(" ",G4209)+1,LEN(G4209)),""),""),"")</f>
        <v/>
      </c>
      <c r="AC4209" s="51">
        <f>IFERROR(VALUE(MID($C4209,1,2)),0)</f>
        <v>0</v>
      </c>
      <c r="AD4209" s="44">
        <f>IFERROR(VALUE(MID($C4209,4,3)),0)</f>
        <v>0</v>
      </c>
      <c r="AE4209" s="51">
        <f>VALUE(RIGHT("00"&amp;AC4209,2)&amp;RIGHT("000"&amp;AD4209,3))</f>
        <v>0</v>
      </c>
    </row>
    <row r="4210" spans="1:31">
      <c r="A4210" s="60" t="str">
        <f>IF(G4210&amp;Q4210&lt;&gt;"",W4210&amp;Q4210,"")</f>
        <v/>
      </c>
      <c r="B4210" s="60" t="str">
        <f>IF(C4210&lt;&gt;"",LEFT(C4210,9),"")</f>
        <v/>
      </c>
      <c r="V4210" s="60" t="str">
        <f>W4210&amp;H4210</f>
        <v/>
      </c>
      <c r="W4210" s="60" t="str">
        <f>_xlfn.LET(_xlpm.TextCell,TEXT(G4210,"###"),IF(_xlpm.TextCell&lt;&gt;"",IF(StyleSpaceSplit,IFERROR(IF(FIND(" ",_xlpm.TextCell)&gt;=1,MID(_xlpm.TextCell,1,FIND(" ",_xlpm.TextCell)-1),_xlpm.TextCell),_xlpm.TextCell),_xlpm.TextCell),""))</f>
        <v/>
      </c>
      <c r="X4210" s="60" t="str">
        <f>IF(A4210&lt;&gt;"",IFERROR(IF(FIND(" ",G4210)&gt;=1,MID(G4210,FIND(" ",G4210)+1,LEN(G4210)),""),""),"")</f>
        <v/>
      </c>
      <c r="AC4210" s="51">
        <f>IFERROR(VALUE(MID($C4210,1,2)),0)</f>
        <v>0</v>
      </c>
      <c r="AD4210" s="44">
        <f>IFERROR(VALUE(MID($C4210,4,3)),0)</f>
        <v>0</v>
      </c>
      <c r="AE4210" s="51">
        <f>VALUE(RIGHT("00"&amp;AC4210,2)&amp;RIGHT("000"&amp;AD4210,3))</f>
        <v>0</v>
      </c>
    </row>
    <row r="4211" spans="1:31">
      <c r="A4211" s="60" t="str">
        <f>IF(G4211&amp;Q4211&lt;&gt;"",W4211&amp;Q4211,"")</f>
        <v/>
      </c>
      <c r="B4211" s="60" t="str">
        <f>IF(C4211&lt;&gt;"",LEFT(C4211,9),"")</f>
        <v/>
      </c>
      <c r="V4211" s="60" t="str">
        <f>W4211&amp;H4211</f>
        <v/>
      </c>
      <c r="W4211" s="60" t="str">
        <f>_xlfn.LET(_xlpm.TextCell,TEXT(G4211,"###"),IF(_xlpm.TextCell&lt;&gt;"",IF(StyleSpaceSplit,IFERROR(IF(FIND(" ",_xlpm.TextCell)&gt;=1,MID(_xlpm.TextCell,1,FIND(" ",_xlpm.TextCell)-1),_xlpm.TextCell),_xlpm.TextCell),_xlpm.TextCell),""))</f>
        <v/>
      </c>
      <c r="X4211" s="60" t="str">
        <f>IF(A4211&lt;&gt;"",IFERROR(IF(FIND(" ",G4211)&gt;=1,MID(G4211,FIND(" ",G4211)+1,LEN(G4211)),""),""),"")</f>
        <v/>
      </c>
      <c r="AC4211" s="51">
        <f>IFERROR(VALUE(MID($C4211,1,2)),0)</f>
        <v>0</v>
      </c>
      <c r="AD4211" s="44">
        <f>IFERROR(VALUE(MID($C4211,4,3)),0)</f>
        <v>0</v>
      </c>
      <c r="AE4211" s="51">
        <f>VALUE(RIGHT("00"&amp;AC4211,2)&amp;RIGHT("000"&amp;AD4211,3))</f>
        <v>0</v>
      </c>
    </row>
    <row r="4212" spans="1:31">
      <c r="A4212" s="60" t="str">
        <f>IF(G4212&amp;Q4212&lt;&gt;"",W4212&amp;Q4212,"")</f>
        <v/>
      </c>
      <c r="B4212" s="60" t="str">
        <f>IF(C4212&lt;&gt;"",LEFT(C4212,9),"")</f>
        <v/>
      </c>
      <c r="V4212" s="60" t="str">
        <f>W4212&amp;H4212</f>
        <v/>
      </c>
      <c r="W4212" s="60" t="str">
        <f>_xlfn.LET(_xlpm.TextCell,TEXT(G4212,"###"),IF(_xlpm.TextCell&lt;&gt;"",IF(StyleSpaceSplit,IFERROR(IF(FIND(" ",_xlpm.TextCell)&gt;=1,MID(_xlpm.TextCell,1,FIND(" ",_xlpm.TextCell)-1),_xlpm.TextCell),_xlpm.TextCell),_xlpm.TextCell),""))</f>
        <v/>
      </c>
      <c r="X4212" s="60" t="str">
        <f>IF(A4212&lt;&gt;"",IFERROR(IF(FIND(" ",G4212)&gt;=1,MID(G4212,FIND(" ",G4212)+1,LEN(G4212)),""),""),"")</f>
        <v/>
      </c>
      <c r="AC4212" s="51">
        <f>IFERROR(VALUE(MID($C4212,1,2)),0)</f>
        <v>0</v>
      </c>
      <c r="AD4212" s="44">
        <f>IFERROR(VALUE(MID($C4212,4,3)),0)</f>
        <v>0</v>
      </c>
      <c r="AE4212" s="51">
        <f>VALUE(RIGHT("00"&amp;AC4212,2)&amp;RIGHT("000"&amp;AD4212,3))</f>
        <v>0</v>
      </c>
    </row>
    <row r="4213" spans="1:31">
      <c r="A4213" s="60" t="str">
        <f>IF(G4213&amp;Q4213&lt;&gt;"",W4213&amp;Q4213,"")</f>
        <v/>
      </c>
      <c r="B4213" s="60" t="str">
        <f>IF(C4213&lt;&gt;"",LEFT(C4213,9),"")</f>
        <v/>
      </c>
      <c r="V4213" s="60" t="str">
        <f>W4213&amp;H4213</f>
        <v/>
      </c>
      <c r="W4213" s="60" t="str">
        <f>_xlfn.LET(_xlpm.TextCell,TEXT(G4213,"###"),IF(_xlpm.TextCell&lt;&gt;"",IF(StyleSpaceSplit,IFERROR(IF(FIND(" ",_xlpm.TextCell)&gt;=1,MID(_xlpm.TextCell,1,FIND(" ",_xlpm.TextCell)-1),_xlpm.TextCell),_xlpm.TextCell),_xlpm.TextCell),""))</f>
        <v/>
      </c>
      <c r="X4213" s="60" t="str">
        <f>IF(A4213&lt;&gt;"",IFERROR(IF(FIND(" ",G4213)&gt;=1,MID(G4213,FIND(" ",G4213)+1,LEN(G4213)),""),""),"")</f>
        <v/>
      </c>
      <c r="AC4213" s="51">
        <f>IFERROR(VALUE(MID($C4213,1,2)),0)</f>
        <v>0</v>
      </c>
      <c r="AD4213" s="44">
        <f>IFERROR(VALUE(MID($C4213,4,3)),0)</f>
        <v>0</v>
      </c>
      <c r="AE4213" s="51">
        <f>VALUE(RIGHT("00"&amp;AC4213,2)&amp;RIGHT("000"&amp;AD4213,3))</f>
        <v>0</v>
      </c>
    </row>
    <row r="4214" spans="1:31">
      <c r="A4214" s="60" t="str">
        <f>IF(G4214&amp;Q4214&lt;&gt;"",W4214&amp;Q4214,"")</f>
        <v/>
      </c>
      <c r="B4214" s="60" t="str">
        <f>IF(C4214&lt;&gt;"",LEFT(C4214,9),"")</f>
        <v/>
      </c>
      <c r="V4214" s="60" t="str">
        <f>W4214&amp;H4214</f>
        <v/>
      </c>
      <c r="W4214" s="60" t="str">
        <f>_xlfn.LET(_xlpm.TextCell,TEXT(G4214,"###"),IF(_xlpm.TextCell&lt;&gt;"",IF(StyleSpaceSplit,IFERROR(IF(FIND(" ",_xlpm.TextCell)&gt;=1,MID(_xlpm.TextCell,1,FIND(" ",_xlpm.TextCell)-1),_xlpm.TextCell),_xlpm.TextCell),_xlpm.TextCell),""))</f>
        <v/>
      </c>
      <c r="X4214" s="60" t="str">
        <f>IF(A4214&lt;&gt;"",IFERROR(IF(FIND(" ",G4214)&gt;=1,MID(G4214,FIND(" ",G4214)+1,LEN(G4214)),""),""),"")</f>
        <v/>
      </c>
      <c r="AC4214" s="51">
        <f>IFERROR(VALUE(MID($C4214,1,2)),0)</f>
        <v>0</v>
      </c>
      <c r="AD4214" s="44">
        <f>IFERROR(VALUE(MID($C4214,4,3)),0)</f>
        <v>0</v>
      </c>
      <c r="AE4214" s="51">
        <f>VALUE(RIGHT("00"&amp;AC4214,2)&amp;RIGHT("000"&amp;AD4214,3))</f>
        <v>0</v>
      </c>
    </row>
    <row r="4215" spans="1:31">
      <c r="A4215" s="60" t="str">
        <f>IF(G4215&amp;Q4215&lt;&gt;"",W4215&amp;Q4215,"")</f>
        <v/>
      </c>
      <c r="B4215" s="60" t="str">
        <f>IF(C4215&lt;&gt;"",LEFT(C4215,9),"")</f>
        <v/>
      </c>
      <c r="V4215" s="60" t="str">
        <f>W4215&amp;H4215</f>
        <v/>
      </c>
      <c r="W4215" s="60" t="str">
        <f>_xlfn.LET(_xlpm.TextCell,TEXT(G4215,"###"),IF(_xlpm.TextCell&lt;&gt;"",IF(StyleSpaceSplit,IFERROR(IF(FIND(" ",_xlpm.TextCell)&gt;=1,MID(_xlpm.TextCell,1,FIND(" ",_xlpm.TextCell)-1),_xlpm.TextCell),_xlpm.TextCell),_xlpm.TextCell),""))</f>
        <v/>
      </c>
      <c r="X4215" s="60" t="str">
        <f>IF(A4215&lt;&gt;"",IFERROR(IF(FIND(" ",G4215)&gt;=1,MID(G4215,FIND(" ",G4215)+1,LEN(G4215)),""),""),"")</f>
        <v/>
      </c>
      <c r="AC4215" s="51">
        <f>IFERROR(VALUE(MID($C4215,1,2)),0)</f>
        <v>0</v>
      </c>
      <c r="AD4215" s="44">
        <f>IFERROR(VALUE(MID($C4215,4,3)),0)</f>
        <v>0</v>
      </c>
      <c r="AE4215" s="51">
        <f>VALUE(RIGHT("00"&amp;AC4215,2)&amp;RIGHT("000"&amp;AD4215,3))</f>
        <v>0</v>
      </c>
    </row>
    <row r="4216" spans="1:31">
      <c r="A4216" s="60" t="str">
        <f>IF(G4216&amp;Q4216&lt;&gt;"",W4216&amp;Q4216,"")</f>
        <v/>
      </c>
      <c r="B4216" s="60" t="str">
        <f>IF(C4216&lt;&gt;"",LEFT(C4216,9),"")</f>
        <v/>
      </c>
      <c r="V4216" s="60" t="str">
        <f>W4216&amp;H4216</f>
        <v/>
      </c>
      <c r="W4216" s="60" t="str">
        <f>_xlfn.LET(_xlpm.TextCell,TEXT(G4216,"###"),IF(_xlpm.TextCell&lt;&gt;"",IF(StyleSpaceSplit,IFERROR(IF(FIND(" ",_xlpm.TextCell)&gt;=1,MID(_xlpm.TextCell,1,FIND(" ",_xlpm.TextCell)-1),_xlpm.TextCell),_xlpm.TextCell),_xlpm.TextCell),""))</f>
        <v/>
      </c>
      <c r="X4216" s="60" t="str">
        <f>IF(A4216&lt;&gt;"",IFERROR(IF(FIND(" ",G4216)&gt;=1,MID(G4216,FIND(" ",G4216)+1,LEN(G4216)),""),""),"")</f>
        <v/>
      </c>
      <c r="AC4216" s="51">
        <f>IFERROR(VALUE(MID($C4216,1,2)),0)</f>
        <v>0</v>
      </c>
      <c r="AD4216" s="44">
        <f>IFERROR(VALUE(MID($C4216,4,3)),0)</f>
        <v>0</v>
      </c>
      <c r="AE4216" s="51">
        <f>VALUE(RIGHT("00"&amp;AC4216,2)&amp;RIGHT("000"&amp;AD4216,3))</f>
        <v>0</v>
      </c>
    </row>
    <row r="4217" spans="1:31">
      <c r="A4217" s="60" t="str">
        <f>IF(G4217&amp;Q4217&lt;&gt;"",W4217&amp;Q4217,"")</f>
        <v/>
      </c>
      <c r="B4217" s="60" t="str">
        <f>IF(C4217&lt;&gt;"",LEFT(C4217,9),"")</f>
        <v/>
      </c>
      <c r="V4217" s="60" t="str">
        <f>W4217&amp;H4217</f>
        <v/>
      </c>
      <c r="W4217" s="60" t="str">
        <f>_xlfn.LET(_xlpm.TextCell,TEXT(G4217,"###"),IF(_xlpm.TextCell&lt;&gt;"",IF(StyleSpaceSplit,IFERROR(IF(FIND(" ",_xlpm.TextCell)&gt;=1,MID(_xlpm.TextCell,1,FIND(" ",_xlpm.TextCell)-1),_xlpm.TextCell),_xlpm.TextCell),_xlpm.TextCell),""))</f>
        <v/>
      </c>
      <c r="X4217" s="60" t="str">
        <f>IF(A4217&lt;&gt;"",IFERROR(IF(FIND(" ",G4217)&gt;=1,MID(G4217,FIND(" ",G4217)+1,LEN(G4217)),""),""),"")</f>
        <v/>
      </c>
      <c r="AC4217" s="51">
        <f>IFERROR(VALUE(MID($C4217,1,2)),0)</f>
        <v>0</v>
      </c>
      <c r="AD4217" s="44">
        <f>IFERROR(VALUE(MID($C4217,4,3)),0)</f>
        <v>0</v>
      </c>
      <c r="AE4217" s="51">
        <f>VALUE(RIGHT("00"&amp;AC4217,2)&amp;RIGHT("000"&amp;AD4217,3))</f>
        <v>0</v>
      </c>
    </row>
    <row r="4218" spans="1:31">
      <c r="A4218" s="60" t="str">
        <f>IF(G4218&amp;Q4218&lt;&gt;"",W4218&amp;Q4218,"")</f>
        <v/>
      </c>
      <c r="B4218" s="60" t="str">
        <f>IF(C4218&lt;&gt;"",LEFT(C4218,9),"")</f>
        <v/>
      </c>
      <c r="V4218" s="60" t="str">
        <f>W4218&amp;H4218</f>
        <v/>
      </c>
      <c r="W4218" s="60" t="str">
        <f>_xlfn.LET(_xlpm.TextCell,TEXT(G4218,"###"),IF(_xlpm.TextCell&lt;&gt;"",IF(StyleSpaceSplit,IFERROR(IF(FIND(" ",_xlpm.TextCell)&gt;=1,MID(_xlpm.TextCell,1,FIND(" ",_xlpm.TextCell)-1),_xlpm.TextCell),_xlpm.TextCell),_xlpm.TextCell),""))</f>
        <v/>
      </c>
      <c r="X4218" s="60" t="str">
        <f>IF(A4218&lt;&gt;"",IFERROR(IF(FIND(" ",G4218)&gt;=1,MID(G4218,FIND(" ",G4218)+1,LEN(G4218)),""),""),"")</f>
        <v/>
      </c>
      <c r="AC4218" s="51">
        <f>IFERROR(VALUE(MID($C4218,1,2)),0)</f>
        <v>0</v>
      </c>
      <c r="AD4218" s="44">
        <f>IFERROR(VALUE(MID($C4218,4,3)),0)</f>
        <v>0</v>
      </c>
      <c r="AE4218" s="51">
        <f>VALUE(RIGHT("00"&amp;AC4218,2)&amp;RIGHT("000"&amp;AD4218,3))</f>
        <v>0</v>
      </c>
    </row>
    <row r="4219" spans="1:31">
      <c r="A4219" s="60" t="str">
        <f>IF(G4219&amp;Q4219&lt;&gt;"",W4219&amp;Q4219,"")</f>
        <v/>
      </c>
      <c r="B4219" s="60" t="str">
        <f>IF(C4219&lt;&gt;"",LEFT(C4219,9),"")</f>
        <v/>
      </c>
      <c r="V4219" s="60" t="str">
        <f>W4219&amp;H4219</f>
        <v/>
      </c>
      <c r="W4219" s="60" t="str">
        <f>_xlfn.LET(_xlpm.TextCell,TEXT(G4219,"###"),IF(_xlpm.TextCell&lt;&gt;"",IF(StyleSpaceSplit,IFERROR(IF(FIND(" ",_xlpm.TextCell)&gt;=1,MID(_xlpm.TextCell,1,FIND(" ",_xlpm.TextCell)-1),_xlpm.TextCell),_xlpm.TextCell),_xlpm.TextCell),""))</f>
        <v/>
      </c>
      <c r="X4219" s="60" t="str">
        <f>IF(A4219&lt;&gt;"",IFERROR(IF(FIND(" ",G4219)&gt;=1,MID(G4219,FIND(" ",G4219)+1,LEN(G4219)),""),""),"")</f>
        <v/>
      </c>
      <c r="AC4219" s="51">
        <f>IFERROR(VALUE(MID($C4219,1,2)),0)</f>
        <v>0</v>
      </c>
      <c r="AD4219" s="44">
        <f>IFERROR(VALUE(MID($C4219,4,3)),0)</f>
        <v>0</v>
      </c>
      <c r="AE4219" s="51">
        <f>VALUE(RIGHT("00"&amp;AC4219,2)&amp;RIGHT("000"&amp;AD4219,3))</f>
        <v>0</v>
      </c>
    </row>
    <row r="4220" spans="1:31">
      <c r="A4220" s="60" t="str">
        <f>IF(G4220&amp;Q4220&lt;&gt;"",W4220&amp;Q4220,"")</f>
        <v/>
      </c>
      <c r="B4220" s="60" t="str">
        <f>IF(C4220&lt;&gt;"",LEFT(C4220,9),"")</f>
        <v/>
      </c>
      <c r="V4220" s="60" t="str">
        <f>W4220&amp;H4220</f>
        <v/>
      </c>
      <c r="W4220" s="60" t="str">
        <f>_xlfn.LET(_xlpm.TextCell,TEXT(G4220,"###"),IF(_xlpm.TextCell&lt;&gt;"",IF(StyleSpaceSplit,IFERROR(IF(FIND(" ",_xlpm.TextCell)&gt;=1,MID(_xlpm.TextCell,1,FIND(" ",_xlpm.TextCell)-1),_xlpm.TextCell),_xlpm.TextCell),_xlpm.TextCell),""))</f>
        <v/>
      </c>
      <c r="X4220" s="60" t="str">
        <f>IF(A4220&lt;&gt;"",IFERROR(IF(FIND(" ",G4220)&gt;=1,MID(G4220,FIND(" ",G4220)+1,LEN(G4220)),""),""),"")</f>
        <v/>
      </c>
      <c r="AC4220" s="51">
        <f>IFERROR(VALUE(MID($C4220,1,2)),0)</f>
        <v>0</v>
      </c>
      <c r="AD4220" s="44">
        <f>IFERROR(VALUE(MID($C4220,4,3)),0)</f>
        <v>0</v>
      </c>
      <c r="AE4220" s="51">
        <f>VALUE(RIGHT("00"&amp;AC4220,2)&amp;RIGHT("000"&amp;AD4220,3))</f>
        <v>0</v>
      </c>
    </row>
    <row r="4221" spans="1:31">
      <c r="A4221" s="60" t="str">
        <f>IF(G4221&amp;Q4221&lt;&gt;"",W4221&amp;Q4221,"")</f>
        <v/>
      </c>
      <c r="B4221" s="60" t="str">
        <f>IF(C4221&lt;&gt;"",LEFT(C4221,9),"")</f>
        <v/>
      </c>
      <c r="V4221" s="60" t="str">
        <f>W4221&amp;H4221</f>
        <v/>
      </c>
      <c r="W4221" s="60" t="str">
        <f>_xlfn.LET(_xlpm.TextCell,TEXT(G4221,"###"),IF(_xlpm.TextCell&lt;&gt;"",IF(StyleSpaceSplit,IFERROR(IF(FIND(" ",_xlpm.TextCell)&gt;=1,MID(_xlpm.TextCell,1,FIND(" ",_xlpm.TextCell)-1),_xlpm.TextCell),_xlpm.TextCell),_xlpm.TextCell),""))</f>
        <v/>
      </c>
      <c r="X4221" s="60" t="str">
        <f>IF(A4221&lt;&gt;"",IFERROR(IF(FIND(" ",G4221)&gt;=1,MID(G4221,FIND(" ",G4221)+1,LEN(G4221)),""),""),"")</f>
        <v/>
      </c>
      <c r="AC4221" s="51">
        <f>IFERROR(VALUE(MID($C4221,1,2)),0)</f>
        <v>0</v>
      </c>
      <c r="AD4221" s="44">
        <f>IFERROR(VALUE(MID($C4221,4,3)),0)</f>
        <v>0</v>
      </c>
      <c r="AE4221" s="51">
        <f>VALUE(RIGHT("00"&amp;AC4221,2)&amp;RIGHT("000"&amp;AD4221,3))</f>
        <v>0</v>
      </c>
    </row>
    <row r="4222" spans="1:31">
      <c r="A4222" s="60" t="str">
        <f>IF(G4222&amp;Q4222&lt;&gt;"",W4222&amp;Q4222,"")</f>
        <v/>
      </c>
      <c r="B4222" s="60" t="str">
        <f>IF(C4222&lt;&gt;"",LEFT(C4222,9),"")</f>
        <v/>
      </c>
      <c r="V4222" s="60" t="str">
        <f>W4222&amp;H4222</f>
        <v/>
      </c>
      <c r="W4222" s="60" t="str">
        <f>_xlfn.LET(_xlpm.TextCell,TEXT(G4222,"###"),IF(_xlpm.TextCell&lt;&gt;"",IF(StyleSpaceSplit,IFERROR(IF(FIND(" ",_xlpm.TextCell)&gt;=1,MID(_xlpm.TextCell,1,FIND(" ",_xlpm.TextCell)-1),_xlpm.TextCell),_xlpm.TextCell),_xlpm.TextCell),""))</f>
        <v/>
      </c>
      <c r="X4222" s="60" t="str">
        <f>IF(A4222&lt;&gt;"",IFERROR(IF(FIND(" ",G4222)&gt;=1,MID(G4222,FIND(" ",G4222)+1,LEN(G4222)),""),""),"")</f>
        <v/>
      </c>
      <c r="AC4222" s="51">
        <f>IFERROR(VALUE(MID($C4222,1,2)),0)</f>
        <v>0</v>
      </c>
      <c r="AD4222" s="44">
        <f>IFERROR(VALUE(MID($C4222,4,3)),0)</f>
        <v>0</v>
      </c>
      <c r="AE4222" s="51">
        <f>VALUE(RIGHT("00"&amp;AC4222,2)&amp;RIGHT("000"&amp;AD4222,3))</f>
        <v>0</v>
      </c>
    </row>
    <row r="4223" spans="1:31">
      <c r="A4223" s="60" t="str">
        <f>IF(G4223&amp;Q4223&lt;&gt;"",W4223&amp;Q4223,"")</f>
        <v/>
      </c>
      <c r="B4223" s="60" t="str">
        <f>IF(C4223&lt;&gt;"",LEFT(C4223,9),"")</f>
        <v/>
      </c>
      <c r="V4223" s="60" t="str">
        <f>W4223&amp;H4223</f>
        <v/>
      </c>
      <c r="W4223" s="60" t="str">
        <f>_xlfn.LET(_xlpm.TextCell,TEXT(G4223,"###"),IF(_xlpm.TextCell&lt;&gt;"",IF(StyleSpaceSplit,IFERROR(IF(FIND(" ",_xlpm.TextCell)&gt;=1,MID(_xlpm.TextCell,1,FIND(" ",_xlpm.TextCell)-1),_xlpm.TextCell),_xlpm.TextCell),_xlpm.TextCell),""))</f>
        <v/>
      </c>
      <c r="X4223" s="60" t="str">
        <f>IF(A4223&lt;&gt;"",IFERROR(IF(FIND(" ",G4223)&gt;=1,MID(G4223,FIND(" ",G4223)+1,LEN(G4223)),""),""),"")</f>
        <v/>
      </c>
      <c r="AC4223" s="51">
        <f>IFERROR(VALUE(MID($C4223,1,2)),0)</f>
        <v>0</v>
      </c>
      <c r="AD4223" s="44">
        <f>IFERROR(VALUE(MID($C4223,4,3)),0)</f>
        <v>0</v>
      </c>
      <c r="AE4223" s="51">
        <f>VALUE(RIGHT("00"&amp;AC4223,2)&amp;RIGHT("000"&amp;AD4223,3))</f>
        <v>0</v>
      </c>
    </row>
    <row r="4224" spans="1:31">
      <c r="A4224" s="60" t="str">
        <f>IF(G4224&amp;Q4224&lt;&gt;"",W4224&amp;Q4224,"")</f>
        <v/>
      </c>
      <c r="B4224" s="60" t="str">
        <f>IF(C4224&lt;&gt;"",LEFT(C4224,9),"")</f>
        <v/>
      </c>
      <c r="V4224" s="60" t="str">
        <f>W4224&amp;H4224</f>
        <v/>
      </c>
      <c r="W4224" s="60" t="str">
        <f>_xlfn.LET(_xlpm.TextCell,TEXT(G4224,"###"),IF(_xlpm.TextCell&lt;&gt;"",IF(StyleSpaceSplit,IFERROR(IF(FIND(" ",_xlpm.TextCell)&gt;=1,MID(_xlpm.TextCell,1,FIND(" ",_xlpm.TextCell)-1),_xlpm.TextCell),_xlpm.TextCell),_xlpm.TextCell),""))</f>
        <v/>
      </c>
      <c r="X4224" s="60" t="str">
        <f>IF(A4224&lt;&gt;"",IFERROR(IF(FIND(" ",G4224)&gt;=1,MID(G4224,FIND(" ",G4224)+1,LEN(G4224)),""),""),"")</f>
        <v/>
      </c>
      <c r="AC4224" s="51">
        <f>IFERROR(VALUE(MID($C4224,1,2)),0)</f>
        <v>0</v>
      </c>
      <c r="AD4224" s="44">
        <f>IFERROR(VALUE(MID($C4224,4,3)),0)</f>
        <v>0</v>
      </c>
      <c r="AE4224" s="51">
        <f>VALUE(RIGHT("00"&amp;AC4224,2)&amp;RIGHT("000"&amp;AD4224,3))</f>
        <v>0</v>
      </c>
    </row>
    <row r="4225" spans="1:31">
      <c r="A4225" s="60" t="str">
        <f>IF(G4225&amp;Q4225&lt;&gt;"",W4225&amp;Q4225,"")</f>
        <v/>
      </c>
      <c r="B4225" s="60" t="str">
        <f>IF(C4225&lt;&gt;"",LEFT(C4225,9),"")</f>
        <v/>
      </c>
      <c r="V4225" s="60" t="str">
        <f>W4225&amp;H4225</f>
        <v/>
      </c>
      <c r="W4225" s="60" t="str">
        <f>_xlfn.LET(_xlpm.TextCell,TEXT(G4225,"###"),IF(_xlpm.TextCell&lt;&gt;"",IF(StyleSpaceSplit,IFERROR(IF(FIND(" ",_xlpm.TextCell)&gt;=1,MID(_xlpm.TextCell,1,FIND(" ",_xlpm.TextCell)-1),_xlpm.TextCell),_xlpm.TextCell),_xlpm.TextCell),""))</f>
        <v/>
      </c>
      <c r="X4225" s="60" t="str">
        <f>IF(A4225&lt;&gt;"",IFERROR(IF(FIND(" ",G4225)&gt;=1,MID(G4225,FIND(" ",G4225)+1,LEN(G4225)),""),""),"")</f>
        <v/>
      </c>
      <c r="AC4225" s="51">
        <f>IFERROR(VALUE(MID($C4225,1,2)),0)</f>
        <v>0</v>
      </c>
      <c r="AD4225" s="44">
        <f>IFERROR(VALUE(MID($C4225,4,3)),0)</f>
        <v>0</v>
      </c>
      <c r="AE4225" s="51">
        <f>VALUE(RIGHT("00"&amp;AC4225,2)&amp;RIGHT("000"&amp;AD4225,3))</f>
        <v>0</v>
      </c>
    </row>
    <row r="4226" spans="1:31">
      <c r="A4226" s="60" t="str">
        <f>IF(G4226&amp;Q4226&lt;&gt;"",W4226&amp;Q4226,"")</f>
        <v/>
      </c>
      <c r="B4226" s="60" t="str">
        <f>IF(C4226&lt;&gt;"",LEFT(C4226,9),"")</f>
        <v/>
      </c>
      <c r="V4226" s="60" t="str">
        <f>W4226&amp;H4226</f>
        <v/>
      </c>
      <c r="W4226" s="60" t="str">
        <f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>IF(A4226&lt;&gt;"",IFERROR(IF(FIND(" ",G4226)&gt;=1,MID(G4226,FIND(" ",G4226)+1,LEN(G4226)),""),""),"")</f>
        <v/>
      </c>
      <c r="AC4226" s="51">
        <f>IFERROR(VALUE(MID($C4226,1,2)),0)</f>
        <v>0</v>
      </c>
      <c r="AD4226" s="44">
        <f>IFERROR(VALUE(MID($C4226,4,3)),0)</f>
        <v>0</v>
      </c>
      <c r="AE4226" s="51">
        <f>VALUE(RIGHT("00"&amp;AC4226,2)&amp;RIGHT("000"&amp;AD4226,3))</f>
        <v>0</v>
      </c>
    </row>
    <row r="4227" spans="1:31">
      <c r="A4227" s="60" t="str">
        <f>IF(G4227&amp;Q4227&lt;&gt;"",W4227&amp;Q4227,"")</f>
        <v/>
      </c>
      <c r="B4227" s="60" t="str">
        <f>IF(C4227&lt;&gt;"",LEFT(C4227,9),"")</f>
        <v/>
      </c>
      <c r="V4227" s="60" t="str">
        <f>W4227&amp;H4227</f>
        <v/>
      </c>
      <c r="W4227" s="60" t="str">
        <f>_xlfn.LET(_xlpm.TextCell,TEXT(G4227,"###"),IF(_xlpm.TextCell&lt;&gt;"",IF(StyleSpaceSplit,IFERROR(IF(FIND(" ",_xlpm.TextCell)&gt;=1,MID(_xlpm.TextCell,1,FIND(" ",_xlpm.TextCell)-1),_xlpm.TextCell),_xlpm.TextCell),_xlpm.TextCell),""))</f>
        <v/>
      </c>
      <c r="X4227" s="60" t="str">
        <f>IF(A4227&lt;&gt;"",IFERROR(IF(FIND(" ",G4227)&gt;=1,MID(G4227,FIND(" ",G4227)+1,LEN(G4227)),""),""),"")</f>
        <v/>
      </c>
      <c r="AC4227" s="51">
        <f>IFERROR(VALUE(MID($C4227,1,2)),0)</f>
        <v>0</v>
      </c>
      <c r="AD4227" s="44">
        <f>IFERROR(VALUE(MID($C4227,4,3)),0)</f>
        <v>0</v>
      </c>
      <c r="AE4227" s="51">
        <f>VALUE(RIGHT("00"&amp;AC4227,2)&amp;RIGHT("000"&amp;AD4227,3))</f>
        <v>0</v>
      </c>
    </row>
    <row r="4228" spans="1:31">
      <c r="A4228" s="60" t="str">
        <f>IF(G4228&amp;Q4228&lt;&gt;"",W4228&amp;Q4228,"")</f>
        <v/>
      </c>
      <c r="B4228" s="60" t="str">
        <f>IF(C4228&lt;&gt;"",LEFT(C4228,9),"")</f>
        <v/>
      </c>
      <c r="V4228" s="60" t="str">
        <f>W4228&amp;H4228</f>
        <v/>
      </c>
      <c r="W4228" s="60" t="str">
        <f>_xlfn.LET(_xlpm.TextCell,TEXT(G4228,"###"),IF(_xlpm.TextCell&lt;&gt;"",IF(StyleSpaceSplit,IFERROR(IF(FIND(" ",_xlpm.TextCell)&gt;=1,MID(_xlpm.TextCell,1,FIND(" ",_xlpm.TextCell)-1),_xlpm.TextCell),_xlpm.TextCell),_xlpm.TextCell),""))</f>
        <v/>
      </c>
      <c r="X4228" s="60" t="str">
        <f>IF(A4228&lt;&gt;"",IFERROR(IF(FIND(" ",G4228)&gt;=1,MID(G4228,FIND(" ",G4228)+1,LEN(G4228)),""),""),"")</f>
        <v/>
      </c>
      <c r="AC4228" s="51">
        <f>IFERROR(VALUE(MID($C4228,1,2)),0)</f>
        <v>0</v>
      </c>
      <c r="AD4228" s="44">
        <f>IFERROR(VALUE(MID($C4228,4,3)),0)</f>
        <v>0</v>
      </c>
      <c r="AE4228" s="51">
        <f>VALUE(RIGHT("00"&amp;AC4228,2)&amp;RIGHT("000"&amp;AD4228,3))</f>
        <v>0</v>
      </c>
    </row>
    <row r="4229" spans="1:31">
      <c r="A4229" s="60" t="str">
        <f>IF(G4229&amp;Q4229&lt;&gt;"",W4229&amp;Q4229,"")</f>
        <v/>
      </c>
      <c r="B4229" s="60" t="str">
        <f>IF(C4229&lt;&gt;"",LEFT(C4229,9),"")</f>
        <v/>
      </c>
      <c r="V4229" s="60" t="str">
        <f>W4229&amp;H4229</f>
        <v/>
      </c>
      <c r="W4229" s="60" t="str">
        <f>_xlfn.LET(_xlpm.TextCell,TEXT(G4229,"###"),IF(_xlpm.TextCell&lt;&gt;"",IF(StyleSpaceSplit,IFERROR(IF(FIND(" ",_xlpm.TextCell)&gt;=1,MID(_xlpm.TextCell,1,FIND(" ",_xlpm.TextCell)-1),_xlpm.TextCell),_xlpm.TextCell),_xlpm.TextCell),""))</f>
        <v/>
      </c>
      <c r="X4229" s="60" t="str">
        <f>IF(A4229&lt;&gt;"",IFERROR(IF(FIND(" ",G4229)&gt;=1,MID(G4229,FIND(" ",G4229)+1,LEN(G4229)),""),""),"")</f>
        <v/>
      </c>
      <c r="AC4229" s="51">
        <f>IFERROR(VALUE(MID($C4229,1,2)),0)</f>
        <v>0</v>
      </c>
      <c r="AD4229" s="44">
        <f>IFERROR(VALUE(MID($C4229,4,3)),0)</f>
        <v>0</v>
      </c>
      <c r="AE4229" s="51">
        <f>VALUE(RIGHT("00"&amp;AC4229,2)&amp;RIGHT("000"&amp;AD4229,3))</f>
        <v>0</v>
      </c>
    </row>
    <row r="4230" spans="1:31">
      <c r="A4230" s="60" t="str">
        <f>IF(G4230&amp;Q4230&lt;&gt;"",W4230&amp;Q4230,"")</f>
        <v/>
      </c>
      <c r="B4230" s="60" t="str">
        <f>IF(C4230&lt;&gt;"",LEFT(C4230,9),"")</f>
        <v/>
      </c>
      <c r="V4230" s="60" t="str">
        <f>W4230&amp;H4230</f>
        <v/>
      </c>
      <c r="W4230" s="60" t="str">
        <f>_xlfn.LET(_xlpm.TextCell,TEXT(G4230,"###"),IF(_xlpm.TextCell&lt;&gt;"",IF(StyleSpaceSplit,IFERROR(IF(FIND(" ",_xlpm.TextCell)&gt;=1,MID(_xlpm.TextCell,1,FIND(" ",_xlpm.TextCell)-1),_xlpm.TextCell),_xlpm.TextCell),_xlpm.TextCell),""))</f>
        <v/>
      </c>
      <c r="X4230" s="60" t="str">
        <f>IF(A4230&lt;&gt;"",IFERROR(IF(FIND(" ",G4230)&gt;=1,MID(G4230,FIND(" ",G4230)+1,LEN(G4230)),""),""),"")</f>
        <v/>
      </c>
      <c r="AC4230" s="51">
        <f>IFERROR(VALUE(MID($C4230,1,2)),0)</f>
        <v>0</v>
      </c>
      <c r="AD4230" s="44">
        <f>IFERROR(VALUE(MID($C4230,4,3)),0)</f>
        <v>0</v>
      </c>
      <c r="AE4230" s="51">
        <f>VALUE(RIGHT("00"&amp;AC4230,2)&amp;RIGHT("000"&amp;AD4230,3))</f>
        <v>0</v>
      </c>
    </row>
    <row r="4231" spans="1:31">
      <c r="A4231" s="60" t="str">
        <f>IF(G4231&amp;Q4231&lt;&gt;"",W4231&amp;Q4231,"")</f>
        <v/>
      </c>
      <c r="B4231" s="60" t="str">
        <f>IF(C4231&lt;&gt;"",LEFT(C4231,9),"")</f>
        <v/>
      </c>
      <c r="V4231" s="60" t="str">
        <f>W4231&amp;H4231</f>
        <v/>
      </c>
      <c r="W4231" s="60" t="str">
        <f>_xlfn.LET(_xlpm.TextCell,TEXT(G4231,"###"),IF(_xlpm.TextCell&lt;&gt;"",IF(StyleSpaceSplit,IFERROR(IF(FIND(" ",_xlpm.TextCell)&gt;=1,MID(_xlpm.TextCell,1,FIND(" ",_xlpm.TextCell)-1),_xlpm.TextCell),_xlpm.TextCell),_xlpm.TextCell),""))</f>
        <v/>
      </c>
      <c r="X4231" s="60" t="str">
        <f>IF(A4231&lt;&gt;"",IFERROR(IF(FIND(" ",G4231)&gt;=1,MID(G4231,FIND(" ",G4231)+1,LEN(G4231)),""),""),"")</f>
        <v/>
      </c>
      <c r="AC4231" s="51">
        <f>IFERROR(VALUE(MID($C4231,1,2)),0)</f>
        <v>0</v>
      </c>
      <c r="AD4231" s="44">
        <f>IFERROR(VALUE(MID($C4231,4,3)),0)</f>
        <v>0</v>
      </c>
      <c r="AE4231" s="51">
        <f>VALUE(RIGHT("00"&amp;AC4231,2)&amp;RIGHT("000"&amp;AD4231,3))</f>
        <v>0</v>
      </c>
    </row>
    <row r="4232" spans="1:31">
      <c r="A4232" s="60" t="str">
        <f>IF(G4232&amp;Q4232&lt;&gt;"",W4232&amp;Q4232,"")</f>
        <v/>
      </c>
      <c r="B4232" s="60" t="str">
        <f>IF(C4232&lt;&gt;"",LEFT(C4232,9),"")</f>
        <v/>
      </c>
      <c r="V4232" s="60" t="str">
        <f>W4232&amp;H4232</f>
        <v/>
      </c>
      <c r="W4232" s="60" t="str">
        <f>_xlfn.LET(_xlpm.TextCell,TEXT(G4232,"###"),IF(_xlpm.TextCell&lt;&gt;"",IF(StyleSpaceSplit,IFERROR(IF(FIND(" ",_xlpm.TextCell)&gt;=1,MID(_xlpm.TextCell,1,FIND(" ",_xlpm.TextCell)-1),_xlpm.TextCell),_xlpm.TextCell),_xlpm.TextCell),""))</f>
        <v/>
      </c>
      <c r="X4232" s="60" t="str">
        <f>IF(A4232&lt;&gt;"",IFERROR(IF(FIND(" ",G4232)&gt;=1,MID(G4232,FIND(" ",G4232)+1,LEN(G4232)),""),""),"")</f>
        <v/>
      </c>
      <c r="AC4232" s="51">
        <f>IFERROR(VALUE(MID($C4232,1,2)),0)</f>
        <v>0</v>
      </c>
      <c r="AD4232" s="44">
        <f>IFERROR(VALUE(MID($C4232,4,3)),0)</f>
        <v>0</v>
      </c>
      <c r="AE4232" s="51">
        <f>VALUE(RIGHT("00"&amp;AC4232,2)&amp;RIGHT("000"&amp;AD4232,3))</f>
        <v>0</v>
      </c>
    </row>
    <row r="4233" spans="1:31">
      <c r="A4233" s="60" t="str">
        <f>IF(G4233&amp;Q4233&lt;&gt;"",W4233&amp;Q4233,"")</f>
        <v/>
      </c>
      <c r="B4233" s="60" t="str">
        <f>IF(C4233&lt;&gt;"",LEFT(C4233,9),"")</f>
        <v/>
      </c>
      <c r="V4233" s="60" t="str">
        <f>W4233&amp;H4233</f>
        <v/>
      </c>
      <c r="W4233" s="60" t="str">
        <f>_xlfn.LET(_xlpm.TextCell,TEXT(G4233,"###"),IF(_xlpm.TextCell&lt;&gt;"",IF(StyleSpaceSplit,IFERROR(IF(FIND(" ",_xlpm.TextCell)&gt;=1,MID(_xlpm.TextCell,1,FIND(" ",_xlpm.TextCell)-1),_xlpm.TextCell),_xlpm.TextCell),_xlpm.TextCell),""))</f>
        <v/>
      </c>
      <c r="X4233" s="60" t="str">
        <f>IF(A4233&lt;&gt;"",IFERROR(IF(FIND(" ",G4233)&gt;=1,MID(G4233,FIND(" ",G4233)+1,LEN(G4233)),""),""),"")</f>
        <v/>
      </c>
      <c r="AC4233" s="51">
        <f>IFERROR(VALUE(MID($C4233,1,2)),0)</f>
        <v>0</v>
      </c>
      <c r="AD4233" s="44">
        <f>IFERROR(VALUE(MID($C4233,4,3)),0)</f>
        <v>0</v>
      </c>
      <c r="AE4233" s="51">
        <f>VALUE(RIGHT("00"&amp;AC4233,2)&amp;RIGHT("000"&amp;AD4233,3))</f>
        <v>0</v>
      </c>
    </row>
    <row r="4234" spans="1:31">
      <c r="A4234" s="60" t="str">
        <f>IF(G4234&amp;Q4234&lt;&gt;"",W4234&amp;Q4234,"")</f>
        <v/>
      </c>
      <c r="B4234" s="60" t="str">
        <f>IF(C4234&lt;&gt;"",LEFT(C4234,9),"")</f>
        <v/>
      </c>
      <c r="V4234" s="60" t="str">
        <f>W4234&amp;H4234</f>
        <v/>
      </c>
      <c r="W4234" s="60" t="str">
        <f>_xlfn.LET(_xlpm.TextCell,TEXT(G4234,"###"),IF(_xlpm.TextCell&lt;&gt;"",IF(StyleSpaceSplit,IFERROR(IF(FIND(" ",_xlpm.TextCell)&gt;=1,MID(_xlpm.TextCell,1,FIND(" ",_xlpm.TextCell)-1),_xlpm.TextCell),_xlpm.TextCell),_xlpm.TextCell),""))</f>
        <v/>
      </c>
      <c r="X4234" s="60" t="str">
        <f>IF(A4234&lt;&gt;"",IFERROR(IF(FIND(" ",G4234)&gt;=1,MID(G4234,FIND(" ",G4234)+1,LEN(G4234)),""),""),"")</f>
        <v/>
      </c>
      <c r="AC4234" s="51">
        <f>IFERROR(VALUE(MID($C4234,1,2)),0)</f>
        <v>0</v>
      </c>
      <c r="AD4234" s="44">
        <f>IFERROR(VALUE(MID($C4234,4,3)),0)</f>
        <v>0</v>
      </c>
      <c r="AE4234" s="51">
        <f>VALUE(RIGHT("00"&amp;AC4234,2)&amp;RIGHT("000"&amp;AD4234,3))</f>
        <v>0</v>
      </c>
    </row>
    <row r="4235" spans="1:31">
      <c r="A4235" s="60" t="str">
        <f>IF(G4235&amp;Q4235&lt;&gt;"",W4235&amp;Q4235,"")</f>
        <v/>
      </c>
      <c r="B4235" s="60" t="str">
        <f>IF(C4235&lt;&gt;"",LEFT(C4235,9),"")</f>
        <v/>
      </c>
      <c r="V4235" s="60" t="str">
        <f>W4235&amp;H4235</f>
        <v/>
      </c>
      <c r="W4235" s="60" t="str">
        <f>_xlfn.LET(_xlpm.TextCell,TEXT(G4235,"###"),IF(_xlpm.TextCell&lt;&gt;"",IF(StyleSpaceSplit,IFERROR(IF(FIND(" ",_xlpm.TextCell)&gt;=1,MID(_xlpm.TextCell,1,FIND(" ",_xlpm.TextCell)-1),_xlpm.TextCell),_xlpm.TextCell),_xlpm.TextCell),""))</f>
        <v/>
      </c>
      <c r="X4235" s="60" t="str">
        <f>IF(A4235&lt;&gt;"",IFERROR(IF(FIND(" ",G4235)&gt;=1,MID(G4235,FIND(" ",G4235)+1,LEN(G4235)),""),""),"")</f>
        <v/>
      </c>
      <c r="AC4235" s="51">
        <f>IFERROR(VALUE(MID($C4235,1,2)),0)</f>
        <v>0</v>
      </c>
      <c r="AD4235" s="44">
        <f>IFERROR(VALUE(MID($C4235,4,3)),0)</f>
        <v>0</v>
      </c>
      <c r="AE4235" s="51">
        <f>VALUE(RIGHT("00"&amp;AC4235,2)&amp;RIGHT("000"&amp;AD4235,3))</f>
        <v>0</v>
      </c>
    </row>
    <row r="4236" spans="1:31">
      <c r="A4236" s="60" t="str">
        <f>IF(G4236&amp;Q4236&lt;&gt;"",W4236&amp;Q4236,"")</f>
        <v/>
      </c>
      <c r="B4236" s="60" t="str">
        <f>IF(C4236&lt;&gt;"",LEFT(C4236,9),"")</f>
        <v/>
      </c>
      <c r="V4236" s="60" t="str">
        <f>W4236&amp;H4236</f>
        <v/>
      </c>
      <c r="W4236" s="60" t="str">
        <f>_xlfn.LET(_xlpm.TextCell,TEXT(G4236,"###"),IF(_xlpm.TextCell&lt;&gt;"",IF(StyleSpaceSplit,IFERROR(IF(FIND(" ",_xlpm.TextCell)&gt;=1,MID(_xlpm.TextCell,1,FIND(" ",_xlpm.TextCell)-1),_xlpm.TextCell),_xlpm.TextCell),_xlpm.TextCell),""))</f>
        <v/>
      </c>
      <c r="X4236" s="60" t="str">
        <f>IF(A4236&lt;&gt;"",IFERROR(IF(FIND(" ",G4236)&gt;=1,MID(G4236,FIND(" ",G4236)+1,LEN(G4236)),""),""),"")</f>
        <v/>
      </c>
      <c r="AC4236" s="51">
        <f>IFERROR(VALUE(MID($C4236,1,2)),0)</f>
        <v>0</v>
      </c>
      <c r="AD4236" s="44">
        <f>IFERROR(VALUE(MID($C4236,4,3)),0)</f>
        <v>0</v>
      </c>
      <c r="AE4236" s="51">
        <f>VALUE(RIGHT("00"&amp;AC4236,2)&amp;RIGHT("000"&amp;AD4236,3))</f>
        <v>0</v>
      </c>
    </row>
    <row r="4237" spans="1:31">
      <c r="A4237" s="60" t="str">
        <f>IF(G4237&amp;Q4237&lt;&gt;"",W4237&amp;Q4237,"")</f>
        <v/>
      </c>
      <c r="B4237" s="60" t="str">
        <f>IF(C4237&lt;&gt;"",LEFT(C4237,9),"")</f>
        <v/>
      </c>
      <c r="V4237" s="60" t="str">
        <f>W4237&amp;H4237</f>
        <v/>
      </c>
      <c r="W4237" s="60" t="str">
        <f>_xlfn.LET(_xlpm.TextCell,TEXT(G4237,"###"),IF(_xlpm.TextCell&lt;&gt;"",IF(StyleSpaceSplit,IFERROR(IF(FIND(" ",_xlpm.TextCell)&gt;=1,MID(_xlpm.TextCell,1,FIND(" ",_xlpm.TextCell)-1),_xlpm.TextCell),_xlpm.TextCell),_xlpm.TextCell),""))</f>
        <v/>
      </c>
      <c r="X4237" s="60" t="str">
        <f>IF(A4237&lt;&gt;"",IFERROR(IF(FIND(" ",G4237)&gt;=1,MID(G4237,FIND(" ",G4237)+1,LEN(G4237)),""),""),"")</f>
        <v/>
      </c>
      <c r="AC4237" s="51">
        <f>IFERROR(VALUE(MID($C4237,1,2)),0)</f>
        <v>0</v>
      </c>
      <c r="AD4237" s="44">
        <f>IFERROR(VALUE(MID($C4237,4,3)),0)</f>
        <v>0</v>
      </c>
      <c r="AE4237" s="51">
        <f>VALUE(RIGHT("00"&amp;AC4237,2)&amp;RIGHT("000"&amp;AD4237,3))</f>
        <v>0</v>
      </c>
    </row>
    <row r="4238" spans="1:31">
      <c r="A4238" s="60" t="str">
        <f>IF(G4238&amp;Q4238&lt;&gt;"",W4238&amp;Q4238,"")</f>
        <v/>
      </c>
      <c r="B4238" s="60" t="str">
        <f>IF(C4238&lt;&gt;"",LEFT(C4238,9),"")</f>
        <v/>
      </c>
      <c r="V4238" s="60" t="str">
        <f>W4238&amp;H4238</f>
        <v/>
      </c>
      <c r="W4238" s="60" t="str">
        <f>_xlfn.LET(_xlpm.TextCell,TEXT(G4238,"###"),IF(_xlpm.TextCell&lt;&gt;"",IF(StyleSpaceSplit,IFERROR(IF(FIND(" ",_xlpm.TextCell)&gt;=1,MID(_xlpm.TextCell,1,FIND(" ",_xlpm.TextCell)-1),_xlpm.TextCell),_xlpm.TextCell),_xlpm.TextCell),""))</f>
        <v/>
      </c>
      <c r="X4238" s="60" t="str">
        <f>IF(A4238&lt;&gt;"",IFERROR(IF(FIND(" ",G4238)&gt;=1,MID(G4238,FIND(" ",G4238)+1,LEN(G4238)),""),""),"")</f>
        <v/>
      </c>
      <c r="AC4238" s="51">
        <f>IFERROR(VALUE(MID($C4238,1,2)),0)</f>
        <v>0</v>
      </c>
      <c r="AD4238" s="44">
        <f>IFERROR(VALUE(MID($C4238,4,3)),0)</f>
        <v>0</v>
      </c>
      <c r="AE4238" s="51">
        <f>VALUE(RIGHT("00"&amp;AC4238,2)&amp;RIGHT("000"&amp;AD4238,3))</f>
        <v>0</v>
      </c>
    </row>
    <row r="4239" spans="1:31">
      <c r="A4239" s="60" t="str">
        <f>IF(G4239&amp;Q4239&lt;&gt;"",W4239&amp;Q4239,"")</f>
        <v/>
      </c>
      <c r="B4239" s="60" t="str">
        <f>IF(C4239&lt;&gt;"",LEFT(C4239,9),"")</f>
        <v/>
      </c>
      <c r="V4239" s="60" t="str">
        <f>W4239&amp;H4239</f>
        <v/>
      </c>
      <c r="W4239" s="60" t="str">
        <f>_xlfn.LET(_xlpm.TextCell,TEXT(G4239,"###"),IF(_xlpm.TextCell&lt;&gt;"",IF(StyleSpaceSplit,IFERROR(IF(FIND(" ",_xlpm.TextCell)&gt;=1,MID(_xlpm.TextCell,1,FIND(" ",_xlpm.TextCell)-1),_xlpm.TextCell),_xlpm.TextCell),_xlpm.TextCell),""))</f>
        <v/>
      </c>
      <c r="X4239" s="60" t="str">
        <f>IF(A4239&lt;&gt;"",IFERROR(IF(FIND(" ",G4239)&gt;=1,MID(G4239,FIND(" ",G4239)+1,LEN(G4239)),""),""),"")</f>
        <v/>
      </c>
      <c r="AC4239" s="51">
        <f>IFERROR(VALUE(MID($C4239,1,2)),0)</f>
        <v>0</v>
      </c>
      <c r="AD4239" s="44">
        <f>IFERROR(VALUE(MID($C4239,4,3)),0)</f>
        <v>0</v>
      </c>
      <c r="AE4239" s="51">
        <f>VALUE(RIGHT("00"&amp;AC4239,2)&amp;RIGHT("000"&amp;AD4239,3))</f>
        <v>0</v>
      </c>
    </row>
    <row r="4240" spans="1:31">
      <c r="A4240" s="60" t="str">
        <f>IF(G4240&amp;Q4240&lt;&gt;"",W4240&amp;Q4240,"")</f>
        <v/>
      </c>
      <c r="B4240" s="60" t="str">
        <f>IF(C4240&lt;&gt;"",LEFT(C4240,9),"")</f>
        <v/>
      </c>
      <c r="V4240" s="60" t="str">
        <f>W4240&amp;H4240</f>
        <v/>
      </c>
      <c r="W4240" s="60" t="str">
        <f>_xlfn.LET(_xlpm.TextCell,TEXT(G4240,"###"),IF(_xlpm.TextCell&lt;&gt;"",IF(StyleSpaceSplit,IFERROR(IF(FIND(" ",_xlpm.TextCell)&gt;=1,MID(_xlpm.TextCell,1,FIND(" ",_xlpm.TextCell)-1),_xlpm.TextCell),_xlpm.TextCell),_xlpm.TextCell),""))</f>
        <v/>
      </c>
      <c r="X4240" s="60" t="str">
        <f>IF(A4240&lt;&gt;"",IFERROR(IF(FIND(" ",G4240)&gt;=1,MID(G4240,FIND(" ",G4240)+1,LEN(G4240)),""),""),"")</f>
        <v/>
      </c>
      <c r="AC4240" s="51">
        <f>IFERROR(VALUE(MID($C4240,1,2)),0)</f>
        <v>0</v>
      </c>
      <c r="AD4240" s="44">
        <f>IFERROR(VALUE(MID($C4240,4,3)),0)</f>
        <v>0</v>
      </c>
      <c r="AE4240" s="51">
        <f>VALUE(RIGHT("00"&amp;AC4240,2)&amp;RIGHT("000"&amp;AD4240,3))</f>
        <v>0</v>
      </c>
    </row>
    <row r="4241" spans="1:31">
      <c r="A4241" s="60" t="str">
        <f>IF(G4241&amp;Q4241&lt;&gt;"",W4241&amp;Q4241,"")</f>
        <v/>
      </c>
      <c r="B4241" s="60" t="str">
        <f>IF(C4241&lt;&gt;"",LEFT(C4241,9),"")</f>
        <v/>
      </c>
      <c r="V4241" s="60" t="str">
        <f>W4241&amp;H4241</f>
        <v/>
      </c>
      <c r="W4241" s="60" t="str">
        <f>_xlfn.LET(_xlpm.TextCell,TEXT(G4241,"###"),IF(_xlpm.TextCell&lt;&gt;"",IF(StyleSpaceSplit,IFERROR(IF(FIND(" ",_xlpm.TextCell)&gt;=1,MID(_xlpm.TextCell,1,FIND(" ",_xlpm.TextCell)-1),_xlpm.TextCell),_xlpm.TextCell),_xlpm.TextCell),""))</f>
        <v/>
      </c>
      <c r="X4241" s="60" t="str">
        <f>IF(A4241&lt;&gt;"",IFERROR(IF(FIND(" ",G4241)&gt;=1,MID(G4241,FIND(" ",G4241)+1,LEN(G4241)),""),""),"")</f>
        <v/>
      </c>
      <c r="AC4241" s="51">
        <f>IFERROR(VALUE(MID($C4241,1,2)),0)</f>
        <v>0</v>
      </c>
      <c r="AD4241" s="44">
        <f>IFERROR(VALUE(MID($C4241,4,3)),0)</f>
        <v>0</v>
      </c>
      <c r="AE4241" s="51">
        <f>VALUE(RIGHT("00"&amp;AC4241,2)&amp;RIGHT("000"&amp;AD4241,3))</f>
        <v>0</v>
      </c>
    </row>
    <row r="4242" spans="1:31">
      <c r="A4242" s="60" t="str">
        <f>IF(G4242&amp;Q4242&lt;&gt;"",W4242&amp;Q4242,"")</f>
        <v/>
      </c>
      <c r="B4242" s="60" t="str">
        <f>IF(C4242&lt;&gt;"",LEFT(C4242,9),"")</f>
        <v/>
      </c>
      <c r="V4242" s="60" t="str">
        <f>W4242&amp;H4242</f>
        <v/>
      </c>
      <c r="W4242" s="60" t="str">
        <f>_xlfn.LET(_xlpm.TextCell,TEXT(G4242,"###"),IF(_xlpm.TextCell&lt;&gt;"",IF(StyleSpaceSplit,IFERROR(IF(FIND(" ",_xlpm.TextCell)&gt;=1,MID(_xlpm.TextCell,1,FIND(" ",_xlpm.TextCell)-1),_xlpm.TextCell),_xlpm.TextCell),_xlpm.TextCell),""))</f>
        <v/>
      </c>
      <c r="X4242" s="60" t="str">
        <f>IF(A4242&lt;&gt;"",IFERROR(IF(FIND(" ",G4242)&gt;=1,MID(G4242,FIND(" ",G4242)+1,LEN(G4242)),""),""),"")</f>
        <v/>
      </c>
      <c r="AC4242" s="51">
        <f>IFERROR(VALUE(MID($C4242,1,2)),0)</f>
        <v>0</v>
      </c>
      <c r="AD4242" s="44">
        <f>IFERROR(VALUE(MID($C4242,4,3)),0)</f>
        <v>0</v>
      </c>
      <c r="AE4242" s="51">
        <f>VALUE(RIGHT("00"&amp;AC4242,2)&amp;RIGHT("000"&amp;AD4242,3))</f>
        <v>0</v>
      </c>
    </row>
    <row r="4243" spans="1:31">
      <c r="A4243" s="60" t="str">
        <f>IF(G4243&amp;Q4243&lt;&gt;"",W4243&amp;Q4243,"")</f>
        <v/>
      </c>
      <c r="B4243" s="60" t="str">
        <f>IF(C4243&lt;&gt;"",LEFT(C4243,9),"")</f>
        <v/>
      </c>
      <c r="V4243" s="60" t="str">
        <f>W4243&amp;H4243</f>
        <v/>
      </c>
      <c r="W4243" s="60" t="str">
        <f>_xlfn.LET(_xlpm.TextCell,TEXT(G4243,"###"),IF(_xlpm.TextCell&lt;&gt;"",IF(StyleSpaceSplit,IFERROR(IF(FIND(" ",_xlpm.TextCell)&gt;=1,MID(_xlpm.TextCell,1,FIND(" ",_xlpm.TextCell)-1),_xlpm.TextCell),_xlpm.TextCell),_xlpm.TextCell),""))</f>
        <v/>
      </c>
      <c r="X4243" s="60" t="str">
        <f>IF(A4243&lt;&gt;"",IFERROR(IF(FIND(" ",G4243)&gt;=1,MID(G4243,FIND(" ",G4243)+1,LEN(G4243)),""),""),"")</f>
        <v/>
      </c>
      <c r="AC4243" s="51">
        <f>IFERROR(VALUE(MID($C4243,1,2)),0)</f>
        <v>0</v>
      </c>
      <c r="AD4243" s="44">
        <f>IFERROR(VALUE(MID($C4243,4,3)),0)</f>
        <v>0</v>
      </c>
      <c r="AE4243" s="51">
        <f>VALUE(RIGHT("00"&amp;AC4243,2)&amp;RIGHT("000"&amp;AD4243,3))</f>
        <v>0</v>
      </c>
    </row>
    <row r="4244" spans="1:31">
      <c r="A4244" s="60" t="str">
        <f>IF(G4244&amp;Q4244&lt;&gt;"",W4244&amp;Q4244,"")</f>
        <v/>
      </c>
      <c r="B4244" s="60" t="str">
        <f>IF(C4244&lt;&gt;"",LEFT(C4244,9),"")</f>
        <v/>
      </c>
      <c r="V4244" s="60" t="str">
        <f>W4244&amp;H4244</f>
        <v/>
      </c>
      <c r="W4244" s="60" t="str">
        <f>_xlfn.LET(_xlpm.TextCell,TEXT(G4244,"###"),IF(_xlpm.TextCell&lt;&gt;"",IF(StyleSpaceSplit,IFERROR(IF(FIND(" ",_xlpm.TextCell)&gt;=1,MID(_xlpm.TextCell,1,FIND(" ",_xlpm.TextCell)-1),_xlpm.TextCell),_xlpm.TextCell),_xlpm.TextCell),""))</f>
        <v/>
      </c>
      <c r="X4244" s="60" t="str">
        <f>IF(A4244&lt;&gt;"",IFERROR(IF(FIND(" ",G4244)&gt;=1,MID(G4244,FIND(" ",G4244)+1,LEN(G4244)),""),""),"")</f>
        <v/>
      </c>
      <c r="AC4244" s="51">
        <f>IFERROR(VALUE(MID($C4244,1,2)),0)</f>
        <v>0</v>
      </c>
      <c r="AD4244" s="44">
        <f>IFERROR(VALUE(MID($C4244,4,3)),0)</f>
        <v>0</v>
      </c>
      <c r="AE4244" s="51">
        <f>VALUE(RIGHT("00"&amp;AC4244,2)&amp;RIGHT("000"&amp;AD4244,3))</f>
        <v>0</v>
      </c>
    </row>
    <row r="4245" spans="1:31">
      <c r="A4245" s="60" t="str">
        <f>IF(G4245&amp;Q4245&lt;&gt;"",W4245&amp;Q4245,"")</f>
        <v/>
      </c>
      <c r="B4245" s="60" t="str">
        <f>IF(C4245&lt;&gt;"",LEFT(C4245,9),"")</f>
        <v/>
      </c>
      <c r="V4245" s="60" t="str">
        <f>W4245&amp;H4245</f>
        <v/>
      </c>
      <c r="W4245" s="60" t="str">
        <f>_xlfn.LET(_xlpm.TextCell,TEXT(G4245,"###"),IF(_xlpm.TextCell&lt;&gt;"",IF(StyleSpaceSplit,IFERROR(IF(FIND(" ",_xlpm.TextCell)&gt;=1,MID(_xlpm.TextCell,1,FIND(" ",_xlpm.TextCell)-1),_xlpm.TextCell),_xlpm.TextCell),_xlpm.TextCell),""))</f>
        <v/>
      </c>
      <c r="X4245" s="60" t="str">
        <f>IF(A4245&lt;&gt;"",IFERROR(IF(FIND(" ",G4245)&gt;=1,MID(G4245,FIND(" ",G4245)+1,LEN(G4245)),""),""),"")</f>
        <v/>
      </c>
      <c r="AC4245" s="51">
        <f>IFERROR(VALUE(MID($C4245,1,2)),0)</f>
        <v>0</v>
      </c>
      <c r="AD4245" s="44">
        <f>IFERROR(VALUE(MID($C4245,4,3)),0)</f>
        <v>0</v>
      </c>
      <c r="AE4245" s="51">
        <f>VALUE(RIGHT("00"&amp;AC4245,2)&amp;RIGHT("000"&amp;AD4245,3))</f>
        <v>0</v>
      </c>
    </row>
    <row r="4246" spans="1:31">
      <c r="A4246" s="60" t="str">
        <f>IF(G4246&amp;Q4246&lt;&gt;"",W4246&amp;Q4246,"")</f>
        <v/>
      </c>
      <c r="B4246" s="60" t="str">
        <f>IF(C4246&lt;&gt;"",LEFT(C4246,9),"")</f>
        <v/>
      </c>
      <c r="V4246" s="60" t="str">
        <f>W4246&amp;H4246</f>
        <v/>
      </c>
      <c r="W4246" s="60" t="str">
        <f>_xlfn.LET(_xlpm.TextCell,TEXT(G4246,"###"),IF(_xlpm.TextCell&lt;&gt;"",IF(StyleSpaceSplit,IFERROR(IF(FIND(" ",_xlpm.TextCell)&gt;=1,MID(_xlpm.TextCell,1,FIND(" ",_xlpm.TextCell)-1),_xlpm.TextCell),_xlpm.TextCell),_xlpm.TextCell),""))</f>
        <v/>
      </c>
      <c r="X4246" s="60" t="str">
        <f>IF(A4246&lt;&gt;"",IFERROR(IF(FIND(" ",G4246)&gt;=1,MID(G4246,FIND(" ",G4246)+1,LEN(G4246)),""),""),"")</f>
        <v/>
      </c>
      <c r="AC4246" s="51">
        <f>IFERROR(VALUE(MID($C4246,1,2)),0)</f>
        <v>0</v>
      </c>
      <c r="AD4246" s="44">
        <f>IFERROR(VALUE(MID($C4246,4,3)),0)</f>
        <v>0</v>
      </c>
      <c r="AE4246" s="51">
        <f>VALUE(RIGHT("00"&amp;AC4246,2)&amp;RIGHT("000"&amp;AD4246,3))</f>
        <v>0</v>
      </c>
    </row>
    <row r="4247" spans="1:31">
      <c r="A4247" s="60" t="str">
        <f>IF(G4247&amp;Q4247&lt;&gt;"",W4247&amp;Q4247,"")</f>
        <v/>
      </c>
      <c r="B4247" s="60" t="str">
        <f>IF(C4247&lt;&gt;"",LEFT(C4247,9),"")</f>
        <v/>
      </c>
      <c r="V4247" s="60" t="str">
        <f>W4247&amp;H4247</f>
        <v/>
      </c>
      <c r="W4247" s="60" t="str">
        <f>_xlfn.LET(_xlpm.TextCell,TEXT(G4247,"###"),IF(_xlpm.TextCell&lt;&gt;"",IF(StyleSpaceSplit,IFERROR(IF(FIND(" ",_xlpm.TextCell)&gt;=1,MID(_xlpm.TextCell,1,FIND(" ",_xlpm.TextCell)-1),_xlpm.TextCell),_xlpm.TextCell),_xlpm.TextCell),""))</f>
        <v/>
      </c>
      <c r="X4247" s="60" t="str">
        <f>IF(A4247&lt;&gt;"",IFERROR(IF(FIND(" ",G4247)&gt;=1,MID(G4247,FIND(" ",G4247)+1,LEN(G4247)),""),""),"")</f>
        <v/>
      </c>
      <c r="AC4247" s="51">
        <f>IFERROR(VALUE(MID($C4247,1,2)),0)</f>
        <v>0</v>
      </c>
      <c r="AD4247" s="44">
        <f>IFERROR(VALUE(MID($C4247,4,3)),0)</f>
        <v>0</v>
      </c>
      <c r="AE4247" s="51">
        <f>VALUE(RIGHT("00"&amp;AC4247,2)&amp;RIGHT("000"&amp;AD4247,3))</f>
        <v>0</v>
      </c>
    </row>
    <row r="4248" spans="1:31">
      <c r="A4248" s="60" t="str">
        <f>IF(G4248&amp;Q4248&lt;&gt;"",W4248&amp;Q4248,"")</f>
        <v/>
      </c>
      <c r="B4248" s="60" t="str">
        <f>IF(C4248&lt;&gt;"",LEFT(C4248,9),"")</f>
        <v/>
      </c>
      <c r="V4248" s="60" t="str">
        <f>W4248&amp;H4248</f>
        <v/>
      </c>
      <c r="W4248" s="60" t="str">
        <f>_xlfn.LET(_xlpm.TextCell,TEXT(G4248,"###"),IF(_xlpm.TextCell&lt;&gt;"",IF(StyleSpaceSplit,IFERROR(IF(FIND(" ",_xlpm.TextCell)&gt;=1,MID(_xlpm.TextCell,1,FIND(" ",_xlpm.TextCell)-1),_xlpm.TextCell),_xlpm.TextCell),_xlpm.TextCell),""))</f>
        <v/>
      </c>
      <c r="X4248" s="60" t="str">
        <f>IF(A4248&lt;&gt;"",IFERROR(IF(FIND(" ",G4248)&gt;=1,MID(G4248,FIND(" ",G4248)+1,LEN(G4248)),""),""),"")</f>
        <v/>
      </c>
      <c r="AC4248" s="51">
        <f>IFERROR(VALUE(MID($C4248,1,2)),0)</f>
        <v>0</v>
      </c>
      <c r="AD4248" s="44">
        <f>IFERROR(VALUE(MID($C4248,4,3)),0)</f>
        <v>0</v>
      </c>
      <c r="AE4248" s="51">
        <f>VALUE(RIGHT("00"&amp;AC4248,2)&amp;RIGHT("000"&amp;AD4248,3))</f>
        <v>0</v>
      </c>
    </row>
    <row r="4249" spans="1:31">
      <c r="A4249" s="60" t="str">
        <f>IF(G4249&amp;Q4249&lt;&gt;"",W4249&amp;Q4249,"")</f>
        <v/>
      </c>
      <c r="B4249" s="60" t="str">
        <f>IF(C4249&lt;&gt;"",LEFT(C4249,9),"")</f>
        <v/>
      </c>
      <c r="V4249" s="60" t="str">
        <f>W4249&amp;H4249</f>
        <v/>
      </c>
      <c r="W4249" s="60" t="str">
        <f>_xlfn.LET(_xlpm.TextCell,TEXT(G4249,"###"),IF(_xlpm.TextCell&lt;&gt;"",IF(StyleSpaceSplit,IFERROR(IF(FIND(" ",_xlpm.TextCell)&gt;=1,MID(_xlpm.TextCell,1,FIND(" ",_xlpm.TextCell)-1),_xlpm.TextCell),_xlpm.TextCell),_xlpm.TextCell),""))</f>
        <v/>
      </c>
      <c r="X4249" s="60" t="str">
        <f>IF(A4249&lt;&gt;"",IFERROR(IF(FIND(" ",G4249)&gt;=1,MID(G4249,FIND(" ",G4249)+1,LEN(G4249)),""),""),"")</f>
        <v/>
      </c>
      <c r="AC4249" s="51">
        <f>IFERROR(VALUE(MID($C4249,1,2)),0)</f>
        <v>0</v>
      </c>
      <c r="AD4249" s="44">
        <f>IFERROR(VALUE(MID($C4249,4,3)),0)</f>
        <v>0</v>
      </c>
      <c r="AE4249" s="51">
        <f>VALUE(RIGHT("00"&amp;AC4249,2)&amp;RIGHT("000"&amp;AD4249,3))</f>
        <v>0</v>
      </c>
    </row>
    <row r="4250" spans="1:31">
      <c r="A4250" s="60" t="str">
        <f>IF(G4250&amp;Q4250&lt;&gt;"",W4250&amp;Q4250,"")</f>
        <v/>
      </c>
      <c r="B4250" s="60" t="str">
        <f>IF(C4250&lt;&gt;"",LEFT(C4250,9),"")</f>
        <v/>
      </c>
      <c r="V4250" s="60" t="str">
        <f>W4250&amp;H4250</f>
        <v/>
      </c>
      <c r="W4250" s="60" t="str">
        <f>_xlfn.LET(_xlpm.TextCell,TEXT(G4250,"###"),IF(_xlpm.TextCell&lt;&gt;"",IF(StyleSpaceSplit,IFERROR(IF(FIND(" ",_xlpm.TextCell)&gt;=1,MID(_xlpm.TextCell,1,FIND(" ",_xlpm.TextCell)-1),_xlpm.TextCell),_xlpm.TextCell),_xlpm.TextCell),""))</f>
        <v/>
      </c>
      <c r="X4250" s="60" t="str">
        <f>IF(A4250&lt;&gt;"",IFERROR(IF(FIND(" ",G4250)&gt;=1,MID(G4250,FIND(" ",G4250)+1,LEN(G4250)),""),""),"")</f>
        <v/>
      </c>
      <c r="AC4250" s="51">
        <f>IFERROR(VALUE(MID($C4250,1,2)),0)</f>
        <v>0</v>
      </c>
      <c r="AD4250" s="44">
        <f>IFERROR(VALUE(MID($C4250,4,3)),0)</f>
        <v>0</v>
      </c>
      <c r="AE4250" s="51">
        <f>VALUE(RIGHT("00"&amp;AC4250,2)&amp;RIGHT("000"&amp;AD4250,3))</f>
        <v>0</v>
      </c>
    </row>
    <row r="4251" spans="1:31">
      <c r="A4251" s="60" t="str">
        <f>IF(G4251&amp;Q4251&lt;&gt;"",W4251&amp;Q4251,"")</f>
        <v/>
      </c>
      <c r="B4251" s="60" t="str">
        <f>IF(C4251&lt;&gt;"",LEFT(C4251,9),"")</f>
        <v/>
      </c>
      <c r="V4251" s="60" t="str">
        <f>W4251&amp;H4251</f>
        <v/>
      </c>
      <c r="W4251" s="60" t="str">
        <f>_xlfn.LET(_xlpm.TextCell,TEXT(G4251,"###"),IF(_xlpm.TextCell&lt;&gt;"",IF(StyleSpaceSplit,IFERROR(IF(FIND(" ",_xlpm.TextCell)&gt;=1,MID(_xlpm.TextCell,1,FIND(" ",_xlpm.TextCell)-1),_xlpm.TextCell),_xlpm.TextCell),_xlpm.TextCell),""))</f>
        <v/>
      </c>
      <c r="X4251" s="60" t="str">
        <f>IF(A4251&lt;&gt;"",IFERROR(IF(FIND(" ",G4251)&gt;=1,MID(G4251,FIND(" ",G4251)+1,LEN(G4251)),""),""),"")</f>
        <v/>
      </c>
      <c r="AC4251" s="51">
        <f>IFERROR(VALUE(MID($C4251,1,2)),0)</f>
        <v>0</v>
      </c>
      <c r="AD4251" s="44">
        <f>IFERROR(VALUE(MID($C4251,4,3)),0)</f>
        <v>0</v>
      </c>
      <c r="AE4251" s="51">
        <f>VALUE(RIGHT("00"&amp;AC4251,2)&amp;RIGHT("000"&amp;AD4251,3))</f>
        <v>0</v>
      </c>
    </row>
    <row r="4252" spans="1:31">
      <c r="A4252" s="60" t="str">
        <f>IF(G4252&amp;Q4252&lt;&gt;"",W4252&amp;Q4252,"")</f>
        <v/>
      </c>
      <c r="B4252" s="60" t="str">
        <f>IF(C4252&lt;&gt;"",LEFT(C4252,9),"")</f>
        <v/>
      </c>
      <c r="V4252" s="60" t="str">
        <f>W4252&amp;H4252</f>
        <v/>
      </c>
      <c r="W4252" s="60" t="str">
        <f>_xlfn.LET(_xlpm.TextCell,TEXT(G4252,"###"),IF(_xlpm.TextCell&lt;&gt;"",IF(StyleSpaceSplit,IFERROR(IF(FIND(" ",_xlpm.TextCell)&gt;=1,MID(_xlpm.TextCell,1,FIND(" ",_xlpm.TextCell)-1),_xlpm.TextCell),_xlpm.TextCell),_xlpm.TextCell),""))</f>
        <v/>
      </c>
      <c r="X4252" s="60" t="str">
        <f>IF(A4252&lt;&gt;"",IFERROR(IF(FIND(" ",G4252)&gt;=1,MID(G4252,FIND(" ",G4252)+1,LEN(G4252)),""),""),"")</f>
        <v/>
      </c>
      <c r="AC4252" s="51">
        <f>IFERROR(VALUE(MID($C4252,1,2)),0)</f>
        <v>0</v>
      </c>
      <c r="AD4252" s="44">
        <f>IFERROR(VALUE(MID($C4252,4,3)),0)</f>
        <v>0</v>
      </c>
      <c r="AE4252" s="51">
        <f>VALUE(RIGHT("00"&amp;AC4252,2)&amp;RIGHT("000"&amp;AD4252,3))</f>
        <v>0</v>
      </c>
    </row>
    <row r="4253" spans="1:31">
      <c r="A4253" s="60" t="str">
        <f>IF(G4253&amp;Q4253&lt;&gt;"",W4253&amp;Q4253,"")</f>
        <v/>
      </c>
      <c r="B4253" s="60" t="str">
        <f>IF(C4253&lt;&gt;"",LEFT(C4253,9),"")</f>
        <v/>
      </c>
      <c r="V4253" s="60" t="str">
        <f>W4253&amp;H4253</f>
        <v/>
      </c>
      <c r="W4253" s="60" t="str">
        <f>_xlfn.LET(_xlpm.TextCell,TEXT(G4253,"###"),IF(_xlpm.TextCell&lt;&gt;"",IF(StyleSpaceSplit,IFERROR(IF(FIND(" ",_xlpm.TextCell)&gt;=1,MID(_xlpm.TextCell,1,FIND(" ",_xlpm.TextCell)-1),_xlpm.TextCell),_xlpm.TextCell),_xlpm.TextCell),""))</f>
        <v/>
      </c>
      <c r="X4253" s="60" t="str">
        <f>IF(A4253&lt;&gt;"",IFERROR(IF(FIND(" ",G4253)&gt;=1,MID(G4253,FIND(" ",G4253)+1,LEN(G4253)),""),""),"")</f>
        <v/>
      </c>
      <c r="AC4253" s="51">
        <f>IFERROR(VALUE(MID($C4253,1,2)),0)</f>
        <v>0</v>
      </c>
      <c r="AD4253" s="44">
        <f>IFERROR(VALUE(MID($C4253,4,3)),0)</f>
        <v>0</v>
      </c>
      <c r="AE4253" s="51">
        <f>VALUE(RIGHT("00"&amp;AC4253,2)&amp;RIGHT("000"&amp;AD4253,3))</f>
        <v>0</v>
      </c>
    </row>
    <row r="4254" spans="1:31">
      <c r="A4254" s="60" t="str">
        <f>IF(G4254&amp;Q4254&lt;&gt;"",W4254&amp;Q4254,"")</f>
        <v/>
      </c>
      <c r="B4254" s="60" t="str">
        <f>IF(C4254&lt;&gt;"",LEFT(C4254,9),"")</f>
        <v/>
      </c>
      <c r="V4254" s="60" t="str">
        <f>W4254&amp;H4254</f>
        <v/>
      </c>
      <c r="W4254" s="60" t="str">
        <f>_xlfn.LET(_xlpm.TextCell,TEXT(G4254,"###"),IF(_xlpm.TextCell&lt;&gt;"",IF(StyleSpaceSplit,IFERROR(IF(FIND(" ",_xlpm.TextCell)&gt;=1,MID(_xlpm.TextCell,1,FIND(" ",_xlpm.TextCell)-1),_xlpm.TextCell),_xlpm.TextCell),_xlpm.TextCell),""))</f>
        <v/>
      </c>
      <c r="X4254" s="60" t="str">
        <f>IF(A4254&lt;&gt;"",IFERROR(IF(FIND(" ",G4254)&gt;=1,MID(G4254,FIND(" ",G4254)+1,LEN(G4254)),""),""),"")</f>
        <v/>
      </c>
      <c r="AC4254" s="51">
        <f>IFERROR(VALUE(MID($C4254,1,2)),0)</f>
        <v>0</v>
      </c>
      <c r="AD4254" s="44">
        <f>IFERROR(VALUE(MID($C4254,4,3)),0)</f>
        <v>0</v>
      </c>
      <c r="AE4254" s="51">
        <f>VALUE(RIGHT("00"&amp;AC4254,2)&amp;RIGHT("000"&amp;AD4254,3))</f>
        <v>0</v>
      </c>
    </row>
    <row r="4255" spans="1:31">
      <c r="A4255" s="60" t="str">
        <f>IF(G4255&amp;Q4255&lt;&gt;"",W4255&amp;Q4255,"")</f>
        <v/>
      </c>
      <c r="B4255" s="60" t="str">
        <f>IF(C4255&lt;&gt;"",LEFT(C4255,9),"")</f>
        <v/>
      </c>
      <c r="V4255" s="60" t="str">
        <f>W4255&amp;H4255</f>
        <v/>
      </c>
      <c r="W4255" s="60" t="str">
        <f>_xlfn.LET(_xlpm.TextCell,TEXT(G4255,"###"),IF(_xlpm.TextCell&lt;&gt;"",IF(StyleSpaceSplit,IFERROR(IF(FIND(" ",_xlpm.TextCell)&gt;=1,MID(_xlpm.TextCell,1,FIND(" ",_xlpm.TextCell)-1),_xlpm.TextCell),_xlpm.TextCell),_xlpm.TextCell),""))</f>
        <v/>
      </c>
      <c r="X4255" s="60" t="str">
        <f>IF(A4255&lt;&gt;"",IFERROR(IF(FIND(" ",G4255)&gt;=1,MID(G4255,FIND(" ",G4255)+1,LEN(G4255)),""),""),"")</f>
        <v/>
      </c>
      <c r="AC4255" s="51">
        <f>IFERROR(VALUE(MID($C4255,1,2)),0)</f>
        <v>0</v>
      </c>
      <c r="AD4255" s="44">
        <f>IFERROR(VALUE(MID($C4255,4,3)),0)</f>
        <v>0</v>
      </c>
      <c r="AE4255" s="51">
        <f>VALUE(RIGHT("00"&amp;AC4255,2)&amp;RIGHT("000"&amp;AD4255,3))</f>
        <v>0</v>
      </c>
    </row>
    <row r="4256" spans="1:31">
      <c r="A4256" s="60" t="str">
        <f>IF(G4256&amp;Q4256&lt;&gt;"",W4256&amp;Q4256,"")</f>
        <v/>
      </c>
      <c r="B4256" s="60" t="str">
        <f>IF(C4256&lt;&gt;"",LEFT(C4256,9),"")</f>
        <v/>
      </c>
      <c r="V4256" s="60" t="str">
        <f>W4256&amp;H4256</f>
        <v/>
      </c>
      <c r="W4256" s="60" t="str">
        <f>_xlfn.LET(_xlpm.TextCell,TEXT(G4256,"###"),IF(_xlpm.TextCell&lt;&gt;"",IF(StyleSpaceSplit,IFERROR(IF(FIND(" ",_xlpm.TextCell)&gt;=1,MID(_xlpm.TextCell,1,FIND(" ",_xlpm.TextCell)-1),_xlpm.TextCell),_xlpm.TextCell),_xlpm.TextCell),""))</f>
        <v/>
      </c>
      <c r="X4256" s="60" t="str">
        <f>IF(A4256&lt;&gt;"",IFERROR(IF(FIND(" ",G4256)&gt;=1,MID(G4256,FIND(" ",G4256)+1,LEN(G4256)),""),""),"")</f>
        <v/>
      </c>
      <c r="AC4256" s="51">
        <f>IFERROR(VALUE(MID($C4256,1,2)),0)</f>
        <v>0</v>
      </c>
      <c r="AD4256" s="44">
        <f>IFERROR(VALUE(MID($C4256,4,3)),0)</f>
        <v>0</v>
      </c>
      <c r="AE4256" s="51">
        <f>VALUE(RIGHT("00"&amp;AC4256,2)&amp;RIGHT("000"&amp;AD4256,3))</f>
        <v>0</v>
      </c>
    </row>
    <row r="4257" spans="1:31">
      <c r="A4257" s="60" t="str">
        <f>IF(G4257&amp;Q4257&lt;&gt;"",W4257&amp;Q4257,"")</f>
        <v/>
      </c>
      <c r="B4257" s="60" t="str">
        <f>IF(C4257&lt;&gt;"",LEFT(C4257,9),"")</f>
        <v/>
      </c>
      <c r="V4257" s="60" t="str">
        <f>W4257&amp;H4257</f>
        <v/>
      </c>
      <c r="W4257" s="60" t="str">
        <f>_xlfn.LET(_xlpm.TextCell,TEXT(G4257,"###"),IF(_xlpm.TextCell&lt;&gt;"",IF(StyleSpaceSplit,IFERROR(IF(FIND(" ",_xlpm.TextCell)&gt;=1,MID(_xlpm.TextCell,1,FIND(" ",_xlpm.TextCell)-1),_xlpm.TextCell),_xlpm.TextCell),_xlpm.TextCell),""))</f>
        <v/>
      </c>
      <c r="X4257" s="60" t="str">
        <f>IF(A4257&lt;&gt;"",IFERROR(IF(FIND(" ",G4257)&gt;=1,MID(G4257,FIND(" ",G4257)+1,LEN(G4257)),""),""),"")</f>
        <v/>
      </c>
      <c r="AC4257" s="51">
        <f>IFERROR(VALUE(MID($C4257,1,2)),0)</f>
        <v>0</v>
      </c>
      <c r="AD4257" s="44">
        <f>IFERROR(VALUE(MID($C4257,4,3)),0)</f>
        <v>0</v>
      </c>
      <c r="AE4257" s="51">
        <f>VALUE(RIGHT("00"&amp;AC4257,2)&amp;RIGHT("000"&amp;AD4257,3))</f>
        <v>0</v>
      </c>
    </row>
    <row r="4258" spans="1:31">
      <c r="A4258" s="60" t="str">
        <f>IF(G4258&amp;Q4258&lt;&gt;"",W4258&amp;Q4258,"")</f>
        <v/>
      </c>
      <c r="B4258" s="60" t="str">
        <f>IF(C4258&lt;&gt;"",LEFT(C4258,9),"")</f>
        <v/>
      </c>
      <c r="V4258" s="60" t="str">
        <f>W4258&amp;H4258</f>
        <v/>
      </c>
      <c r="W4258" s="60" t="str">
        <f>_xlfn.LET(_xlpm.TextCell,TEXT(G4258,"###"),IF(_xlpm.TextCell&lt;&gt;"",IF(StyleSpaceSplit,IFERROR(IF(FIND(" ",_xlpm.TextCell)&gt;=1,MID(_xlpm.TextCell,1,FIND(" ",_xlpm.TextCell)-1),_xlpm.TextCell),_xlpm.TextCell),_xlpm.TextCell),""))</f>
        <v/>
      </c>
      <c r="X4258" s="60" t="str">
        <f>IF(A4258&lt;&gt;"",IFERROR(IF(FIND(" ",G4258)&gt;=1,MID(G4258,FIND(" ",G4258)+1,LEN(G4258)),""),""),"")</f>
        <v/>
      </c>
      <c r="AC4258" s="51">
        <f>IFERROR(VALUE(MID($C4258,1,2)),0)</f>
        <v>0</v>
      </c>
      <c r="AD4258" s="44">
        <f>IFERROR(VALUE(MID($C4258,4,3)),0)</f>
        <v>0</v>
      </c>
      <c r="AE4258" s="51">
        <f>VALUE(RIGHT("00"&amp;AC4258,2)&amp;RIGHT("000"&amp;AD4258,3))</f>
        <v>0</v>
      </c>
    </row>
    <row r="4259" spans="1:31">
      <c r="A4259" s="60" t="str">
        <f>IF(G4259&amp;Q4259&lt;&gt;"",W4259&amp;Q4259,"")</f>
        <v/>
      </c>
      <c r="B4259" s="60" t="str">
        <f>IF(C4259&lt;&gt;"",LEFT(C4259,9),"")</f>
        <v/>
      </c>
      <c r="V4259" s="60" t="str">
        <f>W4259&amp;H4259</f>
        <v/>
      </c>
      <c r="W4259" s="60" t="str">
        <f>_xlfn.LET(_xlpm.TextCell,TEXT(G4259,"###"),IF(_xlpm.TextCell&lt;&gt;"",IF(StyleSpaceSplit,IFERROR(IF(FIND(" ",_xlpm.TextCell)&gt;=1,MID(_xlpm.TextCell,1,FIND(" ",_xlpm.TextCell)-1),_xlpm.TextCell),_xlpm.TextCell),_xlpm.TextCell),""))</f>
        <v/>
      </c>
      <c r="X4259" s="60" t="str">
        <f>IF(A4259&lt;&gt;"",IFERROR(IF(FIND(" ",G4259)&gt;=1,MID(G4259,FIND(" ",G4259)+1,LEN(G4259)),""),""),"")</f>
        <v/>
      </c>
      <c r="AC4259" s="51">
        <f>IFERROR(VALUE(MID($C4259,1,2)),0)</f>
        <v>0</v>
      </c>
      <c r="AD4259" s="44">
        <f>IFERROR(VALUE(MID($C4259,4,3)),0)</f>
        <v>0</v>
      </c>
      <c r="AE4259" s="51">
        <f>VALUE(RIGHT("00"&amp;AC4259,2)&amp;RIGHT("000"&amp;AD4259,3))</f>
        <v>0</v>
      </c>
    </row>
    <row r="4260" spans="1:31">
      <c r="A4260" s="60" t="str">
        <f>IF(G4260&amp;Q4260&lt;&gt;"",W4260&amp;Q4260,"")</f>
        <v/>
      </c>
      <c r="B4260" s="60" t="str">
        <f>IF(C4260&lt;&gt;"",LEFT(C4260,9),"")</f>
        <v/>
      </c>
      <c r="V4260" s="60" t="str">
        <f>W4260&amp;H4260</f>
        <v/>
      </c>
      <c r="W4260" s="60" t="str">
        <f>_xlfn.LET(_xlpm.TextCell,TEXT(G4260,"###"),IF(_xlpm.TextCell&lt;&gt;"",IF(StyleSpaceSplit,IFERROR(IF(FIND(" ",_xlpm.TextCell)&gt;=1,MID(_xlpm.TextCell,1,FIND(" ",_xlpm.TextCell)-1),_xlpm.TextCell),_xlpm.TextCell),_xlpm.TextCell),""))</f>
        <v/>
      </c>
      <c r="X4260" s="60" t="str">
        <f>IF(A4260&lt;&gt;"",IFERROR(IF(FIND(" ",G4260)&gt;=1,MID(G4260,FIND(" ",G4260)+1,LEN(G4260)),""),""),"")</f>
        <v/>
      </c>
      <c r="AC4260" s="51">
        <f>IFERROR(VALUE(MID($C4260,1,2)),0)</f>
        <v>0</v>
      </c>
      <c r="AD4260" s="44">
        <f>IFERROR(VALUE(MID($C4260,4,3)),0)</f>
        <v>0</v>
      </c>
      <c r="AE4260" s="51">
        <f>VALUE(RIGHT("00"&amp;AC4260,2)&amp;RIGHT("000"&amp;AD4260,3))</f>
        <v>0</v>
      </c>
    </row>
    <row r="4261" spans="1:31">
      <c r="A4261" s="60" t="str">
        <f>IF(G4261&amp;Q4261&lt;&gt;"",W4261&amp;Q4261,"")</f>
        <v/>
      </c>
      <c r="B4261" s="60" t="str">
        <f>IF(C4261&lt;&gt;"",LEFT(C4261,9),"")</f>
        <v/>
      </c>
      <c r="V4261" s="60" t="str">
        <f>W4261&amp;H4261</f>
        <v/>
      </c>
      <c r="W4261" s="60" t="str">
        <f>_xlfn.LET(_xlpm.TextCell,TEXT(G4261,"###"),IF(_xlpm.TextCell&lt;&gt;"",IF(StyleSpaceSplit,IFERROR(IF(FIND(" ",_xlpm.TextCell)&gt;=1,MID(_xlpm.TextCell,1,FIND(" ",_xlpm.TextCell)-1),_xlpm.TextCell),_xlpm.TextCell),_xlpm.TextCell),""))</f>
        <v/>
      </c>
      <c r="X4261" s="60" t="str">
        <f>IF(A4261&lt;&gt;"",IFERROR(IF(FIND(" ",G4261)&gt;=1,MID(G4261,FIND(" ",G4261)+1,LEN(G4261)),""),""),"")</f>
        <v/>
      </c>
      <c r="AC4261" s="51">
        <f>IFERROR(VALUE(MID($C4261,1,2)),0)</f>
        <v>0</v>
      </c>
      <c r="AD4261" s="44">
        <f>IFERROR(VALUE(MID($C4261,4,3)),0)</f>
        <v>0</v>
      </c>
      <c r="AE4261" s="51">
        <f>VALUE(RIGHT("00"&amp;AC4261,2)&amp;RIGHT("000"&amp;AD4261,3))</f>
        <v>0</v>
      </c>
    </row>
    <row r="4262" spans="1:31">
      <c r="A4262" s="60" t="str">
        <f>IF(G4262&amp;Q4262&lt;&gt;"",W4262&amp;Q4262,"")</f>
        <v/>
      </c>
      <c r="B4262" s="60" t="str">
        <f>IF(C4262&lt;&gt;"",LEFT(C4262,9),"")</f>
        <v/>
      </c>
      <c r="V4262" s="60" t="str">
        <f>W4262&amp;H4262</f>
        <v/>
      </c>
      <c r="W4262" s="60" t="str">
        <f>_xlfn.LET(_xlpm.TextCell,TEXT(G4262,"###"),IF(_xlpm.TextCell&lt;&gt;"",IF(StyleSpaceSplit,IFERROR(IF(FIND(" ",_xlpm.TextCell)&gt;=1,MID(_xlpm.TextCell,1,FIND(" ",_xlpm.TextCell)-1),_xlpm.TextCell),_xlpm.TextCell),_xlpm.TextCell),""))</f>
        <v/>
      </c>
      <c r="X4262" s="60" t="str">
        <f>IF(A4262&lt;&gt;"",IFERROR(IF(FIND(" ",G4262)&gt;=1,MID(G4262,FIND(" ",G4262)+1,LEN(G4262)),""),""),"")</f>
        <v/>
      </c>
      <c r="AC4262" s="51">
        <f>IFERROR(VALUE(MID($C4262,1,2)),0)</f>
        <v>0</v>
      </c>
      <c r="AD4262" s="44">
        <f>IFERROR(VALUE(MID($C4262,4,3)),0)</f>
        <v>0</v>
      </c>
      <c r="AE4262" s="51">
        <f>VALUE(RIGHT("00"&amp;AC4262,2)&amp;RIGHT("000"&amp;AD4262,3))</f>
        <v>0</v>
      </c>
    </row>
    <row r="4263" spans="1:31">
      <c r="A4263" s="60" t="str">
        <f>IF(G4263&amp;Q4263&lt;&gt;"",W4263&amp;Q4263,"")</f>
        <v/>
      </c>
      <c r="B4263" s="60" t="str">
        <f>IF(C4263&lt;&gt;"",LEFT(C4263,9),"")</f>
        <v/>
      </c>
      <c r="V4263" s="60" t="str">
        <f>W4263&amp;H4263</f>
        <v/>
      </c>
      <c r="W4263" s="60" t="str">
        <f>_xlfn.LET(_xlpm.TextCell,TEXT(G4263,"###"),IF(_xlpm.TextCell&lt;&gt;"",IF(StyleSpaceSplit,IFERROR(IF(FIND(" ",_xlpm.TextCell)&gt;=1,MID(_xlpm.TextCell,1,FIND(" ",_xlpm.TextCell)-1),_xlpm.TextCell),_xlpm.TextCell),_xlpm.TextCell),""))</f>
        <v/>
      </c>
      <c r="X4263" s="60" t="str">
        <f>IF(A4263&lt;&gt;"",IFERROR(IF(FIND(" ",G4263)&gt;=1,MID(G4263,FIND(" ",G4263)+1,LEN(G4263)),""),""),"")</f>
        <v/>
      </c>
      <c r="AC4263" s="51">
        <f>IFERROR(VALUE(MID($C4263,1,2)),0)</f>
        <v>0</v>
      </c>
      <c r="AD4263" s="44">
        <f>IFERROR(VALUE(MID($C4263,4,3)),0)</f>
        <v>0</v>
      </c>
      <c r="AE4263" s="51">
        <f>VALUE(RIGHT("00"&amp;AC4263,2)&amp;RIGHT("000"&amp;AD4263,3))</f>
        <v>0</v>
      </c>
    </row>
    <row r="4264" spans="1:31">
      <c r="A4264" s="60" t="str">
        <f>IF(G4264&amp;Q4264&lt;&gt;"",W4264&amp;Q4264,"")</f>
        <v/>
      </c>
      <c r="B4264" s="60" t="str">
        <f>IF(C4264&lt;&gt;"",LEFT(C4264,9),"")</f>
        <v/>
      </c>
      <c r="V4264" s="60" t="str">
        <f>W4264&amp;H4264</f>
        <v/>
      </c>
      <c r="W4264" s="60" t="str">
        <f>_xlfn.LET(_xlpm.TextCell,TEXT(G4264,"###"),IF(_xlpm.TextCell&lt;&gt;"",IF(StyleSpaceSplit,IFERROR(IF(FIND(" ",_xlpm.TextCell)&gt;=1,MID(_xlpm.TextCell,1,FIND(" ",_xlpm.TextCell)-1),_xlpm.TextCell),_xlpm.TextCell),_xlpm.TextCell),""))</f>
        <v/>
      </c>
      <c r="X4264" s="60" t="str">
        <f>IF(A4264&lt;&gt;"",IFERROR(IF(FIND(" ",G4264)&gt;=1,MID(G4264,FIND(" ",G4264)+1,LEN(G4264)),""),""),"")</f>
        <v/>
      </c>
      <c r="AC4264" s="51">
        <f>IFERROR(VALUE(MID($C4264,1,2)),0)</f>
        <v>0</v>
      </c>
      <c r="AD4264" s="44">
        <f>IFERROR(VALUE(MID($C4264,4,3)),0)</f>
        <v>0</v>
      </c>
      <c r="AE4264" s="51">
        <f>VALUE(RIGHT("00"&amp;AC4264,2)&amp;RIGHT("000"&amp;AD4264,3))</f>
        <v>0</v>
      </c>
    </row>
    <row r="4265" spans="1:31">
      <c r="A4265" s="60" t="str">
        <f>IF(G4265&amp;Q4265&lt;&gt;"",W4265&amp;Q4265,"")</f>
        <v/>
      </c>
      <c r="B4265" s="60" t="str">
        <f>IF(C4265&lt;&gt;"",LEFT(C4265,9),"")</f>
        <v/>
      </c>
      <c r="V4265" s="60" t="str">
        <f>W4265&amp;H4265</f>
        <v/>
      </c>
      <c r="W4265" s="60" t="str">
        <f>_xlfn.LET(_xlpm.TextCell,TEXT(G4265,"###"),IF(_xlpm.TextCell&lt;&gt;"",IF(StyleSpaceSplit,IFERROR(IF(FIND(" ",_xlpm.TextCell)&gt;=1,MID(_xlpm.TextCell,1,FIND(" ",_xlpm.TextCell)-1),_xlpm.TextCell),_xlpm.TextCell),_xlpm.TextCell),""))</f>
        <v/>
      </c>
      <c r="X4265" s="60" t="str">
        <f>IF(A4265&lt;&gt;"",IFERROR(IF(FIND(" ",G4265)&gt;=1,MID(G4265,FIND(" ",G4265)+1,LEN(G4265)),""),""),"")</f>
        <v/>
      </c>
      <c r="AC4265" s="51">
        <f>IFERROR(VALUE(MID($C4265,1,2)),0)</f>
        <v>0</v>
      </c>
      <c r="AD4265" s="44">
        <f>IFERROR(VALUE(MID($C4265,4,3)),0)</f>
        <v>0</v>
      </c>
      <c r="AE4265" s="51">
        <f>VALUE(RIGHT("00"&amp;AC4265,2)&amp;RIGHT("000"&amp;AD4265,3))</f>
        <v>0</v>
      </c>
    </row>
    <row r="4266" spans="1:31">
      <c r="A4266" s="60" t="str">
        <f>IF(G4266&amp;Q4266&lt;&gt;"",W4266&amp;Q4266,"")</f>
        <v/>
      </c>
      <c r="B4266" s="60" t="str">
        <f>IF(C4266&lt;&gt;"",LEFT(C4266,9),"")</f>
        <v/>
      </c>
      <c r="V4266" s="60" t="str">
        <f>W4266&amp;H4266</f>
        <v/>
      </c>
      <c r="W4266" s="60" t="str">
        <f>_xlfn.LET(_xlpm.TextCell,TEXT(G4266,"###"),IF(_xlpm.TextCell&lt;&gt;"",IF(StyleSpaceSplit,IFERROR(IF(FIND(" ",_xlpm.TextCell)&gt;=1,MID(_xlpm.TextCell,1,FIND(" ",_xlpm.TextCell)-1),_xlpm.TextCell),_xlpm.TextCell),_xlpm.TextCell),""))</f>
        <v/>
      </c>
      <c r="X4266" s="60" t="str">
        <f>IF(A4266&lt;&gt;"",IFERROR(IF(FIND(" ",G4266)&gt;=1,MID(G4266,FIND(" ",G4266)+1,LEN(G4266)),""),""),"")</f>
        <v/>
      </c>
      <c r="AC4266" s="51">
        <f>IFERROR(VALUE(MID($C4266,1,2)),0)</f>
        <v>0</v>
      </c>
      <c r="AD4266" s="44">
        <f>IFERROR(VALUE(MID($C4266,4,3)),0)</f>
        <v>0</v>
      </c>
      <c r="AE4266" s="51">
        <f>VALUE(RIGHT("00"&amp;AC4266,2)&amp;RIGHT("000"&amp;AD4266,3))</f>
        <v>0</v>
      </c>
    </row>
    <row r="4267" spans="1:31">
      <c r="A4267" s="60" t="str">
        <f>IF(G4267&amp;Q4267&lt;&gt;"",W4267&amp;Q4267,"")</f>
        <v/>
      </c>
      <c r="B4267" s="60" t="str">
        <f>IF(C4267&lt;&gt;"",LEFT(C4267,9),"")</f>
        <v/>
      </c>
      <c r="V4267" s="60" t="str">
        <f>W4267&amp;H4267</f>
        <v/>
      </c>
      <c r="W4267" s="60" t="str">
        <f>_xlfn.LET(_xlpm.TextCell,TEXT(G4267,"###"),IF(_xlpm.TextCell&lt;&gt;"",IF(StyleSpaceSplit,IFERROR(IF(FIND(" ",_xlpm.TextCell)&gt;=1,MID(_xlpm.TextCell,1,FIND(" ",_xlpm.TextCell)-1),_xlpm.TextCell),_xlpm.TextCell),_xlpm.TextCell),""))</f>
        <v/>
      </c>
      <c r="X4267" s="60" t="str">
        <f>IF(A4267&lt;&gt;"",IFERROR(IF(FIND(" ",G4267)&gt;=1,MID(G4267,FIND(" ",G4267)+1,LEN(G4267)),""),""),"")</f>
        <v/>
      </c>
      <c r="AC4267" s="51">
        <f>IFERROR(VALUE(MID($C4267,1,2)),0)</f>
        <v>0</v>
      </c>
      <c r="AD4267" s="44">
        <f>IFERROR(VALUE(MID($C4267,4,3)),0)</f>
        <v>0</v>
      </c>
      <c r="AE4267" s="51">
        <f>VALUE(RIGHT("00"&amp;AC4267,2)&amp;RIGHT("000"&amp;AD4267,3))</f>
        <v>0</v>
      </c>
    </row>
    <row r="4268" spans="1:31">
      <c r="A4268" s="60" t="str">
        <f>IF(G4268&amp;Q4268&lt;&gt;"",W4268&amp;Q4268,"")</f>
        <v/>
      </c>
      <c r="B4268" s="60" t="str">
        <f>IF(C4268&lt;&gt;"",LEFT(C4268,9),"")</f>
        <v/>
      </c>
      <c r="V4268" s="60" t="str">
        <f>W4268&amp;H4268</f>
        <v/>
      </c>
      <c r="W4268" s="60" t="str">
        <f>_xlfn.LET(_xlpm.TextCell,TEXT(G4268,"###"),IF(_xlpm.TextCell&lt;&gt;"",IF(StyleSpaceSplit,IFERROR(IF(FIND(" ",_xlpm.TextCell)&gt;=1,MID(_xlpm.TextCell,1,FIND(" ",_xlpm.TextCell)-1),_xlpm.TextCell),_xlpm.TextCell),_xlpm.TextCell),""))</f>
        <v/>
      </c>
      <c r="X4268" s="60" t="str">
        <f>IF(A4268&lt;&gt;"",IFERROR(IF(FIND(" ",G4268)&gt;=1,MID(G4268,FIND(" ",G4268)+1,LEN(G4268)),""),""),"")</f>
        <v/>
      </c>
      <c r="AC4268" s="51">
        <f>IFERROR(VALUE(MID($C4268,1,2)),0)</f>
        <v>0</v>
      </c>
      <c r="AD4268" s="44">
        <f>IFERROR(VALUE(MID($C4268,4,3)),0)</f>
        <v>0</v>
      </c>
      <c r="AE4268" s="51">
        <f>VALUE(RIGHT("00"&amp;AC4268,2)&amp;RIGHT("000"&amp;AD4268,3))</f>
        <v>0</v>
      </c>
    </row>
    <row r="4269" spans="1:31">
      <c r="A4269" s="60" t="str">
        <f>IF(G4269&amp;Q4269&lt;&gt;"",W4269&amp;Q4269,"")</f>
        <v/>
      </c>
      <c r="B4269" s="60" t="str">
        <f>IF(C4269&lt;&gt;"",LEFT(C4269,9),"")</f>
        <v/>
      </c>
      <c r="V4269" s="60" t="str">
        <f>W4269&amp;H4269</f>
        <v/>
      </c>
      <c r="W4269" s="60" t="str">
        <f>_xlfn.LET(_xlpm.TextCell,TEXT(G4269,"###"),IF(_xlpm.TextCell&lt;&gt;"",IF(StyleSpaceSplit,IFERROR(IF(FIND(" ",_xlpm.TextCell)&gt;=1,MID(_xlpm.TextCell,1,FIND(" ",_xlpm.TextCell)-1),_xlpm.TextCell),_xlpm.TextCell),_xlpm.TextCell),""))</f>
        <v/>
      </c>
      <c r="X4269" s="60" t="str">
        <f>IF(A4269&lt;&gt;"",IFERROR(IF(FIND(" ",G4269)&gt;=1,MID(G4269,FIND(" ",G4269)+1,LEN(G4269)),""),""),"")</f>
        <v/>
      </c>
      <c r="AC4269" s="51">
        <f>IFERROR(VALUE(MID($C4269,1,2)),0)</f>
        <v>0</v>
      </c>
      <c r="AD4269" s="44">
        <f>IFERROR(VALUE(MID($C4269,4,3)),0)</f>
        <v>0</v>
      </c>
      <c r="AE4269" s="51">
        <f>VALUE(RIGHT("00"&amp;AC4269,2)&amp;RIGHT("000"&amp;AD4269,3))</f>
        <v>0</v>
      </c>
    </row>
    <row r="4270" spans="1:31">
      <c r="A4270" s="60" t="str">
        <f>IF(G4270&amp;Q4270&lt;&gt;"",W4270&amp;Q4270,"")</f>
        <v/>
      </c>
      <c r="B4270" s="60" t="str">
        <f>IF(C4270&lt;&gt;"",LEFT(C4270,9),"")</f>
        <v/>
      </c>
      <c r="V4270" s="60" t="str">
        <f>W4270&amp;H4270</f>
        <v/>
      </c>
      <c r="W4270" s="60" t="str">
        <f>_xlfn.LET(_xlpm.TextCell,TEXT(G4270,"###"),IF(_xlpm.TextCell&lt;&gt;"",IF(StyleSpaceSplit,IFERROR(IF(FIND(" ",_xlpm.TextCell)&gt;=1,MID(_xlpm.TextCell,1,FIND(" ",_xlpm.TextCell)-1),_xlpm.TextCell),_xlpm.TextCell),_xlpm.TextCell),""))</f>
        <v/>
      </c>
      <c r="X4270" s="60" t="str">
        <f>IF(A4270&lt;&gt;"",IFERROR(IF(FIND(" ",G4270)&gt;=1,MID(G4270,FIND(" ",G4270)+1,LEN(G4270)),""),""),"")</f>
        <v/>
      </c>
      <c r="AC4270" s="51">
        <f>IFERROR(VALUE(MID($C4270,1,2)),0)</f>
        <v>0</v>
      </c>
      <c r="AD4270" s="44">
        <f>IFERROR(VALUE(MID($C4270,4,3)),0)</f>
        <v>0</v>
      </c>
      <c r="AE4270" s="51">
        <f>VALUE(RIGHT("00"&amp;AC4270,2)&amp;RIGHT("000"&amp;AD4270,3))</f>
        <v>0</v>
      </c>
    </row>
    <row r="4271" spans="1:31">
      <c r="A4271" s="60" t="str">
        <f>IF(G4271&amp;Q4271&lt;&gt;"",W4271&amp;Q4271,"")</f>
        <v/>
      </c>
      <c r="B4271" s="60" t="str">
        <f>IF(C4271&lt;&gt;"",LEFT(C4271,9),"")</f>
        <v/>
      </c>
      <c r="V4271" s="60" t="str">
        <f>W4271&amp;H4271</f>
        <v/>
      </c>
      <c r="W4271" s="60" t="str">
        <f>_xlfn.LET(_xlpm.TextCell,TEXT(G4271,"###"),IF(_xlpm.TextCell&lt;&gt;"",IF(StyleSpaceSplit,IFERROR(IF(FIND(" ",_xlpm.TextCell)&gt;=1,MID(_xlpm.TextCell,1,FIND(" ",_xlpm.TextCell)-1),_xlpm.TextCell),_xlpm.TextCell),_xlpm.TextCell),""))</f>
        <v/>
      </c>
      <c r="X4271" s="60" t="str">
        <f>IF(A4271&lt;&gt;"",IFERROR(IF(FIND(" ",G4271)&gt;=1,MID(G4271,FIND(" ",G4271)+1,LEN(G4271)),""),""),"")</f>
        <v/>
      </c>
      <c r="AC4271" s="51">
        <f>IFERROR(VALUE(MID($C4271,1,2)),0)</f>
        <v>0</v>
      </c>
      <c r="AD4271" s="44">
        <f>IFERROR(VALUE(MID($C4271,4,3)),0)</f>
        <v>0</v>
      </c>
      <c r="AE4271" s="51">
        <f>VALUE(RIGHT("00"&amp;AC4271,2)&amp;RIGHT("000"&amp;AD4271,3))</f>
        <v>0</v>
      </c>
    </row>
    <row r="4272" spans="1:31">
      <c r="A4272" s="60" t="str">
        <f>IF(G4272&amp;Q4272&lt;&gt;"",W4272&amp;Q4272,"")</f>
        <v/>
      </c>
      <c r="B4272" s="60" t="str">
        <f>IF(C4272&lt;&gt;"",LEFT(C4272,9),"")</f>
        <v/>
      </c>
      <c r="V4272" s="60" t="str">
        <f>W4272&amp;H4272</f>
        <v/>
      </c>
      <c r="W4272" s="60" t="str">
        <f>_xlfn.LET(_xlpm.TextCell,TEXT(G4272,"###"),IF(_xlpm.TextCell&lt;&gt;"",IF(StyleSpaceSplit,IFERROR(IF(FIND(" ",_xlpm.TextCell)&gt;=1,MID(_xlpm.TextCell,1,FIND(" ",_xlpm.TextCell)-1),_xlpm.TextCell),_xlpm.TextCell),_xlpm.TextCell),""))</f>
        <v/>
      </c>
      <c r="X4272" s="60" t="str">
        <f>IF(A4272&lt;&gt;"",IFERROR(IF(FIND(" ",G4272)&gt;=1,MID(G4272,FIND(" ",G4272)+1,LEN(G4272)),""),""),"")</f>
        <v/>
      </c>
      <c r="AC4272" s="51">
        <f>IFERROR(VALUE(MID($C4272,1,2)),0)</f>
        <v>0</v>
      </c>
      <c r="AD4272" s="44">
        <f>IFERROR(VALUE(MID($C4272,4,3)),0)</f>
        <v>0</v>
      </c>
      <c r="AE4272" s="51">
        <f>VALUE(RIGHT("00"&amp;AC4272,2)&amp;RIGHT("000"&amp;AD4272,3))</f>
        <v>0</v>
      </c>
    </row>
    <row r="4273" spans="1:31">
      <c r="A4273" s="60" t="str">
        <f>IF(G4273&amp;Q4273&lt;&gt;"",W4273&amp;Q4273,"")</f>
        <v/>
      </c>
      <c r="B4273" s="60" t="str">
        <f>IF(C4273&lt;&gt;"",LEFT(C4273,9),"")</f>
        <v/>
      </c>
      <c r="V4273" s="60" t="str">
        <f>W4273&amp;H4273</f>
        <v/>
      </c>
      <c r="W4273" s="60" t="str">
        <f>_xlfn.LET(_xlpm.TextCell,TEXT(G4273,"###"),IF(_xlpm.TextCell&lt;&gt;"",IF(StyleSpaceSplit,IFERROR(IF(FIND(" ",_xlpm.TextCell)&gt;=1,MID(_xlpm.TextCell,1,FIND(" ",_xlpm.TextCell)-1),_xlpm.TextCell),_xlpm.TextCell),_xlpm.TextCell),""))</f>
        <v/>
      </c>
      <c r="X4273" s="60" t="str">
        <f>IF(A4273&lt;&gt;"",IFERROR(IF(FIND(" ",G4273)&gt;=1,MID(G4273,FIND(" ",G4273)+1,LEN(G4273)),""),""),"")</f>
        <v/>
      </c>
      <c r="AC4273" s="51">
        <f>IFERROR(VALUE(MID($C4273,1,2)),0)</f>
        <v>0</v>
      </c>
      <c r="AD4273" s="44">
        <f>IFERROR(VALUE(MID($C4273,4,3)),0)</f>
        <v>0</v>
      </c>
      <c r="AE4273" s="51">
        <f>VALUE(RIGHT("00"&amp;AC4273,2)&amp;RIGHT("000"&amp;AD4273,3))</f>
        <v>0</v>
      </c>
    </row>
    <row r="4274" spans="1:31">
      <c r="A4274" s="60" t="str">
        <f>IF(G4274&amp;Q4274&lt;&gt;"",W4274&amp;Q4274,"")</f>
        <v/>
      </c>
      <c r="B4274" s="60" t="str">
        <f>IF(C4274&lt;&gt;"",LEFT(C4274,9),"")</f>
        <v/>
      </c>
      <c r="V4274" s="60" t="str">
        <f>W4274&amp;H4274</f>
        <v/>
      </c>
      <c r="W4274" s="60" t="str">
        <f>_xlfn.LET(_xlpm.TextCell,TEXT(G4274,"###"),IF(_xlpm.TextCell&lt;&gt;"",IF(StyleSpaceSplit,IFERROR(IF(FIND(" ",_xlpm.TextCell)&gt;=1,MID(_xlpm.TextCell,1,FIND(" ",_xlpm.TextCell)-1),_xlpm.TextCell),_xlpm.TextCell),_xlpm.TextCell),""))</f>
        <v/>
      </c>
      <c r="X4274" s="60" t="str">
        <f>IF(A4274&lt;&gt;"",IFERROR(IF(FIND(" ",G4274)&gt;=1,MID(G4274,FIND(" ",G4274)+1,LEN(G4274)),""),""),"")</f>
        <v/>
      </c>
      <c r="AC4274" s="51">
        <f>IFERROR(VALUE(MID($C4274,1,2)),0)</f>
        <v>0</v>
      </c>
      <c r="AD4274" s="44">
        <f>IFERROR(VALUE(MID($C4274,4,3)),0)</f>
        <v>0</v>
      </c>
      <c r="AE4274" s="51">
        <f>VALUE(RIGHT("00"&amp;AC4274,2)&amp;RIGHT("000"&amp;AD4274,3))</f>
        <v>0</v>
      </c>
    </row>
    <row r="4275" spans="1:31">
      <c r="A4275" s="60" t="str">
        <f>IF(G4275&amp;Q4275&lt;&gt;"",W4275&amp;Q4275,"")</f>
        <v/>
      </c>
      <c r="B4275" s="60" t="str">
        <f>IF(C4275&lt;&gt;"",LEFT(C4275,9),"")</f>
        <v/>
      </c>
      <c r="V4275" s="60" t="str">
        <f>W4275&amp;H4275</f>
        <v/>
      </c>
      <c r="W4275" s="60" t="str">
        <f>_xlfn.LET(_xlpm.TextCell,TEXT(G4275,"###"),IF(_xlpm.TextCell&lt;&gt;"",IF(StyleSpaceSplit,IFERROR(IF(FIND(" ",_xlpm.TextCell)&gt;=1,MID(_xlpm.TextCell,1,FIND(" ",_xlpm.TextCell)-1),_xlpm.TextCell),_xlpm.TextCell),_xlpm.TextCell),""))</f>
        <v/>
      </c>
      <c r="X4275" s="60" t="str">
        <f>IF(A4275&lt;&gt;"",IFERROR(IF(FIND(" ",G4275)&gt;=1,MID(G4275,FIND(" ",G4275)+1,LEN(G4275)),""),""),"")</f>
        <v/>
      </c>
      <c r="AC4275" s="51">
        <f>IFERROR(VALUE(MID($C4275,1,2)),0)</f>
        <v>0</v>
      </c>
      <c r="AD4275" s="44">
        <f>IFERROR(VALUE(MID($C4275,4,3)),0)</f>
        <v>0</v>
      </c>
      <c r="AE4275" s="51">
        <f>VALUE(RIGHT("00"&amp;AC4275,2)&amp;RIGHT("000"&amp;AD4275,3))</f>
        <v>0</v>
      </c>
    </row>
    <row r="4276" spans="1:31">
      <c r="A4276" s="60" t="str">
        <f>IF(G4276&amp;Q4276&lt;&gt;"",W4276&amp;Q4276,"")</f>
        <v/>
      </c>
      <c r="B4276" s="60" t="str">
        <f>IF(C4276&lt;&gt;"",LEFT(C4276,9),"")</f>
        <v/>
      </c>
      <c r="V4276" s="60" t="str">
        <f>W4276&amp;H4276</f>
        <v/>
      </c>
      <c r="W4276" s="60" t="str">
        <f>_xlfn.LET(_xlpm.TextCell,TEXT(G4276,"###"),IF(_xlpm.TextCell&lt;&gt;"",IF(StyleSpaceSplit,IFERROR(IF(FIND(" ",_xlpm.TextCell)&gt;=1,MID(_xlpm.TextCell,1,FIND(" ",_xlpm.TextCell)-1),_xlpm.TextCell),_xlpm.TextCell),_xlpm.TextCell),""))</f>
        <v/>
      </c>
      <c r="X4276" s="60" t="str">
        <f>IF(A4276&lt;&gt;"",IFERROR(IF(FIND(" ",G4276)&gt;=1,MID(G4276,FIND(" ",G4276)+1,LEN(G4276)),""),""),"")</f>
        <v/>
      </c>
      <c r="AC4276" s="51">
        <f>IFERROR(VALUE(MID($C4276,1,2)),0)</f>
        <v>0</v>
      </c>
      <c r="AD4276" s="44">
        <f>IFERROR(VALUE(MID($C4276,4,3)),0)</f>
        <v>0</v>
      </c>
      <c r="AE4276" s="51">
        <f>VALUE(RIGHT("00"&amp;AC4276,2)&amp;RIGHT("000"&amp;AD4276,3))</f>
        <v>0</v>
      </c>
    </row>
    <row r="4277" spans="1:31">
      <c r="A4277" s="60" t="str">
        <f>IF(G4277&amp;Q4277&lt;&gt;"",W4277&amp;Q4277,"")</f>
        <v/>
      </c>
      <c r="B4277" s="60" t="str">
        <f>IF(C4277&lt;&gt;"",LEFT(C4277,9),"")</f>
        <v/>
      </c>
      <c r="V4277" s="60" t="str">
        <f>W4277&amp;H4277</f>
        <v/>
      </c>
      <c r="W4277" s="60" t="str">
        <f>_xlfn.LET(_xlpm.TextCell,TEXT(G4277,"###"),IF(_xlpm.TextCell&lt;&gt;"",IF(StyleSpaceSplit,IFERROR(IF(FIND(" ",_xlpm.TextCell)&gt;=1,MID(_xlpm.TextCell,1,FIND(" ",_xlpm.TextCell)-1),_xlpm.TextCell),_xlpm.TextCell),_xlpm.TextCell),""))</f>
        <v/>
      </c>
      <c r="X4277" s="60" t="str">
        <f>IF(A4277&lt;&gt;"",IFERROR(IF(FIND(" ",G4277)&gt;=1,MID(G4277,FIND(" ",G4277)+1,LEN(G4277)),""),""),"")</f>
        <v/>
      </c>
      <c r="AC4277" s="51">
        <f>IFERROR(VALUE(MID($C4277,1,2)),0)</f>
        <v>0</v>
      </c>
      <c r="AD4277" s="44">
        <f>IFERROR(VALUE(MID($C4277,4,3)),0)</f>
        <v>0</v>
      </c>
      <c r="AE4277" s="51">
        <f>VALUE(RIGHT("00"&amp;AC4277,2)&amp;RIGHT("000"&amp;AD4277,3))</f>
        <v>0</v>
      </c>
    </row>
    <row r="4278" spans="1:31">
      <c r="A4278" s="60" t="str">
        <f>IF(G4278&amp;Q4278&lt;&gt;"",W4278&amp;Q4278,"")</f>
        <v/>
      </c>
      <c r="B4278" s="60" t="str">
        <f>IF(C4278&lt;&gt;"",LEFT(C4278,9),"")</f>
        <v/>
      </c>
      <c r="V4278" s="60" t="str">
        <f>W4278&amp;H4278</f>
        <v/>
      </c>
      <c r="W4278" s="60" t="str">
        <f>_xlfn.LET(_xlpm.TextCell,TEXT(G4278,"###"),IF(_xlpm.TextCell&lt;&gt;"",IF(StyleSpaceSplit,IFERROR(IF(FIND(" ",_xlpm.TextCell)&gt;=1,MID(_xlpm.TextCell,1,FIND(" ",_xlpm.TextCell)-1),_xlpm.TextCell),_xlpm.TextCell),_xlpm.TextCell),""))</f>
        <v/>
      </c>
      <c r="X4278" s="60" t="str">
        <f>IF(A4278&lt;&gt;"",IFERROR(IF(FIND(" ",G4278)&gt;=1,MID(G4278,FIND(" ",G4278)+1,LEN(G4278)),""),""),"")</f>
        <v/>
      </c>
      <c r="AC4278" s="51">
        <f>IFERROR(VALUE(MID($C4278,1,2)),0)</f>
        <v>0</v>
      </c>
      <c r="AD4278" s="44">
        <f>IFERROR(VALUE(MID($C4278,4,3)),0)</f>
        <v>0</v>
      </c>
      <c r="AE4278" s="51">
        <f>VALUE(RIGHT("00"&amp;AC4278,2)&amp;RIGHT("000"&amp;AD4278,3))</f>
        <v>0</v>
      </c>
    </row>
    <row r="4279" spans="1:31">
      <c r="A4279" s="60" t="str">
        <f>IF(G4279&amp;Q4279&lt;&gt;"",W4279&amp;Q4279,"")</f>
        <v/>
      </c>
      <c r="B4279" s="60" t="str">
        <f>IF(C4279&lt;&gt;"",LEFT(C4279,9),"")</f>
        <v/>
      </c>
      <c r="V4279" s="60" t="str">
        <f>W4279&amp;H4279</f>
        <v/>
      </c>
      <c r="W4279" s="60" t="str">
        <f>_xlfn.LET(_xlpm.TextCell,TEXT(G4279,"###"),IF(_xlpm.TextCell&lt;&gt;"",IF(StyleSpaceSplit,IFERROR(IF(FIND(" ",_xlpm.TextCell)&gt;=1,MID(_xlpm.TextCell,1,FIND(" ",_xlpm.TextCell)-1),_xlpm.TextCell),_xlpm.TextCell),_xlpm.TextCell),""))</f>
        <v/>
      </c>
      <c r="X4279" s="60" t="str">
        <f>IF(A4279&lt;&gt;"",IFERROR(IF(FIND(" ",G4279)&gt;=1,MID(G4279,FIND(" ",G4279)+1,LEN(G4279)),""),""),"")</f>
        <v/>
      </c>
      <c r="AC4279" s="51">
        <f>IFERROR(VALUE(MID($C4279,1,2)),0)</f>
        <v>0</v>
      </c>
      <c r="AD4279" s="44">
        <f>IFERROR(VALUE(MID($C4279,4,3)),0)</f>
        <v>0</v>
      </c>
      <c r="AE4279" s="51">
        <f>VALUE(RIGHT("00"&amp;AC4279,2)&amp;RIGHT("000"&amp;AD4279,3))</f>
        <v>0</v>
      </c>
    </row>
    <row r="4280" spans="1:31">
      <c r="A4280" s="60" t="str">
        <f>IF(G4280&amp;Q4280&lt;&gt;"",W4280&amp;Q4280,"")</f>
        <v/>
      </c>
      <c r="B4280" s="60" t="str">
        <f>IF(C4280&lt;&gt;"",LEFT(C4280,9),"")</f>
        <v/>
      </c>
      <c r="V4280" s="60" t="str">
        <f>W4280&amp;H4280</f>
        <v/>
      </c>
      <c r="W4280" s="60" t="str">
        <f>_xlfn.LET(_xlpm.TextCell,TEXT(G4280,"###"),IF(_xlpm.TextCell&lt;&gt;"",IF(StyleSpaceSplit,IFERROR(IF(FIND(" ",_xlpm.TextCell)&gt;=1,MID(_xlpm.TextCell,1,FIND(" ",_xlpm.TextCell)-1),_xlpm.TextCell),_xlpm.TextCell),_xlpm.TextCell),""))</f>
        <v/>
      </c>
      <c r="X4280" s="60" t="str">
        <f>IF(A4280&lt;&gt;"",IFERROR(IF(FIND(" ",G4280)&gt;=1,MID(G4280,FIND(" ",G4280)+1,LEN(G4280)),""),""),"")</f>
        <v/>
      </c>
      <c r="AC4280" s="51">
        <f>IFERROR(VALUE(MID($C4280,1,2)),0)</f>
        <v>0</v>
      </c>
      <c r="AD4280" s="44">
        <f>IFERROR(VALUE(MID($C4280,4,3)),0)</f>
        <v>0</v>
      </c>
      <c r="AE4280" s="51">
        <f>VALUE(RIGHT("00"&amp;AC4280,2)&amp;RIGHT("000"&amp;AD4280,3))</f>
        <v>0</v>
      </c>
    </row>
    <row r="4281" spans="1:31">
      <c r="A4281" s="60" t="str">
        <f>IF(G4281&amp;Q4281&lt;&gt;"",W4281&amp;Q4281,"")</f>
        <v/>
      </c>
      <c r="B4281" s="60" t="str">
        <f>IF(C4281&lt;&gt;"",LEFT(C4281,9),"")</f>
        <v/>
      </c>
      <c r="V4281" s="60" t="str">
        <f>W4281&amp;H4281</f>
        <v/>
      </c>
      <c r="W4281" s="60" t="str">
        <f>_xlfn.LET(_xlpm.TextCell,TEXT(G4281,"###"),IF(_xlpm.TextCell&lt;&gt;"",IF(StyleSpaceSplit,IFERROR(IF(FIND(" ",_xlpm.TextCell)&gt;=1,MID(_xlpm.TextCell,1,FIND(" ",_xlpm.TextCell)-1),_xlpm.TextCell),_xlpm.TextCell),_xlpm.TextCell),""))</f>
        <v/>
      </c>
      <c r="X4281" s="60" t="str">
        <f>IF(A4281&lt;&gt;"",IFERROR(IF(FIND(" ",G4281)&gt;=1,MID(G4281,FIND(" ",G4281)+1,LEN(G4281)),""),""),"")</f>
        <v/>
      </c>
      <c r="AC4281" s="51">
        <f>IFERROR(VALUE(MID($C4281,1,2)),0)</f>
        <v>0</v>
      </c>
      <c r="AD4281" s="44">
        <f>IFERROR(VALUE(MID($C4281,4,3)),0)</f>
        <v>0</v>
      </c>
      <c r="AE4281" s="51">
        <f>VALUE(RIGHT("00"&amp;AC4281,2)&amp;RIGHT("000"&amp;AD4281,3))</f>
        <v>0</v>
      </c>
    </row>
    <row r="4282" spans="1:31">
      <c r="A4282" s="60" t="str">
        <f>IF(G4282&amp;Q4282&lt;&gt;"",W4282&amp;Q4282,"")</f>
        <v/>
      </c>
      <c r="B4282" s="60" t="str">
        <f>IF(C4282&lt;&gt;"",LEFT(C4282,9),"")</f>
        <v/>
      </c>
      <c r="V4282" s="60" t="str">
        <f>W4282&amp;H4282</f>
        <v/>
      </c>
      <c r="W4282" s="60" t="str">
        <f>_xlfn.LET(_xlpm.TextCell,TEXT(G4282,"###"),IF(_xlpm.TextCell&lt;&gt;"",IF(StyleSpaceSplit,IFERROR(IF(FIND(" ",_xlpm.TextCell)&gt;=1,MID(_xlpm.TextCell,1,FIND(" ",_xlpm.TextCell)-1),_xlpm.TextCell),_xlpm.TextCell),_xlpm.TextCell),""))</f>
        <v/>
      </c>
      <c r="X4282" s="60" t="str">
        <f>IF(A4282&lt;&gt;"",IFERROR(IF(FIND(" ",G4282)&gt;=1,MID(G4282,FIND(" ",G4282)+1,LEN(G4282)),""),""),"")</f>
        <v/>
      </c>
      <c r="AC4282" s="51">
        <f>IFERROR(VALUE(MID($C4282,1,2)),0)</f>
        <v>0</v>
      </c>
      <c r="AD4282" s="44">
        <f>IFERROR(VALUE(MID($C4282,4,3)),0)</f>
        <v>0</v>
      </c>
      <c r="AE4282" s="51">
        <f>VALUE(RIGHT("00"&amp;AC4282,2)&amp;RIGHT("000"&amp;AD4282,3))</f>
        <v>0</v>
      </c>
    </row>
    <row r="4283" spans="1:31">
      <c r="A4283" s="60" t="str">
        <f>IF(G4283&amp;Q4283&lt;&gt;"",W4283&amp;Q4283,"")</f>
        <v/>
      </c>
      <c r="B4283" s="60" t="str">
        <f>IF(C4283&lt;&gt;"",LEFT(C4283,9),"")</f>
        <v/>
      </c>
      <c r="V4283" s="60" t="str">
        <f>W4283&amp;H4283</f>
        <v/>
      </c>
      <c r="W4283" s="60" t="str">
        <f>_xlfn.LET(_xlpm.TextCell,TEXT(G4283,"###"),IF(_xlpm.TextCell&lt;&gt;"",IF(StyleSpaceSplit,IFERROR(IF(FIND(" ",_xlpm.TextCell)&gt;=1,MID(_xlpm.TextCell,1,FIND(" ",_xlpm.TextCell)-1),_xlpm.TextCell),_xlpm.TextCell),_xlpm.TextCell),""))</f>
        <v/>
      </c>
      <c r="X4283" s="60" t="str">
        <f>IF(A4283&lt;&gt;"",IFERROR(IF(FIND(" ",G4283)&gt;=1,MID(G4283,FIND(" ",G4283)+1,LEN(G4283)),""),""),"")</f>
        <v/>
      </c>
      <c r="AC4283" s="51">
        <f>IFERROR(VALUE(MID($C4283,1,2)),0)</f>
        <v>0</v>
      </c>
      <c r="AD4283" s="44">
        <f>IFERROR(VALUE(MID($C4283,4,3)),0)</f>
        <v>0</v>
      </c>
      <c r="AE4283" s="51">
        <f>VALUE(RIGHT("00"&amp;AC4283,2)&amp;RIGHT("000"&amp;AD4283,3))</f>
        <v>0</v>
      </c>
    </row>
    <row r="4284" spans="1:31">
      <c r="A4284" s="60" t="str">
        <f>IF(G4284&amp;Q4284&lt;&gt;"",W4284&amp;Q4284,"")</f>
        <v/>
      </c>
      <c r="B4284" s="60" t="str">
        <f>IF(C4284&lt;&gt;"",LEFT(C4284,9),"")</f>
        <v/>
      </c>
      <c r="V4284" s="60" t="str">
        <f>W4284&amp;H4284</f>
        <v/>
      </c>
      <c r="W4284" s="60" t="str">
        <f>_xlfn.LET(_xlpm.TextCell,TEXT(G4284,"###"),IF(_xlpm.TextCell&lt;&gt;"",IF(StyleSpaceSplit,IFERROR(IF(FIND(" ",_xlpm.TextCell)&gt;=1,MID(_xlpm.TextCell,1,FIND(" ",_xlpm.TextCell)-1),_xlpm.TextCell),_xlpm.TextCell),_xlpm.TextCell),""))</f>
        <v/>
      </c>
      <c r="X4284" s="60" t="str">
        <f>IF(A4284&lt;&gt;"",IFERROR(IF(FIND(" ",G4284)&gt;=1,MID(G4284,FIND(" ",G4284)+1,LEN(G4284)),""),""),"")</f>
        <v/>
      </c>
      <c r="AC4284" s="51">
        <f>IFERROR(VALUE(MID($C4284,1,2)),0)</f>
        <v>0</v>
      </c>
      <c r="AD4284" s="44">
        <f>IFERROR(VALUE(MID($C4284,4,3)),0)</f>
        <v>0</v>
      </c>
      <c r="AE4284" s="51">
        <f>VALUE(RIGHT("00"&amp;AC4284,2)&amp;RIGHT("000"&amp;AD4284,3))</f>
        <v>0</v>
      </c>
    </row>
    <row r="4285" spans="1:31">
      <c r="A4285" s="60" t="str">
        <f>IF(G4285&amp;Q4285&lt;&gt;"",W4285&amp;Q4285,"")</f>
        <v/>
      </c>
      <c r="B4285" s="60" t="str">
        <f>IF(C4285&lt;&gt;"",LEFT(C4285,9),"")</f>
        <v/>
      </c>
      <c r="V4285" s="60" t="str">
        <f>W4285&amp;H4285</f>
        <v/>
      </c>
      <c r="W4285" s="60" t="str">
        <f>_xlfn.LET(_xlpm.TextCell,TEXT(G4285,"###"),IF(_xlpm.TextCell&lt;&gt;"",IF(StyleSpaceSplit,IFERROR(IF(FIND(" ",_xlpm.TextCell)&gt;=1,MID(_xlpm.TextCell,1,FIND(" ",_xlpm.TextCell)-1),_xlpm.TextCell),_xlpm.TextCell),_xlpm.TextCell),""))</f>
        <v/>
      </c>
      <c r="X4285" s="60" t="str">
        <f>IF(A4285&lt;&gt;"",IFERROR(IF(FIND(" ",G4285)&gt;=1,MID(G4285,FIND(" ",G4285)+1,LEN(G4285)),""),""),"")</f>
        <v/>
      </c>
      <c r="AC4285" s="51">
        <f>IFERROR(VALUE(MID($C4285,1,2)),0)</f>
        <v>0</v>
      </c>
      <c r="AD4285" s="44">
        <f>IFERROR(VALUE(MID($C4285,4,3)),0)</f>
        <v>0</v>
      </c>
      <c r="AE4285" s="51">
        <f>VALUE(RIGHT("00"&amp;AC4285,2)&amp;RIGHT("000"&amp;AD4285,3))</f>
        <v>0</v>
      </c>
    </row>
    <row r="4286" spans="1:31">
      <c r="A4286" s="60" t="str">
        <f>IF(G4286&amp;Q4286&lt;&gt;"",W4286&amp;Q4286,"")</f>
        <v/>
      </c>
      <c r="B4286" s="60" t="str">
        <f>IF(C4286&lt;&gt;"",LEFT(C4286,9),"")</f>
        <v/>
      </c>
      <c r="V4286" s="60" t="str">
        <f>W4286&amp;H4286</f>
        <v/>
      </c>
      <c r="W4286" s="60" t="str">
        <f>_xlfn.LET(_xlpm.TextCell,TEXT(G4286,"###"),IF(_xlpm.TextCell&lt;&gt;"",IF(StyleSpaceSplit,IFERROR(IF(FIND(" ",_xlpm.TextCell)&gt;=1,MID(_xlpm.TextCell,1,FIND(" ",_xlpm.TextCell)-1),_xlpm.TextCell),_xlpm.TextCell),_xlpm.TextCell),""))</f>
        <v/>
      </c>
      <c r="X4286" s="60" t="str">
        <f>IF(A4286&lt;&gt;"",IFERROR(IF(FIND(" ",G4286)&gt;=1,MID(G4286,FIND(" ",G4286)+1,LEN(G4286)),""),""),"")</f>
        <v/>
      </c>
      <c r="AC4286" s="51">
        <f>IFERROR(VALUE(MID($C4286,1,2)),0)</f>
        <v>0</v>
      </c>
      <c r="AD4286" s="44">
        <f>IFERROR(VALUE(MID($C4286,4,3)),0)</f>
        <v>0</v>
      </c>
      <c r="AE4286" s="51">
        <f>VALUE(RIGHT("00"&amp;AC4286,2)&amp;RIGHT("000"&amp;AD4286,3))</f>
        <v>0</v>
      </c>
    </row>
    <row r="4287" spans="1:31">
      <c r="A4287" s="60" t="str">
        <f>IF(G4287&amp;Q4287&lt;&gt;"",W4287&amp;Q4287,"")</f>
        <v/>
      </c>
      <c r="B4287" s="60" t="str">
        <f>IF(C4287&lt;&gt;"",LEFT(C4287,9),"")</f>
        <v/>
      </c>
      <c r="V4287" s="60" t="str">
        <f>W4287&amp;H4287</f>
        <v/>
      </c>
      <c r="W4287" s="60" t="str">
        <f>_xlfn.LET(_xlpm.TextCell,TEXT(G4287,"###"),IF(_xlpm.TextCell&lt;&gt;"",IF(StyleSpaceSplit,IFERROR(IF(FIND(" ",_xlpm.TextCell)&gt;=1,MID(_xlpm.TextCell,1,FIND(" ",_xlpm.TextCell)-1),_xlpm.TextCell),_xlpm.TextCell),_xlpm.TextCell),""))</f>
        <v/>
      </c>
      <c r="X4287" s="60" t="str">
        <f>IF(A4287&lt;&gt;"",IFERROR(IF(FIND(" ",G4287)&gt;=1,MID(G4287,FIND(" ",G4287)+1,LEN(G4287)),""),""),"")</f>
        <v/>
      </c>
      <c r="AC4287" s="51">
        <f>IFERROR(VALUE(MID($C4287,1,2)),0)</f>
        <v>0</v>
      </c>
      <c r="AD4287" s="44">
        <f>IFERROR(VALUE(MID($C4287,4,3)),0)</f>
        <v>0</v>
      </c>
      <c r="AE4287" s="51">
        <f>VALUE(RIGHT("00"&amp;AC4287,2)&amp;RIGHT("000"&amp;AD4287,3))</f>
        <v>0</v>
      </c>
    </row>
    <row r="4288" spans="1:31">
      <c r="A4288" s="60" t="str">
        <f>IF(G4288&amp;Q4288&lt;&gt;"",W4288&amp;Q4288,"")</f>
        <v/>
      </c>
      <c r="B4288" s="60" t="str">
        <f>IF(C4288&lt;&gt;"",LEFT(C4288,9),"")</f>
        <v/>
      </c>
      <c r="V4288" s="60" t="str">
        <f>W4288&amp;H4288</f>
        <v/>
      </c>
      <c r="W4288" s="60" t="str">
        <f>_xlfn.LET(_xlpm.TextCell,TEXT(G4288,"###"),IF(_xlpm.TextCell&lt;&gt;"",IF(StyleSpaceSplit,IFERROR(IF(FIND(" ",_xlpm.TextCell)&gt;=1,MID(_xlpm.TextCell,1,FIND(" ",_xlpm.TextCell)-1),_xlpm.TextCell),_xlpm.TextCell),_xlpm.TextCell),""))</f>
        <v/>
      </c>
      <c r="X4288" s="60" t="str">
        <f>IF(A4288&lt;&gt;"",IFERROR(IF(FIND(" ",G4288)&gt;=1,MID(G4288,FIND(" ",G4288)+1,LEN(G4288)),""),""),"")</f>
        <v/>
      </c>
      <c r="AC4288" s="51">
        <f>IFERROR(VALUE(MID($C4288,1,2)),0)</f>
        <v>0</v>
      </c>
      <c r="AD4288" s="44">
        <f>IFERROR(VALUE(MID($C4288,4,3)),0)</f>
        <v>0</v>
      </c>
      <c r="AE4288" s="51">
        <f>VALUE(RIGHT("00"&amp;AC4288,2)&amp;RIGHT("000"&amp;AD4288,3))</f>
        <v>0</v>
      </c>
    </row>
    <row r="4289" spans="1:31">
      <c r="A4289" s="60" t="str">
        <f>IF(G4289&amp;Q4289&lt;&gt;"",W4289&amp;Q4289,"")</f>
        <v/>
      </c>
      <c r="B4289" s="60" t="str">
        <f>IF(C4289&lt;&gt;"",LEFT(C4289,9),"")</f>
        <v/>
      </c>
      <c r="V4289" s="60" t="str">
        <f>W4289&amp;H4289</f>
        <v/>
      </c>
      <c r="W4289" s="60" t="str">
        <f>_xlfn.LET(_xlpm.TextCell,TEXT(G4289,"###"),IF(_xlpm.TextCell&lt;&gt;"",IF(StyleSpaceSplit,IFERROR(IF(FIND(" ",_xlpm.TextCell)&gt;=1,MID(_xlpm.TextCell,1,FIND(" ",_xlpm.TextCell)-1),_xlpm.TextCell),_xlpm.TextCell),_xlpm.TextCell),""))</f>
        <v/>
      </c>
      <c r="X4289" s="60" t="str">
        <f>IF(A4289&lt;&gt;"",IFERROR(IF(FIND(" ",G4289)&gt;=1,MID(G4289,FIND(" ",G4289)+1,LEN(G4289)),""),""),"")</f>
        <v/>
      </c>
      <c r="AC4289" s="51">
        <f>IFERROR(VALUE(MID($C4289,1,2)),0)</f>
        <v>0</v>
      </c>
      <c r="AD4289" s="44">
        <f>IFERROR(VALUE(MID($C4289,4,3)),0)</f>
        <v>0</v>
      </c>
      <c r="AE4289" s="51">
        <f>VALUE(RIGHT("00"&amp;AC4289,2)&amp;RIGHT("000"&amp;AD4289,3))</f>
        <v>0</v>
      </c>
    </row>
    <row r="4290" spans="1:31">
      <c r="A4290" s="60" t="str">
        <f>IF(G4290&amp;Q4290&lt;&gt;"",W4290&amp;Q4290,"")</f>
        <v/>
      </c>
      <c r="B4290" s="60" t="str">
        <f>IF(C4290&lt;&gt;"",LEFT(C4290,9),"")</f>
        <v/>
      </c>
      <c r="V4290" s="60" t="str">
        <f>W4290&amp;H4290</f>
        <v/>
      </c>
      <c r="W4290" s="60" t="str">
        <f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>IF(A4290&lt;&gt;"",IFERROR(IF(FIND(" ",G4290)&gt;=1,MID(G4290,FIND(" ",G4290)+1,LEN(G4290)),""),""),"")</f>
        <v/>
      </c>
      <c r="AC4290" s="51">
        <f>IFERROR(VALUE(MID($C4290,1,2)),0)</f>
        <v>0</v>
      </c>
      <c r="AD4290" s="44">
        <f>IFERROR(VALUE(MID($C4290,4,3)),0)</f>
        <v>0</v>
      </c>
      <c r="AE4290" s="51">
        <f>VALUE(RIGHT("00"&amp;AC4290,2)&amp;RIGHT("000"&amp;AD4290,3))</f>
        <v>0</v>
      </c>
    </row>
    <row r="4291" spans="1:31">
      <c r="A4291" s="60" t="str">
        <f>IF(G4291&amp;Q4291&lt;&gt;"",W4291&amp;Q4291,"")</f>
        <v/>
      </c>
      <c r="B4291" s="60" t="str">
        <f>IF(C4291&lt;&gt;"",LEFT(C4291,9),"")</f>
        <v/>
      </c>
      <c r="V4291" s="60" t="str">
        <f>W4291&amp;H4291</f>
        <v/>
      </c>
      <c r="W4291" s="60" t="str">
        <f>_xlfn.LET(_xlpm.TextCell,TEXT(G4291,"###"),IF(_xlpm.TextCell&lt;&gt;"",IF(StyleSpaceSplit,IFERROR(IF(FIND(" ",_xlpm.TextCell)&gt;=1,MID(_xlpm.TextCell,1,FIND(" ",_xlpm.TextCell)-1),_xlpm.TextCell),_xlpm.TextCell),_xlpm.TextCell),""))</f>
        <v/>
      </c>
      <c r="X4291" s="60" t="str">
        <f>IF(A4291&lt;&gt;"",IFERROR(IF(FIND(" ",G4291)&gt;=1,MID(G4291,FIND(" ",G4291)+1,LEN(G4291)),""),""),"")</f>
        <v/>
      </c>
      <c r="AC4291" s="51">
        <f>IFERROR(VALUE(MID($C4291,1,2)),0)</f>
        <v>0</v>
      </c>
      <c r="AD4291" s="44">
        <f>IFERROR(VALUE(MID($C4291,4,3)),0)</f>
        <v>0</v>
      </c>
      <c r="AE4291" s="51">
        <f>VALUE(RIGHT("00"&amp;AC4291,2)&amp;RIGHT("000"&amp;AD4291,3))</f>
        <v>0</v>
      </c>
    </row>
    <row r="4292" spans="1:31">
      <c r="A4292" s="60" t="str">
        <f>IF(G4292&amp;Q4292&lt;&gt;"",W4292&amp;Q4292,"")</f>
        <v/>
      </c>
      <c r="B4292" s="60" t="str">
        <f>IF(C4292&lt;&gt;"",LEFT(C4292,9),"")</f>
        <v/>
      </c>
      <c r="V4292" s="60" t="str">
        <f>W4292&amp;H4292</f>
        <v/>
      </c>
      <c r="W4292" s="60" t="str">
        <f>_xlfn.LET(_xlpm.TextCell,TEXT(G4292,"###"),IF(_xlpm.TextCell&lt;&gt;"",IF(StyleSpaceSplit,IFERROR(IF(FIND(" ",_xlpm.TextCell)&gt;=1,MID(_xlpm.TextCell,1,FIND(" ",_xlpm.TextCell)-1),_xlpm.TextCell),_xlpm.TextCell),_xlpm.TextCell),""))</f>
        <v/>
      </c>
      <c r="X4292" s="60" t="str">
        <f>IF(A4292&lt;&gt;"",IFERROR(IF(FIND(" ",G4292)&gt;=1,MID(G4292,FIND(" ",G4292)+1,LEN(G4292)),""),""),"")</f>
        <v/>
      </c>
      <c r="AC4292" s="51">
        <f>IFERROR(VALUE(MID($C4292,1,2)),0)</f>
        <v>0</v>
      </c>
      <c r="AD4292" s="44">
        <f>IFERROR(VALUE(MID($C4292,4,3)),0)</f>
        <v>0</v>
      </c>
      <c r="AE4292" s="51">
        <f>VALUE(RIGHT("00"&amp;AC4292,2)&amp;RIGHT("000"&amp;AD4292,3))</f>
        <v>0</v>
      </c>
    </row>
    <row r="4293" spans="1:31">
      <c r="A4293" s="60" t="str">
        <f>IF(G4293&amp;Q4293&lt;&gt;"",W4293&amp;Q4293,"")</f>
        <v/>
      </c>
      <c r="B4293" s="60" t="str">
        <f>IF(C4293&lt;&gt;"",LEFT(C4293,9),"")</f>
        <v/>
      </c>
      <c r="V4293" s="60" t="str">
        <f>W4293&amp;H4293</f>
        <v/>
      </c>
      <c r="W4293" s="60" t="str">
        <f>_xlfn.LET(_xlpm.TextCell,TEXT(G4293,"###"),IF(_xlpm.TextCell&lt;&gt;"",IF(StyleSpaceSplit,IFERROR(IF(FIND(" ",_xlpm.TextCell)&gt;=1,MID(_xlpm.TextCell,1,FIND(" ",_xlpm.TextCell)-1),_xlpm.TextCell),_xlpm.TextCell),_xlpm.TextCell),""))</f>
        <v/>
      </c>
      <c r="X4293" s="60" t="str">
        <f>IF(A4293&lt;&gt;"",IFERROR(IF(FIND(" ",G4293)&gt;=1,MID(G4293,FIND(" ",G4293)+1,LEN(G4293)),""),""),"")</f>
        <v/>
      </c>
      <c r="AC4293" s="51">
        <f>IFERROR(VALUE(MID($C4293,1,2)),0)</f>
        <v>0</v>
      </c>
      <c r="AD4293" s="44">
        <f>IFERROR(VALUE(MID($C4293,4,3)),0)</f>
        <v>0</v>
      </c>
      <c r="AE4293" s="51">
        <f>VALUE(RIGHT("00"&amp;AC4293,2)&amp;RIGHT("000"&amp;AD4293,3))</f>
        <v>0</v>
      </c>
    </row>
    <row r="4294" spans="1:31">
      <c r="A4294" s="60" t="str">
        <f>IF(G4294&amp;Q4294&lt;&gt;"",W4294&amp;Q4294,"")</f>
        <v/>
      </c>
      <c r="B4294" s="60" t="str">
        <f>IF(C4294&lt;&gt;"",LEFT(C4294,9),"")</f>
        <v/>
      </c>
      <c r="V4294" s="60" t="str">
        <f>W4294&amp;H4294</f>
        <v/>
      </c>
      <c r="W4294" s="60" t="str">
        <f>_xlfn.LET(_xlpm.TextCell,TEXT(G4294,"###"),IF(_xlpm.TextCell&lt;&gt;"",IF(StyleSpaceSplit,IFERROR(IF(FIND(" ",_xlpm.TextCell)&gt;=1,MID(_xlpm.TextCell,1,FIND(" ",_xlpm.TextCell)-1),_xlpm.TextCell),_xlpm.TextCell),_xlpm.TextCell),""))</f>
        <v/>
      </c>
      <c r="X4294" s="60" t="str">
        <f>IF(A4294&lt;&gt;"",IFERROR(IF(FIND(" ",G4294)&gt;=1,MID(G4294,FIND(" ",G4294)+1,LEN(G4294)),""),""),"")</f>
        <v/>
      </c>
      <c r="AC4294" s="51">
        <f>IFERROR(VALUE(MID($C4294,1,2)),0)</f>
        <v>0</v>
      </c>
      <c r="AD4294" s="44">
        <f>IFERROR(VALUE(MID($C4294,4,3)),0)</f>
        <v>0</v>
      </c>
      <c r="AE4294" s="51">
        <f>VALUE(RIGHT("00"&amp;AC4294,2)&amp;RIGHT("000"&amp;AD4294,3))</f>
        <v>0</v>
      </c>
    </row>
    <row r="4295" spans="1:31">
      <c r="A4295" s="60" t="str">
        <f>IF(G4295&amp;Q4295&lt;&gt;"",W4295&amp;Q4295,"")</f>
        <v/>
      </c>
      <c r="B4295" s="60" t="str">
        <f>IF(C4295&lt;&gt;"",LEFT(C4295,9),"")</f>
        <v/>
      </c>
      <c r="V4295" s="60" t="str">
        <f>W4295&amp;H4295</f>
        <v/>
      </c>
      <c r="W4295" s="60" t="str">
        <f>_xlfn.LET(_xlpm.TextCell,TEXT(G4295,"###"),IF(_xlpm.TextCell&lt;&gt;"",IF(StyleSpaceSplit,IFERROR(IF(FIND(" ",_xlpm.TextCell)&gt;=1,MID(_xlpm.TextCell,1,FIND(" ",_xlpm.TextCell)-1),_xlpm.TextCell),_xlpm.TextCell),_xlpm.TextCell),""))</f>
        <v/>
      </c>
      <c r="X4295" s="60" t="str">
        <f>IF(A4295&lt;&gt;"",IFERROR(IF(FIND(" ",G4295)&gt;=1,MID(G4295,FIND(" ",G4295)+1,LEN(G4295)),""),""),"")</f>
        <v/>
      </c>
      <c r="AC4295" s="51">
        <f>IFERROR(VALUE(MID($C4295,1,2)),0)</f>
        <v>0</v>
      </c>
      <c r="AD4295" s="44">
        <f>IFERROR(VALUE(MID($C4295,4,3)),0)</f>
        <v>0</v>
      </c>
      <c r="AE4295" s="51">
        <f>VALUE(RIGHT("00"&amp;AC4295,2)&amp;RIGHT("000"&amp;AD4295,3))</f>
        <v>0</v>
      </c>
    </row>
    <row r="4296" spans="1:31">
      <c r="A4296" s="60" t="str">
        <f>IF(G4296&amp;Q4296&lt;&gt;"",W4296&amp;Q4296,"")</f>
        <v/>
      </c>
      <c r="B4296" s="60" t="str">
        <f>IF(C4296&lt;&gt;"",LEFT(C4296,9),"")</f>
        <v/>
      </c>
      <c r="V4296" s="60" t="str">
        <f>W4296&amp;H4296</f>
        <v/>
      </c>
      <c r="W4296" s="60" t="str">
        <f>_xlfn.LET(_xlpm.TextCell,TEXT(G4296,"###"),IF(_xlpm.TextCell&lt;&gt;"",IF(StyleSpaceSplit,IFERROR(IF(FIND(" ",_xlpm.TextCell)&gt;=1,MID(_xlpm.TextCell,1,FIND(" ",_xlpm.TextCell)-1),_xlpm.TextCell),_xlpm.TextCell),_xlpm.TextCell),""))</f>
        <v/>
      </c>
      <c r="X4296" s="60" t="str">
        <f>IF(A4296&lt;&gt;"",IFERROR(IF(FIND(" ",G4296)&gt;=1,MID(G4296,FIND(" ",G4296)+1,LEN(G4296)),""),""),"")</f>
        <v/>
      </c>
      <c r="AC4296" s="51">
        <f>IFERROR(VALUE(MID($C4296,1,2)),0)</f>
        <v>0</v>
      </c>
      <c r="AD4296" s="44">
        <f>IFERROR(VALUE(MID($C4296,4,3)),0)</f>
        <v>0</v>
      </c>
      <c r="AE4296" s="51">
        <f>VALUE(RIGHT("00"&amp;AC4296,2)&amp;RIGHT("000"&amp;AD4296,3))</f>
        <v>0</v>
      </c>
    </row>
    <row r="4297" spans="1:31">
      <c r="A4297" s="60" t="str">
        <f>IF(G4297&amp;Q4297&lt;&gt;"",W4297&amp;Q4297,"")</f>
        <v/>
      </c>
      <c r="B4297" s="60" t="str">
        <f>IF(C4297&lt;&gt;"",LEFT(C4297,9),"")</f>
        <v/>
      </c>
      <c r="V4297" s="60" t="str">
        <f>W4297&amp;H4297</f>
        <v/>
      </c>
      <c r="W4297" s="60" t="str">
        <f>_xlfn.LET(_xlpm.TextCell,TEXT(G4297,"###"),IF(_xlpm.TextCell&lt;&gt;"",IF(StyleSpaceSplit,IFERROR(IF(FIND(" ",_xlpm.TextCell)&gt;=1,MID(_xlpm.TextCell,1,FIND(" ",_xlpm.TextCell)-1),_xlpm.TextCell),_xlpm.TextCell),_xlpm.TextCell),""))</f>
        <v/>
      </c>
      <c r="X4297" s="60" t="str">
        <f>IF(A4297&lt;&gt;"",IFERROR(IF(FIND(" ",G4297)&gt;=1,MID(G4297,FIND(" ",G4297)+1,LEN(G4297)),""),""),"")</f>
        <v/>
      </c>
      <c r="AC4297" s="51">
        <f>IFERROR(VALUE(MID($C4297,1,2)),0)</f>
        <v>0</v>
      </c>
      <c r="AD4297" s="44">
        <f>IFERROR(VALUE(MID($C4297,4,3)),0)</f>
        <v>0</v>
      </c>
      <c r="AE4297" s="51">
        <f>VALUE(RIGHT("00"&amp;AC4297,2)&amp;RIGHT("000"&amp;AD4297,3))</f>
        <v>0</v>
      </c>
    </row>
    <row r="4298" spans="1:31">
      <c r="A4298" s="60" t="str">
        <f>IF(G4298&amp;Q4298&lt;&gt;"",W4298&amp;Q4298,"")</f>
        <v/>
      </c>
      <c r="B4298" s="60" t="str">
        <f>IF(C4298&lt;&gt;"",LEFT(C4298,9),"")</f>
        <v/>
      </c>
      <c r="V4298" s="60" t="str">
        <f>W4298&amp;H4298</f>
        <v/>
      </c>
      <c r="W4298" s="60" t="str">
        <f>_xlfn.LET(_xlpm.TextCell,TEXT(G4298,"###"),IF(_xlpm.TextCell&lt;&gt;"",IF(StyleSpaceSplit,IFERROR(IF(FIND(" ",_xlpm.TextCell)&gt;=1,MID(_xlpm.TextCell,1,FIND(" ",_xlpm.TextCell)-1),_xlpm.TextCell),_xlpm.TextCell),_xlpm.TextCell),""))</f>
        <v/>
      </c>
      <c r="X4298" s="60" t="str">
        <f>IF(A4298&lt;&gt;"",IFERROR(IF(FIND(" ",G4298)&gt;=1,MID(G4298,FIND(" ",G4298)+1,LEN(G4298)),""),""),"")</f>
        <v/>
      </c>
      <c r="AC4298" s="51">
        <f>IFERROR(VALUE(MID($C4298,1,2)),0)</f>
        <v>0</v>
      </c>
      <c r="AD4298" s="44">
        <f>IFERROR(VALUE(MID($C4298,4,3)),0)</f>
        <v>0</v>
      </c>
      <c r="AE4298" s="51">
        <f>VALUE(RIGHT("00"&amp;AC4298,2)&amp;RIGHT("000"&amp;AD4298,3))</f>
        <v>0</v>
      </c>
    </row>
    <row r="4299" spans="1:31">
      <c r="A4299" s="60" t="str">
        <f>IF(G4299&amp;Q4299&lt;&gt;"",W4299&amp;Q4299,"")</f>
        <v/>
      </c>
      <c r="B4299" s="60" t="str">
        <f>IF(C4299&lt;&gt;"",LEFT(C4299,9),"")</f>
        <v/>
      </c>
      <c r="V4299" s="60" t="str">
        <f>W4299&amp;H4299</f>
        <v/>
      </c>
      <c r="W4299" s="60" t="str">
        <f>_xlfn.LET(_xlpm.TextCell,TEXT(G4299,"###"),IF(_xlpm.TextCell&lt;&gt;"",IF(StyleSpaceSplit,IFERROR(IF(FIND(" ",_xlpm.TextCell)&gt;=1,MID(_xlpm.TextCell,1,FIND(" ",_xlpm.TextCell)-1),_xlpm.TextCell),_xlpm.TextCell),_xlpm.TextCell),""))</f>
        <v/>
      </c>
      <c r="X4299" s="60" t="str">
        <f>IF(A4299&lt;&gt;"",IFERROR(IF(FIND(" ",G4299)&gt;=1,MID(G4299,FIND(" ",G4299)+1,LEN(G4299)),""),""),"")</f>
        <v/>
      </c>
      <c r="AC4299" s="51">
        <f>IFERROR(VALUE(MID($C4299,1,2)),0)</f>
        <v>0</v>
      </c>
      <c r="AD4299" s="44">
        <f>IFERROR(VALUE(MID($C4299,4,3)),0)</f>
        <v>0</v>
      </c>
      <c r="AE4299" s="51">
        <f>VALUE(RIGHT("00"&amp;AC4299,2)&amp;RIGHT("000"&amp;AD4299,3))</f>
        <v>0</v>
      </c>
    </row>
    <row r="4300" spans="1:31">
      <c r="A4300" s="60" t="str">
        <f>IF(G4300&amp;Q4300&lt;&gt;"",W4300&amp;Q4300,"")</f>
        <v/>
      </c>
      <c r="B4300" s="60" t="str">
        <f>IF(C4300&lt;&gt;"",LEFT(C4300,9),"")</f>
        <v/>
      </c>
      <c r="V4300" s="60" t="str">
        <f>W4300&amp;H4300</f>
        <v/>
      </c>
      <c r="W4300" s="60" t="str">
        <f>_xlfn.LET(_xlpm.TextCell,TEXT(G4300,"###"),IF(_xlpm.TextCell&lt;&gt;"",IF(StyleSpaceSplit,IFERROR(IF(FIND(" ",_xlpm.TextCell)&gt;=1,MID(_xlpm.TextCell,1,FIND(" ",_xlpm.TextCell)-1),_xlpm.TextCell),_xlpm.TextCell),_xlpm.TextCell),""))</f>
        <v/>
      </c>
      <c r="X4300" s="60" t="str">
        <f>IF(A4300&lt;&gt;"",IFERROR(IF(FIND(" ",G4300)&gt;=1,MID(G4300,FIND(" ",G4300)+1,LEN(G4300)),""),""),"")</f>
        <v/>
      </c>
      <c r="AC4300" s="51">
        <f>IFERROR(VALUE(MID($C4300,1,2)),0)</f>
        <v>0</v>
      </c>
      <c r="AD4300" s="44">
        <f>IFERROR(VALUE(MID($C4300,4,3)),0)</f>
        <v>0</v>
      </c>
      <c r="AE4300" s="51">
        <f>VALUE(RIGHT("00"&amp;AC4300,2)&amp;RIGHT("000"&amp;AD4300,3))</f>
        <v>0</v>
      </c>
    </row>
    <row r="4301" spans="1:31">
      <c r="A4301" s="60" t="str">
        <f>IF(G4301&amp;Q4301&lt;&gt;"",W4301&amp;Q4301,"")</f>
        <v/>
      </c>
      <c r="B4301" s="60" t="str">
        <f>IF(C4301&lt;&gt;"",LEFT(C4301,9),"")</f>
        <v/>
      </c>
      <c r="V4301" s="60" t="str">
        <f>W4301&amp;H4301</f>
        <v/>
      </c>
      <c r="W4301" s="60" t="str">
        <f>_xlfn.LET(_xlpm.TextCell,TEXT(G4301,"###"),IF(_xlpm.TextCell&lt;&gt;"",IF(StyleSpaceSplit,IFERROR(IF(FIND(" ",_xlpm.TextCell)&gt;=1,MID(_xlpm.TextCell,1,FIND(" ",_xlpm.TextCell)-1),_xlpm.TextCell),_xlpm.TextCell),_xlpm.TextCell),""))</f>
        <v/>
      </c>
      <c r="X4301" s="60" t="str">
        <f>IF(A4301&lt;&gt;"",IFERROR(IF(FIND(" ",G4301)&gt;=1,MID(G4301,FIND(" ",G4301)+1,LEN(G4301)),""),""),"")</f>
        <v/>
      </c>
      <c r="AC4301" s="51">
        <f>IFERROR(VALUE(MID($C4301,1,2)),0)</f>
        <v>0</v>
      </c>
      <c r="AD4301" s="44">
        <f>IFERROR(VALUE(MID($C4301,4,3)),0)</f>
        <v>0</v>
      </c>
      <c r="AE4301" s="51">
        <f>VALUE(RIGHT("00"&amp;AC4301,2)&amp;RIGHT("000"&amp;AD4301,3))</f>
        <v>0</v>
      </c>
    </row>
    <row r="4302" spans="1:31">
      <c r="A4302" s="60" t="str">
        <f>IF(G4302&amp;Q4302&lt;&gt;"",W4302&amp;Q4302,"")</f>
        <v/>
      </c>
      <c r="B4302" s="60" t="str">
        <f>IF(C4302&lt;&gt;"",LEFT(C4302,9),"")</f>
        <v/>
      </c>
      <c r="V4302" s="60" t="str">
        <f>W4302&amp;H4302</f>
        <v/>
      </c>
      <c r="W4302" s="60" t="str">
        <f>_xlfn.LET(_xlpm.TextCell,TEXT(G4302,"###"),IF(_xlpm.TextCell&lt;&gt;"",IF(StyleSpaceSplit,IFERROR(IF(FIND(" ",_xlpm.TextCell)&gt;=1,MID(_xlpm.TextCell,1,FIND(" ",_xlpm.TextCell)-1),_xlpm.TextCell),_xlpm.TextCell),_xlpm.TextCell),""))</f>
        <v/>
      </c>
      <c r="X4302" s="60" t="str">
        <f>IF(A4302&lt;&gt;"",IFERROR(IF(FIND(" ",G4302)&gt;=1,MID(G4302,FIND(" ",G4302)+1,LEN(G4302)),""),""),"")</f>
        <v/>
      </c>
      <c r="AC4302" s="51">
        <f>IFERROR(VALUE(MID($C4302,1,2)),0)</f>
        <v>0</v>
      </c>
      <c r="AD4302" s="44">
        <f>IFERROR(VALUE(MID($C4302,4,3)),0)</f>
        <v>0</v>
      </c>
      <c r="AE4302" s="51">
        <f>VALUE(RIGHT("00"&amp;AC4302,2)&amp;RIGHT("000"&amp;AD4302,3))</f>
        <v>0</v>
      </c>
    </row>
    <row r="4303" spans="1:31">
      <c r="A4303" s="60" t="str">
        <f>IF(G4303&amp;Q4303&lt;&gt;"",W4303&amp;Q4303,"")</f>
        <v/>
      </c>
      <c r="B4303" s="60" t="str">
        <f>IF(C4303&lt;&gt;"",LEFT(C4303,9),"")</f>
        <v/>
      </c>
      <c r="V4303" s="60" t="str">
        <f>W4303&amp;H4303</f>
        <v/>
      </c>
      <c r="W4303" s="60" t="str">
        <f>_xlfn.LET(_xlpm.TextCell,TEXT(G4303,"###"),IF(_xlpm.TextCell&lt;&gt;"",IF(StyleSpaceSplit,IFERROR(IF(FIND(" ",_xlpm.TextCell)&gt;=1,MID(_xlpm.TextCell,1,FIND(" ",_xlpm.TextCell)-1),_xlpm.TextCell),_xlpm.TextCell),_xlpm.TextCell),""))</f>
        <v/>
      </c>
      <c r="X4303" s="60" t="str">
        <f>IF(A4303&lt;&gt;"",IFERROR(IF(FIND(" ",G4303)&gt;=1,MID(G4303,FIND(" ",G4303)+1,LEN(G4303)),""),""),"")</f>
        <v/>
      </c>
      <c r="AC4303" s="51">
        <f>IFERROR(VALUE(MID($C4303,1,2)),0)</f>
        <v>0</v>
      </c>
      <c r="AD4303" s="44">
        <f>IFERROR(VALUE(MID($C4303,4,3)),0)</f>
        <v>0</v>
      </c>
      <c r="AE4303" s="51">
        <f>VALUE(RIGHT("00"&amp;AC4303,2)&amp;RIGHT("000"&amp;AD4303,3))</f>
        <v>0</v>
      </c>
    </row>
    <row r="4304" spans="1:31">
      <c r="A4304" s="60" t="str">
        <f>IF(G4304&amp;Q4304&lt;&gt;"",W4304&amp;Q4304,"")</f>
        <v/>
      </c>
      <c r="B4304" s="60" t="str">
        <f>IF(C4304&lt;&gt;"",LEFT(C4304,9),"")</f>
        <v/>
      </c>
      <c r="V4304" s="60" t="str">
        <f>W4304&amp;H4304</f>
        <v/>
      </c>
      <c r="W4304" s="60" t="str">
        <f>_xlfn.LET(_xlpm.TextCell,TEXT(G4304,"###"),IF(_xlpm.TextCell&lt;&gt;"",IF(StyleSpaceSplit,IFERROR(IF(FIND(" ",_xlpm.TextCell)&gt;=1,MID(_xlpm.TextCell,1,FIND(" ",_xlpm.TextCell)-1),_xlpm.TextCell),_xlpm.TextCell),_xlpm.TextCell),""))</f>
        <v/>
      </c>
      <c r="X4304" s="60" t="str">
        <f>IF(A4304&lt;&gt;"",IFERROR(IF(FIND(" ",G4304)&gt;=1,MID(G4304,FIND(" ",G4304)+1,LEN(G4304)),""),""),"")</f>
        <v/>
      </c>
      <c r="AC4304" s="51">
        <f>IFERROR(VALUE(MID($C4304,1,2)),0)</f>
        <v>0</v>
      </c>
      <c r="AD4304" s="44">
        <f>IFERROR(VALUE(MID($C4304,4,3)),0)</f>
        <v>0</v>
      </c>
      <c r="AE4304" s="51">
        <f>VALUE(RIGHT("00"&amp;AC4304,2)&amp;RIGHT("000"&amp;AD4304,3))</f>
        <v>0</v>
      </c>
    </row>
    <row r="4305" spans="1:31">
      <c r="A4305" s="60" t="str">
        <f>IF(G4305&amp;Q4305&lt;&gt;"",W4305&amp;Q4305,"")</f>
        <v/>
      </c>
      <c r="B4305" s="60" t="str">
        <f>IF(C4305&lt;&gt;"",LEFT(C4305,9),"")</f>
        <v/>
      </c>
      <c r="V4305" s="60" t="str">
        <f>W4305&amp;H4305</f>
        <v/>
      </c>
      <c r="W4305" s="60" t="str">
        <f>_xlfn.LET(_xlpm.TextCell,TEXT(G4305,"###"),IF(_xlpm.TextCell&lt;&gt;"",IF(StyleSpaceSplit,IFERROR(IF(FIND(" ",_xlpm.TextCell)&gt;=1,MID(_xlpm.TextCell,1,FIND(" ",_xlpm.TextCell)-1),_xlpm.TextCell),_xlpm.TextCell),_xlpm.TextCell),""))</f>
        <v/>
      </c>
      <c r="X4305" s="60" t="str">
        <f>IF(A4305&lt;&gt;"",IFERROR(IF(FIND(" ",G4305)&gt;=1,MID(G4305,FIND(" ",G4305)+1,LEN(G4305)),""),""),"")</f>
        <v/>
      </c>
      <c r="AC4305" s="51">
        <f>IFERROR(VALUE(MID($C4305,1,2)),0)</f>
        <v>0</v>
      </c>
      <c r="AD4305" s="44">
        <f>IFERROR(VALUE(MID($C4305,4,3)),0)</f>
        <v>0</v>
      </c>
      <c r="AE4305" s="51">
        <f>VALUE(RIGHT("00"&amp;AC4305,2)&amp;RIGHT("000"&amp;AD4305,3))</f>
        <v>0</v>
      </c>
    </row>
    <row r="4306" spans="1:31">
      <c r="A4306" s="60" t="str">
        <f>IF(G4306&amp;Q4306&lt;&gt;"",W4306&amp;Q4306,"")</f>
        <v/>
      </c>
      <c r="B4306" s="60" t="str">
        <f>IF(C4306&lt;&gt;"",LEFT(C4306,9),"")</f>
        <v/>
      </c>
      <c r="V4306" s="60" t="str">
        <f>W4306&amp;H4306</f>
        <v/>
      </c>
      <c r="W4306" s="60" t="str">
        <f>_xlfn.LET(_xlpm.TextCell,TEXT(G4306,"###"),IF(_xlpm.TextCell&lt;&gt;"",IF(StyleSpaceSplit,IFERROR(IF(FIND(" ",_xlpm.TextCell)&gt;=1,MID(_xlpm.TextCell,1,FIND(" ",_xlpm.TextCell)-1),_xlpm.TextCell),_xlpm.TextCell),_xlpm.TextCell),""))</f>
        <v/>
      </c>
      <c r="X4306" s="60" t="str">
        <f>IF(A4306&lt;&gt;"",IFERROR(IF(FIND(" ",G4306)&gt;=1,MID(G4306,FIND(" ",G4306)+1,LEN(G4306)),""),""),"")</f>
        <v/>
      </c>
      <c r="AC4306" s="51">
        <f>IFERROR(VALUE(MID($C4306,1,2)),0)</f>
        <v>0</v>
      </c>
      <c r="AD4306" s="44">
        <f>IFERROR(VALUE(MID($C4306,4,3)),0)</f>
        <v>0</v>
      </c>
      <c r="AE4306" s="51">
        <f>VALUE(RIGHT("00"&amp;AC4306,2)&amp;RIGHT("000"&amp;AD4306,3))</f>
        <v>0</v>
      </c>
    </row>
    <row r="4307" spans="1:31">
      <c r="A4307" s="60" t="str">
        <f>IF(G4307&amp;Q4307&lt;&gt;"",W4307&amp;Q4307,"")</f>
        <v/>
      </c>
      <c r="B4307" s="60" t="str">
        <f>IF(C4307&lt;&gt;"",LEFT(C4307,9),"")</f>
        <v/>
      </c>
      <c r="V4307" s="60" t="str">
        <f>W4307&amp;H4307</f>
        <v/>
      </c>
      <c r="W4307" s="60" t="str">
        <f>_xlfn.LET(_xlpm.TextCell,TEXT(G4307,"###"),IF(_xlpm.TextCell&lt;&gt;"",IF(StyleSpaceSplit,IFERROR(IF(FIND(" ",_xlpm.TextCell)&gt;=1,MID(_xlpm.TextCell,1,FIND(" ",_xlpm.TextCell)-1),_xlpm.TextCell),_xlpm.TextCell),_xlpm.TextCell),""))</f>
        <v/>
      </c>
      <c r="X4307" s="60" t="str">
        <f>IF(A4307&lt;&gt;"",IFERROR(IF(FIND(" ",G4307)&gt;=1,MID(G4307,FIND(" ",G4307)+1,LEN(G4307)),""),""),"")</f>
        <v/>
      </c>
      <c r="AC4307" s="51">
        <f>IFERROR(VALUE(MID($C4307,1,2)),0)</f>
        <v>0</v>
      </c>
      <c r="AD4307" s="44">
        <f>IFERROR(VALUE(MID($C4307,4,3)),0)</f>
        <v>0</v>
      </c>
      <c r="AE4307" s="51">
        <f>VALUE(RIGHT("00"&amp;AC4307,2)&amp;RIGHT("000"&amp;AD4307,3))</f>
        <v>0</v>
      </c>
    </row>
    <row r="4308" spans="1:31">
      <c r="A4308" s="60" t="str">
        <f>IF(G4308&amp;Q4308&lt;&gt;"",W4308&amp;Q4308,"")</f>
        <v/>
      </c>
      <c r="B4308" s="60" t="str">
        <f>IF(C4308&lt;&gt;"",LEFT(C4308,9),"")</f>
        <v/>
      </c>
      <c r="V4308" s="60" t="str">
        <f>W4308&amp;H4308</f>
        <v/>
      </c>
      <c r="W4308" s="60" t="str">
        <f>_xlfn.LET(_xlpm.TextCell,TEXT(G4308,"###"),IF(_xlpm.TextCell&lt;&gt;"",IF(StyleSpaceSplit,IFERROR(IF(FIND(" ",_xlpm.TextCell)&gt;=1,MID(_xlpm.TextCell,1,FIND(" ",_xlpm.TextCell)-1),_xlpm.TextCell),_xlpm.TextCell),_xlpm.TextCell),""))</f>
        <v/>
      </c>
      <c r="X4308" s="60" t="str">
        <f>IF(A4308&lt;&gt;"",IFERROR(IF(FIND(" ",G4308)&gt;=1,MID(G4308,FIND(" ",G4308)+1,LEN(G4308)),""),""),"")</f>
        <v/>
      </c>
      <c r="AC4308" s="51">
        <f>IFERROR(VALUE(MID($C4308,1,2)),0)</f>
        <v>0</v>
      </c>
      <c r="AD4308" s="44">
        <f>IFERROR(VALUE(MID($C4308,4,3)),0)</f>
        <v>0</v>
      </c>
      <c r="AE4308" s="51">
        <f>VALUE(RIGHT("00"&amp;AC4308,2)&amp;RIGHT("000"&amp;AD4308,3))</f>
        <v>0</v>
      </c>
    </row>
    <row r="4309" spans="1:31">
      <c r="A4309" s="60" t="str">
        <f>IF(G4309&amp;Q4309&lt;&gt;"",W4309&amp;Q4309,"")</f>
        <v/>
      </c>
      <c r="B4309" s="60" t="str">
        <f>IF(C4309&lt;&gt;"",LEFT(C4309,9),"")</f>
        <v/>
      </c>
      <c r="V4309" s="60" t="str">
        <f>W4309&amp;H4309</f>
        <v/>
      </c>
      <c r="W4309" s="60" t="str">
        <f>_xlfn.LET(_xlpm.TextCell,TEXT(G4309,"###"),IF(_xlpm.TextCell&lt;&gt;"",IF(StyleSpaceSplit,IFERROR(IF(FIND(" ",_xlpm.TextCell)&gt;=1,MID(_xlpm.TextCell,1,FIND(" ",_xlpm.TextCell)-1),_xlpm.TextCell),_xlpm.TextCell),_xlpm.TextCell),""))</f>
        <v/>
      </c>
      <c r="X4309" s="60" t="str">
        <f>IF(A4309&lt;&gt;"",IFERROR(IF(FIND(" ",G4309)&gt;=1,MID(G4309,FIND(" ",G4309)+1,LEN(G4309)),""),""),"")</f>
        <v/>
      </c>
      <c r="AC4309" s="51">
        <f>IFERROR(VALUE(MID($C4309,1,2)),0)</f>
        <v>0</v>
      </c>
      <c r="AD4309" s="44">
        <f>IFERROR(VALUE(MID($C4309,4,3)),0)</f>
        <v>0</v>
      </c>
      <c r="AE4309" s="51">
        <f>VALUE(RIGHT("00"&amp;AC4309,2)&amp;RIGHT("000"&amp;AD4309,3))</f>
        <v>0</v>
      </c>
    </row>
    <row r="4310" spans="1:31">
      <c r="A4310" s="60" t="str">
        <f>IF(G4310&amp;Q4310&lt;&gt;"",W4310&amp;Q4310,"")</f>
        <v/>
      </c>
      <c r="B4310" s="60" t="str">
        <f>IF(C4310&lt;&gt;"",LEFT(C4310,9),"")</f>
        <v/>
      </c>
      <c r="V4310" s="60" t="str">
        <f>W4310&amp;H4310</f>
        <v/>
      </c>
      <c r="W4310" s="60" t="str">
        <f>_xlfn.LET(_xlpm.TextCell,TEXT(G4310,"###"),IF(_xlpm.TextCell&lt;&gt;"",IF(StyleSpaceSplit,IFERROR(IF(FIND(" ",_xlpm.TextCell)&gt;=1,MID(_xlpm.TextCell,1,FIND(" ",_xlpm.TextCell)-1),_xlpm.TextCell),_xlpm.TextCell),_xlpm.TextCell),""))</f>
        <v/>
      </c>
      <c r="X4310" s="60" t="str">
        <f>IF(A4310&lt;&gt;"",IFERROR(IF(FIND(" ",G4310)&gt;=1,MID(G4310,FIND(" ",G4310)+1,LEN(G4310)),""),""),"")</f>
        <v/>
      </c>
      <c r="AC4310" s="51">
        <f>IFERROR(VALUE(MID($C4310,1,2)),0)</f>
        <v>0</v>
      </c>
      <c r="AD4310" s="44">
        <f>IFERROR(VALUE(MID($C4310,4,3)),0)</f>
        <v>0</v>
      </c>
      <c r="AE4310" s="51">
        <f>VALUE(RIGHT("00"&amp;AC4310,2)&amp;RIGHT("000"&amp;AD4310,3))</f>
        <v>0</v>
      </c>
    </row>
    <row r="4311" spans="1:31">
      <c r="A4311" s="60" t="str">
        <f>IF(G4311&amp;Q4311&lt;&gt;"",W4311&amp;Q4311,"")</f>
        <v/>
      </c>
      <c r="B4311" s="60" t="str">
        <f>IF(C4311&lt;&gt;"",LEFT(C4311,9),"")</f>
        <v/>
      </c>
      <c r="V4311" s="60" t="str">
        <f>W4311&amp;H4311</f>
        <v/>
      </c>
      <c r="W4311" s="60" t="str">
        <f>_xlfn.LET(_xlpm.TextCell,TEXT(G4311,"###"),IF(_xlpm.TextCell&lt;&gt;"",IF(StyleSpaceSplit,IFERROR(IF(FIND(" ",_xlpm.TextCell)&gt;=1,MID(_xlpm.TextCell,1,FIND(" ",_xlpm.TextCell)-1),_xlpm.TextCell),_xlpm.TextCell),_xlpm.TextCell),""))</f>
        <v/>
      </c>
      <c r="X4311" s="60" t="str">
        <f>IF(A4311&lt;&gt;"",IFERROR(IF(FIND(" ",G4311)&gt;=1,MID(G4311,FIND(" ",G4311)+1,LEN(G4311)),""),""),"")</f>
        <v/>
      </c>
      <c r="AC4311" s="51">
        <f>IFERROR(VALUE(MID($C4311,1,2)),0)</f>
        <v>0</v>
      </c>
      <c r="AD4311" s="44">
        <f>IFERROR(VALUE(MID($C4311,4,3)),0)</f>
        <v>0</v>
      </c>
      <c r="AE4311" s="51">
        <f>VALUE(RIGHT("00"&amp;AC4311,2)&amp;RIGHT("000"&amp;AD4311,3))</f>
        <v>0</v>
      </c>
    </row>
    <row r="4312" spans="1:31">
      <c r="A4312" s="60" t="str">
        <f>IF(G4312&amp;Q4312&lt;&gt;"",W4312&amp;Q4312,"")</f>
        <v/>
      </c>
      <c r="B4312" s="60" t="str">
        <f>IF(C4312&lt;&gt;"",LEFT(C4312,9),"")</f>
        <v/>
      </c>
      <c r="V4312" s="60" t="str">
        <f>W4312&amp;H4312</f>
        <v/>
      </c>
      <c r="W4312" s="60" t="str">
        <f>_xlfn.LET(_xlpm.TextCell,TEXT(G4312,"###"),IF(_xlpm.TextCell&lt;&gt;"",IF(StyleSpaceSplit,IFERROR(IF(FIND(" ",_xlpm.TextCell)&gt;=1,MID(_xlpm.TextCell,1,FIND(" ",_xlpm.TextCell)-1),_xlpm.TextCell),_xlpm.TextCell),_xlpm.TextCell),""))</f>
        <v/>
      </c>
      <c r="X4312" s="60" t="str">
        <f>IF(A4312&lt;&gt;"",IFERROR(IF(FIND(" ",G4312)&gt;=1,MID(G4312,FIND(" ",G4312)+1,LEN(G4312)),""),""),"")</f>
        <v/>
      </c>
      <c r="AC4312" s="51">
        <f>IFERROR(VALUE(MID($C4312,1,2)),0)</f>
        <v>0</v>
      </c>
      <c r="AD4312" s="44">
        <f>IFERROR(VALUE(MID($C4312,4,3)),0)</f>
        <v>0</v>
      </c>
      <c r="AE4312" s="51">
        <f>VALUE(RIGHT("00"&amp;AC4312,2)&amp;RIGHT("000"&amp;AD4312,3))</f>
        <v>0</v>
      </c>
    </row>
    <row r="4313" spans="1:31">
      <c r="A4313" s="60" t="str">
        <f>IF(G4313&amp;Q4313&lt;&gt;"",W4313&amp;Q4313,"")</f>
        <v/>
      </c>
      <c r="B4313" s="60" t="str">
        <f>IF(C4313&lt;&gt;"",LEFT(C4313,9),"")</f>
        <v/>
      </c>
      <c r="V4313" s="60" t="str">
        <f>W4313&amp;H4313</f>
        <v/>
      </c>
      <c r="W4313" s="60" t="str">
        <f>_xlfn.LET(_xlpm.TextCell,TEXT(G4313,"###"),IF(_xlpm.TextCell&lt;&gt;"",IF(StyleSpaceSplit,IFERROR(IF(FIND(" ",_xlpm.TextCell)&gt;=1,MID(_xlpm.TextCell,1,FIND(" ",_xlpm.TextCell)-1),_xlpm.TextCell),_xlpm.TextCell),_xlpm.TextCell),""))</f>
        <v/>
      </c>
      <c r="X4313" s="60" t="str">
        <f>IF(A4313&lt;&gt;"",IFERROR(IF(FIND(" ",G4313)&gt;=1,MID(G4313,FIND(" ",G4313)+1,LEN(G4313)),""),""),"")</f>
        <v/>
      </c>
      <c r="AC4313" s="51">
        <f>IFERROR(VALUE(MID($C4313,1,2)),0)</f>
        <v>0</v>
      </c>
      <c r="AD4313" s="44">
        <f>IFERROR(VALUE(MID($C4313,4,3)),0)</f>
        <v>0</v>
      </c>
      <c r="AE4313" s="51">
        <f>VALUE(RIGHT("00"&amp;AC4313,2)&amp;RIGHT("000"&amp;AD4313,3))</f>
        <v>0</v>
      </c>
    </row>
    <row r="4314" spans="1:31">
      <c r="A4314" s="60" t="str">
        <f>IF(G4314&amp;Q4314&lt;&gt;"",W4314&amp;Q4314,"")</f>
        <v/>
      </c>
      <c r="B4314" s="60" t="str">
        <f>IF(C4314&lt;&gt;"",LEFT(C4314,9),"")</f>
        <v/>
      </c>
      <c r="V4314" s="60" t="str">
        <f>W4314&amp;H4314</f>
        <v/>
      </c>
      <c r="W4314" s="60" t="str">
        <f>_xlfn.LET(_xlpm.TextCell,TEXT(G4314,"###"),IF(_xlpm.TextCell&lt;&gt;"",IF(StyleSpaceSplit,IFERROR(IF(FIND(" ",_xlpm.TextCell)&gt;=1,MID(_xlpm.TextCell,1,FIND(" ",_xlpm.TextCell)-1),_xlpm.TextCell),_xlpm.TextCell),_xlpm.TextCell),""))</f>
        <v/>
      </c>
      <c r="X4314" s="60" t="str">
        <f>IF(A4314&lt;&gt;"",IFERROR(IF(FIND(" ",G4314)&gt;=1,MID(G4314,FIND(" ",G4314)+1,LEN(G4314)),""),""),"")</f>
        <v/>
      </c>
      <c r="AC4314" s="51">
        <f>IFERROR(VALUE(MID($C4314,1,2)),0)</f>
        <v>0</v>
      </c>
      <c r="AD4314" s="44">
        <f>IFERROR(VALUE(MID($C4314,4,3)),0)</f>
        <v>0</v>
      </c>
      <c r="AE4314" s="51">
        <f>VALUE(RIGHT("00"&amp;AC4314,2)&amp;RIGHT("000"&amp;AD4314,3))</f>
        <v>0</v>
      </c>
    </row>
    <row r="4315" spans="1:31">
      <c r="A4315" s="60" t="str">
        <f>IF(G4315&amp;Q4315&lt;&gt;"",W4315&amp;Q4315,"")</f>
        <v/>
      </c>
      <c r="B4315" s="60" t="str">
        <f>IF(C4315&lt;&gt;"",LEFT(C4315,9),"")</f>
        <v/>
      </c>
      <c r="V4315" s="60" t="str">
        <f>W4315&amp;H4315</f>
        <v/>
      </c>
      <c r="W4315" s="60" t="str">
        <f>_xlfn.LET(_xlpm.TextCell,TEXT(G4315,"###"),IF(_xlpm.TextCell&lt;&gt;"",IF(StyleSpaceSplit,IFERROR(IF(FIND(" ",_xlpm.TextCell)&gt;=1,MID(_xlpm.TextCell,1,FIND(" ",_xlpm.TextCell)-1),_xlpm.TextCell),_xlpm.TextCell),_xlpm.TextCell),""))</f>
        <v/>
      </c>
      <c r="X4315" s="60" t="str">
        <f>IF(A4315&lt;&gt;"",IFERROR(IF(FIND(" ",G4315)&gt;=1,MID(G4315,FIND(" ",G4315)+1,LEN(G4315)),""),""),"")</f>
        <v/>
      </c>
      <c r="AC4315" s="51">
        <f>IFERROR(VALUE(MID($C4315,1,2)),0)</f>
        <v>0</v>
      </c>
      <c r="AD4315" s="44">
        <f>IFERROR(VALUE(MID($C4315,4,3)),0)</f>
        <v>0</v>
      </c>
      <c r="AE4315" s="51">
        <f>VALUE(RIGHT("00"&amp;AC4315,2)&amp;RIGHT("000"&amp;AD4315,3))</f>
        <v>0</v>
      </c>
    </row>
    <row r="4316" spans="1:31">
      <c r="A4316" s="60" t="str">
        <f>IF(G4316&amp;Q4316&lt;&gt;"",W4316&amp;Q4316,"")</f>
        <v/>
      </c>
      <c r="B4316" s="60" t="str">
        <f>IF(C4316&lt;&gt;"",LEFT(C4316,9),"")</f>
        <v/>
      </c>
      <c r="V4316" s="60" t="str">
        <f>W4316&amp;H4316</f>
        <v/>
      </c>
      <c r="W4316" s="60" t="str">
        <f>_xlfn.LET(_xlpm.TextCell,TEXT(G4316,"###"),IF(_xlpm.TextCell&lt;&gt;"",IF(StyleSpaceSplit,IFERROR(IF(FIND(" ",_xlpm.TextCell)&gt;=1,MID(_xlpm.TextCell,1,FIND(" ",_xlpm.TextCell)-1),_xlpm.TextCell),_xlpm.TextCell),_xlpm.TextCell),""))</f>
        <v/>
      </c>
      <c r="X4316" s="60" t="str">
        <f>IF(A4316&lt;&gt;"",IFERROR(IF(FIND(" ",G4316)&gt;=1,MID(G4316,FIND(" ",G4316)+1,LEN(G4316)),""),""),"")</f>
        <v/>
      </c>
      <c r="AC4316" s="51">
        <f>IFERROR(VALUE(MID($C4316,1,2)),0)</f>
        <v>0</v>
      </c>
      <c r="AD4316" s="44">
        <f>IFERROR(VALUE(MID($C4316,4,3)),0)</f>
        <v>0</v>
      </c>
      <c r="AE4316" s="51">
        <f>VALUE(RIGHT("00"&amp;AC4316,2)&amp;RIGHT("000"&amp;AD4316,3))</f>
        <v>0</v>
      </c>
    </row>
    <row r="4317" spans="1:31">
      <c r="A4317" s="60" t="str">
        <f>IF(G4317&amp;Q4317&lt;&gt;"",W4317&amp;Q4317,"")</f>
        <v/>
      </c>
      <c r="B4317" s="60" t="str">
        <f>IF(C4317&lt;&gt;"",LEFT(C4317,9),"")</f>
        <v/>
      </c>
      <c r="V4317" s="60" t="str">
        <f>W4317&amp;H4317</f>
        <v/>
      </c>
      <c r="W4317" s="60" t="str">
        <f>_xlfn.LET(_xlpm.TextCell,TEXT(G4317,"###"),IF(_xlpm.TextCell&lt;&gt;"",IF(StyleSpaceSplit,IFERROR(IF(FIND(" ",_xlpm.TextCell)&gt;=1,MID(_xlpm.TextCell,1,FIND(" ",_xlpm.TextCell)-1),_xlpm.TextCell),_xlpm.TextCell),_xlpm.TextCell),""))</f>
        <v/>
      </c>
      <c r="X4317" s="60" t="str">
        <f>IF(A4317&lt;&gt;"",IFERROR(IF(FIND(" ",G4317)&gt;=1,MID(G4317,FIND(" ",G4317)+1,LEN(G4317)),""),""),"")</f>
        <v/>
      </c>
      <c r="AC4317" s="51">
        <f>IFERROR(VALUE(MID($C4317,1,2)),0)</f>
        <v>0</v>
      </c>
      <c r="AD4317" s="44">
        <f>IFERROR(VALUE(MID($C4317,4,3)),0)</f>
        <v>0</v>
      </c>
      <c r="AE4317" s="51">
        <f>VALUE(RIGHT("00"&amp;AC4317,2)&amp;RIGHT("000"&amp;AD4317,3))</f>
        <v>0</v>
      </c>
    </row>
    <row r="4318" spans="1:31">
      <c r="A4318" s="60" t="str">
        <f>IF(G4318&amp;Q4318&lt;&gt;"",W4318&amp;Q4318,"")</f>
        <v/>
      </c>
      <c r="B4318" s="60" t="str">
        <f>IF(C4318&lt;&gt;"",LEFT(C4318,9),"")</f>
        <v/>
      </c>
      <c r="V4318" s="60" t="str">
        <f>W4318&amp;H4318</f>
        <v/>
      </c>
      <c r="W4318" s="60" t="str">
        <f>_xlfn.LET(_xlpm.TextCell,TEXT(G4318,"###"),IF(_xlpm.TextCell&lt;&gt;"",IF(StyleSpaceSplit,IFERROR(IF(FIND(" ",_xlpm.TextCell)&gt;=1,MID(_xlpm.TextCell,1,FIND(" ",_xlpm.TextCell)-1),_xlpm.TextCell),_xlpm.TextCell),_xlpm.TextCell),""))</f>
        <v/>
      </c>
      <c r="X4318" s="60" t="str">
        <f>IF(A4318&lt;&gt;"",IFERROR(IF(FIND(" ",G4318)&gt;=1,MID(G4318,FIND(" ",G4318)+1,LEN(G4318)),""),""),"")</f>
        <v/>
      </c>
      <c r="AC4318" s="51">
        <f>IFERROR(VALUE(MID($C4318,1,2)),0)</f>
        <v>0</v>
      </c>
      <c r="AD4318" s="44">
        <f>IFERROR(VALUE(MID($C4318,4,3)),0)</f>
        <v>0</v>
      </c>
      <c r="AE4318" s="51">
        <f>VALUE(RIGHT("00"&amp;AC4318,2)&amp;RIGHT("000"&amp;AD4318,3))</f>
        <v>0</v>
      </c>
    </row>
    <row r="4319" spans="1:31">
      <c r="A4319" s="60" t="str">
        <f>IF(G4319&amp;Q4319&lt;&gt;"",W4319&amp;Q4319,"")</f>
        <v/>
      </c>
      <c r="B4319" s="60" t="str">
        <f>IF(C4319&lt;&gt;"",LEFT(C4319,9),"")</f>
        <v/>
      </c>
      <c r="V4319" s="60" t="str">
        <f>W4319&amp;H4319</f>
        <v/>
      </c>
      <c r="W4319" s="60" t="str">
        <f>_xlfn.LET(_xlpm.TextCell,TEXT(G4319,"###"),IF(_xlpm.TextCell&lt;&gt;"",IF(StyleSpaceSplit,IFERROR(IF(FIND(" ",_xlpm.TextCell)&gt;=1,MID(_xlpm.TextCell,1,FIND(" ",_xlpm.TextCell)-1),_xlpm.TextCell),_xlpm.TextCell),_xlpm.TextCell),""))</f>
        <v/>
      </c>
      <c r="X4319" s="60" t="str">
        <f>IF(A4319&lt;&gt;"",IFERROR(IF(FIND(" ",G4319)&gt;=1,MID(G4319,FIND(" ",G4319)+1,LEN(G4319)),""),""),"")</f>
        <v/>
      </c>
      <c r="AC4319" s="51">
        <f>IFERROR(VALUE(MID($C4319,1,2)),0)</f>
        <v>0</v>
      </c>
      <c r="AD4319" s="44">
        <f>IFERROR(VALUE(MID($C4319,4,3)),0)</f>
        <v>0</v>
      </c>
      <c r="AE4319" s="51">
        <f>VALUE(RIGHT("00"&amp;AC4319,2)&amp;RIGHT("000"&amp;AD4319,3))</f>
        <v>0</v>
      </c>
    </row>
    <row r="4320" spans="1:31">
      <c r="A4320" s="60" t="str">
        <f>IF(G4320&amp;Q4320&lt;&gt;"",W4320&amp;Q4320,"")</f>
        <v/>
      </c>
      <c r="B4320" s="60" t="str">
        <f>IF(C4320&lt;&gt;"",LEFT(C4320,9),"")</f>
        <v/>
      </c>
      <c r="V4320" s="60" t="str">
        <f>W4320&amp;H4320</f>
        <v/>
      </c>
      <c r="W4320" s="60" t="str">
        <f>_xlfn.LET(_xlpm.TextCell,TEXT(G4320,"###"),IF(_xlpm.TextCell&lt;&gt;"",IF(StyleSpaceSplit,IFERROR(IF(FIND(" ",_xlpm.TextCell)&gt;=1,MID(_xlpm.TextCell,1,FIND(" ",_xlpm.TextCell)-1),_xlpm.TextCell),_xlpm.TextCell),_xlpm.TextCell),""))</f>
        <v/>
      </c>
      <c r="X4320" s="60" t="str">
        <f>IF(A4320&lt;&gt;"",IFERROR(IF(FIND(" ",G4320)&gt;=1,MID(G4320,FIND(" ",G4320)+1,LEN(G4320)),""),""),"")</f>
        <v/>
      </c>
      <c r="AC4320" s="51">
        <f>IFERROR(VALUE(MID($C4320,1,2)),0)</f>
        <v>0</v>
      </c>
      <c r="AD4320" s="44">
        <f>IFERROR(VALUE(MID($C4320,4,3)),0)</f>
        <v>0</v>
      </c>
      <c r="AE4320" s="51">
        <f>VALUE(RIGHT("00"&amp;AC4320,2)&amp;RIGHT("000"&amp;AD4320,3))</f>
        <v>0</v>
      </c>
    </row>
    <row r="4321" spans="1:31">
      <c r="A4321" s="60" t="str">
        <f>IF(G4321&amp;Q4321&lt;&gt;"",W4321&amp;Q4321,"")</f>
        <v/>
      </c>
      <c r="B4321" s="60" t="str">
        <f>IF(C4321&lt;&gt;"",LEFT(C4321,9),"")</f>
        <v/>
      </c>
      <c r="V4321" s="60" t="str">
        <f>W4321&amp;H4321</f>
        <v/>
      </c>
      <c r="W4321" s="60" t="str">
        <f>_xlfn.LET(_xlpm.TextCell,TEXT(G4321,"###"),IF(_xlpm.TextCell&lt;&gt;"",IF(StyleSpaceSplit,IFERROR(IF(FIND(" ",_xlpm.TextCell)&gt;=1,MID(_xlpm.TextCell,1,FIND(" ",_xlpm.TextCell)-1),_xlpm.TextCell),_xlpm.TextCell),_xlpm.TextCell),""))</f>
        <v/>
      </c>
      <c r="X4321" s="60" t="str">
        <f>IF(A4321&lt;&gt;"",IFERROR(IF(FIND(" ",G4321)&gt;=1,MID(G4321,FIND(" ",G4321)+1,LEN(G4321)),""),""),"")</f>
        <v/>
      </c>
      <c r="AC4321" s="51">
        <f>IFERROR(VALUE(MID($C4321,1,2)),0)</f>
        <v>0</v>
      </c>
      <c r="AD4321" s="44">
        <f>IFERROR(VALUE(MID($C4321,4,3)),0)</f>
        <v>0</v>
      </c>
      <c r="AE4321" s="51">
        <f>VALUE(RIGHT("00"&amp;AC4321,2)&amp;RIGHT("000"&amp;AD4321,3))</f>
        <v>0</v>
      </c>
    </row>
    <row r="4322" spans="1:31">
      <c r="A4322" s="60" t="str">
        <f>IF(G4322&amp;Q4322&lt;&gt;"",W4322&amp;Q4322,"")</f>
        <v/>
      </c>
      <c r="B4322" s="60" t="str">
        <f>IF(C4322&lt;&gt;"",LEFT(C4322,9),"")</f>
        <v/>
      </c>
      <c r="V4322" s="60" t="str">
        <f>W4322&amp;H4322</f>
        <v/>
      </c>
      <c r="W4322" s="60" t="str">
        <f>_xlfn.LET(_xlpm.TextCell,TEXT(G4322,"###"),IF(_xlpm.TextCell&lt;&gt;"",IF(StyleSpaceSplit,IFERROR(IF(FIND(" ",_xlpm.TextCell)&gt;=1,MID(_xlpm.TextCell,1,FIND(" ",_xlpm.TextCell)-1),_xlpm.TextCell),_xlpm.TextCell),_xlpm.TextCell),""))</f>
        <v/>
      </c>
      <c r="X4322" s="60" t="str">
        <f>IF(A4322&lt;&gt;"",IFERROR(IF(FIND(" ",G4322)&gt;=1,MID(G4322,FIND(" ",G4322)+1,LEN(G4322)),""),""),"")</f>
        <v/>
      </c>
      <c r="AC4322" s="51">
        <f>IFERROR(VALUE(MID($C4322,1,2)),0)</f>
        <v>0</v>
      </c>
      <c r="AD4322" s="44">
        <f>IFERROR(VALUE(MID($C4322,4,3)),0)</f>
        <v>0</v>
      </c>
      <c r="AE4322" s="51">
        <f>VALUE(RIGHT("00"&amp;AC4322,2)&amp;RIGHT("000"&amp;AD4322,3))</f>
        <v>0</v>
      </c>
    </row>
    <row r="4323" spans="1:31">
      <c r="A4323" s="60" t="str">
        <f>IF(G4323&amp;Q4323&lt;&gt;"",W4323&amp;Q4323,"")</f>
        <v/>
      </c>
      <c r="B4323" s="60" t="str">
        <f>IF(C4323&lt;&gt;"",LEFT(C4323,9),"")</f>
        <v/>
      </c>
      <c r="V4323" s="60" t="str">
        <f>W4323&amp;H4323</f>
        <v/>
      </c>
      <c r="W4323" s="60" t="str">
        <f>_xlfn.LET(_xlpm.TextCell,TEXT(G4323,"###"),IF(_xlpm.TextCell&lt;&gt;"",IF(StyleSpaceSplit,IFERROR(IF(FIND(" ",_xlpm.TextCell)&gt;=1,MID(_xlpm.TextCell,1,FIND(" ",_xlpm.TextCell)-1),_xlpm.TextCell),_xlpm.TextCell),_xlpm.TextCell),""))</f>
        <v/>
      </c>
      <c r="X4323" s="60" t="str">
        <f>IF(A4323&lt;&gt;"",IFERROR(IF(FIND(" ",G4323)&gt;=1,MID(G4323,FIND(" ",G4323)+1,LEN(G4323)),""),""),"")</f>
        <v/>
      </c>
      <c r="AC4323" s="51">
        <f>IFERROR(VALUE(MID($C4323,1,2)),0)</f>
        <v>0</v>
      </c>
      <c r="AD4323" s="44">
        <f>IFERROR(VALUE(MID($C4323,4,3)),0)</f>
        <v>0</v>
      </c>
      <c r="AE4323" s="51">
        <f>VALUE(RIGHT("00"&amp;AC4323,2)&amp;RIGHT("000"&amp;AD4323,3))</f>
        <v>0</v>
      </c>
    </row>
    <row r="4324" spans="1:31">
      <c r="A4324" s="60" t="str">
        <f>IF(G4324&amp;Q4324&lt;&gt;"",W4324&amp;Q4324,"")</f>
        <v/>
      </c>
      <c r="B4324" s="60" t="str">
        <f>IF(C4324&lt;&gt;"",LEFT(C4324,9),"")</f>
        <v/>
      </c>
      <c r="V4324" s="60" t="str">
        <f>W4324&amp;H4324</f>
        <v/>
      </c>
      <c r="W4324" s="60" t="str">
        <f>_xlfn.LET(_xlpm.TextCell,TEXT(G4324,"###"),IF(_xlpm.TextCell&lt;&gt;"",IF(StyleSpaceSplit,IFERROR(IF(FIND(" ",_xlpm.TextCell)&gt;=1,MID(_xlpm.TextCell,1,FIND(" ",_xlpm.TextCell)-1),_xlpm.TextCell),_xlpm.TextCell),_xlpm.TextCell),""))</f>
        <v/>
      </c>
      <c r="X4324" s="60" t="str">
        <f>IF(A4324&lt;&gt;"",IFERROR(IF(FIND(" ",G4324)&gt;=1,MID(G4324,FIND(" ",G4324)+1,LEN(G4324)),""),""),"")</f>
        <v/>
      </c>
      <c r="AC4324" s="51">
        <f>IFERROR(VALUE(MID($C4324,1,2)),0)</f>
        <v>0</v>
      </c>
      <c r="AD4324" s="44">
        <f>IFERROR(VALUE(MID($C4324,4,3)),0)</f>
        <v>0</v>
      </c>
      <c r="AE4324" s="51">
        <f>VALUE(RIGHT("00"&amp;AC4324,2)&amp;RIGHT("000"&amp;AD4324,3))</f>
        <v>0</v>
      </c>
    </row>
    <row r="4325" spans="1:31">
      <c r="A4325" s="60" t="str">
        <f>IF(G4325&amp;Q4325&lt;&gt;"",W4325&amp;Q4325,"")</f>
        <v/>
      </c>
      <c r="B4325" s="60" t="str">
        <f>IF(C4325&lt;&gt;"",LEFT(C4325,9),"")</f>
        <v/>
      </c>
      <c r="V4325" s="60" t="str">
        <f>W4325&amp;H4325</f>
        <v/>
      </c>
      <c r="W4325" s="60" t="str">
        <f>_xlfn.LET(_xlpm.TextCell,TEXT(G4325,"###"),IF(_xlpm.TextCell&lt;&gt;"",IF(StyleSpaceSplit,IFERROR(IF(FIND(" ",_xlpm.TextCell)&gt;=1,MID(_xlpm.TextCell,1,FIND(" ",_xlpm.TextCell)-1),_xlpm.TextCell),_xlpm.TextCell),_xlpm.TextCell),""))</f>
        <v/>
      </c>
      <c r="X4325" s="60" t="str">
        <f>IF(A4325&lt;&gt;"",IFERROR(IF(FIND(" ",G4325)&gt;=1,MID(G4325,FIND(" ",G4325)+1,LEN(G4325)),""),""),"")</f>
        <v/>
      </c>
      <c r="AC4325" s="51">
        <f>IFERROR(VALUE(MID($C4325,1,2)),0)</f>
        <v>0</v>
      </c>
      <c r="AD4325" s="44">
        <f>IFERROR(VALUE(MID($C4325,4,3)),0)</f>
        <v>0</v>
      </c>
      <c r="AE4325" s="51">
        <f>VALUE(RIGHT("00"&amp;AC4325,2)&amp;RIGHT("000"&amp;AD4325,3))</f>
        <v>0</v>
      </c>
    </row>
    <row r="4326" spans="1:31">
      <c r="A4326" s="60" t="str">
        <f>IF(G4326&amp;Q4326&lt;&gt;"",W4326&amp;Q4326,"")</f>
        <v/>
      </c>
      <c r="B4326" s="60" t="str">
        <f>IF(C4326&lt;&gt;"",LEFT(C4326,9),"")</f>
        <v/>
      </c>
      <c r="V4326" s="60" t="str">
        <f>W4326&amp;H4326</f>
        <v/>
      </c>
      <c r="W4326" s="60" t="str">
        <f>_xlfn.LET(_xlpm.TextCell,TEXT(G4326,"###"),IF(_xlpm.TextCell&lt;&gt;"",IF(StyleSpaceSplit,IFERROR(IF(FIND(" ",_xlpm.TextCell)&gt;=1,MID(_xlpm.TextCell,1,FIND(" ",_xlpm.TextCell)-1),_xlpm.TextCell),_xlpm.TextCell),_xlpm.TextCell),""))</f>
        <v/>
      </c>
      <c r="X4326" s="60" t="str">
        <f>IF(A4326&lt;&gt;"",IFERROR(IF(FIND(" ",G4326)&gt;=1,MID(G4326,FIND(" ",G4326)+1,LEN(G4326)),""),""),"")</f>
        <v/>
      </c>
      <c r="AC4326" s="51">
        <f>IFERROR(VALUE(MID($C4326,1,2)),0)</f>
        <v>0</v>
      </c>
      <c r="AD4326" s="44">
        <f>IFERROR(VALUE(MID($C4326,4,3)),0)</f>
        <v>0</v>
      </c>
      <c r="AE4326" s="51">
        <f>VALUE(RIGHT("00"&amp;AC4326,2)&amp;RIGHT("000"&amp;AD4326,3))</f>
        <v>0</v>
      </c>
    </row>
    <row r="4327" spans="1:31">
      <c r="A4327" s="60" t="str">
        <f>IF(G4327&amp;Q4327&lt;&gt;"",W4327&amp;Q4327,"")</f>
        <v/>
      </c>
      <c r="B4327" s="60" t="str">
        <f>IF(C4327&lt;&gt;"",LEFT(C4327,9),"")</f>
        <v/>
      </c>
      <c r="V4327" s="60" t="str">
        <f>W4327&amp;H4327</f>
        <v/>
      </c>
      <c r="W4327" s="60" t="str">
        <f>_xlfn.LET(_xlpm.TextCell,TEXT(G4327,"###"),IF(_xlpm.TextCell&lt;&gt;"",IF(StyleSpaceSplit,IFERROR(IF(FIND(" ",_xlpm.TextCell)&gt;=1,MID(_xlpm.TextCell,1,FIND(" ",_xlpm.TextCell)-1),_xlpm.TextCell),_xlpm.TextCell),_xlpm.TextCell),""))</f>
        <v/>
      </c>
      <c r="X4327" s="60" t="str">
        <f>IF(A4327&lt;&gt;"",IFERROR(IF(FIND(" ",G4327)&gt;=1,MID(G4327,FIND(" ",G4327)+1,LEN(G4327)),""),""),"")</f>
        <v/>
      </c>
      <c r="AC4327" s="51">
        <f>IFERROR(VALUE(MID($C4327,1,2)),0)</f>
        <v>0</v>
      </c>
      <c r="AD4327" s="44">
        <f>IFERROR(VALUE(MID($C4327,4,3)),0)</f>
        <v>0</v>
      </c>
      <c r="AE4327" s="51">
        <f>VALUE(RIGHT("00"&amp;AC4327,2)&amp;RIGHT("000"&amp;AD4327,3))</f>
        <v>0</v>
      </c>
    </row>
    <row r="4328" spans="1:31">
      <c r="A4328" s="60" t="str">
        <f>IF(G4328&amp;Q4328&lt;&gt;"",W4328&amp;Q4328,"")</f>
        <v/>
      </c>
      <c r="B4328" s="60" t="str">
        <f>IF(C4328&lt;&gt;"",LEFT(C4328,9),"")</f>
        <v/>
      </c>
      <c r="V4328" s="60" t="str">
        <f>W4328&amp;H4328</f>
        <v/>
      </c>
      <c r="W4328" s="60" t="str">
        <f>_xlfn.LET(_xlpm.TextCell,TEXT(G4328,"###"),IF(_xlpm.TextCell&lt;&gt;"",IF(StyleSpaceSplit,IFERROR(IF(FIND(" ",_xlpm.TextCell)&gt;=1,MID(_xlpm.TextCell,1,FIND(" ",_xlpm.TextCell)-1),_xlpm.TextCell),_xlpm.TextCell),_xlpm.TextCell),""))</f>
        <v/>
      </c>
      <c r="X4328" s="60" t="str">
        <f>IF(A4328&lt;&gt;"",IFERROR(IF(FIND(" ",G4328)&gt;=1,MID(G4328,FIND(" ",G4328)+1,LEN(G4328)),""),""),"")</f>
        <v/>
      </c>
      <c r="AC4328" s="51">
        <f>IFERROR(VALUE(MID($C4328,1,2)),0)</f>
        <v>0</v>
      </c>
      <c r="AD4328" s="44">
        <f>IFERROR(VALUE(MID($C4328,4,3)),0)</f>
        <v>0</v>
      </c>
      <c r="AE4328" s="51">
        <f>VALUE(RIGHT("00"&amp;AC4328,2)&amp;RIGHT("000"&amp;AD4328,3))</f>
        <v>0</v>
      </c>
    </row>
    <row r="4329" spans="1:31">
      <c r="A4329" s="60" t="str">
        <f>IF(G4329&amp;Q4329&lt;&gt;"",W4329&amp;Q4329,"")</f>
        <v/>
      </c>
      <c r="B4329" s="60" t="str">
        <f>IF(C4329&lt;&gt;"",LEFT(C4329,9),"")</f>
        <v/>
      </c>
      <c r="V4329" s="60" t="str">
        <f>W4329&amp;H4329</f>
        <v/>
      </c>
      <c r="W4329" s="60" t="str">
        <f>_xlfn.LET(_xlpm.TextCell,TEXT(G4329,"###"),IF(_xlpm.TextCell&lt;&gt;"",IF(StyleSpaceSplit,IFERROR(IF(FIND(" ",_xlpm.TextCell)&gt;=1,MID(_xlpm.TextCell,1,FIND(" ",_xlpm.TextCell)-1),_xlpm.TextCell),_xlpm.TextCell),_xlpm.TextCell),""))</f>
        <v/>
      </c>
      <c r="X4329" s="60" t="str">
        <f>IF(A4329&lt;&gt;"",IFERROR(IF(FIND(" ",G4329)&gt;=1,MID(G4329,FIND(" ",G4329)+1,LEN(G4329)),""),""),"")</f>
        <v/>
      </c>
      <c r="AC4329" s="51">
        <f>IFERROR(VALUE(MID($C4329,1,2)),0)</f>
        <v>0</v>
      </c>
      <c r="AD4329" s="44">
        <f>IFERROR(VALUE(MID($C4329,4,3)),0)</f>
        <v>0</v>
      </c>
      <c r="AE4329" s="51">
        <f>VALUE(RIGHT("00"&amp;AC4329,2)&amp;RIGHT("000"&amp;AD4329,3))</f>
        <v>0</v>
      </c>
    </row>
    <row r="4330" spans="1:31">
      <c r="A4330" s="60" t="str">
        <f>IF(G4330&amp;Q4330&lt;&gt;"",W4330&amp;Q4330,"")</f>
        <v/>
      </c>
      <c r="B4330" s="60" t="str">
        <f>IF(C4330&lt;&gt;"",LEFT(C4330,9),"")</f>
        <v/>
      </c>
      <c r="V4330" s="60" t="str">
        <f>W4330&amp;H4330</f>
        <v/>
      </c>
      <c r="W4330" s="60" t="str">
        <f>_xlfn.LET(_xlpm.TextCell,TEXT(G4330,"###"),IF(_xlpm.TextCell&lt;&gt;"",IF(StyleSpaceSplit,IFERROR(IF(FIND(" ",_xlpm.TextCell)&gt;=1,MID(_xlpm.TextCell,1,FIND(" ",_xlpm.TextCell)-1),_xlpm.TextCell),_xlpm.TextCell),_xlpm.TextCell),""))</f>
        <v/>
      </c>
      <c r="X4330" s="60" t="str">
        <f>IF(A4330&lt;&gt;"",IFERROR(IF(FIND(" ",G4330)&gt;=1,MID(G4330,FIND(" ",G4330)+1,LEN(G4330)),""),""),"")</f>
        <v/>
      </c>
      <c r="AC4330" s="51">
        <f>IFERROR(VALUE(MID($C4330,1,2)),0)</f>
        <v>0</v>
      </c>
      <c r="AD4330" s="44">
        <f>IFERROR(VALUE(MID($C4330,4,3)),0)</f>
        <v>0</v>
      </c>
      <c r="AE4330" s="51">
        <f>VALUE(RIGHT("00"&amp;AC4330,2)&amp;RIGHT("000"&amp;AD4330,3))</f>
        <v>0</v>
      </c>
    </row>
    <row r="4331" spans="1:31">
      <c r="A4331" s="60" t="str">
        <f>IF(G4331&amp;Q4331&lt;&gt;"",W4331&amp;Q4331,"")</f>
        <v/>
      </c>
      <c r="B4331" s="60" t="str">
        <f>IF(C4331&lt;&gt;"",LEFT(C4331,9),"")</f>
        <v/>
      </c>
      <c r="V4331" s="60" t="str">
        <f>W4331&amp;H4331</f>
        <v/>
      </c>
      <c r="W4331" s="60" t="str">
        <f>_xlfn.LET(_xlpm.TextCell,TEXT(G4331,"###"),IF(_xlpm.TextCell&lt;&gt;"",IF(StyleSpaceSplit,IFERROR(IF(FIND(" ",_xlpm.TextCell)&gt;=1,MID(_xlpm.TextCell,1,FIND(" ",_xlpm.TextCell)-1),_xlpm.TextCell),_xlpm.TextCell),_xlpm.TextCell),""))</f>
        <v/>
      </c>
      <c r="X4331" s="60" t="str">
        <f>IF(A4331&lt;&gt;"",IFERROR(IF(FIND(" ",G4331)&gt;=1,MID(G4331,FIND(" ",G4331)+1,LEN(G4331)),""),""),"")</f>
        <v/>
      </c>
      <c r="AC4331" s="51">
        <f>IFERROR(VALUE(MID($C4331,1,2)),0)</f>
        <v>0</v>
      </c>
      <c r="AD4331" s="44">
        <f>IFERROR(VALUE(MID($C4331,4,3)),0)</f>
        <v>0</v>
      </c>
      <c r="AE4331" s="51">
        <f>VALUE(RIGHT("00"&amp;AC4331,2)&amp;RIGHT("000"&amp;AD4331,3))</f>
        <v>0</v>
      </c>
    </row>
    <row r="4332" spans="1:31">
      <c r="A4332" s="60" t="str">
        <f>IF(G4332&amp;Q4332&lt;&gt;"",W4332&amp;Q4332,"")</f>
        <v/>
      </c>
      <c r="B4332" s="60" t="str">
        <f>IF(C4332&lt;&gt;"",LEFT(C4332,9),"")</f>
        <v/>
      </c>
      <c r="V4332" s="60" t="str">
        <f>W4332&amp;H4332</f>
        <v/>
      </c>
      <c r="W4332" s="60" t="str">
        <f>_xlfn.LET(_xlpm.TextCell,TEXT(G4332,"###"),IF(_xlpm.TextCell&lt;&gt;"",IF(StyleSpaceSplit,IFERROR(IF(FIND(" ",_xlpm.TextCell)&gt;=1,MID(_xlpm.TextCell,1,FIND(" ",_xlpm.TextCell)-1),_xlpm.TextCell),_xlpm.TextCell),_xlpm.TextCell),""))</f>
        <v/>
      </c>
      <c r="X4332" s="60" t="str">
        <f>IF(A4332&lt;&gt;"",IFERROR(IF(FIND(" ",G4332)&gt;=1,MID(G4332,FIND(" ",G4332)+1,LEN(G4332)),""),""),"")</f>
        <v/>
      </c>
      <c r="AC4332" s="51">
        <f>IFERROR(VALUE(MID($C4332,1,2)),0)</f>
        <v>0</v>
      </c>
      <c r="AD4332" s="44">
        <f>IFERROR(VALUE(MID($C4332,4,3)),0)</f>
        <v>0</v>
      </c>
      <c r="AE4332" s="51">
        <f>VALUE(RIGHT("00"&amp;AC4332,2)&amp;RIGHT("000"&amp;AD4332,3))</f>
        <v>0</v>
      </c>
    </row>
    <row r="4333" spans="1:31">
      <c r="A4333" s="60" t="str">
        <f>IF(G4333&amp;Q4333&lt;&gt;"",W4333&amp;Q4333,"")</f>
        <v/>
      </c>
      <c r="B4333" s="60" t="str">
        <f>IF(C4333&lt;&gt;"",LEFT(C4333,9),"")</f>
        <v/>
      </c>
      <c r="V4333" s="60" t="str">
        <f>W4333&amp;H4333</f>
        <v/>
      </c>
      <c r="W4333" s="60" t="str">
        <f>_xlfn.LET(_xlpm.TextCell,TEXT(G4333,"###"),IF(_xlpm.TextCell&lt;&gt;"",IF(StyleSpaceSplit,IFERROR(IF(FIND(" ",_xlpm.TextCell)&gt;=1,MID(_xlpm.TextCell,1,FIND(" ",_xlpm.TextCell)-1),_xlpm.TextCell),_xlpm.TextCell),_xlpm.TextCell),""))</f>
        <v/>
      </c>
      <c r="X4333" s="60" t="str">
        <f>IF(A4333&lt;&gt;"",IFERROR(IF(FIND(" ",G4333)&gt;=1,MID(G4333,FIND(" ",G4333)+1,LEN(G4333)),""),""),"")</f>
        <v/>
      </c>
      <c r="AC4333" s="51">
        <f>IFERROR(VALUE(MID($C4333,1,2)),0)</f>
        <v>0</v>
      </c>
      <c r="AD4333" s="44">
        <f>IFERROR(VALUE(MID($C4333,4,3)),0)</f>
        <v>0</v>
      </c>
      <c r="AE4333" s="51">
        <f>VALUE(RIGHT("00"&amp;AC4333,2)&amp;RIGHT("000"&amp;AD4333,3))</f>
        <v>0</v>
      </c>
    </row>
    <row r="4334" spans="1:31">
      <c r="A4334" s="60" t="str">
        <f>IF(G4334&amp;Q4334&lt;&gt;"",W4334&amp;Q4334,"")</f>
        <v/>
      </c>
      <c r="B4334" s="60" t="str">
        <f>IF(C4334&lt;&gt;"",LEFT(C4334,9),"")</f>
        <v/>
      </c>
      <c r="V4334" s="60" t="str">
        <f>W4334&amp;H4334</f>
        <v/>
      </c>
      <c r="W4334" s="60" t="str">
        <f>_xlfn.LET(_xlpm.TextCell,TEXT(G4334,"###"),IF(_xlpm.TextCell&lt;&gt;"",IF(StyleSpaceSplit,IFERROR(IF(FIND(" ",_xlpm.TextCell)&gt;=1,MID(_xlpm.TextCell,1,FIND(" ",_xlpm.TextCell)-1),_xlpm.TextCell),_xlpm.TextCell),_xlpm.TextCell),""))</f>
        <v/>
      </c>
      <c r="X4334" s="60" t="str">
        <f>IF(A4334&lt;&gt;"",IFERROR(IF(FIND(" ",G4334)&gt;=1,MID(G4334,FIND(" ",G4334)+1,LEN(G4334)),""),""),"")</f>
        <v/>
      </c>
      <c r="AC4334" s="51">
        <f>IFERROR(VALUE(MID($C4334,1,2)),0)</f>
        <v>0</v>
      </c>
      <c r="AD4334" s="44">
        <f>IFERROR(VALUE(MID($C4334,4,3)),0)</f>
        <v>0</v>
      </c>
      <c r="AE4334" s="51">
        <f>VALUE(RIGHT("00"&amp;AC4334,2)&amp;RIGHT("000"&amp;AD4334,3))</f>
        <v>0</v>
      </c>
    </row>
    <row r="4335" spans="1:31">
      <c r="A4335" s="60" t="str">
        <f>IF(G4335&amp;Q4335&lt;&gt;"",W4335&amp;Q4335,"")</f>
        <v/>
      </c>
      <c r="B4335" s="60" t="str">
        <f>IF(C4335&lt;&gt;"",LEFT(C4335,9),"")</f>
        <v/>
      </c>
      <c r="V4335" s="60" t="str">
        <f>W4335&amp;H4335</f>
        <v/>
      </c>
      <c r="W4335" s="60" t="str">
        <f>_xlfn.LET(_xlpm.TextCell,TEXT(G4335,"###"),IF(_xlpm.TextCell&lt;&gt;"",IF(StyleSpaceSplit,IFERROR(IF(FIND(" ",_xlpm.TextCell)&gt;=1,MID(_xlpm.TextCell,1,FIND(" ",_xlpm.TextCell)-1),_xlpm.TextCell),_xlpm.TextCell),_xlpm.TextCell),""))</f>
        <v/>
      </c>
      <c r="X4335" s="60" t="str">
        <f>IF(A4335&lt;&gt;"",IFERROR(IF(FIND(" ",G4335)&gt;=1,MID(G4335,FIND(" ",G4335)+1,LEN(G4335)),""),""),"")</f>
        <v/>
      </c>
      <c r="AC4335" s="51">
        <f>IFERROR(VALUE(MID($C4335,1,2)),0)</f>
        <v>0</v>
      </c>
      <c r="AD4335" s="44">
        <f>IFERROR(VALUE(MID($C4335,4,3)),0)</f>
        <v>0</v>
      </c>
      <c r="AE4335" s="51">
        <f>VALUE(RIGHT("00"&amp;AC4335,2)&amp;RIGHT("000"&amp;AD4335,3))</f>
        <v>0</v>
      </c>
    </row>
    <row r="4336" spans="1:31">
      <c r="A4336" s="60" t="str">
        <f>IF(G4336&amp;Q4336&lt;&gt;"",W4336&amp;Q4336,"")</f>
        <v/>
      </c>
      <c r="B4336" s="60" t="str">
        <f>IF(C4336&lt;&gt;"",LEFT(C4336,9),"")</f>
        <v/>
      </c>
      <c r="V4336" s="60" t="str">
        <f>W4336&amp;H4336</f>
        <v/>
      </c>
      <c r="W4336" s="60" t="str">
        <f>_xlfn.LET(_xlpm.TextCell,TEXT(G4336,"###"),IF(_xlpm.TextCell&lt;&gt;"",IF(StyleSpaceSplit,IFERROR(IF(FIND(" ",_xlpm.TextCell)&gt;=1,MID(_xlpm.TextCell,1,FIND(" ",_xlpm.TextCell)-1),_xlpm.TextCell),_xlpm.TextCell),_xlpm.TextCell),""))</f>
        <v/>
      </c>
      <c r="X4336" s="60" t="str">
        <f>IF(A4336&lt;&gt;"",IFERROR(IF(FIND(" ",G4336)&gt;=1,MID(G4336,FIND(" ",G4336)+1,LEN(G4336)),""),""),"")</f>
        <v/>
      </c>
      <c r="AC4336" s="51">
        <f>IFERROR(VALUE(MID($C4336,1,2)),0)</f>
        <v>0</v>
      </c>
      <c r="AD4336" s="44">
        <f>IFERROR(VALUE(MID($C4336,4,3)),0)</f>
        <v>0</v>
      </c>
      <c r="AE4336" s="51">
        <f>VALUE(RIGHT("00"&amp;AC4336,2)&amp;RIGHT("000"&amp;AD4336,3))</f>
        <v>0</v>
      </c>
    </row>
    <row r="4337" spans="1:31">
      <c r="A4337" s="60" t="str">
        <f>IF(G4337&amp;Q4337&lt;&gt;"",W4337&amp;Q4337,"")</f>
        <v/>
      </c>
      <c r="B4337" s="60" t="str">
        <f>IF(C4337&lt;&gt;"",LEFT(C4337,9),"")</f>
        <v/>
      </c>
      <c r="V4337" s="60" t="str">
        <f>W4337&amp;H4337</f>
        <v/>
      </c>
      <c r="W4337" s="60" t="str">
        <f>_xlfn.LET(_xlpm.TextCell,TEXT(G4337,"###"),IF(_xlpm.TextCell&lt;&gt;"",IF(StyleSpaceSplit,IFERROR(IF(FIND(" ",_xlpm.TextCell)&gt;=1,MID(_xlpm.TextCell,1,FIND(" ",_xlpm.TextCell)-1),_xlpm.TextCell),_xlpm.TextCell),_xlpm.TextCell),""))</f>
        <v/>
      </c>
      <c r="X4337" s="60" t="str">
        <f>IF(A4337&lt;&gt;"",IFERROR(IF(FIND(" ",G4337)&gt;=1,MID(G4337,FIND(" ",G4337)+1,LEN(G4337)),""),""),"")</f>
        <v/>
      </c>
      <c r="AC4337" s="51">
        <f>IFERROR(VALUE(MID($C4337,1,2)),0)</f>
        <v>0</v>
      </c>
      <c r="AD4337" s="44">
        <f>IFERROR(VALUE(MID($C4337,4,3)),0)</f>
        <v>0</v>
      </c>
      <c r="AE4337" s="51">
        <f>VALUE(RIGHT("00"&amp;AC4337,2)&amp;RIGHT("000"&amp;AD4337,3))</f>
        <v>0</v>
      </c>
    </row>
    <row r="4338" spans="1:31">
      <c r="A4338" s="60" t="str">
        <f>IF(G4338&amp;Q4338&lt;&gt;"",W4338&amp;Q4338,"")</f>
        <v/>
      </c>
      <c r="B4338" s="60" t="str">
        <f>IF(C4338&lt;&gt;"",LEFT(C4338,9),"")</f>
        <v/>
      </c>
      <c r="V4338" s="60" t="str">
        <f>W4338&amp;H4338</f>
        <v/>
      </c>
      <c r="W4338" s="60" t="str">
        <f>_xlfn.LET(_xlpm.TextCell,TEXT(G4338,"###"),IF(_xlpm.TextCell&lt;&gt;"",IF(StyleSpaceSplit,IFERROR(IF(FIND(" ",_xlpm.TextCell)&gt;=1,MID(_xlpm.TextCell,1,FIND(" ",_xlpm.TextCell)-1),_xlpm.TextCell),_xlpm.TextCell),_xlpm.TextCell),""))</f>
        <v/>
      </c>
      <c r="X4338" s="60" t="str">
        <f>IF(A4338&lt;&gt;"",IFERROR(IF(FIND(" ",G4338)&gt;=1,MID(G4338,FIND(" ",G4338)+1,LEN(G4338)),""),""),"")</f>
        <v/>
      </c>
      <c r="AC4338" s="51">
        <f>IFERROR(VALUE(MID($C4338,1,2)),0)</f>
        <v>0</v>
      </c>
      <c r="AD4338" s="44">
        <f>IFERROR(VALUE(MID($C4338,4,3)),0)</f>
        <v>0</v>
      </c>
      <c r="AE4338" s="51">
        <f>VALUE(RIGHT("00"&amp;AC4338,2)&amp;RIGHT("000"&amp;AD4338,3))</f>
        <v>0</v>
      </c>
    </row>
    <row r="4339" spans="1:31">
      <c r="A4339" s="60" t="str">
        <f>IF(G4339&amp;Q4339&lt;&gt;"",W4339&amp;Q4339,"")</f>
        <v/>
      </c>
      <c r="B4339" s="60" t="str">
        <f>IF(C4339&lt;&gt;"",LEFT(C4339,9),"")</f>
        <v/>
      </c>
      <c r="V4339" s="60" t="str">
        <f>W4339&amp;H4339</f>
        <v/>
      </c>
      <c r="W4339" s="60" t="str">
        <f>_xlfn.LET(_xlpm.TextCell,TEXT(G4339,"###"),IF(_xlpm.TextCell&lt;&gt;"",IF(StyleSpaceSplit,IFERROR(IF(FIND(" ",_xlpm.TextCell)&gt;=1,MID(_xlpm.TextCell,1,FIND(" ",_xlpm.TextCell)-1),_xlpm.TextCell),_xlpm.TextCell),_xlpm.TextCell),""))</f>
        <v/>
      </c>
      <c r="X4339" s="60" t="str">
        <f>IF(A4339&lt;&gt;"",IFERROR(IF(FIND(" ",G4339)&gt;=1,MID(G4339,FIND(" ",G4339)+1,LEN(G4339)),""),""),"")</f>
        <v/>
      </c>
      <c r="AC4339" s="51">
        <f>IFERROR(VALUE(MID($C4339,1,2)),0)</f>
        <v>0</v>
      </c>
      <c r="AD4339" s="44">
        <f>IFERROR(VALUE(MID($C4339,4,3)),0)</f>
        <v>0</v>
      </c>
      <c r="AE4339" s="51">
        <f>VALUE(RIGHT("00"&amp;AC4339,2)&amp;RIGHT("000"&amp;AD4339,3))</f>
        <v>0</v>
      </c>
    </row>
    <row r="4340" spans="1:31">
      <c r="A4340" s="60" t="str">
        <f>IF(G4340&amp;Q4340&lt;&gt;"",W4340&amp;Q4340,"")</f>
        <v/>
      </c>
      <c r="B4340" s="60" t="str">
        <f>IF(C4340&lt;&gt;"",LEFT(C4340,9),"")</f>
        <v/>
      </c>
      <c r="V4340" s="60" t="str">
        <f>W4340&amp;H4340</f>
        <v/>
      </c>
      <c r="W4340" s="60" t="str">
        <f>_xlfn.LET(_xlpm.TextCell,TEXT(G4340,"###"),IF(_xlpm.TextCell&lt;&gt;"",IF(StyleSpaceSplit,IFERROR(IF(FIND(" ",_xlpm.TextCell)&gt;=1,MID(_xlpm.TextCell,1,FIND(" ",_xlpm.TextCell)-1),_xlpm.TextCell),_xlpm.TextCell),_xlpm.TextCell),""))</f>
        <v/>
      </c>
      <c r="X4340" s="60" t="str">
        <f>IF(A4340&lt;&gt;"",IFERROR(IF(FIND(" ",G4340)&gt;=1,MID(G4340,FIND(" ",G4340)+1,LEN(G4340)),""),""),"")</f>
        <v/>
      </c>
      <c r="AC4340" s="51">
        <f>IFERROR(VALUE(MID($C4340,1,2)),0)</f>
        <v>0</v>
      </c>
      <c r="AD4340" s="44">
        <f>IFERROR(VALUE(MID($C4340,4,3)),0)</f>
        <v>0</v>
      </c>
      <c r="AE4340" s="51">
        <f>VALUE(RIGHT("00"&amp;AC4340,2)&amp;RIGHT("000"&amp;AD4340,3))</f>
        <v>0</v>
      </c>
    </row>
    <row r="4341" spans="1:31">
      <c r="A4341" s="60" t="str">
        <f>IF(G4341&amp;Q4341&lt;&gt;"",W4341&amp;Q4341,"")</f>
        <v/>
      </c>
      <c r="B4341" s="60" t="str">
        <f>IF(C4341&lt;&gt;"",LEFT(C4341,9),"")</f>
        <v/>
      </c>
      <c r="V4341" s="60" t="str">
        <f>W4341&amp;H4341</f>
        <v/>
      </c>
      <c r="W4341" s="60" t="str">
        <f>_xlfn.LET(_xlpm.TextCell,TEXT(G4341,"###"),IF(_xlpm.TextCell&lt;&gt;"",IF(StyleSpaceSplit,IFERROR(IF(FIND(" ",_xlpm.TextCell)&gt;=1,MID(_xlpm.TextCell,1,FIND(" ",_xlpm.TextCell)-1),_xlpm.TextCell),_xlpm.TextCell),_xlpm.TextCell),""))</f>
        <v/>
      </c>
      <c r="X4341" s="60" t="str">
        <f>IF(A4341&lt;&gt;"",IFERROR(IF(FIND(" ",G4341)&gt;=1,MID(G4341,FIND(" ",G4341)+1,LEN(G4341)),""),""),"")</f>
        <v/>
      </c>
      <c r="AC4341" s="51">
        <f>IFERROR(VALUE(MID($C4341,1,2)),0)</f>
        <v>0</v>
      </c>
      <c r="AD4341" s="44">
        <f>IFERROR(VALUE(MID($C4341,4,3)),0)</f>
        <v>0</v>
      </c>
      <c r="AE4341" s="51">
        <f>VALUE(RIGHT("00"&amp;AC4341,2)&amp;RIGHT("000"&amp;AD4341,3))</f>
        <v>0</v>
      </c>
    </row>
    <row r="4342" spans="1:31">
      <c r="A4342" s="60" t="str">
        <f>IF(G4342&amp;Q4342&lt;&gt;"",W4342&amp;Q4342,"")</f>
        <v/>
      </c>
      <c r="B4342" s="60" t="str">
        <f>IF(C4342&lt;&gt;"",LEFT(C4342,9),"")</f>
        <v/>
      </c>
      <c r="V4342" s="60" t="str">
        <f>W4342&amp;H4342</f>
        <v/>
      </c>
      <c r="W4342" s="60" t="str">
        <f>_xlfn.LET(_xlpm.TextCell,TEXT(G4342,"###"),IF(_xlpm.TextCell&lt;&gt;"",IF(StyleSpaceSplit,IFERROR(IF(FIND(" ",_xlpm.TextCell)&gt;=1,MID(_xlpm.TextCell,1,FIND(" ",_xlpm.TextCell)-1),_xlpm.TextCell),_xlpm.TextCell),_xlpm.TextCell),""))</f>
        <v/>
      </c>
      <c r="X4342" s="60" t="str">
        <f>IF(A4342&lt;&gt;"",IFERROR(IF(FIND(" ",G4342)&gt;=1,MID(G4342,FIND(" ",G4342)+1,LEN(G4342)),""),""),"")</f>
        <v/>
      </c>
      <c r="AC4342" s="51">
        <f>IFERROR(VALUE(MID($C4342,1,2)),0)</f>
        <v>0</v>
      </c>
      <c r="AD4342" s="44">
        <f>IFERROR(VALUE(MID($C4342,4,3)),0)</f>
        <v>0</v>
      </c>
      <c r="AE4342" s="51">
        <f>VALUE(RIGHT("00"&amp;AC4342,2)&amp;RIGHT("000"&amp;AD4342,3))</f>
        <v>0</v>
      </c>
    </row>
    <row r="4343" spans="1:31">
      <c r="A4343" s="60" t="str">
        <f>IF(G4343&amp;Q4343&lt;&gt;"",W4343&amp;Q4343,"")</f>
        <v/>
      </c>
      <c r="B4343" s="60" t="str">
        <f>IF(C4343&lt;&gt;"",LEFT(C4343,9),"")</f>
        <v/>
      </c>
      <c r="V4343" s="60" t="str">
        <f>W4343&amp;H4343</f>
        <v/>
      </c>
      <c r="W4343" s="60" t="str">
        <f>_xlfn.LET(_xlpm.TextCell,TEXT(G4343,"###"),IF(_xlpm.TextCell&lt;&gt;"",IF(StyleSpaceSplit,IFERROR(IF(FIND(" ",_xlpm.TextCell)&gt;=1,MID(_xlpm.TextCell,1,FIND(" ",_xlpm.TextCell)-1),_xlpm.TextCell),_xlpm.TextCell),_xlpm.TextCell),""))</f>
        <v/>
      </c>
      <c r="X4343" s="60" t="str">
        <f>IF(A4343&lt;&gt;"",IFERROR(IF(FIND(" ",G4343)&gt;=1,MID(G4343,FIND(" ",G4343)+1,LEN(G4343)),""),""),"")</f>
        <v/>
      </c>
      <c r="AC4343" s="51">
        <f>IFERROR(VALUE(MID($C4343,1,2)),0)</f>
        <v>0</v>
      </c>
      <c r="AD4343" s="44">
        <f>IFERROR(VALUE(MID($C4343,4,3)),0)</f>
        <v>0</v>
      </c>
      <c r="AE4343" s="51">
        <f>VALUE(RIGHT("00"&amp;AC4343,2)&amp;RIGHT("000"&amp;AD4343,3))</f>
        <v>0</v>
      </c>
    </row>
    <row r="4344" spans="1:31">
      <c r="A4344" s="60" t="str">
        <f>IF(G4344&amp;Q4344&lt;&gt;"",W4344&amp;Q4344,"")</f>
        <v/>
      </c>
      <c r="B4344" s="60" t="str">
        <f>IF(C4344&lt;&gt;"",LEFT(C4344,9),"")</f>
        <v/>
      </c>
      <c r="V4344" s="60" t="str">
        <f>W4344&amp;H4344</f>
        <v/>
      </c>
      <c r="W4344" s="60" t="str">
        <f>_xlfn.LET(_xlpm.TextCell,TEXT(G4344,"###"),IF(_xlpm.TextCell&lt;&gt;"",IF(StyleSpaceSplit,IFERROR(IF(FIND(" ",_xlpm.TextCell)&gt;=1,MID(_xlpm.TextCell,1,FIND(" ",_xlpm.TextCell)-1),_xlpm.TextCell),_xlpm.TextCell),_xlpm.TextCell),""))</f>
        <v/>
      </c>
      <c r="X4344" s="60" t="str">
        <f>IF(A4344&lt;&gt;"",IFERROR(IF(FIND(" ",G4344)&gt;=1,MID(G4344,FIND(" ",G4344)+1,LEN(G4344)),""),""),"")</f>
        <v/>
      </c>
      <c r="AC4344" s="51">
        <f>IFERROR(VALUE(MID($C4344,1,2)),0)</f>
        <v>0</v>
      </c>
      <c r="AD4344" s="44">
        <f>IFERROR(VALUE(MID($C4344,4,3)),0)</f>
        <v>0</v>
      </c>
      <c r="AE4344" s="51">
        <f>VALUE(RIGHT("00"&amp;AC4344,2)&amp;RIGHT("000"&amp;AD4344,3))</f>
        <v>0</v>
      </c>
    </row>
    <row r="4345" spans="1:31">
      <c r="A4345" s="60" t="str">
        <f>IF(G4345&amp;Q4345&lt;&gt;"",W4345&amp;Q4345,"")</f>
        <v/>
      </c>
      <c r="B4345" s="60" t="str">
        <f>IF(C4345&lt;&gt;"",LEFT(C4345,9),"")</f>
        <v/>
      </c>
      <c r="V4345" s="60" t="str">
        <f>W4345&amp;H4345</f>
        <v/>
      </c>
      <c r="W4345" s="60" t="str">
        <f>_xlfn.LET(_xlpm.TextCell,TEXT(G4345,"###"),IF(_xlpm.TextCell&lt;&gt;"",IF(StyleSpaceSplit,IFERROR(IF(FIND(" ",_xlpm.TextCell)&gt;=1,MID(_xlpm.TextCell,1,FIND(" ",_xlpm.TextCell)-1),_xlpm.TextCell),_xlpm.TextCell),_xlpm.TextCell),""))</f>
        <v/>
      </c>
      <c r="X4345" s="60" t="str">
        <f>IF(A4345&lt;&gt;"",IFERROR(IF(FIND(" ",G4345)&gt;=1,MID(G4345,FIND(" ",G4345)+1,LEN(G4345)),""),""),"")</f>
        <v/>
      </c>
      <c r="AC4345" s="51">
        <f>IFERROR(VALUE(MID($C4345,1,2)),0)</f>
        <v>0</v>
      </c>
      <c r="AD4345" s="44">
        <f>IFERROR(VALUE(MID($C4345,4,3)),0)</f>
        <v>0</v>
      </c>
      <c r="AE4345" s="51">
        <f>VALUE(RIGHT("00"&amp;AC4345,2)&amp;RIGHT("000"&amp;AD4345,3))</f>
        <v>0</v>
      </c>
    </row>
    <row r="4346" spans="1:31">
      <c r="A4346" s="60" t="str">
        <f>IF(G4346&amp;Q4346&lt;&gt;"",W4346&amp;Q4346,"")</f>
        <v/>
      </c>
      <c r="B4346" s="60" t="str">
        <f>IF(C4346&lt;&gt;"",LEFT(C4346,9),"")</f>
        <v/>
      </c>
      <c r="V4346" s="60" t="str">
        <f>W4346&amp;H4346</f>
        <v/>
      </c>
      <c r="W4346" s="60" t="str">
        <f>_xlfn.LET(_xlpm.TextCell,TEXT(G4346,"###"),IF(_xlpm.TextCell&lt;&gt;"",IF(StyleSpaceSplit,IFERROR(IF(FIND(" ",_xlpm.TextCell)&gt;=1,MID(_xlpm.TextCell,1,FIND(" ",_xlpm.TextCell)-1),_xlpm.TextCell),_xlpm.TextCell),_xlpm.TextCell),""))</f>
        <v/>
      </c>
      <c r="X4346" s="60" t="str">
        <f>IF(A4346&lt;&gt;"",IFERROR(IF(FIND(" ",G4346)&gt;=1,MID(G4346,FIND(" ",G4346)+1,LEN(G4346)),""),""),"")</f>
        <v/>
      </c>
      <c r="AC4346" s="51">
        <f>IFERROR(VALUE(MID($C4346,1,2)),0)</f>
        <v>0</v>
      </c>
      <c r="AD4346" s="44">
        <f>IFERROR(VALUE(MID($C4346,4,3)),0)</f>
        <v>0</v>
      </c>
      <c r="AE4346" s="51">
        <f>VALUE(RIGHT("00"&amp;AC4346,2)&amp;RIGHT("000"&amp;AD4346,3))</f>
        <v>0</v>
      </c>
    </row>
    <row r="4347" spans="1:31">
      <c r="A4347" s="60" t="str">
        <f>IF(G4347&amp;Q4347&lt;&gt;"",W4347&amp;Q4347,"")</f>
        <v/>
      </c>
      <c r="B4347" s="60" t="str">
        <f>IF(C4347&lt;&gt;"",LEFT(C4347,9),"")</f>
        <v/>
      </c>
      <c r="V4347" s="60" t="str">
        <f>W4347&amp;H4347</f>
        <v/>
      </c>
      <c r="W4347" s="60" t="str">
        <f>_xlfn.LET(_xlpm.TextCell,TEXT(G4347,"###"),IF(_xlpm.TextCell&lt;&gt;"",IF(StyleSpaceSplit,IFERROR(IF(FIND(" ",_xlpm.TextCell)&gt;=1,MID(_xlpm.TextCell,1,FIND(" ",_xlpm.TextCell)-1),_xlpm.TextCell),_xlpm.TextCell),_xlpm.TextCell),""))</f>
        <v/>
      </c>
      <c r="X4347" s="60" t="str">
        <f>IF(A4347&lt;&gt;"",IFERROR(IF(FIND(" ",G4347)&gt;=1,MID(G4347,FIND(" ",G4347)+1,LEN(G4347)),""),""),"")</f>
        <v/>
      </c>
      <c r="AC4347" s="51">
        <f>IFERROR(VALUE(MID($C4347,1,2)),0)</f>
        <v>0</v>
      </c>
      <c r="AD4347" s="44">
        <f>IFERROR(VALUE(MID($C4347,4,3)),0)</f>
        <v>0</v>
      </c>
      <c r="AE4347" s="51">
        <f>VALUE(RIGHT("00"&amp;AC4347,2)&amp;RIGHT("000"&amp;AD4347,3))</f>
        <v>0</v>
      </c>
    </row>
    <row r="4348" spans="1:31">
      <c r="A4348" s="60" t="str">
        <f>IF(G4348&amp;Q4348&lt;&gt;"",W4348&amp;Q4348,"")</f>
        <v/>
      </c>
      <c r="B4348" s="60" t="str">
        <f>IF(C4348&lt;&gt;"",LEFT(C4348,9),"")</f>
        <v/>
      </c>
      <c r="V4348" s="60" t="str">
        <f>W4348&amp;H4348</f>
        <v/>
      </c>
      <c r="W4348" s="60" t="str">
        <f>_xlfn.LET(_xlpm.TextCell,TEXT(G4348,"###"),IF(_xlpm.TextCell&lt;&gt;"",IF(StyleSpaceSplit,IFERROR(IF(FIND(" ",_xlpm.TextCell)&gt;=1,MID(_xlpm.TextCell,1,FIND(" ",_xlpm.TextCell)-1),_xlpm.TextCell),_xlpm.TextCell),_xlpm.TextCell),""))</f>
        <v/>
      </c>
      <c r="X4348" s="60" t="str">
        <f>IF(A4348&lt;&gt;"",IFERROR(IF(FIND(" ",G4348)&gt;=1,MID(G4348,FIND(" ",G4348)+1,LEN(G4348)),""),""),"")</f>
        <v/>
      </c>
      <c r="AC4348" s="51">
        <f>IFERROR(VALUE(MID($C4348,1,2)),0)</f>
        <v>0</v>
      </c>
      <c r="AD4348" s="44">
        <f>IFERROR(VALUE(MID($C4348,4,3)),0)</f>
        <v>0</v>
      </c>
      <c r="AE4348" s="51">
        <f>VALUE(RIGHT("00"&amp;AC4348,2)&amp;RIGHT("000"&amp;AD4348,3))</f>
        <v>0</v>
      </c>
    </row>
    <row r="4349" spans="1:31">
      <c r="A4349" s="60" t="str">
        <f>IF(G4349&amp;Q4349&lt;&gt;"",W4349&amp;Q4349,"")</f>
        <v/>
      </c>
      <c r="B4349" s="60" t="str">
        <f>IF(C4349&lt;&gt;"",LEFT(C4349,9),"")</f>
        <v/>
      </c>
      <c r="V4349" s="60" t="str">
        <f>W4349&amp;H4349</f>
        <v/>
      </c>
      <c r="W4349" s="60" t="str">
        <f>_xlfn.LET(_xlpm.TextCell,TEXT(G4349,"###"),IF(_xlpm.TextCell&lt;&gt;"",IF(StyleSpaceSplit,IFERROR(IF(FIND(" ",_xlpm.TextCell)&gt;=1,MID(_xlpm.TextCell,1,FIND(" ",_xlpm.TextCell)-1),_xlpm.TextCell),_xlpm.TextCell),_xlpm.TextCell),""))</f>
        <v/>
      </c>
      <c r="X4349" s="60" t="str">
        <f>IF(A4349&lt;&gt;"",IFERROR(IF(FIND(" ",G4349)&gt;=1,MID(G4349,FIND(" ",G4349)+1,LEN(G4349)),""),""),"")</f>
        <v/>
      </c>
      <c r="AC4349" s="51">
        <f>IFERROR(VALUE(MID($C4349,1,2)),0)</f>
        <v>0</v>
      </c>
      <c r="AD4349" s="44">
        <f>IFERROR(VALUE(MID($C4349,4,3)),0)</f>
        <v>0</v>
      </c>
      <c r="AE4349" s="51">
        <f>VALUE(RIGHT("00"&amp;AC4349,2)&amp;RIGHT("000"&amp;AD4349,3))</f>
        <v>0</v>
      </c>
    </row>
    <row r="4350" spans="1:31">
      <c r="A4350" s="60" t="str">
        <f>IF(G4350&amp;Q4350&lt;&gt;"",W4350&amp;Q4350,"")</f>
        <v/>
      </c>
      <c r="B4350" s="60" t="str">
        <f>IF(C4350&lt;&gt;"",LEFT(C4350,9),"")</f>
        <v/>
      </c>
      <c r="V4350" s="60" t="str">
        <f>W4350&amp;H4350</f>
        <v/>
      </c>
      <c r="W4350" s="60" t="str">
        <f>_xlfn.LET(_xlpm.TextCell,TEXT(G4350,"###"),IF(_xlpm.TextCell&lt;&gt;"",IF(StyleSpaceSplit,IFERROR(IF(FIND(" ",_xlpm.TextCell)&gt;=1,MID(_xlpm.TextCell,1,FIND(" ",_xlpm.TextCell)-1),_xlpm.TextCell),_xlpm.TextCell),_xlpm.TextCell),""))</f>
        <v/>
      </c>
      <c r="X4350" s="60" t="str">
        <f>IF(A4350&lt;&gt;"",IFERROR(IF(FIND(" ",G4350)&gt;=1,MID(G4350,FIND(" ",G4350)+1,LEN(G4350)),""),""),"")</f>
        <v/>
      </c>
      <c r="AC4350" s="51">
        <f>IFERROR(VALUE(MID($C4350,1,2)),0)</f>
        <v>0</v>
      </c>
      <c r="AD4350" s="44">
        <f>IFERROR(VALUE(MID($C4350,4,3)),0)</f>
        <v>0</v>
      </c>
      <c r="AE4350" s="51">
        <f>VALUE(RIGHT("00"&amp;AC4350,2)&amp;RIGHT("000"&amp;AD4350,3))</f>
        <v>0</v>
      </c>
    </row>
    <row r="4351" spans="1:31">
      <c r="A4351" s="60" t="str">
        <f>IF(G4351&amp;Q4351&lt;&gt;"",W4351&amp;Q4351,"")</f>
        <v/>
      </c>
      <c r="B4351" s="60" t="str">
        <f>IF(C4351&lt;&gt;"",LEFT(C4351,9),"")</f>
        <v/>
      </c>
      <c r="V4351" s="60" t="str">
        <f>W4351&amp;H4351</f>
        <v/>
      </c>
      <c r="W4351" s="60" t="str">
        <f>_xlfn.LET(_xlpm.TextCell,TEXT(G4351,"###"),IF(_xlpm.TextCell&lt;&gt;"",IF(StyleSpaceSplit,IFERROR(IF(FIND(" ",_xlpm.TextCell)&gt;=1,MID(_xlpm.TextCell,1,FIND(" ",_xlpm.TextCell)-1),_xlpm.TextCell),_xlpm.TextCell),_xlpm.TextCell),""))</f>
        <v/>
      </c>
      <c r="X4351" s="60" t="str">
        <f>IF(A4351&lt;&gt;"",IFERROR(IF(FIND(" ",G4351)&gt;=1,MID(G4351,FIND(" ",G4351)+1,LEN(G4351)),""),""),"")</f>
        <v/>
      </c>
      <c r="AC4351" s="51">
        <f>IFERROR(VALUE(MID($C4351,1,2)),0)</f>
        <v>0</v>
      </c>
      <c r="AD4351" s="44">
        <f>IFERROR(VALUE(MID($C4351,4,3)),0)</f>
        <v>0</v>
      </c>
      <c r="AE4351" s="51">
        <f>VALUE(RIGHT("00"&amp;AC4351,2)&amp;RIGHT("000"&amp;AD4351,3))</f>
        <v>0</v>
      </c>
    </row>
    <row r="4352" spans="1:31">
      <c r="A4352" s="60" t="str">
        <f>IF(G4352&amp;Q4352&lt;&gt;"",W4352&amp;Q4352,"")</f>
        <v/>
      </c>
      <c r="B4352" s="60" t="str">
        <f>IF(C4352&lt;&gt;"",LEFT(C4352,9),"")</f>
        <v/>
      </c>
      <c r="V4352" s="60" t="str">
        <f>W4352&amp;H4352</f>
        <v/>
      </c>
      <c r="W4352" s="60" t="str">
        <f>_xlfn.LET(_xlpm.TextCell,TEXT(G4352,"###"),IF(_xlpm.TextCell&lt;&gt;"",IF(StyleSpaceSplit,IFERROR(IF(FIND(" ",_xlpm.TextCell)&gt;=1,MID(_xlpm.TextCell,1,FIND(" ",_xlpm.TextCell)-1),_xlpm.TextCell),_xlpm.TextCell),_xlpm.TextCell),""))</f>
        <v/>
      </c>
      <c r="X4352" s="60" t="str">
        <f>IF(A4352&lt;&gt;"",IFERROR(IF(FIND(" ",G4352)&gt;=1,MID(G4352,FIND(" ",G4352)+1,LEN(G4352)),""),""),"")</f>
        <v/>
      </c>
      <c r="AC4352" s="51">
        <f>IFERROR(VALUE(MID($C4352,1,2)),0)</f>
        <v>0</v>
      </c>
      <c r="AD4352" s="44">
        <f>IFERROR(VALUE(MID($C4352,4,3)),0)</f>
        <v>0</v>
      </c>
      <c r="AE4352" s="51">
        <f>VALUE(RIGHT("00"&amp;AC4352,2)&amp;RIGHT("000"&amp;AD4352,3))</f>
        <v>0</v>
      </c>
    </row>
    <row r="4353" spans="1:31">
      <c r="A4353" s="60" t="str">
        <f>IF(G4353&amp;Q4353&lt;&gt;"",W4353&amp;Q4353,"")</f>
        <v/>
      </c>
      <c r="B4353" s="60" t="str">
        <f>IF(C4353&lt;&gt;"",LEFT(C4353,9),"")</f>
        <v/>
      </c>
      <c r="V4353" s="60" t="str">
        <f>W4353&amp;H4353</f>
        <v/>
      </c>
      <c r="W4353" s="60" t="str">
        <f>_xlfn.LET(_xlpm.TextCell,TEXT(G4353,"###"),IF(_xlpm.TextCell&lt;&gt;"",IF(StyleSpaceSplit,IFERROR(IF(FIND(" ",_xlpm.TextCell)&gt;=1,MID(_xlpm.TextCell,1,FIND(" ",_xlpm.TextCell)-1),_xlpm.TextCell),_xlpm.TextCell),_xlpm.TextCell),""))</f>
        <v/>
      </c>
      <c r="X4353" s="60" t="str">
        <f>IF(A4353&lt;&gt;"",IFERROR(IF(FIND(" ",G4353)&gt;=1,MID(G4353,FIND(" ",G4353)+1,LEN(G4353)),""),""),"")</f>
        <v/>
      </c>
      <c r="AC4353" s="51">
        <f>IFERROR(VALUE(MID($C4353,1,2)),0)</f>
        <v>0</v>
      </c>
      <c r="AD4353" s="44">
        <f>IFERROR(VALUE(MID($C4353,4,3)),0)</f>
        <v>0</v>
      </c>
      <c r="AE4353" s="51">
        <f>VALUE(RIGHT("00"&amp;AC4353,2)&amp;RIGHT("000"&amp;AD4353,3))</f>
        <v>0</v>
      </c>
    </row>
    <row r="4354" spans="1:31">
      <c r="A4354" s="60" t="str">
        <f>IF(G4354&amp;Q4354&lt;&gt;"",W4354&amp;Q4354,"")</f>
        <v/>
      </c>
      <c r="B4354" s="60" t="str">
        <f>IF(C4354&lt;&gt;"",LEFT(C4354,9),"")</f>
        <v/>
      </c>
      <c r="V4354" s="60" t="str">
        <f>W4354&amp;H4354</f>
        <v/>
      </c>
      <c r="W4354" s="60" t="str">
        <f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>IF(A4354&lt;&gt;"",IFERROR(IF(FIND(" ",G4354)&gt;=1,MID(G4354,FIND(" ",G4354)+1,LEN(G4354)),""),""),"")</f>
        <v/>
      </c>
      <c r="AC4354" s="51">
        <f>IFERROR(VALUE(MID($C4354,1,2)),0)</f>
        <v>0</v>
      </c>
      <c r="AD4354" s="44">
        <f>IFERROR(VALUE(MID($C4354,4,3)),0)</f>
        <v>0</v>
      </c>
      <c r="AE4354" s="51">
        <f>VALUE(RIGHT("00"&amp;AC4354,2)&amp;RIGHT("000"&amp;AD4354,3))</f>
        <v>0</v>
      </c>
    </row>
    <row r="4355" spans="1:31">
      <c r="A4355" s="60" t="str">
        <f>IF(G4355&amp;Q4355&lt;&gt;"",W4355&amp;Q4355,"")</f>
        <v/>
      </c>
      <c r="B4355" s="60" t="str">
        <f>IF(C4355&lt;&gt;"",LEFT(C4355,9),"")</f>
        <v/>
      </c>
      <c r="V4355" s="60" t="str">
        <f>W4355&amp;H4355</f>
        <v/>
      </c>
      <c r="W4355" s="60" t="str">
        <f>_xlfn.LET(_xlpm.TextCell,TEXT(G4355,"###"),IF(_xlpm.TextCell&lt;&gt;"",IF(StyleSpaceSplit,IFERROR(IF(FIND(" ",_xlpm.TextCell)&gt;=1,MID(_xlpm.TextCell,1,FIND(" ",_xlpm.TextCell)-1),_xlpm.TextCell),_xlpm.TextCell),_xlpm.TextCell),""))</f>
        <v/>
      </c>
      <c r="X4355" s="60" t="str">
        <f>IF(A4355&lt;&gt;"",IFERROR(IF(FIND(" ",G4355)&gt;=1,MID(G4355,FIND(" ",G4355)+1,LEN(G4355)),""),""),"")</f>
        <v/>
      </c>
      <c r="AC4355" s="51">
        <f>IFERROR(VALUE(MID($C4355,1,2)),0)</f>
        <v>0</v>
      </c>
      <c r="AD4355" s="44">
        <f>IFERROR(VALUE(MID($C4355,4,3)),0)</f>
        <v>0</v>
      </c>
      <c r="AE4355" s="51">
        <f>VALUE(RIGHT("00"&amp;AC4355,2)&amp;RIGHT("000"&amp;AD4355,3))</f>
        <v>0</v>
      </c>
    </row>
    <row r="4356" spans="1:31">
      <c r="A4356" s="60" t="str">
        <f>IF(G4356&amp;Q4356&lt;&gt;"",W4356&amp;Q4356,"")</f>
        <v/>
      </c>
      <c r="B4356" s="60" t="str">
        <f>IF(C4356&lt;&gt;"",LEFT(C4356,9),"")</f>
        <v/>
      </c>
      <c r="V4356" s="60" t="str">
        <f>W4356&amp;H4356</f>
        <v/>
      </c>
      <c r="W4356" s="60" t="str">
        <f>_xlfn.LET(_xlpm.TextCell,TEXT(G4356,"###"),IF(_xlpm.TextCell&lt;&gt;"",IF(StyleSpaceSplit,IFERROR(IF(FIND(" ",_xlpm.TextCell)&gt;=1,MID(_xlpm.TextCell,1,FIND(" ",_xlpm.TextCell)-1),_xlpm.TextCell),_xlpm.TextCell),_xlpm.TextCell),""))</f>
        <v/>
      </c>
      <c r="X4356" s="60" t="str">
        <f>IF(A4356&lt;&gt;"",IFERROR(IF(FIND(" ",G4356)&gt;=1,MID(G4356,FIND(" ",G4356)+1,LEN(G4356)),""),""),"")</f>
        <v/>
      </c>
      <c r="AC4356" s="51">
        <f>IFERROR(VALUE(MID($C4356,1,2)),0)</f>
        <v>0</v>
      </c>
      <c r="AD4356" s="44">
        <f>IFERROR(VALUE(MID($C4356,4,3)),0)</f>
        <v>0</v>
      </c>
      <c r="AE4356" s="51">
        <f>VALUE(RIGHT("00"&amp;AC4356,2)&amp;RIGHT("000"&amp;AD4356,3))</f>
        <v>0</v>
      </c>
    </row>
    <row r="4357" spans="1:31">
      <c r="A4357" s="60" t="str">
        <f>IF(G4357&amp;Q4357&lt;&gt;"",W4357&amp;Q4357,"")</f>
        <v/>
      </c>
      <c r="B4357" s="60" t="str">
        <f>IF(C4357&lt;&gt;"",LEFT(C4357,9),"")</f>
        <v/>
      </c>
      <c r="V4357" s="60" t="str">
        <f>W4357&amp;H4357</f>
        <v/>
      </c>
      <c r="W4357" s="60" t="str">
        <f>_xlfn.LET(_xlpm.TextCell,TEXT(G4357,"###"),IF(_xlpm.TextCell&lt;&gt;"",IF(StyleSpaceSplit,IFERROR(IF(FIND(" ",_xlpm.TextCell)&gt;=1,MID(_xlpm.TextCell,1,FIND(" ",_xlpm.TextCell)-1),_xlpm.TextCell),_xlpm.TextCell),_xlpm.TextCell),""))</f>
        <v/>
      </c>
      <c r="X4357" s="60" t="str">
        <f>IF(A4357&lt;&gt;"",IFERROR(IF(FIND(" ",G4357)&gt;=1,MID(G4357,FIND(" ",G4357)+1,LEN(G4357)),""),""),"")</f>
        <v/>
      </c>
      <c r="AC4357" s="51">
        <f>IFERROR(VALUE(MID($C4357,1,2)),0)</f>
        <v>0</v>
      </c>
      <c r="AD4357" s="44">
        <f>IFERROR(VALUE(MID($C4357,4,3)),0)</f>
        <v>0</v>
      </c>
      <c r="AE4357" s="51">
        <f>VALUE(RIGHT("00"&amp;AC4357,2)&amp;RIGHT("000"&amp;AD4357,3))</f>
        <v>0</v>
      </c>
    </row>
    <row r="4358" spans="1:31">
      <c r="A4358" s="60" t="str">
        <f>IF(G4358&amp;Q4358&lt;&gt;"",W4358&amp;Q4358,"")</f>
        <v/>
      </c>
      <c r="B4358" s="60" t="str">
        <f>IF(C4358&lt;&gt;"",LEFT(C4358,9),"")</f>
        <v/>
      </c>
      <c r="V4358" s="60" t="str">
        <f>W4358&amp;H4358</f>
        <v/>
      </c>
      <c r="W4358" s="60" t="str">
        <f>_xlfn.LET(_xlpm.TextCell,TEXT(G4358,"###"),IF(_xlpm.TextCell&lt;&gt;"",IF(StyleSpaceSplit,IFERROR(IF(FIND(" ",_xlpm.TextCell)&gt;=1,MID(_xlpm.TextCell,1,FIND(" ",_xlpm.TextCell)-1),_xlpm.TextCell),_xlpm.TextCell),_xlpm.TextCell),""))</f>
        <v/>
      </c>
      <c r="X4358" s="60" t="str">
        <f>IF(A4358&lt;&gt;"",IFERROR(IF(FIND(" ",G4358)&gt;=1,MID(G4358,FIND(" ",G4358)+1,LEN(G4358)),""),""),"")</f>
        <v/>
      </c>
      <c r="AC4358" s="51">
        <f>IFERROR(VALUE(MID($C4358,1,2)),0)</f>
        <v>0</v>
      </c>
      <c r="AD4358" s="44">
        <f>IFERROR(VALUE(MID($C4358,4,3)),0)</f>
        <v>0</v>
      </c>
      <c r="AE4358" s="51">
        <f>VALUE(RIGHT("00"&amp;AC4358,2)&amp;RIGHT("000"&amp;AD4358,3))</f>
        <v>0</v>
      </c>
    </row>
    <row r="4359" spans="1:31">
      <c r="A4359" s="60" t="str">
        <f>IF(G4359&amp;Q4359&lt;&gt;"",W4359&amp;Q4359,"")</f>
        <v/>
      </c>
      <c r="B4359" s="60" t="str">
        <f>IF(C4359&lt;&gt;"",LEFT(C4359,9),"")</f>
        <v/>
      </c>
      <c r="V4359" s="60" t="str">
        <f>W4359&amp;H4359</f>
        <v/>
      </c>
      <c r="W4359" s="60" t="str">
        <f>_xlfn.LET(_xlpm.TextCell,TEXT(G4359,"###"),IF(_xlpm.TextCell&lt;&gt;"",IF(StyleSpaceSplit,IFERROR(IF(FIND(" ",_xlpm.TextCell)&gt;=1,MID(_xlpm.TextCell,1,FIND(" ",_xlpm.TextCell)-1),_xlpm.TextCell),_xlpm.TextCell),_xlpm.TextCell),""))</f>
        <v/>
      </c>
      <c r="X4359" s="60" t="str">
        <f>IF(A4359&lt;&gt;"",IFERROR(IF(FIND(" ",G4359)&gt;=1,MID(G4359,FIND(" ",G4359)+1,LEN(G4359)),""),""),"")</f>
        <v/>
      </c>
      <c r="AC4359" s="51">
        <f>IFERROR(VALUE(MID($C4359,1,2)),0)</f>
        <v>0</v>
      </c>
      <c r="AD4359" s="44">
        <f>IFERROR(VALUE(MID($C4359,4,3)),0)</f>
        <v>0</v>
      </c>
      <c r="AE4359" s="51">
        <f>VALUE(RIGHT("00"&amp;AC4359,2)&amp;RIGHT("000"&amp;AD4359,3))</f>
        <v>0</v>
      </c>
    </row>
    <row r="4360" spans="1:31">
      <c r="A4360" s="60" t="str">
        <f>IF(G4360&amp;Q4360&lt;&gt;"",W4360&amp;Q4360,"")</f>
        <v/>
      </c>
      <c r="B4360" s="60" t="str">
        <f>IF(C4360&lt;&gt;"",LEFT(C4360,9),"")</f>
        <v/>
      </c>
      <c r="V4360" s="60" t="str">
        <f>W4360&amp;H4360</f>
        <v/>
      </c>
      <c r="W4360" s="60" t="str">
        <f>_xlfn.LET(_xlpm.TextCell,TEXT(G4360,"###"),IF(_xlpm.TextCell&lt;&gt;"",IF(StyleSpaceSplit,IFERROR(IF(FIND(" ",_xlpm.TextCell)&gt;=1,MID(_xlpm.TextCell,1,FIND(" ",_xlpm.TextCell)-1),_xlpm.TextCell),_xlpm.TextCell),_xlpm.TextCell),""))</f>
        <v/>
      </c>
      <c r="X4360" s="60" t="str">
        <f>IF(A4360&lt;&gt;"",IFERROR(IF(FIND(" ",G4360)&gt;=1,MID(G4360,FIND(" ",G4360)+1,LEN(G4360)),""),""),"")</f>
        <v/>
      </c>
      <c r="AC4360" s="51">
        <f>IFERROR(VALUE(MID($C4360,1,2)),0)</f>
        <v>0</v>
      </c>
      <c r="AD4360" s="44">
        <f>IFERROR(VALUE(MID($C4360,4,3)),0)</f>
        <v>0</v>
      </c>
      <c r="AE4360" s="51">
        <f>VALUE(RIGHT("00"&amp;AC4360,2)&amp;RIGHT("000"&amp;AD4360,3))</f>
        <v>0</v>
      </c>
    </row>
    <row r="4361" spans="1:31">
      <c r="A4361" s="60" t="str">
        <f>IF(G4361&amp;Q4361&lt;&gt;"",W4361&amp;Q4361,"")</f>
        <v/>
      </c>
      <c r="B4361" s="60" t="str">
        <f>IF(C4361&lt;&gt;"",LEFT(C4361,9),"")</f>
        <v/>
      </c>
      <c r="V4361" s="60" t="str">
        <f>W4361&amp;H4361</f>
        <v/>
      </c>
      <c r="W4361" s="60" t="str">
        <f>_xlfn.LET(_xlpm.TextCell,TEXT(G4361,"###"),IF(_xlpm.TextCell&lt;&gt;"",IF(StyleSpaceSplit,IFERROR(IF(FIND(" ",_xlpm.TextCell)&gt;=1,MID(_xlpm.TextCell,1,FIND(" ",_xlpm.TextCell)-1),_xlpm.TextCell),_xlpm.TextCell),_xlpm.TextCell),""))</f>
        <v/>
      </c>
      <c r="X4361" s="60" t="str">
        <f>IF(A4361&lt;&gt;"",IFERROR(IF(FIND(" ",G4361)&gt;=1,MID(G4361,FIND(" ",G4361)+1,LEN(G4361)),""),""),"")</f>
        <v/>
      </c>
      <c r="AC4361" s="51">
        <f>IFERROR(VALUE(MID($C4361,1,2)),0)</f>
        <v>0</v>
      </c>
      <c r="AD4361" s="44">
        <f>IFERROR(VALUE(MID($C4361,4,3)),0)</f>
        <v>0</v>
      </c>
      <c r="AE4361" s="51">
        <f>VALUE(RIGHT("00"&amp;AC4361,2)&amp;RIGHT("000"&amp;AD4361,3))</f>
        <v>0</v>
      </c>
    </row>
    <row r="4362" spans="1:31">
      <c r="A4362" s="60" t="str">
        <f>IF(G4362&amp;Q4362&lt;&gt;"",W4362&amp;Q4362,"")</f>
        <v/>
      </c>
      <c r="B4362" s="60" t="str">
        <f>IF(C4362&lt;&gt;"",LEFT(C4362,9),"")</f>
        <v/>
      </c>
      <c r="V4362" s="60" t="str">
        <f>W4362&amp;H4362</f>
        <v/>
      </c>
      <c r="W4362" s="60" t="str">
        <f>_xlfn.LET(_xlpm.TextCell,TEXT(G4362,"###"),IF(_xlpm.TextCell&lt;&gt;"",IF(StyleSpaceSplit,IFERROR(IF(FIND(" ",_xlpm.TextCell)&gt;=1,MID(_xlpm.TextCell,1,FIND(" ",_xlpm.TextCell)-1),_xlpm.TextCell),_xlpm.TextCell),_xlpm.TextCell),""))</f>
        <v/>
      </c>
      <c r="X4362" s="60" t="str">
        <f>IF(A4362&lt;&gt;"",IFERROR(IF(FIND(" ",G4362)&gt;=1,MID(G4362,FIND(" ",G4362)+1,LEN(G4362)),""),""),"")</f>
        <v/>
      </c>
      <c r="AC4362" s="51">
        <f>IFERROR(VALUE(MID($C4362,1,2)),0)</f>
        <v>0</v>
      </c>
      <c r="AD4362" s="44">
        <f>IFERROR(VALUE(MID($C4362,4,3)),0)</f>
        <v>0</v>
      </c>
      <c r="AE4362" s="51">
        <f>VALUE(RIGHT("00"&amp;AC4362,2)&amp;RIGHT("000"&amp;AD4362,3))</f>
        <v>0</v>
      </c>
    </row>
    <row r="4363" spans="1:31">
      <c r="A4363" s="60" t="str">
        <f>IF(G4363&amp;Q4363&lt;&gt;"",W4363&amp;Q4363,"")</f>
        <v/>
      </c>
      <c r="B4363" s="60" t="str">
        <f>IF(C4363&lt;&gt;"",LEFT(C4363,9),"")</f>
        <v/>
      </c>
      <c r="V4363" s="60" t="str">
        <f>W4363&amp;H4363</f>
        <v/>
      </c>
      <c r="W4363" s="60" t="str">
        <f>_xlfn.LET(_xlpm.TextCell,TEXT(G4363,"###"),IF(_xlpm.TextCell&lt;&gt;"",IF(StyleSpaceSplit,IFERROR(IF(FIND(" ",_xlpm.TextCell)&gt;=1,MID(_xlpm.TextCell,1,FIND(" ",_xlpm.TextCell)-1),_xlpm.TextCell),_xlpm.TextCell),_xlpm.TextCell),""))</f>
        <v/>
      </c>
      <c r="X4363" s="60" t="str">
        <f>IF(A4363&lt;&gt;"",IFERROR(IF(FIND(" ",G4363)&gt;=1,MID(G4363,FIND(" ",G4363)+1,LEN(G4363)),""),""),"")</f>
        <v/>
      </c>
      <c r="AC4363" s="51">
        <f>IFERROR(VALUE(MID($C4363,1,2)),0)</f>
        <v>0</v>
      </c>
      <c r="AD4363" s="44">
        <f>IFERROR(VALUE(MID($C4363,4,3)),0)</f>
        <v>0</v>
      </c>
      <c r="AE4363" s="51">
        <f>VALUE(RIGHT("00"&amp;AC4363,2)&amp;RIGHT("000"&amp;AD4363,3))</f>
        <v>0</v>
      </c>
    </row>
    <row r="4364" spans="1:31">
      <c r="A4364" s="60" t="str">
        <f>IF(G4364&amp;Q4364&lt;&gt;"",W4364&amp;Q4364,"")</f>
        <v/>
      </c>
      <c r="B4364" s="60" t="str">
        <f>IF(C4364&lt;&gt;"",LEFT(C4364,9),"")</f>
        <v/>
      </c>
      <c r="V4364" s="60" t="str">
        <f>W4364&amp;H4364</f>
        <v/>
      </c>
      <c r="W4364" s="60" t="str">
        <f>_xlfn.LET(_xlpm.TextCell,TEXT(G4364,"###"),IF(_xlpm.TextCell&lt;&gt;"",IF(StyleSpaceSplit,IFERROR(IF(FIND(" ",_xlpm.TextCell)&gt;=1,MID(_xlpm.TextCell,1,FIND(" ",_xlpm.TextCell)-1),_xlpm.TextCell),_xlpm.TextCell),_xlpm.TextCell),""))</f>
        <v/>
      </c>
      <c r="X4364" s="60" t="str">
        <f>IF(A4364&lt;&gt;"",IFERROR(IF(FIND(" ",G4364)&gt;=1,MID(G4364,FIND(" ",G4364)+1,LEN(G4364)),""),""),"")</f>
        <v/>
      </c>
      <c r="AC4364" s="51">
        <f>IFERROR(VALUE(MID($C4364,1,2)),0)</f>
        <v>0</v>
      </c>
      <c r="AD4364" s="44">
        <f>IFERROR(VALUE(MID($C4364,4,3)),0)</f>
        <v>0</v>
      </c>
      <c r="AE4364" s="51">
        <f>VALUE(RIGHT("00"&amp;AC4364,2)&amp;RIGHT("000"&amp;AD4364,3))</f>
        <v>0</v>
      </c>
    </row>
    <row r="4365" spans="1:31">
      <c r="A4365" s="60" t="str">
        <f>IF(G4365&amp;Q4365&lt;&gt;"",W4365&amp;Q4365,"")</f>
        <v/>
      </c>
      <c r="B4365" s="60" t="str">
        <f>IF(C4365&lt;&gt;"",LEFT(C4365,9),"")</f>
        <v/>
      </c>
      <c r="V4365" s="60" t="str">
        <f>W4365&amp;H4365</f>
        <v/>
      </c>
      <c r="W4365" s="60" t="str">
        <f>_xlfn.LET(_xlpm.TextCell,TEXT(G4365,"###"),IF(_xlpm.TextCell&lt;&gt;"",IF(StyleSpaceSplit,IFERROR(IF(FIND(" ",_xlpm.TextCell)&gt;=1,MID(_xlpm.TextCell,1,FIND(" ",_xlpm.TextCell)-1),_xlpm.TextCell),_xlpm.TextCell),_xlpm.TextCell),""))</f>
        <v/>
      </c>
      <c r="X4365" s="60" t="str">
        <f>IF(A4365&lt;&gt;"",IFERROR(IF(FIND(" ",G4365)&gt;=1,MID(G4365,FIND(" ",G4365)+1,LEN(G4365)),""),""),"")</f>
        <v/>
      </c>
      <c r="AC4365" s="51">
        <f>IFERROR(VALUE(MID($C4365,1,2)),0)</f>
        <v>0</v>
      </c>
      <c r="AD4365" s="44">
        <f>IFERROR(VALUE(MID($C4365,4,3)),0)</f>
        <v>0</v>
      </c>
      <c r="AE4365" s="51">
        <f>VALUE(RIGHT("00"&amp;AC4365,2)&amp;RIGHT("000"&amp;AD4365,3))</f>
        <v>0</v>
      </c>
    </row>
    <row r="4366" spans="1:31">
      <c r="A4366" s="60" t="str">
        <f>IF(G4366&amp;Q4366&lt;&gt;"",W4366&amp;Q4366,"")</f>
        <v/>
      </c>
      <c r="B4366" s="60" t="str">
        <f>IF(C4366&lt;&gt;"",LEFT(C4366,9),"")</f>
        <v/>
      </c>
      <c r="V4366" s="60" t="str">
        <f>W4366&amp;H4366</f>
        <v/>
      </c>
      <c r="W4366" s="60" t="str">
        <f>_xlfn.LET(_xlpm.TextCell,TEXT(G4366,"###"),IF(_xlpm.TextCell&lt;&gt;"",IF(StyleSpaceSplit,IFERROR(IF(FIND(" ",_xlpm.TextCell)&gt;=1,MID(_xlpm.TextCell,1,FIND(" ",_xlpm.TextCell)-1),_xlpm.TextCell),_xlpm.TextCell),_xlpm.TextCell),""))</f>
        <v/>
      </c>
      <c r="X4366" s="60" t="str">
        <f>IF(A4366&lt;&gt;"",IFERROR(IF(FIND(" ",G4366)&gt;=1,MID(G4366,FIND(" ",G4366)+1,LEN(G4366)),""),""),"")</f>
        <v/>
      </c>
      <c r="AC4366" s="51">
        <f>IFERROR(VALUE(MID($C4366,1,2)),0)</f>
        <v>0</v>
      </c>
      <c r="AD4366" s="44">
        <f>IFERROR(VALUE(MID($C4366,4,3)),0)</f>
        <v>0</v>
      </c>
      <c r="AE4366" s="51">
        <f>VALUE(RIGHT("00"&amp;AC4366,2)&amp;RIGHT("000"&amp;AD4366,3))</f>
        <v>0</v>
      </c>
    </row>
    <row r="4367" spans="1:31">
      <c r="A4367" s="60" t="str">
        <f>IF(G4367&amp;Q4367&lt;&gt;"",W4367&amp;Q4367,"")</f>
        <v/>
      </c>
      <c r="B4367" s="60" t="str">
        <f>IF(C4367&lt;&gt;"",LEFT(C4367,9),"")</f>
        <v/>
      </c>
      <c r="V4367" s="60" t="str">
        <f>W4367&amp;H4367</f>
        <v/>
      </c>
      <c r="W4367" s="60" t="str">
        <f>_xlfn.LET(_xlpm.TextCell,TEXT(G4367,"###"),IF(_xlpm.TextCell&lt;&gt;"",IF(StyleSpaceSplit,IFERROR(IF(FIND(" ",_xlpm.TextCell)&gt;=1,MID(_xlpm.TextCell,1,FIND(" ",_xlpm.TextCell)-1),_xlpm.TextCell),_xlpm.TextCell),_xlpm.TextCell),""))</f>
        <v/>
      </c>
      <c r="X4367" s="60" t="str">
        <f>IF(A4367&lt;&gt;"",IFERROR(IF(FIND(" ",G4367)&gt;=1,MID(G4367,FIND(" ",G4367)+1,LEN(G4367)),""),""),"")</f>
        <v/>
      </c>
      <c r="AC4367" s="51">
        <f>IFERROR(VALUE(MID($C4367,1,2)),0)</f>
        <v>0</v>
      </c>
      <c r="AD4367" s="44">
        <f>IFERROR(VALUE(MID($C4367,4,3)),0)</f>
        <v>0</v>
      </c>
      <c r="AE4367" s="51">
        <f>VALUE(RIGHT("00"&amp;AC4367,2)&amp;RIGHT("000"&amp;AD4367,3))</f>
        <v>0</v>
      </c>
    </row>
    <row r="4368" spans="1:31">
      <c r="A4368" s="60" t="str">
        <f>IF(G4368&amp;Q4368&lt;&gt;"",W4368&amp;Q4368,"")</f>
        <v/>
      </c>
      <c r="B4368" s="60" t="str">
        <f>IF(C4368&lt;&gt;"",LEFT(C4368,9),"")</f>
        <v/>
      </c>
      <c r="V4368" s="60" t="str">
        <f>W4368&amp;H4368</f>
        <v/>
      </c>
      <c r="W4368" s="60" t="str">
        <f>_xlfn.LET(_xlpm.TextCell,TEXT(G4368,"###"),IF(_xlpm.TextCell&lt;&gt;"",IF(StyleSpaceSplit,IFERROR(IF(FIND(" ",_xlpm.TextCell)&gt;=1,MID(_xlpm.TextCell,1,FIND(" ",_xlpm.TextCell)-1),_xlpm.TextCell),_xlpm.TextCell),_xlpm.TextCell),""))</f>
        <v/>
      </c>
      <c r="X4368" s="60" t="str">
        <f>IF(A4368&lt;&gt;"",IFERROR(IF(FIND(" ",G4368)&gt;=1,MID(G4368,FIND(" ",G4368)+1,LEN(G4368)),""),""),"")</f>
        <v/>
      </c>
      <c r="AC4368" s="51">
        <f>IFERROR(VALUE(MID($C4368,1,2)),0)</f>
        <v>0</v>
      </c>
      <c r="AD4368" s="44">
        <f>IFERROR(VALUE(MID($C4368,4,3)),0)</f>
        <v>0</v>
      </c>
      <c r="AE4368" s="51">
        <f>VALUE(RIGHT("00"&amp;AC4368,2)&amp;RIGHT("000"&amp;AD4368,3))</f>
        <v>0</v>
      </c>
    </row>
    <row r="4369" spans="1:31">
      <c r="A4369" s="60" t="str">
        <f>IF(G4369&amp;Q4369&lt;&gt;"",W4369&amp;Q4369,"")</f>
        <v/>
      </c>
      <c r="B4369" s="60" t="str">
        <f>IF(C4369&lt;&gt;"",LEFT(C4369,9),"")</f>
        <v/>
      </c>
      <c r="V4369" s="60" t="str">
        <f>W4369&amp;H4369</f>
        <v/>
      </c>
      <c r="W4369" s="60" t="str">
        <f>_xlfn.LET(_xlpm.TextCell,TEXT(G4369,"###"),IF(_xlpm.TextCell&lt;&gt;"",IF(StyleSpaceSplit,IFERROR(IF(FIND(" ",_xlpm.TextCell)&gt;=1,MID(_xlpm.TextCell,1,FIND(" ",_xlpm.TextCell)-1),_xlpm.TextCell),_xlpm.TextCell),_xlpm.TextCell),""))</f>
        <v/>
      </c>
      <c r="X4369" s="60" t="str">
        <f>IF(A4369&lt;&gt;"",IFERROR(IF(FIND(" ",G4369)&gt;=1,MID(G4369,FIND(" ",G4369)+1,LEN(G4369)),""),""),"")</f>
        <v/>
      </c>
      <c r="AC4369" s="51">
        <f>IFERROR(VALUE(MID($C4369,1,2)),0)</f>
        <v>0</v>
      </c>
      <c r="AD4369" s="44">
        <f>IFERROR(VALUE(MID($C4369,4,3)),0)</f>
        <v>0</v>
      </c>
      <c r="AE4369" s="51">
        <f>VALUE(RIGHT("00"&amp;AC4369,2)&amp;RIGHT("000"&amp;AD4369,3))</f>
        <v>0</v>
      </c>
    </row>
    <row r="4370" spans="1:31">
      <c r="A4370" s="60" t="str">
        <f>IF(G4370&amp;Q4370&lt;&gt;"",W4370&amp;Q4370,"")</f>
        <v/>
      </c>
      <c r="B4370" s="60" t="str">
        <f>IF(C4370&lt;&gt;"",LEFT(C4370,9),"")</f>
        <v/>
      </c>
      <c r="V4370" s="60" t="str">
        <f>W4370&amp;H4370</f>
        <v/>
      </c>
      <c r="W4370" s="60" t="str">
        <f>_xlfn.LET(_xlpm.TextCell,TEXT(G4370,"###"),IF(_xlpm.TextCell&lt;&gt;"",IF(StyleSpaceSplit,IFERROR(IF(FIND(" ",_xlpm.TextCell)&gt;=1,MID(_xlpm.TextCell,1,FIND(" ",_xlpm.TextCell)-1),_xlpm.TextCell),_xlpm.TextCell),_xlpm.TextCell),""))</f>
        <v/>
      </c>
      <c r="X4370" s="60" t="str">
        <f>IF(A4370&lt;&gt;"",IFERROR(IF(FIND(" ",G4370)&gt;=1,MID(G4370,FIND(" ",G4370)+1,LEN(G4370)),""),""),"")</f>
        <v/>
      </c>
      <c r="AC4370" s="51">
        <f>IFERROR(VALUE(MID($C4370,1,2)),0)</f>
        <v>0</v>
      </c>
      <c r="AD4370" s="44">
        <f>IFERROR(VALUE(MID($C4370,4,3)),0)</f>
        <v>0</v>
      </c>
      <c r="AE4370" s="51">
        <f>VALUE(RIGHT("00"&amp;AC4370,2)&amp;RIGHT("000"&amp;AD4370,3))</f>
        <v>0</v>
      </c>
    </row>
    <row r="4371" spans="1:31">
      <c r="A4371" s="60" t="str">
        <f>IF(G4371&amp;Q4371&lt;&gt;"",W4371&amp;Q4371,"")</f>
        <v/>
      </c>
      <c r="B4371" s="60" t="str">
        <f>IF(C4371&lt;&gt;"",LEFT(C4371,9),"")</f>
        <v/>
      </c>
      <c r="V4371" s="60" t="str">
        <f>W4371&amp;H4371</f>
        <v/>
      </c>
      <c r="W4371" s="60" t="str">
        <f>_xlfn.LET(_xlpm.TextCell,TEXT(G4371,"###"),IF(_xlpm.TextCell&lt;&gt;"",IF(StyleSpaceSplit,IFERROR(IF(FIND(" ",_xlpm.TextCell)&gt;=1,MID(_xlpm.TextCell,1,FIND(" ",_xlpm.TextCell)-1),_xlpm.TextCell),_xlpm.TextCell),_xlpm.TextCell),""))</f>
        <v/>
      </c>
      <c r="X4371" s="60" t="str">
        <f>IF(A4371&lt;&gt;"",IFERROR(IF(FIND(" ",G4371)&gt;=1,MID(G4371,FIND(" ",G4371)+1,LEN(G4371)),""),""),"")</f>
        <v/>
      </c>
      <c r="AC4371" s="51">
        <f>IFERROR(VALUE(MID($C4371,1,2)),0)</f>
        <v>0</v>
      </c>
      <c r="AD4371" s="44">
        <f>IFERROR(VALUE(MID($C4371,4,3)),0)</f>
        <v>0</v>
      </c>
      <c r="AE4371" s="51">
        <f>VALUE(RIGHT("00"&amp;AC4371,2)&amp;RIGHT("000"&amp;AD4371,3))</f>
        <v>0</v>
      </c>
    </row>
    <row r="4372" spans="1:31">
      <c r="A4372" s="60" t="str">
        <f>IF(G4372&amp;Q4372&lt;&gt;"",W4372&amp;Q4372,"")</f>
        <v/>
      </c>
      <c r="B4372" s="60" t="str">
        <f>IF(C4372&lt;&gt;"",LEFT(C4372,9),"")</f>
        <v/>
      </c>
      <c r="V4372" s="60" t="str">
        <f>W4372&amp;H4372</f>
        <v/>
      </c>
      <c r="W4372" s="60" t="str">
        <f>_xlfn.LET(_xlpm.TextCell,TEXT(G4372,"###"),IF(_xlpm.TextCell&lt;&gt;"",IF(StyleSpaceSplit,IFERROR(IF(FIND(" ",_xlpm.TextCell)&gt;=1,MID(_xlpm.TextCell,1,FIND(" ",_xlpm.TextCell)-1),_xlpm.TextCell),_xlpm.TextCell),_xlpm.TextCell),""))</f>
        <v/>
      </c>
      <c r="X4372" s="60" t="str">
        <f>IF(A4372&lt;&gt;"",IFERROR(IF(FIND(" ",G4372)&gt;=1,MID(G4372,FIND(" ",G4372)+1,LEN(G4372)),""),""),"")</f>
        <v/>
      </c>
      <c r="AC4372" s="51">
        <f>IFERROR(VALUE(MID($C4372,1,2)),0)</f>
        <v>0</v>
      </c>
      <c r="AD4372" s="44">
        <f>IFERROR(VALUE(MID($C4372,4,3)),0)</f>
        <v>0</v>
      </c>
      <c r="AE4372" s="51">
        <f>VALUE(RIGHT("00"&amp;AC4372,2)&amp;RIGHT("000"&amp;AD4372,3))</f>
        <v>0</v>
      </c>
    </row>
    <row r="4373" spans="1:31">
      <c r="A4373" s="60" t="str">
        <f>IF(G4373&amp;Q4373&lt;&gt;"",W4373&amp;Q4373,"")</f>
        <v/>
      </c>
      <c r="B4373" s="60" t="str">
        <f>IF(C4373&lt;&gt;"",LEFT(C4373,9),"")</f>
        <v/>
      </c>
      <c r="V4373" s="60" t="str">
        <f>W4373&amp;H4373</f>
        <v/>
      </c>
      <c r="W4373" s="60" t="str">
        <f>_xlfn.LET(_xlpm.TextCell,TEXT(G4373,"###"),IF(_xlpm.TextCell&lt;&gt;"",IF(StyleSpaceSplit,IFERROR(IF(FIND(" ",_xlpm.TextCell)&gt;=1,MID(_xlpm.TextCell,1,FIND(" ",_xlpm.TextCell)-1),_xlpm.TextCell),_xlpm.TextCell),_xlpm.TextCell),""))</f>
        <v/>
      </c>
      <c r="X4373" s="60" t="str">
        <f>IF(A4373&lt;&gt;"",IFERROR(IF(FIND(" ",G4373)&gt;=1,MID(G4373,FIND(" ",G4373)+1,LEN(G4373)),""),""),"")</f>
        <v/>
      </c>
      <c r="AC4373" s="51">
        <f>IFERROR(VALUE(MID($C4373,1,2)),0)</f>
        <v>0</v>
      </c>
      <c r="AD4373" s="44">
        <f>IFERROR(VALUE(MID($C4373,4,3)),0)</f>
        <v>0</v>
      </c>
      <c r="AE4373" s="51">
        <f>VALUE(RIGHT("00"&amp;AC4373,2)&amp;RIGHT("000"&amp;AD4373,3))</f>
        <v>0</v>
      </c>
    </row>
    <row r="4374" spans="1:31">
      <c r="A4374" s="60" t="str">
        <f>IF(G4374&amp;Q4374&lt;&gt;"",W4374&amp;Q4374,"")</f>
        <v/>
      </c>
      <c r="B4374" s="60" t="str">
        <f>IF(C4374&lt;&gt;"",LEFT(C4374,9),"")</f>
        <v/>
      </c>
      <c r="V4374" s="60" t="str">
        <f>W4374&amp;H4374</f>
        <v/>
      </c>
      <c r="W4374" s="60" t="str">
        <f>_xlfn.LET(_xlpm.TextCell,TEXT(G4374,"###"),IF(_xlpm.TextCell&lt;&gt;"",IF(StyleSpaceSplit,IFERROR(IF(FIND(" ",_xlpm.TextCell)&gt;=1,MID(_xlpm.TextCell,1,FIND(" ",_xlpm.TextCell)-1),_xlpm.TextCell),_xlpm.TextCell),_xlpm.TextCell),""))</f>
        <v/>
      </c>
      <c r="X4374" s="60" t="str">
        <f>IF(A4374&lt;&gt;"",IFERROR(IF(FIND(" ",G4374)&gt;=1,MID(G4374,FIND(" ",G4374)+1,LEN(G4374)),""),""),"")</f>
        <v/>
      </c>
      <c r="AC4374" s="51">
        <f>IFERROR(VALUE(MID($C4374,1,2)),0)</f>
        <v>0</v>
      </c>
      <c r="AD4374" s="44">
        <f>IFERROR(VALUE(MID($C4374,4,3)),0)</f>
        <v>0</v>
      </c>
      <c r="AE4374" s="51">
        <f>VALUE(RIGHT("00"&amp;AC4374,2)&amp;RIGHT("000"&amp;AD4374,3))</f>
        <v>0</v>
      </c>
    </row>
    <row r="4375" spans="1:31">
      <c r="A4375" s="60" t="str">
        <f>IF(G4375&amp;Q4375&lt;&gt;"",W4375&amp;Q4375,"")</f>
        <v/>
      </c>
      <c r="B4375" s="60" t="str">
        <f>IF(C4375&lt;&gt;"",LEFT(C4375,9),"")</f>
        <v/>
      </c>
      <c r="V4375" s="60" t="str">
        <f>W4375&amp;H4375</f>
        <v/>
      </c>
      <c r="W4375" s="60" t="str">
        <f>_xlfn.LET(_xlpm.TextCell,TEXT(G4375,"###"),IF(_xlpm.TextCell&lt;&gt;"",IF(StyleSpaceSplit,IFERROR(IF(FIND(" ",_xlpm.TextCell)&gt;=1,MID(_xlpm.TextCell,1,FIND(" ",_xlpm.TextCell)-1),_xlpm.TextCell),_xlpm.TextCell),_xlpm.TextCell),""))</f>
        <v/>
      </c>
      <c r="X4375" s="60" t="str">
        <f>IF(A4375&lt;&gt;"",IFERROR(IF(FIND(" ",G4375)&gt;=1,MID(G4375,FIND(" ",G4375)+1,LEN(G4375)),""),""),"")</f>
        <v/>
      </c>
      <c r="AC4375" s="51">
        <f>IFERROR(VALUE(MID($C4375,1,2)),0)</f>
        <v>0</v>
      </c>
      <c r="AD4375" s="44">
        <f>IFERROR(VALUE(MID($C4375,4,3)),0)</f>
        <v>0</v>
      </c>
      <c r="AE4375" s="51">
        <f>VALUE(RIGHT("00"&amp;AC4375,2)&amp;RIGHT("000"&amp;AD4375,3))</f>
        <v>0</v>
      </c>
    </row>
    <row r="4376" spans="1:31">
      <c r="A4376" s="60" t="str">
        <f>IF(G4376&amp;Q4376&lt;&gt;"",W4376&amp;Q4376,"")</f>
        <v/>
      </c>
      <c r="B4376" s="60" t="str">
        <f>IF(C4376&lt;&gt;"",LEFT(C4376,9),"")</f>
        <v/>
      </c>
      <c r="V4376" s="60" t="str">
        <f>W4376&amp;H4376</f>
        <v/>
      </c>
      <c r="W4376" s="60" t="str">
        <f>_xlfn.LET(_xlpm.TextCell,TEXT(G4376,"###"),IF(_xlpm.TextCell&lt;&gt;"",IF(StyleSpaceSplit,IFERROR(IF(FIND(" ",_xlpm.TextCell)&gt;=1,MID(_xlpm.TextCell,1,FIND(" ",_xlpm.TextCell)-1),_xlpm.TextCell),_xlpm.TextCell),_xlpm.TextCell),""))</f>
        <v/>
      </c>
      <c r="X4376" s="60" t="str">
        <f>IF(A4376&lt;&gt;"",IFERROR(IF(FIND(" ",G4376)&gt;=1,MID(G4376,FIND(" ",G4376)+1,LEN(G4376)),""),""),"")</f>
        <v/>
      </c>
      <c r="AC4376" s="51">
        <f>IFERROR(VALUE(MID($C4376,1,2)),0)</f>
        <v>0</v>
      </c>
      <c r="AD4376" s="44">
        <f>IFERROR(VALUE(MID($C4376,4,3)),0)</f>
        <v>0</v>
      </c>
      <c r="AE4376" s="51">
        <f>VALUE(RIGHT("00"&amp;AC4376,2)&amp;RIGHT("000"&amp;AD4376,3))</f>
        <v>0</v>
      </c>
    </row>
    <row r="4377" spans="1:31">
      <c r="A4377" s="60" t="str">
        <f>IF(G4377&amp;Q4377&lt;&gt;"",W4377&amp;Q4377,"")</f>
        <v/>
      </c>
      <c r="B4377" s="60" t="str">
        <f>IF(C4377&lt;&gt;"",LEFT(C4377,9),"")</f>
        <v/>
      </c>
      <c r="V4377" s="60" t="str">
        <f>W4377&amp;H4377</f>
        <v/>
      </c>
      <c r="W4377" s="60" t="str">
        <f>_xlfn.LET(_xlpm.TextCell,TEXT(G4377,"###"),IF(_xlpm.TextCell&lt;&gt;"",IF(StyleSpaceSplit,IFERROR(IF(FIND(" ",_xlpm.TextCell)&gt;=1,MID(_xlpm.TextCell,1,FIND(" ",_xlpm.TextCell)-1),_xlpm.TextCell),_xlpm.TextCell),_xlpm.TextCell),""))</f>
        <v/>
      </c>
      <c r="X4377" s="60" t="str">
        <f>IF(A4377&lt;&gt;"",IFERROR(IF(FIND(" ",G4377)&gt;=1,MID(G4377,FIND(" ",G4377)+1,LEN(G4377)),""),""),"")</f>
        <v/>
      </c>
      <c r="AC4377" s="51">
        <f>IFERROR(VALUE(MID($C4377,1,2)),0)</f>
        <v>0</v>
      </c>
      <c r="AD4377" s="44">
        <f>IFERROR(VALUE(MID($C4377,4,3)),0)</f>
        <v>0</v>
      </c>
      <c r="AE4377" s="51">
        <f>VALUE(RIGHT("00"&amp;AC4377,2)&amp;RIGHT("000"&amp;AD4377,3))</f>
        <v>0</v>
      </c>
    </row>
    <row r="4378" spans="1:31">
      <c r="A4378" s="60" t="str">
        <f>IF(G4378&amp;Q4378&lt;&gt;"",W4378&amp;Q4378,"")</f>
        <v/>
      </c>
      <c r="B4378" s="60" t="str">
        <f>IF(C4378&lt;&gt;"",LEFT(C4378,9),"")</f>
        <v/>
      </c>
      <c r="V4378" s="60" t="str">
        <f>W4378&amp;H4378</f>
        <v/>
      </c>
      <c r="W4378" s="60" t="str">
        <f>_xlfn.LET(_xlpm.TextCell,TEXT(G4378,"###"),IF(_xlpm.TextCell&lt;&gt;"",IF(StyleSpaceSplit,IFERROR(IF(FIND(" ",_xlpm.TextCell)&gt;=1,MID(_xlpm.TextCell,1,FIND(" ",_xlpm.TextCell)-1),_xlpm.TextCell),_xlpm.TextCell),_xlpm.TextCell),""))</f>
        <v/>
      </c>
      <c r="X4378" s="60" t="str">
        <f>IF(A4378&lt;&gt;"",IFERROR(IF(FIND(" ",G4378)&gt;=1,MID(G4378,FIND(" ",G4378)+1,LEN(G4378)),""),""),"")</f>
        <v/>
      </c>
      <c r="AC4378" s="51">
        <f>IFERROR(VALUE(MID($C4378,1,2)),0)</f>
        <v>0</v>
      </c>
      <c r="AD4378" s="44">
        <f>IFERROR(VALUE(MID($C4378,4,3)),0)</f>
        <v>0</v>
      </c>
      <c r="AE4378" s="51">
        <f>VALUE(RIGHT("00"&amp;AC4378,2)&amp;RIGHT("000"&amp;AD4378,3))</f>
        <v>0</v>
      </c>
    </row>
    <row r="4379" spans="1:31">
      <c r="A4379" s="60" t="str">
        <f>IF(G4379&amp;Q4379&lt;&gt;"",W4379&amp;Q4379,"")</f>
        <v/>
      </c>
      <c r="B4379" s="60" t="str">
        <f>IF(C4379&lt;&gt;"",LEFT(C4379,9),"")</f>
        <v/>
      </c>
      <c r="V4379" s="60" t="str">
        <f>W4379&amp;H4379</f>
        <v/>
      </c>
      <c r="W4379" s="60" t="str">
        <f>_xlfn.LET(_xlpm.TextCell,TEXT(G4379,"###"),IF(_xlpm.TextCell&lt;&gt;"",IF(StyleSpaceSplit,IFERROR(IF(FIND(" ",_xlpm.TextCell)&gt;=1,MID(_xlpm.TextCell,1,FIND(" ",_xlpm.TextCell)-1),_xlpm.TextCell),_xlpm.TextCell),_xlpm.TextCell),""))</f>
        <v/>
      </c>
      <c r="X4379" s="60" t="str">
        <f>IF(A4379&lt;&gt;"",IFERROR(IF(FIND(" ",G4379)&gt;=1,MID(G4379,FIND(" ",G4379)+1,LEN(G4379)),""),""),"")</f>
        <v/>
      </c>
      <c r="AC4379" s="51">
        <f>IFERROR(VALUE(MID($C4379,1,2)),0)</f>
        <v>0</v>
      </c>
      <c r="AD4379" s="44">
        <f>IFERROR(VALUE(MID($C4379,4,3)),0)</f>
        <v>0</v>
      </c>
      <c r="AE4379" s="51">
        <f>VALUE(RIGHT("00"&amp;AC4379,2)&amp;RIGHT("000"&amp;AD4379,3))</f>
        <v>0</v>
      </c>
    </row>
    <row r="4380" spans="1:31">
      <c r="A4380" s="60" t="str">
        <f>IF(G4380&amp;Q4380&lt;&gt;"",W4380&amp;Q4380,"")</f>
        <v/>
      </c>
      <c r="B4380" s="60" t="str">
        <f>IF(C4380&lt;&gt;"",LEFT(C4380,9),"")</f>
        <v/>
      </c>
      <c r="V4380" s="60" t="str">
        <f>W4380&amp;H4380</f>
        <v/>
      </c>
      <c r="W4380" s="60" t="str">
        <f>_xlfn.LET(_xlpm.TextCell,TEXT(G4380,"###"),IF(_xlpm.TextCell&lt;&gt;"",IF(StyleSpaceSplit,IFERROR(IF(FIND(" ",_xlpm.TextCell)&gt;=1,MID(_xlpm.TextCell,1,FIND(" ",_xlpm.TextCell)-1),_xlpm.TextCell),_xlpm.TextCell),_xlpm.TextCell),""))</f>
        <v/>
      </c>
      <c r="X4380" s="60" t="str">
        <f>IF(A4380&lt;&gt;"",IFERROR(IF(FIND(" ",G4380)&gt;=1,MID(G4380,FIND(" ",G4380)+1,LEN(G4380)),""),""),"")</f>
        <v/>
      </c>
      <c r="AC4380" s="51">
        <f>IFERROR(VALUE(MID($C4380,1,2)),0)</f>
        <v>0</v>
      </c>
      <c r="AD4380" s="44">
        <f>IFERROR(VALUE(MID($C4380,4,3)),0)</f>
        <v>0</v>
      </c>
      <c r="AE4380" s="51">
        <f>VALUE(RIGHT("00"&amp;AC4380,2)&amp;RIGHT("000"&amp;AD4380,3))</f>
        <v>0</v>
      </c>
    </row>
    <row r="4381" spans="1:31">
      <c r="A4381" s="60" t="str">
        <f>IF(G4381&amp;Q4381&lt;&gt;"",W4381&amp;Q4381,"")</f>
        <v/>
      </c>
      <c r="B4381" s="60" t="str">
        <f>IF(C4381&lt;&gt;"",LEFT(C4381,9),"")</f>
        <v/>
      </c>
      <c r="V4381" s="60" t="str">
        <f>W4381&amp;H4381</f>
        <v/>
      </c>
      <c r="W4381" s="60" t="str">
        <f>_xlfn.LET(_xlpm.TextCell,TEXT(G4381,"###"),IF(_xlpm.TextCell&lt;&gt;"",IF(StyleSpaceSplit,IFERROR(IF(FIND(" ",_xlpm.TextCell)&gt;=1,MID(_xlpm.TextCell,1,FIND(" ",_xlpm.TextCell)-1),_xlpm.TextCell),_xlpm.TextCell),_xlpm.TextCell),""))</f>
        <v/>
      </c>
      <c r="X4381" s="60" t="str">
        <f>IF(A4381&lt;&gt;"",IFERROR(IF(FIND(" ",G4381)&gt;=1,MID(G4381,FIND(" ",G4381)+1,LEN(G4381)),""),""),"")</f>
        <v/>
      </c>
      <c r="AC4381" s="51">
        <f>IFERROR(VALUE(MID($C4381,1,2)),0)</f>
        <v>0</v>
      </c>
      <c r="AD4381" s="44">
        <f>IFERROR(VALUE(MID($C4381,4,3)),0)</f>
        <v>0</v>
      </c>
      <c r="AE4381" s="51">
        <f>VALUE(RIGHT("00"&amp;AC4381,2)&amp;RIGHT("000"&amp;AD4381,3))</f>
        <v>0</v>
      </c>
    </row>
    <row r="4382" spans="1:31">
      <c r="A4382" s="60" t="str">
        <f>IF(G4382&amp;Q4382&lt;&gt;"",W4382&amp;Q4382,"")</f>
        <v/>
      </c>
      <c r="B4382" s="60" t="str">
        <f>IF(C4382&lt;&gt;"",LEFT(C4382,9),"")</f>
        <v/>
      </c>
      <c r="V4382" s="60" t="str">
        <f>W4382&amp;H4382</f>
        <v/>
      </c>
      <c r="W4382" s="60" t="str">
        <f>_xlfn.LET(_xlpm.TextCell,TEXT(G4382,"###"),IF(_xlpm.TextCell&lt;&gt;"",IF(StyleSpaceSplit,IFERROR(IF(FIND(" ",_xlpm.TextCell)&gt;=1,MID(_xlpm.TextCell,1,FIND(" ",_xlpm.TextCell)-1),_xlpm.TextCell),_xlpm.TextCell),_xlpm.TextCell),""))</f>
        <v/>
      </c>
      <c r="X4382" s="60" t="str">
        <f>IF(A4382&lt;&gt;"",IFERROR(IF(FIND(" ",G4382)&gt;=1,MID(G4382,FIND(" ",G4382)+1,LEN(G4382)),""),""),"")</f>
        <v/>
      </c>
      <c r="AC4382" s="51">
        <f>IFERROR(VALUE(MID($C4382,1,2)),0)</f>
        <v>0</v>
      </c>
      <c r="AD4382" s="44">
        <f>IFERROR(VALUE(MID($C4382,4,3)),0)</f>
        <v>0</v>
      </c>
      <c r="AE4382" s="51">
        <f>VALUE(RIGHT("00"&amp;AC4382,2)&amp;RIGHT("000"&amp;AD4382,3))</f>
        <v>0</v>
      </c>
    </row>
    <row r="4383" spans="1:31">
      <c r="A4383" s="60" t="str">
        <f>IF(G4383&amp;Q4383&lt;&gt;"",W4383&amp;Q4383,"")</f>
        <v/>
      </c>
      <c r="B4383" s="60" t="str">
        <f>IF(C4383&lt;&gt;"",LEFT(C4383,9),"")</f>
        <v/>
      </c>
      <c r="V4383" s="60" t="str">
        <f>W4383&amp;H4383</f>
        <v/>
      </c>
      <c r="W4383" s="60" t="str">
        <f>_xlfn.LET(_xlpm.TextCell,TEXT(G4383,"###"),IF(_xlpm.TextCell&lt;&gt;"",IF(StyleSpaceSplit,IFERROR(IF(FIND(" ",_xlpm.TextCell)&gt;=1,MID(_xlpm.TextCell,1,FIND(" ",_xlpm.TextCell)-1),_xlpm.TextCell),_xlpm.TextCell),_xlpm.TextCell),""))</f>
        <v/>
      </c>
      <c r="X4383" s="60" t="str">
        <f>IF(A4383&lt;&gt;"",IFERROR(IF(FIND(" ",G4383)&gt;=1,MID(G4383,FIND(" ",G4383)+1,LEN(G4383)),""),""),"")</f>
        <v/>
      </c>
      <c r="AC4383" s="51">
        <f>IFERROR(VALUE(MID($C4383,1,2)),0)</f>
        <v>0</v>
      </c>
      <c r="AD4383" s="44">
        <f>IFERROR(VALUE(MID($C4383,4,3)),0)</f>
        <v>0</v>
      </c>
      <c r="AE4383" s="51">
        <f>VALUE(RIGHT("00"&amp;AC4383,2)&amp;RIGHT("000"&amp;AD4383,3))</f>
        <v>0</v>
      </c>
    </row>
    <row r="4384" spans="1:31">
      <c r="A4384" s="60" t="str">
        <f>IF(G4384&amp;Q4384&lt;&gt;"",W4384&amp;Q4384,"")</f>
        <v/>
      </c>
      <c r="B4384" s="60" t="str">
        <f>IF(C4384&lt;&gt;"",LEFT(C4384,9),"")</f>
        <v/>
      </c>
      <c r="V4384" s="60" t="str">
        <f>W4384&amp;H4384</f>
        <v/>
      </c>
      <c r="W4384" s="60" t="str">
        <f>_xlfn.LET(_xlpm.TextCell,TEXT(G4384,"###"),IF(_xlpm.TextCell&lt;&gt;"",IF(StyleSpaceSplit,IFERROR(IF(FIND(" ",_xlpm.TextCell)&gt;=1,MID(_xlpm.TextCell,1,FIND(" ",_xlpm.TextCell)-1),_xlpm.TextCell),_xlpm.TextCell),_xlpm.TextCell),""))</f>
        <v/>
      </c>
      <c r="X4384" s="60" t="str">
        <f>IF(A4384&lt;&gt;"",IFERROR(IF(FIND(" ",G4384)&gt;=1,MID(G4384,FIND(" ",G4384)+1,LEN(G4384)),""),""),"")</f>
        <v/>
      </c>
      <c r="AC4384" s="51">
        <f>IFERROR(VALUE(MID($C4384,1,2)),0)</f>
        <v>0</v>
      </c>
      <c r="AD4384" s="44">
        <f>IFERROR(VALUE(MID($C4384,4,3)),0)</f>
        <v>0</v>
      </c>
      <c r="AE4384" s="51">
        <f>VALUE(RIGHT("00"&amp;AC4384,2)&amp;RIGHT("000"&amp;AD4384,3))</f>
        <v>0</v>
      </c>
    </row>
    <row r="4385" spans="1:31">
      <c r="A4385" s="60" t="str">
        <f>IF(G4385&amp;Q4385&lt;&gt;"",W4385&amp;Q4385,"")</f>
        <v/>
      </c>
      <c r="B4385" s="60" t="str">
        <f>IF(C4385&lt;&gt;"",LEFT(C4385,9),"")</f>
        <v/>
      </c>
      <c r="V4385" s="60" t="str">
        <f>W4385&amp;H4385</f>
        <v/>
      </c>
      <c r="W4385" s="60" t="str">
        <f>_xlfn.LET(_xlpm.TextCell,TEXT(G4385,"###"),IF(_xlpm.TextCell&lt;&gt;"",IF(StyleSpaceSplit,IFERROR(IF(FIND(" ",_xlpm.TextCell)&gt;=1,MID(_xlpm.TextCell,1,FIND(" ",_xlpm.TextCell)-1),_xlpm.TextCell),_xlpm.TextCell),_xlpm.TextCell),""))</f>
        <v/>
      </c>
      <c r="X4385" s="60" t="str">
        <f>IF(A4385&lt;&gt;"",IFERROR(IF(FIND(" ",G4385)&gt;=1,MID(G4385,FIND(" ",G4385)+1,LEN(G4385)),""),""),"")</f>
        <v/>
      </c>
      <c r="AC4385" s="51">
        <f>IFERROR(VALUE(MID($C4385,1,2)),0)</f>
        <v>0</v>
      </c>
      <c r="AD4385" s="44">
        <f>IFERROR(VALUE(MID($C4385,4,3)),0)</f>
        <v>0</v>
      </c>
      <c r="AE4385" s="51">
        <f>VALUE(RIGHT("00"&amp;AC4385,2)&amp;RIGHT("000"&amp;AD4385,3))</f>
        <v>0</v>
      </c>
    </row>
    <row r="4386" spans="1:31">
      <c r="A4386" s="60" t="str">
        <f>IF(G4386&amp;Q4386&lt;&gt;"",W4386&amp;Q4386,"")</f>
        <v/>
      </c>
      <c r="B4386" s="60" t="str">
        <f>IF(C4386&lt;&gt;"",LEFT(C4386,9),"")</f>
        <v/>
      </c>
      <c r="V4386" s="60" t="str">
        <f>W4386&amp;H4386</f>
        <v/>
      </c>
      <c r="W4386" s="60" t="str">
        <f>_xlfn.LET(_xlpm.TextCell,TEXT(G4386,"###"),IF(_xlpm.TextCell&lt;&gt;"",IF(StyleSpaceSplit,IFERROR(IF(FIND(" ",_xlpm.TextCell)&gt;=1,MID(_xlpm.TextCell,1,FIND(" ",_xlpm.TextCell)-1),_xlpm.TextCell),_xlpm.TextCell),_xlpm.TextCell),""))</f>
        <v/>
      </c>
      <c r="X4386" s="60" t="str">
        <f>IF(A4386&lt;&gt;"",IFERROR(IF(FIND(" ",G4386)&gt;=1,MID(G4386,FIND(" ",G4386)+1,LEN(G4386)),""),""),"")</f>
        <v/>
      </c>
      <c r="AC4386" s="51">
        <f>IFERROR(VALUE(MID($C4386,1,2)),0)</f>
        <v>0</v>
      </c>
      <c r="AD4386" s="44">
        <f>IFERROR(VALUE(MID($C4386,4,3)),0)</f>
        <v>0</v>
      </c>
      <c r="AE4386" s="51">
        <f>VALUE(RIGHT("00"&amp;AC4386,2)&amp;RIGHT("000"&amp;AD4386,3))</f>
        <v>0</v>
      </c>
    </row>
    <row r="4387" spans="1:31">
      <c r="A4387" s="60" t="str">
        <f>IF(G4387&amp;Q4387&lt;&gt;"",W4387&amp;Q4387,"")</f>
        <v/>
      </c>
      <c r="B4387" s="60" t="str">
        <f>IF(C4387&lt;&gt;"",LEFT(C4387,9),"")</f>
        <v/>
      </c>
      <c r="V4387" s="60" t="str">
        <f>W4387&amp;H4387</f>
        <v/>
      </c>
      <c r="W4387" s="60" t="str">
        <f>_xlfn.LET(_xlpm.TextCell,TEXT(G4387,"###"),IF(_xlpm.TextCell&lt;&gt;"",IF(StyleSpaceSplit,IFERROR(IF(FIND(" ",_xlpm.TextCell)&gt;=1,MID(_xlpm.TextCell,1,FIND(" ",_xlpm.TextCell)-1),_xlpm.TextCell),_xlpm.TextCell),_xlpm.TextCell),""))</f>
        <v/>
      </c>
      <c r="X4387" s="60" t="str">
        <f>IF(A4387&lt;&gt;"",IFERROR(IF(FIND(" ",G4387)&gt;=1,MID(G4387,FIND(" ",G4387)+1,LEN(G4387)),""),""),"")</f>
        <v/>
      </c>
      <c r="AC4387" s="51">
        <f>IFERROR(VALUE(MID($C4387,1,2)),0)</f>
        <v>0</v>
      </c>
      <c r="AD4387" s="44">
        <f>IFERROR(VALUE(MID($C4387,4,3)),0)</f>
        <v>0</v>
      </c>
      <c r="AE4387" s="51">
        <f>VALUE(RIGHT("00"&amp;AC4387,2)&amp;RIGHT("000"&amp;AD4387,3))</f>
        <v>0</v>
      </c>
    </row>
    <row r="4388" spans="1:31">
      <c r="A4388" s="60" t="str">
        <f>IF(G4388&amp;Q4388&lt;&gt;"",W4388&amp;Q4388,"")</f>
        <v/>
      </c>
      <c r="B4388" s="60" t="str">
        <f>IF(C4388&lt;&gt;"",LEFT(C4388,9),"")</f>
        <v/>
      </c>
      <c r="V4388" s="60" t="str">
        <f>W4388&amp;H4388</f>
        <v/>
      </c>
      <c r="W4388" s="60" t="str">
        <f>_xlfn.LET(_xlpm.TextCell,TEXT(G4388,"###"),IF(_xlpm.TextCell&lt;&gt;"",IF(StyleSpaceSplit,IFERROR(IF(FIND(" ",_xlpm.TextCell)&gt;=1,MID(_xlpm.TextCell,1,FIND(" ",_xlpm.TextCell)-1),_xlpm.TextCell),_xlpm.TextCell),_xlpm.TextCell),""))</f>
        <v/>
      </c>
      <c r="X4388" s="60" t="str">
        <f>IF(A4388&lt;&gt;"",IFERROR(IF(FIND(" ",G4388)&gt;=1,MID(G4388,FIND(" ",G4388)+1,LEN(G4388)),""),""),"")</f>
        <v/>
      </c>
      <c r="AC4388" s="51">
        <f>IFERROR(VALUE(MID($C4388,1,2)),0)</f>
        <v>0</v>
      </c>
      <c r="AD4388" s="44">
        <f>IFERROR(VALUE(MID($C4388,4,3)),0)</f>
        <v>0</v>
      </c>
      <c r="AE4388" s="51">
        <f>VALUE(RIGHT("00"&amp;AC4388,2)&amp;RIGHT("000"&amp;AD4388,3))</f>
        <v>0</v>
      </c>
    </row>
    <row r="4389" spans="1:31">
      <c r="A4389" s="60" t="str">
        <f>IF(G4389&amp;Q4389&lt;&gt;"",W4389&amp;Q4389,"")</f>
        <v/>
      </c>
      <c r="B4389" s="60" t="str">
        <f>IF(C4389&lt;&gt;"",LEFT(C4389,9),"")</f>
        <v/>
      </c>
      <c r="V4389" s="60" t="str">
        <f>W4389&amp;H4389</f>
        <v/>
      </c>
      <c r="W4389" s="60" t="str">
        <f>_xlfn.LET(_xlpm.TextCell,TEXT(G4389,"###"),IF(_xlpm.TextCell&lt;&gt;"",IF(StyleSpaceSplit,IFERROR(IF(FIND(" ",_xlpm.TextCell)&gt;=1,MID(_xlpm.TextCell,1,FIND(" ",_xlpm.TextCell)-1),_xlpm.TextCell),_xlpm.TextCell),_xlpm.TextCell),""))</f>
        <v/>
      </c>
      <c r="X4389" s="60" t="str">
        <f>IF(A4389&lt;&gt;"",IFERROR(IF(FIND(" ",G4389)&gt;=1,MID(G4389,FIND(" ",G4389)+1,LEN(G4389)),""),""),"")</f>
        <v/>
      </c>
      <c r="AC4389" s="51">
        <f>IFERROR(VALUE(MID($C4389,1,2)),0)</f>
        <v>0</v>
      </c>
      <c r="AD4389" s="44">
        <f>IFERROR(VALUE(MID($C4389,4,3)),0)</f>
        <v>0</v>
      </c>
      <c r="AE4389" s="51">
        <f>VALUE(RIGHT("00"&amp;AC4389,2)&amp;RIGHT("000"&amp;AD4389,3))</f>
        <v>0</v>
      </c>
    </row>
    <row r="4390" spans="1:31">
      <c r="A4390" s="60" t="str">
        <f>IF(G4390&amp;Q4390&lt;&gt;"",W4390&amp;Q4390,"")</f>
        <v/>
      </c>
      <c r="B4390" s="60" t="str">
        <f>IF(C4390&lt;&gt;"",LEFT(C4390,9),"")</f>
        <v/>
      </c>
      <c r="V4390" s="60" t="str">
        <f>W4390&amp;H4390</f>
        <v/>
      </c>
      <c r="W4390" s="60" t="str">
        <f>_xlfn.LET(_xlpm.TextCell,TEXT(G4390,"###"),IF(_xlpm.TextCell&lt;&gt;"",IF(StyleSpaceSplit,IFERROR(IF(FIND(" ",_xlpm.TextCell)&gt;=1,MID(_xlpm.TextCell,1,FIND(" ",_xlpm.TextCell)-1),_xlpm.TextCell),_xlpm.TextCell),_xlpm.TextCell),""))</f>
        <v/>
      </c>
      <c r="X4390" s="60" t="str">
        <f>IF(A4390&lt;&gt;"",IFERROR(IF(FIND(" ",G4390)&gt;=1,MID(G4390,FIND(" ",G4390)+1,LEN(G4390)),""),""),"")</f>
        <v/>
      </c>
      <c r="AC4390" s="51">
        <f>IFERROR(VALUE(MID($C4390,1,2)),0)</f>
        <v>0</v>
      </c>
      <c r="AD4390" s="44">
        <f>IFERROR(VALUE(MID($C4390,4,3)),0)</f>
        <v>0</v>
      </c>
      <c r="AE4390" s="51">
        <f>VALUE(RIGHT("00"&amp;AC4390,2)&amp;RIGHT("000"&amp;AD4390,3))</f>
        <v>0</v>
      </c>
    </row>
    <row r="4391" spans="1:31">
      <c r="A4391" s="60" t="str">
        <f>IF(G4391&amp;Q4391&lt;&gt;"",W4391&amp;Q4391,"")</f>
        <v/>
      </c>
      <c r="B4391" s="60" t="str">
        <f>IF(C4391&lt;&gt;"",LEFT(C4391,9),"")</f>
        <v/>
      </c>
      <c r="V4391" s="60" t="str">
        <f>W4391&amp;H4391</f>
        <v/>
      </c>
      <c r="W4391" s="60" t="str">
        <f>_xlfn.LET(_xlpm.TextCell,TEXT(G4391,"###"),IF(_xlpm.TextCell&lt;&gt;"",IF(StyleSpaceSplit,IFERROR(IF(FIND(" ",_xlpm.TextCell)&gt;=1,MID(_xlpm.TextCell,1,FIND(" ",_xlpm.TextCell)-1),_xlpm.TextCell),_xlpm.TextCell),_xlpm.TextCell),""))</f>
        <v/>
      </c>
      <c r="X4391" s="60" t="str">
        <f>IF(A4391&lt;&gt;"",IFERROR(IF(FIND(" ",G4391)&gt;=1,MID(G4391,FIND(" ",G4391)+1,LEN(G4391)),""),""),"")</f>
        <v/>
      </c>
      <c r="AC4391" s="51">
        <f>IFERROR(VALUE(MID($C4391,1,2)),0)</f>
        <v>0</v>
      </c>
      <c r="AD4391" s="44">
        <f>IFERROR(VALUE(MID($C4391,4,3)),0)</f>
        <v>0</v>
      </c>
      <c r="AE4391" s="51">
        <f>VALUE(RIGHT("00"&amp;AC4391,2)&amp;RIGHT("000"&amp;AD4391,3))</f>
        <v>0</v>
      </c>
    </row>
    <row r="4392" spans="1:31">
      <c r="A4392" s="60" t="str">
        <f>IF(G4392&amp;Q4392&lt;&gt;"",W4392&amp;Q4392,"")</f>
        <v/>
      </c>
      <c r="B4392" s="60" t="str">
        <f>IF(C4392&lt;&gt;"",LEFT(C4392,9),"")</f>
        <v/>
      </c>
      <c r="V4392" s="60" t="str">
        <f>W4392&amp;H4392</f>
        <v/>
      </c>
      <c r="W4392" s="60" t="str">
        <f>_xlfn.LET(_xlpm.TextCell,TEXT(G4392,"###"),IF(_xlpm.TextCell&lt;&gt;"",IF(StyleSpaceSplit,IFERROR(IF(FIND(" ",_xlpm.TextCell)&gt;=1,MID(_xlpm.TextCell,1,FIND(" ",_xlpm.TextCell)-1),_xlpm.TextCell),_xlpm.TextCell),_xlpm.TextCell),""))</f>
        <v/>
      </c>
      <c r="X4392" s="60" t="str">
        <f>IF(A4392&lt;&gt;"",IFERROR(IF(FIND(" ",G4392)&gt;=1,MID(G4392,FIND(" ",G4392)+1,LEN(G4392)),""),""),"")</f>
        <v/>
      </c>
      <c r="AC4392" s="51">
        <f>IFERROR(VALUE(MID($C4392,1,2)),0)</f>
        <v>0</v>
      </c>
      <c r="AD4392" s="44">
        <f>IFERROR(VALUE(MID($C4392,4,3)),0)</f>
        <v>0</v>
      </c>
      <c r="AE4392" s="51">
        <f>VALUE(RIGHT("00"&amp;AC4392,2)&amp;RIGHT("000"&amp;AD4392,3))</f>
        <v>0</v>
      </c>
    </row>
    <row r="4393" spans="1:31">
      <c r="A4393" s="60" t="str">
        <f>IF(G4393&amp;Q4393&lt;&gt;"",W4393&amp;Q4393,"")</f>
        <v/>
      </c>
      <c r="B4393" s="60" t="str">
        <f>IF(C4393&lt;&gt;"",LEFT(C4393,9),"")</f>
        <v/>
      </c>
      <c r="V4393" s="60" t="str">
        <f>W4393&amp;H4393</f>
        <v/>
      </c>
      <c r="W4393" s="60" t="str">
        <f>_xlfn.LET(_xlpm.TextCell,TEXT(G4393,"###"),IF(_xlpm.TextCell&lt;&gt;"",IF(StyleSpaceSplit,IFERROR(IF(FIND(" ",_xlpm.TextCell)&gt;=1,MID(_xlpm.TextCell,1,FIND(" ",_xlpm.TextCell)-1),_xlpm.TextCell),_xlpm.TextCell),_xlpm.TextCell),""))</f>
        <v/>
      </c>
      <c r="X4393" s="60" t="str">
        <f>IF(A4393&lt;&gt;"",IFERROR(IF(FIND(" ",G4393)&gt;=1,MID(G4393,FIND(" ",G4393)+1,LEN(G4393)),""),""),"")</f>
        <v/>
      </c>
      <c r="AC4393" s="51">
        <f>IFERROR(VALUE(MID($C4393,1,2)),0)</f>
        <v>0</v>
      </c>
      <c r="AD4393" s="44">
        <f>IFERROR(VALUE(MID($C4393,4,3)),0)</f>
        <v>0</v>
      </c>
      <c r="AE4393" s="51">
        <f>VALUE(RIGHT("00"&amp;AC4393,2)&amp;RIGHT("000"&amp;AD4393,3))</f>
        <v>0</v>
      </c>
    </row>
    <row r="4394" spans="1:31">
      <c r="A4394" s="60" t="str">
        <f>IF(G4394&amp;Q4394&lt;&gt;"",W4394&amp;Q4394,"")</f>
        <v/>
      </c>
      <c r="B4394" s="60" t="str">
        <f>IF(C4394&lt;&gt;"",LEFT(C4394,9),"")</f>
        <v/>
      </c>
      <c r="V4394" s="60" t="str">
        <f>W4394&amp;H4394</f>
        <v/>
      </c>
      <c r="W4394" s="60" t="str">
        <f>_xlfn.LET(_xlpm.TextCell,TEXT(G4394,"###"),IF(_xlpm.TextCell&lt;&gt;"",IF(StyleSpaceSplit,IFERROR(IF(FIND(" ",_xlpm.TextCell)&gt;=1,MID(_xlpm.TextCell,1,FIND(" ",_xlpm.TextCell)-1),_xlpm.TextCell),_xlpm.TextCell),_xlpm.TextCell),""))</f>
        <v/>
      </c>
      <c r="X4394" s="60" t="str">
        <f>IF(A4394&lt;&gt;"",IFERROR(IF(FIND(" ",G4394)&gt;=1,MID(G4394,FIND(" ",G4394)+1,LEN(G4394)),""),""),"")</f>
        <v/>
      </c>
      <c r="AC4394" s="51">
        <f>IFERROR(VALUE(MID($C4394,1,2)),0)</f>
        <v>0</v>
      </c>
      <c r="AD4394" s="44">
        <f>IFERROR(VALUE(MID($C4394,4,3)),0)</f>
        <v>0</v>
      </c>
      <c r="AE4394" s="51">
        <f>VALUE(RIGHT("00"&amp;AC4394,2)&amp;RIGHT("000"&amp;AD4394,3))</f>
        <v>0</v>
      </c>
    </row>
    <row r="4395" spans="1:31">
      <c r="A4395" s="60" t="str">
        <f>IF(G4395&amp;Q4395&lt;&gt;"",W4395&amp;Q4395,"")</f>
        <v/>
      </c>
      <c r="B4395" s="60" t="str">
        <f>IF(C4395&lt;&gt;"",LEFT(C4395,9),"")</f>
        <v/>
      </c>
      <c r="V4395" s="60" t="str">
        <f>W4395&amp;H4395</f>
        <v/>
      </c>
      <c r="W4395" s="60" t="str">
        <f>_xlfn.LET(_xlpm.TextCell,TEXT(G4395,"###"),IF(_xlpm.TextCell&lt;&gt;"",IF(StyleSpaceSplit,IFERROR(IF(FIND(" ",_xlpm.TextCell)&gt;=1,MID(_xlpm.TextCell,1,FIND(" ",_xlpm.TextCell)-1),_xlpm.TextCell),_xlpm.TextCell),_xlpm.TextCell),""))</f>
        <v/>
      </c>
      <c r="X4395" s="60" t="str">
        <f>IF(A4395&lt;&gt;"",IFERROR(IF(FIND(" ",G4395)&gt;=1,MID(G4395,FIND(" ",G4395)+1,LEN(G4395)),""),""),"")</f>
        <v/>
      </c>
      <c r="AC4395" s="51">
        <f>IFERROR(VALUE(MID($C4395,1,2)),0)</f>
        <v>0</v>
      </c>
      <c r="AD4395" s="44">
        <f>IFERROR(VALUE(MID($C4395,4,3)),0)</f>
        <v>0</v>
      </c>
      <c r="AE4395" s="51">
        <f>VALUE(RIGHT("00"&amp;AC4395,2)&amp;RIGHT("000"&amp;AD4395,3))</f>
        <v>0</v>
      </c>
    </row>
    <row r="4396" spans="1:31">
      <c r="A4396" s="60" t="str">
        <f>IF(G4396&amp;Q4396&lt;&gt;"",W4396&amp;Q4396,"")</f>
        <v/>
      </c>
      <c r="B4396" s="60" t="str">
        <f>IF(C4396&lt;&gt;"",LEFT(C4396,9),"")</f>
        <v/>
      </c>
      <c r="V4396" s="60" t="str">
        <f>W4396&amp;H4396</f>
        <v/>
      </c>
      <c r="W4396" s="60" t="str">
        <f>_xlfn.LET(_xlpm.TextCell,TEXT(G4396,"###"),IF(_xlpm.TextCell&lt;&gt;"",IF(StyleSpaceSplit,IFERROR(IF(FIND(" ",_xlpm.TextCell)&gt;=1,MID(_xlpm.TextCell,1,FIND(" ",_xlpm.TextCell)-1),_xlpm.TextCell),_xlpm.TextCell),_xlpm.TextCell),""))</f>
        <v/>
      </c>
      <c r="X4396" s="60" t="str">
        <f>IF(A4396&lt;&gt;"",IFERROR(IF(FIND(" ",G4396)&gt;=1,MID(G4396,FIND(" ",G4396)+1,LEN(G4396)),""),""),"")</f>
        <v/>
      </c>
      <c r="AC4396" s="51">
        <f>IFERROR(VALUE(MID($C4396,1,2)),0)</f>
        <v>0</v>
      </c>
      <c r="AD4396" s="44">
        <f>IFERROR(VALUE(MID($C4396,4,3)),0)</f>
        <v>0</v>
      </c>
      <c r="AE4396" s="51">
        <f>VALUE(RIGHT("00"&amp;AC4396,2)&amp;RIGHT("000"&amp;AD4396,3))</f>
        <v>0</v>
      </c>
    </row>
    <row r="4397" spans="1:31">
      <c r="A4397" s="60" t="str">
        <f>IF(G4397&amp;Q4397&lt;&gt;"",W4397&amp;Q4397,"")</f>
        <v/>
      </c>
      <c r="B4397" s="60" t="str">
        <f>IF(C4397&lt;&gt;"",LEFT(C4397,9),"")</f>
        <v/>
      </c>
      <c r="V4397" s="60" t="str">
        <f>W4397&amp;H4397</f>
        <v/>
      </c>
      <c r="W4397" s="60" t="str">
        <f>_xlfn.LET(_xlpm.TextCell,TEXT(G4397,"###"),IF(_xlpm.TextCell&lt;&gt;"",IF(StyleSpaceSplit,IFERROR(IF(FIND(" ",_xlpm.TextCell)&gt;=1,MID(_xlpm.TextCell,1,FIND(" ",_xlpm.TextCell)-1),_xlpm.TextCell),_xlpm.TextCell),_xlpm.TextCell),""))</f>
        <v/>
      </c>
      <c r="X4397" s="60" t="str">
        <f>IF(A4397&lt;&gt;"",IFERROR(IF(FIND(" ",G4397)&gt;=1,MID(G4397,FIND(" ",G4397)+1,LEN(G4397)),""),""),"")</f>
        <v/>
      </c>
      <c r="AC4397" s="51">
        <f>IFERROR(VALUE(MID($C4397,1,2)),0)</f>
        <v>0</v>
      </c>
      <c r="AD4397" s="44">
        <f>IFERROR(VALUE(MID($C4397,4,3)),0)</f>
        <v>0</v>
      </c>
      <c r="AE4397" s="51">
        <f>VALUE(RIGHT("00"&amp;AC4397,2)&amp;RIGHT("000"&amp;AD4397,3))</f>
        <v>0</v>
      </c>
    </row>
    <row r="4398" spans="1:31">
      <c r="A4398" s="60" t="str">
        <f>IF(G4398&amp;Q4398&lt;&gt;"",W4398&amp;Q4398,"")</f>
        <v/>
      </c>
      <c r="B4398" s="60" t="str">
        <f>IF(C4398&lt;&gt;"",LEFT(C4398,9),"")</f>
        <v/>
      </c>
      <c r="V4398" s="60" t="str">
        <f>W4398&amp;H4398</f>
        <v/>
      </c>
      <c r="W4398" s="60" t="str">
        <f>_xlfn.LET(_xlpm.TextCell,TEXT(G4398,"###"),IF(_xlpm.TextCell&lt;&gt;"",IF(StyleSpaceSplit,IFERROR(IF(FIND(" ",_xlpm.TextCell)&gt;=1,MID(_xlpm.TextCell,1,FIND(" ",_xlpm.TextCell)-1),_xlpm.TextCell),_xlpm.TextCell),_xlpm.TextCell),""))</f>
        <v/>
      </c>
      <c r="X4398" s="60" t="str">
        <f>IF(A4398&lt;&gt;"",IFERROR(IF(FIND(" ",G4398)&gt;=1,MID(G4398,FIND(" ",G4398)+1,LEN(G4398)),""),""),"")</f>
        <v/>
      </c>
      <c r="AC4398" s="51">
        <f>IFERROR(VALUE(MID($C4398,1,2)),0)</f>
        <v>0</v>
      </c>
      <c r="AD4398" s="44">
        <f>IFERROR(VALUE(MID($C4398,4,3)),0)</f>
        <v>0</v>
      </c>
      <c r="AE4398" s="51">
        <f>VALUE(RIGHT("00"&amp;AC4398,2)&amp;RIGHT("000"&amp;AD4398,3))</f>
        <v>0</v>
      </c>
    </row>
    <row r="4399" spans="1:31">
      <c r="A4399" s="60" t="str">
        <f>IF(G4399&amp;Q4399&lt;&gt;"",W4399&amp;Q4399,"")</f>
        <v/>
      </c>
      <c r="B4399" s="60" t="str">
        <f>IF(C4399&lt;&gt;"",LEFT(C4399,9),"")</f>
        <v/>
      </c>
      <c r="V4399" s="60" t="str">
        <f>W4399&amp;H4399</f>
        <v/>
      </c>
      <c r="W4399" s="60" t="str">
        <f>_xlfn.LET(_xlpm.TextCell,TEXT(G4399,"###"),IF(_xlpm.TextCell&lt;&gt;"",IF(StyleSpaceSplit,IFERROR(IF(FIND(" ",_xlpm.TextCell)&gt;=1,MID(_xlpm.TextCell,1,FIND(" ",_xlpm.TextCell)-1),_xlpm.TextCell),_xlpm.TextCell),_xlpm.TextCell),""))</f>
        <v/>
      </c>
      <c r="X4399" s="60" t="str">
        <f>IF(A4399&lt;&gt;"",IFERROR(IF(FIND(" ",G4399)&gt;=1,MID(G4399,FIND(" ",G4399)+1,LEN(G4399)),""),""),"")</f>
        <v/>
      </c>
      <c r="AC4399" s="51">
        <f>IFERROR(VALUE(MID($C4399,1,2)),0)</f>
        <v>0</v>
      </c>
      <c r="AD4399" s="44">
        <f>IFERROR(VALUE(MID($C4399,4,3)),0)</f>
        <v>0</v>
      </c>
      <c r="AE4399" s="51">
        <f>VALUE(RIGHT("00"&amp;AC4399,2)&amp;RIGHT("000"&amp;AD4399,3))</f>
        <v>0</v>
      </c>
    </row>
    <row r="4400" spans="1:31">
      <c r="A4400" s="60" t="str">
        <f>IF(G4400&amp;Q4400&lt;&gt;"",W4400&amp;Q4400,"")</f>
        <v/>
      </c>
      <c r="B4400" s="60" t="str">
        <f>IF(C4400&lt;&gt;"",LEFT(C4400,9),"")</f>
        <v/>
      </c>
      <c r="V4400" s="60" t="str">
        <f>W4400&amp;H4400</f>
        <v/>
      </c>
      <c r="W4400" s="60" t="str">
        <f>_xlfn.LET(_xlpm.TextCell,TEXT(G4400,"###"),IF(_xlpm.TextCell&lt;&gt;"",IF(StyleSpaceSplit,IFERROR(IF(FIND(" ",_xlpm.TextCell)&gt;=1,MID(_xlpm.TextCell,1,FIND(" ",_xlpm.TextCell)-1),_xlpm.TextCell),_xlpm.TextCell),_xlpm.TextCell),""))</f>
        <v/>
      </c>
      <c r="X4400" s="60" t="str">
        <f>IF(A4400&lt;&gt;"",IFERROR(IF(FIND(" ",G4400)&gt;=1,MID(G4400,FIND(" ",G4400)+1,LEN(G4400)),""),""),"")</f>
        <v/>
      </c>
      <c r="AC4400" s="51">
        <f>IFERROR(VALUE(MID($C4400,1,2)),0)</f>
        <v>0</v>
      </c>
      <c r="AD4400" s="44">
        <f>IFERROR(VALUE(MID($C4400,4,3)),0)</f>
        <v>0</v>
      </c>
      <c r="AE4400" s="51">
        <f>VALUE(RIGHT("00"&amp;AC4400,2)&amp;RIGHT("000"&amp;AD4400,3))</f>
        <v>0</v>
      </c>
    </row>
    <row r="4401" spans="1:31">
      <c r="A4401" s="60" t="str">
        <f>IF(G4401&amp;Q4401&lt;&gt;"",W4401&amp;Q4401,"")</f>
        <v/>
      </c>
      <c r="B4401" s="60" t="str">
        <f>IF(C4401&lt;&gt;"",LEFT(C4401,9),"")</f>
        <v/>
      </c>
      <c r="V4401" s="60" t="str">
        <f>W4401&amp;H4401</f>
        <v/>
      </c>
      <c r="W4401" s="60" t="str">
        <f>_xlfn.LET(_xlpm.TextCell,TEXT(G4401,"###"),IF(_xlpm.TextCell&lt;&gt;"",IF(StyleSpaceSplit,IFERROR(IF(FIND(" ",_xlpm.TextCell)&gt;=1,MID(_xlpm.TextCell,1,FIND(" ",_xlpm.TextCell)-1),_xlpm.TextCell),_xlpm.TextCell),_xlpm.TextCell),""))</f>
        <v/>
      </c>
      <c r="X4401" s="60" t="str">
        <f>IF(A4401&lt;&gt;"",IFERROR(IF(FIND(" ",G4401)&gt;=1,MID(G4401,FIND(" ",G4401)+1,LEN(G4401)),""),""),"")</f>
        <v/>
      </c>
      <c r="AC4401" s="51">
        <f>IFERROR(VALUE(MID($C4401,1,2)),0)</f>
        <v>0</v>
      </c>
      <c r="AD4401" s="44">
        <f>IFERROR(VALUE(MID($C4401,4,3)),0)</f>
        <v>0</v>
      </c>
      <c r="AE4401" s="51">
        <f>VALUE(RIGHT("00"&amp;AC4401,2)&amp;RIGHT("000"&amp;AD4401,3))</f>
        <v>0</v>
      </c>
    </row>
    <row r="4402" spans="1:31">
      <c r="A4402" s="60" t="str">
        <f>IF(G4402&amp;Q4402&lt;&gt;"",W4402&amp;Q4402,"")</f>
        <v/>
      </c>
      <c r="B4402" s="60" t="str">
        <f>IF(C4402&lt;&gt;"",LEFT(C4402,9),"")</f>
        <v/>
      </c>
      <c r="V4402" s="60" t="str">
        <f>W4402&amp;H4402</f>
        <v/>
      </c>
      <c r="W4402" s="60" t="str">
        <f>_xlfn.LET(_xlpm.TextCell,TEXT(G4402,"###"),IF(_xlpm.TextCell&lt;&gt;"",IF(StyleSpaceSplit,IFERROR(IF(FIND(" ",_xlpm.TextCell)&gt;=1,MID(_xlpm.TextCell,1,FIND(" ",_xlpm.TextCell)-1),_xlpm.TextCell),_xlpm.TextCell),_xlpm.TextCell),""))</f>
        <v/>
      </c>
      <c r="X4402" s="60" t="str">
        <f>IF(A4402&lt;&gt;"",IFERROR(IF(FIND(" ",G4402)&gt;=1,MID(G4402,FIND(" ",G4402)+1,LEN(G4402)),""),""),"")</f>
        <v/>
      </c>
      <c r="AC4402" s="51">
        <f>IFERROR(VALUE(MID($C4402,1,2)),0)</f>
        <v>0</v>
      </c>
      <c r="AD4402" s="44">
        <f>IFERROR(VALUE(MID($C4402,4,3)),0)</f>
        <v>0</v>
      </c>
      <c r="AE4402" s="51">
        <f>VALUE(RIGHT("00"&amp;AC4402,2)&amp;RIGHT("000"&amp;AD4402,3))</f>
        <v>0</v>
      </c>
    </row>
    <row r="4403" spans="1:31">
      <c r="A4403" s="60" t="str">
        <f>IF(G4403&amp;Q4403&lt;&gt;"",W4403&amp;Q4403,"")</f>
        <v/>
      </c>
      <c r="B4403" s="60" t="str">
        <f>IF(C4403&lt;&gt;"",LEFT(C4403,9),"")</f>
        <v/>
      </c>
      <c r="V4403" s="60" t="str">
        <f>W4403&amp;H4403</f>
        <v/>
      </c>
      <c r="W4403" s="60" t="str">
        <f>_xlfn.LET(_xlpm.TextCell,TEXT(G4403,"###"),IF(_xlpm.TextCell&lt;&gt;"",IF(StyleSpaceSplit,IFERROR(IF(FIND(" ",_xlpm.TextCell)&gt;=1,MID(_xlpm.TextCell,1,FIND(" ",_xlpm.TextCell)-1),_xlpm.TextCell),_xlpm.TextCell),_xlpm.TextCell),""))</f>
        <v/>
      </c>
      <c r="X4403" s="60" t="str">
        <f>IF(A4403&lt;&gt;"",IFERROR(IF(FIND(" ",G4403)&gt;=1,MID(G4403,FIND(" ",G4403)+1,LEN(G4403)),""),""),"")</f>
        <v/>
      </c>
      <c r="AC4403" s="51">
        <f>IFERROR(VALUE(MID($C4403,1,2)),0)</f>
        <v>0</v>
      </c>
      <c r="AD4403" s="44">
        <f>IFERROR(VALUE(MID($C4403,4,3)),0)</f>
        <v>0</v>
      </c>
      <c r="AE4403" s="51">
        <f>VALUE(RIGHT("00"&amp;AC4403,2)&amp;RIGHT("000"&amp;AD4403,3))</f>
        <v>0</v>
      </c>
    </row>
    <row r="4404" spans="1:31">
      <c r="A4404" s="60" t="str">
        <f>IF(G4404&amp;Q4404&lt;&gt;"",W4404&amp;Q4404,"")</f>
        <v/>
      </c>
      <c r="B4404" s="60" t="str">
        <f>IF(C4404&lt;&gt;"",LEFT(C4404,9),"")</f>
        <v/>
      </c>
      <c r="V4404" s="60" t="str">
        <f>W4404&amp;H4404</f>
        <v/>
      </c>
      <c r="W4404" s="60" t="str">
        <f>_xlfn.LET(_xlpm.TextCell,TEXT(G4404,"###"),IF(_xlpm.TextCell&lt;&gt;"",IF(StyleSpaceSplit,IFERROR(IF(FIND(" ",_xlpm.TextCell)&gt;=1,MID(_xlpm.TextCell,1,FIND(" ",_xlpm.TextCell)-1),_xlpm.TextCell),_xlpm.TextCell),_xlpm.TextCell),""))</f>
        <v/>
      </c>
      <c r="X4404" s="60" t="str">
        <f>IF(A4404&lt;&gt;"",IFERROR(IF(FIND(" ",G4404)&gt;=1,MID(G4404,FIND(" ",G4404)+1,LEN(G4404)),""),""),"")</f>
        <v/>
      </c>
      <c r="AC4404" s="51">
        <f>IFERROR(VALUE(MID($C4404,1,2)),0)</f>
        <v>0</v>
      </c>
      <c r="AD4404" s="44">
        <f>IFERROR(VALUE(MID($C4404,4,3)),0)</f>
        <v>0</v>
      </c>
      <c r="AE4404" s="51">
        <f>VALUE(RIGHT("00"&amp;AC4404,2)&amp;RIGHT("000"&amp;AD4404,3))</f>
        <v>0</v>
      </c>
    </row>
    <row r="4405" spans="1:31">
      <c r="A4405" s="60" t="str">
        <f>IF(G4405&amp;Q4405&lt;&gt;"",W4405&amp;Q4405,"")</f>
        <v/>
      </c>
      <c r="B4405" s="60" t="str">
        <f>IF(C4405&lt;&gt;"",LEFT(C4405,9),"")</f>
        <v/>
      </c>
      <c r="V4405" s="60" t="str">
        <f>W4405&amp;H4405</f>
        <v/>
      </c>
      <c r="W4405" s="60" t="str">
        <f>_xlfn.LET(_xlpm.TextCell,TEXT(G4405,"###"),IF(_xlpm.TextCell&lt;&gt;"",IF(StyleSpaceSplit,IFERROR(IF(FIND(" ",_xlpm.TextCell)&gt;=1,MID(_xlpm.TextCell,1,FIND(" ",_xlpm.TextCell)-1),_xlpm.TextCell),_xlpm.TextCell),_xlpm.TextCell),""))</f>
        <v/>
      </c>
      <c r="X4405" s="60" t="str">
        <f>IF(A4405&lt;&gt;"",IFERROR(IF(FIND(" ",G4405)&gt;=1,MID(G4405,FIND(" ",G4405)+1,LEN(G4405)),""),""),"")</f>
        <v/>
      </c>
      <c r="AC4405" s="51">
        <f>IFERROR(VALUE(MID($C4405,1,2)),0)</f>
        <v>0</v>
      </c>
      <c r="AD4405" s="44">
        <f>IFERROR(VALUE(MID($C4405,4,3)),0)</f>
        <v>0</v>
      </c>
      <c r="AE4405" s="51">
        <f>VALUE(RIGHT("00"&amp;AC4405,2)&amp;RIGHT("000"&amp;AD4405,3))</f>
        <v>0</v>
      </c>
    </row>
    <row r="4406" spans="1:31">
      <c r="A4406" s="60" t="str">
        <f>IF(G4406&amp;Q4406&lt;&gt;"",W4406&amp;Q4406,"")</f>
        <v/>
      </c>
      <c r="B4406" s="60" t="str">
        <f>IF(C4406&lt;&gt;"",LEFT(C4406,9),"")</f>
        <v/>
      </c>
      <c r="V4406" s="60" t="str">
        <f>W4406&amp;H4406</f>
        <v/>
      </c>
      <c r="W4406" s="60" t="str">
        <f>_xlfn.LET(_xlpm.TextCell,TEXT(G4406,"###"),IF(_xlpm.TextCell&lt;&gt;"",IF(StyleSpaceSplit,IFERROR(IF(FIND(" ",_xlpm.TextCell)&gt;=1,MID(_xlpm.TextCell,1,FIND(" ",_xlpm.TextCell)-1),_xlpm.TextCell),_xlpm.TextCell),_xlpm.TextCell),""))</f>
        <v/>
      </c>
      <c r="X4406" s="60" t="str">
        <f>IF(A4406&lt;&gt;"",IFERROR(IF(FIND(" ",G4406)&gt;=1,MID(G4406,FIND(" ",G4406)+1,LEN(G4406)),""),""),"")</f>
        <v/>
      </c>
      <c r="AC4406" s="51">
        <f>IFERROR(VALUE(MID($C4406,1,2)),0)</f>
        <v>0</v>
      </c>
      <c r="AD4406" s="44">
        <f>IFERROR(VALUE(MID($C4406,4,3)),0)</f>
        <v>0</v>
      </c>
      <c r="AE4406" s="51">
        <f>VALUE(RIGHT("00"&amp;AC4406,2)&amp;RIGHT("000"&amp;AD4406,3))</f>
        <v>0</v>
      </c>
    </row>
    <row r="4407" spans="1:31">
      <c r="A4407" s="60" t="str">
        <f>IF(G4407&amp;Q4407&lt;&gt;"",W4407&amp;Q4407,"")</f>
        <v/>
      </c>
      <c r="B4407" s="60" t="str">
        <f>IF(C4407&lt;&gt;"",LEFT(C4407,9),"")</f>
        <v/>
      </c>
      <c r="V4407" s="60" t="str">
        <f>W4407&amp;H4407</f>
        <v/>
      </c>
      <c r="W4407" s="60" t="str">
        <f>_xlfn.LET(_xlpm.TextCell,TEXT(G4407,"###"),IF(_xlpm.TextCell&lt;&gt;"",IF(StyleSpaceSplit,IFERROR(IF(FIND(" ",_xlpm.TextCell)&gt;=1,MID(_xlpm.TextCell,1,FIND(" ",_xlpm.TextCell)-1),_xlpm.TextCell),_xlpm.TextCell),_xlpm.TextCell),""))</f>
        <v/>
      </c>
      <c r="X4407" s="60" t="str">
        <f>IF(A4407&lt;&gt;"",IFERROR(IF(FIND(" ",G4407)&gt;=1,MID(G4407,FIND(" ",G4407)+1,LEN(G4407)),""),""),"")</f>
        <v/>
      </c>
      <c r="AC4407" s="51">
        <f>IFERROR(VALUE(MID($C4407,1,2)),0)</f>
        <v>0</v>
      </c>
      <c r="AD4407" s="44">
        <f>IFERROR(VALUE(MID($C4407,4,3)),0)</f>
        <v>0</v>
      </c>
      <c r="AE4407" s="51">
        <f>VALUE(RIGHT("00"&amp;AC4407,2)&amp;RIGHT("000"&amp;AD4407,3))</f>
        <v>0</v>
      </c>
    </row>
    <row r="4408" spans="1:31">
      <c r="A4408" s="60" t="str">
        <f>IF(G4408&amp;Q4408&lt;&gt;"",W4408&amp;Q4408,"")</f>
        <v/>
      </c>
      <c r="B4408" s="60" t="str">
        <f>IF(C4408&lt;&gt;"",LEFT(C4408,9),"")</f>
        <v/>
      </c>
      <c r="V4408" s="60" t="str">
        <f>W4408&amp;H4408</f>
        <v/>
      </c>
      <c r="W4408" s="60" t="str">
        <f>_xlfn.LET(_xlpm.TextCell,TEXT(G4408,"###"),IF(_xlpm.TextCell&lt;&gt;"",IF(StyleSpaceSplit,IFERROR(IF(FIND(" ",_xlpm.TextCell)&gt;=1,MID(_xlpm.TextCell,1,FIND(" ",_xlpm.TextCell)-1),_xlpm.TextCell),_xlpm.TextCell),_xlpm.TextCell),""))</f>
        <v/>
      </c>
      <c r="X4408" s="60" t="str">
        <f>IF(A4408&lt;&gt;"",IFERROR(IF(FIND(" ",G4408)&gt;=1,MID(G4408,FIND(" ",G4408)+1,LEN(G4408)),""),""),"")</f>
        <v/>
      </c>
      <c r="AC4408" s="51">
        <f>IFERROR(VALUE(MID($C4408,1,2)),0)</f>
        <v>0</v>
      </c>
      <c r="AD4408" s="44">
        <f>IFERROR(VALUE(MID($C4408,4,3)),0)</f>
        <v>0</v>
      </c>
      <c r="AE4408" s="51">
        <f>VALUE(RIGHT("00"&amp;AC4408,2)&amp;RIGHT("000"&amp;AD4408,3))</f>
        <v>0</v>
      </c>
    </row>
    <row r="4409" spans="1:31">
      <c r="A4409" s="60" t="str">
        <f>IF(G4409&amp;Q4409&lt;&gt;"",W4409&amp;Q4409,"")</f>
        <v/>
      </c>
      <c r="B4409" s="60" t="str">
        <f>IF(C4409&lt;&gt;"",LEFT(C4409,9),"")</f>
        <v/>
      </c>
      <c r="V4409" s="60" t="str">
        <f>W4409&amp;H4409</f>
        <v/>
      </c>
      <c r="W4409" s="60" t="str">
        <f>_xlfn.LET(_xlpm.TextCell,TEXT(G4409,"###"),IF(_xlpm.TextCell&lt;&gt;"",IF(StyleSpaceSplit,IFERROR(IF(FIND(" ",_xlpm.TextCell)&gt;=1,MID(_xlpm.TextCell,1,FIND(" ",_xlpm.TextCell)-1),_xlpm.TextCell),_xlpm.TextCell),_xlpm.TextCell),""))</f>
        <v/>
      </c>
      <c r="X4409" s="60" t="str">
        <f>IF(A4409&lt;&gt;"",IFERROR(IF(FIND(" ",G4409)&gt;=1,MID(G4409,FIND(" ",G4409)+1,LEN(G4409)),""),""),"")</f>
        <v/>
      </c>
      <c r="AC4409" s="51">
        <f>IFERROR(VALUE(MID($C4409,1,2)),0)</f>
        <v>0</v>
      </c>
      <c r="AD4409" s="44">
        <f>IFERROR(VALUE(MID($C4409,4,3)),0)</f>
        <v>0</v>
      </c>
      <c r="AE4409" s="51">
        <f>VALUE(RIGHT("00"&amp;AC4409,2)&amp;RIGHT("000"&amp;AD4409,3))</f>
        <v>0</v>
      </c>
    </row>
    <row r="4410" spans="1:31">
      <c r="A4410" s="60" t="str">
        <f>IF(G4410&amp;Q4410&lt;&gt;"",W4410&amp;Q4410,"")</f>
        <v/>
      </c>
      <c r="B4410" s="60" t="str">
        <f>IF(C4410&lt;&gt;"",LEFT(C4410,9),"")</f>
        <v/>
      </c>
      <c r="V4410" s="60" t="str">
        <f>W4410&amp;H4410</f>
        <v/>
      </c>
      <c r="W4410" s="60" t="str">
        <f>_xlfn.LET(_xlpm.TextCell,TEXT(G4410,"###"),IF(_xlpm.TextCell&lt;&gt;"",IF(StyleSpaceSplit,IFERROR(IF(FIND(" ",_xlpm.TextCell)&gt;=1,MID(_xlpm.TextCell,1,FIND(" ",_xlpm.TextCell)-1),_xlpm.TextCell),_xlpm.TextCell),_xlpm.TextCell),""))</f>
        <v/>
      </c>
      <c r="X4410" s="60" t="str">
        <f>IF(A4410&lt;&gt;"",IFERROR(IF(FIND(" ",G4410)&gt;=1,MID(G4410,FIND(" ",G4410)+1,LEN(G4410)),""),""),"")</f>
        <v/>
      </c>
      <c r="AC4410" s="51">
        <f>IFERROR(VALUE(MID($C4410,1,2)),0)</f>
        <v>0</v>
      </c>
      <c r="AD4410" s="44">
        <f>IFERROR(VALUE(MID($C4410,4,3)),0)</f>
        <v>0</v>
      </c>
      <c r="AE4410" s="51">
        <f>VALUE(RIGHT("00"&amp;AC4410,2)&amp;RIGHT("000"&amp;AD4410,3))</f>
        <v>0</v>
      </c>
    </row>
    <row r="4411" spans="1:31">
      <c r="A4411" s="60" t="str">
        <f>IF(G4411&amp;Q4411&lt;&gt;"",W4411&amp;Q4411,"")</f>
        <v/>
      </c>
      <c r="B4411" s="60" t="str">
        <f>IF(C4411&lt;&gt;"",LEFT(C4411,9),"")</f>
        <v/>
      </c>
      <c r="V4411" s="60" t="str">
        <f>W4411&amp;H4411</f>
        <v/>
      </c>
      <c r="W4411" s="60" t="str">
        <f>_xlfn.LET(_xlpm.TextCell,TEXT(G4411,"###"),IF(_xlpm.TextCell&lt;&gt;"",IF(StyleSpaceSplit,IFERROR(IF(FIND(" ",_xlpm.TextCell)&gt;=1,MID(_xlpm.TextCell,1,FIND(" ",_xlpm.TextCell)-1),_xlpm.TextCell),_xlpm.TextCell),_xlpm.TextCell),""))</f>
        <v/>
      </c>
      <c r="X4411" s="60" t="str">
        <f>IF(A4411&lt;&gt;"",IFERROR(IF(FIND(" ",G4411)&gt;=1,MID(G4411,FIND(" ",G4411)+1,LEN(G4411)),""),""),"")</f>
        <v/>
      </c>
      <c r="AC4411" s="51">
        <f>IFERROR(VALUE(MID($C4411,1,2)),0)</f>
        <v>0</v>
      </c>
      <c r="AD4411" s="44">
        <f>IFERROR(VALUE(MID($C4411,4,3)),0)</f>
        <v>0</v>
      </c>
      <c r="AE4411" s="51">
        <f>VALUE(RIGHT("00"&amp;AC4411,2)&amp;RIGHT("000"&amp;AD4411,3))</f>
        <v>0</v>
      </c>
    </row>
    <row r="4412" spans="1:31">
      <c r="A4412" s="60" t="str">
        <f>IF(G4412&amp;Q4412&lt;&gt;"",W4412&amp;Q4412,"")</f>
        <v/>
      </c>
      <c r="B4412" s="60" t="str">
        <f>IF(C4412&lt;&gt;"",LEFT(C4412,9),"")</f>
        <v/>
      </c>
      <c r="V4412" s="60" t="str">
        <f>W4412&amp;H4412</f>
        <v/>
      </c>
      <c r="W4412" s="60" t="str">
        <f>_xlfn.LET(_xlpm.TextCell,TEXT(G4412,"###"),IF(_xlpm.TextCell&lt;&gt;"",IF(StyleSpaceSplit,IFERROR(IF(FIND(" ",_xlpm.TextCell)&gt;=1,MID(_xlpm.TextCell,1,FIND(" ",_xlpm.TextCell)-1),_xlpm.TextCell),_xlpm.TextCell),_xlpm.TextCell),""))</f>
        <v/>
      </c>
      <c r="X4412" s="60" t="str">
        <f>IF(A4412&lt;&gt;"",IFERROR(IF(FIND(" ",G4412)&gt;=1,MID(G4412,FIND(" ",G4412)+1,LEN(G4412)),""),""),"")</f>
        <v/>
      </c>
      <c r="AC4412" s="51">
        <f>IFERROR(VALUE(MID($C4412,1,2)),0)</f>
        <v>0</v>
      </c>
      <c r="AD4412" s="44">
        <f>IFERROR(VALUE(MID($C4412,4,3)),0)</f>
        <v>0</v>
      </c>
      <c r="AE4412" s="51">
        <f>VALUE(RIGHT("00"&amp;AC4412,2)&amp;RIGHT("000"&amp;AD4412,3))</f>
        <v>0</v>
      </c>
    </row>
    <row r="4413" spans="1:31">
      <c r="A4413" s="60" t="str">
        <f>IF(G4413&amp;Q4413&lt;&gt;"",W4413&amp;Q4413,"")</f>
        <v/>
      </c>
      <c r="B4413" s="60" t="str">
        <f>IF(C4413&lt;&gt;"",LEFT(C4413,9),"")</f>
        <v/>
      </c>
      <c r="V4413" s="60" t="str">
        <f>W4413&amp;H4413</f>
        <v/>
      </c>
      <c r="W4413" s="60" t="str">
        <f>_xlfn.LET(_xlpm.TextCell,TEXT(G4413,"###"),IF(_xlpm.TextCell&lt;&gt;"",IF(StyleSpaceSplit,IFERROR(IF(FIND(" ",_xlpm.TextCell)&gt;=1,MID(_xlpm.TextCell,1,FIND(" ",_xlpm.TextCell)-1),_xlpm.TextCell),_xlpm.TextCell),_xlpm.TextCell),""))</f>
        <v/>
      </c>
      <c r="X4413" s="60" t="str">
        <f>IF(A4413&lt;&gt;"",IFERROR(IF(FIND(" ",G4413)&gt;=1,MID(G4413,FIND(" ",G4413)+1,LEN(G4413)),""),""),"")</f>
        <v/>
      </c>
      <c r="AC4413" s="51">
        <f>IFERROR(VALUE(MID($C4413,1,2)),0)</f>
        <v>0</v>
      </c>
      <c r="AD4413" s="44">
        <f>IFERROR(VALUE(MID($C4413,4,3)),0)</f>
        <v>0</v>
      </c>
      <c r="AE4413" s="51">
        <f>VALUE(RIGHT("00"&amp;AC4413,2)&amp;RIGHT("000"&amp;AD4413,3))</f>
        <v>0</v>
      </c>
    </row>
    <row r="4414" spans="1:31">
      <c r="A4414" s="60" t="str">
        <f>IF(G4414&amp;Q4414&lt;&gt;"",W4414&amp;Q4414,"")</f>
        <v/>
      </c>
      <c r="B4414" s="60" t="str">
        <f>IF(C4414&lt;&gt;"",LEFT(C4414,9),"")</f>
        <v/>
      </c>
      <c r="V4414" s="60" t="str">
        <f>W4414&amp;H4414</f>
        <v/>
      </c>
      <c r="W4414" s="60" t="str">
        <f>_xlfn.LET(_xlpm.TextCell,TEXT(G4414,"###"),IF(_xlpm.TextCell&lt;&gt;"",IF(StyleSpaceSplit,IFERROR(IF(FIND(" ",_xlpm.TextCell)&gt;=1,MID(_xlpm.TextCell,1,FIND(" ",_xlpm.TextCell)-1),_xlpm.TextCell),_xlpm.TextCell),_xlpm.TextCell),""))</f>
        <v/>
      </c>
      <c r="X4414" s="60" t="str">
        <f>IF(A4414&lt;&gt;"",IFERROR(IF(FIND(" ",G4414)&gt;=1,MID(G4414,FIND(" ",G4414)+1,LEN(G4414)),""),""),"")</f>
        <v/>
      </c>
      <c r="AC4414" s="51">
        <f>IFERROR(VALUE(MID($C4414,1,2)),0)</f>
        <v>0</v>
      </c>
      <c r="AD4414" s="44">
        <f>IFERROR(VALUE(MID($C4414,4,3)),0)</f>
        <v>0</v>
      </c>
      <c r="AE4414" s="51">
        <f>VALUE(RIGHT("00"&amp;AC4414,2)&amp;RIGHT("000"&amp;AD4414,3))</f>
        <v>0</v>
      </c>
    </row>
    <row r="4415" spans="1:31">
      <c r="A4415" s="60" t="str">
        <f>IF(G4415&amp;Q4415&lt;&gt;"",W4415&amp;Q4415,"")</f>
        <v/>
      </c>
      <c r="B4415" s="60" t="str">
        <f>IF(C4415&lt;&gt;"",LEFT(C4415,9),"")</f>
        <v/>
      </c>
      <c r="V4415" s="60" t="str">
        <f>W4415&amp;H4415</f>
        <v/>
      </c>
      <c r="W4415" s="60" t="str">
        <f>_xlfn.LET(_xlpm.TextCell,TEXT(G4415,"###"),IF(_xlpm.TextCell&lt;&gt;"",IF(StyleSpaceSplit,IFERROR(IF(FIND(" ",_xlpm.TextCell)&gt;=1,MID(_xlpm.TextCell,1,FIND(" ",_xlpm.TextCell)-1),_xlpm.TextCell),_xlpm.TextCell),_xlpm.TextCell),""))</f>
        <v/>
      </c>
      <c r="X4415" s="60" t="str">
        <f>IF(A4415&lt;&gt;"",IFERROR(IF(FIND(" ",G4415)&gt;=1,MID(G4415,FIND(" ",G4415)+1,LEN(G4415)),""),""),"")</f>
        <v/>
      </c>
      <c r="AC4415" s="51">
        <f>IFERROR(VALUE(MID($C4415,1,2)),0)</f>
        <v>0</v>
      </c>
      <c r="AD4415" s="44">
        <f>IFERROR(VALUE(MID($C4415,4,3)),0)</f>
        <v>0</v>
      </c>
      <c r="AE4415" s="51">
        <f>VALUE(RIGHT("00"&amp;AC4415,2)&amp;RIGHT("000"&amp;AD4415,3))</f>
        <v>0</v>
      </c>
    </row>
    <row r="4416" spans="1:31">
      <c r="A4416" s="60" t="str">
        <f>IF(G4416&amp;Q4416&lt;&gt;"",W4416&amp;Q4416,"")</f>
        <v/>
      </c>
      <c r="B4416" s="60" t="str">
        <f>IF(C4416&lt;&gt;"",LEFT(C4416,9),"")</f>
        <v/>
      </c>
      <c r="V4416" s="60" t="str">
        <f>W4416&amp;H4416</f>
        <v/>
      </c>
      <c r="W4416" s="60" t="str">
        <f>_xlfn.LET(_xlpm.TextCell,TEXT(G4416,"###"),IF(_xlpm.TextCell&lt;&gt;"",IF(StyleSpaceSplit,IFERROR(IF(FIND(" ",_xlpm.TextCell)&gt;=1,MID(_xlpm.TextCell,1,FIND(" ",_xlpm.TextCell)-1),_xlpm.TextCell),_xlpm.TextCell),_xlpm.TextCell),""))</f>
        <v/>
      </c>
      <c r="X4416" s="60" t="str">
        <f>IF(A4416&lt;&gt;"",IFERROR(IF(FIND(" ",G4416)&gt;=1,MID(G4416,FIND(" ",G4416)+1,LEN(G4416)),""),""),"")</f>
        <v/>
      </c>
      <c r="AC4416" s="51">
        <f>IFERROR(VALUE(MID($C4416,1,2)),0)</f>
        <v>0</v>
      </c>
      <c r="AD4416" s="44">
        <f>IFERROR(VALUE(MID($C4416,4,3)),0)</f>
        <v>0</v>
      </c>
      <c r="AE4416" s="51">
        <f>VALUE(RIGHT("00"&amp;AC4416,2)&amp;RIGHT("000"&amp;AD4416,3))</f>
        <v>0</v>
      </c>
    </row>
    <row r="4417" spans="1:31">
      <c r="A4417" s="60" t="str">
        <f>IF(G4417&amp;Q4417&lt;&gt;"",W4417&amp;Q4417,"")</f>
        <v/>
      </c>
      <c r="B4417" s="60" t="str">
        <f>IF(C4417&lt;&gt;"",LEFT(C4417,9),"")</f>
        <v/>
      </c>
      <c r="V4417" s="60" t="str">
        <f>W4417&amp;H4417</f>
        <v/>
      </c>
      <c r="W4417" s="60" t="str">
        <f>_xlfn.LET(_xlpm.TextCell,TEXT(G4417,"###"),IF(_xlpm.TextCell&lt;&gt;"",IF(StyleSpaceSplit,IFERROR(IF(FIND(" ",_xlpm.TextCell)&gt;=1,MID(_xlpm.TextCell,1,FIND(" ",_xlpm.TextCell)-1),_xlpm.TextCell),_xlpm.TextCell),_xlpm.TextCell),""))</f>
        <v/>
      </c>
      <c r="X4417" s="60" t="str">
        <f>IF(A4417&lt;&gt;"",IFERROR(IF(FIND(" ",G4417)&gt;=1,MID(G4417,FIND(" ",G4417)+1,LEN(G4417)),""),""),"")</f>
        <v/>
      </c>
      <c r="AC4417" s="51">
        <f>IFERROR(VALUE(MID($C4417,1,2)),0)</f>
        <v>0</v>
      </c>
      <c r="AD4417" s="44">
        <f>IFERROR(VALUE(MID($C4417,4,3)),0)</f>
        <v>0</v>
      </c>
      <c r="AE4417" s="51">
        <f>VALUE(RIGHT("00"&amp;AC4417,2)&amp;RIGHT("000"&amp;AD4417,3))</f>
        <v>0</v>
      </c>
    </row>
    <row r="4418" spans="1:31">
      <c r="A4418" s="60" t="str">
        <f>IF(G4418&amp;Q4418&lt;&gt;"",W4418&amp;Q4418,"")</f>
        <v/>
      </c>
      <c r="B4418" s="60" t="str">
        <f>IF(C4418&lt;&gt;"",LEFT(C4418,9),"")</f>
        <v/>
      </c>
      <c r="V4418" s="60" t="str">
        <f>W4418&amp;H4418</f>
        <v/>
      </c>
      <c r="W4418" s="60" t="str">
        <f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>IF(A4418&lt;&gt;"",IFERROR(IF(FIND(" ",G4418)&gt;=1,MID(G4418,FIND(" ",G4418)+1,LEN(G4418)),""),""),"")</f>
        <v/>
      </c>
      <c r="AC4418" s="51">
        <f>IFERROR(VALUE(MID($C4418,1,2)),0)</f>
        <v>0</v>
      </c>
      <c r="AD4418" s="44">
        <f>IFERROR(VALUE(MID($C4418,4,3)),0)</f>
        <v>0</v>
      </c>
      <c r="AE4418" s="51">
        <f>VALUE(RIGHT("00"&amp;AC4418,2)&amp;RIGHT("000"&amp;AD4418,3))</f>
        <v>0</v>
      </c>
    </row>
    <row r="4419" spans="1:31">
      <c r="A4419" s="60" t="str">
        <f>IF(G4419&amp;Q4419&lt;&gt;"",W4419&amp;Q4419,"")</f>
        <v/>
      </c>
      <c r="B4419" s="60" t="str">
        <f>IF(C4419&lt;&gt;"",LEFT(C4419,9),"")</f>
        <v/>
      </c>
      <c r="V4419" s="60" t="str">
        <f>W4419&amp;H4419</f>
        <v/>
      </c>
      <c r="W4419" s="60" t="str">
        <f>_xlfn.LET(_xlpm.TextCell,TEXT(G4419,"###"),IF(_xlpm.TextCell&lt;&gt;"",IF(StyleSpaceSplit,IFERROR(IF(FIND(" ",_xlpm.TextCell)&gt;=1,MID(_xlpm.TextCell,1,FIND(" ",_xlpm.TextCell)-1),_xlpm.TextCell),_xlpm.TextCell),_xlpm.TextCell),""))</f>
        <v/>
      </c>
      <c r="X4419" s="60" t="str">
        <f>IF(A4419&lt;&gt;"",IFERROR(IF(FIND(" ",G4419)&gt;=1,MID(G4419,FIND(" ",G4419)+1,LEN(G4419)),""),""),"")</f>
        <v/>
      </c>
      <c r="AC4419" s="51">
        <f>IFERROR(VALUE(MID($C4419,1,2)),0)</f>
        <v>0</v>
      </c>
      <c r="AD4419" s="44">
        <f>IFERROR(VALUE(MID($C4419,4,3)),0)</f>
        <v>0</v>
      </c>
      <c r="AE4419" s="51">
        <f>VALUE(RIGHT("00"&amp;AC4419,2)&amp;RIGHT("000"&amp;AD4419,3))</f>
        <v>0</v>
      </c>
    </row>
    <row r="4420" spans="1:31">
      <c r="A4420" s="60" t="str">
        <f>IF(G4420&amp;Q4420&lt;&gt;"",W4420&amp;Q4420,"")</f>
        <v/>
      </c>
      <c r="B4420" s="60" t="str">
        <f>IF(C4420&lt;&gt;"",LEFT(C4420,9),"")</f>
        <v/>
      </c>
      <c r="V4420" s="60" t="str">
        <f>W4420&amp;H4420</f>
        <v/>
      </c>
      <c r="W4420" s="60" t="str">
        <f>_xlfn.LET(_xlpm.TextCell,TEXT(G4420,"###"),IF(_xlpm.TextCell&lt;&gt;"",IF(StyleSpaceSplit,IFERROR(IF(FIND(" ",_xlpm.TextCell)&gt;=1,MID(_xlpm.TextCell,1,FIND(" ",_xlpm.TextCell)-1),_xlpm.TextCell),_xlpm.TextCell),_xlpm.TextCell),""))</f>
        <v/>
      </c>
      <c r="X4420" s="60" t="str">
        <f>IF(A4420&lt;&gt;"",IFERROR(IF(FIND(" ",G4420)&gt;=1,MID(G4420,FIND(" ",G4420)+1,LEN(G4420)),""),""),"")</f>
        <v/>
      </c>
      <c r="AC4420" s="51">
        <f>IFERROR(VALUE(MID($C4420,1,2)),0)</f>
        <v>0</v>
      </c>
      <c r="AD4420" s="44">
        <f>IFERROR(VALUE(MID($C4420,4,3)),0)</f>
        <v>0</v>
      </c>
      <c r="AE4420" s="51">
        <f>VALUE(RIGHT("00"&amp;AC4420,2)&amp;RIGHT("000"&amp;AD4420,3))</f>
        <v>0</v>
      </c>
    </row>
    <row r="4421" spans="1:31">
      <c r="A4421" s="60" t="str">
        <f>IF(G4421&amp;Q4421&lt;&gt;"",W4421&amp;Q4421,"")</f>
        <v/>
      </c>
      <c r="B4421" s="60" t="str">
        <f>IF(C4421&lt;&gt;"",LEFT(C4421,9),"")</f>
        <v/>
      </c>
      <c r="V4421" s="60" t="str">
        <f>W4421&amp;H4421</f>
        <v/>
      </c>
      <c r="W4421" s="60" t="str">
        <f>_xlfn.LET(_xlpm.TextCell,TEXT(G4421,"###"),IF(_xlpm.TextCell&lt;&gt;"",IF(StyleSpaceSplit,IFERROR(IF(FIND(" ",_xlpm.TextCell)&gt;=1,MID(_xlpm.TextCell,1,FIND(" ",_xlpm.TextCell)-1),_xlpm.TextCell),_xlpm.TextCell),_xlpm.TextCell),""))</f>
        <v/>
      </c>
      <c r="X4421" s="60" t="str">
        <f>IF(A4421&lt;&gt;"",IFERROR(IF(FIND(" ",G4421)&gt;=1,MID(G4421,FIND(" ",G4421)+1,LEN(G4421)),""),""),"")</f>
        <v/>
      </c>
      <c r="AC4421" s="51">
        <f>IFERROR(VALUE(MID($C4421,1,2)),0)</f>
        <v>0</v>
      </c>
      <c r="AD4421" s="44">
        <f>IFERROR(VALUE(MID($C4421,4,3)),0)</f>
        <v>0</v>
      </c>
      <c r="AE4421" s="51">
        <f>VALUE(RIGHT("00"&amp;AC4421,2)&amp;RIGHT("000"&amp;AD4421,3))</f>
        <v>0</v>
      </c>
    </row>
    <row r="4422" spans="1:31">
      <c r="A4422" s="60" t="str">
        <f>IF(G4422&amp;Q4422&lt;&gt;"",W4422&amp;Q4422,"")</f>
        <v/>
      </c>
      <c r="B4422" s="60" t="str">
        <f>IF(C4422&lt;&gt;"",LEFT(C4422,9),"")</f>
        <v/>
      </c>
      <c r="V4422" s="60" t="str">
        <f>W4422&amp;H4422</f>
        <v/>
      </c>
      <c r="W4422" s="60" t="str">
        <f>_xlfn.LET(_xlpm.TextCell,TEXT(G4422,"###"),IF(_xlpm.TextCell&lt;&gt;"",IF(StyleSpaceSplit,IFERROR(IF(FIND(" ",_xlpm.TextCell)&gt;=1,MID(_xlpm.TextCell,1,FIND(" ",_xlpm.TextCell)-1),_xlpm.TextCell),_xlpm.TextCell),_xlpm.TextCell),""))</f>
        <v/>
      </c>
      <c r="X4422" s="60" t="str">
        <f>IF(A4422&lt;&gt;"",IFERROR(IF(FIND(" ",G4422)&gt;=1,MID(G4422,FIND(" ",G4422)+1,LEN(G4422)),""),""),"")</f>
        <v/>
      </c>
      <c r="AC4422" s="51">
        <f>IFERROR(VALUE(MID($C4422,1,2)),0)</f>
        <v>0</v>
      </c>
      <c r="AD4422" s="44">
        <f>IFERROR(VALUE(MID($C4422,4,3)),0)</f>
        <v>0</v>
      </c>
      <c r="AE4422" s="51">
        <f>VALUE(RIGHT("00"&amp;AC4422,2)&amp;RIGHT("000"&amp;AD4422,3))</f>
        <v>0</v>
      </c>
    </row>
    <row r="4423" spans="1:31">
      <c r="A4423" s="60" t="str">
        <f>IF(G4423&amp;Q4423&lt;&gt;"",W4423&amp;Q4423,"")</f>
        <v/>
      </c>
      <c r="B4423" s="60" t="str">
        <f>IF(C4423&lt;&gt;"",LEFT(C4423,9),"")</f>
        <v/>
      </c>
      <c r="V4423" s="60" t="str">
        <f>W4423&amp;H4423</f>
        <v/>
      </c>
      <c r="W4423" s="60" t="str">
        <f>_xlfn.LET(_xlpm.TextCell,TEXT(G4423,"###"),IF(_xlpm.TextCell&lt;&gt;"",IF(StyleSpaceSplit,IFERROR(IF(FIND(" ",_xlpm.TextCell)&gt;=1,MID(_xlpm.TextCell,1,FIND(" ",_xlpm.TextCell)-1),_xlpm.TextCell),_xlpm.TextCell),_xlpm.TextCell),""))</f>
        <v/>
      </c>
      <c r="X4423" s="60" t="str">
        <f>IF(A4423&lt;&gt;"",IFERROR(IF(FIND(" ",G4423)&gt;=1,MID(G4423,FIND(" ",G4423)+1,LEN(G4423)),""),""),"")</f>
        <v/>
      </c>
      <c r="AC4423" s="51">
        <f>IFERROR(VALUE(MID($C4423,1,2)),0)</f>
        <v>0</v>
      </c>
      <c r="AD4423" s="44">
        <f>IFERROR(VALUE(MID($C4423,4,3)),0)</f>
        <v>0</v>
      </c>
      <c r="AE4423" s="51">
        <f>VALUE(RIGHT("00"&amp;AC4423,2)&amp;RIGHT("000"&amp;AD4423,3))</f>
        <v>0</v>
      </c>
    </row>
    <row r="4424" spans="1:31">
      <c r="A4424" s="60" t="str">
        <f>IF(G4424&amp;Q4424&lt;&gt;"",W4424&amp;Q4424,"")</f>
        <v/>
      </c>
      <c r="B4424" s="60" t="str">
        <f>IF(C4424&lt;&gt;"",LEFT(C4424,9),"")</f>
        <v/>
      </c>
      <c r="V4424" s="60" t="str">
        <f>W4424&amp;H4424</f>
        <v/>
      </c>
      <c r="W4424" s="60" t="str">
        <f>_xlfn.LET(_xlpm.TextCell,TEXT(G4424,"###"),IF(_xlpm.TextCell&lt;&gt;"",IF(StyleSpaceSplit,IFERROR(IF(FIND(" ",_xlpm.TextCell)&gt;=1,MID(_xlpm.TextCell,1,FIND(" ",_xlpm.TextCell)-1),_xlpm.TextCell),_xlpm.TextCell),_xlpm.TextCell),""))</f>
        <v/>
      </c>
      <c r="X4424" s="60" t="str">
        <f>IF(A4424&lt;&gt;"",IFERROR(IF(FIND(" ",G4424)&gt;=1,MID(G4424,FIND(" ",G4424)+1,LEN(G4424)),""),""),"")</f>
        <v/>
      </c>
      <c r="AC4424" s="51">
        <f>IFERROR(VALUE(MID($C4424,1,2)),0)</f>
        <v>0</v>
      </c>
      <c r="AD4424" s="44">
        <f>IFERROR(VALUE(MID($C4424,4,3)),0)</f>
        <v>0</v>
      </c>
      <c r="AE4424" s="51">
        <f>VALUE(RIGHT("00"&amp;AC4424,2)&amp;RIGHT("000"&amp;AD4424,3))</f>
        <v>0</v>
      </c>
    </row>
    <row r="4425" spans="1:31">
      <c r="A4425" s="60" t="str">
        <f>IF(G4425&amp;Q4425&lt;&gt;"",W4425&amp;Q4425,"")</f>
        <v/>
      </c>
      <c r="B4425" s="60" t="str">
        <f>IF(C4425&lt;&gt;"",LEFT(C4425,9),"")</f>
        <v/>
      </c>
      <c r="V4425" s="60" t="str">
        <f>W4425&amp;H4425</f>
        <v/>
      </c>
      <c r="W4425" s="60" t="str">
        <f>_xlfn.LET(_xlpm.TextCell,TEXT(G4425,"###"),IF(_xlpm.TextCell&lt;&gt;"",IF(StyleSpaceSplit,IFERROR(IF(FIND(" ",_xlpm.TextCell)&gt;=1,MID(_xlpm.TextCell,1,FIND(" ",_xlpm.TextCell)-1),_xlpm.TextCell),_xlpm.TextCell),_xlpm.TextCell),""))</f>
        <v/>
      </c>
      <c r="X4425" s="60" t="str">
        <f>IF(A4425&lt;&gt;"",IFERROR(IF(FIND(" ",G4425)&gt;=1,MID(G4425,FIND(" ",G4425)+1,LEN(G4425)),""),""),"")</f>
        <v/>
      </c>
      <c r="AC4425" s="51">
        <f>IFERROR(VALUE(MID($C4425,1,2)),0)</f>
        <v>0</v>
      </c>
      <c r="AD4425" s="44">
        <f>IFERROR(VALUE(MID($C4425,4,3)),0)</f>
        <v>0</v>
      </c>
      <c r="AE4425" s="51">
        <f>VALUE(RIGHT("00"&amp;AC4425,2)&amp;RIGHT("000"&amp;AD4425,3))</f>
        <v>0</v>
      </c>
    </row>
    <row r="4426" spans="1:31">
      <c r="A4426" s="60" t="str">
        <f>IF(G4426&amp;Q4426&lt;&gt;"",W4426&amp;Q4426,"")</f>
        <v/>
      </c>
      <c r="B4426" s="60" t="str">
        <f>IF(C4426&lt;&gt;"",LEFT(C4426,9),"")</f>
        <v/>
      </c>
      <c r="V4426" s="60" t="str">
        <f>W4426&amp;H4426</f>
        <v/>
      </c>
      <c r="W4426" s="60" t="str">
        <f>_xlfn.LET(_xlpm.TextCell,TEXT(G4426,"###"),IF(_xlpm.TextCell&lt;&gt;"",IF(StyleSpaceSplit,IFERROR(IF(FIND(" ",_xlpm.TextCell)&gt;=1,MID(_xlpm.TextCell,1,FIND(" ",_xlpm.TextCell)-1),_xlpm.TextCell),_xlpm.TextCell),_xlpm.TextCell),""))</f>
        <v/>
      </c>
      <c r="X4426" s="60" t="str">
        <f>IF(A4426&lt;&gt;"",IFERROR(IF(FIND(" ",G4426)&gt;=1,MID(G4426,FIND(" ",G4426)+1,LEN(G4426)),""),""),"")</f>
        <v/>
      </c>
      <c r="AC4426" s="51">
        <f>IFERROR(VALUE(MID($C4426,1,2)),0)</f>
        <v>0</v>
      </c>
      <c r="AD4426" s="44">
        <f>IFERROR(VALUE(MID($C4426,4,3)),0)</f>
        <v>0</v>
      </c>
      <c r="AE4426" s="51">
        <f>VALUE(RIGHT("00"&amp;AC4426,2)&amp;RIGHT("000"&amp;AD4426,3))</f>
        <v>0</v>
      </c>
    </row>
    <row r="4427" spans="1:31">
      <c r="A4427" s="60" t="str">
        <f>IF(G4427&amp;Q4427&lt;&gt;"",W4427&amp;Q4427,"")</f>
        <v/>
      </c>
      <c r="B4427" s="60" t="str">
        <f>IF(C4427&lt;&gt;"",LEFT(C4427,9),"")</f>
        <v/>
      </c>
      <c r="V4427" s="60" t="str">
        <f>W4427&amp;H4427</f>
        <v/>
      </c>
      <c r="W4427" s="60" t="str">
        <f>_xlfn.LET(_xlpm.TextCell,TEXT(G4427,"###"),IF(_xlpm.TextCell&lt;&gt;"",IF(StyleSpaceSplit,IFERROR(IF(FIND(" ",_xlpm.TextCell)&gt;=1,MID(_xlpm.TextCell,1,FIND(" ",_xlpm.TextCell)-1),_xlpm.TextCell),_xlpm.TextCell),_xlpm.TextCell),""))</f>
        <v/>
      </c>
      <c r="X4427" s="60" t="str">
        <f>IF(A4427&lt;&gt;"",IFERROR(IF(FIND(" ",G4427)&gt;=1,MID(G4427,FIND(" ",G4427)+1,LEN(G4427)),""),""),"")</f>
        <v/>
      </c>
      <c r="AC4427" s="51">
        <f>IFERROR(VALUE(MID($C4427,1,2)),0)</f>
        <v>0</v>
      </c>
      <c r="AD4427" s="44">
        <f>IFERROR(VALUE(MID($C4427,4,3)),0)</f>
        <v>0</v>
      </c>
      <c r="AE4427" s="51">
        <f>VALUE(RIGHT("00"&amp;AC4427,2)&amp;RIGHT("000"&amp;AD4427,3))</f>
        <v>0</v>
      </c>
    </row>
    <row r="4428" spans="1:31">
      <c r="A4428" s="60" t="str">
        <f>IF(G4428&amp;Q4428&lt;&gt;"",W4428&amp;Q4428,"")</f>
        <v/>
      </c>
      <c r="B4428" s="60" t="str">
        <f>IF(C4428&lt;&gt;"",LEFT(C4428,9),"")</f>
        <v/>
      </c>
      <c r="V4428" s="60" t="str">
        <f>W4428&amp;H4428</f>
        <v/>
      </c>
      <c r="W4428" s="60" t="str">
        <f>_xlfn.LET(_xlpm.TextCell,TEXT(G4428,"###"),IF(_xlpm.TextCell&lt;&gt;"",IF(StyleSpaceSplit,IFERROR(IF(FIND(" ",_xlpm.TextCell)&gt;=1,MID(_xlpm.TextCell,1,FIND(" ",_xlpm.TextCell)-1),_xlpm.TextCell),_xlpm.TextCell),_xlpm.TextCell),""))</f>
        <v/>
      </c>
      <c r="X4428" s="60" t="str">
        <f>IF(A4428&lt;&gt;"",IFERROR(IF(FIND(" ",G4428)&gt;=1,MID(G4428,FIND(" ",G4428)+1,LEN(G4428)),""),""),"")</f>
        <v/>
      </c>
      <c r="AC4428" s="51">
        <f>IFERROR(VALUE(MID($C4428,1,2)),0)</f>
        <v>0</v>
      </c>
      <c r="AD4428" s="44">
        <f>IFERROR(VALUE(MID($C4428,4,3)),0)</f>
        <v>0</v>
      </c>
      <c r="AE4428" s="51">
        <f>VALUE(RIGHT("00"&amp;AC4428,2)&amp;RIGHT("000"&amp;AD4428,3))</f>
        <v>0</v>
      </c>
    </row>
    <row r="4429" spans="1:31">
      <c r="A4429" s="60" t="str">
        <f>IF(G4429&amp;Q4429&lt;&gt;"",W4429&amp;Q4429,"")</f>
        <v/>
      </c>
      <c r="B4429" s="60" t="str">
        <f>IF(C4429&lt;&gt;"",LEFT(C4429,9),"")</f>
        <v/>
      </c>
      <c r="V4429" s="60" t="str">
        <f>W4429&amp;H4429</f>
        <v/>
      </c>
      <c r="W4429" s="60" t="str">
        <f>_xlfn.LET(_xlpm.TextCell,TEXT(G4429,"###"),IF(_xlpm.TextCell&lt;&gt;"",IF(StyleSpaceSplit,IFERROR(IF(FIND(" ",_xlpm.TextCell)&gt;=1,MID(_xlpm.TextCell,1,FIND(" ",_xlpm.TextCell)-1),_xlpm.TextCell),_xlpm.TextCell),_xlpm.TextCell),""))</f>
        <v/>
      </c>
      <c r="X4429" s="60" t="str">
        <f>IF(A4429&lt;&gt;"",IFERROR(IF(FIND(" ",G4429)&gt;=1,MID(G4429,FIND(" ",G4429)+1,LEN(G4429)),""),""),"")</f>
        <v/>
      </c>
      <c r="AC4429" s="51">
        <f>IFERROR(VALUE(MID($C4429,1,2)),0)</f>
        <v>0</v>
      </c>
      <c r="AD4429" s="44">
        <f>IFERROR(VALUE(MID($C4429,4,3)),0)</f>
        <v>0</v>
      </c>
      <c r="AE4429" s="51">
        <f>VALUE(RIGHT("00"&amp;AC4429,2)&amp;RIGHT("000"&amp;AD4429,3))</f>
        <v>0</v>
      </c>
    </row>
    <row r="4430" spans="1:31">
      <c r="A4430" s="60" t="str">
        <f>IF(G4430&amp;Q4430&lt;&gt;"",W4430&amp;Q4430,"")</f>
        <v/>
      </c>
      <c r="B4430" s="60" t="str">
        <f>IF(C4430&lt;&gt;"",LEFT(C4430,9),"")</f>
        <v/>
      </c>
      <c r="V4430" s="60" t="str">
        <f>W4430&amp;H4430</f>
        <v/>
      </c>
      <c r="W4430" s="60" t="str">
        <f>_xlfn.LET(_xlpm.TextCell,TEXT(G4430,"###"),IF(_xlpm.TextCell&lt;&gt;"",IF(StyleSpaceSplit,IFERROR(IF(FIND(" ",_xlpm.TextCell)&gt;=1,MID(_xlpm.TextCell,1,FIND(" ",_xlpm.TextCell)-1),_xlpm.TextCell),_xlpm.TextCell),_xlpm.TextCell),""))</f>
        <v/>
      </c>
      <c r="X4430" s="60" t="str">
        <f>IF(A4430&lt;&gt;"",IFERROR(IF(FIND(" ",G4430)&gt;=1,MID(G4430,FIND(" ",G4430)+1,LEN(G4430)),""),""),"")</f>
        <v/>
      </c>
      <c r="AC4430" s="51">
        <f>IFERROR(VALUE(MID($C4430,1,2)),0)</f>
        <v>0</v>
      </c>
      <c r="AD4430" s="44">
        <f>IFERROR(VALUE(MID($C4430,4,3)),0)</f>
        <v>0</v>
      </c>
      <c r="AE4430" s="51">
        <f>VALUE(RIGHT("00"&amp;AC4430,2)&amp;RIGHT("000"&amp;AD4430,3))</f>
        <v>0</v>
      </c>
    </row>
    <row r="4431" spans="1:31">
      <c r="A4431" s="60" t="str">
        <f>IF(G4431&amp;Q4431&lt;&gt;"",W4431&amp;Q4431,"")</f>
        <v/>
      </c>
      <c r="B4431" s="60" t="str">
        <f>IF(C4431&lt;&gt;"",LEFT(C4431,9),"")</f>
        <v/>
      </c>
      <c r="V4431" s="60" t="str">
        <f>W4431&amp;H4431</f>
        <v/>
      </c>
      <c r="W4431" s="60" t="str">
        <f>_xlfn.LET(_xlpm.TextCell,TEXT(G4431,"###"),IF(_xlpm.TextCell&lt;&gt;"",IF(StyleSpaceSplit,IFERROR(IF(FIND(" ",_xlpm.TextCell)&gt;=1,MID(_xlpm.TextCell,1,FIND(" ",_xlpm.TextCell)-1),_xlpm.TextCell),_xlpm.TextCell),_xlpm.TextCell),""))</f>
        <v/>
      </c>
      <c r="X4431" s="60" t="str">
        <f>IF(A4431&lt;&gt;"",IFERROR(IF(FIND(" ",G4431)&gt;=1,MID(G4431,FIND(" ",G4431)+1,LEN(G4431)),""),""),"")</f>
        <v/>
      </c>
      <c r="AC4431" s="51">
        <f>IFERROR(VALUE(MID($C4431,1,2)),0)</f>
        <v>0</v>
      </c>
      <c r="AD4431" s="44">
        <f>IFERROR(VALUE(MID($C4431,4,3)),0)</f>
        <v>0</v>
      </c>
      <c r="AE4431" s="51">
        <f>VALUE(RIGHT("00"&amp;AC4431,2)&amp;RIGHT("000"&amp;AD4431,3))</f>
        <v>0</v>
      </c>
    </row>
    <row r="4432" spans="1:31">
      <c r="A4432" s="60" t="str">
        <f>IF(G4432&amp;Q4432&lt;&gt;"",W4432&amp;Q4432,"")</f>
        <v/>
      </c>
      <c r="B4432" s="60" t="str">
        <f>IF(C4432&lt;&gt;"",LEFT(C4432,9),"")</f>
        <v/>
      </c>
      <c r="V4432" s="60" t="str">
        <f>W4432&amp;H4432</f>
        <v/>
      </c>
      <c r="W4432" s="60" t="str">
        <f>_xlfn.LET(_xlpm.TextCell,TEXT(G4432,"###"),IF(_xlpm.TextCell&lt;&gt;"",IF(StyleSpaceSplit,IFERROR(IF(FIND(" ",_xlpm.TextCell)&gt;=1,MID(_xlpm.TextCell,1,FIND(" ",_xlpm.TextCell)-1),_xlpm.TextCell),_xlpm.TextCell),_xlpm.TextCell),""))</f>
        <v/>
      </c>
      <c r="X4432" s="60" t="str">
        <f>IF(A4432&lt;&gt;"",IFERROR(IF(FIND(" ",G4432)&gt;=1,MID(G4432,FIND(" ",G4432)+1,LEN(G4432)),""),""),"")</f>
        <v/>
      </c>
      <c r="AC4432" s="51">
        <f>IFERROR(VALUE(MID($C4432,1,2)),0)</f>
        <v>0</v>
      </c>
      <c r="AD4432" s="44">
        <f>IFERROR(VALUE(MID($C4432,4,3)),0)</f>
        <v>0</v>
      </c>
      <c r="AE4432" s="51">
        <f>VALUE(RIGHT("00"&amp;AC4432,2)&amp;RIGHT("000"&amp;AD4432,3))</f>
        <v>0</v>
      </c>
    </row>
    <row r="4433" spans="1:31">
      <c r="A4433" s="60" t="str">
        <f>IF(G4433&amp;Q4433&lt;&gt;"",W4433&amp;Q4433,"")</f>
        <v/>
      </c>
      <c r="B4433" s="60" t="str">
        <f>IF(C4433&lt;&gt;"",LEFT(C4433,9),"")</f>
        <v/>
      </c>
      <c r="V4433" s="60" t="str">
        <f>W4433&amp;H4433</f>
        <v/>
      </c>
      <c r="W4433" s="60" t="str">
        <f>_xlfn.LET(_xlpm.TextCell,TEXT(G4433,"###"),IF(_xlpm.TextCell&lt;&gt;"",IF(StyleSpaceSplit,IFERROR(IF(FIND(" ",_xlpm.TextCell)&gt;=1,MID(_xlpm.TextCell,1,FIND(" ",_xlpm.TextCell)-1),_xlpm.TextCell),_xlpm.TextCell),_xlpm.TextCell),""))</f>
        <v/>
      </c>
      <c r="X4433" s="60" t="str">
        <f>IF(A4433&lt;&gt;"",IFERROR(IF(FIND(" ",G4433)&gt;=1,MID(G4433,FIND(" ",G4433)+1,LEN(G4433)),""),""),"")</f>
        <v/>
      </c>
      <c r="AC4433" s="51">
        <f>IFERROR(VALUE(MID($C4433,1,2)),0)</f>
        <v>0</v>
      </c>
      <c r="AD4433" s="44">
        <f>IFERROR(VALUE(MID($C4433,4,3)),0)</f>
        <v>0</v>
      </c>
      <c r="AE4433" s="51">
        <f>VALUE(RIGHT("00"&amp;AC4433,2)&amp;RIGHT("000"&amp;AD4433,3))</f>
        <v>0</v>
      </c>
    </row>
    <row r="4434" spans="1:31">
      <c r="A4434" s="60" t="str">
        <f>IF(G4434&amp;Q4434&lt;&gt;"",W4434&amp;Q4434,"")</f>
        <v/>
      </c>
      <c r="B4434" s="60" t="str">
        <f>IF(C4434&lt;&gt;"",LEFT(C4434,9),"")</f>
        <v/>
      </c>
      <c r="V4434" s="60" t="str">
        <f>W4434&amp;H4434</f>
        <v/>
      </c>
      <c r="W4434" s="60" t="str">
        <f>_xlfn.LET(_xlpm.TextCell,TEXT(G4434,"###"),IF(_xlpm.TextCell&lt;&gt;"",IF(StyleSpaceSplit,IFERROR(IF(FIND(" ",_xlpm.TextCell)&gt;=1,MID(_xlpm.TextCell,1,FIND(" ",_xlpm.TextCell)-1),_xlpm.TextCell),_xlpm.TextCell),_xlpm.TextCell),""))</f>
        <v/>
      </c>
      <c r="X4434" s="60" t="str">
        <f>IF(A4434&lt;&gt;"",IFERROR(IF(FIND(" ",G4434)&gt;=1,MID(G4434,FIND(" ",G4434)+1,LEN(G4434)),""),""),"")</f>
        <v/>
      </c>
      <c r="AC4434" s="51">
        <f>IFERROR(VALUE(MID($C4434,1,2)),0)</f>
        <v>0</v>
      </c>
      <c r="AD4434" s="44">
        <f>IFERROR(VALUE(MID($C4434,4,3)),0)</f>
        <v>0</v>
      </c>
      <c r="AE4434" s="51">
        <f>VALUE(RIGHT("00"&amp;AC4434,2)&amp;RIGHT("000"&amp;AD4434,3))</f>
        <v>0</v>
      </c>
    </row>
    <row r="4435" spans="1:31">
      <c r="A4435" s="60" t="str">
        <f>IF(G4435&amp;Q4435&lt;&gt;"",W4435&amp;Q4435,"")</f>
        <v/>
      </c>
      <c r="B4435" s="60" t="str">
        <f>IF(C4435&lt;&gt;"",LEFT(C4435,9),"")</f>
        <v/>
      </c>
      <c r="V4435" s="60" t="str">
        <f>W4435&amp;H4435</f>
        <v/>
      </c>
      <c r="W4435" s="60" t="str">
        <f>_xlfn.LET(_xlpm.TextCell,TEXT(G4435,"###"),IF(_xlpm.TextCell&lt;&gt;"",IF(StyleSpaceSplit,IFERROR(IF(FIND(" ",_xlpm.TextCell)&gt;=1,MID(_xlpm.TextCell,1,FIND(" ",_xlpm.TextCell)-1),_xlpm.TextCell),_xlpm.TextCell),_xlpm.TextCell),""))</f>
        <v/>
      </c>
      <c r="X4435" s="60" t="str">
        <f>IF(A4435&lt;&gt;"",IFERROR(IF(FIND(" ",G4435)&gt;=1,MID(G4435,FIND(" ",G4435)+1,LEN(G4435)),""),""),"")</f>
        <v/>
      </c>
      <c r="AC4435" s="51">
        <f>IFERROR(VALUE(MID($C4435,1,2)),0)</f>
        <v>0</v>
      </c>
      <c r="AD4435" s="44">
        <f>IFERROR(VALUE(MID($C4435,4,3)),0)</f>
        <v>0</v>
      </c>
      <c r="AE4435" s="51">
        <f>VALUE(RIGHT("00"&amp;AC4435,2)&amp;RIGHT("000"&amp;AD4435,3))</f>
        <v>0</v>
      </c>
    </row>
    <row r="4436" spans="1:31">
      <c r="A4436" s="60" t="str">
        <f>IF(G4436&amp;Q4436&lt;&gt;"",W4436&amp;Q4436,"")</f>
        <v/>
      </c>
      <c r="B4436" s="60" t="str">
        <f>IF(C4436&lt;&gt;"",LEFT(C4436,9),"")</f>
        <v/>
      </c>
      <c r="V4436" s="60" t="str">
        <f>W4436&amp;H4436</f>
        <v/>
      </c>
      <c r="W4436" s="60" t="str">
        <f>_xlfn.LET(_xlpm.TextCell,TEXT(G4436,"###"),IF(_xlpm.TextCell&lt;&gt;"",IF(StyleSpaceSplit,IFERROR(IF(FIND(" ",_xlpm.TextCell)&gt;=1,MID(_xlpm.TextCell,1,FIND(" ",_xlpm.TextCell)-1),_xlpm.TextCell),_xlpm.TextCell),_xlpm.TextCell),""))</f>
        <v/>
      </c>
      <c r="X4436" s="60" t="str">
        <f>IF(A4436&lt;&gt;"",IFERROR(IF(FIND(" ",G4436)&gt;=1,MID(G4436,FIND(" ",G4436)+1,LEN(G4436)),""),""),"")</f>
        <v/>
      </c>
      <c r="AC4436" s="51">
        <f>IFERROR(VALUE(MID($C4436,1,2)),0)</f>
        <v>0</v>
      </c>
      <c r="AD4436" s="44">
        <f>IFERROR(VALUE(MID($C4436,4,3)),0)</f>
        <v>0</v>
      </c>
      <c r="AE4436" s="51">
        <f>VALUE(RIGHT("00"&amp;AC4436,2)&amp;RIGHT("000"&amp;AD4436,3))</f>
        <v>0</v>
      </c>
    </row>
    <row r="4437" spans="1:31">
      <c r="A4437" s="60" t="str">
        <f>IF(G4437&amp;Q4437&lt;&gt;"",W4437&amp;Q4437,"")</f>
        <v/>
      </c>
      <c r="B4437" s="60" t="str">
        <f>IF(C4437&lt;&gt;"",LEFT(C4437,9),"")</f>
        <v/>
      </c>
      <c r="V4437" s="60" t="str">
        <f>W4437&amp;H4437</f>
        <v/>
      </c>
      <c r="W4437" s="60" t="str">
        <f>_xlfn.LET(_xlpm.TextCell,TEXT(G4437,"###"),IF(_xlpm.TextCell&lt;&gt;"",IF(StyleSpaceSplit,IFERROR(IF(FIND(" ",_xlpm.TextCell)&gt;=1,MID(_xlpm.TextCell,1,FIND(" ",_xlpm.TextCell)-1),_xlpm.TextCell),_xlpm.TextCell),_xlpm.TextCell),""))</f>
        <v/>
      </c>
      <c r="X4437" s="60" t="str">
        <f>IF(A4437&lt;&gt;"",IFERROR(IF(FIND(" ",G4437)&gt;=1,MID(G4437,FIND(" ",G4437)+1,LEN(G4437)),""),""),"")</f>
        <v/>
      </c>
      <c r="AC4437" s="51">
        <f>IFERROR(VALUE(MID($C4437,1,2)),0)</f>
        <v>0</v>
      </c>
      <c r="AD4437" s="44">
        <f>IFERROR(VALUE(MID($C4437,4,3)),0)</f>
        <v>0</v>
      </c>
      <c r="AE4437" s="51">
        <f>VALUE(RIGHT("00"&amp;AC4437,2)&amp;RIGHT("000"&amp;AD4437,3))</f>
        <v>0</v>
      </c>
    </row>
    <row r="4438" spans="1:31">
      <c r="A4438" s="60" t="str">
        <f>IF(G4438&amp;Q4438&lt;&gt;"",W4438&amp;Q4438,"")</f>
        <v/>
      </c>
      <c r="B4438" s="60" t="str">
        <f>IF(C4438&lt;&gt;"",LEFT(C4438,9),"")</f>
        <v/>
      </c>
      <c r="V4438" s="60" t="str">
        <f>W4438&amp;H4438</f>
        <v/>
      </c>
      <c r="W4438" s="60" t="str">
        <f>_xlfn.LET(_xlpm.TextCell,TEXT(G4438,"###"),IF(_xlpm.TextCell&lt;&gt;"",IF(StyleSpaceSplit,IFERROR(IF(FIND(" ",_xlpm.TextCell)&gt;=1,MID(_xlpm.TextCell,1,FIND(" ",_xlpm.TextCell)-1),_xlpm.TextCell),_xlpm.TextCell),_xlpm.TextCell),""))</f>
        <v/>
      </c>
      <c r="X4438" s="60" t="str">
        <f>IF(A4438&lt;&gt;"",IFERROR(IF(FIND(" ",G4438)&gt;=1,MID(G4438,FIND(" ",G4438)+1,LEN(G4438)),""),""),"")</f>
        <v/>
      </c>
      <c r="AC4438" s="51">
        <f>IFERROR(VALUE(MID($C4438,1,2)),0)</f>
        <v>0</v>
      </c>
      <c r="AD4438" s="44">
        <f>IFERROR(VALUE(MID($C4438,4,3)),0)</f>
        <v>0</v>
      </c>
      <c r="AE4438" s="51">
        <f>VALUE(RIGHT("00"&amp;AC4438,2)&amp;RIGHT("000"&amp;AD4438,3))</f>
        <v>0</v>
      </c>
    </row>
    <row r="4439" spans="1:31">
      <c r="A4439" s="60" t="str">
        <f>IF(G4439&amp;Q4439&lt;&gt;"",W4439&amp;Q4439,"")</f>
        <v/>
      </c>
      <c r="B4439" s="60" t="str">
        <f>IF(C4439&lt;&gt;"",LEFT(C4439,9),"")</f>
        <v/>
      </c>
      <c r="V4439" s="60" t="str">
        <f>W4439&amp;H4439</f>
        <v/>
      </c>
      <c r="W4439" s="60" t="str">
        <f>_xlfn.LET(_xlpm.TextCell,TEXT(G4439,"###"),IF(_xlpm.TextCell&lt;&gt;"",IF(StyleSpaceSplit,IFERROR(IF(FIND(" ",_xlpm.TextCell)&gt;=1,MID(_xlpm.TextCell,1,FIND(" ",_xlpm.TextCell)-1),_xlpm.TextCell),_xlpm.TextCell),_xlpm.TextCell),""))</f>
        <v/>
      </c>
      <c r="X4439" s="60" t="str">
        <f>IF(A4439&lt;&gt;"",IFERROR(IF(FIND(" ",G4439)&gt;=1,MID(G4439,FIND(" ",G4439)+1,LEN(G4439)),""),""),"")</f>
        <v/>
      </c>
      <c r="AC4439" s="51">
        <f>IFERROR(VALUE(MID($C4439,1,2)),0)</f>
        <v>0</v>
      </c>
      <c r="AD4439" s="44">
        <f>IFERROR(VALUE(MID($C4439,4,3)),0)</f>
        <v>0</v>
      </c>
      <c r="AE4439" s="51">
        <f>VALUE(RIGHT("00"&amp;AC4439,2)&amp;RIGHT("000"&amp;AD4439,3))</f>
        <v>0</v>
      </c>
    </row>
    <row r="4440" spans="1:31">
      <c r="A4440" s="60" t="str">
        <f>IF(G4440&amp;Q4440&lt;&gt;"",W4440&amp;Q4440,"")</f>
        <v/>
      </c>
      <c r="B4440" s="60" t="str">
        <f>IF(C4440&lt;&gt;"",LEFT(C4440,9),"")</f>
        <v/>
      </c>
      <c r="V4440" s="60" t="str">
        <f>W4440&amp;H4440</f>
        <v/>
      </c>
      <c r="W4440" s="60" t="str">
        <f>_xlfn.LET(_xlpm.TextCell,TEXT(G4440,"###"),IF(_xlpm.TextCell&lt;&gt;"",IF(StyleSpaceSplit,IFERROR(IF(FIND(" ",_xlpm.TextCell)&gt;=1,MID(_xlpm.TextCell,1,FIND(" ",_xlpm.TextCell)-1),_xlpm.TextCell),_xlpm.TextCell),_xlpm.TextCell),""))</f>
        <v/>
      </c>
      <c r="X4440" s="60" t="str">
        <f>IF(A4440&lt;&gt;"",IFERROR(IF(FIND(" ",G4440)&gt;=1,MID(G4440,FIND(" ",G4440)+1,LEN(G4440)),""),""),"")</f>
        <v/>
      </c>
      <c r="AC4440" s="51">
        <f>IFERROR(VALUE(MID($C4440,1,2)),0)</f>
        <v>0</v>
      </c>
      <c r="AD4440" s="44">
        <f>IFERROR(VALUE(MID($C4440,4,3)),0)</f>
        <v>0</v>
      </c>
      <c r="AE4440" s="51">
        <f>VALUE(RIGHT("00"&amp;AC4440,2)&amp;RIGHT("000"&amp;AD4440,3))</f>
        <v>0</v>
      </c>
    </row>
    <row r="4441" spans="1:31">
      <c r="A4441" s="60" t="str">
        <f>IF(G4441&amp;Q4441&lt;&gt;"",W4441&amp;Q4441,"")</f>
        <v/>
      </c>
      <c r="B4441" s="60" t="str">
        <f>IF(C4441&lt;&gt;"",LEFT(C4441,9),"")</f>
        <v/>
      </c>
      <c r="V4441" s="60" t="str">
        <f>W4441&amp;H4441</f>
        <v/>
      </c>
      <c r="W4441" s="60" t="str">
        <f>_xlfn.LET(_xlpm.TextCell,TEXT(G4441,"###"),IF(_xlpm.TextCell&lt;&gt;"",IF(StyleSpaceSplit,IFERROR(IF(FIND(" ",_xlpm.TextCell)&gt;=1,MID(_xlpm.TextCell,1,FIND(" ",_xlpm.TextCell)-1),_xlpm.TextCell),_xlpm.TextCell),_xlpm.TextCell),""))</f>
        <v/>
      </c>
      <c r="X4441" s="60" t="str">
        <f>IF(A4441&lt;&gt;"",IFERROR(IF(FIND(" ",G4441)&gt;=1,MID(G4441,FIND(" ",G4441)+1,LEN(G4441)),""),""),"")</f>
        <v/>
      </c>
      <c r="AC4441" s="51">
        <f>IFERROR(VALUE(MID($C4441,1,2)),0)</f>
        <v>0</v>
      </c>
      <c r="AD4441" s="44">
        <f>IFERROR(VALUE(MID($C4441,4,3)),0)</f>
        <v>0</v>
      </c>
      <c r="AE4441" s="51">
        <f>VALUE(RIGHT("00"&amp;AC4441,2)&amp;RIGHT("000"&amp;AD4441,3))</f>
        <v>0</v>
      </c>
    </row>
    <row r="4442" spans="1:31">
      <c r="A4442" s="60" t="str">
        <f>IF(G4442&amp;Q4442&lt;&gt;"",W4442&amp;Q4442,"")</f>
        <v/>
      </c>
      <c r="B4442" s="60" t="str">
        <f>IF(C4442&lt;&gt;"",LEFT(C4442,9),"")</f>
        <v/>
      </c>
      <c r="V4442" s="60" t="str">
        <f>W4442&amp;H4442</f>
        <v/>
      </c>
      <c r="W4442" s="60" t="str">
        <f>_xlfn.LET(_xlpm.TextCell,TEXT(G4442,"###"),IF(_xlpm.TextCell&lt;&gt;"",IF(StyleSpaceSplit,IFERROR(IF(FIND(" ",_xlpm.TextCell)&gt;=1,MID(_xlpm.TextCell,1,FIND(" ",_xlpm.TextCell)-1),_xlpm.TextCell),_xlpm.TextCell),_xlpm.TextCell),""))</f>
        <v/>
      </c>
      <c r="X4442" s="60" t="str">
        <f>IF(A4442&lt;&gt;"",IFERROR(IF(FIND(" ",G4442)&gt;=1,MID(G4442,FIND(" ",G4442)+1,LEN(G4442)),""),""),"")</f>
        <v/>
      </c>
      <c r="AC4442" s="51">
        <f>IFERROR(VALUE(MID($C4442,1,2)),0)</f>
        <v>0</v>
      </c>
      <c r="AD4442" s="44">
        <f>IFERROR(VALUE(MID($C4442,4,3)),0)</f>
        <v>0</v>
      </c>
      <c r="AE4442" s="51">
        <f>VALUE(RIGHT("00"&amp;AC4442,2)&amp;RIGHT("000"&amp;AD4442,3))</f>
        <v>0</v>
      </c>
    </row>
    <row r="4443" spans="1:31">
      <c r="A4443" s="60" t="str">
        <f>IF(G4443&amp;Q4443&lt;&gt;"",W4443&amp;Q4443,"")</f>
        <v/>
      </c>
      <c r="B4443" s="60" t="str">
        <f>IF(C4443&lt;&gt;"",LEFT(C4443,9),"")</f>
        <v/>
      </c>
      <c r="V4443" s="60" t="str">
        <f>W4443&amp;H4443</f>
        <v/>
      </c>
      <c r="W4443" s="60" t="str">
        <f>_xlfn.LET(_xlpm.TextCell,TEXT(G4443,"###"),IF(_xlpm.TextCell&lt;&gt;"",IF(StyleSpaceSplit,IFERROR(IF(FIND(" ",_xlpm.TextCell)&gt;=1,MID(_xlpm.TextCell,1,FIND(" ",_xlpm.TextCell)-1),_xlpm.TextCell),_xlpm.TextCell),_xlpm.TextCell),""))</f>
        <v/>
      </c>
      <c r="X4443" s="60" t="str">
        <f>IF(A4443&lt;&gt;"",IFERROR(IF(FIND(" ",G4443)&gt;=1,MID(G4443,FIND(" ",G4443)+1,LEN(G4443)),""),""),"")</f>
        <v/>
      </c>
      <c r="AC4443" s="51">
        <f>IFERROR(VALUE(MID($C4443,1,2)),0)</f>
        <v>0</v>
      </c>
      <c r="AD4443" s="44">
        <f>IFERROR(VALUE(MID($C4443,4,3)),0)</f>
        <v>0</v>
      </c>
      <c r="AE4443" s="51">
        <f>VALUE(RIGHT("00"&amp;AC4443,2)&amp;RIGHT("000"&amp;AD4443,3))</f>
        <v>0</v>
      </c>
    </row>
    <row r="4444" spans="1:31">
      <c r="A4444" s="60" t="str">
        <f>IF(G4444&amp;Q4444&lt;&gt;"",W4444&amp;Q4444,"")</f>
        <v/>
      </c>
      <c r="B4444" s="60" t="str">
        <f>IF(C4444&lt;&gt;"",LEFT(C4444,9),"")</f>
        <v/>
      </c>
      <c r="V4444" s="60" t="str">
        <f>W4444&amp;H4444</f>
        <v/>
      </c>
      <c r="W4444" s="60" t="str">
        <f>_xlfn.LET(_xlpm.TextCell,TEXT(G4444,"###"),IF(_xlpm.TextCell&lt;&gt;"",IF(StyleSpaceSplit,IFERROR(IF(FIND(" ",_xlpm.TextCell)&gt;=1,MID(_xlpm.TextCell,1,FIND(" ",_xlpm.TextCell)-1),_xlpm.TextCell),_xlpm.TextCell),_xlpm.TextCell),""))</f>
        <v/>
      </c>
      <c r="X4444" s="60" t="str">
        <f>IF(A4444&lt;&gt;"",IFERROR(IF(FIND(" ",G4444)&gt;=1,MID(G4444,FIND(" ",G4444)+1,LEN(G4444)),""),""),"")</f>
        <v/>
      </c>
      <c r="AC4444" s="51">
        <f>IFERROR(VALUE(MID($C4444,1,2)),0)</f>
        <v>0</v>
      </c>
      <c r="AD4444" s="44">
        <f>IFERROR(VALUE(MID($C4444,4,3)),0)</f>
        <v>0</v>
      </c>
      <c r="AE4444" s="51">
        <f>VALUE(RIGHT("00"&amp;AC4444,2)&amp;RIGHT("000"&amp;AD4444,3))</f>
        <v>0</v>
      </c>
    </row>
    <row r="4445" spans="1:31">
      <c r="A4445" s="60" t="str">
        <f>IF(G4445&amp;Q4445&lt;&gt;"",W4445&amp;Q4445,"")</f>
        <v/>
      </c>
      <c r="B4445" s="60" t="str">
        <f>IF(C4445&lt;&gt;"",LEFT(C4445,9),"")</f>
        <v/>
      </c>
      <c r="V4445" s="60" t="str">
        <f>W4445&amp;H4445</f>
        <v/>
      </c>
      <c r="W4445" s="60" t="str">
        <f>_xlfn.LET(_xlpm.TextCell,TEXT(G4445,"###"),IF(_xlpm.TextCell&lt;&gt;"",IF(StyleSpaceSplit,IFERROR(IF(FIND(" ",_xlpm.TextCell)&gt;=1,MID(_xlpm.TextCell,1,FIND(" ",_xlpm.TextCell)-1),_xlpm.TextCell),_xlpm.TextCell),_xlpm.TextCell),""))</f>
        <v/>
      </c>
      <c r="X4445" s="60" t="str">
        <f>IF(A4445&lt;&gt;"",IFERROR(IF(FIND(" ",G4445)&gt;=1,MID(G4445,FIND(" ",G4445)+1,LEN(G4445)),""),""),"")</f>
        <v/>
      </c>
      <c r="AC4445" s="51">
        <f>IFERROR(VALUE(MID($C4445,1,2)),0)</f>
        <v>0</v>
      </c>
      <c r="AD4445" s="44">
        <f>IFERROR(VALUE(MID($C4445,4,3)),0)</f>
        <v>0</v>
      </c>
      <c r="AE4445" s="51">
        <f>VALUE(RIGHT("00"&amp;AC4445,2)&amp;RIGHT("000"&amp;AD4445,3))</f>
        <v>0</v>
      </c>
    </row>
    <row r="4446" spans="1:31">
      <c r="A4446" s="60" t="str">
        <f>IF(G4446&amp;Q4446&lt;&gt;"",W4446&amp;Q4446,"")</f>
        <v/>
      </c>
      <c r="B4446" s="60" t="str">
        <f>IF(C4446&lt;&gt;"",LEFT(C4446,9),"")</f>
        <v/>
      </c>
      <c r="V4446" s="60" t="str">
        <f>W4446&amp;H4446</f>
        <v/>
      </c>
      <c r="W4446" s="60" t="str">
        <f>_xlfn.LET(_xlpm.TextCell,TEXT(G4446,"###"),IF(_xlpm.TextCell&lt;&gt;"",IF(StyleSpaceSplit,IFERROR(IF(FIND(" ",_xlpm.TextCell)&gt;=1,MID(_xlpm.TextCell,1,FIND(" ",_xlpm.TextCell)-1),_xlpm.TextCell),_xlpm.TextCell),_xlpm.TextCell),""))</f>
        <v/>
      </c>
      <c r="X4446" s="60" t="str">
        <f>IF(A4446&lt;&gt;"",IFERROR(IF(FIND(" ",G4446)&gt;=1,MID(G4446,FIND(" ",G4446)+1,LEN(G4446)),""),""),"")</f>
        <v/>
      </c>
      <c r="AC4446" s="51">
        <f>IFERROR(VALUE(MID($C4446,1,2)),0)</f>
        <v>0</v>
      </c>
      <c r="AD4446" s="44">
        <f>IFERROR(VALUE(MID($C4446,4,3)),0)</f>
        <v>0</v>
      </c>
      <c r="AE4446" s="51">
        <f>VALUE(RIGHT("00"&amp;AC4446,2)&amp;RIGHT("000"&amp;AD4446,3))</f>
        <v>0</v>
      </c>
    </row>
    <row r="4447" spans="1:31">
      <c r="A4447" s="60" t="str">
        <f>IF(G4447&amp;Q4447&lt;&gt;"",W4447&amp;Q4447,"")</f>
        <v/>
      </c>
      <c r="B4447" s="60" t="str">
        <f>IF(C4447&lt;&gt;"",LEFT(C4447,9),"")</f>
        <v/>
      </c>
      <c r="V4447" s="60" t="str">
        <f>W4447&amp;H4447</f>
        <v/>
      </c>
      <c r="W4447" s="60" t="str">
        <f>_xlfn.LET(_xlpm.TextCell,TEXT(G4447,"###"),IF(_xlpm.TextCell&lt;&gt;"",IF(StyleSpaceSplit,IFERROR(IF(FIND(" ",_xlpm.TextCell)&gt;=1,MID(_xlpm.TextCell,1,FIND(" ",_xlpm.TextCell)-1),_xlpm.TextCell),_xlpm.TextCell),_xlpm.TextCell),""))</f>
        <v/>
      </c>
      <c r="X4447" s="60" t="str">
        <f>IF(A4447&lt;&gt;"",IFERROR(IF(FIND(" ",G4447)&gt;=1,MID(G4447,FIND(" ",G4447)+1,LEN(G4447)),""),""),"")</f>
        <v/>
      </c>
      <c r="AC4447" s="51">
        <f>IFERROR(VALUE(MID($C4447,1,2)),0)</f>
        <v>0</v>
      </c>
      <c r="AD4447" s="44">
        <f>IFERROR(VALUE(MID($C4447,4,3)),0)</f>
        <v>0</v>
      </c>
      <c r="AE4447" s="51">
        <f>VALUE(RIGHT("00"&amp;AC4447,2)&amp;RIGHT("000"&amp;AD4447,3))</f>
        <v>0</v>
      </c>
    </row>
    <row r="4448" spans="1:31">
      <c r="A4448" s="60" t="str">
        <f>IF(G4448&amp;Q4448&lt;&gt;"",W4448&amp;Q4448,"")</f>
        <v/>
      </c>
      <c r="B4448" s="60" t="str">
        <f>IF(C4448&lt;&gt;"",LEFT(C4448,9),"")</f>
        <v/>
      </c>
      <c r="V4448" s="60" t="str">
        <f>W4448&amp;H4448</f>
        <v/>
      </c>
      <c r="W4448" s="60" t="str">
        <f>_xlfn.LET(_xlpm.TextCell,TEXT(G4448,"###"),IF(_xlpm.TextCell&lt;&gt;"",IF(StyleSpaceSplit,IFERROR(IF(FIND(" ",_xlpm.TextCell)&gt;=1,MID(_xlpm.TextCell,1,FIND(" ",_xlpm.TextCell)-1),_xlpm.TextCell),_xlpm.TextCell),_xlpm.TextCell),""))</f>
        <v/>
      </c>
      <c r="X4448" s="60" t="str">
        <f>IF(A4448&lt;&gt;"",IFERROR(IF(FIND(" ",G4448)&gt;=1,MID(G4448,FIND(" ",G4448)+1,LEN(G4448)),""),""),"")</f>
        <v/>
      </c>
      <c r="AC4448" s="51">
        <f>IFERROR(VALUE(MID($C4448,1,2)),0)</f>
        <v>0</v>
      </c>
      <c r="AD4448" s="44">
        <f>IFERROR(VALUE(MID($C4448,4,3)),0)</f>
        <v>0</v>
      </c>
      <c r="AE4448" s="51">
        <f>VALUE(RIGHT("00"&amp;AC4448,2)&amp;RIGHT("000"&amp;AD4448,3))</f>
        <v>0</v>
      </c>
    </row>
    <row r="4449" spans="1:31">
      <c r="A4449" s="60" t="str">
        <f>IF(G4449&amp;Q4449&lt;&gt;"",W4449&amp;Q4449,"")</f>
        <v/>
      </c>
      <c r="B4449" s="60" t="str">
        <f>IF(C4449&lt;&gt;"",LEFT(C4449,9),"")</f>
        <v/>
      </c>
      <c r="V4449" s="60" t="str">
        <f>W4449&amp;H4449</f>
        <v/>
      </c>
      <c r="W4449" s="60" t="str">
        <f>_xlfn.LET(_xlpm.TextCell,TEXT(G4449,"###"),IF(_xlpm.TextCell&lt;&gt;"",IF(StyleSpaceSplit,IFERROR(IF(FIND(" ",_xlpm.TextCell)&gt;=1,MID(_xlpm.TextCell,1,FIND(" ",_xlpm.TextCell)-1),_xlpm.TextCell),_xlpm.TextCell),_xlpm.TextCell),""))</f>
        <v/>
      </c>
      <c r="X4449" s="60" t="str">
        <f>IF(A4449&lt;&gt;"",IFERROR(IF(FIND(" ",G4449)&gt;=1,MID(G4449,FIND(" ",G4449)+1,LEN(G4449)),""),""),"")</f>
        <v/>
      </c>
      <c r="AC4449" s="51">
        <f>IFERROR(VALUE(MID($C4449,1,2)),0)</f>
        <v>0</v>
      </c>
      <c r="AD4449" s="44">
        <f>IFERROR(VALUE(MID($C4449,4,3)),0)</f>
        <v>0</v>
      </c>
      <c r="AE4449" s="51">
        <f>VALUE(RIGHT("00"&amp;AC4449,2)&amp;RIGHT("000"&amp;AD4449,3))</f>
        <v>0</v>
      </c>
    </row>
    <row r="4450" spans="1:31">
      <c r="A4450" s="60" t="str">
        <f>IF(G4450&amp;Q4450&lt;&gt;"",W4450&amp;Q4450,"")</f>
        <v/>
      </c>
      <c r="B4450" s="60" t="str">
        <f>IF(C4450&lt;&gt;"",LEFT(C4450,9),"")</f>
        <v/>
      </c>
      <c r="V4450" s="60" t="str">
        <f>W4450&amp;H4450</f>
        <v/>
      </c>
      <c r="W4450" s="60" t="str">
        <f>_xlfn.LET(_xlpm.TextCell,TEXT(G4450,"###"),IF(_xlpm.TextCell&lt;&gt;"",IF(StyleSpaceSplit,IFERROR(IF(FIND(" ",_xlpm.TextCell)&gt;=1,MID(_xlpm.TextCell,1,FIND(" ",_xlpm.TextCell)-1),_xlpm.TextCell),_xlpm.TextCell),_xlpm.TextCell),""))</f>
        <v/>
      </c>
      <c r="X4450" s="60" t="str">
        <f>IF(A4450&lt;&gt;"",IFERROR(IF(FIND(" ",G4450)&gt;=1,MID(G4450,FIND(" ",G4450)+1,LEN(G4450)),""),""),"")</f>
        <v/>
      </c>
      <c r="AC4450" s="51">
        <f>IFERROR(VALUE(MID($C4450,1,2)),0)</f>
        <v>0</v>
      </c>
      <c r="AD4450" s="44">
        <f>IFERROR(VALUE(MID($C4450,4,3)),0)</f>
        <v>0</v>
      </c>
      <c r="AE4450" s="51">
        <f>VALUE(RIGHT("00"&amp;AC4450,2)&amp;RIGHT("000"&amp;AD4450,3))</f>
        <v>0</v>
      </c>
    </row>
    <row r="4451" spans="1:31">
      <c r="A4451" s="60" t="str">
        <f>IF(G4451&amp;Q4451&lt;&gt;"",W4451&amp;Q4451,"")</f>
        <v/>
      </c>
      <c r="B4451" s="60" t="str">
        <f>IF(C4451&lt;&gt;"",LEFT(C4451,9),"")</f>
        <v/>
      </c>
      <c r="V4451" s="60" t="str">
        <f>W4451&amp;H4451</f>
        <v/>
      </c>
      <c r="W4451" s="60" t="str">
        <f>_xlfn.LET(_xlpm.TextCell,TEXT(G4451,"###"),IF(_xlpm.TextCell&lt;&gt;"",IF(StyleSpaceSplit,IFERROR(IF(FIND(" ",_xlpm.TextCell)&gt;=1,MID(_xlpm.TextCell,1,FIND(" ",_xlpm.TextCell)-1),_xlpm.TextCell),_xlpm.TextCell),_xlpm.TextCell),""))</f>
        <v/>
      </c>
      <c r="X4451" s="60" t="str">
        <f>IF(A4451&lt;&gt;"",IFERROR(IF(FIND(" ",G4451)&gt;=1,MID(G4451,FIND(" ",G4451)+1,LEN(G4451)),""),""),"")</f>
        <v/>
      </c>
      <c r="AC4451" s="51">
        <f>IFERROR(VALUE(MID($C4451,1,2)),0)</f>
        <v>0</v>
      </c>
      <c r="AD4451" s="44">
        <f>IFERROR(VALUE(MID($C4451,4,3)),0)</f>
        <v>0</v>
      </c>
      <c r="AE4451" s="51">
        <f>VALUE(RIGHT("00"&amp;AC4451,2)&amp;RIGHT("000"&amp;AD4451,3))</f>
        <v>0</v>
      </c>
    </row>
    <row r="4452" spans="1:31">
      <c r="A4452" s="60" t="str">
        <f>IF(G4452&amp;Q4452&lt;&gt;"",W4452&amp;Q4452,"")</f>
        <v/>
      </c>
      <c r="B4452" s="60" t="str">
        <f>IF(C4452&lt;&gt;"",LEFT(C4452,9),"")</f>
        <v/>
      </c>
      <c r="V4452" s="60" t="str">
        <f>W4452&amp;H4452</f>
        <v/>
      </c>
      <c r="W4452" s="60" t="str">
        <f>_xlfn.LET(_xlpm.TextCell,TEXT(G4452,"###"),IF(_xlpm.TextCell&lt;&gt;"",IF(StyleSpaceSplit,IFERROR(IF(FIND(" ",_xlpm.TextCell)&gt;=1,MID(_xlpm.TextCell,1,FIND(" ",_xlpm.TextCell)-1),_xlpm.TextCell),_xlpm.TextCell),_xlpm.TextCell),""))</f>
        <v/>
      </c>
      <c r="X4452" s="60" t="str">
        <f>IF(A4452&lt;&gt;"",IFERROR(IF(FIND(" ",G4452)&gt;=1,MID(G4452,FIND(" ",G4452)+1,LEN(G4452)),""),""),"")</f>
        <v/>
      </c>
      <c r="AC4452" s="51">
        <f>IFERROR(VALUE(MID($C4452,1,2)),0)</f>
        <v>0</v>
      </c>
      <c r="AD4452" s="44">
        <f>IFERROR(VALUE(MID($C4452,4,3)),0)</f>
        <v>0</v>
      </c>
      <c r="AE4452" s="51">
        <f>VALUE(RIGHT("00"&amp;AC4452,2)&amp;RIGHT("000"&amp;AD4452,3))</f>
        <v>0</v>
      </c>
    </row>
    <row r="4453" spans="1:31">
      <c r="A4453" s="60" t="str">
        <f>IF(G4453&amp;Q4453&lt;&gt;"",W4453&amp;Q4453,"")</f>
        <v/>
      </c>
      <c r="B4453" s="60" t="str">
        <f>IF(C4453&lt;&gt;"",LEFT(C4453,9),"")</f>
        <v/>
      </c>
      <c r="V4453" s="60" t="str">
        <f>W4453&amp;H4453</f>
        <v/>
      </c>
      <c r="W4453" s="60" t="str">
        <f>_xlfn.LET(_xlpm.TextCell,TEXT(G4453,"###"),IF(_xlpm.TextCell&lt;&gt;"",IF(StyleSpaceSplit,IFERROR(IF(FIND(" ",_xlpm.TextCell)&gt;=1,MID(_xlpm.TextCell,1,FIND(" ",_xlpm.TextCell)-1),_xlpm.TextCell),_xlpm.TextCell),_xlpm.TextCell),""))</f>
        <v/>
      </c>
      <c r="X4453" s="60" t="str">
        <f>IF(A4453&lt;&gt;"",IFERROR(IF(FIND(" ",G4453)&gt;=1,MID(G4453,FIND(" ",G4453)+1,LEN(G4453)),""),""),"")</f>
        <v/>
      </c>
      <c r="AC4453" s="51">
        <f>IFERROR(VALUE(MID($C4453,1,2)),0)</f>
        <v>0</v>
      </c>
      <c r="AD4453" s="44">
        <f>IFERROR(VALUE(MID($C4453,4,3)),0)</f>
        <v>0</v>
      </c>
      <c r="AE4453" s="51">
        <f>VALUE(RIGHT("00"&amp;AC4453,2)&amp;RIGHT("000"&amp;AD4453,3))</f>
        <v>0</v>
      </c>
    </row>
    <row r="4454" spans="1:31">
      <c r="A4454" s="60" t="str">
        <f>IF(G4454&amp;Q4454&lt;&gt;"",W4454&amp;Q4454,"")</f>
        <v/>
      </c>
      <c r="B4454" s="60" t="str">
        <f>IF(C4454&lt;&gt;"",LEFT(C4454,9),"")</f>
        <v/>
      </c>
      <c r="V4454" s="60" t="str">
        <f>W4454&amp;H4454</f>
        <v/>
      </c>
      <c r="W4454" s="60" t="str">
        <f>_xlfn.LET(_xlpm.TextCell,TEXT(G4454,"###"),IF(_xlpm.TextCell&lt;&gt;"",IF(StyleSpaceSplit,IFERROR(IF(FIND(" ",_xlpm.TextCell)&gt;=1,MID(_xlpm.TextCell,1,FIND(" ",_xlpm.TextCell)-1),_xlpm.TextCell),_xlpm.TextCell),_xlpm.TextCell),""))</f>
        <v/>
      </c>
      <c r="X4454" s="60" t="str">
        <f>IF(A4454&lt;&gt;"",IFERROR(IF(FIND(" ",G4454)&gt;=1,MID(G4454,FIND(" ",G4454)+1,LEN(G4454)),""),""),"")</f>
        <v/>
      </c>
      <c r="AC4454" s="51">
        <f>IFERROR(VALUE(MID($C4454,1,2)),0)</f>
        <v>0</v>
      </c>
      <c r="AD4454" s="44">
        <f>IFERROR(VALUE(MID($C4454,4,3)),0)</f>
        <v>0</v>
      </c>
      <c r="AE4454" s="51">
        <f>VALUE(RIGHT("00"&amp;AC4454,2)&amp;RIGHT("000"&amp;AD4454,3))</f>
        <v>0</v>
      </c>
    </row>
    <row r="4455" spans="1:31">
      <c r="A4455" s="60" t="str">
        <f>IF(G4455&amp;Q4455&lt;&gt;"",W4455&amp;Q4455,"")</f>
        <v/>
      </c>
      <c r="B4455" s="60" t="str">
        <f>IF(C4455&lt;&gt;"",LEFT(C4455,9),"")</f>
        <v/>
      </c>
      <c r="V4455" s="60" t="str">
        <f>W4455&amp;H4455</f>
        <v/>
      </c>
      <c r="W4455" s="60" t="str">
        <f>_xlfn.LET(_xlpm.TextCell,TEXT(G4455,"###"),IF(_xlpm.TextCell&lt;&gt;"",IF(StyleSpaceSplit,IFERROR(IF(FIND(" ",_xlpm.TextCell)&gt;=1,MID(_xlpm.TextCell,1,FIND(" ",_xlpm.TextCell)-1),_xlpm.TextCell),_xlpm.TextCell),_xlpm.TextCell),""))</f>
        <v/>
      </c>
      <c r="X4455" s="60" t="str">
        <f>IF(A4455&lt;&gt;"",IFERROR(IF(FIND(" ",G4455)&gt;=1,MID(G4455,FIND(" ",G4455)+1,LEN(G4455)),""),""),"")</f>
        <v/>
      </c>
      <c r="AC4455" s="51">
        <f>IFERROR(VALUE(MID($C4455,1,2)),0)</f>
        <v>0</v>
      </c>
      <c r="AD4455" s="44">
        <f>IFERROR(VALUE(MID($C4455,4,3)),0)</f>
        <v>0</v>
      </c>
      <c r="AE4455" s="51">
        <f>VALUE(RIGHT("00"&amp;AC4455,2)&amp;RIGHT("000"&amp;AD4455,3))</f>
        <v>0</v>
      </c>
    </row>
    <row r="4456" spans="1:31">
      <c r="A4456" s="60" t="str">
        <f>IF(G4456&amp;Q4456&lt;&gt;"",W4456&amp;Q4456,"")</f>
        <v/>
      </c>
      <c r="B4456" s="60" t="str">
        <f>IF(C4456&lt;&gt;"",LEFT(C4456,9),"")</f>
        <v/>
      </c>
      <c r="V4456" s="60" t="str">
        <f>W4456&amp;H4456</f>
        <v/>
      </c>
      <c r="W4456" s="60" t="str">
        <f>_xlfn.LET(_xlpm.TextCell,TEXT(G4456,"###"),IF(_xlpm.TextCell&lt;&gt;"",IF(StyleSpaceSplit,IFERROR(IF(FIND(" ",_xlpm.TextCell)&gt;=1,MID(_xlpm.TextCell,1,FIND(" ",_xlpm.TextCell)-1),_xlpm.TextCell),_xlpm.TextCell),_xlpm.TextCell),""))</f>
        <v/>
      </c>
      <c r="X4456" s="60" t="str">
        <f>IF(A4456&lt;&gt;"",IFERROR(IF(FIND(" ",G4456)&gt;=1,MID(G4456,FIND(" ",G4456)+1,LEN(G4456)),""),""),"")</f>
        <v/>
      </c>
      <c r="AC4456" s="51">
        <f>IFERROR(VALUE(MID($C4456,1,2)),0)</f>
        <v>0</v>
      </c>
      <c r="AD4456" s="44">
        <f>IFERROR(VALUE(MID($C4456,4,3)),0)</f>
        <v>0</v>
      </c>
      <c r="AE4456" s="51">
        <f>VALUE(RIGHT("00"&amp;AC4456,2)&amp;RIGHT("000"&amp;AD4456,3))</f>
        <v>0</v>
      </c>
    </row>
    <row r="4457" spans="1:31">
      <c r="A4457" s="60" t="str">
        <f>IF(G4457&amp;Q4457&lt;&gt;"",W4457&amp;Q4457,"")</f>
        <v/>
      </c>
      <c r="B4457" s="60" t="str">
        <f>IF(C4457&lt;&gt;"",LEFT(C4457,9),"")</f>
        <v/>
      </c>
      <c r="V4457" s="60" t="str">
        <f>W4457&amp;H4457</f>
        <v/>
      </c>
      <c r="W4457" s="60" t="str">
        <f>_xlfn.LET(_xlpm.TextCell,TEXT(G4457,"###"),IF(_xlpm.TextCell&lt;&gt;"",IF(StyleSpaceSplit,IFERROR(IF(FIND(" ",_xlpm.TextCell)&gt;=1,MID(_xlpm.TextCell,1,FIND(" ",_xlpm.TextCell)-1),_xlpm.TextCell),_xlpm.TextCell),_xlpm.TextCell),""))</f>
        <v/>
      </c>
      <c r="X4457" s="60" t="str">
        <f>IF(A4457&lt;&gt;"",IFERROR(IF(FIND(" ",G4457)&gt;=1,MID(G4457,FIND(" ",G4457)+1,LEN(G4457)),""),""),"")</f>
        <v/>
      </c>
      <c r="AC4457" s="51">
        <f>IFERROR(VALUE(MID($C4457,1,2)),0)</f>
        <v>0</v>
      </c>
      <c r="AD4457" s="44">
        <f>IFERROR(VALUE(MID($C4457,4,3)),0)</f>
        <v>0</v>
      </c>
      <c r="AE4457" s="51">
        <f>VALUE(RIGHT("00"&amp;AC4457,2)&amp;RIGHT("000"&amp;AD4457,3))</f>
        <v>0</v>
      </c>
    </row>
    <row r="4458" spans="1:31">
      <c r="A4458" s="60" t="str">
        <f>IF(G4458&amp;Q4458&lt;&gt;"",W4458&amp;Q4458,"")</f>
        <v/>
      </c>
      <c r="B4458" s="60" t="str">
        <f>IF(C4458&lt;&gt;"",LEFT(C4458,9),"")</f>
        <v/>
      </c>
      <c r="V4458" s="60" t="str">
        <f>W4458&amp;H4458</f>
        <v/>
      </c>
      <c r="W4458" s="60" t="str">
        <f>_xlfn.LET(_xlpm.TextCell,TEXT(G4458,"###"),IF(_xlpm.TextCell&lt;&gt;"",IF(StyleSpaceSplit,IFERROR(IF(FIND(" ",_xlpm.TextCell)&gt;=1,MID(_xlpm.TextCell,1,FIND(" ",_xlpm.TextCell)-1),_xlpm.TextCell),_xlpm.TextCell),_xlpm.TextCell),""))</f>
        <v/>
      </c>
      <c r="X4458" s="60" t="str">
        <f>IF(A4458&lt;&gt;"",IFERROR(IF(FIND(" ",G4458)&gt;=1,MID(G4458,FIND(" ",G4458)+1,LEN(G4458)),""),""),"")</f>
        <v/>
      </c>
      <c r="AC4458" s="51">
        <f>IFERROR(VALUE(MID($C4458,1,2)),0)</f>
        <v>0</v>
      </c>
      <c r="AD4458" s="44">
        <f>IFERROR(VALUE(MID($C4458,4,3)),0)</f>
        <v>0</v>
      </c>
      <c r="AE4458" s="51">
        <f>VALUE(RIGHT("00"&amp;AC4458,2)&amp;RIGHT("000"&amp;AD4458,3))</f>
        <v>0</v>
      </c>
    </row>
    <row r="4459" spans="1:31">
      <c r="A4459" s="60" t="str">
        <f>IF(G4459&amp;Q4459&lt;&gt;"",W4459&amp;Q4459,"")</f>
        <v/>
      </c>
      <c r="B4459" s="60" t="str">
        <f>IF(C4459&lt;&gt;"",LEFT(C4459,9),"")</f>
        <v/>
      </c>
      <c r="V4459" s="60" t="str">
        <f>W4459&amp;H4459</f>
        <v/>
      </c>
      <c r="W4459" s="60" t="str">
        <f>_xlfn.LET(_xlpm.TextCell,TEXT(G4459,"###"),IF(_xlpm.TextCell&lt;&gt;"",IF(StyleSpaceSplit,IFERROR(IF(FIND(" ",_xlpm.TextCell)&gt;=1,MID(_xlpm.TextCell,1,FIND(" ",_xlpm.TextCell)-1),_xlpm.TextCell),_xlpm.TextCell),_xlpm.TextCell),""))</f>
        <v/>
      </c>
      <c r="X4459" s="60" t="str">
        <f>IF(A4459&lt;&gt;"",IFERROR(IF(FIND(" ",G4459)&gt;=1,MID(G4459,FIND(" ",G4459)+1,LEN(G4459)),""),""),"")</f>
        <v/>
      </c>
      <c r="AC4459" s="51">
        <f>IFERROR(VALUE(MID($C4459,1,2)),0)</f>
        <v>0</v>
      </c>
      <c r="AD4459" s="44">
        <f>IFERROR(VALUE(MID($C4459,4,3)),0)</f>
        <v>0</v>
      </c>
      <c r="AE4459" s="51">
        <f>VALUE(RIGHT("00"&amp;AC4459,2)&amp;RIGHT("000"&amp;AD4459,3))</f>
        <v>0</v>
      </c>
    </row>
    <row r="4460" spans="1:31">
      <c r="A4460" s="60" t="str">
        <f>IF(G4460&amp;Q4460&lt;&gt;"",W4460&amp;Q4460,"")</f>
        <v/>
      </c>
      <c r="B4460" s="60" t="str">
        <f>IF(C4460&lt;&gt;"",LEFT(C4460,9),"")</f>
        <v/>
      </c>
      <c r="V4460" s="60" t="str">
        <f>W4460&amp;H4460</f>
        <v/>
      </c>
      <c r="W4460" s="60" t="str">
        <f>_xlfn.LET(_xlpm.TextCell,TEXT(G4460,"###"),IF(_xlpm.TextCell&lt;&gt;"",IF(StyleSpaceSplit,IFERROR(IF(FIND(" ",_xlpm.TextCell)&gt;=1,MID(_xlpm.TextCell,1,FIND(" ",_xlpm.TextCell)-1),_xlpm.TextCell),_xlpm.TextCell),_xlpm.TextCell),""))</f>
        <v/>
      </c>
      <c r="X4460" s="60" t="str">
        <f>IF(A4460&lt;&gt;"",IFERROR(IF(FIND(" ",G4460)&gt;=1,MID(G4460,FIND(" ",G4460)+1,LEN(G4460)),""),""),"")</f>
        <v/>
      </c>
      <c r="AC4460" s="51">
        <f>IFERROR(VALUE(MID($C4460,1,2)),0)</f>
        <v>0</v>
      </c>
      <c r="AD4460" s="44">
        <f>IFERROR(VALUE(MID($C4460,4,3)),0)</f>
        <v>0</v>
      </c>
      <c r="AE4460" s="51">
        <f>VALUE(RIGHT("00"&amp;AC4460,2)&amp;RIGHT("000"&amp;AD4460,3))</f>
        <v>0</v>
      </c>
    </row>
    <row r="4461" spans="1:31">
      <c r="A4461" s="60" t="str">
        <f>IF(G4461&amp;Q4461&lt;&gt;"",W4461&amp;Q4461,"")</f>
        <v/>
      </c>
      <c r="B4461" s="60" t="str">
        <f>IF(C4461&lt;&gt;"",LEFT(C4461,9),"")</f>
        <v/>
      </c>
      <c r="V4461" s="60" t="str">
        <f>W4461&amp;H4461</f>
        <v/>
      </c>
      <c r="W4461" s="60" t="str">
        <f>_xlfn.LET(_xlpm.TextCell,TEXT(G4461,"###"),IF(_xlpm.TextCell&lt;&gt;"",IF(StyleSpaceSplit,IFERROR(IF(FIND(" ",_xlpm.TextCell)&gt;=1,MID(_xlpm.TextCell,1,FIND(" ",_xlpm.TextCell)-1),_xlpm.TextCell),_xlpm.TextCell),_xlpm.TextCell),""))</f>
        <v/>
      </c>
      <c r="X4461" s="60" t="str">
        <f>IF(A4461&lt;&gt;"",IFERROR(IF(FIND(" ",G4461)&gt;=1,MID(G4461,FIND(" ",G4461)+1,LEN(G4461)),""),""),"")</f>
        <v/>
      </c>
      <c r="AC4461" s="51">
        <f>IFERROR(VALUE(MID($C4461,1,2)),0)</f>
        <v>0</v>
      </c>
      <c r="AD4461" s="44">
        <f>IFERROR(VALUE(MID($C4461,4,3)),0)</f>
        <v>0</v>
      </c>
      <c r="AE4461" s="51">
        <f>VALUE(RIGHT("00"&amp;AC4461,2)&amp;RIGHT("000"&amp;AD4461,3))</f>
        <v>0</v>
      </c>
    </row>
    <row r="4462" spans="1:31">
      <c r="A4462" s="60" t="str">
        <f>IF(G4462&amp;Q4462&lt;&gt;"",W4462&amp;Q4462,"")</f>
        <v/>
      </c>
      <c r="B4462" s="60" t="str">
        <f>IF(C4462&lt;&gt;"",LEFT(C4462,9),"")</f>
        <v/>
      </c>
      <c r="V4462" s="60" t="str">
        <f>W4462&amp;H4462</f>
        <v/>
      </c>
      <c r="W4462" s="60" t="str">
        <f>_xlfn.LET(_xlpm.TextCell,TEXT(G4462,"###"),IF(_xlpm.TextCell&lt;&gt;"",IF(StyleSpaceSplit,IFERROR(IF(FIND(" ",_xlpm.TextCell)&gt;=1,MID(_xlpm.TextCell,1,FIND(" ",_xlpm.TextCell)-1),_xlpm.TextCell),_xlpm.TextCell),_xlpm.TextCell),""))</f>
        <v/>
      </c>
      <c r="X4462" s="60" t="str">
        <f>IF(A4462&lt;&gt;"",IFERROR(IF(FIND(" ",G4462)&gt;=1,MID(G4462,FIND(" ",G4462)+1,LEN(G4462)),""),""),"")</f>
        <v/>
      </c>
      <c r="AC4462" s="51">
        <f>IFERROR(VALUE(MID($C4462,1,2)),0)</f>
        <v>0</v>
      </c>
      <c r="AD4462" s="44">
        <f>IFERROR(VALUE(MID($C4462,4,3)),0)</f>
        <v>0</v>
      </c>
      <c r="AE4462" s="51">
        <f>VALUE(RIGHT("00"&amp;AC4462,2)&amp;RIGHT("000"&amp;AD4462,3))</f>
        <v>0</v>
      </c>
    </row>
    <row r="4463" spans="1:31">
      <c r="A4463" s="60" t="str">
        <f>IF(G4463&amp;Q4463&lt;&gt;"",W4463&amp;Q4463,"")</f>
        <v/>
      </c>
      <c r="B4463" s="60" t="str">
        <f>IF(C4463&lt;&gt;"",LEFT(C4463,9),"")</f>
        <v/>
      </c>
      <c r="V4463" s="60" t="str">
        <f>W4463&amp;H4463</f>
        <v/>
      </c>
      <c r="W4463" s="60" t="str">
        <f>_xlfn.LET(_xlpm.TextCell,TEXT(G4463,"###"),IF(_xlpm.TextCell&lt;&gt;"",IF(StyleSpaceSplit,IFERROR(IF(FIND(" ",_xlpm.TextCell)&gt;=1,MID(_xlpm.TextCell,1,FIND(" ",_xlpm.TextCell)-1),_xlpm.TextCell),_xlpm.TextCell),_xlpm.TextCell),""))</f>
        <v/>
      </c>
      <c r="X4463" s="60" t="str">
        <f>IF(A4463&lt;&gt;"",IFERROR(IF(FIND(" ",G4463)&gt;=1,MID(G4463,FIND(" ",G4463)+1,LEN(G4463)),""),""),"")</f>
        <v/>
      </c>
      <c r="AC4463" s="51">
        <f>IFERROR(VALUE(MID($C4463,1,2)),0)</f>
        <v>0</v>
      </c>
      <c r="AD4463" s="44">
        <f>IFERROR(VALUE(MID($C4463,4,3)),0)</f>
        <v>0</v>
      </c>
      <c r="AE4463" s="51">
        <f>VALUE(RIGHT("00"&amp;AC4463,2)&amp;RIGHT("000"&amp;AD4463,3))</f>
        <v>0</v>
      </c>
    </row>
    <row r="4464" spans="1:31">
      <c r="A4464" s="60" t="str">
        <f>IF(G4464&amp;Q4464&lt;&gt;"",W4464&amp;Q4464,"")</f>
        <v/>
      </c>
      <c r="B4464" s="60" t="str">
        <f>IF(C4464&lt;&gt;"",LEFT(C4464,9),"")</f>
        <v/>
      </c>
      <c r="V4464" s="60" t="str">
        <f>W4464&amp;H4464</f>
        <v/>
      </c>
      <c r="W4464" s="60" t="str">
        <f>_xlfn.LET(_xlpm.TextCell,TEXT(G4464,"###"),IF(_xlpm.TextCell&lt;&gt;"",IF(StyleSpaceSplit,IFERROR(IF(FIND(" ",_xlpm.TextCell)&gt;=1,MID(_xlpm.TextCell,1,FIND(" ",_xlpm.TextCell)-1),_xlpm.TextCell),_xlpm.TextCell),_xlpm.TextCell),""))</f>
        <v/>
      </c>
      <c r="X4464" s="60" t="str">
        <f>IF(A4464&lt;&gt;"",IFERROR(IF(FIND(" ",G4464)&gt;=1,MID(G4464,FIND(" ",G4464)+1,LEN(G4464)),""),""),"")</f>
        <v/>
      </c>
      <c r="AC4464" s="51">
        <f>IFERROR(VALUE(MID($C4464,1,2)),0)</f>
        <v>0</v>
      </c>
      <c r="AD4464" s="44">
        <f>IFERROR(VALUE(MID($C4464,4,3)),0)</f>
        <v>0</v>
      </c>
      <c r="AE4464" s="51">
        <f>VALUE(RIGHT("00"&amp;AC4464,2)&amp;RIGHT("000"&amp;AD4464,3))</f>
        <v>0</v>
      </c>
    </row>
    <row r="4465" spans="1:31">
      <c r="A4465" s="60" t="str">
        <f>IF(G4465&amp;Q4465&lt;&gt;"",W4465&amp;Q4465,"")</f>
        <v/>
      </c>
      <c r="B4465" s="60" t="str">
        <f>IF(C4465&lt;&gt;"",LEFT(C4465,9),"")</f>
        <v/>
      </c>
      <c r="V4465" s="60" t="str">
        <f>W4465&amp;H4465</f>
        <v/>
      </c>
      <c r="W4465" s="60" t="str">
        <f>_xlfn.LET(_xlpm.TextCell,TEXT(G4465,"###"),IF(_xlpm.TextCell&lt;&gt;"",IF(StyleSpaceSplit,IFERROR(IF(FIND(" ",_xlpm.TextCell)&gt;=1,MID(_xlpm.TextCell,1,FIND(" ",_xlpm.TextCell)-1),_xlpm.TextCell),_xlpm.TextCell),_xlpm.TextCell),""))</f>
        <v/>
      </c>
      <c r="X4465" s="60" t="str">
        <f>IF(A4465&lt;&gt;"",IFERROR(IF(FIND(" ",G4465)&gt;=1,MID(G4465,FIND(" ",G4465)+1,LEN(G4465)),""),""),"")</f>
        <v/>
      </c>
      <c r="AC4465" s="51">
        <f>IFERROR(VALUE(MID($C4465,1,2)),0)</f>
        <v>0</v>
      </c>
      <c r="AD4465" s="44">
        <f>IFERROR(VALUE(MID($C4465,4,3)),0)</f>
        <v>0</v>
      </c>
      <c r="AE4465" s="51">
        <f>VALUE(RIGHT("00"&amp;AC4465,2)&amp;RIGHT("000"&amp;AD4465,3))</f>
        <v>0</v>
      </c>
    </row>
    <row r="4466" spans="1:31">
      <c r="A4466" s="60" t="str">
        <f>IF(G4466&amp;Q4466&lt;&gt;"",W4466&amp;Q4466,"")</f>
        <v/>
      </c>
      <c r="B4466" s="60" t="str">
        <f>IF(C4466&lt;&gt;"",LEFT(C4466,9),"")</f>
        <v/>
      </c>
      <c r="V4466" s="60" t="str">
        <f>W4466&amp;H4466</f>
        <v/>
      </c>
      <c r="W4466" s="60" t="str">
        <f>_xlfn.LET(_xlpm.TextCell,TEXT(G4466,"###"),IF(_xlpm.TextCell&lt;&gt;"",IF(StyleSpaceSplit,IFERROR(IF(FIND(" ",_xlpm.TextCell)&gt;=1,MID(_xlpm.TextCell,1,FIND(" ",_xlpm.TextCell)-1),_xlpm.TextCell),_xlpm.TextCell),_xlpm.TextCell),""))</f>
        <v/>
      </c>
      <c r="X4466" s="60" t="str">
        <f>IF(A4466&lt;&gt;"",IFERROR(IF(FIND(" ",G4466)&gt;=1,MID(G4466,FIND(" ",G4466)+1,LEN(G4466)),""),""),"")</f>
        <v/>
      </c>
      <c r="AC4466" s="51">
        <f>IFERROR(VALUE(MID($C4466,1,2)),0)</f>
        <v>0</v>
      </c>
      <c r="AD4466" s="44">
        <f>IFERROR(VALUE(MID($C4466,4,3)),0)</f>
        <v>0</v>
      </c>
      <c r="AE4466" s="51">
        <f>VALUE(RIGHT("00"&amp;AC4466,2)&amp;RIGHT("000"&amp;AD4466,3))</f>
        <v>0</v>
      </c>
    </row>
    <row r="4467" spans="1:31">
      <c r="A4467" s="60" t="str">
        <f>IF(G4467&amp;Q4467&lt;&gt;"",W4467&amp;Q4467,"")</f>
        <v/>
      </c>
      <c r="B4467" s="60" t="str">
        <f>IF(C4467&lt;&gt;"",LEFT(C4467,9),"")</f>
        <v/>
      </c>
      <c r="V4467" s="60" t="str">
        <f>W4467&amp;H4467</f>
        <v/>
      </c>
      <c r="W4467" s="60" t="str">
        <f>_xlfn.LET(_xlpm.TextCell,TEXT(G4467,"###"),IF(_xlpm.TextCell&lt;&gt;"",IF(StyleSpaceSplit,IFERROR(IF(FIND(" ",_xlpm.TextCell)&gt;=1,MID(_xlpm.TextCell,1,FIND(" ",_xlpm.TextCell)-1),_xlpm.TextCell),_xlpm.TextCell),_xlpm.TextCell),""))</f>
        <v/>
      </c>
      <c r="X4467" s="60" t="str">
        <f>IF(A4467&lt;&gt;"",IFERROR(IF(FIND(" ",G4467)&gt;=1,MID(G4467,FIND(" ",G4467)+1,LEN(G4467)),""),""),"")</f>
        <v/>
      </c>
      <c r="AC4467" s="51">
        <f>IFERROR(VALUE(MID($C4467,1,2)),0)</f>
        <v>0</v>
      </c>
      <c r="AD4467" s="44">
        <f>IFERROR(VALUE(MID($C4467,4,3)),0)</f>
        <v>0</v>
      </c>
      <c r="AE4467" s="51">
        <f>VALUE(RIGHT("00"&amp;AC4467,2)&amp;RIGHT("000"&amp;AD4467,3))</f>
        <v>0</v>
      </c>
    </row>
    <row r="4468" spans="1:31">
      <c r="A4468" s="60" t="str">
        <f>IF(G4468&amp;Q4468&lt;&gt;"",W4468&amp;Q4468,"")</f>
        <v/>
      </c>
      <c r="B4468" s="60" t="str">
        <f>IF(C4468&lt;&gt;"",LEFT(C4468,9),"")</f>
        <v/>
      </c>
      <c r="V4468" s="60" t="str">
        <f>W4468&amp;H4468</f>
        <v/>
      </c>
      <c r="W4468" s="60" t="str">
        <f>_xlfn.LET(_xlpm.TextCell,TEXT(G4468,"###"),IF(_xlpm.TextCell&lt;&gt;"",IF(StyleSpaceSplit,IFERROR(IF(FIND(" ",_xlpm.TextCell)&gt;=1,MID(_xlpm.TextCell,1,FIND(" ",_xlpm.TextCell)-1),_xlpm.TextCell),_xlpm.TextCell),_xlpm.TextCell),""))</f>
        <v/>
      </c>
      <c r="X4468" s="60" t="str">
        <f>IF(A4468&lt;&gt;"",IFERROR(IF(FIND(" ",G4468)&gt;=1,MID(G4468,FIND(" ",G4468)+1,LEN(G4468)),""),""),"")</f>
        <v/>
      </c>
      <c r="AC4468" s="51">
        <f>IFERROR(VALUE(MID($C4468,1,2)),0)</f>
        <v>0</v>
      </c>
      <c r="AD4468" s="44">
        <f>IFERROR(VALUE(MID($C4468,4,3)),0)</f>
        <v>0</v>
      </c>
      <c r="AE4468" s="51">
        <f>VALUE(RIGHT("00"&amp;AC4468,2)&amp;RIGHT("000"&amp;AD4468,3))</f>
        <v>0</v>
      </c>
    </row>
    <row r="4469" spans="1:31">
      <c r="A4469" s="60" t="str">
        <f>IF(G4469&amp;Q4469&lt;&gt;"",W4469&amp;Q4469,"")</f>
        <v/>
      </c>
      <c r="B4469" s="60" t="str">
        <f>IF(C4469&lt;&gt;"",LEFT(C4469,9),"")</f>
        <v/>
      </c>
      <c r="V4469" s="60" t="str">
        <f>W4469&amp;H4469</f>
        <v/>
      </c>
      <c r="W4469" s="60" t="str">
        <f>_xlfn.LET(_xlpm.TextCell,TEXT(G4469,"###"),IF(_xlpm.TextCell&lt;&gt;"",IF(StyleSpaceSplit,IFERROR(IF(FIND(" ",_xlpm.TextCell)&gt;=1,MID(_xlpm.TextCell,1,FIND(" ",_xlpm.TextCell)-1),_xlpm.TextCell),_xlpm.TextCell),_xlpm.TextCell),""))</f>
        <v/>
      </c>
      <c r="X4469" s="60" t="str">
        <f>IF(A4469&lt;&gt;"",IFERROR(IF(FIND(" ",G4469)&gt;=1,MID(G4469,FIND(" ",G4469)+1,LEN(G4469)),""),""),"")</f>
        <v/>
      </c>
      <c r="AC4469" s="51">
        <f>IFERROR(VALUE(MID($C4469,1,2)),0)</f>
        <v>0</v>
      </c>
      <c r="AD4469" s="44">
        <f>IFERROR(VALUE(MID($C4469,4,3)),0)</f>
        <v>0</v>
      </c>
      <c r="AE4469" s="51">
        <f>VALUE(RIGHT("00"&amp;AC4469,2)&amp;RIGHT("000"&amp;AD4469,3))</f>
        <v>0</v>
      </c>
    </row>
    <row r="4470" spans="1:31">
      <c r="A4470" s="60" t="str">
        <f>IF(G4470&amp;Q4470&lt;&gt;"",W4470&amp;Q4470,"")</f>
        <v/>
      </c>
      <c r="B4470" s="60" t="str">
        <f>IF(C4470&lt;&gt;"",LEFT(C4470,9),"")</f>
        <v/>
      </c>
      <c r="V4470" s="60" t="str">
        <f>W4470&amp;H4470</f>
        <v/>
      </c>
      <c r="W4470" s="60" t="str">
        <f>_xlfn.LET(_xlpm.TextCell,TEXT(G4470,"###"),IF(_xlpm.TextCell&lt;&gt;"",IF(StyleSpaceSplit,IFERROR(IF(FIND(" ",_xlpm.TextCell)&gt;=1,MID(_xlpm.TextCell,1,FIND(" ",_xlpm.TextCell)-1),_xlpm.TextCell),_xlpm.TextCell),_xlpm.TextCell),""))</f>
        <v/>
      </c>
      <c r="X4470" s="60" t="str">
        <f>IF(A4470&lt;&gt;"",IFERROR(IF(FIND(" ",G4470)&gt;=1,MID(G4470,FIND(" ",G4470)+1,LEN(G4470)),""),""),"")</f>
        <v/>
      </c>
      <c r="AC4470" s="51">
        <f>IFERROR(VALUE(MID($C4470,1,2)),0)</f>
        <v>0</v>
      </c>
      <c r="AD4470" s="44">
        <f>IFERROR(VALUE(MID($C4470,4,3)),0)</f>
        <v>0</v>
      </c>
      <c r="AE4470" s="51">
        <f>VALUE(RIGHT("00"&amp;AC4470,2)&amp;RIGHT("000"&amp;AD4470,3))</f>
        <v>0</v>
      </c>
    </row>
    <row r="4471" spans="1:31">
      <c r="A4471" s="60" t="str">
        <f>IF(G4471&amp;Q4471&lt;&gt;"",W4471&amp;Q4471,"")</f>
        <v/>
      </c>
      <c r="B4471" s="60" t="str">
        <f>IF(C4471&lt;&gt;"",LEFT(C4471,9),"")</f>
        <v/>
      </c>
      <c r="V4471" s="60" t="str">
        <f>W4471&amp;H4471</f>
        <v/>
      </c>
      <c r="W4471" s="60" t="str">
        <f>_xlfn.LET(_xlpm.TextCell,TEXT(G4471,"###"),IF(_xlpm.TextCell&lt;&gt;"",IF(StyleSpaceSplit,IFERROR(IF(FIND(" ",_xlpm.TextCell)&gt;=1,MID(_xlpm.TextCell,1,FIND(" ",_xlpm.TextCell)-1),_xlpm.TextCell),_xlpm.TextCell),_xlpm.TextCell),""))</f>
        <v/>
      </c>
      <c r="X4471" s="60" t="str">
        <f>IF(A4471&lt;&gt;"",IFERROR(IF(FIND(" ",G4471)&gt;=1,MID(G4471,FIND(" ",G4471)+1,LEN(G4471)),""),""),"")</f>
        <v/>
      </c>
      <c r="AC4471" s="51">
        <f>IFERROR(VALUE(MID($C4471,1,2)),0)</f>
        <v>0</v>
      </c>
      <c r="AD4471" s="44">
        <f>IFERROR(VALUE(MID($C4471,4,3)),0)</f>
        <v>0</v>
      </c>
      <c r="AE4471" s="51">
        <f>VALUE(RIGHT("00"&amp;AC4471,2)&amp;RIGHT("000"&amp;AD4471,3))</f>
        <v>0</v>
      </c>
    </row>
    <row r="4472" spans="1:31">
      <c r="A4472" s="60" t="str">
        <f>IF(G4472&amp;Q4472&lt;&gt;"",W4472&amp;Q4472,"")</f>
        <v/>
      </c>
      <c r="B4472" s="60" t="str">
        <f>IF(C4472&lt;&gt;"",LEFT(C4472,9),"")</f>
        <v/>
      </c>
      <c r="V4472" s="60" t="str">
        <f>W4472&amp;H4472</f>
        <v/>
      </c>
      <c r="W4472" s="60" t="str">
        <f>_xlfn.LET(_xlpm.TextCell,TEXT(G4472,"###"),IF(_xlpm.TextCell&lt;&gt;"",IF(StyleSpaceSplit,IFERROR(IF(FIND(" ",_xlpm.TextCell)&gt;=1,MID(_xlpm.TextCell,1,FIND(" ",_xlpm.TextCell)-1),_xlpm.TextCell),_xlpm.TextCell),_xlpm.TextCell),""))</f>
        <v/>
      </c>
      <c r="X4472" s="60" t="str">
        <f>IF(A4472&lt;&gt;"",IFERROR(IF(FIND(" ",G4472)&gt;=1,MID(G4472,FIND(" ",G4472)+1,LEN(G4472)),""),""),"")</f>
        <v/>
      </c>
      <c r="AC4472" s="51">
        <f>IFERROR(VALUE(MID($C4472,1,2)),0)</f>
        <v>0</v>
      </c>
      <c r="AD4472" s="44">
        <f>IFERROR(VALUE(MID($C4472,4,3)),0)</f>
        <v>0</v>
      </c>
      <c r="AE4472" s="51">
        <f>VALUE(RIGHT("00"&amp;AC4472,2)&amp;RIGHT("000"&amp;AD4472,3))</f>
        <v>0</v>
      </c>
    </row>
    <row r="4473" spans="1:31">
      <c r="A4473" s="60" t="str">
        <f>IF(G4473&amp;Q4473&lt;&gt;"",W4473&amp;Q4473,"")</f>
        <v/>
      </c>
      <c r="B4473" s="60" t="str">
        <f>IF(C4473&lt;&gt;"",LEFT(C4473,9),"")</f>
        <v/>
      </c>
      <c r="V4473" s="60" t="str">
        <f>W4473&amp;H4473</f>
        <v/>
      </c>
      <c r="W4473" s="60" t="str">
        <f>_xlfn.LET(_xlpm.TextCell,TEXT(G4473,"###"),IF(_xlpm.TextCell&lt;&gt;"",IF(StyleSpaceSplit,IFERROR(IF(FIND(" ",_xlpm.TextCell)&gt;=1,MID(_xlpm.TextCell,1,FIND(" ",_xlpm.TextCell)-1),_xlpm.TextCell),_xlpm.TextCell),_xlpm.TextCell),""))</f>
        <v/>
      </c>
      <c r="X4473" s="60" t="str">
        <f>IF(A4473&lt;&gt;"",IFERROR(IF(FIND(" ",G4473)&gt;=1,MID(G4473,FIND(" ",G4473)+1,LEN(G4473)),""),""),"")</f>
        <v/>
      </c>
      <c r="AC4473" s="51">
        <f>IFERROR(VALUE(MID($C4473,1,2)),0)</f>
        <v>0</v>
      </c>
      <c r="AD4473" s="44">
        <f>IFERROR(VALUE(MID($C4473,4,3)),0)</f>
        <v>0</v>
      </c>
      <c r="AE4473" s="51">
        <f>VALUE(RIGHT("00"&amp;AC4473,2)&amp;RIGHT("000"&amp;AD4473,3))</f>
        <v>0</v>
      </c>
    </row>
    <row r="4474" spans="1:31">
      <c r="A4474" s="60" t="str">
        <f>IF(G4474&amp;Q4474&lt;&gt;"",W4474&amp;Q4474,"")</f>
        <v/>
      </c>
      <c r="B4474" s="60" t="str">
        <f>IF(C4474&lt;&gt;"",LEFT(C4474,9),"")</f>
        <v/>
      </c>
      <c r="V4474" s="60" t="str">
        <f>W4474&amp;H4474</f>
        <v/>
      </c>
      <c r="W4474" s="60" t="str">
        <f>_xlfn.LET(_xlpm.TextCell,TEXT(G4474,"###"),IF(_xlpm.TextCell&lt;&gt;"",IF(StyleSpaceSplit,IFERROR(IF(FIND(" ",_xlpm.TextCell)&gt;=1,MID(_xlpm.TextCell,1,FIND(" ",_xlpm.TextCell)-1),_xlpm.TextCell),_xlpm.TextCell),_xlpm.TextCell),""))</f>
        <v/>
      </c>
      <c r="X4474" s="60" t="str">
        <f>IF(A4474&lt;&gt;"",IFERROR(IF(FIND(" ",G4474)&gt;=1,MID(G4474,FIND(" ",G4474)+1,LEN(G4474)),""),""),"")</f>
        <v/>
      </c>
      <c r="AC4474" s="51">
        <f>IFERROR(VALUE(MID($C4474,1,2)),0)</f>
        <v>0</v>
      </c>
      <c r="AD4474" s="44">
        <f>IFERROR(VALUE(MID($C4474,4,3)),0)</f>
        <v>0</v>
      </c>
      <c r="AE4474" s="51">
        <f>VALUE(RIGHT("00"&amp;AC4474,2)&amp;RIGHT("000"&amp;AD4474,3))</f>
        <v>0</v>
      </c>
    </row>
    <row r="4475" spans="1:31">
      <c r="A4475" s="60" t="str">
        <f>IF(G4475&amp;Q4475&lt;&gt;"",W4475&amp;Q4475,"")</f>
        <v/>
      </c>
      <c r="B4475" s="60" t="str">
        <f>IF(C4475&lt;&gt;"",LEFT(C4475,9),"")</f>
        <v/>
      </c>
      <c r="V4475" s="60" t="str">
        <f>W4475&amp;H4475</f>
        <v/>
      </c>
      <c r="W4475" s="60" t="str">
        <f>_xlfn.LET(_xlpm.TextCell,TEXT(G4475,"###"),IF(_xlpm.TextCell&lt;&gt;"",IF(StyleSpaceSplit,IFERROR(IF(FIND(" ",_xlpm.TextCell)&gt;=1,MID(_xlpm.TextCell,1,FIND(" ",_xlpm.TextCell)-1),_xlpm.TextCell),_xlpm.TextCell),_xlpm.TextCell),""))</f>
        <v/>
      </c>
      <c r="X4475" s="60" t="str">
        <f>IF(A4475&lt;&gt;"",IFERROR(IF(FIND(" ",G4475)&gt;=1,MID(G4475,FIND(" ",G4475)+1,LEN(G4475)),""),""),"")</f>
        <v/>
      </c>
      <c r="AC4475" s="51">
        <f>IFERROR(VALUE(MID($C4475,1,2)),0)</f>
        <v>0</v>
      </c>
      <c r="AD4475" s="44">
        <f>IFERROR(VALUE(MID($C4475,4,3)),0)</f>
        <v>0</v>
      </c>
      <c r="AE4475" s="51">
        <f>VALUE(RIGHT("00"&amp;AC4475,2)&amp;RIGHT("000"&amp;AD4475,3))</f>
        <v>0</v>
      </c>
    </row>
    <row r="4476" spans="1:31">
      <c r="A4476" s="60" t="str">
        <f>IF(G4476&amp;Q4476&lt;&gt;"",W4476&amp;Q4476,"")</f>
        <v/>
      </c>
      <c r="B4476" s="60" t="str">
        <f>IF(C4476&lt;&gt;"",LEFT(C4476,9),"")</f>
        <v/>
      </c>
      <c r="V4476" s="60" t="str">
        <f>W4476&amp;H4476</f>
        <v/>
      </c>
      <c r="W4476" s="60" t="str">
        <f>_xlfn.LET(_xlpm.TextCell,TEXT(G4476,"###"),IF(_xlpm.TextCell&lt;&gt;"",IF(StyleSpaceSplit,IFERROR(IF(FIND(" ",_xlpm.TextCell)&gt;=1,MID(_xlpm.TextCell,1,FIND(" ",_xlpm.TextCell)-1),_xlpm.TextCell),_xlpm.TextCell),_xlpm.TextCell),""))</f>
        <v/>
      </c>
      <c r="X4476" s="60" t="str">
        <f>IF(A4476&lt;&gt;"",IFERROR(IF(FIND(" ",G4476)&gt;=1,MID(G4476,FIND(" ",G4476)+1,LEN(G4476)),""),""),"")</f>
        <v/>
      </c>
      <c r="AC4476" s="51">
        <f>IFERROR(VALUE(MID($C4476,1,2)),0)</f>
        <v>0</v>
      </c>
      <c r="AD4476" s="44">
        <f>IFERROR(VALUE(MID($C4476,4,3)),0)</f>
        <v>0</v>
      </c>
      <c r="AE4476" s="51">
        <f>VALUE(RIGHT("00"&amp;AC4476,2)&amp;RIGHT("000"&amp;AD4476,3))</f>
        <v>0</v>
      </c>
    </row>
    <row r="4477" spans="1:31">
      <c r="A4477" s="60" t="str">
        <f>IF(G4477&amp;Q4477&lt;&gt;"",W4477&amp;Q4477,"")</f>
        <v/>
      </c>
      <c r="B4477" s="60" t="str">
        <f>IF(C4477&lt;&gt;"",LEFT(C4477,9),"")</f>
        <v/>
      </c>
      <c r="V4477" s="60" t="str">
        <f>W4477&amp;H4477</f>
        <v/>
      </c>
      <c r="W4477" s="60" t="str">
        <f>_xlfn.LET(_xlpm.TextCell,TEXT(G4477,"###"),IF(_xlpm.TextCell&lt;&gt;"",IF(StyleSpaceSplit,IFERROR(IF(FIND(" ",_xlpm.TextCell)&gt;=1,MID(_xlpm.TextCell,1,FIND(" ",_xlpm.TextCell)-1),_xlpm.TextCell),_xlpm.TextCell),_xlpm.TextCell),""))</f>
        <v/>
      </c>
      <c r="X4477" s="60" t="str">
        <f>IF(A4477&lt;&gt;"",IFERROR(IF(FIND(" ",G4477)&gt;=1,MID(G4477,FIND(" ",G4477)+1,LEN(G4477)),""),""),"")</f>
        <v/>
      </c>
      <c r="AC4477" s="51">
        <f>IFERROR(VALUE(MID($C4477,1,2)),0)</f>
        <v>0</v>
      </c>
      <c r="AD4477" s="44">
        <f>IFERROR(VALUE(MID($C4477,4,3)),0)</f>
        <v>0</v>
      </c>
      <c r="AE4477" s="51">
        <f>VALUE(RIGHT("00"&amp;AC4477,2)&amp;RIGHT("000"&amp;AD4477,3))</f>
        <v>0</v>
      </c>
    </row>
    <row r="4478" spans="1:31">
      <c r="A4478" s="60" t="str">
        <f>IF(G4478&amp;Q4478&lt;&gt;"",W4478&amp;Q4478,"")</f>
        <v/>
      </c>
      <c r="B4478" s="60" t="str">
        <f>IF(C4478&lt;&gt;"",LEFT(C4478,9),"")</f>
        <v/>
      </c>
      <c r="V4478" s="60" t="str">
        <f>W4478&amp;H4478</f>
        <v/>
      </c>
      <c r="W4478" s="60" t="str">
        <f>_xlfn.LET(_xlpm.TextCell,TEXT(G4478,"###"),IF(_xlpm.TextCell&lt;&gt;"",IF(StyleSpaceSplit,IFERROR(IF(FIND(" ",_xlpm.TextCell)&gt;=1,MID(_xlpm.TextCell,1,FIND(" ",_xlpm.TextCell)-1),_xlpm.TextCell),_xlpm.TextCell),_xlpm.TextCell),""))</f>
        <v/>
      </c>
      <c r="X4478" s="60" t="str">
        <f>IF(A4478&lt;&gt;"",IFERROR(IF(FIND(" ",G4478)&gt;=1,MID(G4478,FIND(" ",G4478)+1,LEN(G4478)),""),""),"")</f>
        <v/>
      </c>
      <c r="AC4478" s="51">
        <f>IFERROR(VALUE(MID($C4478,1,2)),0)</f>
        <v>0</v>
      </c>
      <c r="AD4478" s="44">
        <f>IFERROR(VALUE(MID($C4478,4,3)),0)</f>
        <v>0</v>
      </c>
      <c r="AE4478" s="51">
        <f>VALUE(RIGHT("00"&amp;AC4478,2)&amp;RIGHT("000"&amp;AD4478,3))</f>
        <v>0</v>
      </c>
    </row>
    <row r="4479" spans="1:31">
      <c r="A4479" s="60" t="str">
        <f>IF(G4479&amp;Q4479&lt;&gt;"",W4479&amp;Q4479,"")</f>
        <v/>
      </c>
      <c r="B4479" s="60" t="str">
        <f>IF(C4479&lt;&gt;"",LEFT(C4479,9),"")</f>
        <v/>
      </c>
      <c r="V4479" s="60" t="str">
        <f>W4479&amp;H4479</f>
        <v/>
      </c>
      <c r="W4479" s="60" t="str">
        <f>_xlfn.LET(_xlpm.TextCell,TEXT(G4479,"###"),IF(_xlpm.TextCell&lt;&gt;"",IF(StyleSpaceSplit,IFERROR(IF(FIND(" ",_xlpm.TextCell)&gt;=1,MID(_xlpm.TextCell,1,FIND(" ",_xlpm.TextCell)-1),_xlpm.TextCell),_xlpm.TextCell),_xlpm.TextCell),""))</f>
        <v/>
      </c>
      <c r="X4479" s="60" t="str">
        <f>IF(A4479&lt;&gt;"",IFERROR(IF(FIND(" ",G4479)&gt;=1,MID(G4479,FIND(" ",G4479)+1,LEN(G4479)),""),""),"")</f>
        <v/>
      </c>
      <c r="AC4479" s="51">
        <f>IFERROR(VALUE(MID($C4479,1,2)),0)</f>
        <v>0</v>
      </c>
      <c r="AD4479" s="44">
        <f>IFERROR(VALUE(MID($C4479,4,3)),0)</f>
        <v>0</v>
      </c>
      <c r="AE4479" s="51">
        <f>VALUE(RIGHT("00"&amp;AC4479,2)&amp;RIGHT("000"&amp;AD4479,3))</f>
        <v>0</v>
      </c>
    </row>
    <row r="4480" spans="1:31">
      <c r="A4480" s="60" t="str">
        <f>IF(G4480&amp;Q4480&lt;&gt;"",W4480&amp;Q4480,"")</f>
        <v/>
      </c>
      <c r="B4480" s="60" t="str">
        <f>IF(C4480&lt;&gt;"",LEFT(C4480,9),"")</f>
        <v/>
      </c>
      <c r="V4480" s="60" t="str">
        <f>W4480&amp;H4480</f>
        <v/>
      </c>
      <c r="W4480" s="60" t="str">
        <f>_xlfn.LET(_xlpm.TextCell,TEXT(G4480,"###"),IF(_xlpm.TextCell&lt;&gt;"",IF(StyleSpaceSplit,IFERROR(IF(FIND(" ",_xlpm.TextCell)&gt;=1,MID(_xlpm.TextCell,1,FIND(" ",_xlpm.TextCell)-1),_xlpm.TextCell),_xlpm.TextCell),_xlpm.TextCell),""))</f>
        <v/>
      </c>
      <c r="X4480" s="60" t="str">
        <f>IF(A4480&lt;&gt;"",IFERROR(IF(FIND(" ",G4480)&gt;=1,MID(G4480,FIND(" ",G4480)+1,LEN(G4480)),""),""),"")</f>
        <v/>
      </c>
      <c r="AC4480" s="51">
        <f>IFERROR(VALUE(MID($C4480,1,2)),0)</f>
        <v>0</v>
      </c>
      <c r="AD4480" s="44">
        <f>IFERROR(VALUE(MID($C4480,4,3)),0)</f>
        <v>0</v>
      </c>
      <c r="AE4480" s="51">
        <f>VALUE(RIGHT("00"&amp;AC4480,2)&amp;RIGHT("000"&amp;AD4480,3))</f>
        <v>0</v>
      </c>
    </row>
    <row r="4481" spans="1:31">
      <c r="A4481" s="60" t="str">
        <f>IF(G4481&amp;Q4481&lt;&gt;"",W4481&amp;Q4481,"")</f>
        <v/>
      </c>
      <c r="B4481" s="60" t="str">
        <f>IF(C4481&lt;&gt;"",LEFT(C4481,9),"")</f>
        <v/>
      </c>
      <c r="V4481" s="60" t="str">
        <f>W4481&amp;H4481</f>
        <v/>
      </c>
      <c r="W4481" s="60" t="str">
        <f>_xlfn.LET(_xlpm.TextCell,TEXT(G4481,"###"),IF(_xlpm.TextCell&lt;&gt;"",IF(StyleSpaceSplit,IFERROR(IF(FIND(" ",_xlpm.TextCell)&gt;=1,MID(_xlpm.TextCell,1,FIND(" ",_xlpm.TextCell)-1),_xlpm.TextCell),_xlpm.TextCell),_xlpm.TextCell),""))</f>
        <v/>
      </c>
      <c r="X4481" s="60" t="str">
        <f>IF(A4481&lt;&gt;"",IFERROR(IF(FIND(" ",G4481)&gt;=1,MID(G4481,FIND(" ",G4481)+1,LEN(G4481)),""),""),"")</f>
        <v/>
      </c>
      <c r="AC4481" s="51">
        <f>IFERROR(VALUE(MID($C4481,1,2)),0)</f>
        <v>0</v>
      </c>
      <c r="AD4481" s="44">
        <f>IFERROR(VALUE(MID($C4481,4,3)),0)</f>
        <v>0</v>
      </c>
      <c r="AE4481" s="51">
        <f>VALUE(RIGHT("00"&amp;AC4481,2)&amp;RIGHT("000"&amp;AD4481,3))</f>
        <v>0</v>
      </c>
    </row>
    <row r="4482" spans="1:31">
      <c r="A4482" s="60" t="str">
        <f>IF(G4482&amp;Q4482&lt;&gt;"",W4482&amp;Q4482,"")</f>
        <v/>
      </c>
      <c r="B4482" s="60" t="str">
        <f>IF(C4482&lt;&gt;"",LEFT(C4482,9),"")</f>
        <v/>
      </c>
      <c r="V4482" s="60" t="str">
        <f>W4482&amp;H4482</f>
        <v/>
      </c>
      <c r="W4482" s="60" t="str">
        <f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>IF(A4482&lt;&gt;"",IFERROR(IF(FIND(" ",G4482)&gt;=1,MID(G4482,FIND(" ",G4482)+1,LEN(G4482)),""),""),"")</f>
        <v/>
      </c>
      <c r="AC4482" s="51">
        <f>IFERROR(VALUE(MID($C4482,1,2)),0)</f>
        <v>0</v>
      </c>
      <c r="AD4482" s="44">
        <f>IFERROR(VALUE(MID($C4482,4,3)),0)</f>
        <v>0</v>
      </c>
      <c r="AE4482" s="51">
        <f>VALUE(RIGHT("00"&amp;AC4482,2)&amp;RIGHT("000"&amp;AD4482,3))</f>
        <v>0</v>
      </c>
    </row>
    <row r="4483" spans="1:31">
      <c r="A4483" s="60" t="str">
        <f>IF(G4483&amp;Q4483&lt;&gt;"",W4483&amp;Q4483,"")</f>
        <v/>
      </c>
      <c r="B4483" s="60" t="str">
        <f>IF(C4483&lt;&gt;"",LEFT(C4483,9),"")</f>
        <v/>
      </c>
      <c r="V4483" s="60" t="str">
        <f>W4483&amp;H4483</f>
        <v/>
      </c>
      <c r="W4483" s="60" t="str">
        <f>_xlfn.LET(_xlpm.TextCell,TEXT(G4483,"###"),IF(_xlpm.TextCell&lt;&gt;"",IF(StyleSpaceSplit,IFERROR(IF(FIND(" ",_xlpm.TextCell)&gt;=1,MID(_xlpm.TextCell,1,FIND(" ",_xlpm.TextCell)-1),_xlpm.TextCell),_xlpm.TextCell),_xlpm.TextCell),""))</f>
        <v/>
      </c>
      <c r="X4483" s="60" t="str">
        <f>IF(A4483&lt;&gt;"",IFERROR(IF(FIND(" ",G4483)&gt;=1,MID(G4483,FIND(" ",G4483)+1,LEN(G4483)),""),""),"")</f>
        <v/>
      </c>
      <c r="AC4483" s="51">
        <f>IFERROR(VALUE(MID($C4483,1,2)),0)</f>
        <v>0</v>
      </c>
      <c r="AD4483" s="44">
        <f>IFERROR(VALUE(MID($C4483,4,3)),0)</f>
        <v>0</v>
      </c>
      <c r="AE4483" s="51">
        <f>VALUE(RIGHT("00"&amp;AC4483,2)&amp;RIGHT("000"&amp;AD4483,3))</f>
        <v>0</v>
      </c>
    </row>
    <row r="4484" spans="1:31">
      <c r="A4484" s="60" t="str">
        <f>IF(G4484&amp;Q4484&lt;&gt;"",W4484&amp;Q4484,"")</f>
        <v/>
      </c>
      <c r="B4484" s="60" t="str">
        <f>IF(C4484&lt;&gt;"",LEFT(C4484,9),"")</f>
        <v/>
      </c>
      <c r="V4484" s="60" t="str">
        <f>W4484&amp;H4484</f>
        <v/>
      </c>
      <c r="W4484" s="60" t="str">
        <f>_xlfn.LET(_xlpm.TextCell,TEXT(G4484,"###"),IF(_xlpm.TextCell&lt;&gt;"",IF(StyleSpaceSplit,IFERROR(IF(FIND(" ",_xlpm.TextCell)&gt;=1,MID(_xlpm.TextCell,1,FIND(" ",_xlpm.TextCell)-1),_xlpm.TextCell),_xlpm.TextCell),_xlpm.TextCell),""))</f>
        <v/>
      </c>
      <c r="X4484" s="60" t="str">
        <f>IF(A4484&lt;&gt;"",IFERROR(IF(FIND(" ",G4484)&gt;=1,MID(G4484,FIND(" ",G4484)+1,LEN(G4484)),""),""),"")</f>
        <v/>
      </c>
      <c r="AC4484" s="51">
        <f>IFERROR(VALUE(MID($C4484,1,2)),0)</f>
        <v>0</v>
      </c>
      <c r="AD4484" s="44">
        <f>IFERROR(VALUE(MID($C4484,4,3)),0)</f>
        <v>0</v>
      </c>
      <c r="AE4484" s="51">
        <f>VALUE(RIGHT("00"&amp;AC4484,2)&amp;RIGHT("000"&amp;AD4484,3))</f>
        <v>0</v>
      </c>
    </row>
    <row r="4485" spans="1:31">
      <c r="A4485" s="60" t="str">
        <f>IF(G4485&amp;Q4485&lt;&gt;"",W4485&amp;Q4485,"")</f>
        <v/>
      </c>
      <c r="B4485" s="60" t="str">
        <f>IF(C4485&lt;&gt;"",LEFT(C4485,9),"")</f>
        <v/>
      </c>
      <c r="V4485" s="60" t="str">
        <f>W4485&amp;H4485</f>
        <v/>
      </c>
      <c r="W4485" s="60" t="str">
        <f>_xlfn.LET(_xlpm.TextCell,TEXT(G4485,"###"),IF(_xlpm.TextCell&lt;&gt;"",IF(StyleSpaceSplit,IFERROR(IF(FIND(" ",_xlpm.TextCell)&gt;=1,MID(_xlpm.TextCell,1,FIND(" ",_xlpm.TextCell)-1),_xlpm.TextCell),_xlpm.TextCell),_xlpm.TextCell),""))</f>
        <v/>
      </c>
      <c r="X4485" s="60" t="str">
        <f>IF(A4485&lt;&gt;"",IFERROR(IF(FIND(" ",G4485)&gt;=1,MID(G4485,FIND(" ",G4485)+1,LEN(G4485)),""),""),"")</f>
        <v/>
      </c>
      <c r="AC4485" s="51">
        <f>IFERROR(VALUE(MID($C4485,1,2)),0)</f>
        <v>0</v>
      </c>
      <c r="AD4485" s="44">
        <f>IFERROR(VALUE(MID($C4485,4,3)),0)</f>
        <v>0</v>
      </c>
      <c r="AE4485" s="51">
        <f>VALUE(RIGHT("00"&amp;AC4485,2)&amp;RIGHT("000"&amp;AD4485,3))</f>
        <v>0</v>
      </c>
    </row>
    <row r="4486" spans="1:31">
      <c r="A4486" s="60" t="str">
        <f>IF(G4486&amp;Q4486&lt;&gt;"",W4486&amp;Q4486,"")</f>
        <v/>
      </c>
      <c r="B4486" s="60" t="str">
        <f>IF(C4486&lt;&gt;"",LEFT(C4486,9),"")</f>
        <v/>
      </c>
      <c r="V4486" s="60" t="str">
        <f>W4486&amp;H4486</f>
        <v/>
      </c>
      <c r="W4486" s="60" t="str">
        <f>_xlfn.LET(_xlpm.TextCell,TEXT(G4486,"###"),IF(_xlpm.TextCell&lt;&gt;"",IF(StyleSpaceSplit,IFERROR(IF(FIND(" ",_xlpm.TextCell)&gt;=1,MID(_xlpm.TextCell,1,FIND(" ",_xlpm.TextCell)-1),_xlpm.TextCell),_xlpm.TextCell),_xlpm.TextCell),""))</f>
        <v/>
      </c>
      <c r="X4486" s="60" t="str">
        <f>IF(A4486&lt;&gt;"",IFERROR(IF(FIND(" ",G4486)&gt;=1,MID(G4486,FIND(" ",G4486)+1,LEN(G4486)),""),""),"")</f>
        <v/>
      </c>
      <c r="AC4486" s="51">
        <f>IFERROR(VALUE(MID($C4486,1,2)),0)</f>
        <v>0</v>
      </c>
      <c r="AD4486" s="44">
        <f>IFERROR(VALUE(MID($C4486,4,3)),0)</f>
        <v>0</v>
      </c>
      <c r="AE4486" s="51">
        <f>VALUE(RIGHT("00"&amp;AC4486,2)&amp;RIGHT("000"&amp;AD4486,3))</f>
        <v>0</v>
      </c>
    </row>
    <row r="4487" spans="1:31">
      <c r="A4487" s="60" t="str">
        <f>IF(G4487&amp;Q4487&lt;&gt;"",W4487&amp;Q4487,"")</f>
        <v/>
      </c>
      <c r="B4487" s="60" t="str">
        <f>IF(C4487&lt;&gt;"",LEFT(C4487,9),"")</f>
        <v/>
      </c>
      <c r="V4487" s="60" t="str">
        <f>W4487&amp;H4487</f>
        <v/>
      </c>
      <c r="W4487" s="60" t="str">
        <f>_xlfn.LET(_xlpm.TextCell,TEXT(G4487,"###"),IF(_xlpm.TextCell&lt;&gt;"",IF(StyleSpaceSplit,IFERROR(IF(FIND(" ",_xlpm.TextCell)&gt;=1,MID(_xlpm.TextCell,1,FIND(" ",_xlpm.TextCell)-1),_xlpm.TextCell),_xlpm.TextCell),_xlpm.TextCell),""))</f>
        <v/>
      </c>
      <c r="X4487" s="60" t="str">
        <f>IF(A4487&lt;&gt;"",IFERROR(IF(FIND(" ",G4487)&gt;=1,MID(G4487,FIND(" ",G4487)+1,LEN(G4487)),""),""),"")</f>
        <v/>
      </c>
      <c r="AC4487" s="51">
        <f>IFERROR(VALUE(MID($C4487,1,2)),0)</f>
        <v>0</v>
      </c>
      <c r="AD4487" s="44">
        <f>IFERROR(VALUE(MID($C4487,4,3)),0)</f>
        <v>0</v>
      </c>
      <c r="AE4487" s="51">
        <f>VALUE(RIGHT("00"&amp;AC4487,2)&amp;RIGHT("000"&amp;AD4487,3))</f>
        <v>0</v>
      </c>
    </row>
    <row r="4488" spans="1:31">
      <c r="A4488" s="60" t="str">
        <f>IF(G4488&amp;Q4488&lt;&gt;"",W4488&amp;Q4488,"")</f>
        <v/>
      </c>
      <c r="B4488" s="60" t="str">
        <f>IF(C4488&lt;&gt;"",LEFT(C4488,9),"")</f>
        <v/>
      </c>
      <c r="V4488" s="60" t="str">
        <f>W4488&amp;H4488</f>
        <v/>
      </c>
      <c r="W4488" s="60" t="str">
        <f>_xlfn.LET(_xlpm.TextCell,TEXT(G4488,"###"),IF(_xlpm.TextCell&lt;&gt;"",IF(StyleSpaceSplit,IFERROR(IF(FIND(" ",_xlpm.TextCell)&gt;=1,MID(_xlpm.TextCell,1,FIND(" ",_xlpm.TextCell)-1),_xlpm.TextCell),_xlpm.TextCell),_xlpm.TextCell),""))</f>
        <v/>
      </c>
      <c r="X4488" s="60" t="str">
        <f>IF(A4488&lt;&gt;"",IFERROR(IF(FIND(" ",G4488)&gt;=1,MID(G4488,FIND(" ",G4488)+1,LEN(G4488)),""),""),"")</f>
        <v/>
      </c>
      <c r="AC4488" s="51">
        <f>IFERROR(VALUE(MID($C4488,1,2)),0)</f>
        <v>0</v>
      </c>
      <c r="AD4488" s="44">
        <f>IFERROR(VALUE(MID($C4488,4,3)),0)</f>
        <v>0</v>
      </c>
      <c r="AE4488" s="51">
        <f>VALUE(RIGHT("00"&amp;AC4488,2)&amp;RIGHT("000"&amp;AD4488,3))</f>
        <v>0</v>
      </c>
    </row>
    <row r="4489" spans="1:31">
      <c r="A4489" s="60" t="str">
        <f>IF(G4489&amp;Q4489&lt;&gt;"",W4489&amp;Q4489,"")</f>
        <v/>
      </c>
      <c r="B4489" s="60" t="str">
        <f>IF(C4489&lt;&gt;"",LEFT(C4489,9),"")</f>
        <v/>
      </c>
      <c r="V4489" s="60" t="str">
        <f>W4489&amp;H4489</f>
        <v/>
      </c>
      <c r="W4489" s="60" t="str">
        <f>_xlfn.LET(_xlpm.TextCell,TEXT(G4489,"###"),IF(_xlpm.TextCell&lt;&gt;"",IF(StyleSpaceSplit,IFERROR(IF(FIND(" ",_xlpm.TextCell)&gt;=1,MID(_xlpm.TextCell,1,FIND(" ",_xlpm.TextCell)-1),_xlpm.TextCell),_xlpm.TextCell),_xlpm.TextCell),""))</f>
        <v/>
      </c>
      <c r="X4489" s="60" t="str">
        <f>IF(A4489&lt;&gt;"",IFERROR(IF(FIND(" ",G4489)&gt;=1,MID(G4489,FIND(" ",G4489)+1,LEN(G4489)),""),""),"")</f>
        <v/>
      </c>
      <c r="AC4489" s="51">
        <f>IFERROR(VALUE(MID($C4489,1,2)),0)</f>
        <v>0</v>
      </c>
      <c r="AD4489" s="44">
        <f>IFERROR(VALUE(MID($C4489,4,3)),0)</f>
        <v>0</v>
      </c>
      <c r="AE4489" s="51">
        <f>VALUE(RIGHT("00"&amp;AC4489,2)&amp;RIGHT("000"&amp;AD4489,3))</f>
        <v>0</v>
      </c>
    </row>
    <row r="4490" spans="1:31">
      <c r="A4490" s="60" t="str">
        <f>IF(G4490&amp;Q4490&lt;&gt;"",W4490&amp;Q4490,"")</f>
        <v/>
      </c>
      <c r="B4490" s="60" t="str">
        <f>IF(C4490&lt;&gt;"",LEFT(C4490,9),"")</f>
        <v/>
      </c>
      <c r="V4490" s="60" t="str">
        <f>W4490&amp;H4490</f>
        <v/>
      </c>
      <c r="W4490" s="60" t="str">
        <f>_xlfn.LET(_xlpm.TextCell,TEXT(G4490,"###"),IF(_xlpm.TextCell&lt;&gt;"",IF(StyleSpaceSplit,IFERROR(IF(FIND(" ",_xlpm.TextCell)&gt;=1,MID(_xlpm.TextCell,1,FIND(" ",_xlpm.TextCell)-1),_xlpm.TextCell),_xlpm.TextCell),_xlpm.TextCell),""))</f>
        <v/>
      </c>
      <c r="X4490" s="60" t="str">
        <f>IF(A4490&lt;&gt;"",IFERROR(IF(FIND(" ",G4490)&gt;=1,MID(G4490,FIND(" ",G4490)+1,LEN(G4490)),""),""),"")</f>
        <v/>
      </c>
      <c r="AC4490" s="51">
        <f>IFERROR(VALUE(MID($C4490,1,2)),0)</f>
        <v>0</v>
      </c>
      <c r="AD4490" s="44">
        <f>IFERROR(VALUE(MID($C4490,4,3)),0)</f>
        <v>0</v>
      </c>
      <c r="AE4490" s="51">
        <f>VALUE(RIGHT("00"&amp;AC4490,2)&amp;RIGHT("000"&amp;AD4490,3))</f>
        <v>0</v>
      </c>
    </row>
    <row r="4491" spans="1:31">
      <c r="A4491" s="60" t="str">
        <f>IF(G4491&amp;Q4491&lt;&gt;"",W4491&amp;Q4491,"")</f>
        <v/>
      </c>
      <c r="B4491" s="60" t="str">
        <f>IF(C4491&lt;&gt;"",LEFT(C4491,9),"")</f>
        <v/>
      </c>
      <c r="V4491" s="60" t="str">
        <f>W4491&amp;H4491</f>
        <v/>
      </c>
      <c r="W4491" s="60" t="str">
        <f>_xlfn.LET(_xlpm.TextCell,TEXT(G4491,"###"),IF(_xlpm.TextCell&lt;&gt;"",IF(StyleSpaceSplit,IFERROR(IF(FIND(" ",_xlpm.TextCell)&gt;=1,MID(_xlpm.TextCell,1,FIND(" ",_xlpm.TextCell)-1),_xlpm.TextCell),_xlpm.TextCell),_xlpm.TextCell),""))</f>
        <v/>
      </c>
      <c r="X4491" s="60" t="str">
        <f>IF(A4491&lt;&gt;"",IFERROR(IF(FIND(" ",G4491)&gt;=1,MID(G4491,FIND(" ",G4491)+1,LEN(G4491)),""),""),"")</f>
        <v/>
      </c>
      <c r="AC4491" s="51">
        <f>IFERROR(VALUE(MID($C4491,1,2)),0)</f>
        <v>0</v>
      </c>
      <c r="AD4491" s="44">
        <f>IFERROR(VALUE(MID($C4491,4,3)),0)</f>
        <v>0</v>
      </c>
      <c r="AE4491" s="51">
        <f>VALUE(RIGHT("00"&amp;AC4491,2)&amp;RIGHT("000"&amp;AD4491,3))</f>
        <v>0</v>
      </c>
    </row>
    <row r="4492" spans="1:31">
      <c r="A4492" s="60" t="str">
        <f>IF(G4492&amp;Q4492&lt;&gt;"",W4492&amp;Q4492,"")</f>
        <v/>
      </c>
      <c r="B4492" s="60" t="str">
        <f>IF(C4492&lt;&gt;"",LEFT(C4492,9),"")</f>
        <v/>
      </c>
      <c r="V4492" s="60" t="str">
        <f>W4492&amp;H4492</f>
        <v/>
      </c>
      <c r="W4492" s="60" t="str">
        <f>_xlfn.LET(_xlpm.TextCell,TEXT(G4492,"###"),IF(_xlpm.TextCell&lt;&gt;"",IF(StyleSpaceSplit,IFERROR(IF(FIND(" ",_xlpm.TextCell)&gt;=1,MID(_xlpm.TextCell,1,FIND(" ",_xlpm.TextCell)-1),_xlpm.TextCell),_xlpm.TextCell),_xlpm.TextCell),""))</f>
        <v/>
      </c>
      <c r="X4492" s="60" t="str">
        <f>IF(A4492&lt;&gt;"",IFERROR(IF(FIND(" ",G4492)&gt;=1,MID(G4492,FIND(" ",G4492)+1,LEN(G4492)),""),""),"")</f>
        <v/>
      </c>
      <c r="AC4492" s="51">
        <f>IFERROR(VALUE(MID($C4492,1,2)),0)</f>
        <v>0</v>
      </c>
      <c r="AD4492" s="44">
        <f>IFERROR(VALUE(MID($C4492,4,3)),0)</f>
        <v>0</v>
      </c>
      <c r="AE4492" s="51">
        <f>VALUE(RIGHT("00"&amp;AC4492,2)&amp;RIGHT("000"&amp;AD4492,3))</f>
        <v>0</v>
      </c>
    </row>
    <row r="4493" spans="1:31">
      <c r="A4493" s="60" t="str">
        <f>IF(G4493&amp;Q4493&lt;&gt;"",W4493&amp;Q4493,"")</f>
        <v/>
      </c>
      <c r="B4493" s="60" t="str">
        <f>IF(C4493&lt;&gt;"",LEFT(C4493,9),"")</f>
        <v/>
      </c>
      <c r="V4493" s="60" t="str">
        <f>W4493&amp;H4493</f>
        <v/>
      </c>
      <c r="W4493" s="60" t="str">
        <f>_xlfn.LET(_xlpm.TextCell,TEXT(G4493,"###"),IF(_xlpm.TextCell&lt;&gt;"",IF(StyleSpaceSplit,IFERROR(IF(FIND(" ",_xlpm.TextCell)&gt;=1,MID(_xlpm.TextCell,1,FIND(" ",_xlpm.TextCell)-1),_xlpm.TextCell),_xlpm.TextCell),_xlpm.TextCell),""))</f>
        <v/>
      </c>
      <c r="X4493" s="60" t="str">
        <f>IF(A4493&lt;&gt;"",IFERROR(IF(FIND(" ",G4493)&gt;=1,MID(G4493,FIND(" ",G4493)+1,LEN(G4493)),""),""),"")</f>
        <v/>
      </c>
      <c r="AC4493" s="51">
        <f>IFERROR(VALUE(MID($C4493,1,2)),0)</f>
        <v>0</v>
      </c>
      <c r="AD4493" s="44">
        <f>IFERROR(VALUE(MID($C4493,4,3)),0)</f>
        <v>0</v>
      </c>
      <c r="AE4493" s="51">
        <f>VALUE(RIGHT("00"&amp;AC4493,2)&amp;RIGHT("000"&amp;AD4493,3))</f>
        <v>0</v>
      </c>
    </row>
    <row r="4494" spans="1:31">
      <c r="A4494" s="60" t="str">
        <f>IF(G4494&amp;Q4494&lt;&gt;"",W4494&amp;Q4494,"")</f>
        <v/>
      </c>
      <c r="B4494" s="60" t="str">
        <f>IF(C4494&lt;&gt;"",LEFT(C4494,9),"")</f>
        <v/>
      </c>
      <c r="V4494" s="60" t="str">
        <f>W4494&amp;H4494</f>
        <v/>
      </c>
      <c r="W4494" s="60" t="str">
        <f>_xlfn.LET(_xlpm.TextCell,TEXT(G4494,"###"),IF(_xlpm.TextCell&lt;&gt;"",IF(StyleSpaceSplit,IFERROR(IF(FIND(" ",_xlpm.TextCell)&gt;=1,MID(_xlpm.TextCell,1,FIND(" ",_xlpm.TextCell)-1),_xlpm.TextCell),_xlpm.TextCell),_xlpm.TextCell),""))</f>
        <v/>
      </c>
      <c r="X4494" s="60" t="str">
        <f>IF(A4494&lt;&gt;"",IFERROR(IF(FIND(" ",G4494)&gt;=1,MID(G4494,FIND(" ",G4494)+1,LEN(G4494)),""),""),"")</f>
        <v/>
      </c>
      <c r="AC4494" s="51">
        <f>IFERROR(VALUE(MID($C4494,1,2)),0)</f>
        <v>0</v>
      </c>
      <c r="AD4494" s="44">
        <f>IFERROR(VALUE(MID($C4494,4,3)),0)</f>
        <v>0</v>
      </c>
      <c r="AE4494" s="51">
        <f>VALUE(RIGHT("00"&amp;AC4494,2)&amp;RIGHT("000"&amp;AD4494,3))</f>
        <v>0</v>
      </c>
    </row>
    <row r="4495" spans="1:31">
      <c r="A4495" s="60" t="str">
        <f>IF(G4495&amp;Q4495&lt;&gt;"",W4495&amp;Q4495,"")</f>
        <v/>
      </c>
      <c r="B4495" s="60" t="str">
        <f>IF(C4495&lt;&gt;"",LEFT(C4495,9),"")</f>
        <v/>
      </c>
      <c r="V4495" s="60" t="str">
        <f>W4495&amp;H4495</f>
        <v/>
      </c>
      <c r="W4495" s="60" t="str">
        <f>_xlfn.LET(_xlpm.TextCell,TEXT(G4495,"###"),IF(_xlpm.TextCell&lt;&gt;"",IF(StyleSpaceSplit,IFERROR(IF(FIND(" ",_xlpm.TextCell)&gt;=1,MID(_xlpm.TextCell,1,FIND(" ",_xlpm.TextCell)-1),_xlpm.TextCell),_xlpm.TextCell),_xlpm.TextCell),""))</f>
        <v/>
      </c>
      <c r="X4495" s="60" t="str">
        <f>IF(A4495&lt;&gt;"",IFERROR(IF(FIND(" ",G4495)&gt;=1,MID(G4495,FIND(" ",G4495)+1,LEN(G4495)),""),""),"")</f>
        <v/>
      </c>
      <c r="AC4495" s="51">
        <f>IFERROR(VALUE(MID($C4495,1,2)),0)</f>
        <v>0</v>
      </c>
      <c r="AD4495" s="44">
        <f>IFERROR(VALUE(MID($C4495,4,3)),0)</f>
        <v>0</v>
      </c>
      <c r="AE4495" s="51">
        <f>VALUE(RIGHT("00"&amp;AC4495,2)&amp;RIGHT("000"&amp;AD4495,3))</f>
        <v>0</v>
      </c>
    </row>
    <row r="4496" spans="1:31">
      <c r="A4496" s="60" t="str">
        <f>IF(G4496&amp;Q4496&lt;&gt;"",W4496&amp;Q4496,"")</f>
        <v/>
      </c>
      <c r="B4496" s="60" t="str">
        <f>IF(C4496&lt;&gt;"",LEFT(C4496,9),"")</f>
        <v/>
      </c>
      <c r="V4496" s="60" t="str">
        <f>W4496&amp;H4496</f>
        <v/>
      </c>
      <c r="W4496" s="60" t="str">
        <f>_xlfn.LET(_xlpm.TextCell,TEXT(G4496,"###"),IF(_xlpm.TextCell&lt;&gt;"",IF(StyleSpaceSplit,IFERROR(IF(FIND(" ",_xlpm.TextCell)&gt;=1,MID(_xlpm.TextCell,1,FIND(" ",_xlpm.TextCell)-1),_xlpm.TextCell),_xlpm.TextCell),_xlpm.TextCell),""))</f>
        <v/>
      </c>
      <c r="X4496" s="60" t="str">
        <f>IF(A4496&lt;&gt;"",IFERROR(IF(FIND(" ",G4496)&gt;=1,MID(G4496,FIND(" ",G4496)+1,LEN(G4496)),""),""),"")</f>
        <v/>
      </c>
      <c r="AC4496" s="51">
        <f>IFERROR(VALUE(MID($C4496,1,2)),0)</f>
        <v>0</v>
      </c>
      <c r="AD4496" s="44">
        <f>IFERROR(VALUE(MID($C4496,4,3)),0)</f>
        <v>0</v>
      </c>
      <c r="AE4496" s="51">
        <f>VALUE(RIGHT("00"&amp;AC4496,2)&amp;RIGHT("000"&amp;AD4496,3))</f>
        <v>0</v>
      </c>
    </row>
    <row r="4497" spans="1:31">
      <c r="A4497" s="60" t="str">
        <f>IF(G4497&amp;Q4497&lt;&gt;"",W4497&amp;Q4497,"")</f>
        <v/>
      </c>
      <c r="B4497" s="60" t="str">
        <f>IF(C4497&lt;&gt;"",LEFT(C4497,9),"")</f>
        <v/>
      </c>
      <c r="V4497" s="60" t="str">
        <f>W4497&amp;H4497</f>
        <v/>
      </c>
      <c r="W4497" s="60" t="str">
        <f>_xlfn.LET(_xlpm.TextCell,TEXT(G4497,"###"),IF(_xlpm.TextCell&lt;&gt;"",IF(StyleSpaceSplit,IFERROR(IF(FIND(" ",_xlpm.TextCell)&gt;=1,MID(_xlpm.TextCell,1,FIND(" ",_xlpm.TextCell)-1),_xlpm.TextCell),_xlpm.TextCell),_xlpm.TextCell),""))</f>
        <v/>
      </c>
      <c r="X4497" s="60" t="str">
        <f>IF(A4497&lt;&gt;"",IFERROR(IF(FIND(" ",G4497)&gt;=1,MID(G4497,FIND(" ",G4497)+1,LEN(G4497)),""),""),"")</f>
        <v/>
      </c>
      <c r="AC4497" s="51">
        <f>IFERROR(VALUE(MID($C4497,1,2)),0)</f>
        <v>0</v>
      </c>
      <c r="AD4497" s="44">
        <f>IFERROR(VALUE(MID($C4497,4,3)),0)</f>
        <v>0</v>
      </c>
      <c r="AE4497" s="51">
        <f>VALUE(RIGHT("00"&amp;AC4497,2)&amp;RIGHT("000"&amp;AD4497,3))</f>
        <v>0</v>
      </c>
    </row>
    <row r="4498" spans="1:31">
      <c r="A4498" s="60" t="str">
        <f>IF(G4498&amp;Q4498&lt;&gt;"",W4498&amp;Q4498,"")</f>
        <v/>
      </c>
      <c r="B4498" s="60" t="str">
        <f>IF(C4498&lt;&gt;"",LEFT(C4498,9),"")</f>
        <v/>
      </c>
      <c r="V4498" s="60" t="str">
        <f>W4498&amp;H4498</f>
        <v/>
      </c>
      <c r="W4498" s="60" t="str">
        <f>_xlfn.LET(_xlpm.TextCell,TEXT(G4498,"###"),IF(_xlpm.TextCell&lt;&gt;"",IF(StyleSpaceSplit,IFERROR(IF(FIND(" ",_xlpm.TextCell)&gt;=1,MID(_xlpm.TextCell,1,FIND(" ",_xlpm.TextCell)-1),_xlpm.TextCell),_xlpm.TextCell),_xlpm.TextCell),""))</f>
        <v/>
      </c>
      <c r="X4498" s="60" t="str">
        <f>IF(A4498&lt;&gt;"",IFERROR(IF(FIND(" ",G4498)&gt;=1,MID(G4498,FIND(" ",G4498)+1,LEN(G4498)),""),""),"")</f>
        <v/>
      </c>
      <c r="AC4498" s="51">
        <f>IFERROR(VALUE(MID($C4498,1,2)),0)</f>
        <v>0</v>
      </c>
      <c r="AD4498" s="44">
        <f>IFERROR(VALUE(MID($C4498,4,3)),0)</f>
        <v>0</v>
      </c>
      <c r="AE4498" s="51">
        <f>VALUE(RIGHT("00"&amp;AC4498,2)&amp;RIGHT("000"&amp;AD4498,3))</f>
        <v>0</v>
      </c>
    </row>
    <row r="4499" spans="1:31">
      <c r="A4499" s="60" t="str">
        <f>IF(G4499&amp;Q4499&lt;&gt;"",W4499&amp;Q4499,"")</f>
        <v/>
      </c>
      <c r="B4499" s="60" t="str">
        <f>IF(C4499&lt;&gt;"",LEFT(C4499,9),"")</f>
        <v/>
      </c>
      <c r="V4499" s="60" t="str">
        <f>W4499&amp;H4499</f>
        <v/>
      </c>
      <c r="W4499" s="60" t="str">
        <f>_xlfn.LET(_xlpm.TextCell,TEXT(G4499,"###"),IF(_xlpm.TextCell&lt;&gt;"",IF(StyleSpaceSplit,IFERROR(IF(FIND(" ",_xlpm.TextCell)&gt;=1,MID(_xlpm.TextCell,1,FIND(" ",_xlpm.TextCell)-1),_xlpm.TextCell),_xlpm.TextCell),_xlpm.TextCell),""))</f>
        <v/>
      </c>
      <c r="X4499" s="60" t="str">
        <f>IF(A4499&lt;&gt;"",IFERROR(IF(FIND(" ",G4499)&gt;=1,MID(G4499,FIND(" ",G4499)+1,LEN(G4499)),""),""),"")</f>
        <v/>
      </c>
      <c r="AC4499" s="51">
        <f>IFERROR(VALUE(MID($C4499,1,2)),0)</f>
        <v>0</v>
      </c>
      <c r="AD4499" s="44">
        <f>IFERROR(VALUE(MID($C4499,4,3)),0)</f>
        <v>0</v>
      </c>
      <c r="AE4499" s="51">
        <f>VALUE(RIGHT("00"&amp;AC4499,2)&amp;RIGHT("000"&amp;AD4499,3))</f>
        <v>0</v>
      </c>
    </row>
    <row r="4500" spans="1:31">
      <c r="A4500" s="60" t="str">
        <f>IF(G4500&amp;Q4500&lt;&gt;"",W4500&amp;Q4500,"")</f>
        <v/>
      </c>
      <c r="B4500" s="60" t="str">
        <f>IF(C4500&lt;&gt;"",LEFT(C4500,9),"")</f>
        <v/>
      </c>
      <c r="V4500" s="60" t="str">
        <f>W4500&amp;H4500</f>
        <v/>
      </c>
      <c r="W4500" s="60" t="str">
        <f>_xlfn.LET(_xlpm.TextCell,TEXT(G4500,"###"),IF(_xlpm.TextCell&lt;&gt;"",IF(StyleSpaceSplit,IFERROR(IF(FIND(" ",_xlpm.TextCell)&gt;=1,MID(_xlpm.TextCell,1,FIND(" ",_xlpm.TextCell)-1),_xlpm.TextCell),_xlpm.TextCell),_xlpm.TextCell),""))</f>
        <v/>
      </c>
      <c r="X4500" s="60" t="str">
        <f>IF(A4500&lt;&gt;"",IFERROR(IF(FIND(" ",G4500)&gt;=1,MID(G4500,FIND(" ",G4500)+1,LEN(G4500)),""),""),"")</f>
        <v/>
      </c>
      <c r="AC4500" s="51">
        <f>IFERROR(VALUE(MID($C4500,1,2)),0)</f>
        <v>0</v>
      </c>
      <c r="AD4500" s="44">
        <f>IFERROR(VALUE(MID($C4500,4,3)),0)</f>
        <v>0</v>
      </c>
      <c r="AE4500" s="51">
        <f>VALUE(RIGHT("00"&amp;AC4500,2)&amp;RIGHT("000"&amp;AD4500,3))</f>
        <v>0</v>
      </c>
    </row>
    <row r="4501" spans="1:31">
      <c r="A4501" s="60" t="str">
        <f>IF(G4501&amp;Q4501&lt;&gt;"",W4501&amp;Q4501,"")</f>
        <v/>
      </c>
      <c r="B4501" s="60" t="str">
        <f>IF(C4501&lt;&gt;"",LEFT(C4501,9),"")</f>
        <v/>
      </c>
      <c r="V4501" s="60" t="str">
        <f>W4501&amp;H4501</f>
        <v/>
      </c>
      <c r="W4501" s="60" t="str">
        <f>_xlfn.LET(_xlpm.TextCell,TEXT(G4501,"###"),IF(_xlpm.TextCell&lt;&gt;"",IF(StyleSpaceSplit,IFERROR(IF(FIND(" ",_xlpm.TextCell)&gt;=1,MID(_xlpm.TextCell,1,FIND(" ",_xlpm.TextCell)-1),_xlpm.TextCell),_xlpm.TextCell),_xlpm.TextCell),""))</f>
        <v/>
      </c>
      <c r="X4501" s="60" t="str">
        <f>IF(A4501&lt;&gt;"",IFERROR(IF(FIND(" ",G4501)&gt;=1,MID(G4501,FIND(" ",G4501)+1,LEN(G4501)),""),""),"")</f>
        <v/>
      </c>
      <c r="AC4501" s="51">
        <f>IFERROR(VALUE(MID($C4501,1,2)),0)</f>
        <v>0</v>
      </c>
      <c r="AD4501" s="44">
        <f>IFERROR(VALUE(MID($C4501,4,3)),0)</f>
        <v>0</v>
      </c>
      <c r="AE4501" s="51">
        <f>VALUE(RIGHT("00"&amp;AC4501,2)&amp;RIGHT("000"&amp;AD4501,3))</f>
        <v>0</v>
      </c>
    </row>
    <row r="4502" spans="1:31">
      <c r="A4502" s="60" t="str">
        <f>IF(G4502&amp;Q4502&lt;&gt;"",W4502&amp;Q4502,"")</f>
        <v/>
      </c>
      <c r="B4502" s="60" t="str">
        <f>IF(C4502&lt;&gt;"",LEFT(C4502,9),"")</f>
        <v/>
      </c>
      <c r="V4502" s="60" t="str">
        <f>W4502&amp;H4502</f>
        <v/>
      </c>
      <c r="W4502" s="60" t="str">
        <f>_xlfn.LET(_xlpm.TextCell,TEXT(G4502,"###"),IF(_xlpm.TextCell&lt;&gt;"",IF(StyleSpaceSplit,IFERROR(IF(FIND(" ",_xlpm.TextCell)&gt;=1,MID(_xlpm.TextCell,1,FIND(" ",_xlpm.TextCell)-1),_xlpm.TextCell),_xlpm.TextCell),_xlpm.TextCell),""))</f>
        <v/>
      </c>
      <c r="X4502" s="60" t="str">
        <f>IF(A4502&lt;&gt;"",IFERROR(IF(FIND(" ",G4502)&gt;=1,MID(G4502,FIND(" ",G4502)+1,LEN(G4502)),""),""),"")</f>
        <v/>
      </c>
      <c r="AC4502" s="51">
        <f>IFERROR(VALUE(MID($C4502,1,2)),0)</f>
        <v>0</v>
      </c>
      <c r="AD4502" s="44">
        <f>IFERROR(VALUE(MID($C4502,4,3)),0)</f>
        <v>0</v>
      </c>
      <c r="AE4502" s="51">
        <f>VALUE(RIGHT("00"&amp;AC4502,2)&amp;RIGHT("000"&amp;AD4502,3))</f>
        <v>0</v>
      </c>
    </row>
    <row r="4503" spans="1:31">
      <c r="A4503" s="60" t="str">
        <f>IF(G4503&amp;Q4503&lt;&gt;"",W4503&amp;Q4503,"")</f>
        <v/>
      </c>
      <c r="B4503" s="60" t="str">
        <f>IF(C4503&lt;&gt;"",LEFT(C4503,9),"")</f>
        <v/>
      </c>
      <c r="V4503" s="60" t="str">
        <f>W4503&amp;H4503</f>
        <v/>
      </c>
      <c r="W4503" s="60" t="str">
        <f>_xlfn.LET(_xlpm.TextCell,TEXT(G4503,"###"),IF(_xlpm.TextCell&lt;&gt;"",IF(StyleSpaceSplit,IFERROR(IF(FIND(" ",_xlpm.TextCell)&gt;=1,MID(_xlpm.TextCell,1,FIND(" ",_xlpm.TextCell)-1),_xlpm.TextCell),_xlpm.TextCell),_xlpm.TextCell),""))</f>
        <v/>
      </c>
      <c r="X4503" s="60" t="str">
        <f>IF(A4503&lt;&gt;"",IFERROR(IF(FIND(" ",G4503)&gt;=1,MID(G4503,FIND(" ",G4503)+1,LEN(G4503)),""),""),"")</f>
        <v/>
      </c>
      <c r="AC4503" s="51">
        <f>IFERROR(VALUE(MID($C4503,1,2)),0)</f>
        <v>0</v>
      </c>
      <c r="AD4503" s="44">
        <f>IFERROR(VALUE(MID($C4503,4,3)),0)</f>
        <v>0</v>
      </c>
      <c r="AE4503" s="51">
        <f>VALUE(RIGHT("00"&amp;AC4503,2)&amp;RIGHT("000"&amp;AD4503,3))</f>
        <v>0</v>
      </c>
    </row>
    <row r="4504" spans="1:31">
      <c r="A4504" s="60" t="str">
        <f>IF(G4504&amp;Q4504&lt;&gt;"",W4504&amp;Q4504,"")</f>
        <v/>
      </c>
      <c r="B4504" s="60" t="str">
        <f>IF(C4504&lt;&gt;"",LEFT(C4504,9),"")</f>
        <v/>
      </c>
      <c r="V4504" s="60" t="str">
        <f>W4504&amp;H4504</f>
        <v/>
      </c>
      <c r="W4504" s="60" t="str">
        <f>_xlfn.LET(_xlpm.TextCell,TEXT(G4504,"###"),IF(_xlpm.TextCell&lt;&gt;"",IF(StyleSpaceSplit,IFERROR(IF(FIND(" ",_xlpm.TextCell)&gt;=1,MID(_xlpm.TextCell,1,FIND(" ",_xlpm.TextCell)-1),_xlpm.TextCell),_xlpm.TextCell),_xlpm.TextCell),""))</f>
        <v/>
      </c>
      <c r="X4504" s="60" t="str">
        <f>IF(A4504&lt;&gt;"",IFERROR(IF(FIND(" ",G4504)&gt;=1,MID(G4504,FIND(" ",G4504)+1,LEN(G4504)),""),""),"")</f>
        <v/>
      </c>
      <c r="AC4504" s="51">
        <f>IFERROR(VALUE(MID($C4504,1,2)),0)</f>
        <v>0</v>
      </c>
      <c r="AD4504" s="44">
        <f>IFERROR(VALUE(MID($C4504,4,3)),0)</f>
        <v>0</v>
      </c>
      <c r="AE4504" s="51">
        <f>VALUE(RIGHT("00"&amp;AC4504,2)&amp;RIGHT("000"&amp;AD4504,3))</f>
        <v>0</v>
      </c>
    </row>
    <row r="4505" spans="1:31">
      <c r="A4505" s="60" t="str">
        <f>IF(G4505&amp;Q4505&lt;&gt;"",W4505&amp;Q4505,"")</f>
        <v/>
      </c>
      <c r="B4505" s="60" t="str">
        <f>IF(C4505&lt;&gt;"",LEFT(C4505,9),"")</f>
        <v/>
      </c>
      <c r="V4505" s="60" t="str">
        <f>W4505&amp;H4505</f>
        <v/>
      </c>
      <c r="W4505" s="60" t="str">
        <f>_xlfn.LET(_xlpm.TextCell,TEXT(G4505,"###"),IF(_xlpm.TextCell&lt;&gt;"",IF(StyleSpaceSplit,IFERROR(IF(FIND(" ",_xlpm.TextCell)&gt;=1,MID(_xlpm.TextCell,1,FIND(" ",_xlpm.TextCell)-1),_xlpm.TextCell),_xlpm.TextCell),_xlpm.TextCell),""))</f>
        <v/>
      </c>
      <c r="X4505" s="60" t="str">
        <f>IF(A4505&lt;&gt;"",IFERROR(IF(FIND(" ",G4505)&gt;=1,MID(G4505,FIND(" ",G4505)+1,LEN(G4505)),""),""),"")</f>
        <v/>
      </c>
      <c r="AC4505" s="51">
        <f>IFERROR(VALUE(MID($C4505,1,2)),0)</f>
        <v>0</v>
      </c>
      <c r="AD4505" s="44">
        <f>IFERROR(VALUE(MID($C4505,4,3)),0)</f>
        <v>0</v>
      </c>
      <c r="AE4505" s="51">
        <f>VALUE(RIGHT("00"&amp;AC4505,2)&amp;RIGHT("000"&amp;AD4505,3))</f>
        <v>0</v>
      </c>
    </row>
    <row r="4506" spans="1:31">
      <c r="A4506" s="60" t="str">
        <f>IF(G4506&amp;Q4506&lt;&gt;"",W4506&amp;Q4506,"")</f>
        <v/>
      </c>
      <c r="B4506" s="60" t="str">
        <f>IF(C4506&lt;&gt;"",LEFT(C4506,9),"")</f>
        <v/>
      </c>
      <c r="V4506" s="60" t="str">
        <f>W4506&amp;H4506</f>
        <v/>
      </c>
      <c r="W4506" s="60" t="str">
        <f>_xlfn.LET(_xlpm.TextCell,TEXT(G4506,"###"),IF(_xlpm.TextCell&lt;&gt;"",IF(StyleSpaceSplit,IFERROR(IF(FIND(" ",_xlpm.TextCell)&gt;=1,MID(_xlpm.TextCell,1,FIND(" ",_xlpm.TextCell)-1),_xlpm.TextCell),_xlpm.TextCell),_xlpm.TextCell),""))</f>
        <v/>
      </c>
      <c r="X4506" s="60" t="str">
        <f>IF(A4506&lt;&gt;"",IFERROR(IF(FIND(" ",G4506)&gt;=1,MID(G4506,FIND(" ",G4506)+1,LEN(G4506)),""),""),"")</f>
        <v/>
      </c>
      <c r="AC4506" s="51">
        <f>IFERROR(VALUE(MID($C4506,1,2)),0)</f>
        <v>0</v>
      </c>
      <c r="AD4506" s="44">
        <f>IFERROR(VALUE(MID($C4506,4,3)),0)</f>
        <v>0</v>
      </c>
      <c r="AE4506" s="51">
        <f>VALUE(RIGHT("00"&amp;AC4506,2)&amp;RIGHT("000"&amp;AD4506,3))</f>
        <v>0</v>
      </c>
    </row>
    <row r="4507" spans="1:31">
      <c r="A4507" s="60" t="str">
        <f>IF(G4507&amp;Q4507&lt;&gt;"",W4507&amp;Q4507,"")</f>
        <v/>
      </c>
      <c r="B4507" s="60" t="str">
        <f>IF(C4507&lt;&gt;"",LEFT(C4507,9),"")</f>
        <v/>
      </c>
      <c r="V4507" s="60" t="str">
        <f>W4507&amp;H4507</f>
        <v/>
      </c>
      <c r="W4507" s="60" t="str">
        <f>_xlfn.LET(_xlpm.TextCell,TEXT(G4507,"###"),IF(_xlpm.TextCell&lt;&gt;"",IF(StyleSpaceSplit,IFERROR(IF(FIND(" ",_xlpm.TextCell)&gt;=1,MID(_xlpm.TextCell,1,FIND(" ",_xlpm.TextCell)-1),_xlpm.TextCell),_xlpm.TextCell),_xlpm.TextCell),""))</f>
        <v/>
      </c>
      <c r="X4507" s="60" t="str">
        <f>IF(A4507&lt;&gt;"",IFERROR(IF(FIND(" ",G4507)&gt;=1,MID(G4507,FIND(" ",G4507)+1,LEN(G4507)),""),""),"")</f>
        <v/>
      </c>
      <c r="AC4507" s="51">
        <f>IFERROR(VALUE(MID($C4507,1,2)),0)</f>
        <v>0</v>
      </c>
      <c r="AD4507" s="44">
        <f>IFERROR(VALUE(MID($C4507,4,3)),0)</f>
        <v>0</v>
      </c>
      <c r="AE4507" s="51">
        <f>VALUE(RIGHT("00"&amp;AC4507,2)&amp;RIGHT("000"&amp;AD4507,3))</f>
        <v>0</v>
      </c>
    </row>
    <row r="4508" spans="1:31">
      <c r="A4508" s="60" t="str">
        <f>IF(G4508&amp;Q4508&lt;&gt;"",W4508&amp;Q4508,"")</f>
        <v/>
      </c>
      <c r="B4508" s="60" t="str">
        <f>IF(C4508&lt;&gt;"",LEFT(C4508,9),"")</f>
        <v/>
      </c>
      <c r="V4508" s="60" t="str">
        <f>W4508&amp;H4508</f>
        <v/>
      </c>
      <c r="W4508" s="60" t="str">
        <f>_xlfn.LET(_xlpm.TextCell,TEXT(G4508,"###"),IF(_xlpm.TextCell&lt;&gt;"",IF(StyleSpaceSplit,IFERROR(IF(FIND(" ",_xlpm.TextCell)&gt;=1,MID(_xlpm.TextCell,1,FIND(" ",_xlpm.TextCell)-1),_xlpm.TextCell),_xlpm.TextCell),_xlpm.TextCell),""))</f>
        <v/>
      </c>
      <c r="X4508" s="60" t="str">
        <f>IF(A4508&lt;&gt;"",IFERROR(IF(FIND(" ",G4508)&gt;=1,MID(G4508,FIND(" ",G4508)+1,LEN(G4508)),""),""),"")</f>
        <v/>
      </c>
      <c r="AC4508" s="51">
        <f>IFERROR(VALUE(MID($C4508,1,2)),0)</f>
        <v>0</v>
      </c>
      <c r="AD4508" s="44">
        <f>IFERROR(VALUE(MID($C4508,4,3)),0)</f>
        <v>0</v>
      </c>
      <c r="AE4508" s="51">
        <f>VALUE(RIGHT("00"&amp;AC4508,2)&amp;RIGHT("000"&amp;AD4508,3))</f>
        <v>0</v>
      </c>
    </row>
    <row r="4509" spans="1:31">
      <c r="A4509" s="60" t="str">
        <f>IF(G4509&amp;Q4509&lt;&gt;"",W4509&amp;Q4509,"")</f>
        <v/>
      </c>
      <c r="B4509" s="60" t="str">
        <f>IF(C4509&lt;&gt;"",LEFT(C4509,9),"")</f>
        <v/>
      </c>
      <c r="V4509" s="60" t="str">
        <f>W4509&amp;H4509</f>
        <v/>
      </c>
      <c r="W4509" s="60" t="str">
        <f>_xlfn.LET(_xlpm.TextCell,TEXT(G4509,"###"),IF(_xlpm.TextCell&lt;&gt;"",IF(StyleSpaceSplit,IFERROR(IF(FIND(" ",_xlpm.TextCell)&gt;=1,MID(_xlpm.TextCell,1,FIND(" ",_xlpm.TextCell)-1),_xlpm.TextCell),_xlpm.TextCell),_xlpm.TextCell),""))</f>
        <v/>
      </c>
      <c r="X4509" s="60" t="str">
        <f>IF(A4509&lt;&gt;"",IFERROR(IF(FIND(" ",G4509)&gt;=1,MID(G4509,FIND(" ",G4509)+1,LEN(G4509)),""),""),"")</f>
        <v/>
      </c>
      <c r="AC4509" s="51">
        <f>IFERROR(VALUE(MID($C4509,1,2)),0)</f>
        <v>0</v>
      </c>
      <c r="AD4509" s="44">
        <f>IFERROR(VALUE(MID($C4509,4,3)),0)</f>
        <v>0</v>
      </c>
      <c r="AE4509" s="51">
        <f>VALUE(RIGHT("00"&amp;AC4509,2)&amp;RIGHT("000"&amp;AD4509,3))</f>
        <v>0</v>
      </c>
    </row>
    <row r="4510" spans="1:31">
      <c r="A4510" s="60" t="str">
        <f>IF(G4510&amp;Q4510&lt;&gt;"",W4510&amp;Q4510,"")</f>
        <v/>
      </c>
      <c r="B4510" s="60" t="str">
        <f>IF(C4510&lt;&gt;"",LEFT(C4510,9),"")</f>
        <v/>
      </c>
      <c r="V4510" s="60" t="str">
        <f>W4510&amp;H4510</f>
        <v/>
      </c>
      <c r="W4510" s="60" t="str">
        <f>_xlfn.LET(_xlpm.TextCell,TEXT(G4510,"###"),IF(_xlpm.TextCell&lt;&gt;"",IF(StyleSpaceSplit,IFERROR(IF(FIND(" ",_xlpm.TextCell)&gt;=1,MID(_xlpm.TextCell,1,FIND(" ",_xlpm.TextCell)-1),_xlpm.TextCell),_xlpm.TextCell),_xlpm.TextCell),""))</f>
        <v/>
      </c>
      <c r="X4510" s="60" t="str">
        <f>IF(A4510&lt;&gt;"",IFERROR(IF(FIND(" ",G4510)&gt;=1,MID(G4510,FIND(" ",G4510)+1,LEN(G4510)),""),""),"")</f>
        <v/>
      </c>
      <c r="AC4510" s="51">
        <f>IFERROR(VALUE(MID($C4510,1,2)),0)</f>
        <v>0</v>
      </c>
      <c r="AD4510" s="44">
        <f>IFERROR(VALUE(MID($C4510,4,3)),0)</f>
        <v>0</v>
      </c>
      <c r="AE4510" s="51">
        <f>VALUE(RIGHT("00"&amp;AC4510,2)&amp;RIGHT("000"&amp;AD4510,3))</f>
        <v>0</v>
      </c>
    </row>
    <row r="4511" spans="1:31">
      <c r="A4511" s="60" t="str">
        <f>IF(G4511&amp;Q4511&lt;&gt;"",W4511&amp;Q4511,"")</f>
        <v/>
      </c>
      <c r="B4511" s="60" t="str">
        <f>IF(C4511&lt;&gt;"",LEFT(C4511,9),"")</f>
        <v/>
      </c>
      <c r="V4511" s="60" t="str">
        <f>W4511&amp;H4511</f>
        <v/>
      </c>
      <c r="W4511" s="60" t="str">
        <f>_xlfn.LET(_xlpm.TextCell,TEXT(G4511,"###"),IF(_xlpm.TextCell&lt;&gt;"",IF(StyleSpaceSplit,IFERROR(IF(FIND(" ",_xlpm.TextCell)&gt;=1,MID(_xlpm.TextCell,1,FIND(" ",_xlpm.TextCell)-1),_xlpm.TextCell),_xlpm.TextCell),_xlpm.TextCell),""))</f>
        <v/>
      </c>
      <c r="X4511" s="60" t="str">
        <f>IF(A4511&lt;&gt;"",IFERROR(IF(FIND(" ",G4511)&gt;=1,MID(G4511,FIND(" ",G4511)+1,LEN(G4511)),""),""),"")</f>
        <v/>
      </c>
      <c r="AC4511" s="51">
        <f>IFERROR(VALUE(MID($C4511,1,2)),0)</f>
        <v>0</v>
      </c>
      <c r="AD4511" s="44">
        <f>IFERROR(VALUE(MID($C4511,4,3)),0)</f>
        <v>0</v>
      </c>
      <c r="AE4511" s="51">
        <f>VALUE(RIGHT("00"&amp;AC4511,2)&amp;RIGHT("000"&amp;AD4511,3))</f>
        <v>0</v>
      </c>
    </row>
    <row r="4512" spans="1:31">
      <c r="A4512" s="60" t="str">
        <f>IF(G4512&amp;Q4512&lt;&gt;"",W4512&amp;Q4512,"")</f>
        <v/>
      </c>
      <c r="B4512" s="60" t="str">
        <f>IF(C4512&lt;&gt;"",LEFT(C4512,9),"")</f>
        <v/>
      </c>
      <c r="V4512" s="60" t="str">
        <f>W4512&amp;H4512</f>
        <v/>
      </c>
      <c r="W4512" s="60" t="str">
        <f>_xlfn.LET(_xlpm.TextCell,TEXT(G4512,"###"),IF(_xlpm.TextCell&lt;&gt;"",IF(StyleSpaceSplit,IFERROR(IF(FIND(" ",_xlpm.TextCell)&gt;=1,MID(_xlpm.TextCell,1,FIND(" ",_xlpm.TextCell)-1),_xlpm.TextCell),_xlpm.TextCell),_xlpm.TextCell),""))</f>
        <v/>
      </c>
      <c r="X4512" s="60" t="str">
        <f>IF(A4512&lt;&gt;"",IFERROR(IF(FIND(" ",G4512)&gt;=1,MID(G4512,FIND(" ",G4512)+1,LEN(G4512)),""),""),"")</f>
        <v/>
      </c>
      <c r="AC4512" s="51">
        <f>IFERROR(VALUE(MID($C4512,1,2)),0)</f>
        <v>0</v>
      </c>
      <c r="AD4512" s="44">
        <f>IFERROR(VALUE(MID($C4512,4,3)),0)</f>
        <v>0</v>
      </c>
      <c r="AE4512" s="51">
        <f>VALUE(RIGHT("00"&amp;AC4512,2)&amp;RIGHT("000"&amp;AD4512,3))</f>
        <v>0</v>
      </c>
    </row>
    <row r="4513" spans="1:31">
      <c r="A4513" s="60" t="str">
        <f>IF(G4513&amp;Q4513&lt;&gt;"",W4513&amp;Q4513,"")</f>
        <v/>
      </c>
      <c r="B4513" s="60" t="str">
        <f>IF(C4513&lt;&gt;"",LEFT(C4513,9),"")</f>
        <v/>
      </c>
      <c r="V4513" s="60" t="str">
        <f>W4513&amp;H4513</f>
        <v/>
      </c>
      <c r="W4513" s="60" t="str">
        <f>_xlfn.LET(_xlpm.TextCell,TEXT(G4513,"###"),IF(_xlpm.TextCell&lt;&gt;"",IF(StyleSpaceSplit,IFERROR(IF(FIND(" ",_xlpm.TextCell)&gt;=1,MID(_xlpm.TextCell,1,FIND(" ",_xlpm.TextCell)-1),_xlpm.TextCell),_xlpm.TextCell),_xlpm.TextCell),""))</f>
        <v/>
      </c>
      <c r="X4513" s="60" t="str">
        <f>IF(A4513&lt;&gt;"",IFERROR(IF(FIND(" ",G4513)&gt;=1,MID(G4513,FIND(" ",G4513)+1,LEN(G4513)),""),""),"")</f>
        <v/>
      </c>
      <c r="AC4513" s="51">
        <f>IFERROR(VALUE(MID($C4513,1,2)),0)</f>
        <v>0</v>
      </c>
      <c r="AD4513" s="44">
        <f>IFERROR(VALUE(MID($C4513,4,3)),0)</f>
        <v>0</v>
      </c>
      <c r="AE4513" s="51">
        <f>VALUE(RIGHT("00"&amp;AC4513,2)&amp;RIGHT("000"&amp;AD4513,3))</f>
        <v>0</v>
      </c>
    </row>
    <row r="4514" spans="1:31">
      <c r="A4514" s="60" t="str">
        <f>IF(G4514&amp;Q4514&lt;&gt;"",W4514&amp;Q4514,"")</f>
        <v/>
      </c>
      <c r="B4514" s="60" t="str">
        <f>IF(C4514&lt;&gt;"",LEFT(C4514,9),"")</f>
        <v/>
      </c>
      <c r="V4514" s="60" t="str">
        <f>W4514&amp;H4514</f>
        <v/>
      </c>
      <c r="W4514" s="60" t="str">
        <f>_xlfn.LET(_xlpm.TextCell,TEXT(G4514,"###"),IF(_xlpm.TextCell&lt;&gt;"",IF(StyleSpaceSplit,IFERROR(IF(FIND(" ",_xlpm.TextCell)&gt;=1,MID(_xlpm.TextCell,1,FIND(" ",_xlpm.TextCell)-1),_xlpm.TextCell),_xlpm.TextCell),_xlpm.TextCell),""))</f>
        <v/>
      </c>
      <c r="X4514" s="60" t="str">
        <f>IF(A4514&lt;&gt;"",IFERROR(IF(FIND(" ",G4514)&gt;=1,MID(G4514,FIND(" ",G4514)+1,LEN(G4514)),""),""),"")</f>
        <v/>
      </c>
      <c r="AC4514" s="51">
        <f>IFERROR(VALUE(MID($C4514,1,2)),0)</f>
        <v>0</v>
      </c>
      <c r="AD4514" s="44">
        <f>IFERROR(VALUE(MID($C4514,4,3)),0)</f>
        <v>0</v>
      </c>
      <c r="AE4514" s="51">
        <f>VALUE(RIGHT("00"&amp;AC4514,2)&amp;RIGHT("000"&amp;AD4514,3))</f>
        <v>0</v>
      </c>
    </row>
    <row r="4515" spans="1:31">
      <c r="A4515" s="60" t="str">
        <f>IF(G4515&amp;Q4515&lt;&gt;"",W4515&amp;Q4515,"")</f>
        <v/>
      </c>
      <c r="B4515" s="60" t="str">
        <f>IF(C4515&lt;&gt;"",LEFT(C4515,9),"")</f>
        <v/>
      </c>
      <c r="V4515" s="60" t="str">
        <f>W4515&amp;H4515</f>
        <v/>
      </c>
      <c r="W4515" s="60" t="str">
        <f>_xlfn.LET(_xlpm.TextCell,TEXT(G4515,"###"),IF(_xlpm.TextCell&lt;&gt;"",IF(StyleSpaceSplit,IFERROR(IF(FIND(" ",_xlpm.TextCell)&gt;=1,MID(_xlpm.TextCell,1,FIND(" ",_xlpm.TextCell)-1),_xlpm.TextCell),_xlpm.TextCell),_xlpm.TextCell),""))</f>
        <v/>
      </c>
      <c r="X4515" s="60" t="str">
        <f>IF(A4515&lt;&gt;"",IFERROR(IF(FIND(" ",G4515)&gt;=1,MID(G4515,FIND(" ",G4515)+1,LEN(G4515)),""),""),"")</f>
        <v/>
      </c>
      <c r="AC4515" s="51">
        <f>IFERROR(VALUE(MID($C4515,1,2)),0)</f>
        <v>0</v>
      </c>
      <c r="AD4515" s="44">
        <f>IFERROR(VALUE(MID($C4515,4,3)),0)</f>
        <v>0</v>
      </c>
      <c r="AE4515" s="51">
        <f>VALUE(RIGHT("00"&amp;AC4515,2)&amp;RIGHT("000"&amp;AD4515,3))</f>
        <v>0</v>
      </c>
    </row>
    <row r="4516" spans="1:31">
      <c r="A4516" s="60" t="str">
        <f>IF(G4516&amp;Q4516&lt;&gt;"",W4516&amp;Q4516,"")</f>
        <v/>
      </c>
      <c r="B4516" s="60" t="str">
        <f>IF(C4516&lt;&gt;"",LEFT(C4516,9),"")</f>
        <v/>
      </c>
      <c r="V4516" s="60" t="str">
        <f>W4516&amp;H4516</f>
        <v/>
      </c>
      <c r="W4516" s="60" t="str">
        <f>_xlfn.LET(_xlpm.TextCell,TEXT(G4516,"###"),IF(_xlpm.TextCell&lt;&gt;"",IF(StyleSpaceSplit,IFERROR(IF(FIND(" ",_xlpm.TextCell)&gt;=1,MID(_xlpm.TextCell,1,FIND(" ",_xlpm.TextCell)-1),_xlpm.TextCell),_xlpm.TextCell),_xlpm.TextCell),""))</f>
        <v/>
      </c>
      <c r="X4516" s="60" t="str">
        <f>IF(A4516&lt;&gt;"",IFERROR(IF(FIND(" ",G4516)&gt;=1,MID(G4516,FIND(" ",G4516)+1,LEN(G4516)),""),""),"")</f>
        <v/>
      </c>
      <c r="AC4516" s="51">
        <f>IFERROR(VALUE(MID($C4516,1,2)),0)</f>
        <v>0</v>
      </c>
      <c r="AD4516" s="44">
        <f>IFERROR(VALUE(MID($C4516,4,3)),0)</f>
        <v>0</v>
      </c>
      <c r="AE4516" s="51">
        <f>VALUE(RIGHT("00"&amp;AC4516,2)&amp;RIGHT("000"&amp;AD4516,3))</f>
        <v>0</v>
      </c>
    </row>
    <row r="4517" spans="1:31">
      <c r="A4517" s="60" t="str">
        <f>IF(G4517&amp;Q4517&lt;&gt;"",W4517&amp;Q4517,"")</f>
        <v/>
      </c>
      <c r="B4517" s="60" t="str">
        <f>IF(C4517&lt;&gt;"",LEFT(C4517,9),"")</f>
        <v/>
      </c>
      <c r="V4517" s="60" t="str">
        <f>W4517&amp;H4517</f>
        <v/>
      </c>
      <c r="W4517" s="60" t="str">
        <f>_xlfn.LET(_xlpm.TextCell,TEXT(G4517,"###"),IF(_xlpm.TextCell&lt;&gt;"",IF(StyleSpaceSplit,IFERROR(IF(FIND(" ",_xlpm.TextCell)&gt;=1,MID(_xlpm.TextCell,1,FIND(" ",_xlpm.TextCell)-1),_xlpm.TextCell),_xlpm.TextCell),_xlpm.TextCell),""))</f>
        <v/>
      </c>
      <c r="X4517" s="60" t="str">
        <f>IF(A4517&lt;&gt;"",IFERROR(IF(FIND(" ",G4517)&gt;=1,MID(G4517,FIND(" ",G4517)+1,LEN(G4517)),""),""),"")</f>
        <v/>
      </c>
      <c r="AC4517" s="51">
        <f>IFERROR(VALUE(MID($C4517,1,2)),0)</f>
        <v>0</v>
      </c>
      <c r="AD4517" s="44">
        <f>IFERROR(VALUE(MID($C4517,4,3)),0)</f>
        <v>0</v>
      </c>
      <c r="AE4517" s="51">
        <f>VALUE(RIGHT("00"&amp;AC4517,2)&amp;RIGHT("000"&amp;AD4517,3))</f>
        <v>0</v>
      </c>
    </row>
    <row r="4518" spans="1:31">
      <c r="A4518" s="60" t="str">
        <f>IF(G4518&amp;Q4518&lt;&gt;"",W4518&amp;Q4518,"")</f>
        <v/>
      </c>
      <c r="B4518" s="60" t="str">
        <f>IF(C4518&lt;&gt;"",LEFT(C4518,9),"")</f>
        <v/>
      </c>
      <c r="V4518" s="60" t="str">
        <f>W4518&amp;H4518</f>
        <v/>
      </c>
      <c r="W4518" s="60" t="str">
        <f>_xlfn.LET(_xlpm.TextCell,TEXT(G4518,"###"),IF(_xlpm.TextCell&lt;&gt;"",IF(StyleSpaceSplit,IFERROR(IF(FIND(" ",_xlpm.TextCell)&gt;=1,MID(_xlpm.TextCell,1,FIND(" ",_xlpm.TextCell)-1),_xlpm.TextCell),_xlpm.TextCell),_xlpm.TextCell),""))</f>
        <v/>
      </c>
      <c r="X4518" s="60" t="str">
        <f>IF(A4518&lt;&gt;"",IFERROR(IF(FIND(" ",G4518)&gt;=1,MID(G4518,FIND(" ",G4518)+1,LEN(G4518)),""),""),"")</f>
        <v/>
      </c>
      <c r="AC4518" s="51">
        <f>IFERROR(VALUE(MID($C4518,1,2)),0)</f>
        <v>0</v>
      </c>
      <c r="AD4518" s="44">
        <f>IFERROR(VALUE(MID($C4518,4,3)),0)</f>
        <v>0</v>
      </c>
      <c r="AE4518" s="51">
        <f>VALUE(RIGHT("00"&amp;AC4518,2)&amp;RIGHT("000"&amp;AD4518,3))</f>
        <v>0</v>
      </c>
    </row>
    <row r="4519" spans="1:31">
      <c r="A4519" s="60" t="str">
        <f>IF(G4519&amp;Q4519&lt;&gt;"",W4519&amp;Q4519,"")</f>
        <v/>
      </c>
      <c r="B4519" s="60" t="str">
        <f>IF(C4519&lt;&gt;"",LEFT(C4519,9),"")</f>
        <v/>
      </c>
      <c r="V4519" s="60" t="str">
        <f>W4519&amp;H4519</f>
        <v/>
      </c>
      <c r="W4519" s="60" t="str">
        <f>_xlfn.LET(_xlpm.TextCell,TEXT(G4519,"###"),IF(_xlpm.TextCell&lt;&gt;"",IF(StyleSpaceSplit,IFERROR(IF(FIND(" ",_xlpm.TextCell)&gt;=1,MID(_xlpm.TextCell,1,FIND(" ",_xlpm.TextCell)-1),_xlpm.TextCell),_xlpm.TextCell),_xlpm.TextCell),""))</f>
        <v/>
      </c>
      <c r="X4519" s="60" t="str">
        <f>IF(A4519&lt;&gt;"",IFERROR(IF(FIND(" ",G4519)&gt;=1,MID(G4519,FIND(" ",G4519)+1,LEN(G4519)),""),""),"")</f>
        <v/>
      </c>
      <c r="AC4519" s="51">
        <f>IFERROR(VALUE(MID($C4519,1,2)),0)</f>
        <v>0</v>
      </c>
      <c r="AD4519" s="44">
        <f>IFERROR(VALUE(MID($C4519,4,3)),0)</f>
        <v>0</v>
      </c>
      <c r="AE4519" s="51">
        <f>VALUE(RIGHT("00"&amp;AC4519,2)&amp;RIGHT("000"&amp;AD4519,3))</f>
        <v>0</v>
      </c>
    </row>
    <row r="4520" spans="1:31">
      <c r="A4520" s="60" t="str">
        <f>IF(G4520&amp;Q4520&lt;&gt;"",W4520&amp;Q4520,"")</f>
        <v/>
      </c>
      <c r="B4520" s="60" t="str">
        <f>IF(C4520&lt;&gt;"",LEFT(C4520,9),"")</f>
        <v/>
      </c>
      <c r="V4520" s="60" t="str">
        <f>W4520&amp;H4520</f>
        <v/>
      </c>
      <c r="W4520" s="60" t="str">
        <f>_xlfn.LET(_xlpm.TextCell,TEXT(G4520,"###"),IF(_xlpm.TextCell&lt;&gt;"",IF(StyleSpaceSplit,IFERROR(IF(FIND(" ",_xlpm.TextCell)&gt;=1,MID(_xlpm.TextCell,1,FIND(" ",_xlpm.TextCell)-1),_xlpm.TextCell),_xlpm.TextCell),_xlpm.TextCell),""))</f>
        <v/>
      </c>
      <c r="X4520" s="60" t="str">
        <f>IF(A4520&lt;&gt;"",IFERROR(IF(FIND(" ",G4520)&gt;=1,MID(G4520,FIND(" ",G4520)+1,LEN(G4520)),""),""),"")</f>
        <v/>
      </c>
      <c r="AC4520" s="51">
        <f>IFERROR(VALUE(MID($C4520,1,2)),0)</f>
        <v>0</v>
      </c>
      <c r="AD4520" s="44">
        <f>IFERROR(VALUE(MID($C4520,4,3)),0)</f>
        <v>0</v>
      </c>
      <c r="AE4520" s="51">
        <f>VALUE(RIGHT("00"&amp;AC4520,2)&amp;RIGHT("000"&amp;AD4520,3))</f>
        <v>0</v>
      </c>
    </row>
    <row r="4521" spans="1:31">
      <c r="A4521" s="60" t="str">
        <f>IF(G4521&amp;Q4521&lt;&gt;"",W4521&amp;Q4521,"")</f>
        <v/>
      </c>
      <c r="B4521" s="60" t="str">
        <f>IF(C4521&lt;&gt;"",LEFT(C4521,9),"")</f>
        <v/>
      </c>
      <c r="V4521" s="60" t="str">
        <f>W4521&amp;H4521</f>
        <v/>
      </c>
      <c r="W4521" s="60" t="str">
        <f>_xlfn.LET(_xlpm.TextCell,TEXT(G4521,"###"),IF(_xlpm.TextCell&lt;&gt;"",IF(StyleSpaceSplit,IFERROR(IF(FIND(" ",_xlpm.TextCell)&gt;=1,MID(_xlpm.TextCell,1,FIND(" ",_xlpm.TextCell)-1),_xlpm.TextCell),_xlpm.TextCell),_xlpm.TextCell),""))</f>
        <v/>
      </c>
      <c r="X4521" s="60" t="str">
        <f>IF(A4521&lt;&gt;"",IFERROR(IF(FIND(" ",G4521)&gt;=1,MID(G4521,FIND(" ",G4521)+1,LEN(G4521)),""),""),"")</f>
        <v/>
      </c>
      <c r="AC4521" s="51">
        <f>IFERROR(VALUE(MID($C4521,1,2)),0)</f>
        <v>0</v>
      </c>
      <c r="AD4521" s="44">
        <f>IFERROR(VALUE(MID($C4521,4,3)),0)</f>
        <v>0</v>
      </c>
      <c r="AE4521" s="51">
        <f>VALUE(RIGHT("00"&amp;AC4521,2)&amp;RIGHT("000"&amp;AD4521,3))</f>
        <v>0</v>
      </c>
    </row>
    <row r="4522" spans="1:31">
      <c r="A4522" s="60" t="str">
        <f>IF(G4522&amp;Q4522&lt;&gt;"",W4522&amp;Q4522,"")</f>
        <v/>
      </c>
      <c r="B4522" s="60" t="str">
        <f>IF(C4522&lt;&gt;"",LEFT(C4522,9),"")</f>
        <v/>
      </c>
      <c r="V4522" s="60" t="str">
        <f>W4522&amp;H4522</f>
        <v/>
      </c>
      <c r="W4522" s="60" t="str">
        <f>_xlfn.LET(_xlpm.TextCell,TEXT(G4522,"###"),IF(_xlpm.TextCell&lt;&gt;"",IF(StyleSpaceSplit,IFERROR(IF(FIND(" ",_xlpm.TextCell)&gt;=1,MID(_xlpm.TextCell,1,FIND(" ",_xlpm.TextCell)-1),_xlpm.TextCell),_xlpm.TextCell),_xlpm.TextCell),""))</f>
        <v/>
      </c>
      <c r="X4522" s="60" t="str">
        <f>IF(A4522&lt;&gt;"",IFERROR(IF(FIND(" ",G4522)&gt;=1,MID(G4522,FIND(" ",G4522)+1,LEN(G4522)),""),""),"")</f>
        <v/>
      </c>
      <c r="AC4522" s="51">
        <f>IFERROR(VALUE(MID($C4522,1,2)),0)</f>
        <v>0</v>
      </c>
      <c r="AD4522" s="44">
        <f>IFERROR(VALUE(MID($C4522,4,3)),0)</f>
        <v>0</v>
      </c>
      <c r="AE4522" s="51">
        <f>VALUE(RIGHT("00"&amp;AC4522,2)&amp;RIGHT("000"&amp;AD4522,3))</f>
        <v>0</v>
      </c>
    </row>
    <row r="4523" spans="1:31">
      <c r="A4523" s="60" t="str">
        <f>IF(G4523&amp;Q4523&lt;&gt;"",W4523&amp;Q4523,"")</f>
        <v/>
      </c>
      <c r="B4523" s="60" t="str">
        <f>IF(C4523&lt;&gt;"",LEFT(C4523,9),"")</f>
        <v/>
      </c>
      <c r="V4523" s="60" t="str">
        <f>W4523&amp;H4523</f>
        <v/>
      </c>
      <c r="W4523" s="60" t="str">
        <f>_xlfn.LET(_xlpm.TextCell,TEXT(G4523,"###"),IF(_xlpm.TextCell&lt;&gt;"",IF(StyleSpaceSplit,IFERROR(IF(FIND(" ",_xlpm.TextCell)&gt;=1,MID(_xlpm.TextCell,1,FIND(" ",_xlpm.TextCell)-1),_xlpm.TextCell),_xlpm.TextCell),_xlpm.TextCell),""))</f>
        <v/>
      </c>
      <c r="X4523" s="60" t="str">
        <f>IF(A4523&lt;&gt;"",IFERROR(IF(FIND(" ",G4523)&gt;=1,MID(G4523,FIND(" ",G4523)+1,LEN(G4523)),""),""),"")</f>
        <v/>
      </c>
      <c r="AC4523" s="51">
        <f>IFERROR(VALUE(MID($C4523,1,2)),0)</f>
        <v>0</v>
      </c>
      <c r="AD4523" s="44">
        <f>IFERROR(VALUE(MID($C4523,4,3)),0)</f>
        <v>0</v>
      </c>
      <c r="AE4523" s="51">
        <f>VALUE(RIGHT("00"&amp;AC4523,2)&amp;RIGHT("000"&amp;AD4523,3))</f>
        <v>0</v>
      </c>
    </row>
    <row r="4524" spans="1:31">
      <c r="A4524" s="60" t="str">
        <f>IF(G4524&amp;Q4524&lt;&gt;"",W4524&amp;Q4524,"")</f>
        <v/>
      </c>
      <c r="B4524" s="60" t="str">
        <f>IF(C4524&lt;&gt;"",LEFT(C4524,9),"")</f>
        <v/>
      </c>
      <c r="V4524" s="60" t="str">
        <f>W4524&amp;H4524</f>
        <v/>
      </c>
      <c r="W4524" s="60" t="str">
        <f>_xlfn.LET(_xlpm.TextCell,TEXT(G4524,"###"),IF(_xlpm.TextCell&lt;&gt;"",IF(StyleSpaceSplit,IFERROR(IF(FIND(" ",_xlpm.TextCell)&gt;=1,MID(_xlpm.TextCell,1,FIND(" ",_xlpm.TextCell)-1),_xlpm.TextCell),_xlpm.TextCell),_xlpm.TextCell),""))</f>
        <v/>
      </c>
      <c r="X4524" s="60" t="str">
        <f>IF(A4524&lt;&gt;"",IFERROR(IF(FIND(" ",G4524)&gt;=1,MID(G4524,FIND(" ",G4524)+1,LEN(G4524)),""),""),"")</f>
        <v/>
      </c>
      <c r="AC4524" s="51">
        <f>IFERROR(VALUE(MID($C4524,1,2)),0)</f>
        <v>0</v>
      </c>
      <c r="AD4524" s="44">
        <f>IFERROR(VALUE(MID($C4524,4,3)),0)</f>
        <v>0</v>
      </c>
      <c r="AE4524" s="51">
        <f>VALUE(RIGHT("00"&amp;AC4524,2)&amp;RIGHT("000"&amp;AD4524,3))</f>
        <v>0</v>
      </c>
    </row>
    <row r="4525" spans="1:31">
      <c r="A4525" s="60" t="str">
        <f>IF(G4525&amp;Q4525&lt;&gt;"",W4525&amp;Q4525,"")</f>
        <v/>
      </c>
      <c r="B4525" s="60" t="str">
        <f>IF(C4525&lt;&gt;"",LEFT(C4525,9),"")</f>
        <v/>
      </c>
      <c r="V4525" s="60" t="str">
        <f>W4525&amp;H4525</f>
        <v/>
      </c>
      <c r="W4525" s="60" t="str">
        <f>_xlfn.LET(_xlpm.TextCell,TEXT(G4525,"###"),IF(_xlpm.TextCell&lt;&gt;"",IF(StyleSpaceSplit,IFERROR(IF(FIND(" ",_xlpm.TextCell)&gt;=1,MID(_xlpm.TextCell,1,FIND(" ",_xlpm.TextCell)-1),_xlpm.TextCell),_xlpm.TextCell),_xlpm.TextCell),""))</f>
        <v/>
      </c>
      <c r="X4525" s="60" t="str">
        <f>IF(A4525&lt;&gt;"",IFERROR(IF(FIND(" ",G4525)&gt;=1,MID(G4525,FIND(" ",G4525)+1,LEN(G4525)),""),""),"")</f>
        <v/>
      </c>
      <c r="AC4525" s="51">
        <f>IFERROR(VALUE(MID($C4525,1,2)),0)</f>
        <v>0</v>
      </c>
      <c r="AD4525" s="44">
        <f>IFERROR(VALUE(MID($C4525,4,3)),0)</f>
        <v>0</v>
      </c>
      <c r="AE4525" s="51">
        <f>VALUE(RIGHT("00"&amp;AC4525,2)&amp;RIGHT("000"&amp;AD4525,3))</f>
        <v>0</v>
      </c>
    </row>
    <row r="4526" spans="1:31">
      <c r="A4526" s="60" t="str">
        <f>IF(G4526&amp;Q4526&lt;&gt;"",W4526&amp;Q4526,"")</f>
        <v/>
      </c>
      <c r="B4526" s="60" t="str">
        <f>IF(C4526&lt;&gt;"",LEFT(C4526,9),"")</f>
        <v/>
      </c>
      <c r="V4526" s="60" t="str">
        <f>W4526&amp;H4526</f>
        <v/>
      </c>
      <c r="W4526" s="60" t="str">
        <f>_xlfn.LET(_xlpm.TextCell,TEXT(G4526,"###"),IF(_xlpm.TextCell&lt;&gt;"",IF(StyleSpaceSplit,IFERROR(IF(FIND(" ",_xlpm.TextCell)&gt;=1,MID(_xlpm.TextCell,1,FIND(" ",_xlpm.TextCell)-1),_xlpm.TextCell),_xlpm.TextCell),_xlpm.TextCell),""))</f>
        <v/>
      </c>
      <c r="X4526" s="60" t="str">
        <f>IF(A4526&lt;&gt;"",IFERROR(IF(FIND(" ",G4526)&gt;=1,MID(G4526,FIND(" ",G4526)+1,LEN(G4526)),""),""),"")</f>
        <v/>
      </c>
      <c r="AC4526" s="51">
        <f>IFERROR(VALUE(MID($C4526,1,2)),0)</f>
        <v>0</v>
      </c>
      <c r="AD4526" s="44">
        <f>IFERROR(VALUE(MID($C4526,4,3)),0)</f>
        <v>0</v>
      </c>
      <c r="AE4526" s="51">
        <f>VALUE(RIGHT("00"&amp;AC4526,2)&amp;RIGHT("000"&amp;AD4526,3))</f>
        <v>0</v>
      </c>
    </row>
    <row r="4527" spans="1:31">
      <c r="A4527" s="60" t="str">
        <f>IF(G4527&amp;Q4527&lt;&gt;"",W4527&amp;Q4527,"")</f>
        <v/>
      </c>
      <c r="B4527" s="60" t="str">
        <f>IF(C4527&lt;&gt;"",LEFT(C4527,9),"")</f>
        <v/>
      </c>
      <c r="V4527" s="60" t="str">
        <f>W4527&amp;H4527</f>
        <v/>
      </c>
      <c r="W4527" s="60" t="str">
        <f>_xlfn.LET(_xlpm.TextCell,TEXT(G4527,"###"),IF(_xlpm.TextCell&lt;&gt;"",IF(StyleSpaceSplit,IFERROR(IF(FIND(" ",_xlpm.TextCell)&gt;=1,MID(_xlpm.TextCell,1,FIND(" ",_xlpm.TextCell)-1),_xlpm.TextCell),_xlpm.TextCell),_xlpm.TextCell),""))</f>
        <v/>
      </c>
      <c r="X4527" s="60" t="str">
        <f>IF(A4527&lt;&gt;"",IFERROR(IF(FIND(" ",G4527)&gt;=1,MID(G4527,FIND(" ",G4527)+1,LEN(G4527)),""),""),"")</f>
        <v/>
      </c>
      <c r="AC4527" s="51">
        <f>IFERROR(VALUE(MID($C4527,1,2)),0)</f>
        <v>0</v>
      </c>
      <c r="AD4527" s="44">
        <f>IFERROR(VALUE(MID($C4527,4,3)),0)</f>
        <v>0</v>
      </c>
      <c r="AE4527" s="51">
        <f>VALUE(RIGHT("00"&amp;AC4527,2)&amp;RIGHT("000"&amp;AD4527,3))</f>
        <v>0</v>
      </c>
    </row>
    <row r="4528" spans="1:31">
      <c r="A4528" s="60" t="str">
        <f>IF(G4528&amp;Q4528&lt;&gt;"",W4528&amp;Q4528,"")</f>
        <v/>
      </c>
      <c r="B4528" s="60" t="str">
        <f>IF(C4528&lt;&gt;"",LEFT(C4528,9),"")</f>
        <v/>
      </c>
      <c r="V4528" s="60" t="str">
        <f>W4528&amp;H4528</f>
        <v/>
      </c>
      <c r="W4528" s="60" t="str">
        <f>_xlfn.LET(_xlpm.TextCell,TEXT(G4528,"###"),IF(_xlpm.TextCell&lt;&gt;"",IF(StyleSpaceSplit,IFERROR(IF(FIND(" ",_xlpm.TextCell)&gt;=1,MID(_xlpm.TextCell,1,FIND(" ",_xlpm.TextCell)-1),_xlpm.TextCell),_xlpm.TextCell),_xlpm.TextCell),""))</f>
        <v/>
      </c>
      <c r="X4528" s="60" t="str">
        <f>IF(A4528&lt;&gt;"",IFERROR(IF(FIND(" ",G4528)&gt;=1,MID(G4528,FIND(" ",G4528)+1,LEN(G4528)),""),""),"")</f>
        <v/>
      </c>
      <c r="AC4528" s="51">
        <f>IFERROR(VALUE(MID($C4528,1,2)),0)</f>
        <v>0</v>
      </c>
      <c r="AD4528" s="44">
        <f>IFERROR(VALUE(MID($C4528,4,3)),0)</f>
        <v>0</v>
      </c>
      <c r="AE4528" s="51">
        <f>VALUE(RIGHT("00"&amp;AC4528,2)&amp;RIGHT("000"&amp;AD4528,3))</f>
        <v>0</v>
      </c>
    </row>
    <row r="4529" spans="1:31">
      <c r="A4529" s="60" t="str">
        <f>IF(G4529&amp;Q4529&lt;&gt;"",W4529&amp;Q4529,"")</f>
        <v/>
      </c>
      <c r="B4529" s="60" t="str">
        <f>IF(C4529&lt;&gt;"",LEFT(C4529,9),"")</f>
        <v/>
      </c>
      <c r="V4529" s="60" t="str">
        <f>W4529&amp;H4529</f>
        <v/>
      </c>
      <c r="W4529" s="60" t="str">
        <f>_xlfn.LET(_xlpm.TextCell,TEXT(G4529,"###"),IF(_xlpm.TextCell&lt;&gt;"",IF(StyleSpaceSplit,IFERROR(IF(FIND(" ",_xlpm.TextCell)&gt;=1,MID(_xlpm.TextCell,1,FIND(" ",_xlpm.TextCell)-1),_xlpm.TextCell),_xlpm.TextCell),_xlpm.TextCell),""))</f>
        <v/>
      </c>
      <c r="X4529" s="60" t="str">
        <f>IF(A4529&lt;&gt;"",IFERROR(IF(FIND(" ",G4529)&gt;=1,MID(G4529,FIND(" ",G4529)+1,LEN(G4529)),""),""),"")</f>
        <v/>
      </c>
      <c r="AC4529" s="51">
        <f>IFERROR(VALUE(MID($C4529,1,2)),0)</f>
        <v>0</v>
      </c>
      <c r="AD4529" s="44">
        <f>IFERROR(VALUE(MID($C4529,4,3)),0)</f>
        <v>0</v>
      </c>
      <c r="AE4529" s="51">
        <f>VALUE(RIGHT("00"&amp;AC4529,2)&amp;RIGHT("000"&amp;AD4529,3))</f>
        <v>0</v>
      </c>
    </row>
    <row r="4530" spans="1:31">
      <c r="A4530" s="60" t="str">
        <f>IF(G4530&amp;Q4530&lt;&gt;"",W4530&amp;Q4530,"")</f>
        <v/>
      </c>
      <c r="B4530" s="60" t="str">
        <f>IF(C4530&lt;&gt;"",LEFT(C4530,9),"")</f>
        <v/>
      </c>
      <c r="V4530" s="60" t="str">
        <f>W4530&amp;H4530</f>
        <v/>
      </c>
      <c r="W4530" s="60" t="str">
        <f>_xlfn.LET(_xlpm.TextCell,TEXT(G4530,"###"),IF(_xlpm.TextCell&lt;&gt;"",IF(StyleSpaceSplit,IFERROR(IF(FIND(" ",_xlpm.TextCell)&gt;=1,MID(_xlpm.TextCell,1,FIND(" ",_xlpm.TextCell)-1),_xlpm.TextCell),_xlpm.TextCell),_xlpm.TextCell),""))</f>
        <v/>
      </c>
      <c r="X4530" s="60" t="str">
        <f>IF(A4530&lt;&gt;"",IFERROR(IF(FIND(" ",G4530)&gt;=1,MID(G4530,FIND(" ",G4530)+1,LEN(G4530)),""),""),"")</f>
        <v/>
      </c>
      <c r="AC4530" s="51">
        <f>IFERROR(VALUE(MID($C4530,1,2)),0)</f>
        <v>0</v>
      </c>
      <c r="AD4530" s="44">
        <f>IFERROR(VALUE(MID($C4530,4,3)),0)</f>
        <v>0</v>
      </c>
      <c r="AE4530" s="51">
        <f>VALUE(RIGHT("00"&amp;AC4530,2)&amp;RIGHT("000"&amp;AD4530,3))</f>
        <v>0</v>
      </c>
    </row>
    <row r="4531" spans="1:31">
      <c r="A4531" s="60" t="str">
        <f>IF(G4531&amp;Q4531&lt;&gt;"",W4531&amp;Q4531,"")</f>
        <v/>
      </c>
      <c r="B4531" s="60" t="str">
        <f>IF(C4531&lt;&gt;"",LEFT(C4531,9),"")</f>
        <v/>
      </c>
      <c r="V4531" s="60" t="str">
        <f>W4531&amp;H4531</f>
        <v/>
      </c>
      <c r="W4531" s="60" t="str">
        <f>_xlfn.LET(_xlpm.TextCell,TEXT(G4531,"###"),IF(_xlpm.TextCell&lt;&gt;"",IF(StyleSpaceSplit,IFERROR(IF(FIND(" ",_xlpm.TextCell)&gt;=1,MID(_xlpm.TextCell,1,FIND(" ",_xlpm.TextCell)-1),_xlpm.TextCell),_xlpm.TextCell),_xlpm.TextCell),""))</f>
        <v/>
      </c>
      <c r="X4531" s="60" t="str">
        <f>IF(A4531&lt;&gt;"",IFERROR(IF(FIND(" ",G4531)&gt;=1,MID(G4531,FIND(" ",G4531)+1,LEN(G4531)),""),""),"")</f>
        <v/>
      </c>
      <c r="AC4531" s="51">
        <f>IFERROR(VALUE(MID($C4531,1,2)),0)</f>
        <v>0</v>
      </c>
      <c r="AD4531" s="44">
        <f>IFERROR(VALUE(MID($C4531,4,3)),0)</f>
        <v>0</v>
      </c>
      <c r="AE4531" s="51">
        <f>VALUE(RIGHT("00"&amp;AC4531,2)&amp;RIGHT("000"&amp;AD4531,3))</f>
        <v>0</v>
      </c>
    </row>
    <row r="4532" spans="1:31">
      <c r="A4532" s="60" t="str">
        <f>IF(G4532&amp;Q4532&lt;&gt;"",W4532&amp;Q4532,"")</f>
        <v/>
      </c>
      <c r="B4532" s="60" t="str">
        <f>IF(C4532&lt;&gt;"",LEFT(C4532,9),"")</f>
        <v/>
      </c>
      <c r="V4532" s="60" t="str">
        <f>W4532&amp;H4532</f>
        <v/>
      </c>
      <c r="W4532" s="60" t="str">
        <f>_xlfn.LET(_xlpm.TextCell,TEXT(G4532,"###"),IF(_xlpm.TextCell&lt;&gt;"",IF(StyleSpaceSplit,IFERROR(IF(FIND(" ",_xlpm.TextCell)&gt;=1,MID(_xlpm.TextCell,1,FIND(" ",_xlpm.TextCell)-1),_xlpm.TextCell),_xlpm.TextCell),_xlpm.TextCell),""))</f>
        <v/>
      </c>
      <c r="X4532" s="60" t="str">
        <f>IF(A4532&lt;&gt;"",IFERROR(IF(FIND(" ",G4532)&gt;=1,MID(G4532,FIND(" ",G4532)+1,LEN(G4532)),""),""),"")</f>
        <v/>
      </c>
      <c r="AC4532" s="51">
        <f>IFERROR(VALUE(MID($C4532,1,2)),0)</f>
        <v>0</v>
      </c>
      <c r="AD4532" s="44">
        <f>IFERROR(VALUE(MID($C4532,4,3)),0)</f>
        <v>0</v>
      </c>
      <c r="AE4532" s="51">
        <f>VALUE(RIGHT("00"&amp;AC4532,2)&amp;RIGHT("000"&amp;AD4532,3))</f>
        <v>0</v>
      </c>
    </row>
    <row r="4533" spans="1:31">
      <c r="A4533" s="60" t="str">
        <f>IF(G4533&amp;Q4533&lt;&gt;"",W4533&amp;Q4533,"")</f>
        <v/>
      </c>
      <c r="B4533" s="60" t="str">
        <f>IF(C4533&lt;&gt;"",LEFT(C4533,9),"")</f>
        <v/>
      </c>
      <c r="V4533" s="60" t="str">
        <f>W4533&amp;H4533</f>
        <v/>
      </c>
      <c r="W4533" s="60" t="str">
        <f>_xlfn.LET(_xlpm.TextCell,TEXT(G4533,"###"),IF(_xlpm.TextCell&lt;&gt;"",IF(StyleSpaceSplit,IFERROR(IF(FIND(" ",_xlpm.TextCell)&gt;=1,MID(_xlpm.TextCell,1,FIND(" ",_xlpm.TextCell)-1),_xlpm.TextCell),_xlpm.TextCell),_xlpm.TextCell),""))</f>
        <v/>
      </c>
      <c r="X4533" s="60" t="str">
        <f>IF(A4533&lt;&gt;"",IFERROR(IF(FIND(" ",G4533)&gt;=1,MID(G4533,FIND(" ",G4533)+1,LEN(G4533)),""),""),"")</f>
        <v/>
      </c>
      <c r="AC4533" s="51">
        <f>IFERROR(VALUE(MID($C4533,1,2)),0)</f>
        <v>0</v>
      </c>
      <c r="AD4533" s="44">
        <f>IFERROR(VALUE(MID($C4533,4,3)),0)</f>
        <v>0</v>
      </c>
      <c r="AE4533" s="51">
        <f>VALUE(RIGHT("00"&amp;AC4533,2)&amp;RIGHT("000"&amp;AD4533,3))</f>
        <v>0</v>
      </c>
    </row>
    <row r="4534" spans="1:31">
      <c r="A4534" s="60" t="str">
        <f>IF(G4534&amp;Q4534&lt;&gt;"",W4534&amp;Q4534,"")</f>
        <v/>
      </c>
      <c r="B4534" s="60" t="str">
        <f>IF(C4534&lt;&gt;"",LEFT(C4534,9),"")</f>
        <v/>
      </c>
      <c r="V4534" s="60" t="str">
        <f>W4534&amp;H4534</f>
        <v/>
      </c>
      <c r="W4534" s="60" t="str">
        <f>_xlfn.LET(_xlpm.TextCell,TEXT(G4534,"###"),IF(_xlpm.TextCell&lt;&gt;"",IF(StyleSpaceSplit,IFERROR(IF(FIND(" ",_xlpm.TextCell)&gt;=1,MID(_xlpm.TextCell,1,FIND(" ",_xlpm.TextCell)-1),_xlpm.TextCell),_xlpm.TextCell),_xlpm.TextCell),""))</f>
        <v/>
      </c>
      <c r="X4534" s="60" t="str">
        <f>IF(A4534&lt;&gt;"",IFERROR(IF(FIND(" ",G4534)&gt;=1,MID(G4534,FIND(" ",G4534)+1,LEN(G4534)),""),""),"")</f>
        <v/>
      </c>
      <c r="AC4534" s="51">
        <f>IFERROR(VALUE(MID($C4534,1,2)),0)</f>
        <v>0</v>
      </c>
      <c r="AD4534" s="44">
        <f>IFERROR(VALUE(MID($C4534,4,3)),0)</f>
        <v>0</v>
      </c>
      <c r="AE4534" s="51">
        <f>VALUE(RIGHT("00"&amp;AC4534,2)&amp;RIGHT("000"&amp;AD4534,3))</f>
        <v>0</v>
      </c>
    </row>
    <row r="4535" spans="1:31">
      <c r="A4535" s="60" t="str">
        <f>IF(G4535&amp;Q4535&lt;&gt;"",W4535&amp;Q4535,"")</f>
        <v/>
      </c>
      <c r="B4535" s="60" t="str">
        <f>IF(C4535&lt;&gt;"",LEFT(C4535,9),"")</f>
        <v/>
      </c>
      <c r="V4535" s="60" t="str">
        <f>W4535&amp;H4535</f>
        <v/>
      </c>
      <c r="W4535" s="60" t="str">
        <f>_xlfn.LET(_xlpm.TextCell,TEXT(G4535,"###"),IF(_xlpm.TextCell&lt;&gt;"",IF(StyleSpaceSplit,IFERROR(IF(FIND(" ",_xlpm.TextCell)&gt;=1,MID(_xlpm.TextCell,1,FIND(" ",_xlpm.TextCell)-1),_xlpm.TextCell),_xlpm.TextCell),_xlpm.TextCell),""))</f>
        <v/>
      </c>
      <c r="X4535" s="60" t="str">
        <f>IF(A4535&lt;&gt;"",IFERROR(IF(FIND(" ",G4535)&gt;=1,MID(G4535,FIND(" ",G4535)+1,LEN(G4535)),""),""),"")</f>
        <v/>
      </c>
      <c r="AC4535" s="51">
        <f>IFERROR(VALUE(MID($C4535,1,2)),0)</f>
        <v>0</v>
      </c>
      <c r="AD4535" s="44">
        <f>IFERROR(VALUE(MID($C4535,4,3)),0)</f>
        <v>0</v>
      </c>
      <c r="AE4535" s="51">
        <f>VALUE(RIGHT("00"&amp;AC4535,2)&amp;RIGHT("000"&amp;AD4535,3))</f>
        <v>0</v>
      </c>
    </row>
    <row r="4536" spans="1:31">
      <c r="A4536" s="60" t="str">
        <f>IF(G4536&amp;Q4536&lt;&gt;"",W4536&amp;Q4536,"")</f>
        <v/>
      </c>
      <c r="B4536" s="60" t="str">
        <f>IF(C4536&lt;&gt;"",LEFT(C4536,9),"")</f>
        <v/>
      </c>
      <c r="V4536" s="60" t="str">
        <f>W4536&amp;H4536</f>
        <v/>
      </c>
      <c r="W4536" s="60" t="str">
        <f>_xlfn.LET(_xlpm.TextCell,TEXT(G4536,"###"),IF(_xlpm.TextCell&lt;&gt;"",IF(StyleSpaceSplit,IFERROR(IF(FIND(" ",_xlpm.TextCell)&gt;=1,MID(_xlpm.TextCell,1,FIND(" ",_xlpm.TextCell)-1),_xlpm.TextCell),_xlpm.TextCell),_xlpm.TextCell),""))</f>
        <v/>
      </c>
      <c r="X4536" s="60" t="str">
        <f>IF(A4536&lt;&gt;"",IFERROR(IF(FIND(" ",G4536)&gt;=1,MID(G4536,FIND(" ",G4536)+1,LEN(G4536)),""),""),"")</f>
        <v/>
      </c>
      <c r="AC4536" s="51">
        <f>IFERROR(VALUE(MID($C4536,1,2)),0)</f>
        <v>0</v>
      </c>
      <c r="AD4536" s="44">
        <f>IFERROR(VALUE(MID($C4536,4,3)),0)</f>
        <v>0</v>
      </c>
      <c r="AE4536" s="51">
        <f>VALUE(RIGHT("00"&amp;AC4536,2)&amp;RIGHT("000"&amp;AD4536,3))</f>
        <v>0</v>
      </c>
    </row>
    <row r="4537" spans="1:31">
      <c r="A4537" s="60" t="str">
        <f>IF(G4537&amp;Q4537&lt;&gt;"",W4537&amp;Q4537,"")</f>
        <v/>
      </c>
      <c r="B4537" s="60" t="str">
        <f>IF(C4537&lt;&gt;"",LEFT(C4537,9),"")</f>
        <v/>
      </c>
      <c r="V4537" s="60" t="str">
        <f>W4537&amp;H4537</f>
        <v/>
      </c>
      <c r="W4537" s="60" t="str">
        <f>_xlfn.LET(_xlpm.TextCell,TEXT(G4537,"###"),IF(_xlpm.TextCell&lt;&gt;"",IF(StyleSpaceSplit,IFERROR(IF(FIND(" ",_xlpm.TextCell)&gt;=1,MID(_xlpm.TextCell,1,FIND(" ",_xlpm.TextCell)-1),_xlpm.TextCell),_xlpm.TextCell),_xlpm.TextCell),""))</f>
        <v/>
      </c>
      <c r="X4537" s="60" t="str">
        <f>IF(A4537&lt;&gt;"",IFERROR(IF(FIND(" ",G4537)&gt;=1,MID(G4537,FIND(" ",G4537)+1,LEN(G4537)),""),""),"")</f>
        <v/>
      </c>
      <c r="AC4537" s="51">
        <f>IFERROR(VALUE(MID($C4537,1,2)),0)</f>
        <v>0</v>
      </c>
      <c r="AD4537" s="44">
        <f>IFERROR(VALUE(MID($C4537,4,3)),0)</f>
        <v>0</v>
      </c>
      <c r="AE4537" s="51">
        <f>VALUE(RIGHT("00"&amp;AC4537,2)&amp;RIGHT("000"&amp;AD4537,3))</f>
        <v>0</v>
      </c>
    </row>
    <row r="4538" spans="1:31">
      <c r="A4538" s="60" t="str">
        <f>IF(G4538&amp;Q4538&lt;&gt;"",W4538&amp;Q4538,"")</f>
        <v/>
      </c>
      <c r="B4538" s="60" t="str">
        <f>IF(C4538&lt;&gt;"",LEFT(C4538,9),"")</f>
        <v/>
      </c>
      <c r="V4538" s="60" t="str">
        <f>W4538&amp;H4538</f>
        <v/>
      </c>
      <c r="W4538" s="60" t="str">
        <f>_xlfn.LET(_xlpm.TextCell,TEXT(G4538,"###"),IF(_xlpm.TextCell&lt;&gt;"",IF(StyleSpaceSplit,IFERROR(IF(FIND(" ",_xlpm.TextCell)&gt;=1,MID(_xlpm.TextCell,1,FIND(" ",_xlpm.TextCell)-1),_xlpm.TextCell),_xlpm.TextCell),_xlpm.TextCell),""))</f>
        <v/>
      </c>
      <c r="X4538" s="60" t="str">
        <f>IF(A4538&lt;&gt;"",IFERROR(IF(FIND(" ",G4538)&gt;=1,MID(G4538,FIND(" ",G4538)+1,LEN(G4538)),""),""),"")</f>
        <v/>
      </c>
      <c r="AC4538" s="51">
        <f>IFERROR(VALUE(MID($C4538,1,2)),0)</f>
        <v>0</v>
      </c>
      <c r="AD4538" s="44">
        <f>IFERROR(VALUE(MID($C4538,4,3)),0)</f>
        <v>0</v>
      </c>
      <c r="AE4538" s="51">
        <f>VALUE(RIGHT("00"&amp;AC4538,2)&amp;RIGHT("000"&amp;AD4538,3))</f>
        <v>0</v>
      </c>
    </row>
    <row r="4539" spans="1:31">
      <c r="A4539" s="60" t="str">
        <f>IF(G4539&amp;Q4539&lt;&gt;"",W4539&amp;Q4539,"")</f>
        <v/>
      </c>
      <c r="B4539" s="60" t="str">
        <f>IF(C4539&lt;&gt;"",LEFT(C4539,9),"")</f>
        <v/>
      </c>
      <c r="V4539" s="60" t="str">
        <f>W4539&amp;H4539</f>
        <v/>
      </c>
      <c r="W4539" s="60" t="str">
        <f>_xlfn.LET(_xlpm.TextCell,TEXT(G4539,"###"),IF(_xlpm.TextCell&lt;&gt;"",IF(StyleSpaceSplit,IFERROR(IF(FIND(" ",_xlpm.TextCell)&gt;=1,MID(_xlpm.TextCell,1,FIND(" ",_xlpm.TextCell)-1),_xlpm.TextCell),_xlpm.TextCell),_xlpm.TextCell),""))</f>
        <v/>
      </c>
      <c r="X4539" s="60" t="str">
        <f>IF(A4539&lt;&gt;"",IFERROR(IF(FIND(" ",G4539)&gt;=1,MID(G4539,FIND(" ",G4539)+1,LEN(G4539)),""),""),"")</f>
        <v/>
      </c>
      <c r="AC4539" s="51">
        <f>IFERROR(VALUE(MID($C4539,1,2)),0)</f>
        <v>0</v>
      </c>
      <c r="AD4539" s="44">
        <f>IFERROR(VALUE(MID($C4539,4,3)),0)</f>
        <v>0</v>
      </c>
      <c r="AE4539" s="51">
        <f>VALUE(RIGHT("00"&amp;AC4539,2)&amp;RIGHT("000"&amp;AD4539,3))</f>
        <v>0</v>
      </c>
    </row>
    <row r="4540" spans="1:31">
      <c r="A4540" s="60" t="str">
        <f>IF(G4540&amp;Q4540&lt;&gt;"",W4540&amp;Q4540,"")</f>
        <v/>
      </c>
      <c r="B4540" s="60" t="str">
        <f>IF(C4540&lt;&gt;"",LEFT(C4540,9),"")</f>
        <v/>
      </c>
      <c r="V4540" s="60" t="str">
        <f>W4540&amp;H4540</f>
        <v/>
      </c>
      <c r="W4540" s="60" t="str">
        <f>_xlfn.LET(_xlpm.TextCell,TEXT(G4540,"###"),IF(_xlpm.TextCell&lt;&gt;"",IF(StyleSpaceSplit,IFERROR(IF(FIND(" ",_xlpm.TextCell)&gt;=1,MID(_xlpm.TextCell,1,FIND(" ",_xlpm.TextCell)-1),_xlpm.TextCell),_xlpm.TextCell),_xlpm.TextCell),""))</f>
        <v/>
      </c>
      <c r="X4540" s="60" t="str">
        <f>IF(A4540&lt;&gt;"",IFERROR(IF(FIND(" ",G4540)&gt;=1,MID(G4540,FIND(" ",G4540)+1,LEN(G4540)),""),""),"")</f>
        <v/>
      </c>
      <c r="AC4540" s="51">
        <f>IFERROR(VALUE(MID($C4540,1,2)),0)</f>
        <v>0</v>
      </c>
      <c r="AD4540" s="44">
        <f>IFERROR(VALUE(MID($C4540,4,3)),0)</f>
        <v>0</v>
      </c>
      <c r="AE4540" s="51">
        <f>VALUE(RIGHT("00"&amp;AC4540,2)&amp;RIGHT("000"&amp;AD4540,3))</f>
        <v>0</v>
      </c>
    </row>
    <row r="4541" spans="1:31">
      <c r="A4541" s="60" t="str">
        <f>IF(G4541&amp;Q4541&lt;&gt;"",W4541&amp;Q4541,"")</f>
        <v/>
      </c>
      <c r="B4541" s="60" t="str">
        <f>IF(C4541&lt;&gt;"",LEFT(C4541,9),"")</f>
        <v/>
      </c>
      <c r="V4541" s="60" t="str">
        <f>W4541&amp;H4541</f>
        <v/>
      </c>
      <c r="W4541" s="60" t="str">
        <f>_xlfn.LET(_xlpm.TextCell,TEXT(G4541,"###"),IF(_xlpm.TextCell&lt;&gt;"",IF(StyleSpaceSplit,IFERROR(IF(FIND(" ",_xlpm.TextCell)&gt;=1,MID(_xlpm.TextCell,1,FIND(" ",_xlpm.TextCell)-1),_xlpm.TextCell),_xlpm.TextCell),_xlpm.TextCell),""))</f>
        <v/>
      </c>
      <c r="X4541" s="60" t="str">
        <f>IF(A4541&lt;&gt;"",IFERROR(IF(FIND(" ",G4541)&gt;=1,MID(G4541,FIND(" ",G4541)+1,LEN(G4541)),""),""),"")</f>
        <v/>
      </c>
      <c r="AC4541" s="51">
        <f>IFERROR(VALUE(MID($C4541,1,2)),0)</f>
        <v>0</v>
      </c>
      <c r="AD4541" s="44">
        <f>IFERROR(VALUE(MID($C4541,4,3)),0)</f>
        <v>0</v>
      </c>
      <c r="AE4541" s="51">
        <f>VALUE(RIGHT("00"&amp;AC4541,2)&amp;RIGHT("000"&amp;AD4541,3))</f>
        <v>0</v>
      </c>
    </row>
    <row r="4542" spans="1:31">
      <c r="A4542" s="60" t="str">
        <f>IF(G4542&amp;Q4542&lt;&gt;"",W4542&amp;Q4542,"")</f>
        <v/>
      </c>
      <c r="B4542" s="60" t="str">
        <f>IF(C4542&lt;&gt;"",LEFT(C4542,9),"")</f>
        <v/>
      </c>
      <c r="V4542" s="60" t="str">
        <f>W4542&amp;H4542</f>
        <v/>
      </c>
      <c r="W4542" s="60" t="str">
        <f>_xlfn.LET(_xlpm.TextCell,TEXT(G4542,"###"),IF(_xlpm.TextCell&lt;&gt;"",IF(StyleSpaceSplit,IFERROR(IF(FIND(" ",_xlpm.TextCell)&gt;=1,MID(_xlpm.TextCell,1,FIND(" ",_xlpm.TextCell)-1),_xlpm.TextCell),_xlpm.TextCell),_xlpm.TextCell),""))</f>
        <v/>
      </c>
      <c r="X4542" s="60" t="str">
        <f>IF(A4542&lt;&gt;"",IFERROR(IF(FIND(" ",G4542)&gt;=1,MID(G4542,FIND(" ",G4542)+1,LEN(G4542)),""),""),"")</f>
        <v/>
      </c>
      <c r="AC4542" s="51">
        <f>IFERROR(VALUE(MID($C4542,1,2)),0)</f>
        <v>0</v>
      </c>
      <c r="AD4542" s="44">
        <f>IFERROR(VALUE(MID($C4542,4,3)),0)</f>
        <v>0</v>
      </c>
      <c r="AE4542" s="51">
        <f>VALUE(RIGHT("00"&amp;AC4542,2)&amp;RIGHT("000"&amp;AD4542,3))</f>
        <v>0</v>
      </c>
    </row>
    <row r="4543" spans="1:31">
      <c r="A4543" s="60" t="str">
        <f>IF(G4543&amp;Q4543&lt;&gt;"",W4543&amp;Q4543,"")</f>
        <v/>
      </c>
      <c r="B4543" s="60" t="str">
        <f>IF(C4543&lt;&gt;"",LEFT(C4543,9),"")</f>
        <v/>
      </c>
      <c r="V4543" s="60" t="str">
        <f>W4543&amp;H4543</f>
        <v/>
      </c>
      <c r="W4543" s="60" t="str">
        <f>_xlfn.LET(_xlpm.TextCell,TEXT(G4543,"###"),IF(_xlpm.TextCell&lt;&gt;"",IF(StyleSpaceSplit,IFERROR(IF(FIND(" ",_xlpm.TextCell)&gt;=1,MID(_xlpm.TextCell,1,FIND(" ",_xlpm.TextCell)-1),_xlpm.TextCell),_xlpm.TextCell),_xlpm.TextCell),""))</f>
        <v/>
      </c>
      <c r="X4543" s="60" t="str">
        <f>IF(A4543&lt;&gt;"",IFERROR(IF(FIND(" ",G4543)&gt;=1,MID(G4543,FIND(" ",G4543)+1,LEN(G4543)),""),""),"")</f>
        <v/>
      </c>
      <c r="AC4543" s="51">
        <f>IFERROR(VALUE(MID($C4543,1,2)),0)</f>
        <v>0</v>
      </c>
      <c r="AD4543" s="44">
        <f>IFERROR(VALUE(MID($C4543,4,3)),0)</f>
        <v>0</v>
      </c>
      <c r="AE4543" s="51">
        <f>VALUE(RIGHT("00"&amp;AC4543,2)&amp;RIGHT("000"&amp;AD4543,3))</f>
        <v>0</v>
      </c>
    </row>
    <row r="4544" spans="1:31">
      <c r="A4544" s="60" t="str">
        <f>IF(G4544&amp;Q4544&lt;&gt;"",W4544&amp;Q4544,"")</f>
        <v/>
      </c>
      <c r="B4544" s="60" t="str">
        <f>IF(C4544&lt;&gt;"",LEFT(C4544,9),"")</f>
        <v/>
      </c>
      <c r="V4544" s="60" t="str">
        <f>W4544&amp;H4544</f>
        <v/>
      </c>
      <c r="W4544" s="60" t="str">
        <f>_xlfn.LET(_xlpm.TextCell,TEXT(G4544,"###"),IF(_xlpm.TextCell&lt;&gt;"",IF(StyleSpaceSplit,IFERROR(IF(FIND(" ",_xlpm.TextCell)&gt;=1,MID(_xlpm.TextCell,1,FIND(" ",_xlpm.TextCell)-1),_xlpm.TextCell),_xlpm.TextCell),_xlpm.TextCell),""))</f>
        <v/>
      </c>
      <c r="X4544" s="60" t="str">
        <f>IF(A4544&lt;&gt;"",IFERROR(IF(FIND(" ",G4544)&gt;=1,MID(G4544,FIND(" ",G4544)+1,LEN(G4544)),""),""),"")</f>
        <v/>
      </c>
      <c r="AC4544" s="51">
        <f>IFERROR(VALUE(MID($C4544,1,2)),0)</f>
        <v>0</v>
      </c>
      <c r="AD4544" s="44">
        <f>IFERROR(VALUE(MID($C4544,4,3)),0)</f>
        <v>0</v>
      </c>
      <c r="AE4544" s="51">
        <f>VALUE(RIGHT("00"&amp;AC4544,2)&amp;RIGHT("000"&amp;AD4544,3))</f>
        <v>0</v>
      </c>
    </row>
    <row r="4545" spans="1:31">
      <c r="A4545" s="60" t="str">
        <f>IF(G4545&amp;Q4545&lt;&gt;"",W4545&amp;Q4545,"")</f>
        <v/>
      </c>
      <c r="B4545" s="60" t="str">
        <f>IF(C4545&lt;&gt;"",LEFT(C4545,9),"")</f>
        <v/>
      </c>
      <c r="V4545" s="60" t="str">
        <f>W4545&amp;H4545</f>
        <v/>
      </c>
      <c r="W4545" s="60" t="str">
        <f>_xlfn.LET(_xlpm.TextCell,TEXT(G4545,"###"),IF(_xlpm.TextCell&lt;&gt;"",IF(StyleSpaceSplit,IFERROR(IF(FIND(" ",_xlpm.TextCell)&gt;=1,MID(_xlpm.TextCell,1,FIND(" ",_xlpm.TextCell)-1),_xlpm.TextCell),_xlpm.TextCell),_xlpm.TextCell),""))</f>
        <v/>
      </c>
      <c r="X4545" s="60" t="str">
        <f>IF(A4545&lt;&gt;"",IFERROR(IF(FIND(" ",G4545)&gt;=1,MID(G4545,FIND(" ",G4545)+1,LEN(G4545)),""),""),"")</f>
        <v/>
      </c>
      <c r="AC4545" s="51">
        <f>IFERROR(VALUE(MID($C4545,1,2)),0)</f>
        <v>0</v>
      </c>
      <c r="AD4545" s="44">
        <f>IFERROR(VALUE(MID($C4545,4,3)),0)</f>
        <v>0</v>
      </c>
      <c r="AE4545" s="51">
        <f>VALUE(RIGHT("00"&amp;AC4545,2)&amp;RIGHT("000"&amp;AD4545,3))</f>
        <v>0</v>
      </c>
    </row>
    <row r="4546" spans="1:31">
      <c r="A4546" s="60" t="str">
        <f>IF(G4546&amp;Q4546&lt;&gt;"",W4546&amp;Q4546,"")</f>
        <v/>
      </c>
      <c r="B4546" s="60" t="str">
        <f>IF(C4546&lt;&gt;"",LEFT(C4546,9),"")</f>
        <v/>
      </c>
      <c r="V4546" s="60" t="str">
        <f>W4546&amp;H4546</f>
        <v/>
      </c>
      <c r="W4546" s="60" t="str">
        <f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>IF(A4546&lt;&gt;"",IFERROR(IF(FIND(" ",G4546)&gt;=1,MID(G4546,FIND(" ",G4546)+1,LEN(G4546)),""),""),"")</f>
        <v/>
      </c>
      <c r="AC4546" s="51">
        <f>IFERROR(VALUE(MID($C4546,1,2)),0)</f>
        <v>0</v>
      </c>
      <c r="AD4546" s="44">
        <f>IFERROR(VALUE(MID($C4546,4,3)),0)</f>
        <v>0</v>
      </c>
      <c r="AE4546" s="51">
        <f>VALUE(RIGHT("00"&amp;AC4546,2)&amp;RIGHT("000"&amp;AD4546,3))</f>
        <v>0</v>
      </c>
    </row>
    <row r="4547" spans="1:31">
      <c r="A4547" s="60" t="str">
        <f>IF(G4547&amp;Q4547&lt;&gt;"",W4547&amp;Q4547,"")</f>
        <v/>
      </c>
      <c r="B4547" s="60" t="str">
        <f>IF(C4547&lt;&gt;"",LEFT(C4547,9),"")</f>
        <v/>
      </c>
      <c r="V4547" s="60" t="str">
        <f>W4547&amp;H4547</f>
        <v/>
      </c>
      <c r="W4547" s="60" t="str">
        <f>_xlfn.LET(_xlpm.TextCell,TEXT(G4547,"###"),IF(_xlpm.TextCell&lt;&gt;"",IF(StyleSpaceSplit,IFERROR(IF(FIND(" ",_xlpm.TextCell)&gt;=1,MID(_xlpm.TextCell,1,FIND(" ",_xlpm.TextCell)-1),_xlpm.TextCell),_xlpm.TextCell),_xlpm.TextCell),""))</f>
        <v/>
      </c>
      <c r="X4547" s="60" t="str">
        <f>IF(A4547&lt;&gt;"",IFERROR(IF(FIND(" ",G4547)&gt;=1,MID(G4547,FIND(" ",G4547)+1,LEN(G4547)),""),""),"")</f>
        <v/>
      </c>
      <c r="AC4547" s="51">
        <f>IFERROR(VALUE(MID($C4547,1,2)),0)</f>
        <v>0</v>
      </c>
      <c r="AD4547" s="44">
        <f>IFERROR(VALUE(MID($C4547,4,3)),0)</f>
        <v>0</v>
      </c>
      <c r="AE4547" s="51">
        <f>VALUE(RIGHT("00"&amp;AC4547,2)&amp;RIGHT("000"&amp;AD4547,3))</f>
        <v>0</v>
      </c>
    </row>
    <row r="4548" spans="1:31">
      <c r="A4548" s="60" t="str">
        <f>IF(G4548&amp;Q4548&lt;&gt;"",W4548&amp;Q4548,"")</f>
        <v/>
      </c>
      <c r="B4548" s="60" t="str">
        <f>IF(C4548&lt;&gt;"",LEFT(C4548,9),"")</f>
        <v/>
      </c>
      <c r="V4548" s="60" t="str">
        <f>W4548&amp;H4548</f>
        <v/>
      </c>
      <c r="W4548" s="60" t="str">
        <f>_xlfn.LET(_xlpm.TextCell,TEXT(G4548,"###"),IF(_xlpm.TextCell&lt;&gt;"",IF(StyleSpaceSplit,IFERROR(IF(FIND(" ",_xlpm.TextCell)&gt;=1,MID(_xlpm.TextCell,1,FIND(" ",_xlpm.TextCell)-1),_xlpm.TextCell),_xlpm.TextCell),_xlpm.TextCell),""))</f>
        <v/>
      </c>
      <c r="X4548" s="60" t="str">
        <f>IF(A4548&lt;&gt;"",IFERROR(IF(FIND(" ",G4548)&gt;=1,MID(G4548,FIND(" ",G4548)+1,LEN(G4548)),""),""),"")</f>
        <v/>
      </c>
      <c r="AC4548" s="51">
        <f>IFERROR(VALUE(MID($C4548,1,2)),0)</f>
        <v>0</v>
      </c>
      <c r="AD4548" s="44">
        <f>IFERROR(VALUE(MID($C4548,4,3)),0)</f>
        <v>0</v>
      </c>
      <c r="AE4548" s="51">
        <f>VALUE(RIGHT("00"&amp;AC4548,2)&amp;RIGHT("000"&amp;AD4548,3))</f>
        <v>0</v>
      </c>
    </row>
    <row r="4549" spans="1:31">
      <c r="A4549" s="60" t="str">
        <f>IF(G4549&amp;Q4549&lt;&gt;"",W4549&amp;Q4549,"")</f>
        <v/>
      </c>
      <c r="B4549" s="60" t="str">
        <f>IF(C4549&lt;&gt;"",LEFT(C4549,9),"")</f>
        <v/>
      </c>
      <c r="V4549" s="60" t="str">
        <f>W4549&amp;H4549</f>
        <v/>
      </c>
      <c r="W4549" s="60" t="str">
        <f>_xlfn.LET(_xlpm.TextCell,TEXT(G4549,"###"),IF(_xlpm.TextCell&lt;&gt;"",IF(StyleSpaceSplit,IFERROR(IF(FIND(" ",_xlpm.TextCell)&gt;=1,MID(_xlpm.TextCell,1,FIND(" ",_xlpm.TextCell)-1),_xlpm.TextCell),_xlpm.TextCell),_xlpm.TextCell),""))</f>
        <v/>
      </c>
      <c r="X4549" s="60" t="str">
        <f>IF(A4549&lt;&gt;"",IFERROR(IF(FIND(" ",G4549)&gt;=1,MID(G4549,FIND(" ",G4549)+1,LEN(G4549)),""),""),"")</f>
        <v/>
      </c>
      <c r="AC4549" s="51">
        <f>IFERROR(VALUE(MID($C4549,1,2)),0)</f>
        <v>0</v>
      </c>
      <c r="AD4549" s="44">
        <f>IFERROR(VALUE(MID($C4549,4,3)),0)</f>
        <v>0</v>
      </c>
      <c r="AE4549" s="51">
        <f>VALUE(RIGHT("00"&amp;AC4549,2)&amp;RIGHT("000"&amp;AD4549,3))</f>
        <v>0</v>
      </c>
    </row>
    <row r="4550" spans="1:31">
      <c r="A4550" s="60" t="str">
        <f>IF(G4550&amp;Q4550&lt;&gt;"",W4550&amp;Q4550,"")</f>
        <v/>
      </c>
      <c r="B4550" s="60" t="str">
        <f>IF(C4550&lt;&gt;"",LEFT(C4550,9),"")</f>
        <v/>
      </c>
      <c r="V4550" s="60" t="str">
        <f>W4550&amp;H4550</f>
        <v/>
      </c>
      <c r="W4550" s="60" t="str">
        <f>_xlfn.LET(_xlpm.TextCell,TEXT(G4550,"###"),IF(_xlpm.TextCell&lt;&gt;"",IF(StyleSpaceSplit,IFERROR(IF(FIND(" ",_xlpm.TextCell)&gt;=1,MID(_xlpm.TextCell,1,FIND(" ",_xlpm.TextCell)-1),_xlpm.TextCell),_xlpm.TextCell),_xlpm.TextCell),""))</f>
        <v/>
      </c>
      <c r="X4550" s="60" t="str">
        <f>IF(A4550&lt;&gt;"",IFERROR(IF(FIND(" ",G4550)&gt;=1,MID(G4550,FIND(" ",G4550)+1,LEN(G4550)),""),""),"")</f>
        <v/>
      </c>
      <c r="AC4550" s="51">
        <f>IFERROR(VALUE(MID($C4550,1,2)),0)</f>
        <v>0</v>
      </c>
      <c r="AD4550" s="44">
        <f>IFERROR(VALUE(MID($C4550,4,3)),0)</f>
        <v>0</v>
      </c>
      <c r="AE4550" s="51">
        <f>VALUE(RIGHT("00"&amp;AC4550,2)&amp;RIGHT("000"&amp;AD4550,3))</f>
        <v>0</v>
      </c>
    </row>
    <row r="4551" spans="1:31">
      <c r="A4551" s="60" t="str">
        <f>IF(G4551&amp;Q4551&lt;&gt;"",W4551&amp;Q4551,"")</f>
        <v/>
      </c>
      <c r="B4551" s="60" t="str">
        <f>IF(C4551&lt;&gt;"",LEFT(C4551,9),"")</f>
        <v/>
      </c>
      <c r="V4551" s="60" t="str">
        <f>W4551&amp;H4551</f>
        <v/>
      </c>
      <c r="W4551" s="60" t="str">
        <f>_xlfn.LET(_xlpm.TextCell,TEXT(G4551,"###"),IF(_xlpm.TextCell&lt;&gt;"",IF(StyleSpaceSplit,IFERROR(IF(FIND(" ",_xlpm.TextCell)&gt;=1,MID(_xlpm.TextCell,1,FIND(" ",_xlpm.TextCell)-1),_xlpm.TextCell),_xlpm.TextCell),_xlpm.TextCell),""))</f>
        <v/>
      </c>
      <c r="X4551" s="60" t="str">
        <f>IF(A4551&lt;&gt;"",IFERROR(IF(FIND(" ",G4551)&gt;=1,MID(G4551,FIND(" ",G4551)+1,LEN(G4551)),""),""),"")</f>
        <v/>
      </c>
      <c r="AC4551" s="51">
        <f>IFERROR(VALUE(MID($C4551,1,2)),0)</f>
        <v>0</v>
      </c>
      <c r="AD4551" s="44">
        <f>IFERROR(VALUE(MID($C4551,4,3)),0)</f>
        <v>0</v>
      </c>
      <c r="AE4551" s="51">
        <f>VALUE(RIGHT("00"&amp;AC4551,2)&amp;RIGHT("000"&amp;AD4551,3))</f>
        <v>0</v>
      </c>
    </row>
    <row r="4552" spans="1:31">
      <c r="A4552" s="60" t="str">
        <f>IF(G4552&amp;Q4552&lt;&gt;"",W4552&amp;Q4552,"")</f>
        <v/>
      </c>
      <c r="B4552" s="60" t="str">
        <f>IF(C4552&lt;&gt;"",LEFT(C4552,9),"")</f>
        <v/>
      </c>
      <c r="V4552" s="60" t="str">
        <f>W4552&amp;H4552</f>
        <v/>
      </c>
      <c r="W4552" s="60" t="str">
        <f>_xlfn.LET(_xlpm.TextCell,TEXT(G4552,"###"),IF(_xlpm.TextCell&lt;&gt;"",IF(StyleSpaceSplit,IFERROR(IF(FIND(" ",_xlpm.TextCell)&gt;=1,MID(_xlpm.TextCell,1,FIND(" ",_xlpm.TextCell)-1),_xlpm.TextCell),_xlpm.TextCell),_xlpm.TextCell),""))</f>
        <v/>
      </c>
      <c r="X4552" s="60" t="str">
        <f>IF(A4552&lt;&gt;"",IFERROR(IF(FIND(" ",G4552)&gt;=1,MID(G4552,FIND(" ",G4552)+1,LEN(G4552)),""),""),"")</f>
        <v/>
      </c>
      <c r="AC4552" s="51">
        <f>IFERROR(VALUE(MID($C4552,1,2)),0)</f>
        <v>0</v>
      </c>
      <c r="AD4552" s="44">
        <f>IFERROR(VALUE(MID($C4552,4,3)),0)</f>
        <v>0</v>
      </c>
      <c r="AE4552" s="51">
        <f>VALUE(RIGHT("00"&amp;AC4552,2)&amp;RIGHT("000"&amp;AD4552,3))</f>
        <v>0</v>
      </c>
    </row>
    <row r="4553" spans="1:31">
      <c r="A4553" s="60" t="str">
        <f>IF(G4553&amp;Q4553&lt;&gt;"",W4553&amp;Q4553,"")</f>
        <v/>
      </c>
      <c r="B4553" s="60" t="str">
        <f>IF(C4553&lt;&gt;"",LEFT(C4553,9),"")</f>
        <v/>
      </c>
      <c r="V4553" s="60" t="str">
        <f>W4553&amp;H4553</f>
        <v/>
      </c>
      <c r="W4553" s="60" t="str">
        <f>_xlfn.LET(_xlpm.TextCell,TEXT(G4553,"###"),IF(_xlpm.TextCell&lt;&gt;"",IF(StyleSpaceSplit,IFERROR(IF(FIND(" ",_xlpm.TextCell)&gt;=1,MID(_xlpm.TextCell,1,FIND(" ",_xlpm.TextCell)-1),_xlpm.TextCell),_xlpm.TextCell),_xlpm.TextCell),""))</f>
        <v/>
      </c>
      <c r="X4553" s="60" t="str">
        <f>IF(A4553&lt;&gt;"",IFERROR(IF(FIND(" ",G4553)&gt;=1,MID(G4553,FIND(" ",G4553)+1,LEN(G4553)),""),""),"")</f>
        <v/>
      </c>
      <c r="AC4553" s="51">
        <f>IFERROR(VALUE(MID($C4553,1,2)),0)</f>
        <v>0</v>
      </c>
      <c r="AD4553" s="44">
        <f>IFERROR(VALUE(MID($C4553,4,3)),0)</f>
        <v>0</v>
      </c>
      <c r="AE4553" s="51">
        <f>VALUE(RIGHT("00"&amp;AC4553,2)&amp;RIGHT("000"&amp;AD4553,3))</f>
        <v>0</v>
      </c>
    </row>
    <row r="4554" spans="1:31">
      <c r="A4554" s="60" t="str">
        <f>IF(G4554&amp;Q4554&lt;&gt;"",W4554&amp;Q4554,"")</f>
        <v/>
      </c>
      <c r="B4554" s="60" t="str">
        <f>IF(C4554&lt;&gt;"",LEFT(C4554,9),"")</f>
        <v/>
      </c>
      <c r="V4554" s="60" t="str">
        <f>W4554&amp;H4554</f>
        <v/>
      </c>
      <c r="W4554" s="60" t="str">
        <f>_xlfn.LET(_xlpm.TextCell,TEXT(G4554,"###"),IF(_xlpm.TextCell&lt;&gt;"",IF(StyleSpaceSplit,IFERROR(IF(FIND(" ",_xlpm.TextCell)&gt;=1,MID(_xlpm.TextCell,1,FIND(" ",_xlpm.TextCell)-1),_xlpm.TextCell),_xlpm.TextCell),_xlpm.TextCell),""))</f>
        <v/>
      </c>
      <c r="X4554" s="60" t="str">
        <f>IF(A4554&lt;&gt;"",IFERROR(IF(FIND(" ",G4554)&gt;=1,MID(G4554,FIND(" ",G4554)+1,LEN(G4554)),""),""),"")</f>
        <v/>
      </c>
      <c r="AC4554" s="51">
        <f>IFERROR(VALUE(MID($C4554,1,2)),0)</f>
        <v>0</v>
      </c>
      <c r="AD4554" s="44">
        <f>IFERROR(VALUE(MID($C4554,4,3)),0)</f>
        <v>0</v>
      </c>
      <c r="AE4554" s="51">
        <f>VALUE(RIGHT("00"&amp;AC4554,2)&amp;RIGHT("000"&amp;AD4554,3))</f>
        <v>0</v>
      </c>
    </row>
    <row r="4555" spans="1:31">
      <c r="A4555" s="60" t="str">
        <f>IF(G4555&amp;Q4555&lt;&gt;"",W4555&amp;Q4555,"")</f>
        <v/>
      </c>
      <c r="B4555" s="60" t="str">
        <f>IF(C4555&lt;&gt;"",LEFT(C4555,9),"")</f>
        <v/>
      </c>
      <c r="V4555" s="60" t="str">
        <f>W4555&amp;H4555</f>
        <v/>
      </c>
      <c r="W4555" s="60" t="str">
        <f>_xlfn.LET(_xlpm.TextCell,TEXT(G4555,"###"),IF(_xlpm.TextCell&lt;&gt;"",IF(StyleSpaceSplit,IFERROR(IF(FIND(" ",_xlpm.TextCell)&gt;=1,MID(_xlpm.TextCell,1,FIND(" ",_xlpm.TextCell)-1),_xlpm.TextCell),_xlpm.TextCell),_xlpm.TextCell),""))</f>
        <v/>
      </c>
      <c r="X4555" s="60" t="str">
        <f>IF(A4555&lt;&gt;"",IFERROR(IF(FIND(" ",G4555)&gt;=1,MID(G4555,FIND(" ",G4555)+1,LEN(G4555)),""),""),"")</f>
        <v/>
      </c>
      <c r="AC4555" s="51">
        <f>IFERROR(VALUE(MID($C4555,1,2)),0)</f>
        <v>0</v>
      </c>
      <c r="AD4555" s="44">
        <f>IFERROR(VALUE(MID($C4555,4,3)),0)</f>
        <v>0</v>
      </c>
      <c r="AE4555" s="51">
        <f>VALUE(RIGHT("00"&amp;AC4555,2)&amp;RIGHT("000"&amp;AD4555,3))</f>
        <v>0</v>
      </c>
    </row>
    <row r="4556" spans="1:31">
      <c r="A4556" s="60" t="str">
        <f>IF(G4556&amp;Q4556&lt;&gt;"",W4556&amp;Q4556,"")</f>
        <v/>
      </c>
      <c r="B4556" s="60" t="str">
        <f>IF(C4556&lt;&gt;"",LEFT(C4556,9),"")</f>
        <v/>
      </c>
      <c r="V4556" s="60" t="str">
        <f>W4556&amp;H4556</f>
        <v/>
      </c>
      <c r="W4556" s="60" t="str">
        <f>_xlfn.LET(_xlpm.TextCell,TEXT(G4556,"###"),IF(_xlpm.TextCell&lt;&gt;"",IF(StyleSpaceSplit,IFERROR(IF(FIND(" ",_xlpm.TextCell)&gt;=1,MID(_xlpm.TextCell,1,FIND(" ",_xlpm.TextCell)-1),_xlpm.TextCell),_xlpm.TextCell),_xlpm.TextCell),""))</f>
        <v/>
      </c>
      <c r="X4556" s="60" t="str">
        <f>IF(A4556&lt;&gt;"",IFERROR(IF(FIND(" ",G4556)&gt;=1,MID(G4556,FIND(" ",G4556)+1,LEN(G4556)),""),""),"")</f>
        <v/>
      </c>
      <c r="AC4556" s="51">
        <f>IFERROR(VALUE(MID($C4556,1,2)),0)</f>
        <v>0</v>
      </c>
      <c r="AD4556" s="44">
        <f>IFERROR(VALUE(MID($C4556,4,3)),0)</f>
        <v>0</v>
      </c>
      <c r="AE4556" s="51">
        <f>VALUE(RIGHT("00"&amp;AC4556,2)&amp;RIGHT("000"&amp;AD4556,3))</f>
        <v>0</v>
      </c>
    </row>
    <row r="4557" spans="1:31">
      <c r="A4557" s="60" t="str">
        <f>IF(G4557&amp;Q4557&lt;&gt;"",W4557&amp;Q4557,"")</f>
        <v/>
      </c>
      <c r="B4557" s="60" t="str">
        <f>IF(C4557&lt;&gt;"",LEFT(C4557,9),"")</f>
        <v/>
      </c>
      <c r="V4557" s="60" t="str">
        <f>W4557&amp;H4557</f>
        <v/>
      </c>
      <c r="W4557" s="60" t="str">
        <f>_xlfn.LET(_xlpm.TextCell,TEXT(G4557,"###"),IF(_xlpm.TextCell&lt;&gt;"",IF(StyleSpaceSplit,IFERROR(IF(FIND(" ",_xlpm.TextCell)&gt;=1,MID(_xlpm.TextCell,1,FIND(" ",_xlpm.TextCell)-1),_xlpm.TextCell),_xlpm.TextCell),_xlpm.TextCell),""))</f>
        <v/>
      </c>
      <c r="X4557" s="60" t="str">
        <f>IF(A4557&lt;&gt;"",IFERROR(IF(FIND(" ",G4557)&gt;=1,MID(G4557,FIND(" ",G4557)+1,LEN(G4557)),""),""),"")</f>
        <v/>
      </c>
      <c r="AC4557" s="51">
        <f>IFERROR(VALUE(MID($C4557,1,2)),0)</f>
        <v>0</v>
      </c>
      <c r="AD4557" s="44">
        <f>IFERROR(VALUE(MID($C4557,4,3)),0)</f>
        <v>0</v>
      </c>
      <c r="AE4557" s="51">
        <f>VALUE(RIGHT("00"&amp;AC4557,2)&amp;RIGHT("000"&amp;AD4557,3))</f>
        <v>0</v>
      </c>
    </row>
    <row r="4558" spans="1:31">
      <c r="A4558" s="60" t="str">
        <f>IF(G4558&amp;Q4558&lt;&gt;"",W4558&amp;Q4558,"")</f>
        <v/>
      </c>
      <c r="B4558" s="60" t="str">
        <f>IF(C4558&lt;&gt;"",LEFT(C4558,9),"")</f>
        <v/>
      </c>
      <c r="V4558" s="60" t="str">
        <f>W4558&amp;H4558</f>
        <v/>
      </c>
      <c r="W4558" s="60" t="str">
        <f>_xlfn.LET(_xlpm.TextCell,TEXT(G4558,"###"),IF(_xlpm.TextCell&lt;&gt;"",IF(StyleSpaceSplit,IFERROR(IF(FIND(" ",_xlpm.TextCell)&gt;=1,MID(_xlpm.TextCell,1,FIND(" ",_xlpm.TextCell)-1),_xlpm.TextCell),_xlpm.TextCell),_xlpm.TextCell),""))</f>
        <v/>
      </c>
      <c r="X4558" s="60" t="str">
        <f>IF(A4558&lt;&gt;"",IFERROR(IF(FIND(" ",G4558)&gt;=1,MID(G4558,FIND(" ",G4558)+1,LEN(G4558)),""),""),"")</f>
        <v/>
      </c>
      <c r="AC4558" s="51">
        <f>IFERROR(VALUE(MID($C4558,1,2)),0)</f>
        <v>0</v>
      </c>
      <c r="AD4558" s="44">
        <f>IFERROR(VALUE(MID($C4558,4,3)),0)</f>
        <v>0</v>
      </c>
      <c r="AE4558" s="51">
        <f>VALUE(RIGHT("00"&amp;AC4558,2)&amp;RIGHT("000"&amp;AD4558,3))</f>
        <v>0</v>
      </c>
    </row>
    <row r="4559" spans="1:31">
      <c r="A4559" s="60" t="str">
        <f>IF(G4559&amp;Q4559&lt;&gt;"",W4559&amp;Q4559,"")</f>
        <v/>
      </c>
      <c r="B4559" s="60" t="str">
        <f>IF(C4559&lt;&gt;"",LEFT(C4559,9),"")</f>
        <v/>
      </c>
      <c r="V4559" s="60" t="str">
        <f>W4559&amp;H4559</f>
        <v/>
      </c>
      <c r="W4559" s="60" t="str">
        <f>_xlfn.LET(_xlpm.TextCell,TEXT(G4559,"###"),IF(_xlpm.TextCell&lt;&gt;"",IF(StyleSpaceSplit,IFERROR(IF(FIND(" ",_xlpm.TextCell)&gt;=1,MID(_xlpm.TextCell,1,FIND(" ",_xlpm.TextCell)-1),_xlpm.TextCell),_xlpm.TextCell),_xlpm.TextCell),""))</f>
        <v/>
      </c>
      <c r="X4559" s="60" t="str">
        <f>IF(A4559&lt;&gt;"",IFERROR(IF(FIND(" ",G4559)&gt;=1,MID(G4559,FIND(" ",G4559)+1,LEN(G4559)),""),""),"")</f>
        <v/>
      </c>
      <c r="AC4559" s="51">
        <f>IFERROR(VALUE(MID($C4559,1,2)),0)</f>
        <v>0</v>
      </c>
      <c r="AD4559" s="44">
        <f>IFERROR(VALUE(MID($C4559,4,3)),0)</f>
        <v>0</v>
      </c>
      <c r="AE4559" s="51">
        <f>VALUE(RIGHT("00"&amp;AC4559,2)&amp;RIGHT("000"&amp;AD4559,3))</f>
        <v>0</v>
      </c>
    </row>
    <row r="4560" spans="1:31">
      <c r="A4560" s="60" t="str">
        <f>IF(G4560&amp;Q4560&lt;&gt;"",W4560&amp;Q4560,"")</f>
        <v/>
      </c>
      <c r="B4560" s="60" t="str">
        <f>IF(C4560&lt;&gt;"",LEFT(C4560,9),"")</f>
        <v/>
      </c>
      <c r="V4560" s="60" t="str">
        <f>W4560&amp;H4560</f>
        <v/>
      </c>
      <c r="W4560" s="60" t="str">
        <f>_xlfn.LET(_xlpm.TextCell,TEXT(G4560,"###"),IF(_xlpm.TextCell&lt;&gt;"",IF(StyleSpaceSplit,IFERROR(IF(FIND(" ",_xlpm.TextCell)&gt;=1,MID(_xlpm.TextCell,1,FIND(" ",_xlpm.TextCell)-1),_xlpm.TextCell),_xlpm.TextCell),_xlpm.TextCell),""))</f>
        <v/>
      </c>
      <c r="X4560" s="60" t="str">
        <f>IF(A4560&lt;&gt;"",IFERROR(IF(FIND(" ",G4560)&gt;=1,MID(G4560,FIND(" ",G4560)+1,LEN(G4560)),""),""),"")</f>
        <v/>
      </c>
      <c r="AC4560" s="51">
        <f>IFERROR(VALUE(MID($C4560,1,2)),0)</f>
        <v>0</v>
      </c>
      <c r="AD4560" s="44">
        <f>IFERROR(VALUE(MID($C4560,4,3)),0)</f>
        <v>0</v>
      </c>
      <c r="AE4560" s="51">
        <f>VALUE(RIGHT("00"&amp;AC4560,2)&amp;RIGHT("000"&amp;AD4560,3))</f>
        <v>0</v>
      </c>
    </row>
    <row r="4561" spans="1:31">
      <c r="A4561" s="60" t="str">
        <f>IF(G4561&amp;Q4561&lt;&gt;"",W4561&amp;Q4561,"")</f>
        <v/>
      </c>
      <c r="B4561" s="60" t="str">
        <f>IF(C4561&lt;&gt;"",LEFT(C4561,9),"")</f>
        <v/>
      </c>
      <c r="V4561" s="60" t="str">
        <f>W4561&amp;H4561</f>
        <v/>
      </c>
      <c r="W4561" s="60" t="str">
        <f>_xlfn.LET(_xlpm.TextCell,TEXT(G4561,"###"),IF(_xlpm.TextCell&lt;&gt;"",IF(StyleSpaceSplit,IFERROR(IF(FIND(" ",_xlpm.TextCell)&gt;=1,MID(_xlpm.TextCell,1,FIND(" ",_xlpm.TextCell)-1),_xlpm.TextCell),_xlpm.TextCell),_xlpm.TextCell),""))</f>
        <v/>
      </c>
      <c r="X4561" s="60" t="str">
        <f>IF(A4561&lt;&gt;"",IFERROR(IF(FIND(" ",G4561)&gt;=1,MID(G4561,FIND(" ",G4561)+1,LEN(G4561)),""),""),"")</f>
        <v/>
      </c>
      <c r="AC4561" s="51">
        <f>IFERROR(VALUE(MID($C4561,1,2)),0)</f>
        <v>0</v>
      </c>
      <c r="AD4561" s="44">
        <f>IFERROR(VALUE(MID($C4561,4,3)),0)</f>
        <v>0</v>
      </c>
      <c r="AE4561" s="51">
        <f>VALUE(RIGHT("00"&amp;AC4561,2)&amp;RIGHT("000"&amp;AD4561,3))</f>
        <v>0</v>
      </c>
    </row>
    <row r="4562" spans="1:31">
      <c r="A4562" s="60" t="str">
        <f>IF(G4562&amp;Q4562&lt;&gt;"",W4562&amp;Q4562,"")</f>
        <v/>
      </c>
      <c r="B4562" s="60" t="str">
        <f>IF(C4562&lt;&gt;"",LEFT(C4562,9),"")</f>
        <v/>
      </c>
      <c r="V4562" s="60" t="str">
        <f>W4562&amp;H4562</f>
        <v/>
      </c>
      <c r="W4562" s="60" t="str">
        <f>_xlfn.LET(_xlpm.TextCell,TEXT(G4562,"###"),IF(_xlpm.TextCell&lt;&gt;"",IF(StyleSpaceSplit,IFERROR(IF(FIND(" ",_xlpm.TextCell)&gt;=1,MID(_xlpm.TextCell,1,FIND(" ",_xlpm.TextCell)-1),_xlpm.TextCell),_xlpm.TextCell),_xlpm.TextCell),""))</f>
        <v/>
      </c>
      <c r="X4562" s="60" t="str">
        <f>IF(A4562&lt;&gt;"",IFERROR(IF(FIND(" ",G4562)&gt;=1,MID(G4562,FIND(" ",G4562)+1,LEN(G4562)),""),""),"")</f>
        <v/>
      </c>
      <c r="AC4562" s="51">
        <f>IFERROR(VALUE(MID($C4562,1,2)),0)</f>
        <v>0</v>
      </c>
      <c r="AD4562" s="44">
        <f>IFERROR(VALUE(MID($C4562,4,3)),0)</f>
        <v>0</v>
      </c>
      <c r="AE4562" s="51">
        <f>VALUE(RIGHT("00"&amp;AC4562,2)&amp;RIGHT("000"&amp;AD4562,3))</f>
        <v>0</v>
      </c>
    </row>
    <row r="4563" spans="1:31">
      <c r="A4563" s="60" t="str">
        <f>IF(G4563&amp;Q4563&lt;&gt;"",W4563&amp;Q4563,"")</f>
        <v/>
      </c>
      <c r="B4563" s="60" t="str">
        <f>IF(C4563&lt;&gt;"",LEFT(C4563,9),"")</f>
        <v/>
      </c>
      <c r="V4563" s="60" t="str">
        <f>W4563&amp;H4563</f>
        <v/>
      </c>
      <c r="W4563" s="60" t="str">
        <f>_xlfn.LET(_xlpm.TextCell,TEXT(G4563,"###"),IF(_xlpm.TextCell&lt;&gt;"",IF(StyleSpaceSplit,IFERROR(IF(FIND(" ",_xlpm.TextCell)&gt;=1,MID(_xlpm.TextCell,1,FIND(" ",_xlpm.TextCell)-1),_xlpm.TextCell),_xlpm.TextCell),_xlpm.TextCell),""))</f>
        <v/>
      </c>
      <c r="X4563" s="60" t="str">
        <f>IF(A4563&lt;&gt;"",IFERROR(IF(FIND(" ",G4563)&gt;=1,MID(G4563,FIND(" ",G4563)+1,LEN(G4563)),""),""),"")</f>
        <v/>
      </c>
      <c r="AC4563" s="51">
        <f>IFERROR(VALUE(MID($C4563,1,2)),0)</f>
        <v>0</v>
      </c>
      <c r="AD4563" s="44">
        <f>IFERROR(VALUE(MID($C4563,4,3)),0)</f>
        <v>0</v>
      </c>
      <c r="AE4563" s="51">
        <f>VALUE(RIGHT("00"&amp;AC4563,2)&amp;RIGHT("000"&amp;AD4563,3))</f>
        <v>0</v>
      </c>
    </row>
    <row r="4564" spans="1:31">
      <c r="A4564" s="60" t="str">
        <f>IF(G4564&amp;Q4564&lt;&gt;"",W4564&amp;Q4564,"")</f>
        <v/>
      </c>
      <c r="B4564" s="60" t="str">
        <f>IF(C4564&lt;&gt;"",LEFT(C4564,9),"")</f>
        <v/>
      </c>
      <c r="V4564" s="60" t="str">
        <f>W4564&amp;H4564</f>
        <v/>
      </c>
      <c r="W4564" s="60" t="str">
        <f>_xlfn.LET(_xlpm.TextCell,TEXT(G4564,"###"),IF(_xlpm.TextCell&lt;&gt;"",IF(StyleSpaceSplit,IFERROR(IF(FIND(" ",_xlpm.TextCell)&gt;=1,MID(_xlpm.TextCell,1,FIND(" ",_xlpm.TextCell)-1),_xlpm.TextCell),_xlpm.TextCell),_xlpm.TextCell),""))</f>
        <v/>
      </c>
      <c r="X4564" s="60" t="str">
        <f>IF(A4564&lt;&gt;"",IFERROR(IF(FIND(" ",G4564)&gt;=1,MID(G4564,FIND(" ",G4564)+1,LEN(G4564)),""),""),"")</f>
        <v/>
      </c>
      <c r="AC4564" s="51">
        <f>IFERROR(VALUE(MID($C4564,1,2)),0)</f>
        <v>0</v>
      </c>
      <c r="AD4564" s="44">
        <f>IFERROR(VALUE(MID($C4564,4,3)),0)</f>
        <v>0</v>
      </c>
      <c r="AE4564" s="51">
        <f>VALUE(RIGHT("00"&amp;AC4564,2)&amp;RIGHT("000"&amp;AD4564,3))</f>
        <v>0</v>
      </c>
    </row>
    <row r="4565" spans="1:31">
      <c r="A4565" s="60" t="str">
        <f>IF(G4565&amp;Q4565&lt;&gt;"",W4565&amp;Q4565,"")</f>
        <v/>
      </c>
      <c r="B4565" s="60" t="str">
        <f>IF(C4565&lt;&gt;"",LEFT(C4565,9),"")</f>
        <v/>
      </c>
      <c r="V4565" s="60" t="str">
        <f>W4565&amp;H4565</f>
        <v/>
      </c>
      <c r="W4565" s="60" t="str">
        <f>_xlfn.LET(_xlpm.TextCell,TEXT(G4565,"###"),IF(_xlpm.TextCell&lt;&gt;"",IF(StyleSpaceSplit,IFERROR(IF(FIND(" ",_xlpm.TextCell)&gt;=1,MID(_xlpm.TextCell,1,FIND(" ",_xlpm.TextCell)-1),_xlpm.TextCell),_xlpm.TextCell),_xlpm.TextCell),""))</f>
        <v/>
      </c>
      <c r="X4565" s="60" t="str">
        <f>IF(A4565&lt;&gt;"",IFERROR(IF(FIND(" ",G4565)&gt;=1,MID(G4565,FIND(" ",G4565)+1,LEN(G4565)),""),""),"")</f>
        <v/>
      </c>
      <c r="AC4565" s="51">
        <f>IFERROR(VALUE(MID($C4565,1,2)),0)</f>
        <v>0</v>
      </c>
      <c r="AD4565" s="44">
        <f>IFERROR(VALUE(MID($C4565,4,3)),0)</f>
        <v>0</v>
      </c>
      <c r="AE4565" s="51">
        <f>VALUE(RIGHT("00"&amp;AC4565,2)&amp;RIGHT("000"&amp;AD4565,3))</f>
        <v>0</v>
      </c>
    </row>
    <row r="4566" spans="1:31">
      <c r="A4566" s="60" t="str">
        <f>IF(G4566&amp;Q4566&lt;&gt;"",W4566&amp;Q4566,"")</f>
        <v/>
      </c>
      <c r="B4566" s="60" t="str">
        <f>IF(C4566&lt;&gt;"",LEFT(C4566,9),"")</f>
        <v/>
      </c>
      <c r="V4566" s="60" t="str">
        <f>W4566&amp;H4566</f>
        <v/>
      </c>
      <c r="W4566" s="60" t="str">
        <f>_xlfn.LET(_xlpm.TextCell,TEXT(G4566,"###"),IF(_xlpm.TextCell&lt;&gt;"",IF(StyleSpaceSplit,IFERROR(IF(FIND(" ",_xlpm.TextCell)&gt;=1,MID(_xlpm.TextCell,1,FIND(" ",_xlpm.TextCell)-1),_xlpm.TextCell),_xlpm.TextCell),_xlpm.TextCell),""))</f>
        <v/>
      </c>
      <c r="X4566" s="60" t="str">
        <f>IF(A4566&lt;&gt;"",IFERROR(IF(FIND(" ",G4566)&gt;=1,MID(G4566,FIND(" ",G4566)+1,LEN(G4566)),""),""),"")</f>
        <v/>
      </c>
      <c r="AC4566" s="51">
        <f>IFERROR(VALUE(MID($C4566,1,2)),0)</f>
        <v>0</v>
      </c>
      <c r="AD4566" s="44">
        <f>IFERROR(VALUE(MID($C4566,4,3)),0)</f>
        <v>0</v>
      </c>
      <c r="AE4566" s="51">
        <f>VALUE(RIGHT("00"&amp;AC4566,2)&amp;RIGHT("000"&amp;AD4566,3))</f>
        <v>0</v>
      </c>
    </row>
    <row r="4567" spans="1:31">
      <c r="A4567" s="60" t="str">
        <f>IF(G4567&amp;Q4567&lt;&gt;"",W4567&amp;Q4567,"")</f>
        <v/>
      </c>
      <c r="B4567" s="60" t="str">
        <f>IF(C4567&lt;&gt;"",LEFT(C4567,9),"")</f>
        <v/>
      </c>
      <c r="V4567" s="60" t="str">
        <f>W4567&amp;H4567</f>
        <v/>
      </c>
      <c r="W4567" s="60" t="str">
        <f>_xlfn.LET(_xlpm.TextCell,TEXT(G4567,"###"),IF(_xlpm.TextCell&lt;&gt;"",IF(StyleSpaceSplit,IFERROR(IF(FIND(" ",_xlpm.TextCell)&gt;=1,MID(_xlpm.TextCell,1,FIND(" ",_xlpm.TextCell)-1),_xlpm.TextCell),_xlpm.TextCell),_xlpm.TextCell),""))</f>
        <v/>
      </c>
      <c r="X4567" s="60" t="str">
        <f>IF(A4567&lt;&gt;"",IFERROR(IF(FIND(" ",G4567)&gt;=1,MID(G4567,FIND(" ",G4567)+1,LEN(G4567)),""),""),"")</f>
        <v/>
      </c>
      <c r="AC4567" s="51">
        <f>IFERROR(VALUE(MID($C4567,1,2)),0)</f>
        <v>0</v>
      </c>
      <c r="AD4567" s="44">
        <f>IFERROR(VALUE(MID($C4567,4,3)),0)</f>
        <v>0</v>
      </c>
      <c r="AE4567" s="51">
        <f>VALUE(RIGHT("00"&amp;AC4567,2)&amp;RIGHT("000"&amp;AD4567,3))</f>
        <v>0</v>
      </c>
    </row>
    <row r="4568" spans="1:31">
      <c r="A4568" s="60" t="str">
        <f>IF(G4568&amp;Q4568&lt;&gt;"",W4568&amp;Q4568,"")</f>
        <v/>
      </c>
      <c r="B4568" s="60" t="str">
        <f>IF(C4568&lt;&gt;"",LEFT(C4568,9),"")</f>
        <v/>
      </c>
      <c r="V4568" s="60" t="str">
        <f>W4568&amp;H4568</f>
        <v/>
      </c>
      <c r="W4568" s="60" t="str">
        <f>_xlfn.LET(_xlpm.TextCell,TEXT(G4568,"###"),IF(_xlpm.TextCell&lt;&gt;"",IF(StyleSpaceSplit,IFERROR(IF(FIND(" ",_xlpm.TextCell)&gt;=1,MID(_xlpm.TextCell,1,FIND(" ",_xlpm.TextCell)-1),_xlpm.TextCell),_xlpm.TextCell),_xlpm.TextCell),""))</f>
        <v/>
      </c>
      <c r="X4568" s="60" t="str">
        <f>IF(A4568&lt;&gt;"",IFERROR(IF(FIND(" ",G4568)&gt;=1,MID(G4568,FIND(" ",G4568)+1,LEN(G4568)),""),""),"")</f>
        <v/>
      </c>
      <c r="AC4568" s="51">
        <f>IFERROR(VALUE(MID($C4568,1,2)),0)</f>
        <v>0</v>
      </c>
      <c r="AD4568" s="44">
        <f>IFERROR(VALUE(MID($C4568,4,3)),0)</f>
        <v>0</v>
      </c>
      <c r="AE4568" s="51">
        <f>VALUE(RIGHT("00"&amp;AC4568,2)&amp;RIGHT("000"&amp;AD4568,3))</f>
        <v>0</v>
      </c>
    </row>
    <row r="4569" spans="1:31">
      <c r="A4569" s="60" t="str">
        <f>IF(G4569&amp;Q4569&lt;&gt;"",W4569&amp;Q4569,"")</f>
        <v/>
      </c>
      <c r="B4569" s="60" t="str">
        <f>IF(C4569&lt;&gt;"",LEFT(C4569,9),"")</f>
        <v/>
      </c>
      <c r="V4569" s="60" t="str">
        <f>W4569&amp;H4569</f>
        <v/>
      </c>
      <c r="W4569" s="60" t="str">
        <f>_xlfn.LET(_xlpm.TextCell,TEXT(G4569,"###"),IF(_xlpm.TextCell&lt;&gt;"",IF(StyleSpaceSplit,IFERROR(IF(FIND(" ",_xlpm.TextCell)&gt;=1,MID(_xlpm.TextCell,1,FIND(" ",_xlpm.TextCell)-1),_xlpm.TextCell),_xlpm.TextCell),_xlpm.TextCell),""))</f>
        <v/>
      </c>
      <c r="X4569" s="60" t="str">
        <f>IF(A4569&lt;&gt;"",IFERROR(IF(FIND(" ",G4569)&gt;=1,MID(G4569,FIND(" ",G4569)+1,LEN(G4569)),""),""),"")</f>
        <v/>
      </c>
      <c r="AC4569" s="51">
        <f>IFERROR(VALUE(MID($C4569,1,2)),0)</f>
        <v>0</v>
      </c>
      <c r="AD4569" s="44">
        <f>IFERROR(VALUE(MID($C4569,4,3)),0)</f>
        <v>0</v>
      </c>
      <c r="AE4569" s="51">
        <f>VALUE(RIGHT("00"&amp;AC4569,2)&amp;RIGHT("000"&amp;AD4569,3))</f>
        <v>0</v>
      </c>
    </row>
    <row r="4570" spans="1:31">
      <c r="A4570" s="60" t="str">
        <f>IF(G4570&amp;Q4570&lt;&gt;"",W4570&amp;Q4570,"")</f>
        <v/>
      </c>
      <c r="B4570" s="60" t="str">
        <f>IF(C4570&lt;&gt;"",LEFT(C4570,9),"")</f>
        <v/>
      </c>
      <c r="V4570" s="60" t="str">
        <f>W4570&amp;H4570</f>
        <v/>
      </c>
      <c r="W4570" s="60" t="str">
        <f>_xlfn.LET(_xlpm.TextCell,TEXT(G4570,"###"),IF(_xlpm.TextCell&lt;&gt;"",IF(StyleSpaceSplit,IFERROR(IF(FIND(" ",_xlpm.TextCell)&gt;=1,MID(_xlpm.TextCell,1,FIND(" ",_xlpm.TextCell)-1),_xlpm.TextCell),_xlpm.TextCell),_xlpm.TextCell),""))</f>
        <v/>
      </c>
      <c r="X4570" s="60" t="str">
        <f>IF(A4570&lt;&gt;"",IFERROR(IF(FIND(" ",G4570)&gt;=1,MID(G4570,FIND(" ",G4570)+1,LEN(G4570)),""),""),"")</f>
        <v/>
      </c>
      <c r="AC4570" s="51">
        <f>IFERROR(VALUE(MID($C4570,1,2)),0)</f>
        <v>0</v>
      </c>
      <c r="AD4570" s="44">
        <f>IFERROR(VALUE(MID($C4570,4,3)),0)</f>
        <v>0</v>
      </c>
      <c r="AE4570" s="51">
        <f>VALUE(RIGHT("00"&amp;AC4570,2)&amp;RIGHT("000"&amp;AD4570,3))</f>
        <v>0</v>
      </c>
    </row>
    <row r="4571" spans="1:31">
      <c r="A4571" s="60" t="str">
        <f>IF(G4571&amp;Q4571&lt;&gt;"",W4571&amp;Q4571,"")</f>
        <v/>
      </c>
      <c r="B4571" s="60" t="str">
        <f>IF(C4571&lt;&gt;"",LEFT(C4571,9),"")</f>
        <v/>
      </c>
      <c r="V4571" s="60" t="str">
        <f>W4571&amp;H4571</f>
        <v/>
      </c>
      <c r="W4571" s="60" t="str">
        <f>_xlfn.LET(_xlpm.TextCell,TEXT(G4571,"###"),IF(_xlpm.TextCell&lt;&gt;"",IF(StyleSpaceSplit,IFERROR(IF(FIND(" ",_xlpm.TextCell)&gt;=1,MID(_xlpm.TextCell,1,FIND(" ",_xlpm.TextCell)-1),_xlpm.TextCell),_xlpm.TextCell),_xlpm.TextCell),""))</f>
        <v/>
      </c>
      <c r="X4571" s="60" t="str">
        <f>IF(A4571&lt;&gt;"",IFERROR(IF(FIND(" ",G4571)&gt;=1,MID(G4571,FIND(" ",G4571)+1,LEN(G4571)),""),""),"")</f>
        <v/>
      </c>
      <c r="AC4571" s="51">
        <f>IFERROR(VALUE(MID($C4571,1,2)),0)</f>
        <v>0</v>
      </c>
      <c r="AD4571" s="44">
        <f>IFERROR(VALUE(MID($C4571,4,3)),0)</f>
        <v>0</v>
      </c>
      <c r="AE4571" s="51">
        <f>VALUE(RIGHT("00"&amp;AC4571,2)&amp;RIGHT("000"&amp;AD4571,3))</f>
        <v>0</v>
      </c>
    </row>
    <row r="4572" spans="1:31">
      <c r="A4572" s="60" t="str">
        <f>IF(G4572&amp;Q4572&lt;&gt;"",W4572&amp;Q4572,"")</f>
        <v/>
      </c>
      <c r="B4572" s="60" t="str">
        <f>IF(C4572&lt;&gt;"",LEFT(C4572,9),"")</f>
        <v/>
      </c>
      <c r="V4572" s="60" t="str">
        <f>W4572&amp;H4572</f>
        <v/>
      </c>
      <c r="W4572" s="60" t="str">
        <f>_xlfn.LET(_xlpm.TextCell,TEXT(G4572,"###"),IF(_xlpm.TextCell&lt;&gt;"",IF(StyleSpaceSplit,IFERROR(IF(FIND(" ",_xlpm.TextCell)&gt;=1,MID(_xlpm.TextCell,1,FIND(" ",_xlpm.TextCell)-1),_xlpm.TextCell),_xlpm.TextCell),_xlpm.TextCell),""))</f>
        <v/>
      </c>
      <c r="X4572" s="60" t="str">
        <f>IF(A4572&lt;&gt;"",IFERROR(IF(FIND(" ",G4572)&gt;=1,MID(G4572,FIND(" ",G4572)+1,LEN(G4572)),""),""),"")</f>
        <v/>
      </c>
      <c r="AC4572" s="51">
        <f>IFERROR(VALUE(MID($C4572,1,2)),0)</f>
        <v>0</v>
      </c>
      <c r="AD4572" s="44">
        <f>IFERROR(VALUE(MID($C4572,4,3)),0)</f>
        <v>0</v>
      </c>
      <c r="AE4572" s="51">
        <f>VALUE(RIGHT("00"&amp;AC4572,2)&amp;RIGHT("000"&amp;AD4572,3))</f>
        <v>0</v>
      </c>
    </row>
    <row r="4573" spans="1:31">
      <c r="A4573" s="60" t="str">
        <f>IF(G4573&amp;Q4573&lt;&gt;"",W4573&amp;Q4573,"")</f>
        <v/>
      </c>
      <c r="B4573" s="60" t="str">
        <f>IF(C4573&lt;&gt;"",LEFT(C4573,9),"")</f>
        <v/>
      </c>
      <c r="V4573" s="60" t="str">
        <f>W4573&amp;H4573</f>
        <v/>
      </c>
      <c r="W4573" s="60" t="str">
        <f>_xlfn.LET(_xlpm.TextCell,TEXT(G4573,"###"),IF(_xlpm.TextCell&lt;&gt;"",IF(StyleSpaceSplit,IFERROR(IF(FIND(" ",_xlpm.TextCell)&gt;=1,MID(_xlpm.TextCell,1,FIND(" ",_xlpm.TextCell)-1),_xlpm.TextCell),_xlpm.TextCell),_xlpm.TextCell),""))</f>
        <v/>
      </c>
      <c r="X4573" s="60" t="str">
        <f>IF(A4573&lt;&gt;"",IFERROR(IF(FIND(" ",G4573)&gt;=1,MID(G4573,FIND(" ",G4573)+1,LEN(G4573)),""),""),"")</f>
        <v/>
      </c>
      <c r="AC4573" s="51">
        <f>IFERROR(VALUE(MID($C4573,1,2)),0)</f>
        <v>0</v>
      </c>
      <c r="AD4573" s="44">
        <f>IFERROR(VALUE(MID($C4573,4,3)),0)</f>
        <v>0</v>
      </c>
      <c r="AE4573" s="51">
        <f>VALUE(RIGHT("00"&amp;AC4573,2)&amp;RIGHT("000"&amp;AD4573,3))</f>
        <v>0</v>
      </c>
    </row>
    <row r="4574" spans="1:31">
      <c r="A4574" s="60" t="str">
        <f>IF(G4574&amp;Q4574&lt;&gt;"",W4574&amp;Q4574,"")</f>
        <v/>
      </c>
      <c r="B4574" s="60" t="str">
        <f>IF(C4574&lt;&gt;"",LEFT(C4574,9),"")</f>
        <v/>
      </c>
      <c r="V4574" s="60" t="str">
        <f>W4574&amp;H4574</f>
        <v/>
      </c>
      <c r="W4574" s="60" t="str">
        <f>_xlfn.LET(_xlpm.TextCell,TEXT(G4574,"###"),IF(_xlpm.TextCell&lt;&gt;"",IF(StyleSpaceSplit,IFERROR(IF(FIND(" ",_xlpm.TextCell)&gt;=1,MID(_xlpm.TextCell,1,FIND(" ",_xlpm.TextCell)-1),_xlpm.TextCell),_xlpm.TextCell),_xlpm.TextCell),""))</f>
        <v/>
      </c>
      <c r="X4574" s="60" t="str">
        <f>IF(A4574&lt;&gt;"",IFERROR(IF(FIND(" ",G4574)&gt;=1,MID(G4574,FIND(" ",G4574)+1,LEN(G4574)),""),""),"")</f>
        <v/>
      </c>
      <c r="AC4574" s="51">
        <f>IFERROR(VALUE(MID($C4574,1,2)),0)</f>
        <v>0</v>
      </c>
      <c r="AD4574" s="44">
        <f>IFERROR(VALUE(MID($C4574,4,3)),0)</f>
        <v>0</v>
      </c>
      <c r="AE4574" s="51">
        <f>VALUE(RIGHT("00"&amp;AC4574,2)&amp;RIGHT("000"&amp;AD4574,3))</f>
        <v>0</v>
      </c>
    </row>
    <row r="4575" spans="1:31">
      <c r="A4575" s="60" t="str">
        <f>IF(G4575&amp;Q4575&lt;&gt;"",W4575&amp;Q4575,"")</f>
        <v/>
      </c>
      <c r="B4575" s="60" t="str">
        <f>IF(C4575&lt;&gt;"",LEFT(C4575,9),"")</f>
        <v/>
      </c>
      <c r="V4575" s="60" t="str">
        <f>W4575&amp;H4575</f>
        <v/>
      </c>
      <c r="W4575" s="60" t="str">
        <f>_xlfn.LET(_xlpm.TextCell,TEXT(G4575,"###"),IF(_xlpm.TextCell&lt;&gt;"",IF(StyleSpaceSplit,IFERROR(IF(FIND(" ",_xlpm.TextCell)&gt;=1,MID(_xlpm.TextCell,1,FIND(" ",_xlpm.TextCell)-1),_xlpm.TextCell),_xlpm.TextCell),_xlpm.TextCell),""))</f>
        <v/>
      </c>
      <c r="X4575" s="60" t="str">
        <f>IF(A4575&lt;&gt;"",IFERROR(IF(FIND(" ",G4575)&gt;=1,MID(G4575,FIND(" ",G4575)+1,LEN(G4575)),""),""),"")</f>
        <v/>
      </c>
      <c r="AC4575" s="51">
        <f>IFERROR(VALUE(MID($C4575,1,2)),0)</f>
        <v>0</v>
      </c>
      <c r="AD4575" s="44">
        <f>IFERROR(VALUE(MID($C4575,4,3)),0)</f>
        <v>0</v>
      </c>
      <c r="AE4575" s="51">
        <f>VALUE(RIGHT("00"&amp;AC4575,2)&amp;RIGHT("000"&amp;AD4575,3))</f>
        <v>0</v>
      </c>
    </row>
    <row r="4576" spans="1:31">
      <c r="A4576" s="60" t="str">
        <f>IF(G4576&amp;Q4576&lt;&gt;"",W4576&amp;Q4576,"")</f>
        <v/>
      </c>
      <c r="B4576" s="60" t="str">
        <f>IF(C4576&lt;&gt;"",LEFT(C4576,9),"")</f>
        <v/>
      </c>
      <c r="V4576" s="60" t="str">
        <f>W4576&amp;H4576</f>
        <v/>
      </c>
      <c r="W4576" s="60" t="str">
        <f>_xlfn.LET(_xlpm.TextCell,TEXT(G4576,"###"),IF(_xlpm.TextCell&lt;&gt;"",IF(StyleSpaceSplit,IFERROR(IF(FIND(" ",_xlpm.TextCell)&gt;=1,MID(_xlpm.TextCell,1,FIND(" ",_xlpm.TextCell)-1),_xlpm.TextCell),_xlpm.TextCell),_xlpm.TextCell),""))</f>
        <v/>
      </c>
      <c r="X4576" s="60" t="str">
        <f>IF(A4576&lt;&gt;"",IFERROR(IF(FIND(" ",G4576)&gt;=1,MID(G4576,FIND(" ",G4576)+1,LEN(G4576)),""),""),"")</f>
        <v/>
      </c>
      <c r="AC4576" s="51">
        <f>IFERROR(VALUE(MID($C4576,1,2)),0)</f>
        <v>0</v>
      </c>
      <c r="AD4576" s="44">
        <f>IFERROR(VALUE(MID($C4576,4,3)),0)</f>
        <v>0</v>
      </c>
      <c r="AE4576" s="51">
        <f>VALUE(RIGHT("00"&amp;AC4576,2)&amp;RIGHT("000"&amp;AD4576,3))</f>
        <v>0</v>
      </c>
    </row>
    <row r="4577" spans="1:31">
      <c r="A4577" s="60" t="str">
        <f>IF(G4577&amp;Q4577&lt;&gt;"",W4577&amp;Q4577,"")</f>
        <v/>
      </c>
      <c r="B4577" s="60" t="str">
        <f>IF(C4577&lt;&gt;"",LEFT(C4577,9),"")</f>
        <v/>
      </c>
      <c r="V4577" s="60" t="str">
        <f>W4577&amp;H4577</f>
        <v/>
      </c>
      <c r="W4577" s="60" t="str">
        <f>_xlfn.LET(_xlpm.TextCell,TEXT(G4577,"###"),IF(_xlpm.TextCell&lt;&gt;"",IF(StyleSpaceSplit,IFERROR(IF(FIND(" ",_xlpm.TextCell)&gt;=1,MID(_xlpm.TextCell,1,FIND(" ",_xlpm.TextCell)-1),_xlpm.TextCell),_xlpm.TextCell),_xlpm.TextCell),""))</f>
        <v/>
      </c>
      <c r="X4577" s="60" t="str">
        <f>IF(A4577&lt;&gt;"",IFERROR(IF(FIND(" ",G4577)&gt;=1,MID(G4577,FIND(" ",G4577)+1,LEN(G4577)),""),""),"")</f>
        <v/>
      </c>
      <c r="AC4577" s="51">
        <f>IFERROR(VALUE(MID($C4577,1,2)),0)</f>
        <v>0</v>
      </c>
      <c r="AD4577" s="44">
        <f>IFERROR(VALUE(MID($C4577,4,3)),0)</f>
        <v>0</v>
      </c>
      <c r="AE4577" s="51">
        <f>VALUE(RIGHT("00"&amp;AC4577,2)&amp;RIGHT("000"&amp;AD4577,3))</f>
        <v>0</v>
      </c>
    </row>
    <row r="4578" spans="1:31">
      <c r="A4578" s="60" t="str">
        <f>IF(G4578&amp;Q4578&lt;&gt;"",W4578&amp;Q4578,"")</f>
        <v/>
      </c>
      <c r="B4578" s="60" t="str">
        <f>IF(C4578&lt;&gt;"",LEFT(C4578,9),"")</f>
        <v/>
      </c>
      <c r="V4578" s="60" t="str">
        <f>W4578&amp;H4578</f>
        <v/>
      </c>
      <c r="W4578" s="60" t="str">
        <f>_xlfn.LET(_xlpm.TextCell,TEXT(G4578,"###"),IF(_xlpm.TextCell&lt;&gt;"",IF(StyleSpaceSplit,IFERROR(IF(FIND(" ",_xlpm.TextCell)&gt;=1,MID(_xlpm.TextCell,1,FIND(" ",_xlpm.TextCell)-1),_xlpm.TextCell),_xlpm.TextCell),_xlpm.TextCell),""))</f>
        <v/>
      </c>
      <c r="X4578" s="60" t="str">
        <f>IF(A4578&lt;&gt;"",IFERROR(IF(FIND(" ",G4578)&gt;=1,MID(G4578,FIND(" ",G4578)+1,LEN(G4578)),""),""),"")</f>
        <v/>
      </c>
      <c r="AC4578" s="51">
        <f>IFERROR(VALUE(MID($C4578,1,2)),0)</f>
        <v>0</v>
      </c>
      <c r="AD4578" s="44">
        <f>IFERROR(VALUE(MID($C4578,4,3)),0)</f>
        <v>0</v>
      </c>
      <c r="AE4578" s="51">
        <f>VALUE(RIGHT("00"&amp;AC4578,2)&amp;RIGHT("000"&amp;AD4578,3))</f>
        <v>0</v>
      </c>
    </row>
    <row r="4579" spans="1:31">
      <c r="A4579" s="60" t="str">
        <f>IF(G4579&amp;Q4579&lt;&gt;"",W4579&amp;Q4579,"")</f>
        <v/>
      </c>
      <c r="B4579" s="60" t="str">
        <f>IF(C4579&lt;&gt;"",LEFT(C4579,9),"")</f>
        <v/>
      </c>
      <c r="V4579" s="60" t="str">
        <f>W4579&amp;H4579</f>
        <v/>
      </c>
      <c r="W4579" s="60" t="str">
        <f>_xlfn.LET(_xlpm.TextCell,TEXT(G4579,"###"),IF(_xlpm.TextCell&lt;&gt;"",IF(StyleSpaceSplit,IFERROR(IF(FIND(" ",_xlpm.TextCell)&gt;=1,MID(_xlpm.TextCell,1,FIND(" ",_xlpm.TextCell)-1),_xlpm.TextCell),_xlpm.TextCell),_xlpm.TextCell),""))</f>
        <v/>
      </c>
      <c r="X4579" s="60" t="str">
        <f>IF(A4579&lt;&gt;"",IFERROR(IF(FIND(" ",G4579)&gt;=1,MID(G4579,FIND(" ",G4579)+1,LEN(G4579)),""),""),"")</f>
        <v/>
      </c>
      <c r="AC4579" s="51">
        <f>IFERROR(VALUE(MID($C4579,1,2)),0)</f>
        <v>0</v>
      </c>
      <c r="AD4579" s="44">
        <f>IFERROR(VALUE(MID($C4579,4,3)),0)</f>
        <v>0</v>
      </c>
      <c r="AE4579" s="51">
        <f>VALUE(RIGHT("00"&amp;AC4579,2)&amp;RIGHT("000"&amp;AD4579,3))</f>
        <v>0</v>
      </c>
    </row>
    <row r="4580" spans="1:31">
      <c r="A4580" s="60" t="str">
        <f>IF(G4580&amp;Q4580&lt;&gt;"",W4580&amp;Q4580,"")</f>
        <v/>
      </c>
      <c r="B4580" s="60" t="str">
        <f>IF(C4580&lt;&gt;"",LEFT(C4580,9),"")</f>
        <v/>
      </c>
      <c r="V4580" s="60" t="str">
        <f>W4580&amp;H4580</f>
        <v/>
      </c>
      <c r="W4580" s="60" t="str">
        <f>_xlfn.LET(_xlpm.TextCell,TEXT(G4580,"###"),IF(_xlpm.TextCell&lt;&gt;"",IF(StyleSpaceSplit,IFERROR(IF(FIND(" ",_xlpm.TextCell)&gt;=1,MID(_xlpm.TextCell,1,FIND(" ",_xlpm.TextCell)-1),_xlpm.TextCell),_xlpm.TextCell),_xlpm.TextCell),""))</f>
        <v/>
      </c>
      <c r="X4580" s="60" t="str">
        <f>IF(A4580&lt;&gt;"",IFERROR(IF(FIND(" ",G4580)&gt;=1,MID(G4580,FIND(" ",G4580)+1,LEN(G4580)),""),""),"")</f>
        <v/>
      </c>
      <c r="AC4580" s="51">
        <f>IFERROR(VALUE(MID($C4580,1,2)),0)</f>
        <v>0</v>
      </c>
      <c r="AD4580" s="44">
        <f>IFERROR(VALUE(MID($C4580,4,3)),0)</f>
        <v>0</v>
      </c>
      <c r="AE4580" s="51">
        <f>VALUE(RIGHT("00"&amp;AC4580,2)&amp;RIGHT("000"&amp;AD4580,3))</f>
        <v>0</v>
      </c>
    </row>
    <row r="4581" spans="1:31">
      <c r="A4581" s="60" t="str">
        <f>IF(G4581&amp;Q4581&lt;&gt;"",W4581&amp;Q4581,"")</f>
        <v/>
      </c>
      <c r="B4581" s="60" t="str">
        <f>IF(C4581&lt;&gt;"",LEFT(C4581,9),"")</f>
        <v/>
      </c>
      <c r="V4581" s="60" t="str">
        <f>W4581&amp;H4581</f>
        <v/>
      </c>
      <c r="W4581" s="60" t="str">
        <f>_xlfn.LET(_xlpm.TextCell,TEXT(G4581,"###"),IF(_xlpm.TextCell&lt;&gt;"",IF(StyleSpaceSplit,IFERROR(IF(FIND(" ",_xlpm.TextCell)&gt;=1,MID(_xlpm.TextCell,1,FIND(" ",_xlpm.TextCell)-1),_xlpm.TextCell),_xlpm.TextCell),_xlpm.TextCell),""))</f>
        <v/>
      </c>
      <c r="X4581" s="60" t="str">
        <f>IF(A4581&lt;&gt;"",IFERROR(IF(FIND(" ",G4581)&gt;=1,MID(G4581,FIND(" ",G4581)+1,LEN(G4581)),""),""),"")</f>
        <v/>
      </c>
      <c r="AC4581" s="51">
        <f>IFERROR(VALUE(MID($C4581,1,2)),0)</f>
        <v>0</v>
      </c>
      <c r="AD4581" s="44">
        <f>IFERROR(VALUE(MID($C4581,4,3)),0)</f>
        <v>0</v>
      </c>
      <c r="AE4581" s="51">
        <f>VALUE(RIGHT("00"&amp;AC4581,2)&amp;RIGHT("000"&amp;AD4581,3))</f>
        <v>0</v>
      </c>
    </row>
    <row r="4582" spans="1:31">
      <c r="A4582" s="60" t="str">
        <f>IF(G4582&amp;Q4582&lt;&gt;"",W4582&amp;Q4582,"")</f>
        <v/>
      </c>
      <c r="B4582" s="60" t="str">
        <f>IF(C4582&lt;&gt;"",LEFT(C4582,9),"")</f>
        <v/>
      </c>
      <c r="V4582" s="60" t="str">
        <f>W4582&amp;H4582</f>
        <v/>
      </c>
      <c r="W4582" s="60" t="str">
        <f>_xlfn.LET(_xlpm.TextCell,TEXT(G4582,"###"),IF(_xlpm.TextCell&lt;&gt;"",IF(StyleSpaceSplit,IFERROR(IF(FIND(" ",_xlpm.TextCell)&gt;=1,MID(_xlpm.TextCell,1,FIND(" ",_xlpm.TextCell)-1),_xlpm.TextCell),_xlpm.TextCell),_xlpm.TextCell),""))</f>
        <v/>
      </c>
      <c r="X4582" s="60" t="str">
        <f>IF(A4582&lt;&gt;"",IFERROR(IF(FIND(" ",G4582)&gt;=1,MID(G4582,FIND(" ",G4582)+1,LEN(G4582)),""),""),"")</f>
        <v/>
      </c>
      <c r="AC4582" s="51">
        <f>IFERROR(VALUE(MID($C4582,1,2)),0)</f>
        <v>0</v>
      </c>
      <c r="AD4582" s="44">
        <f>IFERROR(VALUE(MID($C4582,4,3)),0)</f>
        <v>0</v>
      </c>
      <c r="AE4582" s="51">
        <f>VALUE(RIGHT("00"&amp;AC4582,2)&amp;RIGHT("000"&amp;AD4582,3))</f>
        <v>0</v>
      </c>
    </row>
    <row r="4583" spans="1:31">
      <c r="A4583" s="60" t="str">
        <f>IF(G4583&amp;Q4583&lt;&gt;"",W4583&amp;Q4583,"")</f>
        <v/>
      </c>
      <c r="B4583" s="60" t="str">
        <f>IF(C4583&lt;&gt;"",LEFT(C4583,9),"")</f>
        <v/>
      </c>
      <c r="V4583" s="60" t="str">
        <f>W4583&amp;H4583</f>
        <v/>
      </c>
      <c r="W4583" s="60" t="str">
        <f>_xlfn.LET(_xlpm.TextCell,TEXT(G4583,"###"),IF(_xlpm.TextCell&lt;&gt;"",IF(StyleSpaceSplit,IFERROR(IF(FIND(" ",_xlpm.TextCell)&gt;=1,MID(_xlpm.TextCell,1,FIND(" ",_xlpm.TextCell)-1),_xlpm.TextCell),_xlpm.TextCell),_xlpm.TextCell),""))</f>
        <v/>
      </c>
      <c r="X4583" s="60" t="str">
        <f>IF(A4583&lt;&gt;"",IFERROR(IF(FIND(" ",G4583)&gt;=1,MID(G4583,FIND(" ",G4583)+1,LEN(G4583)),""),""),"")</f>
        <v/>
      </c>
      <c r="AC4583" s="51">
        <f>IFERROR(VALUE(MID($C4583,1,2)),0)</f>
        <v>0</v>
      </c>
      <c r="AD4583" s="44">
        <f>IFERROR(VALUE(MID($C4583,4,3)),0)</f>
        <v>0</v>
      </c>
      <c r="AE4583" s="51">
        <f>VALUE(RIGHT("00"&amp;AC4583,2)&amp;RIGHT("000"&amp;AD4583,3))</f>
        <v>0</v>
      </c>
    </row>
    <row r="4584" spans="1:31">
      <c r="A4584" s="60" t="str">
        <f>IF(G4584&amp;Q4584&lt;&gt;"",W4584&amp;Q4584,"")</f>
        <v/>
      </c>
      <c r="B4584" s="60" t="str">
        <f>IF(C4584&lt;&gt;"",LEFT(C4584,9),"")</f>
        <v/>
      </c>
      <c r="V4584" s="60" t="str">
        <f>W4584&amp;H4584</f>
        <v/>
      </c>
      <c r="W4584" s="60" t="str">
        <f>_xlfn.LET(_xlpm.TextCell,TEXT(G4584,"###"),IF(_xlpm.TextCell&lt;&gt;"",IF(StyleSpaceSplit,IFERROR(IF(FIND(" ",_xlpm.TextCell)&gt;=1,MID(_xlpm.TextCell,1,FIND(" ",_xlpm.TextCell)-1),_xlpm.TextCell),_xlpm.TextCell),_xlpm.TextCell),""))</f>
        <v/>
      </c>
      <c r="X4584" s="60" t="str">
        <f>IF(A4584&lt;&gt;"",IFERROR(IF(FIND(" ",G4584)&gt;=1,MID(G4584,FIND(" ",G4584)+1,LEN(G4584)),""),""),"")</f>
        <v/>
      </c>
      <c r="AC4584" s="51">
        <f>IFERROR(VALUE(MID($C4584,1,2)),0)</f>
        <v>0</v>
      </c>
      <c r="AD4584" s="44">
        <f>IFERROR(VALUE(MID($C4584,4,3)),0)</f>
        <v>0</v>
      </c>
      <c r="AE4584" s="51">
        <f>VALUE(RIGHT("00"&amp;AC4584,2)&amp;RIGHT("000"&amp;AD4584,3))</f>
        <v>0</v>
      </c>
    </row>
    <row r="4585" spans="1:31">
      <c r="A4585" s="60" t="str">
        <f>IF(G4585&amp;Q4585&lt;&gt;"",W4585&amp;Q4585,"")</f>
        <v/>
      </c>
      <c r="B4585" s="60" t="str">
        <f>IF(C4585&lt;&gt;"",LEFT(C4585,9),"")</f>
        <v/>
      </c>
      <c r="V4585" s="60" t="str">
        <f>W4585&amp;H4585</f>
        <v/>
      </c>
      <c r="W4585" s="60" t="str">
        <f>_xlfn.LET(_xlpm.TextCell,TEXT(G4585,"###"),IF(_xlpm.TextCell&lt;&gt;"",IF(StyleSpaceSplit,IFERROR(IF(FIND(" ",_xlpm.TextCell)&gt;=1,MID(_xlpm.TextCell,1,FIND(" ",_xlpm.TextCell)-1),_xlpm.TextCell),_xlpm.TextCell),_xlpm.TextCell),""))</f>
        <v/>
      </c>
      <c r="X4585" s="60" t="str">
        <f>IF(A4585&lt;&gt;"",IFERROR(IF(FIND(" ",G4585)&gt;=1,MID(G4585,FIND(" ",G4585)+1,LEN(G4585)),""),""),"")</f>
        <v/>
      </c>
      <c r="AC4585" s="51">
        <f>IFERROR(VALUE(MID($C4585,1,2)),0)</f>
        <v>0</v>
      </c>
      <c r="AD4585" s="44">
        <f>IFERROR(VALUE(MID($C4585,4,3)),0)</f>
        <v>0</v>
      </c>
      <c r="AE4585" s="51">
        <f>VALUE(RIGHT("00"&amp;AC4585,2)&amp;RIGHT("000"&amp;AD4585,3))</f>
        <v>0</v>
      </c>
    </row>
    <row r="4586" spans="1:31">
      <c r="A4586" s="60" t="str">
        <f>IF(G4586&amp;Q4586&lt;&gt;"",W4586&amp;Q4586,"")</f>
        <v/>
      </c>
      <c r="B4586" s="60" t="str">
        <f>IF(C4586&lt;&gt;"",LEFT(C4586,9),"")</f>
        <v/>
      </c>
      <c r="V4586" s="60" t="str">
        <f>W4586&amp;H4586</f>
        <v/>
      </c>
      <c r="W4586" s="60" t="str">
        <f>_xlfn.LET(_xlpm.TextCell,TEXT(G4586,"###"),IF(_xlpm.TextCell&lt;&gt;"",IF(StyleSpaceSplit,IFERROR(IF(FIND(" ",_xlpm.TextCell)&gt;=1,MID(_xlpm.TextCell,1,FIND(" ",_xlpm.TextCell)-1),_xlpm.TextCell),_xlpm.TextCell),_xlpm.TextCell),""))</f>
        <v/>
      </c>
      <c r="X4586" s="60" t="str">
        <f>IF(A4586&lt;&gt;"",IFERROR(IF(FIND(" ",G4586)&gt;=1,MID(G4586,FIND(" ",G4586)+1,LEN(G4586)),""),""),"")</f>
        <v/>
      </c>
      <c r="AC4586" s="51">
        <f>IFERROR(VALUE(MID($C4586,1,2)),0)</f>
        <v>0</v>
      </c>
      <c r="AD4586" s="44">
        <f>IFERROR(VALUE(MID($C4586,4,3)),0)</f>
        <v>0</v>
      </c>
      <c r="AE4586" s="51">
        <f>VALUE(RIGHT("00"&amp;AC4586,2)&amp;RIGHT("000"&amp;AD4586,3))</f>
        <v>0</v>
      </c>
    </row>
    <row r="4587" spans="1:31">
      <c r="A4587" s="60" t="str">
        <f>IF(G4587&amp;Q4587&lt;&gt;"",W4587&amp;Q4587,"")</f>
        <v/>
      </c>
      <c r="B4587" s="60" t="str">
        <f>IF(C4587&lt;&gt;"",LEFT(C4587,9),"")</f>
        <v/>
      </c>
      <c r="V4587" s="60" t="str">
        <f>W4587&amp;H4587</f>
        <v/>
      </c>
      <c r="W4587" s="60" t="str">
        <f>_xlfn.LET(_xlpm.TextCell,TEXT(G4587,"###"),IF(_xlpm.TextCell&lt;&gt;"",IF(StyleSpaceSplit,IFERROR(IF(FIND(" ",_xlpm.TextCell)&gt;=1,MID(_xlpm.TextCell,1,FIND(" ",_xlpm.TextCell)-1),_xlpm.TextCell),_xlpm.TextCell),_xlpm.TextCell),""))</f>
        <v/>
      </c>
      <c r="X4587" s="60" t="str">
        <f>IF(A4587&lt;&gt;"",IFERROR(IF(FIND(" ",G4587)&gt;=1,MID(G4587,FIND(" ",G4587)+1,LEN(G4587)),""),""),"")</f>
        <v/>
      </c>
      <c r="AC4587" s="51">
        <f>IFERROR(VALUE(MID($C4587,1,2)),0)</f>
        <v>0</v>
      </c>
      <c r="AD4587" s="44">
        <f>IFERROR(VALUE(MID($C4587,4,3)),0)</f>
        <v>0</v>
      </c>
      <c r="AE4587" s="51">
        <f>VALUE(RIGHT("00"&amp;AC4587,2)&amp;RIGHT("000"&amp;AD4587,3))</f>
        <v>0</v>
      </c>
    </row>
    <row r="4588" spans="1:31">
      <c r="A4588" s="60" t="str">
        <f>IF(G4588&amp;Q4588&lt;&gt;"",W4588&amp;Q4588,"")</f>
        <v/>
      </c>
      <c r="B4588" s="60" t="str">
        <f>IF(C4588&lt;&gt;"",LEFT(C4588,9),"")</f>
        <v/>
      </c>
      <c r="V4588" s="60" t="str">
        <f>W4588&amp;H4588</f>
        <v/>
      </c>
      <c r="W4588" s="60" t="str">
        <f>_xlfn.LET(_xlpm.TextCell,TEXT(G4588,"###"),IF(_xlpm.TextCell&lt;&gt;"",IF(StyleSpaceSplit,IFERROR(IF(FIND(" ",_xlpm.TextCell)&gt;=1,MID(_xlpm.TextCell,1,FIND(" ",_xlpm.TextCell)-1),_xlpm.TextCell),_xlpm.TextCell),_xlpm.TextCell),""))</f>
        <v/>
      </c>
      <c r="X4588" s="60" t="str">
        <f>IF(A4588&lt;&gt;"",IFERROR(IF(FIND(" ",G4588)&gt;=1,MID(G4588,FIND(" ",G4588)+1,LEN(G4588)),""),""),"")</f>
        <v/>
      </c>
      <c r="AC4588" s="51">
        <f>IFERROR(VALUE(MID($C4588,1,2)),0)</f>
        <v>0</v>
      </c>
      <c r="AD4588" s="44">
        <f>IFERROR(VALUE(MID($C4588,4,3)),0)</f>
        <v>0</v>
      </c>
      <c r="AE4588" s="51">
        <f>VALUE(RIGHT("00"&amp;AC4588,2)&amp;RIGHT("000"&amp;AD4588,3))</f>
        <v>0</v>
      </c>
    </row>
    <row r="4589" spans="1:31">
      <c r="A4589" s="60" t="str">
        <f>IF(G4589&amp;Q4589&lt;&gt;"",W4589&amp;Q4589,"")</f>
        <v/>
      </c>
      <c r="B4589" s="60" t="str">
        <f>IF(C4589&lt;&gt;"",LEFT(C4589,9),"")</f>
        <v/>
      </c>
      <c r="V4589" s="60" t="str">
        <f>W4589&amp;H4589</f>
        <v/>
      </c>
      <c r="W4589" s="60" t="str">
        <f>_xlfn.LET(_xlpm.TextCell,TEXT(G4589,"###"),IF(_xlpm.TextCell&lt;&gt;"",IF(StyleSpaceSplit,IFERROR(IF(FIND(" ",_xlpm.TextCell)&gt;=1,MID(_xlpm.TextCell,1,FIND(" ",_xlpm.TextCell)-1),_xlpm.TextCell),_xlpm.TextCell),_xlpm.TextCell),""))</f>
        <v/>
      </c>
      <c r="X4589" s="60" t="str">
        <f>IF(A4589&lt;&gt;"",IFERROR(IF(FIND(" ",G4589)&gt;=1,MID(G4589,FIND(" ",G4589)+1,LEN(G4589)),""),""),"")</f>
        <v/>
      </c>
      <c r="AC4589" s="51">
        <f>IFERROR(VALUE(MID($C4589,1,2)),0)</f>
        <v>0</v>
      </c>
      <c r="AD4589" s="44">
        <f>IFERROR(VALUE(MID($C4589,4,3)),0)</f>
        <v>0</v>
      </c>
      <c r="AE4589" s="51">
        <f>VALUE(RIGHT("00"&amp;AC4589,2)&amp;RIGHT("000"&amp;AD4589,3))</f>
        <v>0</v>
      </c>
    </row>
    <row r="4590" spans="1:31">
      <c r="A4590" s="60" t="str">
        <f>IF(G4590&amp;Q4590&lt;&gt;"",W4590&amp;Q4590,"")</f>
        <v/>
      </c>
      <c r="B4590" s="60" t="str">
        <f>IF(C4590&lt;&gt;"",LEFT(C4590,9),"")</f>
        <v/>
      </c>
      <c r="V4590" s="60" t="str">
        <f>W4590&amp;H4590</f>
        <v/>
      </c>
      <c r="W4590" s="60" t="str">
        <f>_xlfn.LET(_xlpm.TextCell,TEXT(G4590,"###"),IF(_xlpm.TextCell&lt;&gt;"",IF(StyleSpaceSplit,IFERROR(IF(FIND(" ",_xlpm.TextCell)&gt;=1,MID(_xlpm.TextCell,1,FIND(" ",_xlpm.TextCell)-1),_xlpm.TextCell),_xlpm.TextCell),_xlpm.TextCell),""))</f>
        <v/>
      </c>
      <c r="X4590" s="60" t="str">
        <f>IF(A4590&lt;&gt;"",IFERROR(IF(FIND(" ",G4590)&gt;=1,MID(G4590,FIND(" ",G4590)+1,LEN(G4590)),""),""),"")</f>
        <v/>
      </c>
      <c r="AC4590" s="51">
        <f>IFERROR(VALUE(MID($C4590,1,2)),0)</f>
        <v>0</v>
      </c>
      <c r="AD4590" s="44">
        <f>IFERROR(VALUE(MID($C4590,4,3)),0)</f>
        <v>0</v>
      </c>
      <c r="AE4590" s="51">
        <f>VALUE(RIGHT("00"&amp;AC4590,2)&amp;RIGHT("000"&amp;AD4590,3))</f>
        <v>0</v>
      </c>
    </row>
    <row r="4591" spans="1:31">
      <c r="A4591" s="60" t="str">
        <f>IF(G4591&amp;Q4591&lt;&gt;"",W4591&amp;Q4591,"")</f>
        <v/>
      </c>
      <c r="B4591" s="60" t="str">
        <f>IF(C4591&lt;&gt;"",LEFT(C4591,9),"")</f>
        <v/>
      </c>
      <c r="V4591" s="60" t="str">
        <f>W4591&amp;H4591</f>
        <v/>
      </c>
      <c r="W4591" s="60" t="str">
        <f>_xlfn.LET(_xlpm.TextCell,TEXT(G4591,"###"),IF(_xlpm.TextCell&lt;&gt;"",IF(StyleSpaceSplit,IFERROR(IF(FIND(" ",_xlpm.TextCell)&gt;=1,MID(_xlpm.TextCell,1,FIND(" ",_xlpm.TextCell)-1),_xlpm.TextCell),_xlpm.TextCell),_xlpm.TextCell),""))</f>
        <v/>
      </c>
      <c r="X4591" s="60" t="str">
        <f>IF(A4591&lt;&gt;"",IFERROR(IF(FIND(" ",G4591)&gt;=1,MID(G4591,FIND(" ",G4591)+1,LEN(G4591)),""),""),"")</f>
        <v/>
      </c>
      <c r="AC4591" s="51">
        <f>IFERROR(VALUE(MID($C4591,1,2)),0)</f>
        <v>0</v>
      </c>
      <c r="AD4591" s="44">
        <f>IFERROR(VALUE(MID($C4591,4,3)),0)</f>
        <v>0</v>
      </c>
      <c r="AE4591" s="51">
        <f>VALUE(RIGHT("00"&amp;AC4591,2)&amp;RIGHT("000"&amp;AD4591,3))</f>
        <v>0</v>
      </c>
    </row>
    <row r="4592" spans="1:31">
      <c r="A4592" s="60" t="str">
        <f>IF(G4592&amp;Q4592&lt;&gt;"",W4592&amp;Q4592,"")</f>
        <v/>
      </c>
      <c r="B4592" s="60" t="str">
        <f>IF(C4592&lt;&gt;"",LEFT(C4592,9),"")</f>
        <v/>
      </c>
      <c r="V4592" s="60" t="str">
        <f>W4592&amp;H4592</f>
        <v/>
      </c>
      <c r="W4592" s="60" t="str">
        <f>_xlfn.LET(_xlpm.TextCell,TEXT(G4592,"###"),IF(_xlpm.TextCell&lt;&gt;"",IF(StyleSpaceSplit,IFERROR(IF(FIND(" ",_xlpm.TextCell)&gt;=1,MID(_xlpm.TextCell,1,FIND(" ",_xlpm.TextCell)-1),_xlpm.TextCell),_xlpm.TextCell),_xlpm.TextCell),""))</f>
        <v/>
      </c>
      <c r="X4592" s="60" t="str">
        <f>IF(A4592&lt;&gt;"",IFERROR(IF(FIND(" ",G4592)&gt;=1,MID(G4592,FIND(" ",G4592)+1,LEN(G4592)),""),""),"")</f>
        <v/>
      </c>
      <c r="AC4592" s="51">
        <f>IFERROR(VALUE(MID($C4592,1,2)),0)</f>
        <v>0</v>
      </c>
      <c r="AD4592" s="44">
        <f>IFERROR(VALUE(MID($C4592,4,3)),0)</f>
        <v>0</v>
      </c>
      <c r="AE4592" s="51">
        <f>VALUE(RIGHT("00"&amp;AC4592,2)&amp;RIGHT("000"&amp;AD4592,3))</f>
        <v>0</v>
      </c>
    </row>
    <row r="4593" spans="1:31">
      <c r="A4593" s="60" t="str">
        <f>IF(G4593&amp;Q4593&lt;&gt;"",W4593&amp;Q4593,"")</f>
        <v/>
      </c>
      <c r="B4593" s="60" t="str">
        <f>IF(C4593&lt;&gt;"",LEFT(C4593,9),"")</f>
        <v/>
      </c>
      <c r="V4593" s="60" t="str">
        <f>W4593&amp;H4593</f>
        <v/>
      </c>
      <c r="W4593" s="60" t="str">
        <f>_xlfn.LET(_xlpm.TextCell,TEXT(G4593,"###"),IF(_xlpm.TextCell&lt;&gt;"",IF(StyleSpaceSplit,IFERROR(IF(FIND(" ",_xlpm.TextCell)&gt;=1,MID(_xlpm.TextCell,1,FIND(" ",_xlpm.TextCell)-1),_xlpm.TextCell),_xlpm.TextCell),_xlpm.TextCell),""))</f>
        <v/>
      </c>
      <c r="X4593" s="60" t="str">
        <f>IF(A4593&lt;&gt;"",IFERROR(IF(FIND(" ",G4593)&gt;=1,MID(G4593,FIND(" ",G4593)+1,LEN(G4593)),""),""),"")</f>
        <v/>
      </c>
      <c r="AC4593" s="51">
        <f>IFERROR(VALUE(MID($C4593,1,2)),0)</f>
        <v>0</v>
      </c>
      <c r="AD4593" s="44">
        <f>IFERROR(VALUE(MID($C4593,4,3)),0)</f>
        <v>0</v>
      </c>
      <c r="AE4593" s="51">
        <f>VALUE(RIGHT("00"&amp;AC4593,2)&amp;RIGHT("000"&amp;AD4593,3))</f>
        <v>0</v>
      </c>
    </row>
    <row r="4594" spans="1:31">
      <c r="A4594" s="60" t="str">
        <f>IF(G4594&amp;Q4594&lt;&gt;"",W4594&amp;Q4594,"")</f>
        <v/>
      </c>
      <c r="B4594" s="60" t="str">
        <f>IF(C4594&lt;&gt;"",LEFT(C4594,9),"")</f>
        <v/>
      </c>
      <c r="V4594" s="60" t="str">
        <f>W4594&amp;H4594</f>
        <v/>
      </c>
      <c r="W4594" s="60" t="str">
        <f>_xlfn.LET(_xlpm.TextCell,TEXT(G4594,"###"),IF(_xlpm.TextCell&lt;&gt;"",IF(StyleSpaceSplit,IFERROR(IF(FIND(" ",_xlpm.TextCell)&gt;=1,MID(_xlpm.TextCell,1,FIND(" ",_xlpm.TextCell)-1),_xlpm.TextCell),_xlpm.TextCell),_xlpm.TextCell),""))</f>
        <v/>
      </c>
      <c r="X4594" s="60" t="str">
        <f>IF(A4594&lt;&gt;"",IFERROR(IF(FIND(" ",G4594)&gt;=1,MID(G4594,FIND(" ",G4594)+1,LEN(G4594)),""),""),"")</f>
        <v/>
      </c>
      <c r="AC4594" s="51">
        <f>IFERROR(VALUE(MID($C4594,1,2)),0)</f>
        <v>0</v>
      </c>
      <c r="AD4594" s="44">
        <f>IFERROR(VALUE(MID($C4594,4,3)),0)</f>
        <v>0</v>
      </c>
      <c r="AE4594" s="51">
        <f>VALUE(RIGHT("00"&amp;AC4594,2)&amp;RIGHT("000"&amp;AD4594,3))</f>
        <v>0</v>
      </c>
    </row>
    <row r="4595" spans="1:31">
      <c r="A4595" s="60" t="str">
        <f>IF(G4595&amp;Q4595&lt;&gt;"",W4595&amp;Q4595,"")</f>
        <v/>
      </c>
      <c r="B4595" s="60" t="str">
        <f>IF(C4595&lt;&gt;"",LEFT(C4595,9),"")</f>
        <v/>
      </c>
      <c r="V4595" s="60" t="str">
        <f>W4595&amp;H4595</f>
        <v/>
      </c>
      <c r="W4595" s="60" t="str">
        <f>_xlfn.LET(_xlpm.TextCell,TEXT(G4595,"###"),IF(_xlpm.TextCell&lt;&gt;"",IF(StyleSpaceSplit,IFERROR(IF(FIND(" ",_xlpm.TextCell)&gt;=1,MID(_xlpm.TextCell,1,FIND(" ",_xlpm.TextCell)-1),_xlpm.TextCell),_xlpm.TextCell),_xlpm.TextCell),""))</f>
        <v/>
      </c>
      <c r="X4595" s="60" t="str">
        <f>IF(A4595&lt;&gt;"",IFERROR(IF(FIND(" ",G4595)&gt;=1,MID(G4595,FIND(" ",G4595)+1,LEN(G4595)),""),""),"")</f>
        <v/>
      </c>
      <c r="AC4595" s="51">
        <f>IFERROR(VALUE(MID($C4595,1,2)),0)</f>
        <v>0</v>
      </c>
      <c r="AD4595" s="44">
        <f>IFERROR(VALUE(MID($C4595,4,3)),0)</f>
        <v>0</v>
      </c>
      <c r="AE4595" s="51">
        <f>VALUE(RIGHT("00"&amp;AC4595,2)&amp;RIGHT("000"&amp;AD4595,3))</f>
        <v>0</v>
      </c>
    </row>
    <row r="4596" spans="1:31">
      <c r="A4596" s="60" t="str">
        <f>IF(G4596&amp;Q4596&lt;&gt;"",W4596&amp;Q4596,"")</f>
        <v/>
      </c>
      <c r="B4596" s="60" t="str">
        <f>IF(C4596&lt;&gt;"",LEFT(C4596,9),"")</f>
        <v/>
      </c>
      <c r="V4596" s="60" t="str">
        <f>W4596&amp;H4596</f>
        <v/>
      </c>
      <c r="W4596" s="60" t="str">
        <f>_xlfn.LET(_xlpm.TextCell,TEXT(G4596,"###"),IF(_xlpm.TextCell&lt;&gt;"",IF(StyleSpaceSplit,IFERROR(IF(FIND(" ",_xlpm.TextCell)&gt;=1,MID(_xlpm.TextCell,1,FIND(" ",_xlpm.TextCell)-1),_xlpm.TextCell),_xlpm.TextCell),_xlpm.TextCell),""))</f>
        <v/>
      </c>
      <c r="X4596" s="60" t="str">
        <f>IF(A4596&lt;&gt;"",IFERROR(IF(FIND(" ",G4596)&gt;=1,MID(G4596,FIND(" ",G4596)+1,LEN(G4596)),""),""),"")</f>
        <v/>
      </c>
      <c r="AC4596" s="51">
        <f>IFERROR(VALUE(MID($C4596,1,2)),0)</f>
        <v>0</v>
      </c>
      <c r="AD4596" s="44">
        <f>IFERROR(VALUE(MID($C4596,4,3)),0)</f>
        <v>0</v>
      </c>
      <c r="AE4596" s="51">
        <f>VALUE(RIGHT("00"&amp;AC4596,2)&amp;RIGHT("000"&amp;AD4596,3))</f>
        <v>0</v>
      </c>
    </row>
    <row r="4597" spans="1:31">
      <c r="A4597" s="60" t="str">
        <f>IF(G4597&amp;Q4597&lt;&gt;"",W4597&amp;Q4597,"")</f>
        <v/>
      </c>
      <c r="B4597" s="60" t="str">
        <f>IF(C4597&lt;&gt;"",LEFT(C4597,9),"")</f>
        <v/>
      </c>
      <c r="V4597" s="60" t="str">
        <f>W4597&amp;H4597</f>
        <v/>
      </c>
      <c r="W4597" s="60" t="str">
        <f>_xlfn.LET(_xlpm.TextCell,TEXT(G4597,"###"),IF(_xlpm.TextCell&lt;&gt;"",IF(StyleSpaceSplit,IFERROR(IF(FIND(" ",_xlpm.TextCell)&gt;=1,MID(_xlpm.TextCell,1,FIND(" ",_xlpm.TextCell)-1),_xlpm.TextCell),_xlpm.TextCell),_xlpm.TextCell),""))</f>
        <v/>
      </c>
      <c r="X4597" s="60" t="str">
        <f>IF(A4597&lt;&gt;"",IFERROR(IF(FIND(" ",G4597)&gt;=1,MID(G4597,FIND(" ",G4597)+1,LEN(G4597)),""),""),"")</f>
        <v/>
      </c>
      <c r="AC4597" s="51">
        <f>IFERROR(VALUE(MID($C4597,1,2)),0)</f>
        <v>0</v>
      </c>
      <c r="AD4597" s="44">
        <f>IFERROR(VALUE(MID($C4597,4,3)),0)</f>
        <v>0</v>
      </c>
      <c r="AE4597" s="51">
        <f>VALUE(RIGHT("00"&amp;AC4597,2)&amp;RIGHT("000"&amp;AD4597,3))</f>
        <v>0</v>
      </c>
    </row>
    <row r="4598" spans="1:31">
      <c r="A4598" s="60" t="str">
        <f>IF(G4598&amp;Q4598&lt;&gt;"",W4598&amp;Q4598,"")</f>
        <v/>
      </c>
      <c r="B4598" s="60" t="str">
        <f>IF(C4598&lt;&gt;"",LEFT(C4598,9),"")</f>
        <v/>
      </c>
      <c r="V4598" s="60" t="str">
        <f>W4598&amp;H4598</f>
        <v/>
      </c>
      <c r="W4598" s="60" t="str">
        <f>_xlfn.LET(_xlpm.TextCell,TEXT(G4598,"###"),IF(_xlpm.TextCell&lt;&gt;"",IF(StyleSpaceSplit,IFERROR(IF(FIND(" ",_xlpm.TextCell)&gt;=1,MID(_xlpm.TextCell,1,FIND(" ",_xlpm.TextCell)-1),_xlpm.TextCell),_xlpm.TextCell),_xlpm.TextCell),""))</f>
        <v/>
      </c>
      <c r="X4598" s="60" t="str">
        <f>IF(A4598&lt;&gt;"",IFERROR(IF(FIND(" ",G4598)&gt;=1,MID(G4598,FIND(" ",G4598)+1,LEN(G4598)),""),""),"")</f>
        <v/>
      </c>
      <c r="AC4598" s="51">
        <f>IFERROR(VALUE(MID($C4598,1,2)),0)</f>
        <v>0</v>
      </c>
      <c r="AD4598" s="44">
        <f>IFERROR(VALUE(MID($C4598,4,3)),0)</f>
        <v>0</v>
      </c>
      <c r="AE4598" s="51">
        <f>VALUE(RIGHT("00"&amp;AC4598,2)&amp;RIGHT("000"&amp;AD4598,3))</f>
        <v>0</v>
      </c>
    </row>
    <row r="4599" spans="1:31">
      <c r="A4599" s="60" t="str">
        <f>IF(G4599&amp;Q4599&lt;&gt;"",W4599&amp;Q4599,"")</f>
        <v/>
      </c>
      <c r="B4599" s="60" t="str">
        <f>IF(C4599&lt;&gt;"",LEFT(C4599,9),"")</f>
        <v/>
      </c>
      <c r="V4599" s="60" t="str">
        <f>W4599&amp;H4599</f>
        <v/>
      </c>
      <c r="W4599" s="60" t="str">
        <f>_xlfn.LET(_xlpm.TextCell,TEXT(G4599,"###"),IF(_xlpm.TextCell&lt;&gt;"",IF(StyleSpaceSplit,IFERROR(IF(FIND(" ",_xlpm.TextCell)&gt;=1,MID(_xlpm.TextCell,1,FIND(" ",_xlpm.TextCell)-1),_xlpm.TextCell),_xlpm.TextCell),_xlpm.TextCell),""))</f>
        <v/>
      </c>
      <c r="X4599" s="60" t="str">
        <f>IF(A4599&lt;&gt;"",IFERROR(IF(FIND(" ",G4599)&gt;=1,MID(G4599,FIND(" ",G4599)+1,LEN(G4599)),""),""),"")</f>
        <v/>
      </c>
      <c r="AC4599" s="51">
        <f>IFERROR(VALUE(MID($C4599,1,2)),0)</f>
        <v>0</v>
      </c>
      <c r="AD4599" s="44">
        <f>IFERROR(VALUE(MID($C4599,4,3)),0)</f>
        <v>0</v>
      </c>
      <c r="AE4599" s="51">
        <f>VALUE(RIGHT("00"&amp;AC4599,2)&amp;RIGHT("000"&amp;AD4599,3))</f>
        <v>0</v>
      </c>
    </row>
    <row r="4600" spans="1:31">
      <c r="A4600" s="60" t="str">
        <f>IF(G4600&amp;Q4600&lt;&gt;"",W4600&amp;Q4600,"")</f>
        <v/>
      </c>
      <c r="B4600" s="60" t="str">
        <f>IF(C4600&lt;&gt;"",LEFT(C4600,9),"")</f>
        <v/>
      </c>
      <c r="V4600" s="60" t="str">
        <f>W4600&amp;H4600</f>
        <v/>
      </c>
      <c r="W4600" s="60" t="str">
        <f>_xlfn.LET(_xlpm.TextCell,TEXT(G4600,"###"),IF(_xlpm.TextCell&lt;&gt;"",IF(StyleSpaceSplit,IFERROR(IF(FIND(" ",_xlpm.TextCell)&gt;=1,MID(_xlpm.TextCell,1,FIND(" ",_xlpm.TextCell)-1),_xlpm.TextCell),_xlpm.TextCell),_xlpm.TextCell),""))</f>
        <v/>
      </c>
      <c r="X4600" s="60" t="str">
        <f>IF(A4600&lt;&gt;"",IFERROR(IF(FIND(" ",G4600)&gt;=1,MID(G4600,FIND(" ",G4600)+1,LEN(G4600)),""),""),"")</f>
        <v/>
      </c>
      <c r="AC4600" s="51">
        <f>IFERROR(VALUE(MID($C4600,1,2)),0)</f>
        <v>0</v>
      </c>
      <c r="AD4600" s="44">
        <f>IFERROR(VALUE(MID($C4600,4,3)),0)</f>
        <v>0</v>
      </c>
      <c r="AE4600" s="51">
        <f>VALUE(RIGHT("00"&amp;AC4600,2)&amp;RIGHT("000"&amp;AD4600,3))</f>
        <v>0</v>
      </c>
    </row>
    <row r="4601" spans="1:31">
      <c r="A4601" s="60" t="str">
        <f>IF(G4601&amp;Q4601&lt;&gt;"",W4601&amp;Q4601,"")</f>
        <v/>
      </c>
      <c r="B4601" s="60" t="str">
        <f>IF(C4601&lt;&gt;"",LEFT(C4601,9),"")</f>
        <v/>
      </c>
      <c r="V4601" s="60" t="str">
        <f>W4601&amp;H4601</f>
        <v/>
      </c>
      <c r="W4601" s="60" t="str">
        <f>_xlfn.LET(_xlpm.TextCell,TEXT(G4601,"###"),IF(_xlpm.TextCell&lt;&gt;"",IF(StyleSpaceSplit,IFERROR(IF(FIND(" ",_xlpm.TextCell)&gt;=1,MID(_xlpm.TextCell,1,FIND(" ",_xlpm.TextCell)-1),_xlpm.TextCell),_xlpm.TextCell),_xlpm.TextCell),""))</f>
        <v/>
      </c>
      <c r="X4601" s="60" t="str">
        <f>IF(A4601&lt;&gt;"",IFERROR(IF(FIND(" ",G4601)&gt;=1,MID(G4601,FIND(" ",G4601)+1,LEN(G4601)),""),""),"")</f>
        <v/>
      </c>
      <c r="AC4601" s="51">
        <f>IFERROR(VALUE(MID($C4601,1,2)),0)</f>
        <v>0</v>
      </c>
      <c r="AD4601" s="44">
        <f>IFERROR(VALUE(MID($C4601,4,3)),0)</f>
        <v>0</v>
      </c>
      <c r="AE4601" s="51">
        <f>VALUE(RIGHT("00"&amp;AC4601,2)&amp;RIGHT("000"&amp;AD4601,3))</f>
        <v>0</v>
      </c>
    </row>
    <row r="4602" spans="1:31">
      <c r="A4602" s="60" t="str">
        <f>IF(G4602&amp;Q4602&lt;&gt;"",W4602&amp;Q4602,"")</f>
        <v/>
      </c>
      <c r="B4602" s="60" t="str">
        <f>IF(C4602&lt;&gt;"",LEFT(C4602,9),"")</f>
        <v/>
      </c>
      <c r="V4602" s="60" t="str">
        <f>W4602&amp;H4602</f>
        <v/>
      </c>
      <c r="W4602" s="60" t="str">
        <f>_xlfn.LET(_xlpm.TextCell,TEXT(G4602,"###"),IF(_xlpm.TextCell&lt;&gt;"",IF(StyleSpaceSplit,IFERROR(IF(FIND(" ",_xlpm.TextCell)&gt;=1,MID(_xlpm.TextCell,1,FIND(" ",_xlpm.TextCell)-1),_xlpm.TextCell),_xlpm.TextCell),_xlpm.TextCell),""))</f>
        <v/>
      </c>
      <c r="X4602" s="60" t="str">
        <f>IF(A4602&lt;&gt;"",IFERROR(IF(FIND(" ",G4602)&gt;=1,MID(G4602,FIND(" ",G4602)+1,LEN(G4602)),""),""),"")</f>
        <v/>
      </c>
      <c r="AC4602" s="51">
        <f>IFERROR(VALUE(MID($C4602,1,2)),0)</f>
        <v>0</v>
      </c>
      <c r="AD4602" s="44">
        <f>IFERROR(VALUE(MID($C4602,4,3)),0)</f>
        <v>0</v>
      </c>
      <c r="AE4602" s="51">
        <f>VALUE(RIGHT("00"&amp;AC4602,2)&amp;RIGHT("000"&amp;AD4602,3))</f>
        <v>0</v>
      </c>
    </row>
    <row r="4603" spans="1:31">
      <c r="A4603" s="60" t="str">
        <f>IF(G4603&amp;Q4603&lt;&gt;"",W4603&amp;Q4603,"")</f>
        <v/>
      </c>
      <c r="B4603" s="60" t="str">
        <f>IF(C4603&lt;&gt;"",LEFT(C4603,9),"")</f>
        <v/>
      </c>
      <c r="V4603" s="60" t="str">
        <f>W4603&amp;H4603</f>
        <v/>
      </c>
      <c r="W4603" s="60" t="str">
        <f>_xlfn.LET(_xlpm.TextCell,TEXT(G4603,"###"),IF(_xlpm.TextCell&lt;&gt;"",IF(StyleSpaceSplit,IFERROR(IF(FIND(" ",_xlpm.TextCell)&gt;=1,MID(_xlpm.TextCell,1,FIND(" ",_xlpm.TextCell)-1),_xlpm.TextCell),_xlpm.TextCell),_xlpm.TextCell),""))</f>
        <v/>
      </c>
      <c r="X4603" s="60" t="str">
        <f>IF(A4603&lt;&gt;"",IFERROR(IF(FIND(" ",G4603)&gt;=1,MID(G4603,FIND(" ",G4603)+1,LEN(G4603)),""),""),"")</f>
        <v/>
      </c>
      <c r="AC4603" s="51">
        <f>IFERROR(VALUE(MID($C4603,1,2)),0)</f>
        <v>0</v>
      </c>
      <c r="AD4603" s="44">
        <f>IFERROR(VALUE(MID($C4603,4,3)),0)</f>
        <v>0</v>
      </c>
      <c r="AE4603" s="51">
        <f>VALUE(RIGHT("00"&amp;AC4603,2)&amp;RIGHT("000"&amp;AD4603,3))</f>
        <v>0</v>
      </c>
    </row>
    <row r="4604" spans="1:31">
      <c r="A4604" s="60" t="str">
        <f>IF(G4604&amp;Q4604&lt;&gt;"",W4604&amp;Q4604,"")</f>
        <v/>
      </c>
      <c r="B4604" s="60" t="str">
        <f>IF(C4604&lt;&gt;"",LEFT(C4604,9),"")</f>
        <v/>
      </c>
      <c r="V4604" s="60" t="str">
        <f>W4604&amp;H4604</f>
        <v/>
      </c>
      <c r="W4604" s="60" t="str">
        <f>_xlfn.LET(_xlpm.TextCell,TEXT(G4604,"###"),IF(_xlpm.TextCell&lt;&gt;"",IF(StyleSpaceSplit,IFERROR(IF(FIND(" ",_xlpm.TextCell)&gt;=1,MID(_xlpm.TextCell,1,FIND(" ",_xlpm.TextCell)-1),_xlpm.TextCell),_xlpm.TextCell),_xlpm.TextCell),""))</f>
        <v/>
      </c>
      <c r="X4604" s="60" t="str">
        <f>IF(A4604&lt;&gt;"",IFERROR(IF(FIND(" ",G4604)&gt;=1,MID(G4604,FIND(" ",G4604)+1,LEN(G4604)),""),""),"")</f>
        <v/>
      </c>
      <c r="AC4604" s="51">
        <f>IFERROR(VALUE(MID($C4604,1,2)),0)</f>
        <v>0</v>
      </c>
      <c r="AD4604" s="44">
        <f>IFERROR(VALUE(MID($C4604,4,3)),0)</f>
        <v>0</v>
      </c>
      <c r="AE4604" s="51">
        <f>VALUE(RIGHT("00"&amp;AC4604,2)&amp;RIGHT("000"&amp;AD4604,3))</f>
        <v>0</v>
      </c>
    </row>
    <row r="4605" spans="1:31">
      <c r="A4605" s="60" t="str">
        <f>IF(G4605&amp;Q4605&lt;&gt;"",W4605&amp;Q4605,"")</f>
        <v/>
      </c>
      <c r="B4605" s="60" t="str">
        <f>IF(C4605&lt;&gt;"",LEFT(C4605,9),"")</f>
        <v/>
      </c>
      <c r="V4605" s="60" t="str">
        <f>W4605&amp;H4605</f>
        <v/>
      </c>
      <c r="W4605" s="60" t="str">
        <f>_xlfn.LET(_xlpm.TextCell,TEXT(G4605,"###"),IF(_xlpm.TextCell&lt;&gt;"",IF(StyleSpaceSplit,IFERROR(IF(FIND(" ",_xlpm.TextCell)&gt;=1,MID(_xlpm.TextCell,1,FIND(" ",_xlpm.TextCell)-1),_xlpm.TextCell),_xlpm.TextCell),_xlpm.TextCell),""))</f>
        <v/>
      </c>
      <c r="X4605" s="60" t="str">
        <f>IF(A4605&lt;&gt;"",IFERROR(IF(FIND(" ",G4605)&gt;=1,MID(G4605,FIND(" ",G4605)+1,LEN(G4605)),""),""),"")</f>
        <v/>
      </c>
      <c r="AC4605" s="51">
        <f>IFERROR(VALUE(MID($C4605,1,2)),0)</f>
        <v>0</v>
      </c>
      <c r="AD4605" s="44">
        <f>IFERROR(VALUE(MID($C4605,4,3)),0)</f>
        <v>0</v>
      </c>
      <c r="AE4605" s="51">
        <f>VALUE(RIGHT("00"&amp;AC4605,2)&amp;RIGHT("000"&amp;AD4605,3))</f>
        <v>0</v>
      </c>
    </row>
    <row r="4606" spans="1:31">
      <c r="A4606" s="60" t="str">
        <f>IF(G4606&amp;Q4606&lt;&gt;"",W4606&amp;Q4606,"")</f>
        <v/>
      </c>
      <c r="B4606" s="60" t="str">
        <f>IF(C4606&lt;&gt;"",LEFT(C4606,9),"")</f>
        <v/>
      </c>
      <c r="V4606" s="60" t="str">
        <f>W4606&amp;H4606</f>
        <v/>
      </c>
      <c r="W4606" s="60" t="str">
        <f>_xlfn.LET(_xlpm.TextCell,TEXT(G4606,"###"),IF(_xlpm.TextCell&lt;&gt;"",IF(StyleSpaceSplit,IFERROR(IF(FIND(" ",_xlpm.TextCell)&gt;=1,MID(_xlpm.TextCell,1,FIND(" ",_xlpm.TextCell)-1),_xlpm.TextCell),_xlpm.TextCell),_xlpm.TextCell),""))</f>
        <v/>
      </c>
      <c r="X4606" s="60" t="str">
        <f>IF(A4606&lt;&gt;"",IFERROR(IF(FIND(" ",G4606)&gt;=1,MID(G4606,FIND(" ",G4606)+1,LEN(G4606)),""),""),"")</f>
        <v/>
      </c>
      <c r="AC4606" s="51">
        <f>IFERROR(VALUE(MID($C4606,1,2)),0)</f>
        <v>0</v>
      </c>
      <c r="AD4606" s="44">
        <f>IFERROR(VALUE(MID($C4606,4,3)),0)</f>
        <v>0</v>
      </c>
      <c r="AE4606" s="51">
        <f>VALUE(RIGHT("00"&amp;AC4606,2)&amp;RIGHT("000"&amp;AD4606,3))</f>
        <v>0</v>
      </c>
    </row>
    <row r="4607" spans="1:31">
      <c r="A4607" s="60" t="str">
        <f>IF(G4607&amp;Q4607&lt;&gt;"",W4607&amp;Q4607,"")</f>
        <v/>
      </c>
      <c r="B4607" s="60" t="str">
        <f>IF(C4607&lt;&gt;"",LEFT(C4607,9),"")</f>
        <v/>
      </c>
      <c r="V4607" s="60" t="str">
        <f>W4607&amp;H4607</f>
        <v/>
      </c>
      <c r="W4607" s="60" t="str">
        <f>_xlfn.LET(_xlpm.TextCell,TEXT(G4607,"###"),IF(_xlpm.TextCell&lt;&gt;"",IF(StyleSpaceSplit,IFERROR(IF(FIND(" ",_xlpm.TextCell)&gt;=1,MID(_xlpm.TextCell,1,FIND(" ",_xlpm.TextCell)-1),_xlpm.TextCell),_xlpm.TextCell),_xlpm.TextCell),""))</f>
        <v/>
      </c>
      <c r="X4607" s="60" t="str">
        <f>IF(A4607&lt;&gt;"",IFERROR(IF(FIND(" ",G4607)&gt;=1,MID(G4607,FIND(" ",G4607)+1,LEN(G4607)),""),""),"")</f>
        <v/>
      </c>
      <c r="AC4607" s="51">
        <f>IFERROR(VALUE(MID($C4607,1,2)),0)</f>
        <v>0</v>
      </c>
      <c r="AD4607" s="44">
        <f>IFERROR(VALUE(MID($C4607,4,3)),0)</f>
        <v>0</v>
      </c>
      <c r="AE4607" s="51">
        <f>VALUE(RIGHT("00"&amp;AC4607,2)&amp;RIGHT("000"&amp;AD4607,3))</f>
        <v>0</v>
      </c>
    </row>
    <row r="4608" spans="1:31">
      <c r="A4608" s="60" t="str">
        <f>IF(G4608&amp;Q4608&lt;&gt;"",W4608&amp;Q4608,"")</f>
        <v/>
      </c>
      <c r="B4608" s="60" t="str">
        <f>IF(C4608&lt;&gt;"",LEFT(C4608,9),"")</f>
        <v/>
      </c>
      <c r="V4608" s="60" t="str">
        <f>W4608&amp;H4608</f>
        <v/>
      </c>
      <c r="W4608" s="60" t="str">
        <f>_xlfn.LET(_xlpm.TextCell,TEXT(G4608,"###"),IF(_xlpm.TextCell&lt;&gt;"",IF(StyleSpaceSplit,IFERROR(IF(FIND(" ",_xlpm.TextCell)&gt;=1,MID(_xlpm.TextCell,1,FIND(" ",_xlpm.TextCell)-1),_xlpm.TextCell),_xlpm.TextCell),_xlpm.TextCell),""))</f>
        <v/>
      </c>
      <c r="X4608" s="60" t="str">
        <f>IF(A4608&lt;&gt;"",IFERROR(IF(FIND(" ",G4608)&gt;=1,MID(G4608,FIND(" ",G4608)+1,LEN(G4608)),""),""),"")</f>
        <v/>
      </c>
      <c r="AC4608" s="51">
        <f>IFERROR(VALUE(MID($C4608,1,2)),0)</f>
        <v>0</v>
      </c>
      <c r="AD4608" s="44">
        <f>IFERROR(VALUE(MID($C4608,4,3)),0)</f>
        <v>0</v>
      </c>
      <c r="AE4608" s="51">
        <f>VALUE(RIGHT("00"&amp;AC4608,2)&amp;RIGHT("000"&amp;AD4608,3))</f>
        <v>0</v>
      </c>
    </row>
    <row r="4609" spans="1:31">
      <c r="A4609" s="60" t="str">
        <f>IF(G4609&amp;Q4609&lt;&gt;"",W4609&amp;Q4609,"")</f>
        <v/>
      </c>
      <c r="B4609" s="60" t="str">
        <f>IF(C4609&lt;&gt;"",LEFT(C4609,9),"")</f>
        <v/>
      </c>
      <c r="V4609" s="60" t="str">
        <f>W4609&amp;H4609</f>
        <v/>
      </c>
      <c r="W4609" s="60" t="str">
        <f>_xlfn.LET(_xlpm.TextCell,TEXT(G4609,"###"),IF(_xlpm.TextCell&lt;&gt;"",IF(StyleSpaceSplit,IFERROR(IF(FIND(" ",_xlpm.TextCell)&gt;=1,MID(_xlpm.TextCell,1,FIND(" ",_xlpm.TextCell)-1),_xlpm.TextCell),_xlpm.TextCell),_xlpm.TextCell),""))</f>
        <v/>
      </c>
      <c r="X4609" s="60" t="str">
        <f>IF(A4609&lt;&gt;"",IFERROR(IF(FIND(" ",G4609)&gt;=1,MID(G4609,FIND(" ",G4609)+1,LEN(G4609)),""),""),"")</f>
        <v/>
      </c>
      <c r="AC4609" s="51">
        <f>IFERROR(VALUE(MID($C4609,1,2)),0)</f>
        <v>0</v>
      </c>
      <c r="AD4609" s="44">
        <f>IFERROR(VALUE(MID($C4609,4,3)),0)</f>
        <v>0</v>
      </c>
      <c r="AE4609" s="51">
        <f>VALUE(RIGHT("00"&amp;AC4609,2)&amp;RIGHT("000"&amp;AD4609,3))</f>
        <v>0</v>
      </c>
    </row>
    <row r="4610" spans="1:31">
      <c r="A4610" s="60" t="str">
        <f>IF(G4610&amp;Q4610&lt;&gt;"",W4610&amp;Q4610,"")</f>
        <v/>
      </c>
      <c r="B4610" s="60" t="str">
        <f>IF(C4610&lt;&gt;"",LEFT(C4610,9),"")</f>
        <v/>
      </c>
      <c r="V4610" s="60" t="str">
        <f>W4610&amp;H4610</f>
        <v/>
      </c>
      <c r="W4610" s="60" t="str">
        <f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>IF(A4610&lt;&gt;"",IFERROR(IF(FIND(" ",G4610)&gt;=1,MID(G4610,FIND(" ",G4610)+1,LEN(G4610)),""),""),"")</f>
        <v/>
      </c>
      <c r="AC4610" s="51">
        <f>IFERROR(VALUE(MID($C4610,1,2)),0)</f>
        <v>0</v>
      </c>
      <c r="AD4610" s="44">
        <f>IFERROR(VALUE(MID($C4610,4,3)),0)</f>
        <v>0</v>
      </c>
      <c r="AE4610" s="51">
        <f>VALUE(RIGHT("00"&amp;AC4610,2)&amp;RIGHT("000"&amp;AD4610,3))</f>
        <v>0</v>
      </c>
    </row>
    <row r="4611" spans="1:31">
      <c r="A4611" s="60" t="str">
        <f>IF(G4611&amp;Q4611&lt;&gt;"",W4611&amp;Q4611,"")</f>
        <v/>
      </c>
      <c r="B4611" s="60" t="str">
        <f>IF(C4611&lt;&gt;"",LEFT(C4611,9),"")</f>
        <v/>
      </c>
      <c r="V4611" s="60" t="str">
        <f>W4611&amp;H4611</f>
        <v/>
      </c>
      <c r="W4611" s="60" t="str">
        <f>_xlfn.LET(_xlpm.TextCell,TEXT(G4611,"###"),IF(_xlpm.TextCell&lt;&gt;"",IF(StyleSpaceSplit,IFERROR(IF(FIND(" ",_xlpm.TextCell)&gt;=1,MID(_xlpm.TextCell,1,FIND(" ",_xlpm.TextCell)-1),_xlpm.TextCell),_xlpm.TextCell),_xlpm.TextCell),""))</f>
        <v/>
      </c>
      <c r="X4611" s="60" t="str">
        <f>IF(A4611&lt;&gt;"",IFERROR(IF(FIND(" ",G4611)&gt;=1,MID(G4611,FIND(" ",G4611)+1,LEN(G4611)),""),""),"")</f>
        <v/>
      </c>
      <c r="AC4611" s="51">
        <f>IFERROR(VALUE(MID($C4611,1,2)),0)</f>
        <v>0</v>
      </c>
      <c r="AD4611" s="44">
        <f>IFERROR(VALUE(MID($C4611,4,3)),0)</f>
        <v>0</v>
      </c>
      <c r="AE4611" s="51">
        <f>VALUE(RIGHT("00"&amp;AC4611,2)&amp;RIGHT("000"&amp;AD4611,3))</f>
        <v>0</v>
      </c>
    </row>
    <row r="4612" spans="1:31">
      <c r="A4612" s="60" t="str">
        <f>IF(G4612&amp;Q4612&lt;&gt;"",W4612&amp;Q4612,"")</f>
        <v/>
      </c>
      <c r="B4612" s="60" t="str">
        <f>IF(C4612&lt;&gt;"",LEFT(C4612,9),"")</f>
        <v/>
      </c>
      <c r="V4612" s="60" t="str">
        <f>W4612&amp;H4612</f>
        <v/>
      </c>
      <c r="W4612" s="60" t="str">
        <f>_xlfn.LET(_xlpm.TextCell,TEXT(G4612,"###"),IF(_xlpm.TextCell&lt;&gt;"",IF(StyleSpaceSplit,IFERROR(IF(FIND(" ",_xlpm.TextCell)&gt;=1,MID(_xlpm.TextCell,1,FIND(" ",_xlpm.TextCell)-1),_xlpm.TextCell),_xlpm.TextCell),_xlpm.TextCell),""))</f>
        <v/>
      </c>
      <c r="X4612" s="60" t="str">
        <f>IF(A4612&lt;&gt;"",IFERROR(IF(FIND(" ",G4612)&gt;=1,MID(G4612,FIND(" ",G4612)+1,LEN(G4612)),""),""),"")</f>
        <v/>
      </c>
      <c r="AC4612" s="51">
        <f>IFERROR(VALUE(MID($C4612,1,2)),0)</f>
        <v>0</v>
      </c>
      <c r="AD4612" s="44">
        <f>IFERROR(VALUE(MID($C4612,4,3)),0)</f>
        <v>0</v>
      </c>
      <c r="AE4612" s="51">
        <f>VALUE(RIGHT("00"&amp;AC4612,2)&amp;RIGHT("000"&amp;AD4612,3))</f>
        <v>0</v>
      </c>
    </row>
    <row r="4613" spans="1:31">
      <c r="A4613" s="60" t="str">
        <f>IF(G4613&amp;Q4613&lt;&gt;"",W4613&amp;Q4613,"")</f>
        <v/>
      </c>
      <c r="B4613" s="60" t="str">
        <f>IF(C4613&lt;&gt;"",LEFT(C4613,9),"")</f>
        <v/>
      </c>
      <c r="V4613" s="60" t="str">
        <f>W4613&amp;H4613</f>
        <v/>
      </c>
      <c r="W4613" s="60" t="str">
        <f>_xlfn.LET(_xlpm.TextCell,TEXT(G4613,"###"),IF(_xlpm.TextCell&lt;&gt;"",IF(StyleSpaceSplit,IFERROR(IF(FIND(" ",_xlpm.TextCell)&gt;=1,MID(_xlpm.TextCell,1,FIND(" ",_xlpm.TextCell)-1),_xlpm.TextCell),_xlpm.TextCell),_xlpm.TextCell),""))</f>
        <v/>
      </c>
      <c r="X4613" s="60" t="str">
        <f>IF(A4613&lt;&gt;"",IFERROR(IF(FIND(" ",G4613)&gt;=1,MID(G4613,FIND(" ",G4613)+1,LEN(G4613)),""),""),"")</f>
        <v/>
      </c>
      <c r="AC4613" s="51">
        <f>IFERROR(VALUE(MID($C4613,1,2)),0)</f>
        <v>0</v>
      </c>
      <c r="AD4613" s="44">
        <f>IFERROR(VALUE(MID($C4613,4,3)),0)</f>
        <v>0</v>
      </c>
      <c r="AE4613" s="51">
        <f>VALUE(RIGHT("00"&amp;AC4613,2)&amp;RIGHT("000"&amp;AD4613,3))</f>
        <v>0</v>
      </c>
    </row>
    <row r="4614" spans="1:31">
      <c r="A4614" s="60" t="str">
        <f>IF(G4614&amp;Q4614&lt;&gt;"",W4614&amp;Q4614,"")</f>
        <v/>
      </c>
      <c r="B4614" s="60" t="str">
        <f>IF(C4614&lt;&gt;"",LEFT(C4614,9),"")</f>
        <v/>
      </c>
      <c r="V4614" s="60" t="str">
        <f>W4614&amp;H4614</f>
        <v/>
      </c>
      <c r="W4614" s="60" t="str">
        <f>_xlfn.LET(_xlpm.TextCell,TEXT(G4614,"###"),IF(_xlpm.TextCell&lt;&gt;"",IF(StyleSpaceSplit,IFERROR(IF(FIND(" ",_xlpm.TextCell)&gt;=1,MID(_xlpm.TextCell,1,FIND(" ",_xlpm.TextCell)-1),_xlpm.TextCell),_xlpm.TextCell),_xlpm.TextCell),""))</f>
        <v/>
      </c>
      <c r="X4614" s="60" t="str">
        <f>IF(A4614&lt;&gt;"",IFERROR(IF(FIND(" ",G4614)&gt;=1,MID(G4614,FIND(" ",G4614)+1,LEN(G4614)),""),""),"")</f>
        <v/>
      </c>
      <c r="AC4614" s="51">
        <f>IFERROR(VALUE(MID($C4614,1,2)),0)</f>
        <v>0</v>
      </c>
      <c r="AD4614" s="44">
        <f>IFERROR(VALUE(MID($C4614,4,3)),0)</f>
        <v>0</v>
      </c>
      <c r="AE4614" s="51">
        <f>VALUE(RIGHT("00"&amp;AC4614,2)&amp;RIGHT("000"&amp;AD4614,3))</f>
        <v>0</v>
      </c>
    </row>
    <row r="4615" spans="1:31">
      <c r="A4615" s="60" t="str">
        <f>IF(G4615&amp;Q4615&lt;&gt;"",W4615&amp;Q4615,"")</f>
        <v/>
      </c>
      <c r="B4615" s="60" t="str">
        <f>IF(C4615&lt;&gt;"",LEFT(C4615,9),"")</f>
        <v/>
      </c>
      <c r="V4615" s="60" t="str">
        <f>W4615&amp;H4615</f>
        <v/>
      </c>
      <c r="W4615" s="60" t="str">
        <f>_xlfn.LET(_xlpm.TextCell,TEXT(G4615,"###"),IF(_xlpm.TextCell&lt;&gt;"",IF(StyleSpaceSplit,IFERROR(IF(FIND(" ",_xlpm.TextCell)&gt;=1,MID(_xlpm.TextCell,1,FIND(" ",_xlpm.TextCell)-1),_xlpm.TextCell),_xlpm.TextCell),_xlpm.TextCell),""))</f>
        <v/>
      </c>
      <c r="X4615" s="60" t="str">
        <f>IF(A4615&lt;&gt;"",IFERROR(IF(FIND(" ",G4615)&gt;=1,MID(G4615,FIND(" ",G4615)+1,LEN(G4615)),""),""),"")</f>
        <v/>
      </c>
      <c r="AC4615" s="51">
        <f>IFERROR(VALUE(MID($C4615,1,2)),0)</f>
        <v>0</v>
      </c>
      <c r="AD4615" s="44">
        <f>IFERROR(VALUE(MID($C4615,4,3)),0)</f>
        <v>0</v>
      </c>
      <c r="AE4615" s="51">
        <f>VALUE(RIGHT("00"&amp;AC4615,2)&amp;RIGHT("000"&amp;AD4615,3))</f>
        <v>0</v>
      </c>
    </row>
    <row r="4616" spans="1:31">
      <c r="A4616" s="60" t="str">
        <f>IF(G4616&amp;Q4616&lt;&gt;"",W4616&amp;Q4616,"")</f>
        <v/>
      </c>
      <c r="B4616" s="60" t="str">
        <f>IF(C4616&lt;&gt;"",LEFT(C4616,9),"")</f>
        <v/>
      </c>
      <c r="V4616" s="60" t="str">
        <f>W4616&amp;H4616</f>
        <v/>
      </c>
      <c r="W4616" s="60" t="str">
        <f>_xlfn.LET(_xlpm.TextCell,TEXT(G4616,"###"),IF(_xlpm.TextCell&lt;&gt;"",IF(StyleSpaceSplit,IFERROR(IF(FIND(" ",_xlpm.TextCell)&gt;=1,MID(_xlpm.TextCell,1,FIND(" ",_xlpm.TextCell)-1),_xlpm.TextCell),_xlpm.TextCell),_xlpm.TextCell),""))</f>
        <v/>
      </c>
      <c r="X4616" s="60" t="str">
        <f>IF(A4616&lt;&gt;"",IFERROR(IF(FIND(" ",G4616)&gt;=1,MID(G4616,FIND(" ",G4616)+1,LEN(G4616)),""),""),"")</f>
        <v/>
      </c>
      <c r="AC4616" s="51">
        <f>IFERROR(VALUE(MID($C4616,1,2)),0)</f>
        <v>0</v>
      </c>
      <c r="AD4616" s="44">
        <f>IFERROR(VALUE(MID($C4616,4,3)),0)</f>
        <v>0</v>
      </c>
      <c r="AE4616" s="51">
        <f>VALUE(RIGHT("00"&amp;AC4616,2)&amp;RIGHT("000"&amp;AD4616,3))</f>
        <v>0</v>
      </c>
    </row>
    <row r="4617" spans="1:31">
      <c r="A4617" s="60" t="str">
        <f>IF(G4617&amp;Q4617&lt;&gt;"",W4617&amp;Q4617,"")</f>
        <v/>
      </c>
      <c r="B4617" s="60" t="str">
        <f>IF(C4617&lt;&gt;"",LEFT(C4617,9),"")</f>
        <v/>
      </c>
      <c r="V4617" s="60" t="str">
        <f>W4617&amp;H4617</f>
        <v/>
      </c>
      <c r="W4617" s="60" t="str">
        <f>_xlfn.LET(_xlpm.TextCell,TEXT(G4617,"###"),IF(_xlpm.TextCell&lt;&gt;"",IF(StyleSpaceSplit,IFERROR(IF(FIND(" ",_xlpm.TextCell)&gt;=1,MID(_xlpm.TextCell,1,FIND(" ",_xlpm.TextCell)-1),_xlpm.TextCell),_xlpm.TextCell),_xlpm.TextCell),""))</f>
        <v/>
      </c>
      <c r="X4617" s="60" t="str">
        <f>IF(A4617&lt;&gt;"",IFERROR(IF(FIND(" ",G4617)&gt;=1,MID(G4617,FIND(" ",G4617)+1,LEN(G4617)),""),""),"")</f>
        <v/>
      </c>
      <c r="AC4617" s="51">
        <f>IFERROR(VALUE(MID($C4617,1,2)),0)</f>
        <v>0</v>
      </c>
      <c r="AD4617" s="44">
        <f>IFERROR(VALUE(MID($C4617,4,3)),0)</f>
        <v>0</v>
      </c>
      <c r="AE4617" s="51">
        <f>VALUE(RIGHT("00"&amp;AC4617,2)&amp;RIGHT("000"&amp;AD4617,3))</f>
        <v>0</v>
      </c>
    </row>
    <row r="4618" spans="1:31">
      <c r="A4618" s="60" t="str">
        <f>IF(G4618&amp;Q4618&lt;&gt;"",W4618&amp;Q4618,"")</f>
        <v/>
      </c>
      <c r="B4618" s="60" t="str">
        <f>IF(C4618&lt;&gt;"",LEFT(C4618,9),"")</f>
        <v/>
      </c>
      <c r="V4618" s="60" t="str">
        <f>W4618&amp;H4618</f>
        <v/>
      </c>
      <c r="W4618" s="60" t="str">
        <f>_xlfn.LET(_xlpm.TextCell,TEXT(G4618,"###"),IF(_xlpm.TextCell&lt;&gt;"",IF(StyleSpaceSplit,IFERROR(IF(FIND(" ",_xlpm.TextCell)&gt;=1,MID(_xlpm.TextCell,1,FIND(" ",_xlpm.TextCell)-1),_xlpm.TextCell),_xlpm.TextCell),_xlpm.TextCell),""))</f>
        <v/>
      </c>
      <c r="X4618" s="60" t="str">
        <f>IF(A4618&lt;&gt;"",IFERROR(IF(FIND(" ",G4618)&gt;=1,MID(G4618,FIND(" ",G4618)+1,LEN(G4618)),""),""),"")</f>
        <v/>
      </c>
      <c r="AC4618" s="51">
        <f>IFERROR(VALUE(MID($C4618,1,2)),0)</f>
        <v>0</v>
      </c>
      <c r="AD4618" s="44">
        <f>IFERROR(VALUE(MID($C4618,4,3)),0)</f>
        <v>0</v>
      </c>
      <c r="AE4618" s="51">
        <f>VALUE(RIGHT("00"&amp;AC4618,2)&amp;RIGHT("000"&amp;AD4618,3))</f>
        <v>0</v>
      </c>
    </row>
    <row r="4619" spans="1:31">
      <c r="A4619" s="60" t="str">
        <f>IF(G4619&amp;Q4619&lt;&gt;"",W4619&amp;Q4619,"")</f>
        <v/>
      </c>
      <c r="B4619" s="60" t="str">
        <f>IF(C4619&lt;&gt;"",LEFT(C4619,9),"")</f>
        <v/>
      </c>
      <c r="V4619" s="60" t="str">
        <f>W4619&amp;H4619</f>
        <v/>
      </c>
      <c r="W4619" s="60" t="str">
        <f>_xlfn.LET(_xlpm.TextCell,TEXT(G4619,"###"),IF(_xlpm.TextCell&lt;&gt;"",IF(StyleSpaceSplit,IFERROR(IF(FIND(" ",_xlpm.TextCell)&gt;=1,MID(_xlpm.TextCell,1,FIND(" ",_xlpm.TextCell)-1),_xlpm.TextCell),_xlpm.TextCell),_xlpm.TextCell),""))</f>
        <v/>
      </c>
      <c r="X4619" s="60" t="str">
        <f>IF(A4619&lt;&gt;"",IFERROR(IF(FIND(" ",G4619)&gt;=1,MID(G4619,FIND(" ",G4619)+1,LEN(G4619)),""),""),"")</f>
        <v/>
      </c>
      <c r="AC4619" s="51">
        <f>IFERROR(VALUE(MID($C4619,1,2)),0)</f>
        <v>0</v>
      </c>
      <c r="AD4619" s="44">
        <f>IFERROR(VALUE(MID($C4619,4,3)),0)</f>
        <v>0</v>
      </c>
      <c r="AE4619" s="51">
        <f>VALUE(RIGHT("00"&amp;AC4619,2)&amp;RIGHT("000"&amp;AD4619,3))</f>
        <v>0</v>
      </c>
    </row>
    <row r="4620" spans="1:31">
      <c r="A4620" s="60" t="str">
        <f>IF(G4620&amp;Q4620&lt;&gt;"",W4620&amp;Q4620,"")</f>
        <v/>
      </c>
      <c r="B4620" s="60" t="str">
        <f>IF(C4620&lt;&gt;"",LEFT(C4620,9),"")</f>
        <v/>
      </c>
      <c r="V4620" s="60" t="str">
        <f>W4620&amp;H4620</f>
        <v/>
      </c>
      <c r="W4620" s="60" t="str">
        <f>_xlfn.LET(_xlpm.TextCell,TEXT(G4620,"###"),IF(_xlpm.TextCell&lt;&gt;"",IF(StyleSpaceSplit,IFERROR(IF(FIND(" ",_xlpm.TextCell)&gt;=1,MID(_xlpm.TextCell,1,FIND(" ",_xlpm.TextCell)-1),_xlpm.TextCell),_xlpm.TextCell),_xlpm.TextCell),""))</f>
        <v/>
      </c>
      <c r="X4620" s="60" t="str">
        <f>IF(A4620&lt;&gt;"",IFERROR(IF(FIND(" ",G4620)&gt;=1,MID(G4620,FIND(" ",G4620)+1,LEN(G4620)),""),""),"")</f>
        <v/>
      </c>
      <c r="AC4620" s="51">
        <f>IFERROR(VALUE(MID($C4620,1,2)),0)</f>
        <v>0</v>
      </c>
      <c r="AD4620" s="44">
        <f>IFERROR(VALUE(MID($C4620,4,3)),0)</f>
        <v>0</v>
      </c>
      <c r="AE4620" s="51">
        <f>VALUE(RIGHT("00"&amp;AC4620,2)&amp;RIGHT("000"&amp;AD4620,3))</f>
        <v>0</v>
      </c>
    </row>
    <row r="4621" spans="1:31">
      <c r="A4621" s="60" t="str">
        <f>IF(G4621&amp;Q4621&lt;&gt;"",W4621&amp;Q4621,"")</f>
        <v/>
      </c>
      <c r="B4621" s="60" t="str">
        <f>IF(C4621&lt;&gt;"",LEFT(C4621,9),"")</f>
        <v/>
      </c>
      <c r="V4621" s="60" t="str">
        <f>W4621&amp;H4621</f>
        <v/>
      </c>
      <c r="W4621" s="60" t="str">
        <f>_xlfn.LET(_xlpm.TextCell,TEXT(G4621,"###"),IF(_xlpm.TextCell&lt;&gt;"",IF(StyleSpaceSplit,IFERROR(IF(FIND(" ",_xlpm.TextCell)&gt;=1,MID(_xlpm.TextCell,1,FIND(" ",_xlpm.TextCell)-1),_xlpm.TextCell),_xlpm.TextCell),_xlpm.TextCell),""))</f>
        <v/>
      </c>
      <c r="X4621" s="60" t="str">
        <f>IF(A4621&lt;&gt;"",IFERROR(IF(FIND(" ",G4621)&gt;=1,MID(G4621,FIND(" ",G4621)+1,LEN(G4621)),""),""),"")</f>
        <v/>
      </c>
      <c r="AC4621" s="51">
        <f>IFERROR(VALUE(MID($C4621,1,2)),0)</f>
        <v>0</v>
      </c>
      <c r="AD4621" s="44">
        <f>IFERROR(VALUE(MID($C4621,4,3)),0)</f>
        <v>0</v>
      </c>
      <c r="AE4621" s="51">
        <f>VALUE(RIGHT("00"&amp;AC4621,2)&amp;RIGHT("000"&amp;AD4621,3))</f>
        <v>0</v>
      </c>
    </row>
    <row r="4622" spans="1:31">
      <c r="A4622" s="60" t="str">
        <f>IF(G4622&amp;Q4622&lt;&gt;"",W4622&amp;Q4622,"")</f>
        <v/>
      </c>
      <c r="B4622" s="60" t="str">
        <f>IF(C4622&lt;&gt;"",LEFT(C4622,9),"")</f>
        <v/>
      </c>
      <c r="V4622" s="60" t="str">
        <f>W4622&amp;H4622</f>
        <v/>
      </c>
      <c r="W4622" s="60" t="str">
        <f>_xlfn.LET(_xlpm.TextCell,TEXT(G4622,"###"),IF(_xlpm.TextCell&lt;&gt;"",IF(StyleSpaceSplit,IFERROR(IF(FIND(" ",_xlpm.TextCell)&gt;=1,MID(_xlpm.TextCell,1,FIND(" ",_xlpm.TextCell)-1),_xlpm.TextCell),_xlpm.TextCell),_xlpm.TextCell),""))</f>
        <v/>
      </c>
      <c r="X4622" s="60" t="str">
        <f>IF(A4622&lt;&gt;"",IFERROR(IF(FIND(" ",G4622)&gt;=1,MID(G4622,FIND(" ",G4622)+1,LEN(G4622)),""),""),"")</f>
        <v/>
      </c>
      <c r="AC4622" s="51">
        <f>IFERROR(VALUE(MID($C4622,1,2)),0)</f>
        <v>0</v>
      </c>
      <c r="AD4622" s="44">
        <f>IFERROR(VALUE(MID($C4622,4,3)),0)</f>
        <v>0</v>
      </c>
      <c r="AE4622" s="51">
        <f>VALUE(RIGHT("00"&amp;AC4622,2)&amp;RIGHT("000"&amp;AD4622,3))</f>
        <v>0</v>
      </c>
    </row>
    <row r="4623" spans="1:31">
      <c r="A4623" s="60" t="str">
        <f>IF(G4623&amp;Q4623&lt;&gt;"",W4623&amp;Q4623,"")</f>
        <v/>
      </c>
      <c r="B4623" s="60" t="str">
        <f>IF(C4623&lt;&gt;"",LEFT(C4623,9),"")</f>
        <v/>
      </c>
      <c r="V4623" s="60" t="str">
        <f>W4623&amp;H4623</f>
        <v/>
      </c>
      <c r="W4623" s="60" t="str">
        <f>_xlfn.LET(_xlpm.TextCell,TEXT(G4623,"###"),IF(_xlpm.TextCell&lt;&gt;"",IF(StyleSpaceSplit,IFERROR(IF(FIND(" ",_xlpm.TextCell)&gt;=1,MID(_xlpm.TextCell,1,FIND(" ",_xlpm.TextCell)-1),_xlpm.TextCell),_xlpm.TextCell),_xlpm.TextCell),""))</f>
        <v/>
      </c>
      <c r="X4623" s="60" t="str">
        <f>IF(A4623&lt;&gt;"",IFERROR(IF(FIND(" ",G4623)&gt;=1,MID(G4623,FIND(" ",G4623)+1,LEN(G4623)),""),""),"")</f>
        <v/>
      </c>
      <c r="AC4623" s="51">
        <f>IFERROR(VALUE(MID($C4623,1,2)),0)</f>
        <v>0</v>
      </c>
      <c r="AD4623" s="44">
        <f>IFERROR(VALUE(MID($C4623,4,3)),0)</f>
        <v>0</v>
      </c>
      <c r="AE4623" s="51">
        <f>VALUE(RIGHT("00"&amp;AC4623,2)&amp;RIGHT("000"&amp;AD4623,3))</f>
        <v>0</v>
      </c>
    </row>
    <row r="4624" spans="1:31">
      <c r="A4624" s="60" t="str">
        <f>IF(G4624&amp;Q4624&lt;&gt;"",W4624&amp;Q4624,"")</f>
        <v/>
      </c>
      <c r="B4624" s="60" t="str">
        <f>IF(C4624&lt;&gt;"",LEFT(C4624,9),"")</f>
        <v/>
      </c>
      <c r="V4624" s="60" t="str">
        <f>W4624&amp;H4624</f>
        <v/>
      </c>
      <c r="W4624" s="60" t="str">
        <f>_xlfn.LET(_xlpm.TextCell,TEXT(G4624,"###"),IF(_xlpm.TextCell&lt;&gt;"",IF(StyleSpaceSplit,IFERROR(IF(FIND(" ",_xlpm.TextCell)&gt;=1,MID(_xlpm.TextCell,1,FIND(" ",_xlpm.TextCell)-1),_xlpm.TextCell),_xlpm.TextCell),_xlpm.TextCell),""))</f>
        <v/>
      </c>
      <c r="X4624" s="60" t="str">
        <f>IF(A4624&lt;&gt;"",IFERROR(IF(FIND(" ",G4624)&gt;=1,MID(G4624,FIND(" ",G4624)+1,LEN(G4624)),""),""),"")</f>
        <v/>
      </c>
      <c r="AC4624" s="51">
        <f>IFERROR(VALUE(MID($C4624,1,2)),0)</f>
        <v>0</v>
      </c>
      <c r="AD4624" s="44">
        <f>IFERROR(VALUE(MID($C4624,4,3)),0)</f>
        <v>0</v>
      </c>
      <c r="AE4624" s="51">
        <f>VALUE(RIGHT("00"&amp;AC4624,2)&amp;RIGHT("000"&amp;AD4624,3))</f>
        <v>0</v>
      </c>
    </row>
    <row r="4625" spans="1:31">
      <c r="A4625" s="60" t="str">
        <f>IF(G4625&amp;Q4625&lt;&gt;"",W4625&amp;Q4625,"")</f>
        <v/>
      </c>
      <c r="B4625" s="60" t="str">
        <f>IF(C4625&lt;&gt;"",LEFT(C4625,9),"")</f>
        <v/>
      </c>
      <c r="V4625" s="60" t="str">
        <f>W4625&amp;H4625</f>
        <v/>
      </c>
      <c r="W4625" s="60" t="str">
        <f>_xlfn.LET(_xlpm.TextCell,TEXT(G4625,"###"),IF(_xlpm.TextCell&lt;&gt;"",IF(StyleSpaceSplit,IFERROR(IF(FIND(" ",_xlpm.TextCell)&gt;=1,MID(_xlpm.TextCell,1,FIND(" ",_xlpm.TextCell)-1),_xlpm.TextCell),_xlpm.TextCell),_xlpm.TextCell),""))</f>
        <v/>
      </c>
      <c r="X4625" s="60" t="str">
        <f>IF(A4625&lt;&gt;"",IFERROR(IF(FIND(" ",G4625)&gt;=1,MID(G4625,FIND(" ",G4625)+1,LEN(G4625)),""),""),"")</f>
        <v/>
      </c>
      <c r="AC4625" s="51">
        <f>IFERROR(VALUE(MID($C4625,1,2)),0)</f>
        <v>0</v>
      </c>
      <c r="AD4625" s="44">
        <f>IFERROR(VALUE(MID($C4625,4,3)),0)</f>
        <v>0</v>
      </c>
      <c r="AE4625" s="51">
        <f>VALUE(RIGHT("00"&amp;AC4625,2)&amp;RIGHT("000"&amp;AD4625,3))</f>
        <v>0</v>
      </c>
    </row>
    <row r="4626" spans="1:31">
      <c r="A4626" s="60" t="str">
        <f>IF(G4626&amp;Q4626&lt;&gt;"",W4626&amp;Q4626,"")</f>
        <v/>
      </c>
      <c r="B4626" s="60" t="str">
        <f>IF(C4626&lt;&gt;"",LEFT(C4626,9),"")</f>
        <v/>
      </c>
      <c r="V4626" s="60" t="str">
        <f>W4626&amp;H4626</f>
        <v/>
      </c>
      <c r="W4626" s="60" t="str">
        <f>_xlfn.LET(_xlpm.TextCell,TEXT(G4626,"###"),IF(_xlpm.TextCell&lt;&gt;"",IF(StyleSpaceSplit,IFERROR(IF(FIND(" ",_xlpm.TextCell)&gt;=1,MID(_xlpm.TextCell,1,FIND(" ",_xlpm.TextCell)-1),_xlpm.TextCell),_xlpm.TextCell),_xlpm.TextCell),""))</f>
        <v/>
      </c>
      <c r="X4626" s="60" t="str">
        <f>IF(A4626&lt;&gt;"",IFERROR(IF(FIND(" ",G4626)&gt;=1,MID(G4626,FIND(" ",G4626)+1,LEN(G4626)),""),""),"")</f>
        <v/>
      </c>
      <c r="AC4626" s="51">
        <f>IFERROR(VALUE(MID($C4626,1,2)),0)</f>
        <v>0</v>
      </c>
      <c r="AD4626" s="44">
        <f>IFERROR(VALUE(MID($C4626,4,3)),0)</f>
        <v>0</v>
      </c>
      <c r="AE4626" s="51">
        <f>VALUE(RIGHT("00"&amp;AC4626,2)&amp;RIGHT("000"&amp;AD4626,3))</f>
        <v>0</v>
      </c>
    </row>
    <row r="4627" spans="1:31">
      <c r="A4627" s="60" t="str">
        <f>IF(G4627&amp;Q4627&lt;&gt;"",W4627&amp;Q4627,"")</f>
        <v/>
      </c>
      <c r="B4627" s="60" t="str">
        <f>IF(C4627&lt;&gt;"",LEFT(C4627,9),"")</f>
        <v/>
      </c>
      <c r="V4627" s="60" t="str">
        <f>W4627&amp;H4627</f>
        <v/>
      </c>
      <c r="W4627" s="60" t="str">
        <f>_xlfn.LET(_xlpm.TextCell,TEXT(G4627,"###"),IF(_xlpm.TextCell&lt;&gt;"",IF(StyleSpaceSplit,IFERROR(IF(FIND(" ",_xlpm.TextCell)&gt;=1,MID(_xlpm.TextCell,1,FIND(" ",_xlpm.TextCell)-1),_xlpm.TextCell),_xlpm.TextCell),_xlpm.TextCell),""))</f>
        <v/>
      </c>
      <c r="X4627" s="60" t="str">
        <f>IF(A4627&lt;&gt;"",IFERROR(IF(FIND(" ",G4627)&gt;=1,MID(G4627,FIND(" ",G4627)+1,LEN(G4627)),""),""),"")</f>
        <v/>
      </c>
      <c r="AC4627" s="51">
        <f>IFERROR(VALUE(MID($C4627,1,2)),0)</f>
        <v>0</v>
      </c>
      <c r="AD4627" s="44">
        <f>IFERROR(VALUE(MID($C4627,4,3)),0)</f>
        <v>0</v>
      </c>
      <c r="AE4627" s="51">
        <f>VALUE(RIGHT("00"&amp;AC4627,2)&amp;RIGHT("000"&amp;AD4627,3))</f>
        <v>0</v>
      </c>
    </row>
    <row r="4628" spans="1:31">
      <c r="A4628" s="60" t="str">
        <f>IF(G4628&amp;Q4628&lt;&gt;"",W4628&amp;Q4628,"")</f>
        <v/>
      </c>
      <c r="B4628" s="60" t="str">
        <f>IF(C4628&lt;&gt;"",LEFT(C4628,9),"")</f>
        <v/>
      </c>
      <c r="V4628" s="60" t="str">
        <f>W4628&amp;H4628</f>
        <v/>
      </c>
      <c r="W4628" s="60" t="str">
        <f>_xlfn.LET(_xlpm.TextCell,TEXT(G4628,"###"),IF(_xlpm.TextCell&lt;&gt;"",IF(StyleSpaceSplit,IFERROR(IF(FIND(" ",_xlpm.TextCell)&gt;=1,MID(_xlpm.TextCell,1,FIND(" ",_xlpm.TextCell)-1),_xlpm.TextCell),_xlpm.TextCell),_xlpm.TextCell),""))</f>
        <v/>
      </c>
      <c r="X4628" s="60" t="str">
        <f>IF(A4628&lt;&gt;"",IFERROR(IF(FIND(" ",G4628)&gt;=1,MID(G4628,FIND(" ",G4628)+1,LEN(G4628)),""),""),"")</f>
        <v/>
      </c>
      <c r="AC4628" s="51">
        <f>IFERROR(VALUE(MID($C4628,1,2)),0)</f>
        <v>0</v>
      </c>
      <c r="AD4628" s="44">
        <f>IFERROR(VALUE(MID($C4628,4,3)),0)</f>
        <v>0</v>
      </c>
      <c r="AE4628" s="51">
        <f>VALUE(RIGHT("00"&amp;AC4628,2)&amp;RIGHT("000"&amp;AD4628,3))</f>
        <v>0</v>
      </c>
    </row>
    <row r="4629" spans="1:31">
      <c r="A4629" s="60" t="str">
        <f>IF(G4629&amp;Q4629&lt;&gt;"",W4629&amp;Q4629,"")</f>
        <v/>
      </c>
      <c r="B4629" s="60" t="str">
        <f>IF(C4629&lt;&gt;"",LEFT(C4629,9),"")</f>
        <v/>
      </c>
      <c r="V4629" s="60" t="str">
        <f>W4629&amp;H4629</f>
        <v/>
      </c>
      <c r="W4629" s="60" t="str">
        <f>_xlfn.LET(_xlpm.TextCell,TEXT(G4629,"###"),IF(_xlpm.TextCell&lt;&gt;"",IF(StyleSpaceSplit,IFERROR(IF(FIND(" ",_xlpm.TextCell)&gt;=1,MID(_xlpm.TextCell,1,FIND(" ",_xlpm.TextCell)-1),_xlpm.TextCell),_xlpm.TextCell),_xlpm.TextCell),""))</f>
        <v/>
      </c>
      <c r="X4629" s="60" t="str">
        <f>IF(A4629&lt;&gt;"",IFERROR(IF(FIND(" ",G4629)&gt;=1,MID(G4629,FIND(" ",G4629)+1,LEN(G4629)),""),""),"")</f>
        <v/>
      </c>
      <c r="AC4629" s="51">
        <f>IFERROR(VALUE(MID($C4629,1,2)),0)</f>
        <v>0</v>
      </c>
      <c r="AD4629" s="44">
        <f>IFERROR(VALUE(MID($C4629,4,3)),0)</f>
        <v>0</v>
      </c>
      <c r="AE4629" s="51">
        <f>VALUE(RIGHT("00"&amp;AC4629,2)&amp;RIGHT("000"&amp;AD4629,3))</f>
        <v>0</v>
      </c>
    </row>
    <row r="4630" spans="1:31">
      <c r="A4630" s="60" t="str">
        <f>IF(G4630&amp;Q4630&lt;&gt;"",W4630&amp;Q4630,"")</f>
        <v/>
      </c>
      <c r="B4630" s="60" t="str">
        <f>IF(C4630&lt;&gt;"",LEFT(C4630,9),"")</f>
        <v/>
      </c>
      <c r="V4630" s="60" t="str">
        <f>W4630&amp;H4630</f>
        <v/>
      </c>
      <c r="W4630" s="60" t="str">
        <f>_xlfn.LET(_xlpm.TextCell,TEXT(G4630,"###"),IF(_xlpm.TextCell&lt;&gt;"",IF(StyleSpaceSplit,IFERROR(IF(FIND(" ",_xlpm.TextCell)&gt;=1,MID(_xlpm.TextCell,1,FIND(" ",_xlpm.TextCell)-1),_xlpm.TextCell),_xlpm.TextCell),_xlpm.TextCell),""))</f>
        <v/>
      </c>
      <c r="X4630" s="60" t="str">
        <f>IF(A4630&lt;&gt;"",IFERROR(IF(FIND(" ",G4630)&gt;=1,MID(G4630,FIND(" ",G4630)+1,LEN(G4630)),""),""),"")</f>
        <v/>
      </c>
      <c r="AC4630" s="51">
        <f>IFERROR(VALUE(MID($C4630,1,2)),0)</f>
        <v>0</v>
      </c>
      <c r="AD4630" s="44">
        <f>IFERROR(VALUE(MID($C4630,4,3)),0)</f>
        <v>0</v>
      </c>
      <c r="AE4630" s="51">
        <f>VALUE(RIGHT("00"&amp;AC4630,2)&amp;RIGHT("000"&amp;AD4630,3))</f>
        <v>0</v>
      </c>
    </row>
    <row r="4631" spans="1:31">
      <c r="A4631" s="60" t="str">
        <f>IF(G4631&amp;Q4631&lt;&gt;"",W4631&amp;Q4631,"")</f>
        <v/>
      </c>
      <c r="B4631" s="60" t="str">
        <f>IF(C4631&lt;&gt;"",LEFT(C4631,9),"")</f>
        <v/>
      </c>
      <c r="V4631" s="60" t="str">
        <f>W4631&amp;H4631</f>
        <v/>
      </c>
      <c r="W4631" s="60" t="str">
        <f>_xlfn.LET(_xlpm.TextCell,TEXT(G4631,"###"),IF(_xlpm.TextCell&lt;&gt;"",IF(StyleSpaceSplit,IFERROR(IF(FIND(" ",_xlpm.TextCell)&gt;=1,MID(_xlpm.TextCell,1,FIND(" ",_xlpm.TextCell)-1),_xlpm.TextCell),_xlpm.TextCell),_xlpm.TextCell),""))</f>
        <v/>
      </c>
      <c r="X4631" s="60" t="str">
        <f>IF(A4631&lt;&gt;"",IFERROR(IF(FIND(" ",G4631)&gt;=1,MID(G4631,FIND(" ",G4631)+1,LEN(G4631)),""),""),"")</f>
        <v/>
      </c>
      <c r="AC4631" s="51">
        <f>IFERROR(VALUE(MID($C4631,1,2)),0)</f>
        <v>0</v>
      </c>
      <c r="AD4631" s="44">
        <f>IFERROR(VALUE(MID($C4631,4,3)),0)</f>
        <v>0</v>
      </c>
      <c r="AE4631" s="51">
        <f>VALUE(RIGHT("00"&amp;AC4631,2)&amp;RIGHT("000"&amp;AD4631,3))</f>
        <v>0</v>
      </c>
    </row>
    <row r="4632" spans="1:31">
      <c r="A4632" s="60" t="str">
        <f>IF(G4632&amp;Q4632&lt;&gt;"",W4632&amp;Q4632,"")</f>
        <v/>
      </c>
      <c r="B4632" s="60" t="str">
        <f>IF(C4632&lt;&gt;"",LEFT(C4632,9),"")</f>
        <v/>
      </c>
      <c r="V4632" s="60" t="str">
        <f>W4632&amp;H4632</f>
        <v/>
      </c>
      <c r="W4632" s="60" t="str">
        <f>_xlfn.LET(_xlpm.TextCell,TEXT(G4632,"###"),IF(_xlpm.TextCell&lt;&gt;"",IF(StyleSpaceSplit,IFERROR(IF(FIND(" ",_xlpm.TextCell)&gt;=1,MID(_xlpm.TextCell,1,FIND(" ",_xlpm.TextCell)-1),_xlpm.TextCell),_xlpm.TextCell),_xlpm.TextCell),""))</f>
        <v/>
      </c>
      <c r="X4632" s="60" t="str">
        <f>IF(A4632&lt;&gt;"",IFERROR(IF(FIND(" ",G4632)&gt;=1,MID(G4632,FIND(" ",G4632)+1,LEN(G4632)),""),""),"")</f>
        <v/>
      </c>
      <c r="AC4632" s="51">
        <f>IFERROR(VALUE(MID($C4632,1,2)),0)</f>
        <v>0</v>
      </c>
      <c r="AD4632" s="44">
        <f>IFERROR(VALUE(MID($C4632,4,3)),0)</f>
        <v>0</v>
      </c>
      <c r="AE4632" s="51">
        <f>VALUE(RIGHT("00"&amp;AC4632,2)&amp;RIGHT("000"&amp;AD4632,3))</f>
        <v>0</v>
      </c>
    </row>
    <row r="4633" spans="1:31">
      <c r="A4633" s="60" t="str">
        <f>IF(G4633&amp;Q4633&lt;&gt;"",W4633&amp;Q4633,"")</f>
        <v/>
      </c>
      <c r="B4633" s="60" t="str">
        <f>IF(C4633&lt;&gt;"",LEFT(C4633,9),"")</f>
        <v/>
      </c>
      <c r="V4633" s="60" t="str">
        <f>W4633&amp;H4633</f>
        <v/>
      </c>
      <c r="W4633" s="60" t="str">
        <f>_xlfn.LET(_xlpm.TextCell,TEXT(G4633,"###"),IF(_xlpm.TextCell&lt;&gt;"",IF(StyleSpaceSplit,IFERROR(IF(FIND(" ",_xlpm.TextCell)&gt;=1,MID(_xlpm.TextCell,1,FIND(" ",_xlpm.TextCell)-1),_xlpm.TextCell),_xlpm.TextCell),_xlpm.TextCell),""))</f>
        <v/>
      </c>
      <c r="X4633" s="60" t="str">
        <f>IF(A4633&lt;&gt;"",IFERROR(IF(FIND(" ",G4633)&gt;=1,MID(G4633,FIND(" ",G4633)+1,LEN(G4633)),""),""),"")</f>
        <v/>
      </c>
      <c r="AC4633" s="51">
        <f>IFERROR(VALUE(MID($C4633,1,2)),0)</f>
        <v>0</v>
      </c>
      <c r="AD4633" s="44">
        <f>IFERROR(VALUE(MID($C4633,4,3)),0)</f>
        <v>0</v>
      </c>
      <c r="AE4633" s="51">
        <f>VALUE(RIGHT("00"&amp;AC4633,2)&amp;RIGHT("000"&amp;AD4633,3))</f>
        <v>0</v>
      </c>
    </row>
    <row r="4634" spans="1:31">
      <c r="A4634" s="60" t="str">
        <f>IF(G4634&amp;Q4634&lt;&gt;"",W4634&amp;Q4634,"")</f>
        <v/>
      </c>
      <c r="B4634" s="60" t="str">
        <f>IF(C4634&lt;&gt;"",LEFT(C4634,9),"")</f>
        <v/>
      </c>
      <c r="V4634" s="60" t="str">
        <f>W4634&amp;H4634</f>
        <v/>
      </c>
      <c r="W4634" s="60" t="str">
        <f>_xlfn.LET(_xlpm.TextCell,TEXT(G4634,"###"),IF(_xlpm.TextCell&lt;&gt;"",IF(StyleSpaceSplit,IFERROR(IF(FIND(" ",_xlpm.TextCell)&gt;=1,MID(_xlpm.TextCell,1,FIND(" ",_xlpm.TextCell)-1),_xlpm.TextCell),_xlpm.TextCell),_xlpm.TextCell),""))</f>
        <v/>
      </c>
      <c r="X4634" s="60" t="str">
        <f>IF(A4634&lt;&gt;"",IFERROR(IF(FIND(" ",G4634)&gt;=1,MID(G4634,FIND(" ",G4634)+1,LEN(G4634)),""),""),"")</f>
        <v/>
      </c>
      <c r="AC4634" s="51">
        <f>IFERROR(VALUE(MID($C4634,1,2)),0)</f>
        <v>0</v>
      </c>
      <c r="AD4634" s="44">
        <f>IFERROR(VALUE(MID($C4634,4,3)),0)</f>
        <v>0</v>
      </c>
      <c r="AE4634" s="51">
        <f>VALUE(RIGHT("00"&amp;AC4634,2)&amp;RIGHT("000"&amp;AD4634,3))</f>
        <v>0</v>
      </c>
    </row>
    <row r="4635" spans="1:31">
      <c r="A4635" s="60" t="str">
        <f>IF(G4635&amp;Q4635&lt;&gt;"",W4635&amp;Q4635,"")</f>
        <v/>
      </c>
      <c r="B4635" s="60" t="str">
        <f>IF(C4635&lt;&gt;"",LEFT(C4635,9),"")</f>
        <v/>
      </c>
      <c r="V4635" s="60" t="str">
        <f>W4635&amp;H4635</f>
        <v/>
      </c>
      <c r="W4635" s="60" t="str">
        <f>_xlfn.LET(_xlpm.TextCell,TEXT(G4635,"###"),IF(_xlpm.TextCell&lt;&gt;"",IF(StyleSpaceSplit,IFERROR(IF(FIND(" ",_xlpm.TextCell)&gt;=1,MID(_xlpm.TextCell,1,FIND(" ",_xlpm.TextCell)-1),_xlpm.TextCell),_xlpm.TextCell),_xlpm.TextCell),""))</f>
        <v/>
      </c>
      <c r="X4635" s="60" t="str">
        <f>IF(A4635&lt;&gt;"",IFERROR(IF(FIND(" ",G4635)&gt;=1,MID(G4635,FIND(" ",G4635)+1,LEN(G4635)),""),""),"")</f>
        <v/>
      </c>
      <c r="AC4635" s="51">
        <f>IFERROR(VALUE(MID($C4635,1,2)),0)</f>
        <v>0</v>
      </c>
      <c r="AD4635" s="44">
        <f>IFERROR(VALUE(MID($C4635,4,3)),0)</f>
        <v>0</v>
      </c>
      <c r="AE4635" s="51">
        <f>VALUE(RIGHT("00"&amp;AC4635,2)&amp;RIGHT("000"&amp;AD4635,3))</f>
        <v>0</v>
      </c>
    </row>
    <row r="4636" spans="1:31">
      <c r="A4636" s="60" t="str">
        <f>IF(G4636&amp;Q4636&lt;&gt;"",W4636&amp;Q4636,"")</f>
        <v/>
      </c>
      <c r="B4636" s="60" t="str">
        <f>IF(C4636&lt;&gt;"",LEFT(C4636,9),"")</f>
        <v/>
      </c>
      <c r="V4636" s="60" t="str">
        <f>W4636&amp;H4636</f>
        <v/>
      </c>
      <c r="W4636" s="60" t="str">
        <f>_xlfn.LET(_xlpm.TextCell,TEXT(G4636,"###"),IF(_xlpm.TextCell&lt;&gt;"",IF(StyleSpaceSplit,IFERROR(IF(FIND(" ",_xlpm.TextCell)&gt;=1,MID(_xlpm.TextCell,1,FIND(" ",_xlpm.TextCell)-1),_xlpm.TextCell),_xlpm.TextCell),_xlpm.TextCell),""))</f>
        <v/>
      </c>
      <c r="X4636" s="60" t="str">
        <f>IF(A4636&lt;&gt;"",IFERROR(IF(FIND(" ",G4636)&gt;=1,MID(G4636,FIND(" ",G4636)+1,LEN(G4636)),""),""),"")</f>
        <v/>
      </c>
      <c r="AC4636" s="51">
        <f>IFERROR(VALUE(MID($C4636,1,2)),0)</f>
        <v>0</v>
      </c>
      <c r="AD4636" s="44">
        <f>IFERROR(VALUE(MID($C4636,4,3)),0)</f>
        <v>0</v>
      </c>
      <c r="AE4636" s="51">
        <f>VALUE(RIGHT("00"&amp;AC4636,2)&amp;RIGHT("000"&amp;AD4636,3))</f>
        <v>0</v>
      </c>
    </row>
    <row r="4637" spans="1:31">
      <c r="A4637" s="60" t="str">
        <f>IF(G4637&amp;Q4637&lt;&gt;"",W4637&amp;Q4637,"")</f>
        <v/>
      </c>
      <c r="B4637" s="60" t="str">
        <f>IF(C4637&lt;&gt;"",LEFT(C4637,9),"")</f>
        <v/>
      </c>
      <c r="V4637" s="60" t="str">
        <f>W4637&amp;H4637</f>
        <v/>
      </c>
      <c r="W4637" s="60" t="str">
        <f>_xlfn.LET(_xlpm.TextCell,TEXT(G4637,"###"),IF(_xlpm.TextCell&lt;&gt;"",IF(StyleSpaceSplit,IFERROR(IF(FIND(" ",_xlpm.TextCell)&gt;=1,MID(_xlpm.TextCell,1,FIND(" ",_xlpm.TextCell)-1),_xlpm.TextCell),_xlpm.TextCell),_xlpm.TextCell),""))</f>
        <v/>
      </c>
      <c r="X4637" s="60" t="str">
        <f>IF(A4637&lt;&gt;"",IFERROR(IF(FIND(" ",G4637)&gt;=1,MID(G4637,FIND(" ",G4637)+1,LEN(G4637)),""),""),"")</f>
        <v/>
      </c>
      <c r="AC4637" s="51">
        <f>IFERROR(VALUE(MID($C4637,1,2)),0)</f>
        <v>0</v>
      </c>
      <c r="AD4637" s="44">
        <f>IFERROR(VALUE(MID($C4637,4,3)),0)</f>
        <v>0</v>
      </c>
      <c r="AE4637" s="51">
        <f>VALUE(RIGHT("00"&amp;AC4637,2)&amp;RIGHT("000"&amp;AD4637,3))</f>
        <v>0</v>
      </c>
    </row>
    <row r="4638" spans="1:31">
      <c r="A4638" s="60" t="str">
        <f>IF(G4638&amp;Q4638&lt;&gt;"",W4638&amp;Q4638,"")</f>
        <v/>
      </c>
      <c r="B4638" s="60" t="str">
        <f>IF(C4638&lt;&gt;"",LEFT(C4638,9),"")</f>
        <v/>
      </c>
      <c r="V4638" s="60" t="str">
        <f>W4638&amp;H4638</f>
        <v/>
      </c>
      <c r="W4638" s="60" t="str">
        <f>_xlfn.LET(_xlpm.TextCell,TEXT(G4638,"###"),IF(_xlpm.TextCell&lt;&gt;"",IF(StyleSpaceSplit,IFERROR(IF(FIND(" ",_xlpm.TextCell)&gt;=1,MID(_xlpm.TextCell,1,FIND(" ",_xlpm.TextCell)-1),_xlpm.TextCell),_xlpm.TextCell),_xlpm.TextCell),""))</f>
        <v/>
      </c>
      <c r="X4638" s="60" t="str">
        <f>IF(A4638&lt;&gt;"",IFERROR(IF(FIND(" ",G4638)&gt;=1,MID(G4638,FIND(" ",G4638)+1,LEN(G4638)),""),""),"")</f>
        <v/>
      </c>
      <c r="AC4638" s="51">
        <f>IFERROR(VALUE(MID($C4638,1,2)),0)</f>
        <v>0</v>
      </c>
      <c r="AD4638" s="44">
        <f>IFERROR(VALUE(MID($C4638,4,3)),0)</f>
        <v>0</v>
      </c>
      <c r="AE4638" s="51">
        <f>VALUE(RIGHT("00"&amp;AC4638,2)&amp;RIGHT("000"&amp;AD4638,3))</f>
        <v>0</v>
      </c>
    </row>
    <row r="4639" spans="1:31">
      <c r="A4639" s="60" t="str">
        <f>IF(G4639&amp;Q4639&lt;&gt;"",W4639&amp;Q4639,"")</f>
        <v/>
      </c>
      <c r="B4639" s="60" t="str">
        <f>IF(C4639&lt;&gt;"",LEFT(C4639,9),"")</f>
        <v/>
      </c>
      <c r="V4639" s="60" t="str">
        <f>W4639&amp;H4639</f>
        <v/>
      </c>
      <c r="W4639" s="60" t="str">
        <f>_xlfn.LET(_xlpm.TextCell,TEXT(G4639,"###"),IF(_xlpm.TextCell&lt;&gt;"",IF(StyleSpaceSplit,IFERROR(IF(FIND(" ",_xlpm.TextCell)&gt;=1,MID(_xlpm.TextCell,1,FIND(" ",_xlpm.TextCell)-1),_xlpm.TextCell),_xlpm.TextCell),_xlpm.TextCell),""))</f>
        <v/>
      </c>
      <c r="X4639" s="60" t="str">
        <f>IF(A4639&lt;&gt;"",IFERROR(IF(FIND(" ",G4639)&gt;=1,MID(G4639,FIND(" ",G4639)+1,LEN(G4639)),""),""),"")</f>
        <v/>
      </c>
      <c r="AC4639" s="51">
        <f>IFERROR(VALUE(MID($C4639,1,2)),0)</f>
        <v>0</v>
      </c>
      <c r="AD4639" s="44">
        <f>IFERROR(VALUE(MID($C4639,4,3)),0)</f>
        <v>0</v>
      </c>
      <c r="AE4639" s="51">
        <f>VALUE(RIGHT("00"&amp;AC4639,2)&amp;RIGHT("000"&amp;AD4639,3))</f>
        <v>0</v>
      </c>
    </row>
    <row r="4640" spans="1:31">
      <c r="A4640" s="60" t="str">
        <f>IF(G4640&amp;Q4640&lt;&gt;"",W4640&amp;Q4640,"")</f>
        <v/>
      </c>
      <c r="B4640" s="60" t="str">
        <f>IF(C4640&lt;&gt;"",LEFT(C4640,9),"")</f>
        <v/>
      </c>
      <c r="V4640" s="60" t="str">
        <f>W4640&amp;H4640</f>
        <v/>
      </c>
      <c r="W4640" s="60" t="str">
        <f>_xlfn.LET(_xlpm.TextCell,TEXT(G4640,"###"),IF(_xlpm.TextCell&lt;&gt;"",IF(StyleSpaceSplit,IFERROR(IF(FIND(" ",_xlpm.TextCell)&gt;=1,MID(_xlpm.TextCell,1,FIND(" ",_xlpm.TextCell)-1),_xlpm.TextCell),_xlpm.TextCell),_xlpm.TextCell),""))</f>
        <v/>
      </c>
      <c r="X4640" s="60" t="str">
        <f>IF(A4640&lt;&gt;"",IFERROR(IF(FIND(" ",G4640)&gt;=1,MID(G4640,FIND(" ",G4640)+1,LEN(G4640)),""),""),"")</f>
        <v/>
      </c>
      <c r="AC4640" s="51">
        <f>IFERROR(VALUE(MID($C4640,1,2)),0)</f>
        <v>0</v>
      </c>
      <c r="AD4640" s="44">
        <f>IFERROR(VALUE(MID($C4640,4,3)),0)</f>
        <v>0</v>
      </c>
      <c r="AE4640" s="51">
        <f>VALUE(RIGHT("00"&amp;AC4640,2)&amp;RIGHT("000"&amp;AD4640,3))</f>
        <v>0</v>
      </c>
    </row>
    <row r="4641" spans="1:31">
      <c r="A4641" s="60" t="str">
        <f>IF(G4641&amp;Q4641&lt;&gt;"",W4641&amp;Q4641,"")</f>
        <v/>
      </c>
      <c r="B4641" s="60" t="str">
        <f>IF(C4641&lt;&gt;"",LEFT(C4641,9),"")</f>
        <v/>
      </c>
      <c r="V4641" s="60" t="str">
        <f>W4641&amp;H4641</f>
        <v/>
      </c>
      <c r="W4641" s="60" t="str">
        <f>_xlfn.LET(_xlpm.TextCell,TEXT(G4641,"###"),IF(_xlpm.TextCell&lt;&gt;"",IF(StyleSpaceSplit,IFERROR(IF(FIND(" ",_xlpm.TextCell)&gt;=1,MID(_xlpm.TextCell,1,FIND(" ",_xlpm.TextCell)-1),_xlpm.TextCell),_xlpm.TextCell),_xlpm.TextCell),""))</f>
        <v/>
      </c>
      <c r="X4641" s="60" t="str">
        <f>IF(A4641&lt;&gt;"",IFERROR(IF(FIND(" ",G4641)&gt;=1,MID(G4641,FIND(" ",G4641)+1,LEN(G4641)),""),""),"")</f>
        <v/>
      </c>
      <c r="AC4641" s="51">
        <f>IFERROR(VALUE(MID($C4641,1,2)),0)</f>
        <v>0</v>
      </c>
      <c r="AD4641" s="44">
        <f>IFERROR(VALUE(MID($C4641,4,3)),0)</f>
        <v>0</v>
      </c>
      <c r="AE4641" s="51">
        <f>VALUE(RIGHT("00"&amp;AC4641,2)&amp;RIGHT("000"&amp;AD4641,3))</f>
        <v>0</v>
      </c>
    </row>
    <row r="4642" spans="1:31">
      <c r="A4642" s="60" t="str">
        <f>IF(G4642&amp;Q4642&lt;&gt;"",W4642&amp;Q4642,"")</f>
        <v/>
      </c>
      <c r="B4642" s="60" t="str">
        <f>IF(C4642&lt;&gt;"",LEFT(C4642,9),"")</f>
        <v/>
      </c>
      <c r="V4642" s="60" t="str">
        <f>W4642&amp;H4642</f>
        <v/>
      </c>
      <c r="W4642" s="60" t="str">
        <f>_xlfn.LET(_xlpm.TextCell,TEXT(G4642,"###"),IF(_xlpm.TextCell&lt;&gt;"",IF(StyleSpaceSplit,IFERROR(IF(FIND(" ",_xlpm.TextCell)&gt;=1,MID(_xlpm.TextCell,1,FIND(" ",_xlpm.TextCell)-1),_xlpm.TextCell),_xlpm.TextCell),_xlpm.TextCell),""))</f>
        <v/>
      </c>
      <c r="X4642" s="60" t="str">
        <f>IF(A4642&lt;&gt;"",IFERROR(IF(FIND(" ",G4642)&gt;=1,MID(G4642,FIND(" ",G4642)+1,LEN(G4642)),""),""),"")</f>
        <v/>
      </c>
      <c r="AC4642" s="51">
        <f>IFERROR(VALUE(MID($C4642,1,2)),0)</f>
        <v>0</v>
      </c>
      <c r="AD4642" s="44">
        <f>IFERROR(VALUE(MID($C4642,4,3)),0)</f>
        <v>0</v>
      </c>
      <c r="AE4642" s="51">
        <f>VALUE(RIGHT("00"&amp;AC4642,2)&amp;RIGHT("000"&amp;AD4642,3))</f>
        <v>0</v>
      </c>
    </row>
    <row r="4643" spans="1:31">
      <c r="A4643" s="60" t="str">
        <f>IF(G4643&amp;Q4643&lt;&gt;"",W4643&amp;Q4643,"")</f>
        <v/>
      </c>
      <c r="B4643" s="60" t="str">
        <f>IF(C4643&lt;&gt;"",LEFT(C4643,9),"")</f>
        <v/>
      </c>
      <c r="V4643" s="60" t="str">
        <f>W4643&amp;H4643</f>
        <v/>
      </c>
      <c r="W4643" s="60" t="str">
        <f>_xlfn.LET(_xlpm.TextCell,TEXT(G4643,"###"),IF(_xlpm.TextCell&lt;&gt;"",IF(StyleSpaceSplit,IFERROR(IF(FIND(" ",_xlpm.TextCell)&gt;=1,MID(_xlpm.TextCell,1,FIND(" ",_xlpm.TextCell)-1),_xlpm.TextCell),_xlpm.TextCell),_xlpm.TextCell),""))</f>
        <v/>
      </c>
      <c r="X4643" s="60" t="str">
        <f>IF(A4643&lt;&gt;"",IFERROR(IF(FIND(" ",G4643)&gt;=1,MID(G4643,FIND(" ",G4643)+1,LEN(G4643)),""),""),"")</f>
        <v/>
      </c>
      <c r="AC4643" s="51">
        <f>IFERROR(VALUE(MID($C4643,1,2)),0)</f>
        <v>0</v>
      </c>
      <c r="AD4643" s="44">
        <f>IFERROR(VALUE(MID($C4643,4,3)),0)</f>
        <v>0</v>
      </c>
      <c r="AE4643" s="51">
        <f>VALUE(RIGHT("00"&amp;AC4643,2)&amp;RIGHT("000"&amp;AD4643,3))</f>
        <v>0</v>
      </c>
    </row>
    <row r="4644" spans="1:31">
      <c r="A4644" s="60" t="str">
        <f>IF(G4644&amp;Q4644&lt;&gt;"",W4644&amp;Q4644,"")</f>
        <v/>
      </c>
      <c r="B4644" s="60" t="str">
        <f>IF(C4644&lt;&gt;"",LEFT(C4644,9),"")</f>
        <v/>
      </c>
      <c r="V4644" s="60" t="str">
        <f>W4644&amp;H4644</f>
        <v/>
      </c>
      <c r="W4644" s="60" t="str">
        <f>_xlfn.LET(_xlpm.TextCell,TEXT(G4644,"###"),IF(_xlpm.TextCell&lt;&gt;"",IF(StyleSpaceSplit,IFERROR(IF(FIND(" ",_xlpm.TextCell)&gt;=1,MID(_xlpm.TextCell,1,FIND(" ",_xlpm.TextCell)-1),_xlpm.TextCell),_xlpm.TextCell),_xlpm.TextCell),""))</f>
        <v/>
      </c>
      <c r="X4644" s="60" t="str">
        <f>IF(A4644&lt;&gt;"",IFERROR(IF(FIND(" ",G4644)&gt;=1,MID(G4644,FIND(" ",G4644)+1,LEN(G4644)),""),""),"")</f>
        <v/>
      </c>
      <c r="AC4644" s="51">
        <f>IFERROR(VALUE(MID($C4644,1,2)),0)</f>
        <v>0</v>
      </c>
      <c r="AD4644" s="44">
        <f>IFERROR(VALUE(MID($C4644,4,3)),0)</f>
        <v>0</v>
      </c>
      <c r="AE4644" s="51">
        <f>VALUE(RIGHT("00"&amp;AC4644,2)&amp;RIGHT("000"&amp;AD4644,3))</f>
        <v>0</v>
      </c>
    </row>
    <row r="4645" spans="1:31">
      <c r="A4645" s="60" t="str">
        <f>IF(G4645&amp;Q4645&lt;&gt;"",W4645&amp;Q4645,"")</f>
        <v/>
      </c>
      <c r="B4645" s="60" t="str">
        <f>IF(C4645&lt;&gt;"",LEFT(C4645,9),"")</f>
        <v/>
      </c>
      <c r="V4645" s="60" t="str">
        <f>W4645&amp;H4645</f>
        <v/>
      </c>
      <c r="W4645" s="60" t="str">
        <f>_xlfn.LET(_xlpm.TextCell,TEXT(G4645,"###"),IF(_xlpm.TextCell&lt;&gt;"",IF(StyleSpaceSplit,IFERROR(IF(FIND(" ",_xlpm.TextCell)&gt;=1,MID(_xlpm.TextCell,1,FIND(" ",_xlpm.TextCell)-1),_xlpm.TextCell),_xlpm.TextCell),_xlpm.TextCell),""))</f>
        <v/>
      </c>
      <c r="X4645" s="60" t="str">
        <f>IF(A4645&lt;&gt;"",IFERROR(IF(FIND(" ",G4645)&gt;=1,MID(G4645,FIND(" ",G4645)+1,LEN(G4645)),""),""),"")</f>
        <v/>
      </c>
      <c r="AC4645" s="51">
        <f>IFERROR(VALUE(MID($C4645,1,2)),0)</f>
        <v>0</v>
      </c>
      <c r="AD4645" s="44">
        <f>IFERROR(VALUE(MID($C4645,4,3)),0)</f>
        <v>0</v>
      </c>
      <c r="AE4645" s="51">
        <f>VALUE(RIGHT("00"&amp;AC4645,2)&amp;RIGHT("000"&amp;AD4645,3))</f>
        <v>0</v>
      </c>
    </row>
    <row r="4646" spans="1:31">
      <c r="A4646" s="60" t="str">
        <f>IF(G4646&amp;Q4646&lt;&gt;"",W4646&amp;Q4646,"")</f>
        <v/>
      </c>
      <c r="B4646" s="60" t="str">
        <f>IF(C4646&lt;&gt;"",LEFT(C4646,9),"")</f>
        <v/>
      </c>
      <c r="V4646" s="60" t="str">
        <f>W4646&amp;H4646</f>
        <v/>
      </c>
      <c r="W4646" s="60" t="str">
        <f>_xlfn.LET(_xlpm.TextCell,TEXT(G4646,"###"),IF(_xlpm.TextCell&lt;&gt;"",IF(StyleSpaceSplit,IFERROR(IF(FIND(" ",_xlpm.TextCell)&gt;=1,MID(_xlpm.TextCell,1,FIND(" ",_xlpm.TextCell)-1),_xlpm.TextCell),_xlpm.TextCell),_xlpm.TextCell),""))</f>
        <v/>
      </c>
      <c r="X4646" s="60" t="str">
        <f>IF(A4646&lt;&gt;"",IFERROR(IF(FIND(" ",G4646)&gt;=1,MID(G4646,FIND(" ",G4646)+1,LEN(G4646)),""),""),"")</f>
        <v/>
      </c>
      <c r="AC4646" s="51">
        <f>IFERROR(VALUE(MID($C4646,1,2)),0)</f>
        <v>0</v>
      </c>
      <c r="AD4646" s="44">
        <f>IFERROR(VALUE(MID($C4646,4,3)),0)</f>
        <v>0</v>
      </c>
      <c r="AE4646" s="51">
        <f>VALUE(RIGHT("00"&amp;AC4646,2)&amp;RIGHT("000"&amp;AD4646,3))</f>
        <v>0</v>
      </c>
    </row>
    <row r="4647" spans="1:31">
      <c r="A4647" s="60" t="str">
        <f>IF(G4647&amp;Q4647&lt;&gt;"",W4647&amp;Q4647,"")</f>
        <v/>
      </c>
      <c r="B4647" s="60" t="str">
        <f>IF(C4647&lt;&gt;"",LEFT(C4647,9),"")</f>
        <v/>
      </c>
      <c r="V4647" s="60" t="str">
        <f>W4647&amp;H4647</f>
        <v/>
      </c>
      <c r="W4647" s="60" t="str">
        <f>_xlfn.LET(_xlpm.TextCell,TEXT(G4647,"###"),IF(_xlpm.TextCell&lt;&gt;"",IF(StyleSpaceSplit,IFERROR(IF(FIND(" ",_xlpm.TextCell)&gt;=1,MID(_xlpm.TextCell,1,FIND(" ",_xlpm.TextCell)-1),_xlpm.TextCell),_xlpm.TextCell),_xlpm.TextCell),""))</f>
        <v/>
      </c>
      <c r="X4647" s="60" t="str">
        <f>IF(A4647&lt;&gt;"",IFERROR(IF(FIND(" ",G4647)&gt;=1,MID(G4647,FIND(" ",G4647)+1,LEN(G4647)),""),""),"")</f>
        <v/>
      </c>
      <c r="AC4647" s="51">
        <f>IFERROR(VALUE(MID($C4647,1,2)),0)</f>
        <v>0</v>
      </c>
      <c r="AD4647" s="44">
        <f>IFERROR(VALUE(MID($C4647,4,3)),0)</f>
        <v>0</v>
      </c>
      <c r="AE4647" s="51">
        <f>VALUE(RIGHT("00"&amp;AC4647,2)&amp;RIGHT("000"&amp;AD4647,3))</f>
        <v>0</v>
      </c>
    </row>
    <row r="4648" spans="1:31">
      <c r="A4648" s="60" t="str">
        <f>IF(G4648&amp;Q4648&lt;&gt;"",W4648&amp;Q4648,"")</f>
        <v/>
      </c>
      <c r="B4648" s="60" t="str">
        <f>IF(C4648&lt;&gt;"",LEFT(C4648,9),"")</f>
        <v/>
      </c>
      <c r="V4648" s="60" t="str">
        <f>W4648&amp;H4648</f>
        <v/>
      </c>
      <c r="W4648" s="60" t="str">
        <f>_xlfn.LET(_xlpm.TextCell,TEXT(G4648,"###"),IF(_xlpm.TextCell&lt;&gt;"",IF(StyleSpaceSplit,IFERROR(IF(FIND(" ",_xlpm.TextCell)&gt;=1,MID(_xlpm.TextCell,1,FIND(" ",_xlpm.TextCell)-1),_xlpm.TextCell),_xlpm.TextCell),_xlpm.TextCell),""))</f>
        <v/>
      </c>
      <c r="X4648" s="60" t="str">
        <f>IF(A4648&lt;&gt;"",IFERROR(IF(FIND(" ",G4648)&gt;=1,MID(G4648,FIND(" ",G4648)+1,LEN(G4648)),""),""),"")</f>
        <v/>
      </c>
      <c r="AC4648" s="51">
        <f>IFERROR(VALUE(MID($C4648,1,2)),0)</f>
        <v>0</v>
      </c>
      <c r="AD4648" s="44">
        <f>IFERROR(VALUE(MID($C4648,4,3)),0)</f>
        <v>0</v>
      </c>
      <c r="AE4648" s="51">
        <f>VALUE(RIGHT("00"&amp;AC4648,2)&amp;RIGHT("000"&amp;AD4648,3))</f>
        <v>0</v>
      </c>
    </row>
    <row r="4649" spans="1:31">
      <c r="A4649" s="60" t="str">
        <f>IF(G4649&amp;Q4649&lt;&gt;"",W4649&amp;Q4649,"")</f>
        <v/>
      </c>
      <c r="B4649" s="60" t="str">
        <f>IF(C4649&lt;&gt;"",LEFT(C4649,9),"")</f>
        <v/>
      </c>
      <c r="V4649" s="60" t="str">
        <f>W4649&amp;H4649</f>
        <v/>
      </c>
      <c r="W4649" s="60" t="str">
        <f>_xlfn.LET(_xlpm.TextCell,TEXT(G4649,"###"),IF(_xlpm.TextCell&lt;&gt;"",IF(StyleSpaceSplit,IFERROR(IF(FIND(" ",_xlpm.TextCell)&gt;=1,MID(_xlpm.TextCell,1,FIND(" ",_xlpm.TextCell)-1),_xlpm.TextCell),_xlpm.TextCell),_xlpm.TextCell),""))</f>
        <v/>
      </c>
      <c r="X4649" s="60" t="str">
        <f>IF(A4649&lt;&gt;"",IFERROR(IF(FIND(" ",G4649)&gt;=1,MID(G4649,FIND(" ",G4649)+1,LEN(G4649)),""),""),"")</f>
        <v/>
      </c>
      <c r="AC4649" s="51">
        <f>IFERROR(VALUE(MID($C4649,1,2)),0)</f>
        <v>0</v>
      </c>
      <c r="AD4649" s="44">
        <f>IFERROR(VALUE(MID($C4649,4,3)),0)</f>
        <v>0</v>
      </c>
      <c r="AE4649" s="51">
        <f>VALUE(RIGHT("00"&amp;AC4649,2)&amp;RIGHT("000"&amp;AD4649,3))</f>
        <v>0</v>
      </c>
    </row>
    <row r="4650" spans="1:31">
      <c r="A4650" s="60" t="str">
        <f>IF(G4650&amp;Q4650&lt;&gt;"",W4650&amp;Q4650,"")</f>
        <v/>
      </c>
      <c r="B4650" s="60" t="str">
        <f>IF(C4650&lt;&gt;"",LEFT(C4650,9),"")</f>
        <v/>
      </c>
      <c r="V4650" s="60" t="str">
        <f>W4650&amp;H4650</f>
        <v/>
      </c>
      <c r="W4650" s="60" t="str">
        <f>_xlfn.LET(_xlpm.TextCell,TEXT(G4650,"###"),IF(_xlpm.TextCell&lt;&gt;"",IF(StyleSpaceSplit,IFERROR(IF(FIND(" ",_xlpm.TextCell)&gt;=1,MID(_xlpm.TextCell,1,FIND(" ",_xlpm.TextCell)-1),_xlpm.TextCell),_xlpm.TextCell),_xlpm.TextCell),""))</f>
        <v/>
      </c>
      <c r="X4650" s="60" t="str">
        <f>IF(A4650&lt;&gt;"",IFERROR(IF(FIND(" ",G4650)&gt;=1,MID(G4650,FIND(" ",G4650)+1,LEN(G4650)),""),""),"")</f>
        <v/>
      </c>
      <c r="AC4650" s="51">
        <f>IFERROR(VALUE(MID($C4650,1,2)),0)</f>
        <v>0</v>
      </c>
      <c r="AD4650" s="44">
        <f>IFERROR(VALUE(MID($C4650,4,3)),0)</f>
        <v>0</v>
      </c>
      <c r="AE4650" s="51">
        <f>VALUE(RIGHT("00"&amp;AC4650,2)&amp;RIGHT("000"&amp;AD4650,3))</f>
        <v>0</v>
      </c>
    </row>
    <row r="4651" spans="1:31">
      <c r="A4651" s="60" t="str">
        <f>IF(G4651&amp;Q4651&lt;&gt;"",W4651&amp;Q4651,"")</f>
        <v/>
      </c>
      <c r="B4651" s="60" t="str">
        <f>IF(C4651&lt;&gt;"",LEFT(C4651,9),"")</f>
        <v/>
      </c>
      <c r="V4651" s="60" t="str">
        <f>W4651&amp;H4651</f>
        <v/>
      </c>
      <c r="W4651" s="60" t="str">
        <f>_xlfn.LET(_xlpm.TextCell,TEXT(G4651,"###"),IF(_xlpm.TextCell&lt;&gt;"",IF(StyleSpaceSplit,IFERROR(IF(FIND(" ",_xlpm.TextCell)&gt;=1,MID(_xlpm.TextCell,1,FIND(" ",_xlpm.TextCell)-1),_xlpm.TextCell),_xlpm.TextCell),_xlpm.TextCell),""))</f>
        <v/>
      </c>
      <c r="X4651" s="60" t="str">
        <f>IF(A4651&lt;&gt;"",IFERROR(IF(FIND(" ",G4651)&gt;=1,MID(G4651,FIND(" ",G4651)+1,LEN(G4651)),""),""),"")</f>
        <v/>
      </c>
      <c r="AC4651" s="51">
        <f>IFERROR(VALUE(MID($C4651,1,2)),0)</f>
        <v>0</v>
      </c>
      <c r="AD4651" s="44">
        <f>IFERROR(VALUE(MID($C4651,4,3)),0)</f>
        <v>0</v>
      </c>
      <c r="AE4651" s="51">
        <f>VALUE(RIGHT("00"&amp;AC4651,2)&amp;RIGHT("000"&amp;AD4651,3))</f>
        <v>0</v>
      </c>
    </row>
    <row r="4652" spans="1:31">
      <c r="A4652" s="60" t="str">
        <f>IF(G4652&amp;Q4652&lt;&gt;"",W4652&amp;Q4652,"")</f>
        <v/>
      </c>
      <c r="B4652" s="60" t="str">
        <f>IF(C4652&lt;&gt;"",LEFT(C4652,9),"")</f>
        <v/>
      </c>
      <c r="V4652" s="60" t="str">
        <f>W4652&amp;H4652</f>
        <v/>
      </c>
      <c r="W4652" s="60" t="str">
        <f>_xlfn.LET(_xlpm.TextCell,TEXT(G4652,"###"),IF(_xlpm.TextCell&lt;&gt;"",IF(StyleSpaceSplit,IFERROR(IF(FIND(" ",_xlpm.TextCell)&gt;=1,MID(_xlpm.TextCell,1,FIND(" ",_xlpm.TextCell)-1),_xlpm.TextCell),_xlpm.TextCell),_xlpm.TextCell),""))</f>
        <v/>
      </c>
      <c r="X4652" s="60" t="str">
        <f>IF(A4652&lt;&gt;"",IFERROR(IF(FIND(" ",G4652)&gt;=1,MID(G4652,FIND(" ",G4652)+1,LEN(G4652)),""),""),"")</f>
        <v/>
      </c>
      <c r="AC4652" s="51">
        <f>IFERROR(VALUE(MID($C4652,1,2)),0)</f>
        <v>0</v>
      </c>
      <c r="AD4652" s="44">
        <f>IFERROR(VALUE(MID($C4652,4,3)),0)</f>
        <v>0</v>
      </c>
      <c r="AE4652" s="51">
        <f>VALUE(RIGHT("00"&amp;AC4652,2)&amp;RIGHT("000"&amp;AD4652,3))</f>
        <v>0</v>
      </c>
    </row>
    <row r="4653" spans="1:31">
      <c r="A4653" s="60" t="str">
        <f>IF(G4653&amp;Q4653&lt;&gt;"",W4653&amp;Q4653,"")</f>
        <v/>
      </c>
      <c r="B4653" s="60" t="str">
        <f>IF(C4653&lt;&gt;"",LEFT(C4653,9),"")</f>
        <v/>
      </c>
      <c r="V4653" s="60" t="str">
        <f>W4653&amp;H4653</f>
        <v/>
      </c>
      <c r="W4653" s="60" t="str">
        <f>_xlfn.LET(_xlpm.TextCell,TEXT(G4653,"###"),IF(_xlpm.TextCell&lt;&gt;"",IF(StyleSpaceSplit,IFERROR(IF(FIND(" ",_xlpm.TextCell)&gt;=1,MID(_xlpm.TextCell,1,FIND(" ",_xlpm.TextCell)-1),_xlpm.TextCell),_xlpm.TextCell),_xlpm.TextCell),""))</f>
        <v/>
      </c>
      <c r="X4653" s="60" t="str">
        <f>IF(A4653&lt;&gt;"",IFERROR(IF(FIND(" ",G4653)&gt;=1,MID(G4653,FIND(" ",G4653)+1,LEN(G4653)),""),""),"")</f>
        <v/>
      </c>
      <c r="AC4653" s="51">
        <f>IFERROR(VALUE(MID($C4653,1,2)),0)</f>
        <v>0</v>
      </c>
      <c r="AD4653" s="44">
        <f>IFERROR(VALUE(MID($C4653,4,3)),0)</f>
        <v>0</v>
      </c>
      <c r="AE4653" s="51">
        <f>VALUE(RIGHT("00"&amp;AC4653,2)&amp;RIGHT("000"&amp;AD4653,3))</f>
        <v>0</v>
      </c>
    </row>
    <row r="4654" spans="1:31">
      <c r="A4654" s="60" t="str">
        <f>IF(G4654&amp;Q4654&lt;&gt;"",W4654&amp;Q4654,"")</f>
        <v/>
      </c>
      <c r="B4654" s="60" t="str">
        <f>IF(C4654&lt;&gt;"",LEFT(C4654,9),"")</f>
        <v/>
      </c>
      <c r="V4654" s="60" t="str">
        <f>W4654&amp;H4654</f>
        <v/>
      </c>
      <c r="W4654" s="60" t="str">
        <f>_xlfn.LET(_xlpm.TextCell,TEXT(G4654,"###"),IF(_xlpm.TextCell&lt;&gt;"",IF(StyleSpaceSplit,IFERROR(IF(FIND(" ",_xlpm.TextCell)&gt;=1,MID(_xlpm.TextCell,1,FIND(" ",_xlpm.TextCell)-1),_xlpm.TextCell),_xlpm.TextCell),_xlpm.TextCell),""))</f>
        <v/>
      </c>
      <c r="X4654" s="60" t="str">
        <f>IF(A4654&lt;&gt;"",IFERROR(IF(FIND(" ",G4654)&gt;=1,MID(G4654,FIND(" ",G4654)+1,LEN(G4654)),""),""),"")</f>
        <v/>
      </c>
      <c r="AC4654" s="51">
        <f>IFERROR(VALUE(MID($C4654,1,2)),0)</f>
        <v>0</v>
      </c>
      <c r="AD4654" s="44">
        <f>IFERROR(VALUE(MID($C4654,4,3)),0)</f>
        <v>0</v>
      </c>
      <c r="AE4654" s="51">
        <f>VALUE(RIGHT("00"&amp;AC4654,2)&amp;RIGHT("000"&amp;AD4654,3))</f>
        <v>0</v>
      </c>
    </row>
    <row r="4655" spans="1:31">
      <c r="A4655" s="60" t="str">
        <f>IF(G4655&amp;Q4655&lt;&gt;"",W4655&amp;Q4655,"")</f>
        <v/>
      </c>
      <c r="B4655" s="60" t="str">
        <f>IF(C4655&lt;&gt;"",LEFT(C4655,9),"")</f>
        <v/>
      </c>
      <c r="V4655" s="60" t="str">
        <f>W4655&amp;H4655</f>
        <v/>
      </c>
      <c r="W4655" s="60" t="str">
        <f>_xlfn.LET(_xlpm.TextCell,TEXT(G4655,"###"),IF(_xlpm.TextCell&lt;&gt;"",IF(StyleSpaceSplit,IFERROR(IF(FIND(" ",_xlpm.TextCell)&gt;=1,MID(_xlpm.TextCell,1,FIND(" ",_xlpm.TextCell)-1),_xlpm.TextCell),_xlpm.TextCell),_xlpm.TextCell),""))</f>
        <v/>
      </c>
      <c r="X4655" s="60" t="str">
        <f>IF(A4655&lt;&gt;"",IFERROR(IF(FIND(" ",G4655)&gt;=1,MID(G4655,FIND(" ",G4655)+1,LEN(G4655)),""),""),"")</f>
        <v/>
      </c>
      <c r="AC4655" s="51">
        <f>IFERROR(VALUE(MID($C4655,1,2)),0)</f>
        <v>0</v>
      </c>
      <c r="AD4655" s="44">
        <f>IFERROR(VALUE(MID($C4655,4,3)),0)</f>
        <v>0</v>
      </c>
      <c r="AE4655" s="51">
        <f>VALUE(RIGHT("00"&amp;AC4655,2)&amp;RIGHT("000"&amp;AD4655,3))</f>
        <v>0</v>
      </c>
    </row>
    <row r="4656" spans="1:31">
      <c r="A4656" s="60" t="str">
        <f>IF(G4656&amp;Q4656&lt;&gt;"",W4656&amp;Q4656,"")</f>
        <v/>
      </c>
      <c r="B4656" s="60" t="str">
        <f>IF(C4656&lt;&gt;"",LEFT(C4656,9),"")</f>
        <v/>
      </c>
      <c r="V4656" s="60" t="str">
        <f>W4656&amp;H4656</f>
        <v/>
      </c>
      <c r="W4656" s="60" t="str">
        <f>_xlfn.LET(_xlpm.TextCell,TEXT(G4656,"###"),IF(_xlpm.TextCell&lt;&gt;"",IF(StyleSpaceSplit,IFERROR(IF(FIND(" ",_xlpm.TextCell)&gt;=1,MID(_xlpm.TextCell,1,FIND(" ",_xlpm.TextCell)-1),_xlpm.TextCell),_xlpm.TextCell),_xlpm.TextCell),""))</f>
        <v/>
      </c>
      <c r="X4656" s="60" t="str">
        <f>IF(A4656&lt;&gt;"",IFERROR(IF(FIND(" ",G4656)&gt;=1,MID(G4656,FIND(" ",G4656)+1,LEN(G4656)),""),""),"")</f>
        <v/>
      </c>
      <c r="AC4656" s="51">
        <f>IFERROR(VALUE(MID($C4656,1,2)),0)</f>
        <v>0</v>
      </c>
      <c r="AD4656" s="44">
        <f>IFERROR(VALUE(MID($C4656,4,3)),0)</f>
        <v>0</v>
      </c>
      <c r="AE4656" s="51">
        <f>VALUE(RIGHT("00"&amp;AC4656,2)&amp;RIGHT("000"&amp;AD4656,3))</f>
        <v>0</v>
      </c>
    </row>
    <row r="4657" spans="1:31">
      <c r="A4657" s="60" t="str">
        <f>IF(G4657&amp;Q4657&lt;&gt;"",W4657&amp;Q4657,"")</f>
        <v/>
      </c>
      <c r="B4657" s="60" t="str">
        <f>IF(C4657&lt;&gt;"",LEFT(C4657,9),"")</f>
        <v/>
      </c>
      <c r="V4657" s="60" t="str">
        <f>W4657&amp;H4657</f>
        <v/>
      </c>
      <c r="W4657" s="60" t="str">
        <f>_xlfn.LET(_xlpm.TextCell,TEXT(G4657,"###"),IF(_xlpm.TextCell&lt;&gt;"",IF(StyleSpaceSplit,IFERROR(IF(FIND(" ",_xlpm.TextCell)&gt;=1,MID(_xlpm.TextCell,1,FIND(" ",_xlpm.TextCell)-1),_xlpm.TextCell),_xlpm.TextCell),_xlpm.TextCell),""))</f>
        <v/>
      </c>
      <c r="X4657" s="60" t="str">
        <f>IF(A4657&lt;&gt;"",IFERROR(IF(FIND(" ",G4657)&gt;=1,MID(G4657,FIND(" ",G4657)+1,LEN(G4657)),""),""),"")</f>
        <v/>
      </c>
      <c r="AC4657" s="51">
        <f>IFERROR(VALUE(MID($C4657,1,2)),0)</f>
        <v>0</v>
      </c>
      <c r="AD4657" s="44">
        <f>IFERROR(VALUE(MID($C4657,4,3)),0)</f>
        <v>0</v>
      </c>
      <c r="AE4657" s="51">
        <f>VALUE(RIGHT("00"&amp;AC4657,2)&amp;RIGHT("000"&amp;AD4657,3))</f>
        <v>0</v>
      </c>
    </row>
    <row r="4658" spans="1:31">
      <c r="A4658" s="60" t="str">
        <f>IF(G4658&amp;Q4658&lt;&gt;"",W4658&amp;Q4658,"")</f>
        <v/>
      </c>
      <c r="B4658" s="60" t="str">
        <f>IF(C4658&lt;&gt;"",LEFT(C4658,9),"")</f>
        <v/>
      </c>
      <c r="V4658" s="60" t="str">
        <f>W4658&amp;H4658</f>
        <v/>
      </c>
      <c r="W4658" s="60" t="str">
        <f>_xlfn.LET(_xlpm.TextCell,TEXT(G4658,"###"),IF(_xlpm.TextCell&lt;&gt;"",IF(StyleSpaceSplit,IFERROR(IF(FIND(" ",_xlpm.TextCell)&gt;=1,MID(_xlpm.TextCell,1,FIND(" ",_xlpm.TextCell)-1),_xlpm.TextCell),_xlpm.TextCell),_xlpm.TextCell),""))</f>
        <v/>
      </c>
      <c r="X4658" s="60" t="str">
        <f>IF(A4658&lt;&gt;"",IFERROR(IF(FIND(" ",G4658)&gt;=1,MID(G4658,FIND(" ",G4658)+1,LEN(G4658)),""),""),"")</f>
        <v/>
      </c>
      <c r="AC4658" s="51">
        <f>IFERROR(VALUE(MID($C4658,1,2)),0)</f>
        <v>0</v>
      </c>
      <c r="AD4658" s="44">
        <f>IFERROR(VALUE(MID($C4658,4,3)),0)</f>
        <v>0</v>
      </c>
      <c r="AE4658" s="51">
        <f>VALUE(RIGHT("00"&amp;AC4658,2)&amp;RIGHT("000"&amp;AD4658,3))</f>
        <v>0</v>
      </c>
    </row>
    <row r="4659" spans="1:31">
      <c r="A4659" s="60" t="str">
        <f>IF(G4659&amp;Q4659&lt;&gt;"",W4659&amp;Q4659,"")</f>
        <v/>
      </c>
      <c r="B4659" s="60" t="str">
        <f>IF(C4659&lt;&gt;"",LEFT(C4659,9),"")</f>
        <v/>
      </c>
      <c r="V4659" s="60" t="str">
        <f>W4659&amp;H4659</f>
        <v/>
      </c>
      <c r="W4659" s="60" t="str">
        <f>_xlfn.LET(_xlpm.TextCell,TEXT(G4659,"###"),IF(_xlpm.TextCell&lt;&gt;"",IF(StyleSpaceSplit,IFERROR(IF(FIND(" ",_xlpm.TextCell)&gt;=1,MID(_xlpm.TextCell,1,FIND(" ",_xlpm.TextCell)-1),_xlpm.TextCell),_xlpm.TextCell),_xlpm.TextCell),""))</f>
        <v/>
      </c>
      <c r="X4659" s="60" t="str">
        <f>IF(A4659&lt;&gt;"",IFERROR(IF(FIND(" ",G4659)&gt;=1,MID(G4659,FIND(" ",G4659)+1,LEN(G4659)),""),""),"")</f>
        <v/>
      </c>
      <c r="AC4659" s="51">
        <f>IFERROR(VALUE(MID($C4659,1,2)),0)</f>
        <v>0</v>
      </c>
      <c r="AD4659" s="44">
        <f>IFERROR(VALUE(MID($C4659,4,3)),0)</f>
        <v>0</v>
      </c>
      <c r="AE4659" s="51">
        <f>VALUE(RIGHT("00"&amp;AC4659,2)&amp;RIGHT("000"&amp;AD4659,3))</f>
        <v>0</v>
      </c>
    </row>
    <row r="4660" spans="1:31">
      <c r="A4660" s="60" t="str">
        <f>IF(G4660&amp;Q4660&lt;&gt;"",W4660&amp;Q4660,"")</f>
        <v/>
      </c>
      <c r="B4660" s="60" t="str">
        <f>IF(C4660&lt;&gt;"",LEFT(C4660,9),"")</f>
        <v/>
      </c>
      <c r="V4660" s="60" t="str">
        <f>W4660&amp;H4660</f>
        <v/>
      </c>
      <c r="W4660" s="60" t="str">
        <f>_xlfn.LET(_xlpm.TextCell,TEXT(G4660,"###"),IF(_xlpm.TextCell&lt;&gt;"",IF(StyleSpaceSplit,IFERROR(IF(FIND(" ",_xlpm.TextCell)&gt;=1,MID(_xlpm.TextCell,1,FIND(" ",_xlpm.TextCell)-1),_xlpm.TextCell),_xlpm.TextCell),_xlpm.TextCell),""))</f>
        <v/>
      </c>
      <c r="X4660" s="60" t="str">
        <f>IF(A4660&lt;&gt;"",IFERROR(IF(FIND(" ",G4660)&gt;=1,MID(G4660,FIND(" ",G4660)+1,LEN(G4660)),""),""),"")</f>
        <v/>
      </c>
      <c r="AC4660" s="51">
        <f>IFERROR(VALUE(MID($C4660,1,2)),0)</f>
        <v>0</v>
      </c>
      <c r="AD4660" s="44">
        <f>IFERROR(VALUE(MID($C4660,4,3)),0)</f>
        <v>0</v>
      </c>
      <c r="AE4660" s="51">
        <f>VALUE(RIGHT("00"&amp;AC4660,2)&amp;RIGHT("000"&amp;AD4660,3))</f>
        <v>0</v>
      </c>
    </row>
    <row r="4661" spans="1:31">
      <c r="A4661" s="60" t="str">
        <f>IF(G4661&amp;Q4661&lt;&gt;"",W4661&amp;Q4661,"")</f>
        <v/>
      </c>
      <c r="B4661" s="60" t="str">
        <f>IF(C4661&lt;&gt;"",LEFT(C4661,9),"")</f>
        <v/>
      </c>
      <c r="V4661" s="60" t="str">
        <f>W4661&amp;H4661</f>
        <v/>
      </c>
      <c r="W4661" s="60" t="str">
        <f>_xlfn.LET(_xlpm.TextCell,TEXT(G4661,"###"),IF(_xlpm.TextCell&lt;&gt;"",IF(StyleSpaceSplit,IFERROR(IF(FIND(" ",_xlpm.TextCell)&gt;=1,MID(_xlpm.TextCell,1,FIND(" ",_xlpm.TextCell)-1),_xlpm.TextCell),_xlpm.TextCell),_xlpm.TextCell),""))</f>
        <v/>
      </c>
      <c r="X4661" s="60" t="str">
        <f>IF(A4661&lt;&gt;"",IFERROR(IF(FIND(" ",G4661)&gt;=1,MID(G4661,FIND(" ",G4661)+1,LEN(G4661)),""),""),"")</f>
        <v/>
      </c>
      <c r="AC4661" s="51">
        <f>IFERROR(VALUE(MID($C4661,1,2)),0)</f>
        <v>0</v>
      </c>
      <c r="AD4661" s="44">
        <f>IFERROR(VALUE(MID($C4661,4,3)),0)</f>
        <v>0</v>
      </c>
      <c r="AE4661" s="51">
        <f>VALUE(RIGHT("00"&amp;AC4661,2)&amp;RIGHT("000"&amp;AD4661,3))</f>
        <v>0</v>
      </c>
    </row>
    <row r="4662" spans="1:31">
      <c r="A4662" s="60" t="str">
        <f>IF(G4662&amp;Q4662&lt;&gt;"",W4662&amp;Q4662,"")</f>
        <v/>
      </c>
      <c r="B4662" s="60" t="str">
        <f>IF(C4662&lt;&gt;"",LEFT(C4662,9),"")</f>
        <v/>
      </c>
      <c r="V4662" s="60" t="str">
        <f>W4662&amp;H4662</f>
        <v/>
      </c>
      <c r="W4662" s="60" t="str">
        <f>_xlfn.LET(_xlpm.TextCell,TEXT(G4662,"###"),IF(_xlpm.TextCell&lt;&gt;"",IF(StyleSpaceSplit,IFERROR(IF(FIND(" ",_xlpm.TextCell)&gt;=1,MID(_xlpm.TextCell,1,FIND(" ",_xlpm.TextCell)-1),_xlpm.TextCell),_xlpm.TextCell),_xlpm.TextCell),""))</f>
        <v/>
      </c>
      <c r="X4662" s="60" t="str">
        <f>IF(A4662&lt;&gt;"",IFERROR(IF(FIND(" ",G4662)&gt;=1,MID(G4662,FIND(" ",G4662)+1,LEN(G4662)),""),""),"")</f>
        <v/>
      </c>
      <c r="AC4662" s="51">
        <f>IFERROR(VALUE(MID($C4662,1,2)),0)</f>
        <v>0</v>
      </c>
      <c r="AD4662" s="44">
        <f>IFERROR(VALUE(MID($C4662,4,3)),0)</f>
        <v>0</v>
      </c>
      <c r="AE4662" s="51">
        <f>VALUE(RIGHT("00"&amp;AC4662,2)&amp;RIGHT("000"&amp;AD4662,3))</f>
        <v>0</v>
      </c>
    </row>
    <row r="4663" spans="1:31">
      <c r="A4663" s="60" t="str">
        <f>IF(G4663&amp;Q4663&lt;&gt;"",W4663&amp;Q4663,"")</f>
        <v/>
      </c>
      <c r="B4663" s="60" t="str">
        <f>IF(C4663&lt;&gt;"",LEFT(C4663,9),"")</f>
        <v/>
      </c>
      <c r="V4663" s="60" t="str">
        <f>W4663&amp;H4663</f>
        <v/>
      </c>
      <c r="W4663" s="60" t="str">
        <f>_xlfn.LET(_xlpm.TextCell,TEXT(G4663,"###"),IF(_xlpm.TextCell&lt;&gt;"",IF(StyleSpaceSplit,IFERROR(IF(FIND(" ",_xlpm.TextCell)&gt;=1,MID(_xlpm.TextCell,1,FIND(" ",_xlpm.TextCell)-1),_xlpm.TextCell),_xlpm.TextCell),_xlpm.TextCell),""))</f>
        <v/>
      </c>
      <c r="X4663" s="60" t="str">
        <f>IF(A4663&lt;&gt;"",IFERROR(IF(FIND(" ",G4663)&gt;=1,MID(G4663,FIND(" ",G4663)+1,LEN(G4663)),""),""),"")</f>
        <v/>
      </c>
      <c r="AC4663" s="51">
        <f>IFERROR(VALUE(MID($C4663,1,2)),0)</f>
        <v>0</v>
      </c>
      <c r="AD4663" s="44">
        <f>IFERROR(VALUE(MID($C4663,4,3)),0)</f>
        <v>0</v>
      </c>
      <c r="AE4663" s="51">
        <f>VALUE(RIGHT("00"&amp;AC4663,2)&amp;RIGHT("000"&amp;AD4663,3))</f>
        <v>0</v>
      </c>
    </row>
    <row r="4664" spans="1:31">
      <c r="A4664" s="60" t="str">
        <f>IF(G4664&amp;Q4664&lt;&gt;"",W4664&amp;Q4664,"")</f>
        <v/>
      </c>
      <c r="B4664" s="60" t="str">
        <f>IF(C4664&lt;&gt;"",LEFT(C4664,9),"")</f>
        <v/>
      </c>
      <c r="V4664" s="60" t="str">
        <f>W4664&amp;H4664</f>
        <v/>
      </c>
      <c r="W4664" s="60" t="str">
        <f>_xlfn.LET(_xlpm.TextCell,TEXT(G4664,"###"),IF(_xlpm.TextCell&lt;&gt;"",IF(StyleSpaceSplit,IFERROR(IF(FIND(" ",_xlpm.TextCell)&gt;=1,MID(_xlpm.TextCell,1,FIND(" ",_xlpm.TextCell)-1),_xlpm.TextCell),_xlpm.TextCell),_xlpm.TextCell),""))</f>
        <v/>
      </c>
      <c r="X4664" s="60" t="str">
        <f>IF(A4664&lt;&gt;"",IFERROR(IF(FIND(" ",G4664)&gt;=1,MID(G4664,FIND(" ",G4664)+1,LEN(G4664)),""),""),"")</f>
        <v/>
      </c>
      <c r="AC4664" s="51">
        <f>IFERROR(VALUE(MID($C4664,1,2)),0)</f>
        <v>0</v>
      </c>
      <c r="AD4664" s="44">
        <f>IFERROR(VALUE(MID($C4664,4,3)),0)</f>
        <v>0</v>
      </c>
      <c r="AE4664" s="51">
        <f>VALUE(RIGHT("00"&amp;AC4664,2)&amp;RIGHT("000"&amp;AD4664,3))</f>
        <v>0</v>
      </c>
    </row>
    <row r="4665" spans="1:31">
      <c r="A4665" s="60" t="str">
        <f>IF(G4665&amp;Q4665&lt;&gt;"",W4665&amp;Q4665,"")</f>
        <v/>
      </c>
      <c r="B4665" s="60" t="str">
        <f>IF(C4665&lt;&gt;"",LEFT(C4665,9),"")</f>
        <v/>
      </c>
      <c r="V4665" s="60" t="str">
        <f>W4665&amp;H4665</f>
        <v/>
      </c>
      <c r="W4665" s="60" t="str">
        <f>_xlfn.LET(_xlpm.TextCell,TEXT(G4665,"###"),IF(_xlpm.TextCell&lt;&gt;"",IF(StyleSpaceSplit,IFERROR(IF(FIND(" ",_xlpm.TextCell)&gt;=1,MID(_xlpm.TextCell,1,FIND(" ",_xlpm.TextCell)-1),_xlpm.TextCell),_xlpm.TextCell),_xlpm.TextCell),""))</f>
        <v/>
      </c>
      <c r="X4665" s="60" t="str">
        <f>IF(A4665&lt;&gt;"",IFERROR(IF(FIND(" ",G4665)&gt;=1,MID(G4665,FIND(" ",G4665)+1,LEN(G4665)),""),""),"")</f>
        <v/>
      </c>
      <c r="AC4665" s="51">
        <f>IFERROR(VALUE(MID($C4665,1,2)),0)</f>
        <v>0</v>
      </c>
      <c r="AD4665" s="44">
        <f>IFERROR(VALUE(MID($C4665,4,3)),0)</f>
        <v>0</v>
      </c>
      <c r="AE4665" s="51">
        <f>VALUE(RIGHT("00"&amp;AC4665,2)&amp;RIGHT("000"&amp;AD4665,3))</f>
        <v>0</v>
      </c>
    </row>
    <row r="4666" spans="1:31">
      <c r="A4666" s="60" t="str">
        <f>IF(G4666&amp;Q4666&lt;&gt;"",W4666&amp;Q4666,"")</f>
        <v/>
      </c>
      <c r="B4666" s="60" t="str">
        <f>IF(C4666&lt;&gt;"",LEFT(C4666,9),"")</f>
        <v/>
      </c>
      <c r="V4666" s="60" t="str">
        <f>W4666&amp;H4666</f>
        <v/>
      </c>
      <c r="W4666" s="60" t="str">
        <f>_xlfn.LET(_xlpm.TextCell,TEXT(G4666,"###"),IF(_xlpm.TextCell&lt;&gt;"",IF(StyleSpaceSplit,IFERROR(IF(FIND(" ",_xlpm.TextCell)&gt;=1,MID(_xlpm.TextCell,1,FIND(" ",_xlpm.TextCell)-1),_xlpm.TextCell),_xlpm.TextCell),_xlpm.TextCell),""))</f>
        <v/>
      </c>
      <c r="X4666" s="60" t="str">
        <f>IF(A4666&lt;&gt;"",IFERROR(IF(FIND(" ",G4666)&gt;=1,MID(G4666,FIND(" ",G4666)+1,LEN(G4666)),""),""),"")</f>
        <v/>
      </c>
      <c r="AC4666" s="51">
        <f>IFERROR(VALUE(MID($C4666,1,2)),0)</f>
        <v>0</v>
      </c>
      <c r="AD4666" s="44">
        <f>IFERROR(VALUE(MID($C4666,4,3)),0)</f>
        <v>0</v>
      </c>
      <c r="AE4666" s="51">
        <f>VALUE(RIGHT("00"&amp;AC4666,2)&amp;RIGHT("000"&amp;AD4666,3))</f>
        <v>0</v>
      </c>
    </row>
    <row r="4667" spans="1:31">
      <c r="A4667" s="60" t="str">
        <f>IF(G4667&amp;Q4667&lt;&gt;"",W4667&amp;Q4667,"")</f>
        <v/>
      </c>
      <c r="B4667" s="60" t="str">
        <f>IF(C4667&lt;&gt;"",LEFT(C4667,9),"")</f>
        <v/>
      </c>
      <c r="V4667" s="60" t="str">
        <f>W4667&amp;H4667</f>
        <v/>
      </c>
      <c r="W4667" s="60" t="str">
        <f>_xlfn.LET(_xlpm.TextCell,TEXT(G4667,"###"),IF(_xlpm.TextCell&lt;&gt;"",IF(StyleSpaceSplit,IFERROR(IF(FIND(" ",_xlpm.TextCell)&gt;=1,MID(_xlpm.TextCell,1,FIND(" ",_xlpm.TextCell)-1),_xlpm.TextCell),_xlpm.TextCell),_xlpm.TextCell),""))</f>
        <v/>
      </c>
      <c r="X4667" s="60" t="str">
        <f>IF(A4667&lt;&gt;"",IFERROR(IF(FIND(" ",G4667)&gt;=1,MID(G4667,FIND(" ",G4667)+1,LEN(G4667)),""),""),"")</f>
        <v/>
      </c>
      <c r="AC4667" s="51">
        <f>IFERROR(VALUE(MID($C4667,1,2)),0)</f>
        <v>0</v>
      </c>
      <c r="AD4667" s="44">
        <f>IFERROR(VALUE(MID($C4667,4,3)),0)</f>
        <v>0</v>
      </c>
      <c r="AE4667" s="51">
        <f>VALUE(RIGHT("00"&amp;AC4667,2)&amp;RIGHT("000"&amp;AD4667,3))</f>
        <v>0</v>
      </c>
    </row>
    <row r="4668" spans="1:31">
      <c r="A4668" s="60" t="str">
        <f>IF(G4668&amp;Q4668&lt;&gt;"",W4668&amp;Q4668,"")</f>
        <v/>
      </c>
      <c r="B4668" s="60" t="str">
        <f>IF(C4668&lt;&gt;"",LEFT(C4668,9),"")</f>
        <v/>
      </c>
      <c r="V4668" s="60" t="str">
        <f>W4668&amp;H4668</f>
        <v/>
      </c>
      <c r="W4668" s="60" t="str">
        <f>_xlfn.LET(_xlpm.TextCell,TEXT(G4668,"###"),IF(_xlpm.TextCell&lt;&gt;"",IF(StyleSpaceSplit,IFERROR(IF(FIND(" ",_xlpm.TextCell)&gt;=1,MID(_xlpm.TextCell,1,FIND(" ",_xlpm.TextCell)-1),_xlpm.TextCell),_xlpm.TextCell),_xlpm.TextCell),""))</f>
        <v/>
      </c>
      <c r="X4668" s="60" t="str">
        <f>IF(A4668&lt;&gt;"",IFERROR(IF(FIND(" ",G4668)&gt;=1,MID(G4668,FIND(" ",G4668)+1,LEN(G4668)),""),""),"")</f>
        <v/>
      </c>
      <c r="AC4668" s="51">
        <f>IFERROR(VALUE(MID($C4668,1,2)),0)</f>
        <v>0</v>
      </c>
      <c r="AD4668" s="44">
        <f>IFERROR(VALUE(MID($C4668,4,3)),0)</f>
        <v>0</v>
      </c>
      <c r="AE4668" s="51">
        <f>VALUE(RIGHT("00"&amp;AC4668,2)&amp;RIGHT("000"&amp;AD4668,3))</f>
        <v>0</v>
      </c>
    </row>
    <row r="4669" spans="1:31">
      <c r="A4669" s="60" t="str">
        <f>IF(G4669&amp;Q4669&lt;&gt;"",W4669&amp;Q4669,"")</f>
        <v/>
      </c>
      <c r="B4669" s="60" t="str">
        <f>IF(C4669&lt;&gt;"",LEFT(C4669,9),"")</f>
        <v/>
      </c>
      <c r="V4669" s="60" t="str">
        <f>W4669&amp;H4669</f>
        <v/>
      </c>
      <c r="W4669" s="60" t="str">
        <f>_xlfn.LET(_xlpm.TextCell,TEXT(G4669,"###"),IF(_xlpm.TextCell&lt;&gt;"",IF(StyleSpaceSplit,IFERROR(IF(FIND(" ",_xlpm.TextCell)&gt;=1,MID(_xlpm.TextCell,1,FIND(" ",_xlpm.TextCell)-1),_xlpm.TextCell),_xlpm.TextCell),_xlpm.TextCell),""))</f>
        <v/>
      </c>
      <c r="X4669" s="60" t="str">
        <f>IF(A4669&lt;&gt;"",IFERROR(IF(FIND(" ",G4669)&gt;=1,MID(G4669,FIND(" ",G4669)+1,LEN(G4669)),""),""),"")</f>
        <v/>
      </c>
      <c r="AC4669" s="51">
        <f>IFERROR(VALUE(MID($C4669,1,2)),0)</f>
        <v>0</v>
      </c>
      <c r="AD4669" s="44">
        <f>IFERROR(VALUE(MID($C4669,4,3)),0)</f>
        <v>0</v>
      </c>
      <c r="AE4669" s="51">
        <f>VALUE(RIGHT("00"&amp;AC4669,2)&amp;RIGHT("000"&amp;AD4669,3))</f>
        <v>0</v>
      </c>
    </row>
    <row r="4670" spans="1:31">
      <c r="A4670" s="60" t="str">
        <f>IF(G4670&amp;Q4670&lt;&gt;"",W4670&amp;Q4670,"")</f>
        <v/>
      </c>
      <c r="B4670" s="60" t="str">
        <f>IF(C4670&lt;&gt;"",LEFT(C4670,9),"")</f>
        <v/>
      </c>
      <c r="V4670" s="60" t="str">
        <f>W4670&amp;H4670</f>
        <v/>
      </c>
      <c r="W4670" s="60" t="str">
        <f>_xlfn.LET(_xlpm.TextCell,TEXT(G4670,"###"),IF(_xlpm.TextCell&lt;&gt;"",IF(StyleSpaceSplit,IFERROR(IF(FIND(" ",_xlpm.TextCell)&gt;=1,MID(_xlpm.TextCell,1,FIND(" ",_xlpm.TextCell)-1),_xlpm.TextCell),_xlpm.TextCell),_xlpm.TextCell),""))</f>
        <v/>
      </c>
      <c r="X4670" s="60" t="str">
        <f>IF(A4670&lt;&gt;"",IFERROR(IF(FIND(" ",G4670)&gt;=1,MID(G4670,FIND(" ",G4670)+1,LEN(G4670)),""),""),"")</f>
        <v/>
      </c>
      <c r="AC4670" s="51">
        <f>IFERROR(VALUE(MID($C4670,1,2)),0)</f>
        <v>0</v>
      </c>
      <c r="AD4670" s="44">
        <f>IFERROR(VALUE(MID($C4670,4,3)),0)</f>
        <v>0</v>
      </c>
      <c r="AE4670" s="51">
        <f>VALUE(RIGHT("00"&amp;AC4670,2)&amp;RIGHT("000"&amp;AD4670,3))</f>
        <v>0</v>
      </c>
    </row>
    <row r="4671" spans="1:31">
      <c r="A4671" s="60" t="str">
        <f>IF(G4671&amp;Q4671&lt;&gt;"",W4671&amp;Q4671,"")</f>
        <v/>
      </c>
      <c r="B4671" s="60" t="str">
        <f>IF(C4671&lt;&gt;"",LEFT(C4671,9),"")</f>
        <v/>
      </c>
      <c r="V4671" s="60" t="str">
        <f>W4671&amp;H4671</f>
        <v/>
      </c>
      <c r="W4671" s="60" t="str">
        <f>_xlfn.LET(_xlpm.TextCell,TEXT(G4671,"###"),IF(_xlpm.TextCell&lt;&gt;"",IF(StyleSpaceSplit,IFERROR(IF(FIND(" ",_xlpm.TextCell)&gt;=1,MID(_xlpm.TextCell,1,FIND(" ",_xlpm.TextCell)-1),_xlpm.TextCell),_xlpm.TextCell),_xlpm.TextCell),""))</f>
        <v/>
      </c>
      <c r="X4671" s="60" t="str">
        <f>IF(A4671&lt;&gt;"",IFERROR(IF(FIND(" ",G4671)&gt;=1,MID(G4671,FIND(" ",G4671)+1,LEN(G4671)),""),""),"")</f>
        <v/>
      </c>
      <c r="AC4671" s="51">
        <f>IFERROR(VALUE(MID($C4671,1,2)),0)</f>
        <v>0</v>
      </c>
      <c r="AD4671" s="44">
        <f>IFERROR(VALUE(MID($C4671,4,3)),0)</f>
        <v>0</v>
      </c>
      <c r="AE4671" s="51">
        <f>VALUE(RIGHT("00"&amp;AC4671,2)&amp;RIGHT("000"&amp;AD4671,3))</f>
        <v>0</v>
      </c>
    </row>
    <row r="4672" spans="1:31">
      <c r="A4672" s="60" t="str">
        <f>IF(G4672&amp;Q4672&lt;&gt;"",W4672&amp;Q4672,"")</f>
        <v/>
      </c>
      <c r="B4672" s="60" t="str">
        <f>IF(C4672&lt;&gt;"",LEFT(C4672,9),"")</f>
        <v/>
      </c>
      <c r="V4672" s="60" t="str">
        <f>W4672&amp;H4672</f>
        <v/>
      </c>
      <c r="W4672" s="60" t="str">
        <f>_xlfn.LET(_xlpm.TextCell,TEXT(G4672,"###"),IF(_xlpm.TextCell&lt;&gt;"",IF(StyleSpaceSplit,IFERROR(IF(FIND(" ",_xlpm.TextCell)&gt;=1,MID(_xlpm.TextCell,1,FIND(" ",_xlpm.TextCell)-1),_xlpm.TextCell),_xlpm.TextCell),_xlpm.TextCell),""))</f>
        <v/>
      </c>
      <c r="X4672" s="60" t="str">
        <f>IF(A4672&lt;&gt;"",IFERROR(IF(FIND(" ",G4672)&gt;=1,MID(G4672,FIND(" ",G4672)+1,LEN(G4672)),""),""),"")</f>
        <v/>
      </c>
      <c r="AC4672" s="51">
        <f>IFERROR(VALUE(MID($C4672,1,2)),0)</f>
        <v>0</v>
      </c>
      <c r="AD4672" s="44">
        <f>IFERROR(VALUE(MID($C4672,4,3)),0)</f>
        <v>0</v>
      </c>
      <c r="AE4672" s="51">
        <f>VALUE(RIGHT("00"&amp;AC4672,2)&amp;RIGHT("000"&amp;AD4672,3))</f>
        <v>0</v>
      </c>
    </row>
    <row r="4673" spans="1:31">
      <c r="A4673" s="60" t="str">
        <f>IF(G4673&amp;Q4673&lt;&gt;"",W4673&amp;Q4673,"")</f>
        <v/>
      </c>
      <c r="B4673" s="60" t="str">
        <f>IF(C4673&lt;&gt;"",LEFT(C4673,9),"")</f>
        <v/>
      </c>
      <c r="V4673" s="60" t="str">
        <f>W4673&amp;H4673</f>
        <v/>
      </c>
      <c r="W4673" s="60" t="str">
        <f>_xlfn.LET(_xlpm.TextCell,TEXT(G4673,"###"),IF(_xlpm.TextCell&lt;&gt;"",IF(StyleSpaceSplit,IFERROR(IF(FIND(" ",_xlpm.TextCell)&gt;=1,MID(_xlpm.TextCell,1,FIND(" ",_xlpm.TextCell)-1),_xlpm.TextCell),_xlpm.TextCell),_xlpm.TextCell),""))</f>
        <v/>
      </c>
      <c r="X4673" s="60" t="str">
        <f>IF(A4673&lt;&gt;"",IFERROR(IF(FIND(" ",G4673)&gt;=1,MID(G4673,FIND(" ",G4673)+1,LEN(G4673)),""),""),"")</f>
        <v/>
      </c>
      <c r="AC4673" s="51">
        <f>IFERROR(VALUE(MID($C4673,1,2)),0)</f>
        <v>0</v>
      </c>
      <c r="AD4673" s="44">
        <f>IFERROR(VALUE(MID($C4673,4,3)),0)</f>
        <v>0</v>
      </c>
      <c r="AE4673" s="51">
        <f>VALUE(RIGHT("00"&amp;AC4673,2)&amp;RIGHT("000"&amp;AD4673,3))</f>
        <v>0</v>
      </c>
    </row>
    <row r="4674" spans="1:31">
      <c r="A4674" s="60" t="str">
        <f>IF(G4674&amp;Q4674&lt;&gt;"",W4674&amp;Q4674,"")</f>
        <v/>
      </c>
      <c r="B4674" s="60" t="str">
        <f>IF(C4674&lt;&gt;"",LEFT(C4674,9),"")</f>
        <v/>
      </c>
      <c r="V4674" s="60" t="str">
        <f>W4674&amp;H4674</f>
        <v/>
      </c>
      <c r="W4674" s="60" t="str">
        <f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>IF(A4674&lt;&gt;"",IFERROR(IF(FIND(" ",G4674)&gt;=1,MID(G4674,FIND(" ",G4674)+1,LEN(G4674)),""),""),"")</f>
        <v/>
      </c>
      <c r="AC4674" s="51">
        <f>IFERROR(VALUE(MID($C4674,1,2)),0)</f>
        <v>0</v>
      </c>
      <c r="AD4674" s="44">
        <f>IFERROR(VALUE(MID($C4674,4,3)),0)</f>
        <v>0</v>
      </c>
      <c r="AE4674" s="51">
        <f>VALUE(RIGHT("00"&amp;AC4674,2)&amp;RIGHT("000"&amp;AD4674,3))</f>
        <v>0</v>
      </c>
    </row>
    <row r="4675" spans="1:31">
      <c r="A4675" s="60" t="str">
        <f>IF(G4675&amp;Q4675&lt;&gt;"",W4675&amp;Q4675,"")</f>
        <v/>
      </c>
      <c r="B4675" s="60" t="str">
        <f>IF(C4675&lt;&gt;"",LEFT(C4675,9),"")</f>
        <v/>
      </c>
      <c r="V4675" s="60" t="str">
        <f>W4675&amp;H4675</f>
        <v/>
      </c>
      <c r="W4675" s="60" t="str">
        <f>_xlfn.LET(_xlpm.TextCell,TEXT(G4675,"###"),IF(_xlpm.TextCell&lt;&gt;"",IF(StyleSpaceSplit,IFERROR(IF(FIND(" ",_xlpm.TextCell)&gt;=1,MID(_xlpm.TextCell,1,FIND(" ",_xlpm.TextCell)-1),_xlpm.TextCell),_xlpm.TextCell),_xlpm.TextCell),""))</f>
        <v/>
      </c>
      <c r="X4675" s="60" t="str">
        <f>IF(A4675&lt;&gt;"",IFERROR(IF(FIND(" ",G4675)&gt;=1,MID(G4675,FIND(" ",G4675)+1,LEN(G4675)),""),""),"")</f>
        <v/>
      </c>
      <c r="AC4675" s="51">
        <f>IFERROR(VALUE(MID($C4675,1,2)),0)</f>
        <v>0</v>
      </c>
      <c r="AD4675" s="44">
        <f>IFERROR(VALUE(MID($C4675,4,3)),0)</f>
        <v>0</v>
      </c>
      <c r="AE4675" s="51">
        <f>VALUE(RIGHT("00"&amp;AC4675,2)&amp;RIGHT("000"&amp;AD4675,3))</f>
        <v>0</v>
      </c>
    </row>
    <row r="4676" spans="1:31">
      <c r="A4676" s="60" t="str">
        <f>IF(G4676&amp;Q4676&lt;&gt;"",W4676&amp;Q4676,"")</f>
        <v/>
      </c>
      <c r="B4676" s="60" t="str">
        <f>IF(C4676&lt;&gt;"",LEFT(C4676,9),"")</f>
        <v/>
      </c>
      <c r="V4676" s="60" t="str">
        <f>W4676&amp;H4676</f>
        <v/>
      </c>
      <c r="W4676" s="60" t="str">
        <f>_xlfn.LET(_xlpm.TextCell,TEXT(G4676,"###"),IF(_xlpm.TextCell&lt;&gt;"",IF(StyleSpaceSplit,IFERROR(IF(FIND(" ",_xlpm.TextCell)&gt;=1,MID(_xlpm.TextCell,1,FIND(" ",_xlpm.TextCell)-1),_xlpm.TextCell),_xlpm.TextCell),_xlpm.TextCell),""))</f>
        <v/>
      </c>
      <c r="X4676" s="60" t="str">
        <f>IF(A4676&lt;&gt;"",IFERROR(IF(FIND(" ",G4676)&gt;=1,MID(G4676,FIND(" ",G4676)+1,LEN(G4676)),""),""),"")</f>
        <v/>
      </c>
      <c r="AC4676" s="51">
        <f>IFERROR(VALUE(MID($C4676,1,2)),0)</f>
        <v>0</v>
      </c>
      <c r="AD4676" s="44">
        <f>IFERROR(VALUE(MID($C4676,4,3)),0)</f>
        <v>0</v>
      </c>
      <c r="AE4676" s="51">
        <f>VALUE(RIGHT("00"&amp;AC4676,2)&amp;RIGHT("000"&amp;AD4676,3))</f>
        <v>0</v>
      </c>
    </row>
    <row r="4677" spans="1:31">
      <c r="A4677" s="60" t="str">
        <f>IF(G4677&amp;Q4677&lt;&gt;"",W4677&amp;Q4677,"")</f>
        <v/>
      </c>
      <c r="B4677" s="60" t="str">
        <f>IF(C4677&lt;&gt;"",LEFT(C4677,9),"")</f>
        <v/>
      </c>
      <c r="V4677" s="60" t="str">
        <f>W4677&amp;H4677</f>
        <v/>
      </c>
      <c r="W4677" s="60" t="str">
        <f>_xlfn.LET(_xlpm.TextCell,TEXT(G4677,"###"),IF(_xlpm.TextCell&lt;&gt;"",IF(StyleSpaceSplit,IFERROR(IF(FIND(" ",_xlpm.TextCell)&gt;=1,MID(_xlpm.TextCell,1,FIND(" ",_xlpm.TextCell)-1),_xlpm.TextCell),_xlpm.TextCell),_xlpm.TextCell),""))</f>
        <v/>
      </c>
      <c r="X4677" s="60" t="str">
        <f>IF(A4677&lt;&gt;"",IFERROR(IF(FIND(" ",G4677)&gt;=1,MID(G4677,FIND(" ",G4677)+1,LEN(G4677)),""),""),"")</f>
        <v/>
      </c>
      <c r="AC4677" s="51">
        <f>IFERROR(VALUE(MID($C4677,1,2)),0)</f>
        <v>0</v>
      </c>
      <c r="AD4677" s="44">
        <f>IFERROR(VALUE(MID($C4677,4,3)),0)</f>
        <v>0</v>
      </c>
      <c r="AE4677" s="51">
        <f>VALUE(RIGHT("00"&amp;AC4677,2)&amp;RIGHT("000"&amp;AD4677,3))</f>
        <v>0</v>
      </c>
    </row>
    <row r="4678" spans="1:31">
      <c r="A4678" s="60" t="str">
        <f>IF(G4678&amp;Q4678&lt;&gt;"",W4678&amp;Q4678,"")</f>
        <v/>
      </c>
      <c r="B4678" s="60" t="str">
        <f>IF(C4678&lt;&gt;"",LEFT(C4678,9),"")</f>
        <v/>
      </c>
      <c r="V4678" s="60" t="str">
        <f>W4678&amp;H4678</f>
        <v/>
      </c>
      <c r="W4678" s="60" t="str">
        <f>_xlfn.LET(_xlpm.TextCell,TEXT(G4678,"###"),IF(_xlpm.TextCell&lt;&gt;"",IF(StyleSpaceSplit,IFERROR(IF(FIND(" ",_xlpm.TextCell)&gt;=1,MID(_xlpm.TextCell,1,FIND(" ",_xlpm.TextCell)-1),_xlpm.TextCell),_xlpm.TextCell),_xlpm.TextCell),""))</f>
        <v/>
      </c>
      <c r="X4678" s="60" t="str">
        <f>IF(A4678&lt;&gt;"",IFERROR(IF(FIND(" ",G4678)&gt;=1,MID(G4678,FIND(" ",G4678)+1,LEN(G4678)),""),""),"")</f>
        <v/>
      </c>
      <c r="AC4678" s="51">
        <f>IFERROR(VALUE(MID($C4678,1,2)),0)</f>
        <v>0</v>
      </c>
      <c r="AD4678" s="44">
        <f>IFERROR(VALUE(MID($C4678,4,3)),0)</f>
        <v>0</v>
      </c>
      <c r="AE4678" s="51">
        <f>VALUE(RIGHT("00"&amp;AC4678,2)&amp;RIGHT("000"&amp;AD4678,3))</f>
        <v>0</v>
      </c>
    </row>
    <row r="4679" spans="1:31">
      <c r="A4679" s="60" t="str">
        <f>IF(G4679&amp;Q4679&lt;&gt;"",W4679&amp;Q4679,"")</f>
        <v/>
      </c>
      <c r="B4679" s="60" t="str">
        <f>IF(C4679&lt;&gt;"",LEFT(C4679,9),"")</f>
        <v/>
      </c>
      <c r="V4679" s="60" t="str">
        <f>W4679&amp;H4679</f>
        <v/>
      </c>
      <c r="W4679" s="60" t="str">
        <f>_xlfn.LET(_xlpm.TextCell,TEXT(G4679,"###"),IF(_xlpm.TextCell&lt;&gt;"",IF(StyleSpaceSplit,IFERROR(IF(FIND(" ",_xlpm.TextCell)&gt;=1,MID(_xlpm.TextCell,1,FIND(" ",_xlpm.TextCell)-1),_xlpm.TextCell),_xlpm.TextCell),_xlpm.TextCell),""))</f>
        <v/>
      </c>
      <c r="X4679" s="60" t="str">
        <f>IF(A4679&lt;&gt;"",IFERROR(IF(FIND(" ",G4679)&gt;=1,MID(G4679,FIND(" ",G4679)+1,LEN(G4679)),""),""),"")</f>
        <v/>
      </c>
      <c r="AC4679" s="51">
        <f>IFERROR(VALUE(MID($C4679,1,2)),0)</f>
        <v>0</v>
      </c>
      <c r="AD4679" s="44">
        <f>IFERROR(VALUE(MID($C4679,4,3)),0)</f>
        <v>0</v>
      </c>
      <c r="AE4679" s="51">
        <f>VALUE(RIGHT("00"&amp;AC4679,2)&amp;RIGHT("000"&amp;AD4679,3))</f>
        <v>0</v>
      </c>
    </row>
    <row r="4680" spans="1:31">
      <c r="A4680" s="60" t="str">
        <f>IF(G4680&amp;Q4680&lt;&gt;"",W4680&amp;Q4680,"")</f>
        <v/>
      </c>
      <c r="B4680" s="60" t="str">
        <f>IF(C4680&lt;&gt;"",LEFT(C4680,9),"")</f>
        <v/>
      </c>
      <c r="V4680" s="60" t="str">
        <f>W4680&amp;H4680</f>
        <v/>
      </c>
      <c r="W4680" s="60" t="str">
        <f>_xlfn.LET(_xlpm.TextCell,TEXT(G4680,"###"),IF(_xlpm.TextCell&lt;&gt;"",IF(StyleSpaceSplit,IFERROR(IF(FIND(" ",_xlpm.TextCell)&gt;=1,MID(_xlpm.TextCell,1,FIND(" ",_xlpm.TextCell)-1),_xlpm.TextCell),_xlpm.TextCell),_xlpm.TextCell),""))</f>
        <v/>
      </c>
      <c r="X4680" s="60" t="str">
        <f>IF(A4680&lt;&gt;"",IFERROR(IF(FIND(" ",G4680)&gt;=1,MID(G4680,FIND(" ",G4680)+1,LEN(G4680)),""),""),"")</f>
        <v/>
      </c>
      <c r="AC4680" s="51">
        <f>IFERROR(VALUE(MID($C4680,1,2)),0)</f>
        <v>0</v>
      </c>
      <c r="AD4680" s="44">
        <f>IFERROR(VALUE(MID($C4680,4,3)),0)</f>
        <v>0</v>
      </c>
      <c r="AE4680" s="51">
        <f>VALUE(RIGHT("00"&amp;AC4680,2)&amp;RIGHT("000"&amp;AD4680,3))</f>
        <v>0</v>
      </c>
    </row>
    <row r="4681" spans="1:31">
      <c r="A4681" s="60" t="str">
        <f>IF(G4681&amp;Q4681&lt;&gt;"",W4681&amp;Q4681,"")</f>
        <v/>
      </c>
      <c r="B4681" s="60" t="str">
        <f>IF(C4681&lt;&gt;"",LEFT(C4681,9),"")</f>
        <v/>
      </c>
      <c r="V4681" s="60" t="str">
        <f>W4681&amp;H4681</f>
        <v/>
      </c>
      <c r="W4681" s="60" t="str">
        <f>_xlfn.LET(_xlpm.TextCell,TEXT(G4681,"###"),IF(_xlpm.TextCell&lt;&gt;"",IF(StyleSpaceSplit,IFERROR(IF(FIND(" ",_xlpm.TextCell)&gt;=1,MID(_xlpm.TextCell,1,FIND(" ",_xlpm.TextCell)-1),_xlpm.TextCell),_xlpm.TextCell),_xlpm.TextCell),""))</f>
        <v/>
      </c>
      <c r="X4681" s="60" t="str">
        <f>IF(A4681&lt;&gt;"",IFERROR(IF(FIND(" ",G4681)&gt;=1,MID(G4681,FIND(" ",G4681)+1,LEN(G4681)),""),""),"")</f>
        <v/>
      </c>
      <c r="AC4681" s="51">
        <f>IFERROR(VALUE(MID($C4681,1,2)),0)</f>
        <v>0</v>
      </c>
      <c r="AD4681" s="44">
        <f>IFERROR(VALUE(MID($C4681,4,3)),0)</f>
        <v>0</v>
      </c>
      <c r="AE4681" s="51">
        <f>VALUE(RIGHT("00"&amp;AC4681,2)&amp;RIGHT("000"&amp;AD4681,3))</f>
        <v>0</v>
      </c>
    </row>
    <row r="4682" spans="1:31">
      <c r="A4682" s="60" t="str">
        <f>IF(G4682&amp;Q4682&lt;&gt;"",W4682&amp;Q4682,"")</f>
        <v/>
      </c>
      <c r="B4682" s="60" t="str">
        <f>IF(C4682&lt;&gt;"",LEFT(C4682,9),"")</f>
        <v/>
      </c>
      <c r="V4682" s="60" t="str">
        <f>W4682&amp;H4682</f>
        <v/>
      </c>
      <c r="W4682" s="60" t="str">
        <f>_xlfn.LET(_xlpm.TextCell,TEXT(G4682,"###"),IF(_xlpm.TextCell&lt;&gt;"",IF(StyleSpaceSplit,IFERROR(IF(FIND(" ",_xlpm.TextCell)&gt;=1,MID(_xlpm.TextCell,1,FIND(" ",_xlpm.TextCell)-1),_xlpm.TextCell),_xlpm.TextCell),_xlpm.TextCell),""))</f>
        <v/>
      </c>
      <c r="X4682" s="60" t="str">
        <f>IF(A4682&lt;&gt;"",IFERROR(IF(FIND(" ",G4682)&gt;=1,MID(G4682,FIND(" ",G4682)+1,LEN(G4682)),""),""),"")</f>
        <v/>
      </c>
      <c r="AC4682" s="51">
        <f>IFERROR(VALUE(MID($C4682,1,2)),0)</f>
        <v>0</v>
      </c>
      <c r="AD4682" s="44">
        <f>IFERROR(VALUE(MID($C4682,4,3)),0)</f>
        <v>0</v>
      </c>
      <c r="AE4682" s="51">
        <f>VALUE(RIGHT("00"&amp;AC4682,2)&amp;RIGHT("000"&amp;AD4682,3))</f>
        <v>0</v>
      </c>
    </row>
    <row r="4683" spans="1:31">
      <c r="A4683" s="60" t="str">
        <f>IF(G4683&amp;Q4683&lt;&gt;"",W4683&amp;Q4683,"")</f>
        <v/>
      </c>
      <c r="B4683" s="60" t="str">
        <f>IF(C4683&lt;&gt;"",LEFT(C4683,9),"")</f>
        <v/>
      </c>
      <c r="V4683" s="60" t="str">
        <f>W4683&amp;H4683</f>
        <v/>
      </c>
      <c r="W4683" s="60" t="str">
        <f>_xlfn.LET(_xlpm.TextCell,TEXT(G4683,"###"),IF(_xlpm.TextCell&lt;&gt;"",IF(StyleSpaceSplit,IFERROR(IF(FIND(" ",_xlpm.TextCell)&gt;=1,MID(_xlpm.TextCell,1,FIND(" ",_xlpm.TextCell)-1),_xlpm.TextCell),_xlpm.TextCell),_xlpm.TextCell),""))</f>
        <v/>
      </c>
      <c r="X4683" s="60" t="str">
        <f>IF(A4683&lt;&gt;"",IFERROR(IF(FIND(" ",G4683)&gt;=1,MID(G4683,FIND(" ",G4683)+1,LEN(G4683)),""),""),"")</f>
        <v/>
      </c>
      <c r="AC4683" s="51">
        <f>IFERROR(VALUE(MID($C4683,1,2)),0)</f>
        <v>0</v>
      </c>
      <c r="AD4683" s="44">
        <f>IFERROR(VALUE(MID($C4683,4,3)),0)</f>
        <v>0</v>
      </c>
      <c r="AE4683" s="51">
        <f>VALUE(RIGHT("00"&amp;AC4683,2)&amp;RIGHT("000"&amp;AD4683,3))</f>
        <v>0</v>
      </c>
    </row>
    <row r="4684" spans="1:31">
      <c r="A4684" s="60" t="str">
        <f>IF(G4684&amp;Q4684&lt;&gt;"",W4684&amp;Q4684,"")</f>
        <v/>
      </c>
      <c r="B4684" s="60" t="str">
        <f>IF(C4684&lt;&gt;"",LEFT(C4684,9),"")</f>
        <v/>
      </c>
      <c r="V4684" s="60" t="str">
        <f>W4684&amp;H4684</f>
        <v/>
      </c>
      <c r="W4684" s="60" t="str">
        <f>_xlfn.LET(_xlpm.TextCell,TEXT(G4684,"###"),IF(_xlpm.TextCell&lt;&gt;"",IF(StyleSpaceSplit,IFERROR(IF(FIND(" ",_xlpm.TextCell)&gt;=1,MID(_xlpm.TextCell,1,FIND(" ",_xlpm.TextCell)-1),_xlpm.TextCell),_xlpm.TextCell),_xlpm.TextCell),""))</f>
        <v/>
      </c>
      <c r="X4684" s="60" t="str">
        <f>IF(A4684&lt;&gt;"",IFERROR(IF(FIND(" ",G4684)&gt;=1,MID(G4684,FIND(" ",G4684)+1,LEN(G4684)),""),""),"")</f>
        <v/>
      </c>
      <c r="AC4684" s="51">
        <f>IFERROR(VALUE(MID($C4684,1,2)),0)</f>
        <v>0</v>
      </c>
      <c r="AD4684" s="44">
        <f>IFERROR(VALUE(MID($C4684,4,3)),0)</f>
        <v>0</v>
      </c>
      <c r="AE4684" s="51">
        <f>VALUE(RIGHT("00"&amp;AC4684,2)&amp;RIGHT("000"&amp;AD4684,3))</f>
        <v>0</v>
      </c>
    </row>
    <row r="4685" spans="1:31">
      <c r="A4685" s="60" t="str">
        <f>IF(G4685&amp;Q4685&lt;&gt;"",W4685&amp;Q4685,"")</f>
        <v/>
      </c>
      <c r="B4685" s="60" t="str">
        <f>IF(C4685&lt;&gt;"",LEFT(C4685,9),"")</f>
        <v/>
      </c>
      <c r="V4685" s="60" t="str">
        <f>W4685&amp;H4685</f>
        <v/>
      </c>
      <c r="W4685" s="60" t="str">
        <f>_xlfn.LET(_xlpm.TextCell,TEXT(G4685,"###"),IF(_xlpm.TextCell&lt;&gt;"",IF(StyleSpaceSplit,IFERROR(IF(FIND(" ",_xlpm.TextCell)&gt;=1,MID(_xlpm.TextCell,1,FIND(" ",_xlpm.TextCell)-1),_xlpm.TextCell),_xlpm.TextCell),_xlpm.TextCell),""))</f>
        <v/>
      </c>
      <c r="X4685" s="60" t="str">
        <f>IF(A4685&lt;&gt;"",IFERROR(IF(FIND(" ",G4685)&gt;=1,MID(G4685,FIND(" ",G4685)+1,LEN(G4685)),""),""),"")</f>
        <v/>
      </c>
      <c r="AC4685" s="51">
        <f>IFERROR(VALUE(MID($C4685,1,2)),0)</f>
        <v>0</v>
      </c>
      <c r="AD4685" s="44">
        <f>IFERROR(VALUE(MID($C4685,4,3)),0)</f>
        <v>0</v>
      </c>
      <c r="AE4685" s="51">
        <f>VALUE(RIGHT("00"&amp;AC4685,2)&amp;RIGHT("000"&amp;AD4685,3))</f>
        <v>0</v>
      </c>
    </row>
    <row r="4686" spans="1:31">
      <c r="A4686" s="60" t="str">
        <f>IF(G4686&amp;Q4686&lt;&gt;"",W4686&amp;Q4686,"")</f>
        <v/>
      </c>
      <c r="B4686" s="60" t="str">
        <f>IF(C4686&lt;&gt;"",LEFT(C4686,9),"")</f>
        <v/>
      </c>
      <c r="V4686" s="60" t="str">
        <f>W4686&amp;H4686</f>
        <v/>
      </c>
      <c r="W4686" s="60" t="str">
        <f>_xlfn.LET(_xlpm.TextCell,TEXT(G4686,"###"),IF(_xlpm.TextCell&lt;&gt;"",IF(StyleSpaceSplit,IFERROR(IF(FIND(" ",_xlpm.TextCell)&gt;=1,MID(_xlpm.TextCell,1,FIND(" ",_xlpm.TextCell)-1),_xlpm.TextCell),_xlpm.TextCell),_xlpm.TextCell),""))</f>
        <v/>
      </c>
      <c r="X4686" s="60" t="str">
        <f>IF(A4686&lt;&gt;"",IFERROR(IF(FIND(" ",G4686)&gt;=1,MID(G4686,FIND(" ",G4686)+1,LEN(G4686)),""),""),"")</f>
        <v/>
      </c>
      <c r="AC4686" s="51">
        <f>IFERROR(VALUE(MID($C4686,1,2)),0)</f>
        <v>0</v>
      </c>
      <c r="AD4686" s="44">
        <f>IFERROR(VALUE(MID($C4686,4,3)),0)</f>
        <v>0</v>
      </c>
      <c r="AE4686" s="51">
        <f>VALUE(RIGHT("00"&amp;AC4686,2)&amp;RIGHT("000"&amp;AD4686,3))</f>
        <v>0</v>
      </c>
    </row>
    <row r="4687" spans="1:31">
      <c r="A4687" s="60" t="str">
        <f>IF(G4687&amp;Q4687&lt;&gt;"",W4687&amp;Q4687,"")</f>
        <v/>
      </c>
      <c r="B4687" s="60" t="str">
        <f>IF(C4687&lt;&gt;"",LEFT(C4687,9),"")</f>
        <v/>
      </c>
      <c r="V4687" s="60" t="str">
        <f>W4687&amp;H4687</f>
        <v/>
      </c>
      <c r="W4687" s="60" t="str">
        <f>_xlfn.LET(_xlpm.TextCell,TEXT(G4687,"###"),IF(_xlpm.TextCell&lt;&gt;"",IF(StyleSpaceSplit,IFERROR(IF(FIND(" ",_xlpm.TextCell)&gt;=1,MID(_xlpm.TextCell,1,FIND(" ",_xlpm.TextCell)-1),_xlpm.TextCell),_xlpm.TextCell),_xlpm.TextCell),""))</f>
        <v/>
      </c>
      <c r="X4687" s="60" t="str">
        <f>IF(A4687&lt;&gt;"",IFERROR(IF(FIND(" ",G4687)&gt;=1,MID(G4687,FIND(" ",G4687)+1,LEN(G4687)),""),""),"")</f>
        <v/>
      </c>
      <c r="AC4687" s="51">
        <f>IFERROR(VALUE(MID($C4687,1,2)),0)</f>
        <v>0</v>
      </c>
      <c r="AD4687" s="44">
        <f>IFERROR(VALUE(MID($C4687,4,3)),0)</f>
        <v>0</v>
      </c>
      <c r="AE4687" s="51">
        <f>VALUE(RIGHT("00"&amp;AC4687,2)&amp;RIGHT("000"&amp;AD4687,3))</f>
        <v>0</v>
      </c>
    </row>
    <row r="4688" spans="1:31">
      <c r="A4688" s="60" t="str">
        <f>IF(G4688&amp;Q4688&lt;&gt;"",W4688&amp;Q4688,"")</f>
        <v/>
      </c>
      <c r="B4688" s="60" t="str">
        <f>IF(C4688&lt;&gt;"",LEFT(C4688,9),"")</f>
        <v/>
      </c>
      <c r="V4688" s="60" t="str">
        <f>W4688&amp;H4688</f>
        <v/>
      </c>
      <c r="W4688" s="60" t="str">
        <f>_xlfn.LET(_xlpm.TextCell,TEXT(G4688,"###"),IF(_xlpm.TextCell&lt;&gt;"",IF(StyleSpaceSplit,IFERROR(IF(FIND(" ",_xlpm.TextCell)&gt;=1,MID(_xlpm.TextCell,1,FIND(" ",_xlpm.TextCell)-1),_xlpm.TextCell),_xlpm.TextCell),_xlpm.TextCell),""))</f>
        <v/>
      </c>
      <c r="X4688" s="60" t="str">
        <f>IF(A4688&lt;&gt;"",IFERROR(IF(FIND(" ",G4688)&gt;=1,MID(G4688,FIND(" ",G4688)+1,LEN(G4688)),""),""),"")</f>
        <v/>
      </c>
      <c r="AC4688" s="51">
        <f>IFERROR(VALUE(MID($C4688,1,2)),0)</f>
        <v>0</v>
      </c>
      <c r="AD4688" s="44">
        <f>IFERROR(VALUE(MID($C4688,4,3)),0)</f>
        <v>0</v>
      </c>
      <c r="AE4688" s="51">
        <f>VALUE(RIGHT("00"&amp;AC4688,2)&amp;RIGHT("000"&amp;AD4688,3))</f>
        <v>0</v>
      </c>
    </row>
    <row r="4689" spans="1:31">
      <c r="A4689" s="60" t="str">
        <f>IF(G4689&amp;Q4689&lt;&gt;"",W4689&amp;Q4689,"")</f>
        <v/>
      </c>
      <c r="B4689" s="60" t="str">
        <f>IF(C4689&lt;&gt;"",LEFT(C4689,9),"")</f>
        <v/>
      </c>
      <c r="V4689" s="60" t="str">
        <f>W4689&amp;H4689</f>
        <v/>
      </c>
      <c r="W4689" s="60" t="str">
        <f>_xlfn.LET(_xlpm.TextCell,TEXT(G4689,"###"),IF(_xlpm.TextCell&lt;&gt;"",IF(StyleSpaceSplit,IFERROR(IF(FIND(" ",_xlpm.TextCell)&gt;=1,MID(_xlpm.TextCell,1,FIND(" ",_xlpm.TextCell)-1),_xlpm.TextCell),_xlpm.TextCell),_xlpm.TextCell),""))</f>
        <v/>
      </c>
      <c r="X4689" s="60" t="str">
        <f>IF(A4689&lt;&gt;"",IFERROR(IF(FIND(" ",G4689)&gt;=1,MID(G4689,FIND(" ",G4689)+1,LEN(G4689)),""),""),"")</f>
        <v/>
      </c>
      <c r="AC4689" s="51">
        <f>IFERROR(VALUE(MID($C4689,1,2)),0)</f>
        <v>0</v>
      </c>
      <c r="AD4689" s="44">
        <f>IFERROR(VALUE(MID($C4689,4,3)),0)</f>
        <v>0</v>
      </c>
      <c r="AE4689" s="51">
        <f>VALUE(RIGHT("00"&amp;AC4689,2)&amp;RIGHT("000"&amp;AD4689,3))</f>
        <v>0</v>
      </c>
    </row>
    <row r="4690" spans="1:31">
      <c r="A4690" s="60" t="str">
        <f>IF(G4690&amp;Q4690&lt;&gt;"",W4690&amp;Q4690,"")</f>
        <v/>
      </c>
      <c r="B4690" s="60" t="str">
        <f>IF(C4690&lt;&gt;"",LEFT(C4690,9),"")</f>
        <v/>
      </c>
      <c r="V4690" s="60" t="str">
        <f>W4690&amp;H4690</f>
        <v/>
      </c>
      <c r="W4690" s="60" t="str">
        <f>_xlfn.LET(_xlpm.TextCell,TEXT(G4690,"###"),IF(_xlpm.TextCell&lt;&gt;"",IF(StyleSpaceSplit,IFERROR(IF(FIND(" ",_xlpm.TextCell)&gt;=1,MID(_xlpm.TextCell,1,FIND(" ",_xlpm.TextCell)-1),_xlpm.TextCell),_xlpm.TextCell),_xlpm.TextCell),""))</f>
        <v/>
      </c>
      <c r="X4690" s="60" t="str">
        <f>IF(A4690&lt;&gt;"",IFERROR(IF(FIND(" ",G4690)&gt;=1,MID(G4690,FIND(" ",G4690)+1,LEN(G4690)),""),""),"")</f>
        <v/>
      </c>
      <c r="AC4690" s="51">
        <f>IFERROR(VALUE(MID($C4690,1,2)),0)</f>
        <v>0</v>
      </c>
      <c r="AD4690" s="44">
        <f>IFERROR(VALUE(MID($C4690,4,3)),0)</f>
        <v>0</v>
      </c>
      <c r="AE4690" s="51">
        <f>VALUE(RIGHT("00"&amp;AC4690,2)&amp;RIGHT("000"&amp;AD4690,3))</f>
        <v>0</v>
      </c>
    </row>
    <row r="4691" spans="1:31">
      <c r="A4691" s="60" t="str">
        <f>IF(G4691&amp;Q4691&lt;&gt;"",W4691&amp;Q4691,"")</f>
        <v/>
      </c>
      <c r="B4691" s="60" t="str">
        <f>IF(C4691&lt;&gt;"",LEFT(C4691,9),"")</f>
        <v/>
      </c>
      <c r="V4691" s="60" t="str">
        <f>W4691&amp;H4691</f>
        <v/>
      </c>
      <c r="W4691" s="60" t="str">
        <f>_xlfn.LET(_xlpm.TextCell,TEXT(G4691,"###"),IF(_xlpm.TextCell&lt;&gt;"",IF(StyleSpaceSplit,IFERROR(IF(FIND(" ",_xlpm.TextCell)&gt;=1,MID(_xlpm.TextCell,1,FIND(" ",_xlpm.TextCell)-1),_xlpm.TextCell),_xlpm.TextCell),_xlpm.TextCell),""))</f>
        <v/>
      </c>
      <c r="X4691" s="60" t="str">
        <f>IF(A4691&lt;&gt;"",IFERROR(IF(FIND(" ",G4691)&gt;=1,MID(G4691,FIND(" ",G4691)+1,LEN(G4691)),""),""),"")</f>
        <v/>
      </c>
      <c r="AC4691" s="51">
        <f>IFERROR(VALUE(MID($C4691,1,2)),0)</f>
        <v>0</v>
      </c>
      <c r="AD4691" s="44">
        <f>IFERROR(VALUE(MID($C4691,4,3)),0)</f>
        <v>0</v>
      </c>
      <c r="AE4691" s="51">
        <f>VALUE(RIGHT("00"&amp;AC4691,2)&amp;RIGHT("000"&amp;AD4691,3))</f>
        <v>0</v>
      </c>
    </row>
    <row r="4692" spans="1:31">
      <c r="A4692" s="60" t="str">
        <f>IF(G4692&amp;Q4692&lt;&gt;"",W4692&amp;Q4692,"")</f>
        <v/>
      </c>
      <c r="B4692" s="60" t="str">
        <f>IF(C4692&lt;&gt;"",LEFT(C4692,9),"")</f>
        <v/>
      </c>
      <c r="V4692" s="60" t="str">
        <f>W4692&amp;H4692</f>
        <v/>
      </c>
      <c r="W4692" s="60" t="str">
        <f>_xlfn.LET(_xlpm.TextCell,TEXT(G4692,"###"),IF(_xlpm.TextCell&lt;&gt;"",IF(StyleSpaceSplit,IFERROR(IF(FIND(" ",_xlpm.TextCell)&gt;=1,MID(_xlpm.TextCell,1,FIND(" ",_xlpm.TextCell)-1),_xlpm.TextCell),_xlpm.TextCell),_xlpm.TextCell),""))</f>
        <v/>
      </c>
      <c r="X4692" s="60" t="str">
        <f>IF(A4692&lt;&gt;"",IFERROR(IF(FIND(" ",G4692)&gt;=1,MID(G4692,FIND(" ",G4692)+1,LEN(G4692)),""),""),"")</f>
        <v/>
      </c>
      <c r="AC4692" s="51">
        <f>IFERROR(VALUE(MID($C4692,1,2)),0)</f>
        <v>0</v>
      </c>
      <c r="AD4692" s="44">
        <f>IFERROR(VALUE(MID($C4692,4,3)),0)</f>
        <v>0</v>
      </c>
      <c r="AE4692" s="51">
        <f>VALUE(RIGHT("00"&amp;AC4692,2)&amp;RIGHT("000"&amp;AD4692,3))</f>
        <v>0</v>
      </c>
    </row>
    <row r="4693" spans="1:31">
      <c r="A4693" s="60" t="str">
        <f>IF(G4693&amp;Q4693&lt;&gt;"",W4693&amp;Q4693,"")</f>
        <v/>
      </c>
      <c r="B4693" s="60" t="str">
        <f>IF(C4693&lt;&gt;"",LEFT(C4693,9),"")</f>
        <v/>
      </c>
      <c r="V4693" s="60" t="str">
        <f>W4693&amp;H4693</f>
        <v/>
      </c>
      <c r="W4693" s="60" t="str">
        <f>_xlfn.LET(_xlpm.TextCell,TEXT(G4693,"###"),IF(_xlpm.TextCell&lt;&gt;"",IF(StyleSpaceSplit,IFERROR(IF(FIND(" ",_xlpm.TextCell)&gt;=1,MID(_xlpm.TextCell,1,FIND(" ",_xlpm.TextCell)-1),_xlpm.TextCell),_xlpm.TextCell),_xlpm.TextCell),""))</f>
        <v/>
      </c>
      <c r="X4693" s="60" t="str">
        <f>IF(A4693&lt;&gt;"",IFERROR(IF(FIND(" ",G4693)&gt;=1,MID(G4693,FIND(" ",G4693)+1,LEN(G4693)),""),""),"")</f>
        <v/>
      </c>
      <c r="AC4693" s="51">
        <f>IFERROR(VALUE(MID($C4693,1,2)),0)</f>
        <v>0</v>
      </c>
      <c r="AD4693" s="44">
        <f>IFERROR(VALUE(MID($C4693,4,3)),0)</f>
        <v>0</v>
      </c>
      <c r="AE4693" s="51">
        <f>VALUE(RIGHT("00"&amp;AC4693,2)&amp;RIGHT("000"&amp;AD4693,3))</f>
        <v>0</v>
      </c>
    </row>
    <row r="4694" spans="1:31">
      <c r="A4694" s="60" t="str">
        <f>IF(G4694&amp;Q4694&lt;&gt;"",W4694&amp;Q4694,"")</f>
        <v/>
      </c>
      <c r="B4694" s="60" t="str">
        <f>IF(C4694&lt;&gt;"",LEFT(C4694,9),"")</f>
        <v/>
      </c>
      <c r="V4694" s="60" t="str">
        <f>W4694&amp;H4694</f>
        <v/>
      </c>
      <c r="W4694" s="60" t="str">
        <f>_xlfn.LET(_xlpm.TextCell,TEXT(G4694,"###"),IF(_xlpm.TextCell&lt;&gt;"",IF(StyleSpaceSplit,IFERROR(IF(FIND(" ",_xlpm.TextCell)&gt;=1,MID(_xlpm.TextCell,1,FIND(" ",_xlpm.TextCell)-1),_xlpm.TextCell),_xlpm.TextCell),_xlpm.TextCell),""))</f>
        <v/>
      </c>
      <c r="X4694" s="60" t="str">
        <f>IF(A4694&lt;&gt;"",IFERROR(IF(FIND(" ",G4694)&gt;=1,MID(G4694,FIND(" ",G4694)+1,LEN(G4694)),""),""),"")</f>
        <v/>
      </c>
      <c r="AC4694" s="51">
        <f>IFERROR(VALUE(MID($C4694,1,2)),0)</f>
        <v>0</v>
      </c>
      <c r="AD4694" s="44">
        <f>IFERROR(VALUE(MID($C4694,4,3)),0)</f>
        <v>0</v>
      </c>
      <c r="AE4694" s="51">
        <f>VALUE(RIGHT("00"&amp;AC4694,2)&amp;RIGHT("000"&amp;AD4694,3))</f>
        <v>0</v>
      </c>
    </row>
    <row r="4695" spans="1:31">
      <c r="A4695" s="60" t="str">
        <f>IF(G4695&amp;Q4695&lt;&gt;"",W4695&amp;Q4695,"")</f>
        <v/>
      </c>
      <c r="B4695" s="60" t="str">
        <f>IF(C4695&lt;&gt;"",LEFT(C4695,9),"")</f>
        <v/>
      </c>
      <c r="V4695" s="60" t="str">
        <f>W4695&amp;H4695</f>
        <v/>
      </c>
      <c r="W4695" s="60" t="str">
        <f>_xlfn.LET(_xlpm.TextCell,TEXT(G4695,"###"),IF(_xlpm.TextCell&lt;&gt;"",IF(StyleSpaceSplit,IFERROR(IF(FIND(" ",_xlpm.TextCell)&gt;=1,MID(_xlpm.TextCell,1,FIND(" ",_xlpm.TextCell)-1),_xlpm.TextCell),_xlpm.TextCell),_xlpm.TextCell),""))</f>
        <v/>
      </c>
      <c r="X4695" s="60" t="str">
        <f>IF(A4695&lt;&gt;"",IFERROR(IF(FIND(" ",G4695)&gt;=1,MID(G4695,FIND(" ",G4695)+1,LEN(G4695)),""),""),"")</f>
        <v/>
      </c>
      <c r="AC4695" s="51">
        <f>IFERROR(VALUE(MID($C4695,1,2)),0)</f>
        <v>0</v>
      </c>
      <c r="AD4695" s="44">
        <f>IFERROR(VALUE(MID($C4695,4,3)),0)</f>
        <v>0</v>
      </c>
      <c r="AE4695" s="51">
        <f>VALUE(RIGHT("00"&amp;AC4695,2)&amp;RIGHT("000"&amp;AD4695,3))</f>
        <v>0</v>
      </c>
    </row>
    <row r="4696" spans="1:31">
      <c r="A4696" s="60" t="str">
        <f>IF(G4696&amp;Q4696&lt;&gt;"",W4696&amp;Q4696,"")</f>
        <v/>
      </c>
      <c r="B4696" s="60" t="str">
        <f>IF(C4696&lt;&gt;"",LEFT(C4696,9),"")</f>
        <v/>
      </c>
      <c r="V4696" s="60" t="str">
        <f>W4696&amp;H4696</f>
        <v/>
      </c>
      <c r="W4696" s="60" t="str">
        <f>_xlfn.LET(_xlpm.TextCell,TEXT(G4696,"###"),IF(_xlpm.TextCell&lt;&gt;"",IF(StyleSpaceSplit,IFERROR(IF(FIND(" ",_xlpm.TextCell)&gt;=1,MID(_xlpm.TextCell,1,FIND(" ",_xlpm.TextCell)-1),_xlpm.TextCell),_xlpm.TextCell),_xlpm.TextCell),""))</f>
        <v/>
      </c>
      <c r="X4696" s="60" t="str">
        <f>IF(A4696&lt;&gt;"",IFERROR(IF(FIND(" ",G4696)&gt;=1,MID(G4696,FIND(" ",G4696)+1,LEN(G4696)),""),""),"")</f>
        <v/>
      </c>
      <c r="AC4696" s="51">
        <f>IFERROR(VALUE(MID($C4696,1,2)),0)</f>
        <v>0</v>
      </c>
      <c r="AD4696" s="44">
        <f>IFERROR(VALUE(MID($C4696,4,3)),0)</f>
        <v>0</v>
      </c>
      <c r="AE4696" s="51">
        <f>VALUE(RIGHT("00"&amp;AC4696,2)&amp;RIGHT("000"&amp;AD4696,3))</f>
        <v>0</v>
      </c>
    </row>
    <row r="4697" spans="1:31">
      <c r="A4697" s="60" t="str">
        <f>IF(G4697&amp;Q4697&lt;&gt;"",W4697&amp;Q4697,"")</f>
        <v/>
      </c>
      <c r="B4697" s="60" t="str">
        <f>IF(C4697&lt;&gt;"",LEFT(C4697,9),"")</f>
        <v/>
      </c>
      <c r="V4697" s="60" t="str">
        <f>W4697&amp;H4697</f>
        <v/>
      </c>
      <c r="W4697" s="60" t="str">
        <f>_xlfn.LET(_xlpm.TextCell,TEXT(G4697,"###"),IF(_xlpm.TextCell&lt;&gt;"",IF(StyleSpaceSplit,IFERROR(IF(FIND(" ",_xlpm.TextCell)&gt;=1,MID(_xlpm.TextCell,1,FIND(" ",_xlpm.TextCell)-1),_xlpm.TextCell),_xlpm.TextCell),_xlpm.TextCell),""))</f>
        <v/>
      </c>
      <c r="X4697" s="60" t="str">
        <f>IF(A4697&lt;&gt;"",IFERROR(IF(FIND(" ",G4697)&gt;=1,MID(G4697,FIND(" ",G4697)+1,LEN(G4697)),""),""),"")</f>
        <v/>
      </c>
      <c r="AC4697" s="51">
        <f>IFERROR(VALUE(MID($C4697,1,2)),0)</f>
        <v>0</v>
      </c>
      <c r="AD4697" s="44">
        <f>IFERROR(VALUE(MID($C4697,4,3)),0)</f>
        <v>0</v>
      </c>
      <c r="AE4697" s="51">
        <f>VALUE(RIGHT("00"&amp;AC4697,2)&amp;RIGHT("000"&amp;AD4697,3))</f>
        <v>0</v>
      </c>
    </row>
    <row r="4698" spans="1:31">
      <c r="A4698" s="60" t="str">
        <f>IF(G4698&amp;Q4698&lt;&gt;"",W4698&amp;Q4698,"")</f>
        <v/>
      </c>
      <c r="B4698" s="60" t="str">
        <f>IF(C4698&lt;&gt;"",LEFT(C4698,9),"")</f>
        <v/>
      </c>
      <c r="V4698" s="60" t="str">
        <f>W4698&amp;H4698</f>
        <v/>
      </c>
      <c r="W4698" s="60" t="str">
        <f>_xlfn.LET(_xlpm.TextCell,TEXT(G4698,"###"),IF(_xlpm.TextCell&lt;&gt;"",IF(StyleSpaceSplit,IFERROR(IF(FIND(" ",_xlpm.TextCell)&gt;=1,MID(_xlpm.TextCell,1,FIND(" ",_xlpm.TextCell)-1),_xlpm.TextCell),_xlpm.TextCell),_xlpm.TextCell),""))</f>
        <v/>
      </c>
      <c r="X4698" s="60" t="str">
        <f>IF(A4698&lt;&gt;"",IFERROR(IF(FIND(" ",G4698)&gt;=1,MID(G4698,FIND(" ",G4698)+1,LEN(G4698)),""),""),"")</f>
        <v/>
      </c>
      <c r="AC4698" s="51">
        <f>IFERROR(VALUE(MID($C4698,1,2)),0)</f>
        <v>0</v>
      </c>
      <c r="AD4698" s="44">
        <f>IFERROR(VALUE(MID($C4698,4,3)),0)</f>
        <v>0</v>
      </c>
      <c r="AE4698" s="51">
        <f>VALUE(RIGHT("00"&amp;AC4698,2)&amp;RIGHT("000"&amp;AD4698,3))</f>
        <v>0</v>
      </c>
    </row>
    <row r="4699" spans="1:31">
      <c r="A4699" s="60" t="str">
        <f>IF(G4699&amp;Q4699&lt;&gt;"",W4699&amp;Q4699,"")</f>
        <v/>
      </c>
      <c r="B4699" s="60" t="str">
        <f>IF(C4699&lt;&gt;"",LEFT(C4699,9),"")</f>
        <v/>
      </c>
      <c r="V4699" s="60" t="str">
        <f>W4699&amp;H4699</f>
        <v/>
      </c>
      <c r="W4699" s="60" t="str">
        <f>_xlfn.LET(_xlpm.TextCell,TEXT(G4699,"###"),IF(_xlpm.TextCell&lt;&gt;"",IF(StyleSpaceSplit,IFERROR(IF(FIND(" ",_xlpm.TextCell)&gt;=1,MID(_xlpm.TextCell,1,FIND(" ",_xlpm.TextCell)-1),_xlpm.TextCell),_xlpm.TextCell),_xlpm.TextCell),""))</f>
        <v/>
      </c>
      <c r="X4699" s="60" t="str">
        <f>IF(A4699&lt;&gt;"",IFERROR(IF(FIND(" ",G4699)&gt;=1,MID(G4699,FIND(" ",G4699)+1,LEN(G4699)),""),""),"")</f>
        <v/>
      </c>
      <c r="AC4699" s="51">
        <f>IFERROR(VALUE(MID($C4699,1,2)),0)</f>
        <v>0</v>
      </c>
      <c r="AD4699" s="44">
        <f>IFERROR(VALUE(MID($C4699,4,3)),0)</f>
        <v>0</v>
      </c>
      <c r="AE4699" s="51">
        <f>VALUE(RIGHT("00"&amp;AC4699,2)&amp;RIGHT("000"&amp;AD4699,3))</f>
        <v>0</v>
      </c>
    </row>
    <row r="4700" spans="1:31">
      <c r="A4700" s="60" t="str">
        <f>IF(G4700&amp;Q4700&lt;&gt;"",W4700&amp;Q4700,"")</f>
        <v/>
      </c>
      <c r="B4700" s="60" t="str">
        <f>IF(C4700&lt;&gt;"",LEFT(C4700,9),"")</f>
        <v/>
      </c>
      <c r="V4700" s="60" t="str">
        <f>W4700&amp;H4700</f>
        <v/>
      </c>
      <c r="W4700" s="60" t="str">
        <f>_xlfn.LET(_xlpm.TextCell,TEXT(G4700,"###"),IF(_xlpm.TextCell&lt;&gt;"",IF(StyleSpaceSplit,IFERROR(IF(FIND(" ",_xlpm.TextCell)&gt;=1,MID(_xlpm.TextCell,1,FIND(" ",_xlpm.TextCell)-1),_xlpm.TextCell),_xlpm.TextCell),_xlpm.TextCell),""))</f>
        <v/>
      </c>
      <c r="X4700" s="60" t="str">
        <f>IF(A4700&lt;&gt;"",IFERROR(IF(FIND(" ",G4700)&gt;=1,MID(G4700,FIND(" ",G4700)+1,LEN(G4700)),""),""),"")</f>
        <v/>
      </c>
      <c r="AC4700" s="51">
        <f>IFERROR(VALUE(MID($C4700,1,2)),0)</f>
        <v>0</v>
      </c>
      <c r="AD4700" s="44">
        <f>IFERROR(VALUE(MID($C4700,4,3)),0)</f>
        <v>0</v>
      </c>
      <c r="AE4700" s="51">
        <f>VALUE(RIGHT("00"&amp;AC4700,2)&amp;RIGHT("000"&amp;AD4700,3))</f>
        <v>0</v>
      </c>
    </row>
    <row r="4701" spans="1:31">
      <c r="A4701" s="60" t="str">
        <f>IF(G4701&amp;Q4701&lt;&gt;"",W4701&amp;Q4701,"")</f>
        <v/>
      </c>
      <c r="B4701" s="60" t="str">
        <f>IF(C4701&lt;&gt;"",LEFT(C4701,9),"")</f>
        <v/>
      </c>
      <c r="V4701" s="60" t="str">
        <f>W4701&amp;H4701</f>
        <v/>
      </c>
      <c r="W4701" s="60" t="str">
        <f>_xlfn.LET(_xlpm.TextCell,TEXT(G4701,"###"),IF(_xlpm.TextCell&lt;&gt;"",IF(StyleSpaceSplit,IFERROR(IF(FIND(" ",_xlpm.TextCell)&gt;=1,MID(_xlpm.TextCell,1,FIND(" ",_xlpm.TextCell)-1),_xlpm.TextCell),_xlpm.TextCell),_xlpm.TextCell),""))</f>
        <v/>
      </c>
      <c r="X4701" s="60" t="str">
        <f>IF(A4701&lt;&gt;"",IFERROR(IF(FIND(" ",G4701)&gt;=1,MID(G4701,FIND(" ",G4701)+1,LEN(G4701)),""),""),"")</f>
        <v/>
      </c>
      <c r="AC4701" s="51">
        <f>IFERROR(VALUE(MID($C4701,1,2)),0)</f>
        <v>0</v>
      </c>
      <c r="AD4701" s="44">
        <f>IFERROR(VALUE(MID($C4701,4,3)),0)</f>
        <v>0</v>
      </c>
      <c r="AE4701" s="51">
        <f>VALUE(RIGHT("00"&amp;AC4701,2)&amp;RIGHT("000"&amp;AD4701,3))</f>
        <v>0</v>
      </c>
    </row>
    <row r="4702" spans="1:31">
      <c r="A4702" s="60" t="str">
        <f>IF(G4702&amp;Q4702&lt;&gt;"",W4702&amp;Q4702,"")</f>
        <v/>
      </c>
      <c r="B4702" s="60" t="str">
        <f>IF(C4702&lt;&gt;"",LEFT(C4702,9),"")</f>
        <v/>
      </c>
      <c r="V4702" s="60" t="str">
        <f>W4702&amp;H4702</f>
        <v/>
      </c>
      <c r="W4702" s="60" t="str">
        <f>_xlfn.LET(_xlpm.TextCell,TEXT(G4702,"###"),IF(_xlpm.TextCell&lt;&gt;"",IF(StyleSpaceSplit,IFERROR(IF(FIND(" ",_xlpm.TextCell)&gt;=1,MID(_xlpm.TextCell,1,FIND(" ",_xlpm.TextCell)-1),_xlpm.TextCell),_xlpm.TextCell),_xlpm.TextCell),""))</f>
        <v/>
      </c>
      <c r="X4702" s="60" t="str">
        <f>IF(A4702&lt;&gt;"",IFERROR(IF(FIND(" ",G4702)&gt;=1,MID(G4702,FIND(" ",G4702)+1,LEN(G4702)),""),""),"")</f>
        <v/>
      </c>
      <c r="AC4702" s="51">
        <f>IFERROR(VALUE(MID($C4702,1,2)),0)</f>
        <v>0</v>
      </c>
      <c r="AD4702" s="44">
        <f>IFERROR(VALUE(MID($C4702,4,3)),0)</f>
        <v>0</v>
      </c>
      <c r="AE4702" s="51">
        <f>VALUE(RIGHT("00"&amp;AC4702,2)&amp;RIGHT("000"&amp;AD4702,3))</f>
        <v>0</v>
      </c>
    </row>
    <row r="4703" spans="1:31">
      <c r="A4703" s="60" t="str">
        <f>IF(G4703&amp;Q4703&lt;&gt;"",W4703&amp;Q4703,"")</f>
        <v/>
      </c>
      <c r="B4703" s="60" t="str">
        <f>IF(C4703&lt;&gt;"",LEFT(C4703,9),"")</f>
        <v/>
      </c>
      <c r="V4703" s="60" t="str">
        <f>W4703&amp;H4703</f>
        <v/>
      </c>
      <c r="W4703" s="60" t="str">
        <f>_xlfn.LET(_xlpm.TextCell,TEXT(G4703,"###"),IF(_xlpm.TextCell&lt;&gt;"",IF(StyleSpaceSplit,IFERROR(IF(FIND(" ",_xlpm.TextCell)&gt;=1,MID(_xlpm.TextCell,1,FIND(" ",_xlpm.TextCell)-1),_xlpm.TextCell),_xlpm.TextCell),_xlpm.TextCell),""))</f>
        <v/>
      </c>
      <c r="X4703" s="60" t="str">
        <f>IF(A4703&lt;&gt;"",IFERROR(IF(FIND(" ",G4703)&gt;=1,MID(G4703,FIND(" ",G4703)+1,LEN(G4703)),""),""),"")</f>
        <v/>
      </c>
      <c r="AC4703" s="51">
        <f>IFERROR(VALUE(MID($C4703,1,2)),0)</f>
        <v>0</v>
      </c>
      <c r="AD4703" s="44">
        <f>IFERROR(VALUE(MID($C4703,4,3)),0)</f>
        <v>0</v>
      </c>
      <c r="AE4703" s="51">
        <f>VALUE(RIGHT("00"&amp;AC4703,2)&amp;RIGHT("000"&amp;AD4703,3))</f>
        <v>0</v>
      </c>
    </row>
    <row r="4704" spans="1:31">
      <c r="A4704" s="60" t="str">
        <f>IF(G4704&amp;Q4704&lt;&gt;"",W4704&amp;Q4704,"")</f>
        <v/>
      </c>
      <c r="B4704" s="60" t="str">
        <f>IF(C4704&lt;&gt;"",LEFT(C4704,9),"")</f>
        <v/>
      </c>
      <c r="V4704" s="60" t="str">
        <f>W4704&amp;H4704</f>
        <v/>
      </c>
      <c r="W4704" s="60" t="str">
        <f>_xlfn.LET(_xlpm.TextCell,TEXT(G4704,"###"),IF(_xlpm.TextCell&lt;&gt;"",IF(StyleSpaceSplit,IFERROR(IF(FIND(" ",_xlpm.TextCell)&gt;=1,MID(_xlpm.TextCell,1,FIND(" ",_xlpm.TextCell)-1),_xlpm.TextCell),_xlpm.TextCell),_xlpm.TextCell),""))</f>
        <v/>
      </c>
      <c r="X4704" s="60" t="str">
        <f>IF(A4704&lt;&gt;"",IFERROR(IF(FIND(" ",G4704)&gt;=1,MID(G4704,FIND(" ",G4704)+1,LEN(G4704)),""),""),"")</f>
        <v/>
      </c>
      <c r="AC4704" s="51">
        <f>IFERROR(VALUE(MID($C4704,1,2)),0)</f>
        <v>0</v>
      </c>
      <c r="AD4704" s="44">
        <f>IFERROR(VALUE(MID($C4704,4,3)),0)</f>
        <v>0</v>
      </c>
      <c r="AE4704" s="51">
        <f>VALUE(RIGHT("00"&amp;AC4704,2)&amp;RIGHT("000"&amp;AD4704,3))</f>
        <v>0</v>
      </c>
    </row>
    <row r="4705" spans="1:31">
      <c r="A4705" s="60" t="str">
        <f>IF(G4705&amp;Q4705&lt;&gt;"",W4705&amp;Q4705,"")</f>
        <v/>
      </c>
      <c r="B4705" s="60" t="str">
        <f>IF(C4705&lt;&gt;"",LEFT(C4705,9),"")</f>
        <v/>
      </c>
      <c r="V4705" s="60" t="str">
        <f>W4705&amp;H4705</f>
        <v/>
      </c>
      <c r="W4705" s="60" t="str">
        <f>_xlfn.LET(_xlpm.TextCell,TEXT(G4705,"###"),IF(_xlpm.TextCell&lt;&gt;"",IF(StyleSpaceSplit,IFERROR(IF(FIND(" ",_xlpm.TextCell)&gt;=1,MID(_xlpm.TextCell,1,FIND(" ",_xlpm.TextCell)-1),_xlpm.TextCell),_xlpm.TextCell),_xlpm.TextCell),""))</f>
        <v/>
      </c>
      <c r="X4705" s="60" t="str">
        <f>IF(A4705&lt;&gt;"",IFERROR(IF(FIND(" ",G4705)&gt;=1,MID(G4705,FIND(" ",G4705)+1,LEN(G4705)),""),""),"")</f>
        <v/>
      </c>
      <c r="AC4705" s="51">
        <f>IFERROR(VALUE(MID($C4705,1,2)),0)</f>
        <v>0</v>
      </c>
      <c r="AD4705" s="44">
        <f>IFERROR(VALUE(MID($C4705,4,3)),0)</f>
        <v>0</v>
      </c>
      <c r="AE4705" s="51">
        <f>VALUE(RIGHT("00"&amp;AC4705,2)&amp;RIGHT("000"&amp;AD4705,3))</f>
        <v>0</v>
      </c>
    </row>
    <row r="4706" spans="1:31">
      <c r="A4706" s="60" t="str">
        <f>IF(G4706&amp;Q4706&lt;&gt;"",W4706&amp;Q4706,"")</f>
        <v/>
      </c>
      <c r="B4706" s="60" t="str">
        <f>IF(C4706&lt;&gt;"",LEFT(C4706,9),"")</f>
        <v/>
      </c>
      <c r="V4706" s="60" t="str">
        <f>W4706&amp;H4706</f>
        <v/>
      </c>
      <c r="W4706" s="60" t="str">
        <f>_xlfn.LET(_xlpm.TextCell,TEXT(G4706,"###"),IF(_xlpm.TextCell&lt;&gt;"",IF(StyleSpaceSplit,IFERROR(IF(FIND(" ",_xlpm.TextCell)&gt;=1,MID(_xlpm.TextCell,1,FIND(" ",_xlpm.TextCell)-1),_xlpm.TextCell),_xlpm.TextCell),_xlpm.TextCell),""))</f>
        <v/>
      </c>
      <c r="X4706" s="60" t="str">
        <f>IF(A4706&lt;&gt;"",IFERROR(IF(FIND(" ",G4706)&gt;=1,MID(G4706,FIND(" ",G4706)+1,LEN(G4706)),""),""),"")</f>
        <v/>
      </c>
      <c r="AC4706" s="51">
        <f>IFERROR(VALUE(MID($C4706,1,2)),0)</f>
        <v>0</v>
      </c>
      <c r="AD4706" s="44">
        <f>IFERROR(VALUE(MID($C4706,4,3)),0)</f>
        <v>0</v>
      </c>
      <c r="AE4706" s="51">
        <f>VALUE(RIGHT("00"&amp;AC4706,2)&amp;RIGHT("000"&amp;AD4706,3))</f>
        <v>0</v>
      </c>
    </row>
    <row r="4707" spans="1:31">
      <c r="A4707" s="60" t="str">
        <f>IF(G4707&amp;Q4707&lt;&gt;"",W4707&amp;Q4707,"")</f>
        <v/>
      </c>
      <c r="B4707" s="60" t="str">
        <f>IF(C4707&lt;&gt;"",LEFT(C4707,9),"")</f>
        <v/>
      </c>
      <c r="V4707" s="60" t="str">
        <f>W4707&amp;H4707</f>
        <v/>
      </c>
      <c r="W4707" s="60" t="str">
        <f>_xlfn.LET(_xlpm.TextCell,TEXT(G4707,"###"),IF(_xlpm.TextCell&lt;&gt;"",IF(StyleSpaceSplit,IFERROR(IF(FIND(" ",_xlpm.TextCell)&gt;=1,MID(_xlpm.TextCell,1,FIND(" ",_xlpm.TextCell)-1),_xlpm.TextCell),_xlpm.TextCell),_xlpm.TextCell),""))</f>
        <v/>
      </c>
      <c r="X4707" s="60" t="str">
        <f>IF(A4707&lt;&gt;"",IFERROR(IF(FIND(" ",G4707)&gt;=1,MID(G4707,FIND(" ",G4707)+1,LEN(G4707)),""),""),"")</f>
        <v/>
      </c>
      <c r="AC4707" s="51">
        <f>IFERROR(VALUE(MID($C4707,1,2)),0)</f>
        <v>0</v>
      </c>
      <c r="AD4707" s="44">
        <f>IFERROR(VALUE(MID($C4707,4,3)),0)</f>
        <v>0</v>
      </c>
      <c r="AE4707" s="51">
        <f>VALUE(RIGHT("00"&amp;AC4707,2)&amp;RIGHT("000"&amp;AD4707,3))</f>
        <v>0</v>
      </c>
    </row>
    <row r="4708" spans="1:31">
      <c r="A4708" s="60" t="str">
        <f>IF(G4708&amp;Q4708&lt;&gt;"",W4708&amp;Q4708,"")</f>
        <v/>
      </c>
      <c r="B4708" s="60" t="str">
        <f>IF(C4708&lt;&gt;"",LEFT(C4708,9),"")</f>
        <v/>
      </c>
      <c r="V4708" s="60" t="str">
        <f>W4708&amp;H4708</f>
        <v/>
      </c>
      <c r="W4708" s="60" t="str">
        <f>_xlfn.LET(_xlpm.TextCell,TEXT(G4708,"###"),IF(_xlpm.TextCell&lt;&gt;"",IF(StyleSpaceSplit,IFERROR(IF(FIND(" ",_xlpm.TextCell)&gt;=1,MID(_xlpm.TextCell,1,FIND(" ",_xlpm.TextCell)-1),_xlpm.TextCell),_xlpm.TextCell),_xlpm.TextCell),""))</f>
        <v/>
      </c>
      <c r="X4708" s="60" t="str">
        <f>IF(A4708&lt;&gt;"",IFERROR(IF(FIND(" ",G4708)&gt;=1,MID(G4708,FIND(" ",G4708)+1,LEN(G4708)),""),""),"")</f>
        <v/>
      </c>
      <c r="AC4708" s="51">
        <f>IFERROR(VALUE(MID($C4708,1,2)),0)</f>
        <v>0</v>
      </c>
      <c r="AD4708" s="44">
        <f>IFERROR(VALUE(MID($C4708,4,3)),0)</f>
        <v>0</v>
      </c>
      <c r="AE4708" s="51">
        <f>VALUE(RIGHT("00"&amp;AC4708,2)&amp;RIGHT("000"&amp;AD4708,3))</f>
        <v>0</v>
      </c>
    </row>
    <row r="4709" spans="1:31">
      <c r="A4709" s="60" t="str">
        <f>IF(G4709&amp;Q4709&lt;&gt;"",W4709&amp;Q4709,"")</f>
        <v/>
      </c>
      <c r="B4709" s="60" t="str">
        <f>IF(C4709&lt;&gt;"",LEFT(C4709,9),"")</f>
        <v/>
      </c>
      <c r="V4709" s="60" t="str">
        <f>W4709&amp;H4709</f>
        <v/>
      </c>
      <c r="W4709" s="60" t="str">
        <f>_xlfn.LET(_xlpm.TextCell,TEXT(G4709,"###"),IF(_xlpm.TextCell&lt;&gt;"",IF(StyleSpaceSplit,IFERROR(IF(FIND(" ",_xlpm.TextCell)&gt;=1,MID(_xlpm.TextCell,1,FIND(" ",_xlpm.TextCell)-1),_xlpm.TextCell),_xlpm.TextCell),_xlpm.TextCell),""))</f>
        <v/>
      </c>
      <c r="X4709" s="60" t="str">
        <f>IF(A4709&lt;&gt;"",IFERROR(IF(FIND(" ",G4709)&gt;=1,MID(G4709,FIND(" ",G4709)+1,LEN(G4709)),""),""),"")</f>
        <v/>
      </c>
      <c r="AC4709" s="51">
        <f>IFERROR(VALUE(MID($C4709,1,2)),0)</f>
        <v>0</v>
      </c>
      <c r="AD4709" s="44">
        <f>IFERROR(VALUE(MID($C4709,4,3)),0)</f>
        <v>0</v>
      </c>
      <c r="AE4709" s="51">
        <f>VALUE(RIGHT("00"&amp;AC4709,2)&amp;RIGHT("000"&amp;AD4709,3))</f>
        <v>0</v>
      </c>
    </row>
    <row r="4710" spans="1:31">
      <c r="A4710" s="60" t="str">
        <f>IF(G4710&amp;Q4710&lt;&gt;"",W4710&amp;Q4710,"")</f>
        <v/>
      </c>
      <c r="B4710" s="60" t="str">
        <f>IF(C4710&lt;&gt;"",LEFT(C4710,9),"")</f>
        <v/>
      </c>
      <c r="V4710" s="60" t="str">
        <f>W4710&amp;H4710</f>
        <v/>
      </c>
      <c r="W4710" s="60" t="str">
        <f>_xlfn.LET(_xlpm.TextCell,TEXT(G4710,"###"),IF(_xlpm.TextCell&lt;&gt;"",IF(StyleSpaceSplit,IFERROR(IF(FIND(" ",_xlpm.TextCell)&gt;=1,MID(_xlpm.TextCell,1,FIND(" ",_xlpm.TextCell)-1),_xlpm.TextCell),_xlpm.TextCell),_xlpm.TextCell),""))</f>
        <v/>
      </c>
      <c r="X4710" s="60" t="str">
        <f>IF(A4710&lt;&gt;"",IFERROR(IF(FIND(" ",G4710)&gt;=1,MID(G4710,FIND(" ",G4710)+1,LEN(G4710)),""),""),"")</f>
        <v/>
      </c>
      <c r="AC4710" s="51">
        <f>IFERROR(VALUE(MID($C4710,1,2)),0)</f>
        <v>0</v>
      </c>
      <c r="AD4710" s="44">
        <f>IFERROR(VALUE(MID($C4710,4,3)),0)</f>
        <v>0</v>
      </c>
      <c r="AE4710" s="51">
        <f>VALUE(RIGHT("00"&amp;AC4710,2)&amp;RIGHT("000"&amp;AD4710,3))</f>
        <v>0</v>
      </c>
    </row>
    <row r="4711" spans="1:31">
      <c r="A4711" s="60" t="str">
        <f>IF(G4711&amp;Q4711&lt;&gt;"",W4711&amp;Q4711,"")</f>
        <v/>
      </c>
      <c r="B4711" s="60" t="str">
        <f>IF(C4711&lt;&gt;"",LEFT(C4711,9),"")</f>
        <v/>
      </c>
      <c r="V4711" s="60" t="str">
        <f>W4711&amp;H4711</f>
        <v/>
      </c>
      <c r="W4711" s="60" t="str">
        <f>_xlfn.LET(_xlpm.TextCell,TEXT(G4711,"###"),IF(_xlpm.TextCell&lt;&gt;"",IF(StyleSpaceSplit,IFERROR(IF(FIND(" ",_xlpm.TextCell)&gt;=1,MID(_xlpm.TextCell,1,FIND(" ",_xlpm.TextCell)-1),_xlpm.TextCell),_xlpm.TextCell),_xlpm.TextCell),""))</f>
        <v/>
      </c>
      <c r="X4711" s="60" t="str">
        <f>IF(A4711&lt;&gt;"",IFERROR(IF(FIND(" ",G4711)&gt;=1,MID(G4711,FIND(" ",G4711)+1,LEN(G4711)),""),""),"")</f>
        <v/>
      </c>
      <c r="AC4711" s="51">
        <f>IFERROR(VALUE(MID($C4711,1,2)),0)</f>
        <v>0</v>
      </c>
      <c r="AD4711" s="44">
        <f>IFERROR(VALUE(MID($C4711,4,3)),0)</f>
        <v>0</v>
      </c>
      <c r="AE4711" s="51">
        <f>VALUE(RIGHT("00"&amp;AC4711,2)&amp;RIGHT("000"&amp;AD4711,3))</f>
        <v>0</v>
      </c>
    </row>
    <row r="4712" spans="1:31">
      <c r="A4712" s="60" t="str">
        <f>IF(G4712&amp;Q4712&lt;&gt;"",W4712&amp;Q4712,"")</f>
        <v/>
      </c>
      <c r="B4712" s="60" t="str">
        <f>IF(C4712&lt;&gt;"",LEFT(C4712,9),"")</f>
        <v/>
      </c>
      <c r="V4712" s="60" t="str">
        <f>W4712&amp;H4712</f>
        <v/>
      </c>
      <c r="W4712" s="60" t="str">
        <f>_xlfn.LET(_xlpm.TextCell,TEXT(G4712,"###"),IF(_xlpm.TextCell&lt;&gt;"",IF(StyleSpaceSplit,IFERROR(IF(FIND(" ",_xlpm.TextCell)&gt;=1,MID(_xlpm.TextCell,1,FIND(" ",_xlpm.TextCell)-1),_xlpm.TextCell),_xlpm.TextCell),_xlpm.TextCell),""))</f>
        <v/>
      </c>
      <c r="X4712" s="60" t="str">
        <f>IF(A4712&lt;&gt;"",IFERROR(IF(FIND(" ",G4712)&gt;=1,MID(G4712,FIND(" ",G4712)+1,LEN(G4712)),""),""),"")</f>
        <v/>
      </c>
      <c r="AC4712" s="51">
        <f>IFERROR(VALUE(MID($C4712,1,2)),0)</f>
        <v>0</v>
      </c>
      <c r="AD4712" s="44">
        <f>IFERROR(VALUE(MID($C4712,4,3)),0)</f>
        <v>0</v>
      </c>
      <c r="AE4712" s="51">
        <f>VALUE(RIGHT("00"&amp;AC4712,2)&amp;RIGHT("000"&amp;AD4712,3))</f>
        <v>0</v>
      </c>
    </row>
    <row r="4713" spans="1:31">
      <c r="A4713" s="60" t="str">
        <f>IF(G4713&amp;Q4713&lt;&gt;"",W4713&amp;Q4713,"")</f>
        <v/>
      </c>
      <c r="B4713" s="60" t="str">
        <f>IF(C4713&lt;&gt;"",LEFT(C4713,9),"")</f>
        <v/>
      </c>
      <c r="V4713" s="60" t="str">
        <f>W4713&amp;H4713</f>
        <v/>
      </c>
      <c r="W4713" s="60" t="str">
        <f>_xlfn.LET(_xlpm.TextCell,TEXT(G4713,"###"),IF(_xlpm.TextCell&lt;&gt;"",IF(StyleSpaceSplit,IFERROR(IF(FIND(" ",_xlpm.TextCell)&gt;=1,MID(_xlpm.TextCell,1,FIND(" ",_xlpm.TextCell)-1),_xlpm.TextCell),_xlpm.TextCell),_xlpm.TextCell),""))</f>
        <v/>
      </c>
      <c r="X4713" s="60" t="str">
        <f>IF(A4713&lt;&gt;"",IFERROR(IF(FIND(" ",G4713)&gt;=1,MID(G4713,FIND(" ",G4713)+1,LEN(G4713)),""),""),"")</f>
        <v/>
      </c>
      <c r="AC4713" s="51">
        <f>IFERROR(VALUE(MID($C4713,1,2)),0)</f>
        <v>0</v>
      </c>
      <c r="AD4713" s="44">
        <f>IFERROR(VALUE(MID($C4713,4,3)),0)</f>
        <v>0</v>
      </c>
      <c r="AE4713" s="51">
        <f>VALUE(RIGHT("00"&amp;AC4713,2)&amp;RIGHT("000"&amp;AD4713,3))</f>
        <v>0</v>
      </c>
    </row>
    <row r="4714" spans="1:31">
      <c r="A4714" s="60" t="str">
        <f>IF(G4714&amp;Q4714&lt;&gt;"",W4714&amp;Q4714,"")</f>
        <v/>
      </c>
      <c r="B4714" s="60" t="str">
        <f>IF(C4714&lt;&gt;"",LEFT(C4714,9),"")</f>
        <v/>
      </c>
      <c r="V4714" s="60" t="str">
        <f>W4714&amp;H4714</f>
        <v/>
      </c>
      <c r="W4714" s="60" t="str">
        <f>_xlfn.LET(_xlpm.TextCell,TEXT(G4714,"###"),IF(_xlpm.TextCell&lt;&gt;"",IF(StyleSpaceSplit,IFERROR(IF(FIND(" ",_xlpm.TextCell)&gt;=1,MID(_xlpm.TextCell,1,FIND(" ",_xlpm.TextCell)-1),_xlpm.TextCell),_xlpm.TextCell),_xlpm.TextCell),""))</f>
        <v/>
      </c>
      <c r="X4714" s="60" t="str">
        <f>IF(A4714&lt;&gt;"",IFERROR(IF(FIND(" ",G4714)&gt;=1,MID(G4714,FIND(" ",G4714)+1,LEN(G4714)),""),""),"")</f>
        <v/>
      </c>
      <c r="AC4714" s="51">
        <f>IFERROR(VALUE(MID($C4714,1,2)),0)</f>
        <v>0</v>
      </c>
      <c r="AD4714" s="44">
        <f>IFERROR(VALUE(MID($C4714,4,3)),0)</f>
        <v>0</v>
      </c>
      <c r="AE4714" s="51">
        <f>VALUE(RIGHT("00"&amp;AC4714,2)&amp;RIGHT("000"&amp;AD4714,3))</f>
        <v>0</v>
      </c>
    </row>
    <row r="4715" spans="1:31">
      <c r="A4715" s="60" t="str">
        <f>IF(G4715&amp;Q4715&lt;&gt;"",W4715&amp;Q4715,"")</f>
        <v/>
      </c>
      <c r="B4715" s="60" t="str">
        <f>IF(C4715&lt;&gt;"",LEFT(C4715,9),"")</f>
        <v/>
      </c>
      <c r="V4715" s="60" t="str">
        <f>W4715&amp;H4715</f>
        <v/>
      </c>
      <c r="W4715" s="60" t="str">
        <f>_xlfn.LET(_xlpm.TextCell,TEXT(G4715,"###"),IF(_xlpm.TextCell&lt;&gt;"",IF(StyleSpaceSplit,IFERROR(IF(FIND(" ",_xlpm.TextCell)&gt;=1,MID(_xlpm.TextCell,1,FIND(" ",_xlpm.TextCell)-1),_xlpm.TextCell),_xlpm.TextCell),_xlpm.TextCell),""))</f>
        <v/>
      </c>
      <c r="X4715" s="60" t="str">
        <f>IF(A4715&lt;&gt;"",IFERROR(IF(FIND(" ",G4715)&gt;=1,MID(G4715,FIND(" ",G4715)+1,LEN(G4715)),""),""),"")</f>
        <v/>
      </c>
      <c r="AC4715" s="51">
        <f>IFERROR(VALUE(MID($C4715,1,2)),0)</f>
        <v>0</v>
      </c>
      <c r="AD4715" s="44">
        <f>IFERROR(VALUE(MID($C4715,4,3)),0)</f>
        <v>0</v>
      </c>
      <c r="AE4715" s="51">
        <f>VALUE(RIGHT("00"&amp;AC4715,2)&amp;RIGHT("000"&amp;AD4715,3))</f>
        <v>0</v>
      </c>
    </row>
    <row r="4716" spans="1:31">
      <c r="A4716" s="60" t="str">
        <f>IF(G4716&amp;Q4716&lt;&gt;"",W4716&amp;Q4716,"")</f>
        <v/>
      </c>
      <c r="B4716" s="60" t="str">
        <f>IF(C4716&lt;&gt;"",LEFT(C4716,9),"")</f>
        <v/>
      </c>
      <c r="V4716" s="60" t="str">
        <f>W4716&amp;H4716</f>
        <v/>
      </c>
      <c r="W4716" s="60" t="str">
        <f>_xlfn.LET(_xlpm.TextCell,TEXT(G4716,"###"),IF(_xlpm.TextCell&lt;&gt;"",IF(StyleSpaceSplit,IFERROR(IF(FIND(" ",_xlpm.TextCell)&gt;=1,MID(_xlpm.TextCell,1,FIND(" ",_xlpm.TextCell)-1),_xlpm.TextCell),_xlpm.TextCell),_xlpm.TextCell),""))</f>
        <v/>
      </c>
      <c r="X4716" s="60" t="str">
        <f>IF(A4716&lt;&gt;"",IFERROR(IF(FIND(" ",G4716)&gt;=1,MID(G4716,FIND(" ",G4716)+1,LEN(G4716)),""),""),"")</f>
        <v/>
      </c>
      <c r="AC4716" s="51">
        <f>IFERROR(VALUE(MID($C4716,1,2)),0)</f>
        <v>0</v>
      </c>
      <c r="AD4716" s="44">
        <f>IFERROR(VALUE(MID($C4716,4,3)),0)</f>
        <v>0</v>
      </c>
      <c r="AE4716" s="51">
        <f>VALUE(RIGHT("00"&amp;AC4716,2)&amp;RIGHT("000"&amp;AD4716,3))</f>
        <v>0</v>
      </c>
    </row>
    <row r="4717" spans="1:31">
      <c r="A4717" s="60" t="str">
        <f>IF(G4717&amp;Q4717&lt;&gt;"",W4717&amp;Q4717,"")</f>
        <v/>
      </c>
      <c r="B4717" s="60" t="str">
        <f>IF(C4717&lt;&gt;"",LEFT(C4717,9),"")</f>
        <v/>
      </c>
      <c r="V4717" s="60" t="str">
        <f>W4717&amp;H4717</f>
        <v/>
      </c>
      <c r="W4717" s="60" t="str">
        <f>_xlfn.LET(_xlpm.TextCell,TEXT(G4717,"###"),IF(_xlpm.TextCell&lt;&gt;"",IF(StyleSpaceSplit,IFERROR(IF(FIND(" ",_xlpm.TextCell)&gt;=1,MID(_xlpm.TextCell,1,FIND(" ",_xlpm.TextCell)-1),_xlpm.TextCell),_xlpm.TextCell),_xlpm.TextCell),""))</f>
        <v/>
      </c>
      <c r="X4717" s="60" t="str">
        <f>IF(A4717&lt;&gt;"",IFERROR(IF(FIND(" ",G4717)&gt;=1,MID(G4717,FIND(" ",G4717)+1,LEN(G4717)),""),""),"")</f>
        <v/>
      </c>
      <c r="AC4717" s="51">
        <f>IFERROR(VALUE(MID($C4717,1,2)),0)</f>
        <v>0</v>
      </c>
      <c r="AD4717" s="44">
        <f>IFERROR(VALUE(MID($C4717,4,3)),0)</f>
        <v>0</v>
      </c>
      <c r="AE4717" s="51">
        <f>VALUE(RIGHT("00"&amp;AC4717,2)&amp;RIGHT("000"&amp;AD4717,3))</f>
        <v>0</v>
      </c>
    </row>
    <row r="4718" spans="1:31">
      <c r="A4718" s="60" t="str">
        <f>IF(G4718&amp;Q4718&lt;&gt;"",W4718&amp;Q4718,"")</f>
        <v/>
      </c>
      <c r="B4718" s="60" t="str">
        <f>IF(C4718&lt;&gt;"",LEFT(C4718,9),"")</f>
        <v/>
      </c>
      <c r="V4718" s="60" t="str">
        <f>W4718&amp;H4718</f>
        <v/>
      </c>
      <c r="W4718" s="60" t="str">
        <f>_xlfn.LET(_xlpm.TextCell,TEXT(G4718,"###"),IF(_xlpm.TextCell&lt;&gt;"",IF(StyleSpaceSplit,IFERROR(IF(FIND(" ",_xlpm.TextCell)&gt;=1,MID(_xlpm.TextCell,1,FIND(" ",_xlpm.TextCell)-1),_xlpm.TextCell),_xlpm.TextCell),_xlpm.TextCell),""))</f>
        <v/>
      </c>
      <c r="X4718" s="60" t="str">
        <f>IF(A4718&lt;&gt;"",IFERROR(IF(FIND(" ",G4718)&gt;=1,MID(G4718,FIND(" ",G4718)+1,LEN(G4718)),""),""),"")</f>
        <v/>
      </c>
      <c r="AC4718" s="51">
        <f>IFERROR(VALUE(MID($C4718,1,2)),0)</f>
        <v>0</v>
      </c>
      <c r="AD4718" s="44">
        <f>IFERROR(VALUE(MID($C4718,4,3)),0)</f>
        <v>0</v>
      </c>
      <c r="AE4718" s="51">
        <f>VALUE(RIGHT("00"&amp;AC4718,2)&amp;RIGHT("000"&amp;AD4718,3))</f>
        <v>0</v>
      </c>
    </row>
    <row r="4719" spans="1:31">
      <c r="A4719" s="60" t="str">
        <f>IF(G4719&amp;Q4719&lt;&gt;"",W4719&amp;Q4719,"")</f>
        <v/>
      </c>
      <c r="B4719" s="60" t="str">
        <f>IF(C4719&lt;&gt;"",LEFT(C4719,9),"")</f>
        <v/>
      </c>
      <c r="V4719" s="60" t="str">
        <f>W4719&amp;H4719</f>
        <v/>
      </c>
      <c r="W4719" s="60" t="str">
        <f>_xlfn.LET(_xlpm.TextCell,TEXT(G4719,"###"),IF(_xlpm.TextCell&lt;&gt;"",IF(StyleSpaceSplit,IFERROR(IF(FIND(" ",_xlpm.TextCell)&gt;=1,MID(_xlpm.TextCell,1,FIND(" ",_xlpm.TextCell)-1),_xlpm.TextCell),_xlpm.TextCell),_xlpm.TextCell),""))</f>
        <v/>
      </c>
      <c r="X4719" s="60" t="str">
        <f>IF(A4719&lt;&gt;"",IFERROR(IF(FIND(" ",G4719)&gt;=1,MID(G4719,FIND(" ",G4719)+1,LEN(G4719)),""),""),"")</f>
        <v/>
      </c>
      <c r="AC4719" s="51">
        <f>IFERROR(VALUE(MID($C4719,1,2)),0)</f>
        <v>0</v>
      </c>
      <c r="AD4719" s="44">
        <f>IFERROR(VALUE(MID($C4719,4,3)),0)</f>
        <v>0</v>
      </c>
      <c r="AE4719" s="51">
        <f>VALUE(RIGHT("00"&amp;AC4719,2)&amp;RIGHT("000"&amp;AD4719,3))</f>
        <v>0</v>
      </c>
    </row>
    <row r="4720" spans="1:31">
      <c r="A4720" s="60" t="str">
        <f>IF(G4720&amp;Q4720&lt;&gt;"",W4720&amp;Q4720,"")</f>
        <v/>
      </c>
      <c r="B4720" s="60" t="str">
        <f>IF(C4720&lt;&gt;"",LEFT(C4720,9),"")</f>
        <v/>
      </c>
      <c r="V4720" s="60" t="str">
        <f>W4720&amp;H4720</f>
        <v/>
      </c>
      <c r="W4720" s="60" t="str">
        <f>_xlfn.LET(_xlpm.TextCell,TEXT(G4720,"###"),IF(_xlpm.TextCell&lt;&gt;"",IF(StyleSpaceSplit,IFERROR(IF(FIND(" ",_xlpm.TextCell)&gt;=1,MID(_xlpm.TextCell,1,FIND(" ",_xlpm.TextCell)-1),_xlpm.TextCell),_xlpm.TextCell),_xlpm.TextCell),""))</f>
        <v/>
      </c>
      <c r="X4720" s="60" t="str">
        <f>IF(A4720&lt;&gt;"",IFERROR(IF(FIND(" ",G4720)&gt;=1,MID(G4720,FIND(" ",G4720)+1,LEN(G4720)),""),""),"")</f>
        <v/>
      </c>
      <c r="AC4720" s="51">
        <f>IFERROR(VALUE(MID($C4720,1,2)),0)</f>
        <v>0</v>
      </c>
      <c r="AD4720" s="44">
        <f>IFERROR(VALUE(MID($C4720,4,3)),0)</f>
        <v>0</v>
      </c>
      <c r="AE4720" s="51">
        <f>VALUE(RIGHT("00"&amp;AC4720,2)&amp;RIGHT("000"&amp;AD4720,3))</f>
        <v>0</v>
      </c>
    </row>
    <row r="4721" spans="1:31">
      <c r="A4721" s="60" t="str">
        <f>IF(G4721&amp;Q4721&lt;&gt;"",W4721&amp;Q4721,"")</f>
        <v/>
      </c>
      <c r="B4721" s="60" t="str">
        <f>IF(C4721&lt;&gt;"",LEFT(C4721,9),"")</f>
        <v/>
      </c>
      <c r="V4721" s="60" t="str">
        <f>W4721&amp;H4721</f>
        <v/>
      </c>
      <c r="W4721" s="60" t="str">
        <f>_xlfn.LET(_xlpm.TextCell,TEXT(G4721,"###"),IF(_xlpm.TextCell&lt;&gt;"",IF(StyleSpaceSplit,IFERROR(IF(FIND(" ",_xlpm.TextCell)&gt;=1,MID(_xlpm.TextCell,1,FIND(" ",_xlpm.TextCell)-1),_xlpm.TextCell),_xlpm.TextCell),_xlpm.TextCell),""))</f>
        <v/>
      </c>
      <c r="X4721" s="60" t="str">
        <f>IF(A4721&lt;&gt;"",IFERROR(IF(FIND(" ",G4721)&gt;=1,MID(G4721,FIND(" ",G4721)+1,LEN(G4721)),""),""),"")</f>
        <v/>
      </c>
      <c r="AC4721" s="51">
        <f>IFERROR(VALUE(MID($C4721,1,2)),0)</f>
        <v>0</v>
      </c>
      <c r="AD4721" s="44">
        <f>IFERROR(VALUE(MID($C4721,4,3)),0)</f>
        <v>0</v>
      </c>
      <c r="AE4721" s="51">
        <f>VALUE(RIGHT("00"&amp;AC4721,2)&amp;RIGHT("000"&amp;AD4721,3))</f>
        <v>0</v>
      </c>
    </row>
    <row r="4722" spans="1:31">
      <c r="A4722" s="60" t="str">
        <f>IF(G4722&amp;Q4722&lt;&gt;"",W4722&amp;Q4722,"")</f>
        <v/>
      </c>
      <c r="B4722" s="60" t="str">
        <f>IF(C4722&lt;&gt;"",LEFT(C4722,9),"")</f>
        <v/>
      </c>
      <c r="V4722" s="60" t="str">
        <f>W4722&amp;H4722</f>
        <v/>
      </c>
      <c r="W4722" s="60" t="str">
        <f>_xlfn.LET(_xlpm.TextCell,TEXT(G4722,"###"),IF(_xlpm.TextCell&lt;&gt;"",IF(StyleSpaceSplit,IFERROR(IF(FIND(" ",_xlpm.TextCell)&gt;=1,MID(_xlpm.TextCell,1,FIND(" ",_xlpm.TextCell)-1),_xlpm.TextCell),_xlpm.TextCell),_xlpm.TextCell),""))</f>
        <v/>
      </c>
      <c r="X4722" s="60" t="str">
        <f>IF(A4722&lt;&gt;"",IFERROR(IF(FIND(" ",G4722)&gt;=1,MID(G4722,FIND(" ",G4722)+1,LEN(G4722)),""),""),"")</f>
        <v/>
      </c>
      <c r="AC4722" s="51">
        <f>IFERROR(VALUE(MID($C4722,1,2)),0)</f>
        <v>0</v>
      </c>
      <c r="AD4722" s="44">
        <f>IFERROR(VALUE(MID($C4722,4,3)),0)</f>
        <v>0</v>
      </c>
      <c r="AE4722" s="51">
        <f>VALUE(RIGHT("00"&amp;AC4722,2)&amp;RIGHT("000"&amp;AD4722,3))</f>
        <v>0</v>
      </c>
    </row>
    <row r="4723" spans="1:31">
      <c r="A4723" s="60" t="str">
        <f>IF(G4723&amp;Q4723&lt;&gt;"",W4723&amp;Q4723,"")</f>
        <v/>
      </c>
      <c r="B4723" s="60" t="str">
        <f>IF(C4723&lt;&gt;"",LEFT(C4723,9),"")</f>
        <v/>
      </c>
      <c r="V4723" s="60" t="str">
        <f>W4723&amp;H4723</f>
        <v/>
      </c>
      <c r="W4723" s="60" t="str">
        <f>_xlfn.LET(_xlpm.TextCell,TEXT(G4723,"###"),IF(_xlpm.TextCell&lt;&gt;"",IF(StyleSpaceSplit,IFERROR(IF(FIND(" ",_xlpm.TextCell)&gt;=1,MID(_xlpm.TextCell,1,FIND(" ",_xlpm.TextCell)-1),_xlpm.TextCell),_xlpm.TextCell),_xlpm.TextCell),""))</f>
        <v/>
      </c>
      <c r="X4723" s="60" t="str">
        <f>IF(A4723&lt;&gt;"",IFERROR(IF(FIND(" ",G4723)&gt;=1,MID(G4723,FIND(" ",G4723)+1,LEN(G4723)),""),""),"")</f>
        <v/>
      </c>
      <c r="AC4723" s="51">
        <f>IFERROR(VALUE(MID($C4723,1,2)),0)</f>
        <v>0</v>
      </c>
      <c r="AD4723" s="44">
        <f>IFERROR(VALUE(MID($C4723,4,3)),0)</f>
        <v>0</v>
      </c>
      <c r="AE4723" s="51">
        <f>VALUE(RIGHT("00"&amp;AC4723,2)&amp;RIGHT("000"&amp;AD4723,3))</f>
        <v>0</v>
      </c>
    </row>
    <row r="4724" spans="1:31">
      <c r="A4724" s="60" t="str">
        <f>IF(G4724&amp;Q4724&lt;&gt;"",W4724&amp;Q4724,"")</f>
        <v/>
      </c>
      <c r="B4724" s="60" t="str">
        <f>IF(C4724&lt;&gt;"",LEFT(C4724,9),"")</f>
        <v/>
      </c>
      <c r="V4724" s="60" t="str">
        <f>W4724&amp;H4724</f>
        <v/>
      </c>
      <c r="W4724" s="60" t="str">
        <f>_xlfn.LET(_xlpm.TextCell,TEXT(G4724,"###"),IF(_xlpm.TextCell&lt;&gt;"",IF(StyleSpaceSplit,IFERROR(IF(FIND(" ",_xlpm.TextCell)&gt;=1,MID(_xlpm.TextCell,1,FIND(" ",_xlpm.TextCell)-1),_xlpm.TextCell),_xlpm.TextCell),_xlpm.TextCell),""))</f>
        <v/>
      </c>
      <c r="X4724" s="60" t="str">
        <f>IF(A4724&lt;&gt;"",IFERROR(IF(FIND(" ",G4724)&gt;=1,MID(G4724,FIND(" ",G4724)+1,LEN(G4724)),""),""),"")</f>
        <v/>
      </c>
      <c r="AC4724" s="51">
        <f>IFERROR(VALUE(MID($C4724,1,2)),0)</f>
        <v>0</v>
      </c>
      <c r="AD4724" s="44">
        <f>IFERROR(VALUE(MID($C4724,4,3)),0)</f>
        <v>0</v>
      </c>
      <c r="AE4724" s="51">
        <f>VALUE(RIGHT("00"&amp;AC4724,2)&amp;RIGHT("000"&amp;AD4724,3))</f>
        <v>0</v>
      </c>
    </row>
    <row r="4725" spans="1:31">
      <c r="A4725" s="60" t="str">
        <f>IF(G4725&amp;Q4725&lt;&gt;"",W4725&amp;Q4725,"")</f>
        <v/>
      </c>
      <c r="B4725" s="60" t="str">
        <f>IF(C4725&lt;&gt;"",LEFT(C4725,9),"")</f>
        <v/>
      </c>
      <c r="V4725" s="60" t="str">
        <f>W4725&amp;H4725</f>
        <v/>
      </c>
      <c r="W4725" s="60" t="str">
        <f>_xlfn.LET(_xlpm.TextCell,TEXT(G4725,"###"),IF(_xlpm.TextCell&lt;&gt;"",IF(StyleSpaceSplit,IFERROR(IF(FIND(" ",_xlpm.TextCell)&gt;=1,MID(_xlpm.TextCell,1,FIND(" ",_xlpm.TextCell)-1),_xlpm.TextCell),_xlpm.TextCell),_xlpm.TextCell),""))</f>
        <v/>
      </c>
      <c r="X4725" s="60" t="str">
        <f>IF(A4725&lt;&gt;"",IFERROR(IF(FIND(" ",G4725)&gt;=1,MID(G4725,FIND(" ",G4725)+1,LEN(G4725)),""),""),"")</f>
        <v/>
      </c>
      <c r="AC4725" s="51">
        <f>IFERROR(VALUE(MID($C4725,1,2)),0)</f>
        <v>0</v>
      </c>
      <c r="AD4725" s="44">
        <f>IFERROR(VALUE(MID($C4725,4,3)),0)</f>
        <v>0</v>
      </c>
      <c r="AE4725" s="51">
        <f>VALUE(RIGHT("00"&amp;AC4725,2)&amp;RIGHT("000"&amp;AD4725,3))</f>
        <v>0</v>
      </c>
    </row>
    <row r="4726" spans="1:31">
      <c r="A4726" s="60" t="str">
        <f>IF(G4726&amp;Q4726&lt;&gt;"",W4726&amp;Q4726,"")</f>
        <v/>
      </c>
      <c r="B4726" s="60" t="str">
        <f>IF(C4726&lt;&gt;"",LEFT(C4726,9),"")</f>
        <v/>
      </c>
      <c r="V4726" s="60" t="str">
        <f>W4726&amp;H4726</f>
        <v/>
      </c>
      <c r="W4726" s="60" t="str">
        <f>_xlfn.LET(_xlpm.TextCell,TEXT(G4726,"###"),IF(_xlpm.TextCell&lt;&gt;"",IF(StyleSpaceSplit,IFERROR(IF(FIND(" ",_xlpm.TextCell)&gt;=1,MID(_xlpm.TextCell,1,FIND(" ",_xlpm.TextCell)-1),_xlpm.TextCell),_xlpm.TextCell),_xlpm.TextCell),""))</f>
        <v/>
      </c>
      <c r="X4726" s="60" t="str">
        <f>IF(A4726&lt;&gt;"",IFERROR(IF(FIND(" ",G4726)&gt;=1,MID(G4726,FIND(" ",G4726)+1,LEN(G4726)),""),""),"")</f>
        <v/>
      </c>
      <c r="AC4726" s="51">
        <f>IFERROR(VALUE(MID($C4726,1,2)),0)</f>
        <v>0</v>
      </c>
      <c r="AD4726" s="44">
        <f>IFERROR(VALUE(MID($C4726,4,3)),0)</f>
        <v>0</v>
      </c>
      <c r="AE4726" s="51">
        <f>VALUE(RIGHT("00"&amp;AC4726,2)&amp;RIGHT("000"&amp;AD4726,3))</f>
        <v>0</v>
      </c>
    </row>
    <row r="4727" spans="1:31">
      <c r="A4727" s="60" t="str">
        <f>IF(G4727&amp;Q4727&lt;&gt;"",W4727&amp;Q4727,"")</f>
        <v/>
      </c>
      <c r="B4727" s="60" t="str">
        <f>IF(C4727&lt;&gt;"",LEFT(C4727,9),"")</f>
        <v/>
      </c>
      <c r="V4727" s="60" t="str">
        <f>W4727&amp;H4727</f>
        <v/>
      </c>
      <c r="W4727" s="60" t="str">
        <f>_xlfn.LET(_xlpm.TextCell,TEXT(G4727,"###"),IF(_xlpm.TextCell&lt;&gt;"",IF(StyleSpaceSplit,IFERROR(IF(FIND(" ",_xlpm.TextCell)&gt;=1,MID(_xlpm.TextCell,1,FIND(" ",_xlpm.TextCell)-1),_xlpm.TextCell),_xlpm.TextCell),_xlpm.TextCell),""))</f>
        <v/>
      </c>
      <c r="X4727" s="60" t="str">
        <f>IF(A4727&lt;&gt;"",IFERROR(IF(FIND(" ",G4727)&gt;=1,MID(G4727,FIND(" ",G4727)+1,LEN(G4727)),""),""),"")</f>
        <v/>
      </c>
      <c r="AC4727" s="51">
        <f>IFERROR(VALUE(MID($C4727,1,2)),0)</f>
        <v>0</v>
      </c>
      <c r="AD4727" s="44">
        <f>IFERROR(VALUE(MID($C4727,4,3)),0)</f>
        <v>0</v>
      </c>
      <c r="AE4727" s="51">
        <f>VALUE(RIGHT("00"&amp;AC4727,2)&amp;RIGHT("000"&amp;AD4727,3))</f>
        <v>0</v>
      </c>
    </row>
    <row r="4728" spans="1:31">
      <c r="A4728" s="60" t="str">
        <f>IF(G4728&amp;Q4728&lt;&gt;"",W4728&amp;Q4728,"")</f>
        <v/>
      </c>
      <c r="B4728" s="60" t="str">
        <f>IF(C4728&lt;&gt;"",LEFT(C4728,9),"")</f>
        <v/>
      </c>
      <c r="V4728" s="60" t="str">
        <f>W4728&amp;H4728</f>
        <v/>
      </c>
      <c r="W4728" s="60" t="str">
        <f>_xlfn.LET(_xlpm.TextCell,TEXT(G4728,"###"),IF(_xlpm.TextCell&lt;&gt;"",IF(StyleSpaceSplit,IFERROR(IF(FIND(" ",_xlpm.TextCell)&gt;=1,MID(_xlpm.TextCell,1,FIND(" ",_xlpm.TextCell)-1),_xlpm.TextCell),_xlpm.TextCell),_xlpm.TextCell),""))</f>
        <v/>
      </c>
      <c r="X4728" s="60" t="str">
        <f>IF(A4728&lt;&gt;"",IFERROR(IF(FIND(" ",G4728)&gt;=1,MID(G4728,FIND(" ",G4728)+1,LEN(G4728)),""),""),"")</f>
        <v/>
      </c>
      <c r="AC4728" s="51">
        <f>IFERROR(VALUE(MID($C4728,1,2)),0)</f>
        <v>0</v>
      </c>
      <c r="AD4728" s="44">
        <f>IFERROR(VALUE(MID($C4728,4,3)),0)</f>
        <v>0</v>
      </c>
      <c r="AE4728" s="51">
        <f>VALUE(RIGHT("00"&amp;AC4728,2)&amp;RIGHT("000"&amp;AD4728,3))</f>
        <v>0</v>
      </c>
    </row>
    <row r="4729" spans="1:31">
      <c r="A4729" s="60" t="str">
        <f>IF(G4729&amp;Q4729&lt;&gt;"",W4729&amp;Q4729,"")</f>
        <v/>
      </c>
      <c r="B4729" s="60" t="str">
        <f>IF(C4729&lt;&gt;"",LEFT(C4729,9),"")</f>
        <v/>
      </c>
      <c r="V4729" s="60" t="str">
        <f>W4729&amp;H4729</f>
        <v/>
      </c>
      <c r="W4729" s="60" t="str">
        <f>_xlfn.LET(_xlpm.TextCell,TEXT(G4729,"###"),IF(_xlpm.TextCell&lt;&gt;"",IF(StyleSpaceSplit,IFERROR(IF(FIND(" ",_xlpm.TextCell)&gt;=1,MID(_xlpm.TextCell,1,FIND(" ",_xlpm.TextCell)-1),_xlpm.TextCell),_xlpm.TextCell),_xlpm.TextCell),""))</f>
        <v/>
      </c>
      <c r="X4729" s="60" t="str">
        <f>IF(A4729&lt;&gt;"",IFERROR(IF(FIND(" ",G4729)&gt;=1,MID(G4729,FIND(" ",G4729)+1,LEN(G4729)),""),""),"")</f>
        <v/>
      </c>
      <c r="AC4729" s="51">
        <f>IFERROR(VALUE(MID($C4729,1,2)),0)</f>
        <v>0</v>
      </c>
      <c r="AD4729" s="44">
        <f>IFERROR(VALUE(MID($C4729,4,3)),0)</f>
        <v>0</v>
      </c>
      <c r="AE4729" s="51">
        <f>VALUE(RIGHT("00"&amp;AC4729,2)&amp;RIGHT("000"&amp;AD4729,3))</f>
        <v>0</v>
      </c>
    </row>
    <row r="4730" spans="1:31">
      <c r="A4730" s="60" t="str">
        <f>IF(G4730&amp;Q4730&lt;&gt;"",W4730&amp;Q4730,"")</f>
        <v/>
      </c>
      <c r="B4730" s="60" t="str">
        <f>IF(C4730&lt;&gt;"",LEFT(C4730,9),"")</f>
        <v/>
      </c>
      <c r="V4730" s="60" t="str">
        <f>W4730&amp;H4730</f>
        <v/>
      </c>
      <c r="W4730" s="60" t="str">
        <f>_xlfn.LET(_xlpm.TextCell,TEXT(G4730,"###"),IF(_xlpm.TextCell&lt;&gt;"",IF(StyleSpaceSplit,IFERROR(IF(FIND(" ",_xlpm.TextCell)&gt;=1,MID(_xlpm.TextCell,1,FIND(" ",_xlpm.TextCell)-1),_xlpm.TextCell),_xlpm.TextCell),_xlpm.TextCell),""))</f>
        <v/>
      </c>
      <c r="X4730" s="60" t="str">
        <f>IF(A4730&lt;&gt;"",IFERROR(IF(FIND(" ",G4730)&gt;=1,MID(G4730,FIND(" ",G4730)+1,LEN(G4730)),""),""),"")</f>
        <v/>
      </c>
      <c r="AC4730" s="51">
        <f>IFERROR(VALUE(MID($C4730,1,2)),0)</f>
        <v>0</v>
      </c>
      <c r="AD4730" s="44">
        <f>IFERROR(VALUE(MID($C4730,4,3)),0)</f>
        <v>0</v>
      </c>
      <c r="AE4730" s="51">
        <f>VALUE(RIGHT("00"&amp;AC4730,2)&amp;RIGHT("000"&amp;AD4730,3))</f>
        <v>0</v>
      </c>
    </row>
    <row r="4731" spans="1:31">
      <c r="A4731" s="60" t="str">
        <f>IF(G4731&amp;Q4731&lt;&gt;"",W4731&amp;Q4731,"")</f>
        <v/>
      </c>
      <c r="B4731" s="60" t="str">
        <f>IF(C4731&lt;&gt;"",LEFT(C4731,9),"")</f>
        <v/>
      </c>
      <c r="V4731" s="60" t="str">
        <f>W4731&amp;H4731</f>
        <v/>
      </c>
      <c r="W4731" s="60" t="str">
        <f>_xlfn.LET(_xlpm.TextCell,TEXT(G4731,"###"),IF(_xlpm.TextCell&lt;&gt;"",IF(StyleSpaceSplit,IFERROR(IF(FIND(" ",_xlpm.TextCell)&gt;=1,MID(_xlpm.TextCell,1,FIND(" ",_xlpm.TextCell)-1),_xlpm.TextCell),_xlpm.TextCell),_xlpm.TextCell),""))</f>
        <v/>
      </c>
      <c r="X4731" s="60" t="str">
        <f>IF(A4731&lt;&gt;"",IFERROR(IF(FIND(" ",G4731)&gt;=1,MID(G4731,FIND(" ",G4731)+1,LEN(G4731)),""),""),"")</f>
        <v/>
      </c>
      <c r="AC4731" s="51">
        <f>IFERROR(VALUE(MID($C4731,1,2)),0)</f>
        <v>0</v>
      </c>
      <c r="AD4731" s="44">
        <f>IFERROR(VALUE(MID($C4731,4,3)),0)</f>
        <v>0</v>
      </c>
      <c r="AE4731" s="51">
        <f>VALUE(RIGHT("00"&amp;AC4731,2)&amp;RIGHT("000"&amp;AD4731,3))</f>
        <v>0</v>
      </c>
    </row>
    <row r="4732" spans="1:31">
      <c r="A4732" s="60" t="str">
        <f>IF(G4732&amp;Q4732&lt;&gt;"",W4732&amp;Q4732,"")</f>
        <v/>
      </c>
      <c r="B4732" s="60" t="str">
        <f>IF(C4732&lt;&gt;"",LEFT(C4732,9),"")</f>
        <v/>
      </c>
      <c r="V4732" s="60" t="str">
        <f>W4732&amp;H4732</f>
        <v/>
      </c>
      <c r="W4732" s="60" t="str">
        <f>_xlfn.LET(_xlpm.TextCell,TEXT(G4732,"###"),IF(_xlpm.TextCell&lt;&gt;"",IF(StyleSpaceSplit,IFERROR(IF(FIND(" ",_xlpm.TextCell)&gt;=1,MID(_xlpm.TextCell,1,FIND(" ",_xlpm.TextCell)-1),_xlpm.TextCell),_xlpm.TextCell),_xlpm.TextCell),""))</f>
        <v/>
      </c>
      <c r="X4732" s="60" t="str">
        <f>IF(A4732&lt;&gt;"",IFERROR(IF(FIND(" ",G4732)&gt;=1,MID(G4732,FIND(" ",G4732)+1,LEN(G4732)),""),""),"")</f>
        <v/>
      </c>
      <c r="AC4732" s="51">
        <f>IFERROR(VALUE(MID($C4732,1,2)),0)</f>
        <v>0</v>
      </c>
      <c r="AD4732" s="44">
        <f>IFERROR(VALUE(MID($C4732,4,3)),0)</f>
        <v>0</v>
      </c>
      <c r="AE4732" s="51">
        <f>VALUE(RIGHT("00"&amp;AC4732,2)&amp;RIGHT("000"&amp;AD4732,3))</f>
        <v>0</v>
      </c>
    </row>
    <row r="4733" spans="1:31">
      <c r="A4733" s="60" t="str">
        <f>IF(G4733&amp;Q4733&lt;&gt;"",W4733&amp;Q4733,"")</f>
        <v/>
      </c>
      <c r="B4733" s="60" t="str">
        <f>IF(C4733&lt;&gt;"",LEFT(C4733,9),"")</f>
        <v/>
      </c>
      <c r="V4733" s="60" t="str">
        <f>W4733&amp;H4733</f>
        <v/>
      </c>
      <c r="W4733" s="60" t="str">
        <f>_xlfn.LET(_xlpm.TextCell,TEXT(G4733,"###"),IF(_xlpm.TextCell&lt;&gt;"",IF(StyleSpaceSplit,IFERROR(IF(FIND(" ",_xlpm.TextCell)&gt;=1,MID(_xlpm.TextCell,1,FIND(" ",_xlpm.TextCell)-1),_xlpm.TextCell),_xlpm.TextCell),_xlpm.TextCell),""))</f>
        <v/>
      </c>
      <c r="X4733" s="60" t="str">
        <f>IF(A4733&lt;&gt;"",IFERROR(IF(FIND(" ",G4733)&gt;=1,MID(G4733,FIND(" ",G4733)+1,LEN(G4733)),""),""),"")</f>
        <v/>
      </c>
      <c r="AC4733" s="51">
        <f>IFERROR(VALUE(MID($C4733,1,2)),0)</f>
        <v>0</v>
      </c>
      <c r="AD4733" s="44">
        <f>IFERROR(VALUE(MID($C4733,4,3)),0)</f>
        <v>0</v>
      </c>
      <c r="AE4733" s="51">
        <f>VALUE(RIGHT("00"&amp;AC4733,2)&amp;RIGHT("000"&amp;AD4733,3))</f>
        <v>0</v>
      </c>
    </row>
    <row r="4734" spans="1:31">
      <c r="A4734" s="60" t="str">
        <f>IF(G4734&amp;Q4734&lt;&gt;"",W4734&amp;Q4734,"")</f>
        <v/>
      </c>
      <c r="B4734" s="60" t="str">
        <f>IF(C4734&lt;&gt;"",LEFT(C4734,9),"")</f>
        <v/>
      </c>
      <c r="V4734" s="60" t="str">
        <f>W4734&amp;H4734</f>
        <v/>
      </c>
      <c r="W4734" s="60" t="str">
        <f>_xlfn.LET(_xlpm.TextCell,TEXT(G4734,"###"),IF(_xlpm.TextCell&lt;&gt;"",IF(StyleSpaceSplit,IFERROR(IF(FIND(" ",_xlpm.TextCell)&gt;=1,MID(_xlpm.TextCell,1,FIND(" ",_xlpm.TextCell)-1),_xlpm.TextCell),_xlpm.TextCell),_xlpm.TextCell),""))</f>
        <v/>
      </c>
      <c r="X4734" s="60" t="str">
        <f>IF(A4734&lt;&gt;"",IFERROR(IF(FIND(" ",G4734)&gt;=1,MID(G4734,FIND(" ",G4734)+1,LEN(G4734)),""),""),"")</f>
        <v/>
      </c>
      <c r="AC4734" s="51">
        <f>IFERROR(VALUE(MID($C4734,1,2)),0)</f>
        <v>0</v>
      </c>
      <c r="AD4734" s="44">
        <f>IFERROR(VALUE(MID($C4734,4,3)),0)</f>
        <v>0</v>
      </c>
      <c r="AE4734" s="51">
        <f>VALUE(RIGHT("00"&amp;AC4734,2)&amp;RIGHT("000"&amp;AD4734,3))</f>
        <v>0</v>
      </c>
    </row>
    <row r="4735" spans="1:31">
      <c r="A4735" s="60" t="str">
        <f>IF(G4735&amp;Q4735&lt;&gt;"",W4735&amp;Q4735,"")</f>
        <v/>
      </c>
      <c r="B4735" s="60" t="str">
        <f>IF(C4735&lt;&gt;"",LEFT(C4735,9),"")</f>
        <v/>
      </c>
      <c r="V4735" s="60" t="str">
        <f>W4735&amp;H4735</f>
        <v/>
      </c>
      <c r="W4735" s="60" t="str">
        <f>_xlfn.LET(_xlpm.TextCell,TEXT(G4735,"###"),IF(_xlpm.TextCell&lt;&gt;"",IF(StyleSpaceSplit,IFERROR(IF(FIND(" ",_xlpm.TextCell)&gt;=1,MID(_xlpm.TextCell,1,FIND(" ",_xlpm.TextCell)-1),_xlpm.TextCell),_xlpm.TextCell),_xlpm.TextCell),""))</f>
        <v/>
      </c>
      <c r="X4735" s="60" t="str">
        <f>IF(A4735&lt;&gt;"",IFERROR(IF(FIND(" ",G4735)&gt;=1,MID(G4735,FIND(" ",G4735)+1,LEN(G4735)),""),""),"")</f>
        <v/>
      </c>
      <c r="AC4735" s="51">
        <f>IFERROR(VALUE(MID($C4735,1,2)),0)</f>
        <v>0</v>
      </c>
      <c r="AD4735" s="44">
        <f>IFERROR(VALUE(MID($C4735,4,3)),0)</f>
        <v>0</v>
      </c>
      <c r="AE4735" s="51">
        <f>VALUE(RIGHT("00"&amp;AC4735,2)&amp;RIGHT("000"&amp;AD4735,3))</f>
        <v>0</v>
      </c>
    </row>
    <row r="4736" spans="1:31">
      <c r="A4736" s="60" t="str">
        <f>IF(G4736&amp;Q4736&lt;&gt;"",W4736&amp;Q4736,"")</f>
        <v/>
      </c>
      <c r="B4736" s="60" t="str">
        <f>IF(C4736&lt;&gt;"",LEFT(C4736,9),"")</f>
        <v/>
      </c>
      <c r="V4736" s="60" t="str">
        <f>W4736&amp;H4736</f>
        <v/>
      </c>
      <c r="W4736" s="60" t="str">
        <f>_xlfn.LET(_xlpm.TextCell,TEXT(G4736,"###"),IF(_xlpm.TextCell&lt;&gt;"",IF(StyleSpaceSplit,IFERROR(IF(FIND(" ",_xlpm.TextCell)&gt;=1,MID(_xlpm.TextCell,1,FIND(" ",_xlpm.TextCell)-1),_xlpm.TextCell),_xlpm.TextCell),_xlpm.TextCell),""))</f>
        <v/>
      </c>
      <c r="X4736" s="60" t="str">
        <f>IF(A4736&lt;&gt;"",IFERROR(IF(FIND(" ",G4736)&gt;=1,MID(G4736,FIND(" ",G4736)+1,LEN(G4736)),""),""),"")</f>
        <v/>
      </c>
      <c r="AC4736" s="51">
        <f>IFERROR(VALUE(MID($C4736,1,2)),0)</f>
        <v>0</v>
      </c>
      <c r="AD4736" s="44">
        <f>IFERROR(VALUE(MID($C4736,4,3)),0)</f>
        <v>0</v>
      </c>
      <c r="AE4736" s="51">
        <f>VALUE(RIGHT("00"&amp;AC4736,2)&amp;RIGHT("000"&amp;AD4736,3))</f>
        <v>0</v>
      </c>
    </row>
    <row r="4737" spans="1:31">
      <c r="A4737" s="60" t="str">
        <f>IF(G4737&amp;Q4737&lt;&gt;"",W4737&amp;Q4737,"")</f>
        <v/>
      </c>
      <c r="B4737" s="60" t="str">
        <f>IF(C4737&lt;&gt;"",LEFT(C4737,9),"")</f>
        <v/>
      </c>
      <c r="V4737" s="60" t="str">
        <f>W4737&amp;H4737</f>
        <v/>
      </c>
      <c r="W4737" s="60" t="str">
        <f>_xlfn.LET(_xlpm.TextCell,TEXT(G4737,"###"),IF(_xlpm.TextCell&lt;&gt;"",IF(StyleSpaceSplit,IFERROR(IF(FIND(" ",_xlpm.TextCell)&gt;=1,MID(_xlpm.TextCell,1,FIND(" ",_xlpm.TextCell)-1),_xlpm.TextCell),_xlpm.TextCell),_xlpm.TextCell),""))</f>
        <v/>
      </c>
      <c r="X4737" s="60" t="str">
        <f>IF(A4737&lt;&gt;"",IFERROR(IF(FIND(" ",G4737)&gt;=1,MID(G4737,FIND(" ",G4737)+1,LEN(G4737)),""),""),"")</f>
        <v/>
      </c>
      <c r="AC4737" s="51">
        <f>IFERROR(VALUE(MID($C4737,1,2)),0)</f>
        <v>0</v>
      </c>
      <c r="AD4737" s="44">
        <f>IFERROR(VALUE(MID($C4737,4,3)),0)</f>
        <v>0</v>
      </c>
      <c r="AE4737" s="51">
        <f>VALUE(RIGHT("00"&amp;AC4737,2)&amp;RIGHT("000"&amp;AD4737,3))</f>
        <v>0</v>
      </c>
    </row>
    <row r="4738" spans="1:31">
      <c r="A4738" s="60" t="str">
        <f>IF(G4738&amp;Q4738&lt;&gt;"",W4738&amp;Q4738,"")</f>
        <v/>
      </c>
      <c r="B4738" s="60" t="str">
        <f>IF(C4738&lt;&gt;"",LEFT(C4738,9),"")</f>
        <v/>
      </c>
      <c r="V4738" s="60" t="str">
        <f>W4738&amp;H4738</f>
        <v/>
      </c>
      <c r="W4738" s="60" t="str">
        <f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>IF(A4738&lt;&gt;"",IFERROR(IF(FIND(" ",G4738)&gt;=1,MID(G4738,FIND(" ",G4738)+1,LEN(G4738)),""),""),"")</f>
        <v/>
      </c>
      <c r="AC4738" s="51">
        <f>IFERROR(VALUE(MID($C4738,1,2)),0)</f>
        <v>0</v>
      </c>
      <c r="AD4738" s="44">
        <f>IFERROR(VALUE(MID($C4738,4,3)),0)</f>
        <v>0</v>
      </c>
      <c r="AE4738" s="51">
        <f>VALUE(RIGHT("00"&amp;AC4738,2)&amp;RIGHT("000"&amp;AD4738,3))</f>
        <v>0</v>
      </c>
    </row>
    <row r="4739" spans="1:31">
      <c r="A4739" s="60" t="str">
        <f>IF(G4739&amp;Q4739&lt;&gt;"",W4739&amp;Q4739,"")</f>
        <v/>
      </c>
      <c r="B4739" s="60" t="str">
        <f>IF(C4739&lt;&gt;"",LEFT(C4739,9),"")</f>
        <v/>
      </c>
      <c r="V4739" s="60" t="str">
        <f>W4739&amp;H4739</f>
        <v/>
      </c>
      <c r="W4739" s="60" t="str">
        <f>_xlfn.LET(_xlpm.TextCell,TEXT(G4739,"###"),IF(_xlpm.TextCell&lt;&gt;"",IF(StyleSpaceSplit,IFERROR(IF(FIND(" ",_xlpm.TextCell)&gt;=1,MID(_xlpm.TextCell,1,FIND(" ",_xlpm.TextCell)-1),_xlpm.TextCell),_xlpm.TextCell),_xlpm.TextCell),""))</f>
        <v/>
      </c>
      <c r="X4739" s="60" t="str">
        <f>IF(A4739&lt;&gt;"",IFERROR(IF(FIND(" ",G4739)&gt;=1,MID(G4739,FIND(" ",G4739)+1,LEN(G4739)),""),""),"")</f>
        <v/>
      </c>
      <c r="AC4739" s="51">
        <f>IFERROR(VALUE(MID($C4739,1,2)),0)</f>
        <v>0</v>
      </c>
      <c r="AD4739" s="44">
        <f>IFERROR(VALUE(MID($C4739,4,3)),0)</f>
        <v>0</v>
      </c>
      <c r="AE4739" s="51">
        <f>VALUE(RIGHT("00"&amp;AC4739,2)&amp;RIGHT("000"&amp;AD4739,3))</f>
        <v>0</v>
      </c>
    </row>
    <row r="4740" spans="1:31">
      <c r="A4740" s="60" t="str">
        <f>IF(G4740&amp;Q4740&lt;&gt;"",W4740&amp;Q4740,"")</f>
        <v/>
      </c>
      <c r="B4740" s="60" t="str">
        <f>IF(C4740&lt;&gt;"",LEFT(C4740,9),"")</f>
        <v/>
      </c>
      <c r="V4740" s="60" t="str">
        <f>W4740&amp;H4740</f>
        <v/>
      </c>
      <c r="W4740" s="60" t="str">
        <f>_xlfn.LET(_xlpm.TextCell,TEXT(G4740,"###"),IF(_xlpm.TextCell&lt;&gt;"",IF(StyleSpaceSplit,IFERROR(IF(FIND(" ",_xlpm.TextCell)&gt;=1,MID(_xlpm.TextCell,1,FIND(" ",_xlpm.TextCell)-1),_xlpm.TextCell),_xlpm.TextCell),_xlpm.TextCell),""))</f>
        <v/>
      </c>
      <c r="X4740" s="60" t="str">
        <f>IF(A4740&lt;&gt;"",IFERROR(IF(FIND(" ",G4740)&gt;=1,MID(G4740,FIND(" ",G4740)+1,LEN(G4740)),""),""),"")</f>
        <v/>
      </c>
      <c r="AC4740" s="51">
        <f>IFERROR(VALUE(MID($C4740,1,2)),0)</f>
        <v>0</v>
      </c>
      <c r="AD4740" s="44">
        <f>IFERROR(VALUE(MID($C4740,4,3)),0)</f>
        <v>0</v>
      </c>
      <c r="AE4740" s="51">
        <f>VALUE(RIGHT("00"&amp;AC4740,2)&amp;RIGHT("000"&amp;AD4740,3))</f>
        <v>0</v>
      </c>
    </row>
    <row r="4741" spans="1:31">
      <c r="A4741" s="60" t="str">
        <f>IF(G4741&amp;Q4741&lt;&gt;"",W4741&amp;Q4741,"")</f>
        <v/>
      </c>
      <c r="B4741" s="60" t="str">
        <f>IF(C4741&lt;&gt;"",LEFT(C4741,9),"")</f>
        <v/>
      </c>
      <c r="V4741" s="60" t="str">
        <f>W4741&amp;H4741</f>
        <v/>
      </c>
      <c r="W4741" s="60" t="str">
        <f>_xlfn.LET(_xlpm.TextCell,TEXT(G4741,"###"),IF(_xlpm.TextCell&lt;&gt;"",IF(StyleSpaceSplit,IFERROR(IF(FIND(" ",_xlpm.TextCell)&gt;=1,MID(_xlpm.TextCell,1,FIND(" ",_xlpm.TextCell)-1),_xlpm.TextCell),_xlpm.TextCell),_xlpm.TextCell),""))</f>
        <v/>
      </c>
      <c r="X4741" s="60" t="str">
        <f>IF(A4741&lt;&gt;"",IFERROR(IF(FIND(" ",G4741)&gt;=1,MID(G4741,FIND(" ",G4741)+1,LEN(G4741)),""),""),"")</f>
        <v/>
      </c>
      <c r="AC4741" s="51">
        <f>IFERROR(VALUE(MID($C4741,1,2)),0)</f>
        <v>0</v>
      </c>
      <c r="AD4741" s="44">
        <f>IFERROR(VALUE(MID($C4741,4,3)),0)</f>
        <v>0</v>
      </c>
      <c r="AE4741" s="51">
        <f>VALUE(RIGHT("00"&amp;AC4741,2)&amp;RIGHT("000"&amp;AD4741,3))</f>
        <v>0</v>
      </c>
    </row>
    <row r="4742" spans="1:31">
      <c r="A4742" s="60" t="str">
        <f>IF(G4742&amp;Q4742&lt;&gt;"",W4742&amp;Q4742,"")</f>
        <v/>
      </c>
      <c r="B4742" s="60" t="str">
        <f>IF(C4742&lt;&gt;"",LEFT(C4742,9),"")</f>
        <v/>
      </c>
      <c r="V4742" s="60" t="str">
        <f>W4742&amp;H4742</f>
        <v/>
      </c>
      <c r="W4742" s="60" t="str">
        <f>_xlfn.LET(_xlpm.TextCell,TEXT(G4742,"###"),IF(_xlpm.TextCell&lt;&gt;"",IF(StyleSpaceSplit,IFERROR(IF(FIND(" ",_xlpm.TextCell)&gt;=1,MID(_xlpm.TextCell,1,FIND(" ",_xlpm.TextCell)-1),_xlpm.TextCell),_xlpm.TextCell),_xlpm.TextCell),""))</f>
        <v/>
      </c>
      <c r="X4742" s="60" t="str">
        <f>IF(A4742&lt;&gt;"",IFERROR(IF(FIND(" ",G4742)&gt;=1,MID(G4742,FIND(" ",G4742)+1,LEN(G4742)),""),""),"")</f>
        <v/>
      </c>
      <c r="AC4742" s="51">
        <f>IFERROR(VALUE(MID($C4742,1,2)),0)</f>
        <v>0</v>
      </c>
      <c r="AD4742" s="44">
        <f>IFERROR(VALUE(MID($C4742,4,3)),0)</f>
        <v>0</v>
      </c>
      <c r="AE4742" s="51">
        <f>VALUE(RIGHT("00"&amp;AC4742,2)&amp;RIGHT("000"&amp;AD4742,3))</f>
        <v>0</v>
      </c>
    </row>
    <row r="4743" spans="1:31">
      <c r="A4743" s="60" t="str">
        <f>IF(G4743&amp;Q4743&lt;&gt;"",W4743&amp;Q4743,"")</f>
        <v/>
      </c>
      <c r="B4743" s="60" t="str">
        <f>IF(C4743&lt;&gt;"",LEFT(C4743,9),"")</f>
        <v/>
      </c>
      <c r="V4743" s="60" t="str">
        <f>W4743&amp;H4743</f>
        <v/>
      </c>
      <c r="W4743" s="60" t="str">
        <f>_xlfn.LET(_xlpm.TextCell,TEXT(G4743,"###"),IF(_xlpm.TextCell&lt;&gt;"",IF(StyleSpaceSplit,IFERROR(IF(FIND(" ",_xlpm.TextCell)&gt;=1,MID(_xlpm.TextCell,1,FIND(" ",_xlpm.TextCell)-1),_xlpm.TextCell),_xlpm.TextCell),_xlpm.TextCell),""))</f>
        <v/>
      </c>
      <c r="X4743" s="60" t="str">
        <f>IF(A4743&lt;&gt;"",IFERROR(IF(FIND(" ",G4743)&gt;=1,MID(G4743,FIND(" ",G4743)+1,LEN(G4743)),""),""),"")</f>
        <v/>
      </c>
      <c r="AC4743" s="51">
        <f>IFERROR(VALUE(MID($C4743,1,2)),0)</f>
        <v>0</v>
      </c>
      <c r="AD4743" s="44">
        <f>IFERROR(VALUE(MID($C4743,4,3)),0)</f>
        <v>0</v>
      </c>
      <c r="AE4743" s="51">
        <f>VALUE(RIGHT("00"&amp;AC4743,2)&amp;RIGHT("000"&amp;AD4743,3))</f>
        <v>0</v>
      </c>
    </row>
    <row r="4744" spans="1:31">
      <c r="A4744" s="60" t="str">
        <f>IF(G4744&amp;Q4744&lt;&gt;"",W4744&amp;Q4744,"")</f>
        <v/>
      </c>
      <c r="B4744" s="60" t="str">
        <f>IF(C4744&lt;&gt;"",LEFT(C4744,9),"")</f>
        <v/>
      </c>
      <c r="V4744" s="60" t="str">
        <f>W4744&amp;H4744</f>
        <v/>
      </c>
      <c r="W4744" s="60" t="str">
        <f>_xlfn.LET(_xlpm.TextCell,TEXT(G4744,"###"),IF(_xlpm.TextCell&lt;&gt;"",IF(StyleSpaceSplit,IFERROR(IF(FIND(" ",_xlpm.TextCell)&gt;=1,MID(_xlpm.TextCell,1,FIND(" ",_xlpm.TextCell)-1),_xlpm.TextCell),_xlpm.TextCell),_xlpm.TextCell),""))</f>
        <v/>
      </c>
      <c r="X4744" s="60" t="str">
        <f>IF(A4744&lt;&gt;"",IFERROR(IF(FIND(" ",G4744)&gt;=1,MID(G4744,FIND(" ",G4744)+1,LEN(G4744)),""),""),"")</f>
        <v/>
      </c>
      <c r="AC4744" s="51">
        <f>IFERROR(VALUE(MID($C4744,1,2)),0)</f>
        <v>0</v>
      </c>
      <c r="AD4744" s="44">
        <f>IFERROR(VALUE(MID($C4744,4,3)),0)</f>
        <v>0</v>
      </c>
      <c r="AE4744" s="51">
        <f>VALUE(RIGHT("00"&amp;AC4744,2)&amp;RIGHT("000"&amp;AD4744,3))</f>
        <v>0</v>
      </c>
    </row>
    <row r="4745" spans="1:31">
      <c r="A4745" s="60" t="str">
        <f>IF(G4745&amp;Q4745&lt;&gt;"",W4745&amp;Q4745,"")</f>
        <v/>
      </c>
      <c r="B4745" s="60" t="str">
        <f>IF(C4745&lt;&gt;"",LEFT(C4745,9),"")</f>
        <v/>
      </c>
      <c r="V4745" s="60" t="str">
        <f>W4745&amp;H4745</f>
        <v/>
      </c>
      <c r="W4745" s="60" t="str">
        <f>_xlfn.LET(_xlpm.TextCell,TEXT(G4745,"###"),IF(_xlpm.TextCell&lt;&gt;"",IF(StyleSpaceSplit,IFERROR(IF(FIND(" ",_xlpm.TextCell)&gt;=1,MID(_xlpm.TextCell,1,FIND(" ",_xlpm.TextCell)-1),_xlpm.TextCell),_xlpm.TextCell),_xlpm.TextCell),""))</f>
        <v/>
      </c>
      <c r="X4745" s="60" t="str">
        <f>IF(A4745&lt;&gt;"",IFERROR(IF(FIND(" ",G4745)&gt;=1,MID(G4745,FIND(" ",G4745)+1,LEN(G4745)),""),""),"")</f>
        <v/>
      </c>
      <c r="AC4745" s="51">
        <f>IFERROR(VALUE(MID($C4745,1,2)),0)</f>
        <v>0</v>
      </c>
      <c r="AD4745" s="44">
        <f>IFERROR(VALUE(MID($C4745,4,3)),0)</f>
        <v>0</v>
      </c>
      <c r="AE4745" s="51">
        <f>VALUE(RIGHT("00"&amp;AC4745,2)&amp;RIGHT("000"&amp;AD4745,3))</f>
        <v>0</v>
      </c>
    </row>
    <row r="4746" spans="1:31">
      <c r="A4746" s="60" t="str">
        <f>IF(G4746&amp;Q4746&lt;&gt;"",W4746&amp;Q4746,"")</f>
        <v/>
      </c>
      <c r="B4746" s="60" t="str">
        <f>IF(C4746&lt;&gt;"",LEFT(C4746,9),"")</f>
        <v/>
      </c>
      <c r="V4746" s="60" t="str">
        <f>W4746&amp;H4746</f>
        <v/>
      </c>
      <c r="W4746" s="60" t="str">
        <f>_xlfn.LET(_xlpm.TextCell,TEXT(G4746,"###"),IF(_xlpm.TextCell&lt;&gt;"",IF(StyleSpaceSplit,IFERROR(IF(FIND(" ",_xlpm.TextCell)&gt;=1,MID(_xlpm.TextCell,1,FIND(" ",_xlpm.TextCell)-1),_xlpm.TextCell),_xlpm.TextCell),_xlpm.TextCell),""))</f>
        <v/>
      </c>
      <c r="X4746" s="60" t="str">
        <f>IF(A4746&lt;&gt;"",IFERROR(IF(FIND(" ",G4746)&gt;=1,MID(G4746,FIND(" ",G4746)+1,LEN(G4746)),""),""),"")</f>
        <v/>
      </c>
      <c r="AC4746" s="51">
        <f>IFERROR(VALUE(MID($C4746,1,2)),0)</f>
        <v>0</v>
      </c>
      <c r="AD4746" s="44">
        <f>IFERROR(VALUE(MID($C4746,4,3)),0)</f>
        <v>0</v>
      </c>
      <c r="AE4746" s="51">
        <f>VALUE(RIGHT("00"&amp;AC4746,2)&amp;RIGHT("000"&amp;AD4746,3))</f>
        <v>0</v>
      </c>
    </row>
    <row r="4747" spans="1:31">
      <c r="A4747" s="60" t="str">
        <f>IF(G4747&amp;Q4747&lt;&gt;"",W4747&amp;Q4747,"")</f>
        <v/>
      </c>
      <c r="B4747" s="60" t="str">
        <f>IF(C4747&lt;&gt;"",LEFT(C4747,9),"")</f>
        <v/>
      </c>
      <c r="V4747" s="60" t="str">
        <f>W4747&amp;H4747</f>
        <v/>
      </c>
      <c r="W4747" s="60" t="str">
        <f>_xlfn.LET(_xlpm.TextCell,TEXT(G4747,"###"),IF(_xlpm.TextCell&lt;&gt;"",IF(StyleSpaceSplit,IFERROR(IF(FIND(" ",_xlpm.TextCell)&gt;=1,MID(_xlpm.TextCell,1,FIND(" ",_xlpm.TextCell)-1),_xlpm.TextCell),_xlpm.TextCell),_xlpm.TextCell),""))</f>
        <v/>
      </c>
      <c r="X4747" s="60" t="str">
        <f>IF(A4747&lt;&gt;"",IFERROR(IF(FIND(" ",G4747)&gt;=1,MID(G4747,FIND(" ",G4747)+1,LEN(G4747)),""),""),"")</f>
        <v/>
      </c>
      <c r="AC4747" s="51">
        <f>IFERROR(VALUE(MID($C4747,1,2)),0)</f>
        <v>0</v>
      </c>
      <c r="AD4747" s="44">
        <f>IFERROR(VALUE(MID($C4747,4,3)),0)</f>
        <v>0</v>
      </c>
      <c r="AE4747" s="51">
        <f>VALUE(RIGHT("00"&amp;AC4747,2)&amp;RIGHT("000"&amp;AD4747,3))</f>
        <v>0</v>
      </c>
    </row>
    <row r="4748" spans="1:31">
      <c r="A4748" s="60" t="str">
        <f>IF(G4748&amp;Q4748&lt;&gt;"",W4748&amp;Q4748,"")</f>
        <v/>
      </c>
      <c r="B4748" s="60" t="str">
        <f>IF(C4748&lt;&gt;"",LEFT(C4748,9),"")</f>
        <v/>
      </c>
      <c r="V4748" s="60" t="str">
        <f>W4748&amp;H4748</f>
        <v/>
      </c>
      <c r="W4748" s="60" t="str">
        <f>_xlfn.LET(_xlpm.TextCell,TEXT(G4748,"###"),IF(_xlpm.TextCell&lt;&gt;"",IF(StyleSpaceSplit,IFERROR(IF(FIND(" ",_xlpm.TextCell)&gt;=1,MID(_xlpm.TextCell,1,FIND(" ",_xlpm.TextCell)-1),_xlpm.TextCell),_xlpm.TextCell),_xlpm.TextCell),""))</f>
        <v/>
      </c>
      <c r="X4748" s="60" t="str">
        <f>IF(A4748&lt;&gt;"",IFERROR(IF(FIND(" ",G4748)&gt;=1,MID(G4748,FIND(" ",G4748)+1,LEN(G4748)),""),""),"")</f>
        <v/>
      </c>
      <c r="AC4748" s="51">
        <f>IFERROR(VALUE(MID($C4748,1,2)),0)</f>
        <v>0</v>
      </c>
      <c r="AD4748" s="44">
        <f>IFERROR(VALUE(MID($C4748,4,3)),0)</f>
        <v>0</v>
      </c>
      <c r="AE4748" s="51">
        <f>VALUE(RIGHT("00"&amp;AC4748,2)&amp;RIGHT("000"&amp;AD4748,3))</f>
        <v>0</v>
      </c>
    </row>
    <row r="4749" spans="1:31">
      <c r="A4749" s="60" t="str">
        <f>IF(G4749&amp;Q4749&lt;&gt;"",W4749&amp;Q4749,"")</f>
        <v/>
      </c>
      <c r="B4749" s="60" t="str">
        <f>IF(C4749&lt;&gt;"",LEFT(C4749,9),"")</f>
        <v/>
      </c>
      <c r="V4749" s="60" t="str">
        <f>W4749&amp;H4749</f>
        <v/>
      </c>
      <c r="W4749" s="60" t="str">
        <f>_xlfn.LET(_xlpm.TextCell,TEXT(G4749,"###"),IF(_xlpm.TextCell&lt;&gt;"",IF(StyleSpaceSplit,IFERROR(IF(FIND(" ",_xlpm.TextCell)&gt;=1,MID(_xlpm.TextCell,1,FIND(" ",_xlpm.TextCell)-1),_xlpm.TextCell),_xlpm.TextCell),_xlpm.TextCell),""))</f>
        <v/>
      </c>
      <c r="X4749" s="60" t="str">
        <f>IF(A4749&lt;&gt;"",IFERROR(IF(FIND(" ",G4749)&gt;=1,MID(G4749,FIND(" ",G4749)+1,LEN(G4749)),""),""),"")</f>
        <v/>
      </c>
      <c r="AC4749" s="51">
        <f>IFERROR(VALUE(MID($C4749,1,2)),0)</f>
        <v>0</v>
      </c>
      <c r="AD4749" s="44">
        <f>IFERROR(VALUE(MID($C4749,4,3)),0)</f>
        <v>0</v>
      </c>
      <c r="AE4749" s="51">
        <f>VALUE(RIGHT("00"&amp;AC4749,2)&amp;RIGHT("000"&amp;AD4749,3))</f>
        <v>0</v>
      </c>
    </row>
    <row r="4750" spans="1:31">
      <c r="A4750" s="60" t="str">
        <f>IF(G4750&amp;Q4750&lt;&gt;"",W4750&amp;Q4750,"")</f>
        <v/>
      </c>
      <c r="B4750" s="60" t="str">
        <f>IF(C4750&lt;&gt;"",LEFT(C4750,9),"")</f>
        <v/>
      </c>
      <c r="V4750" s="60" t="str">
        <f>W4750&amp;H4750</f>
        <v/>
      </c>
      <c r="W4750" s="60" t="str">
        <f>_xlfn.LET(_xlpm.TextCell,TEXT(G4750,"###"),IF(_xlpm.TextCell&lt;&gt;"",IF(StyleSpaceSplit,IFERROR(IF(FIND(" ",_xlpm.TextCell)&gt;=1,MID(_xlpm.TextCell,1,FIND(" ",_xlpm.TextCell)-1),_xlpm.TextCell),_xlpm.TextCell),_xlpm.TextCell),""))</f>
        <v/>
      </c>
      <c r="X4750" s="60" t="str">
        <f>IF(A4750&lt;&gt;"",IFERROR(IF(FIND(" ",G4750)&gt;=1,MID(G4750,FIND(" ",G4750)+1,LEN(G4750)),""),""),"")</f>
        <v/>
      </c>
      <c r="AC4750" s="51">
        <f>IFERROR(VALUE(MID($C4750,1,2)),0)</f>
        <v>0</v>
      </c>
      <c r="AD4750" s="44">
        <f>IFERROR(VALUE(MID($C4750,4,3)),0)</f>
        <v>0</v>
      </c>
      <c r="AE4750" s="51">
        <f>VALUE(RIGHT("00"&amp;AC4750,2)&amp;RIGHT("000"&amp;AD4750,3))</f>
        <v>0</v>
      </c>
    </row>
    <row r="4751" spans="1:31">
      <c r="A4751" s="60" t="str">
        <f>IF(G4751&amp;Q4751&lt;&gt;"",W4751&amp;Q4751,"")</f>
        <v/>
      </c>
      <c r="B4751" s="60" t="str">
        <f>IF(C4751&lt;&gt;"",LEFT(C4751,9),"")</f>
        <v/>
      </c>
      <c r="V4751" s="60" t="str">
        <f>W4751&amp;H4751</f>
        <v/>
      </c>
      <c r="W4751" s="60" t="str">
        <f>_xlfn.LET(_xlpm.TextCell,TEXT(G4751,"###"),IF(_xlpm.TextCell&lt;&gt;"",IF(StyleSpaceSplit,IFERROR(IF(FIND(" ",_xlpm.TextCell)&gt;=1,MID(_xlpm.TextCell,1,FIND(" ",_xlpm.TextCell)-1),_xlpm.TextCell),_xlpm.TextCell),_xlpm.TextCell),""))</f>
        <v/>
      </c>
      <c r="X4751" s="60" t="str">
        <f>IF(A4751&lt;&gt;"",IFERROR(IF(FIND(" ",G4751)&gt;=1,MID(G4751,FIND(" ",G4751)+1,LEN(G4751)),""),""),"")</f>
        <v/>
      </c>
      <c r="AC4751" s="51">
        <f>IFERROR(VALUE(MID($C4751,1,2)),0)</f>
        <v>0</v>
      </c>
      <c r="AD4751" s="44">
        <f>IFERROR(VALUE(MID($C4751,4,3)),0)</f>
        <v>0</v>
      </c>
      <c r="AE4751" s="51">
        <f>VALUE(RIGHT("00"&amp;AC4751,2)&amp;RIGHT("000"&amp;AD4751,3))</f>
        <v>0</v>
      </c>
    </row>
    <row r="4752" spans="1:31">
      <c r="A4752" s="60" t="str">
        <f>IF(G4752&amp;Q4752&lt;&gt;"",W4752&amp;Q4752,"")</f>
        <v/>
      </c>
      <c r="B4752" s="60" t="str">
        <f>IF(C4752&lt;&gt;"",LEFT(C4752,9),"")</f>
        <v/>
      </c>
      <c r="V4752" s="60" t="str">
        <f>W4752&amp;H4752</f>
        <v/>
      </c>
      <c r="W4752" s="60" t="str">
        <f>_xlfn.LET(_xlpm.TextCell,TEXT(G4752,"###"),IF(_xlpm.TextCell&lt;&gt;"",IF(StyleSpaceSplit,IFERROR(IF(FIND(" ",_xlpm.TextCell)&gt;=1,MID(_xlpm.TextCell,1,FIND(" ",_xlpm.TextCell)-1),_xlpm.TextCell),_xlpm.TextCell),_xlpm.TextCell),""))</f>
        <v/>
      </c>
      <c r="X4752" s="60" t="str">
        <f>IF(A4752&lt;&gt;"",IFERROR(IF(FIND(" ",G4752)&gt;=1,MID(G4752,FIND(" ",G4752)+1,LEN(G4752)),""),""),"")</f>
        <v/>
      </c>
      <c r="AC4752" s="51">
        <f>IFERROR(VALUE(MID($C4752,1,2)),0)</f>
        <v>0</v>
      </c>
      <c r="AD4752" s="44">
        <f>IFERROR(VALUE(MID($C4752,4,3)),0)</f>
        <v>0</v>
      </c>
      <c r="AE4752" s="51">
        <f>VALUE(RIGHT("00"&amp;AC4752,2)&amp;RIGHT("000"&amp;AD4752,3))</f>
        <v>0</v>
      </c>
    </row>
    <row r="4753" spans="1:31">
      <c r="A4753" s="60" t="str">
        <f>IF(G4753&amp;Q4753&lt;&gt;"",W4753&amp;Q4753,"")</f>
        <v/>
      </c>
      <c r="B4753" s="60" t="str">
        <f>IF(C4753&lt;&gt;"",LEFT(C4753,9),"")</f>
        <v/>
      </c>
      <c r="V4753" s="60" t="str">
        <f>W4753&amp;H4753</f>
        <v/>
      </c>
      <c r="W4753" s="60" t="str">
        <f>_xlfn.LET(_xlpm.TextCell,TEXT(G4753,"###"),IF(_xlpm.TextCell&lt;&gt;"",IF(StyleSpaceSplit,IFERROR(IF(FIND(" ",_xlpm.TextCell)&gt;=1,MID(_xlpm.TextCell,1,FIND(" ",_xlpm.TextCell)-1),_xlpm.TextCell),_xlpm.TextCell),_xlpm.TextCell),""))</f>
        <v/>
      </c>
      <c r="X4753" s="60" t="str">
        <f>IF(A4753&lt;&gt;"",IFERROR(IF(FIND(" ",G4753)&gt;=1,MID(G4753,FIND(" ",G4753)+1,LEN(G4753)),""),""),"")</f>
        <v/>
      </c>
      <c r="AC4753" s="51">
        <f>IFERROR(VALUE(MID($C4753,1,2)),0)</f>
        <v>0</v>
      </c>
      <c r="AD4753" s="44">
        <f>IFERROR(VALUE(MID($C4753,4,3)),0)</f>
        <v>0</v>
      </c>
      <c r="AE4753" s="51">
        <f>VALUE(RIGHT("00"&amp;AC4753,2)&amp;RIGHT("000"&amp;AD4753,3))</f>
        <v>0</v>
      </c>
    </row>
    <row r="4754" spans="1:31">
      <c r="A4754" s="60" t="str">
        <f>IF(G4754&amp;Q4754&lt;&gt;"",W4754&amp;Q4754,"")</f>
        <v/>
      </c>
      <c r="B4754" s="60" t="str">
        <f>IF(C4754&lt;&gt;"",LEFT(C4754,9),"")</f>
        <v/>
      </c>
      <c r="V4754" s="60" t="str">
        <f>W4754&amp;H4754</f>
        <v/>
      </c>
      <c r="W4754" s="60" t="str">
        <f>_xlfn.LET(_xlpm.TextCell,TEXT(G4754,"###"),IF(_xlpm.TextCell&lt;&gt;"",IF(StyleSpaceSplit,IFERROR(IF(FIND(" ",_xlpm.TextCell)&gt;=1,MID(_xlpm.TextCell,1,FIND(" ",_xlpm.TextCell)-1),_xlpm.TextCell),_xlpm.TextCell),_xlpm.TextCell),""))</f>
        <v/>
      </c>
      <c r="X4754" s="60" t="str">
        <f>IF(A4754&lt;&gt;"",IFERROR(IF(FIND(" ",G4754)&gt;=1,MID(G4754,FIND(" ",G4754)+1,LEN(G4754)),""),""),"")</f>
        <v/>
      </c>
      <c r="AC4754" s="51">
        <f>IFERROR(VALUE(MID($C4754,1,2)),0)</f>
        <v>0</v>
      </c>
      <c r="AD4754" s="44">
        <f>IFERROR(VALUE(MID($C4754,4,3)),0)</f>
        <v>0</v>
      </c>
      <c r="AE4754" s="51">
        <f>VALUE(RIGHT("00"&amp;AC4754,2)&amp;RIGHT("000"&amp;AD4754,3))</f>
        <v>0</v>
      </c>
    </row>
    <row r="4755" spans="1:31">
      <c r="A4755" s="60" t="str">
        <f>IF(G4755&amp;Q4755&lt;&gt;"",W4755&amp;Q4755,"")</f>
        <v/>
      </c>
      <c r="B4755" s="60" t="str">
        <f>IF(C4755&lt;&gt;"",LEFT(C4755,9),"")</f>
        <v/>
      </c>
      <c r="V4755" s="60" t="str">
        <f>W4755&amp;H4755</f>
        <v/>
      </c>
      <c r="W4755" s="60" t="str">
        <f>_xlfn.LET(_xlpm.TextCell,TEXT(G4755,"###"),IF(_xlpm.TextCell&lt;&gt;"",IF(StyleSpaceSplit,IFERROR(IF(FIND(" ",_xlpm.TextCell)&gt;=1,MID(_xlpm.TextCell,1,FIND(" ",_xlpm.TextCell)-1),_xlpm.TextCell),_xlpm.TextCell),_xlpm.TextCell),""))</f>
        <v/>
      </c>
      <c r="X4755" s="60" t="str">
        <f>IF(A4755&lt;&gt;"",IFERROR(IF(FIND(" ",G4755)&gt;=1,MID(G4755,FIND(" ",G4755)+1,LEN(G4755)),""),""),"")</f>
        <v/>
      </c>
      <c r="AC4755" s="51">
        <f>IFERROR(VALUE(MID($C4755,1,2)),0)</f>
        <v>0</v>
      </c>
      <c r="AD4755" s="44">
        <f>IFERROR(VALUE(MID($C4755,4,3)),0)</f>
        <v>0</v>
      </c>
      <c r="AE4755" s="51">
        <f>VALUE(RIGHT("00"&amp;AC4755,2)&amp;RIGHT("000"&amp;AD4755,3))</f>
        <v>0</v>
      </c>
    </row>
    <row r="4756" spans="1:31">
      <c r="A4756" s="60" t="str">
        <f>IF(G4756&amp;Q4756&lt;&gt;"",W4756&amp;Q4756,"")</f>
        <v/>
      </c>
      <c r="B4756" s="60" t="str">
        <f>IF(C4756&lt;&gt;"",LEFT(C4756,9),"")</f>
        <v/>
      </c>
      <c r="V4756" s="60" t="str">
        <f>W4756&amp;H4756</f>
        <v/>
      </c>
      <c r="W4756" s="60" t="str">
        <f>_xlfn.LET(_xlpm.TextCell,TEXT(G4756,"###"),IF(_xlpm.TextCell&lt;&gt;"",IF(StyleSpaceSplit,IFERROR(IF(FIND(" ",_xlpm.TextCell)&gt;=1,MID(_xlpm.TextCell,1,FIND(" ",_xlpm.TextCell)-1),_xlpm.TextCell),_xlpm.TextCell),_xlpm.TextCell),""))</f>
        <v/>
      </c>
      <c r="X4756" s="60" t="str">
        <f>IF(A4756&lt;&gt;"",IFERROR(IF(FIND(" ",G4756)&gt;=1,MID(G4756,FIND(" ",G4756)+1,LEN(G4756)),""),""),"")</f>
        <v/>
      </c>
      <c r="AC4756" s="51">
        <f>IFERROR(VALUE(MID($C4756,1,2)),0)</f>
        <v>0</v>
      </c>
      <c r="AD4756" s="44">
        <f>IFERROR(VALUE(MID($C4756,4,3)),0)</f>
        <v>0</v>
      </c>
      <c r="AE4756" s="51">
        <f>VALUE(RIGHT("00"&amp;AC4756,2)&amp;RIGHT("000"&amp;AD4756,3))</f>
        <v>0</v>
      </c>
    </row>
    <row r="4757" spans="1:31">
      <c r="A4757" s="60" t="str">
        <f>IF(G4757&amp;Q4757&lt;&gt;"",W4757&amp;Q4757,"")</f>
        <v/>
      </c>
      <c r="B4757" s="60" t="str">
        <f>IF(C4757&lt;&gt;"",LEFT(C4757,9),"")</f>
        <v/>
      </c>
      <c r="V4757" s="60" t="str">
        <f>W4757&amp;H4757</f>
        <v/>
      </c>
      <c r="W4757" s="60" t="str">
        <f>_xlfn.LET(_xlpm.TextCell,TEXT(G4757,"###"),IF(_xlpm.TextCell&lt;&gt;"",IF(StyleSpaceSplit,IFERROR(IF(FIND(" ",_xlpm.TextCell)&gt;=1,MID(_xlpm.TextCell,1,FIND(" ",_xlpm.TextCell)-1),_xlpm.TextCell),_xlpm.TextCell),_xlpm.TextCell),""))</f>
        <v/>
      </c>
      <c r="X4757" s="60" t="str">
        <f>IF(A4757&lt;&gt;"",IFERROR(IF(FIND(" ",G4757)&gt;=1,MID(G4757,FIND(" ",G4757)+1,LEN(G4757)),""),""),"")</f>
        <v/>
      </c>
      <c r="AC4757" s="51">
        <f>IFERROR(VALUE(MID($C4757,1,2)),0)</f>
        <v>0</v>
      </c>
      <c r="AD4757" s="44">
        <f>IFERROR(VALUE(MID($C4757,4,3)),0)</f>
        <v>0</v>
      </c>
      <c r="AE4757" s="51">
        <f>VALUE(RIGHT("00"&amp;AC4757,2)&amp;RIGHT("000"&amp;AD4757,3))</f>
        <v>0</v>
      </c>
    </row>
    <row r="4758" spans="1:31">
      <c r="A4758" s="60" t="str">
        <f>IF(G4758&amp;Q4758&lt;&gt;"",W4758&amp;Q4758,"")</f>
        <v/>
      </c>
      <c r="B4758" s="60" t="str">
        <f>IF(C4758&lt;&gt;"",LEFT(C4758,9),"")</f>
        <v/>
      </c>
      <c r="V4758" s="60" t="str">
        <f>W4758&amp;H4758</f>
        <v/>
      </c>
      <c r="W4758" s="60" t="str">
        <f>_xlfn.LET(_xlpm.TextCell,TEXT(G4758,"###"),IF(_xlpm.TextCell&lt;&gt;"",IF(StyleSpaceSplit,IFERROR(IF(FIND(" ",_xlpm.TextCell)&gt;=1,MID(_xlpm.TextCell,1,FIND(" ",_xlpm.TextCell)-1),_xlpm.TextCell),_xlpm.TextCell),_xlpm.TextCell),""))</f>
        <v/>
      </c>
      <c r="X4758" s="60" t="str">
        <f>IF(A4758&lt;&gt;"",IFERROR(IF(FIND(" ",G4758)&gt;=1,MID(G4758,FIND(" ",G4758)+1,LEN(G4758)),""),""),"")</f>
        <v/>
      </c>
      <c r="AC4758" s="51">
        <f>IFERROR(VALUE(MID($C4758,1,2)),0)</f>
        <v>0</v>
      </c>
      <c r="AD4758" s="44">
        <f>IFERROR(VALUE(MID($C4758,4,3)),0)</f>
        <v>0</v>
      </c>
      <c r="AE4758" s="51">
        <f>VALUE(RIGHT("00"&amp;AC4758,2)&amp;RIGHT("000"&amp;AD4758,3))</f>
        <v>0</v>
      </c>
    </row>
    <row r="4759" spans="1:31">
      <c r="A4759" s="60" t="str">
        <f>IF(G4759&amp;Q4759&lt;&gt;"",W4759&amp;Q4759,"")</f>
        <v/>
      </c>
      <c r="B4759" s="60" t="str">
        <f>IF(C4759&lt;&gt;"",LEFT(C4759,9),"")</f>
        <v/>
      </c>
      <c r="V4759" s="60" t="str">
        <f>W4759&amp;H4759</f>
        <v/>
      </c>
      <c r="W4759" s="60" t="str">
        <f>_xlfn.LET(_xlpm.TextCell,TEXT(G4759,"###"),IF(_xlpm.TextCell&lt;&gt;"",IF(StyleSpaceSplit,IFERROR(IF(FIND(" ",_xlpm.TextCell)&gt;=1,MID(_xlpm.TextCell,1,FIND(" ",_xlpm.TextCell)-1),_xlpm.TextCell),_xlpm.TextCell),_xlpm.TextCell),""))</f>
        <v/>
      </c>
      <c r="X4759" s="60" t="str">
        <f>IF(A4759&lt;&gt;"",IFERROR(IF(FIND(" ",G4759)&gt;=1,MID(G4759,FIND(" ",G4759)+1,LEN(G4759)),""),""),"")</f>
        <v/>
      </c>
      <c r="AC4759" s="51">
        <f>IFERROR(VALUE(MID($C4759,1,2)),0)</f>
        <v>0</v>
      </c>
      <c r="AD4759" s="44">
        <f>IFERROR(VALUE(MID($C4759,4,3)),0)</f>
        <v>0</v>
      </c>
      <c r="AE4759" s="51">
        <f>VALUE(RIGHT("00"&amp;AC4759,2)&amp;RIGHT("000"&amp;AD4759,3))</f>
        <v>0</v>
      </c>
    </row>
    <row r="4760" spans="1:31">
      <c r="A4760" s="60" t="str">
        <f>IF(G4760&amp;Q4760&lt;&gt;"",W4760&amp;Q4760,"")</f>
        <v/>
      </c>
      <c r="B4760" s="60" t="str">
        <f>IF(C4760&lt;&gt;"",LEFT(C4760,9),"")</f>
        <v/>
      </c>
      <c r="V4760" s="60" t="str">
        <f>W4760&amp;H4760</f>
        <v/>
      </c>
      <c r="W4760" s="60" t="str">
        <f>_xlfn.LET(_xlpm.TextCell,TEXT(G4760,"###"),IF(_xlpm.TextCell&lt;&gt;"",IF(StyleSpaceSplit,IFERROR(IF(FIND(" ",_xlpm.TextCell)&gt;=1,MID(_xlpm.TextCell,1,FIND(" ",_xlpm.TextCell)-1),_xlpm.TextCell),_xlpm.TextCell),_xlpm.TextCell),""))</f>
        <v/>
      </c>
      <c r="X4760" s="60" t="str">
        <f>IF(A4760&lt;&gt;"",IFERROR(IF(FIND(" ",G4760)&gt;=1,MID(G4760,FIND(" ",G4760)+1,LEN(G4760)),""),""),"")</f>
        <v/>
      </c>
      <c r="AC4760" s="51">
        <f>IFERROR(VALUE(MID($C4760,1,2)),0)</f>
        <v>0</v>
      </c>
      <c r="AD4760" s="44">
        <f>IFERROR(VALUE(MID($C4760,4,3)),0)</f>
        <v>0</v>
      </c>
      <c r="AE4760" s="51">
        <f>VALUE(RIGHT("00"&amp;AC4760,2)&amp;RIGHT("000"&amp;AD4760,3))</f>
        <v>0</v>
      </c>
    </row>
    <row r="4761" spans="1:31">
      <c r="A4761" s="60" t="str">
        <f>IF(G4761&amp;Q4761&lt;&gt;"",W4761&amp;Q4761,"")</f>
        <v/>
      </c>
      <c r="B4761" s="60" t="str">
        <f>IF(C4761&lt;&gt;"",LEFT(C4761,9),"")</f>
        <v/>
      </c>
      <c r="V4761" s="60" t="str">
        <f>W4761&amp;H4761</f>
        <v/>
      </c>
      <c r="W4761" s="60" t="str">
        <f>_xlfn.LET(_xlpm.TextCell,TEXT(G4761,"###"),IF(_xlpm.TextCell&lt;&gt;"",IF(StyleSpaceSplit,IFERROR(IF(FIND(" ",_xlpm.TextCell)&gt;=1,MID(_xlpm.TextCell,1,FIND(" ",_xlpm.TextCell)-1),_xlpm.TextCell),_xlpm.TextCell),_xlpm.TextCell),""))</f>
        <v/>
      </c>
      <c r="X4761" s="60" t="str">
        <f>IF(A4761&lt;&gt;"",IFERROR(IF(FIND(" ",G4761)&gt;=1,MID(G4761,FIND(" ",G4761)+1,LEN(G4761)),""),""),"")</f>
        <v/>
      </c>
      <c r="AC4761" s="51">
        <f>IFERROR(VALUE(MID($C4761,1,2)),0)</f>
        <v>0</v>
      </c>
      <c r="AD4761" s="44">
        <f>IFERROR(VALUE(MID($C4761,4,3)),0)</f>
        <v>0</v>
      </c>
      <c r="AE4761" s="51">
        <f>VALUE(RIGHT("00"&amp;AC4761,2)&amp;RIGHT("000"&amp;AD4761,3))</f>
        <v>0</v>
      </c>
    </row>
    <row r="4762" spans="1:31">
      <c r="A4762" s="60" t="str">
        <f>IF(G4762&amp;Q4762&lt;&gt;"",W4762&amp;Q4762,"")</f>
        <v/>
      </c>
      <c r="B4762" s="60" t="str">
        <f>IF(C4762&lt;&gt;"",LEFT(C4762,9),"")</f>
        <v/>
      </c>
      <c r="V4762" s="60" t="str">
        <f>W4762&amp;H4762</f>
        <v/>
      </c>
      <c r="W4762" s="60" t="str">
        <f>_xlfn.LET(_xlpm.TextCell,TEXT(G4762,"###"),IF(_xlpm.TextCell&lt;&gt;"",IF(StyleSpaceSplit,IFERROR(IF(FIND(" ",_xlpm.TextCell)&gt;=1,MID(_xlpm.TextCell,1,FIND(" ",_xlpm.TextCell)-1),_xlpm.TextCell),_xlpm.TextCell),_xlpm.TextCell),""))</f>
        <v/>
      </c>
      <c r="X4762" s="60" t="str">
        <f>IF(A4762&lt;&gt;"",IFERROR(IF(FIND(" ",G4762)&gt;=1,MID(G4762,FIND(" ",G4762)+1,LEN(G4762)),""),""),"")</f>
        <v/>
      </c>
      <c r="AC4762" s="51">
        <f>IFERROR(VALUE(MID($C4762,1,2)),0)</f>
        <v>0</v>
      </c>
      <c r="AD4762" s="44">
        <f>IFERROR(VALUE(MID($C4762,4,3)),0)</f>
        <v>0</v>
      </c>
      <c r="AE4762" s="51">
        <f>VALUE(RIGHT("00"&amp;AC4762,2)&amp;RIGHT("000"&amp;AD4762,3))</f>
        <v>0</v>
      </c>
    </row>
    <row r="4763" spans="1:31">
      <c r="A4763" s="60" t="str">
        <f>IF(G4763&amp;Q4763&lt;&gt;"",W4763&amp;Q4763,"")</f>
        <v/>
      </c>
      <c r="B4763" s="60" t="str">
        <f>IF(C4763&lt;&gt;"",LEFT(C4763,9),"")</f>
        <v/>
      </c>
      <c r="V4763" s="60" t="str">
        <f>W4763&amp;H4763</f>
        <v/>
      </c>
      <c r="W4763" s="60" t="str">
        <f>_xlfn.LET(_xlpm.TextCell,TEXT(G4763,"###"),IF(_xlpm.TextCell&lt;&gt;"",IF(StyleSpaceSplit,IFERROR(IF(FIND(" ",_xlpm.TextCell)&gt;=1,MID(_xlpm.TextCell,1,FIND(" ",_xlpm.TextCell)-1),_xlpm.TextCell),_xlpm.TextCell),_xlpm.TextCell),""))</f>
        <v/>
      </c>
      <c r="X4763" s="60" t="str">
        <f>IF(A4763&lt;&gt;"",IFERROR(IF(FIND(" ",G4763)&gt;=1,MID(G4763,FIND(" ",G4763)+1,LEN(G4763)),""),""),"")</f>
        <v/>
      </c>
      <c r="AC4763" s="51">
        <f>IFERROR(VALUE(MID($C4763,1,2)),0)</f>
        <v>0</v>
      </c>
      <c r="AD4763" s="44">
        <f>IFERROR(VALUE(MID($C4763,4,3)),0)</f>
        <v>0</v>
      </c>
      <c r="AE4763" s="51">
        <f>VALUE(RIGHT("00"&amp;AC4763,2)&amp;RIGHT("000"&amp;AD4763,3))</f>
        <v>0</v>
      </c>
    </row>
    <row r="4764" spans="1:31">
      <c r="A4764" s="60" t="str">
        <f>IF(G4764&amp;Q4764&lt;&gt;"",W4764&amp;Q4764,"")</f>
        <v/>
      </c>
      <c r="B4764" s="60" t="str">
        <f>IF(C4764&lt;&gt;"",LEFT(C4764,9),"")</f>
        <v/>
      </c>
      <c r="V4764" s="60" t="str">
        <f>W4764&amp;H4764</f>
        <v/>
      </c>
      <c r="W4764" s="60" t="str">
        <f>_xlfn.LET(_xlpm.TextCell,TEXT(G4764,"###"),IF(_xlpm.TextCell&lt;&gt;"",IF(StyleSpaceSplit,IFERROR(IF(FIND(" ",_xlpm.TextCell)&gt;=1,MID(_xlpm.TextCell,1,FIND(" ",_xlpm.TextCell)-1),_xlpm.TextCell),_xlpm.TextCell),_xlpm.TextCell),""))</f>
        <v/>
      </c>
      <c r="X4764" s="60" t="str">
        <f>IF(A4764&lt;&gt;"",IFERROR(IF(FIND(" ",G4764)&gt;=1,MID(G4764,FIND(" ",G4764)+1,LEN(G4764)),""),""),"")</f>
        <v/>
      </c>
      <c r="AC4764" s="51">
        <f>IFERROR(VALUE(MID($C4764,1,2)),0)</f>
        <v>0</v>
      </c>
      <c r="AD4764" s="44">
        <f>IFERROR(VALUE(MID($C4764,4,3)),0)</f>
        <v>0</v>
      </c>
      <c r="AE4764" s="51">
        <f>VALUE(RIGHT("00"&amp;AC4764,2)&amp;RIGHT("000"&amp;AD4764,3))</f>
        <v>0</v>
      </c>
    </row>
    <row r="4765" spans="1:31">
      <c r="A4765" s="60" t="str">
        <f>IF(G4765&amp;Q4765&lt;&gt;"",W4765&amp;Q4765,"")</f>
        <v/>
      </c>
      <c r="B4765" s="60" t="str">
        <f>IF(C4765&lt;&gt;"",LEFT(C4765,9),"")</f>
        <v/>
      </c>
      <c r="V4765" s="60" t="str">
        <f>W4765&amp;H4765</f>
        <v/>
      </c>
      <c r="W4765" s="60" t="str">
        <f>_xlfn.LET(_xlpm.TextCell,TEXT(G4765,"###"),IF(_xlpm.TextCell&lt;&gt;"",IF(StyleSpaceSplit,IFERROR(IF(FIND(" ",_xlpm.TextCell)&gt;=1,MID(_xlpm.TextCell,1,FIND(" ",_xlpm.TextCell)-1),_xlpm.TextCell),_xlpm.TextCell),_xlpm.TextCell),""))</f>
        <v/>
      </c>
      <c r="X4765" s="60" t="str">
        <f>IF(A4765&lt;&gt;"",IFERROR(IF(FIND(" ",G4765)&gt;=1,MID(G4765,FIND(" ",G4765)+1,LEN(G4765)),""),""),"")</f>
        <v/>
      </c>
      <c r="AC4765" s="51">
        <f>IFERROR(VALUE(MID($C4765,1,2)),0)</f>
        <v>0</v>
      </c>
      <c r="AD4765" s="44">
        <f>IFERROR(VALUE(MID($C4765,4,3)),0)</f>
        <v>0</v>
      </c>
      <c r="AE4765" s="51">
        <f>VALUE(RIGHT("00"&amp;AC4765,2)&amp;RIGHT("000"&amp;AD4765,3))</f>
        <v>0</v>
      </c>
    </row>
    <row r="4766" spans="1:31">
      <c r="A4766" s="60" t="str">
        <f>IF(G4766&amp;Q4766&lt;&gt;"",W4766&amp;Q4766,"")</f>
        <v/>
      </c>
      <c r="B4766" s="60" t="str">
        <f>IF(C4766&lt;&gt;"",LEFT(C4766,9),"")</f>
        <v/>
      </c>
      <c r="V4766" s="60" t="str">
        <f>W4766&amp;H4766</f>
        <v/>
      </c>
      <c r="W4766" s="60" t="str">
        <f>_xlfn.LET(_xlpm.TextCell,TEXT(G4766,"###"),IF(_xlpm.TextCell&lt;&gt;"",IF(StyleSpaceSplit,IFERROR(IF(FIND(" ",_xlpm.TextCell)&gt;=1,MID(_xlpm.TextCell,1,FIND(" ",_xlpm.TextCell)-1),_xlpm.TextCell),_xlpm.TextCell),_xlpm.TextCell),""))</f>
        <v/>
      </c>
      <c r="X4766" s="60" t="str">
        <f>IF(A4766&lt;&gt;"",IFERROR(IF(FIND(" ",G4766)&gt;=1,MID(G4766,FIND(" ",G4766)+1,LEN(G4766)),""),""),"")</f>
        <v/>
      </c>
      <c r="AC4766" s="51">
        <f>IFERROR(VALUE(MID($C4766,1,2)),0)</f>
        <v>0</v>
      </c>
      <c r="AD4766" s="44">
        <f>IFERROR(VALUE(MID($C4766,4,3)),0)</f>
        <v>0</v>
      </c>
      <c r="AE4766" s="51">
        <f>VALUE(RIGHT("00"&amp;AC4766,2)&amp;RIGHT("000"&amp;AD4766,3))</f>
        <v>0</v>
      </c>
    </row>
    <row r="4767" spans="1:31">
      <c r="A4767" s="60" t="str">
        <f>IF(G4767&amp;Q4767&lt;&gt;"",W4767&amp;Q4767,"")</f>
        <v/>
      </c>
      <c r="B4767" s="60" t="str">
        <f>IF(C4767&lt;&gt;"",LEFT(C4767,9),"")</f>
        <v/>
      </c>
      <c r="V4767" s="60" t="str">
        <f>W4767&amp;H4767</f>
        <v/>
      </c>
      <c r="W4767" s="60" t="str">
        <f>_xlfn.LET(_xlpm.TextCell,TEXT(G4767,"###"),IF(_xlpm.TextCell&lt;&gt;"",IF(StyleSpaceSplit,IFERROR(IF(FIND(" ",_xlpm.TextCell)&gt;=1,MID(_xlpm.TextCell,1,FIND(" ",_xlpm.TextCell)-1),_xlpm.TextCell),_xlpm.TextCell),_xlpm.TextCell),""))</f>
        <v/>
      </c>
      <c r="X4767" s="60" t="str">
        <f>IF(A4767&lt;&gt;"",IFERROR(IF(FIND(" ",G4767)&gt;=1,MID(G4767,FIND(" ",G4767)+1,LEN(G4767)),""),""),"")</f>
        <v/>
      </c>
      <c r="AC4767" s="51">
        <f>IFERROR(VALUE(MID($C4767,1,2)),0)</f>
        <v>0</v>
      </c>
      <c r="AD4767" s="44">
        <f>IFERROR(VALUE(MID($C4767,4,3)),0)</f>
        <v>0</v>
      </c>
      <c r="AE4767" s="51">
        <f>VALUE(RIGHT("00"&amp;AC4767,2)&amp;RIGHT("000"&amp;AD4767,3))</f>
        <v>0</v>
      </c>
    </row>
    <row r="4768" spans="1:31">
      <c r="A4768" s="60" t="str">
        <f>IF(G4768&amp;Q4768&lt;&gt;"",W4768&amp;Q4768,"")</f>
        <v/>
      </c>
      <c r="B4768" s="60" t="str">
        <f>IF(C4768&lt;&gt;"",LEFT(C4768,9),"")</f>
        <v/>
      </c>
      <c r="V4768" s="60" t="str">
        <f>W4768&amp;H4768</f>
        <v/>
      </c>
      <c r="W4768" s="60" t="str">
        <f>_xlfn.LET(_xlpm.TextCell,TEXT(G4768,"###"),IF(_xlpm.TextCell&lt;&gt;"",IF(StyleSpaceSplit,IFERROR(IF(FIND(" ",_xlpm.TextCell)&gt;=1,MID(_xlpm.TextCell,1,FIND(" ",_xlpm.TextCell)-1),_xlpm.TextCell),_xlpm.TextCell),_xlpm.TextCell),""))</f>
        <v/>
      </c>
      <c r="X4768" s="60" t="str">
        <f>IF(A4768&lt;&gt;"",IFERROR(IF(FIND(" ",G4768)&gt;=1,MID(G4768,FIND(" ",G4768)+1,LEN(G4768)),""),""),"")</f>
        <v/>
      </c>
      <c r="AC4768" s="51">
        <f>IFERROR(VALUE(MID($C4768,1,2)),0)</f>
        <v>0</v>
      </c>
      <c r="AD4768" s="44">
        <f>IFERROR(VALUE(MID($C4768,4,3)),0)</f>
        <v>0</v>
      </c>
      <c r="AE4768" s="51">
        <f>VALUE(RIGHT("00"&amp;AC4768,2)&amp;RIGHT("000"&amp;AD4768,3))</f>
        <v>0</v>
      </c>
    </row>
    <row r="4769" spans="1:31">
      <c r="A4769" s="60" t="str">
        <f>IF(G4769&amp;Q4769&lt;&gt;"",W4769&amp;Q4769,"")</f>
        <v/>
      </c>
      <c r="B4769" s="60" t="str">
        <f>IF(C4769&lt;&gt;"",LEFT(C4769,9),"")</f>
        <v/>
      </c>
      <c r="V4769" s="60" t="str">
        <f>W4769&amp;H4769</f>
        <v/>
      </c>
      <c r="W4769" s="60" t="str">
        <f>_xlfn.LET(_xlpm.TextCell,TEXT(G4769,"###"),IF(_xlpm.TextCell&lt;&gt;"",IF(StyleSpaceSplit,IFERROR(IF(FIND(" ",_xlpm.TextCell)&gt;=1,MID(_xlpm.TextCell,1,FIND(" ",_xlpm.TextCell)-1),_xlpm.TextCell),_xlpm.TextCell),_xlpm.TextCell),""))</f>
        <v/>
      </c>
      <c r="X4769" s="60" t="str">
        <f>IF(A4769&lt;&gt;"",IFERROR(IF(FIND(" ",G4769)&gt;=1,MID(G4769,FIND(" ",G4769)+1,LEN(G4769)),""),""),"")</f>
        <v/>
      </c>
      <c r="AC4769" s="51">
        <f>IFERROR(VALUE(MID($C4769,1,2)),0)</f>
        <v>0</v>
      </c>
      <c r="AD4769" s="44">
        <f>IFERROR(VALUE(MID($C4769,4,3)),0)</f>
        <v>0</v>
      </c>
      <c r="AE4769" s="51">
        <f>VALUE(RIGHT("00"&amp;AC4769,2)&amp;RIGHT("000"&amp;AD4769,3))</f>
        <v>0</v>
      </c>
    </row>
    <row r="4770" spans="1:31">
      <c r="A4770" s="60" t="str">
        <f>IF(G4770&amp;Q4770&lt;&gt;"",W4770&amp;Q4770,"")</f>
        <v/>
      </c>
      <c r="B4770" s="60" t="str">
        <f>IF(C4770&lt;&gt;"",LEFT(C4770,9),"")</f>
        <v/>
      </c>
      <c r="V4770" s="60" t="str">
        <f>W4770&amp;H4770</f>
        <v/>
      </c>
      <c r="W4770" s="60" t="str">
        <f>_xlfn.LET(_xlpm.TextCell,TEXT(G4770,"###"),IF(_xlpm.TextCell&lt;&gt;"",IF(StyleSpaceSplit,IFERROR(IF(FIND(" ",_xlpm.TextCell)&gt;=1,MID(_xlpm.TextCell,1,FIND(" ",_xlpm.TextCell)-1),_xlpm.TextCell),_xlpm.TextCell),_xlpm.TextCell),""))</f>
        <v/>
      </c>
      <c r="X4770" s="60" t="str">
        <f>IF(A4770&lt;&gt;"",IFERROR(IF(FIND(" ",G4770)&gt;=1,MID(G4770,FIND(" ",G4770)+1,LEN(G4770)),""),""),"")</f>
        <v/>
      </c>
      <c r="AC4770" s="51">
        <f>IFERROR(VALUE(MID($C4770,1,2)),0)</f>
        <v>0</v>
      </c>
      <c r="AD4770" s="44">
        <f>IFERROR(VALUE(MID($C4770,4,3)),0)</f>
        <v>0</v>
      </c>
      <c r="AE4770" s="51">
        <f>VALUE(RIGHT("00"&amp;AC4770,2)&amp;RIGHT("000"&amp;AD4770,3))</f>
        <v>0</v>
      </c>
    </row>
    <row r="4771" spans="1:31">
      <c r="A4771" s="60" t="str">
        <f>IF(G4771&amp;Q4771&lt;&gt;"",W4771&amp;Q4771,"")</f>
        <v/>
      </c>
      <c r="B4771" s="60" t="str">
        <f>IF(C4771&lt;&gt;"",LEFT(C4771,9),"")</f>
        <v/>
      </c>
      <c r="V4771" s="60" t="str">
        <f>W4771&amp;H4771</f>
        <v/>
      </c>
      <c r="W4771" s="60" t="str">
        <f>_xlfn.LET(_xlpm.TextCell,TEXT(G4771,"###"),IF(_xlpm.TextCell&lt;&gt;"",IF(StyleSpaceSplit,IFERROR(IF(FIND(" ",_xlpm.TextCell)&gt;=1,MID(_xlpm.TextCell,1,FIND(" ",_xlpm.TextCell)-1),_xlpm.TextCell),_xlpm.TextCell),_xlpm.TextCell),""))</f>
        <v/>
      </c>
      <c r="X4771" s="60" t="str">
        <f>IF(A4771&lt;&gt;"",IFERROR(IF(FIND(" ",G4771)&gt;=1,MID(G4771,FIND(" ",G4771)+1,LEN(G4771)),""),""),"")</f>
        <v/>
      </c>
      <c r="AC4771" s="51">
        <f>IFERROR(VALUE(MID($C4771,1,2)),0)</f>
        <v>0</v>
      </c>
      <c r="AD4771" s="44">
        <f>IFERROR(VALUE(MID($C4771,4,3)),0)</f>
        <v>0</v>
      </c>
      <c r="AE4771" s="51">
        <f>VALUE(RIGHT("00"&amp;AC4771,2)&amp;RIGHT("000"&amp;AD4771,3))</f>
        <v>0</v>
      </c>
    </row>
    <row r="4772" spans="1:31">
      <c r="A4772" s="60" t="str">
        <f>IF(G4772&amp;Q4772&lt;&gt;"",W4772&amp;Q4772,"")</f>
        <v/>
      </c>
      <c r="B4772" s="60" t="str">
        <f>IF(C4772&lt;&gt;"",LEFT(C4772,9),"")</f>
        <v/>
      </c>
      <c r="V4772" s="60" t="str">
        <f>W4772&amp;H4772</f>
        <v/>
      </c>
      <c r="W4772" s="60" t="str">
        <f>_xlfn.LET(_xlpm.TextCell,TEXT(G4772,"###"),IF(_xlpm.TextCell&lt;&gt;"",IF(StyleSpaceSplit,IFERROR(IF(FIND(" ",_xlpm.TextCell)&gt;=1,MID(_xlpm.TextCell,1,FIND(" ",_xlpm.TextCell)-1),_xlpm.TextCell),_xlpm.TextCell),_xlpm.TextCell),""))</f>
        <v/>
      </c>
      <c r="X4772" s="60" t="str">
        <f>IF(A4772&lt;&gt;"",IFERROR(IF(FIND(" ",G4772)&gt;=1,MID(G4772,FIND(" ",G4772)+1,LEN(G4772)),""),""),"")</f>
        <v/>
      </c>
      <c r="AC4772" s="51">
        <f>IFERROR(VALUE(MID($C4772,1,2)),0)</f>
        <v>0</v>
      </c>
      <c r="AD4772" s="44">
        <f>IFERROR(VALUE(MID($C4772,4,3)),0)</f>
        <v>0</v>
      </c>
      <c r="AE4772" s="51">
        <f>VALUE(RIGHT("00"&amp;AC4772,2)&amp;RIGHT("000"&amp;AD4772,3))</f>
        <v>0</v>
      </c>
    </row>
    <row r="4773" spans="1:31">
      <c r="A4773" s="60" t="str">
        <f>IF(G4773&amp;Q4773&lt;&gt;"",W4773&amp;Q4773,"")</f>
        <v/>
      </c>
      <c r="B4773" s="60" t="str">
        <f>IF(C4773&lt;&gt;"",LEFT(C4773,9),"")</f>
        <v/>
      </c>
      <c r="V4773" s="60" t="str">
        <f>W4773&amp;H4773</f>
        <v/>
      </c>
      <c r="W4773" s="60" t="str">
        <f>_xlfn.LET(_xlpm.TextCell,TEXT(G4773,"###"),IF(_xlpm.TextCell&lt;&gt;"",IF(StyleSpaceSplit,IFERROR(IF(FIND(" ",_xlpm.TextCell)&gt;=1,MID(_xlpm.TextCell,1,FIND(" ",_xlpm.TextCell)-1),_xlpm.TextCell),_xlpm.TextCell),_xlpm.TextCell),""))</f>
        <v/>
      </c>
      <c r="X4773" s="60" t="str">
        <f>IF(A4773&lt;&gt;"",IFERROR(IF(FIND(" ",G4773)&gt;=1,MID(G4773,FIND(" ",G4773)+1,LEN(G4773)),""),""),"")</f>
        <v/>
      </c>
      <c r="AC4773" s="51">
        <f>IFERROR(VALUE(MID($C4773,1,2)),0)</f>
        <v>0</v>
      </c>
      <c r="AD4773" s="44">
        <f>IFERROR(VALUE(MID($C4773,4,3)),0)</f>
        <v>0</v>
      </c>
      <c r="AE4773" s="51">
        <f>VALUE(RIGHT("00"&amp;AC4773,2)&amp;RIGHT("000"&amp;AD4773,3))</f>
        <v>0</v>
      </c>
    </row>
    <row r="4774" spans="1:31">
      <c r="A4774" s="60" t="str">
        <f>IF(G4774&amp;Q4774&lt;&gt;"",W4774&amp;Q4774,"")</f>
        <v/>
      </c>
      <c r="B4774" s="60" t="str">
        <f>IF(C4774&lt;&gt;"",LEFT(C4774,9),"")</f>
        <v/>
      </c>
      <c r="V4774" s="60" t="str">
        <f>W4774&amp;H4774</f>
        <v/>
      </c>
      <c r="W4774" s="60" t="str">
        <f>_xlfn.LET(_xlpm.TextCell,TEXT(G4774,"###"),IF(_xlpm.TextCell&lt;&gt;"",IF(StyleSpaceSplit,IFERROR(IF(FIND(" ",_xlpm.TextCell)&gt;=1,MID(_xlpm.TextCell,1,FIND(" ",_xlpm.TextCell)-1),_xlpm.TextCell),_xlpm.TextCell),_xlpm.TextCell),""))</f>
        <v/>
      </c>
      <c r="X4774" s="60" t="str">
        <f>IF(A4774&lt;&gt;"",IFERROR(IF(FIND(" ",G4774)&gt;=1,MID(G4774,FIND(" ",G4774)+1,LEN(G4774)),""),""),"")</f>
        <v/>
      </c>
      <c r="AC4774" s="51">
        <f>IFERROR(VALUE(MID($C4774,1,2)),0)</f>
        <v>0</v>
      </c>
      <c r="AD4774" s="44">
        <f>IFERROR(VALUE(MID($C4774,4,3)),0)</f>
        <v>0</v>
      </c>
      <c r="AE4774" s="51">
        <f>VALUE(RIGHT("00"&amp;AC4774,2)&amp;RIGHT("000"&amp;AD4774,3))</f>
        <v>0</v>
      </c>
    </row>
    <row r="4775" spans="1:31">
      <c r="A4775" s="60" t="str">
        <f>IF(G4775&amp;Q4775&lt;&gt;"",W4775&amp;Q4775,"")</f>
        <v/>
      </c>
      <c r="B4775" s="60" t="str">
        <f>IF(C4775&lt;&gt;"",LEFT(C4775,9),"")</f>
        <v/>
      </c>
      <c r="V4775" s="60" t="str">
        <f>W4775&amp;H4775</f>
        <v/>
      </c>
      <c r="W4775" s="60" t="str">
        <f>_xlfn.LET(_xlpm.TextCell,TEXT(G4775,"###"),IF(_xlpm.TextCell&lt;&gt;"",IF(StyleSpaceSplit,IFERROR(IF(FIND(" ",_xlpm.TextCell)&gt;=1,MID(_xlpm.TextCell,1,FIND(" ",_xlpm.TextCell)-1),_xlpm.TextCell),_xlpm.TextCell),_xlpm.TextCell),""))</f>
        <v/>
      </c>
      <c r="X4775" s="60" t="str">
        <f>IF(A4775&lt;&gt;"",IFERROR(IF(FIND(" ",G4775)&gt;=1,MID(G4775,FIND(" ",G4775)+1,LEN(G4775)),""),""),"")</f>
        <v/>
      </c>
      <c r="AC4775" s="51">
        <f>IFERROR(VALUE(MID($C4775,1,2)),0)</f>
        <v>0</v>
      </c>
      <c r="AD4775" s="44">
        <f>IFERROR(VALUE(MID($C4775,4,3)),0)</f>
        <v>0</v>
      </c>
      <c r="AE4775" s="51">
        <f>VALUE(RIGHT("00"&amp;AC4775,2)&amp;RIGHT("000"&amp;AD4775,3))</f>
        <v>0</v>
      </c>
    </row>
    <row r="4776" spans="1:31">
      <c r="A4776" s="60" t="str">
        <f>IF(G4776&amp;Q4776&lt;&gt;"",W4776&amp;Q4776,"")</f>
        <v/>
      </c>
      <c r="B4776" s="60" t="str">
        <f>IF(C4776&lt;&gt;"",LEFT(C4776,9),"")</f>
        <v/>
      </c>
      <c r="V4776" s="60" t="str">
        <f>W4776&amp;H4776</f>
        <v/>
      </c>
      <c r="W4776" s="60" t="str">
        <f>_xlfn.LET(_xlpm.TextCell,TEXT(G4776,"###"),IF(_xlpm.TextCell&lt;&gt;"",IF(StyleSpaceSplit,IFERROR(IF(FIND(" ",_xlpm.TextCell)&gt;=1,MID(_xlpm.TextCell,1,FIND(" ",_xlpm.TextCell)-1),_xlpm.TextCell),_xlpm.TextCell),_xlpm.TextCell),""))</f>
        <v/>
      </c>
      <c r="X4776" s="60" t="str">
        <f>IF(A4776&lt;&gt;"",IFERROR(IF(FIND(" ",G4776)&gt;=1,MID(G4776,FIND(" ",G4776)+1,LEN(G4776)),""),""),"")</f>
        <v/>
      </c>
      <c r="AC4776" s="51">
        <f>IFERROR(VALUE(MID($C4776,1,2)),0)</f>
        <v>0</v>
      </c>
      <c r="AD4776" s="44">
        <f>IFERROR(VALUE(MID($C4776,4,3)),0)</f>
        <v>0</v>
      </c>
      <c r="AE4776" s="51">
        <f>VALUE(RIGHT("00"&amp;AC4776,2)&amp;RIGHT("000"&amp;AD4776,3))</f>
        <v>0</v>
      </c>
    </row>
    <row r="4777" spans="1:31">
      <c r="A4777" s="60" t="str">
        <f>IF(G4777&amp;Q4777&lt;&gt;"",W4777&amp;Q4777,"")</f>
        <v/>
      </c>
      <c r="B4777" s="60" t="str">
        <f>IF(C4777&lt;&gt;"",LEFT(C4777,9),"")</f>
        <v/>
      </c>
      <c r="V4777" s="60" t="str">
        <f>W4777&amp;H4777</f>
        <v/>
      </c>
      <c r="W4777" s="60" t="str">
        <f>_xlfn.LET(_xlpm.TextCell,TEXT(G4777,"###"),IF(_xlpm.TextCell&lt;&gt;"",IF(StyleSpaceSplit,IFERROR(IF(FIND(" ",_xlpm.TextCell)&gt;=1,MID(_xlpm.TextCell,1,FIND(" ",_xlpm.TextCell)-1),_xlpm.TextCell),_xlpm.TextCell),_xlpm.TextCell),""))</f>
        <v/>
      </c>
      <c r="X4777" s="60" t="str">
        <f>IF(A4777&lt;&gt;"",IFERROR(IF(FIND(" ",G4777)&gt;=1,MID(G4777,FIND(" ",G4777)+1,LEN(G4777)),""),""),"")</f>
        <v/>
      </c>
      <c r="AC4777" s="51">
        <f>IFERROR(VALUE(MID($C4777,1,2)),0)</f>
        <v>0</v>
      </c>
      <c r="AD4777" s="44">
        <f>IFERROR(VALUE(MID($C4777,4,3)),0)</f>
        <v>0</v>
      </c>
      <c r="AE4777" s="51">
        <f>VALUE(RIGHT("00"&amp;AC4777,2)&amp;RIGHT("000"&amp;AD4777,3))</f>
        <v>0</v>
      </c>
    </row>
    <row r="4778" spans="1:31">
      <c r="A4778" s="60" t="str">
        <f>IF(G4778&amp;Q4778&lt;&gt;"",W4778&amp;Q4778,"")</f>
        <v/>
      </c>
      <c r="B4778" s="60" t="str">
        <f>IF(C4778&lt;&gt;"",LEFT(C4778,9),"")</f>
        <v/>
      </c>
      <c r="V4778" s="60" t="str">
        <f>W4778&amp;H4778</f>
        <v/>
      </c>
      <c r="W4778" s="60" t="str">
        <f>_xlfn.LET(_xlpm.TextCell,TEXT(G4778,"###"),IF(_xlpm.TextCell&lt;&gt;"",IF(StyleSpaceSplit,IFERROR(IF(FIND(" ",_xlpm.TextCell)&gt;=1,MID(_xlpm.TextCell,1,FIND(" ",_xlpm.TextCell)-1),_xlpm.TextCell),_xlpm.TextCell),_xlpm.TextCell),""))</f>
        <v/>
      </c>
      <c r="X4778" s="60" t="str">
        <f>IF(A4778&lt;&gt;"",IFERROR(IF(FIND(" ",G4778)&gt;=1,MID(G4778,FIND(" ",G4778)+1,LEN(G4778)),""),""),"")</f>
        <v/>
      </c>
      <c r="AC4778" s="51">
        <f>IFERROR(VALUE(MID($C4778,1,2)),0)</f>
        <v>0</v>
      </c>
      <c r="AD4778" s="44">
        <f>IFERROR(VALUE(MID($C4778,4,3)),0)</f>
        <v>0</v>
      </c>
      <c r="AE4778" s="51">
        <f>VALUE(RIGHT("00"&amp;AC4778,2)&amp;RIGHT("000"&amp;AD4778,3))</f>
        <v>0</v>
      </c>
    </row>
    <row r="4779" spans="1:31">
      <c r="A4779" s="60" t="str">
        <f>IF(G4779&amp;Q4779&lt;&gt;"",W4779&amp;Q4779,"")</f>
        <v/>
      </c>
      <c r="B4779" s="60" t="str">
        <f>IF(C4779&lt;&gt;"",LEFT(C4779,9),"")</f>
        <v/>
      </c>
      <c r="V4779" s="60" t="str">
        <f>W4779&amp;H4779</f>
        <v/>
      </c>
      <c r="W4779" s="60" t="str">
        <f>_xlfn.LET(_xlpm.TextCell,TEXT(G4779,"###"),IF(_xlpm.TextCell&lt;&gt;"",IF(StyleSpaceSplit,IFERROR(IF(FIND(" ",_xlpm.TextCell)&gt;=1,MID(_xlpm.TextCell,1,FIND(" ",_xlpm.TextCell)-1),_xlpm.TextCell),_xlpm.TextCell),_xlpm.TextCell),""))</f>
        <v/>
      </c>
      <c r="X4779" s="60" t="str">
        <f>IF(A4779&lt;&gt;"",IFERROR(IF(FIND(" ",G4779)&gt;=1,MID(G4779,FIND(" ",G4779)+1,LEN(G4779)),""),""),"")</f>
        <v/>
      </c>
      <c r="AC4779" s="51">
        <f>IFERROR(VALUE(MID($C4779,1,2)),0)</f>
        <v>0</v>
      </c>
      <c r="AD4779" s="44">
        <f>IFERROR(VALUE(MID($C4779,4,3)),0)</f>
        <v>0</v>
      </c>
      <c r="AE4779" s="51">
        <f>VALUE(RIGHT("00"&amp;AC4779,2)&amp;RIGHT("000"&amp;AD4779,3))</f>
        <v>0</v>
      </c>
    </row>
    <row r="4780" spans="1:31">
      <c r="A4780" s="60" t="str">
        <f>IF(G4780&amp;Q4780&lt;&gt;"",W4780&amp;Q4780,"")</f>
        <v/>
      </c>
      <c r="B4780" s="60" t="str">
        <f>IF(C4780&lt;&gt;"",LEFT(C4780,9),"")</f>
        <v/>
      </c>
      <c r="V4780" s="60" t="str">
        <f>W4780&amp;H4780</f>
        <v/>
      </c>
      <c r="W4780" s="60" t="str">
        <f>_xlfn.LET(_xlpm.TextCell,TEXT(G4780,"###"),IF(_xlpm.TextCell&lt;&gt;"",IF(StyleSpaceSplit,IFERROR(IF(FIND(" ",_xlpm.TextCell)&gt;=1,MID(_xlpm.TextCell,1,FIND(" ",_xlpm.TextCell)-1),_xlpm.TextCell),_xlpm.TextCell),_xlpm.TextCell),""))</f>
        <v/>
      </c>
      <c r="X4780" s="60" t="str">
        <f>IF(A4780&lt;&gt;"",IFERROR(IF(FIND(" ",G4780)&gt;=1,MID(G4780,FIND(" ",G4780)+1,LEN(G4780)),""),""),"")</f>
        <v/>
      </c>
      <c r="AC4780" s="51">
        <f>IFERROR(VALUE(MID($C4780,1,2)),0)</f>
        <v>0</v>
      </c>
      <c r="AD4780" s="44">
        <f>IFERROR(VALUE(MID($C4780,4,3)),0)</f>
        <v>0</v>
      </c>
      <c r="AE4780" s="51">
        <f>VALUE(RIGHT("00"&amp;AC4780,2)&amp;RIGHT("000"&amp;AD4780,3))</f>
        <v>0</v>
      </c>
    </row>
    <row r="4781" spans="1:31">
      <c r="A4781" s="60" t="str">
        <f>IF(G4781&amp;Q4781&lt;&gt;"",W4781&amp;Q4781,"")</f>
        <v/>
      </c>
      <c r="B4781" s="60" t="str">
        <f>IF(C4781&lt;&gt;"",LEFT(C4781,9),"")</f>
        <v/>
      </c>
      <c r="V4781" s="60" t="str">
        <f>W4781&amp;H4781</f>
        <v/>
      </c>
      <c r="W4781" s="60" t="str">
        <f>_xlfn.LET(_xlpm.TextCell,TEXT(G4781,"###"),IF(_xlpm.TextCell&lt;&gt;"",IF(StyleSpaceSplit,IFERROR(IF(FIND(" ",_xlpm.TextCell)&gt;=1,MID(_xlpm.TextCell,1,FIND(" ",_xlpm.TextCell)-1),_xlpm.TextCell),_xlpm.TextCell),_xlpm.TextCell),""))</f>
        <v/>
      </c>
      <c r="X4781" s="60" t="str">
        <f>IF(A4781&lt;&gt;"",IFERROR(IF(FIND(" ",G4781)&gt;=1,MID(G4781,FIND(" ",G4781)+1,LEN(G4781)),""),""),"")</f>
        <v/>
      </c>
      <c r="AC4781" s="51">
        <f>IFERROR(VALUE(MID($C4781,1,2)),0)</f>
        <v>0</v>
      </c>
      <c r="AD4781" s="44">
        <f>IFERROR(VALUE(MID($C4781,4,3)),0)</f>
        <v>0</v>
      </c>
      <c r="AE4781" s="51">
        <f>VALUE(RIGHT("00"&amp;AC4781,2)&amp;RIGHT("000"&amp;AD4781,3))</f>
        <v>0</v>
      </c>
    </row>
    <row r="4782" spans="1:31">
      <c r="A4782" s="60" t="str">
        <f>IF(G4782&amp;Q4782&lt;&gt;"",W4782&amp;Q4782,"")</f>
        <v/>
      </c>
      <c r="B4782" s="60" t="str">
        <f>IF(C4782&lt;&gt;"",LEFT(C4782,9),"")</f>
        <v/>
      </c>
      <c r="V4782" s="60" t="str">
        <f>W4782&amp;H4782</f>
        <v/>
      </c>
      <c r="W4782" s="60" t="str">
        <f>_xlfn.LET(_xlpm.TextCell,TEXT(G4782,"###"),IF(_xlpm.TextCell&lt;&gt;"",IF(StyleSpaceSplit,IFERROR(IF(FIND(" ",_xlpm.TextCell)&gt;=1,MID(_xlpm.TextCell,1,FIND(" ",_xlpm.TextCell)-1),_xlpm.TextCell),_xlpm.TextCell),_xlpm.TextCell),""))</f>
        <v/>
      </c>
      <c r="X4782" s="60" t="str">
        <f>IF(A4782&lt;&gt;"",IFERROR(IF(FIND(" ",G4782)&gt;=1,MID(G4782,FIND(" ",G4782)+1,LEN(G4782)),""),""),"")</f>
        <v/>
      </c>
      <c r="AC4782" s="51">
        <f>IFERROR(VALUE(MID($C4782,1,2)),0)</f>
        <v>0</v>
      </c>
      <c r="AD4782" s="44">
        <f>IFERROR(VALUE(MID($C4782,4,3)),0)</f>
        <v>0</v>
      </c>
      <c r="AE4782" s="51">
        <f>VALUE(RIGHT("00"&amp;AC4782,2)&amp;RIGHT("000"&amp;AD4782,3))</f>
        <v>0</v>
      </c>
    </row>
    <row r="4783" spans="1:31">
      <c r="A4783" s="60" t="str">
        <f>IF(G4783&amp;Q4783&lt;&gt;"",W4783&amp;Q4783,"")</f>
        <v/>
      </c>
      <c r="B4783" s="60" t="str">
        <f>IF(C4783&lt;&gt;"",LEFT(C4783,9),"")</f>
        <v/>
      </c>
      <c r="V4783" s="60" t="str">
        <f>W4783&amp;H4783</f>
        <v/>
      </c>
      <c r="W4783" s="60" t="str">
        <f>_xlfn.LET(_xlpm.TextCell,TEXT(G4783,"###"),IF(_xlpm.TextCell&lt;&gt;"",IF(StyleSpaceSplit,IFERROR(IF(FIND(" ",_xlpm.TextCell)&gt;=1,MID(_xlpm.TextCell,1,FIND(" ",_xlpm.TextCell)-1),_xlpm.TextCell),_xlpm.TextCell),_xlpm.TextCell),""))</f>
        <v/>
      </c>
      <c r="X4783" s="60" t="str">
        <f>IF(A4783&lt;&gt;"",IFERROR(IF(FIND(" ",G4783)&gt;=1,MID(G4783,FIND(" ",G4783)+1,LEN(G4783)),""),""),"")</f>
        <v/>
      </c>
      <c r="AC4783" s="51">
        <f>IFERROR(VALUE(MID($C4783,1,2)),0)</f>
        <v>0</v>
      </c>
      <c r="AD4783" s="44">
        <f>IFERROR(VALUE(MID($C4783,4,3)),0)</f>
        <v>0</v>
      </c>
      <c r="AE4783" s="51">
        <f>VALUE(RIGHT("00"&amp;AC4783,2)&amp;RIGHT("000"&amp;AD4783,3))</f>
        <v>0</v>
      </c>
    </row>
    <row r="4784" spans="1:31">
      <c r="A4784" s="60" t="str">
        <f>IF(G4784&amp;Q4784&lt;&gt;"",W4784&amp;Q4784,"")</f>
        <v/>
      </c>
      <c r="B4784" s="60" t="str">
        <f>IF(C4784&lt;&gt;"",LEFT(C4784,9),"")</f>
        <v/>
      </c>
      <c r="V4784" s="60" t="str">
        <f>W4784&amp;H4784</f>
        <v/>
      </c>
      <c r="W4784" s="60" t="str">
        <f>_xlfn.LET(_xlpm.TextCell,TEXT(G4784,"###"),IF(_xlpm.TextCell&lt;&gt;"",IF(StyleSpaceSplit,IFERROR(IF(FIND(" ",_xlpm.TextCell)&gt;=1,MID(_xlpm.TextCell,1,FIND(" ",_xlpm.TextCell)-1),_xlpm.TextCell),_xlpm.TextCell),_xlpm.TextCell),""))</f>
        <v/>
      </c>
      <c r="X4784" s="60" t="str">
        <f>IF(A4784&lt;&gt;"",IFERROR(IF(FIND(" ",G4784)&gt;=1,MID(G4784,FIND(" ",G4784)+1,LEN(G4784)),""),""),"")</f>
        <v/>
      </c>
      <c r="AC4784" s="51">
        <f>IFERROR(VALUE(MID($C4784,1,2)),0)</f>
        <v>0</v>
      </c>
      <c r="AD4784" s="44">
        <f>IFERROR(VALUE(MID($C4784,4,3)),0)</f>
        <v>0</v>
      </c>
      <c r="AE4784" s="51">
        <f>VALUE(RIGHT("00"&amp;AC4784,2)&amp;RIGHT("000"&amp;AD4784,3))</f>
        <v>0</v>
      </c>
    </row>
    <row r="4785" spans="1:31">
      <c r="A4785" s="60" t="str">
        <f>IF(G4785&amp;Q4785&lt;&gt;"",W4785&amp;Q4785,"")</f>
        <v/>
      </c>
      <c r="B4785" s="60" t="str">
        <f>IF(C4785&lt;&gt;"",LEFT(C4785,9),"")</f>
        <v/>
      </c>
      <c r="V4785" s="60" t="str">
        <f>W4785&amp;H4785</f>
        <v/>
      </c>
      <c r="W4785" s="60" t="str">
        <f>_xlfn.LET(_xlpm.TextCell,TEXT(G4785,"###"),IF(_xlpm.TextCell&lt;&gt;"",IF(StyleSpaceSplit,IFERROR(IF(FIND(" ",_xlpm.TextCell)&gt;=1,MID(_xlpm.TextCell,1,FIND(" ",_xlpm.TextCell)-1),_xlpm.TextCell),_xlpm.TextCell),_xlpm.TextCell),""))</f>
        <v/>
      </c>
      <c r="X4785" s="60" t="str">
        <f>IF(A4785&lt;&gt;"",IFERROR(IF(FIND(" ",G4785)&gt;=1,MID(G4785,FIND(" ",G4785)+1,LEN(G4785)),""),""),"")</f>
        <v/>
      </c>
      <c r="AC4785" s="51">
        <f>IFERROR(VALUE(MID($C4785,1,2)),0)</f>
        <v>0</v>
      </c>
      <c r="AD4785" s="44">
        <f>IFERROR(VALUE(MID($C4785,4,3)),0)</f>
        <v>0</v>
      </c>
      <c r="AE4785" s="51">
        <f>VALUE(RIGHT("00"&amp;AC4785,2)&amp;RIGHT("000"&amp;AD4785,3))</f>
        <v>0</v>
      </c>
    </row>
    <row r="4786" spans="1:31">
      <c r="A4786" s="60" t="str">
        <f>IF(G4786&amp;Q4786&lt;&gt;"",W4786&amp;Q4786,"")</f>
        <v/>
      </c>
      <c r="B4786" s="60" t="str">
        <f>IF(C4786&lt;&gt;"",LEFT(C4786,9),"")</f>
        <v/>
      </c>
      <c r="V4786" s="60" t="str">
        <f>W4786&amp;H4786</f>
        <v/>
      </c>
      <c r="W4786" s="60" t="str">
        <f>_xlfn.LET(_xlpm.TextCell,TEXT(G4786,"###"),IF(_xlpm.TextCell&lt;&gt;"",IF(StyleSpaceSplit,IFERROR(IF(FIND(" ",_xlpm.TextCell)&gt;=1,MID(_xlpm.TextCell,1,FIND(" ",_xlpm.TextCell)-1),_xlpm.TextCell),_xlpm.TextCell),_xlpm.TextCell),""))</f>
        <v/>
      </c>
      <c r="X4786" s="60" t="str">
        <f>IF(A4786&lt;&gt;"",IFERROR(IF(FIND(" ",G4786)&gt;=1,MID(G4786,FIND(" ",G4786)+1,LEN(G4786)),""),""),"")</f>
        <v/>
      </c>
      <c r="AC4786" s="51">
        <f>IFERROR(VALUE(MID($C4786,1,2)),0)</f>
        <v>0</v>
      </c>
      <c r="AD4786" s="44">
        <f>IFERROR(VALUE(MID($C4786,4,3)),0)</f>
        <v>0</v>
      </c>
      <c r="AE4786" s="51">
        <f>VALUE(RIGHT("00"&amp;AC4786,2)&amp;RIGHT("000"&amp;AD4786,3))</f>
        <v>0</v>
      </c>
    </row>
    <row r="4787" spans="1:31">
      <c r="A4787" s="60" t="str">
        <f>IF(G4787&amp;Q4787&lt;&gt;"",W4787&amp;Q4787,"")</f>
        <v/>
      </c>
      <c r="B4787" s="60" t="str">
        <f>IF(C4787&lt;&gt;"",LEFT(C4787,9),"")</f>
        <v/>
      </c>
      <c r="V4787" s="60" t="str">
        <f>W4787&amp;H4787</f>
        <v/>
      </c>
      <c r="W4787" s="60" t="str">
        <f>_xlfn.LET(_xlpm.TextCell,TEXT(G4787,"###"),IF(_xlpm.TextCell&lt;&gt;"",IF(StyleSpaceSplit,IFERROR(IF(FIND(" ",_xlpm.TextCell)&gt;=1,MID(_xlpm.TextCell,1,FIND(" ",_xlpm.TextCell)-1),_xlpm.TextCell),_xlpm.TextCell),_xlpm.TextCell),""))</f>
        <v/>
      </c>
      <c r="X4787" s="60" t="str">
        <f>IF(A4787&lt;&gt;"",IFERROR(IF(FIND(" ",G4787)&gt;=1,MID(G4787,FIND(" ",G4787)+1,LEN(G4787)),""),""),"")</f>
        <v/>
      </c>
      <c r="AC4787" s="51">
        <f>IFERROR(VALUE(MID($C4787,1,2)),0)</f>
        <v>0</v>
      </c>
      <c r="AD4787" s="44">
        <f>IFERROR(VALUE(MID($C4787,4,3)),0)</f>
        <v>0</v>
      </c>
      <c r="AE4787" s="51">
        <f>VALUE(RIGHT("00"&amp;AC4787,2)&amp;RIGHT("000"&amp;AD4787,3))</f>
        <v>0</v>
      </c>
    </row>
    <row r="4788" spans="1:31">
      <c r="A4788" s="60" t="str">
        <f>IF(G4788&amp;Q4788&lt;&gt;"",W4788&amp;Q4788,"")</f>
        <v/>
      </c>
      <c r="B4788" s="60" t="str">
        <f>IF(C4788&lt;&gt;"",LEFT(C4788,9),"")</f>
        <v/>
      </c>
      <c r="V4788" s="60" t="str">
        <f>W4788&amp;H4788</f>
        <v/>
      </c>
      <c r="W4788" s="60" t="str">
        <f>_xlfn.LET(_xlpm.TextCell,TEXT(G4788,"###"),IF(_xlpm.TextCell&lt;&gt;"",IF(StyleSpaceSplit,IFERROR(IF(FIND(" ",_xlpm.TextCell)&gt;=1,MID(_xlpm.TextCell,1,FIND(" ",_xlpm.TextCell)-1),_xlpm.TextCell),_xlpm.TextCell),_xlpm.TextCell),""))</f>
        <v/>
      </c>
      <c r="X4788" s="60" t="str">
        <f>IF(A4788&lt;&gt;"",IFERROR(IF(FIND(" ",G4788)&gt;=1,MID(G4788,FIND(" ",G4788)+1,LEN(G4788)),""),""),"")</f>
        <v/>
      </c>
      <c r="AC4788" s="51">
        <f>IFERROR(VALUE(MID($C4788,1,2)),0)</f>
        <v>0</v>
      </c>
      <c r="AD4788" s="44">
        <f>IFERROR(VALUE(MID($C4788,4,3)),0)</f>
        <v>0</v>
      </c>
      <c r="AE4788" s="51">
        <f>VALUE(RIGHT("00"&amp;AC4788,2)&amp;RIGHT("000"&amp;AD4788,3))</f>
        <v>0</v>
      </c>
    </row>
    <row r="4789" spans="1:31">
      <c r="A4789" s="60" t="str">
        <f>IF(G4789&amp;Q4789&lt;&gt;"",W4789&amp;Q4789,"")</f>
        <v/>
      </c>
      <c r="B4789" s="60" t="str">
        <f>IF(C4789&lt;&gt;"",LEFT(C4789,9),"")</f>
        <v/>
      </c>
      <c r="V4789" s="60" t="str">
        <f>W4789&amp;H4789</f>
        <v/>
      </c>
      <c r="W4789" s="60" t="str">
        <f>_xlfn.LET(_xlpm.TextCell,TEXT(G4789,"###"),IF(_xlpm.TextCell&lt;&gt;"",IF(StyleSpaceSplit,IFERROR(IF(FIND(" ",_xlpm.TextCell)&gt;=1,MID(_xlpm.TextCell,1,FIND(" ",_xlpm.TextCell)-1),_xlpm.TextCell),_xlpm.TextCell),_xlpm.TextCell),""))</f>
        <v/>
      </c>
      <c r="X4789" s="60" t="str">
        <f>IF(A4789&lt;&gt;"",IFERROR(IF(FIND(" ",G4789)&gt;=1,MID(G4789,FIND(" ",G4789)+1,LEN(G4789)),""),""),"")</f>
        <v/>
      </c>
      <c r="AC4789" s="51">
        <f>IFERROR(VALUE(MID($C4789,1,2)),0)</f>
        <v>0</v>
      </c>
      <c r="AD4789" s="44">
        <f>IFERROR(VALUE(MID($C4789,4,3)),0)</f>
        <v>0</v>
      </c>
      <c r="AE4789" s="51">
        <f>VALUE(RIGHT("00"&amp;AC4789,2)&amp;RIGHT("000"&amp;AD4789,3))</f>
        <v>0</v>
      </c>
    </row>
    <row r="4790" spans="1:31">
      <c r="A4790" s="60" t="str">
        <f>IF(G4790&amp;Q4790&lt;&gt;"",W4790&amp;Q4790,"")</f>
        <v/>
      </c>
      <c r="B4790" s="60" t="str">
        <f>IF(C4790&lt;&gt;"",LEFT(C4790,9),"")</f>
        <v/>
      </c>
      <c r="V4790" s="60" t="str">
        <f>W4790&amp;H4790</f>
        <v/>
      </c>
      <c r="W4790" s="60" t="str">
        <f>_xlfn.LET(_xlpm.TextCell,TEXT(G4790,"###"),IF(_xlpm.TextCell&lt;&gt;"",IF(StyleSpaceSplit,IFERROR(IF(FIND(" ",_xlpm.TextCell)&gt;=1,MID(_xlpm.TextCell,1,FIND(" ",_xlpm.TextCell)-1),_xlpm.TextCell),_xlpm.TextCell),_xlpm.TextCell),""))</f>
        <v/>
      </c>
      <c r="X4790" s="60" t="str">
        <f>IF(A4790&lt;&gt;"",IFERROR(IF(FIND(" ",G4790)&gt;=1,MID(G4790,FIND(" ",G4790)+1,LEN(G4790)),""),""),"")</f>
        <v/>
      </c>
      <c r="AC4790" s="51">
        <f>IFERROR(VALUE(MID($C4790,1,2)),0)</f>
        <v>0</v>
      </c>
      <c r="AD4790" s="44">
        <f>IFERROR(VALUE(MID($C4790,4,3)),0)</f>
        <v>0</v>
      </c>
      <c r="AE4790" s="51">
        <f>VALUE(RIGHT("00"&amp;AC4790,2)&amp;RIGHT("000"&amp;AD4790,3))</f>
        <v>0</v>
      </c>
    </row>
    <row r="4791" spans="1:31">
      <c r="A4791" s="60" t="str">
        <f>IF(G4791&amp;Q4791&lt;&gt;"",W4791&amp;Q4791,"")</f>
        <v/>
      </c>
      <c r="B4791" s="60" t="str">
        <f>IF(C4791&lt;&gt;"",LEFT(C4791,9),"")</f>
        <v/>
      </c>
      <c r="V4791" s="60" t="str">
        <f>W4791&amp;H4791</f>
        <v/>
      </c>
      <c r="W4791" s="60" t="str">
        <f>_xlfn.LET(_xlpm.TextCell,TEXT(G4791,"###"),IF(_xlpm.TextCell&lt;&gt;"",IF(StyleSpaceSplit,IFERROR(IF(FIND(" ",_xlpm.TextCell)&gt;=1,MID(_xlpm.TextCell,1,FIND(" ",_xlpm.TextCell)-1),_xlpm.TextCell),_xlpm.TextCell),_xlpm.TextCell),""))</f>
        <v/>
      </c>
      <c r="X4791" s="60" t="str">
        <f>IF(A4791&lt;&gt;"",IFERROR(IF(FIND(" ",G4791)&gt;=1,MID(G4791,FIND(" ",G4791)+1,LEN(G4791)),""),""),"")</f>
        <v/>
      </c>
      <c r="AC4791" s="51">
        <f>IFERROR(VALUE(MID($C4791,1,2)),0)</f>
        <v>0</v>
      </c>
      <c r="AD4791" s="44">
        <f>IFERROR(VALUE(MID($C4791,4,3)),0)</f>
        <v>0</v>
      </c>
      <c r="AE4791" s="51">
        <f>VALUE(RIGHT("00"&amp;AC4791,2)&amp;RIGHT("000"&amp;AD4791,3))</f>
        <v>0</v>
      </c>
    </row>
    <row r="4792" spans="1:31">
      <c r="A4792" s="60" t="str">
        <f>IF(G4792&amp;Q4792&lt;&gt;"",W4792&amp;Q4792,"")</f>
        <v/>
      </c>
      <c r="B4792" s="60" t="str">
        <f>IF(C4792&lt;&gt;"",LEFT(C4792,9),"")</f>
        <v/>
      </c>
      <c r="V4792" s="60" t="str">
        <f>W4792&amp;H4792</f>
        <v/>
      </c>
      <c r="W4792" s="60" t="str">
        <f>_xlfn.LET(_xlpm.TextCell,TEXT(G4792,"###"),IF(_xlpm.TextCell&lt;&gt;"",IF(StyleSpaceSplit,IFERROR(IF(FIND(" ",_xlpm.TextCell)&gt;=1,MID(_xlpm.TextCell,1,FIND(" ",_xlpm.TextCell)-1),_xlpm.TextCell),_xlpm.TextCell),_xlpm.TextCell),""))</f>
        <v/>
      </c>
      <c r="X4792" s="60" t="str">
        <f>IF(A4792&lt;&gt;"",IFERROR(IF(FIND(" ",G4792)&gt;=1,MID(G4792,FIND(" ",G4792)+1,LEN(G4792)),""),""),"")</f>
        <v/>
      </c>
      <c r="AC4792" s="51">
        <f>IFERROR(VALUE(MID($C4792,1,2)),0)</f>
        <v>0</v>
      </c>
      <c r="AD4792" s="44">
        <f>IFERROR(VALUE(MID($C4792,4,3)),0)</f>
        <v>0</v>
      </c>
      <c r="AE4792" s="51">
        <f>VALUE(RIGHT("00"&amp;AC4792,2)&amp;RIGHT("000"&amp;AD4792,3))</f>
        <v>0</v>
      </c>
    </row>
    <row r="4793" spans="1:31">
      <c r="A4793" s="60" t="str">
        <f>IF(G4793&amp;Q4793&lt;&gt;"",W4793&amp;Q4793,"")</f>
        <v/>
      </c>
      <c r="B4793" s="60" t="str">
        <f>IF(C4793&lt;&gt;"",LEFT(C4793,9),"")</f>
        <v/>
      </c>
      <c r="V4793" s="60" t="str">
        <f>W4793&amp;H4793</f>
        <v/>
      </c>
      <c r="W4793" s="60" t="str">
        <f>_xlfn.LET(_xlpm.TextCell,TEXT(G4793,"###"),IF(_xlpm.TextCell&lt;&gt;"",IF(StyleSpaceSplit,IFERROR(IF(FIND(" ",_xlpm.TextCell)&gt;=1,MID(_xlpm.TextCell,1,FIND(" ",_xlpm.TextCell)-1),_xlpm.TextCell),_xlpm.TextCell),_xlpm.TextCell),""))</f>
        <v/>
      </c>
      <c r="X4793" s="60" t="str">
        <f>IF(A4793&lt;&gt;"",IFERROR(IF(FIND(" ",G4793)&gt;=1,MID(G4793,FIND(" ",G4793)+1,LEN(G4793)),""),""),"")</f>
        <v/>
      </c>
      <c r="AC4793" s="51">
        <f>IFERROR(VALUE(MID($C4793,1,2)),0)</f>
        <v>0</v>
      </c>
      <c r="AD4793" s="44">
        <f>IFERROR(VALUE(MID($C4793,4,3)),0)</f>
        <v>0</v>
      </c>
      <c r="AE4793" s="51">
        <f>VALUE(RIGHT("00"&amp;AC4793,2)&amp;RIGHT("000"&amp;AD4793,3))</f>
        <v>0</v>
      </c>
    </row>
    <row r="4794" spans="1:31">
      <c r="A4794" s="60" t="str">
        <f>IF(G4794&amp;Q4794&lt;&gt;"",W4794&amp;Q4794,"")</f>
        <v/>
      </c>
      <c r="B4794" s="60" t="str">
        <f>IF(C4794&lt;&gt;"",LEFT(C4794,9),"")</f>
        <v/>
      </c>
      <c r="V4794" s="60" t="str">
        <f>W4794&amp;H4794</f>
        <v/>
      </c>
      <c r="W4794" s="60" t="str">
        <f>_xlfn.LET(_xlpm.TextCell,TEXT(G4794,"###"),IF(_xlpm.TextCell&lt;&gt;"",IF(StyleSpaceSplit,IFERROR(IF(FIND(" ",_xlpm.TextCell)&gt;=1,MID(_xlpm.TextCell,1,FIND(" ",_xlpm.TextCell)-1),_xlpm.TextCell),_xlpm.TextCell),_xlpm.TextCell),""))</f>
        <v/>
      </c>
      <c r="X4794" s="60" t="str">
        <f>IF(A4794&lt;&gt;"",IFERROR(IF(FIND(" ",G4794)&gt;=1,MID(G4794,FIND(" ",G4794)+1,LEN(G4794)),""),""),"")</f>
        <v/>
      </c>
      <c r="AC4794" s="51">
        <f>IFERROR(VALUE(MID($C4794,1,2)),0)</f>
        <v>0</v>
      </c>
      <c r="AD4794" s="44">
        <f>IFERROR(VALUE(MID($C4794,4,3)),0)</f>
        <v>0</v>
      </c>
      <c r="AE4794" s="51">
        <f>VALUE(RIGHT("00"&amp;AC4794,2)&amp;RIGHT("000"&amp;AD4794,3))</f>
        <v>0</v>
      </c>
    </row>
    <row r="4795" spans="1:31">
      <c r="A4795" s="60" t="str">
        <f>IF(G4795&amp;Q4795&lt;&gt;"",W4795&amp;Q4795,"")</f>
        <v/>
      </c>
      <c r="B4795" s="60" t="str">
        <f>IF(C4795&lt;&gt;"",LEFT(C4795,9),"")</f>
        <v/>
      </c>
      <c r="V4795" s="60" t="str">
        <f>W4795&amp;H4795</f>
        <v/>
      </c>
      <c r="W4795" s="60" t="str">
        <f>_xlfn.LET(_xlpm.TextCell,TEXT(G4795,"###"),IF(_xlpm.TextCell&lt;&gt;"",IF(StyleSpaceSplit,IFERROR(IF(FIND(" ",_xlpm.TextCell)&gt;=1,MID(_xlpm.TextCell,1,FIND(" ",_xlpm.TextCell)-1),_xlpm.TextCell),_xlpm.TextCell),_xlpm.TextCell),""))</f>
        <v/>
      </c>
      <c r="X4795" s="60" t="str">
        <f>IF(A4795&lt;&gt;"",IFERROR(IF(FIND(" ",G4795)&gt;=1,MID(G4795,FIND(" ",G4795)+1,LEN(G4795)),""),""),"")</f>
        <v/>
      </c>
      <c r="AC4795" s="51">
        <f>IFERROR(VALUE(MID($C4795,1,2)),0)</f>
        <v>0</v>
      </c>
      <c r="AD4795" s="44">
        <f>IFERROR(VALUE(MID($C4795,4,3)),0)</f>
        <v>0</v>
      </c>
      <c r="AE4795" s="51">
        <f>VALUE(RIGHT("00"&amp;AC4795,2)&amp;RIGHT("000"&amp;AD4795,3))</f>
        <v>0</v>
      </c>
    </row>
    <row r="4796" spans="1:31">
      <c r="A4796" s="60" t="str">
        <f>IF(G4796&amp;Q4796&lt;&gt;"",W4796&amp;Q4796,"")</f>
        <v/>
      </c>
      <c r="B4796" s="60" t="str">
        <f>IF(C4796&lt;&gt;"",LEFT(C4796,9),"")</f>
        <v/>
      </c>
      <c r="V4796" s="60" t="str">
        <f>W4796&amp;H4796</f>
        <v/>
      </c>
      <c r="W4796" s="60" t="str">
        <f>_xlfn.LET(_xlpm.TextCell,TEXT(G4796,"###"),IF(_xlpm.TextCell&lt;&gt;"",IF(StyleSpaceSplit,IFERROR(IF(FIND(" ",_xlpm.TextCell)&gt;=1,MID(_xlpm.TextCell,1,FIND(" ",_xlpm.TextCell)-1),_xlpm.TextCell),_xlpm.TextCell),_xlpm.TextCell),""))</f>
        <v/>
      </c>
      <c r="X4796" s="60" t="str">
        <f>IF(A4796&lt;&gt;"",IFERROR(IF(FIND(" ",G4796)&gt;=1,MID(G4796,FIND(" ",G4796)+1,LEN(G4796)),""),""),"")</f>
        <v/>
      </c>
      <c r="AC4796" s="51">
        <f>IFERROR(VALUE(MID($C4796,1,2)),0)</f>
        <v>0</v>
      </c>
      <c r="AD4796" s="44">
        <f>IFERROR(VALUE(MID($C4796,4,3)),0)</f>
        <v>0</v>
      </c>
      <c r="AE4796" s="51">
        <f>VALUE(RIGHT("00"&amp;AC4796,2)&amp;RIGHT("000"&amp;AD4796,3))</f>
        <v>0</v>
      </c>
    </row>
    <row r="4797" spans="1:31">
      <c r="A4797" s="60" t="str">
        <f>IF(G4797&amp;Q4797&lt;&gt;"",W4797&amp;Q4797,"")</f>
        <v/>
      </c>
      <c r="B4797" s="60" t="str">
        <f>IF(C4797&lt;&gt;"",LEFT(C4797,9),"")</f>
        <v/>
      </c>
      <c r="V4797" s="60" t="str">
        <f>W4797&amp;H4797</f>
        <v/>
      </c>
      <c r="W4797" s="60" t="str">
        <f>_xlfn.LET(_xlpm.TextCell,TEXT(G4797,"###"),IF(_xlpm.TextCell&lt;&gt;"",IF(StyleSpaceSplit,IFERROR(IF(FIND(" ",_xlpm.TextCell)&gt;=1,MID(_xlpm.TextCell,1,FIND(" ",_xlpm.TextCell)-1),_xlpm.TextCell),_xlpm.TextCell),_xlpm.TextCell),""))</f>
        <v/>
      </c>
      <c r="X4797" s="60" t="str">
        <f>IF(A4797&lt;&gt;"",IFERROR(IF(FIND(" ",G4797)&gt;=1,MID(G4797,FIND(" ",G4797)+1,LEN(G4797)),""),""),"")</f>
        <v/>
      </c>
      <c r="AC4797" s="51">
        <f>IFERROR(VALUE(MID($C4797,1,2)),0)</f>
        <v>0</v>
      </c>
      <c r="AD4797" s="44">
        <f>IFERROR(VALUE(MID($C4797,4,3)),0)</f>
        <v>0</v>
      </c>
      <c r="AE4797" s="51">
        <f>VALUE(RIGHT("00"&amp;AC4797,2)&amp;RIGHT("000"&amp;AD4797,3))</f>
        <v>0</v>
      </c>
    </row>
    <row r="4798" spans="1:31">
      <c r="A4798" s="60" t="str">
        <f>IF(G4798&amp;Q4798&lt;&gt;"",W4798&amp;Q4798,"")</f>
        <v/>
      </c>
      <c r="B4798" s="60" t="str">
        <f>IF(C4798&lt;&gt;"",LEFT(C4798,9),"")</f>
        <v/>
      </c>
      <c r="V4798" s="60" t="str">
        <f>W4798&amp;H4798</f>
        <v/>
      </c>
      <c r="W4798" s="60" t="str">
        <f>_xlfn.LET(_xlpm.TextCell,TEXT(G4798,"###"),IF(_xlpm.TextCell&lt;&gt;"",IF(StyleSpaceSplit,IFERROR(IF(FIND(" ",_xlpm.TextCell)&gt;=1,MID(_xlpm.TextCell,1,FIND(" ",_xlpm.TextCell)-1),_xlpm.TextCell),_xlpm.TextCell),_xlpm.TextCell),""))</f>
        <v/>
      </c>
      <c r="X4798" s="60" t="str">
        <f>IF(A4798&lt;&gt;"",IFERROR(IF(FIND(" ",G4798)&gt;=1,MID(G4798,FIND(" ",G4798)+1,LEN(G4798)),""),""),"")</f>
        <v/>
      </c>
      <c r="AC4798" s="51">
        <f>IFERROR(VALUE(MID($C4798,1,2)),0)</f>
        <v>0</v>
      </c>
      <c r="AD4798" s="44">
        <f>IFERROR(VALUE(MID($C4798,4,3)),0)</f>
        <v>0</v>
      </c>
      <c r="AE4798" s="51">
        <f>VALUE(RIGHT("00"&amp;AC4798,2)&amp;RIGHT("000"&amp;AD4798,3))</f>
        <v>0</v>
      </c>
    </row>
    <row r="4799" spans="1:31">
      <c r="A4799" s="60" t="str">
        <f>IF(G4799&amp;Q4799&lt;&gt;"",W4799&amp;Q4799,"")</f>
        <v/>
      </c>
      <c r="B4799" s="60" t="str">
        <f>IF(C4799&lt;&gt;"",LEFT(C4799,9),"")</f>
        <v/>
      </c>
      <c r="V4799" s="60" t="str">
        <f>W4799&amp;H4799</f>
        <v/>
      </c>
      <c r="W4799" s="60" t="str">
        <f>_xlfn.LET(_xlpm.TextCell,TEXT(G4799,"###"),IF(_xlpm.TextCell&lt;&gt;"",IF(StyleSpaceSplit,IFERROR(IF(FIND(" ",_xlpm.TextCell)&gt;=1,MID(_xlpm.TextCell,1,FIND(" ",_xlpm.TextCell)-1),_xlpm.TextCell),_xlpm.TextCell),_xlpm.TextCell),""))</f>
        <v/>
      </c>
      <c r="X4799" s="60" t="str">
        <f>IF(A4799&lt;&gt;"",IFERROR(IF(FIND(" ",G4799)&gt;=1,MID(G4799,FIND(" ",G4799)+1,LEN(G4799)),""),""),"")</f>
        <v/>
      </c>
      <c r="AC4799" s="51">
        <f>IFERROR(VALUE(MID($C4799,1,2)),0)</f>
        <v>0</v>
      </c>
      <c r="AD4799" s="44">
        <f>IFERROR(VALUE(MID($C4799,4,3)),0)</f>
        <v>0</v>
      </c>
      <c r="AE4799" s="51">
        <f>VALUE(RIGHT("00"&amp;AC4799,2)&amp;RIGHT("000"&amp;AD4799,3))</f>
        <v>0</v>
      </c>
    </row>
    <row r="4800" spans="1:31">
      <c r="A4800" s="60" t="str">
        <f>IF(G4800&amp;Q4800&lt;&gt;"",W4800&amp;Q4800,"")</f>
        <v/>
      </c>
      <c r="B4800" s="60" t="str">
        <f>IF(C4800&lt;&gt;"",LEFT(C4800,9),"")</f>
        <v/>
      </c>
      <c r="V4800" s="60" t="str">
        <f>W4800&amp;H4800</f>
        <v/>
      </c>
      <c r="W4800" s="60" t="str">
        <f>_xlfn.LET(_xlpm.TextCell,TEXT(G4800,"###"),IF(_xlpm.TextCell&lt;&gt;"",IF(StyleSpaceSplit,IFERROR(IF(FIND(" ",_xlpm.TextCell)&gt;=1,MID(_xlpm.TextCell,1,FIND(" ",_xlpm.TextCell)-1),_xlpm.TextCell),_xlpm.TextCell),_xlpm.TextCell),""))</f>
        <v/>
      </c>
      <c r="X4800" s="60" t="str">
        <f>IF(A4800&lt;&gt;"",IFERROR(IF(FIND(" ",G4800)&gt;=1,MID(G4800,FIND(" ",G4800)+1,LEN(G4800)),""),""),"")</f>
        <v/>
      </c>
      <c r="AC4800" s="51">
        <f>IFERROR(VALUE(MID($C4800,1,2)),0)</f>
        <v>0</v>
      </c>
      <c r="AD4800" s="44">
        <f>IFERROR(VALUE(MID($C4800,4,3)),0)</f>
        <v>0</v>
      </c>
      <c r="AE4800" s="51">
        <f>VALUE(RIGHT("00"&amp;AC4800,2)&amp;RIGHT("000"&amp;AD4800,3))</f>
        <v>0</v>
      </c>
    </row>
    <row r="4801" spans="1:31">
      <c r="A4801" s="60" t="str">
        <f>IF(G4801&amp;Q4801&lt;&gt;"",W4801&amp;Q4801,"")</f>
        <v/>
      </c>
      <c r="B4801" s="60" t="str">
        <f>IF(C4801&lt;&gt;"",LEFT(C4801,9),"")</f>
        <v/>
      </c>
      <c r="V4801" s="60" t="str">
        <f>W4801&amp;H4801</f>
        <v/>
      </c>
      <c r="W4801" s="60" t="str">
        <f>_xlfn.LET(_xlpm.TextCell,TEXT(G4801,"###"),IF(_xlpm.TextCell&lt;&gt;"",IF(StyleSpaceSplit,IFERROR(IF(FIND(" ",_xlpm.TextCell)&gt;=1,MID(_xlpm.TextCell,1,FIND(" ",_xlpm.TextCell)-1),_xlpm.TextCell),_xlpm.TextCell),_xlpm.TextCell),""))</f>
        <v/>
      </c>
      <c r="X4801" s="60" t="str">
        <f>IF(A4801&lt;&gt;"",IFERROR(IF(FIND(" ",G4801)&gt;=1,MID(G4801,FIND(" ",G4801)+1,LEN(G4801)),""),""),"")</f>
        <v/>
      </c>
      <c r="AC4801" s="51">
        <f>IFERROR(VALUE(MID($C4801,1,2)),0)</f>
        <v>0</v>
      </c>
      <c r="AD4801" s="44">
        <f>IFERROR(VALUE(MID($C4801,4,3)),0)</f>
        <v>0</v>
      </c>
      <c r="AE4801" s="51">
        <f>VALUE(RIGHT("00"&amp;AC4801,2)&amp;RIGHT("000"&amp;AD4801,3))</f>
        <v>0</v>
      </c>
    </row>
    <row r="4802" spans="1:31">
      <c r="A4802" s="60" t="str">
        <f>IF(G4802&amp;Q4802&lt;&gt;"",W4802&amp;Q4802,"")</f>
        <v/>
      </c>
      <c r="B4802" s="60" t="str">
        <f>IF(C4802&lt;&gt;"",LEFT(C4802,9),"")</f>
        <v/>
      </c>
      <c r="V4802" s="60" t="str">
        <f>W4802&amp;H4802</f>
        <v/>
      </c>
      <c r="W4802" s="60" t="str">
        <f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>IF(A4802&lt;&gt;"",IFERROR(IF(FIND(" ",G4802)&gt;=1,MID(G4802,FIND(" ",G4802)+1,LEN(G4802)),""),""),"")</f>
        <v/>
      </c>
      <c r="AC4802" s="51">
        <f>IFERROR(VALUE(MID($C4802,1,2)),0)</f>
        <v>0</v>
      </c>
      <c r="AD4802" s="44">
        <f>IFERROR(VALUE(MID($C4802,4,3)),0)</f>
        <v>0</v>
      </c>
      <c r="AE4802" s="51">
        <f>VALUE(RIGHT("00"&amp;AC4802,2)&amp;RIGHT("000"&amp;AD4802,3))</f>
        <v>0</v>
      </c>
    </row>
    <row r="4803" spans="1:31">
      <c r="A4803" s="60" t="str">
        <f>IF(G4803&amp;Q4803&lt;&gt;"",W4803&amp;Q4803,"")</f>
        <v/>
      </c>
      <c r="B4803" s="60" t="str">
        <f>IF(C4803&lt;&gt;"",LEFT(C4803,9),"")</f>
        <v/>
      </c>
      <c r="V4803" s="60" t="str">
        <f>W4803&amp;H4803</f>
        <v/>
      </c>
      <c r="W4803" s="60" t="str">
        <f>_xlfn.LET(_xlpm.TextCell,TEXT(G4803,"###"),IF(_xlpm.TextCell&lt;&gt;"",IF(StyleSpaceSplit,IFERROR(IF(FIND(" ",_xlpm.TextCell)&gt;=1,MID(_xlpm.TextCell,1,FIND(" ",_xlpm.TextCell)-1),_xlpm.TextCell),_xlpm.TextCell),_xlpm.TextCell),""))</f>
        <v/>
      </c>
      <c r="X4803" s="60" t="str">
        <f>IF(A4803&lt;&gt;"",IFERROR(IF(FIND(" ",G4803)&gt;=1,MID(G4803,FIND(" ",G4803)+1,LEN(G4803)),""),""),"")</f>
        <v/>
      </c>
      <c r="AC4803" s="51">
        <f>IFERROR(VALUE(MID($C4803,1,2)),0)</f>
        <v>0</v>
      </c>
      <c r="AD4803" s="44">
        <f>IFERROR(VALUE(MID($C4803,4,3)),0)</f>
        <v>0</v>
      </c>
      <c r="AE4803" s="51">
        <f>VALUE(RIGHT("00"&amp;AC4803,2)&amp;RIGHT("000"&amp;AD4803,3))</f>
        <v>0</v>
      </c>
    </row>
    <row r="4804" spans="1:31">
      <c r="A4804" s="60" t="str">
        <f>IF(G4804&amp;Q4804&lt;&gt;"",W4804&amp;Q4804,"")</f>
        <v/>
      </c>
      <c r="B4804" s="60" t="str">
        <f>IF(C4804&lt;&gt;"",LEFT(C4804,9),"")</f>
        <v/>
      </c>
      <c r="V4804" s="60" t="str">
        <f>W4804&amp;H4804</f>
        <v/>
      </c>
      <c r="W4804" s="60" t="str">
        <f>_xlfn.LET(_xlpm.TextCell,TEXT(G4804,"###"),IF(_xlpm.TextCell&lt;&gt;"",IF(StyleSpaceSplit,IFERROR(IF(FIND(" ",_xlpm.TextCell)&gt;=1,MID(_xlpm.TextCell,1,FIND(" ",_xlpm.TextCell)-1),_xlpm.TextCell),_xlpm.TextCell),_xlpm.TextCell),""))</f>
        <v/>
      </c>
      <c r="X4804" s="60" t="str">
        <f>IF(A4804&lt;&gt;"",IFERROR(IF(FIND(" ",G4804)&gt;=1,MID(G4804,FIND(" ",G4804)+1,LEN(G4804)),""),""),"")</f>
        <v/>
      </c>
      <c r="AC4804" s="51">
        <f>IFERROR(VALUE(MID($C4804,1,2)),0)</f>
        <v>0</v>
      </c>
      <c r="AD4804" s="44">
        <f>IFERROR(VALUE(MID($C4804,4,3)),0)</f>
        <v>0</v>
      </c>
      <c r="AE4804" s="51">
        <f>VALUE(RIGHT("00"&amp;AC4804,2)&amp;RIGHT("000"&amp;AD4804,3))</f>
        <v>0</v>
      </c>
    </row>
    <row r="4805" spans="1:31">
      <c r="A4805" s="60" t="str">
        <f>IF(G4805&amp;Q4805&lt;&gt;"",W4805&amp;Q4805,"")</f>
        <v/>
      </c>
      <c r="B4805" s="60" t="str">
        <f>IF(C4805&lt;&gt;"",LEFT(C4805,9),"")</f>
        <v/>
      </c>
      <c r="V4805" s="60" t="str">
        <f>W4805&amp;H4805</f>
        <v/>
      </c>
      <c r="W4805" s="60" t="str">
        <f>_xlfn.LET(_xlpm.TextCell,TEXT(G4805,"###"),IF(_xlpm.TextCell&lt;&gt;"",IF(StyleSpaceSplit,IFERROR(IF(FIND(" ",_xlpm.TextCell)&gt;=1,MID(_xlpm.TextCell,1,FIND(" ",_xlpm.TextCell)-1),_xlpm.TextCell),_xlpm.TextCell),_xlpm.TextCell),""))</f>
        <v/>
      </c>
      <c r="X4805" s="60" t="str">
        <f>IF(A4805&lt;&gt;"",IFERROR(IF(FIND(" ",G4805)&gt;=1,MID(G4805,FIND(" ",G4805)+1,LEN(G4805)),""),""),"")</f>
        <v/>
      </c>
      <c r="AC4805" s="51">
        <f>IFERROR(VALUE(MID($C4805,1,2)),0)</f>
        <v>0</v>
      </c>
      <c r="AD4805" s="44">
        <f>IFERROR(VALUE(MID($C4805,4,3)),0)</f>
        <v>0</v>
      </c>
      <c r="AE4805" s="51">
        <f>VALUE(RIGHT("00"&amp;AC4805,2)&amp;RIGHT("000"&amp;AD4805,3))</f>
        <v>0</v>
      </c>
    </row>
    <row r="4806" spans="1:31">
      <c r="A4806" s="60" t="str">
        <f>IF(G4806&amp;Q4806&lt;&gt;"",W4806&amp;Q4806,"")</f>
        <v/>
      </c>
      <c r="B4806" s="60" t="str">
        <f>IF(C4806&lt;&gt;"",LEFT(C4806,9),"")</f>
        <v/>
      </c>
      <c r="V4806" s="60" t="str">
        <f>W4806&amp;H4806</f>
        <v/>
      </c>
      <c r="W4806" s="60" t="str">
        <f>_xlfn.LET(_xlpm.TextCell,TEXT(G4806,"###"),IF(_xlpm.TextCell&lt;&gt;"",IF(StyleSpaceSplit,IFERROR(IF(FIND(" ",_xlpm.TextCell)&gt;=1,MID(_xlpm.TextCell,1,FIND(" ",_xlpm.TextCell)-1),_xlpm.TextCell),_xlpm.TextCell),_xlpm.TextCell),""))</f>
        <v/>
      </c>
      <c r="X4806" s="60" t="str">
        <f>IF(A4806&lt;&gt;"",IFERROR(IF(FIND(" ",G4806)&gt;=1,MID(G4806,FIND(" ",G4806)+1,LEN(G4806)),""),""),"")</f>
        <v/>
      </c>
      <c r="AC4806" s="51">
        <f>IFERROR(VALUE(MID($C4806,1,2)),0)</f>
        <v>0</v>
      </c>
      <c r="AD4806" s="44">
        <f>IFERROR(VALUE(MID($C4806,4,3)),0)</f>
        <v>0</v>
      </c>
      <c r="AE4806" s="51">
        <f>VALUE(RIGHT("00"&amp;AC4806,2)&amp;RIGHT("000"&amp;AD4806,3))</f>
        <v>0</v>
      </c>
    </row>
    <row r="4807" spans="1:31">
      <c r="A4807" s="60" t="str">
        <f>IF(G4807&amp;Q4807&lt;&gt;"",W4807&amp;Q4807,"")</f>
        <v/>
      </c>
      <c r="B4807" s="60" t="str">
        <f>IF(C4807&lt;&gt;"",LEFT(C4807,9),"")</f>
        <v/>
      </c>
      <c r="V4807" s="60" t="str">
        <f>W4807&amp;H4807</f>
        <v/>
      </c>
      <c r="W4807" s="60" t="str">
        <f>_xlfn.LET(_xlpm.TextCell,TEXT(G4807,"###"),IF(_xlpm.TextCell&lt;&gt;"",IF(StyleSpaceSplit,IFERROR(IF(FIND(" ",_xlpm.TextCell)&gt;=1,MID(_xlpm.TextCell,1,FIND(" ",_xlpm.TextCell)-1),_xlpm.TextCell),_xlpm.TextCell),_xlpm.TextCell),""))</f>
        <v/>
      </c>
      <c r="X4807" s="60" t="str">
        <f>IF(A4807&lt;&gt;"",IFERROR(IF(FIND(" ",G4807)&gt;=1,MID(G4807,FIND(" ",G4807)+1,LEN(G4807)),""),""),"")</f>
        <v/>
      </c>
      <c r="AC4807" s="51">
        <f>IFERROR(VALUE(MID($C4807,1,2)),0)</f>
        <v>0</v>
      </c>
      <c r="AD4807" s="44">
        <f>IFERROR(VALUE(MID($C4807,4,3)),0)</f>
        <v>0</v>
      </c>
      <c r="AE4807" s="51">
        <f>VALUE(RIGHT("00"&amp;AC4807,2)&amp;RIGHT("000"&amp;AD4807,3))</f>
        <v>0</v>
      </c>
    </row>
    <row r="4808" spans="1:31">
      <c r="A4808" s="60" t="str">
        <f>IF(G4808&amp;Q4808&lt;&gt;"",W4808&amp;Q4808,"")</f>
        <v/>
      </c>
      <c r="B4808" s="60" t="str">
        <f>IF(C4808&lt;&gt;"",LEFT(C4808,9),"")</f>
        <v/>
      </c>
      <c r="V4808" s="60" t="str">
        <f>W4808&amp;H4808</f>
        <v/>
      </c>
      <c r="W4808" s="60" t="str">
        <f>_xlfn.LET(_xlpm.TextCell,TEXT(G4808,"###"),IF(_xlpm.TextCell&lt;&gt;"",IF(StyleSpaceSplit,IFERROR(IF(FIND(" ",_xlpm.TextCell)&gt;=1,MID(_xlpm.TextCell,1,FIND(" ",_xlpm.TextCell)-1),_xlpm.TextCell),_xlpm.TextCell),_xlpm.TextCell),""))</f>
        <v/>
      </c>
      <c r="X4808" s="60" t="str">
        <f>IF(A4808&lt;&gt;"",IFERROR(IF(FIND(" ",G4808)&gt;=1,MID(G4808,FIND(" ",G4808)+1,LEN(G4808)),""),""),"")</f>
        <v/>
      </c>
      <c r="AC4808" s="51">
        <f>IFERROR(VALUE(MID($C4808,1,2)),0)</f>
        <v>0</v>
      </c>
      <c r="AD4808" s="44">
        <f>IFERROR(VALUE(MID($C4808,4,3)),0)</f>
        <v>0</v>
      </c>
      <c r="AE4808" s="51">
        <f>VALUE(RIGHT("00"&amp;AC4808,2)&amp;RIGHT("000"&amp;AD4808,3))</f>
        <v>0</v>
      </c>
    </row>
    <row r="4809" spans="1:31">
      <c r="A4809" s="60" t="str">
        <f>IF(G4809&amp;Q4809&lt;&gt;"",W4809&amp;Q4809,"")</f>
        <v/>
      </c>
      <c r="B4809" s="60" t="str">
        <f>IF(C4809&lt;&gt;"",LEFT(C4809,9),"")</f>
        <v/>
      </c>
      <c r="V4809" s="60" t="str">
        <f>W4809&amp;H4809</f>
        <v/>
      </c>
      <c r="W4809" s="60" t="str">
        <f>_xlfn.LET(_xlpm.TextCell,TEXT(G4809,"###"),IF(_xlpm.TextCell&lt;&gt;"",IF(StyleSpaceSplit,IFERROR(IF(FIND(" ",_xlpm.TextCell)&gt;=1,MID(_xlpm.TextCell,1,FIND(" ",_xlpm.TextCell)-1),_xlpm.TextCell),_xlpm.TextCell),_xlpm.TextCell),""))</f>
        <v/>
      </c>
      <c r="X4809" s="60" t="str">
        <f>IF(A4809&lt;&gt;"",IFERROR(IF(FIND(" ",G4809)&gt;=1,MID(G4809,FIND(" ",G4809)+1,LEN(G4809)),""),""),"")</f>
        <v/>
      </c>
      <c r="AC4809" s="51">
        <f>IFERROR(VALUE(MID($C4809,1,2)),0)</f>
        <v>0</v>
      </c>
      <c r="AD4809" s="44">
        <f>IFERROR(VALUE(MID($C4809,4,3)),0)</f>
        <v>0</v>
      </c>
      <c r="AE4809" s="51">
        <f>VALUE(RIGHT("00"&amp;AC4809,2)&amp;RIGHT("000"&amp;AD4809,3))</f>
        <v>0</v>
      </c>
    </row>
    <row r="4810" spans="1:31">
      <c r="A4810" s="60" t="str">
        <f>IF(G4810&amp;Q4810&lt;&gt;"",W4810&amp;Q4810,"")</f>
        <v/>
      </c>
      <c r="B4810" s="60" t="str">
        <f>IF(C4810&lt;&gt;"",LEFT(C4810,9),"")</f>
        <v/>
      </c>
      <c r="V4810" s="60" t="str">
        <f>W4810&amp;H4810</f>
        <v/>
      </c>
      <c r="W4810" s="60" t="str">
        <f>_xlfn.LET(_xlpm.TextCell,TEXT(G4810,"###"),IF(_xlpm.TextCell&lt;&gt;"",IF(StyleSpaceSplit,IFERROR(IF(FIND(" ",_xlpm.TextCell)&gt;=1,MID(_xlpm.TextCell,1,FIND(" ",_xlpm.TextCell)-1),_xlpm.TextCell),_xlpm.TextCell),_xlpm.TextCell),""))</f>
        <v/>
      </c>
      <c r="X4810" s="60" t="str">
        <f>IF(A4810&lt;&gt;"",IFERROR(IF(FIND(" ",G4810)&gt;=1,MID(G4810,FIND(" ",G4810)+1,LEN(G4810)),""),""),"")</f>
        <v/>
      </c>
      <c r="AC4810" s="51">
        <f>IFERROR(VALUE(MID($C4810,1,2)),0)</f>
        <v>0</v>
      </c>
      <c r="AD4810" s="44">
        <f>IFERROR(VALUE(MID($C4810,4,3)),0)</f>
        <v>0</v>
      </c>
      <c r="AE4810" s="51">
        <f>VALUE(RIGHT("00"&amp;AC4810,2)&amp;RIGHT("000"&amp;AD4810,3))</f>
        <v>0</v>
      </c>
    </row>
    <row r="4811" spans="1:31">
      <c r="A4811" s="60" t="str">
        <f>IF(G4811&amp;Q4811&lt;&gt;"",W4811&amp;Q4811,"")</f>
        <v/>
      </c>
      <c r="B4811" s="60" t="str">
        <f>IF(C4811&lt;&gt;"",LEFT(C4811,9),"")</f>
        <v/>
      </c>
      <c r="V4811" s="60" t="str">
        <f>W4811&amp;H4811</f>
        <v/>
      </c>
      <c r="W4811" s="60" t="str">
        <f>_xlfn.LET(_xlpm.TextCell,TEXT(G4811,"###"),IF(_xlpm.TextCell&lt;&gt;"",IF(StyleSpaceSplit,IFERROR(IF(FIND(" ",_xlpm.TextCell)&gt;=1,MID(_xlpm.TextCell,1,FIND(" ",_xlpm.TextCell)-1),_xlpm.TextCell),_xlpm.TextCell),_xlpm.TextCell),""))</f>
        <v/>
      </c>
      <c r="X4811" s="60" t="str">
        <f>IF(A4811&lt;&gt;"",IFERROR(IF(FIND(" ",G4811)&gt;=1,MID(G4811,FIND(" ",G4811)+1,LEN(G4811)),""),""),"")</f>
        <v/>
      </c>
      <c r="AC4811" s="51">
        <f>IFERROR(VALUE(MID($C4811,1,2)),0)</f>
        <v>0</v>
      </c>
      <c r="AD4811" s="44">
        <f>IFERROR(VALUE(MID($C4811,4,3)),0)</f>
        <v>0</v>
      </c>
      <c r="AE4811" s="51">
        <f>VALUE(RIGHT("00"&amp;AC4811,2)&amp;RIGHT("000"&amp;AD4811,3))</f>
        <v>0</v>
      </c>
    </row>
    <row r="4812" spans="1:31">
      <c r="A4812" s="60" t="str">
        <f>IF(G4812&amp;Q4812&lt;&gt;"",W4812&amp;Q4812,"")</f>
        <v/>
      </c>
      <c r="B4812" s="60" t="str">
        <f>IF(C4812&lt;&gt;"",LEFT(C4812,9),"")</f>
        <v/>
      </c>
      <c r="V4812" s="60" t="str">
        <f>W4812&amp;H4812</f>
        <v/>
      </c>
      <c r="W4812" s="60" t="str">
        <f>_xlfn.LET(_xlpm.TextCell,TEXT(G4812,"###"),IF(_xlpm.TextCell&lt;&gt;"",IF(StyleSpaceSplit,IFERROR(IF(FIND(" ",_xlpm.TextCell)&gt;=1,MID(_xlpm.TextCell,1,FIND(" ",_xlpm.TextCell)-1),_xlpm.TextCell),_xlpm.TextCell),_xlpm.TextCell),""))</f>
        <v/>
      </c>
      <c r="X4812" s="60" t="str">
        <f>IF(A4812&lt;&gt;"",IFERROR(IF(FIND(" ",G4812)&gt;=1,MID(G4812,FIND(" ",G4812)+1,LEN(G4812)),""),""),"")</f>
        <v/>
      </c>
      <c r="AC4812" s="51">
        <f>IFERROR(VALUE(MID($C4812,1,2)),0)</f>
        <v>0</v>
      </c>
      <c r="AD4812" s="44">
        <f>IFERROR(VALUE(MID($C4812,4,3)),0)</f>
        <v>0</v>
      </c>
      <c r="AE4812" s="51">
        <f>VALUE(RIGHT("00"&amp;AC4812,2)&amp;RIGHT("000"&amp;AD4812,3))</f>
        <v>0</v>
      </c>
    </row>
    <row r="4813" spans="1:31">
      <c r="A4813" s="60" t="str">
        <f>IF(G4813&amp;Q4813&lt;&gt;"",W4813&amp;Q4813,"")</f>
        <v/>
      </c>
      <c r="B4813" s="60" t="str">
        <f>IF(C4813&lt;&gt;"",LEFT(C4813,9),"")</f>
        <v/>
      </c>
      <c r="V4813" s="60" t="str">
        <f>W4813&amp;H4813</f>
        <v/>
      </c>
      <c r="W4813" s="60" t="str">
        <f>_xlfn.LET(_xlpm.TextCell,TEXT(G4813,"###"),IF(_xlpm.TextCell&lt;&gt;"",IF(StyleSpaceSplit,IFERROR(IF(FIND(" ",_xlpm.TextCell)&gt;=1,MID(_xlpm.TextCell,1,FIND(" ",_xlpm.TextCell)-1),_xlpm.TextCell),_xlpm.TextCell),_xlpm.TextCell),""))</f>
        <v/>
      </c>
      <c r="X4813" s="60" t="str">
        <f>IF(A4813&lt;&gt;"",IFERROR(IF(FIND(" ",G4813)&gt;=1,MID(G4813,FIND(" ",G4813)+1,LEN(G4813)),""),""),"")</f>
        <v/>
      </c>
      <c r="AC4813" s="51">
        <f>IFERROR(VALUE(MID($C4813,1,2)),0)</f>
        <v>0</v>
      </c>
      <c r="AD4813" s="44">
        <f>IFERROR(VALUE(MID($C4813,4,3)),0)</f>
        <v>0</v>
      </c>
      <c r="AE4813" s="51">
        <f>VALUE(RIGHT("00"&amp;AC4813,2)&amp;RIGHT("000"&amp;AD4813,3))</f>
        <v>0</v>
      </c>
    </row>
    <row r="4814" spans="1:31">
      <c r="A4814" s="60" t="str">
        <f>IF(G4814&amp;Q4814&lt;&gt;"",W4814&amp;Q4814,"")</f>
        <v/>
      </c>
      <c r="B4814" s="60" t="str">
        <f>IF(C4814&lt;&gt;"",LEFT(C4814,9),"")</f>
        <v/>
      </c>
      <c r="V4814" s="60" t="str">
        <f>W4814&amp;H4814</f>
        <v/>
      </c>
      <c r="W4814" s="60" t="str">
        <f>_xlfn.LET(_xlpm.TextCell,TEXT(G4814,"###"),IF(_xlpm.TextCell&lt;&gt;"",IF(StyleSpaceSplit,IFERROR(IF(FIND(" ",_xlpm.TextCell)&gt;=1,MID(_xlpm.TextCell,1,FIND(" ",_xlpm.TextCell)-1),_xlpm.TextCell),_xlpm.TextCell),_xlpm.TextCell),""))</f>
        <v/>
      </c>
      <c r="X4814" s="60" t="str">
        <f>IF(A4814&lt;&gt;"",IFERROR(IF(FIND(" ",G4814)&gt;=1,MID(G4814,FIND(" ",G4814)+1,LEN(G4814)),""),""),"")</f>
        <v/>
      </c>
      <c r="AC4814" s="51">
        <f>IFERROR(VALUE(MID($C4814,1,2)),0)</f>
        <v>0</v>
      </c>
      <c r="AD4814" s="44">
        <f>IFERROR(VALUE(MID($C4814,4,3)),0)</f>
        <v>0</v>
      </c>
      <c r="AE4814" s="51">
        <f>VALUE(RIGHT("00"&amp;AC4814,2)&amp;RIGHT("000"&amp;AD4814,3))</f>
        <v>0</v>
      </c>
    </row>
    <row r="4815" spans="1:31">
      <c r="A4815" s="60" t="str">
        <f>IF(G4815&amp;Q4815&lt;&gt;"",W4815&amp;Q4815,"")</f>
        <v/>
      </c>
      <c r="B4815" s="60" t="str">
        <f>IF(C4815&lt;&gt;"",LEFT(C4815,9),"")</f>
        <v/>
      </c>
      <c r="V4815" s="60" t="str">
        <f>W4815&amp;H4815</f>
        <v/>
      </c>
      <c r="W4815" s="60" t="str">
        <f>_xlfn.LET(_xlpm.TextCell,TEXT(G4815,"###"),IF(_xlpm.TextCell&lt;&gt;"",IF(StyleSpaceSplit,IFERROR(IF(FIND(" ",_xlpm.TextCell)&gt;=1,MID(_xlpm.TextCell,1,FIND(" ",_xlpm.TextCell)-1),_xlpm.TextCell),_xlpm.TextCell),_xlpm.TextCell),""))</f>
        <v/>
      </c>
      <c r="X4815" s="60" t="str">
        <f>IF(A4815&lt;&gt;"",IFERROR(IF(FIND(" ",G4815)&gt;=1,MID(G4815,FIND(" ",G4815)+1,LEN(G4815)),""),""),"")</f>
        <v/>
      </c>
      <c r="AC4815" s="51">
        <f>IFERROR(VALUE(MID($C4815,1,2)),0)</f>
        <v>0</v>
      </c>
      <c r="AD4815" s="44">
        <f>IFERROR(VALUE(MID($C4815,4,3)),0)</f>
        <v>0</v>
      </c>
      <c r="AE4815" s="51">
        <f>VALUE(RIGHT("00"&amp;AC4815,2)&amp;RIGHT("000"&amp;AD4815,3))</f>
        <v>0</v>
      </c>
    </row>
    <row r="4816" spans="1:31">
      <c r="A4816" s="60" t="str">
        <f>IF(G4816&amp;Q4816&lt;&gt;"",W4816&amp;Q4816,"")</f>
        <v/>
      </c>
      <c r="B4816" s="60" t="str">
        <f>IF(C4816&lt;&gt;"",LEFT(C4816,9),"")</f>
        <v/>
      </c>
      <c r="V4816" s="60" t="str">
        <f>W4816&amp;H4816</f>
        <v/>
      </c>
      <c r="W4816" s="60" t="str">
        <f>_xlfn.LET(_xlpm.TextCell,TEXT(G4816,"###"),IF(_xlpm.TextCell&lt;&gt;"",IF(StyleSpaceSplit,IFERROR(IF(FIND(" ",_xlpm.TextCell)&gt;=1,MID(_xlpm.TextCell,1,FIND(" ",_xlpm.TextCell)-1),_xlpm.TextCell),_xlpm.TextCell),_xlpm.TextCell),""))</f>
        <v/>
      </c>
      <c r="X4816" s="60" t="str">
        <f>IF(A4816&lt;&gt;"",IFERROR(IF(FIND(" ",G4816)&gt;=1,MID(G4816,FIND(" ",G4816)+1,LEN(G4816)),""),""),"")</f>
        <v/>
      </c>
      <c r="AC4816" s="51">
        <f>IFERROR(VALUE(MID($C4816,1,2)),0)</f>
        <v>0</v>
      </c>
      <c r="AD4816" s="44">
        <f>IFERROR(VALUE(MID($C4816,4,3)),0)</f>
        <v>0</v>
      </c>
      <c r="AE4816" s="51">
        <f>VALUE(RIGHT("00"&amp;AC4816,2)&amp;RIGHT("000"&amp;AD4816,3))</f>
        <v>0</v>
      </c>
    </row>
    <row r="4817" spans="1:31">
      <c r="A4817" s="60" t="str">
        <f>IF(G4817&amp;Q4817&lt;&gt;"",W4817&amp;Q4817,"")</f>
        <v/>
      </c>
      <c r="B4817" s="60" t="str">
        <f>IF(C4817&lt;&gt;"",LEFT(C4817,9),"")</f>
        <v/>
      </c>
      <c r="V4817" s="60" t="str">
        <f>W4817&amp;H4817</f>
        <v/>
      </c>
      <c r="W4817" s="60" t="str">
        <f>_xlfn.LET(_xlpm.TextCell,TEXT(G4817,"###"),IF(_xlpm.TextCell&lt;&gt;"",IF(StyleSpaceSplit,IFERROR(IF(FIND(" ",_xlpm.TextCell)&gt;=1,MID(_xlpm.TextCell,1,FIND(" ",_xlpm.TextCell)-1),_xlpm.TextCell),_xlpm.TextCell),_xlpm.TextCell),""))</f>
        <v/>
      </c>
      <c r="X4817" s="60" t="str">
        <f>IF(A4817&lt;&gt;"",IFERROR(IF(FIND(" ",G4817)&gt;=1,MID(G4817,FIND(" ",G4817)+1,LEN(G4817)),""),""),"")</f>
        <v/>
      </c>
      <c r="AC4817" s="51">
        <f>IFERROR(VALUE(MID($C4817,1,2)),0)</f>
        <v>0</v>
      </c>
      <c r="AD4817" s="44">
        <f>IFERROR(VALUE(MID($C4817,4,3)),0)</f>
        <v>0</v>
      </c>
      <c r="AE4817" s="51">
        <f>VALUE(RIGHT("00"&amp;AC4817,2)&amp;RIGHT("000"&amp;AD4817,3))</f>
        <v>0</v>
      </c>
    </row>
    <row r="4818" spans="1:31">
      <c r="A4818" s="60" t="str">
        <f>IF(G4818&amp;Q4818&lt;&gt;"",W4818&amp;Q4818,"")</f>
        <v/>
      </c>
      <c r="B4818" s="60" t="str">
        <f>IF(C4818&lt;&gt;"",LEFT(C4818,9),"")</f>
        <v/>
      </c>
      <c r="V4818" s="60" t="str">
        <f>W4818&amp;H4818</f>
        <v/>
      </c>
      <c r="W4818" s="60" t="str">
        <f>_xlfn.LET(_xlpm.TextCell,TEXT(G4818,"###"),IF(_xlpm.TextCell&lt;&gt;"",IF(StyleSpaceSplit,IFERROR(IF(FIND(" ",_xlpm.TextCell)&gt;=1,MID(_xlpm.TextCell,1,FIND(" ",_xlpm.TextCell)-1),_xlpm.TextCell),_xlpm.TextCell),_xlpm.TextCell),""))</f>
        <v/>
      </c>
      <c r="X4818" s="60" t="str">
        <f>IF(A4818&lt;&gt;"",IFERROR(IF(FIND(" ",G4818)&gt;=1,MID(G4818,FIND(" ",G4818)+1,LEN(G4818)),""),""),"")</f>
        <v/>
      </c>
      <c r="AC4818" s="51">
        <f>IFERROR(VALUE(MID($C4818,1,2)),0)</f>
        <v>0</v>
      </c>
      <c r="AD4818" s="44">
        <f>IFERROR(VALUE(MID($C4818,4,3)),0)</f>
        <v>0</v>
      </c>
      <c r="AE4818" s="51">
        <f>VALUE(RIGHT("00"&amp;AC4818,2)&amp;RIGHT("000"&amp;AD4818,3))</f>
        <v>0</v>
      </c>
    </row>
    <row r="4819" spans="1:31">
      <c r="A4819" s="60" t="str">
        <f>IF(G4819&amp;Q4819&lt;&gt;"",W4819&amp;Q4819,"")</f>
        <v/>
      </c>
      <c r="B4819" s="60" t="str">
        <f>IF(C4819&lt;&gt;"",LEFT(C4819,9),"")</f>
        <v/>
      </c>
      <c r="V4819" s="60" t="str">
        <f>W4819&amp;H4819</f>
        <v/>
      </c>
      <c r="W4819" s="60" t="str">
        <f>_xlfn.LET(_xlpm.TextCell,TEXT(G4819,"###"),IF(_xlpm.TextCell&lt;&gt;"",IF(StyleSpaceSplit,IFERROR(IF(FIND(" ",_xlpm.TextCell)&gt;=1,MID(_xlpm.TextCell,1,FIND(" ",_xlpm.TextCell)-1),_xlpm.TextCell),_xlpm.TextCell),_xlpm.TextCell),""))</f>
        <v/>
      </c>
      <c r="X4819" s="60" t="str">
        <f>IF(A4819&lt;&gt;"",IFERROR(IF(FIND(" ",G4819)&gt;=1,MID(G4819,FIND(" ",G4819)+1,LEN(G4819)),""),""),"")</f>
        <v/>
      </c>
      <c r="AC4819" s="51">
        <f>IFERROR(VALUE(MID($C4819,1,2)),0)</f>
        <v>0</v>
      </c>
      <c r="AD4819" s="44">
        <f>IFERROR(VALUE(MID($C4819,4,3)),0)</f>
        <v>0</v>
      </c>
      <c r="AE4819" s="51">
        <f>VALUE(RIGHT("00"&amp;AC4819,2)&amp;RIGHT("000"&amp;AD4819,3))</f>
        <v>0</v>
      </c>
    </row>
    <row r="4820" spans="1:31">
      <c r="A4820" s="60" t="str">
        <f>IF(G4820&amp;Q4820&lt;&gt;"",W4820&amp;Q4820,"")</f>
        <v/>
      </c>
      <c r="B4820" s="60" t="str">
        <f>IF(C4820&lt;&gt;"",LEFT(C4820,9),"")</f>
        <v/>
      </c>
      <c r="V4820" s="60" t="str">
        <f>W4820&amp;H4820</f>
        <v/>
      </c>
      <c r="W4820" s="60" t="str">
        <f>_xlfn.LET(_xlpm.TextCell,TEXT(G4820,"###"),IF(_xlpm.TextCell&lt;&gt;"",IF(StyleSpaceSplit,IFERROR(IF(FIND(" ",_xlpm.TextCell)&gt;=1,MID(_xlpm.TextCell,1,FIND(" ",_xlpm.TextCell)-1),_xlpm.TextCell),_xlpm.TextCell),_xlpm.TextCell),""))</f>
        <v/>
      </c>
      <c r="X4820" s="60" t="str">
        <f>IF(A4820&lt;&gt;"",IFERROR(IF(FIND(" ",G4820)&gt;=1,MID(G4820,FIND(" ",G4820)+1,LEN(G4820)),""),""),"")</f>
        <v/>
      </c>
      <c r="AC4820" s="51">
        <f>IFERROR(VALUE(MID($C4820,1,2)),0)</f>
        <v>0</v>
      </c>
      <c r="AD4820" s="44">
        <f>IFERROR(VALUE(MID($C4820,4,3)),0)</f>
        <v>0</v>
      </c>
      <c r="AE4820" s="51">
        <f>VALUE(RIGHT("00"&amp;AC4820,2)&amp;RIGHT("000"&amp;AD4820,3))</f>
        <v>0</v>
      </c>
    </row>
    <row r="4821" spans="1:31">
      <c r="A4821" s="60" t="str">
        <f>IF(G4821&amp;Q4821&lt;&gt;"",W4821&amp;Q4821,"")</f>
        <v/>
      </c>
      <c r="B4821" s="60" t="str">
        <f>IF(C4821&lt;&gt;"",LEFT(C4821,9),"")</f>
        <v/>
      </c>
      <c r="V4821" s="60" t="str">
        <f>W4821&amp;H4821</f>
        <v/>
      </c>
      <c r="W4821" s="60" t="str">
        <f>_xlfn.LET(_xlpm.TextCell,TEXT(G4821,"###"),IF(_xlpm.TextCell&lt;&gt;"",IF(StyleSpaceSplit,IFERROR(IF(FIND(" ",_xlpm.TextCell)&gt;=1,MID(_xlpm.TextCell,1,FIND(" ",_xlpm.TextCell)-1),_xlpm.TextCell),_xlpm.TextCell),_xlpm.TextCell),""))</f>
        <v/>
      </c>
      <c r="X4821" s="60" t="str">
        <f>IF(A4821&lt;&gt;"",IFERROR(IF(FIND(" ",G4821)&gt;=1,MID(G4821,FIND(" ",G4821)+1,LEN(G4821)),""),""),"")</f>
        <v/>
      </c>
      <c r="AC4821" s="51">
        <f>IFERROR(VALUE(MID($C4821,1,2)),0)</f>
        <v>0</v>
      </c>
      <c r="AD4821" s="44">
        <f>IFERROR(VALUE(MID($C4821,4,3)),0)</f>
        <v>0</v>
      </c>
      <c r="AE4821" s="51">
        <f>VALUE(RIGHT("00"&amp;AC4821,2)&amp;RIGHT("000"&amp;AD4821,3))</f>
        <v>0</v>
      </c>
    </row>
    <row r="4822" spans="1:31">
      <c r="A4822" s="60" t="str">
        <f>IF(G4822&amp;Q4822&lt;&gt;"",W4822&amp;Q4822,"")</f>
        <v/>
      </c>
      <c r="B4822" s="60" t="str">
        <f>IF(C4822&lt;&gt;"",LEFT(C4822,9),"")</f>
        <v/>
      </c>
      <c r="V4822" s="60" t="str">
        <f>W4822&amp;H4822</f>
        <v/>
      </c>
      <c r="W4822" s="60" t="str">
        <f>_xlfn.LET(_xlpm.TextCell,TEXT(G4822,"###"),IF(_xlpm.TextCell&lt;&gt;"",IF(StyleSpaceSplit,IFERROR(IF(FIND(" ",_xlpm.TextCell)&gt;=1,MID(_xlpm.TextCell,1,FIND(" ",_xlpm.TextCell)-1),_xlpm.TextCell),_xlpm.TextCell),_xlpm.TextCell),""))</f>
        <v/>
      </c>
      <c r="X4822" s="60" t="str">
        <f>IF(A4822&lt;&gt;"",IFERROR(IF(FIND(" ",G4822)&gt;=1,MID(G4822,FIND(" ",G4822)+1,LEN(G4822)),""),""),"")</f>
        <v/>
      </c>
      <c r="AC4822" s="51">
        <f>IFERROR(VALUE(MID($C4822,1,2)),0)</f>
        <v>0</v>
      </c>
      <c r="AD4822" s="44">
        <f>IFERROR(VALUE(MID($C4822,4,3)),0)</f>
        <v>0</v>
      </c>
      <c r="AE4822" s="51">
        <f>VALUE(RIGHT("00"&amp;AC4822,2)&amp;RIGHT("000"&amp;AD4822,3))</f>
        <v>0</v>
      </c>
    </row>
    <row r="4823" spans="1:31">
      <c r="A4823" s="60" t="str">
        <f>IF(G4823&amp;Q4823&lt;&gt;"",W4823&amp;Q4823,"")</f>
        <v/>
      </c>
      <c r="B4823" s="60" t="str">
        <f>IF(C4823&lt;&gt;"",LEFT(C4823,9),"")</f>
        <v/>
      </c>
      <c r="V4823" s="60" t="str">
        <f>W4823&amp;H4823</f>
        <v/>
      </c>
      <c r="W4823" s="60" t="str">
        <f>_xlfn.LET(_xlpm.TextCell,TEXT(G4823,"###"),IF(_xlpm.TextCell&lt;&gt;"",IF(StyleSpaceSplit,IFERROR(IF(FIND(" ",_xlpm.TextCell)&gt;=1,MID(_xlpm.TextCell,1,FIND(" ",_xlpm.TextCell)-1),_xlpm.TextCell),_xlpm.TextCell),_xlpm.TextCell),""))</f>
        <v/>
      </c>
      <c r="X4823" s="60" t="str">
        <f>IF(A4823&lt;&gt;"",IFERROR(IF(FIND(" ",G4823)&gt;=1,MID(G4823,FIND(" ",G4823)+1,LEN(G4823)),""),""),"")</f>
        <v/>
      </c>
      <c r="AC4823" s="51">
        <f>IFERROR(VALUE(MID($C4823,1,2)),0)</f>
        <v>0</v>
      </c>
      <c r="AD4823" s="44">
        <f>IFERROR(VALUE(MID($C4823,4,3)),0)</f>
        <v>0</v>
      </c>
      <c r="AE4823" s="51">
        <f>VALUE(RIGHT("00"&amp;AC4823,2)&amp;RIGHT("000"&amp;AD4823,3))</f>
        <v>0</v>
      </c>
    </row>
    <row r="4824" spans="1:31">
      <c r="A4824" s="60" t="str">
        <f>IF(G4824&amp;Q4824&lt;&gt;"",W4824&amp;Q4824,"")</f>
        <v/>
      </c>
      <c r="B4824" s="60" t="str">
        <f>IF(C4824&lt;&gt;"",LEFT(C4824,9),"")</f>
        <v/>
      </c>
      <c r="V4824" s="60" t="str">
        <f>W4824&amp;H4824</f>
        <v/>
      </c>
      <c r="W4824" s="60" t="str">
        <f>_xlfn.LET(_xlpm.TextCell,TEXT(G4824,"###"),IF(_xlpm.TextCell&lt;&gt;"",IF(StyleSpaceSplit,IFERROR(IF(FIND(" ",_xlpm.TextCell)&gt;=1,MID(_xlpm.TextCell,1,FIND(" ",_xlpm.TextCell)-1),_xlpm.TextCell),_xlpm.TextCell),_xlpm.TextCell),""))</f>
        <v/>
      </c>
      <c r="X4824" s="60" t="str">
        <f>IF(A4824&lt;&gt;"",IFERROR(IF(FIND(" ",G4824)&gt;=1,MID(G4824,FIND(" ",G4824)+1,LEN(G4824)),""),""),"")</f>
        <v/>
      </c>
      <c r="AC4824" s="51">
        <f>IFERROR(VALUE(MID($C4824,1,2)),0)</f>
        <v>0</v>
      </c>
      <c r="AD4824" s="44">
        <f>IFERROR(VALUE(MID($C4824,4,3)),0)</f>
        <v>0</v>
      </c>
      <c r="AE4824" s="51">
        <f>VALUE(RIGHT("00"&amp;AC4824,2)&amp;RIGHT("000"&amp;AD4824,3))</f>
        <v>0</v>
      </c>
    </row>
    <row r="4825" spans="1:31">
      <c r="A4825" s="60" t="str">
        <f>IF(G4825&amp;Q4825&lt;&gt;"",W4825&amp;Q4825,"")</f>
        <v/>
      </c>
      <c r="B4825" s="60" t="str">
        <f>IF(C4825&lt;&gt;"",LEFT(C4825,9),"")</f>
        <v/>
      </c>
      <c r="V4825" s="60" t="str">
        <f>W4825&amp;H4825</f>
        <v/>
      </c>
      <c r="W4825" s="60" t="str">
        <f>_xlfn.LET(_xlpm.TextCell,TEXT(G4825,"###"),IF(_xlpm.TextCell&lt;&gt;"",IF(StyleSpaceSplit,IFERROR(IF(FIND(" ",_xlpm.TextCell)&gt;=1,MID(_xlpm.TextCell,1,FIND(" ",_xlpm.TextCell)-1),_xlpm.TextCell),_xlpm.TextCell),_xlpm.TextCell),""))</f>
        <v/>
      </c>
      <c r="X4825" s="60" t="str">
        <f>IF(A4825&lt;&gt;"",IFERROR(IF(FIND(" ",G4825)&gt;=1,MID(G4825,FIND(" ",G4825)+1,LEN(G4825)),""),""),"")</f>
        <v/>
      </c>
      <c r="AC4825" s="51">
        <f>IFERROR(VALUE(MID($C4825,1,2)),0)</f>
        <v>0</v>
      </c>
      <c r="AD4825" s="44">
        <f>IFERROR(VALUE(MID($C4825,4,3)),0)</f>
        <v>0</v>
      </c>
      <c r="AE4825" s="51">
        <f>VALUE(RIGHT("00"&amp;AC4825,2)&amp;RIGHT("000"&amp;AD4825,3))</f>
        <v>0</v>
      </c>
    </row>
    <row r="4826" spans="1:31">
      <c r="A4826" s="60" t="str">
        <f>IF(G4826&amp;Q4826&lt;&gt;"",W4826&amp;Q4826,"")</f>
        <v/>
      </c>
      <c r="B4826" s="60" t="str">
        <f>IF(C4826&lt;&gt;"",LEFT(C4826,9),"")</f>
        <v/>
      </c>
      <c r="V4826" s="60" t="str">
        <f>W4826&amp;H4826</f>
        <v/>
      </c>
      <c r="W4826" s="60" t="str">
        <f>_xlfn.LET(_xlpm.TextCell,TEXT(G4826,"###"),IF(_xlpm.TextCell&lt;&gt;"",IF(StyleSpaceSplit,IFERROR(IF(FIND(" ",_xlpm.TextCell)&gt;=1,MID(_xlpm.TextCell,1,FIND(" ",_xlpm.TextCell)-1),_xlpm.TextCell),_xlpm.TextCell),_xlpm.TextCell),""))</f>
        <v/>
      </c>
      <c r="X4826" s="60" t="str">
        <f>IF(A4826&lt;&gt;"",IFERROR(IF(FIND(" ",G4826)&gt;=1,MID(G4826,FIND(" ",G4826)+1,LEN(G4826)),""),""),"")</f>
        <v/>
      </c>
      <c r="AC4826" s="51">
        <f>IFERROR(VALUE(MID($C4826,1,2)),0)</f>
        <v>0</v>
      </c>
      <c r="AD4826" s="44">
        <f>IFERROR(VALUE(MID($C4826,4,3)),0)</f>
        <v>0</v>
      </c>
      <c r="AE4826" s="51">
        <f>VALUE(RIGHT("00"&amp;AC4826,2)&amp;RIGHT("000"&amp;AD4826,3))</f>
        <v>0</v>
      </c>
    </row>
    <row r="4827" spans="1:31">
      <c r="A4827" s="60" t="str">
        <f>IF(G4827&amp;Q4827&lt;&gt;"",W4827&amp;Q4827,"")</f>
        <v/>
      </c>
      <c r="B4827" s="60" t="str">
        <f>IF(C4827&lt;&gt;"",LEFT(C4827,9),"")</f>
        <v/>
      </c>
      <c r="V4827" s="60" t="str">
        <f>W4827&amp;H4827</f>
        <v/>
      </c>
      <c r="W4827" s="60" t="str">
        <f>_xlfn.LET(_xlpm.TextCell,TEXT(G4827,"###"),IF(_xlpm.TextCell&lt;&gt;"",IF(StyleSpaceSplit,IFERROR(IF(FIND(" ",_xlpm.TextCell)&gt;=1,MID(_xlpm.TextCell,1,FIND(" ",_xlpm.TextCell)-1),_xlpm.TextCell),_xlpm.TextCell),_xlpm.TextCell),""))</f>
        <v/>
      </c>
      <c r="X4827" s="60" t="str">
        <f>IF(A4827&lt;&gt;"",IFERROR(IF(FIND(" ",G4827)&gt;=1,MID(G4827,FIND(" ",G4827)+1,LEN(G4827)),""),""),"")</f>
        <v/>
      </c>
      <c r="AC4827" s="51">
        <f>IFERROR(VALUE(MID($C4827,1,2)),0)</f>
        <v>0</v>
      </c>
      <c r="AD4827" s="44">
        <f>IFERROR(VALUE(MID($C4827,4,3)),0)</f>
        <v>0</v>
      </c>
      <c r="AE4827" s="51">
        <f>VALUE(RIGHT("00"&amp;AC4827,2)&amp;RIGHT("000"&amp;AD4827,3))</f>
        <v>0</v>
      </c>
    </row>
    <row r="4828" spans="1:31">
      <c r="A4828" s="60" t="str">
        <f>IF(G4828&amp;Q4828&lt;&gt;"",W4828&amp;Q4828,"")</f>
        <v/>
      </c>
      <c r="B4828" s="60" t="str">
        <f>IF(C4828&lt;&gt;"",LEFT(C4828,9),"")</f>
        <v/>
      </c>
      <c r="V4828" s="60" t="str">
        <f>W4828&amp;H4828</f>
        <v/>
      </c>
      <c r="W4828" s="60" t="str">
        <f>_xlfn.LET(_xlpm.TextCell,TEXT(G4828,"###"),IF(_xlpm.TextCell&lt;&gt;"",IF(StyleSpaceSplit,IFERROR(IF(FIND(" ",_xlpm.TextCell)&gt;=1,MID(_xlpm.TextCell,1,FIND(" ",_xlpm.TextCell)-1),_xlpm.TextCell),_xlpm.TextCell),_xlpm.TextCell),""))</f>
        <v/>
      </c>
      <c r="X4828" s="60" t="str">
        <f>IF(A4828&lt;&gt;"",IFERROR(IF(FIND(" ",G4828)&gt;=1,MID(G4828,FIND(" ",G4828)+1,LEN(G4828)),""),""),"")</f>
        <v/>
      </c>
      <c r="AC4828" s="51">
        <f>IFERROR(VALUE(MID($C4828,1,2)),0)</f>
        <v>0</v>
      </c>
      <c r="AD4828" s="44">
        <f>IFERROR(VALUE(MID($C4828,4,3)),0)</f>
        <v>0</v>
      </c>
      <c r="AE4828" s="51">
        <f>VALUE(RIGHT("00"&amp;AC4828,2)&amp;RIGHT("000"&amp;AD4828,3))</f>
        <v>0</v>
      </c>
    </row>
    <row r="4829" spans="1:31">
      <c r="A4829" s="60" t="str">
        <f>IF(G4829&amp;Q4829&lt;&gt;"",W4829&amp;Q4829,"")</f>
        <v/>
      </c>
      <c r="B4829" s="60" t="str">
        <f>IF(C4829&lt;&gt;"",LEFT(C4829,9),"")</f>
        <v/>
      </c>
      <c r="V4829" s="60" t="str">
        <f>W4829&amp;H4829</f>
        <v/>
      </c>
      <c r="W4829" s="60" t="str">
        <f>_xlfn.LET(_xlpm.TextCell,TEXT(G4829,"###"),IF(_xlpm.TextCell&lt;&gt;"",IF(StyleSpaceSplit,IFERROR(IF(FIND(" ",_xlpm.TextCell)&gt;=1,MID(_xlpm.TextCell,1,FIND(" ",_xlpm.TextCell)-1),_xlpm.TextCell),_xlpm.TextCell),_xlpm.TextCell),""))</f>
        <v/>
      </c>
      <c r="X4829" s="60" t="str">
        <f>IF(A4829&lt;&gt;"",IFERROR(IF(FIND(" ",G4829)&gt;=1,MID(G4829,FIND(" ",G4829)+1,LEN(G4829)),""),""),"")</f>
        <v/>
      </c>
      <c r="AC4829" s="51">
        <f>IFERROR(VALUE(MID($C4829,1,2)),0)</f>
        <v>0</v>
      </c>
      <c r="AD4829" s="44">
        <f>IFERROR(VALUE(MID($C4829,4,3)),0)</f>
        <v>0</v>
      </c>
      <c r="AE4829" s="51">
        <f>VALUE(RIGHT("00"&amp;AC4829,2)&amp;RIGHT("000"&amp;AD4829,3))</f>
        <v>0</v>
      </c>
    </row>
    <row r="4830" spans="1:31">
      <c r="A4830" s="60" t="str">
        <f>IF(G4830&amp;Q4830&lt;&gt;"",W4830&amp;Q4830,"")</f>
        <v/>
      </c>
      <c r="B4830" s="60" t="str">
        <f>IF(C4830&lt;&gt;"",LEFT(C4830,9),"")</f>
        <v/>
      </c>
      <c r="V4830" s="60" t="str">
        <f>W4830&amp;H4830</f>
        <v/>
      </c>
      <c r="W4830" s="60" t="str">
        <f>_xlfn.LET(_xlpm.TextCell,TEXT(G4830,"###"),IF(_xlpm.TextCell&lt;&gt;"",IF(StyleSpaceSplit,IFERROR(IF(FIND(" ",_xlpm.TextCell)&gt;=1,MID(_xlpm.TextCell,1,FIND(" ",_xlpm.TextCell)-1),_xlpm.TextCell),_xlpm.TextCell),_xlpm.TextCell),""))</f>
        <v/>
      </c>
      <c r="X4830" s="60" t="str">
        <f>IF(A4830&lt;&gt;"",IFERROR(IF(FIND(" ",G4830)&gt;=1,MID(G4830,FIND(" ",G4830)+1,LEN(G4830)),""),""),"")</f>
        <v/>
      </c>
      <c r="AC4830" s="51">
        <f>IFERROR(VALUE(MID($C4830,1,2)),0)</f>
        <v>0</v>
      </c>
      <c r="AD4830" s="44">
        <f>IFERROR(VALUE(MID($C4830,4,3)),0)</f>
        <v>0</v>
      </c>
      <c r="AE4830" s="51">
        <f>VALUE(RIGHT("00"&amp;AC4830,2)&amp;RIGHT("000"&amp;AD4830,3))</f>
        <v>0</v>
      </c>
    </row>
    <row r="4831" spans="1:31">
      <c r="A4831" s="60" t="str">
        <f>IF(G4831&amp;Q4831&lt;&gt;"",W4831&amp;Q4831,"")</f>
        <v/>
      </c>
      <c r="B4831" s="60" t="str">
        <f>IF(C4831&lt;&gt;"",LEFT(C4831,9),"")</f>
        <v/>
      </c>
      <c r="V4831" s="60" t="str">
        <f>W4831&amp;H4831</f>
        <v/>
      </c>
      <c r="W4831" s="60" t="str">
        <f>_xlfn.LET(_xlpm.TextCell,TEXT(G4831,"###"),IF(_xlpm.TextCell&lt;&gt;"",IF(StyleSpaceSplit,IFERROR(IF(FIND(" ",_xlpm.TextCell)&gt;=1,MID(_xlpm.TextCell,1,FIND(" ",_xlpm.TextCell)-1),_xlpm.TextCell),_xlpm.TextCell),_xlpm.TextCell),""))</f>
        <v/>
      </c>
      <c r="X4831" s="60" t="str">
        <f>IF(A4831&lt;&gt;"",IFERROR(IF(FIND(" ",G4831)&gt;=1,MID(G4831,FIND(" ",G4831)+1,LEN(G4831)),""),""),"")</f>
        <v/>
      </c>
      <c r="AC4831" s="51">
        <f>IFERROR(VALUE(MID($C4831,1,2)),0)</f>
        <v>0</v>
      </c>
      <c r="AD4831" s="44">
        <f>IFERROR(VALUE(MID($C4831,4,3)),0)</f>
        <v>0</v>
      </c>
      <c r="AE4831" s="51">
        <f>VALUE(RIGHT("00"&amp;AC4831,2)&amp;RIGHT("000"&amp;AD4831,3))</f>
        <v>0</v>
      </c>
    </row>
    <row r="4832" spans="1:31">
      <c r="A4832" s="60" t="str">
        <f>IF(G4832&amp;Q4832&lt;&gt;"",W4832&amp;Q4832,"")</f>
        <v/>
      </c>
      <c r="B4832" s="60" t="str">
        <f>IF(C4832&lt;&gt;"",LEFT(C4832,9),"")</f>
        <v/>
      </c>
      <c r="V4832" s="60" t="str">
        <f>W4832&amp;H4832</f>
        <v/>
      </c>
      <c r="W4832" s="60" t="str">
        <f>_xlfn.LET(_xlpm.TextCell,TEXT(G4832,"###"),IF(_xlpm.TextCell&lt;&gt;"",IF(StyleSpaceSplit,IFERROR(IF(FIND(" ",_xlpm.TextCell)&gt;=1,MID(_xlpm.TextCell,1,FIND(" ",_xlpm.TextCell)-1),_xlpm.TextCell),_xlpm.TextCell),_xlpm.TextCell),""))</f>
        <v/>
      </c>
      <c r="X4832" s="60" t="str">
        <f>IF(A4832&lt;&gt;"",IFERROR(IF(FIND(" ",G4832)&gt;=1,MID(G4832,FIND(" ",G4832)+1,LEN(G4832)),""),""),"")</f>
        <v/>
      </c>
      <c r="AC4832" s="51">
        <f>IFERROR(VALUE(MID($C4832,1,2)),0)</f>
        <v>0</v>
      </c>
      <c r="AD4832" s="44">
        <f>IFERROR(VALUE(MID($C4832,4,3)),0)</f>
        <v>0</v>
      </c>
      <c r="AE4832" s="51">
        <f>VALUE(RIGHT("00"&amp;AC4832,2)&amp;RIGHT("000"&amp;AD4832,3))</f>
        <v>0</v>
      </c>
    </row>
    <row r="4833" spans="1:31">
      <c r="A4833" s="60" t="str">
        <f>IF(G4833&amp;Q4833&lt;&gt;"",W4833&amp;Q4833,"")</f>
        <v/>
      </c>
      <c r="B4833" s="60" t="str">
        <f>IF(C4833&lt;&gt;"",LEFT(C4833,9),"")</f>
        <v/>
      </c>
      <c r="V4833" s="60" t="str">
        <f>W4833&amp;H4833</f>
        <v/>
      </c>
      <c r="W4833" s="60" t="str">
        <f>_xlfn.LET(_xlpm.TextCell,TEXT(G4833,"###"),IF(_xlpm.TextCell&lt;&gt;"",IF(StyleSpaceSplit,IFERROR(IF(FIND(" ",_xlpm.TextCell)&gt;=1,MID(_xlpm.TextCell,1,FIND(" ",_xlpm.TextCell)-1),_xlpm.TextCell),_xlpm.TextCell),_xlpm.TextCell),""))</f>
        <v/>
      </c>
      <c r="X4833" s="60" t="str">
        <f>IF(A4833&lt;&gt;"",IFERROR(IF(FIND(" ",G4833)&gt;=1,MID(G4833,FIND(" ",G4833)+1,LEN(G4833)),""),""),"")</f>
        <v/>
      </c>
      <c r="AC4833" s="51">
        <f>IFERROR(VALUE(MID($C4833,1,2)),0)</f>
        <v>0</v>
      </c>
      <c r="AD4833" s="44">
        <f>IFERROR(VALUE(MID($C4833,4,3)),0)</f>
        <v>0</v>
      </c>
      <c r="AE4833" s="51">
        <f>VALUE(RIGHT("00"&amp;AC4833,2)&amp;RIGHT("000"&amp;AD4833,3))</f>
        <v>0</v>
      </c>
    </row>
    <row r="4834" spans="1:31">
      <c r="A4834" s="60" t="str">
        <f>IF(G4834&amp;Q4834&lt;&gt;"",W4834&amp;Q4834,"")</f>
        <v/>
      </c>
      <c r="B4834" s="60" t="str">
        <f>IF(C4834&lt;&gt;"",LEFT(C4834,9),"")</f>
        <v/>
      </c>
      <c r="V4834" s="60" t="str">
        <f>W4834&amp;H4834</f>
        <v/>
      </c>
      <c r="W4834" s="60" t="str">
        <f>_xlfn.LET(_xlpm.TextCell,TEXT(G4834,"###"),IF(_xlpm.TextCell&lt;&gt;"",IF(StyleSpaceSplit,IFERROR(IF(FIND(" ",_xlpm.TextCell)&gt;=1,MID(_xlpm.TextCell,1,FIND(" ",_xlpm.TextCell)-1),_xlpm.TextCell),_xlpm.TextCell),_xlpm.TextCell),""))</f>
        <v/>
      </c>
      <c r="X4834" s="60" t="str">
        <f>IF(A4834&lt;&gt;"",IFERROR(IF(FIND(" ",G4834)&gt;=1,MID(G4834,FIND(" ",G4834)+1,LEN(G4834)),""),""),"")</f>
        <v/>
      </c>
      <c r="AC4834" s="51">
        <f>IFERROR(VALUE(MID($C4834,1,2)),0)</f>
        <v>0</v>
      </c>
      <c r="AD4834" s="44">
        <f>IFERROR(VALUE(MID($C4834,4,3)),0)</f>
        <v>0</v>
      </c>
      <c r="AE4834" s="51">
        <f>VALUE(RIGHT("00"&amp;AC4834,2)&amp;RIGHT("000"&amp;AD4834,3))</f>
        <v>0</v>
      </c>
    </row>
    <row r="4835" spans="1:31">
      <c r="A4835" s="60" t="str">
        <f>IF(G4835&amp;Q4835&lt;&gt;"",W4835&amp;Q4835,"")</f>
        <v/>
      </c>
      <c r="B4835" s="60" t="str">
        <f>IF(C4835&lt;&gt;"",LEFT(C4835,9),"")</f>
        <v/>
      </c>
      <c r="V4835" s="60" t="str">
        <f>W4835&amp;H4835</f>
        <v/>
      </c>
      <c r="W4835" s="60" t="str">
        <f>_xlfn.LET(_xlpm.TextCell,TEXT(G4835,"###"),IF(_xlpm.TextCell&lt;&gt;"",IF(StyleSpaceSplit,IFERROR(IF(FIND(" ",_xlpm.TextCell)&gt;=1,MID(_xlpm.TextCell,1,FIND(" ",_xlpm.TextCell)-1),_xlpm.TextCell),_xlpm.TextCell),_xlpm.TextCell),""))</f>
        <v/>
      </c>
      <c r="X4835" s="60" t="str">
        <f>IF(A4835&lt;&gt;"",IFERROR(IF(FIND(" ",G4835)&gt;=1,MID(G4835,FIND(" ",G4835)+1,LEN(G4835)),""),""),"")</f>
        <v/>
      </c>
      <c r="AC4835" s="51">
        <f>IFERROR(VALUE(MID($C4835,1,2)),0)</f>
        <v>0</v>
      </c>
      <c r="AD4835" s="44">
        <f>IFERROR(VALUE(MID($C4835,4,3)),0)</f>
        <v>0</v>
      </c>
      <c r="AE4835" s="51">
        <f>VALUE(RIGHT("00"&amp;AC4835,2)&amp;RIGHT("000"&amp;AD4835,3))</f>
        <v>0</v>
      </c>
    </row>
    <row r="4836" spans="1:31">
      <c r="A4836" s="60" t="str">
        <f>IF(G4836&amp;Q4836&lt;&gt;"",W4836&amp;Q4836,"")</f>
        <v/>
      </c>
      <c r="B4836" s="60" t="str">
        <f>IF(C4836&lt;&gt;"",LEFT(C4836,9),"")</f>
        <v/>
      </c>
      <c r="V4836" s="60" t="str">
        <f>W4836&amp;H4836</f>
        <v/>
      </c>
      <c r="W4836" s="60" t="str">
        <f>_xlfn.LET(_xlpm.TextCell,TEXT(G4836,"###"),IF(_xlpm.TextCell&lt;&gt;"",IF(StyleSpaceSplit,IFERROR(IF(FIND(" ",_xlpm.TextCell)&gt;=1,MID(_xlpm.TextCell,1,FIND(" ",_xlpm.TextCell)-1),_xlpm.TextCell),_xlpm.TextCell),_xlpm.TextCell),""))</f>
        <v/>
      </c>
      <c r="X4836" s="60" t="str">
        <f>IF(A4836&lt;&gt;"",IFERROR(IF(FIND(" ",G4836)&gt;=1,MID(G4836,FIND(" ",G4836)+1,LEN(G4836)),""),""),"")</f>
        <v/>
      </c>
      <c r="AC4836" s="51">
        <f>IFERROR(VALUE(MID($C4836,1,2)),0)</f>
        <v>0</v>
      </c>
      <c r="AD4836" s="44">
        <f>IFERROR(VALUE(MID($C4836,4,3)),0)</f>
        <v>0</v>
      </c>
      <c r="AE4836" s="51">
        <f>VALUE(RIGHT("00"&amp;AC4836,2)&amp;RIGHT("000"&amp;AD4836,3))</f>
        <v>0</v>
      </c>
    </row>
    <row r="4837" spans="1:31">
      <c r="A4837" s="60" t="str">
        <f>IF(G4837&amp;Q4837&lt;&gt;"",W4837&amp;Q4837,"")</f>
        <v/>
      </c>
      <c r="B4837" s="60" t="str">
        <f>IF(C4837&lt;&gt;"",LEFT(C4837,9),"")</f>
        <v/>
      </c>
      <c r="V4837" s="60" t="str">
        <f>W4837&amp;H4837</f>
        <v/>
      </c>
      <c r="W4837" s="60" t="str">
        <f>_xlfn.LET(_xlpm.TextCell,TEXT(G4837,"###"),IF(_xlpm.TextCell&lt;&gt;"",IF(StyleSpaceSplit,IFERROR(IF(FIND(" ",_xlpm.TextCell)&gt;=1,MID(_xlpm.TextCell,1,FIND(" ",_xlpm.TextCell)-1),_xlpm.TextCell),_xlpm.TextCell),_xlpm.TextCell),""))</f>
        <v/>
      </c>
      <c r="X4837" s="60" t="str">
        <f>IF(A4837&lt;&gt;"",IFERROR(IF(FIND(" ",G4837)&gt;=1,MID(G4837,FIND(" ",G4837)+1,LEN(G4837)),""),""),"")</f>
        <v/>
      </c>
      <c r="AC4837" s="51">
        <f>IFERROR(VALUE(MID($C4837,1,2)),0)</f>
        <v>0</v>
      </c>
      <c r="AD4837" s="44">
        <f>IFERROR(VALUE(MID($C4837,4,3)),0)</f>
        <v>0</v>
      </c>
      <c r="AE4837" s="51">
        <f>VALUE(RIGHT("00"&amp;AC4837,2)&amp;RIGHT("000"&amp;AD4837,3))</f>
        <v>0</v>
      </c>
    </row>
    <row r="4838" spans="1:31">
      <c r="A4838" s="60" t="str">
        <f>IF(G4838&amp;Q4838&lt;&gt;"",W4838&amp;Q4838,"")</f>
        <v/>
      </c>
      <c r="B4838" s="60" t="str">
        <f>IF(C4838&lt;&gt;"",LEFT(C4838,9),"")</f>
        <v/>
      </c>
      <c r="V4838" s="60" t="str">
        <f>W4838&amp;H4838</f>
        <v/>
      </c>
      <c r="W4838" s="60" t="str">
        <f>_xlfn.LET(_xlpm.TextCell,TEXT(G4838,"###"),IF(_xlpm.TextCell&lt;&gt;"",IF(StyleSpaceSplit,IFERROR(IF(FIND(" ",_xlpm.TextCell)&gt;=1,MID(_xlpm.TextCell,1,FIND(" ",_xlpm.TextCell)-1),_xlpm.TextCell),_xlpm.TextCell),_xlpm.TextCell),""))</f>
        <v/>
      </c>
      <c r="X4838" s="60" t="str">
        <f>IF(A4838&lt;&gt;"",IFERROR(IF(FIND(" ",G4838)&gt;=1,MID(G4838,FIND(" ",G4838)+1,LEN(G4838)),""),""),"")</f>
        <v/>
      </c>
      <c r="AC4838" s="51">
        <f>IFERROR(VALUE(MID($C4838,1,2)),0)</f>
        <v>0</v>
      </c>
      <c r="AD4838" s="44">
        <f>IFERROR(VALUE(MID($C4838,4,3)),0)</f>
        <v>0</v>
      </c>
      <c r="AE4838" s="51">
        <f>VALUE(RIGHT("00"&amp;AC4838,2)&amp;RIGHT("000"&amp;AD4838,3))</f>
        <v>0</v>
      </c>
    </row>
    <row r="4839" spans="1:31">
      <c r="A4839" s="60" t="str">
        <f>IF(G4839&amp;Q4839&lt;&gt;"",W4839&amp;Q4839,"")</f>
        <v/>
      </c>
      <c r="B4839" s="60" t="str">
        <f>IF(C4839&lt;&gt;"",LEFT(C4839,9),"")</f>
        <v/>
      </c>
      <c r="V4839" s="60" t="str">
        <f>W4839&amp;H4839</f>
        <v/>
      </c>
      <c r="W4839" s="60" t="str">
        <f>_xlfn.LET(_xlpm.TextCell,TEXT(G4839,"###"),IF(_xlpm.TextCell&lt;&gt;"",IF(StyleSpaceSplit,IFERROR(IF(FIND(" ",_xlpm.TextCell)&gt;=1,MID(_xlpm.TextCell,1,FIND(" ",_xlpm.TextCell)-1),_xlpm.TextCell),_xlpm.TextCell),_xlpm.TextCell),""))</f>
        <v/>
      </c>
      <c r="X4839" s="60" t="str">
        <f>IF(A4839&lt;&gt;"",IFERROR(IF(FIND(" ",G4839)&gt;=1,MID(G4839,FIND(" ",G4839)+1,LEN(G4839)),""),""),"")</f>
        <v/>
      </c>
      <c r="AC4839" s="51">
        <f>IFERROR(VALUE(MID($C4839,1,2)),0)</f>
        <v>0</v>
      </c>
      <c r="AD4839" s="44">
        <f>IFERROR(VALUE(MID($C4839,4,3)),0)</f>
        <v>0</v>
      </c>
      <c r="AE4839" s="51">
        <f>VALUE(RIGHT("00"&amp;AC4839,2)&amp;RIGHT("000"&amp;AD4839,3))</f>
        <v>0</v>
      </c>
    </row>
    <row r="4840" spans="1:31">
      <c r="A4840" s="60" t="str">
        <f>IF(G4840&amp;Q4840&lt;&gt;"",W4840&amp;Q4840,"")</f>
        <v/>
      </c>
      <c r="B4840" s="60" t="str">
        <f>IF(C4840&lt;&gt;"",LEFT(C4840,9),"")</f>
        <v/>
      </c>
      <c r="V4840" s="60" t="str">
        <f>W4840&amp;H4840</f>
        <v/>
      </c>
      <c r="W4840" s="60" t="str">
        <f>_xlfn.LET(_xlpm.TextCell,TEXT(G4840,"###"),IF(_xlpm.TextCell&lt;&gt;"",IF(StyleSpaceSplit,IFERROR(IF(FIND(" ",_xlpm.TextCell)&gt;=1,MID(_xlpm.TextCell,1,FIND(" ",_xlpm.TextCell)-1),_xlpm.TextCell),_xlpm.TextCell),_xlpm.TextCell),""))</f>
        <v/>
      </c>
      <c r="X4840" s="60" t="str">
        <f>IF(A4840&lt;&gt;"",IFERROR(IF(FIND(" ",G4840)&gt;=1,MID(G4840,FIND(" ",G4840)+1,LEN(G4840)),""),""),"")</f>
        <v/>
      </c>
      <c r="AC4840" s="51">
        <f>IFERROR(VALUE(MID($C4840,1,2)),0)</f>
        <v>0</v>
      </c>
      <c r="AD4840" s="44">
        <f>IFERROR(VALUE(MID($C4840,4,3)),0)</f>
        <v>0</v>
      </c>
      <c r="AE4840" s="51">
        <f>VALUE(RIGHT("00"&amp;AC4840,2)&amp;RIGHT("000"&amp;AD4840,3))</f>
        <v>0</v>
      </c>
    </row>
    <row r="4841" spans="1:31">
      <c r="A4841" s="60" t="str">
        <f>IF(G4841&amp;Q4841&lt;&gt;"",W4841&amp;Q4841,"")</f>
        <v/>
      </c>
      <c r="B4841" s="60" t="str">
        <f>IF(C4841&lt;&gt;"",LEFT(C4841,9),"")</f>
        <v/>
      </c>
      <c r="V4841" s="60" t="str">
        <f>W4841&amp;H4841</f>
        <v/>
      </c>
      <c r="W4841" s="60" t="str">
        <f>_xlfn.LET(_xlpm.TextCell,TEXT(G4841,"###"),IF(_xlpm.TextCell&lt;&gt;"",IF(StyleSpaceSplit,IFERROR(IF(FIND(" ",_xlpm.TextCell)&gt;=1,MID(_xlpm.TextCell,1,FIND(" ",_xlpm.TextCell)-1),_xlpm.TextCell),_xlpm.TextCell),_xlpm.TextCell),""))</f>
        <v/>
      </c>
      <c r="X4841" s="60" t="str">
        <f>IF(A4841&lt;&gt;"",IFERROR(IF(FIND(" ",G4841)&gt;=1,MID(G4841,FIND(" ",G4841)+1,LEN(G4841)),""),""),"")</f>
        <v/>
      </c>
      <c r="AC4841" s="51">
        <f>IFERROR(VALUE(MID($C4841,1,2)),0)</f>
        <v>0</v>
      </c>
      <c r="AD4841" s="44">
        <f>IFERROR(VALUE(MID($C4841,4,3)),0)</f>
        <v>0</v>
      </c>
      <c r="AE4841" s="51">
        <f>VALUE(RIGHT("00"&amp;AC4841,2)&amp;RIGHT("000"&amp;AD4841,3))</f>
        <v>0</v>
      </c>
    </row>
    <row r="4842" spans="1:31">
      <c r="A4842" s="60" t="str">
        <f>IF(G4842&amp;Q4842&lt;&gt;"",W4842&amp;Q4842,"")</f>
        <v/>
      </c>
      <c r="B4842" s="60" t="str">
        <f>IF(C4842&lt;&gt;"",LEFT(C4842,9),"")</f>
        <v/>
      </c>
      <c r="V4842" s="60" t="str">
        <f>W4842&amp;H4842</f>
        <v/>
      </c>
      <c r="W4842" s="60" t="str">
        <f>_xlfn.LET(_xlpm.TextCell,TEXT(G4842,"###"),IF(_xlpm.TextCell&lt;&gt;"",IF(StyleSpaceSplit,IFERROR(IF(FIND(" ",_xlpm.TextCell)&gt;=1,MID(_xlpm.TextCell,1,FIND(" ",_xlpm.TextCell)-1),_xlpm.TextCell),_xlpm.TextCell),_xlpm.TextCell),""))</f>
        <v/>
      </c>
      <c r="X4842" s="60" t="str">
        <f>IF(A4842&lt;&gt;"",IFERROR(IF(FIND(" ",G4842)&gt;=1,MID(G4842,FIND(" ",G4842)+1,LEN(G4842)),""),""),"")</f>
        <v/>
      </c>
      <c r="AC4842" s="51">
        <f>IFERROR(VALUE(MID($C4842,1,2)),0)</f>
        <v>0</v>
      </c>
      <c r="AD4842" s="44">
        <f>IFERROR(VALUE(MID($C4842,4,3)),0)</f>
        <v>0</v>
      </c>
      <c r="AE4842" s="51">
        <f>VALUE(RIGHT("00"&amp;AC4842,2)&amp;RIGHT("000"&amp;AD4842,3))</f>
        <v>0</v>
      </c>
    </row>
    <row r="4843" spans="1:31">
      <c r="A4843" s="60" t="str">
        <f>IF(G4843&amp;Q4843&lt;&gt;"",W4843&amp;Q4843,"")</f>
        <v/>
      </c>
      <c r="B4843" s="60" t="str">
        <f>IF(C4843&lt;&gt;"",LEFT(C4843,9),"")</f>
        <v/>
      </c>
      <c r="V4843" s="60" t="str">
        <f>W4843&amp;H4843</f>
        <v/>
      </c>
      <c r="W4843" s="60" t="str">
        <f>_xlfn.LET(_xlpm.TextCell,TEXT(G4843,"###"),IF(_xlpm.TextCell&lt;&gt;"",IF(StyleSpaceSplit,IFERROR(IF(FIND(" ",_xlpm.TextCell)&gt;=1,MID(_xlpm.TextCell,1,FIND(" ",_xlpm.TextCell)-1),_xlpm.TextCell),_xlpm.TextCell),_xlpm.TextCell),""))</f>
        <v/>
      </c>
      <c r="X4843" s="60" t="str">
        <f>IF(A4843&lt;&gt;"",IFERROR(IF(FIND(" ",G4843)&gt;=1,MID(G4843,FIND(" ",G4843)+1,LEN(G4843)),""),""),"")</f>
        <v/>
      </c>
      <c r="AC4843" s="51">
        <f>IFERROR(VALUE(MID($C4843,1,2)),0)</f>
        <v>0</v>
      </c>
      <c r="AD4843" s="44">
        <f>IFERROR(VALUE(MID($C4843,4,3)),0)</f>
        <v>0</v>
      </c>
      <c r="AE4843" s="51">
        <f>VALUE(RIGHT("00"&amp;AC4843,2)&amp;RIGHT("000"&amp;AD4843,3))</f>
        <v>0</v>
      </c>
    </row>
    <row r="4844" spans="1:31">
      <c r="A4844" s="60" t="str">
        <f>IF(G4844&amp;Q4844&lt;&gt;"",W4844&amp;Q4844,"")</f>
        <v/>
      </c>
      <c r="B4844" s="60" t="str">
        <f>IF(C4844&lt;&gt;"",LEFT(C4844,9),"")</f>
        <v/>
      </c>
      <c r="V4844" s="60" t="str">
        <f>W4844&amp;H4844</f>
        <v/>
      </c>
      <c r="W4844" s="60" t="str">
        <f>_xlfn.LET(_xlpm.TextCell,TEXT(G4844,"###"),IF(_xlpm.TextCell&lt;&gt;"",IF(StyleSpaceSplit,IFERROR(IF(FIND(" ",_xlpm.TextCell)&gt;=1,MID(_xlpm.TextCell,1,FIND(" ",_xlpm.TextCell)-1),_xlpm.TextCell),_xlpm.TextCell),_xlpm.TextCell),""))</f>
        <v/>
      </c>
      <c r="X4844" s="60" t="str">
        <f>IF(A4844&lt;&gt;"",IFERROR(IF(FIND(" ",G4844)&gt;=1,MID(G4844,FIND(" ",G4844)+1,LEN(G4844)),""),""),"")</f>
        <v/>
      </c>
      <c r="AC4844" s="51">
        <f>IFERROR(VALUE(MID($C4844,1,2)),0)</f>
        <v>0</v>
      </c>
      <c r="AD4844" s="44">
        <f>IFERROR(VALUE(MID($C4844,4,3)),0)</f>
        <v>0</v>
      </c>
      <c r="AE4844" s="51">
        <f>VALUE(RIGHT("00"&amp;AC4844,2)&amp;RIGHT("000"&amp;AD4844,3))</f>
        <v>0</v>
      </c>
    </row>
    <row r="4845" spans="1:31">
      <c r="A4845" s="60" t="str">
        <f>IF(G4845&amp;Q4845&lt;&gt;"",W4845&amp;Q4845,"")</f>
        <v/>
      </c>
      <c r="B4845" s="60" t="str">
        <f>IF(C4845&lt;&gt;"",LEFT(C4845,9),"")</f>
        <v/>
      </c>
      <c r="V4845" s="60" t="str">
        <f>W4845&amp;H4845</f>
        <v/>
      </c>
      <c r="W4845" s="60" t="str">
        <f>_xlfn.LET(_xlpm.TextCell,TEXT(G4845,"###"),IF(_xlpm.TextCell&lt;&gt;"",IF(StyleSpaceSplit,IFERROR(IF(FIND(" ",_xlpm.TextCell)&gt;=1,MID(_xlpm.TextCell,1,FIND(" ",_xlpm.TextCell)-1),_xlpm.TextCell),_xlpm.TextCell),_xlpm.TextCell),""))</f>
        <v/>
      </c>
      <c r="X4845" s="60" t="str">
        <f>IF(A4845&lt;&gt;"",IFERROR(IF(FIND(" ",G4845)&gt;=1,MID(G4845,FIND(" ",G4845)+1,LEN(G4845)),""),""),"")</f>
        <v/>
      </c>
      <c r="AC4845" s="51">
        <f>IFERROR(VALUE(MID($C4845,1,2)),0)</f>
        <v>0</v>
      </c>
      <c r="AD4845" s="44">
        <f>IFERROR(VALUE(MID($C4845,4,3)),0)</f>
        <v>0</v>
      </c>
      <c r="AE4845" s="51">
        <f>VALUE(RIGHT("00"&amp;AC4845,2)&amp;RIGHT("000"&amp;AD4845,3))</f>
        <v>0</v>
      </c>
    </row>
    <row r="4846" spans="1:31">
      <c r="A4846" s="60" t="str">
        <f>IF(G4846&amp;Q4846&lt;&gt;"",W4846&amp;Q4846,"")</f>
        <v/>
      </c>
      <c r="B4846" s="60" t="str">
        <f>IF(C4846&lt;&gt;"",LEFT(C4846,9),"")</f>
        <v/>
      </c>
      <c r="V4846" s="60" t="str">
        <f>W4846&amp;H4846</f>
        <v/>
      </c>
      <c r="W4846" s="60" t="str">
        <f>_xlfn.LET(_xlpm.TextCell,TEXT(G4846,"###"),IF(_xlpm.TextCell&lt;&gt;"",IF(StyleSpaceSplit,IFERROR(IF(FIND(" ",_xlpm.TextCell)&gt;=1,MID(_xlpm.TextCell,1,FIND(" ",_xlpm.TextCell)-1),_xlpm.TextCell),_xlpm.TextCell),_xlpm.TextCell),""))</f>
        <v/>
      </c>
      <c r="X4846" s="60" t="str">
        <f>IF(A4846&lt;&gt;"",IFERROR(IF(FIND(" ",G4846)&gt;=1,MID(G4846,FIND(" ",G4846)+1,LEN(G4846)),""),""),"")</f>
        <v/>
      </c>
      <c r="AC4846" s="51">
        <f>IFERROR(VALUE(MID($C4846,1,2)),0)</f>
        <v>0</v>
      </c>
      <c r="AD4846" s="44">
        <f>IFERROR(VALUE(MID($C4846,4,3)),0)</f>
        <v>0</v>
      </c>
      <c r="AE4846" s="51">
        <f>VALUE(RIGHT("00"&amp;AC4846,2)&amp;RIGHT("000"&amp;AD4846,3))</f>
        <v>0</v>
      </c>
    </row>
    <row r="4847" spans="1:31">
      <c r="A4847" s="60" t="str">
        <f>IF(G4847&amp;Q4847&lt;&gt;"",W4847&amp;Q4847,"")</f>
        <v/>
      </c>
      <c r="B4847" s="60" t="str">
        <f>IF(C4847&lt;&gt;"",LEFT(C4847,9),"")</f>
        <v/>
      </c>
      <c r="V4847" s="60" t="str">
        <f>W4847&amp;H4847</f>
        <v/>
      </c>
      <c r="W4847" s="60" t="str">
        <f>_xlfn.LET(_xlpm.TextCell,TEXT(G4847,"###"),IF(_xlpm.TextCell&lt;&gt;"",IF(StyleSpaceSplit,IFERROR(IF(FIND(" ",_xlpm.TextCell)&gt;=1,MID(_xlpm.TextCell,1,FIND(" ",_xlpm.TextCell)-1),_xlpm.TextCell),_xlpm.TextCell),_xlpm.TextCell),""))</f>
        <v/>
      </c>
      <c r="X4847" s="60" t="str">
        <f>IF(A4847&lt;&gt;"",IFERROR(IF(FIND(" ",G4847)&gt;=1,MID(G4847,FIND(" ",G4847)+1,LEN(G4847)),""),""),"")</f>
        <v/>
      </c>
      <c r="AC4847" s="51">
        <f>IFERROR(VALUE(MID($C4847,1,2)),0)</f>
        <v>0</v>
      </c>
      <c r="AD4847" s="44">
        <f>IFERROR(VALUE(MID($C4847,4,3)),0)</f>
        <v>0</v>
      </c>
      <c r="AE4847" s="51">
        <f>VALUE(RIGHT("00"&amp;AC4847,2)&amp;RIGHT("000"&amp;AD4847,3))</f>
        <v>0</v>
      </c>
    </row>
    <row r="4848" spans="1:31">
      <c r="A4848" s="60" t="str">
        <f>IF(G4848&amp;Q4848&lt;&gt;"",W4848&amp;Q4848,"")</f>
        <v/>
      </c>
      <c r="B4848" s="60" t="str">
        <f>IF(C4848&lt;&gt;"",LEFT(C4848,9),"")</f>
        <v/>
      </c>
      <c r="V4848" s="60" t="str">
        <f>W4848&amp;H4848</f>
        <v/>
      </c>
      <c r="W4848" s="60" t="str">
        <f>_xlfn.LET(_xlpm.TextCell,TEXT(G4848,"###"),IF(_xlpm.TextCell&lt;&gt;"",IF(StyleSpaceSplit,IFERROR(IF(FIND(" ",_xlpm.TextCell)&gt;=1,MID(_xlpm.TextCell,1,FIND(" ",_xlpm.TextCell)-1),_xlpm.TextCell),_xlpm.TextCell),_xlpm.TextCell),""))</f>
        <v/>
      </c>
      <c r="X4848" s="60" t="str">
        <f>IF(A4848&lt;&gt;"",IFERROR(IF(FIND(" ",G4848)&gt;=1,MID(G4848,FIND(" ",G4848)+1,LEN(G4848)),""),""),"")</f>
        <v/>
      </c>
      <c r="AC4848" s="51">
        <f>IFERROR(VALUE(MID($C4848,1,2)),0)</f>
        <v>0</v>
      </c>
      <c r="AD4848" s="44">
        <f>IFERROR(VALUE(MID($C4848,4,3)),0)</f>
        <v>0</v>
      </c>
      <c r="AE4848" s="51">
        <f>VALUE(RIGHT("00"&amp;AC4848,2)&amp;RIGHT("000"&amp;AD4848,3))</f>
        <v>0</v>
      </c>
    </row>
    <row r="4849" spans="1:31">
      <c r="A4849" s="60" t="str">
        <f>IF(G4849&amp;Q4849&lt;&gt;"",W4849&amp;Q4849,"")</f>
        <v/>
      </c>
      <c r="B4849" s="60" t="str">
        <f>IF(C4849&lt;&gt;"",LEFT(C4849,9),"")</f>
        <v/>
      </c>
      <c r="V4849" s="60" t="str">
        <f>W4849&amp;H4849</f>
        <v/>
      </c>
      <c r="W4849" s="60" t="str">
        <f>_xlfn.LET(_xlpm.TextCell,TEXT(G4849,"###"),IF(_xlpm.TextCell&lt;&gt;"",IF(StyleSpaceSplit,IFERROR(IF(FIND(" ",_xlpm.TextCell)&gt;=1,MID(_xlpm.TextCell,1,FIND(" ",_xlpm.TextCell)-1),_xlpm.TextCell),_xlpm.TextCell),_xlpm.TextCell),""))</f>
        <v/>
      </c>
      <c r="X4849" s="60" t="str">
        <f>IF(A4849&lt;&gt;"",IFERROR(IF(FIND(" ",G4849)&gt;=1,MID(G4849,FIND(" ",G4849)+1,LEN(G4849)),""),""),"")</f>
        <v/>
      </c>
      <c r="AC4849" s="51">
        <f>IFERROR(VALUE(MID($C4849,1,2)),0)</f>
        <v>0</v>
      </c>
      <c r="AD4849" s="44">
        <f>IFERROR(VALUE(MID($C4849,4,3)),0)</f>
        <v>0</v>
      </c>
      <c r="AE4849" s="51">
        <f>VALUE(RIGHT("00"&amp;AC4849,2)&amp;RIGHT("000"&amp;AD4849,3))</f>
        <v>0</v>
      </c>
    </row>
    <row r="4850" spans="1:31">
      <c r="A4850" s="60" t="str">
        <f>IF(G4850&amp;Q4850&lt;&gt;"",W4850&amp;Q4850,"")</f>
        <v/>
      </c>
      <c r="B4850" s="60" t="str">
        <f>IF(C4850&lt;&gt;"",LEFT(C4850,9),"")</f>
        <v/>
      </c>
      <c r="V4850" s="60" t="str">
        <f>W4850&amp;H4850</f>
        <v/>
      </c>
      <c r="W4850" s="60" t="str">
        <f>_xlfn.LET(_xlpm.TextCell,TEXT(G4850,"###"),IF(_xlpm.TextCell&lt;&gt;"",IF(StyleSpaceSplit,IFERROR(IF(FIND(" ",_xlpm.TextCell)&gt;=1,MID(_xlpm.TextCell,1,FIND(" ",_xlpm.TextCell)-1),_xlpm.TextCell),_xlpm.TextCell),_xlpm.TextCell),""))</f>
        <v/>
      </c>
      <c r="X4850" s="60" t="str">
        <f>IF(A4850&lt;&gt;"",IFERROR(IF(FIND(" ",G4850)&gt;=1,MID(G4850,FIND(" ",G4850)+1,LEN(G4850)),""),""),"")</f>
        <v/>
      </c>
      <c r="AC4850" s="51">
        <f>IFERROR(VALUE(MID($C4850,1,2)),0)</f>
        <v>0</v>
      </c>
      <c r="AD4850" s="44">
        <f>IFERROR(VALUE(MID($C4850,4,3)),0)</f>
        <v>0</v>
      </c>
      <c r="AE4850" s="51">
        <f>VALUE(RIGHT("00"&amp;AC4850,2)&amp;RIGHT("000"&amp;AD4850,3))</f>
        <v>0</v>
      </c>
    </row>
    <row r="4851" spans="1:31">
      <c r="A4851" s="60" t="str">
        <f>IF(G4851&amp;Q4851&lt;&gt;"",W4851&amp;Q4851,"")</f>
        <v/>
      </c>
      <c r="B4851" s="60" t="str">
        <f>IF(C4851&lt;&gt;"",LEFT(C4851,9),"")</f>
        <v/>
      </c>
      <c r="V4851" s="60" t="str">
        <f>W4851&amp;H4851</f>
        <v/>
      </c>
      <c r="W4851" s="60" t="str">
        <f>_xlfn.LET(_xlpm.TextCell,TEXT(G4851,"###"),IF(_xlpm.TextCell&lt;&gt;"",IF(StyleSpaceSplit,IFERROR(IF(FIND(" ",_xlpm.TextCell)&gt;=1,MID(_xlpm.TextCell,1,FIND(" ",_xlpm.TextCell)-1),_xlpm.TextCell),_xlpm.TextCell),_xlpm.TextCell),""))</f>
        <v/>
      </c>
      <c r="X4851" s="60" t="str">
        <f>IF(A4851&lt;&gt;"",IFERROR(IF(FIND(" ",G4851)&gt;=1,MID(G4851,FIND(" ",G4851)+1,LEN(G4851)),""),""),"")</f>
        <v/>
      </c>
      <c r="AC4851" s="51">
        <f>IFERROR(VALUE(MID($C4851,1,2)),0)</f>
        <v>0</v>
      </c>
      <c r="AD4851" s="44">
        <f>IFERROR(VALUE(MID($C4851,4,3)),0)</f>
        <v>0</v>
      </c>
      <c r="AE4851" s="51">
        <f>VALUE(RIGHT("00"&amp;AC4851,2)&amp;RIGHT("000"&amp;AD4851,3))</f>
        <v>0</v>
      </c>
    </row>
    <row r="4852" spans="1:31">
      <c r="A4852" s="60" t="str">
        <f>IF(G4852&amp;Q4852&lt;&gt;"",W4852&amp;Q4852,"")</f>
        <v/>
      </c>
      <c r="B4852" s="60" t="str">
        <f>IF(C4852&lt;&gt;"",LEFT(C4852,9),"")</f>
        <v/>
      </c>
      <c r="V4852" s="60" t="str">
        <f>W4852&amp;H4852</f>
        <v/>
      </c>
      <c r="W4852" s="60" t="str">
        <f>_xlfn.LET(_xlpm.TextCell,TEXT(G4852,"###"),IF(_xlpm.TextCell&lt;&gt;"",IF(StyleSpaceSplit,IFERROR(IF(FIND(" ",_xlpm.TextCell)&gt;=1,MID(_xlpm.TextCell,1,FIND(" ",_xlpm.TextCell)-1),_xlpm.TextCell),_xlpm.TextCell),_xlpm.TextCell),""))</f>
        <v/>
      </c>
      <c r="X4852" s="60" t="str">
        <f>IF(A4852&lt;&gt;"",IFERROR(IF(FIND(" ",G4852)&gt;=1,MID(G4852,FIND(" ",G4852)+1,LEN(G4852)),""),""),"")</f>
        <v/>
      </c>
      <c r="AC4852" s="51">
        <f>IFERROR(VALUE(MID($C4852,1,2)),0)</f>
        <v>0</v>
      </c>
      <c r="AD4852" s="44">
        <f>IFERROR(VALUE(MID($C4852,4,3)),0)</f>
        <v>0</v>
      </c>
      <c r="AE4852" s="51">
        <f>VALUE(RIGHT("00"&amp;AC4852,2)&amp;RIGHT("000"&amp;AD4852,3))</f>
        <v>0</v>
      </c>
    </row>
    <row r="4853" spans="1:31">
      <c r="A4853" s="60" t="str">
        <f>IF(G4853&amp;Q4853&lt;&gt;"",W4853&amp;Q4853,"")</f>
        <v/>
      </c>
      <c r="B4853" s="60" t="str">
        <f>IF(C4853&lt;&gt;"",LEFT(C4853,9),"")</f>
        <v/>
      </c>
      <c r="V4853" s="60" t="str">
        <f>W4853&amp;H4853</f>
        <v/>
      </c>
      <c r="W4853" s="60" t="str">
        <f>_xlfn.LET(_xlpm.TextCell,TEXT(G4853,"###"),IF(_xlpm.TextCell&lt;&gt;"",IF(StyleSpaceSplit,IFERROR(IF(FIND(" ",_xlpm.TextCell)&gt;=1,MID(_xlpm.TextCell,1,FIND(" ",_xlpm.TextCell)-1),_xlpm.TextCell),_xlpm.TextCell),_xlpm.TextCell),""))</f>
        <v/>
      </c>
      <c r="X4853" s="60" t="str">
        <f>IF(A4853&lt;&gt;"",IFERROR(IF(FIND(" ",G4853)&gt;=1,MID(G4853,FIND(" ",G4853)+1,LEN(G4853)),""),""),"")</f>
        <v/>
      </c>
      <c r="AC4853" s="51">
        <f>IFERROR(VALUE(MID($C4853,1,2)),0)</f>
        <v>0</v>
      </c>
      <c r="AD4853" s="44">
        <f>IFERROR(VALUE(MID($C4853,4,3)),0)</f>
        <v>0</v>
      </c>
      <c r="AE4853" s="51">
        <f>VALUE(RIGHT("00"&amp;AC4853,2)&amp;RIGHT("000"&amp;AD4853,3))</f>
        <v>0</v>
      </c>
    </row>
    <row r="4854" spans="1:31">
      <c r="A4854" s="60" t="str">
        <f>IF(G4854&amp;Q4854&lt;&gt;"",W4854&amp;Q4854,"")</f>
        <v/>
      </c>
      <c r="B4854" s="60" t="str">
        <f>IF(C4854&lt;&gt;"",LEFT(C4854,9),"")</f>
        <v/>
      </c>
      <c r="V4854" s="60" t="str">
        <f>W4854&amp;H4854</f>
        <v/>
      </c>
      <c r="W4854" s="60" t="str">
        <f>_xlfn.LET(_xlpm.TextCell,TEXT(G4854,"###"),IF(_xlpm.TextCell&lt;&gt;"",IF(StyleSpaceSplit,IFERROR(IF(FIND(" ",_xlpm.TextCell)&gt;=1,MID(_xlpm.TextCell,1,FIND(" ",_xlpm.TextCell)-1),_xlpm.TextCell),_xlpm.TextCell),_xlpm.TextCell),""))</f>
        <v/>
      </c>
      <c r="X4854" s="60" t="str">
        <f>IF(A4854&lt;&gt;"",IFERROR(IF(FIND(" ",G4854)&gt;=1,MID(G4854,FIND(" ",G4854)+1,LEN(G4854)),""),""),"")</f>
        <v/>
      </c>
      <c r="AC4854" s="51">
        <f>IFERROR(VALUE(MID($C4854,1,2)),0)</f>
        <v>0</v>
      </c>
      <c r="AD4854" s="44">
        <f>IFERROR(VALUE(MID($C4854,4,3)),0)</f>
        <v>0</v>
      </c>
      <c r="AE4854" s="51">
        <f>VALUE(RIGHT("00"&amp;AC4854,2)&amp;RIGHT("000"&amp;AD4854,3))</f>
        <v>0</v>
      </c>
    </row>
    <row r="4855" spans="1:31">
      <c r="A4855" s="60" t="str">
        <f>IF(G4855&amp;Q4855&lt;&gt;"",W4855&amp;Q4855,"")</f>
        <v/>
      </c>
      <c r="B4855" s="60" t="str">
        <f>IF(C4855&lt;&gt;"",LEFT(C4855,9),"")</f>
        <v/>
      </c>
      <c r="V4855" s="60" t="str">
        <f>W4855&amp;H4855</f>
        <v/>
      </c>
      <c r="W4855" s="60" t="str">
        <f>_xlfn.LET(_xlpm.TextCell,TEXT(G4855,"###"),IF(_xlpm.TextCell&lt;&gt;"",IF(StyleSpaceSplit,IFERROR(IF(FIND(" ",_xlpm.TextCell)&gt;=1,MID(_xlpm.TextCell,1,FIND(" ",_xlpm.TextCell)-1),_xlpm.TextCell),_xlpm.TextCell),_xlpm.TextCell),""))</f>
        <v/>
      </c>
      <c r="X4855" s="60" t="str">
        <f>IF(A4855&lt;&gt;"",IFERROR(IF(FIND(" ",G4855)&gt;=1,MID(G4855,FIND(" ",G4855)+1,LEN(G4855)),""),""),"")</f>
        <v/>
      </c>
      <c r="AC4855" s="51">
        <f>IFERROR(VALUE(MID($C4855,1,2)),0)</f>
        <v>0</v>
      </c>
      <c r="AD4855" s="44">
        <f>IFERROR(VALUE(MID($C4855,4,3)),0)</f>
        <v>0</v>
      </c>
      <c r="AE4855" s="51">
        <f>VALUE(RIGHT("00"&amp;AC4855,2)&amp;RIGHT("000"&amp;AD4855,3))</f>
        <v>0</v>
      </c>
    </row>
    <row r="4856" spans="1:31">
      <c r="A4856" s="60" t="str">
        <f>IF(G4856&amp;Q4856&lt;&gt;"",W4856&amp;Q4856,"")</f>
        <v/>
      </c>
      <c r="B4856" s="60" t="str">
        <f>IF(C4856&lt;&gt;"",LEFT(C4856,9),"")</f>
        <v/>
      </c>
      <c r="V4856" s="60" t="str">
        <f>W4856&amp;H4856</f>
        <v/>
      </c>
      <c r="W4856" s="60" t="str">
        <f>_xlfn.LET(_xlpm.TextCell,TEXT(G4856,"###"),IF(_xlpm.TextCell&lt;&gt;"",IF(StyleSpaceSplit,IFERROR(IF(FIND(" ",_xlpm.TextCell)&gt;=1,MID(_xlpm.TextCell,1,FIND(" ",_xlpm.TextCell)-1),_xlpm.TextCell),_xlpm.TextCell),_xlpm.TextCell),""))</f>
        <v/>
      </c>
      <c r="X4856" s="60" t="str">
        <f>IF(A4856&lt;&gt;"",IFERROR(IF(FIND(" ",G4856)&gt;=1,MID(G4856,FIND(" ",G4856)+1,LEN(G4856)),""),""),"")</f>
        <v/>
      </c>
      <c r="AC4856" s="51">
        <f>IFERROR(VALUE(MID($C4856,1,2)),0)</f>
        <v>0</v>
      </c>
      <c r="AD4856" s="44">
        <f>IFERROR(VALUE(MID($C4856,4,3)),0)</f>
        <v>0</v>
      </c>
      <c r="AE4856" s="51">
        <f>VALUE(RIGHT("00"&amp;AC4856,2)&amp;RIGHT("000"&amp;AD4856,3))</f>
        <v>0</v>
      </c>
    </row>
    <row r="4857" spans="1:31">
      <c r="A4857" s="60" t="str">
        <f>IF(G4857&amp;Q4857&lt;&gt;"",W4857&amp;Q4857,"")</f>
        <v/>
      </c>
      <c r="B4857" s="60" t="str">
        <f>IF(C4857&lt;&gt;"",LEFT(C4857,9),"")</f>
        <v/>
      </c>
      <c r="V4857" s="60" t="str">
        <f>W4857&amp;H4857</f>
        <v/>
      </c>
      <c r="W4857" s="60" t="str">
        <f>_xlfn.LET(_xlpm.TextCell,TEXT(G4857,"###"),IF(_xlpm.TextCell&lt;&gt;"",IF(StyleSpaceSplit,IFERROR(IF(FIND(" ",_xlpm.TextCell)&gt;=1,MID(_xlpm.TextCell,1,FIND(" ",_xlpm.TextCell)-1),_xlpm.TextCell),_xlpm.TextCell),_xlpm.TextCell),""))</f>
        <v/>
      </c>
      <c r="X4857" s="60" t="str">
        <f>IF(A4857&lt;&gt;"",IFERROR(IF(FIND(" ",G4857)&gt;=1,MID(G4857,FIND(" ",G4857)+1,LEN(G4857)),""),""),"")</f>
        <v/>
      </c>
      <c r="AC4857" s="51">
        <f>IFERROR(VALUE(MID($C4857,1,2)),0)</f>
        <v>0</v>
      </c>
      <c r="AD4857" s="44">
        <f>IFERROR(VALUE(MID($C4857,4,3)),0)</f>
        <v>0</v>
      </c>
      <c r="AE4857" s="51">
        <f>VALUE(RIGHT("00"&amp;AC4857,2)&amp;RIGHT("000"&amp;AD4857,3))</f>
        <v>0</v>
      </c>
    </row>
    <row r="4858" spans="1:31">
      <c r="A4858" s="60" t="str">
        <f>IF(G4858&amp;Q4858&lt;&gt;"",W4858&amp;Q4858,"")</f>
        <v/>
      </c>
      <c r="B4858" s="60" t="str">
        <f>IF(C4858&lt;&gt;"",LEFT(C4858,9),"")</f>
        <v/>
      </c>
      <c r="V4858" s="60" t="str">
        <f>W4858&amp;H4858</f>
        <v/>
      </c>
      <c r="W4858" s="60" t="str">
        <f>_xlfn.LET(_xlpm.TextCell,TEXT(G4858,"###"),IF(_xlpm.TextCell&lt;&gt;"",IF(StyleSpaceSplit,IFERROR(IF(FIND(" ",_xlpm.TextCell)&gt;=1,MID(_xlpm.TextCell,1,FIND(" ",_xlpm.TextCell)-1),_xlpm.TextCell),_xlpm.TextCell),_xlpm.TextCell),""))</f>
        <v/>
      </c>
      <c r="X4858" s="60" t="str">
        <f>IF(A4858&lt;&gt;"",IFERROR(IF(FIND(" ",G4858)&gt;=1,MID(G4858,FIND(" ",G4858)+1,LEN(G4858)),""),""),"")</f>
        <v/>
      </c>
      <c r="AC4858" s="51">
        <f>IFERROR(VALUE(MID($C4858,1,2)),0)</f>
        <v>0</v>
      </c>
      <c r="AD4858" s="44">
        <f>IFERROR(VALUE(MID($C4858,4,3)),0)</f>
        <v>0</v>
      </c>
      <c r="AE4858" s="51">
        <f>VALUE(RIGHT("00"&amp;AC4858,2)&amp;RIGHT("000"&amp;AD4858,3))</f>
        <v>0</v>
      </c>
    </row>
    <row r="4859" spans="1:31">
      <c r="A4859" s="60" t="str">
        <f>IF(G4859&amp;Q4859&lt;&gt;"",W4859&amp;Q4859,"")</f>
        <v/>
      </c>
      <c r="B4859" s="60" t="str">
        <f>IF(C4859&lt;&gt;"",LEFT(C4859,9),"")</f>
        <v/>
      </c>
      <c r="V4859" s="60" t="str">
        <f>W4859&amp;H4859</f>
        <v/>
      </c>
      <c r="W4859" s="60" t="str">
        <f>_xlfn.LET(_xlpm.TextCell,TEXT(G4859,"###"),IF(_xlpm.TextCell&lt;&gt;"",IF(StyleSpaceSplit,IFERROR(IF(FIND(" ",_xlpm.TextCell)&gt;=1,MID(_xlpm.TextCell,1,FIND(" ",_xlpm.TextCell)-1),_xlpm.TextCell),_xlpm.TextCell),_xlpm.TextCell),""))</f>
        <v/>
      </c>
      <c r="X4859" s="60" t="str">
        <f>IF(A4859&lt;&gt;"",IFERROR(IF(FIND(" ",G4859)&gt;=1,MID(G4859,FIND(" ",G4859)+1,LEN(G4859)),""),""),"")</f>
        <v/>
      </c>
      <c r="AC4859" s="51">
        <f>IFERROR(VALUE(MID($C4859,1,2)),0)</f>
        <v>0</v>
      </c>
      <c r="AD4859" s="44">
        <f>IFERROR(VALUE(MID($C4859,4,3)),0)</f>
        <v>0</v>
      </c>
      <c r="AE4859" s="51">
        <f>VALUE(RIGHT("00"&amp;AC4859,2)&amp;RIGHT("000"&amp;AD4859,3))</f>
        <v>0</v>
      </c>
    </row>
    <row r="4860" spans="1:31">
      <c r="A4860" s="60" t="str">
        <f>IF(G4860&amp;Q4860&lt;&gt;"",W4860&amp;Q4860,"")</f>
        <v/>
      </c>
      <c r="B4860" s="60" t="str">
        <f>IF(C4860&lt;&gt;"",LEFT(C4860,9),"")</f>
        <v/>
      </c>
      <c r="V4860" s="60" t="str">
        <f>W4860&amp;H4860</f>
        <v/>
      </c>
      <c r="W4860" s="60" t="str">
        <f>_xlfn.LET(_xlpm.TextCell,TEXT(G4860,"###"),IF(_xlpm.TextCell&lt;&gt;"",IF(StyleSpaceSplit,IFERROR(IF(FIND(" ",_xlpm.TextCell)&gt;=1,MID(_xlpm.TextCell,1,FIND(" ",_xlpm.TextCell)-1),_xlpm.TextCell),_xlpm.TextCell),_xlpm.TextCell),""))</f>
        <v/>
      </c>
      <c r="X4860" s="60" t="str">
        <f>IF(A4860&lt;&gt;"",IFERROR(IF(FIND(" ",G4860)&gt;=1,MID(G4860,FIND(" ",G4860)+1,LEN(G4860)),""),""),"")</f>
        <v/>
      </c>
      <c r="AC4860" s="51">
        <f>IFERROR(VALUE(MID($C4860,1,2)),0)</f>
        <v>0</v>
      </c>
      <c r="AD4860" s="44">
        <f>IFERROR(VALUE(MID($C4860,4,3)),0)</f>
        <v>0</v>
      </c>
      <c r="AE4860" s="51">
        <f>VALUE(RIGHT("00"&amp;AC4860,2)&amp;RIGHT("000"&amp;AD4860,3))</f>
        <v>0</v>
      </c>
    </row>
    <row r="4861" spans="1:31">
      <c r="A4861" s="60" t="str">
        <f>IF(G4861&amp;Q4861&lt;&gt;"",W4861&amp;Q4861,"")</f>
        <v/>
      </c>
      <c r="B4861" s="60" t="str">
        <f>IF(C4861&lt;&gt;"",LEFT(C4861,9),"")</f>
        <v/>
      </c>
      <c r="V4861" s="60" t="str">
        <f>W4861&amp;H4861</f>
        <v/>
      </c>
      <c r="W4861" s="60" t="str">
        <f>_xlfn.LET(_xlpm.TextCell,TEXT(G4861,"###"),IF(_xlpm.TextCell&lt;&gt;"",IF(StyleSpaceSplit,IFERROR(IF(FIND(" ",_xlpm.TextCell)&gt;=1,MID(_xlpm.TextCell,1,FIND(" ",_xlpm.TextCell)-1),_xlpm.TextCell),_xlpm.TextCell),_xlpm.TextCell),""))</f>
        <v/>
      </c>
      <c r="X4861" s="60" t="str">
        <f>IF(A4861&lt;&gt;"",IFERROR(IF(FIND(" ",G4861)&gt;=1,MID(G4861,FIND(" ",G4861)+1,LEN(G4861)),""),""),"")</f>
        <v/>
      </c>
      <c r="AC4861" s="51">
        <f>IFERROR(VALUE(MID($C4861,1,2)),0)</f>
        <v>0</v>
      </c>
      <c r="AD4861" s="44">
        <f>IFERROR(VALUE(MID($C4861,4,3)),0)</f>
        <v>0</v>
      </c>
      <c r="AE4861" s="51">
        <f>VALUE(RIGHT("00"&amp;AC4861,2)&amp;RIGHT("000"&amp;AD4861,3))</f>
        <v>0</v>
      </c>
    </row>
    <row r="4862" spans="1:31">
      <c r="A4862" s="60" t="str">
        <f>IF(G4862&amp;Q4862&lt;&gt;"",W4862&amp;Q4862,"")</f>
        <v/>
      </c>
      <c r="B4862" s="60" t="str">
        <f>IF(C4862&lt;&gt;"",LEFT(C4862,9),"")</f>
        <v/>
      </c>
      <c r="V4862" s="60" t="str">
        <f>W4862&amp;H4862</f>
        <v/>
      </c>
      <c r="W4862" s="60" t="str">
        <f>_xlfn.LET(_xlpm.TextCell,TEXT(G4862,"###"),IF(_xlpm.TextCell&lt;&gt;"",IF(StyleSpaceSplit,IFERROR(IF(FIND(" ",_xlpm.TextCell)&gt;=1,MID(_xlpm.TextCell,1,FIND(" ",_xlpm.TextCell)-1),_xlpm.TextCell),_xlpm.TextCell),_xlpm.TextCell),""))</f>
        <v/>
      </c>
      <c r="X4862" s="60" t="str">
        <f>IF(A4862&lt;&gt;"",IFERROR(IF(FIND(" ",G4862)&gt;=1,MID(G4862,FIND(" ",G4862)+1,LEN(G4862)),""),""),"")</f>
        <v/>
      </c>
      <c r="AC4862" s="51">
        <f>IFERROR(VALUE(MID($C4862,1,2)),0)</f>
        <v>0</v>
      </c>
      <c r="AD4862" s="44">
        <f>IFERROR(VALUE(MID($C4862,4,3)),0)</f>
        <v>0</v>
      </c>
      <c r="AE4862" s="51">
        <f>VALUE(RIGHT("00"&amp;AC4862,2)&amp;RIGHT("000"&amp;AD4862,3))</f>
        <v>0</v>
      </c>
    </row>
    <row r="4863" spans="1:31">
      <c r="A4863" s="60" t="str">
        <f>IF(G4863&amp;Q4863&lt;&gt;"",W4863&amp;Q4863,"")</f>
        <v/>
      </c>
      <c r="B4863" s="60" t="str">
        <f>IF(C4863&lt;&gt;"",LEFT(C4863,9),"")</f>
        <v/>
      </c>
      <c r="V4863" s="60" t="str">
        <f>W4863&amp;H4863</f>
        <v/>
      </c>
      <c r="W4863" s="60" t="str">
        <f>_xlfn.LET(_xlpm.TextCell,TEXT(G4863,"###"),IF(_xlpm.TextCell&lt;&gt;"",IF(StyleSpaceSplit,IFERROR(IF(FIND(" ",_xlpm.TextCell)&gt;=1,MID(_xlpm.TextCell,1,FIND(" ",_xlpm.TextCell)-1),_xlpm.TextCell),_xlpm.TextCell),_xlpm.TextCell),""))</f>
        <v/>
      </c>
      <c r="X4863" s="60" t="str">
        <f>IF(A4863&lt;&gt;"",IFERROR(IF(FIND(" ",G4863)&gt;=1,MID(G4863,FIND(" ",G4863)+1,LEN(G4863)),""),""),"")</f>
        <v/>
      </c>
      <c r="AC4863" s="51">
        <f>IFERROR(VALUE(MID($C4863,1,2)),0)</f>
        <v>0</v>
      </c>
      <c r="AD4863" s="44">
        <f>IFERROR(VALUE(MID($C4863,4,3)),0)</f>
        <v>0</v>
      </c>
      <c r="AE4863" s="51">
        <f>VALUE(RIGHT("00"&amp;AC4863,2)&amp;RIGHT("000"&amp;AD4863,3))</f>
        <v>0</v>
      </c>
    </row>
    <row r="4864" spans="1:31">
      <c r="A4864" s="60" t="str">
        <f>IF(G4864&amp;Q4864&lt;&gt;"",W4864&amp;Q4864,"")</f>
        <v/>
      </c>
      <c r="B4864" s="60" t="str">
        <f>IF(C4864&lt;&gt;"",LEFT(C4864,9),"")</f>
        <v/>
      </c>
      <c r="V4864" s="60" t="str">
        <f>W4864&amp;H4864</f>
        <v/>
      </c>
      <c r="W4864" s="60" t="str">
        <f>_xlfn.LET(_xlpm.TextCell,TEXT(G4864,"###"),IF(_xlpm.TextCell&lt;&gt;"",IF(StyleSpaceSplit,IFERROR(IF(FIND(" ",_xlpm.TextCell)&gt;=1,MID(_xlpm.TextCell,1,FIND(" ",_xlpm.TextCell)-1),_xlpm.TextCell),_xlpm.TextCell),_xlpm.TextCell),""))</f>
        <v/>
      </c>
      <c r="X4864" s="60" t="str">
        <f>IF(A4864&lt;&gt;"",IFERROR(IF(FIND(" ",G4864)&gt;=1,MID(G4864,FIND(" ",G4864)+1,LEN(G4864)),""),""),"")</f>
        <v/>
      </c>
      <c r="AC4864" s="51">
        <f>IFERROR(VALUE(MID($C4864,1,2)),0)</f>
        <v>0</v>
      </c>
      <c r="AD4864" s="44">
        <f>IFERROR(VALUE(MID($C4864,4,3)),0)</f>
        <v>0</v>
      </c>
      <c r="AE4864" s="51">
        <f>VALUE(RIGHT("00"&amp;AC4864,2)&amp;RIGHT("000"&amp;AD4864,3))</f>
        <v>0</v>
      </c>
    </row>
    <row r="4865" spans="1:31">
      <c r="A4865" s="60" t="str">
        <f>IF(G4865&amp;Q4865&lt;&gt;"",W4865&amp;Q4865,"")</f>
        <v/>
      </c>
      <c r="B4865" s="60" t="str">
        <f>IF(C4865&lt;&gt;"",LEFT(C4865,9),"")</f>
        <v/>
      </c>
      <c r="V4865" s="60" t="str">
        <f>W4865&amp;H4865</f>
        <v/>
      </c>
      <c r="W4865" s="60" t="str">
        <f>_xlfn.LET(_xlpm.TextCell,TEXT(G4865,"###"),IF(_xlpm.TextCell&lt;&gt;"",IF(StyleSpaceSplit,IFERROR(IF(FIND(" ",_xlpm.TextCell)&gt;=1,MID(_xlpm.TextCell,1,FIND(" ",_xlpm.TextCell)-1),_xlpm.TextCell),_xlpm.TextCell),_xlpm.TextCell),""))</f>
        <v/>
      </c>
      <c r="X4865" s="60" t="str">
        <f>IF(A4865&lt;&gt;"",IFERROR(IF(FIND(" ",G4865)&gt;=1,MID(G4865,FIND(" ",G4865)+1,LEN(G4865)),""),""),"")</f>
        <v/>
      </c>
      <c r="AC4865" s="51">
        <f>IFERROR(VALUE(MID($C4865,1,2)),0)</f>
        <v>0</v>
      </c>
      <c r="AD4865" s="44">
        <f>IFERROR(VALUE(MID($C4865,4,3)),0)</f>
        <v>0</v>
      </c>
      <c r="AE4865" s="51">
        <f>VALUE(RIGHT("00"&amp;AC4865,2)&amp;RIGHT("000"&amp;AD4865,3))</f>
        <v>0</v>
      </c>
    </row>
    <row r="4866" spans="1:31">
      <c r="A4866" s="60" t="str">
        <f>IF(G4866&amp;Q4866&lt;&gt;"",W4866&amp;Q4866,"")</f>
        <v/>
      </c>
      <c r="B4866" s="60" t="str">
        <f>IF(C4866&lt;&gt;"",LEFT(C4866,9),"")</f>
        <v/>
      </c>
      <c r="V4866" s="60" t="str">
        <f>W4866&amp;H4866</f>
        <v/>
      </c>
      <c r="W4866" s="60" t="str">
        <f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>IF(A4866&lt;&gt;"",IFERROR(IF(FIND(" ",G4866)&gt;=1,MID(G4866,FIND(" ",G4866)+1,LEN(G4866)),""),""),"")</f>
        <v/>
      </c>
      <c r="AC4866" s="51">
        <f>IFERROR(VALUE(MID($C4866,1,2)),0)</f>
        <v>0</v>
      </c>
      <c r="AD4866" s="44">
        <f>IFERROR(VALUE(MID($C4866,4,3)),0)</f>
        <v>0</v>
      </c>
      <c r="AE4866" s="51">
        <f>VALUE(RIGHT("00"&amp;AC4866,2)&amp;RIGHT("000"&amp;AD4866,3))</f>
        <v>0</v>
      </c>
    </row>
    <row r="4867" spans="1:31">
      <c r="A4867" s="60" t="str">
        <f>IF(G4867&amp;Q4867&lt;&gt;"",W4867&amp;Q4867,"")</f>
        <v/>
      </c>
      <c r="B4867" s="60" t="str">
        <f>IF(C4867&lt;&gt;"",LEFT(C4867,9),"")</f>
        <v/>
      </c>
      <c r="V4867" s="60" t="str">
        <f>W4867&amp;H4867</f>
        <v/>
      </c>
      <c r="W4867" s="60" t="str">
        <f>_xlfn.LET(_xlpm.TextCell,TEXT(G4867,"###"),IF(_xlpm.TextCell&lt;&gt;"",IF(StyleSpaceSplit,IFERROR(IF(FIND(" ",_xlpm.TextCell)&gt;=1,MID(_xlpm.TextCell,1,FIND(" ",_xlpm.TextCell)-1),_xlpm.TextCell),_xlpm.TextCell),_xlpm.TextCell),""))</f>
        <v/>
      </c>
      <c r="X4867" s="60" t="str">
        <f>IF(A4867&lt;&gt;"",IFERROR(IF(FIND(" ",G4867)&gt;=1,MID(G4867,FIND(" ",G4867)+1,LEN(G4867)),""),""),"")</f>
        <v/>
      </c>
      <c r="AC4867" s="51">
        <f>IFERROR(VALUE(MID($C4867,1,2)),0)</f>
        <v>0</v>
      </c>
      <c r="AD4867" s="44">
        <f>IFERROR(VALUE(MID($C4867,4,3)),0)</f>
        <v>0</v>
      </c>
      <c r="AE4867" s="51">
        <f>VALUE(RIGHT("00"&amp;AC4867,2)&amp;RIGHT("000"&amp;AD4867,3))</f>
        <v>0</v>
      </c>
    </row>
    <row r="4868" spans="1:31">
      <c r="A4868" s="60" t="str">
        <f>IF(G4868&amp;Q4868&lt;&gt;"",W4868&amp;Q4868,"")</f>
        <v/>
      </c>
      <c r="B4868" s="60" t="str">
        <f>IF(C4868&lt;&gt;"",LEFT(C4868,9),"")</f>
        <v/>
      </c>
      <c r="V4868" s="60" t="str">
        <f>W4868&amp;H4868</f>
        <v/>
      </c>
      <c r="W4868" s="60" t="str">
        <f>_xlfn.LET(_xlpm.TextCell,TEXT(G4868,"###"),IF(_xlpm.TextCell&lt;&gt;"",IF(StyleSpaceSplit,IFERROR(IF(FIND(" ",_xlpm.TextCell)&gt;=1,MID(_xlpm.TextCell,1,FIND(" ",_xlpm.TextCell)-1),_xlpm.TextCell),_xlpm.TextCell),_xlpm.TextCell),""))</f>
        <v/>
      </c>
      <c r="X4868" s="60" t="str">
        <f>IF(A4868&lt;&gt;"",IFERROR(IF(FIND(" ",G4868)&gt;=1,MID(G4868,FIND(" ",G4868)+1,LEN(G4868)),""),""),"")</f>
        <v/>
      </c>
      <c r="AC4868" s="51">
        <f>IFERROR(VALUE(MID($C4868,1,2)),0)</f>
        <v>0</v>
      </c>
      <c r="AD4868" s="44">
        <f>IFERROR(VALUE(MID($C4868,4,3)),0)</f>
        <v>0</v>
      </c>
      <c r="AE4868" s="51">
        <f>VALUE(RIGHT("00"&amp;AC4868,2)&amp;RIGHT("000"&amp;AD4868,3))</f>
        <v>0</v>
      </c>
    </row>
    <row r="4869" spans="1:31">
      <c r="A4869" s="60" t="str">
        <f>IF(G4869&amp;Q4869&lt;&gt;"",W4869&amp;Q4869,"")</f>
        <v/>
      </c>
      <c r="B4869" s="60" t="str">
        <f>IF(C4869&lt;&gt;"",LEFT(C4869,9),"")</f>
        <v/>
      </c>
      <c r="V4869" s="60" t="str">
        <f>W4869&amp;H4869</f>
        <v/>
      </c>
      <c r="W4869" s="60" t="str">
        <f>_xlfn.LET(_xlpm.TextCell,TEXT(G4869,"###"),IF(_xlpm.TextCell&lt;&gt;"",IF(StyleSpaceSplit,IFERROR(IF(FIND(" ",_xlpm.TextCell)&gt;=1,MID(_xlpm.TextCell,1,FIND(" ",_xlpm.TextCell)-1),_xlpm.TextCell),_xlpm.TextCell),_xlpm.TextCell),""))</f>
        <v/>
      </c>
      <c r="X4869" s="60" t="str">
        <f>IF(A4869&lt;&gt;"",IFERROR(IF(FIND(" ",G4869)&gt;=1,MID(G4869,FIND(" ",G4869)+1,LEN(G4869)),""),""),"")</f>
        <v/>
      </c>
      <c r="AC4869" s="51">
        <f>IFERROR(VALUE(MID($C4869,1,2)),0)</f>
        <v>0</v>
      </c>
      <c r="AD4869" s="44">
        <f>IFERROR(VALUE(MID($C4869,4,3)),0)</f>
        <v>0</v>
      </c>
      <c r="AE4869" s="51">
        <f>VALUE(RIGHT("00"&amp;AC4869,2)&amp;RIGHT("000"&amp;AD4869,3))</f>
        <v>0</v>
      </c>
    </row>
    <row r="4870" spans="1:31">
      <c r="A4870" s="60" t="str">
        <f>IF(G4870&amp;Q4870&lt;&gt;"",W4870&amp;Q4870,"")</f>
        <v/>
      </c>
      <c r="B4870" s="60" t="str">
        <f>IF(C4870&lt;&gt;"",LEFT(C4870,9),"")</f>
        <v/>
      </c>
      <c r="V4870" s="60" t="str">
        <f>W4870&amp;H4870</f>
        <v/>
      </c>
      <c r="W4870" s="60" t="str">
        <f>_xlfn.LET(_xlpm.TextCell,TEXT(G4870,"###"),IF(_xlpm.TextCell&lt;&gt;"",IF(StyleSpaceSplit,IFERROR(IF(FIND(" ",_xlpm.TextCell)&gt;=1,MID(_xlpm.TextCell,1,FIND(" ",_xlpm.TextCell)-1),_xlpm.TextCell),_xlpm.TextCell),_xlpm.TextCell),""))</f>
        <v/>
      </c>
      <c r="X4870" s="60" t="str">
        <f>IF(A4870&lt;&gt;"",IFERROR(IF(FIND(" ",G4870)&gt;=1,MID(G4870,FIND(" ",G4870)+1,LEN(G4870)),""),""),"")</f>
        <v/>
      </c>
      <c r="AC4870" s="51">
        <f>IFERROR(VALUE(MID($C4870,1,2)),0)</f>
        <v>0</v>
      </c>
      <c r="AD4870" s="44">
        <f>IFERROR(VALUE(MID($C4870,4,3)),0)</f>
        <v>0</v>
      </c>
      <c r="AE4870" s="51">
        <f>VALUE(RIGHT("00"&amp;AC4870,2)&amp;RIGHT("000"&amp;AD4870,3))</f>
        <v>0</v>
      </c>
    </row>
    <row r="4871" spans="1:31">
      <c r="A4871" s="60" t="str">
        <f>IF(G4871&amp;Q4871&lt;&gt;"",W4871&amp;Q4871,"")</f>
        <v/>
      </c>
      <c r="B4871" s="60" t="str">
        <f>IF(C4871&lt;&gt;"",LEFT(C4871,9),"")</f>
        <v/>
      </c>
      <c r="V4871" s="60" t="str">
        <f>W4871&amp;H4871</f>
        <v/>
      </c>
      <c r="W4871" s="60" t="str">
        <f>_xlfn.LET(_xlpm.TextCell,TEXT(G4871,"###"),IF(_xlpm.TextCell&lt;&gt;"",IF(StyleSpaceSplit,IFERROR(IF(FIND(" ",_xlpm.TextCell)&gt;=1,MID(_xlpm.TextCell,1,FIND(" ",_xlpm.TextCell)-1),_xlpm.TextCell),_xlpm.TextCell),_xlpm.TextCell),""))</f>
        <v/>
      </c>
      <c r="X4871" s="60" t="str">
        <f>IF(A4871&lt;&gt;"",IFERROR(IF(FIND(" ",G4871)&gt;=1,MID(G4871,FIND(" ",G4871)+1,LEN(G4871)),""),""),"")</f>
        <v/>
      </c>
      <c r="AC4871" s="51">
        <f>IFERROR(VALUE(MID($C4871,1,2)),0)</f>
        <v>0</v>
      </c>
      <c r="AD4871" s="44">
        <f>IFERROR(VALUE(MID($C4871,4,3)),0)</f>
        <v>0</v>
      </c>
      <c r="AE4871" s="51">
        <f>VALUE(RIGHT("00"&amp;AC4871,2)&amp;RIGHT("000"&amp;AD4871,3))</f>
        <v>0</v>
      </c>
    </row>
    <row r="4872" spans="1:31">
      <c r="A4872" s="60" t="str">
        <f>IF(G4872&amp;Q4872&lt;&gt;"",W4872&amp;Q4872,"")</f>
        <v/>
      </c>
      <c r="B4872" s="60" t="str">
        <f>IF(C4872&lt;&gt;"",LEFT(C4872,9),"")</f>
        <v/>
      </c>
      <c r="V4872" s="60" t="str">
        <f>W4872&amp;H4872</f>
        <v/>
      </c>
      <c r="W4872" s="60" t="str">
        <f>_xlfn.LET(_xlpm.TextCell,TEXT(G4872,"###"),IF(_xlpm.TextCell&lt;&gt;"",IF(StyleSpaceSplit,IFERROR(IF(FIND(" ",_xlpm.TextCell)&gt;=1,MID(_xlpm.TextCell,1,FIND(" ",_xlpm.TextCell)-1),_xlpm.TextCell),_xlpm.TextCell),_xlpm.TextCell),""))</f>
        <v/>
      </c>
      <c r="X4872" s="60" t="str">
        <f>IF(A4872&lt;&gt;"",IFERROR(IF(FIND(" ",G4872)&gt;=1,MID(G4872,FIND(" ",G4872)+1,LEN(G4872)),""),""),"")</f>
        <v/>
      </c>
      <c r="AC4872" s="51">
        <f>IFERROR(VALUE(MID($C4872,1,2)),0)</f>
        <v>0</v>
      </c>
      <c r="AD4872" s="44">
        <f>IFERROR(VALUE(MID($C4872,4,3)),0)</f>
        <v>0</v>
      </c>
      <c r="AE4872" s="51">
        <f>VALUE(RIGHT("00"&amp;AC4872,2)&amp;RIGHT("000"&amp;AD4872,3))</f>
        <v>0</v>
      </c>
    </row>
    <row r="4873" spans="1:31">
      <c r="A4873" s="60" t="str">
        <f>IF(G4873&amp;Q4873&lt;&gt;"",W4873&amp;Q4873,"")</f>
        <v/>
      </c>
      <c r="B4873" s="60" t="str">
        <f>IF(C4873&lt;&gt;"",LEFT(C4873,9),"")</f>
        <v/>
      </c>
      <c r="V4873" s="60" t="str">
        <f>W4873&amp;H4873</f>
        <v/>
      </c>
      <c r="W4873" s="60" t="str">
        <f>_xlfn.LET(_xlpm.TextCell,TEXT(G4873,"###"),IF(_xlpm.TextCell&lt;&gt;"",IF(StyleSpaceSplit,IFERROR(IF(FIND(" ",_xlpm.TextCell)&gt;=1,MID(_xlpm.TextCell,1,FIND(" ",_xlpm.TextCell)-1),_xlpm.TextCell),_xlpm.TextCell),_xlpm.TextCell),""))</f>
        <v/>
      </c>
      <c r="X4873" s="60" t="str">
        <f>IF(A4873&lt;&gt;"",IFERROR(IF(FIND(" ",G4873)&gt;=1,MID(G4873,FIND(" ",G4873)+1,LEN(G4873)),""),""),"")</f>
        <v/>
      </c>
      <c r="AC4873" s="51">
        <f>IFERROR(VALUE(MID($C4873,1,2)),0)</f>
        <v>0</v>
      </c>
      <c r="AD4873" s="44">
        <f>IFERROR(VALUE(MID($C4873,4,3)),0)</f>
        <v>0</v>
      </c>
      <c r="AE4873" s="51">
        <f>VALUE(RIGHT("00"&amp;AC4873,2)&amp;RIGHT("000"&amp;AD4873,3))</f>
        <v>0</v>
      </c>
    </row>
    <row r="4874" spans="1:31">
      <c r="A4874" s="60" t="str">
        <f>IF(G4874&amp;Q4874&lt;&gt;"",W4874&amp;Q4874,"")</f>
        <v/>
      </c>
      <c r="B4874" s="60" t="str">
        <f>IF(C4874&lt;&gt;"",LEFT(C4874,9),"")</f>
        <v/>
      </c>
      <c r="V4874" s="60" t="str">
        <f>W4874&amp;H4874</f>
        <v/>
      </c>
      <c r="W4874" s="60" t="str">
        <f>_xlfn.LET(_xlpm.TextCell,TEXT(G4874,"###"),IF(_xlpm.TextCell&lt;&gt;"",IF(StyleSpaceSplit,IFERROR(IF(FIND(" ",_xlpm.TextCell)&gt;=1,MID(_xlpm.TextCell,1,FIND(" ",_xlpm.TextCell)-1),_xlpm.TextCell),_xlpm.TextCell),_xlpm.TextCell),""))</f>
        <v/>
      </c>
      <c r="X4874" s="60" t="str">
        <f>IF(A4874&lt;&gt;"",IFERROR(IF(FIND(" ",G4874)&gt;=1,MID(G4874,FIND(" ",G4874)+1,LEN(G4874)),""),""),"")</f>
        <v/>
      </c>
      <c r="AC4874" s="51">
        <f>IFERROR(VALUE(MID($C4874,1,2)),0)</f>
        <v>0</v>
      </c>
      <c r="AD4874" s="44">
        <f>IFERROR(VALUE(MID($C4874,4,3)),0)</f>
        <v>0</v>
      </c>
      <c r="AE4874" s="51">
        <f>VALUE(RIGHT("00"&amp;AC4874,2)&amp;RIGHT("000"&amp;AD4874,3))</f>
        <v>0</v>
      </c>
    </row>
    <row r="4875" spans="1:31">
      <c r="A4875" s="60" t="str">
        <f>IF(G4875&amp;Q4875&lt;&gt;"",W4875&amp;Q4875,"")</f>
        <v/>
      </c>
      <c r="B4875" s="60" t="str">
        <f>IF(C4875&lt;&gt;"",LEFT(C4875,9),"")</f>
        <v/>
      </c>
      <c r="V4875" s="60" t="str">
        <f>W4875&amp;H4875</f>
        <v/>
      </c>
      <c r="W4875" s="60" t="str">
        <f>_xlfn.LET(_xlpm.TextCell,TEXT(G4875,"###"),IF(_xlpm.TextCell&lt;&gt;"",IF(StyleSpaceSplit,IFERROR(IF(FIND(" ",_xlpm.TextCell)&gt;=1,MID(_xlpm.TextCell,1,FIND(" ",_xlpm.TextCell)-1),_xlpm.TextCell),_xlpm.TextCell),_xlpm.TextCell),""))</f>
        <v/>
      </c>
      <c r="X4875" s="60" t="str">
        <f>IF(A4875&lt;&gt;"",IFERROR(IF(FIND(" ",G4875)&gt;=1,MID(G4875,FIND(" ",G4875)+1,LEN(G4875)),""),""),"")</f>
        <v/>
      </c>
      <c r="AC4875" s="51">
        <f>IFERROR(VALUE(MID($C4875,1,2)),0)</f>
        <v>0</v>
      </c>
      <c r="AD4875" s="44">
        <f>IFERROR(VALUE(MID($C4875,4,3)),0)</f>
        <v>0</v>
      </c>
      <c r="AE4875" s="51">
        <f>VALUE(RIGHT("00"&amp;AC4875,2)&amp;RIGHT("000"&amp;AD4875,3))</f>
        <v>0</v>
      </c>
    </row>
    <row r="4876" spans="1:31">
      <c r="A4876" s="60" t="str">
        <f>IF(G4876&amp;Q4876&lt;&gt;"",W4876&amp;Q4876,"")</f>
        <v/>
      </c>
      <c r="B4876" s="60" t="str">
        <f>IF(C4876&lt;&gt;"",LEFT(C4876,9),"")</f>
        <v/>
      </c>
      <c r="V4876" s="60" t="str">
        <f>W4876&amp;H4876</f>
        <v/>
      </c>
      <c r="W4876" s="60" t="str">
        <f>_xlfn.LET(_xlpm.TextCell,TEXT(G4876,"###"),IF(_xlpm.TextCell&lt;&gt;"",IF(StyleSpaceSplit,IFERROR(IF(FIND(" ",_xlpm.TextCell)&gt;=1,MID(_xlpm.TextCell,1,FIND(" ",_xlpm.TextCell)-1),_xlpm.TextCell),_xlpm.TextCell),_xlpm.TextCell),""))</f>
        <v/>
      </c>
      <c r="X4876" s="60" t="str">
        <f>IF(A4876&lt;&gt;"",IFERROR(IF(FIND(" ",G4876)&gt;=1,MID(G4876,FIND(" ",G4876)+1,LEN(G4876)),""),""),"")</f>
        <v/>
      </c>
      <c r="AC4876" s="51">
        <f>IFERROR(VALUE(MID($C4876,1,2)),0)</f>
        <v>0</v>
      </c>
      <c r="AD4876" s="44">
        <f>IFERROR(VALUE(MID($C4876,4,3)),0)</f>
        <v>0</v>
      </c>
      <c r="AE4876" s="51">
        <f>VALUE(RIGHT("00"&amp;AC4876,2)&amp;RIGHT("000"&amp;AD4876,3))</f>
        <v>0</v>
      </c>
    </row>
    <row r="4877" spans="1:31">
      <c r="A4877" s="60" t="str">
        <f>IF(G4877&amp;Q4877&lt;&gt;"",W4877&amp;Q4877,"")</f>
        <v/>
      </c>
      <c r="B4877" s="60" t="str">
        <f>IF(C4877&lt;&gt;"",LEFT(C4877,9),"")</f>
        <v/>
      </c>
      <c r="V4877" s="60" t="str">
        <f>W4877&amp;H4877</f>
        <v/>
      </c>
      <c r="W4877" s="60" t="str">
        <f>_xlfn.LET(_xlpm.TextCell,TEXT(G4877,"###"),IF(_xlpm.TextCell&lt;&gt;"",IF(StyleSpaceSplit,IFERROR(IF(FIND(" ",_xlpm.TextCell)&gt;=1,MID(_xlpm.TextCell,1,FIND(" ",_xlpm.TextCell)-1),_xlpm.TextCell),_xlpm.TextCell),_xlpm.TextCell),""))</f>
        <v/>
      </c>
      <c r="X4877" s="60" t="str">
        <f>IF(A4877&lt;&gt;"",IFERROR(IF(FIND(" ",G4877)&gt;=1,MID(G4877,FIND(" ",G4877)+1,LEN(G4877)),""),""),"")</f>
        <v/>
      </c>
      <c r="AC4877" s="51">
        <f>IFERROR(VALUE(MID($C4877,1,2)),0)</f>
        <v>0</v>
      </c>
      <c r="AD4877" s="44">
        <f>IFERROR(VALUE(MID($C4877,4,3)),0)</f>
        <v>0</v>
      </c>
      <c r="AE4877" s="51">
        <f>VALUE(RIGHT("00"&amp;AC4877,2)&amp;RIGHT("000"&amp;AD4877,3))</f>
        <v>0</v>
      </c>
    </row>
    <row r="4878" spans="1:31">
      <c r="A4878" s="60" t="str">
        <f>IF(G4878&amp;Q4878&lt;&gt;"",W4878&amp;Q4878,"")</f>
        <v/>
      </c>
      <c r="B4878" s="60" t="str">
        <f>IF(C4878&lt;&gt;"",LEFT(C4878,9),"")</f>
        <v/>
      </c>
      <c r="V4878" s="60" t="str">
        <f>W4878&amp;H4878</f>
        <v/>
      </c>
      <c r="W4878" s="60" t="str">
        <f>_xlfn.LET(_xlpm.TextCell,TEXT(G4878,"###"),IF(_xlpm.TextCell&lt;&gt;"",IF(StyleSpaceSplit,IFERROR(IF(FIND(" ",_xlpm.TextCell)&gt;=1,MID(_xlpm.TextCell,1,FIND(" ",_xlpm.TextCell)-1),_xlpm.TextCell),_xlpm.TextCell),_xlpm.TextCell),""))</f>
        <v/>
      </c>
      <c r="X4878" s="60" t="str">
        <f>IF(A4878&lt;&gt;"",IFERROR(IF(FIND(" ",G4878)&gt;=1,MID(G4878,FIND(" ",G4878)+1,LEN(G4878)),""),""),"")</f>
        <v/>
      </c>
      <c r="AC4878" s="51">
        <f>IFERROR(VALUE(MID($C4878,1,2)),0)</f>
        <v>0</v>
      </c>
      <c r="AD4878" s="44">
        <f>IFERROR(VALUE(MID($C4878,4,3)),0)</f>
        <v>0</v>
      </c>
      <c r="AE4878" s="51">
        <f>VALUE(RIGHT("00"&amp;AC4878,2)&amp;RIGHT("000"&amp;AD4878,3))</f>
        <v>0</v>
      </c>
    </row>
    <row r="4879" spans="1:31">
      <c r="A4879" s="60" t="str">
        <f>IF(G4879&amp;Q4879&lt;&gt;"",W4879&amp;Q4879,"")</f>
        <v/>
      </c>
      <c r="B4879" s="60" t="str">
        <f>IF(C4879&lt;&gt;"",LEFT(C4879,9),"")</f>
        <v/>
      </c>
      <c r="V4879" s="60" t="str">
        <f>W4879&amp;H4879</f>
        <v/>
      </c>
      <c r="W4879" s="60" t="str">
        <f>_xlfn.LET(_xlpm.TextCell,TEXT(G4879,"###"),IF(_xlpm.TextCell&lt;&gt;"",IF(StyleSpaceSplit,IFERROR(IF(FIND(" ",_xlpm.TextCell)&gt;=1,MID(_xlpm.TextCell,1,FIND(" ",_xlpm.TextCell)-1),_xlpm.TextCell),_xlpm.TextCell),_xlpm.TextCell),""))</f>
        <v/>
      </c>
      <c r="X4879" s="60" t="str">
        <f>IF(A4879&lt;&gt;"",IFERROR(IF(FIND(" ",G4879)&gt;=1,MID(G4879,FIND(" ",G4879)+1,LEN(G4879)),""),""),"")</f>
        <v/>
      </c>
      <c r="AC4879" s="51">
        <f>IFERROR(VALUE(MID($C4879,1,2)),0)</f>
        <v>0</v>
      </c>
      <c r="AD4879" s="44">
        <f>IFERROR(VALUE(MID($C4879,4,3)),0)</f>
        <v>0</v>
      </c>
      <c r="AE4879" s="51">
        <f>VALUE(RIGHT("00"&amp;AC4879,2)&amp;RIGHT("000"&amp;AD4879,3))</f>
        <v>0</v>
      </c>
    </row>
    <row r="4880" spans="1:31">
      <c r="A4880" s="60" t="str">
        <f>IF(G4880&amp;Q4880&lt;&gt;"",W4880&amp;Q4880,"")</f>
        <v/>
      </c>
      <c r="B4880" s="60" t="str">
        <f>IF(C4880&lt;&gt;"",LEFT(C4880,9),"")</f>
        <v/>
      </c>
      <c r="V4880" s="60" t="str">
        <f>W4880&amp;H4880</f>
        <v/>
      </c>
      <c r="W4880" s="60" t="str">
        <f>_xlfn.LET(_xlpm.TextCell,TEXT(G4880,"###"),IF(_xlpm.TextCell&lt;&gt;"",IF(StyleSpaceSplit,IFERROR(IF(FIND(" ",_xlpm.TextCell)&gt;=1,MID(_xlpm.TextCell,1,FIND(" ",_xlpm.TextCell)-1),_xlpm.TextCell),_xlpm.TextCell),_xlpm.TextCell),""))</f>
        <v/>
      </c>
      <c r="X4880" s="60" t="str">
        <f>IF(A4880&lt;&gt;"",IFERROR(IF(FIND(" ",G4880)&gt;=1,MID(G4880,FIND(" ",G4880)+1,LEN(G4880)),""),""),"")</f>
        <v/>
      </c>
      <c r="AC4880" s="51">
        <f>IFERROR(VALUE(MID($C4880,1,2)),0)</f>
        <v>0</v>
      </c>
      <c r="AD4880" s="44">
        <f>IFERROR(VALUE(MID($C4880,4,3)),0)</f>
        <v>0</v>
      </c>
      <c r="AE4880" s="51">
        <f>VALUE(RIGHT("00"&amp;AC4880,2)&amp;RIGHT("000"&amp;AD4880,3))</f>
        <v>0</v>
      </c>
    </row>
    <row r="4881" spans="1:31">
      <c r="A4881" s="60" t="str">
        <f>IF(G4881&amp;Q4881&lt;&gt;"",W4881&amp;Q4881,"")</f>
        <v/>
      </c>
      <c r="B4881" s="60" t="str">
        <f>IF(C4881&lt;&gt;"",LEFT(C4881,9),"")</f>
        <v/>
      </c>
      <c r="V4881" s="60" t="str">
        <f>W4881&amp;H4881</f>
        <v/>
      </c>
      <c r="W4881" s="60" t="str">
        <f>_xlfn.LET(_xlpm.TextCell,TEXT(G4881,"###"),IF(_xlpm.TextCell&lt;&gt;"",IF(StyleSpaceSplit,IFERROR(IF(FIND(" ",_xlpm.TextCell)&gt;=1,MID(_xlpm.TextCell,1,FIND(" ",_xlpm.TextCell)-1),_xlpm.TextCell),_xlpm.TextCell),_xlpm.TextCell),""))</f>
        <v/>
      </c>
      <c r="X4881" s="60" t="str">
        <f>IF(A4881&lt;&gt;"",IFERROR(IF(FIND(" ",G4881)&gt;=1,MID(G4881,FIND(" ",G4881)+1,LEN(G4881)),""),""),"")</f>
        <v/>
      </c>
      <c r="AC4881" s="51">
        <f>IFERROR(VALUE(MID($C4881,1,2)),0)</f>
        <v>0</v>
      </c>
      <c r="AD4881" s="44">
        <f>IFERROR(VALUE(MID($C4881,4,3)),0)</f>
        <v>0</v>
      </c>
      <c r="AE4881" s="51">
        <f>VALUE(RIGHT("00"&amp;AC4881,2)&amp;RIGHT("000"&amp;AD4881,3))</f>
        <v>0</v>
      </c>
    </row>
    <row r="4882" spans="1:31">
      <c r="A4882" s="60" t="str">
        <f>IF(G4882&amp;Q4882&lt;&gt;"",W4882&amp;Q4882,"")</f>
        <v/>
      </c>
      <c r="B4882" s="60" t="str">
        <f>IF(C4882&lt;&gt;"",LEFT(C4882,9),"")</f>
        <v/>
      </c>
      <c r="V4882" s="60" t="str">
        <f>W4882&amp;H4882</f>
        <v/>
      </c>
      <c r="W4882" s="60" t="str">
        <f>_xlfn.LET(_xlpm.TextCell,TEXT(G4882,"###"),IF(_xlpm.TextCell&lt;&gt;"",IF(StyleSpaceSplit,IFERROR(IF(FIND(" ",_xlpm.TextCell)&gt;=1,MID(_xlpm.TextCell,1,FIND(" ",_xlpm.TextCell)-1),_xlpm.TextCell),_xlpm.TextCell),_xlpm.TextCell),""))</f>
        <v/>
      </c>
      <c r="X4882" s="60" t="str">
        <f>IF(A4882&lt;&gt;"",IFERROR(IF(FIND(" ",G4882)&gt;=1,MID(G4882,FIND(" ",G4882)+1,LEN(G4882)),""),""),"")</f>
        <v/>
      </c>
      <c r="AC4882" s="51">
        <f>IFERROR(VALUE(MID($C4882,1,2)),0)</f>
        <v>0</v>
      </c>
      <c r="AD4882" s="44">
        <f>IFERROR(VALUE(MID($C4882,4,3)),0)</f>
        <v>0</v>
      </c>
      <c r="AE4882" s="51">
        <f>VALUE(RIGHT("00"&amp;AC4882,2)&amp;RIGHT("000"&amp;AD4882,3))</f>
        <v>0</v>
      </c>
    </row>
    <row r="4883" spans="1:31">
      <c r="A4883" s="60" t="str">
        <f>IF(G4883&amp;Q4883&lt;&gt;"",W4883&amp;Q4883,"")</f>
        <v/>
      </c>
      <c r="B4883" s="60" t="str">
        <f>IF(C4883&lt;&gt;"",LEFT(C4883,9),"")</f>
        <v/>
      </c>
      <c r="V4883" s="60" t="str">
        <f>W4883&amp;H4883</f>
        <v/>
      </c>
      <c r="W4883" s="60" t="str">
        <f>_xlfn.LET(_xlpm.TextCell,TEXT(G4883,"###"),IF(_xlpm.TextCell&lt;&gt;"",IF(StyleSpaceSplit,IFERROR(IF(FIND(" ",_xlpm.TextCell)&gt;=1,MID(_xlpm.TextCell,1,FIND(" ",_xlpm.TextCell)-1),_xlpm.TextCell),_xlpm.TextCell),_xlpm.TextCell),""))</f>
        <v/>
      </c>
      <c r="X4883" s="60" t="str">
        <f>IF(A4883&lt;&gt;"",IFERROR(IF(FIND(" ",G4883)&gt;=1,MID(G4883,FIND(" ",G4883)+1,LEN(G4883)),""),""),"")</f>
        <v/>
      </c>
      <c r="AC4883" s="51">
        <f>IFERROR(VALUE(MID($C4883,1,2)),0)</f>
        <v>0</v>
      </c>
      <c r="AD4883" s="44">
        <f>IFERROR(VALUE(MID($C4883,4,3)),0)</f>
        <v>0</v>
      </c>
      <c r="AE4883" s="51">
        <f>VALUE(RIGHT("00"&amp;AC4883,2)&amp;RIGHT("000"&amp;AD4883,3))</f>
        <v>0</v>
      </c>
    </row>
    <row r="4884" spans="1:31">
      <c r="A4884" s="60" t="str">
        <f>IF(G4884&amp;Q4884&lt;&gt;"",W4884&amp;Q4884,"")</f>
        <v/>
      </c>
      <c r="B4884" s="60" t="str">
        <f>IF(C4884&lt;&gt;"",LEFT(C4884,9),"")</f>
        <v/>
      </c>
      <c r="V4884" s="60" t="str">
        <f>W4884&amp;H4884</f>
        <v/>
      </c>
      <c r="W4884" s="60" t="str">
        <f>_xlfn.LET(_xlpm.TextCell,TEXT(G4884,"###"),IF(_xlpm.TextCell&lt;&gt;"",IF(StyleSpaceSplit,IFERROR(IF(FIND(" ",_xlpm.TextCell)&gt;=1,MID(_xlpm.TextCell,1,FIND(" ",_xlpm.TextCell)-1),_xlpm.TextCell),_xlpm.TextCell),_xlpm.TextCell),""))</f>
        <v/>
      </c>
      <c r="X4884" s="60" t="str">
        <f>IF(A4884&lt;&gt;"",IFERROR(IF(FIND(" ",G4884)&gt;=1,MID(G4884,FIND(" ",G4884)+1,LEN(G4884)),""),""),"")</f>
        <v/>
      </c>
      <c r="AC4884" s="51">
        <f>IFERROR(VALUE(MID($C4884,1,2)),0)</f>
        <v>0</v>
      </c>
      <c r="AD4884" s="44">
        <f>IFERROR(VALUE(MID($C4884,4,3)),0)</f>
        <v>0</v>
      </c>
      <c r="AE4884" s="51">
        <f>VALUE(RIGHT("00"&amp;AC4884,2)&amp;RIGHT("000"&amp;AD4884,3))</f>
        <v>0</v>
      </c>
    </row>
    <row r="4885" spans="1:31">
      <c r="A4885" s="60" t="str">
        <f>IF(G4885&amp;Q4885&lt;&gt;"",W4885&amp;Q4885,"")</f>
        <v/>
      </c>
      <c r="B4885" s="60" t="str">
        <f>IF(C4885&lt;&gt;"",LEFT(C4885,9),"")</f>
        <v/>
      </c>
      <c r="V4885" s="60" t="str">
        <f>W4885&amp;H4885</f>
        <v/>
      </c>
      <c r="W4885" s="60" t="str">
        <f>_xlfn.LET(_xlpm.TextCell,TEXT(G4885,"###"),IF(_xlpm.TextCell&lt;&gt;"",IF(StyleSpaceSplit,IFERROR(IF(FIND(" ",_xlpm.TextCell)&gt;=1,MID(_xlpm.TextCell,1,FIND(" ",_xlpm.TextCell)-1),_xlpm.TextCell),_xlpm.TextCell),_xlpm.TextCell),""))</f>
        <v/>
      </c>
      <c r="X4885" s="60" t="str">
        <f>IF(A4885&lt;&gt;"",IFERROR(IF(FIND(" ",G4885)&gt;=1,MID(G4885,FIND(" ",G4885)+1,LEN(G4885)),""),""),"")</f>
        <v/>
      </c>
      <c r="AC4885" s="51">
        <f>IFERROR(VALUE(MID($C4885,1,2)),0)</f>
        <v>0</v>
      </c>
      <c r="AD4885" s="44">
        <f>IFERROR(VALUE(MID($C4885,4,3)),0)</f>
        <v>0</v>
      </c>
      <c r="AE4885" s="51">
        <f>VALUE(RIGHT("00"&amp;AC4885,2)&amp;RIGHT("000"&amp;AD4885,3))</f>
        <v>0</v>
      </c>
    </row>
    <row r="4886" spans="1:31">
      <c r="A4886" s="60" t="str">
        <f>IF(G4886&amp;Q4886&lt;&gt;"",W4886&amp;Q4886,"")</f>
        <v/>
      </c>
      <c r="B4886" s="60" t="str">
        <f>IF(C4886&lt;&gt;"",LEFT(C4886,9),"")</f>
        <v/>
      </c>
      <c r="V4886" s="60" t="str">
        <f>W4886&amp;H4886</f>
        <v/>
      </c>
      <c r="W4886" s="60" t="str">
        <f>_xlfn.LET(_xlpm.TextCell,TEXT(G4886,"###"),IF(_xlpm.TextCell&lt;&gt;"",IF(StyleSpaceSplit,IFERROR(IF(FIND(" ",_xlpm.TextCell)&gt;=1,MID(_xlpm.TextCell,1,FIND(" ",_xlpm.TextCell)-1),_xlpm.TextCell),_xlpm.TextCell),_xlpm.TextCell),""))</f>
        <v/>
      </c>
      <c r="X4886" s="60" t="str">
        <f>IF(A4886&lt;&gt;"",IFERROR(IF(FIND(" ",G4886)&gt;=1,MID(G4886,FIND(" ",G4886)+1,LEN(G4886)),""),""),"")</f>
        <v/>
      </c>
      <c r="AC4886" s="51">
        <f>IFERROR(VALUE(MID($C4886,1,2)),0)</f>
        <v>0</v>
      </c>
      <c r="AD4886" s="44">
        <f>IFERROR(VALUE(MID($C4886,4,3)),0)</f>
        <v>0</v>
      </c>
      <c r="AE4886" s="51">
        <f>VALUE(RIGHT("00"&amp;AC4886,2)&amp;RIGHT("000"&amp;AD4886,3))</f>
        <v>0</v>
      </c>
    </row>
    <row r="4887" spans="1:31">
      <c r="A4887" s="60" t="str">
        <f>IF(G4887&amp;Q4887&lt;&gt;"",W4887&amp;Q4887,"")</f>
        <v/>
      </c>
      <c r="B4887" s="60" t="str">
        <f>IF(C4887&lt;&gt;"",LEFT(C4887,9),"")</f>
        <v/>
      </c>
      <c r="V4887" s="60" t="str">
        <f>W4887&amp;H4887</f>
        <v/>
      </c>
      <c r="W4887" s="60" t="str">
        <f>_xlfn.LET(_xlpm.TextCell,TEXT(G4887,"###"),IF(_xlpm.TextCell&lt;&gt;"",IF(StyleSpaceSplit,IFERROR(IF(FIND(" ",_xlpm.TextCell)&gt;=1,MID(_xlpm.TextCell,1,FIND(" ",_xlpm.TextCell)-1),_xlpm.TextCell),_xlpm.TextCell),_xlpm.TextCell),""))</f>
        <v/>
      </c>
      <c r="X4887" s="60" t="str">
        <f>IF(A4887&lt;&gt;"",IFERROR(IF(FIND(" ",G4887)&gt;=1,MID(G4887,FIND(" ",G4887)+1,LEN(G4887)),""),""),"")</f>
        <v/>
      </c>
      <c r="AC4887" s="51">
        <f>IFERROR(VALUE(MID($C4887,1,2)),0)</f>
        <v>0</v>
      </c>
      <c r="AD4887" s="44">
        <f>IFERROR(VALUE(MID($C4887,4,3)),0)</f>
        <v>0</v>
      </c>
      <c r="AE4887" s="51">
        <f>VALUE(RIGHT("00"&amp;AC4887,2)&amp;RIGHT("000"&amp;AD4887,3))</f>
        <v>0</v>
      </c>
    </row>
    <row r="4888" spans="1:31">
      <c r="A4888" s="60" t="str">
        <f>IF(G4888&amp;Q4888&lt;&gt;"",W4888&amp;Q4888,"")</f>
        <v/>
      </c>
      <c r="B4888" s="60" t="str">
        <f>IF(C4888&lt;&gt;"",LEFT(C4888,9),"")</f>
        <v/>
      </c>
      <c r="V4888" s="60" t="str">
        <f>W4888&amp;H4888</f>
        <v/>
      </c>
      <c r="W4888" s="60" t="str">
        <f>_xlfn.LET(_xlpm.TextCell,TEXT(G4888,"###"),IF(_xlpm.TextCell&lt;&gt;"",IF(StyleSpaceSplit,IFERROR(IF(FIND(" ",_xlpm.TextCell)&gt;=1,MID(_xlpm.TextCell,1,FIND(" ",_xlpm.TextCell)-1),_xlpm.TextCell),_xlpm.TextCell),_xlpm.TextCell),""))</f>
        <v/>
      </c>
      <c r="X4888" s="60" t="str">
        <f>IF(A4888&lt;&gt;"",IFERROR(IF(FIND(" ",G4888)&gt;=1,MID(G4888,FIND(" ",G4888)+1,LEN(G4888)),""),""),"")</f>
        <v/>
      </c>
      <c r="AC4888" s="51">
        <f>IFERROR(VALUE(MID($C4888,1,2)),0)</f>
        <v>0</v>
      </c>
      <c r="AD4888" s="44">
        <f>IFERROR(VALUE(MID($C4888,4,3)),0)</f>
        <v>0</v>
      </c>
      <c r="AE4888" s="51">
        <f>VALUE(RIGHT("00"&amp;AC4888,2)&amp;RIGHT("000"&amp;AD4888,3))</f>
        <v>0</v>
      </c>
    </row>
    <row r="4889" spans="1:31">
      <c r="A4889" s="60" t="str">
        <f>IF(G4889&amp;Q4889&lt;&gt;"",W4889&amp;Q4889,"")</f>
        <v/>
      </c>
      <c r="B4889" s="60" t="str">
        <f>IF(C4889&lt;&gt;"",LEFT(C4889,9),"")</f>
        <v/>
      </c>
      <c r="V4889" s="60" t="str">
        <f>W4889&amp;H4889</f>
        <v/>
      </c>
      <c r="W4889" s="60" t="str">
        <f>_xlfn.LET(_xlpm.TextCell,TEXT(G4889,"###"),IF(_xlpm.TextCell&lt;&gt;"",IF(StyleSpaceSplit,IFERROR(IF(FIND(" ",_xlpm.TextCell)&gt;=1,MID(_xlpm.TextCell,1,FIND(" ",_xlpm.TextCell)-1),_xlpm.TextCell),_xlpm.TextCell),_xlpm.TextCell),""))</f>
        <v/>
      </c>
      <c r="X4889" s="60" t="str">
        <f>IF(A4889&lt;&gt;"",IFERROR(IF(FIND(" ",G4889)&gt;=1,MID(G4889,FIND(" ",G4889)+1,LEN(G4889)),""),""),"")</f>
        <v/>
      </c>
      <c r="AC4889" s="51">
        <f>IFERROR(VALUE(MID($C4889,1,2)),0)</f>
        <v>0</v>
      </c>
      <c r="AD4889" s="44">
        <f>IFERROR(VALUE(MID($C4889,4,3)),0)</f>
        <v>0</v>
      </c>
      <c r="AE4889" s="51">
        <f>VALUE(RIGHT("00"&amp;AC4889,2)&amp;RIGHT("000"&amp;AD4889,3))</f>
        <v>0</v>
      </c>
    </row>
    <row r="4890" spans="1:31">
      <c r="A4890" s="60" t="str">
        <f>IF(G4890&amp;Q4890&lt;&gt;"",W4890&amp;Q4890,"")</f>
        <v/>
      </c>
      <c r="B4890" s="60" t="str">
        <f>IF(C4890&lt;&gt;"",LEFT(C4890,9),"")</f>
        <v/>
      </c>
      <c r="V4890" s="60" t="str">
        <f>W4890&amp;H4890</f>
        <v/>
      </c>
      <c r="W4890" s="60" t="str">
        <f>_xlfn.LET(_xlpm.TextCell,TEXT(G4890,"###"),IF(_xlpm.TextCell&lt;&gt;"",IF(StyleSpaceSplit,IFERROR(IF(FIND(" ",_xlpm.TextCell)&gt;=1,MID(_xlpm.TextCell,1,FIND(" ",_xlpm.TextCell)-1),_xlpm.TextCell),_xlpm.TextCell),_xlpm.TextCell),""))</f>
        <v/>
      </c>
      <c r="X4890" s="60" t="str">
        <f>IF(A4890&lt;&gt;"",IFERROR(IF(FIND(" ",G4890)&gt;=1,MID(G4890,FIND(" ",G4890)+1,LEN(G4890)),""),""),"")</f>
        <v/>
      </c>
      <c r="AC4890" s="51">
        <f>IFERROR(VALUE(MID($C4890,1,2)),0)</f>
        <v>0</v>
      </c>
      <c r="AD4890" s="44">
        <f>IFERROR(VALUE(MID($C4890,4,3)),0)</f>
        <v>0</v>
      </c>
      <c r="AE4890" s="51">
        <f>VALUE(RIGHT("00"&amp;AC4890,2)&amp;RIGHT("000"&amp;AD4890,3))</f>
        <v>0</v>
      </c>
    </row>
    <row r="4891" spans="1:31">
      <c r="A4891" s="60" t="str">
        <f>IF(G4891&amp;Q4891&lt;&gt;"",W4891&amp;Q4891,"")</f>
        <v/>
      </c>
      <c r="B4891" s="60" t="str">
        <f>IF(C4891&lt;&gt;"",LEFT(C4891,9),"")</f>
        <v/>
      </c>
      <c r="V4891" s="60" t="str">
        <f>W4891&amp;H4891</f>
        <v/>
      </c>
      <c r="W4891" s="60" t="str">
        <f>_xlfn.LET(_xlpm.TextCell,TEXT(G4891,"###"),IF(_xlpm.TextCell&lt;&gt;"",IF(StyleSpaceSplit,IFERROR(IF(FIND(" ",_xlpm.TextCell)&gt;=1,MID(_xlpm.TextCell,1,FIND(" ",_xlpm.TextCell)-1),_xlpm.TextCell),_xlpm.TextCell),_xlpm.TextCell),""))</f>
        <v/>
      </c>
      <c r="X4891" s="60" t="str">
        <f>IF(A4891&lt;&gt;"",IFERROR(IF(FIND(" ",G4891)&gt;=1,MID(G4891,FIND(" ",G4891)+1,LEN(G4891)),""),""),"")</f>
        <v/>
      </c>
      <c r="AC4891" s="51">
        <f>IFERROR(VALUE(MID($C4891,1,2)),0)</f>
        <v>0</v>
      </c>
      <c r="AD4891" s="44">
        <f>IFERROR(VALUE(MID($C4891,4,3)),0)</f>
        <v>0</v>
      </c>
      <c r="AE4891" s="51">
        <f>VALUE(RIGHT("00"&amp;AC4891,2)&amp;RIGHT("000"&amp;AD4891,3))</f>
        <v>0</v>
      </c>
    </row>
    <row r="4892" spans="1:31">
      <c r="A4892" s="60" t="str">
        <f>IF(G4892&amp;Q4892&lt;&gt;"",W4892&amp;Q4892,"")</f>
        <v/>
      </c>
      <c r="B4892" s="60" t="str">
        <f>IF(C4892&lt;&gt;"",LEFT(C4892,9),"")</f>
        <v/>
      </c>
      <c r="V4892" s="60" t="str">
        <f>W4892&amp;H4892</f>
        <v/>
      </c>
      <c r="W4892" s="60" t="str">
        <f>_xlfn.LET(_xlpm.TextCell,TEXT(G4892,"###"),IF(_xlpm.TextCell&lt;&gt;"",IF(StyleSpaceSplit,IFERROR(IF(FIND(" ",_xlpm.TextCell)&gt;=1,MID(_xlpm.TextCell,1,FIND(" ",_xlpm.TextCell)-1),_xlpm.TextCell),_xlpm.TextCell),_xlpm.TextCell),""))</f>
        <v/>
      </c>
      <c r="X4892" s="60" t="str">
        <f>IF(A4892&lt;&gt;"",IFERROR(IF(FIND(" ",G4892)&gt;=1,MID(G4892,FIND(" ",G4892)+1,LEN(G4892)),""),""),"")</f>
        <v/>
      </c>
      <c r="AC4892" s="51">
        <f>IFERROR(VALUE(MID($C4892,1,2)),0)</f>
        <v>0</v>
      </c>
      <c r="AD4892" s="44">
        <f>IFERROR(VALUE(MID($C4892,4,3)),0)</f>
        <v>0</v>
      </c>
      <c r="AE4892" s="51">
        <f>VALUE(RIGHT("00"&amp;AC4892,2)&amp;RIGHT("000"&amp;AD4892,3))</f>
        <v>0</v>
      </c>
    </row>
    <row r="4893" spans="1:31">
      <c r="A4893" s="60" t="str">
        <f>IF(G4893&amp;Q4893&lt;&gt;"",W4893&amp;Q4893,"")</f>
        <v/>
      </c>
      <c r="B4893" s="60" t="str">
        <f>IF(C4893&lt;&gt;"",LEFT(C4893,9),"")</f>
        <v/>
      </c>
      <c r="V4893" s="60" t="str">
        <f>W4893&amp;H4893</f>
        <v/>
      </c>
      <c r="W4893" s="60" t="str">
        <f>_xlfn.LET(_xlpm.TextCell,TEXT(G4893,"###"),IF(_xlpm.TextCell&lt;&gt;"",IF(StyleSpaceSplit,IFERROR(IF(FIND(" ",_xlpm.TextCell)&gt;=1,MID(_xlpm.TextCell,1,FIND(" ",_xlpm.TextCell)-1),_xlpm.TextCell),_xlpm.TextCell),_xlpm.TextCell),""))</f>
        <v/>
      </c>
      <c r="X4893" s="60" t="str">
        <f>IF(A4893&lt;&gt;"",IFERROR(IF(FIND(" ",G4893)&gt;=1,MID(G4893,FIND(" ",G4893)+1,LEN(G4893)),""),""),"")</f>
        <v/>
      </c>
      <c r="AC4893" s="51">
        <f>IFERROR(VALUE(MID($C4893,1,2)),0)</f>
        <v>0</v>
      </c>
      <c r="AD4893" s="44">
        <f>IFERROR(VALUE(MID($C4893,4,3)),0)</f>
        <v>0</v>
      </c>
      <c r="AE4893" s="51">
        <f>VALUE(RIGHT("00"&amp;AC4893,2)&amp;RIGHT("000"&amp;AD4893,3))</f>
        <v>0</v>
      </c>
    </row>
    <row r="4894" spans="1:31">
      <c r="A4894" s="60" t="str">
        <f>IF(G4894&amp;Q4894&lt;&gt;"",W4894&amp;Q4894,"")</f>
        <v/>
      </c>
      <c r="B4894" s="60" t="str">
        <f>IF(C4894&lt;&gt;"",LEFT(C4894,9),"")</f>
        <v/>
      </c>
      <c r="V4894" s="60" t="str">
        <f>W4894&amp;H4894</f>
        <v/>
      </c>
      <c r="W4894" s="60" t="str">
        <f>_xlfn.LET(_xlpm.TextCell,TEXT(G4894,"###"),IF(_xlpm.TextCell&lt;&gt;"",IF(StyleSpaceSplit,IFERROR(IF(FIND(" ",_xlpm.TextCell)&gt;=1,MID(_xlpm.TextCell,1,FIND(" ",_xlpm.TextCell)-1),_xlpm.TextCell),_xlpm.TextCell),_xlpm.TextCell),""))</f>
        <v/>
      </c>
      <c r="X4894" s="60" t="str">
        <f>IF(A4894&lt;&gt;"",IFERROR(IF(FIND(" ",G4894)&gt;=1,MID(G4894,FIND(" ",G4894)+1,LEN(G4894)),""),""),"")</f>
        <v/>
      </c>
      <c r="AC4894" s="51">
        <f>IFERROR(VALUE(MID($C4894,1,2)),0)</f>
        <v>0</v>
      </c>
      <c r="AD4894" s="44">
        <f>IFERROR(VALUE(MID($C4894,4,3)),0)</f>
        <v>0</v>
      </c>
      <c r="AE4894" s="51">
        <f>VALUE(RIGHT("00"&amp;AC4894,2)&amp;RIGHT("000"&amp;AD4894,3))</f>
        <v>0</v>
      </c>
    </row>
    <row r="4895" spans="1:31">
      <c r="A4895" s="60" t="str">
        <f>IF(G4895&amp;Q4895&lt;&gt;"",W4895&amp;Q4895,"")</f>
        <v/>
      </c>
      <c r="B4895" s="60" t="str">
        <f>IF(C4895&lt;&gt;"",LEFT(C4895,9),"")</f>
        <v/>
      </c>
      <c r="V4895" s="60" t="str">
        <f>W4895&amp;H4895</f>
        <v/>
      </c>
      <c r="W4895" s="60" t="str">
        <f>_xlfn.LET(_xlpm.TextCell,TEXT(G4895,"###"),IF(_xlpm.TextCell&lt;&gt;"",IF(StyleSpaceSplit,IFERROR(IF(FIND(" ",_xlpm.TextCell)&gt;=1,MID(_xlpm.TextCell,1,FIND(" ",_xlpm.TextCell)-1),_xlpm.TextCell),_xlpm.TextCell),_xlpm.TextCell),""))</f>
        <v/>
      </c>
      <c r="X4895" s="60" t="str">
        <f>IF(A4895&lt;&gt;"",IFERROR(IF(FIND(" ",G4895)&gt;=1,MID(G4895,FIND(" ",G4895)+1,LEN(G4895)),""),""),"")</f>
        <v/>
      </c>
      <c r="AC4895" s="51">
        <f>IFERROR(VALUE(MID($C4895,1,2)),0)</f>
        <v>0</v>
      </c>
      <c r="AD4895" s="44">
        <f>IFERROR(VALUE(MID($C4895,4,3)),0)</f>
        <v>0</v>
      </c>
      <c r="AE4895" s="51">
        <f>VALUE(RIGHT("00"&amp;AC4895,2)&amp;RIGHT("000"&amp;AD4895,3))</f>
        <v>0</v>
      </c>
    </row>
    <row r="4896" spans="1:31">
      <c r="A4896" s="60" t="str">
        <f>IF(G4896&amp;Q4896&lt;&gt;"",W4896&amp;Q4896,"")</f>
        <v/>
      </c>
      <c r="B4896" s="60" t="str">
        <f>IF(C4896&lt;&gt;"",LEFT(C4896,9),"")</f>
        <v/>
      </c>
      <c r="V4896" s="60" t="str">
        <f>W4896&amp;H4896</f>
        <v/>
      </c>
      <c r="W4896" s="60" t="str">
        <f>_xlfn.LET(_xlpm.TextCell,TEXT(G4896,"###"),IF(_xlpm.TextCell&lt;&gt;"",IF(StyleSpaceSplit,IFERROR(IF(FIND(" ",_xlpm.TextCell)&gt;=1,MID(_xlpm.TextCell,1,FIND(" ",_xlpm.TextCell)-1),_xlpm.TextCell),_xlpm.TextCell),_xlpm.TextCell),""))</f>
        <v/>
      </c>
      <c r="X4896" s="60" t="str">
        <f>IF(A4896&lt;&gt;"",IFERROR(IF(FIND(" ",G4896)&gt;=1,MID(G4896,FIND(" ",G4896)+1,LEN(G4896)),""),""),"")</f>
        <v/>
      </c>
      <c r="AC4896" s="51">
        <f>IFERROR(VALUE(MID($C4896,1,2)),0)</f>
        <v>0</v>
      </c>
      <c r="AD4896" s="44">
        <f>IFERROR(VALUE(MID($C4896,4,3)),0)</f>
        <v>0</v>
      </c>
      <c r="AE4896" s="51">
        <f>VALUE(RIGHT("00"&amp;AC4896,2)&amp;RIGHT("000"&amp;AD4896,3))</f>
        <v>0</v>
      </c>
    </row>
    <row r="4897" spans="1:31">
      <c r="A4897" s="60" t="str">
        <f>IF(G4897&amp;Q4897&lt;&gt;"",W4897&amp;Q4897,"")</f>
        <v/>
      </c>
      <c r="B4897" s="60" t="str">
        <f>IF(C4897&lt;&gt;"",LEFT(C4897,9),"")</f>
        <v/>
      </c>
      <c r="V4897" s="60" t="str">
        <f>W4897&amp;H4897</f>
        <v/>
      </c>
      <c r="W4897" s="60" t="str">
        <f>_xlfn.LET(_xlpm.TextCell,TEXT(G4897,"###"),IF(_xlpm.TextCell&lt;&gt;"",IF(StyleSpaceSplit,IFERROR(IF(FIND(" ",_xlpm.TextCell)&gt;=1,MID(_xlpm.TextCell,1,FIND(" ",_xlpm.TextCell)-1),_xlpm.TextCell),_xlpm.TextCell),_xlpm.TextCell),""))</f>
        <v/>
      </c>
      <c r="X4897" s="60" t="str">
        <f>IF(A4897&lt;&gt;"",IFERROR(IF(FIND(" ",G4897)&gt;=1,MID(G4897,FIND(" ",G4897)+1,LEN(G4897)),""),""),"")</f>
        <v/>
      </c>
      <c r="AC4897" s="51">
        <f>IFERROR(VALUE(MID($C4897,1,2)),0)</f>
        <v>0</v>
      </c>
      <c r="AD4897" s="44">
        <f>IFERROR(VALUE(MID($C4897,4,3)),0)</f>
        <v>0</v>
      </c>
      <c r="AE4897" s="51">
        <f>VALUE(RIGHT("00"&amp;AC4897,2)&amp;RIGHT("000"&amp;AD4897,3))</f>
        <v>0</v>
      </c>
    </row>
    <row r="4898" spans="1:31">
      <c r="A4898" s="60" t="str">
        <f>IF(G4898&amp;Q4898&lt;&gt;"",W4898&amp;Q4898,"")</f>
        <v/>
      </c>
      <c r="B4898" s="60" t="str">
        <f>IF(C4898&lt;&gt;"",LEFT(C4898,9),"")</f>
        <v/>
      </c>
      <c r="V4898" s="60" t="str">
        <f>W4898&amp;H4898</f>
        <v/>
      </c>
      <c r="W4898" s="60" t="str">
        <f>_xlfn.LET(_xlpm.TextCell,TEXT(G4898,"###"),IF(_xlpm.TextCell&lt;&gt;"",IF(StyleSpaceSplit,IFERROR(IF(FIND(" ",_xlpm.TextCell)&gt;=1,MID(_xlpm.TextCell,1,FIND(" ",_xlpm.TextCell)-1),_xlpm.TextCell),_xlpm.TextCell),_xlpm.TextCell),""))</f>
        <v/>
      </c>
      <c r="X4898" s="60" t="str">
        <f>IF(A4898&lt;&gt;"",IFERROR(IF(FIND(" ",G4898)&gt;=1,MID(G4898,FIND(" ",G4898)+1,LEN(G4898)),""),""),"")</f>
        <v/>
      </c>
      <c r="AC4898" s="51">
        <f>IFERROR(VALUE(MID($C4898,1,2)),0)</f>
        <v>0</v>
      </c>
      <c r="AD4898" s="44">
        <f>IFERROR(VALUE(MID($C4898,4,3)),0)</f>
        <v>0</v>
      </c>
      <c r="AE4898" s="51">
        <f>VALUE(RIGHT("00"&amp;AC4898,2)&amp;RIGHT("000"&amp;AD4898,3))</f>
        <v>0</v>
      </c>
    </row>
    <row r="4899" spans="1:31">
      <c r="A4899" s="60" t="str">
        <f>IF(G4899&amp;Q4899&lt;&gt;"",W4899&amp;Q4899,"")</f>
        <v/>
      </c>
      <c r="B4899" s="60" t="str">
        <f>IF(C4899&lt;&gt;"",LEFT(C4899,9),"")</f>
        <v/>
      </c>
      <c r="V4899" s="60" t="str">
        <f>W4899&amp;H4899</f>
        <v/>
      </c>
      <c r="W4899" s="60" t="str">
        <f>_xlfn.LET(_xlpm.TextCell,TEXT(G4899,"###"),IF(_xlpm.TextCell&lt;&gt;"",IF(StyleSpaceSplit,IFERROR(IF(FIND(" ",_xlpm.TextCell)&gt;=1,MID(_xlpm.TextCell,1,FIND(" ",_xlpm.TextCell)-1),_xlpm.TextCell),_xlpm.TextCell),_xlpm.TextCell),""))</f>
        <v/>
      </c>
      <c r="X4899" s="60" t="str">
        <f>IF(A4899&lt;&gt;"",IFERROR(IF(FIND(" ",G4899)&gt;=1,MID(G4899,FIND(" ",G4899)+1,LEN(G4899)),""),""),"")</f>
        <v/>
      </c>
      <c r="AC4899" s="51">
        <f>IFERROR(VALUE(MID($C4899,1,2)),0)</f>
        <v>0</v>
      </c>
      <c r="AD4899" s="44">
        <f>IFERROR(VALUE(MID($C4899,4,3)),0)</f>
        <v>0</v>
      </c>
      <c r="AE4899" s="51">
        <f>VALUE(RIGHT("00"&amp;AC4899,2)&amp;RIGHT("000"&amp;AD4899,3))</f>
        <v>0</v>
      </c>
    </row>
    <row r="4900" spans="1:31">
      <c r="A4900" s="60" t="str">
        <f>IF(G4900&amp;Q4900&lt;&gt;"",W4900&amp;Q4900,"")</f>
        <v/>
      </c>
      <c r="B4900" s="60" t="str">
        <f>IF(C4900&lt;&gt;"",LEFT(C4900,9),"")</f>
        <v/>
      </c>
      <c r="V4900" s="60" t="str">
        <f>W4900&amp;H4900</f>
        <v/>
      </c>
      <c r="W4900" s="60" t="str">
        <f>_xlfn.LET(_xlpm.TextCell,TEXT(G4900,"###"),IF(_xlpm.TextCell&lt;&gt;"",IF(StyleSpaceSplit,IFERROR(IF(FIND(" ",_xlpm.TextCell)&gt;=1,MID(_xlpm.TextCell,1,FIND(" ",_xlpm.TextCell)-1),_xlpm.TextCell),_xlpm.TextCell),_xlpm.TextCell),""))</f>
        <v/>
      </c>
      <c r="X4900" s="60" t="str">
        <f>IF(A4900&lt;&gt;"",IFERROR(IF(FIND(" ",G4900)&gt;=1,MID(G4900,FIND(" ",G4900)+1,LEN(G4900)),""),""),"")</f>
        <v/>
      </c>
      <c r="AC4900" s="51">
        <f>IFERROR(VALUE(MID($C4900,1,2)),0)</f>
        <v>0</v>
      </c>
      <c r="AD4900" s="44">
        <f>IFERROR(VALUE(MID($C4900,4,3)),0)</f>
        <v>0</v>
      </c>
      <c r="AE4900" s="51">
        <f>VALUE(RIGHT("00"&amp;AC4900,2)&amp;RIGHT("000"&amp;AD4900,3))</f>
        <v>0</v>
      </c>
    </row>
    <row r="4901" spans="1:31">
      <c r="A4901" s="60" t="str">
        <f>IF(G4901&amp;Q4901&lt;&gt;"",W4901&amp;Q4901,"")</f>
        <v/>
      </c>
      <c r="B4901" s="60" t="str">
        <f>IF(C4901&lt;&gt;"",LEFT(C4901,9),"")</f>
        <v/>
      </c>
      <c r="V4901" s="60" t="str">
        <f>W4901&amp;H4901</f>
        <v/>
      </c>
      <c r="W4901" s="60" t="str">
        <f>_xlfn.LET(_xlpm.TextCell,TEXT(G4901,"###"),IF(_xlpm.TextCell&lt;&gt;"",IF(StyleSpaceSplit,IFERROR(IF(FIND(" ",_xlpm.TextCell)&gt;=1,MID(_xlpm.TextCell,1,FIND(" ",_xlpm.TextCell)-1),_xlpm.TextCell),_xlpm.TextCell),_xlpm.TextCell),""))</f>
        <v/>
      </c>
      <c r="X4901" s="60" t="str">
        <f>IF(A4901&lt;&gt;"",IFERROR(IF(FIND(" ",G4901)&gt;=1,MID(G4901,FIND(" ",G4901)+1,LEN(G4901)),""),""),"")</f>
        <v/>
      </c>
      <c r="AC4901" s="51">
        <f>IFERROR(VALUE(MID($C4901,1,2)),0)</f>
        <v>0</v>
      </c>
      <c r="AD4901" s="44">
        <f>IFERROR(VALUE(MID($C4901,4,3)),0)</f>
        <v>0</v>
      </c>
      <c r="AE4901" s="51">
        <f>VALUE(RIGHT("00"&amp;AC4901,2)&amp;RIGHT("000"&amp;AD4901,3))</f>
        <v>0</v>
      </c>
    </row>
    <row r="4902" spans="1:31">
      <c r="A4902" s="60" t="str">
        <f>IF(G4902&amp;Q4902&lt;&gt;"",W4902&amp;Q4902,"")</f>
        <v/>
      </c>
      <c r="B4902" s="60" t="str">
        <f>IF(C4902&lt;&gt;"",LEFT(C4902,9),"")</f>
        <v/>
      </c>
      <c r="V4902" s="60" t="str">
        <f>W4902&amp;H4902</f>
        <v/>
      </c>
      <c r="W4902" s="60" t="str">
        <f>_xlfn.LET(_xlpm.TextCell,TEXT(G4902,"###"),IF(_xlpm.TextCell&lt;&gt;"",IF(StyleSpaceSplit,IFERROR(IF(FIND(" ",_xlpm.TextCell)&gt;=1,MID(_xlpm.TextCell,1,FIND(" ",_xlpm.TextCell)-1),_xlpm.TextCell),_xlpm.TextCell),_xlpm.TextCell),""))</f>
        <v/>
      </c>
      <c r="X4902" s="60" t="str">
        <f>IF(A4902&lt;&gt;"",IFERROR(IF(FIND(" ",G4902)&gt;=1,MID(G4902,FIND(" ",G4902)+1,LEN(G4902)),""),""),"")</f>
        <v/>
      </c>
      <c r="AC4902" s="51">
        <f>IFERROR(VALUE(MID($C4902,1,2)),0)</f>
        <v>0</v>
      </c>
      <c r="AD4902" s="44">
        <f>IFERROR(VALUE(MID($C4902,4,3)),0)</f>
        <v>0</v>
      </c>
      <c r="AE4902" s="51">
        <f>VALUE(RIGHT("00"&amp;AC4902,2)&amp;RIGHT("000"&amp;AD4902,3))</f>
        <v>0</v>
      </c>
    </row>
    <row r="4903" spans="1:31">
      <c r="A4903" s="60" t="str">
        <f>IF(G4903&amp;Q4903&lt;&gt;"",W4903&amp;Q4903,"")</f>
        <v/>
      </c>
      <c r="B4903" s="60" t="str">
        <f>IF(C4903&lt;&gt;"",LEFT(C4903,9),"")</f>
        <v/>
      </c>
      <c r="V4903" s="60" t="str">
        <f>W4903&amp;H4903</f>
        <v/>
      </c>
      <c r="W4903" s="60" t="str">
        <f>_xlfn.LET(_xlpm.TextCell,TEXT(G4903,"###"),IF(_xlpm.TextCell&lt;&gt;"",IF(StyleSpaceSplit,IFERROR(IF(FIND(" ",_xlpm.TextCell)&gt;=1,MID(_xlpm.TextCell,1,FIND(" ",_xlpm.TextCell)-1),_xlpm.TextCell),_xlpm.TextCell),_xlpm.TextCell),""))</f>
        <v/>
      </c>
      <c r="X4903" s="60" t="str">
        <f>IF(A4903&lt;&gt;"",IFERROR(IF(FIND(" ",G4903)&gt;=1,MID(G4903,FIND(" ",G4903)+1,LEN(G4903)),""),""),"")</f>
        <v/>
      </c>
      <c r="AC4903" s="51">
        <f>IFERROR(VALUE(MID($C4903,1,2)),0)</f>
        <v>0</v>
      </c>
      <c r="AD4903" s="44">
        <f>IFERROR(VALUE(MID($C4903,4,3)),0)</f>
        <v>0</v>
      </c>
      <c r="AE4903" s="51">
        <f>VALUE(RIGHT("00"&amp;AC4903,2)&amp;RIGHT("000"&amp;AD4903,3))</f>
        <v>0</v>
      </c>
    </row>
    <row r="4904" spans="1:31">
      <c r="A4904" s="60" t="str">
        <f>IF(G4904&amp;Q4904&lt;&gt;"",W4904&amp;Q4904,"")</f>
        <v/>
      </c>
      <c r="B4904" s="60" t="str">
        <f>IF(C4904&lt;&gt;"",LEFT(C4904,9),"")</f>
        <v/>
      </c>
      <c r="V4904" s="60" t="str">
        <f>W4904&amp;H4904</f>
        <v/>
      </c>
      <c r="W4904" s="60" t="str">
        <f>_xlfn.LET(_xlpm.TextCell,TEXT(G4904,"###"),IF(_xlpm.TextCell&lt;&gt;"",IF(StyleSpaceSplit,IFERROR(IF(FIND(" ",_xlpm.TextCell)&gt;=1,MID(_xlpm.TextCell,1,FIND(" ",_xlpm.TextCell)-1),_xlpm.TextCell),_xlpm.TextCell),_xlpm.TextCell),""))</f>
        <v/>
      </c>
      <c r="X4904" s="60" t="str">
        <f>IF(A4904&lt;&gt;"",IFERROR(IF(FIND(" ",G4904)&gt;=1,MID(G4904,FIND(" ",G4904)+1,LEN(G4904)),""),""),"")</f>
        <v/>
      </c>
      <c r="AC4904" s="51">
        <f>IFERROR(VALUE(MID($C4904,1,2)),0)</f>
        <v>0</v>
      </c>
      <c r="AD4904" s="44">
        <f>IFERROR(VALUE(MID($C4904,4,3)),0)</f>
        <v>0</v>
      </c>
      <c r="AE4904" s="51">
        <f>VALUE(RIGHT("00"&amp;AC4904,2)&amp;RIGHT("000"&amp;AD4904,3))</f>
        <v>0</v>
      </c>
    </row>
    <row r="4905" spans="1:31">
      <c r="A4905" s="60" t="str">
        <f>IF(G4905&amp;Q4905&lt;&gt;"",W4905&amp;Q4905,"")</f>
        <v/>
      </c>
      <c r="B4905" s="60" t="str">
        <f>IF(C4905&lt;&gt;"",LEFT(C4905,9),"")</f>
        <v/>
      </c>
      <c r="V4905" s="60" t="str">
        <f>W4905&amp;H4905</f>
        <v/>
      </c>
      <c r="W4905" s="60" t="str">
        <f>_xlfn.LET(_xlpm.TextCell,TEXT(G4905,"###"),IF(_xlpm.TextCell&lt;&gt;"",IF(StyleSpaceSplit,IFERROR(IF(FIND(" ",_xlpm.TextCell)&gt;=1,MID(_xlpm.TextCell,1,FIND(" ",_xlpm.TextCell)-1),_xlpm.TextCell),_xlpm.TextCell),_xlpm.TextCell),""))</f>
        <v/>
      </c>
      <c r="X4905" s="60" t="str">
        <f>IF(A4905&lt;&gt;"",IFERROR(IF(FIND(" ",G4905)&gt;=1,MID(G4905,FIND(" ",G4905)+1,LEN(G4905)),""),""),"")</f>
        <v/>
      </c>
      <c r="AC4905" s="51">
        <f>IFERROR(VALUE(MID($C4905,1,2)),0)</f>
        <v>0</v>
      </c>
      <c r="AD4905" s="44">
        <f>IFERROR(VALUE(MID($C4905,4,3)),0)</f>
        <v>0</v>
      </c>
      <c r="AE4905" s="51">
        <f>VALUE(RIGHT("00"&amp;AC4905,2)&amp;RIGHT("000"&amp;AD4905,3))</f>
        <v>0</v>
      </c>
    </row>
    <row r="4906" spans="1:31">
      <c r="A4906" s="60" t="str">
        <f>IF(G4906&amp;Q4906&lt;&gt;"",W4906&amp;Q4906,"")</f>
        <v/>
      </c>
      <c r="B4906" s="60" t="str">
        <f>IF(C4906&lt;&gt;"",LEFT(C4906,9),"")</f>
        <v/>
      </c>
      <c r="V4906" s="60" t="str">
        <f>W4906&amp;H4906</f>
        <v/>
      </c>
      <c r="W4906" s="60" t="str">
        <f>_xlfn.LET(_xlpm.TextCell,TEXT(G4906,"###"),IF(_xlpm.TextCell&lt;&gt;"",IF(StyleSpaceSplit,IFERROR(IF(FIND(" ",_xlpm.TextCell)&gt;=1,MID(_xlpm.TextCell,1,FIND(" ",_xlpm.TextCell)-1),_xlpm.TextCell),_xlpm.TextCell),_xlpm.TextCell),""))</f>
        <v/>
      </c>
      <c r="X4906" s="60" t="str">
        <f>IF(A4906&lt;&gt;"",IFERROR(IF(FIND(" ",G4906)&gt;=1,MID(G4906,FIND(" ",G4906)+1,LEN(G4906)),""),""),"")</f>
        <v/>
      </c>
      <c r="AC4906" s="51">
        <f>IFERROR(VALUE(MID($C4906,1,2)),0)</f>
        <v>0</v>
      </c>
      <c r="AD4906" s="44">
        <f>IFERROR(VALUE(MID($C4906,4,3)),0)</f>
        <v>0</v>
      </c>
      <c r="AE4906" s="51">
        <f>VALUE(RIGHT("00"&amp;AC4906,2)&amp;RIGHT("000"&amp;AD4906,3))</f>
        <v>0</v>
      </c>
    </row>
    <row r="4907" spans="1:31">
      <c r="A4907" s="60" t="str">
        <f>IF(G4907&amp;Q4907&lt;&gt;"",W4907&amp;Q4907,"")</f>
        <v/>
      </c>
      <c r="B4907" s="60" t="str">
        <f>IF(C4907&lt;&gt;"",LEFT(C4907,9),"")</f>
        <v/>
      </c>
      <c r="V4907" s="60" t="str">
        <f>W4907&amp;H4907</f>
        <v/>
      </c>
      <c r="W4907" s="60" t="str">
        <f>_xlfn.LET(_xlpm.TextCell,TEXT(G4907,"###"),IF(_xlpm.TextCell&lt;&gt;"",IF(StyleSpaceSplit,IFERROR(IF(FIND(" ",_xlpm.TextCell)&gt;=1,MID(_xlpm.TextCell,1,FIND(" ",_xlpm.TextCell)-1),_xlpm.TextCell),_xlpm.TextCell),_xlpm.TextCell),""))</f>
        <v/>
      </c>
      <c r="X4907" s="60" t="str">
        <f>IF(A4907&lt;&gt;"",IFERROR(IF(FIND(" ",G4907)&gt;=1,MID(G4907,FIND(" ",G4907)+1,LEN(G4907)),""),""),"")</f>
        <v/>
      </c>
      <c r="AC4907" s="51">
        <f>IFERROR(VALUE(MID($C4907,1,2)),0)</f>
        <v>0</v>
      </c>
      <c r="AD4907" s="44">
        <f>IFERROR(VALUE(MID($C4907,4,3)),0)</f>
        <v>0</v>
      </c>
      <c r="AE4907" s="51">
        <f>VALUE(RIGHT("00"&amp;AC4907,2)&amp;RIGHT("000"&amp;AD4907,3))</f>
        <v>0</v>
      </c>
    </row>
    <row r="4908" spans="1:31">
      <c r="A4908" s="60" t="str">
        <f>IF(G4908&amp;Q4908&lt;&gt;"",W4908&amp;Q4908,"")</f>
        <v/>
      </c>
      <c r="B4908" s="60" t="str">
        <f>IF(C4908&lt;&gt;"",LEFT(C4908,9),"")</f>
        <v/>
      </c>
      <c r="V4908" s="60" t="str">
        <f>W4908&amp;H4908</f>
        <v/>
      </c>
      <c r="W4908" s="60" t="str">
        <f>_xlfn.LET(_xlpm.TextCell,TEXT(G4908,"###"),IF(_xlpm.TextCell&lt;&gt;"",IF(StyleSpaceSplit,IFERROR(IF(FIND(" ",_xlpm.TextCell)&gt;=1,MID(_xlpm.TextCell,1,FIND(" ",_xlpm.TextCell)-1),_xlpm.TextCell),_xlpm.TextCell),_xlpm.TextCell),""))</f>
        <v/>
      </c>
      <c r="X4908" s="60" t="str">
        <f>IF(A4908&lt;&gt;"",IFERROR(IF(FIND(" ",G4908)&gt;=1,MID(G4908,FIND(" ",G4908)+1,LEN(G4908)),""),""),"")</f>
        <v/>
      </c>
      <c r="AC4908" s="51">
        <f>IFERROR(VALUE(MID($C4908,1,2)),0)</f>
        <v>0</v>
      </c>
      <c r="AD4908" s="44">
        <f>IFERROR(VALUE(MID($C4908,4,3)),0)</f>
        <v>0</v>
      </c>
      <c r="AE4908" s="51">
        <f>VALUE(RIGHT("00"&amp;AC4908,2)&amp;RIGHT("000"&amp;AD4908,3))</f>
        <v>0</v>
      </c>
    </row>
    <row r="4909" spans="1:31">
      <c r="A4909" s="60" t="str">
        <f>IF(G4909&amp;Q4909&lt;&gt;"",W4909&amp;Q4909,"")</f>
        <v/>
      </c>
      <c r="B4909" s="60" t="str">
        <f>IF(C4909&lt;&gt;"",LEFT(C4909,9),"")</f>
        <v/>
      </c>
      <c r="V4909" s="60" t="str">
        <f>W4909&amp;H4909</f>
        <v/>
      </c>
      <c r="W4909" s="60" t="str">
        <f>_xlfn.LET(_xlpm.TextCell,TEXT(G4909,"###"),IF(_xlpm.TextCell&lt;&gt;"",IF(StyleSpaceSplit,IFERROR(IF(FIND(" ",_xlpm.TextCell)&gt;=1,MID(_xlpm.TextCell,1,FIND(" ",_xlpm.TextCell)-1),_xlpm.TextCell),_xlpm.TextCell),_xlpm.TextCell),""))</f>
        <v/>
      </c>
      <c r="X4909" s="60" t="str">
        <f>IF(A4909&lt;&gt;"",IFERROR(IF(FIND(" ",G4909)&gt;=1,MID(G4909,FIND(" ",G4909)+1,LEN(G4909)),""),""),"")</f>
        <v/>
      </c>
      <c r="AC4909" s="51">
        <f>IFERROR(VALUE(MID($C4909,1,2)),0)</f>
        <v>0</v>
      </c>
      <c r="AD4909" s="44">
        <f>IFERROR(VALUE(MID($C4909,4,3)),0)</f>
        <v>0</v>
      </c>
      <c r="AE4909" s="51">
        <f>VALUE(RIGHT("00"&amp;AC4909,2)&amp;RIGHT("000"&amp;AD4909,3))</f>
        <v>0</v>
      </c>
    </row>
    <row r="4910" spans="1:31">
      <c r="A4910" s="60" t="str">
        <f>IF(G4910&amp;Q4910&lt;&gt;"",W4910&amp;Q4910,"")</f>
        <v/>
      </c>
      <c r="B4910" s="60" t="str">
        <f>IF(C4910&lt;&gt;"",LEFT(C4910,9),"")</f>
        <v/>
      </c>
      <c r="V4910" s="60" t="str">
        <f>W4910&amp;H4910</f>
        <v/>
      </c>
      <c r="W4910" s="60" t="str">
        <f>_xlfn.LET(_xlpm.TextCell,TEXT(G4910,"###"),IF(_xlpm.TextCell&lt;&gt;"",IF(StyleSpaceSplit,IFERROR(IF(FIND(" ",_xlpm.TextCell)&gt;=1,MID(_xlpm.TextCell,1,FIND(" ",_xlpm.TextCell)-1),_xlpm.TextCell),_xlpm.TextCell),_xlpm.TextCell),""))</f>
        <v/>
      </c>
      <c r="X4910" s="60" t="str">
        <f>IF(A4910&lt;&gt;"",IFERROR(IF(FIND(" ",G4910)&gt;=1,MID(G4910,FIND(" ",G4910)+1,LEN(G4910)),""),""),"")</f>
        <v/>
      </c>
      <c r="AC4910" s="51">
        <f>IFERROR(VALUE(MID($C4910,1,2)),0)</f>
        <v>0</v>
      </c>
      <c r="AD4910" s="44">
        <f>IFERROR(VALUE(MID($C4910,4,3)),0)</f>
        <v>0</v>
      </c>
      <c r="AE4910" s="51">
        <f>VALUE(RIGHT("00"&amp;AC4910,2)&amp;RIGHT("000"&amp;AD4910,3))</f>
        <v>0</v>
      </c>
    </row>
    <row r="4911" spans="1:31">
      <c r="A4911" s="60" t="str">
        <f>IF(G4911&amp;Q4911&lt;&gt;"",W4911&amp;Q4911,"")</f>
        <v/>
      </c>
      <c r="B4911" s="60" t="str">
        <f>IF(C4911&lt;&gt;"",LEFT(C4911,9),"")</f>
        <v/>
      </c>
      <c r="V4911" s="60" t="str">
        <f>W4911&amp;H4911</f>
        <v/>
      </c>
      <c r="W4911" s="60" t="str">
        <f>_xlfn.LET(_xlpm.TextCell,TEXT(G4911,"###"),IF(_xlpm.TextCell&lt;&gt;"",IF(StyleSpaceSplit,IFERROR(IF(FIND(" ",_xlpm.TextCell)&gt;=1,MID(_xlpm.TextCell,1,FIND(" ",_xlpm.TextCell)-1),_xlpm.TextCell),_xlpm.TextCell),_xlpm.TextCell),""))</f>
        <v/>
      </c>
      <c r="X4911" s="60" t="str">
        <f>IF(A4911&lt;&gt;"",IFERROR(IF(FIND(" ",G4911)&gt;=1,MID(G4911,FIND(" ",G4911)+1,LEN(G4911)),""),""),"")</f>
        <v/>
      </c>
      <c r="AC4911" s="51">
        <f>IFERROR(VALUE(MID($C4911,1,2)),0)</f>
        <v>0</v>
      </c>
      <c r="AD4911" s="44">
        <f>IFERROR(VALUE(MID($C4911,4,3)),0)</f>
        <v>0</v>
      </c>
      <c r="AE4911" s="51">
        <f>VALUE(RIGHT("00"&amp;AC4911,2)&amp;RIGHT("000"&amp;AD4911,3))</f>
        <v>0</v>
      </c>
    </row>
    <row r="4912" spans="1:31">
      <c r="A4912" s="60" t="str">
        <f>IF(G4912&amp;Q4912&lt;&gt;"",W4912&amp;Q4912,"")</f>
        <v/>
      </c>
      <c r="B4912" s="60" t="str">
        <f>IF(C4912&lt;&gt;"",LEFT(C4912,9),"")</f>
        <v/>
      </c>
      <c r="V4912" s="60" t="str">
        <f>W4912&amp;H4912</f>
        <v/>
      </c>
      <c r="W4912" s="60" t="str">
        <f>_xlfn.LET(_xlpm.TextCell,TEXT(G4912,"###"),IF(_xlpm.TextCell&lt;&gt;"",IF(StyleSpaceSplit,IFERROR(IF(FIND(" ",_xlpm.TextCell)&gt;=1,MID(_xlpm.TextCell,1,FIND(" ",_xlpm.TextCell)-1),_xlpm.TextCell),_xlpm.TextCell),_xlpm.TextCell),""))</f>
        <v/>
      </c>
      <c r="X4912" s="60" t="str">
        <f>IF(A4912&lt;&gt;"",IFERROR(IF(FIND(" ",G4912)&gt;=1,MID(G4912,FIND(" ",G4912)+1,LEN(G4912)),""),""),"")</f>
        <v/>
      </c>
      <c r="AC4912" s="51">
        <f>IFERROR(VALUE(MID($C4912,1,2)),0)</f>
        <v>0</v>
      </c>
      <c r="AD4912" s="44">
        <f>IFERROR(VALUE(MID($C4912,4,3)),0)</f>
        <v>0</v>
      </c>
      <c r="AE4912" s="51">
        <f>VALUE(RIGHT("00"&amp;AC4912,2)&amp;RIGHT("000"&amp;AD4912,3))</f>
        <v>0</v>
      </c>
    </row>
    <row r="4913" spans="1:31">
      <c r="A4913" s="60" t="str">
        <f>IF(G4913&amp;Q4913&lt;&gt;"",W4913&amp;Q4913,"")</f>
        <v/>
      </c>
      <c r="B4913" s="60" t="str">
        <f>IF(C4913&lt;&gt;"",LEFT(C4913,9),"")</f>
        <v/>
      </c>
      <c r="V4913" s="60" t="str">
        <f>W4913&amp;H4913</f>
        <v/>
      </c>
      <c r="W4913" s="60" t="str">
        <f>_xlfn.LET(_xlpm.TextCell,TEXT(G4913,"###"),IF(_xlpm.TextCell&lt;&gt;"",IF(StyleSpaceSplit,IFERROR(IF(FIND(" ",_xlpm.TextCell)&gt;=1,MID(_xlpm.TextCell,1,FIND(" ",_xlpm.TextCell)-1),_xlpm.TextCell),_xlpm.TextCell),_xlpm.TextCell),""))</f>
        <v/>
      </c>
      <c r="X4913" s="60" t="str">
        <f>IF(A4913&lt;&gt;"",IFERROR(IF(FIND(" ",G4913)&gt;=1,MID(G4913,FIND(" ",G4913)+1,LEN(G4913)),""),""),"")</f>
        <v/>
      </c>
      <c r="AC4913" s="51">
        <f>IFERROR(VALUE(MID($C4913,1,2)),0)</f>
        <v>0</v>
      </c>
      <c r="AD4913" s="44">
        <f>IFERROR(VALUE(MID($C4913,4,3)),0)</f>
        <v>0</v>
      </c>
      <c r="AE4913" s="51">
        <f>VALUE(RIGHT("00"&amp;AC4913,2)&amp;RIGHT("000"&amp;AD4913,3))</f>
        <v>0</v>
      </c>
    </row>
    <row r="4914" spans="1:31">
      <c r="A4914" s="60" t="str">
        <f>IF(G4914&amp;Q4914&lt;&gt;"",W4914&amp;Q4914,"")</f>
        <v/>
      </c>
      <c r="B4914" s="60" t="str">
        <f>IF(C4914&lt;&gt;"",LEFT(C4914,9),"")</f>
        <v/>
      </c>
      <c r="V4914" s="60" t="str">
        <f>W4914&amp;H4914</f>
        <v/>
      </c>
      <c r="W4914" s="60" t="str">
        <f>_xlfn.LET(_xlpm.TextCell,TEXT(G4914,"###"),IF(_xlpm.TextCell&lt;&gt;"",IF(StyleSpaceSplit,IFERROR(IF(FIND(" ",_xlpm.TextCell)&gt;=1,MID(_xlpm.TextCell,1,FIND(" ",_xlpm.TextCell)-1),_xlpm.TextCell),_xlpm.TextCell),_xlpm.TextCell),""))</f>
        <v/>
      </c>
      <c r="X4914" s="60" t="str">
        <f>IF(A4914&lt;&gt;"",IFERROR(IF(FIND(" ",G4914)&gt;=1,MID(G4914,FIND(" ",G4914)+1,LEN(G4914)),""),""),"")</f>
        <v/>
      </c>
      <c r="AC4914" s="51">
        <f>IFERROR(VALUE(MID($C4914,1,2)),0)</f>
        <v>0</v>
      </c>
      <c r="AD4914" s="44">
        <f>IFERROR(VALUE(MID($C4914,4,3)),0)</f>
        <v>0</v>
      </c>
      <c r="AE4914" s="51">
        <f>VALUE(RIGHT("00"&amp;AC4914,2)&amp;RIGHT("000"&amp;AD4914,3))</f>
        <v>0</v>
      </c>
    </row>
    <row r="4915" spans="1:31">
      <c r="A4915" s="60" t="str">
        <f>IF(G4915&amp;Q4915&lt;&gt;"",W4915&amp;Q4915,"")</f>
        <v/>
      </c>
      <c r="B4915" s="60" t="str">
        <f>IF(C4915&lt;&gt;"",LEFT(C4915,9),"")</f>
        <v/>
      </c>
      <c r="V4915" s="60" t="str">
        <f>W4915&amp;H4915</f>
        <v/>
      </c>
      <c r="W4915" s="60" t="str">
        <f>_xlfn.LET(_xlpm.TextCell,TEXT(G4915,"###"),IF(_xlpm.TextCell&lt;&gt;"",IF(StyleSpaceSplit,IFERROR(IF(FIND(" ",_xlpm.TextCell)&gt;=1,MID(_xlpm.TextCell,1,FIND(" ",_xlpm.TextCell)-1),_xlpm.TextCell),_xlpm.TextCell),_xlpm.TextCell),""))</f>
        <v/>
      </c>
      <c r="X4915" s="60" t="str">
        <f>IF(A4915&lt;&gt;"",IFERROR(IF(FIND(" ",G4915)&gt;=1,MID(G4915,FIND(" ",G4915)+1,LEN(G4915)),""),""),"")</f>
        <v/>
      </c>
      <c r="AC4915" s="51">
        <f>IFERROR(VALUE(MID($C4915,1,2)),0)</f>
        <v>0</v>
      </c>
      <c r="AD4915" s="44">
        <f>IFERROR(VALUE(MID($C4915,4,3)),0)</f>
        <v>0</v>
      </c>
      <c r="AE4915" s="51">
        <f>VALUE(RIGHT("00"&amp;AC4915,2)&amp;RIGHT("000"&amp;AD4915,3))</f>
        <v>0</v>
      </c>
    </row>
    <row r="4916" spans="1:31">
      <c r="A4916" s="60" t="str">
        <f>IF(G4916&amp;Q4916&lt;&gt;"",W4916&amp;Q4916,"")</f>
        <v/>
      </c>
      <c r="B4916" s="60" t="str">
        <f>IF(C4916&lt;&gt;"",LEFT(C4916,9),"")</f>
        <v/>
      </c>
      <c r="V4916" s="60" t="str">
        <f>W4916&amp;H4916</f>
        <v/>
      </c>
      <c r="W4916" s="60" t="str">
        <f>_xlfn.LET(_xlpm.TextCell,TEXT(G4916,"###"),IF(_xlpm.TextCell&lt;&gt;"",IF(StyleSpaceSplit,IFERROR(IF(FIND(" ",_xlpm.TextCell)&gt;=1,MID(_xlpm.TextCell,1,FIND(" ",_xlpm.TextCell)-1),_xlpm.TextCell),_xlpm.TextCell),_xlpm.TextCell),""))</f>
        <v/>
      </c>
      <c r="X4916" s="60" t="str">
        <f>IF(A4916&lt;&gt;"",IFERROR(IF(FIND(" ",G4916)&gt;=1,MID(G4916,FIND(" ",G4916)+1,LEN(G4916)),""),""),"")</f>
        <v/>
      </c>
      <c r="AC4916" s="51">
        <f>IFERROR(VALUE(MID($C4916,1,2)),0)</f>
        <v>0</v>
      </c>
      <c r="AD4916" s="44">
        <f>IFERROR(VALUE(MID($C4916,4,3)),0)</f>
        <v>0</v>
      </c>
      <c r="AE4916" s="51">
        <f>VALUE(RIGHT("00"&amp;AC4916,2)&amp;RIGHT("000"&amp;AD4916,3))</f>
        <v>0</v>
      </c>
    </row>
    <row r="4917" spans="1:31">
      <c r="A4917" s="60" t="str">
        <f>IF(G4917&amp;Q4917&lt;&gt;"",W4917&amp;Q4917,"")</f>
        <v/>
      </c>
      <c r="B4917" s="60" t="str">
        <f>IF(C4917&lt;&gt;"",LEFT(C4917,9),"")</f>
        <v/>
      </c>
      <c r="V4917" s="60" t="str">
        <f>W4917&amp;H4917</f>
        <v/>
      </c>
      <c r="W4917" s="60" t="str">
        <f>_xlfn.LET(_xlpm.TextCell,TEXT(G4917,"###"),IF(_xlpm.TextCell&lt;&gt;"",IF(StyleSpaceSplit,IFERROR(IF(FIND(" ",_xlpm.TextCell)&gt;=1,MID(_xlpm.TextCell,1,FIND(" ",_xlpm.TextCell)-1),_xlpm.TextCell),_xlpm.TextCell),_xlpm.TextCell),""))</f>
        <v/>
      </c>
      <c r="X4917" s="60" t="str">
        <f>IF(A4917&lt;&gt;"",IFERROR(IF(FIND(" ",G4917)&gt;=1,MID(G4917,FIND(" ",G4917)+1,LEN(G4917)),""),""),"")</f>
        <v/>
      </c>
      <c r="AC4917" s="51">
        <f>IFERROR(VALUE(MID($C4917,1,2)),0)</f>
        <v>0</v>
      </c>
      <c r="AD4917" s="44">
        <f>IFERROR(VALUE(MID($C4917,4,3)),0)</f>
        <v>0</v>
      </c>
      <c r="AE4917" s="51">
        <f>VALUE(RIGHT("00"&amp;AC4917,2)&amp;RIGHT("000"&amp;AD4917,3))</f>
        <v>0</v>
      </c>
    </row>
    <row r="4918" spans="1:31">
      <c r="A4918" s="60" t="str">
        <f>IF(G4918&amp;Q4918&lt;&gt;"",W4918&amp;Q4918,"")</f>
        <v/>
      </c>
      <c r="B4918" s="60" t="str">
        <f>IF(C4918&lt;&gt;"",LEFT(C4918,9),"")</f>
        <v/>
      </c>
      <c r="V4918" s="60" t="str">
        <f>W4918&amp;H4918</f>
        <v/>
      </c>
      <c r="W4918" s="60" t="str">
        <f>_xlfn.LET(_xlpm.TextCell,TEXT(G4918,"###"),IF(_xlpm.TextCell&lt;&gt;"",IF(StyleSpaceSplit,IFERROR(IF(FIND(" ",_xlpm.TextCell)&gt;=1,MID(_xlpm.TextCell,1,FIND(" ",_xlpm.TextCell)-1),_xlpm.TextCell),_xlpm.TextCell),_xlpm.TextCell),""))</f>
        <v/>
      </c>
      <c r="X4918" s="60" t="str">
        <f>IF(A4918&lt;&gt;"",IFERROR(IF(FIND(" ",G4918)&gt;=1,MID(G4918,FIND(" ",G4918)+1,LEN(G4918)),""),""),"")</f>
        <v/>
      </c>
      <c r="AC4918" s="51">
        <f>IFERROR(VALUE(MID($C4918,1,2)),0)</f>
        <v>0</v>
      </c>
      <c r="AD4918" s="44">
        <f>IFERROR(VALUE(MID($C4918,4,3)),0)</f>
        <v>0</v>
      </c>
      <c r="AE4918" s="51">
        <f>VALUE(RIGHT("00"&amp;AC4918,2)&amp;RIGHT("000"&amp;AD4918,3))</f>
        <v>0</v>
      </c>
    </row>
    <row r="4919" spans="1:31">
      <c r="A4919" s="60" t="str">
        <f>IF(G4919&amp;Q4919&lt;&gt;"",W4919&amp;Q4919,"")</f>
        <v/>
      </c>
      <c r="B4919" s="60" t="str">
        <f>IF(C4919&lt;&gt;"",LEFT(C4919,9),"")</f>
        <v/>
      </c>
      <c r="V4919" s="60" t="str">
        <f>W4919&amp;H4919</f>
        <v/>
      </c>
      <c r="W4919" s="60" t="str">
        <f>_xlfn.LET(_xlpm.TextCell,TEXT(G4919,"###"),IF(_xlpm.TextCell&lt;&gt;"",IF(StyleSpaceSplit,IFERROR(IF(FIND(" ",_xlpm.TextCell)&gt;=1,MID(_xlpm.TextCell,1,FIND(" ",_xlpm.TextCell)-1),_xlpm.TextCell),_xlpm.TextCell),_xlpm.TextCell),""))</f>
        <v/>
      </c>
      <c r="X4919" s="60" t="str">
        <f>IF(A4919&lt;&gt;"",IFERROR(IF(FIND(" ",G4919)&gt;=1,MID(G4919,FIND(" ",G4919)+1,LEN(G4919)),""),""),"")</f>
        <v/>
      </c>
      <c r="AC4919" s="51">
        <f>IFERROR(VALUE(MID($C4919,1,2)),0)</f>
        <v>0</v>
      </c>
      <c r="AD4919" s="44">
        <f>IFERROR(VALUE(MID($C4919,4,3)),0)</f>
        <v>0</v>
      </c>
      <c r="AE4919" s="51">
        <f>VALUE(RIGHT("00"&amp;AC4919,2)&amp;RIGHT("000"&amp;AD4919,3))</f>
        <v>0</v>
      </c>
    </row>
    <row r="4920" spans="1:31">
      <c r="A4920" s="60" t="str">
        <f>IF(G4920&amp;Q4920&lt;&gt;"",W4920&amp;Q4920,"")</f>
        <v/>
      </c>
      <c r="B4920" s="60" t="str">
        <f>IF(C4920&lt;&gt;"",LEFT(C4920,9),"")</f>
        <v/>
      </c>
      <c r="V4920" s="60" t="str">
        <f>W4920&amp;H4920</f>
        <v/>
      </c>
      <c r="W4920" s="60" t="str">
        <f>_xlfn.LET(_xlpm.TextCell,TEXT(G4920,"###"),IF(_xlpm.TextCell&lt;&gt;"",IF(StyleSpaceSplit,IFERROR(IF(FIND(" ",_xlpm.TextCell)&gt;=1,MID(_xlpm.TextCell,1,FIND(" ",_xlpm.TextCell)-1),_xlpm.TextCell),_xlpm.TextCell),_xlpm.TextCell),""))</f>
        <v/>
      </c>
      <c r="X4920" s="60" t="str">
        <f>IF(A4920&lt;&gt;"",IFERROR(IF(FIND(" ",G4920)&gt;=1,MID(G4920,FIND(" ",G4920)+1,LEN(G4920)),""),""),"")</f>
        <v/>
      </c>
      <c r="AC4920" s="51">
        <f>IFERROR(VALUE(MID($C4920,1,2)),0)</f>
        <v>0</v>
      </c>
      <c r="AD4920" s="44">
        <f>IFERROR(VALUE(MID($C4920,4,3)),0)</f>
        <v>0</v>
      </c>
      <c r="AE4920" s="51">
        <f>VALUE(RIGHT("00"&amp;AC4920,2)&amp;RIGHT("000"&amp;AD4920,3))</f>
        <v>0</v>
      </c>
    </row>
    <row r="4921" spans="1:31">
      <c r="A4921" s="60" t="str">
        <f>IF(G4921&amp;Q4921&lt;&gt;"",W4921&amp;Q4921,"")</f>
        <v/>
      </c>
      <c r="B4921" s="60" t="str">
        <f>IF(C4921&lt;&gt;"",LEFT(C4921,9),"")</f>
        <v/>
      </c>
      <c r="V4921" s="60" t="str">
        <f>W4921&amp;H4921</f>
        <v/>
      </c>
      <c r="W4921" s="60" t="str">
        <f>_xlfn.LET(_xlpm.TextCell,TEXT(G4921,"###"),IF(_xlpm.TextCell&lt;&gt;"",IF(StyleSpaceSplit,IFERROR(IF(FIND(" ",_xlpm.TextCell)&gt;=1,MID(_xlpm.TextCell,1,FIND(" ",_xlpm.TextCell)-1),_xlpm.TextCell),_xlpm.TextCell),_xlpm.TextCell),""))</f>
        <v/>
      </c>
      <c r="X4921" s="60" t="str">
        <f>IF(A4921&lt;&gt;"",IFERROR(IF(FIND(" ",G4921)&gt;=1,MID(G4921,FIND(" ",G4921)+1,LEN(G4921)),""),""),"")</f>
        <v/>
      </c>
      <c r="AC4921" s="51">
        <f>IFERROR(VALUE(MID($C4921,1,2)),0)</f>
        <v>0</v>
      </c>
      <c r="AD4921" s="44">
        <f>IFERROR(VALUE(MID($C4921,4,3)),0)</f>
        <v>0</v>
      </c>
      <c r="AE4921" s="51">
        <f>VALUE(RIGHT("00"&amp;AC4921,2)&amp;RIGHT("000"&amp;AD4921,3))</f>
        <v>0</v>
      </c>
    </row>
    <row r="4922" spans="1:31">
      <c r="A4922" s="60" t="str">
        <f>IF(G4922&amp;Q4922&lt;&gt;"",W4922&amp;Q4922,"")</f>
        <v/>
      </c>
      <c r="B4922" s="60" t="str">
        <f>IF(C4922&lt;&gt;"",LEFT(C4922,9),"")</f>
        <v/>
      </c>
      <c r="V4922" s="60" t="str">
        <f>W4922&amp;H4922</f>
        <v/>
      </c>
      <c r="W4922" s="60" t="str">
        <f>_xlfn.LET(_xlpm.TextCell,TEXT(G4922,"###"),IF(_xlpm.TextCell&lt;&gt;"",IF(StyleSpaceSplit,IFERROR(IF(FIND(" ",_xlpm.TextCell)&gt;=1,MID(_xlpm.TextCell,1,FIND(" ",_xlpm.TextCell)-1),_xlpm.TextCell),_xlpm.TextCell),_xlpm.TextCell),""))</f>
        <v/>
      </c>
      <c r="X4922" s="60" t="str">
        <f>IF(A4922&lt;&gt;"",IFERROR(IF(FIND(" ",G4922)&gt;=1,MID(G4922,FIND(" ",G4922)+1,LEN(G4922)),""),""),"")</f>
        <v/>
      </c>
      <c r="AC4922" s="51">
        <f>IFERROR(VALUE(MID($C4922,1,2)),0)</f>
        <v>0</v>
      </c>
      <c r="AD4922" s="44">
        <f>IFERROR(VALUE(MID($C4922,4,3)),0)</f>
        <v>0</v>
      </c>
      <c r="AE4922" s="51">
        <f>VALUE(RIGHT("00"&amp;AC4922,2)&amp;RIGHT("000"&amp;AD4922,3))</f>
        <v>0</v>
      </c>
    </row>
    <row r="4923" spans="1:31">
      <c r="A4923" s="60" t="str">
        <f>IF(G4923&amp;Q4923&lt;&gt;"",W4923&amp;Q4923,"")</f>
        <v/>
      </c>
      <c r="B4923" s="60" t="str">
        <f>IF(C4923&lt;&gt;"",LEFT(C4923,9),"")</f>
        <v/>
      </c>
      <c r="V4923" s="60" t="str">
        <f>W4923&amp;H4923</f>
        <v/>
      </c>
      <c r="W4923" s="60" t="str">
        <f>_xlfn.LET(_xlpm.TextCell,TEXT(G4923,"###"),IF(_xlpm.TextCell&lt;&gt;"",IF(StyleSpaceSplit,IFERROR(IF(FIND(" ",_xlpm.TextCell)&gt;=1,MID(_xlpm.TextCell,1,FIND(" ",_xlpm.TextCell)-1),_xlpm.TextCell),_xlpm.TextCell),_xlpm.TextCell),""))</f>
        <v/>
      </c>
      <c r="X4923" s="60" t="str">
        <f>IF(A4923&lt;&gt;"",IFERROR(IF(FIND(" ",G4923)&gt;=1,MID(G4923,FIND(" ",G4923)+1,LEN(G4923)),""),""),"")</f>
        <v/>
      </c>
      <c r="AC4923" s="51">
        <f>IFERROR(VALUE(MID($C4923,1,2)),0)</f>
        <v>0</v>
      </c>
      <c r="AD4923" s="44">
        <f>IFERROR(VALUE(MID($C4923,4,3)),0)</f>
        <v>0</v>
      </c>
      <c r="AE4923" s="51">
        <f>VALUE(RIGHT("00"&amp;AC4923,2)&amp;RIGHT("000"&amp;AD4923,3))</f>
        <v>0</v>
      </c>
    </row>
    <row r="4924" spans="1:31">
      <c r="A4924" s="60" t="str">
        <f>IF(G4924&amp;Q4924&lt;&gt;"",W4924&amp;Q4924,"")</f>
        <v/>
      </c>
      <c r="B4924" s="60" t="str">
        <f>IF(C4924&lt;&gt;"",LEFT(C4924,9),"")</f>
        <v/>
      </c>
      <c r="V4924" s="60" t="str">
        <f>W4924&amp;H4924</f>
        <v/>
      </c>
      <c r="W4924" s="60" t="str">
        <f>_xlfn.LET(_xlpm.TextCell,TEXT(G4924,"###"),IF(_xlpm.TextCell&lt;&gt;"",IF(StyleSpaceSplit,IFERROR(IF(FIND(" ",_xlpm.TextCell)&gt;=1,MID(_xlpm.TextCell,1,FIND(" ",_xlpm.TextCell)-1),_xlpm.TextCell),_xlpm.TextCell),_xlpm.TextCell),""))</f>
        <v/>
      </c>
      <c r="X4924" s="60" t="str">
        <f>IF(A4924&lt;&gt;"",IFERROR(IF(FIND(" ",G4924)&gt;=1,MID(G4924,FIND(" ",G4924)+1,LEN(G4924)),""),""),"")</f>
        <v/>
      </c>
      <c r="AC4924" s="51">
        <f>IFERROR(VALUE(MID($C4924,1,2)),0)</f>
        <v>0</v>
      </c>
      <c r="AD4924" s="44">
        <f>IFERROR(VALUE(MID($C4924,4,3)),0)</f>
        <v>0</v>
      </c>
      <c r="AE4924" s="51">
        <f>VALUE(RIGHT("00"&amp;AC4924,2)&amp;RIGHT("000"&amp;AD4924,3))</f>
        <v>0</v>
      </c>
    </row>
    <row r="4925" spans="1:31">
      <c r="A4925" s="60" t="str">
        <f>IF(G4925&amp;Q4925&lt;&gt;"",W4925&amp;Q4925,"")</f>
        <v/>
      </c>
      <c r="B4925" s="60" t="str">
        <f>IF(C4925&lt;&gt;"",LEFT(C4925,9),"")</f>
        <v/>
      </c>
      <c r="V4925" s="60" t="str">
        <f>W4925&amp;H4925</f>
        <v/>
      </c>
      <c r="W4925" s="60" t="str">
        <f>_xlfn.LET(_xlpm.TextCell,TEXT(G4925,"###"),IF(_xlpm.TextCell&lt;&gt;"",IF(StyleSpaceSplit,IFERROR(IF(FIND(" ",_xlpm.TextCell)&gt;=1,MID(_xlpm.TextCell,1,FIND(" ",_xlpm.TextCell)-1),_xlpm.TextCell),_xlpm.TextCell),_xlpm.TextCell),""))</f>
        <v/>
      </c>
      <c r="X4925" s="60" t="str">
        <f>IF(A4925&lt;&gt;"",IFERROR(IF(FIND(" ",G4925)&gt;=1,MID(G4925,FIND(" ",G4925)+1,LEN(G4925)),""),""),"")</f>
        <v/>
      </c>
      <c r="AC4925" s="51">
        <f>IFERROR(VALUE(MID($C4925,1,2)),0)</f>
        <v>0</v>
      </c>
      <c r="AD4925" s="44">
        <f>IFERROR(VALUE(MID($C4925,4,3)),0)</f>
        <v>0</v>
      </c>
      <c r="AE4925" s="51">
        <f>VALUE(RIGHT("00"&amp;AC4925,2)&amp;RIGHT("000"&amp;AD4925,3))</f>
        <v>0</v>
      </c>
    </row>
    <row r="4926" spans="1:31">
      <c r="A4926" s="60" t="str">
        <f>IF(G4926&amp;Q4926&lt;&gt;"",W4926&amp;Q4926,"")</f>
        <v/>
      </c>
      <c r="B4926" s="60" t="str">
        <f>IF(C4926&lt;&gt;"",LEFT(C4926,9),"")</f>
        <v/>
      </c>
      <c r="V4926" s="60" t="str">
        <f>W4926&amp;H4926</f>
        <v/>
      </c>
      <c r="W4926" s="60" t="str">
        <f>_xlfn.LET(_xlpm.TextCell,TEXT(G4926,"###"),IF(_xlpm.TextCell&lt;&gt;"",IF(StyleSpaceSplit,IFERROR(IF(FIND(" ",_xlpm.TextCell)&gt;=1,MID(_xlpm.TextCell,1,FIND(" ",_xlpm.TextCell)-1),_xlpm.TextCell),_xlpm.TextCell),_xlpm.TextCell),""))</f>
        <v/>
      </c>
      <c r="X4926" s="60" t="str">
        <f>IF(A4926&lt;&gt;"",IFERROR(IF(FIND(" ",G4926)&gt;=1,MID(G4926,FIND(" ",G4926)+1,LEN(G4926)),""),""),"")</f>
        <v/>
      </c>
      <c r="AC4926" s="51">
        <f>IFERROR(VALUE(MID($C4926,1,2)),0)</f>
        <v>0</v>
      </c>
      <c r="AD4926" s="44">
        <f>IFERROR(VALUE(MID($C4926,4,3)),0)</f>
        <v>0</v>
      </c>
      <c r="AE4926" s="51">
        <f>VALUE(RIGHT("00"&amp;AC4926,2)&amp;RIGHT("000"&amp;AD4926,3))</f>
        <v>0</v>
      </c>
    </row>
    <row r="4927" spans="1:31">
      <c r="A4927" s="60" t="str">
        <f>IF(G4927&amp;Q4927&lt;&gt;"",W4927&amp;Q4927,"")</f>
        <v/>
      </c>
      <c r="B4927" s="60" t="str">
        <f>IF(C4927&lt;&gt;"",LEFT(C4927,9),"")</f>
        <v/>
      </c>
      <c r="V4927" s="60" t="str">
        <f>W4927&amp;H4927</f>
        <v/>
      </c>
      <c r="W4927" s="60" t="str">
        <f>_xlfn.LET(_xlpm.TextCell,TEXT(G4927,"###"),IF(_xlpm.TextCell&lt;&gt;"",IF(StyleSpaceSplit,IFERROR(IF(FIND(" ",_xlpm.TextCell)&gt;=1,MID(_xlpm.TextCell,1,FIND(" ",_xlpm.TextCell)-1),_xlpm.TextCell),_xlpm.TextCell),_xlpm.TextCell),""))</f>
        <v/>
      </c>
      <c r="X4927" s="60" t="str">
        <f>IF(A4927&lt;&gt;"",IFERROR(IF(FIND(" ",G4927)&gt;=1,MID(G4927,FIND(" ",G4927)+1,LEN(G4927)),""),""),"")</f>
        <v/>
      </c>
      <c r="AC4927" s="51">
        <f>IFERROR(VALUE(MID($C4927,1,2)),0)</f>
        <v>0</v>
      </c>
      <c r="AD4927" s="44">
        <f>IFERROR(VALUE(MID($C4927,4,3)),0)</f>
        <v>0</v>
      </c>
      <c r="AE4927" s="51">
        <f>VALUE(RIGHT("00"&amp;AC4927,2)&amp;RIGHT("000"&amp;AD4927,3))</f>
        <v>0</v>
      </c>
    </row>
    <row r="4928" spans="1:31">
      <c r="A4928" s="60" t="str">
        <f>IF(G4928&amp;Q4928&lt;&gt;"",W4928&amp;Q4928,"")</f>
        <v/>
      </c>
      <c r="B4928" s="60" t="str">
        <f>IF(C4928&lt;&gt;"",LEFT(C4928,9),"")</f>
        <v/>
      </c>
      <c r="V4928" s="60" t="str">
        <f>W4928&amp;H4928</f>
        <v/>
      </c>
      <c r="W4928" s="60" t="str">
        <f>_xlfn.LET(_xlpm.TextCell,TEXT(G4928,"###"),IF(_xlpm.TextCell&lt;&gt;"",IF(StyleSpaceSplit,IFERROR(IF(FIND(" ",_xlpm.TextCell)&gt;=1,MID(_xlpm.TextCell,1,FIND(" ",_xlpm.TextCell)-1),_xlpm.TextCell),_xlpm.TextCell),_xlpm.TextCell),""))</f>
        <v/>
      </c>
      <c r="X4928" s="60" t="str">
        <f>IF(A4928&lt;&gt;"",IFERROR(IF(FIND(" ",G4928)&gt;=1,MID(G4928,FIND(" ",G4928)+1,LEN(G4928)),""),""),"")</f>
        <v/>
      </c>
      <c r="AC4928" s="51">
        <f>IFERROR(VALUE(MID($C4928,1,2)),0)</f>
        <v>0</v>
      </c>
      <c r="AD4928" s="44">
        <f>IFERROR(VALUE(MID($C4928,4,3)),0)</f>
        <v>0</v>
      </c>
      <c r="AE4928" s="51">
        <f>VALUE(RIGHT("00"&amp;AC4928,2)&amp;RIGHT("000"&amp;AD4928,3))</f>
        <v>0</v>
      </c>
    </row>
    <row r="4929" spans="1:31">
      <c r="A4929" s="60" t="str">
        <f>IF(G4929&amp;Q4929&lt;&gt;"",W4929&amp;Q4929,"")</f>
        <v/>
      </c>
      <c r="B4929" s="60" t="str">
        <f>IF(C4929&lt;&gt;"",LEFT(C4929,9),"")</f>
        <v/>
      </c>
      <c r="V4929" s="60" t="str">
        <f>W4929&amp;H4929</f>
        <v/>
      </c>
      <c r="W4929" s="60" t="str">
        <f>_xlfn.LET(_xlpm.TextCell,TEXT(G4929,"###"),IF(_xlpm.TextCell&lt;&gt;"",IF(StyleSpaceSplit,IFERROR(IF(FIND(" ",_xlpm.TextCell)&gt;=1,MID(_xlpm.TextCell,1,FIND(" ",_xlpm.TextCell)-1),_xlpm.TextCell),_xlpm.TextCell),_xlpm.TextCell),""))</f>
        <v/>
      </c>
      <c r="X4929" s="60" t="str">
        <f>IF(A4929&lt;&gt;"",IFERROR(IF(FIND(" ",G4929)&gt;=1,MID(G4929,FIND(" ",G4929)+1,LEN(G4929)),""),""),"")</f>
        <v/>
      </c>
      <c r="AC4929" s="51">
        <f>IFERROR(VALUE(MID($C4929,1,2)),0)</f>
        <v>0</v>
      </c>
      <c r="AD4929" s="44">
        <f>IFERROR(VALUE(MID($C4929,4,3)),0)</f>
        <v>0</v>
      </c>
      <c r="AE4929" s="51">
        <f>VALUE(RIGHT("00"&amp;AC4929,2)&amp;RIGHT("000"&amp;AD4929,3))</f>
        <v>0</v>
      </c>
    </row>
    <row r="4930" spans="1:31">
      <c r="A4930" s="60" t="str">
        <f>IF(G4930&amp;Q4930&lt;&gt;"",W4930&amp;Q4930,"")</f>
        <v/>
      </c>
      <c r="B4930" s="60" t="str">
        <f>IF(C4930&lt;&gt;"",LEFT(C4930,9),"")</f>
        <v/>
      </c>
      <c r="V4930" s="60" t="str">
        <f>W4930&amp;H4930</f>
        <v/>
      </c>
      <c r="W4930" s="60" t="str">
        <f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>IF(A4930&lt;&gt;"",IFERROR(IF(FIND(" ",G4930)&gt;=1,MID(G4930,FIND(" ",G4930)+1,LEN(G4930)),""),""),"")</f>
        <v/>
      </c>
      <c r="AC4930" s="51">
        <f>IFERROR(VALUE(MID($C4930,1,2)),0)</f>
        <v>0</v>
      </c>
      <c r="AD4930" s="44">
        <f>IFERROR(VALUE(MID($C4930,4,3)),0)</f>
        <v>0</v>
      </c>
      <c r="AE4930" s="51">
        <f>VALUE(RIGHT("00"&amp;AC4930,2)&amp;RIGHT("000"&amp;AD4930,3))</f>
        <v>0</v>
      </c>
    </row>
    <row r="4931" spans="1:31">
      <c r="A4931" s="60" t="str">
        <f>IF(G4931&amp;Q4931&lt;&gt;"",W4931&amp;Q4931,"")</f>
        <v/>
      </c>
      <c r="B4931" s="60" t="str">
        <f>IF(C4931&lt;&gt;"",LEFT(C4931,9),"")</f>
        <v/>
      </c>
      <c r="V4931" s="60" t="str">
        <f>W4931&amp;H4931</f>
        <v/>
      </c>
      <c r="W4931" s="60" t="str">
        <f>_xlfn.LET(_xlpm.TextCell,TEXT(G4931,"###"),IF(_xlpm.TextCell&lt;&gt;"",IF(StyleSpaceSplit,IFERROR(IF(FIND(" ",_xlpm.TextCell)&gt;=1,MID(_xlpm.TextCell,1,FIND(" ",_xlpm.TextCell)-1),_xlpm.TextCell),_xlpm.TextCell),_xlpm.TextCell),""))</f>
        <v/>
      </c>
      <c r="X4931" s="60" t="str">
        <f>IF(A4931&lt;&gt;"",IFERROR(IF(FIND(" ",G4931)&gt;=1,MID(G4931,FIND(" ",G4931)+1,LEN(G4931)),""),""),"")</f>
        <v/>
      </c>
      <c r="AC4931" s="51">
        <f>IFERROR(VALUE(MID($C4931,1,2)),0)</f>
        <v>0</v>
      </c>
      <c r="AD4931" s="44">
        <f>IFERROR(VALUE(MID($C4931,4,3)),0)</f>
        <v>0</v>
      </c>
      <c r="AE4931" s="51">
        <f>VALUE(RIGHT("00"&amp;AC4931,2)&amp;RIGHT("000"&amp;AD4931,3))</f>
        <v>0</v>
      </c>
    </row>
    <row r="4932" spans="1:31">
      <c r="A4932" s="60" t="str">
        <f>IF(G4932&amp;Q4932&lt;&gt;"",W4932&amp;Q4932,"")</f>
        <v/>
      </c>
      <c r="B4932" s="60" t="str">
        <f>IF(C4932&lt;&gt;"",LEFT(C4932,9),"")</f>
        <v/>
      </c>
      <c r="V4932" s="60" t="str">
        <f>W4932&amp;H4932</f>
        <v/>
      </c>
      <c r="W4932" s="60" t="str">
        <f>_xlfn.LET(_xlpm.TextCell,TEXT(G4932,"###"),IF(_xlpm.TextCell&lt;&gt;"",IF(StyleSpaceSplit,IFERROR(IF(FIND(" ",_xlpm.TextCell)&gt;=1,MID(_xlpm.TextCell,1,FIND(" ",_xlpm.TextCell)-1),_xlpm.TextCell),_xlpm.TextCell),_xlpm.TextCell),""))</f>
        <v/>
      </c>
      <c r="X4932" s="60" t="str">
        <f>IF(A4932&lt;&gt;"",IFERROR(IF(FIND(" ",G4932)&gt;=1,MID(G4932,FIND(" ",G4932)+1,LEN(G4932)),""),""),"")</f>
        <v/>
      </c>
      <c r="AC4932" s="51">
        <f>IFERROR(VALUE(MID($C4932,1,2)),0)</f>
        <v>0</v>
      </c>
      <c r="AD4932" s="44">
        <f>IFERROR(VALUE(MID($C4932,4,3)),0)</f>
        <v>0</v>
      </c>
      <c r="AE4932" s="51">
        <f>VALUE(RIGHT("00"&amp;AC4932,2)&amp;RIGHT("000"&amp;AD4932,3))</f>
        <v>0</v>
      </c>
    </row>
    <row r="4933" spans="1:31">
      <c r="A4933" s="60" t="str">
        <f>IF(G4933&amp;Q4933&lt;&gt;"",W4933&amp;Q4933,"")</f>
        <v/>
      </c>
      <c r="B4933" s="60" t="str">
        <f>IF(C4933&lt;&gt;"",LEFT(C4933,9),"")</f>
        <v/>
      </c>
      <c r="V4933" s="60" t="str">
        <f>W4933&amp;H4933</f>
        <v/>
      </c>
      <c r="W4933" s="60" t="str">
        <f>_xlfn.LET(_xlpm.TextCell,TEXT(G4933,"###"),IF(_xlpm.TextCell&lt;&gt;"",IF(StyleSpaceSplit,IFERROR(IF(FIND(" ",_xlpm.TextCell)&gt;=1,MID(_xlpm.TextCell,1,FIND(" ",_xlpm.TextCell)-1),_xlpm.TextCell),_xlpm.TextCell),_xlpm.TextCell),""))</f>
        <v/>
      </c>
      <c r="X4933" s="60" t="str">
        <f>IF(A4933&lt;&gt;"",IFERROR(IF(FIND(" ",G4933)&gt;=1,MID(G4933,FIND(" ",G4933)+1,LEN(G4933)),""),""),"")</f>
        <v/>
      </c>
      <c r="AC4933" s="51">
        <f>IFERROR(VALUE(MID($C4933,1,2)),0)</f>
        <v>0</v>
      </c>
      <c r="AD4933" s="44">
        <f>IFERROR(VALUE(MID($C4933,4,3)),0)</f>
        <v>0</v>
      </c>
      <c r="AE4933" s="51">
        <f>VALUE(RIGHT("00"&amp;AC4933,2)&amp;RIGHT("000"&amp;AD4933,3))</f>
        <v>0</v>
      </c>
    </row>
    <row r="4934" spans="1:31">
      <c r="A4934" s="60" t="str">
        <f>IF(G4934&amp;Q4934&lt;&gt;"",W4934&amp;Q4934,"")</f>
        <v/>
      </c>
      <c r="B4934" s="60" t="str">
        <f>IF(C4934&lt;&gt;"",LEFT(C4934,9),"")</f>
        <v/>
      </c>
      <c r="V4934" s="60" t="str">
        <f>W4934&amp;H4934</f>
        <v/>
      </c>
      <c r="W4934" s="60" t="str">
        <f>_xlfn.LET(_xlpm.TextCell,TEXT(G4934,"###"),IF(_xlpm.TextCell&lt;&gt;"",IF(StyleSpaceSplit,IFERROR(IF(FIND(" ",_xlpm.TextCell)&gt;=1,MID(_xlpm.TextCell,1,FIND(" ",_xlpm.TextCell)-1),_xlpm.TextCell),_xlpm.TextCell),_xlpm.TextCell),""))</f>
        <v/>
      </c>
      <c r="X4934" s="60" t="str">
        <f>IF(A4934&lt;&gt;"",IFERROR(IF(FIND(" ",G4934)&gt;=1,MID(G4934,FIND(" ",G4934)+1,LEN(G4934)),""),""),"")</f>
        <v/>
      </c>
      <c r="AC4934" s="51">
        <f>IFERROR(VALUE(MID($C4934,1,2)),0)</f>
        <v>0</v>
      </c>
      <c r="AD4934" s="44">
        <f>IFERROR(VALUE(MID($C4934,4,3)),0)</f>
        <v>0</v>
      </c>
      <c r="AE4934" s="51">
        <f>VALUE(RIGHT("00"&amp;AC4934,2)&amp;RIGHT("000"&amp;AD4934,3))</f>
        <v>0</v>
      </c>
    </row>
    <row r="4935" spans="1:31">
      <c r="A4935" s="60" t="str">
        <f>IF(G4935&amp;Q4935&lt;&gt;"",W4935&amp;Q4935,"")</f>
        <v/>
      </c>
      <c r="B4935" s="60" t="str">
        <f>IF(C4935&lt;&gt;"",LEFT(C4935,9),"")</f>
        <v/>
      </c>
      <c r="V4935" s="60" t="str">
        <f>W4935&amp;H4935</f>
        <v/>
      </c>
      <c r="W4935" s="60" t="str">
        <f>_xlfn.LET(_xlpm.TextCell,TEXT(G4935,"###"),IF(_xlpm.TextCell&lt;&gt;"",IF(StyleSpaceSplit,IFERROR(IF(FIND(" ",_xlpm.TextCell)&gt;=1,MID(_xlpm.TextCell,1,FIND(" ",_xlpm.TextCell)-1),_xlpm.TextCell),_xlpm.TextCell),_xlpm.TextCell),""))</f>
        <v/>
      </c>
      <c r="X4935" s="60" t="str">
        <f>IF(A4935&lt;&gt;"",IFERROR(IF(FIND(" ",G4935)&gt;=1,MID(G4935,FIND(" ",G4935)+1,LEN(G4935)),""),""),"")</f>
        <v/>
      </c>
      <c r="AC4935" s="51">
        <f>IFERROR(VALUE(MID($C4935,1,2)),0)</f>
        <v>0</v>
      </c>
      <c r="AD4935" s="44">
        <f>IFERROR(VALUE(MID($C4935,4,3)),0)</f>
        <v>0</v>
      </c>
      <c r="AE4935" s="51">
        <f>VALUE(RIGHT("00"&amp;AC4935,2)&amp;RIGHT("000"&amp;AD4935,3))</f>
        <v>0</v>
      </c>
    </row>
    <row r="4936" spans="1:31">
      <c r="A4936" s="60" t="str">
        <f>IF(G4936&amp;Q4936&lt;&gt;"",W4936&amp;Q4936,"")</f>
        <v/>
      </c>
      <c r="B4936" s="60" t="str">
        <f>IF(C4936&lt;&gt;"",LEFT(C4936,9),"")</f>
        <v/>
      </c>
      <c r="V4936" s="60" t="str">
        <f>W4936&amp;H4936</f>
        <v/>
      </c>
      <c r="W4936" s="60" t="str">
        <f>_xlfn.LET(_xlpm.TextCell,TEXT(G4936,"###"),IF(_xlpm.TextCell&lt;&gt;"",IF(StyleSpaceSplit,IFERROR(IF(FIND(" ",_xlpm.TextCell)&gt;=1,MID(_xlpm.TextCell,1,FIND(" ",_xlpm.TextCell)-1),_xlpm.TextCell),_xlpm.TextCell),_xlpm.TextCell),""))</f>
        <v/>
      </c>
      <c r="X4936" s="60" t="str">
        <f>IF(A4936&lt;&gt;"",IFERROR(IF(FIND(" ",G4936)&gt;=1,MID(G4936,FIND(" ",G4936)+1,LEN(G4936)),""),""),"")</f>
        <v/>
      </c>
      <c r="AC4936" s="51">
        <f>IFERROR(VALUE(MID($C4936,1,2)),0)</f>
        <v>0</v>
      </c>
      <c r="AD4936" s="44">
        <f>IFERROR(VALUE(MID($C4936,4,3)),0)</f>
        <v>0</v>
      </c>
      <c r="AE4936" s="51">
        <f>VALUE(RIGHT("00"&amp;AC4936,2)&amp;RIGHT("000"&amp;AD4936,3))</f>
        <v>0</v>
      </c>
    </row>
    <row r="4937" spans="1:31">
      <c r="A4937" s="60" t="str">
        <f>IF(G4937&amp;Q4937&lt;&gt;"",W4937&amp;Q4937,"")</f>
        <v/>
      </c>
      <c r="B4937" s="60" t="str">
        <f>IF(C4937&lt;&gt;"",LEFT(C4937,9),"")</f>
        <v/>
      </c>
      <c r="V4937" s="60" t="str">
        <f>W4937&amp;H4937</f>
        <v/>
      </c>
      <c r="W4937" s="60" t="str">
        <f>_xlfn.LET(_xlpm.TextCell,TEXT(G4937,"###"),IF(_xlpm.TextCell&lt;&gt;"",IF(StyleSpaceSplit,IFERROR(IF(FIND(" ",_xlpm.TextCell)&gt;=1,MID(_xlpm.TextCell,1,FIND(" ",_xlpm.TextCell)-1),_xlpm.TextCell),_xlpm.TextCell),_xlpm.TextCell),""))</f>
        <v/>
      </c>
      <c r="X4937" s="60" t="str">
        <f>IF(A4937&lt;&gt;"",IFERROR(IF(FIND(" ",G4937)&gt;=1,MID(G4937,FIND(" ",G4937)+1,LEN(G4937)),""),""),"")</f>
        <v/>
      </c>
      <c r="AC4937" s="51">
        <f>IFERROR(VALUE(MID($C4937,1,2)),0)</f>
        <v>0</v>
      </c>
      <c r="AD4937" s="44">
        <f>IFERROR(VALUE(MID($C4937,4,3)),0)</f>
        <v>0</v>
      </c>
      <c r="AE4937" s="51">
        <f>VALUE(RIGHT("00"&amp;AC4937,2)&amp;RIGHT("000"&amp;AD4937,3))</f>
        <v>0</v>
      </c>
    </row>
    <row r="4938" spans="1:31">
      <c r="A4938" s="60" t="str">
        <f>IF(G4938&amp;Q4938&lt;&gt;"",W4938&amp;Q4938,"")</f>
        <v/>
      </c>
      <c r="B4938" s="60" t="str">
        <f>IF(C4938&lt;&gt;"",LEFT(C4938,9),"")</f>
        <v/>
      </c>
      <c r="V4938" s="60" t="str">
        <f>W4938&amp;H4938</f>
        <v/>
      </c>
      <c r="W4938" s="60" t="str">
        <f>_xlfn.LET(_xlpm.TextCell,TEXT(G4938,"###"),IF(_xlpm.TextCell&lt;&gt;"",IF(StyleSpaceSplit,IFERROR(IF(FIND(" ",_xlpm.TextCell)&gt;=1,MID(_xlpm.TextCell,1,FIND(" ",_xlpm.TextCell)-1),_xlpm.TextCell),_xlpm.TextCell),_xlpm.TextCell),""))</f>
        <v/>
      </c>
      <c r="X4938" s="60" t="str">
        <f>IF(A4938&lt;&gt;"",IFERROR(IF(FIND(" ",G4938)&gt;=1,MID(G4938,FIND(" ",G4938)+1,LEN(G4938)),""),""),"")</f>
        <v/>
      </c>
      <c r="AC4938" s="51">
        <f>IFERROR(VALUE(MID($C4938,1,2)),0)</f>
        <v>0</v>
      </c>
      <c r="AD4938" s="44">
        <f>IFERROR(VALUE(MID($C4938,4,3)),0)</f>
        <v>0</v>
      </c>
      <c r="AE4938" s="51">
        <f>VALUE(RIGHT("00"&amp;AC4938,2)&amp;RIGHT("000"&amp;AD4938,3))</f>
        <v>0</v>
      </c>
    </row>
    <row r="4939" spans="1:31">
      <c r="A4939" s="60" t="str">
        <f>IF(G4939&amp;Q4939&lt;&gt;"",W4939&amp;Q4939,"")</f>
        <v/>
      </c>
      <c r="B4939" s="60" t="str">
        <f>IF(C4939&lt;&gt;"",LEFT(C4939,9),"")</f>
        <v/>
      </c>
      <c r="V4939" s="60" t="str">
        <f>W4939&amp;H4939</f>
        <v/>
      </c>
      <c r="W4939" s="60" t="str">
        <f>_xlfn.LET(_xlpm.TextCell,TEXT(G4939,"###"),IF(_xlpm.TextCell&lt;&gt;"",IF(StyleSpaceSplit,IFERROR(IF(FIND(" ",_xlpm.TextCell)&gt;=1,MID(_xlpm.TextCell,1,FIND(" ",_xlpm.TextCell)-1),_xlpm.TextCell),_xlpm.TextCell),_xlpm.TextCell),""))</f>
        <v/>
      </c>
      <c r="X4939" s="60" t="str">
        <f>IF(A4939&lt;&gt;"",IFERROR(IF(FIND(" ",G4939)&gt;=1,MID(G4939,FIND(" ",G4939)+1,LEN(G4939)),""),""),"")</f>
        <v/>
      </c>
      <c r="AC4939" s="51">
        <f>IFERROR(VALUE(MID($C4939,1,2)),0)</f>
        <v>0</v>
      </c>
      <c r="AD4939" s="44">
        <f>IFERROR(VALUE(MID($C4939,4,3)),0)</f>
        <v>0</v>
      </c>
      <c r="AE4939" s="51">
        <f>VALUE(RIGHT("00"&amp;AC4939,2)&amp;RIGHT("000"&amp;AD4939,3))</f>
        <v>0</v>
      </c>
    </row>
    <row r="4940" spans="1:31">
      <c r="A4940" s="60" t="str">
        <f>IF(G4940&amp;Q4940&lt;&gt;"",W4940&amp;Q4940,"")</f>
        <v/>
      </c>
      <c r="B4940" s="60" t="str">
        <f>IF(C4940&lt;&gt;"",LEFT(C4940,9),"")</f>
        <v/>
      </c>
      <c r="V4940" s="60" t="str">
        <f>W4940&amp;H4940</f>
        <v/>
      </c>
      <c r="W4940" s="60" t="str">
        <f>_xlfn.LET(_xlpm.TextCell,TEXT(G4940,"###"),IF(_xlpm.TextCell&lt;&gt;"",IF(StyleSpaceSplit,IFERROR(IF(FIND(" ",_xlpm.TextCell)&gt;=1,MID(_xlpm.TextCell,1,FIND(" ",_xlpm.TextCell)-1),_xlpm.TextCell),_xlpm.TextCell),_xlpm.TextCell),""))</f>
        <v/>
      </c>
      <c r="X4940" s="60" t="str">
        <f>IF(A4940&lt;&gt;"",IFERROR(IF(FIND(" ",G4940)&gt;=1,MID(G4940,FIND(" ",G4940)+1,LEN(G4940)),""),""),"")</f>
        <v/>
      </c>
      <c r="AC4940" s="51">
        <f>IFERROR(VALUE(MID($C4940,1,2)),0)</f>
        <v>0</v>
      </c>
      <c r="AD4940" s="44">
        <f>IFERROR(VALUE(MID($C4940,4,3)),0)</f>
        <v>0</v>
      </c>
      <c r="AE4940" s="51">
        <f>VALUE(RIGHT("00"&amp;AC4940,2)&amp;RIGHT("000"&amp;AD4940,3))</f>
        <v>0</v>
      </c>
    </row>
    <row r="4941" spans="1:31">
      <c r="A4941" s="60" t="str">
        <f>IF(G4941&amp;Q4941&lt;&gt;"",W4941&amp;Q4941,"")</f>
        <v/>
      </c>
      <c r="B4941" s="60" t="str">
        <f>IF(C4941&lt;&gt;"",LEFT(C4941,9),"")</f>
        <v/>
      </c>
      <c r="V4941" s="60" t="str">
        <f>W4941&amp;H4941</f>
        <v/>
      </c>
      <c r="W4941" s="60" t="str">
        <f>_xlfn.LET(_xlpm.TextCell,TEXT(G4941,"###"),IF(_xlpm.TextCell&lt;&gt;"",IF(StyleSpaceSplit,IFERROR(IF(FIND(" ",_xlpm.TextCell)&gt;=1,MID(_xlpm.TextCell,1,FIND(" ",_xlpm.TextCell)-1),_xlpm.TextCell),_xlpm.TextCell),_xlpm.TextCell),""))</f>
        <v/>
      </c>
      <c r="X4941" s="60" t="str">
        <f>IF(A4941&lt;&gt;"",IFERROR(IF(FIND(" ",G4941)&gt;=1,MID(G4941,FIND(" ",G4941)+1,LEN(G4941)),""),""),"")</f>
        <v/>
      </c>
      <c r="AC4941" s="51">
        <f>IFERROR(VALUE(MID($C4941,1,2)),0)</f>
        <v>0</v>
      </c>
      <c r="AD4941" s="44">
        <f>IFERROR(VALUE(MID($C4941,4,3)),0)</f>
        <v>0</v>
      </c>
      <c r="AE4941" s="51">
        <f>VALUE(RIGHT("00"&amp;AC4941,2)&amp;RIGHT("000"&amp;AD4941,3))</f>
        <v>0</v>
      </c>
    </row>
    <row r="4942" spans="1:31">
      <c r="A4942" s="60" t="str">
        <f>IF(G4942&amp;Q4942&lt;&gt;"",W4942&amp;Q4942,"")</f>
        <v/>
      </c>
      <c r="B4942" s="60" t="str">
        <f>IF(C4942&lt;&gt;"",LEFT(C4942,9),"")</f>
        <v/>
      </c>
      <c r="V4942" s="60" t="str">
        <f>W4942&amp;H4942</f>
        <v/>
      </c>
      <c r="W4942" s="60" t="str">
        <f>_xlfn.LET(_xlpm.TextCell,TEXT(G4942,"###"),IF(_xlpm.TextCell&lt;&gt;"",IF(StyleSpaceSplit,IFERROR(IF(FIND(" ",_xlpm.TextCell)&gt;=1,MID(_xlpm.TextCell,1,FIND(" ",_xlpm.TextCell)-1),_xlpm.TextCell),_xlpm.TextCell),_xlpm.TextCell),""))</f>
        <v/>
      </c>
      <c r="X4942" s="60" t="str">
        <f>IF(A4942&lt;&gt;"",IFERROR(IF(FIND(" ",G4942)&gt;=1,MID(G4942,FIND(" ",G4942)+1,LEN(G4942)),""),""),"")</f>
        <v/>
      </c>
      <c r="AC4942" s="51">
        <f>IFERROR(VALUE(MID($C4942,1,2)),0)</f>
        <v>0</v>
      </c>
      <c r="AD4942" s="44">
        <f>IFERROR(VALUE(MID($C4942,4,3)),0)</f>
        <v>0</v>
      </c>
      <c r="AE4942" s="51">
        <f>VALUE(RIGHT("00"&amp;AC4942,2)&amp;RIGHT("000"&amp;AD4942,3))</f>
        <v>0</v>
      </c>
    </row>
    <row r="4943" spans="1:31">
      <c r="A4943" s="60" t="str">
        <f>IF(G4943&amp;Q4943&lt;&gt;"",W4943&amp;Q4943,"")</f>
        <v/>
      </c>
      <c r="B4943" s="60" t="str">
        <f>IF(C4943&lt;&gt;"",LEFT(C4943,9),"")</f>
        <v/>
      </c>
      <c r="V4943" s="60" t="str">
        <f>W4943&amp;H4943</f>
        <v/>
      </c>
      <c r="W4943" s="60" t="str">
        <f>_xlfn.LET(_xlpm.TextCell,TEXT(G4943,"###"),IF(_xlpm.TextCell&lt;&gt;"",IF(StyleSpaceSplit,IFERROR(IF(FIND(" ",_xlpm.TextCell)&gt;=1,MID(_xlpm.TextCell,1,FIND(" ",_xlpm.TextCell)-1),_xlpm.TextCell),_xlpm.TextCell),_xlpm.TextCell),""))</f>
        <v/>
      </c>
      <c r="X4943" s="60" t="str">
        <f>IF(A4943&lt;&gt;"",IFERROR(IF(FIND(" ",G4943)&gt;=1,MID(G4943,FIND(" ",G4943)+1,LEN(G4943)),""),""),"")</f>
        <v/>
      </c>
      <c r="AC4943" s="51">
        <f>IFERROR(VALUE(MID($C4943,1,2)),0)</f>
        <v>0</v>
      </c>
      <c r="AD4943" s="44">
        <f>IFERROR(VALUE(MID($C4943,4,3)),0)</f>
        <v>0</v>
      </c>
      <c r="AE4943" s="51">
        <f>VALUE(RIGHT("00"&amp;AC4943,2)&amp;RIGHT("000"&amp;AD4943,3))</f>
        <v>0</v>
      </c>
    </row>
    <row r="4944" spans="1:31">
      <c r="A4944" s="60" t="str">
        <f>IF(G4944&amp;Q4944&lt;&gt;"",W4944&amp;Q4944,"")</f>
        <v/>
      </c>
      <c r="B4944" s="60" t="str">
        <f>IF(C4944&lt;&gt;"",LEFT(C4944,9),"")</f>
        <v/>
      </c>
      <c r="V4944" s="60" t="str">
        <f>W4944&amp;H4944</f>
        <v/>
      </c>
      <c r="W4944" s="60" t="str">
        <f>_xlfn.LET(_xlpm.TextCell,TEXT(G4944,"###"),IF(_xlpm.TextCell&lt;&gt;"",IF(StyleSpaceSplit,IFERROR(IF(FIND(" ",_xlpm.TextCell)&gt;=1,MID(_xlpm.TextCell,1,FIND(" ",_xlpm.TextCell)-1),_xlpm.TextCell),_xlpm.TextCell),_xlpm.TextCell),""))</f>
        <v/>
      </c>
      <c r="X4944" s="60" t="str">
        <f>IF(A4944&lt;&gt;"",IFERROR(IF(FIND(" ",G4944)&gt;=1,MID(G4944,FIND(" ",G4944)+1,LEN(G4944)),""),""),"")</f>
        <v/>
      </c>
      <c r="AC4944" s="51">
        <f>IFERROR(VALUE(MID($C4944,1,2)),0)</f>
        <v>0</v>
      </c>
      <c r="AD4944" s="44">
        <f>IFERROR(VALUE(MID($C4944,4,3)),0)</f>
        <v>0</v>
      </c>
      <c r="AE4944" s="51">
        <f>VALUE(RIGHT("00"&amp;AC4944,2)&amp;RIGHT("000"&amp;AD4944,3))</f>
        <v>0</v>
      </c>
    </row>
    <row r="4945" spans="1:31">
      <c r="A4945" s="60" t="str">
        <f>IF(G4945&amp;Q4945&lt;&gt;"",W4945&amp;Q4945,"")</f>
        <v/>
      </c>
      <c r="B4945" s="60" t="str">
        <f>IF(C4945&lt;&gt;"",LEFT(C4945,9),"")</f>
        <v/>
      </c>
      <c r="V4945" s="60" t="str">
        <f>W4945&amp;H4945</f>
        <v/>
      </c>
      <c r="W4945" s="60" t="str">
        <f>_xlfn.LET(_xlpm.TextCell,TEXT(G4945,"###"),IF(_xlpm.TextCell&lt;&gt;"",IF(StyleSpaceSplit,IFERROR(IF(FIND(" ",_xlpm.TextCell)&gt;=1,MID(_xlpm.TextCell,1,FIND(" ",_xlpm.TextCell)-1),_xlpm.TextCell),_xlpm.TextCell),_xlpm.TextCell),""))</f>
        <v/>
      </c>
      <c r="X4945" s="60" t="str">
        <f>IF(A4945&lt;&gt;"",IFERROR(IF(FIND(" ",G4945)&gt;=1,MID(G4945,FIND(" ",G4945)+1,LEN(G4945)),""),""),"")</f>
        <v/>
      </c>
      <c r="AC4945" s="51">
        <f>IFERROR(VALUE(MID($C4945,1,2)),0)</f>
        <v>0</v>
      </c>
      <c r="AD4945" s="44">
        <f>IFERROR(VALUE(MID($C4945,4,3)),0)</f>
        <v>0</v>
      </c>
      <c r="AE4945" s="51">
        <f>VALUE(RIGHT("00"&amp;AC4945,2)&amp;RIGHT("000"&amp;AD4945,3))</f>
        <v>0</v>
      </c>
    </row>
    <row r="4946" spans="1:31">
      <c r="A4946" s="60" t="str">
        <f>IF(G4946&amp;Q4946&lt;&gt;"",W4946&amp;Q4946,"")</f>
        <v/>
      </c>
      <c r="B4946" s="60" t="str">
        <f>IF(C4946&lt;&gt;"",LEFT(C4946,9),"")</f>
        <v/>
      </c>
      <c r="V4946" s="60" t="str">
        <f>W4946&amp;H4946</f>
        <v/>
      </c>
      <c r="W4946" s="60" t="str">
        <f>_xlfn.LET(_xlpm.TextCell,TEXT(G4946,"###"),IF(_xlpm.TextCell&lt;&gt;"",IF(StyleSpaceSplit,IFERROR(IF(FIND(" ",_xlpm.TextCell)&gt;=1,MID(_xlpm.TextCell,1,FIND(" ",_xlpm.TextCell)-1),_xlpm.TextCell),_xlpm.TextCell),_xlpm.TextCell),""))</f>
        <v/>
      </c>
      <c r="X4946" s="60" t="str">
        <f>IF(A4946&lt;&gt;"",IFERROR(IF(FIND(" ",G4946)&gt;=1,MID(G4946,FIND(" ",G4946)+1,LEN(G4946)),""),""),"")</f>
        <v/>
      </c>
      <c r="AC4946" s="51">
        <f>IFERROR(VALUE(MID($C4946,1,2)),0)</f>
        <v>0</v>
      </c>
      <c r="AD4946" s="44">
        <f>IFERROR(VALUE(MID($C4946,4,3)),0)</f>
        <v>0</v>
      </c>
      <c r="AE4946" s="51">
        <f>VALUE(RIGHT("00"&amp;AC4946,2)&amp;RIGHT("000"&amp;AD4946,3))</f>
        <v>0</v>
      </c>
    </row>
    <row r="4947" spans="1:31">
      <c r="A4947" s="60" t="str">
        <f>IF(G4947&amp;Q4947&lt;&gt;"",W4947&amp;Q4947,"")</f>
        <v/>
      </c>
      <c r="B4947" s="60" t="str">
        <f>IF(C4947&lt;&gt;"",LEFT(C4947,9),"")</f>
        <v/>
      </c>
      <c r="V4947" s="60" t="str">
        <f>W4947&amp;H4947</f>
        <v/>
      </c>
      <c r="W4947" s="60" t="str">
        <f>_xlfn.LET(_xlpm.TextCell,TEXT(G4947,"###"),IF(_xlpm.TextCell&lt;&gt;"",IF(StyleSpaceSplit,IFERROR(IF(FIND(" ",_xlpm.TextCell)&gt;=1,MID(_xlpm.TextCell,1,FIND(" ",_xlpm.TextCell)-1),_xlpm.TextCell),_xlpm.TextCell),_xlpm.TextCell),""))</f>
        <v/>
      </c>
      <c r="X4947" s="60" t="str">
        <f>IF(A4947&lt;&gt;"",IFERROR(IF(FIND(" ",G4947)&gt;=1,MID(G4947,FIND(" ",G4947)+1,LEN(G4947)),""),""),"")</f>
        <v/>
      </c>
      <c r="AC4947" s="51">
        <f>IFERROR(VALUE(MID($C4947,1,2)),0)</f>
        <v>0</v>
      </c>
      <c r="AD4947" s="44">
        <f>IFERROR(VALUE(MID($C4947,4,3)),0)</f>
        <v>0</v>
      </c>
      <c r="AE4947" s="51">
        <f>VALUE(RIGHT("00"&amp;AC4947,2)&amp;RIGHT("000"&amp;AD4947,3))</f>
        <v>0</v>
      </c>
    </row>
    <row r="4948" spans="1:31">
      <c r="A4948" s="60" t="str">
        <f>IF(G4948&amp;Q4948&lt;&gt;"",W4948&amp;Q4948,"")</f>
        <v/>
      </c>
      <c r="B4948" s="60" t="str">
        <f>IF(C4948&lt;&gt;"",LEFT(C4948,9),"")</f>
        <v/>
      </c>
      <c r="V4948" s="60" t="str">
        <f>W4948&amp;H4948</f>
        <v/>
      </c>
      <c r="W4948" s="60" t="str">
        <f>_xlfn.LET(_xlpm.TextCell,TEXT(G4948,"###"),IF(_xlpm.TextCell&lt;&gt;"",IF(StyleSpaceSplit,IFERROR(IF(FIND(" ",_xlpm.TextCell)&gt;=1,MID(_xlpm.TextCell,1,FIND(" ",_xlpm.TextCell)-1),_xlpm.TextCell),_xlpm.TextCell),_xlpm.TextCell),""))</f>
        <v/>
      </c>
      <c r="X4948" s="60" t="str">
        <f>IF(A4948&lt;&gt;"",IFERROR(IF(FIND(" ",G4948)&gt;=1,MID(G4948,FIND(" ",G4948)+1,LEN(G4948)),""),""),"")</f>
        <v/>
      </c>
      <c r="AC4948" s="51">
        <f>IFERROR(VALUE(MID($C4948,1,2)),0)</f>
        <v>0</v>
      </c>
      <c r="AD4948" s="44">
        <f>IFERROR(VALUE(MID($C4948,4,3)),0)</f>
        <v>0</v>
      </c>
      <c r="AE4948" s="51">
        <f>VALUE(RIGHT("00"&amp;AC4948,2)&amp;RIGHT("000"&amp;AD4948,3))</f>
        <v>0</v>
      </c>
    </row>
    <row r="4949" spans="1:31">
      <c r="A4949" s="60" t="str">
        <f>IF(G4949&amp;Q4949&lt;&gt;"",W4949&amp;Q4949,"")</f>
        <v/>
      </c>
      <c r="B4949" s="60" t="str">
        <f>IF(C4949&lt;&gt;"",LEFT(C4949,9),"")</f>
        <v/>
      </c>
      <c r="V4949" s="60" t="str">
        <f>W4949&amp;H4949</f>
        <v/>
      </c>
      <c r="W4949" s="60" t="str">
        <f>_xlfn.LET(_xlpm.TextCell,TEXT(G4949,"###"),IF(_xlpm.TextCell&lt;&gt;"",IF(StyleSpaceSplit,IFERROR(IF(FIND(" ",_xlpm.TextCell)&gt;=1,MID(_xlpm.TextCell,1,FIND(" ",_xlpm.TextCell)-1),_xlpm.TextCell),_xlpm.TextCell),_xlpm.TextCell),""))</f>
        <v/>
      </c>
      <c r="X4949" s="60" t="str">
        <f>IF(A4949&lt;&gt;"",IFERROR(IF(FIND(" ",G4949)&gt;=1,MID(G4949,FIND(" ",G4949)+1,LEN(G4949)),""),""),"")</f>
        <v/>
      </c>
      <c r="AC4949" s="51">
        <f>IFERROR(VALUE(MID($C4949,1,2)),0)</f>
        <v>0</v>
      </c>
      <c r="AD4949" s="44">
        <f>IFERROR(VALUE(MID($C4949,4,3)),0)</f>
        <v>0</v>
      </c>
      <c r="AE4949" s="51">
        <f>VALUE(RIGHT("00"&amp;AC4949,2)&amp;RIGHT("000"&amp;AD4949,3))</f>
        <v>0</v>
      </c>
    </row>
    <row r="4950" spans="1:31">
      <c r="A4950" s="60" t="str">
        <f>IF(G4950&amp;Q4950&lt;&gt;"",W4950&amp;Q4950,"")</f>
        <v/>
      </c>
      <c r="B4950" s="60" t="str">
        <f>IF(C4950&lt;&gt;"",LEFT(C4950,9),"")</f>
        <v/>
      </c>
      <c r="V4950" s="60" t="str">
        <f>W4950&amp;H4950</f>
        <v/>
      </c>
      <c r="W4950" s="60" t="str">
        <f>_xlfn.LET(_xlpm.TextCell,TEXT(G4950,"###"),IF(_xlpm.TextCell&lt;&gt;"",IF(StyleSpaceSplit,IFERROR(IF(FIND(" ",_xlpm.TextCell)&gt;=1,MID(_xlpm.TextCell,1,FIND(" ",_xlpm.TextCell)-1),_xlpm.TextCell),_xlpm.TextCell),_xlpm.TextCell),""))</f>
        <v/>
      </c>
      <c r="X4950" s="60" t="str">
        <f>IF(A4950&lt;&gt;"",IFERROR(IF(FIND(" ",G4950)&gt;=1,MID(G4950,FIND(" ",G4950)+1,LEN(G4950)),""),""),"")</f>
        <v/>
      </c>
      <c r="AC4950" s="51">
        <f>IFERROR(VALUE(MID($C4950,1,2)),0)</f>
        <v>0</v>
      </c>
      <c r="AD4950" s="44">
        <f>IFERROR(VALUE(MID($C4950,4,3)),0)</f>
        <v>0</v>
      </c>
      <c r="AE4950" s="51">
        <f>VALUE(RIGHT("00"&amp;AC4950,2)&amp;RIGHT("000"&amp;AD4950,3))</f>
        <v>0</v>
      </c>
    </row>
    <row r="4951" spans="1:31">
      <c r="A4951" s="60" t="str">
        <f>IF(G4951&amp;Q4951&lt;&gt;"",W4951&amp;Q4951,"")</f>
        <v/>
      </c>
      <c r="B4951" s="60" t="str">
        <f>IF(C4951&lt;&gt;"",LEFT(C4951,9),"")</f>
        <v/>
      </c>
      <c r="V4951" s="60" t="str">
        <f>W4951&amp;H4951</f>
        <v/>
      </c>
      <c r="W4951" s="60" t="str">
        <f>_xlfn.LET(_xlpm.TextCell,TEXT(G4951,"###"),IF(_xlpm.TextCell&lt;&gt;"",IF(StyleSpaceSplit,IFERROR(IF(FIND(" ",_xlpm.TextCell)&gt;=1,MID(_xlpm.TextCell,1,FIND(" ",_xlpm.TextCell)-1),_xlpm.TextCell),_xlpm.TextCell),_xlpm.TextCell),""))</f>
        <v/>
      </c>
      <c r="X4951" s="60" t="str">
        <f>IF(A4951&lt;&gt;"",IFERROR(IF(FIND(" ",G4951)&gt;=1,MID(G4951,FIND(" ",G4951)+1,LEN(G4951)),""),""),"")</f>
        <v/>
      </c>
      <c r="AC4951" s="51">
        <f>IFERROR(VALUE(MID($C4951,1,2)),0)</f>
        <v>0</v>
      </c>
      <c r="AD4951" s="44">
        <f>IFERROR(VALUE(MID($C4951,4,3)),0)</f>
        <v>0</v>
      </c>
      <c r="AE4951" s="51">
        <f>VALUE(RIGHT("00"&amp;AC4951,2)&amp;RIGHT("000"&amp;AD4951,3))</f>
        <v>0</v>
      </c>
    </row>
    <row r="4952" spans="1:31">
      <c r="A4952" s="60" t="str">
        <f>IF(G4952&amp;Q4952&lt;&gt;"",W4952&amp;Q4952,"")</f>
        <v/>
      </c>
      <c r="B4952" s="60" t="str">
        <f>IF(C4952&lt;&gt;"",LEFT(C4952,9),"")</f>
        <v/>
      </c>
      <c r="V4952" s="60" t="str">
        <f>W4952&amp;H4952</f>
        <v/>
      </c>
      <c r="W4952" s="60" t="str">
        <f>_xlfn.LET(_xlpm.TextCell,TEXT(G4952,"###"),IF(_xlpm.TextCell&lt;&gt;"",IF(StyleSpaceSplit,IFERROR(IF(FIND(" ",_xlpm.TextCell)&gt;=1,MID(_xlpm.TextCell,1,FIND(" ",_xlpm.TextCell)-1),_xlpm.TextCell),_xlpm.TextCell),_xlpm.TextCell),""))</f>
        <v/>
      </c>
      <c r="X4952" s="60" t="str">
        <f>IF(A4952&lt;&gt;"",IFERROR(IF(FIND(" ",G4952)&gt;=1,MID(G4952,FIND(" ",G4952)+1,LEN(G4952)),""),""),"")</f>
        <v/>
      </c>
      <c r="AC4952" s="51">
        <f>IFERROR(VALUE(MID($C4952,1,2)),0)</f>
        <v>0</v>
      </c>
      <c r="AD4952" s="44">
        <f>IFERROR(VALUE(MID($C4952,4,3)),0)</f>
        <v>0</v>
      </c>
      <c r="AE4952" s="51">
        <f>VALUE(RIGHT("00"&amp;AC4952,2)&amp;RIGHT("000"&amp;AD4952,3))</f>
        <v>0</v>
      </c>
    </row>
    <row r="4953" spans="1:31">
      <c r="A4953" s="60" t="str">
        <f>IF(G4953&amp;Q4953&lt;&gt;"",W4953&amp;Q4953,"")</f>
        <v/>
      </c>
      <c r="B4953" s="60" t="str">
        <f>IF(C4953&lt;&gt;"",LEFT(C4953,9),"")</f>
        <v/>
      </c>
      <c r="V4953" s="60" t="str">
        <f>W4953&amp;H4953</f>
        <v/>
      </c>
      <c r="W4953" s="60" t="str">
        <f>_xlfn.LET(_xlpm.TextCell,TEXT(G4953,"###"),IF(_xlpm.TextCell&lt;&gt;"",IF(StyleSpaceSplit,IFERROR(IF(FIND(" ",_xlpm.TextCell)&gt;=1,MID(_xlpm.TextCell,1,FIND(" ",_xlpm.TextCell)-1),_xlpm.TextCell),_xlpm.TextCell),_xlpm.TextCell),""))</f>
        <v/>
      </c>
      <c r="X4953" s="60" t="str">
        <f>IF(A4953&lt;&gt;"",IFERROR(IF(FIND(" ",G4953)&gt;=1,MID(G4953,FIND(" ",G4953)+1,LEN(G4953)),""),""),"")</f>
        <v/>
      </c>
      <c r="AC4953" s="51">
        <f>IFERROR(VALUE(MID($C4953,1,2)),0)</f>
        <v>0</v>
      </c>
      <c r="AD4953" s="44">
        <f>IFERROR(VALUE(MID($C4953,4,3)),0)</f>
        <v>0</v>
      </c>
      <c r="AE4953" s="51">
        <f>VALUE(RIGHT("00"&amp;AC4953,2)&amp;RIGHT("000"&amp;AD4953,3))</f>
        <v>0</v>
      </c>
    </row>
    <row r="4954" spans="1:31">
      <c r="A4954" s="60" t="str">
        <f>IF(G4954&amp;Q4954&lt;&gt;"",W4954&amp;Q4954,"")</f>
        <v/>
      </c>
      <c r="B4954" s="60" t="str">
        <f>IF(C4954&lt;&gt;"",LEFT(C4954,9),"")</f>
        <v/>
      </c>
      <c r="V4954" s="60" t="str">
        <f>W4954&amp;H4954</f>
        <v/>
      </c>
      <c r="W4954" s="60" t="str">
        <f>_xlfn.LET(_xlpm.TextCell,TEXT(G4954,"###"),IF(_xlpm.TextCell&lt;&gt;"",IF(StyleSpaceSplit,IFERROR(IF(FIND(" ",_xlpm.TextCell)&gt;=1,MID(_xlpm.TextCell,1,FIND(" ",_xlpm.TextCell)-1),_xlpm.TextCell),_xlpm.TextCell),_xlpm.TextCell),""))</f>
        <v/>
      </c>
      <c r="X4954" s="60" t="str">
        <f>IF(A4954&lt;&gt;"",IFERROR(IF(FIND(" ",G4954)&gt;=1,MID(G4954,FIND(" ",G4954)+1,LEN(G4954)),""),""),"")</f>
        <v/>
      </c>
      <c r="AC4954" s="51">
        <f>IFERROR(VALUE(MID($C4954,1,2)),0)</f>
        <v>0</v>
      </c>
      <c r="AD4954" s="44">
        <f>IFERROR(VALUE(MID($C4954,4,3)),0)</f>
        <v>0</v>
      </c>
      <c r="AE4954" s="51">
        <f>VALUE(RIGHT("00"&amp;AC4954,2)&amp;RIGHT("000"&amp;AD4954,3))</f>
        <v>0</v>
      </c>
    </row>
    <row r="4955" spans="1:31">
      <c r="A4955" s="60" t="str">
        <f>IF(G4955&amp;Q4955&lt;&gt;"",W4955&amp;Q4955,"")</f>
        <v/>
      </c>
      <c r="B4955" s="60" t="str">
        <f>IF(C4955&lt;&gt;"",LEFT(C4955,9),"")</f>
        <v/>
      </c>
      <c r="V4955" s="60" t="str">
        <f>W4955&amp;H4955</f>
        <v/>
      </c>
      <c r="W4955" s="60" t="str">
        <f>_xlfn.LET(_xlpm.TextCell,TEXT(G4955,"###"),IF(_xlpm.TextCell&lt;&gt;"",IF(StyleSpaceSplit,IFERROR(IF(FIND(" ",_xlpm.TextCell)&gt;=1,MID(_xlpm.TextCell,1,FIND(" ",_xlpm.TextCell)-1),_xlpm.TextCell),_xlpm.TextCell),_xlpm.TextCell),""))</f>
        <v/>
      </c>
      <c r="X4955" s="60" t="str">
        <f>IF(A4955&lt;&gt;"",IFERROR(IF(FIND(" ",G4955)&gt;=1,MID(G4955,FIND(" ",G4955)+1,LEN(G4955)),""),""),"")</f>
        <v/>
      </c>
      <c r="AC4955" s="51">
        <f>IFERROR(VALUE(MID($C4955,1,2)),0)</f>
        <v>0</v>
      </c>
      <c r="AD4955" s="44">
        <f>IFERROR(VALUE(MID($C4955,4,3)),0)</f>
        <v>0</v>
      </c>
      <c r="AE4955" s="51">
        <f>VALUE(RIGHT("00"&amp;AC4955,2)&amp;RIGHT("000"&amp;AD4955,3))</f>
        <v>0</v>
      </c>
    </row>
    <row r="4956" spans="1:31">
      <c r="A4956" s="60" t="str">
        <f>IF(G4956&amp;Q4956&lt;&gt;"",W4956&amp;Q4956,"")</f>
        <v/>
      </c>
      <c r="B4956" s="60" t="str">
        <f>IF(C4956&lt;&gt;"",LEFT(C4956,9),"")</f>
        <v/>
      </c>
      <c r="V4956" s="60" t="str">
        <f>W4956&amp;H4956</f>
        <v/>
      </c>
      <c r="W4956" s="60" t="str">
        <f>_xlfn.LET(_xlpm.TextCell,TEXT(G4956,"###"),IF(_xlpm.TextCell&lt;&gt;"",IF(StyleSpaceSplit,IFERROR(IF(FIND(" ",_xlpm.TextCell)&gt;=1,MID(_xlpm.TextCell,1,FIND(" ",_xlpm.TextCell)-1),_xlpm.TextCell),_xlpm.TextCell),_xlpm.TextCell),""))</f>
        <v/>
      </c>
      <c r="X4956" s="60" t="str">
        <f>IF(A4956&lt;&gt;"",IFERROR(IF(FIND(" ",G4956)&gt;=1,MID(G4956,FIND(" ",G4956)+1,LEN(G4956)),""),""),"")</f>
        <v/>
      </c>
      <c r="AC4956" s="51">
        <f>IFERROR(VALUE(MID($C4956,1,2)),0)</f>
        <v>0</v>
      </c>
      <c r="AD4956" s="44">
        <f>IFERROR(VALUE(MID($C4956,4,3)),0)</f>
        <v>0</v>
      </c>
      <c r="AE4956" s="51">
        <f>VALUE(RIGHT("00"&amp;AC4956,2)&amp;RIGHT("000"&amp;AD4956,3))</f>
        <v>0</v>
      </c>
    </row>
    <row r="4957" spans="1:31">
      <c r="A4957" s="60" t="str">
        <f>IF(G4957&amp;Q4957&lt;&gt;"",W4957&amp;Q4957,"")</f>
        <v/>
      </c>
      <c r="B4957" s="60" t="str">
        <f>IF(C4957&lt;&gt;"",LEFT(C4957,9),"")</f>
        <v/>
      </c>
      <c r="V4957" s="60" t="str">
        <f>W4957&amp;H4957</f>
        <v/>
      </c>
      <c r="W4957" s="60" t="str">
        <f>_xlfn.LET(_xlpm.TextCell,TEXT(G4957,"###"),IF(_xlpm.TextCell&lt;&gt;"",IF(StyleSpaceSplit,IFERROR(IF(FIND(" ",_xlpm.TextCell)&gt;=1,MID(_xlpm.TextCell,1,FIND(" ",_xlpm.TextCell)-1),_xlpm.TextCell),_xlpm.TextCell),_xlpm.TextCell),""))</f>
        <v/>
      </c>
      <c r="X4957" s="60" t="str">
        <f>IF(A4957&lt;&gt;"",IFERROR(IF(FIND(" ",G4957)&gt;=1,MID(G4957,FIND(" ",G4957)+1,LEN(G4957)),""),""),"")</f>
        <v/>
      </c>
      <c r="AC4957" s="51">
        <f>IFERROR(VALUE(MID($C4957,1,2)),0)</f>
        <v>0</v>
      </c>
      <c r="AD4957" s="44">
        <f>IFERROR(VALUE(MID($C4957,4,3)),0)</f>
        <v>0</v>
      </c>
      <c r="AE4957" s="51">
        <f>VALUE(RIGHT("00"&amp;AC4957,2)&amp;RIGHT("000"&amp;AD4957,3))</f>
        <v>0</v>
      </c>
    </row>
    <row r="4958" spans="1:31">
      <c r="A4958" s="60" t="str">
        <f>IF(G4958&amp;Q4958&lt;&gt;"",W4958&amp;Q4958,"")</f>
        <v/>
      </c>
      <c r="B4958" s="60" t="str">
        <f>IF(C4958&lt;&gt;"",LEFT(C4958,9),"")</f>
        <v/>
      </c>
      <c r="V4958" s="60" t="str">
        <f>W4958&amp;H4958</f>
        <v/>
      </c>
      <c r="W4958" s="60" t="str">
        <f>_xlfn.LET(_xlpm.TextCell,TEXT(G4958,"###"),IF(_xlpm.TextCell&lt;&gt;"",IF(StyleSpaceSplit,IFERROR(IF(FIND(" ",_xlpm.TextCell)&gt;=1,MID(_xlpm.TextCell,1,FIND(" ",_xlpm.TextCell)-1),_xlpm.TextCell),_xlpm.TextCell),_xlpm.TextCell),""))</f>
        <v/>
      </c>
      <c r="X4958" s="60" t="str">
        <f>IF(A4958&lt;&gt;"",IFERROR(IF(FIND(" ",G4958)&gt;=1,MID(G4958,FIND(" ",G4958)+1,LEN(G4958)),""),""),"")</f>
        <v/>
      </c>
      <c r="AC4958" s="51">
        <f>IFERROR(VALUE(MID($C4958,1,2)),0)</f>
        <v>0</v>
      </c>
      <c r="AD4958" s="44">
        <f>IFERROR(VALUE(MID($C4958,4,3)),0)</f>
        <v>0</v>
      </c>
      <c r="AE4958" s="51">
        <f>VALUE(RIGHT("00"&amp;AC4958,2)&amp;RIGHT("000"&amp;AD4958,3))</f>
        <v>0</v>
      </c>
    </row>
    <row r="4959" spans="1:31">
      <c r="A4959" s="60" t="str">
        <f>IF(G4959&amp;Q4959&lt;&gt;"",W4959&amp;Q4959,"")</f>
        <v/>
      </c>
      <c r="B4959" s="60" t="str">
        <f>IF(C4959&lt;&gt;"",LEFT(C4959,9),"")</f>
        <v/>
      </c>
      <c r="V4959" s="60" t="str">
        <f>W4959&amp;H4959</f>
        <v/>
      </c>
      <c r="W4959" s="60" t="str">
        <f>_xlfn.LET(_xlpm.TextCell,TEXT(G4959,"###"),IF(_xlpm.TextCell&lt;&gt;"",IF(StyleSpaceSplit,IFERROR(IF(FIND(" ",_xlpm.TextCell)&gt;=1,MID(_xlpm.TextCell,1,FIND(" ",_xlpm.TextCell)-1),_xlpm.TextCell),_xlpm.TextCell),_xlpm.TextCell),""))</f>
        <v/>
      </c>
      <c r="X4959" s="60" t="str">
        <f>IF(A4959&lt;&gt;"",IFERROR(IF(FIND(" ",G4959)&gt;=1,MID(G4959,FIND(" ",G4959)+1,LEN(G4959)),""),""),"")</f>
        <v/>
      </c>
      <c r="AC4959" s="51">
        <f>IFERROR(VALUE(MID($C4959,1,2)),0)</f>
        <v>0</v>
      </c>
      <c r="AD4959" s="44">
        <f>IFERROR(VALUE(MID($C4959,4,3)),0)</f>
        <v>0</v>
      </c>
      <c r="AE4959" s="51">
        <f>VALUE(RIGHT("00"&amp;AC4959,2)&amp;RIGHT("000"&amp;AD4959,3))</f>
        <v>0</v>
      </c>
    </row>
    <row r="4960" spans="1:31">
      <c r="A4960" s="60" t="str">
        <f>IF(G4960&amp;Q4960&lt;&gt;"",W4960&amp;Q4960,"")</f>
        <v/>
      </c>
      <c r="B4960" s="60" t="str">
        <f>IF(C4960&lt;&gt;"",LEFT(C4960,9),"")</f>
        <v/>
      </c>
      <c r="V4960" s="60" t="str">
        <f>W4960&amp;H4960</f>
        <v/>
      </c>
      <c r="W4960" s="60" t="str">
        <f>_xlfn.LET(_xlpm.TextCell,TEXT(G4960,"###"),IF(_xlpm.TextCell&lt;&gt;"",IF(StyleSpaceSplit,IFERROR(IF(FIND(" ",_xlpm.TextCell)&gt;=1,MID(_xlpm.TextCell,1,FIND(" ",_xlpm.TextCell)-1),_xlpm.TextCell),_xlpm.TextCell),_xlpm.TextCell),""))</f>
        <v/>
      </c>
      <c r="X4960" s="60" t="str">
        <f>IF(A4960&lt;&gt;"",IFERROR(IF(FIND(" ",G4960)&gt;=1,MID(G4960,FIND(" ",G4960)+1,LEN(G4960)),""),""),"")</f>
        <v/>
      </c>
      <c r="AC4960" s="51">
        <f>IFERROR(VALUE(MID($C4960,1,2)),0)</f>
        <v>0</v>
      </c>
      <c r="AD4960" s="44">
        <f>IFERROR(VALUE(MID($C4960,4,3)),0)</f>
        <v>0</v>
      </c>
      <c r="AE4960" s="51">
        <f>VALUE(RIGHT("00"&amp;AC4960,2)&amp;RIGHT("000"&amp;AD4960,3))</f>
        <v>0</v>
      </c>
    </row>
    <row r="4961" spans="1:31">
      <c r="A4961" s="60" t="str">
        <f>IF(G4961&amp;Q4961&lt;&gt;"",W4961&amp;Q4961,"")</f>
        <v/>
      </c>
      <c r="B4961" s="60" t="str">
        <f>IF(C4961&lt;&gt;"",LEFT(C4961,9),"")</f>
        <v/>
      </c>
      <c r="V4961" s="60" t="str">
        <f>W4961&amp;H4961</f>
        <v/>
      </c>
      <c r="W4961" s="60" t="str">
        <f>_xlfn.LET(_xlpm.TextCell,TEXT(G4961,"###"),IF(_xlpm.TextCell&lt;&gt;"",IF(StyleSpaceSplit,IFERROR(IF(FIND(" ",_xlpm.TextCell)&gt;=1,MID(_xlpm.TextCell,1,FIND(" ",_xlpm.TextCell)-1),_xlpm.TextCell),_xlpm.TextCell),_xlpm.TextCell),""))</f>
        <v/>
      </c>
      <c r="X4961" s="60" t="str">
        <f>IF(A4961&lt;&gt;"",IFERROR(IF(FIND(" ",G4961)&gt;=1,MID(G4961,FIND(" ",G4961)+1,LEN(G4961)),""),""),"")</f>
        <v/>
      </c>
      <c r="AC4961" s="51">
        <f>IFERROR(VALUE(MID($C4961,1,2)),0)</f>
        <v>0</v>
      </c>
      <c r="AD4961" s="44">
        <f>IFERROR(VALUE(MID($C4961,4,3)),0)</f>
        <v>0</v>
      </c>
      <c r="AE4961" s="51">
        <f>VALUE(RIGHT("00"&amp;AC4961,2)&amp;RIGHT("000"&amp;AD4961,3))</f>
        <v>0</v>
      </c>
    </row>
    <row r="4962" spans="1:31">
      <c r="A4962" s="60" t="str">
        <f>IF(G4962&amp;Q4962&lt;&gt;"",W4962&amp;Q4962,"")</f>
        <v/>
      </c>
      <c r="B4962" s="60" t="str">
        <f>IF(C4962&lt;&gt;"",LEFT(C4962,9),"")</f>
        <v/>
      </c>
      <c r="V4962" s="60" t="str">
        <f>W4962&amp;H4962</f>
        <v/>
      </c>
      <c r="W4962" s="60" t="str">
        <f>_xlfn.LET(_xlpm.TextCell,TEXT(G4962,"###"),IF(_xlpm.TextCell&lt;&gt;"",IF(StyleSpaceSplit,IFERROR(IF(FIND(" ",_xlpm.TextCell)&gt;=1,MID(_xlpm.TextCell,1,FIND(" ",_xlpm.TextCell)-1),_xlpm.TextCell),_xlpm.TextCell),_xlpm.TextCell),""))</f>
        <v/>
      </c>
      <c r="X4962" s="60" t="str">
        <f>IF(A4962&lt;&gt;"",IFERROR(IF(FIND(" ",G4962)&gt;=1,MID(G4962,FIND(" ",G4962)+1,LEN(G4962)),""),""),"")</f>
        <v/>
      </c>
      <c r="AC4962" s="51">
        <f>IFERROR(VALUE(MID($C4962,1,2)),0)</f>
        <v>0</v>
      </c>
      <c r="AD4962" s="44">
        <f>IFERROR(VALUE(MID($C4962,4,3)),0)</f>
        <v>0</v>
      </c>
      <c r="AE4962" s="51">
        <f>VALUE(RIGHT("00"&amp;AC4962,2)&amp;RIGHT("000"&amp;AD4962,3))</f>
        <v>0</v>
      </c>
    </row>
    <row r="4963" spans="1:31">
      <c r="A4963" s="60" t="str">
        <f>IF(G4963&amp;Q4963&lt;&gt;"",W4963&amp;Q4963,"")</f>
        <v/>
      </c>
      <c r="B4963" s="60" t="str">
        <f>IF(C4963&lt;&gt;"",LEFT(C4963,9),"")</f>
        <v/>
      </c>
      <c r="V4963" s="60" t="str">
        <f>W4963&amp;H4963</f>
        <v/>
      </c>
      <c r="W4963" s="60" t="str">
        <f>_xlfn.LET(_xlpm.TextCell,TEXT(G4963,"###"),IF(_xlpm.TextCell&lt;&gt;"",IF(StyleSpaceSplit,IFERROR(IF(FIND(" ",_xlpm.TextCell)&gt;=1,MID(_xlpm.TextCell,1,FIND(" ",_xlpm.TextCell)-1),_xlpm.TextCell),_xlpm.TextCell),_xlpm.TextCell),""))</f>
        <v/>
      </c>
      <c r="X4963" s="60" t="str">
        <f>IF(A4963&lt;&gt;"",IFERROR(IF(FIND(" ",G4963)&gt;=1,MID(G4963,FIND(" ",G4963)+1,LEN(G4963)),""),""),"")</f>
        <v/>
      </c>
      <c r="AC4963" s="51">
        <f>IFERROR(VALUE(MID($C4963,1,2)),0)</f>
        <v>0</v>
      </c>
      <c r="AD4963" s="44">
        <f>IFERROR(VALUE(MID($C4963,4,3)),0)</f>
        <v>0</v>
      </c>
      <c r="AE4963" s="51">
        <f>VALUE(RIGHT("00"&amp;AC4963,2)&amp;RIGHT("000"&amp;AD4963,3))</f>
        <v>0</v>
      </c>
    </row>
    <row r="4964" spans="1:31">
      <c r="A4964" s="60" t="str">
        <f>IF(G4964&amp;Q4964&lt;&gt;"",W4964&amp;Q4964,"")</f>
        <v/>
      </c>
      <c r="B4964" s="60" t="str">
        <f>IF(C4964&lt;&gt;"",LEFT(C4964,9),"")</f>
        <v/>
      </c>
      <c r="V4964" s="60" t="str">
        <f>W4964&amp;H4964</f>
        <v/>
      </c>
      <c r="W4964" s="60" t="str">
        <f>_xlfn.LET(_xlpm.TextCell,TEXT(G4964,"###"),IF(_xlpm.TextCell&lt;&gt;"",IF(StyleSpaceSplit,IFERROR(IF(FIND(" ",_xlpm.TextCell)&gt;=1,MID(_xlpm.TextCell,1,FIND(" ",_xlpm.TextCell)-1),_xlpm.TextCell),_xlpm.TextCell),_xlpm.TextCell),""))</f>
        <v/>
      </c>
      <c r="X4964" s="60" t="str">
        <f>IF(A4964&lt;&gt;"",IFERROR(IF(FIND(" ",G4964)&gt;=1,MID(G4964,FIND(" ",G4964)+1,LEN(G4964)),""),""),"")</f>
        <v/>
      </c>
      <c r="AC4964" s="51">
        <f>IFERROR(VALUE(MID($C4964,1,2)),0)</f>
        <v>0</v>
      </c>
      <c r="AD4964" s="44">
        <f>IFERROR(VALUE(MID($C4964,4,3)),0)</f>
        <v>0</v>
      </c>
      <c r="AE4964" s="51">
        <f>VALUE(RIGHT("00"&amp;AC4964,2)&amp;RIGHT("000"&amp;AD4964,3))</f>
        <v>0</v>
      </c>
    </row>
    <row r="4965" spans="1:31">
      <c r="A4965" s="60" t="str">
        <f>IF(G4965&amp;Q4965&lt;&gt;"",W4965&amp;Q4965,"")</f>
        <v/>
      </c>
      <c r="B4965" s="60" t="str">
        <f>IF(C4965&lt;&gt;"",LEFT(C4965,9),"")</f>
        <v/>
      </c>
      <c r="V4965" s="60" t="str">
        <f>W4965&amp;H4965</f>
        <v/>
      </c>
      <c r="W4965" s="60" t="str">
        <f>_xlfn.LET(_xlpm.TextCell,TEXT(G4965,"###"),IF(_xlpm.TextCell&lt;&gt;"",IF(StyleSpaceSplit,IFERROR(IF(FIND(" ",_xlpm.TextCell)&gt;=1,MID(_xlpm.TextCell,1,FIND(" ",_xlpm.TextCell)-1),_xlpm.TextCell),_xlpm.TextCell),_xlpm.TextCell),""))</f>
        <v/>
      </c>
      <c r="X4965" s="60" t="str">
        <f>IF(A4965&lt;&gt;"",IFERROR(IF(FIND(" ",G4965)&gt;=1,MID(G4965,FIND(" ",G4965)+1,LEN(G4965)),""),""),"")</f>
        <v/>
      </c>
      <c r="AC4965" s="51">
        <f>IFERROR(VALUE(MID($C4965,1,2)),0)</f>
        <v>0</v>
      </c>
      <c r="AD4965" s="44">
        <f>IFERROR(VALUE(MID($C4965,4,3)),0)</f>
        <v>0</v>
      </c>
      <c r="AE4965" s="51">
        <f>VALUE(RIGHT("00"&amp;AC4965,2)&amp;RIGHT("000"&amp;AD4965,3))</f>
        <v>0</v>
      </c>
    </row>
    <row r="4966" spans="1:31">
      <c r="A4966" s="60" t="str">
        <f>IF(G4966&amp;Q4966&lt;&gt;"",W4966&amp;Q4966,"")</f>
        <v/>
      </c>
      <c r="B4966" s="60" t="str">
        <f>IF(C4966&lt;&gt;"",LEFT(C4966,9),"")</f>
        <v/>
      </c>
      <c r="V4966" s="60" t="str">
        <f>W4966&amp;H4966</f>
        <v/>
      </c>
      <c r="W4966" s="60" t="str">
        <f>_xlfn.LET(_xlpm.TextCell,TEXT(G4966,"###"),IF(_xlpm.TextCell&lt;&gt;"",IF(StyleSpaceSplit,IFERROR(IF(FIND(" ",_xlpm.TextCell)&gt;=1,MID(_xlpm.TextCell,1,FIND(" ",_xlpm.TextCell)-1),_xlpm.TextCell),_xlpm.TextCell),_xlpm.TextCell),""))</f>
        <v/>
      </c>
      <c r="X4966" s="60" t="str">
        <f>IF(A4966&lt;&gt;"",IFERROR(IF(FIND(" ",G4966)&gt;=1,MID(G4966,FIND(" ",G4966)+1,LEN(G4966)),""),""),"")</f>
        <v/>
      </c>
      <c r="AC4966" s="51">
        <f>IFERROR(VALUE(MID($C4966,1,2)),0)</f>
        <v>0</v>
      </c>
      <c r="AD4966" s="44">
        <f>IFERROR(VALUE(MID($C4966,4,3)),0)</f>
        <v>0</v>
      </c>
      <c r="AE4966" s="51">
        <f>VALUE(RIGHT("00"&amp;AC4966,2)&amp;RIGHT("000"&amp;AD4966,3))</f>
        <v>0</v>
      </c>
    </row>
    <row r="4967" spans="1:31">
      <c r="A4967" s="60" t="str">
        <f>IF(G4967&amp;Q4967&lt;&gt;"",W4967&amp;Q4967,"")</f>
        <v/>
      </c>
      <c r="B4967" s="60" t="str">
        <f>IF(C4967&lt;&gt;"",LEFT(C4967,9),"")</f>
        <v/>
      </c>
      <c r="V4967" s="60" t="str">
        <f>W4967&amp;H4967</f>
        <v/>
      </c>
      <c r="W4967" s="60" t="str">
        <f>_xlfn.LET(_xlpm.TextCell,TEXT(G4967,"###"),IF(_xlpm.TextCell&lt;&gt;"",IF(StyleSpaceSplit,IFERROR(IF(FIND(" ",_xlpm.TextCell)&gt;=1,MID(_xlpm.TextCell,1,FIND(" ",_xlpm.TextCell)-1),_xlpm.TextCell),_xlpm.TextCell),_xlpm.TextCell),""))</f>
        <v/>
      </c>
      <c r="X4967" s="60" t="str">
        <f>IF(A4967&lt;&gt;"",IFERROR(IF(FIND(" ",G4967)&gt;=1,MID(G4967,FIND(" ",G4967)+1,LEN(G4967)),""),""),"")</f>
        <v/>
      </c>
      <c r="AC4967" s="51">
        <f>IFERROR(VALUE(MID($C4967,1,2)),0)</f>
        <v>0</v>
      </c>
      <c r="AD4967" s="44">
        <f>IFERROR(VALUE(MID($C4967,4,3)),0)</f>
        <v>0</v>
      </c>
      <c r="AE4967" s="51">
        <f>VALUE(RIGHT("00"&amp;AC4967,2)&amp;RIGHT("000"&amp;AD4967,3))</f>
        <v>0</v>
      </c>
    </row>
    <row r="4968" spans="1:31">
      <c r="A4968" s="60" t="str">
        <f>IF(G4968&amp;Q4968&lt;&gt;"",W4968&amp;Q4968,"")</f>
        <v/>
      </c>
      <c r="B4968" s="60" t="str">
        <f>IF(C4968&lt;&gt;"",LEFT(C4968,9),"")</f>
        <v/>
      </c>
      <c r="V4968" s="60" t="str">
        <f>W4968&amp;H4968</f>
        <v/>
      </c>
      <c r="W4968" s="60" t="str">
        <f>_xlfn.LET(_xlpm.TextCell,TEXT(G4968,"###"),IF(_xlpm.TextCell&lt;&gt;"",IF(StyleSpaceSplit,IFERROR(IF(FIND(" ",_xlpm.TextCell)&gt;=1,MID(_xlpm.TextCell,1,FIND(" ",_xlpm.TextCell)-1),_xlpm.TextCell),_xlpm.TextCell),_xlpm.TextCell),""))</f>
        <v/>
      </c>
      <c r="X4968" s="60" t="str">
        <f>IF(A4968&lt;&gt;"",IFERROR(IF(FIND(" ",G4968)&gt;=1,MID(G4968,FIND(" ",G4968)+1,LEN(G4968)),""),""),"")</f>
        <v/>
      </c>
      <c r="AC4968" s="51">
        <f>IFERROR(VALUE(MID($C4968,1,2)),0)</f>
        <v>0</v>
      </c>
      <c r="AD4968" s="44">
        <f>IFERROR(VALUE(MID($C4968,4,3)),0)</f>
        <v>0</v>
      </c>
      <c r="AE4968" s="51">
        <f>VALUE(RIGHT("00"&amp;AC4968,2)&amp;RIGHT("000"&amp;AD4968,3))</f>
        <v>0</v>
      </c>
    </row>
    <row r="4969" spans="1:31">
      <c r="A4969" s="60" t="str">
        <f>IF(G4969&amp;Q4969&lt;&gt;"",W4969&amp;Q4969,"")</f>
        <v/>
      </c>
      <c r="B4969" s="60" t="str">
        <f>IF(C4969&lt;&gt;"",LEFT(C4969,9),"")</f>
        <v/>
      </c>
      <c r="V4969" s="60" t="str">
        <f>W4969&amp;H4969</f>
        <v/>
      </c>
      <c r="W4969" s="60" t="str">
        <f>_xlfn.LET(_xlpm.TextCell,TEXT(G4969,"###"),IF(_xlpm.TextCell&lt;&gt;"",IF(StyleSpaceSplit,IFERROR(IF(FIND(" ",_xlpm.TextCell)&gt;=1,MID(_xlpm.TextCell,1,FIND(" ",_xlpm.TextCell)-1),_xlpm.TextCell),_xlpm.TextCell),_xlpm.TextCell),""))</f>
        <v/>
      </c>
      <c r="X4969" s="60" t="str">
        <f>IF(A4969&lt;&gt;"",IFERROR(IF(FIND(" ",G4969)&gt;=1,MID(G4969,FIND(" ",G4969)+1,LEN(G4969)),""),""),"")</f>
        <v/>
      </c>
      <c r="AC4969" s="51">
        <f>IFERROR(VALUE(MID($C4969,1,2)),0)</f>
        <v>0</v>
      </c>
      <c r="AD4969" s="44">
        <f>IFERROR(VALUE(MID($C4969,4,3)),0)</f>
        <v>0</v>
      </c>
      <c r="AE4969" s="51">
        <f>VALUE(RIGHT("00"&amp;AC4969,2)&amp;RIGHT("000"&amp;AD4969,3))</f>
        <v>0</v>
      </c>
    </row>
    <row r="4970" spans="1:31">
      <c r="A4970" s="60" t="str">
        <f>IF(G4970&amp;Q4970&lt;&gt;"",W4970&amp;Q4970,"")</f>
        <v/>
      </c>
      <c r="B4970" s="60" t="str">
        <f>IF(C4970&lt;&gt;"",LEFT(C4970,9),"")</f>
        <v/>
      </c>
      <c r="V4970" s="60" t="str">
        <f>W4970&amp;H4970</f>
        <v/>
      </c>
      <c r="W4970" s="60" t="str">
        <f>_xlfn.LET(_xlpm.TextCell,TEXT(G4970,"###"),IF(_xlpm.TextCell&lt;&gt;"",IF(StyleSpaceSplit,IFERROR(IF(FIND(" ",_xlpm.TextCell)&gt;=1,MID(_xlpm.TextCell,1,FIND(" ",_xlpm.TextCell)-1),_xlpm.TextCell),_xlpm.TextCell),_xlpm.TextCell),""))</f>
        <v/>
      </c>
      <c r="X4970" s="60" t="str">
        <f>IF(A4970&lt;&gt;"",IFERROR(IF(FIND(" ",G4970)&gt;=1,MID(G4970,FIND(" ",G4970)+1,LEN(G4970)),""),""),"")</f>
        <v/>
      </c>
      <c r="AC4970" s="51">
        <f>IFERROR(VALUE(MID($C4970,1,2)),0)</f>
        <v>0</v>
      </c>
      <c r="AD4970" s="44">
        <f>IFERROR(VALUE(MID($C4970,4,3)),0)</f>
        <v>0</v>
      </c>
      <c r="AE4970" s="51">
        <f>VALUE(RIGHT("00"&amp;AC4970,2)&amp;RIGHT("000"&amp;AD4970,3))</f>
        <v>0</v>
      </c>
    </row>
    <row r="4971" spans="1:31">
      <c r="A4971" s="60" t="str">
        <f>IF(G4971&amp;Q4971&lt;&gt;"",W4971&amp;Q4971,"")</f>
        <v/>
      </c>
      <c r="B4971" s="60" t="str">
        <f>IF(C4971&lt;&gt;"",LEFT(C4971,9),"")</f>
        <v/>
      </c>
      <c r="V4971" s="60" t="str">
        <f>W4971&amp;H4971</f>
        <v/>
      </c>
      <c r="W4971" s="60" t="str">
        <f>_xlfn.LET(_xlpm.TextCell,TEXT(G4971,"###"),IF(_xlpm.TextCell&lt;&gt;"",IF(StyleSpaceSplit,IFERROR(IF(FIND(" ",_xlpm.TextCell)&gt;=1,MID(_xlpm.TextCell,1,FIND(" ",_xlpm.TextCell)-1),_xlpm.TextCell),_xlpm.TextCell),_xlpm.TextCell),""))</f>
        <v/>
      </c>
      <c r="X4971" s="60" t="str">
        <f>IF(A4971&lt;&gt;"",IFERROR(IF(FIND(" ",G4971)&gt;=1,MID(G4971,FIND(" ",G4971)+1,LEN(G4971)),""),""),"")</f>
        <v/>
      </c>
      <c r="AC4971" s="51">
        <f>IFERROR(VALUE(MID($C4971,1,2)),0)</f>
        <v>0</v>
      </c>
      <c r="AD4971" s="44">
        <f>IFERROR(VALUE(MID($C4971,4,3)),0)</f>
        <v>0</v>
      </c>
      <c r="AE4971" s="51">
        <f>VALUE(RIGHT("00"&amp;AC4971,2)&amp;RIGHT("000"&amp;AD4971,3))</f>
        <v>0</v>
      </c>
    </row>
    <row r="4972" spans="1:31">
      <c r="A4972" s="60" t="str">
        <f>IF(G4972&amp;Q4972&lt;&gt;"",W4972&amp;Q4972,"")</f>
        <v/>
      </c>
      <c r="B4972" s="60" t="str">
        <f>IF(C4972&lt;&gt;"",LEFT(C4972,9),"")</f>
        <v/>
      </c>
      <c r="V4972" s="60" t="str">
        <f>W4972&amp;H4972</f>
        <v/>
      </c>
      <c r="W4972" s="60" t="str">
        <f>_xlfn.LET(_xlpm.TextCell,TEXT(G4972,"###"),IF(_xlpm.TextCell&lt;&gt;"",IF(StyleSpaceSplit,IFERROR(IF(FIND(" ",_xlpm.TextCell)&gt;=1,MID(_xlpm.TextCell,1,FIND(" ",_xlpm.TextCell)-1),_xlpm.TextCell),_xlpm.TextCell),_xlpm.TextCell),""))</f>
        <v/>
      </c>
      <c r="X4972" s="60" t="str">
        <f>IF(A4972&lt;&gt;"",IFERROR(IF(FIND(" ",G4972)&gt;=1,MID(G4972,FIND(" ",G4972)+1,LEN(G4972)),""),""),"")</f>
        <v/>
      </c>
      <c r="AC4972" s="51">
        <f>IFERROR(VALUE(MID($C4972,1,2)),0)</f>
        <v>0</v>
      </c>
      <c r="AD4972" s="44">
        <f>IFERROR(VALUE(MID($C4972,4,3)),0)</f>
        <v>0</v>
      </c>
      <c r="AE4972" s="51">
        <f>VALUE(RIGHT("00"&amp;AC4972,2)&amp;RIGHT("000"&amp;AD4972,3))</f>
        <v>0</v>
      </c>
    </row>
    <row r="4973" spans="1:31">
      <c r="A4973" s="60" t="str">
        <f>IF(G4973&amp;Q4973&lt;&gt;"",W4973&amp;Q4973,"")</f>
        <v/>
      </c>
      <c r="B4973" s="60" t="str">
        <f>IF(C4973&lt;&gt;"",LEFT(C4973,9),"")</f>
        <v/>
      </c>
      <c r="V4973" s="60" t="str">
        <f>W4973&amp;H4973</f>
        <v/>
      </c>
      <c r="W4973" s="60" t="str">
        <f>_xlfn.LET(_xlpm.TextCell,TEXT(G4973,"###"),IF(_xlpm.TextCell&lt;&gt;"",IF(StyleSpaceSplit,IFERROR(IF(FIND(" ",_xlpm.TextCell)&gt;=1,MID(_xlpm.TextCell,1,FIND(" ",_xlpm.TextCell)-1),_xlpm.TextCell),_xlpm.TextCell),_xlpm.TextCell),""))</f>
        <v/>
      </c>
      <c r="X4973" s="60" t="str">
        <f>IF(A4973&lt;&gt;"",IFERROR(IF(FIND(" ",G4973)&gt;=1,MID(G4973,FIND(" ",G4973)+1,LEN(G4973)),""),""),"")</f>
        <v/>
      </c>
      <c r="AC4973" s="51">
        <f>IFERROR(VALUE(MID($C4973,1,2)),0)</f>
        <v>0</v>
      </c>
      <c r="AD4973" s="44">
        <f>IFERROR(VALUE(MID($C4973,4,3)),0)</f>
        <v>0</v>
      </c>
      <c r="AE4973" s="51">
        <f>VALUE(RIGHT("00"&amp;AC4973,2)&amp;RIGHT("000"&amp;AD4973,3))</f>
        <v>0</v>
      </c>
    </row>
    <row r="4974" spans="1:31">
      <c r="A4974" s="60" t="str">
        <f>IF(G4974&amp;Q4974&lt;&gt;"",W4974&amp;Q4974,"")</f>
        <v/>
      </c>
      <c r="B4974" s="60" t="str">
        <f>IF(C4974&lt;&gt;"",LEFT(C4974,9),"")</f>
        <v/>
      </c>
      <c r="V4974" s="60" t="str">
        <f>W4974&amp;H4974</f>
        <v/>
      </c>
      <c r="W4974" s="60" t="str">
        <f>_xlfn.LET(_xlpm.TextCell,TEXT(G4974,"###"),IF(_xlpm.TextCell&lt;&gt;"",IF(StyleSpaceSplit,IFERROR(IF(FIND(" ",_xlpm.TextCell)&gt;=1,MID(_xlpm.TextCell,1,FIND(" ",_xlpm.TextCell)-1),_xlpm.TextCell),_xlpm.TextCell),_xlpm.TextCell),""))</f>
        <v/>
      </c>
      <c r="X4974" s="60" t="str">
        <f>IF(A4974&lt;&gt;"",IFERROR(IF(FIND(" ",G4974)&gt;=1,MID(G4974,FIND(" ",G4974)+1,LEN(G4974)),""),""),"")</f>
        <v/>
      </c>
      <c r="AC4974" s="51">
        <f>IFERROR(VALUE(MID($C4974,1,2)),0)</f>
        <v>0</v>
      </c>
      <c r="AD4974" s="44">
        <f>IFERROR(VALUE(MID($C4974,4,3)),0)</f>
        <v>0</v>
      </c>
      <c r="AE4974" s="51">
        <f>VALUE(RIGHT("00"&amp;AC4974,2)&amp;RIGHT("000"&amp;AD4974,3))</f>
        <v>0</v>
      </c>
    </row>
    <row r="4975" spans="1:31">
      <c r="A4975" s="60" t="str">
        <f>IF(G4975&amp;Q4975&lt;&gt;"",W4975&amp;Q4975,"")</f>
        <v/>
      </c>
      <c r="B4975" s="60" t="str">
        <f>IF(C4975&lt;&gt;"",LEFT(C4975,9),"")</f>
        <v/>
      </c>
      <c r="V4975" s="60" t="str">
        <f>W4975&amp;H4975</f>
        <v/>
      </c>
      <c r="W4975" s="60" t="str">
        <f>_xlfn.LET(_xlpm.TextCell,TEXT(G4975,"###"),IF(_xlpm.TextCell&lt;&gt;"",IF(StyleSpaceSplit,IFERROR(IF(FIND(" ",_xlpm.TextCell)&gt;=1,MID(_xlpm.TextCell,1,FIND(" ",_xlpm.TextCell)-1),_xlpm.TextCell),_xlpm.TextCell),_xlpm.TextCell),""))</f>
        <v/>
      </c>
      <c r="X4975" s="60" t="str">
        <f>IF(A4975&lt;&gt;"",IFERROR(IF(FIND(" ",G4975)&gt;=1,MID(G4975,FIND(" ",G4975)+1,LEN(G4975)),""),""),"")</f>
        <v/>
      </c>
      <c r="AC4975" s="51">
        <f>IFERROR(VALUE(MID($C4975,1,2)),0)</f>
        <v>0</v>
      </c>
      <c r="AD4975" s="44">
        <f>IFERROR(VALUE(MID($C4975,4,3)),0)</f>
        <v>0</v>
      </c>
      <c r="AE4975" s="51">
        <f>VALUE(RIGHT("00"&amp;AC4975,2)&amp;RIGHT("000"&amp;AD4975,3))</f>
        <v>0</v>
      </c>
    </row>
    <row r="4976" spans="1:31">
      <c r="A4976" s="60" t="str">
        <f>IF(G4976&amp;Q4976&lt;&gt;"",W4976&amp;Q4976,"")</f>
        <v/>
      </c>
      <c r="B4976" s="60" t="str">
        <f>IF(C4976&lt;&gt;"",LEFT(C4976,9),"")</f>
        <v/>
      </c>
      <c r="V4976" s="60" t="str">
        <f>W4976&amp;H4976</f>
        <v/>
      </c>
      <c r="W4976" s="60" t="str">
        <f>_xlfn.LET(_xlpm.TextCell,TEXT(G4976,"###"),IF(_xlpm.TextCell&lt;&gt;"",IF(StyleSpaceSplit,IFERROR(IF(FIND(" ",_xlpm.TextCell)&gt;=1,MID(_xlpm.TextCell,1,FIND(" ",_xlpm.TextCell)-1),_xlpm.TextCell),_xlpm.TextCell),_xlpm.TextCell),""))</f>
        <v/>
      </c>
      <c r="X4976" s="60" t="str">
        <f>IF(A4976&lt;&gt;"",IFERROR(IF(FIND(" ",G4976)&gt;=1,MID(G4976,FIND(" ",G4976)+1,LEN(G4976)),""),""),"")</f>
        <v/>
      </c>
      <c r="AC4976" s="51">
        <f>IFERROR(VALUE(MID($C4976,1,2)),0)</f>
        <v>0</v>
      </c>
      <c r="AD4976" s="44">
        <f>IFERROR(VALUE(MID($C4976,4,3)),0)</f>
        <v>0</v>
      </c>
      <c r="AE4976" s="51">
        <f>VALUE(RIGHT("00"&amp;AC4976,2)&amp;RIGHT("000"&amp;AD4976,3))</f>
        <v>0</v>
      </c>
    </row>
    <row r="4977" spans="1:31">
      <c r="A4977" s="60" t="str">
        <f>IF(G4977&amp;Q4977&lt;&gt;"",W4977&amp;Q4977,"")</f>
        <v/>
      </c>
      <c r="B4977" s="60" t="str">
        <f>IF(C4977&lt;&gt;"",LEFT(C4977,9),"")</f>
        <v/>
      </c>
      <c r="V4977" s="60" t="str">
        <f>W4977&amp;H4977</f>
        <v/>
      </c>
      <c r="W4977" s="60" t="str">
        <f>_xlfn.LET(_xlpm.TextCell,TEXT(G4977,"###"),IF(_xlpm.TextCell&lt;&gt;"",IF(StyleSpaceSplit,IFERROR(IF(FIND(" ",_xlpm.TextCell)&gt;=1,MID(_xlpm.TextCell,1,FIND(" ",_xlpm.TextCell)-1),_xlpm.TextCell),_xlpm.TextCell),_xlpm.TextCell),""))</f>
        <v/>
      </c>
      <c r="X4977" s="60" t="str">
        <f>IF(A4977&lt;&gt;"",IFERROR(IF(FIND(" ",G4977)&gt;=1,MID(G4977,FIND(" ",G4977)+1,LEN(G4977)),""),""),"")</f>
        <v/>
      </c>
      <c r="AC4977" s="51">
        <f>IFERROR(VALUE(MID($C4977,1,2)),0)</f>
        <v>0</v>
      </c>
      <c r="AD4977" s="44">
        <f>IFERROR(VALUE(MID($C4977,4,3)),0)</f>
        <v>0</v>
      </c>
      <c r="AE4977" s="51">
        <f>VALUE(RIGHT("00"&amp;AC4977,2)&amp;RIGHT("000"&amp;AD4977,3))</f>
        <v>0</v>
      </c>
    </row>
    <row r="4978" spans="1:31">
      <c r="A4978" s="60" t="str">
        <f>IF(G4978&amp;Q4978&lt;&gt;"",W4978&amp;Q4978,"")</f>
        <v/>
      </c>
      <c r="B4978" s="60" t="str">
        <f>IF(C4978&lt;&gt;"",LEFT(C4978,9),"")</f>
        <v/>
      </c>
      <c r="V4978" s="60" t="str">
        <f>W4978&amp;H4978</f>
        <v/>
      </c>
      <c r="W4978" s="60" t="str">
        <f>_xlfn.LET(_xlpm.TextCell,TEXT(G4978,"###"),IF(_xlpm.TextCell&lt;&gt;"",IF(StyleSpaceSplit,IFERROR(IF(FIND(" ",_xlpm.TextCell)&gt;=1,MID(_xlpm.TextCell,1,FIND(" ",_xlpm.TextCell)-1),_xlpm.TextCell),_xlpm.TextCell),_xlpm.TextCell),""))</f>
        <v/>
      </c>
      <c r="X4978" s="60" t="str">
        <f>IF(A4978&lt;&gt;"",IFERROR(IF(FIND(" ",G4978)&gt;=1,MID(G4978,FIND(" ",G4978)+1,LEN(G4978)),""),""),"")</f>
        <v/>
      </c>
      <c r="AC4978" s="51">
        <f>IFERROR(VALUE(MID($C4978,1,2)),0)</f>
        <v>0</v>
      </c>
      <c r="AD4978" s="44">
        <f>IFERROR(VALUE(MID($C4978,4,3)),0)</f>
        <v>0</v>
      </c>
      <c r="AE4978" s="51">
        <f>VALUE(RIGHT("00"&amp;AC4978,2)&amp;RIGHT("000"&amp;AD4978,3))</f>
        <v>0</v>
      </c>
    </row>
    <row r="4979" spans="1:31">
      <c r="A4979" s="60" t="str">
        <f>IF(G4979&amp;Q4979&lt;&gt;"",W4979&amp;Q4979,"")</f>
        <v/>
      </c>
      <c r="B4979" s="60" t="str">
        <f>IF(C4979&lt;&gt;"",LEFT(C4979,9),"")</f>
        <v/>
      </c>
      <c r="V4979" s="60" t="str">
        <f>W4979&amp;H4979</f>
        <v/>
      </c>
      <c r="W4979" s="60" t="str">
        <f>_xlfn.LET(_xlpm.TextCell,TEXT(G4979,"###"),IF(_xlpm.TextCell&lt;&gt;"",IF(StyleSpaceSplit,IFERROR(IF(FIND(" ",_xlpm.TextCell)&gt;=1,MID(_xlpm.TextCell,1,FIND(" ",_xlpm.TextCell)-1),_xlpm.TextCell),_xlpm.TextCell),_xlpm.TextCell),""))</f>
        <v/>
      </c>
      <c r="X4979" s="60" t="str">
        <f>IF(A4979&lt;&gt;"",IFERROR(IF(FIND(" ",G4979)&gt;=1,MID(G4979,FIND(" ",G4979)+1,LEN(G4979)),""),""),"")</f>
        <v/>
      </c>
      <c r="AC4979" s="51">
        <f>IFERROR(VALUE(MID($C4979,1,2)),0)</f>
        <v>0</v>
      </c>
      <c r="AD4979" s="44">
        <f>IFERROR(VALUE(MID($C4979,4,3)),0)</f>
        <v>0</v>
      </c>
      <c r="AE4979" s="51">
        <f>VALUE(RIGHT("00"&amp;AC4979,2)&amp;RIGHT("000"&amp;AD4979,3))</f>
        <v>0</v>
      </c>
    </row>
    <row r="4980" spans="1:31">
      <c r="A4980" s="60" t="str">
        <f>IF(G4980&amp;Q4980&lt;&gt;"",W4980&amp;Q4980,"")</f>
        <v/>
      </c>
      <c r="B4980" s="60" t="str">
        <f>IF(C4980&lt;&gt;"",LEFT(C4980,9),"")</f>
        <v/>
      </c>
      <c r="V4980" s="60" t="str">
        <f>W4980&amp;H4980</f>
        <v/>
      </c>
      <c r="W4980" s="60" t="str">
        <f>_xlfn.LET(_xlpm.TextCell,TEXT(G4980,"###"),IF(_xlpm.TextCell&lt;&gt;"",IF(StyleSpaceSplit,IFERROR(IF(FIND(" ",_xlpm.TextCell)&gt;=1,MID(_xlpm.TextCell,1,FIND(" ",_xlpm.TextCell)-1),_xlpm.TextCell),_xlpm.TextCell),_xlpm.TextCell),""))</f>
        <v/>
      </c>
      <c r="X4980" s="60" t="str">
        <f>IF(A4980&lt;&gt;"",IFERROR(IF(FIND(" ",G4980)&gt;=1,MID(G4980,FIND(" ",G4980)+1,LEN(G4980)),""),""),"")</f>
        <v/>
      </c>
      <c r="AC4980" s="51">
        <f>IFERROR(VALUE(MID($C4980,1,2)),0)</f>
        <v>0</v>
      </c>
      <c r="AD4980" s="44">
        <f>IFERROR(VALUE(MID($C4980,4,3)),0)</f>
        <v>0</v>
      </c>
      <c r="AE4980" s="51">
        <f>VALUE(RIGHT("00"&amp;AC4980,2)&amp;RIGHT("000"&amp;AD4980,3))</f>
        <v>0</v>
      </c>
    </row>
    <row r="4981" spans="1:31">
      <c r="A4981" s="60" t="str">
        <f>IF(G4981&amp;Q4981&lt;&gt;"",W4981&amp;Q4981,"")</f>
        <v/>
      </c>
      <c r="B4981" s="60" t="str">
        <f>IF(C4981&lt;&gt;"",LEFT(C4981,9),"")</f>
        <v/>
      </c>
      <c r="V4981" s="60" t="str">
        <f>W4981&amp;H4981</f>
        <v/>
      </c>
      <c r="W4981" s="60" t="str">
        <f>_xlfn.LET(_xlpm.TextCell,TEXT(G4981,"###"),IF(_xlpm.TextCell&lt;&gt;"",IF(StyleSpaceSplit,IFERROR(IF(FIND(" ",_xlpm.TextCell)&gt;=1,MID(_xlpm.TextCell,1,FIND(" ",_xlpm.TextCell)-1),_xlpm.TextCell),_xlpm.TextCell),_xlpm.TextCell),""))</f>
        <v/>
      </c>
      <c r="X4981" s="60" t="str">
        <f>IF(A4981&lt;&gt;"",IFERROR(IF(FIND(" ",G4981)&gt;=1,MID(G4981,FIND(" ",G4981)+1,LEN(G4981)),""),""),"")</f>
        <v/>
      </c>
      <c r="AC4981" s="51">
        <f>IFERROR(VALUE(MID($C4981,1,2)),0)</f>
        <v>0</v>
      </c>
      <c r="AD4981" s="44">
        <f>IFERROR(VALUE(MID($C4981,4,3)),0)</f>
        <v>0</v>
      </c>
      <c r="AE4981" s="51">
        <f>VALUE(RIGHT("00"&amp;AC4981,2)&amp;RIGHT("000"&amp;AD4981,3))</f>
        <v>0</v>
      </c>
    </row>
    <row r="4982" spans="1:31">
      <c r="A4982" s="60" t="str">
        <f>IF(G4982&amp;Q4982&lt;&gt;"",W4982&amp;Q4982,"")</f>
        <v/>
      </c>
      <c r="B4982" s="60" t="str">
        <f>IF(C4982&lt;&gt;"",LEFT(C4982,9),"")</f>
        <v/>
      </c>
      <c r="V4982" s="60" t="str">
        <f>W4982&amp;H4982</f>
        <v/>
      </c>
      <c r="W4982" s="60" t="str">
        <f>_xlfn.LET(_xlpm.TextCell,TEXT(G4982,"###"),IF(_xlpm.TextCell&lt;&gt;"",IF(StyleSpaceSplit,IFERROR(IF(FIND(" ",_xlpm.TextCell)&gt;=1,MID(_xlpm.TextCell,1,FIND(" ",_xlpm.TextCell)-1),_xlpm.TextCell),_xlpm.TextCell),_xlpm.TextCell),""))</f>
        <v/>
      </c>
      <c r="X4982" s="60" t="str">
        <f>IF(A4982&lt;&gt;"",IFERROR(IF(FIND(" ",G4982)&gt;=1,MID(G4982,FIND(" ",G4982)+1,LEN(G4982)),""),""),"")</f>
        <v/>
      </c>
      <c r="AC4982" s="51">
        <f>IFERROR(VALUE(MID($C4982,1,2)),0)</f>
        <v>0</v>
      </c>
      <c r="AD4982" s="44">
        <f>IFERROR(VALUE(MID($C4982,4,3)),0)</f>
        <v>0</v>
      </c>
      <c r="AE4982" s="51">
        <f>VALUE(RIGHT("00"&amp;AC4982,2)&amp;RIGHT("000"&amp;AD4982,3))</f>
        <v>0</v>
      </c>
    </row>
    <row r="4983" spans="1:31">
      <c r="A4983" s="60" t="str">
        <f>IF(G4983&amp;Q4983&lt;&gt;"",W4983&amp;Q4983,"")</f>
        <v/>
      </c>
      <c r="B4983" s="60" t="str">
        <f>IF(C4983&lt;&gt;"",LEFT(C4983,9),"")</f>
        <v/>
      </c>
      <c r="V4983" s="60" t="str">
        <f>W4983&amp;H4983</f>
        <v/>
      </c>
      <c r="W4983" s="60" t="str">
        <f>_xlfn.LET(_xlpm.TextCell,TEXT(G4983,"###"),IF(_xlpm.TextCell&lt;&gt;"",IF(StyleSpaceSplit,IFERROR(IF(FIND(" ",_xlpm.TextCell)&gt;=1,MID(_xlpm.TextCell,1,FIND(" ",_xlpm.TextCell)-1),_xlpm.TextCell),_xlpm.TextCell),_xlpm.TextCell),""))</f>
        <v/>
      </c>
      <c r="X4983" s="60" t="str">
        <f>IF(A4983&lt;&gt;"",IFERROR(IF(FIND(" ",G4983)&gt;=1,MID(G4983,FIND(" ",G4983)+1,LEN(G4983)),""),""),"")</f>
        <v/>
      </c>
      <c r="AC4983" s="51">
        <f>IFERROR(VALUE(MID($C4983,1,2)),0)</f>
        <v>0</v>
      </c>
      <c r="AD4983" s="44">
        <f>IFERROR(VALUE(MID($C4983,4,3)),0)</f>
        <v>0</v>
      </c>
      <c r="AE4983" s="51">
        <f>VALUE(RIGHT("00"&amp;AC4983,2)&amp;RIGHT("000"&amp;AD4983,3))</f>
        <v>0</v>
      </c>
    </row>
    <row r="4984" spans="1:31">
      <c r="A4984" s="60" t="str">
        <f>IF(G4984&amp;Q4984&lt;&gt;"",W4984&amp;Q4984,"")</f>
        <v/>
      </c>
      <c r="B4984" s="60" t="str">
        <f>IF(C4984&lt;&gt;"",LEFT(C4984,9),"")</f>
        <v/>
      </c>
      <c r="V4984" s="60" t="str">
        <f>W4984&amp;H4984</f>
        <v/>
      </c>
      <c r="W4984" s="60" t="str">
        <f>_xlfn.LET(_xlpm.TextCell,TEXT(G4984,"###"),IF(_xlpm.TextCell&lt;&gt;"",IF(StyleSpaceSplit,IFERROR(IF(FIND(" ",_xlpm.TextCell)&gt;=1,MID(_xlpm.TextCell,1,FIND(" ",_xlpm.TextCell)-1),_xlpm.TextCell),_xlpm.TextCell),_xlpm.TextCell),""))</f>
        <v/>
      </c>
      <c r="X4984" s="60" t="str">
        <f>IF(A4984&lt;&gt;"",IFERROR(IF(FIND(" ",G4984)&gt;=1,MID(G4984,FIND(" ",G4984)+1,LEN(G4984)),""),""),"")</f>
        <v/>
      </c>
      <c r="AC4984" s="51">
        <f>IFERROR(VALUE(MID($C4984,1,2)),0)</f>
        <v>0</v>
      </c>
      <c r="AD4984" s="44">
        <f>IFERROR(VALUE(MID($C4984,4,3)),0)</f>
        <v>0</v>
      </c>
      <c r="AE4984" s="51">
        <f>VALUE(RIGHT("00"&amp;AC4984,2)&amp;RIGHT("000"&amp;AD4984,3))</f>
        <v>0</v>
      </c>
    </row>
    <row r="4985" spans="1:31">
      <c r="A4985" s="60" t="str">
        <f>IF(G4985&amp;Q4985&lt;&gt;"",W4985&amp;Q4985,"")</f>
        <v/>
      </c>
      <c r="B4985" s="60" t="str">
        <f>IF(C4985&lt;&gt;"",LEFT(C4985,9),"")</f>
        <v/>
      </c>
      <c r="V4985" s="60" t="str">
        <f>W4985&amp;H4985</f>
        <v/>
      </c>
      <c r="W4985" s="60" t="str">
        <f>_xlfn.LET(_xlpm.TextCell,TEXT(G4985,"###"),IF(_xlpm.TextCell&lt;&gt;"",IF(StyleSpaceSplit,IFERROR(IF(FIND(" ",_xlpm.TextCell)&gt;=1,MID(_xlpm.TextCell,1,FIND(" ",_xlpm.TextCell)-1),_xlpm.TextCell),_xlpm.TextCell),_xlpm.TextCell),""))</f>
        <v/>
      </c>
      <c r="X4985" s="60" t="str">
        <f>IF(A4985&lt;&gt;"",IFERROR(IF(FIND(" ",G4985)&gt;=1,MID(G4985,FIND(" ",G4985)+1,LEN(G4985)),""),""),"")</f>
        <v/>
      </c>
      <c r="AC4985" s="51">
        <f>IFERROR(VALUE(MID($C4985,1,2)),0)</f>
        <v>0</v>
      </c>
      <c r="AD4985" s="44">
        <f>IFERROR(VALUE(MID($C4985,4,3)),0)</f>
        <v>0</v>
      </c>
      <c r="AE4985" s="51">
        <f>VALUE(RIGHT("00"&amp;AC4985,2)&amp;RIGHT("000"&amp;AD4985,3))</f>
        <v>0</v>
      </c>
    </row>
    <row r="4986" spans="1:31">
      <c r="A4986" s="60" t="str">
        <f>IF(G4986&amp;Q4986&lt;&gt;"",W4986&amp;Q4986,"")</f>
        <v/>
      </c>
      <c r="B4986" s="60" t="str">
        <f>IF(C4986&lt;&gt;"",LEFT(C4986,9),"")</f>
        <v/>
      </c>
      <c r="V4986" s="60" t="str">
        <f>W4986&amp;H4986</f>
        <v/>
      </c>
      <c r="W4986" s="60" t="str">
        <f>_xlfn.LET(_xlpm.TextCell,TEXT(G4986,"###"),IF(_xlpm.TextCell&lt;&gt;"",IF(StyleSpaceSplit,IFERROR(IF(FIND(" ",_xlpm.TextCell)&gt;=1,MID(_xlpm.TextCell,1,FIND(" ",_xlpm.TextCell)-1),_xlpm.TextCell),_xlpm.TextCell),_xlpm.TextCell),""))</f>
        <v/>
      </c>
      <c r="X4986" s="60" t="str">
        <f>IF(A4986&lt;&gt;"",IFERROR(IF(FIND(" ",G4986)&gt;=1,MID(G4986,FIND(" ",G4986)+1,LEN(G4986)),""),""),"")</f>
        <v/>
      </c>
      <c r="AC4986" s="51">
        <f>IFERROR(VALUE(MID($C4986,1,2)),0)</f>
        <v>0</v>
      </c>
      <c r="AD4986" s="44">
        <f>IFERROR(VALUE(MID($C4986,4,3)),0)</f>
        <v>0</v>
      </c>
      <c r="AE4986" s="51">
        <f>VALUE(RIGHT("00"&amp;AC4986,2)&amp;RIGHT("000"&amp;AD4986,3))</f>
        <v>0</v>
      </c>
    </row>
    <row r="4987" spans="1:31">
      <c r="A4987" s="60" t="str">
        <f>IF(G4987&amp;Q4987&lt;&gt;"",W4987&amp;Q4987,"")</f>
        <v/>
      </c>
      <c r="B4987" s="60" t="str">
        <f>IF(C4987&lt;&gt;"",LEFT(C4987,9),"")</f>
        <v/>
      </c>
      <c r="V4987" s="60" t="str">
        <f>W4987&amp;H4987</f>
        <v/>
      </c>
      <c r="W4987" s="60" t="str">
        <f>_xlfn.LET(_xlpm.TextCell,TEXT(G4987,"###"),IF(_xlpm.TextCell&lt;&gt;"",IF(StyleSpaceSplit,IFERROR(IF(FIND(" ",_xlpm.TextCell)&gt;=1,MID(_xlpm.TextCell,1,FIND(" ",_xlpm.TextCell)-1),_xlpm.TextCell),_xlpm.TextCell),_xlpm.TextCell),""))</f>
        <v/>
      </c>
      <c r="X4987" s="60" t="str">
        <f>IF(A4987&lt;&gt;"",IFERROR(IF(FIND(" ",G4987)&gt;=1,MID(G4987,FIND(" ",G4987)+1,LEN(G4987)),""),""),"")</f>
        <v/>
      </c>
      <c r="AC4987" s="51">
        <f>IFERROR(VALUE(MID($C4987,1,2)),0)</f>
        <v>0</v>
      </c>
      <c r="AD4987" s="44">
        <f>IFERROR(VALUE(MID($C4987,4,3)),0)</f>
        <v>0</v>
      </c>
      <c r="AE4987" s="51">
        <f>VALUE(RIGHT("00"&amp;AC4987,2)&amp;RIGHT("000"&amp;AD4987,3))</f>
        <v>0</v>
      </c>
    </row>
    <row r="4988" spans="1:31">
      <c r="A4988" s="60" t="str">
        <f>IF(G4988&amp;Q4988&lt;&gt;"",W4988&amp;Q4988,"")</f>
        <v/>
      </c>
      <c r="B4988" s="60" t="str">
        <f>IF(C4988&lt;&gt;"",LEFT(C4988,9),"")</f>
        <v/>
      </c>
      <c r="V4988" s="60" t="str">
        <f>W4988&amp;H4988</f>
        <v/>
      </c>
      <c r="W4988" s="60" t="str">
        <f>_xlfn.LET(_xlpm.TextCell,TEXT(G4988,"###"),IF(_xlpm.TextCell&lt;&gt;"",IF(StyleSpaceSplit,IFERROR(IF(FIND(" ",_xlpm.TextCell)&gt;=1,MID(_xlpm.TextCell,1,FIND(" ",_xlpm.TextCell)-1),_xlpm.TextCell),_xlpm.TextCell),_xlpm.TextCell),""))</f>
        <v/>
      </c>
      <c r="X4988" s="60" t="str">
        <f>IF(A4988&lt;&gt;"",IFERROR(IF(FIND(" ",G4988)&gt;=1,MID(G4988,FIND(" ",G4988)+1,LEN(G4988)),""),""),"")</f>
        <v/>
      </c>
      <c r="AC4988" s="51">
        <f>IFERROR(VALUE(MID($C4988,1,2)),0)</f>
        <v>0</v>
      </c>
      <c r="AD4988" s="44">
        <f>IFERROR(VALUE(MID($C4988,4,3)),0)</f>
        <v>0</v>
      </c>
      <c r="AE4988" s="51">
        <f>VALUE(RIGHT("00"&amp;AC4988,2)&amp;RIGHT("000"&amp;AD4988,3))</f>
        <v>0</v>
      </c>
    </row>
    <row r="4989" spans="1:31">
      <c r="A4989" s="60" t="str">
        <f>IF(G4989&amp;Q4989&lt;&gt;"",W4989&amp;Q4989,"")</f>
        <v/>
      </c>
      <c r="B4989" s="60" t="str">
        <f>IF(C4989&lt;&gt;"",LEFT(C4989,9),"")</f>
        <v/>
      </c>
      <c r="V4989" s="60" t="str">
        <f>W4989&amp;H4989</f>
        <v/>
      </c>
      <c r="W4989" s="60" t="str">
        <f>_xlfn.LET(_xlpm.TextCell,TEXT(G4989,"###"),IF(_xlpm.TextCell&lt;&gt;"",IF(StyleSpaceSplit,IFERROR(IF(FIND(" ",_xlpm.TextCell)&gt;=1,MID(_xlpm.TextCell,1,FIND(" ",_xlpm.TextCell)-1),_xlpm.TextCell),_xlpm.TextCell),_xlpm.TextCell),""))</f>
        <v/>
      </c>
      <c r="X4989" s="60" t="str">
        <f>IF(A4989&lt;&gt;"",IFERROR(IF(FIND(" ",G4989)&gt;=1,MID(G4989,FIND(" ",G4989)+1,LEN(G4989)),""),""),"")</f>
        <v/>
      </c>
      <c r="AC4989" s="51">
        <f>IFERROR(VALUE(MID($C4989,1,2)),0)</f>
        <v>0</v>
      </c>
      <c r="AD4989" s="44">
        <f>IFERROR(VALUE(MID($C4989,4,3)),0)</f>
        <v>0</v>
      </c>
      <c r="AE4989" s="51">
        <f>VALUE(RIGHT("00"&amp;AC4989,2)&amp;RIGHT("000"&amp;AD4989,3))</f>
        <v>0</v>
      </c>
    </row>
    <row r="4990" spans="1:31">
      <c r="A4990" s="60" t="str">
        <f>IF(G4990&amp;Q4990&lt;&gt;"",W4990&amp;Q4990,"")</f>
        <v/>
      </c>
      <c r="B4990" s="60" t="str">
        <f>IF(C4990&lt;&gt;"",LEFT(C4990,9),"")</f>
        <v/>
      </c>
      <c r="V4990" s="60" t="str">
        <f>W4990&amp;H4990</f>
        <v/>
      </c>
      <c r="W4990" s="60" t="str">
        <f>_xlfn.LET(_xlpm.TextCell,TEXT(G4990,"###"),IF(_xlpm.TextCell&lt;&gt;"",IF(StyleSpaceSplit,IFERROR(IF(FIND(" ",_xlpm.TextCell)&gt;=1,MID(_xlpm.TextCell,1,FIND(" ",_xlpm.TextCell)-1),_xlpm.TextCell),_xlpm.TextCell),_xlpm.TextCell),""))</f>
        <v/>
      </c>
      <c r="X4990" s="60" t="str">
        <f>IF(A4990&lt;&gt;"",IFERROR(IF(FIND(" ",G4990)&gt;=1,MID(G4990,FIND(" ",G4990)+1,LEN(G4990)),""),""),"")</f>
        <v/>
      </c>
      <c r="AC4990" s="51">
        <f>IFERROR(VALUE(MID($C4990,1,2)),0)</f>
        <v>0</v>
      </c>
      <c r="AD4990" s="44">
        <f>IFERROR(VALUE(MID($C4990,4,3)),0)</f>
        <v>0</v>
      </c>
      <c r="AE4990" s="51">
        <f>VALUE(RIGHT("00"&amp;AC4990,2)&amp;RIGHT("000"&amp;AD4990,3))</f>
        <v>0</v>
      </c>
    </row>
    <row r="4991" spans="1:31">
      <c r="A4991" s="60" t="str">
        <f>IF(G4991&amp;Q4991&lt;&gt;"",W4991&amp;Q4991,"")</f>
        <v/>
      </c>
      <c r="B4991" s="60" t="str">
        <f>IF(C4991&lt;&gt;"",LEFT(C4991,9),"")</f>
        <v/>
      </c>
      <c r="V4991" s="60" t="str">
        <f>W4991&amp;H4991</f>
        <v/>
      </c>
      <c r="W4991" s="60" t="str">
        <f>_xlfn.LET(_xlpm.TextCell,TEXT(G4991,"###"),IF(_xlpm.TextCell&lt;&gt;"",IF(StyleSpaceSplit,IFERROR(IF(FIND(" ",_xlpm.TextCell)&gt;=1,MID(_xlpm.TextCell,1,FIND(" ",_xlpm.TextCell)-1),_xlpm.TextCell),_xlpm.TextCell),_xlpm.TextCell),""))</f>
        <v/>
      </c>
      <c r="X4991" s="60" t="str">
        <f>IF(A4991&lt;&gt;"",IFERROR(IF(FIND(" ",G4991)&gt;=1,MID(G4991,FIND(" ",G4991)+1,LEN(G4991)),""),""),"")</f>
        <v/>
      </c>
      <c r="AC4991" s="51">
        <f>IFERROR(VALUE(MID($C4991,1,2)),0)</f>
        <v>0</v>
      </c>
      <c r="AD4991" s="44">
        <f>IFERROR(VALUE(MID($C4991,4,3)),0)</f>
        <v>0</v>
      </c>
      <c r="AE4991" s="51">
        <f>VALUE(RIGHT("00"&amp;AC4991,2)&amp;RIGHT("000"&amp;AD4991,3))</f>
        <v>0</v>
      </c>
    </row>
    <row r="4992" spans="1:31">
      <c r="A4992" s="60" t="str">
        <f>IF(G4992&amp;Q4992&lt;&gt;"",W4992&amp;Q4992,"")</f>
        <v/>
      </c>
      <c r="B4992" s="60" t="str">
        <f>IF(C4992&lt;&gt;"",LEFT(C4992,9),"")</f>
        <v/>
      </c>
      <c r="V4992" s="60" t="str">
        <f>W4992&amp;H4992</f>
        <v/>
      </c>
      <c r="W4992" s="60" t="str">
        <f>_xlfn.LET(_xlpm.TextCell,TEXT(G4992,"###"),IF(_xlpm.TextCell&lt;&gt;"",IF(StyleSpaceSplit,IFERROR(IF(FIND(" ",_xlpm.TextCell)&gt;=1,MID(_xlpm.TextCell,1,FIND(" ",_xlpm.TextCell)-1),_xlpm.TextCell),_xlpm.TextCell),_xlpm.TextCell),""))</f>
        <v/>
      </c>
      <c r="X4992" s="60" t="str">
        <f>IF(A4992&lt;&gt;"",IFERROR(IF(FIND(" ",G4992)&gt;=1,MID(G4992,FIND(" ",G4992)+1,LEN(G4992)),""),""),"")</f>
        <v/>
      </c>
      <c r="AC4992" s="51">
        <f>IFERROR(VALUE(MID($C4992,1,2)),0)</f>
        <v>0</v>
      </c>
      <c r="AD4992" s="44">
        <f>IFERROR(VALUE(MID($C4992,4,3)),0)</f>
        <v>0</v>
      </c>
      <c r="AE4992" s="51">
        <f>VALUE(RIGHT("00"&amp;AC4992,2)&amp;RIGHT("000"&amp;AD4992,3))</f>
        <v>0</v>
      </c>
    </row>
    <row r="4993" spans="1:31">
      <c r="A4993" s="60" t="str">
        <f>IF(G4993&amp;Q4993&lt;&gt;"",W4993&amp;Q4993,"")</f>
        <v/>
      </c>
      <c r="B4993" s="60" t="str">
        <f>IF(C4993&lt;&gt;"",LEFT(C4993,9),"")</f>
        <v/>
      </c>
      <c r="V4993" s="60" t="str">
        <f>W4993&amp;H4993</f>
        <v/>
      </c>
      <c r="W4993" s="60" t="str">
        <f>_xlfn.LET(_xlpm.TextCell,TEXT(G4993,"###"),IF(_xlpm.TextCell&lt;&gt;"",IF(StyleSpaceSplit,IFERROR(IF(FIND(" ",_xlpm.TextCell)&gt;=1,MID(_xlpm.TextCell,1,FIND(" ",_xlpm.TextCell)-1),_xlpm.TextCell),_xlpm.TextCell),_xlpm.TextCell),""))</f>
        <v/>
      </c>
      <c r="X4993" s="60" t="str">
        <f>IF(A4993&lt;&gt;"",IFERROR(IF(FIND(" ",G4993)&gt;=1,MID(G4993,FIND(" ",G4993)+1,LEN(G4993)),""),""),"")</f>
        <v/>
      </c>
      <c r="AC4993" s="51">
        <f>IFERROR(VALUE(MID($C4993,1,2)),0)</f>
        <v>0</v>
      </c>
      <c r="AD4993" s="44">
        <f>IFERROR(VALUE(MID($C4993,4,3)),0)</f>
        <v>0</v>
      </c>
      <c r="AE4993" s="51">
        <f>VALUE(RIGHT("00"&amp;AC4993,2)&amp;RIGHT("000"&amp;AD4993,3))</f>
        <v>0</v>
      </c>
    </row>
    <row r="4994" spans="1:31">
      <c r="A4994" s="60" t="str">
        <f>IF(G4994&amp;Q4994&lt;&gt;"",W4994&amp;Q4994,"")</f>
        <v/>
      </c>
      <c r="B4994" s="60" t="str">
        <f>IF(C4994&lt;&gt;"",LEFT(C4994,9),"")</f>
        <v/>
      </c>
      <c r="V4994" s="60" t="str">
        <f>W4994&amp;H4994</f>
        <v/>
      </c>
      <c r="W4994" s="60" t="str">
        <f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>IF(A4994&lt;&gt;"",IFERROR(IF(FIND(" ",G4994)&gt;=1,MID(G4994,FIND(" ",G4994)+1,LEN(G4994)),""),""),"")</f>
        <v/>
      </c>
      <c r="AC4994" s="51">
        <f>IFERROR(VALUE(MID($C4994,1,2)),0)</f>
        <v>0</v>
      </c>
      <c r="AD4994" s="44">
        <f>IFERROR(VALUE(MID($C4994,4,3)),0)</f>
        <v>0</v>
      </c>
      <c r="AE4994" s="51">
        <f>VALUE(RIGHT("00"&amp;AC4994,2)&amp;RIGHT("000"&amp;AD4994,3))</f>
        <v>0</v>
      </c>
    </row>
    <row r="4995" spans="1:31">
      <c r="A4995" s="60" t="str">
        <f>IF(G4995&amp;Q4995&lt;&gt;"",W4995&amp;Q4995,"")</f>
        <v/>
      </c>
      <c r="B4995" s="60" t="str">
        <f>IF(C4995&lt;&gt;"",LEFT(C4995,9),"")</f>
        <v/>
      </c>
      <c r="V4995" s="60" t="str">
        <f>W4995&amp;H4995</f>
        <v/>
      </c>
      <c r="W4995" s="60" t="str">
        <f>_xlfn.LET(_xlpm.TextCell,TEXT(G4995,"###"),IF(_xlpm.TextCell&lt;&gt;"",IF(StyleSpaceSplit,IFERROR(IF(FIND(" ",_xlpm.TextCell)&gt;=1,MID(_xlpm.TextCell,1,FIND(" ",_xlpm.TextCell)-1),_xlpm.TextCell),_xlpm.TextCell),_xlpm.TextCell),""))</f>
        <v/>
      </c>
      <c r="X4995" s="60" t="str">
        <f>IF(A4995&lt;&gt;"",IFERROR(IF(FIND(" ",G4995)&gt;=1,MID(G4995,FIND(" ",G4995)+1,LEN(G4995)),""),""),"")</f>
        <v/>
      </c>
      <c r="AC4995" s="51">
        <f>IFERROR(VALUE(MID($C4995,1,2)),0)</f>
        <v>0</v>
      </c>
      <c r="AD4995" s="44">
        <f>IFERROR(VALUE(MID($C4995,4,3)),0)</f>
        <v>0</v>
      </c>
      <c r="AE4995" s="51">
        <f>VALUE(RIGHT("00"&amp;AC4995,2)&amp;RIGHT("000"&amp;AD4995,3))</f>
        <v>0</v>
      </c>
    </row>
    <row r="4996" spans="1:31">
      <c r="A4996" s="60" t="str">
        <f>IF(G4996&amp;Q4996&lt;&gt;"",W4996&amp;Q4996,"")</f>
        <v/>
      </c>
      <c r="B4996" s="60" t="str">
        <f>IF(C4996&lt;&gt;"",LEFT(C4996,9),"")</f>
        <v/>
      </c>
      <c r="V4996" s="60" t="str">
        <f>W4996&amp;H4996</f>
        <v/>
      </c>
      <c r="W4996" s="60" t="str">
        <f>_xlfn.LET(_xlpm.TextCell,TEXT(G4996,"###"),IF(_xlpm.TextCell&lt;&gt;"",IF(StyleSpaceSplit,IFERROR(IF(FIND(" ",_xlpm.TextCell)&gt;=1,MID(_xlpm.TextCell,1,FIND(" ",_xlpm.TextCell)-1),_xlpm.TextCell),_xlpm.TextCell),_xlpm.TextCell),""))</f>
        <v/>
      </c>
      <c r="X4996" s="60" t="str">
        <f>IF(A4996&lt;&gt;"",IFERROR(IF(FIND(" ",G4996)&gt;=1,MID(G4996,FIND(" ",G4996)+1,LEN(G4996)),""),""),"")</f>
        <v/>
      </c>
      <c r="AC4996" s="51">
        <f>IFERROR(VALUE(MID($C4996,1,2)),0)</f>
        <v>0</v>
      </c>
      <c r="AD4996" s="44">
        <f>IFERROR(VALUE(MID($C4996,4,3)),0)</f>
        <v>0</v>
      </c>
      <c r="AE4996" s="51">
        <f>VALUE(RIGHT("00"&amp;AC4996,2)&amp;RIGHT("000"&amp;AD4996,3))</f>
        <v>0</v>
      </c>
    </row>
    <row r="4997" spans="1:31">
      <c r="A4997" s="60" t="str">
        <f>IF(G4997&amp;Q4997&lt;&gt;"",W4997&amp;Q4997,"")</f>
        <v/>
      </c>
      <c r="B4997" s="60" t="str">
        <f>IF(C4997&lt;&gt;"",LEFT(C4997,9),"")</f>
        <v/>
      </c>
      <c r="V4997" s="60" t="str">
        <f>W4997&amp;H4997</f>
        <v/>
      </c>
      <c r="W4997" s="60" t="str">
        <f>_xlfn.LET(_xlpm.TextCell,TEXT(G4997,"###"),IF(_xlpm.TextCell&lt;&gt;"",IF(StyleSpaceSplit,IFERROR(IF(FIND(" ",_xlpm.TextCell)&gt;=1,MID(_xlpm.TextCell,1,FIND(" ",_xlpm.TextCell)-1),_xlpm.TextCell),_xlpm.TextCell),_xlpm.TextCell),""))</f>
        <v/>
      </c>
      <c r="X4997" s="60" t="str">
        <f>IF(A4997&lt;&gt;"",IFERROR(IF(FIND(" ",G4997)&gt;=1,MID(G4997,FIND(" ",G4997)+1,LEN(G4997)),""),""),"")</f>
        <v/>
      </c>
      <c r="AC4997" s="51">
        <f>IFERROR(VALUE(MID($C4997,1,2)),0)</f>
        <v>0</v>
      </c>
      <c r="AD4997" s="44">
        <f>IFERROR(VALUE(MID($C4997,4,3)),0)</f>
        <v>0</v>
      </c>
      <c r="AE4997" s="51">
        <f>VALUE(RIGHT("00"&amp;AC4997,2)&amp;RIGHT("000"&amp;AD4997,3))</f>
        <v>0</v>
      </c>
    </row>
    <row r="4998" spans="1:31">
      <c r="A4998" s="60" t="str">
        <f>IF(G4998&amp;Q4998&lt;&gt;"",W4998&amp;Q4998,"")</f>
        <v/>
      </c>
      <c r="B4998" s="60" t="str">
        <f>IF(C4998&lt;&gt;"",LEFT(C4998,9),"")</f>
        <v/>
      </c>
      <c r="V4998" s="60" t="str">
        <f>W4998&amp;H4998</f>
        <v/>
      </c>
      <c r="W4998" s="60" t="str">
        <f>_xlfn.LET(_xlpm.TextCell,TEXT(G4998,"###"),IF(_xlpm.TextCell&lt;&gt;"",IF(StyleSpaceSplit,IFERROR(IF(FIND(" ",_xlpm.TextCell)&gt;=1,MID(_xlpm.TextCell,1,FIND(" ",_xlpm.TextCell)-1),_xlpm.TextCell),_xlpm.TextCell),_xlpm.TextCell),""))</f>
        <v/>
      </c>
      <c r="X4998" s="60" t="str">
        <f>IF(A4998&lt;&gt;"",IFERROR(IF(FIND(" ",G4998)&gt;=1,MID(G4998,FIND(" ",G4998)+1,LEN(G4998)),""),""),"")</f>
        <v/>
      </c>
      <c r="AC4998" s="51">
        <f>IFERROR(VALUE(MID($C4998,1,2)),0)</f>
        <v>0</v>
      </c>
      <c r="AD4998" s="44">
        <f>IFERROR(VALUE(MID($C4998,4,3)),0)</f>
        <v>0</v>
      </c>
      <c r="AE4998" s="51">
        <f>VALUE(RIGHT("00"&amp;AC4998,2)&amp;RIGHT("000"&amp;AD4998,3))</f>
        <v>0</v>
      </c>
    </row>
    <row r="4999" spans="1:31">
      <c r="A4999" s="60" t="str">
        <f>IF(G4999&amp;Q4999&lt;&gt;"",W4999&amp;Q4999,"")</f>
        <v/>
      </c>
      <c r="B4999" s="60" t="str">
        <f>IF(C4999&lt;&gt;"",LEFT(C4999,9),"")</f>
        <v/>
      </c>
      <c r="V4999" s="60" t="str">
        <f>W4999&amp;H4999</f>
        <v/>
      </c>
      <c r="W4999" s="60" t="str">
        <f>_xlfn.LET(_xlpm.TextCell,TEXT(G4999,"###"),IF(_xlpm.TextCell&lt;&gt;"",IF(StyleSpaceSplit,IFERROR(IF(FIND(" ",_xlpm.TextCell)&gt;=1,MID(_xlpm.TextCell,1,FIND(" ",_xlpm.TextCell)-1),_xlpm.TextCell),_xlpm.TextCell),_xlpm.TextCell),""))</f>
        <v/>
      </c>
      <c r="X4999" s="60" t="str">
        <f>IF(A4999&lt;&gt;"",IFERROR(IF(FIND(" ",G4999)&gt;=1,MID(G4999,FIND(" ",G4999)+1,LEN(G4999)),""),""),"")</f>
        <v/>
      </c>
      <c r="AC4999" s="51">
        <f>IFERROR(VALUE(MID($C4999,1,2)),0)</f>
        <v>0</v>
      </c>
      <c r="AD4999" s="44">
        <f>IFERROR(VALUE(MID($C4999,4,3)),0)</f>
        <v>0</v>
      </c>
      <c r="AE4999" s="51">
        <f>VALUE(RIGHT("00"&amp;AC4999,2)&amp;RIGHT("000"&amp;AD4999,3))</f>
        <v>0</v>
      </c>
    </row>
    <row r="5000" spans="1:31">
      <c r="A5000" s="60" t="str">
        <f>IF(G5000&amp;Q5000&lt;&gt;"",W5000&amp;Q5000,"")</f>
        <v/>
      </c>
      <c r="B5000" s="60" t="str">
        <f>IF(C5000&lt;&gt;"",LEFT(C5000,9),"")</f>
        <v/>
      </c>
      <c r="V5000" s="60" t="str">
        <f>W5000&amp;H5000</f>
        <v/>
      </c>
      <c r="W5000" s="60" t="str">
        <f>_xlfn.LET(_xlpm.TextCell,TEXT(G5000,"###"),IF(_xlpm.TextCell&lt;&gt;"",IF(StyleSpaceSplit,IFERROR(IF(FIND(" ",_xlpm.TextCell)&gt;=1,MID(_xlpm.TextCell,1,FIND(" ",_xlpm.TextCell)-1),_xlpm.TextCell),_xlpm.TextCell),_xlpm.TextCell),""))</f>
        <v/>
      </c>
      <c r="X5000" s="60" t="str">
        <f>IF(A5000&lt;&gt;"",IFERROR(IF(FIND(" ",G5000)&gt;=1,MID(G5000,FIND(" ",G5000)+1,LEN(G5000)),""),""),"")</f>
        <v/>
      </c>
      <c r="AC5000" s="51">
        <f>IFERROR(VALUE(MID($C5000,1,2)),0)</f>
        <v>0</v>
      </c>
      <c r="AD5000" s="44">
        <f>IFERROR(VALUE(MID($C5000,4,3)),0)</f>
        <v>0</v>
      </c>
      <c r="AE5000" s="51">
        <f>VALUE(RIGHT("00"&amp;AC5000,2)&amp;RIGHT("000"&amp;AD5000,3))</f>
        <v>0</v>
      </c>
    </row>
    <row r="5001" spans="1:31">
      <c r="A5001" s="60" t="str">
        <f>IF(G5001&amp;Q5001&lt;&gt;"",W5001&amp;Q5001,"")</f>
        <v/>
      </c>
      <c r="B5001" s="60" t="str">
        <f>IF(C5001&lt;&gt;"",LEFT(C5001,9),"")</f>
        <v/>
      </c>
      <c r="V5001" s="60" t="str">
        <f>W5001&amp;H5001</f>
        <v/>
      </c>
      <c r="W5001" s="60" t="str">
        <f>_xlfn.LET(_xlpm.TextCell,TEXT(G5001,"###"),IF(_xlpm.TextCell&lt;&gt;"",IF(StyleSpaceSplit,IFERROR(IF(FIND(" ",_xlpm.TextCell)&gt;=1,MID(_xlpm.TextCell,1,FIND(" ",_xlpm.TextCell)-1),_xlpm.TextCell),_xlpm.TextCell),_xlpm.TextCell),""))</f>
        <v/>
      </c>
      <c r="X5001" s="60" t="str">
        <f>IF(A5001&lt;&gt;"",IFERROR(IF(FIND(" ",G5001)&gt;=1,MID(G5001,FIND(" ",G5001)+1,LEN(G5001)),""),""),"")</f>
        <v/>
      </c>
      <c r="AC5001" s="51">
        <f>IFERROR(VALUE(MID($C5001,1,2)),0)</f>
        <v>0</v>
      </c>
      <c r="AD5001" s="44">
        <f>IFERROR(VALUE(MID($C5001,4,3)),0)</f>
        <v>0</v>
      </c>
      <c r="AE5001" s="51">
        <f>VALUE(RIGHT("00"&amp;AC5001,2)&amp;RIGHT("000"&amp;AD5001,3))</f>
        <v>0</v>
      </c>
    </row>
    <row r="5002" spans="1:31">
      <c r="A5002" s="60" t="str">
        <f>IF(G5002&amp;Q5002&lt;&gt;"",W5002&amp;Q5002,"")</f>
        <v/>
      </c>
      <c r="B5002" s="60" t="str">
        <f>IF(C5002&lt;&gt;"",LEFT(C5002,9),"")</f>
        <v/>
      </c>
      <c r="V5002" s="60" t="str">
        <f>W5002&amp;H5002</f>
        <v/>
      </c>
      <c r="W5002" s="60" t="str">
        <f>_xlfn.LET(_xlpm.TextCell,TEXT(G5002,"###"),IF(_xlpm.TextCell&lt;&gt;"",IF(StyleSpaceSplit,IFERROR(IF(FIND(" ",_xlpm.TextCell)&gt;=1,MID(_xlpm.TextCell,1,FIND(" ",_xlpm.TextCell)-1),_xlpm.TextCell),_xlpm.TextCell),_xlpm.TextCell),""))</f>
        <v/>
      </c>
      <c r="X5002" s="60" t="str">
        <f>IF(A5002&lt;&gt;"",IFERROR(IF(FIND(" ",G5002)&gt;=1,MID(G5002,FIND(" ",G5002)+1,LEN(G5002)),""),""),"")</f>
        <v/>
      </c>
      <c r="AC5002" s="51">
        <f>IFERROR(VALUE(MID($C5002,1,2)),0)</f>
        <v>0</v>
      </c>
      <c r="AD5002" s="44">
        <f>IFERROR(VALUE(MID($C5002,4,3)),0)</f>
        <v>0</v>
      </c>
      <c r="AE5002" s="51">
        <f>VALUE(RIGHT("00"&amp;AC5002,2)&amp;RIGHT("000"&amp;AD5002,3))</f>
        <v>0</v>
      </c>
    </row>
    <row r="5003" spans="1:31">
      <c r="A5003" s="60" t="str">
        <f>IF(G5003&amp;Q5003&lt;&gt;"",W5003&amp;Q5003,"")</f>
        <v/>
      </c>
      <c r="B5003" s="60" t="str">
        <f>IF(C5003&lt;&gt;"",LEFT(C5003,9),"")</f>
        <v/>
      </c>
      <c r="V5003" s="60" t="str">
        <f>W5003&amp;H5003</f>
        <v/>
      </c>
      <c r="W5003" s="60" t="str">
        <f>_xlfn.LET(_xlpm.TextCell,TEXT(G5003,"###"),IF(_xlpm.TextCell&lt;&gt;"",IF(StyleSpaceSplit,IFERROR(IF(FIND(" ",_xlpm.TextCell)&gt;=1,MID(_xlpm.TextCell,1,FIND(" ",_xlpm.TextCell)-1),_xlpm.TextCell),_xlpm.TextCell),_xlpm.TextCell),""))</f>
        <v/>
      </c>
      <c r="X5003" s="60" t="str">
        <f>IF(A5003&lt;&gt;"",IFERROR(IF(FIND(" ",G5003)&gt;=1,MID(G5003,FIND(" ",G5003)+1,LEN(G5003)),""),""),"")</f>
        <v/>
      </c>
      <c r="AC5003" s="51">
        <f>IFERROR(VALUE(MID($C5003,1,2)),0)</f>
        <v>0</v>
      </c>
      <c r="AD5003" s="44">
        <f>IFERROR(VALUE(MID($C5003,4,3)),0)</f>
        <v>0</v>
      </c>
      <c r="AE5003" s="51">
        <f>VALUE(RIGHT("00"&amp;AC5003,2)&amp;RIGHT("000"&amp;AD5003,3))</f>
        <v>0</v>
      </c>
    </row>
    <row r="5004" spans="1:31">
      <c r="A5004" s="60" t="str">
        <f>IF(G5004&amp;Q5004&lt;&gt;"",W5004&amp;Q5004,"")</f>
        <v/>
      </c>
      <c r="B5004" s="60" t="str">
        <f>IF(C5004&lt;&gt;"",LEFT(C5004,9),"")</f>
        <v/>
      </c>
      <c r="V5004" s="60" t="str">
        <f>W5004&amp;H5004</f>
        <v/>
      </c>
      <c r="W5004" s="60" t="str">
        <f>_xlfn.LET(_xlpm.TextCell,TEXT(G5004,"###"),IF(_xlpm.TextCell&lt;&gt;"",IF(StyleSpaceSplit,IFERROR(IF(FIND(" ",_xlpm.TextCell)&gt;=1,MID(_xlpm.TextCell,1,FIND(" ",_xlpm.TextCell)-1),_xlpm.TextCell),_xlpm.TextCell),_xlpm.TextCell),""))</f>
        <v/>
      </c>
      <c r="X5004" s="60" t="str">
        <f>IF(A5004&lt;&gt;"",IFERROR(IF(FIND(" ",G5004)&gt;=1,MID(G5004,FIND(" ",G5004)+1,LEN(G5004)),""),""),"")</f>
        <v/>
      </c>
      <c r="AC5004" s="51">
        <f>IFERROR(VALUE(MID($C5004,1,2)),0)</f>
        <v>0</v>
      </c>
      <c r="AD5004" s="44">
        <f>IFERROR(VALUE(MID($C5004,4,3)),0)</f>
        <v>0</v>
      </c>
      <c r="AE5004" s="51">
        <f>VALUE(RIGHT("00"&amp;AC5004,2)&amp;RIGHT("000"&amp;AD5004,3))</f>
        <v>0</v>
      </c>
    </row>
    <row r="5005" spans="1:31">
      <c r="A5005" s="60" t="str">
        <f>IF(G5005&amp;Q5005&lt;&gt;"",W5005&amp;Q5005,"")</f>
        <v/>
      </c>
      <c r="B5005" s="60" t="str">
        <f>IF(C5005&lt;&gt;"",LEFT(C5005,9),"")</f>
        <v/>
      </c>
      <c r="V5005" s="60" t="str">
        <f>W5005&amp;H5005</f>
        <v/>
      </c>
      <c r="W5005" s="60" t="str">
        <f>_xlfn.LET(_xlpm.TextCell,TEXT(G5005,"###"),IF(_xlpm.TextCell&lt;&gt;"",IF(StyleSpaceSplit,IFERROR(IF(FIND(" ",_xlpm.TextCell)&gt;=1,MID(_xlpm.TextCell,1,FIND(" ",_xlpm.TextCell)-1),_xlpm.TextCell),_xlpm.TextCell),_xlpm.TextCell),""))</f>
        <v/>
      </c>
      <c r="X5005" s="60" t="str">
        <f>IF(A5005&lt;&gt;"",IFERROR(IF(FIND(" ",G5005)&gt;=1,MID(G5005,FIND(" ",G5005)+1,LEN(G5005)),""),""),"")</f>
        <v/>
      </c>
      <c r="AC5005" s="51">
        <f>IFERROR(VALUE(MID($C5005,1,2)),0)</f>
        <v>0</v>
      </c>
      <c r="AD5005" s="44">
        <f>IFERROR(VALUE(MID($C5005,4,3)),0)</f>
        <v>0</v>
      </c>
      <c r="AE5005" s="51">
        <f>VALUE(RIGHT("00"&amp;AC5005,2)&amp;RIGHT("000"&amp;AD5005,3))</f>
        <v>0</v>
      </c>
    </row>
    <row r="5006" spans="1:31">
      <c r="A5006" s="60" t="str">
        <f>IF(G5006&amp;Q5006&lt;&gt;"",W5006&amp;Q5006,"")</f>
        <v/>
      </c>
      <c r="B5006" s="60" t="str">
        <f>IF(C5006&lt;&gt;"",LEFT(C5006,9),"")</f>
        <v/>
      </c>
      <c r="V5006" s="60" t="str">
        <f>W5006&amp;H5006</f>
        <v/>
      </c>
      <c r="W5006" s="60" t="str">
        <f>_xlfn.LET(_xlpm.TextCell,TEXT(G5006,"###"),IF(_xlpm.TextCell&lt;&gt;"",IF(StyleSpaceSplit,IFERROR(IF(FIND(" ",_xlpm.TextCell)&gt;=1,MID(_xlpm.TextCell,1,FIND(" ",_xlpm.TextCell)-1),_xlpm.TextCell),_xlpm.TextCell),_xlpm.TextCell),""))</f>
        <v/>
      </c>
      <c r="X5006" s="60" t="str">
        <f>IF(A5006&lt;&gt;"",IFERROR(IF(FIND(" ",G5006)&gt;=1,MID(G5006,FIND(" ",G5006)+1,LEN(G5006)),""),""),"")</f>
        <v/>
      </c>
      <c r="AC5006" s="51">
        <f>IFERROR(VALUE(MID($C5006,1,2)),0)</f>
        <v>0</v>
      </c>
      <c r="AD5006" s="44">
        <f>IFERROR(VALUE(MID($C5006,4,3)),0)</f>
        <v>0</v>
      </c>
      <c r="AE5006" s="51">
        <f>VALUE(RIGHT("00"&amp;AC5006,2)&amp;RIGHT("000"&amp;AD5006,3))</f>
        <v>0</v>
      </c>
    </row>
    <row r="5007" spans="1:31">
      <c r="A5007" s="60" t="str">
        <f>IF(G5007&amp;Q5007&lt;&gt;"",W5007&amp;Q5007,"")</f>
        <v/>
      </c>
      <c r="B5007" s="60" t="str">
        <f>IF(C5007&lt;&gt;"",LEFT(C5007,9),"")</f>
        <v/>
      </c>
      <c r="V5007" s="60" t="str">
        <f>W5007&amp;H5007</f>
        <v/>
      </c>
      <c r="W5007" s="60" t="str">
        <f>_xlfn.LET(_xlpm.TextCell,TEXT(G5007,"###"),IF(_xlpm.TextCell&lt;&gt;"",IF(StyleSpaceSplit,IFERROR(IF(FIND(" ",_xlpm.TextCell)&gt;=1,MID(_xlpm.TextCell,1,FIND(" ",_xlpm.TextCell)-1),_xlpm.TextCell),_xlpm.TextCell),_xlpm.TextCell),""))</f>
        <v/>
      </c>
      <c r="X5007" s="60" t="str">
        <f>IF(A5007&lt;&gt;"",IFERROR(IF(FIND(" ",G5007)&gt;=1,MID(G5007,FIND(" ",G5007)+1,LEN(G5007)),""),""),"")</f>
        <v/>
      </c>
      <c r="AC5007" s="51">
        <f>IFERROR(VALUE(MID($C5007,1,2)),0)</f>
        <v>0</v>
      </c>
      <c r="AD5007" s="44">
        <f>IFERROR(VALUE(MID($C5007,4,3)),0)</f>
        <v>0</v>
      </c>
      <c r="AE5007" s="51">
        <f>VALUE(RIGHT("00"&amp;AC5007,2)&amp;RIGHT("000"&amp;AD5007,3))</f>
        <v>0</v>
      </c>
    </row>
    <row r="5008" spans="1:31">
      <c r="A5008" s="60" t="str">
        <f>IF(G5008&amp;Q5008&lt;&gt;"",W5008&amp;Q5008,"")</f>
        <v/>
      </c>
      <c r="B5008" s="60" t="str">
        <f>IF(C5008&lt;&gt;"",LEFT(C5008,9),"")</f>
        <v/>
      </c>
      <c r="V5008" s="60" t="str">
        <f>W5008&amp;H5008</f>
        <v/>
      </c>
      <c r="W5008" s="60" t="str">
        <f>_xlfn.LET(_xlpm.TextCell,TEXT(G5008,"###"),IF(_xlpm.TextCell&lt;&gt;"",IF(StyleSpaceSplit,IFERROR(IF(FIND(" ",_xlpm.TextCell)&gt;=1,MID(_xlpm.TextCell,1,FIND(" ",_xlpm.TextCell)-1),_xlpm.TextCell),_xlpm.TextCell),_xlpm.TextCell),""))</f>
        <v/>
      </c>
      <c r="X5008" s="60" t="str">
        <f>IF(A5008&lt;&gt;"",IFERROR(IF(FIND(" ",G5008)&gt;=1,MID(G5008,FIND(" ",G5008)+1,LEN(G5008)),""),""),"")</f>
        <v/>
      </c>
      <c r="AC5008" s="51">
        <f>IFERROR(VALUE(MID($C5008,1,2)),0)</f>
        <v>0</v>
      </c>
      <c r="AD5008" s="44">
        <f>IFERROR(VALUE(MID($C5008,4,3)),0)</f>
        <v>0</v>
      </c>
      <c r="AE5008" s="51">
        <f>VALUE(RIGHT("00"&amp;AC5008,2)&amp;RIGHT("000"&amp;AD5008,3))</f>
        <v>0</v>
      </c>
    </row>
    <row r="5009" spans="1:31">
      <c r="A5009" s="60" t="str">
        <f>IF(G5009&amp;Q5009&lt;&gt;"",W5009&amp;Q5009,"")</f>
        <v/>
      </c>
      <c r="B5009" s="60" t="str">
        <f>IF(C5009&lt;&gt;"",LEFT(C5009,9),"")</f>
        <v/>
      </c>
      <c r="V5009" s="60" t="str">
        <f>W5009&amp;H5009</f>
        <v/>
      </c>
      <c r="W5009" s="60" t="str">
        <f>_xlfn.LET(_xlpm.TextCell,TEXT(G5009,"###"),IF(_xlpm.TextCell&lt;&gt;"",IF(StyleSpaceSplit,IFERROR(IF(FIND(" ",_xlpm.TextCell)&gt;=1,MID(_xlpm.TextCell,1,FIND(" ",_xlpm.TextCell)-1),_xlpm.TextCell),_xlpm.TextCell),_xlpm.TextCell),""))</f>
        <v/>
      </c>
      <c r="X5009" s="60" t="str">
        <f>IF(A5009&lt;&gt;"",IFERROR(IF(FIND(" ",G5009)&gt;=1,MID(G5009,FIND(" ",G5009)+1,LEN(G5009)),""),""),"")</f>
        <v/>
      </c>
      <c r="AC5009" s="51">
        <f>IFERROR(VALUE(MID($C5009,1,2)),0)</f>
        <v>0</v>
      </c>
      <c r="AD5009" s="44">
        <f>IFERROR(VALUE(MID($C5009,4,3)),0)</f>
        <v>0</v>
      </c>
      <c r="AE5009" s="51">
        <f>VALUE(RIGHT("00"&amp;AC5009,2)&amp;RIGHT("000"&amp;AD5009,3))</f>
        <v>0</v>
      </c>
    </row>
    <row r="5010" spans="1:31">
      <c r="A5010" s="60" t="str">
        <f>IF(G5010&amp;Q5010&lt;&gt;"",W5010&amp;Q5010,"")</f>
        <v/>
      </c>
      <c r="B5010" s="60" t="str">
        <f>IF(C5010&lt;&gt;"",LEFT(C5010,9),"")</f>
        <v/>
      </c>
      <c r="V5010" s="60" t="str">
        <f>W5010&amp;H5010</f>
        <v/>
      </c>
      <c r="W5010" s="60" t="str">
        <f>_xlfn.LET(_xlpm.TextCell,TEXT(G5010,"###"),IF(_xlpm.TextCell&lt;&gt;"",IF(StyleSpaceSplit,IFERROR(IF(FIND(" ",_xlpm.TextCell)&gt;=1,MID(_xlpm.TextCell,1,FIND(" ",_xlpm.TextCell)-1),_xlpm.TextCell),_xlpm.TextCell),_xlpm.TextCell),""))</f>
        <v/>
      </c>
      <c r="X5010" s="60" t="str">
        <f>IF(A5010&lt;&gt;"",IFERROR(IF(FIND(" ",G5010)&gt;=1,MID(G5010,FIND(" ",G5010)+1,LEN(G5010)),""),""),"")</f>
        <v/>
      </c>
      <c r="AC5010" s="51">
        <f>IFERROR(VALUE(MID($C5010,1,2)),0)</f>
        <v>0</v>
      </c>
      <c r="AD5010" s="44">
        <f>IFERROR(VALUE(MID($C5010,4,3)),0)</f>
        <v>0</v>
      </c>
      <c r="AE5010" s="51">
        <f>VALUE(RIGHT("00"&amp;AC5010,2)&amp;RIGHT("000"&amp;AD5010,3))</f>
        <v>0</v>
      </c>
    </row>
    <row r="5011" spans="1:31">
      <c r="A5011" s="60" t="str">
        <f>IF(G5011&amp;Q5011&lt;&gt;"",W5011&amp;Q5011,"")</f>
        <v/>
      </c>
      <c r="B5011" s="60" t="str">
        <f>IF(C5011&lt;&gt;"",LEFT(C5011,9),"")</f>
        <v/>
      </c>
      <c r="V5011" s="60" t="str">
        <f>W5011&amp;H5011</f>
        <v/>
      </c>
      <c r="W5011" s="60" t="str">
        <f>_xlfn.LET(_xlpm.TextCell,TEXT(G5011,"###"),IF(_xlpm.TextCell&lt;&gt;"",IF(StyleSpaceSplit,IFERROR(IF(FIND(" ",_xlpm.TextCell)&gt;=1,MID(_xlpm.TextCell,1,FIND(" ",_xlpm.TextCell)-1),_xlpm.TextCell),_xlpm.TextCell),_xlpm.TextCell),""))</f>
        <v/>
      </c>
      <c r="X5011" s="60" t="str">
        <f>IF(A5011&lt;&gt;"",IFERROR(IF(FIND(" ",G5011)&gt;=1,MID(G5011,FIND(" ",G5011)+1,LEN(G5011)),""),""),"")</f>
        <v/>
      </c>
      <c r="AC5011" s="51">
        <f>IFERROR(VALUE(MID($C5011,1,2)),0)</f>
        <v>0</v>
      </c>
      <c r="AD5011" s="44">
        <f>IFERROR(VALUE(MID($C5011,4,3)),0)</f>
        <v>0</v>
      </c>
      <c r="AE5011" s="51">
        <f>VALUE(RIGHT("00"&amp;AC5011,2)&amp;RIGHT("000"&amp;AD5011,3))</f>
        <v>0</v>
      </c>
    </row>
    <row r="5012" spans="1:31">
      <c r="A5012" s="60" t="str">
        <f>IF(G5012&amp;Q5012&lt;&gt;"",W5012&amp;Q5012,"")</f>
        <v/>
      </c>
      <c r="B5012" s="60" t="str">
        <f>IF(C5012&lt;&gt;"",LEFT(C5012,9),"")</f>
        <v/>
      </c>
      <c r="V5012" s="60" t="str">
        <f>W5012&amp;H5012</f>
        <v/>
      </c>
      <c r="W5012" s="60" t="str">
        <f>_xlfn.LET(_xlpm.TextCell,TEXT(G5012,"###"),IF(_xlpm.TextCell&lt;&gt;"",IF(StyleSpaceSplit,IFERROR(IF(FIND(" ",_xlpm.TextCell)&gt;=1,MID(_xlpm.TextCell,1,FIND(" ",_xlpm.TextCell)-1),_xlpm.TextCell),_xlpm.TextCell),_xlpm.TextCell),""))</f>
        <v/>
      </c>
      <c r="X5012" s="60" t="str">
        <f>IF(A5012&lt;&gt;"",IFERROR(IF(FIND(" ",G5012)&gt;=1,MID(G5012,FIND(" ",G5012)+1,LEN(G5012)),""),""),"")</f>
        <v/>
      </c>
      <c r="AC5012" s="51">
        <f>IFERROR(VALUE(MID($C5012,1,2)),0)</f>
        <v>0</v>
      </c>
      <c r="AD5012" s="44">
        <f>IFERROR(VALUE(MID($C5012,4,3)),0)</f>
        <v>0</v>
      </c>
      <c r="AE5012" s="51">
        <f>VALUE(RIGHT("00"&amp;AC5012,2)&amp;RIGHT("000"&amp;AD5012,3))</f>
        <v>0</v>
      </c>
    </row>
    <row r="5013" spans="1:31">
      <c r="A5013" s="60" t="str">
        <f>IF(G5013&amp;Q5013&lt;&gt;"",W5013&amp;Q5013,"")</f>
        <v/>
      </c>
      <c r="B5013" s="60" t="str">
        <f>IF(C5013&lt;&gt;"",LEFT(C5013,9),"")</f>
        <v/>
      </c>
      <c r="V5013" s="60" t="str">
        <f>W5013&amp;H5013</f>
        <v/>
      </c>
      <c r="W5013" s="60" t="str">
        <f>_xlfn.LET(_xlpm.TextCell,TEXT(G5013,"###"),IF(_xlpm.TextCell&lt;&gt;"",IF(StyleSpaceSplit,IFERROR(IF(FIND(" ",_xlpm.TextCell)&gt;=1,MID(_xlpm.TextCell,1,FIND(" ",_xlpm.TextCell)-1),_xlpm.TextCell),_xlpm.TextCell),_xlpm.TextCell),""))</f>
        <v/>
      </c>
      <c r="X5013" s="60" t="str">
        <f>IF(A5013&lt;&gt;"",IFERROR(IF(FIND(" ",G5013)&gt;=1,MID(G5013,FIND(" ",G5013)+1,LEN(G5013)),""),""),"")</f>
        <v/>
      </c>
      <c r="AC5013" s="51">
        <f>IFERROR(VALUE(MID($C5013,1,2)),0)</f>
        <v>0</v>
      </c>
      <c r="AD5013" s="44">
        <f>IFERROR(VALUE(MID($C5013,4,3)),0)</f>
        <v>0</v>
      </c>
      <c r="AE5013" s="51">
        <f>VALUE(RIGHT("00"&amp;AC5013,2)&amp;RIGHT("000"&amp;AD5013,3))</f>
        <v>0</v>
      </c>
    </row>
    <row r="5014" spans="1:31">
      <c r="A5014" s="60" t="str">
        <f>IF(G5014&amp;Q5014&lt;&gt;"",W5014&amp;Q5014,"")</f>
        <v/>
      </c>
      <c r="B5014" s="60" t="str">
        <f>IF(C5014&lt;&gt;"",LEFT(C5014,9),"")</f>
        <v/>
      </c>
      <c r="V5014" s="60" t="str">
        <f>W5014&amp;H5014</f>
        <v/>
      </c>
      <c r="W5014" s="60" t="str">
        <f>_xlfn.LET(_xlpm.TextCell,TEXT(G5014,"###"),IF(_xlpm.TextCell&lt;&gt;"",IF(StyleSpaceSplit,IFERROR(IF(FIND(" ",_xlpm.TextCell)&gt;=1,MID(_xlpm.TextCell,1,FIND(" ",_xlpm.TextCell)-1),_xlpm.TextCell),_xlpm.TextCell),_xlpm.TextCell),""))</f>
        <v/>
      </c>
      <c r="X5014" s="60" t="str">
        <f>IF(A5014&lt;&gt;"",IFERROR(IF(FIND(" ",G5014)&gt;=1,MID(G5014,FIND(" ",G5014)+1,LEN(G5014)),""),""),"")</f>
        <v/>
      </c>
      <c r="AC5014" s="51">
        <f>IFERROR(VALUE(MID($C5014,1,2)),0)</f>
        <v>0</v>
      </c>
      <c r="AD5014" s="44">
        <f>IFERROR(VALUE(MID($C5014,4,3)),0)</f>
        <v>0</v>
      </c>
      <c r="AE5014" s="51">
        <f>VALUE(RIGHT("00"&amp;AC5014,2)&amp;RIGHT("000"&amp;AD5014,3))</f>
        <v>0</v>
      </c>
    </row>
    <row r="5015" spans="1:31">
      <c r="A5015" s="60" t="str">
        <f>IF(G5015&amp;Q5015&lt;&gt;"",W5015&amp;Q5015,"")</f>
        <v/>
      </c>
      <c r="B5015" s="60" t="str">
        <f>IF(C5015&lt;&gt;"",LEFT(C5015,9),"")</f>
        <v/>
      </c>
      <c r="V5015" s="60" t="str">
        <f>W5015&amp;H5015</f>
        <v/>
      </c>
      <c r="W5015" s="60" t="str">
        <f>_xlfn.LET(_xlpm.TextCell,TEXT(G5015,"###"),IF(_xlpm.TextCell&lt;&gt;"",IF(StyleSpaceSplit,IFERROR(IF(FIND(" ",_xlpm.TextCell)&gt;=1,MID(_xlpm.TextCell,1,FIND(" ",_xlpm.TextCell)-1),_xlpm.TextCell),_xlpm.TextCell),_xlpm.TextCell),""))</f>
        <v/>
      </c>
      <c r="X5015" s="60" t="str">
        <f>IF(A5015&lt;&gt;"",IFERROR(IF(FIND(" ",G5015)&gt;=1,MID(G5015,FIND(" ",G5015)+1,LEN(G5015)),""),""),"")</f>
        <v/>
      </c>
      <c r="AC5015" s="51">
        <f>IFERROR(VALUE(MID($C5015,1,2)),0)</f>
        <v>0</v>
      </c>
      <c r="AD5015" s="44">
        <f>IFERROR(VALUE(MID($C5015,4,3)),0)</f>
        <v>0</v>
      </c>
      <c r="AE5015" s="51">
        <f>VALUE(RIGHT("00"&amp;AC5015,2)&amp;RIGHT("000"&amp;AD5015,3))</f>
        <v>0</v>
      </c>
    </row>
    <row r="5016" spans="1:31">
      <c r="A5016" s="60" t="str">
        <f>IF(G5016&amp;Q5016&lt;&gt;"",W5016&amp;Q5016,"")</f>
        <v/>
      </c>
      <c r="B5016" s="60" t="str">
        <f>IF(C5016&lt;&gt;"",LEFT(C5016,9),"")</f>
        <v/>
      </c>
      <c r="V5016" s="60" t="str">
        <f>W5016&amp;H5016</f>
        <v/>
      </c>
      <c r="W5016" s="60" t="str">
        <f>_xlfn.LET(_xlpm.TextCell,TEXT(G5016,"###"),IF(_xlpm.TextCell&lt;&gt;"",IF(StyleSpaceSplit,IFERROR(IF(FIND(" ",_xlpm.TextCell)&gt;=1,MID(_xlpm.TextCell,1,FIND(" ",_xlpm.TextCell)-1),_xlpm.TextCell),_xlpm.TextCell),_xlpm.TextCell),""))</f>
        <v/>
      </c>
      <c r="X5016" s="60" t="str">
        <f>IF(A5016&lt;&gt;"",IFERROR(IF(FIND(" ",G5016)&gt;=1,MID(G5016,FIND(" ",G5016)+1,LEN(G5016)),""),""),"")</f>
        <v/>
      </c>
      <c r="AC5016" s="51">
        <f>IFERROR(VALUE(MID($C5016,1,2)),0)</f>
        <v>0</v>
      </c>
      <c r="AD5016" s="44">
        <f>IFERROR(VALUE(MID($C5016,4,3)),0)</f>
        <v>0</v>
      </c>
      <c r="AE5016" s="51">
        <f>VALUE(RIGHT("00"&amp;AC5016,2)&amp;RIGHT("000"&amp;AD5016,3))</f>
        <v>0</v>
      </c>
    </row>
    <row r="5017" spans="1:31">
      <c r="A5017" s="60" t="str">
        <f>IF(G5017&amp;Q5017&lt;&gt;"",W5017&amp;Q5017,"")</f>
        <v/>
      </c>
      <c r="B5017" s="60" t="str">
        <f>IF(C5017&lt;&gt;"",LEFT(C5017,9),"")</f>
        <v/>
      </c>
      <c r="V5017" s="60" t="str">
        <f>W5017&amp;H5017</f>
        <v/>
      </c>
      <c r="W5017" s="60" t="str">
        <f>_xlfn.LET(_xlpm.TextCell,TEXT(G5017,"###"),IF(_xlpm.TextCell&lt;&gt;"",IF(StyleSpaceSplit,IFERROR(IF(FIND(" ",_xlpm.TextCell)&gt;=1,MID(_xlpm.TextCell,1,FIND(" ",_xlpm.TextCell)-1),_xlpm.TextCell),_xlpm.TextCell),_xlpm.TextCell),""))</f>
        <v/>
      </c>
      <c r="X5017" s="60" t="str">
        <f>IF(A5017&lt;&gt;"",IFERROR(IF(FIND(" ",G5017)&gt;=1,MID(G5017,FIND(" ",G5017)+1,LEN(G5017)),""),""),"")</f>
        <v/>
      </c>
      <c r="AC5017" s="51">
        <f>IFERROR(VALUE(MID($C5017,1,2)),0)</f>
        <v>0</v>
      </c>
      <c r="AD5017" s="44">
        <f>IFERROR(VALUE(MID($C5017,4,3)),0)</f>
        <v>0</v>
      </c>
      <c r="AE5017" s="51">
        <f>VALUE(RIGHT("00"&amp;AC5017,2)&amp;RIGHT("000"&amp;AD5017,3))</f>
        <v>0</v>
      </c>
    </row>
    <row r="5018" spans="1:31">
      <c r="A5018" s="60" t="str">
        <f>IF(G5018&amp;Q5018&lt;&gt;"",W5018&amp;Q5018,"")</f>
        <v/>
      </c>
      <c r="B5018" s="60" t="str">
        <f>IF(C5018&lt;&gt;"",LEFT(C5018,9),"")</f>
        <v/>
      </c>
      <c r="V5018" s="60" t="str">
        <f>W5018&amp;H5018</f>
        <v/>
      </c>
      <c r="W5018" s="60" t="str">
        <f>_xlfn.LET(_xlpm.TextCell,TEXT(G5018,"###"),IF(_xlpm.TextCell&lt;&gt;"",IF(StyleSpaceSplit,IFERROR(IF(FIND(" ",_xlpm.TextCell)&gt;=1,MID(_xlpm.TextCell,1,FIND(" ",_xlpm.TextCell)-1),_xlpm.TextCell),_xlpm.TextCell),_xlpm.TextCell),""))</f>
        <v/>
      </c>
      <c r="X5018" s="60" t="str">
        <f>IF(A5018&lt;&gt;"",IFERROR(IF(FIND(" ",G5018)&gt;=1,MID(G5018,FIND(" ",G5018)+1,LEN(G5018)),""),""),"")</f>
        <v/>
      </c>
      <c r="AC5018" s="51">
        <f>IFERROR(VALUE(MID($C5018,1,2)),0)</f>
        <v>0</v>
      </c>
      <c r="AD5018" s="44">
        <f>IFERROR(VALUE(MID($C5018,4,3)),0)</f>
        <v>0</v>
      </c>
      <c r="AE5018" s="51">
        <f>VALUE(RIGHT("00"&amp;AC5018,2)&amp;RIGHT("000"&amp;AD5018,3))</f>
        <v>0</v>
      </c>
    </row>
    <row r="5019" spans="1:31">
      <c r="A5019" s="60" t="str">
        <f>IF(G5019&amp;Q5019&lt;&gt;"",W5019&amp;Q5019,"")</f>
        <v/>
      </c>
      <c r="B5019" s="60" t="str">
        <f>IF(C5019&lt;&gt;"",LEFT(C5019,9),"")</f>
        <v/>
      </c>
      <c r="V5019" s="60" t="str">
        <f>W5019&amp;H5019</f>
        <v/>
      </c>
      <c r="W5019" s="60" t="str">
        <f>_xlfn.LET(_xlpm.TextCell,TEXT(G5019,"###"),IF(_xlpm.TextCell&lt;&gt;"",IF(StyleSpaceSplit,IFERROR(IF(FIND(" ",_xlpm.TextCell)&gt;=1,MID(_xlpm.TextCell,1,FIND(" ",_xlpm.TextCell)-1),_xlpm.TextCell),_xlpm.TextCell),_xlpm.TextCell),""))</f>
        <v/>
      </c>
      <c r="X5019" s="60" t="str">
        <f>IF(A5019&lt;&gt;"",IFERROR(IF(FIND(" ",G5019)&gt;=1,MID(G5019,FIND(" ",G5019)+1,LEN(G5019)),""),""),"")</f>
        <v/>
      </c>
      <c r="AC5019" s="51">
        <f>IFERROR(VALUE(MID($C5019,1,2)),0)</f>
        <v>0</v>
      </c>
      <c r="AD5019" s="44">
        <f>IFERROR(VALUE(MID($C5019,4,3)),0)</f>
        <v>0</v>
      </c>
      <c r="AE5019" s="51">
        <f>VALUE(RIGHT("00"&amp;AC5019,2)&amp;RIGHT("000"&amp;AD5019,3))</f>
        <v>0</v>
      </c>
    </row>
    <row r="5020" spans="1:31">
      <c r="A5020" s="60" t="str">
        <f>IF(G5020&amp;Q5020&lt;&gt;"",W5020&amp;Q5020,"")</f>
        <v/>
      </c>
      <c r="B5020" s="60" t="str">
        <f>IF(C5020&lt;&gt;"",LEFT(C5020,9),"")</f>
        <v/>
      </c>
      <c r="V5020" s="60" t="str">
        <f>W5020&amp;H5020</f>
        <v/>
      </c>
      <c r="W5020" s="60" t="str">
        <f>_xlfn.LET(_xlpm.TextCell,TEXT(G5020,"###"),IF(_xlpm.TextCell&lt;&gt;"",IF(StyleSpaceSplit,IFERROR(IF(FIND(" ",_xlpm.TextCell)&gt;=1,MID(_xlpm.TextCell,1,FIND(" ",_xlpm.TextCell)-1),_xlpm.TextCell),_xlpm.TextCell),_xlpm.TextCell),""))</f>
        <v/>
      </c>
      <c r="X5020" s="60" t="str">
        <f>IF(A5020&lt;&gt;"",IFERROR(IF(FIND(" ",G5020)&gt;=1,MID(G5020,FIND(" ",G5020)+1,LEN(G5020)),""),""),"")</f>
        <v/>
      </c>
      <c r="AC5020" s="51">
        <f>IFERROR(VALUE(MID($C5020,1,2)),0)</f>
        <v>0</v>
      </c>
      <c r="AD5020" s="44">
        <f>IFERROR(VALUE(MID($C5020,4,3)),0)</f>
        <v>0</v>
      </c>
      <c r="AE5020" s="51">
        <f>VALUE(RIGHT("00"&amp;AC5020,2)&amp;RIGHT("000"&amp;AD5020,3))</f>
        <v>0</v>
      </c>
    </row>
    <row r="5021" spans="1:31">
      <c r="A5021" s="60" t="str">
        <f>IF(G5021&amp;Q5021&lt;&gt;"",W5021&amp;Q5021,"")</f>
        <v/>
      </c>
      <c r="B5021" s="60" t="str">
        <f>IF(C5021&lt;&gt;"",LEFT(C5021,9),"")</f>
        <v/>
      </c>
      <c r="V5021" s="60" t="str">
        <f>W5021&amp;H5021</f>
        <v/>
      </c>
      <c r="W5021" s="60" t="str">
        <f>_xlfn.LET(_xlpm.TextCell,TEXT(G5021,"###"),IF(_xlpm.TextCell&lt;&gt;"",IF(StyleSpaceSplit,IFERROR(IF(FIND(" ",_xlpm.TextCell)&gt;=1,MID(_xlpm.TextCell,1,FIND(" ",_xlpm.TextCell)-1),_xlpm.TextCell),_xlpm.TextCell),_xlpm.TextCell),""))</f>
        <v/>
      </c>
      <c r="X5021" s="60" t="str">
        <f>IF(A5021&lt;&gt;"",IFERROR(IF(FIND(" ",G5021)&gt;=1,MID(G5021,FIND(" ",G5021)+1,LEN(G5021)),""),""),"")</f>
        <v/>
      </c>
      <c r="AC5021" s="51">
        <f>IFERROR(VALUE(MID($C5021,1,2)),0)</f>
        <v>0</v>
      </c>
      <c r="AD5021" s="44">
        <f>IFERROR(VALUE(MID($C5021,4,3)),0)</f>
        <v>0</v>
      </c>
      <c r="AE5021" s="51">
        <f>VALUE(RIGHT("00"&amp;AC5021,2)&amp;RIGHT("000"&amp;AD5021,3))</f>
        <v>0</v>
      </c>
    </row>
    <row r="5022" spans="1:31">
      <c r="A5022" s="60" t="str">
        <f>IF(G5022&amp;Q5022&lt;&gt;"",W5022&amp;Q5022,"")</f>
        <v/>
      </c>
      <c r="B5022" s="60" t="str">
        <f>IF(C5022&lt;&gt;"",LEFT(C5022,9),"")</f>
        <v/>
      </c>
      <c r="V5022" s="60" t="str">
        <f>W5022&amp;H5022</f>
        <v/>
      </c>
      <c r="W5022" s="60" t="str">
        <f>_xlfn.LET(_xlpm.TextCell,TEXT(G5022,"###"),IF(_xlpm.TextCell&lt;&gt;"",IF(StyleSpaceSplit,IFERROR(IF(FIND(" ",_xlpm.TextCell)&gt;=1,MID(_xlpm.TextCell,1,FIND(" ",_xlpm.TextCell)-1),_xlpm.TextCell),_xlpm.TextCell),_xlpm.TextCell),""))</f>
        <v/>
      </c>
      <c r="X5022" s="60" t="str">
        <f>IF(A5022&lt;&gt;"",IFERROR(IF(FIND(" ",G5022)&gt;=1,MID(G5022,FIND(" ",G5022)+1,LEN(G5022)),""),""),"")</f>
        <v/>
      </c>
      <c r="AC5022" s="51">
        <f>IFERROR(VALUE(MID($C5022,1,2)),0)</f>
        <v>0</v>
      </c>
      <c r="AD5022" s="44">
        <f>IFERROR(VALUE(MID($C5022,4,3)),0)</f>
        <v>0</v>
      </c>
      <c r="AE5022" s="51">
        <f>VALUE(RIGHT("00"&amp;AC5022,2)&amp;RIGHT("000"&amp;AD5022,3))</f>
        <v>0</v>
      </c>
    </row>
    <row r="5023" spans="1:31">
      <c r="A5023" s="60" t="str">
        <f>IF(G5023&amp;Q5023&lt;&gt;"",W5023&amp;Q5023,"")</f>
        <v/>
      </c>
      <c r="B5023" s="60" t="str">
        <f>IF(C5023&lt;&gt;"",LEFT(C5023,9),"")</f>
        <v/>
      </c>
      <c r="V5023" s="60" t="str">
        <f>W5023&amp;H5023</f>
        <v/>
      </c>
      <c r="W5023" s="60" t="str">
        <f>_xlfn.LET(_xlpm.TextCell,TEXT(G5023,"###"),IF(_xlpm.TextCell&lt;&gt;"",IF(StyleSpaceSplit,IFERROR(IF(FIND(" ",_xlpm.TextCell)&gt;=1,MID(_xlpm.TextCell,1,FIND(" ",_xlpm.TextCell)-1),_xlpm.TextCell),_xlpm.TextCell),_xlpm.TextCell),""))</f>
        <v/>
      </c>
      <c r="X5023" s="60" t="str">
        <f>IF(A5023&lt;&gt;"",IFERROR(IF(FIND(" ",G5023)&gt;=1,MID(G5023,FIND(" ",G5023)+1,LEN(G5023)),""),""),"")</f>
        <v/>
      </c>
      <c r="AC5023" s="51">
        <f>IFERROR(VALUE(MID($C5023,1,2)),0)</f>
        <v>0</v>
      </c>
      <c r="AD5023" s="44">
        <f>IFERROR(VALUE(MID($C5023,4,3)),0)</f>
        <v>0</v>
      </c>
      <c r="AE5023" s="51">
        <f>VALUE(RIGHT("00"&amp;AC5023,2)&amp;RIGHT("000"&amp;AD5023,3))</f>
        <v>0</v>
      </c>
    </row>
    <row r="5024" spans="1:31">
      <c r="A5024" s="60" t="str">
        <f>IF(G5024&amp;Q5024&lt;&gt;"",W5024&amp;Q5024,"")</f>
        <v/>
      </c>
      <c r="B5024" s="60" t="str">
        <f>IF(C5024&lt;&gt;"",LEFT(C5024,9),"")</f>
        <v/>
      </c>
      <c r="V5024" s="60" t="str">
        <f>W5024&amp;H5024</f>
        <v/>
      </c>
      <c r="W5024" s="60" t="str">
        <f>_xlfn.LET(_xlpm.TextCell,TEXT(G5024,"###"),IF(_xlpm.TextCell&lt;&gt;"",IF(StyleSpaceSplit,IFERROR(IF(FIND(" ",_xlpm.TextCell)&gt;=1,MID(_xlpm.TextCell,1,FIND(" ",_xlpm.TextCell)-1),_xlpm.TextCell),_xlpm.TextCell),_xlpm.TextCell),""))</f>
        <v/>
      </c>
      <c r="X5024" s="60" t="str">
        <f>IF(A5024&lt;&gt;"",IFERROR(IF(FIND(" ",G5024)&gt;=1,MID(G5024,FIND(" ",G5024)+1,LEN(G5024)),""),""),"")</f>
        <v/>
      </c>
      <c r="AC5024" s="51">
        <f>IFERROR(VALUE(MID($C5024,1,2)),0)</f>
        <v>0</v>
      </c>
      <c r="AD5024" s="44">
        <f>IFERROR(VALUE(MID($C5024,4,3)),0)</f>
        <v>0</v>
      </c>
      <c r="AE5024" s="51">
        <f>VALUE(RIGHT("00"&amp;AC5024,2)&amp;RIGHT("000"&amp;AD5024,3))</f>
        <v>0</v>
      </c>
    </row>
    <row r="5025" spans="1:31">
      <c r="A5025" s="60" t="str">
        <f>IF(G5025&amp;Q5025&lt;&gt;"",W5025&amp;Q5025,"")</f>
        <v/>
      </c>
      <c r="B5025" s="60" t="str">
        <f>IF(C5025&lt;&gt;"",LEFT(C5025,9),"")</f>
        <v/>
      </c>
      <c r="V5025" s="60" t="str">
        <f>W5025&amp;H5025</f>
        <v/>
      </c>
      <c r="W5025" s="60" t="str">
        <f>_xlfn.LET(_xlpm.TextCell,TEXT(G5025,"###"),IF(_xlpm.TextCell&lt;&gt;"",IF(StyleSpaceSplit,IFERROR(IF(FIND(" ",_xlpm.TextCell)&gt;=1,MID(_xlpm.TextCell,1,FIND(" ",_xlpm.TextCell)-1),_xlpm.TextCell),_xlpm.TextCell),_xlpm.TextCell),""))</f>
        <v/>
      </c>
      <c r="X5025" s="60" t="str">
        <f>IF(A5025&lt;&gt;"",IFERROR(IF(FIND(" ",G5025)&gt;=1,MID(G5025,FIND(" ",G5025)+1,LEN(G5025)),""),""),"")</f>
        <v/>
      </c>
      <c r="AC5025" s="51">
        <f>IFERROR(VALUE(MID($C5025,1,2)),0)</f>
        <v>0</v>
      </c>
      <c r="AD5025" s="44">
        <f>IFERROR(VALUE(MID($C5025,4,3)),0)</f>
        <v>0</v>
      </c>
      <c r="AE5025" s="51">
        <f>VALUE(RIGHT("00"&amp;AC5025,2)&amp;RIGHT("000"&amp;AD5025,3))</f>
        <v>0</v>
      </c>
    </row>
    <row r="5026" spans="1:31">
      <c r="A5026" s="60" t="str">
        <f>IF(G5026&amp;Q5026&lt;&gt;"",W5026&amp;Q5026,"")</f>
        <v/>
      </c>
      <c r="B5026" s="60" t="str">
        <f>IF(C5026&lt;&gt;"",LEFT(C5026,9),"")</f>
        <v/>
      </c>
      <c r="V5026" s="60" t="str">
        <f>W5026&amp;H5026</f>
        <v/>
      </c>
      <c r="W5026" s="60" t="str">
        <f>_xlfn.LET(_xlpm.TextCell,TEXT(G5026,"###"),IF(_xlpm.TextCell&lt;&gt;"",IF(StyleSpaceSplit,IFERROR(IF(FIND(" ",_xlpm.TextCell)&gt;=1,MID(_xlpm.TextCell,1,FIND(" ",_xlpm.TextCell)-1),_xlpm.TextCell),_xlpm.TextCell),_xlpm.TextCell),""))</f>
        <v/>
      </c>
      <c r="X5026" s="60" t="str">
        <f>IF(A5026&lt;&gt;"",IFERROR(IF(FIND(" ",G5026)&gt;=1,MID(G5026,FIND(" ",G5026)+1,LEN(G5026)),""),""),"")</f>
        <v/>
      </c>
      <c r="AC5026" s="51">
        <f>IFERROR(VALUE(MID($C5026,1,2)),0)</f>
        <v>0</v>
      </c>
      <c r="AD5026" s="44">
        <f>IFERROR(VALUE(MID($C5026,4,3)),0)</f>
        <v>0</v>
      </c>
      <c r="AE5026" s="51">
        <f>VALUE(RIGHT("00"&amp;AC5026,2)&amp;RIGHT("000"&amp;AD5026,3))</f>
        <v>0</v>
      </c>
    </row>
    <row r="5027" spans="1:31">
      <c r="A5027" s="60" t="str">
        <f>IF(G5027&amp;Q5027&lt;&gt;"",W5027&amp;Q5027,"")</f>
        <v/>
      </c>
      <c r="B5027" s="60" t="str">
        <f>IF(C5027&lt;&gt;"",LEFT(C5027,9),"")</f>
        <v/>
      </c>
      <c r="V5027" s="60" t="str">
        <f>W5027&amp;H5027</f>
        <v/>
      </c>
      <c r="W5027" s="60" t="str">
        <f>_xlfn.LET(_xlpm.TextCell,TEXT(G5027,"###"),IF(_xlpm.TextCell&lt;&gt;"",IF(StyleSpaceSplit,IFERROR(IF(FIND(" ",_xlpm.TextCell)&gt;=1,MID(_xlpm.TextCell,1,FIND(" ",_xlpm.TextCell)-1),_xlpm.TextCell),_xlpm.TextCell),_xlpm.TextCell),""))</f>
        <v/>
      </c>
      <c r="X5027" s="60" t="str">
        <f>IF(A5027&lt;&gt;"",IFERROR(IF(FIND(" ",G5027)&gt;=1,MID(G5027,FIND(" ",G5027)+1,LEN(G5027)),""),""),"")</f>
        <v/>
      </c>
      <c r="AC5027" s="51">
        <f>IFERROR(VALUE(MID($C5027,1,2)),0)</f>
        <v>0</v>
      </c>
      <c r="AD5027" s="44">
        <f>IFERROR(VALUE(MID($C5027,4,3)),0)</f>
        <v>0</v>
      </c>
      <c r="AE5027" s="51">
        <f>VALUE(RIGHT("00"&amp;AC5027,2)&amp;RIGHT("000"&amp;AD5027,3))</f>
        <v>0</v>
      </c>
    </row>
    <row r="5028" spans="1:31">
      <c r="A5028" s="60" t="str">
        <f>IF(G5028&amp;Q5028&lt;&gt;"",W5028&amp;Q5028,"")</f>
        <v/>
      </c>
      <c r="B5028" s="60" t="str">
        <f>IF(C5028&lt;&gt;"",LEFT(C5028,9),"")</f>
        <v/>
      </c>
      <c r="V5028" s="60" t="str">
        <f>W5028&amp;H5028</f>
        <v/>
      </c>
      <c r="W5028" s="60" t="str">
        <f>_xlfn.LET(_xlpm.TextCell,TEXT(G5028,"###"),IF(_xlpm.TextCell&lt;&gt;"",IF(StyleSpaceSplit,IFERROR(IF(FIND(" ",_xlpm.TextCell)&gt;=1,MID(_xlpm.TextCell,1,FIND(" ",_xlpm.TextCell)-1),_xlpm.TextCell),_xlpm.TextCell),_xlpm.TextCell),""))</f>
        <v/>
      </c>
      <c r="X5028" s="60" t="str">
        <f>IF(A5028&lt;&gt;"",IFERROR(IF(FIND(" ",G5028)&gt;=1,MID(G5028,FIND(" ",G5028)+1,LEN(G5028)),""),""),"")</f>
        <v/>
      </c>
      <c r="AC5028" s="51">
        <f>IFERROR(VALUE(MID($C5028,1,2)),0)</f>
        <v>0</v>
      </c>
      <c r="AD5028" s="44">
        <f>IFERROR(VALUE(MID($C5028,4,3)),0)</f>
        <v>0</v>
      </c>
      <c r="AE5028" s="51">
        <f>VALUE(RIGHT("00"&amp;AC5028,2)&amp;RIGHT("000"&amp;AD5028,3))</f>
        <v>0</v>
      </c>
    </row>
    <row r="5029" spans="1:31">
      <c r="A5029" s="60" t="str">
        <f>IF(G5029&amp;Q5029&lt;&gt;"",W5029&amp;Q5029,"")</f>
        <v/>
      </c>
      <c r="B5029" s="60" t="str">
        <f>IF(C5029&lt;&gt;"",LEFT(C5029,9),"")</f>
        <v/>
      </c>
      <c r="V5029" s="60" t="str">
        <f>W5029&amp;H5029</f>
        <v/>
      </c>
      <c r="W5029" s="60" t="str">
        <f>_xlfn.LET(_xlpm.TextCell,TEXT(G5029,"###"),IF(_xlpm.TextCell&lt;&gt;"",IF(StyleSpaceSplit,IFERROR(IF(FIND(" ",_xlpm.TextCell)&gt;=1,MID(_xlpm.TextCell,1,FIND(" ",_xlpm.TextCell)-1),_xlpm.TextCell),_xlpm.TextCell),_xlpm.TextCell),""))</f>
        <v/>
      </c>
      <c r="X5029" s="60" t="str">
        <f>IF(A5029&lt;&gt;"",IFERROR(IF(FIND(" ",G5029)&gt;=1,MID(G5029,FIND(" ",G5029)+1,LEN(G5029)),""),""),"")</f>
        <v/>
      </c>
      <c r="AC5029" s="51">
        <f>IFERROR(VALUE(MID($C5029,1,2)),0)</f>
        <v>0</v>
      </c>
      <c r="AD5029" s="44">
        <f>IFERROR(VALUE(MID($C5029,4,3)),0)</f>
        <v>0</v>
      </c>
      <c r="AE5029" s="51">
        <f>VALUE(RIGHT("00"&amp;AC5029,2)&amp;RIGHT("000"&amp;AD5029,3))</f>
        <v>0</v>
      </c>
    </row>
    <row r="5030" spans="1:31">
      <c r="A5030" s="60" t="str">
        <f>IF(G5030&amp;Q5030&lt;&gt;"",W5030&amp;Q5030,"")</f>
        <v/>
      </c>
      <c r="B5030" s="60" t="str">
        <f>IF(C5030&lt;&gt;"",LEFT(C5030,9),"")</f>
        <v/>
      </c>
      <c r="V5030" s="60" t="str">
        <f>W5030&amp;H5030</f>
        <v/>
      </c>
      <c r="W5030" s="60" t="str">
        <f>_xlfn.LET(_xlpm.TextCell,TEXT(G5030,"###"),IF(_xlpm.TextCell&lt;&gt;"",IF(StyleSpaceSplit,IFERROR(IF(FIND(" ",_xlpm.TextCell)&gt;=1,MID(_xlpm.TextCell,1,FIND(" ",_xlpm.TextCell)-1),_xlpm.TextCell),_xlpm.TextCell),_xlpm.TextCell),""))</f>
        <v/>
      </c>
      <c r="X5030" s="60" t="str">
        <f>IF(A5030&lt;&gt;"",IFERROR(IF(FIND(" ",G5030)&gt;=1,MID(G5030,FIND(" ",G5030)+1,LEN(G5030)),""),""),"")</f>
        <v/>
      </c>
      <c r="AC5030" s="51">
        <f>IFERROR(VALUE(MID($C5030,1,2)),0)</f>
        <v>0</v>
      </c>
      <c r="AD5030" s="44">
        <f>IFERROR(VALUE(MID($C5030,4,3)),0)</f>
        <v>0</v>
      </c>
      <c r="AE5030" s="51">
        <f>VALUE(RIGHT("00"&amp;AC5030,2)&amp;RIGHT("000"&amp;AD5030,3))</f>
        <v>0</v>
      </c>
    </row>
    <row r="5031" spans="1:31">
      <c r="A5031" s="60" t="str">
        <f>IF(G5031&amp;Q5031&lt;&gt;"",W5031&amp;Q5031,"")</f>
        <v/>
      </c>
      <c r="B5031" s="60" t="str">
        <f>IF(C5031&lt;&gt;"",LEFT(C5031,9),"")</f>
        <v/>
      </c>
      <c r="V5031" s="60" t="str">
        <f>W5031&amp;H5031</f>
        <v/>
      </c>
      <c r="W5031" s="60" t="str">
        <f>_xlfn.LET(_xlpm.TextCell,TEXT(G5031,"###"),IF(_xlpm.TextCell&lt;&gt;"",IF(StyleSpaceSplit,IFERROR(IF(FIND(" ",_xlpm.TextCell)&gt;=1,MID(_xlpm.TextCell,1,FIND(" ",_xlpm.TextCell)-1),_xlpm.TextCell),_xlpm.TextCell),_xlpm.TextCell),""))</f>
        <v/>
      </c>
      <c r="X5031" s="60" t="str">
        <f>IF(A5031&lt;&gt;"",IFERROR(IF(FIND(" ",G5031)&gt;=1,MID(G5031,FIND(" ",G5031)+1,LEN(G5031)),""),""),"")</f>
        <v/>
      </c>
      <c r="AC5031" s="51">
        <f>IFERROR(VALUE(MID($C5031,1,2)),0)</f>
        <v>0</v>
      </c>
      <c r="AD5031" s="44">
        <f>IFERROR(VALUE(MID($C5031,4,3)),0)</f>
        <v>0</v>
      </c>
      <c r="AE5031" s="51">
        <f>VALUE(RIGHT("00"&amp;AC5031,2)&amp;RIGHT("000"&amp;AD5031,3))</f>
        <v>0</v>
      </c>
    </row>
    <row r="5032" spans="1:31">
      <c r="A5032" s="60" t="str">
        <f>IF(G5032&amp;Q5032&lt;&gt;"",W5032&amp;Q5032,"")</f>
        <v/>
      </c>
      <c r="B5032" s="60" t="str">
        <f>IF(C5032&lt;&gt;"",LEFT(C5032,9),"")</f>
        <v/>
      </c>
      <c r="V5032" s="60" t="str">
        <f>W5032&amp;H5032</f>
        <v/>
      </c>
      <c r="W5032" s="60" t="str">
        <f>_xlfn.LET(_xlpm.TextCell,TEXT(G5032,"###"),IF(_xlpm.TextCell&lt;&gt;"",IF(StyleSpaceSplit,IFERROR(IF(FIND(" ",_xlpm.TextCell)&gt;=1,MID(_xlpm.TextCell,1,FIND(" ",_xlpm.TextCell)-1),_xlpm.TextCell),_xlpm.TextCell),_xlpm.TextCell),""))</f>
        <v/>
      </c>
      <c r="X5032" s="60" t="str">
        <f>IF(A5032&lt;&gt;"",IFERROR(IF(FIND(" ",G5032)&gt;=1,MID(G5032,FIND(" ",G5032)+1,LEN(G5032)),""),""),"")</f>
        <v/>
      </c>
      <c r="AC5032" s="51">
        <f>IFERROR(VALUE(MID($C5032,1,2)),0)</f>
        <v>0</v>
      </c>
      <c r="AD5032" s="44">
        <f>IFERROR(VALUE(MID($C5032,4,3)),0)</f>
        <v>0</v>
      </c>
      <c r="AE5032" s="51">
        <f>VALUE(RIGHT("00"&amp;AC5032,2)&amp;RIGHT("000"&amp;AD5032,3))</f>
        <v>0</v>
      </c>
    </row>
    <row r="5033" spans="1:31">
      <c r="A5033" s="60" t="str">
        <f>IF(G5033&amp;Q5033&lt;&gt;"",W5033&amp;Q5033,"")</f>
        <v/>
      </c>
      <c r="B5033" s="60" t="str">
        <f>IF(C5033&lt;&gt;"",LEFT(C5033,9),"")</f>
        <v/>
      </c>
      <c r="V5033" s="60" t="str">
        <f>W5033&amp;H5033</f>
        <v/>
      </c>
      <c r="W5033" s="60" t="str">
        <f>_xlfn.LET(_xlpm.TextCell,TEXT(G5033,"###"),IF(_xlpm.TextCell&lt;&gt;"",IF(StyleSpaceSplit,IFERROR(IF(FIND(" ",_xlpm.TextCell)&gt;=1,MID(_xlpm.TextCell,1,FIND(" ",_xlpm.TextCell)-1),_xlpm.TextCell),_xlpm.TextCell),_xlpm.TextCell),""))</f>
        <v/>
      </c>
      <c r="X5033" s="60" t="str">
        <f>IF(A5033&lt;&gt;"",IFERROR(IF(FIND(" ",G5033)&gt;=1,MID(G5033,FIND(" ",G5033)+1,LEN(G5033)),""),""),"")</f>
        <v/>
      </c>
      <c r="AC5033" s="51">
        <f>IFERROR(VALUE(MID($C5033,1,2)),0)</f>
        <v>0</v>
      </c>
      <c r="AD5033" s="44">
        <f>IFERROR(VALUE(MID($C5033,4,3)),0)</f>
        <v>0</v>
      </c>
      <c r="AE5033" s="51">
        <f>VALUE(RIGHT("00"&amp;AC5033,2)&amp;RIGHT("000"&amp;AD5033,3))</f>
        <v>0</v>
      </c>
    </row>
    <row r="5034" spans="1:31">
      <c r="A5034" s="60" t="str">
        <f>IF(G5034&amp;Q5034&lt;&gt;"",W5034&amp;Q5034,"")</f>
        <v/>
      </c>
      <c r="B5034" s="60" t="str">
        <f>IF(C5034&lt;&gt;"",LEFT(C5034,9),"")</f>
        <v/>
      </c>
      <c r="V5034" s="60" t="str">
        <f>W5034&amp;H5034</f>
        <v/>
      </c>
      <c r="W5034" s="60" t="str">
        <f>_xlfn.LET(_xlpm.TextCell,TEXT(G5034,"###"),IF(_xlpm.TextCell&lt;&gt;"",IF(StyleSpaceSplit,IFERROR(IF(FIND(" ",_xlpm.TextCell)&gt;=1,MID(_xlpm.TextCell,1,FIND(" ",_xlpm.TextCell)-1),_xlpm.TextCell),_xlpm.TextCell),_xlpm.TextCell),""))</f>
        <v/>
      </c>
      <c r="X5034" s="60" t="str">
        <f>IF(A5034&lt;&gt;"",IFERROR(IF(FIND(" ",G5034)&gt;=1,MID(G5034,FIND(" ",G5034)+1,LEN(G5034)),""),""),"")</f>
        <v/>
      </c>
      <c r="AC5034" s="51">
        <f>IFERROR(VALUE(MID($C5034,1,2)),0)</f>
        <v>0</v>
      </c>
      <c r="AD5034" s="44">
        <f>IFERROR(VALUE(MID($C5034,4,3)),0)</f>
        <v>0</v>
      </c>
      <c r="AE5034" s="51">
        <f>VALUE(RIGHT("00"&amp;AC5034,2)&amp;RIGHT("000"&amp;AD5034,3))</f>
        <v>0</v>
      </c>
    </row>
    <row r="5035" spans="1:31">
      <c r="A5035" s="60" t="str">
        <f>IF(G5035&amp;Q5035&lt;&gt;"",W5035&amp;Q5035,"")</f>
        <v/>
      </c>
      <c r="B5035" s="60" t="str">
        <f>IF(C5035&lt;&gt;"",LEFT(C5035,9),"")</f>
        <v/>
      </c>
      <c r="V5035" s="60" t="str">
        <f>W5035&amp;H5035</f>
        <v/>
      </c>
      <c r="W5035" s="60" t="str">
        <f>_xlfn.LET(_xlpm.TextCell,TEXT(G5035,"###"),IF(_xlpm.TextCell&lt;&gt;"",IF(StyleSpaceSplit,IFERROR(IF(FIND(" ",_xlpm.TextCell)&gt;=1,MID(_xlpm.TextCell,1,FIND(" ",_xlpm.TextCell)-1),_xlpm.TextCell),_xlpm.TextCell),_xlpm.TextCell),""))</f>
        <v/>
      </c>
      <c r="X5035" s="60" t="str">
        <f>IF(A5035&lt;&gt;"",IFERROR(IF(FIND(" ",G5035)&gt;=1,MID(G5035,FIND(" ",G5035)+1,LEN(G5035)),""),""),"")</f>
        <v/>
      </c>
      <c r="AC5035" s="51">
        <f>IFERROR(VALUE(MID($C5035,1,2)),0)</f>
        <v>0</v>
      </c>
      <c r="AD5035" s="44">
        <f>IFERROR(VALUE(MID($C5035,4,3)),0)</f>
        <v>0</v>
      </c>
      <c r="AE5035" s="51">
        <f>VALUE(RIGHT("00"&amp;AC5035,2)&amp;RIGHT("000"&amp;AD5035,3))</f>
        <v>0</v>
      </c>
    </row>
    <row r="5036" spans="1:31">
      <c r="A5036" s="60" t="str">
        <f>IF(G5036&amp;Q5036&lt;&gt;"",W5036&amp;Q5036,"")</f>
        <v/>
      </c>
      <c r="B5036" s="60" t="str">
        <f>IF(C5036&lt;&gt;"",LEFT(C5036,9),"")</f>
        <v/>
      </c>
      <c r="V5036" s="60" t="str">
        <f>W5036&amp;H5036</f>
        <v/>
      </c>
      <c r="W5036" s="60" t="str">
        <f>_xlfn.LET(_xlpm.TextCell,TEXT(G5036,"###"),IF(_xlpm.TextCell&lt;&gt;"",IF(StyleSpaceSplit,IFERROR(IF(FIND(" ",_xlpm.TextCell)&gt;=1,MID(_xlpm.TextCell,1,FIND(" ",_xlpm.TextCell)-1),_xlpm.TextCell),_xlpm.TextCell),_xlpm.TextCell),""))</f>
        <v/>
      </c>
      <c r="X5036" s="60" t="str">
        <f>IF(A5036&lt;&gt;"",IFERROR(IF(FIND(" ",G5036)&gt;=1,MID(G5036,FIND(" ",G5036)+1,LEN(G5036)),""),""),"")</f>
        <v/>
      </c>
      <c r="AC5036" s="51">
        <f>IFERROR(VALUE(MID($C5036,1,2)),0)</f>
        <v>0</v>
      </c>
      <c r="AD5036" s="44">
        <f>IFERROR(VALUE(MID($C5036,4,3)),0)</f>
        <v>0</v>
      </c>
      <c r="AE5036" s="51">
        <f>VALUE(RIGHT("00"&amp;AC5036,2)&amp;RIGHT("000"&amp;AD5036,3))</f>
        <v>0</v>
      </c>
    </row>
    <row r="5037" spans="1:31">
      <c r="A5037" s="60" t="str">
        <f>IF(G5037&amp;Q5037&lt;&gt;"",W5037&amp;Q5037,"")</f>
        <v/>
      </c>
      <c r="B5037" s="60" t="str">
        <f>IF(C5037&lt;&gt;"",LEFT(C5037,9),"")</f>
        <v/>
      </c>
      <c r="V5037" s="60" t="str">
        <f>W5037&amp;H5037</f>
        <v/>
      </c>
      <c r="W5037" s="60" t="str">
        <f>_xlfn.LET(_xlpm.TextCell,TEXT(G5037,"###"),IF(_xlpm.TextCell&lt;&gt;"",IF(StyleSpaceSplit,IFERROR(IF(FIND(" ",_xlpm.TextCell)&gt;=1,MID(_xlpm.TextCell,1,FIND(" ",_xlpm.TextCell)-1),_xlpm.TextCell),_xlpm.TextCell),_xlpm.TextCell),""))</f>
        <v/>
      </c>
      <c r="X5037" s="60" t="str">
        <f>IF(A5037&lt;&gt;"",IFERROR(IF(FIND(" ",G5037)&gt;=1,MID(G5037,FIND(" ",G5037)+1,LEN(G5037)),""),""),"")</f>
        <v/>
      </c>
      <c r="AC5037" s="51">
        <f>IFERROR(VALUE(MID($C5037,1,2)),0)</f>
        <v>0</v>
      </c>
      <c r="AD5037" s="44">
        <f>IFERROR(VALUE(MID($C5037,4,3)),0)</f>
        <v>0</v>
      </c>
      <c r="AE5037" s="51">
        <f>VALUE(RIGHT("00"&amp;AC5037,2)&amp;RIGHT("000"&amp;AD5037,3))</f>
        <v>0</v>
      </c>
    </row>
    <row r="5038" spans="1:31">
      <c r="A5038" s="60" t="str">
        <f>IF(G5038&amp;Q5038&lt;&gt;"",W5038&amp;Q5038,"")</f>
        <v/>
      </c>
      <c r="B5038" s="60" t="str">
        <f>IF(C5038&lt;&gt;"",LEFT(C5038,9),"")</f>
        <v/>
      </c>
      <c r="V5038" s="60" t="str">
        <f>W5038&amp;H5038</f>
        <v/>
      </c>
      <c r="W5038" s="60" t="str">
        <f>_xlfn.LET(_xlpm.TextCell,TEXT(G5038,"###"),IF(_xlpm.TextCell&lt;&gt;"",IF(StyleSpaceSplit,IFERROR(IF(FIND(" ",_xlpm.TextCell)&gt;=1,MID(_xlpm.TextCell,1,FIND(" ",_xlpm.TextCell)-1),_xlpm.TextCell),_xlpm.TextCell),_xlpm.TextCell),""))</f>
        <v/>
      </c>
      <c r="X5038" s="60" t="str">
        <f>IF(A5038&lt;&gt;"",IFERROR(IF(FIND(" ",G5038)&gt;=1,MID(G5038,FIND(" ",G5038)+1,LEN(G5038)),""),""),"")</f>
        <v/>
      </c>
      <c r="AC5038" s="51">
        <f>IFERROR(VALUE(MID($C5038,1,2)),0)</f>
        <v>0</v>
      </c>
      <c r="AD5038" s="44">
        <f>IFERROR(VALUE(MID($C5038,4,3)),0)</f>
        <v>0</v>
      </c>
      <c r="AE5038" s="51">
        <f>VALUE(RIGHT("00"&amp;AC5038,2)&amp;RIGHT("000"&amp;AD5038,3))</f>
        <v>0</v>
      </c>
    </row>
    <row r="5039" spans="1:31">
      <c r="A5039" s="60" t="str">
        <f>IF(G5039&amp;Q5039&lt;&gt;"",W5039&amp;Q5039,"")</f>
        <v/>
      </c>
      <c r="B5039" s="60" t="str">
        <f>IF(C5039&lt;&gt;"",LEFT(C5039,9),"")</f>
        <v/>
      </c>
      <c r="V5039" s="60" t="str">
        <f>W5039&amp;H5039</f>
        <v/>
      </c>
      <c r="W5039" s="60" t="str">
        <f>_xlfn.LET(_xlpm.TextCell,TEXT(G5039,"###"),IF(_xlpm.TextCell&lt;&gt;"",IF(StyleSpaceSplit,IFERROR(IF(FIND(" ",_xlpm.TextCell)&gt;=1,MID(_xlpm.TextCell,1,FIND(" ",_xlpm.TextCell)-1),_xlpm.TextCell),_xlpm.TextCell),_xlpm.TextCell),""))</f>
        <v/>
      </c>
      <c r="X5039" s="60" t="str">
        <f>IF(A5039&lt;&gt;"",IFERROR(IF(FIND(" ",G5039)&gt;=1,MID(G5039,FIND(" ",G5039)+1,LEN(G5039)),""),""),"")</f>
        <v/>
      </c>
      <c r="AC5039" s="51">
        <f>IFERROR(VALUE(MID($C5039,1,2)),0)</f>
        <v>0</v>
      </c>
      <c r="AD5039" s="44">
        <f>IFERROR(VALUE(MID($C5039,4,3)),0)</f>
        <v>0</v>
      </c>
      <c r="AE5039" s="51">
        <f>VALUE(RIGHT("00"&amp;AC5039,2)&amp;RIGHT("000"&amp;AD5039,3))</f>
        <v>0</v>
      </c>
    </row>
    <row r="5040" spans="1:31">
      <c r="A5040" s="60" t="str">
        <f>IF(G5040&amp;Q5040&lt;&gt;"",W5040&amp;Q5040,"")</f>
        <v/>
      </c>
      <c r="B5040" s="60" t="str">
        <f>IF(C5040&lt;&gt;"",LEFT(C5040,9),"")</f>
        <v/>
      </c>
      <c r="V5040" s="60" t="str">
        <f>W5040&amp;H5040</f>
        <v/>
      </c>
      <c r="W5040" s="60" t="str">
        <f>_xlfn.LET(_xlpm.TextCell,TEXT(G5040,"###"),IF(_xlpm.TextCell&lt;&gt;"",IF(StyleSpaceSplit,IFERROR(IF(FIND(" ",_xlpm.TextCell)&gt;=1,MID(_xlpm.TextCell,1,FIND(" ",_xlpm.TextCell)-1),_xlpm.TextCell),_xlpm.TextCell),_xlpm.TextCell),""))</f>
        <v/>
      </c>
      <c r="X5040" s="60" t="str">
        <f>IF(A5040&lt;&gt;"",IFERROR(IF(FIND(" ",G5040)&gt;=1,MID(G5040,FIND(" ",G5040)+1,LEN(G5040)),""),""),"")</f>
        <v/>
      </c>
      <c r="AC5040" s="51">
        <f>IFERROR(VALUE(MID($C5040,1,2)),0)</f>
        <v>0</v>
      </c>
      <c r="AD5040" s="44">
        <f>IFERROR(VALUE(MID($C5040,4,3)),0)</f>
        <v>0</v>
      </c>
      <c r="AE5040" s="51">
        <f>VALUE(RIGHT("00"&amp;AC5040,2)&amp;RIGHT("000"&amp;AD5040,3))</f>
        <v>0</v>
      </c>
    </row>
    <row r="5041" spans="1:31">
      <c r="A5041" s="60" t="str">
        <f>IF(G5041&amp;Q5041&lt;&gt;"",W5041&amp;Q5041,"")</f>
        <v/>
      </c>
      <c r="B5041" s="60" t="str">
        <f>IF(C5041&lt;&gt;"",LEFT(C5041,9),"")</f>
        <v/>
      </c>
      <c r="V5041" s="60" t="str">
        <f>W5041&amp;H5041</f>
        <v/>
      </c>
      <c r="W5041" s="60" t="str">
        <f>_xlfn.LET(_xlpm.TextCell,TEXT(G5041,"###"),IF(_xlpm.TextCell&lt;&gt;"",IF(StyleSpaceSplit,IFERROR(IF(FIND(" ",_xlpm.TextCell)&gt;=1,MID(_xlpm.TextCell,1,FIND(" ",_xlpm.TextCell)-1),_xlpm.TextCell),_xlpm.TextCell),_xlpm.TextCell),""))</f>
        <v/>
      </c>
      <c r="X5041" s="60" t="str">
        <f>IF(A5041&lt;&gt;"",IFERROR(IF(FIND(" ",G5041)&gt;=1,MID(G5041,FIND(" ",G5041)+1,LEN(G5041)),""),""),"")</f>
        <v/>
      </c>
      <c r="AC5041" s="51">
        <f>IFERROR(VALUE(MID($C5041,1,2)),0)</f>
        <v>0</v>
      </c>
      <c r="AD5041" s="44">
        <f>IFERROR(VALUE(MID($C5041,4,3)),0)</f>
        <v>0</v>
      </c>
      <c r="AE5041" s="51">
        <f>VALUE(RIGHT("00"&amp;AC5041,2)&amp;RIGHT("000"&amp;AD5041,3))</f>
        <v>0</v>
      </c>
    </row>
    <row r="5042" spans="1:31">
      <c r="A5042" s="60" t="str">
        <f>IF(G5042&amp;Q5042&lt;&gt;"",W5042&amp;Q5042,"")</f>
        <v/>
      </c>
      <c r="B5042" s="60" t="str">
        <f>IF(C5042&lt;&gt;"",LEFT(C5042,9),"")</f>
        <v/>
      </c>
      <c r="V5042" s="60" t="str">
        <f>W5042&amp;H5042</f>
        <v/>
      </c>
      <c r="W5042" s="60" t="str">
        <f>_xlfn.LET(_xlpm.TextCell,TEXT(G5042,"###"),IF(_xlpm.TextCell&lt;&gt;"",IF(StyleSpaceSplit,IFERROR(IF(FIND(" ",_xlpm.TextCell)&gt;=1,MID(_xlpm.TextCell,1,FIND(" ",_xlpm.TextCell)-1),_xlpm.TextCell),_xlpm.TextCell),_xlpm.TextCell),""))</f>
        <v/>
      </c>
      <c r="X5042" s="60" t="str">
        <f>IF(A5042&lt;&gt;"",IFERROR(IF(FIND(" ",G5042)&gt;=1,MID(G5042,FIND(" ",G5042)+1,LEN(G5042)),""),""),"")</f>
        <v/>
      </c>
      <c r="AC5042" s="51">
        <f>IFERROR(VALUE(MID($C5042,1,2)),0)</f>
        <v>0</v>
      </c>
      <c r="AD5042" s="44">
        <f>IFERROR(VALUE(MID($C5042,4,3)),0)</f>
        <v>0</v>
      </c>
      <c r="AE5042" s="51">
        <f>VALUE(RIGHT("00"&amp;AC5042,2)&amp;RIGHT("000"&amp;AD5042,3))</f>
        <v>0</v>
      </c>
    </row>
    <row r="5043" spans="1:31">
      <c r="A5043" s="60" t="str">
        <f>IF(G5043&amp;Q5043&lt;&gt;"",W5043&amp;Q5043,"")</f>
        <v/>
      </c>
      <c r="B5043" s="60" t="str">
        <f>IF(C5043&lt;&gt;"",LEFT(C5043,9),"")</f>
        <v/>
      </c>
      <c r="V5043" s="60" t="str">
        <f>W5043&amp;H5043</f>
        <v/>
      </c>
      <c r="W5043" s="60" t="str">
        <f>_xlfn.LET(_xlpm.TextCell,TEXT(G5043,"###"),IF(_xlpm.TextCell&lt;&gt;"",IF(StyleSpaceSplit,IFERROR(IF(FIND(" ",_xlpm.TextCell)&gt;=1,MID(_xlpm.TextCell,1,FIND(" ",_xlpm.TextCell)-1),_xlpm.TextCell),_xlpm.TextCell),_xlpm.TextCell),""))</f>
        <v/>
      </c>
      <c r="X5043" s="60" t="str">
        <f>IF(A5043&lt;&gt;"",IFERROR(IF(FIND(" ",G5043)&gt;=1,MID(G5043,FIND(" ",G5043)+1,LEN(G5043)),""),""),"")</f>
        <v/>
      </c>
      <c r="AC5043" s="51">
        <f>IFERROR(VALUE(MID($C5043,1,2)),0)</f>
        <v>0</v>
      </c>
      <c r="AD5043" s="44">
        <f>IFERROR(VALUE(MID($C5043,4,3)),0)</f>
        <v>0</v>
      </c>
      <c r="AE5043" s="51">
        <f>VALUE(RIGHT("00"&amp;AC5043,2)&amp;RIGHT("000"&amp;AD5043,3))</f>
        <v>0</v>
      </c>
    </row>
    <row r="5044" spans="1:31">
      <c r="A5044" s="60" t="str">
        <f>IF(G5044&amp;Q5044&lt;&gt;"",W5044&amp;Q5044,"")</f>
        <v/>
      </c>
      <c r="B5044" s="60" t="str">
        <f>IF(C5044&lt;&gt;"",LEFT(C5044,9),"")</f>
        <v/>
      </c>
      <c r="V5044" s="60" t="str">
        <f>W5044&amp;H5044</f>
        <v/>
      </c>
      <c r="W5044" s="60" t="str">
        <f>_xlfn.LET(_xlpm.TextCell,TEXT(G5044,"###"),IF(_xlpm.TextCell&lt;&gt;"",IF(StyleSpaceSplit,IFERROR(IF(FIND(" ",_xlpm.TextCell)&gt;=1,MID(_xlpm.TextCell,1,FIND(" ",_xlpm.TextCell)-1),_xlpm.TextCell),_xlpm.TextCell),_xlpm.TextCell),""))</f>
        <v/>
      </c>
      <c r="X5044" s="60" t="str">
        <f>IF(A5044&lt;&gt;"",IFERROR(IF(FIND(" ",G5044)&gt;=1,MID(G5044,FIND(" ",G5044)+1,LEN(G5044)),""),""),"")</f>
        <v/>
      </c>
      <c r="AC5044" s="51">
        <f>IFERROR(VALUE(MID($C5044,1,2)),0)</f>
        <v>0</v>
      </c>
      <c r="AD5044" s="44">
        <f>IFERROR(VALUE(MID($C5044,4,3)),0)</f>
        <v>0</v>
      </c>
      <c r="AE5044" s="51">
        <f>VALUE(RIGHT("00"&amp;AC5044,2)&amp;RIGHT("000"&amp;AD5044,3))</f>
        <v>0</v>
      </c>
    </row>
    <row r="5045" spans="1:31">
      <c r="A5045" s="60" t="str">
        <f>IF(G5045&amp;Q5045&lt;&gt;"",W5045&amp;Q5045,"")</f>
        <v/>
      </c>
      <c r="B5045" s="60" t="str">
        <f>IF(C5045&lt;&gt;"",LEFT(C5045,9),"")</f>
        <v/>
      </c>
      <c r="V5045" s="60" t="str">
        <f>W5045&amp;H5045</f>
        <v/>
      </c>
      <c r="W5045" s="60" t="str">
        <f>_xlfn.LET(_xlpm.TextCell,TEXT(G5045,"###"),IF(_xlpm.TextCell&lt;&gt;"",IF(StyleSpaceSplit,IFERROR(IF(FIND(" ",_xlpm.TextCell)&gt;=1,MID(_xlpm.TextCell,1,FIND(" ",_xlpm.TextCell)-1),_xlpm.TextCell),_xlpm.TextCell),_xlpm.TextCell),""))</f>
        <v/>
      </c>
      <c r="X5045" s="60" t="str">
        <f>IF(A5045&lt;&gt;"",IFERROR(IF(FIND(" ",G5045)&gt;=1,MID(G5045,FIND(" ",G5045)+1,LEN(G5045)),""),""),"")</f>
        <v/>
      </c>
      <c r="AC5045" s="51">
        <f>IFERROR(VALUE(MID($C5045,1,2)),0)</f>
        <v>0</v>
      </c>
      <c r="AD5045" s="44">
        <f>IFERROR(VALUE(MID($C5045,4,3)),0)</f>
        <v>0</v>
      </c>
      <c r="AE5045" s="51">
        <f>VALUE(RIGHT("00"&amp;AC5045,2)&amp;RIGHT("000"&amp;AD5045,3))</f>
        <v>0</v>
      </c>
    </row>
    <row r="5046" spans="1:31">
      <c r="A5046" s="60" t="str">
        <f>IF(G5046&amp;Q5046&lt;&gt;"",W5046&amp;Q5046,"")</f>
        <v/>
      </c>
      <c r="B5046" s="60" t="str">
        <f>IF(C5046&lt;&gt;"",LEFT(C5046,9),"")</f>
        <v/>
      </c>
      <c r="V5046" s="60" t="str">
        <f>W5046&amp;H5046</f>
        <v/>
      </c>
      <c r="W5046" s="60" t="str">
        <f>_xlfn.LET(_xlpm.TextCell,TEXT(G5046,"###"),IF(_xlpm.TextCell&lt;&gt;"",IF(StyleSpaceSplit,IFERROR(IF(FIND(" ",_xlpm.TextCell)&gt;=1,MID(_xlpm.TextCell,1,FIND(" ",_xlpm.TextCell)-1),_xlpm.TextCell),_xlpm.TextCell),_xlpm.TextCell),""))</f>
        <v/>
      </c>
      <c r="X5046" s="60" t="str">
        <f>IF(A5046&lt;&gt;"",IFERROR(IF(FIND(" ",G5046)&gt;=1,MID(G5046,FIND(" ",G5046)+1,LEN(G5046)),""),""),"")</f>
        <v/>
      </c>
      <c r="AC5046" s="51">
        <f>IFERROR(VALUE(MID($C5046,1,2)),0)</f>
        <v>0</v>
      </c>
      <c r="AD5046" s="44">
        <f>IFERROR(VALUE(MID($C5046,4,3)),0)</f>
        <v>0</v>
      </c>
      <c r="AE5046" s="51">
        <f>VALUE(RIGHT("00"&amp;AC5046,2)&amp;RIGHT("000"&amp;AD5046,3))</f>
        <v>0</v>
      </c>
    </row>
    <row r="5047" spans="1:31">
      <c r="A5047" s="60" t="str">
        <f>IF(G5047&amp;Q5047&lt;&gt;"",W5047&amp;Q5047,"")</f>
        <v/>
      </c>
      <c r="B5047" s="60" t="str">
        <f>IF(C5047&lt;&gt;"",LEFT(C5047,9),"")</f>
        <v/>
      </c>
      <c r="V5047" s="60" t="str">
        <f>W5047&amp;H5047</f>
        <v/>
      </c>
      <c r="W5047" s="60" t="str">
        <f>_xlfn.LET(_xlpm.TextCell,TEXT(G5047,"###"),IF(_xlpm.TextCell&lt;&gt;"",IF(StyleSpaceSplit,IFERROR(IF(FIND(" ",_xlpm.TextCell)&gt;=1,MID(_xlpm.TextCell,1,FIND(" ",_xlpm.TextCell)-1),_xlpm.TextCell),_xlpm.TextCell),_xlpm.TextCell),""))</f>
        <v/>
      </c>
      <c r="X5047" s="60" t="str">
        <f>IF(A5047&lt;&gt;"",IFERROR(IF(FIND(" ",G5047)&gt;=1,MID(G5047,FIND(" ",G5047)+1,LEN(G5047)),""),""),"")</f>
        <v/>
      </c>
      <c r="AC5047" s="51">
        <f>IFERROR(VALUE(MID($C5047,1,2)),0)</f>
        <v>0</v>
      </c>
      <c r="AD5047" s="44">
        <f>IFERROR(VALUE(MID($C5047,4,3)),0)</f>
        <v>0</v>
      </c>
      <c r="AE5047" s="51">
        <f>VALUE(RIGHT("00"&amp;AC5047,2)&amp;RIGHT("000"&amp;AD5047,3))</f>
        <v>0</v>
      </c>
    </row>
    <row r="5048" spans="1:31">
      <c r="A5048" s="60" t="str">
        <f>IF(G5048&amp;Q5048&lt;&gt;"",W5048&amp;Q5048,"")</f>
        <v/>
      </c>
      <c r="B5048" s="60" t="str">
        <f>IF(C5048&lt;&gt;"",LEFT(C5048,9),"")</f>
        <v/>
      </c>
      <c r="V5048" s="60" t="str">
        <f>W5048&amp;H5048</f>
        <v/>
      </c>
      <c r="W5048" s="60" t="str">
        <f>_xlfn.LET(_xlpm.TextCell,TEXT(G5048,"###"),IF(_xlpm.TextCell&lt;&gt;"",IF(StyleSpaceSplit,IFERROR(IF(FIND(" ",_xlpm.TextCell)&gt;=1,MID(_xlpm.TextCell,1,FIND(" ",_xlpm.TextCell)-1),_xlpm.TextCell),_xlpm.TextCell),_xlpm.TextCell),""))</f>
        <v/>
      </c>
      <c r="X5048" s="60" t="str">
        <f>IF(A5048&lt;&gt;"",IFERROR(IF(FIND(" ",G5048)&gt;=1,MID(G5048,FIND(" ",G5048)+1,LEN(G5048)),""),""),"")</f>
        <v/>
      </c>
      <c r="AC5048" s="51">
        <f>IFERROR(VALUE(MID($C5048,1,2)),0)</f>
        <v>0</v>
      </c>
      <c r="AD5048" s="44">
        <f>IFERROR(VALUE(MID($C5048,4,3)),0)</f>
        <v>0</v>
      </c>
      <c r="AE5048" s="51">
        <f>VALUE(RIGHT("00"&amp;AC5048,2)&amp;RIGHT("000"&amp;AD5048,3))</f>
        <v>0</v>
      </c>
    </row>
    <row r="5049" spans="1:31">
      <c r="A5049" s="60" t="str">
        <f>IF(G5049&amp;Q5049&lt;&gt;"",W5049&amp;Q5049,"")</f>
        <v/>
      </c>
      <c r="B5049" s="60" t="str">
        <f>IF(C5049&lt;&gt;"",LEFT(C5049,9),"")</f>
        <v/>
      </c>
      <c r="V5049" s="60" t="str">
        <f>W5049&amp;H5049</f>
        <v/>
      </c>
      <c r="W5049" s="60" t="str">
        <f>_xlfn.LET(_xlpm.TextCell,TEXT(G5049,"###"),IF(_xlpm.TextCell&lt;&gt;"",IF(StyleSpaceSplit,IFERROR(IF(FIND(" ",_xlpm.TextCell)&gt;=1,MID(_xlpm.TextCell,1,FIND(" ",_xlpm.TextCell)-1),_xlpm.TextCell),_xlpm.TextCell),_xlpm.TextCell),""))</f>
        <v/>
      </c>
      <c r="X5049" s="60" t="str">
        <f>IF(A5049&lt;&gt;"",IFERROR(IF(FIND(" ",G5049)&gt;=1,MID(G5049,FIND(" ",G5049)+1,LEN(G5049)),""),""),"")</f>
        <v/>
      </c>
      <c r="AC5049" s="51">
        <f>IFERROR(VALUE(MID($C5049,1,2)),0)</f>
        <v>0</v>
      </c>
      <c r="AD5049" s="44">
        <f>IFERROR(VALUE(MID($C5049,4,3)),0)</f>
        <v>0</v>
      </c>
      <c r="AE5049" s="51">
        <f>VALUE(RIGHT("00"&amp;AC5049,2)&amp;RIGHT("000"&amp;AD5049,3))</f>
        <v>0</v>
      </c>
    </row>
    <row r="5050" spans="1:31">
      <c r="A5050" s="60" t="str">
        <f>IF(G5050&amp;Q5050&lt;&gt;"",W5050&amp;Q5050,"")</f>
        <v/>
      </c>
      <c r="B5050" s="60" t="str">
        <f>IF(C5050&lt;&gt;"",LEFT(C5050,9),"")</f>
        <v/>
      </c>
      <c r="V5050" s="60" t="str">
        <f>W5050&amp;H5050</f>
        <v/>
      </c>
      <c r="W5050" s="60" t="str">
        <f>_xlfn.LET(_xlpm.TextCell,TEXT(G5050,"###"),IF(_xlpm.TextCell&lt;&gt;"",IF(StyleSpaceSplit,IFERROR(IF(FIND(" ",_xlpm.TextCell)&gt;=1,MID(_xlpm.TextCell,1,FIND(" ",_xlpm.TextCell)-1),_xlpm.TextCell),_xlpm.TextCell),_xlpm.TextCell),""))</f>
        <v/>
      </c>
      <c r="X5050" s="60" t="str">
        <f>IF(A5050&lt;&gt;"",IFERROR(IF(FIND(" ",G5050)&gt;=1,MID(G5050,FIND(" ",G5050)+1,LEN(G5050)),""),""),"")</f>
        <v/>
      </c>
      <c r="AC5050" s="51">
        <f>IFERROR(VALUE(MID($C5050,1,2)),0)</f>
        <v>0</v>
      </c>
      <c r="AD5050" s="44">
        <f>IFERROR(VALUE(MID($C5050,4,3)),0)</f>
        <v>0</v>
      </c>
      <c r="AE5050" s="51">
        <f>VALUE(RIGHT("00"&amp;AC5050,2)&amp;RIGHT("000"&amp;AD5050,3))</f>
        <v>0</v>
      </c>
    </row>
    <row r="5051" spans="1:31">
      <c r="A5051" s="60" t="str">
        <f>IF(G5051&amp;Q5051&lt;&gt;"",W5051&amp;Q5051,"")</f>
        <v/>
      </c>
      <c r="B5051" s="60" t="str">
        <f>IF(C5051&lt;&gt;"",LEFT(C5051,9),"")</f>
        <v/>
      </c>
      <c r="V5051" s="60" t="str">
        <f>W5051&amp;H5051</f>
        <v/>
      </c>
      <c r="W5051" s="60" t="str">
        <f>_xlfn.LET(_xlpm.TextCell,TEXT(G5051,"###"),IF(_xlpm.TextCell&lt;&gt;"",IF(StyleSpaceSplit,IFERROR(IF(FIND(" ",_xlpm.TextCell)&gt;=1,MID(_xlpm.TextCell,1,FIND(" ",_xlpm.TextCell)-1),_xlpm.TextCell),_xlpm.TextCell),_xlpm.TextCell),""))</f>
        <v/>
      </c>
      <c r="X5051" s="60" t="str">
        <f>IF(A5051&lt;&gt;"",IFERROR(IF(FIND(" ",G5051)&gt;=1,MID(G5051,FIND(" ",G5051)+1,LEN(G5051)),""),""),"")</f>
        <v/>
      </c>
      <c r="AC5051" s="51">
        <f>IFERROR(VALUE(MID($C5051,1,2)),0)</f>
        <v>0</v>
      </c>
      <c r="AD5051" s="44">
        <f>IFERROR(VALUE(MID($C5051,4,3)),0)</f>
        <v>0</v>
      </c>
      <c r="AE5051" s="51">
        <f>VALUE(RIGHT("00"&amp;AC5051,2)&amp;RIGHT("000"&amp;AD5051,3))</f>
        <v>0</v>
      </c>
    </row>
    <row r="5052" spans="1:31">
      <c r="A5052" s="60" t="str">
        <f>IF(G5052&amp;Q5052&lt;&gt;"",W5052&amp;Q5052,"")</f>
        <v/>
      </c>
      <c r="B5052" s="60" t="str">
        <f>IF(C5052&lt;&gt;"",LEFT(C5052,9),"")</f>
        <v/>
      </c>
      <c r="V5052" s="60" t="str">
        <f>W5052&amp;H5052</f>
        <v/>
      </c>
      <c r="W5052" s="60" t="str">
        <f>_xlfn.LET(_xlpm.TextCell,TEXT(G5052,"###"),IF(_xlpm.TextCell&lt;&gt;"",IF(StyleSpaceSplit,IFERROR(IF(FIND(" ",_xlpm.TextCell)&gt;=1,MID(_xlpm.TextCell,1,FIND(" ",_xlpm.TextCell)-1),_xlpm.TextCell),_xlpm.TextCell),_xlpm.TextCell),""))</f>
        <v/>
      </c>
      <c r="X5052" s="60" t="str">
        <f>IF(A5052&lt;&gt;"",IFERROR(IF(FIND(" ",G5052)&gt;=1,MID(G5052,FIND(" ",G5052)+1,LEN(G5052)),""),""),"")</f>
        <v/>
      </c>
      <c r="AC5052" s="51">
        <f>IFERROR(VALUE(MID($C5052,1,2)),0)</f>
        <v>0</v>
      </c>
      <c r="AD5052" s="44">
        <f>IFERROR(VALUE(MID($C5052,4,3)),0)</f>
        <v>0</v>
      </c>
      <c r="AE5052" s="51">
        <f>VALUE(RIGHT("00"&amp;AC5052,2)&amp;RIGHT("000"&amp;AD5052,3))</f>
        <v>0</v>
      </c>
    </row>
    <row r="5053" spans="1:31">
      <c r="A5053" s="60" t="str">
        <f>IF(G5053&amp;Q5053&lt;&gt;"",W5053&amp;Q5053,"")</f>
        <v/>
      </c>
      <c r="B5053" s="60" t="str">
        <f>IF(C5053&lt;&gt;"",LEFT(C5053,9),"")</f>
        <v/>
      </c>
      <c r="V5053" s="60" t="str">
        <f>W5053&amp;H5053</f>
        <v/>
      </c>
      <c r="W5053" s="60" t="str">
        <f>_xlfn.LET(_xlpm.TextCell,TEXT(G5053,"###"),IF(_xlpm.TextCell&lt;&gt;"",IF(StyleSpaceSplit,IFERROR(IF(FIND(" ",_xlpm.TextCell)&gt;=1,MID(_xlpm.TextCell,1,FIND(" ",_xlpm.TextCell)-1),_xlpm.TextCell),_xlpm.TextCell),_xlpm.TextCell),""))</f>
        <v/>
      </c>
      <c r="X5053" s="60" t="str">
        <f>IF(A5053&lt;&gt;"",IFERROR(IF(FIND(" ",G5053)&gt;=1,MID(G5053,FIND(" ",G5053)+1,LEN(G5053)),""),""),"")</f>
        <v/>
      </c>
      <c r="AC5053" s="51">
        <f>IFERROR(VALUE(MID($C5053,1,2)),0)</f>
        <v>0</v>
      </c>
      <c r="AD5053" s="44">
        <f>IFERROR(VALUE(MID($C5053,4,3)),0)</f>
        <v>0</v>
      </c>
      <c r="AE5053" s="51">
        <f>VALUE(RIGHT("00"&amp;AC5053,2)&amp;RIGHT("000"&amp;AD5053,3))</f>
        <v>0</v>
      </c>
    </row>
    <row r="5054" spans="1:31">
      <c r="A5054" s="60" t="str">
        <f>IF(G5054&amp;Q5054&lt;&gt;"",W5054&amp;Q5054,"")</f>
        <v/>
      </c>
      <c r="B5054" s="60" t="str">
        <f>IF(C5054&lt;&gt;"",LEFT(C5054,9),"")</f>
        <v/>
      </c>
      <c r="V5054" s="60" t="str">
        <f>W5054&amp;H5054</f>
        <v/>
      </c>
      <c r="W5054" s="60" t="str">
        <f>_xlfn.LET(_xlpm.TextCell,TEXT(G5054,"###"),IF(_xlpm.TextCell&lt;&gt;"",IF(StyleSpaceSplit,IFERROR(IF(FIND(" ",_xlpm.TextCell)&gt;=1,MID(_xlpm.TextCell,1,FIND(" ",_xlpm.TextCell)-1),_xlpm.TextCell),_xlpm.TextCell),_xlpm.TextCell),""))</f>
        <v/>
      </c>
      <c r="X5054" s="60" t="str">
        <f>IF(A5054&lt;&gt;"",IFERROR(IF(FIND(" ",G5054)&gt;=1,MID(G5054,FIND(" ",G5054)+1,LEN(G5054)),""),""),"")</f>
        <v/>
      </c>
      <c r="AC5054" s="51">
        <f>IFERROR(VALUE(MID($C5054,1,2)),0)</f>
        <v>0</v>
      </c>
      <c r="AD5054" s="44">
        <f>IFERROR(VALUE(MID($C5054,4,3)),0)</f>
        <v>0</v>
      </c>
      <c r="AE5054" s="51">
        <f>VALUE(RIGHT("00"&amp;AC5054,2)&amp;RIGHT("000"&amp;AD5054,3))</f>
        <v>0</v>
      </c>
    </row>
    <row r="5055" spans="1:31">
      <c r="A5055" s="60" t="str">
        <f>IF(G5055&amp;Q5055&lt;&gt;"",W5055&amp;Q5055,"")</f>
        <v/>
      </c>
      <c r="B5055" s="60" t="str">
        <f>IF(C5055&lt;&gt;"",LEFT(C5055,9),"")</f>
        <v/>
      </c>
      <c r="V5055" s="60" t="str">
        <f>W5055&amp;H5055</f>
        <v/>
      </c>
      <c r="W5055" s="60" t="str">
        <f>_xlfn.LET(_xlpm.TextCell,TEXT(G5055,"###"),IF(_xlpm.TextCell&lt;&gt;"",IF(StyleSpaceSplit,IFERROR(IF(FIND(" ",_xlpm.TextCell)&gt;=1,MID(_xlpm.TextCell,1,FIND(" ",_xlpm.TextCell)-1),_xlpm.TextCell),_xlpm.TextCell),_xlpm.TextCell),""))</f>
        <v/>
      </c>
      <c r="X5055" s="60" t="str">
        <f>IF(A5055&lt;&gt;"",IFERROR(IF(FIND(" ",G5055)&gt;=1,MID(G5055,FIND(" ",G5055)+1,LEN(G5055)),""),""),"")</f>
        <v/>
      </c>
      <c r="AC5055" s="51">
        <f>IFERROR(VALUE(MID($C5055,1,2)),0)</f>
        <v>0</v>
      </c>
      <c r="AD5055" s="44">
        <f>IFERROR(VALUE(MID($C5055,4,3)),0)</f>
        <v>0</v>
      </c>
      <c r="AE5055" s="51">
        <f>VALUE(RIGHT("00"&amp;AC5055,2)&amp;RIGHT("000"&amp;AD5055,3))</f>
        <v>0</v>
      </c>
    </row>
    <row r="5056" spans="1:31">
      <c r="A5056" s="60" t="str">
        <f>IF(G5056&amp;Q5056&lt;&gt;"",W5056&amp;Q5056,"")</f>
        <v/>
      </c>
      <c r="B5056" s="60" t="str">
        <f>IF(C5056&lt;&gt;"",LEFT(C5056,9),"")</f>
        <v/>
      </c>
      <c r="V5056" s="60" t="str">
        <f>W5056&amp;H5056</f>
        <v/>
      </c>
      <c r="W5056" s="60" t="str">
        <f>_xlfn.LET(_xlpm.TextCell,TEXT(G5056,"###"),IF(_xlpm.TextCell&lt;&gt;"",IF(StyleSpaceSplit,IFERROR(IF(FIND(" ",_xlpm.TextCell)&gt;=1,MID(_xlpm.TextCell,1,FIND(" ",_xlpm.TextCell)-1),_xlpm.TextCell),_xlpm.TextCell),_xlpm.TextCell),""))</f>
        <v/>
      </c>
      <c r="X5056" s="60" t="str">
        <f>IF(A5056&lt;&gt;"",IFERROR(IF(FIND(" ",G5056)&gt;=1,MID(G5056,FIND(" ",G5056)+1,LEN(G5056)),""),""),"")</f>
        <v/>
      </c>
      <c r="AC5056" s="51">
        <f>IFERROR(VALUE(MID($C5056,1,2)),0)</f>
        <v>0</v>
      </c>
      <c r="AD5056" s="44">
        <f>IFERROR(VALUE(MID($C5056,4,3)),0)</f>
        <v>0</v>
      </c>
      <c r="AE5056" s="51">
        <f>VALUE(RIGHT("00"&amp;AC5056,2)&amp;RIGHT("000"&amp;AD5056,3))</f>
        <v>0</v>
      </c>
    </row>
    <row r="5057" spans="1:31">
      <c r="A5057" s="60" t="str">
        <f>IF(G5057&amp;Q5057&lt;&gt;"",W5057&amp;Q5057,"")</f>
        <v/>
      </c>
      <c r="B5057" s="60" t="str">
        <f>IF(C5057&lt;&gt;"",LEFT(C5057,9),"")</f>
        <v/>
      </c>
      <c r="V5057" s="60" t="str">
        <f>W5057&amp;H5057</f>
        <v/>
      </c>
      <c r="W5057" s="60" t="str">
        <f>_xlfn.LET(_xlpm.TextCell,TEXT(G5057,"###"),IF(_xlpm.TextCell&lt;&gt;"",IF(StyleSpaceSplit,IFERROR(IF(FIND(" ",_xlpm.TextCell)&gt;=1,MID(_xlpm.TextCell,1,FIND(" ",_xlpm.TextCell)-1),_xlpm.TextCell),_xlpm.TextCell),_xlpm.TextCell),""))</f>
        <v/>
      </c>
      <c r="X5057" s="60" t="str">
        <f>IF(A5057&lt;&gt;"",IFERROR(IF(FIND(" ",G5057)&gt;=1,MID(G5057,FIND(" ",G5057)+1,LEN(G5057)),""),""),"")</f>
        <v/>
      </c>
      <c r="AC5057" s="51">
        <f>IFERROR(VALUE(MID($C5057,1,2)),0)</f>
        <v>0</v>
      </c>
      <c r="AD5057" s="44">
        <f>IFERROR(VALUE(MID($C5057,4,3)),0)</f>
        <v>0</v>
      </c>
      <c r="AE5057" s="51">
        <f>VALUE(RIGHT("00"&amp;AC5057,2)&amp;RIGHT("000"&amp;AD5057,3))</f>
        <v>0</v>
      </c>
    </row>
    <row r="5058" spans="1:31">
      <c r="A5058" s="60" t="str">
        <f>IF(G5058&amp;Q5058&lt;&gt;"",W5058&amp;Q5058,"")</f>
        <v/>
      </c>
      <c r="B5058" s="60" t="str">
        <f>IF(C5058&lt;&gt;"",LEFT(C5058,9),"")</f>
        <v/>
      </c>
      <c r="V5058" s="60" t="str">
        <f>W5058&amp;H5058</f>
        <v/>
      </c>
      <c r="W5058" s="60" t="str">
        <f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>IF(A5058&lt;&gt;"",IFERROR(IF(FIND(" ",G5058)&gt;=1,MID(G5058,FIND(" ",G5058)+1,LEN(G5058)),""),""),"")</f>
        <v/>
      </c>
      <c r="AC5058" s="51">
        <f>IFERROR(VALUE(MID($C5058,1,2)),0)</f>
        <v>0</v>
      </c>
      <c r="AD5058" s="44">
        <f>IFERROR(VALUE(MID($C5058,4,3)),0)</f>
        <v>0</v>
      </c>
      <c r="AE5058" s="51">
        <f>VALUE(RIGHT("00"&amp;AC5058,2)&amp;RIGHT("000"&amp;AD5058,3))</f>
        <v>0</v>
      </c>
    </row>
    <row r="5059" spans="1:31">
      <c r="A5059" s="60" t="str">
        <f>IF(G5059&amp;Q5059&lt;&gt;"",W5059&amp;Q5059,"")</f>
        <v/>
      </c>
      <c r="B5059" s="60" t="str">
        <f>IF(C5059&lt;&gt;"",LEFT(C5059,9),"")</f>
        <v/>
      </c>
      <c r="V5059" s="60" t="str">
        <f>W5059&amp;H5059</f>
        <v/>
      </c>
      <c r="W5059" s="60" t="str">
        <f>_xlfn.LET(_xlpm.TextCell,TEXT(G5059,"###"),IF(_xlpm.TextCell&lt;&gt;"",IF(StyleSpaceSplit,IFERROR(IF(FIND(" ",_xlpm.TextCell)&gt;=1,MID(_xlpm.TextCell,1,FIND(" ",_xlpm.TextCell)-1),_xlpm.TextCell),_xlpm.TextCell),_xlpm.TextCell),""))</f>
        <v/>
      </c>
      <c r="X5059" s="60" t="str">
        <f>IF(A5059&lt;&gt;"",IFERROR(IF(FIND(" ",G5059)&gt;=1,MID(G5059,FIND(" ",G5059)+1,LEN(G5059)),""),""),"")</f>
        <v/>
      </c>
      <c r="AC5059" s="51">
        <f>IFERROR(VALUE(MID($C5059,1,2)),0)</f>
        <v>0</v>
      </c>
      <c r="AD5059" s="44">
        <f>IFERROR(VALUE(MID($C5059,4,3)),0)</f>
        <v>0</v>
      </c>
      <c r="AE5059" s="51">
        <f>VALUE(RIGHT("00"&amp;AC5059,2)&amp;RIGHT("000"&amp;AD5059,3))</f>
        <v>0</v>
      </c>
    </row>
    <row r="5060" spans="1:31">
      <c r="A5060" s="60" t="str">
        <f>IF(G5060&amp;Q5060&lt;&gt;"",W5060&amp;Q5060,"")</f>
        <v/>
      </c>
      <c r="B5060" s="60" t="str">
        <f>IF(C5060&lt;&gt;"",LEFT(C5060,9),"")</f>
        <v/>
      </c>
      <c r="V5060" s="60" t="str">
        <f>W5060&amp;H5060</f>
        <v/>
      </c>
      <c r="W5060" s="60" t="str">
        <f>_xlfn.LET(_xlpm.TextCell,TEXT(G5060,"###"),IF(_xlpm.TextCell&lt;&gt;"",IF(StyleSpaceSplit,IFERROR(IF(FIND(" ",_xlpm.TextCell)&gt;=1,MID(_xlpm.TextCell,1,FIND(" ",_xlpm.TextCell)-1),_xlpm.TextCell),_xlpm.TextCell),_xlpm.TextCell),""))</f>
        <v/>
      </c>
      <c r="X5060" s="60" t="str">
        <f>IF(A5060&lt;&gt;"",IFERROR(IF(FIND(" ",G5060)&gt;=1,MID(G5060,FIND(" ",G5060)+1,LEN(G5060)),""),""),"")</f>
        <v/>
      </c>
      <c r="AC5060" s="51">
        <f>IFERROR(VALUE(MID($C5060,1,2)),0)</f>
        <v>0</v>
      </c>
      <c r="AD5060" s="44">
        <f>IFERROR(VALUE(MID($C5060,4,3)),0)</f>
        <v>0</v>
      </c>
      <c r="AE5060" s="51">
        <f>VALUE(RIGHT("00"&amp;AC5060,2)&amp;RIGHT("000"&amp;AD5060,3))</f>
        <v>0</v>
      </c>
    </row>
    <row r="5061" spans="1:31">
      <c r="A5061" s="60" t="str">
        <f>IF(G5061&amp;Q5061&lt;&gt;"",W5061&amp;Q5061,"")</f>
        <v/>
      </c>
      <c r="B5061" s="60" t="str">
        <f>IF(C5061&lt;&gt;"",LEFT(C5061,9),"")</f>
        <v/>
      </c>
      <c r="V5061" s="60" t="str">
        <f>W5061&amp;H5061</f>
        <v/>
      </c>
      <c r="W5061" s="60" t="str">
        <f>_xlfn.LET(_xlpm.TextCell,TEXT(G5061,"###"),IF(_xlpm.TextCell&lt;&gt;"",IF(StyleSpaceSplit,IFERROR(IF(FIND(" ",_xlpm.TextCell)&gt;=1,MID(_xlpm.TextCell,1,FIND(" ",_xlpm.TextCell)-1),_xlpm.TextCell),_xlpm.TextCell),_xlpm.TextCell),""))</f>
        <v/>
      </c>
      <c r="X5061" s="60" t="str">
        <f>IF(A5061&lt;&gt;"",IFERROR(IF(FIND(" ",G5061)&gt;=1,MID(G5061,FIND(" ",G5061)+1,LEN(G5061)),""),""),"")</f>
        <v/>
      </c>
      <c r="AC5061" s="51">
        <f>IFERROR(VALUE(MID($C5061,1,2)),0)</f>
        <v>0</v>
      </c>
      <c r="AD5061" s="44">
        <f>IFERROR(VALUE(MID($C5061,4,3)),0)</f>
        <v>0</v>
      </c>
      <c r="AE5061" s="51">
        <f>VALUE(RIGHT("00"&amp;AC5061,2)&amp;RIGHT("000"&amp;AD5061,3))</f>
        <v>0</v>
      </c>
    </row>
    <row r="5062" spans="1:31">
      <c r="A5062" s="60" t="str">
        <f>IF(G5062&amp;Q5062&lt;&gt;"",W5062&amp;Q5062,"")</f>
        <v/>
      </c>
      <c r="B5062" s="60" t="str">
        <f>IF(C5062&lt;&gt;"",LEFT(C5062,9),"")</f>
        <v/>
      </c>
      <c r="V5062" s="60" t="str">
        <f>W5062&amp;H5062</f>
        <v/>
      </c>
      <c r="W5062" s="60" t="str">
        <f>_xlfn.LET(_xlpm.TextCell,TEXT(G5062,"###"),IF(_xlpm.TextCell&lt;&gt;"",IF(StyleSpaceSplit,IFERROR(IF(FIND(" ",_xlpm.TextCell)&gt;=1,MID(_xlpm.TextCell,1,FIND(" ",_xlpm.TextCell)-1),_xlpm.TextCell),_xlpm.TextCell),_xlpm.TextCell),""))</f>
        <v/>
      </c>
      <c r="X5062" s="60" t="str">
        <f>IF(A5062&lt;&gt;"",IFERROR(IF(FIND(" ",G5062)&gt;=1,MID(G5062,FIND(" ",G5062)+1,LEN(G5062)),""),""),"")</f>
        <v/>
      </c>
      <c r="AC5062" s="51">
        <f>IFERROR(VALUE(MID($C5062,1,2)),0)</f>
        <v>0</v>
      </c>
      <c r="AD5062" s="44">
        <f>IFERROR(VALUE(MID($C5062,4,3)),0)</f>
        <v>0</v>
      </c>
      <c r="AE5062" s="51">
        <f>VALUE(RIGHT("00"&amp;AC5062,2)&amp;RIGHT("000"&amp;AD5062,3))</f>
        <v>0</v>
      </c>
    </row>
    <row r="5063" spans="1:31">
      <c r="A5063" s="60" t="str">
        <f>IF(G5063&amp;Q5063&lt;&gt;"",W5063&amp;Q5063,"")</f>
        <v/>
      </c>
      <c r="B5063" s="60" t="str">
        <f>IF(C5063&lt;&gt;"",LEFT(C5063,9),"")</f>
        <v/>
      </c>
      <c r="V5063" s="60" t="str">
        <f>W5063&amp;H5063</f>
        <v/>
      </c>
      <c r="W5063" s="60" t="str">
        <f>_xlfn.LET(_xlpm.TextCell,TEXT(G5063,"###"),IF(_xlpm.TextCell&lt;&gt;"",IF(StyleSpaceSplit,IFERROR(IF(FIND(" ",_xlpm.TextCell)&gt;=1,MID(_xlpm.TextCell,1,FIND(" ",_xlpm.TextCell)-1),_xlpm.TextCell),_xlpm.TextCell),_xlpm.TextCell),""))</f>
        <v/>
      </c>
      <c r="X5063" s="60" t="str">
        <f>IF(A5063&lt;&gt;"",IFERROR(IF(FIND(" ",G5063)&gt;=1,MID(G5063,FIND(" ",G5063)+1,LEN(G5063)),""),""),"")</f>
        <v/>
      </c>
      <c r="AC5063" s="51">
        <f>IFERROR(VALUE(MID($C5063,1,2)),0)</f>
        <v>0</v>
      </c>
      <c r="AD5063" s="44">
        <f>IFERROR(VALUE(MID($C5063,4,3)),0)</f>
        <v>0</v>
      </c>
      <c r="AE5063" s="51">
        <f>VALUE(RIGHT("00"&amp;AC5063,2)&amp;RIGHT("000"&amp;AD5063,3))</f>
        <v>0</v>
      </c>
    </row>
    <row r="5064" spans="1:31">
      <c r="A5064" s="60" t="str">
        <f>IF(G5064&amp;Q5064&lt;&gt;"",W5064&amp;Q5064,"")</f>
        <v/>
      </c>
      <c r="B5064" s="60" t="str">
        <f>IF(C5064&lt;&gt;"",LEFT(C5064,9),"")</f>
        <v/>
      </c>
      <c r="V5064" s="60" t="str">
        <f>W5064&amp;H5064</f>
        <v/>
      </c>
      <c r="W5064" s="60" t="str">
        <f>_xlfn.LET(_xlpm.TextCell,TEXT(G5064,"###"),IF(_xlpm.TextCell&lt;&gt;"",IF(StyleSpaceSplit,IFERROR(IF(FIND(" ",_xlpm.TextCell)&gt;=1,MID(_xlpm.TextCell,1,FIND(" ",_xlpm.TextCell)-1),_xlpm.TextCell),_xlpm.TextCell),_xlpm.TextCell),""))</f>
        <v/>
      </c>
      <c r="X5064" s="60" t="str">
        <f>IF(A5064&lt;&gt;"",IFERROR(IF(FIND(" ",G5064)&gt;=1,MID(G5064,FIND(" ",G5064)+1,LEN(G5064)),""),""),"")</f>
        <v/>
      </c>
      <c r="AC5064" s="51">
        <f>IFERROR(VALUE(MID($C5064,1,2)),0)</f>
        <v>0</v>
      </c>
      <c r="AD5064" s="44">
        <f>IFERROR(VALUE(MID($C5064,4,3)),0)</f>
        <v>0</v>
      </c>
      <c r="AE5064" s="51">
        <f>VALUE(RIGHT("00"&amp;AC5064,2)&amp;RIGHT("000"&amp;AD5064,3))</f>
        <v>0</v>
      </c>
    </row>
    <row r="5065" spans="1:31">
      <c r="A5065" s="60" t="str">
        <f>IF(G5065&amp;Q5065&lt;&gt;"",W5065&amp;Q5065,"")</f>
        <v/>
      </c>
      <c r="B5065" s="60" t="str">
        <f>IF(C5065&lt;&gt;"",LEFT(C5065,9),"")</f>
        <v/>
      </c>
      <c r="V5065" s="60" t="str">
        <f>W5065&amp;H5065</f>
        <v/>
      </c>
      <c r="W5065" s="60" t="str">
        <f>_xlfn.LET(_xlpm.TextCell,TEXT(G5065,"###"),IF(_xlpm.TextCell&lt;&gt;"",IF(StyleSpaceSplit,IFERROR(IF(FIND(" ",_xlpm.TextCell)&gt;=1,MID(_xlpm.TextCell,1,FIND(" ",_xlpm.TextCell)-1),_xlpm.TextCell),_xlpm.TextCell),_xlpm.TextCell),""))</f>
        <v/>
      </c>
      <c r="X5065" s="60" t="str">
        <f>IF(A5065&lt;&gt;"",IFERROR(IF(FIND(" ",G5065)&gt;=1,MID(G5065,FIND(" ",G5065)+1,LEN(G5065)),""),""),"")</f>
        <v/>
      </c>
      <c r="AC5065" s="51">
        <f>IFERROR(VALUE(MID($C5065,1,2)),0)</f>
        <v>0</v>
      </c>
      <c r="AD5065" s="44">
        <f>IFERROR(VALUE(MID($C5065,4,3)),0)</f>
        <v>0</v>
      </c>
      <c r="AE5065" s="51">
        <f>VALUE(RIGHT("00"&amp;AC5065,2)&amp;RIGHT("000"&amp;AD5065,3))</f>
        <v>0</v>
      </c>
    </row>
    <row r="5066" spans="1:31">
      <c r="A5066" s="60" t="str">
        <f>IF(G5066&amp;Q5066&lt;&gt;"",W5066&amp;Q5066,"")</f>
        <v/>
      </c>
      <c r="B5066" s="60" t="str">
        <f>IF(C5066&lt;&gt;"",LEFT(C5066,9),"")</f>
        <v/>
      </c>
      <c r="V5066" s="60" t="str">
        <f>W5066&amp;H5066</f>
        <v/>
      </c>
      <c r="W5066" s="60" t="str">
        <f>_xlfn.LET(_xlpm.TextCell,TEXT(G5066,"###"),IF(_xlpm.TextCell&lt;&gt;"",IF(StyleSpaceSplit,IFERROR(IF(FIND(" ",_xlpm.TextCell)&gt;=1,MID(_xlpm.TextCell,1,FIND(" ",_xlpm.TextCell)-1),_xlpm.TextCell),_xlpm.TextCell),_xlpm.TextCell),""))</f>
        <v/>
      </c>
      <c r="X5066" s="60" t="str">
        <f>IF(A5066&lt;&gt;"",IFERROR(IF(FIND(" ",G5066)&gt;=1,MID(G5066,FIND(" ",G5066)+1,LEN(G5066)),""),""),"")</f>
        <v/>
      </c>
      <c r="AC5066" s="51">
        <f>IFERROR(VALUE(MID($C5066,1,2)),0)</f>
        <v>0</v>
      </c>
      <c r="AD5066" s="44">
        <f>IFERROR(VALUE(MID($C5066,4,3)),0)</f>
        <v>0</v>
      </c>
      <c r="AE5066" s="51">
        <f>VALUE(RIGHT("00"&amp;AC5066,2)&amp;RIGHT("000"&amp;AD5066,3))</f>
        <v>0</v>
      </c>
    </row>
    <row r="5067" spans="1:31">
      <c r="A5067" s="60" t="str">
        <f>IF(G5067&amp;Q5067&lt;&gt;"",W5067&amp;Q5067,"")</f>
        <v/>
      </c>
      <c r="B5067" s="60" t="str">
        <f>IF(C5067&lt;&gt;"",LEFT(C5067,9),"")</f>
        <v/>
      </c>
      <c r="V5067" s="60" t="str">
        <f>W5067&amp;H5067</f>
        <v/>
      </c>
      <c r="W5067" s="60" t="str">
        <f>_xlfn.LET(_xlpm.TextCell,TEXT(G5067,"###"),IF(_xlpm.TextCell&lt;&gt;"",IF(StyleSpaceSplit,IFERROR(IF(FIND(" ",_xlpm.TextCell)&gt;=1,MID(_xlpm.TextCell,1,FIND(" ",_xlpm.TextCell)-1),_xlpm.TextCell),_xlpm.TextCell),_xlpm.TextCell),""))</f>
        <v/>
      </c>
      <c r="X5067" s="60" t="str">
        <f>IF(A5067&lt;&gt;"",IFERROR(IF(FIND(" ",G5067)&gt;=1,MID(G5067,FIND(" ",G5067)+1,LEN(G5067)),""),""),"")</f>
        <v/>
      </c>
      <c r="AC5067" s="51">
        <f>IFERROR(VALUE(MID($C5067,1,2)),0)</f>
        <v>0</v>
      </c>
      <c r="AD5067" s="44">
        <f>IFERROR(VALUE(MID($C5067,4,3)),0)</f>
        <v>0</v>
      </c>
      <c r="AE5067" s="51">
        <f>VALUE(RIGHT("00"&amp;AC5067,2)&amp;RIGHT("000"&amp;AD5067,3))</f>
        <v>0</v>
      </c>
    </row>
    <row r="5068" spans="1:31">
      <c r="A5068" s="60" t="str">
        <f>IF(G5068&amp;Q5068&lt;&gt;"",W5068&amp;Q5068,"")</f>
        <v/>
      </c>
      <c r="B5068" s="60" t="str">
        <f>IF(C5068&lt;&gt;"",LEFT(C5068,9),"")</f>
        <v/>
      </c>
      <c r="V5068" s="60" t="str">
        <f>W5068&amp;H5068</f>
        <v/>
      </c>
      <c r="W5068" s="60" t="str">
        <f>_xlfn.LET(_xlpm.TextCell,TEXT(G5068,"###"),IF(_xlpm.TextCell&lt;&gt;"",IF(StyleSpaceSplit,IFERROR(IF(FIND(" ",_xlpm.TextCell)&gt;=1,MID(_xlpm.TextCell,1,FIND(" ",_xlpm.TextCell)-1),_xlpm.TextCell),_xlpm.TextCell),_xlpm.TextCell),""))</f>
        <v/>
      </c>
      <c r="X5068" s="60" t="str">
        <f>IF(A5068&lt;&gt;"",IFERROR(IF(FIND(" ",G5068)&gt;=1,MID(G5068,FIND(" ",G5068)+1,LEN(G5068)),""),""),"")</f>
        <v/>
      </c>
      <c r="AC5068" s="51">
        <f>IFERROR(VALUE(MID($C5068,1,2)),0)</f>
        <v>0</v>
      </c>
      <c r="AD5068" s="44">
        <f>IFERROR(VALUE(MID($C5068,4,3)),0)</f>
        <v>0</v>
      </c>
      <c r="AE5068" s="51">
        <f>VALUE(RIGHT("00"&amp;AC5068,2)&amp;RIGHT("000"&amp;AD5068,3))</f>
        <v>0</v>
      </c>
    </row>
    <row r="5069" spans="1:31">
      <c r="A5069" s="60" t="str">
        <f>IF(G5069&amp;Q5069&lt;&gt;"",W5069&amp;Q5069,"")</f>
        <v/>
      </c>
      <c r="B5069" s="60" t="str">
        <f>IF(C5069&lt;&gt;"",LEFT(C5069,9),"")</f>
        <v/>
      </c>
      <c r="V5069" s="60" t="str">
        <f>W5069&amp;H5069</f>
        <v/>
      </c>
      <c r="W5069" s="60" t="str">
        <f>_xlfn.LET(_xlpm.TextCell,TEXT(G5069,"###"),IF(_xlpm.TextCell&lt;&gt;"",IF(StyleSpaceSplit,IFERROR(IF(FIND(" ",_xlpm.TextCell)&gt;=1,MID(_xlpm.TextCell,1,FIND(" ",_xlpm.TextCell)-1),_xlpm.TextCell),_xlpm.TextCell),_xlpm.TextCell),""))</f>
        <v/>
      </c>
      <c r="X5069" s="60" t="str">
        <f>IF(A5069&lt;&gt;"",IFERROR(IF(FIND(" ",G5069)&gt;=1,MID(G5069,FIND(" ",G5069)+1,LEN(G5069)),""),""),"")</f>
        <v/>
      </c>
      <c r="AC5069" s="51">
        <f>IFERROR(VALUE(MID($C5069,1,2)),0)</f>
        <v>0</v>
      </c>
      <c r="AD5069" s="44">
        <f>IFERROR(VALUE(MID($C5069,4,3)),0)</f>
        <v>0</v>
      </c>
      <c r="AE5069" s="51">
        <f>VALUE(RIGHT("00"&amp;AC5069,2)&amp;RIGHT("000"&amp;AD5069,3))</f>
        <v>0</v>
      </c>
    </row>
    <row r="5070" spans="1:31">
      <c r="A5070" s="60" t="str">
        <f>IF(G5070&amp;Q5070&lt;&gt;"",W5070&amp;Q5070,"")</f>
        <v/>
      </c>
      <c r="B5070" s="60" t="str">
        <f>IF(C5070&lt;&gt;"",LEFT(C5070,9),"")</f>
        <v/>
      </c>
      <c r="V5070" s="60" t="str">
        <f>W5070&amp;H5070</f>
        <v/>
      </c>
      <c r="W5070" s="60" t="str">
        <f>_xlfn.LET(_xlpm.TextCell,TEXT(G5070,"###"),IF(_xlpm.TextCell&lt;&gt;"",IF(StyleSpaceSplit,IFERROR(IF(FIND(" ",_xlpm.TextCell)&gt;=1,MID(_xlpm.TextCell,1,FIND(" ",_xlpm.TextCell)-1),_xlpm.TextCell),_xlpm.TextCell),_xlpm.TextCell),""))</f>
        <v/>
      </c>
      <c r="X5070" s="60" t="str">
        <f>IF(A5070&lt;&gt;"",IFERROR(IF(FIND(" ",G5070)&gt;=1,MID(G5070,FIND(" ",G5070)+1,LEN(G5070)),""),""),"")</f>
        <v/>
      </c>
      <c r="AC5070" s="51">
        <f>IFERROR(VALUE(MID($C5070,1,2)),0)</f>
        <v>0</v>
      </c>
      <c r="AD5070" s="44">
        <f>IFERROR(VALUE(MID($C5070,4,3)),0)</f>
        <v>0</v>
      </c>
      <c r="AE5070" s="51">
        <f>VALUE(RIGHT("00"&amp;AC5070,2)&amp;RIGHT("000"&amp;AD5070,3))</f>
        <v>0</v>
      </c>
    </row>
    <row r="5071" spans="1:31">
      <c r="A5071" s="60" t="str">
        <f>IF(G5071&amp;Q5071&lt;&gt;"",W5071&amp;Q5071,"")</f>
        <v/>
      </c>
      <c r="B5071" s="60" t="str">
        <f>IF(C5071&lt;&gt;"",LEFT(C5071,9),"")</f>
        <v/>
      </c>
      <c r="V5071" s="60" t="str">
        <f>W5071&amp;H5071</f>
        <v/>
      </c>
      <c r="W5071" s="60" t="str">
        <f>_xlfn.LET(_xlpm.TextCell,TEXT(G5071,"###"),IF(_xlpm.TextCell&lt;&gt;"",IF(StyleSpaceSplit,IFERROR(IF(FIND(" ",_xlpm.TextCell)&gt;=1,MID(_xlpm.TextCell,1,FIND(" ",_xlpm.TextCell)-1),_xlpm.TextCell),_xlpm.TextCell),_xlpm.TextCell),""))</f>
        <v/>
      </c>
      <c r="X5071" s="60" t="str">
        <f>IF(A5071&lt;&gt;"",IFERROR(IF(FIND(" ",G5071)&gt;=1,MID(G5071,FIND(" ",G5071)+1,LEN(G5071)),""),""),"")</f>
        <v/>
      </c>
      <c r="AC5071" s="51">
        <f>IFERROR(VALUE(MID($C5071,1,2)),0)</f>
        <v>0</v>
      </c>
      <c r="AD5071" s="44">
        <f>IFERROR(VALUE(MID($C5071,4,3)),0)</f>
        <v>0</v>
      </c>
      <c r="AE5071" s="51">
        <f>VALUE(RIGHT("00"&amp;AC5071,2)&amp;RIGHT("000"&amp;AD5071,3))</f>
        <v>0</v>
      </c>
    </row>
    <row r="5072" spans="1:31">
      <c r="A5072" s="60" t="str">
        <f>IF(G5072&amp;Q5072&lt;&gt;"",W5072&amp;Q5072,"")</f>
        <v/>
      </c>
      <c r="B5072" s="60" t="str">
        <f>IF(C5072&lt;&gt;"",LEFT(C5072,9),"")</f>
        <v/>
      </c>
      <c r="V5072" s="60" t="str">
        <f>W5072&amp;H5072</f>
        <v/>
      </c>
      <c r="W5072" s="60" t="str">
        <f>_xlfn.LET(_xlpm.TextCell,TEXT(G5072,"###"),IF(_xlpm.TextCell&lt;&gt;"",IF(StyleSpaceSplit,IFERROR(IF(FIND(" ",_xlpm.TextCell)&gt;=1,MID(_xlpm.TextCell,1,FIND(" ",_xlpm.TextCell)-1),_xlpm.TextCell),_xlpm.TextCell),_xlpm.TextCell),""))</f>
        <v/>
      </c>
      <c r="X5072" s="60" t="str">
        <f>IF(A5072&lt;&gt;"",IFERROR(IF(FIND(" ",G5072)&gt;=1,MID(G5072,FIND(" ",G5072)+1,LEN(G5072)),""),""),"")</f>
        <v/>
      </c>
      <c r="AC5072" s="51">
        <f>IFERROR(VALUE(MID($C5072,1,2)),0)</f>
        <v>0</v>
      </c>
      <c r="AD5072" s="44">
        <f>IFERROR(VALUE(MID($C5072,4,3)),0)</f>
        <v>0</v>
      </c>
      <c r="AE5072" s="51">
        <f>VALUE(RIGHT("00"&amp;AC5072,2)&amp;RIGHT("000"&amp;AD5072,3))</f>
        <v>0</v>
      </c>
    </row>
    <row r="5073" spans="1:31">
      <c r="A5073" s="60" t="str">
        <f>IF(G5073&amp;Q5073&lt;&gt;"",W5073&amp;Q5073,"")</f>
        <v/>
      </c>
      <c r="B5073" s="60" t="str">
        <f>IF(C5073&lt;&gt;"",LEFT(C5073,9),"")</f>
        <v/>
      </c>
      <c r="V5073" s="60" t="str">
        <f>W5073&amp;H5073</f>
        <v/>
      </c>
      <c r="W5073" s="60" t="str">
        <f>_xlfn.LET(_xlpm.TextCell,TEXT(G5073,"###"),IF(_xlpm.TextCell&lt;&gt;"",IF(StyleSpaceSplit,IFERROR(IF(FIND(" ",_xlpm.TextCell)&gt;=1,MID(_xlpm.TextCell,1,FIND(" ",_xlpm.TextCell)-1),_xlpm.TextCell),_xlpm.TextCell),_xlpm.TextCell),""))</f>
        <v/>
      </c>
      <c r="X5073" s="60" t="str">
        <f>IF(A5073&lt;&gt;"",IFERROR(IF(FIND(" ",G5073)&gt;=1,MID(G5073,FIND(" ",G5073)+1,LEN(G5073)),""),""),"")</f>
        <v/>
      </c>
      <c r="AC5073" s="51">
        <f>IFERROR(VALUE(MID($C5073,1,2)),0)</f>
        <v>0</v>
      </c>
      <c r="AD5073" s="44">
        <f>IFERROR(VALUE(MID($C5073,4,3)),0)</f>
        <v>0</v>
      </c>
      <c r="AE5073" s="51">
        <f>VALUE(RIGHT("00"&amp;AC5073,2)&amp;RIGHT("000"&amp;AD5073,3))</f>
        <v>0</v>
      </c>
    </row>
    <row r="5074" spans="1:31">
      <c r="A5074" s="60" t="str">
        <f>IF(G5074&amp;Q5074&lt;&gt;"",W5074&amp;Q5074,"")</f>
        <v/>
      </c>
      <c r="B5074" s="60" t="str">
        <f>IF(C5074&lt;&gt;"",LEFT(C5074,9),"")</f>
        <v/>
      </c>
      <c r="V5074" s="60" t="str">
        <f>W5074&amp;H5074</f>
        <v/>
      </c>
      <c r="W5074" s="60" t="str">
        <f>_xlfn.LET(_xlpm.TextCell,TEXT(G5074,"###"),IF(_xlpm.TextCell&lt;&gt;"",IF(StyleSpaceSplit,IFERROR(IF(FIND(" ",_xlpm.TextCell)&gt;=1,MID(_xlpm.TextCell,1,FIND(" ",_xlpm.TextCell)-1),_xlpm.TextCell),_xlpm.TextCell),_xlpm.TextCell),""))</f>
        <v/>
      </c>
      <c r="X5074" s="60" t="str">
        <f>IF(A5074&lt;&gt;"",IFERROR(IF(FIND(" ",G5074)&gt;=1,MID(G5074,FIND(" ",G5074)+1,LEN(G5074)),""),""),"")</f>
        <v/>
      </c>
      <c r="AC5074" s="51">
        <f>IFERROR(VALUE(MID($C5074,1,2)),0)</f>
        <v>0</v>
      </c>
      <c r="AD5074" s="44">
        <f>IFERROR(VALUE(MID($C5074,4,3)),0)</f>
        <v>0</v>
      </c>
      <c r="AE5074" s="51">
        <f>VALUE(RIGHT("00"&amp;AC5074,2)&amp;RIGHT("000"&amp;AD5074,3))</f>
        <v>0</v>
      </c>
    </row>
    <row r="5075" spans="1:31">
      <c r="A5075" s="60" t="str">
        <f>IF(G5075&amp;Q5075&lt;&gt;"",W5075&amp;Q5075,"")</f>
        <v/>
      </c>
      <c r="B5075" s="60" t="str">
        <f>IF(C5075&lt;&gt;"",LEFT(C5075,9),"")</f>
        <v/>
      </c>
      <c r="V5075" s="60" t="str">
        <f>W5075&amp;H5075</f>
        <v/>
      </c>
      <c r="W5075" s="60" t="str">
        <f>_xlfn.LET(_xlpm.TextCell,TEXT(G5075,"###"),IF(_xlpm.TextCell&lt;&gt;"",IF(StyleSpaceSplit,IFERROR(IF(FIND(" ",_xlpm.TextCell)&gt;=1,MID(_xlpm.TextCell,1,FIND(" ",_xlpm.TextCell)-1),_xlpm.TextCell),_xlpm.TextCell),_xlpm.TextCell),""))</f>
        <v/>
      </c>
      <c r="X5075" s="60" t="str">
        <f>IF(A5075&lt;&gt;"",IFERROR(IF(FIND(" ",G5075)&gt;=1,MID(G5075,FIND(" ",G5075)+1,LEN(G5075)),""),""),"")</f>
        <v/>
      </c>
      <c r="AC5075" s="51">
        <f>IFERROR(VALUE(MID($C5075,1,2)),0)</f>
        <v>0</v>
      </c>
      <c r="AD5075" s="44">
        <f>IFERROR(VALUE(MID($C5075,4,3)),0)</f>
        <v>0</v>
      </c>
      <c r="AE5075" s="51">
        <f>VALUE(RIGHT("00"&amp;AC5075,2)&amp;RIGHT("000"&amp;AD5075,3))</f>
        <v>0</v>
      </c>
    </row>
    <row r="5076" spans="1:31">
      <c r="A5076" s="60" t="str">
        <f>IF(G5076&amp;Q5076&lt;&gt;"",W5076&amp;Q5076,"")</f>
        <v/>
      </c>
      <c r="B5076" s="60" t="str">
        <f>IF(C5076&lt;&gt;"",LEFT(C5076,9),"")</f>
        <v/>
      </c>
      <c r="V5076" s="60" t="str">
        <f>W5076&amp;H5076</f>
        <v/>
      </c>
      <c r="W5076" s="60" t="str">
        <f>_xlfn.LET(_xlpm.TextCell,TEXT(G5076,"###"),IF(_xlpm.TextCell&lt;&gt;"",IF(StyleSpaceSplit,IFERROR(IF(FIND(" ",_xlpm.TextCell)&gt;=1,MID(_xlpm.TextCell,1,FIND(" ",_xlpm.TextCell)-1),_xlpm.TextCell),_xlpm.TextCell),_xlpm.TextCell),""))</f>
        <v/>
      </c>
      <c r="X5076" s="60" t="str">
        <f>IF(A5076&lt;&gt;"",IFERROR(IF(FIND(" ",G5076)&gt;=1,MID(G5076,FIND(" ",G5076)+1,LEN(G5076)),""),""),"")</f>
        <v/>
      </c>
      <c r="AC5076" s="51">
        <f>IFERROR(VALUE(MID($C5076,1,2)),0)</f>
        <v>0</v>
      </c>
      <c r="AD5076" s="44">
        <f>IFERROR(VALUE(MID($C5076,4,3)),0)</f>
        <v>0</v>
      </c>
      <c r="AE5076" s="51">
        <f>VALUE(RIGHT("00"&amp;AC5076,2)&amp;RIGHT("000"&amp;AD5076,3))</f>
        <v>0</v>
      </c>
    </row>
    <row r="5077" spans="1:31">
      <c r="A5077" s="60" t="str">
        <f>IF(G5077&amp;Q5077&lt;&gt;"",W5077&amp;Q5077,"")</f>
        <v/>
      </c>
      <c r="B5077" s="60" t="str">
        <f>IF(C5077&lt;&gt;"",LEFT(C5077,9),"")</f>
        <v/>
      </c>
      <c r="V5077" s="60" t="str">
        <f>W5077&amp;H5077</f>
        <v/>
      </c>
      <c r="W5077" s="60" t="str">
        <f>_xlfn.LET(_xlpm.TextCell,TEXT(G5077,"###"),IF(_xlpm.TextCell&lt;&gt;"",IF(StyleSpaceSplit,IFERROR(IF(FIND(" ",_xlpm.TextCell)&gt;=1,MID(_xlpm.TextCell,1,FIND(" ",_xlpm.TextCell)-1),_xlpm.TextCell),_xlpm.TextCell),_xlpm.TextCell),""))</f>
        <v/>
      </c>
      <c r="X5077" s="60" t="str">
        <f>IF(A5077&lt;&gt;"",IFERROR(IF(FIND(" ",G5077)&gt;=1,MID(G5077,FIND(" ",G5077)+1,LEN(G5077)),""),""),"")</f>
        <v/>
      </c>
      <c r="AC5077" s="51">
        <f>IFERROR(VALUE(MID($C5077,1,2)),0)</f>
        <v>0</v>
      </c>
      <c r="AD5077" s="44">
        <f>IFERROR(VALUE(MID($C5077,4,3)),0)</f>
        <v>0</v>
      </c>
      <c r="AE5077" s="51">
        <f>VALUE(RIGHT("00"&amp;AC5077,2)&amp;RIGHT("000"&amp;AD5077,3))</f>
        <v>0</v>
      </c>
    </row>
    <row r="5078" spans="1:31">
      <c r="A5078" s="60" t="str">
        <f>IF(G5078&amp;Q5078&lt;&gt;"",W5078&amp;Q5078,"")</f>
        <v/>
      </c>
      <c r="B5078" s="60" t="str">
        <f>IF(C5078&lt;&gt;"",LEFT(C5078,9),"")</f>
        <v/>
      </c>
      <c r="V5078" s="60" t="str">
        <f>W5078&amp;H5078</f>
        <v/>
      </c>
      <c r="W5078" s="60" t="str">
        <f>_xlfn.LET(_xlpm.TextCell,TEXT(G5078,"###"),IF(_xlpm.TextCell&lt;&gt;"",IF(StyleSpaceSplit,IFERROR(IF(FIND(" ",_xlpm.TextCell)&gt;=1,MID(_xlpm.TextCell,1,FIND(" ",_xlpm.TextCell)-1),_xlpm.TextCell),_xlpm.TextCell),_xlpm.TextCell),""))</f>
        <v/>
      </c>
      <c r="X5078" s="60" t="str">
        <f>IF(A5078&lt;&gt;"",IFERROR(IF(FIND(" ",G5078)&gt;=1,MID(G5078,FIND(" ",G5078)+1,LEN(G5078)),""),""),"")</f>
        <v/>
      </c>
      <c r="AC5078" s="51">
        <f>IFERROR(VALUE(MID($C5078,1,2)),0)</f>
        <v>0</v>
      </c>
      <c r="AD5078" s="44">
        <f>IFERROR(VALUE(MID($C5078,4,3)),0)</f>
        <v>0</v>
      </c>
      <c r="AE5078" s="51">
        <f>VALUE(RIGHT("00"&amp;AC5078,2)&amp;RIGHT("000"&amp;AD5078,3))</f>
        <v>0</v>
      </c>
    </row>
    <row r="5079" spans="1:31">
      <c r="A5079" s="60" t="str">
        <f>IF(G5079&amp;Q5079&lt;&gt;"",W5079&amp;Q5079,"")</f>
        <v/>
      </c>
      <c r="B5079" s="60" t="str">
        <f>IF(C5079&lt;&gt;"",LEFT(C5079,9),"")</f>
        <v/>
      </c>
      <c r="V5079" s="60" t="str">
        <f>W5079&amp;H5079</f>
        <v/>
      </c>
      <c r="W5079" s="60" t="str">
        <f>_xlfn.LET(_xlpm.TextCell,TEXT(G5079,"###"),IF(_xlpm.TextCell&lt;&gt;"",IF(StyleSpaceSplit,IFERROR(IF(FIND(" ",_xlpm.TextCell)&gt;=1,MID(_xlpm.TextCell,1,FIND(" ",_xlpm.TextCell)-1),_xlpm.TextCell),_xlpm.TextCell),_xlpm.TextCell),""))</f>
        <v/>
      </c>
      <c r="X5079" s="60" t="str">
        <f>IF(A5079&lt;&gt;"",IFERROR(IF(FIND(" ",G5079)&gt;=1,MID(G5079,FIND(" ",G5079)+1,LEN(G5079)),""),""),"")</f>
        <v/>
      </c>
      <c r="AC5079" s="51">
        <f>IFERROR(VALUE(MID($C5079,1,2)),0)</f>
        <v>0</v>
      </c>
      <c r="AD5079" s="44">
        <f>IFERROR(VALUE(MID($C5079,4,3)),0)</f>
        <v>0</v>
      </c>
      <c r="AE5079" s="51">
        <f>VALUE(RIGHT("00"&amp;AC5079,2)&amp;RIGHT("000"&amp;AD5079,3))</f>
        <v>0</v>
      </c>
    </row>
    <row r="5080" spans="1:31">
      <c r="A5080" s="60" t="str">
        <f>IF(G5080&amp;Q5080&lt;&gt;"",W5080&amp;Q5080,"")</f>
        <v/>
      </c>
      <c r="B5080" s="60" t="str">
        <f>IF(C5080&lt;&gt;"",LEFT(C5080,9),"")</f>
        <v/>
      </c>
      <c r="V5080" s="60" t="str">
        <f>W5080&amp;H5080</f>
        <v/>
      </c>
      <c r="W5080" s="60" t="str">
        <f>_xlfn.LET(_xlpm.TextCell,TEXT(G5080,"###"),IF(_xlpm.TextCell&lt;&gt;"",IF(StyleSpaceSplit,IFERROR(IF(FIND(" ",_xlpm.TextCell)&gt;=1,MID(_xlpm.TextCell,1,FIND(" ",_xlpm.TextCell)-1),_xlpm.TextCell),_xlpm.TextCell),_xlpm.TextCell),""))</f>
        <v/>
      </c>
      <c r="X5080" s="60" t="str">
        <f>IF(A5080&lt;&gt;"",IFERROR(IF(FIND(" ",G5080)&gt;=1,MID(G5080,FIND(" ",G5080)+1,LEN(G5080)),""),""),"")</f>
        <v/>
      </c>
      <c r="AC5080" s="51">
        <f>IFERROR(VALUE(MID($C5080,1,2)),0)</f>
        <v>0</v>
      </c>
      <c r="AD5080" s="44">
        <f>IFERROR(VALUE(MID($C5080,4,3)),0)</f>
        <v>0</v>
      </c>
      <c r="AE5080" s="51">
        <f>VALUE(RIGHT("00"&amp;AC5080,2)&amp;RIGHT("000"&amp;AD5080,3))</f>
        <v>0</v>
      </c>
    </row>
    <row r="5081" spans="1:31">
      <c r="A5081" s="60" t="str">
        <f>IF(G5081&amp;Q5081&lt;&gt;"",W5081&amp;Q5081,"")</f>
        <v/>
      </c>
      <c r="B5081" s="60" t="str">
        <f>IF(C5081&lt;&gt;"",LEFT(C5081,9),"")</f>
        <v/>
      </c>
      <c r="V5081" s="60" t="str">
        <f>W5081&amp;H5081</f>
        <v/>
      </c>
      <c r="W5081" s="60" t="str">
        <f>_xlfn.LET(_xlpm.TextCell,TEXT(G5081,"###"),IF(_xlpm.TextCell&lt;&gt;"",IF(StyleSpaceSplit,IFERROR(IF(FIND(" ",_xlpm.TextCell)&gt;=1,MID(_xlpm.TextCell,1,FIND(" ",_xlpm.TextCell)-1),_xlpm.TextCell),_xlpm.TextCell),_xlpm.TextCell),""))</f>
        <v/>
      </c>
      <c r="X5081" s="60" t="str">
        <f>IF(A5081&lt;&gt;"",IFERROR(IF(FIND(" ",G5081)&gt;=1,MID(G5081,FIND(" ",G5081)+1,LEN(G5081)),""),""),"")</f>
        <v/>
      </c>
      <c r="AC5081" s="51">
        <f>IFERROR(VALUE(MID($C5081,1,2)),0)</f>
        <v>0</v>
      </c>
      <c r="AD5081" s="44">
        <f>IFERROR(VALUE(MID($C5081,4,3)),0)</f>
        <v>0</v>
      </c>
      <c r="AE5081" s="51">
        <f>VALUE(RIGHT("00"&amp;AC5081,2)&amp;RIGHT("000"&amp;AD5081,3))</f>
        <v>0</v>
      </c>
    </row>
    <row r="5082" spans="1:31">
      <c r="A5082" s="60" t="str">
        <f>IF(G5082&amp;Q5082&lt;&gt;"",W5082&amp;Q5082,"")</f>
        <v/>
      </c>
      <c r="B5082" s="60" t="str">
        <f>IF(C5082&lt;&gt;"",LEFT(C5082,9),"")</f>
        <v/>
      </c>
      <c r="V5082" s="60" t="str">
        <f>W5082&amp;H5082</f>
        <v/>
      </c>
      <c r="W5082" s="60" t="str">
        <f>_xlfn.LET(_xlpm.TextCell,TEXT(G5082,"###"),IF(_xlpm.TextCell&lt;&gt;"",IF(StyleSpaceSplit,IFERROR(IF(FIND(" ",_xlpm.TextCell)&gt;=1,MID(_xlpm.TextCell,1,FIND(" ",_xlpm.TextCell)-1),_xlpm.TextCell),_xlpm.TextCell),_xlpm.TextCell),""))</f>
        <v/>
      </c>
      <c r="X5082" s="60" t="str">
        <f>IF(A5082&lt;&gt;"",IFERROR(IF(FIND(" ",G5082)&gt;=1,MID(G5082,FIND(" ",G5082)+1,LEN(G5082)),""),""),"")</f>
        <v/>
      </c>
      <c r="AC5082" s="51">
        <f>IFERROR(VALUE(MID($C5082,1,2)),0)</f>
        <v>0</v>
      </c>
      <c r="AD5082" s="44">
        <f>IFERROR(VALUE(MID($C5082,4,3)),0)</f>
        <v>0</v>
      </c>
      <c r="AE5082" s="51">
        <f>VALUE(RIGHT("00"&amp;AC5082,2)&amp;RIGHT("000"&amp;AD5082,3))</f>
        <v>0</v>
      </c>
    </row>
    <row r="5083" spans="1:31">
      <c r="A5083" s="60" t="str">
        <f>IF(G5083&amp;Q5083&lt;&gt;"",W5083&amp;Q5083,"")</f>
        <v/>
      </c>
      <c r="B5083" s="60" t="str">
        <f>IF(C5083&lt;&gt;"",LEFT(C5083,9),"")</f>
        <v/>
      </c>
      <c r="V5083" s="60" t="str">
        <f>W5083&amp;H5083</f>
        <v/>
      </c>
      <c r="W5083" s="60" t="str">
        <f>_xlfn.LET(_xlpm.TextCell,TEXT(G5083,"###"),IF(_xlpm.TextCell&lt;&gt;"",IF(StyleSpaceSplit,IFERROR(IF(FIND(" ",_xlpm.TextCell)&gt;=1,MID(_xlpm.TextCell,1,FIND(" ",_xlpm.TextCell)-1),_xlpm.TextCell),_xlpm.TextCell),_xlpm.TextCell),""))</f>
        <v/>
      </c>
      <c r="X5083" s="60" t="str">
        <f>IF(A5083&lt;&gt;"",IFERROR(IF(FIND(" ",G5083)&gt;=1,MID(G5083,FIND(" ",G5083)+1,LEN(G5083)),""),""),"")</f>
        <v/>
      </c>
      <c r="AC5083" s="51">
        <f>IFERROR(VALUE(MID($C5083,1,2)),0)</f>
        <v>0</v>
      </c>
      <c r="AD5083" s="44">
        <f>IFERROR(VALUE(MID($C5083,4,3)),0)</f>
        <v>0</v>
      </c>
      <c r="AE5083" s="51">
        <f>VALUE(RIGHT("00"&amp;AC5083,2)&amp;RIGHT("000"&amp;AD5083,3))</f>
        <v>0</v>
      </c>
    </row>
    <row r="5084" spans="1:31">
      <c r="A5084" s="60" t="str">
        <f>IF(G5084&amp;Q5084&lt;&gt;"",W5084&amp;Q5084,"")</f>
        <v/>
      </c>
      <c r="B5084" s="60" t="str">
        <f>IF(C5084&lt;&gt;"",LEFT(C5084,9),"")</f>
        <v/>
      </c>
      <c r="V5084" s="60" t="str">
        <f>W5084&amp;H5084</f>
        <v/>
      </c>
      <c r="W5084" s="60" t="str">
        <f>_xlfn.LET(_xlpm.TextCell,TEXT(G5084,"###"),IF(_xlpm.TextCell&lt;&gt;"",IF(StyleSpaceSplit,IFERROR(IF(FIND(" ",_xlpm.TextCell)&gt;=1,MID(_xlpm.TextCell,1,FIND(" ",_xlpm.TextCell)-1),_xlpm.TextCell),_xlpm.TextCell),_xlpm.TextCell),""))</f>
        <v/>
      </c>
      <c r="X5084" s="60" t="str">
        <f>IF(A5084&lt;&gt;"",IFERROR(IF(FIND(" ",G5084)&gt;=1,MID(G5084,FIND(" ",G5084)+1,LEN(G5084)),""),""),"")</f>
        <v/>
      </c>
      <c r="AC5084" s="51">
        <f>IFERROR(VALUE(MID($C5084,1,2)),0)</f>
        <v>0</v>
      </c>
      <c r="AD5084" s="44">
        <f>IFERROR(VALUE(MID($C5084,4,3)),0)</f>
        <v>0</v>
      </c>
      <c r="AE5084" s="51">
        <f>VALUE(RIGHT("00"&amp;AC5084,2)&amp;RIGHT("000"&amp;AD5084,3))</f>
        <v>0</v>
      </c>
    </row>
    <row r="5085" spans="1:31">
      <c r="A5085" s="60" t="str">
        <f>IF(G5085&amp;Q5085&lt;&gt;"",W5085&amp;Q5085,"")</f>
        <v/>
      </c>
      <c r="B5085" s="60" t="str">
        <f>IF(C5085&lt;&gt;"",LEFT(C5085,9),"")</f>
        <v/>
      </c>
      <c r="V5085" s="60" t="str">
        <f>W5085&amp;H5085</f>
        <v/>
      </c>
      <c r="W5085" s="60" t="str">
        <f>_xlfn.LET(_xlpm.TextCell,TEXT(G5085,"###"),IF(_xlpm.TextCell&lt;&gt;"",IF(StyleSpaceSplit,IFERROR(IF(FIND(" ",_xlpm.TextCell)&gt;=1,MID(_xlpm.TextCell,1,FIND(" ",_xlpm.TextCell)-1),_xlpm.TextCell),_xlpm.TextCell),_xlpm.TextCell),""))</f>
        <v/>
      </c>
      <c r="X5085" s="60" t="str">
        <f>IF(A5085&lt;&gt;"",IFERROR(IF(FIND(" ",G5085)&gt;=1,MID(G5085,FIND(" ",G5085)+1,LEN(G5085)),""),""),"")</f>
        <v/>
      </c>
      <c r="AC5085" s="51">
        <f>IFERROR(VALUE(MID($C5085,1,2)),0)</f>
        <v>0</v>
      </c>
      <c r="AD5085" s="44">
        <f>IFERROR(VALUE(MID($C5085,4,3)),0)</f>
        <v>0</v>
      </c>
      <c r="AE5085" s="51">
        <f>VALUE(RIGHT("00"&amp;AC5085,2)&amp;RIGHT("000"&amp;AD5085,3))</f>
        <v>0</v>
      </c>
    </row>
    <row r="5086" spans="1:31">
      <c r="A5086" s="60" t="str">
        <f>IF(G5086&amp;Q5086&lt;&gt;"",W5086&amp;Q5086,"")</f>
        <v/>
      </c>
      <c r="B5086" s="60" t="str">
        <f>IF(C5086&lt;&gt;"",LEFT(C5086,9),"")</f>
        <v/>
      </c>
      <c r="V5086" s="60" t="str">
        <f>W5086&amp;H5086</f>
        <v/>
      </c>
      <c r="W5086" s="60" t="str">
        <f>_xlfn.LET(_xlpm.TextCell,TEXT(G5086,"###"),IF(_xlpm.TextCell&lt;&gt;"",IF(StyleSpaceSplit,IFERROR(IF(FIND(" ",_xlpm.TextCell)&gt;=1,MID(_xlpm.TextCell,1,FIND(" ",_xlpm.TextCell)-1),_xlpm.TextCell),_xlpm.TextCell),_xlpm.TextCell),""))</f>
        <v/>
      </c>
      <c r="X5086" s="60" t="str">
        <f>IF(A5086&lt;&gt;"",IFERROR(IF(FIND(" ",G5086)&gt;=1,MID(G5086,FIND(" ",G5086)+1,LEN(G5086)),""),""),"")</f>
        <v/>
      </c>
      <c r="AC5086" s="51">
        <f>IFERROR(VALUE(MID($C5086,1,2)),0)</f>
        <v>0</v>
      </c>
      <c r="AD5086" s="44">
        <f>IFERROR(VALUE(MID($C5086,4,3)),0)</f>
        <v>0</v>
      </c>
      <c r="AE5086" s="51">
        <f>VALUE(RIGHT("00"&amp;AC5086,2)&amp;RIGHT("000"&amp;AD5086,3))</f>
        <v>0</v>
      </c>
    </row>
    <row r="5087" spans="1:31">
      <c r="A5087" s="60" t="str">
        <f>IF(G5087&amp;Q5087&lt;&gt;"",W5087&amp;Q5087,"")</f>
        <v/>
      </c>
      <c r="B5087" s="60" t="str">
        <f>IF(C5087&lt;&gt;"",LEFT(C5087,9),"")</f>
        <v/>
      </c>
      <c r="V5087" s="60" t="str">
        <f>W5087&amp;H5087</f>
        <v/>
      </c>
      <c r="W5087" s="60" t="str">
        <f>_xlfn.LET(_xlpm.TextCell,TEXT(G5087,"###"),IF(_xlpm.TextCell&lt;&gt;"",IF(StyleSpaceSplit,IFERROR(IF(FIND(" ",_xlpm.TextCell)&gt;=1,MID(_xlpm.TextCell,1,FIND(" ",_xlpm.TextCell)-1),_xlpm.TextCell),_xlpm.TextCell),_xlpm.TextCell),""))</f>
        <v/>
      </c>
      <c r="X5087" s="60" t="str">
        <f>IF(A5087&lt;&gt;"",IFERROR(IF(FIND(" ",G5087)&gt;=1,MID(G5087,FIND(" ",G5087)+1,LEN(G5087)),""),""),"")</f>
        <v/>
      </c>
      <c r="AC5087" s="51">
        <f>IFERROR(VALUE(MID($C5087,1,2)),0)</f>
        <v>0</v>
      </c>
      <c r="AD5087" s="44">
        <f>IFERROR(VALUE(MID($C5087,4,3)),0)</f>
        <v>0</v>
      </c>
      <c r="AE5087" s="51">
        <f>VALUE(RIGHT("00"&amp;AC5087,2)&amp;RIGHT("000"&amp;AD5087,3))</f>
        <v>0</v>
      </c>
    </row>
    <row r="5088" spans="1:31">
      <c r="A5088" s="60" t="str">
        <f>IF(G5088&amp;Q5088&lt;&gt;"",W5088&amp;Q5088,"")</f>
        <v/>
      </c>
      <c r="B5088" s="60" t="str">
        <f>IF(C5088&lt;&gt;"",LEFT(C5088,9),"")</f>
        <v/>
      </c>
      <c r="V5088" s="60" t="str">
        <f>W5088&amp;H5088</f>
        <v/>
      </c>
      <c r="W5088" s="60" t="str">
        <f>_xlfn.LET(_xlpm.TextCell,TEXT(G5088,"###"),IF(_xlpm.TextCell&lt;&gt;"",IF(StyleSpaceSplit,IFERROR(IF(FIND(" ",_xlpm.TextCell)&gt;=1,MID(_xlpm.TextCell,1,FIND(" ",_xlpm.TextCell)-1),_xlpm.TextCell),_xlpm.TextCell),_xlpm.TextCell),""))</f>
        <v/>
      </c>
      <c r="X5088" s="60" t="str">
        <f>IF(A5088&lt;&gt;"",IFERROR(IF(FIND(" ",G5088)&gt;=1,MID(G5088,FIND(" ",G5088)+1,LEN(G5088)),""),""),"")</f>
        <v/>
      </c>
      <c r="AC5088" s="51">
        <f>IFERROR(VALUE(MID($C5088,1,2)),0)</f>
        <v>0</v>
      </c>
      <c r="AD5088" s="44">
        <f>IFERROR(VALUE(MID($C5088,4,3)),0)</f>
        <v>0</v>
      </c>
      <c r="AE5088" s="51">
        <f>VALUE(RIGHT("00"&amp;AC5088,2)&amp;RIGHT("000"&amp;AD5088,3))</f>
        <v>0</v>
      </c>
    </row>
    <row r="5089" spans="1:31">
      <c r="A5089" s="60" t="str">
        <f>IF(G5089&amp;Q5089&lt;&gt;"",W5089&amp;Q5089,"")</f>
        <v/>
      </c>
      <c r="B5089" s="60" t="str">
        <f>IF(C5089&lt;&gt;"",LEFT(C5089,9),"")</f>
        <v/>
      </c>
      <c r="V5089" s="60" t="str">
        <f>W5089&amp;H5089</f>
        <v/>
      </c>
      <c r="W5089" s="60" t="str">
        <f>_xlfn.LET(_xlpm.TextCell,TEXT(G5089,"###"),IF(_xlpm.TextCell&lt;&gt;"",IF(StyleSpaceSplit,IFERROR(IF(FIND(" ",_xlpm.TextCell)&gt;=1,MID(_xlpm.TextCell,1,FIND(" ",_xlpm.TextCell)-1),_xlpm.TextCell),_xlpm.TextCell),_xlpm.TextCell),""))</f>
        <v/>
      </c>
      <c r="X5089" s="60" t="str">
        <f>IF(A5089&lt;&gt;"",IFERROR(IF(FIND(" ",G5089)&gt;=1,MID(G5089,FIND(" ",G5089)+1,LEN(G5089)),""),""),"")</f>
        <v/>
      </c>
      <c r="AC5089" s="51">
        <f>IFERROR(VALUE(MID($C5089,1,2)),0)</f>
        <v>0</v>
      </c>
      <c r="AD5089" s="44">
        <f>IFERROR(VALUE(MID($C5089,4,3)),0)</f>
        <v>0</v>
      </c>
      <c r="AE5089" s="51">
        <f>VALUE(RIGHT("00"&amp;AC5089,2)&amp;RIGHT("000"&amp;AD5089,3))</f>
        <v>0</v>
      </c>
    </row>
    <row r="5090" spans="1:31">
      <c r="A5090" s="60" t="str">
        <f>IF(G5090&amp;Q5090&lt;&gt;"",W5090&amp;Q5090,"")</f>
        <v/>
      </c>
      <c r="B5090" s="60" t="str">
        <f>IF(C5090&lt;&gt;"",LEFT(C5090,9),"")</f>
        <v/>
      </c>
      <c r="V5090" s="60" t="str">
        <f>W5090&amp;H5090</f>
        <v/>
      </c>
      <c r="W5090" s="60" t="str">
        <f>_xlfn.LET(_xlpm.TextCell,TEXT(G5090,"###"),IF(_xlpm.TextCell&lt;&gt;"",IF(StyleSpaceSplit,IFERROR(IF(FIND(" ",_xlpm.TextCell)&gt;=1,MID(_xlpm.TextCell,1,FIND(" ",_xlpm.TextCell)-1),_xlpm.TextCell),_xlpm.TextCell),_xlpm.TextCell),""))</f>
        <v/>
      </c>
      <c r="X5090" s="60" t="str">
        <f>IF(A5090&lt;&gt;"",IFERROR(IF(FIND(" ",G5090)&gt;=1,MID(G5090,FIND(" ",G5090)+1,LEN(G5090)),""),""),"")</f>
        <v/>
      </c>
      <c r="AC5090" s="51">
        <f>IFERROR(VALUE(MID($C5090,1,2)),0)</f>
        <v>0</v>
      </c>
      <c r="AD5090" s="44">
        <f>IFERROR(VALUE(MID($C5090,4,3)),0)</f>
        <v>0</v>
      </c>
      <c r="AE5090" s="51">
        <f>VALUE(RIGHT("00"&amp;AC5090,2)&amp;RIGHT("000"&amp;AD5090,3))</f>
        <v>0</v>
      </c>
    </row>
    <row r="5091" spans="1:31">
      <c r="A5091" s="60" t="str">
        <f>IF(G5091&amp;Q5091&lt;&gt;"",W5091&amp;Q5091,"")</f>
        <v/>
      </c>
      <c r="B5091" s="60" t="str">
        <f>IF(C5091&lt;&gt;"",LEFT(C5091,9),"")</f>
        <v/>
      </c>
      <c r="V5091" s="60" t="str">
        <f>W5091&amp;H5091</f>
        <v/>
      </c>
      <c r="W5091" s="60" t="str">
        <f>_xlfn.LET(_xlpm.TextCell,TEXT(G5091,"###"),IF(_xlpm.TextCell&lt;&gt;"",IF(StyleSpaceSplit,IFERROR(IF(FIND(" ",_xlpm.TextCell)&gt;=1,MID(_xlpm.TextCell,1,FIND(" ",_xlpm.TextCell)-1),_xlpm.TextCell),_xlpm.TextCell),_xlpm.TextCell),""))</f>
        <v/>
      </c>
      <c r="X5091" s="60" t="str">
        <f>IF(A5091&lt;&gt;"",IFERROR(IF(FIND(" ",G5091)&gt;=1,MID(G5091,FIND(" ",G5091)+1,LEN(G5091)),""),""),"")</f>
        <v/>
      </c>
      <c r="AC5091" s="51">
        <f>IFERROR(VALUE(MID($C5091,1,2)),0)</f>
        <v>0</v>
      </c>
      <c r="AD5091" s="44">
        <f>IFERROR(VALUE(MID($C5091,4,3)),0)</f>
        <v>0</v>
      </c>
      <c r="AE5091" s="51">
        <f>VALUE(RIGHT("00"&amp;AC5091,2)&amp;RIGHT("000"&amp;AD5091,3))</f>
        <v>0</v>
      </c>
    </row>
    <row r="5092" spans="1:31">
      <c r="A5092" s="60" t="str">
        <f>IF(G5092&amp;Q5092&lt;&gt;"",W5092&amp;Q5092,"")</f>
        <v/>
      </c>
      <c r="B5092" s="60" t="str">
        <f>IF(C5092&lt;&gt;"",LEFT(C5092,9),"")</f>
        <v/>
      </c>
      <c r="V5092" s="60" t="str">
        <f>W5092&amp;H5092</f>
        <v/>
      </c>
      <c r="W5092" s="60" t="str">
        <f>_xlfn.LET(_xlpm.TextCell,TEXT(G5092,"###"),IF(_xlpm.TextCell&lt;&gt;"",IF(StyleSpaceSplit,IFERROR(IF(FIND(" ",_xlpm.TextCell)&gt;=1,MID(_xlpm.TextCell,1,FIND(" ",_xlpm.TextCell)-1),_xlpm.TextCell),_xlpm.TextCell),_xlpm.TextCell),""))</f>
        <v/>
      </c>
      <c r="X5092" s="60" t="str">
        <f>IF(A5092&lt;&gt;"",IFERROR(IF(FIND(" ",G5092)&gt;=1,MID(G5092,FIND(" ",G5092)+1,LEN(G5092)),""),""),"")</f>
        <v/>
      </c>
      <c r="AC5092" s="51">
        <f>IFERROR(VALUE(MID($C5092,1,2)),0)</f>
        <v>0</v>
      </c>
      <c r="AD5092" s="44">
        <f>IFERROR(VALUE(MID($C5092,4,3)),0)</f>
        <v>0</v>
      </c>
      <c r="AE5092" s="51">
        <f>VALUE(RIGHT("00"&amp;AC5092,2)&amp;RIGHT("000"&amp;AD5092,3))</f>
        <v>0</v>
      </c>
    </row>
    <row r="5093" spans="1:31">
      <c r="A5093" s="60" t="str">
        <f>IF(G5093&amp;Q5093&lt;&gt;"",W5093&amp;Q5093,"")</f>
        <v/>
      </c>
      <c r="B5093" s="60" t="str">
        <f>IF(C5093&lt;&gt;"",LEFT(C5093,9),"")</f>
        <v/>
      </c>
      <c r="V5093" s="60" t="str">
        <f>W5093&amp;H5093</f>
        <v/>
      </c>
      <c r="W5093" s="60" t="str">
        <f>_xlfn.LET(_xlpm.TextCell,TEXT(G5093,"###"),IF(_xlpm.TextCell&lt;&gt;"",IF(StyleSpaceSplit,IFERROR(IF(FIND(" ",_xlpm.TextCell)&gt;=1,MID(_xlpm.TextCell,1,FIND(" ",_xlpm.TextCell)-1),_xlpm.TextCell),_xlpm.TextCell),_xlpm.TextCell),""))</f>
        <v/>
      </c>
      <c r="X5093" s="60" t="str">
        <f>IF(A5093&lt;&gt;"",IFERROR(IF(FIND(" ",G5093)&gt;=1,MID(G5093,FIND(" ",G5093)+1,LEN(G5093)),""),""),"")</f>
        <v/>
      </c>
      <c r="AC5093" s="51">
        <f>IFERROR(VALUE(MID($C5093,1,2)),0)</f>
        <v>0</v>
      </c>
      <c r="AD5093" s="44">
        <f>IFERROR(VALUE(MID($C5093,4,3)),0)</f>
        <v>0</v>
      </c>
      <c r="AE5093" s="51">
        <f>VALUE(RIGHT("00"&amp;AC5093,2)&amp;RIGHT("000"&amp;AD5093,3))</f>
        <v>0</v>
      </c>
    </row>
    <row r="5094" spans="1:31">
      <c r="A5094" s="60" t="str">
        <f>IF(G5094&amp;Q5094&lt;&gt;"",W5094&amp;Q5094,"")</f>
        <v/>
      </c>
      <c r="B5094" s="60" t="str">
        <f>IF(C5094&lt;&gt;"",LEFT(C5094,9),"")</f>
        <v/>
      </c>
      <c r="V5094" s="60" t="str">
        <f>W5094&amp;H5094</f>
        <v/>
      </c>
      <c r="W5094" s="60" t="str">
        <f>_xlfn.LET(_xlpm.TextCell,TEXT(G5094,"###"),IF(_xlpm.TextCell&lt;&gt;"",IF(StyleSpaceSplit,IFERROR(IF(FIND(" ",_xlpm.TextCell)&gt;=1,MID(_xlpm.TextCell,1,FIND(" ",_xlpm.TextCell)-1),_xlpm.TextCell),_xlpm.TextCell),_xlpm.TextCell),""))</f>
        <v/>
      </c>
      <c r="X5094" s="60" t="str">
        <f>IF(A5094&lt;&gt;"",IFERROR(IF(FIND(" ",G5094)&gt;=1,MID(G5094,FIND(" ",G5094)+1,LEN(G5094)),""),""),"")</f>
        <v/>
      </c>
      <c r="AC5094" s="51">
        <f>IFERROR(VALUE(MID($C5094,1,2)),0)</f>
        <v>0</v>
      </c>
      <c r="AD5094" s="44">
        <f>IFERROR(VALUE(MID($C5094,4,3)),0)</f>
        <v>0</v>
      </c>
      <c r="AE5094" s="51">
        <f>VALUE(RIGHT("00"&amp;AC5094,2)&amp;RIGHT("000"&amp;AD5094,3))</f>
        <v>0</v>
      </c>
    </row>
    <row r="5095" spans="1:31">
      <c r="A5095" s="60" t="str">
        <f>IF(G5095&amp;Q5095&lt;&gt;"",W5095&amp;Q5095,"")</f>
        <v/>
      </c>
      <c r="B5095" s="60" t="str">
        <f>IF(C5095&lt;&gt;"",LEFT(C5095,9),"")</f>
        <v/>
      </c>
      <c r="V5095" s="60" t="str">
        <f>W5095&amp;H5095</f>
        <v/>
      </c>
      <c r="W5095" s="60" t="str">
        <f>_xlfn.LET(_xlpm.TextCell,TEXT(G5095,"###"),IF(_xlpm.TextCell&lt;&gt;"",IF(StyleSpaceSplit,IFERROR(IF(FIND(" ",_xlpm.TextCell)&gt;=1,MID(_xlpm.TextCell,1,FIND(" ",_xlpm.TextCell)-1),_xlpm.TextCell),_xlpm.TextCell),_xlpm.TextCell),""))</f>
        <v/>
      </c>
      <c r="X5095" s="60" t="str">
        <f>IF(A5095&lt;&gt;"",IFERROR(IF(FIND(" ",G5095)&gt;=1,MID(G5095,FIND(" ",G5095)+1,LEN(G5095)),""),""),"")</f>
        <v/>
      </c>
      <c r="AC5095" s="51">
        <f>IFERROR(VALUE(MID($C5095,1,2)),0)</f>
        <v>0</v>
      </c>
      <c r="AD5095" s="44">
        <f>IFERROR(VALUE(MID($C5095,4,3)),0)</f>
        <v>0</v>
      </c>
      <c r="AE5095" s="51">
        <f>VALUE(RIGHT("00"&amp;AC5095,2)&amp;RIGHT("000"&amp;AD5095,3))</f>
        <v>0</v>
      </c>
    </row>
    <row r="5096" spans="1:31">
      <c r="A5096" s="60" t="str">
        <f>IF(G5096&amp;Q5096&lt;&gt;"",W5096&amp;Q5096,"")</f>
        <v/>
      </c>
      <c r="B5096" s="60" t="str">
        <f>IF(C5096&lt;&gt;"",LEFT(C5096,9),"")</f>
        <v/>
      </c>
      <c r="V5096" s="60" t="str">
        <f>W5096&amp;H5096</f>
        <v/>
      </c>
      <c r="W5096" s="60" t="str">
        <f>_xlfn.LET(_xlpm.TextCell,TEXT(G5096,"###"),IF(_xlpm.TextCell&lt;&gt;"",IF(StyleSpaceSplit,IFERROR(IF(FIND(" ",_xlpm.TextCell)&gt;=1,MID(_xlpm.TextCell,1,FIND(" ",_xlpm.TextCell)-1),_xlpm.TextCell),_xlpm.TextCell),_xlpm.TextCell),""))</f>
        <v/>
      </c>
      <c r="X5096" s="60" t="str">
        <f>IF(A5096&lt;&gt;"",IFERROR(IF(FIND(" ",G5096)&gt;=1,MID(G5096,FIND(" ",G5096)+1,LEN(G5096)),""),""),"")</f>
        <v/>
      </c>
      <c r="AC5096" s="51">
        <f>IFERROR(VALUE(MID($C5096,1,2)),0)</f>
        <v>0</v>
      </c>
      <c r="AD5096" s="44">
        <f>IFERROR(VALUE(MID($C5096,4,3)),0)</f>
        <v>0</v>
      </c>
      <c r="AE5096" s="51">
        <f>VALUE(RIGHT("00"&amp;AC5096,2)&amp;RIGHT("000"&amp;AD5096,3))</f>
        <v>0</v>
      </c>
    </row>
    <row r="5097" spans="1:31">
      <c r="A5097" s="60" t="str">
        <f>IF(G5097&amp;Q5097&lt;&gt;"",W5097&amp;Q5097,"")</f>
        <v/>
      </c>
      <c r="B5097" s="60" t="str">
        <f>IF(C5097&lt;&gt;"",LEFT(C5097,9),"")</f>
        <v/>
      </c>
      <c r="V5097" s="60" t="str">
        <f>W5097&amp;H5097</f>
        <v/>
      </c>
      <c r="W5097" s="60" t="str">
        <f>_xlfn.LET(_xlpm.TextCell,TEXT(G5097,"###"),IF(_xlpm.TextCell&lt;&gt;"",IF(StyleSpaceSplit,IFERROR(IF(FIND(" ",_xlpm.TextCell)&gt;=1,MID(_xlpm.TextCell,1,FIND(" ",_xlpm.TextCell)-1),_xlpm.TextCell),_xlpm.TextCell),_xlpm.TextCell),""))</f>
        <v/>
      </c>
      <c r="X5097" s="60" t="str">
        <f>IF(A5097&lt;&gt;"",IFERROR(IF(FIND(" ",G5097)&gt;=1,MID(G5097,FIND(" ",G5097)+1,LEN(G5097)),""),""),"")</f>
        <v/>
      </c>
      <c r="AC5097" s="51">
        <f>IFERROR(VALUE(MID($C5097,1,2)),0)</f>
        <v>0</v>
      </c>
      <c r="AD5097" s="44">
        <f>IFERROR(VALUE(MID($C5097,4,3)),0)</f>
        <v>0</v>
      </c>
      <c r="AE5097" s="51">
        <f>VALUE(RIGHT("00"&amp;AC5097,2)&amp;RIGHT("000"&amp;AD5097,3))</f>
        <v>0</v>
      </c>
    </row>
    <row r="5098" spans="1:31">
      <c r="A5098" s="60" t="str">
        <f>IF(G5098&amp;Q5098&lt;&gt;"",W5098&amp;Q5098,"")</f>
        <v/>
      </c>
      <c r="B5098" s="60" t="str">
        <f>IF(C5098&lt;&gt;"",LEFT(C5098,9),"")</f>
        <v/>
      </c>
      <c r="V5098" s="60" t="str">
        <f>W5098&amp;H5098</f>
        <v/>
      </c>
      <c r="W5098" s="60" t="str">
        <f>_xlfn.LET(_xlpm.TextCell,TEXT(G5098,"###"),IF(_xlpm.TextCell&lt;&gt;"",IF(StyleSpaceSplit,IFERROR(IF(FIND(" ",_xlpm.TextCell)&gt;=1,MID(_xlpm.TextCell,1,FIND(" ",_xlpm.TextCell)-1),_xlpm.TextCell),_xlpm.TextCell),_xlpm.TextCell),""))</f>
        <v/>
      </c>
      <c r="X5098" s="60" t="str">
        <f>IF(A5098&lt;&gt;"",IFERROR(IF(FIND(" ",G5098)&gt;=1,MID(G5098,FIND(" ",G5098)+1,LEN(G5098)),""),""),"")</f>
        <v/>
      </c>
      <c r="AC5098" s="51">
        <f>IFERROR(VALUE(MID($C5098,1,2)),0)</f>
        <v>0</v>
      </c>
      <c r="AD5098" s="44">
        <f>IFERROR(VALUE(MID($C5098,4,3)),0)</f>
        <v>0</v>
      </c>
      <c r="AE5098" s="51">
        <f>VALUE(RIGHT("00"&amp;AC5098,2)&amp;RIGHT("000"&amp;AD5098,3))</f>
        <v>0</v>
      </c>
    </row>
    <row r="5099" spans="1:31">
      <c r="A5099" s="60" t="str">
        <f>IF(G5099&amp;Q5099&lt;&gt;"",W5099&amp;Q5099,"")</f>
        <v/>
      </c>
      <c r="B5099" s="60" t="str">
        <f>IF(C5099&lt;&gt;"",LEFT(C5099,9),"")</f>
        <v/>
      </c>
      <c r="V5099" s="60" t="str">
        <f>W5099&amp;H5099</f>
        <v/>
      </c>
      <c r="W5099" s="60" t="str">
        <f>_xlfn.LET(_xlpm.TextCell,TEXT(G5099,"###"),IF(_xlpm.TextCell&lt;&gt;"",IF(StyleSpaceSplit,IFERROR(IF(FIND(" ",_xlpm.TextCell)&gt;=1,MID(_xlpm.TextCell,1,FIND(" ",_xlpm.TextCell)-1),_xlpm.TextCell),_xlpm.TextCell),_xlpm.TextCell),""))</f>
        <v/>
      </c>
      <c r="X5099" s="60" t="str">
        <f>IF(A5099&lt;&gt;"",IFERROR(IF(FIND(" ",G5099)&gt;=1,MID(G5099,FIND(" ",G5099)+1,LEN(G5099)),""),""),"")</f>
        <v/>
      </c>
      <c r="AC5099" s="51">
        <f>IFERROR(VALUE(MID($C5099,1,2)),0)</f>
        <v>0</v>
      </c>
      <c r="AD5099" s="44">
        <f>IFERROR(VALUE(MID($C5099,4,3)),0)</f>
        <v>0</v>
      </c>
      <c r="AE5099" s="51">
        <f>VALUE(RIGHT("00"&amp;AC5099,2)&amp;RIGHT("000"&amp;AD5099,3))</f>
        <v>0</v>
      </c>
    </row>
    <row r="5100" spans="1:31">
      <c r="A5100" s="60" t="str">
        <f>IF(G5100&amp;Q5100&lt;&gt;"",W5100&amp;Q5100,"")</f>
        <v/>
      </c>
      <c r="B5100" s="60" t="str">
        <f>IF(C5100&lt;&gt;"",LEFT(C5100,9),"")</f>
        <v/>
      </c>
      <c r="V5100" s="60" t="str">
        <f>W5100&amp;H5100</f>
        <v/>
      </c>
      <c r="W5100" s="60" t="str">
        <f>_xlfn.LET(_xlpm.TextCell,TEXT(G5100,"###"),IF(_xlpm.TextCell&lt;&gt;"",IF(StyleSpaceSplit,IFERROR(IF(FIND(" ",_xlpm.TextCell)&gt;=1,MID(_xlpm.TextCell,1,FIND(" ",_xlpm.TextCell)-1),_xlpm.TextCell),_xlpm.TextCell),_xlpm.TextCell),""))</f>
        <v/>
      </c>
      <c r="X5100" s="60" t="str">
        <f>IF(A5100&lt;&gt;"",IFERROR(IF(FIND(" ",G5100)&gt;=1,MID(G5100,FIND(" ",G5100)+1,LEN(G5100)),""),""),"")</f>
        <v/>
      </c>
      <c r="AC5100" s="51">
        <f>IFERROR(VALUE(MID($C5100,1,2)),0)</f>
        <v>0</v>
      </c>
      <c r="AD5100" s="44">
        <f>IFERROR(VALUE(MID($C5100,4,3)),0)</f>
        <v>0</v>
      </c>
      <c r="AE5100" s="51">
        <f>VALUE(RIGHT("00"&amp;AC5100,2)&amp;RIGHT("000"&amp;AD5100,3))</f>
        <v>0</v>
      </c>
    </row>
    <row r="5101" spans="1:31">
      <c r="A5101" s="60" t="str">
        <f>IF(G5101&amp;Q5101&lt;&gt;"",W5101&amp;Q5101,"")</f>
        <v/>
      </c>
      <c r="B5101" s="60" t="str">
        <f>IF(C5101&lt;&gt;"",LEFT(C5101,9),"")</f>
        <v/>
      </c>
      <c r="V5101" s="60" t="str">
        <f>W5101&amp;H5101</f>
        <v/>
      </c>
      <c r="W5101" s="60" t="str">
        <f>_xlfn.LET(_xlpm.TextCell,TEXT(G5101,"###"),IF(_xlpm.TextCell&lt;&gt;"",IF(StyleSpaceSplit,IFERROR(IF(FIND(" ",_xlpm.TextCell)&gt;=1,MID(_xlpm.TextCell,1,FIND(" ",_xlpm.TextCell)-1),_xlpm.TextCell),_xlpm.TextCell),_xlpm.TextCell),""))</f>
        <v/>
      </c>
      <c r="X5101" s="60" t="str">
        <f>IF(A5101&lt;&gt;"",IFERROR(IF(FIND(" ",G5101)&gt;=1,MID(G5101,FIND(" ",G5101)+1,LEN(G5101)),""),""),"")</f>
        <v/>
      </c>
      <c r="AC5101" s="51">
        <f>IFERROR(VALUE(MID($C5101,1,2)),0)</f>
        <v>0</v>
      </c>
      <c r="AD5101" s="44">
        <f>IFERROR(VALUE(MID($C5101,4,3)),0)</f>
        <v>0</v>
      </c>
      <c r="AE5101" s="51">
        <f>VALUE(RIGHT("00"&amp;AC5101,2)&amp;RIGHT("000"&amp;AD5101,3))</f>
        <v>0</v>
      </c>
    </row>
    <row r="5102" spans="1:31">
      <c r="A5102" s="60" t="str">
        <f>IF(G5102&amp;Q5102&lt;&gt;"",W5102&amp;Q5102,"")</f>
        <v/>
      </c>
      <c r="B5102" s="60" t="str">
        <f>IF(C5102&lt;&gt;"",LEFT(C5102,9),"")</f>
        <v/>
      </c>
      <c r="V5102" s="60" t="str">
        <f>W5102&amp;H5102</f>
        <v/>
      </c>
      <c r="W5102" s="60" t="str">
        <f>_xlfn.LET(_xlpm.TextCell,TEXT(G5102,"###"),IF(_xlpm.TextCell&lt;&gt;"",IF(StyleSpaceSplit,IFERROR(IF(FIND(" ",_xlpm.TextCell)&gt;=1,MID(_xlpm.TextCell,1,FIND(" ",_xlpm.TextCell)-1),_xlpm.TextCell),_xlpm.TextCell),_xlpm.TextCell),""))</f>
        <v/>
      </c>
      <c r="X5102" s="60" t="str">
        <f>IF(A5102&lt;&gt;"",IFERROR(IF(FIND(" ",G5102)&gt;=1,MID(G5102,FIND(" ",G5102)+1,LEN(G5102)),""),""),"")</f>
        <v/>
      </c>
      <c r="AC5102" s="51">
        <f>IFERROR(VALUE(MID($C5102,1,2)),0)</f>
        <v>0</v>
      </c>
      <c r="AD5102" s="44">
        <f>IFERROR(VALUE(MID($C5102,4,3)),0)</f>
        <v>0</v>
      </c>
      <c r="AE5102" s="51">
        <f>VALUE(RIGHT("00"&amp;AC5102,2)&amp;RIGHT("000"&amp;AD5102,3))</f>
        <v>0</v>
      </c>
    </row>
    <row r="5103" spans="1:31">
      <c r="A5103" s="60" t="str">
        <f>IF(G5103&amp;Q5103&lt;&gt;"",W5103&amp;Q5103,"")</f>
        <v/>
      </c>
      <c r="B5103" s="60" t="str">
        <f>IF(C5103&lt;&gt;"",LEFT(C5103,9),"")</f>
        <v/>
      </c>
      <c r="V5103" s="60" t="str">
        <f>W5103&amp;H5103</f>
        <v/>
      </c>
      <c r="W5103" s="60" t="str">
        <f>_xlfn.LET(_xlpm.TextCell,TEXT(G5103,"###"),IF(_xlpm.TextCell&lt;&gt;"",IF(StyleSpaceSplit,IFERROR(IF(FIND(" ",_xlpm.TextCell)&gt;=1,MID(_xlpm.TextCell,1,FIND(" ",_xlpm.TextCell)-1),_xlpm.TextCell),_xlpm.TextCell),_xlpm.TextCell),""))</f>
        <v/>
      </c>
      <c r="X5103" s="60" t="str">
        <f>IF(A5103&lt;&gt;"",IFERROR(IF(FIND(" ",G5103)&gt;=1,MID(G5103,FIND(" ",G5103)+1,LEN(G5103)),""),""),"")</f>
        <v/>
      </c>
      <c r="AC5103" s="51">
        <f>IFERROR(VALUE(MID($C5103,1,2)),0)</f>
        <v>0</v>
      </c>
      <c r="AD5103" s="44">
        <f>IFERROR(VALUE(MID($C5103,4,3)),0)</f>
        <v>0</v>
      </c>
      <c r="AE5103" s="51">
        <f>VALUE(RIGHT("00"&amp;AC5103,2)&amp;RIGHT("000"&amp;AD5103,3))</f>
        <v>0</v>
      </c>
    </row>
    <row r="5104" spans="1:31">
      <c r="A5104" s="60" t="str">
        <f>IF(G5104&amp;Q5104&lt;&gt;"",W5104&amp;Q5104,"")</f>
        <v/>
      </c>
      <c r="B5104" s="60" t="str">
        <f>IF(C5104&lt;&gt;"",LEFT(C5104,9),"")</f>
        <v/>
      </c>
      <c r="V5104" s="60" t="str">
        <f>W5104&amp;H5104</f>
        <v/>
      </c>
      <c r="W5104" s="60" t="str">
        <f>_xlfn.LET(_xlpm.TextCell,TEXT(G5104,"###"),IF(_xlpm.TextCell&lt;&gt;"",IF(StyleSpaceSplit,IFERROR(IF(FIND(" ",_xlpm.TextCell)&gt;=1,MID(_xlpm.TextCell,1,FIND(" ",_xlpm.TextCell)-1),_xlpm.TextCell),_xlpm.TextCell),_xlpm.TextCell),""))</f>
        <v/>
      </c>
      <c r="X5104" s="60" t="str">
        <f>IF(A5104&lt;&gt;"",IFERROR(IF(FIND(" ",G5104)&gt;=1,MID(G5104,FIND(" ",G5104)+1,LEN(G5104)),""),""),"")</f>
        <v/>
      </c>
      <c r="AC5104" s="51">
        <f>IFERROR(VALUE(MID($C5104,1,2)),0)</f>
        <v>0</v>
      </c>
      <c r="AD5104" s="44">
        <f>IFERROR(VALUE(MID($C5104,4,3)),0)</f>
        <v>0</v>
      </c>
      <c r="AE5104" s="51">
        <f>VALUE(RIGHT("00"&amp;AC5104,2)&amp;RIGHT("000"&amp;AD5104,3))</f>
        <v>0</v>
      </c>
    </row>
    <row r="5105" spans="1:31">
      <c r="A5105" s="60" t="str">
        <f>IF(G5105&amp;Q5105&lt;&gt;"",W5105&amp;Q5105,"")</f>
        <v/>
      </c>
      <c r="B5105" s="60" t="str">
        <f>IF(C5105&lt;&gt;"",LEFT(C5105,9),"")</f>
        <v/>
      </c>
      <c r="V5105" s="60" t="str">
        <f>W5105&amp;H5105</f>
        <v/>
      </c>
      <c r="W5105" s="60" t="str">
        <f>_xlfn.LET(_xlpm.TextCell,TEXT(G5105,"###"),IF(_xlpm.TextCell&lt;&gt;"",IF(StyleSpaceSplit,IFERROR(IF(FIND(" ",_xlpm.TextCell)&gt;=1,MID(_xlpm.TextCell,1,FIND(" ",_xlpm.TextCell)-1),_xlpm.TextCell),_xlpm.TextCell),_xlpm.TextCell),""))</f>
        <v/>
      </c>
      <c r="X5105" s="60" t="str">
        <f>IF(A5105&lt;&gt;"",IFERROR(IF(FIND(" ",G5105)&gt;=1,MID(G5105,FIND(" ",G5105)+1,LEN(G5105)),""),""),"")</f>
        <v/>
      </c>
      <c r="AC5105" s="51">
        <f>IFERROR(VALUE(MID($C5105,1,2)),0)</f>
        <v>0</v>
      </c>
      <c r="AD5105" s="44">
        <f>IFERROR(VALUE(MID($C5105,4,3)),0)</f>
        <v>0</v>
      </c>
      <c r="AE5105" s="51">
        <f>VALUE(RIGHT("00"&amp;AC5105,2)&amp;RIGHT("000"&amp;AD5105,3))</f>
        <v>0</v>
      </c>
    </row>
    <row r="5106" spans="1:31">
      <c r="A5106" s="60" t="str">
        <f>IF(G5106&amp;Q5106&lt;&gt;"",W5106&amp;Q5106,"")</f>
        <v/>
      </c>
      <c r="B5106" s="60" t="str">
        <f>IF(C5106&lt;&gt;"",LEFT(C5106,9),"")</f>
        <v/>
      </c>
      <c r="V5106" s="60" t="str">
        <f>W5106&amp;H5106</f>
        <v/>
      </c>
      <c r="W5106" s="60" t="str">
        <f>_xlfn.LET(_xlpm.TextCell,TEXT(G5106,"###"),IF(_xlpm.TextCell&lt;&gt;"",IF(StyleSpaceSplit,IFERROR(IF(FIND(" ",_xlpm.TextCell)&gt;=1,MID(_xlpm.TextCell,1,FIND(" ",_xlpm.TextCell)-1),_xlpm.TextCell),_xlpm.TextCell),_xlpm.TextCell),""))</f>
        <v/>
      </c>
      <c r="X5106" s="60" t="str">
        <f>IF(A5106&lt;&gt;"",IFERROR(IF(FIND(" ",G5106)&gt;=1,MID(G5106,FIND(" ",G5106)+1,LEN(G5106)),""),""),"")</f>
        <v/>
      </c>
      <c r="AC5106" s="51">
        <f>IFERROR(VALUE(MID($C5106,1,2)),0)</f>
        <v>0</v>
      </c>
      <c r="AD5106" s="44">
        <f>IFERROR(VALUE(MID($C5106,4,3)),0)</f>
        <v>0</v>
      </c>
      <c r="AE5106" s="51">
        <f>VALUE(RIGHT("00"&amp;AC5106,2)&amp;RIGHT("000"&amp;AD5106,3))</f>
        <v>0</v>
      </c>
    </row>
    <row r="5107" spans="1:31">
      <c r="A5107" s="60" t="str">
        <f>IF(G5107&amp;Q5107&lt;&gt;"",W5107&amp;Q5107,"")</f>
        <v/>
      </c>
      <c r="B5107" s="60" t="str">
        <f>IF(C5107&lt;&gt;"",LEFT(C5107,9),"")</f>
        <v/>
      </c>
      <c r="V5107" s="60" t="str">
        <f>W5107&amp;H5107</f>
        <v/>
      </c>
      <c r="W5107" s="60" t="str">
        <f>_xlfn.LET(_xlpm.TextCell,TEXT(G5107,"###"),IF(_xlpm.TextCell&lt;&gt;"",IF(StyleSpaceSplit,IFERROR(IF(FIND(" ",_xlpm.TextCell)&gt;=1,MID(_xlpm.TextCell,1,FIND(" ",_xlpm.TextCell)-1),_xlpm.TextCell),_xlpm.TextCell),_xlpm.TextCell),""))</f>
        <v/>
      </c>
      <c r="X5107" s="60" t="str">
        <f>IF(A5107&lt;&gt;"",IFERROR(IF(FIND(" ",G5107)&gt;=1,MID(G5107,FIND(" ",G5107)+1,LEN(G5107)),""),""),"")</f>
        <v/>
      </c>
      <c r="AC5107" s="51">
        <f>IFERROR(VALUE(MID($C5107,1,2)),0)</f>
        <v>0</v>
      </c>
      <c r="AD5107" s="44">
        <f>IFERROR(VALUE(MID($C5107,4,3)),0)</f>
        <v>0</v>
      </c>
      <c r="AE5107" s="51">
        <f>VALUE(RIGHT("00"&amp;AC5107,2)&amp;RIGHT("000"&amp;AD5107,3))</f>
        <v>0</v>
      </c>
    </row>
    <row r="5108" spans="1:31">
      <c r="A5108" s="60" t="str">
        <f>IF(G5108&amp;Q5108&lt;&gt;"",W5108&amp;Q5108,"")</f>
        <v/>
      </c>
      <c r="B5108" s="60" t="str">
        <f>IF(C5108&lt;&gt;"",LEFT(C5108,9),"")</f>
        <v/>
      </c>
      <c r="V5108" s="60" t="str">
        <f>W5108&amp;H5108</f>
        <v/>
      </c>
      <c r="W5108" s="60" t="str">
        <f>_xlfn.LET(_xlpm.TextCell,TEXT(G5108,"###"),IF(_xlpm.TextCell&lt;&gt;"",IF(StyleSpaceSplit,IFERROR(IF(FIND(" ",_xlpm.TextCell)&gt;=1,MID(_xlpm.TextCell,1,FIND(" ",_xlpm.TextCell)-1),_xlpm.TextCell),_xlpm.TextCell),_xlpm.TextCell),""))</f>
        <v/>
      </c>
      <c r="X5108" s="60" t="str">
        <f>IF(A5108&lt;&gt;"",IFERROR(IF(FIND(" ",G5108)&gt;=1,MID(G5108,FIND(" ",G5108)+1,LEN(G5108)),""),""),"")</f>
        <v/>
      </c>
      <c r="AC5108" s="51">
        <f>IFERROR(VALUE(MID($C5108,1,2)),0)</f>
        <v>0</v>
      </c>
      <c r="AD5108" s="44">
        <f>IFERROR(VALUE(MID($C5108,4,3)),0)</f>
        <v>0</v>
      </c>
      <c r="AE5108" s="51">
        <f>VALUE(RIGHT("00"&amp;AC5108,2)&amp;RIGHT("000"&amp;AD5108,3))</f>
        <v>0</v>
      </c>
    </row>
    <row r="5109" spans="1:31">
      <c r="A5109" s="60" t="str">
        <f>IF(G5109&amp;Q5109&lt;&gt;"",W5109&amp;Q5109,"")</f>
        <v/>
      </c>
      <c r="B5109" s="60" t="str">
        <f>IF(C5109&lt;&gt;"",LEFT(C5109,9),"")</f>
        <v/>
      </c>
      <c r="V5109" s="60" t="str">
        <f>W5109&amp;H5109</f>
        <v/>
      </c>
      <c r="W5109" s="60" t="str">
        <f>_xlfn.LET(_xlpm.TextCell,TEXT(G5109,"###"),IF(_xlpm.TextCell&lt;&gt;"",IF(StyleSpaceSplit,IFERROR(IF(FIND(" ",_xlpm.TextCell)&gt;=1,MID(_xlpm.TextCell,1,FIND(" ",_xlpm.TextCell)-1),_xlpm.TextCell),_xlpm.TextCell),_xlpm.TextCell),""))</f>
        <v/>
      </c>
      <c r="X5109" s="60" t="str">
        <f>IF(A5109&lt;&gt;"",IFERROR(IF(FIND(" ",G5109)&gt;=1,MID(G5109,FIND(" ",G5109)+1,LEN(G5109)),""),""),"")</f>
        <v/>
      </c>
      <c r="AC5109" s="51">
        <f>IFERROR(VALUE(MID($C5109,1,2)),0)</f>
        <v>0</v>
      </c>
      <c r="AD5109" s="44">
        <f>IFERROR(VALUE(MID($C5109,4,3)),0)</f>
        <v>0</v>
      </c>
      <c r="AE5109" s="51">
        <f>VALUE(RIGHT("00"&amp;AC5109,2)&amp;RIGHT("000"&amp;AD5109,3))</f>
        <v>0</v>
      </c>
    </row>
    <row r="5110" spans="1:31">
      <c r="A5110" s="60" t="str">
        <f>IF(G5110&amp;Q5110&lt;&gt;"",W5110&amp;Q5110,"")</f>
        <v/>
      </c>
      <c r="B5110" s="60" t="str">
        <f>IF(C5110&lt;&gt;"",LEFT(C5110,9),"")</f>
        <v/>
      </c>
      <c r="V5110" s="60" t="str">
        <f>W5110&amp;H5110</f>
        <v/>
      </c>
      <c r="W5110" s="60" t="str">
        <f>_xlfn.LET(_xlpm.TextCell,TEXT(G5110,"###"),IF(_xlpm.TextCell&lt;&gt;"",IF(StyleSpaceSplit,IFERROR(IF(FIND(" ",_xlpm.TextCell)&gt;=1,MID(_xlpm.TextCell,1,FIND(" ",_xlpm.TextCell)-1),_xlpm.TextCell),_xlpm.TextCell),_xlpm.TextCell),""))</f>
        <v/>
      </c>
      <c r="X5110" s="60" t="str">
        <f>IF(A5110&lt;&gt;"",IFERROR(IF(FIND(" ",G5110)&gt;=1,MID(G5110,FIND(" ",G5110)+1,LEN(G5110)),""),""),"")</f>
        <v/>
      </c>
      <c r="AC5110" s="51">
        <f>IFERROR(VALUE(MID($C5110,1,2)),0)</f>
        <v>0</v>
      </c>
      <c r="AD5110" s="44">
        <f>IFERROR(VALUE(MID($C5110,4,3)),0)</f>
        <v>0</v>
      </c>
      <c r="AE5110" s="51">
        <f>VALUE(RIGHT("00"&amp;AC5110,2)&amp;RIGHT("000"&amp;AD5110,3))</f>
        <v>0</v>
      </c>
    </row>
    <row r="5111" spans="1:31">
      <c r="A5111" s="60" t="str">
        <f>IF(G5111&amp;Q5111&lt;&gt;"",W5111&amp;Q5111,"")</f>
        <v/>
      </c>
      <c r="B5111" s="60" t="str">
        <f>IF(C5111&lt;&gt;"",LEFT(C5111,9),"")</f>
        <v/>
      </c>
      <c r="V5111" s="60" t="str">
        <f>W5111&amp;H5111</f>
        <v/>
      </c>
      <c r="W5111" s="60" t="str">
        <f>_xlfn.LET(_xlpm.TextCell,TEXT(G5111,"###"),IF(_xlpm.TextCell&lt;&gt;"",IF(StyleSpaceSplit,IFERROR(IF(FIND(" ",_xlpm.TextCell)&gt;=1,MID(_xlpm.TextCell,1,FIND(" ",_xlpm.TextCell)-1),_xlpm.TextCell),_xlpm.TextCell),_xlpm.TextCell),""))</f>
        <v/>
      </c>
      <c r="X5111" s="60" t="str">
        <f>IF(A5111&lt;&gt;"",IFERROR(IF(FIND(" ",G5111)&gt;=1,MID(G5111,FIND(" ",G5111)+1,LEN(G5111)),""),""),"")</f>
        <v/>
      </c>
      <c r="AC5111" s="51">
        <f>IFERROR(VALUE(MID($C5111,1,2)),0)</f>
        <v>0</v>
      </c>
      <c r="AD5111" s="44">
        <f>IFERROR(VALUE(MID($C5111,4,3)),0)</f>
        <v>0</v>
      </c>
      <c r="AE5111" s="51">
        <f>VALUE(RIGHT("00"&amp;AC5111,2)&amp;RIGHT("000"&amp;AD5111,3))</f>
        <v>0</v>
      </c>
    </row>
    <row r="5112" spans="1:31">
      <c r="A5112" s="60" t="str">
        <f>IF(G5112&amp;Q5112&lt;&gt;"",W5112&amp;Q5112,"")</f>
        <v/>
      </c>
      <c r="B5112" s="60" t="str">
        <f>IF(C5112&lt;&gt;"",LEFT(C5112,9),"")</f>
        <v/>
      </c>
      <c r="V5112" s="60" t="str">
        <f>W5112&amp;H5112</f>
        <v/>
      </c>
      <c r="W5112" s="60" t="str">
        <f>_xlfn.LET(_xlpm.TextCell,TEXT(G5112,"###"),IF(_xlpm.TextCell&lt;&gt;"",IF(StyleSpaceSplit,IFERROR(IF(FIND(" ",_xlpm.TextCell)&gt;=1,MID(_xlpm.TextCell,1,FIND(" ",_xlpm.TextCell)-1),_xlpm.TextCell),_xlpm.TextCell),_xlpm.TextCell),""))</f>
        <v/>
      </c>
      <c r="X5112" s="60" t="str">
        <f>IF(A5112&lt;&gt;"",IFERROR(IF(FIND(" ",G5112)&gt;=1,MID(G5112,FIND(" ",G5112)+1,LEN(G5112)),""),""),"")</f>
        <v/>
      </c>
      <c r="AC5112" s="51">
        <f>IFERROR(VALUE(MID($C5112,1,2)),0)</f>
        <v>0</v>
      </c>
      <c r="AD5112" s="44">
        <f>IFERROR(VALUE(MID($C5112,4,3)),0)</f>
        <v>0</v>
      </c>
      <c r="AE5112" s="51">
        <f>VALUE(RIGHT("00"&amp;AC5112,2)&amp;RIGHT("000"&amp;AD5112,3))</f>
        <v>0</v>
      </c>
    </row>
    <row r="5113" spans="1:31">
      <c r="A5113" s="60" t="str">
        <f>IF(G5113&amp;Q5113&lt;&gt;"",W5113&amp;Q5113,"")</f>
        <v/>
      </c>
      <c r="B5113" s="60" t="str">
        <f>IF(C5113&lt;&gt;"",LEFT(C5113,9),"")</f>
        <v/>
      </c>
      <c r="V5113" s="60" t="str">
        <f>W5113&amp;H5113</f>
        <v/>
      </c>
      <c r="W5113" s="60" t="str">
        <f>_xlfn.LET(_xlpm.TextCell,TEXT(G5113,"###"),IF(_xlpm.TextCell&lt;&gt;"",IF(StyleSpaceSplit,IFERROR(IF(FIND(" ",_xlpm.TextCell)&gt;=1,MID(_xlpm.TextCell,1,FIND(" ",_xlpm.TextCell)-1),_xlpm.TextCell),_xlpm.TextCell),_xlpm.TextCell),""))</f>
        <v/>
      </c>
      <c r="X5113" s="60" t="str">
        <f>IF(A5113&lt;&gt;"",IFERROR(IF(FIND(" ",G5113)&gt;=1,MID(G5113,FIND(" ",G5113)+1,LEN(G5113)),""),""),"")</f>
        <v/>
      </c>
      <c r="AC5113" s="51">
        <f>IFERROR(VALUE(MID($C5113,1,2)),0)</f>
        <v>0</v>
      </c>
      <c r="AD5113" s="44">
        <f>IFERROR(VALUE(MID($C5113,4,3)),0)</f>
        <v>0</v>
      </c>
      <c r="AE5113" s="51">
        <f>VALUE(RIGHT("00"&amp;AC5113,2)&amp;RIGHT("000"&amp;AD5113,3))</f>
        <v>0</v>
      </c>
    </row>
    <row r="5114" spans="1:31">
      <c r="A5114" s="60" t="str">
        <f>IF(G5114&amp;Q5114&lt;&gt;"",W5114&amp;Q5114,"")</f>
        <v/>
      </c>
      <c r="B5114" s="60" t="str">
        <f>IF(C5114&lt;&gt;"",LEFT(C5114,9),"")</f>
        <v/>
      </c>
      <c r="V5114" s="60" t="str">
        <f>W5114&amp;H5114</f>
        <v/>
      </c>
      <c r="W5114" s="60" t="str">
        <f>_xlfn.LET(_xlpm.TextCell,TEXT(G5114,"###"),IF(_xlpm.TextCell&lt;&gt;"",IF(StyleSpaceSplit,IFERROR(IF(FIND(" ",_xlpm.TextCell)&gt;=1,MID(_xlpm.TextCell,1,FIND(" ",_xlpm.TextCell)-1),_xlpm.TextCell),_xlpm.TextCell),_xlpm.TextCell),""))</f>
        <v/>
      </c>
      <c r="X5114" s="60" t="str">
        <f>IF(A5114&lt;&gt;"",IFERROR(IF(FIND(" ",G5114)&gt;=1,MID(G5114,FIND(" ",G5114)+1,LEN(G5114)),""),""),"")</f>
        <v/>
      </c>
      <c r="AC5114" s="51">
        <f>IFERROR(VALUE(MID($C5114,1,2)),0)</f>
        <v>0</v>
      </c>
      <c r="AD5114" s="44">
        <f>IFERROR(VALUE(MID($C5114,4,3)),0)</f>
        <v>0</v>
      </c>
      <c r="AE5114" s="51">
        <f>VALUE(RIGHT("00"&amp;AC5114,2)&amp;RIGHT("000"&amp;AD5114,3))</f>
        <v>0</v>
      </c>
    </row>
    <row r="5115" spans="1:31">
      <c r="A5115" s="60" t="str">
        <f>IF(G5115&amp;Q5115&lt;&gt;"",W5115&amp;Q5115,"")</f>
        <v/>
      </c>
      <c r="B5115" s="60" t="str">
        <f>IF(C5115&lt;&gt;"",LEFT(C5115,9),"")</f>
        <v/>
      </c>
      <c r="V5115" s="60" t="str">
        <f>W5115&amp;H5115</f>
        <v/>
      </c>
      <c r="W5115" s="60" t="str">
        <f>_xlfn.LET(_xlpm.TextCell,TEXT(G5115,"###"),IF(_xlpm.TextCell&lt;&gt;"",IF(StyleSpaceSplit,IFERROR(IF(FIND(" ",_xlpm.TextCell)&gt;=1,MID(_xlpm.TextCell,1,FIND(" ",_xlpm.TextCell)-1),_xlpm.TextCell),_xlpm.TextCell),_xlpm.TextCell),""))</f>
        <v/>
      </c>
      <c r="X5115" s="60" t="str">
        <f>IF(A5115&lt;&gt;"",IFERROR(IF(FIND(" ",G5115)&gt;=1,MID(G5115,FIND(" ",G5115)+1,LEN(G5115)),""),""),"")</f>
        <v/>
      </c>
      <c r="AC5115" s="51">
        <f>IFERROR(VALUE(MID($C5115,1,2)),0)</f>
        <v>0</v>
      </c>
      <c r="AD5115" s="44">
        <f>IFERROR(VALUE(MID($C5115,4,3)),0)</f>
        <v>0</v>
      </c>
      <c r="AE5115" s="51">
        <f>VALUE(RIGHT("00"&amp;AC5115,2)&amp;RIGHT("000"&amp;AD5115,3))</f>
        <v>0</v>
      </c>
    </row>
    <row r="5116" spans="1:31">
      <c r="A5116" s="60" t="str">
        <f>IF(G5116&amp;Q5116&lt;&gt;"",W5116&amp;Q5116,"")</f>
        <v/>
      </c>
      <c r="B5116" s="60" t="str">
        <f>IF(C5116&lt;&gt;"",LEFT(C5116,9),"")</f>
        <v/>
      </c>
      <c r="V5116" s="60" t="str">
        <f>W5116&amp;H5116</f>
        <v/>
      </c>
      <c r="W5116" s="60" t="str">
        <f>_xlfn.LET(_xlpm.TextCell,TEXT(G5116,"###"),IF(_xlpm.TextCell&lt;&gt;"",IF(StyleSpaceSplit,IFERROR(IF(FIND(" ",_xlpm.TextCell)&gt;=1,MID(_xlpm.TextCell,1,FIND(" ",_xlpm.TextCell)-1),_xlpm.TextCell),_xlpm.TextCell),_xlpm.TextCell),""))</f>
        <v/>
      </c>
      <c r="X5116" s="60" t="str">
        <f>IF(A5116&lt;&gt;"",IFERROR(IF(FIND(" ",G5116)&gt;=1,MID(G5116,FIND(" ",G5116)+1,LEN(G5116)),""),""),"")</f>
        <v/>
      </c>
      <c r="AC5116" s="51">
        <f>IFERROR(VALUE(MID($C5116,1,2)),0)</f>
        <v>0</v>
      </c>
      <c r="AD5116" s="44">
        <f>IFERROR(VALUE(MID($C5116,4,3)),0)</f>
        <v>0</v>
      </c>
      <c r="AE5116" s="51">
        <f>VALUE(RIGHT("00"&amp;AC5116,2)&amp;RIGHT("000"&amp;AD5116,3))</f>
        <v>0</v>
      </c>
    </row>
    <row r="5117" spans="1:31">
      <c r="A5117" s="60" t="str">
        <f>IF(G5117&amp;Q5117&lt;&gt;"",W5117&amp;Q5117,"")</f>
        <v/>
      </c>
      <c r="B5117" s="60" t="str">
        <f>IF(C5117&lt;&gt;"",LEFT(C5117,9),"")</f>
        <v/>
      </c>
      <c r="V5117" s="60" t="str">
        <f>W5117&amp;H5117</f>
        <v/>
      </c>
      <c r="W5117" s="60" t="str">
        <f>_xlfn.LET(_xlpm.TextCell,TEXT(G5117,"###"),IF(_xlpm.TextCell&lt;&gt;"",IF(StyleSpaceSplit,IFERROR(IF(FIND(" ",_xlpm.TextCell)&gt;=1,MID(_xlpm.TextCell,1,FIND(" ",_xlpm.TextCell)-1),_xlpm.TextCell),_xlpm.TextCell),_xlpm.TextCell),""))</f>
        <v/>
      </c>
      <c r="X5117" s="60" t="str">
        <f>IF(A5117&lt;&gt;"",IFERROR(IF(FIND(" ",G5117)&gt;=1,MID(G5117,FIND(" ",G5117)+1,LEN(G5117)),""),""),"")</f>
        <v/>
      </c>
      <c r="AC5117" s="51">
        <f>IFERROR(VALUE(MID($C5117,1,2)),0)</f>
        <v>0</v>
      </c>
      <c r="AD5117" s="44">
        <f>IFERROR(VALUE(MID($C5117,4,3)),0)</f>
        <v>0</v>
      </c>
      <c r="AE5117" s="51">
        <f>VALUE(RIGHT("00"&amp;AC5117,2)&amp;RIGHT("000"&amp;AD5117,3))</f>
        <v>0</v>
      </c>
    </row>
    <row r="5118" spans="1:31">
      <c r="A5118" s="60" t="str">
        <f>IF(G5118&amp;Q5118&lt;&gt;"",W5118&amp;Q5118,"")</f>
        <v/>
      </c>
      <c r="B5118" s="60" t="str">
        <f>IF(C5118&lt;&gt;"",LEFT(C5118,9),"")</f>
        <v/>
      </c>
      <c r="V5118" s="60" t="str">
        <f>W5118&amp;H5118</f>
        <v/>
      </c>
      <c r="W5118" s="60" t="str">
        <f>_xlfn.LET(_xlpm.TextCell,TEXT(G5118,"###"),IF(_xlpm.TextCell&lt;&gt;"",IF(StyleSpaceSplit,IFERROR(IF(FIND(" ",_xlpm.TextCell)&gt;=1,MID(_xlpm.TextCell,1,FIND(" ",_xlpm.TextCell)-1),_xlpm.TextCell),_xlpm.TextCell),_xlpm.TextCell),""))</f>
        <v/>
      </c>
      <c r="X5118" s="60" t="str">
        <f>IF(A5118&lt;&gt;"",IFERROR(IF(FIND(" ",G5118)&gt;=1,MID(G5118,FIND(" ",G5118)+1,LEN(G5118)),""),""),"")</f>
        <v/>
      </c>
      <c r="AC5118" s="51">
        <f>IFERROR(VALUE(MID($C5118,1,2)),0)</f>
        <v>0</v>
      </c>
      <c r="AD5118" s="44">
        <f>IFERROR(VALUE(MID($C5118,4,3)),0)</f>
        <v>0</v>
      </c>
      <c r="AE5118" s="51">
        <f>VALUE(RIGHT("00"&amp;AC5118,2)&amp;RIGHT("000"&amp;AD5118,3))</f>
        <v>0</v>
      </c>
    </row>
    <row r="5119" spans="1:31">
      <c r="A5119" s="60" t="str">
        <f>IF(G5119&amp;Q5119&lt;&gt;"",W5119&amp;Q5119,"")</f>
        <v/>
      </c>
      <c r="B5119" s="60" t="str">
        <f>IF(C5119&lt;&gt;"",LEFT(C5119,9),"")</f>
        <v/>
      </c>
      <c r="V5119" s="60" t="str">
        <f>W5119&amp;H5119</f>
        <v/>
      </c>
      <c r="W5119" s="60" t="str">
        <f>_xlfn.LET(_xlpm.TextCell,TEXT(G5119,"###"),IF(_xlpm.TextCell&lt;&gt;"",IF(StyleSpaceSplit,IFERROR(IF(FIND(" ",_xlpm.TextCell)&gt;=1,MID(_xlpm.TextCell,1,FIND(" ",_xlpm.TextCell)-1),_xlpm.TextCell),_xlpm.TextCell),_xlpm.TextCell),""))</f>
        <v/>
      </c>
      <c r="X5119" s="60" t="str">
        <f>IF(A5119&lt;&gt;"",IFERROR(IF(FIND(" ",G5119)&gt;=1,MID(G5119,FIND(" ",G5119)+1,LEN(G5119)),""),""),"")</f>
        <v/>
      </c>
      <c r="AC5119" s="51">
        <f>IFERROR(VALUE(MID($C5119,1,2)),0)</f>
        <v>0</v>
      </c>
      <c r="AD5119" s="44">
        <f>IFERROR(VALUE(MID($C5119,4,3)),0)</f>
        <v>0</v>
      </c>
      <c r="AE5119" s="51">
        <f>VALUE(RIGHT("00"&amp;AC5119,2)&amp;RIGHT("000"&amp;AD5119,3))</f>
        <v>0</v>
      </c>
    </row>
    <row r="5120" spans="1:31">
      <c r="A5120" s="60" t="str">
        <f>IF(G5120&amp;Q5120&lt;&gt;"",W5120&amp;Q5120,"")</f>
        <v/>
      </c>
      <c r="B5120" s="60" t="str">
        <f>IF(C5120&lt;&gt;"",LEFT(C5120,9),"")</f>
        <v/>
      </c>
      <c r="V5120" s="60" t="str">
        <f>W5120&amp;H5120</f>
        <v/>
      </c>
      <c r="W5120" s="60" t="str">
        <f>_xlfn.LET(_xlpm.TextCell,TEXT(G5120,"###"),IF(_xlpm.TextCell&lt;&gt;"",IF(StyleSpaceSplit,IFERROR(IF(FIND(" ",_xlpm.TextCell)&gt;=1,MID(_xlpm.TextCell,1,FIND(" ",_xlpm.TextCell)-1),_xlpm.TextCell),_xlpm.TextCell),_xlpm.TextCell),""))</f>
        <v/>
      </c>
      <c r="X5120" s="60" t="str">
        <f>IF(A5120&lt;&gt;"",IFERROR(IF(FIND(" ",G5120)&gt;=1,MID(G5120,FIND(" ",G5120)+1,LEN(G5120)),""),""),"")</f>
        <v/>
      </c>
      <c r="AC5120" s="51">
        <f>IFERROR(VALUE(MID($C5120,1,2)),0)</f>
        <v>0</v>
      </c>
      <c r="AD5120" s="44">
        <f>IFERROR(VALUE(MID($C5120,4,3)),0)</f>
        <v>0</v>
      </c>
      <c r="AE5120" s="51">
        <f>VALUE(RIGHT("00"&amp;AC5120,2)&amp;RIGHT("000"&amp;AD5120,3))</f>
        <v>0</v>
      </c>
    </row>
    <row r="5121" spans="1:31">
      <c r="A5121" s="60" t="str">
        <f>IF(G5121&amp;Q5121&lt;&gt;"",W5121&amp;Q5121,"")</f>
        <v/>
      </c>
      <c r="B5121" s="60" t="str">
        <f>IF(C5121&lt;&gt;"",LEFT(C5121,9),"")</f>
        <v/>
      </c>
      <c r="V5121" s="60" t="str">
        <f>W5121&amp;H5121</f>
        <v/>
      </c>
      <c r="W5121" s="60" t="str">
        <f>_xlfn.LET(_xlpm.TextCell,TEXT(G5121,"###"),IF(_xlpm.TextCell&lt;&gt;"",IF(StyleSpaceSplit,IFERROR(IF(FIND(" ",_xlpm.TextCell)&gt;=1,MID(_xlpm.TextCell,1,FIND(" ",_xlpm.TextCell)-1),_xlpm.TextCell),_xlpm.TextCell),_xlpm.TextCell),""))</f>
        <v/>
      </c>
      <c r="X5121" s="60" t="str">
        <f>IF(A5121&lt;&gt;"",IFERROR(IF(FIND(" ",G5121)&gt;=1,MID(G5121,FIND(" ",G5121)+1,LEN(G5121)),""),""),"")</f>
        <v/>
      </c>
      <c r="AC5121" s="51">
        <f>IFERROR(VALUE(MID($C5121,1,2)),0)</f>
        <v>0</v>
      </c>
      <c r="AD5121" s="44">
        <f>IFERROR(VALUE(MID($C5121,4,3)),0)</f>
        <v>0</v>
      </c>
      <c r="AE5121" s="51">
        <f>VALUE(RIGHT("00"&amp;AC5121,2)&amp;RIGHT("000"&amp;AD5121,3))</f>
        <v>0</v>
      </c>
    </row>
    <row r="5122" spans="1:31">
      <c r="A5122" s="60" t="str">
        <f>IF(G5122&amp;Q5122&lt;&gt;"",W5122&amp;Q5122,"")</f>
        <v/>
      </c>
      <c r="B5122" s="60" t="str">
        <f>IF(C5122&lt;&gt;"",LEFT(C5122,9),"")</f>
        <v/>
      </c>
      <c r="V5122" s="60" t="str">
        <f>W5122&amp;H5122</f>
        <v/>
      </c>
      <c r="W5122" s="60" t="str">
        <f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>IF(A5122&lt;&gt;"",IFERROR(IF(FIND(" ",G5122)&gt;=1,MID(G5122,FIND(" ",G5122)+1,LEN(G5122)),""),""),"")</f>
        <v/>
      </c>
      <c r="AC5122" s="51">
        <f>IFERROR(VALUE(MID($C5122,1,2)),0)</f>
        <v>0</v>
      </c>
      <c r="AD5122" s="44">
        <f>IFERROR(VALUE(MID($C5122,4,3)),0)</f>
        <v>0</v>
      </c>
      <c r="AE5122" s="51">
        <f>VALUE(RIGHT("00"&amp;AC5122,2)&amp;RIGHT("000"&amp;AD5122,3))</f>
        <v>0</v>
      </c>
    </row>
    <row r="5123" spans="1:31">
      <c r="A5123" s="60" t="str">
        <f>IF(G5123&amp;Q5123&lt;&gt;"",W5123&amp;Q5123,"")</f>
        <v/>
      </c>
      <c r="B5123" s="60" t="str">
        <f>IF(C5123&lt;&gt;"",LEFT(C5123,9),"")</f>
        <v/>
      </c>
      <c r="V5123" s="60" t="str">
        <f>W5123&amp;H5123</f>
        <v/>
      </c>
      <c r="W5123" s="60" t="str">
        <f>_xlfn.LET(_xlpm.TextCell,TEXT(G5123,"###"),IF(_xlpm.TextCell&lt;&gt;"",IF(StyleSpaceSplit,IFERROR(IF(FIND(" ",_xlpm.TextCell)&gt;=1,MID(_xlpm.TextCell,1,FIND(" ",_xlpm.TextCell)-1),_xlpm.TextCell),_xlpm.TextCell),_xlpm.TextCell),""))</f>
        <v/>
      </c>
      <c r="X5123" s="60" t="str">
        <f>IF(A5123&lt;&gt;"",IFERROR(IF(FIND(" ",G5123)&gt;=1,MID(G5123,FIND(" ",G5123)+1,LEN(G5123)),""),""),"")</f>
        <v/>
      </c>
      <c r="AC5123" s="51">
        <f>IFERROR(VALUE(MID($C5123,1,2)),0)</f>
        <v>0</v>
      </c>
      <c r="AD5123" s="44">
        <f>IFERROR(VALUE(MID($C5123,4,3)),0)</f>
        <v>0</v>
      </c>
      <c r="AE5123" s="51">
        <f>VALUE(RIGHT("00"&amp;AC5123,2)&amp;RIGHT("000"&amp;AD5123,3))</f>
        <v>0</v>
      </c>
    </row>
    <row r="5124" spans="1:31">
      <c r="A5124" s="60" t="str">
        <f>IF(G5124&amp;Q5124&lt;&gt;"",W5124&amp;Q5124,"")</f>
        <v/>
      </c>
      <c r="B5124" s="60" t="str">
        <f>IF(C5124&lt;&gt;"",LEFT(C5124,9),"")</f>
        <v/>
      </c>
      <c r="V5124" s="60" t="str">
        <f>W5124&amp;H5124</f>
        <v/>
      </c>
      <c r="W5124" s="60" t="str">
        <f>_xlfn.LET(_xlpm.TextCell,TEXT(G5124,"###"),IF(_xlpm.TextCell&lt;&gt;"",IF(StyleSpaceSplit,IFERROR(IF(FIND(" ",_xlpm.TextCell)&gt;=1,MID(_xlpm.TextCell,1,FIND(" ",_xlpm.TextCell)-1),_xlpm.TextCell),_xlpm.TextCell),_xlpm.TextCell),""))</f>
        <v/>
      </c>
      <c r="X5124" s="60" t="str">
        <f>IF(A5124&lt;&gt;"",IFERROR(IF(FIND(" ",G5124)&gt;=1,MID(G5124,FIND(" ",G5124)+1,LEN(G5124)),""),""),"")</f>
        <v/>
      </c>
      <c r="AC5124" s="51">
        <f>IFERROR(VALUE(MID($C5124,1,2)),0)</f>
        <v>0</v>
      </c>
      <c r="AD5124" s="44">
        <f>IFERROR(VALUE(MID($C5124,4,3)),0)</f>
        <v>0</v>
      </c>
      <c r="AE5124" s="51">
        <f>VALUE(RIGHT("00"&amp;AC5124,2)&amp;RIGHT("000"&amp;AD5124,3))</f>
        <v>0</v>
      </c>
    </row>
    <row r="5125" spans="1:31">
      <c r="A5125" s="60" t="str">
        <f>IF(G5125&amp;Q5125&lt;&gt;"",W5125&amp;Q5125,"")</f>
        <v/>
      </c>
      <c r="B5125" s="60" t="str">
        <f>IF(C5125&lt;&gt;"",LEFT(C5125,9),"")</f>
        <v/>
      </c>
      <c r="V5125" s="60" t="str">
        <f>W5125&amp;H5125</f>
        <v/>
      </c>
      <c r="W5125" s="60" t="str">
        <f>_xlfn.LET(_xlpm.TextCell,TEXT(G5125,"###"),IF(_xlpm.TextCell&lt;&gt;"",IF(StyleSpaceSplit,IFERROR(IF(FIND(" ",_xlpm.TextCell)&gt;=1,MID(_xlpm.TextCell,1,FIND(" ",_xlpm.TextCell)-1),_xlpm.TextCell),_xlpm.TextCell),_xlpm.TextCell),""))</f>
        <v/>
      </c>
      <c r="X5125" s="60" t="str">
        <f>IF(A5125&lt;&gt;"",IFERROR(IF(FIND(" ",G5125)&gt;=1,MID(G5125,FIND(" ",G5125)+1,LEN(G5125)),""),""),"")</f>
        <v/>
      </c>
      <c r="AC5125" s="51">
        <f>IFERROR(VALUE(MID($C5125,1,2)),0)</f>
        <v>0</v>
      </c>
      <c r="AD5125" s="44">
        <f>IFERROR(VALUE(MID($C5125,4,3)),0)</f>
        <v>0</v>
      </c>
      <c r="AE5125" s="51">
        <f>VALUE(RIGHT("00"&amp;AC5125,2)&amp;RIGHT("000"&amp;AD5125,3))</f>
        <v>0</v>
      </c>
    </row>
    <row r="5126" spans="1:31">
      <c r="A5126" s="60" t="str">
        <f>IF(G5126&amp;Q5126&lt;&gt;"",W5126&amp;Q5126,"")</f>
        <v/>
      </c>
      <c r="B5126" s="60" t="str">
        <f>IF(C5126&lt;&gt;"",LEFT(C5126,9),"")</f>
        <v/>
      </c>
      <c r="V5126" s="60" t="str">
        <f>W5126&amp;H5126</f>
        <v/>
      </c>
      <c r="W5126" s="60" t="str">
        <f>_xlfn.LET(_xlpm.TextCell,TEXT(G5126,"###"),IF(_xlpm.TextCell&lt;&gt;"",IF(StyleSpaceSplit,IFERROR(IF(FIND(" ",_xlpm.TextCell)&gt;=1,MID(_xlpm.TextCell,1,FIND(" ",_xlpm.TextCell)-1),_xlpm.TextCell),_xlpm.TextCell),_xlpm.TextCell),""))</f>
        <v/>
      </c>
      <c r="X5126" s="60" t="str">
        <f>IF(A5126&lt;&gt;"",IFERROR(IF(FIND(" ",G5126)&gt;=1,MID(G5126,FIND(" ",G5126)+1,LEN(G5126)),""),""),"")</f>
        <v/>
      </c>
      <c r="AC5126" s="51">
        <f>IFERROR(VALUE(MID($C5126,1,2)),0)</f>
        <v>0</v>
      </c>
      <c r="AD5126" s="44">
        <f>IFERROR(VALUE(MID($C5126,4,3)),0)</f>
        <v>0</v>
      </c>
      <c r="AE5126" s="51">
        <f>VALUE(RIGHT("00"&amp;AC5126,2)&amp;RIGHT("000"&amp;AD5126,3))</f>
        <v>0</v>
      </c>
    </row>
    <row r="5127" spans="1:31">
      <c r="A5127" s="60" t="str">
        <f>IF(G5127&amp;Q5127&lt;&gt;"",W5127&amp;Q5127,"")</f>
        <v/>
      </c>
      <c r="B5127" s="60" t="str">
        <f>IF(C5127&lt;&gt;"",LEFT(C5127,9),"")</f>
        <v/>
      </c>
      <c r="V5127" s="60" t="str">
        <f>W5127&amp;H5127</f>
        <v/>
      </c>
      <c r="W5127" s="60" t="str">
        <f>_xlfn.LET(_xlpm.TextCell,TEXT(G5127,"###"),IF(_xlpm.TextCell&lt;&gt;"",IF(StyleSpaceSplit,IFERROR(IF(FIND(" ",_xlpm.TextCell)&gt;=1,MID(_xlpm.TextCell,1,FIND(" ",_xlpm.TextCell)-1),_xlpm.TextCell),_xlpm.TextCell),_xlpm.TextCell),""))</f>
        <v/>
      </c>
      <c r="X5127" s="60" t="str">
        <f>IF(A5127&lt;&gt;"",IFERROR(IF(FIND(" ",G5127)&gt;=1,MID(G5127,FIND(" ",G5127)+1,LEN(G5127)),""),""),"")</f>
        <v/>
      </c>
      <c r="AC5127" s="51">
        <f>IFERROR(VALUE(MID($C5127,1,2)),0)</f>
        <v>0</v>
      </c>
      <c r="AD5127" s="44">
        <f>IFERROR(VALUE(MID($C5127,4,3)),0)</f>
        <v>0</v>
      </c>
      <c r="AE5127" s="51">
        <f>VALUE(RIGHT("00"&amp;AC5127,2)&amp;RIGHT("000"&amp;AD5127,3))</f>
        <v>0</v>
      </c>
    </row>
    <row r="5128" spans="1:31">
      <c r="A5128" s="60" t="str">
        <f>IF(G5128&amp;Q5128&lt;&gt;"",W5128&amp;Q5128,"")</f>
        <v/>
      </c>
      <c r="B5128" s="60" t="str">
        <f>IF(C5128&lt;&gt;"",LEFT(C5128,9),"")</f>
        <v/>
      </c>
      <c r="V5128" s="60" t="str">
        <f>W5128&amp;H5128</f>
        <v/>
      </c>
      <c r="W5128" s="60" t="str">
        <f>_xlfn.LET(_xlpm.TextCell,TEXT(G5128,"###"),IF(_xlpm.TextCell&lt;&gt;"",IF(StyleSpaceSplit,IFERROR(IF(FIND(" ",_xlpm.TextCell)&gt;=1,MID(_xlpm.TextCell,1,FIND(" ",_xlpm.TextCell)-1),_xlpm.TextCell),_xlpm.TextCell),_xlpm.TextCell),""))</f>
        <v/>
      </c>
      <c r="X5128" s="60" t="str">
        <f>IF(A5128&lt;&gt;"",IFERROR(IF(FIND(" ",G5128)&gt;=1,MID(G5128,FIND(" ",G5128)+1,LEN(G5128)),""),""),"")</f>
        <v/>
      </c>
      <c r="AC5128" s="51">
        <f>IFERROR(VALUE(MID($C5128,1,2)),0)</f>
        <v>0</v>
      </c>
      <c r="AD5128" s="44">
        <f>IFERROR(VALUE(MID($C5128,4,3)),0)</f>
        <v>0</v>
      </c>
      <c r="AE5128" s="51">
        <f>VALUE(RIGHT("00"&amp;AC5128,2)&amp;RIGHT("000"&amp;AD5128,3))</f>
        <v>0</v>
      </c>
    </row>
    <row r="5129" spans="1:31">
      <c r="A5129" s="60" t="str">
        <f>IF(G5129&amp;Q5129&lt;&gt;"",W5129&amp;Q5129,"")</f>
        <v/>
      </c>
      <c r="B5129" s="60" t="str">
        <f>IF(C5129&lt;&gt;"",LEFT(C5129,9),"")</f>
        <v/>
      </c>
      <c r="V5129" s="60" t="str">
        <f>W5129&amp;H5129</f>
        <v/>
      </c>
      <c r="W5129" s="60" t="str">
        <f>_xlfn.LET(_xlpm.TextCell,TEXT(G5129,"###"),IF(_xlpm.TextCell&lt;&gt;"",IF(StyleSpaceSplit,IFERROR(IF(FIND(" ",_xlpm.TextCell)&gt;=1,MID(_xlpm.TextCell,1,FIND(" ",_xlpm.TextCell)-1),_xlpm.TextCell),_xlpm.TextCell),_xlpm.TextCell),""))</f>
        <v/>
      </c>
      <c r="X5129" s="60" t="str">
        <f>IF(A5129&lt;&gt;"",IFERROR(IF(FIND(" ",G5129)&gt;=1,MID(G5129,FIND(" ",G5129)+1,LEN(G5129)),""),""),"")</f>
        <v/>
      </c>
      <c r="AC5129" s="51">
        <f>IFERROR(VALUE(MID($C5129,1,2)),0)</f>
        <v>0</v>
      </c>
      <c r="AD5129" s="44">
        <f>IFERROR(VALUE(MID($C5129,4,3)),0)</f>
        <v>0</v>
      </c>
      <c r="AE5129" s="51">
        <f>VALUE(RIGHT("00"&amp;AC5129,2)&amp;RIGHT("000"&amp;AD5129,3))</f>
        <v>0</v>
      </c>
    </row>
    <row r="5130" spans="1:31">
      <c r="A5130" s="60" t="str">
        <f>IF(G5130&amp;Q5130&lt;&gt;"",W5130&amp;Q5130,"")</f>
        <v/>
      </c>
      <c r="B5130" s="60" t="str">
        <f>IF(C5130&lt;&gt;"",LEFT(C5130,9),"")</f>
        <v/>
      </c>
      <c r="V5130" s="60" t="str">
        <f>W5130&amp;H5130</f>
        <v/>
      </c>
      <c r="W5130" s="60" t="str">
        <f>_xlfn.LET(_xlpm.TextCell,TEXT(G5130,"###"),IF(_xlpm.TextCell&lt;&gt;"",IF(StyleSpaceSplit,IFERROR(IF(FIND(" ",_xlpm.TextCell)&gt;=1,MID(_xlpm.TextCell,1,FIND(" ",_xlpm.TextCell)-1),_xlpm.TextCell),_xlpm.TextCell),_xlpm.TextCell),""))</f>
        <v/>
      </c>
      <c r="X5130" s="60" t="str">
        <f>IF(A5130&lt;&gt;"",IFERROR(IF(FIND(" ",G5130)&gt;=1,MID(G5130,FIND(" ",G5130)+1,LEN(G5130)),""),""),"")</f>
        <v/>
      </c>
      <c r="AC5130" s="51">
        <f>IFERROR(VALUE(MID($C5130,1,2)),0)</f>
        <v>0</v>
      </c>
      <c r="AD5130" s="44">
        <f>IFERROR(VALUE(MID($C5130,4,3)),0)</f>
        <v>0</v>
      </c>
      <c r="AE5130" s="51">
        <f>VALUE(RIGHT("00"&amp;AC5130,2)&amp;RIGHT("000"&amp;AD5130,3))</f>
        <v>0</v>
      </c>
    </row>
    <row r="5131" spans="1:31">
      <c r="A5131" s="60" t="str">
        <f>IF(G5131&amp;Q5131&lt;&gt;"",W5131&amp;Q5131,"")</f>
        <v/>
      </c>
      <c r="B5131" s="60" t="str">
        <f>IF(C5131&lt;&gt;"",LEFT(C5131,9),"")</f>
        <v/>
      </c>
      <c r="V5131" s="60" t="str">
        <f>W5131&amp;H5131</f>
        <v/>
      </c>
      <c r="W5131" s="60" t="str">
        <f>_xlfn.LET(_xlpm.TextCell,TEXT(G5131,"###"),IF(_xlpm.TextCell&lt;&gt;"",IF(StyleSpaceSplit,IFERROR(IF(FIND(" ",_xlpm.TextCell)&gt;=1,MID(_xlpm.TextCell,1,FIND(" ",_xlpm.TextCell)-1),_xlpm.TextCell),_xlpm.TextCell),_xlpm.TextCell),""))</f>
        <v/>
      </c>
      <c r="X5131" s="60" t="str">
        <f>IF(A5131&lt;&gt;"",IFERROR(IF(FIND(" ",G5131)&gt;=1,MID(G5131,FIND(" ",G5131)+1,LEN(G5131)),""),""),"")</f>
        <v/>
      </c>
      <c r="AC5131" s="51">
        <f>IFERROR(VALUE(MID($C5131,1,2)),0)</f>
        <v>0</v>
      </c>
      <c r="AD5131" s="44">
        <f>IFERROR(VALUE(MID($C5131,4,3)),0)</f>
        <v>0</v>
      </c>
      <c r="AE5131" s="51">
        <f>VALUE(RIGHT("00"&amp;AC5131,2)&amp;RIGHT("000"&amp;AD5131,3))</f>
        <v>0</v>
      </c>
    </row>
    <row r="5132" spans="1:31">
      <c r="A5132" s="60" t="str">
        <f>IF(G5132&amp;Q5132&lt;&gt;"",W5132&amp;Q5132,"")</f>
        <v/>
      </c>
      <c r="B5132" s="60" t="str">
        <f>IF(C5132&lt;&gt;"",LEFT(C5132,9),"")</f>
        <v/>
      </c>
      <c r="V5132" s="60" t="str">
        <f>W5132&amp;H5132</f>
        <v/>
      </c>
      <c r="W5132" s="60" t="str">
        <f>_xlfn.LET(_xlpm.TextCell,TEXT(G5132,"###"),IF(_xlpm.TextCell&lt;&gt;"",IF(StyleSpaceSplit,IFERROR(IF(FIND(" ",_xlpm.TextCell)&gt;=1,MID(_xlpm.TextCell,1,FIND(" ",_xlpm.TextCell)-1),_xlpm.TextCell),_xlpm.TextCell),_xlpm.TextCell),""))</f>
        <v/>
      </c>
      <c r="X5132" s="60" t="str">
        <f>IF(A5132&lt;&gt;"",IFERROR(IF(FIND(" ",G5132)&gt;=1,MID(G5132,FIND(" ",G5132)+1,LEN(G5132)),""),""),"")</f>
        <v/>
      </c>
      <c r="AC5132" s="51">
        <f>IFERROR(VALUE(MID($C5132,1,2)),0)</f>
        <v>0</v>
      </c>
      <c r="AD5132" s="44">
        <f>IFERROR(VALUE(MID($C5132,4,3)),0)</f>
        <v>0</v>
      </c>
      <c r="AE5132" s="51">
        <f>VALUE(RIGHT("00"&amp;AC5132,2)&amp;RIGHT("000"&amp;AD5132,3))</f>
        <v>0</v>
      </c>
    </row>
    <row r="5133" spans="1:31">
      <c r="A5133" s="60" t="str">
        <f>IF(G5133&amp;Q5133&lt;&gt;"",W5133&amp;Q5133,"")</f>
        <v/>
      </c>
      <c r="B5133" s="60" t="str">
        <f>IF(C5133&lt;&gt;"",LEFT(C5133,9),"")</f>
        <v/>
      </c>
      <c r="V5133" s="60" t="str">
        <f>W5133&amp;H5133</f>
        <v/>
      </c>
      <c r="W5133" s="60" t="str">
        <f>_xlfn.LET(_xlpm.TextCell,TEXT(G5133,"###"),IF(_xlpm.TextCell&lt;&gt;"",IF(StyleSpaceSplit,IFERROR(IF(FIND(" ",_xlpm.TextCell)&gt;=1,MID(_xlpm.TextCell,1,FIND(" ",_xlpm.TextCell)-1),_xlpm.TextCell),_xlpm.TextCell),_xlpm.TextCell),""))</f>
        <v/>
      </c>
      <c r="X5133" s="60" t="str">
        <f>IF(A5133&lt;&gt;"",IFERROR(IF(FIND(" ",G5133)&gt;=1,MID(G5133,FIND(" ",G5133)+1,LEN(G5133)),""),""),"")</f>
        <v/>
      </c>
      <c r="AC5133" s="51">
        <f>IFERROR(VALUE(MID($C5133,1,2)),0)</f>
        <v>0</v>
      </c>
      <c r="AD5133" s="44">
        <f>IFERROR(VALUE(MID($C5133,4,3)),0)</f>
        <v>0</v>
      </c>
      <c r="AE5133" s="51">
        <f>VALUE(RIGHT("00"&amp;AC5133,2)&amp;RIGHT("000"&amp;AD5133,3))</f>
        <v>0</v>
      </c>
    </row>
    <row r="5134" spans="1:31">
      <c r="A5134" s="60" t="str">
        <f>IF(G5134&amp;Q5134&lt;&gt;"",W5134&amp;Q5134,"")</f>
        <v/>
      </c>
      <c r="B5134" s="60" t="str">
        <f>IF(C5134&lt;&gt;"",LEFT(C5134,9),"")</f>
        <v/>
      </c>
      <c r="V5134" s="60" t="str">
        <f>W5134&amp;H5134</f>
        <v/>
      </c>
      <c r="W5134" s="60" t="str">
        <f>_xlfn.LET(_xlpm.TextCell,TEXT(G5134,"###"),IF(_xlpm.TextCell&lt;&gt;"",IF(StyleSpaceSplit,IFERROR(IF(FIND(" ",_xlpm.TextCell)&gt;=1,MID(_xlpm.TextCell,1,FIND(" ",_xlpm.TextCell)-1),_xlpm.TextCell),_xlpm.TextCell),_xlpm.TextCell),""))</f>
        <v/>
      </c>
      <c r="X5134" s="60" t="str">
        <f>IF(A5134&lt;&gt;"",IFERROR(IF(FIND(" ",G5134)&gt;=1,MID(G5134,FIND(" ",G5134)+1,LEN(G5134)),""),""),"")</f>
        <v/>
      </c>
      <c r="AC5134" s="51">
        <f>IFERROR(VALUE(MID($C5134,1,2)),0)</f>
        <v>0</v>
      </c>
      <c r="AD5134" s="44">
        <f>IFERROR(VALUE(MID($C5134,4,3)),0)</f>
        <v>0</v>
      </c>
      <c r="AE5134" s="51">
        <f>VALUE(RIGHT("00"&amp;AC5134,2)&amp;RIGHT("000"&amp;AD5134,3))</f>
        <v>0</v>
      </c>
    </row>
    <row r="5135" spans="1:31">
      <c r="A5135" s="60" t="str">
        <f>IF(G5135&amp;Q5135&lt;&gt;"",W5135&amp;Q5135,"")</f>
        <v/>
      </c>
      <c r="B5135" s="60" t="str">
        <f>IF(C5135&lt;&gt;"",LEFT(C5135,9),"")</f>
        <v/>
      </c>
      <c r="V5135" s="60" t="str">
        <f>W5135&amp;H5135</f>
        <v/>
      </c>
      <c r="W5135" s="60" t="str">
        <f>_xlfn.LET(_xlpm.TextCell,TEXT(G5135,"###"),IF(_xlpm.TextCell&lt;&gt;"",IF(StyleSpaceSplit,IFERROR(IF(FIND(" ",_xlpm.TextCell)&gt;=1,MID(_xlpm.TextCell,1,FIND(" ",_xlpm.TextCell)-1),_xlpm.TextCell),_xlpm.TextCell),_xlpm.TextCell),""))</f>
        <v/>
      </c>
      <c r="X5135" s="60" t="str">
        <f>IF(A5135&lt;&gt;"",IFERROR(IF(FIND(" ",G5135)&gt;=1,MID(G5135,FIND(" ",G5135)+1,LEN(G5135)),""),""),"")</f>
        <v/>
      </c>
      <c r="AC5135" s="51">
        <f>IFERROR(VALUE(MID($C5135,1,2)),0)</f>
        <v>0</v>
      </c>
      <c r="AD5135" s="44">
        <f>IFERROR(VALUE(MID($C5135,4,3)),0)</f>
        <v>0</v>
      </c>
      <c r="AE5135" s="51">
        <f>VALUE(RIGHT("00"&amp;AC5135,2)&amp;RIGHT("000"&amp;AD5135,3))</f>
        <v>0</v>
      </c>
    </row>
    <row r="5136" spans="1:31">
      <c r="A5136" s="60" t="str">
        <f>IF(G5136&amp;Q5136&lt;&gt;"",W5136&amp;Q5136,"")</f>
        <v/>
      </c>
      <c r="B5136" s="60" t="str">
        <f>IF(C5136&lt;&gt;"",LEFT(C5136,9),"")</f>
        <v/>
      </c>
      <c r="V5136" s="60" t="str">
        <f>W5136&amp;H5136</f>
        <v/>
      </c>
      <c r="W5136" s="60" t="str">
        <f>_xlfn.LET(_xlpm.TextCell,TEXT(G5136,"###"),IF(_xlpm.TextCell&lt;&gt;"",IF(StyleSpaceSplit,IFERROR(IF(FIND(" ",_xlpm.TextCell)&gt;=1,MID(_xlpm.TextCell,1,FIND(" ",_xlpm.TextCell)-1),_xlpm.TextCell),_xlpm.TextCell),_xlpm.TextCell),""))</f>
        <v/>
      </c>
      <c r="X5136" s="60" t="str">
        <f>IF(A5136&lt;&gt;"",IFERROR(IF(FIND(" ",G5136)&gt;=1,MID(G5136,FIND(" ",G5136)+1,LEN(G5136)),""),""),"")</f>
        <v/>
      </c>
      <c r="AC5136" s="51">
        <f>IFERROR(VALUE(MID($C5136,1,2)),0)</f>
        <v>0</v>
      </c>
      <c r="AD5136" s="44">
        <f>IFERROR(VALUE(MID($C5136,4,3)),0)</f>
        <v>0</v>
      </c>
      <c r="AE5136" s="51">
        <f>VALUE(RIGHT("00"&amp;AC5136,2)&amp;RIGHT("000"&amp;AD5136,3))</f>
        <v>0</v>
      </c>
    </row>
    <row r="5137" spans="1:31">
      <c r="A5137" s="60" t="str">
        <f>IF(G5137&amp;Q5137&lt;&gt;"",W5137&amp;Q5137,"")</f>
        <v/>
      </c>
      <c r="B5137" s="60" t="str">
        <f>IF(C5137&lt;&gt;"",LEFT(C5137,9),"")</f>
        <v/>
      </c>
      <c r="V5137" s="60" t="str">
        <f>W5137&amp;H5137</f>
        <v/>
      </c>
      <c r="W5137" s="60" t="str">
        <f>_xlfn.LET(_xlpm.TextCell,TEXT(G5137,"###"),IF(_xlpm.TextCell&lt;&gt;"",IF(StyleSpaceSplit,IFERROR(IF(FIND(" ",_xlpm.TextCell)&gt;=1,MID(_xlpm.TextCell,1,FIND(" ",_xlpm.TextCell)-1),_xlpm.TextCell),_xlpm.TextCell),_xlpm.TextCell),""))</f>
        <v/>
      </c>
      <c r="X5137" s="60" t="str">
        <f>IF(A5137&lt;&gt;"",IFERROR(IF(FIND(" ",G5137)&gt;=1,MID(G5137,FIND(" ",G5137)+1,LEN(G5137)),""),""),"")</f>
        <v/>
      </c>
      <c r="AC5137" s="51">
        <f>IFERROR(VALUE(MID($C5137,1,2)),0)</f>
        <v>0</v>
      </c>
      <c r="AD5137" s="44">
        <f>IFERROR(VALUE(MID($C5137,4,3)),0)</f>
        <v>0</v>
      </c>
      <c r="AE5137" s="51">
        <f>VALUE(RIGHT("00"&amp;AC5137,2)&amp;RIGHT("000"&amp;AD5137,3))</f>
        <v>0</v>
      </c>
    </row>
    <row r="5138" spans="1:31">
      <c r="A5138" s="60" t="str">
        <f>IF(G5138&amp;Q5138&lt;&gt;"",W5138&amp;Q5138,"")</f>
        <v/>
      </c>
      <c r="B5138" s="60" t="str">
        <f>IF(C5138&lt;&gt;"",LEFT(C5138,9),"")</f>
        <v/>
      </c>
      <c r="V5138" s="60" t="str">
        <f>W5138&amp;H5138</f>
        <v/>
      </c>
      <c r="W5138" s="60" t="str">
        <f>_xlfn.LET(_xlpm.TextCell,TEXT(G5138,"###"),IF(_xlpm.TextCell&lt;&gt;"",IF(StyleSpaceSplit,IFERROR(IF(FIND(" ",_xlpm.TextCell)&gt;=1,MID(_xlpm.TextCell,1,FIND(" ",_xlpm.TextCell)-1),_xlpm.TextCell),_xlpm.TextCell),_xlpm.TextCell),""))</f>
        <v/>
      </c>
      <c r="X5138" s="60" t="str">
        <f>IF(A5138&lt;&gt;"",IFERROR(IF(FIND(" ",G5138)&gt;=1,MID(G5138,FIND(" ",G5138)+1,LEN(G5138)),""),""),"")</f>
        <v/>
      </c>
      <c r="AC5138" s="51">
        <f>IFERROR(VALUE(MID($C5138,1,2)),0)</f>
        <v>0</v>
      </c>
      <c r="AD5138" s="44">
        <f>IFERROR(VALUE(MID($C5138,4,3)),0)</f>
        <v>0</v>
      </c>
      <c r="AE5138" s="51">
        <f>VALUE(RIGHT("00"&amp;AC5138,2)&amp;RIGHT("000"&amp;AD5138,3))</f>
        <v>0</v>
      </c>
    </row>
    <row r="5139" spans="1:31">
      <c r="A5139" s="60" t="str">
        <f>IF(G5139&amp;Q5139&lt;&gt;"",W5139&amp;Q5139,"")</f>
        <v/>
      </c>
      <c r="B5139" s="60" t="str">
        <f>IF(C5139&lt;&gt;"",LEFT(C5139,9),"")</f>
        <v/>
      </c>
      <c r="V5139" s="60" t="str">
        <f>W5139&amp;H5139</f>
        <v/>
      </c>
      <c r="W5139" s="60" t="str">
        <f>_xlfn.LET(_xlpm.TextCell,TEXT(G5139,"###"),IF(_xlpm.TextCell&lt;&gt;"",IF(StyleSpaceSplit,IFERROR(IF(FIND(" ",_xlpm.TextCell)&gt;=1,MID(_xlpm.TextCell,1,FIND(" ",_xlpm.TextCell)-1),_xlpm.TextCell),_xlpm.TextCell),_xlpm.TextCell),""))</f>
        <v/>
      </c>
      <c r="X5139" s="60" t="str">
        <f>IF(A5139&lt;&gt;"",IFERROR(IF(FIND(" ",G5139)&gt;=1,MID(G5139,FIND(" ",G5139)+1,LEN(G5139)),""),""),"")</f>
        <v/>
      </c>
      <c r="AC5139" s="51">
        <f>IFERROR(VALUE(MID($C5139,1,2)),0)</f>
        <v>0</v>
      </c>
      <c r="AD5139" s="44">
        <f>IFERROR(VALUE(MID($C5139,4,3)),0)</f>
        <v>0</v>
      </c>
      <c r="AE5139" s="51">
        <f>VALUE(RIGHT("00"&amp;AC5139,2)&amp;RIGHT("000"&amp;AD5139,3))</f>
        <v>0</v>
      </c>
    </row>
    <row r="5140" spans="1:31">
      <c r="A5140" s="60" t="str">
        <f>IF(G5140&amp;Q5140&lt;&gt;"",W5140&amp;Q5140,"")</f>
        <v/>
      </c>
      <c r="B5140" s="60" t="str">
        <f>IF(C5140&lt;&gt;"",LEFT(C5140,9),"")</f>
        <v/>
      </c>
      <c r="V5140" s="60" t="str">
        <f>W5140&amp;H5140</f>
        <v/>
      </c>
      <c r="W5140" s="60" t="str">
        <f>_xlfn.LET(_xlpm.TextCell,TEXT(G5140,"###"),IF(_xlpm.TextCell&lt;&gt;"",IF(StyleSpaceSplit,IFERROR(IF(FIND(" ",_xlpm.TextCell)&gt;=1,MID(_xlpm.TextCell,1,FIND(" ",_xlpm.TextCell)-1),_xlpm.TextCell),_xlpm.TextCell),_xlpm.TextCell),""))</f>
        <v/>
      </c>
      <c r="X5140" s="60" t="str">
        <f>IF(A5140&lt;&gt;"",IFERROR(IF(FIND(" ",G5140)&gt;=1,MID(G5140,FIND(" ",G5140)+1,LEN(G5140)),""),""),"")</f>
        <v/>
      </c>
      <c r="AC5140" s="51">
        <f>IFERROR(VALUE(MID($C5140,1,2)),0)</f>
        <v>0</v>
      </c>
      <c r="AD5140" s="44">
        <f>IFERROR(VALUE(MID($C5140,4,3)),0)</f>
        <v>0</v>
      </c>
      <c r="AE5140" s="51">
        <f>VALUE(RIGHT("00"&amp;AC5140,2)&amp;RIGHT("000"&amp;AD5140,3))</f>
        <v>0</v>
      </c>
    </row>
    <row r="5141" spans="1:31">
      <c r="A5141" s="60" t="str">
        <f>IF(G5141&amp;Q5141&lt;&gt;"",W5141&amp;Q5141,"")</f>
        <v/>
      </c>
      <c r="B5141" s="60" t="str">
        <f>IF(C5141&lt;&gt;"",LEFT(C5141,9),"")</f>
        <v/>
      </c>
      <c r="V5141" s="60" t="str">
        <f>W5141&amp;H5141</f>
        <v/>
      </c>
      <c r="W5141" s="60" t="str">
        <f>_xlfn.LET(_xlpm.TextCell,TEXT(G5141,"###"),IF(_xlpm.TextCell&lt;&gt;"",IF(StyleSpaceSplit,IFERROR(IF(FIND(" ",_xlpm.TextCell)&gt;=1,MID(_xlpm.TextCell,1,FIND(" ",_xlpm.TextCell)-1),_xlpm.TextCell),_xlpm.TextCell),_xlpm.TextCell),""))</f>
        <v/>
      </c>
      <c r="X5141" s="60" t="str">
        <f>IF(A5141&lt;&gt;"",IFERROR(IF(FIND(" ",G5141)&gt;=1,MID(G5141,FIND(" ",G5141)+1,LEN(G5141)),""),""),"")</f>
        <v/>
      </c>
      <c r="AC5141" s="51">
        <f>IFERROR(VALUE(MID($C5141,1,2)),0)</f>
        <v>0</v>
      </c>
      <c r="AD5141" s="44">
        <f>IFERROR(VALUE(MID($C5141,4,3)),0)</f>
        <v>0</v>
      </c>
      <c r="AE5141" s="51">
        <f>VALUE(RIGHT("00"&amp;AC5141,2)&amp;RIGHT("000"&amp;AD5141,3))</f>
        <v>0</v>
      </c>
    </row>
    <row r="5142" spans="1:31">
      <c r="A5142" s="60" t="str">
        <f>IF(G5142&amp;Q5142&lt;&gt;"",W5142&amp;Q5142,"")</f>
        <v/>
      </c>
      <c r="B5142" s="60" t="str">
        <f>IF(C5142&lt;&gt;"",LEFT(C5142,9),"")</f>
        <v/>
      </c>
      <c r="V5142" s="60" t="str">
        <f>W5142&amp;H5142</f>
        <v/>
      </c>
      <c r="W5142" s="60" t="str">
        <f>_xlfn.LET(_xlpm.TextCell,TEXT(G5142,"###"),IF(_xlpm.TextCell&lt;&gt;"",IF(StyleSpaceSplit,IFERROR(IF(FIND(" ",_xlpm.TextCell)&gt;=1,MID(_xlpm.TextCell,1,FIND(" ",_xlpm.TextCell)-1),_xlpm.TextCell),_xlpm.TextCell),_xlpm.TextCell),""))</f>
        <v/>
      </c>
      <c r="X5142" s="60" t="str">
        <f>IF(A5142&lt;&gt;"",IFERROR(IF(FIND(" ",G5142)&gt;=1,MID(G5142,FIND(" ",G5142)+1,LEN(G5142)),""),""),"")</f>
        <v/>
      </c>
      <c r="AC5142" s="51">
        <f>IFERROR(VALUE(MID($C5142,1,2)),0)</f>
        <v>0</v>
      </c>
      <c r="AD5142" s="44">
        <f>IFERROR(VALUE(MID($C5142,4,3)),0)</f>
        <v>0</v>
      </c>
      <c r="AE5142" s="51">
        <f>VALUE(RIGHT("00"&amp;AC5142,2)&amp;RIGHT("000"&amp;AD5142,3))</f>
        <v>0</v>
      </c>
    </row>
    <row r="5143" spans="1:31">
      <c r="A5143" s="60" t="str">
        <f>IF(G5143&amp;Q5143&lt;&gt;"",W5143&amp;Q5143,"")</f>
        <v/>
      </c>
      <c r="B5143" s="60" t="str">
        <f>IF(C5143&lt;&gt;"",LEFT(C5143,9),"")</f>
        <v/>
      </c>
      <c r="V5143" s="60" t="str">
        <f>W5143&amp;H5143</f>
        <v/>
      </c>
      <c r="W5143" s="60" t="str">
        <f>_xlfn.LET(_xlpm.TextCell,TEXT(G5143,"###"),IF(_xlpm.TextCell&lt;&gt;"",IF(StyleSpaceSplit,IFERROR(IF(FIND(" ",_xlpm.TextCell)&gt;=1,MID(_xlpm.TextCell,1,FIND(" ",_xlpm.TextCell)-1),_xlpm.TextCell),_xlpm.TextCell),_xlpm.TextCell),""))</f>
        <v/>
      </c>
      <c r="X5143" s="60" t="str">
        <f>IF(A5143&lt;&gt;"",IFERROR(IF(FIND(" ",G5143)&gt;=1,MID(G5143,FIND(" ",G5143)+1,LEN(G5143)),""),""),"")</f>
        <v/>
      </c>
      <c r="AC5143" s="51">
        <f>IFERROR(VALUE(MID($C5143,1,2)),0)</f>
        <v>0</v>
      </c>
      <c r="AD5143" s="44">
        <f>IFERROR(VALUE(MID($C5143,4,3)),0)</f>
        <v>0</v>
      </c>
      <c r="AE5143" s="51">
        <f>VALUE(RIGHT("00"&amp;AC5143,2)&amp;RIGHT("000"&amp;AD5143,3))</f>
        <v>0</v>
      </c>
    </row>
    <row r="5144" spans="1:31">
      <c r="A5144" s="60" t="str">
        <f>IF(G5144&amp;Q5144&lt;&gt;"",W5144&amp;Q5144,"")</f>
        <v/>
      </c>
      <c r="B5144" s="60" t="str">
        <f>IF(C5144&lt;&gt;"",LEFT(C5144,9),"")</f>
        <v/>
      </c>
      <c r="V5144" s="60" t="str">
        <f>W5144&amp;H5144</f>
        <v/>
      </c>
      <c r="W5144" s="60" t="str">
        <f>_xlfn.LET(_xlpm.TextCell,TEXT(G5144,"###"),IF(_xlpm.TextCell&lt;&gt;"",IF(StyleSpaceSplit,IFERROR(IF(FIND(" ",_xlpm.TextCell)&gt;=1,MID(_xlpm.TextCell,1,FIND(" ",_xlpm.TextCell)-1),_xlpm.TextCell),_xlpm.TextCell),_xlpm.TextCell),""))</f>
        <v/>
      </c>
      <c r="X5144" s="60" t="str">
        <f>IF(A5144&lt;&gt;"",IFERROR(IF(FIND(" ",G5144)&gt;=1,MID(G5144,FIND(" ",G5144)+1,LEN(G5144)),""),""),"")</f>
        <v/>
      </c>
      <c r="AC5144" s="51">
        <f>IFERROR(VALUE(MID($C5144,1,2)),0)</f>
        <v>0</v>
      </c>
      <c r="AD5144" s="44">
        <f>IFERROR(VALUE(MID($C5144,4,3)),0)</f>
        <v>0</v>
      </c>
      <c r="AE5144" s="51">
        <f>VALUE(RIGHT("00"&amp;AC5144,2)&amp;RIGHT("000"&amp;AD5144,3))</f>
        <v>0</v>
      </c>
    </row>
    <row r="5145" spans="1:31">
      <c r="A5145" s="60" t="str">
        <f>IF(G5145&amp;Q5145&lt;&gt;"",W5145&amp;Q5145,"")</f>
        <v/>
      </c>
      <c r="B5145" s="60" t="str">
        <f>IF(C5145&lt;&gt;"",LEFT(C5145,9),"")</f>
        <v/>
      </c>
      <c r="V5145" s="60" t="str">
        <f>W5145&amp;H5145</f>
        <v/>
      </c>
      <c r="W5145" s="60" t="str">
        <f>_xlfn.LET(_xlpm.TextCell,TEXT(G5145,"###"),IF(_xlpm.TextCell&lt;&gt;"",IF(StyleSpaceSplit,IFERROR(IF(FIND(" ",_xlpm.TextCell)&gt;=1,MID(_xlpm.TextCell,1,FIND(" ",_xlpm.TextCell)-1),_xlpm.TextCell),_xlpm.TextCell),_xlpm.TextCell),""))</f>
        <v/>
      </c>
      <c r="X5145" s="60" t="str">
        <f>IF(A5145&lt;&gt;"",IFERROR(IF(FIND(" ",G5145)&gt;=1,MID(G5145,FIND(" ",G5145)+1,LEN(G5145)),""),""),"")</f>
        <v/>
      </c>
      <c r="AC5145" s="51">
        <f>IFERROR(VALUE(MID($C5145,1,2)),0)</f>
        <v>0</v>
      </c>
      <c r="AD5145" s="44">
        <f>IFERROR(VALUE(MID($C5145,4,3)),0)</f>
        <v>0</v>
      </c>
      <c r="AE5145" s="51">
        <f>VALUE(RIGHT("00"&amp;AC5145,2)&amp;RIGHT("000"&amp;AD5145,3))</f>
        <v>0</v>
      </c>
    </row>
    <row r="5146" spans="1:31">
      <c r="A5146" s="60" t="str">
        <f>IF(G5146&amp;Q5146&lt;&gt;"",W5146&amp;Q5146,"")</f>
        <v/>
      </c>
      <c r="B5146" s="60" t="str">
        <f>IF(C5146&lt;&gt;"",LEFT(C5146,9),"")</f>
        <v/>
      </c>
      <c r="V5146" s="60" t="str">
        <f>W5146&amp;H5146</f>
        <v/>
      </c>
      <c r="W5146" s="60" t="str">
        <f>_xlfn.LET(_xlpm.TextCell,TEXT(G5146,"###"),IF(_xlpm.TextCell&lt;&gt;"",IF(StyleSpaceSplit,IFERROR(IF(FIND(" ",_xlpm.TextCell)&gt;=1,MID(_xlpm.TextCell,1,FIND(" ",_xlpm.TextCell)-1),_xlpm.TextCell),_xlpm.TextCell),_xlpm.TextCell),""))</f>
        <v/>
      </c>
      <c r="X5146" s="60" t="str">
        <f>IF(A5146&lt;&gt;"",IFERROR(IF(FIND(" ",G5146)&gt;=1,MID(G5146,FIND(" ",G5146)+1,LEN(G5146)),""),""),"")</f>
        <v/>
      </c>
      <c r="AC5146" s="51">
        <f>IFERROR(VALUE(MID($C5146,1,2)),0)</f>
        <v>0</v>
      </c>
      <c r="AD5146" s="44">
        <f>IFERROR(VALUE(MID($C5146,4,3)),0)</f>
        <v>0</v>
      </c>
      <c r="AE5146" s="51">
        <f>VALUE(RIGHT("00"&amp;AC5146,2)&amp;RIGHT("000"&amp;AD5146,3))</f>
        <v>0</v>
      </c>
    </row>
    <row r="5147" spans="1:31">
      <c r="A5147" s="60" t="str">
        <f>IF(G5147&amp;Q5147&lt;&gt;"",W5147&amp;Q5147,"")</f>
        <v/>
      </c>
      <c r="B5147" s="60" t="str">
        <f>IF(C5147&lt;&gt;"",LEFT(C5147,9),"")</f>
        <v/>
      </c>
      <c r="V5147" s="60" t="str">
        <f>W5147&amp;H5147</f>
        <v/>
      </c>
      <c r="W5147" s="60" t="str">
        <f>_xlfn.LET(_xlpm.TextCell,TEXT(G5147,"###"),IF(_xlpm.TextCell&lt;&gt;"",IF(StyleSpaceSplit,IFERROR(IF(FIND(" ",_xlpm.TextCell)&gt;=1,MID(_xlpm.TextCell,1,FIND(" ",_xlpm.TextCell)-1),_xlpm.TextCell),_xlpm.TextCell),_xlpm.TextCell),""))</f>
        <v/>
      </c>
      <c r="X5147" s="60" t="str">
        <f>IF(A5147&lt;&gt;"",IFERROR(IF(FIND(" ",G5147)&gt;=1,MID(G5147,FIND(" ",G5147)+1,LEN(G5147)),""),""),"")</f>
        <v/>
      </c>
      <c r="AC5147" s="51">
        <f>IFERROR(VALUE(MID($C5147,1,2)),0)</f>
        <v>0</v>
      </c>
      <c r="AD5147" s="44">
        <f>IFERROR(VALUE(MID($C5147,4,3)),0)</f>
        <v>0</v>
      </c>
      <c r="AE5147" s="51">
        <f>VALUE(RIGHT("00"&amp;AC5147,2)&amp;RIGHT("000"&amp;AD5147,3))</f>
        <v>0</v>
      </c>
    </row>
    <row r="5148" spans="1:31">
      <c r="A5148" s="60" t="str">
        <f>IF(G5148&amp;Q5148&lt;&gt;"",W5148&amp;Q5148,"")</f>
        <v/>
      </c>
      <c r="B5148" s="60" t="str">
        <f>IF(C5148&lt;&gt;"",LEFT(C5148,9),"")</f>
        <v/>
      </c>
      <c r="V5148" s="60" t="str">
        <f>W5148&amp;H5148</f>
        <v/>
      </c>
      <c r="W5148" s="60" t="str">
        <f>_xlfn.LET(_xlpm.TextCell,TEXT(G5148,"###"),IF(_xlpm.TextCell&lt;&gt;"",IF(StyleSpaceSplit,IFERROR(IF(FIND(" ",_xlpm.TextCell)&gt;=1,MID(_xlpm.TextCell,1,FIND(" ",_xlpm.TextCell)-1),_xlpm.TextCell),_xlpm.TextCell),_xlpm.TextCell),""))</f>
        <v/>
      </c>
      <c r="X5148" s="60" t="str">
        <f>IF(A5148&lt;&gt;"",IFERROR(IF(FIND(" ",G5148)&gt;=1,MID(G5148,FIND(" ",G5148)+1,LEN(G5148)),""),""),"")</f>
        <v/>
      </c>
      <c r="AC5148" s="51">
        <f>IFERROR(VALUE(MID($C5148,1,2)),0)</f>
        <v>0</v>
      </c>
      <c r="AD5148" s="44">
        <f>IFERROR(VALUE(MID($C5148,4,3)),0)</f>
        <v>0</v>
      </c>
      <c r="AE5148" s="51">
        <f>VALUE(RIGHT("00"&amp;AC5148,2)&amp;RIGHT("000"&amp;AD5148,3))</f>
        <v>0</v>
      </c>
    </row>
    <row r="5149" spans="1:31">
      <c r="A5149" s="60" t="str">
        <f>IF(G5149&amp;Q5149&lt;&gt;"",W5149&amp;Q5149,"")</f>
        <v/>
      </c>
      <c r="B5149" s="60" t="str">
        <f>IF(C5149&lt;&gt;"",LEFT(C5149,9),"")</f>
        <v/>
      </c>
      <c r="V5149" s="60" t="str">
        <f>W5149&amp;H5149</f>
        <v/>
      </c>
      <c r="W5149" s="60" t="str">
        <f>_xlfn.LET(_xlpm.TextCell,TEXT(G5149,"###"),IF(_xlpm.TextCell&lt;&gt;"",IF(StyleSpaceSplit,IFERROR(IF(FIND(" ",_xlpm.TextCell)&gt;=1,MID(_xlpm.TextCell,1,FIND(" ",_xlpm.TextCell)-1),_xlpm.TextCell),_xlpm.TextCell),_xlpm.TextCell),""))</f>
        <v/>
      </c>
      <c r="X5149" s="60" t="str">
        <f>IF(A5149&lt;&gt;"",IFERROR(IF(FIND(" ",G5149)&gt;=1,MID(G5149,FIND(" ",G5149)+1,LEN(G5149)),""),""),"")</f>
        <v/>
      </c>
      <c r="AC5149" s="51">
        <f>IFERROR(VALUE(MID($C5149,1,2)),0)</f>
        <v>0</v>
      </c>
      <c r="AD5149" s="44">
        <f>IFERROR(VALUE(MID($C5149,4,3)),0)</f>
        <v>0</v>
      </c>
      <c r="AE5149" s="51">
        <f>VALUE(RIGHT("00"&amp;AC5149,2)&amp;RIGHT("000"&amp;AD5149,3))</f>
        <v>0</v>
      </c>
    </row>
    <row r="5150" spans="1:31">
      <c r="A5150" s="60" t="str">
        <f>IF(G5150&amp;Q5150&lt;&gt;"",W5150&amp;Q5150,"")</f>
        <v/>
      </c>
      <c r="B5150" s="60" t="str">
        <f>IF(C5150&lt;&gt;"",LEFT(C5150,9),"")</f>
        <v/>
      </c>
      <c r="V5150" s="60" t="str">
        <f>W5150&amp;H5150</f>
        <v/>
      </c>
      <c r="W5150" s="60" t="str">
        <f>_xlfn.LET(_xlpm.TextCell,TEXT(G5150,"###"),IF(_xlpm.TextCell&lt;&gt;"",IF(StyleSpaceSplit,IFERROR(IF(FIND(" ",_xlpm.TextCell)&gt;=1,MID(_xlpm.TextCell,1,FIND(" ",_xlpm.TextCell)-1),_xlpm.TextCell),_xlpm.TextCell),_xlpm.TextCell),""))</f>
        <v/>
      </c>
      <c r="X5150" s="60" t="str">
        <f>IF(A5150&lt;&gt;"",IFERROR(IF(FIND(" ",G5150)&gt;=1,MID(G5150,FIND(" ",G5150)+1,LEN(G5150)),""),""),"")</f>
        <v/>
      </c>
      <c r="AC5150" s="51">
        <f>IFERROR(VALUE(MID($C5150,1,2)),0)</f>
        <v>0</v>
      </c>
      <c r="AD5150" s="44">
        <f>IFERROR(VALUE(MID($C5150,4,3)),0)</f>
        <v>0</v>
      </c>
      <c r="AE5150" s="51">
        <f>VALUE(RIGHT("00"&amp;AC5150,2)&amp;RIGHT("000"&amp;AD5150,3))</f>
        <v>0</v>
      </c>
    </row>
    <row r="5151" spans="1:31">
      <c r="A5151" s="60" t="str">
        <f>IF(G5151&amp;Q5151&lt;&gt;"",W5151&amp;Q5151,"")</f>
        <v/>
      </c>
      <c r="B5151" s="60" t="str">
        <f>IF(C5151&lt;&gt;"",LEFT(C5151,9),"")</f>
        <v/>
      </c>
      <c r="V5151" s="60" t="str">
        <f>W5151&amp;H5151</f>
        <v/>
      </c>
      <c r="W5151" s="60" t="str">
        <f>_xlfn.LET(_xlpm.TextCell,TEXT(G5151,"###"),IF(_xlpm.TextCell&lt;&gt;"",IF(StyleSpaceSplit,IFERROR(IF(FIND(" ",_xlpm.TextCell)&gt;=1,MID(_xlpm.TextCell,1,FIND(" ",_xlpm.TextCell)-1),_xlpm.TextCell),_xlpm.TextCell),_xlpm.TextCell),""))</f>
        <v/>
      </c>
      <c r="X5151" s="60" t="str">
        <f>IF(A5151&lt;&gt;"",IFERROR(IF(FIND(" ",G5151)&gt;=1,MID(G5151,FIND(" ",G5151)+1,LEN(G5151)),""),""),"")</f>
        <v/>
      </c>
      <c r="AC5151" s="51">
        <f>IFERROR(VALUE(MID($C5151,1,2)),0)</f>
        <v>0</v>
      </c>
      <c r="AD5151" s="44">
        <f>IFERROR(VALUE(MID($C5151,4,3)),0)</f>
        <v>0</v>
      </c>
      <c r="AE5151" s="51">
        <f>VALUE(RIGHT("00"&amp;AC5151,2)&amp;RIGHT("000"&amp;AD5151,3))</f>
        <v>0</v>
      </c>
    </row>
    <row r="5152" spans="1:31">
      <c r="A5152" s="60" t="str">
        <f>IF(G5152&amp;Q5152&lt;&gt;"",W5152&amp;Q5152,"")</f>
        <v/>
      </c>
      <c r="B5152" s="60" t="str">
        <f>IF(C5152&lt;&gt;"",LEFT(C5152,9),"")</f>
        <v/>
      </c>
      <c r="V5152" s="60" t="str">
        <f>W5152&amp;H5152</f>
        <v/>
      </c>
      <c r="W5152" s="60" t="str">
        <f>_xlfn.LET(_xlpm.TextCell,TEXT(G5152,"###"),IF(_xlpm.TextCell&lt;&gt;"",IF(StyleSpaceSplit,IFERROR(IF(FIND(" ",_xlpm.TextCell)&gt;=1,MID(_xlpm.TextCell,1,FIND(" ",_xlpm.TextCell)-1),_xlpm.TextCell),_xlpm.TextCell),_xlpm.TextCell),""))</f>
        <v/>
      </c>
      <c r="X5152" s="60" t="str">
        <f>IF(A5152&lt;&gt;"",IFERROR(IF(FIND(" ",G5152)&gt;=1,MID(G5152,FIND(" ",G5152)+1,LEN(G5152)),""),""),"")</f>
        <v/>
      </c>
      <c r="AC5152" s="51">
        <f>IFERROR(VALUE(MID($C5152,1,2)),0)</f>
        <v>0</v>
      </c>
      <c r="AD5152" s="44">
        <f>IFERROR(VALUE(MID($C5152,4,3)),0)</f>
        <v>0</v>
      </c>
      <c r="AE5152" s="51">
        <f>VALUE(RIGHT("00"&amp;AC5152,2)&amp;RIGHT("000"&amp;AD5152,3))</f>
        <v>0</v>
      </c>
    </row>
    <row r="5153" spans="1:31">
      <c r="A5153" s="60" t="str">
        <f>IF(G5153&amp;Q5153&lt;&gt;"",W5153&amp;Q5153,"")</f>
        <v/>
      </c>
      <c r="B5153" s="60" t="str">
        <f>IF(C5153&lt;&gt;"",LEFT(C5153,9),"")</f>
        <v/>
      </c>
      <c r="V5153" s="60" t="str">
        <f>W5153&amp;H5153</f>
        <v/>
      </c>
      <c r="W5153" s="60" t="str">
        <f>_xlfn.LET(_xlpm.TextCell,TEXT(G5153,"###"),IF(_xlpm.TextCell&lt;&gt;"",IF(StyleSpaceSplit,IFERROR(IF(FIND(" ",_xlpm.TextCell)&gt;=1,MID(_xlpm.TextCell,1,FIND(" ",_xlpm.TextCell)-1),_xlpm.TextCell),_xlpm.TextCell),_xlpm.TextCell),""))</f>
        <v/>
      </c>
      <c r="X5153" s="60" t="str">
        <f>IF(A5153&lt;&gt;"",IFERROR(IF(FIND(" ",G5153)&gt;=1,MID(G5153,FIND(" ",G5153)+1,LEN(G5153)),""),""),"")</f>
        <v/>
      </c>
      <c r="AC5153" s="51">
        <f>IFERROR(VALUE(MID($C5153,1,2)),0)</f>
        <v>0</v>
      </c>
      <c r="AD5153" s="44">
        <f>IFERROR(VALUE(MID($C5153,4,3)),0)</f>
        <v>0</v>
      </c>
      <c r="AE5153" s="51">
        <f>VALUE(RIGHT("00"&amp;AC5153,2)&amp;RIGHT("000"&amp;AD5153,3))</f>
        <v>0</v>
      </c>
    </row>
    <row r="5154" spans="1:31">
      <c r="A5154" s="60" t="str">
        <f>IF(G5154&amp;Q5154&lt;&gt;"",W5154&amp;Q5154,"")</f>
        <v/>
      </c>
      <c r="B5154" s="60" t="str">
        <f>IF(C5154&lt;&gt;"",LEFT(C5154,9),"")</f>
        <v/>
      </c>
      <c r="V5154" s="60" t="str">
        <f>W5154&amp;H5154</f>
        <v/>
      </c>
      <c r="W5154" s="60" t="str">
        <f>_xlfn.LET(_xlpm.TextCell,TEXT(G5154,"###"),IF(_xlpm.TextCell&lt;&gt;"",IF(StyleSpaceSplit,IFERROR(IF(FIND(" ",_xlpm.TextCell)&gt;=1,MID(_xlpm.TextCell,1,FIND(" ",_xlpm.TextCell)-1),_xlpm.TextCell),_xlpm.TextCell),_xlpm.TextCell),""))</f>
        <v/>
      </c>
      <c r="X5154" s="60" t="str">
        <f>IF(A5154&lt;&gt;"",IFERROR(IF(FIND(" ",G5154)&gt;=1,MID(G5154,FIND(" ",G5154)+1,LEN(G5154)),""),""),"")</f>
        <v/>
      </c>
      <c r="AC5154" s="51">
        <f>IFERROR(VALUE(MID($C5154,1,2)),0)</f>
        <v>0</v>
      </c>
      <c r="AD5154" s="44">
        <f>IFERROR(VALUE(MID($C5154,4,3)),0)</f>
        <v>0</v>
      </c>
      <c r="AE5154" s="51">
        <f>VALUE(RIGHT("00"&amp;AC5154,2)&amp;RIGHT("000"&amp;AD5154,3))</f>
        <v>0</v>
      </c>
    </row>
    <row r="5155" spans="1:31">
      <c r="A5155" s="60" t="str">
        <f>IF(G5155&amp;Q5155&lt;&gt;"",W5155&amp;Q5155,"")</f>
        <v/>
      </c>
      <c r="B5155" s="60" t="str">
        <f>IF(C5155&lt;&gt;"",LEFT(C5155,9),"")</f>
        <v/>
      </c>
      <c r="V5155" s="60" t="str">
        <f>W5155&amp;H5155</f>
        <v/>
      </c>
      <c r="W5155" s="60" t="str">
        <f>_xlfn.LET(_xlpm.TextCell,TEXT(G5155,"###"),IF(_xlpm.TextCell&lt;&gt;"",IF(StyleSpaceSplit,IFERROR(IF(FIND(" ",_xlpm.TextCell)&gt;=1,MID(_xlpm.TextCell,1,FIND(" ",_xlpm.TextCell)-1),_xlpm.TextCell),_xlpm.TextCell),_xlpm.TextCell),""))</f>
        <v/>
      </c>
      <c r="X5155" s="60" t="str">
        <f>IF(A5155&lt;&gt;"",IFERROR(IF(FIND(" ",G5155)&gt;=1,MID(G5155,FIND(" ",G5155)+1,LEN(G5155)),""),""),"")</f>
        <v/>
      </c>
      <c r="AC5155" s="51">
        <f>IFERROR(VALUE(MID($C5155,1,2)),0)</f>
        <v>0</v>
      </c>
      <c r="AD5155" s="44">
        <f>IFERROR(VALUE(MID($C5155,4,3)),0)</f>
        <v>0</v>
      </c>
      <c r="AE5155" s="51">
        <f>VALUE(RIGHT("00"&amp;AC5155,2)&amp;RIGHT("000"&amp;AD5155,3))</f>
        <v>0</v>
      </c>
    </row>
    <row r="5156" spans="1:31">
      <c r="A5156" s="60" t="str">
        <f>IF(G5156&amp;Q5156&lt;&gt;"",W5156&amp;Q5156,"")</f>
        <v/>
      </c>
      <c r="B5156" s="60" t="str">
        <f>IF(C5156&lt;&gt;"",LEFT(C5156,9),"")</f>
        <v/>
      </c>
      <c r="V5156" s="60" t="str">
        <f>W5156&amp;H5156</f>
        <v/>
      </c>
      <c r="W5156" s="60" t="str">
        <f>_xlfn.LET(_xlpm.TextCell,TEXT(G5156,"###"),IF(_xlpm.TextCell&lt;&gt;"",IF(StyleSpaceSplit,IFERROR(IF(FIND(" ",_xlpm.TextCell)&gt;=1,MID(_xlpm.TextCell,1,FIND(" ",_xlpm.TextCell)-1),_xlpm.TextCell),_xlpm.TextCell),_xlpm.TextCell),""))</f>
        <v/>
      </c>
      <c r="X5156" s="60" t="str">
        <f>IF(A5156&lt;&gt;"",IFERROR(IF(FIND(" ",G5156)&gt;=1,MID(G5156,FIND(" ",G5156)+1,LEN(G5156)),""),""),"")</f>
        <v/>
      </c>
      <c r="AC5156" s="51">
        <f>IFERROR(VALUE(MID($C5156,1,2)),0)</f>
        <v>0</v>
      </c>
      <c r="AD5156" s="44">
        <f>IFERROR(VALUE(MID($C5156,4,3)),0)</f>
        <v>0</v>
      </c>
      <c r="AE5156" s="51">
        <f>VALUE(RIGHT("00"&amp;AC5156,2)&amp;RIGHT("000"&amp;AD5156,3))</f>
        <v>0</v>
      </c>
    </row>
    <row r="5157" spans="1:31">
      <c r="A5157" s="60" t="str">
        <f>IF(G5157&amp;Q5157&lt;&gt;"",W5157&amp;Q5157,"")</f>
        <v/>
      </c>
      <c r="B5157" s="60" t="str">
        <f>IF(C5157&lt;&gt;"",LEFT(C5157,9),"")</f>
        <v/>
      </c>
      <c r="V5157" s="60" t="str">
        <f>W5157&amp;H5157</f>
        <v/>
      </c>
      <c r="W5157" s="60" t="str">
        <f>_xlfn.LET(_xlpm.TextCell,TEXT(G5157,"###"),IF(_xlpm.TextCell&lt;&gt;"",IF(StyleSpaceSplit,IFERROR(IF(FIND(" ",_xlpm.TextCell)&gt;=1,MID(_xlpm.TextCell,1,FIND(" ",_xlpm.TextCell)-1),_xlpm.TextCell),_xlpm.TextCell),_xlpm.TextCell),""))</f>
        <v/>
      </c>
      <c r="X5157" s="60" t="str">
        <f>IF(A5157&lt;&gt;"",IFERROR(IF(FIND(" ",G5157)&gt;=1,MID(G5157,FIND(" ",G5157)+1,LEN(G5157)),""),""),"")</f>
        <v/>
      </c>
      <c r="AC5157" s="51">
        <f>IFERROR(VALUE(MID($C5157,1,2)),0)</f>
        <v>0</v>
      </c>
      <c r="AD5157" s="44">
        <f>IFERROR(VALUE(MID($C5157,4,3)),0)</f>
        <v>0</v>
      </c>
      <c r="AE5157" s="51">
        <f>VALUE(RIGHT("00"&amp;AC5157,2)&amp;RIGHT("000"&amp;AD5157,3))</f>
        <v>0</v>
      </c>
    </row>
    <row r="5158" spans="1:31">
      <c r="A5158" s="60" t="str">
        <f>IF(G5158&amp;Q5158&lt;&gt;"",W5158&amp;Q5158,"")</f>
        <v/>
      </c>
      <c r="B5158" s="60" t="str">
        <f>IF(C5158&lt;&gt;"",LEFT(C5158,9),"")</f>
        <v/>
      </c>
      <c r="V5158" s="60" t="str">
        <f>W5158&amp;H5158</f>
        <v/>
      </c>
      <c r="W5158" s="60" t="str">
        <f>_xlfn.LET(_xlpm.TextCell,TEXT(G5158,"###"),IF(_xlpm.TextCell&lt;&gt;"",IF(StyleSpaceSplit,IFERROR(IF(FIND(" ",_xlpm.TextCell)&gt;=1,MID(_xlpm.TextCell,1,FIND(" ",_xlpm.TextCell)-1),_xlpm.TextCell),_xlpm.TextCell),_xlpm.TextCell),""))</f>
        <v/>
      </c>
      <c r="X5158" s="60" t="str">
        <f>IF(A5158&lt;&gt;"",IFERROR(IF(FIND(" ",G5158)&gt;=1,MID(G5158,FIND(" ",G5158)+1,LEN(G5158)),""),""),"")</f>
        <v/>
      </c>
      <c r="AC5158" s="51">
        <f>IFERROR(VALUE(MID($C5158,1,2)),0)</f>
        <v>0</v>
      </c>
      <c r="AD5158" s="44">
        <f>IFERROR(VALUE(MID($C5158,4,3)),0)</f>
        <v>0</v>
      </c>
      <c r="AE5158" s="51">
        <f>VALUE(RIGHT("00"&amp;AC5158,2)&amp;RIGHT("000"&amp;AD5158,3))</f>
        <v>0</v>
      </c>
    </row>
    <row r="5159" spans="1:31">
      <c r="A5159" s="60" t="str">
        <f>IF(G5159&amp;Q5159&lt;&gt;"",W5159&amp;Q5159,"")</f>
        <v/>
      </c>
      <c r="B5159" s="60" t="str">
        <f>IF(C5159&lt;&gt;"",LEFT(C5159,9),"")</f>
        <v/>
      </c>
      <c r="V5159" s="60" t="str">
        <f>W5159&amp;H5159</f>
        <v/>
      </c>
      <c r="W5159" s="60" t="str">
        <f>_xlfn.LET(_xlpm.TextCell,TEXT(G5159,"###"),IF(_xlpm.TextCell&lt;&gt;"",IF(StyleSpaceSplit,IFERROR(IF(FIND(" ",_xlpm.TextCell)&gt;=1,MID(_xlpm.TextCell,1,FIND(" ",_xlpm.TextCell)-1),_xlpm.TextCell),_xlpm.TextCell),_xlpm.TextCell),""))</f>
        <v/>
      </c>
      <c r="X5159" s="60" t="str">
        <f>IF(A5159&lt;&gt;"",IFERROR(IF(FIND(" ",G5159)&gt;=1,MID(G5159,FIND(" ",G5159)+1,LEN(G5159)),""),""),"")</f>
        <v/>
      </c>
      <c r="AC5159" s="51">
        <f>IFERROR(VALUE(MID($C5159,1,2)),0)</f>
        <v>0</v>
      </c>
      <c r="AD5159" s="44">
        <f>IFERROR(VALUE(MID($C5159,4,3)),0)</f>
        <v>0</v>
      </c>
      <c r="AE5159" s="51">
        <f>VALUE(RIGHT("00"&amp;AC5159,2)&amp;RIGHT("000"&amp;AD5159,3))</f>
        <v>0</v>
      </c>
    </row>
    <row r="5160" spans="1:31">
      <c r="A5160" s="60" t="str">
        <f>IF(G5160&amp;Q5160&lt;&gt;"",W5160&amp;Q5160,"")</f>
        <v/>
      </c>
      <c r="B5160" s="60" t="str">
        <f>IF(C5160&lt;&gt;"",LEFT(C5160,9),"")</f>
        <v/>
      </c>
      <c r="V5160" s="60" t="str">
        <f>W5160&amp;H5160</f>
        <v/>
      </c>
      <c r="W5160" s="60" t="str">
        <f>_xlfn.LET(_xlpm.TextCell,TEXT(G5160,"###"),IF(_xlpm.TextCell&lt;&gt;"",IF(StyleSpaceSplit,IFERROR(IF(FIND(" ",_xlpm.TextCell)&gt;=1,MID(_xlpm.TextCell,1,FIND(" ",_xlpm.TextCell)-1),_xlpm.TextCell),_xlpm.TextCell),_xlpm.TextCell),""))</f>
        <v/>
      </c>
      <c r="X5160" s="60" t="str">
        <f>IF(A5160&lt;&gt;"",IFERROR(IF(FIND(" ",G5160)&gt;=1,MID(G5160,FIND(" ",G5160)+1,LEN(G5160)),""),""),"")</f>
        <v/>
      </c>
      <c r="AC5160" s="51">
        <f>IFERROR(VALUE(MID($C5160,1,2)),0)</f>
        <v>0</v>
      </c>
      <c r="AD5160" s="44">
        <f>IFERROR(VALUE(MID($C5160,4,3)),0)</f>
        <v>0</v>
      </c>
      <c r="AE5160" s="51">
        <f>VALUE(RIGHT("00"&amp;AC5160,2)&amp;RIGHT("000"&amp;AD5160,3))</f>
        <v>0</v>
      </c>
    </row>
    <row r="5161" spans="1:31">
      <c r="A5161" s="60" t="str">
        <f>IF(G5161&amp;Q5161&lt;&gt;"",W5161&amp;Q5161,"")</f>
        <v/>
      </c>
      <c r="B5161" s="60" t="str">
        <f>IF(C5161&lt;&gt;"",LEFT(C5161,9),"")</f>
        <v/>
      </c>
      <c r="V5161" s="60" t="str">
        <f>W5161&amp;H5161</f>
        <v/>
      </c>
      <c r="W5161" s="60" t="str">
        <f>_xlfn.LET(_xlpm.TextCell,TEXT(G5161,"###"),IF(_xlpm.TextCell&lt;&gt;"",IF(StyleSpaceSplit,IFERROR(IF(FIND(" ",_xlpm.TextCell)&gt;=1,MID(_xlpm.TextCell,1,FIND(" ",_xlpm.TextCell)-1),_xlpm.TextCell),_xlpm.TextCell),_xlpm.TextCell),""))</f>
        <v/>
      </c>
      <c r="X5161" s="60" t="str">
        <f>IF(A5161&lt;&gt;"",IFERROR(IF(FIND(" ",G5161)&gt;=1,MID(G5161,FIND(" ",G5161)+1,LEN(G5161)),""),""),"")</f>
        <v/>
      </c>
      <c r="AC5161" s="51">
        <f>IFERROR(VALUE(MID($C5161,1,2)),0)</f>
        <v>0</v>
      </c>
      <c r="AD5161" s="44">
        <f>IFERROR(VALUE(MID($C5161,4,3)),0)</f>
        <v>0</v>
      </c>
      <c r="AE5161" s="51">
        <f>VALUE(RIGHT("00"&amp;AC5161,2)&amp;RIGHT("000"&amp;AD5161,3))</f>
        <v>0</v>
      </c>
    </row>
    <row r="5162" spans="1:31">
      <c r="A5162" s="60" t="str">
        <f>IF(G5162&amp;Q5162&lt;&gt;"",W5162&amp;Q5162,"")</f>
        <v/>
      </c>
      <c r="B5162" s="60" t="str">
        <f>IF(C5162&lt;&gt;"",LEFT(C5162,9),"")</f>
        <v/>
      </c>
      <c r="V5162" s="60" t="str">
        <f>W5162&amp;H5162</f>
        <v/>
      </c>
      <c r="W5162" s="60" t="str">
        <f>_xlfn.LET(_xlpm.TextCell,TEXT(G5162,"###"),IF(_xlpm.TextCell&lt;&gt;"",IF(StyleSpaceSplit,IFERROR(IF(FIND(" ",_xlpm.TextCell)&gt;=1,MID(_xlpm.TextCell,1,FIND(" ",_xlpm.TextCell)-1),_xlpm.TextCell),_xlpm.TextCell),_xlpm.TextCell),""))</f>
        <v/>
      </c>
      <c r="X5162" s="60" t="str">
        <f>IF(A5162&lt;&gt;"",IFERROR(IF(FIND(" ",G5162)&gt;=1,MID(G5162,FIND(" ",G5162)+1,LEN(G5162)),""),""),"")</f>
        <v/>
      </c>
      <c r="AC5162" s="51">
        <f>IFERROR(VALUE(MID($C5162,1,2)),0)</f>
        <v>0</v>
      </c>
      <c r="AD5162" s="44">
        <f>IFERROR(VALUE(MID($C5162,4,3)),0)</f>
        <v>0</v>
      </c>
      <c r="AE5162" s="51">
        <f>VALUE(RIGHT("00"&amp;AC5162,2)&amp;RIGHT("000"&amp;AD5162,3))</f>
        <v>0</v>
      </c>
    </row>
    <row r="5163" spans="1:31">
      <c r="A5163" s="60" t="str">
        <f>IF(G5163&amp;Q5163&lt;&gt;"",W5163&amp;Q5163,"")</f>
        <v/>
      </c>
      <c r="B5163" s="60" t="str">
        <f>IF(C5163&lt;&gt;"",LEFT(C5163,9),"")</f>
        <v/>
      </c>
      <c r="V5163" s="60" t="str">
        <f>W5163&amp;H5163</f>
        <v/>
      </c>
      <c r="W5163" s="60" t="str">
        <f>_xlfn.LET(_xlpm.TextCell,TEXT(G5163,"###"),IF(_xlpm.TextCell&lt;&gt;"",IF(StyleSpaceSplit,IFERROR(IF(FIND(" ",_xlpm.TextCell)&gt;=1,MID(_xlpm.TextCell,1,FIND(" ",_xlpm.TextCell)-1),_xlpm.TextCell),_xlpm.TextCell),_xlpm.TextCell),""))</f>
        <v/>
      </c>
      <c r="X5163" s="60" t="str">
        <f>IF(A5163&lt;&gt;"",IFERROR(IF(FIND(" ",G5163)&gt;=1,MID(G5163,FIND(" ",G5163)+1,LEN(G5163)),""),""),"")</f>
        <v/>
      </c>
      <c r="AC5163" s="51">
        <f>IFERROR(VALUE(MID($C5163,1,2)),0)</f>
        <v>0</v>
      </c>
      <c r="AD5163" s="44">
        <f>IFERROR(VALUE(MID($C5163,4,3)),0)</f>
        <v>0</v>
      </c>
      <c r="AE5163" s="51">
        <f>VALUE(RIGHT("00"&amp;AC5163,2)&amp;RIGHT("000"&amp;AD5163,3))</f>
        <v>0</v>
      </c>
    </row>
    <row r="5164" spans="1:31">
      <c r="A5164" s="60" t="str">
        <f>IF(G5164&amp;Q5164&lt;&gt;"",W5164&amp;Q5164,"")</f>
        <v/>
      </c>
      <c r="B5164" s="60" t="str">
        <f>IF(C5164&lt;&gt;"",LEFT(C5164,9),"")</f>
        <v/>
      </c>
      <c r="V5164" s="60" t="str">
        <f>W5164&amp;H5164</f>
        <v/>
      </c>
      <c r="W5164" s="60" t="str">
        <f>_xlfn.LET(_xlpm.TextCell,TEXT(G5164,"###"),IF(_xlpm.TextCell&lt;&gt;"",IF(StyleSpaceSplit,IFERROR(IF(FIND(" ",_xlpm.TextCell)&gt;=1,MID(_xlpm.TextCell,1,FIND(" ",_xlpm.TextCell)-1),_xlpm.TextCell),_xlpm.TextCell),_xlpm.TextCell),""))</f>
        <v/>
      </c>
      <c r="X5164" s="60" t="str">
        <f>IF(A5164&lt;&gt;"",IFERROR(IF(FIND(" ",G5164)&gt;=1,MID(G5164,FIND(" ",G5164)+1,LEN(G5164)),""),""),"")</f>
        <v/>
      </c>
      <c r="AC5164" s="51">
        <f>IFERROR(VALUE(MID($C5164,1,2)),0)</f>
        <v>0</v>
      </c>
      <c r="AD5164" s="44">
        <f>IFERROR(VALUE(MID($C5164,4,3)),0)</f>
        <v>0</v>
      </c>
      <c r="AE5164" s="51">
        <f>VALUE(RIGHT("00"&amp;AC5164,2)&amp;RIGHT("000"&amp;AD5164,3))</f>
        <v>0</v>
      </c>
    </row>
    <row r="5165" spans="1:31">
      <c r="A5165" s="60" t="str">
        <f>IF(G5165&amp;Q5165&lt;&gt;"",W5165&amp;Q5165,"")</f>
        <v/>
      </c>
      <c r="B5165" s="60" t="str">
        <f>IF(C5165&lt;&gt;"",LEFT(C5165,9),"")</f>
        <v/>
      </c>
      <c r="V5165" s="60" t="str">
        <f>W5165&amp;H5165</f>
        <v/>
      </c>
      <c r="W5165" s="60" t="str">
        <f>_xlfn.LET(_xlpm.TextCell,TEXT(G5165,"###"),IF(_xlpm.TextCell&lt;&gt;"",IF(StyleSpaceSplit,IFERROR(IF(FIND(" ",_xlpm.TextCell)&gt;=1,MID(_xlpm.TextCell,1,FIND(" ",_xlpm.TextCell)-1),_xlpm.TextCell),_xlpm.TextCell),_xlpm.TextCell),""))</f>
        <v/>
      </c>
      <c r="X5165" s="60" t="str">
        <f>IF(A5165&lt;&gt;"",IFERROR(IF(FIND(" ",G5165)&gt;=1,MID(G5165,FIND(" ",G5165)+1,LEN(G5165)),""),""),"")</f>
        <v/>
      </c>
      <c r="AC5165" s="51">
        <f>IFERROR(VALUE(MID($C5165,1,2)),0)</f>
        <v>0</v>
      </c>
      <c r="AD5165" s="44">
        <f>IFERROR(VALUE(MID($C5165,4,3)),0)</f>
        <v>0</v>
      </c>
      <c r="AE5165" s="51">
        <f>VALUE(RIGHT("00"&amp;AC5165,2)&amp;RIGHT("000"&amp;AD5165,3))</f>
        <v>0</v>
      </c>
    </row>
    <row r="5166" spans="1:31">
      <c r="A5166" s="60" t="str">
        <f>IF(G5166&amp;Q5166&lt;&gt;"",W5166&amp;Q5166,"")</f>
        <v/>
      </c>
      <c r="B5166" s="60" t="str">
        <f>IF(C5166&lt;&gt;"",LEFT(C5166,9),"")</f>
        <v/>
      </c>
      <c r="V5166" s="60" t="str">
        <f>W5166&amp;H5166</f>
        <v/>
      </c>
      <c r="W5166" s="60" t="str">
        <f>_xlfn.LET(_xlpm.TextCell,TEXT(G5166,"###"),IF(_xlpm.TextCell&lt;&gt;"",IF(StyleSpaceSplit,IFERROR(IF(FIND(" ",_xlpm.TextCell)&gt;=1,MID(_xlpm.TextCell,1,FIND(" ",_xlpm.TextCell)-1),_xlpm.TextCell),_xlpm.TextCell),_xlpm.TextCell),""))</f>
        <v/>
      </c>
      <c r="X5166" s="60" t="str">
        <f>IF(A5166&lt;&gt;"",IFERROR(IF(FIND(" ",G5166)&gt;=1,MID(G5166,FIND(" ",G5166)+1,LEN(G5166)),""),""),"")</f>
        <v/>
      </c>
      <c r="AC5166" s="51">
        <f>IFERROR(VALUE(MID($C5166,1,2)),0)</f>
        <v>0</v>
      </c>
      <c r="AD5166" s="44">
        <f>IFERROR(VALUE(MID($C5166,4,3)),0)</f>
        <v>0</v>
      </c>
      <c r="AE5166" s="51">
        <f>VALUE(RIGHT("00"&amp;AC5166,2)&amp;RIGHT("000"&amp;AD5166,3))</f>
        <v>0</v>
      </c>
    </row>
    <row r="5167" spans="1:31">
      <c r="A5167" s="60" t="str">
        <f>IF(G5167&amp;Q5167&lt;&gt;"",W5167&amp;Q5167,"")</f>
        <v/>
      </c>
      <c r="B5167" s="60" t="str">
        <f>IF(C5167&lt;&gt;"",LEFT(C5167,9),"")</f>
        <v/>
      </c>
      <c r="V5167" s="60" t="str">
        <f>W5167&amp;H5167</f>
        <v/>
      </c>
      <c r="W5167" s="60" t="str">
        <f>_xlfn.LET(_xlpm.TextCell,TEXT(G5167,"###"),IF(_xlpm.TextCell&lt;&gt;"",IF(StyleSpaceSplit,IFERROR(IF(FIND(" ",_xlpm.TextCell)&gt;=1,MID(_xlpm.TextCell,1,FIND(" ",_xlpm.TextCell)-1),_xlpm.TextCell),_xlpm.TextCell),_xlpm.TextCell),""))</f>
        <v/>
      </c>
      <c r="X5167" s="60" t="str">
        <f>IF(A5167&lt;&gt;"",IFERROR(IF(FIND(" ",G5167)&gt;=1,MID(G5167,FIND(" ",G5167)+1,LEN(G5167)),""),""),"")</f>
        <v/>
      </c>
      <c r="AC5167" s="51">
        <f>IFERROR(VALUE(MID($C5167,1,2)),0)</f>
        <v>0</v>
      </c>
      <c r="AD5167" s="44">
        <f>IFERROR(VALUE(MID($C5167,4,3)),0)</f>
        <v>0</v>
      </c>
      <c r="AE5167" s="51">
        <f>VALUE(RIGHT("00"&amp;AC5167,2)&amp;RIGHT("000"&amp;AD5167,3))</f>
        <v>0</v>
      </c>
    </row>
    <row r="5168" spans="1:31">
      <c r="A5168" s="60" t="str">
        <f>IF(G5168&amp;Q5168&lt;&gt;"",W5168&amp;Q5168,"")</f>
        <v/>
      </c>
      <c r="B5168" s="60" t="str">
        <f>IF(C5168&lt;&gt;"",LEFT(C5168,9),"")</f>
        <v/>
      </c>
      <c r="V5168" s="60" t="str">
        <f>W5168&amp;H5168</f>
        <v/>
      </c>
      <c r="W5168" s="60" t="str">
        <f>_xlfn.LET(_xlpm.TextCell,TEXT(G5168,"###"),IF(_xlpm.TextCell&lt;&gt;"",IF(StyleSpaceSplit,IFERROR(IF(FIND(" ",_xlpm.TextCell)&gt;=1,MID(_xlpm.TextCell,1,FIND(" ",_xlpm.TextCell)-1),_xlpm.TextCell),_xlpm.TextCell),_xlpm.TextCell),""))</f>
        <v/>
      </c>
      <c r="X5168" s="60" t="str">
        <f>IF(A5168&lt;&gt;"",IFERROR(IF(FIND(" ",G5168)&gt;=1,MID(G5168,FIND(" ",G5168)+1,LEN(G5168)),""),""),"")</f>
        <v/>
      </c>
      <c r="AC5168" s="51">
        <f>IFERROR(VALUE(MID($C5168,1,2)),0)</f>
        <v>0</v>
      </c>
      <c r="AD5168" s="44">
        <f>IFERROR(VALUE(MID($C5168,4,3)),0)</f>
        <v>0</v>
      </c>
      <c r="AE5168" s="51">
        <f>VALUE(RIGHT("00"&amp;AC5168,2)&amp;RIGHT("000"&amp;AD5168,3))</f>
        <v>0</v>
      </c>
    </row>
    <row r="5169" spans="1:31">
      <c r="A5169" s="60" t="str">
        <f>IF(G5169&amp;Q5169&lt;&gt;"",W5169&amp;Q5169,"")</f>
        <v/>
      </c>
      <c r="B5169" s="60" t="str">
        <f>IF(C5169&lt;&gt;"",LEFT(C5169,9),"")</f>
        <v/>
      </c>
      <c r="V5169" s="60" t="str">
        <f>W5169&amp;H5169</f>
        <v/>
      </c>
      <c r="W5169" s="60" t="str">
        <f>_xlfn.LET(_xlpm.TextCell,TEXT(G5169,"###"),IF(_xlpm.TextCell&lt;&gt;"",IF(StyleSpaceSplit,IFERROR(IF(FIND(" ",_xlpm.TextCell)&gt;=1,MID(_xlpm.TextCell,1,FIND(" ",_xlpm.TextCell)-1),_xlpm.TextCell),_xlpm.TextCell),_xlpm.TextCell),""))</f>
        <v/>
      </c>
      <c r="X5169" s="60" t="str">
        <f>IF(A5169&lt;&gt;"",IFERROR(IF(FIND(" ",G5169)&gt;=1,MID(G5169,FIND(" ",G5169)+1,LEN(G5169)),""),""),"")</f>
        <v/>
      </c>
      <c r="AC5169" s="51">
        <f>IFERROR(VALUE(MID($C5169,1,2)),0)</f>
        <v>0</v>
      </c>
      <c r="AD5169" s="44">
        <f>IFERROR(VALUE(MID($C5169,4,3)),0)</f>
        <v>0</v>
      </c>
      <c r="AE5169" s="51">
        <f>VALUE(RIGHT("00"&amp;AC5169,2)&amp;RIGHT("000"&amp;AD5169,3))</f>
        <v>0</v>
      </c>
    </row>
    <row r="5170" spans="1:31">
      <c r="A5170" s="60" t="str">
        <f>IF(G5170&amp;Q5170&lt;&gt;"",W5170&amp;Q5170,"")</f>
        <v/>
      </c>
      <c r="B5170" s="60" t="str">
        <f>IF(C5170&lt;&gt;"",LEFT(C5170,9),"")</f>
        <v/>
      </c>
      <c r="V5170" s="60" t="str">
        <f>W5170&amp;H5170</f>
        <v/>
      </c>
      <c r="W5170" s="60" t="str">
        <f>_xlfn.LET(_xlpm.TextCell,TEXT(G5170,"###"),IF(_xlpm.TextCell&lt;&gt;"",IF(StyleSpaceSplit,IFERROR(IF(FIND(" ",_xlpm.TextCell)&gt;=1,MID(_xlpm.TextCell,1,FIND(" ",_xlpm.TextCell)-1),_xlpm.TextCell),_xlpm.TextCell),_xlpm.TextCell),""))</f>
        <v/>
      </c>
      <c r="X5170" s="60" t="str">
        <f>IF(A5170&lt;&gt;"",IFERROR(IF(FIND(" ",G5170)&gt;=1,MID(G5170,FIND(" ",G5170)+1,LEN(G5170)),""),""),"")</f>
        <v/>
      </c>
      <c r="AC5170" s="51">
        <f>IFERROR(VALUE(MID($C5170,1,2)),0)</f>
        <v>0</v>
      </c>
      <c r="AD5170" s="44">
        <f>IFERROR(VALUE(MID($C5170,4,3)),0)</f>
        <v>0</v>
      </c>
      <c r="AE5170" s="51">
        <f>VALUE(RIGHT("00"&amp;AC5170,2)&amp;RIGHT("000"&amp;AD5170,3))</f>
        <v>0</v>
      </c>
    </row>
    <row r="5171" spans="1:31">
      <c r="A5171" s="60" t="str">
        <f>IF(G5171&amp;Q5171&lt;&gt;"",W5171&amp;Q5171,"")</f>
        <v/>
      </c>
      <c r="B5171" s="60" t="str">
        <f>IF(C5171&lt;&gt;"",LEFT(C5171,9),"")</f>
        <v/>
      </c>
      <c r="V5171" s="60" t="str">
        <f>W5171&amp;H5171</f>
        <v/>
      </c>
      <c r="W5171" s="60" t="str">
        <f>_xlfn.LET(_xlpm.TextCell,TEXT(G5171,"###"),IF(_xlpm.TextCell&lt;&gt;"",IF(StyleSpaceSplit,IFERROR(IF(FIND(" ",_xlpm.TextCell)&gt;=1,MID(_xlpm.TextCell,1,FIND(" ",_xlpm.TextCell)-1),_xlpm.TextCell),_xlpm.TextCell),_xlpm.TextCell),""))</f>
        <v/>
      </c>
      <c r="X5171" s="60" t="str">
        <f>IF(A5171&lt;&gt;"",IFERROR(IF(FIND(" ",G5171)&gt;=1,MID(G5171,FIND(" ",G5171)+1,LEN(G5171)),""),""),"")</f>
        <v/>
      </c>
      <c r="AC5171" s="51">
        <f>IFERROR(VALUE(MID($C5171,1,2)),0)</f>
        <v>0</v>
      </c>
      <c r="AD5171" s="44">
        <f>IFERROR(VALUE(MID($C5171,4,3)),0)</f>
        <v>0</v>
      </c>
      <c r="AE5171" s="51">
        <f>VALUE(RIGHT("00"&amp;AC5171,2)&amp;RIGHT("000"&amp;AD5171,3))</f>
        <v>0</v>
      </c>
    </row>
    <row r="5172" spans="1:31">
      <c r="A5172" s="60" t="str">
        <f>IF(G5172&amp;Q5172&lt;&gt;"",W5172&amp;Q5172,"")</f>
        <v/>
      </c>
      <c r="B5172" s="60" t="str">
        <f>IF(C5172&lt;&gt;"",LEFT(C5172,9),"")</f>
        <v/>
      </c>
      <c r="V5172" s="60" t="str">
        <f>W5172&amp;H5172</f>
        <v/>
      </c>
      <c r="W5172" s="60" t="str">
        <f>_xlfn.LET(_xlpm.TextCell,TEXT(G5172,"###"),IF(_xlpm.TextCell&lt;&gt;"",IF(StyleSpaceSplit,IFERROR(IF(FIND(" ",_xlpm.TextCell)&gt;=1,MID(_xlpm.TextCell,1,FIND(" ",_xlpm.TextCell)-1),_xlpm.TextCell),_xlpm.TextCell),_xlpm.TextCell),""))</f>
        <v/>
      </c>
      <c r="X5172" s="60" t="str">
        <f>IF(A5172&lt;&gt;"",IFERROR(IF(FIND(" ",G5172)&gt;=1,MID(G5172,FIND(" ",G5172)+1,LEN(G5172)),""),""),"")</f>
        <v/>
      </c>
      <c r="AC5172" s="51">
        <f>IFERROR(VALUE(MID($C5172,1,2)),0)</f>
        <v>0</v>
      </c>
      <c r="AD5172" s="44">
        <f>IFERROR(VALUE(MID($C5172,4,3)),0)</f>
        <v>0</v>
      </c>
      <c r="AE5172" s="51">
        <f>VALUE(RIGHT("00"&amp;AC5172,2)&amp;RIGHT("000"&amp;AD5172,3))</f>
        <v>0</v>
      </c>
    </row>
    <row r="5173" spans="1:31">
      <c r="A5173" s="60" t="str">
        <f>IF(G5173&amp;Q5173&lt;&gt;"",W5173&amp;Q5173,"")</f>
        <v/>
      </c>
      <c r="B5173" s="60" t="str">
        <f>IF(C5173&lt;&gt;"",LEFT(C5173,9),"")</f>
        <v/>
      </c>
      <c r="V5173" s="60" t="str">
        <f>W5173&amp;H5173</f>
        <v/>
      </c>
      <c r="W5173" s="60" t="str">
        <f>_xlfn.LET(_xlpm.TextCell,TEXT(G5173,"###"),IF(_xlpm.TextCell&lt;&gt;"",IF(StyleSpaceSplit,IFERROR(IF(FIND(" ",_xlpm.TextCell)&gt;=1,MID(_xlpm.TextCell,1,FIND(" ",_xlpm.TextCell)-1),_xlpm.TextCell),_xlpm.TextCell),_xlpm.TextCell),""))</f>
        <v/>
      </c>
      <c r="X5173" s="60" t="str">
        <f>IF(A5173&lt;&gt;"",IFERROR(IF(FIND(" ",G5173)&gt;=1,MID(G5173,FIND(" ",G5173)+1,LEN(G5173)),""),""),"")</f>
        <v/>
      </c>
      <c r="AC5173" s="51">
        <f>IFERROR(VALUE(MID($C5173,1,2)),0)</f>
        <v>0</v>
      </c>
      <c r="AD5173" s="44">
        <f>IFERROR(VALUE(MID($C5173,4,3)),0)</f>
        <v>0</v>
      </c>
      <c r="AE5173" s="51">
        <f>VALUE(RIGHT("00"&amp;AC5173,2)&amp;RIGHT("000"&amp;AD5173,3))</f>
        <v>0</v>
      </c>
    </row>
    <row r="5174" spans="1:31">
      <c r="A5174" s="60" t="str">
        <f>IF(G5174&amp;Q5174&lt;&gt;"",W5174&amp;Q5174,"")</f>
        <v/>
      </c>
      <c r="B5174" s="60" t="str">
        <f>IF(C5174&lt;&gt;"",LEFT(C5174,9),"")</f>
        <v/>
      </c>
      <c r="V5174" s="60" t="str">
        <f>W5174&amp;H5174</f>
        <v/>
      </c>
      <c r="W5174" s="60" t="str">
        <f>_xlfn.LET(_xlpm.TextCell,TEXT(G5174,"###"),IF(_xlpm.TextCell&lt;&gt;"",IF(StyleSpaceSplit,IFERROR(IF(FIND(" ",_xlpm.TextCell)&gt;=1,MID(_xlpm.TextCell,1,FIND(" ",_xlpm.TextCell)-1),_xlpm.TextCell),_xlpm.TextCell),_xlpm.TextCell),""))</f>
        <v/>
      </c>
      <c r="X5174" s="60" t="str">
        <f>IF(A5174&lt;&gt;"",IFERROR(IF(FIND(" ",G5174)&gt;=1,MID(G5174,FIND(" ",G5174)+1,LEN(G5174)),""),""),"")</f>
        <v/>
      </c>
      <c r="AC5174" s="51">
        <f>IFERROR(VALUE(MID($C5174,1,2)),0)</f>
        <v>0</v>
      </c>
      <c r="AD5174" s="44">
        <f>IFERROR(VALUE(MID($C5174,4,3)),0)</f>
        <v>0</v>
      </c>
      <c r="AE5174" s="51">
        <f>VALUE(RIGHT("00"&amp;AC5174,2)&amp;RIGHT("000"&amp;AD5174,3))</f>
        <v>0</v>
      </c>
    </row>
    <row r="5175" spans="1:31">
      <c r="A5175" s="60" t="str">
        <f>IF(G5175&amp;Q5175&lt;&gt;"",W5175&amp;Q5175,"")</f>
        <v/>
      </c>
      <c r="B5175" s="60" t="str">
        <f>IF(C5175&lt;&gt;"",LEFT(C5175,9),"")</f>
        <v/>
      </c>
      <c r="V5175" s="60" t="str">
        <f>W5175&amp;H5175</f>
        <v/>
      </c>
      <c r="W5175" s="60" t="str">
        <f>_xlfn.LET(_xlpm.TextCell,TEXT(G5175,"###"),IF(_xlpm.TextCell&lt;&gt;"",IF(StyleSpaceSplit,IFERROR(IF(FIND(" ",_xlpm.TextCell)&gt;=1,MID(_xlpm.TextCell,1,FIND(" ",_xlpm.TextCell)-1),_xlpm.TextCell),_xlpm.TextCell),_xlpm.TextCell),""))</f>
        <v/>
      </c>
      <c r="X5175" s="60" t="str">
        <f>IF(A5175&lt;&gt;"",IFERROR(IF(FIND(" ",G5175)&gt;=1,MID(G5175,FIND(" ",G5175)+1,LEN(G5175)),""),""),"")</f>
        <v/>
      </c>
      <c r="AC5175" s="51">
        <f>IFERROR(VALUE(MID($C5175,1,2)),0)</f>
        <v>0</v>
      </c>
      <c r="AD5175" s="44">
        <f>IFERROR(VALUE(MID($C5175,4,3)),0)</f>
        <v>0</v>
      </c>
      <c r="AE5175" s="51">
        <f>VALUE(RIGHT("00"&amp;AC5175,2)&amp;RIGHT("000"&amp;AD5175,3))</f>
        <v>0</v>
      </c>
    </row>
    <row r="5176" spans="1:31">
      <c r="A5176" s="60" t="str">
        <f>IF(G5176&amp;Q5176&lt;&gt;"",W5176&amp;Q5176,"")</f>
        <v/>
      </c>
      <c r="B5176" s="60" t="str">
        <f>IF(C5176&lt;&gt;"",LEFT(C5176,9),"")</f>
        <v/>
      </c>
      <c r="V5176" s="60" t="str">
        <f>W5176&amp;H5176</f>
        <v/>
      </c>
      <c r="W5176" s="60" t="str">
        <f>_xlfn.LET(_xlpm.TextCell,TEXT(G5176,"###"),IF(_xlpm.TextCell&lt;&gt;"",IF(StyleSpaceSplit,IFERROR(IF(FIND(" ",_xlpm.TextCell)&gt;=1,MID(_xlpm.TextCell,1,FIND(" ",_xlpm.TextCell)-1),_xlpm.TextCell),_xlpm.TextCell),_xlpm.TextCell),""))</f>
        <v/>
      </c>
      <c r="X5176" s="60" t="str">
        <f>IF(A5176&lt;&gt;"",IFERROR(IF(FIND(" ",G5176)&gt;=1,MID(G5176,FIND(" ",G5176)+1,LEN(G5176)),""),""),"")</f>
        <v/>
      </c>
      <c r="AC5176" s="51">
        <f>IFERROR(VALUE(MID($C5176,1,2)),0)</f>
        <v>0</v>
      </c>
      <c r="AD5176" s="44">
        <f>IFERROR(VALUE(MID($C5176,4,3)),0)</f>
        <v>0</v>
      </c>
      <c r="AE5176" s="51">
        <f>VALUE(RIGHT("00"&amp;AC5176,2)&amp;RIGHT("000"&amp;AD5176,3))</f>
        <v>0</v>
      </c>
    </row>
    <row r="5177" spans="1:31">
      <c r="A5177" s="60" t="str">
        <f>IF(G5177&amp;Q5177&lt;&gt;"",W5177&amp;Q5177,"")</f>
        <v/>
      </c>
      <c r="B5177" s="60" t="str">
        <f>IF(C5177&lt;&gt;"",LEFT(C5177,9),"")</f>
        <v/>
      </c>
      <c r="V5177" s="60" t="str">
        <f>W5177&amp;H5177</f>
        <v/>
      </c>
      <c r="W5177" s="60" t="str">
        <f>_xlfn.LET(_xlpm.TextCell,TEXT(G5177,"###"),IF(_xlpm.TextCell&lt;&gt;"",IF(StyleSpaceSplit,IFERROR(IF(FIND(" ",_xlpm.TextCell)&gt;=1,MID(_xlpm.TextCell,1,FIND(" ",_xlpm.TextCell)-1),_xlpm.TextCell),_xlpm.TextCell),_xlpm.TextCell),""))</f>
        <v/>
      </c>
      <c r="X5177" s="60" t="str">
        <f>IF(A5177&lt;&gt;"",IFERROR(IF(FIND(" ",G5177)&gt;=1,MID(G5177,FIND(" ",G5177)+1,LEN(G5177)),""),""),"")</f>
        <v/>
      </c>
      <c r="AC5177" s="51">
        <f>IFERROR(VALUE(MID($C5177,1,2)),0)</f>
        <v>0</v>
      </c>
      <c r="AD5177" s="44">
        <f>IFERROR(VALUE(MID($C5177,4,3)),0)</f>
        <v>0</v>
      </c>
      <c r="AE5177" s="51">
        <f>VALUE(RIGHT("00"&amp;AC5177,2)&amp;RIGHT("000"&amp;AD5177,3))</f>
        <v>0</v>
      </c>
    </row>
    <row r="5178" spans="1:31">
      <c r="A5178" s="60" t="str">
        <f>IF(G5178&amp;Q5178&lt;&gt;"",W5178&amp;Q5178,"")</f>
        <v/>
      </c>
      <c r="B5178" s="60" t="str">
        <f>IF(C5178&lt;&gt;"",LEFT(C5178,9),"")</f>
        <v/>
      </c>
      <c r="V5178" s="60" t="str">
        <f>W5178&amp;H5178</f>
        <v/>
      </c>
      <c r="W5178" s="60" t="str">
        <f>_xlfn.LET(_xlpm.TextCell,TEXT(G5178,"###"),IF(_xlpm.TextCell&lt;&gt;"",IF(StyleSpaceSplit,IFERROR(IF(FIND(" ",_xlpm.TextCell)&gt;=1,MID(_xlpm.TextCell,1,FIND(" ",_xlpm.TextCell)-1),_xlpm.TextCell),_xlpm.TextCell),_xlpm.TextCell),""))</f>
        <v/>
      </c>
      <c r="X5178" s="60" t="str">
        <f>IF(A5178&lt;&gt;"",IFERROR(IF(FIND(" ",G5178)&gt;=1,MID(G5178,FIND(" ",G5178)+1,LEN(G5178)),""),""),"")</f>
        <v/>
      </c>
      <c r="AC5178" s="51">
        <f>IFERROR(VALUE(MID($C5178,1,2)),0)</f>
        <v>0</v>
      </c>
      <c r="AD5178" s="44">
        <f>IFERROR(VALUE(MID($C5178,4,3)),0)</f>
        <v>0</v>
      </c>
      <c r="AE5178" s="51">
        <f>VALUE(RIGHT("00"&amp;AC5178,2)&amp;RIGHT("000"&amp;AD5178,3))</f>
        <v>0</v>
      </c>
    </row>
    <row r="5179" spans="1:31">
      <c r="A5179" s="60" t="str">
        <f>IF(G5179&amp;Q5179&lt;&gt;"",W5179&amp;Q5179,"")</f>
        <v/>
      </c>
      <c r="B5179" s="60" t="str">
        <f>IF(C5179&lt;&gt;"",LEFT(C5179,9),"")</f>
        <v/>
      </c>
      <c r="V5179" s="60" t="str">
        <f>W5179&amp;H5179</f>
        <v/>
      </c>
      <c r="W5179" s="60" t="str">
        <f>_xlfn.LET(_xlpm.TextCell,TEXT(G5179,"###"),IF(_xlpm.TextCell&lt;&gt;"",IF(StyleSpaceSplit,IFERROR(IF(FIND(" ",_xlpm.TextCell)&gt;=1,MID(_xlpm.TextCell,1,FIND(" ",_xlpm.TextCell)-1),_xlpm.TextCell),_xlpm.TextCell),_xlpm.TextCell),""))</f>
        <v/>
      </c>
      <c r="X5179" s="60" t="str">
        <f>IF(A5179&lt;&gt;"",IFERROR(IF(FIND(" ",G5179)&gt;=1,MID(G5179,FIND(" ",G5179)+1,LEN(G5179)),""),""),"")</f>
        <v/>
      </c>
      <c r="AC5179" s="51">
        <f>IFERROR(VALUE(MID($C5179,1,2)),0)</f>
        <v>0</v>
      </c>
      <c r="AD5179" s="44">
        <f>IFERROR(VALUE(MID($C5179,4,3)),0)</f>
        <v>0</v>
      </c>
      <c r="AE5179" s="51">
        <f>VALUE(RIGHT("00"&amp;AC5179,2)&amp;RIGHT("000"&amp;AD5179,3))</f>
        <v>0</v>
      </c>
    </row>
    <row r="5180" spans="1:31">
      <c r="A5180" s="60" t="str">
        <f>IF(G5180&amp;Q5180&lt;&gt;"",W5180&amp;Q5180,"")</f>
        <v/>
      </c>
      <c r="B5180" s="60" t="str">
        <f>IF(C5180&lt;&gt;"",LEFT(C5180,9),"")</f>
        <v/>
      </c>
      <c r="V5180" s="60" t="str">
        <f>W5180&amp;H5180</f>
        <v/>
      </c>
      <c r="W5180" s="60" t="str">
        <f>_xlfn.LET(_xlpm.TextCell,TEXT(G5180,"###"),IF(_xlpm.TextCell&lt;&gt;"",IF(StyleSpaceSplit,IFERROR(IF(FIND(" ",_xlpm.TextCell)&gt;=1,MID(_xlpm.TextCell,1,FIND(" ",_xlpm.TextCell)-1),_xlpm.TextCell),_xlpm.TextCell),_xlpm.TextCell),""))</f>
        <v/>
      </c>
      <c r="X5180" s="60" t="str">
        <f>IF(A5180&lt;&gt;"",IFERROR(IF(FIND(" ",G5180)&gt;=1,MID(G5180,FIND(" ",G5180)+1,LEN(G5180)),""),""),"")</f>
        <v/>
      </c>
      <c r="AC5180" s="51">
        <f>IFERROR(VALUE(MID($C5180,1,2)),0)</f>
        <v>0</v>
      </c>
      <c r="AD5180" s="44">
        <f>IFERROR(VALUE(MID($C5180,4,3)),0)</f>
        <v>0</v>
      </c>
      <c r="AE5180" s="51">
        <f>VALUE(RIGHT("00"&amp;AC5180,2)&amp;RIGHT("000"&amp;AD5180,3))</f>
        <v>0</v>
      </c>
    </row>
    <row r="5181" spans="1:31">
      <c r="A5181" s="60" t="str">
        <f>IF(G5181&amp;Q5181&lt;&gt;"",W5181&amp;Q5181,"")</f>
        <v/>
      </c>
      <c r="B5181" s="60" t="str">
        <f>IF(C5181&lt;&gt;"",LEFT(C5181,9),"")</f>
        <v/>
      </c>
      <c r="V5181" s="60" t="str">
        <f>W5181&amp;H5181</f>
        <v/>
      </c>
      <c r="W5181" s="60" t="str">
        <f>_xlfn.LET(_xlpm.TextCell,TEXT(G5181,"###"),IF(_xlpm.TextCell&lt;&gt;"",IF(StyleSpaceSplit,IFERROR(IF(FIND(" ",_xlpm.TextCell)&gt;=1,MID(_xlpm.TextCell,1,FIND(" ",_xlpm.TextCell)-1),_xlpm.TextCell),_xlpm.TextCell),_xlpm.TextCell),""))</f>
        <v/>
      </c>
      <c r="X5181" s="60" t="str">
        <f>IF(A5181&lt;&gt;"",IFERROR(IF(FIND(" ",G5181)&gt;=1,MID(G5181,FIND(" ",G5181)+1,LEN(G5181)),""),""),"")</f>
        <v/>
      </c>
      <c r="AC5181" s="51">
        <f>IFERROR(VALUE(MID($C5181,1,2)),0)</f>
        <v>0</v>
      </c>
      <c r="AD5181" s="44">
        <f>IFERROR(VALUE(MID($C5181,4,3)),0)</f>
        <v>0</v>
      </c>
      <c r="AE5181" s="51">
        <f>VALUE(RIGHT("00"&amp;AC5181,2)&amp;RIGHT("000"&amp;AD5181,3))</f>
        <v>0</v>
      </c>
    </row>
    <row r="5182" spans="1:31">
      <c r="A5182" s="60" t="str">
        <f>IF(G5182&amp;Q5182&lt;&gt;"",W5182&amp;Q5182,"")</f>
        <v/>
      </c>
      <c r="B5182" s="60" t="str">
        <f>IF(C5182&lt;&gt;"",LEFT(C5182,9),"")</f>
        <v/>
      </c>
      <c r="V5182" s="60" t="str">
        <f>W5182&amp;H5182</f>
        <v/>
      </c>
      <c r="W5182" s="60" t="str">
        <f>_xlfn.LET(_xlpm.TextCell,TEXT(G5182,"###"),IF(_xlpm.TextCell&lt;&gt;"",IF(StyleSpaceSplit,IFERROR(IF(FIND(" ",_xlpm.TextCell)&gt;=1,MID(_xlpm.TextCell,1,FIND(" ",_xlpm.TextCell)-1),_xlpm.TextCell),_xlpm.TextCell),_xlpm.TextCell),""))</f>
        <v/>
      </c>
      <c r="X5182" s="60" t="str">
        <f>IF(A5182&lt;&gt;"",IFERROR(IF(FIND(" ",G5182)&gt;=1,MID(G5182,FIND(" ",G5182)+1,LEN(G5182)),""),""),"")</f>
        <v/>
      </c>
      <c r="AC5182" s="51">
        <f>IFERROR(VALUE(MID($C5182,1,2)),0)</f>
        <v>0</v>
      </c>
      <c r="AD5182" s="44">
        <f>IFERROR(VALUE(MID($C5182,4,3)),0)</f>
        <v>0</v>
      </c>
      <c r="AE5182" s="51">
        <f>VALUE(RIGHT("00"&amp;AC5182,2)&amp;RIGHT("000"&amp;AD5182,3))</f>
        <v>0</v>
      </c>
    </row>
    <row r="5183" spans="1:31">
      <c r="A5183" s="60" t="str">
        <f>IF(G5183&amp;Q5183&lt;&gt;"",W5183&amp;Q5183,"")</f>
        <v/>
      </c>
      <c r="B5183" s="60" t="str">
        <f>IF(C5183&lt;&gt;"",LEFT(C5183,9),"")</f>
        <v/>
      </c>
      <c r="V5183" s="60" t="str">
        <f>W5183&amp;H5183</f>
        <v/>
      </c>
      <c r="W5183" s="60" t="str">
        <f>_xlfn.LET(_xlpm.TextCell,TEXT(G5183,"###"),IF(_xlpm.TextCell&lt;&gt;"",IF(StyleSpaceSplit,IFERROR(IF(FIND(" ",_xlpm.TextCell)&gt;=1,MID(_xlpm.TextCell,1,FIND(" ",_xlpm.TextCell)-1),_xlpm.TextCell),_xlpm.TextCell),_xlpm.TextCell),""))</f>
        <v/>
      </c>
      <c r="X5183" s="60" t="str">
        <f>IF(A5183&lt;&gt;"",IFERROR(IF(FIND(" ",G5183)&gt;=1,MID(G5183,FIND(" ",G5183)+1,LEN(G5183)),""),""),"")</f>
        <v/>
      </c>
      <c r="AC5183" s="51">
        <f>IFERROR(VALUE(MID($C5183,1,2)),0)</f>
        <v>0</v>
      </c>
      <c r="AD5183" s="44">
        <f>IFERROR(VALUE(MID($C5183,4,3)),0)</f>
        <v>0</v>
      </c>
      <c r="AE5183" s="51">
        <f>VALUE(RIGHT("00"&amp;AC5183,2)&amp;RIGHT("000"&amp;AD5183,3))</f>
        <v>0</v>
      </c>
    </row>
    <row r="5184" spans="1:31">
      <c r="A5184" s="60" t="str">
        <f>IF(G5184&amp;Q5184&lt;&gt;"",W5184&amp;Q5184,"")</f>
        <v/>
      </c>
      <c r="B5184" s="60" t="str">
        <f>IF(C5184&lt;&gt;"",LEFT(C5184,9),"")</f>
        <v/>
      </c>
      <c r="V5184" s="60" t="str">
        <f>W5184&amp;H5184</f>
        <v/>
      </c>
      <c r="W5184" s="60" t="str">
        <f>_xlfn.LET(_xlpm.TextCell,TEXT(G5184,"###"),IF(_xlpm.TextCell&lt;&gt;"",IF(StyleSpaceSplit,IFERROR(IF(FIND(" ",_xlpm.TextCell)&gt;=1,MID(_xlpm.TextCell,1,FIND(" ",_xlpm.TextCell)-1),_xlpm.TextCell),_xlpm.TextCell),_xlpm.TextCell),""))</f>
        <v/>
      </c>
      <c r="X5184" s="60" t="str">
        <f>IF(A5184&lt;&gt;"",IFERROR(IF(FIND(" ",G5184)&gt;=1,MID(G5184,FIND(" ",G5184)+1,LEN(G5184)),""),""),"")</f>
        <v/>
      </c>
      <c r="AC5184" s="51">
        <f>IFERROR(VALUE(MID($C5184,1,2)),0)</f>
        <v>0</v>
      </c>
      <c r="AD5184" s="44">
        <f>IFERROR(VALUE(MID($C5184,4,3)),0)</f>
        <v>0</v>
      </c>
      <c r="AE5184" s="51">
        <f>VALUE(RIGHT("00"&amp;AC5184,2)&amp;RIGHT("000"&amp;AD5184,3))</f>
        <v>0</v>
      </c>
    </row>
    <row r="5185" spans="1:31">
      <c r="A5185" s="60" t="str">
        <f>IF(G5185&amp;Q5185&lt;&gt;"",W5185&amp;Q5185,"")</f>
        <v/>
      </c>
      <c r="B5185" s="60" t="str">
        <f>IF(C5185&lt;&gt;"",LEFT(C5185,9),"")</f>
        <v/>
      </c>
      <c r="V5185" s="60" t="str">
        <f>W5185&amp;H5185</f>
        <v/>
      </c>
      <c r="W5185" s="60" t="str">
        <f>_xlfn.LET(_xlpm.TextCell,TEXT(G5185,"###"),IF(_xlpm.TextCell&lt;&gt;"",IF(StyleSpaceSplit,IFERROR(IF(FIND(" ",_xlpm.TextCell)&gt;=1,MID(_xlpm.TextCell,1,FIND(" ",_xlpm.TextCell)-1),_xlpm.TextCell),_xlpm.TextCell),_xlpm.TextCell),""))</f>
        <v/>
      </c>
      <c r="X5185" s="60" t="str">
        <f>IF(A5185&lt;&gt;"",IFERROR(IF(FIND(" ",G5185)&gt;=1,MID(G5185,FIND(" ",G5185)+1,LEN(G5185)),""),""),"")</f>
        <v/>
      </c>
      <c r="AC5185" s="51">
        <f>IFERROR(VALUE(MID($C5185,1,2)),0)</f>
        <v>0</v>
      </c>
      <c r="AD5185" s="44">
        <f>IFERROR(VALUE(MID($C5185,4,3)),0)</f>
        <v>0</v>
      </c>
      <c r="AE5185" s="51">
        <f>VALUE(RIGHT("00"&amp;AC5185,2)&amp;RIGHT("000"&amp;AD5185,3))</f>
        <v>0</v>
      </c>
    </row>
    <row r="5186" spans="1:31">
      <c r="A5186" s="60" t="str">
        <f>IF(G5186&amp;Q5186&lt;&gt;"",W5186&amp;Q5186,"")</f>
        <v/>
      </c>
      <c r="B5186" s="60" t="str">
        <f>IF(C5186&lt;&gt;"",LEFT(C5186,9),"")</f>
        <v/>
      </c>
      <c r="V5186" s="60" t="str">
        <f>W5186&amp;H5186</f>
        <v/>
      </c>
      <c r="W5186" s="60" t="str">
        <f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>IF(A5186&lt;&gt;"",IFERROR(IF(FIND(" ",G5186)&gt;=1,MID(G5186,FIND(" ",G5186)+1,LEN(G5186)),""),""),"")</f>
        <v/>
      </c>
      <c r="AC5186" s="51">
        <f>IFERROR(VALUE(MID($C5186,1,2)),0)</f>
        <v>0</v>
      </c>
      <c r="AD5186" s="44">
        <f>IFERROR(VALUE(MID($C5186,4,3)),0)</f>
        <v>0</v>
      </c>
      <c r="AE5186" s="51">
        <f>VALUE(RIGHT("00"&amp;AC5186,2)&amp;RIGHT("000"&amp;AD5186,3))</f>
        <v>0</v>
      </c>
    </row>
    <row r="5187" spans="1:31">
      <c r="A5187" s="60" t="str">
        <f>IF(G5187&amp;Q5187&lt;&gt;"",W5187&amp;Q5187,"")</f>
        <v/>
      </c>
      <c r="B5187" s="60" t="str">
        <f>IF(C5187&lt;&gt;"",LEFT(C5187,9),"")</f>
        <v/>
      </c>
      <c r="V5187" s="60" t="str">
        <f>W5187&amp;H5187</f>
        <v/>
      </c>
      <c r="W5187" s="60" t="str">
        <f>_xlfn.LET(_xlpm.TextCell,TEXT(G5187,"###"),IF(_xlpm.TextCell&lt;&gt;"",IF(StyleSpaceSplit,IFERROR(IF(FIND(" ",_xlpm.TextCell)&gt;=1,MID(_xlpm.TextCell,1,FIND(" ",_xlpm.TextCell)-1),_xlpm.TextCell),_xlpm.TextCell),_xlpm.TextCell),""))</f>
        <v/>
      </c>
      <c r="X5187" s="60" t="str">
        <f>IF(A5187&lt;&gt;"",IFERROR(IF(FIND(" ",G5187)&gt;=1,MID(G5187,FIND(" ",G5187)+1,LEN(G5187)),""),""),"")</f>
        <v/>
      </c>
      <c r="AC5187" s="51">
        <f>IFERROR(VALUE(MID($C5187,1,2)),0)</f>
        <v>0</v>
      </c>
      <c r="AD5187" s="44">
        <f>IFERROR(VALUE(MID($C5187,4,3)),0)</f>
        <v>0</v>
      </c>
      <c r="AE5187" s="51">
        <f>VALUE(RIGHT("00"&amp;AC5187,2)&amp;RIGHT("000"&amp;AD5187,3))</f>
        <v>0</v>
      </c>
    </row>
    <row r="5188" spans="1:31">
      <c r="A5188" s="60" t="str">
        <f>IF(G5188&amp;Q5188&lt;&gt;"",W5188&amp;Q5188,"")</f>
        <v/>
      </c>
      <c r="B5188" s="60" t="str">
        <f>IF(C5188&lt;&gt;"",LEFT(C5188,9),"")</f>
        <v/>
      </c>
      <c r="V5188" s="60" t="str">
        <f>W5188&amp;H5188</f>
        <v/>
      </c>
      <c r="W5188" s="60" t="str">
        <f>_xlfn.LET(_xlpm.TextCell,TEXT(G5188,"###"),IF(_xlpm.TextCell&lt;&gt;"",IF(StyleSpaceSplit,IFERROR(IF(FIND(" ",_xlpm.TextCell)&gt;=1,MID(_xlpm.TextCell,1,FIND(" ",_xlpm.TextCell)-1),_xlpm.TextCell),_xlpm.TextCell),_xlpm.TextCell),""))</f>
        <v/>
      </c>
      <c r="X5188" s="60" t="str">
        <f>IF(A5188&lt;&gt;"",IFERROR(IF(FIND(" ",G5188)&gt;=1,MID(G5188,FIND(" ",G5188)+1,LEN(G5188)),""),""),"")</f>
        <v/>
      </c>
      <c r="AC5188" s="51">
        <f>IFERROR(VALUE(MID($C5188,1,2)),0)</f>
        <v>0</v>
      </c>
      <c r="AD5188" s="44">
        <f>IFERROR(VALUE(MID($C5188,4,3)),0)</f>
        <v>0</v>
      </c>
      <c r="AE5188" s="51">
        <f>VALUE(RIGHT("00"&amp;AC5188,2)&amp;RIGHT("000"&amp;AD5188,3))</f>
        <v>0</v>
      </c>
    </row>
    <row r="5189" spans="1:31">
      <c r="A5189" s="60" t="str">
        <f>IF(G5189&amp;Q5189&lt;&gt;"",W5189&amp;Q5189,"")</f>
        <v/>
      </c>
      <c r="B5189" s="60" t="str">
        <f>IF(C5189&lt;&gt;"",LEFT(C5189,9),"")</f>
        <v/>
      </c>
      <c r="V5189" s="60" t="str">
        <f>W5189&amp;H5189</f>
        <v/>
      </c>
      <c r="W5189" s="60" t="str">
        <f>_xlfn.LET(_xlpm.TextCell,TEXT(G5189,"###"),IF(_xlpm.TextCell&lt;&gt;"",IF(StyleSpaceSplit,IFERROR(IF(FIND(" ",_xlpm.TextCell)&gt;=1,MID(_xlpm.TextCell,1,FIND(" ",_xlpm.TextCell)-1),_xlpm.TextCell),_xlpm.TextCell),_xlpm.TextCell),""))</f>
        <v/>
      </c>
      <c r="X5189" s="60" t="str">
        <f>IF(A5189&lt;&gt;"",IFERROR(IF(FIND(" ",G5189)&gt;=1,MID(G5189,FIND(" ",G5189)+1,LEN(G5189)),""),""),"")</f>
        <v/>
      </c>
      <c r="AC5189" s="51">
        <f>IFERROR(VALUE(MID($C5189,1,2)),0)</f>
        <v>0</v>
      </c>
      <c r="AD5189" s="44">
        <f>IFERROR(VALUE(MID($C5189,4,3)),0)</f>
        <v>0</v>
      </c>
      <c r="AE5189" s="51">
        <f>VALUE(RIGHT("00"&amp;AC5189,2)&amp;RIGHT("000"&amp;AD5189,3))</f>
        <v>0</v>
      </c>
    </row>
    <row r="5190" spans="1:31">
      <c r="A5190" s="60" t="str">
        <f>IF(G5190&amp;Q5190&lt;&gt;"",W5190&amp;Q5190,"")</f>
        <v/>
      </c>
      <c r="B5190" s="60" t="str">
        <f>IF(C5190&lt;&gt;"",LEFT(C5190,9),"")</f>
        <v/>
      </c>
      <c r="V5190" s="60" t="str">
        <f>W5190&amp;H5190</f>
        <v/>
      </c>
      <c r="W5190" s="60" t="str">
        <f>_xlfn.LET(_xlpm.TextCell,TEXT(G5190,"###"),IF(_xlpm.TextCell&lt;&gt;"",IF(StyleSpaceSplit,IFERROR(IF(FIND(" ",_xlpm.TextCell)&gt;=1,MID(_xlpm.TextCell,1,FIND(" ",_xlpm.TextCell)-1),_xlpm.TextCell),_xlpm.TextCell),_xlpm.TextCell),""))</f>
        <v/>
      </c>
      <c r="X5190" s="60" t="str">
        <f>IF(A5190&lt;&gt;"",IFERROR(IF(FIND(" ",G5190)&gt;=1,MID(G5190,FIND(" ",G5190)+1,LEN(G5190)),""),""),"")</f>
        <v/>
      </c>
      <c r="AC5190" s="51">
        <f>IFERROR(VALUE(MID($C5190,1,2)),0)</f>
        <v>0</v>
      </c>
      <c r="AD5190" s="44">
        <f>IFERROR(VALUE(MID($C5190,4,3)),0)</f>
        <v>0</v>
      </c>
      <c r="AE5190" s="51">
        <f>VALUE(RIGHT("00"&amp;AC5190,2)&amp;RIGHT("000"&amp;AD5190,3))</f>
        <v>0</v>
      </c>
    </row>
    <row r="5191" spans="1:31">
      <c r="A5191" s="60" t="str">
        <f>IF(G5191&amp;Q5191&lt;&gt;"",W5191&amp;Q5191,"")</f>
        <v/>
      </c>
      <c r="B5191" s="60" t="str">
        <f>IF(C5191&lt;&gt;"",LEFT(C5191,9),"")</f>
        <v/>
      </c>
      <c r="V5191" s="60" t="str">
        <f>W5191&amp;H5191</f>
        <v/>
      </c>
      <c r="W5191" s="60" t="str">
        <f>_xlfn.LET(_xlpm.TextCell,TEXT(G5191,"###"),IF(_xlpm.TextCell&lt;&gt;"",IF(StyleSpaceSplit,IFERROR(IF(FIND(" ",_xlpm.TextCell)&gt;=1,MID(_xlpm.TextCell,1,FIND(" ",_xlpm.TextCell)-1),_xlpm.TextCell),_xlpm.TextCell),_xlpm.TextCell),""))</f>
        <v/>
      </c>
      <c r="X5191" s="60" t="str">
        <f>IF(A5191&lt;&gt;"",IFERROR(IF(FIND(" ",G5191)&gt;=1,MID(G5191,FIND(" ",G5191)+1,LEN(G5191)),""),""),"")</f>
        <v/>
      </c>
      <c r="AC5191" s="51">
        <f>IFERROR(VALUE(MID($C5191,1,2)),0)</f>
        <v>0</v>
      </c>
      <c r="AD5191" s="44">
        <f>IFERROR(VALUE(MID($C5191,4,3)),0)</f>
        <v>0</v>
      </c>
      <c r="AE5191" s="51">
        <f>VALUE(RIGHT("00"&amp;AC5191,2)&amp;RIGHT("000"&amp;AD5191,3))</f>
        <v>0</v>
      </c>
    </row>
    <row r="5192" spans="1:31">
      <c r="A5192" s="60" t="str">
        <f>IF(G5192&amp;Q5192&lt;&gt;"",W5192&amp;Q5192,"")</f>
        <v/>
      </c>
      <c r="B5192" s="60" t="str">
        <f>IF(C5192&lt;&gt;"",LEFT(C5192,9),"")</f>
        <v/>
      </c>
      <c r="V5192" s="60" t="str">
        <f>W5192&amp;H5192</f>
        <v/>
      </c>
      <c r="W5192" s="60" t="str">
        <f>_xlfn.LET(_xlpm.TextCell,TEXT(G5192,"###"),IF(_xlpm.TextCell&lt;&gt;"",IF(StyleSpaceSplit,IFERROR(IF(FIND(" ",_xlpm.TextCell)&gt;=1,MID(_xlpm.TextCell,1,FIND(" ",_xlpm.TextCell)-1),_xlpm.TextCell),_xlpm.TextCell),_xlpm.TextCell),""))</f>
        <v/>
      </c>
      <c r="X5192" s="60" t="str">
        <f>IF(A5192&lt;&gt;"",IFERROR(IF(FIND(" ",G5192)&gt;=1,MID(G5192,FIND(" ",G5192)+1,LEN(G5192)),""),""),"")</f>
        <v/>
      </c>
      <c r="AC5192" s="51">
        <f>IFERROR(VALUE(MID($C5192,1,2)),0)</f>
        <v>0</v>
      </c>
      <c r="AD5192" s="44">
        <f>IFERROR(VALUE(MID($C5192,4,3)),0)</f>
        <v>0</v>
      </c>
      <c r="AE5192" s="51">
        <f>VALUE(RIGHT("00"&amp;AC5192,2)&amp;RIGHT("000"&amp;AD5192,3))</f>
        <v>0</v>
      </c>
    </row>
    <row r="5193" spans="1:31">
      <c r="A5193" s="60" t="str">
        <f>IF(G5193&amp;Q5193&lt;&gt;"",W5193&amp;Q5193,"")</f>
        <v/>
      </c>
      <c r="B5193" s="60" t="str">
        <f>IF(C5193&lt;&gt;"",LEFT(C5193,9),"")</f>
        <v/>
      </c>
      <c r="V5193" s="60" t="str">
        <f>W5193&amp;H5193</f>
        <v/>
      </c>
      <c r="W5193" s="60" t="str">
        <f>_xlfn.LET(_xlpm.TextCell,TEXT(G5193,"###"),IF(_xlpm.TextCell&lt;&gt;"",IF(StyleSpaceSplit,IFERROR(IF(FIND(" ",_xlpm.TextCell)&gt;=1,MID(_xlpm.TextCell,1,FIND(" ",_xlpm.TextCell)-1),_xlpm.TextCell),_xlpm.TextCell),_xlpm.TextCell),""))</f>
        <v/>
      </c>
      <c r="X5193" s="60" t="str">
        <f>IF(A5193&lt;&gt;"",IFERROR(IF(FIND(" ",G5193)&gt;=1,MID(G5193,FIND(" ",G5193)+1,LEN(G5193)),""),""),"")</f>
        <v/>
      </c>
      <c r="AC5193" s="51">
        <f>IFERROR(VALUE(MID($C5193,1,2)),0)</f>
        <v>0</v>
      </c>
      <c r="AD5193" s="44">
        <f>IFERROR(VALUE(MID($C5193,4,3)),0)</f>
        <v>0</v>
      </c>
      <c r="AE5193" s="51">
        <f>VALUE(RIGHT("00"&amp;AC5193,2)&amp;RIGHT("000"&amp;AD5193,3))</f>
        <v>0</v>
      </c>
    </row>
    <row r="5194" spans="1:31">
      <c r="A5194" s="60" t="str">
        <f>IF(G5194&amp;Q5194&lt;&gt;"",W5194&amp;Q5194,"")</f>
        <v/>
      </c>
      <c r="B5194" s="60" t="str">
        <f>IF(C5194&lt;&gt;"",LEFT(C5194,9),"")</f>
        <v/>
      </c>
      <c r="V5194" s="60" t="str">
        <f>W5194&amp;H5194</f>
        <v/>
      </c>
      <c r="W5194" s="60" t="str">
        <f>_xlfn.LET(_xlpm.TextCell,TEXT(G5194,"###"),IF(_xlpm.TextCell&lt;&gt;"",IF(StyleSpaceSplit,IFERROR(IF(FIND(" ",_xlpm.TextCell)&gt;=1,MID(_xlpm.TextCell,1,FIND(" ",_xlpm.TextCell)-1),_xlpm.TextCell),_xlpm.TextCell),_xlpm.TextCell),""))</f>
        <v/>
      </c>
      <c r="X5194" s="60" t="str">
        <f>IF(A5194&lt;&gt;"",IFERROR(IF(FIND(" ",G5194)&gt;=1,MID(G5194,FIND(" ",G5194)+1,LEN(G5194)),""),""),"")</f>
        <v/>
      </c>
      <c r="AC5194" s="51">
        <f>IFERROR(VALUE(MID($C5194,1,2)),0)</f>
        <v>0</v>
      </c>
      <c r="AD5194" s="44">
        <f>IFERROR(VALUE(MID($C5194,4,3)),0)</f>
        <v>0</v>
      </c>
      <c r="AE5194" s="51">
        <f>VALUE(RIGHT("00"&amp;AC5194,2)&amp;RIGHT("000"&amp;AD5194,3))</f>
        <v>0</v>
      </c>
    </row>
    <row r="5195" spans="1:31">
      <c r="A5195" s="60" t="str">
        <f>IF(G5195&amp;Q5195&lt;&gt;"",W5195&amp;Q5195,"")</f>
        <v/>
      </c>
      <c r="B5195" s="60" t="str">
        <f>IF(C5195&lt;&gt;"",LEFT(C5195,9),"")</f>
        <v/>
      </c>
      <c r="V5195" s="60" t="str">
        <f>W5195&amp;H5195</f>
        <v/>
      </c>
      <c r="W5195" s="60" t="str">
        <f>_xlfn.LET(_xlpm.TextCell,TEXT(G5195,"###"),IF(_xlpm.TextCell&lt;&gt;"",IF(StyleSpaceSplit,IFERROR(IF(FIND(" ",_xlpm.TextCell)&gt;=1,MID(_xlpm.TextCell,1,FIND(" ",_xlpm.TextCell)-1),_xlpm.TextCell),_xlpm.TextCell),_xlpm.TextCell),""))</f>
        <v/>
      </c>
      <c r="X5195" s="60" t="str">
        <f>IF(A5195&lt;&gt;"",IFERROR(IF(FIND(" ",G5195)&gt;=1,MID(G5195,FIND(" ",G5195)+1,LEN(G5195)),""),""),"")</f>
        <v/>
      </c>
      <c r="AC5195" s="51">
        <f>IFERROR(VALUE(MID($C5195,1,2)),0)</f>
        <v>0</v>
      </c>
      <c r="AD5195" s="44">
        <f>IFERROR(VALUE(MID($C5195,4,3)),0)</f>
        <v>0</v>
      </c>
      <c r="AE5195" s="51">
        <f>VALUE(RIGHT("00"&amp;AC5195,2)&amp;RIGHT("000"&amp;AD5195,3))</f>
        <v>0</v>
      </c>
    </row>
    <row r="5196" spans="1:31">
      <c r="A5196" s="60" t="str">
        <f>IF(G5196&amp;Q5196&lt;&gt;"",W5196&amp;Q5196,"")</f>
        <v/>
      </c>
      <c r="B5196" s="60" t="str">
        <f>IF(C5196&lt;&gt;"",LEFT(C5196,9),"")</f>
        <v/>
      </c>
      <c r="V5196" s="60" t="str">
        <f>W5196&amp;H5196</f>
        <v/>
      </c>
      <c r="W5196" s="60" t="str">
        <f>_xlfn.LET(_xlpm.TextCell,TEXT(G5196,"###"),IF(_xlpm.TextCell&lt;&gt;"",IF(StyleSpaceSplit,IFERROR(IF(FIND(" ",_xlpm.TextCell)&gt;=1,MID(_xlpm.TextCell,1,FIND(" ",_xlpm.TextCell)-1),_xlpm.TextCell),_xlpm.TextCell),_xlpm.TextCell),""))</f>
        <v/>
      </c>
      <c r="X5196" s="60" t="str">
        <f>IF(A5196&lt;&gt;"",IFERROR(IF(FIND(" ",G5196)&gt;=1,MID(G5196,FIND(" ",G5196)+1,LEN(G5196)),""),""),"")</f>
        <v/>
      </c>
      <c r="AC5196" s="51">
        <f>IFERROR(VALUE(MID($C5196,1,2)),0)</f>
        <v>0</v>
      </c>
      <c r="AD5196" s="44">
        <f>IFERROR(VALUE(MID($C5196,4,3)),0)</f>
        <v>0</v>
      </c>
      <c r="AE5196" s="51">
        <f>VALUE(RIGHT("00"&amp;AC5196,2)&amp;RIGHT("000"&amp;AD5196,3))</f>
        <v>0</v>
      </c>
    </row>
    <row r="5197" spans="1:31">
      <c r="A5197" s="60" t="str">
        <f>IF(G5197&amp;Q5197&lt;&gt;"",W5197&amp;Q5197,"")</f>
        <v/>
      </c>
      <c r="B5197" s="60" t="str">
        <f>IF(C5197&lt;&gt;"",LEFT(C5197,9),"")</f>
        <v/>
      </c>
      <c r="V5197" s="60" t="str">
        <f>W5197&amp;H5197</f>
        <v/>
      </c>
      <c r="W5197" s="60" t="str">
        <f>_xlfn.LET(_xlpm.TextCell,TEXT(G5197,"###"),IF(_xlpm.TextCell&lt;&gt;"",IF(StyleSpaceSplit,IFERROR(IF(FIND(" ",_xlpm.TextCell)&gt;=1,MID(_xlpm.TextCell,1,FIND(" ",_xlpm.TextCell)-1),_xlpm.TextCell),_xlpm.TextCell),_xlpm.TextCell),""))</f>
        <v/>
      </c>
      <c r="X5197" s="60" t="str">
        <f>IF(A5197&lt;&gt;"",IFERROR(IF(FIND(" ",G5197)&gt;=1,MID(G5197,FIND(" ",G5197)+1,LEN(G5197)),""),""),"")</f>
        <v/>
      </c>
      <c r="AC5197" s="51">
        <f>IFERROR(VALUE(MID($C5197,1,2)),0)</f>
        <v>0</v>
      </c>
      <c r="AD5197" s="44">
        <f>IFERROR(VALUE(MID($C5197,4,3)),0)</f>
        <v>0</v>
      </c>
      <c r="AE5197" s="51">
        <f>VALUE(RIGHT("00"&amp;AC5197,2)&amp;RIGHT("000"&amp;AD5197,3))</f>
        <v>0</v>
      </c>
    </row>
    <row r="5198" spans="1:31">
      <c r="A5198" s="60" t="str">
        <f>IF(G5198&amp;Q5198&lt;&gt;"",W5198&amp;Q5198,"")</f>
        <v/>
      </c>
      <c r="B5198" s="60" t="str">
        <f>IF(C5198&lt;&gt;"",LEFT(C5198,9),"")</f>
        <v/>
      </c>
      <c r="V5198" s="60" t="str">
        <f>W5198&amp;H5198</f>
        <v/>
      </c>
      <c r="W5198" s="60" t="str">
        <f>_xlfn.LET(_xlpm.TextCell,TEXT(G5198,"###"),IF(_xlpm.TextCell&lt;&gt;"",IF(StyleSpaceSplit,IFERROR(IF(FIND(" ",_xlpm.TextCell)&gt;=1,MID(_xlpm.TextCell,1,FIND(" ",_xlpm.TextCell)-1),_xlpm.TextCell),_xlpm.TextCell),_xlpm.TextCell),""))</f>
        <v/>
      </c>
      <c r="X5198" s="60" t="str">
        <f>IF(A5198&lt;&gt;"",IFERROR(IF(FIND(" ",G5198)&gt;=1,MID(G5198,FIND(" ",G5198)+1,LEN(G5198)),""),""),"")</f>
        <v/>
      </c>
      <c r="AC5198" s="51">
        <f>IFERROR(VALUE(MID($C5198,1,2)),0)</f>
        <v>0</v>
      </c>
      <c r="AD5198" s="44">
        <f>IFERROR(VALUE(MID($C5198,4,3)),0)</f>
        <v>0</v>
      </c>
      <c r="AE5198" s="51">
        <f>VALUE(RIGHT("00"&amp;AC5198,2)&amp;RIGHT("000"&amp;AD5198,3))</f>
        <v>0</v>
      </c>
    </row>
    <row r="5199" spans="1:31">
      <c r="A5199" s="60" t="str">
        <f>IF(G5199&amp;Q5199&lt;&gt;"",W5199&amp;Q5199,"")</f>
        <v/>
      </c>
      <c r="B5199" s="60" t="str">
        <f>IF(C5199&lt;&gt;"",LEFT(C5199,9),"")</f>
        <v/>
      </c>
      <c r="V5199" s="60" t="str">
        <f>W5199&amp;H5199</f>
        <v/>
      </c>
      <c r="W5199" s="60" t="str">
        <f>_xlfn.LET(_xlpm.TextCell,TEXT(G5199,"###"),IF(_xlpm.TextCell&lt;&gt;"",IF(StyleSpaceSplit,IFERROR(IF(FIND(" ",_xlpm.TextCell)&gt;=1,MID(_xlpm.TextCell,1,FIND(" ",_xlpm.TextCell)-1),_xlpm.TextCell),_xlpm.TextCell),_xlpm.TextCell),""))</f>
        <v/>
      </c>
      <c r="X5199" s="60" t="str">
        <f>IF(A5199&lt;&gt;"",IFERROR(IF(FIND(" ",G5199)&gt;=1,MID(G5199,FIND(" ",G5199)+1,LEN(G5199)),""),""),"")</f>
        <v/>
      </c>
      <c r="AC5199" s="51">
        <f>IFERROR(VALUE(MID($C5199,1,2)),0)</f>
        <v>0</v>
      </c>
      <c r="AD5199" s="44">
        <f>IFERROR(VALUE(MID($C5199,4,3)),0)</f>
        <v>0</v>
      </c>
      <c r="AE5199" s="51">
        <f>VALUE(RIGHT("00"&amp;AC5199,2)&amp;RIGHT("000"&amp;AD5199,3))</f>
        <v>0</v>
      </c>
    </row>
    <row r="5200" spans="1:31">
      <c r="A5200" s="60" t="str">
        <f>IF(G5200&amp;Q5200&lt;&gt;"",W5200&amp;Q5200,"")</f>
        <v/>
      </c>
      <c r="B5200" s="60" t="str">
        <f>IF(C5200&lt;&gt;"",LEFT(C5200,9),"")</f>
        <v/>
      </c>
      <c r="V5200" s="60" t="str">
        <f>W5200&amp;H5200</f>
        <v/>
      </c>
      <c r="W5200" s="60" t="str">
        <f>_xlfn.LET(_xlpm.TextCell,TEXT(G5200,"###"),IF(_xlpm.TextCell&lt;&gt;"",IF(StyleSpaceSplit,IFERROR(IF(FIND(" ",_xlpm.TextCell)&gt;=1,MID(_xlpm.TextCell,1,FIND(" ",_xlpm.TextCell)-1),_xlpm.TextCell),_xlpm.TextCell),_xlpm.TextCell),""))</f>
        <v/>
      </c>
      <c r="X5200" s="60" t="str">
        <f>IF(A5200&lt;&gt;"",IFERROR(IF(FIND(" ",G5200)&gt;=1,MID(G5200,FIND(" ",G5200)+1,LEN(G5200)),""),""),"")</f>
        <v/>
      </c>
      <c r="AC5200" s="51">
        <f>IFERROR(VALUE(MID($C5200,1,2)),0)</f>
        <v>0</v>
      </c>
      <c r="AD5200" s="44">
        <f>IFERROR(VALUE(MID($C5200,4,3)),0)</f>
        <v>0</v>
      </c>
      <c r="AE5200" s="51">
        <f>VALUE(RIGHT("00"&amp;AC5200,2)&amp;RIGHT("000"&amp;AD5200,3))</f>
        <v>0</v>
      </c>
    </row>
    <row r="5201" spans="1:31">
      <c r="A5201" s="60" t="str">
        <f>IF(G5201&amp;Q5201&lt;&gt;"",W5201&amp;Q5201,"")</f>
        <v/>
      </c>
      <c r="B5201" s="60" t="str">
        <f>IF(C5201&lt;&gt;"",LEFT(C5201,9),"")</f>
        <v/>
      </c>
      <c r="V5201" s="60" t="str">
        <f>W5201&amp;H5201</f>
        <v/>
      </c>
      <c r="W5201" s="60" t="str">
        <f>_xlfn.LET(_xlpm.TextCell,TEXT(G5201,"###"),IF(_xlpm.TextCell&lt;&gt;"",IF(StyleSpaceSplit,IFERROR(IF(FIND(" ",_xlpm.TextCell)&gt;=1,MID(_xlpm.TextCell,1,FIND(" ",_xlpm.TextCell)-1),_xlpm.TextCell),_xlpm.TextCell),_xlpm.TextCell),""))</f>
        <v/>
      </c>
      <c r="X5201" s="60" t="str">
        <f>IF(A5201&lt;&gt;"",IFERROR(IF(FIND(" ",G5201)&gt;=1,MID(G5201,FIND(" ",G5201)+1,LEN(G5201)),""),""),"")</f>
        <v/>
      </c>
      <c r="AC5201" s="51">
        <f>IFERROR(VALUE(MID($C5201,1,2)),0)</f>
        <v>0</v>
      </c>
      <c r="AD5201" s="44">
        <f>IFERROR(VALUE(MID($C5201,4,3)),0)</f>
        <v>0</v>
      </c>
      <c r="AE5201" s="51">
        <f>VALUE(RIGHT("00"&amp;AC5201,2)&amp;RIGHT("000"&amp;AD5201,3))</f>
        <v>0</v>
      </c>
    </row>
    <row r="5202" spans="1:31">
      <c r="A5202" s="60" t="str">
        <f>IF(G5202&amp;Q5202&lt;&gt;"",W5202&amp;Q5202,"")</f>
        <v/>
      </c>
      <c r="B5202" s="60" t="str">
        <f>IF(C5202&lt;&gt;"",LEFT(C5202,9),"")</f>
        <v/>
      </c>
      <c r="V5202" s="60" t="str">
        <f>W5202&amp;H5202</f>
        <v/>
      </c>
      <c r="W5202" s="60" t="str">
        <f>_xlfn.LET(_xlpm.TextCell,TEXT(G5202,"###"),IF(_xlpm.TextCell&lt;&gt;"",IF(StyleSpaceSplit,IFERROR(IF(FIND(" ",_xlpm.TextCell)&gt;=1,MID(_xlpm.TextCell,1,FIND(" ",_xlpm.TextCell)-1),_xlpm.TextCell),_xlpm.TextCell),_xlpm.TextCell),""))</f>
        <v/>
      </c>
      <c r="X5202" s="60" t="str">
        <f>IF(A5202&lt;&gt;"",IFERROR(IF(FIND(" ",G5202)&gt;=1,MID(G5202,FIND(" ",G5202)+1,LEN(G5202)),""),""),"")</f>
        <v/>
      </c>
      <c r="AC5202" s="51">
        <f>IFERROR(VALUE(MID($C5202,1,2)),0)</f>
        <v>0</v>
      </c>
      <c r="AD5202" s="44">
        <f>IFERROR(VALUE(MID($C5202,4,3)),0)</f>
        <v>0</v>
      </c>
      <c r="AE5202" s="51">
        <f>VALUE(RIGHT("00"&amp;AC5202,2)&amp;RIGHT("000"&amp;AD5202,3))</f>
        <v>0</v>
      </c>
    </row>
    <row r="5203" spans="1:31">
      <c r="A5203" s="60" t="str">
        <f>IF(G5203&amp;Q5203&lt;&gt;"",W5203&amp;Q5203,"")</f>
        <v/>
      </c>
      <c r="B5203" s="60" t="str">
        <f>IF(C5203&lt;&gt;"",LEFT(C5203,9),"")</f>
        <v/>
      </c>
      <c r="V5203" s="60" t="str">
        <f>W5203&amp;H5203</f>
        <v/>
      </c>
      <c r="W5203" s="60" t="str">
        <f>_xlfn.LET(_xlpm.TextCell,TEXT(G5203,"###"),IF(_xlpm.TextCell&lt;&gt;"",IF(StyleSpaceSplit,IFERROR(IF(FIND(" ",_xlpm.TextCell)&gt;=1,MID(_xlpm.TextCell,1,FIND(" ",_xlpm.TextCell)-1),_xlpm.TextCell),_xlpm.TextCell),_xlpm.TextCell),""))</f>
        <v/>
      </c>
      <c r="X5203" s="60" t="str">
        <f>IF(A5203&lt;&gt;"",IFERROR(IF(FIND(" ",G5203)&gt;=1,MID(G5203,FIND(" ",G5203)+1,LEN(G5203)),""),""),"")</f>
        <v/>
      </c>
      <c r="AC5203" s="51">
        <f>IFERROR(VALUE(MID($C5203,1,2)),0)</f>
        <v>0</v>
      </c>
      <c r="AD5203" s="44">
        <f>IFERROR(VALUE(MID($C5203,4,3)),0)</f>
        <v>0</v>
      </c>
      <c r="AE5203" s="51">
        <f>VALUE(RIGHT("00"&amp;AC5203,2)&amp;RIGHT("000"&amp;AD5203,3))</f>
        <v>0</v>
      </c>
    </row>
    <row r="5204" spans="1:31">
      <c r="A5204" s="60" t="str">
        <f>IF(G5204&amp;Q5204&lt;&gt;"",W5204&amp;Q5204,"")</f>
        <v/>
      </c>
      <c r="B5204" s="60" t="str">
        <f>IF(C5204&lt;&gt;"",LEFT(C5204,9),"")</f>
        <v/>
      </c>
      <c r="V5204" s="60" t="str">
        <f>W5204&amp;H5204</f>
        <v/>
      </c>
      <c r="W5204" s="60" t="str">
        <f>_xlfn.LET(_xlpm.TextCell,TEXT(G5204,"###"),IF(_xlpm.TextCell&lt;&gt;"",IF(StyleSpaceSplit,IFERROR(IF(FIND(" ",_xlpm.TextCell)&gt;=1,MID(_xlpm.TextCell,1,FIND(" ",_xlpm.TextCell)-1),_xlpm.TextCell),_xlpm.TextCell),_xlpm.TextCell),""))</f>
        <v/>
      </c>
      <c r="X5204" s="60" t="str">
        <f>IF(A5204&lt;&gt;"",IFERROR(IF(FIND(" ",G5204)&gt;=1,MID(G5204,FIND(" ",G5204)+1,LEN(G5204)),""),""),"")</f>
        <v/>
      </c>
      <c r="AC5204" s="51">
        <f>IFERROR(VALUE(MID($C5204,1,2)),0)</f>
        <v>0</v>
      </c>
      <c r="AD5204" s="44">
        <f>IFERROR(VALUE(MID($C5204,4,3)),0)</f>
        <v>0</v>
      </c>
      <c r="AE5204" s="51">
        <f>VALUE(RIGHT("00"&amp;AC5204,2)&amp;RIGHT("000"&amp;AD5204,3))</f>
        <v>0</v>
      </c>
    </row>
    <row r="5205" spans="1:31">
      <c r="A5205" s="60" t="str">
        <f>IF(G5205&amp;Q5205&lt;&gt;"",W5205&amp;Q5205,"")</f>
        <v/>
      </c>
      <c r="B5205" s="60" t="str">
        <f>IF(C5205&lt;&gt;"",LEFT(C5205,9),"")</f>
        <v/>
      </c>
      <c r="V5205" s="60" t="str">
        <f>W5205&amp;H5205</f>
        <v/>
      </c>
      <c r="W5205" s="60" t="str">
        <f>_xlfn.LET(_xlpm.TextCell,TEXT(G5205,"###"),IF(_xlpm.TextCell&lt;&gt;"",IF(StyleSpaceSplit,IFERROR(IF(FIND(" ",_xlpm.TextCell)&gt;=1,MID(_xlpm.TextCell,1,FIND(" ",_xlpm.TextCell)-1),_xlpm.TextCell),_xlpm.TextCell),_xlpm.TextCell),""))</f>
        <v/>
      </c>
      <c r="X5205" s="60" t="str">
        <f>IF(A5205&lt;&gt;"",IFERROR(IF(FIND(" ",G5205)&gt;=1,MID(G5205,FIND(" ",G5205)+1,LEN(G5205)),""),""),"")</f>
        <v/>
      </c>
      <c r="AC5205" s="51">
        <f>IFERROR(VALUE(MID($C5205,1,2)),0)</f>
        <v>0</v>
      </c>
      <c r="AD5205" s="44">
        <f>IFERROR(VALUE(MID($C5205,4,3)),0)</f>
        <v>0</v>
      </c>
      <c r="AE5205" s="51">
        <f>VALUE(RIGHT("00"&amp;AC5205,2)&amp;RIGHT("000"&amp;AD5205,3))</f>
        <v>0</v>
      </c>
    </row>
    <row r="5206" spans="1:31">
      <c r="A5206" s="60" t="str">
        <f>IF(G5206&amp;Q5206&lt;&gt;"",W5206&amp;Q5206,"")</f>
        <v/>
      </c>
      <c r="B5206" s="60" t="str">
        <f>IF(C5206&lt;&gt;"",LEFT(C5206,9),"")</f>
        <v/>
      </c>
      <c r="V5206" s="60" t="str">
        <f>W5206&amp;H5206</f>
        <v/>
      </c>
      <c r="W5206" s="60" t="str">
        <f>_xlfn.LET(_xlpm.TextCell,TEXT(G5206,"###"),IF(_xlpm.TextCell&lt;&gt;"",IF(StyleSpaceSplit,IFERROR(IF(FIND(" ",_xlpm.TextCell)&gt;=1,MID(_xlpm.TextCell,1,FIND(" ",_xlpm.TextCell)-1),_xlpm.TextCell),_xlpm.TextCell),_xlpm.TextCell),""))</f>
        <v/>
      </c>
      <c r="X5206" s="60" t="str">
        <f>IF(A5206&lt;&gt;"",IFERROR(IF(FIND(" ",G5206)&gt;=1,MID(G5206,FIND(" ",G5206)+1,LEN(G5206)),""),""),"")</f>
        <v/>
      </c>
      <c r="AC5206" s="51">
        <f>IFERROR(VALUE(MID($C5206,1,2)),0)</f>
        <v>0</v>
      </c>
      <c r="AD5206" s="44">
        <f>IFERROR(VALUE(MID($C5206,4,3)),0)</f>
        <v>0</v>
      </c>
      <c r="AE5206" s="51">
        <f>VALUE(RIGHT("00"&amp;AC5206,2)&amp;RIGHT("000"&amp;AD5206,3))</f>
        <v>0</v>
      </c>
    </row>
    <row r="5207" spans="1:31">
      <c r="A5207" s="60" t="str">
        <f>IF(G5207&amp;Q5207&lt;&gt;"",W5207&amp;Q5207,"")</f>
        <v/>
      </c>
      <c r="B5207" s="60" t="str">
        <f>IF(C5207&lt;&gt;"",LEFT(C5207,9),"")</f>
        <v/>
      </c>
      <c r="V5207" s="60" t="str">
        <f>W5207&amp;H5207</f>
        <v/>
      </c>
      <c r="W5207" s="60" t="str">
        <f>_xlfn.LET(_xlpm.TextCell,TEXT(G5207,"###"),IF(_xlpm.TextCell&lt;&gt;"",IF(StyleSpaceSplit,IFERROR(IF(FIND(" ",_xlpm.TextCell)&gt;=1,MID(_xlpm.TextCell,1,FIND(" ",_xlpm.TextCell)-1),_xlpm.TextCell),_xlpm.TextCell),_xlpm.TextCell),""))</f>
        <v/>
      </c>
      <c r="X5207" s="60" t="str">
        <f>IF(A5207&lt;&gt;"",IFERROR(IF(FIND(" ",G5207)&gt;=1,MID(G5207,FIND(" ",G5207)+1,LEN(G5207)),""),""),"")</f>
        <v/>
      </c>
      <c r="AC5207" s="51">
        <f>IFERROR(VALUE(MID($C5207,1,2)),0)</f>
        <v>0</v>
      </c>
      <c r="AD5207" s="44">
        <f>IFERROR(VALUE(MID($C5207,4,3)),0)</f>
        <v>0</v>
      </c>
      <c r="AE5207" s="51">
        <f>VALUE(RIGHT("00"&amp;AC5207,2)&amp;RIGHT("000"&amp;AD5207,3))</f>
        <v>0</v>
      </c>
    </row>
    <row r="5208" spans="1:31">
      <c r="A5208" s="60" t="str">
        <f>IF(G5208&amp;Q5208&lt;&gt;"",W5208&amp;Q5208,"")</f>
        <v/>
      </c>
      <c r="B5208" s="60" t="str">
        <f>IF(C5208&lt;&gt;"",LEFT(C5208,9),"")</f>
        <v/>
      </c>
      <c r="V5208" s="60" t="str">
        <f>W5208&amp;H5208</f>
        <v/>
      </c>
      <c r="W5208" s="60" t="str">
        <f>_xlfn.LET(_xlpm.TextCell,TEXT(G5208,"###"),IF(_xlpm.TextCell&lt;&gt;"",IF(StyleSpaceSplit,IFERROR(IF(FIND(" ",_xlpm.TextCell)&gt;=1,MID(_xlpm.TextCell,1,FIND(" ",_xlpm.TextCell)-1),_xlpm.TextCell),_xlpm.TextCell),_xlpm.TextCell),""))</f>
        <v/>
      </c>
      <c r="X5208" s="60" t="str">
        <f>IF(A5208&lt;&gt;"",IFERROR(IF(FIND(" ",G5208)&gt;=1,MID(G5208,FIND(" ",G5208)+1,LEN(G5208)),""),""),"")</f>
        <v/>
      </c>
      <c r="AC5208" s="51">
        <f>IFERROR(VALUE(MID($C5208,1,2)),0)</f>
        <v>0</v>
      </c>
      <c r="AD5208" s="44">
        <f>IFERROR(VALUE(MID($C5208,4,3)),0)</f>
        <v>0</v>
      </c>
      <c r="AE5208" s="51">
        <f>VALUE(RIGHT("00"&amp;AC5208,2)&amp;RIGHT("000"&amp;AD5208,3))</f>
        <v>0</v>
      </c>
    </row>
    <row r="5209" spans="1:31">
      <c r="A5209" s="60" t="str">
        <f>IF(G5209&amp;Q5209&lt;&gt;"",W5209&amp;Q5209,"")</f>
        <v/>
      </c>
      <c r="B5209" s="60" t="str">
        <f>IF(C5209&lt;&gt;"",LEFT(C5209,9),"")</f>
        <v/>
      </c>
      <c r="V5209" s="60" t="str">
        <f>W5209&amp;H5209</f>
        <v/>
      </c>
      <c r="W5209" s="60" t="str">
        <f>_xlfn.LET(_xlpm.TextCell,TEXT(G5209,"###"),IF(_xlpm.TextCell&lt;&gt;"",IF(StyleSpaceSplit,IFERROR(IF(FIND(" ",_xlpm.TextCell)&gt;=1,MID(_xlpm.TextCell,1,FIND(" ",_xlpm.TextCell)-1),_xlpm.TextCell),_xlpm.TextCell),_xlpm.TextCell),""))</f>
        <v/>
      </c>
      <c r="X5209" s="60" t="str">
        <f>IF(A5209&lt;&gt;"",IFERROR(IF(FIND(" ",G5209)&gt;=1,MID(G5209,FIND(" ",G5209)+1,LEN(G5209)),""),""),"")</f>
        <v/>
      </c>
      <c r="AC5209" s="51">
        <f>IFERROR(VALUE(MID($C5209,1,2)),0)</f>
        <v>0</v>
      </c>
      <c r="AD5209" s="44">
        <f>IFERROR(VALUE(MID($C5209,4,3)),0)</f>
        <v>0</v>
      </c>
      <c r="AE5209" s="51">
        <f>VALUE(RIGHT("00"&amp;AC5209,2)&amp;RIGHT("000"&amp;AD5209,3))</f>
        <v>0</v>
      </c>
    </row>
    <row r="5210" spans="1:31">
      <c r="A5210" s="60" t="str">
        <f>IF(G5210&amp;Q5210&lt;&gt;"",W5210&amp;Q5210,"")</f>
        <v/>
      </c>
      <c r="B5210" s="60" t="str">
        <f>IF(C5210&lt;&gt;"",LEFT(C5210,9),"")</f>
        <v/>
      </c>
      <c r="V5210" s="60" t="str">
        <f>W5210&amp;H5210</f>
        <v/>
      </c>
      <c r="W5210" s="60" t="str">
        <f>_xlfn.LET(_xlpm.TextCell,TEXT(G5210,"###"),IF(_xlpm.TextCell&lt;&gt;"",IF(StyleSpaceSplit,IFERROR(IF(FIND(" ",_xlpm.TextCell)&gt;=1,MID(_xlpm.TextCell,1,FIND(" ",_xlpm.TextCell)-1),_xlpm.TextCell),_xlpm.TextCell),_xlpm.TextCell),""))</f>
        <v/>
      </c>
      <c r="X5210" s="60" t="str">
        <f>IF(A5210&lt;&gt;"",IFERROR(IF(FIND(" ",G5210)&gt;=1,MID(G5210,FIND(" ",G5210)+1,LEN(G5210)),""),""),"")</f>
        <v/>
      </c>
      <c r="AC5210" s="51">
        <f>IFERROR(VALUE(MID($C5210,1,2)),0)</f>
        <v>0</v>
      </c>
      <c r="AD5210" s="44">
        <f>IFERROR(VALUE(MID($C5210,4,3)),0)</f>
        <v>0</v>
      </c>
      <c r="AE5210" s="51">
        <f>VALUE(RIGHT("00"&amp;AC5210,2)&amp;RIGHT("000"&amp;AD5210,3))</f>
        <v>0</v>
      </c>
    </row>
    <row r="5211" spans="1:31">
      <c r="A5211" s="60" t="str">
        <f>IF(G5211&amp;Q5211&lt;&gt;"",W5211&amp;Q5211,"")</f>
        <v/>
      </c>
      <c r="B5211" s="60" t="str">
        <f>IF(C5211&lt;&gt;"",LEFT(C5211,9),"")</f>
        <v/>
      </c>
      <c r="V5211" s="60" t="str">
        <f>W5211&amp;H5211</f>
        <v/>
      </c>
      <c r="W5211" s="60" t="str">
        <f>_xlfn.LET(_xlpm.TextCell,TEXT(G5211,"###"),IF(_xlpm.TextCell&lt;&gt;"",IF(StyleSpaceSplit,IFERROR(IF(FIND(" ",_xlpm.TextCell)&gt;=1,MID(_xlpm.TextCell,1,FIND(" ",_xlpm.TextCell)-1),_xlpm.TextCell),_xlpm.TextCell),_xlpm.TextCell),""))</f>
        <v/>
      </c>
      <c r="X5211" s="60" t="str">
        <f>IF(A5211&lt;&gt;"",IFERROR(IF(FIND(" ",G5211)&gt;=1,MID(G5211,FIND(" ",G5211)+1,LEN(G5211)),""),""),"")</f>
        <v/>
      </c>
      <c r="AC5211" s="51">
        <f>IFERROR(VALUE(MID($C5211,1,2)),0)</f>
        <v>0</v>
      </c>
      <c r="AD5211" s="44">
        <f>IFERROR(VALUE(MID($C5211,4,3)),0)</f>
        <v>0</v>
      </c>
      <c r="AE5211" s="51">
        <f>VALUE(RIGHT("00"&amp;AC5211,2)&amp;RIGHT("000"&amp;AD5211,3))</f>
        <v>0</v>
      </c>
    </row>
    <row r="5212" spans="1:31">
      <c r="A5212" s="60" t="str">
        <f>IF(G5212&amp;Q5212&lt;&gt;"",W5212&amp;Q5212,"")</f>
        <v/>
      </c>
      <c r="B5212" s="60" t="str">
        <f>IF(C5212&lt;&gt;"",LEFT(C5212,9),"")</f>
        <v/>
      </c>
      <c r="V5212" s="60" t="str">
        <f>W5212&amp;H5212</f>
        <v/>
      </c>
      <c r="W5212" s="60" t="str">
        <f>_xlfn.LET(_xlpm.TextCell,TEXT(G5212,"###"),IF(_xlpm.TextCell&lt;&gt;"",IF(StyleSpaceSplit,IFERROR(IF(FIND(" ",_xlpm.TextCell)&gt;=1,MID(_xlpm.TextCell,1,FIND(" ",_xlpm.TextCell)-1),_xlpm.TextCell),_xlpm.TextCell),_xlpm.TextCell),""))</f>
        <v/>
      </c>
      <c r="X5212" s="60" t="str">
        <f>IF(A5212&lt;&gt;"",IFERROR(IF(FIND(" ",G5212)&gt;=1,MID(G5212,FIND(" ",G5212)+1,LEN(G5212)),""),""),"")</f>
        <v/>
      </c>
      <c r="AC5212" s="51">
        <f>IFERROR(VALUE(MID($C5212,1,2)),0)</f>
        <v>0</v>
      </c>
      <c r="AD5212" s="44">
        <f>IFERROR(VALUE(MID($C5212,4,3)),0)</f>
        <v>0</v>
      </c>
      <c r="AE5212" s="51">
        <f>VALUE(RIGHT("00"&amp;AC5212,2)&amp;RIGHT("000"&amp;AD5212,3))</f>
        <v>0</v>
      </c>
    </row>
    <row r="5213" spans="1:31">
      <c r="A5213" s="60" t="str">
        <f>IF(G5213&amp;Q5213&lt;&gt;"",W5213&amp;Q5213,"")</f>
        <v/>
      </c>
      <c r="B5213" s="60" t="str">
        <f>IF(C5213&lt;&gt;"",LEFT(C5213,9),"")</f>
        <v/>
      </c>
      <c r="V5213" s="60" t="str">
        <f>W5213&amp;H5213</f>
        <v/>
      </c>
      <c r="W5213" s="60" t="str">
        <f>_xlfn.LET(_xlpm.TextCell,TEXT(G5213,"###"),IF(_xlpm.TextCell&lt;&gt;"",IF(StyleSpaceSplit,IFERROR(IF(FIND(" ",_xlpm.TextCell)&gt;=1,MID(_xlpm.TextCell,1,FIND(" ",_xlpm.TextCell)-1),_xlpm.TextCell),_xlpm.TextCell),_xlpm.TextCell),""))</f>
        <v/>
      </c>
      <c r="X5213" s="60" t="str">
        <f>IF(A5213&lt;&gt;"",IFERROR(IF(FIND(" ",G5213)&gt;=1,MID(G5213,FIND(" ",G5213)+1,LEN(G5213)),""),""),"")</f>
        <v/>
      </c>
      <c r="AC5213" s="51">
        <f>IFERROR(VALUE(MID($C5213,1,2)),0)</f>
        <v>0</v>
      </c>
      <c r="AD5213" s="44">
        <f>IFERROR(VALUE(MID($C5213,4,3)),0)</f>
        <v>0</v>
      </c>
      <c r="AE5213" s="51">
        <f>VALUE(RIGHT("00"&amp;AC5213,2)&amp;RIGHT("000"&amp;AD5213,3))</f>
        <v>0</v>
      </c>
    </row>
    <row r="5214" spans="1:31">
      <c r="A5214" s="60" t="str">
        <f>IF(G5214&amp;Q5214&lt;&gt;"",W5214&amp;Q5214,"")</f>
        <v/>
      </c>
      <c r="B5214" s="60" t="str">
        <f>IF(C5214&lt;&gt;"",LEFT(C5214,9),"")</f>
        <v/>
      </c>
      <c r="V5214" s="60" t="str">
        <f>W5214&amp;H5214</f>
        <v/>
      </c>
      <c r="W5214" s="60" t="str">
        <f>_xlfn.LET(_xlpm.TextCell,TEXT(G5214,"###"),IF(_xlpm.TextCell&lt;&gt;"",IF(StyleSpaceSplit,IFERROR(IF(FIND(" ",_xlpm.TextCell)&gt;=1,MID(_xlpm.TextCell,1,FIND(" ",_xlpm.TextCell)-1),_xlpm.TextCell),_xlpm.TextCell),_xlpm.TextCell),""))</f>
        <v/>
      </c>
      <c r="X5214" s="60" t="str">
        <f>IF(A5214&lt;&gt;"",IFERROR(IF(FIND(" ",G5214)&gt;=1,MID(G5214,FIND(" ",G5214)+1,LEN(G5214)),""),""),"")</f>
        <v/>
      </c>
      <c r="AC5214" s="51">
        <f>IFERROR(VALUE(MID($C5214,1,2)),0)</f>
        <v>0</v>
      </c>
      <c r="AD5214" s="44">
        <f>IFERROR(VALUE(MID($C5214,4,3)),0)</f>
        <v>0</v>
      </c>
      <c r="AE5214" s="51">
        <f>VALUE(RIGHT("00"&amp;AC5214,2)&amp;RIGHT("000"&amp;AD5214,3))</f>
        <v>0</v>
      </c>
    </row>
    <row r="5215" spans="1:31">
      <c r="A5215" s="60" t="str">
        <f>IF(G5215&amp;Q5215&lt;&gt;"",W5215&amp;Q5215,"")</f>
        <v/>
      </c>
      <c r="B5215" s="60" t="str">
        <f>IF(C5215&lt;&gt;"",LEFT(C5215,9),"")</f>
        <v/>
      </c>
      <c r="V5215" s="60" t="str">
        <f>W5215&amp;H5215</f>
        <v/>
      </c>
      <c r="W5215" s="60" t="str">
        <f>_xlfn.LET(_xlpm.TextCell,TEXT(G5215,"###"),IF(_xlpm.TextCell&lt;&gt;"",IF(StyleSpaceSplit,IFERROR(IF(FIND(" ",_xlpm.TextCell)&gt;=1,MID(_xlpm.TextCell,1,FIND(" ",_xlpm.TextCell)-1),_xlpm.TextCell),_xlpm.TextCell),_xlpm.TextCell),""))</f>
        <v/>
      </c>
      <c r="X5215" s="60" t="str">
        <f>IF(A5215&lt;&gt;"",IFERROR(IF(FIND(" ",G5215)&gt;=1,MID(G5215,FIND(" ",G5215)+1,LEN(G5215)),""),""),"")</f>
        <v/>
      </c>
      <c r="AC5215" s="51">
        <f>IFERROR(VALUE(MID($C5215,1,2)),0)</f>
        <v>0</v>
      </c>
      <c r="AD5215" s="44">
        <f>IFERROR(VALUE(MID($C5215,4,3)),0)</f>
        <v>0</v>
      </c>
      <c r="AE5215" s="51">
        <f>VALUE(RIGHT("00"&amp;AC5215,2)&amp;RIGHT("000"&amp;AD5215,3))</f>
        <v>0</v>
      </c>
    </row>
    <row r="5216" spans="1:31">
      <c r="A5216" s="60" t="str">
        <f>IF(G5216&amp;Q5216&lt;&gt;"",W5216&amp;Q5216,"")</f>
        <v/>
      </c>
      <c r="B5216" s="60" t="str">
        <f>IF(C5216&lt;&gt;"",LEFT(C5216,9),"")</f>
        <v/>
      </c>
      <c r="V5216" s="60" t="str">
        <f>W5216&amp;H5216</f>
        <v/>
      </c>
      <c r="W5216" s="60" t="str">
        <f>_xlfn.LET(_xlpm.TextCell,TEXT(G5216,"###"),IF(_xlpm.TextCell&lt;&gt;"",IF(StyleSpaceSplit,IFERROR(IF(FIND(" ",_xlpm.TextCell)&gt;=1,MID(_xlpm.TextCell,1,FIND(" ",_xlpm.TextCell)-1),_xlpm.TextCell),_xlpm.TextCell),_xlpm.TextCell),""))</f>
        <v/>
      </c>
      <c r="X5216" s="60" t="str">
        <f>IF(A5216&lt;&gt;"",IFERROR(IF(FIND(" ",G5216)&gt;=1,MID(G5216,FIND(" ",G5216)+1,LEN(G5216)),""),""),"")</f>
        <v/>
      </c>
      <c r="AC5216" s="51">
        <f>IFERROR(VALUE(MID($C5216,1,2)),0)</f>
        <v>0</v>
      </c>
      <c r="AD5216" s="44">
        <f>IFERROR(VALUE(MID($C5216,4,3)),0)</f>
        <v>0</v>
      </c>
      <c r="AE5216" s="51">
        <f>VALUE(RIGHT("00"&amp;AC5216,2)&amp;RIGHT("000"&amp;AD5216,3))</f>
        <v>0</v>
      </c>
    </row>
    <row r="5217" spans="1:31">
      <c r="A5217" s="60" t="str">
        <f>IF(G5217&amp;Q5217&lt;&gt;"",W5217&amp;Q5217,"")</f>
        <v/>
      </c>
      <c r="B5217" s="60" t="str">
        <f>IF(C5217&lt;&gt;"",LEFT(C5217,9),"")</f>
        <v/>
      </c>
      <c r="V5217" s="60" t="str">
        <f>W5217&amp;H5217</f>
        <v/>
      </c>
      <c r="W5217" s="60" t="str">
        <f>_xlfn.LET(_xlpm.TextCell,TEXT(G5217,"###"),IF(_xlpm.TextCell&lt;&gt;"",IF(StyleSpaceSplit,IFERROR(IF(FIND(" ",_xlpm.TextCell)&gt;=1,MID(_xlpm.TextCell,1,FIND(" ",_xlpm.TextCell)-1),_xlpm.TextCell),_xlpm.TextCell),_xlpm.TextCell),""))</f>
        <v/>
      </c>
      <c r="X5217" s="60" t="str">
        <f>IF(A5217&lt;&gt;"",IFERROR(IF(FIND(" ",G5217)&gt;=1,MID(G5217,FIND(" ",G5217)+1,LEN(G5217)),""),""),"")</f>
        <v/>
      </c>
      <c r="AC5217" s="51">
        <f>IFERROR(VALUE(MID($C5217,1,2)),0)</f>
        <v>0</v>
      </c>
      <c r="AD5217" s="44">
        <f>IFERROR(VALUE(MID($C5217,4,3)),0)</f>
        <v>0</v>
      </c>
      <c r="AE5217" s="51">
        <f>VALUE(RIGHT("00"&amp;AC5217,2)&amp;RIGHT("000"&amp;AD5217,3))</f>
        <v>0</v>
      </c>
    </row>
    <row r="5218" spans="1:31">
      <c r="A5218" s="60" t="str">
        <f>IF(G5218&amp;Q5218&lt;&gt;"",W5218&amp;Q5218,"")</f>
        <v/>
      </c>
      <c r="B5218" s="60" t="str">
        <f>IF(C5218&lt;&gt;"",LEFT(C5218,9),"")</f>
        <v/>
      </c>
      <c r="V5218" s="60" t="str">
        <f>W5218&amp;H5218</f>
        <v/>
      </c>
      <c r="W5218" s="60" t="str">
        <f>_xlfn.LET(_xlpm.TextCell,TEXT(G5218,"###"),IF(_xlpm.TextCell&lt;&gt;"",IF(StyleSpaceSplit,IFERROR(IF(FIND(" ",_xlpm.TextCell)&gt;=1,MID(_xlpm.TextCell,1,FIND(" ",_xlpm.TextCell)-1),_xlpm.TextCell),_xlpm.TextCell),_xlpm.TextCell),""))</f>
        <v/>
      </c>
      <c r="X5218" s="60" t="str">
        <f>IF(A5218&lt;&gt;"",IFERROR(IF(FIND(" ",G5218)&gt;=1,MID(G5218,FIND(" ",G5218)+1,LEN(G5218)),""),""),"")</f>
        <v/>
      </c>
      <c r="AC5218" s="51">
        <f>IFERROR(VALUE(MID($C5218,1,2)),0)</f>
        <v>0</v>
      </c>
      <c r="AD5218" s="44">
        <f>IFERROR(VALUE(MID($C5218,4,3)),0)</f>
        <v>0</v>
      </c>
      <c r="AE5218" s="51">
        <f>VALUE(RIGHT("00"&amp;AC5218,2)&amp;RIGHT("000"&amp;AD5218,3))</f>
        <v>0</v>
      </c>
    </row>
    <row r="5219" spans="1:31">
      <c r="A5219" s="60" t="str">
        <f>IF(G5219&amp;Q5219&lt;&gt;"",W5219&amp;Q5219,"")</f>
        <v/>
      </c>
      <c r="B5219" s="60" t="str">
        <f>IF(C5219&lt;&gt;"",LEFT(C5219,9),"")</f>
        <v/>
      </c>
      <c r="V5219" s="60" t="str">
        <f>W5219&amp;H5219</f>
        <v/>
      </c>
      <c r="W5219" s="60" t="str">
        <f>_xlfn.LET(_xlpm.TextCell,TEXT(G5219,"###"),IF(_xlpm.TextCell&lt;&gt;"",IF(StyleSpaceSplit,IFERROR(IF(FIND(" ",_xlpm.TextCell)&gt;=1,MID(_xlpm.TextCell,1,FIND(" ",_xlpm.TextCell)-1),_xlpm.TextCell),_xlpm.TextCell),_xlpm.TextCell),""))</f>
        <v/>
      </c>
      <c r="X5219" s="60" t="str">
        <f>IF(A5219&lt;&gt;"",IFERROR(IF(FIND(" ",G5219)&gt;=1,MID(G5219,FIND(" ",G5219)+1,LEN(G5219)),""),""),"")</f>
        <v/>
      </c>
      <c r="AC5219" s="51">
        <f>IFERROR(VALUE(MID($C5219,1,2)),0)</f>
        <v>0</v>
      </c>
      <c r="AD5219" s="44">
        <f>IFERROR(VALUE(MID($C5219,4,3)),0)</f>
        <v>0</v>
      </c>
      <c r="AE5219" s="51">
        <f>VALUE(RIGHT("00"&amp;AC5219,2)&amp;RIGHT("000"&amp;AD5219,3))</f>
        <v>0</v>
      </c>
    </row>
    <row r="5220" spans="1:31">
      <c r="A5220" s="60" t="str">
        <f>IF(G5220&amp;Q5220&lt;&gt;"",W5220&amp;Q5220,"")</f>
        <v/>
      </c>
      <c r="B5220" s="60" t="str">
        <f>IF(C5220&lt;&gt;"",LEFT(C5220,9),"")</f>
        <v/>
      </c>
      <c r="V5220" s="60" t="str">
        <f>W5220&amp;H5220</f>
        <v/>
      </c>
      <c r="W5220" s="60" t="str">
        <f>_xlfn.LET(_xlpm.TextCell,TEXT(G5220,"###"),IF(_xlpm.TextCell&lt;&gt;"",IF(StyleSpaceSplit,IFERROR(IF(FIND(" ",_xlpm.TextCell)&gt;=1,MID(_xlpm.TextCell,1,FIND(" ",_xlpm.TextCell)-1),_xlpm.TextCell),_xlpm.TextCell),_xlpm.TextCell),""))</f>
        <v/>
      </c>
      <c r="X5220" s="60" t="str">
        <f>IF(A5220&lt;&gt;"",IFERROR(IF(FIND(" ",G5220)&gt;=1,MID(G5220,FIND(" ",G5220)+1,LEN(G5220)),""),""),"")</f>
        <v/>
      </c>
      <c r="AC5220" s="51">
        <f>IFERROR(VALUE(MID($C5220,1,2)),0)</f>
        <v>0</v>
      </c>
      <c r="AD5220" s="44">
        <f>IFERROR(VALUE(MID($C5220,4,3)),0)</f>
        <v>0</v>
      </c>
      <c r="AE5220" s="51">
        <f>VALUE(RIGHT("00"&amp;AC5220,2)&amp;RIGHT("000"&amp;AD5220,3))</f>
        <v>0</v>
      </c>
    </row>
    <row r="5221" spans="1:31">
      <c r="A5221" s="60" t="str">
        <f>IF(G5221&amp;Q5221&lt;&gt;"",W5221&amp;Q5221,"")</f>
        <v/>
      </c>
      <c r="B5221" s="60" t="str">
        <f>IF(C5221&lt;&gt;"",LEFT(C5221,9),"")</f>
        <v/>
      </c>
      <c r="V5221" s="60" t="str">
        <f>W5221&amp;H5221</f>
        <v/>
      </c>
      <c r="W5221" s="60" t="str">
        <f>_xlfn.LET(_xlpm.TextCell,TEXT(G5221,"###"),IF(_xlpm.TextCell&lt;&gt;"",IF(StyleSpaceSplit,IFERROR(IF(FIND(" ",_xlpm.TextCell)&gt;=1,MID(_xlpm.TextCell,1,FIND(" ",_xlpm.TextCell)-1),_xlpm.TextCell),_xlpm.TextCell),_xlpm.TextCell),""))</f>
        <v/>
      </c>
      <c r="X5221" s="60" t="str">
        <f>IF(A5221&lt;&gt;"",IFERROR(IF(FIND(" ",G5221)&gt;=1,MID(G5221,FIND(" ",G5221)+1,LEN(G5221)),""),""),"")</f>
        <v/>
      </c>
      <c r="AC5221" s="51">
        <f>IFERROR(VALUE(MID($C5221,1,2)),0)</f>
        <v>0</v>
      </c>
      <c r="AD5221" s="44">
        <f>IFERROR(VALUE(MID($C5221,4,3)),0)</f>
        <v>0</v>
      </c>
      <c r="AE5221" s="51">
        <f>VALUE(RIGHT("00"&amp;AC5221,2)&amp;RIGHT("000"&amp;AD5221,3))</f>
        <v>0</v>
      </c>
    </row>
    <row r="5222" spans="1:31">
      <c r="A5222" s="60" t="str">
        <f>IF(G5222&amp;Q5222&lt;&gt;"",W5222&amp;Q5222,"")</f>
        <v/>
      </c>
      <c r="B5222" s="60" t="str">
        <f>IF(C5222&lt;&gt;"",LEFT(C5222,9),"")</f>
        <v/>
      </c>
      <c r="V5222" s="60" t="str">
        <f>W5222&amp;H5222</f>
        <v/>
      </c>
      <c r="W5222" s="60" t="str">
        <f>_xlfn.LET(_xlpm.TextCell,TEXT(G5222,"###"),IF(_xlpm.TextCell&lt;&gt;"",IF(StyleSpaceSplit,IFERROR(IF(FIND(" ",_xlpm.TextCell)&gt;=1,MID(_xlpm.TextCell,1,FIND(" ",_xlpm.TextCell)-1),_xlpm.TextCell),_xlpm.TextCell),_xlpm.TextCell),""))</f>
        <v/>
      </c>
      <c r="X5222" s="60" t="str">
        <f>IF(A5222&lt;&gt;"",IFERROR(IF(FIND(" ",G5222)&gt;=1,MID(G5222,FIND(" ",G5222)+1,LEN(G5222)),""),""),"")</f>
        <v/>
      </c>
      <c r="AC5222" s="51">
        <f>IFERROR(VALUE(MID($C5222,1,2)),0)</f>
        <v>0</v>
      </c>
      <c r="AD5222" s="44">
        <f>IFERROR(VALUE(MID($C5222,4,3)),0)</f>
        <v>0</v>
      </c>
      <c r="AE5222" s="51">
        <f>VALUE(RIGHT("00"&amp;AC5222,2)&amp;RIGHT("000"&amp;AD5222,3))</f>
        <v>0</v>
      </c>
    </row>
    <row r="5223" spans="1:31">
      <c r="A5223" s="60" t="str">
        <f>IF(G5223&amp;Q5223&lt;&gt;"",W5223&amp;Q5223,"")</f>
        <v/>
      </c>
      <c r="B5223" s="60" t="str">
        <f>IF(C5223&lt;&gt;"",LEFT(C5223,9),"")</f>
        <v/>
      </c>
      <c r="V5223" s="60" t="str">
        <f>W5223&amp;H5223</f>
        <v/>
      </c>
      <c r="W5223" s="60" t="str">
        <f>_xlfn.LET(_xlpm.TextCell,TEXT(G5223,"###"),IF(_xlpm.TextCell&lt;&gt;"",IF(StyleSpaceSplit,IFERROR(IF(FIND(" ",_xlpm.TextCell)&gt;=1,MID(_xlpm.TextCell,1,FIND(" ",_xlpm.TextCell)-1),_xlpm.TextCell),_xlpm.TextCell),_xlpm.TextCell),""))</f>
        <v/>
      </c>
      <c r="X5223" s="60" t="str">
        <f>IF(A5223&lt;&gt;"",IFERROR(IF(FIND(" ",G5223)&gt;=1,MID(G5223,FIND(" ",G5223)+1,LEN(G5223)),""),""),"")</f>
        <v/>
      </c>
      <c r="AC5223" s="51">
        <f>IFERROR(VALUE(MID($C5223,1,2)),0)</f>
        <v>0</v>
      </c>
      <c r="AD5223" s="44">
        <f>IFERROR(VALUE(MID($C5223,4,3)),0)</f>
        <v>0</v>
      </c>
      <c r="AE5223" s="51">
        <f>VALUE(RIGHT("00"&amp;AC5223,2)&amp;RIGHT("000"&amp;AD5223,3))</f>
        <v>0</v>
      </c>
    </row>
    <row r="5224" spans="1:31">
      <c r="A5224" s="60" t="str">
        <f>IF(G5224&amp;Q5224&lt;&gt;"",W5224&amp;Q5224,"")</f>
        <v/>
      </c>
      <c r="B5224" s="60" t="str">
        <f>IF(C5224&lt;&gt;"",LEFT(C5224,9),"")</f>
        <v/>
      </c>
      <c r="V5224" s="60" t="str">
        <f>W5224&amp;H5224</f>
        <v/>
      </c>
      <c r="W5224" s="60" t="str">
        <f>_xlfn.LET(_xlpm.TextCell,TEXT(G5224,"###"),IF(_xlpm.TextCell&lt;&gt;"",IF(StyleSpaceSplit,IFERROR(IF(FIND(" ",_xlpm.TextCell)&gt;=1,MID(_xlpm.TextCell,1,FIND(" ",_xlpm.TextCell)-1),_xlpm.TextCell),_xlpm.TextCell),_xlpm.TextCell),""))</f>
        <v/>
      </c>
      <c r="X5224" s="60" t="str">
        <f>IF(A5224&lt;&gt;"",IFERROR(IF(FIND(" ",G5224)&gt;=1,MID(G5224,FIND(" ",G5224)+1,LEN(G5224)),""),""),"")</f>
        <v/>
      </c>
      <c r="AC5224" s="51">
        <f>IFERROR(VALUE(MID($C5224,1,2)),0)</f>
        <v>0</v>
      </c>
      <c r="AD5224" s="44">
        <f>IFERROR(VALUE(MID($C5224,4,3)),0)</f>
        <v>0</v>
      </c>
      <c r="AE5224" s="51">
        <f>VALUE(RIGHT("00"&amp;AC5224,2)&amp;RIGHT("000"&amp;AD5224,3))</f>
        <v>0</v>
      </c>
    </row>
    <row r="5225" spans="1:31">
      <c r="A5225" s="60" t="str">
        <f>IF(G5225&amp;Q5225&lt;&gt;"",W5225&amp;Q5225,"")</f>
        <v/>
      </c>
      <c r="B5225" s="60" t="str">
        <f>IF(C5225&lt;&gt;"",LEFT(C5225,9),"")</f>
        <v/>
      </c>
      <c r="V5225" s="60" t="str">
        <f>W5225&amp;H5225</f>
        <v/>
      </c>
      <c r="W5225" s="60" t="str">
        <f>_xlfn.LET(_xlpm.TextCell,TEXT(G5225,"###"),IF(_xlpm.TextCell&lt;&gt;"",IF(StyleSpaceSplit,IFERROR(IF(FIND(" ",_xlpm.TextCell)&gt;=1,MID(_xlpm.TextCell,1,FIND(" ",_xlpm.TextCell)-1),_xlpm.TextCell),_xlpm.TextCell),_xlpm.TextCell),""))</f>
        <v/>
      </c>
      <c r="X5225" s="60" t="str">
        <f>IF(A5225&lt;&gt;"",IFERROR(IF(FIND(" ",G5225)&gt;=1,MID(G5225,FIND(" ",G5225)+1,LEN(G5225)),""),""),"")</f>
        <v/>
      </c>
      <c r="AC5225" s="51">
        <f>IFERROR(VALUE(MID($C5225,1,2)),0)</f>
        <v>0</v>
      </c>
      <c r="AD5225" s="44">
        <f>IFERROR(VALUE(MID($C5225,4,3)),0)</f>
        <v>0</v>
      </c>
      <c r="AE5225" s="51">
        <f>VALUE(RIGHT("00"&amp;AC5225,2)&amp;RIGHT("000"&amp;AD5225,3))</f>
        <v>0</v>
      </c>
    </row>
    <row r="5226" spans="1:31">
      <c r="A5226" s="60" t="str">
        <f>IF(G5226&amp;Q5226&lt;&gt;"",W5226&amp;Q5226,"")</f>
        <v/>
      </c>
      <c r="B5226" s="60" t="str">
        <f>IF(C5226&lt;&gt;"",LEFT(C5226,9),"")</f>
        <v/>
      </c>
      <c r="V5226" s="60" t="str">
        <f>W5226&amp;H5226</f>
        <v/>
      </c>
      <c r="W5226" s="60" t="str">
        <f>_xlfn.LET(_xlpm.TextCell,TEXT(G5226,"###"),IF(_xlpm.TextCell&lt;&gt;"",IF(StyleSpaceSplit,IFERROR(IF(FIND(" ",_xlpm.TextCell)&gt;=1,MID(_xlpm.TextCell,1,FIND(" ",_xlpm.TextCell)-1),_xlpm.TextCell),_xlpm.TextCell),_xlpm.TextCell),""))</f>
        <v/>
      </c>
      <c r="X5226" s="60" t="str">
        <f>IF(A5226&lt;&gt;"",IFERROR(IF(FIND(" ",G5226)&gt;=1,MID(G5226,FIND(" ",G5226)+1,LEN(G5226)),""),""),"")</f>
        <v/>
      </c>
      <c r="AC5226" s="51">
        <f>IFERROR(VALUE(MID($C5226,1,2)),0)</f>
        <v>0</v>
      </c>
      <c r="AD5226" s="44">
        <f>IFERROR(VALUE(MID($C5226,4,3)),0)</f>
        <v>0</v>
      </c>
      <c r="AE5226" s="51">
        <f>VALUE(RIGHT("00"&amp;AC5226,2)&amp;RIGHT("000"&amp;AD5226,3))</f>
        <v>0</v>
      </c>
    </row>
    <row r="5227" spans="1:31">
      <c r="A5227" s="60" t="str">
        <f>IF(G5227&amp;Q5227&lt;&gt;"",W5227&amp;Q5227,"")</f>
        <v/>
      </c>
      <c r="B5227" s="60" t="str">
        <f>IF(C5227&lt;&gt;"",LEFT(C5227,9),"")</f>
        <v/>
      </c>
      <c r="V5227" s="60" t="str">
        <f>W5227&amp;H5227</f>
        <v/>
      </c>
      <c r="W5227" s="60" t="str">
        <f>_xlfn.LET(_xlpm.TextCell,TEXT(G5227,"###"),IF(_xlpm.TextCell&lt;&gt;"",IF(StyleSpaceSplit,IFERROR(IF(FIND(" ",_xlpm.TextCell)&gt;=1,MID(_xlpm.TextCell,1,FIND(" ",_xlpm.TextCell)-1),_xlpm.TextCell),_xlpm.TextCell),_xlpm.TextCell),""))</f>
        <v/>
      </c>
      <c r="X5227" s="60" t="str">
        <f>IF(A5227&lt;&gt;"",IFERROR(IF(FIND(" ",G5227)&gt;=1,MID(G5227,FIND(" ",G5227)+1,LEN(G5227)),""),""),"")</f>
        <v/>
      </c>
      <c r="AC5227" s="51">
        <f>IFERROR(VALUE(MID($C5227,1,2)),0)</f>
        <v>0</v>
      </c>
      <c r="AD5227" s="44">
        <f>IFERROR(VALUE(MID($C5227,4,3)),0)</f>
        <v>0</v>
      </c>
      <c r="AE5227" s="51">
        <f>VALUE(RIGHT("00"&amp;AC5227,2)&amp;RIGHT("000"&amp;AD5227,3))</f>
        <v>0</v>
      </c>
    </row>
    <row r="5228" spans="1:31">
      <c r="A5228" s="60" t="str">
        <f>IF(G5228&amp;Q5228&lt;&gt;"",W5228&amp;Q5228,"")</f>
        <v/>
      </c>
      <c r="B5228" s="60" t="str">
        <f>IF(C5228&lt;&gt;"",LEFT(C5228,9),"")</f>
        <v/>
      </c>
      <c r="V5228" s="60" t="str">
        <f>W5228&amp;H5228</f>
        <v/>
      </c>
      <c r="W5228" s="60" t="str">
        <f>_xlfn.LET(_xlpm.TextCell,TEXT(G5228,"###"),IF(_xlpm.TextCell&lt;&gt;"",IF(StyleSpaceSplit,IFERROR(IF(FIND(" ",_xlpm.TextCell)&gt;=1,MID(_xlpm.TextCell,1,FIND(" ",_xlpm.TextCell)-1),_xlpm.TextCell),_xlpm.TextCell),_xlpm.TextCell),""))</f>
        <v/>
      </c>
      <c r="X5228" s="60" t="str">
        <f>IF(A5228&lt;&gt;"",IFERROR(IF(FIND(" ",G5228)&gt;=1,MID(G5228,FIND(" ",G5228)+1,LEN(G5228)),""),""),"")</f>
        <v/>
      </c>
      <c r="AC5228" s="51">
        <f>IFERROR(VALUE(MID($C5228,1,2)),0)</f>
        <v>0</v>
      </c>
      <c r="AD5228" s="44">
        <f>IFERROR(VALUE(MID($C5228,4,3)),0)</f>
        <v>0</v>
      </c>
      <c r="AE5228" s="51">
        <f>VALUE(RIGHT("00"&amp;AC5228,2)&amp;RIGHT("000"&amp;AD5228,3))</f>
        <v>0</v>
      </c>
    </row>
    <row r="5229" spans="1:31">
      <c r="A5229" s="60" t="str">
        <f>IF(G5229&amp;Q5229&lt;&gt;"",W5229&amp;Q5229,"")</f>
        <v/>
      </c>
      <c r="B5229" s="60" t="str">
        <f>IF(C5229&lt;&gt;"",LEFT(C5229,9),"")</f>
        <v/>
      </c>
      <c r="V5229" s="60" t="str">
        <f>W5229&amp;H5229</f>
        <v/>
      </c>
      <c r="W5229" s="60" t="str">
        <f>_xlfn.LET(_xlpm.TextCell,TEXT(G5229,"###"),IF(_xlpm.TextCell&lt;&gt;"",IF(StyleSpaceSplit,IFERROR(IF(FIND(" ",_xlpm.TextCell)&gt;=1,MID(_xlpm.TextCell,1,FIND(" ",_xlpm.TextCell)-1),_xlpm.TextCell),_xlpm.TextCell),_xlpm.TextCell),""))</f>
        <v/>
      </c>
      <c r="X5229" s="60" t="str">
        <f>IF(A5229&lt;&gt;"",IFERROR(IF(FIND(" ",G5229)&gt;=1,MID(G5229,FIND(" ",G5229)+1,LEN(G5229)),""),""),"")</f>
        <v/>
      </c>
      <c r="AC5229" s="51">
        <f>IFERROR(VALUE(MID($C5229,1,2)),0)</f>
        <v>0</v>
      </c>
      <c r="AD5229" s="44">
        <f>IFERROR(VALUE(MID($C5229,4,3)),0)</f>
        <v>0</v>
      </c>
      <c r="AE5229" s="51">
        <f>VALUE(RIGHT("00"&amp;AC5229,2)&amp;RIGHT("000"&amp;AD5229,3))</f>
        <v>0</v>
      </c>
    </row>
    <row r="5230" spans="1:31">
      <c r="A5230" s="60" t="str">
        <f>IF(G5230&amp;Q5230&lt;&gt;"",W5230&amp;Q5230,"")</f>
        <v/>
      </c>
      <c r="B5230" s="60" t="str">
        <f>IF(C5230&lt;&gt;"",LEFT(C5230,9),"")</f>
        <v/>
      </c>
      <c r="V5230" s="60" t="str">
        <f>W5230&amp;H5230</f>
        <v/>
      </c>
      <c r="W5230" s="60" t="str">
        <f>_xlfn.LET(_xlpm.TextCell,TEXT(G5230,"###"),IF(_xlpm.TextCell&lt;&gt;"",IF(StyleSpaceSplit,IFERROR(IF(FIND(" ",_xlpm.TextCell)&gt;=1,MID(_xlpm.TextCell,1,FIND(" ",_xlpm.TextCell)-1),_xlpm.TextCell),_xlpm.TextCell),_xlpm.TextCell),""))</f>
        <v/>
      </c>
      <c r="X5230" s="60" t="str">
        <f>IF(A5230&lt;&gt;"",IFERROR(IF(FIND(" ",G5230)&gt;=1,MID(G5230,FIND(" ",G5230)+1,LEN(G5230)),""),""),"")</f>
        <v/>
      </c>
      <c r="AC5230" s="51">
        <f>IFERROR(VALUE(MID($C5230,1,2)),0)</f>
        <v>0</v>
      </c>
      <c r="AD5230" s="44">
        <f>IFERROR(VALUE(MID($C5230,4,3)),0)</f>
        <v>0</v>
      </c>
      <c r="AE5230" s="51">
        <f>VALUE(RIGHT("00"&amp;AC5230,2)&amp;RIGHT("000"&amp;AD5230,3))</f>
        <v>0</v>
      </c>
    </row>
    <row r="5231" spans="1:31">
      <c r="A5231" s="60" t="str">
        <f>IF(G5231&amp;Q5231&lt;&gt;"",W5231&amp;Q5231,"")</f>
        <v/>
      </c>
      <c r="B5231" s="60" t="str">
        <f>IF(C5231&lt;&gt;"",LEFT(C5231,9),"")</f>
        <v/>
      </c>
      <c r="V5231" s="60" t="str">
        <f>W5231&amp;H5231</f>
        <v/>
      </c>
      <c r="W5231" s="60" t="str">
        <f>_xlfn.LET(_xlpm.TextCell,TEXT(G5231,"###"),IF(_xlpm.TextCell&lt;&gt;"",IF(StyleSpaceSplit,IFERROR(IF(FIND(" ",_xlpm.TextCell)&gt;=1,MID(_xlpm.TextCell,1,FIND(" ",_xlpm.TextCell)-1),_xlpm.TextCell),_xlpm.TextCell),_xlpm.TextCell),""))</f>
        <v/>
      </c>
      <c r="X5231" s="60" t="str">
        <f>IF(A5231&lt;&gt;"",IFERROR(IF(FIND(" ",G5231)&gt;=1,MID(G5231,FIND(" ",G5231)+1,LEN(G5231)),""),""),"")</f>
        <v/>
      </c>
      <c r="AC5231" s="51">
        <f>IFERROR(VALUE(MID($C5231,1,2)),0)</f>
        <v>0</v>
      </c>
      <c r="AD5231" s="44">
        <f>IFERROR(VALUE(MID($C5231,4,3)),0)</f>
        <v>0</v>
      </c>
      <c r="AE5231" s="51">
        <f>VALUE(RIGHT("00"&amp;AC5231,2)&amp;RIGHT("000"&amp;AD5231,3))</f>
        <v>0</v>
      </c>
    </row>
    <row r="5232" spans="1:31">
      <c r="A5232" s="60" t="str">
        <f>IF(G5232&amp;Q5232&lt;&gt;"",W5232&amp;Q5232,"")</f>
        <v/>
      </c>
      <c r="B5232" s="60" t="str">
        <f>IF(C5232&lt;&gt;"",LEFT(C5232,9),"")</f>
        <v/>
      </c>
      <c r="V5232" s="60" t="str">
        <f>W5232&amp;H5232</f>
        <v/>
      </c>
      <c r="W5232" s="60" t="str">
        <f>_xlfn.LET(_xlpm.TextCell,TEXT(G5232,"###"),IF(_xlpm.TextCell&lt;&gt;"",IF(StyleSpaceSplit,IFERROR(IF(FIND(" ",_xlpm.TextCell)&gt;=1,MID(_xlpm.TextCell,1,FIND(" ",_xlpm.TextCell)-1),_xlpm.TextCell),_xlpm.TextCell),_xlpm.TextCell),""))</f>
        <v/>
      </c>
      <c r="X5232" s="60" t="str">
        <f>IF(A5232&lt;&gt;"",IFERROR(IF(FIND(" ",G5232)&gt;=1,MID(G5232,FIND(" ",G5232)+1,LEN(G5232)),""),""),"")</f>
        <v/>
      </c>
      <c r="AC5232" s="51">
        <f>IFERROR(VALUE(MID($C5232,1,2)),0)</f>
        <v>0</v>
      </c>
      <c r="AD5232" s="44">
        <f>IFERROR(VALUE(MID($C5232,4,3)),0)</f>
        <v>0</v>
      </c>
      <c r="AE5232" s="51">
        <f>VALUE(RIGHT("00"&amp;AC5232,2)&amp;RIGHT("000"&amp;AD5232,3))</f>
        <v>0</v>
      </c>
    </row>
    <row r="5233" spans="1:31">
      <c r="A5233" s="60" t="str">
        <f>IF(G5233&amp;Q5233&lt;&gt;"",W5233&amp;Q5233,"")</f>
        <v/>
      </c>
      <c r="B5233" s="60" t="str">
        <f>IF(C5233&lt;&gt;"",LEFT(C5233,9),"")</f>
        <v/>
      </c>
      <c r="V5233" s="60" t="str">
        <f>W5233&amp;H5233</f>
        <v/>
      </c>
      <c r="W5233" s="60" t="str">
        <f>_xlfn.LET(_xlpm.TextCell,TEXT(G5233,"###"),IF(_xlpm.TextCell&lt;&gt;"",IF(StyleSpaceSplit,IFERROR(IF(FIND(" ",_xlpm.TextCell)&gt;=1,MID(_xlpm.TextCell,1,FIND(" ",_xlpm.TextCell)-1),_xlpm.TextCell),_xlpm.TextCell),_xlpm.TextCell),""))</f>
        <v/>
      </c>
      <c r="X5233" s="60" t="str">
        <f>IF(A5233&lt;&gt;"",IFERROR(IF(FIND(" ",G5233)&gt;=1,MID(G5233,FIND(" ",G5233)+1,LEN(G5233)),""),""),"")</f>
        <v/>
      </c>
      <c r="AC5233" s="51">
        <f>IFERROR(VALUE(MID($C5233,1,2)),0)</f>
        <v>0</v>
      </c>
      <c r="AD5233" s="44">
        <f>IFERROR(VALUE(MID($C5233,4,3)),0)</f>
        <v>0</v>
      </c>
      <c r="AE5233" s="51">
        <f>VALUE(RIGHT("00"&amp;AC5233,2)&amp;RIGHT("000"&amp;AD5233,3))</f>
        <v>0</v>
      </c>
    </row>
    <row r="5234" spans="1:31">
      <c r="A5234" s="60" t="str">
        <f>IF(G5234&amp;Q5234&lt;&gt;"",W5234&amp;Q5234,"")</f>
        <v/>
      </c>
      <c r="B5234" s="60" t="str">
        <f>IF(C5234&lt;&gt;"",LEFT(C5234,9),"")</f>
        <v/>
      </c>
      <c r="V5234" s="60" t="str">
        <f>W5234&amp;H5234</f>
        <v/>
      </c>
      <c r="W5234" s="60" t="str">
        <f>_xlfn.LET(_xlpm.TextCell,TEXT(G5234,"###"),IF(_xlpm.TextCell&lt;&gt;"",IF(StyleSpaceSplit,IFERROR(IF(FIND(" ",_xlpm.TextCell)&gt;=1,MID(_xlpm.TextCell,1,FIND(" ",_xlpm.TextCell)-1),_xlpm.TextCell),_xlpm.TextCell),_xlpm.TextCell),""))</f>
        <v/>
      </c>
      <c r="X5234" s="60" t="str">
        <f>IF(A5234&lt;&gt;"",IFERROR(IF(FIND(" ",G5234)&gt;=1,MID(G5234,FIND(" ",G5234)+1,LEN(G5234)),""),""),"")</f>
        <v/>
      </c>
      <c r="AC5234" s="51">
        <f>IFERROR(VALUE(MID($C5234,1,2)),0)</f>
        <v>0</v>
      </c>
      <c r="AD5234" s="44">
        <f>IFERROR(VALUE(MID($C5234,4,3)),0)</f>
        <v>0</v>
      </c>
      <c r="AE5234" s="51">
        <f>VALUE(RIGHT("00"&amp;AC5234,2)&amp;RIGHT("000"&amp;AD5234,3))</f>
        <v>0</v>
      </c>
    </row>
    <row r="5235" spans="1:31">
      <c r="A5235" s="60" t="str">
        <f>IF(G5235&amp;Q5235&lt;&gt;"",W5235&amp;Q5235,"")</f>
        <v/>
      </c>
      <c r="B5235" s="60" t="str">
        <f>IF(C5235&lt;&gt;"",LEFT(C5235,9),"")</f>
        <v/>
      </c>
      <c r="V5235" s="60" t="str">
        <f>W5235&amp;H5235</f>
        <v/>
      </c>
      <c r="W5235" s="60" t="str">
        <f>_xlfn.LET(_xlpm.TextCell,TEXT(G5235,"###"),IF(_xlpm.TextCell&lt;&gt;"",IF(StyleSpaceSplit,IFERROR(IF(FIND(" ",_xlpm.TextCell)&gt;=1,MID(_xlpm.TextCell,1,FIND(" ",_xlpm.TextCell)-1),_xlpm.TextCell),_xlpm.TextCell),_xlpm.TextCell),""))</f>
        <v/>
      </c>
      <c r="X5235" s="60" t="str">
        <f>IF(A5235&lt;&gt;"",IFERROR(IF(FIND(" ",G5235)&gt;=1,MID(G5235,FIND(" ",G5235)+1,LEN(G5235)),""),""),"")</f>
        <v/>
      </c>
      <c r="AC5235" s="51">
        <f>IFERROR(VALUE(MID($C5235,1,2)),0)</f>
        <v>0</v>
      </c>
      <c r="AD5235" s="44">
        <f>IFERROR(VALUE(MID($C5235,4,3)),0)</f>
        <v>0</v>
      </c>
      <c r="AE5235" s="51">
        <f>VALUE(RIGHT("00"&amp;AC5235,2)&amp;RIGHT("000"&amp;AD5235,3))</f>
        <v>0</v>
      </c>
    </row>
    <row r="5236" spans="1:31">
      <c r="A5236" s="60" t="str">
        <f>IF(G5236&amp;Q5236&lt;&gt;"",W5236&amp;Q5236,"")</f>
        <v/>
      </c>
      <c r="B5236" s="60" t="str">
        <f>IF(C5236&lt;&gt;"",LEFT(C5236,9),"")</f>
        <v/>
      </c>
      <c r="V5236" s="60" t="str">
        <f>W5236&amp;H5236</f>
        <v/>
      </c>
      <c r="W5236" s="60" t="str">
        <f>_xlfn.LET(_xlpm.TextCell,TEXT(G5236,"###"),IF(_xlpm.TextCell&lt;&gt;"",IF(StyleSpaceSplit,IFERROR(IF(FIND(" ",_xlpm.TextCell)&gt;=1,MID(_xlpm.TextCell,1,FIND(" ",_xlpm.TextCell)-1),_xlpm.TextCell),_xlpm.TextCell),_xlpm.TextCell),""))</f>
        <v/>
      </c>
      <c r="X5236" s="60" t="str">
        <f>IF(A5236&lt;&gt;"",IFERROR(IF(FIND(" ",G5236)&gt;=1,MID(G5236,FIND(" ",G5236)+1,LEN(G5236)),""),""),"")</f>
        <v/>
      </c>
      <c r="AC5236" s="51">
        <f>IFERROR(VALUE(MID($C5236,1,2)),0)</f>
        <v>0</v>
      </c>
      <c r="AD5236" s="44">
        <f>IFERROR(VALUE(MID($C5236,4,3)),0)</f>
        <v>0</v>
      </c>
      <c r="AE5236" s="51">
        <f>VALUE(RIGHT("00"&amp;AC5236,2)&amp;RIGHT("000"&amp;AD5236,3))</f>
        <v>0</v>
      </c>
    </row>
    <row r="5237" spans="1:31">
      <c r="A5237" s="60" t="str">
        <f>IF(G5237&amp;Q5237&lt;&gt;"",W5237&amp;Q5237,"")</f>
        <v/>
      </c>
      <c r="B5237" s="60" t="str">
        <f>IF(C5237&lt;&gt;"",LEFT(C5237,9),"")</f>
        <v/>
      </c>
      <c r="V5237" s="60" t="str">
        <f>W5237&amp;H5237</f>
        <v/>
      </c>
      <c r="W5237" s="60" t="str">
        <f>_xlfn.LET(_xlpm.TextCell,TEXT(G5237,"###"),IF(_xlpm.TextCell&lt;&gt;"",IF(StyleSpaceSplit,IFERROR(IF(FIND(" ",_xlpm.TextCell)&gt;=1,MID(_xlpm.TextCell,1,FIND(" ",_xlpm.TextCell)-1),_xlpm.TextCell),_xlpm.TextCell),_xlpm.TextCell),""))</f>
        <v/>
      </c>
      <c r="X5237" s="60" t="str">
        <f>IF(A5237&lt;&gt;"",IFERROR(IF(FIND(" ",G5237)&gt;=1,MID(G5237,FIND(" ",G5237)+1,LEN(G5237)),""),""),"")</f>
        <v/>
      </c>
      <c r="AC5237" s="51">
        <f>IFERROR(VALUE(MID($C5237,1,2)),0)</f>
        <v>0</v>
      </c>
      <c r="AD5237" s="44">
        <f>IFERROR(VALUE(MID($C5237,4,3)),0)</f>
        <v>0</v>
      </c>
      <c r="AE5237" s="51">
        <f>VALUE(RIGHT("00"&amp;AC5237,2)&amp;RIGHT("000"&amp;AD5237,3))</f>
        <v>0</v>
      </c>
    </row>
    <row r="5238" spans="1:31">
      <c r="A5238" s="60" t="str">
        <f>IF(G5238&amp;Q5238&lt;&gt;"",W5238&amp;Q5238,"")</f>
        <v/>
      </c>
      <c r="B5238" s="60" t="str">
        <f>IF(C5238&lt;&gt;"",LEFT(C5238,9),"")</f>
        <v/>
      </c>
      <c r="V5238" s="60" t="str">
        <f>W5238&amp;H5238</f>
        <v/>
      </c>
      <c r="W5238" s="60" t="str">
        <f>_xlfn.LET(_xlpm.TextCell,TEXT(G5238,"###"),IF(_xlpm.TextCell&lt;&gt;"",IF(StyleSpaceSplit,IFERROR(IF(FIND(" ",_xlpm.TextCell)&gt;=1,MID(_xlpm.TextCell,1,FIND(" ",_xlpm.TextCell)-1),_xlpm.TextCell),_xlpm.TextCell),_xlpm.TextCell),""))</f>
        <v/>
      </c>
      <c r="X5238" s="60" t="str">
        <f>IF(A5238&lt;&gt;"",IFERROR(IF(FIND(" ",G5238)&gt;=1,MID(G5238,FIND(" ",G5238)+1,LEN(G5238)),""),""),"")</f>
        <v/>
      </c>
      <c r="AC5238" s="51">
        <f>IFERROR(VALUE(MID($C5238,1,2)),0)</f>
        <v>0</v>
      </c>
      <c r="AD5238" s="44">
        <f>IFERROR(VALUE(MID($C5238,4,3)),0)</f>
        <v>0</v>
      </c>
      <c r="AE5238" s="51">
        <f>VALUE(RIGHT("00"&amp;AC5238,2)&amp;RIGHT("000"&amp;AD5238,3))</f>
        <v>0</v>
      </c>
    </row>
    <row r="5239" spans="1:31">
      <c r="A5239" s="60" t="str">
        <f>IF(G5239&amp;Q5239&lt;&gt;"",W5239&amp;Q5239,"")</f>
        <v/>
      </c>
      <c r="B5239" s="60" t="str">
        <f>IF(C5239&lt;&gt;"",LEFT(C5239,9),"")</f>
        <v/>
      </c>
      <c r="V5239" s="60" t="str">
        <f>W5239&amp;H5239</f>
        <v/>
      </c>
      <c r="W5239" s="60" t="str">
        <f>_xlfn.LET(_xlpm.TextCell,TEXT(G5239,"###"),IF(_xlpm.TextCell&lt;&gt;"",IF(StyleSpaceSplit,IFERROR(IF(FIND(" ",_xlpm.TextCell)&gt;=1,MID(_xlpm.TextCell,1,FIND(" ",_xlpm.TextCell)-1),_xlpm.TextCell),_xlpm.TextCell),_xlpm.TextCell),""))</f>
        <v/>
      </c>
      <c r="X5239" s="60" t="str">
        <f>IF(A5239&lt;&gt;"",IFERROR(IF(FIND(" ",G5239)&gt;=1,MID(G5239,FIND(" ",G5239)+1,LEN(G5239)),""),""),"")</f>
        <v/>
      </c>
      <c r="AC5239" s="51">
        <f>IFERROR(VALUE(MID($C5239,1,2)),0)</f>
        <v>0</v>
      </c>
      <c r="AD5239" s="44">
        <f>IFERROR(VALUE(MID($C5239,4,3)),0)</f>
        <v>0</v>
      </c>
      <c r="AE5239" s="51">
        <f>VALUE(RIGHT("00"&amp;AC5239,2)&amp;RIGHT("000"&amp;AD5239,3))</f>
        <v>0</v>
      </c>
    </row>
    <row r="5240" spans="1:31">
      <c r="A5240" s="60" t="str">
        <f>IF(G5240&amp;Q5240&lt;&gt;"",W5240&amp;Q5240,"")</f>
        <v/>
      </c>
      <c r="B5240" s="60" t="str">
        <f>IF(C5240&lt;&gt;"",LEFT(C5240,9),"")</f>
        <v/>
      </c>
      <c r="V5240" s="60" t="str">
        <f>W5240&amp;H5240</f>
        <v/>
      </c>
      <c r="W5240" s="60" t="str">
        <f>_xlfn.LET(_xlpm.TextCell,TEXT(G5240,"###"),IF(_xlpm.TextCell&lt;&gt;"",IF(StyleSpaceSplit,IFERROR(IF(FIND(" ",_xlpm.TextCell)&gt;=1,MID(_xlpm.TextCell,1,FIND(" ",_xlpm.TextCell)-1),_xlpm.TextCell),_xlpm.TextCell),_xlpm.TextCell),""))</f>
        <v/>
      </c>
      <c r="X5240" s="60" t="str">
        <f>IF(A5240&lt;&gt;"",IFERROR(IF(FIND(" ",G5240)&gt;=1,MID(G5240,FIND(" ",G5240)+1,LEN(G5240)),""),""),"")</f>
        <v/>
      </c>
      <c r="AC5240" s="51">
        <f>IFERROR(VALUE(MID($C5240,1,2)),0)</f>
        <v>0</v>
      </c>
      <c r="AD5240" s="44">
        <f>IFERROR(VALUE(MID($C5240,4,3)),0)</f>
        <v>0</v>
      </c>
      <c r="AE5240" s="51">
        <f>VALUE(RIGHT("00"&amp;AC5240,2)&amp;RIGHT("000"&amp;AD5240,3))</f>
        <v>0</v>
      </c>
    </row>
    <row r="5241" spans="1:31">
      <c r="A5241" s="60" t="str">
        <f>IF(G5241&amp;Q5241&lt;&gt;"",W5241&amp;Q5241,"")</f>
        <v/>
      </c>
      <c r="B5241" s="60" t="str">
        <f>IF(C5241&lt;&gt;"",LEFT(C5241,9),"")</f>
        <v/>
      </c>
      <c r="V5241" s="60" t="str">
        <f>W5241&amp;H5241</f>
        <v/>
      </c>
      <c r="W5241" s="60" t="str">
        <f>_xlfn.LET(_xlpm.TextCell,TEXT(G5241,"###"),IF(_xlpm.TextCell&lt;&gt;"",IF(StyleSpaceSplit,IFERROR(IF(FIND(" ",_xlpm.TextCell)&gt;=1,MID(_xlpm.TextCell,1,FIND(" ",_xlpm.TextCell)-1),_xlpm.TextCell),_xlpm.TextCell),_xlpm.TextCell),""))</f>
        <v/>
      </c>
      <c r="X5241" s="60" t="str">
        <f>IF(A5241&lt;&gt;"",IFERROR(IF(FIND(" ",G5241)&gt;=1,MID(G5241,FIND(" ",G5241)+1,LEN(G5241)),""),""),"")</f>
        <v/>
      </c>
      <c r="AC5241" s="51">
        <f>IFERROR(VALUE(MID($C5241,1,2)),0)</f>
        <v>0</v>
      </c>
      <c r="AD5241" s="44">
        <f>IFERROR(VALUE(MID($C5241,4,3)),0)</f>
        <v>0</v>
      </c>
      <c r="AE5241" s="51">
        <f>VALUE(RIGHT("00"&amp;AC5241,2)&amp;RIGHT("000"&amp;AD5241,3))</f>
        <v>0</v>
      </c>
    </row>
    <row r="5242" spans="1:31">
      <c r="A5242" s="60" t="str">
        <f>IF(G5242&amp;Q5242&lt;&gt;"",W5242&amp;Q5242,"")</f>
        <v/>
      </c>
      <c r="B5242" s="60" t="str">
        <f>IF(C5242&lt;&gt;"",LEFT(C5242,9),"")</f>
        <v/>
      </c>
      <c r="V5242" s="60" t="str">
        <f>W5242&amp;H5242</f>
        <v/>
      </c>
      <c r="W5242" s="60" t="str">
        <f>_xlfn.LET(_xlpm.TextCell,TEXT(G5242,"###"),IF(_xlpm.TextCell&lt;&gt;"",IF(StyleSpaceSplit,IFERROR(IF(FIND(" ",_xlpm.TextCell)&gt;=1,MID(_xlpm.TextCell,1,FIND(" ",_xlpm.TextCell)-1),_xlpm.TextCell),_xlpm.TextCell),_xlpm.TextCell),""))</f>
        <v/>
      </c>
      <c r="X5242" s="60" t="str">
        <f>IF(A5242&lt;&gt;"",IFERROR(IF(FIND(" ",G5242)&gt;=1,MID(G5242,FIND(" ",G5242)+1,LEN(G5242)),""),""),"")</f>
        <v/>
      </c>
      <c r="AC5242" s="51">
        <f>IFERROR(VALUE(MID($C5242,1,2)),0)</f>
        <v>0</v>
      </c>
      <c r="AD5242" s="44">
        <f>IFERROR(VALUE(MID($C5242,4,3)),0)</f>
        <v>0</v>
      </c>
      <c r="AE5242" s="51">
        <f>VALUE(RIGHT("00"&amp;AC5242,2)&amp;RIGHT("000"&amp;AD5242,3))</f>
        <v>0</v>
      </c>
    </row>
    <row r="5243" spans="1:31">
      <c r="A5243" s="60" t="str">
        <f>IF(G5243&amp;Q5243&lt;&gt;"",W5243&amp;Q5243,"")</f>
        <v/>
      </c>
      <c r="B5243" s="60" t="str">
        <f>IF(C5243&lt;&gt;"",LEFT(C5243,9),"")</f>
        <v/>
      </c>
      <c r="V5243" s="60" t="str">
        <f>W5243&amp;H5243</f>
        <v/>
      </c>
      <c r="W5243" s="60" t="str">
        <f>_xlfn.LET(_xlpm.TextCell,TEXT(G5243,"###"),IF(_xlpm.TextCell&lt;&gt;"",IF(StyleSpaceSplit,IFERROR(IF(FIND(" ",_xlpm.TextCell)&gt;=1,MID(_xlpm.TextCell,1,FIND(" ",_xlpm.TextCell)-1),_xlpm.TextCell),_xlpm.TextCell),_xlpm.TextCell),""))</f>
        <v/>
      </c>
      <c r="X5243" s="60" t="str">
        <f>IF(A5243&lt;&gt;"",IFERROR(IF(FIND(" ",G5243)&gt;=1,MID(G5243,FIND(" ",G5243)+1,LEN(G5243)),""),""),"")</f>
        <v/>
      </c>
      <c r="AC5243" s="51">
        <f>IFERROR(VALUE(MID($C5243,1,2)),0)</f>
        <v>0</v>
      </c>
      <c r="AD5243" s="44">
        <f>IFERROR(VALUE(MID($C5243,4,3)),0)</f>
        <v>0</v>
      </c>
      <c r="AE5243" s="51">
        <f>VALUE(RIGHT("00"&amp;AC5243,2)&amp;RIGHT("000"&amp;AD5243,3))</f>
        <v>0</v>
      </c>
    </row>
    <row r="5244" spans="1:31">
      <c r="A5244" s="60" t="str">
        <f>IF(G5244&amp;Q5244&lt;&gt;"",W5244&amp;Q5244,"")</f>
        <v/>
      </c>
      <c r="B5244" s="60" t="str">
        <f>IF(C5244&lt;&gt;"",LEFT(C5244,9),"")</f>
        <v/>
      </c>
      <c r="V5244" s="60" t="str">
        <f>W5244&amp;H5244</f>
        <v/>
      </c>
      <c r="W5244" s="60" t="str">
        <f>_xlfn.LET(_xlpm.TextCell,TEXT(G5244,"###"),IF(_xlpm.TextCell&lt;&gt;"",IF(StyleSpaceSplit,IFERROR(IF(FIND(" ",_xlpm.TextCell)&gt;=1,MID(_xlpm.TextCell,1,FIND(" ",_xlpm.TextCell)-1),_xlpm.TextCell),_xlpm.TextCell),_xlpm.TextCell),""))</f>
        <v/>
      </c>
      <c r="X5244" s="60" t="str">
        <f>IF(A5244&lt;&gt;"",IFERROR(IF(FIND(" ",G5244)&gt;=1,MID(G5244,FIND(" ",G5244)+1,LEN(G5244)),""),""),"")</f>
        <v/>
      </c>
      <c r="AC5244" s="51">
        <f>IFERROR(VALUE(MID($C5244,1,2)),0)</f>
        <v>0</v>
      </c>
      <c r="AD5244" s="44">
        <f>IFERROR(VALUE(MID($C5244,4,3)),0)</f>
        <v>0</v>
      </c>
      <c r="AE5244" s="51">
        <f>VALUE(RIGHT("00"&amp;AC5244,2)&amp;RIGHT("000"&amp;AD5244,3))</f>
        <v>0</v>
      </c>
    </row>
    <row r="5245" spans="1:31">
      <c r="A5245" s="60" t="str">
        <f>IF(G5245&amp;Q5245&lt;&gt;"",W5245&amp;Q5245,"")</f>
        <v/>
      </c>
      <c r="B5245" s="60" t="str">
        <f>IF(C5245&lt;&gt;"",LEFT(C5245,9),"")</f>
        <v/>
      </c>
      <c r="V5245" s="60" t="str">
        <f>W5245&amp;H5245</f>
        <v/>
      </c>
      <c r="W5245" s="60" t="str">
        <f>_xlfn.LET(_xlpm.TextCell,TEXT(G5245,"###"),IF(_xlpm.TextCell&lt;&gt;"",IF(StyleSpaceSplit,IFERROR(IF(FIND(" ",_xlpm.TextCell)&gt;=1,MID(_xlpm.TextCell,1,FIND(" ",_xlpm.TextCell)-1),_xlpm.TextCell),_xlpm.TextCell),_xlpm.TextCell),""))</f>
        <v/>
      </c>
      <c r="X5245" s="60" t="str">
        <f>IF(A5245&lt;&gt;"",IFERROR(IF(FIND(" ",G5245)&gt;=1,MID(G5245,FIND(" ",G5245)+1,LEN(G5245)),""),""),"")</f>
        <v/>
      </c>
      <c r="AC5245" s="51">
        <f>IFERROR(VALUE(MID($C5245,1,2)),0)</f>
        <v>0</v>
      </c>
      <c r="AD5245" s="44">
        <f>IFERROR(VALUE(MID($C5245,4,3)),0)</f>
        <v>0</v>
      </c>
      <c r="AE5245" s="51">
        <f>VALUE(RIGHT("00"&amp;AC5245,2)&amp;RIGHT("000"&amp;AD5245,3))</f>
        <v>0</v>
      </c>
    </row>
    <row r="5246" spans="1:31">
      <c r="A5246" s="60" t="str">
        <f>IF(G5246&amp;Q5246&lt;&gt;"",W5246&amp;Q5246,"")</f>
        <v/>
      </c>
      <c r="B5246" s="60" t="str">
        <f>IF(C5246&lt;&gt;"",LEFT(C5246,9),"")</f>
        <v/>
      </c>
      <c r="V5246" s="60" t="str">
        <f>W5246&amp;H5246</f>
        <v/>
      </c>
      <c r="W5246" s="60" t="str">
        <f>_xlfn.LET(_xlpm.TextCell,TEXT(G5246,"###"),IF(_xlpm.TextCell&lt;&gt;"",IF(StyleSpaceSplit,IFERROR(IF(FIND(" ",_xlpm.TextCell)&gt;=1,MID(_xlpm.TextCell,1,FIND(" ",_xlpm.TextCell)-1),_xlpm.TextCell),_xlpm.TextCell),_xlpm.TextCell),""))</f>
        <v/>
      </c>
      <c r="X5246" s="60" t="str">
        <f>IF(A5246&lt;&gt;"",IFERROR(IF(FIND(" ",G5246)&gt;=1,MID(G5246,FIND(" ",G5246)+1,LEN(G5246)),""),""),"")</f>
        <v/>
      </c>
      <c r="AC5246" s="51">
        <f>IFERROR(VALUE(MID($C5246,1,2)),0)</f>
        <v>0</v>
      </c>
      <c r="AD5246" s="44">
        <f>IFERROR(VALUE(MID($C5246,4,3)),0)</f>
        <v>0</v>
      </c>
      <c r="AE5246" s="51">
        <f>VALUE(RIGHT("00"&amp;AC5246,2)&amp;RIGHT("000"&amp;AD5246,3))</f>
        <v>0</v>
      </c>
    </row>
    <row r="5247" spans="1:31">
      <c r="A5247" s="60" t="str">
        <f>IF(G5247&amp;Q5247&lt;&gt;"",W5247&amp;Q5247,"")</f>
        <v/>
      </c>
      <c r="B5247" s="60" t="str">
        <f>IF(C5247&lt;&gt;"",LEFT(C5247,9),"")</f>
        <v/>
      </c>
      <c r="V5247" s="60" t="str">
        <f>W5247&amp;H5247</f>
        <v/>
      </c>
      <c r="W5247" s="60" t="str">
        <f>_xlfn.LET(_xlpm.TextCell,TEXT(G5247,"###"),IF(_xlpm.TextCell&lt;&gt;"",IF(StyleSpaceSplit,IFERROR(IF(FIND(" ",_xlpm.TextCell)&gt;=1,MID(_xlpm.TextCell,1,FIND(" ",_xlpm.TextCell)-1),_xlpm.TextCell),_xlpm.TextCell),_xlpm.TextCell),""))</f>
        <v/>
      </c>
      <c r="X5247" s="60" t="str">
        <f>IF(A5247&lt;&gt;"",IFERROR(IF(FIND(" ",G5247)&gt;=1,MID(G5247,FIND(" ",G5247)+1,LEN(G5247)),""),""),"")</f>
        <v/>
      </c>
      <c r="AC5247" s="51">
        <f>IFERROR(VALUE(MID($C5247,1,2)),0)</f>
        <v>0</v>
      </c>
      <c r="AD5247" s="44">
        <f>IFERROR(VALUE(MID($C5247,4,3)),0)</f>
        <v>0</v>
      </c>
      <c r="AE5247" s="51">
        <f>VALUE(RIGHT("00"&amp;AC5247,2)&amp;RIGHT("000"&amp;AD5247,3))</f>
        <v>0</v>
      </c>
    </row>
    <row r="5248" spans="1:31">
      <c r="A5248" s="60" t="str">
        <f>IF(G5248&amp;Q5248&lt;&gt;"",W5248&amp;Q5248,"")</f>
        <v/>
      </c>
      <c r="B5248" s="60" t="str">
        <f>IF(C5248&lt;&gt;"",LEFT(C5248,9),"")</f>
        <v/>
      </c>
      <c r="V5248" s="60" t="str">
        <f>W5248&amp;H5248</f>
        <v/>
      </c>
      <c r="W5248" s="60" t="str">
        <f>_xlfn.LET(_xlpm.TextCell,TEXT(G5248,"###"),IF(_xlpm.TextCell&lt;&gt;"",IF(StyleSpaceSplit,IFERROR(IF(FIND(" ",_xlpm.TextCell)&gt;=1,MID(_xlpm.TextCell,1,FIND(" ",_xlpm.TextCell)-1),_xlpm.TextCell),_xlpm.TextCell),_xlpm.TextCell),""))</f>
        <v/>
      </c>
      <c r="X5248" s="60" t="str">
        <f>IF(A5248&lt;&gt;"",IFERROR(IF(FIND(" ",G5248)&gt;=1,MID(G5248,FIND(" ",G5248)+1,LEN(G5248)),""),""),"")</f>
        <v/>
      </c>
      <c r="AC5248" s="51">
        <f>IFERROR(VALUE(MID($C5248,1,2)),0)</f>
        <v>0</v>
      </c>
      <c r="AD5248" s="44">
        <f>IFERROR(VALUE(MID($C5248,4,3)),0)</f>
        <v>0</v>
      </c>
      <c r="AE5248" s="51">
        <f>VALUE(RIGHT("00"&amp;AC5248,2)&amp;RIGHT("000"&amp;AD5248,3))</f>
        <v>0</v>
      </c>
    </row>
    <row r="5249" spans="1:31">
      <c r="A5249" s="60" t="str">
        <f>IF(G5249&amp;Q5249&lt;&gt;"",W5249&amp;Q5249,"")</f>
        <v/>
      </c>
      <c r="B5249" s="60" t="str">
        <f>IF(C5249&lt;&gt;"",LEFT(C5249,9),"")</f>
        <v/>
      </c>
      <c r="V5249" s="60" t="str">
        <f>W5249&amp;H5249</f>
        <v/>
      </c>
      <c r="W5249" s="60" t="str">
        <f>_xlfn.LET(_xlpm.TextCell,TEXT(G5249,"###"),IF(_xlpm.TextCell&lt;&gt;"",IF(StyleSpaceSplit,IFERROR(IF(FIND(" ",_xlpm.TextCell)&gt;=1,MID(_xlpm.TextCell,1,FIND(" ",_xlpm.TextCell)-1),_xlpm.TextCell),_xlpm.TextCell),_xlpm.TextCell),""))</f>
        <v/>
      </c>
      <c r="X5249" s="60" t="str">
        <f>IF(A5249&lt;&gt;"",IFERROR(IF(FIND(" ",G5249)&gt;=1,MID(G5249,FIND(" ",G5249)+1,LEN(G5249)),""),""),"")</f>
        <v/>
      </c>
      <c r="AC5249" s="51">
        <f>IFERROR(VALUE(MID($C5249,1,2)),0)</f>
        <v>0</v>
      </c>
      <c r="AD5249" s="44">
        <f>IFERROR(VALUE(MID($C5249,4,3)),0)</f>
        <v>0</v>
      </c>
      <c r="AE5249" s="51">
        <f>VALUE(RIGHT("00"&amp;AC5249,2)&amp;RIGHT("000"&amp;AD5249,3))</f>
        <v>0</v>
      </c>
    </row>
    <row r="5250" spans="1:31">
      <c r="A5250" s="60" t="str">
        <f>IF(G5250&amp;Q5250&lt;&gt;"",W5250&amp;Q5250,"")</f>
        <v/>
      </c>
      <c r="B5250" s="60" t="str">
        <f>IF(C5250&lt;&gt;"",LEFT(C5250,9),"")</f>
        <v/>
      </c>
      <c r="V5250" s="60" t="str">
        <f>W5250&amp;H5250</f>
        <v/>
      </c>
      <c r="W5250" s="60" t="str">
        <f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>IF(A5250&lt;&gt;"",IFERROR(IF(FIND(" ",G5250)&gt;=1,MID(G5250,FIND(" ",G5250)+1,LEN(G5250)),""),""),"")</f>
        <v/>
      </c>
      <c r="AC5250" s="51">
        <f>IFERROR(VALUE(MID($C5250,1,2)),0)</f>
        <v>0</v>
      </c>
      <c r="AD5250" s="44">
        <f>IFERROR(VALUE(MID($C5250,4,3)),0)</f>
        <v>0</v>
      </c>
      <c r="AE5250" s="51">
        <f>VALUE(RIGHT("00"&amp;AC5250,2)&amp;RIGHT("000"&amp;AD5250,3))</f>
        <v>0</v>
      </c>
    </row>
    <row r="5251" spans="1:31">
      <c r="A5251" s="60" t="str">
        <f>IF(G5251&amp;Q5251&lt;&gt;"",W5251&amp;Q5251,"")</f>
        <v/>
      </c>
      <c r="B5251" s="60" t="str">
        <f>IF(C5251&lt;&gt;"",LEFT(C5251,9),"")</f>
        <v/>
      </c>
      <c r="V5251" s="60" t="str">
        <f>W5251&amp;H5251</f>
        <v/>
      </c>
      <c r="W5251" s="60" t="str">
        <f>_xlfn.LET(_xlpm.TextCell,TEXT(G5251,"###"),IF(_xlpm.TextCell&lt;&gt;"",IF(StyleSpaceSplit,IFERROR(IF(FIND(" ",_xlpm.TextCell)&gt;=1,MID(_xlpm.TextCell,1,FIND(" ",_xlpm.TextCell)-1),_xlpm.TextCell),_xlpm.TextCell),_xlpm.TextCell),""))</f>
        <v/>
      </c>
      <c r="X5251" s="60" t="str">
        <f>IF(A5251&lt;&gt;"",IFERROR(IF(FIND(" ",G5251)&gt;=1,MID(G5251,FIND(" ",G5251)+1,LEN(G5251)),""),""),"")</f>
        <v/>
      </c>
      <c r="AC5251" s="51">
        <f>IFERROR(VALUE(MID($C5251,1,2)),0)</f>
        <v>0</v>
      </c>
      <c r="AD5251" s="44">
        <f>IFERROR(VALUE(MID($C5251,4,3)),0)</f>
        <v>0</v>
      </c>
      <c r="AE5251" s="51">
        <f>VALUE(RIGHT("00"&amp;AC5251,2)&amp;RIGHT("000"&amp;AD5251,3))</f>
        <v>0</v>
      </c>
    </row>
    <row r="5252" spans="1:31">
      <c r="A5252" s="60" t="str">
        <f>IF(G5252&amp;Q5252&lt;&gt;"",W5252&amp;Q5252,"")</f>
        <v/>
      </c>
      <c r="B5252" s="60" t="str">
        <f>IF(C5252&lt;&gt;"",LEFT(C5252,9),"")</f>
        <v/>
      </c>
      <c r="V5252" s="60" t="str">
        <f>W5252&amp;H5252</f>
        <v/>
      </c>
      <c r="W5252" s="60" t="str">
        <f>_xlfn.LET(_xlpm.TextCell,TEXT(G5252,"###"),IF(_xlpm.TextCell&lt;&gt;"",IF(StyleSpaceSplit,IFERROR(IF(FIND(" ",_xlpm.TextCell)&gt;=1,MID(_xlpm.TextCell,1,FIND(" ",_xlpm.TextCell)-1),_xlpm.TextCell),_xlpm.TextCell),_xlpm.TextCell),""))</f>
        <v/>
      </c>
      <c r="X5252" s="60" t="str">
        <f>IF(A5252&lt;&gt;"",IFERROR(IF(FIND(" ",G5252)&gt;=1,MID(G5252,FIND(" ",G5252)+1,LEN(G5252)),""),""),"")</f>
        <v/>
      </c>
      <c r="AC5252" s="51">
        <f>IFERROR(VALUE(MID($C5252,1,2)),0)</f>
        <v>0</v>
      </c>
      <c r="AD5252" s="44">
        <f>IFERROR(VALUE(MID($C5252,4,3)),0)</f>
        <v>0</v>
      </c>
      <c r="AE5252" s="51">
        <f>VALUE(RIGHT("00"&amp;AC5252,2)&amp;RIGHT("000"&amp;AD5252,3))</f>
        <v>0</v>
      </c>
    </row>
    <row r="5253" spans="1:31">
      <c r="A5253" s="60" t="str">
        <f>IF(G5253&amp;Q5253&lt;&gt;"",W5253&amp;Q5253,"")</f>
        <v/>
      </c>
      <c r="B5253" s="60" t="str">
        <f>IF(C5253&lt;&gt;"",LEFT(C5253,9),"")</f>
        <v/>
      </c>
      <c r="V5253" s="60" t="str">
        <f>W5253&amp;H5253</f>
        <v/>
      </c>
      <c r="W5253" s="60" t="str">
        <f>_xlfn.LET(_xlpm.TextCell,TEXT(G5253,"###"),IF(_xlpm.TextCell&lt;&gt;"",IF(StyleSpaceSplit,IFERROR(IF(FIND(" ",_xlpm.TextCell)&gt;=1,MID(_xlpm.TextCell,1,FIND(" ",_xlpm.TextCell)-1),_xlpm.TextCell),_xlpm.TextCell),_xlpm.TextCell),""))</f>
        <v/>
      </c>
      <c r="X5253" s="60" t="str">
        <f>IF(A5253&lt;&gt;"",IFERROR(IF(FIND(" ",G5253)&gt;=1,MID(G5253,FIND(" ",G5253)+1,LEN(G5253)),""),""),"")</f>
        <v/>
      </c>
      <c r="AC5253" s="51">
        <f>IFERROR(VALUE(MID($C5253,1,2)),0)</f>
        <v>0</v>
      </c>
      <c r="AD5253" s="44">
        <f>IFERROR(VALUE(MID($C5253,4,3)),0)</f>
        <v>0</v>
      </c>
      <c r="AE5253" s="51">
        <f>VALUE(RIGHT("00"&amp;AC5253,2)&amp;RIGHT("000"&amp;AD5253,3))</f>
        <v>0</v>
      </c>
    </row>
    <row r="5254" spans="1:31">
      <c r="A5254" s="60" t="str">
        <f>IF(G5254&amp;Q5254&lt;&gt;"",W5254&amp;Q5254,"")</f>
        <v/>
      </c>
      <c r="B5254" s="60" t="str">
        <f>IF(C5254&lt;&gt;"",LEFT(C5254,9),"")</f>
        <v/>
      </c>
      <c r="V5254" s="60" t="str">
        <f>W5254&amp;H5254</f>
        <v/>
      </c>
      <c r="W5254" s="60" t="str">
        <f>_xlfn.LET(_xlpm.TextCell,TEXT(G5254,"###"),IF(_xlpm.TextCell&lt;&gt;"",IF(StyleSpaceSplit,IFERROR(IF(FIND(" ",_xlpm.TextCell)&gt;=1,MID(_xlpm.TextCell,1,FIND(" ",_xlpm.TextCell)-1),_xlpm.TextCell),_xlpm.TextCell),_xlpm.TextCell),""))</f>
        <v/>
      </c>
      <c r="X5254" s="60" t="str">
        <f>IF(A5254&lt;&gt;"",IFERROR(IF(FIND(" ",G5254)&gt;=1,MID(G5254,FIND(" ",G5254)+1,LEN(G5254)),""),""),"")</f>
        <v/>
      </c>
      <c r="AC5254" s="51">
        <f>IFERROR(VALUE(MID($C5254,1,2)),0)</f>
        <v>0</v>
      </c>
      <c r="AD5254" s="44">
        <f>IFERROR(VALUE(MID($C5254,4,3)),0)</f>
        <v>0</v>
      </c>
      <c r="AE5254" s="51">
        <f>VALUE(RIGHT("00"&amp;AC5254,2)&amp;RIGHT("000"&amp;AD5254,3))</f>
        <v>0</v>
      </c>
    </row>
    <row r="5255" spans="1:31">
      <c r="A5255" s="60" t="str">
        <f>IF(G5255&amp;Q5255&lt;&gt;"",W5255&amp;Q5255,"")</f>
        <v/>
      </c>
      <c r="B5255" s="60" t="str">
        <f>IF(C5255&lt;&gt;"",LEFT(C5255,9),"")</f>
        <v/>
      </c>
      <c r="V5255" s="60" t="str">
        <f>W5255&amp;H5255</f>
        <v/>
      </c>
      <c r="W5255" s="60" t="str">
        <f>_xlfn.LET(_xlpm.TextCell,TEXT(G5255,"###"),IF(_xlpm.TextCell&lt;&gt;"",IF(StyleSpaceSplit,IFERROR(IF(FIND(" ",_xlpm.TextCell)&gt;=1,MID(_xlpm.TextCell,1,FIND(" ",_xlpm.TextCell)-1),_xlpm.TextCell),_xlpm.TextCell),_xlpm.TextCell),""))</f>
        <v/>
      </c>
      <c r="X5255" s="60" t="str">
        <f>IF(A5255&lt;&gt;"",IFERROR(IF(FIND(" ",G5255)&gt;=1,MID(G5255,FIND(" ",G5255)+1,LEN(G5255)),""),""),"")</f>
        <v/>
      </c>
      <c r="AC5255" s="51">
        <f>IFERROR(VALUE(MID($C5255,1,2)),0)</f>
        <v>0</v>
      </c>
      <c r="AD5255" s="44">
        <f>IFERROR(VALUE(MID($C5255,4,3)),0)</f>
        <v>0</v>
      </c>
      <c r="AE5255" s="51">
        <f>VALUE(RIGHT("00"&amp;AC5255,2)&amp;RIGHT("000"&amp;AD5255,3))</f>
        <v>0</v>
      </c>
    </row>
    <row r="5256" spans="1:31">
      <c r="A5256" s="60" t="str">
        <f>IF(G5256&amp;Q5256&lt;&gt;"",W5256&amp;Q5256,"")</f>
        <v/>
      </c>
      <c r="B5256" s="60" t="str">
        <f>IF(C5256&lt;&gt;"",LEFT(C5256,9),"")</f>
        <v/>
      </c>
      <c r="V5256" s="60" t="str">
        <f>W5256&amp;H5256</f>
        <v/>
      </c>
      <c r="W5256" s="60" t="str">
        <f>_xlfn.LET(_xlpm.TextCell,TEXT(G5256,"###"),IF(_xlpm.TextCell&lt;&gt;"",IF(StyleSpaceSplit,IFERROR(IF(FIND(" ",_xlpm.TextCell)&gt;=1,MID(_xlpm.TextCell,1,FIND(" ",_xlpm.TextCell)-1),_xlpm.TextCell),_xlpm.TextCell),_xlpm.TextCell),""))</f>
        <v/>
      </c>
      <c r="X5256" s="60" t="str">
        <f>IF(A5256&lt;&gt;"",IFERROR(IF(FIND(" ",G5256)&gt;=1,MID(G5256,FIND(" ",G5256)+1,LEN(G5256)),""),""),"")</f>
        <v/>
      </c>
      <c r="AC5256" s="51">
        <f>IFERROR(VALUE(MID($C5256,1,2)),0)</f>
        <v>0</v>
      </c>
      <c r="AD5256" s="44">
        <f>IFERROR(VALUE(MID($C5256,4,3)),0)</f>
        <v>0</v>
      </c>
      <c r="AE5256" s="51">
        <f>VALUE(RIGHT("00"&amp;AC5256,2)&amp;RIGHT("000"&amp;AD5256,3))</f>
        <v>0</v>
      </c>
    </row>
    <row r="5257" spans="1:31">
      <c r="A5257" s="60" t="str">
        <f>IF(G5257&amp;Q5257&lt;&gt;"",W5257&amp;Q5257,"")</f>
        <v/>
      </c>
      <c r="B5257" s="60" t="str">
        <f>IF(C5257&lt;&gt;"",LEFT(C5257,9),"")</f>
        <v/>
      </c>
      <c r="V5257" s="60" t="str">
        <f>W5257&amp;H5257</f>
        <v/>
      </c>
      <c r="W5257" s="60" t="str">
        <f>_xlfn.LET(_xlpm.TextCell,TEXT(G5257,"###"),IF(_xlpm.TextCell&lt;&gt;"",IF(StyleSpaceSplit,IFERROR(IF(FIND(" ",_xlpm.TextCell)&gt;=1,MID(_xlpm.TextCell,1,FIND(" ",_xlpm.TextCell)-1),_xlpm.TextCell),_xlpm.TextCell),_xlpm.TextCell),""))</f>
        <v/>
      </c>
      <c r="X5257" s="60" t="str">
        <f>IF(A5257&lt;&gt;"",IFERROR(IF(FIND(" ",G5257)&gt;=1,MID(G5257,FIND(" ",G5257)+1,LEN(G5257)),""),""),"")</f>
        <v/>
      </c>
      <c r="AC5257" s="51">
        <f>IFERROR(VALUE(MID($C5257,1,2)),0)</f>
        <v>0</v>
      </c>
      <c r="AD5257" s="44">
        <f>IFERROR(VALUE(MID($C5257,4,3)),0)</f>
        <v>0</v>
      </c>
      <c r="AE5257" s="51">
        <f>VALUE(RIGHT("00"&amp;AC5257,2)&amp;RIGHT("000"&amp;AD5257,3))</f>
        <v>0</v>
      </c>
    </row>
    <row r="5258" spans="1:31">
      <c r="A5258" s="60" t="str">
        <f>IF(G5258&amp;Q5258&lt;&gt;"",W5258&amp;Q5258,"")</f>
        <v/>
      </c>
      <c r="B5258" s="60" t="str">
        <f>IF(C5258&lt;&gt;"",LEFT(C5258,9),"")</f>
        <v/>
      </c>
      <c r="V5258" s="60" t="str">
        <f>W5258&amp;H5258</f>
        <v/>
      </c>
      <c r="W5258" s="60" t="str">
        <f>_xlfn.LET(_xlpm.TextCell,TEXT(G5258,"###"),IF(_xlpm.TextCell&lt;&gt;"",IF(StyleSpaceSplit,IFERROR(IF(FIND(" ",_xlpm.TextCell)&gt;=1,MID(_xlpm.TextCell,1,FIND(" ",_xlpm.TextCell)-1),_xlpm.TextCell),_xlpm.TextCell),_xlpm.TextCell),""))</f>
        <v/>
      </c>
      <c r="X5258" s="60" t="str">
        <f>IF(A5258&lt;&gt;"",IFERROR(IF(FIND(" ",G5258)&gt;=1,MID(G5258,FIND(" ",G5258)+1,LEN(G5258)),""),""),"")</f>
        <v/>
      </c>
      <c r="AC5258" s="51">
        <f>IFERROR(VALUE(MID($C5258,1,2)),0)</f>
        <v>0</v>
      </c>
      <c r="AD5258" s="44">
        <f>IFERROR(VALUE(MID($C5258,4,3)),0)</f>
        <v>0</v>
      </c>
      <c r="AE5258" s="51">
        <f>VALUE(RIGHT("00"&amp;AC5258,2)&amp;RIGHT("000"&amp;AD5258,3))</f>
        <v>0</v>
      </c>
    </row>
    <row r="5259" spans="1:31">
      <c r="A5259" s="60" t="str">
        <f>IF(G5259&amp;Q5259&lt;&gt;"",W5259&amp;Q5259,"")</f>
        <v/>
      </c>
      <c r="B5259" s="60" t="str">
        <f>IF(C5259&lt;&gt;"",LEFT(C5259,9),"")</f>
        <v/>
      </c>
      <c r="V5259" s="60" t="str">
        <f>W5259&amp;H5259</f>
        <v/>
      </c>
      <c r="W5259" s="60" t="str">
        <f>_xlfn.LET(_xlpm.TextCell,TEXT(G5259,"###"),IF(_xlpm.TextCell&lt;&gt;"",IF(StyleSpaceSplit,IFERROR(IF(FIND(" ",_xlpm.TextCell)&gt;=1,MID(_xlpm.TextCell,1,FIND(" ",_xlpm.TextCell)-1),_xlpm.TextCell),_xlpm.TextCell),_xlpm.TextCell),""))</f>
        <v/>
      </c>
      <c r="X5259" s="60" t="str">
        <f>IF(A5259&lt;&gt;"",IFERROR(IF(FIND(" ",G5259)&gt;=1,MID(G5259,FIND(" ",G5259)+1,LEN(G5259)),""),""),"")</f>
        <v/>
      </c>
      <c r="AC5259" s="51">
        <f>IFERROR(VALUE(MID($C5259,1,2)),0)</f>
        <v>0</v>
      </c>
      <c r="AD5259" s="44">
        <f>IFERROR(VALUE(MID($C5259,4,3)),0)</f>
        <v>0</v>
      </c>
      <c r="AE5259" s="51">
        <f>VALUE(RIGHT("00"&amp;AC5259,2)&amp;RIGHT("000"&amp;AD5259,3))</f>
        <v>0</v>
      </c>
    </row>
    <row r="5260" spans="1:31">
      <c r="A5260" s="60" t="str">
        <f>IF(G5260&amp;Q5260&lt;&gt;"",W5260&amp;Q5260,"")</f>
        <v/>
      </c>
      <c r="B5260" s="60" t="str">
        <f>IF(C5260&lt;&gt;"",LEFT(C5260,9),"")</f>
        <v/>
      </c>
      <c r="V5260" s="60" t="str">
        <f>W5260&amp;H5260</f>
        <v/>
      </c>
      <c r="W5260" s="60" t="str">
        <f>_xlfn.LET(_xlpm.TextCell,TEXT(G5260,"###"),IF(_xlpm.TextCell&lt;&gt;"",IF(StyleSpaceSplit,IFERROR(IF(FIND(" ",_xlpm.TextCell)&gt;=1,MID(_xlpm.TextCell,1,FIND(" ",_xlpm.TextCell)-1),_xlpm.TextCell),_xlpm.TextCell),_xlpm.TextCell),""))</f>
        <v/>
      </c>
      <c r="X5260" s="60" t="str">
        <f>IF(A5260&lt;&gt;"",IFERROR(IF(FIND(" ",G5260)&gt;=1,MID(G5260,FIND(" ",G5260)+1,LEN(G5260)),""),""),"")</f>
        <v/>
      </c>
      <c r="AC5260" s="51">
        <f>IFERROR(VALUE(MID($C5260,1,2)),0)</f>
        <v>0</v>
      </c>
      <c r="AD5260" s="44">
        <f>IFERROR(VALUE(MID($C5260,4,3)),0)</f>
        <v>0</v>
      </c>
      <c r="AE5260" s="51">
        <f>VALUE(RIGHT("00"&amp;AC5260,2)&amp;RIGHT("000"&amp;AD5260,3))</f>
        <v>0</v>
      </c>
    </row>
    <row r="5261" spans="1:31">
      <c r="A5261" s="60" t="str">
        <f>IF(G5261&amp;Q5261&lt;&gt;"",W5261&amp;Q5261,"")</f>
        <v/>
      </c>
      <c r="B5261" s="60" t="str">
        <f>IF(C5261&lt;&gt;"",LEFT(C5261,9),"")</f>
        <v/>
      </c>
      <c r="V5261" s="60" t="str">
        <f>W5261&amp;H5261</f>
        <v/>
      </c>
      <c r="W5261" s="60" t="str">
        <f>_xlfn.LET(_xlpm.TextCell,TEXT(G5261,"###"),IF(_xlpm.TextCell&lt;&gt;"",IF(StyleSpaceSplit,IFERROR(IF(FIND(" ",_xlpm.TextCell)&gt;=1,MID(_xlpm.TextCell,1,FIND(" ",_xlpm.TextCell)-1),_xlpm.TextCell),_xlpm.TextCell),_xlpm.TextCell),""))</f>
        <v/>
      </c>
      <c r="X5261" s="60" t="str">
        <f>IF(A5261&lt;&gt;"",IFERROR(IF(FIND(" ",G5261)&gt;=1,MID(G5261,FIND(" ",G5261)+1,LEN(G5261)),""),""),"")</f>
        <v/>
      </c>
      <c r="AC5261" s="51">
        <f>IFERROR(VALUE(MID($C5261,1,2)),0)</f>
        <v>0</v>
      </c>
      <c r="AD5261" s="44">
        <f>IFERROR(VALUE(MID($C5261,4,3)),0)</f>
        <v>0</v>
      </c>
      <c r="AE5261" s="51">
        <f>VALUE(RIGHT("00"&amp;AC5261,2)&amp;RIGHT("000"&amp;AD5261,3))</f>
        <v>0</v>
      </c>
    </row>
    <row r="5262" spans="1:31">
      <c r="A5262" s="60" t="str">
        <f>IF(G5262&amp;Q5262&lt;&gt;"",W5262&amp;Q5262,"")</f>
        <v/>
      </c>
      <c r="B5262" s="60" t="str">
        <f>IF(C5262&lt;&gt;"",LEFT(C5262,9),"")</f>
        <v/>
      </c>
      <c r="V5262" s="60" t="str">
        <f>W5262&amp;H5262</f>
        <v/>
      </c>
      <c r="W5262" s="60" t="str">
        <f>_xlfn.LET(_xlpm.TextCell,TEXT(G5262,"###"),IF(_xlpm.TextCell&lt;&gt;"",IF(StyleSpaceSplit,IFERROR(IF(FIND(" ",_xlpm.TextCell)&gt;=1,MID(_xlpm.TextCell,1,FIND(" ",_xlpm.TextCell)-1),_xlpm.TextCell),_xlpm.TextCell),_xlpm.TextCell),""))</f>
        <v/>
      </c>
      <c r="X5262" s="60" t="str">
        <f>IF(A5262&lt;&gt;"",IFERROR(IF(FIND(" ",G5262)&gt;=1,MID(G5262,FIND(" ",G5262)+1,LEN(G5262)),""),""),"")</f>
        <v/>
      </c>
      <c r="AC5262" s="51">
        <f>IFERROR(VALUE(MID($C5262,1,2)),0)</f>
        <v>0</v>
      </c>
      <c r="AD5262" s="44">
        <f>IFERROR(VALUE(MID($C5262,4,3)),0)</f>
        <v>0</v>
      </c>
      <c r="AE5262" s="51">
        <f>VALUE(RIGHT("00"&amp;AC5262,2)&amp;RIGHT("000"&amp;AD5262,3))</f>
        <v>0</v>
      </c>
    </row>
    <row r="5263" spans="1:31">
      <c r="A5263" s="60" t="str">
        <f>IF(G5263&amp;Q5263&lt;&gt;"",W5263&amp;Q5263,"")</f>
        <v/>
      </c>
      <c r="B5263" s="60" t="str">
        <f>IF(C5263&lt;&gt;"",LEFT(C5263,9),"")</f>
        <v/>
      </c>
      <c r="V5263" s="60" t="str">
        <f>W5263&amp;H5263</f>
        <v/>
      </c>
      <c r="W5263" s="60" t="str">
        <f>_xlfn.LET(_xlpm.TextCell,TEXT(G5263,"###"),IF(_xlpm.TextCell&lt;&gt;"",IF(StyleSpaceSplit,IFERROR(IF(FIND(" ",_xlpm.TextCell)&gt;=1,MID(_xlpm.TextCell,1,FIND(" ",_xlpm.TextCell)-1),_xlpm.TextCell),_xlpm.TextCell),_xlpm.TextCell),""))</f>
        <v/>
      </c>
      <c r="X5263" s="60" t="str">
        <f>IF(A5263&lt;&gt;"",IFERROR(IF(FIND(" ",G5263)&gt;=1,MID(G5263,FIND(" ",G5263)+1,LEN(G5263)),""),""),"")</f>
        <v/>
      </c>
      <c r="AC5263" s="51">
        <f>IFERROR(VALUE(MID($C5263,1,2)),0)</f>
        <v>0</v>
      </c>
      <c r="AD5263" s="44">
        <f>IFERROR(VALUE(MID($C5263,4,3)),0)</f>
        <v>0</v>
      </c>
      <c r="AE5263" s="51">
        <f>VALUE(RIGHT("00"&amp;AC5263,2)&amp;RIGHT("000"&amp;AD5263,3))</f>
        <v>0</v>
      </c>
    </row>
    <row r="5264" spans="1:31">
      <c r="A5264" s="60" t="str">
        <f>IF(G5264&amp;Q5264&lt;&gt;"",W5264&amp;Q5264,"")</f>
        <v/>
      </c>
      <c r="B5264" s="60" t="str">
        <f>IF(C5264&lt;&gt;"",LEFT(C5264,9),"")</f>
        <v/>
      </c>
      <c r="V5264" s="60" t="str">
        <f>W5264&amp;H5264</f>
        <v/>
      </c>
      <c r="W5264" s="60" t="str">
        <f>_xlfn.LET(_xlpm.TextCell,TEXT(G5264,"###"),IF(_xlpm.TextCell&lt;&gt;"",IF(StyleSpaceSplit,IFERROR(IF(FIND(" ",_xlpm.TextCell)&gt;=1,MID(_xlpm.TextCell,1,FIND(" ",_xlpm.TextCell)-1),_xlpm.TextCell),_xlpm.TextCell),_xlpm.TextCell),""))</f>
        <v/>
      </c>
      <c r="X5264" s="60" t="str">
        <f>IF(A5264&lt;&gt;"",IFERROR(IF(FIND(" ",G5264)&gt;=1,MID(G5264,FIND(" ",G5264)+1,LEN(G5264)),""),""),"")</f>
        <v/>
      </c>
      <c r="AC5264" s="51">
        <f>IFERROR(VALUE(MID($C5264,1,2)),0)</f>
        <v>0</v>
      </c>
      <c r="AD5264" s="44">
        <f>IFERROR(VALUE(MID($C5264,4,3)),0)</f>
        <v>0</v>
      </c>
      <c r="AE5264" s="51">
        <f>VALUE(RIGHT("00"&amp;AC5264,2)&amp;RIGHT("000"&amp;AD5264,3))</f>
        <v>0</v>
      </c>
    </row>
    <row r="5265" spans="1:31">
      <c r="A5265" s="60" t="str">
        <f>IF(G5265&amp;Q5265&lt;&gt;"",W5265&amp;Q5265,"")</f>
        <v/>
      </c>
      <c r="B5265" s="60" t="str">
        <f>IF(C5265&lt;&gt;"",LEFT(C5265,9),"")</f>
        <v/>
      </c>
      <c r="V5265" s="60" t="str">
        <f>W5265&amp;H5265</f>
        <v/>
      </c>
      <c r="W5265" s="60" t="str">
        <f>_xlfn.LET(_xlpm.TextCell,TEXT(G5265,"###"),IF(_xlpm.TextCell&lt;&gt;"",IF(StyleSpaceSplit,IFERROR(IF(FIND(" ",_xlpm.TextCell)&gt;=1,MID(_xlpm.TextCell,1,FIND(" ",_xlpm.TextCell)-1),_xlpm.TextCell),_xlpm.TextCell),_xlpm.TextCell),""))</f>
        <v/>
      </c>
      <c r="X5265" s="60" t="str">
        <f>IF(A5265&lt;&gt;"",IFERROR(IF(FIND(" ",G5265)&gt;=1,MID(G5265,FIND(" ",G5265)+1,LEN(G5265)),""),""),"")</f>
        <v/>
      </c>
      <c r="AC5265" s="51">
        <f>IFERROR(VALUE(MID($C5265,1,2)),0)</f>
        <v>0</v>
      </c>
      <c r="AD5265" s="44">
        <f>IFERROR(VALUE(MID($C5265,4,3)),0)</f>
        <v>0</v>
      </c>
      <c r="AE5265" s="51">
        <f>VALUE(RIGHT("00"&amp;AC5265,2)&amp;RIGHT("000"&amp;AD5265,3))</f>
        <v>0</v>
      </c>
    </row>
    <row r="5266" spans="1:31">
      <c r="A5266" s="60" t="str">
        <f>IF(G5266&amp;Q5266&lt;&gt;"",W5266&amp;Q5266,"")</f>
        <v/>
      </c>
      <c r="B5266" s="60" t="str">
        <f>IF(C5266&lt;&gt;"",LEFT(C5266,9),"")</f>
        <v/>
      </c>
      <c r="V5266" s="60" t="str">
        <f>W5266&amp;H5266</f>
        <v/>
      </c>
      <c r="W5266" s="60" t="str">
        <f>_xlfn.LET(_xlpm.TextCell,TEXT(G5266,"###"),IF(_xlpm.TextCell&lt;&gt;"",IF(StyleSpaceSplit,IFERROR(IF(FIND(" ",_xlpm.TextCell)&gt;=1,MID(_xlpm.TextCell,1,FIND(" ",_xlpm.TextCell)-1),_xlpm.TextCell),_xlpm.TextCell),_xlpm.TextCell),""))</f>
        <v/>
      </c>
      <c r="X5266" s="60" t="str">
        <f>IF(A5266&lt;&gt;"",IFERROR(IF(FIND(" ",G5266)&gt;=1,MID(G5266,FIND(" ",G5266)+1,LEN(G5266)),""),""),"")</f>
        <v/>
      </c>
      <c r="AC5266" s="51">
        <f>IFERROR(VALUE(MID($C5266,1,2)),0)</f>
        <v>0</v>
      </c>
      <c r="AD5266" s="44">
        <f>IFERROR(VALUE(MID($C5266,4,3)),0)</f>
        <v>0</v>
      </c>
      <c r="AE5266" s="51">
        <f>VALUE(RIGHT("00"&amp;AC5266,2)&amp;RIGHT("000"&amp;AD5266,3))</f>
        <v>0</v>
      </c>
    </row>
    <row r="5267" spans="1:31">
      <c r="A5267" s="60" t="str">
        <f>IF(G5267&amp;Q5267&lt;&gt;"",W5267&amp;Q5267,"")</f>
        <v/>
      </c>
      <c r="B5267" s="60" t="str">
        <f>IF(C5267&lt;&gt;"",LEFT(C5267,9),"")</f>
        <v/>
      </c>
      <c r="V5267" s="60" t="str">
        <f>W5267&amp;H5267</f>
        <v/>
      </c>
      <c r="W5267" s="60" t="str">
        <f>_xlfn.LET(_xlpm.TextCell,TEXT(G5267,"###"),IF(_xlpm.TextCell&lt;&gt;"",IF(StyleSpaceSplit,IFERROR(IF(FIND(" ",_xlpm.TextCell)&gt;=1,MID(_xlpm.TextCell,1,FIND(" ",_xlpm.TextCell)-1),_xlpm.TextCell),_xlpm.TextCell),_xlpm.TextCell),""))</f>
        <v/>
      </c>
      <c r="X5267" s="60" t="str">
        <f>IF(A5267&lt;&gt;"",IFERROR(IF(FIND(" ",G5267)&gt;=1,MID(G5267,FIND(" ",G5267)+1,LEN(G5267)),""),""),"")</f>
        <v/>
      </c>
      <c r="AC5267" s="51">
        <f>IFERROR(VALUE(MID($C5267,1,2)),0)</f>
        <v>0</v>
      </c>
      <c r="AD5267" s="44">
        <f>IFERROR(VALUE(MID($C5267,4,3)),0)</f>
        <v>0</v>
      </c>
      <c r="AE5267" s="51">
        <f>VALUE(RIGHT("00"&amp;AC5267,2)&amp;RIGHT("000"&amp;AD5267,3))</f>
        <v>0</v>
      </c>
    </row>
    <row r="5268" spans="1:31">
      <c r="A5268" s="60" t="str">
        <f>IF(G5268&amp;Q5268&lt;&gt;"",W5268&amp;Q5268,"")</f>
        <v/>
      </c>
      <c r="B5268" s="60" t="str">
        <f>IF(C5268&lt;&gt;"",LEFT(C5268,9),"")</f>
        <v/>
      </c>
      <c r="V5268" s="60" t="str">
        <f>W5268&amp;H5268</f>
        <v/>
      </c>
      <c r="W5268" s="60" t="str">
        <f>_xlfn.LET(_xlpm.TextCell,TEXT(G5268,"###"),IF(_xlpm.TextCell&lt;&gt;"",IF(StyleSpaceSplit,IFERROR(IF(FIND(" ",_xlpm.TextCell)&gt;=1,MID(_xlpm.TextCell,1,FIND(" ",_xlpm.TextCell)-1),_xlpm.TextCell),_xlpm.TextCell),_xlpm.TextCell),""))</f>
        <v/>
      </c>
      <c r="X5268" s="60" t="str">
        <f>IF(A5268&lt;&gt;"",IFERROR(IF(FIND(" ",G5268)&gt;=1,MID(G5268,FIND(" ",G5268)+1,LEN(G5268)),""),""),"")</f>
        <v/>
      </c>
      <c r="AC5268" s="51">
        <f>IFERROR(VALUE(MID($C5268,1,2)),0)</f>
        <v>0</v>
      </c>
      <c r="AD5268" s="44">
        <f>IFERROR(VALUE(MID($C5268,4,3)),0)</f>
        <v>0</v>
      </c>
      <c r="AE5268" s="51">
        <f>VALUE(RIGHT("00"&amp;AC5268,2)&amp;RIGHT("000"&amp;AD5268,3))</f>
        <v>0</v>
      </c>
    </row>
    <row r="5269" spans="1:31">
      <c r="A5269" s="60" t="str">
        <f>IF(G5269&amp;Q5269&lt;&gt;"",W5269&amp;Q5269,"")</f>
        <v/>
      </c>
      <c r="B5269" s="60" t="str">
        <f>IF(C5269&lt;&gt;"",LEFT(C5269,9),"")</f>
        <v/>
      </c>
      <c r="V5269" s="60" t="str">
        <f>W5269&amp;H5269</f>
        <v/>
      </c>
      <c r="W5269" s="60" t="str">
        <f>_xlfn.LET(_xlpm.TextCell,TEXT(G5269,"###"),IF(_xlpm.TextCell&lt;&gt;"",IF(StyleSpaceSplit,IFERROR(IF(FIND(" ",_xlpm.TextCell)&gt;=1,MID(_xlpm.TextCell,1,FIND(" ",_xlpm.TextCell)-1),_xlpm.TextCell),_xlpm.TextCell),_xlpm.TextCell),""))</f>
        <v/>
      </c>
      <c r="X5269" s="60" t="str">
        <f>IF(A5269&lt;&gt;"",IFERROR(IF(FIND(" ",G5269)&gt;=1,MID(G5269,FIND(" ",G5269)+1,LEN(G5269)),""),""),"")</f>
        <v/>
      </c>
      <c r="AC5269" s="51">
        <f>IFERROR(VALUE(MID($C5269,1,2)),0)</f>
        <v>0</v>
      </c>
      <c r="AD5269" s="44">
        <f>IFERROR(VALUE(MID($C5269,4,3)),0)</f>
        <v>0</v>
      </c>
      <c r="AE5269" s="51">
        <f>VALUE(RIGHT("00"&amp;AC5269,2)&amp;RIGHT("000"&amp;AD5269,3))</f>
        <v>0</v>
      </c>
    </row>
    <row r="5270" spans="1:31">
      <c r="A5270" s="60" t="str">
        <f>IF(G5270&amp;Q5270&lt;&gt;"",W5270&amp;Q5270,"")</f>
        <v/>
      </c>
      <c r="B5270" s="60" t="str">
        <f>IF(C5270&lt;&gt;"",LEFT(C5270,9),"")</f>
        <v/>
      </c>
      <c r="V5270" s="60" t="str">
        <f>W5270&amp;H5270</f>
        <v/>
      </c>
      <c r="W5270" s="60" t="str">
        <f>_xlfn.LET(_xlpm.TextCell,TEXT(G5270,"###"),IF(_xlpm.TextCell&lt;&gt;"",IF(StyleSpaceSplit,IFERROR(IF(FIND(" ",_xlpm.TextCell)&gt;=1,MID(_xlpm.TextCell,1,FIND(" ",_xlpm.TextCell)-1),_xlpm.TextCell),_xlpm.TextCell),_xlpm.TextCell),""))</f>
        <v/>
      </c>
      <c r="X5270" s="60" t="str">
        <f>IF(A5270&lt;&gt;"",IFERROR(IF(FIND(" ",G5270)&gt;=1,MID(G5270,FIND(" ",G5270)+1,LEN(G5270)),""),""),"")</f>
        <v/>
      </c>
      <c r="AC5270" s="51">
        <f>IFERROR(VALUE(MID($C5270,1,2)),0)</f>
        <v>0</v>
      </c>
      <c r="AD5270" s="44">
        <f>IFERROR(VALUE(MID($C5270,4,3)),0)</f>
        <v>0</v>
      </c>
      <c r="AE5270" s="51">
        <f>VALUE(RIGHT("00"&amp;AC5270,2)&amp;RIGHT("000"&amp;AD5270,3))</f>
        <v>0</v>
      </c>
    </row>
    <row r="5271" spans="1:31">
      <c r="A5271" s="60" t="str">
        <f>IF(G5271&amp;Q5271&lt;&gt;"",W5271&amp;Q5271,"")</f>
        <v/>
      </c>
      <c r="B5271" s="60" t="str">
        <f>IF(C5271&lt;&gt;"",LEFT(C5271,9),"")</f>
        <v/>
      </c>
      <c r="V5271" s="60" t="str">
        <f>W5271&amp;H5271</f>
        <v/>
      </c>
      <c r="W5271" s="60" t="str">
        <f>_xlfn.LET(_xlpm.TextCell,TEXT(G5271,"###"),IF(_xlpm.TextCell&lt;&gt;"",IF(StyleSpaceSplit,IFERROR(IF(FIND(" ",_xlpm.TextCell)&gt;=1,MID(_xlpm.TextCell,1,FIND(" ",_xlpm.TextCell)-1),_xlpm.TextCell),_xlpm.TextCell),_xlpm.TextCell),""))</f>
        <v/>
      </c>
      <c r="X5271" s="60" t="str">
        <f>IF(A5271&lt;&gt;"",IFERROR(IF(FIND(" ",G5271)&gt;=1,MID(G5271,FIND(" ",G5271)+1,LEN(G5271)),""),""),"")</f>
        <v/>
      </c>
      <c r="AC5271" s="51">
        <f>IFERROR(VALUE(MID($C5271,1,2)),0)</f>
        <v>0</v>
      </c>
      <c r="AD5271" s="44">
        <f>IFERROR(VALUE(MID($C5271,4,3)),0)</f>
        <v>0</v>
      </c>
      <c r="AE5271" s="51">
        <f>VALUE(RIGHT("00"&amp;AC5271,2)&amp;RIGHT("000"&amp;AD5271,3))</f>
        <v>0</v>
      </c>
    </row>
    <row r="5272" spans="1:31">
      <c r="A5272" s="60" t="str">
        <f>IF(G5272&amp;Q5272&lt;&gt;"",W5272&amp;Q5272,"")</f>
        <v/>
      </c>
      <c r="B5272" s="60" t="str">
        <f>IF(C5272&lt;&gt;"",LEFT(C5272,9),"")</f>
        <v/>
      </c>
      <c r="V5272" s="60" t="str">
        <f>W5272&amp;H5272</f>
        <v/>
      </c>
      <c r="W5272" s="60" t="str">
        <f>_xlfn.LET(_xlpm.TextCell,TEXT(G5272,"###"),IF(_xlpm.TextCell&lt;&gt;"",IF(StyleSpaceSplit,IFERROR(IF(FIND(" ",_xlpm.TextCell)&gt;=1,MID(_xlpm.TextCell,1,FIND(" ",_xlpm.TextCell)-1),_xlpm.TextCell),_xlpm.TextCell),_xlpm.TextCell),""))</f>
        <v/>
      </c>
      <c r="X5272" s="60" t="str">
        <f>IF(A5272&lt;&gt;"",IFERROR(IF(FIND(" ",G5272)&gt;=1,MID(G5272,FIND(" ",G5272)+1,LEN(G5272)),""),""),"")</f>
        <v/>
      </c>
      <c r="AC5272" s="51">
        <f>IFERROR(VALUE(MID($C5272,1,2)),0)</f>
        <v>0</v>
      </c>
      <c r="AD5272" s="44">
        <f>IFERROR(VALUE(MID($C5272,4,3)),0)</f>
        <v>0</v>
      </c>
      <c r="AE5272" s="51">
        <f>VALUE(RIGHT("00"&amp;AC5272,2)&amp;RIGHT("000"&amp;AD5272,3))</f>
        <v>0</v>
      </c>
    </row>
    <row r="5273" spans="1:31">
      <c r="A5273" s="60" t="str">
        <f>IF(G5273&amp;Q5273&lt;&gt;"",W5273&amp;Q5273,"")</f>
        <v/>
      </c>
      <c r="B5273" s="60" t="str">
        <f>IF(C5273&lt;&gt;"",LEFT(C5273,9),"")</f>
        <v/>
      </c>
      <c r="V5273" s="60" t="str">
        <f>W5273&amp;H5273</f>
        <v/>
      </c>
      <c r="W5273" s="60" t="str">
        <f>_xlfn.LET(_xlpm.TextCell,TEXT(G5273,"###"),IF(_xlpm.TextCell&lt;&gt;"",IF(StyleSpaceSplit,IFERROR(IF(FIND(" ",_xlpm.TextCell)&gt;=1,MID(_xlpm.TextCell,1,FIND(" ",_xlpm.TextCell)-1),_xlpm.TextCell),_xlpm.TextCell),_xlpm.TextCell),""))</f>
        <v/>
      </c>
      <c r="X5273" s="60" t="str">
        <f>IF(A5273&lt;&gt;"",IFERROR(IF(FIND(" ",G5273)&gt;=1,MID(G5273,FIND(" ",G5273)+1,LEN(G5273)),""),""),"")</f>
        <v/>
      </c>
      <c r="AC5273" s="51">
        <f>IFERROR(VALUE(MID($C5273,1,2)),0)</f>
        <v>0</v>
      </c>
      <c r="AD5273" s="44">
        <f>IFERROR(VALUE(MID($C5273,4,3)),0)</f>
        <v>0</v>
      </c>
      <c r="AE5273" s="51">
        <f>VALUE(RIGHT("00"&amp;AC5273,2)&amp;RIGHT("000"&amp;AD5273,3))</f>
        <v>0</v>
      </c>
    </row>
    <row r="5274" spans="1:31">
      <c r="A5274" s="60" t="str">
        <f>IF(G5274&amp;Q5274&lt;&gt;"",W5274&amp;Q5274,"")</f>
        <v/>
      </c>
      <c r="B5274" s="60" t="str">
        <f>IF(C5274&lt;&gt;"",LEFT(C5274,9),"")</f>
        <v/>
      </c>
      <c r="V5274" s="60" t="str">
        <f>W5274&amp;H5274</f>
        <v/>
      </c>
      <c r="W5274" s="60" t="str">
        <f>_xlfn.LET(_xlpm.TextCell,TEXT(G5274,"###"),IF(_xlpm.TextCell&lt;&gt;"",IF(StyleSpaceSplit,IFERROR(IF(FIND(" ",_xlpm.TextCell)&gt;=1,MID(_xlpm.TextCell,1,FIND(" ",_xlpm.TextCell)-1),_xlpm.TextCell),_xlpm.TextCell),_xlpm.TextCell),""))</f>
        <v/>
      </c>
      <c r="X5274" s="60" t="str">
        <f>IF(A5274&lt;&gt;"",IFERROR(IF(FIND(" ",G5274)&gt;=1,MID(G5274,FIND(" ",G5274)+1,LEN(G5274)),""),""),"")</f>
        <v/>
      </c>
      <c r="AC5274" s="51">
        <f>IFERROR(VALUE(MID($C5274,1,2)),0)</f>
        <v>0</v>
      </c>
      <c r="AD5274" s="44">
        <f>IFERROR(VALUE(MID($C5274,4,3)),0)</f>
        <v>0</v>
      </c>
      <c r="AE5274" s="51">
        <f>VALUE(RIGHT("00"&amp;AC5274,2)&amp;RIGHT("000"&amp;AD5274,3))</f>
        <v>0</v>
      </c>
    </row>
    <row r="5275" spans="1:31">
      <c r="A5275" s="60" t="str">
        <f>IF(G5275&amp;Q5275&lt;&gt;"",W5275&amp;Q5275,"")</f>
        <v/>
      </c>
      <c r="B5275" s="60" t="str">
        <f>IF(C5275&lt;&gt;"",LEFT(C5275,9),"")</f>
        <v/>
      </c>
      <c r="V5275" s="60" t="str">
        <f>W5275&amp;H5275</f>
        <v/>
      </c>
      <c r="W5275" s="60" t="str">
        <f>_xlfn.LET(_xlpm.TextCell,TEXT(G5275,"###"),IF(_xlpm.TextCell&lt;&gt;"",IF(StyleSpaceSplit,IFERROR(IF(FIND(" ",_xlpm.TextCell)&gt;=1,MID(_xlpm.TextCell,1,FIND(" ",_xlpm.TextCell)-1),_xlpm.TextCell),_xlpm.TextCell),_xlpm.TextCell),""))</f>
        <v/>
      </c>
      <c r="X5275" s="60" t="str">
        <f>IF(A5275&lt;&gt;"",IFERROR(IF(FIND(" ",G5275)&gt;=1,MID(G5275,FIND(" ",G5275)+1,LEN(G5275)),""),""),"")</f>
        <v/>
      </c>
      <c r="AC5275" s="51">
        <f>IFERROR(VALUE(MID($C5275,1,2)),0)</f>
        <v>0</v>
      </c>
      <c r="AD5275" s="44">
        <f>IFERROR(VALUE(MID($C5275,4,3)),0)</f>
        <v>0</v>
      </c>
      <c r="AE5275" s="51">
        <f>VALUE(RIGHT("00"&amp;AC5275,2)&amp;RIGHT("000"&amp;AD5275,3))</f>
        <v>0</v>
      </c>
    </row>
    <row r="5276" spans="1:31">
      <c r="A5276" s="60" t="str">
        <f>IF(G5276&amp;Q5276&lt;&gt;"",W5276&amp;Q5276,"")</f>
        <v/>
      </c>
      <c r="B5276" s="60" t="str">
        <f>IF(C5276&lt;&gt;"",LEFT(C5276,9),"")</f>
        <v/>
      </c>
      <c r="V5276" s="60" t="str">
        <f>W5276&amp;H5276</f>
        <v/>
      </c>
      <c r="W5276" s="60" t="str">
        <f>_xlfn.LET(_xlpm.TextCell,TEXT(G5276,"###"),IF(_xlpm.TextCell&lt;&gt;"",IF(StyleSpaceSplit,IFERROR(IF(FIND(" ",_xlpm.TextCell)&gt;=1,MID(_xlpm.TextCell,1,FIND(" ",_xlpm.TextCell)-1),_xlpm.TextCell),_xlpm.TextCell),_xlpm.TextCell),""))</f>
        <v/>
      </c>
      <c r="X5276" s="60" t="str">
        <f>IF(A5276&lt;&gt;"",IFERROR(IF(FIND(" ",G5276)&gt;=1,MID(G5276,FIND(" ",G5276)+1,LEN(G5276)),""),""),"")</f>
        <v/>
      </c>
      <c r="AC5276" s="51">
        <f>IFERROR(VALUE(MID($C5276,1,2)),0)</f>
        <v>0</v>
      </c>
      <c r="AD5276" s="44">
        <f>IFERROR(VALUE(MID($C5276,4,3)),0)</f>
        <v>0</v>
      </c>
      <c r="AE5276" s="51">
        <f>VALUE(RIGHT("00"&amp;AC5276,2)&amp;RIGHT("000"&amp;AD5276,3))</f>
        <v>0</v>
      </c>
    </row>
    <row r="5277" spans="1:31">
      <c r="A5277" s="60" t="str">
        <f>IF(G5277&amp;Q5277&lt;&gt;"",W5277&amp;Q5277,"")</f>
        <v/>
      </c>
      <c r="B5277" s="60" t="str">
        <f>IF(C5277&lt;&gt;"",LEFT(C5277,9),"")</f>
        <v/>
      </c>
      <c r="V5277" s="60" t="str">
        <f>W5277&amp;H5277</f>
        <v/>
      </c>
      <c r="W5277" s="60" t="str">
        <f>_xlfn.LET(_xlpm.TextCell,TEXT(G5277,"###"),IF(_xlpm.TextCell&lt;&gt;"",IF(StyleSpaceSplit,IFERROR(IF(FIND(" ",_xlpm.TextCell)&gt;=1,MID(_xlpm.TextCell,1,FIND(" ",_xlpm.TextCell)-1),_xlpm.TextCell),_xlpm.TextCell),_xlpm.TextCell),""))</f>
        <v/>
      </c>
      <c r="X5277" s="60" t="str">
        <f>IF(A5277&lt;&gt;"",IFERROR(IF(FIND(" ",G5277)&gt;=1,MID(G5277,FIND(" ",G5277)+1,LEN(G5277)),""),""),"")</f>
        <v/>
      </c>
      <c r="AC5277" s="51">
        <f>IFERROR(VALUE(MID($C5277,1,2)),0)</f>
        <v>0</v>
      </c>
      <c r="AD5277" s="44">
        <f>IFERROR(VALUE(MID($C5277,4,3)),0)</f>
        <v>0</v>
      </c>
      <c r="AE5277" s="51">
        <f>VALUE(RIGHT("00"&amp;AC5277,2)&amp;RIGHT("000"&amp;AD5277,3))</f>
        <v>0</v>
      </c>
    </row>
    <row r="5278" spans="1:31">
      <c r="A5278" s="60" t="str">
        <f>IF(G5278&amp;Q5278&lt;&gt;"",W5278&amp;Q5278,"")</f>
        <v/>
      </c>
      <c r="B5278" s="60" t="str">
        <f>IF(C5278&lt;&gt;"",LEFT(C5278,9),"")</f>
        <v/>
      </c>
      <c r="V5278" s="60" t="str">
        <f>W5278&amp;H5278</f>
        <v/>
      </c>
      <c r="W5278" s="60" t="str">
        <f>_xlfn.LET(_xlpm.TextCell,TEXT(G5278,"###"),IF(_xlpm.TextCell&lt;&gt;"",IF(StyleSpaceSplit,IFERROR(IF(FIND(" ",_xlpm.TextCell)&gt;=1,MID(_xlpm.TextCell,1,FIND(" ",_xlpm.TextCell)-1),_xlpm.TextCell),_xlpm.TextCell),_xlpm.TextCell),""))</f>
        <v/>
      </c>
      <c r="X5278" s="60" t="str">
        <f>IF(A5278&lt;&gt;"",IFERROR(IF(FIND(" ",G5278)&gt;=1,MID(G5278,FIND(" ",G5278)+1,LEN(G5278)),""),""),"")</f>
        <v/>
      </c>
      <c r="AC5278" s="51">
        <f>IFERROR(VALUE(MID($C5278,1,2)),0)</f>
        <v>0</v>
      </c>
      <c r="AD5278" s="44">
        <f>IFERROR(VALUE(MID($C5278,4,3)),0)</f>
        <v>0</v>
      </c>
      <c r="AE5278" s="51">
        <f>VALUE(RIGHT("00"&amp;AC5278,2)&amp;RIGHT("000"&amp;AD5278,3))</f>
        <v>0</v>
      </c>
    </row>
    <row r="5279" spans="1:31">
      <c r="A5279" s="60" t="str">
        <f>IF(G5279&amp;Q5279&lt;&gt;"",W5279&amp;Q5279,"")</f>
        <v/>
      </c>
      <c r="B5279" s="60" t="str">
        <f>IF(C5279&lt;&gt;"",LEFT(C5279,9),"")</f>
        <v/>
      </c>
      <c r="V5279" s="60" t="str">
        <f>W5279&amp;H5279</f>
        <v/>
      </c>
      <c r="W5279" s="60" t="str">
        <f>_xlfn.LET(_xlpm.TextCell,TEXT(G5279,"###"),IF(_xlpm.TextCell&lt;&gt;"",IF(StyleSpaceSplit,IFERROR(IF(FIND(" ",_xlpm.TextCell)&gt;=1,MID(_xlpm.TextCell,1,FIND(" ",_xlpm.TextCell)-1),_xlpm.TextCell),_xlpm.TextCell),_xlpm.TextCell),""))</f>
        <v/>
      </c>
      <c r="X5279" s="60" t="str">
        <f>IF(A5279&lt;&gt;"",IFERROR(IF(FIND(" ",G5279)&gt;=1,MID(G5279,FIND(" ",G5279)+1,LEN(G5279)),""),""),"")</f>
        <v/>
      </c>
      <c r="AC5279" s="51">
        <f>IFERROR(VALUE(MID($C5279,1,2)),0)</f>
        <v>0</v>
      </c>
      <c r="AD5279" s="44">
        <f>IFERROR(VALUE(MID($C5279,4,3)),0)</f>
        <v>0</v>
      </c>
      <c r="AE5279" s="51">
        <f>VALUE(RIGHT("00"&amp;AC5279,2)&amp;RIGHT("000"&amp;AD5279,3))</f>
        <v>0</v>
      </c>
    </row>
    <row r="5280" spans="1:31">
      <c r="A5280" s="60" t="str">
        <f>IF(G5280&amp;Q5280&lt;&gt;"",W5280&amp;Q5280,"")</f>
        <v/>
      </c>
      <c r="B5280" s="60" t="str">
        <f>IF(C5280&lt;&gt;"",LEFT(C5280,9),"")</f>
        <v/>
      </c>
      <c r="V5280" s="60" t="str">
        <f>W5280&amp;H5280</f>
        <v/>
      </c>
      <c r="W5280" s="60" t="str">
        <f>_xlfn.LET(_xlpm.TextCell,TEXT(G5280,"###"),IF(_xlpm.TextCell&lt;&gt;"",IF(StyleSpaceSplit,IFERROR(IF(FIND(" ",_xlpm.TextCell)&gt;=1,MID(_xlpm.TextCell,1,FIND(" ",_xlpm.TextCell)-1),_xlpm.TextCell),_xlpm.TextCell),_xlpm.TextCell),""))</f>
        <v/>
      </c>
      <c r="X5280" s="60" t="str">
        <f>IF(A5280&lt;&gt;"",IFERROR(IF(FIND(" ",G5280)&gt;=1,MID(G5280,FIND(" ",G5280)+1,LEN(G5280)),""),""),"")</f>
        <v/>
      </c>
      <c r="AC5280" s="51">
        <f>IFERROR(VALUE(MID($C5280,1,2)),0)</f>
        <v>0</v>
      </c>
      <c r="AD5280" s="44">
        <f>IFERROR(VALUE(MID($C5280,4,3)),0)</f>
        <v>0</v>
      </c>
      <c r="AE5280" s="51">
        <f>VALUE(RIGHT("00"&amp;AC5280,2)&amp;RIGHT("000"&amp;AD5280,3))</f>
        <v>0</v>
      </c>
    </row>
    <row r="5281" spans="1:31">
      <c r="A5281" s="60" t="str">
        <f>IF(G5281&amp;Q5281&lt;&gt;"",W5281&amp;Q5281,"")</f>
        <v/>
      </c>
      <c r="B5281" s="60" t="str">
        <f>IF(C5281&lt;&gt;"",LEFT(C5281,9),"")</f>
        <v/>
      </c>
      <c r="V5281" s="60" t="str">
        <f>W5281&amp;H5281</f>
        <v/>
      </c>
      <c r="W5281" s="60" t="str">
        <f>_xlfn.LET(_xlpm.TextCell,TEXT(G5281,"###"),IF(_xlpm.TextCell&lt;&gt;"",IF(StyleSpaceSplit,IFERROR(IF(FIND(" ",_xlpm.TextCell)&gt;=1,MID(_xlpm.TextCell,1,FIND(" ",_xlpm.TextCell)-1),_xlpm.TextCell),_xlpm.TextCell),_xlpm.TextCell),""))</f>
        <v/>
      </c>
      <c r="X5281" s="60" t="str">
        <f>IF(A5281&lt;&gt;"",IFERROR(IF(FIND(" ",G5281)&gt;=1,MID(G5281,FIND(" ",G5281)+1,LEN(G5281)),""),""),"")</f>
        <v/>
      </c>
      <c r="AC5281" s="51">
        <f>IFERROR(VALUE(MID($C5281,1,2)),0)</f>
        <v>0</v>
      </c>
      <c r="AD5281" s="44">
        <f>IFERROR(VALUE(MID($C5281,4,3)),0)</f>
        <v>0</v>
      </c>
      <c r="AE5281" s="51">
        <f>VALUE(RIGHT("00"&amp;AC5281,2)&amp;RIGHT("000"&amp;AD5281,3))</f>
        <v>0</v>
      </c>
    </row>
    <row r="5282" spans="1:31">
      <c r="A5282" s="60" t="str">
        <f>IF(G5282&amp;Q5282&lt;&gt;"",W5282&amp;Q5282,"")</f>
        <v/>
      </c>
      <c r="B5282" s="60" t="str">
        <f>IF(C5282&lt;&gt;"",LEFT(C5282,9),"")</f>
        <v/>
      </c>
      <c r="V5282" s="60" t="str">
        <f>W5282&amp;H5282</f>
        <v/>
      </c>
      <c r="W5282" s="60" t="str">
        <f>_xlfn.LET(_xlpm.TextCell,TEXT(G5282,"###"),IF(_xlpm.TextCell&lt;&gt;"",IF(StyleSpaceSplit,IFERROR(IF(FIND(" ",_xlpm.TextCell)&gt;=1,MID(_xlpm.TextCell,1,FIND(" ",_xlpm.TextCell)-1),_xlpm.TextCell),_xlpm.TextCell),_xlpm.TextCell),""))</f>
        <v/>
      </c>
      <c r="X5282" s="60" t="str">
        <f>IF(A5282&lt;&gt;"",IFERROR(IF(FIND(" ",G5282)&gt;=1,MID(G5282,FIND(" ",G5282)+1,LEN(G5282)),""),""),"")</f>
        <v/>
      </c>
      <c r="AC5282" s="51">
        <f>IFERROR(VALUE(MID($C5282,1,2)),0)</f>
        <v>0</v>
      </c>
      <c r="AD5282" s="44">
        <f>IFERROR(VALUE(MID($C5282,4,3)),0)</f>
        <v>0</v>
      </c>
      <c r="AE5282" s="51">
        <f>VALUE(RIGHT("00"&amp;AC5282,2)&amp;RIGHT("000"&amp;AD5282,3))</f>
        <v>0</v>
      </c>
    </row>
    <row r="5283" spans="1:31">
      <c r="A5283" s="60" t="str">
        <f>IF(G5283&amp;Q5283&lt;&gt;"",W5283&amp;Q5283,"")</f>
        <v/>
      </c>
      <c r="B5283" s="60" t="str">
        <f>IF(C5283&lt;&gt;"",LEFT(C5283,9),"")</f>
        <v/>
      </c>
      <c r="V5283" s="60" t="str">
        <f>W5283&amp;H5283</f>
        <v/>
      </c>
      <c r="W5283" s="60" t="str">
        <f>_xlfn.LET(_xlpm.TextCell,TEXT(G5283,"###"),IF(_xlpm.TextCell&lt;&gt;"",IF(StyleSpaceSplit,IFERROR(IF(FIND(" ",_xlpm.TextCell)&gt;=1,MID(_xlpm.TextCell,1,FIND(" ",_xlpm.TextCell)-1),_xlpm.TextCell),_xlpm.TextCell),_xlpm.TextCell),""))</f>
        <v/>
      </c>
      <c r="X5283" s="60" t="str">
        <f>IF(A5283&lt;&gt;"",IFERROR(IF(FIND(" ",G5283)&gt;=1,MID(G5283,FIND(" ",G5283)+1,LEN(G5283)),""),""),"")</f>
        <v/>
      </c>
      <c r="AC5283" s="51">
        <f>IFERROR(VALUE(MID($C5283,1,2)),0)</f>
        <v>0</v>
      </c>
      <c r="AD5283" s="44">
        <f>IFERROR(VALUE(MID($C5283,4,3)),0)</f>
        <v>0</v>
      </c>
      <c r="AE5283" s="51">
        <f>VALUE(RIGHT("00"&amp;AC5283,2)&amp;RIGHT("000"&amp;AD5283,3))</f>
        <v>0</v>
      </c>
    </row>
    <row r="5284" spans="1:31">
      <c r="A5284" s="60" t="str">
        <f>IF(G5284&amp;Q5284&lt;&gt;"",W5284&amp;Q5284,"")</f>
        <v/>
      </c>
      <c r="B5284" s="60" t="str">
        <f>IF(C5284&lt;&gt;"",LEFT(C5284,9),"")</f>
        <v/>
      </c>
      <c r="V5284" s="60" t="str">
        <f>W5284&amp;H5284</f>
        <v/>
      </c>
      <c r="W5284" s="60" t="str">
        <f>_xlfn.LET(_xlpm.TextCell,TEXT(G5284,"###"),IF(_xlpm.TextCell&lt;&gt;"",IF(StyleSpaceSplit,IFERROR(IF(FIND(" ",_xlpm.TextCell)&gt;=1,MID(_xlpm.TextCell,1,FIND(" ",_xlpm.TextCell)-1),_xlpm.TextCell),_xlpm.TextCell),_xlpm.TextCell),""))</f>
        <v/>
      </c>
      <c r="X5284" s="60" t="str">
        <f>IF(A5284&lt;&gt;"",IFERROR(IF(FIND(" ",G5284)&gt;=1,MID(G5284,FIND(" ",G5284)+1,LEN(G5284)),""),""),"")</f>
        <v/>
      </c>
      <c r="AC5284" s="51">
        <f>IFERROR(VALUE(MID($C5284,1,2)),0)</f>
        <v>0</v>
      </c>
      <c r="AD5284" s="44">
        <f>IFERROR(VALUE(MID($C5284,4,3)),0)</f>
        <v>0</v>
      </c>
      <c r="AE5284" s="51">
        <f>VALUE(RIGHT("00"&amp;AC5284,2)&amp;RIGHT("000"&amp;AD5284,3))</f>
        <v>0</v>
      </c>
    </row>
    <row r="5285" spans="1:31">
      <c r="A5285" s="60" t="str">
        <f>IF(G5285&amp;Q5285&lt;&gt;"",W5285&amp;Q5285,"")</f>
        <v/>
      </c>
      <c r="B5285" s="60" t="str">
        <f>IF(C5285&lt;&gt;"",LEFT(C5285,9),"")</f>
        <v/>
      </c>
      <c r="V5285" s="60" t="str">
        <f>W5285&amp;H5285</f>
        <v/>
      </c>
      <c r="W5285" s="60" t="str">
        <f>_xlfn.LET(_xlpm.TextCell,TEXT(G5285,"###"),IF(_xlpm.TextCell&lt;&gt;"",IF(StyleSpaceSplit,IFERROR(IF(FIND(" ",_xlpm.TextCell)&gt;=1,MID(_xlpm.TextCell,1,FIND(" ",_xlpm.TextCell)-1),_xlpm.TextCell),_xlpm.TextCell),_xlpm.TextCell),""))</f>
        <v/>
      </c>
      <c r="X5285" s="60" t="str">
        <f>IF(A5285&lt;&gt;"",IFERROR(IF(FIND(" ",G5285)&gt;=1,MID(G5285,FIND(" ",G5285)+1,LEN(G5285)),""),""),"")</f>
        <v/>
      </c>
      <c r="AC5285" s="51">
        <f>IFERROR(VALUE(MID($C5285,1,2)),0)</f>
        <v>0</v>
      </c>
      <c r="AD5285" s="44">
        <f>IFERROR(VALUE(MID($C5285,4,3)),0)</f>
        <v>0</v>
      </c>
      <c r="AE5285" s="51">
        <f>VALUE(RIGHT("00"&amp;AC5285,2)&amp;RIGHT("000"&amp;AD5285,3))</f>
        <v>0</v>
      </c>
    </row>
    <row r="5286" spans="1:31">
      <c r="A5286" s="60" t="str">
        <f>IF(G5286&amp;Q5286&lt;&gt;"",W5286&amp;Q5286,"")</f>
        <v/>
      </c>
      <c r="B5286" s="60" t="str">
        <f>IF(C5286&lt;&gt;"",LEFT(C5286,9),"")</f>
        <v/>
      </c>
      <c r="V5286" s="60" t="str">
        <f>W5286&amp;H5286</f>
        <v/>
      </c>
      <c r="W5286" s="60" t="str">
        <f>_xlfn.LET(_xlpm.TextCell,TEXT(G5286,"###"),IF(_xlpm.TextCell&lt;&gt;"",IF(StyleSpaceSplit,IFERROR(IF(FIND(" ",_xlpm.TextCell)&gt;=1,MID(_xlpm.TextCell,1,FIND(" ",_xlpm.TextCell)-1),_xlpm.TextCell),_xlpm.TextCell),_xlpm.TextCell),""))</f>
        <v/>
      </c>
      <c r="X5286" s="60" t="str">
        <f>IF(A5286&lt;&gt;"",IFERROR(IF(FIND(" ",G5286)&gt;=1,MID(G5286,FIND(" ",G5286)+1,LEN(G5286)),""),""),"")</f>
        <v/>
      </c>
      <c r="AC5286" s="51">
        <f>IFERROR(VALUE(MID($C5286,1,2)),0)</f>
        <v>0</v>
      </c>
      <c r="AD5286" s="44">
        <f>IFERROR(VALUE(MID($C5286,4,3)),0)</f>
        <v>0</v>
      </c>
      <c r="AE5286" s="51">
        <f>VALUE(RIGHT("00"&amp;AC5286,2)&amp;RIGHT("000"&amp;AD5286,3))</f>
        <v>0</v>
      </c>
    </row>
    <row r="5287" spans="1:31">
      <c r="A5287" s="60" t="str">
        <f>IF(G5287&amp;Q5287&lt;&gt;"",W5287&amp;Q5287,"")</f>
        <v/>
      </c>
      <c r="B5287" s="60" t="str">
        <f>IF(C5287&lt;&gt;"",LEFT(C5287,9),"")</f>
        <v/>
      </c>
      <c r="V5287" s="60" t="str">
        <f>W5287&amp;H5287</f>
        <v/>
      </c>
      <c r="W5287" s="60" t="str">
        <f>_xlfn.LET(_xlpm.TextCell,TEXT(G5287,"###"),IF(_xlpm.TextCell&lt;&gt;"",IF(StyleSpaceSplit,IFERROR(IF(FIND(" ",_xlpm.TextCell)&gt;=1,MID(_xlpm.TextCell,1,FIND(" ",_xlpm.TextCell)-1),_xlpm.TextCell),_xlpm.TextCell),_xlpm.TextCell),""))</f>
        <v/>
      </c>
      <c r="X5287" s="60" t="str">
        <f>IF(A5287&lt;&gt;"",IFERROR(IF(FIND(" ",G5287)&gt;=1,MID(G5287,FIND(" ",G5287)+1,LEN(G5287)),""),""),"")</f>
        <v/>
      </c>
      <c r="AC5287" s="51">
        <f>IFERROR(VALUE(MID($C5287,1,2)),0)</f>
        <v>0</v>
      </c>
      <c r="AD5287" s="44">
        <f>IFERROR(VALUE(MID($C5287,4,3)),0)</f>
        <v>0</v>
      </c>
      <c r="AE5287" s="51">
        <f>VALUE(RIGHT("00"&amp;AC5287,2)&amp;RIGHT("000"&amp;AD5287,3))</f>
        <v>0</v>
      </c>
    </row>
    <row r="5288" spans="1:31">
      <c r="A5288" s="60" t="str">
        <f>IF(G5288&amp;Q5288&lt;&gt;"",W5288&amp;Q5288,"")</f>
        <v/>
      </c>
      <c r="B5288" s="60" t="str">
        <f>IF(C5288&lt;&gt;"",LEFT(C5288,9),"")</f>
        <v/>
      </c>
      <c r="V5288" s="60" t="str">
        <f>W5288&amp;H5288</f>
        <v/>
      </c>
      <c r="W5288" s="60" t="str">
        <f>_xlfn.LET(_xlpm.TextCell,TEXT(G5288,"###"),IF(_xlpm.TextCell&lt;&gt;"",IF(StyleSpaceSplit,IFERROR(IF(FIND(" ",_xlpm.TextCell)&gt;=1,MID(_xlpm.TextCell,1,FIND(" ",_xlpm.TextCell)-1),_xlpm.TextCell),_xlpm.TextCell),_xlpm.TextCell),""))</f>
        <v/>
      </c>
      <c r="X5288" s="60" t="str">
        <f>IF(A5288&lt;&gt;"",IFERROR(IF(FIND(" ",G5288)&gt;=1,MID(G5288,FIND(" ",G5288)+1,LEN(G5288)),""),""),"")</f>
        <v/>
      </c>
      <c r="AC5288" s="51">
        <f>IFERROR(VALUE(MID($C5288,1,2)),0)</f>
        <v>0</v>
      </c>
      <c r="AD5288" s="44">
        <f>IFERROR(VALUE(MID($C5288,4,3)),0)</f>
        <v>0</v>
      </c>
      <c r="AE5288" s="51">
        <f>VALUE(RIGHT("00"&amp;AC5288,2)&amp;RIGHT("000"&amp;AD5288,3))</f>
        <v>0</v>
      </c>
    </row>
    <row r="5289" spans="1:31">
      <c r="A5289" s="60" t="str">
        <f>IF(G5289&amp;Q5289&lt;&gt;"",W5289&amp;Q5289,"")</f>
        <v/>
      </c>
      <c r="B5289" s="60" t="str">
        <f>IF(C5289&lt;&gt;"",LEFT(C5289,9),"")</f>
        <v/>
      </c>
      <c r="V5289" s="60" t="str">
        <f>W5289&amp;H5289</f>
        <v/>
      </c>
      <c r="W5289" s="60" t="str">
        <f>_xlfn.LET(_xlpm.TextCell,TEXT(G5289,"###"),IF(_xlpm.TextCell&lt;&gt;"",IF(StyleSpaceSplit,IFERROR(IF(FIND(" ",_xlpm.TextCell)&gt;=1,MID(_xlpm.TextCell,1,FIND(" ",_xlpm.TextCell)-1),_xlpm.TextCell),_xlpm.TextCell),_xlpm.TextCell),""))</f>
        <v/>
      </c>
      <c r="X5289" s="60" t="str">
        <f>IF(A5289&lt;&gt;"",IFERROR(IF(FIND(" ",G5289)&gt;=1,MID(G5289,FIND(" ",G5289)+1,LEN(G5289)),""),""),"")</f>
        <v/>
      </c>
      <c r="AC5289" s="51">
        <f>IFERROR(VALUE(MID($C5289,1,2)),0)</f>
        <v>0</v>
      </c>
      <c r="AD5289" s="44">
        <f>IFERROR(VALUE(MID($C5289,4,3)),0)</f>
        <v>0</v>
      </c>
      <c r="AE5289" s="51">
        <f>VALUE(RIGHT("00"&amp;AC5289,2)&amp;RIGHT("000"&amp;AD5289,3))</f>
        <v>0</v>
      </c>
    </row>
    <row r="5290" spans="1:31">
      <c r="A5290" s="60" t="str">
        <f>IF(G5290&amp;Q5290&lt;&gt;"",W5290&amp;Q5290,"")</f>
        <v/>
      </c>
      <c r="B5290" s="60" t="str">
        <f>IF(C5290&lt;&gt;"",LEFT(C5290,9),"")</f>
        <v/>
      </c>
      <c r="V5290" s="60" t="str">
        <f>W5290&amp;H5290</f>
        <v/>
      </c>
      <c r="W5290" s="60" t="str">
        <f>_xlfn.LET(_xlpm.TextCell,TEXT(G5290,"###"),IF(_xlpm.TextCell&lt;&gt;"",IF(StyleSpaceSplit,IFERROR(IF(FIND(" ",_xlpm.TextCell)&gt;=1,MID(_xlpm.TextCell,1,FIND(" ",_xlpm.TextCell)-1),_xlpm.TextCell),_xlpm.TextCell),_xlpm.TextCell),""))</f>
        <v/>
      </c>
      <c r="X5290" s="60" t="str">
        <f>IF(A5290&lt;&gt;"",IFERROR(IF(FIND(" ",G5290)&gt;=1,MID(G5290,FIND(" ",G5290)+1,LEN(G5290)),""),""),"")</f>
        <v/>
      </c>
      <c r="AC5290" s="51">
        <f>IFERROR(VALUE(MID($C5290,1,2)),0)</f>
        <v>0</v>
      </c>
      <c r="AD5290" s="44">
        <f>IFERROR(VALUE(MID($C5290,4,3)),0)</f>
        <v>0</v>
      </c>
      <c r="AE5290" s="51">
        <f>VALUE(RIGHT("00"&amp;AC5290,2)&amp;RIGHT("000"&amp;AD5290,3))</f>
        <v>0</v>
      </c>
    </row>
    <row r="5291" spans="1:31">
      <c r="A5291" s="60" t="str">
        <f>IF(G5291&amp;Q5291&lt;&gt;"",W5291&amp;Q5291,"")</f>
        <v/>
      </c>
      <c r="B5291" s="60" t="str">
        <f>IF(C5291&lt;&gt;"",LEFT(C5291,9),"")</f>
        <v/>
      </c>
      <c r="V5291" s="60" t="str">
        <f>W5291&amp;H5291</f>
        <v/>
      </c>
      <c r="W5291" s="60" t="str">
        <f>_xlfn.LET(_xlpm.TextCell,TEXT(G5291,"###"),IF(_xlpm.TextCell&lt;&gt;"",IF(StyleSpaceSplit,IFERROR(IF(FIND(" ",_xlpm.TextCell)&gt;=1,MID(_xlpm.TextCell,1,FIND(" ",_xlpm.TextCell)-1),_xlpm.TextCell),_xlpm.TextCell),_xlpm.TextCell),""))</f>
        <v/>
      </c>
      <c r="X5291" s="60" t="str">
        <f>IF(A5291&lt;&gt;"",IFERROR(IF(FIND(" ",G5291)&gt;=1,MID(G5291,FIND(" ",G5291)+1,LEN(G5291)),""),""),"")</f>
        <v/>
      </c>
      <c r="AC5291" s="51">
        <f>IFERROR(VALUE(MID($C5291,1,2)),0)</f>
        <v>0</v>
      </c>
      <c r="AD5291" s="44">
        <f>IFERROR(VALUE(MID($C5291,4,3)),0)</f>
        <v>0</v>
      </c>
      <c r="AE5291" s="51">
        <f>VALUE(RIGHT("00"&amp;AC5291,2)&amp;RIGHT("000"&amp;AD5291,3))</f>
        <v>0</v>
      </c>
    </row>
    <row r="5292" spans="1:31">
      <c r="A5292" s="60" t="str">
        <f>IF(G5292&amp;Q5292&lt;&gt;"",W5292&amp;Q5292,"")</f>
        <v/>
      </c>
      <c r="B5292" s="60" t="str">
        <f>IF(C5292&lt;&gt;"",LEFT(C5292,9),"")</f>
        <v/>
      </c>
      <c r="V5292" s="60" t="str">
        <f>W5292&amp;H5292</f>
        <v/>
      </c>
      <c r="W5292" s="60" t="str">
        <f>_xlfn.LET(_xlpm.TextCell,TEXT(G5292,"###"),IF(_xlpm.TextCell&lt;&gt;"",IF(StyleSpaceSplit,IFERROR(IF(FIND(" ",_xlpm.TextCell)&gt;=1,MID(_xlpm.TextCell,1,FIND(" ",_xlpm.TextCell)-1),_xlpm.TextCell),_xlpm.TextCell),_xlpm.TextCell),""))</f>
        <v/>
      </c>
      <c r="X5292" s="60" t="str">
        <f>IF(A5292&lt;&gt;"",IFERROR(IF(FIND(" ",G5292)&gt;=1,MID(G5292,FIND(" ",G5292)+1,LEN(G5292)),""),""),"")</f>
        <v/>
      </c>
      <c r="AC5292" s="51">
        <f>IFERROR(VALUE(MID($C5292,1,2)),0)</f>
        <v>0</v>
      </c>
      <c r="AD5292" s="44">
        <f>IFERROR(VALUE(MID($C5292,4,3)),0)</f>
        <v>0</v>
      </c>
      <c r="AE5292" s="51">
        <f>VALUE(RIGHT("00"&amp;AC5292,2)&amp;RIGHT("000"&amp;AD5292,3))</f>
        <v>0</v>
      </c>
    </row>
    <row r="5293" spans="1:31">
      <c r="A5293" s="60" t="str">
        <f>IF(G5293&amp;Q5293&lt;&gt;"",W5293&amp;Q5293,"")</f>
        <v/>
      </c>
      <c r="B5293" s="60" t="str">
        <f>IF(C5293&lt;&gt;"",LEFT(C5293,9),"")</f>
        <v/>
      </c>
      <c r="V5293" s="60" t="str">
        <f>W5293&amp;H5293</f>
        <v/>
      </c>
      <c r="W5293" s="60" t="str">
        <f>_xlfn.LET(_xlpm.TextCell,TEXT(G5293,"###"),IF(_xlpm.TextCell&lt;&gt;"",IF(StyleSpaceSplit,IFERROR(IF(FIND(" ",_xlpm.TextCell)&gt;=1,MID(_xlpm.TextCell,1,FIND(" ",_xlpm.TextCell)-1),_xlpm.TextCell),_xlpm.TextCell),_xlpm.TextCell),""))</f>
        <v/>
      </c>
      <c r="X5293" s="60" t="str">
        <f>IF(A5293&lt;&gt;"",IFERROR(IF(FIND(" ",G5293)&gt;=1,MID(G5293,FIND(" ",G5293)+1,LEN(G5293)),""),""),"")</f>
        <v/>
      </c>
      <c r="AC5293" s="51">
        <f>IFERROR(VALUE(MID($C5293,1,2)),0)</f>
        <v>0</v>
      </c>
      <c r="AD5293" s="44">
        <f>IFERROR(VALUE(MID($C5293,4,3)),0)</f>
        <v>0</v>
      </c>
      <c r="AE5293" s="51">
        <f>VALUE(RIGHT("00"&amp;AC5293,2)&amp;RIGHT("000"&amp;AD5293,3))</f>
        <v>0</v>
      </c>
    </row>
    <row r="5294" spans="1:31">
      <c r="A5294" s="60" t="str">
        <f>IF(G5294&amp;Q5294&lt;&gt;"",W5294&amp;Q5294,"")</f>
        <v/>
      </c>
      <c r="B5294" s="60" t="str">
        <f>IF(C5294&lt;&gt;"",LEFT(C5294,9),"")</f>
        <v/>
      </c>
      <c r="V5294" s="60" t="str">
        <f>W5294&amp;H5294</f>
        <v/>
      </c>
      <c r="W5294" s="60" t="str">
        <f>_xlfn.LET(_xlpm.TextCell,TEXT(G5294,"###"),IF(_xlpm.TextCell&lt;&gt;"",IF(StyleSpaceSplit,IFERROR(IF(FIND(" ",_xlpm.TextCell)&gt;=1,MID(_xlpm.TextCell,1,FIND(" ",_xlpm.TextCell)-1),_xlpm.TextCell),_xlpm.TextCell),_xlpm.TextCell),""))</f>
        <v/>
      </c>
      <c r="X5294" s="60" t="str">
        <f>IF(A5294&lt;&gt;"",IFERROR(IF(FIND(" ",G5294)&gt;=1,MID(G5294,FIND(" ",G5294)+1,LEN(G5294)),""),""),"")</f>
        <v/>
      </c>
      <c r="AC5294" s="51">
        <f>IFERROR(VALUE(MID($C5294,1,2)),0)</f>
        <v>0</v>
      </c>
      <c r="AD5294" s="44">
        <f>IFERROR(VALUE(MID($C5294,4,3)),0)</f>
        <v>0</v>
      </c>
      <c r="AE5294" s="51">
        <f>VALUE(RIGHT("00"&amp;AC5294,2)&amp;RIGHT("000"&amp;AD5294,3))</f>
        <v>0</v>
      </c>
    </row>
    <row r="5295" spans="1:31">
      <c r="A5295" s="60" t="str">
        <f>IF(G5295&amp;Q5295&lt;&gt;"",W5295&amp;Q5295,"")</f>
        <v/>
      </c>
      <c r="B5295" s="60" t="str">
        <f>IF(C5295&lt;&gt;"",LEFT(C5295,9),"")</f>
        <v/>
      </c>
      <c r="V5295" s="60" t="str">
        <f>W5295&amp;H5295</f>
        <v/>
      </c>
      <c r="W5295" s="60" t="str">
        <f>_xlfn.LET(_xlpm.TextCell,TEXT(G5295,"###"),IF(_xlpm.TextCell&lt;&gt;"",IF(StyleSpaceSplit,IFERROR(IF(FIND(" ",_xlpm.TextCell)&gt;=1,MID(_xlpm.TextCell,1,FIND(" ",_xlpm.TextCell)-1),_xlpm.TextCell),_xlpm.TextCell),_xlpm.TextCell),""))</f>
        <v/>
      </c>
      <c r="X5295" s="60" t="str">
        <f>IF(A5295&lt;&gt;"",IFERROR(IF(FIND(" ",G5295)&gt;=1,MID(G5295,FIND(" ",G5295)+1,LEN(G5295)),""),""),"")</f>
        <v/>
      </c>
      <c r="AC5295" s="51">
        <f>IFERROR(VALUE(MID($C5295,1,2)),0)</f>
        <v>0</v>
      </c>
      <c r="AD5295" s="44">
        <f>IFERROR(VALUE(MID($C5295,4,3)),0)</f>
        <v>0</v>
      </c>
      <c r="AE5295" s="51">
        <f>VALUE(RIGHT("00"&amp;AC5295,2)&amp;RIGHT("000"&amp;AD5295,3))</f>
        <v>0</v>
      </c>
    </row>
    <row r="5296" spans="1:31">
      <c r="A5296" s="60" t="str">
        <f>IF(G5296&amp;Q5296&lt;&gt;"",W5296&amp;Q5296,"")</f>
        <v/>
      </c>
      <c r="B5296" s="60" t="str">
        <f>IF(C5296&lt;&gt;"",LEFT(C5296,9),"")</f>
        <v/>
      </c>
      <c r="V5296" s="60" t="str">
        <f>W5296&amp;H5296</f>
        <v/>
      </c>
      <c r="W5296" s="60" t="str">
        <f>_xlfn.LET(_xlpm.TextCell,TEXT(G5296,"###"),IF(_xlpm.TextCell&lt;&gt;"",IF(StyleSpaceSplit,IFERROR(IF(FIND(" ",_xlpm.TextCell)&gt;=1,MID(_xlpm.TextCell,1,FIND(" ",_xlpm.TextCell)-1),_xlpm.TextCell),_xlpm.TextCell),_xlpm.TextCell),""))</f>
        <v/>
      </c>
      <c r="X5296" s="60" t="str">
        <f>IF(A5296&lt;&gt;"",IFERROR(IF(FIND(" ",G5296)&gt;=1,MID(G5296,FIND(" ",G5296)+1,LEN(G5296)),""),""),"")</f>
        <v/>
      </c>
      <c r="AC5296" s="51">
        <f>IFERROR(VALUE(MID($C5296,1,2)),0)</f>
        <v>0</v>
      </c>
      <c r="AD5296" s="44">
        <f>IFERROR(VALUE(MID($C5296,4,3)),0)</f>
        <v>0</v>
      </c>
      <c r="AE5296" s="51">
        <f>VALUE(RIGHT("00"&amp;AC5296,2)&amp;RIGHT("000"&amp;AD5296,3))</f>
        <v>0</v>
      </c>
    </row>
    <row r="5297" spans="1:31">
      <c r="A5297" s="60" t="str">
        <f>IF(G5297&amp;Q5297&lt;&gt;"",W5297&amp;Q5297,"")</f>
        <v/>
      </c>
      <c r="B5297" s="60" t="str">
        <f>IF(C5297&lt;&gt;"",LEFT(C5297,9),"")</f>
        <v/>
      </c>
      <c r="V5297" s="60" t="str">
        <f>W5297&amp;H5297</f>
        <v/>
      </c>
      <c r="W5297" s="60" t="str">
        <f>_xlfn.LET(_xlpm.TextCell,TEXT(G5297,"###"),IF(_xlpm.TextCell&lt;&gt;"",IF(StyleSpaceSplit,IFERROR(IF(FIND(" ",_xlpm.TextCell)&gt;=1,MID(_xlpm.TextCell,1,FIND(" ",_xlpm.TextCell)-1),_xlpm.TextCell),_xlpm.TextCell),_xlpm.TextCell),""))</f>
        <v/>
      </c>
      <c r="X5297" s="60" t="str">
        <f>IF(A5297&lt;&gt;"",IFERROR(IF(FIND(" ",G5297)&gt;=1,MID(G5297,FIND(" ",G5297)+1,LEN(G5297)),""),""),"")</f>
        <v/>
      </c>
      <c r="AC5297" s="51">
        <f>IFERROR(VALUE(MID($C5297,1,2)),0)</f>
        <v>0</v>
      </c>
      <c r="AD5297" s="44">
        <f>IFERROR(VALUE(MID($C5297,4,3)),0)</f>
        <v>0</v>
      </c>
      <c r="AE5297" s="51">
        <f>VALUE(RIGHT("00"&amp;AC5297,2)&amp;RIGHT("000"&amp;AD5297,3))</f>
        <v>0</v>
      </c>
    </row>
    <row r="5298" spans="1:31">
      <c r="A5298" s="60" t="str">
        <f>IF(G5298&amp;Q5298&lt;&gt;"",W5298&amp;Q5298,"")</f>
        <v/>
      </c>
      <c r="B5298" s="60" t="str">
        <f>IF(C5298&lt;&gt;"",LEFT(C5298,9),"")</f>
        <v/>
      </c>
      <c r="V5298" s="60" t="str">
        <f>W5298&amp;H5298</f>
        <v/>
      </c>
      <c r="W5298" s="60" t="str">
        <f>_xlfn.LET(_xlpm.TextCell,TEXT(G5298,"###"),IF(_xlpm.TextCell&lt;&gt;"",IF(StyleSpaceSplit,IFERROR(IF(FIND(" ",_xlpm.TextCell)&gt;=1,MID(_xlpm.TextCell,1,FIND(" ",_xlpm.TextCell)-1),_xlpm.TextCell),_xlpm.TextCell),_xlpm.TextCell),""))</f>
        <v/>
      </c>
      <c r="X5298" s="60" t="str">
        <f>IF(A5298&lt;&gt;"",IFERROR(IF(FIND(" ",G5298)&gt;=1,MID(G5298,FIND(" ",G5298)+1,LEN(G5298)),""),""),"")</f>
        <v/>
      </c>
      <c r="AC5298" s="51">
        <f>IFERROR(VALUE(MID($C5298,1,2)),0)</f>
        <v>0</v>
      </c>
      <c r="AD5298" s="44">
        <f>IFERROR(VALUE(MID($C5298,4,3)),0)</f>
        <v>0</v>
      </c>
      <c r="AE5298" s="51">
        <f>VALUE(RIGHT("00"&amp;AC5298,2)&amp;RIGHT("000"&amp;AD5298,3))</f>
        <v>0</v>
      </c>
    </row>
    <row r="5299" spans="1:31">
      <c r="A5299" s="60" t="str">
        <f>IF(G5299&amp;Q5299&lt;&gt;"",W5299&amp;Q5299,"")</f>
        <v/>
      </c>
      <c r="B5299" s="60" t="str">
        <f>IF(C5299&lt;&gt;"",LEFT(C5299,9),"")</f>
        <v/>
      </c>
      <c r="V5299" s="60" t="str">
        <f>W5299&amp;H5299</f>
        <v/>
      </c>
      <c r="W5299" s="60" t="str">
        <f>_xlfn.LET(_xlpm.TextCell,TEXT(G5299,"###"),IF(_xlpm.TextCell&lt;&gt;"",IF(StyleSpaceSplit,IFERROR(IF(FIND(" ",_xlpm.TextCell)&gt;=1,MID(_xlpm.TextCell,1,FIND(" ",_xlpm.TextCell)-1),_xlpm.TextCell),_xlpm.TextCell),_xlpm.TextCell),""))</f>
        <v/>
      </c>
      <c r="X5299" s="60" t="str">
        <f>IF(A5299&lt;&gt;"",IFERROR(IF(FIND(" ",G5299)&gt;=1,MID(G5299,FIND(" ",G5299)+1,LEN(G5299)),""),""),"")</f>
        <v/>
      </c>
      <c r="AC5299" s="51">
        <f>IFERROR(VALUE(MID($C5299,1,2)),0)</f>
        <v>0</v>
      </c>
      <c r="AD5299" s="44">
        <f>IFERROR(VALUE(MID($C5299,4,3)),0)</f>
        <v>0</v>
      </c>
      <c r="AE5299" s="51">
        <f>VALUE(RIGHT("00"&amp;AC5299,2)&amp;RIGHT("000"&amp;AD5299,3))</f>
        <v>0</v>
      </c>
    </row>
    <row r="5300" spans="1:31">
      <c r="A5300" s="60" t="str">
        <f>IF(G5300&amp;Q5300&lt;&gt;"",W5300&amp;Q5300,"")</f>
        <v/>
      </c>
      <c r="B5300" s="60" t="str">
        <f>IF(C5300&lt;&gt;"",LEFT(C5300,9),"")</f>
        <v/>
      </c>
      <c r="V5300" s="60" t="str">
        <f>W5300&amp;H5300</f>
        <v/>
      </c>
      <c r="W5300" s="60" t="str">
        <f>_xlfn.LET(_xlpm.TextCell,TEXT(G5300,"###"),IF(_xlpm.TextCell&lt;&gt;"",IF(StyleSpaceSplit,IFERROR(IF(FIND(" ",_xlpm.TextCell)&gt;=1,MID(_xlpm.TextCell,1,FIND(" ",_xlpm.TextCell)-1),_xlpm.TextCell),_xlpm.TextCell),_xlpm.TextCell),""))</f>
        <v/>
      </c>
      <c r="X5300" s="60" t="str">
        <f>IF(A5300&lt;&gt;"",IFERROR(IF(FIND(" ",G5300)&gt;=1,MID(G5300,FIND(" ",G5300)+1,LEN(G5300)),""),""),"")</f>
        <v/>
      </c>
      <c r="AC5300" s="51">
        <f>IFERROR(VALUE(MID($C5300,1,2)),0)</f>
        <v>0</v>
      </c>
      <c r="AD5300" s="44">
        <f>IFERROR(VALUE(MID($C5300,4,3)),0)</f>
        <v>0</v>
      </c>
      <c r="AE5300" s="51">
        <f>VALUE(RIGHT("00"&amp;AC5300,2)&amp;RIGHT("000"&amp;AD5300,3))</f>
        <v>0</v>
      </c>
    </row>
    <row r="5301" spans="1:31">
      <c r="A5301" s="60" t="str">
        <f>IF(G5301&amp;Q5301&lt;&gt;"",W5301&amp;Q5301,"")</f>
        <v/>
      </c>
      <c r="B5301" s="60" t="str">
        <f>IF(C5301&lt;&gt;"",LEFT(C5301,9),"")</f>
        <v/>
      </c>
      <c r="V5301" s="60" t="str">
        <f>W5301&amp;H5301</f>
        <v/>
      </c>
      <c r="W5301" s="60" t="str">
        <f>_xlfn.LET(_xlpm.TextCell,TEXT(G5301,"###"),IF(_xlpm.TextCell&lt;&gt;"",IF(StyleSpaceSplit,IFERROR(IF(FIND(" ",_xlpm.TextCell)&gt;=1,MID(_xlpm.TextCell,1,FIND(" ",_xlpm.TextCell)-1),_xlpm.TextCell),_xlpm.TextCell),_xlpm.TextCell),""))</f>
        <v/>
      </c>
      <c r="X5301" s="60" t="str">
        <f>IF(A5301&lt;&gt;"",IFERROR(IF(FIND(" ",G5301)&gt;=1,MID(G5301,FIND(" ",G5301)+1,LEN(G5301)),""),""),"")</f>
        <v/>
      </c>
      <c r="AC5301" s="51">
        <f>IFERROR(VALUE(MID($C5301,1,2)),0)</f>
        <v>0</v>
      </c>
      <c r="AD5301" s="44">
        <f>IFERROR(VALUE(MID($C5301,4,3)),0)</f>
        <v>0</v>
      </c>
      <c r="AE5301" s="51">
        <f>VALUE(RIGHT("00"&amp;AC5301,2)&amp;RIGHT("000"&amp;AD5301,3))</f>
        <v>0</v>
      </c>
    </row>
    <row r="5302" spans="1:31">
      <c r="A5302" s="60" t="str">
        <f>IF(G5302&amp;Q5302&lt;&gt;"",W5302&amp;Q5302,"")</f>
        <v/>
      </c>
      <c r="B5302" s="60" t="str">
        <f>IF(C5302&lt;&gt;"",LEFT(C5302,9),"")</f>
        <v/>
      </c>
      <c r="V5302" s="60" t="str">
        <f>W5302&amp;H5302</f>
        <v/>
      </c>
      <c r="W5302" s="60" t="str">
        <f>_xlfn.LET(_xlpm.TextCell,TEXT(G5302,"###"),IF(_xlpm.TextCell&lt;&gt;"",IF(StyleSpaceSplit,IFERROR(IF(FIND(" ",_xlpm.TextCell)&gt;=1,MID(_xlpm.TextCell,1,FIND(" ",_xlpm.TextCell)-1),_xlpm.TextCell),_xlpm.TextCell),_xlpm.TextCell),""))</f>
        <v/>
      </c>
      <c r="X5302" s="60" t="str">
        <f>IF(A5302&lt;&gt;"",IFERROR(IF(FIND(" ",G5302)&gt;=1,MID(G5302,FIND(" ",G5302)+1,LEN(G5302)),""),""),"")</f>
        <v/>
      </c>
      <c r="AC5302" s="51">
        <f>IFERROR(VALUE(MID($C5302,1,2)),0)</f>
        <v>0</v>
      </c>
      <c r="AD5302" s="44">
        <f>IFERROR(VALUE(MID($C5302,4,3)),0)</f>
        <v>0</v>
      </c>
      <c r="AE5302" s="51">
        <f>VALUE(RIGHT("00"&amp;AC5302,2)&amp;RIGHT("000"&amp;AD5302,3))</f>
        <v>0</v>
      </c>
    </row>
    <row r="5303" spans="1:31">
      <c r="A5303" s="60" t="str">
        <f>IF(G5303&amp;Q5303&lt;&gt;"",W5303&amp;Q5303,"")</f>
        <v/>
      </c>
      <c r="B5303" s="60" t="str">
        <f>IF(C5303&lt;&gt;"",LEFT(C5303,9),"")</f>
        <v/>
      </c>
      <c r="V5303" s="60" t="str">
        <f>W5303&amp;H5303</f>
        <v/>
      </c>
      <c r="W5303" s="60" t="str">
        <f>_xlfn.LET(_xlpm.TextCell,TEXT(G5303,"###"),IF(_xlpm.TextCell&lt;&gt;"",IF(StyleSpaceSplit,IFERROR(IF(FIND(" ",_xlpm.TextCell)&gt;=1,MID(_xlpm.TextCell,1,FIND(" ",_xlpm.TextCell)-1),_xlpm.TextCell),_xlpm.TextCell),_xlpm.TextCell),""))</f>
        <v/>
      </c>
      <c r="X5303" s="60" t="str">
        <f>IF(A5303&lt;&gt;"",IFERROR(IF(FIND(" ",G5303)&gt;=1,MID(G5303,FIND(" ",G5303)+1,LEN(G5303)),""),""),"")</f>
        <v/>
      </c>
      <c r="AC5303" s="51">
        <f>IFERROR(VALUE(MID($C5303,1,2)),0)</f>
        <v>0</v>
      </c>
      <c r="AD5303" s="44">
        <f>IFERROR(VALUE(MID($C5303,4,3)),0)</f>
        <v>0</v>
      </c>
      <c r="AE5303" s="51">
        <f>VALUE(RIGHT("00"&amp;AC5303,2)&amp;RIGHT("000"&amp;AD5303,3))</f>
        <v>0</v>
      </c>
    </row>
    <row r="5304" spans="1:31">
      <c r="A5304" s="60" t="str">
        <f>IF(G5304&amp;Q5304&lt;&gt;"",W5304&amp;Q5304,"")</f>
        <v/>
      </c>
      <c r="B5304" s="60" t="str">
        <f>IF(C5304&lt;&gt;"",LEFT(C5304,9),"")</f>
        <v/>
      </c>
      <c r="V5304" s="60" t="str">
        <f>W5304&amp;H5304</f>
        <v/>
      </c>
      <c r="W5304" s="60" t="str">
        <f>_xlfn.LET(_xlpm.TextCell,TEXT(G5304,"###"),IF(_xlpm.TextCell&lt;&gt;"",IF(StyleSpaceSplit,IFERROR(IF(FIND(" ",_xlpm.TextCell)&gt;=1,MID(_xlpm.TextCell,1,FIND(" ",_xlpm.TextCell)-1),_xlpm.TextCell),_xlpm.TextCell),_xlpm.TextCell),""))</f>
        <v/>
      </c>
      <c r="X5304" s="60" t="str">
        <f>IF(A5304&lt;&gt;"",IFERROR(IF(FIND(" ",G5304)&gt;=1,MID(G5304,FIND(" ",G5304)+1,LEN(G5304)),""),""),"")</f>
        <v/>
      </c>
      <c r="AC5304" s="51">
        <f>IFERROR(VALUE(MID($C5304,1,2)),0)</f>
        <v>0</v>
      </c>
      <c r="AD5304" s="44">
        <f>IFERROR(VALUE(MID($C5304,4,3)),0)</f>
        <v>0</v>
      </c>
      <c r="AE5304" s="51">
        <f>VALUE(RIGHT("00"&amp;AC5304,2)&amp;RIGHT("000"&amp;AD5304,3))</f>
        <v>0</v>
      </c>
    </row>
    <row r="5305" spans="1:31">
      <c r="A5305" s="60" t="str">
        <f>IF(G5305&amp;Q5305&lt;&gt;"",W5305&amp;Q5305,"")</f>
        <v/>
      </c>
      <c r="B5305" s="60" t="str">
        <f>IF(C5305&lt;&gt;"",LEFT(C5305,9),"")</f>
        <v/>
      </c>
      <c r="V5305" s="60" t="str">
        <f>W5305&amp;H5305</f>
        <v/>
      </c>
      <c r="W5305" s="60" t="str">
        <f>_xlfn.LET(_xlpm.TextCell,TEXT(G5305,"###"),IF(_xlpm.TextCell&lt;&gt;"",IF(StyleSpaceSplit,IFERROR(IF(FIND(" ",_xlpm.TextCell)&gt;=1,MID(_xlpm.TextCell,1,FIND(" ",_xlpm.TextCell)-1),_xlpm.TextCell),_xlpm.TextCell),_xlpm.TextCell),""))</f>
        <v/>
      </c>
      <c r="X5305" s="60" t="str">
        <f>IF(A5305&lt;&gt;"",IFERROR(IF(FIND(" ",G5305)&gt;=1,MID(G5305,FIND(" ",G5305)+1,LEN(G5305)),""),""),"")</f>
        <v/>
      </c>
      <c r="AC5305" s="51">
        <f>IFERROR(VALUE(MID($C5305,1,2)),0)</f>
        <v>0</v>
      </c>
      <c r="AD5305" s="44">
        <f>IFERROR(VALUE(MID($C5305,4,3)),0)</f>
        <v>0</v>
      </c>
      <c r="AE5305" s="51">
        <f>VALUE(RIGHT("00"&amp;AC5305,2)&amp;RIGHT("000"&amp;AD5305,3))</f>
        <v>0</v>
      </c>
    </row>
    <row r="5306" spans="1:31">
      <c r="A5306" s="60" t="str">
        <f>IF(G5306&amp;Q5306&lt;&gt;"",W5306&amp;Q5306,"")</f>
        <v/>
      </c>
      <c r="B5306" s="60" t="str">
        <f>IF(C5306&lt;&gt;"",LEFT(C5306,9),"")</f>
        <v/>
      </c>
      <c r="V5306" s="60" t="str">
        <f>W5306&amp;H5306</f>
        <v/>
      </c>
      <c r="W5306" s="60" t="str">
        <f>_xlfn.LET(_xlpm.TextCell,TEXT(G5306,"###"),IF(_xlpm.TextCell&lt;&gt;"",IF(StyleSpaceSplit,IFERROR(IF(FIND(" ",_xlpm.TextCell)&gt;=1,MID(_xlpm.TextCell,1,FIND(" ",_xlpm.TextCell)-1),_xlpm.TextCell),_xlpm.TextCell),_xlpm.TextCell),""))</f>
        <v/>
      </c>
      <c r="X5306" s="60" t="str">
        <f>IF(A5306&lt;&gt;"",IFERROR(IF(FIND(" ",G5306)&gt;=1,MID(G5306,FIND(" ",G5306)+1,LEN(G5306)),""),""),"")</f>
        <v/>
      </c>
      <c r="AC5306" s="51">
        <f>IFERROR(VALUE(MID($C5306,1,2)),0)</f>
        <v>0</v>
      </c>
      <c r="AD5306" s="44">
        <f>IFERROR(VALUE(MID($C5306,4,3)),0)</f>
        <v>0</v>
      </c>
      <c r="AE5306" s="51">
        <f>VALUE(RIGHT("00"&amp;AC5306,2)&amp;RIGHT("000"&amp;AD5306,3))</f>
        <v>0</v>
      </c>
    </row>
    <row r="5307" spans="1:31">
      <c r="A5307" s="60" t="str">
        <f>IF(G5307&amp;Q5307&lt;&gt;"",W5307&amp;Q5307,"")</f>
        <v/>
      </c>
      <c r="B5307" s="60" t="str">
        <f>IF(C5307&lt;&gt;"",LEFT(C5307,9),"")</f>
        <v/>
      </c>
      <c r="V5307" s="60" t="str">
        <f>W5307&amp;H5307</f>
        <v/>
      </c>
      <c r="W5307" s="60" t="str">
        <f>_xlfn.LET(_xlpm.TextCell,TEXT(G5307,"###"),IF(_xlpm.TextCell&lt;&gt;"",IF(StyleSpaceSplit,IFERROR(IF(FIND(" ",_xlpm.TextCell)&gt;=1,MID(_xlpm.TextCell,1,FIND(" ",_xlpm.TextCell)-1),_xlpm.TextCell),_xlpm.TextCell),_xlpm.TextCell),""))</f>
        <v/>
      </c>
      <c r="X5307" s="60" t="str">
        <f>IF(A5307&lt;&gt;"",IFERROR(IF(FIND(" ",G5307)&gt;=1,MID(G5307,FIND(" ",G5307)+1,LEN(G5307)),""),""),"")</f>
        <v/>
      </c>
      <c r="AC5307" s="51">
        <f>IFERROR(VALUE(MID($C5307,1,2)),0)</f>
        <v>0</v>
      </c>
      <c r="AD5307" s="44">
        <f>IFERROR(VALUE(MID($C5307,4,3)),0)</f>
        <v>0</v>
      </c>
      <c r="AE5307" s="51">
        <f>VALUE(RIGHT("00"&amp;AC5307,2)&amp;RIGHT("000"&amp;AD5307,3))</f>
        <v>0</v>
      </c>
    </row>
    <row r="5308" spans="1:31">
      <c r="A5308" s="60" t="str">
        <f>IF(G5308&amp;Q5308&lt;&gt;"",W5308&amp;Q5308,"")</f>
        <v/>
      </c>
      <c r="B5308" s="60" t="str">
        <f>IF(C5308&lt;&gt;"",LEFT(C5308,9),"")</f>
        <v/>
      </c>
      <c r="V5308" s="60" t="str">
        <f>W5308&amp;H5308</f>
        <v/>
      </c>
      <c r="W5308" s="60" t="str">
        <f>_xlfn.LET(_xlpm.TextCell,TEXT(G5308,"###"),IF(_xlpm.TextCell&lt;&gt;"",IF(StyleSpaceSplit,IFERROR(IF(FIND(" ",_xlpm.TextCell)&gt;=1,MID(_xlpm.TextCell,1,FIND(" ",_xlpm.TextCell)-1),_xlpm.TextCell),_xlpm.TextCell),_xlpm.TextCell),""))</f>
        <v/>
      </c>
      <c r="X5308" s="60" t="str">
        <f>IF(A5308&lt;&gt;"",IFERROR(IF(FIND(" ",G5308)&gt;=1,MID(G5308,FIND(" ",G5308)+1,LEN(G5308)),""),""),"")</f>
        <v/>
      </c>
      <c r="AC5308" s="51">
        <f>IFERROR(VALUE(MID($C5308,1,2)),0)</f>
        <v>0</v>
      </c>
      <c r="AD5308" s="44">
        <f>IFERROR(VALUE(MID($C5308,4,3)),0)</f>
        <v>0</v>
      </c>
      <c r="AE5308" s="51">
        <f>VALUE(RIGHT("00"&amp;AC5308,2)&amp;RIGHT("000"&amp;AD5308,3))</f>
        <v>0</v>
      </c>
    </row>
    <row r="5309" spans="1:31">
      <c r="A5309" s="60" t="str">
        <f>IF(G5309&amp;Q5309&lt;&gt;"",W5309&amp;Q5309,"")</f>
        <v/>
      </c>
      <c r="B5309" s="60" t="str">
        <f>IF(C5309&lt;&gt;"",LEFT(C5309,9),"")</f>
        <v/>
      </c>
      <c r="V5309" s="60" t="str">
        <f>W5309&amp;H5309</f>
        <v/>
      </c>
      <c r="W5309" s="60" t="str">
        <f>_xlfn.LET(_xlpm.TextCell,TEXT(G5309,"###"),IF(_xlpm.TextCell&lt;&gt;"",IF(StyleSpaceSplit,IFERROR(IF(FIND(" ",_xlpm.TextCell)&gt;=1,MID(_xlpm.TextCell,1,FIND(" ",_xlpm.TextCell)-1),_xlpm.TextCell),_xlpm.TextCell),_xlpm.TextCell),""))</f>
        <v/>
      </c>
      <c r="X5309" s="60" t="str">
        <f>IF(A5309&lt;&gt;"",IFERROR(IF(FIND(" ",G5309)&gt;=1,MID(G5309,FIND(" ",G5309)+1,LEN(G5309)),""),""),"")</f>
        <v/>
      </c>
      <c r="AC5309" s="51">
        <f>IFERROR(VALUE(MID($C5309,1,2)),0)</f>
        <v>0</v>
      </c>
      <c r="AD5309" s="44">
        <f>IFERROR(VALUE(MID($C5309,4,3)),0)</f>
        <v>0</v>
      </c>
      <c r="AE5309" s="51">
        <f>VALUE(RIGHT("00"&amp;AC5309,2)&amp;RIGHT("000"&amp;AD5309,3))</f>
        <v>0</v>
      </c>
    </row>
    <row r="5310" spans="1:31">
      <c r="A5310" s="60" t="str">
        <f>IF(G5310&amp;Q5310&lt;&gt;"",W5310&amp;Q5310,"")</f>
        <v/>
      </c>
      <c r="B5310" s="60" t="str">
        <f>IF(C5310&lt;&gt;"",LEFT(C5310,9),"")</f>
        <v/>
      </c>
      <c r="V5310" s="60" t="str">
        <f>W5310&amp;H5310</f>
        <v/>
      </c>
      <c r="W5310" s="60" t="str">
        <f>_xlfn.LET(_xlpm.TextCell,TEXT(G5310,"###"),IF(_xlpm.TextCell&lt;&gt;"",IF(StyleSpaceSplit,IFERROR(IF(FIND(" ",_xlpm.TextCell)&gt;=1,MID(_xlpm.TextCell,1,FIND(" ",_xlpm.TextCell)-1),_xlpm.TextCell),_xlpm.TextCell),_xlpm.TextCell),""))</f>
        <v/>
      </c>
      <c r="X5310" s="60" t="str">
        <f>IF(A5310&lt;&gt;"",IFERROR(IF(FIND(" ",G5310)&gt;=1,MID(G5310,FIND(" ",G5310)+1,LEN(G5310)),""),""),"")</f>
        <v/>
      </c>
      <c r="AC5310" s="51">
        <f>IFERROR(VALUE(MID($C5310,1,2)),0)</f>
        <v>0</v>
      </c>
      <c r="AD5310" s="44">
        <f>IFERROR(VALUE(MID($C5310,4,3)),0)</f>
        <v>0</v>
      </c>
      <c r="AE5310" s="51">
        <f>VALUE(RIGHT("00"&amp;AC5310,2)&amp;RIGHT("000"&amp;AD5310,3))</f>
        <v>0</v>
      </c>
    </row>
    <row r="5311" spans="1:31">
      <c r="A5311" s="60" t="str">
        <f>IF(G5311&amp;Q5311&lt;&gt;"",W5311&amp;Q5311,"")</f>
        <v/>
      </c>
      <c r="B5311" s="60" t="str">
        <f>IF(C5311&lt;&gt;"",LEFT(C5311,9),"")</f>
        <v/>
      </c>
      <c r="V5311" s="60" t="str">
        <f>W5311&amp;H5311</f>
        <v/>
      </c>
      <c r="W5311" s="60" t="str">
        <f>_xlfn.LET(_xlpm.TextCell,TEXT(G5311,"###"),IF(_xlpm.TextCell&lt;&gt;"",IF(StyleSpaceSplit,IFERROR(IF(FIND(" ",_xlpm.TextCell)&gt;=1,MID(_xlpm.TextCell,1,FIND(" ",_xlpm.TextCell)-1),_xlpm.TextCell),_xlpm.TextCell),_xlpm.TextCell),""))</f>
        <v/>
      </c>
      <c r="X5311" s="60" t="str">
        <f>IF(A5311&lt;&gt;"",IFERROR(IF(FIND(" ",G5311)&gt;=1,MID(G5311,FIND(" ",G5311)+1,LEN(G5311)),""),""),"")</f>
        <v/>
      </c>
      <c r="AC5311" s="51">
        <f>IFERROR(VALUE(MID($C5311,1,2)),0)</f>
        <v>0</v>
      </c>
      <c r="AD5311" s="44">
        <f>IFERROR(VALUE(MID($C5311,4,3)),0)</f>
        <v>0</v>
      </c>
      <c r="AE5311" s="51">
        <f>VALUE(RIGHT("00"&amp;AC5311,2)&amp;RIGHT("000"&amp;AD5311,3))</f>
        <v>0</v>
      </c>
    </row>
    <row r="5312" spans="1:31">
      <c r="A5312" s="60" t="str">
        <f>IF(G5312&amp;Q5312&lt;&gt;"",W5312&amp;Q5312,"")</f>
        <v/>
      </c>
      <c r="B5312" s="60" t="str">
        <f>IF(C5312&lt;&gt;"",LEFT(C5312,9),"")</f>
        <v/>
      </c>
      <c r="V5312" s="60" t="str">
        <f>W5312&amp;H5312</f>
        <v/>
      </c>
      <c r="W5312" s="60" t="str">
        <f>_xlfn.LET(_xlpm.TextCell,TEXT(G5312,"###"),IF(_xlpm.TextCell&lt;&gt;"",IF(StyleSpaceSplit,IFERROR(IF(FIND(" ",_xlpm.TextCell)&gt;=1,MID(_xlpm.TextCell,1,FIND(" ",_xlpm.TextCell)-1),_xlpm.TextCell),_xlpm.TextCell),_xlpm.TextCell),""))</f>
        <v/>
      </c>
      <c r="X5312" s="60" t="str">
        <f>IF(A5312&lt;&gt;"",IFERROR(IF(FIND(" ",G5312)&gt;=1,MID(G5312,FIND(" ",G5312)+1,LEN(G5312)),""),""),"")</f>
        <v/>
      </c>
      <c r="AC5312" s="51">
        <f>IFERROR(VALUE(MID($C5312,1,2)),0)</f>
        <v>0</v>
      </c>
      <c r="AD5312" s="44">
        <f>IFERROR(VALUE(MID($C5312,4,3)),0)</f>
        <v>0</v>
      </c>
      <c r="AE5312" s="51">
        <f>VALUE(RIGHT("00"&amp;AC5312,2)&amp;RIGHT("000"&amp;AD5312,3))</f>
        <v>0</v>
      </c>
    </row>
    <row r="5313" spans="1:31">
      <c r="A5313" s="60" t="str">
        <f>IF(G5313&amp;Q5313&lt;&gt;"",W5313&amp;Q5313,"")</f>
        <v/>
      </c>
      <c r="B5313" s="60" t="str">
        <f>IF(C5313&lt;&gt;"",LEFT(C5313,9),"")</f>
        <v/>
      </c>
      <c r="V5313" s="60" t="str">
        <f>W5313&amp;H5313</f>
        <v/>
      </c>
      <c r="W5313" s="60" t="str">
        <f>_xlfn.LET(_xlpm.TextCell,TEXT(G5313,"###"),IF(_xlpm.TextCell&lt;&gt;"",IF(StyleSpaceSplit,IFERROR(IF(FIND(" ",_xlpm.TextCell)&gt;=1,MID(_xlpm.TextCell,1,FIND(" ",_xlpm.TextCell)-1),_xlpm.TextCell),_xlpm.TextCell),_xlpm.TextCell),""))</f>
        <v/>
      </c>
      <c r="X5313" s="60" t="str">
        <f>IF(A5313&lt;&gt;"",IFERROR(IF(FIND(" ",G5313)&gt;=1,MID(G5313,FIND(" ",G5313)+1,LEN(G5313)),""),""),"")</f>
        <v/>
      </c>
      <c r="AC5313" s="51">
        <f>IFERROR(VALUE(MID($C5313,1,2)),0)</f>
        <v>0</v>
      </c>
      <c r="AD5313" s="44">
        <f>IFERROR(VALUE(MID($C5313,4,3)),0)</f>
        <v>0</v>
      </c>
      <c r="AE5313" s="51">
        <f>VALUE(RIGHT("00"&amp;AC5313,2)&amp;RIGHT("000"&amp;AD5313,3))</f>
        <v>0</v>
      </c>
    </row>
    <row r="5314" spans="1:31">
      <c r="A5314" s="60" t="str">
        <f>IF(G5314&amp;Q5314&lt;&gt;"",W5314&amp;Q5314,"")</f>
        <v/>
      </c>
      <c r="B5314" s="60" t="str">
        <f>IF(C5314&lt;&gt;"",LEFT(C5314,9),"")</f>
        <v/>
      </c>
      <c r="V5314" s="60" t="str">
        <f>W5314&amp;H5314</f>
        <v/>
      </c>
      <c r="W5314" s="60" t="str">
        <f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>IF(A5314&lt;&gt;"",IFERROR(IF(FIND(" ",G5314)&gt;=1,MID(G5314,FIND(" ",G5314)+1,LEN(G5314)),""),""),"")</f>
        <v/>
      </c>
      <c r="AC5314" s="51">
        <f>IFERROR(VALUE(MID($C5314,1,2)),0)</f>
        <v>0</v>
      </c>
      <c r="AD5314" s="44">
        <f>IFERROR(VALUE(MID($C5314,4,3)),0)</f>
        <v>0</v>
      </c>
      <c r="AE5314" s="51">
        <f>VALUE(RIGHT("00"&amp;AC5314,2)&amp;RIGHT("000"&amp;AD5314,3))</f>
        <v>0</v>
      </c>
    </row>
    <row r="5315" spans="1:31">
      <c r="A5315" s="60" t="str">
        <f>IF(G5315&amp;Q5315&lt;&gt;"",W5315&amp;Q5315,"")</f>
        <v/>
      </c>
      <c r="B5315" s="60" t="str">
        <f>IF(C5315&lt;&gt;"",LEFT(C5315,9),"")</f>
        <v/>
      </c>
      <c r="V5315" s="60" t="str">
        <f>W5315&amp;H5315</f>
        <v/>
      </c>
      <c r="W5315" s="60" t="str">
        <f>_xlfn.LET(_xlpm.TextCell,TEXT(G5315,"###"),IF(_xlpm.TextCell&lt;&gt;"",IF(StyleSpaceSplit,IFERROR(IF(FIND(" ",_xlpm.TextCell)&gt;=1,MID(_xlpm.TextCell,1,FIND(" ",_xlpm.TextCell)-1),_xlpm.TextCell),_xlpm.TextCell),_xlpm.TextCell),""))</f>
        <v/>
      </c>
      <c r="X5315" s="60" t="str">
        <f>IF(A5315&lt;&gt;"",IFERROR(IF(FIND(" ",G5315)&gt;=1,MID(G5315,FIND(" ",G5315)+1,LEN(G5315)),""),""),"")</f>
        <v/>
      </c>
      <c r="AC5315" s="51">
        <f>IFERROR(VALUE(MID($C5315,1,2)),0)</f>
        <v>0</v>
      </c>
      <c r="AD5315" s="44">
        <f>IFERROR(VALUE(MID($C5315,4,3)),0)</f>
        <v>0</v>
      </c>
      <c r="AE5315" s="51">
        <f>VALUE(RIGHT("00"&amp;AC5315,2)&amp;RIGHT("000"&amp;AD5315,3))</f>
        <v>0</v>
      </c>
    </row>
    <row r="5316" spans="1:31">
      <c r="A5316" s="60" t="str">
        <f>IF(G5316&amp;Q5316&lt;&gt;"",W5316&amp;Q5316,"")</f>
        <v/>
      </c>
      <c r="B5316" s="60" t="str">
        <f>IF(C5316&lt;&gt;"",LEFT(C5316,9),"")</f>
        <v/>
      </c>
      <c r="V5316" s="60" t="str">
        <f>W5316&amp;H5316</f>
        <v/>
      </c>
      <c r="W5316" s="60" t="str">
        <f>_xlfn.LET(_xlpm.TextCell,TEXT(G5316,"###"),IF(_xlpm.TextCell&lt;&gt;"",IF(StyleSpaceSplit,IFERROR(IF(FIND(" ",_xlpm.TextCell)&gt;=1,MID(_xlpm.TextCell,1,FIND(" ",_xlpm.TextCell)-1),_xlpm.TextCell),_xlpm.TextCell),_xlpm.TextCell),""))</f>
        <v/>
      </c>
      <c r="X5316" s="60" t="str">
        <f>IF(A5316&lt;&gt;"",IFERROR(IF(FIND(" ",G5316)&gt;=1,MID(G5316,FIND(" ",G5316)+1,LEN(G5316)),""),""),"")</f>
        <v/>
      </c>
      <c r="AC5316" s="51">
        <f>IFERROR(VALUE(MID($C5316,1,2)),0)</f>
        <v>0</v>
      </c>
      <c r="AD5316" s="44">
        <f>IFERROR(VALUE(MID($C5316,4,3)),0)</f>
        <v>0</v>
      </c>
      <c r="AE5316" s="51">
        <f>VALUE(RIGHT("00"&amp;AC5316,2)&amp;RIGHT("000"&amp;AD5316,3))</f>
        <v>0</v>
      </c>
    </row>
    <row r="5317" spans="1:31">
      <c r="A5317" s="60" t="str">
        <f>IF(G5317&amp;Q5317&lt;&gt;"",W5317&amp;Q5317,"")</f>
        <v/>
      </c>
      <c r="B5317" s="60" t="str">
        <f>IF(C5317&lt;&gt;"",LEFT(C5317,9),"")</f>
        <v/>
      </c>
      <c r="V5317" s="60" t="str">
        <f>W5317&amp;H5317</f>
        <v/>
      </c>
      <c r="W5317" s="60" t="str">
        <f>_xlfn.LET(_xlpm.TextCell,TEXT(G5317,"###"),IF(_xlpm.TextCell&lt;&gt;"",IF(StyleSpaceSplit,IFERROR(IF(FIND(" ",_xlpm.TextCell)&gt;=1,MID(_xlpm.TextCell,1,FIND(" ",_xlpm.TextCell)-1),_xlpm.TextCell),_xlpm.TextCell),_xlpm.TextCell),""))</f>
        <v/>
      </c>
      <c r="X5317" s="60" t="str">
        <f>IF(A5317&lt;&gt;"",IFERROR(IF(FIND(" ",G5317)&gt;=1,MID(G5317,FIND(" ",G5317)+1,LEN(G5317)),""),""),"")</f>
        <v/>
      </c>
      <c r="AC5317" s="51">
        <f>IFERROR(VALUE(MID($C5317,1,2)),0)</f>
        <v>0</v>
      </c>
      <c r="AD5317" s="44">
        <f>IFERROR(VALUE(MID($C5317,4,3)),0)</f>
        <v>0</v>
      </c>
      <c r="AE5317" s="51">
        <f>VALUE(RIGHT("00"&amp;AC5317,2)&amp;RIGHT("000"&amp;AD5317,3))</f>
        <v>0</v>
      </c>
    </row>
    <row r="5318" spans="1:31">
      <c r="A5318" s="60" t="str">
        <f>IF(G5318&amp;Q5318&lt;&gt;"",W5318&amp;Q5318,"")</f>
        <v/>
      </c>
      <c r="B5318" s="60" t="str">
        <f>IF(C5318&lt;&gt;"",LEFT(C5318,9),"")</f>
        <v/>
      </c>
      <c r="V5318" s="60" t="str">
        <f>W5318&amp;H5318</f>
        <v/>
      </c>
      <c r="W5318" s="60" t="str">
        <f>_xlfn.LET(_xlpm.TextCell,TEXT(G5318,"###"),IF(_xlpm.TextCell&lt;&gt;"",IF(StyleSpaceSplit,IFERROR(IF(FIND(" ",_xlpm.TextCell)&gt;=1,MID(_xlpm.TextCell,1,FIND(" ",_xlpm.TextCell)-1),_xlpm.TextCell),_xlpm.TextCell),_xlpm.TextCell),""))</f>
        <v/>
      </c>
      <c r="X5318" s="60" t="str">
        <f>IF(A5318&lt;&gt;"",IFERROR(IF(FIND(" ",G5318)&gt;=1,MID(G5318,FIND(" ",G5318)+1,LEN(G5318)),""),""),"")</f>
        <v/>
      </c>
      <c r="AC5318" s="51">
        <f>IFERROR(VALUE(MID($C5318,1,2)),0)</f>
        <v>0</v>
      </c>
      <c r="AD5318" s="44">
        <f>IFERROR(VALUE(MID($C5318,4,3)),0)</f>
        <v>0</v>
      </c>
      <c r="AE5318" s="51">
        <f>VALUE(RIGHT("00"&amp;AC5318,2)&amp;RIGHT("000"&amp;AD5318,3))</f>
        <v>0</v>
      </c>
    </row>
    <row r="5319" spans="1:31">
      <c r="A5319" s="60" t="str">
        <f>IF(G5319&amp;Q5319&lt;&gt;"",W5319&amp;Q5319,"")</f>
        <v/>
      </c>
      <c r="B5319" s="60" t="str">
        <f>IF(C5319&lt;&gt;"",LEFT(C5319,9),"")</f>
        <v/>
      </c>
      <c r="V5319" s="60" t="str">
        <f>W5319&amp;H5319</f>
        <v/>
      </c>
      <c r="W5319" s="60" t="str">
        <f>_xlfn.LET(_xlpm.TextCell,TEXT(G5319,"###"),IF(_xlpm.TextCell&lt;&gt;"",IF(StyleSpaceSplit,IFERROR(IF(FIND(" ",_xlpm.TextCell)&gt;=1,MID(_xlpm.TextCell,1,FIND(" ",_xlpm.TextCell)-1),_xlpm.TextCell),_xlpm.TextCell),_xlpm.TextCell),""))</f>
        <v/>
      </c>
      <c r="X5319" s="60" t="str">
        <f>IF(A5319&lt;&gt;"",IFERROR(IF(FIND(" ",G5319)&gt;=1,MID(G5319,FIND(" ",G5319)+1,LEN(G5319)),""),""),"")</f>
        <v/>
      </c>
      <c r="AC5319" s="51">
        <f>IFERROR(VALUE(MID($C5319,1,2)),0)</f>
        <v>0</v>
      </c>
      <c r="AD5319" s="44">
        <f>IFERROR(VALUE(MID($C5319,4,3)),0)</f>
        <v>0</v>
      </c>
      <c r="AE5319" s="51">
        <f>VALUE(RIGHT("00"&amp;AC5319,2)&amp;RIGHT("000"&amp;AD5319,3))</f>
        <v>0</v>
      </c>
    </row>
    <row r="5320" spans="1:31">
      <c r="A5320" s="60" t="str">
        <f>IF(G5320&amp;Q5320&lt;&gt;"",W5320&amp;Q5320,"")</f>
        <v/>
      </c>
      <c r="B5320" s="60" t="str">
        <f>IF(C5320&lt;&gt;"",LEFT(C5320,9),"")</f>
        <v/>
      </c>
      <c r="V5320" s="60" t="str">
        <f>W5320&amp;H5320</f>
        <v/>
      </c>
      <c r="W5320" s="60" t="str">
        <f>_xlfn.LET(_xlpm.TextCell,TEXT(G5320,"###"),IF(_xlpm.TextCell&lt;&gt;"",IF(StyleSpaceSplit,IFERROR(IF(FIND(" ",_xlpm.TextCell)&gt;=1,MID(_xlpm.TextCell,1,FIND(" ",_xlpm.TextCell)-1),_xlpm.TextCell),_xlpm.TextCell),_xlpm.TextCell),""))</f>
        <v/>
      </c>
      <c r="X5320" s="60" t="str">
        <f>IF(A5320&lt;&gt;"",IFERROR(IF(FIND(" ",G5320)&gt;=1,MID(G5320,FIND(" ",G5320)+1,LEN(G5320)),""),""),"")</f>
        <v/>
      </c>
      <c r="AC5320" s="51">
        <f>IFERROR(VALUE(MID($C5320,1,2)),0)</f>
        <v>0</v>
      </c>
      <c r="AD5320" s="44">
        <f>IFERROR(VALUE(MID($C5320,4,3)),0)</f>
        <v>0</v>
      </c>
      <c r="AE5320" s="51">
        <f>VALUE(RIGHT("00"&amp;AC5320,2)&amp;RIGHT("000"&amp;AD5320,3))</f>
        <v>0</v>
      </c>
    </row>
    <row r="5321" spans="1:31">
      <c r="A5321" s="60" t="str">
        <f>IF(G5321&amp;Q5321&lt;&gt;"",W5321&amp;Q5321,"")</f>
        <v/>
      </c>
      <c r="B5321" s="60" t="str">
        <f>IF(C5321&lt;&gt;"",LEFT(C5321,9),"")</f>
        <v/>
      </c>
      <c r="V5321" s="60" t="str">
        <f>W5321&amp;H5321</f>
        <v/>
      </c>
      <c r="W5321" s="60" t="str">
        <f>_xlfn.LET(_xlpm.TextCell,TEXT(G5321,"###"),IF(_xlpm.TextCell&lt;&gt;"",IF(StyleSpaceSplit,IFERROR(IF(FIND(" ",_xlpm.TextCell)&gt;=1,MID(_xlpm.TextCell,1,FIND(" ",_xlpm.TextCell)-1),_xlpm.TextCell),_xlpm.TextCell),_xlpm.TextCell),""))</f>
        <v/>
      </c>
      <c r="X5321" s="60" t="str">
        <f>IF(A5321&lt;&gt;"",IFERROR(IF(FIND(" ",G5321)&gt;=1,MID(G5321,FIND(" ",G5321)+1,LEN(G5321)),""),""),"")</f>
        <v/>
      </c>
      <c r="AC5321" s="51">
        <f>IFERROR(VALUE(MID($C5321,1,2)),0)</f>
        <v>0</v>
      </c>
      <c r="AD5321" s="44">
        <f>IFERROR(VALUE(MID($C5321,4,3)),0)</f>
        <v>0</v>
      </c>
      <c r="AE5321" s="51">
        <f>VALUE(RIGHT("00"&amp;AC5321,2)&amp;RIGHT("000"&amp;AD5321,3))</f>
        <v>0</v>
      </c>
    </row>
    <row r="5322" spans="1:31">
      <c r="A5322" s="60" t="str">
        <f>IF(G5322&amp;Q5322&lt;&gt;"",W5322&amp;Q5322,"")</f>
        <v/>
      </c>
      <c r="B5322" s="60" t="str">
        <f>IF(C5322&lt;&gt;"",LEFT(C5322,9),"")</f>
        <v/>
      </c>
      <c r="V5322" s="60" t="str">
        <f>W5322&amp;H5322</f>
        <v/>
      </c>
      <c r="W5322" s="60" t="str">
        <f>_xlfn.LET(_xlpm.TextCell,TEXT(G5322,"###"),IF(_xlpm.TextCell&lt;&gt;"",IF(StyleSpaceSplit,IFERROR(IF(FIND(" ",_xlpm.TextCell)&gt;=1,MID(_xlpm.TextCell,1,FIND(" ",_xlpm.TextCell)-1),_xlpm.TextCell),_xlpm.TextCell),_xlpm.TextCell),""))</f>
        <v/>
      </c>
      <c r="X5322" s="60" t="str">
        <f>IF(A5322&lt;&gt;"",IFERROR(IF(FIND(" ",G5322)&gt;=1,MID(G5322,FIND(" ",G5322)+1,LEN(G5322)),""),""),"")</f>
        <v/>
      </c>
      <c r="AC5322" s="51">
        <f>IFERROR(VALUE(MID($C5322,1,2)),0)</f>
        <v>0</v>
      </c>
      <c r="AD5322" s="44">
        <f>IFERROR(VALUE(MID($C5322,4,3)),0)</f>
        <v>0</v>
      </c>
      <c r="AE5322" s="51">
        <f>VALUE(RIGHT("00"&amp;AC5322,2)&amp;RIGHT("000"&amp;AD5322,3))</f>
        <v>0</v>
      </c>
    </row>
    <row r="5323" spans="1:31">
      <c r="A5323" s="60" t="str">
        <f>IF(G5323&amp;Q5323&lt;&gt;"",W5323&amp;Q5323,"")</f>
        <v/>
      </c>
      <c r="B5323" s="60" t="str">
        <f>IF(C5323&lt;&gt;"",LEFT(C5323,9),"")</f>
        <v/>
      </c>
      <c r="V5323" s="60" t="str">
        <f>W5323&amp;H5323</f>
        <v/>
      </c>
      <c r="W5323" s="60" t="str">
        <f>_xlfn.LET(_xlpm.TextCell,TEXT(G5323,"###"),IF(_xlpm.TextCell&lt;&gt;"",IF(StyleSpaceSplit,IFERROR(IF(FIND(" ",_xlpm.TextCell)&gt;=1,MID(_xlpm.TextCell,1,FIND(" ",_xlpm.TextCell)-1),_xlpm.TextCell),_xlpm.TextCell),_xlpm.TextCell),""))</f>
        <v/>
      </c>
      <c r="X5323" s="60" t="str">
        <f>IF(A5323&lt;&gt;"",IFERROR(IF(FIND(" ",G5323)&gt;=1,MID(G5323,FIND(" ",G5323)+1,LEN(G5323)),""),""),"")</f>
        <v/>
      </c>
      <c r="AC5323" s="51">
        <f>IFERROR(VALUE(MID($C5323,1,2)),0)</f>
        <v>0</v>
      </c>
      <c r="AD5323" s="44">
        <f>IFERROR(VALUE(MID($C5323,4,3)),0)</f>
        <v>0</v>
      </c>
      <c r="AE5323" s="51">
        <f>VALUE(RIGHT("00"&amp;AC5323,2)&amp;RIGHT("000"&amp;AD5323,3))</f>
        <v>0</v>
      </c>
    </row>
    <row r="5324" spans="1:31">
      <c r="A5324" s="60" t="str">
        <f>IF(G5324&amp;Q5324&lt;&gt;"",W5324&amp;Q5324,"")</f>
        <v/>
      </c>
      <c r="B5324" s="60" t="str">
        <f>IF(C5324&lt;&gt;"",LEFT(C5324,9),"")</f>
        <v/>
      </c>
      <c r="V5324" s="60" t="str">
        <f>W5324&amp;H5324</f>
        <v/>
      </c>
      <c r="W5324" s="60" t="str">
        <f>_xlfn.LET(_xlpm.TextCell,TEXT(G5324,"###"),IF(_xlpm.TextCell&lt;&gt;"",IF(StyleSpaceSplit,IFERROR(IF(FIND(" ",_xlpm.TextCell)&gt;=1,MID(_xlpm.TextCell,1,FIND(" ",_xlpm.TextCell)-1),_xlpm.TextCell),_xlpm.TextCell),_xlpm.TextCell),""))</f>
        <v/>
      </c>
      <c r="X5324" s="60" t="str">
        <f>IF(A5324&lt;&gt;"",IFERROR(IF(FIND(" ",G5324)&gt;=1,MID(G5324,FIND(" ",G5324)+1,LEN(G5324)),""),""),"")</f>
        <v/>
      </c>
      <c r="AC5324" s="51">
        <f>IFERROR(VALUE(MID($C5324,1,2)),0)</f>
        <v>0</v>
      </c>
      <c r="AD5324" s="44">
        <f>IFERROR(VALUE(MID($C5324,4,3)),0)</f>
        <v>0</v>
      </c>
      <c r="AE5324" s="51">
        <f>VALUE(RIGHT("00"&amp;AC5324,2)&amp;RIGHT("000"&amp;AD5324,3))</f>
        <v>0</v>
      </c>
    </row>
    <row r="5325" spans="1:31">
      <c r="A5325" s="60" t="str">
        <f>IF(G5325&amp;Q5325&lt;&gt;"",W5325&amp;Q5325,"")</f>
        <v/>
      </c>
      <c r="B5325" s="60" t="str">
        <f>IF(C5325&lt;&gt;"",LEFT(C5325,9),"")</f>
        <v/>
      </c>
      <c r="V5325" s="60" t="str">
        <f>W5325&amp;H5325</f>
        <v/>
      </c>
      <c r="W5325" s="60" t="str">
        <f>_xlfn.LET(_xlpm.TextCell,TEXT(G5325,"###"),IF(_xlpm.TextCell&lt;&gt;"",IF(StyleSpaceSplit,IFERROR(IF(FIND(" ",_xlpm.TextCell)&gt;=1,MID(_xlpm.TextCell,1,FIND(" ",_xlpm.TextCell)-1),_xlpm.TextCell),_xlpm.TextCell),_xlpm.TextCell),""))</f>
        <v/>
      </c>
      <c r="X5325" s="60" t="str">
        <f>IF(A5325&lt;&gt;"",IFERROR(IF(FIND(" ",G5325)&gt;=1,MID(G5325,FIND(" ",G5325)+1,LEN(G5325)),""),""),"")</f>
        <v/>
      </c>
      <c r="AC5325" s="51">
        <f>IFERROR(VALUE(MID($C5325,1,2)),0)</f>
        <v>0</v>
      </c>
      <c r="AD5325" s="44">
        <f>IFERROR(VALUE(MID($C5325,4,3)),0)</f>
        <v>0</v>
      </c>
      <c r="AE5325" s="51">
        <f>VALUE(RIGHT("00"&amp;AC5325,2)&amp;RIGHT("000"&amp;AD5325,3))</f>
        <v>0</v>
      </c>
    </row>
    <row r="5326" spans="1:31">
      <c r="A5326" s="60" t="str">
        <f>IF(G5326&amp;Q5326&lt;&gt;"",W5326&amp;Q5326,"")</f>
        <v/>
      </c>
      <c r="B5326" s="60" t="str">
        <f>IF(C5326&lt;&gt;"",LEFT(C5326,9),"")</f>
        <v/>
      </c>
      <c r="V5326" s="60" t="str">
        <f>W5326&amp;H5326</f>
        <v/>
      </c>
      <c r="W5326" s="60" t="str">
        <f>_xlfn.LET(_xlpm.TextCell,TEXT(G5326,"###"),IF(_xlpm.TextCell&lt;&gt;"",IF(StyleSpaceSplit,IFERROR(IF(FIND(" ",_xlpm.TextCell)&gt;=1,MID(_xlpm.TextCell,1,FIND(" ",_xlpm.TextCell)-1),_xlpm.TextCell),_xlpm.TextCell),_xlpm.TextCell),""))</f>
        <v/>
      </c>
      <c r="X5326" s="60" t="str">
        <f>IF(A5326&lt;&gt;"",IFERROR(IF(FIND(" ",G5326)&gt;=1,MID(G5326,FIND(" ",G5326)+1,LEN(G5326)),""),""),"")</f>
        <v/>
      </c>
      <c r="AC5326" s="51">
        <f>IFERROR(VALUE(MID($C5326,1,2)),0)</f>
        <v>0</v>
      </c>
      <c r="AD5326" s="44">
        <f>IFERROR(VALUE(MID($C5326,4,3)),0)</f>
        <v>0</v>
      </c>
      <c r="AE5326" s="51">
        <f>VALUE(RIGHT("00"&amp;AC5326,2)&amp;RIGHT("000"&amp;AD5326,3))</f>
        <v>0</v>
      </c>
    </row>
    <row r="5327" spans="1:31">
      <c r="A5327" s="60" t="str">
        <f>IF(G5327&amp;Q5327&lt;&gt;"",W5327&amp;Q5327,"")</f>
        <v/>
      </c>
      <c r="B5327" s="60" t="str">
        <f>IF(C5327&lt;&gt;"",LEFT(C5327,9),"")</f>
        <v/>
      </c>
      <c r="V5327" s="60" t="str">
        <f>W5327&amp;H5327</f>
        <v/>
      </c>
      <c r="W5327" s="60" t="str">
        <f>_xlfn.LET(_xlpm.TextCell,TEXT(G5327,"###"),IF(_xlpm.TextCell&lt;&gt;"",IF(StyleSpaceSplit,IFERROR(IF(FIND(" ",_xlpm.TextCell)&gt;=1,MID(_xlpm.TextCell,1,FIND(" ",_xlpm.TextCell)-1),_xlpm.TextCell),_xlpm.TextCell),_xlpm.TextCell),""))</f>
        <v/>
      </c>
      <c r="X5327" s="60" t="str">
        <f>IF(A5327&lt;&gt;"",IFERROR(IF(FIND(" ",G5327)&gt;=1,MID(G5327,FIND(" ",G5327)+1,LEN(G5327)),""),""),"")</f>
        <v/>
      </c>
      <c r="AC5327" s="51">
        <f>IFERROR(VALUE(MID($C5327,1,2)),0)</f>
        <v>0</v>
      </c>
      <c r="AD5327" s="44">
        <f>IFERROR(VALUE(MID($C5327,4,3)),0)</f>
        <v>0</v>
      </c>
      <c r="AE5327" s="51">
        <f>VALUE(RIGHT("00"&amp;AC5327,2)&amp;RIGHT("000"&amp;AD5327,3))</f>
        <v>0</v>
      </c>
    </row>
    <row r="5328" spans="1:31">
      <c r="A5328" s="60" t="str">
        <f>IF(G5328&amp;Q5328&lt;&gt;"",W5328&amp;Q5328,"")</f>
        <v/>
      </c>
      <c r="B5328" s="60" t="str">
        <f>IF(C5328&lt;&gt;"",LEFT(C5328,9),"")</f>
        <v/>
      </c>
      <c r="V5328" s="60" t="str">
        <f>W5328&amp;H5328</f>
        <v/>
      </c>
      <c r="W5328" s="60" t="str">
        <f>_xlfn.LET(_xlpm.TextCell,TEXT(G5328,"###"),IF(_xlpm.TextCell&lt;&gt;"",IF(StyleSpaceSplit,IFERROR(IF(FIND(" ",_xlpm.TextCell)&gt;=1,MID(_xlpm.TextCell,1,FIND(" ",_xlpm.TextCell)-1),_xlpm.TextCell),_xlpm.TextCell),_xlpm.TextCell),""))</f>
        <v/>
      </c>
      <c r="X5328" s="60" t="str">
        <f>IF(A5328&lt;&gt;"",IFERROR(IF(FIND(" ",G5328)&gt;=1,MID(G5328,FIND(" ",G5328)+1,LEN(G5328)),""),""),"")</f>
        <v/>
      </c>
      <c r="AC5328" s="51">
        <f>IFERROR(VALUE(MID($C5328,1,2)),0)</f>
        <v>0</v>
      </c>
      <c r="AD5328" s="44">
        <f>IFERROR(VALUE(MID($C5328,4,3)),0)</f>
        <v>0</v>
      </c>
      <c r="AE5328" s="51">
        <f>VALUE(RIGHT("00"&amp;AC5328,2)&amp;RIGHT("000"&amp;AD5328,3))</f>
        <v>0</v>
      </c>
    </row>
    <row r="5329" spans="1:31">
      <c r="A5329" s="60" t="str">
        <f>IF(G5329&amp;Q5329&lt;&gt;"",W5329&amp;Q5329,"")</f>
        <v/>
      </c>
      <c r="B5329" s="60" t="str">
        <f>IF(C5329&lt;&gt;"",LEFT(C5329,9),"")</f>
        <v/>
      </c>
      <c r="V5329" s="60" t="str">
        <f>W5329&amp;H5329</f>
        <v/>
      </c>
      <c r="W5329" s="60" t="str">
        <f>_xlfn.LET(_xlpm.TextCell,TEXT(G5329,"###"),IF(_xlpm.TextCell&lt;&gt;"",IF(StyleSpaceSplit,IFERROR(IF(FIND(" ",_xlpm.TextCell)&gt;=1,MID(_xlpm.TextCell,1,FIND(" ",_xlpm.TextCell)-1),_xlpm.TextCell),_xlpm.TextCell),_xlpm.TextCell),""))</f>
        <v/>
      </c>
      <c r="X5329" s="60" t="str">
        <f>IF(A5329&lt;&gt;"",IFERROR(IF(FIND(" ",G5329)&gt;=1,MID(G5329,FIND(" ",G5329)+1,LEN(G5329)),""),""),"")</f>
        <v/>
      </c>
      <c r="AC5329" s="51">
        <f>IFERROR(VALUE(MID($C5329,1,2)),0)</f>
        <v>0</v>
      </c>
      <c r="AD5329" s="44">
        <f>IFERROR(VALUE(MID($C5329,4,3)),0)</f>
        <v>0</v>
      </c>
      <c r="AE5329" s="51">
        <f>VALUE(RIGHT("00"&amp;AC5329,2)&amp;RIGHT("000"&amp;AD5329,3))</f>
        <v>0</v>
      </c>
    </row>
    <row r="5330" spans="1:31">
      <c r="A5330" s="60" t="str">
        <f>IF(G5330&amp;Q5330&lt;&gt;"",W5330&amp;Q5330,"")</f>
        <v/>
      </c>
      <c r="B5330" s="60" t="str">
        <f>IF(C5330&lt;&gt;"",LEFT(C5330,9),"")</f>
        <v/>
      </c>
      <c r="V5330" s="60" t="str">
        <f>W5330&amp;H5330</f>
        <v/>
      </c>
      <c r="W5330" s="60" t="str">
        <f>_xlfn.LET(_xlpm.TextCell,TEXT(G5330,"###"),IF(_xlpm.TextCell&lt;&gt;"",IF(StyleSpaceSplit,IFERROR(IF(FIND(" ",_xlpm.TextCell)&gt;=1,MID(_xlpm.TextCell,1,FIND(" ",_xlpm.TextCell)-1),_xlpm.TextCell),_xlpm.TextCell),_xlpm.TextCell),""))</f>
        <v/>
      </c>
      <c r="X5330" s="60" t="str">
        <f>IF(A5330&lt;&gt;"",IFERROR(IF(FIND(" ",G5330)&gt;=1,MID(G5330,FIND(" ",G5330)+1,LEN(G5330)),""),""),"")</f>
        <v/>
      </c>
      <c r="AC5330" s="51">
        <f>IFERROR(VALUE(MID($C5330,1,2)),0)</f>
        <v>0</v>
      </c>
      <c r="AD5330" s="44">
        <f>IFERROR(VALUE(MID($C5330,4,3)),0)</f>
        <v>0</v>
      </c>
      <c r="AE5330" s="51">
        <f>VALUE(RIGHT("00"&amp;AC5330,2)&amp;RIGHT("000"&amp;AD5330,3))</f>
        <v>0</v>
      </c>
    </row>
    <row r="5331" spans="1:31">
      <c r="A5331" s="60" t="str">
        <f>IF(G5331&amp;Q5331&lt;&gt;"",W5331&amp;Q5331,"")</f>
        <v/>
      </c>
      <c r="B5331" s="60" t="str">
        <f>IF(C5331&lt;&gt;"",LEFT(C5331,9),"")</f>
        <v/>
      </c>
      <c r="V5331" s="60" t="str">
        <f>W5331&amp;H5331</f>
        <v/>
      </c>
      <c r="W5331" s="60" t="str">
        <f>_xlfn.LET(_xlpm.TextCell,TEXT(G5331,"###"),IF(_xlpm.TextCell&lt;&gt;"",IF(StyleSpaceSplit,IFERROR(IF(FIND(" ",_xlpm.TextCell)&gt;=1,MID(_xlpm.TextCell,1,FIND(" ",_xlpm.TextCell)-1),_xlpm.TextCell),_xlpm.TextCell),_xlpm.TextCell),""))</f>
        <v/>
      </c>
      <c r="X5331" s="60" t="str">
        <f>IF(A5331&lt;&gt;"",IFERROR(IF(FIND(" ",G5331)&gt;=1,MID(G5331,FIND(" ",G5331)+1,LEN(G5331)),""),""),"")</f>
        <v/>
      </c>
      <c r="AC5331" s="51">
        <f>IFERROR(VALUE(MID($C5331,1,2)),0)</f>
        <v>0</v>
      </c>
      <c r="AD5331" s="44">
        <f>IFERROR(VALUE(MID($C5331,4,3)),0)</f>
        <v>0</v>
      </c>
      <c r="AE5331" s="51">
        <f>VALUE(RIGHT("00"&amp;AC5331,2)&amp;RIGHT("000"&amp;AD5331,3))</f>
        <v>0</v>
      </c>
    </row>
    <row r="5332" spans="1:31">
      <c r="A5332" s="60" t="str">
        <f>IF(G5332&amp;Q5332&lt;&gt;"",W5332&amp;Q5332,"")</f>
        <v/>
      </c>
      <c r="B5332" s="60" t="str">
        <f>IF(C5332&lt;&gt;"",LEFT(C5332,9),"")</f>
        <v/>
      </c>
      <c r="V5332" s="60" t="str">
        <f>W5332&amp;H5332</f>
        <v/>
      </c>
      <c r="W5332" s="60" t="str">
        <f>_xlfn.LET(_xlpm.TextCell,TEXT(G5332,"###"),IF(_xlpm.TextCell&lt;&gt;"",IF(StyleSpaceSplit,IFERROR(IF(FIND(" ",_xlpm.TextCell)&gt;=1,MID(_xlpm.TextCell,1,FIND(" ",_xlpm.TextCell)-1),_xlpm.TextCell),_xlpm.TextCell),_xlpm.TextCell),""))</f>
        <v/>
      </c>
      <c r="X5332" s="60" t="str">
        <f>IF(A5332&lt;&gt;"",IFERROR(IF(FIND(" ",G5332)&gt;=1,MID(G5332,FIND(" ",G5332)+1,LEN(G5332)),""),""),"")</f>
        <v/>
      </c>
      <c r="AC5332" s="51">
        <f>IFERROR(VALUE(MID($C5332,1,2)),0)</f>
        <v>0</v>
      </c>
      <c r="AD5332" s="44">
        <f>IFERROR(VALUE(MID($C5332,4,3)),0)</f>
        <v>0</v>
      </c>
      <c r="AE5332" s="51">
        <f>VALUE(RIGHT("00"&amp;AC5332,2)&amp;RIGHT("000"&amp;AD5332,3))</f>
        <v>0</v>
      </c>
    </row>
    <row r="5333" spans="1:31">
      <c r="A5333" s="60" t="str">
        <f>IF(G5333&amp;Q5333&lt;&gt;"",W5333&amp;Q5333,"")</f>
        <v/>
      </c>
      <c r="B5333" s="60" t="str">
        <f>IF(C5333&lt;&gt;"",LEFT(C5333,9),"")</f>
        <v/>
      </c>
      <c r="V5333" s="60" t="str">
        <f>W5333&amp;H5333</f>
        <v/>
      </c>
      <c r="W5333" s="60" t="str">
        <f>_xlfn.LET(_xlpm.TextCell,TEXT(G5333,"###"),IF(_xlpm.TextCell&lt;&gt;"",IF(StyleSpaceSplit,IFERROR(IF(FIND(" ",_xlpm.TextCell)&gt;=1,MID(_xlpm.TextCell,1,FIND(" ",_xlpm.TextCell)-1),_xlpm.TextCell),_xlpm.TextCell),_xlpm.TextCell),""))</f>
        <v/>
      </c>
      <c r="X5333" s="60" t="str">
        <f>IF(A5333&lt;&gt;"",IFERROR(IF(FIND(" ",G5333)&gt;=1,MID(G5333,FIND(" ",G5333)+1,LEN(G5333)),""),""),"")</f>
        <v/>
      </c>
      <c r="AC5333" s="51">
        <f>IFERROR(VALUE(MID($C5333,1,2)),0)</f>
        <v>0</v>
      </c>
      <c r="AD5333" s="44">
        <f>IFERROR(VALUE(MID($C5333,4,3)),0)</f>
        <v>0</v>
      </c>
      <c r="AE5333" s="51">
        <f>VALUE(RIGHT("00"&amp;AC5333,2)&amp;RIGHT("000"&amp;AD5333,3))</f>
        <v>0</v>
      </c>
    </row>
    <row r="5334" spans="1:31">
      <c r="A5334" s="60" t="str">
        <f>IF(G5334&amp;Q5334&lt;&gt;"",W5334&amp;Q5334,"")</f>
        <v/>
      </c>
      <c r="B5334" s="60" t="str">
        <f>IF(C5334&lt;&gt;"",LEFT(C5334,9),"")</f>
        <v/>
      </c>
      <c r="V5334" s="60" t="str">
        <f>W5334&amp;H5334</f>
        <v/>
      </c>
      <c r="W5334" s="60" t="str">
        <f>_xlfn.LET(_xlpm.TextCell,TEXT(G5334,"###"),IF(_xlpm.TextCell&lt;&gt;"",IF(StyleSpaceSplit,IFERROR(IF(FIND(" ",_xlpm.TextCell)&gt;=1,MID(_xlpm.TextCell,1,FIND(" ",_xlpm.TextCell)-1),_xlpm.TextCell),_xlpm.TextCell),_xlpm.TextCell),""))</f>
        <v/>
      </c>
      <c r="X5334" s="60" t="str">
        <f>IF(A5334&lt;&gt;"",IFERROR(IF(FIND(" ",G5334)&gt;=1,MID(G5334,FIND(" ",G5334)+1,LEN(G5334)),""),""),"")</f>
        <v/>
      </c>
      <c r="AC5334" s="51">
        <f>IFERROR(VALUE(MID($C5334,1,2)),0)</f>
        <v>0</v>
      </c>
      <c r="AD5334" s="44">
        <f>IFERROR(VALUE(MID($C5334,4,3)),0)</f>
        <v>0</v>
      </c>
      <c r="AE5334" s="51">
        <f>VALUE(RIGHT("00"&amp;AC5334,2)&amp;RIGHT("000"&amp;AD5334,3))</f>
        <v>0</v>
      </c>
    </row>
    <row r="5335" spans="1:31">
      <c r="A5335" s="60" t="str">
        <f>IF(G5335&amp;Q5335&lt;&gt;"",W5335&amp;Q5335,"")</f>
        <v/>
      </c>
      <c r="B5335" s="60" t="str">
        <f>IF(C5335&lt;&gt;"",LEFT(C5335,9),"")</f>
        <v/>
      </c>
      <c r="V5335" s="60" t="str">
        <f>W5335&amp;H5335</f>
        <v/>
      </c>
      <c r="W5335" s="60" t="str">
        <f>_xlfn.LET(_xlpm.TextCell,TEXT(G5335,"###"),IF(_xlpm.TextCell&lt;&gt;"",IF(StyleSpaceSplit,IFERROR(IF(FIND(" ",_xlpm.TextCell)&gt;=1,MID(_xlpm.TextCell,1,FIND(" ",_xlpm.TextCell)-1),_xlpm.TextCell),_xlpm.TextCell),_xlpm.TextCell),""))</f>
        <v/>
      </c>
      <c r="X5335" s="60" t="str">
        <f>IF(A5335&lt;&gt;"",IFERROR(IF(FIND(" ",G5335)&gt;=1,MID(G5335,FIND(" ",G5335)+1,LEN(G5335)),""),""),"")</f>
        <v/>
      </c>
      <c r="AC5335" s="51">
        <f>IFERROR(VALUE(MID($C5335,1,2)),0)</f>
        <v>0</v>
      </c>
      <c r="AD5335" s="44">
        <f>IFERROR(VALUE(MID($C5335,4,3)),0)</f>
        <v>0</v>
      </c>
      <c r="AE5335" s="51">
        <f>VALUE(RIGHT("00"&amp;AC5335,2)&amp;RIGHT("000"&amp;AD5335,3))</f>
        <v>0</v>
      </c>
    </row>
    <row r="5336" spans="1:31">
      <c r="A5336" s="60" t="str">
        <f>IF(G5336&amp;Q5336&lt;&gt;"",W5336&amp;Q5336,"")</f>
        <v/>
      </c>
      <c r="B5336" s="60" t="str">
        <f>IF(C5336&lt;&gt;"",LEFT(C5336,9),"")</f>
        <v/>
      </c>
      <c r="V5336" s="60" t="str">
        <f>W5336&amp;H5336</f>
        <v/>
      </c>
      <c r="W5336" s="60" t="str">
        <f>_xlfn.LET(_xlpm.TextCell,TEXT(G5336,"###"),IF(_xlpm.TextCell&lt;&gt;"",IF(StyleSpaceSplit,IFERROR(IF(FIND(" ",_xlpm.TextCell)&gt;=1,MID(_xlpm.TextCell,1,FIND(" ",_xlpm.TextCell)-1),_xlpm.TextCell),_xlpm.TextCell),_xlpm.TextCell),""))</f>
        <v/>
      </c>
      <c r="X5336" s="60" t="str">
        <f>IF(A5336&lt;&gt;"",IFERROR(IF(FIND(" ",G5336)&gt;=1,MID(G5336,FIND(" ",G5336)+1,LEN(G5336)),""),""),"")</f>
        <v/>
      </c>
      <c r="AC5336" s="51">
        <f>IFERROR(VALUE(MID($C5336,1,2)),0)</f>
        <v>0</v>
      </c>
      <c r="AD5336" s="44">
        <f>IFERROR(VALUE(MID($C5336,4,3)),0)</f>
        <v>0</v>
      </c>
      <c r="AE5336" s="51">
        <f>VALUE(RIGHT("00"&amp;AC5336,2)&amp;RIGHT("000"&amp;AD5336,3))</f>
        <v>0</v>
      </c>
    </row>
    <row r="5337" spans="1:31">
      <c r="A5337" s="60" t="str">
        <f>IF(G5337&amp;Q5337&lt;&gt;"",W5337&amp;Q5337,"")</f>
        <v/>
      </c>
      <c r="B5337" s="60" t="str">
        <f>IF(C5337&lt;&gt;"",LEFT(C5337,9),"")</f>
        <v/>
      </c>
      <c r="V5337" s="60" t="str">
        <f>W5337&amp;H5337</f>
        <v/>
      </c>
      <c r="W5337" s="60" t="str">
        <f>_xlfn.LET(_xlpm.TextCell,TEXT(G5337,"###"),IF(_xlpm.TextCell&lt;&gt;"",IF(StyleSpaceSplit,IFERROR(IF(FIND(" ",_xlpm.TextCell)&gt;=1,MID(_xlpm.TextCell,1,FIND(" ",_xlpm.TextCell)-1),_xlpm.TextCell),_xlpm.TextCell),_xlpm.TextCell),""))</f>
        <v/>
      </c>
      <c r="X5337" s="60" t="str">
        <f>IF(A5337&lt;&gt;"",IFERROR(IF(FIND(" ",G5337)&gt;=1,MID(G5337,FIND(" ",G5337)+1,LEN(G5337)),""),""),"")</f>
        <v/>
      </c>
      <c r="AC5337" s="51">
        <f>IFERROR(VALUE(MID($C5337,1,2)),0)</f>
        <v>0</v>
      </c>
      <c r="AD5337" s="44">
        <f>IFERROR(VALUE(MID($C5337,4,3)),0)</f>
        <v>0</v>
      </c>
      <c r="AE5337" s="51">
        <f>VALUE(RIGHT("00"&amp;AC5337,2)&amp;RIGHT("000"&amp;AD5337,3))</f>
        <v>0</v>
      </c>
    </row>
    <row r="5338" spans="1:31">
      <c r="A5338" s="60" t="str">
        <f>IF(G5338&amp;Q5338&lt;&gt;"",W5338&amp;Q5338,"")</f>
        <v/>
      </c>
      <c r="B5338" s="60" t="str">
        <f>IF(C5338&lt;&gt;"",LEFT(C5338,9),"")</f>
        <v/>
      </c>
      <c r="V5338" s="60" t="str">
        <f>W5338&amp;H5338</f>
        <v/>
      </c>
      <c r="W5338" s="60" t="str">
        <f>_xlfn.LET(_xlpm.TextCell,TEXT(G5338,"###"),IF(_xlpm.TextCell&lt;&gt;"",IF(StyleSpaceSplit,IFERROR(IF(FIND(" ",_xlpm.TextCell)&gt;=1,MID(_xlpm.TextCell,1,FIND(" ",_xlpm.TextCell)-1),_xlpm.TextCell),_xlpm.TextCell),_xlpm.TextCell),""))</f>
        <v/>
      </c>
      <c r="X5338" s="60" t="str">
        <f>IF(A5338&lt;&gt;"",IFERROR(IF(FIND(" ",G5338)&gt;=1,MID(G5338,FIND(" ",G5338)+1,LEN(G5338)),""),""),"")</f>
        <v/>
      </c>
      <c r="AC5338" s="51">
        <f>IFERROR(VALUE(MID($C5338,1,2)),0)</f>
        <v>0</v>
      </c>
      <c r="AD5338" s="44">
        <f>IFERROR(VALUE(MID($C5338,4,3)),0)</f>
        <v>0</v>
      </c>
      <c r="AE5338" s="51">
        <f>VALUE(RIGHT("00"&amp;AC5338,2)&amp;RIGHT("000"&amp;AD5338,3))</f>
        <v>0</v>
      </c>
    </row>
    <row r="5339" spans="1:31">
      <c r="A5339" s="60" t="str">
        <f>IF(G5339&amp;Q5339&lt;&gt;"",W5339&amp;Q5339,"")</f>
        <v/>
      </c>
      <c r="B5339" s="60" t="str">
        <f>IF(C5339&lt;&gt;"",LEFT(C5339,9),"")</f>
        <v/>
      </c>
      <c r="V5339" s="60" t="str">
        <f>W5339&amp;H5339</f>
        <v/>
      </c>
      <c r="W5339" s="60" t="str">
        <f>_xlfn.LET(_xlpm.TextCell,TEXT(G5339,"###"),IF(_xlpm.TextCell&lt;&gt;"",IF(StyleSpaceSplit,IFERROR(IF(FIND(" ",_xlpm.TextCell)&gt;=1,MID(_xlpm.TextCell,1,FIND(" ",_xlpm.TextCell)-1),_xlpm.TextCell),_xlpm.TextCell),_xlpm.TextCell),""))</f>
        <v/>
      </c>
      <c r="X5339" s="60" t="str">
        <f>IF(A5339&lt;&gt;"",IFERROR(IF(FIND(" ",G5339)&gt;=1,MID(G5339,FIND(" ",G5339)+1,LEN(G5339)),""),""),"")</f>
        <v/>
      </c>
      <c r="AC5339" s="51">
        <f>IFERROR(VALUE(MID($C5339,1,2)),0)</f>
        <v>0</v>
      </c>
      <c r="AD5339" s="44">
        <f>IFERROR(VALUE(MID($C5339,4,3)),0)</f>
        <v>0</v>
      </c>
      <c r="AE5339" s="51">
        <f>VALUE(RIGHT("00"&amp;AC5339,2)&amp;RIGHT("000"&amp;AD5339,3))</f>
        <v>0</v>
      </c>
    </row>
    <row r="5340" spans="1:31">
      <c r="A5340" s="60" t="str">
        <f>IF(G5340&amp;Q5340&lt;&gt;"",W5340&amp;Q5340,"")</f>
        <v/>
      </c>
      <c r="B5340" s="60" t="str">
        <f>IF(C5340&lt;&gt;"",LEFT(C5340,9),"")</f>
        <v/>
      </c>
      <c r="V5340" s="60" t="str">
        <f>W5340&amp;H5340</f>
        <v/>
      </c>
      <c r="W5340" s="60" t="str">
        <f>_xlfn.LET(_xlpm.TextCell,TEXT(G5340,"###"),IF(_xlpm.TextCell&lt;&gt;"",IF(StyleSpaceSplit,IFERROR(IF(FIND(" ",_xlpm.TextCell)&gt;=1,MID(_xlpm.TextCell,1,FIND(" ",_xlpm.TextCell)-1),_xlpm.TextCell),_xlpm.TextCell),_xlpm.TextCell),""))</f>
        <v/>
      </c>
      <c r="X5340" s="60" t="str">
        <f>IF(A5340&lt;&gt;"",IFERROR(IF(FIND(" ",G5340)&gt;=1,MID(G5340,FIND(" ",G5340)+1,LEN(G5340)),""),""),"")</f>
        <v/>
      </c>
      <c r="AC5340" s="51">
        <f>IFERROR(VALUE(MID($C5340,1,2)),0)</f>
        <v>0</v>
      </c>
      <c r="AD5340" s="44">
        <f>IFERROR(VALUE(MID($C5340,4,3)),0)</f>
        <v>0</v>
      </c>
      <c r="AE5340" s="51">
        <f>VALUE(RIGHT("00"&amp;AC5340,2)&amp;RIGHT("000"&amp;AD5340,3))</f>
        <v>0</v>
      </c>
    </row>
    <row r="5341" spans="1:31">
      <c r="A5341" s="60" t="str">
        <f>IF(G5341&amp;Q5341&lt;&gt;"",W5341&amp;Q5341,"")</f>
        <v/>
      </c>
      <c r="B5341" s="60" t="str">
        <f>IF(C5341&lt;&gt;"",LEFT(C5341,9),"")</f>
        <v/>
      </c>
      <c r="V5341" s="60" t="str">
        <f>W5341&amp;H5341</f>
        <v/>
      </c>
      <c r="W5341" s="60" t="str">
        <f>_xlfn.LET(_xlpm.TextCell,TEXT(G5341,"###"),IF(_xlpm.TextCell&lt;&gt;"",IF(StyleSpaceSplit,IFERROR(IF(FIND(" ",_xlpm.TextCell)&gt;=1,MID(_xlpm.TextCell,1,FIND(" ",_xlpm.TextCell)-1),_xlpm.TextCell),_xlpm.TextCell),_xlpm.TextCell),""))</f>
        <v/>
      </c>
      <c r="X5341" s="60" t="str">
        <f>IF(A5341&lt;&gt;"",IFERROR(IF(FIND(" ",G5341)&gt;=1,MID(G5341,FIND(" ",G5341)+1,LEN(G5341)),""),""),"")</f>
        <v/>
      </c>
      <c r="AC5341" s="51">
        <f>IFERROR(VALUE(MID($C5341,1,2)),0)</f>
        <v>0</v>
      </c>
      <c r="AD5341" s="44">
        <f>IFERROR(VALUE(MID($C5341,4,3)),0)</f>
        <v>0</v>
      </c>
      <c r="AE5341" s="51">
        <f>VALUE(RIGHT("00"&amp;AC5341,2)&amp;RIGHT("000"&amp;AD5341,3))</f>
        <v>0</v>
      </c>
    </row>
    <row r="5342" spans="1:31">
      <c r="A5342" s="60" t="str">
        <f>IF(G5342&amp;Q5342&lt;&gt;"",W5342&amp;Q5342,"")</f>
        <v/>
      </c>
      <c r="B5342" s="60" t="str">
        <f>IF(C5342&lt;&gt;"",LEFT(C5342,9),"")</f>
        <v/>
      </c>
      <c r="V5342" s="60" t="str">
        <f>W5342&amp;H5342</f>
        <v/>
      </c>
      <c r="W5342" s="60" t="str">
        <f>_xlfn.LET(_xlpm.TextCell,TEXT(G5342,"###"),IF(_xlpm.TextCell&lt;&gt;"",IF(StyleSpaceSplit,IFERROR(IF(FIND(" ",_xlpm.TextCell)&gt;=1,MID(_xlpm.TextCell,1,FIND(" ",_xlpm.TextCell)-1),_xlpm.TextCell),_xlpm.TextCell),_xlpm.TextCell),""))</f>
        <v/>
      </c>
      <c r="X5342" s="60" t="str">
        <f>IF(A5342&lt;&gt;"",IFERROR(IF(FIND(" ",G5342)&gt;=1,MID(G5342,FIND(" ",G5342)+1,LEN(G5342)),""),""),"")</f>
        <v/>
      </c>
      <c r="AC5342" s="51">
        <f>IFERROR(VALUE(MID($C5342,1,2)),0)</f>
        <v>0</v>
      </c>
      <c r="AD5342" s="44">
        <f>IFERROR(VALUE(MID($C5342,4,3)),0)</f>
        <v>0</v>
      </c>
      <c r="AE5342" s="51">
        <f>VALUE(RIGHT("00"&amp;AC5342,2)&amp;RIGHT("000"&amp;AD5342,3))</f>
        <v>0</v>
      </c>
    </row>
    <row r="5343" spans="1:31">
      <c r="A5343" s="60" t="str">
        <f>IF(G5343&amp;Q5343&lt;&gt;"",W5343&amp;Q5343,"")</f>
        <v/>
      </c>
      <c r="B5343" s="60" t="str">
        <f>IF(C5343&lt;&gt;"",LEFT(C5343,9),"")</f>
        <v/>
      </c>
      <c r="V5343" s="60" t="str">
        <f>W5343&amp;H5343</f>
        <v/>
      </c>
      <c r="W5343" s="60" t="str">
        <f>_xlfn.LET(_xlpm.TextCell,TEXT(G5343,"###"),IF(_xlpm.TextCell&lt;&gt;"",IF(StyleSpaceSplit,IFERROR(IF(FIND(" ",_xlpm.TextCell)&gt;=1,MID(_xlpm.TextCell,1,FIND(" ",_xlpm.TextCell)-1),_xlpm.TextCell),_xlpm.TextCell),_xlpm.TextCell),""))</f>
        <v/>
      </c>
      <c r="X5343" s="60" t="str">
        <f>IF(A5343&lt;&gt;"",IFERROR(IF(FIND(" ",G5343)&gt;=1,MID(G5343,FIND(" ",G5343)+1,LEN(G5343)),""),""),"")</f>
        <v/>
      </c>
      <c r="AC5343" s="51">
        <f>IFERROR(VALUE(MID($C5343,1,2)),0)</f>
        <v>0</v>
      </c>
      <c r="AD5343" s="44">
        <f>IFERROR(VALUE(MID($C5343,4,3)),0)</f>
        <v>0</v>
      </c>
      <c r="AE5343" s="51">
        <f>VALUE(RIGHT("00"&amp;AC5343,2)&amp;RIGHT("000"&amp;AD5343,3))</f>
        <v>0</v>
      </c>
    </row>
    <row r="5344" spans="1:31">
      <c r="A5344" s="60" t="str">
        <f>IF(G5344&amp;Q5344&lt;&gt;"",W5344&amp;Q5344,"")</f>
        <v/>
      </c>
      <c r="B5344" s="60" t="str">
        <f>IF(C5344&lt;&gt;"",LEFT(C5344,9),"")</f>
        <v/>
      </c>
      <c r="V5344" s="60" t="str">
        <f>W5344&amp;H5344</f>
        <v/>
      </c>
      <c r="W5344" s="60" t="str">
        <f>_xlfn.LET(_xlpm.TextCell,TEXT(G5344,"###"),IF(_xlpm.TextCell&lt;&gt;"",IF(StyleSpaceSplit,IFERROR(IF(FIND(" ",_xlpm.TextCell)&gt;=1,MID(_xlpm.TextCell,1,FIND(" ",_xlpm.TextCell)-1),_xlpm.TextCell),_xlpm.TextCell),_xlpm.TextCell),""))</f>
        <v/>
      </c>
      <c r="X5344" s="60" t="str">
        <f>IF(A5344&lt;&gt;"",IFERROR(IF(FIND(" ",G5344)&gt;=1,MID(G5344,FIND(" ",G5344)+1,LEN(G5344)),""),""),"")</f>
        <v/>
      </c>
      <c r="AC5344" s="51">
        <f>IFERROR(VALUE(MID($C5344,1,2)),0)</f>
        <v>0</v>
      </c>
      <c r="AD5344" s="44">
        <f>IFERROR(VALUE(MID($C5344,4,3)),0)</f>
        <v>0</v>
      </c>
      <c r="AE5344" s="51">
        <f>VALUE(RIGHT("00"&amp;AC5344,2)&amp;RIGHT("000"&amp;AD5344,3))</f>
        <v>0</v>
      </c>
    </row>
    <row r="5345" spans="1:31">
      <c r="A5345" s="60" t="str">
        <f>IF(G5345&amp;Q5345&lt;&gt;"",W5345&amp;Q5345,"")</f>
        <v/>
      </c>
      <c r="B5345" s="60" t="str">
        <f>IF(C5345&lt;&gt;"",LEFT(C5345,9),"")</f>
        <v/>
      </c>
      <c r="V5345" s="60" t="str">
        <f>W5345&amp;H5345</f>
        <v/>
      </c>
      <c r="W5345" s="60" t="str">
        <f>_xlfn.LET(_xlpm.TextCell,TEXT(G5345,"###"),IF(_xlpm.TextCell&lt;&gt;"",IF(StyleSpaceSplit,IFERROR(IF(FIND(" ",_xlpm.TextCell)&gt;=1,MID(_xlpm.TextCell,1,FIND(" ",_xlpm.TextCell)-1),_xlpm.TextCell),_xlpm.TextCell),_xlpm.TextCell),""))</f>
        <v/>
      </c>
      <c r="X5345" s="60" t="str">
        <f>IF(A5345&lt;&gt;"",IFERROR(IF(FIND(" ",G5345)&gt;=1,MID(G5345,FIND(" ",G5345)+1,LEN(G5345)),""),""),"")</f>
        <v/>
      </c>
      <c r="AC5345" s="51">
        <f>IFERROR(VALUE(MID($C5345,1,2)),0)</f>
        <v>0</v>
      </c>
      <c r="AD5345" s="44">
        <f>IFERROR(VALUE(MID($C5345,4,3)),0)</f>
        <v>0</v>
      </c>
      <c r="AE5345" s="51">
        <f>VALUE(RIGHT("00"&amp;AC5345,2)&amp;RIGHT("000"&amp;AD5345,3))</f>
        <v>0</v>
      </c>
    </row>
    <row r="5346" spans="1:31">
      <c r="A5346" s="60" t="str">
        <f>IF(G5346&amp;Q5346&lt;&gt;"",W5346&amp;Q5346,"")</f>
        <v/>
      </c>
      <c r="B5346" s="60" t="str">
        <f>IF(C5346&lt;&gt;"",LEFT(C5346,9),"")</f>
        <v/>
      </c>
      <c r="V5346" s="60" t="str">
        <f>W5346&amp;H5346</f>
        <v/>
      </c>
      <c r="W5346" s="60" t="str">
        <f>_xlfn.LET(_xlpm.TextCell,TEXT(G5346,"###"),IF(_xlpm.TextCell&lt;&gt;"",IF(StyleSpaceSplit,IFERROR(IF(FIND(" ",_xlpm.TextCell)&gt;=1,MID(_xlpm.TextCell,1,FIND(" ",_xlpm.TextCell)-1),_xlpm.TextCell),_xlpm.TextCell),_xlpm.TextCell),""))</f>
        <v/>
      </c>
      <c r="X5346" s="60" t="str">
        <f>IF(A5346&lt;&gt;"",IFERROR(IF(FIND(" ",G5346)&gt;=1,MID(G5346,FIND(" ",G5346)+1,LEN(G5346)),""),""),"")</f>
        <v/>
      </c>
      <c r="AC5346" s="51">
        <f>IFERROR(VALUE(MID($C5346,1,2)),0)</f>
        <v>0</v>
      </c>
      <c r="AD5346" s="44">
        <f>IFERROR(VALUE(MID($C5346,4,3)),0)</f>
        <v>0</v>
      </c>
      <c r="AE5346" s="51">
        <f>VALUE(RIGHT("00"&amp;AC5346,2)&amp;RIGHT("000"&amp;AD5346,3))</f>
        <v>0</v>
      </c>
    </row>
    <row r="5347" spans="1:31">
      <c r="A5347" s="60" t="str">
        <f>IF(G5347&amp;Q5347&lt;&gt;"",W5347&amp;Q5347,"")</f>
        <v/>
      </c>
      <c r="B5347" s="60" t="str">
        <f>IF(C5347&lt;&gt;"",LEFT(C5347,9),"")</f>
        <v/>
      </c>
      <c r="V5347" s="60" t="str">
        <f>W5347&amp;H5347</f>
        <v/>
      </c>
      <c r="W5347" s="60" t="str">
        <f>_xlfn.LET(_xlpm.TextCell,TEXT(G5347,"###"),IF(_xlpm.TextCell&lt;&gt;"",IF(StyleSpaceSplit,IFERROR(IF(FIND(" ",_xlpm.TextCell)&gt;=1,MID(_xlpm.TextCell,1,FIND(" ",_xlpm.TextCell)-1),_xlpm.TextCell),_xlpm.TextCell),_xlpm.TextCell),""))</f>
        <v/>
      </c>
      <c r="X5347" s="60" t="str">
        <f>IF(A5347&lt;&gt;"",IFERROR(IF(FIND(" ",G5347)&gt;=1,MID(G5347,FIND(" ",G5347)+1,LEN(G5347)),""),""),"")</f>
        <v/>
      </c>
      <c r="AC5347" s="51">
        <f>IFERROR(VALUE(MID($C5347,1,2)),0)</f>
        <v>0</v>
      </c>
      <c r="AD5347" s="44">
        <f>IFERROR(VALUE(MID($C5347,4,3)),0)</f>
        <v>0</v>
      </c>
      <c r="AE5347" s="51">
        <f>VALUE(RIGHT("00"&amp;AC5347,2)&amp;RIGHT("000"&amp;AD5347,3))</f>
        <v>0</v>
      </c>
    </row>
    <row r="5348" spans="1:31">
      <c r="A5348" s="60" t="str">
        <f>IF(G5348&amp;Q5348&lt;&gt;"",W5348&amp;Q5348,"")</f>
        <v/>
      </c>
      <c r="B5348" s="60" t="str">
        <f>IF(C5348&lt;&gt;"",LEFT(C5348,9),"")</f>
        <v/>
      </c>
      <c r="V5348" s="60" t="str">
        <f>W5348&amp;H5348</f>
        <v/>
      </c>
      <c r="W5348" s="60" t="str">
        <f>_xlfn.LET(_xlpm.TextCell,TEXT(G5348,"###"),IF(_xlpm.TextCell&lt;&gt;"",IF(StyleSpaceSplit,IFERROR(IF(FIND(" ",_xlpm.TextCell)&gt;=1,MID(_xlpm.TextCell,1,FIND(" ",_xlpm.TextCell)-1),_xlpm.TextCell),_xlpm.TextCell),_xlpm.TextCell),""))</f>
        <v/>
      </c>
      <c r="X5348" s="60" t="str">
        <f>IF(A5348&lt;&gt;"",IFERROR(IF(FIND(" ",G5348)&gt;=1,MID(G5348,FIND(" ",G5348)+1,LEN(G5348)),""),""),"")</f>
        <v/>
      </c>
      <c r="AC5348" s="51">
        <f>IFERROR(VALUE(MID($C5348,1,2)),0)</f>
        <v>0</v>
      </c>
      <c r="AD5348" s="44">
        <f>IFERROR(VALUE(MID($C5348,4,3)),0)</f>
        <v>0</v>
      </c>
      <c r="AE5348" s="51">
        <f>VALUE(RIGHT("00"&amp;AC5348,2)&amp;RIGHT("000"&amp;AD5348,3))</f>
        <v>0</v>
      </c>
    </row>
    <row r="5349" spans="1:31">
      <c r="A5349" s="60" t="str">
        <f>IF(G5349&amp;Q5349&lt;&gt;"",W5349&amp;Q5349,"")</f>
        <v/>
      </c>
      <c r="B5349" s="60" t="str">
        <f>IF(C5349&lt;&gt;"",LEFT(C5349,9),"")</f>
        <v/>
      </c>
      <c r="V5349" s="60" t="str">
        <f>W5349&amp;H5349</f>
        <v/>
      </c>
      <c r="W5349" s="60" t="str">
        <f>_xlfn.LET(_xlpm.TextCell,TEXT(G5349,"###"),IF(_xlpm.TextCell&lt;&gt;"",IF(StyleSpaceSplit,IFERROR(IF(FIND(" ",_xlpm.TextCell)&gt;=1,MID(_xlpm.TextCell,1,FIND(" ",_xlpm.TextCell)-1),_xlpm.TextCell),_xlpm.TextCell),_xlpm.TextCell),""))</f>
        <v/>
      </c>
      <c r="X5349" s="60" t="str">
        <f>IF(A5349&lt;&gt;"",IFERROR(IF(FIND(" ",G5349)&gt;=1,MID(G5349,FIND(" ",G5349)+1,LEN(G5349)),""),""),"")</f>
        <v/>
      </c>
      <c r="AC5349" s="51">
        <f>IFERROR(VALUE(MID($C5349,1,2)),0)</f>
        <v>0</v>
      </c>
      <c r="AD5349" s="44">
        <f>IFERROR(VALUE(MID($C5349,4,3)),0)</f>
        <v>0</v>
      </c>
      <c r="AE5349" s="51">
        <f>VALUE(RIGHT("00"&amp;AC5349,2)&amp;RIGHT("000"&amp;AD5349,3))</f>
        <v>0</v>
      </c>
    </row>
    <row r="5350" spans="1:31">
      <c r="A5350" s="60" t="str">
        <f>IF(G5350&amp;Q5350&lt;&gt;"",W5350&amp;Q5350,"")</f>
        <v/>
      </c>
      <c r="B5350" s="60" t="str">
        <f>IF(C5350&lt;&gt;"",LEFT(C5350,9),"")</f>
        <v/>
      </c>
      <c r="V5350" s="60" t="str">
        <f>W5350&amp;H5350</f>
        <v/>
      </c>
      <c r="W5350" s="60" t="str">
        <f>_xlfn.LET(_xlpm.TextCell,TEXT(G5350,"###"),IF(_xlpm.TextCell&lt;&gt;"",IF(StyleSpaceSplit,IFERROR(IF(FIND(" ",_xlpm.TextCell)&gt;=1,MID(_xlpm.TextCell,1,FIND(" ",_xlpm.TextCell)-1),_xlpm.TextCell),_xlpm.TextCell),_xlpm.TextCell),""))</f>
        <v/>
      </c>
      <c r="X5350" s="60" t="str">
        <f>IF(A5350&lt;&gt;"",IFERROR(IF(FIND(" ",G5350)&gt;=1,MID(G5350,FIND(" ",G5350)+1,LEN(G5350)),""),""),"")</f>
        <v/>
      </c>
      <c r="AC5350" s="51">
        <f>IFERROR(VALUE(MID($C5350,1,2)),0)</f>
        <v>0</v>
      </c>
      <c r="AD5350" s="44">
        <f>IFERROR(VALUE(MID($C5350,4,3)),0)</f>
        <v>0</v>
      </c>
      <c r="AE5350" s="51">
        <f>VALUE(RIGHT("00"&amp;AC5350,2)&amp;RIGHT("000"&amp;AD5350,3))</f>
        <v>0</v>
      </c>
    </row>
    <row r="5351" spans="1:31">
      <c r="A5351" s="60" t="str">
        <f>IF(G5351&amp;Q5351&lt;&gt;"",W5351&amp;Q5351,"")</f>
        <v/>
      </c>
      <c r="B5351" s="60" t="str">
        <f>IF(C5351&lt;&gt;"",LEFT(C5351,9),"")</f>
        <v/>
      </c>
      <c r="V5351" s="60" t="str">
        <f>W5351&amp;H5351</f>
        <v/>
      </c>
      <c r="W5351" s="60" t="str">
        <f>_xlfn.LET(_xlpm.TextCell,TEXT(G5351,"###"),IF(_xlpm.TextCell&lt;&gt;"",IF(StyleSpaceSplit,IFERROR(IF(FIND(" ",_xlpm.TextCell)&gt;=1,MID(_xlpm.TextCell,1,FIND(" ",_xlpm.TextCell)-1),_xlpm.TextCell),_xlpm.TextCell),_xlpm.TextCell),""))</f>
        <v/>
      </c>
      <c r="X5351" s="60" t="str">
        <f>IF(A5351&lt;&gt;"",IFERROR(IF(FIND(" ",G5351)&gt;=1,MID(G5351,FIND(" ",G5351)+1,LEN(G5351)),""),""),"")</f>
        <v/>
      </c>
      <c r="AC5351" s="51">
        <f>IFERROR(VALUE(MID($C5351,1,2)),0)</f>
        <v>0</v>
      </c>
      <c r="AD5351" s="44">
        <f>IFERROR(VALUE(MID($C5351,4,3)),0)</f>
        <v>0</v>
      </c>
      <c r="AE5351" s="51">
        <f>VALUE(RIGHT("00"&amp;AC5351,2)&amp;RIGHT("000"&amp;AD5351,3))</f>
        <v>0</v>
      </c>
    </row>
    <row r="5352" spans="1:31">
      <c r="A5352" s="60" t="str">
        <f>IF(G5352&amp;Q5352&lt;&gt;"",W5352&amp;Q5352,"")</f>
        <v/>
      </c>
      <c r="B5352" s="60" t="str">
        <f>IF(C5352&lt;&gt;"",LEFT(C5352,9),"")</f>
        <v/>
      </c>
      <c r="V5352" s="60" t="str">
        <f>W5352&amp;H5352</f>
        <v/>
      </c>
      <c r="W5352" s="60" t="str">
        <f>_xlfn.LET(_xlpm.TextCell,TEXT(G5352,"###"),IF(_xlpm.TextCell&lt;&gt;"",IF(StyleSpaceSplit,IFERROR(IF(FIND(" ",_xlpm.TextCell)&gt;=1,MID(_xlpm.TextCell,1,FIND(" ",_xlpm.TextCell)-1),_xlpm.TextCell),_xlpm.TextCell),_xlpm.TextCell),""))</f>
        <v/>
      </c>
      <c r="X5352" s="60" t="str">
        <f>IF(A5352&lt;&gt;"",IFERROR(IF(FIND(" ",G5352)&gt;=1,MID(G5352,FIND(" ",G5352)+1,LEN(G5352)),""),""),"")</f>
        <v/>
      </c>
      <c r="AC5352" s="51">
        <f>IFERROR(VALUE(MID($C5352,1,2)),0)</f>
        <v>0</v>
      </c>
      <c r="AD5352" s="44">
        <f>IFERROR(VALUE(MID($C5352,4,3)),0)</f>
        <v>0</v>
      </c>
      <c r="AE5352" s="51">
        <f>VALUE(RIGHT("00"&amp;AC5352,2)&amp;RIGHT("000"&amp;AD5352,3))</f>
        <v>0</v>
      </c>
    </row>
    <row r="5353" spans="1:31">
      <c r="A5353" s="60" t="str">
        <f>IF(G5353&amp;Q5353&lt;&gt;"",W5353&amp;Q5353,"")</f>
        <v/>
      </c>
      <c r="B5353" s="60" t="str">
        <f>IF(C5353&lt;&gt;"",LEFT(C5353,9),"")</f>
        <v/>
      </c>
      <c r="V5353" s="60" t="str">
        <f>W5353&amp;H5353</f>
        <v/>
      </c>
      <c r="W5353" s="60" t="str">
        <f>_xlfn.LET(_xlpm.TextCell,TEXT(G5353,"###"),IF(_xlpm.TextCell&lt;&gt;"",IF(StyleSpaceSplit,IFERROR(IF(FIND(" ",_xlpm.TextCell)&gt;=1,MID(_xlpm.TextCell,1,FIND(" ",_xlpm.TextCell)-1),_xlpm.TextCell),_xlpm.TextCell),_xlpm.TextCell),""))</f>
        <v/>
      </c>
      <c r="X5353" s="60" t="str">
        <f>IF(A5353&lt;&gt;"",IFERROR(IF(FIND(" ",G5353)&gt;=1,MID(G5353,FIND(" ",G5353)+1,LEN(G5353)),""),""),"")</f>
        <v/>
      </c>
      <c r="AC5353" s="51">
        <f>IFERROR(VALUE(MID($C5353,1,2)),0)</f>
        <v>0</v>
      </c>
      <c r="AD5353" s="44">
        <f>IFERROR(VALUE(MID($C5353,4,3)),0)</f>
        <v>0</v>
      </c>
      <c r="AE5353" s="51">
        <f>VALUE(RIGHT("00"&amp;AC5353,2)&amp;RIGHT("000"&amp;AD5353,3))</f>
        <v>0</v>
      </c>
    </row>
    <row r="5354" spans="1:31">
      <c r="A5354" s="60" t="str">
        <f>IF(G5354&amp;Q5354&lt;&gt;"",W5354&amp;Q5354,"")</f>
        <v/>
      </c>
      <c r="B5354" s="60" t="str">
        <f>IF(C5354&lt;&gt;"",LEFT(C5354,9),"")</f>
        <v/>
      </c>
      <c r="V5354" s="60" t="str">
        <f>W5354&amp;H5354</f>
        <v/>
      </c>
      <c r="W5354" s="60" t="str">
        <f>_xlfn.LET(_xlpm.TextCell,TEXT(G5354,"###"),IF(_xlpm.TextCell&lt;&gt;"",IF(StyleSpaceSplit,IFERROR(IF(FIND(" ",_xlpm.TextCell)&gt;=1,MID(_xlpm.TextCell,1,FIND(" ",_xlpm.TextCell)-1),_xlpm.TextCell),_xlpm.TextCell),_xlpm.TextCell),""))</f>
        <v/>
      </c>
      <c r="X5354" s="60" t="str">
        <f>IF(A5354&lt;&gt;"",IFERROR(IF(FIND(" ",G5354)&gt;=1,MID(G5354,FIND(" ",G5354)+1,LEN(G5354)),""),""),"")</f>
        <v/>
      </c>
      <c r="AC5354" s="51">
        <f>IFERROR(VALUE(MID($C5354,1,2)),0)</f>
        <v>0</v>
      </c>
      <c r="AD5354" s="44">
        <f>IFERROR(VALUE(MID($C5354,4,3)),0)</f>
        <v>0</v>
      </c>
      <c r="AE5354" s="51">
        <f>VALUE(RIGHT("00"&amp;AC5354,2)&amp;RIGHT("000"&amp;AD5354,3))</f>
        <v>0</v>
      </c>
    </row>
    <row r="5355" spans="1:31">
      <c r="A5355" s="60" t="str">
        <f>IF(G5355&amp;Q5355&lt;&gt;"",W5355&amp;Q5355,"")</f>
        <v/>
      </c>
      <c r="B5355" s="60" t="str">
        <f>IF(C5355&lt;&gt;"",LEFT(C5355,9),"")</f>
        <v/>
      </c>
      <c r="V5355" s="60" t="str">
        <f>W5355&amp;H5355</f>
        <v/>
      </c>
      <c r="W5355" s="60" t="str">
        <f>_xlfn.LET(_xlpm.TextCell,TEXT(G5355,"###"),IF(_xlpm.TextCell&lt;&gt;"",IF(StyleSpaceSplit,IFERROR(IF(FIND(" ",_xlpm.TextCell)&gt;=1,MID(_xlpm.TextCell,1,FIND(" ",_xlpm.TextCell)-1),_xlpm.TextCell),_xlpm.TextCell),_xlpm.TextCell),""))</f>
        <v/>
      </c>
      <c r="X5355" s="60" t="str">
        <f>IF(A5355&lt;&gt;"",IFERROR(IF(FIND(" ",G5355)&gt;=1,MID(G5355,FIND(" ",G5355)+1,LEN(G5355)),""),""),"")</f>
        <v/>
      </c>
      <c r="AC5355" s="51">
        <f>IFERROR(VALUE(MID($C5355,1,2)),0)</f>
        <v>0</v>
      </c>
      <c r="AD5355" s="44">
        <f>IFERROR(VALUE(MID($C5355,4,3)),0)</f>
        <v>0</v>
      </c>
      <c r="AE5355" s="51">
        <f>VALUE(RIGHT("00"&amp;AC5355,2)&amp;RIGHT("000"&amp;AD5355,3))</f>
        <v>0</v>
      </c>
    </row>
    <row r="5356" spans="1:31">
      <c r="A5356" s="60" t="str">
        <f>IF(G5356&amp;Q5356&lt;&gt;"",W5356&amp;Q5356,"")</f>
        <v/>
      </c>
      <c r="B5356" s="60" t="str">
        <f>IF(C5356&lt;&gt;"",LEFT(C5356,9),"")</f>
        <v/>
      </c>
      <c r="V5356" s="60" t="str">
        <f>W5356&amp;H5356</f>
        <v/>
      </c>
      <c r="W5356" s="60" t="str">
        <f>_xlfn.LET(_xlpm.TextCell,TEXT(G5356,"###"),IF(_xlpm.TextCell&lt;&gt;"",IF(StyleSpaceSplit,IFERROR(IF(FIND(" ",_xlpm.TextCell)&gt;=1,MID(_xlpm.TextCell,1,FIND(" ",_xlpm.TextCell)-1),_xlpm.TextCell),_xlpm.TextCell),_xlpm.TextCell),""))</f>
        <v/>
      </c>
      <c r="X5356" s="60" t="str">
        <f>IF(A5356&lt;&gt;"",IFERROR(IF(FIND(" ",G5356)&gt;=1,MID(G5356,FIND(" ",G5356)+1,LEN(G5356)),""),""),"")</f>
        <v/>
      </c>
      <c r="AC5356" s="51">
        <f>IFERROR(VALUE(MID($C5356,1,2)),0)</f>
        <v>0</v>
      </c>
      <c r="AD5356" s="44">
        <f>IFERROR(VALUE(MID($C5356,4,3)),0)</f>
        <v>0</v>
      </c>
      <c r="AE5356" s="51">
        <f>VALUE(RIGHT("00"&amp;AC5356,2)&amp;RIGHT("000"&amp;AD5356,3))</f>
        <v>0</v>
      </c>
    </row>
    <row r="5357" spans="1:31">
      <c r="A5357" s="60" t="str">
        <f>IF(G5357&amp;Q5357&lt;&gt;"",W5357&amp;Q5357,"")</f>
        <v/>
      </c>
      <c r="B5357" s="60" t="str">
        <f>IF(C5357&lt;&gt;"",LEFT(C5357,9),"")</f>
        <v/>
      </c>
      <c r="V5357" s="60" t="str">
        <f>W5357&amp;H5357</f>
        <v/>
      </c>
      <c r="W5357" s="60" t="str">
        <f>_xlfn.LET(_xlpm.TextCell,TEXT(G5357,"###"),IF(_xlpm.TextCell&lt;&gt;"",IF(StyleSpaceSplit,IFERROR(IF(FIND(" ",_xlpm.TextCell)&gt;=1,MID(_xlpm.TextCell,1,FIND(" ",_xlpm.TextCell)-1),_xlpm.TextCell),_xlpm.TextCell),_xlpm.TextCell),""))</f>
        <v/>
      </c>
      <c r="X5357" s="60" t="str">
        <f>IF(A5357&lt;&gt;"",IFERROR(IF(FIND(" ",G5357)&gt;=1,MID(G5357,FIND(" ",G5357)+1,LEN(G5357)),""),""),"")</f>
        <v/>
      </c>
      <c r="AC5357" s="51">
        <f>IFERROR(VALUE(MID($C5357,1,2)),0)</f>
        <v>0</v>
      </c>
      <c r="AD5357" s="44">
        <f>IFERROR(VALUE(MID($C5357,4,3)),0)</f>
        <v>0</v>
      </c>
      <c r="AE5357" s="51">
        <f>VALUE(RIGHT("00"&amp;AC5357,2)&amp;RIGHT("000"&amp;AD5357,3))</f>
        <v>0</v>
      </c>
    </row>
    <row r="5358" spans="1:31">
      <c r="A5358" s="60" t="str">
        <f>IF(G5358&amp;Q5358&lt;&gt;"",W5358&amp;Q5358,"")</f>
        <v/>
      </c>
      <c r="B5358" s="60" t="str">
        <f>IF(C5358&lt;&gt;"",LEFT(C5358,9),"")</f>
        <v/>
      </c>
      <c r="V5358" s="60" t="str">
        <f>W5358&amp;H5358</f>
        <v/>
      </c>
      <c r="W5358" s="60" t="str">
        <f>_xlfn.LET(_xlpm.TextCell,TEXT(G5358,"###"),IF(_xlpm.TextCell&lt;&gt;"",IF(StyleSpaceSplit,IFERROR(IF(FIND(" ",_xlpm.TextCell)&gt;=1,MID(_xlpm.TextCell,1,FIND(" ",_xlpm.TextCell)-1),_xlpm.TextCell),_xlpm.TextCell),_xlpm.TextCell),""))</f>
        <v/>
      </c>
      <c r="X5358" s="60" t="str">
        <f>IF(A5358&lt;&gt;"",IFERROR(IF(FIND(" ",G5358)&gt;=1,MID(G5358,FIND(" ",G5358)+1,LEN(G5358)),""),""),"")</f>
        <v/>
      </c>
      <c r="AC5358" s="51">
        <f>IFERROR(VALUE(MID($C5358,1,2)),0)</f>
        <v>0</v>
      </c>
      <c r="AD5358" s="44">
        <f>IFERROR(VALUE(MID($C5358,4,3)),0)</f>
        <v>0</v>
      </c>
      <c r="AE5358" s="51">
        <f>VALUE(RIGHT("00"&amp;AC5358,2)&amp;RIGHT("000"&amp;AD5358,3))</f>
        <v>0</v>
      </c>
    </row>
    <row r="5359" spans="1:31">
      <c r="A5359" s="60" t="str">
        <f>IF(G5359&amp;Q5359&lt;&gt;"",W5359&amp;Q5359,"")</f>
        <v/>
      </c>
      <c r="B5359" s="60" t="str">
        <f>IF(C5359&lt;&gt;"",LEFT(C5359,9),"")</f>
        <v/>
      </c>
      <c r="V5359" s="60" t="str">
        <f>W5359&amp;H5359</f>
        <v/>
      </c>
      <c r="W5359" s="60" t="str">
        <f>_xlfn.LET(_xlpm.TextCell,TEXT(G5359,"###"),IF(_xlpm.TextCell&lt;&gt;"",IF(StyleSpaceSplit,IFERROR(IF(FIND(" ",_xlpm.TextCell)&gt;=1,MID(_xlpm.TextCell,1,FIND(" ",_xlpm.TextCell)-1),_xlpm.TextCell),_xlpm.TextCell),_xlpm.TextCell),""))</f>
        <v/>
      </c>
      <c r="X5359" s="60" t="str">
        <f>IF(A5359&lt;&gt;"",IFERROR(IF(FIND(" ",G5359)&gt;=1,MID(G5359,FIND(" ",G5359)+1,LEN(G5359)),""),""),"")</f>
        <v/>
      </c>
      <c r="AC5359" s="51">
        <f>IFERROR(VALUE(MID($C5359,1,2)),0)</f>
        <v>0</v>
      </c>
      <c r="AD5359" s="44">
        <f>IFERROR(VALUE(MID($C5359,4,3)),0)</f>
        <v>0</v>
      </c>
      <c r="AE5359" s="51">
        <f>VALUE(RIGHT("00"&amp;AC5359,2)&amp;RIGHT("000"&amp;AD5359,3))</f>
        <v>0</v>
      </c>
    </row>
    <row r="5360" spans="1:31">
      <c r="A5360" s="60" t="str">
        <f>IF(G5360&amp;Q5360&lt;&gt;"",W5360&amp;Q5360,"")</f>
        <v/>
      </c>
      <c r="B5360" s="60" t="str">
        <f>IF(C5360&lt;&gt;"",LEFT(C5360,9),"")</f>
        <v/>
      </c>
      <c r="V5360" s="60" t="str">
        <f>W5360&amp;H5360</f>
        <v/>
      </c>
      <c r="W5360" s="60" t="str">
        <f>_xlfn.LET(_xlpm.TextCell,TEXT(G5360,"###"),IF(_xlpm.TextCell&lt;&gt;"",IF(StyleSpaceSplit,IFERROR(IF(FIND(" ",_xlpm.TextCell)&gt;=1,MID(_xlpm.TextCell,1,FIND(" ",_xlpm.TextCell)-1),_xlpm.TextCell),_xlpm.TextCell),_xlpm.TextCell),""))</f>
        <v/>
      </c>
      <c r="X5360" s="60" t="str">
        <f>IF(A5360&lt;&gt;"",IFERROR(IF(FIND(" ",G5360)&gt;=1,MID(G5360,FIND(" ",G5360)+1,LEN(G5360)),""),""),"")</f>
        <v/>
      </c>
      <c r="AC5360" s="51">
        <f>IFERROR(VALUE(MID($C5360,1,2)),0)</f>
        <v>0</v>
      </c>
      <c r="AD5360" s="44">
        <f>IFERROR(VALUE(MID($C5360,4,3)),0)</f>
        <v>0</v>
      </c>
      <c r="AE5360" s="51">
        <f>VALUE(RIGHT("00"&amp;AC5360,2)&amp;RIGHT("000"&amp;AD5360,3))</f>
        <v>0</v>
      </c>
    </row>
    <row r="5361" spans="1:31">
      <c r="A5361" s="60" t="str">
        <f>IF(G5361&amp;Q5361&lt;&gt;"",W5361&amp;Q5361,"")</f>
        <v/>
      </c>
      <c r="B5361" s="60" t="str">
        <f>IF(C5361&lt;&gt;"",LEFT(C5361,9),"")</f>
        <v/>
      </c>
      <c r="V5361" s="60" t="str">
        <f>W5361&amp;H5361</f>
        <v/>
      </c>
      <c r="W5361" s="60" t="str">
        <f>_xlfn.LET(_xlpm.TextCell,TEXT(G5361,"###"),IF(_xlpm.TextCell&lt;&gt;"",IF(StyleSpaceSplit,IFERROR(IF(FIND(" ",_xlpm.TextCell)&gt;=1,MID(_xlpm.TextCell,1,FIND(" ",_xlpm.TextCell)-1),_xlpm.TextCell),_xlpm.TextCell),_xlpm.TextCell),""))</f>
        <v/>
      </c>
      <c r="X5361" s="60" t="str">
        <f>IF(A5361&lt;&gt;"",IFERROR(IF(FIND(" ",G5361)&gt;=1,MID(G5361,FIND(" ",G5361)+1,LEN(G5361)),""),""),"")</f>
        <v/>
      </c>
      <c r="AC5361" s="51">
        <f>IFERROR(VALUE(MID($C5361,1,2)),0)</f>
        <v>0</v>
      </c>
      <c r="AD5361" s="44">
        <f>IFERROR(VALUE(MID($C5361,4,3)),0)</f>
        <v>0</v>
      </c>
      <c r="AE5361" s="51">
        <f>VALUE(RIGHT("00"&amp;AC5361,2)&amp;RIGHT("000"&amp;AD5361,3))</f>
        <v>0</v>
      </c>
    </row>
    <row r="5362" spans="1:31">
      <c r="A5362" s="60" t="str">
        <f>IF(G5362&amp;Q5362&lt;&gt;"",W5362&amp;Q5362,"")</f>
        <v/>
      </c>
      <c r="B5362" s="60" t="str">
        <f>IF(C5362&lt;&gt;"",LEFT(C5362,9),"")</f>
        <v/>
      </c>
      <c r="V5362" s="60" t="str">
        <f>W5362&amp;H5362</f>
        <v/>
      </c>
      <c r="W5362" s="60" t="str">
        <f>_xlfn.LET(_xlpm.TextCell,TEXT(G5362,"###"),IF(_xlpm.TextCell&lt;&gt;"",IF(StyleSpaceSplit,IFERROR(IF(FIND(" ",_xlpm.TextCell)&gt;=1,MID(_xlpm.TextCell,1,FIND(" ",_xlpm.TextCell)-1),_xlpm.TextCell),_xlpm.TextCell),_xlpm.TextCell),""))</f>
        <v/>
      </c>
      <c r="X5362" s="60" t="str">
        <f>IF(A5362&lt;&gt;"",IFERROR(IF(FIND(" ",G5362)&gt;=1,MID(G5362,FIND(" ",G5362)+1,LEN(G5362)),""),""),"")</f>
        <v/>
      </c>
      <c r="AC5362" s="51">
        <f>IFERROR(VALUE(MID($C5362,1,2)),0)</f>
        <v>0</v>
      </c>
      <c r="AD5362" s="44">
        <f>IFERROR(VALUE(MID($C5362,4,3)),0)</f>
        <v>0</v>
      </c>
      <c r="AE5362" s="51">
        <f>VALUE(RIGHT("00"&amp;AC5362,2)&amp;RIGHT("000"&amp;AD5362,3))</f>
        <v>0</v>
      </c>
    </row>
    <row r="5363" spans="1:31">
      <c r="A5363" s="60" t="str">
        <f>IF(G5363&amp;Q5363&lt;&gt;"",W5363&amp;Q5363,"")</f>
        <v/>
      </c>
      <c r="B5363" s="60" t="str">
        <f>IF(C5363&lt;&gt;"",LEFT(C5363,9),"")</f>
        <v/>
      </c>
      <c r="V5363" s="60" t="str">
        <f>W5363&amp;H5363</f>
        <v/>
      </c>
      <c r="W5363" s="60" t="str">
        <f>_xlfn.LET(_xlpm.TextCell,TEXT(G5363,"###"),IF(_xlpm.TextCell&lt;&gt;"",IF(StyleSpaceSplit,IFERROR(IF(FIND(" ",_xlpm.TextCell)&gt;=1,MID(_xlpm.TextCell,1,FIND(" ",_xlpm.TextCell)-1),_xlpm.TextCell),_xlpm.TextCell),_xlpm.TextCell),""))</f>
        <v/>
      </c>
      <c r="X5363" s="60" t="str">
        <f>IF(A5363&lt;&gt;"",IFERROR(IF(FIND(" ",G5363)&gt;=1,MID(G5363,FIND(" ",G5363)+1,LEN(G5363)),""),""),"")</f>
        <v/>
      </c>
      <c r="AC5363" s="51">
        <f>IFERROR(VALUE(MID($C5363,1,2)),0)</f>
        <v>0</v>
      </c>
      <c r="AD5363" s="44">
        <f>IFERROR(VALUE(MID($C5363,4,3)),0)</f>
        <v>0</v>
      </c>
      <c r="AE5363" s="51">
        <f>VALUE(RIGHT("00"&amp;AC5363,2)&amp;RIGHT("000"&amp;AD5363,3))</f>
        <v>0</v>
      </c>
    </row>
    <row r="5364" spans="1:31">
      <c r="A5364" s="60" t="str">
        <f>IF(G5364&amp;Q5364&lt;&gt;"",W5364&amp;Q5364,"")</f>
        <v/>
      </c>
      <c r="B5364" s="60" t="str">
        <f>IF(C5364&lt;&gt;"",LEFT(C5364,9),"")</f>
        <v/>
      </c>
      <c r="V5364" s="60" t="str">
        <f>W5364&amp;H5364</f>
        <v/>
      </c>
      <c r="W5364" s="60" t="str">
        <f>_xlfn.LET(_xlpm.TextCell,TEXT(G5364,"###"),IF(_xlpm.TextCell&lt;&gt;"",IF(StyleSpaceSplit,IFERROR(IF(FIND(" ",_xlpm.TextCell)&gt;=1,MID(_xlpm.TextCell,1,FIND(" ",_xlpm.TextCell)-1),_xlpm.TextCell),_xlpm.TextCell),_xlpm.TextCell),""))</f>
        <v/>
      </c>
      <c r="X5364" s="60" t="str">
        <f>IF(A5364&lt;&gt;"",IFERROR(IF(FIND(" ",G5364)&gt;=1,MID(G5364,FIND(" ",G5364)+1,LEN(G5364)),""),""),"")</f>
        <v/>
      </c>
      <c r="AC5364" s="51">
        <f>IFERROR(VALUE(MID($C5364,1,2)),0)</f>
        <v>0</v>
      </c>
      <c r="AD5364" s="44">
        <f>IFERROR(VALUE(MID($C5364,4,3)),0)</f>
        <v>0</v>
      </c>
      <c r="AE5364" s="51">
        <f>VALUE(RIGHT("00"&amp;AC5364,2)&amp;RIGHT("000"&amp;AD5364,3))</f>
        <v>0</v>
      </c>
    </row>
    <row r="5365" spans="1:31">
      <c r="A5365" s="60" t="str">
        <f>IF(G5365&amp;Q5365&lt;&gt;"",W5365&amp;Q5365,"")</f>
        <v/>
      </c>
      <c r="B5365" s="60" t="str">
        <f>IF(C5365&lt;&gt;"",LEFT(C5365,9),"")</f>
        <v/>
      </c>
      <c r="V5365" s="60" t="str">
        <f>W5365&amp;H5365</f>
        <v/>
      </c>
      <c r="W5365" s="60" t="str">
        <f>_xlfn.LET(_xlpm.TextCell,TEXT(G5365,"###"),IF(_xlpm.TextCell&lt;&gt;"",IF(StyleSpaceSplit,IFERROR(IF(FIND(" ",_xlpm.TextCell)&gt;=1,MID(_xlpm.TextCell,1,FIND(" ",_xlpm.TextCell)-1),_xlpm.TextCell),_xlpm.TextCell),_xlpm.TextCell),""))</f>
        <v/>
      </c>
      <c r="X5365" s="60" t="str">
        <f>IF(A5365&lt;&gt;"",IFERROR(IF(FIND(" ",G5365)&gt;=1,MID(G5365,FIND(" ",G5365)+1,LEN(G5365)),""),""),"")</f>
        <v/>
      </c>
      <c r="AC5365" s="51">
        <f>IFERROR(VALUE(MID($C5365,1,2)),0)</f>
        <v>0</v>
      </c>
      <c r="AD5365" s="44">
        <f>IFERROR(VALUE(MID($C5365,4,3)),0)</f>
        <v>0</v>
      </c>
      <c r="AE5365" s="51">
        <f>VALUE(RIGHT("00"&amp;AC5365,2)&amp;RIGHT("000"&amp;AD5365,3))</f>
        <v>0</v>
      </c>
    </row>
    <row r="5366" spans="1:31">
      <c r="A5366" s="60" t="str">
        <f>IF(G5366&amp;Q5366&lt;&gt;"",W5366&amp;Q5366,"")</f>
        <v/>
      </c>
      <c r="B5366" s="60" t="str">
        <f>IF(C5366&lt;&gt;"",LEFT(C5366,9),"")</f>
        <v/>
      </c>
      <c r="V5366" s="60" t="str">
        <f>W5366&amp;H5366</f>
        <v/>
      </c>
      <c r="W5366" s="60" t="str">
        <f>_xlfn.LET(_xlpm.TextCell,TEXT(G5366,"###"),IF(_xlpm.TextCell&lt;&gt;"",IF(StyleSpaceSplit,IFERROR(IF(FIND(" ",_xlpm.TextCell)&gt;=1,MID(_xlpm.TextCell,1,FIND(" ",_xlpm.TextCell)-1),_xlpm.TextCell),_xlpm.TextCell),_xlpm.TextCell),""))</f>
        <v/>
      </c>
      <c r="X5366" s="60" t="str">
        <f>IF(A5366&lt;&gt;"",IFERROR(IF(FIND(" ",G5366)&gt;=1,MID(G5366,FIND(" ",G5366)+1,LEN(G5366)),""),""),"")</f>
        <v/>
      </c>
      <c r="AC5366" s="51">
        <f>IFERROR(VALUE(MID($C5366,1,2)),0)</f>
        <v>0</v>
      </c>
      <c r="AD5366" s="44">
        <f>IFERROR(VALUE(MID($C5366,4,3)),0)</f>
        <v>0</v>
      </c>
      <c r="AE5366" s="51">
        <f>VALUE(RIGHT("00"&amp;AC5366,2)&amp;RIGHT("000"&amp;AD5366,3))</f>
        <v>0</v>
      </c>
    </row>
    <row r="5367" spans="1:31">
      <c r="A5367" s="60" t="str">
        <f>IF(G5367&amp;Q5367&lt;&gt;"",W5367&amp;Q5367,"")</f>
        <v/>
      </c>
      <c r="B5367" s="60" t="str">
        <f>IF(C5367&lt;&gt;"",LEFT(C5367,9),"")</f>
        <v/>
      </c>
      <c r="V5367" s="60" t="str">
        <f>W5367&amp;H5367</f>
        <v/>
      </c>
      <c r="W5367" s="60" t="str">
        <f>_xlfn.LET(_xlpm.TextCell,TEXT(G5367,"###"),IF(_xlpm.TextCell&lt;&gt;"",IF(StyleSpaceSplit,IFERROR(IF(FIND(" ",_xlpm.TextCell)&gt;=1,MID(_xlpm.TextCell,1,FIND(" ",_xlpm.TextCell)-1),_xlpm.TextCell),_xlpm.TextCell),_xlpm.TextCell),""))</f>
        <v/>
      </c>
      <c r="X5367" s="60" t="str">
        <f>IF(A5367&lt;&gt;"",IFERROR(IF(FIND(" ",G5367)&gt;=1,MID(G5367,FIND(" ",G5367)+1,LEN(G5367)),""),""),"")</f>
        <v/>
      </c>
      <c r="AC5367" s="51">
        <f>IFERROR(VALUE(MID($C5367,1,2)),0)</f>
        <v>0</v>
      </c>
      <c r="AD5367" s="44">
        <f>IFERROR(VALUE(MID($C5367,4,3)),0)</f>
        <v>0</v>
      </c>
      <c r="AE5367" s="51">
        <f>VALUE(RIGHT("00"&amp;AC5367,2)&amp;RIGHT("000"&amp;AD5367,3))</f>
        <v>0</v>
      </c>
    </row>
    <row r="5368" spans="1:31">
      <c r="A5368" s="60" t="str">
        <f>IF(G5368&amp;Q5368&lt;&gt;"",W5368&amp;Q5368,"")</f>
        <v/>
      </c>
      <c r="B5368" s="60" t="str">
        <f>IF(C5368&lt;&gt;"",LEFT(C5368,9),"")</f>
        <v/>
      </c>
      <c r="V5368" s="60" t="str">
        <f>W5368&amp;H5368</f>
        <v/>
      </c>
      <c r="W5368" s="60" t="str">
        <f>_xlfn.LET(_xlpm.TextCell,TEXT(G5368,"###"),IF(_xlpm.TextCell&lt;&gt;"",IF(StyleSpaceSplit,IFERROR(IF(FIND(" ",_xlpm.TextCell)&gt;=1,MID(_xlpm.TextCell,1,FIND(" ",_xlpm.TextCell)-1),_xlpm.TextCell),_xlpm.TextCell),_xlpm.TextCell),""))</f>
        <v/>
      </c>
      <c r="X5368" s="60" t="str">
        <f>IF(A5368&lt;&gt;"",IFERROR(IF(FIND(" ",G5368)&gt;=1,MID(G5368,FIND(" ",G5368)+1,LEN(G5368)),""),""),"")</f>
        <v/>
      </c>
      <c r="AC5368" s="51">
        <f>IFERROR(VALUE(MID($C5368,1,2)),0)</f>
        <v>0</v>
      </c>
      <c r="AD5368" s="44">
        <f>IFERROR(VALUE(MID($C5368,4,3)),0)</f>
        <v>0</v>
      </c>
      <c r="AE5368" s="51">
        <f>VALUE(RIGHT("00"&amp;AC5368,2)&amp;RIGHT("000"&amp;AD5368,3))</f>
        <v>0</v>
      </c>
    </row>
    <row r="5369" spans="1:31">
      <c r="A5369" s="60" t="str">
        <f>IF(G5369&amp;Q5369&lt;&gt;"",W5369&amp;Q5369,"")</f>
        <v/>
      </c>
      <c r="B5369" s="60" t="str">
        <f>IF(C5369&lt;&gt;"",LEFT(C5369,9),"")</f>
        <v/>
      </c>
      <c r="V5369" s="60" t="str">
        <f>W5369&amp;H5369</f>
        <v/>
      </c>
      <c r="W5369" s="60" t="str">
        <f>_xlfn.LET(_xlpm.TextCell,TEXT(G5369,"###"),IF(_xlpm.TextCell&lt;&gt;"",IF(StyleSpaceSplit,IFERROR(IF(FIND(" ",_xlpm.TextCell)&gt;=1,MID(_xlpm.TextCell,1,FIND(" ",_xlpm.TextCell)-1),_xlpm.TextCell),_xlpm.TextCell),_xlpm.TextCell),""))</f>
        <v/>
      </c>
      <c r="X5369" s="60" t="str">
        <f>IF(A5369&lt;&gt;"",IFERROR(IF(FIND(" ",G5369)&gt;=1,MID(G5369,FIND(" ",G5369)+1,LEN(G5369)),""),""),"")</f>
        <v/>
      </c>
      <c r="AC5369" s="51">
        <f>IFERROR(VALUE(MID($C5369,1,2)),0)</f>
        <v>0</v>
      </c>
      <c r="AD5369" s="44">
        <f>IFERROR(VALUE(MID($C5369,4,3)),0)</f>
        <v>0</v>
      </c>
      <c r="AE5369" s="51">
        <f>VALUE(RIGHT("00"&amp;AC5369,2)&amp;RIGHT("000"&amp;AD5369,3))</f>
        <v>0</v>
      </c>
    </row>
    <row r="5370" spans="1:31">
      <c r="A5370" s="60" t="str">
        <f>IF(G5370&amp;Q5370&lt;&gt;"",W5370&amp;Q5370,"")</f>
        <v/>
      </c>
      <c r="B5370" s="60" t="str">
        <f>IF(C5370&lt;&gt;"",LEFT(C5370,9),"")</f>
        <v/>
      </c>
      <c r="V5370" s="60" t="str">
        <f>W5370&amp;H5370</f>
        <v/>
      </c>
      <c r="W5370" s="60" t="str">
        <f>_xlfn.LET(_xlpm.TextCell,TEXT(G5370,"###"),IF(_xlpm.TextCell&lt;&gt;"",IF(StyleSpaceSplit,IFERROR(IF(FIND(" ",_xlpm.TextCell)&gt;=1,MID(_xlpm.TextCell,1,FIND(" ",_xlpm.TextCell)-1),_xlpm.TextCell),_xlpm.TextCell),_xlpm.TextCell),""))</f>
        <v/>
      </c>
      <c r="X5370" s="60" t="str">
        <f>IF(A5370&lt;&gt;"",IFERROR(IF(FIND(" ",G5370)&gt;=1,MID(G5370,FIND(" ",G5370)+1,LEN(G5370)),""),""),"")</f>
        <v/>
      </c>
      <c r="AC5370" s="51">
        <f>IFERROR(VALUE(MID($C5370,1,2)),0)</f>
        <v>0</v>
      </c>
      <c r="AD5370" s="44">
        <f>IFERROR(VALUE(MID($C5370,4,3)),0)</f>
        <v>0</v>
      </c>
      <c r="AE5370" s="51">
        <f>VALUE(RIGHT("00"&amp;AC5370,2)&amp;RIGHT("000"&amp;AD5370,3))</f>
        <v>0</v>
      </c>
    </row>
    <row r="5371" spans="1:31">
      <c r="A5371" s="60" t="str">
        <f>IF(G5371&amp;Q5371&lt;&gt;"",W5371&amp;Q5371,"")</f>
        <v/>
      </c>
      <c r="B5371" s="60" t="str">
        <f>IF(C5371&lt;&gt;"",LEFT(C5371,9),"")</f>
        <v/>
      </c>
      <c r="V5371" s="60" t="str">
        <f>W5371&amp;H5371</f>
        <v/>
      </c>
      <c r="W5371" s="60" t="str">
        <f>_xlfn.LET(_xlpm.TextCell,TEXT(G5371,"###"),IF(_xlpm.TextCell&lt;&gt;"",IF(StyleSpaceSplit,IFERROR(IF(FIND(" ",_xlpm.TextCell)&gt;=1,MID(_xlpm.TextCell,1,FIND(" ",_xlpm.TextCell)-1),_xlpm.TextCell),_xlpm.TextCell),_xlpm.TextCell),""))</f>
        <v/>
      </c>
      <c r="X5371" s="60" t="str">
        <f>IF(A5371&lt;&gt;"",IFERROR(IF(FIND(" ",G5371)&gt;=1,MID(G5371,FIND(" ",G5371)+1,LEN(G5371)),""),""),"")</f>
        <v/>
      </c>
      <c r="AC5371" s="51">
        <f>IFERROR(VALUE(MID($C5371,1,2)),0)</f>
        <v>0</v>
      </c>
      <c r="AD5371" s="44">
        <f>IFERROR(VALUE(MID($C5371,4,3)),0)</f>
        <v>0</v>
      </c>
      <c r="AE5371" s="51">
        <f>VALUE(RIGHT("00"&amp;AC5371,2)&amp;RIGHT("000"&amp;AD5371,3))</f>
        <v>0</v>
      </c>
    </row>
    <row r="5372" spans="1:31">
      <c r="A5372" s="60" t="str">
        <f>IF(G5372&amp;Q5372&lt;&gt;"",W5372&amp;Q5372,"")</f>
        <v/>
      </c>
      <c r="B5372" s="60" t="str">
        <f>IF(C5372&lt;&gt;"",LEFT(C5372,9),"")</f>
        <v/>
      </c>
      <c r="V5372" s="60" t="str">
        <f>W5372&amp;H5372</f>
        <v/>
      </c>
      <c r="W5372" s="60" t="str">
        <f>_xlfn.LET(_xlpm.TextCell,TEXT(G5372,"###"),IF(_xlpm.TextCell&lt;&gt;"",IF(StyleSpaceSplit,IFERROR(IF(FIND(" ",_xlpm.TextCell)&gt;=1,MID(_xlpm.TextCell,1,FIND(" ",_xlpm.TextCell)-1),_xlpm.TextCell),_xlpm.TextCell),_xlpm.TextCell),""))</f>
        <v/>
      </c>
      <c r="X5372" s="60" t="str">
        <f>IF(A5372&lt;&gt;"",IFERROR(IF(FIND(" ",G5372)&gt;=1,MID(G5372,FIND(" ",G5372)+1,LEN(G5372)),""),""),"")</f>
        <v/>
      </c>
      <c r="AC5372" s="51">
        <f>IFERROR(VALUE(MID($C5372,1,2)),0)</f>
        <v>0</v>
      </c>
      <c r="AD5372" s="44">
        <f>IFERROR(VALUE(MID($C5372,4,3)),0)</f>
        <v>0</v>
      </c>
      <c r="AE5372" s="51">
        <f>VALUE(RIGHT("00"&amp;AC5372,2)&amp;RIGHT("000"&amp;AD5372,3))</f>
        <v>0</v>
      </c>
    </row>
    <row r="5373" spans="1:31">
      <c r="A5373" s="60" t="str">
        <f>IF(G5373&amp;Q5373&lt;&gt;"",W5373&amp;Q5373,"")</f>
        <v/>
      </c>
      <c r="B5373" s="60" t="str">
        <f>IF(C5373&lt;&gt;"",LEFT(C5373,9),"")</f>
        <v/>
      </c>
      <c r="V5373" s="60" t="str">
        <f>W5373&amp;H5373</f>
        <v/>
      </c>
      <c r="W5373" s="60" t="str">
        <f>_xlfn.LET(_xlpm.TextCell,TEXT(G5373,"###"),IF(_xlpm.TextCell&lt;&gt;"",IF(StyleSpaceSplit,IFERROR(IF(FIND(" ",_xlpm.TextCell)&gt;=1,MID(_xlpm.TextCell,1,FIND(" ",_xlpm.TextCell)-1),_xlpm.TextCell),_xlpm.TextCell),_xlpm.TextCell),""))</f>
        <v/>
      </c>
      <c r="X5373" s="60" t="str">
        <f>IF(A5373&lt;&gt;"",IFERROR(IF(FIND(" ",G5373)&gt;=1,MID(G5373,FIND(" ",G5373)+1,LEN(G5373)),""),""),"")</f>
        <v/>
      </c>
      <c r="AC5373" s="51">
        <f>IFERROR(VALUE(MID($C5373,1,2)),0)</f>
        <v>0</v>
      </c>
      <c r="AD5373" s="44">
        <f>IFERROR(VALUE(MID($C5373,4,3)),0)</f>
        <v>0</v>
      </c>
      <c r="AE5373" s="51">
        <f>VALUE(RIGHT("00"&amp;AC5373,2)&amp;RIGHT("000"&amp;AD5373,3))</f>
        <v>0</v>
      </c>
    </row>
    <row r="5374" spans="1:31">
      <c r="A5374" s="60" t="str">
        <f>IF(G5374&amp;Q5374&lt;&gt;"",W5374&amp;Q5374,"")</f>
        <v/>
      </c>
      <c r="B5374" s="60" t="str">
        <f>IF(C5374&lt;&gt;"",LEFT(C5374,9),"")</f>
        <v/>
      </c>
      <c r="V5374" s="60" t="str">
        <f>W5374&amp;H5374</f>
        <v/>
      </c>
      <c r="W5374" s="60" t="str">
        <f>_xlfn.LET(_xlpm.TextCell,TEXT(G5374,"###"),IF(_xlpm.TextCell&lt;&gt;"",IF(StyleSpaceSplit,IFERROR(IF(FIND(" ",_xlpm.TextCell)&gt;=1,MID(_xlpm.TextCell,1,FIND(" ",_xlpm.TextCell)-1),_xlpm.TextCell),_xlpm.TextCell),_xlpm.TextCell),""))</f>
        <v/>
      </c>
      <c r="X5374" s="60" t="str">
        <f>IF(A5374&lt;&gt;"",IFERROR(IF(FIND(" ",G5374)&gt;=1,MID(G5374,FIND(" ",G5374)+1,LEN(G5374)),""),""),"")</f>
        <v/>
      </c>
      <c r="AC5374" s="51">
        <f>IFERROR(VALUE(MID($C5374,1,2)),0)</f>
        <v>0</v>
      </c>
      <c r="AD5374" s="44">
        <f>IFERROR(VALUE(MID($C5374,4,3)),0)</f>
        <v>0</v>
      </c>
      <c r="AE5374" s="51">
        <f>VALUE(RIGHT("00"&amp;AC5374,2)&amp;RIGHT("000"&amp;AD5374,3))</f>
        <v>0</v>
      </c>
    </row>
    <row r="5375" spans="1:31">
      <c r="A5375" s="60" t="str">
        <f>IF(G5375&amp;Q5375&lt;&gt;"",W5375&amp;Q5375,"")</f>
        <v/>
      </c>
      <c r="B5375" s="60" t="str">
        <f>IF(C5375&lt;&gt;"",LEFT(C5375,9),"")</f>
        <v/>
      </c>
      <c r="V5375" s="60" t="str">
        <f>W5375&amp;H5375</f>
        <v/>
      </c>
      <c r="W5375" s="60" t="str">
        <f>_xlfn.LET(_xlpm.TextCell,TEXT(G5375,"###"),IF(_xlpm.TextCell&lt;&gt;"",IF(StyleSpaceSplit,IFERROR(IF(FIND(" ",_xlpm.TextCell)&gt;=1,MID(_xlpm.TextCell,1,FIND(" ",_xlpm.TextCell)-1),_xlpm.TextCell),_xlpm.TextCell),_xlpm.TextCell),""))</f>
        <v/>
      </c>
      <c r="X5375" s="60" t="str">
        <f>IF(A5375&lt;&gt;"",IFERROR(IF(FIND(" ",G5375)&gt;=1,MID(G5375,FIND(" ",G5375)+1,LEN(G5375)),""),""),"")</f>
        <v/>
      </c>
      <c r="AC5375" s="51">
        <f>IFERROR(VALUE(MID($C5375,1,2)),0)</f>
        <v>0</v>
      </c>
      <c r="AD5375" s="44">
        <f>IFERROR(VALUE(MID($C5375,4,3)),0)</f>
        <v>0</v>
      </c>
      <c r="AE5375" s="51">
        <f>VALUE(RIGHT("00"&amp;AC5375,2)&amp;RIGHT("000"&amp;AD5375,3))</f>
        <v>0</v>
      </c>
    </row>
    <row r="5376" spans="1:31">
      <c r="A5376" s="60" t="str">
        <f>IF(G5376&amp;Q5376&lt;&gt;"",W5376&amp;Q5376,"")</f>
        <v/>
      </c>
      <c r="B5376" s="60" t="str">
        <f>IF(C5376&lt;&gt;"",LEFT(C5376,9),"")</f>
        <v/>
      </c>
      <c r="V5376" s="60" t="str">
        <f>W5376&amp;H5376</f>
        <v/>
      </c>
      <c r="W5376" s="60" t="str">
        <f>_xlfn.LET(_xlpm.TextCell,TEXT(G5376,"###"),IF(_xlpm.TextCell&lt;&gt;"",IF(StyleSpaceSplit,IFERROR(IF(FIND(" ",_xlpm.TextCell)&gt;=1,MID(_xlpm.TextCell,1,FIND(" ",_xlpm.TextCell)-1),_xlpm.TextCell),_xlpm.TextCell),_xlpm.TextCell),""))</f>
        <v/>
      </c>
      <c r="X5376" s="60" t="str">
        <f>IF(A5376&lt;&gt;"",IFERROR(IF(FIND(" ",G5376)&gt;=1,MID(G5376,FIND(" ",G5376)+1,LEN(G5376)),""),""),"")</f>
        <v/>
      </c>
      <c r="AC5376" s="51">
        <f>IFERROR(VALUE(MID($C5376,1,2)),0)</f>
        <v>0</v>
      </c>
      <c r="AD5376" s="44">
        <f>IFERROR(VALUE(MID($C5376,4,3)),0)</f>
        <v>0</v>
      </c>
      <c r="AE5376" s="51">
        <f>VALUE(RIGHT("00"&amp;AC5376,2)&amp;RIGHT("000"&amp;AD5376,3))</f>
        <v>0</v>
      </c>
    </row>
    <row r="5377" spans="1:31">
      <c r="A5377" s="60" t="str">
        <f>IF(G5377&amp;Q5377&lt;&gt;"",W5377&amp;Q5377,"")</f>
        <v/>
      </c>
      <c r="B5377" s="60" t="str">
        <f>IF(C5377&lt;&gt;"",LEFT(C5377,9),"")</f>
        <v/>
      </c>
      <c r="V5377" s="60" t="str">
        <f>W5377&amp;H5377</f>
        <v/>
      </c>
      <c r="W5377" s="60" t="str">
        <f>_xlfn.LET(_xlpm.TextCell,TEXT(G5377,"###"),IF(_xlpm.TextCell&lt;&gt;"",IF(StyleSpaceSplit,IFERROR(IF(FIND(" ",_xlpm.TextCell)&gt;=1,MID(_xlpm.TextCell,1,FIND(" ",_xlpm.TextCell)-1),_xlpm.TextCell),_xlpm.TextCell),_xlpm.TextCell),""))</f>
        <v/>
      </c>
      <c r="X5377" s="60" t="str">
        <f>IF(A5377&lt;&gt;"",IFERROR(IF(FIND(" ",G5377)&gt;=1,MID(G5377,FIND(" ",G5377)+1,LEN(G5377)),""),""),"")</f>
        <v/>
      </c>
      <c r="AC5377" s="51">
        <f>IFERROR(VALUE(MID($C5377,1,2)),0)</f>
        <v>0</v>
      </c>
      <c r="AD5377" s="44">
        <f>IFERROR(VALUE(MID($C5377,4,3)),0)</f>
        <v>0</v>
      </c>
      <c r="AE5377" s="51">
        <f>VALUE(RIGHT("00"&amp;AC5377,2)&amp;RIGHT("000"&amp;AD5377,3))</f>
        <v>0</v>
      </c>
    </row>
    <row r="5378" spans="1:31">
      <c r="A5378" s="60" t="str">
        <f>IF(G5378&amp;Q5378&lt;&gt;"",W5378&amp;Q5378,"")</f>
        <v/>
      </c>
      <c r="B5378" s="60" t="str">
        <f>IF(C5378&lt;&gt;"",LEFT(C5378,9),"")</f>
        <v/>
      </c>
      <c r="V5378" s="60" t="str">
        <f>W5378&amp;H5378</f>
        <v/>
      </c>
      <c r="W5378" s="60" t="str">
        <f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>IF(A5378&lt;&gt;"",IFERROR(IF(FIND(" ",G5378)&gt;=1,MID(G5378,FIND(" ",G5378)+1,LEN(G5378)),""),""),"")</f>
        <v/>
      </c>
      <c r="AC5378" s="51">
        <f>IFERROR(VALUE(MID($C5378,1,2)),0)</f>
        <v>0</v>
      </c>
      <c r="AD5378" s="44">
        <f>IFERROR(VALUE(MID($C5378,4,3)),0)</f>
        <v>0</v>
      </c>
      <c r="AE5378" s="51">
        <f>VALUE(RIGHT("00"&amp;AC5378,2)&amp;RIGHT("000"&amp;AD5378,3))</f>
        <v>0</v>
      </c>
    </row>
    <row r="5379" spans="1:31">
      <c r="A5379" s="60" t="str">
        <f>IF(G5379&amp;Q5379&lt;&gt;"",W5379&amp;Q5379,"")</f>
        <v/>
      </c>
      <c r="B5379" s="60" t="str">
        <f>IF(C5379&lt;&gt;"",LEFT(C5379,9),"")</f>
        <v/>
      </c>
      <c r="V5379" s="60" t="str">
        <f>W5379&amp;H5379</f>
        <v/>
      </c>
      <c r="W5379" s="60" t="str">
        <f>_xlfn.LET(_xlpm.TextCell,TEXT(G5379,"###"),IF(_xlpm.TextCell&lt;&gt;"",IF(StyleSpaceSplit,IFERROR(IF(FIND(" ",_xlpm.TextCell)&gt;=1,MID(_xlpm.TextCell,1,FIND(" ",_xlpm.TextCell)-1),_xlpm.TextCell),_xlpm.TextCell),_xlpm.TextCell),""))</f>
        <v/>
      </c>
      <c r="X5379" s="60" t="str">
        <f>IF(A5379&lt;&gt;"",IFERROR(IF(FIND(" ",G5379)&gt;=1,MID(G5379,FIND(" ",G5379)+1,LEN(G5379)),""),""),"")</f>
        <v/>
      </c>
      <c r="AC5379" s="51">
        <f>IFERROR(VALUE(MID($C5379,1,2)),0)</f>
        <v>0</v>
      </c>
      <c r="AD5379" s="44">
        <f>IFERROR(VALUE(MID($C5379,4,3)),0)</f>
        <v>0</v>
      </c>
      <c r="AE5379" s="51">
        <f>VALUE(RIGHT("00"&amp;AC5379,2)&amp;RIGHT("000"&amp;AD5379,3))</f>
        <v>0</v>
      </c>
    </row>
    <row r="5380" spans="1:31">
      <c r="A5380" s="60" t="str">
        <f>IF(G5380&amp;Q5380&lt;&gt;"",W5380&amp;Q5380,"")</f>
        <v/>
      </c>
      <c r="B5380" s="60" t="str">
        <f>IF(C5380&lt;&gt;"",LEFT(C5380,9),"")</f>
        <v/>
      </c>
      <c r="V5380" s="60" t="str">
        <f>W5380&amp;H5380</f>
        <v/>
      </c>
      <c r="W5380" s="60" t="str">
        <f>_xlfn.LET(_xlpm.TextCell,TEXT(G5380,"###"),IF(_xlpm.TextCell&lt;&gt;"",IF(StyleSpaceSplit,IFERROR(IF(FIND(" ",_xlpm.TextCell)&gt;=1,MID(_xlpm.TextCell,1,FIND(" ",_xlpm.TextCell)-1),_xlpm.TextCell),_xlpm.TextCell),_xlpm.TextCell),""))</f>
        <v/>
      </c>
      <c r="X5380" s="60" t="str">
        <f>IF(A5380&lt;&gt;"",IFERROR(IF(FIND(" ",G5380)&gt;=1,MID(G5380,FIND(" ",G5380)+1,LEN(G5380)),""),""),"")</f>
        <v/>
      </c>
      <c r="AC5380" s="51">
        <f>IFERROR(VALUE(MID($C5380,1,2)),0)</f>
        <v>0</v>
      </c>
      <c r="AD5380" s="44">
        <f>IFERROR(VALUE(MID($C5380,4,3)),0)</f>
        <v>0</v>
      </c>
      <c r="AE5380" s="51">
        <f>VALUE(RIGHT("00"&amp;AC5380,2)&amp;RIGHT("000"&amp;AD5380,3))</f>
        <v>0</v>
      </c>
    </row>
    <row r="5381" spans="1:31">
      <c r="A5381" s="60" t="str">
        <f>IF(G5381&amp;Q5381&lt;&gt;"",W5381&amp;Q5381,"")</f>
        <v/>
      </c>
      <c r="B5381" s="60" t="str">
        <f>IF(C5381&lt;&gt;"",LEFT(C5381,9),"")</f>
        <v/>
      </c>
      <c r="V5381" s="60" t="str">
        <f>W5381&amp;H5381</f>
        <v/>
      </c>
      <c r="W5381" s="60" t="str">
        <f>_xlfn.LET(_xlpm.TextCell,TEXT(G5381,"###"),IF(_xlpm.TextCell&lt;&gt;"",IF(StyleSpaceSplit,IFERROR(IF(FIND(" ",_xlpm.TextCell)&gt;=1,MID(_xlpm.TextCell,1,FIND(" ",_xlpm.TextCell)-1),_xlpm.TextCell),_xlpm.TextCell),_xlpm.TextCell),""))</f>
        <v/>
      </c>
      <c r="X5381" s="60" t="str">
        <f>IF(A5381&lt;&gt;"",IFERROR(IF(FIND(" ",G5381)&gt;=1,MID(G5381,FIND(" ",G5381)+1,LEN(G5381)),""),""),"")</f>
        <v/>
      </c>
      <c r="AC5381" s="51">
        <f>IFERROR(VALUE(MID($C5381,1,2)),0)</f>
        <v>0</v>
      </c>
      <c r="AD5381" s="44">
        <f>IFERROR(VALUE(MID($C5381,4,3)),0)</f>
        <v>0</v>
      </c>
      <c r="AE5381" s="51">
        <f>VALUE(RIGHT("00"&amp;AC5381,2)&amp;RIGHT("000"&amp;AD5381,3))</f>
        <v>0</v>
      </c>
    </row>
    <row r="5382" spans="1:31">
      <c r="A5382" s="60" t="str">
        <f>IF(G5382&amp;Q5382&lt;&gt;"",W5382&amp;Q5382,"")</f>
        <v/>
      </c>
      <c r="B5382" s="60" t="str">
        <f>IF(C5382&lt;&gt;"",LEFT(C5382,9),"")</f>
        <v/>
      </c>
      <c r="V5382" s="60" t="str">
        <f>W5382&amp;H5382</f>
        <v/>
      </c>
      <c r="W5382" s="60" t="str">
        <f>_xlfn.LET(_xlpm.TextCell,TEXT(G5382,"###"),IF(_xlpm.TextCell&lt;&gt;"",IF(StyleSpaceSplit,IFERROR(IF(FIND(" ",_xlpm.TextCell)&gt;=1,MID(_xlpm.TextCell,1,FIND(" ",_xlpm.TextCell)-1),_xlpm.TextCell),_xlpm.TextCell),_xlpm.TextCell),""))</f>
        <v/>
      </c>
      <c r="X5382" s="60" t="str">
        <f>IF(A5382&lt;&gt;"",IFERROR(IF(FIND(" ",G5382)&gt;=1,MID(G5382,FIND(" ",G5382)+1,LEN(G5382)),""),""),"")</f>
        <v/>
      </c>
      <c r="AC5382" s="51">
        <f>IFERROR(VALUE(MID($C5382,1,2)),0)</f>
        <v>0</v>
      </c>
      <c r="AD5382" s="44">
        <f>IFERROR(VALUE(MID($C5382,4,3)),0)</f>
        <v>0</v>
      </c>
      <c r="AE5382" s="51">
        <f>VALUE(RIGHT("00"&amp;AC5382,2)&amp;RIGHT("000"&amp;AD5382,3))</f>
        <v>0</v>
      </c>
    </row>
    <row r="5383" spans="1:31">
      <c r="A5383" s="60" t="str">
        <f>IF(G5383&amp;Q5383&lt;&gt;"",W5383&amp;Q5383,"")</f>
        <v/>
      </c>
      <c r="B5383" s="60" t="str">
        <f>IF(C5383&lt;&gt;"",LEFT(C5383,9),"")</f>
        <v/>
      </c>
      <c r="V5383" s="60" t="str">
        <f>W5383&amp;H5383</f>
        <v/>
      </c>
      <c r="W5383" s="60" t="str">
        <f>_xlfn.LET(_xlpm.TextCell,TEXT(G5383,"###"),IF(_xlpm.TextCell&lt;&gt;"",IF(StyleSpaceSplit,IFERROR(IF(FIND(" ",_xlpm.TextCell)&gt;=1,MID(_xlpm.TextCell,1,FIND(" ",_xlpm.TextCell)-1),_xlpm.TextCell),_xlpm.TextCell),_xlpm.TextCell),""))</f>
        <v/>
      </c>
      <c r="X5383" s="60" t="str">
        <f>IF(A5383&lt;&gt;"",IFERROR(IF(FIND(" ",G5383)&gt;=1,MID(G5383,FIND(" ",G5383)+1,LEN(G5383)),""),""),"")</f>
        <v/>
      </c>
      <c r="AC5383" s="51">
        <f>IFERROR(VALUE(MID($C5383,1,2)),0)</f>
        <v>0</v>
      </c>
      <c r="AD5383" s="44">
        <f>IFERROR(VALUE(MID($C5383,4,3)),0)</f>
        <v>0</v>
      </c>
      <c r="AE5383" s="51">
        <f>VALUE(RIGHT("00"&amp;AC5383,2)&amp;RIGHT("000"&amp;AD5383,3))</f>
        <v>0</v>
      </c>
    </row>
    <row r="5384" spans="1:31">
      <c r="A5384" s="60" t="str">
        <f>IF(G5384&amp;Q5384&lt;&gt;"",W5384&amp;Q5384,"")</f>
        <v/>
      </c>
      <c r="B5384" s="60" t="str">
        <f>IF(C5384&lt;&gt;"",LEFT(C5384,9),"")</f>
        <v/>
      </c>
      <c r="V5384" s="60" t="str">
        <f>W5384&amp;H5384</f>
        <v/>
      </c>
      <c r="W5384" s="60" t="str">
        <f>_xlfn.LET(_xlpm.TextCell,TEXT(G5384,"###"),IF(_xlpm.TextCell&lt;&gt;"",IF(StyleSpaceSplit,IFERROR(IF(FIND(" ",_xlpm.TextCell)&gt;=1,MID(_xlpm.TextCell,1,FIND(" ",_xlpm.TextCell)-1),_xlpm.TextCell),_xlpm.TextCell),_xlpm.TextCell),""))</f>
        <v/>
      </c>
      <c r="X5384" s="60" t="str">
        <f>IF(A5384&lt;&gt;"",IFERROR(IF(FIND(" ",G5384)&gt;=1,MID(G5384,FIND(" ",G5384)+1,LEN(G5384)),""),""),"")</f>
        <v/>
      </c>
      <c r="AC5384" s="51">
        <f>IFERROR(VALUE(MID($C5384,1,2)),0)</f>
        <v>0</v>
      </c>
      <c r="AD5384" s="44">
        <f>IFERROR(VALUE(MID($C5384,4,3)),0)</f>
        <v>0</v>
      </c>
      <c r="AE5384" s="51">
        <f>VALUE(RIGHT("00"&amp;AC5384,2)&amp;RIGHT("000"&amp;AD5384,3))</f>
        <v>0</v>
      </c>
    </row>
    <row r="5385" spans="1:31">
      <c r="A5385" s="60" t="str">
        <f>IF(G5385&amp;Q5385&lt;&gt;"",W5385&amp;Q5385,"")</f>
        <v/>
      </c>
      <c r="B5385" s="60" t="str">
        <f>IF(C5385&lt;&gt;"",LEFT(C5385,9),"")</f>
        <v/>
      </c>
      <c r="V5385" s="60" t="str">
        <f>W5385&amp;H5385</f>
        <v/>
      </c>
      <c r="W5385" s="60" t="str">
        <f>_xlfn.LET(_xlpm.TextCell,TEXT(G5385,"###"),IF(_xlpm.TextCell&lt;&gt;"",IF(StyleSpaceSplit,IFERROR(IF(FIND(" ",_xlpm.TextCell)&gt;=1,MID(_xlpm.TextCell,1,FIND(" ",_xlpm.TextCell)-1),_xlpm.TextCell),_xlpm.TextCell),_xlpm.TextCell),""))</f>
        <v/>
      </c>
      <c r="X5385" s="60" t="str">
        <f>IF(A5385&lt;&gt;"",IFERROR(IF(FIND(" ",G5385)&gt;=1,MID(G5385,FIND(" ",G5385)+1,LEN(G5385)),""),""),"")</f>
        <v/>
      </c>
      <c r="AC5385" s="51">
        <f>IFERROR(VALUE(MID($C5385,1,2)),0)</f>
        <v>0</v>
      </c>
      <c r="AD5385" s="44">
        <f>IFERROR(VALUE(MID($C5385,4,3)),0)</f>
        <v>0</v>
      </c>
      <c r="AE5385" s="51">
        <f>VALUE(RIGHT("00"&amp;AC5385,2)&amp;RIGHT("000"&amp;AD5385,3))</f>
        <v>0</v>
      </c>
    </row>
    <row r="5386" spans="1:31">
      <c r="A5386" s="60" t="str">
        <f>IF(G5386&amp;Q5386&lt;&gt;"",W5386&amp;Q5386,"")</f>
        <v/>
      </c>
      <c r="B5386" s="60" t="str">
        <f>IF(C5386&lt;&gt;"",LEFT(C5386,9),"")</f>
        <v/>
      </c>
      <c r="V5386" s="60" t="str">
        <f>W5386&amp;H5386</f>
        <v/>
      </c>
      <c r="W5386" s="60" t="str">
        <f>_xlfn.LET(_xlpm.TextCell,TEXT(G5386,"###"),IF(_xlpm.TextCell&lt;&gt;"",IF(StyleSpaceSplit,IFERROR(IF(FIND(" ",_xlpm.TextCell)&gt;=1,MID(_xlpm.TextCell,1,FIND(" ",_xlpm.TextCell)-1),_xlpm.TextCell),_xlpm.TextCell),_xlpm.TextCell),""))</f>
        <v/>
      </c>
      <c r="X5386" s="60" t="str">
        <f>IF(A5386&lt;&gt;"",IFERROR(IF(FIND(" ",G5386)&gt;=1,MID(G5386,FIND(" ",G5386)+1,LEN(G5386)),""),""),"")</f>
        <v/>
      </c>
      <c r="AC5386" s="51">
        <f>IFERROR(VALUE(MID($C5386,1,2)),0)</f>
        <v>0</v>
      </c>
      <c r="AD5386" s="44">
        <f>IFERROR(VALUE(MID($C5386,4,3)),0)</f>
        <v>0</v>
      </c>
      <c r="AE5386" s="51">
        <f>VALUE(RIGHT("00"&amp;AC5386,2)&amp;RIGHT("000"&amp;AD5386,3))</f>
        <v>0</v>
      </c>
    </row>
    <row r="5387" spans="1:31">
      <c r="A5387" s="60" t="str">
        <f>IF(G5387&amp;Q5387&lt;&gt;"",W5387&amp;Q5387,"")</f>
        <v/>
      </c>
      <c r="B5387" s="60" t="str">
        <f>IF(C5387&lt;&gt;"",LEFT(C5387,9),"")</f>
        <v/>
      </c>
      <c r="V5387" s="60" t="str">
        <f>W5387&amp;H5387</f>
        <v/>
      </c>
      <c r="W5387" s="60" t="str">
        <f>_xlfn.LET(_xlpm.TextCell,TEXT(G5387,"###"),IF(_xlpm.TextCell&lt;&gt;"",IF(StyleSpaceSplit,IFERROR(IF(FIND(" ",_xlpm.TextCell)&gt;=1,MID(_xlpm.TextCell,1,FIND(" ",_xlpm.TextCell)-1),_xlpm.TextCell),_xlpm.TextCell),_xlpm.TextCell),""))</f>
        <v/>
      </c>
      <c r="X5387" s="60" t="str">
        <f>IF(A5387&lt;&gt;"",IFERROR(IF(FIND(" ",G5387)&gt;=1,MID(G5387,FIND(" ",G5387)+1,LEN(G5387)),""),""),"")</f>
        <v/>
      </c>
      <c r="AC5387" s="51">
        <f>IFERROR(VALUE(MID($C5387,1,2)),0)</f>
        <v>0</v>
      </c>
      <c r="AD5387" s="44">
        <f>IFERROR(VALUE(MID($C5387,4,3)),0)</f>
        <v>0</v>
      </c>
      <c r="AE5387" s="51">
        <f>VALUE(RIGHT("00"&amp;AC5387,2)&amp;RIGHT("000"&amp;AD5387,3))</f>
        <v>0</v>
      </c>
    </row>
    <row r="5388" spans="1:31">
      <c r="A5388" s="60" t="str">
        <f>IF(G5388&amp;Q5388&lt;&gt;"",W5388&amp;Q5388,"")</f>
        <v/>
      </c>
      <c r="B5388" s="60" t="str">
        <f>IF(C5388&lt;&gt;"",LEFT(C5388,9),"")</f>
        <v/>
      </c>
      <c r="V5388" s="60" t="str">
        <f>W5388&amp;H5388</f>
        <v/>
      </c>
      <c r="W5388" s="60" t="str">
        <f>_xlfn.LET(_xlpm.TextCell,TEXT(G5388,"###"),IF(_xlpm.TextCell&lt;&gt;"",IF(StyleSpaceSplit,IFERROR(IF(FIND(" ",_xlpm.TextCell)&gt;=1,MID(_xlpm.TextCell,1,FIND(" ",_xlpm.TextCell)-1),_xlpm.TextCell),_xlpm.TextCell),_xlpm.TextCell),""))</f>
        <v/>
      </c>
      <c r="X5388" s="60" t="str">
        <f>IF(A5388&lt;&gt;"",IFERROR(IF(FIND(" ",G5388)&gt;=1,MID(G5388,FIND(" ",G5388)+1,LEN(G5388)),""),""),"")</f>
        <v/>
      </c>
      <c r="AC5388" s="51">
        <f>IFERROR(VALUE(MID($C5388,1,2)),0)</f>
        <v>0</v>
      </c>
      <c r="AD5388" s="44">
        <f>IFERROR(VALUE(MID($C5388,4,3)),0)</f>
        <v>0</v>
      </c>
      <c r="AE5388" s="51">
        <f>VALUE(RIGHT("00"&amp;AC5388,2)&amp;RIGHT("000"&amp;AD5388,3))</f>
        <v>0</v>
      </c>
    </row>
    <row r="5389" spans="1:31">
      <c r="A5389" s="60" t="str">
        <f>IF(G5389&amp;Q5389&lt;&gt;"",W5389&amp;Q5389,"")</f>
        <v/>
      </c>
      <c r="B5389" s="60" t="str">
        <f>IF(C5389&lt;&gt;"",LEFT(C5389,9),"")</f>
        <v/>
      </c>
      <c r="V5389" s="60" t="str">
        <f>W5389&amp;H5389</f>
        <v/>
      </c>
      <c r="W5389" s="60" t="str">
        <f>_xlfn.LET(_xlpm.TextCell,TEXT(G5389,"###"),IF(_xlpm.TextCell&lt;&gt;"",IF(StyleSpaceSplit,IFERROR(IF(FIND(" ",_xlpm.TextCell)&gt;=1,MID(_xlpm.TextCell,1,FIND(" ",_xlpm.TextCell)-1),_xlpm.TextCell),_xlpm.TextCell),_xlpm.TextCell),""))</f>
        <v/>
      </c>
      <c r="X5389" s="60" t="str">
        <f>IF(A5389&lt;&gt;"",IFERROR(IF(FIND(" ",G5389)&gt;=1,MID(G5389,FIND(" ",G5389)+1,LEN(G5389)),""),""),"")</f>
        <v/>
      </c>
      <c r="AC5389" s="51">
        <f>IFERROR(VALUE(MID($C5389,1,2)),0)</f>
        <v>0</v>
      </c>
      <c r="AD5389" s="44">
        <f>IFERROR(VALUE(MID($C5389,4,3)),0)</f>
        <v>0</v>
      </c>
      <c r="AE5389" s="51">
        <f>VALUE(RIGHT("00"&amp;AC5389,2)&amp;RIGHT("000"&amp;AD5389,3))</f>
        <v>0</v>
      </c>
    </row>
    <row r="5390" spans="1:31">
      <c r="A5390" s="60" t="str">
        <f>IF(G5390&amp;Q5390&lt;&gt;"",W5390&amp;Q5390,"")</f>
        <v/>
      </c>
      <c r="B5390" s="60" t="str">
        <f>IF(C5390&lt;&gt;"",LEFT(C5390,9),"")</f>
        <v/>
      </c>
      <c r="V5390" s="60" t="str">
        <f>W5390&amp;H5390</f>
        <v/>
      </c>
      <c r="W5390" s="60" t="str">
        <f>_xlfn.LET(_xlpm.TextCell,TEXT(G5390,"###"),IF(_xlpm.TextCell&lt;&gt;"",IF(StyleSpaceSplit,IFERROR(IF(FIND(" ",_xlpm.TextCell)&gt;=1,MID(_xlpm.TextCell,1,FIND(" ",_xlpm.TextCell)-1),_xlpm.TextCell),_xlpm.TextCell),_xlpm.TextCell),""))</f>
        <v/>
      </c>
      <c r="X5390" s="60" t="str">
        <f>IF(A5390&lt;&gt;"",IFERROR(IF(FIND(" ",G5390)&gt;=1,MID(G5390,FIND(" ",G5390)+1,LEN(G5390)),""),""),"")</f>
        <v/>
      </c>
      <c r="AC5390" s="51">
        <f>IFERROR(VALUE(MID($C5390,1,2)),0)</f>
        <v>0</v>
      </c>
      <c r="AD5390" s="44">
        <f>IFERROR(VALUE(MID($C5390,4,3)),0)</f>
        <v>0</v>
      </c>
      <c r="AE5390" s="51">
        <f>VALUE(RIGHT("00"&amp;AC5390,2)&amp;RIGHT("000"&amp;AD5390,3))</f>
        <v>0</v>
      </c>
    </row>
    <row r="5391" spans="1:31">
      <c r="A5391" s="60" t="str">
        <f>IF(G5391&amp;Q5391&lt;&gt;"",W5391&amp;Q5391,"")</f>
        <v/>
      </c>
      <c r="B5391" s="60" t="str">
        <f>IF(C5391&lt;&gt;"",LEFT(C5391,9),"")</f>
        <v/>
      </c>
      <c r="V5391" s="60" t="str">
        <f>W5391&amp;H5391</f>
        <v/>
      </c>
      <c r="W5391" s="60" t="str">
        <f>_xlfn.LET(_xlpm.TextCell,TEXT(G5391,"###"),IF(_xlpm.TextCell&lt;&gt;"",IF(StyleSpaceSplit,IFERROR(IF(FIND(" ",_xlpm.TextCell)&gt;=1,MID(_xlpm.TextCell,1,FIND(" ",_xlpm.TextCell)-1),_xlpm.TextCell),_xlpm.TextCell),_xlpm.TextCell),""))</f>
        <v/>
      </c>
      <c r="X5391" s="60" t="str">
        <f>IF(A5391&lt;&gt;"",IFERROR(IF(FIND(" ",G5391)&gt;=1,MID(G5391,FIND(" ",G5391)+1,LEN(G5391)),""),""),"")</f>
        <v/>
      </c>
      <c r="AC5391" s="51">
        <f>IFERROR(VALUE(MID($C5391,1,2)),0)</f>
        <v>0</v>
      </c>
      <c r="AD5391" s="44">
        <f>IFERROR(VALUE(MID($C5391,4,3)),0)</f>
        <v>0</v>
      </c>
      <c r="AE5391" s="51">
        <f>VALUE(RIGHT("00"&amp;AC5391,2)&amp;RIGHT("000"&amp;AD5391,3))</f>
        <v>0</v>
      </c>
    </row>
    <row r="5392" spans="1:31">
      <c r="A5392" s="60" t="str">
        <f>IF(G5392&amp;Q5392&lt;&gt;"",W5392&amp;Q5392,"")</f>
        <v/>
      </c>
      <c r="B5392" s="60" t="str">
        <f>IF(C5392&lt;&gt;"",LEFT(C5392,9),"")</f>
        <v/>
      </c>
      <c r="V5392" s="60" t="str">
        <f>W5392&amp;H5392</f>
        <v/>
      </c>
      <c r="W5392" s="60" t="str">
        <f>_xlfn.LET(_xlpm.TextCell,TEXT(G5392,"###"),IF(_xlpm.TextCell&lt;&gt;"",IF(StyleSpaceSplit,IFERROR(IF(FIND(" ",_xlpm.TextCell)&gt;=1,MID(_xlpm.TextCell,1,FIND(" ",_xlpm.TextCell)-1),_xlpm.TextCell),_xlpm.TextCell),_xlpm.TextCell),""))</f>
        <v/>
      </c>
      <c r="X5392" s="60" t="str">
        <f>IF(A5392&lt;&gt;"",IFERROR(IF(FIND(" ",G5392)&gt;=1,MID(G5392,FIND(" ",G5392)+1,LEN(G5392)),""),""),"")</f>
        <v/>
      </c>
      <c r="AC5392" s="51">
        <f>IFERROR(VALUE(MID($C5392,1,2)),0)</f>
        <v>0</v>
      </c>
      <c r="AD5392" s="44">
        <f>IFERROR(VALUE(MID($C5392,4,3)),0)</f>
        <v>0</v>
      </c>
      <c r="AE5392" s="51">
        <f>VALUE(RIGHT("00"&amp;AC5392,2)&amp;RIGHT("000"&amp;AD5392,3))</f>
        <v>0</v>
      </c>
    </row>
    <row r="5393" spans="1:31">
      <c r="A5393" s="60" t="str">
        <f>IF(G5393&amp;Q5393&lt;&gt;"",W5393&amp;Q5393,"")</f>
        <v/>
      </c>
      <c r="B5393" s="60" t="str">
        <f>IF(C5393&lt;&gt;"",LEFT(C5393,9),"")</f>
        <v/>
      </c>
      <c r="V5393" s="60" t="str">
        <f>W5393&amp;H5393</f>
        <v/>
      </c>
      <c r="W5393" s="60" t="str">
        <f>_xlfn.LET(_xlpm.TextCell,TEXT(G5393,"###"),IF(_xlpm.TextCell&lt;&gt;"",IF(StyleSpaceSplit,IFERROR(IF(FIND(" ",_xlpm.TextCell)&gt;=1,MID(_xlpm.TextCell,1,FIND(" ",_xlpm.TextCell)-1),_xlpm.TextCell),_xlpm.TextCell),_xlpm.TextCell),""))</f>
        <v/>
      </c>
      <c r="X5393" s="60" t="str">
        <f>IF(A5393&lt;&gt;"",IFERROR(IF(FIND(" ",G5393)&gt;=1,MID(G5393,FIND(" ",G5393)+1,LEN(G5393)),""),""),"")</f>
        <v/>
      </c>
      <c r="AC5393" s="51">
        <f>IFERROR(VALUE(MID($C5393,1,2)),0)</f>
        <v>0</v>
      </c>
      <c r="AD5393" s="44">
        <f>IFERROR(VALUE(MID($C5393,4,3)),0)</f>
        <v>0</v>
      </c>
      <c r="AE5393" s="51">
        <f>VALUE(RIGHT("00"&amp;AC5393,2)&amp;RIGHT("000"&amp;AD5393,3))</f>
        <v>0</v>
      </c>
    </row>
    <row r="5394" spans="1:31">
      <c r="A5394" s="60" t="str">
        <f>IF(G5394&amp;Q5394&lt;&gt;"",W5394&amp;Q5394,"")</f>
        <v/>
      </c>
      <c r="B5394" s="60" t="str">
        <f>IF(C5394&lt;&gt;"",LEFT(C5394,9),"")</f>
        <v/>
      </c>
      <c r="V5394" s="60" t="str">
        <f>W5394&amp;H5394</f>
        <v/>
      </c>
      <c r="W5394" s="60" t="str">
        <f>_xlfn.LET(_xlpm.TextCell,TEXT(G5394,"###"),IF(_xlpm.TextCell&lt;&gt;"",IF(StyleSpaceSplit,IFERROR(IF(FIND(" ",_xlpm.TextCell)&gt;=1,MID(_xlpm.TextCell,1,FIND(" ",_xlpm.TextCell)-1),_xlpm.TextCell),_xlpm.TextCell),_xlpm.TextCell),""))</f>
        <v/>
      </c>
      <c r="X5394" s="60" t="str">
        <f>IF(A5394&lt;&gt;"",IFERROR(IF(FIND(" ",G5394)&gt;=1,MID(G5394,FIND(" ",G5394)+1,LEN(G5394)),""),""),"")</f>
        <v/>
      </c>
      <c r="AC5394" s="51">
        <f>IFERROR(VALUE(MID($C5394,1,2)),0)</f>
        <v>0</v>
      </c>
      <c r="AD5394" s="44">
        <f>IFERROR(VALUE(MID($C5394,4,3)),0)</f>
        <v>0</v>
      </c>
      <c r="AE5394" s="51">
        <f>VALUE(RIGHT("00"&amp;AC5394,2)&amp;RIGHT("000"&amp;AD5394,3))</f>
        <v>0</v>
      </c>
    </row>
    <row r="5395" spans="1:31">
      <c r="A5395" s="60" t="str">
        <f>IF(G5395&amp;Q5395&lt;&gt;"",W5395&amp;Q5395,"")</f>
        <v/>
      </c>
      <c r="B5395" s="60" t="str">
        <f>IF(C5395&lt;&gt;"",LEFT(C5395,9),"")</f>
        <v/>
      </c>
      <c r="V5395" s="60" t="str">
        <f>W5395&amp;H5395</f>
        <v/>
      </c>
      <c r="W5395" s="60" t="str">
        <f>_xlfn.LET(_xlpm.TextCell,TEXT(G5395,"###"),IF(_xlpm.TextCell&lt;&gt;"",IF(StyleSpaceSplit,IFERROR(IF(FIND(" ",_xlpm.TextCell)&gt;=1,MID(_xlpm.TextCell,1,FIND(" ",_xlpm.TextCell)-1),_xlpm.TextCell),_xlpm.TextCell),_xlpm.TextCell),""))</f>
        <v/>
      </c>
      <c r="X5395" s="60" t="str">
        <f>IF(A5395&lt;&gt;"",IFERROR(IF(FIND(" ",G5395)&gt;=1,MID(G5395,FIND(" ",G5395)+1,LEN(G5395)),""),""),"")</f>
        <v/>
      </c>
      <c r="AC5395" s="51">
        <f>IFERROR(VALUE(MID($C5395,1,2)),0)</f>
        <v>0</v>
      </c>
      <c r="AD5395" s="44">
        <f>IFERROR(VALUE(MID($C5395,4,3)),0)</f>
        <v>0</v>
      </c>
      <c r="AE5395" s="51">
        <f>VALUE(RIGHT("00"&amp;AC5395,2)&amp;RIGHT("000"&amp;AD5395,3))</f>
        <v>0</v>
      </c>
    </row>
    <row r="5396" spans="1:31">
      <c r="A5396" s="60" t="str">
        <f>IF(G5396&amp;Q5396&lt;&gt;"",W5396&amp;Q5396,"")</f>
        <v/>
      </c>
      <c r="B5396" s="60" t="str">
        <f>IF(C5396&lt;&gt;"",LEFT(C5396,9),"")</f>
        <v/>
      </c>
      <c r="V5396" s="60" t="str">
        <f>W5396&amp;H5396</f>
        <v/>
      </c>
      <c r="W5396" s="60" t="str">
        <f>_xlfn.LET(_xlpm.TextCell,TEXT(G5396,"###"),IF(_xlpm.TextCell&lt;&gt;"",IF(StyleSpaceSplit,IFERROR(IF(FIND(" ",_xlpm.TextCell)&gt;=1,MID(_xlpm.TextCell,1,FIND(" ",_xlpm.TextCell)-1),_xlpm.TextCell),_xlpm.TextCell),_xlpm.TextCell),""))</f>
        <v/>
      </c>
      <c r="X5396" s="60" t="str">
        <f>IF(A5396&lt;&gt;"",IFERROR(IF(FIND(" ",G5396)&gt;=1,MID(G5396,FIND(" ",G5396)+1,LEN(G5396)),""),""),"")</f>
        <v/>
      </c>
      <c r="AC5396" s="51">
        <f>IFERROR(VALUE(MID($C5396,1,2)),0)</f>
        <v>0</v>
      </c>
      <c r="AD5396" s="44">
        <f>IFERROR(VALUE(MID($C5396,4,3)),0)</f>
        <v>0</v>
      </c>
      <c r="AE5396" s="51">
        <f>VALUE(RIGHT("00"&amp;AC5396,2)&amp;RIGHT("000"&amp;AD5396,3))</f>
        <v>0</v>
      </c>
    </row>
    <row r="5397" spans="1:31">
      <c r="A5397" s="60" t="str">
        <f>IF(G5397&amp;Q5397&lt;&gt;"",W5397&amp;Q5397,"")</f>
        <v/>
      </c>
      <c r="B5397" s="60" t="str">
        <f>IF(C5397&lt;&gt;"",LEFT(C5397,9),"")</f>
        <v/>
      </c>
      <c r="V5397" s="60" t="str">
        <f>W5397&amp;H5397</f>
        <v/>
      </c>
      <c r="W5397" s="60" t="str">
        <f>_xlfn.LET(_xlpm.TextCell,TEXT(G5397,"###"),IF(_xlpm.TextCell&lt;&gt;"",IF(StyleSpaceSplit,IFERROR(IF(FIND(" ",_xlpm.TextCell)&gt;=1,MID(_xlpm.TextCell,1,FIND(" ",_xlpm.TextCell)-1),_xlpm.TextCell),_xlpm.TextCell),_xlpm.TextCell),""))</f>
        <v/>
      </c>
      <c r="X5397" s="60" t="str">
        <f>IF(A5397&lt;&gt;"",IFERROR(IF(FIND(" ",G5397)&gt;=1,MID(G5397,FIND(" ",G5397)+1,LEN(G5397)),""),""),"")</f>
        <v/>
      </c>
      <c r="AC5397" s="51">
        <f>IFERROR(VALUE(MID($C5397,1,2)),0)</f>
        <v>0</v>
      </c>
      <c r="AD5397" s="44">
        <f>IFERROR(VALUE(MID($C5397,4,3)),0)</f>
        <v>0</v>
      </c>
      <c r="AE5397" s="51">
        <f>VALUE(RIGHT("00"&amp;AC5397,2)&amp;RIGHT("000"&amp;AD5397,3))</f>
        <v>0</v>
      </c>
    </row>
    <row r="5398" spans="1:31">
      <c r="A5398" s="60" t="str">
        <f>IF(G5398&amp;Q5398&lt;&gt;"",W5398&amp;Q5398,"")</f>
        <v/>
      </c>
      <c r="B5398" s="60" t="str">
        <f>IF(C5398&lt;&gt;"",LEFT(C5398,9),"")</f>
        <v/>
      </c>
      <c r="V5398" s="60" t="str">
        <f>W5398&amp;H5398</f>
        <v/>
      </c>
      <c r="W5398" s="60" t="str">
        <f>_xlfn.LET(_xlpm.TextCell,TEXT(G5398,"###"),IF(_xlpm.TextCell&lt;&gt;"",IF(StyleSpaceSplit,IFERROR(IF(FIND(" ",_xlpm.TextCell)&gt;=1,MID(_xlpm.TextCell,1,FIND(" ",_xlpm.TextCell)-1),_xlpm.TextCell),_xlpm.TextCell),_xlpm.TextCell),""))</f>
        <v/>
      </c>
      <c r="X5398" s="60" t="str">
        <f>IF(A5398&lt;&gt;"",IFERROR(IF(FIND(" ",G5398)&gt;=1,MID(G5398,FIND(" ",G5398)+1,LEN(G5398)),""),""),"")</f>
        <v/>
      </c>
      <c r="AC5398" s="51">
        <f>IFERROR(VALUE(MID($C5398,1,2)),0)</f>
        <v>0</v>
      </c>
      <c r="AD5398" s="44">
        <f>IFERROR(VALUE(MID($C5398,4,3)),0)</f>
        <v>0</v>
      </c>
      <c r="AE5398" s="51">
        <f>VALUE(RIGHT("00"&amp;AC5398,2)&amp;RIGHT("000"&amp;AD5398,3))</f>
        <v>0</v>
      </c>
    </row>
    <row r="5399" spans="1:31">
      <c r="A5399" s="60" t="str">
        <f>IF(G5399&amp;Q5399&lt;&gt;"",W5399&amp;Q5399,"")</f>
        <v/>
      </c>
      <c r="B5399" s="60" t="str">
        <f>IF(C5399&lt;&gt;"",LEFT(C5399,9),"")</f>
        <v/>
      </c>
      <c r="V5399" s="60" t="str">
        <f>W5399&amp;H5399</f>
        <v/>
      </c>
      <c r="W5399" s="60" t="str">
        <f>_xlfn.LET(_xlpm.TextCell,TEXT(G5399,"###"),IF(_xlpm.TextCell&lt;&gt;"",IF(StyleSpaceSplit,IFERROR(IF(FIND(" ",_xlpm.TextCell)&gt;=1,MID(_xlpm.TextCell,1,FIND(" ",_xlpm.TextCell)-1),_xlpm.TextCell),_xlpm.TextCell),_xlpm.TextCell),""))</f>
        <v/>
      </c>
      <c r="X5399" s="60" t="str">
        <f>IF(A5399&lt;&gt;"",IFERROR(IF(FIND(" ",G5399)&gt;=1,MID(G5399,FIND(" ",G5399)+1,LEN(G5399)),""),""),"")</f>
        <v/>
      </c>
      <c r="AC5399" s="51">
        <f>IFERROR(VALUE(MID($C5399,1,2)),0)</f>
        <v>0</v>
      </c>
      <c r="AD5399" s="44">
        <f>IFERROR(VALUE(MID($C5399,4,3)),0)</f>
        <v>0</v>
      </c>
      <c r="AE5399" s="51">
        <f>VALUE(RIGHT("00"&amp;AC5399,2)&amp;RIGHT("000"&amp;AD5399,3))</f>
        <v>0</v>
      </c>
    </row>
    <row r="5400" spans="1:31">
      <c r="A5400" s="60" t="str">
        <f>IF(G5400&amp;Q5400&lt;&gt;"",W5400&amp;Q5400,"")</f>
        <v/>
      </c>
      <c r="B5400" s="60" t="str">
        <f>IF(C5400&lt;&gt;"",LEFT(C5400,9),"")</f>
        <v/>
      </c>
      <c r="V5400" s="60" t="str">
        <f>W5400&amp;H5400</f>
        <v/>
      </c>
      <c r="W5400" s="60" t="str">
        <f>_xlfn.LET(_xlpm.TextCell,TEXT(G5400,"###"),IF(_xlpm.TextCell&lt;&gt;"",IF(StyleSpaceSplit,IFERROR(IF(FIND(" ",_xlpm.TextCell)&gt;=1,MID(_xlpm.TextCell,1,FIND(" ",_xlpm.TextCell)-1),_xlpm.TextCell),_xlpm.TextCell),_xlpm.TextCell),""))</f>
        <v/>
      </c>
      <c r="X5400" s="60" t="str">
        <f>IF(A5400&lt;&gt;"",IFERROR(IF(FIND(" ",G5400)&gt;=1,MID(G5400,FIND(" ",G5400)+1,LEN(G5400)),""),""),"")</f>
        <v/>
      </c>
      <c r="AC5400" s="51">
        <f>IFERROR(VALUE(MID($C5400,1,2)),0)</f>
        <v>0</v>
      </c>
      <c r="AD5400" s="44">
        <f>IFERROR(VALUE(MID($C5400,4,3)),0)</f>
        <v>0</v>
      </c>
      <c r="AE5400" s="51">
        <f>VALUE(RIGHT("00"&amp;AC5400,2)&amp;RIGHT("000"&amp;AD5400,3))</f>
        <v>0</v>
      </c>
    </row>
    <row r="5401" spans="1:31">
      <c r="A5401" s="60" t="str">
        <f>IF(G5401&amp;Q5401&lt;&gt;"",W5401&amp;Q5401,"")</f>
        <v/>
      </c>
      <c r="B5401" s="60" t="str">
        <f>IF(C5401&lt;&gt;"",LEFT(C5401,9),"")</f>
        <v/>
      </c>
      <c r="V5401" s="60" t="str">
        <f>W5401&amp;H5401</f>
        <v/>
      </c>
      <c r="W5401" s="60" t="str">
        <f>_xlfn.LET(_xlpm.TextCell,TEXT(G5401,"###"),IF(_xlpm.TextCell&lt;&gt;"",IF(StyleSpaceSplit,IFERROR(IF(FIND(" ",_xlpm.TextCell)&gt;=1,MID(_xlpm.TextCell,1,FIND(" ",_xlpm.TextCell)-1),_xlpm.TextCell),_xlpm.TextCell),_xlpm.TextCell),""))</f>
        <v/>
      </c>
      <c r="X5401" s="60" t="str">
        <f>IF(A5401&lt;&gt;"",IFERROR(IF(FIND(" ",G5401)&gt;=1,MID(G5401,FIND(" ",G5401)+1,LEN(G5401)),""),""),"")</f>
        <v/>
      </c>
      <c r="AC5401" s="51">
        <f>IFERROR(VALUE(MID($C5401,1,2)),0)</f>
        <v>0</v>
      </c>
      <c r="AD5401" s="44">
        <f>IFERROR(VALUE(MID($C5401,4,3)),0)</f>
        <v>0</v>
      </c>
      <c r="AE5401" s="51">
        <f>VALUE(RIGHT("00"&amp;AC5401,2)&amp;RIGHT("000"&amp;AD5401,3))</f>
        <v>0</v>
      </c>
    </row>
    <row r="5402" spans="1:31">
      <c r="A5402" s="60" t="str">
        <f>IF(G5402&amp;Q5402&lt;&gt;"",W5402&amp;Q5402,"")</f>
        <v/>
      </c>
      <c r="B5402" s="60" t="str">
        <f>IF(C5402&lt;&gt;"",LEFT(C5402,9),"")</f>
        <v/>
      </c>
      <c r="V5402" s="60" t="str">
        <f>W5402&amp;H5402</f>
        <v/>
      </c>
      <c r="W5402" s="60" t="str">
        <f>_xlfn.LET(_xlpm.TextCell,TEXT(G5402,"###"),IF(_xlpm.TextCell&lt;&gt;"",IF(StyleSpaceSplit,IFERROR(IF(FIND(" ",_xlpm.TextCell)&gt;=1,MID(_xlpm.TextCell,1,FIND(" ",_xlpm.TextCell)-1),_xlpm.TextCell),_xlpm.TextCell),_xlpm.TextCell),""))</f>
        <v/>
      </c>
      <c r="X5402" s="60" t="str">
        <f>IF(A5402&lt;&gt;"",IFERROR(IF(FIND(" ",G5402)&gt;=1,MID(G5402,FIND(" ",G5402)+1,LEN(G5402)),""),""),"")</f>
        <v/>
      </c>
      <c r="AC5402" s="51">
        <f>IFERROR(VALUE(MID($C5402,1,2)),0)</f>
        <v>0</v>
      </c>
      <c r="AD5402" s="44">
        <f>IFERROR(VALUE(MID($C5402,4,3)),0)</f>
        <v>0</v>
      </c>
      <c r="AE5402" s="51">
        <f>VALUE(RIGHT("00"&amp;AC5402,2)&amp;RIGHT("000"&amp;AD5402,3))</f>
        <v>0</v>
      </c>
    </row>
    <row r="5403" spans="1:31">
      <c r="A5403" s="60" t="str">
        <f>IF(G5403&amp;Q5403&lt;&gt;"",W5403&amp;Q5403,"")</f>
        <v/>
      </c>
      <c r="B5403" s="60" t="str">
        <f>IF(C5403&lt;&gt;"",LEFT(C5403,9),"")</f>
        <v/>
      </c>
      <c r="V5403" s="60" t="str">
        <f>W5403&amp;H5403</f>
        <v/>
      </c>
      <c r="W5403" s="60" t="str">
        <f>_xlfn.LET(_xlpm.TextCell,TEXT(G5403,"###"),IF(_xlpm.TextCell&lt;&gt;"",IF(StyleSpaceSplit,IFERROR(IF(FIND(" ",_xlpm.TextCell)&gt;=1,MID(_xlpm.TextCell,1,FIND(" ",_xlpm.TextCell)-1),_xlpm.TextCell),_xlpm.TextCell),_xlpm.TextCell),""))</f>
        <v/>
      </c>
      <c r="X5403" s="60" t="str">
        <f>IF(A5403&lt;&gt;"",IFERROR(IF(FIND(" ",G5403)&gt;=1,MID(G5403,FIND(" ",G5403)+1,LEN(G5403)),""),""),"")</f>
        <v/>
      </c>
      <c r="AC5403" s="51">
        <f>IFERROR(VALUE(MID($C5403,1,2)),0)</f>
        <v>0</v>
      </c>
      <c r="AD5403" s="44">
        <f>IFERROR(VALUE(MID($C5403,4,3)),0)</f>
        <v>0</v>
      </c>
      <c r="AE5403" s="51">
        <f>VALUE(RIGHT("00"&amp;AC5403,2)&amp;RIGHT("000"&amp;AD5403,3))</f>
        <v>0</v>
      </c>
    </row>
    <row r="5404" spans="1:31">
      <c r="A5404" s="60" t="str">
        <f>IF(G5404&amp;Q5404&lt;&gt;"",W5404&amp;Q5404,"")</f>
        <v/>
      </c>
      <c r="B5404" s="60" t="str">
        <f>IF(C5404&lt;&gt;"",LEFT(C5404,9),"")</f>
        <v/>
      </c>
      <c r="V5404" s="60" t="str">
        <f>W5404&amp;H5404</f>
        <v/>
      </c>
      <c r="W5404" s="60" t="str">
        <f>_xlfn.LET(_xlpm.TextCell,TEXT(G5404,"###"),IF(_xlpm.TextCell&lt;&gt;"",IF(StyleSpaceSplit,IFERROR(IF(FIND(" ",_xlpm.TextCell)&gt;=1,MID(_xlpm.TextCell,1,FIND(" ",_xlpm.TextCell)-1),_xlpm.TextCell),_xlpm.TextCell),_xlpm.TextCell),""))</f>
        <v/>
      </c>
      <c r="X5404" s="60" t="str">
        <f>IF(A5404&lt;&gt;"",IFERROR(IF(FIND(" ",G5404)&gt;=1,MID(G5404,FIND(" ",G5404)+1,LEN(G5404)),""),""),"")</f>
        <v/>
      </c>
      <c r="AC5404" s="51">
        <f>IFERROR(VALUE(MID($C5404,1,2)),0)</f>
        <v>0</v>
      </c>
      <c r="AD5404" s="44">
        <f>IFERROR(VALUE(MID($C5404,4,3)),0)</f>
        <v>0</v>
      </c>
      <c r="AE5404" s="51">
        <f>VALUE(RIGHT("00"&amp;AC5404,2)&amp;RIGHT("000"&amp;AD5404,3))</f>
        <v>0</v>
      </c>
    </row>
    <row r="5405" spans="1:31">
      <c r="A5405" s="60" t="str">
        <f>IF(G5405&amp;Q5405&lt;&gt;"",W5405&amp;Q5405,"")</f>
        <v/>
      </c>
      <c r="B5405" s="60" t="str">
        <f>IF(C5405&lt;&gt;"",LEFT(C5405,9),"")</f>
        <v/>
      </c>
      <c r="V5405" s="60" t="str">
        <f>W5405&amp;H5405</f>
        <v/>
      </c>
      <c r="W5405" s="60" t="str">
        <f>_xlfn.LET(_xlpm.TextCell,TEXT(G5405,"###"),IF(_xlpm.TextCell&lt;&gt;"",IF(StyleSpaceSplit,IFERROR(IF(FIND(" ",_xlpm.TextCell)&gt;=1,MID(_xlpm.TextCell,1,FIND(" ",_xlpm.TextCell)-1),_xlpm.TextCell),_xlpm.TextCell),_xlpm.TextCell),""))</f>
        <v/>
      </c>
      <c r="X5405" s="60" t="str">
        <f>IF(A5405&lt;&gt;"",IFERROR(IF(FIND(" ",G5405)&gt;=1,MID(G5405,FIND(" ",G5405)+1,LEN(G5405)),""),""),"")</f>
        <v/>
      </c>
      <c r="AC5405" s="51">
        <f>IFERROR(VALUE(MID($C5405,1,2)),0)</f>
        <v>0</v>
      </c>
      <c r="AD5405" s="44">
        <f>IFERROR(VALUE(MID($C5405,4,3)),0)</f>
        <v>0</v>
      </c>
      <c r="AE5405" s="51">
        <f>VALUE(RIGHT("00"&amp;AC5405,2)&amp;RIGHT("000"&amp;AD5405,3))</f>
        <v>0</v>
      </c>
    </row>
    <row r="5406" spans="1:31">
      <c r="A5406" s="60" t="str">
        <f>IF(G5406&amp;Q5406&lt;&gt;"",W5406&amp;Q5406,"")</f>
        <v/>
      </c>
      <c r="B5406" s="60" t="str">
        <f>IF(C5406&lt;&gt;"",LEFT(C5406,9),"")</f>
        <v/>
      </c>
      <c r="V5406" s="60" t="str">
        <f>W5406&amp;H5406</f>
        <v/>
      </c>
      <c r="W5406" s="60" t="str">
        <f>_xlfn.LET(_xlpm.TextCell,TEXT(G5406,"###"),IF(_xlpm.TextCell&lt;&gt;"",IF(StyleSpaceSplit,IFERROR(IF(FIND(" ",_xlpm.TextCell)&gt;=1,MID(_xlpm.TextCell,1,FIND(" ",_xlpm.TextCell)-1),_xlpm.TextCell),_xlpm.TextCell),_xlpm.TextCell),""))</f>
        <v/>
      </c>
      <c r="X5406" s="60" t="str">
        <f>IF(A5406&lt;&gt;"",IFERROR(IF(FIND(" ",G5406)&gt;=1,MID(G5406,FIND(" ",G5406)+1,LEN(G5406)),""),""),"")</f>
        <v/>
      </c>
      <c r="AC5406" s="51">
        <f>IFERROR(VALUE(MID($C5406,1,2)),0)</f>
        <v>0</v>
      </c>
      <c r="AD5406" s="44">
        <f>IFERROR(VALUE(MID($C5406,4,3)),0)</f>
        <v>0</v>
      </c>
      <c r="AE5406" s="51">
        <f>VALUE(RIGHT("00"&amp;AC5406,2)&amp;RIGHT("000"&amp;AD5406,3))</f>
        <v>0</v>
      </c>
    </row>
    <row r="5407" spans="1:31">
      <c r="A5407" s="60" t="str">
        <f>IF(G5407&amp;Q5407&lt;&gt;"",W5407&amp;Q5407,"")</f>
        <v/>
      </c>
      <c r="B5407" s="60" t="str">
        <f>IF(C5407&lt;&gt;"",LEFT(C5407,9),"")</f>
        <v/>
      </c>
      <c r="V5407" s="60" t="str">
        <f>W5407&amp;H5407</f>
        <v/>
      </c>
      <c r="W5407" s="60" t="str">
        <f>_xlfn.LET(_xlpm.TextCell,TEXT(G5407,"###"),IF(_xlpm.TextCell&lt;&gt;"",IF(StyleSpaceSplit,IFERROR(IF(FIND(" ",_xlpm.TextCell)&gt;=1,MID(_xlpm.TextCell,1,FIND(" ",_xlpm.TextCell)-1),_xlpm.TextCell),_xlpm.TextCell),_xlpm.TextCell),""))</f>
        <v/>
      </c>
      <c r="X5407" s="60" t="str">
        <f>IF(A5407&lt;&gt;"",IFERROR(IF(FIND(" ",G5407)&gt;=1,MID(G5407,FIND(" ",G5407)+1,LEN(G5407)),""),""),"")</f>
        <v/>
      </c>
      <c r="AC5407" s="51">
        <f>IFERROR(VALUE(MID($C5407,1,2)),0)</f>
        <v>0</v>
      </c>
      <c r="AD5407" s="44">
        <f>IFERROR(VALUE(MID($C5407,4,3)),0)</f>
        <v>0</v>
      </c>
      <c r="AE5407" s="51">
        <f>VALUE(RIGHT("00"&amp;AC5407,2)&amp;RIGHT("000"&amp;AD5407,3))</f>
        <v>0</v>
      </c>
    </row>
    <row r="5408" spans="1:31">
      <c r="A5408" s="60" t="str">
        <f>IF(G5408&amp;Q5408&lt;&gt;"",W5408&amp;Q5408,"")</f>
        <v/>
      </c>
      <c r="B5408" s="60" t="str">
        <f>IF(C5408&lt;&gt;"",LEFT(C5408,9),"")</f>
        <v/>
      </c>
      <c r="V5408" s="60" t="str">
        <f>W5408&amp;H5408</f>
        <v/>
      </c>
      <c r="W5408" s="60" t="str">
        <f>_xlfn.LET(_xlpm.TextCell,TEXT(G5408,"###"),IF(_xlpm.TextCell&lt;&gt;"",IF(StyleSpaceSplit,IFERROR(IF(FIND(" ",_xlpm.TextCell)&gt;=1,MID(_xlpm.TextCell,1,FIND(" ",_xlpm.TextCell)-1),_xlpm.TextCell),_xlpm.TextCell),_xlpm.TextCell),""))</f>
        <v/>
      </c>
      <c r="X5408" s="60" t="str">
        <f>IF(A5408&lt;&gt;"",IFERROR(IF(FIND(" ",G5408)&gt;=1,MID(G5408,FIND(" ",G5408)+1,LEN(G5408)),""),""),"")</f>
        <v/>
      </c>
      <c r="AC5408" s="51">
        <f>IFERROR(VALUE(MID($C5408,1,2)),0)</f>
        <v>0</v>
      </c>
      <c r="AD5408" s="44">
        <f>IFERROR(VALUE(MID($C5408,4,3)),0)</f>
        <v>0</v>
      </c>
      <c r="AE5408" s="51">
        <f>VALUE(RIGHT("00"&amp;AC5408,2)&amp;RIGHT("000"&amp;AD5408,3))</f>
        <v>0</v>
      </c>
    </row>
    <row r="5409" spans="1:31">
      <c r="A5409" s="60" t="str">
        <f>IF(G5409&amp;Q5409&lt;&gt;"",W5409&amp;Q5409,"")</f>
        <v/>
      </c>
      <c r="B5409" s="60" t="str">
        <f>IF(C5409&lt;&gt;"",LEFT(C5409,9),"")</f>
        <v/>
      </c>
      <c r="V5409" s="60" t="str">
        <f>W5409&amp;H5409</f>
        <v/>
      </c>
      <c r="W5409" s="60" t="str">
        <f>_xlfn.LET(_xlpm.TextCell,TEXT(G5409,"###"),IF(_xlpm.TextCell&lt;&gt;"",IF(StyleSpaceSplit,IFERROR(IF(FIND(" ",_xlpm.TextCell)&gt;=1,MID(_xlpm.TextCell,1,FIND(" ",_xlpm.TextCell)-1),_xlpm.TextCell),_xlpm.TextCell),_xlpm.TextCell),""))</f>
        <v/>
      </c>
      <c r="X5409" s="60" t="str">
        <f>IF(A5409&lt;&gt;"",IFERROR(IF(FIND(" ",G5409)&gt;=1,MID(G5409,FIND(" ",G5409)+1,LEN(G5409)),""),""),"")</f>
        <v/>
      </c>
      <c r="AC5409" s="51">
        <f>IFERROR(VALUE(MID($C5409,1,2)),0)</f>
        <v>0</v>
      </c>
      <c r="AD5409" s="44">
        <f>IFERROR(VALUE(MID($C5409,4,3)),0)</f>
        <v>0</v>
      </c>
      <c r="AE5409" s="51">
        <f>VALUE(RIGHT("00"&amp;AC5409,2)&amp;RIGHT("000"&amp;AD5409,3))</f>
        <v>0</v>
      </c>
    </row>
    <row r="5410" spans="1:31">
      <c r="A5410" s="60" t="str">
        <f>IF(G5410&amp;Q5410&lt;&gt;"",W5410&amp;Q5410,"")</f>
        <v/>
      </c>
      <c r="B5410" s="60" t="str">
        <f>IF(C5410&lt;&gt;"",LEFT(C5410,9),"")</f>
        <v/>
      </c>
      <c r="V5410" s="60" t="str">
        <f>W5410&amp;H5410</f>
        <v/>
      </c>
      <c r="W5410" s="60" t="str">
        <f>_xlfn.LET(_xlpm.TextCell,TEXT(G5410,"###"),IF(_xlpm.TextCell&lt;&gt;"",IF(StyleSpaceSplit,IFERROR(IF(FIND(" ",_xlpm.TextCell)&gt;=1,MID(_xlpm.TextCell,1,FIND(" ",_xlpm.TextCell)-1),_xlpm.TextCell),_xlpm.TextCell),_xlpm.TextCell),""))</f>
        <v/>
      </c>
      <c r="X5410" s="60" t="str">
        <f>IF(A5410&lt;&gt;"",IFERROR(IF(FIND(" ",G5410)&gt;=1,MID(G5410,FIND(" ",G5410)+1,LEN(G5410)),""),""),"")</f>
        <v/>
      </c>
      <c r="AC5410" s="51">
        <f>IFERROR(VALUE(MID($C5410,1,2)),0)</f>
        <v>0</v>
      </c>
      <c r="AD5410" s="44">
        <f>IFERROR(VALUE(MID($C5410,4,3)),0)</f>
        <v>0</v>
      </c>
      <c r="AE5410" s="51">
        <f>VALUE(RIGHT("00"&amp;AC5410,2)&amp;RIGHT("000"&amp;AD5410,3))</f>
        <v>0</v>
      </c>
    </row>
    <row r="5411" spans="1:31">
      <c r="A5411" s="60" t="str">
        <f>IF(G5411&amp;Q5411&lt;&gt;"",W5411&amp;Q5411,"")</f>
        <v/>
      </c>
      <c r="B5411" s="60" t="str">
        <f>IF(C5411&lt;&gt;"",LEFT(C5411,9),"")</f>
        <v/>
      </c>
      <c r="V5411" s="60" t="str">
        <f>W5411&amp;H5411</f>
        <v/>
      </c>
      <c r="W5411" s="60" t="str">
        <f>_xlfn.LET(_xlpm.TextCell,TEXT(G5411,"###"),IF(_xlpm.TextCell&lt;&gt;"",IF(StyleSpaceSplit,IFERROR(IF(FIND(" ",_xlpm.TextCell)&gt;=1,MID(_xlpm.TextCell,1,FIND(" ",_xlpm.TextCell)-1),_xlpm.TextCell),_xlpm.TextCell),_xlpm.TextCell),""))</f>
        <v/>
      </c>
      <c r="X5411" s="60" t="str">
        <f>IF(A5411&lt;&gt;"",IFERROR(IF(FIND(" ",G5411)&gt;=1,MID(G5411,FIND(" ",G5411)+1,LEN(G5411)),""),""),"")</f>
        <v/>
      </c>
      <c r="AC5411" s="51">
        <f>IFERROR(VALUE(MID($C5411,1,2)),0)</f>
        <v>0</v>
      </c>
      <c r="AD5411" s="44">
        <f>IFERROR(VALUE(MID($C5411,4,3)),0)</f>
        <v>0</v>
      </c>
      <c r="AE5411" s="51">
        <f>VALUE(RIGHT("00"&amp;AC5411,2)&amp;RIGHT("000"&amp;AD5411,3))</f>
        <v>0</v>
      </c>
    </row>
    <row r="5412" spans="1:31">
      <c r="A5412" s="60" t="str">
        <f>IF(G5412&amp;Q5412&lt;&gt;"",W5412&amp;Q5412,"")</f>
        <v/>
      </c>
      <c r="B5412" s="60" t="str">
        <f>IF(C5412&lt;&gt;"",LEFT(C5412,9),"")</f>
        <v/>
      </c>
      <c r="V5412" s="60" t="str">
        <f>W5412&amp;H5412</f>
        <v/>
      </c>
      <c r="W5412" s="60" t="str">
        <f>_xlfn.LET(_xlpm.TextCell,TEXT(G5412,"###"),IF(_xlpm.TextCell&lt;&gt;"",IF(StyleSpaceSplit,IFERROR(IF(FIND(" ",_xlpm.TextCell)&gt;=1,MID(_xlpm.TextCell,1,FIND(" ",_xlpm.TextCell)-1),_xlpm.TextCell),_xlpm.TextCell),_xlpm.TextCell),""))</f>
        <v/>
      </c>
      <c r="X5412" s="60" t="str">
        <f>IF(A5412&lt;&gt;"",IFERROR(IF(FIND(" ",G5412)&gt;=1,MID(G5412,FIND(" ",G5412)+1,LEN(G5412)),""),""),"")</f>
        <v/>
      </c>
      <c r="AC5412" s="51">
        <f>IFERROR(VALUE(MID($C5412,1,2)),0)</f>
        <v>0</v>
      </c>
      <c r="AD5412" s="44">
        <f>IFERROR(VALUE(MID($C5412,4,3)),0)</f>
        <v>0</v>
      </c>
      <c r="AE5412" s="51">
        <f>VALUE(RIGHT("00"&amp;AC5412,2)&amp;RIGHT("000"&amp;AD5412,3))</f>
        <v>0</v>
      </c>
    </row>
    <row r="5413" spans="1:31">
      <c r="A5413" s="60" t="str">
        <f>IF(G5413&amp;Q5413&lt;&gt;"",W5413&amp;Q5413,"")</f>
        <v/>
      </c>
      <c r="B5413" s="60" t="str">
        <f>IF(C5413&lt;&gt;"",LEFT(C5413,9),"")</f>
        <v/>
      </c>
      <c r="V5413" s="60" t="str">
        <f>W5413&amp;H5413</f>
        <v/>
      </c>
      <c r="W5413" s="60" t="str">
        <f>_xlfn.LET(_xlpm.TextCell,TEXT(G5413,"###"),IF(_xlpm.TextCell&lt;&gt;"",IF(StyleSpaceSplit,IFERROR(IF(FIND(" ",_xlpm.TextCell)&gt;=1,MID(_xlpm.TextCell,1,FIND(" ",_xlpm.TextCell)-1),_xlpm.TextCell),_xlpm.TextCell),_xlpm.TextCell),""))</f>
        <v/>
      </c>
      <c r="X5413" s="60" t="str">
        <f>IF(A5413&lt;&gt;"",IFERROR(IF(FIND(" ",G5413)&gt;=1,MID(G5413,FIND(" ",G5413)+1,LEN(G5413)),""),""),"")</f>
        <v/>
      </c>
      <c r="AC5413" s="51">
        <f>IFERROR(VALUE(MID($C5413,1,2)),0)</f>
        <v>0</v>
      </c>
      <c r="AD5413" s="44">
        <f>IFERROR(VALUE(MID($C5413,4,3)),0)</f>
        <v>0</v>
      </c>
      <c r="AE5413" s="51">
        <f>VALUE(RIGHT("00"&amp;AC5413,2)&amp;RIGHT("000"&amp;AD5413,3))</f>
        <v>0</v>
      </c>
    </row>
    <row r="5414" spans="1:31">
      <c r="A5414" s="60" t="str">
        <f>IF(G5414&amp;Q5414&lt;&gt;"",W5414&amp;Q5414,"")</f>
        <v/>
      </c>
      <c r="B5414" s="60" t="str">
        <f>IF(C5414&lt;&gt;"",LEFT(C5414,9),"")</f>
        <v/>
      </c>
      <c r="V5414" s="60" t="str">
        <f>W5414&amp;H5414</f>
        <v/>
      </c>
      <c r="W5414" s="60" t="str">
        <f>_xlfn.LET(_xlpm.TextCell,TEXT(G5414,"###"),IF(_xlpm.TextCell&lt;&gt;"",IF(StyleSpaceSplit,IFERROR(IF(FIND(" ",_xlpm.TextCell)&gt;=1,MID(_xlpm.TextCell,1,FIND(" ",_xlpm.TextCell)-1),_xlpm.TextCell),_xlpm.TextCell),_xlpm.TextCell),""))</f>
        <v/>
      </c>
      <c r="X5414" s="60" t="str">
        <f>IF(A5414&lt;&gt;"",IFERROR(IF(FIND(" ",G5414)&gt;=1,MID(G5414,FIND(" ",G5414)+1,LEN(G5414)),""),""),"")</f>
        <v/>
      </c>
      <c r="AC5414" s="51">
        <f>IFERROR(VALUE(MID($C5414,1,2)),0)</f>
        <v>0</v>
      </c>
      <c r="AD5414" s="44">
        <f>IFERROR(VALUE(MID($C5414,4,3)),0)</f>
        <v>0</v>
      </c>
      <c r="AE5414" s="51">
        <f>VALUE(RIGHT("00"&amp;AC5414,2)&amp;RIGHT("000"&amp;AD5414,3))</f>
        <v>0</v>
      </c>
    </row>
    <row r="5415" spans="1:31">
      <c r="A5415" s="60" t="str">
        <f>IF(G5415&amp;Q5415&lt;&gt;"",W5415&amp;Q5415,"")</f>
        <v/>
      </c>
      <c r="B5415" s="60" t="str">
        <f>IF(C5415&lt;&gt;"",LEFT(C5415,9),"")</f>
        <v/>
      </c>
      <c r="V5415" s="60" t="str">
        <f>W5415&amp;H5415</f>
        <v/>
      </c>
      <c r="W5415" s="60" t="str">
        <f>_xlfn.LET(_xlpm.TextCell,TEXT(G5415,"###"),IF(_xlpm.TextCell&lt;&gt;"",IF(StyleSpaceSplit,IFERROR(IF(FIND(" ",_xlpm.TextCell)&gt;=1,MID(_xlpm.TextCell,1,FIND(" ",_xlpm.TextCell)-1),_xlpm.TextCell),_xlpm.TextCell),_xlpm.TextCell),""))</f>
        <v/>
      </c>
      <c r="X5415" s="60" t="str">
        <f>IF(A5415&lt;&gt;"",IFERROR(IF(FIND(" ",G5415)&gt;=1,MID(G5415,FIND(" ",G5415)+1,LEN(G5415)),""),""),"")</f>
        <v/>
      </c>
      <c r="AC5415" s="51">
        <f>IFERROR(VALUE(MID($C5415,1,2)),0)</f>
        <v>0</v>
      </c>
      <c r="AD5415" s="44">
        <f>IFERROR(VALUE(MID($C5415,4,3)),0)</f>
        <v>0</v>
      </c>
      <c r="AE5415" s="51">
        <f>VALUE(RIGHT("00"&amp;AC5415,2)&amp;RIGHT("000"&amp;AD5415,3))</f>
        <v>0</v>
      </c>
    </row>
    <row r="5416" spans="1:31">
      <c r="A5416" s="60" t="str">
        <f>IF(G5416&amp;Q5416&lt;&gt;"",W5416&amp;Q5416,"")</f>
        <v/>
      </c>
      <c r="B5416" s="60" t="str">
        <f>IF(C5416&lt;&gt;"",LEFT(C5416,9),"")</f>
        <v/>
      </c>
      <c r="V5416" s="60" t="str">
        <f>W5416&amp;H5416</f>
        <v/>
      </c>
      <c r="W5416" s="60" t="str">
        <f>_xlfn.LET(_xlpm.TextCell,TEXT(G5416,"###"),IF(_xlpm.TextCell&lt;&gt;"",IF(StyleSpaceSplit,IFERROR(IF(FIND(" ",_xlpm.TextCell)&gt;=1,MID(_xlpm.TextCell,1,FIND(" ",_xlpm.TextCell)-1),_xlpm.TextCell),_xlpm.TextCell),_xlpm.TextCell),""))</f>
        <v/>
      </c>
      <c r="X5416" s="60" t="str">
        <f>IF(A5416&lt;&gt;"",IFERROR(IF(FIND(" ",G5416)&gt;=1,MID(G5416,FIND(" ",G5416)+1,LEN(G5416)),""),""),"")</f>
        <v/>
      </c>
      <c r="AC5416" s="51">
        <f>IFERROR(VALUE(MID($C5416,1,2)),0)</f>
        <v>0</v>
      </c>
      <c r="AD5416" s="44">
        <f>IFERROR(VALUE(MID($C5416,4,3)),0)</f>
        <v>0</v>
      </c>
      <c r="AE5416" s="51">
        <f>VALUE(RIGHT("00"&amp;AC5416,2)&amp;RIGHT("000"&amp;AD5416,3))</f>
        <v>0</v>
      </c>
    </row>
    <row r="5417" spans="1:31">
      <c r="A5417" s="60" t="str">
        <f>IF(G5417&amp;Q5417&lt;&gt;"",W5417&amp;Q5417,"")</f>
        <v/>
      </c>
      <c r="B5417" s="60" t="str">
        <f>IF(C5417&lt;&gt;"",LEFT(C5417,9),"")</f>
        <v/>
      </c>
      <c r="V5417" s="60" t="str">
        <f>W5417&amp;H5417</f>
        <v/>
      </c>
      <c r="W5417" s="60" t="str">
        <f>_xlfn.LET(_xlpm.TextCell,TEXT(G5417,"###"),IF(_xlpm.TextCell&lt;&gt;"",IF(StyleSpaceSplit,IFERROR(IF(FIND(" ",_xlpm.TextCell)&gt;=1,MID(_xlpm.TextCell,1,FIND(" ",_xlpm.TextCell)-1),_xlpm.TextCell),_xlpm.TextCell),_xlpm.TextCell),""))</f>
        <v/>
      </c>
      <c r="X5417" s="60" t="str">
        <f>IF(A5417&lt;&gt;"",IFERROR(IF(FIND(" ",G5417)&gt;=1,MID(G5417,FIND(" ",G5417)+1,LEN(G5417)),""),""),"")</f>
        <v/>
      </c>
      <c r="AC5417" s="51">
        <f>IFERROR(VALUE(MID($C5417,1,2)),0)</f>
        <v>0</v>
      </c>
      <c r="AD5417" s="44">
        <f>IFERROR(VALUE(MID($C5417,4,3)),0)</f>
        <v>0</v>
      </c>
      <c r="AE5417" s="51">
        <f>VALUE(RIGHT("00"&amp;AC5417,2)&amp;RIGHT("000"&amp;AD5417,3))</f>
        <v>0</v>
      </c>
    </row>
    <row r="5418" spans="1:31">
      <c r="A5418" s="60" t="str">
        <f>IF(G5418&amp;Q5418&lt;&gt;"",W5418&amp;Q5418,"")</f>
        <v/>
      </c>
      <c r="B5418" s="60" t="str">
        <f>IF(C5418&lt;&gt;"",LEFT(C5418,9),"")</f>
        <v/>
      </c>
      <c r="V5418" s="60" t="str">
        <f>W5418&amp;H5418</f>
        <v/>
      </c>
      <c r="W5418" s="60" t="str">
        <f>_xlfn.LET(_xlpm.TextCell,TEXT(G5418,"###"),IF(_xlpm.TextCell&lt;&gt;"",IF(StyleSpaceSplit,IFERROR(IF(FIND(" ",_xlpm.TextCell)&gt;=1,MID(_xlpm.TextCell,1,FIND(" ",_xlpm.TextCell)-1),_xlpm.TextCell),_xlpm.TextCell),_xlpm.TextCell),""))</f>
        <v/>
      </c>
      <c r="X5418" s="60" t="str">
        <f>IF(A5418&lt;&gt;"",IFERROR(IF(FIND(" ",G5418)&gt;=1,MID(G5418,FIND(" ",G5418)+1,LEN(G5418)),""),""),"")</f>
        <v/>
      </c>
      <c r="AC5418" s="51">
        <f>IFERROR(VALUE(MID($C5418,1,2)),0)</f>
        <v>0</v>
      </c>
      <c r="AD5418" s="44">
        <f>IFERROR(VALUE(MID($C5418,4,3)),0)</f>
        <v>0</v>
      </c>
      <c r="AE5418" s="51">
        <f>VALUE(RIGHT("00"&amp;AC5418,2)&amp;RIGHT("000"&amp;AD5418,3))</f>
        <v>0</v>
      </c>
    </row>
    <row r="5419" spans="1:31">
      <c r="A5419" s="60" t="str">
        <f>IF(G5419&amp;Q5419&lt;&gt;"",W5419&amp;Q5419,"")</f>
        <v/>
      </c>
      <c r="B5419" s="60" t="str">
        <f>IF(C5419&lt;&gt;"",LEFT(C5419,9),"")</f>
        <v/>
      </c>
      <c r="V5419" s="60" t="str">
        <f>W5419&amp;H5419</f>
        <v/>
      </c>
      <c r="W5419" s="60" t="str">
        <f>_xlfn.LET(_xlpm.TextCell,TEXT(G5419,"###"),IF(_xlpm.TextCell&lt;&gt;"",IF(StyleSpaceSplit,IFERROR(IF(FIND(" ",_xlpm.TextCell)&gt;=1,MID(_xlpm.TextCell,1,FIND(" ",_xlpm.TextCell)-1),_xlpm.TextCell),_xlpm.TextCell),_xlpm.TextCell),""))</f>
        <v/>
      </c>
      <c r="X5419" s="60" t="str">
        <f>IF(A5419&lt;&gt;"",IFERROR(IF(FIND(" ",G5419)&gt;=1,MID(G5419,FIND(" ",G5419)+1,LEN(G5419)),""),""),"")</f>
        <v/>
      </c>
      <c r="AC5419" s="51">
        <f>IFERROR(VALUE(MID($C5419,1,2)),0)</f>
        <v>0</v>
      </c>
      <c r="AD5419" s="44">
        <f>IFERROR(VALUE(MID($C5419,4,3)),0)</f>
        <v>0</v>
      </c>
      <c r="AE5419" s="51">
        <f>VALUE(RIGHT("00"&amp;AC5419,2)&amp;RIGHT("000"&amp;AD5419,3))</f>
        <v>0</v>
      </c>
    </row>
    <row r="5420" spans="1:31">
      <c r="A5420" s="60" t="str">
        <f>IF(G5420&amp;Q5420&lt;&gt;"",W5420&amp;Q5420,"")</f>
        <v/>
      </c>
      <c r="B5420" s="60" t="str">
        <f>IF(C5420&lt;&gt;"",LEFT(C5420,9),"")</f>
        <v/>
      </c>
      <c r="V5420" s="60" t="str">
        <f>W5420&amp;H5420</f>
        <v/>
      </c>
      <c r="W5420" s="60" t="str">
        <f>_xlfn.LET(_xlpm.TextCell,TEXT(G5420,"###"),IF(_xlpm.TextCell&lt;&gt;"",IF(StyleSpaceSplit,IFERROR(IF(FIND(" ",_xlpm.TextCell)&gt;=1,MID(_xlpm.TextCell,1,FIND(" ",_xlpm.TextCell)-1),_xlpm.TextCell),_xlpm.TextCell),_xlpm.TextCell),""))</f>
        <v/>
      </c>
      <c r="X5420" s="60" t="str">
        <f>IF(A5420&lt;&gt;"",IFERROR(IF(FIND(" ",G5420)&gt;=1,MID(G5420,FIND(" ",G5420)+1,LEN(G5420)),""),""),"")</f>
        <v/>
      </c>
      <c r="AC5420" s="51">
        <f>IFERROR(VALUE(MID($C5420,1,2)),0)</f>
        <v>0</v>
      </c>
      <c r="AD5420" s="44">
        <f>IFERROR(VALUE(MID($C5420,4,3)),0)</f>
        <v>0</v>
      </c>
      <c r="AE5420" s="51">
        <f>VALUE(RIGHT("00"&amp;AC5420,2)&amp;RIGHT("000"&amp;AD5420,3))</f>
        <v>0</v>
      </c>
    </row>
    <row r="5421" spans="1:31">
      <c r="A5421" s="60" t="str">
        <f>IF(G5421&amp;Q5421&lt;&gt;"",W5421&amp;Q5421,"")</f>
        <v/>
      </c>
      <c r="B5421" s="60" t="str">
        <f>IF(C5421&lt;&gt;"",LEFT(C5421,9),"")</f>
        <v/>
      </c>
      <c r="V5421" s="60" t="str">
        <f>W5421&amp;H5421</f>
        <v/>
      </c>
      <c r="W5421" s="60" t="str">
        <f>_xlfn.LET(_xlpm.TextCell,TEXT(G5421,"###"),IF(_xlpm.TextCell&lt;&gt;"",IF(StyleSpaceSplit,IFERROR(IF(FIND(" ",_xlpm.TextCell)&gt;=1,MID(_xlpm.TextCell,1,FIND(" ",_xlpm.TextCell)-1),_xlpm.TextCell),_xlpm.TextCell),_xlpm.TextCell),""))</f>
        <v/>
      </c>
      <c r="X5421" s="60" t="str">
        <f>IF(A5421&lt;&gt;"",IFERROR(IF(FIND(" ",G5421)&gt;=1,MID(G5421,FIND(" ",G5421)+1,LEN(G5421)),""),""),"")</f>
        <v/>
      </c>
      <c r="AC5421" s="51">
        <f>IFERROR(VALUE(MID($C5421,1,2)),0)</f>
        <v>0</v>
      </c>
      <c r="AD5421" s="44">
        <f>IFERROR(VALUE(MID($C5421,4,3)),0)</f>
        <v>0</v>
      </c>
      <c r="AE5421" s="51">
        <f>VALUE(RIGHT("00"&amp;AC5421,2)&amp;RIGHT("000"&amp;AD5421,3))</f>
        <v>0</v>
      </c>
    </row>
    <row r="5422" spans="1:31">
      <c r="A5422" s="60" t="str">
        <f>IF(G5422&amp;Q5422&lt;&gt;"",W5422&amp;Q5422,"")</f>
        <v/>
      </c>
      <c r="B5422" s="60" t="str">
        <f>IF(C5422&lt;&gt;"",LEFT(C5422,9),"")</f>
        <v/>
      </c>
      <c r="V5422" s="60" t="str">
        <f>W5422&amp;H5422</f>
        <v/>
      </c>
      <c r="W5422" s="60" t="str">
        <f>_xlfn.LET(_xlpm.TextCell,TEXT(G5422,"###"),IF(_xlpm.TextCell&lt;&gt;"",IF(StyleSpaceSplit,IFERROR(IF(FIND(" ",_xlpm.TextCell)&gt;=1,MID(_xlpm.TextCell,1,FIND(" ",_xlpm.TextCell)-1),_xlpm.TextCell),_xlpm.TextCell),_xlpm.TextCell),""))</f>
        <v/>
      </c>
      <c r="X5422" s="60" t="str">
        <f>IF(A5422&lt;&gt;"",IFERROR(IF(FIND(" ",G5422)&gt;=1,MID(G5422,FIND(" ",G5422)+1,LEN(G5422)),""),""),"")</f>
        <v/>
      </c>
      <c r="AC5422" s="51">
        <f>IFERROR(VALUE(MID($C5422,1,2)),0)</f>
        <v>0</v>
      </c>
      <c r="AD5422" s="44">
        <f>IFERROR(VALUE(MID($C5422,4,3)),0)</f>
        <v>0</v>
      </c>
      <c r="AE5422" s="51">
        <f>VALUE(RIGHT("00"&amp;AC5422,2)&amp;RIGHT("000"&amp;AD5422,3))</f>
        <v>0</v>
      </c>
    </row>
    <row r="5423" spans="1:31">
      <c r="A5423" s="60" t="str">
        <f>IF(G5423&amp;Q5423&lt;&gt;"",W5423&amp;Q5423,"")</f>
        <v/>
      </c>
      <c r="B5423" s="60" t="str">
        <f>IF(C5423&lt;&gt;"",LEFT(C5423,9),"")</f>
        <v/>
      </c>
      <c r="V5423" s="60" t="str">
        <f>W5423&amp;H5423</f>
        <v/>
      </c>
      <c r="W5423" s="60" t="str">
        <f>_xlfn.LET(_xlpm.TextCell,TEXT(G5423,"###"),IF(_xlpm.TextCell&lt;&gt;"",IF(StyleSpaceSplit,IFERROR(IF(FIND(" ",_xlpm.TextCell)&gt;=1,MID(_xlpm.TextCell,1,FIND(" ",_xlpm.TextCell)-1),_xlpm.TextCell),_xlpm.TextCell),_xlpm.TextCell),""))</f>
        <v/>
      </c>
      <c r="X5423" s="60" t="str">
        <f>IF(A5423&lt;&gt;"",IFERROR(IF(FIND(" ",G5423)&gt;=1,MID(G5423,FIND(" ",G5423)+1,LEN(G5423)),""),""),"")</f>
        <v/>
      </c>
      <c r="AC5423" s="51">
        <f>IFERROR(VALUE(MID($C5423,1,2)),0)</f>
        <v>0</v>
      </c>
      <c r="AD5423" s="44">
        <f>IFERROR(VALUE(MID($C5423,4,3)),0)</f>
        <v>0</v>
      </c>
      <c r="AE5423" s="51">
        <f>VALUE(RIGHT("00"&amp;AC5423,2)&amp;RIGHT("000"&amp;AD5423,3))</f>
        <v>0</v>
      </c>
    </row>
    <row r="5424" spans="1:31">
      <c r="A5424" s="60" t="str">
        <f>IF(G5424&amp;Q5424&lt;&gt;"",W5424&amp;Q5424,"")</f>
        <v/>
      </c>
      <c r="B5424" s="60" t="str">
        <f>IF(C5424&lt;&gt;"",LEFT(C5424,9),"")</f>
        <v/>
      </c>
      <c r="V5424" s="60" t="str">
        <f>W5424&amp;H5424</f>
        <v/>
      </c>
      <c r="W5424" s="60" t="str">
        <f>_xlfn.LET(_xlpm.TextCell,TEXT(G5424,"###"),IF(_xlpm.TextCell&lt;&gt;"",IF(StyleSpaceSplit,IFERROR(IF(FIND(" ",_xlpm.TextCell)&gt;=1,MID(_xlpm.TextCell,1,FIND(" ",_xlpm.TextCell)-1),_xlpm.TextCell),_xlpm.TextCell),_xlpm.TextCell),""))</f>
        <v/>
      </c>
      <c r="X5424" s="60" t="str">
        <f>IF(A5424&lt;&gt;"",IFERROR(IF(FIND(" ",G5424)&gt;=1,MID(G5424,FIND(" ",G5424)+1,LEN(G5424)),""),""),"")</f>
        <v/>
      </c>
      <c r="AC5424" s="51">
        <f>IFERROR(VALUE(MID($C5424,1,2)),0)</f>
        <v>0</v>
      </c>
      <c r="AD5424" s="44">
        <f>IFERROR(VALUE(MID($C5424,4,3)),0)</f>
        <v>0</v>
      </c>
      <c r="AE5424" s="51">
        <f>VALUE(RIGHT("00"&amp;AC5424,2)&amp;RIGHT("000"&amp;AD5424,3))</f>
        <v>0</v>
      </c>
    </row>
    <row r="5425" spans="1:31">
      <c r="A5425" s="60" t="str">
        <f>IF(G5425&amp;Q5425&lt;&gt;"",W5425&amp;Q5425,"")</f>
        <v/>
      </c>
      <c r="B5425" s="60" t="str">
        <f>IF(C5425&lt;&gt;"",LEFT(C5425,9),"")</f>
        <v/>
      </c>
      <c r="V5425" s="60" t="str">
        <f>W5425&amp;H5425</f>
        <v/>
      </c>
      <c r="W5425" s="60" t="str">
        <f>_xlfn.LET(_xlpm.TextCell,TEXT(G5425,"###"),IF(_xlpm.TextCell&lt;&gt;"",IF(StyleSpaceSplit,IFERROR(IF(FIND(" ",_xlpm.TextCell)&gt;=1,MID(_xlpm.TextCell,1,FIND(" ",_xlpm.TextCell)-1),_xlpm.TextCell),_xlpm.TextCell),_xlpm.TextCell),""))</f>
        <v/>
      </c>
      <c r="X5425" s="60" t="str">
        <f>IF(A5425&lt;&gt;"",IFERROR(IF(FIND(" ",G5425)&gt;=1,MID(G5425,FIND(" ",G5425)+1,LEN(G5425)),""),""),"")</f>
        <v/>
      </c>
      <c r="AC5425" s="51">
        <f>IFERROR(VALUE(MID($C5425,1,2)),0)</f>
        <v>0</v>
      </c>
      <c r="AD5425" s="44">
        <f>IFERROR(VALUE(MID($C5425,4,3)),0)</f>
        <v>0</v>
      </c>
      <c r="AE5425" s="51">
        <f>VALUE(RIGHT("00"&amp;AC5425,2)&amp;RIGHT("000"&amp;AD5425,3))</f>
        <v>0</v>
      </c>
    </row>
    <row r="5426" spans="1:31">
      <c r="A5426" s="60" t="str">
        <f>IF(G5426&amp;Q5426&lt;&gt;"",W5426&amp;Q5426,"")</f>
        <v/>
      </c>
      <c r="B5426" s="60" t="str">
        <f>IF(C5426&lt;&gt;"",LEFT(C5426,9),"")</f>
        <v/>
      </c>
      <c r="V5426" s="60" t="str">
        <f>W5426&amp;H5426</f>
        <v/>
      </c>
      <c r="W5426" s="60" t="str">
        <f>_xlfn.LET(_xlpm.TextCell,TEXT(G5426,"###"),IF(_xlpm.TextCell&lt;&gt;"",IF(StyleSpaceSplit,IFERROR(IF(FIND(" ",_xlpm.TextCell)&gt;=1,MID(_xlpm.TextCell,1,FIND(" ",_xlpm.TextCell)-1),_xlpm.TextCell),_xlpm.TextCell),_xlpm.TextCell),""))</f>
        <v/>
      </c>
      <c r="X5426" s="60" t="str">
        <f>IF(A5426&lt;&gt;"",IFERROR(IF(FIND(" ",G5426)&gt;=1,MID(G5426,FIND(" ",G5426)+1,LEN(G5426)),""),""),"")</f>
        <v/>
      </c>
      <c r="AC5426" s="51">
        <f>IFERROR(VALUE(MID($C5426,1,2)),0)</f>
        <v>0</v>
      </c>
      <c r="AD5426" s="44">
        <f>IFERROR(VALUE(MID($C5426,4,3)),0)</f>
        <v>0</v>
      </c>
      <c r="AE5426" s="51">
        <f>VALUE(RIGHT("00"&amp;AC5426,2)&amp;RIGHT("000"&amp;AD5426,3))</f>
        <v>0</v>
      </c>
    </row>
    <row r="5427" spans="1:31">
      <c r="A5427" s="60" t="str">
        <f>IF(G5427&amp;Q5427&lt;&gt;"",W5427&amp;Q5427,"")</f>
        <v/>
      </c>
      <c r="B5427" s="60" t="str">
        <f>IF(C5427&lt;&gt;"",LEFT(C5427,9),"")</f>
        <v/>
      </c>
      <c r="V5427" s="60" t="str">
        <f>W5427&amp;H5427</f>
        <v/>
      </c>
      <c r="W5427" s="60" t="str">
        <f>_xlfn.LET(_xlpm.TextCell,TEXT(G5427,"###"),IF(_xlpm.TextCell&lt;&gt;"",IF(StyleSpaceSplit,IFERROR(IF(FIND(" ",_xlpm.TextCell)&gt;=1,MID(_xlpm.TextCell,1,FIND(" ",_xlpm.TextCell)-1),_xlpm.TextCell),_xlpm.TextCell),_xlpm.TextCell),""))</f>
        <v/>
      </c>
      <c r="X5427" s="60" t="str">
        <f>IF(A5427&lt;&gt;"",IFERROR(IF(FIND(" ",G5427)&gt;=1,MID(G5427,FIND(" ",G5427)+1,LEN(G5427)),""),""),"")</f>
        <v/>
      </c>
      <c r="AC5427" s="51">
        <f>IFERROR(VALUE(MID($C5427,1,2)),0)</f>
        <v>0</v>
      </c>
      <c r="AD5427" s="44">
        <f>IFERROR(VALUE(MID($C5427,4,3)),0)</f>
        <v>0</v>
      </c>
      <c r="AE5427" s="51">
        <f>VALUE(RIGHT("00"&amp;AC5427,2)&amp;RIGHT("000"&amp;AD5427,3))</f>
        <v>0</v>
      </c>
    </row>
    <row r="5428" spans="1:31">
      <c r="A5428" s="60" t="str">
        <f>IF(G5428&amp;Q5428&lt;&gt;"",W5428&amp;Q5428,"")</f>
        <v/>
      </c>
      <c r="B5428" s="60" t="str">
        <f>IF(C5428&lt;&gt;"",LEFT(C5428,9),"")</f>
        <v/>
      </c>
      <c r="V5428" s="60" t="str">
        <f>W5428&amp;H5428</f>
        <v/>
      </c>
      <c r="W5428" s="60" t="str">
        <f>_xlfn.LET(_xlpm.TextCell,TEXT(G5428,"###"),IF(_xlpm.TextCell&lt;&gt;"",IF(StyleSpaceSplit,IFERROR(IF(FIND(" ",_xlpm.TextCell)&gt;=1,MID(_xlpm.TextCell,1,FIND(" ",_xlpm.TextCell)-1),_xlpm.TextCell),_xlpm.TextCell),_xlpm.TextCell),""))</f>
        <v/>
      </c>
      <c r="X5428" s="60" t="str">
        <f>IF(A5428&lt;&gt;"",IFERROR(IF(FIND(" ",G5428)&gt;=1,MID(G5428,FIND(" ",G5428)+1,LEN(G5428)),""),""),"")</f>
        <v/>
      </c>
      <c r="AC5428" s="51">
        <f>IFERROR(VALUE(MID($C5428,1,2)),0)</f>
        <v>0</v>
      </c>
      <c r="AD5428" s="44">
        <f>IFERROR(VALUE(MID($C5428,4,3)),0)</f>
        <v>0</v>
      </c>
      <c r="AE5428" s="51">
        <f>VALUE(RIGHT("00"&amp;AC5428,2)&amp;RIGHT("000"&amp;AD5428,3))</f>
        <v>0</v>
      </c>
    </row>
    <row r="5429" spans="1:31">
      <c r="A5429" s="60" t="str">
        <f>IF(G5429&amp;Q5429&lt;&gt;"",W5429&amp;Q5429,"")</f>
        <v/>
      </c>
      <c r="B5429" s="60" t="str">
        <f>IF(C5429&lt;&gt;"",LEFT(C5429,9),"")</f>
        <v/>
      </c>
      <c r="V5429" s="60" t="str">
        <f>W5429&amp;H5429</f>
        <v/>
      </c>
      <c r="W5429" s="60" t="str">
        <f>_xlfn.LET(_xlpm.TextCell,TEXT(G5429,"###"),IF(_xlpm.TextCell&lt;&gt;"",IF(StyleSpaceSplit,IFERROR(IF(FIND(" ",_xlpm.TextCell)&gt;=1,MID(_xlpm.TextCell,1,FIND(" ",_xlpm.TextCell)-1),_xlpm.TextCell),_xlpm.TextCell),_xlpm.TextCell),""))</f>
        <v/>
      </c>
      <c r="X5429" s="60" t="str">
        <f>IF(A5429&lt;&gt;"",IFERROR(IF(FIND(" ",G5429)&gt;=1,MID(G5429,FIND(" ",G5429)+1,LEN(G5429)),""),""),"")</f>
        <v/>
      </c>
      <c r="AC5429" s="51">
        <f>IFERROR(VALUE(MID($C5429,1,2)),0)</f>
        <v>0</v>
      </c>
      <c r="AD5429" s="44">
        <f>IFERROR(VALUE(MID($C5429,4,3)),0)</f>
        <v>0</v>
      </c>
      <c r="AE5429" s="51">
        <f>VALUE(RIGHT("00"&amp;AC5429,2)&amp;RIGHT("000"&amp;AD5429,3))</f>
        <v>0</v>
      </c>
    </row>
    <row r="5430" spans="1:31">
      <c r="A5430" s="60" t="str">
        <f>IF(G5430&amp;Q5430&lt;&gt;"",W5430&amp;Q5430,"")</f>
        <v/>
      </c>
      <c r="B5430" s="60" t="str">
        <f>IF(C5430&lt;&gt;"",LEFT(C5430,9),"")</f>
        <v/>
      </c>
      <c r="V5430" s="60" t="str">
        <f>W5430&amp;H5430</f>
        <v/>
      </c>
      <c r="W5430" s="60" t="str">
        <f>_xlfn.LET(_xlpm.TextCell,TEXT(G5430,"###"),IF(_xlpm.TextCell&lt;&gt;"",IF(StyleSpaceSplit,IFERROR(IF(FIND(" ",_xlpm.TextCell)&gt;=1,MID(_xlpm.TextCell,1,FIND(" ",_xlpm.TextCell)-1),_xlpm.TextCell),_xlpm.TextCell),_xlpm.TextCell),""))</f>
        <v/>
      </c>
      <c r="X5430" s="60" t="str">
        <f>IF(A5430&lt;&gt;"",IFERROR(IF(FIND(" ",G5430)&gt;=1,MID(G5430,FIND(" ",G5430)+1,LEN(G5430)),""),""),"")</f>
        <v/>
      </c>
      <c r="AC5430" s="51">
        <f>IFERROR(VALUE(MID($C5430,1,2)),0)</f>
        <v>0</v>
      </c>
      <c r="AD5430" s="44">
        <f>IFERROR(VALUE(MID($C5430,4,3)),0)</f>
        <v>0</v>
      </c>
      <c r="AE5430" s="51">
        <f>VALUE(RIGHT("00"&amp;AC5430,2)&amp;RIGHT("000"&amp;AD5430,3))</f>
        <v>0</v>
      </c>
    </row>
    <row r="5431" spans="1:31">
      <c r="A5431" s="60" t="str">
        <f>IF(G5431&amp;Q5431&lt;&gt;"",W5431&amp;Q5431,"")</f>
        <v/>
      </c>
      <c r="B5431" s="60" t="str">
        <f>IF(C5431&lt;&gt;"",LEFT(C5431,9),"")</f>
        <v/>
      </c>
      <c r="V5431" s="60" t="str">
        <f>W5431&amp;H5431</f>
        <v/>
      </c>
      <c r="W5431" s="60" t="str">
        <f>_xlfn.LET(_xlpm.TextCell,TEXT(G5431,"###"),IF(_xlpm.TextCell&lt;&gt;"",IF(StyleSpaceSplit,IFERROR(IF(FIND(" ",_xlpm.TextCell)&gt;=1,MID(_xlpm.TextCell,1,FIND(" ",_xlpm.TextCell)-1),_xlpm.TextCell),_xlpm.TextCell),_xlpm.TextCell),""))</f>
        <v/>
      </c>
      <c r="X5431" s="60" t="str">
        <f>IF(A5431&lt;&gt;"",IFERROR(IF(FIND(" ",G5431)&gt;=1,MID(G5431,FIND(" ",G5431)+1,LEN(G5431)),""),""),"")</f>
        <v/>
      </c>
      <c r="AC5431" s="51">
        <f>IFERROR(VALUE(MID($C5431,1,2)),0)</f>
        <v>0</v>
      </c>
      <c r="AD5431" s="44">
        <f>IFERROR(VALUE(MID($C5431,4,3)),0)</f>
        <v>0</v>
      </c>
      <c r="AE5431" s="51">
        <f>VALUE(RIGHT("00"&amp;AC5431,2)&amp;RIGHT("000"&amp;AD5431,3))</f>
        <v>0</v>
      </c>
    </row>
    <row r="5432" spans="1:31">
      <c r="A5432" s="60" t="str">
        <f>IF(G5432&amp;Q5432&lt;&gt;"",W5432&amp;Q5432,"")</f>
        <v/>
      </c>
      <c r="B5432" s="60" t="str">
        <f>IF(C5432&lt;&gt;"",LEFT(C5432,9),"")</f>
        <v/>
      </c>
      <c r="V5432" s="60" t="str">
        <f>W5432&amp;H5432</f>
        <v/>
      </c>
      <c r="W5432" s="60" t="str">
        <f>_xlfn.LET(_xlpm.TextCell,TEXT(G5432,"###"),IF(_xlpm.TextCell&lt;&gt;"",IF(StyleSpaceSplit,IFERROR(IF(FIND(" ",_xlpm.TextCell)&gt;=1,MID(_xlpm.TextCell,1,FIND(" ",_xlpm.TextCell)-1),_xlpm.TextCell),_xlpm.TextCell),_xlpm.TextCell),""))</f>
        <v/>
      </c>
      <c r="X5432" s="60" t="str">
        <f>IF(A5432&lt;&gt;"",IFERROR(IF(FIND(" ",G5432)&gt;=1,MID(G5432,FIND(" ",G5432)+1,LEN(G5432)),""),""),"")</f>
        <v/>
      </c>
      <c r="AC5432" s="51">
        <f>IFERROR(VALUE(MID($C5432,1,2)),0)</f>
        <v>0</v>
      </c>
      <c r="AD5432" s="44">
        <f>IFERROR(VALUE(MID($C5432,4,3)),0)</f>
        <v>0</v>
      </c>
      <c r="AE5432" s="51">
        <f>VALUE(RIGHT("00"&amp;AC5432,2)&amp;RIGHT("000"&amp;AD5432,3))</f>
        <v>0</v>
      </c>
    </row>
    <row r="5433" spans="1:31">
      <c r="A5433" s="60" t="str">
        <f>IF(G5433&amp;Q5433&lt;&gt;"",W5433&amp;Q5433,"")</f>
        <v/>
      </c>
      <c r="B5433" s="60" t="str">
        <f>IF(C5433&lt;&gt;"",LEFT(C5433,9),"")</f>
        <v/>
      </c>
      <c r="V5433" s="60" t="str">
        <f>W5433&amp;H5433</f>
        <v/>
      </c>
      <c r="W5433" s="60" t="str">
        <f>_xlfn.LET(_xlpm.TextCell,TEXT(G5433,"###"),IF(_xlpm.TextCell&lt;&gt;"",IF(StyleSpaceSplit,IFERROR(IF(FIND(" ",_xlpm.TextCell)&gt;=1,MID(_xlpm.TextCell,1,FIND(" ",_xlpm.TextCell)-1),_xlpm.TextCell),_xlpm.TextCell),_xlpm.TextCell),""))</f>
        <v/>
      </c>
      <c r="X5433" s="60" t="str">
        <f>IF(A5433&lt;&gt;"",IFERROR(IF(FIND(" ",G5433)&gt;=1,MID(G5433,FIND(" ",G5433)+1,LEN(G5433)),""),""),"")</f>
        <v/>
      </c>
      <c r="AC5433" s="51">
        <f>IFERROR(VALUE(MID($C5433,1,2)),0)</f>
        <v>0</v>
      </c>
      <c r="AD5433" s="44">
        <f>IFERROR(VALUE(MID($C5433,4,3)),0)</f>
        <v>0</v>
      </c>
      <c r="AE5433" s="51">
        <f>VALUE(RIGHT("00"&amp;AC5433,2)&amp;RIGHT("000"&amp;AD5433,3))</f>
        <v>0</v>
      </c>
    </row>
    <row r="5434" spans="1:31">
      <c r="A5434" s="60" t="str">
        <f>IF(G5434&amp;Q5434&lt;&gt;"",W5434&amp;Q5434,"")</f>
        <v/>
      </c>
      <c r="B5434" s="60" t="str">
        <f>IF(C5434&lt;&gt;"",LEFT(C5434,9),"")</f>
        <v/>
      </c>
      <c r="V5434" s="60" t="str">
        <f>W5434&amp;H5434</f>
        <v/>
      </c>
      <c r="W5434" s="60" t="str">
        <f>_xlfn.LET(_xlpm.TextCell,TEXT(G5434,"###"),IF(_xlpm.TextCell&lt;&gt;"",IF(StyleSpaceSplit,IFERROR(IF(FIND(" ",_xlpm.TextCell)&gt;=1,MID(_xlpm.TextCell,1,FIND(" ",_xlpm.TextCell)-1),_xlpm.TextCell),_xlpm.TextCell),_xlpm.TextCell),""))</f>
        <v/>
      </c>
      <c r="X5434" s="60" t="str">
        <f>IF(A5434&lt;&gt;"",IFERROR(IF(FIND(" ",G5434)&gt;=1,MID(G5434,FIND(" ",G5434)+1,LEN(G5434)),""),""),"")</f>
        <v/>
      </c>
      <c r="AC5434" s="51">
        <f>IFERROR(VALUE(MID($C5434,1,2)),0)</f>
        <v>0</v>
      </c>
      <c r="AD5434" s="44">
        <f>IFERROR(VALUE(MID($C5434,4,3)),0)</f>
        <v>0</v>
      </c>
      <c r="AE5434" s="51">
        <f>VALUE(RIGHT("00"&amp;AC5434,2)&amp;RIGHT("000"&amp;AD5434,3))</f>
        <v>0</v>
      </c>
    </row>
    <row r="5435" spans="1:31">
      <c r="A5435" s="60" t="str">
        <f>IF(G5435&amp;Q5435&lt;&gt;"",W5435&amp;Q5435,"")</f>
        <v/>
      </c>
      <c r="B5435" s="60" t="str">
        <f>IF(C5435&lt;&gt;"",LEFT(C5435,9),"")</f>
        <v/>
      </c>
      <c r="V5435" s="60" t="str">
        <f>W5435&amp;H5435</f>
        <v/>
      </c>
      <c r="W5435" s="60" t="str">
        <f>_xlfn.LET(_xlpm.TextCell,TEXT(G5435,"###"),IF(_xlpm.TextCell&lt;&gt;"",IF(StyleSpaceSplit,IFERROR(IF(FIND(" ",_xlpm.TextCell)&gt;=1,MID(_xlpm.TextCell,1,FIND(" ",_xlpm.TextCell)-1),_xlpm.TextCell),_xlpm.TextCell),_xlpm.TextCell),""))</f>
        <v/>
      </c>
      <c r="X5435" s="60" t="str">
        <f>IF(A5435&lt;&gt;"",IFERROR(IF(FIND(" ",G5435)&gt;=1,MID(G5435,FIND(" ",G5435)+1,LEN(G5435)),""),""),"")</f>
        <v/>
      </c>
      <c r="AC5435" s="51">
        <f>IFERROR(VALUE(MID($C5435,1,2)),0)</f>
        <v>0</v>
      </c>
      <c r="AD5435" s="44">
        <f>IFERROR(VALUE(MID($C5435,4,3)),0)</f>
        <v>0</v>
      </c>
      <c r="AE5435" s="51">
        <f>VALUE(RIGHT("00"&amp;AC5435,2)&amp;RIGHT("000"&amp;AD5435,3))</f>
        <v>0</v>
      </c>
    </row>
    <row r="5436" spans="1:31">
      <c r="A5436" s="60" t="str">
        <f>IF(G5436&amp;Q5436&lt;&gt;"",W5436&amp;Q5436,"")</f>
        <v/>
      </c>
      <c r="B5436" s="60" t="str">
        <f>IF(C5436&lt;&gt;"",LEFT(C5436,9),"")</f>
        <v/>
      </c>
      <c r="V5436" s="60" t="str">
        <f>W5436&amp;H5436</f>
        <v/>
      </c>
      <c r="W5436" s="60" t="str">
        <f>_xlfn.LET(_xlpm.TextCell,TEXT(G5436,"###"),IF(_xlpm.TextCell&lt;&gt;"",IF(StyleSpaceSplit,IFERROR(IF(FIND(" ",_xlpm.TextCell)&gt;=1,MID(_xlpm.TextCell,1,FIND(" ",_xlpm.TextCell)-1),_xlpm.TextCell),_xlpm.TextCell),_xlpm.TextCell),""))</f>
        <v/>
      </c>
      <c r="X5436" s="60" t="str">
        <f>IF(A5436&lt;&gt;"",IFERROR(IF(FIND(" ",G5436)&gt;=1,MID(G5436,FIND(" ",G5436)+1,LEN(G5436)),""),""),"")</f>
        <v/>
      </c>
      <c r="AC5436" s="51">
        <f>IFERROR(VALUE(MID($C5436,1,2)),0)</f>
        <v>0</v>
      </c>
      <c r="AD5436" s="44">
        <f>IFERROR(VALUE(MID($C5436,4,3)),0)</f>
        <v>0</v>
      </c>
      <c r="AE5436" s="51">
        <f>VALUE(RIGHT("00"&amp;AC5436,2)&amp;RIGHT("000"&amp;AD5436,3))</f>
        <v>0</v>
      </c>
    </row>
    <row r="5437" spans="1:31">
      <c r="A5437" s="60" t="str">
        <f>IF(G5437&amp;Q5437&lt;&gt;"",W5437&amp;Q5437,"")</f>
        <v/>
      </c>
      <c r="B5437" s="60" t="str">
        <f>IF(C5437&lt;&gt;"",LEFT(C5437,9),"")</f>
        <v/>
      </c>
      <c r="V5437" s="60" t="str">
        <f>W5437&amp;H5437</f>
        <v/>
      </c>
      <c r="W5437" s="60" t="str">
        <f>_xlfn.LET(_xlpm.TextCell,TEXT(G5437,"###"),IF(_xlpm.TextCell&lt;&gt;"",IF(StyleSpaceSplit,IFERROR(IF(FIND(" ",_xlpm.TextCell)&gt;=1,MID(_xlpm.TextCell,1,FIND(" ",_xlpm.TextCell)-1),_xlpm.TextCell),_xlpm.TextCell),_xlpm.TextCell),""))</f>
        <v/>
      </c>
      <c r="X5437" s="60" t="str">
        <f>IF(A5437&lt;&gt;"",IFERROR(IF(FIND(" ",G5437)&gt;=1,MID(G5437,FIND(" ",G5437)+1,LEN(G5437)),""),""),"")</f>
        <v/>
      </c>
      <c r="AC5437" s="51">
        <f>IFERROR(VALUE(MID($C5437,1,2)),0)</f>
        <v>0</v>
      </c>
      <c r="AD5437" s="44">
        <f>IFERROR(VALUE(MID($C5437,4,3)),0)</f>
        <v>0</v>
      </c>
      <c r="AE5437" s="51">
        <f>VALUE(RIGHT("00"&amp;AC5437,2)&amp;RIGHT("000"&amp;AD5437,3))</f>
        <v>0</v>
      </c>
    </row>
    <row r="5438" spans="1:31">
      <c r="A5438" s="60" t="str">
        <f>IF(G5438&amp;Q5438&lt;&gt;"",W5438&amp;Q5438,"")</f>
        <v/>
      </c>
      <c r="B5438" s="60" t="str">
        <f>IF(C5438&lt;&gt;"",LEFT(C5438,9),"")</f>
        <v/>
      </c>
      <c r="V5438" s="60" t="str">
        <f>W5438&amp;H5438</f>
        <v/>
      </c>
      <c r="W5438" s="60" t="str">
        <f>_xlfn.LET(_xlpm.TextCell,TEXT(G5438,"###"),IF(_xlpm.TextCell&lt;&gt;"",IF(StyleSpaceSplit,IFERROR(IF(FIND(" ",_xlpm.TextCell)&gt;=1,MID(_xlpm.TextCell,1,FIND(" ",_xlpm.TextCell)-1),_xlpm.TextCell),_xlpm.TextCell),_xlpm.TextCell),""))</f>
        <v/>
      </c>
      <c r="X5438" s="60" t="str">
        <f>IF(A5438&lt;&gt;"",IFERROR(IF(FIND(" ",G5438)&gt;=1,MID(G5438,FIND(" ",G5438)+1,LEN(G5438)),""),""),"")</f>
        <v/>
      </c>
      <c r="AC5438" s="51">
        <f>IFERROR(VALUE(MID($C5438,1,2)),0)</f>
        <v>0</v>
      </c>
      <c r="AD5438" s="44">
        <f>IFERROR(VALUE(MID($C5438,4,3)),0)</f>
        <v>0</v>
      </c>
      <c r="AE5438" s="51">
        <f>VALUE(RIGHT("00"&amp;AC5438,2)&amp;RIGHT("000"&amp;AD5438,3))</f>
        <v>0</v>
      </c>
    </row>
    <row r="5439" spans="1:31">
      <c r="A5439" s="60" t="str">
        <f>IF(G5439&amp;Q5439&lt;&gt;"",W5439&amp;Q5439,"")</f>
        <v/>
      </c>
      <c r="B5439" s="60" t="str">
        <f>IF(C5439&lt;&gt;"",LEFT(C5439,9),"")</f>
        <v/>
      </c>
      <c r="V5439" s="60" t="str">
        <f>W5439&amp;H5439</f>
        <v/>
      </c>
      <c r="W5439" s="60" t="str">
        <f>_xlfn.LET(_xlpm.TextCell,TEXT(G5439,"###"),IF(_xlpm.TextCell&lt;&gt;"",IF(StyleSpaceSplit,IFERROR(IF(FIND(" ",_xlpm.TextCell)&gt;=1,MID(_xlpm.TextCell,1,FIND(" ",_xlpm.TextCell)-1),_xlpm.TextCell),_xlpm.TextCell),_xlpm.TextCell),""))</f>
        <v/>
      </c>
      <c r="X5439" s="60" t="str">
        <f>IF(A5439&lt;&gt;"",IFERROR(IF(FIND(" ",G5439)&gt;=1,MID(G5439,FIND(" ",G5439)+1,LEN(G5439)),""),""),"")</f>
        <v/>
      </c>
      <c r="AC5439" s="51">
        <f>IFERROR(VALUE(MID($C5439,1,2)),0)</f>
        <v>0</v>
      </c>
      <c r="AD5439" s="44">
        <f>IFERROR(VALUE(MID($C5439,4,3)),0)</f>
        <v>0</v>
      </c>
      <c r="AE5439" s="51">
        <f>VALUE(RIGHT("00"&amp;AC5439,2)&amp;RIGHT("000"&amp;AD5439,3))</f>
        <v>0</v>
      </c>
    </row>
    <row r="5440" spans="1:31">
      <c r="A5440" s="60" t="str">
        <f>IF(G5440&amp;Q5440&lt;&gt;"",W5440&amp;Q5440,"")</f>
        <v/>
      </c>
      <c r="B5440" s="60" t="str">
        <f>IF(C5440&lt;&gt;"",LEFT(C5440,9),"")</f>
        <v/>
      </c>
      <c r="V5440" s="60" t="str">
        <f>W5440&amp;H5440</f>
        <v/>
      </c>
      <c r="W5440" s="60" t="str">
        <f>_xlfn.LET(_xlpm.TextCell,TEXT(G5440,"###"),IF(_xlpm.TextCell&lt;&gt;"",IF(StyleSpaceSplit,IFERROR(IF(FIND(" ",_xlpm.TextCell)&gt;=1,MID(_xlpm.TextCell,1,FIND(" ",_xlpm.TextCell)-1),_xlpm.TextCell),_xlpm.TextCell),_xlpm.TextCell),""))</f>
        <v/>
      </c>
      <c r="X5440" s="60" t="str">
        <f>IF(A5440&lt;&gt;"",IFERROR(IF(FIND(" ",G5440)&gt;=1,MID(G5440,FIND(" ",G5440)+1,LEN(G5440)),""),""),"")</f>
        <v/>
      </c>
      <c r="AC5440" s="51">
        <f>IFERROR(VALUE(MID($C5440,1,2)),0)</f>
        <v>0</v>
      </c>
      <c r="AD5440" s="44">
        <f>IFERROR(VALUE(MID($C5440,4,3)),0)</f>
        <v>0</v>
      </c>
      <c r="AE5440" s="51">
        <f>VALUE(RIGHT("00"&amp;AC5440,2)&amp;RIGHT("000"&amp;AD5440,3))</f>
        <v>0</v>
      </c>
    </row>
    <row r="5441" spans="1:31">
      <c r="A5441" s="60" t="str">
        <f>IF(G5441&amp;Q5441&lt;&gt;"",W5441&amp;Q5441,"")</f>
        <v/>
      </c>
      <c r="B5441" s="60" t="str">
        <f>IF(C5441&lt;&gt;"",LEFT(C5441,9),"")</f>
        <v/>
      </c>
      <c r="V5441" s="60" t="str">
        <f>W5441&amp;H5441</f>
        <v/>
      </c>
      <c r="W5441" s="60" t="str">
        <f>_xlfn.LET(_xlpm.TextCell,TEXT(G5441,"###"),IF(_xlpm.TextCell&lt;&gt;"",IF(StyleSpaceSplit,IFERROR(IF(FIND(" ",_xlpm.TextCell)&gt;=1,MID(_xlpm.TextCell,1,FIND(" ",_xlpm.TextCell)-1),_xlpm.TextCell),_xlpm.TextCell),_xlpm.TextCell),""))</f>
        <v/>
      </c>
      <c r="X5441" s="60" t="str">
        <f>IF(A5441&lt;&gt;"",IFERROR(IF(FIND(" ",G5441)&gt;=1,MID(G5441,FIND(" ",G5441)+1,LEN(G5441)),""),""),"")</f>
        <v/>
      </c>
      <c r="AC5441" s="51">
        <f>IFERROR(VALUE(MID($C5441,1,2)),0)</f>
        <v>0</v>
      </c>
      <c r="AD5441" s="44">
        <f>IFERROR(VALUE(MID($C5441,4,3)),0)</f>
        <v>0</v>
      </c>
      <c r="AE5441" s="51">
        <f>VALUE(RIGHT("00"&amp;AC5441,2)&amp;RIGHT("000"&amp;AD5441,3))</f>
        <v>0</v>
      </c>
    </row>
    <row r="5442" spans="1:31">
      <c r="A5442" s="60" t="str">
        <f>IF(G5442&amp;Q5442&lt;&gt;"",W5442&amp;Q5442,"")</f>
        <v/>
      </c>
      <c r="B5442" s="60" t="str">
        <f>IF(C5442&lt;&gt;"",LEFT(C5442,9),"")</f>
        <v/>
      </c>
      <c r="V5442" s="60" t="str">
        <f>W5442&amp;H5442</f>
        <v/>
      </c>
      <c r="W5442" s="60" t="str">
        <f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>IF(A5442&lt;&gt;"",IFERROR(IF(FIND(" ",G5442)&gt;=1,MID(G5442,FIND(" ",G5442)+1,LEN(G5442)),""),""),"")</f>
        <v/>
      </c>
      <c r="AC5442" s="51">
        <f>IFERROR(VALUE(MID($C5442,1,2)),0)</f>
        <v>0</v>
      </c>
      <c r="AD5442" s="44">
        <f>IFERROR(VALUE(MID($C5442,4,3)),0)</f>
        <v>0</v>
      </c>
      <c r="AE5442" s="51">
        <f>VALUE(RIGHT("00"&amp;AC5442,2)&amp;RIGHT("000"&amp;AD5442,3))</f>
        <v>0</v>
      </c>
    </row>
    <row r="5443" spans="1:31">
      <c r="A5443" s="60" t="str">
        <f>IF(G5443&amp;Q5443&lt;&gt;"",W5443&amp;Q5443,"")</f>
        <v/>
      </c>
      <c r="B5443" s="60" t="str">
        <f>IF(C5443&lt;&gt;"",LEFT(C5443,9),"")</f>
        <v/>
      </c>
      <c r="V5443" s="60" t="str">
        <f>W5443&amp;H5443</f>
        <v/>
      </c>
      <c r="W5443" s="60" t="str">
        <f>_xlfn.LET(_xlpm.TextCell,TEXT(G5443,"###"),IF(_xlpm.TextCell&lt;&gt;"",IF(StyleSpaceSplit,IFERROR(IF(FIND(" ",_xlpm.TextCell)&gt;=1,MID(_xlpm.TextCell,1,FIND(" ",_xlpm.TextCell)-1),_xlpm.TextCell),_xlpm.TextCell),_xlpm.TextCell),""))</f>
        <v/>
      </c>
      <c r="X5443" s="60" t="str">
        <f>IF(A5443&lt;&gt;"",IFERROR(IF(FIND(" ",G5443)&gt;=1,MID(G5443,FIND(" ",G5443)+1,LEN(G5443)),""),""),"")</f>
        <v/>
      </c>
      <c r="AC5443" s="51">
        <f>IFERROR(VALUE(MID($C5443,1,2)),0)</f>
        <v>0</v>
      </c>
      <c r="AD5443" s="44">
        <f>IFERROR(VALUE(MID($C5443,4,3)),0)</f>
        <v>0</v>
      </c>
      <c r="AE5443" s="51">
        <f>VALUE(RIGHT("00"&amp;AC5443,2)&amp;RIGHT("000"&amp;AD5443,3))</f>
        <v>0</v>
      </c>
    </row>
    <row r="5444" spans="1:31">
      <c r="A5444" s="60" t="str">
        <f>IF(G5444&amp;Q5444&lt;&gt;"",W5444&amp;Q5444,"")</f>
        <v/>
      </c>
      <c r="B5444" s="60" t="str">
        <f>IF(C5444&lt;&gt;"",LEFT(C5444,9),"")</f>
        <v/>
      </c>
      <c r="V5444" s="60" t="str">
        <f>W5444&amp;H5444</f>
        <v/>
      </c>
      <c r="W5444" s="60" t="str">
        <f>_xlfn.LET(_xlpm.TextCell,TEXT(G5444,"###"),IF(_xlpm.TextCell&lt;&gt;"",IF(StyleSpaceSplit,IFERROR(IF(FIND(" ",_xlpm.TextCell)&gt;=1,MID(_xlpm.TextCell,1,FIND(" ",_xlpm.TextCell)-1),_xlpm.TextCell),_xlpm.TextCell),_xlpm.TextCell),""))</f>
        <v/>
      </c>
      <c r="X5444" s="60" t="str">
        <f>IF(A5444&lt;&gt;"",IFERROR(IF(FIND(" ",G5444)&gt;=1,MID(G5444,FIND(" ",G5444)+1,LEN(G5444)),""),""),"")</f>
        <v/>
      </c>
      <c r="AC5444" s="51">
        <f>IFERROR(VALUE(MID($C5444,1,2)),0)</f>
        <v>0</v>
      </c>
      <c r="AD5444" s="44">
        <f>IFERROR(VALUE(MID($C5444,4,3)),0)</f>
        <v>0</v>
      </c>
      <c r="AE5444" s="51">
        <f>VALUE(RIGHT("00"&amp;AC5444,2)&amp;RIGHT("000"&amp;AD5444,3))</f>
        <v>0</v>
      </c>
    </row>
    <row r="5445" spans="1:31">
      <c r="A5445" s="60" t="str">
        <f>IF(G5445&amp;Q5445&lt;&gt;"",W5445&amp;Q5445,"")</f>
        <v/>
      </c>
      <c r="B5445" s="60" t="str">
        <f>IF(C5445&lt;&gt;"",LEFT(C5445,9),"")</f>
        <v/>
      </c>
      <c r="V5445" s="60" t="str">
        <f>W5445&amp;H5445</f>
        <v/>
      </c>
      <c r="W5445" s="60" t="str">
        <f>_xlfn.LET(_xlpm.TextCell,TEXT(G5445,"###"),IF(_xlpm.TextCell&lt;&gt;"",IF(StyleSpaceSplit,IFERROR(IF(FIND(" ",_xlpm.TextCell)&gt;=1,MID(_xlpm.TextCell,1,FIND(" ",_xlpm.TextCell)-1),_xlpm.TextCell),_xlpm.TextCell),_xlpm.TextCell),""))</f>
        <v/>
      </c>
      <c r="X5445" s="60" t="str">
        <f>IF(A5445&lt;&gt;"",IFERROR(IF(FIND(" ",G5445)&gt;=1,MID(G5445,FIND(" ",G5445)+1,LEN(G5445)),""),""),"")</f>
        <v/>
      </c>
      <c r="AC5445" s="51">
        <f>IFERROR(VALUE(MID($C5445,1,2)),0)</f>
        <v>0</v>
      </c>
      <c r="AD5445" s="44">
        <f>IFERROR(VALUE(MID($C5445,4,3)),0)</f>
        <v>0</v>
      </c>
      <c r="AE5445" s="51">
        <f>VALUE(RIGHT("00"&amp;AC5445,2)&amp;RIGHT("000"&amp;AD5445,3))</f>
        <v>0</v>
      </c>
    </row>
    <row r="5446" spans="1:31">
      <c r="A5446" s="60" t="str">
        <f>IF(G5446&amp;Q5446&lt;&gt;"",W5446&amp;Q5446,"")</f>
        <v/>
      </c>
      <c r="B5446" s="60" t="str">
        <f>IF(C5446&lt;&gt;"",LEFT(C5446,9),"")</f>
        <v/>
      </c>
      <c r="V5446" s="60" t="str">
        <f>W5446&amp;H5446</f>
        <v/>
      </c>
      <c r="W5446" s="60" t="str">
        <f>_xlfn.LET(_xlpm.TextCell,TEXT(G5446,"###"),IF(_xlpm.TextCell&lt;&gt;"",IF(StyleSpaceSplit,IFERROR(IF(FIND(" ",_xlpm.TextCell)&gt;=1,MID(_xlpm.TextCell,1,FIND(" ",_xlpm.TextCell)-1),_xlpm.TextCell),_xlpm.TextCell),_xlpm.TextCell),""))</f>
        <v/>
      </c>
      <c r="X5446" s="60" t="str">
        <f>IF(A5446&lt;&gt;"",IFERROR(IF(FIND(" ",G5446)&gt;=1,MID(G5446,FIND(" ",G5446)+1,LEN(G5446)),""),""),"")</f>
        <v/>
      </c>
      <c r="AC5446" s="51">
        <f>IFERROR(VALUE(MID($C5446,1,2)),0)</f>
        <v>0</v>
      </c>
      <c r="AD5446" s="44">
        <f>IFERROR(VALUE(MID($C5446,4,3)),0)</f>
        <v>0</v>
      </c>
      <c r="AE5446" s="51">
        <f>VALUE(RIGHT("00"&amp;AC5446,2)&amp;RIGHT("000"&amp;AD5446,3))</f>
        <v>0</v>
      </c>
    </row>
    <row r="5447" spans="1:31">
      <c r="A5447" s="60" t="str">
        <f>IF(G5447&amp;Q5447&lt;&gt;"",W5447&amp;Q5447,"")</f>
        <v/>
      </c>
      <c r="B5447" s="60" t="str">
        <f>IF(C5447&lt;&gt;"",LEFT(C5447,9),"")</f>
        <v/>
      </c>
      <c r="V5447" s="60" t="str">
        <f>W5447&amp;H5447</f>
        <v/>
      </c>
      <c r="W5447" s="60" t="str">
        <f>_xlfn.LET(_xlpm.TextCell,TEXT(G5447,"###"),IF(_xlpm.TextCell&lt;&gt;"",IF(StyleSpaceSplit,IFERROR(IF(FIND(" ",_xlpm.TextCell)&gt;=1,MID(_xlpm.TextCell,1,FIND(" ",_xlpm.TextCell)-1),_xlpm.TextCell),_xlpm.TextCell),_xlpm.TextCell),""))</f>
        <v/>
      </c>
      <c r="X5447" s="60" t="str">
        <f>IF(A5447&lt;&gt;"",IFERROR(IF(FIND(" ",G5447)&gt;=1,MID(G5447,FIND(" ",G5447)+1,LEN(G5447)),""),""),"")</f>
        <v/>
      </c>
      <c r="AC5447" s="51">
        <f>IFERROR(VALUE(MID($C5447,1,2)),0)</f>
        <v>0</v>
      </c>
      <c r="AD5447" s="44">
        <f>IFERROR(VALUE(MID($C5447,4,3)),0)</f>
        <v>0</v>
      </c>
      <c r="AE5447" s="51">
        <f>VALUE(RIGHT("00"&amp;AC5447,2)&amp;RIGHT("000"&amp;AD5447,3))</f>
        <v>0</v>
      </c>
    </row>
    <row r="5448" spans="1:31">
      <c r="A5448" s="60" t="str">
        <f>IF(G5448&amp;Q5448&lt;&gt;"",W5448&amp;Q5448,"")</f>
        <v/>
      </c>
      <c r="B5448" s="60" t="str">
        <f>IF(C5448&lt;&gt;"",LEFT(C5448,9),"")</f>
        <v/>
      </c>
      <c r="V5448" s="60" t="str">
        <f>W5448&amp;H5448</f>
        <v/>
      </c>
      <c r="W5448" s="60" t="str">
        <f>_xlfn.LET(_xlpm.TextCell,TEXT(G5448,"###"),IF(_xlpm.TextCell&lt;&gt;"",IF(StyleSpaceSplit,IFERROR(IF(FIND(" ",_xlpm.TextCell)&gt;=1,MID(_xlpm.TextCell,1,FIND(" ",_xlpm.TextCell)-1),_xlpm.TextCell),_xlpm.TextCell),_xlpm.TextCell),""))</f>
        <v/>
      </c>
      <c r="X5448" s="60" t="str">
        <f>IF(A5448&lt;&gt;"",IFERROR(IF(FIND(" ",G5448)&gt;=1,MID(G5448,FIND(" ",G5448)+1,LEN(G5448)),""),""),"")</f>
        <v/>
      </c>
      <c r="AC5448" s="51">
        <f>IFERROR(VALUE(MID($C5448,1,2)),0)</f>
        <v>0</v>
      </c>
      <c r="AD5448" s="44">
        <f>IFERROR(VALUE(MID($C5448,4,3)),0)</f>
        <v>0</v>
      </c>
      <c r="AE5448" s="51">
        <f>VALUE(RIGHT("00"&amp;AC5448,2)&amp;RIGHT("000"&amp;AD5448,3))</f>
        <v>0</v>
      </c>
    </row>
    <row r="5449" spans="1:31">
      <c r="A5449" s="60" t="str">
        <f>IF(G5449&amp;Q5449&lt;&gt;"",W5449&amp;Q5449,"")</f>
        <v/>
      </c>
      <c r="B5449" s="60" t="str">
        <f>IF(C5449&lt;&gt;"",LEFT(C5449,9),"")</f>
        <v/>
      </c>
      <c r="V5449" s="60" t="str">
        <f>W5449&amp;H5449</f>
        <v/>
      </c>
      <c r="W5449" s="60" t="str">
        <f>_xlfn.LET(_xlpm.TextCell,TEXT(G5449,"###"),IF(_xlpm.TextCell&lt;&gt;"",IF(StyleSpaceSplit,IFERROR(IF(FIND(" ",_xlpm.TextCell)&gt;=1,MID(_xlpm.TextCell,1,FIND(" ",_xlpm.TextCell)-1),_xlpm.TextCell),_xlpm.TextCell),_xlpm.TextCell),""))</f>
        <v/>
      </c>
      <c r="X5449" s="60" t="str">
        <f>IF(A5449&lt;&gt;"",IFERROR(IF(FIND(" ",G5449)&gt;=1,MID(G5449,FIND(" ",G5449)+1,LEN(G5449)),""),""),"")</f>
        <v/>
      </c>
      <c r="AC5449" s="51">
        <f>IFERROR(VALUE(MID($C5449,1,2)),0)</f>
        <v>0</v>
      </c>
      <c r="AD5449" s="44">
        <f>IFERROR(VALUE(MID($C5449,4,3)),0)</f>
        <v>0</v>
      </c>
      <c r="AE5449" s="51">
        <f>VALUE(RIGHT("00"&amp;AC5449,2)&amp;RIGHT("000"&amp;AD5449,3))</f>
        <v>0</v>
      </c>
    </row>
    <row r="5450" spans="1:31">
      <c r="A5450" s="60" t="str">
        <f>IF(G5450&amp;Q5450&lt;&gt;"",W5450&amp;Q5450,"")</f>
        <v/>
      </c>
      <c r="B5450" s="60" t="str">
        <f>IF(C5450&lt;&gt;"",LEFT(C5450,9),"")</f>
        <v/>
      </c>
      <c r="V5450" s="60" t="str">
        <f>W5450&amp;H5450</f>
        <v/>
      </c>
      <c r="W5450" s="60" t="str">
        <f>_xlfn.LET(_xlpm.TextCell,TEXT(G5450,"###"),IF(_xlpm.TextCell&lt;&gt;"",IF(StyleSpaceSplit,IFERROR(IF(FIND(" ",_xlpm.TextCell)&gt;=1,MID(_xlpm.TextCell,1,FIND(" ",_xlpm.TextCell)-1),_xlpm.TextCell),_xlpm.TextCell),_xlpm.TextCell),""))</f>
        <v/>
      </c>
      <c r="X5450" s="60" t="str">
        <f>IF(A5450&lt;&gt;"",IFERROR(IF(FIND(" ",G5450)&gt;=1,MID(G5450,FIND(" ",G5450)+1,LEN(G5450)),""),""),"")</f>
        <v/>
      </c>
      <c r="AC5450" s="51">
        <f>IFERROR(VALUE(MID($C5450,1,2)),0)</f>
        <v>0</v>
      </c>
      <c r="AD5450" s="44">
        <f>IFERROR(VALUE(MID($C5450,4,3)),0)</f>
        <v>0</v>
      </c>
      <c r="AE5450" s="51">
        <f>VALUE(RIGHT("00"&amp;AC5450,2)&amp;RIGHT("000"&amp;AD5450,3))</f>
        <v>0</v>
      </c>
    </row>
    <row r="5451" spans="1:31">
      <c r="A5451" s="60" t="str">
        <f>IF(G5451&amp;Q5451&lt;&gt;"",W5451&amp;Q5451,"")</f>
        <v/>
      </c>
      <c r="B5451" s="60" t="str">
        <f>IF(C5451&lt;&gt;"",LEFT(C5451,9),"")</f>
        <v/>
      </c>
      <c r="V5451" s="60" t="str">
        <f>W5451&amp;H5451</f>
        <v/>
      </c>
      <c r="W5451" s="60" t="str">
        <f>_xlfn.LET(_xlpm.TextCell,TEXT(G5451,"###"),IF(_xlpm.TextCell&lt;&gt;"",IF(StyleSpaceSplit,IFERROR(IF(FIND(" ",_xlpm.TextCell)&gt;=1,MID(_xlpm.TextCell,1,FIND(" ",_xlpm.TextCell)-1),_xlpm.TextCell),_xlpm.TextCell),_xlpm.TextCell),""))</f>
        <v/>
      </c>
      <c r="X5451" s="60" t="str">
        <f>IF(A5451&lt;&gt;"",IFERROR(IF(FIND(" ",G5451)&gt;=1,MID(G5451,FIND(" ",G5451)+1,LEN(G5451)),""),""),"")</f>
        <v/>
      </c>
      <c r="AC5451" s="51">
        <f>IFERROR(VALUE(MID($C5451,1,2)),0)</f>
        <v>0</v>
      </c>
      <c r="AD5451" s="44">
        <f>IFERROR(VALUE(MID($C5451,4,3)),0)</f>
        <v>0</v>
      </c>
      <c r="AE5451" s="51">
        <f>VALUE(RIGHT("00"&amp;AC5451,2)&amp;RIGHT("000"&amp;AD5451,3))</f>
        <v>0</v>
      </c>
    </row>
    <row r="5452" spans="1:31">
      <c r="A5452" s="60" t="str">
        <f>IF(G5452&amp;Q5452&lt;&gt;"",W5452&amp;Q5452,"")</f>
        <v/>
      </c>
      <c r="B5452" s="60" t="str">
        <f>IF(C5452&lt;&gt;"",LEFT(C5452,9),"")</f>
        <v/>
      </c>
      <c r="V5452" s="60" t="str">
        <f>W5452&amp;H5452</f>
        <v/>
      </c>
      <c r="W5452" s="60" t="str">
        <f>_xlfn.LET(_xlpm.TextCell,TEXT(G5452,"###"),IF(_xlpm.TextCell&lt;&gt;"",IF(StyleSpaceSplit,IFERROR(IF(FIND(" ",_xlpm.TextCell)&gt;=1,MID(_xlpm.TextCell,1,FIND(" ",_xlpm.TextCell)-1),_xlpm.TextCell),_xlpm.TextCell),_xlpm.TextCell),""))</f>
        <v/>
      </c>
      <c r="X5452" s="60" t="str">
        <f>IF(A5452&lt;&gt;"",IFERROR(IF(FIND(" ",G5452)&gt;=1,MID(G5452,FIND(" ",G5452)+1,LEN(G5452)),""),""),"")</f>
        <v/>
      </c>
      <c r="AC5452" s="51">
        <f>IFERROR(VALUE(MID($C5452,1,2)),0)</f>
        <v>0</v>
      </c>
      <c r="AD5452" s="44">
        <f>IFERROR(VALUE(MID($C5452,4,3)),0)</f>
        <v>0</v>
      </c>
      <c r="AE5452" s="51">
        <f>VALUE(RIGHT("00"&amp;AC5452,2)&amp;RIGHT("000"&amp;AD5452,3))</f>
        <v>0</v>
      </c>
    </row>
    <row r="5453" spans="1:31">
      <c r="A5453" s="60" t="str">
        <f>IF(G5453&amp;Q5453&lt;&gt;"",W5453&amp;Q5453,"")</f>
        <v/>
      </c>
      <c r="B5453" s="60" t="str">
        <f>IF(C5453&lt;&gt;"",LEFT(C5453,9),"")</f>
        <v/>
      </c>
      <c r="V5453" s="60" t="str">
        <f>W5453&amp;H5453</f>
        <v/>
      </c>
      <c r="W5453" s="60" t="str">
        <f>_xlfn.LET(_xlpm.TextCell,TEXT(G5453,"###"),IF(_xlpm.TextCell&lt;&gt;"",IF(StyleSpaceSplit,IFERROR(IF(FIND(" ",_xlpm.TextCell)&gt;=1,MID(_xlpm.TextCell,1,FIND(" ",_xlpm.TextCell)-1),_xlpm.TextCell),_xlpm.TextCell),_xlpm.TextCell),""))</f>
        <v/>
      </c>
      <c r="X5453" s="60" t="str">
        <f>IF(A5453&lt;&gt;"",IFERROR(IF(FIND(" ",G5453)&gt;=1,MID(G5453,FIND(" ",G5453)+1,LEN(G5453)),""),""),"")</f>
        <v/>
      </c>
      <c r="AC5453" s="51">
        <f>IFERROR(VALUE(MID($C5453,1,2)),0)</f>
        <v>0</v>
      </c>
      <c r="AD5453" s="44">
        <f>IFERROR(VALUE(MID($C5453,4,3)),0)</f>
        <v>0</v>
      </c>
      <c r="AE5453" s="51">
        <f>VALUE(RIGHT("00"&amp;AC5453,2)&amp;RIGHT("000"&amp;AD5453,3))</f>
        <v>0</v>
      </c>
    </row>
    <row r="5454" spans="1:31">
      <c r="A5454" s="60" t="str">
        <f>IF(G5454&amp;Q5454&lt;&gt;"",W5454&amp;Q5454,"")</f>
        <v/>
      </c>
      <c r="B5454" s="60" t="str">
        <f>IF(C5454&lt;&gt;"",LEFT(C5454,9),"")</f>
        <v/>
      </c>
      <c r="V5454" s="60" t="str">
        <f>W5454&amp;H5454</f>
        <v/>
      </c>
      <c r="W5454" s="60" t="str">
        <f>_xlfn.LET(_xlpm.TextCell,TEXT(G5454,"###"),IF(_xlpm.TextCell&lt;&gt;"",IF(StyleSpaceSplit,IFERROR(IF(FIND(" ",_xlpm.TextCell)&gt;=1,MID(_xlpm.TextCell,1,FIND(" ",_xlpm.TextCell)-1),_xlpm.TextCell),_xlpm.TextCell),_xlpm.TextCell),""))</f>
        <v/>
      </c>
      <c r="X5454" s="60" t="str">
        <f>IF(A5454&lt;&gt;"",IFERROR(IF(FIND(" ",G5454)&gt;=1,MID(G5454,FIND(" ",G5454)+1,LEN(G5454)),""),""),"")</f>
        <v/>
      </c>
      <c r="AC5454" s="51">
        <f>IFERROR(VALUE(MID($C5454,1,2)),0)</f>
        <v>0</v>
      </c>
      <c r="AD5454" s="44">
        <f>IFERROR(VALUE(MID($C5454,4,3)),0)</f>
        <v>0</v>
      </c>
      <c r="AE5454" s="51">
        <f>VALUE(RIGHT("00"&amp;AC5454,2)&amp;RIGHT("000"&amp;AD5454,3))</f>
        <v>0</v>
      </c>
    </row>
    <row r="5455" spans="1:31">
      <c r="A5455" s="60" t="str">
        <f>IF(G5455&amp;Q5455&lt;&gt;"",W5455&amp;Q5455,"")</f>
        <v/>
      </c>
      <c r="B5455" s="60" t="str">
        <f>IF(C5455&lt;&gt;"",LEFT(C5455,9),"")</f>
        <v/>
      </c>
      <c r="V5455" s="60" t="str">
        <f>W5455&amp;H5455</f>
        <v/>
      </c>
      <c r="W5455" s="60" t="str">
        <f>_xlfn.LET(_xlpm.TextCell,TEXT(G5455,"###"),IF(_xlpm.TextCell&lt;&gt;"",IF(StyleSpaceSplit,IFERROR(IF(FIND(" ",_xlpm.TextCell)&gt;=1,MID(_xlpm.TextCell,1,FIND(" ",_xlpm.TextCell)-1),_xlpm.TextCell),_xlpm.TextCell),_xlpm.TextCell),""))</f>
        <v/>
      </c>
      <c r="X5455" s="60" t="str">
        <f>IF(A5455&lt;&gt;"",IFERROR(IF(FIND(" ",G5455)&gt;=1,MID(G5455,FIND(" ",G5455)+1,LEN(G5455)),""),""),"")</f>
        <v/>
      </c>
      <c r="AC5455" s="51">
        <f>IFERROR(VALUE(MID($C5455,1,2)),0)</f>
        <v>0</v>
      </c>
      <c r="AD5455" s="44">
        <f>IFERROR(VALUE(MID($C5455,4,3)),0)</f>
        <v>0</v>
      </c>
      <c r="AE5455" s="51">
        <f>VALUE(RIGHT("00"&amp;AC5455,2)&amp;RIGHT("000"&amp;AD5455,3))</f>
        <v>0</v>
      </c>
    </row>
    <row r="5456" spans="1:31">
      <c r="A5456" s="60" t="str">
        <f>IF(G5456&amp;Q5456&lt;&gt;"",W5456&amp;Q5456,"")</f>
        <v/>
      </c>
      <c r="B5456" s="60" t="str">
        <f>IF(C5456&lt;&gt;"",LEFT(C5456,9),"")</f>
        <v/>
      </c>
      <c r="V5456" s="60" t="str">
        <f>W5456&amp;H5456</f>
        <v/>
      </c>
      <c r="W5456" s="60" t="str">
        <f>_xlfn.LET(_xlpm.TextCell,TEXT(G5456,"###"),IF(_xlpm.TextCell&lt;&gt;"",IF(StyleSpaceSplit,IFERROR(IF(FIND(" ",_xlpm.TextCell)&gt;=1,MID(_xlpm.TextCell,1,FIND(" ",_xlpm.TextCell)-1),_xlpm.TextCell),_xlpm.TextCell),_xlpm.TextCell),""))</f>
        <v/>
      </c>
      <c r="X5456" s="60" t="str">
        <f>IF(A5456&lt;&gt;"",IFERROR(IF(FIND(" ",G5456)&gt;=1,MID(G5456,FIND(" ",G5456)+1,LEN(G5456)),""),""),"")</f>
        <v/>
      </c>
      <c r="AC5456" s="51">
        <f>IFERROR(VALUE(MID($C5456,1,2)),0)</f>
        <v>0</v>
      </c>
      <c r="AD5456" s="44">
        <f>IFERROR(VALUE(MID($C5456,4,3)),0)</f>
        <v>0</v>
      </c>
      <c r="AE5456" s="51">
        <f>VALUE(RIGHT("00"&amp;AC5456,2)&amp;RIGHT("000"&amp;AD5456,3))</f>
        <v>0</v>
      </c>
    </row>
    <row r="5457" spans="1:31">
      <c r="A5457" s="60" t="str">
        <f>IF(G5457&amp;Q5457&lt;&gt;"",W5457&amp;Q5457,"")</f>
        <v/>
      </c>
      <c r="B5457" s="60" t="str">
        <f>IF(C5457&lt;&gt;"",LEFT(C5457,9),"")</f>
        <v/>
      </c>
      <c r="V5457" s="60" t="str">
        <f>W5457&amp;H5457</f>
        <v/>
      </c>
      <c r="W5457" s="60" t="str">
        <f>_xlfn.LET(_xlpm.TextCell,TEXT(G5457,"###"),IF(_xlpm.TextCell&lt;&gt;"",IF(StyleSpaceSplit,IFERROR(IF(FIND(" ",_xlpm.TextCell)&gt;=1,MID(_xlpm.TextCell,1,FIND(" ",_xlpm.TextCell)-1),_xlpm.TextCell),_xlpm.TextCell),_xlpm.TextCell),""))</f>
        <v/>
      </c>
      <c r="X5457" s="60" t="str">
        <f>IF(A5457&lt;&gt;"",IFERROR(IF(FIND(" ",G5457)&gt;=1,MID(G5457,FIND(" ",G5457)+1,LEN(G5457)),""),""),"")</f>
        <v/>
      </c>
      <c r="AC5457" s="51">
        <f>IFERROR(VALUE(MID($C5457,1,2)),0)</f>
        <v>0</v>
      </c>
      <c r="AD5457" s="44">
        <f>IFERROR(VALUE(MID($C5457,4,3)),0)</f>
        <v>0</v>
      </c>
      <c r="AE5457" s="51">
        <f>VALUE(RIGHT("00"&amp;AC5457,2)&amp;RIGHT("000"&amp;AD5457,3))</f>
        <v>0</v>
      </c>
    </row>
    <row r="5458" spans="1:31">
      <c r="A5458" s="60" t="str">
        <f>IF(G5458&amp;Q5458&lt;&gt;"",W5458&amp;Q5458,"")</f>
        <v/>
      </c>
      <c r="B5458" s="60" t="str">
        <f>IF(C5458&lt;&gt;"",LEFT(C5458,9),"")</f>
        <v/>
      </c>
      <c r="V5458" s="60" t="str">
        <f>W5458&amp;H5458</f>
        <v/>
      </c>
      <c r="W5458" s="60" t="str">
        <f>_xlfn.LET(_xlpm.TextCell,TEXT(G5458,"###"),IF(_xlpm.TextCell&lt;&gt;"",IF(StyleSpaceSplit,IFERROR(IF(FIND(" ",_xlpm.TextCell)&gt;=1,MID(_xlpm.TextCell,1,FIND(" ",_xlpm.TextCell)-1),_xlpm.TextCell),_xlpm.TextCell),_xlpm.TextCell),""))</f>
        <v/>
      </c>
      <c r="X5458" s="60" t="str">
        <f>IF(A5458&lt;&gt;"",IFERROR(IF(FIND(" ",G5458)&gt;=1,MID(G5458,FIND(" ",G5458)+1,LEN(G5458)),""),""),"")</f>
        <v/>
      </c>
      <c r="AC5458" s="51">
        <f>IFERROR(VALUE(MID($C5458,1,2)),0)</f>
        <v>0</v>
      </c>
      <c r="AD5458" s="44">
        <f>IFERROR(VALUE(MID($C5458,4,3)),0)</f>
        <v>0</v>
      </c>
      <c r="AE5458" s="51">
        <f>VALUE(RIGHT("00"&amp;AC5458,2)&amp;RIGHT("000"&amp;AD5458,3))</f>
        <v>0</v>
      </c>
    </row>
    <row r="5459" spans="1:31">
      <c r="A5459" s="60" t="str">
        <f>IF(G5459&amp;Q5459&lt;&gt;"",W5459&amp;Q5459,"")</f>
        <v/>
      </c>
      <c r="B5459" s="60" t="str">
        <f>IF(C5459&lt;&gt;"",LEFT(C5459,9),"")</f>
        <v/>
      </c>
      <c r="V5459" s="60" t="str">
        <f>W5459&amp;H5459</f>
        <v/>
      </c>
      <c r="W5459" s="60" t="str">
        <f>_xlfn.LET(_xlpm.TextCell,TEXT(G5459,"###"),IF(_xlpm.TextCell&lt;&gt;"",IF(StyleSpaceSplit,IFERROR(IF(FIND(" ",_xlpm.TextCell)&gt;=1,MID(_xlpm.TextCell,1,FIND(" ",_xlpm.TextCell)-1),_xlpm.TextCell),_xlpm.TextCell),_xlpm.TextCell),""))</f>
        <v/>
      </c>
      <c r="X5459" s="60" t="str">
        <f>IF(A5459&lt;&gt;"",IFERROR(IF(FIND(" ",G5459)&gt;=1,MID(G5459,FIND(" ",G5459)+1,LEN(G5459)),""),""),"")</f>
        <v/>
      </c>
      <c r="AC5459" s="51">
        <f>IFERROR(VALUE(MID($C5459,1,2)),0)</f>
        <v>0</v>
      </c>
      <c r="AD5459" s="44">
        <f>IFERROR(VALUE(MID($C5459,4,3)),0)</f>
        <v>0</v>
      </c>
      <c r="AE5459" s="51">
        <f>VALUE(RIGHT("00"&amp;AC5459,2)&amp;RIGHT("000"&amp;AD5459,3))</f>
        <v>0</v>
      </c>
    </row>
    <row r="5460" spans="1:31">
      <c r="A5460" s="60" t="str">
        <f>IF(G5460&amp;Q5460&lt;&gt;"",W5460&amp;Q5460,"")</f>
        <v/>
      </c>
      <c r="B5460" s="60" t="str">
        <f>IF(C5460&lt;&gt;"",LEFT(C5460,9),"")</f>
        <v/>
      </c>
      <c r="V5460" s="60" t="str">
        <f>W5460&amp;H5460</f>
        <v/>
      </c>
      <c r="W5460" s="60" t="str">
        <f>_xlfn.LET(_xlpm.TextCell,TEXT(G5460,"###"),IF(_xlpm.TextCell&lt;&gt;"",IF(StyleSpaceSplit,IFERROR(IF(FIND(" ",_xlpm.TextCell)&gt;=1,MID(_xlpm.TextCell,1,FIND(" ",_xlpm.TextCell)-1),_xlpm.TextCell),_xlpm.TextCell),_xlpm.TextCell),""))</f>
        <v/>
      </c>
      <c r="X5460" s="60" t="str">
        <f>IF(A5460&lt;&gt;"",IFERROR(IF(FIND(" ",G5460)&gt;=1,MID(G5460,FIND(" ",G5460)+1,LEN(G5460)),""),""),"")</f>
        <v/>
      </c>
      <c r="AC5460" s="51">
        <f>IFERROR(VALUE(MID($C5460,1,2)),0)</f>
        <v>0</v>
      </c>
      <c r="AD5460" s="44">
        <f>IFERROR(VALUE(MID($C5460,4,3)),0)</f>
        <v>0</v>
      </c>
      <c r="AE5460" s="51">
        <f>VALUE(RIGHT("00"&amp;AC5460,2)&amp;RIGHT("000"&amp;AD5460,3))</f>
        <v>0</v>
      </c>
    </row>
    <row r="5461" spans="1:31">
      <c r="A5461" s="60" t="str">
        <f>IF(G5461&amp;Q5461&lt;&gt;"",W5461&amp;Q5461,"")</f>
        <v/>
      </c>
      <c r="B5461" s="60" t="str">
        <f>IF(C5461&lt;&gt;"",LEFT(C5461,9),"")</f>
        <v/>
      </c>
      <c r="V5461" s="60" t="str">
        <f>W5461&amp;H5461</f>
        <v/>
      </c>
      <c r="W5461" s="60" t="str">
        <f>_xlfn.LET(_xlpm.TextCell,TEXT(G5461,"###"),IF(_xlpm.TextCell&lt;&gt;"",IF(StyleSpaceSplit,IFERROR(IF(FIND(" ",_xlpm.TextCell)&gt;=1,MID(_xlpm.TextCell,1,FIND(" ",_xlpm.TextCell)-1),_xlpm.TextCell),_xlpm.TextCell),_xlpm.TextCell),""))</f>
        <v/>
      </c>
      <c r="X5461" s="60" t="str">
        <f>IF(A5461&lt;&gt;"",IFERROR(IF(FIND(" ",G5461)&gt;=1,MID(G5461,FIND(" ",G5461)+1,LEN(G5461)),""),""),"")</f>
        <v/>
      </c>
      <c r="AC5461" s="51">
        <f>IFERROR(VALUE(MID($C5461,1,2)),0)</f>
        <v>0</v>
      </c>
      <c r="AD5461" s="44">
        <f>IFERROR(VALUE(MID($C5461,4,3)),0)</f>
        <v>0</v>
      </c>
      <c r="AE5461" s="51">
        <f>VALUE(RIGHT("00"&amp;AC5461,2)&amp;RIGHT("000"&amp;AD5461,3))</f>
        <v>0</v>
      </c>
    </row>
    <row r="5462" spans="1:31">
      <c r="A5462" s="60" t="str">
        <f>IF(G5462&amp;Q5462&lt;&gt;"",W5462&amp;Q5462,"")</f>
        <v/>
      </c>
      <c r="B5462" s="60" t="str">
        <f>IF(C5462&lt;&gt;"",LEFT(C5462,9),"")</f>
        <v/>
      </c>
      <c r="V5462" s="60" t="str">
        <f>W5462&amp;H5462</f>
        <v/>
      </c>
      <c r="W5462" s="60" t="str">
        <f>_xlfn.LET(_xlpm.TextCell,TEXT(G5462,"###"),IF(_xlpm.TextCell&lt;&gt;"",IF(StyleSpaceSplit,IFERROR(IF(FIND(" ",_xlpm.TextCell)&gt;=1,MID(_xlpm.TextCell,1,FIND(" ",_xlpm.TextCell)-1),_xlpm.TextCell),_xlpm.TextCell),_xlpm.TextCell),""))</f>
        <v/>
      </c>
      <c r="X5462" s="60" t="str">
        <f>IF(A5462&lt;&gt;"",IFERROR(IF(FIND(" ",G5462)&gt;=1,MID(G5462,FIND(" ",G5462)+1,LEN(G5462)),""),""),"")</f>
        <v/>
      </c>
      <c r="AC5462" s="51">
        <f>IFERROR(VALUE(MID($C5462,1,2)),0)</f>
        <v>0</v>
      </c>
      <c r="AD5462" s="44">
        <f>IFERROR(VALUE(MID($C5462,4,3)),0)</f>
        <v>0</v>
      </c>
      <c r="AE5462" s="51">
        <f>VALUE(RIGHT("00"&amp;AC5462,2)&amp;RIGHT("000"&amp;AD5462,3))</f>
        <v>0</v>
      </c>
    </row>
    <row r="5463" spans="1:31">
      <c r="A5463" s="60" t="str">
        <f>IF(G5463&amp;Q5463&lt;&gt;"",W5463&amp;Q5463,"")</f>
        <v/>
      </c>
      <c r="B5463" s="60" t="str">
        <f>IF(C5463&lt;&gt;"",LEFT(C5463,9),"")</f>
        <v/>
      </c>
      <c r="V5463" s="60" t="str">
        <f>W5463&amp;H5463</f>
        <v/>
      </c>
      <c r="W5463" s="60" t="str">
        <f>_xlfn.LET(_xlpm.TextCell,TEXT(G5463,"###"),IF(_xlpm.TextCell&lt;&gt;"",IF(StyleSpaceSplit,IFERROR(IF(FIND(" ",_xlpm.TextCell)&gt;=1,MID(_xlpm.TextCell,1,FIND(" ",_xlpm.TextCell)-1),_xlpm.TextCell),_xlpm.TextCell),_xlpm.TextCell),""))</f>
        <v/>
      </c>
      <c r="X5463" s="60" t="str">
        <f>IF(A5463&lt;&gt;"",IFERROR(IF(FIND(" ",G5463)&gt;=1,MID(G5463,FIND(" ",G5463)+1,LEN(G5463)),""),""),"")</f>
        <v/>
      </c>
      <c r="AC5463" s="51">
        <f>IFERROR(VALUE(MID($C5463,1,2)),0)</f>
        <v>0</v>
      </c>
      <c r="AD5463" s="44">
        <f>IFERROR(VALUE(MID($C5463,4,3)),0)</f>
        <v>0</v>
      </c>
      <c r="AE5463" s="51">
        <f>VALUE(RIGHT("00"&amp;AC5463,2)&amp;RIGHT("000"&amp;AD5463,3))</f>
        <v>0</v>
      </c>
    </row>
    <row r="5464" spans="1:31">
      <c r="A5464" s="60" t="str">
        <f>IF(G5464&amp;Q5464&lt;&gt;"",W5464&amp;Q5464,"")</f>
        <v/>
      </c>
      <c r="B5464" s="60" t="str">
        <f>IF(C5464&lt;&gt;"",LEFT(C5464,9),"")</f>
        <v/>
      </c>
      <c r="V5464" s="60" t="str">
        <f>W5464&amp;H5464</f>
        <v/>
      </c>
      <c r="W5464" s="60" t="str">
        <f>_xlfn.LET(_xlpm.TextCell,TEXT(G5464,"###"),IF(_xlpm.TextCell&lt;&gt;"",IF(StyleSpaceSplit,IFERROR(IF(FIND(" ",_xlpm.TextCell)&gt;=1,MID(_xlpm.TextCell,1,FIND(" ",_xlpm.TextCell)-1),_xlpm.TextCell),_xlpm.TextCell),_xlpm.TextCell),""))</f>
        <v/>
      </c>
      <c r="X5464" s="60" t="str">
        <f>IF(A5464&lt;&gt;"",IFERROR(IF(FIND(" ",G5464)&gt;=1,MID(G5464,FIND(" ",G5464)+1,LEN(G5464)),""),""),"")</f>
        <v/>
      </c>
      <c r="AC5464" s="51">
        <f>IFERROR(VALUE(MID($C5464,1,2)),0)</f>
        <v>0</v>
      </c>
      <c r="AD5464" s="44">
        <f>IFERROR(VALUE(MID($C5464,4,3)),0)</f>
        <v>0</v>
      </c>
      <c r="AE5464" s="51">
        <f>VALUE(RIGHT("00"&amp;AC5464,2)&amp;RIGHT("000"&amp;AD5464,3))</f>
        <v>0</v>
      </c>
    </row>
    <row r="5465" spans="1:31">
      <c r="A5465" s="60" t="str">
        <f>IF(G5465&amp;Q5465&lt;&gt;"",W5465&amp;Q5465,"")</f>
        <v/>
      </c>
      <c r="B5465" s="60" t="str">
        <f>IF(C5465&lt;&gt;"",LEFT(C5465,9),"")</f>
        <v/>
      </c>
      <c r="V5465" s="60" t="str">
        <f>W5465&amp;H5465</f>
        <v/>
      </c>
      <c r="W5465" s="60" t="str">
        <f>_xlfn.LET(_xlpm.TextCell,TEXT(G5465,"###"),IF(_xlpm.TextCell&lt;&gt;"",IF(StyleSpaceSplit,IFERROR(IF(FIND(" ",_xlpm.TextCell)&gt;=1,MID(_xlpm.TextCell,1,FIND(" ",_xlpm.TextCell)-1),_xlpm.TextCell),_xlpm.TextCell),_xlpm.TextCell),""))</f>
        <v/>
      </c>
      <c r="X5465" s="60" t="str">
        <f>IF(A5465&lt;&gt;"",IFERROR(IF(FIND(" ",G5465)&gt;=1,MID(G5465,FIND(" ",G5465)+1,LEN(G5465)),""),""),"")</f>
        <v/>
      </c>
      <c r="AC5465" s="51">
        <f>IFERROR(VALUE(MID($C5465,1,2)),0)</f>
        <v>0</v>
      </c>
      <c r="AD5465" s="44">
        <f>IFERROR(VALUE(MID($C5465,4,3)),0)</f>
        <v>0</v>
      </c>
      <c r="AE5465" s="51">
        <f>VALUE(RIGHT("00"&amp;AC5465,2)&amp;RIGHT("000"&amp;AD5465,3))</f>
        <v>0</v>
      </c>
    </row>
    <row r="5466" spans="1:31">
      <c r="A5466" s="60" t="str">
        <f>IF(G5466&amp;Q5466&lt;&gt;"",W5466&amp;Q5466,"")</f>
        <v/>
      </c>
      <c r="B5466" s="60" t="str">
        <f>IF(C5466&lt;&gt;"",LEFT(C5466,9),"")</f>
        <v/>
      </c>
      <c r="V5466" s="60" t="str">
        <f>W5466&amp;H5466</f>
        <v/>
      </c>
      <c r="W5466" s="60" t="str">
        <f>_xlfn.LET(_xlpm.TextCell,TEXT(G5466,"###"),IF(_xlpm.TextCell&lt;&gt;"",IF(StyleSpaceSplit,IFERROR(IF(FIND(" ",_xlpm.TextCell)&gt;=1,MID(_xlpm.TextCell,1,FIND(" ",_xlpm.TextCell)-1),_xlpm.TextCell),_xlpm.TextCell),_xlpm.TextCell),""))</f>
        <v/>
      </c>
      <c r="X5466" s="60" t="str">
        <f>IF(A5466&lt;&gt;"",IFERROR(IF(FIND(" ",G5466)&gt;=1,MID(G5466,FIND(" ",G5466)+1,LEN(G5466)),""),""),"")</f>
        <v/>
      </c>
      <c r="AC5466" s="51">
        <f>IFERROR(VALUE(MID($C5466,1,2)),0)</f>
        <v>0</v>
      </c>
      <c r="AD5466" s="44">
        <f>IFERROR(VALUE(MID($C5466,4,3)),0)</f>
        <v>0</v>
      </c>
      <c r="AE5466" s="51">
        <f>VALUE(RIGHT("00"&amp;AC5466,2)&amp;RIGHT("000"&amp;AD5466,3))</f>
        <v>0</v>
      </c>
    </row>
    <row r="5467" spans="1:31">
      <c r="A5467" s="60" t="str">
        <f>IF(G5467&amp;Q5467&lt;&gt;"",W5467&amp;Q5467,"")</f>
        <v/>
      </c>
      <c r="B5467" s="60" t="str">
        <f>IF(C5467&lt;&gt;"",LEFT(C5467,9),"")</f>
        <v/>
      </c>
      <c r="V5467" s="60" t="str">
        <f>W5467&amp;H5467</f>
        <v/>
      </c>
      <c r="W5467" s="60" t="str">
        <f>_xlfn.LET(_xlpm.TextCell,TEXT(G5467,"###"),IF(_xlpm.TextCell&lt;&gt;"",IF(StyleSpaceSplit,IFERROR(IF(FIND(" ",_xlpm.TextCell)&gt;=1,MID(_xlpm.TextCell,1,FIND(" ",_xlpm.TextCell)-1),_xlpm.TextCell),_xlpm.TextCell),_xlpm.TextCell),""))</f>
        <v/>
      </c>
      <c r="X5467" s="60" t="str">
        <f>IF(A5467&lt;&gt;"",IFERROR(IF(FIND(" ",G5467)&gt;=1,MID(G5467,FIND(" ",G5467)+1,LEN(G5467)),""),""),"")</f>
        <v/>
      </c>
      <c r="AC5467" s="51">
        <f>IFERROR(VALUE(MID($C5467,1,2)),0)</f>
        <v>0</v>
      </c>
      <c r="AD5467" s="44">
        <f>IFERROR(VALUE(MID($C5467,4,3)),0)</f>
        <v>0</v>
      </c>
      <c r="AE5467" s="51">
        <f>VALUE(RIGHT("00"&amp;AC5467,2)&amp;RIGHT("000"&amp;AD5467,3))</f>
        <v>0</v>
      </c>
    </row>
    <row r="5468" spans="1:31">
      <c r="A5468" s="60" t="str">
        <f>IF(G5468&amp;Q5468&lt;&gt;"",W5468&amp;Q5468,"")</f>
        <v/>
      </c>
      <c r="B5468" s="60" t="str">
        <f>IF(C5468&lt;&gt;"",LEFT(C5468,9),"")</f>
        <v/>
      </c>
      <c r="V5468" s="60" t="str">
        <f>W5468&amp;H5468</f>
        <v/>
      </c>
      <c r="W5468" s="60" t="str">
        <f>_xlfn.LET(_xlpm.TextCell,TEXT(G5468,"###"),IF(_xlpm.TextCell&lt;&gt;"",IF(StyleSpaceSplit,IFERROR(IF(FIND(" ",_xlpm.TextCell)&gt;=1,MID(_xlpm.TextCell,1,FIND(" ",_xlpm.TextCell)-1),_xlpm.TextCell),_xlpm.TextCell),_xlpm.TextCell),""))</f>
        <v/>
      </c>
      <c r="X5468" s="60" t="str">
        <f>IF(A5468&lt;&gt;"",IFERROR(IF(FIND(" ",G5468)&gt;=1,MID(G5468,FIND(" ",G5468)+1,LEN(G5468)),""),""),"")</f>
        <v/>
      </c>
      <c r="AC5468" s="51">
        <f>IFERROR(VALUE(MID($C5468,1,2)),0)</f>
        <v>0</v>
      </c>
      <c r="AD5468" s="44">
        <f>IFERROR(VALUE(MID($C5468,4,3)),0)</f>
        <v>0</v>
      </c>
      <c r="AE5468" s="51">
        <f>VALUE(RIGHT("00"&amp;AC5468,2)&amp;RIGHT("000"&amp;AD5468,3))</f>
        <v>0</v>
      </c>
    </row>
    <row r="5469" spans="1:31">
      <c r="A5469" s="60" t="str">
        <f>IF(G5469&amp;Q5469&lt;&gt;"",W5469&amp;Q5469,"")</f>
        <v/>
      </c>
      <c r="B5469" s="60" t="str">
        <f>IF(C5469&lt;&gt;"",LEFT(C5469,9),"")</f>
        <v/>
      </c>
      <c r="V5469" s="60" t="str">
        <f>W5469&amp;H5469</f>
        <v/>
      </c>
      <c r="W5469" s="60" t="str">
        <f>_xlfn.LET(_xlpm.TextCell,TEXT(G5469,"###"),IF(_xlpm.TextCell&lt;&gt;"",IF(StyleSpaceSplit,IFERROR(IF(FIND(" ",_xlpm.TextCell)&gt;=1,MID(_xlpm.TextCell,1,FIND(" ",_xlpm.TextCell)-1),_xlpm.TextCell),_xlpm.TextCell),_xlpm.TextCell),""))</f>
        <v/>
      </c>
      <c r="X5469" s="60" t="str">
        <f>IF(A5469&lt;&gt;"",IFERROR(IF(FIND(" ",G5469)&gt;=1,MID(G5469,FIND(" ",G5469)+1,LEN(G5469)),""),""),"")</f>
        <v/>
      </c>
      <c r="AC5469" s="51">
        <f>IFERROR(VALUE(MID($C5469,1,2)),0)</f>
        <v>0</v>
      </c>
      <c r="AD5469" s="44">
        <f>IFERROR(VALUE(MID($C5469,4,3)),0)</f>
        <v>0</v>
      </c>
      <c r="AE5469" s="51">
        <f>VALUE(RIGHT("00"&amp;AC5469,2)&amp;RIGHT("000"&amp;AD5469,3))</f>
        <v>0</v>
      </c>
    </row>
    <row r="5470" spans="1:31">
      <c r="A5470" s="60" t="str">
        <f>IF(G5470&amp;Q5470&lt;&gt;"",W5470&amp;Q5470,"")</f>
        <v/>
      </c>
      <c r="B5470" s="60" t="str">
        <f>IF(C5470&lt;&gt;"",LEFT(C5470,9),"")</f>
        <v/>
      </c>
      <c r="V5470" s="60" t="str">
        <f>W5470&amp;H5470</f>
        <v/>
      </c>
      <c r="W5470" s="60" t="str">
        <f>_xlfn.LET(_xlpm.TextCell,TEXT(G5470,"###"),IF(_xlpm.TextCell&lt;&gt;"",IF(StyleSpaceSplit,IFERROR(IF(FIND(" ",_xlpm.TextCell)&gt;=1,MID(_xlpm.TextCell,1,FIND(" ",_xlpm.TextCell)-1),_xlpm.TextCell),_xlpm.TextCell),_xlpm.TextCell),""))</f>
        <v/>
      </c>
      <c r="X5470" s="60" t="str">
        <f>IF(A5470&lt;&gt;"",IFERROR(IF(FIND(" ",G5470)&gt;=1,MID(G5470,FIND(" ",G5470)+1,LEN(G5470)),""),""),"")</f>
        <v/>
      </c>
      <c r="AC5470" s="51">
        <f>IFERROR(VALUE(MID($C5470,1,2)),0)</f>
        <v>0</v>
      </c>
      <c r="AD5470" s="44">
        <f>IFERROR(VALUE(MID($C5470,4,3)),0)</f>
        <v>0</v>
      </c>
      <c r="AE5470" s="51">
        <f>VALUE(RIGHT("00"&amp;AC5470,2)&amp;RIGHT("000"&amp;AD5470,3))</f>
        <v>0</v>
      </c>
    </row>
    <row r="5471" spans="1:31">
      <c r="A5471" s="60" t="str">
        <f>IF(G5471&amp;Q5471&lt;&gt;"",W5471&amp;Q5471,"")</f>
        <v/>
      </c>
      <c r="B5471" s="60" t="str">
        <f>IF(C5471&lt;&gt;"",LEFT(C5471,9),"")</f>
        <v/>
      </c>
      <c r="V5471" s="60" t="str">
        <f>W5471&amp;H5471</f>
        <v/>
      </c>
      <c r="W5471" s="60" t="str">
        <f>_xlfn.LET(_xlpm.TextCell,TEXT(G5471,"###"),IF(_xlpm.TextCell&lt;&gt;"",IF(StyleSpaceSplit,IFERROR(IF(FIND(" ",_xlpm.TextCell)&gt;=1,MID(_xlpm.TextCell,1,FIND(" ",_xlpm.TextCell)-1),_xlpm.TextCell),_xlpm.TextCell),_xlpm.TextCell),""))</f>
        <v/>
      </c>
      <c r="X5471" s="60" t="str">
        <f>IF(A5471&lt;&gt;"",IFERROR(IF(FIND(" ",G5471)&gt;=1,MID(G5471,FIND(" ",G5471)+1,LEN(G5471)),""),""),"")</f>
        <v/>
      </c>
      <c r="AC5471" s="51">
        <f>IFERROR(VALUE(MID($C5471,1,2)),0)</f>
        <v>0</v>
      </c>
      <c r="AD5471" s="44">
        <f>IFERROR(VALUE(MID($C5471,4,3)),0)</f>
        <v>0</v>
      </c>
      <c r="AE5471" s="51">
        <f>VALUE(RIGHT("00"&amp;AC5471,2)&amp;RIGHT("000"&amp;AD5471,3))</f>
        <v>0</v>
      </c>
    </row>
    <row r="5472" spans="1:31">
      <c r="A5472" s="60" t="str">
        <f>IF(G5472&amp;Q5472&lt;&gt;"",W5472&amp;Q5472,"")</f>
        <v/>
      </c>
      <c r="B5472" s="60" t="str">
        <f>IF(C5472&lt;&gt;"",LEFT(C5472,9),"")</f>
        <v/>
      </c>
      <c r="V5472" s="60" t="str">
        <f>W5472&amp;H5472</f>
        <v/>
      </c>
      <c r="W5472" s="60" t="str">
        <f>_xlfn.LET(_xlpm.TextCell,TEXT(G5472,"###"),IF(_xlpm.TextCell&lt;&gt;"",IF(StyleSpaceSplit,IFERROR(IF(FIND(" ",_xlpm.TextCell)&gt;=1,MID(_xlpm.TextCell,1,FIND(" ",_xlpm.TextCell)-1),_xlpm.TextCell),_xlpm.TextCell),_xlpm.TextCell),""))</f>
        <v/>
      </c>
      <c r="X5472" s="60" t="str">
        <f>IF(A5472&lt;&gt;"",IFERROR(IF(FIND(" ",G5472)&gt;=1,MID(G5472,FIND(" ",G5472)+1,LEN(G5472)),""),""),"")</f>
        <v/>
      </c>
      <c r="AC5472" s="51">
        <f>IFERROR(VALUE(MID($C5472,1,2)),0)</f>
        <v>0</v>
      </c>
      <c r="AD5472" s="44">
        <f>IFERROR(VALUE(MID($C5472,4,3)),0)</f>
        <v>0</v>
      </c>
      <c r="AE5472" s="51">
        <f>VALUE(RIGHT("00"&amp;AC5472,2)&amp;RIGHT("000"&amp;AD5472,3))</f>
        <v>0</v>
      </c>
    </row>
    <row r="5473" spans="1:31">
      <c r="A5473" s="60" t="str">
        <f>IF(G5473&amp;Q5473&lt;&gt;"",W5473&amp;Q5473,"")</f>
        <v/>
      </c>
      <c r="B5473" s="60" t="str">
        <f>IF(C5473&lt;&gt;"",LEFT(C5473,9),"")</f>
        <v/>
      </c>
      <c r="V5473" s="60" t="str">
        <f>W5473&amp;H5473</f>
        <v/>
      </c>
      <c r="W5473" s="60" t="str">
        <f>_xlfn.LET(_xlpm.TextCell,TEXT(G5473,"###"),IF(_xlpm.TextCell&lt;&gt;"",IF(StyleSpaceSplit,IFERROR(IF(FIND(" ",_xlpm.TextCell)&gt;=1,MID(_xlpm.TextCell,1,FIND(" ",_xlpm.TextCell)-1),_xlpm.TextCell),_xlpm.TextCell),_xlpm.TextCell),""))</f>
        <v/>
      </c>
      <c r="X5473" s="60" t="str">
        <f>IF(A5473&lt;&gt;"",IFERROR(IF(FIND(" ",G5473)&gt;=1,MID(G5473,FIND(" ",G5473)+1,LEN(G5473)),""),""),"")</f>
        <v/>
      </c>
      <c r="AC5473" s="51">
        <f>IFERROR(VALUE(MID($C5473,1,2)),0)</f>
        <v>0</v>
      </c>
      <c r="AD5473" s="44">
        <f>IFERROR(VALUE(MID($C5473,4,3)),0)</f>
        <v>0</v>
      </c>
      <c r="AE5473" s="51">
        <f>VALUE(RIGHT("00"&amp;AC5473,2)&amp;RIGHT("000"&amp;AD5473,3))</f>
        <v>0</v>
      </c>
    </row>
    <row r="5474" spans="1:31">
      <c r="A5474" s="60" t="str">
        <f>IF(G5474&amp;Q5474&lt;&gt;"",W5474&amp;Q5474,"")</f>
        <v/>
      </c>
      <c r="B5474" s="60" t="str">
        <f>IF(C5474&lt;&gt;"",LEFT(C5474,9),"")</f>
        <v/>
      </c>
      <c r="V5474" s="60" t="str">
        <f>W5474&amp;H5474</f>
        <v/>
      </c>
      <c r="W5474" s="60" t="str">
        <f>_xlfn.LET(_xlpm.TextCell,TEXT(G5474,"###"),IF(_xlpm.TextCell&lt;&gt;"",IF(StyleSpaceSplit,IFERROR(IF(FIND(" ",_xlpm.TextCell)&gt;=1,MID(_xlpm.TextCell,1,FIND(" ",_xlpm.TextCell)-1),_xlpm.TextCell),_xlpm.TextCell),_xlpm.TextCell),""))</f>
        <v/>
      </c>
      <c r="X5474" s="60" t="str">
        <f>IF(A5474&lt;&gt;"",IFERROR(IF(FIND(" ",G5474)&gt;=1,MID(G5474,FIND(" ",G5474)+1,LEN(G5474)),""),""),"")</f>
        <v/>
      </c>
      <c r="AC5474" s="51">
        <f>IFERROR(VALUE(MID($C5474,1,2)),0)</f>
        <v>0</v>
      </c>
      <c r="AD5474" s="44">
        <f>IFERROR(VALUE(MID($C5474,4,3)),0)</f>
        <v>0</v>
      </c>
      <c r="AE5474" s="51">
        <f>VALUE(RIGHT("00"&amp;AC5474,2)&amp;RIGHT("000"&amp;AD5474,3))</f>
        <v>0</v>
      </c>
    </row>
    <row r="5475" spans="1:31">
      <c r="A5475" s="60" t="str">
        <f>IF(G5475&amp;Q5475&lt;&gt;"",W5475&amp;Q5475,"")</f>
        <v/>
      </c>
      <c r="B5475" s="60" t="str">
        <f>IF(C5475&lt;&gt;"",LEFT(C5475,9),"")</f>
        <v/>
      </c>
      <c r="V5475" s="60" t="str">
        <f>W5475&amp;H5475</f>
        <v/>
      </c>
      <c r="W5475" s="60" t="str">
        <f>_xlfn.LET(_xlpm.TextCell,TEXT(G5475,"###"),IF(_xlpm.TextCell&lt;&gt;"",IF(StyleSpaceSplit,IFERROR(IF(FIND(" ",_xlpm.TextCell)&gt;=1,MID(_xlpm.TextCell,1,FIND(" ",_xlpm.TextCell)-1),_xlpm.TextCell),_xlpm.TextCell),_xlpm.TextCell),""))</f>
        <v/>
      </c>
      <c r="X5475" s="60" t="str">
        <f>IF(A5475&lt;&gt;"",IFERROR(IF(FIND(" ",G5475)&gt;=1,MID(G5475,FIND(" ",G5475)+1,LEN(G5475)),""),""),"")</f>
        <v/>
      </c>
      <c r="AC5475" s="51">
        <f>IFERROR(VALUE(MID($C5475,1,2)),0)</f>
        <v>0</v>
      </c>
      <c r="AD5475" s="44">
        <f>IFERROR(VALUE(MID($C5475,4,3)),0)</f>
        <v>0</v>
      </c>
      <c r="AE5475" s="51">
        <f>VALUE(RIGHT("00"&amp;AC5475,2)&amp;RIGHT("000"&amp;AD5475,3))</f>
        <v>0</v>
      </c>
    </row>
    <row r="5476" spans="1:31">
      <c r="A5476" s="60" t="str">
        <f>IF(G5476&amp;Q5476&lt;&gt;"",W5476&amp;Q5476,"")</f>
        <v/>
      </c>
      <c r="B5476" s="60" t="str">
        <f>IF(C5476&lt;&gt;"",LEFT(C5476,9),"")</f>
        <v/>
      </c>
      <c r="V5476" s="60" t="str">
        <f>W5476&amp;H5476</f>
        <v/>
      </c>
      <c r="W5476" s="60" t="str">
        <f>_xlfn.LET(_xlpm.TextCell,TEXT(G5476,"###"),IF(_xlpm.TextCell&lt;&gt;"",IF(StyleSpaceSplit,IFERROR(IF(FIND(" ",_xlpm.TextCell)&gt;=1,MID(_xlpm.TextCell,1,FIND(" ",_xlpm.TextCell)-1),_xlpm.TextCell),_xlpm.TextCell),_xlpm.TextCell),""))</f>
        <v/>
      </c>
      <c r="X5476" s="60" t="str">
        <f>IF(A5476&lt;&gt;"",IFERROR(IF(FIND(" ",G5476)&gt;=1,MID(G5476,FIND(" ",G5476)+1,LEN(G5476)),""),""),"")</f>
        <v/>
      </c>
      <c r="AC5476" s="51">
        <f>IFERROR(VALUE(MID($C5476,1,2)),0)</f>
        <v>0</v>
      </c>
      <c r="AD5476" s="44">
        <f>IFERROR(VALUE(MID($C5476,4,3)),0)</f>
        <v>0</v>
      </c>
      <c r="AE5476" s="51">
        <f>VALUE(RIGHT("00"&amp;AC5476,2)&amp;RIGHT("000"&amp;AD5476,3))</f>
        <v>0</v>
      </c>
    </row>
    <row r="5477" spans="1:31">
      <c r="A5477" s="60" t="str">
        <f>IF(G5477&amp;Q5477&lt;&gt;"",W5477&amp;Q5477,"")</f>
        <v/>
      </c>
      <c r="B5477" s="60" t="str">
        <f>IF(C5477&lt;&gt;"",LEFT(C5477,9),"")</f>
        <v/>
      </c>
      <c r="V5477" s="60" t="str">
        <f>W5477&amp;H5477</f>
        <v/>
      </c>
      <c r="W5477" s="60" t="str">
        <f>_xlfn.LET(_xlpm.TextCell,TEXT(G5477,"###"),IF(_xlpm.TextCell&lt;&gt;"",IF(StyleSpaceSplit,IFERROR(IF(FIND(" ",_xlpm.TextCell)&gt;=1,MID(_xlpm.TextCell,1,FIND(" ",_xlpm.TextCell)-1),_xlpm.TextCell),_xlpm.TextCell),_xlpm.TextCell),""))</f>
        <v/>
      </c>
      <c r="X5477" s="60" t="str">
        <f>IF(A5477&lt;&gt;"",IFERROR(IF(FIND(" ",G5477)&gt;=1,MID(G5477,FIND(" ",G5477)+1,LEN(G5477)),""),""),"")</f>
        <v/>
      </c>
      <c r="AC5477" s="51">
        <f>IFERROR(VALUE(MID($C5477,1,2)),0)</f>
        <v>0</v>
      </c>
      <c r="AD5477" s="44">
        <f>IFERROR(VALUE(MID($C5477,4,3)),0)</f>
        <v>0</v>
      </c>
      <c r="AE5477" s="51">
        <f>VALUE(RIGHT("00"&amp;AC5477,2)&amp;RIGHT("000"&amp;AD5477,3))</f>
        <v>0</v>
      </c>
    </row>
    <row r="5478" spans="1:31">
      <c r="A5478" s="60" t="str">
        <f>IF(G5478&amp;Q5478&lt;&gt;"",W5478&amp;Q5478,"")</f>
        <v/>
      </c>
      <c r="B5478" s="60" t="str">
        <f>IF(C5478&lt;&gt;"",LEFT(C5478,9),"")</f>
        <v/>
      </c>
      <c r="V5478" s="60" t="str">
        <f>W5478&amp;H5478</f>
        <v/>
      </c>
      <c r="W5478" s="60" t="str">
        <f>_xlfn.LET(_xlpm.TextCell,TEXT(G5478,"###"),IF(_xlpm.TextCell&lt;&gt;"",IF(StyleSpaceSplit,IFERROR(IF(FIND(" ",_xlpm.TextCell)&gt;=1,MID(_xlpm.TextCell,1,FIND(" ",_xlpm.TextCell)-1),_xlpm.TextCell),_xlpm.TextCell),_xlpm.TextCell),""))</f>
        <v/>
      </c>
      <c r="X5478" s="60" t="str">
        <f>IF(A5478&lt;&gt;"",IFERROR(IF(FIND(" ",G5478)&gt;=1,MID(G5478,FIND(" ",G5478)+1,LEN(G5478)),""),""),"")</f>
        <v/>
      </c>
      <c r="AC5478" s="51">
        <f>IFERROR(VALUE(MID($C5478,1,2)),0)</f>
        <v>0</v>
      </c>
      <c r="AD5478" s="44">
        <f>IFERROR(VALUE(MID($C5478,4,3)),0)</f>
        <v>0</v>
      </c>
      <c r="AE5478" s="51">
        <f>VALUE(RIGHT("00"&amp;AC5478,2)&amp;RIGHT("000"&amp;AD5478,3))</f>
        <v>0</v>
      </c>
    </row>
    <row r="5479" spans="1:31">
      <c r="A5479" s="60" t="str">
        <f>IF(G5479&amp;Q5479&lt;&gt;"",W5479&amp;Q5479,"")</f>
        <v/>
      </c>
      <c r="B5479" s="60" t="str">
        <f>IF(C5479&lt;&gt;"",LEFT(C5479,9),"")</f>
        <v/>
      </c>
      <c r="V5479" s="60" t="str">
        <f>W5479&amp;H5479</f>
        <v/>
      </c>
      <c r="W5479" s="60" t="str">
        <f>_xlfn.LET(_xlpm.TextCell,TEXT(G5479,"###"),IF(_xlpm.TextCell&lt;&gt;"",IF(StyleSpaceSplit,IFERROR(IF(FIND(" ",_xlpm.TextCell)&gt;=1,MID(_xlpm.TextCell,1,FIND(" ",_xlpm.TextCell)-1),_xlpm.TextCell),_xlpm.TextCell),_xlpm.TextCell),""))</f>
        <v/>
      </c>
      <c r="X5479" s="60" t="str">
        <f>IF(A5479&lt;&gt;"",IFERROR(IF(FIND(" ",G5479)&gt;=1,MID(G5479,FIND(" ",G5479)+1,LEN(G5479)),""),""),"")</f>
        <v/>
      </c>
      <c r="AC5479" s="51">
        <f>IFERROR(VALUE(MID($C5479,1,2)),0)</f>
        <v>0</v>
      </c>
      <c r="AD5479" s="44">
        <f>IFERROR(VALUE(MID($C5479,4,3)),0)</f>
        <v>0</v>
      </c>
      <c r="AE5479" s="51">
        <f>VALUE(RIGHT("00"&amp;AC5479,2)&amp;RIGHT("000"&amp;AD5479,3))</f>
        <v>0</v>
      </c>
    </row>
    <row r="5480" spans="1:31">
      <c r="A5480" s="60" t="str">
        <f>IF(G5480&amp;Q5480&lt;&gt;"",W5480&amp;Q5480,"")</f>
        <v/>
      </c>
      <c r="B5480" s="60" t="str">
        <f>IF(C5480&lt;&gt;"",LEFT(C5480,9),"")</f>
        <v/>
      </c>
      <c r="V5480" s="60" t="str">
        <f>W5480&amp;H5480</f>
        <v/>
      </c>
      <c r="W5480" s="60" t="str">
        <f>_xlfn.LET(_xlpm.TextCell,TEXT(G5480,"###"),IF(_xlpm.TextCell&lt;&gt;"",IF(StyleSpaceSplit,IFERROR(IF(FIND(" ",_xlpm.TextCell)&gt;=1,MID(_xlpm.TextCell,1,FIND(" ",_xlpm.TextCell)-1),_xlpm.TextCell),_xlpm.TextCell),_xlpm.TextCell),""))</f>
        <v/>
      </c>
      <c r="X5480" s="60" t="str">
        <f>IF(A5480&lt;&gt;"",IFERROR(IF(FIND(" ",G5480)&gt;=1,MID(G5480,FIND(" ",G5480)+1,LEN(G5480)),""),""),"")</f>
        <v/>
      </c>
      <c r="AC5480" s="51">
        <f>IFERROR(VALUE(MID($C5480,1,2)),0)</f>
        <v>0</v>
      </c>
      <c r="AD5480" s="44">
        <f>IFERROR(VALUE(MID($C5480,4,3)),0)</f>
        <v>0</v>
      </c>
      <c r="AE5480" s="51">
        <f>VALUE(RIGHT("00"&amp;AC5480,2)&amp;RIGHT("000"&amp;AD5480,3))</f>
        <v>0</v>
      </c>
    </row>
    <row r="5481" spans="1:31">
      <c r="A5481" s="60" t="str">
        <f>IF(G5481&amp;Q5481&lt;&gt;"",W5481&amp;Q5481,"")</f>
        <v/>
      </c>
      <c r="B5481" s="60" t="str">
        <f>IF(C5481&lt;&gt;"",LEFT(C5481,9),"")</f>
        <v/>
      </c>
      <c r="V5481" s="60" t="str">
        <f>W5481&amp;H5481</f>
        <v/>
      </c>
      <c r="W5481" s="60" t="str">
        <f>_xlfn.LET(_xlpm.TextCell,TEXT(G5481,"###"),IF(_xlpm.TextCell&lt;&gt;"",IF(StyleSpaceSplit,IFERROR(IF(FIND(" ",_xlpm.TextCell)&gt;=1,MID(_xlpm.TextCell,1,FIND(" ",_xlpm.TextCell)-1),_xlpm.TextCell),_xlpm.TextCell),_xlpm.TextCell),""))</f>
        <v/>
      </c>
      <c r="X5481" s="60" t="str">
        <f>IF(A5481&lt;&gt;"",IFERROR(IF(FIND(" ",G5481)&gt;=1,MID(G5481,FIND(" ",G5481)+1,LEN(G5481)),""),""),"")</f>
        <v/>
      </c>
      <c r="AC5481" s="51">
        <f>IFERROR(VALUE(MID($C5481,1,2)),0)</f>
        <v>0</v>
      </c>
      <c r="AD5481" s="44">
        <f>IFERROR(VALUE(MID($C5481,4,3)),0)</f>
        <v>0</v>
      </c>
      <c r="AE5481" s="51">
        <f>VALUE(RIGHT("00"&amp;AC5481,2)&amp;RIGHT("000"&amp;AD5481,3))</f>
        <v>0</v>
      </c>
    </row>
    <row r="5482" spans="1:31">
      <c r="A5482" s="60" t="str">
        <f>IF(G5482&amp;Q5482&lt;&gt;"",W5482&amp;Q5482,"")</f>
        <v/>
      </c>
      <c r="B5482" s="60" t="str">
        <f>IF(C5482&lt;&gt;"",LEFT(C5482,9),"")</f>
        <v/>
      </c>
      <c r="V5482" s="60" t="str">
        <f>W5482&amp;H5482</f>
        <v/>
      </c>
      <c r="W5482" s="60" t="str">
        <f>_xlfn.LET(_xlpm.TextCell,TEXT(G5482,"###"),IF(_xlpm.TextCell&lt;&gt;"",IF(StyleSpaceSplit,IFERROR(IF(FIND(" ",_xlpm.TextCell)&gt;=1,MID(_xlpm.TextCell,1,FIND(" ",_xlpm.TextCell)-1),_xlpm.TextCell),_xlpm.TextCell),_xlpm.TextCell),""))</f>
        <v/>
      </c>
      <c r="X5482" s="60" t="str">
        <f>IF(A5482&lt;&gt;"",IFERROR(IF(FIND(" ",G5482)&gt;=1,MID(G5482,FIND(" ",G5482)+1,LEN(G5482)),""),""),"")</f>
        <v/>
      </c>
      <c r="AC5482" s="51">
        <f>IFERROR(VALUE(MID($C5482,1,2)),0)</f>
        <v>0</v>
      </c>
      <c r="AD5482" s="44">
        <f>IFERROR(VALUE(MID($C5482,4,3)),0)</f>
        <v>0</v>
      </c>
      <c r="AE5482" s="51">
        <f>VALUE(RIGHT("00"&amp;AC5482,2)&amp;RIGHT("000"&amp;AD5482,3))</f>
        <v>0</v>
      </c>
    </row>
    <row r="5483" spans="1:31">
      <c r="A5483" s="60" t="str">
        <f>IF(G5483&amp;Q5483&lt;&gt;"",W5483&amp;Q5483,"")</f>
        <v/>
      </c>
      <c r="B5483" s="60" t="str">
        <f>IF(C5483&lt;&gt;"",LEFT(C5483,9),"")</f>
        <v/>
      </c>
      <c r="V5483" s="60" t="str">
        <f>W5483&amp;H5483</f>
        <v/>
      </c>
      <c r="W5483" s="60" t="str">
        <f>_xlfn.LET(_xlpm.TextCell,TEXT(G5483,"###"),IF(_xlpm.TextCell&lt;&gt;"",IF(StyleSpaceSplit,IFERROR(IF(FIND(" ",_xlpm.TextCell)&gt;=1,MID(_xlpm.TextCell,1,FIND(" ",_xlpm.TextCell)-1),_xlpm.TextCell),_xlpm.TextCell),_xlpm.TextCell),""))</f>
        <v/>
      </c>
      <c r="X5483" s="60" t="str">
        <f>IF(A5483&lt;&gt;"",IFERROR(IF(FIND(" ",G5483)&gt;=1,MID(G5483,FIND(" ",G5483)+1,LEN(G5483)),""),""),"")</f>
        <v/>
      </c>
      <c r="AC5483" s="51">
        <f>IFERROR(VALUE(MID($C5483,1,2)),0)</f>
        <v>0</v>
      </c>
      <c r="AD5483" s="44">
        <f>IFERROR(VALUE(MID($C5483,4,3)),0)</f>
        <v>0</v>
      </c>
      <c r="AE5483" s="51">
        <f>VALUE(RIGHT("00"&amp;AC5483,2)&amp;RIGHT("000"&amp;AD5483,3))</f>
        <v>0</v>
      </c>
    </row>
    <row r="5484" spans="1:31">
      <c r="A5484" s="60" t="str">
        <f>IF(G5484&amp;Q5484&lt;&gt;"",W5484&amp;Q5484,"")</f>
        <v/>
      </c>
      <c r="B5484" s="60" t="str">
        <f>IF(C5484&lt;&gt;"",LEFT(C5484,9),"")</f>
        <v/>
      </c>
      <c r="V5484" s="60" t="str">
        <f>W5484&amp;H5484</f>
        <v/>
      </c>
      <c r="W5484" s="60" t="str">
        <f>_xlfn.LET(_xlpm.TextCell,TEXT(G5484,"###"),IF(_xlpm.TextCell&lt;&gt;"",IF(StyleSpaceSplit,IFERROR(IF(FIND(" ",_xlpm.TextCell)&gt;=1,MID(_xlpm.TextCell,1,FIND(" ",_xlpm.TextCell)-1),_xlpm.TextCell),_xlpm.TextCell),_xlpm.TextCell),""))</f>
        <v/>
      </c>
      <c r="X5484" s="60" t="str">
        <f>IF(A5484&lt;&gt;"",IFERROR(IF(FIND(" ",G5484)&gt;=1,MID(G5484,FIND(" ",G5484)+1,LEN(G5484)),""),""),"")</f>
        <v/>
      </c>
      <c r="AC5484" s="51">
        <f>IFERROR(VALUE(MID($C5484,1,2)),0)</f>
        <v>0</v>
      </c>
      <c r="AD5484" s="44">
        <f>IFERROR(VALUE(MID($C5484,4,3)),0)</f>
        <v>0</v>
      </c>
      <c r="AE5484" s="51">
        <f>VALUE(RIGHT("00"&amp;AC5484,2)&amp;RIGHT("000"&amp;AD5484,3))</f>
        <v>0</v>
      </c>
    </row>
    <row r="5485" spans="1:31">
      <c r="A5485" s="60" t="str">
        <f>IF(G5485&amp;Q5485&lt;&gt;"",W5485&amp;Q5485,"")</f>
        <v/>
      </c>
      <c r="B5485" s="60" t="str">
        <f>IF(C5485&lt;&gt;"",LEFT(C5485,9),"")</f>
        <v/>
      </c>
      <c r="V5485" s="60" t="str">
        <f>W5485&amp;H5485</f>
        <v/>
      </c>
      <c r="W5485" s="60" t="str">
        <f>_xlfn.LET(_xlpm.TextCell,TEXT(G5485,"###"),IF(_xlpm.TextCell&lt;&gt;"",IF(StyleSpaceSplit,IFERROR(IF(FIND(" ",_xlpm.TextCell)&gt;=1,MID(_xlpm.TextCell,1,FIND(" ",_xlpm.TextCell)-1),_xlpm.TextCell),_xlpm.TextCell),_xlpm.TextCell),""))</f>
        <v/>
      </c>
      <c r="X5485" s="60" t="str">
        <f>IF(A5485&lt;&gt;"",IFERROR(IF(FIND(" ",G5485)&gt;=1,MID(G5485,FIND(" ",G5485)+1,LEN(G5485)),""),""),"")</f>
        <v/>
      </c>
      <c r="AC5485" s="51">
        <f>IFERROR(VALUE(MID($C5485,1,2)),0)</f>
        <v>0</v>
      </c>
      <c r="AD5485" s="44">
        <f>IFERROR(VALUE(MID($C5485,4,3)),0)</f>
        <v>0</v>
      </c>
      <c r="AE5485" s="51">
        <f>VALUE(RIGHT("00"&amp;AC5485,2)&amp;RIGHT("000"&amp;AD5485,3))</f>
        <v>0</v>
      </c>
    </row>
    <row r="5486" spans="1:31">
      <c r="A5486" s="60" t="str">
        <f>IF(G5486&amp;Q5486&lt;&gt;"",W5486&amp;Q5486,"")</f>
        <v/>
      </c>
      <c r="B5486" s="60" t="str">
        <f>IF(C5486&lt;&gt;"",LEFT(C5486,9),"")</f>
        <v/>
      </c>
      <c r="V5486" s="60" t="str">
        <f>W5486&amp;H5486</f>
        <v/>
      </c>
      <c r="W5486" s="60" t="str">
        <f>_xlfn.LET(_xlpm.TextCell,TEXT(G5486,"###"),IF(_xlpm.TextCell&lt;&gt;"",IF(StyleSpaceSplit,IFERROR(IF(FIND(" ",_xlpm.TextCell)&gt;=1,MID(_xlpm.TextCell,1,FIND(" ",_xlpm.TextCell)-1),_xlpm.TextCell),_xlpm.TextCell),_xlpm.TextCell),""))</f>
        <v/>
      </c>
      <c r="X5486" s="60" t="str">
        <f>IF(A5486&lt;&gt;"",IFERROR(IF(FIND(" ",G5486)&gt;=1,MID(G5486,FIND(" ",G5486)+1,LEN(G5486)),""),""),"")</f>
        <v/>
      </c>
      <c r="AC5486" s="51">
        <f>IFERROR(VALUE(MID($C5486,1,2)),0)</f>
        <v>0</v>
      </c>
      <c r="AD5486" s="44">
        <f>IFERROR(VALUE(MID($C5486,4,3)),0)</f>
        <v>0</v>
      </c>
      <c r="AE5486" s="51">
        <f>VALUE(RIGHT("00"&amp;AC5486,2)&amp;RIGHT("000"&amp;AD5486,3))</f>
        <v>0</v>
      </c>
    </row>
    <row r="5487" spans="1:31">
      <c r="A5487" s="60" t="str">
        <f>IF(G5487&amp;Q5487&lt;&gt;"",W5487&amp;Q5487,"")</f>
        <v/>
      </c>
      <c r="B5487" s="60" t="str">
        <f>IF(C5487&lt;&gt;"",LEFT(C5487,9),"")</f>
        <v/>
      </c>
      <c r="V5487" s="60" t="str">
        <f>W5487&amp;H5487</f>
        <v/>
      </c>
      <c r="W5487" s="60" t="str">
        <f>_xlfn.LET(_xlpm.TextCell,TEXT(G5487,"###"),IF(_xlpm.TextCell&lt;&gt;"",IF(StyleSpaceSplit,IFERROR(IF(FIND(" ",_xlpm.TextCell)&gt;=1,MID(_xlpm.TextCell,1,FIND(" ",_xlpm.TextCell)-1),_xlpm.TextCell),_xlpm.TextCell),_xlpm.TextCell),""))</f>
        <v/>
      </c>
      <c r="X5487" s="60" t="str">
        <f>IF(A5487&lt;&gt;"",IFERROR(IF(FIND(" ",G5487)&gt;=1,MID(G5487,FIND(" ",G5487)+1,LEN(G5487)),""),""),"")</f>
        <v/>
      </c>
      <c r="AC5487" s="51">
        <f>IFERROR(VALUE(MID($C5487,1,2)),0)</f>
        <v>0</v>
      </c>
      <c r="AD5487" s="44">
        <f>IFERROR(VALUE(MID($C5487,4,3)),0)</f>
        <v>0</v>
      </c>
      <c r="AE5487" s="51">
        <f>VALUE(RIGHT("00"&amp;AC5487,2)&amp;RIGHT("000"&amp;AD5487,3))</f>
        <v>0</v>
      </c>
    </row>
    <row r="5488" spans="1:31">
      <c r="A5488" s="60" t="str">
        <f>IF(G5488&amp;Q5488&lt;&gt;"",W5488&amp;Q5488,"")</f>
        <v/>
      </c>
      <c r="B5488" s="60" t="str">
        <f>IF(C5488&lt;&gt;"",LEFT(C5488,9),"")</f>
        <v/>
      </c>
      <c r="V5488" s="60" t="str">
        <f>W5488&amp;H5488</f>
        <v/>
      </c>
      <c r="W5488" s="60" t="str">
        <f>_xlfn.LET(_xlpm.TextCell,TEXT(G5488,"###"),IF(_xlpm.TextCell&lt;&gt;"",IF(StyleSpaceSplit,IFERROR(IF(FIND(" ",_xlpm.TextCell)&gt;=1,MID(_xlpm.TextCell,1,FIND(" ",_xlpm.TextCell)-1),_xlpm.TextCell),_xlpm.TextCell),_xlpm.TextCell),""))</f>
        <v/>
      </c>
      <c r="X5488" s="60" t="str">
        <f>IF(A5488&lt;&gt;"",IFERROR(IF(FIND(" ",G5488)&gt;=1,MID(G5488,FIND(" ",G5488)+1,LEN(G5488)),""),""),"")</f>
        <v/>
      </c>
      <c r="AC5488" s="51">
        <f>IFERROR(VALUE(MID($C5488,1,2)),0)</f>
        <v>0</v>
      </c>
      <c r="AD5488" s="44">
        <f>IFERROR(VALUE(MID($C5488,4,3)),0)</f>
        <v>0</v>
      </c>
      <c r="AE5488" s="51">
        <f>VALUE(RIGHT("00"&amp;AC5488,2)&amp;RIGHT("000"&amp;AD5488,3))</f>
        <v>0</v>
      </c>
    </row>
    <row r="5489" spans="1:31">
      <c r="A5489" s="60" t="str">
        <f>IF(G5489&amp;Q5489&lt;&gt;"",W5489&amp;Q5489,"")</f>
        <v/>
      </c>
      <c r="B5489" s="60" t="str">
        <f>IF(C5489&lt;&gt;"",LEFT(C5489,9),"")</f>
        <v/>
      </c>
      <c r="V5489" s="60" t="str">
        <f>W5489&amp;H5489</f>
        <v/>
      </c>
      <c r="W5489" s="60" t="str">
        <f>_xlfn.LET(_xlpm.TextCell,TEXT(G5489,"###"),IF(_xlpm.TextCell&lt;&gt;"",IF(StyleSpaceSplit,IFERROR(IF(FIND(" ",_xlpm.TextCell)&gt;=1,MID(_xlpm.TextCell,1,FIND(" ",_xlpm.TextCell)-1),_xlpm.TextCell),_xlpm.TextCell),_xlpm.TextCell),""))</f>
        <v/>
      </c>
      <c r="X5489" s="60" t="str">
        <f>IF(A5489&lt;&gt;"",IFERROR(IF(FIND(" ",G5489)&gt;=1,MID(G5489,FIND(" ",G5489)+1,LEN(G5489)),""),""),"")</f>
        <v/>
      </c>
      <c r="AC5489" s="51">
        <f>IFERROR(VALUE(MID($C5489,1,2)),0)</f>
        <v>0</v>
      </c>
      <c r="AD5489" s="44">
        <f>IFERROR(VALUE(MID($C5489,4,3)),0)</f>
        <v>0</v>
      </c>
      <c r="AE5489" s="51">
        <f>VALUE(RIGHT("00"&amp;AC5489,2)&amp;RIGHT("000"&amp;AD5489,3))</f>
        <v>0</v>
      </c>
    </row>
    <row r="5490" spans="1:31">
      <c r="A5490" s="60" t="str">
        <f>IF(G5490&amp;Q5490&lt;&gt;"",W5490&amp;Q5490,"")</f>
        <v/>
      </c>
      <c r="B5490" s="60" t="str">
        <f>IF(C5490&lt;&gt;"",LEFT(C5490,9),"")</f>
        <v/>
      </c>
      <c r="V5490" s="60" t="str">
        <f>W5490&amp;H5490</f>
        <v/>
      </c>
      <c r="W5490" s="60" t="str">
        <f>_xlfn.LET(_xlpm.TextCell,TEXT(G5490,"###"),IF(_xlpm.TextCell&lt;&gt;"",IF(StyleSpaceSplit,IFERROR(IF(FIND(" ",_xlpm.TextCell)&gt;=1,MID(_xlpm.TextCell,1,FIND(" ",_xlpm.TextCell)-1),_xlpm.TextCell),_xlpm.TextCell),_xlpm.TextCell),""))</f>
        <v/>
      </c>
      <c r="X5490" s="60" t="str">
        <f>IF(A5490&lt;&gt;"",IFERROR(IF(FIND(" ",G5490)&gt;=1,MID(G5490,FIND(" ",G5490)+1,LEN(G5490)),""),""),"")</f>
        <v/>
      </c>
      <c r="AC5490" s="51">
        <f>IFERROR(VALUE(MID($C5490,1,2)),0)</f>
        <v>0</v>
      </c>
      <c r="AD5490" s="44">
        <f>IFERROR(VALUE(MID($C5490,4,3)),0)</f>
        <v>0</v>
      </c>
      <c r="AE5490" s="51">
        <f>VALUE(RIGHT("00"&amp;AC5490,2)&amp;RIGHT("000"&amp;AD5490,3))</f>
        <v>0</v>
      </c>
    </row>
    <row r="5491" spans="1:31">
      <c r="A5491" s="60" t="str">
        <f>IF(G5491&amp;Q5491&lt;&gt;"",W5491&amp;Q5491,"")</f>
        <v/>
      </c>
      <c r="B5491" s="60" t="str">
        <f>IF(C5491&lt;&gt;"",LEFT(C5491,9),"")</f>
        <v/>
      </c>
      <c r="V5491" s="60" t="str">
        <f>W5491&amp;H5491</f>
        <v/>
      </c>
      <c r="W5491" s="60" t="str">
        <f>_xlfn.LET(_xlpm.TextCell,TEXT(G5491,"###"),IF(_xlpm.TextCell&lt;&gt;"",IF(StyleSpaceSplit,IFERROR(IF(FIND(" ",_xlpm.TextCell)&gt;=1,MID(_xlpm.TextCell,1,FIND(" ",_xlpm.TextCell)-1),_xlpm.TextCell),_xlpm.TextCell),_xlpm.TextCell),""))</f>
        <v/>
      </c>
      <c r="X5491" s="60" t="str">
        <f>IF(A5491&lt;&gt;"",IFERROR(IF(FIND(" ",G5491)&gt;=1,MID(G5491,FIND(" ",G5491)+1,LEN(G5491)),""),""),"")</f>
        <v/>
      </c>
      <c r="AC5491" s="51">
        <f>IFERROR(VALUE(MID($C5491,1,2)),0)</f>
        <v>0</v>
      </c>
      <c r="AD5491" s="44">
        <f>IFERROR(VALUE(MID($C5491,4,3)),0)</f>
        <v>0</v>
      </c>
      <c r="AE5491" s="51">
        <f>VALUE(RIGHT("00"&amp;AC5491,2)&amp;RIGHT("000"&amp;AD5491,3))</f>
        <v>0</v>
      </c>
    </row>
    <row r="5492" spans="1:31">
      <c r="A5492" s="60" t="str">
        <f>IF(G5492&amp;Q5492&lt;&gt;"",W5492&amp;Q5492,"")</f>
        <v/>
      </c>
      <c r="B5492" s="60" t="str">
        <f>IF(C5492&lt;&gt;"",LEFT(C5492,9),"")</f>
        <v/>
      </c>
      <c r="V5492" s="60" t="str">
        <f>W5492&amp;H5492</f>
        <v/>
      </c>
      <c r="W5492" s="60" t="str">
        <f>_xlfn.LET(_xlpm.TextCell,TEXT(G5492,"###"),IF(_xlpm.TextCell&lt;&gt;"",IF(StyleSpaceSplit,IFERROR(IF(FIND(" ",_xlpm.TextCell)&gt;=1,MID(_xlpm.TextCell,1,FIND(" ",_xlpm.TextCell)-1),_xlpm.TextCell),_xlpm.TextCell),_xlpm.TextCell),""))</f>
        <v/>
      </c>
      <c r="X5492" s="60" t="str">
        <f>IF(A5492&lt;&gt;"",IFERROR(IF(FIND(" ",G5492)&gt;=1,MID(G5492,FIND(" ",G5492)+1,LEN(G5492)),""),""),"")</f>
        <v/>
      </c>
      <c r="AC5492" s="51">
        <f>IFERROR(VALUE(MID($C5492,1,2)),0)</f>
        <v>0</v>
      </c>
      <c r="AD5492" s="44">
        <f>IFERROR(VALUE(MID($C5492,4,3)),0)</f>
        <v>0</v>
      </c>
      <c r="AE5492" s="51">
        <f>VALUE(RIGHT("00"&amp;AC5492,2)&amp;RIGHT("000"&amp;AD5492,3))</f>
        <v>0</v>
      </c>
    </row>
    <row r="5493" spans="1:31">
      <c r="A5493" s="60" t="str">
        <f>IF(G5493&amp;Q5493&lt;&gt;"",W5493&amp;Q5493,"")</f>
        <v/>
      </c>
      <c r="B5493" s="60" t="str">
        <f>IF(C5493&lt;&gt;"",LEFT(C5493,9),"")</f>
        <v/>
      </c>
      <c r="V5493" s="60" t="str">
        <f>W5493&amp;H5493</f>
        <v/>
      </c>
      <c r="W5493" s="60" t="str">
        <f>_xlfn.LET(_xlpm.TextCell,TEXT(G5493,"###"),IF(_xlpm.TextCell&lt;&gt;"",IF(StyleSpaceSplit,IFERROR(IF(FIND(" ",_xlpm.TextCell)&gt;=1,MID(_xlpm.TextCell,1,FIND(" ",_xlpm.TextCell)-1),_xlpm.TextCell),_xlpm.TextCell),_xlpm.TextCell),""))</f>
        <v/>
      </c>
      <c r="X5493" s="60" t="str">
        <f>IF(A5493&lt;&gt;"",IFERROR(IF(FIND(" ",G5493)&gt;=1,MID(G5493,FIND(" ",G5493)+1,LEN(G5493)),""),""),"")</f>
        <v/>
      </c>
      <c r="AC5493" s="51">
        <f>IFERROR(VALUE(MID($C5493,1,2)),0)</f>
        <v>0</v>
      </c>
      <c r="AD5493" s="44">
        <f>IFERROR(VALUE(MID($C5493,4,3)),0)</f>
        <v>0</v>
      </c>
      <c r="AE5493" s="51">
        <f>VALUE(RIGHT("00"&amp;AC5493,2)&amp;RIGHT("000"&amp;AD5493,3))</f>
        <v>0</v>
      </c>
    </row>
    <row r="5494" spans="1:31">
      <c r="A5494" s="60" t="str">
        <f>IF(G5494&amp;Q5494&lt;&gt;"",W5494&amp;Q5494,"")</f>
        <v/>
      </c>
      <c r="B5494" s="60" t="str">
        <f>IF(C5494&lt;&gt;"",LEFT(C5494,9),"")</f>
        <v/>
      </c>
      <c r="V5494" s="60" t="str">
        <f>W5494&amp;H5494</f>
        <v/>
      </c>
      <c r="W5494" s="60" t="str">
        <f>_xlfn.LET(_xlpm.TextCell,TEXT(G5494,"###"),IF(_xlpm.TextCell&lt;&gt;"",IF(StyleSpaceSplit,IFERROR(IF(FIND(" ",_xlpm.TextCell)&gt;=1,MID(_xlpm.TextCell,1,FIND(" ",_xlpm.TextCell)-1),_xlpm.TextCell),_xlpm.TextCell),_xlpm.TextCell),""))</f>
        <v/>
      </c>
      <c r="X5494" s="60" t="str">
        <f>IF(A5494&lt;&gt;"",IFERROR(IF(FIND(" ",G5494)&gt;=1,MID(G5494,FIND(" ",G5494)+1,LEN(G5494)),""),""),"")</f>
        <v/>
      </c>
      <c r="AC5494" s="51">
        <f>IFERROR(VALUE(MID($C5494,1,2)),0)</f>
        <v>0</v>
      </c>
      <c r="AD5494" s="44">
        <f>IFERROR(VALUE(MID($C5494,4,3)),0)</f>
        <v>0</v>
      </c>
      <c r="AE5494" s="51">
        <f>VALUE(RIGHT("00"&amp;AC5494,2)&amp;RIGHT("000"&amp;AD5494,3))</f>
        <v>0</v>
      </c>
    </row>
    <row r="5495" spans="1:31">
      <c r="A5495" s="60" t="str">
        <f>IF(G5495&amp;Q5495&lt;&gt;"",W5495&amp;Q5495,"")</f>
        <v/>
      </c>
      <c r="B5495" s="60" t="str">
        <f>IF(C5495&lt;&gt;"",LEFT(C5495,9),"")</f>
        <v/>
      </c>
      <c r="V5495" s="60" t="str">
        <f>W5495&amp;H5495</f>
        <v/>
      </c>
      <c r="W5495" s="60" t="str">
        <f>_xlfn.LET(_xlpm.TextCell,TEXT(G5495,"###"),IF(_xlpm.TextCell&lt;&gt;"",IF(StyleSpaceSplit,IFERROR(IF(FIND(" ",_xlpm.TextCell)&gt;=1,MID(_xlpm.TextCell,1,FIND(" ",_xlpm.TextCell)-1),_xlpm.TextCell),_xlpm.TextCell),_xlpm.TextCell),""))</f>
        <v/>
      </c>
      <c r="X5495" s="60" t="str">
        <f>IF(A5495&lt;&gt;"",IFERROR(IF(FIND(" ",G5495)&gt;=1,MID(G5495,FIND(" ",G5495)+1,LEN(G5495)),""),""),"")</f>
        <v/>
      </c>
      <c r="AC5495" s="51">
        <f>IFERROR(VALUE(MID($C5495,1,2)),0)</f>
        <v>0</v>
      </c>
      <c r="AD5495" s="44">
        <f>IFERROR(VALUE(MID($C5495,4,3)),0)</f>
        <v>0</v>
      </c>
      <c r="AE5495" s="51">
        <f>VALUE(RIGHT("00"&amp;AC5495,2)&amp;RIGHT("000"&amp;AD5495,3))</f>
        <v>0</v>
      </c>
    </row>
    <row r="5496" spans="1:31">
      <c r="A5496" s="60" t="str">
        <f>IF(G5496&amp;Q5496&lt;&gt;"",W5496&amp;Q5496,"")</f>
        <v/>
      </c>
      <c r="B5496" s="60" t="str">
        <f>IF(C5496&lt;&gt;"",LEFT(C5496,9),"")</f>
        <v/>
      </c>
      <c r="V5496" s="60" t="str">
        <f>W5496&amp;H5496</f>
        <v/>
      </c>
      <c r="W5496" s="60" t="str">
        <f>_xlfn.LET(_xlpm.TextCell,TEXT(G5496,"###"),IF(_xlpm.TextCell&lt;&gt;"",IF(StyleSpaceSplit,IFERROR(IF(FIND(" ",_xlpm.TextCell)&gt;=1,MID(_xlpm.TextCell,1,FIND(" ",_xlpm.TextCell)-1),_xlpm.TextCell),_xlpm.TextCell),_xlpm.TextCell),""))</f>
        <v/>
      </c>
      <c r="X5496" s="60" t="str">
        <f>IF(A5496&lt;&gt;"",IFERROR(IF(FIND(" ",G5496)&gt;=1,MID(G5496,FIND(" ",G5496)+1,LEN(G5496)),""),""),"")</f>
        <v/>
      </c>
      <c r="AC5496" s="51">
        <f>IFERROR(VALUE(MID($C5496,1,2)),0)</f>
        <v>0</v>
      </c>
      <c r="AD5496" s="44">
        <f>IFERROR(VALUE(MID($C5496,4,3)),0)</f>
        <v>0</v>
      </c>
      <c r="AE5496" s="51">
        <f>VALUE(RIGHT("00"&amp;AC5496,2)&amp;RIGHT("000"&amp;AD5496,3))</f>
        <v>0</v>
      </c>
    </row>
    <row r="5497" spans="1:31">
      <c r="A5497" s="60" t="str">
        <f>IF(G5497&amp;Q5497&lt;&gt;"",W5497&amp;Q5497,"")</f>
        <v/>
      </c>
      <c r="B5497" s="60" t="str">
        <f>IF(C5497&lt;&gt;"",LEFT(C5497,9),"")</f>
        <v/>
      </c>
      <c r="V5497" s="60" t="str">
        <f>W5497&amp;H5497</f>
        <v/>
      </c>
      <c r="W5497" s="60" t="str">
        <f>_xlfn.LET(_xlpm.TextCell,TEXT(G5497,"###"),IF(_xlpm.TextCell&lt;&gt;"",IF(StyleSpaceSplit,IFERROR(IF(FIND(" ",_xlpm.TextCell)&gt;=1,MID(_xlpm.TextCell,1,FIND(" ",_xlpm.TextCell)-1),_xlpm.TextCell),_xlpm.TextCell),_xlpm.TextCell),""))</f>
        <v/>
      </c>
      <c r="X5497" s="60" t="str">
        <f>IF(A5497&lt;&gt;"",IFERROR(IF(FIND(" ",G5497)&gt;=1,MID(G5497,FIND(" ",G5497)+1,LEN(G5497)),""),""),"")</f>
        <v/>
      </c>
      <c r="AC5497" s="51">
        <f>IFERROR(VALUE(MID($C5497,1,2)),0)</f>
        <v>0</v>
      </c>
      <c r="AD5497" s="44">
        <f>IFERROR(VALUE(MID($C5497,4,3)),0)</f>
        <v>0</v>
      </c>
      <c r="AE5497" s="51">
        <f>VALUE(RIGHT("00"&amp;AC5497,2)&amp;RIGHT("000"&amp;AD5497,3))</f>
        <v>0</v>
      </c>
    </row>
    <row r="5498" spans="1:31">
      <c r="A5498" s="60" t="str">
        <f>IF(G5498&amp;Q5498&lt;&gt;"",W5498&amp;Q5498,"")</f>
        <v/>
      </c>
      <c r="B5498" s="60" t="str">
        <f>IF(C5498&lt;&gt;"",LEFT(C5498,9),"")</f>
        <v/>
      </c>
      <c r="V5498" s="60" t="str">
        <f>W5498&amp;H5498</f>
        <v/>
      </c>
      <c r="W5498" s="60" t="str">
        <f>_xlfn.LET(_xlpm.TextCell,TEXT(G5498,"###"),IF(_xlpm.TextCell&lt;&gt;"",IF(StyleSpaceSplit,IFERROR(IF(FIND(" ",_xlpm.TextCell)&gt;=1,MID(_xlpm.TextCell,1,FIND(" ",_xlpm.TextCell)-1),_xlpm.TextCell),_xlpm.TextCell),_xlpm.TextCell),""))</f>
        <v/>
      </c>
      <c r="X5498" s="60" t="str">
        <f>IF(A5498&lt;&gt;"",IFERROR(IF(FIND(" ",G5498)&gt;=1,MID(G5498,FIND(" ",G5498)+1,LEN(G5498)),""),""),"")</f>
        <v/>
      </c>
      <c r="AC5498" s="51">
        <f>IFERROR(VALUE(MID($C5498,1,2)),0)</f>
        <v>0</v>
      </c>
      <c r="AD5498" s="44">
        <f>IFERROR(VALUE(MID($C5498,4,3)),0)</f>
        <v>0</v>
      </c>
      <c r="AE5498" s="51">
        <f>VALUE(RIGHT("00"&amp;AC5498,2)&amp;RIGHT("000"&amp;AD5498,3))</f>
        <v>0</v>
      </c>
    </row>
    <row r="5499" spans="1:31">
      <c r="A5499" s="60" t="str">
        <f>IF(G5499&amp;Q5499&lt;&gt;"",W5499&amp;Q5499,"")</f>
        <v/>
      </c>
      <c r="B5499" s="60" t="str">
        <f>IF(C5499&lt;&gt;"",LEFT(C5499,9),"")</f>
        <v/>
      </c>
      <c r="V5499" s="60" t="str">
        <f>W5499&amp;H5499</f>
        <v/>
      </c>
      <c r="W5499" s="60" t="str">
        <f>_xlfn.LET(_xlpm.TextCell,TEXT(G5499,"###"),IF(_xlpm.TextCell&lt;&gt;"",IF(StyleSpaceSplit,IFERROR(IF(FIND(" ",_xlpm.TextCell)&gt;=1,MID(_xlpm.TextCell,1,FIND(" ",_xlpm.TextCell)-1),_xlpm.TextCell),_xlpm.TextCell),_xlpm.TextCell),""))</f>
        <v/>
      </c>
      <c r="X5499" s="60" t="str">
        <f>IF(A5499&lt;&gt;"",IFERROR(IF(FIND(" ",G5499)&gt;=1,MID(G5499,FIND(" ",G5499)+1,LEN(G5499)),""),""),"")</f>
        <v/>
      </c>
      <c r="AC5499" s="51">
        <f>IFERROR(VALUE(MID($C5499,1,2)),0)</f>
        <v>0</v>
      </c>
      <c r="AD5499" s="44">
        <f>IFERROR(VALUE(MID($C5499,4,3)),0)</f>
        <v>0</v>
      </c>
      <c r="AE5499" s="51">
        <f>VALUE(RIGHT("00"&amp;AC5499,2)&amp;RIGHT("000"&amp;AD5499,3))</f>
        <v>0</v>
      </c>
    </row>
    <row r="5500" spans="1:31">
      <c r="A5500" s="60" t="str">
        <f>IF(G5500&amp;Q5500&lt;&gt;"",W5500&amp;Q5500,"")</f>
        <v/>
      </c>
      <c r="B5500" s="60" t="str">
        <f>IF(C5500&lt;&gt;"",LEFT(C5500,9),"")</f>
        <v/>
      </c>
      <c r="V5500" s="60" t="str">
        <f>W5500&amp;H5500</f>
        <v/>
      </c>
      <c r="W5500" s="60" t="str">
        <f>_xlfn.LET(_xlpm.TextCell,TEXT(G5500,"###"),IF(_xlpm.TextCell&lt;&gt;"",IF(StyleSpaceSplit,IFERROR(IF(FIND(" ",_xlpm.TextCell)&gt;=1,MID(_xlpm.TextCell,1,FIND(" ",_xlpm.TextCell)-1),_xlpm.TextCell),_xlpm.TextCell),_xlpm.TextCell),""))</f>
        <v/>
      </c>
      <c r="X5500" s="60" t="str">
        <f>IF(A5500&lt;&gt;"",IFERROR(IF(FIND(" ",G5500)&gt;=1,MID(G5500,FIND(" ",G5500)+1,LEN(G5500)),""),""),"")</f>
        <v/>
      </c>
      <c r="AC5500" s="51">
        <f>IFERROR(VALUE(MID($C5500,1,2)),0)</f>
        <v>0</v>
      </c>
      <c r="AD5500" s="44">
        <f>IFERROR(VALUE(MID($C5500,4,3)),0)</f>
        <v>0</v>
      </c>
      <c r="AE5500" s="51">
        <f>VALUE(RIGHT("00"&amp;AC5500,2)&amp;RIGHT("000"&amp;AD5500,3))</f>
        <v>0</v>
      </c>
    </row>
    <row r="5501" spans="1:31">
      <c r="A5501" s="60" t="str">
        <f>IF(G5501&amp;Q5501&lt;&gt;"",W5501&amp;Q5501,"")</f>
        <v/>
      </c>
      <c r="B5501" s="60" t="str">
        <f>IF(C5501&lt;&gt;"",LEFT(C5501,9),"")</f>
        <v/>
      </c>
      <c r="V5501" s="60" t="str">
        <f>W5501&amp;H5501</f>
        <v/>
      </c>
      <c r="W5501" s="60" t="str">
        <f>_xlfn.LET(_xlpm.TextCell,TEXT(G5501,"###"),IF(_xlpm.TextCell&lt;&gt;"",IF(StyleSpaceSplit,IFERROR(IF(FIND(" ",_xlpm.TextCell)&gt;=1,MID(_xlpm.TextCell,1,FIND(" ",_xlpm.TextCell)-1),_xlpm.TextCell),_xlpm.TextCell),_xlpm.TextCell),""))</f>
        <v/>
      </c>
      <c r="X5501" s="60" t="str">
        <f>IF(A5501&lt;&gt;"",IFERROR(IF(FIND(" ",G5501)&gt;=1,MID(G5501,FIND(" ",G5501)+1,LEN(G5501)),""),""),"")</f>
        <v/>
      </c>
      <c r="AC5501" s="51">
        <f>IFERROR(VALUE(MID($C5501,1,2)),0)</f>
        <v>0</v>
      </c>
      <c r="AD5501" s="44">
        <f>IFERROR(VALUE(MID($C5501,4,3)),0)</f>
        <v>0</v>
      </c>
      <c r="AE5501" s="51">
        <f>VALUE(RIGHT("00"&amp;AC5501,2)&amp;RIGHT("000"&amp;AD5501,3))</f>
        <v>0</v>
      </c>
    </row>
    <row r="5502" spans="1:31">
      <c r="A5502" s="60" t="str">
        <f>IF(G5502&amp;Q5502&lt;&gt;"",W5502&amp;Q5502,"")</f>
        <v/>
      </c>
      <c r="B5502" s="60" t="str">
        <f>IF(C5502&lt;&gt;"",LEFT(C5502,9),"")</f>
        <v/>
      </c>
      <c r="V5502" s="60" t="str">
        <f>W5502&amp;H5502</f>
        <v/>
      </c>
      <c r="W5502" s="60" t="str">
        <f>_xlfn.LET(_xlpm.TextCell,TEXT(G5502,"###"),IF(_xlpm.TextCell&lt;&gt;"",IF(StyleSpaceSplit,IFERROR(IF(FIND(" ",_xlpm.TextCell)&gt;=1,MID(_xlpm.TextCell,1,FIND(" ",_xlpm.TextCell)-1),_xlpm.TextCell),_xlpm.TextCell),_xlpm.TextCell),""))</f>
        <v/>
      </c>
      <c r="X5502" s="60" t="str">
        <f>IF(A5502&lt;&gt;"",IFERROR(IF(FIND(" ",G5502)&gt;=1,MID(G5502,FIND(" ",G5502)+1,LEN(G5502)),""),""),"")</f>
        <v/>
      </c>
      <c r="AC5502" s="51">
        <f>IFERROR(VALUE(MID($C5502,1,2)),0)</f>
        <v>0</v>
      </c>
      <c r="AD5502" s="44">
        <f>IFERROR(VALUE(MID($C5502,4,3)),0)</f>
        <v>0</v>
      </c>
      <c r="AE5502" s="51">
        <f>VALUE(RIGHT("00"&amp;AC5502,2)&amp;RIGHT("000"&amp;AD5502,3))</f>
        <v>0</v>
      </c>
    </row>
    <row r="5503" spans="1:31">
      <c r="A5503" s="60" t="str">
        <f>IF(G5503&amp;Q5503&lt;&gt;"",W5503&amp;Q5503,"")</f>
        <v/>
      </c>
      <c r="B5503" s="60" t="str">
        <f>IF(C5503&lt;&gt;"",LEFT(C5503,9),"")</f>
        <v/>
      </c>
      <c r="V5503" s="60" t="str">
        <f>W5503&amp;H5503</f>
        <v/>
      </c>
      <c r="W5503" s="60" t="str">
        <f>_xlfn.LET(_xlpm.TextCell,TEXT(G5503,"###"),IF(_xlpm.TextCell&lt;&gt;"",IF(StyleSpaceSplit,IFERROR(IF(FIND(" ",_xlpm.TextCell)&gt;=1,MID(_xlpm.TextCell,1,FIND(" ",_xlpm.TextCell)-1),_xlpm.TextCell),_xlpm.TextCell),_xlpm.TextCell),""))</f>
        <v/>
      </c>
      <c r="X5503" s="60" t="str">
        <f>IF(A5503&lt;&gt;"",IFERROR(IF(FIND(" ",G5503)&gt;=1,MID(G5503,FIND(" ",G5503)+1,LEN(G5503)),""),""),"")</f>
        <v/>
      </c>
      <c r="AC5503" s="51">
        <f>IFERROR(VALUE(MID($C5503,1,2)),0)</f>
        <v>0</v>
      </c>
      <c r="AD5503" s="44">
        <f>IFERROR(VALUE(MID($C5503,4,3)),0)</f>
        <v>0</v>
      </c>
      <c r="AE5503" s="51">
        <f>VALUE(RIGHT("00"&amp;AC5503,2)&amp;RIGHT("000"&amp;AD5503,3))</f>
        <v>0</v>
      </c>
    </row>
    <row r="5504" spans="1:31">
      <c r="A5504" s="60" t="str">
        <f>IF(G5504&amp;Q5504&lt;&gt;"",W5504&amp;Q5504,"")</f>
        <v/>
      </c>
      <c r="B5504" s="60" t="str">
        <f>IF(C5504&lt;&gt;"",LEFT(C5504,9),"")</f>
        <v/>
      </c>
      <c r="V5504" s="60" t="str">
        <f>W5504&amp;H5504</f>
        <v/>
      </c>
      <c r="W5504" s="60" t="str">
        <f>_xlfn.LET(_xlpm.TextCell,TEXT(G5504,"###"),IF(_xlpm.TextCell&lt;&gt;"",IF(StyleSpaceSplit,IFERROR(IF(FIND(" ",_xlpm.TextCell)&gt;=1,MID(_xlpm.TextCell,1,FIND(" ",_xlpm.TextCell)-1),_xlpm.TextCell),_xlpm.TextCell),_xlpm.TextCell),""))</f>
        <v/>
      </c>
      <c r="X5504" s="60" t="str">
        <f>IF(A5504&lt;&gt;"",IFERROR(IF(FIND(" ",G5504)&gt;=1,MID(G5504,FIND(" ",G5504)+1,LEN(G5504)),""),""),"")</f>
        <v/>
      </c>
      <c r="AC5504" s="51">
        <f>IFERROR(VALUE(MID($C5504,1,2)),0)</f>
        <v>0</v>
      </c>
      <c r="AD5504" s="44">
        <f>IFERROR(VALUE(MID($C5504,4,3)),0)</f>
        <v>0</v>
      </c>
      <c r="AE5504" s="51">
        <f>VALUE(RIGHT("00"&amp;AC5504,2)&amp;RIGHT("000"&amp;AD5504,3))</f>
        <v>0</v>
      </c>
    </row>
    <row r="5505" spans="1:31">
      <c r="A5505" s="60" t="str">
        <f>IF(G5505&amp;Q5505&lt;&gt;"",W5505&amp;Q5505,"")</f>
        <v/>
      </c>
      <c r="B5505" s="60" t="str">
        <f>IF(C5505&lt;&gt;"",LEFT(C5505,9),"")</f>
        <v/>
      </c>
      <c r="V5505" s="60" t="str">
        <f>W5505&amp;H5505</f>
        <v/>
      </c>
      <c r="W5505" s="60" t="str">
        <f>_xlfn.LET(_xlpm.TextCell,TEXT(G5505,"###"),IF(_xlpm.TextCell&lt;&gt;"",IF(StyleSpaceSplit,IFERROR(IF(FIND(" ",_xlpm.TextCell)&gt;=1,MID(_xlpm.TextCell,1,FIND(" ",_xlpm.TextCell)-1),_xlpm.TextCell),_xlpm.TextCell),_xlpm.TextCell),""))</f>
        <v/>
      </c>
      <c r="X5505" s="60" t="str">
        <f>IF(A5505&lt;&gt;"",IFERROR(IF(FIND(" ",G5505)&gt;=1,MID(G5505,FIND(" ",G5505)+1,LEN(G5505)),""),""),"")</f>
        <v/>
      </c>
      <c r="AC5505" s="51">
        <f>IFERROR(VALUE(MID($C5505,1,2)),0)</f>
        <v>0</v>
      </c>
      <c r="AD5505" s="44">
        <f>IFERROR(VALUE(MID($C5505,4,3)),0)</f>
        <v>0</v>
      </c>
      <c r="AE5505" s="51">
        <f>VALUE(RIGHT("00"&amp;AC5505,2)&amp;RIGHT("000"&amp;AD5505,3))</f>
        <v>0</v>
      </c>
    </row>
    <row r="5506" spans="1:31">
      <c r="A5506" s="60" t="str">
        <f>IF(G5506&amp;Q5506&lt;&gt;"",W5506&amp;Q5506,"")</f>
        <v/>
      </c>
      <c r="B5506" s="60" t="str">
        <f>IF(C5506&lt;&gt;"",LEFT(C5506,9),"")</f>
        <v/>
      </c>
      <c r="V5506" s="60" t="str">
        <f>W5506&amp;H5506</f>
        <v/>
      </c>
      <c r="W5506" s="60" t="str">
        <f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>IF(A5506&lt;&gt;"",IFERROR(IF(FIND(" ",G5506)&gt;=1,MID(G5506,FIND(" ",G5506)+1,LEN(G5506)),""),""),"")</f>
        <v/>
      </c>
      <c r="AC5506" s="51">
        <f>IFERROR(VALUE(MID($C5506,1,2)),0)</f>
        <v>0</v>
      </c>
      <c r="AD5506" s="44">
        <f>IFERROR(VALUE(MID($C5506,4,3)),0)</f>
        <v>0</v>
      </c>
      <c r="AE5506" s="51">
        <f>VALUE(RIGHT("00"&amp;AC5506,2)&amp;RIGHT("000"&amp;AD5506,3))</f>
        <v>0</v>
      </c>
    </row>
    <row r="5507" spans="1:31">
      <c r="A5507" s="60" t="str">
        <f>IF(G5507&amp;Q5507&lt;&gt;"",W5507&amp;Q5507,"")</f>
        <v/>
      </c>
      <c r="B5507" s="60" t="str">
        <f>IF(C5507&lt;&gt;"",LEFT(C5507,9),"")</f>
        <v/>
      </c>
      <c r="V5507" s="60" t="str">
        <f>W5507&amp;H5507</f>
        <v/>
      </c>
      <c r="W5507" s="60" t="str">
        <f>_xlfn.LET(_xlpm.TextCell,TEXT(G5507,"###"),IF(_xlpm.TextCell&lt;&gt;"",IF(StyleSpaceSplit,IFERROR(IF(FIND(" ",_xlpm.TextCell)&gt;=1,MID(_xlpm.TextCell,1,FIND(" ",_xlpm.TextCell)-1),_xlpm.TextCell),_xlpm.TextCell),_xlpm.TextCell),""))</f>
        <v/>
      </c>
      <c r="X5507" s="60" t="str">
        <f>IF(A5507&lt;&gt;"",IFERROR(IF(FIND(" ",G5507)&gt;=1,MID(G5507,FIND(" ",G5507)+1,LEN(G5507)),""),""),"")</f>
        <v/>
      </c>
      <c r="AC5507" s="51">
        <f>IFERROR(VALUE(MID($C5507,1,2)),0)</f>
        <v>0</v>
      </c>
      <c r="AD5507" s="44">
        <f>IFERROR(VALUE(MID($C5507,4,3)),0)</f>
        <v>0</v>
      </c>
      <c r="AE5507" s="51">
        <f>VALUE(RIGHT("00"&amp;AC5507,2)&amp;RIGHT("000"&amp;AD5507,3))</f>
        <v>0</v>
      </c>
    </row>
    <row r="5508" spans="1:31">
      <c r="A5508" s="60" t="str">
        <f>IF(G5508&amp;Q5508&lt;&gt;"",W5508&amp;Q5508,"")</f>
        <v/>
      </c>
      <c r="B5508" s="60" t="str">
        <f>IF(C5508&lt;&gt;"",LEFT(C5508,9),"")</f>
        <v/>
      </c>
      <c r="V5508" s="60" t="str">
        <f>W5508&amp;H5508</f>
        <v/>
      </c>
      <c r="W5508" s="60" t="str">
        <f>_xlfn.LET(_xlpm.TextCell,TEXT(G5508,"###"),IF(_xlpm.TextCell&lt;&gt;"",IF(StyleSpaceSplit,IFERROR(IF(FIND(" ",_xlpm.TextCell)&gt;=1,MID(_xlpm.TextCell,1,FIND(" ",_xlpm.TextCell)-1),_xlpm.TextCell),_xlpm.TextCell),_xlpm.TextCell),""))</f>
        <v/>
      </c>
      <c r="X5508" s="60" t="str">
        <f>IF(A5508&lt;&gt;"",IFERROR(IF(FIND(" ",G5508)&gt;=1,MID(G5508,FIND(" ",G5508)+1,LEN(G5508)),""),""),"")</f>
        <v/>
      </c>
      <c r="AC5508" s="51">
        <f>IFERROR(VALUE(MID($C5508,1,2)),0)</f>
        <v>0</v>
      </c>
      <c r="AD5508" s="44">
        <f>IFERROR(VALUE(MID($C5508,4,3)),0)</f>
        <v>0</v>
      </c>
      <c r="AE5508" s="51">
        <f>VALUE(RIGHT("00"&amp;AC5508,2)&amp;RIGHT("000"&amp;AD5508,3))</f>
        <v>0</v>
      </c>
    </row>
    <row r="5509" spans="1:31">
      <c r="A5509" s="60" t="str">
        <f>IF(G5509&amp;Q5509&lt;&gt;"",W5509&amp;Q5509,"")</f>
        <v/>
      </c>
      <c r="B5509" s="60" t="str">
        <f>IF(C5509&lt;&gt;"",LEFT(C5509,9),"")</f>
        <v/>
      </c>
      <c r="V5509" s="60" t="str">
        <f>W5509&amp;H5509</f>
        <v/>
      </c>
      <c r="W5509" s="60" t="str">
        <f>_xlfn.LET(_xlpm.TextCell,TEXT(G5509,"###"),IF(_xlpm.TextCell&lt;&gt;"",IF(StyleSpaceSplit,IFERROR(IF(FIND(" ",_xlpm.TextCell)&gt;=1,MID(_xlpm.TextCell,1,FIND(" ",_xlpm.TextCell)-1),_xlpm.TextCell),_xlpm.TextCell),_xlpm.TextCell),""))</f>
        <v/>
      </c>
      <c r="X5509" s="60" t="str">
        <f>IF(A5509&lt;&gt;"",IFERROR(IF(FIND(" ",G5509)&gt;=1,MID(G5509,FIND(" ",G5509)+1,LEN(G5509)),""),""),"")</f>
        <v/>
      </c>
      <c r="AC5509" s="51">
        <f>IFERROR(VALUE(MID($C5509,1,2)),0)</f>
        <v>0</v>
      </c>
      <c r="AD5509" s="44">
        <f>IFERROR(VALUE(MID($C5509,4,3)),0)</f>
        <v>0</v>
      </c>
      <c r="AE5509" s="51">
        <f>VALUE(RIGHT("00"&amp;AC5509,2)&amp;RIGHT("000"&amp;AD5509,3))</f>
        <v>0</v>
      </c>
    </row>
    <row r="5510" spans="1:31">
      <c r="A5510" s="60" t="str">
        <f>IF(G5510&amp;Q5510&lt;&gt;"",W5510&amp;Q5510,"")</f>
        <v/>
      </c>
      <c r="B5510" s="60" t="str">
        <f>IF(C5510&lt;&gt;"",LEFT(C5510,9),"")</f>
        <v/>
      </c>
      <c r="V5510" s="60" t="str">
        <f>W5510&amp;H5510</f>
        <v/>
      </c>
      <c r="W5510" s="60" t="str">
        <f>_xlfn.LET(_xlpm.TextCell,TEXT(G5510,"###"),IF(_xlpm.TextCell&lt;&gt;"",IF(StyleSpaceSplit,IFERROR(IF(FIND(" ",_xlpm.TextCell)&gt;=1,MID(_xlpm.TextCell,1,FIND(" ",_xlpm.TextCell)-1),_xlpm.TextCell),_xlpm.TextCell),_xlpm.TextCell),""))</f>
        <v/>
      </c>
      <c r="X5510" s="60" t="str">
        <f>IF(A5510&lt;&gt;"",IFERROR(IF(FIND(" ",G5510)&gt;=1,MID(G5510,FIND(" ",G5510)+1,LEN(G5510)),""),""),"")</f>
        <v/>
      </c>
      <c r="AC5510" s="51">
        <f>IFERROR(VALUE(MID($C5510,1,2)),0)</f>
        <v>0</v>
      </c>
      <c r="AD5510" s="44">
        <f>IFERROR(VALUE(MID($C5510,4,3)),0)</f>
        <v>0</v>
      </c>
      <c r="AE5510" s="51">
        <f>VALUE(RIGHT("00"&amp;AC5510,2)&amp;RIGHT("000"&amp;AD5510,3))</f>
        <v>0</v>
      </c>
    </row>
    <row r="5511" spans="1:31">
      <c r="A5511" s="60" t="str">
        <f>IF(G5511&amp;Q5511&lt;&gt;"",W5511&amp;Q5511,"")</f>
        <v/>
      </c>
      <c r="B5511" s="60" t="str">
        <f>IF(C5511&lt;&gt;"",LEFT(C5511,9),"")</f>
        <v/>
      </c>
      <c r="V5511" s="60" t="str">
        <f>W5511&amp;H5511</f>
        <v/>
      </c>
      <c r="W5511" s="60" t="str">
        <f>_xlfn.LET(_xlpm.TextCell,TEXT(G5511,"###"),IF(_xlpm.TextCell&lt;&gt;"",IF(StyleSpaceSplit,IFERROR(IF(FIND(" ",_xlpm.TextCell)&gt;=1,MID(_xlpm.TextCell,1,FIND(" ",_xlpm.TextCell)-1),_xlpm.TextCell),_xlpm.TextCell),_xlpm.TextCell),""))</f>
        <v/>
      </c>
      <c r="X5511" s="60" t="str">
        <f>IF(A5511&lt;&gt;"",IFERROR(IF(FIND(" ",G5511)&gt;=1,MID(G5511,FIND(" ",G5511)+1,LEN(G5511)),""),""),"")</f>
        <v/>
      </c>
      <c r="AC5511" s="51">
        <f>IFERROR(VALUE(MID($C5511,1,2)),0)</f>
        <v>0</v>
      </c>
      <c r="AD5511" s="44">
        <f>IFERROR(VALUE(MID($C5511,4,3)),0)</f>
        <v>0</v>
      </c>
      <c r="AE5511" s="51">
        <f>VALUE(RIGHT("00"&amp;AC5511,2)&amp;RIGHT("000"&amp;AD5511,3))</f>
        <v>0</v>
      </c>
    </row>
    <row r="5512" spans="1:31">
      <c r="A5512" s="60" t="str">
        <f>IF(G5512&amp;Q5512&lt;&gt;"",W5512&amp;Q5512,"")</f>
        <v/>
      </c>
      <c r="B5512" s="60" t="str">
        <f>IF(C5512&lt;&gt;"",LEFT(C5512,9),"")</f>
        <v/>
      </c>
      <c r="V5512" s="60" t="str">
        <f>W5512&amp;H5512</f>
        <v/>
      </c>
      <c r="W5512" s="60" t="str">
        <f>_xlfn.LET(_xlpm.TextCell,TEXT(G5512,"###"),IF(_xlpm.TextCell&lt;&gt;"",IF(StyleSpaceSplit,IFERROR(IF(FIND(" ",_xlpm.TextCell)&gt;=1,MID(_xlpm.TextCell,1,FIND(" ",_xlpm.TextCell)-1),_xlpm.TextCell),_xlpm.TextCell),_xlpm.TextCell),""))</f>
        <v/>
      </c>
      <c r="X5512" s="60" t="str">
        <f>IF(A5512&lt;&gt;"",IFERROR(IF(FIND(" ",G5512)&gt;=1,MID(G5512,FIND(" ",G5512)+1,LEN(G5512)),""),""),"")</f>
        <v/>
      </c>
      <c r="AC5512" s="51">
        <f>IFERROR(VALUE(MID($C5512,1,2)),0)</f>
        <v>0</v>
      </c>
      <c r="AD5512" s="44">
        <f>IFERROR(VALUE(MID($C5512,4,3)),0)</f>
        <v>0</v>
      </c>
      <c r="AE5512" s="51">
        <f>VALUE(RIGHT("00"&amp;AC5512,2)&amp;RIGHT("000"&amp;AD5512,3))</f>
        <v>0</v>
      </c>
    </row>
    <row r="5513" spans="1:31">
      <c r="A5513" s="60" t="str">
        <f>IF(G5513&amp;Q5513&lt;&gt;"",W5513&amp;Q5513,"")</f>
        <v/>
      </c>
      <c r="B5513" s="60" t="str">
        <f>IF(C5513&lt;&gt;"",LEFT(C5513,9),"")</f>
        <v/>
      </c>
      <c r="V5513" s="60" t="str">
        <f>W5513&amp;H5513</f>
        <v/>
      </c>
      <c r="W5513" s="60" t="str">
        <f>_xlfn.LET(_xlpm.TextCell,TEXT(G5513,"###"),IF(_xlpm.TextCell&lt;&gt;"",IF(StyleSpaceSplit,IFERROR(IF(FIND(" ",_xlpm.TextCell)&gt;=1,MID(_xlpm.TextCell,1,FIND(" ",_xlpm.TextCell)-1),_xlpm.TextCell),_xlpm.TextCell),_xlpm.TextCell),""))</f>
        <v/>
      </c>
      <c r="X5513" s="60" t="str">
        <f>IF(A5513&lt;&gt;"",IFERROR(IF(FIND(" ",G5513)&gt;=1,MID(G5513,FIND(" ",G5513)+1,LEN(G5513)),""),""),"")</f>
        <v/>
      </c>
      <c r="AC5513" s="51">
        <f>IFERROR(VALUE(MID($C5513,1,2)),0)</f>
        <v>0</v>
      </c>
      <c r="AD5513" s="44">
        <f>IFERROR(VALUE(MID($C5513,4,3)),0)</f>
        <v>0</v>
      </c>
      <c r="AE5513" s="51">
        <f>VALUE(RIGHT("00"&amp;AC5513,2)&amp;RIGHT("000"&amp;AD5513,3))</f>
        <v>0</v>
      </c>
    </row>
    <row r="5514" spans="1:31">
      <c r="A5514" s="60" t="str">
        <f>IF(G5514&amp;Q5514&lt;&gt;"",W5514&amp;Q5514,"")</f>
        <v/>
      </c>
      <c r="B5514" s="60" t="str">
        <f>IF(C5514&lt;&gt;"",LEFT(C5514,9),"")</f>
        <v/>
      </c>
      <c r="V5514" s="60" t="str">
        <f>W5514&amp;H5514</f>
        <v/>
      </c>
      <c r="W5514" s="60" t="str">
        <f>_xlfn.LET(_xlpm.TextCell,TEXT(G5514,"###"),IF(_xlpm.TextCell&lt;&gt;"",IF(StyleSpaceSplit,IFERROR(IF(FIND(" ",_xlpm.TextCell)&gt;=1,MID(_xlpm.TextCell,1,FIND(" ",_xlpm.TextCell)-1),_xlpm.TextCell),_xlpm.TextCell),_xlpm.TextCell),""))</f>
        <v/>
      </c>
      <c r="X5514" s="60" t="str">
        <f>IF(A5514&lt;&gt;"",IFERROR(IF(FIND(" ",G5514)&gt;=1,MID(G5514,FIND(" ",G5514)+1,LEN(G5514)),""),""),"")</f>
        <v/>
      </c>
      <c r="AC5514" s="51">
        <f>IFERROR(VALUE(MID($C5514,1,2)),0)</f>
        <v>0</v>
      </c>
      <c r="AD5514" s="44">
        <f>IFERROR(VALUE(MID($C5514,4,3)),0)</f>
        <v>0</v>
      </c>
      <c r="AE5514" s="51">
        <f>VALUE(RIGHT("00"&amp;AC5514,2)&amp;RIGHT("000"&amp;AD5514,3))</f>
        <v>0</v>
      </c>
    </row>
    <row r="5515" spans="1:31">
      <c r="A5515" s="60" t="str">
        <f>IF(G5515&amp;Q5515&lt;&gt;"",W5515&amp;Q5515,"")</f>
        <v/>
      </c>
      <c r="B5515" s="60" t="str">
        <f>IF(C5515&lt;&gt;"",LEFT(C5515,9),"")</f>
        <v/>
      </c>
      <c r="V5515" s="60" t="str">
        <f>W5515&amp;H5515</f>
        <v/>
      </c>
      <c r="W5515" s="60" t="str">
        <f>_xlfn.LET(_xlpm.TextCell,TEXT(G5515,"###"),IF(_xlpm.TextCell&lt;&gt;"",IF(StyleSpaceSplit,IFERROR(IF(FIND(" ",_xlpm.TextCell)&gt;=1,MID(_xlpm.TextCell,1,FIND(" ",_xlpm.TextCell)-1),_xlpm.TextCell),_xlpm.TextCell),_xlpm.TextCell),""))</f>
        <v/>
      </c>
      <c r="X5515" s="60" t="str">
        <f>IF(A5515&lt;&gt;"",IFERROR(IF(FIND(" ",G5515)&gt;=1,MID(G5515,FIND(" ",G5515)+1,LEN(G5515)),""),""),"")</f>
        <v/>
      </c>
      <c r="AC5515" s="51">
        <f>IFERROR(VALUE(MID($C5515,1,2)),0)</f>
        <v>0</v>
      </c>
      <c r="AD5515" s="44">
        <f>IFERROR(VALUE(MID($C5515,4,3)),0)</f>
        <v>0</v>
      </c>
      <c r="AE5515" s="51">
        <f>VALUE(RIGHT("00"&amp;AC5515,2)&amp;RIGHT("000"&amp;AD5515,3))</f>
        <v>0</v>
      </c>
    </row>
    <row r="5516" spans="1:31">
      <c r="A5516" s="60" t="str">
        <f>IF(G5516&amp;Q5516&lt;&gt;"",W5516&amp;Q5516,"")</f>
        <v/>
      </c>
      <c r="B5516" s="60" t="str">
        <f>IF(C5516&lt;&gt;"",LEFT(C5516,9),"")</f>
        <v/>
      </c>
      <c r="V5516" s="60" t="str">
        <f>W5516&amp;H5516</f>
        <v/>
      </c>
      <c r="W5516" s="60" t="str">
        <f>_xlfn.LET(_xlpm.TextCell,TEXT(G5516,"###"),IF(_xlpm.TextCell&lt;&gt;"",IF(StyleSpaceSplit,IFERROR(IF(FIND(" ",_xlpm.TextCell)&gt;=1,MID(_xlpm.TextCell,1,FIND(" ",_xlpm.TextCell)-1),_xlpm.TextCell),_xlpm.TextCell),_xlpm.TextCell),""))</f>
        <v/>
      </c>
      <c r="X5516" s="60" t="str">
        <f>IF(A5516&lt;&gt;"",IFERROR(IF(FIND(" ",G5516)&gt;=1,MID(G5516,FIND(" ",G5516)+1,LEN(G5516)),""),""),"")</f>
        <v/>
      </c>
      <c r="AC5516" s="51">
        <f>IFERROR(VALUE(MID($C5516,1,2)),0)</f>
        <v>0</v>
      </c>
      <c r="AD5516" s="44">
        <f>IFERROR(VALUE(MID($C5516,4,3)),0)</f>
        <v>0</v>
      </c>
      <c r="AE5516" s="51">
        <f>VALUE(RIGHT("00"&amp;AC5516,2)&amp;RIGHT("000"&amp;AD5516,3))</f>
        <v>0</v>
      </c>
    </row>
    <row r="5517" spans="1:31">
      <c r="A5517" s="60" t="str">
        <f>IF(G5517&amp;Q5517&lt;&gt;"",W5517&amp;Q5517,"")</f>
        <v/>
      </c>
      <c r="B5517" s="60" t="str">
        <f>IF(C5517&lt;&gt;"",LEFT(C5517,9),"")</f>
        <v/>
      </c>
      <c r="V5517" s="60" t="str">
        <f>W5517&amp;H5517</f>
        <v/>
      </c>
      <c r="W5517" s="60" t="str">
        <f>_xlfn.LET(_xlpm.TextCell,TEXT(G5517,"###"),IF(_xlpm.TextCell&lt;&gt;"",IF(StyleSpaceSplit,IFERROR(IF(FIND(" ",_xlpm.TextCell)&gt;=1,MID(_xlpm.TextCell,1,FIND(" ",_xlpm.TextCell)-1),_xlpm.TextCell),_xlpm.TextCell),_xlpm.TextCell),""))</f>
        <v/>
      </c>
      <c r="X5517" s="60" t="str">
        <f>IF(A5517&lt;&gt;"",IFERROR(IF(FIND(" ",G5517)&gt;=1,MID(G5517,FIND(" ",G5517)+1,LEN(G5517)),""),""),"")</f>
        <v/>
      </c>
      <c r="AC5517" s="51">
        <f>IFERROR(VALUE(MID($C5517,1,2)),0)</f>
        <v>0</v>
      </c>
      <c r="AD5517" s="44">
        <f>IFERROR(VALUE(MID($C5517,4,3)),0)</f>
        <v>0</v>
      </c>
      <c r="AE5517" s="51">
        <f>VALUE(RIGHT("00"&amp;AC5517,2)&amp;RIGHT("000"&amp;AD5517,3))</f>
        <v>0</v>
      </c>
    </row>
    <row r="5518" spans="1:31">
      <c r="A5518" s="60" t="str">
        <f>IF(G5518&amp;Q5518&lt;&gt;"",W5518&amp;Q5518,"")</f>
        <v/>
      </c>
      <c r="B5518" s="60" t="str">
        <f>IF(C5518&lt;&gt;"",LEFT(C5518,9),"")</f>
        <v/>
      </c>
      <c r="V5518" s="60" t="str">
        <f>W5518&amp;H5518</f>
        <v/>
      </c>
      <c r="W5518" s="60" t="str">
        <f>_xlfn.LET(_xlpm.TextCell,TEXT(G5518,"###"),IF(_xlpm.TextCell&lt;&gt;"",IF(StyleSpaceSplit,IFERROR(IF(FIND(" ",_xlpm.TextCell)&gt;=1,MID(_xlpm.TextCell,1,FIND(" ",_xlpm.TextCell)-1),_xlpm.TextCell),_xlpm.TextCell),_xlpm.TextCell),""))</f>
        <v/>
      </c>
      <c r="X5518" s="60" t="str">
        <f>IF(A5518&lt;&gt;"",IFERROR(IF(FIND(" ",G5518)&gt;=1,MID(G5518,FIND(" ",G5518)+1,LEN(G5518)),""),""),"")</f>
        <v/>
      </c>
      <c r="AC5518" s="51">
        <f>IFERROR(VALUE(MID($C5518,1,2)),0)</f>
        <v>0</v>
      </c>
      <c r="AD5518" s="44">
        <f>IFERROR(VALUE(MID($C5518,4,3)),0)</f>
        <v>0</v>
      </c>
      <c r="AE5518" s="51">
        <f>VALUE(RIGHT("00"&amp;AC5518,2)&amp;RIGHT("000"&amp;AD5518,3))</f>
        <v>0</v>
      </c>
    </row>
    <row r="5519" spans="1:31">
      <c r="A5519" s="60" t="str">
        <f>IF(G5519&amp;Q5519&lt;&gt;"",W5519&amp;Q5519,"")</f>
        <v/>
      </c>
      <c r="B5519" s="60" t="str">
        <f>IF(C5519&lt;&gt;"",LEFT(C5519,9),"")</f>
        <v/>
      </c>
      <c r="V5519" s="60" t="str">
        <f>W5519&amp;H5519</f>
        <v/>
      </c>
      <c r="W5519" s="60" t="str">
        <f>_xlfn.LET(_xlpm.TextCell,TEXT(G5519,"###"),IF(_xlpm.TextCell&lt;&gt;"",IF(StyleSpaceSplit,IFERROR(IF(FIND(" ",_xlpm.TextCell)&gt;=1,MID(_xlpm.TextCell,1,FIND(" ",_xlpm.TextCell)-1),_xlpm.TextCell),_xlpm.TextCell),_xlpm.TextCell),""))</f>
        <v/>
      </c>
      <c r="X5519" s="60" t="str">
        <f>IF(A5519&lt;&gt;"",IFERROR(IF(FIND(" ",G5519)&gt;=1,MID(G5519,FIND(" ",G5519)+1,LEN(G5519)),""),""),"")</f>
        <v/>
      </c>
      <c r="AC5519" s="51">
        <f>IFERROR(VALUE(MID($C5519,1,2)),0)</f>
        <v>0</v>
      </c>
      <c r="AD5519" s="44">
        <f>IFERROR(VALUE(MID($C5519,4,3)),0)</f>
        <v>0</v>
      </c>
      <c r="AE5519" s="51">
        <f>VALUE(RIGHT("00"&amp;AC5519,2)&amp;RIGHT("000"&amp;AD5519,3))</f>
        <v>0</v>
      </c>
    </row>
    <row r="5520" spans="1:31">
      <c r="A5520" s="60" t="str">
        <f>IF(G5520&amp;Q5520&lt;&gt;"",W5520&amp;Q5520,"")</f>
        <v/>
      </c>
      <c r="B5520" s="60" t="str">
        <f>IF(C5520&lt;&gt;"",LEFT(C5520,9),"")</f>
        <v/>
      </c>
      <c r="V5520" s="60" t="str">
        <f>W5520&amp;H5520</f>
        <v/>
      </c>
      <c r="W5520" s="60" t="str">
        <f>_xlfn.LET(_xlpm.TextCell,TEXT(G5520,"###"),IF(_xlpm.TextCell&lt;&gt;"",IF(StyleSpaceSplit,IFERROR(IF(FIND(" ",_xlpm.TextCell)&gt;=1,MID(_xlpm.TextCell,1,FIND(" ",_xlpm.TextCell)-1),_xlpm.TextCell),_xlpm.TextCell),_xlpm.TextCell),""))</f>
        <v/>
      </c>
      <c r="X5520" s="60" t="str">
        <f>IF(A5520&lt;&gt;"",IFERROR(IF(FIND(" ",G5520)&gt;=1,MID(G5520,FIND(" ",G5520)+1,LEN(G5520)),""),""),"")</f>
        <v/>
      </c>
      <c r="AC5520" s="51">
        <f>IFERROR(VALUE(MID($C5520,1,2)),0)</f>
        <v>0</v>
      </c>
      <c r="AD5520" s="44">
        <f>IFERROR(VALUE(MID($C5520,4,3)),0)</f>
        <v>0</v>
      </c>
      <c r="AE5520" s="51">
        <f>VALUE(RIGHT("00"&amp;AC5520,2)&amp;RIGHT("000"&amp;AD5520,3))</f>
        <v>0</v>
      </c>
    </row>
    <row r="5521" spans="1:31">
      <c r="A5521" s="60" t="str">
        <f>IF(G5521&amp;Q5521&lt;&gt;"",W5521&amp;Q5521,"")</f>
        <v/>
      </c>
      <c r="B5521" s="60" t="str">
        <f>IF(C5521&lt;&gt;"",LEFT(C5521,9),"")</f>
        <v/>
      </c>
      <c r="V5521" s="60" t="str">
        <f>W5521&amp;H5521</f>
        <v/>
      </c>
      <c r="W5521" s="60" t="str">
        <f>_xlfn.LET(_xlpm.TextCell,TEXT(G5521,"###"),IF(_xlpm.TextCell&lt;&gt;"",IF(StyleSpaceSplit,IFERROR(IF(FIND(" ",_xlpm.TextCell)&gt;=1,MID(_xlpm.TextCell,1,FIND(" ",_xlpm.TextCell)-1),_xlpm.TextCell),_xlpm.TextCell),_xlpm.TextCell),""))</f>
        <v/>
      </c>
      <c r="X5521" s="60" t="str">
        <f>IF(A5521&lt;&gt;"",IFERROR(IF(FIND(" ",G5521)&gt;=1,MID(G5521,FIND(" ",G5521)+1,LEN(G5521)),""),""),"")</f>
        <v/>
      </c>
      <c r="AC5521" s="51">
        <f>IFERROR(VALUE(MID($C5521,1,2)),0)</f>
        <v>0</v>
      </c>
      <c r="AD5521" s="44">
        <f>IFERROR(VALUE(MID($C5521,4,3)),0)</f>
        <v>0</v>
      </c>
      <c r="AE5521" s="51">
        <f>VALUE(RIGHT("00"&amp;AC5521,2)&amp;RIGHT("000"&amp;AD5521,3))</f>
        <v>0</v>
      </c>
    </row>
    <row r="5522" spans="1:31">
      <c r="A5522" s="60" t="str">
        <f>IF(G5522&amp;Q5522&lt;&gt;"",W5522&amp;Q5522,"")</f>
        <v/>
      </c>
      <c r="B5522" s="60" t="str">
        <f>IF(C5522&lt;&gt;"",LEFT(C5522,9),"")</f>
        <v/>
      </c>
      <c r="V5522" s="60" t="str">
        <f>W5522&amp;H5522</f>
        <v/>
      </c>
      <c r="W5522" s="60" t="str">
        <f>_xlfn.LET(_xlpm.TextCell,TEXT(G5522,"###"),IF(_xlpm.TextCell&lt;&gt;"",IF(StyleSpaceSplit,IFERROR(IF(FIND(" ",_xlpm.TextCell)&gt;=1,MID(_xlpm.TextCell,1,FIND(" ",_xlpm.TextCell)-1),_xlpm.TextCell),_xlpm.TextCell),_xlpm.TextCell),""))</f>
        <v/>
      </c>
      <c r="X5522" s="60" t="str">
        <f>IF(A5522&lt;&gt;"",IFERROR(IF(FIND(" ",G5522)&gt;=1,MID(G5522,FIND(" ",G5522)+1,LEN(G5522)),""),""),"")</f>
        <v/>
      </c>
      <c r="AC5522" s="51">
        <f>IFERROR(VALUE(MID($C5522,1,2)),0)</f>
        <v>0</v>
      </c>
      <c r="AD5522" s="44">
        <f>IFERROR(VALUE(MID($C5522,4,3)),0)</f>
        <v>0</v>
      </c>
      <c r="AE5522" s="51">
        <f>VALUE(RIGHT("00"&amp;AC5522,2)&amp;RIGHT("000"&amp;AD5522,3))</f>
        <v>0</v>
      </c>
    </row>
    <row r="5523" spans="1:31">
      <c r="A5523" s="60" t="str">
        <f>IF(G5523&amp;Q5523&lt;&gt;"",W5523&amp;Q5523,"")</f>
        <v/>
      </c>
      <c r="B5523" s="60" t="str">
        <f>IF(C5523&lt;&gt;"",LEFT(C5523,9),"")</f>
        <v/>
      </c>
      <c r="V5523" s="60" t="str">
        <f>W5523&amp;H5523</f>
        <v/>
      </c>
      <c r="W5523" s="60" t="str">
        <f>_xlfn.LET(_xlpm.TextCell,TEXT(G5523,"###"),IF(_xlpm.TextCell&lt;&gt;"",IF(StyleSpaceSplit,IFERROR(IF(FIND(" ",_xlpm.TextCell)&gt;=1,MID(_xlpm.TextCell,1,FIND(" ",_xlpm.TextCell)-1),_xlpm.TextCell),_xlpm.TextCell),_xlpm.TextCell),""))</f>
        <v/>
      </c>
      <c r="X5523" s="60" t="str">
        <f>IF(A5523&lt;&gt;"",IFERROR(IF(FIND(" ",G5523)&gt;=1,MID(G5523,FIND(" ",G5523)+1,LEN(G5523)),""),""),"")</f>
        <v/>
      </c>
      <c r="AC5523" s="51">
        <f>IFERROR(VALUE(MID($C5523,1,2)),0)</f>
        <v>0</v>
      </c>
      <c r="AD5523" s="44">
        <f>IFERROR(VALUE(MID($C5523,4,3)),0)</f>
        <v>0</v>
      </c>
      <c r="AE5523" s="51">
        <f>VALUE(RIGHT("00"&amp;AC5523,2)&amp;RIGHT("000"&amp;AD5523,3))</f>
        <v>0</v>
      </c>
    </row>
    <row r="5524" spans="1:31">
      <c r="A5524" s="60" t="str">
        <f>IF(G5524&amp;Q5524&lt;&gt;"",W5524&amp;Q5524,"")</f>
        <v/>
      </c>
      <c r="B5524" s="60" t="str">
        <f>IF(C5524&lt;&gt;"",LEFT(C5524,9),"")</f>
        <v/>
      </c>
      <c r="V5524" s="60" t="str">
        <f>W5524&amp;H5524</f>
        <v/>
      </c>
      <c r="W5524" s="60" t="str">
        <f>_xlfn.LET(_xlpm.TextCell,TEXT(G5524,"###"),IF(_xlpm.TextCell&lt;&gt;"",IF(StyleSpaceSplit,IFERROR(IF(FIND(" ",_xlpm.TextCell)&gt;=1,MID(_xlpm.TextCell,1,FIND(" ",_xlpm.TextCell)-1),_xlpm.TextCell),_xlpm.TextCell),_xlpm.TextCell),""))</f>
        <v/>
      </c>
      <c r="X5524" s="60" t="str">
        <f>IF(A5524&lt;&gt;"",IFERROR(IF(FIND(" ",G5524)&gt;=1,MID(G5524,FIND(" ",G5524)+1,LEN(G5524)),""),""),"")</f>
        <v/>
      </c>
      <c r="AC5524" s="51">
        <f>IFERROR(VALUE(MID($C5524,1,2)),0)</f>
        <v>0</v>
      </c>
      <c r="AD5524" s="44">
        <f>IFERROR(VALUE(MID($C5524,4,3)),0)</f>
        <v>0</v>
      </c>
      <c r="AE5524" s="51">
        <f>VALUE(RIGHT("00"&amp;AC5524,2)&amp;RIGHT("000"&amp;AD5524,3))</f>
        <v>0</v>
      </c>
    </row>
    <row r="5525" spans="1:31">
      <c r="A5525" s="60" t="str">
        <f>IF(G5525&amp;Q5525&lt;&gt;"",W5525&amp;Q5525,"")</f>
        <v/>
      </c>
      <c r="B5525" s="60" t="str">
        <f>IF(C5525&lt;&gt;"",LEFT(C5525,9),"")</f>
        <v/>
      </c>
      <c r="V5525" s="60" t="str">
        <f>W5525&amp;H5525</f>
        <v/>
      </c>
      <c r="W5525" s="60" t="str">
        <f>_xlfn.LET(_xlpm.TextCell,TEXT(G5525,"###"),IF(_xlpm.TextCell&lt;&gt;"",IF(StyleSpaceSplit,IFERROR(IF(FIND(" ",_xlpm.TextCell)&gt;=1,MID(_xlpm.TextCell,1,FIND(" ",_xlpm.TextCell)-1),_xlpm.TextCell),_xlpm.TextCell),_xlpm.TextCell),""))</f>
        <v/>
      </c>
      <c r="X5525" s="60" t="str">
        <f>IF(A5525&lt;&gt;"",IFERROR(IF(FIND(" ",G5525)&gt;=1,MID(G5525,FIND(" ",G5525)+1,LEN(G5525)),""),""),"")</f>
        <v/>
      </c>
      <c r="AC5525" s="51">
        <f>IFERROR(VALUE(MID($C5525,1,2)),0)</f>
        <v>0</v>
      </c>
      <c r="AD5525" s="44">
        <f>IFERROR(VALUE(MID($C5525,4,3)),0)</f>
        <v>0</v>
      </c>
      <c r="AE5525" s="51">
        <f>VALUE(RIGHT("00"&amp;AC5525,2)&amp;RIGHT("000"&amp;AD5525,3))</f>
        <v>0</v>
      </c>
    </row>
    <row r="5526" spans="1:31">
      <c r="A5526" s="60" t="str">
        <f>IF(G5526&amp;Q5526&lt;&gt;"",W5526&amp;Q5526,"")</f>
        <v/>
      </c>
      <c r="B5526" s="60" t="str">
        <f>IF(C5526&lt;&gt;"",LEFT(C5526,9),"")</f>
        <v/>
      </c>
      <c r="V5526" s="60" t="str">
        <f>W5526&amp;H5526</f>
        <v/>
      </c>
      <c r="W5526" s="60" t="str">
        <f>_xlfn.LET(_xlpm.TextCell,TEXT(G5526,"###"),IF(_xlpm.TextCell&lt;&gt;"",IF(StyleSpaceSplit,IFERROR(IF(FIND(" ",_xlpm.TextCell)&gt;=1,MID(_xlpm.TextCell,1,FIND(" ",_xlpm.TextCell)-1),_xlpm.TextCell),_xlpm.TextCell),_xlpm.TextCell),""))</f>
        <v/>
      </c>
      <c r="X5526" s="60" t="str">
        <f>IF(A5526&lt;&gt;"",IFERROR(IF(FIND(" ",G5526)&gt;=1,MID(G5526,FIND(" ",G5526)+1,LEN(G5526)),""),""),"")</f>
        <v/>
      </c>
      <c r="AC5526" s="51">
        <f>IFERROR(VALUE(MID($C5526,1,2)),0)</f>
        <v>0</v>
      </c>
      <c r="AD5526" s="44">
        <f>IFERROR(VALUE(MID($C5526,4,3)),0)</f>
        <v>0</v>
      </c>
      <c r="AE5526" s="51">
        <f>VALUE(RIGHT("00"&amp;AC5526,2)&amp;RIGHT("000"&amp;AD5526,3))</f>
        <v>0</v>
      </c>
    </row>
    <row r="5527" spans="1:31">
      <c r="A5527" s="60" t="str">
        <f>IF(G5527&amp;Q5527&lt;&gt;"",W5527&amp;Q5527,"")</f>
        <v/>
      </c>
      <c r="B5527" s="60" t="str">
        <f>IF(C5527&lt;&gt;"",LEFT(C5527,9),"")</f>
        <v/>
      </c>
      <c r="V5527" s="60" t="str">
        <f>W5527&amp;H5527</f>
        <v/>
      </c>
      <c r="W5527" s="60" t="str">
        <f>_xlfn.LET(_xlpm.TextCell,TEXT(G5527,"###"),IF(_xlpm.TextCell&lt;&gt;"",IF(StyleSpaceSplit,IFERROR(IF(FIND(" ",_xlpm.TextCell)&gt;=1,MID(_xlpm.TextCell,1,FIND(" ",_xlpm.TextCell)-1),_xlpm.TextCell),_xlpm.TextCell),_xlpm.TextCell),""))</f>
        <v/>
      </c>
      <c r="X5527" s="60" t="str">
        <f>IF(A5527&lt;&gt;"",IFERROR(IF(FIND(" ",G5527)&gt;=1,MID(G5527,FIND(" ",G5527)+1,LEN(G5527)),""),""),"")</f>
        <v/>
      </c>
      <c r="AC5527" s="51">
        <f>IFERROR(VALUE(MID($C5527,1,2)),0)</f>
        <v>0</v>
      </c>
      <c r="AD5527" s="44">
        <f>IFERROR(VALUE(MID($C5527,4,3)),0)</f>
        <v>0</v>
      </c>
      <c r="AE5527" s="51">
        <f>VALUE(RIGHT("00"&amp;AC5527,2)&amp;RIGHT("000"&amp;AD5527,3))</f>
        <v>0</v>
      </c>
    </row>
    <row r="5528" spans="1:31">
      <c r="A5528" s="60" t="str">
        <f>IF(G5528&amp;Q5528&lt;&gt;"",W5528&amp;Q5528,"")</f>
        <v/>
      </c>
      <c r="B5528" s="60" t="str">
        <f>IF(C5528&lt;&gt;"",LEFT(C5528,9),"")</f>
        <v/>
      </c>
      <c r="V5528" s="60" t="str">
        <f>W5528&amp;H5528</f>
        <v/>
      </c>
      <c r="W5528" s="60" t="str">
        <f>_xlfn.LET(_xlpm.TextCell,TEXT(G5528,"###"),IF(_xlpm.TextCell&lt;&gt;"",IF(StyleSpaceSplit,IFERROR(IF(FIND(" ",_xlpm.TextCell)&gt;=1,MID(_xlpm.TextCell,1,FIND(" ",_xlpm.TextCell)-1),_xlpm.TextCell),_xlpm.TextCell),_xlpm.TextCell),""))</f>
        <v/>
      </c>
      <c r="X5528" s="60" t="str">
        <f>IF(A5528&lt;&gt;"",IFERROR(IF(FIND(" ",G5528)&gt;=1,MID(G5528,FIND(" ",G5528)+1,LEN(G5528)),""),""),"")</f>
        <v/>
      </c>
      <c r="AC5528" s="51">
        <f>IFERROR(VALUE(MID($C5528,1,2)),0)</f>
        <v>0</v>
      </c>
      <c r="AD5528" s="44">
        <f>IFERROR(VALUE(MID($C5528,4,3)),0)</f>
        <v>0</v>
      </c>
      <c r="AE5528" s="51">
        <f>VALUE(RIGHT("00"&amp;AC5528,2)&amp;RIGHT("000"&amp;AD5528,3))</f>
        <v>0</v>
      </c>
    </row>
    <row r="5529" spans="1:31">
      <c r="A5529" s="60" t="str">
        <f>IF(G5529&amp;Q5529&lt;&gt;"",W5529&amp;Q5529,"")</f>
        <v/>
      </c>
      <c r="B5529" s="60" t="str">
        <f>IF(C5529&lt;&gt;"",LEFT(C5529,9),"")</f>
        <v/>
      </c>
      <c r="V5529" s="60" t="str">
        <f>W5529&amp;H5529</f>
        <v/>
      </c>
      <c r="W5529" s="60" t="str">
        <f>_xlfn.LET(_xlpm.TextCell,TEXT(G5529,"###"),IF(_xlpm.TextCell&lt;&gt;"",IF(StyleSpaceSplit,IFERROR(IF(FIND(" ",_xlpm.TextCell)&gt;=1,MID(_xlpm.TextCell,1,FIND(" ",_xlpm.TextCell)-1),_xlpm.TextCell),_xlpm.TextCell),_xlpm.TextCell),""))</f>
        <v/>
      </c>
      <c r="X5529" s="60" t="str">
        <f>IF(A5529&lt;&gt;"",IFERROR(IF(FIND(" ",G5529)&gt;=1,MID(G5529,FIND(" ",G5529)+1,LEN(G5529)),""),""),"")</f>
        <v/>
      </c>
      <c r="AC5529" s="51">
        <f>IFERROR(VALUE(MID($C5529,1,2)),0)</f>
        <v>0</v>
      </c>
      <c r="AD5529" s="44">
        <f>IFERROR(VALUE(MID($C5529,4,3)),0)</f>
        <v>0</v>
      </c>
      <c r="AE5529" s="51">
        <f>VALUE(RIGHT("00"&amp;AC5529,2)&amp;RIGHT("000"&amp;AD5529,3))</f>
        <v>0</v>
      </c>
    </row>
    <row r="5530" spans="1:31">
      <c r="A5530" s="60" t="str">
        <f>IF(G5530&amp;Q5530&lt;&gt;"",W5530&amp;Q5530,"")</f>
        <v/>
      </c>
      <c r="B5530" s="60" t="str">
        <f>IF(C5530&lt;&gt;"",LEFT(C5530,9),"")</f>
        <v/>
      </c>
      <c r="V5530" s="60" t="str">
        <f>W5530&amp;H5530</f>
        <v/>
      </c>
      <c r="W5530" s="60" t="str">
        <f>_xlfn.LET(_xlpm.TextCell,TEXT(G5530,"###"),IF(_xlpm.TextCell&lt;&gt;"",IF(StyleSpaceSplit,IFERROR(IF(FIND(" ",_xlpm.TextCell)&gt;=1,MID(_xlpm.TextCell,1,FIND(" ",_xlpm.TextCell)-1),_xlpm.TextCell),_xlpm.TextCell),_xlpm.TextCell),""))</f>
        <v/>
      </c>
      <c r="X5530" s="60" t="str">
        <f>IF(A5530&lt;&gt;"",IFERROR(IF(FIND(" ",G5530)&gt;=1,MID(G5530,FIND(" ",G5530)+1,LEN(G5530)),""),""),"")</f>
        <v/>
      </c>
      <c r="AC5530" s="51">
        <f>IFERROR(VALUE(MID($C5530,1,2)),0)</f>
        <v>0</v>
      </c>
      <c r="AD5530" s="44">
        <f>IFERROR(VALUE(MID($C5530,4,3)),0)</f>
        <v>0</v>
      </c>
      <c r="AE5530" s="51">
        <f>VALUE(RIGHT("00"&amp;AC5530,2)&amp;RIGHT("000"&amp;AD5530,3))</f>
        <v>0</v>
      </c>
    </row>
    <row r="5531" spans="1:31">
      <c r="A5531" s="60" t="str">
        <f>IF(G5531&amp;Q5531&lt;&gt;"",W5531&amp;Q5531,"")</f>
        <v/>
      </c>
      <c r="B5531" s="60" t="str">
        <f>IF(C5531&lt;&gt;"",LEFT(C5531,9),"")</f>
        <v/>
      </c>
      <c r="V5531" s="60" t="str">
        <f>W5531&amp;H5531</f>
        <v/>
      </c>
      <c r="W5531" s="60" t="str">
        <f>_xlfn.LET(_xlpm.TextCell,TEXT(G5531,"###"),IF(_xlpm.TextCell&lt;&gt;"",IF(StyleSpaceSplit,IFERROR(IF(FIND(" ",_xlpm.TextCell)&gt;=1,MID(_xlpm.TextCell,1,FIND(" ",_xlpm.TextCell)-1),_xlpm.TextCell),_xlpm.TextCell),_xlpm.TextCell),""))</f>
        <v/>
      </c>
      <c r="X5531" s="60" t="str">
        <f>IF(A5531&lt;&gt;"",IFERROR(IF(FIND(" ",G5531)&gt;=1,MID(G5531,FIND(" ",G5531)+1,LEN(G5531)),""),""),"")</f>
        <v/>
      </c>
      <c r="AC5531" s="51">
        <f>IFERROR(VALUE(MID($C5531,1,2)),0)</f>
        <v>0</v>
      </c>
      <c r="AD5531" s="44">
        <f>IFERROR(VALUE(MID($C5531,4,3)),0)</f>
        <v>0</v>
      </c>
      <c r="AE5531" s="51">
        <f>VALUE(RIGHT("00"&amp;AC5531,2)&amp;RIGHT("000"&amp;AD5531,3))</f>
        <v>0</v>
      </c>
    </row>
    <row r="5532" spans="1:31">
      <c r="A5532" s="60" t="str">
        <f>IF(G5532&amp;Q5532&lt;&gt;"",W5532&amp;Q5532,"")</f>
        <v/>
      </c>
      <c r="B5532" s="60" t="str">
        <f>IF(C5532&lt;&gt;"",LEFT(C5532,9),"")</f>
        <v/>
      </c>
      <c r="V5532" s="60" t="str">
        <f>W5532&amp;H5532</f>
        <v/>
      </c>
      <c r="W5532" s="60" t="str">
        <f>_xlfn.LET(_xlpm.TextCell,TEXT(G5532,"###"),IF(_xlpm.TextCell&lt;&gt;"",IF(StyleSpaceSplit,IFERROR(IF(FIND(" ",_xlpm.TextCell)&gt;=1,MID(_xlpm.TextCell,1,FIND(" ",_xlpm.TextCell)-1),_xlpm.TextCell),_xlpm.TextCell),_xlpm.TextCell),""))</f>
        <v/>
      </c>
      <c r="X5532" s="60" t="str">
        <f>IF(A5532&lt;&gt;"",IFERROR(IF(FIND(" ",G5532)&gt;=1,MID(G5532,FIND(" ",G5532)+1,LEN(G5532)),""),""),"")</f>
        <v/>
      </c>
      <c r="AC5532" s="51">
        <f>IFERROR(VALUE(MID($C5532,1,2)),0)</f>
        <v>0</v>
      </c>
      <c r="AD5532" s="44">
        <f>IFERROR(VALUE(MID($C5532,4,3)),0)</f>
        <v>0</v>
      </c>
      <c r="AE5532" s="51">
        <f>VALUE(RIGHT("00"&amp;AC5532,2)&amp;RIGHT("000"&amp;AD5532,3))</f>
        <v>0</v>
      </c>
    </row>
    <row r="5533" spans="1:31">
      <c r="A5533" s="60" t="str">
        <f>IF(G5533&amp;Q5533&lt;&gt;"",W5533&amp;Q5533,"")</f>
        <v/>
      </c>
      <c r="B5533" s="60" t="str">
        <f>IF(C5533&lt;&gt;"",LEFT(C5533,9),"")</f>
        <v/>
      </c>
      <c r="V5533" s="60" t="str">
        <f>W5533&amp;H5533</f>
        <v/>
      </c>
      <c r="W5533" s="60" t="str">
        <f>_xlfn.LET(_xlpm.TextCell,TEXT(G5533,"###"),IF(_xlpm.TextCell&lt;&gt;"",IF(StyleSpaceSplit,IFERROR(IF(FIND(" ",_xlpm.TextCell)&gt;=1,MID(_xlpm.TextCell,1,FIND(" ",_xlpm.TextCell)-1),_xlpm.TextCell),_xlpm.TextCell),_xlpm.TextCell),""))</f>
        <v/>
      </c>
      <c r="X5533" s="60" t="str">
        <f>IF(A5533&lt;&gt;"",IFERROR(IF(FIND(" ",G5533)&gt;=1,MID(G5533,FIND(" ",G5533)+1,LEN(G5533)),""),""),"")</f>
        <v/>
      </c>
      <c r="AC5533" s="51">
        <f>IFERROR(VALUE(MID($C5533,1,2)),0)</f>
        <v>0</v>
      </c>
      <c r="AD5533" s="44">
        <f>IFERROR(VALUE(MID($C5533,4,3)),0)</f>
        <v>0</v>
      </c>
      <c r="AE5533" s="51">
        <f>VALUE(RIGHT("00"&amp;AC5533,2)&amp;RIGHT("000"&amp;AD5533,3))</f>
        <v>0</v>
      </c>
    </row>
    <row r="5534" spans="1:31">
      <c r="A5534" s="60" t="str">
        <f>IF(G5534&amp;Q5534&lt;&gt;"",W5534&amp;Q5534,"")</f>
        <v/>
      </c>
      <c r="B5534" s="60" t="str">
        <f>IF(C5534&lt;&gt;"",LEFT(C5534,9),"")</f>
        <v/>
      </c>
      <c r="V5534" s="60" t="str">
        <f>W5534&amp;H5534</f>
        <v/>
      </c>
      <c r="W5534" s="60" t="str">
        <f>_xlfn.LET(_xlpm.TextCell,TEXT(G5534,"###"),IF(_xlpm.TextCell&lt;&gt;"",IF(StyleSpaceSplit,IFERROR(IF(FIND(" ",_xlpm.TextCell)&gt;=1,MID(_xlpm.TextCell,1,FIND(" ",_xlpm.TextCell)-1),_xlpm.TextCell),_xlpm.TextCell),_xlpm.TextCell),""))</f>
        <v/>
      </c>
      <c r="X5534" s="60" t="str">
        <f>IF(A5534&lt;&gt;"",IFERROR(IF(FIND(" ",G5534)&gt;=1,MID(G5534,FIND(" ",G5534)+1,LEN(G5534)),""),""),"")</f>
        <v/>
      </c>
      <c r="AC5534" s="51">
        <f>IFERROR(VALUE(MID($C5534,1,2)),0)</f>
        <v>0</v>
      </c>
      <c r="AD5534" s="44">
        <f>IFERROR(VALUE(MID($C5534,4,3)),0)</f>
        <v>0</v>
      </c>
      <c r="AE5534" s="51">
        <f>VALUE(RIGHT("00"&amp;AC5534,2)&amp;RIGHT("000"&amp;AD5534,3))</f>
        <v>0</v>
      </c>
    </row>
    <row r="5535" spans="1:31">
      <c r="A5535" s="60" t="str">
        <f>IF(G5535&amp;Q5535&lt;&gt;"",W5535&amp;Q5535,"")</f>
        <v/>
      </c>
      <c r="B5535" s="60" t="str">
        <f>IF(C5535&lt;&gt;"",LEFT(C5535,9),"")</f>
        <v/>
      </c>
      <c r="V5535" s="60" t="str">
        <f>W5535&amp;H5535</f>
        <v/>
      </c>
      <c r="W5535" s="60" t="str">
        <f>_xlfn.LET(_xlpm.TextCell,TEXT(G5535,"###"),IF(_xlpm.TextCell&lt;&gt;"",IF(StyleSpaceSplit,IFERROR(IF(FIND(" ",_xlpm.TextCell)&gt;=1,MID(_xlpm.TextCell,1,FIND(" ",_xlpm.TextCell)-1),_xlpm.TextCell),_xlpm.TextCell),_xlpm.TextCell),""))</f>
        <v/>
      </c>
      <c r="X5535" s="60" t="str">
        <f>IF(A5535&lt;&gt;"",IFERROR(IF(FIND(" ",G5535)&gt;=1,MID(G5535,FIND(" ",G5535)+1,LEN(G5535)),""),""),"")</f>
        <v/>
      </c>
      <c r="AC5535" s="51">
        <f>IFERROR(VALUE(MID($C5535,1,2)),0)</f>
        <v>0</v>
      </c>
      <c r="AD5535" s="44">
        <f>IFERROR(VALUE(MID($C5535,4,3)),0)</f>
        <v>0</v>
      </c>
      <c r="AE5535" s="51">
        <f>VALUE(RIGHT("00"&amp;AC5535,2)&amp;RIGHT("000"&amp;AD5535,3))</f>
        <v>0</v>
      </c>
    </row>
    <row r="5536" spans="1:31">
      <c r="A5536" s="60" t="str">
        <f>IF(G5536&amp;Q5536&lt;&gt;"",W5536&amp;Q5536,"")</f>
        <v/>
      </c>
      <c r="B5536" s="60" t="str">
        <f>IF(C5536&lt;&gt;"",LEFT(C5536,9),"")</f>
        <v/>
      </c>
      <c r="V5536" s="60" t="str">
        <f>W5536&amp;H5536</f>
        <v/>
      </c>
      <c r="W5536" s="60" t="str">
        <f>_xlfn.LET(_xlpm.TextCell,TEXT(G5536,"###"),IF(_xlpm.TextCell&lt;&gt;"",IF(StyleSpaceSplit,IFERROR(IF(FIND(" ",_xlpm.TextCell)&gt;=1,MID(_xlpm.TextCell,1,FIND(" ",_xlpm.TextCell)-1),_xlpm.TextCell),_xlpm.TextCell),_xlpm.TextCell),""))</f>
        <v/>
      </c>
      <c r="X5536" s="60" t="str">
        <f>IF(A5536&lt;&gt;"",IFERROR(IF(FIND(" ",G5536)&gt;=1,MID(G5536,FIND(" ",G5536)+1,LEN(G5536)),""),""),"")</f>
        <v/>
      </c>
      <c r="AC5536" s="51">
        <f>IFERROR(VALUE(MID($C5536,1,2)),0)</f>
        <v>0</v>
      </c>
      <c r="AD5536" s="44">
        <f>IFERROR(VALUE(MID($C5536,4,3)),0)</f>
        <v>0</v>
      </c>
      <c r="AE5536" s="51">
        <f>VALUE(RIGHT("00"&amp;AC5536,2)&amp;RIGHT("000"&amp;AD5536,3))</f>
        <v>0</v>
      </c>
    </row>
    <row r="5537" spans="1:31">
      <c r="A5537" s="60" t="str">
        <f>IF(G5537&amp;Q5537&lt;&gt;"",W5537&amp;Q5537,"")</f>
        <v/>
      </c>
      <c r="B5537" s="60" t="str">
        <f>IF(C5537&lt;&gt;"",LEFT(C5537,9),"")</f>
        <v/>
      </c>
      <c r="V5537" s="60" t="str">
        <f>W5537&amp;H5537</f>
        <v/>
      </c>
      <c r="W5537" s="60" t="str">
        <f>_xlfn.LET(_xlpm.TextCell,TEXT(G5537,"###"),IF(_xlpm.TextCell&lt;&gt;"",IF(StyleSpaceSplit,IFERROR(IF(FIND(" ",_xlpm.TextCell)&gt;=1,MID(_xlpm.TextCell,1,FIND(" ",_xlpm.TextCell)-1),_xlpm.TextCell),_xlpm.TextCell),_xlpm.TextCell),""))</f>
        <v/>
      </c>
      <c r="X5537" s="60" t="str">
        <f>IF(A5537&lt;&gt;"",IFERROR(IF(FIND(" ",G5537)&gt;=1,MID(G5537,FIND(" ",G5537)+1,LEN(G5537)),""),""),"")</f>
        <v/>
      </c>
      <c r="AC5537" s="51">
        <f>IFERROR(VALUE(MID($C5537,1,2)),0)</f>
        <v>0</v>
      </c>
      <c r="AD5537" s="44">
        <f>IFERROR(VALUE(MID($C5537,4,3)),0)</f>
        <v>0</v>
      </c>
      <c r="AE5537" s="51">
        <f>VALUE(RIGHT("00"&amp;AC5537,2)&amp;RIGHT("000"&amp;AD5537,3))</f>
        <v>0</v>
      </c>
    </row>
    <row r="5538" spans="1:31">
      <c r="A5538" s="60" t="str">
        <f>IF(G5538&amp;Q5538&lt;&gt;"",W5538&amp;Q5538,"")</f>
        <v/>
      </c>
      <c r="B5538" s="60" t="str">
        <f>IF(C5538&lt;&gt;"",LEFT(C5538,9),"")</f>
        <v/>
      </c>
      <c r="V5538" s="60" t="str">
        <f>W5538&amp;H5538</f>
        <v/>
      </c>
      <c r="W5538" s="60" t="str">
        <f>_xlfn.LET(_xlpm.TextCell,TEXT(G5538,"###"),IF(_xlpm.TextCell&lt;&gt;"",IF(StyleSpaceSplit,IFERROR(IF(FIND(" ",_xlpm.TextCell)&gt;=1,MID(_xlpm.TextCell,1,FIND(" ",_xlpm.TextCell)-1),_xlpm.TextCell),_xlpm.TextCell),_xlpm.TextCell),""))</f>
        <v/>
      </c>
      <c r="X5538" s="60" t="str">
        <f>IF(A5538&lt;&gt;"",IFERROR(IF(FIND(" ",G5538)&gt;=1,MID(G5538,FIND(" ",G5538)+1,LEN(G5538)),""),""),"")</f>
        <v/>
      </c>
      <c r="AC5538" s="51">
        <f>IFERROR(VALUE(MID($C5538,1,2)),0)</f>
        <v>0</v>
      </c>
      <c r="AD5538" s="44">
        <f>IFERROR(VALUE(MID($C5538,4,3)),0)</f>
        <v>0</v>
      </c>
      <c r="AE5538" s="51">
        <f>VALUE(RIGHT("00"&amp;AC5538,2)&amp;RIGHT("000"&amp;AD5538,3))</f>
        <v>0</v>
      </c>
    </row>
    <row r="5539" spans="1:31">
      <c r="A5539" s="60" t="str">
        <f>IF(G5539&amp;Q5539&lt;&gt;"",W5539&amp;Q5539,"")</f>
        <v/>
      </c>
      <c r="B5539" s="60" t="str">
        <f>IF(C5539&lt;&gt;"",LEFT(C5539,9),"")</f>
        <v/>
      </c>
      <c r="V5539" s="60" t="str">
        <f>W5539&amp;H5539</f>
        <v/>
      </c>
      <c r="W5539" s="60" t="str">
        <f>_xlfn.LET(_xlpm.TextCell,TEXT(G5539,"###"),IF(_xlpm.TextCell&lt;&gt;"",IF(StyleSpaceSplit,IFERROR(IF(FIND(" ",_xlpm.TextCell)&gt;=1,MID(_xlpm.TextCell,1,FIND(" ",_xlpm.TextCell)-1),_xlpm.TextCell),_xlpm.TextCell),_xlpm.TextCell),""))</f>
        <v/>
      </c>
      <c r="X5539" s="60" t="str">
        <f>IF(A5539&lt;&gt;"",IFERROR(IF(FIND(" ",G5539)&gt;=1,MID(G5539,FIND(" ",G5539)+1,LEN(G5539)),""),""),"")</f>
        <v/>
      </c>
      <c r="AC5539" s="51">
        <f>IFERROR(VALUE(MID($C5539,1,2)),0)</f>
        <v>0</v>
      </c>
      <c r="AD5539" s="44">
        <f>IFERROR(VALUE(MID($C5539,4,3)),0)</f>
        <v>0</v>
      </c>
      <c r="AE5539" s="51">
        <f>VALUE(RIGHT("00"&amp;AC5539,2)&amp;RIGHT("000"&amp;AD5539,3))</f>
        <v>0</v>
      </c>
    </row>
    <row r="5540" spans="1:31">
      <c r="A5540" s="60" t="str">
        <f>IF(G5540&amp;Q5540&lt;&gt;"",W5540&amp;Q5540,"")</f>
        <v/>
      </c>
      <c r="B5540" s="60" t="str">
        <f>IF(C5540&lt;&gt;"",LEFT(C5540,9),"")</f>
        <v/>
      </c>
      <c r="V5540" s="60" t="str">
        <f>W5540&amp;H5540</f>
        <v/>
      </c>
      <c r="W5540" s="60" t="str">
        <f>_xlfn.LET(_xlpm.TextCell,TEXT(G5540,"###"),IF(_xlpm.TextCell&lt;&gt;"",IF(StyleSpaceSplit,IFERROR(IF(FIND(" ",_xlpm.TextCell)&gt;=1,MID(_xlpm.TextCell,1,FIND(" ",_xlpm.TextCell)-1),_xlpm.TextCell),_xlpm.TextCell),_xlpm.TextCell),""))</f>
        <v/>
      </c>
      <c r="X5540" s="60" t="str">
        <f>IF(A5540&lt;&gt;"",IFERROR(IF(FIND(" ",G5540)&gt;=1,MID(G5540,FIND(" ",G5540)+1,LEN(G5540)),""),""),"")</f>
        <v/>
      </c>
      <c r="AC5540" s="51">
        <f>IFERROR(VALUE(MID($C5540,1,2)),0)</f>
        <v>0</v>
      </c>
      <c r="AD5540" s="44">
        <f>IFERROR(VALUE(MID($C5540,4,3)),0)</f>
        <v>0</v>
      </c>
      <c r="AE5540" s="51">
        <f>VALUE(RIGHT("00"&amp;AC5540,2)&amp;RIGHT("000"&amp;AD5540,3))</f>
        <v>0</v>
      </c>
    </row>
    <row r="5541" spans="1:31">
      <c r="A5541" s="60" t="str">
        <f>IF(G5541&amp;Q5541&lt;&gt;"",W5541&amp;Q5541,"")</f>
        <v/>
      </c>
      <c r="B5541" s="60" t="str">
        <f>IF(C5541&lt;&gt;"",LEFT(C5541,9),"")</f>
        <v/>
      </c>
      <c r="V5541" s="60" t="str">
        <f>W5541&amp;H5541</f>
        <v/>
      </c>
      <c r="W5541" s="60" t="str">
        <f>_xlfn.LET(_xlpm.TextCell,TEXT(G5541,"###"),IF(_xlpm.TextCell&lt;&gt;"",IF(StyleSpaceSplit,IFERROR(IF(FIND(" ",_xlpm.TextCell)&gt;=1,MID(_xlpm.TextCell,1,FIND(" ",_xlpm.TextCell)-1),_xlpm.TextCell),_xlpm.TextCell),_xlpm.TextCell),""))</f>
        <v/>
      </c>
      <c r="X5541" s="60" t="str">
        <f>IF(A5541&lt;&gt;"",IFERROR(IF(FIND(" ",G5541)&gt;=1,MID(G5541,FIND(" ",G5541)+1,LEN(G5541)),""),""),"")</f>
        <v/>
      </c>
      <c r="AC5541" s="51">
        <f>IFERROR(VALUE(MID($C5541,1,2)),0)</f>
        <v>0</v>
      </c>
      <c r="AD5541" s="44">
        <f>IFERROR(VALUE(MID($C5541,4,3)),0)</f>
        <v>0</v>
      </c>
      <c r="AE5541" s="51">
        <f>VALUE(RIGHT("00"&amp;AC5541,2)&amp;RIGHT("000"&amp;AD5541,3))</f>
        <v>0</v>
      </c>
    </row>
    <row r="5542" spans="1:31">
      <c r="A5542" s="60" t="str">
        <f>IF(G5542&amp;Q5542&lt;&gt;"",W5542&amp;Q5542,"")</f>
        <v/>
      </c>
      <c r="B5542" s="60" t="str">
        <f>IF(C5542&lt;&gt;"",LEFT(C5542,9),"")</f>
        <v/>
      </c>
      <c r="V5542" s="60" t="str">
        <f>W5542&amp;H5542</f>
        <v/>
      </c>
      <c r="W5542" s="60" t="str">
        <f>_xlfn.LET(_xlpm.TextCell,TEXT(G5542,"###"),IF(_xlpm.TextCell&lt;&gt;"",IF(StyleSpaceSplit,IFERROR(IF(FIND(" ",_xlpm.TextCell)&gt;=1,MID(_xlpm.TextCell,1,FIND(" ",_xlpm.TextCell)-1),_xlpm.TextCell),_xlpm.TextCell),_xlpm.TextCell),""))</f>
        <v/>
      </c>
      <c r="X5542" s="60" t="str">
        <f>IF(A5542&lt;&gt;"",IFERROR(IF(FIND(" ",G5542)&gt;=1,MID(G5542,FIND(" ",G5542)+1,LEN(G5542)),""),""),"")</f>
        <v/>
      </c>
      <c r="AC5542" s="51">
        <f>IFERROR(VALUE(MID($C5542,1,2)),0)</f>
        <v>0</v>
      </c>
      <c r="AD5542" s="44">
        <f>IFERROR(VALUE(MID($C5542,4,3)),0)</f>
        <v>0</v>
      </c>
      <c r="AE5542" s="51">
        <f>VALUE(RIGHT("00"&amp;AC5542,2)&amp;RIGHT("000"&amp;AD5542,3))</f>
        <v>0</v>
      </c>
    </row>
    <row r="5543" spans="1:31">
      <c r="A5543" s="60" t="str">
        <f>IF(G5543&amp;Q5543&lt;&gt;"",W5543&amp;Q5543,"")</f>
        <v/>
      </c>
      <c r="B5543" s="60" t="str">
        <f>IF(C5543&lt;&gt;"",LEFT(C5543,9),"")</f>
        <v/>
      </c>
      <c r="V5543" s="60" t="str">
        <f>W5543&amp;H5543</f>
        <v/>
      </c>
      <c r="W5543" s="60" t="str">
        <f>_xlfn.LET(_xlpm.TextCell,TEXT(G5543,"###"),IF(_xlpm.TextCell&lt;&gt;"",IF(StyleSpaceSplit,IFERROR(IF(FIND(" ",_xlpm.TextCell)&gt;=1,MID(_xlpm.TextCell,1,FIND(" ",_xlpm.TextCell)-1),_xlpm.TextCell),_xlpm.TextCell),_xlpm.TextCell),""))</f>
        <v/>
      </c>
      <c r="X5543" s="60" t="str">
        <f>IF(A5543&lt;&gt;"",IFERROR(IF(FIND(" ",G5543)&gt;=1,MID(G5543,FIND(" ",G5543)+1,LEN(G5543)),""),""),"")</f>
        <v/>
      </c>
      <c r="AC5543" s="51">
        <f>IFERROR(VALUE(MID($C5543,1,2)),0)</f>
        <v>0</v>
      </c>
      <c r="AD5543" s="44">
        <f>IFERROR(VALUE(MID($C5543,4,3)),0)</f>
        <v>0</v>
      </c>
      <c r="AE5543" s="51">
        <f>VALUE(RIGHT("00"&amp;AC5543,2)&amp;RIGHT("000"&amp;AD5543,3))</f>
        <v>0</v>
      </c>
    </row>
    <row r="5544" spans="1:31">
      <c r="A5544" s="60" t="str">
        <f>IF(G5544&amp;Q5544&lt;&gt;"",W5544&amp;Q5544,"")</f>
        <v/>
      </c>
      <c r="B5544" s="60" t="str">
        <f>IF(C5544&lt;&gt;"",LEFT(C5544,9),"")</f>
        <v/>
      </c>
      <c r="V5544" s="60" t="str">
        <f>W5544&amp;H5544</f>
        <v/>
      </c>
      <c r="W5544" s="60" t="str">
        <f>_xlfn.LET(_xlpm.TextCell,TEXT(G5544,"###"),IF(_xlpm.TextCell&lt;&gt;"",IF(StyleSpaceSplit,IFERROR(IF(FIND(" ",_xlpm.TextCell)&gt;=1,MID(_xlpm.TextCell,1,FIND(" ",_xlpm.TextCell)-1),_xlpm.TextCell),_xlpm.TextCell),_xlpm.TextCell),""))</f>
        <v/>
      </c>
      <c r="X5544" s="60" t="str">
        <f>IF(A5544&lt;&gt;"",IFERROR(IF(FIND(" ",G5544)&gt;=1,MID(G5544,FIND(" ",G5544)+1,LEN(G5544)),""),""),"")</f>
        <v/>
      </c>
      <c r="AC5544" s="51">
        <f>IFERROR(VALUE(MID($C5544,1,2)),0)</f>
        <v>0</v>
      </c>
      <c r="AD5544" s="44">
        <f>IFERROR(VALUE(MID($C5544,4,3)),0)</f>
        <v>0</v>
      </c>
      <c r="AE5544" s="51">
        <f>VALUE(RIGHT("00"&amp;AC5544,2)&amp;RIGHT("000"&amp;AD5544,3))</f>
        <v>0</v>
      </c>
    </row>
    <row r="5545" spans="1:31">
      <c r="A5545" s="60" t="str">
        <f>IF(G5545&amp;Q5545&lt;&gt;"",W5545&amp;Q5545,"")</f>
        <v/>
      </c>
      <c r="B5545" s="60" t="str">
        <f>IF(C5545&lt;&gt;"",LEFT(C5545,9),"")</f>
        <v/>
      </c>
      <c r="V5545" s="60" t="str">
        <f>W5545&amp;H5545</f>
        <v/>
      </c>
      <c r="W5545" s="60" t="str">
        <f>_xlfn.LET(_xlpm.TextCell,TEXT(G5545,"###"),IF(_xlpm.TextCell&lt;&gt;"",IF(StyleSpaceSplit,IFERROR(IF(FIND(" ",_xlpm.TextCell)&gt;=1,MID(_xlpm.TextCell,1,FIND(" ",_xlpm.TextCell)-1),_xlpm.TextCell),_xlpm.TextCell),_xlpm.TextCell),""))</f>
        <v/>
      </c>
      <c r="X5545" s="60" t="str">
        <f>IF(A5545&lt;&gt;"",IFERROR(IF(FIND(" ",G5545)&gt;=1,MID(G5545,FIND(" ",G5545)+1,LEN(G5545)),""),""),"")</f>
        <v/>
      </c>
      <c r="AC5545" s="51">
        <f>IFERROR(VALUE(MID($C5545,1,2)),0)</f>
        <v>0</v>
      </c>
      <c r="AD5545" s="44">
        <f>IFERROR(VALUE(MID($C5545,4,3)),0)</f>
        <v>0</v>
      </c>
      <c r="AE5545" s="51">
        <f>VALUE(RIGHT("00"&amp;AC5545,2)&amp;RIGHT("000"&amp;AD5545,3))</f>
        <v>0</v>
      </c>
    </row>
    <row r="5546" spans="1:31">
      <c r="A5546" s="60" t="str">
        <f>IF(G5546&amp;Q5546&lt;&gt;"",W5546&amp;Q5546,"")</f>
        <v/>
      </c>
      <c r="B5546" s="60" t="str">
        <f>IF(C5546&lt;&gt;"",LEFT(C5546,9),"")</f>
        <v/>
      </c>
      <c r="V5546" s="60" t="str">
        <f>W5546&amp;H5546</f>
        <v/>
      </c>
      <c r="W5546" s="60" t="str">
        <f>_xlfn.LET(_xlpm.TextCell,TEXT(G5546,"###"),IF(_xlpm.TextCell&lt;&gt;"",IF(StyleSpaceSplit,IFERROR(IF(FIND(" ",_xlpm.TextCell)&gt;=1,MID(_xlpm.TextCell,1,FIND(" ",_xlpm.TextCell)-1),_xlpm.TextCell),_xlpm.TextCell),_xlpm.TextCell),""))</f>
        <v/>
      </c>
      <c r="X5546" s="60" t="str">
        <f>IF(A5546&lt;&gt;"",IFERROR(IF(FIND(" ",G5546)&gt;=1,MID(G5546,FIND(" ",G5546)+1,LEN(G5546)),""),""),"")</f>
        <v/>
      </c>
      <c r="AC5546" s="51">
        <f>IFERROR(VALUE(MID($C5546,1,2)),0)</f>
        <v>0</v>
      </c>
      <c r="AD5546" s="44">
        <f>IFERROR(VALUE(MID($C5546,4,3)),0)</f>
        <v>0</v>
      </c>
      <c r="AE5546" s="51">
        <f>VALUE(RIGHT("00"&amp;AC5546,2)&amp;RIGHT("000"&amp;AD5546,3))</f>
        <v>0</v>
      </c>
    </row>
    <row r="5547" spans="1:31">
      <c r="A5547" s="60" t="str">
        <f>IF(G5547&amp;Q5547&lt;&gt;"",W5547&amp;Q5547,"")</f>
        <v/>
      </c>
      <c r="B5547" s="60" t="str">
        <f>IF(C5547&lt;&gt;"",LEFT(C5547,9),"")</f>
        <v/>
      </c>
      <c r="V5547" s="60" t="str">
        <f>W5547&amp;H5547</f>
        <v/>
      </c>
      <c r="W5547" s="60" t="str">
        <f>_xlfn.LET(_xlpm.TextCell,TEXT(G5547,"###"),IF(_xlpm.TextCell&lt;&gt;"",IF(StyleSpaceSplit,IFERROR(IF(FIND(" ",_xlpm.TextCell)&gt;=1,MID(_xlpm.TextCell,1,FIND(" ",_xlpm.TextCell)-1),_xlpm.TextCell),_xlpm.TextCell),_xlpm.TextCell),""))</f>
        <v/>
      </c>
      <c r="X5547" s="60" t="str">
        <f>IF(A5547&lt;&gt;"",IFERROR(IF(FIND(" ",G5547)&gt;=1,MID(G5547,FIND(" ",G5547)+1,LEN(G5547)),""),""),"")</f>
        <v/>
      </c>
      <c r="AC5547" s="51">
        <f>IFERROR(VALUE(MID($C5547,1,2)),0)</f>
        <v>0</v>
      </c>
      <c r="AD5547" s="44">
        <f>IFERROR(VALUE(MID($C5547,4,3)),0)</f>
        <v>0</v>
      </c>
      <c r="AE5547" s="51">
        <f>VALUE(RIGHT("00"&amp;AC5547,2)&amp;RIGHT("000"&amp;AD5547,3))</f>
        <v>0</v>
      </c>
    </row>
    <row r="5548" spans="1:31">
      <c r="A5548" s="60" t="str">
        <f>IF(G5548&amp;Q5548&lt;&gt;"",W5548&amp;Q5548,"")</f>
        <v/>
      </c>
      <c r="B5548" s="60" t="str">
        <f>IF(C5548&lt;&gt;"",LEFT(C5548,9),"")</f>
        <v/>
      </c>
      <c r="V5548" s="60" t="str">
        <f>W5548&amp;H5548</f>
        <v/>
      </c>
      <c r="W5548" s="60" t="str">
        <f>_xlfn.LET(_xlpm.TextCell,TEXT(G5548,"###"),IF(_xlpm.TextCell&lt;&gt;"",IF(StyleSpaceSplit,IFERROR(IF(FIND(" ",_xlpm.TextCell)&gt;=1,MID(_xlpm.TextCell,1,FIND(" ",_xlpm.TextCell)-1),_xlpm.TextCell),_xlpm.TextCell),_xlpm.TextCell),""))</f>
        <v/>
      </c>
      <c r="X5548" s="60" t="str">
        <f>IF(A5548&lt;&gt;"",IFERROR(IF(FIND(" ",G5548)&gt;=1,MID(G5548,FIND(" ",G5548)+1,LEN(G5548)),""),""),"")</f>
        <v/>
      </c>
      <c r="AC5548" s="51">
        <f>IFERROR(VALUE(MID($C5548,1,2)),0)</f>
        <v>0</v>
      </c>
      <c r="AD5548" s="44">
        <f>IFERROR(VALUE(MID($C5548,4,3)),0)</f>
        <v>0</v>
      </c>
      <c r="AE5548" s="51">
        <f>VALUE(RIGHT("00"&amp;AC5548,2)&amp;RIGHT("000"&amp;AD5548,3))</f>
        <v>0</v>
      </c>
    </row>
    <row r="5549" spans="1:31">
      <c r="A5549" s="60" t="str">
        <f>IF(G5549&amp;Q5549&lt;&gt;"",W5549&amp;Q5549,"")</f>
        <v/>
      </c>
      <c r="B5549" s="60" t="str">
        <f>IF(C5549&lt;&gt;"",LEFT(C5549,9),"")</f>
        <v/>
      </c>
      <c r="V5549" s="60" t="str">
        <f>W5549&amp;H5549</f>
        <v/>
      </c>
      <c r="W5549" s="60" t="str">
        <f>_xlfn.LET(_xlpm.TextCell,TEXT(G5549,"###"),IF(_xlpm.TextCell&lt;&gt;"",IF(StyleSpaceSplit,IFERROR(IF(FIND(" ",_xlpm.TextCell)&gt;=1,MID(_xlpm.TextCell,1,FIND(" ",_xlpm.TextCell)-1),_xlpm.TextCell),_xlpm.TextCell),_xlpm.TextCell),""))</f>
        <v/>
      </c>
      <c r="X5549" s="60" t="str">
        <f>IF(A5549&lt;&gt;"",IFERROR(IF(FIND(" ",G5549)&gt;=1,MID(G5549,FIND(" ",G5549)+1,LEN(G5549)),""),""),"")</f>
        <v/>
      </c>
      <c r="AC5549" s="51">
        <f>IFERROR(VALUE(MID($C5549,1,2)),0)</f>
        <v>0</v>
      </c>
      <c r="AD5549" s="44">
        <f>IFERROR(VALUE(MID($C5549,4,3)),0)</f>
        <v>0</v>
      </c>
      <c r="AE5549" s="51">
        <f>VALUE(RIGHT("00"&amp;AC5549,2)&amp;RIGHT("000"&amp;AD5549,3))</f>
        <v>0</v>
      </c>
    </row>
    <row r="5550" spans="1:31">
      <c r="A5550" s="60" t="str">
        <f>IF(G5550&amp;Q5550&lt;&gt;"",W5550&amp;Q5550,"")</f>
        <v/>
      </c>
      <c r="B5550" s="60" t="str">
        <f>IF(C5550&lt;&gt;"",LEFT(C5550,9),"")</f>
        <v/>
      </c>
      <c r="V5550" s="60" t="str">
        <f>W5550&amp;H5550</f>
        <v/>
      </c>
      <c r="W5550" s="60" t="str">
        <f>_xlfn.LET(_xlpm.TextCell,TEXT(G5550,"###"),IF(_xlpm.TextCell&lt;&gt;"",IF(StyleSpaceSplit,IFERROR(IF(FIND(" ",_xlpm.TextCell)&gt;=1,MID(_xlpm.TextCell,1,FIND(" ",_xlpm.TextCell)-1),_xlpm.TextCell),_xlpm.TextCell),_xlpm.TextCell),""))</f>
        <v/>
      </c>
      <c r="X5550" s="60" t="str">
        <f>IF(A5550&lt;&gt;"",IFERROR(IF(FIND(" ",G5550)&gt;=1,MID(G5550,FIND(" ",G5550)+1,LEN(G5550)),""),""),"")</f>
        <v/>
      </c>
      <c r="AC5550" s="51">
        <f>IFERROR(VALUE(MID($C5550,1,2)),0)</f>
        <v>0</v>
      </c>
      <c r="AD5550" s="44">
        <f>IFERROR(VALUE(MID($C5550,4,3)),0)</f>
        <v>0</v>
      </c>
      <c r="AE5550" s="51">
        <f>VALUE(RIGHT("00"&amp;AC5550,2)&amp;RIGHT("000"&amp;AD5550,3))</f>
        <v>0</v>
      </c>
    </row>
    <row r="5551" spans="1:31">
      <c r="A5551" s="60" t="str">
        <f>IF(G5551&amp;Q5551&lt;&gt;"",W5551&amp;Q5551,"")</f>
        <v/>
      </c>
      <c r="B5551" s="60" t="str">
        <f>IF(C5551&lt;&gt;"",LEFT(C5551,9),"")</f>
        <v/>
      </c>
      <c r="V5551" s="60" t="str">
        <f>W5551&amp;H5551</f>
        <v/>
      </c>
      <c r="W5551" s="60" t="str">
        <f>_xlfn.LET(_xlpm.TextCell,TEXT(G5551,"###"),IF(_xlpm.TextCell&lt;&gt;"",IF(StyleSpaceSplit,IFERROR(IF(FIND(" ",_xlpm.TextCell)&gt;=1,MID(_xlpm.TextCell,1,FIND(" ",_xlpm.TextCell)-1),_xlpm.TextCell),_xlpm.TextCell),_xlpm.TextCell),""))</f>
        <v/>
      </c>
      <c r="X5551" s="60" t="str">
        <f>IF(A5551&lt;&gt;"",IFERROR(IF(FIND(" ",G5551)&gt;=1,MID(G5551,FIND(" ",G5551)+1,LEN(G5551)),""),""),"")</f>
        <v/>
      </c>
      <c r="AC5551" s="51">
        <f>IFERROR(VALUE(MID($C5551,1,2)),0)</f>
        <v>0</v>
      </c>
      <c r="AD5551" s="44">
        <f>IFERROR(VALUE(MID($C5551,4,3)),0)</f>
        <v>0</v>
      </c>
      <c r="AE5551" s="51">
        <f>VALUE(RIGHT("00"&amp;AC5551,2)&amp;RIGHT("000"&amp;AD5551,3))</f>
        <v>0</v>
      </c>
    </row>
    <row r="5552" spans="1:31">
      <c r="A5552" s="60" t="str">
        <f>IF(G5552&amp;Q5552&lt;&gt;"",W5552&amp;Q5552,"")</f>
        <v/>
      </c>
      <c r="B5552" s="60" t="str">
        <f>IF(C5552&lt;&gt;"",LEFT(C5552,9),"")</f>
        <v/>
      </c>
      <c r="V5552" s="60" t="str">
        <f>W5552&amp;H5552</f>
        <v/>
      </c>
      <c r="W5552" s="60" t="str">
        <f>_xlfn.LET(_xlpm.TextCell,TEXT(G5552,"###"),IF(_xlpm.TextCell&lt;&gt;"",IF(StyleSpaceSplit,IFERROR(IF(FIND(" ",_xlpm.TextCell)&gt;=1,MID(_xlpm.TextCell,1,FIND(" ",_xlpm.TextCell)-1),_xlpm.TextCell),_xlpm.TextCell),_xlpm.TextCell),""))</f>
        <v/>
      </c>
      <c r="X5552" s="60" t="str">
        <f>IF(A5552&lt;&gt;"",IFERROR(IF(FIND(" ",G5552)&gt;=1,MID(G5552,FIND(" ",G5552)+1,LEN(G5552)),""),""),"")</f>
        <v/>
      </c>
      <c r="AC5552" s="51">
        <f>IFERROR(VALUE(MID($C5552,1,2)),0)</f>
        <v>0</v>
      </c>
      <c r="AD5552" s="44">
        <f>IFERROR(VALUE(MID($C5552,4,3)),0)</f>
        <v>0</v>
      </c>
      <c r="AE5552" s="51">
        <f>VALUE(RIGHT("00"&amp;AC5552,2)&amp;RIGHT("000"&amp;AD5552,3))</f>
        <v>0</v>
      </c>
    </row>
    <row r="5553" spans="1:31">
      <c r="A5553" s="60" t="str">
        <f>IF(G5553&amp;Q5553&lt;&gt;"",W5553&amp;Q5553,"")</f>
        <v/>
      </c>
      <c r="B5553" s="60" t="str">
        <f>IF(C5553&lt;&gt;"",LEFT(C5553,9),"")</f>
        <v/>
      </c>
      <c r="V5553" s="60" t="str">
        <f>W5553&amp;H5553</f>
        <v/>
      </c>
      <c r="W5553" s="60" t="str">
        <f>_xlfn.LET(_xlpm.TextCell,TEXT(G5553,"###"),IF(_xlpm.TextCell&lt;&gt;"",IF(StyleSpaceSplit,IFERROR(IF(FIND(" ",_xlpm.TextCell)&gt;=1,MID(_xlpm.TextCell,1,FIND(" ",_xlpm.TextCell)-1),_xlpm.TextCell),_xlpm.TextCell),_xlpm.TextCell),""))</f>
        <v/>
      </c>
      <c r="X5553" s="60" t="str">
        <f>IF(A5553&lt;&gt;"",IFERROR(IF(FIND(" ",G5553)&gt;=1,MID(G5553,FIND(" ",G5553)+1,LEN(G5553)),""),""),"")</f>
        <v/>
      </c>
      <c r="AC5553" s="51">
        <f>IFERROR(VALUE(MID($C5553,1,2)),0)</f>
        <v>0</v>
      </c>
      <c r="AD5553" s="44">
        <f>IFERROR(VALUE(MID($C5553,4,3)),0)</f>
        <v>0</v>
      </c>
      <c r="AE5553" s="51">
        <f>VALUE(RIGHT("00"&amp;AC5553,2)&amp;RIGHT("000"&amp;AD5553,3))</f>
        <v>0</v>
      </c>
    </row>
    <row r="5554" spans="1:31">
      <c r="A5554" s="60" t="str">
        <f>IF(G5554&amp;Q5554&lt;&gt;"",W5554&amp;Q5554,"")</f>
        <v/>
      </c>
      <c r="B5554" s="60" t="str">
        <f>IF(C5554&lt;&gt;"",LEFT(C5554,9),"")</f>
        <v/>
      </c>
      <c r="V5554" s="60" t="str">
        <f>W5554&amp;H5554</f>
        <v/>
      </c>
      <c r="W5554" s="60" t="str">
        <f>_xlfn.LET(_xlpm.TextCell,TEXT(G5554,"###"),IF(_xlpm.TextCell&lt;&gt;"",IF(StyleSpaceSplit,IFERROR(IF(FIND(" ",_xlpm.TextCell)&gt;=1,MID(_xlpm.TextCell,1,FIND(" ",_xlpm.TextCell)-1),_xlpm.TextCell),_xlpm.TextCell),_xlpm.TextCell),""))</f>
        <v/>
      </c>
      <c r="X5554" s="60" t="str">
        <f>IF(A5554&lt;&gt;"",IFERROR(IF(FIND(" ",G5554)&gt;=1,MID(G5554,FIND(" ",G5554)+1,LEN(G5554)),""),""),"")</f>
        <v/>
      </c>
      <c r="AC5554" s="51">
        <f>IFERROR(VALUE(MID($C5554,1,2)),0)</f>
        <v>0</v>
      </c>
      <c r="AD5554" s="44">
        <f>IFERROR(VALUE(MID($C5554,4,3)),0)</f>
        <v>0</v>
      </c>
      <c r="AE5554" s="51">
        <f>VALUE(RIGHT("00"&amp;AC5554,2)&amp;RIGHT("000"&amp;AD5554,3))</f>
        <v>0</v>
      </c>
    </row>
    <row r="5555" spans="1:31">
      <c r="A5555" s="60" t="str">
        <f>IF(G5555&amp;Q5555&lt;&gt;"",W5555&amp;Q5555,"")</f>
        <v/>
      </c>
      <c r="B5555" s="60" t="str">
        <f>IF(C5555&lt;&gt;"",LEFT(C5555,9),"")</f>
        <v/>
      </c>
      <c r="V5555" s="60" t="str">
        <f>W5555&amp;H5555</f>
        <v/>
      </c>
      <c r="W5555" s="60" t="str">
        <f>_xlfn.LET(_xlpm.TextCell,TEXT(G5555,"###"),IF(_xlpm.TextCell&lt;&gt;"",IF(StyleSpaceSplit,IFERROR(IF(FIND(" ",_xlpm.TextCell)&gt;=1,MID(_xlpm.TextCell,1,FIND(" ",_xlpm.TextCell)-1),_xlpm.TextCell),_xlpm.TextCell),_xlpm.TextCell),""))</f>
        <v/>
      </c>
      <c r="X5555" s="60" t="str">
        <f>IF(A5555&lt;&gt;"",IFERROR(IF(FIND(" ",G5555)&gt;=1,MID(G5555,FIND(" ",G5555)+1,LEN(G5555)),""),""),"")</f>
        <v/>
      </c>
      <c r="AC5555" s="51">
        <f>IFERROR(VALUE(MID($C5555,1,2)),0)</f>
        <v>0</v>
      </c>
      <c r="AD5555" s="44">
        <f>IFERROR(VALUE(MID($C5555,4,3)),0)</f>
        <v>0</v>
      </c>
      <c r="AE5555" s="51">
        <f>VALUE(RIGHT("00"&amp;AC5555,2)&amp;RIGHT("000"&amp;AD5555,3))</f>
        <v>0</v>
      </c>
    </row>
    <row r="5556" spans="1:31">
      <c r="A5556" s="60" t="str">
        <f>IF(G5556&amp;Q5556&lt;&gt;"",W5556&amp;Q5556,"")</f>
        <v/>
      </c>
      <c r="B5556" s="60" t="str">
        <f>IF(C5556&lt;&gt;"",LEFT(C5556,9),"")</f>
        <v/>
      </c>
      <c r="V5556" s="60" t="str">
        <f>W5556&amp;H5556</f>
        <v/>
      </c>
      <c r="W5556" s="60" t="str">
        <f>_xlfn.LET(_xlpm.TextCell,TEXT(G5556,"###"),IF(_xlpm.TextCell&lt;&gt;"",IF(StyleSpaceSplit,IFERROR(IF(FIND(" ",_xlpm.TextCell)&gt;=1,MID(_xlpm.TextCell,1,FIND(" ",_xlpm.TextCell)-1),_xlpm.TextCell),_xlpm.TextCell),_xlpm.TextCell),""))</f>
        <v/>
      </c>
      <c r="X5556" s="60" t="str">
        <f>IF(A5556&lt;&gt;"",IFERROR(IF(FIND(" ",G5556)&gt;=1,MID(G5556,FIND(" ",G5556)+1,LEN(G5556)),""),""),"")</f>
        <v/>
      </c>
      <c r="AC5556" s="51">
        <f>IFERROR(VALUE(MID($C5556,1,2)),0)</f>
        <v>0</v>
      </c>
      <c r="AD5556" s="44">
        <f>IFERROR(VALUE(MID($C5556,4,3)),0)</f>
        <v>0</v>
      </c>
      <c r="AE5556" s="51">
        <f>VALUE(RIGHT("00"&amp;AC5556,2)&amp;RIGHT("000"&amp;AD5556,3))</f>
        <v>0</v>
      </c>
    </row>
    <row r="5557" spans="1:31">
      <c r="A5557" s="60" t="str">
        <f>IF(G5557&amp;Q5557&lt;&gt;"",W5557&amp;Q5557,"")</f>
        <v/>
      </c>
      <c r="B5557" s="60" t="str">
        <f>IF(C5557&lt;&gt;"",LEFT(C5557,9),"")</f>
        <v/>
      </c>
      <c r="V5557" s="60" t="str">
        <f>W5557&amp;H5557</f>
        <v/>
      </c>
      <c r="W5557" s="60" t="str">
        <f>_xlfn.LET(_xlpm.TextCell,TEXT(G5557,"###"),IF(_xlpm.TextCell&lt;&gt;"",IF(StyleSpaceSplit,IFERROR(IF(FIND(" ",_xlpm.TextCell)&gt;=1,MID(_xlpm.TextCell,1,FIND(" ",_xlpm.TextCell)-1),_xlpm.TextCell),_xlpm.TextCell),_xlpm.TextCell),""))</f>
        <v/>
      </c>
      <c r="X5557" s="60" t="str">
        <f>IF(A5557&lt;&gt;"",IFERROR(IF(FIND(" ",G5557)&gt;=1,MID(G5557,FIND(" ",G5557)+1,LEN(G5557)),""),""),"")</f>
        <v/>
      </c>
      <c r="AC5557" s="51">
        <f>IFERROR(VALUE(MID($C5557,1,2)),0)</f>
        <v>0</v>
      </c>
      <c r="AD5557" s="44">
        <f>IFERROR(VALUE(MID($C5557,4,3)),0)</f>
        <v>0</v>
      </c>
      <c r="AE5557" s="51">
        <f>VALUE(RIGHT("00"&amp;AC5557,2)&amp;RIGHT("000"&amp;AD5557,3))</f>
        <v>0</v>
      </c>
    </row>
    <row r="5558" spans="1:31">
      <c r="A5558" s="60" t="str">
        <f>IF(G5558&amp;Q5558&lt;&gt;"",W5558&amp;Q5558,"")</f>
        <v/>
      </c>
      <c r="B5558" s="60" t="str">
        <f>IF(C5558&lt;&gt;"",LEFT(C5558,9),"")</f>
        <v/>
      </c>
      <c r="V5558" s="60" t="str">
        <f>W5558&amp;H5558</f>
        <v/>
      </c>
      <c r="W5558" s="60" t="str">
        <f>_xlfn.LET(_xlpm.TextCell,TEXT(G5558,"###"),IF(_xlpm.TextCell&lt;&gt;"",IF(StyleSpaceSplit,IFERROR(IF(FIND(" ",_xlpm.TextCell)&gt;=1,MID(_xlpm.TextCell,1,FIND(" ",_xlpm.TextCell)-1),_xlpm.TextCell),_xlpm.TextCell),_xlpm.TextCell),""))</f>
        <v/>
      </c>
      <c r="X5558" s="60" t="str">
        <f>IF(A5558&lt;&gt;"",IFERROR(IF(FIND(" ",G5558)&gt;=1,MID(G5558,FIND(" ",G5558)+1,LEN(G5558)),""),""),"")</f>
        <v/>
      </c>
      <c r="AC5558" s="51">
        <f>IFERROR(VALUE(MID($C5558,1,2)),0)</f>
        <v>0</v>
      </c>
      <c r="AD5558" s="44">
        <f>IFERROR(VALUE(MID($C5558,4,3)),0)</f>
        <v>0</v>
      </c>
      <c r="AE5558" s="51">
        <f>VALUE(RIGHT("00"&amp;AC5558,2)&amp;RIGHT("000"&amp;AD5558,3))</f>
        <v>0</v>
      </c>
    </row>
    <row r="5559" spans="1:31">
      <c r="A5559" s="60" t="str">
        <f>IF(G5559&amp;Q5559&lt;&gt;"",W5559&amp;Q5559,"")</f>
        <v/>
      </c>
      <c r="B5559" s="60" t="str">
        <f>IF(C5559&lt;&gt;"",LEFT(C5559,9),"")</f>
        <v/>
      </c>
      <c r="V5559" s="60" t="str">
        <f>W5559&amp;H5559</f>
        <v/>
      </c>
      <c r="W5559" s="60" t="str">
        <f>_xlfn.LET(_xlpm.TextCell,TEXT(G5559,"###"),IF(_xlpm.TextCell&lt;&gt;"",IF(StyleSpaceSplit,IFERROR(IF(FIND(" ",_xlpm.TextCell)&gt;=1,MID(_xlpm.TextCell,1,FIND(" ",_xlpm.TextCell)-1),_xlpm.TextCell),_xlpm.TextCell),_xlpm.TextCell),""))</f>
        <v/>
      </c>
      <c r="X5559" s="60" t="str">
        <f>IF(A5559&lt;&gt;"",IFERROR(IF(FIND(" ",G5559)&gt;=1,MID(G5559,FIND(" ",G5559)+1,LEN(G5559)),""),""),"")</f>
        <v/>
      </c>
      <c r="AC5559" s="51">
        <f>IFERROR(VALUE(MID($C5559,1,2)),0)</f>
        <v>0</v>
      </c>
      <c r="AD5559" s="44">
        <f>IFERROR(VALUE(MID($C5559,4,3)),0)</f>
        <v>0</v>
      </c>
      <c r="AE5559" s="51">
        <f>VALUE(RIGHT("00"&amp;AC5559,2)&amp;RIGHT("000"&amp;AD5559,3))</f>
        <v>0</v>
      </c>
    </row>
    <row r="5560" spans="1:31">
      <c r="A5560" s="60" t="str">
        <f>IF(G5560&amp;Q5560&lt;&gt;"",W5560&amp;Q5560,"")</f>
        <v/>
      </c>
      <c r="B5560" s="60" t="str">
        <f>IF(C5560&lt;&gt;"",LEFT(C5560,9),"")</f>
        <v/>
      </c>
      <c r="V5560" s="60" t="str">
        <f>W5560&amp;H5560</f>
        <v/>
      </c>
      <c r="W5560" s="60" t="str">
        <f>_xlfn.LET(_xlpm.TextCell,TEXT(G5560,"###"),IF(_xlpm.TextCell&lt;&gt;"",IF(StyleSpaceSplit,IFERROR(IF(FIND(" ",_xlpm.TextCell)&gt;=1,MID(_xlpm.TextCell,1,FIND(" ",_xlpm.TextCell)-1),_xlpm.TextCell),_xlpm.TextCell),_xlpm.TextCell),""))</f>
        <v/>
      </c>
      <c r="X5560" s="60" t="str">
        <f>IF(A5560&lt;&gt;"",IFERROR(IF(FIND(" ",G5560)&gt;=1,MID(G5560,FIND(" ",G5560)+1,LEN(G5560)),""),""),"")</f>
        <v/>
      </c>
      <c r="AC5560" s="51">
        <f>IFERROR(VALUE(MID($C5560,1,2)),0)</f>
        <v>0</v>
      </c>
      <c r="AD5560" s="44">
        <f>IFERROR(VALUE(MID($C5560,4,3)),0)</f>
        <v>0</v>
      </c>
      <c r="AE5560" s="51">
        <f>VALUE(RIGHT("00"&amp;AC5560,2)&amp;RIGHT("000"&amp;AD5560,3))</f>
        <v>0</v>
      </c>
    </row>
    <row r="5561" spans="1:31">
      <c r="A5561" s="60" t="str">
        <f>IF(G5561&amp;Q5561&lt;&gt;"",W5561&amp;Q5561,"")</f>
        <v/>
      </c>
      <c r="B5561" s="60" t="str">
        <f>IF(C5561&lt;&gt;"",LEFT(C5561,9),"")</f>
        <v/>
      </c>
      <c r="V5561" s="60" t="str">
        <f>W5561&amp;H5561</f>
        <v/>
      </c>
      <c r="W5561" s="60" t="str">
        <f>_xlfn.LET(_xlpm.TextCell,TEXT(G5561,"###"),IF(_xlpm.TextCell&lt;&gt;"",IF(StyleSpaceSplit,IFERROR(IF(FIND(" ",_xlpm.TextCell)&gt;=1,MID(_xlpm.TextCell,1,FIND(" ",_xlpm.TextCell)-1),_xlpm.TextCell),_xlpm.TextCell),_xlpm.TextCell),""))</f>
        <v/>
      </c>
      <c r="X5561" s="60" t="str">
        <f>IF(A5561&lt;&gt;"",IFERROR(IF(FIND(" ",G5561)&gt;=1,MID(G5561,FIND(" ",G5561)+1,LEN(G5561)),""),""),"")</f>
        <v/>
      </c>
      <c r="AC5561" s="51">
        <f>IFERROR(VALUE(MID($C5561,1,2)),0)</f>
        <v>0</v>
      </c>
      <c r="AD5561" s="44">
        <f>IFERROR(VALUE(MID($C5561,4,3)),0)</f>
        <v>0</v>
      </c>
      <c r="AE5561" s="51">
        <f>VALUE(RIGHT("00"&amp;AC5561,2)&amp;RIGHT("000"&amp;AD5561,3))</f>
        <v>0</v>
      </c>
    </row>
    <row r="5562" spans="1:31">
      <c r="A5562" s="60" t="str">
        <f>IF(G5562&amp;Q5562&lt;&gt;"",W5562&amp;Q5562,"")</f>
        <v/>
      </c>
      <c r="B5562" s="60" t="str">
        <f>IF(C5562&lt;&gt;"",LEFT(C5562,9),"")</f>
        <v/>
      </c>
      <c r="V5562" s="60" t="str">
        <f>W5562&amp;H5562</f>
        <v/>
      </c>
      <c r="W5562" s="60" t="str">
        <f>_xlfn.LET(_xlpm.TextCell,TEXT(G5562,"###"),IF(_xlpm.TextCell&lt;&gt;"",IF(StyleSpaceSplit,IFERROR(IF(FIND(" ",_xlpm.TextCell)&gt;=1,MID(_xlpm.TextCell,1,FIND(" ",_xlpm.TextCell)-1),_xlpm.TextCell),_xlpm.TextCell),_xlpm.TextCell),""))</f>
        <v/>
      </c>
      <c r="X5562" s="60" t="str">
        <f>IF(A5562&lt;&gt;"",IFERROR(IF(FIND(" ",G5562)&gt;=1,MID(G5562,FIND(" ",G5562)+1,LEN(G5562)),""),""),"")</f>
        <v/>
      </c>
      <c r="AC5562" s="51">
        <f>IFERROR(VALUE(MID($C5562,1,2)),0)</f>
        <v>0</v>
      </c>
      <c r="AD5562" s="44">
        <f>IFERROR(VALUE(MID($C5562,4,3)),0)</f>
        <v>0</v>
      </c>
      <c r="AE5562" s="51">
        <f>VALUE(RIGHT("00"&amp;AC5562,2)&amp;RIGHT("000"&amp;AD5562,3))</f>
        <v>0</v>
      </c>
    </row>
    <row r="5563" spans="1:31">
      <c r="A5563" s="60" t="str">
        <f>IF(G5563&amp;Q5563&lt;&gt;"",W5563&amp;Q5563,"")</f>
        <v/>
      </c>
      <c r="B5563" s="60" t="str">
        <f>IF(C5563&lt;&gt;"",LEFT(C5563,9),"")</f>
        <v/>
      </c>
      <c r="V5563" s="60" t="str">
        <f>W5563&amp;H5563</f>
        <v/>
      </c>
      <c r="W5563" s="60" t="str">
        <f>_xlfn.LET(_xlpm.TextCell,TEXT(G5563,"###"),IF(_xlpm.TextCell&lt;&gt;"",IF(StyleSpaceSplit,IFERROR(IF(FIND(" ",_xlpm.TextCell)&gt;=1,MID(_xlpm.TextCell,1,FIND(" ",_xlpm.TextCell)-1),_xlpm.TextCell),_xlpm.TextCell),_xlpm.TextCell),""))</f>
        <v/>
      </c>
      <c r="X5563" s="60" t="str">
        <f>IF(A5563&lt;&gt;"",IFERROR(IF(FIND(" ",G5563)&gt;=1,MID(G5563,FIND(" ",G5563)+1,LEN(G5563)),""),""),"")</f>
        <v/>
      </c>
      <c r="AC5563" s="51">
        <f>IFERROR(VALUE(MID($C5563,1,2)),0)</f>
        <v>0</v>
      </c>
      <c r="AD5563" s="44">
        <f>IFERROR(VALUE(MID($C5563,4,3)),0)</f>
        <v>0</v>
      </c>
      <c r="AE5563" s="51">
        <f>VALUE(RIGHT("00"&amp;AC5563,2)&amp;RIGHT("000"&amp;AD5563,3))</f>
        <v>0</v>
      </c>
    </row>
    <row r="5564" spans="1:31">
      <c r="A5564" s="60" t="str">
        <f>IF(G5564&amp;Q5564&lt;&gt;"",W5564&amp;Q5564,"")</f>
        <v/>
      </c>
      <c r="B5564" s="60" t="str">
        <f>IF(C5564&lt;&gt;"",LEFT(C5564,9),"")</f>
        <v/>
      </c>
      <c r="V5564" s="60" t="str">
        <f>W5564&amp;H5564</f>
        <v/>
      </c>
      <c r="W5564" s="60" t="str">
        <f>_xlfn.LET(_xlpm.TextCell,TEXT(G5564,"###"),IF(_xlpm.TextCell&lt;&gt;"",IF(StyleSpaceSplit,IFERROR(IF(FIND(" ",_xlpm.TextCell)&gt;=1,MID(_xlpm.TextCell,1,FIND(" ",_xlpm.TextCell)-1),_xlpm.TextCell),_xlpm.TextCell),_xlpm.TextCell),""))</f>
        <v/>
      </c>
      <c r="X5564" s="60" t="str">
        <f>IF(A5564&lt;&gt;"",IFERROR(IF(FIND(" ",G5564)&gt;=1,MID(G5564,FIND(" ",G5564)+1,LEN(G5564)),""),""),"")</f>
        <v/>
      </c>
      <c r="AC5564" s="51">
        <f>IFERROR(VALUE(MID($C5564,1,2)),0)</f>
        <v>0</v>
      </c>
      <c r="AD5564" s="44">
        <f>IFERROR(VALUE(MID($C5564,4,3)),0)</f>
        <v>0</v>
      </c>
      <c r="AE5564" s="51">
        <f>VALUE(RIGHT("00"&amp;AC5564,2)&amp;RIGHT("000"&amp;AD5564,3))</f>
        <v>0</v>
      </c>
    </row>
    <row r="5565" spans="1:31">
      <c r="A5565" s="60" t="str">
        <f>IF(G5565&amp;Q5565&lt;&gt;"",W5565&amp;Q5565,"")</f>
        <v/>
      </c>
      <c r="B5565" s="60" t="str">
        <f>IF(C5565&lt;&gt;"",LEFT(C5565,9),"")</f>
        <v/>
      </c>
      <c r="V5565" s="60" t="str">
        <f>W5565&amp;H5565</f>
        <v/>
      </c>
      <c r="W5565" s="60" t="str">
        <f>_xlfn.LET(_xlpm.TextCell,TEXT(G5565,"###"),IF(_xlpm.TextCell&lt;&gt;"",IF(StyleSpaceSplit,IFERROR(IF(FIND(" ",_xlpm.TextCell)&gt;=1,MID(_xlpm.TextCell,1,FIND(" ",_xlpm.TextCell)-1),_xlpm.TextCell),_xlpm.TextCell),_xlpm.TextCell),""))</f>
        <v/>
      </c>
      <c r="X5565" s="60" t="str">
        <f>IF(A5565&lt;&gt;"",IFERROR(IF(FIND(" ",G5565)&gt;=1,MID(G5565,FIND(" ",G5565)+1,LEN(G5565)),""),""),"")</f>
        <v/>
      </c>
      <c r="AC5565" s="51">
        <f>IFERROR(VALUE(MID($C5565,1,2)),0)</f>
        <v>0</v>
      </c>
      <c r="AD5565" s="44">
        <f>IFERROR(VALUE(MID($C5565,4,3)),0)</f>
        <v>0</v>
      </c>
      <c r="AE5565" s="51">
        <f>VALUE(RIGHT("00"&amp;AC5565,2)&amp;RIGHT("000"&amp;AD5565,3))</f>
        <v>0</v>
      </c>
    </row>
    <row r="5566" spans="1:31">
      <c r="A5566" s="60" t="str">
        <f>IF(G5566&amp;Q5566&lt;&gt;"",W5566&amp;Q5566,"")</f>
        <v/>
      </c>
      <c r="B5566" s="60" t="str">
        <f>IF(C5566&lt;&gt;"",LEFT(C5566,9),"")</f>
        <v/>
      </c>
      <c r="V5566" s="60" t="str">
        <f>W5566&amp;H5566</f>
        <v/>
      </c>
      <c r="W5566" s="60" t="str">
        <f>_xlfn.LET(_xlpm.TextCell,TEXT(G5566,"###"),IF(_xlpm.TextCell&lt;&gt;"",IF(StyleSpaceSplit,IFERROR(IF(FIND(" ",_xlpm.TextCell)&gt;=1,MID(_xlpm.TextCell,1,FIND(" ",_xlpm.TextCell)-1),_xlpm.TextCell),_xlpm.TextCell),_xlpm.TextCell),""))</f>
        <v/>
      </c>
      <c r="X5566" s="60" t="str">
        <f>IF(A5566&lt;&gt;"",IFERROR(IF(FIND(" ",G5566)&gt;=1,MID(G5566,FIND(" ",G5566)+1,LEN(G5566)),""),""),"")</f>
        <v/>
      </c>
      <c r="AC5566" s="51">
        <f>IFERROR(VALUE(MID($C5566,1,2)),0)</f>
        <v>0</v>
      </c>
      <c r="AD5566" s="44">
        <f>IFERROR(VALUE(MID($C5566,4,3)),0)</f>
        <v>0</v>
      </c>
      <c r="AE5566" s="51">
        <f>VALUE(RIGHT("00"&amp;AC5566,2)&amp;RIGHT("000"&amp;AD5566,3))</f>
        <v>0</v>
      </c>
    </row>
    <row r="5567" spans="1:31">
      <c r="A5567" s="60" t="str">
        <f>IF(G5567&amp;Q5567&lt;&gt;"",W5567&amp;Q5567,"")</f>
        <v/>
      </c>
      <c r="B5567" s="60" t="str">
        <f>IF(C5567&lt;&gt;"",LEFT(C5567,9),"")</f>
        <v/>
      </c>
      <c r="V5567" s="60" t="str">
        <f>W5567&amp;H5567</f>
        <v/>
      </c>
      <c r="W5567" s="60" t="str">
        <f>_xlfn.LET(_xlpm.TextCell,TEXT(G5567,"###"),IF(_xlpm.TextCell&lt;&gt;"",IF(StyleSpaceSplit,IFERROR(IF(FIND(" ",_xlpm.TextCell)&gt;=1,MID(_xlpm.TextCell,1,FIND(" ",_xlpm.TextCell)-1),_xlpm.TextCell),_xlpm.TextCell),_xlpm.TextCell),""))</f>
        <v/>
      </c>
      <c r="X5567" s="60" t="str">
        <f>IF(A5567&lt;&gt;"",IFERROR(IF(FIND(" ",G5567)&gt;=1,MID(G5567,FIND(" ",G5567)+1,LEN(G5567)),""),""),"")</f>
        <v/>
      </c>
      <c r="AC5567" s="51">
        <f>IFERROR(VALUE(MID($C5567,1,2)),0)</f>
        <v>0</v>
      </c>
      <c r="AD5567" s="44">
        <f>IFERROR(VALUE(MID($C5567,4,3)),0)</f>
        <v>0</v>
      </c>
      <c r="AE5567" s="51">
        <f>VALUE(RIGHT("00"&amp;AC5567,2)&amp;RIGHT("000"&amp;AD5567,3))</f>
        <v>0</v>
      </c>
    </row>
    <row r="5568" spans="1:31">
      <c r="A5568" s="60" t="str">
        <f>IF(G5568&amp;Q5568&lt;&gt;"",W5568&amp;Q5568,"")</f>
        <v/>
      </c>
      <c r="B5568" s="60" t="str">
        <f>IF(C5568&lt;&gt;"",LEFT(C5568,9),"")</f>
        <v/>
      </c>
      <c r="V5568" s="60" t="str">
        <f>W5568&amp;H5568</f>
        <v/>
      </c>
      <c r="W5568" s="60" t="str">
        <f>_xlfn.LET(_xlpm.TextCell,TEXT(G5568,"###"),IF(_xlpm.TextCell&lt;&gt;"",IF(StyleSpaceSplit,IFERROR(IF(FIND(" ",_xlpm.TextCell)&gt;=1,MID(_xlpm.TextCell,1,FIND(" ",_xlpm.TextCell)-1),_xlpm.TextCell),_xlpm.TextCell),_xlpm.TextCell),""))</f>
        <v/>
      </c>
      <c r="X5568" s="60" t="str">
        <f>IF(A5568&lt;&gt;"",IFERROR(IF(FIND(" ",G5568)&gt;=1,MID(G5568,FIND(" ",G5568)+1,LEN(G5568)),""),""),"")</f>
        <v/>
      </c>
      <c r="AC5568" s="51">
        <f>IFERROR(VALUE(MID($C5568,1,2)),0)</f>
        <v>0</v>
      </c>
      <c r="AD5568" s="44">
        <f>IFERROR(VALUE(MID($C5568,4,3)),0)</f>
        <v>0</v>
      </c>
      <c r="AE5568" s="51">
        <f>VALUE(RIGHT("00"&amp;AC5568,2)&amp;RIGHT("000"&amp;AD5568,3))</f>
        <v>0</v>
      </c>
    </row>
    <row r="5569" spans="1:31">
      <c r="A5569" s="60" t="str">
        <f>IF(G5569&amp;Q5569&lt;&gt;"",W5569&amp;Q5569,"")</f>
        <v/>
      </c>
      <c r="B5569" s="60" t="str">
        <f>IF(C5569&lt;&gt;"",LEFT(C5569,9),"")</f>
        <v/>
      </c>
      <c r="V5569" s="60" t="str">
        <f>W5569&amp;H5569</f>
        <v/>
      </c>
      <c r="W5569" s="60" t="str">
        <f>_xlfn.LET(_xlpm.TextCell,TEXT(G5569,"###"),IF(_xlpm.TextCell&lt;&gt;"",IF(StyleSpaceSplit,IFERROR(IF(FIND(" ",_xlpm.TextCell)&gt;=1,MID(_xlpm.TextCell,1,FIND(" ",_xlpm.TextCell)-1),_xlpm.TextCell),_xlpm.TextCell),_xlpm.TextCell),""))</f>
        <v/>
      </c>
      <c r="X5569" s="60" t="str">
        <f>IF(A5569&lt;&gt;"",IFERROR(IF(FIND(" ",G5569)&gt;=1,MID(G5569,FIND(" ",G5569)+1,LEN(G5569)),""),""),"")</f>
        <v/>
      </c>
      <c r="AC5569" s="51">
        <f>IFERROR(VALUE(MID($C5569,1,2)),0)</f>
        <v>0</v>
      </c>
      <c r="AD5569" s="44">
        <f>IFERROR(VALUE(MID($C5569,4,3)),0)</f>
        <v>0</v>
      </c>
      <c r="AE5569" s="51">
        <f>VALUE(RIGHT("00"&amp;AC5569,2)&amp;RIGHT("000"&amp;AD5569,3))</f>
        <v>0</v>
      </c>
    </row>
    <row r="5570" spans="1:31">
      <c r="A5570" s="60" t="str">
        <f>IF(G5570&amp;Q5570&lt;&gt;"",W5570&amp;Q5570,"")</f>
        <v/>
      </c>
      <c r="B5570" s="60" t="str">
        <f>IF(C5570&lt;&gt;"",LEFT(C5570,9),"")</f>
        <v/>
      </c>
      <c r="V5570" s="60" t="str">
        <f>W5570&amp;H5570</f>
        <v/>
      </c>
      <c r="W5570" s="60" t="str">
        <f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>IF(A5570&lt;&gt;"",IFERROR(IF(FIND(" ",G5570)&gt;=1,MID(G5570,FIND(" ",G5570)+1,LEN(G5570)),""),""),"")</f>
        <v/>
      </c>
      <c r="AC5570" s="51">
        <f>IFERROR(VALUE(MID($C5570,1,2)),0)</f>
        <v>0</v>
      </c>
      <c r="AD5570" s="44">
        <f>IFERROR(VALUE(MID($C5570,4,3)),0)</f>
        <v>0</v>
      </c>
      <c r="AE5570" s="51">
        <f>VALUE(RIGHT("00"&amp;AC5570,2)&amp;RIGHT("000"&amp;AD5570,3))</f>
        <v>0</v>
      </c>
    </row>
    <row r="5571" spans="1:31">
      <c r="A5571" s="60" t="str">
        <f>IF(G5571&amp;Q5571&lt;&gt;"",W5571&amp;Q5571,"")</f>
        <v/>
      </c>
      <c r="B5571" s="60" t="str">
        <f>IF(C5571&lt;&gt;"",LEFT(C5571,9),"")</f>
        <v/>
      </c>
      <c r="V5571" s="60" t="str">
        <f>W5571&amp;H5571</f>
        <v/>
      </c>
      <c r="W5571" s="60" t="str">
        <f>_xlfn.LET(_xlpm.TextCell,TEXT(G5571,"###"),IF(_xlpm.TextCell&lt;&gt;"",IF(StyleSpaceSplit,IFERROR(IF(FIND(" ",_xlpm.TextCell)&gt;=1,MID(_xlpm.TextCell,1,FIND(" ",_xlpm.TextCell)-1),_xlpm.TextCell),_xlpm.TextCell),_xlpm.TextCell),""))</f>
        <v/>
      </c>
      <c r="X5571" s="60" t="str">
        <f>IF(A5571&lt;&gt;"",IFERROR(IF(FIND(" ",G5571)&gt;=1,MID(G5571,FIND(" ",G5571)+1,LEN(G5571)),""),""),"")</f>
        <v/>
      </c>
      <c r="AC5571" s="51">
        <f>IFERROR(VALUE(MID($C5571,1,2)),0)</f>
        <v>0</v>
      </c>
      <c r="AD5571" s="44">
        <f>IFERROR(VALUE(MID($C5571,4,3)),0)</f>
        <v>0</v>
      </c>
      <c r="AE5571" s="51">
        <f>VALUE(RIGHT("00"&amp;AC5571,2)&amp;RIGHT("000"&amp;AD5571,3))</f>
        <v>0</v>
      </c>
    </row>
    <row r="5572" spans="1:31">
      <c r="A5572" s="60" t="str">
        <f>IF(G5572&amp;Q5572&lt;&gt;"",W5572&amp;Q5572,"")</f>
        <v/>
      </c>
      <c r="B5572" s="60" t="str">
        <f>IF(C5572&lt;&gt;"",LEFT(C5572,9),"")</f>
        <v/>
      </c>
      <c r="V5572" s="60" t="str">
        <f>W5572&amp;H5572</f>
        <v/>
      </c>
      <c r="W5572" s="60" t="str">
        <f>_xlfn.LET(_xlpm.TextCell,TEXT(G5572,"###"),IF(_xlpm.TextCell&lt;&gt;"",IF(StyleSpaceSplit,IFERROR(IF(FIND(" ",_xlpm.TextCell)&gt;=1,MID(_xlpm.TextCell,1,FIND(" ",_xlpm.TextCell)-1),_xlpm.TextCell),_xlpm.TextCell),_xlpm.TextCell),""))</f>
        <v/>
      </c>
      <c r="X5572" s="60" t="str">
        <f>IF(A5572&lt;&gt;"",IFERROR(IF(FIND(" ",G5572)&gt;=1,MID(G5572,FIND(" ",G5572)+1,LEN(G5572)),""),""),"")</f>
        <v/>
      </c>
      <c r="AC5572" s="51">
        <f>IFERROR(VALUE(MID($C5572,1,2)),0)</f>
        <v>0</v>
      </c>
      <c r="AD5572" s="44">
        <f>IFERROR(VALUE(MID($C5572,4,3)),0)</f>
        <v>0</v>
      </c>
      <c r="AE5572" s="51">
        <f>VALUE(RIGHT("00"&amp;AC5572,2)&amp;RIGHT("000"&amp;AD5572,3))</f>
        <v>0</v>
      </c>
    </row>
    <row r="5573" spans="1:31">
      <c r="A5573" s="60" t="str">
        <f>IF(G5573&amp;Q5573&lt;&gt;"",W5573&amp;Q5573,"")</f>
        <v/>
      </c>
      <c r="B5573" s="60" t="str">
        <f>IF(C5573&lt;&gt;"",LEFT(C5573,9),"")</f>
        <v/>
      </c>
      <c r="V5573" s="60" t="str">
        <f>W5573&amp;H5573</f>
        <v/>
      </c>
      <c r="W5573" s="60" t="str">
        <f>_xlfn.LET(_xlpm.TextCell,TEXT(G5573,"###"),IF(_xlpm.TextCell&lt;&gt;"",IF(StyleSpaceSplit,IFERROR(IF(FIND(" ",_xlpm.TextCell)&gt;=1,MID(_xlpm.TextCell,1,FIND(" ",_xlpm.TextCell)-1),_xlpm.TextCell),_xlpm.TextCell),_xlpm.TextCell),""))</f>
        <v/>
      </c>
      <c r="X5573" s="60" t="str">
        <f>IF(A5573&lt;&gt;"",IFERROR(IF(FIND(" ",G5573)&gt;=1,MID(G5573,FIND(" ",G5573)+1,LEN(G5573)),""),""),"")</f>
        <v/>
      </c>
      <c r="AC5573" s="51">
        <f>IFERROR(VALUE(MID($C5573,1,2)),0)</f>
        <v>0</v>
      </c>
      <c r="AD5573" s="44">
        <f>IFERROR(VALUE(MID($C5573,4,3)),0)</f>
        <v>0</v>
      </c>
      <c r="AE5573" s="51">
        <f>VALUE(RIGHT("00"&amp;AC5573,2)&amp;RIGHT("000"&amp;AD5573,3))</f>
        <v>0</v>
      </c>
    </row>
    <row r="5574" spans="1:31">
      <c r="A5574" s="60" t="str">
        <f>IF(G5574&amp;Q5574&lt;&gt;"",W5574&amp;Q5574,"")</f>
        <v/>
      </c>
      <c r="B5574" s="60" t="str">
        <f>IF(C5574&lt;&gt;"",LEFT(C5574,9),"")</f>
        <v/>
      </c>
      <c r="V5574" s="60" t="str">
        <f>W5574&amp;H5574</f>
        <v/>
      </c>
      <c r="W5574" s="60" t="str">
        <f>_xlfn.LET(_xlpm.TextCell,TEXT(G5574,"###"),IF(_xlpm.TextCell&lt;&gt;"",IF(StyleSpaceSplit,IFERROR(IF(FIND(" ",_xlpm.TextCell)&gt;=1,MID(_xlpm.TextCell,1,FIND(" ",_xlpm.TextCell)-1),_xlpm.TextCell),_xlpm.TextCell),_xlpm.TextCell),""))</f>
        <v/>
      </c>
      <c r="X5574" s="60" t="str">
        <f>IF(A5574&lt;&gt;"",IFERROR(IF(FIND(" ",G5574)&gt;=1,MID(G5574,FIND(" ",G5574)+1,LEN(G5574)),""),""),"")</f>
        <v/>
      </c>
      <c r="AC5574" s="51">
        <f>IFERROR(VALUE(MID($C5574,1,2)),0)</f>
        <v>0</v>
      </c>
      <c r="AD5574" s="44">
        <f>IFERROR(VALUE(MID($C5574,4,3)),0)</f>
        <v>0</v>
      </c>
      <c r="AE5574" s="51">
        <f>VALUE(RIGHT("00"&amp;AC5574,2)&amp;RIGHT("000"&amp;AD5574,3))</f>
        <v>0</v>
      </c>
    </row>
    <row r="5575" spans="1:31">
      <c r="A5575" s="60" t="str">
        <f>IF(G5575&amp;Q5575&lt;&gt;"",W5575&amp;Q5575,"")</f>
        <v/>
      </c>
      <c r="B5575" s="60" t="str">
        <f>IF(C5575&lt;&gt;"",LEFT(C5575,9),"")</f>
        <v/>
      </c>
      <c r="V5575" s="60" t="str">
        <f>W5575&amp;H5575</f>
        <v/>
      </c>
      <c r="W5575" s="60" t="str">
        <f>_xlfn.LET(_xlpm.TextCell,TEXT(G5575,"###"),IF(_xlpm.TextCell&lt;&gt;"",IF(StyleSpaceSplit,IFERROR(IF(FIND(" ",_xlpm.TextCell)&gt;=1,MID(_xlpm.TextCell,1,FIND(" ",_xlpm.TextCell)-1),_xlpm.TextCell),_xlpm.TextCell),_xlpm.TextCell),""))</f>
        <v/>
      </c>
      <c r="X5575" s="60" t="str">
        <f>IF(A5575&lt;&gt;"",IFERROR(IF(FIND(" ",G5575)&gt;=1,MID(G5575,FIND(" ",G5575)+1,LEN(G5575)),""),""),"")</f>
        <v/>
      </c>
      <c r="AC5575" s="51">
        <f>IFERROR(VALUE(MID($C5575,1,2)),0)</f>
        <v>0</v>
      </c>
      <c r="AD5575" s="44">
        <f>IFERROR(VALUE(MID($C5575,4,3)),0)</f>
        <v>0</v>
      </c>
      <c r="AE5575" s="51">
        <f>VALUE(RIGHT("00"&amp;AC5575,2)&amp;RIGHT("000"&amp;AD5575,3))</f>
        <v>0</v>
      </c>
    </row>
    <row r="5576" spans="1:31">
      <c r="A5576" s="60" t="str">
        <f>IF(G5576&amp;Q5576&lt;&gt;"",W5576&amp;Q5576,"")</f>
        <v/>
      </c>
      <c r="B5576" s="60" t="str">
        <f>IF(C5576&lt;&gt;"",LEFT(C5576,9),"")</f>
        <v/>
      </c>
      <c r="V5576" s="60" t="str">
        <f>W5576&amp;H5576</f>
        <v/>
      </c>
      <c r="W5576" s="60" t="str">
        <f>_xlfn.LET(_xlpm.TextCell,TEXT(G5576,"###"),IF(_xlpm.TextCell&lt;&gt;"",IF(StyleSpaceSplit,IFERROR(IF(FIND(" ",_xlpm.TextCell)&gt;=1,MID(_xlpm.TextCell,1,FIND(" ",_xlpm.TextCell)-1),_xlpm.TextCell),_xlpm.TextCell),_xlpm.TextCell),""))</f>
        <v/>
      </c>
      <c r="X5576" s="60" t="str">
        <f>IF(A5576&lt;&gt;"",IFERROR(IF(FIND(" ",G5576)&gt;=1,MID(G5576,FIND(" ",G5576)+1,LEN(G5576)),""),""),"")</f>
        <v/>
      </c>
      <c r="AC5576" s="51">
        <f>IFERROR(VALUE(MID($C5576,1,2)),0)</f>
        <v>0</v>
      </c>
      <c r="AD5576" s="44">
        <f>IFERROR(VALUE(MID($C5576,4,3)),0)</f>
        <v>0</v>
      </c>
      <c r="AE5576" s="51">
        <f>VALUE(RIGHT("00"&amp;AC5576,2)&amp;RIGHT("000"&amp;AD5576,3))</f>
        <v>0</v>
      </c>
    </row>
    <row r="5577" spans="1:31">
      <c r="A5577" s="60" t="str">
        <f>IF(G5577&amp;Q5577&lt;&gt;"",W5577&amp;Q5577,"")</f>
        <v/>
      </c>
      <c r="B5577" s="60" t="str">
        <f>IF(C5577&lt;&gt;"",LEFT(C5577,9),"")</f>
        <v/>
      </c>
      <c r="V5577" s="60" t="str">
        <f>W5577&amp;H5577</f>
        <v/>
      </c>
      <c r="W5577" s="60" t="str">
        <f>_xlfn.LET(_xlpm.TextCell,TEXT(G5577,"###"),IF(_xlpm.TextCell&lt;&gt;"",IF(StyleSpaceSplit,IFERROR(IF(FIND(" ",_xlpm.TextCell)&gt;=1,MID(_xlpm.TextCell,1,FIND(" ",_xlpm.TextCell)-1),_xlpm.TextCell),_xlpm.TextCell),_xlpm.TextCell),""))</f>
        <v/>
      </c>
      <c r="X5577" s="60" t="str">
        <f>IF(A5577&lt;&gt;"",IFERROR(IF(FIND(" ",G5577)&gt;=1,MID(G5577,FIND(" ",G5577)+1,LEN(G5577)),""),""),"")</f>
        <v/>
      </c>
      <c r="AC5577" s="51">
        <f>IFERROR(VALUE(MID($C5577,1,2)),0)</f>
        <v>0</v>
      </c>
      <c r="AD5577" s="44">
        <f>IFERROR(VALUE(MID($C5577,4,3)),0)</f>
        <v>0</v>
      </c>
      <c r="AE5577" s="51">
        <f>VALUE(RIGHT("00"&amp;AC5577,2)&amp;RIGHT("000"&amp;AD5577,3))</f>
        <v>0</v>
      </c>
    </row>
    <row r="5578" spans="1:31">
      <c r="A5578" s="60" t="str">
        <f>IF(G5578&amp;Q5578&lt;&gt;"",W5578&amp;Q5578,"")</f>
        <v/>
      </c>
      <c r="B5578" s="60" t="str">
        <f>IF(C5578&lt;&gt;"",LEFT(C5578,9),"")</f>
        <v/>
      </c>
      <c r="V5578" s="60" t="str">
        <f>W5578&amp;H5578</f>
        <v/>
      </c>
      <c r="W5578" s="60" t="str">
        <f>_xlfn.LET(_xlpm.TextCell,TEXT(G5578,"###"),IF(_xlpm.TextCell&lt;&gt;"",IF(StyleSpaceSplit,IFERROR(IF(FIND(" ",_xlpm.TextCell)&gt;=1,MID(_xlpm.TextCell,1,FIND(" ",_xlpm.TextCell)-1),_xlpm.TextCell),_xlpm.TextCell),_xlpm.TextCell),""))</f>
        <v/>
      </c>
      <c r="X5578" s="60" t="str">
        <f>IF(A5578&lt;&gt;"",IFERROR(IF(FIND(" ",G5578)&gt;=1,MID(G5578,FIND(" ",G5578)+1,LEN(G5578)),""),""),"")</f>
        <v/>
      </c>
      <c r="AC5578" s="51">
        <f>IFERROR(VALUE(MID($C5578,1,2)),0)</f>
        <v>0</v>
      </c>
      <c r="AD5578" s="44">
        <f>IFERROR(VALUE(MID($C5578,4,3)),0)</f>
        <v>0</v>
      </c>
      <c r="AE5578" s="51">
        <f>VALUE(RIGHT("00"&amp;AC5578,2)&amp;RIGHT("000"&amp;AD5578,3))</f>
        <v>0</v>
      </c>
    </row>
    <row r="5579" spans="1:31">
      <c r="A5579" s="60" t="str">
        <f>IF(G5579&amp;Q5579&lt;&gt;"",W5579&amp;Q5579,"")</f>
        <v/>
      </c>
      <c r="B5579" s="60" t="str">
        <f>IF(C5579&lt;&gt;"",LEFT(C5579,9),"")</f>
        <v/>
      </c>
      <c r="V5579" s="60" t="str">
        <f>W5579&amp;H5579</f>
        <v/>
      </c>
      <c r="W5579" s="60" t="str">
        <f>_xlfn.LET(_xlpm.TextCell,TEXT(G5579,"###"),IF(_xlpm.TextCell&lt;&gt;"",IF(StyleSpaceSplit,IFERROR(IF(FIND(" ",_xlpm.TextCell)&gt;=1,MID(_xlpm.TextCell,1,FIND(" ",_xlpm.TextCell)-1),_xlpm.TextCell),_xlpm.TextCell),_xlpm.TextCell),""))</f>
        <v/>
      </c>
      <c r="X5579" s="60" t="str">
        <f>IF(A5579&lt;&gt;"",IFERROR(IF(FIND(" ",G5579)&gt;=1,MID(G5579,FIND(" ",G5579)+1,LEN(G5579)),""),""),"")</f>
        <v/>
      </c>
      <c r="AC5579" s="51">
        <f>IFERROR(VALUE(MID($C5579,1,2)),0)</f>
        <v>0</v>
      </c>
      <c r="AD5579" s="44">
        <f>IFERROR(VALUE(MID($C5579,4,3)),0)</f>
        <v>0</v>
      </c>
      <c r="AE5579" s="51">
        <f>VALUE(RIGHT("00"&amp;AC5579,2)&amp;RIGHT("000"&amp;AD5579,3))</f>
        <v>0</v>
      </c>
    </row>
    <row r="5580" spans="1:31">
      <c r="A5580" s="60" t="str">
        <f>IF(G5580&amp;Q5580&lt;&gt;"",W5580&amp;Q5580,"")</f>
        <v/>
      </c>
      <c r="B5580" s="60" t="str">
        <f>IF(C5580&lt;&gt;"",LEFT(C5580,9),"")</f>
        <v/>
      </c>
      <c r="V5580" s="60" t="str">
        <f>W5580&amp;H5580</f>
        <v/>
      </c>
      <c r="W5580" s="60" t="str">
        <f>_xlfn.LET(_xlpm.TextCell,TEXT(G5580,"###"),IF(_xlpm.TextCell&lt;&gt;"",IF(StyleSpaceSplit,IFERROR(IF(FIND(" ",_xlpm.TextCell)&gt;=1,MID(_xlpm.TextCell,1,FIND(" ",_xlpm.TextCell)-1),_xlpm.TextCell),_xlpm.TextCell),_xlpm.TextCell),""))</f>
        <v/>
      </c>
      <c r="X5580" s="60" t="str">
        <f>IF(A5580&lt;&gt;"",IFERROR(IF(FIND(" ",G5580)&gt;=1,MID(G5580,FIND(" ",G5580)+1,LEN(G5580)),""),""),"")</f>
        <v/>
      </c>
      <c r="AC5580" s="51">
        <f>IFERROR(VALUE(MID($C5580,1,2)),0)</f>
        <v>0</v>
      </c>
      <c r="AD5580" s="44">
        <f>IFERROR(VALUE(MID($C5580,4,3)),0)</f>
        <v>0</v>
      </c>
      <c r="AE5580" s="51">
        <f>VALUE(RIGHT("00"&amp;AC5580,2)&amp;RIGHT("000"&amp;AD5580,3))</f>
        <v>0</v>
      </c>
    </row>
    <row r="5581" spans="1:31">
      <c r="A5581" s="60" t="str">
        <f>IF(G5581&amp;Q5581&lt;&gt;"",W5581&amp;Q5581,"")</f>
        <v/>
      </c>
      <c r="B5581" s="60" t="str">
        <f>IF(C5581&lt;&gt;"",LEFT(C5581,9),"")</f>
        <v/>
      </c>
      <c r="V5581" s="60" t="str">
        <f>W5581&amp;H5581</f>
        <v/>
      </c>
      <c r="W5581" s="60" t="str">
        <f>_xlfn.LET(_xlpm.TextCell,TEXT(G5581,"###"),IF(_xlpm.TextCell&lt;&gt;"",IF(StyleSpaceSplit,IFERROR(IF(FIND(" ",_xlpm.TextCell)&gt;=1,MID(_xlpm.TextCell,1,FIND(" ",_xlpm.TextCell)-1),_xlpm.TextCell),_xlpm.TextCell),_xlpm.TextCell),""))</f>
        <v/>
      </c>
      <c r="X5581" s="60" t="str">
        <f>IF(A5581&lt;&gt;"",IFERROR(IF(FIND(" ",G5581)&gt;=1,MID(G5581,FIND(" ",G5581)+1,LEN(G5581)),""),""),"")</f>
        <v/>
      </c>
      <c r="AC5581" s="51">
        <f>IFERROR(VALUE(MID($C5581,1,2)),0)</f>
        <v>0</v>
      </c>
      <c r="AD5581" s="44">
        <f>IFERROR(VALUE(MID($C5581,4,3)),0)</f>
        <v>0</v>
      </c>
      <c r="AE5581" s="51">
        <f>VALUE(RIGHT("00"&amp;AC5581,2)&amp;RIGHT("000"&amp;AD5581,3))</f>
        <v>0</v>
      </c>
    </row>
    <row r="5582" spans="1:31">
      <c r="A5582" s="60" t="str">
        <f>IF(G5582&amp;Q5582&lt;&gt;"",W5582&amp;Q5582,"")</f>
        <v/>
      </c>
      <c r="B5582" s="60" t="str">
        <f>IF(C5582&lt;&gt;"",LEFT(C5582,9),"")</f>
        <v/>
      </c>
      <c r="V5582" s="60" t="str">
        <f>W5582&amp;H5582</f>
        <v/>
      </c>
      <c r="W5582" s="60" t="str">
        <f>_xlfn.LET(_xlpm.TextCell,TEXT(G5582,"###"),IF(_xlpm.TextCell&lt;&gt;"",IF(StyleSpaceSplit,IFERROR(IF(FIND(" ",_xlpm.TextCell)&gt;=1,MID(_xlpm.TextCell,1,FIND(" ",_xlpm.TextCell)-1),_xlpm.TextCell),_xlpm.TextCell),_xlpm.TextCell),""))</f>
        <v/>
      </c>
      <c r="X5582" s="60" t="str">
        <f>IF(A5582&lt;&gt;"",IFERROR(IF(FIND(" ",G5582)&gt;=1,MID(G5582,FIND(" ",G5582)+1,LEN(G5582)),""),""),"")</f>
        <v/>
      </c>
      <c r="AC5582" s="51">
        <f>IFERROR(VALUE(MID($C5582,1,2)),0)</f>
        <v>0</v>
      </c>
      <c r="AD5582" s="44">
        <f>IFERROR(VALUE(MID($C5582,4,3)),0)</f>
        <v>0</v>
      </c>
      <c r="AE5582" s="51">
        <f>VALUE(RIGHT("00"&amp;AC5582,2)&amp;RIGHT("000"&amp;AD5582,3))</f>
        <v>0</v>
      </c>
    </row>
    <row r="5583" spans="1:31">
      <c r="A5583" s="60" t="str">
        <f>IF(G5583&amp;Q5583&lt;&gt;"",W5583&amp;Q5583,"")</f>
        <v/>
      </c>
      <c r="B5583" s="60" t="str">
        <f>IF(C5583&lt;&gt;"",LEFT(C5583,9),"")</f>
        <v/>
      </c>
      <c r="V5583" s="60" t="str">
        <f>W5583&amp;H5583</f>
        <v/>
      </c>
      <c r="W5583" s="60" t="str">
        <f>_xlfn.LET(_xlpm.TextCell,TEXT(G5583,"###"),IF(_xlpm.TextCell&lt;&gt;"",IF(StyleSpaceSplit,IFERROR(IF(FIND(" ",_xlpm.TextCell)&gt;=1,MID(_xlpm.TextCell,1,FIND(" ",_xlpm.TextCell)-1),_xlpm.TextCell),_xlpm.TextCell),_xlpm.TextCell),""))</f>
        <v/>
      </c>
      <c r="X5583" s="60" t="str">
        <f>IF(A5583&lt;&gt;"",IFERROR(IF(FIND(" ",G5583)&gt;=1,MID(G5583,FIND(" ",G5583)+1,LEN(G5583)),""),""),"")</f>
        <v/>
      </c>
      <c r="AC5583" s="51">
        <f>IFERROR(VALUE(MID($C5583,1,2)),0)</f>
        <v>0</v>
      </c>
      <c r="AD5583" s="44">
        <f>IFERROR(VALUE(MID($C5583,4,3)),0)</f>
        <v>0</v>
      </c>
      <c r="AE5583" s="51">
        <f>VALUE(RIGHT("00"&amp;AC5583,2)&amp;RIGHT("000"&amp;AD5583,3))</f>
        <v>0</v>
      </c>
    </row>
    <row r="5584" spans="1:31">
      <c r="A5584" s="60" t="str">
        <f>IF(G5584&amp;Q5584&lt;&gt;"",W5584&amp;Q5584,"")</f>
        <v/>
      </c>
      <c r="B5584" s="60" t="str">
        <f>IF(C5584&lt;&gt;"",LEFT(C5584,9),"")</f>
        <v/>
      </c>
      <c r="V5584" s="60" t="str">
        <f>W5584&amp;H5584</f>
        <v/>
      </c>
      <c r="W5584" s="60" t="str">
        <f>_xlfn.LET(_xlpm.TextCell,TEXT(G5584,"###"),IF(_xlpm.TextCell&lt;&gt;"",IF(StyleSpaceSplit,IFERROR(IF(FIND(" ",_xlpm.TextCell)&gt;=1,MID(_xlpm.TextCell,1,FIND(" ",_xlpm.TextCell)-1),_xlpm.TextCell),_xlpm.TextCell),_xlpm.TextCell),""))</f>
        <v/>
      </c>
      <c r="X5584" s="60" t="str">
        <f>IF(A5584&lt;&gt;"",IFERROR(IF(FIND(" ",G5584)&gt;=1,MID(G5584,FIND(" ",G5584)+1,LEN(G5584)),""),""),"")</f>
        <v/>
      </c>
      <c r="AC5584" s="51">
        <f>IFERROR(VALUE(MID($C5584,1,2)),0)</f>
        <v>0</v>
      </c>
      <c r="AD5584" s="44">
        <f>IFERROR(VALUE(MID($C5584,4,3)),0)</f>
        <v>0</v>
      </c>
      <c r="AE5584" s="51">
        <f>VALUE(RIGHT("00"&amp;AC5584,2)&amp;RIGHT("000"&amp;AD5584,3))</f>
        <v>0</v>
      </c>
    </row>
    <row r="5585" spans="1:31">
      <c r="A5585" s="60" t="str">
        <f>IF(G5585&amp;Q5585&lt;&gt;"",W5585&amp;Q5585,"")</f>
        <v/>
      </c>
      <c r="B5585" s="60" t="str">
        <f>IF(C5585&lt;&gt;"",LEFT(C5585,9),"")</f>
        <v/>
      </c>
      <c r="V5585" s="60" t="str">
        <f>W5585&amp;H5585</f>
        <v/>
      </c>
      <c r="W5585" s="60" t="str">
        <f>_xlfn.LET(_xlpm.TextCell,TEXT(G5585,"###"),IF(_xlpm.TextCell&lt;&gt;"",IF(StyleSpaceSplit,IFERROR(IF(FIND(" ",_xlpm.TextCell)&gt;=1,MID(_xlpm.TextCell,1,FIND(" ",_xlpm.TextCell)-1),_xlpm.TextCell),_xlpm.TextCell),_xlpm.TextCell),""))</f>
        <v/>
      </c>
      <c r="X5585" s="60" t="str">
        <f>IF(A5585&lt;&gt;"",IFERROR(IF(FIND(" ",G5585)&gt;=1,MID(G5585,FIND(" ",G5585)+1,LEN(G5585)),""),""),"")</f>
        <v/>
      </c>
      <c r="AC5585" s="51">
        <f>IFERROR(VALUE(MID($C5585,1,2)),0)</f>
        <v>0</v>
      </c>
      <c r="AD5585" s="44">
        <f>IFERROR(VALUE(MID($C5585,4,3)),0)</f>
        <v>0</v>
      </c>
      <c r="AE5585" s="51">
        <f>VALUE(RIGHT("00"&amp;AC5585,2)&amp;RIGHT("000"&amp;AD5585,3))</f>
        <v>0</v>
      </c>
    </row>
    <row r="5586" spans="1:31">
      <c r="A5586" s="60" t="str">
        <f>IF(G5586&amp;Q5586&lt;&gt;"",W5586&amp;Q5586,"")</f>
        <v/>
      </c>
      <c r="B5586" s="60" t="str">
        <f>IF(C5586&lt;&gt;"",LEFT(C5586,9),"")</f>
        <v/>
      </c>
      <c r="V5586" s="60" t="str">
        <f>W5586&amp;H5586</f>
        <v/>
      </c>
      <c r="W5586" s="60" t="str">
        <f>_xlfn.LET(_xlpm.TextCell,TEXT(G5586,"###"),IF(_xlpm.TextCell&lt;&gt;"",IF(StyleSpaceSplit,IFERROR(IF(FIND(" ",_xlpm.TextCell)&gt;=1,MID(_xlpm.TextCell,1,FIND(" ",_xlpm.TextCell)-1),_xlpm.TextCell),_xlpm.TextCell),_xlpm.TextCell),""))</f>
        <v/>
      </c>
      <c r="X5586" s="60" t="str">
        <f>IF(A5586&lt;&gt;"",IFERROR(IF(FIND(" ",G5586)&gt;=1,MID(G5586,FIND(" ",G5586)+1,LEN(G5586)),""),""),"")</f>
        <v/>
      </c>
      <c r="AC5586" s="51">
        <f>IFERROR(VALUE(MID($C5586,1,2)),0)</f>
        <v>0</v>
      </c>
      <c r="AD5586" s="44">
        <f>IFERROR(VALUE(MID($C5586,4,3)),0)</f>
        <v>0</v>
      </c>
      <c r="AE5586" s="51">
        <f>VALUE(RIGHT("00"&amp;AC5586,2)&amp;RIGHT("000"&amp;AD5586,3))</f>
        <v>0</v>
      </c>
    </row>
    <row r="5587" spans="1:31">
      <c r="A5587" s="60" t="str">
        <f>IF(G5587&amp;Q5587&lt;&gt;"",W5587&amp;Q5587,"")</f>
        <v/>
      </c>
      <c r="B5587" s="60" t="str">
        <f>IF(C5587&lt;&gt;"",LEFT(C5587,9),"")</f>
        <v/>
      </c>
      <c r="V5587" s="60" t="str">
        <f>W5587&amp;H5587</f>
        <v/>
      </c>
      <c r="W5587" s="60" t="str">
        <f>_xlfn.LET(_xlpm.TextCell,TEXT(G5587,"###"),IF(_xlpm.TextCell&lt;&gt;"",IF(StyleSpaceSplit,IFERROR(IF(FIND(" ",_xlpm.TextCell)&gt;=1,MID(_xlpm.TextCell,1,FIND(" ",_xlpm.TextCell)-1),_xlpm.TextCell),_xlpm.TextCell),_xlpm.TextCell),""))</f>
        <v/>
      </c>
      <c r="X5587" s="60" t="str">
        <f>IF(A5587&lt;&gt;"",IFERROR(IF(FIND(" ",G5587)&gt;=1,MID(G5587,FIND(" ",G5587)+1,LEN(G5587)),""),""),"")</f>
        <v/>
      </c>
      <c r="AC5587" s="51">
        <f>IFERROR(VALUE(MID($C5587,1,2)),0)</f>
        <v>0</v>
      </c>
      <c r="AD5587" s="44">
        <f>IFERROR(VALUE(MID($C5587,4,3)),0)</f>
        <v>0</v>
      </c>
      <c r="AE5587" s="51">
        <f>VALUE(RIGHT("00"&amp;AC5587,2)&amp;RIGHT("000"&amp;AD5587,3))</f>
        <v>0</v>
      </c>
    </row>
    <row r="5588" spans="1:31">
      <c r="A5588" s="60" t="str">
        <f>IF(G5588&amp;Q5588&lt;&gt;"",W5588&amp;Q5588,"")</f>
        <v/>
      </c>
      <c r="B5588" s="60" t="str">
        <f>IF(C5588&lt;&gt;"",LEFT(C5588,9),"")</f>
        <v/>
      </c>
      <c r="V5588" s="60" t="str">
        <f>W5588&amp;H5588</f>
        <v/>
      </c>
      <c r="W5588" s="60" t="str">
        <f>_xlfn.LET(_xlpm.TextCell,TEXT(G5588,"###"),IF(_xlpm.TextCell&lt;&gt;"",IF(StyleSpaceSplit,IFERROR(IF(FIND(" ",_xlpm.TextCell)&gt;=1,MID(_xlpm.TextCell,1,FIND(" ",_xlpm.TextCell)-1),_xlpm.TextCell),_xlpm.TextCell),_xlpm.TextCell),""))</f>
        <v/>
      </c>
      <c r="X5588" s="60" t="str">
        <f>IF(A5588&lt;&gt;"",IFERROR(IF(FIND(" ",G5588)&gt;=1,MID(G5588,FIND(" ",G5588)+1,LEN(G5588)),""),""),"")</f>
        <v/>
      </c>
      <c r="AC5588" s="51">
        <f>IFERROR(VALUE(MID($C5588,1,2)),0)</f>
        <v>0</v>
      </c>
      <c r="AD5588" s="44">
        <f>IFERROR(VALUE(MID($C5588,4,3)),0)</f>
        <v>0</v>
      </c>
      <c r="AE5588" s="51">
        <f>VALUE(RIGHT("00"&amp;AC5588,2)&amp;RIGHT("000"&amp;AD5588,3))</f>
        <v>0</v>
      </c>
    </row>
    <row r="5589" spans="1:31">
      <c r="A5589" s="60" t="str">
        <f>IF(G5589&amp;Q5589&lt;&gt;"",W5589&amp;Q5589,"")</f>
        <v/>
      </c>
      <c r="B5589" s="60" t="str">
        <f>IF(C5589&lt;&gt;"",LEFT(C5589,9),"")</f>
        <v/>
      </c>
      <c r="V5589" s="60" t="str">
        <f>W5589&amp;H5589</f>
        <v/>
      </c>
      <c r="W5589" s="60" t="str">
        <f>_xlfn.LET(_xlpm.TextCell,TEXT(G5589,"###"),IF(_xlpm.TextCell&lt;&gt;"",IF(StyleSpaceSplit,IFERROR(IF(FIND(" ",_xlpm.TextCell)&gt;=1,MID(_xlpm.TextCell,1,FIND(" ",_xlpm.TextCell)-1),_xlpm.TextCell),_xlpm.TextCell),_xlpm.TextCell),""))</f>
        <v/>
      </c>
      <c r="X5589" s="60" t="str">
        <f>IF(A5589&lt;&gt;"",IFERROR(IF(FIND(" ",G5589)&gt;=1,MID(G5589,FIND(" ",G5589)+1,LEN(G5589)),""),""),"")</f>
        <v/>
      </c>
      <c r="AC5589" s="51">
        <f>IFERROR(VALUE(MID($C5589,1,2)),0)</f>
        <v>0</v>
      </c>
      <c r="AD5589" s="44">
        <f>IFERROR(VALUE(MID($C5589,4,3)),0)</f>
        <v>0</v>
      </c>
      <c r="AE5589" s="51">
        <f>VALUE(RIGHT("00"&amp;AC5589,2)&amp;RIGHT("000"&amp;AD5589,3))</f>
        <v>0</v>
      </c>
    </row>
    <row r="5590" spans="1:31">
      <c r="A5590" s="60" t="str">
        <f>IF(G5590&amp;Q5590&lt;&gt;"",W5590&amp;Q5590,"")</f>
        <v/>
      </c>
      <c r="B5590" s="60" t="str">
        <f>IF(C5590&lt;&gt;"",LEFT(C5590,9),"")</f>
        <v/>
      </c>
      <c r="V5590" s="60" t="str">
        <f>W5590&amp;H5590</f>
        <v/>
      </c>
      <c r="W5590" s="60" t="str">
        <f>_xlfn.LET(_xlpm.TextCell,TEXT(G5590,"###"),IF(_xlpm.TextCell&lt;&gt;"",IF(StyleSpaceSplit,IFERROR(IF(FIND(" ",_xlpm.TextCell)&gt;=1,MID(_xlpm.TextCell,1,FIND(" ",_xlpm.TextCell)-1),_xlpm.TextCell),_xlpm.TextCell),_xlpm.TextCell),""))</f>
        <v/>
      </c>
      <c r="X5590" s="60" t="str">
        <f>IF(A5590&lt;&gt;"",IFERROR(IF(FIND(" ",G5590)&gt;=1,MID(G5590,FIND(" ",G5590)+1,LEN(G5590)),""),""),"")</f>
        <v/>
      </c>
      <c r="AC5590" s="51">
        <f>IFERROR(VALUE(MID($C5590,1,2)),0)</f>
        <v>0</v>
      </c>
      <c r="AD5590" s="44">
        <f>IFERROR(VALUE(MID($C5590,4,3)),0)</f>
        <v>0</v>
      </c>
      <c r="AE5590" s="51">
        <f>VALUE(RIGHT("00"&amp;AC5590,2)&amp;RIGHT("000"&amp;AD5590,3))</f>
        <v>0</v>
      </c>
    </row>
    <row r="5591" spans="1:31">
      <c r="A5591" s="60" t="str">
        <f>IF(G5591&amp;Q5591&lt;&gt;"",W5591&amp;Q5591,"")</f>
        <v/>
      </c>
      <c r="B5591" s="60" t="str">
        <f>IF(C5591&lt;&gt;"",LEFT(C5591,9),"")</f>
        <v/>
      </c>
      <c r="V5591" s="60" t="str">
        <f>W5591&amp;H5591</f>
        <v/>
      </c>
      <c r="W5591" s="60" t="str">
        <f>_xlfn.LET(_xlpm.TextCell,TEXT(G5591,"###"),IF(_xlpm.TextCell&lt;&gt;"",IF(StyleSpaceSplit,IFERROR(IF(FIND(" ",_xlpm.TextCell)&gt;=1,MID(_xlpm.TextCell,1,FIND(" ",_xlpm.TextCell)-1),_xlpm.TextCell),_xlpm.TextCell),_xlpm.TextCell),""))</f>
        <v/>
      </c>
      <c r="X5591" s="60" t="str">
        <f>IF(A5591&lt;&gt;"",IFERROR(IF(FIND(" ",G5591)&gt;=1,MID(G5591,FIND(" ",G5591)+1,LEN(G5591)),""),""),"")</f>
        <v/>
      </c>
      <c r="AC5591" s="51">
        <f>IFERROR(VALUE(MID($C5591,1,2)),0)</f>
        <v>0</v>
      </c>
      <c r="AD5591" s="44">
        <f>IFERROR(VALUE(MID($C5591,4,3)),0)</f>
        <v>0</v>
      </c>
      <c r="AE5591" s="51">
        <f>VALUE(RIGHT("00"&amp;AC5591,2)&amp;RIGHT("000"&amp;AD5591,3))</f>
        <v>0</v>
      </c>
    </row>
    <row r="5592" spans="1:31">
      <c r="A5592" s="60" t="str">
        <f>IF(G5592&amp;Q5592&lt;&gt;"",W5592&amp;Q5592,"")</f>
        <v/>
      </c>
      <c r="B5592" s="60" t="str">
        <f>IF(C5592&lt;&gt;"",LEFT(C5592,9),"")</f>
        <v/>
      </c>
      <c r="V5592" s="60" t="str">
        <f>W5592&amp;H5592</f>
        <v/>
      </c>
      <c r="W5592" s="60" t="str">
        <f>_xlfn.LET(_xlpm.TextCell,TEXT(G5592,"###"),IF(_xlpm.TextCell&lt;&gt;"",IF(StyleSpaceSplit,IFERROR(IF(FIND(" ",_xlpm.TextCell)&gt;=1,MID(_xlpm.TextCell,1,FIND(" ",_xlpm.TextCell)-1),_xlpm.TextCell),_xlpm.TextCell),_xlpm.TextCell),""))</f>
        <v/>
      </c>
      <c r="X5592" s="60" t="str">
        <f>IF(A5592&lt;&gt;"",IFERROR(IF(FIND(" ",G5592)&gt;=1,MID(G5592,FIND(" ",G5592)+1,LEN(G5592)),""),""),"")</f>
        <v/>
      </c>
      <c r="AC5592" s="51">
        <f>IFERROR(VALUE(MID($C5592,1,2)),0)</f>
        <v>0</v>
      </c>
      <c r="AD5592" s="44">
        <f>IFERROR(VALUE(MID($C5592,4,3)),0)</f>
        <v>0</v>
      </c>
      <c r="AE5592" s="51">
        <f>VALUE(RIGHT("00"&amp;AC5592,2)&amp;RIGHT("000"&amp;AD5592,3))</f>
        <v>0</v>
      </c>
    </row>
    <row r="5593" spans="1:31">
      <c r="A5593" s="60" t="str">
        <f>IF(G5593&amp;Q5593&lt;&gt;"",W5593&amp;Q5593,"")</f>
        <v/>
      </c>
      <c r="B5593" s="60" t="str">
        <f>IF(C5593&lt;&gt;"",LEFT(C5593,9),"")</f>
        <v/>
      </c>
      <c r="V5593" s="60" t="str">
        <f>W5593&amp;H5593</f>
        <v/>
      </c>
      <c r="W5593" s="60" t="str">
        <f>_xlfn.LET(_xlpm.TextCell,TEXT(G5593,"###"),IF(_xlpm.TextCell&lt;&gt;"",IF(StyleSpaceSplit,IFERROR(IF(FIND(" ",_xlpm.TextCell)&gt;=1,MID(_xlpm.TextCell,1,FIND(" ",_xlpm.TextCell)-1),_xlpm.TextCell),_xlpm.TextCell),_xlpm.TextCell),""))</f>
        <v/>
      </c>
      <c r="X5593" s="60" t="str">
        <f>IF(A5593&lt;&gt;"",IFERROR(IF(FIND(" ",G5593)&gt;=1,MID(G5593,FIND(" ",G5593)+1,LEN(G5593)),""),""),"")</f>
        <v/>
      </c>
      <c r="AC5593" s="51">
        <f>IFERROR(VALUE(MID($C5593,1,2)),0)</f>
        <v>0</v>
      </c>
      <c r="AD5593" s="44">
        <f>IFERROR(VALUE(MID($C5593,4,3)),0)</f>
        <v>0</v>
      </c>
      <c r="AE5593" s="51">
        <f>VALUE(RIGHT("00"&amp;AC5593,2)&amp;RIGHT("000"&amp;AD5593,3))</f>
        <v>0</v>
      </c>
    </row>
    <row r="5594" spans="1:31">
      <c r="A5594" s="60" t="str">
        <f>IF(G5594&amp;Q5594&lt;&gt;"",W5594&amp;Q5594,"")</f>
        <v/>
      </c>
      <c r="B5594" s="60" t="str">
        <f>IF(C5594&lt;&gt;"",LEFT(C5594,9),"")</f>
        <v/>
      </c>
      <c r="V5594" s="60" t="str">
        <f>W5594&amp;H5594</f>
        <v/>
      </c>
      <c r="W5594" s="60" t="str">
        <f>_xlfn.LET(_xlpm.TextCell,TEXT(G5594,"###"),IF(_xlpm.TextCell&lt;&gt;"",IF(StyleSpaceSplit,IFERROR(IF(FIND(" ",_xlpm.TextCell)&gt;=1,MID(_xlpm.TextCell,1,FIND(" ",_xlpm.TextCell)-1),_xlpm.TextCell),_xlpm.TextCell),_xlpm.TextCell),""))</f>
        <v/>
      </c>
      <c r="X5594" s="60" t="str">
        <f>IF(A5594&lt;&gt;"",IFERROR(IF(FIND(" ",G5594)&gt;=1,MID(G5594,FIND(" ",G5594)+1,LEN(G5594)),""),""),"")</f>
        <v/>
      </c>
      <c r="AC5594" s="51">
        <f>IFERROR(VALUE(MID($C5594,1,2)),0)</f>
        <v>0</v>
      </c>
      <c r="AD5594" s="44">
        <f>IFERROR(VALUE(MID($C5594,4,3)),0)</f>
        <v>0</v>
      </c>
      <c r="AE5594" s="51">
        <f>VALUE(RIGHT("00"&amp;AC5594,2)&amp;RIGHT("000"&amp;AD5594,3))</f>
        <v>0</v>
      </c>
    </row>
    <row r="5595" spans="1:31">
      <c r="A5595" s="60" t="str">
        <f>IF(G5595&amp;Q5595&lt;&gt;"",W5595&amp;Q5595,"")</f>
        <v/>
      </c>
      <c r="B5595" s="60" t="str">
        <f>IF(C5595&lt;&gt;"",LEFT(C5595,9),"")</f>
        <v/>
      </c>
      <c r="V5595" s="60" t="str">
        <f>W5595&amp;H5595</f>
        <v/>
      </c>
      <c r="W5595" s="60" t="str">
        <f>_xlfn.LET(_xlpm.TextCell,TEXT(G5595,"###"),IF(_xlpm.TextCell&lt;&gt;"",IF(StyleSpaceSplit,IFERROR(IF(FIND(" ",_xlpm.TextCell)&gt;=1,MID(_xlpm.TextCell,1,FIND(" ",_xlpm.TextCell)-1),_xlpm.TextCell),_xlpm.TextCell),_xlpm.TextCell),""))</f>
        <v/>
      </c>
      <c r="X5595" s="60" t="str">
        <f>IF(A5595&lt;&gt;"",IFERROR(IF(FIND(" ",G5595)&gt;=1,MID(G5595,FIND(" ",G5595)+1,LEN(G5595)),""),""),"")</f>
        <v/>
      </c>
      <c r="AC5595" s="51">
        <f>IFERROR(VALUE(MID($C5595,1,2)),0)</f>
        <v>0</v>
      </c>
      <c r="AD5595" s="44">
        <f>IFERROR(VALUE(MID($C5595,4,3)),0)</f>
        <v>0</v>
      </c>
      <c r="AE5595" s="51">
        <f>VALUE(RIGHT("00"&amp;AC5595,2)&amp;RIGHT("000"&amp;AD5595,3))</f>
        <v>0</v>
      </c>
    </row>
    <row r="5596" spans="1:31">
      <c r="A5596" s="60" t="str">
        <f>IF(G5596&amp;Q5596&lt;&gt;"",W5596&amp;Q5596,"")</f>
        <v/>
      </c>
      <c r="B5596" s="60" t="str">
        <f>IF(C5596&lt;&gt;"",LEFT(C5596,9),"")</f>
        <v/>
      </c>
      <c r="V5596" s="60" t="str">
        <f>W5596&amp;H5596</f>
        <v/>
      </c>
      <c r="W5596" s="60" t="str">
        <f>_xlfn.LET(_xlpm.TextCell,TEXT(G5596,"###"),IF(_xlpm.TextCell&lt;&gt;"",IF(StyleSpaceSplit,IFERROR(IF(FIND(" ",_xlpm.TextCell)&gt;=1,MID(_xlpm.TextCell,1,FIND(" ",_xlpm.TextCell)-1),_xlpm.TextCell),_xlpm.TextCell),_xlpm.TextCell),""))</f>
        <v/>
      </c>
      <c r="X5596" s="60" t="str">
        <f>IF(A5596&lt;&gt;"",IFERROR(IF(FIND(" ",G5596)&gt;=1,MID(G5596,FIND(" ",G5596)+1,LEN(G5596)),""),""),"")</f>
        <v/>
      </c>
      <c r="AC5596" s="51">
        <f>IFERROR(VALUE(MID($C5596,1,2)),0)</f>
        <v>0</v>
      </c>
      <c r="AD5596" s="44">
        <f>IFERROR(VALUE(MID($C5596,4,3)),0)</f>
        <v>0</v>
      </c>
      <c r="AE5596" s="51">
        <f>VALUE(RIGHT("00"&amp;AC5596,2)&amp;RIGHT("000"&amp;AD5596,3))</f>
        <v>0</v>
      </c>
    </row>
    <row r="5597" spans="1:31">
      <c r="A5597" s="60" t="str">
        <f>IF(G5597&amp;Q5597&lt;&gt;"",W5597&amp;Q5597,"")</f>
        <v/>
      </c>
      <c r="B5597" s="60" t="str">
        <f>IF(C5597&lt;&gt;"",LEFT(C5597,9),"")</f>
        <v/>
      </c>
      <c r="V5597" s="60" t="str">
        <f>W5597&amp;H5597</f>
        <v/>
      </c>
      <c r="W5597" s="60" t="str">
        <f>_xlfn.LET(_xlpm.TextCell,TEXT(G5597,"###"),IF(_xlpm.TextCell&lt;&gt;"",IF(StyleSpaceSplit,IFERROR(IF(FIND(" ",_xlpm.TextCell)&gt;=1,MID(_xlpm.TextCell,1,FIND(" ",_xlpm.TextCell)-1),_xlpm.TextCell),_xlpm.TextCell),_xlpm.TextCell),""))</f>
        <v/>
      </c>
      <c r="X5597" s="60" t="str">
        <f>IF(A5597&lt;&gt;"",IFERROR(IF(FIND(" ",G5597)&gt;=1,MID(G5597,FIND(" ",G5597)+1,LEN(G5597)),""),""),"")</f>
        <v/>
      </c>
      <c r="AC5597" s="51">
        <f>IFERROR(VALUE(MID($C5597,1,2)),0)</f>
        <v>0</v>
      </c>
      <c r="AD5597" s="44">
        <f>IFERROR(VALUE(MID($C5597,4,3)),0)</f>
        <v>0</v>
      </c>
      <c r="AE5597" s="51">
        <f>VALUE(RIGHT("00"&amp;AC5597,2)&amp;RIGHT("000"&amp;AD5597,3))</f>
        <v>0</v>
      </c>
    </row>
    <row r="5598" spans="1:31">
      <c r="A5598" s="60" t="str">
        <f>IF(G5598&amp;Q5598&lt;&gt;"",W5598&amp;Q5598,"")</f>
        <v/>
      </c>
      <c r="B5598" s="60" t="str">
        <f>IF(C5598&lt;&gt;"",LEFT(C5598,9),"")</f>
        <v/>
      </c>
      <c r="V5598" s="60" t="str">
        <f>W5598&amp;H5598</f>
        <v/>
      </c>
      <c r="W5598" s="60" t="str">
        <f>_xlfn.LET(_xlpm.TextCell,TEXT(G5598,"###"),IF(_xlpm.TextCell&lt;&gt;"",IF(StyleSpaceSplit,IFERROR(IF(FIND(" ",_xlpm.TextCell)&gt;=1,MID(_xlpm.TextCell,1,FIND(" ",_xlpm.TextCell)-1),_xlpm.TextCell),_xlpm.TextCell),_xlpm.TextCell),""))</f>
        <v/>
      </c>
      <c r="X5598" s="60" t="str">
        <f>IF(A5598&lt;&gt;"",IFERROR(IF(FIND(" ",G5598)&gt;=1,MID(G5598,FIND(" ",G5598)+1,LEN(G5598)),""),""),"")</f>
        <v/>
      </c>
      <c r="AC5598" s="51">
        <f>IFERROR(VALUE(MID($C5598,1,2)),0)</f>
        <v>0</v>
      </c>
      <c r="AD5598" s="44">
        <f>IFERROR(VALUE(MID($C5598,4,3)),0)</f>
        <v>0</v>
      </c>
      <c r="AE5598" s="51">
        <f>VALUE(RIGHT("00"&amp;AC5598,2)&amp;RIGHT("000"&amp;AD5598,3))</f>
        <v>0</v>
      </c>
    </row>
    <row r="5599" spans="1:31">
      <c r="A5599" s="60" t="str">
        <f>IF(G5599&amp;Q5599&lt;&gt;"",W5599&amp;Q5599,"")</f>
        <v/>
      </c>
      <c r="B5599" s="60" t="str">
        <f>IF(C5599&lt;&gt;"",LEFT(C5599,9),"")</f>
        <v/>
      </c>
      <c r="V5599" s="60" t="str">
        <f>W5599&amp;H5599</f>
        <v/>
      </c>
      <c r="W5599" s="60" t="str">
        <f>_xlfn.LET(_xlpm.TextCell,TEXT(G5599,"###"),IF(_xlpm.TextCell&lt;&gt;"",IF(StyleSpaceSplit,IFERROR(IF(FIND(" ",_xlpm.TextCell)&gt;=1,MID(_xlpm.TextCell,1,FIND(" ",_xlpm.TextCell)-1),_xlpm.TextCell),_xlpm.TextCell),_xlpm.TextCell),""))</f>
        <v/>
      </c>
      <c r="X5599" s="60" t="str">
        <f>IF(A5599&lt;&gt;"",IFERROR(IF(FIND(" ",G5599)&gt;=1,MID(G5599,FIND(" ",G5599)+1,LEN(G5599)),""),""),"")</f>
        <v/>
      </c>
      <c r="AC5599" s="51">
        <f>IFERROR(VALUE(MID($C5599,1,2)),0)</f>
        <v>0</v>
      </c>
      <c r="AD5599" s="44">
        <f>IFERROR(VALUE(MID($C5599,4,3)),0)</f>
        <v>0</v>
      </c>
      <c r="AE5599" s="51">
        <f>VALUE(RIGHT("00"&amp;AC5599,2)&amp;RIGHT("000"&amp;AD5599,3))</f>
        <v>0</v>
      </c>
    </row>
    <row r="5600" spans="1:31">
      <c r="A5600" s="60" t="str">
        <f>IF(G5600&amp;Q5600&lt;&gt;"",W5600&amp;Q5600,"")</f>
        <v/>
      </c>
      <c r="B5600" s="60" t="str">
        <f>IF(C5600&lt;&gt;"",LEFT(C5600,9),"")</f>
        <v/>
      </c>
      <c r="V5600" s="60" t="str">
        <f>W5600&amp;H5600</f>
        <v/>
      </c>
      <c r="W5600" s="60" t="str">
        <f>_xlfn.LET(_xlpm.TextCell,TEXT(G5600,"###"),IF(_xlpm.TextCell&lt;&gt;"",IF(StyleSpaceSplit,IFERROR(IF(FIND(" ",_xlpm.TextCell)&gt;=1,MID(_xlpm.TextCell,1,FIND(" ",_xlpm.TextCell)-1),_xlpm.TextCell),_xlpm.TextCell),_xlpm.TextCell),""))</f>
        <v/>
      </c>
      <c r="X5600" s="60" t="str">
        <f>IF(A5600&lt;&gt;"",IFERROR(IF(FIND(" ",G5600)&gt;=1,MID(G5600,FIND(" ",G5600)+1,LEN(G5600)),""),""),"")</f>
        <v/>
      </c>
      <c r="AC5600" s="51">
        <f>IFERROR(VALUE(MID($C5600,1,2)),0)</f>
        <v>0</v>
      </c>
      <c r="AD5600" s="44">
        <f>IFERROR(VALUE(MID($C5600,4,3)),0)</f>
        <v>0</v>
      </c>
      <c r="AE5600" s="51">
        <f>VALUE(RIGHT("00"&amp;AC5600,2)&amp;RIGHT("000"&amp;AD5600,3))</f>
        <v>0</v>
      </c>
    </row>
    <row r="5601" spans="1:31">
      <c r="A5601" s="60" t="str">
        <f>IF(G5601&amp;Q5601&lt;&gt;"",W5601&amp;Q5601,"")</f>
        <v/>
      </c>
      <c r="B5601" s="60" t="str">
        <f>IF(C5601&lt;&gt;"",LEFT(C5601,9),"")</f>
        <v/>
      </c>
      <c r="V5601" s="60" t="str">
        <f>W5601&amp;H5601</f>
        <v/>
      </c>
      <c r="W5601" s="60" t="str">
        <f>_xlfn.LET(_xlpm.TextCell,TEXT(G5601,"###"),IF(_xlpm.TextCell&lt;&gt;"",IF(StyleSpaceSplit,IFERROR(IF(FIND(" ",_xlpm.TextCell)&gt;=1,MID(_xlpm.TextCell,1,FIND(" ",_xlpm.TextCell)-1),_xlpm.TextCell),_xlpm.TextCell),_xlpm.TextCell),""))</f>
        <v/>
      </c>
      <c r="X5601" s="60" t="str">
        <f>IF(A5601&lt;&gt;"",IFERROR(IF(FIND(" ",G5601)&gt;=1,MID(G5601,FIND(" ",G5601)+1,LEN(G5601)),""),""),"")</f>
        <v/>
      </c>
      <c r="AC5601" s="51">
        <f>IFERROR(VALUE(MID($C5601,1,2)),0)</f>
        <v>0</v>
      </c>
      <c r="AD5601" s="44">
        <f>IFERROR(VALUE(MID($C5601,4,3)),0)</f>
        <v>0</v>
      </c>
      <c r="AE5601" s="51">
        <f>VALUE(RIGHT("00"&amp;AC5601,2)&amp;RIGHT("000"&amp;AD5601,3))</f>
        <v>0</v>
      </c>
    </row>
    <row r="5602" spans="1:31">
      <c r="A5602" s="60" t="str">
        <f>IF(G5602&amp;Q5602&lt;&gt;"",W5602&amp;Q5602,"")</f>
        <v/>
      </c>
      <c r="B5602" s="60" t="str">
        <f>IF(C5602&lt;&gt;"",LEFT(C5602,9),"")</f>
        <v/>
      </c>
      <c r="V5602" s="60" t="str">
        <f>W5602&amp;H5602</f>
        <v/>
      </c>
      <c r="W5602" s="60" t="str">
        <f>_xlfn.LET(_xlpm.TextCell,TEXT(G5602,"###"),IF(_xlpm.TextCell&lt;&gt;"",IF(StyleSpaceSplit,IFERROR(IF(FIND(" ",_xlpm.TextCell)&gt;=1,MID(_xlpm.TextCell,1,FIND(" ",_xlpm.TextCell)-1),_xlpm.TextCell),_xlpm.TextCell),_xlpm.TextCell),""))</f>
        <v/>
      </c>
      <c r="X5602" s="60" t="str">
        <f>IF(A5602&lt;&gt;"",IFERROR(IF(FIND(" ",G5602)&gt;=1,MID(G5602,FIND(" ",G5602)+1,LEN(G5602)),""),""),"")</f>
        <v/>
      </c>
      <c r="AC5602" s="51">
        <f>IFERROR(VALUE(MID($C5602,1,2)),0)</f>
        <v>0</v>
      </c>
      <c r="AD5602" s="44">
        <f>IFERROR(VALUE(MID($C5602,4,3)),0)</f>
        <v>0</v>
      </c>
      <c r="AE5602" s="51">
        <f>VALUE(RIGHT("00"&amp;AC5602,2)&amp;RIGHT("000"&amp;AD5602,3))</f>
        <v>0</v>
      </c>
    </row>
    <row r="5603" spans="1:31">
      <c r="A5603" s="60" t="str">
        <f>IF(G5603&amp;Q5603&lt;&gt;"",W5603&amp;Q5603,"")</f>
        <v/>
      </c>
      <c r="B5603" s="60" t="str">
        <f>IF(C5603&lt;&gt;"",LEFT(C5603,9),"")</f>
        <v/>
      </c>
      <c r="V5603" s="60" t="str">
        <f>W5603&amp;H5603</f>
        <v/>
      </c>
      <c r="W5603" s="60" t="str">
        <f>_xlfn.LET(_xlpm.TextCell,TEXT(G5603,"###"),IF(_xlpm.TextCell&lt;&gt;"",IF(StyleSpaceSplit,IFERROR(IF(FIND(" ",_xlpm.TextCell)&gt;=1,MID(_xlpm.TextCell,1,FIND(" ",_xlpm.TextCell)-1),_xlpm.TextCell),_xlpm.TextCell),_xlpm.TextCell),""))</f>
        <v/>
      </c>
      <c r="X5603" s="60" t="str">
        <f>IF(A5603&lt;&gt;"",IFERROR(IF(FIND(" ",G5603)&gt;=1,MID(G5603,FIND(" ",G5603)+1,LEN(G5603)),""),""),"")</f>
        <v/>
      </c>
      <c r="AC5603" s="51">
        <f>IFERROR(VALUE(MID($C5603,1,2)),0)</f>
        <v>0</v>
      </c>
      <c r="AD5603" s="44">
        <f>IFERROR(VALUE(MID($C5603,4,3)),0)</f>
        <v>0</v>
      </c>
      <c r="AE5603" s="51">
        <f>VALUE(RIGHT("00"&amp;AC5603,2)&amp;RIGHT("000"&amp;AD5603,3))</f>
        <v>0</v>
      </c>
    </row>
    <row r="5604" spans="1:31">
      <c r="A5604" s="60" t="str">
        <f>IF(G5604&amp;Q5604&lt;&gt;"",W5604&amp;Q5604,"")</f>
        <v/>
      </c>
      <c r="B5604" s="60" t="str">
        <f>IF(C5604&lt;&gt;"",LEFT(C5604,9),"")</f>
        <v/>
      </c>
      <c r="V5604" s="60" t="str">
        <f>W5604&amp;H5604</f>
        <v/>
      </c>
      <c r="W5604" s="60" t="str">
        <f>_xlfn.LET(_xlpm.TextCell,TEXT(G5604,"###"),IF(_xlpm.TextCell&lt;&gt;"",IF(StyleSpaceSplit,IFERROR(IF(FIND(" ",_xlpm.TextCell)&gt;=1,MID(_xlpm.TextCell,1,FIND(" ",_xlpm.TextCell)-1),_xlpm.TextCell),_xlpm.TextCell),_xlpm.TextCell),""))</f>
        <v/>
      </c>
      <c r="X5604" s="60" t="str">
        <f>IF(A5604&lt;&gt;"",IFERROR(IF(FIND(" ",G5604)&gt;=1,MID(G5604,FIND(" ",G5604)+1,LEN(G5604)),""),""),"")</f>
        <v/>
      </c>
      <c r="AC5604" s="51">
        <f>IFERROR(VALUE(MID($C5604,1,2)),0)</f>
        <v>0</v>
      </c>
      <c r="AD5604" s="44">
        <f>IFERROR(VALUE(MID($C5604,4,3)),0)</f>
        <v>0</v>
      </c>
      <c r="AE5604" s="51">
        <f>VALUE(RIGHT("00"&amp;AC5604,2)&amp;RIGHT("000"&amp;AD5604,3))</f>
        <v>0</v>
      </c>
    </row>
    <row r="5605" spans="1:31">
      <c r="A5605" s="60" t="str">
        <f>IF(G5605&amp;Q5605&lt;&gt;"",W5605&amp;Q5605,"")</f>
        <v/>
      </c>
      <c r="B5605" s="60" t="str">
        <f>IF(C5605&lt;&gt;"",LEFT(C5605,9),"")</f>
        <v/>
      </c>
      <c r="V5605" s="60" t="str">
        <f>W5605&amp;H5605</f>
        <v/>
      </c>
      <c r="W5605" s="60" t="str">
        <f>_xlfn.LET(_xlpm.TextCell,TEXT(G5605,"###"),IF(_xlpm.TextCell&lt;&gt;"",IF(StyleSpaceSplit,IFERROR(IF(FIND(" ",_xlpm.TextCell)&gt;=1,MID(_xlpm.TextCell,1,FIND(" ",_xlpm.TextCell)-1),_xlpm.TextCell),_xlpm.TextCell),_xlpm.TextCell),""))</f>
        <v/>
      </c>
      <c r="X5605" s="60" t="str">
        <f>IF(A5605&lt;&gt;"",IFERROR(IF(FIND(" ",G5605)&gt;=1,MID(G5605,FIND(" ",G5605)+1,LEN(G5605)),""),""),"")</f>
        <v/>
      </c>
      <c r="AC5605" s="51">
        <f>IFERROR(VALUE(MID($C5605,1,2)),0)</f>
        <v>0</v>
      </c>
      <c r="AD5605" s="44">
        <f>IFERROR(VALUE(MID($C5605,4,3)),0)</f>
        <v>0</v>
      </c>
      <c r="AE5605" s="51">
        <f>VALUE(RIGHT("00"&amp;AC5605,2)&amp;RIGHT("000"&amp;AD5605,3))</f>
        <v>0</v>
      </c>
    </row>
    <row r="5606" spans="1:31">
      <c r="A5606" s="60" t="str">
        <f>IF(G5606&amp;Q5606&lt;&gt;"",W5606&amp;Q5606,"")</f>
        <v/>
      </c>
      <c r="B5606" s="60" t="str">
        <f>IF(C5606&lt;&gt;"",LEFT(C5606,9),"")</f>
        <v/>
      </c>
      <c r="V5606" s="60" t="str">
        <f>W5606&amp;H5606</f>
        <v/>
      </c>
      <c r="W5606" s="60" t="str">
        <f>_xlfn.LET(_xlpm.TextCell,TEXT(G5606,"###"),IF(_xlpm.TextCell&lt;&gt;"",IF(StyleSpaceSplit,IFERROR(IF(FIND(" ",_xlpm.TextCell)&gt;=1,MID(_xlpm.TextCell,1,FIND(" ",_xlpm.TextCell)-1),_xlpm.TextCell),_xlpm.TextCell),_xlpm.TextCell),""))</f>
        <v/>
      </c>
      <c r="X5606" s="60" t="str">
        <f>IF(A5606&lt;&gt;"",IFERROR(IF(FIND(" ",G5606)&gt;=1,MID(G5606,FIND(" ",G5606)+1,LEN(G5606)),""),""),"")</f>
        <v/>
      </c>
      <c r="AC5606" s="51">
        <f>IFERROR(VALUE(MID($C5606,1,2)),0)</f>
        <v>0</v>
      </c>
      <c r="AD5606" s="44">
        <f>IFERROR(VALUE(MID($C5606,4,3)),0)</f>
        <v>0</v>
      </c>
      <c r="AE5606" s="51">
        <f>VALUE(RIGHT("00"&amp;AC5606,2)&amp;RIGHT("000"&amp;AD5606,3))</f>
        <v>0</v>
      </c>
    </row>
    <row r="5607" spans="1:31">
      <c r="A5607" s="60" t="str">
        <f>IF(G5607&amp;Q5607&lt;&gt;"",W5607&amp;Q5607,"")</f>
        <v/>
      </c>
      <c r="B5607" s="60" t="str">
        <f>IF(C5607&lt;&gt;"",LEFT(C5607,9),"")</f>
        <v/>
      </c>
      <c r="V5607" s="60" t="str">
        <f>W5607&amp;H5607</f>
        <v/>
      </c>
      <c r="W5607" s="60" t="str">
        <f>_xlfn.LET(_xlpm.TextCell,TEXT(G5607,"###"),IF(_xlpm.TextCell&lt;&gt;"",IF(StyleSpaceSplit,IFERROR(IF(FIND(" ",_xlpm.TextCell)&gt;=1,MID(_xlpm.TextCell,1,FIND(" ",_xlpm.TextCell)-1),_xlpm.TextCell),_xlpm.TextCell),_xlpm.TextCell),""))</f>
        <v/>
      </c>
      <c r="X5607" s="60" t="str">
        <f>IF(A5607&lt;&gt;"",IFERROR(IF(FIND(" ",G5607)&gt;=1,MID(G5607,FIND(" ",G5607)+1,LEN(G5607)),""),""),"")</f>
        <v/>
      </c>
      <c r="AC5607" s="51">
        <f>IFERROR(VALUE(MID($C5607,1,2)),0)</f>
        <v>0</v>
      </c>
      <c r="AD5607" s="44">
        <f>IFERROR(VALUE(MID($C5607,4,3)),0)</f>
        <v>0</v>
      </c>
      <c r="AE5607" s="51">
        <f>VALUE(RIGHT("00"&amp;AC5607,2)&amp;RIGHT("000"&amp;AD5607,3))</f>
        <v>0</v>
      </c>
    </row>
    <row r="5608" spans="1:31">
      <c r="A5608" s="60" t="str">
        <f>IF(G5608&amp;Q5608&lt;&gt;"",W5608&amp;Q5608,"")</f>
        <v/>
      </c>
      <c r="B5608" s="60" t="str">
        <f>IF(C5608&lt;&gt;"",LEFT(C5608,9),"")</f>
        <v/>
      </c>
      <c r="V5608" s="60" t="str">
        <f>W5608&amp;H5608</f>
        <v/>
      </c>
      <c r="W5608" s="60" t="str">
        <f>_xlfn.LET(_xlpm.TextCell,TEXT(G5608,"###"),IF(_xlpm.TextCell&lt;&gt;"",IF(StyleSpaceSplit,IFERROR(IF(FIND(" ",_xlpm.TextCell)&gt;=1,MID(_xlpm.TextCell,1,FIND(" ",_xlpm.TextCell)-1),_xlpm.TextCell),_xlpm.TextCell),_xlpm.TextCell),""))</f>
        <v/>
      </c>
      <c r="X5608" s="60" t="str">
        <f>IF(A5608&lt;&gt;"",IFERROR(IF(FIND(" ",G5608)&gt;=1,MID(G5608,FIND(" ",G5608)+1,LEN(G5608)),""),""),"")</f>
        <v/>
      </c>
      <c r="AC5608" s="51">
        <f>IFERROR(VALUE(MID($C5608,1,2)),0)</f>
        <v>0</v>
      </c>
      <c r="AD5608" s="44">
        <f>IFERROR(VALUE(MID($C5608,4,3)),0)</f>
        <v>0</v>
      </c>
      <c r="AE5608" s="51">
        <f>VALUE(RIGHT("00"&amp;AC5608,2)&amp;RIGHT("000"&amp;AD5608,3))</f>
        <v>0</v>
      </c>
    </row>
    <row r="5609" spans="1:31">
      <c r="A5609" s="60" t="str">
        <f>IF(G5609&amp;Q5609&lt;&gt;"",W5609&amp;Q5609,"")</f>
        <v/>
      </c>
      <c r="B5609" s="60" t="str">
        <f>IF(C5609&lt;&gt;"",LEFT(C5609,9),"")</f>
        <v/>
      </c>
      <c r="V5609" s="60" t="str">
        <f>W5609&amp;H5609</f>
        <v/>
      </c>
      <c r="W5609" s="60" t="str">
        <f>_xlfn.LET(_xlpm.TextCell,TEXT(G5609,"###"),IF(_xlpm.TextCell&lt;&gt;"",IF(StyleSpaceSplit,IFERROR(IF(FIND(" ",_xlpm.TextCell)&gt;=1,MID(_xlpm.TextCell,1,FIND(" ",_xlpm.TextCell)-1),_xlpm.TextCell),_xlpm.TextCell),_xlpm.TextCell),""))</f>
        <v/>
      </c>
      <c r="X5609" s="60" t="str">
        <f>IF(A5609&lt;&gt;"",IFERROR(IF(FIND(" ",G5609)&gt;=1,MID(G5609,FIND(" ",G5609)+1,LEN(G5609)),""),""),"")</f>
        <v/>
      </c>
      <c r="AC5609" s="51">
        <f>IFERROR(VALUE(MID($C5609,1,2)),0)</f>
        <v>0</v>
      </c>
      <c r="AD5609" s="44">
        <f>IFERROR(VALUE(MID($C5609,4,3)),0)</f>
        <v>0</v>
      </c>
      <c r="AE5609" s="51">
        <f>VALUE(RIGHT("00"&amp;AC5609,2)&amp;RIGHT("000"&amp;AD5609,3))</f>
        <v>0</v>
      </c>
    </row>
    <row r="5610" spans="1:31">
      <c r="A5610" s="60" t="str">
        <f>IF(G5610&amp;Q5610&lt;&gt;"",W5610&amp;Q5610,"")</f>
        <v/>
      </c>
      <c r="B5610" s="60" t="str">
        <f>IF(C5610&lt;&gt;"",LEFT(C5610,9),"")</f>
        <v/>
      </c>
      <c r="V5610" s="60" t="str">
        <f>W5610&amp;H5610</f>
        <v/>
      </c>
      <c r="W5610" s="60" t="str">
        <f>_xlfn.LET(_xlpm.TextCell,TEXT(G5610,"###"),IF(_xlpm.TextCell&lt;&gt;"",IF(StyleSpaceSplit,IFERROR(IF(FIND(" ",_xlpm.TextCell)&gt;=1,MID(_xlpm.TextCell,1,FIND(" ",_xlpm.TextCell)-1),_xlpm.TextCell),_xlpm.TextCell),_xlpm.TextCell),""))</f>
        <v/>
      </c>
      <c r="X5610" s="60" t="str">
        <f>IF(A5610&lt;&gt;"",IFERROR(IF(FIND(" ",G5610)&gt;=1,MID(G5610,FIND(" ",G5610)+1,LEN(G5610)),""),""),"")</f>
        <v/>
      </c>
      <c r="AC5610" s="51">
        <f>IFERROR(VALUE(MID($C5610,1,2)),0)</f>
        <v>0</v>
      </c>
      <c r="AD5610" s="44">
        <f>IFERROR(VALUE(MID($C5610,4,3)),0)</f>
        <v>0</v>
      </c>
      <c r="AE5610" s="51">
        <f>VALUE(RIGHT("00"&amp;AC5610,2)&amp;RIGHT("000"&amp;AD5610,3))</f>
        <v>0</v>
      </c>
    </row>
    <row r="5611" spans="1:31">
      <c r="A5611" s="60" t="str">
        <f>IF(G5611&amp;Q5611&lt;&gt;"",W5611&amp;Q5611,"")</f>
        <v/>
      </c>
      <c r="B5611" s="60" t="str">
        <f>IF(C5611&lt;&gt;"",LEFT(C5611,9),"")</f>
        <v/>
      </c>
      <c r="V5611" s="60" t="str">
        <f>W5611&amp;H5611</f>
        <v/>
      </c>
      <c r="W5611" s="60" t="str">
        <f>_xlfn.LET(_xlpm.TextCell,TEXT(G5611,"###"),IF(_xlpm.TextCell&lt;&gt;"",IF(StyleSpaceSplit,IFERROR(IF(FIND(" ",_xlpm.TextCell)&gt;=1,MID(_xlpm.TextCell,1,FIND(" ",_xlpm.TextCell)-1),_xlpm.TextCell),_xlpm.TextCell),_xlpm.TextCell),""))</f>
        <v/>
      </c>
      <c r="X5611" s="60" t="str">
        <f>IF(A5611&lt;&gt;"",IFERROR(IF(FIND(" ",G5611)&gt;=1,MID(G5611,FIND(" ",G5611)+1,LEN(G5611)),""),""),"")</f>
        <v/>
      </c>
      <c r="AC5611" s="51">
        <f>IFERROR(VALUE(MID($C5611,1,2)),0)</f>
        <v>0</v>
      </c>
      <c r="AD5611" s="44">
        <f>IFERROR(VALUE(MID($C5611,4,3)),0)</f>
        <v>0</v>
      </c>
      <c r="AE5611" s="51">
        <f>VALUE(RIGHT("00"&amp;AC5611,2)&amp;RIGHT("000"&amp;AD5611,3))</f>
        <v>0</v>
      </c>
    </row>
    <row r="5612" spans="1:31">
      <c r="A5612" s="60" t="str">
        <f>IF(G5612&amp;Q5612&lt;&gt;"",W5612&amp;Q5612,"")</f>
        <v/>
      </c>
      <c r="B5612" s="60" t="str">
        <f>IF(C5612&lt;&gt;"",LEFT(C5612,9),"")</f>
        <v/>
      </c>
      <c r="V5612" s="60" t="str">
        <f>W5612&amp;H5612</f>
        <v/>
      </c>
      <c r="W5612" s="60" t="str">
        <f>_xlfn.LET(_xlpm.TextCell,TEXT(G5612,"###"),IF(_xlpm.TextCell&lt;&gt;"",IF(StyleSpaceSplit,IFERROR(IF(FIND(" ",_xlpm.TextCell)&gt;=1,MID(_xlpm.TextCell,1,FIND(" ",_xlpm.TextCell)-1),_xlpm.TextCell),_xlpm.TextCell),_xlpm.TextCell),""))</f>
        <v/>
      </c>
      <c r="X5612" s="60" t="str">
        <f>IF(A5612&lt;&gt;"",IFERROR(IF(FIND(" ",G5612)&gt;=1,MID(G5612,FIND(" ",G5612)+1,LEN(G5612)),""),""),"")</f>
        <v/>
      </c>
      <c r="AC5612" s="51">
        <f>IFERROR(VALUE(MID($C5612,1,2)),0)</f>
        <v>0</v>
      </c>
      <c r="AD5612" s="44">
        <f>IFERROR(VALUE(MID($C5612,4,3)),0)</f>
        <v>0</v>
      </c>
      <c r="AE5612" s="51">
        <f>VALUE(RIGHT("00"&amp;AC5612,2)&amp;RIGHT("000"&amp;AD5612,3))</f>
        <v>0</v>
      </c>
    </row>
    <row r="5613" spans="1:31">
      <c r="A5613" s="60" t="str">
        <f>IF(G5613&amp;Q5613&lt;&gt;"",W5613&amp;Q5613,"")</f>
        <v/>
      </c>
      <c r="B5613" s="60" t="str">
        <f>IF(C5613&lt;&gt;"",LEFT(C5613,9),"")</f>
        <v/>
      </c>
      <c r="V5613" s="60" t="str">
        <f>W5613&amp;H5613</f>
        <v/>
      </c>
      <c r="W5613" s="60" t="str">
        <f>_xlfn.LET(_xlpm.TextCell,TEXT(G5613,"###"),IF(_xlpm.TextCell&lt;&gt;"",IF(StyleSpaceSplit,IFERROR(IF(FIND(" ",_xlpm.TextCell)&gt;=1,MID(_xlpm.TextCell,1,FIND(" ",_xlpm.TextCell)-1),_xlpm.TextCell),_xlpm.TextCell),_xlpm.TextCell),""))</f>
        <v/>
      </c>
      <c r="X5613" s="60" t="str">
        <f>IF(A5613&lt;&gt;"",IFERROR(IF(FIND(" ",G5613)&gt;=1,MID(G5613,FIND(" ",G5613)+1,LEN(G5613)),""),""),"")</f>
        <v/>
      </c>
      <c r="AC5613" s="51">
        <f>IFERROR(VALUE(MID($C5613,1,2)),0)</f>
        <v>0</v>
      </c>
      <c r="AD5613" s="44">
        <f>IFERROR(VALUE(MID($C5613,4,3)),0)</f>
        <v>0</v>
      </c>
      <c r="AE5613" s="51">
        <f>VALUE(RIGHT("00"&amp;AC5613,2)&amp;RIGHT("000"&amp;AD5613,3))</f>
        <v>0</v>
      </c>
    </row>
    <row r="5614" spans="1:31">
      <c r="A5614" s="60" t="str">
        <f>IF(G5614&amp;Q5614&lt;&gt;"",W5614&amp;Q5614,"")</f>
        <v/>
      </c>
      <c r="B5614" s="60" t="str">
        <f>IF(C5614&lt;&gt;"",LEFT(C5614,9),"")</f>
        <v/>
      </c>
      <c r="V5614" s="60" t="str">
        <f>W5614&amp;H5614</f>
        <v/>
      </c>
      <c r="W5614" s="60" t="str">
        <f>_xlfn.LET(_xlpm.TextCell,TEXT(G5614,"###"),IF(_xlpm.TextCell&lt;&gt;"",IF(StyleSpaceSplit,IFERROR(IF(FIND(" ",_xlpm.TextCell)&gt;=1,MID(_xlpm.TextCell,1,FIND(" ",_xlpm.TextCell)-1),_xlpm.TextCell),_xlpm.TextCell),_xlpm.TextCell),""))</f>
        <v/>
      </c>
      <c r="X5614" s="60" t="str">
        <f>IF(A5614&lt;&gt;"",IFERROR(IF(FIND(" ",G5614)&gt;=1,MID(G5614,FIND(" ",G5614)+1,LEN(G5614)),""),""),"")</f>
        <v/>
      </c>
      <c r="AC5614" s="51">
        <f>IFERROR(VALUE(MID($C5614,1,2)),0)</f>
        <v>0</v>
      </c>
      <c r="AD5614" s="44">
        <f>IFERROR(VALUE(MID($C5614,4,3)),0)</f>
        <v>0</v>
      </c>
      <c r="AE5614" s="51">
        <f>VALUE(RIGHT("00"&amp;AC5614,2)&amp;RIGHT("000"&amp;AD5614,3))</f>
        <v>0</v>
      </c>
    </row>
    <row r="5615" spans="1:31">
      <c r="A5615" s="60" t="str">
        <f>IF(G5615&amp;Q5615&lt;&gt;"",W5615&amp;Q5615,"")</f>
        <v/>
      </c>
      <c r="B5615" s="60" t="str">
        <f>IF(C5615&lt;&gt;"",LEFT(C5615,9),"")</f>
        <v/>
      </c>
      <c r="V5615" s="60" t="str">
        <f>W5615&amp;H5615</f>
        <v/>
      </c>
      <c r="W5615" s="60" t="str">
        <f>_xlfn.LET(_xlpm.TextCell,TEXT(G5615,"###"),IF(_xlpm.TextCell&lt;&gt;"",IF(StyleSpaceSplit,IFERROR(IF(FIND(" ",_xlpm.TextCell)&gt;=1,MID(_xlpm.TextCell,1,FIND(" ",_xlpm.TextCell)-1),_xlpm.TextCell),_xlpm.TextCell),_xlpm.TextCell),""))</f>
        <v/>
      </c>
      <c r="X5615" s="60" t="str">
        <f>IF(A5615&lt;&gt;"",IFERROR(IF(FIND(" ",G5615)&gt;=1,MID(G5615,FIND(" ",G5615)+1,LEN(G5615)),""),""),"")</f>
        <v/>
      </c>
      <c r="AC5615" s="51">
        <f>IFERROR(VALUE(MID($C5615,1,2)),0)</f>
        <v>0</v>
      </c>
      <c r="AD5615" s="44">
        <f>IFERROR(VALUE(MID($C5615,4,3)),0)</f>
        <v>0</v>
      </c>
      <c r="AE5615" s="51">
        <f>VALUE(RIGHT("00"&amp;AC5615,2)&amp;RIGHT("000"&amp;AD5615,3))</f>
        <v>0</v>
      </c>
    </row>
    <row r="5616" spans="1:31">
      <c r="A5616" s="60" t="str">
        <f>IF(G5616&amp;Q5616&lt;&gt;"",W5616&amp;Q5616,"")</f>
        <v/>
      </c>
      <c r="B5616" s="60" t="str">
        <f>IF(C5616&lt;&gt;"",LEFT(C5616,9),"")</f>
        <v/>
      </c>
      <c r="V5616" s="60" t="str">
        <f>W5616&amp;H5616</f>
        <v/>
      </c>
      <c r="W5616" s="60" t="str">
        <f>_xlfn.LET(_xlpm.TextCell,TEXT(G5616,"###"),IF(_xlpm.TextCell&lt;&gt;"",IF(StyleSpaceSplit,IFERROR(IF(FIND(" ",_xlpm.TextCell)&gt;=1,MID(_xlpm.TextCell,1,FIND(" ",_xlpm.TextCell)-1),_xlpm.TextCell),_xlpm.TextCell),_xlpm.TextCell),""))</f>
        <v/>
      </c>
      <c r="X5616" s="60" t="str">
        <f>IF(A5616&lt;&gt;"",IFERROR(IF(FIND(" ",G5616)&gt;=1,MID(G5616,FIND(" ",G5616)+1,LEN(G5616)),""),""),"")</f>
        <v/>
      </c>
      <c r="AC5616" s="51">
        <f>IFERROR(VALUE(MID($C5616,1,2)),0)</f>
        <v>0</v>
      </c>
      <c r="AD5616" s="44">
        <f>IFERROR(VALUE(MID($C5616,4,3)),0)</f>
        <v>0</v>
      </c>
      <c r="AE5616" s="51">
        <f>VALUE(RIGHT("00"&amp;AC5616,2)&amp;RIGHT("000"&amp;AD5616,3))</f>
        <v>0</v>
      </c>
    </row>
    <row r="5617" spans="1:31">
      <c r="A5617" s="60" t="str">
        <f>IF(G5617&amp;Q5617&lt;&gt;"",W5617&amp;Q5617,"")</f>
        <v/>
      </c>
      <c r="B5617" s="60" t="str">
        <f>IF(C5617&lt;&gt;"",LEFT(C5617,9),"")</f>
        <v/>
      </c>
      <c r="V5617" s="60" t="str">
        <f>W5617&amp;H5617</f>
        <v/>
      </c>
      <c r="W5617" s="60" t="str">
        <f>_xlfn.LET(_xlpm.TextCell,TEXT(G5617,"###"),IF(_xlpm.TextCell&lt;&gt;"",IF(StyleSpaceSplit,IFERROR(IF(FIND(" ",_xlpm.TextCell)&gt;=1,MID(_xlpm.TextCell,1,FIND(" ",_xlpm.TextCell)-1),_xlpm.TextCell),_xlpm.TextCell),_xlpm.TextCell),""))</f>
        <v/>
      </c>
      <c r="X5617" s="60" t="str">
        <f>IF(A5617&lt;&gt;"",IFERROR(IF(FIND(" ",G5617)&gt;=1,MID(G5617,FIND(" ",G5617)+1,LEN(G5617)),""),""),"")</f>
        <v/>
      </c>
      <c r="AC5617" s="51">
        <f>IFERROR(VALUE(MID($C5617,1,2)),0)</f>
        <v>0</v>
      </c>
      <c r="AD5617" s="44">
        <f>IFERROR(VALUE(MID($C5617,4,3)),0)</f>
        <v>0</v>
      </c>
      <c r="AE5617" s="51">
        <f>VALUE(RIGHT("00"&amp;AC5617,2)&amp;RIGHT("000"&amp;AD5617,3))</f>
        <v>0</v>
      </c>
    </row>
    <row r="5618" spans="1:31">
      <c r="A5618" s="60" t="str">
        <f>IF(G5618&amp;Q5618&lt;&gt;"",W5618&amp;Q5618,"")</f>
        <v/>
      </c>
      <c r="B5618" s="60" t="str">
        <f>IF(C5618&lt;&gt;"",LEFT(C5618,9),"")</f>
        <v/>
      </c>
      <c r="V5618" s="60" t="str">
        <f>W5618&amp;H5618</f>
        <v/>
      </c>
      <c r="W5618" s="60" t="str">
        <f>_xlfn.LET(_xlpm.TextCell,TEXT(G5618,"###"),IF(_xlpm.TextCell&lt;&gt;"",IF(StyleSpaceSplit,IFERROR(IF(FIND(" ",_xlpm.TextCell)&gt;=1,MID(_xlpm.TextCell,1,FIND(" ",_xlpm.TextCell)-1),_xlpm.TextCell),_xlpm.TextCell),_xlpm.TextCell),""))</f>
        <v/>
      </c>
      <c r="X5618" s="60" t="str">
        <f>IF(A5618&lt;&gt;"",IFERROR(IF(FIND(" ",G5618)&gt;=1,MID(G5618,FIND(" ",G5618)+1,LEN(G5618)),""),""),"")</f>
        <v/>
      </c>
      <c r="AC5618" s="51">
        <f>IFERROR(VALUE(MID($C5618,1,2)),0)</f>
        <v>0</v>
      </c>
      <c r="AD5618" s="44">
        <f>IFERROR(VALUE(MID($C5618,4,3)),0)</f>
        <v>0</v>
      </c>
      <c r="AE5618" s="51">
        <f>VALUE(RIGHT("00"&amp;AC5618,2)&amp;RIGHT("000"&amp;AD5618,3))</f>
        <v>0</v>
      </c>
    </row>
    <row r="5619" spans="1:31">
      <c r="A5619" s="60" t="str">
        <f>IF(G5619&amp;Q5619&lt;&gt;"",W5619&amp;Q5619,"")</f>
        <v/>
      </c>
      <c r="B5619" s="60" t="str">
        <f>IF(C5619&lt;&gt;"",LEFT(C5619,9),"")</f>
        <v/>
      </c>
      <c r="V5619" s="60" t="str">
        <f>W5619&amp;H5619</f>
        <v/>
      </c>
      <c r="W5619" s="60" t="str">
        <f>_xlfn.LET(_xlpm.TextCell,TEXT(G5619,"###"),IF(_xlpm.TextCell&lt;&gt;"",IF(StyleSpaceSplit,IFERROR(IF(FIND(" ",_xlpm.TextCell)&gt;=1,MID(_xlpm.TextCell,1,FIND(" ",_xlpm.TextCell)-1),_xlpm.TextCell),_xlpm.TextCell),_xlpm.TextCell),""))</f>
        <v/>
      </c>
      <c r="X5619" s="60" t="str">
        <f>IF(A5619&lt;&gt;"",IFERROR(IF(FIND(" ",G5619)&gt;=1,MID(G5619,FIND(" ",G5619)+1,LEN(G5619)),""),""),"")</f>
        <v/>
      </c>
      <c r="AC5619" s="51">
        <f>IFERROR(VALUE(MID($C5619,1,2)),0)</f>
        <v>0</v>
      </c>
      <c r="AD5619" s="44">
        <f>IFERROR(VALUE(MID($C5619,4,3)),0)</f>
        <v>0</v>
      </c>
      <c r="AE5619" s="51">
        <f>VALUE(RIGHT("00"&amp;AC5619,2)&amp;RIGHT("000"&amp;AD5619,3))</f>
        <v>0</v>
      </c>
    </row>
    <row r="5620" spans="1:31">
      <c r="A5620" s="60" t="str">
        <f>IF(G5620&amp;Q5620&lt;&gt;"",W5620&amp;Q5620,"")</f>
        <v/>
      </c>
      <c r="B5620" s="60" t="str">
        <f>IF(C5620&lt;&gt;"",LEFT(C5620,9),"")</f>
        <v/>
      </c>
      <c r="V5620" s="60" t="str">
        <f>W5620&amp;H5620</f>
        <v/>
      </c>
      <c r="W5620" s="60" t="str">
        <f>_xlfn.LET(_xlpm.TextCell,TEXT(G5620,"###"),IF(_xlpm.TextCell&lt;&gt;"",IF(StyleSpaceSplit,IFERROR(IF(FIND(" ",_xlpm.TextCell)&gt;=1,MID(_xlpm.TextCell,1,FIND(" ",_xlpm.TextCell)-1),_xlpm.TextCell),_xlpm.TextCell),_xlpm.TextCell),""))</f>
        <v/>
      </c>
      <c r="X5620" s="60" t="str">
        <f>IF(A5620&lt;&gt;"",IFERROR(IF(FIND(" ",G5620)&gt;=1,MID(G5620,FIND(" ",G5620)+1,LEN(G5620)),""),""),"")</f>
        <v/>
      </c>
      <c r="AC5620" s="51">
        <f>IFERROR(VALUE(MID($C5620,1,2)),0)</f>
        <v>0</v>
      </c>
      <c r="AD5620" s="44">
        <f>IFERROR(VALUE(MID($C5620,4,3)),0)</f>
        <v>0</v>
      </c>
      <c r="AE5620" s="51">
        <f>VALUE(RIGHT("00"&amp;AC5620,2)&amp;RIGHT("000"&amp;AD5620,3))</f>
        <v>0</v>
      </c>
    </row>
    <row r="5621" spans="1:31">
      <c r="A5621" s="60" t="str">
        <f>IF(G5621&amp;Q5621&lt;&gt;"",W5621&amp;Q5621,"")</f>
        <v/>
      </c>
      <c r="B5621" s="60" t="str">
        <f>IF(C5621&lt;&gt;"",LEFT(C5621,9),"")</f>
        <v/>
      </c>
      <c r="V5621" s="60" t="str">
        <f>W5621&amp;H5621</f>
        <v/>
      </c>
      <c r="W5621" s="60" t="str">
        <f>_xlfn.LET(_xlpm.TextCell,TEXT(G5621,"###"),IF(_xlpm.TextCell&lt;&gt;"",IF(StyleSpaceSplit,IFERROR(IF(FIND(" ",_xlpm.TextCell)&gt;=1,MID(_xlpm.TextCell,1,FIND(" ",_xlpm.TextCell)-1),_xlpm.TextCell),_xlpm.TextCell),_xlpm.TextCell),""))</f>
        <v/>
      </c>
      <c r="X5621" s="60" t="str">
        <f>IF(A5621&lt;&gt;"",IFERROR(IF(FIND(" ",G5621)&gt;=1,MID(G5621,FIND(" ",G5621)+1,LEN(G5621)),""),""),"")</f>
        <v/>
      </c>
      <c r="AC5621" s="51">
        <f>IFERROR(VALUE(MID($C5621,1,2)),0)</f>
        <v>0</v>
      </c>
      <c r="AD5621" s="44">
        <f>IFERROR(VALUE(MID($C5621,4,3)),0)</f>
        <v>0</v>
      </c>
      <c r="AE5621" s="51">
        <f>VALUE(RIGHT("00"&amp;AC5621,2)&amp;RIGHT("000"&amp;AD5621,3))</f>
        <v>0</v>
      </c>
    </row>
    <row r="5622" spans="1:31">
      <c r="A5622" s="60" t="str">
        <f>IF(G5622&amp;Q5622&lt;&gt;"",W5622&amp;Q5622,"")</f>
        <v/>
      </c>
      <c r="B5622" s="60" t="str">
        <f>IF(C5622&lt;&gt;"",LEFT(C5622,9),"")</f>
        <v/>
      </c>
      <c r="V5622" s="60" t="str">
        <f>W5622&amp;H5622</f>
        <v/>
      </c>
      <c r="W5622" s="60" t="str">
        <f>_xlfn.LET(_xlpm.TextCell,TEXT(G5622,"###"),IF(_xlpm.TextCell&lt;&gt;"",IF(StyleSpaceSplit,IFERROR(IF(FIND(" ",_xlpm.TextCell)&gt;=1,MID(_xlpm.TextCell,1,FIND(" ",_xlpm.TextCell)-1),_xlpm.TextCell),_xlpm.TextCell),_xlpm.TextCell),""))</f>
        <v/>
      </c>
      <c r="X5622" s="60" t="str">
        <f>IF(A5622&lt;&gt;"",IFERROR(IF(FIND(" ",G5622)&gt;=1,MID(G5622,FIND(" ",G5622)+1,LEN(G5622)),""),""),"")</f>
        <v/>
      </c>
      <c r="AC5622" s="51">
        <f>IFERROR(VALUE(MID($C5622,1,2)),0)</f>
        <v>0</v>
      </c>
      <c r="AD5622" s="44">
        <f>IFERROR(VALUE(MID($C5622,4,3)),0)</f>
        <v>0</v>
      </c>
      <c r="AE5622" s="51">
        <f>VALUE(RIGHT("00"&amp;AC5622,2)&amp;RIGHT("000"&amp;AD5622,3))</f>
        <v>0</v>
      </c>
    </row>
    <row r="5623" spans="1:31">
      <c r="A5623" s="60" t="str">
        <f>IF(G5623&amp;Q5623&lt;&gt;"",W5623&amp;Q5623,"")</f>
        <v/>
      </c>
      <c r="B5623" s="60" t="str">
        <f>IF(C5623&lt;&gt;"",LEFT(C5623,9),"")</f>
        <v/>
      </c>
      <c r="V5623" s="60" t="str">
        <f>W5623&amp;H5623</f>
        <v/>
      </c>
      <c r="W5623" s="60" t="str">
        <f>_xlfn.LET(_xlpm.TextCell,TEXT(G5623,"###"),IF(_xlpm.TextCell&lt;&gt;"",IF(StyleSpaceSplit,IFERROR(IF(FIND(" ",_xlpm.TextCell)&gt;=1,MID(_xlpm.TextCell,1,FIND(" ",_xlpm.TextCell)-1),_xlpm.TextCell),_xlpm.TextCell),_xlpm.TextCell),""))</f>
        <v/>
      </c>
      <c r="X5623" s="60" t="str">
        <f>IF(A5623&lt;&gt;"",IFERROR(IF(FIND(" ",G5623)&gt;=1,MID(G5623,FIND(" ",G5623)+1,LEN(G5623)),""),""),"")</f>
        <v/>
      </c>
      <c r="AC5623" s="51">
        <f>IFERROR(VALUE(MID($C5623,1,2)),0)</f>
        <v>0</v>
      </c>
      <c r="AD5623" s="44">
        <f>IFERROR(VALUE(MID($C5623,4,3)),0)</f>
        <v>0</v>
      </c>
      <c r="AE5623" s="51">
        <f>VALUE(RIGHT("00"&amp;AC5623,2)&amp;RIGHT("000"&amp;AD5623,3))</f>
        <v>0</v>
      </c>
    </row>
    <row r="5624" spans="1:31">
      <c r="A5624" s="60" t="str">
        <f>IF(G5624&amp;Q5624&lt;&gt;"",W5624&amp;Q5624,"")</f>
        <v/>
      </c>
      <c r="B5624" s="60" t="str">
        <f>IF(C5624&lt;&gt;"",LEFT(C5624,9),"")</f>
        <v/>
      </c>
      <c r="V5624" s="60" t="str">
        <f>W5624&amp;H5624</f>
        <v/>
      </c>
      <c r="W5624" s="60" t="str">
        <f>_xlfn.LET(_xlpm.TextCell,TEXT(G5624,"###"),IF(_xlpm.TextCell&lt;&gt;"",IF(StyleSpaceSplit,IFERROR(IF(FIND(" ",_xlpm.TextCell)&gt;=1,MID(_xlpm.TextCell,1,FIND(" ",_xlpm.TextCell)-1),_xlpm.TextCell),_xlpm.TextCell),_xlpm.TextCell),""))</f>
        <v/>
      </c>
      <c r="X5624" s="60" t="str">
        <f>IF(A5624&lt;&gt;"",IFERROR(IF(FIND(" ",G5624)&gt;=1,MID(G5624,FIND(" ",G5624)+1,LEN(G5624)),""),""),"")</f>
        <v/>
      </c>
      <c r="AC5624" s="51">
        <f>IFERROR(VALUE(MID($C5624,1,2)),0)</f>
        <v>0</v>
      </c>
      <c r="AD5624" s="44">
        <f>IFERROR(VALUE(MID($C5624,4,3)),0)</f>
        <v>0</v>
      </c>
      <c r="AE5624" s="51">
        <f>VALUE(RIGHT("00"&amp;AC5624,2)&amp;RIGHT("000"&amp;AD5624,3))</f>
        <v>0</v>
      </c>
    </row>
    <row r="5625" spans="1:31">
      <c r="A5625" s="60" t="str">
        <f>IF(G5625&amp;Q5625&lt;&gt;"",W5625&amp;Q5625,"")</f>
        <v/>
      </c>
      <c r="B5625" s="60" t="str">
        <f>IF(C5625&lt;&gt;"",LEFT(C5625,9),"")</f>
        <v/>
      </c>
      <c r="V5625" s="60" t="str">
        <f>W5625&amp;H5625</f>
        <v/>
      </c>
      <c r="W5625" s="60" t="str">
        <f>_xlfn.LET(_xlpm.TextCell,TEXT(G5625,"###"),IF(_xlpm.TextCell&lt;&gt;"",IF(StyleSpaceSplit,IFERROR(IF(FIND(" ",_xlpm.TextCell)&gt;=1,MID(_xlpm.TextCell,1,FIND(" ",_xlpm.TextCell)-1),_xlpm.TextCell),_xlpm.TextCell),_xlpm.TextCell),""))</f>
        <v/>
      </c>
      <c r="X5625" s="60" t="str">
        <f>IF(A5625&lt;&gt;"",IFERROR(IF(FIND(" ",G5625)&gt;=1,MID(G5625,FIND(" ",G5625)+1,LEN(G5625)),""),""),"")</f>
        <v/>
      </c>
      <c r="AC5625" s="51">
        <f>IFERROR(VALUE(MID($C5625,1,2)),0)</f>
        <v>0</v>
      </c>
      <c r="AD5625" s="44">
        <f>IFERROR(VALUE(MID($C5625,4,3)),0)</f>
        <v>0</v>
      </c>
      <c r="AE5625" s="51">
        <f>VALUE(RIGHT("00"&amp;AC5625,2)&amp;RIGHT("000"&amp;AD5625,3))</f>
        <v>0</v>
      </c>
    </row>
    <row r="5626" spans="1:31">
      <c r="A5626" s="60" t="str">
        <f>IF(G5626&amp;Q5626&lt;&gt;"",W5626&amp;Q5626,"")</f>
        <v/>
      </c>
      <c r="B5626" s="60" t="str">
        <f>IF(C5626&lt;&gt;"",LEFT(C5626,9),"")</f>
        <v/>
      </c>
      <c r="V5626" s="60" t="str">
        <f>W5626&amp;H5626</f>
        <v/>
      </c>
      <c r="W5626" s="60" t="str">
        <f>_xlfn.LET(_xlpm.TextCell,TEXT(G5626,"###"),IF(_xlpm.TextCell&lt;&gt;"",IF(StyleSpaceSplit,IFERROR(IF(FIND(" ",_xlpm.TextCell)&gt;=1,MID(_xlpm.TextCell,1,FIND(" ",_xlpm.TextCell)-1),_xlpm.TextCell),_xlpm.TextCell),_xlpm.TextCell),""))</f>
        <v/>
      </c>
      <c r="X5626" s="60" t="str">
        <f>IF(A5626&lt;&gt;"",IFERROR(IF(FIND(" ",G5626)&gt;=1,MID(G5626,FIND(" ",G5626)+1,LEN(G5626)),""),""),"")</f>
        <v/>
      </c>
      <c r="AC5626" s="51">
        <f>IFERROR(VALUE(MID($C5626,1,2)),0)</f>
        <v>0</v>
      </c>
      <c r="AD5626" s="44">
        <f>IFERROR(VALUE(MID($C5626,4,3)),0)</f>
        <v>0</v>
      </c>
      <c r="AE5626" s="51">
        <f>VALUE(RIGHT("00"&amp;AC5626,2)&amp;RIGHT("000"&amp;AD5626,3))</f>
        <v>0</v>
      </c>
    </row>
    <row r="5627" spans="1:31">
      <c r="A5627" s="60" t="str">
        <f>IF(G5627&amp;Q5627&lt;&gt;"",W5627&amp;Q5627,"")</f>
        <v/>
      </c>
      <c r="B5627" s="60" t="str">
        <f>IF(C5627&lt;&gt;"",LEFT(C5627,9),"")</f>
        <v/>
      </c>
      <c r="V5627" s="60" t="str">
        <f>W5627&amp;H5627</f>
        <v/>
      </c>
      <c r="W5627" s="60" t="str">
        <f>_xlfn.LET(_xlpm.TextCell,TEXT(G5627,"###"),IF(_xlpm.TextCell&lt;&gt;"",IF(StyleSpaceSplit,IFERROR(IF(FIND(" ",_xlpm.TextCell)&gt;=1,MID(_xlpm.TextCell,1,FIND(" ",_xlpm.TextCell)-1),_xlpm.TextCell),_xlpm.TextCell),_xlpm.TextCell),""))</f>
        <v/>
      </c>
      <c r="X5627" s="60" t="str">
        <f>IF(A5627&lt;&gt;"",IFERROR(IF(FIND(" ",G5627)&gt;=1,MID(G5627,FIND(" ",G5627)+1,LEN(G5627)),""),""),"")</f>
        <v/>
      </c>
      <c r="AC5627" s="51">
        <f>IFERROR(VALUE(MID($C5627,1,2)),0)</f>
        <v>0</v>
      </c>
      <c r="AD5627" s="44">
        <f>IFERROR(VALUE(MID($C5627,4,3)),0)</f>
        <v>0</v>
      </c>
      <c r="AE5627" s="51">
        <f>VALUE(RIGHT("00"&amp;AC5627,2)&amp;RIGHT("000"&amp;AD5627,3))</f>
        <v>0</v>
      </c>
    </row>
    <row r="5628" spans="1:31">
      <c r="A5628" s="60" t="str">
        <f>IF(G5628&amp;Q5628&lt;&gt;"",W5628&amp;Q5628,"")</f>
        <v/>
      </c>
      <c r="B5628" s="60" t="str">
        <f>IF(C5628&lt;&gt;"",LEFT(C5628,9),"")</f>
        <v/>
      </c>
      <c r="V5628" s="60" t="str">
        <f>W5628&amp;H5628</f>
        <v/>
      </c>
      <c r="W5628" s="60" t="str">
        <f>_xlfn.LET(_xlpm.TextCell,TEXT(G5628,"###"),IF(_xlpm.TextCell&lt;&gt;"",IF(StyleSpaceSplit,IFERROR(IF(FIND(" ",_xlpm.TextCell)&gt;=1,MID(_xlpm.TextCell,1,FIND(" ",_xlpm.TextCell)-1),_xlpm.TextCell),_xlpm.TextCell),_xlpm.TextCell),""))</f>
        <v/>
      </c>
      <c r="X5628" s="60" t="str">
        <f>IF(A5628&lt;&gt;"",IFERROR(IF(FIND(" ",G5628)&gt;=1,MID(G5628,FIND(" ",G5628)+1,LEN(G5628)),""),""),"")</f>
        <v/>
      </c>
      <c r="AC5628" s="51">
        <f>IFERROR(VALUE(MID($C5628,1,2)),0)</f>
        <v>0</v>
      </c>
      <c r="AD5628" s="44">
        <f>IFERROR(VALUE(MID($C5628,4,3)),0)</f>
        <v>0</v>
      </c>
      <c r="AE5628" s="51">
        <f>VALUE(RIGHT("00"&amp;AC5628,2)&amp;RIGHT("000"&amp;AD5628,3))</f>
        <v>0</v>
      </c>
    </row>
    <row r="5629" spans="1:31">
      <c r="A5629" s="60" t="str">
        <f>IF(G5629&amp;Q5629&lt;&gt;"",W5629&amp;Q5629,"")</f>
        <v/>
      </c>
      <c r="B5629" s="60" t="str">
        <f>IF(C5629&lt;&gt;"",LEFT(C5629,9),"")</f>
        <v/>
      </c>
      <c r="V5629" s="60" t="str">
        <f>W5629&amp;H5629</f>
        <v/>
      </c>
      <c r="W5629" s="60" t="str">
        <f>_xlfn.LET(_xlpm.TextCell,TEXT(G5629,"###"),IF(_xlpm.TextCell&lt;&gt;"",IF(StyleSpaceSplit,IFERROR(IF(FIND(" ",_xlpm.TextCell)&gt;=1,MID(_xlpm.TextCell,1,FIND(" ",_xlpm.TextCell)-1),_xlpm.TextCell),_xlpm.TextCell),_xlpm.TextCell),""))</f>
        <v/>
      </c>
      <c r="X5629" s="60" t="str">
        <f>IF(A5629&lt;&gt;"",IFERROR(IF(FIND(" ",G5629)&gt;=1,MID(G5629,FIND(" ",G5629)+1,LEN(G5629)),""),""),"")</f>
        <v/>
      </c>
      <c r="AC5629" s="51">
        <f>IFERROR(VALUE(MID($C5629,1,2)),0)</f>
        <v>0</v>
      </c>
      <c r="AD5629" s="44">
        <f>IFERROR(VALUE(MID($C5629,4,3)),0)</f>
        <v>0</v>
      </c>
      <c r="AE5629" s="51">
        <f>VALUE(RIGHT("00"&amp;AC5629,2)&amp;RIGHT("000"&amp;AD5629,3))</f>
        <v>0</v>
      </c>
    </row>
    <row r="5630" spans="1:31">
      <c r="A5630" s="60" t="str">
        <f>IF(G5630&amp;Q5630&lt;&gt;"",W5630&amp;Q5630,"")</f>
        <v/>
      </c>
      <c r="B5630" s="60" t="str">
        <f>IF(C5630&lt;&gt;"",LEFT(C5630,9),"")</f>
        <v/>
      </c>
      <c r="V5630" s="60" t="str">
        <f>W5630&amp;H5630</f>
        <v/>
      </c>
      <c r="W5630" s="60" t="str">
        <f>_xlfn.LET(_xlpm.TextCell,TEXT(G5630,"###"),IF(_xlpm.TextCell&lt;&gt;"",IF(StyleSpaceSplit,IFERROR(IF(FIND(" ",_xlpm.TextCell)&gt;=1,MID(_xlpm.TextCell,1,FIND(" ",_xlpm.TextCell)-1),_xlpm.TextCell),_xlpm.TextCell),_xlpm.TextCell),""))</f>
        <v/>
      </c>
      <c r="X5630" s="60" t="str">
        <f>IF(A5630&lt;&gt;"",IFERROR(IF(FIND(" ",G5630)&gt;=1,MID(G5630,FIND(" ",G5630)+1,LEN(G5630)),""),""),"")</f>
        <v/>
      </c>
      <c r="AC5630" s="51">
        <f>IFERROR(VALUE(MID($C5630,1,2)),0)</f>
        <v>0</v>
      </c>
      <c r="AD5630" s="44">
        <f>IFERROR(VALUE(MID($C5630,4,3)),0)</f>
        <v>0</v>
      </c>
      <c r="AE5630" s="51">
        <f>VALUE(RIGHT("00"&amp;AC5630,2)&amp;RIGHT("000"&amp;AD5630,3))</f>
        <v>0</v>
      </c>
    </row>
    <row r="5631" spans="1:31">
      <c r="A5631" s="60" t="str">
        <f>IF(G5631&amp;Q5631&lt;&gt;"",W5631&amp;Q5631,"")</f>
        <v/>
      </c>
      <c r="B5631" s="60" t="str">
        <f>IF(C5631&lt;&gt;"",LEFT(C5631,9),"")</f>
        <v/>
      </c>
      <c r="V5631" s="60" t="str">
        <f>W5631&amp;H5631</f>
        <v/>
      </c>
      <c r="W5631" s="60" t="str">
        <f>_xlfn.LET(_xlpm.TextCell,TEXT(G5631,"###"),IF(_xlpm.TextCell&lt;&gt;"",IF(StyleSpaceSplit,IFERROR(IF(FIND(" ",_xlpm.TextCell)&gt;=1,MID(_xlpm.TextCell,1,FIND(" ",_xlpm.TextCell)-1),_xlpm.TextCell),_xlpm.TextCell),_xlpm.TextCell),""))</f>
        <v/>
      </c>
      <c r="X5631" s="60" t="str">
        <f>IF(A5631&lt;&gt;"",IFERROR(IF(FIND(" ",G5631)&gt;=1,MID(G5631,FIND(" ",G5631)+1,LEN(G5631)),""),""),"")</f>
        <v/>
      </c>
      <c r="AC5631" s="51">
        <f>IFERROR(VALUE(MID($C5631,1,2)),0)</f>
        <v>0</v>
      </c>
      <c r="AD5631" s="44">
        <f>IFERROR(VALUE(MID($C5631,4,3)),0)</f>
        <v>0</v>
      </c>
      <c r="AE5631" s="51">
        <f>VALUE(RIGHT("00"&amp;AC5631,2)&amp;RIGHT("000"&amp;AD5631,3))</f>
        <v>0</v>
      </c>
    </row>
    <row r="5632" spans="1:31">
      <c r="A5632" s="60" t="str">
        <f>IF(G5632&amp;Q5632&lt;&gt;"",W5632&amp;Q5632,"")</f>
        <v/>
      </c>
      <c r="B5632" s="60" t="str">
        <f>IF(C5632&lt;&gt;"",LEFT(C5632,9),"")</f>
        <v/>
      </c>
      <c r="V5632" s="60" t="str">
        <f>W5632&amp;H5632</f>
        <v/>
      </c>
      <c r="W5632" s="60" t="str">
        <f>_xlfn.LET(_xlpm.TextCell,TEXT(G5632,"###"),IF(_xlpm.TextCell&lt;&gt;"",IF(StyleSpaceSplit,IFERROR(IF(FIND(" ",_xlpm.TextCell)&gt;=1,MID(_xlpm.TextCell,1,FIND(" ",_xlpm.TextCell)-1),_xlpm.TextCell),_xlpm.TextCell),_xlpm.TextCell),""))</f>
        <v/>
      </c>
      <c r="X5632" s="60" t="str">
        <f>IF(A5632&lt;&gt;"",IFERROR(IF(FIND(" ",G5632)&gt;=1,MID(G5632,FIND(" ",G5632)+1,LEN(G5632)),""),""),"")</f>
        <v/>
      </c>
      <c r="AC5632" s="51">
        <f>IFERROR(VALUE(MID($C5632,1,2)),0)</f>
        <v>0</v>
      </c>
      <c r="AD5632" s="44">
        <f>IFERROR(VALUE(MID($C5632,4,3)),0)</f>
        <v>0</v>
      </c>
      <c r="AE5632" s="51">
        <f>VALUE(RIGHT("00"&amp;AC5632,2)&amp;RIGHT("000"&amp;AD5632,3))</f>
        <v>0</v>
      </c>
    </row>
    <row r="5633" spans="1:31">
      <c r="A5633" s="60" t="str">
        <f>IF(G5633&amp;Q5633&lt;&gt;"",W5633&amp;Q5633,"")</f>
        <v/>
      </c>
      <c r="B5633" s="60" t="str">
        <f>IF(C5633&lt;&gt;"",LEFT(C5633,9),"")</f>
        <v/>
      </c>
      <c r="V5633" s="60" t="str">
        <f>W5633&amp;H5633</f>
        <v/>
      </c>
      <c r="W5633" s="60" t="str">
        <f>_xlfn.LET(_xlpm.TextCell,TEXT(G5633,"###"),IF(_xlpm.TextCell&lt;&gt;"",IF(StyleSpaceSplit,IFERROR(IF(FIND(" ",_xlpm.TextCell)&gt;=1,MID(_xlpm.TextCell,1,FIND(" ",_xlpm.TextCell)-1),_xlpm.TextCell),_xlpm.TextCell),_xlpm.TextCell),""))</f>
        <v/>
      </c>
      <c r="X5633" s="60" t="str">
        <f>IF(A5633&lt;&gt;"",IFERROR(IF(FIND(" ",G5633)&gt;=1,MID(G5633,FIND(" ",G5633)+1,LEN(G5633)),""),""),"")</f>
        <v/>
      </c>
      <c r="AC5633" s="51">
        <f>IFERROR(VALUE(MID($C5633,1,2)),0)</f>
        <v>0</v>
      </c>
      <c r="AD5633" s="44">
        <f>IFERROR(VALUE(MID($C5633,4,3)),0)</f>
        <v>0</v>
      </c>
      <c r="AE5633" s="51">
        <f>VALUE(RIGHT("00"&amp;AC5633,2)&amp;RIGHT("000"&amp;AD5633,3))</f>
        <v>0</v>
      </c>
    </row>
    <row r="5634" spans="1:31">
      <c r="A5634" s="60" t="str">
        <f>IF(G5634&amp;Q5634&lt;&gt;"",W5634&amp;Q5634,"")</f>
        <v/>
      </c>
      <c r="B5634" s="60" t="str">
        <f>IF(C5634&lt;&gt;"",LEFT(C5634,9),"")</f>
        <v/>
      </c>
      <c r="V5634" s="60" t="str">
        <f>W5634&amp;H5634</f>
        <v/>
      </c>
      <c r="W5634" s="60" t="str">
        <f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>IF(A5634&lt;&gt;"",IFERROR(IF(FIND(" ",G5634)&gt;=1,MID(G5634,FIND(" ",G5634)+1,LEN(G5634)),""),""),"")</f>
        <v/>
      </c>
      <c r="AC5634" s="51">
        <f>IFERROR(VALUE(MID($C5634,1,2)),0)</f>
        <v>0</v>
      </c>
      <c r="AD5634" s="44">
        <f>IFERROR(VALUE(MID($C5634,4,3)),0)</f>
        <v>0</v>
      </c>
      <c r="AE5634" s="51">
        <f>VALUE(RIGHT("00"&amp;AC5634,2)&amp;RIGHT("000"&amp;AD5634,3))</f>
        <v>0</v>
      </c>
    </row>
    <row r="5635" spans="1:31">
      <c r="A5635" s="60" t="str">
        <f>IF(G5635&amp;Q5635&lt;&gt;"",W5635&amp;Q5635,"")</f>
        <v/>
      </c>
      <c r="B5635" s="60" t="str">
        <f>IF(C5635&lt;&gt;"",LEFT(C5635,9),"")</f>
        <v/>
      </c>
      <c r="V5635" s="60" t="str">
        <f>W5635&amp;H5635</f>
        <v/>
      </c>
      <c r="W5635" s="60" t="str">
        <f>_xlfn.LET(_xlpm.TextCell,TEXT(G5635,"###"),IF(_xlpm.TextCell&lt;&gt;"",IF(StyleSpaceSplit,IFERROR(IF(FIND(" ",_xlpm.TextCell)&gt;=1,MID(_xlpm.TextCell,1,FIND(" ",_xlpm.TextCell)-1),_xlpm.TextCell),_xlpm.TextCell),_xlpm.TextCell),""))</f>
        <v/>
      </c>
      <c r="X5635" s="60" t="str">
        <f>IF(A5635&lt;&gt;"",IFERROR(IF(FIND(" ",G5635)&gt;=1,MID(G5635,FIND(" ",G5635)+1,LEN(G5635)),""),""),"")</f>
        <v/>
      </c>
      <c r="AC5635" s="51">
        <f>IFERROR(VALUE(MID($C5635,1,2)),0)</f>
        <v>0</v>
      </c>
      <c r="AD5635" s="44">
        <f>IFERROR(VALUE(MID($C5635,4,3)),0)</f>
        <v>0</v>
      </c>
      <c r="AE5635" s="51">
        <f>VALUE(RIGHT("00"&amp;AC5635,2)&amp;RIGHT("000"&amp;AD5635,3))</f>
        <v>0</v>
      </c>
    </row>
    <row r="5636" spans="1:31">
      <c r="A5636" s="60" t="str">
        <f>IF(G5636&amp;Q5636&lt;&gt;"",W5636&amp;Q5636,"")</f>
        <v/>
      </c>
      <c r="B5636" s="60" t="str">
        <f>IF(C5636&lt;&gt;"",LEFT(C5636,9),"")</f>
        <v/>
      </c>
      <c r="V5636" s="60" t="str">
        <f>W5636&amp;H5636</f>
        <v/>
      </c>
      <c r="W5636" s="60" t="str">
        <f>_xlfn.LET(_xlpm.TextCell,TEXT(G5636,"###"),IF(_xlpm.TextCell&lt;&gt;"",IF(StyleSpaceSplit,IFERROR(IF(FIND(" ",_xlpm.TextCell)&gt;=1,MID(_xlpm.TextCell,1,FIND(" ",_xlpm.TextCell)-1),_xlpm.TextCell),_xlpm.TextCell),_xlpm.TextCell),""))</f>
        <v/>
      </c>
      <c r="X5636" s="60" t="str">
        <f>IF(A5636&lt;&gt;"",IFERROR(IF(FIND(" ",G5636)&gt;=1,MID(G5636,FIND(" ",G5636)+1,LEN(G5636)),""),""),"")</f>
        <v/>
      </c>
      <c r="AC5636" s="51">
        <f>IFERROR(VALUE(MID($C5636,1,2)),0)</f>
        <v>0</v>
      </c>
      <c r="AD5636" s="44">
        <f>IFERROR(VALUE(MID($C5636,4,3)),0)</f>
        <v>0</v>
      </c>
      <c r="AE5636" s="51">
        <f>VALUE(RIGHT("00"&amp;AC5636,2)&amp;RIGHT("000"&amp;AD5636,3))</f>
        <v>0</v>
      </c>
    </row>
    <row r="5637" spans="1:31">
      <c r="A5637" s="60" t="str">
        <f>IF(G5637&amp;Q5637&lt;&gt;"",W5637&amp;Q5637,"")</f>
        <v/>
      </c>
      <c r="B5637" s="60" t="str">
        <f>IF(C5637&lt;&gt;"",LEFT(C5637,9),"")</f>
        <v/>
      </c>
      <c r="V5637" s="60" t="str">
        <f>W5637&amp;H5637</f>
        <v/>
      </c>
      <c r="W5637" s="60" t="str">
        <f>_xlfn.LET(_xlpm.TextCell,TEXT(G5637,"###"),IF(_xlpm.TextCell&lt;&gt;"",IF(StyleSpaceSplit,IFERROR(IF(FIND(" ",_xlpm.TextCell)&gt;=1,MID(_xlpm.TextCell,1,FIND(" ",_xlpm.TextCell)-1),_xlpm.TextCell),_xlpm.TextCell),_xlpm.TextCell),""))</f>
        <v/>
      </c>
      <c r="X5637" s="60" t="str">
        <f>IF(A5637&lt;&gt;"",IFERROR(IF(FIND(" ",G5637)&gt;=1,MID(G5637,FIND(" ",G5637)+1,LEN(G5637)),""),""),"")</f>
        <v/>
      </c>
      <c r="AC5637" s="51">
        <f>IFERROR(VALUE(MID($C5637,1,2)),0)</f>
        <v>0</v>
      </c>
      <c r="AD5637" s="44">
        <f>IFERROR(VALUE(MID($C5637,4,3)),0)</f>
        <v>0</v>
      </c>
      <c r="AE5637" s="51">
        <f>VALUE(RIGHT("00"&amp;AC5637,2)&amp;RIGHT("000"&amp;AD5637,3))</f>
        <v>0</v>
      </c>
    </row>
    <row r="5638" spans="1:31">
      <c r="A5638" s="60" t="str">
        <f>IF(G5638&amp;Q5638&lt;&gt;"",W5638&amp;Q5638,"")</f>
        <v/>
      </c>
      <c r="B5638" s="60" t="str">
        <f>IF(C5638&lt;&gt;"",LEFT(C5638,9),"")</f>
        <v/>
      </c>
      <c r="V5638" s="60" t="str">
        <f>W5638&amp;H5638</f>
        <v/>
      </c>
      <c r="W5638" s="60" t="str">
        <f>_xlfn.LET(_xlpm.TextCell,TEXT(G5638,"###"),IF(_xlpm.TextCell&lt;&gt;"",IF(StyleSpaceSplit,IFERROR(IF(FIND(" ",_xlpm.TextCell)&gt;=1,MID(_xlpm.TextCell,1,FIND(" ",_xlpm.TextCell)-1),_xlpm.TextCell),_xlpm.TextCell),_xlpm.TextCell),""))</f>
        <v/>
      </c>
      <c r="X5638" s="60" t="str">
        <f>IF(A5638&lt;&gt;"",IFERROR(IF(FIND(" ",G5638)&gt;=1,MID(G5638,FIND(" ",G5638)+1,LEN(G5638)),""),""),"")</f>
        <v/>
      </c>
      <c r="AC5638" s="51">
        <f>IFERROR(VALUE(MID($C5638,1,2)),0)</f>
        <v>0</v>
      </c>
      <c r="AD5638" s="44">
        <f>IFERROR(VALUE(MID($C5638,4,3)),0)</f>
        <v>0</v>
      </c>
      <c r="AE5638" s="51">
        <f>VALUE(RIGHT("00"&amp;AC5638,2)&amp;RIGHT("000"&amp;AD5638,3))</f>
        <v>0</v>
      </c>
    </row>
    <row r="5639" spans="1:31">
      <c r="A5639" s="60" t="str">
        <f>IF(G5639&amp;Q5639&lt;&gt;"",W5639&amp;Q5639,"")</f>
        <v/>
      </c>
      <c r="B5639" s="60" t="str">
        <f>IF(C5639&lt;&gt;"",LEFT(C5639,9),"")</f>
        <v/>
      </c>
      <c r="V5639" s="60" t="str">
        <f>W5639&amp;H5639</f>
        <v/>
      </c>
      <c r="W5639" s="60" t="str">
        <f>_xlfn.LET(_xlpm.TextCell,TEXT(G5639,"###"),IF(_xlpm.TextCell&lt;&gt;"",IF(StyleSpaceSplit,IFERROR(IF(FIND(" ",_xlpm.TextCell)&gt;=1,MID(_xlpm.TextCell,1,FIND(" ",_xlpm.TextCell)-1),_xlpm.TextCell),_xlpm.TextCell),_xlpm.TextCell),""))</f>
        <v/>
      </c>
      <c r="X5639" s="60" t="str">
        <f>IF(A5639&lt;&gt;"",IFERROR(IF(FIND(" ",G5639)&gt;=1,MID(G5639,FIND(" ",G5639)+1,LEN(G5639)),""),""),"")</f>
        <v/>
      </c>
      <c r="AC5639" s="51">
        <f>IFERROR(VALUE(MID($C5639,1,2)),0)</f>
        <v>0</v>
      </c>
      <c r="AD5639" s="44">
        <f>IFERROR(VALUE(MID($C5639,4,3)),0)</f>
        <v>0</v>
      </c>
      <c r="AE5639" s="51">
        <f>VALUE(RIGHT("00"&amp;AC5639,2)&amp;RIGHT("000"&amp;AD5639,3))</f>
        <v>0</v>
      </c>
    </row>
    <row r="5640" spans="1:31">
      <c r="A5640" s="60" t="str">
        <f>IF(G5640&amp;Q5640&lt;&gt;"",W5640&amp;Q5640,"")</f>
        <v/>
      </c>
      <c r="B5640" s="60" t="str">
        <f>IF(C5640&lt;&gt;"",LEFT(C5640,9),"")</f>
        <v/>
      </c>
      <c r="V5640" s="60" t="str">
        <f>W5640&amp;H5640</f>
        <v/>
      </c>
      <c r="W5640" s="60" t="str">
        <f>_xlfn.LET(_xlpm.TextCell,TEXT(G5640,"###"),IF(_xlpm.TextCell&lt;&gt;"",IF(StyleSpaceSplit,IFERROR(IF(FIND(" ",_xlpm.TextCell)&gt;=1,MID(_xlpm.TextCell,1,FIND(" ",_xlpm.TextCell)-1),_xlpm.TextCell),_xlpm.TextCell),_xlpm.TextCell),""))</f>
        <v/>
      </c>
      <c r="X5640" s="60" t="str">
        <f>IF(A5640&lt;&gt;"",IFERROR(IF(FIND(" ",G5640)&gt;=1,MID(G5640,FIND(" ",G5640)+1,LEN(G5640)),""),""),"")</f>
        <v/>
      </c>
      <c r="AC5640" s="51">
        <f>IFERROR(VALUE(MID($C5640,1,2)),0)</f>
        <v>0</v>
      </c>
      <c r="AD5640" s="44">
        <f>IFERROR(VALUE(MID($C5640,4,3)),0)</f>
        <v>0</v>
      </c>
      <c r="AE5640" s="51">
        <f>VALUE(RIGHT("00"&amp;AC5640,2)&amp;RIGHT("000"&amp;AD5640,3))</f>
        <v>0</v>
      </c>
    </row>
    <row r="5641" spans="1:31">
      <c r="A5641" s="60" t="str">
        <f>IF(G5641&amp;Q5641&lt;&gt;"",W5641&amp;Q5641,"")</f>
        <v/>
      </c>
      <c r="B5641" s="60" t="str">
        <f>IF(C5641&lt;&gt;"",LEFT(C5641,9),"")</f>
        <v/>
      </c>
      <c r="V5641" s="60" t="str">
        <f>W5641&amp;H5641</f>
        <v/>
      </c>
      <c r="W5641" s="60" t="str">
        <f>_xlfn.LET(_xlpm.TextCell,TEXT(G5641,"###"),IF(_xlpm.TextCell&lt;&gt;"",IF(StyleSpaceSplit,IFERROR(IF(FIND(" ",_xlpm.TextCell)&gt;=1,MID(_xlpm.TextCell,1,FIND(" ",_xlpm.TextCell)-1),_xlpm.TextCell),_xlpm.TextCell),_xlpm.TextCell),""))</f>
        <v/>
      </c>
      <c r="X5641" s="60" t="str">
        <f>IF(A5641&lt;&gt;"",IFERROR(IF(FIND(" ",G5641)&gt;=1,MID(G5641,FIND(" ",G5641)+1,LEN(G5641)),""),""),"")</f>
        <v/>
      </c>
      <c r="AC5641" s="51">
        <f>IFERROR(VALUE(MID($C5641,1,2)),0)</f>
        <v>0</v>
      </c>
      <c r="AD5641" s="44">
        <f>IFERROR(VALUE(MID($C5641,4,3)),0)</f>
        <v>0</v>
      </c>
      <c r="AE5641" s="51">
        <f>VALUE(RIGHT("00"&amp;AC5641,2)&amp;RIGHT("000"&amp;AD5641,3))</f>
        <v>0</v>
      </c>
    </row>
    <row r="5642" spans="1:31">
      <c r="A5642" s="60" t="str">
        <f>IF(G5642&amp;Q5642&lt;&gt;"",W5642&amp;Q5642,"")</f>
        <v/>
      </c>
      <c r="B5642" s="60" t="str">
        <f>IF(C5642&lt;&gt;"",LEFT(C5642,9),"")</f>
        <v/>
      </c>
      <c r="V5642" s="60" t="str">
        <f>W5642&amp;H5642</f>
        <v/>
      </c>
      <c r="W5642" s="60" t="str">
        <f>_xlfn.LET(_xlpm.TextCell,TEXT(G5642,"###"),IF(_xlpm.TextCell&lt;&gt;"",IF(StyleSpaceSplit,IFERROR(IF(FIND(" ",_xlpm.TextCell)&gt;=1,MID(_xlpm.TextCell,1,FIND(" ",_xlpm.TextCell)-1),_xlpm.TextCell),_xlpm.TextCell),_xlpm.TextCell),""))</f>
        <v/>
      </c>
      <c r="X5642" s="60" t="str">
        <f>IF(A5642&lt;&gt;"",IFERROR(IF(FIND(" ",G5642)&gt;=1,MID(G5642,FIND(" ",G5642)+1,LEN(G5642)),""),""),"")</f>
        <v/>
      </c>
      <c r="AC5642" s="51">
        <f>IFERROR(VALUE(MID($C5642,1,2)),0)</f>
        <v>0</v>
      </c>
      <c r="AD5642" s="44">
        <f>IFERROR(VALUE(MID($C5642,4,3)),0)</f>
        <v>0</v>
      </c>
      <c r="AE5642" s="51">
        <f>VALUE(RIGHT("00"&amp;AC5642,2)&amp;RIGHT("000"&amp;AD5642,3))</f>
        <v>0</v>
      </c>
    </row>
    <row r="5643" spans="1:31">
      <c r="A5643" s="60" t="str">
        <f>IF(G5643&amp;Q5643&lt;&gt;"",W5643&amp;Q5643,"")</f>
        <v/>
      </c>
      <c r="B5643" s="60" t="str">
        <f>IF(C5643&lt;&gt;"",LEFT(C5643,9),"")</f>
        <v/>
      </c>
      <c r="V5643" s="60" t="str">
        <f>W5643&amp;H5643</f>
        <v/>
      </c>
      <c r="W5643" s="60" t="str">
        <f>_xlfn.LET(_xlpm.TextCell,TEXT(G5643,"###"),IF(_xlpm.TextCell&lt;&gt;"",IF(StyleSpaceSplit,IFERROR(IF(FIND(" ",_xlpm.TextCell)&gt;=1,MID(_xlpm.TextCell,1,FIND(" ",_xlpm.TextCell)-1),_xlpm.TextCell),_xlpm.TextCell),_xlpm.TextCell),""))</f>
        <v/>
      </c>
      <c r="X5643" s="60" t="str">
        <f>IF(A5643&lt;&gt;"",IFERROR(IF(FIND(" ",G5643)&gt;=1,MID(G5643,FIND(" ",G5643)+1,LEN(G5643)),""),""),"")</f>
        <v/>
      </c>
      <c r="AC5643" s="51">
        <f>IFERROR(VALUE(MID($C5643,1,2)),0)</f>
        <v>0</v>
      </c>
      <c r="AD5643" s="44">
        <f>IFERROR(VALUE(MID($C5643,4,3)),0)</f>
        <v>0</v>
      </c>
      <c r="AE5643" s="51">
        <f>VALUE(RIGHT("00"&amp;AC5643,2)&amp;RIGHT("000"&amp;AD5643,3))</f>
        <v>0</v>
      </c>
    </row>
    <row r="5644" spans="1:31">
      <c r="A5644" s="60" t="str">
        <f>IF(G5644&amp;Q5644&lt;&gt;"",W5644&amp;Q5644,"")</f>
        <v/>
      </c>
      <c r="B5644" s="60" t="str">
        <f>IF(C5644&lt;&gt;"",LEFT(C5644,9),"")</f>
        <v/>
      </c>
      <c r="V5644" s="60" t="str">
        <f>W5644&amp;H5644</f>
        <v/>
      </c>
      <c r="W5644" s="60" t="str">
        <f>_xlfn.LET(_xlpm.TextCell,TEXT(G5644,"###"),IF(_xlpm.TextCell&lt;&gt;"",IF(StyleSpaceSplit,IFERROR(IF(FIND(" ",_xlpm.TextCell)&gt;=1,MID(_xlpm.TextCell,1,FIND(" ",_xlpm.TextCell)-1),_xlpm.TextCell),_xlpm.TextCell),_xlpm.TextCell),""))</f>
        <v/>
      </c>
      <c r="X5644" s="60" t="str">
        <f>IF(A5644&lt;&gt;"",IFERROR(IF(FIND(" ",G5644)&gt;=1,MID(G5644,FIND(" ",G5644)+1,LEN(G5644)),""),""),"")</f>
        <v/>
      </c>
      <c r="AC5644" s="51">
        <f>IFERROR(VALUE(MID($C5644,1,2)),0)</f>
        <v>0</v>
      </c>
      <c r="AD5644" s="44">
        <f>IFERROR(VALUE(MID($C5644,4,3)),0)</f>
        <v>0</v>
      </c>
      <c r="AE5644" s="51">
        <f>VALUE(RIGHT("00"&amp;AC5644,2)&amp;RIGHT("000"&amp;AD5644,3))</f>
        <v>0</v>
      </c>
    </row>
    <row r="5645" spans="1:31">
      <c r="A5645" s="60" t="str">
        <f>IF(G5645&amp;Q5645&lt;&gt;"",W5645&amp;Q5645,"")</f>
        <v/>
      </c>
      <c r="B5645" s="60" t="str">
        <f>IF(C5645&lt;&gt;"",LEFT(C5645,9),"")</f>
        <v/>
      </c>
      <c r="V5645" s="60" t="str">
        <f>W5645&amp;H5645</f>
        <v/>
      </c>
      <c r="W5645" s="60" t="str">
        <f>_xlfn.LET(_xlpm.TextCell,TEXT(G5645,"###"),IF(_xlpm.TextCell&lt;&gt;"",IF(StyleSpaceSplit,IFERROR(IF(FIND(" ",_xlpm.TextCell)&gt;=1,MID(_xlpm.TextCell,1,FIND(" ",_xlpm.TextCell)-1),_xlpm.TextCell),_xlpm.TextCell),_xlpm.TextCell),""))</f>
        <v/>
      </c>
      <c r="X5645" s="60" t="str">
        <f>IF(A5645&lt;&gt;"",IFERROR(IF(FIND(" ",G5645)&gt;=1,MID(G5645,FIND(" ",G5645)+1,LEN(G5645)),""),""),"")</f>
        <v/>
      </c>
      <c r="AC5645" s="51">
        <f>IFERROR(VALUE(MID($C5645,1,2)),0)</f>
        <v>0</v>
      </c>
      <c r="AD5645" s="44">
        <f>IFERROR(VALUE(MID($C5645,4,3)),0)</f>
        <v>0</v>
      </c>
      <c r="AE5645" s="51">
        <f>VALUE(RIGHT("00"&amp;AC5645,2)&amp;RIGHT("000"&amp;AD5645,3))</f>
        <v>0</v>
      </c>
    </row>
    <row r="5646" spans="1:31">
      <c r="A5646" s="60" t="str">
        <f>IF(G5646&amp;Q5646&lt;&gt;"",W5646&amp;Q5646,"")</f>
        <v/>
      </c>
      <c r="B5646" s="60" t="str">
        <f>IF(C5646&lt;&gt;"",LEFT(C5646,9),"")</f>
        <v/>
      </c>
      <c r="V5646" s="60" t="str">
        <f>W5646&amp;H5646</f>
        <v/>
      </c>
      <c r="W5646" s="60" t="str">
        <f>_xlfn.LET(_xlpm.TextCell,TEXT(G5646,"###"),IF(_xlpm.TextCell&lt;&gt;"",IF(StyleSpaceSplit,IFERROR(IF(FIND(" ",_xlpm.TextCell)&gt;=1,MID(_xlpm.TextCell,1,FIND(" ",_xlpm.TextCell)-1),_xlpm.TextCell),_xlpm.TextCell),_xlpm.TextCell),""))</f>
        <v/>
      </c>
      <c r="X5646" s="60" t="str">
        <f>IF(A5646&lt;&gt;"",IFERROR(IF(FIND(" ",G5646)&gt;=1,MID(G5646,FIND(" ",G5646)+1,LEN(G5646)),""),""),"")</f>
        <v/>
      </c>
      <c r="AC5646" s="51">
        <f>IFERROR(VALUE(MID($C5646,1,2)),0)</f>
        <v>0</v>
      </c>
      <c r="AD5646" s="44">
        <f>IFERROR(VALUE(MID($C5646,4,3)),0)</f>
        <v>0</v>
      </c>
      <c r="AE5646" s="51">
        <f>VALUE(RIGHT("00"&amp;AC5646,2)&amp;RIGHT("000"&amp;AD5646,3))</f>
        <v>0</v>
      </c>
    </row>
    <row r="5647" spans="1:31">
      <c r="A5647" s="60" t="str">
        <f>IF(G5647&amp;Q5647&lt;&gt;"",W5647&amp;Q5647,"")</f>
        <v/>
      </c>
      <c r="B5647" s="60" t="str">
        <f>IF(C5647&lt;&gt;"",LEFT(C5647,9),"")</f>
        <v/>
      </c>
      <c r="V5647" s="60" t="str">
        <f>W5647&amp;H5647</f>
        <v/>
      </c>
      <c r="W5647" s="60" t="str">
        <f>_xlfn.LET(_xlpm.TextCell,TEXT(G5647,"###"),IF(_xlpm.TextCell&lt;&gt;"",IF(StyleSpaceSplit,IFERROR(IF(FIND(" ",_xlpm.TextCell)&gt;=1,MID(_xlpm.TextCell,1,FIND(" ",_xlpm.TextCell)-1),_xlpm.TextCell),_xlpm.TextCell),_xlpm.TextCell),""))</f>
        <v/>
      </c>
      <c r="X5647" s="60" t="str">
        <f>IF(A5647&lt;&gt;"",IFERROR(IF(FIND(" ",G5647)&gt;=1,MID(G5647,FIND(" ",G5647)+1,LEN(G5647)),""),""),"")</f>
        <v/>
      </c>
      <c r="AC5647" s="51">
        <f>IFERROR(VALUE(MID($C5647,1,2)),0)</f>
        <v>0</v>
      </c>
      <c r="AD5647" s="44">
        <f>IFERROR(VALUE(MID($C5647,4,3)),0)</f>
        <v>0</v>
      </c>
      <c r="AE5647" s="51">
        <f>VALUE(RIGHT("00"&amp;AC5647,2)&amp;RIGHT("000"&amp;AD5647,3))</f>
        <v>0</v>
      </c>
    </row>
    <row r="5648" spans="1:31">
      <c r="A5648" s="60" t="str">
        <f>IF(G5648&amp;Q5648&lt;&gt;"",W5648&amp;Q5648,"")</f>
        <v/>
      </c>
      <c r="B5648" s="60" t="str">
        <f>IF(C5648&lt;&gt;"",LEFT(C5648,9),"")</f>
        <v/>
      </c>
      <c r="V5648" s="60" t="str">
        <f>W5648&amp;H5648</f>
        <v/>
      </c>
      <c r="W5648" s="60" t="str">
        <f>_xlfn.LET(_xlpm.TextCell,TEXT(G5648,"###"),IF(_xlpm.TextCell&lt;&gt;"",IF(StyleSpaceSplit,IFERROR(IF(FIND(" ",_xlpm.TextCell)&gt;=1,MID(_xlpm.TextCell,1,FIND(" ",_xlpm.TextCell)-1),_xlpm.TextCell),_xlpm.TextCell),_xlpm.TextCell),""))</f>
        <v/>
      </c>
      <c r="X5648" s="60" t="str">
        <f>IF(A5648&lt;&gt;"",IFERROR(IF(FIND(" ",G5648)&gt;=1,MID(G5648,FIND(" ",G5648)+1,LEN(G5648)),""),""),"")</f>
        <v/>
      </c>
      <c r="AC5648" s="51">
        <f>IFERROR(VALUE(MID($C5648,1,2)),0)</f>
        <v>0</v>
      </c>
      <c r="AD5648" s="44">
        <f>IFERROR(VALUE(MID($C5648,4,3)),0)</f>
        <v>0</v>
      </c>
      <c r="AE5648" s="51">
        <f>VALUE(RIGHT("00"&amp;AC5648,2)&amp;RIGHT("000"&amp;AD5648,3))</f>
        <v>0</v>
      </c>
    </row>
    <row r="5649" spans="1:31">
      <c r="A5649" s="60" t="str">
        <f>IF(G5649&amp;Q5649&lt;&gt;"",W5649&amp;Q5649,"")</f>
        <v/>
      </c>
      <c r="B5649" s="60" t="str">
        <f>IF(C5649&lt;&gt;"",LEFT(C5649,9),"")</f>
        <v/>
      </c>
      <c r="V5649" s="60" t="str">
        <f>W5649&amp;H5649</f>
        <v/>
      </c>
      <c r="W5649" s="60" t="str">
        <f>_xlfn.LET(_xlpm.TextCell,TEXT(G5649,"###"),IF(_xlpm.TextCell&lt;&gt;"",IF(StyleSpaceSplit,IFERROR(IF(FIND(" ",_xlpm.TextCell)&gt;=1,MID(_xlpm.TextCell,1,FIND(" ",_xlpm.TextCell)-1),_xlpm.TextCell),_xlpm.TextCell),_xlpm.TextCell),""))</f>
        <v/>
      </c>
      <c r="X5649" s="60" t="str">
        <f>IF(A5649&lt;&gt;"",IFERROR(IF(FIND(" ",G5649)&gt;=1,MID(G5649,FIND(" ",G5649)+1,LEN(G5649)),""),""),"")</f>
        <v/>
      </c>
      <c r="AC5649" s="51">
        <f>IFERROR(VALUE(MID($C5649,1,2)),0)</f>
        <v>0</v>
      </c>
      <c r="AD5649" s="44">
        <f>IFERROR(VALUE(MID($C5649,4,3)),0)</f>
        <v>0</v>
      </c>
      <c r="AE5649" s="51">
        <f>VALUE(RIGHT("00"&amp;AC5649,2)&amp;RIGHT("000"&amp;AD5649,3))</f>
        <v>0</v>
      </c>
    </row>
    <row r="5650" spans="1:31">
      <c r="A5650" s="60" t="str">
        <f>IF(G5650&amp;Q5650&lt;&gt;"",W5650&amp;Q5650,"")</f>
        <v/>
      </c>
      <c r="B5650" s="60" t="str">
        <f>IF(C5650&lt;&gt;"",LEFT(C5650,9),"")</f>
        <v/>
      </c>
      <c r="V5650" s="60" t="str">
        <f>W5650&amp;H5650</f>
        <v/>
      </c>
      <c r="W5650" s="60" t="str">
        <f>_xlfn.LET(_xlpm.TextCell,TEXT(G5650,"###"),IF(_xlpm.TextCell&lt;&gt;"",IF(StyleSpaceSplit,IFERROR(IF(FIND(" ",_xlpm.TextCell)&gt;=1,MID(_xlpm.TextCell,1,FIND(" ",_xlpm.TextCell)-1),_xlpm.TextCell),_xlpm.TextCell),_xlpm.TextCell),""))</f>
        <v/>
      </c>
      <c r="X5650" s="60" t="str">
        <f>IF(A5650&lt;&gt;"",IFERROR(IF(FIND(" ",G5650)&gt;=1,MID(G5650,FIND(" ",G5650)+1,LEN(G5650)),""),""),"")</f>
        <v/>
      </c>
      <c r="AC5650" s="51">
        <f>IFERROR(VALUE(MID($C5650,1,2)),0)</f>
        <v>0</v>
      </c>
      <c r="AD5650" s="44">
        <f>IFERROR(VALUE(MID($C5650,4,3)),0)</f>
        <v>0</v>
      </c>
      <c r="AE5650" s="51">
        <f>VALUE(RIGHT("00"&amp;AC5650,2)&amp;RIGHT("000"&amp;AD5650,3))</f>
        <v>0</v>
      </c>
    </row>
    <row r="5651" spans="1:31">
      <c r="A5651" s="60" t="str">
        <f>IF(G5651&amp;Q5651&lt;&gt;"",W5651&amp;Q5651,"")</f>
        <v/>
      </c>
      <c r="B5651" s="60" t="str">
        <f>IF(C5651&lt;&gt;"",LEFT(C5651,9),"")</f>
        <v/>
      </c>
      <c r="V5651" s="60" t="str">
        <f>W5651&amp;H5651</f>
        <v/>
      </c>
      <c r="W5651" s="60" t="str">
        <f>_xlfn.LET(_xlpm.TextCell,TEXT(G5651,"###"),IF(_xlpm.TextCell&lt;&gt;"",IF(StyleSpaceSplit,IFERROR(IF(FIND(" ",_xlpm.TextCell)&gt;=1,MID(_xlpm.TextCell,1,FIND(" ",_xlpm.TextCell)-1),_xlpm.TextCell),_xlpm.TextCell),_xlpm.TextCell),""))</f>
        <v/>
      </c>
      <c r="X5651" s="60" t="str">
        <f>IF(A5651&lt;&gt;"",IFERROR(IF(FIND(" ",G5651)&gt;=1,MID(G5651,FIND(" ",G5651)+1,LEN(G5651)),""),""),"")</f>
        <v/>
      </c>
      <c r="AC5651" s="51">
        <f>IFERROR(VALUE(MID($C5651,1,2)),0)</f>
        <v>0</v>
      </c>
      <c r="AD5651" s="44">
        <f>IFERROR(VALUE(MID($C5651,4,3)),0)</f>
        <v>0</v>
      </c>
      <c r="AE5651" s="51">
        <f>VALUE(RIGHT("00"&amp;AC5651,2)&amp;RIGHT("000"&amp;AD5651,3))</f>
        <v>0</v>
      </c>
    </row>
    <row r="5652" spans="1:31">
      <c r="A5652" s="60" t="str">
        <f>IF(G5652&amp;Q5652&lt;&gt;"",W5652&amp;Q5652,"")</f>
        <v/>
      </c>
      <c r="B5652" s="60" t="str">
        <f>IF(C5652&lt;&gt;"",LEFT(C5652,9),"")</f>
        <v/>
      </c>
      <c r="V5652" s="60" t="str">
        <f>W5652&amp;H5652</f>
        <v/>
      </c>
      <c r="W5652" s="60" t="str">
        <f>_xlfn.LET(_xlpm.TextCell,TEXT(G5652,"###"),IF(_xlpm.TextCell&lt;&gt;"",IF(StyleSpaceSplit,IFERROR(IF(FIND(" ",_xlpm.TextCell)&gt;=1,MID(_xlpm.TextCell,1,FIND(" ",_xlpm.TextCell)-1),_xlpm.TextCell),_xlpm.TextCell),_xlpm.TextCell),""))</f>
        <v/>
      </c>
      <c r="X5652" s="60" t="str">
        <f>IF(A5652&lt;&gt;"",IFERROR(IF(FIND(" ",G5652)&gt;=1,MID(G5652,FIND(" ",G5652)+1,LEN(G5652)),""),""),"")</f>
        <v/>
      </c>
      <c r="AC5652" s="51">
        <f>IFERROR(VALUE(MID($C5652,1,2)),0)</f>
        <v>0</v>
      </c>
      <c r="AD5652" s="44">
        <f>IFERROR(VALUE(MID($C5652,4,3)),0)</f>
        <v>0</v>
      </c>
      <c r="AE5652" s="51">
        <f>VALUE(RIGHT("00"&amp;AC5652,2)&amp;RIGHT("000"&amp;AD5652,3))</f>
        <v>0</v>
      </c>
    </row>
    <row r="5653" spans="1:31">
      <c r="A5653" s="60" t="str">
        <f>IF(G5653&amp;Q5653&lt;&gt;"",W5653&amp;Q5653,"")</f>
        <v/>
      </c>
      <c r="B5653" s="60" t="str">
        <f>IF(C5653&lt;&gt;"",LEFT(C5653,9),"")</f>
        <v/>
      </c>
      <c r="V5653" s="60" t="str">
        <f>W5653&amp;H5653</f>
        <v/>
      </c>
      <c r="W5653" s="60" t="str">
        <f>_xlfn.LET(_xlpm.TextCell,TEXT(G5653,"###"),IF(_xlpm.TextCell&lt;&gt;"",IF(StyleSpaceSplit,IFERROR(IF(FIND(" ",_xlpm.TextCell)&gt;=1,MID(_xlpm.TextCell,1,FIND(" ",_xlpm.TextCell)-1),_xlpm.TextCell),_xlpm.TextCell),_xlpm.TextCell),""))</f>
        <v/>
      </c>
      <c r="X5653" s="60" t="str">
        <f>IF(A5653&lt;&gt;"",IFERROR(IF(FIND(" ",G5653)&gt;=1,MID(G5653,FIND(" ",G5653)+1,LEN(G5653)),""),""),"")</f>
        <v/>
      </c>
      <c r="AC5653" s="51">
        <f>IFERROR(VALUE(MID($C5653,1,2)),0)</f>
        <v>0</v>
      </c>
      <c r="AD5653" s="44">
        <f>IFERROR(VALUE(MID($C5653,4,3)),0)</f>
        <v>0</v>
      </c>
      <c r="AE5653" s="51">
        <f>VALUE(RIGHT("00"&amp;AC5653,2)&amp;RIGHT("000"&amp;AD5653,3))</f>
        <v>0</v>
      </c>
    </row>
    <row r="5654" spans="1:31">
      <c r="A5654" s="60" t="str">
        <f>IF(G5654&amp;Q5654&lt;&gt;"",W5654&amp;Q5654,"")</f>
        <v/>
      </c>
      <c r="B5654" s="60" t="str">
        <f>IF(C5654&lt;&gt;"",LEFT(C5654,9),"")</f>
        <v/>
      </c>
      <c r="V5654" s="60" t="str">
        <f>W5654&amp;H5654</f>
        <v/>
      </c>
      <c r="W5654" s="60" t="str">
        <f>_xlfn.LET(_xlpm.TextCell,TEXT(G5654,"###"),IF(_xlpm.TextCell&lt;&gt;"",IF(StyleSpaceSplit,IFERROR(IF(FIND(" ",_xlpm.TextCell)&gt;=1,MID(_xlpm.TextCell,1,FIND(" ",_xlpm.TextCell)-1),_xlpm.TextCell),_xlpm.TextCell),_xlpm.TextCell),""))</f>
        <v/>
      </c>
      <c r="X5654" s="60" t="str">
        <f>IF(A5654&lt;&gt;"",IFERROR(IF(FIND(" ",G5654)&gt;=1,MID(G5654,FIND(" ",G5654)+1,LEN(G5654)),""),""),"")</f>
        <v/>
      </c>
      <c r="AC5654" s="51">
        <f>IFERROR(VALUE(MID($C5654,1,2)),0)</f>
        <v>0</v>
      </c>
      <c r="AD5654" s="44">
        <f>IFERROR(VALUE(MID($C5654,4,3)),0)</f>
        <v>0</v>
      </c>
      <c r="AE5654" s="51">
        <f>VALUE(RIGHT("00"&amp;AC5654,2)&amp;RIGHT("000"&amp;AD5654,3))</f>
        <v>0</v>
      </c>
    </row>
    <row r="5655" spans="1:31">
      <c r="A5655" s="60" t="str">
        <f>IF(G5655&amp;Q5655&lt;&gt;"",W5655&amp;Q5655,"")</f>
        <v/>
      </c>
      <c r="B5655" s="60" t="str">
        <f>IF(C5655&lt;&gt;"",LEFT(C5655,9),"")</f>
        <v/>
      </c>
      <c r="V5655" s="60" t="str">
        <f>W5655&amp;H5655</f>
        <v/>
      </c>
      <c r="W5655" s="60" t="str">
        <f>_xlfn.LET(_xlpm.TextCell,TEXT(G5655,"###"),IF(_xlpm.TextCell&lt;&gt;"",IF(StyleSpaceSplit,IFERROR(IF(FIND(" ",_xlpm.TextCell)&gt;=1,MID(_xlpm.TextCell,1,FIND(" ",_xlpm.TextCell)-1),_xlpm.TextCell),_xlpm.TextCell),_xlpm.TextCell),""))</f>
        <v/>
      </c>
      <c r="X5655" s="60" t="str">
        <f>IF(A5655&lt;&gt;"",IFERROR(IF(FIND(" ",G5655)&gt;=1,MID(G5655,FIND(" ",G5655)+1,LEN(G5655)),""),""),"")</f>
        <v/>
      </c>
      <c r="AC5655" s="51">
        <f>IFERROR(VALUE(MID($C5655,1,2)),0)</f>
        <v>0</v>
      </c>
      <c r="AD5655" s="44">
        <f>IFERROR(VALUE(MID($C5655,4,3)),0)</f>
        <v>0</v>
      </c>
      <c r="AE5655" s="51">
        <f>VALUE(RIGHT("00"&amp;AC5655,2)&amp;RIGHT("000"&amp;AD5655,3))</f>
        <v>0</v>
      </c>
    </row>
    <row r="5656" spans="1:31">
      <c r="A5656" s="60" t="str">
        <f>IF(G5656&amp;Q5656&lt;&gt;"",W5656&amp;Q5656,"")</f>
        <v/>
      </c>
      <c r="B5656" s="60" t="str">
        <f>IF(C5656&lt;&gt;"",LEFT(C5656,9),"")</f>
        <v/>
      </c>
      <c r="V5656" s="60" t="str">
        <f>W5656&amp;H5656</f>
        <v/>
      </c>
      <c r="W5656" s="60" t="str">
        <f>_xlfn.LET(_xlpm.TextCell,TEXT(G5656,"###"),IF(_xlpm.TextCell&lt;&gt;"",IF(StyleSpaceSplit,IFERROR(IF(FIND(" ",_xlpm.TextCell)&gt;=1,MID(_xlpm.TextCell,1,FIND(" ",_xlpm.TextCell)-1),_xlpm.TextCell),_xlpm.TextCell),_xlpm.TextCell),""))</f>
        <v/>
      </c>
      <c r="X5656" s="60" t="str">
        <f>IF(A5656&lt;&gt;"",IFERROR(IF(FIND(" ",G5656)&gt;=1,MID(G5656,FIND(" ",G5656)+1,LEN(G5656)),""),""),"")</f>
        <v/>
      </c>
      <c r="AC5656" s="51">
        <f>IFERROR(VALUE(MID($C5656,1,2)),0)</f>
        <v>0</v>
      </c>
      <c r="AD5656" s="44">
        <f>IFERROR(VALUE(MID($C5656,4,3)),0)</f>
        <v>0</v>
      </c>
      <c r="AE5656" s="51">
        <f>VALUE(RIGHT("00"&amp;AC5656,2)&amp;RIGHT("000"&amp;AD5656,3))</f>
        <v>0</v>
      </c>
    </row>
    <row r="5657" spans="1:31">
      <c r="A5657" s="60" t="str">
        <f>IF(G5657&amp;Q5657&lt;&gt;"",W5657&amp;Q5657,"")</f>
        <v/>
      </c>
      <c r="B5657" s="60" t="str">
        <f>IF(C5657&lt;&gt;"",LEFT(C5657,9),"")</f>
        <v/>
      </c>
      <c r="V5657" s="60" t="str">
        <f>W5657&amp;H5657</f>
        <v/>
      </c>
      <c r="W5657" s="60" t="str">
        <f>_xlfn.LET(_xlpm.TextCell,TEXT(G5657,"###"),IF(_xlpm.TextCell&lt;&gt;"",IF(StyleSpaceSplit,IFERROR(IF(FIND(" ",_xlpm.TextCell)&gt;=1,MID(_xlpm.TextCell,1,FIND(" ",_xlpm.TextCell)-1),_xlpm.TextCell),_xlpm.TextCell),_xlpm.TextCell),""))</f>
        <v/>
      </c>
      <c r="X5657" s="60" t="str">
        <f>IF(A5657&lt;&gt;"",IFERROR(IF(FIND(" ",G5657)&gt;=1,MID(G5657,FIND(" ",G5657)+1,LEN(G5657)),""),""),"")</f>
        <v/>
      </c>
      <c r="AC5657" s="51">
        <f>IFERROR(VALUE(MID($C5657,1,2)),0)</f>
        <v>0</v>
      </c>
      <c r="AD5657" s="44">
        <f>IFERROR(VALUE(MID($C5657,4,3)),0)</f>
        <v>0</v>
      </c>
      <c r="AE5657" s="51">
        <f>VALUE(RIGHT("00"&amp;AC5657,2)&amp;RIGHT("000"&amp;AD5657,3))</f>
        <v>0</v>
      </c>
    </row>
    <row r="5658" spans="1:31">
      <c r="A5658" s="60" t="str">
        <f>IF(G5658&amp;Q5658&lt;&gt;"",W5658&amp;Q5658,"")</f>
        <v/>
      </c>
      <c r="B5658" s="60" t="str">
        <f>IF(C5658&lt;&gt;"",LEFT(C5658,9),"")</f>
        <v/>
      </c>
      <c r="V5658" s="60" t="str">
        <f>W5658&amp;H5658</f>
        <v/>
      </c>
      <c r="W5658" s="60" t="str">
        <f>_xlfn.LET(_xlpm.TextCell,TEXT(G5658,"###"),IF(_xlpm.TextCell&lt;&gt;"",IF(StyleSpaceSplit,IFERROR(IF(FIND(" ",_xlpm.TextCell)&gt;=1,MID(_xlpm.TextCell,1,FIND(" ",_xlpm.TextCell)-1),_xlpm.TextCell),_xlpm.TextCell),_xlpm.TextCell),""))</f>
        <v/>
      </c>
      <c r="X5658" s="60" t="str">
        <f>IF(A5658&lt;&gt;"",IFERROR(IF(FIND(" ",G5658)&gt;=1,MID(G5658,FIND(" ",G5658)+1,LEN(G5658)),""),""),"")</f>
        <v/>
      </c>
      <c r="AC5658" s="51">
        <f>IFERROR(VALUE(MID($C5658,1,2)),0)</f>
        <v>0</v>
      </c>
      <c r="AD5658" s="44">
        <f>IFERROR(VALUE(MID($C5658,4,3)),0)</f>
        <v>0</v>
      </c>
      <c r="AE5658" s="51">
        <f>VALUE(RIGHT("00"&amp;AC5658,2)&amp;RIGHT("000"&amp;AD5658,3))</f>
        <v>0</v>
      </c>
    </row>
    <row r="5659" spans="1:31">
      <c r="A5659" s="60" t="str">
        <f>IF(G5659&amp;Q5659&lt;&gt;"",W5659&amp;Q5659,"")</f>
        <v/>
      </c>
      <c r="B5659" s="60" t="str">
        <f>IF(C5659&lt;&gt;"",LEFT(C5659,9),"")</f>
        <v/>
      </c>
      <c r="V5659" s="60" t="str">
        <f>W5659&amp;H5659</f>
        <v/>
      </c>
      <c r="W5659" s="60" t="str">
        <f>_xlfn.LET(_xlpm.TextCell,TEXT(G5659,"###"),IF(_xlpm.TextCell&lt;&gt;"",IF(StyleSpaceSplit,IFERROR(IF(FIND(" ",_xlpm.TextCell)&gt;=1,MID(_xlpm.TextCell,1,FIND(" ",_xlpm.TextCell)-1),_xlpm.TextCell),_xlpm.TextCell),_xlpm.TextCell),""))</f>
        <v/>
      </c>
      <c r="X5659" s="60" t="str">
        <f>IF(A5659&lt;&gt;"",IFERROR(IF(FIND(" ",G5659)&gt;=1,MID(G5659,FIND(" ",G5659)+1,LEN(G5659)),""),""),"")</f>
        <v/>
      </c>
      <c r="AC5659" s="51">
        <f>IFERROR(VALUE(MID($C5659,1,2)),0)</f>
        <v>0</v>
      </c>
      <c r="AD5659" s="44">
        <f>IFERROR(VALUE(MID($C5659,4,3)),0)</f>
        <v>0</v>
      </c>
      <c r="AE5659" s="51">
        <f>VALUE(RIGHT("00"&amp;AC5659,2)&amp;RIGHT("000"&amp;AD5659,3))</f>
        <v>0</v>
      </c>
    </row>
    <row r="5660" spans="1:31">
      <c r="A5660" s="60" t="str">
        <f>IF(G5660&amp;Q5660&lt;&gt;"",W5660&amp;Q5660,"")</f>
        <v/>
      </c>
      <c r="B5660" s="60" t="str">
        <f>IF(C5660&lt;&gt;"",LEFT(C5660,9),"")</f>
        <v/>
      </c>
      <c r="V5660" s="60" t="str">
        <f>W5660&amp;H5660</f>
        <v/>
      </c>
      <c r="W5660" s="60" t="str">
        <f>_xlfn.LET(_xlpm.TextCell,TEXT(G5660,"###"),IF(_xlpm.TextCell&lt;&gt;"",IF(StyleSpaceSplit,IFERROR(IF(FIND(" ",_xlpm.TextCell)&gt;=1,MID(_xlpm.TextCell,1,FIND(" ",_xlpm.TextCell)-1),_xlpm.TextCell),_xlpm.TextCell),_xlpm.TextCell),""))</f>
        <v/>
      </c>
      <c r="X5660" s="60" t="str">
        <f>IF(A5660&lt;&gt;"",IFERROR(IF(FIND(" ",G5660)&gt;=1,MID(G5660,FIND(" ",G5660)+1,LEN(G5660)),""),""),"")</f>
        <v/>
      </c>
      <c r="AC5660" s="51">
        <f>IFERROR(VALUE(MID($C5660,1,2)),0)</f>
        <v>0</v>
      </c>
      <c r="AD5660" s="44">
        <f>IFERROR(VALUE(MID($C5660,4,3)),0)</f>
        <v>0</v>
      </c>
      <c r="AE5660" s="51">
        <f>VALUE(RIGHT("00"&amp;AC5660,2)&amp;RIGHT("000"&amp;AD5660,3))</f>
        <v>0</v>
      </c>
    </row>
    <row r="5661" spans="1:31">
      <c r="A5661" s="60" t="str">
        <f>IF(G5661&amp;Q5661&lt;&gt;"",W5661&amp;Q5661,"")</f>
        <v/>
      </c>
      <c r="B5661" s="60" t="str">
        <f>IF(C5661&lt;&gt;"",LEFT(C5661,9),"")</f>
        <v/>
      </c>
      <c r="V5661" s="60" t="str">
        <f>W5661&amp;H5661</f>
        <v/>
      </c>
      <c r="W5661" s="60" t="str">
        <f>_xlfn.LET(_xlpm.TextCell,TEXT(G5661,"###"),IF(_xlpm.TextCell&lt;&gt;"",IF(StyleSpaceSplit,IFERROR(IF(FIND(" ",_xlpm.TextCell)&gt;=1,MID(_xlpm.TextCell,1,FIND(" ",_xlpm.TextCell)-1),_xlpm.TextCell),_xlpm.TextCell),_xlpm.TextCell),""))</f>
        <v/>
      </c>
      <c r="X5661" s="60" t="str">
        <f>IF(A5661&lt;&gt;"",IFERROR(IF(FIND(" ",G5661)&gt;=1,MID(G5661,FIND(" ",G5661)+1,LEN(G5661)),""),""),"")</f>
        <v/>
      </c>
      <c r="AC5661" s="51">
        <f>IFERROR(VALUE(MID($C5661,1,2)),0)</f>
        <v>0</v>
      </c>
      <c r="AD5661" s="44">
        <f>IFERROR(VALUE(MID($C5661,4,3)),0)</f>
        <v>0</v>
      </c>
      <c r="AE5661" s="51">
        <f>VALUE(RIGHT("00"&amp;AC5661,2)&amp;RIGHT("000"&amp;AD5661,3))</f>
        <v>0</v>
      </c>
    </row>
    <row r="5662" spans="1:31">
      <c r="A5662" s="60" t="str">
        <f>IF(G5662&amp;Q5662&lt;&gt;"",W5662&amp;Q5662,"")</f>
        <v/>
      </c>
      <c r="B5662" s="60" t="str">
        <f>IF(C5662&lt;&gt;"",LEFT(C5662,9),"")</f>
        <v/>
      </c>
      <c r="V5662" s="60" t="str">
        <f>W5662&amp;H5662</f>
        <v/>
      </c>
      <c r="W5662" s="60" t="str">
        <f>_xlfn.LET(_xlpm.TextCell,TEXT(G5662,"###"),IF(_xlpm.TextCell&lt;&gt;"",IF(StyleSpaceSplit,IFERROR(IF(FIND(" ",_xlpm.TextCell)&gt;=1,MID(_xlpm.TextCell,1,FIND(" ",_xlpm.TextCell)-1),_xlpm.TextCell),_xlpm.TextCell),_xlpm.TextCell),""))</f>
        <v/>
      </c>
      <c r="X5662" s="60" t="str">
        <f>IF(A5662&lt;&gt;"",IFERROR(IF(FIND(" ",G5662)&gt;=1,MID(G5662,FIND(" ",G5662)+1,LEN(G5662)),""),""),"")</f>
        <v/>
      </c>
      <c r="AC5662" s="51">
        <f>IFERROR(VALUE(MID($C5662,1,2)),0)</f>
        <v>0</v>
      </c>
      <c r="AD5662" s="44">
        <f>IFERROR(VALUE(MID($C5662,4,3)),0)</f>
        <v>0</v>
      </c>
      <c r="AE5662" s="51">
        <f>VALUE(RIGHT("00"&amp;AC5662,2)&amp;RIGHT("000"&amp;AD5662,3))</f>
        <v>0</v>
      </c>
    </row>
    <row r="5663" spans="1:31">
      <c r="A5663" s="60" t="str">
        <f>IF(G5663&amp;Q5663&lt;&gt;"",W5663&amp;Q5663,"")</f>
        <v/>
      </c>
      <c r="B5663" s="60" t="str">
        <f>IF(C5663&lt;&gt;"",LEFT(C5663,9),"")</f>
        <v/>
      </c>
      <c r="V5663" s="60" t="str">
        <f>W5663&amp;H5663</f>
        <v/>
      </c>
      <c r="W5663" s="60" t="str">
        <f>_xlfn.LET(_xlpm.TextCell,TEXT(G5663,"###"),IF(_xlpm.TextCell&lt;&gt;"",IF(StyleSpaceSplit,IFERROR(IF(FIND(" ",_xlpm.TextCell)&gt;=1,MID(_xlpm.TextCell,1,FIND(" ",_xlpm.TextCell)-1),_xlpm.TextCell),_xlpm.TextCell),_xlpm.TextCell),""))</f>
        <v/>
      </c>
      <c r="X5663" s="60" t="str">
        <f>IF(A5663&lt;&gt;"",IFERROR(IF(FIND(" ",G5663)&gt;=1,MID(G5663,FIND(" ",G5663)+1,LEN(G5663)),""),""),"")</f>
        <v/>
      </c>
      <c r="AC5663" s="51">
        <f>IFERROR(VALUE(MID($C5663,1,2)),0)</f>
        <v>0</v>
      </c>
      <c r="AD5663" s="44">
        <f>IFERROR(VALUE(MID($C5663,4,3)),0)</f>
        <v>0</v>
      </c>
      <c r="AE5663" s="51">
        <f>VALUE(RIGHT("00"&amp;AC5663,2)&amp;RIGHT("000"&amp;AD5663,3))</f>
        <v>0</v>
      </c>
    </row>
    <row r="5664" spans="1:31">
      <c r="A5664" s="60" t="str">
        <f>IF(G5664&amp;Q5664&lt;&gt;"",W5664&amp;Q5664,"")</f>
        <v/>
      </c>
      <c r="B5664" s="60" t="str">
        <f>IF(C5664&lt;&gt;"",LEFT(C5664,9),"")</f>
        <v/>
      </c>
      <c r="V5664" s="60" t="str">
        <f>W5664&amp;H5664</f>
        <v/>
      </c>
      <c r="W5664" s="60" t="str">
        <f>_xlfn.LET(_xlpm.TextCell,TEXT(G5664,"###"),IF(_xlpm.TextCell&lt;&gt;"",IF(StyleSpaceSplit,IFERROR(IF(FIND(" ",_xlpm.TextCell)&gt;=1,MID(_xlpm.TextCell,1,FIND(" ",_xlpm.TextCell)-1),_xlpm.TextCell),_xlpm.TextCell),_xlpm.TextCell),""))</f>
        <v/>
      </c>
      <c r="X5664" s="60" t="str">
        <f>IF(A5664&lt;&gt;"",IFERROR(IF(FIND(" ",G5664)&gt;=1,MID(G5664,FIND(" ",G5664)+1,LEN(G5664)),""),""),"")</f>
        <v/>
      </c>
      <c r="AC5664" s="51">
        <f>IFERROR(VALUE(MID($C5664,1,2)),0)</f>
        <v>0</v>
      </c>
      <c r="AD5664" s="44">
        <f>IFERROR(VALUE(MID($C5664,4,3)),0)</f>
        <v>0</v>
      </c>
      <c r="AE5664" s="51">
        <f>VALUE(RIGHT("00"&amp;AC5664,2)&amp;RIGHT("000"&amp;AD5664,3))</f>
        <v>0</v>
      </c>
    </row>
    <row r="5665" spans="1:31">
      <c r="A5665" s="60" t="str">
        <f>IF(G5665&amp;Q5665&lt;&gt;"",W5665&amp;Q5665,"")</f>
        <v/>
      </c>
      <c r="B5665" s="60" t="str">
        <f>IF(C5665&lt;&gt;"",LEFT(C5665,9),"")</f>
        <v/>
      </c>
      <c r="V5665" s="60" t="str">
        <f>W5665&amp;H5665</f>
        <v/>
      </c>
      <c r="W5665" s="60" t="str">
        <f>_xlfn.LET(_xlpm.TextCell,TEXT(G5665,"###"),IF(_xlpm.TextCell&lt;&gt;"",IF(StyleSpaceSplit,IFERROR(IF(FIND(" ",_xlpm.TextCell)&gt;=1,MID(_xlpm.TextCell,1,FIND(" ",_xlpm.TextCell)-1),_xlpm.TextCell),_xlpm.TextCell),_xlpm.TextCell),""))</f>
        <v/>
      </c>
      <c r="X5665" s="60" t="str">
        <f>IF(A5665&lt;&gt;"",IFERROR(IF(FIND(" ",G5665)&gt;=1,MID(G5665,FIND(" ",G5665)+1,LEN(G5665)),""),""),"")</f>
        <v/>
      </c>
      <c r="AC5665" s="51">
        <f>IFERROR(VALUE(MID($C5665,1,2)),0)</f>
        <v>0</v>
      </c>
      <c r="AD5665" s="44">
        <f>IFERROR(VALUE(MID($C5665,4,3)),0)</f>
        <v>0</v>
      </c>
      <c r="AE5665" s="51">
        <f>VALUE(RIGHT("00"&amp;AC5665,2)&amp;RIGHT("000"&amp;AD5665,3))</f>
        <v>0</v>
      </c>
    </row>
    <row r="5666" spans="1:31">
      <c r="A5666" s="60" t="str">
        <f>IF(G5666&amp;Q5666&lt;&gt;"",W5666&amp;Q5666,"")</f>
        <v/>
      </c>
      <c r="B5666" s="60" t="str">
        <f>IF(C5666&lt;&gt;"",LEFT(C5666,9),"")</f>
        <v/>
      </c>
      <c r="V5666" s="60" t="str">
        <f>W5666&amp;H5666</f>
        <v/>
      </c>
      <c r="W5666" s="60" t="str">
        <f>_xlfn.LET(_xlpm.TextCell,TEXT(G5666,"###"),IF(_xlpm.TextCell&lt;&gt;"",IF(StyleSpaceSplit,IFERROR(IF(FIND(" ",_xlpm.TextCell)&gt;=1,MID(_xlpm.TextCell,1,FIND(" ",_xlpm.TextCell)-1),_xlpm.TextCell),_xlpm.TextCell),_xlpm.TextCell),""))</f>
        <v/>
      </c>
      <c r="X5666" s="60" t="str">
        <f>IF(A5666&lt;&gt;"",IFERROR(IF(FIND(" ",G5666)&gt;=1,MID(G5666,FIND(" ",G5666)+1,LEN(G5666)),""),""),"")</f>
        <v/>
      </c>
      <c r="AC5666" s="51">
        <f>IFERROR(VALUE(MID($C5666,1,2)),0)</f>
        <v>0</v>
      </c>
      <c r="AD5666" s="44">
        <f>IFERROR(VALUE(MID($C5666,4,3)),0)</f>
        <v>0</v>
      </c>
      <c r="AE5666" s="51">
        <f>VALUE(RIGHT("00"&amp;AC5666,2)&amp;RIGHT("000"&amp;AD5666,3))</f>
        <v>0</v>
      </c>
    </row>
    <row r="5667" spans="1:31">
      <c r="A5667" s="60" t="str">
        <f>IF(G5667&amp;Q5667&lt;&gt;"",W5667&amp;Q5667,"")</f>
        <v/>
      </c>
      <c r="B5667" s="60" t="str">
        <f>IF(C5667&lt;&gt;"",LEFT(C5667,9),"")</f>
        <v/>
      </c>
      <c r="V5667" s="60" t="str">
        <f>W5667&amp;H5667</f>
        <v/>
      </c>
      <c r="W5667" s="60" t="str">
        <f>_xlfn.LET(_xlpm.TextCell,TEXT(G5667,"###"),IF(_xlpm.TextCell&lt;&gt;"",IF(StyleSpaceSplit,IFERROR(IF(FIND(" ",_xlpm.TextCell)&gt;=1,MID(_xlpm.TextCell,1,FIND(" ",_xlpm.TextCell)-1),_xlpm.TextCell),_xlpm.TextCell),_xlpm.TextCell),""))</f>
        <v/>
      </c>
      <c r="X5667" s="60" t="str">
        <f>IF(A5667&lt;&gt;"",IFERROR(IF(FIND(" ",G5667)&gt;=1,MID(G5667,FIND(" ",G5667)+1,LEN(G5667)),""),""),"")</f>
        <v/>
      </c>
      <c r="AC5667" s="51">
        <f>IFERROR(VALUE(MID($C5667,1,2)),0)</f>
        <v>0</v>
      </c>
      <c r="AD5667" s="44">
        <f>IFERROR(VALUE(MID($C5667,4,3)),0)</f>
        <v>0</v>
      </c>
      <c r="AE5667" s="51">
        <f>VALUE(RIGHT("00"&amp;AC5667,2)&amp;RIGHT("000"&amp;AD5667,3))</f>
        <v>0</v>
      </c>
    </row>
    <row r="5668" spans="1:31">
      <c r="A5668" s="60" t="str">
        <f>IF(G5668&amp;Q5668&lt;&gt;"",W5668&amp;Q5668,"")</f>
        <v/>
      </c>
      <c r="B5668" s="60" t="str">
        <f>IF(C5668&lt;&gt;"",LEFT(C5668,9),"")</f>
        <v/>
      </c>
      <c r="V5668" s="60" t="str">
        <f>W5668&amp;H5668</f>
        <v/>
      </c>
      <c r="W5668" s="60" t="str">
        <f>_xlfn.LET(_xlpm.TextCell,TEXT(G5668,"###"),IF(_xlpm.TextCell&lt;&gt;"",IF(StyleSpaceSplit,IFERROR(IF(FIND(" ",_xlpm.TextCell)&gt;=1,MID(_xlpm.TextCell,1,FIND(" ",_xlpm.TextCell)-1),_xlpm.TextCell),_xlpm.TextCell),_xlpm.TextCell),""))</f>
        <v/>
      </c>
      <c r="X5668" s="60" t="str">
        <f>IF(A5668&lt;&gt;"",IFERROR(IF(FIND(" ",G5668)&gt;=1,MID(G5668,FIND(" ",G5668)+1,LEN(G5668)),""),""),"")</f>
        <v/>
      </c>
      <c r="AC5668" s="51">
        <f>IFERROR(VALUE(MID($C5668,1,2)),0)</f>
        <v>0</v>
      </c>
      <c r="AD5668" s="44">
        <f>IFERROR(VALUE(MID($C5668,4,3)),0)</f>
        <v>0</v>
      </c>
      <c r="AE5668" s="51">
        <f>VALUE(RIGHT("00"&amp;AC5668,2)&amp;RIGHT("000"&amp;AD5668,3))</f>
        <v>0</v>
      </c>
    </row>
    <row r="5669" spans="1:31">
      <c r="A5669" s="60" t="str">
        <f>IF(G5669&amp;Q5669&lt;&gt;"",W5669&amp;Q5669,"")</f>
        <v/>
      </c>
      <c r="B5669" s="60" t="str">
        <f>IF(C5669&lt;&gt;"",LEFT(C5669,9),"")</f>
        <v/>
      </c>
      <c r="V5669" s="60" t="str">
        <f>W5669&amp;H5669</f>
        <v/>
      </c>
      <c r="W5669" s="60" t="str">
        <f>_xlfn.LET(_xlpm.TextCell,TEXT(G5669,"###"),IF(_xlpm.TextCell&lt;&gt;"",IF(StyleSpaceSplit,IFERROR(IF(FIND(" ",_xlpm.TextCell)&gt;=1,MID(_xlpm.TextCell,1,FIND(" ",_xlpm.TextCell)-1),_xlpm.TextCell),_xlpm.TextCell),_xlpm.TextCell),""))</f>
        <v/>
      </c>
      <c r="X5669" s="60" t="str">
        <f>IF(A5669&lt;&gt;"",IFERROR(IF(FIND(" ",G5669)&gt;=1,MID(G5669,FIND(" ",G5669)+1,LEN(G5669)),""),""),"")</f>
        <v/>
      </c>
      <c r="AC5669" s="51">
        <f>IFERROR(VALUE(MID($C5669,1,2)),0)</f>
        <v>0</v>
      </c>
      <c r="AD5669" s="44">
        <f>IFERROR(VALUE(MID($C5669,4,3)),0)</f>
        <v>0</v>
      </c>
      <c r="AE5669" s="51">
        <f>VALUE(RIGHT("00"&amp;AC5669,2)&amp;RIGHT("000"&amp;AD5669,3))</f>
        <v>0</v>
      </c>
    </row>
    <row r="5670" spans="1:31">
      <c r="A5670" s="60" t="str">
        <f>IF(G5670&amp;Q5670&lt;&gt;"",W5670&amp;Q5670,"")</f>
        <v/>
      </c>
      <c r="B5670" s="60" t="str">
        <f>IF(C5670&lt;&gt;"",LEFT(C5670,9),"")</f>
        <v/>
      </c>
      <c r="V5670" s="60" t="str">
        <f>W5670&amp;H5670</f>
        <v/>
      </c>
      <c r="W5670" s="60" t="str">
        <f>_xlfn.LET(_xlpm.TextCell,TEXT(G5670,"###"),IF(_xlpm.TextCell&lt;&gt;"",IF(StyleSpaceSplit,IFERROR(IF(FIND(" ",_xlpm.TextCell)&gt;=1,MID(_xlpm.TextCell,1,FIND(" ",_xlpm.TextCell)-1),_xlpm.TextCell),_xlpm.TextCell),_xlpm.TextCell),""))</f>
        <v/>
      </c>
      <c r="X5670" s="60" t="str">
        <f>IF(A5670&lt;&gt;"",IFERROR(IF(FIND(" ",G5670)&gt;=1,MID(G5670,FIND(" ",G5670)+1,LEN(G5670)),""),""),"")</f>
        <v/>
      </c>
      <c r="AC5670" s="51">
        <f>IFERROR(VALUE(MID($C5670,1,2)),0)</f>
        <v>0</v>
      </c>
      <c r="AD5670" s="44">
        <f>IFERROR(VALUE(MID($C5670,4,3)),0)</f>
        <v>0</v>
      </c>
      <c r="AE5670" s="51">
        <f>VALUE(RIGHT("00"&amp;AC5670,2)&amp;RIGHT("000"&amp;AD5670,3))</f>
        <v>0</v>
      </c>
    </row>
    <row r="5671" spans="1:31">
      <c r="A5671" s="60" t="str">
        <f>IF(G5671&amp;Q5671&lt;&gt;"",W5671&amp;Q5671,"")</f>
        <v/>
      </c>
      <c r="B5671" s="60" t="str">
        <f>IF(C5671&lt;&gt;"",LEFT(C5671,9),"")</f>
        <v/>
      </c>
      <c r="V5671" s="60" t="str">
        <f>W5671&amp;H5671</f>
        <v/>
      </c>
      <c r="W5671" s="60" t="str">
        <f>_xlfn.LET(_xlpm.TextCell,TEXT(G5671,"###"),IF(_xlpm.TextCell&lt;&gt;"",IF(StyleSpaceSplit,IFERROR(IF(FIND(" ",_xlpm.TextCell)&gt;=1,MID(_xlpm.TextCell,1,FIND(" ",_xlpm.TextCell)-1),_xlpm.TextCell),_xlpm.TextCell),_xlpm.TextCell),""))</f>
        <v/>
      </c>
      <c r="X5671" s="60" t="str">
        <f>IF(A5671&lt;&gt;"",IFERROR(IF(FIND(" ",G5671)&gt;=1,MID(G5671,FIND(" ",G5671)+1,LEN(G5671)),""),""),"")</f>
        <v/>
      </c>
      <c r="AC5671" s="51">
        <f>IFERROR(VALUE(MID($C5671,1,2)),0)</f>
        <v>0</v>
      </c>
      <c r="AD5671" s="44">
        <f>IFERROR(VALUE(MID($C5671,4,3)),0)</f>
        <v>0</v>
      </c>
      <c r="AE5671" s="51">
        <f>VALUE(RIGHT("00"&amp;AC5671,2)&amp;RIGHT("000"&amp;AD5671,3))</f>
        <v>0</v>
      </c>
    </row>
    <row r="5672" spans="1:31">
      <c r="A5672" s="60" t="str">
        <f>IF(G5672&amp;Q5672&lt;&gt;"",W5672&amp;Q5672,"")</f>
        <v/>
      </c>
      <c r="B5672" s="60" t="str">
        <f>IF(C5672&lt;&gt;"",LEFT(C5672,9),"")</f>
        <v/>
      </c>
      <c r="V5672" s="60" t="str">
        <f>W5672&amp;H5672</f>
        <v/>
      </c>
      <c r="W5672" s="60" t="str">
        <f>_xlfn.LET(_xlpm.TextCell,TEXT(G5672,"###"),IF(_xlpm.TextCell&lt;&gt;"",IF(StyleSpaceSplit,IFERROR(IF(FIND(" ",_xlpm.TextCell)&gt;=1,MID(_xlpm.TextCell,1,FIND(" ",_xlpm.TextCell)-1),_xlpm.TextCell),_xlpm.TextCell),_xlpm.TextCell),""))</f>
        <v/>
      </c>
      <c r="X5672" s="60" t="str">
        <f>IF(A5672&lt;&gt;"",IFERROR(IF(FIND(" ",G5672)&gt;=1,MID(G5672,FIND(" ",G5672)+1,LEN(G5672)),""),""),"")</f>
        <v/>
      </c>
      <c r="AC5672" s="51">
        <f>IFERROR(VALUE(MID($C5672,1,2)),0)</f>
        <v>0</v>
      </c>
      <c r="AD5672" s="44">
        <f>IFERROR(VALUE(MID($C5672,4,3)),0)</f>
        <v>0</v>
      </c>
      <c r="AE5672" s="51">
        <f>VALUE(RIGHT("00"&amp;AC5672,2)&amp;RIGHT("000"&amp;AD5672,3))</f>
        <v>0</v>
      </c>
    </row>
    <row r="5673" spans="1:31">
      <c r="A5673" s="60" t="str">
        <f>IF(G5673&amp;Q5673&lt;&gt;"",W5673&amp;Q5673,"")</f>
        <v/>
      </c>
      <c r="B5673" s="60" t="str">
        <f>IF(C5673&lt;&gt;"",LEFT(C5673,9),"")</f>
        <v/>
      </c>
      <c r="V5673" s="60" t="str">
        <f>W5673&amp;H5673</f>
        <v/>
      </c>
      <c r="W5673" s="60" t="str">
        <f>_xlfn.LET(_xlpm.TextCell,TEXT(G5673,"###"),IF(_xlpm.TextCell&lt;&gt;"",IF(StyleSpaceSplit,IFERROR(IF(FIND(" ",_xlpm.TextCell)&gt;=1,MID(_xlpm.TextCell,1,FIND(" ",_xlpm.TextCell)-1),_xlpm.TextCell),_xlpm.TextCell),_xlpm.TextCell),""))</f>
        <v/>
      </c>
      <c r="X5673" s="60" t="str">
        <f>IF(A5673&lt;&gt;"",IFERROR(IF(FIND(" ",G5673)&gt;=1,MID(G5673,FIND(" ",G5673)+1,LEN(G5673)),""),""),"")</f>
        <v/>
      </c>
      <c r="AC5673" s="51">
        <f>IFERROR(VALUE(MID($C5673,1,2)),0)</f>
        <v>0</v>
      </c>
      <c r="AD5673" s="44">
        <f>IFERROR(VALUE(MID($C5673,4,3)),0)</f>
        <v>0</v>
      </c>
      <c r="AE5673" s="51">
        <f>VALUE(RIGHT("00"&amp;AC5673,2)&amp;RIGHT("000"&amp;AD5673,3))</f>
        <v>0</v>
      </c>
    </row>
    <row r="5674" spans="1:31">
      <c r="A5674" s="60" t="str">
        <f>IF(G5674&amp;Q5674&lt;&gt;"",W5674&amp;Q5674,"")</f>
        <v/>
      </c>
      <c r="B5674" s="60" t="str">
        <f>IF(C5674&lt;&gt;"",LEFT(C5674,9),"")</f>
        <v/>
      </c>
      <c r="V5674" s="60" t="str">
        <f>W5674&amp;H5674</f>
        <v/>
      </c>
      <c r="W5674" s="60" t="str">
        <f>_xlfn.LET(_xlpm.TextCell,TEXT(G5674,"###"),IF(_xlpm.TextCell&lt;&gt;"",IF(StyleSpaceSplit,IFERROR(IF(FIND(" ",_xlpm.TextCell)&gt;=1,MID(_xlpm.TextCell,1,FIND(" ",_xlpm.TextCell)-1),_xlpm.TextCell),_xlpm.TextCell),_xlpm.TextCell),""))</f>
        <v/>
      </c>
      <c r="X5674" s="60" t="str">
        <f>IF(A5674&lt;&gt;"",IFERROR(IF(FIND(" ",G5674)&gt;=1,MID(G5674,FIND(" ",G5674)+1,LEN(G5674)),""),""),"")</f>
        <v/>
      </c>
      <c r="AC5674" s="51">
        <f>IFERROR(VALUE(MID($C5674,1,2)),0)</f>
        <v>0</v>
      </c>
      <c r="AD5674" s="44">
        <f>IFERROR(VALUE(MID($C5674,4,3)),0)</f>
        <v>0</v>
      </c>
      <c r="AE5674" s="51">
        <f>VALUE(RIGHT("00"&amp;AC5674,2)&amp;RIGHT("000"&amp;AD5674,3))</f>
        <v>0</v>
      </c>
    </row>
    <row r="5675" spans="1:31">
      <c r="A5675" s="60" t="str">
        <f>IF(G5675&amp;Q5675&lt;&gt;"",W5675&amp;Q5675,"")</f>
        <v/>
      </c>
      <c r="B5675" s="60" t="str">
        <f>IF(C5675&lt;&gt;"",LEFT(C5675,9),"")</f>
        <v/>
      </c>
      <c r="V5675" s="60" t="str">
        <f>W5675&amp;H5675</f>
        <v/>
      </c>
      <c r="W5675" s="60" t="str">
        <f>_xlfn.LET(_xlpm.TextCell,TEXT(G5675,"###"),IF(_xlpm.TextCell&lt;&gt;"",IF(StyleSpaceSplit,IFERROR(IF(FIND(" ",_xlpm.TextCell)&gt;=1,MID(_xlpm.TextCell,1,FIND(" ",_xlpm.TextCell)-1),_xlpm.TextCell),_xlpm.TextCell),_xlpm.TextCell),""))</f>
        <v/>
      </c>
      <c r="X5675" s="60" t="str">
        <f>IF(A5675&lt;&gt;"",IFERROR(IF(FIND(" ",G5675)&gt;=1,MID(G5675,FIND(" ",G5675)+1,LEN(G5675)),""),""),"")</f>
        <v/>
      </c>
      <c r="AC5675" s="51">
        <f>IFERROR(VALUE(MID($C5675,1,2)),0)</f>
        <v>0</v>
      </c>
      <c r="AD5675" s="44">
        <f>IFERROR(VALUE(MID($C5675,4,3)),0)</f>
        <v>0</v>
      </c>
      <c r="AE5675" s="51">
        <f>VALUE(RIGHT("00"&amp;AC5675,2)&amp;RIGHT("000"&amp;AD5675,3))</f>
        <v>0</v>
      </c>
    </row>
    <row r="5676" spans="1:31">
      <c r="A5676" s="60" t="str">
        <f>IF(G5676&amp;Q5676&lt;&gt;"",W5676&amp;Q5676,"")</f>
        <v/>
      </c>
      <c r="B5676" s="60" t="str">
        <f>IF(C5676&lt;&gt;"",LEFT(C5676,9),"")</f>
        <v/>
      </c>
      <c r="V5676" s="60" t="str">
        <f>W5676&amp;H5676</f>
        <v/>
      </c>
      <c r="W5676" s="60" t="str">
        <f>_xlfn.LET(_xlpm.TextCell,TEXT(G5676,"###"),IF(_xlpm.TextCell&lt;&gt;"",IF(StyleSpaceSplit,IFERROR(IF(FIND(" ",_xlpm.TextCell)&gt;=1,MID(_xlpm.TextCell,1,FIND(" ",_xlpm.TextCell)-1),_xlpm.TextCell),_xlpm.TextCell),_xlpm.TextCell),""))</f>
        <v/>
      </c>
      <c r="X5676" s="60" t="str">
        <f>IF(A5676&lt;&gt;"",IFERROR(IF(FIND(" ",G5676)&gt;=1,MID(G5676,FIND(" ",G5676)+1,LEN(G5676)),""),""),"")</f>
        <v/>
      </c>
      <c r="AC5676" s="51">
        <f>IFERROR(VALUE(MID($C5676,1,2)),0)</f>
        <v>0</v>
      </c>
      <c r="AD5676" s="44">
        <f>IFERROR(VALUE(MID($C5676,4,3)),0)</f>
        <v>0</v>
      </c>
      <c r="AE5676" s="51">
        <f>VALUE(RIGHT("00"&amp;AC5676,2)&amp;RIGHT("000"&amp;AD5676,3))</f>
        <v>0</v>
      </c>
    </row>
    <row r="5677" spans="1:31">
      <c r="A5677" s="60" t="str">
        <f>IF(G5677&amp;Q5677&lt;&gt;"",W5677&amp;Q5677,"")</f>
        <v/>
      </c>
      <c r="B5677" s="60" t="str">
        <f>IF(C5677&lt;&gt;"",LEFT(C5677,9),"")</f>
        <v/>
      </c>
      <c r="V5677" s="60" t="str">
        <f>W5677&amp;H5677</f>
        <v/>
      </c>
      <c r="W5677" s="60" t="str">
        <f>_xlfn.LET(_xlpm.TextCell,TEXT(G5677,"###"),IF(_xlpm.TextCell&lt;&gt;"",IF(StyleSpaceSplit,IFERROR(IF(FIND(" ",_xlpm.TextCell)&gt;=1,MID(_xlpm.TextCell,1,FIND(" ",_xlpm.TextCell)-1),_xlpm.TextCell),_xlpm.TextCell),_xlpm.TextCell),""))</f>
        <v/>
      </c>
      <c r="X5677" s="60" t="str">
        <f>IF(A5677&lt;&gt;"",IFERROR(IF(FIND(" ",G5677)&gt;=1,MID(G5677,FIND(" ",G5677)+1,LEN(G5677)),""),""),"")</f>
        <v/>
      </c>
      <c r="AC5677" s="51">
        <f>IFERROR(VALUE(MID($C5677,1,2)),0)</f>
        <v>0</v>
      </c>
      <c r="AD5677" s="44">
        <f>IFERROR(VALUE(MID($C5677,4,3)),0)</f>
        <v>0</v>
      </c>
      <c r="AE5677" s="51">
        <f>VALUE(RIGHT("00"&amp;AC5677,2)&amp;RIGHT("000"&amp;AD5677,3))</f>
        <v>0</v>
      </c>
    </row>
    <row r="5678" spans="1:31">
      <c r="A5678" s="60" t="str">
        <f>IF(G5678&amp;Q5678&lt;&gt;"",W5678&amp;Q5678,"")</f>
        <v/>
      </c>
      <c r="B5678" s="60" t="str">
        <f>IF(C5678&lt;&gt;"",LEFT(C5678,9),"")</f>
        <v/>
      </c>
      <c r="V5678" s="60" t="str">
        <f>W5678&amp;H5678</f>
        <v/>
      </c>
      <c r="W5678" s="60" t="str">
        <f>_xlfn.LET(_xlpm.TextCell,TEXT(G5678,"###"),IF(_xlpm.TextCell&lt;&gt;"",IF(StyleSpaceSplit,IFERROR(IF(FIND(" ",_xlpm.TextCell)&gt;=1,MID(_xlpm.TextCell,1,FIND(" ",_xlpm.TextCell)-1),_xlpm.TextCell),_xlpm.TextCell),_xlpm.TextCell),""))</f>
        <v/>
      </c>
      <c r="X5678" s="60" t="str">
        <f>IF(A5678&lt;&gt;"",IFERROR(IF(FIND(" ",G5678)&gt;=1,MID(G5678,FIND(" ",G5678)+1,LEN(G5678)),""),""),"")</f>
        <v/>
      </c>
      <c r="AC5678" s="51">
        <f>IFERROR(VALUE(MID($C5678,1,2)),0)</f>
        <v>0</v>
      </c>
      <c r="AD5678" s="44">
        <f>IFERROR(VALUE(MID($C5678,4,3)),0)</f>
        <v>0</v>
      </c>
      <c r="AE5678" s="51">
        <f>VALUE(RIGHT("00"&amp;AC5678,2)&amp;RIGHT("000"&amp;AD5678,3))</f>
        <v>0</v>
      </c>
    </row>
    <row r="5679" spans="1:31">
      <c r="A5679" s="60" t="str">
        <f>IF(G5679&amp;Q5679&lt;&gt;"",W5679&amp;Q5679,"")</f>
        <v/>
      </c>
      <c r="B5679" s="60" t="str">
        <f>IF(C5679&lt;&gt;"",LEFT(C5679,9),"")</f>
        <v/>
      </c>
      <c r="V5679" s="60" t="str">
        <f>W5679&amp;H5679</f>
        <v/>
      </c>
      <c r="W5679" s="60" t="str">
        <f>_xlfn.LET(_xlpm.TextCell,TEXT(G5679,"###"),IF(_xlpm.TextCell&lt;&gt;"",IF(StyleSpaceSplit,IFERROR(IF(FIND(" ",_xlpm.TextCell)&gt;=1,MID(_xlpm.TextCell,1,FIND(" ",_xlpm.TextCell)-1),_xlpm.TextCell),_xlpm.TextCell),_xlpm.TextCell),""))</f>
        <v/>
      </c>
      <c r="X5679" s="60" t="str">
        <f>IF(A5679&lt;&gt;"",IFERROR(IF(FIND(" ",G5679)&gt;=1,MID(G5679,FIND(" ",G5679)+1,LEN(G5679)),""),""),"")</f>
        <v/>
      </c>
      <c r="AC5679" s="51">
        <f>IFERROR(VALUE(MID($C5679,1,2)),0)</f>
        <v>0</v>
      </c>
      <c r="AD5679" s="44">
        <f>IFERROR(VALUE(MID($C5679,4,3)),0)</f>
        <v>0</v>
      </c>
      <c r="AE5679" s="51">
        <f>VALUE(RIGHT("00"&amp;AC5679,2)&amp;RIGHT("000"&amp;AD5679,3))</f>
        <v>0</v>
      </c>
    </row>
    <row r="5680" spans="1:31">
      <c r="A5680" s="60" t="str">
        <f>IF(G5680&amp;Q5680&lt;&gt;"",W5680&amp;Q5680,"")</f>
        <v/>
      </c>
      <c r="B5680" s="60" t="str">
        <f>IF(C5680&lt;&gt;"",LEFT(C5680,9),"")</f>
        <v/>
      </c>
      <c r="V5680" s="60" t="str">
        <f>W5680&amp;H5680</f>
        <v/>
      </c>
      <c r="W5680" s="60" t="str">
        <f>_xlfn.LET(_xlpm.TextCell,TEXT(G5680,"###"),IF(_xlpm.TextCell&lt;&gt;"",IF(StyleSpaceSplit,IFERROR(IF(FIND(" ",_xlpm.TextCell)&gt;=1,MID(_xlpm.TextCell,1,FIND(" ",_xlpm.TextCell)-1),_xlpm.TextCell),_xlpm.TextCell),_xlpm.TextCell),""))</f>
        <v/>
      </c>
      <c r="X5680" s="60" t="str">
        <f>IF(A5680&lt;&gt;"",IFERROR(IF(FIND(" ",G5680)&gt;=1,MID(G5680,FIND(" ",G5680)+1,LEN(G5680)),""),""),"")</f>
        <v/>
      </c>
      <c r="AC5680" s="51">
        <f>IFERROR(VALUE(MID($C5680,1,2)),0)</f>
        <v>0</v>
      </c>
      <c r="AD5680" s="44">
        <f>IFERROR(VALUE(MID($C5680,4,3)),0)</f>
        <v>0</v>
      </c>
      <c r="AE5680" s="51">
        <f>VALUE(RIGHT("00"&amp;AC5680,2)&amp;RIGHT("000"&amp;AD5680,3))</f>
        <v>0</v>
      </c>
    </row>
    <row r="5681" spans="1:31">
      <c r="A5681" s="60" t="str">
        <f>IF(G5681&amp;Q5681&lt;&gt;"",W5681&amp;Q5681,"")</f>
        <v/>
      </c>
      <c r="B5681" s="60" t="str">
        <f>IF(C5681&lt;&gt;"",LEFT(C5681,9),"")</f>
        <v/>
      </c>
      <c r="V5681" s="60" t="str">
        <f>W5681&amp;H5681</f>
        <v/>
      </c>
      <c r="W5681" s="60" t="str">
        <f>_xlfn.LET(_xlpm.TextCell,TEXT(G5681,"###"),IF(_xlpm.TextCell&lt;&gt;"",IF(StyleSpaceSplit,IFERROR(IF(FIND(" ",_xlpm.TextCell)&gt;=1,MID(_xlpm.TextCell,1,FIND(" ",_xlpm.TextCell)-1),_xlpm.TextCell),_xlpm.TextCell),_xlpm.TextCell),""))</f>
        <v/>
      </c>
      <c r="X5681" s="60" t="str">
        <f>IF(A5681&lt;&gt;"",IFERROR(IF(FIND(" ",G5681)&gt;=1,MID(G5681,FIND(" ",G5681)+1,LEN(G5681)),""),""),"")</f>
        <v/>
      </c>
      <c r="AC5681" s="51">
        <f>IFERROR(VALUE(MID($C5681,1,2)),0)</f>
        <v>0</v>
      </c>
      <c r="AD5681" s="44">
        <f>IFERROR(VALUE(MID($C5681,4,3)),0)</f>
        <v>0</v>
      </c>
      <c r="AE5681" s="51">
        <f>VALUE(RIGHT("00"&amp;AC5681,2)&amp;RIGHT("000"&amp;AD5681,3))</f>
        <v>0</v>
      </c>
    </row>
    <row r="5682" spans="1:31">
      <c r="A5682" s="60" t="str">
        <f>IF(G5682&amp;Q5682&lt;&gt;"",W5682&amp;Q5682,"")</f>
        <v/>
      </c>
      <c r="B5682" s="60" t="str">
        <f>IF(C5682&lt;&gt;"",LEFT(C5682,9),"")</f>
        <v/>
      </c>
      <c r="V5682" s="60" t="str">
        <f>W5682&amp;H5682</f>
        <v/>
      </c>
      <c r="W5682" s="60" t="str">
        <f>_xlfn.LET(_xlpm.TextCell,TEXT(G5682,"###"),IF(_xlpm.TextCell&lt;&gt;"",IF(StyleSpaceSplit,IFERROR(IF(FIND(" ",_xlpm.TextCell)&gt;=1,MID(_xlpm.TextCell,1,FIND(" ",_xlpm.TextCell)-1),_xlpm.TextCell),_xlpm.TextCell),_xlpm.TextCell),""))</f>
        <v/>
      </c>
      <c r="X5682" s="60" t="str">
        <f>IF(A5682&lt;&gt;"",IFERROR(IF(FIND(" ",G5682)&gt;=1,MID(G5682,FIND(" ",G5682)+1,LEN(G5682)),""),""),"")</f>
        <v/>
      </c>
      <c r="AC5682" s="51">
        <f>IFERROR(VALUE(MID($C5682,1,2)),0)</f>
        <v>0</v>
      </c>
      <c r="AD5682" s="44">
        <f>IFERROR(VALUE(MID($C5682,4,3)),0)</f>
        <v>0</v>
      </c>
      <c r="AE5682" s="51">
        <f>VALUE(RIGHT("00"&amp;AC5682,2)&amp;RIGHT("000"&amp;AD5682,3))</f>
        <v>0</v>
      </c>
    </row>
    <row r="5683" spans="1:31">
      <c r="A5683" s="60" t="str">
        <f>IF(G5683&amp;Q5683&lt;&gt;"",W5683&amp;Q5683,"")</f>
        <v/>
      </c>
      <c r="B5683" s="60" t="str">
        <f>IF(C5683&lt;&gt;"",LEFT(C5683,9),"")</f>
        <v/>
      </c>
      <c r="V5683" s="60" t="str">
        <f>W5683&amp;H5683</f>
        <v/>
      </c>
      <c r="W5683" s="60" t="str">
        <f>_xlfn.LET(_xlpm.TextCell,TEXT(G5683,"###"),IF(_xlpm.TextCell&lt;&gt;"",IF(StyleSpaceSplit,IFERROR(IF(FIND(" ",_xlpm.TextCell)&gt;=1,MID(_xlpm.TextCell,1,FIND(" ",_xlpm.TextCell)-1),_xlpm.TextCell),_xlpm.TextCell),_xlpm.TextCell),""))</f>
        <v/>
      </c>
      <c r="X5683" s="60" t="str">
        <f>IF(A5683&lt;&gt;"",IFERROR(IF(FIND(" ",G5683)&gt;=1,MID(G5683,FIND(" ",G5683)+1,LEN(G5683)),""),""),"")</f>
        <v/>
      </c>
      <c r="AC5683" s="51">
        <f>IFERROR(VALUE(MID($C5683,1,2)),0)</f>
        <v>0</v>
      </c>
      <c r="AD5683" s="44">
        <f>IFERROR(VALUE(MID($C5683,4,3)),0)</f>
        <v>0</v>
      </c>
      <c r="AE5683" s="51">
        <f>VALUE(RIGHT("00"&amp;AC5683,2)&amp;RIGHT("000"&amp;AD5683,3))</f>
        <v>0</v>
      </c>
    </row>
    <row r="5684" spans="1:31">
      <c r="A5684" s="60" t="str">
        <f>IF(G5684&amp;Q5684&lt;&gt;"",W5684&amp;Q5684,"")</f>
        <v/>
      </c>
      <c r="B5684" s="60" t="str">
        <f>IF(C5684&lt;&gt;"",LEFT(C5684,9),"")</f>
        <v/>
      </c>
      <c r="V5684" s="60" t="str">
        <f>W5684&amp;H5684</f>
        <v/>
      </c>
      <c r="W5684" s="60" t="str">
        <f>_xlfn.LET(_xlpm.TextCell,TEXT(G5684,"###"),IF(_xlpm.TextCell&lt;&gt;"",IF(StyleSpaceSplit,IFERROR(IF(FIND(" ",_xlpm.TextCell)&gt;=1,MID(_xlpm.TextCell,1,FIND(" ",_xlpm.TextCell)-1),_xlpm.TextCell),_xlpm.TextCell),_xlpm.TextCell),""))</f>
        <v/>
      </c>
      <c r="X5684" s="60" t="str">
        <f>IF(A5684&lt;&gt;"",IFERROR(IF(FIND(" ",G5684)&gt;=1,MID(G5684,FIND(" ",G5684)+1,LEN(G5684)),""),""),"")</f>
        <v/>
      </c>
      <c r="AC5684" s="51">
        <f>IFERROR(VALUE(MID($C5684,1,2)),0)</f>
        <v>0</v>
      </c>
      <c r="AD5684" s="44">
        <f>IFERROR(VALUE(MID($C5684,4,3)),0)</f>
        <v>0</v>
      </c>
      <c r="AE5684" s="51">
        <f>VALUE(RIGHT("00"&amp;AC5684,2)&amp;RIGHT("000"&amp;AD5684,3))</f>
        <v>0</v>
      </c>
    </row>
    <row r="5685" spans="1:31">
      <c r="A5685" s="60" t="str">
        <f>IF(G5685&amp;Q5685&lt;&gt;"",W5685&amp;Q5685,"")</f>
        <v/>
      </c>
      <c r="B5685" s="60" t="str">
        <f>IF(C5685&lt;&gt;"",LEFT(C5685,9),"")</f>
        <v/>
      </c>
      <c r="V5685" s="60" t="str">
        <f>W5685&amp;H5685</f>
        <v/>
      </c>
      <c r="W5685" s="60" t="str">
        <f>_xlfn.LET(_xlpm.TextCell,TEXT(G5685,"###"),IF(_xlpm.TextCell&lt;&gt;"",IF(StyleSpaceSplit,IFERROR(IF(FIND(" ",_xlpm.TextCell)&gt;=1,MID(_xlpm.TextCell,1,FIND(" ",_xlpm.TextCell)-1),_xlpm.TextCell),_xlpm.TextCell),_xlpm.TextCell),""))</f>
        <v/>
      </c>
      <c r="X5685" s="60" t="str">
        <f>IF(A5685&lt;&gt;"",IFERROR(IF(FIND(" ",G5685)&gt;=1,MID(G5685,FIND(" ",G5685)+1,LEN(G5685)),""),""),"")</f>
        <v/>
      </c>
      <c r="AC5685" s="51">
        <f>IFERROR(VALUE(MID($C5685,1,2)),0)</f>
        <v>0</v>
      </c>
      <c r="AD5685" s="44">
        <f>IFERROR(VALUE(MID($C5685,4,3)),0)</f>
        <v>0</v>
      </c>
      <c r="AE5685" s="51">
        <f>VALUE(RIGHT("00"&amp;AC5685,2)&amp;RIGHT("000"&amp;AD5685,3))</f>
        <v>0</v>
      </c>
    </row>
    <row r="5686" spans="1:31">
      <c r="A5686" s="60" t="str">
        <f>IF(G5686&amp;Q5686&lt;&gt;"",W5686&amp;Q5686,"")</f>
        <v/>
      </c>
      <c r="B5686" s="60" t="str">
        <f>IF(C5686&lt;&gt;"",LEFT(C5686,9),"")</f>
        <v/>
      </c>
      <c r="V5686" s="60" t="str">
        <f>W5686&amp;H5686</f>
        <v/>
      </c>
      <c r="W5686" s="60" t="str">
        <f>_xlfn.LET(_xlpm.TextCell,TEXT(G5686,"###"),IF(_xlpm.TextCell&lt;&gt;"",IF(StyleSpaceSplit,IFERROR(IF(FIND(" ",_xlpm.TextCell)&gt;=1,MID(_xlpm.TextCell,1,FIND(" ",_xlpm.TextCell)-1),_xlpm.TextCell),_xlpm.TextCell),_xlpm.TextCell),""))</f>
        <v/>
      </c>
      <c r="X5686" s="60" t="str">
        <f>IF(A5686&lt;&gt;"",IFERROR(IF(FIND(" ",G5686)&gt;=1,MID(G5686,FIND(" ",G5686)+1,LEN(G5686)),""),""),"")</f>
        <v/>
      </c>
      <c r="AC5686" s="51">
        <f>IFERROR(VALUE(MID($C5686,1,2)),0)</f>
        <v>0</v>
      </c>
      <c r="AD5686" s="44">
        <f>IFERROR(VALUE(MID($C5686,4,3)),0)</f>
        <v>0</v>
      </c>
      <c r="AE5686" s="51">
        <f>VALUE(RIGHT("00"&amp;AC5686,2)&amp;RIGHT("000"&amp;AD5686,3))</f>
        <v>0</v>
      </c>
    </row>
    <row r="5687" spans="1:31">
      <c r="A5687" s="60" t="str">
        <f>IF(G5687&amp;Q5687&lt;&gt;"",W5687&amp;Q5687,"")</f>
        <v/>
      </c>
      <c r="B5687" s="60" t="str">
        <f>IF(C5687&lt;&gt;"",LEFT(C5687,9),"")</f>
        <v/>
      </c>
      <c r="V5687" s="60" t="str">
        <f>W5687&amp;H5687</f>
        <v/>
      </c>
      <c r="W5687" s="60" t="str">
        <f>_xlfn.LET(_xlpm.TextCell,TEXT(G5687,"###"),IF(_xlpm.TextCell&lt;&gt;"",IF(StyleSpaceSplit,IFERROR(IF(FIND(" ",_xlpm.TextCell)&gt;=1,MID(_xlpm.TextCell,1,FIND(" ",_xlpm.TextCell)-1),_xlpm.TextCell),_xlpm.TextCell),_xlpm.TextCell),""))</f>
        <v/>
      </c>
      <c r="X5687" s="60" t="str">
        <f>IF(A5687&lt;&gt;"",IFERROR(IF(FIND(" ",G5687)&gt;=1,MID(G5687,FIND(" ",G5687)+1,LEN(G5687)),""),""),"")</f>
        <v/>
      </c>
      <c r="AC5687" s="51">
        <f>IFERROR(VALUE(MID($C5687,1,2)),0)</f>
        <v>0</v>
      </c>
      <c r="AD5687" s="44">
        <f>IFERROR(VALUE(MID($C5687,4,3)),0)</f>
        <v>0</v>
      </c>
      <c r="AE5687" s="51">
        <f>VALUE(RIGHT("00"&amp;AC5687,2)&amp;RIGHT("000"&amp;AD5687,3))</f>
        <v>0</v>
      </c>
    </row>
    <row r="5688" spans="1:31">
      <c r="A5688" s="60" t="str">
        <f>IF(G5688&amp;Q5688&lt;&gt;"",W5688&amp;Q5688,"")</f>
        <v/>
      </c>
      <c r="B5688" s="60" t="str">
        <f>IF(C5688&lt;&gt;"",LEFT(C5688,9),"")</f>
        <v/>
      </c>
      <c r="V5688" s="60" t="str">
        <f>W5688&amp;H5688</f>
        <v/>
      </c>
      <c r="W5688" s="60" t="str">
        <f>_xlfn.LET(_xlpm.TextCell,TEXT(G5688,"###"),IF(_xlpm.TextCell&lt;&gt;"",IF(StyleSpaceSplit,IFERROR(IF(FIND(" ",_xlpm.TextCell)&gt;=1,MID(_xlpm.TextCell,1,FIND(" ",_xlpm.TextCell)-1),_xlpm.TextCell),_xlpm.TextCell),_xlpm.TextCell),""))</f>
        <v/>
      </c>
      <c r="X5688" s="60" t="str">
        <f>IF(A5688&lt;&gt;"",IFERROR(IF(FIND(" ",G5688)&gt;=1,MID(G5688,FIND(" ",G5688)+1,LEN(G5688)),""),""),"")</f>
        <v/>
      </c>
      <c r="AC5688" s="51">
        <f>IFERROR(VALUE(MID($C5688,1,2)),0)</f>
        <v>0</v>
      </c>
      <c r="AD5688" s="44">
        <f>IFERROR(VALUE(MID($C5688,4,3)),0)</f>
        <v>0</v>
      </c>
      <c r="AE5688" s="51">
        <f>VALUE(RIGHT("00"&amp;AC5688,2)&amp;RIGHT("000"&amp;AD5688,3))</f>
        <v>0</v>
      </c>
    </row>
    <row r="5689" spans="1:31">
      <c r="A5689" s="60" t="str">
        <f>IF(G5689&amp;Q5689&lt;&gt;"",W5689&amp;Q5689,"")</f>
        <v/>
      </c>
      <c r="B5689" s="60" t="str">
        <f>IF(C5689&lt;&gt;"",LEFT(C5689,9),"")</f>
        <v/>
      </c>
      <c r="V5689" s="60" t="str">
        <f>W5689&amp;H5689</f>
        <v/>
      </c>
      <c r="W5689" s="60" t="str">
        <f>_xlfn.LET(_xlpm.TextCell,TEXT(G5689,"###"),IF(_xlpm.TextCell&lt;&gt;"",IF(StyleSpaceSplit,IFERROR(IF(FIND(" ",_xlpm.TextCell)&gt;=1,MID(_xlpm.TextCell,1,FIND(" ",_xlpm.TextCell)-1),_xlpm.TextCell),_xlpm.TextCell),_xlpm.TextCell),""))</f>
        <v/>
      </c>
      <c r="X5689" s="60" t="str">
        <f>IF(A5689&lt;&gt;"",IFERROR(IF(FIND(" ",G5689)&gt;=1,MID(G5689,FIND(" ",G5689)+1,LEN(G5689)),""),""),"")</f>
        <v/>
      </c>
      <c r="AC5689" s="51">
        <f>IFERROR(VALUE(MID($C5689,1,2)),0)</f>
        <v>0</v>
      </c>
      <c r="AD5689" s="44">
        <f>IFERROR(VALUE(MID($C5689,4,3)),0)</f>
        <v>0</v>
      </c>
      <c r="AE5689" s="51">
        <f>VALUE(RIGHT("00"&amp;AC5689,2)&amp;RIGHT("000"&amp;AD5689,3))</f>
        <v>0</v>
      </c>
    </row>
    <row r="5690" spans="1:31">
      <c r="A5690" s="60" t="str">
        <f>IF(G5690&amp;Q5690&lt;&gt;"",W5690&amp;Q5690,"")</f>
        <v/>
      </c>
      <c r="B5690" s="60" t="str">
        <f>IF(C5690&lt;&gt;"",LEFT(C5690,9),"")</f>
        <v/>
      </c>
      <c r="V5690" s="60" t="str">
        <f>W5690&amp;H5690</f>
        <v/>
      </c>
      <c r="W5690" s="60" t="str">
        <f>_xlfn.LET(_xlpm.TextCell,TEXT(G5690,"###"),IF(_xlpm.TextCell&lt;&gt;"",IF(StyleSpaceSplit,IFERROR(IF(FIND(" ",_xlpm.TextCell)&gt;=1,MID(_xlpm.TextCell,1,FIND(" ",_xlpm.TextCell)-1),_xlpm.TextCell),_xlpm.TextCell),_xlpm.TextCell),""))</f>
        <v/>
      </c>
      <c r="X5690" s="60" t="str">
        <f>IF(A5690&lt;&gt;"",IFERROR(IF(FIND(" ",G5690)&gt;=1,MID(G5690,FIND(" ",G5690)+1,LEN(G5690)),""),""),"")</f>
        <v/>
      </c>
      <c r="AC5690" s="51">
        <f>IFERROR(VALUE(MID($C5690,1,2)),0)</f>
        <v>0</v>
      </c>
      <c r="AD5690" s="44">
        <f>IFERROR(VALUE(MID($C5690,4,3)),0)</f>
        <v>0</v>
      </c>
      <c r="AE5690" s="51">
        <f>VALUE(RIGHT("00"&amp;AC5690,2)&amp;RIGHT("000"&amp;AD5690,3))</f>
        <v>0</v>
      </c>
    </row>
    <row r="5691" spans="1:31">
      <c r="A5691" s="60" t="str">
        <f>IF(G5691&amp;Q5691&lt;&gt;"",W5691&amp;Q5691,"")</f>
        <v/>
      </c>
      <c r="B5691" s="60" t="str">
        <f>IF(C5691&lt;&gt;"",LEFT(C5691,9),"")</f>
        <v/>
      </c>
      <c r="V5691" s="60" t="str">
        <f>W5691&amp;H5691</f>
        <v/>
      </c>
      <c r="W5691" s="60" t="str">
        <f>_xlfn.LET(_xlpm.TextCell,TEXT(G5691,"###"),IF(_xlpm.TextCell&lt;&gt;"",IF(StyleSpaceSplit,IFERROR(IF(FIND(" ",_xlpm.TextCell)&gt;=1,MID(_xlpm.TextCell,1,FIND(" ",_xlpm.TextCell)-1),_xlpm.TextCell),_xlpm.TextCell),_xlpm.TextCell),""))</f>
        <v/>
      </c>
      <c r="X5691" s="60" t="str">
        <f>IF(A5691&lt;&gt;"",IFERROR(IF(FIND(" ",G5691)&gt;=1,MID(G5691,FIND(" ",G5691)+1,LEN(G5691)),""),""),"")</f>
        <v/>
      </c>
      <c r="AC5691" s="51">
        <f>IFERROR(VALUE(MID($C5691,1,2)),0)</f>
        <v>0</v>
      </c>
      <c r="AD5691" s="44">
        <f>IFERROR(VALUE(MID($C5691,4,3)),0)</f>
        <v>0</v>
      </c>
      <c r="AE5691" s="51">
        <f>VALUE(RIGHT("00"&amp;AC5691,2)&amp;RIGHT("000"&amp;AD5691,3))</f>
        <v>0</v>
      </c>
    </row>
    <row r="5692" spans="1:31">
      <c r="A5692" s="60" t="str">
        <f>IF(G5692&amp;Q5692&lt;&gt;"",W5692&amp;Q5692,"")</f>
        <v/>
      </c>
      <c r="B5692" s="60" t="str">
        <f>IF(C5692&lt;&gt;"",LEFT(C5692,9),"")</f>
        <v/>
      </c>
      <c r="V5692" s="60" t="str">
        <f>W5692&amp;H5692</f>
        <v/>
      </c>
      <c r="W5692" s="60" t="str">
        <f>_xlfn.LET(_xlpm.TextCell,TEXT(G5692,"###"),IF(_xlpm.TextCell&lt;&gt;"",IF(StyleSpaceSplit,IFERROR(IF(FIND(" ",_xlpm.TextCell)&gt;=1,MID(_xlpm.TextCell,1,FIND(" ",_xlpm.TextCell)-1),_xlpm.TextCell),_xlpm.TextCell),_xlpm.TextCell),""))</f>
        <v/>
      </c>
      <c r="X5692" s="60" t="str">
        <f>IF(A5692&lt;&gt;"",IFERROR(IF(FIND(" ",G5692)&gt;=1,MID(G5692,FIND(" ",G5692)+1,LEN(G5692)),""),""),"")</f>
        <v/>
      </c>
      <c r="AC5692" s="51">
        <f>IFERROR(VALUE(MID($C5692,1,2)),0)</f>
        <v>0</v>
      </c>
      <c r="AD5692" s="44">
        <f>IFERROR(VALUE(MID($C5692,4,3)),0)</f>
        <v>0</v>
      </c>
      <c r="AE5692" s="51">
        <f>VALUE(RIGHT("00"&amp;AC5692,2)&amp;RIGHT("000"&amp;AD5692,3))</f>
        <v>0</v>
      </c>
    </row>
    <row r="5693" spans="1:31">
      <c r="A5693" s="60" t="str">
        <f>IF(G5693&amp;Q5693&lt;&gt;"",W5693&amp;Q5693,"")</f>
        <v/>
      </c>
      <c r="B5693" s="60" t="str">
        <f>IF(C5693&lt;&gt;"",LEFT(C5693,9),"")</f>
        <v/>
      </c>
      <c r="V5693" s="60" t="str">
        <f>W5693&amp;H5693</f>
        <v/>
      </c>
      <c r="W5693" s="60" t="str">
        <f>_xlfn.LET(_xlpm.TextCell,TEXT(G5693,"###"),IF(_xlpm.TextCell&lt;&gt;"",IF(StyleSpaceSplit,IFERROR(IF(FIND(" ",_xlpm.TextCell)&gt;=1,MID(_xlpm.TextCell,1,FIND(" ",_xlpm.TextCell)-1),_xlpm.TextCell),_xlpm.TextCell),_xlpm.TextCell),""))</f>
        <v/>
      </c>
      <c r="X5693" s="60" t="str">
        <f>IF(A5693&lt;&gt;"",IFERROR(IF(FIND(" ",G5693)&gt;=1,MID(G5693,FIND(" ",G5693)+1,LEN(G5693)),""),""),"")</f>
        <v/>
      </c>
      <c r="AC5693" s="51">
        <f>IFERROR(VALUE(MID($C5693,1,2)),0)</f>
        <v>0</v>
      </c>
      <c r="AD5693" s="44">
        <f>IFERROR(VALUE(MID($C5693,4,3)),0)</f>
        <v>0</v>
      </c>
      <c r="AE5693" s="51">
        <f>VALUE(RIGHT("00"&amp;AC5693,2)&amp;RIGHT("000"&amp;AD5693,3))</f>
        <v>0</v>
      </c>
    </row>
    <row r="5694" spans="1:31">
      <c r="A5694" s="60" t="str">
        <f>IF(G5694&amp;Q5694&lt;&gt;"",W5694&amp;Q5694,"")</f>
        <v/>
      </c>
      <c r="B5694" s="60" t="str">
        <f>IF(C5694&lt;&gt;"",LEFT(C5694,9),"")</f>
        <v/>
      </c>
      <c r="V5694" s="60" t="str">
        <f>W5694&amp;H5694</f>
        <v/>
      </c>
      <c r="W5694" s="60" t="str">
        <f>_xlfn.LET(_xlpm.TextCell,TEXT(G5694,"###"),IF(_xlpm.TextCell&lt;&gt;"",IF(StyleSpaceSplit,IFERROR(IF(FIND(" ",_xlpm.TextCell)&gt;=1,MID(_xlpm.TextCell,1,FIND(" ",_xlpm.TextCell)-1),_xlpm.TextCell),_xlpm.TextCell),_xlpm.TextCell),""))</f>
        <v/>
      </c>
      <c r="X5694" s="60" t="str">
        <f>IF(A5694&lt;&gt;"",IFERROR(IF(FIND(" ",G5694)&gt;=1,MID(G5694,FIND(" ",G5694)+1,LEN(G5694)),""),""),"")</f>
        <v/>
      </c>
      <c r="AC5694" s="51">
        <f>IFERROR(VALUE(MID($C5694,1,2)),0)</f>
        <v>0</v>
      </c>
      <c r="AD5694" s="44">
        <f>IFERROR(VALUE(MID($C5694,4,3)),0)</f>
        <v>0</v>
      </c>
      <c r="AE5694" s="51">
        <f>VALUE(RIGHT("00"&amp;AC5694,2)&amp;RIGHT("000"&amp;AD5694,3))</f>
        <v>0</v>
      </c>
    </row>
    <row r="5695" spans="1:31">
      <c r="A5695" s="60" t="str">
        <f>IF(G5695&amp;Q5695&lt;&gt;"",W5695&amp;Q5695,"")</f>
        <v/>
      </c>
      <c r="B5695" s="60" t="str">
        <f>IF(C5695&lt;&gt;"",LEFT(C5695,9),"")</f>
        <v/>
      </c>
      <c r="V5695" s="60" t="str">
        <f>W5695&amp;H5695</f>
        <v/>
      </c>
      <c r="W5695" s="60" t="str">
        <f>_xlfn.LET(_xlpm.TextCell,TEXT(G5695,"###"),IF(_xlpm.TextCell&lt;&gt;"",IF(StyleSpaceSplit,IFERROR(IF(FIND(" ",_xlpm.TextCell)&gt;=1,MID(_xlpm.TextCell,1,FIND(" ",_xlpm.TextCell)-1),_xlpm.TextCell),_xlpm.TextCell),_xlpm.TextCell),""))</f>
        <v/>
      </c>
      <c r="X5695" s="60" t="str">
        <f>IF(A5695&lt;&gt;"",IFERROR(IF(FIND(" ",G5695)&gt;=1,MID(G5695,FIND(" ",G5695)+1,LEN(G5695)),""),""),"")</f>
        <v/>
      </c>
      <c r="AC5695" s="51">
        <f>IFERROR(VALUE(MID($C5695,1,2)),0)</f>
        <v>0</v>
      </c>
      <c r="AD5695" s="44">
        <f>IFERROR(VALUE(MID($C5695,4,3)),0)</f>
        <v>0</v>
      </c>
      <c r="AE5695" s="51">
        <f>VALUE(RIGHT("00"&amp;AC5695,2)&amp;RIGHT("000"&amp;AD5695,3))</f>
        <v>0</v>
      </c>
    </row>
    <row r="5696" spans="1:31">
      <c r="A5696" s="60" t="str">
        <f>IF(G5696&amp;Q5696&lt;&gt;"",W5696&amp;Q5696,"")</f>
        <v/>
      </c>
      <c r="B5696" s="60" t="str">
        <f>IF(C5696&lt;&gt;"",LEFT(C5696,9),"")</f>
        <v/>
      </c>
      <c r="V5696" s="60" t="str">
        <f>W5696&amp;H5696</f>
        <v/>
      </c>
      <c r="W5696" s="60" t="str">
        <f>_xlfn.LET(_xlpm.TextCell,TEXT(G5696,"###"),IF(_xlpm.TextCell&lt;&gt;"",IF(StyleSpaceSplit,IFERROR(IF(FIND(" ",_xlpm.TextCell)&gt;=1,MID(_xlpm.TextCell,1,FIND(" ",_xlpm.TextCell)-1),_xlpm.TextCell),_xlpm.TextCell),_xlpm.TextCell),""))</f>
        <v/>
      </c>
      <c r="X5696" s="60" t="str">
        <f>IF(A5696&lt;&gt;"",IFERROR(IF(FIND(" ",G5696)&gt;=1,MID(G5696,FIND(" ",G5696)+1,LEN(G5696)),""),""),"")</f>
        <v/>
      </c>
      <c r="AC5696" s="51">
        <f>IFERROR(VALUE(MID($C5696,1,2)),0)</f>
        <v>0</v>
      </c>
      <c r="AD5696" s="44">
        <f>IFERROR(VALUE(MID($C5696,4,3)),0)</f>
        <v>0</v>
      </c>
      <c r="AE5696" s="51">
        <f>VALUE(RIGHT("00"&amp;AC5696,2)&amp;RIGHT("000"&amp;AD5696,3))</f>
        <v>0</v>
      </c>
    </row>
    <row r="5697" spans="1:31">
      <c r="A5697" s="60" t="str">
        <f>IF(G5697&amp;Q5697&lt;&gt;"",W5697&amp;Q5697,"")</f>
        <v/>
      </c>
      <c r="B5697" s="60" t="str">
        <f>IF(C5697&lt;&gt;"",LEFT(C5697,9),"")</f>
        <v/>
      </c>
      <c r="V5697" s="60" t="str">
        <f>W5697&amp;H5697</f>
        <v/>
      </c>
      <c r="W5697" s="60" t="str">
        <f>_xlfn.LET(_xlpm.TextCell,TEXT(G5697,"###"),IF(_xlpm.TextCell&lt;&gt;"",IF(StyleSpaceSplit,IFERROR(IF(FIND(" ",_xlpm.TextCell)&gt;=1,MID(_xlpm.TextCell,1,FIND(" ",_xlpm.TextCell)-1),_xlpm.TextCell),_xlpm.TextCell),_xlpm.TextCell),""))</f>
        <v/>
      </c>
      <c r="X5697" s="60" t="str">
        <f>IF(A5697&lt;&gt;"",IFERROR(IF(FIND(" ",G5697)&gt;=1,MID(G5697,FIND(" ",G5697)+1,LEN(G5697)),""),""),"")</f>
        <v/>
      </c>
      <c r="AC5697" s="51">
        <f>IFERROR(VALUE(MID($C5697,1,2)),0)</f>
        <v>0</v>
      </c>
      <c r="AD5697" s="44">
        <f>IFERROR(VALUE(MID($C5697,4,3)),0)</f>
        <v>0</v>
      </c>
      <c r="AE5697" s="51">
        <f>VALUE(RIGHT("00"&amp;AC5697,2)&amp;RIGHT("000"&amp;AD5697,3))</f>
        <v>0</v>
      </c>
    </row>
    <row r="5698" spans="1:31">
      <c r="A5698" s="60" t="str">
        <f>IF(G5698&amp;Q5698&lt;&gt;"",W5698&amp;Q5698,"")</f>
        <v/>
      </c>
      <c r="B5698" s="60" t="str">
        <f>IF(C5698&lt;&gt;"",LEFT(C5698,9),"")</f>
        <v/>
      </c>
      <c r="V5698" s="60" t="str">
        <f>W5698&amp;H5698</f>
        <v/>
      </c>
      <c r="W5698" s="60" t="str">
        <f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>IF(A5698&lt;&gt;"",IFERROR(IF(FIND(" ",G5698)&gt;=1,MID(G5698,FIND(" ",G5698)+1,LEN(G5698)),""),""),"")</f>
        <v/>
      </c>
      <c r="AC5698" s="51">
        <f>IFERROR(VALUE(MID($C5698,1,2)),0)</f>
        <v>0</v>
      </c>
      <c r="AD5698" s="44">
        <f>IFERROR(VALUE(MID($C5698,4,3)),0)</f>
        <v>0</v>
      </c>
      <c r="AE5698" s="51">
        <f>VALUE(RIGHT("00"&amp;AC5698,2)&amp;RIGHT("000"&amp;AD5698,3))</f>
        <v>0</v>
      </c>
    </row>
    <row r="5699" spans="1:31">
      <c r="A5699" s="60" t="str">
        <f>IF(G5699&amp;Q5699&lt;&gt;"",W5699&amp;Q5699,"")</f>
        <v/>
      </c>
      <c r="B5699" s="60" t="str">
        <f>IF(C5699&lt;&gt;"",LEFT(C5699,9),"")</f>
        <v/>
      </c>
      <c r="V5699" s="60" t="str">
        <f>W5699&amp;H5699</f>
        <v/>
      </c>
      <c r="W5699" s="60" t="str">
        <f>_xlfn.LET(_xlpm.TextCell,TEXT(G5699,"###"),IF(_xlpm.TextCell&lt;&gt;"",IF(StyleSpaceSplit,IFERROR(IF(FIND(" ",_xlpm.TextCell)&gt;=1,MID(_xlpm.TextCell,1,FIND(" ",_xlpm.TextCell)-1),_xlpm.TextCell),_xlpm.TextCell),_xlpm.TextCell),""))</f>
        <v/>
      </c>
      <c r="X5699" s="60" t="str">
        <f>IF(A5699&lt;&gt;"",IFERROR(IF(FIND(" ",G5699)&gt;=1,MID(G5699,FIND(" ",G5699)+1,LEN(G5699)),""),""),"")</f>
        <v/>
      </c>
      <c r="AC5699" s="51">
        <f>IFERROR(VALUE(MID($C5699,1,2)),0)</f>
        <v>0</v>
      </c>
      <c r="AD5699" s="44">
        <f>IFERROR(VALUE(MID($C5699,4,3)),0)</f>
        <v>0</v>
      </c>
      <c r="AE5699" s="51">
        <f>VALUE(RIGHT("00"&amp;AC5699,2)&amp;RIGHT("000"&amp;AD5699,3))</f>
        <v>0</v>
      </c>
    </row>
    <row r="5700" spans="1:31">
      <c r="A5700" s="60" t="str">
        <f>IF(G5700&amp;Q5700&lt;&gt;"",W5700&amp;Q5700,"")</f>
        <v/>
      </c>
      <c r="B5700" s="60" t="str">
        <f>IF(C5700&lt;&gt;"",LEFT(C5700,9),"")</f>
        <v/>
      </c>
      <c r="V5700" s="60" t="str">
        <f>W5700&amp;H5700</f>
        <v/>
      </c>
      <c r="W5700" s="60" t="str">
        <f>_xlfn.LET(_xlpm.TextCell,TEXT(G5700,"###"),IF(_xlpm.TextCell&lt;&gt;"",IF(StyleSpaceSplit,IFERROR(IF(FIND(" ",_xlpm.TextCell)&gt;=1,MID(_xlpm.TextCell,1,FIND(" ",_xlpm.TextCell)-1),_xlpm.TextCell),_xlpm.TextCell),_xlpm.TextCell),""))</f>
        <v/>
      </c>
      <c r="X5700" s="60" t="str">
        <f>IF(A5700&lt;&gt;"",IFERROR(IF(FIND(" ",G5700)&gt;=1,MID(G5700,FIND(" ",G5700)+1,LEN(G5700)),""),""),"")</f>
        <v/>
      </c>
      <c r="AC5700" s="51">
        <f>IFERROR(VALUE(MID($C5700,1,2)),0)</f>
        <v>0</v>
      </c>
      <c r="AD5700" s="44">
        <f>IFERROR(VALUE(MID($C5700,4,3)),0)</f>
        <v>0</v>
      </c>
      <c r="AE5700" s="51">
        <f>VALUE(RIGHT("00"&amp;AC5700,2)&amp;RIGHT("000"&amp;AD5700,3))</f>
        <v>0</v>
      </c>
    </row>
    <row r="5701" spans="1:31">
      <c r="A5701" s="60" t="str">
        <f>IF(G5701&amp;Q5701&lt;&gt;"",W5701&amp;Q5701,"")</f>
        <v/>
      </c>
      <c r="B5701" s="60" t="str">
        <f>IF(C5701&lt;&gt;"",LEFT(C5701,9),"")</f>
        <v/>
      </c>
      <c r="V5701" s="60" t="str">
        <f>W5701&amp;H5701</f>
        <v/>
      </c>
      <c r="W5701" s="60" t="str">
        <f>_xlfn.LET(_xlpm.TextCell,TEXT(G5701,"###"),IF(_xlpm.TextCell&lt;&gt;"",IF(StyleSpaceSplit,IFERROR(IF(FIND(" ",_xlpm.TextCell)&gt;=1,MID(_xlpm.TextCell,1,FIND(" ",_xlpm.TextCell)-1),_xlpm.TextCell),_xlpm.TextCell),_xlpm.TextCell),""))</f>
        <v/>
      </c>
      <c r="X5701" s="60" t="str">
        <f>IF(A5701&lt;&gt;"",IFERROR(IF(FIND(" ",G5701)&gt;=1,MID(G5701,FIND(" ",G5701)+1,LEN(G5701)),""),""),"")</f>
        <v/>
      </c>
      <c r="AC5701" s="51">
        <f>IFERROR(VALUE(MID($C5701,1,2)),0)</f>
        <v>0</v>
      </c>
      <c r="AD5701" s="44">
        <f>IFERROR(VALUE(MID($C5701,4,3)),0)</f>
        <v>0</v>
      </c>
      <c r="AE5701" s="51">
        <f>VALUE(RIGHT("00"&amp;AC5701,2)&amp;RIGHT("000"&amp;AD5701,3))</f>
        <v>0</v>
      </c>
    </row>
    <row r="5702" spans="1:31">
      <c r="A5702" s="60" t="str">
        <f>IF(G5702&amp;Q5702&lt;&gt;"",W5702&amp;Q5702,"")</f>
        <v/>
      </c>
      <c r="B5702" s="60" t="str">
        <f>IF(C5702&lt;&gt;"",LEFT(C5702,9),"")</f>
        <v/>
      </c>
      <c r="V5702" s="60" t="str">
        <f>W5702&amp;H5702</f>
        <v/>
      </c>
      <c r="W5702" s="60" t="str">
        <f>_xlfn.LET(_xlpm.TextCell,TEXT(G5702,"###"),IF(_xlpm.TextCell&lt;&gt;"",IF(StyleSpaceSplit,IFERROR(IF(FIND(" ",_xlpm.TextCell)&gt;=1,MID(_xlpm.TextCell,1,FIND(" ",_xlpm.TextCell)-1),_xlpm.TextCell),_xlpm.TextCell),_xlpm.TextCell),""))</f>
        <v/>
      </c>
      <c r="X5702" s="60" t="str">
        <f>IF(A5702&lt;&gt;"",IFERROR(IF(FIND(" ",G5702)&gt;=1,MID(G5702,FIND(" ",G5702)+1,LEN(G5702)),""),""),"")</f>
        <v/>
      </c>
      <c r="AC5702" s="51">
        <f>IFERROR(VALUE(MID($C5702,1,2)),0)</f>
        <v>0</v>
      </c>
      <c r="AD5702" s="44">
        <f>IFERROR(VALUE(MID($C5702,4,3)),0)</f>
        <v>0</v>
      </c>
      <c r="AE5702" s="51">
        <f>VALUE(RIGHT("00"&amp;AC5702,2)&amp;RIGHT("000"&amp;AD5702,3))</f>
        <v>0</v>
      </c>
    </row>
    <row r="5703" spans="1:31">
      <c r="A5703" s="60" t="str">
        <f>IF(G5703&amp;Q5703&lt;&gt;"",W5703&amp;Q5703,"")</f>
        <v/>
      </c>
      <c r="B5703" s="60" t="str">
        <f>IF(C5703&lt;&gt;"",LEFT(C5703,9),"")</f>
        <v/>
      </c>
      <c r="V5703" s="60" t="str">
        <f>W5703&amp;H5703</f>
        <v/>
      </c>
      <c r="W5703" s="60" t="str">
        <f>_xlfn.LET(_xlpm.TextCell,TEXT(G5703,"###"),IF(_xlpm.TextCell&lt;&gt;"",IF(StyleSpaceSplit,IFERROR(IF(FIND(" ",_xlpm.TextCell)&gt;=1,MID(_xlpm.TextCell,1,FIND(" ",_xlpm.TextCell)-1),_xlpm.TextCell),_xlpm.TextCell),_xlpm.TextCell),""))</f>
        <v/>
      </c>
      <c r="X5703" s="60" t="str">
        <f>IF(A5703&lt;&gt;"",IFERROR(IF(FIND(" ",G5703)&gt;=1,MID(G5703,FIND(" ",G5703)+1,LEN(G5703)),""),""),"")</f>
        <v/>
      </c>
      <c r="AC5703" s="51">
        <f>IFERROR(VALUE(MID($C5703,1,2)),0)</f>
        <v>0</v>
      </c>
      <c r="AD5703" s="44">
        <f>IFERROR(VALUE(MID($C5703,4,3)),0)</f>
        <v>0</v>
      </c>
      <c r="AE5703" s="51">
        <f>VALUE(RIGHT("00"&amp;AC5703,2)&amp;RIGHT("000"&amp;AD5703,3))</f>
        <v>0</v>
      </c>
    </row>
    <row r="5704" spans="1:31">
      <c r="A5704" s="60" t="str">
        <f>IF(G5704&amp;Q5704&lt;&gt;"",W5704&amp;Q5704,"")</f>
        <v/>
      </c>
      <c r="B5704" s="60" t="str">
        <f>IF(C5704&lt;&gt;"",LEFT(C5704,9),"")</f>
        <v/>
      </c>
      <c r="V5704" s="60" t="str">
        <f>W5704&amp;H5704</f>
        <v/>
      </c>
      <c r="W5704" s="60" t="str">
        <f>_xlfn.LET(_xlpm.TextCell,TEXT(G5704,"###"),IF(_xlpm.TextCell&lt;&gt;"",IF(StyleSpaceSplit,IFERROR(IF(FIND(" ",_xlpm.TextCell)&gt;=1,MID(_xlpm.TextCell,1,FIND(" ",_xlpm.TextCell)-1),_xlpm.TextCell),_xlpm.TextCell),_xlpm.TextCell),""))</f>
        <v/>
      </c>
      <c r="X5704" s="60" t="str">
        <f>IF(A5704&lt;&gt;"",IFERROR(IF(FIND(" ",G5704)&gt;=1,MID(G5704,FIND(" ",G5704)+1,LEN(G5704)),""),""),"")</f>
        <v/>
      </c>
      <c r="AC5704" s="51">
        <f>IFERROR(VALUE(MID($C5704,1,2)),0)</f>
        <v>0</v>
      </c>
      <c r="AD5704" s="44">
        <f>IFERROR(VALUE(MID($C5704,4,3)),0)</f>
        <v>0</v>
      </c>
      <c r="AE5704" s="51">
        <f>VALUE(RIGHT("00"&amp;AC5704,2)&amp;RIGHT("000"&amp;AD5704,3))</f>
        <v>0</v>
      </c>
    </row>
    <row r="5705" spans="1:31">
      <c r="A5705" s="60" t="str">
        <f>IF(G5705&amp;Q5705&lt;&gt;"",W5705&amp;Q5705,"")</f>
        <v/>
      </c>
      <c r="B5705" s="60" t="str">
        <f>IF(C5705&lt;&gt;"",LEFT(C5705,9),"")</f>
        <v/>
      </c>
      <c r="V5705" s="60" t="str">
        <f>W5705&amp;H5705</f>
        <v/>
      </c>
      <c r="W5705" s="60" t="str">
        <f>_xlfn.LET(_xlpm.TextCell,TEXT(G5705,"###"),IF(_xlpm.TextCell&lt;&gt;"",IF(StyleSpaceSplit,IFERROR(IF(FIND(" ",_xlpm.TextCell)&gt;=1,MID(_xlpm.TextCell,1,FIND(" ",_xlpm.TextCell)-1),_xlpm.TextCell),_xlpm.TextCell),_xlpm.TextCell),""))</f>
        <v/>
      </c>
      <c r="X5705" s="60" t="str">
        <f>IF(A5705&lt;&gt;"",IFERROR(IF(FIND(" ",G5705)&gt;=1,MID(G5705,FIND(" ",G5705)+1,LEN(G5705)),""),""),"")</f>
        <v/>
      </c>
      <c r="AC5705" s="51">
        <f>IFERROR(VALUE(MID($C5705,1,2)),0)</f>
        <v>0</v>
      </c>
      <c r="AD5705" s="44">
        <f>IFERROR(VALUE(MID($C5705,4,3)),0)</f>
        <v>0</v>
      </c>
      <c r="AE5705" s="51">
        <f>VALUE(RIGHT("00"&amp;AC5705,2)&amp;RIGHT("000"&amp;AD5705,3))</f>
        <v>0</v>
      </c>
    </row>
    <row r="5706" spans="1:31">
      <c r="A5706" s="60" t="str">
        <f>IF(G5706&amp;Q5706&lt;&gt;"",W5706&amp;Q5706,"")</f>
        <v/>
      </c>
      <c r="B5706" s="60" t="str">
        <f>IF(C5706&lt;&gt;"",LEFT(C5706,9),"")</f>
        <v/>
      </c>
      <c r="V5706" s="60" t="str">
        <f>W5706&amp;H5706</f>
        <v/>
      </c>
      <c r="W5706" s="60" t="str">
        <f>_xlfn.LET(_xlpm.TextCell,TEXT(G5706,"###"),IF(_xlpm.TextCell&lt;&gt;"",IF(StyleSpaceSplit,IFERROR(IF(FIND(" ",_xlpm.TextCell)&gt;=1,MID(_xlpm.TextCell,1,FIND(" ",_xlpm.TextCell)-1),_xlpm.TextCell),_xlpm.TextCell),_xlpm.TextCell),""))</f>
        <v/>
      </c>
      <c r="X5706" s="60" t="str">
        <f>IF(A5706&lt;&gt;"",IFERROR(IF(FIND(" ",G5706)&gt;=1,MID(G5706,FIND(" ",G5706)+1,LEN(G5706)),""),""),"")</f>
        <v/>
      </c>
      <c r="AC5706" s="51">
        <f>IFERROR(VALUE(MID($C5706,1,2)),0)</f>
        <v>0</v>
      </c>
      <c r="AD5706" s="44">
        <f>IFERROR(VALUE(MID($C5706,4,3)),0)</f>
        <v>0</v>
      </c>
      <c r="AE5706" s="51">
        <f>VALUE(RIGHT("00"&amp;AC5706,2)&amp;RIGHT("000"&amp;AD5706,3))</f>
        <v>0</v>
      </c>
    </row>
    <row r="5707" spans="1:31">
      <c r="A5707" s="60" t="str">
        <f>IF(G5707&amp;Q5707&lt;&gt;"",W5707&amp;Q5707,"")</f>
        <v/>
      </c>
      <c r="B5707" s="60" t="str">
        <f>IF(C5707&lt;&gt;"",LEFT(C5707,9),"")</f>
        <v/>
      </c>
      <c r="V5707" s="60" t="str">
        <f>W5707&amp;H5707</f>
        <v/>
      </c>
      <c r="W5707" s="60" t="str">
        <f>_xlfn.LET(_xlpm.TextCell,TEXT(G5707,"###"),IF(_xlpm.TextCell&lt;&gt;"",IF(StyleSpaceSplit,IFERROR(IF(FIND(" ",_xlpm.TextCell)&gt;=1,MID(_xlpm.TextCell,1,FIND(" ",_xlpm.TextCell)-1),_xlpm.TextCell),_xlpm.TextCell),_xlpm.TextCell),""))</f>
        <v/>
      </c>
      <c r="X5707" s="60" t="str">
        <f>IF(A5707&lt;&gt;"",IFERROR(IF(FIND(" ",G5707)&gt;=1,MID(G5707,FIND(" ",G5707)+1,LEN(G5707)),""),""),"")</f>
        <v/>
      </c>
      <c r="AC5707" s="51">
        <f>IFERROR(VALUE(MID($C5707,1,2)),0)</f>
        <v>0</v>
      </c>
      <c r="AD5707" s="44">
        <f>IFERROR(VALUE(MID($C5707,4,3)),0)</f>
        <v>0</v>
      </c>
      <c r="AE5707" s="51">
        <f>VALUE(RIGHT("00"&amp;AC5707,2)&amp;RIGHT("000"&amp;AD5707,3))</f>
        <v>0</v>
      </c>
    </row>
    <row r="5708" spans="1:31">
      <c r="A5708" s="60" t="str">
        <f>IF(G5708&amp;Q5708&lt;&gt;"",W5708&amp;Q5708,"")</f>
        <v/>
      </c>
      <c r="B5708" s="60" t="str">
        <f>IF(C5708&lt;&gt;"",LEFT(C5708,9),"")</f>
        <v/>
      </c>
      <c r="V5708" s="60" t="str">
        <f>W5708&amp;H5708</f>
        <v/>
      </c>
      <c r="W5708" s="60" t="str">
        <f>_xlfn.LET(_xlpm.TextCell,TEXT(G5708,"###"),IF(_xlpm.TextCell&lt;&gt;"",IF(StyleSpaceSplit,IFERROR(IF(FIND(" ",_xlpm.TextCell)&gt;=1,MID(_xlpm.TextCell,1,FIND(" ",_xlpm.TextCell)-1),_xlpm.TextCell),_xlpm.TextCell),_xlpm.TextCell),""))</f>
        <v/>
      </c>
      <c r="X5708" s="60" t="str">
        <f>IF(A5708&lt;&gt;"",IFERROR(IF(FIND(" ",G5708)&gt;=1,MID(G5708,FIND(" ",G5708)+1,LEN(G5708)),""),""),"")</f>
        <v/>
      </c>
      <c r="AC5708" s="51">
        <f>IFERROR(VALUE(MID($C5708,1,2)),0)</f>
        <v>0</v>
      </c>
      <c r="AD5708" s="44">
        <f>IFERROR(VALUE(MID($C5708,4,3)),0)</f>
        <v>0</v>
      </c>
      <c r="AE5708" s="51">
        <f>VALUE(RIGHT("00"&amp;AC5708,2)&amp;RIGHT("000"&amp;AD5708,3))</f>
        <v>0</v>
      </c>
    </row>
    <row r="5709" spans="1:31">
      <c r="A5709" s="60" t="str">
        <f>IF(G5709&amp;Q5709&lt;&gt;"",W5709&amp;Q5709,"")</f>
        <v/>
      </c>
      <c r="B5709" s="60" t="str">
        <f>IF(C5709&lt;&gt;"",LEFT(C5709,9),"")</f>
        <v/>
      </c>
      <c r="V5709" s="60" t="str">
        <f>W5709&amp;H5709</f>
        <v/>
      </c>
      <c r="W5709" s="60" t="str">
        <f>_xlfn.LET(_xlpm.TextCell,TEXT(G5709,"###"),IF(_xlpm.TextCell&lt;&gt;"",IF(StyleSpaceSplit,IFERROR(IF(FIND(" ",_xlpm.TextCell)&gt;=1,MID(_xlpm.TextCell,1,FIND(" ",_xlpm.TextCell)-1),_xlpm.TextCell),_xlpm.TextCell),_xlpm.TextCell),""))</f>
        <v/>
      </c>
      <c r="X5709" s="60" t="str">
        <f>IF(A5709&lt;&gt;"",IFERROR(IF(FIND(" ",G5709)&gt;=1,MID(G5709,FIND(" ",G5709)+1,LEN(G5709)),""),""),"")</f>
        <v/>
      </c>
      <c r="AC5709" s="51">
        <f>IFERROR(VALUE(MID($C5709,1,2)),0)</f>
        <v>0</v>
      </c>
      <c r="AD5709" s="44">
        <f>IFERROR(VALUE(MID($C5709,4,3)),0)</f>
        <v>0</v>
      </c>
      <c r="AE5709" s="51">
        <f>VALUE(RIGHT("00"&amp;AC5709,2)&amp;RIGHT("000"&amp;AD5709,3))</f>
        <v>0</v>
      </c>
    </row>
    <row r="5710" spans="1:31">
      <c r="A5710" s="60" t="str">
        <f>IF(G5710&amp;Q5710&lt;&gt;"",W5710&amp;Q5710,"")</f>
        <v/>
      </c>
      <c r="B5710" s="60" t="str">
        <f>IF(C5710&lt;&gt;"",LEFT(C5710,9),"")</f>
        <v/>
      </c>
      <c r="V5710" s="60" t="str">
        <f>W5710&amp;H5710</f>
        <v/>
      </c>
      <c r="W5710" s="60" t="str">
        <f>_xlfn.LET(_xlpm.TextCell,TEXT(G5710,"###"),IF(_xlpm.TextCell&lt;&gt;"",IF(StyleSpaceSplit,IFERROR(IF(FIND(" ",_xlpm.TextCell)&gt;=1,MID(_xlpm.TextCell,1,FIND(" ",_xlpm.TextCell)-1),_xlpm.TextCell),_xlpm.TextCell),_xlpm.TextCell),""))</f>
        <v/>
      </c>
      <c r="X5710" s="60" t="str">
        <f>IF(A5710&lt;&gt;"",IFERROR(IF(FIND(" ",G5710)&gt;=1,MID(G5710,FIND(" ",G5710)+1,LEN(G5710)),""),""),"")</f>
        <v/>
      </c>
      <c r="AC5710" s="51">
        <f>IFERROR(VALUE(MID($C5710,1,2)),0)</f>
        <v>0</v>
      </c>
      <c r="AD5710" s="44">
        <f>IFERROR(VALUE(MID($C5710,4,3)),0)</f>
        <v>0</v>
      </c>
      <c r="AE5710" s="51">
        <f>VALUE(RIGHT("00"&amp;AC5710,2)&amp;RIGHT("000"&amp;AD5710,3))</f>
        <v>0</v>
      </c>
    </row>
    <row r="5711" spans="1:31">
      <c r="A5711" s="60" t="str">
        <f>IF(G5711&amp;Q5711&lt;&gt;"",W5711&amp;Q5711,"")</f>
        <v/>
      </c>
      <c r="B5711" s="60" t="str">
        <f>IF(C5711&lt;&gt;"",LEFT(C5711,9),"")</f>
        <v/>
      </c>
      <c r="V5711" s="60" t="str">
        <f>W5711&amp;H5711</f>
        <v/>
      </c>
      <c r="W5711" s="60" t="str">
        <f>_xlfn.LET(_xlpm.TextCell,TEXT(G5711,"###"),IF(_xlpm.TextCell&lt;&gt;"",IF(StyleSpaceSplit,IFERROR(IF(FIND(" ",_xlpm.TextCell)&gt;=1,MID(_xlpm.TextCell,1,FIND(" ",_xlpm.TextCell)-1),_xlpm.TextCell),_xlpm.TextCell),_xlpm.TextCell),""))</f>
        <v/>
      </c>
      <c r="X5711" s="60" t="str">
        <f>IF(A5711&lt;&gt;"",IFERROR(IF(FIND(" ",G5711)&gt;=1,MID(G5711,FIND(" ",G5711)+1,LEN(G5711)),""),""),"")</f>
        <v/>
      </c>
      <c r="AC5711" s="51">
        <f>IFERROR(VALUE(MID($C5711,1,2)),0)</f>
        <v>0</v>
      </c>
      <c r="AD5711" s="44">
        <f>IFERROR(VALUE(MID($C5711,4,3)),0)</f>
        <v>0</v>
      </c>
      <c r="AE5711" s="51">
        <f>VALUE(RIGHT("00"&amp;AC5711,2)&amp;RIGHT("000"&amp;AD5711,3))</f>
        <v>0</v>
      </c>
    </row>
    <row r="5712" spans="1:31">
      <c r="A5712" s="60" t="str">
        <f>IF(G5712&amp;Q5712&lt;&gt;"",W5712&amp;Q5712,"")</f>
        <v/>
      </c>
      <c r="B5712" s="60" t="str">
        <f>IF(C5712&lt;&gt;"",LEFT(C5712,9),"")</f>
        <v/>
      </c>
      <c r="V5712" s="60" t="str">
        <f>W5712&amp;H5712</f>
        <v/>
      </c>
      <c r="W5712" s="60" t="str">
        <f>_xlfn.LET(_xlpm.TextCell,TEXT(G5712,"###"),IF(_xlpm.TextCell&lt;&gt;"",IF(StyleSpaceSplit,IFERROR(IF(FIND(" ",_xlpm.TextCell)&gt;=1,MID(_xlpm.TextCell,1,FIND(" ",_xlpm.TextCell)-1),_xlpm.TextCell),_xlpm.TextCell),_xlpm.TextCell),""))</f>
        <v/>
      </c>
      <c r="X5712" s="60" t="str">
        <f>IF(A5712&lt;&gt;"",IFERROR(IF(FIND(" ",G5712)&gt;=1,MID(G5712,FIND(" ",G5712)+1,LEN(G5712)),""),""),"")</f>
        <v/>
      </c>
      <c r="AC5712" s="51">
        <f>IFERROR(VALUE(MID($C5712,1,2)),0)</f>
        <v>0</v>
      </c>
      <c r="AD5712" s="44">
        <f>IFERROR(VALUE(MID($C5712,4,3)),0)</f>
        <v>0</v>
      </c>
      <c r="AE5712" s="51">
        <f>VALUE(RIGHT("00"&amp;AC5712,2)&amp;RIGHT("000"&amp;AD5712,3))</f>
        <v>0</v>
      </c>
    </row>
    <row r="5713" spans="1:31">
      <c r="A5713" s="60" t="str">
        <f>IF(G5713&amp;Q5713&lt;&gt;"",W5713&amp;Q5713,"")</f>
        <v/>
      </c>
      <c r="B5713" s="60" t="str">
        <f>IF(C5713&lt;&gt;"",LEFT(C5713,9),"")</f>
        <v/>
      </c>
      <c r="V5713" s="60" t="str">
        <f>W5713&amp;H5713</f>
        <v/>
      </c>
      <c r="W5713" s="60" t="str">
        <f>_xlfn.LET(_xlpm.TextCell,TEXT(G5713,"###"),IF(_xlpm.TextCell&lt;&gt;"",IF(StyleSpaceSplit,IFERROR(IF(FIND(" ",_xlpm.TextCell)&gt;=1,MID(_xlpm.TextCell,1,FIND(" ",_xlpm.TextCell)-1),_xlpm.TextCell),_xlpm.TextCell),_xlpm.TextCell),""))</f>
        <v/>
      </c>
      <c r="X5713" s="60" t="str">
        <f>IF(A5713&lt;&gt;"",IFERROR(IF(FIND(" ",G5713)&gt;=1,MID(G5713,FIND(" ",G5713)+1,LEN(G5713)),""),""),"")</f>
        <v/>
      </c>
      <c r="AC5713" s="51">
        <f>IFERROR(VALUE(MID($C5713,1,2)),0)</f>
        <v>0</v>
      </c>
      <c r="AD5713" s="44">
        <f>IFERROR(VALUE(MID($C5713,4,3)),0)</f>
        <v>0</v>
      </c>
      <c r="AE5713" s="51">
        <f>VALUE(RIGHT("00"&amp;AC5713,2)&amp;RIGHT("000"&amp;AD5713,3))</f>
        <v>0</v>
      </c>
    </row>
    <row r="5714" spans="1:31">
      <c r="A5714" s="60" t="str">
        <f>IF(G5714&amp;Q5714&lt;&gt;"",W5714&amp;Q5714,"")</f>
        <v/>
      </c>
      <c r="B5714" s="60" t="str">
        <f>IF(C5714&lt;&gt;"",LEFT(C5714,9),"")</f>
        <v/>
      </c>
      <c r="V5714" s="60" t="str">
        <f>W5714&amp;H5714</f>
        <v/>
      </c>
      <c r="W5714" s="60" t="str">
        <f>_xlfn.LET(_xlpm.TextCell,TEXT(G5714,"###"),IF(_xlpm.TextCell&lt;&gt;"",IF(StyleSpaceSplit,IFERROR(IF(FIND(" ",_xlpm.TextCell)&gt;=1,MID(_xlpm.TextCell,1,FIND(" ",_xlpm.TextCell)-1),_xlpm.TextCell),_xlpm.TextCell),_xlpm.TextCell),""))</f>
        <v/>
      </c>
      <c r="X5714" s="60" t="str">
        <f>IF(A5714&lt;&gt;"",IFERROR(IF(FIND(" ",G5714)&gt;=1,MID(G5714,FIND(" ",G5714)+1,LEN(G5714)),""),""),"")</f>
        <v/>
      </c>
      <c r="AC5714" s="51">
        <f>IFERROR(VALUE(MID($C5714,1,2)),0)</f>
        <v>0</v>
      </c>
      <c r="AD5714" s="44">
        <f>IFERROR(VALUE(MID($C5714,4,3)),0)</f>
        <v>0</v>
      </c>
      <c r="AE5714" s="51">
        <f>VALUE(RIGHT("00"&amp;AC5714,2)&amp;RIGHT("000"&amp;AD5714,3))</f>
        <v>0</v>
      </c>
    </row>
    <row r="5715" spans="1:31">
      <c r="A5715" s="60" t="str">
        <f>IF(G5715&amp;Q5715&lt;&gt;"",W5715&amp;Q5715,"")</f>
        <v/>
      </c>
      <c r="B5715" s="60" t="str">
        <f>IF(C5715&lt;&gt;"",LEFT(C5715,9),"")</f>
        <v/>
      </c>
      <c r="V5715" s="60" t="str">
        <f>W5715&amp;H5715</f>
        <v/>
      </c>
      <c r="W5715" s="60" t="str">
        <f>_xlfn.LET(_xlpm.TextCell,TEXT(G5715,"###"),IF(_xlpm.TextCell&lt;&gt;"",IF(StyleSpaceSplit,IFERROR(IF(FIND(" ",_xlpm.TextCell)&gt;=1,MID(_xlpm.TextCell,1,FIND(" ",_xlpm.TextCell)-1),_xlpm.TextCell),_xlpm.TextCell),_xlpm.TextCell),""))</f>
        <v/>
      </c>
      <c r="X5715" s="60" t="str">
        <f>IF(A5715&lt;&gt;"",IFERROR(IF(FIND(" ",G5715)&gt;=1,MID(G5715,FIND(" ",G5715)+1,LEN(G5715)),""),""),"")</f>
        <v/>
      </c>
      <c r="AC5715" s="51">
        <f>IFERROR(VALUE(MID($C5715,1,2)),0)</f>
        <v>0</v>
      </c>
      <c r="AD5715" s="44">
        <f>IFERROR(VALUE(MID($C5715,4,3)),0)</f>
        <v>0</v>
      </c>
      <c r="AE5715" s="51">
        <f>VALUE(RIGHT("00"&amp;AC5715,2)&amp;RIGHT("000"&amp;AD5715,3))</f>
        <v>0</v>
      </c>
    </row>
    <row r="5716" spans="1:31">
      <c r="A5716" s="60" t="str">
        <f>IF(G5716&amp;Q5716&lt;&gt;"",W5716&amp;Q5716,"")</f>
        <v/>
      </c>
      <c r="B5716" s="60" t="str">
        <f>IF(C5716&lt;&gt;"",LEFT(C5716,9),"")</f>
        <v/>
      </c>
      <c r="V5716" s="60" t="str">
        <f>W5716&amp;H5716</f>
        <v/>
      </c>
      <c r="W5716" s="60" t="str">
        <f>_xlfn.LET(_xlpm.TextCell,TEXT(G5716,"###"),IF(_xlpm.TextCell&lt;&gt;"",IF(StyleSpaceSplit,IFERROR(IF(FIND(" ",_xlpm.TextCell)&gt;=1,MID(_xlpm.TextCell,1,FIND(" ",_xlpm.TextCell)-1),_xlpm.TextCell),_xlpm.TextCell),_xlpm.TextCell),""))</f>
        <v/>
      </c>
      <c r="X5716" s="60" t="str">
        <f>IF(A5716&lt;&gt;"",IFERROR(IF(FIND(" ",G5716)&gt;=1,MID(G5716,FIND(" ",G5716)+1,LEN(G5716)),""),""),"")</f>
        <v/>
      </c>
      <c r="AC5716" s="51">
        <f>IFERROR(VALUE(MID($C5716,1,2)),0)</f>
        <v>0</v>
      </c>
      <c r="AD5716" s="44">
        <f>IFERROR(VALUE(MID($C5716,4,3)),0)</f>
        <v>0</v>
      </c>
      <c r="AE5716" s="51">
        <f>VALUE(RIGHT("00"&amp;AC5716,2)&amp;RIGHT("000"&amp;AD5716,3))</f>
        <v>0</v>
      </c>
    </row>
    <row r="5717" spans="1:31">
      <c r="A5717" s="60" t="str">
        <f>IF(G5717&amp;Q5717&lt;&gt;"",W5717&amp;Q5717,"")</f>
        <v/>
      </c>
      <c r="B5717" s="60" t="str">
        <f>IF(C5717&lt;&gt;"",LEFT(C5717,9),"")</f>
        <v/>
      </c>
      <c r="V5717" s="60" t="str">
        <f>W5717&amp;H5717</f>
        <v/>
      </c>
      <c r="W5717" s="60" t="str">
        <f>_xlfn.LET(_xlpm.TextCell,TEXT(G5717,"###"),IF(_xlpm.TextCell&lt;&gt;"",IF(StyleSpaceSplit,IFERROR(IF(FIND(" ",_xlpm.TextCell)&gt;=1,MID(_xlpm.TextCell,1,FIND(" ",_xlpm.TextCell)-1),_xlpm.TextCell),_xlpm.TextCell),_xlpm.TextCell),""))</f>
        <v/>
      </c>
      <c r="X5717" s="60" t="str">
        <f>IF(A5717&lt;&gt;"",IFERROR(IF(FIND(" ",G5717)&gt;=1,MID(G5717,FIND(" ",G5717)+1,LEN(G5717)),""),""),"")</f>
        <v/>
      </c>
      <c r="AC5717" s="51">
        <f>IFERROR(VALUE(MID($C5717,1,2)),0)</f>
        <v>0</v>
      </c>
      <c r="AD5717" s="44">
        <f>IFERROR(VALUE(MID($C5717,4,3)),0)</f>
        <v>0</v>
      </c>
      <c r="AE5717" s="51">
        <f>VALUE(RIGHT("00"&amp;AC5717,2)&amp;RIGHT("000"&amp;AD5717,3))</f>
        <v>0</v>
      </c>
    </row>
    <row r="5718" spans="1:31">
      <c r="A5718" s="60" t="str">
        <f>IF(G5718&amp;Q5718&lt;&gt;"",W5718&amp;Q5718,"")</f>
        <v/>
      </c>
      <c r="B5718" s="60" t="str">
        <f>IF(C5718&lt;&gt;"",LEFT(C5718,9),"")</f>
        <v/>
      </c>
      <c r="V5718" s="60" t="str">
        <f>W5718&amp;H5718</f>
        <v/>
      </c>
      <c r="W5718" s="60" t="str">
        <f>_xlfn.LET(_xlpm.TextCell,TEXT(G5718,"###"),IF(_xlpm.TextCell&lt;&gt;"",IF(StyleSpaceSplit,IFERROR(IF(FIND(" ",_xlpm.TextCell)&gt;=1,MID(_xlpm.TextCell,1,FIND(" ",_xlpm.TextCell)-1),_xlpm.TextCell),_xlpm.TextCell),_xlpm.TextCell),""))</f>
        <v/>
      </c>
      <c r="X5718" s="60" t="str">
        <f>IF(A5718&lt;&gt;"",IFERROR(IF(FIND(" ",G5718)&gt;=1,MID(G5718,FIND(" ",G5718)+1,LEN(G5718)),""),""),"")</f>
        <v/>
      </c>
      <c r="AC5718" s="51">
        <f>IFERROR(VALUE(MID($C5718,1,2)),0)</f>
        <v>0</v>
      </c>
      <c r="AD5718" s="44">
        <f>IFERROR(VALUE(MID($C5718,4,3)),0)</f>
        <v>0</v>
      </c>
      <c r="AE5718" s="51">
        <f>VALUE(RIGHT("00"&amp;AC5718,2)&amp;RIGHT("000"&amp;AD5718,3))</f>
        <v>0</v>
      </c>
    </row>
    <row r="5719" spans="1:31">
      <c r="A5719" s="60" t="str">
        <f>IF(G5719&amp;Q5719&lt;&gt;"",W5719&amp;Q5719,"")</f>
        <v/>
      </c>
      <c r="B5719" s="60" t="str">
        <f>IF(C5719&lt;&gt;"",LEFT(C5719,9),"")</f>
        <v/>
      </c>
      <c r="V5719" s="60" t="str">
        <f>W5719&amp;H5719</f>
        <v/>
      </c>
      <c r="W5719" s="60" t="str">
        <f>_xlfn.LET(_xlpm.TextCell,TEXT(G5719,"###"),IF(_xlpm.TextCell&lt;&gt;"",IF(StyleSpaceSplit,IFERROR(IF(FIND(" ",_xlpm.TextCell)&gt;=1,MID(_xlpm.TextCell,1,FIND(" ",_xlpm.TextCell)-1),_xlpm.TextCell),_xlpm.TextCell),_xlpm.TextCell),""))</f>
        <v/>
      </c>
      <c r="X5719" s="60" t="str">
        <f>IF(A5719&lt;&gt;"",IFERROR(IF(FIND(" ",G5719)&gt;=1,MID(G5719,FIND(" ",G5719)+1,LEN(G5719)),""),""),"")</f>
        <v/>
      </c>
      <c r="AC5719" s="51">
        <f>IFERROR(VALUE(MID($C5719,1,2)),0)</f>
        <v>0</v>
      </c>
      <c r="AD5719" s="44">
        <f>IFERROR(VALUE(MID($C5719,4,3)),0)</f>
        <v>0</v>
      </c>
      <c r="AE5719" s="51">
        <f>VALUE(RIGHT("00"&amp;AC5719,2)&amp;RIGHT("000"&amp;AD5719,3))</f>
        <v>0</v>
      </c>
    </row>
    <row r="5720" spans="1:31">
      <c r="A5720" s="60" t="str">
        <f>IF(G5720&amp;Q5720&lt;&gt;"",W5720&amp;Q5720,"")</f>
        <v/>
      </c>
      <c r="B5720" s="60" t="str">
        <f>IF(C5720&lt;&gt;"",LEFT(C5720,9),"")</f>
        <v/>
      </c>
      <c r="V5720" s="60" t="str">
        <f>W5720&amp;H5720</f>
        <v/>
      </c>
      <c r="W5720" s="60" t="str">
        <f>_xlfn.LET(_xlpm.TextCell,TEXT(G5720,"###"),IF(_xlpm.TextCell&lt;&gt;"",IF(StyleSpaceSplit,IFERROR(IF(FIND(" ",_xlpm.TextCell)&gt;=1,MID(_xlpm.TextCell,1,FIND(" ",_xlpm.TextCell)-1),_xlpm.TextCell),_xlpm.TextCell),_xlpm.TextCell),""))</f>
        <v/>
      </c>
      <c r="X5720" s="60" t="str">
        <f>IF(A5720&lt;&gt;"",IFERROR(IF(FIND(" ",G5720)&gt;=1,MID(G5720,FIND(" ",G5720)+1,LEN(G5720)),""),""),"")</f>
        <v/>
      </c>
      <c r="AC5720" s="51">
        <f>IFERROR(VALUE(MID($C5720,1,2)),0)</f>
        <v>0</v>
      </c>
      <c r="AD5720" s="44">
        <f>IFERROR(VALUE(MID($C5720,4,3)),0)</f>
        <v>0</v>
      </c>
      <c r="AE5720" s="51">
        <f>VALUE(RIGHT("00"&amp;AC5720,2)&amp;RIGHT("000"&amp;AD5720,3))</f>
        <v>0</v>
      </c>
    </row>
    <row r="5721" spans="1:31">
      <c r="A5721" s="60" t="str">
        <f>IF(G5721&amp;Q5721&lt;&gt;"",W5721&amp;Q5721,"")</f>
        <v/>
      </c>
      <c r="B5721" s="60" t="str">
        <f>IF(C5721&lt;&gt;"",LEFT(C5721,9),"")</f>
        <v/>
      </c>
      <c r="V5721" s="60" t="str">
        <f>W5721&amp;H5721</f>
        <v/>
      </c>
      <c r="W5721" s="60" t="str">
        <f>_xlfn.LET(_xlpm.TextCell,TEXT(G5721,"###"),IF(_xlpm.TextCell&lt;&gt;"",IF(StyleSpaceSplit,IFERROR(IF(FIND(" ",_xlpm.TextCell)&gt;=1,MID(_xlpm.TextCell,1,FIND(" ",_xlpm.TextCell)-1),_xlpm.TextCell),_xlpm.TextCell),_xlpm.TextCell),""))</f>
        <v/>
      </c>
      <c r="X5721" s="60" t="str">
        <f>IF(A5721&lt;&gt;"",IFERROR(IF(FIND(" ",G5721)&gt;=1,MID(G5721,FIND(" ",G5721)+1,LEN(G5721)),""),""),"")</f>
        <v/>
      </c>
      <c r="AC5721" s="51">
        <f>IFERROR(VALUE(MID($C5721,1,2)),0)</f>
        <v>0</v>
      </c>
      <c r="AD5721" s="44">
        <f>IFERROR(VALUE(MID($C5721,4,3)),0)</f>
        <v>0</v>
      </c>
      <c r="AE5721" s="51">
        <f>VALUE(RIGHT("00"&amp;AC5721,2)&amp;RIGHT("000"&amp;AD5721,3))</f>
        <v>0</v>
      </c>
    </row>
    <row r="5722" spans="1:31">
      <c r="A5722" s="60" t="str">
        <f>IF(G5722&amp;Q5722&lt;&gt;"",W5722&amp;Q5722,"")</f>
        <v/>
      </c>
      <c r="B5722" s="60" t="str">
        <f>IF(C5722&lt;&gt;"",LEFT(C5722,9),"")</f>
        <v/>
      </c>
      <c r="V5722" s="60" t="str">
        <f>W5722&amp;H5722</f>
        <v/>
      </c>
      <c r="W5722" s="60" t="str">
        <f>_xlfn.LET(_xlpm.TextCell,TEXT(G5722,"###"),IF(_xlpm.TextCell&lt;&gt;"",IF(StyleSpaceSplit,IFERROR(IF(FIND(" ",_xlpm.TextCell)&gt;=1,MID(_xlpm.TextCell,1,FIND(" ",_xlpm.TextCell)-1),_xlpm.TextCell),_xlpm.TextCell),_xlpm.TextCell),""))</f>
        <v/>
      </c>
      <c r="X5722" s="60" t="str">
        <f>IF(A5722&lt;&gt;"",IFERROR(IF(FIND(" ",G5722)&gt;=1,MID(G5722,FIND(" ",G5722)+1,LEN(G5722)),""),""),"")</f>
        <v/>
      </c>
      <c r="AC5722" s="51">
        <f>IFERROR(VALUE(MID($C5722,1,2)),0)</f>
        <v>0</v>
      </c>
      <c r="AD5722" s="44">
        <f>IFERROR(VALUE(MID($C5722,4,3)),0)</f>
        <v>0</v>
      </c>
      <c r="AE5722" s="51">
        <f>VALUE(RIGHT("00"&amp;AC5722,2)&amp;RIGHT("000"&amp;AD5722,3))</f>
        <v>0</v>
      </c>
    </row>
    <row r="5723" spans="1:31">
      <c r="A5723" s="60" t="str">
        <f>IF(G5723&amp;Q5723&lt;&gt;"",W5723&amp;Q5723,"")</f>
        <v/>
      </c>
      <c r="B5723" s="60" t="str">
        <f>IF(C5723&lt;&gt;"",LEFT(C5723,9),"")</f>
        <v/>
      </c>
      <c r="V5723" s="60" t="str">
        <f>W5723&amp;H5723</f>
        <v/>
      </c>
      <c r="W5723" s="60" t="str">
        <f>_xlfn.LET(_xlpm.TextCell,TEXT(G5723,"###"),IF(_xlpm.TextCell&lt;&gt;"",IF(StyleSpaceSplit,IFERROR(IF(FIND(" ",_xlpm.TextCell)&gt;=1,MID(_xlpm.TextCell,1,FIND(" ",_xlpm.TextCell)-1),_xlpm.TextCell),_xlpm.TextCell),_xlpm.TextCell),""))</f>
        <v/>
      </c>
      <c r="X5723" s="60" t="str">
        <f>IF(A5723&lt;&gt;"",IFERROR(IF(FIND(" ",G5723)&gt;=1,MID(G5723,FIND(" ",G5723)+1,LEN(G5723)),""),""),"")</f>
        <v/>
      </c>
      <c r="AC5723" s="51">
        <f>IFERROR(VALUE(MID($C5723,1,2)),0)</f>
        <v>0</v>
      </c>
      <c r="AD5723" s="44">
        <f>IFERROR(VALUE(MID($C5723,4,3)),0)</f>
        <v>0</v>
      </c>
      <c r="AE5723" s="51">
        <f>VALUE(RIGHT("00"&amp;AC5723,2)&amp;RIGHT("000"&amp;AD5723,3))</f>
        <v>0</v>
      </c>
    </row>
    <row r="5724" spans="1:31">
      <c r="A5724" s="60" t="str">
        <f>IF(G5724&amp;Q5724&lt;&gt;"",W5724&amp;Q5724,"")</f>
        <v/>
      </c>
      <c r="B5724" s="60" t="str">
        <f>IF(C5724&lt;&gt;"",LEFT(C5724,9),"")</f>
        <v/>
      </c>
      <c r="V5724" s="60" t="str">
        <f>W5724&amp;H5724</f>
        <v/>
      </c>
      <c r="W5724" s="60" t="str">
        <f>_xlfn.LET(_xlpm.TextCell,TEXT(G5724,"###"),IF(_xlpm.TextCell&lt;&gt;"",IF(StyleSpaceSplit,IFERROR(IF(FIND(" ",_xlpm.TextCell)&gt;=1,MID(_xlpm.TextCell,1,FIND(" ",_xlpm.TextCell)-1),_xlpm.TextCell),_xlpm.TextCell),_xlpm.TextCell),""))</f>
        <v/>
      </c>
      <c r="X5724" s="60" t="str">
        <f>IF(A5724&lt;&gt;"",IFERROR(IF(FIND(" ",G5724)&gt;=1,MID(G5724,FIND(" ",G5724)+1,LEN(G5724)),""),""),"")</f>
        <v/>
      </c>
      <c r="AC5724" s="51">
        <f>IFERROR(VALUE(MID($C5724,1,2)),0)</f>
        <v>0</v>
      </c>
      <c r="AD5724" s="44">
        <f>IFERROR(VALUE(MID($C5724,4,3)),0)</f>
        <v>0</v>
      </c>
      <c r="AE5724" s="51">
        <f>VALUE(RIGHT("00"&amp;AC5724,2)&amp;RIGHT("000"&amp;AD5724,3))</f>
        <v>0</v>
      </c>
    </row>
    <row r="5725" spans="1:31">
      <c r="A5725" s="60" t="str">
        <f>IF(G5725&amp;Q5725&lt;&gt;"",W5725&amp;Q5725,"")</f>
        <v/>
      </c>
      <c r="B5725" s="60" t="str">
        <f>IF(C5725&lt;&gt;"",LEFT(C5725,9),"")</f>
        <v/>
      </c>
      <c r="V5725" s="60" t="str">
        <f>W5725&amp;H5725</f>
        <v/>
      </c>
      <c r="W5725" s="60" t="str">
        <f>_xlfn.LET(_xlpm.TextCell,TEXT(G5725,"###"),IF(_xlpm.TextCell&lt;&gt;"",IF(StyleSpaceSplit,IFERROR(IF(FIND(" ",_xlpm.TextCell)&gt;=1,MID(_xlpm.TextCell,1,FIND(" ",_xlpm.TextCell)-1),_xlpm.TextCell),_xlpm.TextCell),_xlpm.TextCell),""))</f>
        <v/>
      </c>
      <c r="X5725" s="60" t="str">
        <f>IF(A5725&lt;&gt;"",IFERROR(IF(FIND(" ",G5725)&gt;=1,MID(G5725,FIND(" ",G5725)+1,LEN(G5725)),""),""),"")</f>
        <v/>
      </c>
      <c r="AC5725" s="51">
        <f>IFERROR(VALUE(MID($C5725,1,2)),0)</f>
        <v>0</v>
      </c>
      <c r="AD5725" s="44">
        <f>IFERROR(VALUE(MID($C5725,4,3)),0)</f>
        <v>0</v>
      </c>
      <c r="AE5725" s="51">
        <f>VALUE(RIGHT("00"&amp;AC5725,2)&amp;RIGHT("000"&amp;AD5725,3))</f>
        <v>0</v>
      </c>
    </row>
    <row r="5726" spans="1:31">
      <c r="A5726" s="60" t="str">
        <f>IF(G5726&amp;Q5726&lt;&gt;"",W5726&amp;Q5726,"")</f>
        <v/>
      </c>
      <c r="B5726" s="60" t="str">
        <f>IF(C5726&lt;&gt;"",LEFT(C5726,9),"")</f>
        <v/>
      </c>
      <c r="V5726" s="60" t="str">
        <f>W5726&amp;H5726</f>
        <v/>
      </c>
      <c r="W5726" s="60" t="str">
        <f>_xlfn.LET(_xlpm.TextCell,TEXT(G5726,"###"),IF(_xlpm.TextCell&lt;&gt;"",IF(StyleSpaceSplit,IFERROR(IF(FIND(" ",_xlpm.TextCell)&gt;=1,MID(_xlpm.TextCell,1,FIND(" ",_xlpm.TextCell)-1),_xlpm.TextCell),_xlpm.TextCell),_xlpm.TextCell),""))</f>
        <v/>
      </c>
      <c r="X5726" s="60" t="str">
        <f>IF(A5726&lt;&gt;"",IFERROR(IF(FIND(" ",G5726)&gt;=1,MID(G5726,FIND(" ",G5726)+1,LEN(G5726)),""),""),"")</f>
        <v/>
      </c>
      <c r="AC5726" s="51">
        <f>IFERROR(VALUE(MID($C5726,1,2)),0)</f>
        <v>0</v>
      </c>
      <c r="AD5726" s="44">
        <f>IFERROR(VALUE(MID($C5726,4,3)),0)</f>
        <v>0</v>
      </c>
      <c r="AE5726" s="51">
        <f>VALUE(RIGHT("00"&amp;AC5726,2)&amp;RIGHT("000"&amp;AD5726,3))</f>
        <v>0</v>
      </c>
    </row>
    <row r="5727" spans="1:31">
      <c r="A5727" s="60" t="str">
        <f>IF(G5727&amp;Q5727&lt;&gt;"",W5727&amp;Q5727,"")</f>
        <v/>
      </c>
      <c r="B5727" s="60" t="str">
        <f>IF(C5727&lt;&gt;"",LEFT(C5727,9),"")</f>
        <v/>
      </c>
      <c r="V5727" s="60" t="str">
        <f>W5727&amp;H5727</f>
        <v/>
      </c>
      <c r="W5727" s="60" t="str">
        <f>_xlfn.LET(_xlpm.TextCell,TEXT(G5727,"###"),IF(_xlpm.TextCell&lt;&gt;"",IF(StyleSpaceSplit,IFERROR(IF(FIND(" ",_xlpm.TextCell)&gt;=1,MID(_xlpm.TextCell,1,FIND(" ",_xlpm.TextCell)-1),_xlpm.TextCell),_xlpm.TextCell),_xlpm.TextCell),""))</f>
        <v/>
      </c>
      <c r="X5727" s="60" t="str">
        <f>IF(A5727&lt;&gt;"",IFERROR(IF(FIND(" ",G5727)&gt;=1,MID(G5727,FIND(" ",G5727)+1,LEN(G5727)),""),""),"")</f>
        <v/>
      </c>
      <c r="AC5727" s="51">
        <f>IFERROR(VALUE(MID($C5727,1,2)),0)</f>
        <v>0</v>
      </c>
      <c r="AD5727" s="44">
        <f>IFERROR(VALUE(MID($C5727,4,3)),0)</f>
        <v>0</v>
      </c>
      <c r="AE5727" s="51">
        <f>VALUE(RIGHT("00"&amp;AC5727,2)&amp;RIGHT("000"&amp;AD5727,3))</f>
        <v>0</v>
      </c>
    </row>
    <row r="5728" spans="1:31">
      <c r="A5728" s="60" t="str">
        <f>IF(G5728&amp;Q5728&lt;&gt;"",W5728&amp;Q5728,"")</f>
        <v/>
      </c>
      <c r="B5728" s="60" t="str">
        <f>IF(C5728&lt;&gt;"",LEFT(C5728,9),"")</f>
        <v/>
      </c>
      <c r="V5728" s="60" t="str">
        <f>W5728&amp;H5728</f>
        <v/>
      </c>
      <c r="W5728" s="60" t="str">
        <f>_xlfn.LET(_xlpm.TextCell,TEXT(G5728,"###"),IF(_xlpm.TextCell&lt;&gt;"",IF(StyleSpaceSplit,IFERROR(IF(FIND(" ",_xlpm.TextCell)&gt;=1,MID(_xlpm.TextCell,1,FIND(" ",_xlpm.TextCell)-1),_xlpm.TextCell),_xlpm.TextCell),_xlpm.TextCell),""))</f>
        <v/>
      </c>
      <c r="X5728" s="60" t="str">
        <f>IF(A5728&lt;&gt;"",IFERROR(IF(FIND(" ",G5728)&gt;=1,MID(G5728,FIND(" ",G5728)+1,LEN(G5728)),""),""),"")</f>
        <v/>
      </c>
      <c r="AC5728" s="51">
        <f>IFERROR(VALUE(MID($C5728,1,2)),0)</f>
        <v>0</v>
      </c>
      <c r="AD5728" s="44">
        <f>IFERROR(VALUE(MID($C5728,4,3)),0)</f>
        <v>0</v>
      </c>
      <c r="AE5728" s="51">
        <f>VALUE(RIGHT("00"&amp;AC5728,2)&amp;RIGHT("000"&amp;AD5728,3))</f>
        <v>0</v>
      </c>
    </row>
    <row r="5729" spans="1:31">
      <c r="A5729" s="60" t="str">
        <f>IF(G5729&amp;Q5729&lt;&gt;"",W5729&amp;Q5729,"")</f>
        <v/>
      </c>
      <c r="B5729" s="60" t="str">
        <f>IF(C5729&lt;&gt;"",LEFT(C5729,9),"")</f>
        <v/>
      </c>
      <c r="V5729" s="60" t="str">
        <f>W5729&amp;H5729</f>
        <v/>
      </c>
      <c r="W5729" s="60" t="str">
        <f>_xlfn.LET(_xlpm.TextCell,TEXT(G5729,"###"),IF(_xlpm.TextCell&lt;&gt;"",IF(StyleSpaceSplit,IFERROR(IF(FIND(" ",_xlpm.TextCell)&gt;=1,MID(_xlpm.TextCell,1,FIND(" ",_xlpm.TextCell)-1),_xlpm.TextCell),_xlpm.TextCell),_xlpm.TextCell),""))</f>
        <v/>
      </c>
      <c r="X5729" s="60" t="str">
        <f>IF(A5729&lt;&gt;"",IFERROR(IF(FIND(" ",G5729)&gt;=1,MID(G5729,FIND(" ",G5729)+1,LEN(G5729)),""),""),"")</f>
        <v/>
      </c>
      <c r="AC5729" s="51">
        <f>IFERROR(VALUE(MID($C5729,1,2)),0)</f>
        <v>0</v>
      </c>
      <c r="AD5729" s="44">
        <f>IFERROR(VALUE(MID($C5729,4,3)),0)</f>
        <v>0</v>
      </c>
      <c r="AE5729" s="51">
        <f>VALUE(RIGHT("00"&amp;AC5729,2)&amp;RIGHT("000"&amp;AD5729,3))</f>
        <v>0</v>
      </c>
    </row>
    <row r="5730" spans="1:31">
      <c r="A5730" s="60" t="str">
        <f>IF(G5730&amp;Q5730&lt;&gt;"",W5730&amp;Q5730,"")</f>
        <v/>
      </c>
      <c r="B5730" s="60" t="str">
        <f>IF(C5730&lt;&gt;"",LEFT(C5730,9),"")</f>
        <v/>
      </c>
      <c r="V5730" s="60" t="str">
        <f>W5730&amp;H5730</f>
        <v/>
      </c>
      <c r="W5730" s="60" t="str">
        <f>_xlfn.LET(_xlpm.TextCell,TEXT(G5730,"###"),IF(_xlpm.TextCell&lt;&gt;"",IF(StyleSpaceSplit,IFERROR(IF(FIND(" ",_xlpm.TextCell)&gt;=1,MID(_xlpm.TextCell,1,FIND(" ",_xlpm.TextCell)-1),_xlpm.TextCell),_xlpm.TextCell),_xlpm.TextCell),""))</f>
        <v/>
      </c>
      <c r="X5730" s="60" t="str">
        <f>IF(A5730&lt;&gt;"",IFERROR(IF(FIND(" ",G5730)&gt;=1,MID(G5730,FIND(" ",G5730)+1,LEN(G5730)),""),""),"")</f>
        <v/>
      </c>
      <c r="AC5730" s="51">
        <f>IFERROR(VALUE(MID($C5730,1,2)),0)</f>
        <v>0</v>
      </c>
      <c r="AD5730" s="44">
        <f>IFERROR(VALUE(MID($C5730,4,3)),0)</f>
        <v>0</v>
      </c>
      <c r="AE5730" s="51">
        <f>VALUE(RIGHT("00"&amp;AC5730,2)&amp;RIGHT("000"&amp;AD5730,3))</f>
        <v>0</v>
      </c>
    </row>
    <row r="5731" spans="1:31">
      <c r="A5731" s="60" t="str">
        <f>IF(G5731&amp;Q5731&lt;&gt;"",W5731&amp;Q5731,"")</f>
        <v/>
      </c>
      <c r="B5731" s="60" t="str">
        <f>IF(C5731&lt;&gt;"",LEFT(C5731,9),"")</f>
        <v/>
      </c>
      <c r="V5731" s="60" t="str">
        <f>W5731&amp;H5731</f>
        <v/>
      </c>
      <c r="W5731" s="60" t="str">
        <f>_xlfn.LET(_xlpm.TextCell,TEXT(G5731,"###"),IF(_xlpm.TextCell&lt;&gt;"",IF(StyleSpaceSplit,IFERROR(IF(FIND(" ",_xlpm.TextCell)&gt;=1,MID(_xlpm.TextCell,1,FIND(" ",_xlpm.TextCell)-1),_xlpm.TextCell),_xlpm.TextCell),_xlpm.TextCell),""))</f>
        <v/>
      </c>
      <c r="X5731" s="60" t="str">
        <f>IF(A5731&lt;&gt;"",IFERROR(IF(FIND(" ",G5731)&gt;=1,MID(G5731,FIND(" ",G5731)+1,LEN(G5731)),""),""),"")</f>
        <v/>
      </c>
      <c r="AC5731" s="51">
        <f>IFERROR(VALUE(MID($C5731,1,2)),0)</f>
        <v>0</v>
      </c>
      <c r="AD5731" s="44">
        <f>IFERROR(VALUE(MID($C5731,4,3)),0)</f>
        <v>0</v>
      </c>
      <c r="AE5731" s="51">
        <f>VALUE(RIGHT("00"&amp;AC5731,2)&amp;RIGHT("000"&amp;AD5731,3))</f>
        <v>0</v>
      </c>
    </row>
    <row r="5732" spans="1:31">
      <c r="A5732" s="60" t="str">
        <f>IF(G5732&amp;Q5732&lt;&gt;"",W5732&amp;Q5732,"")</f>
        <v/>
      </c>
      <c r="B5732" s="60" t="str">
        <f>IF(C5732&lt;&gt;"",LEFT(C5732,9),"")</f>
        <v/>
      </c>
      <c r="V5732" s="60" t="str">
        <f>W5732&amp;H5732</f>
        <v/>
      </c>
      <c r="W5732" s="60" t="str">
        <f>_xlfn.LET(_xlpm.TextCell,TEXT(G5732,"###"),IF(_xlpm.TextCell&lt;&gt;"",IF(StyleSpaceSplit,IFERROR(IF(FIND(" ",_xlpm.TextCell)&gt;=1,MID(_xlpm.TextCell,1,FIND(" ",_xlpm.TextCell)-1),_xlpm.TextCell),_xlpm.TextCell),_xlpm.TextCell),""))</f>
        <v/>
      </c>
      <c r="X5732" s="60" t="str">
        <f>IF(A5732&lt;&gt;"",IFERROR(IF(FIND(" ",G5732)&gt;=1,MID(G5732,FIND(" ",G5732)+1,LEN(G5732)),""),""),"")</f>
        <v/>
      </c>
      <c r="AC5732" s="51">
        <f>IFERROR(VALUE(MID($C5732,1,2)),0)</f>
        <v>0</v>
      </c>
      <c r="AD5732" s="44">
        <f>IFERROR(VALUE(MID($C5732,4,3)),0)</f>
        <v>0</v>
      </c>
      <c r="AE5732" s="51">
        <f>VALUE(RIGHT("00"&amp;AC5732,2)&amp;RIGHT("000"&amp;AD5732,3))</f>
        <v>0</v>
      </c>
    </row>
    <row r="5733" spans="1:31">
      <c r="A5733" s="60" t="str">
        <f>IF(G5733&amp;Q5733&lt;&gt;"",W5733&amp;Q5733,"")</f>
        <v/>
      </c>
      <c r="B5733" s="60" t="str">
        <f>IF(C5733&lt;&gt;"",LEFT(C5733,9),"")</f>
        <v/>
      </c>
      <c r="V5733" s="60" t="str">
        <f>W5733&amp;H5733</f>
        <v/>
      </c>
      <c r="W5733" s="60" t="str">
        <f>_xlfn.LET(_xlpm.TextCell,TEXT(G5733,"###"),IF(_xlpm.TextCell&lt;&gt;"",IF(StyleSpaceSplit,IFERROR(IF(FIND(" ",_xlpm.TextCell)&gt;=1,MID(_xlpm.TextCell,1,FIND(" ",_xlpm.TextCell)-1),_xlpm.TextCell),_xlpm.TextCell),_xlpm.TextCell),""))</f>
        <v/>
      </c>
      <c r="X5733" s="60" t="str">
        <f>IF(A5733&lt;&gt;"",IFERROR(IF(FIND(" ",G5733)&gt;=1,MID(G5733,FIND(" ",G5733)+1,LEN(G5733)),""),""),"")</f>
        <v/>
      </c>
      <c r="AC5733" s="51">
        <f>IFERROR(VALUE(MID($C5733,1,2)),0)</f>
        <v>0</v>
      </c>
      <c r="AD5733" s="44">
        <f>IFERROR(VALUE(MID($C5733,4,3)),0)</f>
        <v>0</v>
      </c>
      <c r="AE5733" s="51">
        <f>VALUE(RIGHT("00"&amp;AC5733,2)&amp;RIGHT("000"&amp;AD5733,3))</f>
        <v>0</v>
      </c>
    </row>
    <row r="5734" spans="1:31">
      <c r="A5734" s="60" t="str">
        <f>IF(G5734&amp;Q5734&lt;&gt;"",W5734&amp;Q5734,"")</f>
        <v/>
      </c>
      <c r="B5734" s="60" t="str">
        <f>IF(C5734&lt;&gt;"",LEFT(C5734,9),"")</f>
        <v/>
      </c>
      <c r="V5734" s="60" t="str">
        <f>W5734&amp;H5734</f>
        <v/>
      </c>
      <c r="W5734" s="60" t="str">
        <f>_xlfn.LET(_xlpm.TextCell,TEXT(G5734,"###"),IF(_xlpm.TextCell&lt;&gt;"",IF(StyleSpaceSplit,IFERROR(IF(FIND(" ",_xlpm.TextCell)&gt;=1,MID(_xlpm.TextCell,1,FIND(" ",_xlpm.TextCell)-1),_xlpm.TextCell),_xlpm.TextCell),_xlpm.TextCell),""))</f>
        <v/>
      </c>
      <c r="X5734" s="60" t="str">
        <f>IF(A5734&lt;&gt;"",IFERROR(IF(FIND(" ",G5734)&gt;=1,MID(G5734,FIND(" ",G5734)+1,LEN(G5734)),""),""),"")</f>
        <v/>
      </c>
      <c r="AC5734" s="51">
        <f>IFERROR(VALUE(MID($C5734,1,2)),0)</f>
        <v>0</v>
      </c>
      <c r="AD5734" s="44">
        <f>IFERROR(VALUE(MID($C5734,4,3)),0)</f>
        <v>0</v>
      </c>
      <c r="AE5734" s="51">
        <f>VALUE(RIGHT("00"&amp;AC5734,2)&amp;RIGHT("000"&amp;AD5734,3))</f>
        <v>0</v>
      </c>
    </row>
    <row r="5735" spans="1:31">
      <c r="A5735" s="60" t="str">
        <f>IF(G5735&amp;Q5735&lt;&gt;"",W5735&amp;Q5735,"")</f>
        <v/>
      </c>
      <c r="B5735" s="60" t="str">
        <f>IF(C5735&lt;&gt;"",LEFT(C5735,9),"")</f>
        <v/>
      </c>
      <c r="V5735" s="60" t="str">
        <f>W5735&amp;H5735</f>
        <v/>
      </c>
      <c r="W5735" s="60" t="str">
        <f>_xlfn.LET(_xlpm.TextCell,TEXT(G5735,"###"),IF(_xlpm.TextCell&lt;&gt;"",IF(StyleSpaceSplit,IFERROR(IF(FIND(" ",_xlpm.TextCell)&gt;=1,MID(_xlpm.TextCell,1,FIND(" ",_xlpm.TextCell)-1),_xlpm.TextCell),_xlpm.TextCell),_xlpm.TextCell),""))</f>
        <v/>
      </c>
      <c r="X5735" s="60" t="str">
        <f>IF(A5735&lt;&gt;"",IFERROR(IF(FIND(" ",G5735)&gt;=1,MID(G5735,FIND(" ",G5735)+1,LEN(G5735)),""),""),"")</f>
        <v/>
      </c>
      <c r="AC5735" s="51">
        <f>IFERROR(VALUE(MID($C5735,1,2)),0)</f>
        <v>0</v>
      </c>
      <c r="AD5735" s="44">
        <f>IFERROR(VALUE(MID($C5735,4,3)),0)</f>
        <v>0</v>
      </c>
      <c r="AE5735" s="51">
        <f>VALUE(RIGHT("00"&amp;AC5735,2)&amp;RIGHT("000"&amp;AD5735,3))</f>
        <v>0</v>
      </c>
    </row>
    <row r="5736" spans="1:31">
      <c r="A5736" s="60" t="str">
        <f>IF(G5736&amp;Q5736&lt;&gt;"",W5736&amp;Q5736,"")</f>
        <v/>
      </c>
      <c r="B5736" s="60" t="str">
        <f>IF(C5736&lt;&gt;"",LEFT(C5736,9),"")</f>
        <v/>
      </c>
      <c r="V5736" s="60" t="str">
        <f>W5736&amp;H5736</f>
        <v/>
      </c>
      <c r="W5736" s="60" t="str">
        <f>_xlfn.LET(_xlpm.TextCell,TEXT(G5736,"###"),IF(_xlpm.TextCell&lt;&gt;"",IF(StyleSpaceSplit,IFERROR(IF(FIND(" ",_xlpm.TextCell)&gt;=1,MID(_xlpm.TextCell,1,FIND(" ",_xlpm.TextCell)-1),_xlpm.TextCell),_xlpm.TextCell),_xlpm.TextCell),""))</f>
        <v/>
      </c>
      <c r="X5736" s="60" t="str">
        <f>IF(A5736&lt;&gt;"",IFERROR(IF(FIND(" ",G5736)&gt;=1,MID(G5736,FIND(" ",G5736)+1,LEN(G5736)),""),""),"")</f>
        <v/>
      </c>
      <c r="AC5736" s="51">
        <f>IFERROR(VALUE(MID($C5736,1,2)),0)</f>
        <v>0</v>
      </c>
      <c r="AD5736" s="44">
        <f>IFERROR(VALUE(MID($C5736,4,3)),0)</f>
        <v>0</v>
      </c>
      <c r="AE5736" s="51">
        <f>VALUE(RIGHT("00"&amp;AC5736,2)&amp;RIGHT("000"&amp;AD5736,3))</f>
        <v>0</v>
      </c>
    </row>
    <row r="5737" spans="1:31">
      <c r="A5737" s="60" t="str">
        <f>IF(G5737&amp;Q5737&lt;&gt;"",W5737&amp;Q5737,"")</f>
        <v/>
      </c>
      <c r="B5737" s="60" t="str">
        <f>IF(C5737&lt;&gt;"",LEFT(C5737,9),"")</f>
        <v/>
      </c>
      <c r="V5737" s="60" t="str">
        <f>W5737&amp;H5737</f>
        <v/>
      </c>
      <c r="W5737" s="60" t="str">
        <f>_xlfn.LET(_xlpm.TextCell,TEXT(G5737,"###"),IF(_xlpm.TextCell&lt;&gt;"",IF(StyleSpaceSplit,IFERROR(IF(FIND(" ",_xlpm.TextCell)&gt;=1,MID(_xlpm.TextCell,1,FIND(" ",_xlpm.TextCell)-1),_xlpm.TextCell),_xlpm.TextCell),_xlpm.TextCell),""))</f>
        <v/>
      </c>
      <c r="X5737" s="60" t="str">
        <f>IF(A5737&lt;&gt;"",IFERROR(IF(FIND(" ",G5737)&gt;=1,MID(G5737,FIND(" ",G5737)+1,LEN(G5737)),""),""),"")</f>
        <v/>
      </c>
      <c r="AC5737" s="51">
        <f>IFERROR(VALUE(MID($C5737,1,2)),0)</f>
        <v>0</v>
      </c>
      <c r="AD5737" s="44">
        <f>IFERROR(VALUE(MID($C5737,4,3)),0)</f>
        <v>0</v>
      </c>
      <c r="AE5737" s="51">
        <f>VALUE(RIGHT("00"&amp;AC5737,2)&amp;RIGHT("000"&amp;AD5737,3))</f>
        <v>0</v>
      </c>
    </row>
    <row r="5738" spans="1:31">
      <c r="A5738" s="60" t="str">
        <f>IF(G5738&amp;Q5738&lt;&gt;"",W5738&amp;Q5738,"")</f>
        <v/>
      </c>
      <c r="B5738" s="60" t="str">
        <f>IF(C5738&lt;&gt;"",LEFT(C5738,9),"")</f>
        <v/>
      </c>
      <c r="V5738" s="60" t="str">
        <f>W5738&amp;H5738</f>
        <v/>
      </c>
      <c r="W5738" s="60" t="str">
        <f>_xlfn.LET(_xlpm.TextCell,TEXT(G5738,"###"),IF(_xlpm.TextCell&lt;&gt;"",IF(StyleSpaceSplit,IFERROR(IF(FIND(" ",_xlpm.TextCell)&gt;=1,MID(_xlpm.TextCell,1,FIND(" ",_xlpm.TextCell)-1),_xlpm.TextCell),_xlpm.TextCell),_xlpm.TextCell),""))</f>
        <v/>
      </c>
      <c r="X5738" s="60" t="str">
        <f>IF(A5738&lt;&gt;"",IFERROR(IF(FIND(" ",G5738)&gt;=1,MID(G5738,FIND(" ",G5738)+1,LEN(G5738)),""),""),"")</f>
        <v/>
      </c>
      <c r="AC5738" s="51">
        <f>IFERROR(VALUE(MID($C5738,1,2)),0)</f>
        <v>0</v>
      </c>
      <c r="AD5738" s="44">
        <f>IFERROR(VALUE(MID($C5738,4,3)),0)</f>
        <v>0</v>
      </c>
      <c r="AE5738" s="51">
        <f>VALUE(RIGHT("00"&amp;AC5738,2)&amp;RIGHT("000"&amp;AD5738,3))</f>
        <v>0</v>
      </c>
    </row>
    <row r="5739" spans="1:31">
      <c r="A5739" s="60" t="str">
        <f>IF(G5739&amp;Q5739&lt;&gt;"",W5739&amp;Q5739,"")</f>
        <v/>
      </c>
      <c r="B5739" s="60" t="str">
        <f>IF(C5739&lt;&gt;"",LEFT(C5739,9),"")</f>
        <v/>
      </c>
      <c r="V5739" s="60" t="str">
        <f>W5739&amp;H5739</f>
        <v/>
      </c>
      <c r="W5739" s="60" t="str">
        <f>_xlfn.LET(_xlpm.TextCell,TEXT(G5739,"###"),IF(_xlpm.TextCell&lt;&gt;"",IF(StyleSpaceSplit,IFERROR(IF(FIND(" ",_xlpm.TextCell)&gt;=1,MID(_xlpm.TextCell,1,FIND(" ",_xlpm.TextCell)-1),_xlpm.TextCell),_xlpm.TextCell),_xlpm.TextCell),""))</f>
        <v/>
      </c>
      <c r="X5739" s="60" t="str">
        <f>IF(A5739&lt;&gt;"",IFERROR(IF(FIND(" ",G5739)&gt;=1,MID(G5739,FIND(" ",G5739)+1,LEN(G5739)),""),""),"")</f>
        <v/>
      </c>
      <c r="AC5739" s="51">
        <f>IFERROR(VALUE(MID($C5739,1,2)),0)</f>
        <v>0</v>
      </c>
      <c r="AD5739" s="44">
        <f>IFERROR(VALUE(MID($C5739,4,3)),0)</f>
        <v>0</v>
      </c>
      <c r="AE5739" s="51">
        <f>VALUE(RIGHT("00"&amp;AC5739,2)&amp;RIGHT("000"&amp;AD5739,3))</f>
        <v>0</v>
      </c>
    </row>
    <row r="5740" spans="1:31">
      <c r="A5740" s="60" t="str">
        <f>IF(G5740&amp;Q5740&lt;&gt;"",W5740&amp;Q5740,"")</f>
        <v/>
      </c>
      <c r="B5740" s="60" t="str">
        <f>IF(C5740&lt;&gt;"",LEFT(C5740,9),"")</f>
        <v/>
      </c>
      <c r="V5740" s="60" t="str">
        <f>W5740&amp;H5740</f>
        <v/>
      </c>
      <c r="W5740" s="60" t="str">
        <f>_xlfn.LET(_xlpm.TextCell,TEXT(G5740,"###"),IF(_xlpm.TextCell&lt;&gt;"",IF(StyleSpaceSplit,IFERROR(IF(FIND(" ",_xlpm.TextCell)&gt;=1,MID(_xlpm.TextCell,1,FIND(" ",_xlpm.TextCell)-1),_xlpm.TextCell),_xlpm.TextCell),_xlpm.TextCell),""))</f>
        <v/>
      </c>
      <c r="X5740" s="60" t="str">
        <f>IF(A5740&lt;&gt;"",IFERROR(IF(FIND(" ",G5740)&gt;=1,MID(G5740,FIND(" ",G5740)+1,LEN(G5740)),""),""),"")</f>
        <v/>
      </c>
      <c r="AC5740" s="51">
        <f>IFERROR(VALUE(MID($C5740,1,2)),0)</f>
        <v>0</v>
      </c>
      <c r="AD5740" s="44">
        <f>IFERROR(VALUE(MID($C5740,4,3)),0)</f>
        <v>0</v>
      </c>
      <c r="AE5740" s="51">
        <f>VALUE(RIGHT("00"&amp;AC5740,2)&amp;RIGHT("000"&amp;AD5740,3))</f>
        <v>0</v>
      </c>
    </row>
    <row r="5741" spans="1:31">
      <c r="A5741" s="60" t="str">
        <f>IF(G5741&amp;Q5741&lt;&gt;"",W5741&amp;Q5741,"")</f>
        <v/>
      </c>
      <c r="B5741" s="60" t="str">
        <f>IF(C5741&lt;&gt;"",LEFT(C5741,9),"")</f>
        <v/>
      </c>
      <c r="V5741" s="60" t="str">
        <f>W5741&amp;H5741</f>
        <v/>
      </c>
      <c r="W5741" s="60" t="str">
        <f>_xlfn.LET(_xlpm.TextCell,TEXT(G5741,"###"),IF(_xlpm.TextCell&lt;&gt;"",IF(StyleSpaceSplit,IFERROR(IF(FIND(" ",_xlpm.TextCell)&gt;=1,MID(_xlpm.TextCell,1,FIND(" ",_xlpm.TextCell)-1),_xlpm.TextCell),_xlpm.TextCell),_xlpm.TextCell),""))</f>
        <v/>
      </c>
      <c r="X5741" s="60" t="str">
        <f>IF(A5741&lt;&gt;"",IFERROR(IF(FIND(" ",G5741)&gt;=1,MID(G5741,FIND(" ",G5741)+1,LEN(G5741)),""),""),"")</f>
        <v/>
      </c>
      <c r="AC5741" s="51">
        <f>IFERROR(VALUE(MID($C5741,1,2)),0)</f>
        <v>0</v>
      </c>
      <c r="AD5741" s="44">
        <f>IFERROR(VALUE(MID($C5741,4,3)),0)</f>
        <v>0</v>
      </c>
      <c r="AE5741" s="51">
        <f>VALUE(RIGHT("00"&amp;AC5741,2)&amp;RIGHT("000"&amp;AD5741,3))</f>
        <v>0</v>
      </c>
    </row>
    <row r="5742" spans="1:31">
      <c r="A5742" s="60" t="str">
        <f>IF(G5742&amp;Q5742&lt;&gt;"",W5742&amp;Q5742,"")</f>
        <v/>
      </c>
      <c r="B5742" s="60" t="str">
        <f>IF(C5742&lt;&gt;"",LEFT(C5742,9),"")</f>
        <v/>
      </c>
      <c r="V5742" s="60" t="str">
        <f>W5742&amp;H5742</f>
        <v/>
      </c>
      <c r="W5742" s="60" t="str">
        <f>_xlfn.LET(_xlpm.TextCell,TEXT(G5742,"###"),IF(_xlpm.TextCell&lt;&gt;"",IF(StyleSpaceSplit,IFERROR(IF(FIND(" ",_xlpm.TextCell)&gt;=1,MID(_xlpm.TextCell,1,FIND(" ",_xlpm.TextCell)-1),_xlpm.TextCell),_xlpm.TextCell),_xlpm.TextCell),""))</f>
        <v/>
      </c>
      <c r="X5742" s="60" t="str">
        <f>IF(A5742&lt;&gt;"",IFERROR(IF(FIND(" ",G5742)&gt;=1,MID(G5742,FIND(" ",G5742)+1,LEN(G5742)),""),""),"")</f>
        <v/>
      </c>
      <c r="AC5742" s="51">
        <f>IFERROR(VALUE(MID($C5742,1,2)),0)</f>
        <v>0</v>
      </c>
      <c r="AD5742" s="44">
        <f>IFERROR(VALUE(MID($C5742,4,3)),0)</f>
        <v>0</v>
      </c>
      <c r="AE5742" s="51">
        <f>VALUE(RIGHT("00"&amp;AC5742,2)&amp;RIGHT("000"&amp;AD5742,3))</f>
        <v>0</v>
      </c>
    </row>
    <row r="5743" spans="1:31">
      <c r="A5743" s="60" t="str">
        <f>IF(G5743&amp;Q5743&lt;&gt;"",W5743&amp;Q5743,"")</f>
        <v/>
      </c>
      <c r="B5743" s="60" t="str">
        <f>IF(C5743&lt;&gt;"",LEFT(C5743,9),"")</f>
        <v/>
      </c>
      <c r="V5743" s="60" t="str">
        <f>W5743&amp;H5743</f>
        <v/>
      </c>
      <c r="W5743" s="60" t="str">
        <f>_xlfn.LET(_xlpm.TextCell,TEXT(G5743,"###"),IF(_xlpm.TextCell&lt;&gt;"",IF(StyleSpaceSplit,IFERROR(IF(FIND(" ",_xlpm.TextCell)&gt;=1,MID(_xlpm.TextCell,1,FIND(" ",_xlpm.TextCell)-1),_xlpm.TextCell),_xlpm.TextCell),_xlpm.TextCell),""))</f>
        <v/>
      </c>
      <c r="X5743" s="60" t="str">
        <f>IF(A5743&lt;&gt;"",IFERROR(IF(FIND(" ",G5743)&gt;=1,MID(G5743,FIND(" ",G5743)+1,LEN(G5743)),""),""),"")</f>
        <v/>
      </c>
      <c r="AC5743" s="51">
        <f>IFERROR(VALUE(MID($C5743,1,2)),0)</f>
        <v>0</v>
      </c>
      <c r="AD5743" s="44">
        <f>IFERROR(VALUE(MID($C5743,4,3)),0)</f>
        <v>0</v>
      </c>
      <c r="AE5743" s="51">
        <f>VALUE(RIGHT("00"&amp;AC5743,2)&amp;RIGHT("000"&amp;AD5743,3))</f>
        <v>0</v>
      </c>
    </row>
    <row r="5744" spans="1:31">
      <c r="A5744" s="60" t="str">
        <f>IF(G5744&amp;Q5744&lt;&gt;"",W5744&amp;Q5744,"")</f>
        <v/>
      </c>
      <c r="B5744" s="60" t="str">
        <f>IF(C5744&lt;&gt;"",LEFT(C5744,9),"")</f>
        <v/>
      </c>
      <c r="V5744" s="60" t="str">
        <f>W5744&amp;H5744</f>
        <v/>
      </c>
      <c r="W5744" s="60" t="str">
        <f>_xlfn.LET(_xlpm.TextCell,TEXT(G5744,"###"),IF(_xlpm.TextCell&lt;&gt;"",IF(StyleSpaceSplit,IFERROR(IF(FIND(" ",_xlpm.TextCell)&gt;=1,MID(_xlpm.TextCell,1,FIND(" ",_xlpm.TextCell)-1),_xlpm.TextCell),_xlpm.TextCell),_xlpm.TextCell),""))</f>
        <v/>
      </c>
      <c r="X5744" s="60" t="str">
        <f>IF(A5744&lt;&gt;"",IFERROR(IF(FIND(" ",G5744)&gt;=1,MID(G5744,FIND(" ",G5744)+1,LEN(G5744)),""),""),"")</f>
        <v/>
      </c>
      <c r="AC5744" s="51">
        <f>IFERROR(VALUE(MID($C5744,1,2)),0)</f>
        <v>0</v>
      </c>
      <c r="AD5744" s="44">
        <f>IFERROR(VALUE(MID($C5744,4,3)),0)</f>
        <v>0</v>
      </c>
      <c r="AE5744" s="51">
        <f>VALUE(RIGHT("00"&amp;AC5744,2)&amp;RIGHT("000"&amp;AD5744,3))</f>
        <v>0</v>
      </c>
    </row>
    <row r="5745" spans="1:31">
      <c r="A5745" s="60" t="str">
        <f>IF(G5745&amp;Q5745&lt;&gt;"",W5745&amp;Q5745,"")</f>
        <v/>
      </c>
      <c r="B5745" s="60" t="str">
        <f>IF(C5745&lt;&gt;"",LEFT(C5745,9),"")</f>
        <v/>
      </c>
      <c r="V5745" s="60" t="str">
        <f>W5745&amp;H5745</f>
        <v/>
      </c>
      <c r="W5745" s="60" t="str">
        <f>_xlfn.LET(_xlpm.TextCell,TEXT(G5745,"###"),IF(_xlpm.TextCell&lt;&gt;"",IF(StyleSpaceSplit,IFERROR(IF(FIND(" ",_xlpm.TextCell)&gt;=1,MID(_xlpm.TextCell,1,FIND(" ",_xlpm.TextCell)-1),_xlpm.TextCell),_xlpm.TextCell),_xlpm.TextCell),""))</f>
        <v/>
      </c>
      <c r="X5745" s="60" t="str">
        <f>IF(A5745&lt;&gt;"",IFERROR(IF(FIND(" ",G5745)&gt;=1,MID(G5745,FIND(" ",G5745)+1,LEN(G5745)),""),""),"")</f>
        <v/>
      </c>
      <c r="AC5745" s="51">
        <f>IFERROR(VALUE(MID($C5745,1,2)),0)</f>
        <v>0</v>
      </c>
      <c r="AD5745" s="44">
        <f>IFERROR(VALUE(MID($C5745,4,3)),0)</f>
        <v>0</v>
      </c>
      <c r="AE5745" s="51">
        <f>VALUE(RIGHT("00"&amp;AC5745,2)&amp;RIGHT("000"&amp;AD5745,3))</f>
        <v>0</v>
      </c>
    </row>
    <row r="5746" spans="1:31">
      <c r="A5746" s="60" t="str">
        <f>IF(G5746&amp;Q5746&lt;&gt;"",W5746&amp;Q5746,"")</f>
        <v/>
      </c>
      <c r="B5746" s="60" t="str">
        <f>IF(C5746&lt;&gt;"",LEFT(C5746,9),"")</f>
        <v/>
      </c>
      <c r="V5746" s="60" t="str">
        <f>W5746&amp;H5746</f>
        <v/>
      </c>
      <c r="W5746" s="60" t="str">
        <f>_xlfn.LET(_xlpm.TextCell,TEXT(G5746,"###"),IF(_xlpm.TextCell&lt;&gt;"",IF(StyleSpaceSplit,IFERROR(IF(FIND(" ",_xlpm.TextCell)&gt;=1,MID(_xlpm.TextCell,1,FIND(" ",_xlpm.TextCell)-1),_xlpm.TextCell),_xlpm.TextCell),_xlpm.TextCell),""))</f>
        <v/>
      </c>
      <c r="X5746" s="60" t="str">
        <f>IF(A5746&lt;&gt;"",IFERROR(IF(FIND(" ",G5746)&gt;=1,MID(G5746,FIND(" ",G5746)+1,LEN(G5746)),""),""),"")</f>
        <v/>
      </c>
      <c r="AC5746" s="51">
        <f>IFERROR(VALUE(MID($C5746,1,2)),0)</f>
        <v>0</v>
      </c>
      <c r="AD5746" s="44">
        <f>IFERROR(VALUE(MID($C5746,4,3)),0)</f>
        <v>0</v>
      </c>
      <c r="AE5746" s="51">
        <f>VALUE(RIGHT("00"&amp;AC5746,2)&amp;RIGHT("000"&amp;AD5746,3))</f>
        <v>0</v>
      </c>
    </row>
    <row r="5747" spans="1:31">
      <c r="A5747" s="60" t="str">
        <f>IF(G5747&amp;Q5747&lt;&gt;"",W5747&amp;Q5747,"")</f>
        <v/>
      </c>
      <c r="B5747" s="60" t="str">
        <f>IF(C5747&lt;&gt;"",LEFT(C5747,9),"")</f>
        <v/>
      </c>
      <c r="V5747" s="60" t="str">
        <f>W5747&amp;H5747</f>
        <v/>
      </c>
      <c r="W5747" s="60" t="str">
        <f>_xlfn.LET(_xlpm.TextCell,TEXT(G5747,"###"),IF(_xlpm.TextCell&lt;&gt;"",IF(StyleSpaceSplit,IFERROR(IF(FIND(" ",_xlpm.TextCell)&gt;=1,MID(_xlpm.TextCell,1,FIND(" ",_xlpm.TextCell)-1),_xlpm.TextCell),_xlpm.TextCell),_xlpm.TextCell),""))</f>
        <v/>
      </c>
      <c r="X5747" s="60" t="str">
        <f>IF(A5747&lt;&gt;"",IFERROR(IF(FIND(" ",G5747)&gt;=1,MID(G5747,FIND(" ",G5747)+1,LEN(G5747)),""),""),"")</f>
        <v/>
      </c>
      <c r="AC5747" s="51">
        <f>IFERROR(VALUE(MID($C5747,1,2)),0)</f>
        <v>0</v>
      </c>
      <c r="AD5747" s="44">
        <f>IFERROR(VALUE(MID($C5747,4,3)),0)</f>
        <v>0</v>
      </c>
      <c r="AE5747" s="51">
        <f>VALUE(RIGHT("00"&amp;AC5747,2)&amp;RIGHT("000"&amp;AD5747,3))</f>
        <v>0</v>
      </c>
    </row>
    <row r="5748" spans="1:31">
      <c r="A5748" s="60" t="str">
        <f>IF(G5748&amp;Q5748&lt;&gt;"",W5748&amp;Q5748,"")</f>
        <v/>
      </c>
      <c r="B5748" s="60" t="str">
        <f>IF(C5748&lt;&gt;"",LEFT(C5748,9),"")</f>
        <v/>
      </c>
      <c r="V5748" s="60" t="str">
        <f>W5748&amp;H5748</f>
        <v/>
      </c>
      <c r="W5748" s="60" t="str">
        <f>_xlfn.LET(_xlpm.TextCell,TEXT(G5748,"###"),IF(_xlpm.TextCell&lt;&gt;"",IF(StyleSpaceSplit,IFERROR(IF(FIND(" ",_xlpm.TextCell)&gt;=1,MID(_xlpm.TextCell,1,FIND(" ",_xlpm.TextCell)-1),_xlpm.TextCell),_xlpm.TextCell),_xlpm.TextCell),""))</f>
        <v/>
      </c>
      <c r="X5748" s="60" t="str">
        <f>IF(A5748&lt;&gt;"",IFERROR(IF(FIND(" ",G5748)&gt;=1,MID(G5748,FIND(" ",G5748)+1,LEN(G5748)),""),""),"")</f>
        <v/>
      </c>
      <c r="AC5748" s="51">
        <f>IFERROR(VALUE(MID($C5748,1,2)),0)</f>
        <v>0</v>
      </c>
      <c r="AD5748" s="44">
        <f>IFERROR(VALUE(MID($C5748,4,3)),0)</f>
        <v>0</v>
      </c>
      <c r="AE5748" s="51">
        <f>VALUE(RIGHT("00"&amp;AC5748,2)&amp;RIGHT("000"&amp;AD5748,3))</f>
        <v>0</v>
      </c>
    </row>
    <row r="5749" spans="1:31">
      <c r="A5749" s="60" t="str">
        <f>IF(G5749&amp;Q5749&lt;&gt;"",W5749&amp;Q5749,"")</f>
        <v/>
      </c>
      <c r="B5749" s="60" t="str">
        <f>IF(C5749&lt;&gt;"",LEFT(C5749,9),"")</f>
        <v/>
      </c>
      <c r="V5749" s="60" t="str">
        <f>W5749&amp;H5749</f>
        <v/>
      </c>
      <c r="W5749" s="60" t="str">
        <f>_xlfn.LET(_xlpm.TextCell,TEXT(G5749,"###"),IF(_xlpm.TextCell&lt;&gt;"",IF(StyleSpaceSplit,IFERROR(IF(FIND(" ",_xlpm.TextCell)&gt;=1,MID(_xlpm.TextCell,1,FIND(" ",_xlpm.TextCell)-1),_xlpm.TextCell),_xlpm.TextCell),_xlpm.TextCell),""))</f>
        <v/>
      </c>
      <c r="X5749" s="60" t="str">
        <f>IF(A5749&lt;&gt;"",IFERROR(IF(FIND(" ",G5749)&gt;=1,MID(G5749,FIND(" ",G5749)+1,LEN(G5749)),""),""),"")</f>
        <v/>
      </c>
      <c r="AC5749" s="51">
        <f>IFERROR(VALUE(MID($C5749,1,2)),0)</f>
        <v>0</v>
      </c>
      <c r="AD5749" s="44">
        <f>IFERROR(VALUE(MID($C5749,4,3)),0)</f>
        <v>0</v>
      </c>
      <c r="AE5749" s="51">
        <f>VALUE(RIGHT("00"&amp;AC5749,2)&amp;RIGHT("000"&amp;AD5749,3))</f>
        <v>0</v>
      </c>
    </row>
    <row r="5750" spans="1:31">
      <c r="A5750" s="60" t="str">
        <f>IF(G5750&amp;Q5750&lt;&gt;"",W5750&amp;Q5750,"")</f>
        <v/>
      </c>
      <c r="B5750" s="60" t="str">
        <f>IF(C5750&lt;&gt;"",LEFT(C5750,9),"")</f>
        <v/>
      </c>
      <c r="V5750" s="60" t="str">
        <f>W5750&amp;H5750</f>
        <v/>
      </c>
      <c r="W5750" s="60" t="str">
        <f>_xlfn.LET(_xlpm.TextCell,TEXT(G5750,"###"),IF(_xlpm.TextCell&lt;&gt;"",IF(StyleSpaceSplit,IFERROR(IF(FIND(" ",_xlpm.TextCell)&gt;=1,MID(_xlpm.TextCell,1,FIND(" ",_xlpm.TextCell)-1),_xlpm.TextCell),_xlpm.TextCell),_xlpm.TextCell),""))</f>
        <v/>
      </c>
      <c r="X5750" s="60" t="str">
        <f>IF(A5750&lt;&gt;"",IFERROR(IF(FIND(" ",G5750)&gt;=1,MID(G5750,FIND(" ",G5750)+1,LEN(G5750)),""),""),"")</f>
        <v/>
      </c>
      <c r="AC5750" s="51">
        <f>IFERROR(VALUE(MID($C5750,1,2)),0)</f>
        <v>0</v>
      </c>
      <c r="AD5750" s="44">
        <f>IFERROR(VALUE(MID($C5750,4,3)),0)</f>
        <v>0</v>
      </c>
      <c r="AE5750" s="51">
        <f>VALUE(RIGHT("00"&amp;AC5750,2)&amp;RIGHT("000"&amp;AD5750,3))</f>
        <v>0</v>
      </c>
    </row>
    <row r="5751" spans="1:31">
      <c r="A5751" s="60" t="str">
        <f>IF(G5751&amp;Q5751&lt;&gt;"",W5751&amp;Q5751,"")</f>
        <v/>
      </c>
      <c r="B5751" s="60" t="str">
        <f>IF(C5751&lt;&gt;"",LEFT(C5751,9),"")</f>
        <v/>
      </c>
      <c r="V5751" s="60" t="str">
        <f>W5751&amp;H5751</f>
        <v/>
      </c>
      <c r="W5751" s="60" t="str">
        <f>_xlfn.LET(_xlpm.TextCell,TEXT(G5751,"###"),IF(_xlpm.TextCell&lt;&gt;"",IF(StyleSpaceSplit,IFERROR(IF(FIND(" ",_xlpm.TextCell)&gt;=1,MID(_xlpm.TextCell,1,FIND(" ",_xlpm.TextCell)-1),_xlpm.TextCell),_xlpm.TextCell),_xlpm.TextCell),""))</f>
        <v/>
      </c>
      <c r="X5751" s="60" t="str">
        <f>IF(A5751&lt;&gt;"",IFERROR(IF(FIND(" ",G5751)&gt;=1,MID(G5751,FIND(" ",G5751)+1,LEN(G5751)),""),""),"")</f>
        <v/>
      </c>
      <c r="AC5751" s="51">
        <f>IFERROR(VALUE(MID($C5751,1,2)),0)</f>
        <v>0</v>
      </c>
      <c r="AD5751" s="44">
        <f>IFERROR(VALUE(MID($C5751,4,3)),0)</f>
        <v>0</v>
      </c>
      <c r="AE5751" s="51">
        <f>VALUE(RIGHT("00"&amp;AC5751,2)&amp;RIGHT("000"&amp;AD5751,3))</f>
        <v>0</v>
      </c>
    </row>
    <row r="5752" spans="1:31">
      <c r="A5752" s="60" t="str">
        <f>IF(G5752&amp;Q5752&lt;&gt;"",W5752&amp;Q5752,"")</f>
        <v/>
      </c>
      <c r="B5752" s="60" t="str">
        <f>IF(C5752&lt;&gt;"",LEFT(C5752,9),"")</f>
        <v/>
      </c>
      <c r="V5752" s="60" t="str">
        <f>W5752&amp;H5752</f>
        <v/>
      </c>
      <c r="W5752" s="60" t="str">
        <f>_xlfn.LET(_xlpm.TextCell,TEXT(G5752,"###"),IF(_xlpm.TextCell&lt;&gt;"",IF(StyleSpaceSplit,IFERROR(IF(FIND(" ",_xlpm.TextCell)&gt;=1,MID(_xlpm.TextCell,1,FIND(" ",_xlpm.TextCell)-1),_xlpm.TextCell),_xlpm.TextCell),_xlpm.TextCell),""))</f>
        <v/>
      </c>
      <c r="X5752" s="60" t="str">
        <f>IF(A5752&lt;&gt;"",IFERROR(IF(FIND(" ",G5752)&gt;=1,MID(G5752,FIND(" ",G5752)+1,LEN(G5752)),""),""),"")</f>
        <v/>
      </c>
      <c r="AC5752" s="51">
        <f>IFERROR(VALUE(MID($C5752,1,2)),0)</f>
        <v>0</v>
      </c>
      <c r="AD5752" s="44">
        <f>IFERROR(VALUE(MID($C5752,4,3)),0)</f>
        <v>0</v>
      </c>
      <c r="AE5752" s="51">
        <f>VALUE(RIGHT("00"&amp;AC5752,2)&amp;RIGHT("000"&amp;AD5752,3))</f>
        <v>0</v>
      </c>
    </row>
    <row r="5753" spans="1:31">
      <c r="A5753" s="60" t="str">
        <f>IF(G5753&amp;Q5753&lt;&gt;"",W5753&amp;Q5753,"")</f>
        <v/>
      </c>
      <c r="B5753" s="60" t="str">
        <f>IF(C5753&lt;&gt;"",LEFT(C5753,9),"")</f>
        <v/>
      </c>
      <c r="V5753" s="60" t="str">
        <f>W5753&amp;H5753</f>
        <v/>
      </c>
      <c r="W5753" s="60" t="str">
        <f>_xlfn.LET(_xlpm.TextCell,TEXT(G5753,"###"),IF(_xlpm.TextCell&lt;&gt;"",IF(StyleSpaceSplit,IFERROR(IF(FIND(" ",_xlpm.TextCell)&gt;=1,MID(_xlpm.TextCell,1,FIND(" ",_xlpm.TextCell)-1),_xlpm.TextCell),_xlpm.TextCell),_xlpm.TextCell),""))</f>
        <v/>
      </c>
      <c r="X5753" s="60" t="str">
        <f>IF(A5753&lt;&gt;"",IFERROR(IF(FIND(" ",G5753)&gt;=1,MID(G5753,FIND(" ",G5753)+1,LEN(G5753)),""),""),"")</f>
        <v/>
      </c>
      <c r="AC5753" s="51">
        <f>IFERROR(VALUE(MID($C5753,1,2)),0)</f>
        <v>0</v>
      </c>
      <c r="AD5753" s="44">
        <f>IFERROR(VALUE(MID($C5753,4,3)),0)</f>
        <v>0</v>
      </c>
      <c r="AE5753" s="51">
        <f>VALUE(RIGHT("00"&amp;AC5753,2)&amp;RIGHT("000"&amp;AD5753,3))</f>
        <v>0</v>
      </c>
    </row>
    <row r="5754" spans="1:31">
      <c r="A5754" s="60" t="str">
        <f>IF(G5754&amp;Q5754&lt;&gt;"",W5754&amp;Q5754,"")</f>
        <v/>
      </c>
      <c r="B5754" s="60" t="str">
        <f>IF(C5754&lt;&gt;"",LEFT(C5754,9),"")</f>
        <v/>
      </c>
      <c r="V5754" s="60" t="str">
        <f>W5754&amp;H5754</f>
        <v/>
      </c>
      <c r="W5754" s="60" t="str">
        <f>_xlfn.LET(_xlpm.TextCell,TEXT(G5754,"###"),IF(_xlpm.TextCell&lt;&gt;"",IF(StyleSpaceSplit,IFERROR(IF(FIND(" ",_xlpm.TextCell)&gt;=1,MID(_xlpm.TextCell,1,FIND(" ",_xlpm.TextCell)-1),_xlpm.TextCell),_xlpm.TextCell),_xlpm.TextCell),""))</f>
        <v/>
      </c>
      <c r="X5754" s="60" t="str">
        <f>IF(A5754&lt;&gt;"",IFERROR(IF(FIND(" ",G5754)&gt;=1,MID(G5754,FIND(" ",G5754)+1,LEN(G5754)),""),""),"")</f>
        <v/>
      </c>
      <c r="AC5754" s="51">
        <f>IFERROR(VALUE(MID($C5754,1,2)),0)</f>
        <v>0</v>
      </c>
      <c r="AD5754" s="44">
        <f>IFERROR(VALUE(MID($C5754,4,3)),0)</f>
        <v>0</v>
      </c>
      <c r="AE5754" s="51">
        <f>VALUE(RIGHT("00"&amp;AC5754,2)&amp;RIGHT("000"&amp;AD5754,3))</f>
        <v>0</v>
      </c>
    </row>
    <row r="5755" spans="1:31">
      <c r="A5755" s="60" t="str">
        <f>IF(G5755&amp;Q5755&lt;&gt;"",W5755&amp;Q5755,"")</f>
        <v/>
      </c>
      <c r="B5755" s="60" t="str">
        <f>IF(C5755&lt;&gt;"",LEFT(C5755,9),"")</f>
        <v/>
      </c>
      <c r="V5755" s="60" t="str">
        <f>W5755&amp;H5755</f>
        <v/>
      </c>
      <c r="W5755" s="60" t="str">
        <f>_xlfn.LET(_xlpm.TextCell,TEXT(G5755,"###"),IF(_xlpm.TextCell&lt;&gt;"",IF(StyleSpaceSplit,IFERROR(IF(FIND(" ",_xlpm.TextCell)&gt;=1,MID(_xlpm.TextCell,1,FIND(" ",_xlpm.TextCell)-1),_xlpm.TextCell),_xlpm.TextCell),_xlpm.TextCell),""))</f>
        <v/>
      </c>
      <c r="X5755" s="60" t="str">
        <f>IF(A5755&lt;&gt;"",IFERROR(IF(FIND(" ",G5755)&gt;=1,MID(G5755,FIND(" ",G5755)+1,LEN(G5755)),""),""),"")</f>
        <v/>
      </c>
      <c r="AC5755" s="51">
        <f>IFERROR(VALUE(MID($C5755,1,2)),0)</f>
        <v>0</v>
      </c>
      <c r="AD5755" s="44">
        <f>IFERROR(VALUE(MID($C5755,4,3)),0)</f>
        <v>0</v>
      </c>
      <c r="AE5755" s="51">
        <f>VALUE(RIGHT("00"&amp;AC5755,2)&amp;RIGHT("000"&amp;AD5755,3))</f>
        <v>0</v>
      </c>
    </row>
    <row r="5756" spans="1:31">
      <c r="A5756" s="60" t="str">
        <f>IF(G5756&amp;Q5756&lt;&gt;"",W5756&amp;Q5756,"")</f>
        <v/>
      </c>
      <c r="B5756" s="60" t="str">
        <f>IF(C5756&lt;&gt;"",LEFT(C5756,9),"")</f>
        <v/>
      </c>
      <c r="V5756" s="60" t="str">
        <f>W5756&amp;H5756</f>
        <v/>
      </c>
      <c r="W5756" s="60" t="str">
        <f>_xlfn.LET(_xlpm.TextCell,TEXT(G5756,"###"),IF(_xlpm.TextCell&lt;&gt;"",IF(StyleSpaceSplit,IFERROR(IF(FIND(" ",_xlpm.TextCell)&gt;=1,MID(_xlpm.TextCell,1,FIND(" ",_xlpm.TextCell)-1),_xlpm.TextCell),_xlpm.TextCell),_xlpm.TextCell),""))</f>
        <v/>
      </c>
      <c r="X5756" s="60" t="str">
        <f>IF(A5756&lt;&gt;"",IFERROR(IF(FIND(" ",G5756)&gt;=1,MID(G5756,FIND(" ",G5756)+1,LEN(G5756)),""),""),"")</f>
        <v/>
      </c>
      <c r="AC5756" s="51">
        <f>IFERROR(VALUE(MID($C5756,1,2)),0)</f>
        <v>0</v>
      </c>
      <c r="AD5756" s="44">
        <f>IFERROR(VALUE(MID($C5756,4,3)),0)</f>
        <v>0</v>
      </c>
      <c r="AE5756" s="51">
        <f>VALUE(RIGHT("00"&amp;AC5756,2)&amp;RIGHT("000"&amp;AD5756,3))</f>
        <v>0</v>
      </c>
    </row>
    <row r="5757" spans="1:31">
      <c r="A5757" s="60" t="str">
        <f>IF(G5757&amp;Q5757&lt;&gt;"",W5757&amp;Q5757,"")</f>
        <v/>
      </c>
      <c r="B5757" s="60" t="str">
        <f>IF(C5757&lt;&gt;"",LEFT(C5757,9),"")</f>
        <v/>
      </c>
      <c r="V5757" s="60" t="str">
        <f>W5757&amp;H5757</f>
        <v/>
      </c>
      <c r="W5757" s="60" t="str">
        <f>_xlfn.LET(_xlpm.TextCell,TEXT(G5757,"###"),IF(_xlpm.TextCell&lt;&gt;"",IF(StyleSpaceSplit,IFERROR(IF(FIND(" ",_xlpm.TextCell)&gt;=1,MID(_xlpm.TextCell,1,FIND(" ",_xlpm.TextCell)-1),_xlpm.TextCell),_xlpm.TextCell),_xlpm.TextCell),""))</f>
        <v/>
      </c>
      <c r="X5757" s="60" t="str">
        <f>IF(A5757&lt;&gt;"",IFERROR(IF(FIND(" ",G5757)&gt;=1,MID(G5757,FIND(" ",G5757)+1,LEN(G5757)),""),""),"")</f>
        <v/>
      </c>
      <c r="AC5757" s="51">
        <f>IFERROR(VALUE(MID($C5757,1,2)),0)</f>
        <v>0</v>
      </c>
      <c r="AD5757" s="44">
        <f>IFERROR(VALUE(MID($C5757,4,3)),0)</f>
        <v>0</v>
      </c>
      <c r="AE5757" s="51">
        <f>VALUE(RIGHT("00"&amp;AC5757,2)&amp;RIGHT("000"&amp;AD5757,3))</f>
        <v>0</v>
      </c>
    </row>
    <row r="5758" spans="1:31">
      <c r="A5758" s="60" t="str">
        <f>IF(G5758&amp;Q5758&lt;&gt;"",W5758&amp;Q5758,"")</f>
        <v/>
      </c>
      <c r="B5758" s="60" t="str">
        <f>IF(C5758&lt;&gt;"",LEFT(C5758,9),"")</f>
        <v/>
      </c>
      <c r="V5758" s="60" t="str">
        <f>W5758&amp;H5758</f>
        <v/>
      </c>
      <c r="W5758" s="60" t="str">
        <f>_xlfn.LET(_xlpm.TextCell,TEXT(G5758,"###"),IF(_xlpm.TextCell&lt;&gt;"",IF(StyleSpaceSplit,IFERROR(IF(FIND(" ",_xlpm.TextCell)&gt;=1,MID(_xlpm.TextCell,1,FIND(" ",_xlpm.TextCell)-1),_xlpm.TextCell),_xlpm.TextCell),_xlpm.TextCell),""))</f>
        <v/>
      </c>
      <c r="X5758" s="60" t="str">
        <f>IF(A5758&lt;&gt;"",IFERROR(IF(FIND(" ",G5758)&gt;=1,MID(G5758,FIND(" ",G5758)+1,LEN(G5758)),""),""),"")</f>
        <v/>
      </c>
      <c r="AC5758" s="51">
        <f>IFERROR(VALUE(MID($C5758,1,2)),0)</f>
        <v>0</v>
      </c>
      <c r="AD5758" s="44">
        <f>IFERROR(VALUE(MID($C5758,4,3)),0)</f>
        <v>0</v>
      </c>
      <c r="AE5758" s="51">
        <f>VALUE(RIGHT("00"&amp;AC5758,2)&amp;RIGHT("000"&amp;AD5758,3))</f>
        <v>0</v>
      </c>
    </row>
    <row r="5759" spans="1:31">
      <c r="A5759" s="60" t="str">
        <f>IF(G5759&amp;Q5759&lt;&gt;"",W5759&amp;Q5759,"")</f>
        <v/>
      </c>
      <c r="B5759" s="60" t="str">
        <f>IF(C5759&lt;&gt;"",LEFT(C5759,9),"")</f>
        <v/>
      </c>
      <c r="V5759" s="60" t="str">
        <f>W5759&amp;H5759</f>
        <v/>
      </c>
      <c r="W5759" s="60" t="str">
        <f>_xlfn.LET(_xlpm.TextCell,TEXT(G5759,"###"),IF(_xlpm.TextCell&lt;&gt;"",IF(StyleSpaceSplit,IFERROR(IF(FIND(" ",_xlpm.TextCell)&gt;=1,MID(_xlpm.TextCell,1,FIND(" ",_xlpm.TextCell)-1),_xlpm.TextCell),_xlpm.TextCell),_xlpm.TextCell),""))</f>
        <v/>
      </c>
      <c r="X5759" s="60" t="str">
        <f>IF(A5759&lt;&gt;"",IFERROR(IF(FIND(" ",G5759)&gt;=1,MID(G5759,FIND(" ",G5759)+1,LEN(G5759)),""),""),"")</f>
        <v/>
      </c>
      <c r="AC5759" s="51">
        <f>IFERROR(VALUE(MID($C5759,1,2)),0)</f>
        <v>0</v>
      </c>
      <c r="AD5759" s="44">
        <f>IFERROR(VALUE(MID($C5759,4,3)),0)</f>
        <v>0</v>
      </c>
      <c r="AE5759" s="51">
        <f>VALUE(RIGHT("00"&amp;AC5759,2)&amp;RIGHT("000"&amp;AD5759,3))</f>
        <v>0</v>
      </c>
    </row>
    <row r="5760" spans="1:31">
      <c r="A5760" s="60" t="str">
        <f>IF(G5760&amp;Q5760&lt;&gt;"",W5760&amp;Q5760,"")</f>
        <v/>
      </c>
      <c r="B5760" s="60" t="str">
        <f>IF(C5760&lt;&gt;"",LEFT(C5760,9),"")</f>
        <v/>
      </c>
      <c r="V5760" s="60" t="str">
        <f>W5760&amp;H5760</f>
        <v/>
      </c>
      <c r="W5760" s="60" t="str">
        <f>_xlfn.LET(_xlpm.TextCell,TEXT(G5760,"###"),IF(_xlpm.TextCell&lt;&gt;"",IF(StyleSpaceSplit,IFERROR(IF(FIND(" ",_xlpm.TextCell)&gt;=1,MID(_xlpm.TextCell,1,FIND(" ",_xlpm.TextCell)-1),_xlpm.TextCell),_xlpm.TextCell),_xlpm.TextCell),""))</f>
        <v/>
      </c>
      <c r="X5760" s="60" t="str">
        <f>IF(A5760&lt;&gt;"",IFERROR(IF(FIND(" ",G5760)&gt;=1,MID(G5760,FIND(" ",G5760)+1,LEN(G5760)),""),""),"")</f>
        <v/>
      </c>
      <c r="AC5760" s="51">
        <f>IFERROR(VALUE(MID($C5760,1,2)),0)</f>
        <v>0</v>
      </c>
      <c r="AD5760" s="44">
        <f>IFERROR(VALUE(MID($C5760,4,3)),0)</f>
        <v>0</v>
      </c>
      <c r="AE5760" s="51">
        <f>VALUE(RIGHT("00"&amp;AC5760,2)&amp;RIGHT("000"&amp;AD5760,3))</f>
        <v>0</v>
      </c>
    </row>
    <row r="5761" spans="1:31">
      <c r="A5761" s="60" t="str">
        <f>IF(G5761&amp;Q5761&lt;&gt;"",W5761&amp;Q5761,"")</f>
        <v/>
      </c>
      <c r="B5761" s="60" t="str">
        <f>IF(C5761&lt;&gt;"",LEFT(C5761,9),"")</f>
        <v/>
      </c>
      <c r="V5761" s="60" t="str">
        <f>W5761&amp;H5761</f>
        <v/>
      </c>
      <c r="W5761" s="60" t="str">
        <f>_xlfn.LET(_xlpm.TextCell,TEXT(G5761,"###"),IF(_xlpm.TextCell&lt;&gt;"",IF(StyleSpaceSplit,IFERROR(IF(FIND(" ",_xlpm.TextCell)&gt;=1,MID(_xlpm.TextCell,1,FIND(" ",_xlpm.TextCell)-1),_xlpm.TextCell),_xlpm.TextCell),_xlpm.TextCell),""))</f>
        <v/>
      </c>
      <c r="X5761" s="60" t="str">
        <f>IF(A5761&lt;&gt;"",IFERROR(IF(FIND(" ",G5761)&gt;=1,MID(G5761,FIND(" ",G5761)+1,LEN(G5761)),""),""),"")</f>
        <v/>
      </c>
      <c r="AC5761" s="51">
        <f>IFERROR(VALUE(MID($C5761,1,2)),0)</f>
        <v>0</v>
      </c>
      <c r="AD5761" s="44">
        <f>IFERROR(VALUE(MID($C5761,4,3)),0)</f>
        <v>0</v>
      </c>
      <c r="AE5761" s="51">
        <f>VALUE(RIGHT("00"&amp;AC5761,2)&amp;RIGHT("000"&amp;AD5761,3))</f>
        <v>0</v>
      </c>
    </row>
    <row r="5762" spans="1:31">
      <c r="A5762" s="60" t="str">
        <f>IF(G5762&amp;Q5762&lt;&gt;"",W5762&amp;Q5762,"")</f>
        <v/>
      </c>
      <c r="B5762" s="60" t="str">
        <f>IF(C5762&lt;&gt;"",LEFT(C5762,9),"")</f>
        <v/>
      </c>
      <c r="V5762" s="60" t="str">
        <f>W5762&amp;H5762</f>
        <v/>
      </c>
      <c r="W5762" s="60" t="str">
        <f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>IF(A5762&lt;&gt;"",IFERROR(IF(FIND(" ",G5762)&gt;=1,MID(G5762,FIND(" ",G5762)+1,LEN(G5762)),""),""),"")</f>
        <v/>
      </c>
      <c r="AC5762" s="51">
        <f>IFERROR(VALUE(MID($C5762,1,2)),0)</f>
        <v>0</v>
      </c>
      <c r="AD5762" s="44">
        <f>IFERROR(VALUE(MID($C5762,4,3)),0)</f>
        <v>0</v>
      </c>
      <c r="AE5762" s="51">
        <f>VALUE(RIGHT("00"&amp;AC5762,2)&amp;RIGHT("000"&amp;AD5762,3))</f>
        <v>0</v>
      </c>
    </row>
    <row r="5763" spans="1:31">
      <c r="A5763" s="60" t="str">
        <f>IF(G5763&amp;Q5763&lt;&gt;"",W5763&amp;Q5763,"")</f>
        <v/>
      </c>
      <c r="B5763" s="60" t="str">
        <f>IF(C5763&lt;&gt;"",LEFT(C5763,9),"")</f>
        <v/>
      </c>
      <c r="V5763" s="60" t="str">
        <f>W5763&amp;H5763</f>
        <v/>
      </c>
      <c r="W5763" s="60" t="str">
        <f>_xlfn.LET(_xlpm.TextCell,TEXT(G5763,"###"),IF(_xlpm.TextCell&lt;&gt;"",IF(StyleSpaceSplit,IFERROR(IF(FIND(" ",_xlpm.TextCell)&gt;=1,MID(_xlpm.TextCell,1,FIND(" ",_xlpm.TextCell)-1),_xlpm.TextCell),_xlpm.TextCell),_xlpm.TextCell),""))</f>
        <v/>
      </c>
      <c r="X5763" s="60" t="str">
        <f>IF(A5763&lt;&gt;"",IFERROR(IF(FIND(" ",G5763)&gt;=1,MID(G5763,FIND(" ",G5763)+1,LEN(G5763)),""),""),"")</f>
        <v/>
      </c>
      <c r="AC5763" s="51">
        <f>IFERROR(VALUE(MID($C5763,1,2)),0)</f>
        <v>0</v>
      </c>
      <c r="AD5763" s="44">
        <f>IFERROR(VALUE(MID($C5763,4,3)),0)</f>
        <v>0</v>
      </c>
      <c r="AE5763" s="51">
        <f>VALUE(RIGHT("00"&amp;AC5763,2)&amp;RIGHT("000"&amp;AD5763,3))</f>
        <v>0</v>
      </c>
    </row>
    <row r="5764" spans="1:31">
      <c r="A5764" s="60" t="str">
        <f>IF(G5764&amp;Q5764&lt;&gt;"",W5764&amp;Q5764,"")</f>
        <v/>
      </c>
      <c r="B5764" s="60" t="str">
        <f>IF(C5764&lt;&gt;"",LEFT(C5764,9),"")</f>
        <v/>
      </c>
      <c r="V5764" s="60" t="str">
        <f>W5764&amp;H5764</f>
        <v/>
      </c>
      <c r="W5764" s="60" t="str">
        <f>_xlfn.LET(_xlpm.TextCell,TEXT(G5764,"###"),IF(_xlpm.TextCell&lt;&gt;"",IF(StyleSpaceSplit,IFERROR(IF(FIND(" ",_xlpm.TextCell)&gt;=1,MID(_xlpm.TextCell,1,FIND(" ",_xlpm.TextCell)-1),_xlpm.TextCell),_xlpm.TextCell),_xlpm.TextCell),""))</f>
        <v/>
      </c>
      <c r="X5764" s="60" t="str">
        <f>IF(A5764&lt;&gt;"",IFERROR(IF(FIND(" ",G5764)&gt;=1,MID(G5764,FIND(" ",G5764)+1,LEN(G5764)),""),""),"")</f>
        <v/>
      </c>
      <c r="AC5764" s="51">
        <f>IFERROR(VALUE(MID($C5764,1,2)),0)</f>
        <v>0</v>
      </c>
      <c r="AD5764" s="44">
        <f>IFERROR(VALUE(MID($C5764,4,3)),0)</f>
        <v>0</v>
      </c>
      <c r="AE5764" s="51">
        <f>VALUE(RIGHT("00"&amp;AC5764,2)&amp;RIGHT("000"&amp;AD5764,3))</f>
        <v>0</v>
      </c>
    </row>
    <row r="5765" spans="1:31">
      <c r="A5765" s="60" t="str">
        <f>IF(G5765&amp;Q5765&lt;&gt;"",W5765&amp;Q5765,"")</f>
        <v/>
      </c>
      <c r="B5765" s="60" t="str">
        <f>IF(C5765&lt;&gt;"",LEFT(C5765,9),"")</f>
        <v/>
      </c>
      <c r="V5765" s="60" t="str">
        <f>W5765&amp;H5765</f>
        <v/>
      </c>
      <c r="W5765" s="60" t="str">
        <f>_xlfn.LET(_xlpm.TextCell,TEXT(G5765,"###"),IF(_xlpm.TextCell&lt;&gt;"",IF(StyleSpaceSplit,IFERROR(IF(FIND(" ",_xlpm.TextCell)&gt;=1,MID(_xlpm.TextCell,1,FIND(" ",_xlpm.TextCell)-1),_xlpm.TextCell),_xlpm.TextCell),_xlpm.TextCell),""))</f>
        <v/>
      </c>
      <c r="X5765" s="60" t="str">
        <f>IF(A5765&lt;&gt;"",IFERROR(IF(FIND(" ",G5765)&gt;=1,MID(G5765,FIND(" ",G5765)+1,LEN(G5765)),""),""),"")</f>
        <v/>
      </c>
      <c r="AC5765" s="51">
        <f>IFERROR(VALUE(MID($C5765,1,2)),0)</f>
        <v>0</v>
      </c>
      <c r="AD5765" s="44">
        <f>IFERROR(VALUE(MID($C5765,4,3)),0)</f>
        <v>0</v>
      </c>
      <c r="AE5765" s="51">
        <f>VALUE(RIGHT("00"&amp;AC5765,2)&amp;RIGHT("000"&amp;AD5765,3))</f>
        <v>0</v>
      </c>
    </row>
    <row r="5766" spans="1:31">
      <c r="A5766" s="60" t="str">
        <f>IF(G5766&amp;Q5766&lt;&gt;"",W5766&amp;Q5766,"")</f>
        <v/>
      </c>
      <c r="B5766" s="60" t="str">
        <f>IF(C5766&lt;&gt;"",LEFT(C5766,9),"")</f>
        <v/>
      </c>
      <c r="V5766" s="60" t="str">
        <f>W5766&amp;H5766</f>
        <v/>
      </c>
      <c r="W5766" s="60" t="str">
        <f>_xlfn.LET(_xlpm.TextCell,TEXT(G5766,"###"),IF(_xlpm.TextCell&lt;&gt;"",IF(StyleSpaceSplit,IFERROR(IF(FIND(" ",_xlpm.TextCell)&gt;=1,MID(_xlpm.TextCell,1,FIND(" ",_xlpm.TextCell)-1),_xlpm.TextCell),_xlpm.TextCell),_xlpm.TextCell),""))</f>
        <v/>
      </c>
      <c r="X5766" s="60" t="str">
        <f>IF(A5766&lt;&gt;"",IFERROR(IF(FIND(" ",G5766)&gt;=1,MID(G5766,FIND(" ",G5766)+1,LEN(G5766)),""),""),"")</f>
        <v/>
      </c>
      <c r="AC5766" s="51">
        <f>IFERROR(VALUE(MID($C5766,1,2)),0)</f>
        <v>0</v>
      </c>
      <c r="AD5766" s="44">
        <f>IFERROR(VALUE(MID($C5766,4,3)),0)</f>
        <v>0</v>
      </c>
      <c r="AE5766" s="51">
        <f>VALUE(RIGHT("00"&amp;AC5766,2)&amp;RIGHT("000"&amp;AD5766,3))</f>
        <v>0</v>
      </c>
    </row>
    <row r="5767" spans="1:31">
      <c r="A5767" s="60" t="str">
        <f>IF(G5767&amp;Q5767&lt;&gt;"",W5767&amp;Q5767,"")</f>
        <v/>
      </c>
      <c r="B5767" s="60" t="str">
        <f>IF(C5767&lt;&gt;"",LEFT(C5767,9),"")</f>
        <v/>
      </c>
      <c r="V5767" s="60" t="str">
        <f>W5767&amp;H5767</f>
        <v/>
      </c>
      <c r="W5767" s="60" t="str">
        <f>_xlfn.LET(_xlpm.TextCell,TEXT(G5767,"###"),IF(_xlpm.TextCell&lt;&gt;"",IF(StyleSpaceSplit,IFERROR(IF(FIND(" ",_xlpm.TextCell)&gt;=1,MID(_xlpm.TextCell,1,FIND(" ",_xlpm.TextCell)-1),_xlpm.TextCell),_xlpm.TextCell),_xlpm.TextCell),""))</f>
        <v/>
      </c>
      <c r="X5767" s="60" t="str">
        <f>IF(A5767&lt;&gt;"",IFERROR(IF(FIND(" ",G5767)&gt;=1,MID(G5767,FIND(" ",G5767)+1,LEN(G5767)),""),""),"")</f>
        <v/>
      </c>
      <c r="AC5767" s="51">
        <f>IFERROR(VALUE(MID($C5767,1,2)),0)</f>
        <v>0</v>
      </c>
      <c r="AD5767" s="44">
        <f>IFERROR(VALUE(MID($C5767,4,3)),0)</f>
        <v>0</v>
      </c>
      <c r="AE5767" s="51">
        <f>VALUE(RIGHT("00"&amp;AC5767,2)&amp;RIGHT("000"&amp;AD5767,3))</f>
        <v>0</v>
      </c>
    </row>
    <row r="5768" spans="1:31">
      <c r="A5768" s="60" t="str">
        <f>IF(G5768&amp;Q5768&lt;&gt;"",W5768&amp;Q5768,"")</f>
        <v/>
      </c>
      <c r="B5768" s="60" t="str">
        <f>IF(C5768&lt;&gt;"",LEFT(C5768,9),"")</f>
        <v/>
      </c>
      <c r="V5768" s="60" t="str">
        <f>W5768&amp;H5768</f>
        <v/>
      </c>
      <c r="W5768" s="60" t="str">
        <f>_xlfn.LET(_xlpm.TextCell,TEXT(G5768,"###"),IF(_xlpm.TextCell&lt;&gt;"",IF(StyleSpaceSplit,IFERROR(IF(FIND(" ",_xlpm.TextCell)&gt;=1,MID(_xlpm.TextCell,1,FIND(" ",_xlpm.TextCell)-1),_xlpm.TextCell),_xlpm.TextCell),_xlpm.TextCell),""))</f>
        <v/>
      </c>
      <c r="X5768" s="60" t="str">
        <f>IF(A5768&lt;&gt;"",IFERROR(IF(FIND(" ",G5768)&gt;=1,MID(G5768,FIND(" ",G5768)+1,LEN(G5768)),""),""),"")</f>
        <v/>
      </c>
      <c r="AC5768" s="51">
        <f>IFERROR(VALUE(MID($C5768,1,2)),0)</f>
        <v>0</v>
      </c>
      <c r="AD5768" s="44">
        <f>IFERROR(VALUE(MID($C5768,4,3)),0)</f>
        <v>0</v>
      </c>
      <c r="AE5768" s="51">
        <f>VALUE(RIGHT("00"&amp;AC5768,2)&amp;RIGHT("000"&amp;AD5768,3))</f>
        <v>0</v>
      </c>
    </row>
    <row r="5769" spans="1:31">
      <c r="A5769" s="60" t="str">
        <f>IF(G5769&amp;Q5769&lt;&gt;"",W5769&amp;Q5769,"")</f>
        <v/>
      </c>
      <c r="B5769" s="60" t="str">
        <f>IF(C5769&lt;&gt;"",LEFT(C5769,9),"")</f>
        <v/>
      </c>
      <c r="V5769" s="60" t="str">
        <f>W5769&amp;H5769</f>
        <v/>
      </c>
      <c r="W5769" s="60" t="str">
        <f>_xlfn.LET(_xlpm.TextCell,TEXT(G5769,"###"),IF(_xlpm.TextCell&lt;&gt;"",IF(StyleSpaceSplit,IFERROR(IF(FIND(" ",_xlpm.TextCell)&gt;=1,MID(_xlpm.TextCell,1,FIND(" ",_xlpm.TextCell)-1),_xlpm.TextCell),_xlpm.TextCell),_xlpm.TextCell),""))</f>
        <v/>
      </c>
      <c r="X5769" s="60" t="str">
        <f>IF(A5769&lt;&gt;"",IFERROR(IF(FIND(" ",G5769)&gt;=1,MID(G5769,FIND(" ",G5769)+1,LEN(G5769)),""),""),"")</f>
        <v/>
      </c>
      <c r="AC5769" s="51">
        <f>IFERROR(VALUE(MID($C5769,1,2)),0)</f>
        <v>0</v>
      </c>
      <c r="AD5769" s="44">
        <f>IFERROR(VALUE(MID($C5769,4,3)),0)</f>
        <v>0</v>
      </c>
      <c r="AE5769" s="51">
        <f>VALUE(RIGHT("00"&amp;AC5769,2)&amp;RIGHT("000"&amp;AD5769,3))</f>
        <v>0</v>
      </c>
    </row>
    <row r="5770" spans="1:31">
      <c r="A5770" s="60" t="str">
        <f>IF(G5770&amp;Q5770&lt;&gt;"",W5770&amp;Q5770,"")</f>
        <v/>
      </c>
      <c r="B5770" s="60" t="str">
        <f>IF(C5770&lt;&gt;"",LEFT(C5770,9),"")</f>
        <v/>
      </c>
      <c r="V5770" s="60" t="str">
        <f>W5770&amp;H5770</f>
        <v/>
      </c>
      <c r="W5770" s="60" t="str">
        <f>_xlfn.LET(_xlpm.TextCell,TEXT(G5770,"###"),IF(_xlpm.TextCell&lt;&gt;"",IF(StyleSpaceSplit,IFERROR(IF(FIND(" ",_xlpm.TextCell)&gt;=1,MID(_xlpm.TextCell,1,FIND(" ",_xlpm.TextCell)-1),_xlpm.TextCell),_xlpm.TextCell),_xlpm.TextCell),""))</f>
        <v/>
      </c>
      <c r="X5770" s="60" t="str">
        <f>IF(A5770&lt;&gt;"",IFERROR(IF(FIND(" ",G5770)&gt;=1,MID(G5770,FIND(" ",G5770)+1,LEN(G5770)),""),""),"")</f>
        <v/>
      </c>
      <c r="AC5770" s="51">
        <f>IFERROR(VALUE(MID($C5770,1,2)),0)</f>
        <v>0</v>
      </c>
      <c r="AD5770" s="44">
        <f>IFERROR(VALUE(MID($C5770,4,3)),0)</f>
        <v>0</v>
      </c>
      <c r="AE5770" s="51">
        <f>VALUE(RIGHT("00"&amp;AC5770,2)&amp;RIGHT("000"&amp;AD5770,3))</f>
        <v>0</v>
      </c>
    </row>
    <row r="5771" spans="1:31">
      <c r="A5771" s="60" t="str">
        <f>IF(G5771&amp;Q5771&lt;&gt;"",W5771&amp;Q5771,"")</f>
        <v/>
      </c>
      <c r="B5771" s="60" t="str">
        <f>IF(C5771&lt;&gt;"",LEFT(C5771,9),"")</f>
        <v/>
      </c>
      <c r="V5771" s="60" t="str">
        <f>W5771&amp;H5771</f>
        <v/>
      </c>
      <c r="W5771" s="60" t="str">
        <f>_xlfn.LET(_xlpm.TextCell,TEXT(G5771,"###"),IF(_xlpm.TextCell&lt;&gt;"",IF(StyleSpaceSplit,IFERROR(IF(FIND(" ",_xlpm.TextCell)&gt;=1,MID(_xlpm.TextCell,1,FIND(" ",_xlpm.TextCell)-1),_xlpm.TextCell),_xlpm.TextCell),_xlpm.TextCell),""))</f>
        <v/>
      </c>
      <c r="X5771" s="60" t="str">
        <f>IF(A5771&lt;&gt;"",IFERROR(IF(FIND(" ",G5771)&gt;=1,MID(G5771,FIND(" ",G5771)+1,LEN(G5771)),""),""),"")</f>
        <v/>
      </c>
      <c r="AC5771" s="51">
        <f>IFERROR(VALUE(MID($C5771,1,2)),0)</f>
        <v>0</v>
      </c>
      <c r="AD5771" s="44">
        <f>IFERROR(VALUE(MID($C5771,4,3)),0)</f>
        <v>0</v>
      </c>
      <c r="AE5771" s="51">
        <f>VALUE(RIGHT("00"&amp;AC5771,2)&amp;RIGHT("000"&amp;AD5771,3))</f>
        <v>0</v>
      </c>
    </row>
    <row r="5772" spans="1:31">
      <c r="A5772" s="60" t="str">
        <f>IF(G5772&amp;Q5772&lt;&gt;"",W5772&amp;Q5772,"")</f>
        <v/>
      </c>
      <c r="B5772" s="60" t="str">
        <f>IF(C5772&lt;&gt;"",LEFT(C5772,9),"")</f>
        <v/>
      </c>
      <c r="V5772" s="60" t="str">
        <f>W5772&amp;H5772</f>
        <v/>
      </c>
      <c r="W5772" s="60" t="str">
        <f>_xlfn.LET(_xlpm.TextCell,TEXT(G5772,"###"),IF(_xlpm.TextCell&lt;&gt;"",IF(StyleSpaceSplit,IFERROR(IF(FIND(" ",_xlpm.TextCell)&gt;=1,MID(_xlpm.TextCell,1,FIND(" ",_xlpm.TextCell)-1),_xlpm.TextCell),_xlpm.TextCell),_xlpm.TextCell),""))</f>
        <v/>
      </c>
      <c r="X5772" s="60" t="str">
        <f>IF(A5772&lt;&gt;"",IFERROR(IF(FIND(" ",G5772)&gt;=1,MID(G5772,FIND(" ",G5772)+1,LEN(G5772)),""),""),"")</f>
        <v/>
      </c>
      <c r="AC5772" s="51">
        <f>IFERROR(VALUE(MID($C5772,1,2)),0)</f>
        <v>0</v>
      </c>
      <c r="AD5772" s="44">
        <f>IFERROR(VALUE(MID($C5772,4,3)),0)</f>
        <v>0</v>
      </c>
      <c r="AE5772" s="51">
        <f>VALUE(RIGHT("00"&amp;AC5772,2)&amp;RIGHT("000"&amp;AD5772,3))</f>
        <v>0</v>
      </c>
    </row>
    <row r="5773" spans="1:31">
      <c r="A5773" s="60" t="str">
        <f>IF(G5773&amp;Q5773&lt;&gt;"",W5773&amp;Q5773,"")</f>
        <v/>
      </c>
      <c r="B5773" s="60" t="str">
        <f>IF(C5773&lt;&gt;"",LEFT(C5773,9),"")</f>
        <v/>
      </c>
      <c r="V5773" s="60" t="str">
        <f>W5773&amp;H5773</f>
        <v/>
      </c>
      <c r="W5773" s="60" t="str">
        <f>_xlfn.LET(_xlpm.TextCell,TEXT(G5773,"###"),IF(_xlpm.TextCell&lt;&gt;"",IF(StyleSpaceSplit,IFERROR(IF(FIND(" ",_xlpm.TextCell)&gt;=1,MID(_xlpm.TextCell,1,FIND(" ",_xlpm.TextCell)-1),_xlpm.TextCell),_xlpm.TextCell),_xlpm.TextCell),""))</f>
        <v/>
      </c>
      <c r="X5773" s="60" t="str">
        <f>IF(A5773&lt;&gt;"",IFERROR(IF(FIND(" ",G5773)&gt;=1,MID(G5773,FIND(" ",G5773)+1,LEN(G5773)),""),""),"")</f>
        <v/>
      </c>
      <c r="AC5773" s="51">
        <f>IFERROR(VALUE(MID($C5773,1,2)),0)</f>
        <v>0</v>
      </c>
      <c r="AD5773" s="44">
        <f>IFERROR(VALUE(MID($C5773,4,3)),0)</f>
        <v>0</v>
      </c>
      <c r="AE5773" s="51">
        <f>VALUE(RIGHT("00"&amp;AC5773,2)&amp;RIGHT("000"&amp;AD5773,3))</f>
        <v>0</v>
      </c>
    </row>
    <row r="5774" spans="1:31">
      <c r="A5774" s="60" t="str">
        <f>IF(G5774&amp;Q5774&lt;&gt;"",W5774&amp;Q5774,"")</f>
        <v/>
      </c>
      <c r="B5774" s="60" t="str">
        <f>IF(C5774&lt;&gt;"",LEFT(C5774,9),"")</f>
        <v/>
      </c>
      <c r="V5774" s="60" t="str">
        <f>W5774&amp;H5774</f>
        <v/>
      </c>
      <c r="W5774" s="60" t="str">
        <f>_xlfn.LET(_xlpm.TextCell,TEXT(G5774,"###"),IF(_xlpm.TextCell&lt;&gt;"",IF(StyleSpaceSplit,IFERROR(IF(FIND(" ",_xlpm.TextCell)&gt;=1,MID(_xlpm.TextCell,1,FIND(" ",_xlpm.TextCell)-1),_xlpm.TextCell),_xlpm.TextCell),_xlpm.TextCell),""))</f>
        <v/>
      </c>
      <c r="X5774" s="60" t="str">
        <f>IF(A5774&lt;&gt;"",IFERROR(IF(FIND(" ",G5774)&gt;=1,MID(G5774,FIND(" ",G5774)+1,LEN(G5774)),""),""),"")</f>
        <v/>
      </c>
      <c r="AC5774" s="51">
        <f>IFERROR(VALUE(MID($C5774,1,2)),0)</f>
        <v>0</v>
      </c>
      <c r="AD5774" s="44">
        <f>IFERROR(VALUE(MID($C5774,4,3)),0)</f>
        <v>0</v>
      </c>
      <c r="AE5774" s="51">
        <f>VALUE(RIGHT("00"&amp;AC5774,2)&amp;RIGHT("000"&amp;AD5774,3))</f>
        <v>0</v>
      </c>
    </row>
    <row r="5775" spans="1:31">
      <c r="A5775" s="60" t="str">
        <f>IF(G5775&amp;Q5775&lt;&gt;"",W5775&amp;Q5775,"")</f>
        <v/>
      </c>
      <c r="B5775" s="60" t="str">
        <f>IF(C5775&lt;&gt;"",LEFT(C5775,9),"")</f>
        <v/>
      </c>
      <c r="V5775" s="60" t="str">
        <f>W5775&amp;H5775</f>
        <v/>
      </c>
      <c r="W5775" s="60" t="str">
        <f>_xlfn.LET(_xlpm.TextCell,TEXT(G5775,"###"),IF(_xlpm.TextCell&lt;&gt;"",IF(StyleSpaceSplit,IFERROR(IF(FIND(" ",_xlpm.TextCell)&gt;=1,MID(_xlpm.TextCell,1,FIND(" ",_xlpm.TextCell)-1),_xlpm.TextCell),_xlpm.TextCell),_xlpm.TextCell),""))</f>
        <v/>
      </c>
      <c r="X5775" s="60" t="str">
        <f>IF(A5775&lt;&gt;"",IFERROR(IF(FIND(" ",G5775)&gt;=1,MID(G5775,FIND(" ",G5775)+1,LEN(G5775)),""),""),"")</f>
        <v/>
      </c>
      <c r="AC5775" s="51">
        <f>IFERROR(VALUE(MID($C5775,1,2)),0)</f>
        <v>0</v>
      </c>
      <c r="AD5775" s="44">
        <f>IFERROR(VALUE(MID($C5775,4,3)),0)</f>
        <v>0</v>
      </c>
      <c r="AE5775" s="51">
        <f>VALUE(RIGHT("00"&amp;AC5775,2)&amp;RIGHT("000"&amp;AD5775,3))</f>
        <v>0</v>
      </c>
    </row>
    <row r="5776" spans="1:31">
      <c r="A5776" s="60" t="str">
        <f>IF(G5776&amp;Q5776&lt;&gt;"",W5776&amp;Q5776,"")</f>
        <v/>
      </c>
      <c r="B5776" s="60" t="str">
        <f>IF(C5776&lt;&gt;"",LEFT(C5776,9),"")</f>
        <v/>
      </c>
      <c r="V5776" s="60" t="str">
        <f>W5776&amp;H5776</f>
        <v/>
      </c>
      <c r="W5776" s="60" t="str">
        <f>_xlfn.LET(_xlpm.TextCell,TEXT(G5776,"###"),IF(_xlpm.TextCell&lt;&gt;"",IF(StyleSpaceSplit,IFERROR(IF(FIND(" ",_xlpm.TextCell)&gt;=1,MID(_xlpm.TextCell,1,FIND(" ",_xlpm.TextCell)-1),_xlpm.TextCell),_xlpm.TextCell),_xlpm.TextCell),""))</f>
        <v/>
      </c>
      <c r="X5776" s="60" t="str">
        <f>IF(A5776&lt;&gt;"",IFERROR(IF(FIND(" ",G5776)&gt;=1,MID(G5776,FIND(" ",G5776)+1,LEN(G5776)),""),""),"")</f>
        <v/>
      </c>
      <c r="AC5776" s="51">
        <f>IFERROR(VALUE(MID($C5776,1,2)),0)</f>
        <v>0</v>
      </c>
      <c r="AD5776" s="44">
        <f>IFERROR(VALUE(MID($C5776,4,3)),0)</f>
        <v>0</v>
      </c>
      <c r="AE5776" s="51">
        <f>VALUE(RIGHT("00"&amp;AC5776,2)&amp;RIGHT("000"&amp;AD5776,3))</f>
        <v>0</v>
      </c>
    </row>
    <row r="5777" spans="1:31">
      <c r="A5777" s="60" t="str">
        <f>IF(G5777&amp;Q5777&lt;&gt;"",W5777&amp;Q5777,"")</f>
        <v/>
      </c>
      <c r="B5777" s="60" t="str">
        <f>IF(C5777&lt;&gt;"",LEFT(C5777,9),"")</f>
        <v/>
      </c>
      <c r="V5777" s="60" t="str">
        <f>W5777&amp;H5777</f>
        <v/>
      </c>
      <c r="W5777" s="60" t="str">
        <f>_xlfn.LET(_xlpm.TextCell,TEXT(G5777,"###"),IF(_xlpm.TextCell&lt;&gt;"",IF(StyleSpaceSplit,IFERROR(IF(FIND(" ",_xlpm.TextCell)&gt;=1,MID(_xlpm.TextCell,1,FIND(" ",_xlpm.TextCell)-1),_xlpm.TextCell),_xlpm.TextCell),_xlpm.TextCell),""))</f>
        <v/>
      </c>
      <c r="X5777" s="60" t="str">
        <f>IF(A5777&lt;&gt;"",IFERROR(IF(FIND(" ",G5777)&gt;=1,MID(G5777,FIND(" ",G5777)+1,LEN(G5777)),""),""),"")</f>
        <v/>
      </c>
      <c r="AC5777" s="51">
        <f>IFERROR(VALUE(MID($C5777,1,2)),0)</f>
        <v>0</v>
      </c>
      <c r="AD5777" s="44">
        <f>IFERROR(VALUE(MID($C5777,4,3)),0)</f>
        <v>0</v>
      </c>
      <c r="AE5777" s="51">
        <f>VALUE(RIGHT("00"&amp;AC5777,2)&amp;RIGHT("000"&amp;AD5777,3))</f>
        <v>0</v>
      </c>
    </row>
    <row r="5778" spans="1:31">
      <c r="A5778" s="60" t="str">
        <f>IF(G5778&amp;Q5778&lt;&gt;"",W5778&amp;Q5778,"")</f>
        <v/>
      </c>
      <c r="B5778" s="60" t="str">
        <f>IF(C5778&lt;&gt;"",LEFT(C5778,9),"")</f>
        <v/>
      </c>
      <c r="V5778" s="60" t="str">
        <f>W5778&amp;H5778</f>
        <v/>
      </c>
      <c r="W5778" s="60" t="str">
        <f>_xlfn.LET(_xlpm.TextCell,TEXT(G5778,"###"),IF(_xlpm.TextCell&lt;&gt;"",IF(StyleSpaceSplit,IFERROR(IF(FIND(" ",_xlpm.TextCell)&gt;=1,MID(_xlpm.TextCell,1,FIND(" ",_xlpm.TextCell)-1),_xlpm.TextCell),_xlpm.TextCell),_xlpm.TextCell),""))</f>
        <v/>
      </c>
      <c r="X5778" s="60" t="str">
        <f>IF(A5778&lt;&gt;"",IFERROR(IF(FIND(" ",G5778)&gt;=1,MID(G5778,FIND(" ",G5778)+1,LEN(G5778)),""),""),"")</f>
        <v/>
      </c>
      <c r="AC5778" s="51">
        <f>IFERROR(VALUE(MID($C5778,1,2)),0)</f>
        <v>0</v>
      </c>
      <c r="AD5778" s="44">
        <f>IFERROR(VALUE(MID($C5778,4,3)),0)</f>
        <v>0</v>
      </c>
      <c r="AE5778" s="51">
        <f>VALUE(RIGHT("00"&amp;AC5778,2)&amp;RIGHT("000"&amp;AD5778,3))</f>
        <v>0</v>
      </c>
    </row>
    <row r="5779" spans="1:31">
      <c r="A5779" s="60" t="str">
        <f>IF(G5779&amp;Q5779&lt;&gt;"",W5779&amp;Q5779,"")</f>
        <v/>
      </c>
      <c r="B5779" s="60" t="str">
        <f>IF(C5779&lt;&gt;"",LEFT(C5779,9),"")</f>
        <v/>
      </c>
      <c r="V5779" s="60" t="str">
        <f>W5779&amp;H5779</f>
        <v/>
      </c>
      <c r="W5779" s="60" t="str">
        <f>_xlfn.LET(_xlpm.TextCell,TEXT(G5779,"###"),IF(_xlpm.TextCell&lt;&gt;"",IF(StyleSpaceSplit,IFERROR(IF(FIND(" ",_xlpm.TextCell)&gt;=1,MID(_xlpm.TextCell,1,FIND(" ",_xlpm.TextCell)-1),_xlpm.TextCell),_xlpm.TextCell),_xlpm.TextCell),""))</f>
        <v/>
      </c>
      <c r="X5779" s="60" t="str">
        <f>IF(A5779&lt;&gt;"",IFERROR(IF(FIND(" ",G5779)&gt;=1,MID(G5779,FIND(" ",G5779)+1,LEN(G5779)),""),""),"")</f>
        <v/>
      </c>
      <c r="AC5779" s="51">
        <f>IFERROR(VALUE(MID($C5779,1,2)),0)</f>
        <v>0</v>
      </c>
      <c r="AD5779" s="44">
        <f>IFERROR(VALUE(MID($C5779,4,3)),0)</f>
        <v>0</v>
      </c>
      <c r="AE5779" s="51">
        <f>VALUE(RIGHT("00"&amp;AC5779,2)&amp;RIGHT("000"&amp;AD5779,3))</f>
        <v>0</v>
      </c>
    </row>
    <row r="5780" spans="1:31">
      <c r="A5780" s="60" t="str">
        <f>IF(G5780&amp;Q5780&lt;&gt;"",W5780&amp;Q5780,"")</f>
        <v/>
      </c>
      <c r="B5780" s="60" t="str">
        <f>IF(C5780&lt;&gt;"",LEFT(C5780,9),"")</f>
        <v/>
      </c>
      <c r="V5780" s="60" t="str">
        <f>W5780&amp;H5780</f>
        <v/>
      </c>
      <c r="W5780" s="60" t="str">
        <f>_xlfn.LET(_xlpm.TextCell,TEXT(G5780,"###"),IF(_xlpm.TextCell&lt;&gt;"",IF(StyleSpaceSplit,IFERROR(IF(FIND(" ",_xlpm.TextCell)&gt;=1,MID(_xlpm.TextCell,1,FIND(" ",_xlpm.TextCell)-1),_xlpm.TextCell),_xlpm.TextCell),_xlpm.TextCell),""))</f>
        <v/>
      </c>
      <c r="X5780" s="60" t="str">
        <f>IF(A5780&lt;&gt;"",IFERROR(IF(FIND(" ",G5780)&gt;=1,MID(G5780,FIND(" ",G5780)+1,LEN(G5780)),""),""),"")</f>
        <v/>
      </c>
      <c r="AC5780" s="51">
        <f>IFERROR(VALUE(MID($C5780,1,2)),0)</f>
        <v>0</v>
      </c>
      <c r="AD5780" s="44">
        <f>IFERROR(VALUE(MID($C5780,4,3)),0)</f>
        <v>0</v>
      </c>
      <c r="AE5780" s="51">
        <f>VALUE(RIGHT("00"&amp;AC5780,2)&amp;RIGHT("000"&amp;AD5780,3))</f>
        <v>0</v>
      </c>
    </row>
    <row r="5781" spans="1:31">
      <c r="A5781" s="60" t="str">
        <f>IF(G5781&amp;Q5781&lt;&gt;"",W5781&amp;Q5781,"")</f>
        <v/>
      </c>
      <c r="B5781" s="60" t="str">
        <f>IF(C5781&lt;&gt;"",LEFT(C5781,9),"")</f>
        <v/>
      </c>
      <c r="V5781" s="60" t="str">
        <f>W5781&amp;H5781</f>
        <v/>
      </c>
      <c r="W5781" s="60" t="str">
        <f>_xlfn.LET(_xlpm.TextCell,TEXT(G5781,"###"),IF(_xlpm.TextCell&lt;&gt;"",IF(StyleSpaceSplit,IFERROR(IF(FIND(" ",_xlpm.TextCell)&gt;=1,MID(_xlpm.TextCell,1,FIND(" ",_xlpm.TextCell)-1),_xlpm.TextCell),_xlpm.TextCell),_xlpm.TextCell),""))</f>
        <v/>
      </c>
      <c r="X5781" s="60" t="str">
        <f>IF(A5781&lt;&gt;"",IFERROR(IF(FIND(" ",G5781)&gt;=1,MID(G5781,FIND(" ",G5781)+1,LEN(G5781)),""),""),"")</f>
        <v/>
      </c>
      <c r="AC5781" s="51">
        <f>IFERROR(VALUE(MID($C5781,1,2)),0)</f>
        <v>0</v>
      </c>
      <c r="AD5781" s="44">
        <f>IFERROR(VALUE(MID($C5781,4,3)),0)</f>
        <v>0</v>
      </c>
      <c r="AE5781" s="51">
        <f>VALUE(RIGHT("00"&amp;AC5781,2)&amp;RIGHT("000"&amp;AD5781,3))</f>
        <v>0</v>
      </c>
    </row>
    <row r="5782" spans="1:31">
      <c r="A5782" s="60" t="str">
        <f>IF(G5782&amp;Q5782&lt;&gt;"",W5782&amp;Q5782,"")</f>
        <v/>
      </c>
      <c r="B5782" s="60" t="str">
        <f>IF(C5782&lt;&gt;"",LEFT(C5782,9),"")</f>
        <v/>
      </c>
      <c r="V5782" s="60" t="str">
        <f>W5782&amp;H5782</f>
        <v/>
      </c>
      <c r="W5782" s="60" t="str">
        <f>_xlfn.LET(_xlpm.TextCell,TEXT(G5782,"###"),IF(_xlpm.TextCell&lt;&gt;"",IF(StyleSpaceSplit,IFERROR(IF(FIND(" ",_xlpm.TextCell)&gt;=1,MID(_xlpm.TextCell,1,FIND(" ",_xlpm.TextCell)-1),_xlpm.TextCell),_xlpm.TextCell),_xlpm.TextCell),""))</f>
        <v/>
      </c>
      <c r="X5782" s="60" t="str">
        <f>IF(A5782&lt;&gt;"",IFERROR(IF(FIND(" ",G5782)&gt;=1,MID(G5782,FIND(" ",G5782)+1,LEN(G5782)),""),""),"")</f>
        <v/>
      </c>
      <c r="AC5782" s="51">
        <f>IFERROR(VALUE(MID($C5782,1,2)),0)</f>
        <v>0</v>
      </c>
      <c r="AD5782" s="44">
        <f>IFERROR(VALUE(MID($C5782,4,3)),0)</f>
        <v>0</v>
      </c>
      <c r="AE5782" s="51">
        <f>VALUE(RIGHT("00"&amp;AC5782,2)&amp;RIGHT("000"&amp;AD5782,3))</f>
        <v>0</v>
      </c>
    </row>
    <row r="5783" spans="1:31">
      <c r="A5783" s="60" t="str">
        <f>IF(G5783&amp;Q5783&lt;&gt;"",W5783&amp;Q5783,"")</f>
        <v/>
      </c>
      <c r="B5783" s="60" t="str">
        <f>IF(C5783&lt;&gt;"",LEFT(C5783,9),"")</f>
        <v/>
      </c>
      <c r="V5783" s="60" t="str">
        <f>W5783&amp;H5783</f>
        <v/>
      </c>
      <c r="W5783" s="60" t="str">
        <f>_xlfn.LET(_xlpm.TextCell,TEXT(G5783,"###"),IF(_xlpm.TextCell&lt;&gt;"",IF(StyleSpaceSplit,IFERROR(IF(FIND(" ",_xlpm.TextCell)&gt;=1,MID(_xlpm.TextCell,1,FIND(" ",_xlpm.TextCell)-1),_xlpm.TextCell),_xlpm.TextCell),_xlpm.TextCell),""))</f>
        <v/>
      </c>
      <c r="X5783" s="60" t="str">
        <f>IF(A5783&lt;&gt;"",IFERROR(IF(FIND(" ",G5783)&gt;=1,MID(G5783,FIND(" ",G5783)+1,LEN(G5783)),""),""),"")</f>
        <v/>
      </c>
      <c r="AC5783" s="51">
        <f>IFERROR(VALUE(MID($C5783,1,2)),0)</f>
        <v>0</v>
      </c>
      <c r="AD5783" s="44">
        <f>IFERROR(VALUE(MID($C5783,4,3)),0)</f>
        <v>0</v>
      </c>
      <c r="AE5783" s="51">
        <f>VALUE(RIGHT("00"&amp;AC5783,2)&amp;RIGHT("000"&amp;AD5783,3))</f>
        <v>0</v>
      </c>
    </row>
    <row r="5784" spans="1:31">
      <c r="A5784" s="60" t="str">
        <f>IF(G5784&amp;Q5784&lt;&gt;"",W5784&amp;Q5784,"")</f>
        <v/>
      </c>
      <c r="B5784" s="60" t="str">
        <f>IF(C5784&lt;&gt;"",LEFT(C5784,9),"")</f>
        <v/>
      </c>
      <c r="V5784" s="60" t="str">
        <f>W5784&amp;H5784</f>
        <v/>
      </c>
      <c r="W5784" s="60" t="str">
        <f>_xlfn.LET(_xlpm.TextCell,TEXT(G5784,"###"),IF(_xlpm.TextCell&lt;&gt;"",IF(StyleSpaceSplit,IFERROR(IF(FIND(" ",_xlpm.TextCell)&gt;=1,MID(_xlpm.TextCell,1,FIND(" ",_xlpm.TextCell)-1),_xlpm.TextCell),_xlpm.TextCell),_xlpm.TextCell),""))</f>
        <v/>
      </c>
      <c r="X5784" s="60" t="str">
        <f>IF(A5784&lt;&gt;"",IFERROR(IF(FIND(" ",G5784)&gt;=1,MID(G5784,FIND(" ",G5784)+1,LEN(G5784)),""),""),"")</f>
        <v/>
      </c>
      <c r="AC5784" s="51">
        <f>IFERROR(VALUE(MID($C5784,1,2)),0)</f>
        <v>0</v>
      </c>
      <c r="AD5784" s="44">
        <f>IFERROR(VALUE(MID($C5784,4,3)),0)</f>
        <v>0</v>
      </c>
      <c r="AE5784" s="51">
        <f>VALUE(RIGHT("00"&amp;AC5784,2)&amp;RIGHT("000"&amp;AD5784,3))</f>
        <v>0</v>
      </c>
    </row>
    <row r="5785" spans="1:31">
      <c r="A5785" s="60" t="str">
        <f>IF(G5785&amp;Q5785&lt;&gt;"",W5785&amp;Q5785,"")</f>
        <v/>
      </c>
      <c r="B5785" s="60" t="str">
        <f>IF(C5785&lt;&gt;"",LEFT(C5785,9),"")</f>
        <v/>
      </c>
      <c r="V5785" s="60" t="str">
        <f>W5785&amp;H5785</f>
        <v/>
      </c>
      <c r="W5785" s="60" t="str">
        <f>_xlfn.LET(_xlpm.TextCell,TEXT(G5785,"###"),IF(_xlpm.TextCell&lt;&gt;"",IF(StyleSpaceSplit,IFERROR(IF(FIND(" ",_xlpm.TextCell)&gt;=1,MID(_xlpm.TextCell,1,FIND(" ",_xlpm.TextCell)-1),_xlpm.TextCell),_xlpm.TextCell),_xlpm.TextCell),""))</f>
        <v/>
      </c>
      <c r="X5785" s="60" t="str">
        <f>IF(A5785&lt;&gt;"",IFERROR(IF(FIND(" ",G5785)&gt;=1,MID(G5785,FIND(" ",G5785)+1,LEN(G5785)),""),""),"")</f>
        <v/>
      </c>
      <c r="AC5785" s="51">
        <f>IFERROR(VALUE(MID($C5785,1,2)),0)</f>
        <v>0</v>
      </c>
      <c r="AD5785" s="44">
        <f>IFERROR(VALUE(MID($C5785,4,3)),0)</f>
        <v>0</v>
      </c>
      <c r="AE5785" s="51">
        <f>VALUE(RIGHT("00"&amp;AC5785,2)&amp;RIGHT("000"&amp;AD5785,3))</f>
        <v>0</v>
      </c>
    </row>
    <row r="5786" spans="1:31">
      <c r="A5786" s="60" t="str">
        <f>IF(G5786&amp;Q5786&lt;&gt;"",W5786&amp;Q5786,"")</f>
        <v/>
      </c>
      <c r="B5786" s="60" t="str">
        <f>IF(C5786&lt;&gt;"",LEFT(C5786,9),"")</f>
        <v/>
      </c>
      <c r="V5786" s="60" t="str">
        <f>W5786&amp;H5786</f>
        <v/>
      </c>
      <c r="W5786" s="60" t="str">
        <f>_xlfn.LET(_xlpm.TextCell,TEXT(G5786,"###"),IF(_xlpm.TextCell&lt;&gt;"",IF(StyleSpaceSplit,IFERROR(IF(FIND(" ",_xlpm.TextCell)&gt;=1,MID(_xlpm.TextCell,1,FIND(" ",_xlpm.TextCell)-1),_xlpm.TextCell),_xlpm.TextCell),_xlpm.TextCell),""))</f>
        <v/>
      </c>
      <c r="X5786" s="60" t="str">
        <f>IF(A5786&lt;&gt;"",IFERROR(IF(FIND(" ",G5786)&gt;=1,MID(G5786,FIND(" ",G5786)+1,LEN(G5786)),""),""),"")</f>
        <v/>
      </c>
      <c r="AC5786" s="51">
        <f>IFERROR(VALUE(MID($C5786,1,2)),0)</f>
        <v>0</v>
      </c>
      <c r="AD5786" s="44">
        <f>IFERROR(VALUE(MID($C5786,4,3)),0)</f>
        <v>0</v>
      </c>
      <c r="AE5786" s="51">
        <f>VALUE(RIGHT("00"&amp;AC5786,2)&amp;RIGHT("000"&amp;AD5786,3))</f>
        <v>0</v>
      </c>
    </row>
    <row r="5787" spans="1:31">
      <c r="A5787" s="60" t="str">
        <f>IF(G5787&amp;Q5787&lt;&gt;"",W5787&amp;Q5787,"")</f>
        <v/>
      </c>
      <c r="B5787" s="60" t="str">
        <f>IF(C5787&lt;&gt;"",LEFT(C5787,9),"")</f>
        <v/>
      </c>
      <c r="V5787" s="60" t="str">
        <f>W5787&amp;H5787</f>
        <v/>
      </c>
      <c r="W5787" s="60" t="str">
        <f>_xlfn.LET(_xlpm.TextCell,TEXT(G5787,"###"),IF(_xlpm.TextCell&lt;&gt;"",IF(StyleSpaceSplit,IFERROR(IF(FIND(" ",_xlpm.TextCell)&gt;=1,MID(_xlpm.TextCell,1,FIND(" ",_xlpm.TextCell)-1),_xlpm.TextCell),_xlpm.TextCell),_xlpm.TextCell),""))</f>
        <v/>
      </c>
      <c r="X5787" s="60" t="str">
        <f>IF(A5787&lt;&gt;"",IFERROR(IF(FIND(" ",G5787)&gt;=1,MID(G5787,FIND(" ",G5787)+1,LEN(G5787)),""),""),"")</f>
        <v/>
      </c>
      <c r="AC5787" s="51">
        <f>IFERROR(VALUE(MID($C5787,1,2)),0)</f>
        <v>0</v>
      </c>
      <c r="AD5787" s="44">
        <f>IFERROR(VALUE(MID($C5787,4,3)),0)</f>
        <v>0</v>
      </c>
      <c r="AE5787" s="51">
        <f>VALUE(RIGHT("00"&amp;AC5787,2)&amp;RIGHT("000"&amp;AD5787,3))</f>
        <v>0</v>
      </c>
    </row>
    <row r="5788" spans="1:31">
      <c r="A5788" s="60" t="str">
        <f>IF(G5788&amp;Q5788&lt;&gt;"",W5788&amp;Q5788,"")</f>
        <v/>
      </c>
      <c r="B5788" s="60" t="str">
        <f>IF(C5788&lt;&gt;"",LEFT(C5788,9),"")</f>
        <v/>
      </c>
      <c r="V5788" s="60" t="str">
        <f>W5788&amp;H5788</f>
        <v/>
      </c>
      <c r="W5788" s="60" t="str">
        <f>_xlfn.LET(_xlpm.TextCell,TEXT(G5788,"###"),IF(_xlpm.TextCell&lt;&gt;"",IF(StyleSpaceSplit,IFERROR(IF(FIND(" ",_xlpm.TextCell)&gt;=1,MID(_xlpm.TextCell,1,FIND(" ",_xlpm.TextCell)-1),_xlpm.TextCell),_xlpm.TextCell),_xlpm.TextCell),""))</f>
        <v/>
      </c>
      <c r="X5788" s="60" t="str">
        <f>IF(A5788&lt;&gt;"",IFERROR(IF(FIND(" ",G5788)&gt;=1,MID(G5788,FIND(" ",G5788)+1,LEN(G5788)),""),""),"")</f>
        <v/>
      </c>
      <c r="AC5788" s="51">
        <f>IFERROR(VALUE(MID($C5788,1,2)),0)</f>
        <v>0</v>
      </c>
      <c r="AD5788" s="44">
        <f>IFERROR(VALUE(MID($C5788,4,3)),0)</f>
        <v>0</v>
      </c>
      <c r="AE5788" s="51">
        <f>VALUE(RIGHT("00"&amp;AC5788,2)&amp;RIGHT("000"&amp;AD5788,3))</f>
        <v>0</v>
      </c>
    </row>
    <row r="5789" spans="1:31">
      <c r="A5789" s="60" t="str">
        <f>IF(G5789&amp;Q5789&lt;&gt;"",W5789&amp;Q5789,"")</f>
        <v/>
      </c>
      <c r="B5789" s="60" t="str">
        <f>IF(C5789&lt;&gt;"",LEFT(C5789,9),"")</f>
        <v/>
      </c>
      <c r="V5789" s="60" t="str">
        <f>W5789&amp;H5789</f>
        <v/>
      </c>
      <c r="W5789" s="60" t="str">
        <f>_xlfn.LET(_xlpm.TextCell,TEXT(G5789,"###"),IF(_xlpm.TextCell&lt;&gt;"",IF(StyleSpaceSplit,IFERROR(IF(FIND(" ",_xlpm.TextCell)&gt;=1,MID(_xlpm.TextCell,1,FIND(" ",_xlpm.TextCell)-1),_xlpm.TextCell),_xlpm.TextCell),_xlpm.TextCell),""))</f>
        <v/>
      </c>
      <c r="X5789" s="60" t="str">
        <f>IF(A5789&lt;&gt;"",IFERROR(IF(FIND(" ",G5789)&gt;=1,MID(G5789,FIND(" ",G5789)+1,LEN(G5789)),""),""),"")</f>
        <v/>
      </c>
      <c r="AC5789" s="51">
        <f>IFERROR(VALUE(MID($C5789,1,2)),0)</f>
        <v>0</v>
      </c>
      <c r="AD5789" s="44">
        <f>IFERROR(VALUE(MID($C5789,4,3)),0)</f>
        <v>0</v>
      </c>
      <c r="AE5789" s="51">
        <f>VALUE(RIGHT("00"&amp;AC5789,2)&amp;RIGHT("000"&amp;AD5789,3))</f>
        <v>0</v>
      </c>
    </row>
    <row r="5790" spans="1:31">
      <c r="A5790" s="60" t="str">
        <f>IF(G5790&amp;Q5790&lt;&gt;"",W5790&amp;Q5790,"")</f>
        <v/>
      </c>
      <c r="B5790" s="60" t="str">
        <f>IF(C5790&lt;&gt;"",LEFT(C5790,9),"")</f>
        <v/>
      </c>
      <c r="V5790" s="60" t="str">
        <f>W5790&amp;H5790</f>
        <v/>
      </c>
      <c r="W5790" s="60" t="str">
        <f>_xlfn.LET(_xlpm.TextCell,TEXT(G5790,"###"),IF(_xlpm.TextCell&lt;&gt;"",IF(StyleSpaceSplit,IFERROR(IF(FIND(" ",_xlpm.TextCell)&gt;=1,MID(_xlpm.TextCell,1,FIND(" ",_xlpm.TextCell)-1),_xlpm.TextCell),_xlpm.TextCell),_xlpm.TextCell),""))</f>
        <v/>
      </c>
      <c r="X5790" s="60" t="str">
        <f>IF(A5790&lt;&gt;"",IFERROR(IF(FIND(" ",G5790)&gt;=1,MID(G5790,FIND(" ",G5790)+1,LEN(G5790)),""),""),"")</f>
        <v/>
      </c>
      <c r="AC5790" s="51">
        <f>IFERROR(VALUE(MID($C5790,1,2)),0)</f>
        <v>0</v>
      </c>
      <c r="AD5790" s="44">
        <f>IFERROR(VALUE(MID($C5790,4,3)),0)</f>
        <v>0</v>
      </c>
      <c r="AE5790" s="51">
        <f>VALUE(RIGHT("00"&amp;AC5790,2)&amp;RIGHT("000"&amp;AD5790,3))</f>
        <v>0</v>
      </c>
    </row>
    <row r="5791" spans="1:31">
      <c r="A5791" s="60" t="str">
        <f>IF(G5791&amp;Q5791&lt;&gt;"",W5791&amp;Q5791,"")</f>
        <v/>
      </c>
      <c r="B5791" s="60" t="str">
        <f>IF(C5791&lt;&gt;"",LEFT(C5791,9),"")</f>
        <v/>
      </c>
      <c r="V5791" s="60" t="str">
        <f>W5791&amp;H5791</f>
        <v/>
      </c>
      <c r="W5791" s="60" t="str">
        <f>_xlfn.LET(_xlpm.TextCell,TEXT(G5791,"###"),IF(_xlpm.TextCell&lt;&gt;"",IF(StyleSpaceSplit,IFERROR(IF(FIND(" ",_xlpm.TextCell)&gt;=1,MID(_xlpm.TextCell,1,FIND(" ",_xlpm.TextCell)-1),_xlpm.TextCell),_xlpm.TextCell),_xlpm.TextCell),""))</f>
        <v/>
      </c>
      <c r="X5791" s="60" t="str">
        <f>IF(A5791&lt;&gt;"",IFERROR(IF(FIND(" ",G5791)&gt;=1,MID(G5791,FIND(" ",G5791)+1,LEN(G5791)),""),""),"")</f>
        <v/>
      </c>
      <c r="AC5791" s="51">
        <f>IFERROR(VALUE(MID($C5791,1,2)),0)</f>
        <v>0</v>
      </c>
      <c r="AD5791" s="44">
        <f>IFERROR(VALUE(MID($C5791,4,3)),0)</f>
        <v>0</v>
      </c>
      <c r="AE5791" s="51">
        <f>VALUE(RIGHT("00"&amp;AC5791,2)&amp;RIGHT("000"&amp;AD5791,3))</f>
        <v>0</v>
      </c>
    </row>
    <row r="5792" spans="1:31">
      <c r="A5792" s="60" t="str">
        <f>IF(G5792&amp;Q5792&lt;&gt;"",W5792&amp;Q5792,"")</f>
        <v/>
      </c>
      <c r="B5792" s="60" t="str">
        <f>IF(C5792&lt;&gt;"",LEFT(C5792,9),"")</f>
        <v/>
      </c>
      <c r="V5792" s="60" t="str">
        <f>W5792&amp;H5792</f>
        <v/>
      </c>
      <c r="W5792" s="60" t="str">
        <f>_xlfn.LET(_xlpm.TextCell,TEXT(G5792,"###"),IF(_xlpm.TextCell&lt;&gt;"",IF(StyleSpaceSplit,IFERROR(IF(FIND(" ",_xlpm.TextCell)&gt;=1,MID(_xlpm.TextCell,1,FIND(" ",_xlpm.TextCell)-1),_xlpm.TextCell),_xlpm.TextCell),_xlpm.TextCell),""))</f>
        <v/>
      </c>
      <c r="X5792" s="60" t="str">
        <f>IF(A5792&lt;&gt;"",IFERROR(IF(FIND(" ",G5792)&gt;=1,MID(G5792,FIND(" ",G5792)+1,LEN(G5792)),""),""),"")</f>
        <v/>
      </c>
      <c r="AC5792" s="51">
        <f>IFERROR(VALUE(MID($C5792,1,2)),0)</f>
        <v>0</v>
      </c>
      <c r="AD5792" s="44">
        <f>IFERROR(VALUE(MID($C5792,4,3)),0)</f>
        <v>0</v>
      </c>
      <c r="AE5792" s="51">
        <f>VALUE(RIGHT("00"&amp;AC5792,2)&amp;RIGHT("000"&amp;AD5792,3))</f>
        <v>0</v>
      </c>
    </row>
    <row r="5793" spans="1:31">
      <c r="A5793" s="60" t="str">
        <f>IF(G5793&amp;Q5793&lt;&gt;"",W5793&amp;Q5793,"")</f>
        <v/>
      </c>
      <c r="B5793" s="60" t="str">
        <f>IF(C5793&lt;&gt;"",LEFT(C5793,9),"")</f>
        <v/>
      </c>
      <c r="V5793" s="60" t="str">
        <f>W5793&amp;H5793</f>
        <v/>
      </c>
      <c r="W5793" s="60" t="str">
        <f>_xlfn.LET(_xlpm.TextCell,TEXT(G5793,"###"),IF(_xlpm.TextCell&lt;&gt;"",IF(StyleSpaceSplit,IFERROR(IF(FIND(" ",_xlpm.TextCell)&gt;=1,MID(_xlpm.TextCell,1,FIND(" ",_xlpm.TextCell)-1),_xlpm.TextCell),_xlpm.TextCell),_xlpm.TextCell),""))</f>
        <v/>
      </c>
      <c r="X5793" s="60" t="str">
        <f>IF(A5793&lt;&gt;"",IFERROR(IF(FIND(" ",G5793)&gt;=1,MID(G5793,FIND(" ",G5793)+1,LEN(G5793)),""),""),"")</f>
        <v/>
      </c>
      <c r="AC5793" s="51">
        <f>IFERROR(VALUE(MID($C5793,1,2)),0)</f>
        <v>0</v>
      </c>
      <c r="AD5793" s="44">
        <f>IFERROR(VALUE(MID($C5793,4,3)),0)</f>
        <v>0</v>
      </c>
      <c r="AE5793" s="51">
        <f>VALUE(RIGHT("00"&amp;AC5793,2)&amp;RIGHT("000"&amp;AD5793,3))</f>
        <v>0</v>
      </c>
    </row>
    <row r="5794" spans="1:31">
      <c r="A5794" s="60" t="str">
        <f>IF(G5794&amp;Q5794&lt;&gt;"",W5794&amp;Q5794,"")</f>
        <v/>
      </c>
      <c r="B5794" s="60" t="str">
        <f>IF(C5794&lt;&gt;"",LEFT(C5794,9),"")</f>
        <v/>
      </c>
      <c r="V5794" s="60" t="str">
        <f>W5794&amp;H5794</f>
        <v/>
      </c>
      <c r="W5794" s="60" t="str">
        <f>_xlfn.LET(_xlpm.TextCell,TEXT(G5794,"###"),IF(_xlpm.TextCell&lt;&gt;"",IF(StyleSpaceSplit,IFERROR(IF(FIND(" ",_xlpm.TextCell)&gt;=1,MID(_xlpm.TextCell,1,FIND(" ",_xlpm.TextCell)-1),_xlpm.TextCell),_xlpm.TextCell),_xlpm.TextCell),""))</f>
        <v/>
      </c>
      <c r="X5794" s="60" t="str">
        <f>IF(A5794&lt;&gt;"",IFERROR(IF(FIND(" ",G5794)&gt;=1,MID(G5794,FIND(" ",G5794)+1,LEN(G5794)),""),""),"")</f>
        <v/>
      </c>
      <c r="AC5794" s="51">
        <f>IFERROR(VALUE(MID($C5794,1,2)),0)</f>
        <v>0</v>
      </c>
      <c r="AD5794" s="44">
        <f>IFERROR(VALUE(MID($C5794,4,3)),0)</f>
        <v>0</v>
      </c>
      <c r="AE5794" s="51">
        <f>VALUE(RIGHT("00"&amp;AC5794,2)&amp;RIGHT("000"&amp;AD5794,3))</f>
        <v>0</v>
      </c>
    </row>
    <row r="5795" spans="1:31">
      <c r="A5795" s="60" t="str">
        <f>IF(G5795&amp;Q5795&lt;&gt;"",W5795&amp;Q5795,"")</f>
        <v/>
      </c>
      <c r="B5795" s="60" t="str">
        <f>IF(C5795&lt;&gt;"",LEFT(C5795,9),"")</f>
        <v/>
      </c>
      <c r="V5795" s="60" t="str">
        <f>W5795&amp;H5795</f>
        <v/>
      </c>
      <c r="W5795" s="60" t="str">
        <f>_xlfn.LET(_xlpm.TextCell,TEXT(G5795,"###"),IF(_xlpm.TextCell&lt;&gt;"",IF(StyleSpaceSplit,IFERROR(IF(FIND(" ",_xlpm.TextCell)&gt;=1,MID(_xlpm.TextCell,1,FIND(" ",_xlpm.TextCell)-1),_xlpm.TextCell),_xlpm.TextCell),_xlpm.TextCell),""))</f>
        <v/>
      </c>
      <c r="X5795" s="60" t="str">
        <f>IF(A5795&lt;&gt;"",IFERROR(IF(FIND(" ",G5795)&gt;=1,MID(G5795,FIND(" ",G5795)+1,LEN(G5795)),""),""),"")</f>
        <v/>
      </c>
      <c r="AC5795" s="51">
        <f>IFERROR(VALUE(MID($C5795,1,2)),0)</f>
        <v>0</v>
      </c>
      <c r="AD5795" s="44">
        <f>IFERROR(VALUE(MID($C5795,4,3)),0)</f>
        <v>0</v>
      </c>
      <c r="AE5795" s="51">
        <f>VALUE(RIGHT("00"&amp;AC5795,2)&amp;RIGHT("000"&amp;AD5795,3))</f>
        <v>0</v>
      </c>
    </row>
    <row r="5796" spans="1:31">
      <c r="A5796" s="60" t="str">
        <f>IF(G5796&amp;Q5796&lt;&gt;"",W5796&amp;Q5796,"")</f>
        <v/>
      </c>
      <c r="B5796" s="60" t="str">
        <f>IF(C5796&lt;&gt;"",LEFT(C5796,9),"")</f>
        <v/>
      </c>
      <c r="V5796" s="60" t="str">
        <f>W5796&amp;H5796</f>
        <v/>
      </c>
      <c r="W5796" s="60" t="str">
        <f>_xlfn.LET(_xlpm.TextCell,TEXT(G5796,"###"),IF(_xlpm.TextCell&lt;&gt;"",IF(StyleSpaceSplit,IFERROR(IF(FIND(" ",_xlpm.TextCell)&gt;=1,MID(_xlpm.TextCell,1,FIND(" ",_xlpm.TextCell)-1),_xlpm.TextCell),_xlpm.TextCell),_xlpm.TextCell),""))</f>
        <v/>
      </c>
      <c r="X5796" s="60" t="str">
        <f>IF(A5796&lt;&gt;"",IFERROR(IF(FIND(" ",G5796)&gt;=1,MID(G5796,FIND(" ",G5796)+1,LEN(G5796)),""),""),"")</f>
        <v/>
      </c>
      <c r="AC5796" s="51">
        <f>IFERROR(VALUE(MID($C5796,1,2)),0)</f>
        <v>0</v>
      </c>
      <c r="AD5796" s="44">
        <f>IFERROR(VALUE(MID($C5796,4,3)),0)</f>
        <v>0</v>
      </c>
      <c r="AE5796" s="51">
        <f>VALUE(RIGHT("00"&amp;AC5796,2)&amp;RIGHT("000"&amp;AD5796,3))</f>
        <v>0</v>
      </c>
    </row>
    <row r="5797" spans="1:31">
      <c r="A5797" s="60" t="str">
        <f>IF(G5797&amp;Q5797&lt;&gt;"",W5797&amp;Q5797,"")</f>
        <v/>
      </c>
      <c r="B5797" s="60" t="str">
        <f>IF(C5797&lt;&gt;"",LEFT(C5797,9),"")</f>
        <v/>
      </c>
      <c r="V5797" s="60" t="str">
        <f>W5797&amp;H5797</f>
        <v/>
      </c>
      <c r="W5797" s="60" t="str">
        <f>_xlfn.LET(_xlpm.TextCell,TEXT(G5797,"###"),IF(_xlpm.TextCell&lt;&gt;"",IF(StyleSpaceSplit,IFERROR(IF(FIND(" ",_xlpm.TextCell)&gt;=1,MID(_xlpm.TextCell,1,FIND(" ",_xlpm.TextCell)-1),_xlpm.TextCell),_xlpm.TextCell),_xlpm.TextCell),""))</f>
        <v/>
      </c>
      <c r="X5797" s="60" t="str">
        <f>IF(A5797&lt;&gt;"",IFERROR(IF(FIND(" ",G5797)&gt;=1,MID(G5797,FIND(" ",G5797)+1,LEN(G5797)),""),""),"")</f>
        <v/>
      </c>
      <c r="AC5797" s="51">
        <f>IFERROR(VALUE(MID($C5797,1,2)),0)</f>
        <v>0</v>
      </c>
      <c r="AD5797" s="44">
        <f>IFERROR(VALUE(MID($C5797,4,3)),0)</f>
        <v>0</v>
      </c>
      <c r="AE5797" s="51">
        <f>VALUE(RIGHT("00"&amp;AC5797,2)&amp;RIGHT("000"&amp;AD5797,3))</f>
        <v>0</v>
      </c>
    </row>
    <row r="5798" spans="1:31">
      <c r="A5798" s="60" t="str">
        <f>IF(G5798&amp;Q5798&lt;&gt;"",W5798&amp;Q5798,"")</f>
        <v/>
      </c>
      <c r="B5798" s="60" t="str">
        <f>IF(C5798&lt;&gt;"",LEFT(C5798,9),"")</f>
        <v/>
      </c>
      <c r="V5798" s="60" t="str">
        <f>W5798&amp;H5798</f>
        <v/>
      </c>
      <c r="W5798" s="60" t="str">
        <f>_xlfn.LET(_xlpm.TextCell,TEXT(G5798,"###"),IF(_xlpm.TextCell&lt;&gt;"",IF(StyleSpaceSplit,IFERROR(IF(FIND(" ",_xlpm.TextCell)&gt;=1,MID(_xlpm.TextCell,1,FIND(" ",_xlpm.TextCell)-1),_xlpm.TextCell),_xlpm.TextCell),_xlpm.TextCell),""))</f>
        <v/>
      </c>
      <c r="X5798" s="60" t="str">
        <f>IF(A5798&lt;&gt;"",IFERROR(IF(FIND(" ",G5798)&gt;=1,MID(G5798,FIND(" ",G5798)+1,LEN(G5798)),""),""),"")</f>
        <v/>
      </c>
      <c r="AC5798" s="51">
        <f>IFERROR(VALUE(MID($C5798,1,2)),0)</f>
        <v>0</v>
      </c>
      <c r="AD5798" s="44">
        <f>IFERROR(VALUE(MID($C5798,4,3)),0)</f>
        <v>0</v>
      </c>
      <c r="AE5798" s="51">
        <f>VALUE(RIGHT("00"&amp;AC5798,2)&amp;RIGHT("000"&amp;AD5798,3))</f>
        <v>0</v>
      </c>
    </row>
    <row r="5799" spans="1:31">
      <c r="A5799" s="60" t="str">
        <f>IF(G5799&amp;Q5799&lt;&gt;"",W5799&amp;Q5799,"")</f>
        <v/>
      </c>
      <c r="B5799" s="60" t="str">
        <f>IF(C5799&lt;&gt;"",LEFT(C5799,9),"")</f>
        <v/>
      </c>
      <c r="V5799" s="60" t="str">
        <f>W5799&amp;H5799</f>
        <v/>
      </c>
      <c r="W5799" s="60" t="str">
        <f>_xlfn.LET(_xlpm.TextCell,TEXT(G5799,"###"),IF(_xlpm.TextCell&lt;&gt;"",IF(StyleSpaceSplit,IFERROR(IF(FIND(" ",_xlpm.TextCell)&gt;=1,MID(_xlpm.TextCell,1,FIND(" ",_xlpm.TextCell)-1),_xlpm.TextCell),_xlpm.TextCell),_xlpm.TextCell),""))</f>
        <v/>
      </c>
      <c r="X5799" s="60" t="str">
        <f>IF(A5799&lt;&gt;"",IFERROR(IF(FIND(" ",G5799)&gt;=1,MID(G5799,FIND(" ",G5799)+1,LEN(G5799)),""),""),"")</f>
        <v/>
      </c>
      <c r="AC5799" s="51">
        <f>IFERROR(VALUE(MID($C5799,1,2)),0)</f>
        <v>0</v>
      </c>
      <c r="AD5799" s="44">
        <f>IFERROR(VALUE(MID($C5799,4,3)),0)</f>
        <v>0</v>
      </c>
      <c r="AE5799" s="51">
        <f>VALUE(RIGHT("00"&amp;AC5799,2)&amp;RIGHT("000"&amp;AD5799,3))</f>
        <v>0</v>
      </c>
    </row>
    <row r="5800" spans="1:31">
      <c r="A5800" s="60" t="str">
        <f>IF(G5800&amp;Q5800&lt;&gt;"",W5800&amp;Q5800,"")</f>
        <v/>
      </c>
      <c r="B5800" s="60" t="str">
        <f>IF(C5800&lt;&gt;"",LEFT(C5800,9),"")</f>
        <v/>
      </c>
      <c r="V5800" s="60" t="str">
        <f>W5800&amp;H5800</f>
        <v/>
      </c>
      <c r="W5800" s="60" t="str">
        <f>_xlfn.LET(_xlpm.TextCell,TEXT(G5800,"###"),IF(_xlpm.TextCell&lt;&gt;"",IF(StyleSpaceSplit,IFERROR(IF(FIND(" ",_xlpm.TextCell)&gt;=1,MID(_xlpm.TextCell,1,FIND(" ",_xlpm.TextCell)-1),_xlpm.TextCell),_xlpm.TextCell),_xlpm.TextCell),""))</f>
        <v/>
      </c>
      <c r="X5800" s="60" t="str">
        <f>IF(A5800&lt;&gt;"",IFERROR(IF(FIND(" ",G5800)&gt;=1,MID(G5800,FIND(" ",G5800)+1,LEN(G5800)),""),""),"")</f>
        <v/>
      </c>
      <c r="AC5800" s="51">
        <f>IFERROR(VALUE(MID($C5800,1,2)),0)</f>
        <v>0</v>
      </c>
      <c r="AD5800" s="44">
        <f>IFERROR(VALUE(MID($C5800,4,3)),0)</f>
        <v>0</v>
      </c>
      <c r="AE5800" s="51">
        <f>VALUE(RIGHT("00"&amp;AC5800,2)&amp;RIGHT("000"&amp;AD5800,3))</f>
        <v>0</v>
      </c>
    </row>
    <row r="5801" spans="1:31">
      <c r="A5801" s="60" t="str">
        <f>IF(G5801&amp;Q5801&lt;&gt;"",W5801&amp;Q5801,"")</f>
        <v/>
      </c>
      <c r="B5801" s="60" t="str">
        <f>IF(C5801&lt;&gt;"",LEFT(C5801,9),"")</f>
        <v/>
      </c>
      <c r="V5801" s="60" t="str">
        <f>W5801&amp;H5801</f>
        <v/>
      </c>
      <c r="W5801" s="60" t="str">
        <f>_xlfn.LET(_xlpm.TextCell,TEXT(G5801,"###"),IF(_xlpm.TextCell&lt;&gt;"",IF(StyleSpaceSplit,IFERROR(IF(FIND(" ",_xlpm.TextCell)&gt;=1,MID(_xlpm.TextCell,1,FIND(" ",_xlpm.TextCell)-1),_xlpm.TextCell),_xlpm.TextCell),_xlpm.TextCell),""))</f>
        <v/>
      </c>
      <c r="X5801" s="60" t="str">
        <f>IF(A5801&lt;&gt;"",IFERROR(IF(FIND(" ",G5801)&gt;=1,MID(G5801,FIND(" ",G5801)+1,LEN(G5801)),""),""),"")</f>
        <v/>
      </c>
      <c r="AC5801" s="51">
        <f>IFERROR(VALUE(MID($C5801,1,2)),0)</f>
        <v>0</v>
      </c>
      <c r="AD5801" s="44">
        <f>IFERROR(VALUE(MID($C5801,4,3)),0)</f>
        <v>0</v>
      </c>
      <c r="AE5801" s="51">
        <f>VALUE(RIGHT("00"&amp;AC5801,2)&amp;RIGHT("000"&amp;AD5801,3))</f>
        <v>0</v>
      </c>
    </row>
    <row r="5802" spans="1:31">
      <c r="A5802" s="60" t="str">
        <f>IF(G5802&amp;Q5802&lt;&gt;"",W5802&amp;Q5802,"")</f>
        <v/>
      </c>
      <c r="B5802" s="60" t="str">
        <f>IF(C5802&lt;&gt;"",LEFT(C5802,9),"")</f>
        <v/>
      </c>
      <c r="V5802" s="60" t="str">
        <f>W5802&amp;H5802</f>
        <v/>
      </c>
      <c r="W5802" s="60" t="str">
        <f>_xlfn.LET(_xlpm.TextCell,TEXT(G5802,"###"),IF(_xlpm.TextCell&lt;&gt;"",IF(StyleSpaceSplit,IFERROR(IF(FIND(" ",_xlpm.TextCell)&gt;=1,MID(_xlpm.TextCell,1,FIND(" ",_xlpm.TextCell)-1),_xlpm.TextCell),_xlpm.TextCell),_xlpm.TextCell),""))</f>
        <v/>
      </c>
      <c r="X5802" s="60" t="str">
        <f>IF(A5802&lt;&gt;"",IFERROR(IF(FIND(" ",G5802)&gt;=1,MID(G5802,FIND(" ",G5802)+1,LEN(G5802)),""),""),"")</f>
        <v/>
      </c>
      <c r="AC5802" s="51">
        <f>IFERROR(VALUE(MID($C5802,1,2)),0)</f>
        <v>0</v>
      </c>
      <c r="AD5802" s="44">
        <f>IFERROR(VALUE(MID($C5802,4,3)),0)</f>
        <v>0</v>
      </c>
      <c r="AE5802" s="51">
        <f>VALUE(RIGHT("00"&amp;AC5802,2)&amp;RIGHT("000"&amp;AD5802,3))</f>
        <v>0</v>
      </c>
    </row>
    <row r="5803" spans="1:31">
      <c r="A5803" s="60" t="str">
        <f>IF(G5803&amp;Q5803&lt;&gt;"",W5803&amp;Q5803,"")</f>
        <v/>
      </c>
      <c r="B5803" s="60" t="str">
        <f>IF(C5803&lt;&gt;"",LEFT(C5803,9),"")</f>
        <v/>
      </c>
      <c r="V5803" s="60" t="str">
        <f>W5803&amp;H5803</f>
        <v/>
      </c>
      <c r="W5803" s="60" t="str">
        <f>_xlfn.LET(_xlpm.TextCell,TEXT(G5803,"###"),IF(_xlpm.TextCell&lt;&gt;"",IF(StyleSpaceSplit,IFERROR(IF(FIND(" ",_xlpm.TextCell)&gt;=1,MID(_xlpm.TextCell,1,FIND(" ",_xlpm.TextCell)-1),_xlpm.TextCell),_xlpm.TextCell),_xlpm.TextCell),""))</f>
        <v/>
      </c>
      <c r="X5803" s="60" t="str">
        <f>IF(A5803&lt;&gt;"",IFERROR(IF(FIND(" ",G5803)&gt;=1,MID(G5803,FIND(" ",G5803)+1,LEN(G5803)),""),""),"")</f>
        <v/>
      </c>
      <c r="AC5803" s="51">
        <f>IFERROR(VALUE(MID($C5803,1,2)),0)</f>
        <v>0</v>
      </c>
      <c r="AD5803" s="44">
        <f>IFERROR(VALUE(MID($C5803,4,3)),0)</f>
        <v>0</v>
      </c>
      <c r="AE5803" s="51">
        <f>VALUE(RIGHT("00"&amp;AC5803,2)&amp;RIGHT("000"&amp;AD5803,3))</f>
        <v>0</v>
      </c>
    </row>
    <row r="5804" spans="1:31">
      <c r="A5804" s="60" t="str">
        <f>IF(G5804&amp;Q5804&lt;&gt;"",W5804&amp;Q5804,"")</f>
        <v/>
      </c>
      <c r="B5804" s="60" t="str">
        <f>IF(C5804&lt;&gt;"",LEFT(C5804,9),"")</f>
        <v/>
      </c>
      <c r="V5804" s="60" t="str">
        <f>W5804&amp;H5804</f>
        <v/>
      </c>
      <c r="W5804" s="60" t="str">
        <f>_xlfn.LET(_xlpm.TextCell,TEXT(G5804,"###"),IF(_xlpm.TextCell&lt;&gt;"",IF(StyleSpaceSplit,IFERROR(IF(FIND(" ",_xlpm.TextCell)&gt;=1,MID(_xlpm.TextCell,1,FIND(" ",_xlpm.TextCell)-1),_xlpm.TextCell),_xlpm.TextCell),_xlpm.TextCell),""))</f>
        <v/>
      </c>
      <c r="X5804" s="60" t="str">
        <f>IF(A5804&lt;&gt;"",IFERROR(IF(FIND(" ",G5804)&gt;=1,MID(G5804,FIND(" ",G5804)+1,LEN(G5804)),""),""),"")</f>
        <v/>
      </c>
      <c r="AC5804" s="51">
        <f>IFERROR(VALUE(MID($C5804,1,2)),0)</f>
        <v>0</v>
      </c>
      <c r="AD5804" s="44">
        <f>IFERROR(VALUE(MID($C5804,4,3)),0)</f>
        <v>0</v>
      </c>
      <c r="AE5804" s="51">
        <f>VALUE(RIGHT("00"&amp;AC5804,2)&amp;RIGHT("000"&amp;AD5804,3))</f>
        <v>0</v>
      </c>
    </row>
    <row r="5805" spans="1:31">
      <c r="A5805" s="60" t="str">
        <f>IF(G5805&amp;Q5805&lt;&gt;"",W5805&amp;Q5805,"")</f>
        <v/>
      </c>
      <c r="B5805" s="60" t="str">
        <f>IF(C5805&lt;&gt;"",LEFT(C5805,9),"")</f>
        <v/>
      </c>
      <c r="V5805" s="60" t="str">
        <f>W5805&amp;H5805</f>
        <v/>
      </c>
      <c r="W5805" s="60" t="str">
        <f>_xlfn.LET(_xlpm.TextCell,TEXT(G5805,"###"),IF(_xlpm.TextCell&lt;&gt;"",IF(StyleSpaceSplit,IFERROR(IF(FIND(" ",_xlpm.TextCell)&gt;=1,MID(_xlpm.TextCell,1,FIND(" ",_xlpm.TextCell)-1),_xlpm.TextCell),_xlpm.TextCell),_xlpm.TextCell),""))</f>
        <v/>
      </c>
      <c r="X5805" s="60" t="str">
        <f>IF(A5805&lt;&gt;"",IFERROR(IF(FIND(" ",G5805)&gt;=1,MID(G5805,FIND(" ",G5805)+1,LEN(G5805)),""),""),"")</f>
        <v/>
      </c>
      <c r="AC5805" s="51">
        <f>IFERROR(VALUE(MID($C5805,1,2)),0)</f>
        <v>0</v>
      </c>
      <c r="AD5805" s="44">
        <f>IFERROR(VALUE(MID($C5805,4,3)),0)</f>
        <v>0</v>
      </c>
      <c r="AE5805" s="51">
        <f>VALUE(RIGHT("00"&amp;AC5805,2)&amp;RIGHT("000"&amp;AD5805,3))</f>
        <v>0</v>
      </c>
    </row>
    <row r="5806" spans="1:31">
      <c r="A5806" s="60" t="str">
        <f>IF(G5806&amp;Q5806&lt;&gt;"",W5806&amp;Q5806,"")</f>
        <v/>
      </c>
      <c r="B5806" s="60" t="str">
        <f>IF(C5806&lt;&gt;"",LEFT(C5806,9),"")</f>
        <v/>
      </c>
      <c r="V5806" s="60" t="str">
        <f>W5806&amp;H5806</f>
        <v/>
      </c>
      <c r="W5806" s="60" t="str">
        <f>_xlfn.LET(_xlpm.TextCell,TEXT(G5806,"###"),IF(_xlpm.TextCell&lt;&gt;"",IF(StyleSpaceSplit,IFERROR(IF(FIND(" ",_xlpm.TextCell)&gt;=1,MID(_xlpm.TextCell,1,FIND(" ",_xlpm.TextCell)-1),_xlpm.TextCell),_xlpm.TextCell),_xlpm.TextCell),""))</f>
        <v/>
      </c>
      <c r="X5806" s="60" t="str">
        <f>IF(A5806&lt;&gt;"",IFERROR(IF(FIND(" ",G5806)&gt;=1,MID(G5806,FIND(" ",G5806)+1,LEN(G5806)),""),""),"")</f>
        <v/>
      </c>
      <c r="AC5806" s="51">
        <f>IFERROR(VALUE(MID($C5806,1,2)),0)</f>
        <v>0</v>
      </c>
      <c r="AD5806" s="44">
        <f>IFERROR(VALUE(MID($C5806,4,3)),0)</f>
        <v>0</v>
      </c>
      <c r="AE5806" s="51">
        <f>VALUE(RIGHT("00"&amp;AC5806,2)&amp;RIGHT("000"&amp;AD5806,3))</f>
        <v>0</v>
      </c>
    </row>
    <row r="5807" spans="1:31">
      <c r="A5807" s="60" t="str">
        <f>IF(G5807&amp;Q5807&lt;&gt;"",W5807&amp;Q5807,"")</f>
        <v/>
      </c>
      <c r="B5807" s="60" t="str">
        <f>IF(C5807&lt;&gt;"",LEFT(C5807,9),"")</f>
        <v/>
      </c>
      <c r="V5807" s="60" t="str">
        <f>W5807&amp;H5807</f>
        <v/>
      </c>
      <c r="W5807" s="60" t="str">
        <f>_xlfn.LET(_xlpm.TextCell,TEXT(G5807,"###"),IF(_xlpm.TextCell&lt;&gt;"",IF(StyleSpaceSplit,IFERROR(IF(FIND(" ",_xlpm.TextCell)&gt;=1,MID(_xlpm.TextCell,1,FIND(" ",_xlpm.TextCell)-1),_xlpm.TextCell),_xlpm.TextCell),_xlpm.TextCell),""))</f>
        <v/>
      </c>
      <c r="X5807" s="60" t="str">
        <f>IF(A5807&lt;&gt;"",IFERROR(IF(FIND(" ",G5807)&gt;=1,MID(G5807,FIND(" ",G5807)+1,LEN(G5807)),""),""),"")</f>
        <v/>
      </c>
      <c r="AC5807" s="51">
        <f>IFERROR(VALUE(MID($C5807,1,2)),0)</f>
        <v>0</v>
      </c>
      <c r="AD5807" s="44">
        <f>IFERROR(VALUE(MID($C5807,4,3)),0)</f>
        <v>0</v>
      </c>
      <c r="AE5807" s="51">
        <f>VALUE(RIGHT("00"&amp;AC5807,2)&amp;RIGHT("000"&amp;AD5807,3))</f>
        <v>0</v>
      </c>
    </row>
    <row r="5808" spans="1:31">
      <c r="A5808" s="60" t="str">
        <f>IF(G5808&amp;Q5808&lt;&gt;"",W5808&amp;Q5808,"")</f>
        <v/>
      </c>
      <c r="B5808" s="60" t="str">
        <f>IF(C5808&lt;&gt;"",LEFT(C5808,9),"")</f>
        <v/>
      </c>
      <c r="V5808" s="60" t="str">
        <f>W5808&amp;H5808</f>
        <v/>
      </c>
      <c r="W5808" s="60" t="str">
        <f>_xlfn.LET(_xlpm.TextCell,TEXT(G5808,"###"),IF(_xlpm.TextCell&lt;&gt;"",IF(StyleSpaceSplit,IFERROR(IF(FIND(" ",_xlpm.TextCell)&gt;=1,MID(_xlpm.TextCell,1,FIND(" ",_xlpm.TextCell)-1),_xlpm.TextCell),_xlpm.TextCell),_xlpm.TextCell),""))</f>
        <v/>
      </c>
      <c r="X5808" s="60" t="str">
        <f>IF(A5808&lt;&gt;"",IFERROR(IF(FIND(" ",G5808)&gt;=1,MID(G5808,FIND(" ",G5808)+1,LEN(G5808)),""),""),"")</f>
        <v/>
      </c>
      <c r="AC5808" s="51">
        <f>IFERROR(VALUE(MID($C5808,1,2)),0)</f>
        <v>0</v>
      </c>
      <c r="AD5808" s="44">
        <f>IFERROR(VALUE(MID($C5808,4,3)),0)</f>
        <v>0</v>
      </c>
      <c r="AE5808" s="51">
        <f>VALUE(RIGHT("00"&amp;AC5808,2)&amp;RIGHT("000"&amp;AD5808,3))</f>
        <v>0</v>
      </c>
    </row>
    <row r="5809" spans="1:31">
      <c r="A5809" s="60" t="str">
        <f>IF(G5809&amp;Q5809&lt;&gt;"",W5809&amp;Q5809,"")</f>
        <v/>
      </c>
      <c r="B5809" s="60" t="str">
        <f>IF(C5809&lt;&gt;"",LEFT(C5809,9),"")</f>
        <v/>
      </c>
      <c r="V5809" s="60" t="str">
        <f>W5809&amp;H5809</f>
        <v/>
      </c>
      <c r="W5809" s="60" t="str">
        <f>_xlfn.LET(_xlpm.TextCell,TEXT(G5809,"###"),IF(_xlpm.TextCell&lt;&gt;"",IF(StyleSpaceSplit,IFERROR(IF(FIND(" ",_xlpm.TextCell)&gt;=1,MID(_xlpm.TextCell,1,FIND(" ",_xlpm.TextCell)-1),_xlpm.TextCell),_xlpm.TextCell),_xlpm.TextCell),""))</f>
        <v/>
      </c>
      <c r="X5809" s="60" t="str">
        <f>IF(A5809&lt;&gt;"",IFERROR(IF(FIND(" ",G5809)&gt;=1,MID(G5809,FIND(" ",G5809)+1,LEN(G5809)),""),""),"")</f>
        <v/>
      </c>
      <c r="AC5809" s="51">
        <f>IFERROR(VALUE(MID($C5809,1,2)),0)</f>
        <v>0</v>
      </c>
      <c r="AD5809" s="44">
        <f>IFERROR(VALUE(MID($C5809,4,3)),0)</f>
        <v>0</v>
      </c>
      <c r="AE5809" s="51">
        <f>VALUE(RIGHT("00"&amp;AC5809,2)&amp;RIGHT("000"&amp;AD5809,3))</f>
        <v>0</v>
      </c>
    </row>
    <row r="5810" spans="1:31">
      <c r="A5810" s="60" t="str">
        <f>IF(G5810&amp;Q5810&lt;&gt;"",W5810&amp;Q5810,"")</f>
        <v/>
      </c>
      <c r="B5810" s="60" t="str">
        <f>IF(C5810&lt;&gt;"",LEFT(C5810,9),"")</f>
        <v/>
      </c>
      <c r="V5810" s="60" t="str">
        <f>W5810&amp;H5810</f>
        <v/>
      </c>
      <c r="W5810" s="60" t="str">
        <f>_xlfn.LET(_xlpm.TextCell,TEXT(G5810,"###"),IF(_xlpm.TextCell&lt;&gt;"",IF(StyleSpaceSplit,IFERROR(IF(FIND(" ",_xlpm.TextCell)&gt;=1,MID(_xlpm.TextCell,1,FIND(" ",_xlpm.TextCell)-1),_xlpm.TextCell),_xlpm.TextCell),_xlpm.TextCell),""))</f>
        <v/>
      </c>
      <c r="X5810" s="60" t="str">
        <f>IF(A5810&lt;&gt;"",IFERROR(IF(FIND(" ",G5810)&gt;=1,MID(G5810,FIND(" ",G5810)+1,LEN(G5810)),""),""),"")</f>
        <v/>
      </c>
      <c r="AC5810" s="51">
        <f>IFERROR(VALUE(MID($C5810,1,2)),0)</f>
        <v>0</v>
      </c>
      <c r="AD5810" s="44">
        <f>IFERROR(VALUE(MID($C5810,4,3)),0)</f>
        <v>0</v>
      </c>
      <c r="AE5810" s="51">
        <f>VALUE(RIGHT("00"&amp;AC5810,2)&amp;RIGHT("000"&amp;AD5810,3))</f>
        <v>0</v>
      </c>
    </row>
    <row r="5811" spans="1:31">
      <c r="A5811" s="60" t="str">
        <f>IF(G5811&amp;Q5811&lt;&gt;"",W5811&amp;Q5811,"")</f>
        <v/>
      </c>
      <c r="B5811" s="60" t="str">
        <f>IF(C5811&lt;&gt;"",LEFT(C5811,9),"")</f>
        <v/>
      </c>
      <c r="V5811" s="60" t="str">
        <f>W5811&amp;H5811</f>
        <v/>
      </c>
      <c r="W5811" s="60" t="str">
        <f>_xlfn.LET(_xlpm.TextCell,TEXT(G5811,"###"),IF(_xlpm.TextCell&lt;&gt;"",IF(StyleSpaceSplit,IFERROR(IF(FIND(" ",_xlpm.TextCell)&gt;=1,MID(_xlpm.TextCell,1,FIND(" ",_xlpm.TextCell)-1),_xlpm.TextCell),_xlpm.TextCell),_xlpm.TextCell),""))</f>
        <v/>
      </c>
      <c r="X5811" s="60" t="str">
        <f>IF(A5811&lt;&gt;"",IFERROR(IF(FIND(" ",G5811)&gt;=1,MID(G5811,FIND(" ",G5811)+1,LEN(G5811)),""),""),"")</f>
        <v/>
      </c>
      <c r="AC5811" s="51">
        <f>IFERROR(VALUE(MID($C5811,1,2)),0)</f>
        <v>0</v>
      </c>
      <c r="AD5811" s="44">
        <f>IFERROR(VALUE(MID($C5811,4,3)),0)</f>
        <v>0</v>
      </c>
      <c r="AE5811" s="51">
        <f>VALUE(RIGHT("00"&amp;AC5811,2)&amp;RIGHT("000"&amp;AD5811,3))</f>
        <v>0</v>
      </c>
    </row>
    <row r="5812" spans="1:31">
      <c r="A5812" s="60" t="str">
        <f>IF(G5812&amp;Q5812&lt;&gt;"",W5812&amp;Q5812,"")</f>
        <v/>
      </c>
      <c r="B5812" s="60" t="str">
        <f>IF(C5812&lt;&gt;"",LEFT(C5812,9),"")</f>
        <v/>
      </c>
      <c r="V5812" s="60" t="str">
        <f>W5812&amp;H5812</f>
        <v/>
      </c>
      <c r="W5812" s="60" t="str">
        <f>_xlfn.LET(_xlpm.TextCell,TEXT(G5812,"###"),IF(_xlpm.TextCell&lt;&gt;"",IF(StyleSpaceSplit,IFERROR(IF(FIND(" ",_xlpm.TextCell)&gt;=1,MID(_xlpm.TextCell,1,FIND(" ",_xlpm.TextCell)-1),_xlpm.TextCell),_xlpm.TextCell),_xlpm.TextCell),""))</f>
        <v/>
      </c>
      <c r="X5812" s="60" t="str">
        <f>IF(A5812&lt;&gt;"",IFERROR(IF(FIND(" ",G5812)&gt;=1,MID(G5812,FIND(" ",G5812)+1,LEN(G5812)),""),""),"")</f>
        <v/>
      </c>
      <c r="AC5812" s="51">
        <f>IFERROR(VALUE(MID($C5812,1,2)),0)</f>
        <v>0</v>
      </c>
      <c r="AD5812" s="44">
        <f>IFERROR(VALUE(MID($C5812,4,3)),0)</f>
        <v>0</v>
      </c>
      <c r="AE5812" s="51">
        <f>VALUE(RIGHT("00"&amp;AC5812,2)&amp;RIGHT("000"&amp;AD5812,3))</f>
        <v>0</v>
      </c>
    </row>
    <row r="5813" spans="1:31">
      <c r="A5813" s="60" t="str">
        <f>IF(G5813&amp;Q5813&lt;&gt;"",W5813&amp;Q5813,"")</f>
        <v/>
      </c>
      <c r="B5813" s="60" t="str">
        <f>IF(C5813&lt;&gt;"",LEFT(C5813,9),"")</f>
        <v/>
      </c>
      <c r="V5813" s="60" t="str">
        <f>W5813&amp;H5813</f>
        <v/>
      </c>
      <c r="W5813" s="60" t="str">
        <f>_xlfn.LET(_xlpm.TextCell,TEXT(G5813,"###"),IF(_xlpm.TextCell&lt;&gt;"",IF(StyleSpaceSplit,IFERROR(IF(FIND(" ",_xlpm.TextCell)&gt;=1,MID(_xlpm.TextCell,1,FIND(" ",_xlpm.TextCell)-1),_xlpm.TextCell),_xlpm.TextCell),_xlpm.TextCell),""))</f>
        <v/>
      </c>
      <c r="X5813" s="60" t="str">
        <f>IF(A5813&lt;&gt;"",IFERROR(IF(FIND(" ",G5813)&gt;=1,MID(G5813,FIND(" ",G5813)+1,LEN(G5813)),""),""),"")</f>
        <v/>
      </c>
      <c r="AC5813" s="51">
        <f>IFERROR(VALUE(MID($C5813,1,2)),0)</f>
        <v>0</v>
      </c>
      <c r="AD5813" s="44">
        <f>IFERROR(VALUE(MID($C5813,4,3)),0)</f>
        <v>0</v>
      </c>
      <c r="AE5813" s="51">
        <f>VALUE(RIGHT("00"&amp;AC5813,2)&amp;RIGHT("000"&amp;AD5813,3))</f>
        <v>0</v>
      </c>
    </row>
    <row r="5814" spans="1:31">
      <c r="A5814" s="60" t="str">
        <f>IF(G5814&amp;Q5814&lt;&gt;"",W5814&amp;Q5814,"")</f>
        <v/>
      </c>
      <c r="B5814" s="60" t="str">
        <f>IF(C5814&lt;&gt;"",LEFT(C5814,9),"")</f>
        <v/>
      </c>
      <c r="V5814" s="60" t="str">
        <f>W5814&amp;H5814</f>
        <v/>
      </c>
      <c r="W5814" s="60" t="str">
        <f>_xlfn.LET(_xlpm.TextCell,TEXT(G5814,"###"),IF(_xlpm.TextCell&lt;&gt;"",IF(StyleSpaceSplit,IFERROR(IF(FIND(" ",_xlpm.TextCell)&gt;=1,MID(_xlpm.TextCell,1,FIND(" ",_xlpm.TextCell)-1),_xlpm.TextCell),_xlpm.TextCell),_xlpm.TextCell),""))</f>
        <v/>
      </c>
      <c r="X5814" s="60" t="str">
        <f>IF(A5814&lt;&gt;"",IFERROR(IF(FIND(" ",G5814)&gt;=1,MID(G5814,FIND(" ",G5814)+1,LEN(G5814)),""),""),"")</f>
        <v/>
      </c>
      <c r="AC5814" s="51">
        <f>IFERROR(VALUE(MID($C5814,1,2)),0)</f>
        <v>0</v>
      </c>
      <c r="AD5814" s="44">
        <f>IFERROR(VALUE(MID($C5814,4,3)),0)</f>
        <v>0</v>
      </c>
      <c r="AE5814" s="51">
        <f>VALUE(RIGHT("00"&amp;AC5814,2)&amp;RIGHT("000"&amp;AD5814,3))</f>
        <v>0</v>
      </c>
    </row>
    <row r="5815" spans="1:31">
      <c r="A5815" s="60" t="str">
        <f>IF(G5815&amp;Q5815&lt;&gt;"",W5815&amp;Q5815,"")</f>
        <v/>
      </c>
      <c r="B5815" s="60" t="str">
        <f>IF(C5815&lt;&gt;"",LEFT(C5815,9),"")</f>
        <v/>
      </c>
      <c r="V5815" s="60" t="str">
        <f>W5815&amp;H5815</f>
        <v/>
      </c>
      <c r="W5815" s="60" t="str">
        <f>_xlfn.LET(_xlpm.TextCell,TEXT(G5815,"###"),IF(_xlpm.TextCell&lt;&gt;"",IF(StyleSpaceSplit,IFERROR(IF(FIND(" ",_xlpm.TextCell)&gt;=1,MID(_xlpm.TextCell,1,FIND(" ",_xlpm.TextCell)-1),_xlpm.TextCell),_xlpm.TextCell),_xlpm.TextCell),""))</f>
        <v/>
      </c>
      <c r="X5815" s="60" t="str">
        <f>IF(A5815&lt;&gt;"",IFERROR(IF(FIND(" ",G5815)&gt;=1,MID(G5815,FIND(" ",G5815)+1,LEN(G5815)),""),""),"")</f>
        <v/>
      </c>
      <c r="AC5815" s="51">
        <f>IFERROR(VALUE(MID($C5815,1,2)),0)</f>
        <v>0</v>
      </c>
      <c r="AD5815" s="44">
        <f>IFERROR(VALUE(MID($C5815,4,3)),0)</f>
        <v>0</v>
      </c>
      <c r="AE5815" s="51">
        <f>VALUE(RIGHT("00"&amp;AC5815,2)&amp;RIGHT("000"&amp;AD5815,3))</f>
        <v>0</v>
      </c>
    </row>
    <row r="5816" spans="1:31">
      <c r="A5816" s="60" t="str">
        <f>IF(G5816&amp;Q5816&lt;&gt;"",W5816&amp;Q5816,"")</f>
        <v/>
      </c>
      <c r="B5816" s="60" t="str">
        <f>IF(C5816&lt;&gt;"",LEFT(C5816,9),"")</f>
        <v/>
      </c>
      <c r="V5816" s="60" t="str">
        <f>W5816&amp;H5816</f>
        <v/>
      </c>
      <c r="W5816" s="60" t="str">
        <f>_xlfn.LET(_xlpm.TextCell,TEXT(G5816,"###"),IF(_xlpm.TextCell&lt;&gt;"",IF(StyleSpaceSplit,IFERROR(IF(FIND(" ",_xlpm.TextCell)&gt;=1,MID(_xlpm.TextCell,1,FIND(" ",_xlpm.TextCell)-1),_xlpm.TextCell),_xlpm.TextCell),_xlpm.TextCell),""))</f>
        <v/>
      </c>
      <c r="X5816" s="60" t="str">
        <f>IF(A5816&lt;&gt;"",IFERROR(IF(FIND(" ",G5816)&gt;=1,MID(G5816,FIND(" ",G5816)+1,LEN(G5816)),""),""),"")</f>
        <v/>
      </c>
      <c r="AC5816" s="51">
        <f>IFERROR(VALUE(MID($C5816,1,2)),0)</f>
        <v>0</v>
      </c>
      <c r="AD5816" s="44">
        <f>IFERROR(VALUE(MID($C5816,4,3)),0)</f>
        <v>0</v>
      </c>
      <c r="AE5816" s="51">
        <f>VALUE(RIGHT("00"&amp;AC5816,2)&amp;RIGHT("000"&amp;AD5816,3))</f>
        <v>0</v>
      </c>
    </row>
    <row r="5817" spans="1:31">
      <c r="A5817" s="60" t="str">
        <f>IF(G5817&amp;Q5817&lt;&gt;"",W5817&amp;Q5817,"")</f>
        <v/>
      </c>
      <c r="B5817" s="60" t="str">
        <f>IF(C5817&lt;&gt;"",LEFT(C5817,9),"")</f>
        <v/>
      </c>
      <c r="V5817" s="60" t="str">
        <f>W5817&amp;H5817</f>
        <v/>
      </c>
      <c r="W5817" s="60" t="str">
        <f>_xlfn.LET(_xlpm.TextCell,TEXT(G5817,"###"),IF(_xlpm.TextCell&lt;&gt;"",IF(StyleSpaceSplit,IFERROR(IF(FIND(" ",_xlpm.TextCell)&gt;=1,MID(_xlpm.TextCell,1,FIND(" ",_xlpm.TextCell)-1),_xlpm.TextCell),_xlpm.TextCell),_xlpm.TextCell),""))</f>
        <v/>
      </c>
      <c r="X5817" s="60" t="str">
        <f>IF(A5817&lt;&gt;"",IFERROR(IF(FIND(" ",G5817)&gt;=1,MID(G5817,FIND(" ",G5817)+1,LEN(G5817)),""),""),"")</f>
        <v/>
      </c>
      <c r="AC5817" s="51">
        <f>IFERROR(VALUE(MID($C5817,1,2)),0)</f>
        <v>0</v>
      </c>
      <c r="AD5817" s="44">
        <f>IFERROR(VALUE(MID($C5817,4,3)),0)</f>
        <v>0</v>
      </c>
      <c r="AE5817" s="51">
        <f>VALUE(RIGHT("00"&amp;AC5817,2)&amp;RIGHT("000"&amp;AD5817,3))</f>
        <v>0</v>
      </c>
    </row>
    <row r="5818" spans="1:31">
      <c r="A5818" s="60" t="str">
        <f>IF(G5818&amp;Q5818&lt;&gt;"",W5818&amp;Q5818,"")</f>
        <v/>
      </c>
      <c r="B5818" s="60" t="str">
        <f>IF(C5818&lt;&gt;"",LEFT(C5818,9),"")</f>
        <v/>
      </c>
      <c r="V5818" s="60" t="str">
        <f>W5818&amp;H5818</f>
        <v/>
      </c>
      <c r="W5818" s="60" t="str">
        <f>_xlfn.LET(_xlpm.TextCell,TEXT(G5818,"###"),IF(_xlpm.TextCell&lt;&gt;"",IF(StyleSpaceSplit,IFERROR(IF(FIND(" ",_xlpm.TextCell)&gt;=1,MID(_xlpm.TextCell,1,FIND(" ",_xlpm.TextCell)-1),_xlpm.TextCell),_xlpm.TextCell),_xlpm.TextCell),""))</f>
        <v/>
      </c>
      <c r="X5818" s="60" t="str">
        <f>IF(A5818&lt;&gt;"",IFERROR(IF(FIND(" ",G5818)&gt;=1,MID(G5818,FIND(" ",G5818)+1,LEN(G5818)),""),""),"")</f>
        <v/>
      </c>
      <c r="AC5818" s="51">
        <f>IFERROR(VALUE(MID($C5818,1,2)),0)</f>
        <v>0</v>
      </c>
      <c r="AD5818" s="44">
        <f>IFERROR(VALUE(MID($C5818,4,3)),0)</f>
        <v>0</v>
      </c>
      <c r="AE5818" s="51">
        <f>VALUE(RIGHT("00"&amp;AC5818,2)&amp;RIGHT("000"&amp;AD5818,3))</f>
        <v>0</v>
      </c>
    </row>
    <row r="5819" spans="1:31">
      <c r="A5819" s="60" t="str">
        <f>IF(G5819&amp;Q5819&lt;&gt;"",W5819&amp;Q5819,"")</f>
        <v/>
      </c>
      <c r="B5819" s="60" t="str">
        <f>IF(C5819&lt;&gt;"",LEFT(C5819,9),"")</f>
        <v/>
      </c>
      <c r="V5819" s="60" t="str">
        <f>W5819&amp;H5819</f>
        <v/>
      </c>
      <c r="W5819" s="60" t="str">
        <f>_xlfn.LET(_xlpm.TextCell,TEXT(G5819,"###"),IF(_xlpm.TextCell&lt;&gt;"",IF(StyleSpaceSplit,IFERROR(IF(FIND(" ",_xlpm.TextCell)&gt;=1,MID(_xlpm.TextCell,1,FIND(" ",_xlpm.TextCell)-1),_xlpm.TextCell),_xlpm.TextCell),_xlpm.TextCell),""))</f>
        <v/>
      </c>
      <c r="X5819" s="60" t="str">
        <f>IF(A5819&lt;&gt;"",IFERROR(IF(FIND(" ",G5819)&gt;=1,MID(G5819,FIND(" ",G5819)+1,LEN(G5819)),""),""),"")</f>
        <v/>
      </c>
      <c r="AC5819" s="51">
        <f>IFERROR(VALUE(MID($C5819,1,2)),0)</f>
        <v>0</v>
      </c>
      <c r="AD5819" s="44">
        <f>IFERROR(VALUE(MID($C5819,4,3)),0)</f>
        <v>0</v>
      </c>
      <c r="AE5819" s="51">
        <f>VALUE(RIGHT("00"&amp;AC5819,2)&amp;RIGHT("000"&amp;AD5819,3))</f>
        <v>0</v>
      </c>
    </row>
    <row r="5820" spans="1:31">
      <c r="A5820" s="60" t="str">
        <f>IF(G5820&amp;Q5820&lt;&gt;"",W5820&amp;Q5820,"")</f>
        <v/>
      </c>
      <c r="B5820" s="60" t="str">
        <f>IF(C5820&lt;&gt;"",LEFT(C5820,9),"")</f>
        <v/>
      </c>
      <c r="V5820" s="60" t="str">
        <f>W5820&amp;H5820</f>
        <v/>
      </c>
      <c r="W5820" s="60" t="str">
        <f>_xlfn.LET(_xlpm.TextCell,TEXT(G5820,"###"),IF(_xlpm.TextCell&lt;&gt;"",IF(StyleSpaceSplit,IFERROR(IF(FIND(" ",_xlpm.TextCell)&gt;=1,MID(_xlpm.TextCell,1,FIND(" ",_xlpm.TextCell)-1),_xlpm.TextCell),_xlpm.TextCell),_xlpm.TextCell),""))</f>
        <v/>
      </c>
      <c r="X5820" s="60" t="str">
        <f>IF(A5820&lt;&gt;"",IFERROR(IF(FIND(" ",G5820)&gt;=1,MID(G5820,FIND(" ",G5820)+1,LEN(G5820)),""),""),"")</f>
        <v/>
      </c>
      <c r="AC5820" s="51">
        <f>IFERROR(VALUE(MID($C5820,1,2)),0)</f>
        <v>0</v>
      </c>
      <c r="AD5820" s="44">
        <f>IFERROR(VALUE(MID($C5820,4,3)),0)</f>
        <v>0</v>
      </c>
      <c r="AE5820" s="51">
        <f>VALUE(RIGHT("00"&amp;AC5820,2)&amp;RIGHT("000"&amp;AD5820,3))</f>
        <v>0</v>
      </c>
    </row>
    <row r="5821" spans="1:31">
      <c r="A5821" s="60" t="str">
        <f>IF(G5821&amp;Q5821&lt;&gt;"",W5821&amp;Q5821,"")</f>
        <v/>
      </c>
      <c r="B5821" s="60" t="str">
        <f>IF(C5821&lt;&gt;"",LEFT(C5821,9),"")</f>
        <v/>
      </c>
      <c r="V5821" s="60" t="str">
        <f>W5821&amp;H5821</f>
        <v/>
      </c>
      <c r="W5821" s="60" t="str">
        <f>_xlfn.LET(_xlpm.TextCell,TEXT(G5821,"###"),IF(_xlpm.TextCell&lt;&gt;"",IF(StyleSpaceSplit,IFERROR(IF(FIND(" ",_xlpm.TextCell)&gt;=1,MID(_xlpm.TextCell,1,FIND(" ",_xlpm.TextCell)-1),_xlpm.TextCell),_xlpm.TextCell),_xlpm.TextCell),""))</f>
        <v/>
      </c>
      <c r="X5821" s="60" t="str">
        <f>IF(A5821&lt;&gt;"",IFERROR(IF(FIND(" ",G5821)&gt;=1,MID(G5821,FIND(" ",G5821)+1,LEN(G5821)),""),""),"")</f>
        <v/>
      </c>
      <c r="AC5821" s="51">
        <f>IFERROR(VALUE(MID($C5821,1,2)),0)</f>
        <v>0</v>
      </c>
      <c r="AD5821" s="44">
        <f>IFERROR(VALUE(MID($C5821,4,3)),0)</f>
        <v>0</v>
      </c>
      <c r="AE5821" s="51">
        <f>VALUE(RIGHT("00"&amp;AC5821,2)&amp;RIGHT("000"&amp;AD5821,3))</f>
        <v>0</v>
      </c>
    </row>
    <row r="5822" spans="1:31">
      <c r="A5822" s="60" t="str">
        <f>IF(G5822&amp;Q5822&lt;&gt;"",W5822&amp;Q5822,"")</f>
        <v/>
      </c>
      <c r="B5822" s="60" t="str">
        <f>IF(C5822&lt;&gt;"",LEFT(C5822,9),"")</f>
        <v/>
      </c>
      <c r="V5822" s="60" t="str">
        <f>W5822&amp;H5822</f>
        <v/>
      </c>
      <c r="W5822" s="60" t="str">
        <f>_xlfn.LET(_xlpm.TextCell,TEXT(G5822,"###"),IF(_xlpm.TextCell&lt;&gt;"",IF(StyleSpaceSplit,IFERROR(IF(FIND(" ",_xlpm.TextCell)&gt;=1,MID(_xlpm.TextCell,1,FIND(" ",_xlpm.TextCell)-1),_xlpm.TextCell),_xlpm.TextCell),_xlpm.TextCell),""))</f>
        <v/>
      </c>
      <c r="X5822" s="60" t="str">
        <f>IF(A5822&lt;&gt;"",IFERROR(IF(FIND(" ",G5822)&gt;=1,MID(G5822,FIND(" ",G5822)+1,LEN(G5822)),""),""),"")</f>
        <v/>
      </c>
      <c r="AC5822" s="51">
        <f>IFERROR(VALUE(MID($C5822,1,2)),0)</f>
        <v>0</v>
      </c>
      <c r="AD5822" s="44">
        <f>IFERROR(VALUE(MID($C5822,4,3)),0)</f>
        <v>0</v>
      </c>
      <c r="AE5822" s="51">
        <f>VALUE(RIGHT("00"&amp;AC5822,2)&amp;RIGHT("000"&amp;AD5822,3))</f>
        <v>0</v>
      </c>
    </row>
    <row r="5823" spans="1:31">
      <c r="A5823" s="60" t="str">
        <f>IF(G5823&amp;Q5823&lt;&gt;"",W5823&amp;Q5823,"")</f>
        <v/>
      </c>
      <c r="B5823" s="60" t="str">
        <f>IF(C5823&lt;&gt;"",LEFT(C5823,9),"")</f>
        <v/>
      </c>
      <c r="V5823" s="60" t="str">
        <f>W5823&amp;H5823</f>
        <v/>
      </c>
      <c r="W5823" s="60" t="str">
        <f>_xlfn.LET(_xlpm.TextCell,TEXT(G5823,"###"),IF(_xlpm.TextCell&lt;&gt;"",IF(StyleSpaceSplit,IFERROR(IF(FIND(" ",_xlpm.TextCell)&gt;=1,MID(_xlpm.TextCell,1,FIND(" ",_xlpm.TextCell)-1),_xlpm.TextCell),_xlpm.TextCell),_xlpm.TextCell),""))</f>
        <v/>
      </c>
      <c r="X5823" s="60" t="str">
        <f>IF(A5823&lt;&gt;"",IFERROR(IF(FIND(" ",G5823)&gt;=1,MID(G5823,FIND(" ",G5823)+1,LEN(G5823)),""),""),"")</f>
        <v/>
      </c>
      <c r="AC5823" s="51">
        <f>IFERROR(VALUE(MID($C5823,1,2)),0)</f>
        <v>0</v>
      </c>
      <c r="AD5823" s="44">
        <f>IFERROR(VALUE(MID($C5823,4,3)),0)</f>
        <v>0</v>
      </c>
      <c r="AE5823" s="51">
        <f>VALUE(RIGHT("00"&amp;AC5823,2)&amp;RIGHT("000"&amp;AD5823,3))</f>
        <v>0</v>
      </c>
    </row>
    <row r="5824" spans="1:31">
      <c r="A5824" s="60" t="str">
        <f>IF(G5824&amp;Q5824&lt;&gt;"",W5824&amp;Q5824,"")</f>
        <v/>
      </c>
      <c r="B5824" s="60" t="str">
        <f>IF(C5824&lt;&gt;"",LEFT(C5824,9),"")</f>
        <v/>
      </c>
      <c r="V5824" s="60" t="str">
        <f>W5824&amp;H5824</f>
        <v/>
      </c>
      <c r="W5824" s="60" t="str">
        <f>_xlfn.LET(_xlpm.TextCell,TEXT(G5824,"###"),IF(_xlpm.TextCell&lt;&gt;"",IF(StyleSpaceSplit,IFERROR(IF(FIND(" ",_xlpm.TextCell)&gt;=1,MID(_xlpm.TextCell,1,FIND(" ",_xlpm.TextCell)-1),_xlpm.TextCell),_xlpm.TextCell),_xlpm.TextCell),""))</f>
        <v/>
      </c>
      <c r="X5824" s="60" t="str">
        <f>IF(A5824&lt;&gt;"",IFERROR(IF(FIND(" ",G5824)&gt;=1,MID(G5824,FIND(" ",G5824)+1,LEN(G5824)),""),""),"")</f>
        <v/>
      </c>
      <c r="AC5824" s="51">
        <f>IFERROR(VALUE(MID($C5824,1,2)),0)</f>
        <v>0</v>
      </c>
      <c r="AD5824" s="44">
        <f>IFERROR(VALUE(MID($C5824,4,3)),0)</f>
        <v>0</v>
      </c>
      <c r="AE5824" s="51">
        <f>VALUE(RIGHT("00"&amp;AC5824,2)&amp;RIGHT("000"&amp;AD5824,3))</f>
        <v>0</v>
      </c>
    </row>
    <row r="5825" spans="1:31">
      <c r="A5825" s="60" t="str">
        <f>IF(G5825&amp;Q5825&lt;&gt;"",W5825&amp;Q5825,"")</f>
        <v/>
      </c>
      <c r="B5825" s="60" t="str">
        <f>IF(C5825&lt;&gt;"",LEFT(C5825,9),"")</f>
        <v/>
      </c>
      <c r="V5825" s="60" t="str">
        <f>W5825&amp;H5825</f>
        <v/>
      </c>
      <c r="W5825" s="60" t="str">
        <f>_xlfn.LET(_xlpm.TextCell,TEXT(G5825,"###"),IF(_xlpm.TextCell&lt;&gt;"",IF(StyleSpaceSplit,IFERROR(IF(FIND(" ",_xlpm.TextCell)&gt;=1,MID(_xlpm.TextCell,1,FIND(" ",_xlpm.TextCell)-1),_xlpm.TextCell),_xlpm.TextCell),_xlpm.TextCell),""))</f>
        <v/>
      </c>
      <c r="X5825" s="60" t="str">
        <f>IF(A5825&lt;&gt;"",IFERROR(IF(FIND(" ",G5825)&gt;=1,MID(G5825,FIND(" ",G5825)+1,LEN(G5825)),""),""),"")</f>
        <v/>
      </c>
      <c r="AC5825" s="51">
        <f>IFERROR(VALUE(MID($C5825,1,2)),0)</f>
        <v>0</v>
      </c>
      <c r="AD5825" s="44">
        <f>IFERROR(VALUE(MID($C5825,4,3)),0)</f>
        <v>0</v>
      </c>
      <c r="AE5825" s="51">
        <f>VALUE(RIGHT("00"&amp;AC5825,2)&amp;RIGHT("000"&amp;AD5825,3))</f>
        <v>0</v>
      </c>
    </row>
    <row r="5826" spans="1:31">
      <c r="A5826" s="60" t="str">
        <f>IF(G5826&amp;Q5826&lt;&gt;"",W5826&amp;Q5826,"")</f>
        <v/>
      </c>
      <c r="B5826" s="60" t="str">
        <f>IF(C5826&lt;&gt;"",LEFT(C5826,9),"")</f>
        <v/>
      </c>
      <c r="V5826" s="60" t="str">
        <f>W5826&amp;H5826</f>
        <v/>
      </c>
      <c r="W5826" s="60" t="str">
        <f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>IF(A5826&lt;&gt;"",IFERROR(IF(FIND(" ",G5826)&gt;=1,MID(G5826,FIND(" ",G5826)+1,LEN(G5826)),""),""),"")</f>
        <v/>
      </c>
      <c r="AC5826" s="51">
        <f>IFERROR(VALUE(MID($C5826,1,2)),0)</f>
        <v>0</v>
      </c>
      <c r="AD5826" s="44">
        <f>IFERROR(VALUE(MID($C5826,4,3)),0)</f>
        <v>0</v>
      </c>
      <c r="AE5826" s="51">
        <f>VALUE(RIGHT("00"&amp;AC5826,2)&amp;RIGHT("000"&amp;AD5826,3))</f>
        <v>0</v>
      </c>
    </row>
    <row r="5827" spans="1:31">
      <c r="A5827" s="60" t="str">
        <f>IF(G5827&amp;Q5827&lt;&gt;"",W5827&amp;Q5827,"")</f>
        <v/>
      </c>
      <c r="B5827" s="60" t="str">
        <f>IF(C5827&lt;&gt;"",LEFT(C5827,9),"")</f>
        <v/>
      </c>
      <c r="V5827" s="60" t="str">
        <f>W5827&amp;H5827</f>
        <v/>
      </c>
      <c r="W5827" s="60" t="str">
        <f>_xlfn.LET(_xlpm.TextCell,TEXT(G5827,"###"),IF(_xlpm.TextCell&lt;&gt;"",IF(StyleSpaceSplit,IFERROR(IF(FIND(" ",_xlpm.TextCell)&gt;=1,MID(_xlpm.TextCell,1,FIND(" ",_xlpm.TextCell)-1),_xlpm.TextCell),_xlpm.TextCell),_xlpm.TextCell),""))</f>
        <v/>
      </c>
      <c r="X5827" s="60" t="str">
        <f>IF(A5827&lt;&gt;"",IFERROR(IF(FIND(" ",G5827)&gt;=1,MID(G5827,FIND(" ",G5827)+1,LEN(G5827)),""),""),"")</f>
        <v/>
      </c>
      <c r="AC5827" s="51">
        <f>IFERROR(VALUE(MID($C5827,1,2)),0)</f>
        <v>0</v>
      </c>
      <c r="AD5827" s="44">
        <f>IFERROR(VALUE(MID($C5827,4,3)),0)</f>
        <v>0</v>
      </c>
      <c r="AE5827" s="51">
        <f>VALUE(RIGHT("00"&amp;AC5827,2)&amp;RIGHT("000"&amp;AD5827,3))</f>
        <v>0</v>
      </c>
    </row>
    <row r="5828" spans="1:31">
      <c r="A5828" s="60" t="str">
        <f>IF(G5828&amp;Q5828&lt;&gt;"",W5828&amp;Q5828,"")</f>
        <v/>
      </c>
      <c r="B5828" s="60" t="str">
        <f>IF(C5828&lt;&gt;"",LEFT(C5828,9),"")</f>
        <v/>
      </c>
      <c r="V5828" s="60" t="str">
        <f>W5828&amp;H5828</f>
        <v/>
      </c>
      <c r="W5828" s="60" t="str">
        <f>_xlfn.LET(_xlpm.TextCell,TEXT(G5828,"###"),IF(_xlpm.TextCell&lt;&gt;"",IF(StyleSpaceSplit,IFERROR(IF(FIND(" ",_xlpm.TextCell)&gt;=1,MID(_xlpm.TextCell,1,FIND(" ",_xlpm.TextCell)-1),_xlpm.TextCell),_xlpm.TextCell),_xlpm.TextCell),""))</f>
        <v/>
      </c>
      <c r="X5828" s="60" t="str">
        <f>IF(A5828&lt;&gt;"",IFERROR(IF(FIND(" ",G5828)&gt;=1,MID(G5828,FIND(" ",G5828)+1,LEN(G5828)),""),""),"")</f>
        <v/>
      </c>
      <c r="AC5828" s="51">
        <f>IFERROR(VALUE(MID($C5828,1,2)),0)</f>
        <v>0</v>
      </c>
      <c r="AD5828" s="44">
        <f>IFERROR(VALUE(MID($C5828,4,3)),0)</f>
        <v>0</v>
      </c>
      <c r="AE5828" s="51">
        <f>VALUE(RIGHT("00"&amp;AC5828,2)&amp;RIGHT("000"&amp;AD5828,3))</f>
        <v>0</v>
      </c>
    </row>
    <row r="5829" spans="1:31">
      <c r="A5829" s="60" t="str">
        <f>IF(G5829&amp;Q5829&lt;&gt;"",W5829&amp;Q5829,"")</f>
        <v/>
      </c>
      <c r="B5829" s="60" t="str">
        <f>IF(C5829&lt;&gt;"",LEFT(C5829,9),"")</f>
        <v/>
      </c>
      <c r="V5829" s="60" t="str">
        <f>W5829&amp;H5829</f>
        <v/>
      </c>
      <c r="W5829" s="60" t="str">
        <f>_xlfn.LET(_xlpm.TextCell,TEXT(G5829,"###"),IF(_xlpm.TextCell&lt;&gt;"",IF(StyleSpaceSplit,IFERROR(IF(FIND(" ",_xlpm.TextCell)&gt;=1,MID(_xlpm.TextCell,1,FIND(" ",_xlpm.TextCell)-1),_xlpm.TextCell),_xlpm.TextCell),_xlpm.TextCell),""))</f>
        <v/>
      </c>
      <c r="X5829" s="60" t="str">
        <f>IF(A5829&lt;&gt;"",IFERROR(IF(FIND(" ",G5829)&gt;=1,MID(G5829,FIND(" ",G5829)+1,LEN(G5829)),""),""),"")</f>
        <v/>
      </c>
      <c r="AC5829" s="51">
        <f>IFERROR(VALUE(MID($C5829,1,2)),0)</f>
        <v>0</v>
      </c>
      <c r="AD5829" s="44">
        <f>IFERROR(VALUE(MID($C5829,4,3)),0)</f>
        <v>0</v>
      </c>
      <c r="AE5829" s="51">
        <f>VALUE(RIGHT("00"&amp;AC5829,2)&amp;RIGHT("000"&amp;AD5829,3))</f>
        <v>0</v>
      </c>
    </row>
    <row r="5830" spans="1:31">
      <c r="A5830" s="60" t="str">
        <f>IF(G5830&amp;Q5830&lt;&gt;"",W5830&amp;Q5830,"")</f>
        <v/>
      </c>
      <c r="B5830" s="60" t="str">
        <f>IF(C5830&lt;&gt;"",LEFT(C5830,9),"")</f>
        <v/>
      </c>
      <c r="V5830" s="60" t="str">
        <f>W5830&amp;H5830</f>
        <v/>
      </c>
      <c r="W5830" s="60" t="str">
        <f>_xlfn.LET(_xlpm.TextCell,TEXT(G5830,"###"),IF(_xlpm.TextCell&lt;&gt;"",IF(StyleSpaceSplit,IFERROR(IF(FIND(" ",_xlpm.TextCell)&gt;=1,MID(_xlpm.TextCell,1,FIND(" ",_xlpm.TextCell)-1),_xlpm.TextCell),_xlpm.TextCell),_xlpm.TextCell),""))</f>
        <v/>
      </c>
      <c r="X5830" s="60" t="str">
        <f>IF(A5830&lt;&gt;"",IFERROR(IF(FIND(" ",G5830)&gt;=1,MID(G5830,FIND(" ",G5830)+1,LEN(G5830)),""),""),"")</f>
        <v/>
      </c>
      <c r="AC5830" s="51">
        <f>IFERROR(VALUE(MID($C5830,1,2)),0)</f>
        <v>0</v>
      </c>
      <c r="AD5830" s="44">
        <f>IFERROR(VALUE(MID($C5830,4,3)),0)</f>
        <v>0</v>
      </c>
      <c r="AE5830" s="51">
        <f>VALUE(RIGHT("00"&amp;AC5830,2)&amp;RIGHT("000"&amp;AD5830,3))</f>
        <v>0</v>
      </c>
    </row>
    <row r="5831" spans="1:31">
      <c r="A5831" s="60" t="str">
        <f>IF(G5831&amp;Q5831&lt;&gt;"",W5831&amp;Q5831,"")</f>
        <v/>
      </c>
      <c r="B5831" s="60" t="str">
        <f>IF(C5831&lt;&gt;"",LEFT(C5831,9),"")</f>
        <v/>
      </c>
      <c r="V5831" s="60" t="str">
        <f>W5831&amp;H5831</f>
        <v/>
      </c>
      <c r="W5831" s="60" t="str">
        <f>_xlfn.LET(_xlpm.TextCell,TEXT(G5831,"###"),IF(_xlpm.TextCell&lt;&gt;"",IF(StyleSpaceSplit,IFERROR(IF(FIND(" ",_xlpm.TextCell)&gt;=1,MID(_xlpm.TextCell,1,FIND(" ",_xlpm.TextCell)-1),_xlpm.TextCell),_xlpm.TextCell),_xlpm.TextCell),""))</f>
        <v/>
      </c>
      <c r="X5831" s="60" t="str">
        <f>IF(A5831&lt;&gt;"",IFERROR(IF(FIND(" ",G5831)&gt;=1,MID(G5831,FIND(" ",G5831)+1,LEN(G5831)),""),""),"")</f>
        <v/>
      </c>
      <c r="AC5831" s="51">
        <f>IFERROR(VALUE(MID($C5831,1,2)),0)</f>
        <v>0</v>
      </c>
      <c r="AD5831" s="44">
        <f>IFERROR(VALUE(MID($C5831,4,3)),0)</f>
        <v>0</v>
      </c>
      <c r="AE5831" s="51">
        <f>VALUE(RIGHT("00"&amp;AC5831,2)&amp;RIGHT("000"&amp;AD5831,3))</f>
        <v>0</v>
      </c>
    </row>
    <row r="5832" spans="1:31">
      <c r="A5832" s="60" t="str">
        <f>IF(G5832&amp;Q5832&lt;&gt;"",W5832&amp;Q5832,"")</f>
        <v/>
      </c>
      <c r="B5832" s="60" t="str">
        <f>IF(C5832&lt;&gt;"",LEFT(C5832,9),"")</f>
        <v/>
      </c>
      <c r="V5832" s="60" t="str">
        <f>W5832&amp;H5832</f>
        <v/>
      </c>
      <c r="W5832" s="60" t="str">
        <f>_xlfn.LET(_xlpm.TextCell,TEXT(G5832,"###"),IF(_xlpm.TextCell&lt;&gt;"",IF(StyleSpaceSplit,IFERROR(IF(FIND(" ",_xlpm.TextCell)&gt;=1,MID(_xlpm.TextCell,1,FIND(" ",_xlpm.TextCell)-1),_xlpm.TextCell),_xlpm.TextCell),_xlpm.TextCell),""))</f>
        <v/>
      </c>
      <c r="X5832" s="60" t="str">
        <f>IF(A5832&lt;&gt;"",IFERROR(IF(FIND(" ",G5832)&gt;=1,MID(G5832,FIND(" ",G5832)+1,LEN(G5832)),""),""),"")</f>
        <v/>
      </c>
      <c r="AC5832" s="51">
        <f>IFERROR(VALUE(MID($C5832,1,2)),0)</f>
        <v>0</v>
      </c>
      <c r="AD5832" s="44">
        <f>IFERROR(VALUE(MID($C5832,4,3)),0)</f>
        <v>0</v>
      </c>
      <c r="AE5832" s="51">
        <f>VALUE(RIGHT("00"&amp;AC5832,2)&amp;RIGHT("000"&amp;AD5832,3))</f>
        <v>0</v>
      </c>
    </row>
    <row r="5833" spans="1:31">
      <c r="A5833" s="60" t="str">
        <f>IF(G5833&amp;Q5833&lt;&gt;"",W5833&amp;Q5833,"")</f>
        <v/>
      </c>
      <c r="B5833" s="60" t="str">
        <f>IF(C5833&lt;&gt;"",LEFT(C5833,9),"")</f>
        <v/>
      </c>
      <c r="V5833" s="60" t="str">
        <f>W5833&amp;H5833</f>
        <v/>
      </c>
      <c r="W5833" s="60" t="str">
        <f>_xlfn.LET(_xlpm.TextCell,TEXT(G5833,"###"),IF(_xlpm.TextCell&lt;&gt;"",IF(StyleSpaceSplit,IFERROR(IF(FIND(" ",_xlpm.TextCell)&gt;=1,MID(_xlpm.TextCell,1,FIND(" ",_xlpm.TextCell)-1),_xlpm.TextCell),_xlpm.TextCell),_xlpm.TextCell),""))</f>
        <v/>
      </c>
      <c r="X5833" s="60" t="str">
        <f>IF(A5833&lt;&gt;"",IFERROR(IF(FIND(" ",G5833)&gt;=1,MID(G5833,FIND(" ",G5833)+1,LEN(G5833)),""),""),"")</f>
        <v/>
      </c>
      <c r="AC5833" s="51">
        <f>IFERROR(VALUE(MID($C5833,1,2)),0)</f>
        <v>0</v>
      </c>
      <c r="AD5833" s="44">
        <f>IFERROR(VALUE(MID($C5833,4,3)),0)</f>
        <v>0</v>
      </c>
      <c r="AE5833" s="51">
        <f>VALUE(RIGHT("00"&amp;AC5833,2)&amp;RIGHT("000"&amp;AD5833,3))</f>
        <v>0</v>
      </c>
    </row>
    <row r="5834" spans="1:31">
      <c r="A5834" s="60" t="str">
        <f>IF(G5834&amp;Q5834&lt;&gt;"",W5834&amp;Q5834,"")</f>
        <v/>
      </c>
      <c r="B5834" s="60" t="str">
        <f>IF(C5834&lt;&gt;"",LEFT(C5834,9),"")</f>
        <v/>
      </c>
      <c r="V5834" s="60" t="str">
        <f>W5834&amp;H5834</f>
        <v/>
      </c>
      <c r="W5834" s="60" t="str">
        <f>_xlfn.LET(_xlpm.TextCell,TEXT(G5834,"###"),IF(_xlpm.TextCell&lt;&gt;"",IF(StyleSpaceSplit,IFERROR(IF(FIND(" ",_xlpm.TextCell)&gt;=1,MID(_xlpm.TextCell,1,FIND(" ",_xlpm.TextCell)-1),_xlpm.TextCell),_xlpm.TextCell),_xlpm.TextCell),""))</f>
        <v/>
      </c>
      <c r="X5834" s="60" t="str">
        <f>IF(A5834&lt;&gt;"",IFERROR(IF(FIND(" ",G5834)&gt;=1,MID(G5834,FIND(" ",G5834)+1,LEN(G5834)),""),""),"")</f>
        <v/>
      </c>
      <c r="AC5834" s="51">
        <f>IFERROR(VALUE(MID($C5834,1,2)),0)</f>
        <v>0</v>
      </c>
      <c r="AD5834" s="44">
        <f>IFERROR(VALUE(MID($C5834,4,3)),0)</f>
        <v>0</v>
      </c>
      <c r="AE5834" s="51">
        <f>VALUE(RIGHT("00"&amp;AC5834,2)&amp;RIGHT("000"&amp;AD5834,3))</f>
        <v>0</v>
      </c>
    </row>
    <row r="5835" spans="1:31">
      <c r="A5835" s="60" t="str">
        <f>IF(G5835&amp;Q5835&lt;&gt;"",W5835&amp;Q5835,"")</f>
        <v/>
      </c>
      <c r="B5835" s="60" t="str">
        <f>IF(C5835&lt;&gt;"",LEFT(C5835,9),"")</f>
        <v/>
      </c>
      <c r="V5835" s="60" t="str">
        <f>W5835&amp;H5835</f>
        <v/>
      </c>
      <c r="W5835" s="60" t="str">
        <f>_xlfn.LET(_xlpm.TextCell,TEXT(G5835,"###"),IF(_xlpm.TextCell&lt;&gt;"",IF(StyleSpaceSplit,IFERROR(IF(FIND(" ",_xlpm.TextCell)&gt;=1,MID(_xlpm.TextCell,1,FIND(" ",_xlpm.TextCell)-1),_xlpm.TextCell),_xlpm.TextCell),_xlpm.TextCell),""))</f>
        <v/>
      </c>
      <c r="X5835" s="60" t="str">
        <f>IF(A5835&lt;&gt;"",IFERROR(IF(FIND(" ",G5835)&gt;=1,MID(G5835,FIND(" ",G5835)+1,LEN(G5835)),""),""),"")</f>
        <v/>
      </c>
      <c r="AC5835" s="51">
        <f>IFERROR(VALUE(MID($C5835,1,2)),0)</f>
        <v>0</v>
      </c>
      <c r="AD5835" s="44">
        <f>IFERROR(VALUE(MID($C5835,4,3)),0)</f>
        <v>0</v>
      </c>
      <c r="AE5835" s="51">
        <f>VALUE(RIGHT("00"&amp;AC5835,2)&amp;RIGHT("000"&amp;AD5835,3))</f>
        <v>0</v>
      </c>
    </row>
    <row r="5836" spans="1:31">
      <c r="A5836" s="60" t="str">
        <f>IF(G5836&amp;Q5836&lt;&gt;"",W5836&amp;Q5836,"")</f>
        <v/>
      </c>
      <c r="B5836" s="60" t="str">
        <f>IF(C5836&lt;&gt;"",LEFT(C5836,9),"")</f>
        <v/>
      </c>
      <c r="V5836" s="60" t="str">
        <f>W5836&amp;H5836</f>
        <v/>
      </c>
      <c r="W5836" s="60" t="str">
        <f>_xlfn.LET(_xlpm.TextCell,TEXT(G5836,"###"),IF(_xlpm.TextCell&lt;&gt;"",IF(StyleSpaceSplit,IFERROR(IF(FIND(" ",_xlpm.TextCell)&gt;=1,MID(_xlpm.TextCell,1,FIND(" ",_xlpm.TextCell)-1),_xlpm.TextCell),_xlpm.TextCell),_xlpm.TextCell),""))</f>
        <v/>
      </c>
      <c r="X5836" s="60" t="str">
        <f>IF(A5836&lt;&gt;"",IFERROR(IF(FIND(" ",G5836)&gt;=1,MID(G5836,FIND(" ",G5836)+1,LEN(G5836)),""),""),"")</f>
        <v/>
      </c>
      <c r="AC5836" s="51">
        <f>IFERROR(VALUE(MID($C5836,1,2)),0)</f>
        <v>0</v>
      </c>
      <c r="AD5836" s="44">
        <f>IFERROR(VALUE(MID($C5836,4,3)),0)</f>
        <v>0</v>
      </c>
      <c r="AE5836" s="51">
        <f>VALUE(RIGHT("00"&amp;AC5836,2)&amp;RIGHT("000"&amp;AD5836,3))</f>
        <v>0</v>
      </c>
    </row>
    <row r="5837" spans="1:31">
      <c r="A5837" s="60" t="str">
        <f>IF(G5837&amp;Q5837&lt;&gt;"",W5837&amp;Q5837,"")</f>
        <v/>
      </c>
      <c r="B5837" s="60" t="str">
        <f>IF(C5837&lt;&gt;"",LEFT(C5837,9),"")</f>
        <v/>
      </c>
      <c r="V5837" s="60" t="str">
        <f>W5837&amp;H5837</f>
        <v/>
      </c>
      <c r="W5837" s="60" t="str">
        <f>_xlfn.LET(_xlpm.TextCell,TEXT(G5837,"###"),IF(_xlpm.TextCell&lt;&gt;"",IF(StyleSpaceSplit,IFERROR(IF(FIND(" ",_xlpm.TextCell)&gt;=1,MID(_xlpm.TextCell,1,FIND(" ",_xlpm.TextCell)-1),_xlpm.TextCell),_xlpm.TextCell),_xlpm.TextCell),""))</f>
        <v/>
      </c>
      <c r="X5837" s="60" t="str">
        <f>IF(A5837&lt;&gt;"",IFERROR(IF(FIND(" ",G5837)&gt;=1,MID(G5837,FIND(" ",G5837)+1,LEN(G5837)),""),""),"")</f>
        <v/>
      </c>
      <c r="AC5837" s="51">
        <f>IFERROR(VALUE(MID($C5837,1,2)),0)</f>
        <v>0</v>
      </c>
      <c r="AD5837" s="44">
        <f>IFERROR(VALUE(MID($C5837,4,3)),0)</f>
        <v>0</v>
      </c>
      <c r="AE5837" s="51">
        <f>VALUE(RIGHT("00"&amp;AC5837,2)&amp;RIGHT("000"&amp;AD5837,3))</f>
        <v>0</v>
      </c>
    </row>
    <row r="5838" spans="1:31">
      <c r="A5838" s="60" t="str">
        <f>IF(G5838&amp;Q5838&lt;&gt;"",W5838&amp;Q5838,"")</f>
        <v/>
      </c>
      <c r="B5838" s="60" t="str">
        <f>IF(C5838&lt;&gt;"",LEFT(C5838,9),"")</f>
        <v/>
      </c>
      <c r="V5838" s="60" t="str">
        <f>W5838&amp;H5838</f>
        <v/>
      </c>
      <c r="W5838" s="60" t="str">
        <f>_xlfn.LET(_xlpm.TextCell,TEXT(G5838,"###"),IF(_xlpm.TextCell&lt;&gt;"",IF(StyleSpaceSplit,IFERROR(IF(FIND(" ",_xlpm.TextCell)&gt;=1,MID(_xlpm.TextCell,1,FIND(" ",_xlpm.TextCell)-1),_xlpm.TextCell),_xlpm.TextCell),_xlpm.TextCell),""))</f>
        <v/>
      </c>
      <c r="X5838" s="60" t="str">
        <f>IF(A5838&lt;&gt;"",IFERROR(IF(FIND(" ",G5838)&gt;=1,MID(G5838,FIND(" ",G5838)+1,LEN(G5838)),""),""),"")</f>
        <v/>
      </c>
      <c r="AC5838" s="51">
        <f>IFERROR(VALUE(MID($C5838,1,2)),0)</f>
        <v>0</v>
      </c>
      <c r="AD5838" s="44">
        <f>IFERROR(VALUE(MID($C5838,4,3)),0)</f>
        <v>0</v>
      </c>
      <c r="AE5838" s="51">
        <f>VALUE(RIGHT("00"&amp;AC5838,2)&amp;RIGHT("000"&amp;AD5838,3))</f>
        <v>0</v>
      </c>
    </row>
    <row r="5839" spans="1:31">
      <c r="A5839" s="60" t="str">
        <f>IF(G5839&amp;Q5839&lt;&gt;"",W5839&amp;Q5839,"")</f>
        <v/>
      </c>
      <c r="B5839" s="60" t="str">
        <f>IF(C5839&lt;&gt;"",LEFT(C5839,9),"")</f>
        <v/>
      </c>
      <c r="V5839" s="60" t="str">
        <f>W5839&amp;H5839</f>
        <v/>
      </c>
      <c r="W5839" s="60" t="str">
        <f>_xlfn.LET(_xlpm.TextCell,TEXT(G5839,"###"),IF(_xlpm.TextCell&lt;&gt;"",IF(StyleSpaceSplit,IFERROR(IF(FIND(" ",_xlpm.TextCell)&gt;=1,MID(_xlpm.TextCell,1,FIND(" ",_xlpm.TextCell)-1),_xlpm.TextCell),_xlpm.TextCell),_xlpm.TextCell),""))</f>
        <v/>
      </c>
      <c r="X5839" s="60" t="str">
        <f>IF(A5839&lt;&gt;"",IFERROR(IF(FIND(" ",G5839)&gt;=1,MID(G5839,FIND(" ",G5839)+1,LEN(G5839)),""),""),"")</f>
        <v/>
      </c>
      <c r="AC5839" s="51">
        <f>IFERROR(VALUE(MID($C5839,1,2)),0)</f>
        <v>0</v>
      </c>
      <c r="AD5839" s="44">
        <f>IFERROR(VALUE(MID($C5839,4,3)),0)</f>
        <v>0</v>
      </c>
      <c r="AE5839" s="51">
        <f>VALUE(RIGHT("00"&amp;AC5839,2)&amp;RIGHT("000"&amp;AD5839,3))</f>
        <v>0</v>
      </c>
    </row>
    <row r="5840" spans="1:31">
      <c r="A5840" s="60" t="str">
        <f>IF(G5840&amp;Q5840&lt;&gt;"",W5840&amp;Q5840,"")</f>
        <v/>
      </c>
      <c r="B5840" s="60" t="str">
        <f>IF(C5840&lt;&gt;"",LEFT(C5840,9),"")</f>
        <v/>
      </c>
      <c r="V5840" s="60" t="str">
        <f>W5840&amp;H5840</f>
        <v/>
      </c>
      <c r="W5840" s="60" t="str">
        <f>_xlfn.LET(_xlpm.TextCell,TEXT(G5840,"###"),IF(_xlpm.TextCell&lt;&gt;"",IF(StyleSpaceSplit,IFERROR(IF(FIND(" ",_xlpm.TextCell)&gt;=1,MID(_xlpm.TextCell,1,FIND(" ",_xlpm.TextCell)-1),_xlpm.TextCell),_xlpm.TextCell),_xlpm.TextCell),""))</f>
        <v/>
      </c>
      <c r="X5840" s="60" t="str">
        <f>IF(A5840&lt;&gt;"",IFERROR(IF(FIND(" ",G5840)&gt;=1,MID(G5840,FIND(" ",G5840)+1,LEN(G5840)),""),""),"")</f>
        <v/>
      </c>
      <c r="AC5840" s="51">
        <f>IFERROR(VALUE(MID($C5840,1,2)),0)</f>
        <v>0</v>
      </c>
      <c r="AD5840" s="44">
        <f>IFERROR(VALUE(MID($C5840,4,3)),0)</f>
        <v>0</v>
      </c>
      <c r="AE5840" s="51">
        <f>VALUE(RIGHT("00"&amp;AC5840,2)&amp;RIGHT("000"&amp;AD5840,3))</f>
        <v>0</v>
      </c>
    </row>
    <row r="5841" spans="1:31">
      <c r="A5841" s="60" t="str">
        <f>IF(G5841&amp;Q5841&lt;&gt;"",W5841&amp;Q5841,"")</f>
        <v/>
      </c>
      <c r="B5841" s="60" t="str">
        <f>IF(C5841&lt;&gt;"",LEFT(C5841,9),"")</f>
        <v/>
      </c>
      <c r="V5841" s="60" t="str">
        <f>W5841&amp;H5841</f>
        <v/>
      </c>
      <c r="W5841" s="60" t="str">
        <f>_xlfn.LET(_xlpm.TextCell,TEXT(G5841,"###"),IF(_xlpm.TextCell&lt;&gt;"",IF(StyleSpaceSplit,IFERROR(IF(FIND(" ",_xlpm.TextCell)&gt;=1,MID(_xlpm.TextCell,1,FIND(" ",_xlpm.TextCell)-1),_xlpm.TextCell),_xlpm.TextCell),_xlpm.TextCell),""))</f>
        <v/>
      </c>
      <c r="X5841" s="60" t="str">
        <f>IF(A5841&lt;&gt;"",IFERROR(IF(FIND(" ",G5841)&gt;=1,MID(G5841,FIND(" ",G5841)+1,LEN(G5841)),""),""),"")</f>
        <v/>
      </c>
      <c r="AC5841" s="51">
        <f>IFERROR(VALUE(MID($C5841,1,2)),0)</f>
        <v>0</v>
      </c>
      <c r="AD5841" s="44">
        <f>IFERROR(VALUE(MID($C5841,4,3)),0)</f>
        <v>0</v>
      </c>
      <c r="AE5841" s="51">
        <f>VALUE(RIGHT("00"&amp;AC5841,2)&amp;RIGHT("000"&amp;AD5841,3))</f>
        <v>0</v>
      </c>
    </row>
    <row r="5842" spans="1:31">
      <c r="A5842" s="60" t="str">
        <f>IF(G5842&amp;Q5842&lt;&gt;"",W5842&amp;Q5842,"")</f>
        <v/>
      </c>
      <c r="B5842" s="60" t="str">
        <f>IF(C5842&lt;&gt;"",LEFT(C5842,9),"")</f>
        <v/>
      </c>
      <c r="V5842" s="60" t="str">
        <f>W5842&amp;H5842</f>
        <v/>
      </c>
      <c r="W5842" s="60" t="str">
        <f>_xlfn.LET(_xlpm.TextCell,TEXT(G5842,"###"),IF(_xlpm.TextCell&lt;&gt;"",IF(StyleSpaceSplit,IFERROR(IF(FIND(" ",_xlpm.TextCell)&gt;=1,MID(_xlpm.TextCell,1,FIND(" ",_xlpm.TextCell)-1),_xlpm.TextCell),_xlpm.TextCell),_xlpm.TextCell),""))</f>
        <v/>
      </c>
      <c r="X5842" s="60" t="str">
        <f>IF(A5842&lt;&gt;"",IFERROR(IF(FIND(" ",G5842)&gt;=1,MID(G5842,FIND(" ",G5842)+1,LEN(G5842)),""),""),"")</f>
        <v/>
      </c>
      <c r="AC5842" s="51">
        <f>IFERROR(VALUE(MID($C5842,1,2)),0)</f>
        <v>0</v>
      </c>
      <c r="AD5842" s="44">
        <f>IFERROR(VALUE(MID($C5842,4,3)),0)</f>
        <v>0</v>
      </c>
      <c r="AE5842" s="51">
        <f>VALUE(RIGHT("00"&amp;AC5842,2)&amp;RIGHT("000"&amp;AD5842,3))</f>
        <v>0</v>
      </c>
    </row>
    <row r="5843" spans="1:31">
      <c r="A5843" s="60" t="str">
        <f>IF(G5843&amp;Q5843&lt;&gt;"",W5843&amp;Q5843,"")</f>
        <v/>
      </c>
      <c r="B5843" s="60" t="str">
        <f>IF(C5843&lt;&gt;"",LEFT(C5843,9),"")</f>
        <v/>
      </c>
      <c r="V5843" s="60" t="str">
        <f>W5843&amp;H5843</f>
        <v/>
      </c>
      <c r="W5843" s="60" t="str">
        <f>_xlfn.LET(_xlpm.TextCell,TEXT(G5843,"###"),IF(_xlpm.TextCell&lt;&gt;"",IF(StyleSpaceSplit,IFERROR(IF(FIND(" ",_xlpm.TextCell)&gt;=1,MID(_xlpm.TextCell,1,FIND(" ",_xlpm.TextCell)-1),_xlpm.TextCell),_xlpm.TextCell),_xlpm.TextCell),""))</f>
        <v/>
      </c>
      <c r="X5843" s="60" t="str">
        <f>IF(A5843&lt;&gt;"",IFERROR(IF(FIND(" ",G5843)&gt;=1,MID(G5843,FIND(" ",G5843)+1,LEN(G5843)),""),""),"")</f>
        <v/>
      </c>
      <c r="AC5843" s="51">
        <f>IFERROR(VALUE(MID($C5843,1,2)),0)</f>
        <v>0</v>
      </c>
      <c r="AD5843" s="44">
        <f>IFERROR(VALUE(MID($C5843,4,3)),0)</f>
        <v>0</v>
      </c>
      <c r="AE5843" s="51">
        <f>VALUE(RIGHT("00"&amp;AC5843,2)&amp;RIGHT("000"&amp;AD5843,3))</f>
        <v>0</v>
      </c>
    </row>
    <row r="5844" spans="1:31">
      <c r="A5844" s="60" t="str">
        <f>IF(G5844&amp;Q5844&lt;&gt;"",W5844&amp;Q5844,"")</f>
        <v/>
      </c>
      <c r="B5844" s="60" t="str">
        <f>IF(C5844&lt;&gt;"",LEFT(C5844,9),"")</f>
        <v/>
      </c>
      <c r="V5844" s="60" t="str">
        <f>W5844&amp;H5844</f>
        <v/>
      </c>
      <c r="W5844" s="60" t="str">
        <f>_xlfn.LET(_xlpm.TextCell,TEXT(G5844,"###"),IF(_xlpm.TextCell&lt;&gt;"",IF(StyleSpaceSplit,IFERROR(IF(FIND(" ",_xlpm.TextCell)&gt;=1,MID(_xlpm.TextCell,1,FIND(" ",_xlpm.TextCell)-1),_xlpm.TextCell),_xlpm.TextCell),_xlpm.TextCell),""))</f>
        <v/>
      </c>
      <c r="X5844" s="60" t="str">
        <f>IF(A5844&lt;&gt;"",IFERROR(IF(FIND(" ",G5844)&gt;=1,MID(G5844,FIND(" ",G5844)+1,LEN(G5844)),""),""),"")</f>
        <v/>
      </c>
      <c r="AC5844" s="51">
        <f>IFERROR(VALUE(MID($C5844,1,2)),0)</f>
        <v>0</v>
      </c>
      <c r="AD5844" s="44">
        <f>IFERROR(VALUE(MID($C5844,4,3)),0)</f>
        <v>0</v>
      </c>
      <c r="AE5844" s="51">
        <f>VALUE(RIGHT("00"&amp;AC5844,2)&amp;RIGHT("000"&amp;AD5844,3))</f>
        <v>0</v>
      </c>
    </row>
    <row r="5845" spans="1:31">
      <c r="A5845" s="60" t="str">
        <f>IF(G5845&amp;Q5845&lt;&gt;"",W5845&amp;Q5845,"")</f>
        <v/>
      </c>
      <c r="B5845" s="60" t="str">
        <f>IF(C5845&lt;&gt;"",LEFT(C5845,9),"")</f>
        <v/>
      </c>
      <c r="V5845" s="60" t="str">
        <f>W5845&amp;H5845</f>
        <v/>
      </c>
      <c r="W5845" s="60" t="str">
        <f>_xlfn.LET(_xlpm.TextCell,TEXT(G5845,"###"),IF(_xlpm.TextCell&lt;&gt;"",IF(StyleSpaceSplit,IFERROR(IF(FIND(" ",_xlpm.TextCell)&gt;=1,MID(_xlpm.TextCell,1,FIND(" ",_xlpm.TextCell)-1),_xlpm.TextCell),_xlpm.TextCell),_xlpm.TextCell),""))</f>
        <v/>
      </c>
      <c r="X5845" s="60" t="str">
        <f>IF(A5845&lt;&gt;"",IFERROR(IF(FIND(" ",G5845)&gt;=1,MID(G5845,FIND(" ",G5845)+1,LEN(G5845)),""),""),"")</f>
        <v/>
      </c>
      <c r="AC5845" s="51">
        <f>IFERROR(VALUE(MID($C5845,1,2)),0)</f>
        <v>0</v>
      </c>
      <c r="AD5845" s="44">
        <f>IFERROR(VALUE(MID($C5845,4,3)),0)</f>
        <v>0</v>
      </c>
      <c r="AE5845" s="51">
        <f>VALUE(RIGHT("00"&amp;AC5845,2)&amp;RIGHT("000"&amp;AD5845,3))</f>
        <v>0</v>
      </c>
    </row>
    <row r="5846" spans="1:31">
      <c r="A5846" s="60" t="str">
        <f>IF(G5846&amp;Q5846&lt;&gt;"",W5846&amp;Q5846,"")</f>
        <v/>
      </c>
      <c r="B5846" s="60" t="str">
        <f>IF(C5846&lt;&gt;"",LEFT(C5846,9),"")</f>
        <v/>
      </c>
      <c r="V5846" s="60" t="str">
        <f>W5846&amp;H5846</f>
        <v/>
      </c>
      <c r="W5846" s="60" t="str">
        <f>_xlfn.LET(_xlpm.TextCell,TEXT(G5846,"###"),IF(_xlpm.TextCell&lt;&gt;"",IF(StyleSpaceSplit,IFERROR(IF(FIND(" ",_xlpm.TextCell)&gt;=1,MID(_xlpm.TextCell,1,FIND(" ",_xlpm.TextCell)-1),_xlpm.TextCell),_xlpm.TextCell),_xlpm.TextCell),""))</f>
        <v/>
      </c>
      <c r="X5846" s="60" t="str">
        <f>IF(A5846&lt;&gt;"",IFERROR(IF(FIND(" ",G5846)&gt;=1,MID(G5846,FIND(" ",G5846)+1,LEN(G5846)),""),""),"")</f>
        <v/>
      </c>
      <c r="AC5846" s="51">
        <f>IFERROR(VALUE(MID($C5846,1,2)),0)</f>
        <v>0</v>
      </c>
      <c r="AD5846" s="44">
        <f>IFERROR(VALUE(MID($C5846,4,3)),0)</f>
        <v>0</v>
      </c>
      <c r="AE5846" s="51">
        <f>VALUE(RIGHT("00"&amp;AC5846,2)&amp;RIGHT("000"&amp;AD5846,3))</f>
        <v>0</v>
      </c>
    </row>
    <row r="5847" spans="1:31">
      <c r="A5847" s="60" t="str">
        <f>IF(G5847&amp;Q5847&lt;&gt;"",W5847&amp;Q5847,"")</f>
        <v/>
      </c>
      <c r="B5847" s="60" t="str">
        <f>IF(C5847&lt;&gt;"",LEFT(C5847,9),"")</f>
        <v/>
      </c>
      <c r="V5847" s="60" t="str">
        <f>W5847&amp;H5847</f>
        <v/>
      </c>
      <c r="W5847" s="60" t="str">
        <f>_xlfn.LET(_xlpm.TextCell,TEXT(G5847,"###"),IF(_xlpm.TextCell&lt;&gt;"",IF(StyleSpaceSplit,IFERROR(IF(FIND(" ",_xlpm.TextCell)&gt;=1,MID(_xlpm.TextCell,1,FIND(" ",_xlpm.TextCell)-1),_xlpm.TextCell),_xlpm.TextCell),_xlpm.TextCell),""))</f>
        <v/>
      </c>
      <c r="X5847" s="60" t="str">
        <f>IF(A5847&lt;&gt;"",IFERROR(IF(FIND(" ",G5847)&gt;=1,MID(G5847,FIND(" ",G5847)+1,LEN(G5847)),""),""),"")</f>
        <v/>
      </c>
      <c r="AC5847" s="51">
        <f>IFERROR(VALUE(MID($C5847,1,2)),0)</f>
        <v>0</v>
      </c>
      <c r="AD5847" s="44">
        <f>IFERROR(VALUE(MID($C5847,4,3)),0)</f>
        <v>0</v>
      </c>
      <c r="AE5847" s="51">
        <f>VALUE(RIGHT("00"&amp;AC5847,2)&amp;RIGHT("000"&amp;AD5847,3))</f>
        <v>0</v>
      </c>
    </row>
    <row r="5848" spans="1:31">
      <c r="A5848" s="60" t="str">
        <f>IF(G5848&amp;Q5848&lt;&gt;"",W5848&amp;Q5848,"")</f>
        <v/>
      </c>
      <c r="B5848" s="60" t="str">
        <f>IF(C5848&lt;&gt;"",LEFT(C5848,9),"")</f>
        <v/>
      </c>
      <c r="V5848" s="60" t="str">
        <f>W5848&amp;H5848</f>
        <v/>
      </c>
      <c r="W5848" s="60" t="str">
        <f>_xlfn.LET(_xlpm.TextCell,TEXT(G5848,"###"),IF(_xlpm.TextCell&lt;&gt;"",IF(StyleSpaceSplit,IFERROR(IF(FIND(" ",_xlpm.TextCell)&gt;=1,MID(_xlpm.TextCell,1,FIND(" ",_xlpm.TextCell)-1),_xlpm.TextCell),_xlpm.TextCell),_xlpm.TextCell),""))</f>
        <v/>
      </c>
      <c r="X5848" s="60" t="str">
        <f>IF(A5848&lt;&gt;"",IFERROR(IF(FIND(" ",G5848)&gt;=1,MID(G5848,FIND(" ",G5848)+1,LEN(G5848)),""),""),"")</f>
        <v/>
      </c>
      <c r="AC5848" s="51">
        <f>IFERROR(VALUE(MID($C5848,1,2)),0)</f>
        <v>0</v>
      </c>
      <c r="AD5848" s="44">
        <f>IFERROR(VALUE(MID($C5848,4,3)),0)</f>
        <v>0</v>
      </c>
      <c r="AE5848" s="51">
        <f>VALUE(RIGHT("00"&amp;AC5848,2)&amp;RIGHT("000"&amp;AD5848,3))</f>
        <v>0</v>
      </c>
    </row>
    <row r="5849" spans="1:31">
      <c r="A5849" s="60" t="str">
        <f>IF(G5849&amp;Q5849&lt;&gt;"",W5849&amp;Q5849,"")</f>
        <v/>
      </c>
      <c r="B5849" s="60" t="str">
        <f>IF(C5849&lt;&gt;"",LEFT(C5849,9),"")</f>
        <v/>
      </c>
      <c r="V5849" s="60" t="str">
        <f>W5849&amp;H5849</f>
        <v/>
      </c>
      <c r="W5849" s="60" t="str">
        <f>_xlfn.LET(_xlpm.TextCell,TEXT(G5849,"###"),IF(_xlpm.TextCell&lt;&gt;"",IF(StyleSpaceSplit,IFERROR(IF(FIND(" ",_xlpm.TextCell)&gt;=1,MID(_xlpm.TextCell,1,FIND(" ",_xlpm.TextCell)-1),_xlpm.TextCell),_xlpm.TextCell),_xlpm.TextCell),""))</f>
        <v/>
      </c>
      <c r="X5849" s="60" t="str">
        <f>IF(A5849&lt;&gt;"",IFERROR(IF(FIND(" ",G5849)&gt;=1,MID(G5849,FIND(" ",G5849)+1,LEN(G5849)),""),""),"")</f>
        <v/>
      </c>
      <c r="AC5849" s="51">
        <f>IFERROR(VALUE(MID($C5849,1,2)),0)</f>
        <v>0</v>
      </c>
      <c r="AD5849" s="44">
        <f>IFERROR(VALUE(MID($C5849,4,3)),0)</f>
        <v>0</v>
      </c>
      <c r="AE5849" s="51">
        <f>VALUE(RIGHT("00"&amp;AC5849,2)&amp;RIGHT("000"&amp;AD5849,3))</f>
        <v>0</v>
      </c>
    </row>
    <row r="5850" spans="1:31">
      <c r="A5850" s="60" t="str">
        <f>IF(G5850&amp;Q5850&lt;&gt;"",W5850&amp;Q5850,"")</f>
        <v/>
      </c>
      <c r="B5850" s="60" t="str">
        <f>IF(C5850&lt;&gt;"",LEFT(C5850,9),"")</f>
        <v/>
      </c>
      <c r="V5850" s="60" t="str">
        <f>W5850&amp;H5850</f>
        <v/>
      </c>
      <c r="W5850" s="60" t="str">
        <f>_xlfn.LET(_xlpm.TextCell,TEXT(G5850,"###"),IF(_xlpm.TextCell&lt;&gt;"",IF(StyleSpaceSplit,IFERROR(IF(FIND(" ",_xlpm.TextCell)&gt;=1,MID(_xlpm.TextCell,1,FIND(" ",_xlpm.TextCell)-1),_xlpm.TextCell),_xlpm.TextCell),_xlpm.TextCell),""))</f>
        <v/>
      </c>
      <c r="X5850" s="60" t="str">
        <f>IF(A5850&lt;&gt;"",IFERROR(IF(FIND(" ",G5850)&gt;=1,MID(G5850,FIND(" ",G5850)+1,LEN(G5850)),""),""),"")</f>
        <v/>
      </c>
      <c r="AC5850" s="51">
        <f>IFERROR(VALUE(MID($C5850,1,2)),0)</f>
        <v>0</v>
      </c>
      <c r="AD5850" s="44">
        <f>IFERROR(VALUE(MID($C5850,4,3)),0)</f>
        <v>0</v>
      </c>
      <c r="AE5850" s="51">
        <f>VALUE(RIGHT("00"&amp;AC5850,2)&amp;RIGHT("000"&amp;AD5850,3))</f>
        <v>0</v>
      </c>
    </row>
    <row r="5851" spans="1:31">
      <c r="A5851" s="60" t="str">
        <f>IF(G5851&amp;Q5851&lt;&gt;"",W5851&amp;Q5851,"")</f>
        <v/>
      </c>
      <c r="B5851" s="60" t="str">
        <f>IF(C5851&lt;&gt;"",LEFT(C5851,9),"")</f>
        <v/>
      </c>
      <c r="V5851" s="60" t="str">
        <f>W5851&amp;H5851</f>
        <v/>
      </c>
      <c r="W5851" s="60" t="str">
        <f>_xlfn.LET(_xlpm.TextCell,TEXT(G5851,"###"),IF(_xlpm.TextCell&lt;&gt;"",IF(StyleSpaceSplit,IFERROR(IF(FIND(" ",_xlpm.TextCell)&gt;=1,MID(_xlpm.TextCell,1,FIND(" ",_xlpm.TextCell)-1),_xlpm.TextCell),_xlpm.TextCell),_xlpm.TextCell),""))</f>
        <v/>
      </c>
      <c r="X5851" s="60" t="str">
        <f>IF(A5851&lt;&gt;"",IFERROR(IF(FIND(" ",G5851)&gt;=1,MID(G5851,FIND(" ",G5851)+1,LEN(G5851)),""),""),"")</f>
        <v/>
      </c>
      <c r="AC5851" s="51">
        <f>IFERROR(VALUE(MID($C5851,1,2)),0)</f>
        <v>0</v>
      </c>
      <c r="AD5851" s="44">
        <f>IFERROR(VALUE(MID($C5851,4,3)),0)</f>
        <v>0</v>
      </c>
      <c r="AE5851" s="51">
        <f>VALUE(RIGHT("00"&amp;AC5851,2)&amp;RIGHT("000"&amp;AD5851,3))</f>
        <v>0</v>
      </c>
    </row>
    <row r="5852" spans="1:31">
      <c r="A5852" s="60" t="str">
        <f>IF(G5852&amp;Q5852&lt;&gt;"",W5852&amp;Q5852,"")</f>
        <v/>
      </c>
      <c r="B5852" s="60" t="str">
        <f>IF(C5852&lt;&gt;"",LEFT(C5852,9),"")</f>
        <v/>
      </c>
      <c r="V5852" s="60" t="str">
        <f>W5852&amp;H5852</f>
        <v/>
      </c>
      <c r="W5852" s="60" t="str">
        <f>_xlfn.LET(_xlpm.TextCell,TEXT(G5852,"###"),IF(_xlpm.TextCell&lt;&gt;"",IF(StyleSpaceSplit,IFERROR(IF(FIND(" ",_xlpm.TextCell)&gt;=1,MID(_xlpm.TextCell,1,FIND(" ",_xlpm.TextCell)-1),_xlpm.TextCell),_xlpm.TextCell),_xlpm.TextCell),""))</f>
        <v/>
      </c>
      <c r="X5852" s="60" t="str">
        <f>IF(A5852&lt;&gt;"",IFERROR(IF(FIND(" ",G5852)&gt;=1,MID(G5852,FIND(" ",G5852)+1,LEN(G5852)),""),""),"")</f>
        <v/>
      </c>
      <c r="AC5852" s="51">
        <f>IFERROR(VALUE(MID($C5852,1,2)),0)</f>
        <v>0</v>
      </c>
      <c r="AD5852" s="44">
        <f>IFERROR(VALUE(MID($C5852,4,3)),0)</f>
        <v>0</v>
      </c>
      <c r="AE5852" s="51">
        <f>VALUE(RIGHT("00"&amp;AC5852,2)&amp;RIGHT("000"&amp;AD5852,3))</f>
        <v>0</v>
      </c>
    </row>
    <row r="5853" spans="1:31">
      <c r="A5853" s="60" t="str">
        <f>IF(G5853&amp;Q5853&lt;&gt;"",W5853&amp;Q5853,"")</f>
        <v/>
      </c>
      <c r="B5853" s="60" t="str">
        <f>IF(C5853&lt;&gt;"",LEFT(C5853,9),"")</f>
        <v/>
      </c>
      <c r="V5853" s="60" t="str">
        <f>W5853&amp;H5853</f>
        <v/>
      </c>
      <c r="W5853" s="60" t="str">
        <f>_xlfn.LET(_xlpm.TextCell,TEXT(G5853,"###"),IF(_xlpm.TextCell&lt;&gt;"",IF(StyleSpaceSplit,IFERROR(IF(FIND(" ",_xlpm.TextCell)&gt;=1,MID(_xlpm.TextCell,1,FIND(" ",_xlpm.TextCell)-1),_xlpm.TextCell),_xlpm.TextCell),_xlpm.TextCell),""))</f>
        <v/>
      </c>
      <c r="X5853" s="60" t="str">
        <f>IF(A5853&lt;&gt;"",IFERROR(IF(FIND(" ",G5853)&gt;=1,MID(G5853,FIND(" ",G5853)+1,LEN(G5853)),""),""),"")</f>
        <v/>
      </c>
      <c r="AC5853" s="51">
        <f>IFERROR(VALUE(MID($C5853,1,2)),0)</f>
        <v>0</v>
      </c>
      <c r="AD5853" s="44">
        <f>IFERROR(VALUE(MID($C5853,4,3)),0)</f>
        <v>0</v>
      </c>
      <c r="AE5853" s="51">
        <f>VALUE(RIGHT("00"&amp;AC5853,2)&amp;RIGHT("000"&amp;AD5853,3))</f>
        <v>0</v>
      </c>
    </row>
    <row r="5854" spans="1:31">
      <c r="A5854" s="60" t="str">
        <f>IF(G5854&amp;Q5854&lt;&gt;"",W5854&amp;Q5854,"")</f>
        <v/>
      </c>
      <c r="B5854" s="60" t="str">
        <f>IF(C5854&lt;&gt;"",LEFT(C5854,9),"")</f>
        <v/>
      </c>
      <c r="V5854" s="60" t="str">
        <f>W5854&amp;H5854</f>
        <v/>
      </c>
      <c r="W5854" s="60" t="str">
        <f>_xlfn.LET(_xlpm.TextCell,TEXT(G5854,"###"),IF(_xlpm.TextCell&lt;&gt;"",IF(StyleSpaceSplit,IFERROR(IF(FIND(" ",_xlpm.TextCell)&gt;=1,MID(_xlpm.TextCell,1,FIND(" ",_xlpm.TextCell)-1),_xlpm.TextCell),_xlpm.TextCell),_xlpm.TextCell),""))</f>
        <v/>
      </c>
      <c r="X5854" s="60" t="str">
        <f>IF(A5854&lt;&gt;"",IFERROR(IF(FIND(" ",G5854)&gt;=1,MID(G5854,FIND(" ",G5854)+1,LEN(G5854)),""),""),"")</f>
        <v/>
      </c>
      <c r="AC5854" s="51">
        <f>IFERROR(VALUE(MID($C5854,1,2)),0)</f>
        <v>0</v>
      </c>
      <c r="AD5854" s="44">
        <f>IFERROR(VALUE(MID($C5854,4,3)),0)</f>
        <v>0</v>
      </c>
      <c r="AE5854" s="51">
        <f>VALUE(RIGHT("00"&amp;AC5854,2)&amp;RIGHT("000"&amp;AD5854,3))</f>
        <v>0</v>
      </c>
    </row>
    <row r="5855" spans="1:31">
      <c r="A5855" s="60" t="str">
        <f>IF(G5855&amp;Q5855&lt;&gt;"",W5855&amp;Q5855,"")</f>
        <v/>
      </c>
      <c r="B5855" s="60" t="str">
        <f>IF(C5855&lt;&gt;"",LEFT(C5855,9),"")</f>
        <v/>
      </c>
      <c r="V5855" s="60" t="str">
        <f>W5855&amp;H5855</f>
        <v/>
      </c>
      <c r="W5855" s="60" t="str">
        <f>_xlfn.LET(_xlpm.TextCell,TEXT(G5855,"###"),IF(_xlpm.TextCell&lt;&gt;"",IF(StyleSpaceSplit,IFERROR(IF(FIND(" ",_xlpm.TextCell)&gt;=1,MID(_xlpm.TextCell,1,FIND(" ",_xlpm.TextCell)-1),_xlpm.TextCell),_xlpm.TextCell),_xlpm.TextCell),""))</f>
        <v/>
      </c>
      <c r="X5855" s="60" t="str">
        <f>IF(A5855&lt;&gt;"",IFERROR(IF(FIND(" ",G5855)&gt;=1,MID(G5855,FIND(" ",G5855)+1,LEN(G5855)),""),""),"")</f>
        <v/>
      </c>
      <c r="AC5855" s="51">
        <f>IFERROR(VALUE(MID($C5855,1,2)),0)</f>
        <v>0</v>
      </c>
      <c r="AD5855" s="44">
        <f>IFERROR(VALUE(MID($C5855,4,3)),0)</f>
        <v>0</v>
      </c>
      <c r="AE5855" s="51">
        <f>VALUE(RIGHT("00"&amp;AC5855,2)&amp;RIGHT("000"&amp;AD5855,3))</f>
        <v>0</v>
      </c>
    </row>
    <row r="5856" spans="1:31">
      <c r="A5856" s="60" t="str">
        <f>IF(G5856&amp;Q5856&lt;&gt;"",W5856&amp;Q5856,"")</f>
        <v/>
      </c>
      <c r="B5856" s="60" t="str">
        <f>IF(C5856&lt;&gt;"",LEFT(C5856,9),"")</f>
        <v/>
      </c>
      <c r="V5856" s="60" t="str">
        <f>W5856&amp;H5856</f>
        <v/>
      </c>
      <c r="W5856" s="60" t="str">
        <f>_xlfn.LET(_xlpm.TextCell,TEXT(G5856,"###"),IF(_xlpm.TextCell&lt;&gt;"",IF(StyleSpaceSplit,IFERROR(IF(FIND(" ",_xlpm.TextCell)&gt;=1,MID(_xlpm.TextCell,1,FIND(" ",_xlpm.TextCell)-1),_xlpm.TextCell),_xlpm.TextCell),_xlpm.TextCell),""))</f>
        <v/>
      </c>
      <c r="X5856" s="60" t="str">
        <f>IF(A5856&lt;&gt;"",IFERROR(IF(FIND(" ",G5856)&gt;=1,MID(G5856,FIND(" ",G5856)+1,LEN(G5856)),""),""),"")</f>
        <v/>
      </c>
      <c r="AC5856" s="51">
        <f>IFERROR(VALUE(MID($C5856,1,2)),0)</f>
        <v>0</v>
      </c>
      <c r="AD5856" s="44">
        <f>IFERROR(VALUE(MID($C5856,4,3)),0)</f>
        <v>0</v>
      </c>
      <c r="AE5856" s="51">
        <f>VALUE(RIGHT("00"&amp;AC5856,2)&amp;RIGHT("000"&amp;AD5856,3))</f>
        <v>0</v>
      </c>
    </row>
    <row r="5857" spans="1:31">
      <c r="A5857" s="60" t="str">
        <f>IF(G5857&amp;Q5857&lt;&gt;"",W5857&amp;Q5857,"")</f>
        <v/>
      </c>
      <c r="B5857" s="60" t="str">
        <f>IF(C5857&lt;&gt;"",LEFT(C5857,9),"")</f>
        <v/>
      </c>
      <c r="V5857" s="60" t="str">
        <f>W5857&amp;H5857</f>
        <v/>
      </c>
      <c r="W5857" s="60" t="str">
        <f>_xlfn.LET(_xlpm.TextCell,TEXT(G5857,"###"),IF(_xlpm.TextCell&lt;&gt;"",IF(StyleSpaceSplit,IFERROR(IF(FIND(" ",_xlpm.TextCell)&gt;=1,MID(_xlpm.TextCell,1,FIND(" ",_xlpm.TextCell)-1),_xlpm.TextCell),_xlpm.TextCell),_xlpm.TextCell),""))</f>
        <v/>
      </c>
      <c r="X5857" s="60" t="str">
        <f>IF(A5857&lt;&gt;"",IFERROR(IF(FIND(" ",G5857)&gt;=1,MID(G5857,FIND(" ",G5857)+1,LEN(G5857)),""),""),"")</f>
        <v/>
      </c>
      <c r="AC5857" s="51">
        <f>IFERROR(VALUE(MID($C5857,1,2)),0)</f>
        <v>0</v>
      </c>
      <c r="AD5857" s="44">
        <f>IFERROR(VALUE(MID($C5857,4,3)),0)</f>
        <v>0</v>
      </c>
      <c r="AE5857" s="51">
        <f>VALUE(RIGHT("00"&amp;AC5857,2)&amp;RIGHT("000"&amp;AD5857,3))</f>
        <v>0</v>
      </c>
    </row>
    <row r="5858" spans="1:31">
      <c r="A5858" s="60" t="str">
        <f>IF(G5858&amp;Q5858&lt;&gt;"",W5858&amp;Q5858,"")</f>
        <v/>
      </c>
      <c r="B5858" s="60" t="str">
        <f>IF(C5858&lt;&gt;"",LEFT(C5858,9),"")</f>
        <v/>
      </c>
      <c r="V5858" s="60" t="str">
        <f>W5858&amp;H5858</f>
        <v/>
      </c>
      <c r="W5858" s="60" t="str">
        <f>_xlfn.LET(_xlpm.TextCell,TEXT(G5858,"###"),IF(_xlpm.TextCell&lt;&gt;"",IF(StyleSpaceSplit,IFERROR(IF(FIND(" ",_xlpm.TextCell)&gt;=1,MID(_xlpm.TextCell,1,FIND(" ",_xlpm.TextCell)-1),_xlpm.TextCell),_xlpm.TextCell),_xlpm.TextCell),""))</f>
        <v/>
      </c>
      <c r="X5858" s="60" t="str">
        <f>IF(A5858&lt;&gt;"",IFERROR(IF(FIND(" ",G5858)&gt;=1,MID(G5858,FIND(" ",G5858)+1,LEN(G5858)),""),""),"")</f>
        <v/>
      </c>
      <c r="AC5858" s="51">
        <f>IFERROR(VALUE(MID($C5858,1,2)),0)</f>
        <v>0</v>
      </c>
      <c r="AD5858" s="44">
        <f>IFERROR(VALUE(MID($C5858,4,3)),0)</f>
        <v>0</v>
      </c>
      <c r="AE5858" s="51">
        <f>VALUE(RIGHT("00"&amp;AC5858,2)&amp;RIGHT("000"&amp;AD5858,3))</f>
        <v>0</v>
      </c>
    </row>
    <row r="5859" spans="1:31">
      <c r="A5859" s="60" t="str">
        <f>IF(G5859&amp;Q5859&lt;&gt;"",W5859&amp;Q5859,"")</f>
        <v/>
      </c>
      <c r="B5859" s="60" t="str">
        <f>IF(C5859&lt;&gt;"",LEFT(C5859,9),"")</f>
        <v/>
      </c>
      <c r="V5859" s="60" t="str">
        <f>W5859&amp;H5859</f>
        <v/>
      </c>
      <c r="W5859" s="60" t="str">
        <f>_xlfn.LET(_xlpm.TextCell,TEXT(G5859,"###"),IF(_xlpm.TextCell&lt;&gt;"",IF(StyleSpaceSplit,IFERROR(IF(FIND(" ",_xlpm.TextCell)&gt;=1,MID(_xlpm.TextCell,1,FIND(" ",_xlpm.TextCell)-1),_xlpm.TextCell),_xlpm.TextCell),_xlpm.TextCell),""))</f>
        <v/>
      </c>
      <c r="X5859" s="60" t="str">
        <f>IF(A5859&lt;&gt;"",IFERROR(IF(FIND(" ",G5859)&gt;=1,MID(G5859,FIND(" ",G5859)+1,LEN(G5859)),""),""),"")</f>
        <v/>
      </c>
      <c r="AC5859" s="51">
        <f>IFERROR(VALUE(MID($C5859,1,2)),0)</f>
        <v>0</v>
      </c>
      <c r="AD5859" s="44">
        <f>IFERROR(VALUE(MID($C5859,4,3)),0)</f>
        <v>0</v>
      </c>
      <c r="AE5859" s="51">
        <f>VALUE(RIGHT("00"&amp;AC5859,2)&amp;RIGHT("000"&amp;AD5859,3))</f>
        <v>0</v>
      </c>
    </row>
    <row r="5860" spans="1:31">
      <c r="A5860" s="60" t="str">
        <f>IF(G5860&amp;Q5860&lt;&gt;"",W5860&amp;Q5860,"")</f>
        <v/>
      </c>
      <c r="B5860" s="60" t="str">
        <f>IF(C5860&lt;&gt;"",LEFT(C5860,9),"")</f>
        <v/>
      </c>
      <c r="V5860" s="60" t="str">
        <f>W5860&amp;H5860</f>
        <v/>
      </c>
      <c r="W5860" s="60" t="str">
        <f>_xlfn.LET(_xlpm.TextCell,TEXT(G5860,"###"),IF(_xlpm.TextCell&lt;&gt;"",IF(StyleSpaceSplit,IFERROR(IF(FIND(" ",_xlpm.TextCell)&gt;=1,MID(_xlpm.TextCell,1,FIND(" ",_xlpm.TextCell)-1),_xlpm.TextCell),_xlpm.TextCell),_xlpm.TextCell),""))</f>
        <v/>
      </c>
      <c r="X5860" s="60" t="str">
        <f>IF(A5860&lt;&gt;"",IFERROR(IF(FIND(" ",G5860)&gt;=1,MID(G5860,FIND(" ",G5860)+1,LEN(G5860)),""),""),"")</f>
        <v/>
      </c>
      <c r="AC5860" s="51">
        <f>IFERROR(VALUE(MID($C5860,1,2)),0)</f>
        <v>0</v>
      </c>
      <c r="AD5860" s="44">
        <f>IFERROR(VALUE(MID($C5860,4,3)),0)</f>
        <v>0</v>
      </c>
      <c r="AE5860" s="51">
        <f>VALUE(RIGHT("00"&amp;AC5860,2)&amp;RIGHT("000"&amp;AD5860,3))</f>
        <v>0</v>
      </c>
    </row>
    <row r="5861" spans="1:31">
      <c r="A5861" s="60" t="str">
        <f>IF(G5861&amp;Q5861&lt;&gt;"",W5861&amp;Q5861,"")</f>
        <v/>
      </c>
      <c r="B5861" s="60" t="str">
        <f>IF(C5861&lt;&gt;"",LEFT(C5861,9),"")</f>
        <v/>
      </c>
      <c r="V5861" s="60" t="str">
        <f>W5861&amp;H5861</f>
        <v/>
      </c>
      <c r="W5861" s="60" t="str">
        <f>_xlfn.LET(_xlpm.TextCell,TEXT(G5861,"###"),IF(_xlpm.TextCell&lt;&gt;"",IF(StyleSpaceSplit,IFERROR(IF(FIND(" ",_xlpm.TextCell)&gt;=1,MID(_xlpm.TextCell,1,FIND(" ",_xlpm.TextCell)-1),_xlpm.TextCell),_xlpm.TextCell),_xlpm.TextCell),""))</f>
        <v/>
      </c>
      <c r="X5861" s="60" t="str">
        <f>IF(A5861&lt;&gt;"",IFERROR(IF(FIND(" ",G5861)&gt;=1,MID(G5861,FIND(" ",G5861)+1,LEN(G5861)),""),""),"")</f>
        <v/>
      </c>
      <c r="AC5861" s="51">
        <f>IFERROR(VALUE(MID($C5861,1,2)),0)</f>
        <v>0</v>
      </c>
      <c r="AD5861" s="44">
        <f>IFERROR(VALUE(MID($C5861,4,3)),0)</f>
        <v>0</v>
      </c>
      <c r="AE5861" s="51">
        <f>VALUE(RIGHT("00"&amp;AC5861,2)&amp;RIGHT("000"&amp;AD5861,3))</f>
        <v>0</v>
      </c>
    </row>
    <row r="5862" spans="1:31">
      <c r="A5862" s="60" t="str">
        <f>IF(G5862&amp;Q5862&lt;&gt;"",W5862&amp;Q5862,"")</f>
        <v/>
      </c>
      <c r="B5862" s="60" t="str">
        <f>IF(C5862&lt;&gt;"",LEFT(C5862,9),"")</f>
        <v/>
      </c>
      <c r="V5862" s="60" t="str">
        <f>W5862&amp;H5862</f>
        <v/>
      </c>
      <c r="W5862" s="60" t="str">
        <f>_xlfn.LET(_xlpm.TextCell,TEXT(G5862,"###"),IF(_xlpm.TextCell&lt;&gt;"",IF(StyleSpaceSplit,IFERROR(IF(FIND(" ",_xlpm.TextCell)&gt;=1,MID(_xlpm.TextCell,1,FIND(" ",_xlpm.TextCell)-1),_xlpm.TextCell),_xlpm.TextCell),_xlpm.TextCell),""))</f>
        <v/>
      </c>
      <c r="X5862" s="60" t="str">
        <f>IF(A5862&lt;&gt;"",IFERROR(IF(FIND(" ",G5862)&gt;=1,MID(G5862,FIND(" ",G5862)+1,LEN(G5862)),""),""),"")</f>
        <v/>
      </c>
      <c r="AC5862" s="51">
        <f>IFERROR(VALUE(MID($C5862,1,2)),0)</f>
        <v>0</v>
      </c>
      <c r="AD5862" s="44">
        <f>IFERROR(VALUE(MID($C5862,4,3)),0)</f>
        <v>0</v>
      </c>
      <c r="AE5862" s="51">
        <f>VALUE(RIGHT("00"&amp;AC5862,2)&amp;RIGHT("000"&amp;AD5862,3))</f>
        <v>0</v>
      </c>
    </row>
    <row r="5863" spans="1:31">
      <c r="A5863" s="60" t="str">
        <f>IF(G5863&amp;Q5863&lt;&gt;"",W5863&amp;Q5863,"")</f>
        <v/>
      </c>
      <c r="B5863" s="60" t="str">
        <f>IF(C5863&lt;&gt;"",LEFT(C5863,9),"")</f>
        <v/>
      </c>
      <c r="V5863" s="60" t="str">
        <f>W5863&amp;H5863</f>
        <v/>
      </c>
      <c r="W5863" s="60" t="str">
        <f>_xlfn.LET(_xlpm.TextCell,TEXT(G5863,"###"),IF(_xlpm.TextCell&lt;&gt;"",IF(StyleSpaceSplit,IFERROR(IF(FIND(" ",_xlpm.TextCell)&gt;=1,MID(_xlpm.TextCell,1,FIND(" ",_xlpm.TextCell)-1),_xlpm.TextCell),_xlpm.TextCell),_xlpm.TextCell),""))</f>
        <v/>
      </c>
      <c r="X5863" s="60" t="str">
        <f>IF(A5863&lt;&gt;"",IFERROR(IF(FIND(" ",G5863)&gt;=1,MID(G5863,FIND(" ",G5863)+1,LEN(G5863)),""),""),"")</f>
        <v/>
      </c>
      <c r="AC5863" s="51">
        <f>IFERROR(VALUE(MID($C5863,1,2)),0)</f>
        <v>0</v>
      </c>
      <c r="AD5863" s="44">
        <f>IFERROR(VALUE(MID($C5863,4,3)),0)</f>
        <v>0</v>
      </c>
      <c r="AE5863" s="51">
        <f>VALUE(RIGHT("00"&amp;AC5863,2)&amp;RIGHT("000"&amp;AD5863,3))</f>
        <v>0</v>
      </c>
    </row>
    <row r="5864" spans="1:31">
      <c r="A5864" s="60" t="str">
        <f>IF(G5864&amp;Q5864&lt;&gt;"",W5864&amp;Q5864,"")</f>
        <v/>
      </c>
      <c r="B5864" s="60" t="str">
        <f>IF(C5864&lt;&gt;"",LEFT(C5864,9),"")</f>
        <v/>
      </c>
      <c r="V5864" s="60" t="str">
        <f>W5864&amp;H5864</f>
        <v/>
      </c>
      <c r="W5864" s="60" t="str">
        <f>_xlfn.LET(_xlpm.TextCell,TEXT(G5864,"###"),IF(_xlpm.TextCell&lt;&gt;"",IF(StyleSpaceSplit,IFERROR(IF(FIND(" ",_xlpm.TextCell)&gt;=1,MID(_xlpm.TextCell,1,FIND(" ",_xlpm.TextCell)-1),_xlpm.TextCell),_xlpm.TextCell),_xlpm.TextCell),""))</f>
        <v/>
      </c>
      <c r="X5864" s="60" t="str">
        <f>IF(A5864&lt;&gt;"",IFERROR(IF(FIND(" ",G5864)&gt;=1,MID(G5864,FIND(" ",G5864)+1,LEN(G5864)),""),""),"")</f>
        <v/>
      </c>
      <c r="AC5864" s="51">
        <f>IFERROR(VALUE(MID($C5864,1,2)),0)</f>
        <v>0</v>
      </c>
      <c r="AD5864" s="44">
        <f>IFERROR(VALUE(MID($C5864,4,3)),0)</f>
        <v>0</v>
      </c>
      <c r="AE5864" s="51">
        <f>VALUE(RIGHT("00"&amp;AC5864,2)&amp;RIGHT("000"&amp;AD5864,3))</f>
        <v>0</v>
      </c>
    </row>
    <row r="5865" spans="1:31">
      <c r="A5865" s="60" t="str">
        <f>IF(G5865&amp;Q5865&lt;&gt;"",W5865&amp;Q5865,"")</f>
        <v/>
      </c>
      <c r="B5865" s="60" t="str">
        <f>IF(C5865&lt;&gt;"",LEFT(C5865,9),"")</f>
        <v/>
      </c>
      <c r="V5865" s="60" t="str">
        <f>W5865&amp;H5865</f>
        <v/>
      </c>
      <c r="W5865" s="60" t="str">
        <f>_xlfn.LET(_xlpm.TextCell,TEXT(G5865,"###"),IF(_xlpm.TextCell&lt;&gt;"",IF(StyleSpaceSplit,IFERROR(IF(FIND(" ",_xlpm.TextCell)&gt;=1,MID(_xlpm.TextCell,1,FIND(" ",_xlpm.TextCell)-1),_xlpm.TextCell),_xlpm.TextCell),_xlpm.TextCell),""))</f>
        <v/>
      </c>
      <c r="X5865" s="60" t="str">
        <f>IF(A5865&lt;&gt;"",IFERROR(IF(FIND(" ",G5865)&gt;=1,MID(G5865,FIND(" ",G5865)+1,LEN(G5865)),""),""),"")</f>
        <v/>
      </c>
      <c r="AC5865" s="51">
        <f>IFERROR(VALUE(MID($C5865,1,2)),0)</f>
        <v>0</v>
      </c>
      <c r="AD5865" s="44">
        <f>IFERROR(VALUE(MID($C5865,4,3)),0)</f>
        <v>0</v>
      </c>
      <c r="AE5865" s="51">
        <f>VALUE(RIGHT("00"&amp;AC5865,2)&amp;RIGHT("000"&amp;AD5865,3))</f>
        <v>0</v>
      </c>
    </row>
    <row r="5866" spans="1:31">
      <c r="A5866" s="60" t="str">
        <f>IF(G5866&amp;Q5866&lt;&gt;"",W5866&amp;Q5866,"")</f>
        <v/>
      </c>
      <c r="B5866" s="60" t="str">
        <f>IF(C5866&lt;&gt;"",LEFT(C5866,9),"")</f>
        <v/>
      </c>
      <c r="V5866" s="60" t="str">
        <f>W5866&amp;H5866</f>
        <v/>
      </c>
      <c r="W5866" s="60" t="str">
        <f>_xlfn.LET(_xlpm.TextCell,TEXT(G5866,"###"),IF(_xlpm.TextCell&lt;&gt;"",IF(StyleSpaceSplit,IFERROR(IF(FIND(" ",_xlpm.TextCell)&gt;=1,MID(_xlpm.TextCell,1,FIND(" ",_xlpm.TextCell)-1),_xlpm.TextCell),_xlpm.TextCell),_xlpm.TextCell),""))</f>
        <v/>
      </c>
      <c r="X5866" s="60" t="str">
        <f>IF(A5866&lt;&gt;"",IFERROR(IF(FIND(" ",G5866)&gt;=1,MID(G5866,FIND(" ",G5866)+1,LEN(G5866)),""),""),"")</f>
        <v/>
      </c>
      <c r="AC5866" s="51">
        <f>IFERROR(VALUE(MID($C5866,1,2)),0)</f>
        <v>0</v>
      </c>
      <c r="AD5866" s="44">
        <f>IFERROR(VALUE(MID($C5866,4,3)),0)</f>
        <v>0</v>
      </c>
      <c r="AE5866" s="51">
        <f>VALUE(RIGHT("00"&amp;AC5866,2)&amp;RIGHT("000"&amp;AD5866,3))</f>
        <v>0</v>
      </c>
    </row>
    <row r="5867" spans="1:31">
      <c r="A5867" s="60" t="str">
        <f>IF(G5867&amp;Q5867&lt;&gt;"",W5867&amp;Q5867,"")</f>
        <v/>
      </c>
      <c r="B5867" s="60" t="str">
        <f>IF(C5867&lt;&gt;"",LEFT(C5867,9),"")</f>
        <v/>
      </c>
      <c r="V5867" s="60" t="str">
        <f>W5867&amp;H5867</f>
        <v/>
      </c>
      <c r="W5867" s="60" t="str">
        <f>_xlfn.LET(_xlpm.TextCell,TEXT(G5867,"###"),IF(_xlpm.TextCell&lt;&gt;"",IF(StyleSpaceSplit,IFERROR(IF(FIND(" ",_xlpm.TextCell)&gt;=1,MID(_xlpm.TextCell,1,FIND(" ",_xlpm.TextCell)-1),_xlpm.TextCell),_xlpm.TextCell),_xlpm.TextCell),""))</f>
        <v/>
      </c>
      <c r="X5867" s="60" t="str">
        <f>IF(A5867&lt;&gt;"",IFERROR(IF(FIND(" ",G5867)&gt;=1,MID(G5867,FIND(" ",G5867)+1,LEN(G5867)),""),""),"")</f>
        <v/>
      </c>
      <c r="AC5867" s="51">
        <f>IFERROR(VALUE(MID($C5867,1,2)),0)</f>
        <v>0</v>
      </c>
      <c r="AD5867" s="44">
        <f>IFERROR(VALUE(MID($C5867,4,3)),0)</f>
        <v>0</v>
      </c>
      <c r="AE5867" s="51">
        <f>VALUE(RIGHT("00"&amp;AC5867,2)&amp;RIGHT("000"&amp;AD5867,3))</f>
        <v>0</v>
      </c>
    </row>
    <row r="5868" spans="1:31">
      <c r="A5868" s="60" t="str">
        <f>IF(G5868&amp;Q5868&lt;&gt;"",W5868&amp;Q5868,"")</f>
        <v/>
      </c>
      <c r="B5868" s="60" t="str">
        <f>IF(C5868&lt;&gt;"",LEFT(C5868,9),"")</f>
        <v/>
      </c>
      <c r="V5868" s="60" t="str">
        <f>W5868&amp;H5868</f>
        <v/>
      </c>
      <c r="W5868" s="60" t="str">
        <f>_xlfn.LET(_xlpm.TextCell,TEXT(G5868,"###"),IF(_xlpm.TextCell&lt;&gt;"",IF(StyleSpaceSplit,IFERROR(IF(FIND(" ",_xlpm.TextCell)&gt;=1,MID(_xlpm.TextCell,1,FIND(" ",_xlpm.TextCell)-1),_xlpm.TextCell),_xlpm.TextCell),_xlpm.TextCell),""))</f>
        <v/>
      </c>
      <c r="X5868" s="60" t="str">
        <f>IF(A5868&lt;&gt;"",IFERROR(IF(FIND(" ",G5868)&gt;=1,MID(G5868,FIND(" ",G5868)+1,LEN(G5868)),""),""),"")</f>
        <v/>
      </c>
      <c r="AC5868" s="51">
        <f>IFERROR(VALUE(MID($C5868,1,2)),0)</f>
        <v>0</v>
      </c>
      <c r="AD5868" s="44">
        <f>IFERROR(VALUE(MID($C5868,4,3)),0)</f>
        <v>0</v>
      </c>
      <c r="AE5868" s="51">
        <f>VALUE(RIGHT("00"&amp;AC5868,2)&amp;RIGHT("000"&amp;AD5868,3))</f>
        <v>0</v>
      </c>
    </row>
    <row r="5869" spans="1:31">
      <c r="A5869" s="60" t="str">
        <f>IF(G5869&amp;Q5869&lt;&gt;"",W5869&amp;Q5869,"")</f>
        <v/>
      </c>
      <c r="B5869" s="60" t="str">
        <f>IF(C5869&lt;&gt;"",LEFT(C5869,9),"")</f>
        <v/>
      </c>
      <c r="V5869" s="60" t="str">
        <f>W5869&amp;H5869</f>
        <v/>
      </c>
      <c r="W5869" s="60" t="str">
        <f>_xlfn.LET(_xlpm.TextCell,TEXT(G5869,"###"),IF(_xlpm.TextCell&lt;&gt;"",IF(StyleSpaceSplit,IFERROR(IF(FIND(" ",_xlpm.TextCell)&gt;=1,MID(_xlpm.TextCell,1,FIND(" ",_xlpm.TextCell)-1),_xlpm.TextCell),_xlpm.TextCell),_xlpm.TextCell),""))</f>
        <v/>
      </c>
      <c r="X5869" s="60" t="str">
        <f>IF(A5869&lt;&gt;"",IFERROR(IF(FIND(" ",G5869)&gt;=1,MID(G5869,FIND(" ",G5869)+1,LEN(G5869)),""),""),"")</f>
        <v/>
      </c>
      <c r="AC5869" s="51">
        <f>IFERROR(VALUE(MID($C5869,1,2)),0)</f>
        <v>0</v>
      </c>
      <c r="AD5869" s="44">
        <f>IFERROR(VALUE(MID($C5869,4,3)),0)</f>
        <v>0</v>
      </c>
      <c r="AE5869" s="51">
        <f>VALUE(RIGHT("00"&amp;AC5869,2)&amp;RIGHT("000"&amp;AD5869,3))</f>
        <v>0</v>
      </c>
    </row>
    <row r="5870" spans="1:31">
      <c r="A5870" s="60" t="str">
        <f>IF(G5870&amp;Q5870&lt;&gt;"",W5870&amp;Q5870,"")</f>
        <v/>
      </c>
      <c r="B5870" s="60" t="str">
        <f>IF(C5870&lt;&gt;"",LEFT(C5870,9),"")</f>
        <v/>
      </c>
      <c r="V5870" s="60" t="str">
        <f>W5870&amp;H5870</f>
        <v/>
      </c>
      <c r="W5870" s="60" t="str">
        <f>_xlfn.LET(_xlpm.TextCell,TEXT(G5870,"###"),IF(_xlpm.TextCell&lt;&gt;"",IF(StyleSpaceSplit,IFERROR(IF(FIND(" ",_xlpm.TextCell)&gt;=1,MID(_xlpm.TextCell,1,FIND(" ",_xlpm.TextCell)-1),_xlpm.TextCell),_xlpm.TextCell),_xlpm.TextCell),""))</f>
        <v/>
      </c>
      <c r="X5870" s="60" t="str">
        <f>IF(A5870&lt;&gt;"",IFERROR(IF(FIND(" ",G5870)&gt;=1,MID(G5870,FIND(" ",G5870)+1,LEN(G5870)),""),""),"")</f>
        <v/>
      </c>
      <c r="AC5870" s="51">
        <f>IFERROR(VALUE(MID($C5870,1,2)),0)</f>
        <v>0</v>
      </c>
      <c r="AD5870" s="44">
        <f>IFERROR(VALUE(MID($C5870,4,3)),0)</f>
        <v>0</v>
      </c>
      <c r="AE5870" s="51">
        <f>VALUE(RIGHT("00"&amp;AC5870,2)&amp;RIGHT("000"&amp;AD5870,3))</f>
        <v>0</v>
      </c>
    </row>
    <row r="5871" spans="1:31">
      <c r="A5871" s="60" t="str">
        <f>IF(G5871&amp;Q5871&lt;&gt;"",W5871&amp;Q5871,"")</f>
        <v/>
      </c>
      <c r="B5871" s="60" t="str">
        <f>IF(C5871&lt;&gt;"",LEFT(C5871,9),"")</f>
        <v/>
      </c>
      <c r="V5871" s="60" t="str">
        <f>W5871&amp;H5871</f>
        <v/>
      </c>
      <c r="W5871" s="60" t="str">
        <f>_xlfn.LET(_xlpm.TextCell,TEXT(G5871,"###"),IF(_xlpm.TextCell&lt;&gt;"",IF(StyleSpaceSplit,IFERROR(IF(FIND(" ",_xlpm.TextCell)&gt;=1,MID(_xlpm.TextCell,1,FIND(" ",_xlpm.TextCell)-1),_xlpm.TextCell),_xlpm.TextCell),_xlpm.TextCell),""))</f>
        <v/>
      </c>
      <c r="X5871" s="60" t="str">
        <f>IF(A5871&lt;&gt;"",IFERROR(IF(FIND(" ",G5871)&gt;=1,MID(G5871,FIND(" ",G5871)+1,LEN(G5871)),""),""),"")</f>
        <v/>
      </c>
      <c r="AC5871" s="51">
        <f>IFERROR(VALUE(MID($C5871,1,2)),0)</f>
        <v>0</v>
      </c>
      <c r="AD5871" s="44">
        <f>IFERROR(VALUE(MID($C5871,4,3)),0)</f>
        <v>0</v>
      </c>
      <c r="AE5871" s="51">
        <f>VALUE(RIGHT("00"&amp;AC5871,2)&amp;RIGHT("000"&amp;AD5871,3))</f>
        <v>0</v>
      </c>
    </row>
    <row r="5872" spans="1:31">
      <c r="A5872" s="60" t="str">
        <f>IF(G5872&amp;Q5872&lt;&gt;"",W5872&amp;Q5872,"")</f>
        <v/>
      </c>
      <c r="B5872" s="60" t="str">
        <f>IF(C5872&lt;&gt;"",LEFT(C5872,9),"")</f>
        <v/>
      </c>
      <c r="V5872" s="60" t="str">
        <f>W5872&amp;H5872</f>
        <v/>
      </c>
      <c r="W5872" s="60" t="str">
        <f>_xlfn.LET(_xlpm.TextCell,TEXT(G5872,"###"),IF(_xlpm.TextCell&lt;&gt;"",IF(StyleSpaceSplit,IFERROR(IF(FIND(" ",_xlpm.TextCell)&gt;=1,MID(_xlpm.TextCell,1,FIND(" ",_xlpm.TextCell)-1),_xlpm.TextCell),_xlpm.TextCell),_xlpm.TextCell),""))</f>
        <v/>
      </c>
      <c r="X5872" s="60" t="str">
        <f>IF(A5872&lt;&gt;"",IFERROR(IF(FIND(" ",G5872)&gt;=1,MID(G5872,FIND(" ",G5872)+1,LEN(G5872)),""),""),"")</f>
        <v/>
      </c>
      <c r="AC5872" s="51">
        <f>IFERROR(VALUE(MID($C5872,1,2)),0)</f>
        <v>0</v>
      </c>
      <c r="AD5872" s="44">
        <f>IFERROR(VALUE(MID($C5872,4,3)),0)</f>
        <v>0</v>
      </c>
      <c r="AE5872" s="51">
        <f>VALUE(RIGHT("00"&amp;AC5872,2)&amp;RIGHT("000"&amp;AD5872,3))</f>
        <v>0</v>
      </c>
    </row>
    <row r="5873" spans="1:31">
      <c r="A5873" s="60" t="str">
        <f>IF(G5873&amp;Q5873&lt;&gt;"",W5873&amp;Q5873,"")</f>
        <v/>
      </c>
      <c r="B5873" s="60" t="str">
        <f>IF(C5873&lt;&gt;"",LEFT(C5873,9),"")</f>
        <v/>
      </c>
      <c r="V5873" s="60" t="str">
        <f>W5873&amp;H5873</f>
        <v/>
      </c>
      <c r="W5873" s="60" t="str">
        <f>_xlfn.LET(_xlpm.TextCell,TEXT(G5873,"###"),IF(_xlpm.TextCell&lt;&gt;"",IF(StyleSpaceSplit,IFERROR(IF(FIND(" ",_xlpm.TextCell)&gt;=1,MID(_xlpm.TextCell,1,FIND(" ",_xlpm.TextCell)-1),_xlpm.TextCell),_xlpm.TextCell),_xlpm.TextCell),""))</f>
        <v/>
      </c>
      <c r="X5873" s="60" t="str">
        <f>IF(A5873&lt;&gt;"",IFERROR(IF(FIND(" ",G5873)&gt;=1,MID(G5873,FIND(" ",G5873)+1,LEN(G5873)),""),""),"")</f>
        <v/>
      </c>
      <c r="AC5873" s="51">
        <f>IFERROR(VALUE(MID($C5873,1,2)),0)</f>
        <v>0</v>
      </c>
      <c r="AD5873" s="44">
        <f>IFERROR(VALUE(MID($C5873,4,3)),0)</f>
        <v>0</v>
      </c>
      <c r="AE5873" s="51">
        <f>VALUE(RIGHT("00"&amp;AC5873,2)&amp;RIGHT("000"&amp;AD5873,3))</f>
        <v>0</v>
      </c>
    </row>
    <row r="5874" spans="1:31">
      <c r="A5874" s="60" t="str">
        <f>IF(G5874&amp;Q5874&lt;&gt;"",W5874&amp;Q5874,"")</f>
        <v/>
      </c>
      <c r="B5874" s="60" t="str">
        <f>IF(C5874&lt;&gt;"",LEFT(C5874,9),"")</f>
        <v/>
      </c>
      <c r="V5874" s="60" t="str">
        <f>W5874&amp;H5874</f>
        <v/>
      </c>
      <c r="W5874" s="60" t="str">
        <f>_xlfn.LET(_xlpm.TextCell,TEXT(G5874,"###"),IF(_xlpm.TextCell&lt;&gt;"",IF(StyleSpaceSplit,IFERROR(IF(FIND(" ",_xlpm.TextCell)&gt;=1,MID(_xlpm.TextCell,1,FIND(" ",_xlpm.TextCell)-1),_xlpm.TextCell),_xlpm.TextCell),_xlpm.TextCell),""))</f>
        <v/>
      </c>
      <c r="X5874" s="60" t="str">
        <f>IF(A5874&lt;&gt;"",IFERROR(IF(FIND(" ",G5874)&gt;=1,MID(G5874,FIND(" ",G5874)+1,LEN(G5874)),""),""),"")</f>
        <v/>
      </c>
      <c r="AC5874" s="51">
        <f>IFERROR(VALUE(MID($C5874,1,2)),0)</f>
        <v>0</v>
      </c>
      <c r="AD5874" s="44">
        <f>IFERROR(VALUE(MID($C5874,4,3)),0)</f>
        <v>0</v>
      </c>
      <c r="AE5874" s="51">
        <f>VALUE(RIGHT("00"&amp;AC5874,2)&amp;RIGHT("000"&amp;AD5874,3))</f>
        <v>0</v>
      </c>
    </row>
    <row r="5875" spans="1:31">
      <c r="A5875" s="60" t="str">
        <f>IF(G5875&amp;Q5875&lt;&gt;"",W5875&amp;Q5875,"")</f>
        <v/>
      </c>
      <c r="B5875" s="60" t="str">
        <f>IF(C5875&lt;&gt;"",LEFT(C5875,9),"")</f>
        <v/>
      </c>
      <c r="V5875" s="60" t="str">
        <f>W5875&amp;H5875</f>
        <v/>
      </c>
      <c r="W5875" s="60" t="str">
        <f>_xlfn.LET(_xlpm.TextCell,TEXT(G5875,"###"),IF(_xlpm.TextCell&lt;&gt;"",IF(StyleSpaceSplit,IFERROR(IF(FIND(" ",_xlpm.TextCell)&gt;=1,MID(_xlpm.TextCell,1,FIND(" ",_xlpm.TextCell)-1),_xlpm.TextCell),_xlpm.TextCell),_xlpm.TextCell),""))</f>
        <v/>
      </c>
      <c r="X5875" s="60" t="str">
        <f>IF(A5875&lt;&gt;"",IFERROR(IF(FIND(" ",G5875)&gt;=1,MID(G5875,FIND(" ",G5875)+1,LEN(G5875)),""),""),"")</f>
        <v/>
      </c>
      <c r="AC5875" s="51">
        <f>IFERROR(VALUE(MID($C5875,1,2)),0)</f>
        <v>0</v>
      </c>
      <c r="AD5875" s="44">
        <f>IFERROR(VALUE(MID($C5875,4,3)),0)</f>
        <v>0</v>
      </c>
      <c r="AE5875" s="51">
        <f>VALUE(RIGHT("00"&amp;AC5875,2)&amp;RIGHT("000"&amp;AD5875,3))</f>
        <v>0</v>
      </c>
    </row>
    <row r="5876" spans="1:31">
      <c r="A5876" s="60" t="str">
        <f>IF(G5876&amp;Q5876&lt;&gt;"",W5876&amp;Q5876,"")</f>
        <v/>
      </c>
      <c r="B5876" s="60" t="str">
        <f>IF(C5876&lt;&gt;"",LEFT(C5876,9),"")</f>
        <v/>
      </c>
      <c r="V5876" s="60" t="str">
        <f>W5876&amp;H5876</f>
        <v/>
      </c>
      <c r="W5876" s="60" t="str">
        <f>_xlfn.LET(_xlpm.TextCell,TEXT(G5876,"###"),IF(_xlpm.TextCell&lt;&gt;"",IF(StyleSpaceSplit,IFERROR(IF(FIND(" ",_xlpm.TextCell)&gt;=1,MID(_xlpm.TextCell,1,FIND(" ",_xlpm.TextCell)-1),_xlpm.TextCell),_xlpm.TextCell),_xlpm.TextCell),""))</f>
        <v/>
      </c>
      <c r="X5876" s="60" t="str">
        <f>IF(A5876&lt;&gt;"",IFERROR(IF(FIND(" ",G5876)&gt;=1,MID(G5876,FIND(" ",G5876)+1,LEN(G5876)),""),""),"")</f>
        <v/>
      </c>
      <c r="AC5876" s="51">
        <f>IFERROR(VALUE(MID($C5876,1,2)),0)</f>
        <v>0</v>
      </c>
      <c r="AD5876" s="44">
        <f>IFERROR(VALUE(MID($C5876,4,3)),0)</f>
        <v>0</v>
      </c>
      <c r="AE5876" s="51">
        <f>VALUE(RIGHT("00"&amp;AC5876,2)&amp;RIGHT("000"&amp;AD5876,3))</f>
        <v>0</v>
      </c>
    </row>
    <row r="5877" spans="1:31">
      <c r="A5877" s="60" t="str">
        <f>IF(G5877&amp;Q5877&lt;&gt;"",W5877&amp;Q5877,"")</f>
        <v/>
      </c>
      <c r="B5877" s="60" t="str">
        <f>IF(C5877&lt;&gt;"",LEFT(C5877,9),"")</f>
        <v/>
      </c>
      <c r="V5877" s="60" t="str">
        <f>W5877&amp;H5877</f>
        <v/>
      </c>
      <c r="W5877" s="60" t="str">
        <f>_xlfn.LET(_xlpm.TextCell,TEXT(G5877,"###"),IF(_xlpm.TextCell&lt;&gt;"",IF(StyleSpaceSplit,IFERROR(IF(FIND(" ",_xlpm.TextCell)&gt;=1,MID(_xlpm.TextCell,1,FIND(" ",_xlpm.TextCell)-1),_xlpm.TextCell),_xlpm.TextCell),_xlpm.TextCell),""))</f>
        <v/>
      </c>
      <c r="X5877" s="60" t="str">
        <f>IF(A5877&lt;&gt;"",IFERROR(IF(FIND(" ",G5877)&gt;=1,MID(G5877,FIND(" ",G5877)+1,LEN(G5877)),""),""),"")</f>
        <v/>
      </c>
      <c r="AC5877" s="51">
        <f>IFERROR(VALUE(MID($C5877,1,2)),0)</f>
        <v>0</v>
      </c>
      <c r="AD5877" s="44">
        <f>IFERROR(VALUE(MID($C5877,4,3)),0)</f>
        <v>0</v>
      </c>
      <c r="AE5877" s="51">
        <f>VALUE(RIGHT("00"&amp;AC5877,2)&amp;RIGHT("000"&amp;AD5877,3))</f>
        <v>0</v>
      </c>
    </row>
    <row r="5878" spans="1:31">
      <c r="A5878" s="60" t="str">
        <f>IF(G5878&amp;Q5878&lt;&gt;"",W5878&amp;Q5878,"")</f>
        <v/>
      </c>
      <c r="B5878" s="60" t="str">
        <f>IF(C5878&lt;&gt;"",LEFT(C5878,9),"")</f>
        <v/>
      </c>
      <c r="V5878" s="60" t="str">
        <f>W5878&amp;H5878</f>
        <v/>
      </c>
      <c r="W5878" s="60" t="str">
        <f>_xlfn.LET(_xlpm.TextCell,TEXT(G5878,"###"),IF(_xlpm.TextCell&lt;&gt;"",IF(StyleSpaceSplit,IFERROR(IF(FIND(" ",_xlpm.TextCell)&gt;=1,MID(_xlpm.TextCell,1,FIND(" ",_xlpm.TextCell)-1),_xlpm.TextCell),_xlpm.TextCell),_xlpm.TextCell),""))</f>
        <v/>
      </c>
      <c r="X5878" s="60" t="str">
        <f>IF(A5878&lt;&gt;"",IFERROR(IF(FIND(" ",G5878)&gt;=1,MID(G5878,FIND(" ",G5878)+1,LEN(G5878)),""),""),"")</f>
        <v/>
      </c>
      <c r="AC5878" s="51">
        <f>IFERROR(VALUE(MID($C5878,1,2)),0)</f>
        <v>0</v>
      </c>
      <c r="AD5878" s="44">
        <f>IFERROR(VALUE(MID($C5878,4,3)),0)</f>
        <v>0</v>
      </c>
      <c r="AE5878" s="51">
        <f>VALUE(RIGHT("00"&amp;AC5878,2)&amp;RIGHT("000"&amp;AD5878,3))</f>
        <v>0</v>
      </c>
    </row>
    <row r="5879" spans="1:31">
      <c r="A5879" s="60" t="str">
        <f>IF(G5879&amp;Q5879&lt;&gt;"",W5879&amp;Q5879,"")</f>
        <v/>
      </c>
      <c r="B5879" s="60" t="str">
        <f>IF(C5879&lt;&gt;"",LEFT(C5879,9),"")</f>
        <v/>
      </c>
      <c r="V5879" s="60" t="str">
        <f>W5879&amp;H5879</f>
        <v/>
      </c>
      <c r="W5879" s="60" t="str">
        <f>_xlfn.LET(_xlpm.TextCell,TEXT(G5879,"###"),IF(_xlpm.TextCell&lt;&gt;"",IF(StyleSpaceSplit,IFERROR(IF(FIND(" ",_xlpm.TextCell)&gt;=1,MID(_xlpm.TextCell,1,FIND(" ",_xlpm.TextCell)-1),_xlpm.TextCell),_xlpm.TextCell),_xlpm.TextCell),""))</f>
        <v/>
      </c>
      <c r="X5879" s="60" t="str">
        <f>IF(A5879&lt;&gt;"",IFERROR(IF(FIND(" ",G5879)&gt;=1,MID(G5879,FIND(" ",G5879)+1,LEN(G5879)),""),""),"")</f>
        <v/>
      </c>
      <c r="AC5879" s="51">
        <f>IFERROR(VALUE(MID($C5879,1,2)),0)</f>
        <v>0</v>
      </c>
      <c r="AD5879" s="44">
        <f>IFERROR(VALUE(MID($C5879,4,3)),0)</f>
        <v>0</v>
      </c>
      <c r="AE5879" s="51">
        <f>VALUE(RIGHT("00"&amp;AC5879,2)&amp;RIGHT("000"&amp;AD5879,3))</f>
        <v>0</v>
      </c>
    </row>
    <row r="5880" spans="1:31">
      <c r="A5880" s="60" t="str">
        <f>IF(G5880&amp;Q5880&lt;&gt;"",W5880&amp;Q5880,"")</f>
        <v/>
      </c>
      <c r="B5880" s="60" t="str">
        <f>IF(C5880&lt;&gt;"",LEFT(C5880,9),"")</f>
        <v/>
      </c>
      <c r="V5880" s="60" t="str">
        <f>W5880&amp;H5880</f>
        <v/>
      </c>
      <c r="W5880" s="60" t="str">
        <f>_xlfn.LET(_xlpm.TextCell,TEXT(G5880,"###"),IF(_xlpm.TextCell&lt;&gt;"",IF(StyleSpaceSplit,IFERROR(IF(FIND(" ",_xlpm.TextCell)&gt;=1,MID(_xlpm.TextCell,1,FIND(" ",_xlpm.TextCell)-1),_xlpm.TextCell),_xlpm.TextCell),_xlpm.TextCell),""))</f>
        <v/>
      </c>
      <c r="X5880" s="60" t="str">
        <f>IF(A5880&lt;&gt;"",IFERROR(IF(FIND(" ",G5880)&gt;=1,MID(G5880,FIND(" ",G5880)+1,LEN(G5880)),""),""),"")</f>
        <v/>
      </c>
      <c r="AC5880" s="51">
        <f>IFERROR(VALUE(MID($C5880,1,2)),0)</f>
        <v>0</v>
      </c>
      <c r="AD5880" s="44">
        <f>IFERROR(VALUE(MID($C5880,4,3)),0)</f>
        <v>0</v>
      </c>
      <c r="AE5880" s="51">
        <f>VALUE(RIGHT("00"&amp;AC5880,2)&amp;RIGHT("000"&amp;AD5880,3))</f>
        <v>0</v>
      </c>
    </row>
    <row r="5881" spans="1:31">
      <c r="A5881" s="60" t="str">
        <f>IF(G5881&amp;Q5881&lt;&gt;"",W5881&amp;Q5881,"")</f>
        <v/>
      </c>
      <c r="B5881" s="60" t="str">
        <f>IF(C5881&lt;&gt;"",LEFT(C5881,9),"")</f>
        <v/>
      </c>
      <c r="V5881" s="60" t="str">
        <f>W5881&amp;H5881</f>
        <v/>
      </c>
      <c r="W5881" s="60" t="str">
        <f>_xlfn.LET(_xlpm.TextCell,TEXT(G5881,"###"),IF(_xlpm.TextCell&lt;&gt;"",IF(StyleSpaceSplit,IFERROR(IF(FIND(" ",_xlpm.TextCell)&gt;=1,MID(_xlpm.TextCell,1,FIND(" ",_xlpm.TextCell)-1),_xlpm.TextCell),_xlpm.TextCell),_xlpm.TextCell),""))</f>
        <v/>
      </c>
      <c r="X5881" s="60" t="str">
        <f>IF(A5881&lt;&gt;"",IFERROR(IF(FIND(" ",G5881)&gt;=1,MID(G5881,FIND(" ",G5881)+1,LEN(G5881)),""),""),"")</f>
        <v/>
      </c>
      <c r="AC5881" s="51">
        <f>IFERROR(VALUE(MID($C5881,1,2)),0)</f>
        <v>0</v>
      </c>
      <c r="AD5881" s="44">
        <f>IFERROR(VALUE(MID($C5881,4,3)),0)</f>
        <v>0</v>
      </c>
      <c r="AE5881" s="51">
        <f>VALUE(RIGHT("00"&amp;AC5881,2)&amp;RIGHT("000"&amp;AD5881,3))</f>
        <v>0</v>
      </c>
    </row>
    <row r="5882" spans="1:31">
      <c r="A5882" s="60" t="str">
        <f>IF(G5882&amp;Q5882&lt;&gt;"",W5882&amp;Q5882,"")</f>
        <v/>
      </c>
      <c r="B5882" s="60" t="str">
        <f>IF(C5882&lt;&gt;"",LEFT(C5882,9),"")</f>
        <v/>
      </c>
      <c r="V5882" s="60" t="str">
        <f>W5882&amp;H5882</f>
        <v/>
      </c>
      <c r="W5882" s="60" t="str">
        <f>_xlfn.LET(_xlpm.TextCell,TEXT(G5882,"###"),IF(_xlpm.TextCell&lt;&gt;"",IF(StyleSpaceSplit,IFERROR(IF(FIND(" ",_xlpm.TextCell)&gt;=1,MID(_xlpm.TextCell,1,FIND(" ",_xlpm.TextCell)-1),_xlpm.TextCell),_xlpm.TextCell),_xlpm.TextCell),""))</f>
        <v/>
      </c>
      <c r="X5882" s="60" t="str">
        <f>IF(A5882&lt;&gt;"",IFERROR(IF(FIND(" ",G5882)&gt;=1,MID(G5882,FIND(" ",G5882)+1,LEN(G5882)),""),""),"")</f>
        <v/>
      </c>
      <c r="AC5882" s="51">
        <f>IFERROR(VALUE(MID($C5882,1,2)),0)</f>
        <v>0</v>
      </c>
      <c r="AD5882" s="44">
        <f>IFERROR(VALUE(MID($C5882,4,3)),0)</f>
        <v>0</v>
      </c>
      <c r="AE5882" s="51">
        <f>VALUE(RIGHT("00"&amp;AC5882,2)&amp;RIGHT("000"&amp;AD5882,3))</f>
        <v>0</v>
      </c>
    </row>
    <row r="5883" spans="1:31">
      <c r="A5883" s="60" t="str">
        <f>IF(G5883&amp;Q5883&lt;&gt;"",W5883&amp;Q5883,"")</f>
        <v/>
      </c>
      <c r="B5883" s="60" t="str">
        <f>IF(C5883&lt;&gt;"",LEFT(C5883,9),"")</f>
        <v/>
      </c>
      <c r="V5883" s="60" t="str">
        <f>W5883&amp;H5883</f>
        <v/>
      </c>
      <c r="W5883" s="60" t="str">
        <f>_xlfn.LET(_xlpm.TextCell,TEXT(G5883,"###"),IF(_xlpm.TextCell&lt;&gt;"",IF(StyleSpaceSplit,IFERROR(IF(FIND(" ",_xlpm.TextCell)&gt;=1,MID(_xlpm.TextCell,1,FIND(" ",_xlpm.TextCell)-1),_xlpm.TextCell),_xlpm.TextCell),_xlpm.TextCell),""))</f>
        <v/>
      </c>
      <c r="X5883" s="60" t="str">
        <f>IF(A5883&lt;&gt;"",IFERROR(IF(FIND(" ",G5883)&gt;=1,MID(G5883,FIND(" ",G5883)+1,LEN(G5883)),""),""),"")</f>
        <v/>
      </c>
      <c r="AC5883" s="51">
        <f>IFERROR(VALUE(MID($C5883,1,2)),0)</f>
        <v>0</v>
      </c>
      <c r="AD5883" s="44">
        <f>IFERROR(VALUE(MID($C5883,4,3)),0)</f>
        <v>0</v>
      </c>
      <c r="AE5883" s="51">
        <f>VALUE(RIGHT("00"&amp;AC5883,2)&amp;RIGHT("000"&amp;AD5883,3))</f>
        <v>0</v>
      </c>
    </row>
    <row r="5884" spans="1:31">
      <c r="A5884" s="60" t="str">
        <f>IF(G5884&amp;Q5884&lt;&gt;"",W5884&amp;Q5884,"")</f>
        <v/>
      </c>
      <c r="B5884" s="60" t="str">
        <f>IF(C5884&lt;&gt;"",LEFT(C5884,9),"")</f>
        <v/>
      </c>
      <c r="V5884" s="60" t="str">
        <f>W5884&amp;H5884</f>
        <v/>
      </c>
      <c r="W5884" s="60" t="str">
        <f>_xlfn.LET(_xlpm.TextCell,TEXT(G5884,"###"),IF(_xlpm.TextCell&lt;&gt;"",IF(StyleSpaceSplit,IFERROR(IF(FIND(" ",_xlpm.TextCell)&gt;=1,MID(_xlpm.TextCell,1,FIND(" ",_xlpm.TextCell)-1),_xlpm.TextCell),_xlpm.TextCell),_xlpm.TextCell),""))</f>
        <v/>
      </c>
      <c r="X5884" s="60" t="str">
        <f>IF(A5884&lt;&gt;"",IFERROR(IF(FIND(" ",G5884)&gt;=1,MID(G5884,FIND(" ",G5884)+1,LEN(G5884)),""),""),"")</f>
        <v/>
      </c>
      <c r="AC5884" s="51">
        <f>IFERROR(VALUE(MID($C5884,1,2)),0)</f>
        <v>0</v>
      </c>
      <c r="AD5884" s="44">
        <f>IFERROR(VALUE(MID($C5884,4,3)),0)</f>
        <v>0</v>
      </c>
      <c r="AE5884" s="51">
        <f>VALUE(RIGHT("00"&amp;AC5884,2)&amp;RIGHT("000"&amp;AD5884,3))</f>
        <v>0</v>
      </c>
    </row>
    <row r="5885" spans="1:31">
      <c r="A5885" s="60" t="str">
        <f>IF(G5885&amp;Q5885&lt;&gt;"",W5885&amp;Q5885,"")</f>
        <v/>
      </c>
      <c r="B5885" s="60" t="str">
        <f>IF(C5885&lt;&gt;"",LEFT(C5885,9),"")</f>
        <v/>
      </c>
      <c r="V5885" s="60" t="str">
        <f>W5885&amp;H5885</f>
        <v/>
      </c>
      <c r="W5885" s="60" t="str">
        <f>_xlfn.LET(_xlpm.TextCell,TEXT(G5885,"###"),IF(_xlpm.TextCell&lt;&gt;"",IF(StyleSpaceSplit,IFERROR(IF(FIND(" ",_xlpm.TextCell)&gt;=1,MID(_xlpm.TextCell,1,FIND(" ",_xlpm.TextCell)-1),_xlpm.TextCell),_xlpm.TextCell),_xlpm.TextCell),""))</f>
        <v/>
      </c>
      <c r="X5885" s="60" t="str">
        <f>IF(A5885&lt;&gt;"",IFERROR(IF(FIND(" ",G5885)&gt;=1,MID(G5885,FIND(" ",G5885)+1,LEN(G5885)),""),""),"")</f>
        <v/>
      </c>
      <c r="AC5885" s="51">
        <f>IFERROR(VALUE(MID($C5885,1,2)),0)</f>
        <v>0</v>
      </c>
      <c r="AD5885" s="44">
        <f>IFERROR(VALUE(MID($C5885,4,3)),0)</f>
        <v>0</v>
      </c>
      <c r="AE5885" s="51">
        <f>VALUE(RIGHT("00"&amp;AC5885,2)&amp;RIGHT("000"&amp;AD5885,3))</f>
        <v>0</v>
      </c>
    </row>
    <row r="5886" spans="1:31">
      <c r="A5886" s="60" t="str">
        <f>IF(G5886&amp;Q5886&lt;&gt;"",W5886&amp;Q5886,"")</f>
        <v/>
      </c>
      <c r="B5886" s="60" t="str">
        <f>IF(C5886&lt;&gt;"",LEFT(C5886,9),"")</f>
        <v/>
      </c>
      <c r="V5886" s="60" t="str">
        <f>W5886&amp;H5886</f>
        <v/>
      </c>
      <c r="W5886" s="60" t="str">
        <f>_xlfn.LET(_xlpm.TextCell,TEXT(G5886,"###"),IF(_xlpm.TextCell&lt;&gt;"",IF(StyleSpaceSplit,IFERROR(IF(FIND(" ",_xlpm.TextCell)&gt;=1,MID(_xlpm.TextCell,1,FIND(" ",_xlpm.TextCell)-1),_xlpm.TextCell),_xlpm.TextCell),_xlpm.TextCell),""))</f>
        <v/>
      </c>
      <c r="X5886" s="60" t="str">
        <f>IF(A5886&lt;&gt;"",IFERROR(IF(FIND(" ",G5886)&gt;=1,MID(G5886,FIND(" ",G5886)+1,LEN(G5886)),""),""),"")</f>
        <v/>
      </c>
      <c r="AC5886" s="51">
        <f>IFERROR(VALUE(MID($C5886,1,2)),0)</f>
        <v>0</v>
      </c>
      <c r="AD5886" s="44">
        <f>IFERROR(VALUE(MID($C5886,4,3)),0)</f>
        <v>0</v>
      </c>
      <c r="AE5886" s="51">
        <f>VALUE(RIGHT("00"&amp;AC5886,2)&amp;RIGHT("000"&amp;AD5886,3))</f>
        <v>0</v>
      </c>
    </row>
    <row r="5887" spans="1:31">
      <c r="A5887" s="60" t="str">
        <f>IF(G5887&amp;Q5887&lt;&gt;"",W5887&amp;Q5887,"")</f>
        <v/>
      </c>
      <c r="B5887" s="60" t="str">
        <f>IF(C5887&lt;&gt;"",LEFT(C5887,9),"")</f>
        <v/>
      </c>
      <c r="V5887" s="60" t="str">
        <f>W5887&amp;H5887</f>
        <v/>
      </c>
      <c r="W5887" s="60" t="str">
        <f>_xlfn.LET(_xlpm.TextCell,TEXT(G5887,"###"),IF(_xlpm.TextCell&lt;&gt;"",IF(StyleSpaceSplit,IFERROR(IF(FIND(" ",_xlpm.TextCell)&gt;=1,MID(_xlpm.TextCell,1,FIND(" ",_xlpm.TextCell)-1),_xlpm.TextCell),_xlpm.TextCell),_xlpm.TextCell),""))</f>
        <v/>
      </c>
      <c r="X5887" s="60" t="str">
        <f>IF(A5887&lt;&gt;"",IFERROR(IF(FIND(" ",G5887)&gt;=1,MID(G5887,FIND(" ",G5887)+1,LEN(G5887)),""),""),"")</f>
        <v/>
      </c>
      <c r="AC5887" s="51">
        <f>IFERROR(VALUE(MID($C5887,1,2)),0)</f>
        <v>0</v>
      </c>
      <c r="AD5887" s="44">
        <f>IFERROR(VALUE(MID($C5887,4,3)),0)</f>
        <v>0</v>
      </c>
      <c r="AE5887" s="51">
        <f>VALUE(RIGHT("00"&amp;AC5887,2)&amp;RIGHT("000"&amp;AD5887,3))</f>
        <v>0</v>
      </c>
    </row>
    <row r="5888" spans="1:31">
      <c r="A5888" s="60" t="str">
        <f>IF(G5888&amp;Q5888&lt;&gt;"",W5888&amp;Q5888,"")</f>
        <v/>
      </c>
      <c r="B5888" s="60" t="str">
        <f>IF(C5888&lt;&gt;"",LEFT(C5888,9),"")</f>
        <v/>
      </c>
      <c r="V5888" s="60" t="str">
        <f>W5888&amp;H5888</f>
        <v/>
      </c>
      <c r="W5888" s="60" t="str">
        <f>_xlfn.LET(_xlpm.TextCell,TEXT(G5888,"###"),IF(_xlpm.TextCell&lt;&gt;"",IF(StyleSpaceSplit,IFERROR(IF(FIND(" ",_xlpm.TextCell)&gt;=1,MID(_xlpm.TextCell,1,FIND(" ",_xlpm.TextCell)-1),_xlpm.TextCell),_xlpm.TextCell),_xlpm.TextCell),""))</f>
        <v/>
      </c>
      <c r="X5888" s="60" t="str">
        <f>IF(A5888&lt;&gt;"",IFERROR(IF(FIND(" ",G5888)&gt;=1,MID(G5888,FIND(" ",G5888)+1,LEN(G5888)),""),""),"")</f>
        <v/>
      </c>
      <c r="AC5888" s="51">
        <f>IFERROR(VALUE(MID($C5888,1,2)),0)</f>
        <v>0</v>
      </c>
      <c r="AD5888" s="44">
        <f>IFERROR(VALUE(MID($C5888,4,3)),0)</f>
        <v>0</v>
      </c>
      <c r="AE5888" s="51">
        <f>VALUE(RIGHT("00"&amp;AC5888,2)&amp;RIGHT("000"&amp;AD5888,3))</f>
        <v>0</v>
      </c>
    </row>
    <row r="5889" spans="1:31">
      <c r="A5889" s="60" t="str">
        <f>IF(G5889&amp;Q5889&lt;&gt;"",W5889&amp;Q5889,"")</f>
        <v/>
      </c>
      <c r="B5889" s="60" t="str">
        <f>IF(C5889&lt;&gt;"",LEFT(C5889,9),"")</f>
        <v/>
      </c>
      <c r="V5889" s="60" t="str">
        <f>W5889&amp;H5889</f>
        <v/>
      </c>
      <c r="W5889" s="60" t="str">
        <f>_xlfn.LET(_xlpm.TextCell,TEXT(G5889,"###"),IF(_xlpm.TextCell&lt;&gt;"",IF(StyleSpaceSplit,IFERROR(IF(FIND(" ",_xlpm.TextCell)&gt;=1,MID(_xlpm.TextCell,1,FIND(" ",_xlpm.TextCell)-1),_xlpm.TextCell),_xlpm.TextCell),_xlpm.TextCell),""))</f>
        <v/>
      </c>
      <c r="X5889" s="60" t="str">
        <f>IF(A5889&lt;&gt;"",IFERROR(IF(FIND(" ",G5889)&gt;=1,MID(G5889,FIND(" ",G5889)+1,LEN(G5889)),""),""),"")</f>
        <v/>
      </c>
      <c r="AC5889" s="51">
        <f>IFERROR(VALUE(MID($C5889,1,2)),0)</f>
        <v>0</v>
      </c>
      <c r="AD5889" s="44">
        <f>IFERROR(VALUE(MID($C5889,4,3)),0)</f>
        <v>0</v>
      </c>
      <c r="AE5889" s="51">
        <f>VALUE(RIGHT("00"&amp;AC5889,2)&amp;RIGHT("000"&amp;AD5889,3))</f>
        <v>0</v>
      </c>
    </row>
    <row r="5890" spans="1:31">
      <c r="A5890" s="60" t="str">
        <f>IF(G5890&amp;Q5890&lt;&gt;"",W5890&amp;Q5890,"")</f>
        <v/>
      </c>
      <c r="B5890" s="60" t="str">
        <f>IF(C5890&lt;&gt;"",LEFT(C5890,9),"")</f>
        <v/>
      </c>
      <c r="V5890" s="60" t="str">
        <f>W5890&amp;H5890</f>
        <v/>
      </c>
      <c r="W5890" s="60" t="str">
        <f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>IF(A5890&lt;&gt;"",IFERROR(IF(FIND(" ",G5890)&gt;=1,MID(G5890,FIND(" ",G5890)+1,LEN(G5890)),""),""),"")</f>
        <v/>
      </c>
      <c r="AC5890" s="51">
        <f>IFERROR(VALUE(MID($C5890,1,2)),0)</f>
        <v>0</v>
      </c>
      <c r="AD5890" s="44">
        <f>IFERROR(VALUE(MID($C5890,4,3)),0)</f>
        <v>0</v>
      </c>
      <c r="AE5890" s="51">
        <f>VALUE(RIGHT("00"&amp;AC5890,2)&amp;RIGHT("000"&amp;AD5890,3))</f>
        <v>0</v>
      </c>
    </row>
    <row r="5891" spans="1:31">
      <c r="A5891" s="60" t="str">
        <f>IF(G5891&amp;Q5891&lt;&gt;"",W5891&amp;Q5891,"")</f>
        <v/>
      </c>
      <c r="B5891" s="60" t="str">
        <f>IF(C5891&lt;&gt;"",LEFT(C5891,9),"")</f>
        <v/>
      </c>
      <c r="V5891" s="60" t="str">
        <f>W5891&amp;H5891</f>
        <v/>
      </c>
      <c r="W5891" s="60" t="str">
        <f>_xlfn.LET(_xlpm.TextCell,TEXT(G5891,"###"),IF(_xlpm.TextCell&lt;&gt;"",IF(StyleSpaceSplit,IFERROR(IF(FIND(" ",_xlpm.TextCell)&gt;=1,MID(_xlpm.TextCell,1,FIND(" ",_xlpm.TextCell)-1),_xlpm.TextCell),_xlpm.TextCell),_xlpm.TextCell),""))</f>
        <v/>
      </c>
      <c r="X5891" s="60" t="str">
        <f>IF(A5891&lt;&gt;"",IFERROR(IF(FIND(" ",G5891)&gt;=1,MID(G5891,FIND(" ",G5891)+1,LEN(G5891)),""),""),"")</f>
        <v/>
      </c>
      <c r="AC5891" s="51">
        <f>IFERROR(VALUE(MID($C5891,1,2)),0)</f>
        <v>0</v>
      </c>
      <c r="AD5891" s="44">
        <f>IFERROR(VALUE(MID($C5891,4,3)),0)</f>
        <v>0</v>
      </c>
      <c r="AE5891" s="51">
        <f>VALUE(RIGHT("00"&amp;AC5891,2)&amp;RIGHT("000"&amp;AD5891,3))</f>
        <v>0</v>
      </c>
    </row>
    <row r="5892" spans="1:31">
      <c r="A5892" s="60" t="str">
        <f>IF(G5892&amp;Q5892&lt;&gt;"",W5892&amp;Q5892,"")</f>
        <v/>
      </c>
      <c r="B5892" s="60" t="str">
        <f>IF(C5892&lt;&gt;"",LEFT(C5892,9),"")</f>
        <v/>
      </c>
      <c r="V5892" s="60" t="str">
        <f>W5892&amp;H5892</f>
        <v/>
      </c>
      <c r="W5892" s="60" t="str">
        <f>_xlfn.LET(_xlpm.TextCell,TEXT(G5892,"###"),IF(_xlpm.TextCell&lt;&gt;"",IF(StyleSpaceSplit,IFERROR(IF(FIND(" ",_xlpm.TextCell)&gt;=1,MID(_xlpm.TextCell,1,FIND(" ",_xlpm.TextCell)-1),_xlpm.TextCell),_xlpm.TextCell),_xlpm.TextCell),""))</f>
        <v/>
      </c>
      <c r="X5892" s="60" t="str">
        <f>IF(A5892&lt;&gt;"",IFERROR(IF(FIND(" ",G5892)&gt;=1,MID(G5892,FIND(" ",G5892)+1,LEN(G5892)),""),""),"")</f>
        <v/>
      </c>
      <c r="AC5892" s="51">
        <f>IFERROR(VALUE(MID($C5892,1,2)),0)</f>
        <v>0</v>
      </c>
      <c r="AD5892" s="44">
        <f>IFERROR(VALUE(MID($C5892,4,3)),0)</f>
        <v>0</v>
      </c>
      <c r="AE5892" s="51">
        <f>VALUE(RIGHT("00"&amp;AC5892,2)&amp;RIGHT("000"&amp;AD5892,3))</f>
        <v>0</v>
      </c>
    </row>
    <row r="5893" spans="1:31">
      <c r="A5893" s="60" t="str">
        <f>IF(G5893&amp;Q5893&lt;&gt;"",W5893&amp;Q5893,"")</f>
        <v/>
      </c>
      <c r="B5893" s="60" t="str">
        <f>IF(C5893&lt;&gt;"",LEFT(C5893,9),"")</f>
        <v/>
      </c>
      <c r="V5893" s="60" t="str">
        <f>W5893&amp;H5893</f>
        <v/>
      </c>
      <c r="W5893" s="60" t="str">
        <f>_xlfn.LET(_xlpm.TextCell,TEXT(G5893,"###"),IF(_xlpm.TextCell&lt;&gt;"",IF(StyleSpaceSplit,IFERROR(IF(FIND(" ",_xlpm.TextCell)&gt;=1,MID(_xlpm.TextCell,1,FIND(" ",_xlpm.TextCell)-1),_xlpm.TextCell),_xlpm.TextCell),_xlpm.TextCell),""))</f>
        <v/>
      </c>
      <c r="X5893" s="60" t="str">
        <f>IF(A5893&lt;&gt;"",IFERROR(IF(FIND(" ",G5893)&gt;=1,MID(G5893,FIND(" ",G5893)+1,LEN(G5893)),""),""),"")</f>
        <v/>
      </c>
      <c r="AC5893" s="51">
        <f>IFERROR(VALUE(MID($C5893,1,2)),0)</f>
        <v>0</v>
      </c>
      <c r="AD5893" s="44">
        <f>IFERROR(VALUE(MID($C5893,4,3)),0)</f>
        <v>0</v>
      </c>
      <c r="AE5893" s="51">
        <f>VALUE(RIGHT("00"&amp;AC5893,2)&amp;RIGHT("000"&amp;AD5893,3))</f>
        <v>0</v>
      </c>
    </row>
    <row r="5894" spans="1:31">
      <c r="A5894" s="60" t="str">
        <f>IF(G5894&amp;Q5894&lt;&gt;"",W5894&amp;Q5894,"")</f>
        <v/>
      </c>
      <c r="B5894" s="60" t="str">
        <f>IF(C5894&lt;&gt;"",LEFT(C5894,9),"")</f>
        <v/>
      </c>
      <c r="V5894" s="60" t="str">
        <f>W5894&amp;H5894</f>
        <v/>
      </c>
      <c r="W5894" s="60" t="str">
        <f>_xlfn.LET(_xlpm.TextCell,TEXT(G5894,"###"),IF(_xlpm.TextCell&lt;&gt;"",IF(StyleSpaceSplit,IFERROR(IF(FIND(" ",_xlpm.TextCell)&gt;=1,MID(_xlpm.TextCell,1,FIND(" ",_xlpm.TextCell)-1),_xlpm.TextCell),_xlpm.TextCell),_xlpm.TextCell),""))</f>
        <v/>
      </c>
      <c r="X5894" s="60" t="str">
        <f>IF(A5894&lt;&gt;"",IFERROR(IF(FIND(" ",G5894)&gt;=1,MID(G5894,FIND(" ",G5894)+1,LEN(G5894)),""),""),"")</f>
        <v/>
      </c>
      <c r="AC5894" s="51">
        <f>IFERROR(VALUE(MID($C5894,1,2)),0)</f>
        <v>0</v>
      </c>
      <c r="AD5894" s="44">
        <f>IFERROR(VALUE(MID($C5894,4,3)),0)</f>
        <v>0</v>
      </c>
      <c r="AE5894" s="51">
        <f>VALUE(RIGHT("00"&amp;AC5894,2)&amp;RIGHT("000"&amp;AD5894,3))</f>
        <v>0</v>
      </c>
    </row>
    <row r="5895" spans="1:31">
      <c r="A5895" s="60" t="str">
        <f>IF(G5895&amp;Q5895&lt;&gt;"",W5895&amp;Q5895,"")</f>
        <v/>
      </c>
      <c r="B5895" s="60" t="str">
        <f>IF(C5895&lt;&gt;"",LEFT(C5895,9),"")</f>
        <v/>
      </c>
      <c r="V5895" s="60" t="str">
        <f>W5895&amp;H5895</f>
        <v/>
      </c>
      <c r="W5895" s="60" t="str">
        <f>_xlfn.LET(_xlpm.TextCell,TEXT(G5895,"###"),IF(_xlpm.TextCell&lt;&gt;"",IF(StyleSpaceSplit,IFERROR(IF(FIND(" ",_xlpm.TextCell)&gt;=1,MID(_xlpm.TextCell,1,FIND(" ",_xlpm.TextCell)-1),_xlpm.TextCell),_xlpm.TextCell),_xlpm.TextCell),""))</f>
        <v/>
      </c>
      <c r="X5895" s="60" t="str">
        <f>IF(A5895&lt;&gt;"",IFERROR(IF(FIND(" ",G5895)&gt;=1,MID(G5895,FIND(" ",G5895)+1,LEN(G5895)),""),""),"")</f>
        <v/>
      </c>
      <c r="AC5895" s="51">
        <f>IFERROR(VALUE(MID($C5895,1,2)),0)</f>
        <v>0</v>
      </c>
      <c r="AD5895" s="44">
        <f>IFERROR(VALUE(MID($C5895,4,3)),0)</f>
        <v>0</v>
      </c>
      <c r="AE5895" s="51">
        <f>VALUE(RIGHT("00"&amp;AC5895,2)&amp;RIGHT("000"&amp;AD5895,3))</f>
        <v>0</v>
      </c>
    </row>
    <row r="5896" spans="1:31">
      <c r="A5896" s="60" t="str">
        <f>IF(G5896&amp;Q5896&lt;&gt;"",W5896&amp;Q5896,"")</f>
        <v/>
      </c>
      <c r="B5896" s="60" t="str">
        <f>IF(C5896&lt;&gt;"",LEFT(C5896,9),"")</f>
        <v/>
      </c>
      <c r="V5896" s="60" t="str">
        <f>W5896&amp;H5896</f>
        <v/>
      </c>
      <c r="W5896" s="60" t="str">
        <f>_xlfn.LET(_xlpm.TextCell,TEXT(G5896,"###"),IF(_xlpm.TextCell&lt;&gt;"",IF(StyleSpaceSplit,IFERROR(IF(FIND(" ",_xlpm.TextCell)&gt;=1,MID(_xlpm.TextCell,1,FIND(" ",_xlpm.TextCell)-1),_xlpm.TextCell),_xlpm.TextCell),_xlpm.TextCell),""))</f>
        <v/>
      </c>
      <c r="X5896" s="60" t="str">
        <f>IF(A5896&lt;&gt;"",IFERROR(IF(FIND(" ",G5896)&gt;=1,MID(G5896,FIND(" ",G5896)+1,LEN(G5896)),""),""),"")</f>
        <v/>
      </c>
      <c r="AC5896" s="51">
        <f>IFERROR(VALUE(MID($C5896,1,2)),0)</f>
        <v>0</v>
      </c>
      <c r="AD5896" s="44">
        <f>IFERROR(VALUE(MID($C5896,4,3)),0)</f>
        <v>0</v>
      </c>
      <c r="AE5896" s="51">
        <f>VALUE(RIGHT("00"&amp;AC5896,2)&amp;RIGHT("000"&amp;AD5896,3))</f>
        <v>0</v>
      </c>
    </row>
    <row r="5897" spans="1:31">
      <c r="A5897" s="60" t="str">
        <f>IF(G5897&amp;Q5897&lt;&gt;"",W5897&amp;Q5897,"")</f>
        <v/>
      </c>
      <c r="B5897" s="60" t="str">
        <f>IF(C5897&lt;&gt;"",LEFT(C5897,9),"")</f>
        <v/>
      </c>
      <c r="V5897" s="60" t="str">
        <f>W5897&amp;H5897</f>
        <v/>
      </c>
      <c r="W5897" s="60" t="str">
        <f>_xlfn.LET(_xlpm.TextCell,TEXT(G5897,"###"),IF(_xlpm.TextCell&lt;&gt;"",IF(StyleSpaceSplit,IFERROR(IF(FIND(" ",_xlpm.TextCell)&gt;=1,MID(_xlpm.TextCell,1,FIND(" ",_xlpm.TextCell)-1),_xlpm.TextCell),_xlpm.TextCell),_xlpm.TextCell),""))</f>
        <v/>
      </c>
      <c r="X5897" s="60" t="str">
        <f>IF(A5897&lt;&gt;"",IFERROR(IF(FIND(" ",G5897)&gt;=1,MID(G5897,FIND(" ",G5897)+1,LEN(G5897)),""),""),"")</f>
        <v/>
      </c>
      <c r="AC5897" s="51">
        <f>IFERROR(VALUE(MID($C5897,1,2)),0)</f>
        <v>0</v>
      </c>
      <c r="AD5897" s="44">
        <f>IFERROR(VALUE(MID($C5897,4,3)),0)</f>
        <v>0</v>
      </c>
      <c r="AE5897" s="51">
        <f>VALUE(RIGHT("00"&amp;AC5897,2)&amp;RIGHT("000"&amp;AD5897,3))</f>
        <v>0</v>
      </c>
    </row>
    <row r="5898" spans="1:31">
      <c r="A5898" s="60" t="str">
        <f>IF(G5898&amp;Q5898&lt;&gt;"",W5898&amp;Q5898,"")</f>
        <v/>
      </c>
      <c r="B5898" s="60" t="str">
        <f>IF(C5898&lt;&gt;"",LEFT(C5898,9),"")</f>
        <v/>
      </c>
      <c r="V5898" s="60" t="str">
        <f>W5898&amp;H5898</f>
        <v/>
      </c>
      <c r="W5898" s="60" t="str">
        <f>_xlfn.LET(_xlpm.TextCell,TEXT(G5898,"###"),IF(_xlpm.TextCell&lt;&gt;"",IF(StyleSpaceSplit,IFERROR(IF(FIND(" ",_xlpm.TextCell)&gt;=1,MID(_xlpm.TextCell,1,FIND(" ",_xlpm.TextCell)-1),_xlpm.TextCell),_xlpm.TextCell),_xlpm.TextCell),""))</f>
        <v/>
      </c>
      <c r="X5898" s="60" t="str">
        <f>IF(A5898&lt;&gt;"",IFERROR(IF(FIND(" ",G5898)&gt;=1,MID(G5898,FIND(" ",G5898)+1,LEN(G5898)),""),""),"")</f>
        <v/>
      </c>
      <c r="AC5898" s="51">
        <f>IFERROR(VALUE(MID($C5898,1,2)),0)</f>
        <v>0</v>
      </c>
      <c r="AD5898" s="44">
        <f>IFERROR(VALUE(MID($C5898,4,3)),0)</f>
        <v>0</v>
      </c>
      <c r="AE5898" s="51">
        <f>VALUE(RIGHT("00"&amp;AC5898,2)&amp;RIGHT("000"&amp;AD5898,3))</f>
        <v>0</v>
      </c>
    </row>
    <row r="5899" spans="1:31">
      <c r="A5899" s="60" t="str">
        <f>IF(G5899&amp;Q5899&lt;&gt;"",W5899&amp;Q5899,"")</f>
        <v/>
      </c>
      <c r="B5899" s="60" t="str">
        <f>IF(C5899&lt;&gt;"",LEFT(C5899,9),"")</f>
        <v/>
      </c>
      <c r="V5899" s="60" t="str">
        <f>W5899&amp;H5899</f>
        <v/>
      </c>
      <c r="W5899" s="60" t="str">
        <f>_xlfn.LET(_xlpm.TextCell,TEXT(G5899,"###"),IF(_xlpm.TextCell&lt;&gt;"",IF(StyleSpaceSplit,IFERROR(IF(FIND(" ",_xlpm.TextCell)&gt;=1,MID(_xlpm.TextCell,1,FIND(" ",_xlpm.TextCell)-1),_xlpm.TextCell),_xlpm.TextCell),_xlpm.TextCell),""))</f>
        <v/>
      </c>
      <c r="X5899" s="60" t="str">
        <f>IF(A5899&lt;&gt;"",IFERROR(IF(FIND(" ",G5899)&gt;=1,MID(G5899,FIND(" ",G5899)+1,LEN(G5899)),""),""),"")</f>
        <v/>
      </c>
      <c r="AC5899" s="51">
        <f>IFERROR(VALUE(MID($C5899,1,2)),0)</f>
        <v>0</v>
      </c>
      <c r="AD5899" s="44">
        <f>IFERROR(VALUE(MID($C5899,4,3)),0)</f>
        <v>0</v>
      </c>
      <c r="AE5899" s="51">
        <f>VALUE(RIGHT("00"&amp;AC5899,2)&amp;RIGHT("000"&amp;AD5899,3))</f>
        <v>0</v>
      </c>
    </row>
    <row r="5900" spans="1:31">
      <c r="A5900" s="60" t="str">
        <f>IF(G5900&amp;Q5900&lt;&gt;"",W5900&amp;Q5900,"")</f>
        <v/>
      </c>
      <c r="B5900" s="60" t="str">
        <f>IF(C5900&lt;&gt;"",LEFT(C5900,9),"")</f>
        <v/>
      </c>
      <c r="V5900" s="60" t="str">
        <f>W5900&amp;H5900</f>
        <v/>
      </c>
      <c r="W5900" s="60" t="str">
        <f>_xlfn.LET(_xlpm.TextCell,TEXT(G5900,"###"),IF(_xlpm.TextCell&lt;&gt;"",IF(StyleSpaceSplit,IFERROR(IF(FIND(" ",_xlpm.TextCell)&gt;=1,MID(_xlpm.TextCell,1,FIND(" ",_xlpm.TextCell)-1),_xlpm.TextCell),_xlpm.TextCell),_xlpm.TextCell),""))</f>
        <v/>
      </c>
      <c r="X5900" s="60" t="str">
        <f>IF(A5900&lt;&gt;"",IFERROR(IF(FIND(" ",G5900)&gt;=1,MID(G5900,FIND(" ",G5900)+1,LEN(G5900)),""),""),"")</f>
        <v/>
      </c>
      <c r="AC5900" s="51">
        <f>IFERROR(VALUE(MID($C5900,1,2)),0)</f>
        <v>0</v>
      </c>
      <c r="AD5900" s="44">
        <f>IFERROR(VALUE(MID($C5900,4,3)),0)</f>
        <v>0</v>
      </c>
      <c r="AE5900" s="51">
        <f>VALUE(RIGHT("00"&amp;AC5900,2)&amp;RIGHT("000"&amp;AD5900,3))</f>
        <v>0</v>
      </c>
    </row>
    <row r="5901" spans="1:31">
      <c r="A5901" s="60" t="str">
        <f>IF(G5901&amp;Q5901&lt;&gt;"",W5901&amp;Q5901,"")</f>
        <v/>
      </c>
      <c r="B5901" s="60" t="str">
        <f>IF(C5901&lt;&gt;"",LEFT(C5901,9),"")</f>
        <v/>
      </c>
      <c r="V5901" s="60" t="str">
        <f>W5901&amp;H5901</f>
        <v/>
      </c>
      <c r="W5901" s="60" t="str">
        <f>_xlfn.LET(_xlpm.TextCell,TEXT(G5901,"###"),IF(_xlpm.TextCell&lt;&gt;"",IF(StyleSpaceSplit,IFERROR(IF(FIND(" ",_xlpm.TextCell)&gt;=1,MID(_xlpm.TextCell,1,FIND(" ",_xlpm.TextCell)-1),_xlpm.TextCell),_xlpm.TextCell),_xlpm.TextCell),""))</f>
        <v/>
      </c>
      <c r="X5901" s="60" t="str">
        <f>IF(A5901&lt;&gt;"",IFERROR(IF(FIND(" ",G5901)&gt;=1,MID(G5901,FIND(" ",G5901)+1,LEN(G5901)),""),""),"")</f>
        <v/>
      </c>
      <c r="AC5901" s="51">
        <f>IFERROR(VALUE(MID($C5901,1,2)),0)</f>
        <v>0</v>
      </c>
      <c r="AD5901" s="44">
        <f>IFERROR(VALUE(MID($C5901,4,3)),0)</f>
        <v>0</v>
      </c>
      <c r="AE5901" s="51">
        <f>VALUE(RIGHT("00"&amp;AC5901,2)&amp;RIGHT("000"&amp;AD5901,3))</f>
        <v>0</v>
      </c>
    </row>
    <row r="5902" spans="1:31">
      <c r="A5902" s="60" t="str">
        <f>IF(G5902&amp;Q5902&lt;&gt;"",W5902&amp;Q5902,"")</f>
        <v/>
      </c>
      <c r="B5902" s="60" t="str">
        <f>IF(C5902&lt;&gt;"",LEFT(C5902,9),"")</f>
        <v/>
      </c>
      <c r="V5902" s="60" t="str">
        <f>W5902&amp;H5902</f>
        <v/>
      </c>
      <c r="W5902" s="60" t="str">
        <f>_xlfn.LET(_xlpm.TextCell,TEXT(G5902,"###"),IF(_xlpm.TextCell&lt;&gt;"",IF(StyleSpaceSplit,IFERROR(IF(FIND(" ",_xlpm.TextCell)&gt;=1,MID(_xlpm.TextCell,1,FIND(" ",_xlpm.TextCell)-1),_xlpm.TextCell),_xlpm.TextCell),_xlpm.TextCell),""))</f>
        <v/>
      </c>
      <c r="X5902" s="60" t="str">
        <f>IF(A5902&lt;&gt;"",IFERROR(IF(FIND(" ",G5902)&gt;=1,MID(G5902,FIND(" ",G5902)+1,LEN(G5902)),""),""),"")</f>
        <v/>
      </c>
      <c r="AC5902" s="51">
        <f>IFERROR(VALUE(MID($C5902,1,2)),0)</f>
        <v>0</v>
      </c>
      <c r="AD5902" s="44">
        <f>IFERROR(VALUE(MID($C5902,4,3)),0)</f>
        <v>0</v>
      </c>
      <c r="AE5902" s="51">
        <f>VALUE(RIGHT("00"&amp;AC5902,2)&amp;RIGHT("000"&amp;AD5902,3))</f>
        <v>0</v>
      </c>
    </row>
    <row r="5903" spans="1:31">
      <c r="A5903" s="60" t="str">
        <f>IF(G5903&amp;Q5903&lt;&gt;"",W5903&amp;Q5903,"")</f>
        <v/>
      </c>
      <c r="B5903" s="60" t="str">
        <f>IF(C5903&lt;&gt;"",LEFT(C5903,9),"")</f>
        <v/>
      </c>
      <c r="V5903" s="60" t="str">
        <f>W5903&amp;H5903</f>
        <v/>
      </c>
      <c r="W5903" s="60" t="str">
        <f>_xlfn.LET(_xlpm.TextCell,TEXT(G5903,"###"),IF(_xlpm.TextCell&lt;&gt;"",IF(StyleSpaceSplit,IFERROR(IF(FIND(" ",_xlpm.TextCell)&gt;=1,MID(_xlpm.TextCell,1,FIND(" ",_xlpm.TextCell)-1),_xlpm.TextCell),_xlpm.TextCell),_xlpm.TextCell),""))</f>
        <v/>
      </c>
      <c r="X5903" s="60" t="str">
        <f>IF(A5903&lt;&gt;"",IFERROR(IF(FIND(" ",G5903)&gt;=1,MID(G5903,FIND(" ",G5903)+1,LEN(G5903)),""),""),"")</f>
        <v/>
      </c>
      <c r="AC5903" s="51">
        <f>IFERROR(VALUE(MID($C5903,1,2)),0)</f>
        <v>0</v>
      </c>
      <c r="AD5903" s="44">
        <f>IFERROR(VALUE(MID($C5903,4,3)),0)</f>
        <v>0</v>
      </c>
      <c r="AE5903" s="51">
        <f>VALUE(RIGHT("00"&amp;AC5903,2)&amp;RIGHT("000"&amp;AD5903,3))</f>
        <v>0</v>
      </c>
    </row>
    <row r="5904" spans="1:31">
      <c r="A5904" s="60" t="str">
        <f>IF(G5904&amp;Q5904&lt;&gt;"",W5904&amp;Q5904,"")</f>
        <v/>
      </c>
      <c r="B5904" s="60" t="str">
        <f>IF(C5904&lt;&gt;"",LEFT(C5904,9),"")</f>
        <v/>
      </c>
      <c r="V5904" s="60" t="str">
        <f>W5904&amp;H5904</f>
        <v/>
      </c>
      <c r="W5904" s="60" t="str">
        <f>_xlfn.LET(_xlpm.TextCell,TEXT(G5904,"###"),IF(_xlpm.TextCell&lt;&gt;"",IF(StyleSpaceSplit,IFERROR(IF(FIND(" ",_xlpm.TextCell)&gt;=1,MID(_xlpm.TextCell,1,FIND(" ",_xlpm.TextCell)-1),_xlpm.TextCell),_xlpm.TextCell),_xlpm.TextCell),""))</f>
        <v/>
      </c>
      <c r="X5904" s="60" t="str">
        <f>IF(A5904&lt;&gt;"",IFERROR(IF(FIND(" ",G5904)&gt;=1,MID(G5904,FIND(" ",G5904)+1,LEN(G5904)),""),""),"")</f>
        <v/>
      </c>
      <c r="AC5904" s="51">
        <f>IFERROR(VALUE(MID($C5904,1,2)),0)</f>
        <v>0</v>
      </c>
      <c r="AD5904" s="44">
        <f>IFERROR(VALUE(MID($C5904,4,3)),0)</f>
        <v>0</v>
      </c>
      <c r="AE5904" s="51">
        <f>VALUE(RIGHT("00"&amp;AC5904,2)&amp;RIGHT("000"&amp;AD5904,3))</f>
        <v>0</v>
      </c>
    </row>
    <row r="5905" spans="1:31">
      <c r="A5905" s="60" t="str">
        <f>IF(G5905&amp;Q5905&lt;&gt;"",W5905&amp;Q5905,"")</f>
        <v/>
      </c>
      <c r="B5905" s="60" t="str">
        <f>IF(C5905&lt;&gt;"",LEFT(C5905,9),"")</f>
        <v/>
      </c>
      <c r="V5905" s="60" t="str">
        <f>W5905&amp;H5905</f>
        <v/>
      </c>
      <c r="W5905" s="60" t="str">
        <f>_xlfn.LET(_xlpm.TextCell,TEXT(G5905,"###"),IF(_xlpm.TextCell&lt;&gt;"",IF(StyleSpaceSplit,IFERROR(IF(FIND(" ",_xlpm.TextCell)&gt;=1,MID(_xlpm.TextCell,1,FIND(" ",_xlpm.TextCell)-1),_xlpm.TextCell),_xlpm.TextCell),_xlpm.TextCell),""))</f>
        <v/>
      </c>
      <c r="X5905" s="60" t="str">
        <f>IF(A5905&lt;&gt;"",IFERROR(IF(FIND(" ",G5905)&gt;=1,MID(G5905,FIND(" ",G5905)+1,LEN(G5905)),""),""),"")</f>
        <v/>
      </c>
      <c r="AC5905" s="51">
        <f>IFERROR(VALUE(MID($C5905,1,2)),0)</f>
        <v>0</v>
      </c>
      <c r="AD5905" s="44">
        <f>IFERROR(VALUE(MID($C5905,4,3)),0)</f>
        <v>0</v>
      </c>
      <c r="AE5905" s="51">
        <f>VALUE(RIGHT("00"&amp;AC5905,2)&amp;RIGHT("000"&amp;AD5905,3))</f>
        <v>0</v>
      </c>
    </row>
    <row r="5906" spans="1:31">
      <c r="A5906" s="60" t="str">
        <f>IF(G5906&amp;Q5906&lt;&gt;"",W5906&amp;Q5906,"")</f>
        <v/>
      </c>
      <c r="B5906" s="60" t="str">
        <f>IF(C5906&lt;&gt;"",LEFT(C5906,9),"")</f>
        <v/>
      </c>
      <c r="V5906" s="60" t="str">
        <f>W5906&amp;H5906</f>
        <v/>
      </c>
      <c r="W5906" s="60" t="str">
        <f>_xlfn.LET(_xlpm.TextCell,TEXT(G5906,"###"),IF(_xlpm.TextCell&lt;&gt;"",IF(StyleSpaceSplit,IFERROR(IF(FIND(" ",_xlpm.TextCell)&gt;=1,MID(_xlpm.TextCell,1,FIND(" ",_xlpm.TextCell)-1),_xlpm.TextCell),_xlpm.TextCell),_xlpm.TextCell),""))</f>
        <v/>
      </c>
      <c r="X5906" s="60" t="str">
        <f>IF(A5906&lt;&gt;"",IFERROR(IF(FIND(" ",G5906)&gt;=1,MID(G5906,FIND(" ",G5906)+1,LEN(G5906)),""),""),"")</f>
        <v/>
      </c>
      <c r="AC5906" s="51">
        <f>IFERROR(VALUE(MID($C5906,1,2)),0)</f>
        <v>0</v>
      </c>
      <c r="AD5906" s="44">
        <f>IFERROR(VALUE(MID($C5906,4,3)),0)</f>
        <v>0</v>
      </c>
      <c r="AE5906" s="51">
        <f>VALUE(RIGHT("00"&amp;AC5906,2)&amp;RIGHT("000"&amp;AD5906,3))</f>
        <v>0</v>
      </c>
    </row>
    <row r="5907" spans="1:31">
      <c r="A5907" s="60" t="str">
        <f>IF(G5907&amp;Q5907&lt;&gt;"",W5907&amp;Q5907,"")</f>
        <v/>
      </c>
      <c r="B5907" s="60" t="str">
        <f>IF(C5907&lt;&gt;"",LEFT(C5907,9),"")</f>
        <v/>
      </c>
      <c r="V5907" s="60" t="str">
        <f>W5907&amp;H5907</f>
        <v/>
      </c>
      <c r="W5907" s="60" t="str">
        <f>_xlfn.LET(_xlpm.TextCell,TEXT(G5907,"###"),IF(_xlpm.TextCell&lt;&gt;"",IF(StyleSpaceSplit,IFERROR(IF(FIND(" ",_xlpm.TextCell)&gt;=1,MID(_xlpm.TextCell,1,FIND(" ",_xlpm.TextCell)-1),_xlpm.TextCell),_xlpm.TextCell),_xlpm.TextCell),""))</f>
        <v/>
      </c>
      <c r="X5907" s="60" t="str">
        <f>IF(A5907&lt;&gt;"",IFERROR(IF(FIND(" ",G5907)&gt;=1,MID(G5907,FIND(" ",G5907)+1,LEN(G5907)),""),""),"")</f>
        <v/>
      </c>
      <c r="AC5907" s="51">
        <f>IFERROR(VALUE(MID($C5907,1,2)),0)</f>
        <v>0</v>
      </c>
      <c r="AD5907" s="44">
        <f>IFERROR(VALUE(MID($C5907,4,3)),0)</f>
        <v>0</v>
      </c>
      <c r="AE5907" s="51">
        <f>VALUE(RIGHT("00"&amp;AC5907,2)&amp;RIGHT("000"&amp;AD5907,3))</f>
        <v>0</v>
      </c>
    </row>
    <row r="5908" spans="1:31">
      <c r="A5908" s="60" t="str">
        <f>IF(G5908&amp;Q5908&lt;&gt;"",W5908&amp;Q5908,"")</f>
        <v/>
      </c>
      <c r="B5908" s="60" t="str">
        <f>IF(C5908&lt;&gt;"",LEFT(C5908,9),"")</f>
        <v/>
      </c>
      <c r="V5908" s="60" t="str">
        <f>W5908&amp;H5908</f>
        <v/>
      </c>
      <c r="W5908" s="60" t="str">
        <f>_xlfn.LET(_xlpm.TextCell,TEXT(G5908,"###"),IF(_xlpm.TextCell&lt;&gt;"",IF(StyleSpaceSplit,IFERROR(IF(FIND(" ",_xlpm.TextCell)&gt;=1,MID(_xlpm.TextCell,1,FIND(" ",_xlpm.TextCell)-1),_xlpm.TextCell),_xlpm.TextCell),_xlpm.TextCell),""))</f>
        <v/>
      </c>
      <c r="X5908" s="60" t="str">
        <f>IF(A5908&lt;&gt;"",IFERROR(IF(FIND(" ",G5908)&gt;=1,MID(G5908,FIND(" ",G5908)+1,LEN(G5908)),""),""),"")</f>
        <v/>
      </c>
      <c r="AC5908" s="51">
        <f>IFERROR(VALUE(MID($C5908,1,2)),0)</f>
        <v>0</v>
      </c>
      <c r="AD5908" s="44">
        <f>IFERROR(VALUE(MID($C5908,4,3)),0)</f>
        <v>0</v>
      </c>
      <c r="AE5908" s="51">
        <f>VALUE(RIGHT("00"&amp;AC5908,2)&amp;RIGHT("000"&amp;AD5908,3))</f>
        <v>0</v>
      </c>
    </row>
    <row r="5909" spans="1:31">
      <c r="A5909" s="60" t="str">
        <f>IF(G5909&amp;Q5909&lt;&gt;"",W5909&amp;Q5909,"")</f>
        <v/>
      </c>
      <c r="B5909" s="60" t="str">
        <f>IF(C5909&lt;&gt;"",LEFT(C5909,9),"")</f>
        <v/>
      </c>
      <c r="V5909" s="60" t="str">
        <f>W5909&amp;H5909</f>
        <v/>
      </c>
      <c r="W5909" s="60" t="str">
        <f>_xlfn.LET(_xlpm.TextCell,TEXT(G5909,"###"),IF(_xlpm.TextCell&lt;&gt;"",IF(StyleSpaceSplit,IFERROR(IF(FIND(" ",_xlpm.TextCell)&gt;=1,MID(_xlpm.TextCell,1,FIND(" ",_xlpm.TextCell)-1),_xlpm.TextCell),_xlpm.TextCell),_xlpm.TextCell),""))</f>
        <v/>
      </c>
      <c r="X5909" s="60" t="str">
        <f>IF(A5909&lt;&gt;"",IFERROR(IF(FIND(" ",G5909)&gt;=1,MID(G5909,FIND(" ",G5909)+1,LEN(G5909)),""),""),"")</f>
        <v/>
      </c>
      <c r="AC5909" s="51">
        <f>IFERROR(VALUE(MID($C5909,1,2)),0)</f>
        <v>0</v>
      </c>
      <c r="AD5909" s="44">
        <f>IFERROR(VALUE(MID($C5909,4,3)),0)</f>
        <v>0</v>
      </c>
      <c r="AE5909" s="51">
        <f>VALUE(RIGHT("00"&amp;AC5909,2)&amp;RIGHT("000"&amp;AD5909,3))</f>
        <v>0</v>
      </c>
    </row>
    <row r="5910" spans="1:31">
      <c r="A5910" s="60" t="str">
        <f>IF(G5910&amp;Q5910&lt;&gt;"",W5910&amp;Q5910,"")</f>
        <v/>
      </c>
      <c r="B5910" s="60" t="str">
        <f>IF(C5910&lt;&gt;"",LEFT(C5910,9),"")</f>
        <v/>
      </c>
      <c r="V5910" s="60" t="str">
        <f>W5910&amp;H5910</f>
        <v/>
      </c>
      <c r="W5910" s="60" t="str">
        <f>_xlfn.LET(_xlpm.TextCell,TEXT(G5910,"###"),IF(_xlpm.TextCell&lt;&gt;"",IF(StyleSpaceSplit,IFERROR(IF(FIND(" ",_xlpm.TextCell)&gt;=1,MID(_xlpm.TextCell,1,FIND(" ",_xlpm.TextCell)-1),_xlpm.TextCell),_xlpm.TextCell),_xlpm.TextCell),""))</f>
        <v/>
      </c>
      <c r="X5910" s="60" t="str">
        <f>IF(A5910&lt;&gt;"",IFERROR(IF(FIND(" ",G5910)&gt;=1,MID(G5910,FIND(" ",G5910)+1,LEN(G5910)),""),""),"")</f>
        <v/>
      </c>
      <c r="AC5910" s="51">
        <f>IFERROR(VALUE(MID($C5910,1,2)),0)</f>
        <v>0</v>
      </c>
      <c r="AD5910" s="44">
        <f>IFERROR(VALUE(MID($C5910,4,3)),0)</f>
        <v>0</v>
      </c>
      <c r="AE5910" s="51">
        <f>VALUE(RIGHT("00"&amp;AC5910,2)&amp;RIGHT("000"&amp;AD5910,3))</f>
        <v>0</v>
      </c>
    </row>
    <row r="5911" spans="1:31">
      <c r="A5911" s="60" t="str">
        <f>IF(G5911&amp;Q5911&lt;&gt;"",W5911&amp;Q5911,"")</f>
        <v/>
      </c>
      <c r="B5911" s="60" t="str">
        <f>IF(C5911&lt;&gt;"",LEFT(C5911,9),"")</f>
        <v/>
      </c>
      <c r="V5911" s="60" t="str">
        <f>W5911&amp;H5911</f>
        <v/>
      </c>
      <c r="W5911" s="60" t="str">
        <f>_xlfn.LET(_xlpm.TextCell,TEXT(G5911,"###"),IF(_xlpm.TextCell&lt;&gt;"",IF(StyleSpaceSplit,IFERROR(IF(FIND(" ",_xlpm.TextCell)&gt;=1,MID(_xlpm.TextCell,1,FIND(" ",_xlpm.TextCell)-1),_xlpm.TextCell),_xlpm.TextCell),_xlpm.TextCell),""))</f>
        <v/>
      </c>
      <c r="X5911" s="60" t="str">
        <f>IF(A5911&lt;&gt;"",IFERROR(IF(FIND(" ",G5911)&gt;=1,MID(G5911,FIND(" ",G5911)+1,LEN(G5911)),""),""),"")</f>
        <v/>
      </c>
      <c r="AC5911" s="51">
        <f>IFERROR(VALUE(MID($C5911,1,2)),0)</f>
        <v>0</v>
      </c>
      <c r="AD5911" s="44">
        <f>IFERROR(VALUE(MID($C5911,4,3)),0)</f>
        <v>0</v>
      </c>
      <c r="AE5911" s="51">
        <f>VALUE(RIGHT("00"&amp;AC5911,2)&amp;RIGHT("000"&amp;AD5911,3))</f>
        <v>0</v>
      </c>
    </row>
    <row r="5912" spans="1:31">
      <c r="A5912" s="60" t="str">
        <f>IF(G5912&amp;Q5912&lt;&gt;"",W5912&amp;Q5912,"")</f>
        <v/>
      </c>
      <c r="B5912" s="60" t="str">
        <f>IF(C5912&lt;&gt;"",LEFT(C5912,9),"")</f>
        <v/>
      </c>
      <c r="V5912" s="60" t="str">
        <f>W5912&amp;H5912</f>
        <v/>
      </c>
      <c r="W5912" s="60" t="str">
        <f>_xlfn.LET(_xlpm.TextCell,TEXT(G5912,"###"),IF(_xlpm.TextCell&lt;&gt;"",IF(StyleSpaceSplit,IFERROR(IF(FIND(" ",_xlpm.TextCell)&gt;=1,MID(_xlpm.TextCell,1,FIND(" ",_xlpm.TextCell)-1),_xlpm.TextCell),_xlpm.TextCell),_xlpm.TextCell),""))</f>
        <v/>
      </c>
      <c r="X5912" s="60" t="str">
        <f>IF(A5912&lt;&gt;"",IFERROR(IF(FIND(" ",G5912)&gt;=1,MID(G5912,FIND(" ",G5912)+1,LEN(G5912)),""),""),"")</f>
        <v/>
      </c>
      <c r="AC5912" s="51">
        <f>IFERROR(VALUE(MID($C5912,1,2)),0)</f>
        <v>0</v>
      </c>
      <c r="AD5912" s="44">
        <f>IFERROR(VALUE(MID($C5912,4,3)),0)</f>
        <v>0</v>
      </c>
      <c r="AE5912" s="51">
        <f>VALUE(RIGHT("00"&amp;AC5912,2)&amp;RIGHT("000"&amp;AD5912,3))</f>
        <v>0</v>
      </c>
    </row>
    <row r="5913" spans="1:31">
      <c r="A5913" s="60" t="str">
        <f>IF(G5913&amp;Q5913&lt;&gt;"",W5913&amp;Q5913,"")</f>
        <v/>
      </c>
      <c r="B5913" s="60" t="str">
        <f>IF(C5913&lt;&gt;"",LEFT(C5913,9),"")</f>
        <v/>
      </c>
      <c r="V5913" s="60" t="str">
        <f>W5913&amp;H5913</f>
        <v/>
      </c>
      <c r="W5913" s="60" t="str">
        <f>_xlfn.LET(_xlpm.TextCell,TEXT(G5913,"###"),IF(_xlpm.TextCell&lt;&gt;"",IF(StyleSpaceSplit,IFERROR(IF(FIND(" ",_xlpm.TextCell)&gt;=1,MID(_xlpm.TextCell,1,FIND(" ",_xlpm.TextCell)-1),_xlpm.TextCell),_xlpm.TextCell),_xlpm.TextCell),""))</f>
        <v/>
      </c>
      <c r="X5913" s="60" t="str">
        <f>IF(A5913&lt;&gt;"",IFERROR(IF(FIND(" ",G5913)&gt;=1,MID(G5913,FIND(" ",G5913)+1,LEN(G5913)),""),""),"")</f>
        <v/>
      </c>
      <c r="AC5913" s="51">
        <f>IFERROR(VALUE(MID($C5913,1,2)),0)</f>
        <v>0</v>
      </c>
      <c r="AD5913" s="44">
        <f>IFERROR(VALUE(MID($C5913,4,3)),0)</f>
        <v>0</v>
      </c>
      <c r="AE5913" s="51">
        <f>VALUE(RIGHT("00"&amp;AC5913,2)&amp;RIGHT("000"&amp;AD5913,3))</f>
        <v>0</v>
      </c>
    </row>
    <row r="5914" spans="1:31">
      <c r="A5914" s="60" t="str">
        <f>IF(G5914&amp;Q5914&lt;&gt;"",W5914&amp;Q5914,"")</f>
        <v/>
      </c>
      <c r="B5914" s="60" t="str">
        <f>IF(C5914&lt;&gt;"",LEFT(C5914,9),"")</f>
        <v/>
      </c>
      <c r="V5914" s="60" t="str">
        <f>W5914&amp;H5914</f>
        <v/>
      </c>
      <c r="W5914" s="60" t="str">
        <f>_xlfn.LET(_xlpm.TextCell,TEXT(G5914,"###"),IF(_xlpm.TextCell&lt;&gt;"",IF(StyleSpaceSplit,IFERROR(IF(FIND(" ",_xlpm.TextCell)&gt;=1,MID(_xlpm.TextCell,1,FIND(" ",_xlpm.TextCell)-1),_xlpm.TextCell),_xlpm.TextCell),_xlpm.TextCell),""))</f>
        <v/>
      </c>
      <c r="X5914" s="60" t="str">
        <f>IF(A5914&lt;&gt;"",IFERROR(IF(FIND(" ",G5914)&gt;=1,MID(G5914,FIND(" ",G5914)+1,LEN(G5914)),""),""),"")</f>
        <v/>
      </c>
      <c r="AC5914" s="51">
        <f>IFERROR(VALUE(MID($C5914,1,2)),0)</f>
        <v>0</v>
      </c>
      <c r="AD5914" s="44">
        <f>IFERROR(VALUE(MID($C5914,4,3)),0)</f>
        <v>0</v>
      </c>
      <c r="AE5914" s="51">
        <f>VALUE(RIGHT("00"&amp;AC5914,2)&amp;RIGHT("000"&amp;AD5914,3))</f>
        <v>0</v>
      </c>
    </row>
    <row r="5915" spans="1:31">
      <c r="A5915" s="60" t="str">
        <f>IF(G5915&amp;Q5915&lt;&gt;"",W5915&amp;Q5915,"")</f>
        <v/>
      </c>
      <c r="B5915" s="60" t="str">
        <f>IF(C5915&lt;&gt;"",LEFT(C5915,9),"")</f>
        <v/>
      </c>
      <c r="V5915" s="60" t="str">
        <f>W5915&amp;H5915</f>
        <v/>
      </c>
      <c r="W5915" s="60" t="str">
        <f>_xlfn.LET(_xlpm.TextCell,TEXT(G5915,"###"),IF(_xlpm.TextCell&lt;&gt;"",IF(StyleSpaceSplit,IFERROR(IF(FIND(" ",_xlpm.TextCell)&gt;=1,MID(_xlpm.TextCell,1,FIND(" ",_xlpm.TextCell)-1),_xlpm.TextCell),_xlpm.TextCell),_xlpm.TextCell),""))</f>
        <v/>
      </c>
      <c r="X5915" s="60" t="str">
        <f>IF(A5915&lt;&gt;"",IFERROR(IF(FIND(" ",G5915)&gt;=1,MID(G5915,FIND(" ",G5915)+1,LEN(G5915)),""),""),"")</f>
        <v/>
      </c>
      <c r="AC5915" s="51">
        <f>IFERROR(VALUE(MID($C5915,1,2)),0)</f>
        <v>0</v>
      </c>
      <c r="AD5915" s="44">
        <f>IFERROR(VALUE(MID($C5915,4,3)),0)</f>
        <v>0</v>
      </c>
      <c r="AE5915" s="51">
        <f>VALUE(RIGHT("00"&amp;AC5915,2)&amp;RIGHT("000"&amp;AD5915,3))</f>
        <v>0</v>
      </c>
    </row>
    <row r="5916" spans="1:31">
      <c r="A5916" s="60" t="str">
        <f>IF(G5916&amp;Q5916&lt;&gt;"",W5916&amp;Q5916,"")</f>
        <v/>
      </c>
      <c r="B5916" s="60" t="str">
        <f>IF(C5916&lt;&gt;"",LEFT(C5916,9),"")</f>
        <v/>
      </c>
      <c r="V5916" s="60" t="str">
        <f>W5916&amp;H5916</f>
        <v/>
      </c>
      <c r="W5916" s="60" t="str">
        <f>_xlfn.LET(_xlpm.TextCell,TEXT(G5916,"###"),IF(_xlpm.TextCell&lt;&gt;"",IF(StyleSpaceSplit,IFERROR(IF(FIND(" ",_xlpm.TextCell)&gt;=1,MID(_xlpm.TextCell,1,FIND(" ",_xlpm.TextCell)-1),_xlpm.TextCell),_xlpm.TextCell),_xlpm.TextCell),""))</f>
        <v/>
      </c>
      <c r="X5916" s="60" t="str">
        <f>IF(A5916&lt;&gt;"",IFERROR(IF(FIND(" ",G5916)&gt;=1,MID(G5916,FIND(" ",G5916)+1,LEN(G5916)),""),""),"")</f>
        <v/>
      </c>
      <c r="AC5916" s="51">
        <f>IFERROR(VALUE(MID($C5916,1,2)),0)</f>
        <v>0</v>
      </c>
      <c r="AD5916" s="44">
        <f>IFERROR(VALUE(MID($C5916,4,3)),0)</f>
        <v>0</v>
      </c>
      <c r="AE5916" s="51">
        <f>VALUE(RIGHT("00"&amp;AC5916,2)&amp;RIGHT("000"&amp;AD5916,3))</f>
        <v>0</v>
      </c>
    </row>
    <row r="5917" spans="1:31">
      <c r="A5917" s="60" t="str">
        <f>IF(G5917&amp;Q5917&lt;&gt;"",W5917&amp;Q5917,"")</f>
        <v/>
      </c>
      <c r="B5917" s="60" t="str">
        <f>IF(C5917&lt;&gt;"",LEFT(C5917,9),"")</f>
        <v/>
      </c>
      <c r="V5917" s="60" t="str">
        <f>W5917&amp;H5917</f>
        <v/>
      </c>
      <c r="W5917" s="60" t="str">
        <f>_xlfn.LET(_xlpm.TextCell,TEXT(G5917,"###"),IF(_xlpm.TextCell&lt;&gt;"",IF(StyleSpaceSplit,IFERROR(IF(FIND(" ",_xlpm.TextCell)&gt;=1,MID(_xlpm.TextCell,1,FIND(" ",_xlpm.TextCell)-1),_xlpm.TextCell),_xlpm.TextCell),_xlpm.TextCell),""))</f>
        <v/>
      </c>
      <c r="X5917" s="60" t="str">
        <f>IF(A5917&lt;&gt;"",IFERROR(IF(FIND(" ",G5917)&gt;=1,MID(G5917,FIND(" ",G5917)+1,LEN(G5917)),""),""),"")</f>
        <v/>
      </c>
      <c r="AC5917" s="51">
        <f>IFERROR(VALUE(MID($C5917,1,2)),0)</f>
        <v>0</v>
      </c>
      <c r="AD5917" s="44">
        <f>IFERROR(VALUE(MID($C5917,4,3)),0)</f>
        <v>0</v>
      </c>
      <c r="AE5917" s="51">
        <f>VALUE(RIGHT("00"&amp;AC5917,2)&amp;RIGHT("000"&amp;AD5917,3))</f>
        <v>0</v>
      </c>
    </row>
    <row r="5918" spans="1:31">
      <c r="A5918" s="60" t="str">
        <f>IF(G5918&amp;Q5918&lt;&gt;"",W5918&amp;Q5918,"")</f>
        <v/>
      </c>
      <c r="B5918" s="60" t="str">
        <f>IF(C5918&lt;&gt;"",LEFT(C5918,9),"")</f>
        <v/>
      </c>
      <c r="V5918" s="60" t="str">
        <f>W5918&amp;H5918</f>
        <v/>
      </c>
      <c r="W5918" s="60" t="str">
        <f>_xlfn.LET(_xlpm.TextCell,TEXT(G5918,"###"),IF(_xlpm.TextCell&lt;&gt;"",IF(StyleSpaceSplit,IFERROR(IF(FIND(" ",_xlpm.TextCell)&gt;=1,MID(_xlpm.TextCell,1,FIND(" ",_xlpm.TextCell)-1),_xlpm.TextCell),_xlpm.TextCell),_xlpm.TextCell),""))</f>
        <v/>
      </c>
      <c r="X5918" s="60" t="str">
        <f>IF(A5918&lt;&gt;"",IFERROR(IF(FIND(" ",G5918)&gt;=1,MID(G5918,FIND(" ",G5918)+1,LEN(G5918)),""),""),"")</f>
        <v/>
      </c>
      <c r="AC5918" s="51">
        <f>IFERROR(VALUE(MID($C5918,1,2)),0)</f>
        <v>0</v>
      </c>
      <c r="AD5918" s="44">
        <f>IFERROR(VALUE(MID($C5918,4,3)),0)</f>
        <v>0</v>
      </c>
      <c r="AE5918" s="51">
        <f>VALUE(RIGHT("00"&amp;AC5918,2)&amp;RIGHT("000"&amp;AD5918,3))</f>
        <v>0</v>
      </c>
    </row>
    <row r="5919" spans="1:31">
      <c r="A5919" s="60" t="str">
        <f>IF(G5919&amp;Q5919&lt;&gt;"",W5919&amp;Q5919,"")</f>
        <v/>
      </c>
      <c r="B5919" s="60" t="str">
        <f>IF(C5919&lt;&gt;"",LEFT(C5919,9),"")</f>
        <v/>
      </c>
      <c r="V5919" s="60" t="str">
        <f>W5919&amp;H5919</f>
        <v/>
      </c>
      <c r="W5919" s="60" t="str">
        <f>_xlfn.LET(_xlpm.TextCell,TEXT(G5919,"###"),IF(_xlpm.TextCell&lt;&gt;"",IF(StyleSpaceSplit,IFERROR(IF(FIND(" ",_xlpm.TextCell)&gt;=1,MID(_xlpm.TextCell,1,FIND(" ",_xlpm.TextCell)-1),_xlpm.TextCell),_xlpm.TextCell),_xlpm.TextCell),""))</f>
        <v/>
      </c>
      <c r="X5919" s="60" t="str">
        <f>IF(A5919&lt;&gt;"",IFERROR(IF(FIND(" ",G5919)&gt;=1,MID(G5919,FIND(" ",G5919)+1,LEN(G5919)),""),""),"")</f>
        <v/>
      </c>
      <c r="AC5919" s="51">
        <f>IFERROR(VALUE(MID($C5919,1,2)),0)</f>
        <v>0</v>
      </c>
      <c r="AD5919" s="44">
        <f>IFERROR(VALUE(MID($C5919,4,3)),0)</f>
        <v>0</v>
      </c>
      <c r="AE5919" s="51">
        <f>VALUE(RIGHT("00"&amp;AC5919,2)&amp;RIGHT("000"&amp;AD5919,3))</f>
        <v>0</v>
      </c>
    </row>
    <row r="5920" spans="1:31">
      <c r="A5920" s="60" t="str">
        <f>IF(G5920&amp;Q5920&lt;&gt;"",W5920&amp;Q5920,"")</f>
        <v/>
      </c>
      <c r="B5920" s="60" t="str">
        <f>IF(C5920&lt;&gt;"",LEFT(C5920,9),"")</f>
        <v/>
      </c>
      <c r="V5920" s="60" t="str">
        <f>W5920&amp;H5920</f>
        <v/>
      </c>
      <c r="W5920" s="60" t="str">
        <f>_xlfn.LET(_xlpm.TextCell,TEXT(G5920,"###"),IF(_xlpm.TextCell&lt;&gt;"",IF(StyleSpaceSplit,IFERROR(IF(FIND(" ",_xlpm.TextCell)&gt;=1,MID(_xlpm.TextCell,1,FIND(" ",_xlpm.TextCell)-1),_xlpm.TextCell),_xlpm.TextCell),_xlpm.TextCell),""))</f>
        <v/>
      </c>
      <c r="X5920" s="60" t="str">
        <f>IF(A5920&lt;&gt;"",IFERROR(IF(FIND(" ",G5920)&gt;=1,MID(G5920,FIND(" ",G5920)+1,LEN(G5920)),""),""),"")</f>
        <v/>
      </c>
      <c r="AC5920" s="51">
        <f>IFERROR(VALUE(MID($C5920,1,2)),0)</f>
        <v>0</v>
      </c>
      <c r="AD5920" s="44">
        <f>IFERROR(VALUE(MID($C5920,4,3)),0)</f>
        <v>0</v>
      </c>
      <c r="AE5920" s="51">
        <f>VALUE(RIGHT("00"&amp;AC5920,2)&amp;RIGHT("000"&amp;AD5920,3))</f>
        <v>0</v>
      </c>
    </row>
    <row r="5921" spans="1:31">
      <c r="A5921" s="60" t="str">
        <f>IF(G5921&amp;Q5921&lt;&gt;"",W5921&amp;Q5921,"")</f>
        <v/>
      </c>
      <c r="B5921" s="60" t="str">
        <f>IF(C5921&lt;&gt;"",LEFT(C5921,9),"")</f>
        <v/>
      </c>
      <c r="V5921" s="60" t="str">
        <f>W5921&amp;H5921</f>
        <v/>
      </c>
      <c r="W5921" s="60" t="str">
        <f>_xlfn.LET(_xlpm.TextCell,TEXT(G5921,"###"),IF(_xlpm.TextCell&lt;&gt;"",IF(StyleSpaceSplit,IFERROR(IF(FIND(" ",_xlpm.TextCell)&gt;=1,MID(_xlpm.TextCell,1,FIND(" ",_xlpm.TextCell)-1),_xlpm.TextCell),_xlpm.TextCell),_xlpm.TextCell),""))</f>
        <v/>
      </c>
      <c r="X5921" s="60" t="str">
        <f>IF(A5921&lt;&gt;"",IFERROR(IF(FIND(" ",G5921)&gt;=1,MID(G5921,FIND(" ",G5921)+1,LEN(G5921)),""),""),"")</f>
        <v/>
      </c>
      <c r="AC5921" s="51">
        <f>IFERROR(VALUE(MID($C5921,1,2)),0)</f>
        <v>0</v>
      </c>
      <c r="AD5921" s="44">
        <f>IFERROR(VALUE(MID($C5921,4,3)),0)</f>
        <v>0</v>
      </c>
      <c r="AE5921" s="51">
        <f>VALUE(RIGHT("00"&amp;AC5921,2)&amp;RIGHT("000"&amp;AD5921,3))</f>
        <v>0</v>
      </c>
    </row>
    <row r="5922" spans="1:31">
      <c r="A5922" s="60" t="str">
        <f>IF(G5922&amp;Q5922&lt;&gt;"",W5922&amp;Q5922,"")</f>
        <v/>
      </c>
      <c r="B5922" s="60" t="str">
        <f>IF(C5922&lt;&gt;"",LEFT(C5922,9),"")</f>
        <v/>
      </c>
      <c r="V5922" s="60" t="str">
        <f>W5922&amp;H5922</f>
        <v/>
      </c>
      <c r="W5922" s="60" t="str">
        <f>_xlfn.LET(_xlpm.TextCell,TEXT(G5922,"###"),IF(_xlpm.TextCell&lt;&gt;"",IF(StyleSpaceSplit,IFERROR(IF(FIND(" ",_xlpm.TextCell)&gt;=1,MID(_xlpm.TextCell,1,FIND(" ",_xlpm.TextCell)-1),_xlpm.TextCell),_xlpm.TextCell),_xlpm.TextCell),""))</f>
        <v/>
      </c>
      <c r="X5922" s="60" t="str">
        <f>IF(A5922&lt;&gt;"",IFERROR(IF(FIND(" ",G5922)&gt;=1,MID(G5922,FIND(" ",G5922)+1,LEN(G5922)),""),""),"")</f>
        <v/>
      </c>
      <c r="AC5922" s="51">
        <f>IFERROR(VALUE(MID($C5922,1,2)),0)</f>
        <v>0</v>
      </c>
      <c r="AD5922" s="44">
        <f>IFERROR(VALUE(MID($C5922,4,3)),0)</f>
        <v>0</v>
      </c>
      <c r="AE5922" s="51">
        <f>VALUE(RIGHT("00"&amp;AC5922,2)&amp;RIGHT("000"&amp;AD5922,3))</f>
        <v>0</v>
      </c>
    </row>
    <row r="5923" spans="1:31">
      <c r="A5923" s="60" t="str">
        <f>IF(G5923&amp;Q5923&lt;&gt;"",W5923&amp;Q5923,"")</f>
        <v/>
      </c>
      <c r="B5923" s="60" t="str">
        <f>IF(C5923&lt;&gt;"",LEFT(C5923,9),"")</f>
        <v/>
      </c>
      <c r="V5923" s="60" t="str">
        <f>W5923&amp;H5923</f>
        <v/>
      </c>
      <c r="W5923" s="60" t="str">
        <f>_xlfn.LET(_xlpm.TextCell,TEXT(G5923,"###"),IF(_xlpm.TextCell&lt;&gt;"",IF(StyleSpaceSplit,IFERROR(IF(FIND(" ",_xlpm.TextCell)&gt;=1,MID(_xlpm.TextCell,1,FIND(" ",_xlpm.TextCell)-1),_xlpm.TextCell),_xlpm.TextCell),_xlpm.TextCell),""))</f>
        <v/>
      </c>
      <c r="X5923" s="60" t="str">
        <f>IF(A5923&lt;&gt;"",IFERROR(IF(FIND(" ",G5923)&gt;=1,MID(G5923,FIND(" ",G5923)+1,LEN(G5923)),""),""),"")</f>
        <v/>
      </c>
      <c r="AC5923" s="51">
        <f>IFERROR(VALUE(MID($C5923,1,2)),0)</f>
        <v>0</v>
      </c>
      <c r="AD5923" s="44">
        <f>IFERROR(VALUE(MID($C5923,4,3)),0)</f>
        <v>0</v>
      </c>
      <c r="AE5923" s="51">
        <f>VALUE(RIGHT("00"&amp;AC5923,2)&amp;RIGHT("000"&amp;AD5923,3))</f>
        <v>0</v>
      </c>
    </row>
    <row r="5924" spans="1:31">
      <c r="A5924" s="60" t="str">
        <f>IF(G5924&amp;Q5924&lt;&gt;"",W5924&amp;Q5924,"")</f>
        <v/>
      </c>
      <c r="B5924" s="60" t="str">
        <f>IF(C5924&lt;&gt;"",LEFT(C5924,9),"")</f>
        <v/>
      </c>
      <c r="V5924" s="60" t="str">
        <f>W5924&amp;H5924</f>
        <v/>
      </c>
      <c r="W5924" s="60" t="str">
        <f>_xlfn.LET(_xlpm.TextCell,TEXT(G5924,"###"),IF(_xlpm.TextCell&lt;&gt;"",IF(StyleSpaceSplit,IFERROR(IF(FIND(" ",_xlpm.TextCell)&gt;=1,MID(_xlpm.TextCell,1,FIND(" ",_xlpm.TextCell)-1),_xlpm.TextCell),_xlpm.TextCell),_xlpm.TextCell),""))</f>
        <v/>
      </c>
      <c r="X5924" s="60" t="str">
        <f>IF(A5924&lt;&gt;"",IFERROR(IF(FIND(" ",G5924)&gt;=1,MID(G5924,FIND(" ",G5924)+1,LEN(G5924)),""),""),"")</f>
        <v/>
      </c>
      <c r="AC5924" s="51">
        <f>IFERROR(VALUE(MID($C5924,1,2)),0)</f>
        <v>0</v>
      </c>
      <c r="AD5924" s="44">
        <f>IFERROR(VALUE(MID($C5924,4,3)),0)</f>
        <v>0</v>
      </c>
      <c r="AE5924" s="51">
        <f>VALUE(RIGHT("00"&amp;AC5924,2)&amp;RIGHT("000"&amp;AD5924,3))</f>
        <v>0</v>
      </c>
    </row>
    <row r="5925" spans="1:31">
      <c r="A5925" s="60" t="str">
        <f>IF(G5925&amp;Q5925&lt;&gt;"",W5925&amp;Q5925,"")</f>
        <v/>
      </c>
      <c r="B5925" s="60" t="str">
        <f>IF(C5925&lt;&gt;"",LEFT(C5925,9),"")</f>
        <v/>
      </c>
      <c r="V5925" s="60" t="str">
        <f>W5925&amp;H5925</f>
        <v/>
      </c>
      <c r="W5925" s="60" t="str">
        <f>_xlfn.LET(_xlpm.TextCell,TEXT(G5925,"###"),IF(_xlpm.TextCell&lt;&gt;"",IF(StyleSpaceSplit,IFERROR(IF(FIND(" ",_xlpm.TextCell)&gt;=1,MID(_xlpm.TextCell,1,FIND(" ",_xlpm.TextCell)-1),_xlpm.TextCell),_xlpm.TextCell),_xlpm.TextCell),""))</f>
        <v/>
      </c>
      <c r="X5925" s="60" t="str">
        <f>IF(A5925&lt;&gt;"",IFERROR(IF(FIND(" ",G5925)&gt;=1,MID(G5925,FIND(" ",G5925)+1,LEN(G5925)),""),""),"")</f>
        <v/>
      </c>
      <c r="AC5925" s="51">
        <f>IFERROR(VALUE(MID($C5925,1,2)),0)</f>
        <v>0</v>
      </c>
      <c r="AD5925" s="44">
        <f>IFERROR(VALUE(MID($C5925,4,3)),0)</f>
        <v>0</v>
      </c>
      <c r="AE5925" s="51">
        <f>VALUE(RIGHT("00"&amp;AC5925,2)&amp;RIGHT("000"&amp;AD5925,3))</f>
        <v>0</v>
      </c>
    </row>
    <row r="5926" spans="1:31">
      <c r="A5926" s="60" t="str">
        <f>IF(G5926&amp;Q5926&lt;&gt;"",W5926&amp;Q5926,"")</f>
        <v/>
      </c>
      <c r="B5926" s="60" t="str">
        <f>IF(C5926&lt;&gt;"",LEFT(C5926,9),"")</f>
        <v/>
      </c>
      <c r="V5926" s="60" t="str">
        <f>W5926&amp;H5926</f>
        <v/>
      </c>
      <c r="W5926" s="60" t="str">
        <f>_xlfn.LET(_xlpm.TextCell,TEXT(G5926,"###"),IF(_xlpm.TextCell&lt;&gt;"",IF(StyleSpaceSplit,IFERROR(IF(FIND(" ",_xlpm.TextCell)&gt;=1,MID(_xlpm.TextCell,1,FIND(" ",_xlpm.TextCell)-1),_xlpm.TextCell),_xlpm.TextCell),_xlpm.TextCell),""))</f>
        <v/>
      </c>
      <c r="X5926" s="60" t="str">
        <f>IF(A5926&lt;&gt;"",IFERROR(IF(FIND(" ",G5926)&gt;=1,MID(G5926,FIND(" ",G5926)+1,LEN(G5926)),""),""),"")</f>
        <v/>
      </c>
      <c r="AC5926" s="51">
        <f>IFERROR(VALUE(MID($C5926,1,2)),0)</f>
        <v>0</v>
      </c>
      <c r="AD5926" s="44">
        <f>IFERROR(VALUE(MID($C5926,4,3)),0)</f>
        <v>0</v>
      </c>
      <c r="AE5926" s="51">
        <f>VALUE(RIGHT("00"&amp;AC5926,2)&amp;RIGHT("000"&amp;AD5926,3))</f>
        <v>0</v>
      </c>
    </row>
    <row r="5927" spans="1:31">
      <c r="A5927" s="60" t="str">
        <f>IF(G5927&amp;Q5927&lt;&gt;"",W5927&amp;Q5927,"")</f>
        <v/>
      </c>
      <c r="B5927" s="60" t="str">
        <f>IF(C5927&lt;&gt;"",LEFT(C5927,9),"")</f>
        <v/>
      </c>
      <c r="V5927" s="60" t="str">
        <f>W5927&amp;H5927</f>
        <v/>
      </c>
      <c r="W5927" s="60" t="str">
        <f>_xlfn.LET(_xlpm.TextCell,TEXT(G5927,"###"),IF(_xlpm.TextCell&lt;&gt;"",IF(StyleSpaceSplit,IFERROR(IF(FIND(" ",_xlpm.TextCell)&gt;=1,MID(_xlpm.TextCell,1,FIND(" ",_xlpm.TextCell)-1),_xlpm.TextCell),_xlpm.TextCell),_xlpm.TextCell),""))</f>
        <v/>
      </c>
      <c r="X5927" s="60" t="str">
        <f>IF(A5927&lt;&gt;"",IFERROR(IF(FIND(" ",G5927)&gt;=1,MID(G5927,FIND(" ",G5927)+1,LEN(G5927)),""),""),"")</f>
        <v/>
      </c>
      <c r="AC5927" s="51">
        <f>IFERROR(VALUE(MID($C5927,1,2)),0)</f>
        <v>0</v>
      </c>
      <c r="AD5927" s="44">
        <f>IFERROR(VALUE(MID($C5927,4,3)),0)</f>
        <v>0</v>
      </c>
      <c r="AE5927" s="51">
        <f>VALUE(RIGHT("00"&amp;AC5927,2)&amp;RIGHT("000"&amp;AD5927,3))</f>
        <v>0</v>
      </c>
    </row>
    <row r="5928" spans="1:31">
      <c r="A5928" s="60" t="str">
        <f>IF(G5928&amp;Q5928&lt;&gt;"",W5928&amp;Q5928,"")</f>
        <v/>
      </c>
      <c r="B5928" s="60" t="str">
        <f>IF(C5928&lt;&gt;"",LEFT(C5928,9),"")</f>
        <v/>
      </c>
      <c r="V5928" s="60" t="str">
        <f>W5928&amp;H5928</f>
        <v/>
      </c>
      <c r="W5928" s="60" t="str">
        <f>_xlfn.LET(_xlpm.TextCell,TEXT(G5928,"###"),IF(_xlpm.TextCell&lt;&gt;"",IF(StyleSpaceSplit,IFERROR(IF(FIND(" ",_xlpm.TextCell)&gt;=1,MID(_xlpm.TextCell,1,FIND(" ",_xlpm.TextCell)-1),_xlpm.TextCell),_xlpm.TextCell),_xlpm.TextCell),""))</f>
        <v/>
      </c>
      <c r="X5928" s="60" t="str">
        <f>IF(A5928&lt;&gt;"",IFERROR(IF(FIND(" ",G5928)&gt;=1,MID(G5928,FIND(" ",G5928)+1,LEN(G5928)),""),""),"")</f>
        <v/>
      </c>
      <c r="AC5928" s="51">
        <f>IFERROR(VALUE(MID($C5928,1,2)),0)</f>
        <v>0</v>
      </c>
      <c r="AD5928" s="44">
        <f>IFERROR(VALUE(MID($C5928,4,3)),0)</f>
        <v>0</v>
      </c>
      <c r="AE5928" s="51">
        <f>VALUE(RIGHT("00"&amp;AC5928,2)&amp;RIGHT("000"&amp;AD5928,3))</f>
        <v>0</v>
      </c>
    </row>
    <row r="5929" spans="1:31">
      <c r="A5929" s="60" t="str">
        <f>IF(G5929&amp;Q5929&lt;&gt;"",W5929&amp;Q5929,"")</f>
        <v/>
      </c>
      <c r="B5929" s="60" t="str">
        <f>IF(C5929&lt;&gt;"",LEFT(C5929,9),"")</f>
        <v/>
      </c>
      <c r="V5929" s="60" t="str">
        <f>W5929&amp;H5929</f>
        <v/>
      </c>
      <c r="W5929" s="60" t="str">
        <f>_xlfn.LET(_xlpm.TextCell,TEXT(G5929,"###"),IF(_xlpm.TextCell&lt;&gt;"",IF(StyleSpaceSplit,IFERROR(IF(FIND(" ",_xlpm.TextCell)&gt;=1,MID(_xlpm.TextCell,1,FIND(" ",_xlpm.TextCell)-1),_xlpm.TextCell),_xlpm.TextCell),_xlpm.TextCell),""))</f>
        <v/>
      </c>
      <c r="X5929" s="60" t="str">
        <f>IF(A5929&lt;&gt;"",IFERROR(IF(FIND(" ",G5929)&gt;=1,MID(G5929,FIND(" ",G5929)+1,LEN(G5929)),""),""),"")</f>
        <v/>
      </c>
      <c r="AC5929" s="51">
        <f>IFERROR(VALUE(MID($C5929,1,2)),0)</f>
        <v>0</v>
      </c>
      <c r="AD5929" s="44">
        <f>IFERROR(VALUE(MID($C5929,4,3)),0)</f>
        <v>0</v>
      </c>
      <c r="AE5929" s="51">
        <f>VALUE(RIGHT("00"&amp;AC5929,2)&amp;RIGHT("000"&amp;AD5929,3))</f>
        <v>0</v>
      </c>
    </row>
    <row r="5930" spans="1:31">
      <c r="A5930" s="60" t="str">
        <f>IF(G5930&amp;Q5930&lt;&gt;"",W5930&amp;Q5930,"")</f>
        <v/>
      </c>
      <c r="B5930" s="60" t="str">
        <f>IF(C5930&lt;&gt;"",LEFT(C5930,9),"")</f>
        <v/>
      </c>
      <c r="V5930" s="60" t="str">
        <f>W5930&amp;H5930</f>
        <v/>
      </c>
      <c r="W5930" s="60" t="str">
        <f>_xlfn.LET(_xlpm.TextCell,TEXT(G5930,"###"),IF(_xlpm.TextCell&lt;&gt;"",IF(StyleSpaceSplit,IFERROR(IF(FIND(" ",_xlpm.TextCell)&gt;=1,MID(_xlpm.TextCell,1,FIND(" ",_xlpm.TextCell)-1),_xlpm.TextCell),_xlpm.TextCell),_xlpm.TextCell),""))</f>
        <v/>
      </c>
      <c r="X5930" s="60" t="str">
        <f>IF(A5930&lt;&gt;"",IFERROR(IF(FIND(" ",G5930)&gt;=1,MID(G5930,FIND(" ",G5930)+1,LEN(G5930)),""),""),"")</f>
        <v/>
      </c>
      <c r="AC5930" s="51">
        <f>IFERROR(VALUE(MID($C5930,1,2)),0)</f>
        <v>0</v>
      </c>
      <c r="AD5930" s="44">
        <f>IFERROR(VALUE(MID($C5930,4,3)),0)</f>
        <v>0</v>
      </c>
      <c r="AE5930" s="51">
        <f>VALUE(RIGHT("00"&amp;AC5930,2)&amp;RIGHT("000"&amp;AD5930,3))</f>
        <v>0</v>
      </c>
    </row>
    <row r="5931" spans="1:31">
      <c r="A5931" s="60" t="str">
        <f>IF(G5931&amp;Q5931&lt;&gt;"",W5931&amp;Q5931,"")</f>
        <v/>
      </c>
      <c r="B5931" s="60" t="str">
        <f>IF(C5931&lt;&gt;"",LEFT(C5931,9),"")</f>
        <v/>
      </c>
      <c r="V5931" s="60" t="str">
        <f>W5931&amp;H5931</f>
        <v/>
      </c>
      <c r="W5931" s="60" t="str">
        <f>_xlfn.LET(_xlpm.TextCell,TEXT(G5931,"###"),IF(_xlpm.TextCell&lt;&gt;"",IF(StyleSpaceSplit,IFERROR(IF(FIND(" ",_xlpm.TextCell)&gt;=1,MID(_xlpm.TextCell,1,FIND(" ",_xlpm.TextCell)-1),_xlpm.TextCell),_xlpm.TextCell),_xlpm.TextCell),""))</f>
        <v/>
      </c>
      <c r="X5931" s="60" t="str">
        <f>IF(A5931&lt;&gt;"",IFERROR(IF(FIND(" ",G5931)&gt;=1,MID(G5931,FIND(" ",G5931)+1,LEN(G5931)),""),""),"")</f>
        <v/>
      </c>
      <c r="AC5931" s="51">
        <f>IFERROR(VALUE(MID($C5931,1,2)),0)</f>
        <v>0</v>
      </c>
      <c r="AD5931" s="44">
        <f>IFERROR(VALUE(MID($C5931,4,3)),0)</f>
        <v>0</v>
      </c>
      <c r="AE5931" s="51">
        <f>VALUE(RIGHT("00"&amp;AC5931,2)&amp;RIGHT("000"&amp;AD5931,3))</f>
        <v>0</v>
      </c>
    </row>
    <row r="5932" spans="1:31">
      <c r="A5932" s="60" t="str">
        <f>IF(G5932&amp;Q5932&lt;&gt;"",W5932&amp;Q5932,"")</f>
        <v/>
      </c>
      <c r="B5932" s="60" t="str">
        <f>IF(C5932&lt;&gt;"",LEFT(C5932,9),"")</f>
        <v/>
      </c>
      <c r="V5932" s="60" t="str">
        <f>W5932&amp;H5932</f>
        <v/>
      </c>
      <c r="W5932" s="60" t="str">
        <f>_xlfn.LET(_xlpm.TextCell,TEXT(G5932,"###"),IF(_xlpm.TextCell&lt;&gt;"",IF(StyleSpaceSplit,IFERROR(IF(FIND(" ",_xlpm.TextCell)&gt;=1,MID(_xlpm.TextCell,1,FIND(" ",_xlpm.TextCell)-1),_xlpm.TextCell),_xlpm.TextCell),_xlpm.TextCell),""))</f>
        <v/>
      </c>
      <c r="X5932" s="60" t="str">
        <f>IF(A5932&lt;&gt;"",IFERROR(IF(FIND(" ",G5932)&gt;=1,MID(G5932,FIND(" ",G5932)+1,LEN(G5932)),""),""),"")</f>
        <v/>
      </c>
      <c r="AC5932" s="51">
        <f>IFERROR(VALUE(MID($C5932,1,2)),0)</f>
        <v>0</v>
      </c>
      <c r="AD5932" s="44">
        <f>IFERROR(VALUE(MID($C5932,4,3)),0)</f>
        <v>0</v>
      </c>
      <c r="AE5932" s="51">
        <f>VALUE(RIGHT("00"&amp;AC5932,2)&amp;RIGHT("000"&amp;AD5932,3))</f>
        <v>0</v>
      </c>
    </row>
    <row r="5933" spans="1:31">
      <c r="A5933" s="60" t="str">
        <f>IF(G5933&amp;Q5933&lt;&gt;"",W5933&amp;Q5933,"")</f>
        <v/>
      </c>
      <c r="B5933" s="60" t="str">
        <f>IF(C5933&lt;&gt;"",LEFT(C5933,9),"")</f>
        <v/>
      </c>
      <c r="V5933" s="60" t="str">
        <f>W5933&amp;H5933</f>
        <v/>
      </c>
      <c r="W5933" s="60" t="str">
        <f>_xlfn.LET(_xlpm.TextCell,TEXT(G5933,"###"),IF(_xlpm.TextCell&lt;&gt;"",IF(StyleSpaceSplit,IFERROR(IF(FIND(" ",_xlpm.TextCell)&gt;=1,MID(_xlpm.TextCell,1,FIND(" ",_xlpm.TextCell)-1),_xlpm.TextCell),_xlpm.TextCell),_xlpm.TextCell),""))</f>
        <v/>
      </c>
      <c r="X5933" s="60" t="str">
        <f>IF(A5933&lt;&gt;"",IFERROR(IF(FIND(" ",G5933)&gt;=1,MID(G5933,FIND(" ",G5933)+1,LEN(G5933)),""),""),"")</f>
        <v/>
      </c>
      <c r="AC5933" s="51">
        <f>IFERROR(VALUE(MID($C5933,1,2)),0)</f>
        <v>0</v>
      </c>
      <c r="AD5933" s="44">
        <f>IFERROR(VALUE(MID($C5933,4,3)),0)</f>
        <v>0</v>
      </c>
      <c r="AE5933" s="51">
        <f>VALUE(RIGHT("00"&amp;AC5933,2)&amp;RIGHT("000"&amp;AD5933,3))</f>
        <v>0</v>
      </c>
    </row>
    <row r="5934" spans="1:31">
      <c r="A5934" s="60" t="str">
        <f>IF(G5934&amp;Q5934&lt;&gt;"",W5934&amp;Q5934,"")</f>
        <v/>
      </c>
      <c r="B5934" s="60" t="str">
        <f>IF(C5934&lt;&gt;"",LEFT(C5934,9),"")</f>
        <v/>
      </c>
      <c r="V5934" s="60" t="str">
        <f>W5934&amp;H5934</f>
        <v/>
      </c>
      <c r="W5934" s="60" t="str">
        <f>_xlfn.LET(_xlpm.TextCell,TEXT(G5934,"###"),IF(_xlpm.TextCell&lt;&gt;"",IF(StyleSpaceSplit,IFERROR(IF(FIND(" ",_xlpm.TextCell)&gt;=1,MID(_xlpm.TextCell,1,FIND(" ",_xlpm.TextCell)-1),_xlpm.TextCell),_xlpm.TextCell),_xlpm.TextCell),""))</f>
        <v/>
      </c>
      <c r="X5934" s="60" t="str">
        <f>IF(A5934&lt;&gt;"",IFERROR(IF(FIND(" ",G5934)&gt;=1,MID(G5934,FIND(" ",G5934)+1,LEN(G5934)),""),""),"")</f>
        <v/>
      </c>
      <c r="AC5934" s="51">
        <f>IFERROR(VALUE(MID($C5934,1,2)),0)</f>
        <v>0</v>
      </c>
      <c r="AD5934" s="44">
        <f>IFERROR(VALUE(MID($C5934,4,3)),0)</f>
        <v>0</v>
      </c>
      <c r="AE5934" s="51">
        <f>VALUE(RIGHT("00"&amp;AC5934,2)&amp;RIGHT("000"&amp;AD5934,3))</f>
        <v>0</v>
      </c>
    </row>
    <row r="5935" spans="1:31">
      <c r="A5935" s="60" t="str">
        <f>IF(G5935&amp;Q5935&lt;&gt;"",W5935&amp;Q5935,"")</f>
        <v/>
      </c>
      <c r="B5935" s="60" t="str">
        <f>IF(C5935&lt;&gt;"",LEFT(C5935,9),"")</f>
        <v/>
      </c>
      <c r="V5935" s="60" t="str">
        <f>W5935&amp;H5935</f>
        <v/>
      </c>
      <c r="W5935" s="60" t="str">
        <f>_xlfn.LET(_xlpm.TextCell,TEXT(G5935,"###"),IF(_xlpm.TextCell&lt;&gt;"",IF(StyleSpaceSplit,IFERROR(IF(FIND(" ",_xlpm.TextCell)&gt;=1,MID(_xlpm.TextCell,1,FIND(" ",_xlpm.TextCell)-1),_xlpm.TextCell),_xlpm.TextCell),_xlpm.TextCell),""))</f>
        <v/>
      </c>
      <c r="X5935" s="60" t="str">
        <f>IF(A5935&lt;&gt;"",IFERROR(IF(FIND(" ",G5935)&gt;=1,MID(G5935,FIND(" ",G5935)+1,LEN(G5935)),""),""),"")</f>
        <v/>
      </c>
      <c r="AC5935" s="51">
        <f>IFERROR(VALUE(MID($C5935,1,2)),0)</f>
        <v>0</v>
      </c>
      <c r="AD5935" s="44">
        <f>IFERROR(VALUE(MID($C5935,4,3)),0)</f>
        <v>0</v>
      </c>
      <c r="AE5935" s="51">
        <f>VALUE(RIGHT("00"&amp;AC5935,2)&amp;RIGHT("000"&amp;AD5935,3))</f>
        <v>0</v>
      </c>
    </row>
    <row r="5936" spans="1:31">
      <c r="A5936" s="60" t="str">
        <f>IF(G5936&amp;Q5936&lt;&gt;"",W5936&amp;Q5936,"")</f>
        <v/>
      </c>
      <c r="B5936" s="60" t="str">
        <f>IF(C5936&lt;&gt;"",LEFT(C5936,9),"")</f>
        <v/>
      </c>
      <c r="V5936" s="60" t="str">
        <f>W5936&amp;H5936</f>
        <v/>
      </c>
      <c r="W5936" s="60" t="str">
        <f>_xlfn.LET(_xlpm.TextCell,TEXT(G5936,"###"),IF(_xlpm.TextCell&lt;&gt;"",IF(StyleSpaceSplit,IFERROR(IF(FIND(" ",_xlpm.TextCell)&gt;=1,MID(_xlpm.TextCell,1,FIND(" ",_xlpm.TextCell)-1),_xlpm.TextCell),_xlpm.TextCell),_xlpm.TextCell),""))</f>
        <v/>
      </c>
      <c r="X5936" s="60" t="str">
        <f>IF(A5936&lt;&gt;"",IFERROR(IF(FIND(" ",G5936)&gt;=1,MID(G5936,FIND(" ",G5936)+1,LEN(G5936)),""),""),"")</f>
        <v/>
      </c>
      <c r="AC5936" s="51">
        <f>IFERROR(VALUE(MID($C5936,1,2)),0)</f>
        <v>0</v>
      </c>
      <c r="AD5936" s="44">
        <f>IFERROR(VALUE(MID($C5936,4,3)),0)</f>
        <v>0</v>
      </c>
      <c r="AE5936" s="51">
        <f>VALUE(RIGHT("00"&amp;AC5936,2)&amp;RIGHT("000"&amp;AD5936,3))</f>
        <v>0</v>
      </c>
    </row>
    <row r="5937" spans="1:31">
      <c r="A5937" s="60" t="str">
        <f>IF(G5937&amp;Q5937&lt;&gt;"",W5937&amp;Q5937,"")</f>
        <v/>
      </c>
      <c r="B5937" s="60" t="str">
        <f>IF(C5937&lt;&gt;"",LEFT(C5937,9),"")</f>
        <v/>
      </c>
      <c r="V5937" s="60" t="str">
        <f>W5937&amp;H5937</f>
        <v/>
      </c>
      <c r="W5937" s="60" t="str">
        <f>_xlfn.LET(_xlpm.TextCell,TEXT(G5937,"###"),IF(_xlpm.TextCell&lt;&gt;"",IF(StyleSpaceSplit,IFERROR(IF(FIND(" ",_xlpm.TextCell)&gt;=1,MID(_xlpm.TextCell,1,FIND(" ",_xlpm.TextCell)-1),_xlpm.TextCell),_xlpm.TextCell),_xlpm.TextCell),""))</f>
        <v/>
      </c>
      <c r="X5937" s="60" t="str">
        <f>IF(A5937&lt;&gt;"",IFERROR(IF(FIND(" ",G5937)&gt;=1,MID(G5937,FIND(" ",G5937)+1,LEN(G5937)),""),""),"")</f>
        <v/>
      </c>
      <c r="AC5937" s="51">
        <f>IFERROR(VALUE(MID($C5937,1,2)),0)</f>
        <v>0</v>
      </c>
      <c r="AD5937" s="44">
        <f>IFERROR(VALUE(MID($C5937,4,3)),0)</f>
        <v>0</v>
      </c>
      <c r="AE5937" s="51">
        <f>VALUE(RIGHT("00"&amp;AC5937,2)&amp;RIGHT("000"&amp;AD5937,3))</f>
        <v>0</v>
      </c>
    </row>
    <row r="5938" spans="1:31">
      <c r="A5938" s="60" t="str">
        <f>IF(G5938&amp;Q5938&lt;&gt;"",W5938&amp;Q5938,"")</f>
        <v/>
      </c>
      <c r="B5938" s="60" t="str">
        <f>IF(C5938&lt;&gt;"",LEFT(C5938,9),"")</f>
        <v/>
      </c>
      <c r="V5938" s="60" t="str">
        <f>W5938&amp;H5938</f>
        <v/>
      </c>
      <c r="W5938" s="60" t="str">
        <f>_xlfn.LET(_xlpm.TextCell,TEXT(G5938,"###"),IF(_xlpm.TextCell&lt;&gt;"",IF(StyleSpaceSplit,IFERROR(IF(FIND(" ",_xlpm.TextCell)&gt;=1,MID(_xlpm.TextCell,1,FIND(" ",_xlpm.TextCell)-1),_xlpm.TextCell),_xlpm.TextCell),_xlpm.TextCell),""))</f>
        <v/>
      </c>
      <c r="X5938" s="60" t="str">
        <f>IF(A5938&lt;&gt;"",IFERROR(IF(FIND(" ",G5938)&gt;=1,MID(G5938,FIND(" ",G5938)+1,LEN(G5938)),""),""),"")</f>
        <v/>
      </c>
      <c r="AC5938" s="51">
        <f>IFERROR(VALUE(MID($C5938,1,2)),0)</f>
        <v>0</v>
      </c>
      <c r="AD5938" s="44">
        <f>IFERROR(VALUE(MID($C5938,4,3)),0)</f>
        <v>0</v>
      </c>
      <c r="AE5938" s="51">
        <f>VALUE(RIGHT("00"&amp;AC5938,2)&amp;RIGHT("000"&amp;AD5938,3))</f>
        <v>0</v>
      </c>
    </row>
    <row r="5939" spans="1:31">
      <c r="A5939" s="60" t="str">
        <f>IF(G5939&amp;Q5939&lt;&gt;"",W5939&amp;Q5939,"")</f>
        <v/>
      </c>
      <c r="B5939" s="60" t="str">
        <f>IF(C5939&lt;&gt;"",LEFT(C5939,9),"")</f>
        <v/>
      </c>
      <c r="V5939" s="60" t="str">
        <f>W5939&amp;H5939</f>
        <v/>
      </c>
      <c r="W5939" s="60" t="str">
        <f>_xlfn.LET(_xlpm.TextCell,TEXT(G5939,"###"),IF(_xlpm.TextCell&lt;&gt;"",IF(StyleSpaceSplit,IFERROR(IF(FIND(" ",_xlpm.TextCell)&gt;=1,MID(_xlpm.TextCell,1,FIND(" ",_xlpm.TextCell)-1),_xlpm.TextCell),_xlpm.TextCell),_xlpm.TextCell),""))</f>
        <v/>
      </c>
      <c r="X5939" s="60" t="str">
        <f>IF(A5939&lt;&gt;"",IFERROR(IF(FIND(" ",G5939)&gt;=1,MID(G5939,FIND(" ",G5939)+1,LEN(G5939)),""),""),"")</f>
        <v/>
      </c>
      <c r="AC5939" s="51">
        <f>IFERROR(VALUE(MID($C5939,1,2)),0)</f>
        <v>0</v>
      </c>
      <c r="AD5939" s="44">
        <f>IFERROR(VALUE(MID($C5939,4,3)),0)</f>
        <v>0</v>
      </c>
      <c r="AE5939" s="51">
        <f>VALUE(RIGHT("00"&amp;AC5939,2)&amp;RIGHT("000"&amp;AD5939,3))</f>
        <v>0</v>
      </c>
    </row>
    <row r="5940" spans="1:31">
      <c r="A5940" s="60" t="str">
        <f>IF(G5940&amp;Q5940&lt;&gt;"",W5940&amp;Q5940,"")</f>
        <v/>
      </c>
      <c r="B5940" s="60" t="str">
        <f>IF(C5940&lt;&gt;"",LEFT(C5940,9),"")</f>
        <v/>
      </c>
      <c r="V5940" s="60" t="str">
        <f>W5940&amp;H5940</f>
        <v/>
      </c>
      <c r="W5940" s="60" t="str">
        <f>_xlfn.LET(_xlpm.TextCell,TEXT(G5940,"###"),IF(_xlpm.TextCell&lt;&gt;"",IF(StyleSpaceSplit,IFERROR(IF(FIND(" ",_xlpm.TextCell)&gt;=1,MID(_xlpm.TextCell,1,FIND(" ",_xlpm.TextCell)-1),_xlpm.TextCell),_xlpm.TextCell),_xlpm.TextCell),""))</f>
        <v/>
      </c>
      <c r="X5940" s="60" t="str">
        <f>IF(A5940&lt;&gt;"",IFERROR(IF(FIND(" ",G5940)&gt;=1,MID(G5940,FIND(" ",G5940)+1,LEN(G5940)),""),""),"")</f>
        <v/>
      </c>
      <c r="AC5940" s="51">
        <f>IFERROR(VALUE(MID($C5940,1,2)),0)</f>
        <v>0</v>
      </c>
      <c r="AD5940" s="44">
        <f>IFERROR(VALUE(MID($C5940,4,3)),0)</f>
        <v>0</v>
      </c>
      <c r="AE5940" s="51">
        <f>VALUE(RIGHT("00"&amp;AC5940,2)&amp;RIGHT("000"&amp;AD5940,3))</f>
        <v>0</v>
      </c>
    </row>
    <row r="5941" spans="1:31">
      <c r="A5941" s="60" t="str">
        <f>IF(G5941&amp;Q5941&lt;&gt;"",W5941&amp;Q5941,"")</f>
        <v/>
      </c>
      <c r="B5941" s="60" t="str">
        <f>IF(C5941&lt;&gt;"",LEFT(C5941,9),"")</f>
        <v/>
      </c>
      <c r="V5941" s="60" t="str">
        <f>W5941&amp;H5941</f>
        <v/>
      </c>
      <c r="W5941" s="60" t="str">
        <f>_xlfn.LET(_xlpm.TextCell,TEXT(G5941,"###"),IF(_xlpm.TextCell&lt;&gt;"",IF(StyleSpaceSplit,IFERROR(IF(FIND(" ",_xlpm.TextCell)&gt;=1,MID(_xlpm.TextCell,1,FIND(" ",_xlpm.TextCell)-1),_xlpm.TextCell),_xlpm.TextCell),_xlpm.TextCell),""))</f>
        <v/>
      </c>
      <c r="X5941" s="60" t="str">
        <f>IF(A5941&lt;&gt;"",IFERROR(IF(FIND(" ",G5941)&gt;=1,MID(G5941,FIND(" ",G5941)+1,LEN(G5941)),""),""),"")</f>
        <v/>
      </c>
      <c r="AC5941" s="51">
        <f>IFERROR(VALUE(MID($C5941,1,2)),0)</f>
        <v>0</v>
      </c>
      <c r="AD5941" s="44">
        <f>IFERROR(VALUE(MID($C5941,4,3)),0)</f>
        <v>0</v>
      </c>
      <c r="AE5941" s="51">
        <f>VALUE(RIGHT("00"&amp;AC5941,2)&amp;RIGHT("000"&amp;AD5941,3))</f>
        <v>0</v>
      </c>
    </row>
    <row r="5942" spans="1:31">
      <c r="A5942" s="60" t="str">
        <f>IF(G5942&amp;Q5942&lt;&gt;"",W5942&amp;Q5942,"")</f>
        <v/>
      </c>
      <c r="B5942" s="60" t="str">
        <f>IF(C5942&lt;&gt;"",LEFT(C5942,9),"")</f>
        <v/>
      </c>
      <c r="V5942" s="60" t="str">
        <f>W5942&amp;H5942</f>
        <v/>
      </c>
      <c r="W5942" s="60" t="str">
        <f>_xlfn.LET(_xlpm.TextCell,TEXT(G5942,"###"),IF(_xlpm.TextCell&lt;&gt;"",IF(StyleSpaceSplit,IFERROR(IF(FIND(" ",_xlpm.TextCell)&gt;=1,MID(_xlpm.TextCell,1,FIND(" ",_xlpm.TextCell)-1),_xlpm.TextCell),_xlpm.TextCell),_xlpm.TextCell),""))</f>
        <v/>
      </c>
      <c r="X5942" s="60" t="str">
        <f>IF(A5942&lt;&gt;"",IFERROR(IF(FIND(" ",G5942)&gt;=1,MID(G5942,FIND(" ",G5942)+1,LEN(G5942)),""),""),"")</f>
        <v/>
      </c>
      <c r="AC5942" s="51">
        <f>IFERROR(VALUE(MID($C5942,1,2)),0)</f>
        <v>0</v>
      </c>
      <c r="AD5942" s="44">
        <f>IFERROR(VALUE(MID($C5942,4,3)),0)</f>
        <v>0</v>
      </c>
      <c r="AE5942" s="51">
        <f>VALUE(RIGHT("00"&amp;AC5942,2)&amp;RIGHT("000"&amp;AD5942,3))</f>
        <v>0</v>
      </c>
    </row>
    <row r="5943" spans="1:31">
      <c r="A5943" s="60" t="str">
        <f>IF(G5943&amp;Q5943&lt;&gt;"",W5943&amp;Q5943,"")</f>
        <v/>
      </c>
      <c r="B5943" s="60" t="str">
        <f>IF(C5943&lt;&gt;"",LEFT(C5943,9),"")</f>
        <v/>
      </c>
      <c r="V5943" s="60" t="str">
        <f>W5943&amp;H5943</f>
        <v/>
      </c>
      <c r="W5943" s="60" t="str">
        <f>_xlfn.LET(_xlpm.TextCell,TEXT(G5943,"###"),IF(_xlpm.TextCell&lt;&gt;"",IF(StyleSpaceSplit,IFERROR(IF(FIND(" ",_xlpm.TextCell)&gt;=1,MID(_xlpm.TextCell,1,FIND(" ",_xlpm.TextCell)-1),_xlpm.TextCell),_xlpm.TextCell),_xlpm.TextCell),""))</f>
        <v/>
      </c>
      <c r="X5943" s="60" t="str">
        <f>IF(A5943&lt;&gt;"",IFERROR(IF(FIND(" ",G5943)&gt;=1,MID(G5943,FIND(" ",G5943)+1,LEN(G5943)),""),""),"")</f>
        <v/>
      </c>
      <c r="AC5943" s="51">
        <f>IFERROR(VALUE(MID($C5943,1,2)),0)</f>
        <v>0</v>
      </c>
      <c r="AD5943" s="44">
        <f>IFERROR(VALUE(MID($C5943,4,3)),0)</f>
        <v>0</v>
      </c>
      <c r="AE5943" s="51">
        <f>VALUE(RIGHT("00"&amp;AC5943,2)&amp;RIGHT("000"&amp;AD5943,3))</f>
        <v>0</v>
      </c>
    </row>
    <row r="5944" spans="1:31">
      <c r="A5944" s="60" t="str">
        <f>IF(G5944&amp;Q5944&lt;&gt;"",W5944&amp;Q5944,"")</f>
        <v/>
      </c>
      <c r="B5944" s="60" t="str">
        <f>IF(C5944&lt;&gt;"",LEFT(C5944,9),"")</f>
        <v/>
      </c>
      <c r="V5944" s="60" t="str">
        <f>W5944&amp;H5944</f>
        <v/>
      </c>
      <c r="W5944" s="60" t="str">
        <f>_xlfn.LET(_xlpm.TextCell,TEXT(G5944,"###"),IF(_xlpm.TextCell&lt;&gt;"",IF(StyleSpaceSplit,IFERROR(IF(FIND(" ",_xlpm.TextCell)&gt;=1,MID(_xlpm.TextCell,1,FIND(" ",_xlpm.TextCell)-1),_xlpm.TextCell),_xlpm.TextCell),_xlpm.TextCell),""))</f>
        <v/>
      </c>
      <c r="X5944" s="60" t="str">
        <f>IF(A5944&lt;&gt;"",IFERROR(IF(FIND(" ",G5944)&gt;=1,MID(G5944,FIND(" ",G5944)+1,LEN(G5944)),""),""),"")</f>
        <v/>
      </c>
      <c r="AC5944" s="51">
        <f>IFERROR(VALUE(MID($C5944,1,2)),0)</f>
        <v>0</v>
      </c>
      <c r="AD5944" s="44">
        <f>IFERROR(VALUE(MID($C5944,4,3)),0)</f>
        <v>0</v>
      </c>
      <c r="AE5944" s="51">
        <f>VALUE(RIGHT("00"&amp;AC5944,2)&amp;RIGHT("000"&amp;AD5944,3))</f>
        <v>0</v>
      </c>
    </row>
    <row r="5945" spans="1:31">
      <c r="A5945" s="60" t="str">
        <f>IF(G5945&amp;Q5945&lt;&gt;"",W5945&amp;Q5945,"")</f>
        <v/>
      </c>
      <c r="B5945" s="60" t="str">
        <f>IF(C5945&lt;&gt;"",LEFT(C5945,9),"")</f>
        <v/>
      </c>
      <c r="V5945" s="60" t="str">
        <f>W5945&amp;H5945</f>
        <v/>
      </c>
      <c r="W5945" s="60" t="str">
        <f>_xlfn.LET(_xlpm.TextCell,TEXT(G5945,"###"),IF(_xlpm.TextCell&lt;&gt;"",IF(StyleSpaceSplit,IFERROR(IF(FIND(" ",_xlpm.TextCell)&gt;=1,MID(_xlpm.TextCell,1,FIND(" ",_xlpm.TextCell)-1),_xlpm.TextCell),_xlpm.TextCell),_xlpm.TextCell),""))</f>
        <v/>
      </c>
      <c r="X5945" s="60" t="str">
        <f>IF(A5945&lt;&gt;"",IFERROR(IF(FIND(" ",G5945)&gt;=1,MID(G5945,FIND(" ",G5945)+1,LEN(G5945)),""),""),"")</f>
        <v/>
      </c>
      <c r="AC5945" s="51">
        <f>IFERROR(VALUE(MID($C5945,1,2)),0)</f>
        <v>0</v>
      </c>
      <c r="AD5945" s="44">
        <f>IFERROR(VALUE(MID($C5945,4,3)),0)</f>
        <v>0</v>
      </c>
      <c r="AE5945" s="51">
        <f>VALUE(RIGHT("00"&amp;AC5945,2)&amp;RIGHT("000"&amp;AD5945,3))</f>
        <v>0</v>
      </c>
    </row>
    <row r="5946" spans="1:31">
      <c r="A5946" s="60" t="str">
        <f>IF(G5946&amp;Q5946&lt;&gt;"",W5946&amp;Q5946,"")</f>
        <v/>
      </c>
      <c r="B5946" s="60" t="str">
        <f>IF(C5946&lt;&gt;"",LEFT(C5946,9),"")</f>
        <v/>
      </c>
      <c r="V5946" s="60" t="str">
        <f>W5946&amp;H5946</f>
        <v/>
      </c>
      <c r="W5946" s="60" t="str">
        <f>_xlfn.LET(_xlpm.TextCell,TEXT(G5946,"###"),IF(_xlpm.TextCell&lt;&gt;"",IF(StyleSpaceSplit,IFERROR(IF(FIND(" ",_xlpm.TextCell)&gt;=1,MID(_xlpm.TextCell,1,FIND(" ",_xlpm.TextCell)-1),_xlpm.TextCell),_xlpm.TextCell),_xlpm.TextCell),""))</f>
        <v/>
      </c>
      <c r="X5946" s="60" t="str">
        <f>IF(A5946&lt;&gt;"",IFERROR(IF(FIND(" ",G5946)&gt;=1,MID(G5946,FIND(" ",G5946)+1,LEN(G5946)),""),""),"")</f>
        <v/>
      </c>
      <c r="AC5946" s="51">
        <f>IFERROR(VALUE(MID($C5946,1,2)),0)</f>
        <v>0</v>
      </c>
      <c r="AD5946" s="44">
        <f>IFERROR(VALUE(MID($C5946,4,3)),0)</f>
        <v>0</v>
      </c>
      <c r="AE5946" s="51">
        <f>VALUE(RIGHT("00"&amp;AC5946,2)&amp;RIGHT("000"&amp;AD5946,3))</f>
        <v>0</v>
      </c>
    </row>
    <row r="5947" spans="1:31">
      <c r="A5947" s="60" t="str">
        <f>IF(G5947&amp;Q5947&lt;&gt;"",W5947&amp;Q5947,"")</f>
        <v/>
      </c>
      <c r="B5947" s="60" t="str">
        <f>IF(C5947&lt;&gt;"",LEFT(C5947,9),"")</f>
        <v/>
      </c>
      <c r="V5947" s="60" t="str">
        <f>W5947&amp;H5947</f>
        <v/>
      </c>
      <c r="W5947" s="60" t="str">
        <f>_xlfn.LET(_xlpm.TextCell,TEXT(G5947,"###"),IF(_xlpm.TextCell&lt;&gt;"",IF(StyleSpaceSplit,IFERROR(IF(FIND(" ",_xlpm.TextCell)&gt;=1,MID(_xlpm.TextCell,1,FIND(" ",_xlpm.TextCell)-1),_xlpm.TextCell),_xlpm.TextCell),_xlpm.TextCell),""))</f>
        <v/>
      </c>
      <c r="X5947" s="60" t="str">
        <f>IF(A5947&lt;&gt;"",IFERROR(IF(FIND(" ",G5947)&gt;=1,MID(G5947,FIND(" ",G5947)+1,LEN(G5947)),""),""),"")</f>
        <v/>
      </c>
      <c r="AC5947" s="51">
        <f>IFERROR(VALUE(MID($C5947,1,2)),0)</f>
        <v>0</v>
      </c>
      <c r="AD5947" s="44">
        <f>IFERROR(VALUE(MID($C5947,4,3)),0)</f>
        <v>0</v>
      </c>
      <c r="AE5947" s="51">
        <f>VALUE(RIGHT("00"&amp;AC5947,2)&amp;RIGHT("000"&amp;AD5947,3))</f>
        <v>0</v>
      </c>
    </row>
    <row r="5948" spans="1:31">
      <c r="A5948" s="60" t="str">
        <f>IF(G5948&amp;Q5948&lt;&gt;"",W5948&amp;Q5948,"")</f>
        <v/>
      </c>
      <c r="B5948" s="60" t="str">
        <f>IF(C5948&lt;&gt;"",LEFT(C5948,9),"")</f>
        <v/>
      </c>
      <c r="V5948" s="60" t="str">
        <f>W5948&amp;H5948</f>
        <v/>
      </c>
      <c r="W5948" s="60" t="str">
        <f>_xlfn.LET(_xlpm.TextCell,TEXT(G5948,"###"),IF(_xlpm.TextCell&lt;&gt;"",IF(StyleSpaceSplit,IFERROR(IF(FIND(" ",_xlpm.TextCell)&gt;=1,MID(_xlpm.TextCell,1,FIND(" ",_xlpm.TextCell)-1),_xlpm.TextCell),_xlpm.TextCell),_xlpm.TextCell),""))</f>
        <v/>
      </c>
      <c r="X5948" s="60" t="str">
        <f>IF(A5948&lt;&gt;"",IFERROR(IF(FIND(" ",G5948)&gt;=1,MID(G5948,FIND(" ",G5948)+1,LEN(G5948)),""),""),"")</f>
        <v/>
      </c>
      <c r="AC5948" s="51">
        <f>IFERROR(VALUE(MID($C5948,1,2)),0)</f>
        <v>0</v>
      </c>
      <c r="AD5948" s="44">
        <f>IFERROR(VALUE(MID($C5948,4,3)),0)</f>
        <v>0</v>
      </c>
      <c r="AE5948" s="51">
        <f>VALUE(RIGHT("00"&amp;AC5948,2)&amp;RIGHT("000"&amp;AD5948,3))</f>
        <v>0</v>
      </c>
    </row>
    <row r="5949" spans="1:31">
      <c r="A5949" s="60" t="str">
        <f>IF(G5949&amp;Q5949&lt;&gt;"",W5949&amp;Q5949,"")</f>
        <v/>
      </c>
      <c r="B5949" s="60" t="str">
        <f>IF(C5949&lt;&gt;"",LEFT(C5949,9),"")</f>
        <v/>
      </c>
      <c r="V5949" s="60" t="str">
        <f>W5949&amp;H5949</f>
        <v/>
      </c>
      <c r="W5949" s="60" t="str">
        <f>_xlfn.LET(_xlpm.TextCell,TEXT(G5949,"###"),IF(_xlpm.TextCell&lt;&gt;"",IF(StyleSpaceSplit,IFERROR(IF(FIND(" ",_xlpm.TextCell)&gt;=1,MID(_xlpm.TextCell,1,FIND(" ",_xlpm.TextCell)-1),_xlpm.TextCell),_xlpm.TextCell),_xlpm.TextCell),""))</f>
        <v/>
      </c>
      <c r="X5949" s="60" t="str">
        <f>IF(A5949&lt;&gt;"",IFERROR(IF(FIND(" ",G5949)&gt;=1,MID(G5949,FIND(" ",G5949)+1,LEN(G5949)),""),""),"")</f>
        <v/>
      </c>
      <c r="AC5949" s="51">
        <f>IFERROR(VALUE(MID($C5949,1,2)),0)</f>
        <v>0</v>
      </c>
      <c r="AD5949" s="44">
        <f>IFERROR(VALUE(MID($C5949,4,3)),0)</f>
        <v>0</v>
      </c>
      <c r="AE5949" s="51">
        <f>VALUE(RIGHT("00"&amp;AC5949,2)&amp;RIGHT("000"&amp;AD5949,3))</f>
        <v>0</v>
      </c>
    </row>
    <row r="5950" spans="1:31">
      <c r="A5950" s="60" t="str">
        <f>IF(G5950&amp;Q5950&lt;&gt;"",W5950&amp;Q5950,"")</f>
        <v/>
      </c>
      <c r="B5950" s="60" t="str">
        <f>IF(C5950&lt;&gt;"",LEFT(C5950,9),"")</f>
        <v/>
      </c>
      <c r="V5950" s="60" t="str">
        <f>W5950&amp;H5950</f>
        <v/>
      </c>
      <c r="W5950" s="60" t="str">
        <f>_xlfn.LET(_xlpm.TextCell,TEXT(G5950,"###"),IF(_xlpm.TextCell&lt;&gt;"",IF(StyleSpaceSplit,IFERROR(IF(FIND(" ",_xlpm.TextCell)&gt;=1,MID(_xlpm.TextCell,1,FIND(" ",_xlpm.TextCell)-1),_xlpm.TextCell),_xlpm.TextCell),_xlpm.TextCell),""))</f>
        <v/>
      </c>
      <c r="X5950" s="60" t="str">
        <f>IF(A5950&lt;&gt;"",IFERROR(IF(FIND(" ",G5950)&gt;=1,MID(G5950,FIND(" ",G5950)+1,LEN(G5950)),""),""),"")</f>
        <v/>
      </c>
      <c r="AC5950" s="51">
        <f>IFERROR(VALUE(MID($C5950,1,2)),0)</f>
        <v>0</v>
      </c>
      <c r="AD5950" s="44">
        <f>IFERROR(VALUE(MID($C5950,4,3)),0)</f>
        <v>0</v>
      </c>
      <c r="AE5950" s="51">
        <f>VALUE(RIGHT("00"&amp;AC5950,2)&amp;RIGHT("000"&amp;AD5950,3))</f>
        <v>0</v>
      </c>
    </row>
    <row r="5951" spans="1:31">
      <c r="A5951" s="60" t="str">
        <f>IF(G5951&amp;Q5951&lt;&gt;"",W5951&amp;Q5951,"")</f>
        <v/>
      </c>
      <c r="B5951" s="60" t="str">
        <f>IF(C5951&lt;&gt;"",LEFT(C5951,9),"")</f>
        <v/>
      </c>
      <c r="V5951" s="60" t="str">
        <f>W5951&amp;H5951</f>
        <v/>
      </c>
      <c r="W5951" s="60" t="str">
        <f>_xlfn.LET(_xlpm.TextCell,TEXT(G5951,"###"),IF(_xlpm.TextCell&lt;&gt;"",IF(StyleSpaceSplit,IFERROR(IF(FIND(" ",_xlpm.TextCell)&gt;=1,MID(_xlpm.TextCell,1,FIND(" ",_xlpm.TextCell)-1),_xlpm.TextCell),_xlpm.TextCell),_xlpm.TextCell),""))</f>
        <v/>
      </c>
      <c r="X5951" s="60" t="str">
        <f>IF(A5951&lt;&gt;"",IFERROR(IF(FIND(" ",G5951)&gt;=1,MID(G5951,FIND(" ",G5951)+1,LEN(G5951)),""),""),"")</f>
        <v/>
      </c>
      <c r="AC5951" s="51">
        <f>IFERROR(VALUE(MID($C5951,1,2)),0)</f>
        <v>0</v>
      </c>
      <c r="AD5951" s="44">
        <f>IFERROR(VALUE(MID($C5951,4,3)),0)</f>
        <v>0</v>
      </c>
      <c r="AE5951" s="51">
        <f>VALUE(RIGHT("00"&amp;AC5951,2)&amp;RIGHT("000"&amp;AD5951,3))</f>
        <v>0</v>
      </c>
    </row>
    <row r="5952" spans="1:31">
      <c r="A5952" s="60" t="str">
        <f>IF(G5952&amp;Q5952&lt;&gt;"",W5952&amp;Q5952,"")</f>
        <v/>
      </c>
      <c r="B5952" s="60" t="str">
        <f>IF(C5952&lt;&gt;"",LEFT(C5952,9),"")</f>
        <v/>
      </c>
      <c r="V5952" s="60" t="str">
        <f>W5952&amp;H5952</f>
        <v/>
      </c>
      <c r="W5952" s="60" t="str">
        <f>_xlfn.LET(_xlpm.TextCell,TEXT(G5952,"###"),IF(_xlpm.TextCell&lt;&gt;"",IF(StyleSpaceSplit,IFERROR(IF(FIND(" ",_xlpm.TextCell)&gt;=1,MID(_xlpm.TextCell,1,FIND(" ",_xlpm.TextCell)-1),_xlpm.TextCell),_xlpm.TextCell),_xlpm.TextCell),""))</f>
        <v/>
      </c>
      <c r="X5952" s="60" t="str">
        <f>IF(A5952&lt;&gt;"",IFERROR(IF(FIND(" ",G5952)&gt;=1,MID(G5952,FIND(" ",G5952)+1,LEN(G5952)),""),""),"")</f>
        <v/>
      </c>
      <c r="AC5952" s="51">
        <f>IFERROR(VALUE(MID($C5952,1,2)),0)</f>
        <v>0</v>
      </c>
      <c r="AD5952" s="44">
        <f>IFERROR(VALUE(MID($C5952,4,3)),0)</f>
        <v>0</v>
      </c>
      <c r="AE5952" s="51">
        <f>VALUE(RIGHT("00"&amp;AC5952,2)&amp;RIGHT("000"&amp;AD5952,3))</f>
        <v>0</v>
      </c>
    </row>
    <row r="5953" spans="1:31">
      <c r="A5953" s="60" t="str">
        <f>IF(G5953&amp;Q5953&lt;&gt;"",W5953&amp;Q5953,"")</f>
        <v/>
      </c>
      <c r="B5953" s="60" t="str">
        <f>IF(C5953&lt;&gt;"",LEFT(C5953,9),"")</f>
        <v/>
      </c>
      <c r="V5953" s="60" t="str">
        <f>W5953&amp;H5953</f>
        <v/>
      </c>
      <c r="W5953" s="60" t="str">
        <f>_xlfn.LET(_xlpm.TextCell,TEXT(G5953,"###"),IF(_xlpm.TextCell&lt;&gt;"",IF(StyleSpaceSplit,IFERROR(IF(FIND(" ",_xlpm.TextCell)&gt;=1,MID(_xlpm.TextCell,1,FIND(" ",_xlpm.TextCell)-1),_xlpm.TextCell),_xlpm.TextCell),_xlpm.TextCell),""))</f>
        <v/>
      </c>
      <c r="X5953" s="60" t="str">
        <f>IF(A5953&lt;&gt;"",IFERROR(IF(FIND(" ",G5953)&gt;=1,MID(G5953,FIND(" ",G5953)+1,LEN(G5953)),""),""),"")</f>
        <v/>
      </c>
      <c r="AC5953" s="51">
        <f>IFERROR(VALUE(MID($C5953,1,2)),0)</f>
        <v>0</v>
      </c>
      <c r="AD5953" s="44">
        <f>IFERROR(VALUE(MID($C5953,4,3)),0)</f>
        <v>0</v>
      </c>
      <c r="AE5953" s="51">
        <f>VALUE(RIGHT("00"&amp;AC5953,2)&amp;RIGHT("000"&amp;AD5953,3))</f>
        <v>0</v>
      </c>
    </row>
    <row r="5954" spans="1:31">
      <c r="A5954" s="60" t="str">
        <f>IF(G5954&amp;Q5954&lt;&gt;"",W5954&amp;Q5954,"")</f>
        <v/>
      </c>
      <c r="B5954" s="60" t="str">
        <f>IF(C5954&lt;&gt;"",LEFT(C5954,9),"")</f>
        <v/>
      </c>
      <c r="V5954" s="60" t="str">
        <f>W5954&amp;H5954</f>
        <v/>
      </c>
      <c r="W5954" s="60" t="str">
        <f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>IF(A5954&lt;&gt;"",IFERROR(IF(FIND(" ",G5954)&gt;=1,MID(G5954,FIND(" ",G5954)+1,LEN(G5954)),""),""),"")</f>
        <v/>
      </c>
      <c r="AC5954" s="51">
        <f>IFERROR(VALUE(MID($C5954,1,2)),0)</f>
        <v>0</v>
      </c>
      <c r="AD5954" s="44">
        <f>IFERROR(VALUE(MID($C5954,4,3)),0)</f>
        <v>0</v>
      </c>
      <c r="AE5954" s="51">
        <f>VALUE(RIGHT("00"&amp;AC5954,2)&amp;RIGHT("000"&amp;AD5954,3))</f>
        <v>0</v>
      </c>
    </row>
    <row r="5955" spans="1:31">
      <c r="A5955" s="60" t="str">
        <f>IF(G5955&amp;Q5955&lt;&gt;"",W5955&amp;Q5955,"")</f>
        <v/>
      </c>
      <c r="B5955" s="60" t="str">
        <f>IF(C5955&lt;&gt;"",LEFT(C5955,9),"")</f>
        <v/>
      </c>
      <c r="V5955" s="60" t="str">
        <f>W5955&amp;H5955</f>
        <v/>
      </c>
      <c r="W5955" s="60" t="str">
        <f>_xlfn.LET(_xlpm.TextCell,TEXT(G5955,"###"),IF(_xlpm.TextCell&lt;&gt;"",IF(StyleSpaceSplit,IFERROR(IF(FIND(" ",_xlpm.TextCell)&gt;=1,MID(_xlpm.TextCell,1,FIND(" ",_xlpm.TextCell)-1),_xlpm.TextCell),_xlpm.TextCell),_xlpm.TextCell),""))</f>
        <v/>
      </c>
      <c r="X5955" s="60" t="str">
        <f>IF(A5955&lt;&gt;"",IFERROR(IF(FIND(" ",G5955)&gt;=1,MID(G5955,FIND(" ",G5955)+1,LEN(G5955)),""),""),"")</f>
        <v/>
      </c>
      <c r="AC5955" s="51">
        <f>IFERROR(VALUE(MID($C5955,1,2)),0)</f>
        <v>0</v>
      </c>
      <c r="AD5955" s="44">
        <f>IFERROR(VALUE(MID($C5955,4,3)),0)</f>
        <v>0</v>
      </c>
      <c r="AE5955" s="51">
        <f>VALUE(RIGHT("00"&amp;AC5955,2)&amp;RIGHT("000"&amp;AD5955,3))</f>
        <v>0</v>
      </c>
    </row>
    <row r="5956" spans="1:31">
      <c r="A5956" s="60" t="str">
        <f>IF(G5956&amp;Q5956&lt;&gt;"",W5956&amp;Q5956,"")</f>
        <v/>
      </c>
      <c r="B5956" s="60" t="str">
        <f>IF(C5956&lt;&gt;"",LEFT(C5956,9),"")</f>
        <v/>
      </c>
      <c r="V5956" s="60" t="str">
        <f>W5956&amp;H5956</f>
        <v/>
      </c>
      <c r="W5956" s="60" t="str">
        <f>_xlfn.LET(_xlpm.TextCell,TEXT(G5956,"###"),IF(_xlpm.TextCell&lt;&gt;"",IF(StyleSpaceSplit,IFERROR(IF(FIND(" ",_xlpm.TextCell)&gt;=1,MID(_xlpm.TextCell,1,FIND(" ",_xlpm.TextCell)-1),_xlpm.TextCell),_xlpm.TextCell),_xlpm.TextCell),""))</f>
        <v/>
      </c>
      <c r="X5956" s="60" t="str">
        <f>IF(A5956&lt;&gt;"",IFERROR(IF(FIND(" ",G5956)&gt;=1,MID(G5956,FIND(" ",G5956)+1,LEN(G5956)),""),""),"")</f>
        <v/>
      </c>
      <c r="AC5956" s="51">
        <f>IFERROR(VALUE(MID($C5956,1,2)),0)</f>
        <v>0</v>
      </c>
      <c r="AD5956" s="44">
        <f>IFERROR(VALUE(MID($C5956,4,3)),0)</f>
        <v>0</v>
      </c>
      <c r="AE5956" s="51">
        <f>VALUE(RIGHT("00"&amp;AC5956,2)&amp;RIGHT("000"&amp;AD5956,3))</f>
        <v>0</v>
      </c>
    </row>
    <row r="5957" spans="1:31">
      <c r="A5957" s="60" t="str">
        <f>IF(G5957&amp;Q5957&lt;&gt;"",W5957&amp;Q5957,"")</f>
        <v/>
      </c>
      <c r="B5957" s="60" t="str">
        <f>IF(C5957&lt;&gt;"",LEFT(C5957,9),"")</f>
        <v/>
      </c>
      <c r="V5957" s="60" t="str">
        <f>W5957&amp;H5957</f>
        <v/>
      </c>
      <c r="W5957" s="60" t="str">
        <f>_xlfn.LET(_xlpm.TextCell,TEXT(G5957,"###"),IF(_xlpm.TextCell&lt;&gt;"",IF(StyleSpaceSplit,IFERROR(IF(FIND(" ",_xlpm.TextCell)&gt;=1,MID(_xlpm.TextCell,1,FIND(" ",_xlpm.TextCell)-1),_xlpm.TextCell),_xlpm.TextCell),_xlpm.TextCell),""))</f>
        <v/>
      </c>
      <c r="X5957" s="60" t="str">
        <f>IF(A5957&lt;&gt;"",IFERROR(IF(FIND(" ",G5957)&gt;=1,MID(G5957,FIND(" ",G5957)+1,LEN(G5957)),""),""),"")</f>
        <v/>
      </c>
      <c r="AC5957" s="51">
        <f>IFERROR(VALUE(MID($C5957,1,2)),0)</f>
        <v>0</v>
      </c>
      <c r="AD5957" s="44">
        <f>IFERROR(VALUE(MID($C5957,4,3)),0)</f>
        <v>0</v>
      </c>
      <c r="AE5957" s="51">
        <f>VALUE(RIGHT("00"&amp;AC5957,2)&amp;RIGHT("000"&amp;AD5957,3))</f>
        <v>0</v>
      </c>
    </row>
    <row r="5958" spans="1:31">
      <c r="A5958" s="60" t="str">
        <f>IF(G5958&amp;Q5958&lt;&gt;"",W5958&amp;Q5958,"")</f>
        <v/>
      </c>
      <c r="B5958" s="60" t="str">
        <f>IF(C5958&lt;&gt;"",LEFT(C5958,9),"")</f>
        <v/>
      </c>
      <c r="V5958" s="60" t="str">
        <f>W5958&amp;H5958</f>
        <v/>
      </c>
      <c r="W5958" s="60" t="str">
        <f>_xlfn.LET(_xlpm.TextCell,TEXT(G5958,"###"),IF(_xlpm.TextCell&lt;&gt;"",IF(StyleSpaceSplit,IFERROR(IF(FIND(" ",_xlpm.TextCell)&gt;=1,MID(_xlpm.TextCell,1,FIND(" ",_xlpm.TextCell)-1),_xlpm.TextCell),_xlpm.TextCell),_xlpm.TextCell),""))</f>
        <v/>
      </c>
      <c r="X5958" s="60" t="str">
        <f>IF(A5958&lt;&gt;"",IFERROR(IF(FIND(" ",G5958)&gt;=1,MID(G5958,FIND(" ",G5958)+1,LEN(G5958)),""),""),"")</f>
        <v/>
      </c>
      <c r="AC5958" s="51">
        <f>IFERROR(VALUE(MID($C5958,1,2)),0)</f>
        <v>0</v>
      </c>
      <c r="AD5958" s="44">
        <f>IFERROR(VALUE(MID($C5958,4,3)),0)</f>
        <v>0</v>
      </c>
      <c r="AE5958" s="51">
        <f>VALUE(RIGHT("00"&amp;AC5958,2)&amp;RIGHT("000"&amp;AD5958,3))</f>
        <v>0</v>
      </c>
    </row>
    <row r="5959" spans="1:31">
      <c r="A5959" s="60" t="str">
        <f>IF(G5959&amp;Q5959&lt;&gt;"",W5959&amp;Q5959,"")</f>
        <v/>
      </c>
      <c r="B5959" s="60" t="str">
        <f>IF(C5959&lt;&gt;"",LEFT(C5959,9),"")</f>
        <v/>
      </c>
      <c r="V5959" s="60" t="str">
        <f>W5959&amp;H5959</f>
        <v/>
      </c>
      <c r="W5959" s="60" t="str">
        <f>_xlfn.LET(_xlpm.TextCell,TEXT(G5959,"###"),IF(_xlpm.TextCell&lt;&gt;"",IF(StyleSpaceSplit,IFERROR(IF(FIND(" ",_xlpm.TextCell)&gt;=1,MID(_xlpm.TextCell,1,FIND(" ",_xlpm.TextCell)-1),_xlpm.TextCell),_xlpm.TextCell),_xlpm.TextCell),""))</f>
        <v/>
      </c>
      <c r="X5959" s="60" t="str">
        <f>IF(A5959&lt;&gt;"",IFERROR(IF(FIND(" ",G5959)&gt;=1,MID(G5959,FIND(" ",G5959)+1,LEN(G5959)),""),""),"")</f>
        <v/>
      </c>
      <c r="AC5959" s="51">
        <f>IFERROR(VALUE(MID($C5959,1,2)),0)</f>
        <v>0</v>
      </c>
      <c r="AD5959" s="44">
        <f>IFERROR(VALUE(MID($C5959,4,3)),0)</f>
        <v>0</v>
      </c>
      <c r="AE5959" s="51">
        <f>VALUE(RIGHT("00"&amp;AC5959,2)&amp;RIGHT("000"&amp;AD5959,3))</f>
        <v>0</v>
      </c>
    </row>
    <row r="5960" spans="1:31">
      <c r="A5960" s="60" t="str">
        <f>IF(G5960&amp;Q5960&lt;&gt;"",W5960&amp;Q5960,"")</f>
        <v/>
      </c>
      <c r="B5960" s="60" t="str">
        <f>IF(C5960&lt;&gt;"",LEFT(C5960,9),"")</f>
        <v/>
      </c>
      <c r="V5960" s="60" t="str">
        <f>W5960&amp;H5960</f>
        <v/>
      </c>
      <c r="W5960" s="60" t="str">
        <f>_xlfn.LET(_xlpm.TextCell,TEXT(G5960,"###"),IF(_xlpm.TextCell&lt;&gt;"",IF(StyleSpaceSplit,IFERROR(IF(FIND(" ",_xlpm.TextCell)&gt;=1,MID(_xlpm.TextCell,1,FIND(" ",_xlpm.TextCell)-1),_xlpm.TextCell),_xlpm.TextCell),_xlpm.TextCell),""))</f>
        <v/>
      </c>
      <c r="X5960" s="60" t="str">
        <f>IF(A5960&lt;&gt;"",IFERROR(IF(FIND(" ",G5960)&gt;=1,MID(G5960,FIND(" ",G5960)+1,LEN(G5960)),""),""),"")</f>
        <v/>
      </c>
      <c r="AC5960" s="51">
        <f>IFERROR(VALUE(MID($C5960,1,2)),0)</f>
        <v>0</v>
      </c>
      <c r="AD5960" s="44">
        <f>IFERROR(VALUE(MID($C5960,4,3)),0)</f>
        <v>0</v>
      </c>
      <c r="AE5960" s="51">
        <f>VALUE(RIGHT("00"&amp;AC5960,2)&amp;RIGHT("000"&amp;AD5960,3))</f>
        <v>0</v>
      </c>
    </row>
    <row r="5961" spans="1:31">
      <c r="A5961" s="60" t="str">
        <f>IF(G5961&amp;Q5961&lt;&gt;"",W5961&amp;Q5961,"")</f>
        <v/>
      </c>
      <c r="B5961" s="60" t="str">
        <f>IF(C5961&lt;&gt;"",LEFT(C5961,9),"")</f>
        <v/>
      </c>
      <c r="V5961" s="60" t="str">
        <f>W5961&amp;H5961</f>
        <v/>
      </c>
      <c r="W5961" s="60" t="str">
        <f>_xlfn.LET(_xlpm.TextCell,TEXT(G5961,"###"),IF(_xlpm.TextCell&lt;&gt;"",IF(StyleSpaceSplit,IFERROR(IF(FIND(" ",_xlpm.TextCell)&gt;=1,MID(_xlpm.TextCell,1,FIND(" ",_xlpm.TextCell)-1),_xlpm.TextCell),_xlpm.TextCell),_xlpm.TextCell),""))</f>
        <v/>
      </c>
      <c r="X5961" s="60" t="str">
        <f>IF(A5961&lt;&gt;"",IFERROR(IF(FIND(" ",G5961)&gt;=1,MID(G5961,FIND(" ",G5961)+1,LEN(G5961)),""),""),"")</f>
        <v/>
      </c>
      <c r="AC5961" s="51">
        <f>IFERROR(VALUE(MID($C5961,1,2)),0)</f>
        <v>0</v>
      </c>
      <c r="AD5961" s="44">
        <f>IFERROR(VALUE(MID($C5961,4,3)),0)</f>
        <v>0</v>
      </c>
      <c r="AE5961" s="51">
        <f>VALUE(RIGHT("00"&amp;AC5961,2)&amp;RIGHT("000"&amp;AD5961,3))</f>
        <v>0</v>
      </c>
    </row>
    <row r="5962" spans="1:31">
      <c r="A5962" s="60" t="str">
        <f>IF(G5962&amp;Q5962&lt;&gt;"",W5962&amp;Q5962,"")</f>
        <v/>
      </c>
      <c r="B5962" s="60" t="str">
        <f>IF(C5962&lt;&gt;"",LEFT(C5962,9),"")</f>
        <v/>
      </c>
      <c r="V5962" s="60" t="str">
        <f>W5962&amp;H5962</f>
        <v/>
      </c>
      <c r="W5962" s="60" t="str">
        <f>_xlfn.LET(_xlpm.TextCell,TEXT(G5962,"###"),IF(_xlpm.TextCell&lt;&gt;"",IF(StyleSpaceSplit,IFERROR(IF(FIND(" ",_xlpm.TextCell)&gt;=1,MID(_xlpm.TextCell,1,FIND(" ",_xlpm.TextCell)-1),_xlpm.TextCell),_xlpm.TextCell),_xlpm.TextCell),""))</f>
        <v/>
      </c>
      <c r="X5962" s="60" t="str">
        <f>IF(A5962&lt;&gt;"",IFERROR(IF(FIND(" ",G5962)&gt;=1,MID(G5962,FIND(" ",G5962)+1,LEN(G5962)),""),""),"")</f>
        <v/>
      </c>
      <c r="AC5962" s="51">
        <f>IFERROR(VALUE(MID($C5962,1,2)),0)</f>
        <v>0</v>
      </c>
      <c r="AD5962" s="44">
        <f>IFERROR(VALUE(MID($C5962,4,3)),0)</f>
        <v>0</v>
      </c>
      <c r="AE5962" s="51">
        <f>VALUE(RIGHT("00"&amp;AC5962,2)&amp;RIGHT("000"&amp;AD5962,3))</f>
        <v>0</v>
      </c>
    </row>
    <row r="5963" spans="1:31">
      <c r="A5963" s="60" t="str">
        <f>IF(G5963&amp;Q5963&lt;&gt;"",W5963&amp;Q5963,"")</f>
        <v/>
      </c>
      <c r="B5963" s="60" t="str">
        <f>IF(C5963&lt;&gt;"",LEFT(C5963,9),"")</f>
        <v/>
      </c>
      <c r="V5963" s="60" t="str">
        <f>W5963&amp;H5963</f>
        <v/>
      </c>
      <c r="W5963" s="60" t="str">
        <f>_xlfn.LET(_xlpm.TextCell,TEXT(G5963,"###"),IF(_xlpm.TextCell&lt;&gt;"",IF(StyleSpaceSplit,IFERROR(IF(FIND(" ",_xlpm.TextCell)&gt;=1,MID(_xlpm.TextCell,1,FIND(" ",_xlpm.TextCell)-1),_xlpm.TextCell),_xlpm.TextCell),_xlpm.TextCell),""))</f>
        <v/>
      </c>
      <c r="X5963" s="60" t="str">
        <f>IF(A5963&lt;&gt;"",IFERROR(IF(FIND(" ",G5963)&gt;=1,MID(G5963,FIND(" ",G5963)+1,LEN(G5963)),""),""),"")</f>
        <v/>
      </c>
      <c r="AC5963" s="51">
        <f>IFERROR(VALUE(MID($C5963,1,2)),0)</f>
        <v>0</v>
      </c>
      <c r="AD5963" s="44">
        <f>IFERROR(VALUE(MID($C5963,4,3)),0)</f>
        <v>0</v>
      </c>
      <c r="AE5963" s="51">
        <f>VALUE(RIGHT("00"&amp;AC5963,2)&amp;RIGHT("000"&amp;AD5963,3))</f>
        <v>0</v>
      </c>
    </row>
    <row r="5964" spans="1:31">
      <c r="A5964" s="60" t="str">
        <f>IF(G5964&amp;Q5964&lt;&gt;"",W5964&amp;Q5964,"")</f>
        <v/>
      </c>
      <c r="B5964" s="60" t="str">
        <f>IF(C5964&lt;&gt;"",LEFT(C5964,9),"")</f>
        <v/>
      </c>
      <c r="V5964" s="60" t="str">
        <f>W5964&amp;H5964</f>
        <v/>
      </c>
      <c r="W5964" s="60" t="str">
        <f>_xlfn.LET(_xlpm.TextCell,TEXT(G5964,"###"),IF(_xlpm.TextCell&lt;&gt;"",IF(StyleSpaceSplit,IFERROR(IF(FIND(" ",_xlpm.TextCell)&gt;=1,MID(_xlpm.TextCell,1,FIND(" ",_xlpm.TextCell)-1),_xlpm.TextCell),_xlpm.TextCell),_xlpm.TextCell),""))</f>
        <v/>
      </c>
      <c r="X5964" s="60" t="str">
        <f>IF(A5964&lt;&gt;"",IFERROR(IF(FIND(" ",G5964)&gt;=1,MID(G5964,FIND(" ",G5964)+1,LEN(G5964)),""),""),"")</f>
        <v/>
      </c>
      <c r="AC5964" s="51">
        <f>IFERROR(VALUE(MID($C5964,1,2)),0)</f>
        <v>0</v>
      </c>
      <c r="AD5964" s="44">
        <f>IFERROR(VALUE(MID($C5964,4,3)),0)</f>
        <v>0</v>
      </c>
      <c r="AE5964" s="51">
        <f>VALUE(RIGHT("00"&amp;AC5964,2)&amp;RIGHT("000"&amp;AD5964,3))</f>
        <v>0</v>
      </c>
    </row>
    <row r="5965" spans="1:31">
      <c r="A5965" s="60" t="str">
        <f>IF(G5965&amp;Q5965&lt;&gt;"",W5965&amp;Q5965,"")</f>
        <v/>
      </c>
      <c r="B5965" s="60" t="str">
        <f>IF(C5965&lt;&gt;"",LEFT(C5965,9),"")</f>
        <v/>
      </c>
      <c r="V5965" s="60" t="str">
        <f>W5965&amp;H5965</f>
        <v/>
      </c>
      <c r="W5965" s="60" t="str">
        <f>_xlfn.LET(_xlpm.TextCell,TEXT(G5965,"###"),IF(_xlpm.TextCell&lt;&gt;"",IF(StyleSpaceSplit,IFERROR(IF(FIND(" ",_xlpm.TextCell)&gt;=1,MID(_xlpm.TextCell,1,FIND(" ",_xlpm.TextCell)-1),_xlpm.TextCell),_xlpm.TextCell),_xlpm.TextCell),""))</f>
        <v/>
      </c>
      <c r="X5965" s="60" t="str">
        <f>IF(A5965&lt;&gt;"",IFERROR(IF(FIND(" ",G5965)&gt;=1,MID(G5965,FIND(" ",G5965)+1,LEN(G5965)),""),""),"")</f>
        <v/>
      </c>
      <c r="AC5965" s="51">
        <f>IFERROR(VALUE(MID($C5965,1,2)),0)</f>
        <v>0</v>
      </c>
      <c r="AD5965" s="44">
        <f>IFERROR(VALUE(MID($C5965,4,3)),0)</f>
        <v>0</v>
      </c>
      <c r="AE5965" s="51">
        <f>VALUE(RIGHT("00"&amp;AC5965,2)&amp;RIGHT("000"&amp;AD5965,3))</f>
        <v>0</v>
      </c>
    </row>
    <row r="5966" spans="1:31">
      <c r="A5966" s="60" t="str">
        <f>IF(G5966&amp;Q5966&lt;&gt;"",W5966&amp;Q5966,"")</f>
        <v/>
      </c>
      <c r="B5966" s="60" t="str">
        <f>IF(C5966&lt;&gt;"",LEFT(C5966,9),"")</f>
        <v/>
      </c>
      <c r="V5966" s="60" t="str">
        <f>W5966&amp;H5966</f>
        <v/>
      </c>
      <c r="W5966" s="60" t="str">
        <f>_xlfn.LET(_xlpm.TextCell,TEXT(G5966,"###"),IF(_xlpm.TextCell&lt;&gt;"",IF(StyleSpaceSplit,IFERROR(IF(FIND(" ",_xlpm.TextCell)&gt;=1,MID(_xlpm.TextCell,1,FIND(" ",_xlpm.TextCell)-1),_xlpm.TextCell),_xlpm.TextCell),_xlpm.TextCell),""))</f>
        <v/>
      </c>
      <c r="X5966" s="60" t="str">
        <f>IF(A5966&lt;&gt;"",IFERROR(IF(FIND(" ",G5966)&gt;=1,MID(G5966,FIND(" ",G5966)+1,LEN(G5966)),""),""),"")</f>
        <v/>
      </c>
      <c r="AC5966" s="51">
        <f>IFERROR(VALUE(MID($C5966,1,2)),0)</f>
        <v>0</v>
      </c>
      <c r="AD5966" s="44">
        <f>IFERROR(VALUE(MID($C5966,4,3)),0)</f>
        <v>0</v>
      </c>
      <c r="AE5966" s="51">
        <f>VALUE(RIGHT("00"&amp;AC5966,2)&amp;RIGHT("000"&amp;AD5966,3))</f>
        <v>0</v>
      </c>
    </row>
    <row r="5967" spans="1:31">
      <c r="A5967" s="60" t="str">
        <f>IF(G5967&amp;Q5967&lt;&gt;"",W5967&amp;Q5967,"")</f>
        <v/>
      </c>
      <c r="B5967" s="60" t="str">
        <f>IF(C5967&lt;&gt;"",LEFT(C5967,9),"")</f>
        <v/>
      </c>
      <c r="V5967" s="60" t="str">
        <f>W5967&amp;H5967</f>
        <v/>
      </c>
      <c r="W5967" s="60" t="str">
        <f>_xlfn.LET(_xlpm.TextCell,TEXT(G5967,"###"),IF(_xlpm.TextCell&lt;&gt;"",IF(StyleSpaceSplit,IFERROR(IF(FIND(" ",_xlpm.TextCell)&gt;=1,MID(_xlpm.TextCell,1,FIND(" ",_xlpm.TextCell)-1),_xlpm.TextCell),_xlpm.TextCell),_xlpm.TextCell),""))</f>
        <v/>
      </c>
      <c r="X5967" s="60" t="str">
        <f>IF(A5967&lt;&gt;"",IFERROR(IF(FIND(" ",G5967)&gt;=1,MID(G5967,FIND(" ",G5967)+1,LEN(G5967)),""),""),"")</f>
        <v/>
      </c>
      <c r="AC5967" s="51">
        <f>IFERROR(VALUE(MID($C5967,1,2)),0)</f>
        <v>0</v>
      </c>
      <c r="AD5967" s="44">
        <f>IFERROR(VALUE(MID($C5967,4,3)),0)</f>
        <v>0</v>
      </c>
      <c r="AE5967" s="51">
        <f>VALUE(RIGHT("00"&amp;AC5967,2)&amp;RIGHT("000"&amp;AD5967,3))</f>
        <v>0</v>
      </c>
    </row>
    <row r="5968" spans="1:31">
      <c r="A5968" s="60" t="str">
        <f>IF(G5968&amp;Q5968&lt;&gt;"",W5968&amp;Q5968,"")</f>
        <v/>
      </c>
      <c r="B5968" s="60" t="str">
        <f>IF(C5968&lt;&gt;"",LEFT(C5968,9),"")</f>
        <v/>
      </c>
      <c r="V5968" s="60" t="str">
        <f>W5968&amp;H5968</f>
        <v/>
      </c>
      <c r="W5968" s="60" t="str">
        <f>_xlfn.LET(_xlpm.TextCell,TEXT(G5968,"###"),IF(_xlpm.TextCell&lt;&gt;"",IF(StyleSpaceSplit,IFERROR(IF(FIND(" ",_xlpm.TextCell)&gt;=1,MID(_xlpm.TextCell,1,FIND(" ",_xlpm.TextCell)-1),_xlpm.TextCell),_xlpm.TextCell),_xlpm.TextCell),""))</f>
        <v/>
      </c>
      <c r="X5968" s="60" t="str">
        <f>IF(A5968&lt;&gt;"",IFERROR(IF(FIND(" ",G5968)&gt;=1,MID(G5968,FIND(" ",G5968)+1,LEN(G5968)),""),""),"")</f>
        <v/>
      </c>
      <c r="AC5968" s="51">
        <f>IFERROR(VALUE(MID($C5968,1,2)),0)</f>
        <v>0</v>
      </c>
      <c r="AD5968" s="44">
        <f>IFERROR(VALUE(MID($C5968,4,3)),0)</f>
        <v>0</v>
      </c>
      <c r="AE5968" s="51">
        <f>VALUE(RIGHT("00"&amp;AC5968,2)&amp;RIGHT("000"&amp;AD5968,3))</f>
        <v>0</v>
      </c>
    </row>
    <row r="5969" spans="1:31">
      <c r="A5969" s="60" t="str">
        <f>IF(G5969&amp;Q5969&lt;&gt;"",W5969&amp;Q5969,"")</f>
        <v/>
      </c>
      <c r="B5969" s="60" t="str">
        <f>IF(C5969&lt;&gt;"",LEFT(C5969,9),"")</f>
        <v/>
      </c>
      <c r="V5969" s="60" t="str">
        <f>W5969&amp;H5969</f>
        <v/>
      </c>
      <c r="W5969" s="60" t="str">
        <f>_xlfn.LET(_xlpm.TextCell,TEXT(G5969,"###"),IF(_xlpm.TextCell&lt;&gt;"",IF(StyleSpaceSplit,IFERROR(IF(FIND(" ",_xlpm.TextCell)&gt;=1,MID(_xlpm.TextCell,1,FIND(" ",_xlpm.TextCell)-1),_xlpm.TextCell),_xlpm.TextCell),_xlpm.TextCell),""))</f>
        <v/>
      </c>
      <c r="X5969" s="60" t="str">
        <f>IF(A5969&lt;&gt;"",IFERROR(IF(FIND(" ",G5969)&gt;=1,MID(G5969,FIND(" ",G5969)+1,LEN(G5969)),""),""),"")</f>
        <v/>
      </c>
      <c r="AC5969" s="51">
        <f>IFERROR(VALUE(MID($C5969,1,2)),0)</f>
        <v>0</v>
      </c>
      <c r="AD5969" s="44">
        <f>IFERROR(VALUE(MID($C5969,4,3)),0)</f>
        <v>0</v>
      </c>
      <c r="AE5969" s="51">
        <f>VALUE(RIGHT("00"&amp;AC5969,2)&amp;RIGHT("000"&amp;AD5969,3))</f>
        <v>0</v>
      </c>
    </row>
    <row r="5970" spans="1:31">
      <c r="A5970" s="60" t="str">
        <f>IF(G5970&amp;Q5970&lt;&gt;"",W5970&amp;Q5970,"")</f>
        <v/>
      </c>
      <c r="B5970" s="60" t="str">
        <f>IF(C5970&lt;&gt;"",LEFT(C5970,9),"")</f>
        <v/>
      </c>
      <c r="V5970" s="60" t="str">
        <f>W5970&amp;H5970</f>
        <v/>
      </c>
      <c r="W5970" s="60" t="str">
        <f>_xlfn.LET(_xlpm.TextCell,TEXT(G5970,"###"),IF(_xlpm.TextCell&lt;&gt;"",IF(StyleSpaceSplit,IFERROR(IF(FIND(" ",_xlpm.TextCell)&gt;=1,MID(_xlpm.TextCell,1,FIND(" ",_xlpm.TextCell)-1),_xlpm.TextCell),_xlpm.TextCell),_xlpm.TextCell),""))</f>
        <v/>
      </c>
      <c r="X5970" s="60" t="str">
        <f>IF(A5970&lt;&gt;"",IFERROR(IF(FIND(" ",G5970)&gt;=1,MID(G5970,FIND(" ",G5970)+1,LEN(G5970)),""),""),"")</f>
        <v/>
      </c>
      <c r="AC5970" s="51">
        <f>IFERROR(VALUE(MID($C5970,1,2)),0)</f>
        <v>0</v>
      </c>
      <c r="AD5970" s="44">
        <f>IFERROR(VALUE(MID($C5970,4,3)),0)</f>
        <v>0</v>
      </c>
      <c r="AE5970" s="51">
        <f>VALUE(RIGHT("00"&amp;AC5970,2)&amp;RIGHT("000"&amp;AD5970,3))</f>
        <v>0</v>
      </c>
    </row>
    <row r="5971" spans="1:31">
      <c r="A5971" s="60" t="str">
        <f>IF(G5971&amp;Q5971&lt;&gt;"",W5971&amp;Q5971,"")</f>
        <v/>
      </c>
      <c r="B5971" s="60" t="str">
        <f>IF(C5971&lt;&gt;"",LEFT(C5971,9),"")</f>
        <v/>
      </c>
      <c r="V5971" s="60" t="str">
        <f>W5971&amp;H5971</f>
        <v/>
      </c>
      <c r="W5971" s="60" t="str">
        <f>_xlfn.LET(_xlpm.TextCell,TEXT(G5971,"###"),IF(_xlpm.TextCell&lt;&gt;"",IF(StyleSpaceSplit,IFERROR(IF(FIND(" ",_xlpm.TextCell)&gt;=1,MID(_xlpm.TextCell,1,FIND(" ",_xlpm.TextCell)-1),_xlpm.TextCell),_xlpm.TextCell),_xlpm.TextCell),""))</f>
        <v/>
      </c>
      <c r="X5971" s="60" t="str">
        <f>IF(A5971&lt;&gt;"",IFERROR(IF(FIND(" ",G5971)&gt;=1,MID(G5971,FIND(" ",G5971)+1,LEN(G5971)),""),""),"")</f>
        <v/>
      </c>
      <c r="AC5971" s="51">
        <f>IFERROR(VALUE(MID($C5971,1,2)),0)</f>
        <v>0</v>
      </c>
      <c r="AD5971" s="44">
        <f>IFERROR(VALUE(MID($C5971,4,3)),0)</f>
        <v>0</v>
      </c>
      <c r="AE5971" s="51">
        <f>VALUE(RIGHT("00"&amp;AC5971,2)&amp;RIGHT("000"&amp;AD5971,3))</f>
        <v>0</v>
      </c>
    </row>
    <row r="5972" spans="1:31">
      <c r="A5972" s="60" t="str">
        <f>IF(G5972&amp;Q5972&lt;&gt;"",W5972&amp;Q5972,"")</f>
        <v/>
      </c>
      <c r="B5972" s="60" t="str">
        <f>IF(C5972&lt;&gt;"",LEFT(C5972,9),"")</f>
        <v/>
      </c>
      <c r="V5972" s="60" t="str">
        <f>W5972&amp;H5972</f>
        <v/>
      </c>
      <c r="W5972" s="60" t="str">
        <f>_xlfn.LET(_xlpm.TextCell,TEXT(G5972,"###"),IF(_xlpm.TextCell&lt;&gt;"",IF(StyleSpaceSplit,IFERROR(IF(FIND(" ",_xlpm.TextCell)&gt;=1,MID(_xlpm.TextCell,1,FIND(" ",_xlpm.TextCell)-1),_xlpm.TextCell),_xlpm.TextCell),_xlpm.TextCell),""))</f>
        <v/>
      </c>
      <c r="X5972" s="60" t="str">
        <f>IF(A5972&lt;&gt;"",IFERROR(IF(FIND(" ",G5972)&gt;=1,MID(G5972,FIND(" ",G5972)+1,LEN(G5972)),""),""),"")</f>
        <v/>
      </c>
      <c r="AC5972" s="51">
        <f>IFERROR(VALUE(MID($C5972,1,2)),0)</f>
        <v>0</v>
      </c>
      <c r="AD5972" s="44">
        <f>IFERROR(VALUE(MID($C5972,4,3)),0)</f>
        <v>0</v>
      </c>
      <c r="AE5972" s="51">
        <f>VALUE(RIGHT("00"&amp;AC5972,2)&amp;RIGHT("000"&amp;AD5972,3))</f>
        <v>0</v>
      </c>
    </row>
    <row r="5973" spans="1:31">
      <c r="A5973" s="60" t="str">
        <f>IF(G5973&amp;Q5973&lt;&gt;"",W5973&amp;Q5973,"")</f>
        <v/>
      </c>
      <c r="B5973" s="60" t="str">
        <f>IF(C5973&lt;&gt;"",LEFT(C5973,9),"")</f>
        <v/>
      </c>
      <c r="V5973" s="60" t="str">
        <f>W5973&amp;H5973</f>
        <v/>
      </c>
      <c r="W5973" s="60" t="str">
        <f>_xlfn.LET(_xlpm.TextCell,TEXT(G5973,"###"),IF(_xlpm.TextCell&lt;&gt;"",IF(StyleSpaceSplit,IFERROR(IF(FIND(" ",_xlpm.TextCell)&gt;=1,MID(_xlpm.TextCell,1,FIND(" ",_xlpm.TextCell)-1),_xlpm.TextCell),_xlpm.TextCell),_xlpm.TextCell),""))</f>
        <v/>
      </c>
      <c r="X5973" s="60" t="str">
        <f>IF(A5973&lt;&gt;"",IFERROR(IF(FIND(" ",G5973)&gt;=1,MID(G5973,FIND(" ",G5973)+1,LEN(G5973)),""),""),"")</f>
        <v/>
      </c>
      <c r="AC5973" s="51">
        <f>IFERROR(VALUE(MID($C5973,1,2)),0)</f>
        <v>0</v>
      </c>
      <c r="AD5973" s="44">
        <f>IFERROR(VALUE(MID($C5973,4,3)),0)</f>
        <v>0</v>
      </c>
      <c r="AE5973" s="51">
        <f>VALUE(RIGHT("00"&amp;AC5973,2)&amp;RIGHT("000"&amp;AD5973,3))</f>
        <v>0</v>
      </c>
    </row>
    <row r="5974" spans="1:31">
      <c r="A5974" s="60" t="str">
        <f>IF(G5974&amp;Q5974&lt;&gt;"",W5974&amp;Q5974,"")</f>
        <v/>
      </c>
      <c r="B5974" s="60" t="str">
        <f>IF(C5974&lt;&gt;"",LEFT(C5974,9),"")</f>
        <v/>
      </c>
      <c r="V5974" s="60" t="str">
        <f>W5974&amp;H5974</f>
        <v/>
      </c>
      <c r="W5974" s="60" t="str">
        <f>_xlfn.LET(_xlpm.TextCell,TEXT(G5974,"###"),IF(_xlpm.TextCell&lt;&gt;"",IF(StyleSpaceSplit,IFERROR(IF(FIND(" ",_xlpm.TextCell)&gt;=1,MID(_xlpm.TextCell,1,FIND(" ",_xlpm.TextCell)-1),_xlpm.TextCell),_xlpm.TextCell),_xlpm.TextCell),""))</f>
        <v/>
      </c>
      <c r="X5974" s="60" t="str">
        <f>IF(A5974&lt;&gt;"",IFERROR(IF(FIND(" ",G5974)&gt;=1,MID(G5974,FIND(" ",G5974)+1,LEN(G5974)),""),""),"")</f>
        <v/>
      </c>
      <c r="AC5974" s="51">
        <f>IFERROR(VALUE(MID($C5974,1,2)),0)</f>
        <v>0</v>
      </c>
      <c r="AD5974" s="44">
        <f>IFERROR(VALUE(MID($C5974,4,3)),0)</f>
        <v>0</v>
      </c>
      <c r="AE5974" s="51">
        <f>VALUE(RIGHT("00"&amp;AC5974,2)&amp;RIGHT("000"&amp;AD5974,3))</f>
        <v>0</v>
      </c>
    </row>
    <row r="5975" spans="1:31">
      <c r="A5975" s="60" t="str">
        <f>IF(G5975&amp;Q5975&lt;&gt;"",W5975&amp;Q5975,"")</f>
        <v/>
      </c>
      <c r="B5975" s="60" t="str">
        <f>IF(C5975&lt;&gt;"",LEFT(C5975,9),"")</f>
        <v/>
      </c>
      <c r="V5975" s="60" t="str">
        <f>W5975&amp;H5975</f>
        <v/>
      </c>
      <c r="W5975" s="60" t="str">
        <f>_xlfn.LET(_xlpm.TextCell,TEXT(G5975,"###"),IF(_xlpm.TextCell&lt;&gt;"",IF(StyleSpaceSplit,IFERROR(IF(FIND(" ",_xlpm.TextCell)&gt;=1,MID(_xlpm.TextCell,1,FIND(" ",_xlpm.TextCell)-1),_xlpm.TextCell),_xlpm.TextCell),_xlpm.TextCell),""))</f>
        <v/>
      </c>
      <c r="X5975" s="60" t="str">
        <f>IF(A5975&lt;&gt;"",IFERROR(IF(FIND(" ",G5975)&gt;=1,MID(G5975,FIND(" ",G5975)+1,LEN(G5975)),""),""),"")</f>
        <v/>
      </c>
      <c r="AC5975" s="51">
        <f>IFERROR(VALUE(MID($C5975,1,2)),0)</f>
        <v>0</v>
      </c>
      <c r="AD5975" s="44">
        <f>IFERROR(VALUE(MID($C5975,4,3)),0)</f>
        <v>0</v>
      </c>
      <c r="AE5975" s="51">
        <f>VALUE(RIGHT("00"&amp;AC5975,2)&amp;RIGHT("000"&amp;AD5975,3))</f>
        <v>0</v>
      </c>
    </row>
    <row r="5976" spans="1:31">
      <c r="A5976" s="60" t="str">
        <f>IF(G5976&amp;Q5976&lt;&gt;"",W5976&amp;Q5976,"")</f>
        <v/>
      </c>
      <c r="B5976" s="60" t="str">
        <f>IF(C5976&lt;&gt;"",LEFT(C5976,9),"")</f>
        <v/>
      </c>
      <c r="V5976" s="60" t="str">
        <f>W5976&amp;H5976</f>
        <v/>
      </c>
      <c r="W5976" s="60" t="str">
        <f>_xlfn.LET(_xlpm.TextCell,TEXT(G5976,"###"),IF(_xlpm.TextCell&lt;&gt;"",IF(StyleSpaceSplit,IFERROR(IF(FIND(" ",_xlpm.TextCell)&gt;=1,MID(_xlpm.TextCell,1,FIND(" ",_xlpm.TextCell)-1),_xlpm.TextCell),_xlpm.TextCell),_xlpm.TextCell),""))</f>
        <v/>
      </c>
      <c r="X5976" s="60" t="str">
        <f>IF(A5976&lt;&gt;"",IFERROR(IF(FIND(" ",G5976)&gt;=1,MID(G5976,FIND(" ",G5976)+1,LEN(G5976)),""),""),"")</f>
        <v/>
      </c>
      <c r="AC5976" s="51">
        <f>IFERROR(VALUE(MID($C5976,1,2)),0)</f>
        <v>0</v>
      </c>
      <c r="AD5976" s="44">
        <f>IFERROR(VALUE(MID($C5976,4,3)),0)</f>
        <v>0</v>
      </c>
      <c r="AE5976" s="51">
        <f>VALUE(RIGHT("00"&amp;AC5976,2)&amp;RIGHT("000"&amp;AD5976,3))</f>
        <v>0</v>
      </c>
    </row>
    <row r="5977" spans="1:31">
      <c r="A5977" s="60" t="str">
        <f>IF(G5977&amp;Q5977&lt;&gt;"",W5977&amp;Q5977,"")</f>
        <v/>
      </c>
      <c r="B5977" s="60" t="str">
        <f>IF(C5977&lt;&gt;"",LEFT(C5977,9),"")</f>
        <v/>
      </c>
      <c r="V5977" s="60" t="str">
        <f>W5977&amp;H5977</f>
        <v/>
      </c>
      <c r="W5977" s="60" t="str">
        <f>_xlfn.LET(_xlpm.TextCell,TEXT(G5977,"###"),IF(_xlpm.TextCell&lt;&gt;"",IF(StyleSpaceSplit,IFERROR(IF(FIND(" ",_xlpm.TextCell)&gt;=1,MID(_xlpm.TextCell,1,FIND(" ",_xlpm.TextCell)-1),_xlpm.TextCell),_xlpm.TextCell),_xlpm.TextCell),""))</f>
        <v/>
      </c>
      <c r="X5977" s="60" t="str">
        <f>IF(A5977&lt;&gt;"",IFERROR(IF(FIND(" ",G5977)&gt;=1,MID(G5977,FIND(" ",G5977)+1,LEN(G5977)),""),""),"")</f>
        <v/>
      </c>
      <c r="AC5977" s="51">
        <f>IFERROR(VALUE(MID($C5977,1,2)),0)</f>
        <v>0</v>
      </c>
      <c r="AD5977" s="44">
        <f>IFERROR(VALUE(MID($C5977,4,3)),0)</f>
        <v>0</v>
      </c>
      <c r="AE5977" s="51">
        <f>VALUE(RIGHT("00"&amp;AC5977,2)&amp;RIGHT("000"&amp;AD5977,3))</f>
        <v>0</v>
      </c>
    </row>
    <row r="5978" spans="1:31">
      <c r="A5978" s="60" t="str">
        <f>IF(G5978&amp;Q5978&lt;&gt;"",W5978&amp;Q5978,"")</f>
        <v/>
      </c>
      <c r="B5978" s="60" t="str">
        <f>IF(C5978&lt;&gt;"",LEFT(C5978,9),"")</f>
        <v/>
      </c>
      <c r="V5978" s="60" t="str">
        <f>W5978&amp;H5978</f>
        <v/>
      </c>
      <c r="W5978" s="60" t="str">
        <f>_xlfn.LET(_xlpm.TextCell,TEXT(G5978,"###"),IF(_xlpm.TextCell&lt;&gt;"",IF(StyleSpaceSplit,IFERROR(IF(FIND(" ",_xlpm.TextCell)&gt;=1,MID(_xlpm.TextCell,1,FIND(" ",_xlpm.TextCell)-1),_xlpm.TextCell),_xlpm.TextCell),_xlpm.TextCell),""))</f>
        <v/>
      </c>
      <c r="X5978" s="60" t="str">
        <f>IF(A5978&lt;&gt;"",IFERROR(IF(FIND(" ",G5978)&gt;=1,MID(G5978,FIND(" ",G5978)+1,LEN(G5978)),""),""),"")</f>
        <v/>
      </c>
      <c r="AC5978" s="51">
        <f>IFERROR(VALUE(MID($C5978,1,2)),0)</f>
        <v>0</v>
      </c>
      <c r="AD5978" s="44">
        <f>IFERROR(VALUE(MID($C5978,4,3)),0)</f>
        <v>0</v>
      </c>
      <c r="AE5978" s="51">
        <f>VALUE(RIGHT("00"&amp;AC5978,2)&amp;RIGHT("000"&amp;AD5978,3))</f>
        <v>0</v>
      </c>
    </row>
    <row r="5979" spans="1:31">
      <c r="A5979" s="60" t="str">
        <f>IF(G5979&amp;Q5979&lt;&gt;"",W5979&amp;Q5979,"")</f>
        <v/>
      </c>
      <c r="B5979" s="60" t="str">
        <f>IF(C5979&lt;&gt;"",LEFT(C5979,9),"")</f>
        <v/>
      </c>
      <c r="V5979" s="60" t="str">
        <f>W5979&amp;H5979</f>
        <v/>
      </c>
      <c r="W5979" s="60" t="str">
        <f>_xlfn.LET(_xlpm.TextCell,TEXT(G5979,"###"),IF(_xlpm.TextCell&lt;&gt;"",IF(StyleSpaceSplit,IFERROR(IF(FIND(" ",_xlpm.TextCell)&gt;=1,MID(_xlpm.TextCell,1,FIND(" ",_xlpm.TextCell)-1),_xlpm.TextCell),_xlpm.TextCell),_xlpm.TextCell),""))</f>
        <v/>
      </c>
      <c r="X5979" s="60" t="str">
        <f>IF(A5979&lt;&gt;"",IFERROR(IF(FIND(" ",G5979)&gt;=1,MID(G5979,FIND(" ",G5979)+1,LEN(G5979)),""),""),"")</f>
        <v/>
      </c>
      <c r="AC5979" s="51">
        <f>IFERROR(VALUE(MID($C5979,1,2)),0)</f>
        <v>0</v>
      </c>
      <c r="AD5979" s="44">
        <f>IFERROR(VALUE(MID($C5979,4,3)),0)</f>
        <v>0</v>
      </c>
      <c r="AE5979" s="51">
        <f>VALUE(RIGHT("00"&amp;AC5979,2)&amp;RIGHT("000"&amp;AD5979,3))</f>
        <v>0</v>
      </c>
    </row>
    <row r="5980" spans="1:31">
      <c r="A5980" s="60" t="str">
        <f>IF(G5980&amp;Q5980&lt;&gt;"",W5980&amp;Q5980,"")</f>
        <v/>
      </c>
      <c r="B5980" s="60" t="str">
        <f>IF(C5980&lt;&gt;"",LEFT(C5980,9),"")</f>
        <v/>
      </c>
      <c r="V5980" s="60" t="str">
        <f>W5980&amp;H5980</f>
        <v/>
      </c>
      <c r="W5980" s="60" t="str">
        <f>_xlfn.LET(_xlpm.TextCell,TEXT(G5980,"###"),IF(_xlpm.TextCell&lt;&gt;"",IF(StyleSpaceSplit,IFERROR(IF(FIND(" ",_xlpm.TextCell)&gt;=1,MID(_xlpm.TextCell,1,FIND(" ",_xlpm.TextCell)-1),_xlpm.TextCell),_xlpm.TextCell),_xlpm.TextCell),""))</f>
        <v/>
      </c>
      <c r="X5980" s="60" t="str">
        <f>IF(A5980&lt;&gt;"",IFERROR(IF(FIND(" ",G5980)&gt;=1,MID(G5980,FIND(" ",G5980)+1,LEN(G5980)),""),""),"")</f>
        <v/>
      </c>
      <c r="AC5980" s="51">
        <f>IFERROR(VALUE(MID($C5980,1,2)),0)</f>
        <v>0</v>
      </c>
      <c r="AD5980" s="44">
        <f>IFERROR(VALUE(MID($C5980,4,3)),0)</f>
        <v>0</v>
      </c>
      <c r="AE5980" s="51">
        <f>VALUE(RIGHT("00"&amp;AC5980,2)&amp;RIGHT("000"&amp;AD5980,3))</f>
        <v>0</v>
      </c>
    </row>
    <row r="5981" spans="1:31">
      <c r="A5981" s="60" t="str">
        <f>IF(G5981&amp;Q5981&lt;&gt;"",W5981&amp;Q5981,"")</f>
        <v/>
      </c>
      <c r="B5981" s="60" t="str">
        <f>IF(C5981&lt;&gt;"",LEFT(C5981,9),"")</f>
        <v/>
      </c>
      <c r="V5981" s="60" t="str">
        <f>W5981&amp;H5981</f>
        <v/>
      </c>
      <c r="W5981" s="60" t="str">
        <f>_xlfn.LET(_xlpm.TextCell,TEXT(G5981,"###"),IF(_xlpm.TextCell&lt;&gt;"",IF(StyleSpaceSplit,IFERROR(IF(FIND(" ",_xlpm.TextCell)&gt;=1,MID(_xlpm.TextCell,1,FIND(" ",_xlpm.TextCell)-1),_xlpm.TextCell),_xlpm.TextCell),_xlpm.TextCell),""))</f>
        <v/>
      </c>
      <c r="X5981" s="60" t="str">
        <f>IF(A5981&lt;&gt;"",IFERROR(IF(FIND(" ",G5981)&gt;=1,MID(G5981,FIND(" ",G5981)+1,LEN(G5981)),""),""),"")</f>
        <v/>
      </c>
      <c r="AC5981" s="51">
        <f>IFERROR(VALUE(MID($C5981,1,2)),0)</f>
        <v>0</v>
      </c>
      <c r="AD5981" s="44">
        <f>IFERROR(VALUE(MID($C5981,4,3)),0)</f>
        <v>0</v>
      </c>
      <c r="AE5981" s="51">
        <f>VALUE(RIGHT("00"&amp;AC5981,2)&amp;RIGHT("000"&amp;AD5981,3))</f>
        <v>0</v>
      </c>
    </row>
    <row r="5982" spans="1:31">
      <c r="A5982" s="60" t="str">
        <f>IF(G5982&amp;Q5982&lt;&gt;"",W5982&amp;Q5982,"")</f>
        <v/>
      </c>
      <c r="B5982" s="60" t="str">
        <f>IF(C5982&lt;&gt;"",LEFT(C5982,9),"")</f>
        <v/>
      </c>
      <c r="V5982" s="60" t="str">
        <f>W5982&amp;H5982</f>
        <v/>
      </c>
      <c r="W5982" s="60" t="str">
        <f>_xlfn.LET(_xlpm.TextCell,TEXT(G5982,"###"),IF(_xlpm.TextCell&lt;&gt;"",IF(StyleSpaceSplit,IFERROR(IF(FIND(" ",_xlpm.TextCell)&gt;=1,MID(_xlpm.TextCell,1,FIND(" ",_xlpm.TextCell)-1),_xlpm.TextCell),_xlpm.TextCell),_xlpm.TextCell),""))</f>
        <v/>
      </c>
      <c r="X5982" s="60" t="str">
        <f>IF(A5982&lt;&gt;"",IFERROR(IF(FIND(" ",G5982)&gt;=1,MID(G5982,FIND(" ",G5982)+1,LEN(G5982)),""),""),"")</f>
        <v/>
      </c>
      <c r="AC5982" s="51">
        <f>IFERROR(VALUE(MID($C5982,1,2)),0)</f>
        <v>0</v>
      </c>
      <c r="AD5982" s="44">
        <f>IFERROR(VALUE(MID($C5982,4,3)),0)</f>
        <v>0</v>
      </c>
      <c r="AE5982" s="51">
        <f>VALUE(RIGHT("00"&amp;AC5982,2)&amp;RIGHT("000"&amp;AD5982,3))</f>
        <v>0</v>
      </c>
    </row>
    <row r="5983" spans="1:31">
      <c r="A5983" s="60" t="str">
        <f>IF(G5983&amp;Q5983&lt;&gt;"",W5983&amp;Q5983,"")</f>
        <v/>
      </c>
      <c r="B5983" s="60" t="str">
        <f>IF(C5983&lt;&gt;"",LEFT(C5983,9),"")</f>
        <v/>
      </c>
      <c r="V5983" s="60" t="str">
        <f>W5983&amp;H5983</f>
        <v/>
      </c>
      <c r="W5983" s="60" t="str">
        <f>_xlfn.LET(_xlpm.TextCell,TEXT(G5983,"###"),IF(_xlpm.TextCell&lt;&gt;"",IF(StyleSpaceSplit,IFERROR(IF(FIND(" ",_xlpm.TextCell)&gt;=1,MID(_xlpm.TextCell,1,FIND(" ",_xlpm.TextCell)-1),_xlpm.TextCell),_xlpm.TextCell),_xlpm.TextCell),""))</f>
        <v/>
      </c>
      <c r="X5983" s="60" t="str">
        <f>IF(A5983&lt;&gt;"",IFERROR(IF(FIND(" ",G5983)&gt;=1,MID(G5983,FIND(" ",G5983)+1,LEN(G5983)),""),""),"")</f>
        <v/>
      </c>
      <c r="AC5983" s="51">
        <f>IFERROR(VALUE(MID($C5983,1,2)),0)</f>
        <v>0</v>
      </c>
      <c r="AD5983" s="44">
        <f>IFERROR(VALUE(MID($C5983,4,3)),0)</f>
        <v>0</v>
      </c>
      <c r="AE5983" s="51">
        <f>VALUE(RIGHT("00"&amp;AC5983,2)&amp;RIGHT("000"&amp;AD5983,3))</f>
        <v>0</v>
      </c>
    </row>
    <row r="5984" spans="1:31">
      <c r="A5984" s="60" t="str">
        <f>IF(G5984&amp;Q5984&lt;&gt;"",W5984&amp;Q5984,"")</f>
        <v/>
      </c>
      <c r="B5984" s="60" t="str">
        <f>IF(C5984&lt;&gt;"",LEFT(C5984,9),"")</f>
        <v/>
      </c>
      <c r="V5984" s="60" t="str">
        <f>W5984&amp;H5984</f>
        <v/>
      </c>
      <c r="W5984" s="60" t="str">
        <f>_xlfn.LET(_xlpm.TextCell,TEXT(G5984,"###"),IF(_xlpm.TextCell&lt;&gt;"",IF(StyleSpaceSplit,IFERROR(IF(FIND(" ",_xlpm.TextCell)&gt;=1,MID(_xlpm.TextCell,1,FIND(" ",_xlpm.TextCell)-1),_xlpm.TextCell),_xlpm.TextCell),_xlpm.TextCell),""))</f>
        <v/>
      </c>
      <c r="X5984" s="60" t="str">
        <f>IF(A5984&lt;&gt;"",IFERROR(IF(FIND(" ",G5984)&gt;=1,MID(G5984,FIND(" ",G5984)+1,LEN(G5984)),""),""),"")</f>
        <v/>
      </c>
      <c r="AC5984" s="51">
        <f>IFERROR(VALUE(MID($C5984,1,2)),0)</f>
        <v>0</v>
      </c>
      <c r="AD5984" s="44">
        <f>IFERROR(VALUE(MID($C5984,4,3)),0)</f>
        <v>0</v>
      </c>
      <c r="AE5984" s="51">
        <f>VALUE(RIGHT("00"&amp;AC5984,2)&amp;RIGHT("000"&amp;AD5984,3))</f>
        <v>0</v>
      </c>
    </row>
    <row r="5985" spans="1:31">
      <c r="A5985" s="60" t="str">
        <f>IF(G5985&amp;Q5985&lt;&gt;"",W5985&amp;Q5985,"")</f>
        <v/>
      </c>
      <c r="B5985" s="60" t="str">
        <f>IF(C5985&lt;&gt;"",LEFT(C5985,9),"")</f>
        <v/>
      </c>
      <c r="V5985" s="60" t="str">
        <f>W5985&amp;H5985</f>
        <v/>
      </c>
      <c r="W5985" s="60" t="str">
        <f>_xlfn.LET(_xlpm.TextCell,TEXT(G5985,"###"),IF(_xlpm.TextCell&lt;&gt;"",IF(StyleSpaceSplit,IFERROR(IF(FIND(" ",_xlpm.TextCell)&gt;=1,MID(_xlpm.TextCell,1,FIND(" ",_xlpm.TextCell)-1),_xlpm.TextCell),_xlpm.TextCell),_xlpm.TextCell),""))</f>
        <v/>
      </c>
      <c r="X5985" s="60" t="str">
        <f>IF(A5985&lt;&gt;"",IFERROR(IF(FIND(" ",G5985)&gt;=1,MID(G5985,FIND(" ",G5985)+1,LEN(G5985)),""),""),"")</f>
        <v/>
      </c>
      <c r="AC5985" s="51">
        <f>IFERROR(VALUE(MID($C5985,1,2)),0)</f>
        <v>0</v>
      </c>
      <c r="AD5985" s="44">
        <f>IFERROR(VALUE(MID($C5985,4,3)),0)</f>
        <v>0</v>
      </c>
      <c r="AE5985" s="51">
        <f>VALUE(RIGHT("00"&amp;AC5985,2)&amp;RIGHT("000"&amp;AD5985,3))</f>
        <v>0</v>
      </c>
    </row>
    <row r="5986" spans="1:31">
      <c r="A5986" s="60" t="str">
        <f>IF(G5986&amp;Q5986&lt;&gt;"",W5986&amp;Q5986,"")</f>
        <v/>
      </c>
      <c r="B5986" s="60" t="str">
        <f>IF(C5986&lt;&gt;"",LEFT(C5986,9),"")</f>
        <v/>
      </c>
      <c r="V5986" s="60" t="str">
        <f>W5986&amp;H5986</f>
        <v/>
      </c>
      <c r="W5986" s="60" t="str">
        <f>_xlfn.LET(_xlpm.TextCell,TEXT(G5986,"###"),IF(_xlpm.TextCell&lt;&gt;"",IF(StyleSpaceSplit,IFERROR(IF(FIND(" ",_xlpm.TextCell)&gt;=1,MID(_xlpm.TextCell,1,FIND(" ",_xlpm.TextCell)-1),_xlpm.TextCell),_xlpm.TextCell),_xlpm.TextCell),""))</f>
        <v/>
      </c>
      <c r="X5986" s="60" t="str">
        <f>IF(A5986&lt;&gt;"",IFERROR(IF(FIND(" ",G5986)&gt;=1,MID(G5986,FIND(" ",G5986)+1,LEN(G5986)),""),""),"")</f>
        <v/>
      </c>
      <c r="AC5986" s="51">
        <f>IFERROR(VALUE(MID($C5986,1,2)),0)</f>
        <v>0</v>
      </c>
      <c r="AD5986" s="44">
        <f>IFERROR(VALUE(MID($C5986,4,3)),0)</f>
        <v>0</v>
      </c>
      <c r="AE5986" s="51">
        <f>VALUE(RIGHT("00"&amp;AC5986,2)&amp;RIGHT("000"&amp;AD5986,3))</f>
        <v>0</v>
      </c>
    </row>
    <row r="5987" spans="1:31">
      <c r="A5987" s="60" t="str">
        <f>IF(G5987&amp;Q5987&lt;&gt;"",W5987&amp;Q5987,"")</f>
        <v/>
      </c>
      <c r="B5987" s="60" t="str">
        <f>IF(C5987&lt;&gt;"",LEFT(C5987,9),"")</f>
        <v/>
      </c>
      <c r="V5987" s="60" t="str">
        <f>W5987&amp;H5987</f>
        <v/>
      </c>
      <c r="W5987" s="60" t="str">
        <f>_xlfn.LET(_xlpm.TextCell,TEXT(G5987,"###"),IF(_xlpm.TextCell&lt;&gt;"",IF(StyleSpaceSplit,IFERROR(IF(FIND(" ",_xlpm.TextCell)&gt;=1,MID(_xlpm.TextCell,1,FIND(" ",_xlpm.TextCell)-1),_xlpm.TextCell),_xlpm.TextCell),_xlpm.TextCell),""))</f>
        <v/>
      </c>
      <c r="X5987" s="60" t="str">
        <f>IF(A5987&lt;&gt;"",IFERROR(IF(FIND(" ",G5987)&gt;=1,MID(G5987,FIND(" ",G5987)+1,LEN(G5987)),""),""),"")</f>
        <v/>
      </c>
      <c r="AC5987" s="51">
        <f>IFERROR(VALUE(MID($C5987,1,2)),0)</f>
        <v>0</v>
      </c>
      <c r="AD5987" s="44">
        <f>IFERROR(VALUE(MID($C5987,4,3)),0)</f>
        <v>0</v>
      </c>
      <c r="AE5987" s="51">
        <f>VALUE(RIGHT("00"&amp;AC5987,2)&amp;RIGHT("000"&amp;AD5987,3))</f>
        <v>0</v>
      </c>
    </row>
    <row r="5988" spans="1:31">
      <c r="A5988" s="60" t="str">
        <f>IF(G5988&amp;Q5988&lt;&gt;"",W5988&amp;Q5988,"")</f>
        <v/>
      </c>
      <c r="B5988" s="60" t="str">
        <f>IF(C5988&lt;&gt;"",LEFT(C5988,9),"")</f>
        <v/>
      </c>
      <c r="V5988" s="60" t="str">
        <f>W5988&amp;H5988</f>
        <v/>
      </c>
      <c r="W5988" s="60" t="str">
        <f>_xlfn.LET(_xlpm.TextCell,TEXT(G5988,"###"),IF(_xlpm.TextCell&lt;&gt;"",IF(StyleSpaceSplit,IFERROR(IF(FIND(" ",_xlpm.TextCell)&gt;=1,MID(_xlpm.TextCell,1,FIND(" ",_xlpm.TextCell)-1),_xlpm.TextCell),_xlpm.TextCell),_xlpm.TextCell),""))</f>
        <v/>
      </c>
      <c r="X5988" s="60" t="str">
        <f>IF(A5988&lt;&gt;"",IFERROR(IF(FIND(" ",G5988)&gt;=1,MID(G5988,FIND(" ",G5988)+1,LEN(G5988)),""),""),"")</f>
        <v/>
      </c>
      <c r="AC5988" s="51">
        <f>IFERROR(VALUE(MID($C5988,1,2)),0)</f>
        <v>0</v>
      </c>
      <c r="AD5988" s="44">
        <f>IFERROR(VALUE(MID($C5988,4,3)),0)</f>
        <v>0</v>
      </c>
      <c r="AE5988" s="51">
        <f>VALUE(RIGHT("00"&amp;AC5988,2)&amp;RIGHT("000"&amp;AD5988,3))</f>
        <v>0</v>
      </c>
    </row>
    <row r="5989" spans="1:31">
      <c r="A5989" s="60" t="str">
        <f>IF(G5989&amp;Q5989&lt;&gt;"",W5989&amp;Q5989,"")</f>
        <v/>
      </c>
      <c r="B5989" s="60" t="str">
        <f>IF(C5989&lt;&gt;"",LEFT(C5989,9),"")</f>
        <v/>
      </c>
      <c r="V5989" s="60" t="str">
        <f>W5989&amp;H5989</f>
        <v/>
      </c>
      <c r="W5989" s="60" t="str">
        <f>_xlfn.LET(_xlpm.TextCell,TEXT(G5989,"###"),IF(_xlpm.TextCell&lt;&gt;"",IF(StyleSpaceSplit,IFERROR(IF(FIND(" ",_xlpm.TextCell)&gt;=1,MID(_xlpm.TextCell,1,FIND(" ",_xlpm.TextCell)-1),_xlpm.TextCell),_xlpm.TextCell),_xlpm.TextCell),""))</f>
        <v/>
      </c>
      <c r="X5989" s="60" t="str">
        <f>IF(A5989&lt;&gt;"",IFERROR(IF(FIND(" ",G5989)&gt;=1,MID(G5989,FIND(" ",G5989)+1,LEN(G5989)),""),""),"")</f>
        <v/>
      </c>
      <c r="AC5989" s="51">
        <f>IFERROR(VALUE(MID($C5989,1,2)),0)</f>
        <v>0</v>
      </c>
      <c r="AD5989" s="44">
        <f>IFERROR(VALUE(MID($C5989,4,3)),0)</f>
        <v>0</v>
      </c>
      <c r="AE5989" s="51">
        <f>VALUE(RIGHT("00"&amp;AC5989,2)&amp;RIGHT("000"&amp;AD5989,3))</f>
        <v>0</v>
      </c>
    </row>
    <row r="5990" spans="1:31">
      <c r="A5990" s="60" t="str">
        <f>IF(G5990&amp;Q5990&lt;&gt;"",W5990&amp;Q5990,"")</f>
        <v/>
      </c>
      <c r="B5990" s="60" t="str">
        <f>IF(C5990&lt;&gt;"",LEFT(C5990,9),"")</f>
        <v/>
      </c>
      <c r="V5990" s="60" t="str">
        <f>W5990&amp;H5990</f>
        <v/>
      </c>
      <c r="W5990" s="60" t="str">
        <f>_xlfn.LET(_xlpm.TextCell,TEXT(G5990,"###"),IF(_xlpm.TextCell&lt;&gt;"",IF(StyleSpaceSplit,IFERROR(IF(FIND(" ",_xlpm.TextCell)&gt;=1,MID(_xlpm.TextCell,1,FIND(" ",_xlpm.TextCell)-1),_xlpm.TextCell),_xlpm.TextCell),_xlpm.TextCell),""))</f>
        <v/>
      </c>
      <c r="X5990" s="60" t="str">
        <f>IF(A5990&lt;&gt;"",IFERROR(IF(FIND(" ",G5990)&gt;=1,MID(G5990,FIND(" ",G5990)+1,LEN(G5990)),""),""),"")</f>
        <v/>
      </c>
      <c r="AC5990" s="51">
        <f>IFERROR(VALUE(MID($C5990,1,2)),0)</f>
        <v>0</v>
      </c>
      <c r="AD5990" s="44">
        <f>IFERROR(VALUE(MID($C5990,4,3)),0)</f>
        <v>0</v>
      </c>
      <c r="AE5990" s="51">
        <f>VALUE(RIGHT("00"&amp;AC5990,2)&amp;RIGHT("000"&amp;AD5990,3))</f>
        <v>0</v>
      </c>
    </row>
    <row r="5991" spans="1:31">
      <c r="A5991" s="60" t="str">
        <f>IF(G5991&amp;Q5991&lt;&gt;"",W5991&amp;Q5991,"")</f>
        <v/>
      </c>
      <c r="B5991" s="60" t="str">
        <f>IF(C5991&lt;&gt;"",LEFT(C5991,9),"")</f>
        <v/>
      </c>
      <c r="V5991" s="60" t="str">
        <f>W5991&amp;H5991</f>
        <v/>
      </c>
      <c r="W5991" s="60" t="str">
        <f>_xlfn.LET(_xlpm.TextCell,TEXT(G5991,"###"),IF(_xlpm.TextCell&lt;&gt;"",IF(StyleSpaceSplit,IFERROR(IF(FIND(" ",_xlpm.TextCell)&gt;=1,MID(_xlpm.TextCell,1,FIND(" ",_xlpm.TextCell)-1),_xlpm.TextCell),_xlpm.TextCell),_xlpm.TextCell),""))</f>
        <v/>
      </c>
      <c r="X5991" s="60" t="str">
        <f>IF(A5991&lt;&gt;"",IFERROR(IF(FIND(" ",G5991)&gt;=1,MID(G5991,FIND(" ",G5991)+1,LEN(G5991)),""),""),"")</f>
        <v/>
      </c>
      <c r="AC5991" s="51">
        <f>IFERROR(VALUE(MID($C5991,1,2)),0)</f>
        <v>0</v>
      </c>
      <c r="AD5991" s="44">
        <f>IFERROR(VALUE(MID($C5991,4,3)),0)</f>
        <v>0</v>
      </c>
      <c r="AE5991" s="51">
        <f>VALUE(RIGHT("00"&amp;AC5991,2)&amp;RIGHT("000"&amp;AD5991,3))</f>
        <v>0</v>
      </c>
    </row>
    <row r="5992" spans="1:31">
      <c r="A5992" s="60" t="str">
        <f>IF(G5992&amp;Q5992&lt;&gt;"",W5992&amp;Q5992,"")</f>
        <v/>
      </c>
      <c r="B5992" s="60" t="str">
        <f>IF(C5992&lt;&gt;"",LEFT(C5992,9),"")</f>
        <v/>
      </c>
      <c r="V5992" s="60" t="str">
        <f>W5992&amp;H5992</f>
        <v/>
      </c>
      <c r="W5992" s="60" t="str">
        <f>_xlfn.LET(_xlpm.TextCell,TEXT(G5992,"###"),IF(_xlpm.TextCell&lt;&gt;"",IF(StyleSpaceSplit,IFERROR(IF(FIND(" ",_xlpm.TextCell)&gt;=1,MID(_xlpm.TextCell,1,FIND(" ",_xlpm.TextCell)-1),_xlpm.TextCell),_xlpm.TextCell),_xlpm.TextCell),""))</f>
        <v/>
      </c>
      <c r="X5992" s="60" t="str">
        <f>IF(A5992&lt;&gt;"",IFERROR(IF(FIND(" ",G5992)&gt;=1,MID(G5992,FIND(" ",G5992)+1,LEN(G5992)),""),""),"")</f>
        <v/>
      </c>
      <c r="AC5992" s="51">
        <f>IFERROR(VALUE(MID($C5992,1,2)),0)</f>
        <v>0</v>
      </c>
      <c r="AD5992" s="44">
        <f>IFERROR(VALUE(MID($C5992,4,3)),0)</f>
        <v>0</v>
      </c>
      <c r="AE5992" s="51">
        <f>VALUE(RIGHT("00"&amp;AC5992,2)&amp;RIGHT("000"&amp;AD5992,3))</f>
        <v>0</v>
      </c>
    </row>
    <row r="5993" spans="1:31">
      <c r="A5993" s="60" t="str">
        <f>IF(G5993&amp;Q5993&lt;&gt;"",W5993&amp;Q5993,"")</f>
        <v/>
      </c>
      <c r="B5993" s="60" t="str">
        <f>IF(C5993&lt;&gt;"",LEFT(C5993,9),"")</f>
        <v/>
      </c>
      <c r="V5993" s="60" t="str">
        <f>W5993&amp;H5993</f>
        <v/>
      </c>
      <c r="W5993" s="60" t="str">
        <f>_xlfn.LET(_xlpm.TextCell,TEXT(G5993,"###"),IF(_xlpm.TextCell&lt;&gt;"",IF(StyleSpaceSplit,IFERROR(IF(FIND(" ",_xlpm.TextCell)&gt;=1,MID(_xlpm.TextCell,1,FIND(" ",_xlpm.TextCell)-1),_xlpm.TextCell),_xlpm.TextCell),_xlpm.TextCell),""))</f>
        <v/>
      </c>
      <c r="X5993" s="60" t="str">
        <f>IF(A5993&lt;&gt;"",IFERROR(IF(FIND(" ",G5993)&gt;=1,MID(G5993,FIND(" ",G5993)+1,LEN(G5993)),""),""),"")</f>
        <v/>
      </c>
      <c r="AC5993" s="51">
        <f>IFERROR(VALUE(MID($C5993,1,2)),0)</f>
        <v>0</v>
      </c>
      <c r="AD5993" s="44">
        <f>IFERROR(VALUE(MID($C5993,4,3)),0)</f>
        <v>0</v>
      </c>
      <c r="AE5993" s="51">
        <f>VALUE(RIGHT("00"&amp;AC5993,2)&amp;RIGHT("000"&amp;AD5993,3))</f>
        <v>0</v>
      </c>
    </row>
    <row r="5994" spans="1:31">
      <c r="A5994" s="60" t="str">
        <f>IF(G5994&amp;Q5994&lt;&gt;"",W5994&amp;Q5994,"")</f>
        <v/>
      </c>
      <c r="B5994" s="60" t="str">
        <f>IF(C5994&lt;&gt;"",LEFT(C5994,9),"")</f>
        <v/>
      </c>
      <c r="V5994" s="60" t="str">
        <f>W5994&amp;H5994</f>
        <v/>
      </c>
      <c r="W5994" s="60" t="str">
        <f>_xlfn.LET(_xlpm.TextCell,TEXT(G5994,"###"),IF(_xlpm.TextCell&lt;&gt;"",IF(StyleSpaceSplit,IFERROR(IF(FIND(" ",_xlpm.TextCell)&gt;=1,MID(_xlpm.TextCell,1,FIND(" ",_xlpm.TextCell)-1),_xlpm.TextCell),_xlpm.TextCell),_xlpm.TextCell),""))</f>
        <v/>
      </c>
      <c r="X5994" s="60" t="str">
        <f>IF(A5994&lt;&gt;"",IFERROR(IF(FIND(" ",G5994)&gt;=1,MID(G5994,FIND(" ",G5994)+1,LEN(G5994)),""),""),"")</f>
        <v/>
      </c>
      <c r="AC5994" s="51">
        <f>IFERROR(VALUE(MID($C5994,1,2)),0)</f>
        <v>0</v>
      </c>
      <c r="AD5994" s="44">
        <f>IFERROR(VALUE(MID($C5994,4,3)),0)</f>
        <v>0</v>
      </c>
      <c r="AE5994" s="51">
        <f>VALUE(RIGHT("00"&amp;AC5994,2)&amp;RIGHT("000"&amp;AD5994,3))</f>
        <v>0</v>
      </c>
    </row>
    <row r="5995" spans="1:31">
      <c r="A5995" s="60" t="str">
        <f>IF(G5995&amp;Q5995&lt;&gt;"",W5995&amp;Q5995,"")</f>
        <v/>
      </c>
      <c r="B5995" s="60" t="str">
        <f>IF(C5995&lt;&gt;"",LEFT(C5995,9),"")</f>
        <v/>
      </c>
      <c r="V5995" s="60" t="str">
        <f>W5995&amp;H5995</f>
        <v/>
      </c>
      <c r="W5995" s="60" t="str">
        <f>_xlfn.LET(_xlpm.TextCell,TEXT(G5995,"###"),IF(_xlpm.TextCell&lt;&gt;"",IF(StyleSpaceSplit,IFERROR(IF(FIND(" ",_xlpm.TextCell)&gt;=1,MID(_xlpm.TextCell,1,FIND(" ",_xlpm.TextCell)-1),_xlpm.TextCell),_xlpm.TextCell),_xlpm.TextCell),""))</f>
        <v/>
      </c>
      <c r="X5995" s="60" t="str">
        <f>IF(A5995&lt;&gt;"",IFERROR(IF(FIND(" ",G5995)&gt;=1,MID(G5995,FIND(" ",G5995)+1,LEN(G5995)),""),""),"")</f>
        <v/>
      </c>
      <c r="AC5995" s="51">
        <f>IFERROR(VALUE(MID($C5995,1,2)),0)</f>
        <v>0</v>
      </c>
      <c r="AD5995" s="44">
        <f>IFERROR(VALUE(MID($C5995,4,3)),0)</f>
        <v>0</v>
      </c>
      <c r="AE5995" s="51">
        <f>VALUE(RIGHT("00"&amp;AC5995,2)&amp;RIGHT("000"&amp;AD5995,3))</f>
        <v>0</v>
      </c>
    </row>
    <row r="5996" spans="1:31">
      <c r="A5996" s="60" t="str">
        <f>IF(G5996&amp;Q5996&lt;&gt;"",W5996&amp;Q5996,"")</f>
        <v/>
      </c>
      <c r="B5996" s="60" t="str">
        <f>IF(C5996&lt;&gt;"",LEFT(C5996,9),"")</f>
        <v/>
      </c>
      <c r="V5996" s="60" t="str">
        <f>W5996&amp;H5996</f>
        <v/>
      </c>
      <c r="W5996" s="60" t="str">
        <f>_xlfn.LET(_xlpm.TextCell,TEXT(G5996,"###"),IF(_xlpm.TextCell&lt;&gt;"",IF(StyleSpaceSplit,IFERROR(IF(FIND(" ",_xlpm.TextCell)&gt;=1,MID(_xlpm.TextCell,1,FIND(" ",_xlpm.TextCell)-1),_xlpm.TextCell),_xlpm.TextCell),_xlpm.TextCell),""))</f>
        <v/>
      </c>
      <c r="X5996" s="60" t="str">
        <f>IF(A5996&lt;&gt;"",IFERROR(IF(FIND(" ",G5996)&gt;=1,MID(G5996,FIND(" ",G5996)+1,LEN(G5996)),""),""),"")</f>
        <v/>
      </c>
      <c r="AC5996" s="51">
        <f>IFERROR(VALUE(MID($C5996,1,2)),0)</f>
        <v>0</v>
      </c>
      <c r="AD5996" s="44">
        <f>IFERROR(VALUE(MID($C5996,4,3)),0)</f>
        <v>0</v>
      </c>
      <c r="AE5996" s="51">
        <f>VALUE(RIGHT("00"&amp;AC5996,2)&amp;RIGHT("000"&amp;AD5996,3))</f>
        <v>0</v>
      </c>
    </row>
    <row r="5997" spans="1:31">
      <c r="A5997" s="60" t="str">
        <f>IF(G5997&amp;Q5997&lt;&gt;"",W5997&amp;Q5997,"")</f>
        <v/>
      </c>
      <c r="B5997" s="60" t="str">
        <f>IF(C5997&lt;&gt;"",LEFT(C5997,9),"")</f>
        <v/>
      </c>
      <c r="V5997" s="60" t="str">
        <f>W5997&amp;H5997</f>
        <v/>
      </c>
      <c r="W5997" s="60" t="str">
        <f>_xlfn.LET(_xlpm.TextCell,TEXT(G5997,"###"),IF(_xlpm.TextCell&lt;&gt;"",IF(StyleSpaceSplit,IFERROR(IF(FIND(" ",_xlpm.TextCell)&gt;=1,MID(_xlpm.TextCell,1,FIND(" ",_xlpm.TextCell)-1),_xlpm.TextCell),_xlpm.TextCell),_xlpm.TextCell),""))</f>
        <v/>
      </c>
      <c r="X5997" s="60" t="str">
        <f>IF(A5997&lt;&gt;"",IFERROR(IF(FIND(" ",G5997)&gt;=1,MID(G5997,FIND(" ",G5997)+1,LEN(G5997)),""),""),"")</f>
        <v/>
      </c>
      <c r="AC5997" s="51">
        <f>IFERROR(VALUE(MID($C5997,1,2)),0)</f>
        <v>0</v>
      </c>
      <c r="AD5997" s="44">
        <f>IFERROR(VALUE(MID($C5997,4,3)),0)</f>
        <v>0</v>
      </c>
      <c r="AE5997" s="51">
        <f>VALUE(RIGHT("00"&amp;AC5997,2)&amp;RIGHT("000"&amp;AD5997,3))</f>
        <v>0</v>
      </c>
    </row>
    <row r="5998" spans="1:31">
      <c r="A5998" s="60" t="str">
        <f>IF(G5998&amp;Q5998&lt;&gt;"",W5998&amp;Q5998,"")</f>
        <v/>
      </c>
      <c r="B5998" s="60" t="str">
        <f>IF(C5998&lt;&gt;"",LEFT(C5998,9),"")</f>
        <v/>
      </c>
      <c r="V5998" s="60" t="str">
        <f>W5998&amp;H5998</f>
        <v/>
      </c>
      <c r="W5998" s="60" t="str">
        <f>_xlfn.LET(_xlpm.TextCell,TEXT(G5998,"###"),IF(_xlpm.TextCell&lt;&gt;"",IF(StyleSpaceSplit,IFERROR(IF(FIND(" ",_xlpm.TextCell)&gt;=1,MID(_xlpm.TextCell,1,FIND(" ",_xlpm.TextCell)-1),_xlpm.TextCell),_xlpm.TextCell),_xlpm.TextCell),""))</f>
        <v/>
      </c>
      <c r="X5998" s="60" t="str">
        <f>IF(A5998&lt;&gt;"",IFERROR(IF(FIND(" ",G5998)&gt;=1,MID(G5998,FIND(" ",G5998)+1,LEN(G5998)),""),""),"")</f>
        <v/>
      </c>
      <c r="AC5998" s="51">
        <f>IFERROR(VALUE(MID($C5998,1,2)),0)</f>
        <v>0</v>
      </c>
      <c r="AD5998" s="44">
        <f>IFERROR(VALUE(MID($C5998,4,3)),0)</f>
        <v>0</v>
      </c>
      <c r="AE5998" s="51">
        <f>VALUE(RIGHT("00"&amp;AC5998,2)&amp;RIGHT("000"&amp;AD5998,3))</f>
        <v>0</v>
      </c>
    </row>
    <row r="5999" spans="1:31">
      <c r="A5999" s="60" t="str">
        <f>IF(G5999&amp;Q5999&lt;&gt;"",W5999&amp;Q5999,"")</f>
        <v/>
      </c>
      <c r="B5999" s="85" t="str">
        <f>IF(C5999&lt;&gt;"",LEFT(C5999,9),"")</f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>W5999&amp;H5999</f>
        <v/>
      </c>
      <c r="W5999" s="60" t="str">
        <f>_xlfn.LET(_xlpm.TextCell,TEXT(G5999,"###"),IF(_xlpm.TextCell&lt;&gt;"",IF(StyleSpaceSplit,IFERROR(IF(FIND(" ",_xlpm.TextCell)&gt;=1,MID(_xlpm.TextCell,1,FIND(" ",_xlpm.TextCell)-1),_xlpm.TextCell),_xlpm.TextCell),_xlpm.TextCell),""))</f>
        <v/>
      </c>
      <c r="X5999" s="60" t="str">
        <f>IF(A5999&lt;&gt;"",IFERROR(IF(FIND(" ",G5999)&gt;=1,MID(G5999,FIND(" ",G5999)+1,LEN(G5999)),""),""),"")</f>
        <v/>
      </c>
      <c r="AC5999" s="51">
        <f>IFERROR(VALUE(MID($C5999,1,2)),0)</f>
        <v>0</v>
      </c>
      <c r="AD5999" s="44">
        <f>IFERROR(VALUE(MID($C5999,4,3)),0)</f>
        <v>0</v>
      </c>
      <c r="AE5999" s="51">
        <f>VALUE(RIGHT("00"&amp;AC5999,2)&amp;RIGHT("000"&amp;AD5999,3))</f>
        <v>0</v>
      </c>
    </row>
    <row r="6000" spans="1:31">
      <c r="A6000" s="60" t="str">
        <f>IF(G6000&amp;Q6000&lt;&gt;"",W6000&amp;Q6000,"")</f>
        <v/>
      </c>
      <c r="B6000" s="85" t="str">
        <f>IF(C6000&lt;&gt;"",LEFT(C6000,9),"")</f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>W6000&amp;H6000</f>
        <v/>
      </c>
      <c r="W6000" s="60" t="str">
        <f>_xlfn.LET(_xlpm.TextCell,TEXT(G6000,"###"),IF(_xlpm.TextCell&lt;&gt;"",IF(StyleSpaceSplit,IFERROR(IF(FIND(" ",_xlpm.TextCell)&gt;=1,MID(_xlpm.TextCell,1,FIND(" ",_xlpm.TextCell)-1),_xlpm.TextCell),_xlpm.TextCell),_xlpm.TextCell),""))</f>
        <v/>
      </c>
      <c r="X6000" s="60" t="str">
        <f>IF(A6000&lt;&gt;"",IFERROR(IF(FIND(" ",G6000)&gt;=1,MID(G6000,FIND(" ",G6000)+1,LEN(G6000)),""),""),"")</f>
        <v/>
      </c>
      <c r="AC6000" s="51">
        <f>IFERROR(VALUE(MID($C6000,1,2)),0)</f>
        <v>0</v>
      </c>
      <c r="AD6000" s="44">
        <f>IFERROR(VALUE(MID($C6000,4,3)),0)</f>
        <v>0</v>
      </c>
      <c r="AE6000" s="51">
        <f>VALUE(RIGHT("00"&amp;AC6000,2)&amp;RIGHT("000"&amp;AD6000,3))</f>
        <v>0</v>
      </c>
    </row>
    <row r="6001" spans="1:43">
      <c r="A6001" s="60" t="str">
        <f>IF(G6001&amp;Q6001&lt;&gt;"",W6001&amp;Q6001,"")</f>
        <v/>
      </c>
      <c r="B6001" s="60" t="str">
        <f>IF(C6001&lt;&gt;"",LEFT(C6001,9),"")</f>
        <v/>
      </c>
      <c r="V6001" s="60" t="str">
        <f>W6001&amp;H6001</f>
        <v/>
      </c>
      <c r="W6001" s="60" t="str">
        <f>_xlfn.LET(_xlpm.TextCell,TEXT(G6001,"###"),IF(_xlpm.TextCell&lt;&gt;"",IF(StyleSpaceSplit,IFERROR(IF(FIND(" ",_xlpm.TextCell)&gt;=1,MID(_xlpm.TextCell,1,FIND(" ",_xlpm.TextCell)-1),_xlpm.TextCell),_xlpm.TextCell),_xlpm.TextCell),""))</f>
        <v/>
      </c>
      <c r="X6001" s="60" t="str">
        <f>IF(A6001&lt;&gt;"",IFERROR(IF(FIND(" ",G6001)&gt;=1,MID(G6001,FIND(" ",G6001)+1,LEN(G6001)),""),""),"")</f>
        <v/>
      </c>
      <c r="AC6001" s="51">
        <f>IFERROR(VALUE(MID($C6001,1,2)),0)</f>
        <v>0</v>
      </c>
      <c r="AD6001" s="44">
        <f>IFERROR(VALUE(MID($C6001,4,3)),0)</f>
        <v>0</v>
      </c>
      <c r="AE6001" s="51">
        <f>VALUE(RIGHT("00"&amp;AC6001,2)&amp;RIGHT("000"&amp;AD6001,3))</f>
        <v>0</v>
      </c>
    </row>
    <row r="6002" spans="1:43" s="89" customFormat="1">
      <c r="A6002" s="60" t="str">
        <f>IF(G6002&amp;Q6002&lt;&gt;"",W6002&amp;Q6002,"")</f>
        <v/>
      </c>
      <c r="B6002" s="85" t="str">
        <f>IF(C6002&lt;&gt;"",LEFT(C6002,9),"")</f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>W6002&amp;H6002</f>
        <v/>
      </c>
      <c r="W6002" s="60" t="str">
        <f>_xlfn.LET(_xlpm.TextCell,TEXT(G6002,"###"),IF(_xlpm.TextCell&lt;&gt;"",IF(StyleSpaceSplit,IFERROR(IF(FIND(" ",_xlpm.TextCell)&gt;=1,MID(_xlpm.TextCell,1,FIND(" ",_xlpm.TextCell)-1),_xlpm.TextCell),_xlpm.TextCell),_xlpm.TextCell),""))</f>
        <v/>
      </c>
      <c r="X6002" s="60" t="str">
        <f>IF(A6002&lt;&gt;"",IFERROR(IF(FIND(" ",G6002)&gt;=1,MID(G6002,FIND(" ",G6002)+1,LEN(G6002)),""),""),"")</f>
        <v/>
      </c>
      <c r="Y6002" s="77"/>
      <c r="Z6002" s="77"/>
      <c r="AA6002" s="77"/>
      <c r="AB6002" s="77"/>
      <c r="AC6002" s="51">
        <f>IFERROR(VALUE(MID($C6002,1,2)),0)</f>
        <v>0</v>
      </c>
      <c r="AD6002" s="44">
        <f>IFERROR(VALUE(MID($C6002,4,3)),0)</f>
        <v>0</v>
      </c>
      <c r="AE6002" s="51">
        <f>VALUE(RIGHT("00"&amp;AC6002,2)&amp;RIGHT("000"&amp;AD6002,3))</f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>IF(G6003&amp;Q6003&lt;&gt;"",W6003&amp;Q6003,"")</f>
        <v/>
      </c>
      <c r="B6003" s="85" t="str">
        <f>IF(C6003&lt;&gt;"",LEFT(C6003,9),"")</f>
        <v/>
      </c>
      <c r="V6003" s="60" t="str">
        <f>W6003&amp;H6003</f>
        <v/>
      </c>
      <c r="W6003" s="60" t="str">
        <f>_xlfn.LET(_xlpm.TextCell,TEXT(G6003,"###"),IF(_xlpm.TextCell&lt;&gt;"",IF(StyleSpaceSplit,IFERROR(IF(FIND(" ",_xlpm.TextCell)&gt;=1,MID(_xlpm.TextCell,1,FIND(" ",_xlpm.TextCell)-1),_xlpm.TextCell),_xlpm.TextCell),_xlpm.TextCell),""))</f>
        <v/>
      </c>
      <c r="X6003" s="60" t="str">
        <f>IF(A6003&lt;&gt;"",IFERROR(IF(FIND(" ",G6003)&gt;=1,MID(G6003,FIND(" ",G6003)+1,LEN(G6003)),""),""),"")</f>
        <v/>
      </c>
      <c r="AC6003" s="51">
        <f>IFERROR(VALUE(MID($C6003,1,2)),0)</f>
        <v>0</v>
      </c>
      <c r="AD6003" s="44">
        <f>IFERROR(VALUE(MID($C6003,4,3)),0)</f>
        <v>0</v>
      </c>
      <c r="AE6003" s="51">
        <f>VALUE(RIGHT("00"&amp;AC6003,2)&amp;RIGHT("000"&amp;AD6003,3))</f>
        <v>0</v>
      </c>
    </row>
    <row r="6004" spans="1:43">
      <c r="A6004" s="60" t="str">
        <f>IF(G6004&amp;Q6004&lt;&gt;"",W6004&amp;Q6004,"")</f>
        <v/>
      </c>
      <c r="B6004" s="85" t="str">
        <f>IF(C6004&lt;&gt;"",LEFT(C6004,9),"")</f>
        <v/>
      </c>
      <c r="V6004" s="60" t="str">
        <f>W6004&amp;H6004</f>
        <v/>
      </c>
      <c r="W6004" s="60" t="str">
        <f>_xlfn.LET(_xlpm.TextCell,TEXT(G6004,"###"),IF(_xlpm.TextCell&lt;&gt;"",IF(StyleSpaceSplit,IFERROR(IF(FIND(" ",_xlpm.TextCell)&gt;=1,MID(_xlpm.TextCell,1,FIND(" ",_xlpm.TextCell)-1),_xlpm.TextCell),_xlpm.TextCell),_xlpm.TextCell),""))</f>
        <v/>
      </c>
      <c r="X6004" s="60" t="str">
        <f>IF(A6004&lt;&gt;"",IFERROR(IF(FIND(" ",G6004)&gt;=1,MID(G6004,FIND(" ",G6004)+1,LEN(G6004)),""),""),"")</f>
        <v/>
      </c>
      <c r="AC6004" s="51">
        <f>IFERROR(VALUE(MID($C6004,1,2)),0)</f>
        <v>0</v>
      </c>
      <c r="AD6004" s="44">
        <f>IFERROR(VALUE(MID($C6004,4,3)),0)</f>
        <v>0</v>
      </c>
      <c r="AE6004" s="51">
        <f>VALUE(RIGHT("00"&amp;AC6004,2)&amp;RIGHT("000"&amp;AD6004,3))</f>
        <v>0</v>
      </c>
    </row>
    <row r="6005" spans="1:43">
      <c r="A6005" s="60" t="str">
        <f>IF(G6005&amp;Q6005&lt;&gt;"",W6005&amp;Q6005,"")</f>
        <v/>
      </c>
      <c r="B6005" s="85" t="str">
        <f>IF(C6005&lt;&gt;"",LEFT(C6005,9),"")</f>
        <v/>
      </c>
      <c r="V6005" s="60" t="str">
        <f>W6005&amp;H6005</f>
        <v/>
      </c>
      <c r="W6005" s="60" t="str">
        <f>_xlfn.LET(_xlpm.TextCell,TEXT(G6005,"###"),IF(_xlpm.TextCell&lt;&gt;"",IF(StyleSpaceSplit,IFERROR(IF(FIND(" ",_xlpm.TextCell)&gt;=1,MID(_xlpm.TextCell,1,FIND(" ",_xlpm.TextCell)-1),_xlpm.TextCell),_xlpm.TextCell),_xlpm.TextCell),""))</f>
        <v/>
      </c>
      <c r="X6005" s="60" t="str">
        <f>IF(A6005&lt;&gt;"",IFERROR(IF(FIND(" ",G6005)&gt;=1,MID(G6005,FIND(" ",G6005)+1,LEN(G6005)),""),""),"")</f>
        <v/>
      </c>
      <c r="AC6005" s="51">
        <f>IFERROR(VALUE(MID($C6005,1,2)),0)</f>
        <v>0</v>
      </c>
      <c r="AD6005" s="44">
        <f>IFERROR(VALUE(MID($C6005,4,3)),0)</f>
        <v>0</v>
      </c>
      <c r="AE6005" s="51">
        <f>VALUE(RIGHT("00"&amp;AC6005,2)&amp;RIGHT("000"&amp;AD6005,3))</f>
        <v>0</v>
      </c>
    </row>
    <row r="6006" spans="1:43">
      <c r="A6006" s="60" t="str">
        <f>IF(G6006&amp;Q6006&lt;&gt;"",W6006&amp;Q6006,"")</f>
        <v/>
      </c>
      <c r="B6006" s="85" t="str">
        <f>IF(C6006&lt;&gt;"",LEFT(C6006,9),"")</f>
        <v/>
      </c>
      <c r="V6006" s="60" t="str">
        <f>W6006&amp;H6006</f>
        <v/>
      </c>
      <c r="W6006" s="60" t="str">
        <f>_xlfn.LET(_xlpm.TextCell,TEXT(G6006,"###"),IF(_xlpm.TextCell&lt;&gt;"",IF(StyleSpaceSplit,IFERROR(IF(FIND(" ",_xlpm.TextCell)&gt;=1,MID(_xlpm.TextCell,1,FIND(" ",_xlpm.TextCell)-1),_xlpm.TextCell),_xlpm.TextCell),_xlpm.TextCell),""))</f>
        <v/>
      </c>
      <c r="X6006" s="60" t="str">
        <f>IF(A6006&lt;&gt;"",IFERROR(IF(FIND(" ",G6006)&gt;=1,MID(G6006,FIND(" ",G6006)+1,LEN(G6006)),""),""),"")</f>
        <v/>
      </c>
      <c r="AC6006" s="51">
        <f>IFERROR(VALUE(MID($C6006,1,2)),0)</f>
        <v>0</v>
      </c>
      <c r="AD6006" s="44">
        <f>IFERROR(VALUE(MID($C6006,4,3)),0)</f>
        <v>0</v>
      </c>
      <c r="AE6006" s="51">
        <f>VALUE(RIGHT("00"&amp;AC6006,2)&amp;RIGHT("000"&amp;AD6006,3))</f>
        <v>0</v>
      </c>
    </row>
    <row r="6007" spans="1:43">
      <c r="A6007" s="60" t="str">
        <f>IF(G6007&amp;Q6007&lt;&gt;"",W6007&amp;Q6007,"")</f>
        <v/>
      </c>
      <c r="B6007" s="85" t="str">
        <f>IF(C6007&lt;&gt;"",LEFT(C6007,9),"")</f>
        <v/>
      </c>
      <c r="V6007" s="60" t="str">
        <f>W6007&amp;H6007</f>
        <v/>
      </c>
      <c r="W6007" s="60" t="str">
        <f>_xlfn.LET(_xlpm.TextCell,TEXT(G6007,"###"),IF(_xlpm.TextCell&lt;&gt;"",IF(StyleSpaceSplit,IFERROR(IF(FIND(" ",_xlpm.TextCell)&gt;=1,MID(_xlpm.TextCell,1,FIND(" ",_xlpm.TextCell)-1),_xlpm.TextCell),_xlpm.TextCell),_xlpm.TextCell),""))</f>
        <v/>
      </c>
      <c r="X6007" s="60" t="str">
        <f>IF(A6007&lt;&gt;"",IFERROR(IF(FIND(" ",G6007)&gt;=1,MID(G6007,FIND(" ",G6007)+1,LEN(G6007)),""),""),"")</f>
        <v/>
      </c>
      <c r="AC6007" s="51">
        <f>IFERROR(VALUE(MID($C6007,1,2)),0)</f>
        <v>0</v>
      </c>
      <c r="AD6007" s="44">
        <f>IFERROR(VALUE(MID($C6007,4,3)),0)</f>
        <v>0</v>
      </c>
      <c r="AE6007" s="51">
        <f>VALUE(RIGHT("00"&amp;AC6007,2)&amp;RIGHT("000"&amp;AD6007,3))</f>
        <v>0</v>
      </c>
    </row>
    <row r="6008" spans="1:43">
      <c r="A6008" s="60" t="str">
        <f>IF(G6008&amp;Q6008&lt;&gt;"",W6008&amp;Q6008,"")</f>
        <v/>
      </c>
      <c r="B6008" s="85" t="str">
        <f>IF(C6008&lt;&gt;"",LEFT(C6008,9),"")</f>
        <v/>
      </c>
      <c r="V6008" s="60" t="str">
        <f>W6008&amp;H6008</f>
        <v/>
      </c>
      <c r="W6008" s="60" t="str">
        <f>_xlfn.LET(_xlpm.TextCell,TEXT(G6008,"###"),IF(_xlpm.TextCell&lt;&gt;"",IF(StyleSpaceSplit,IFERROR(IF(FIND(" ",_xlpm.TextCell)&gt;=1,MID(_xlpm.TextCell,1,FIND(" ",_xlpm.TextCell)-1),_xlpm.TextCell),_xlpm.TextCell),_xlpm.TextCell),""))</f>
        <v/>
      </c>
      <c r="X6008" s="60" t="str">
        <f>IF(A6008&lt;&gt;"",IFERROR(IF(FIND(" ",G6008)&gt;=1,MID(G6008,FIND(" ",G6008)+1,LEN(G6008)),""),""),"")</f>
        <v/>
      </c>
      <c r="AC6008" s="51">
        <f>IFERROR(VALUE(MID($C6008,1,2)),0)</f>
        <v>0</v>
      </c>
      <c r="AD6008" s="44">
        <f>IFERROR(VALUE(MID($C6008,4,3)),0)</f>
        <v>0</v>
      </c>
      <c r="AE6008" s="51">
        <f>VALUE(RIGHT("00"&amp;AC6008,2)&amp;RIGHT("000"&amp;AD6008,3))</f>
        <v>0</v>
      </c>
    </row>
    <row r="6009" spans="1:43">
      <c r="A6009" s="60" t="str">
        <f>IF(G6009&amp;Q6009&lt;&gt;"",W6009&amp;Q6009,"")</f>
        <v/>
      </c>
      <c r="B6009" s="85" t="str">
        <f>IF(C6009&lt;&gt;"",LEFT(C6009,9),"")</f>
        <v/>
      </c>
      <c r="V6009" s="60" t="str">
        <f>W6009&amp;H6009</f>
        <v/>
      </c>
      <c r="W6009" s="60" t="str">
        <f>_xlfn.LET(_xlpm.TextCell,TEXT(G6009,"###"),IF(_xlpm.TextCell&lt;&gt;"",IF(StyleSpaceSplit,IFERROR(IF(FIND(" ",_xlpm.TextCell)&gt;=1,MID(_xlpm.TextCell,1,FIND(" ",_xlpm.TextCell)-1),_xlpm.TextCell),_xlpm.TextCell),_xlpm.TextCell),""))</f>
        <v/>
      </c>
      <c r="X6009" s="60" t="str">
        <f>IF(A6009&lt;&gt;"",IFERROR(IF(FIND(" ",G6009)&gt;=1,MID(G6009,FIND(" ",G6009)+1,LEN(G6009)),""),""),"")</f>
        <v/>
      </c>
      <c r="AC6009" s="51">
        <f>IFERROR(VALUE(MID($C6009,1,2)),0)</f>
        <v>0</v>
      </c>
      <c r="AD6009" s="44">
        <f>IFERROR(VALUE(MID($C6009,4,3)),0)</f>
        <v>0</v>
      </c>
      <c r="AE6009" s="51">
        <f>VALUE(RIGHT("00"&amp;AC6009,2)&amp;RIGHT("000"&amp;AD6009,3))</f>
        <v>0</v>
      </c>
    </row>
    <row r="6010" spans="1:43">
      <c r="A6010" s="60" t="str">
        <f>IF(G6010&amp;Q6010&lt;&gt;"",W6010&amp;Q6010,"")</f>
        <v/>
      </c>
      <c r="B6010" s="85" t="str">
        <f>IF(C6010&lt;&gt;"",LEFT(C6010,9),"")</f>
        <v/>
      </c>
      <c r="V6010" s="60" t="str">
        <f>W6010&amp;H6010</f>
        <v/>
      </c>
      <c r="W6010" s="60" t="str">
        <f>_xlfn.LET(_xlpm.TextCell,TEXT(G6010,"###"),IF(_xlpm.TextCell&lt;&gt;"",IF(StyleSpaceSplit,IFERROR(IF(FIND(" ",_xlpm.TextCell)&gt;=1,MID(_xlpm.TextCell,1,FIND(" ",_xlpm.TextCell)-1),_xlpm.TextCell),_xlpm.TextCell),_xlpm.TextCell),""))</f>
        <v/>
      </c>
      <c r="X6010" s="60" t="str">
        <f>IF(A6010&lt;&gt;"",IFERROR(IF(FIND(" ",G6010)&gt;=1,MID(G6010,FIND(" ",G6010)+1,LEN(G6010)),""),""),"")</f>
        <v/>
      </c>
      <c r="AC6010" s="51">
        <f>IFERROR(VALUE(MID($C6010,1,2)),0)</f>
        <v>0</v>
      </c>
      <c r="AD6010" s="44">
        <f>IFERROR(VALUE(MID($C6010,4,3)),0)</f>
        <v>0</v>
      </c>
      <c r="AE6010" s="51">
        <f>VALUE(RIGHT("00"&amp;AC6010,2)&amp;RIGHT("000"&amp;AD6010,3))</f>
        <v>0</v>
      </c>
    </row>
    <row r="6011" spans="1:43">
      <c r="A6011" s="60" t="str">
        <f>IF(G6011&amp;Q6011&lt;&gt;"",W6011&amp;Q6011,"")</f>
        <v/>
      </c>
      <c r="B6011" s="85" t="str">
        <f>IF(C6011&lt;&gt;"",LEFT(C6011,9),"")</f>
        <v/>
      </c>
      <c r="V6011" s="60" t="str">
        <f>W6011&amp;H6011</f>
        <v/>
      </c>
      <c r="W6011" s="60" t="str">
        <f>_xlfn.LET(_xlpm.TextCell,TEXT(G6011,"###"),IF(_xlpm.TextCell&lt;&gt;"",IF(StyleSpaceSplit,IFERROR(IF(FIND(" ",_xlpm.TextCell)&gt;=1,MID(_xlpm.TextCell,1,FIND(" ",_xlpm.TextCell)-1),_xlpm.TextCell),_xlpm.TextCell),_xlpm.TextCell),""))</f>
        <v/>
      </c>
      <c r="X6011" s="60" t="str">
        <f>IF(A6011&lt;&gt;"",IFERROR(IF(FIND(" ",G6011)&gt;=1,MID(G6011,FIND(" ",G6011)+1,LEN(G6011)),""),""),"")</f>
        <v/>
      </c>
      <c r="AC6011" s="51">
        <f>IFERROR(VALUE(MID($C6011,1,2)),0)</f>
        <v>0</v>
      </c>
      <c r="AD6011" s="44">
        <f>IFERROR(VALUE(MID($C6011,4,3)),0)</f>
        <v>0</v>
      </c>
      <c r="AE6011" s="51">
        <f>VALUE(RIGHT("00"&amp;AC6011,2)&amp;RIGHT("000"&amp;AD6011,3))</f>
        <v>0</v>
      </c>
    </row>
    <row r="6012" spans="1:43">
      <c r="A6012" s="60" t="str">
        <f>IF(G6012&amp;Q6012&lt;&gt;"",W6012&amp;Q6012,"")</f>
        <v/>
      </c>
      <c r="B6012" s="85" t="str">
        <f>IF(C6012&lt;&gt;"",LEFT(C6012,9),"")</f>
        <v/>
      </c>
      <c r="V6012" s="60" t="str">
        <f>W6012&amp;H6012</f>
        <v/>
      </c>
      <c r="W6012" s="60" t="str">
        <f>_xlfn.LET(_xlpm.TextCell,TEXT(G6012,"###"),IF(_xlpm.TextCell&lt;&gt;"",IF(StyleSpaceSplit,IFERROR(IF(FIND(" ",_xlpm.TextCell)&gt;=1,MID(_xlpm.TextCell,1,FIND(" ",_xlpm.TextCell)-1),_xlpm.TextCell),_xlpm.TextCell),_xlpm.TextCell),""))</f>
        <v/>
      </c>
      <c r="X6012" s="60" t="str">
        <f>IF(A6012&lt;&gt;"",IFERROR(IF(FIND(" ",G6012)&gt;=1,MID(G6012,FIND(" ",G6012)+1,LEN(G6012)),""),""),"")</f>
        <v/>
      </c>
      <c r="AC6012" s="51">
        <f>IFERROR(VALUE(MID($C6012,1,2)),0)</f>
        <v>0</v>
      </c>
      <c r="AD6012" s="44">
        <f>IFERROR(VALUE(MID($C6012,4,3)),0)</f>
        <v>0</v>
      </c>
      <c r="AE6012" s="51">
        <f>VALUE(RIGHT("00"&amp;AC6012,2)&amp;RIGHT("000"&amp;AD6012,3))</f>
        <v>0</v>
      </c>
    </row>
    <row r="6013" spans="1:43">
      <c r="A6013" s="60" t="str">
        <f>IF(G6013&amp;Q6013&lt;&gt;"",W6013&amp;Q6013,"")</f>
        <v/>
      </c>
      <c r="B6013" s="85" t="str">
        <f>IF(C6013&lt;&gt;"",LEFT(C6013,9),"")</f>
        <v/>
      </c>
      <c r="V6013" s="60" t="str">
        <f>W6013&amp;H6013</f>
        <v/>
      </c>
      <c r="W6013" s="60" t="str">
        <f>_xlfn.LET(_xlpm.TextCell,TEXT(G6013,"###"),IF(_xlpm.TextCell&lt;&gt;"",IF(StyleSpaceSplit,IFERROR(IF(FIND(" ",_xlpm.TextCell)&gt;=1,MID(_xlpm.TextCell,1,FIND(" ",_xlpm.TextCell)-1),_xlpm.TextCell),_xlpm.TextCell),_xlpm.TextCell),""))</f>
        <v/>
      </c>
      <c r="X6013" s="60" t="str">
        <f>IF(A6013&lt;&gt;"",IFERROR(IF(FIND(" ",G6013)&gt;=1,MID(G6013,FIND(" ",G6013)+1,LEN(G6013)),""),""),"")</f>
        <v/>
      </c>
      <c r="AC6013" s="51">
        <f>IFERROR(VALUE(MID($C6013,1,2)),0)</f>
        <v>0</v>
      </c>
      <c r="AD6013" s="44">
        <f>IFERROR(VALUE(MID($C6013,4,3)),0)</f>
        <v>0</v>
      </c>
      <c r="AE6013" s="51">
        <f>VALUE(RIGHT("00"&amp;AC6013,2)&amp;RIGHT("000"&amp;AD6013,3))</f>
        <v>0</v>
      </c>
    </row>
    <row r="6014" spans="1:43">
      <c r="A6014" s="60" t="str">
        <f>IF(G6014&amp;Q6014&lt;&gt;"",W6014&amp;Q6014,"")</f>
        <v/>
      </c>
      <c r="B6014" s="85" t="str">
        <f>IF(C6014&lt;&gt;"",LEFT(C6014,9),"")</f>
        <v/>
      </c>
      <c r="V6014" s="60" t="str">
        <f>W6014&amp;H6014</f>
        <v/>
      </c>
      <c r="W6014" s="60" t="str">
        <f>_xlfn.LET(_xlpm.TextCell,TEXT(G6014,"###"),IF(_xlpm.TextCell&lt;&gt;"",IF(StyleSpaceSplit,IFERROR(IF(FIND(" ",_xlpm.TextCell)&gt;=1,MID(_xlpm.TextCell,1,FIND(" ",_xlpm.TextCell)-1),_xlpm.TextCell),_xlpm.TextCell),_xlpm.TextCell),""))</f>
        <v/>
      </c>
      <c r="X6014" s="60" t="str">
        <f>IF(A6014&lt;&gt;"",IFERROR(IF(FIND(" ",G6014)&gt;=1,MID(G6014,FIND(" ",G6014)+1,LEN(G6014)),""),""),"")</f>
        <v/>
      </c>
      <c r="AC6014" s="51">
        <f>IFERROR(VALUE(MID($C6014,1,2)),0)</f>
        <v>0</v>
      </c>
      <c r="AD6014" s="44">
        <f>IFERROR(VALUE(MID($C6014,4,3)),0)</f>
        <v>0</v>
      </c>
      <c r="AE6014" s="51">
        <f>VALUE(RIGHT("00"&amp;AC6014,2)&amp;RIGHT("000"&amp;AD6014,3))</f>
        <v>0</v>
      </c>
    </row>
    <row r="6015" spans="1:43">
      <c r="A6015" s="60" t="str">
        <f>IF(G6015&amp;Q6015&lt;&gt;"",W6015&amp;Q6015,"")</f>
        <v/>
      </c>
      <c r="B6015" s="85" t="str">
        <f>IF(C6015&lt;&gt;"",LEFT(C6015,9),"")</f>
        <v/>
      </c>
      <c r="V6015" s="60" t="str">
        <f>W6015&amp;H6015</f>
        <v/>
      </c>
      <c r="W6015" s="60" t="str">
        <f>_xlfn.LET(_xlpm.TextCell,TEXT(G6015,"###"),IF(_xlpm.TextCell&lt;&gt;"",IF(StyleSpaceSplit,IFERROR(IF(FIND(" ",_xlpm.TextCell)&gt;=1,MID(_xlpm.TextCell,1,FIND(" ",_xlpm.TextCell)-1),_xlpm.TextCell),_xlpm.TextCell),_xlpm.TextCell),""))</f>
        <v/>
      </c>
      <c r="X6015" s="60" t="str">
        <f>IF(A6015&lt;&gt;"",IFERROR(IF(FIND(" ",G6015)&gt;=1,MID(G6015,FIND(" ",G6015)+1,LEN(G6015)),""),""),"")</f>
        <v/>
      </c>
      <c r="AC6015" s="51">
        <f>IFERROR(VALUE(MID($C6015,1,2)),0)</f>
        <v>0</v>
      </c>
      <c r="AD6015" s="44">
        <f>IFERROR(VALUE(MID($C6015,4,3)),0)</f>
        <v>0</v>
      </c>
      <c r="AE6015" s="51">
        <f>VALUE(RIGHT("00"&amp;AC6015,2)&amp;RIGHT("000"&amp;AD6015,3))</f>
        <v>0</v>
      </c>
    </row>
    <row r="6016" spans="1:43">
      <c r="A6016" s="60" t="str">
        <f>IF(G6016&amp;Q6016&lt;&gt;"",W6016&amp;Q6016,"")</f>
        <v/>
      </c>
      <c r="B6016" s="85" t="str">
        <f>IF(C6016&lt;&gt;"",LEFT(C6016,9),"")</f>
        <v/>
      </c>
      <c r="V6016" s="60" t="str">
        <f>W6016&amp;H6016</f>
        <v/>
      </c>
      <c r="W6016" s="60" t="str">
        <f>_xlfn.LET(_xlpm.TextCell,TEXT(G6016,"###"),IF(_xlpm.TextCell&lt;&gt;"",IF(StyleSpaceSplit,IFERROR(IF(FIND(" ",_xlpm.TextCell)&gt;=1,MID(_xlpm.TextCell,1,FIND(" ",_xlpm.TextCell)-1),_xlpm.TextCell),_xlpm.TextCell),_xlpm.TextCell),""))</f>
        <v/>
      </c>
      <c r="X6016" s="60" t="str">
        <f>IF(A6016&lt;&gt;"",IFERROR(IF(FIND(" ",G6016)&gt;=1,MID(G6016,FIND(" ",G6016)+1,LEN(G6016)),""),""),"")</f>
        <v/>
      </c>
      <c r="AC6016" s="51">
        <f>IFERROR(VALUE(MID($C6016,1,2)),0)</f>
        <v>0</v>
      </c>
      <c r="AD6016" s="44">
        <f>IFERROR(VALUE(MID($C6016,4,3)),0)</f>
        <v>0</v>
      </c>
      <c r="AE6016" s="51">
        <f>VALUE(RIGHT("00"&amp;AC6016,2)&amp;RIGHT("000"&amp;AD6016,3))</f>
        <v>0</v>
      </c>
    </row>
    <row r="6017" spans="1:31">
      <c r="A6017" s="60" t="str">
        <f>IF(G6017&amp;Q6017&lt;&gt;"",W6017&amp;Q6017,"")</f>
        <v/>
      </c>
      <c r="B6017" s="85" t="str">
        <f>IF(C6017&lt;&gt;"",LEFT(C6017,9),"")</f>
        <v/>
      </c>
      <c r="V6017" s="60" t="str">
        <f>W6017&amp;H6017</f>
        <v/>
      </c>
      <c r="W6017" s="60" t="str">
        <f>_xlfn.LET(_xlpm.TextCell,TEXT(G6017,"###"),IF(_xlpm.TextCell&lt;&gt;"",IF(StyleSpaceSplit,IFERROR(IF(FIND(" ",_xlpm.TextCell)&gt;=1,MID(_xlpm.TextCell,1,FIND(" ",_xlpm.TextCell)-1),_xlpm.TextCell),_xlpm.TextCell),_xlpm.TextCell),""))</f>
        <v/>
      </c>
      <c r="X6017" s="60" t="str">
        <f>IF(A6017&lt;&gt;"",IFERROR(IF(FIND(" ",G6017)&gt;=1,MID(G6017,FIND(" ",G6017)+1,LEN(G6017)),""),""),"")</f>
        <v/>
      </c>
      <c r="AC6017" s="51">
        <f>IFERROR(VALUE(MID($C6017,1,2)),0)</f>
        <v>0</v>
      </c>
      <c r="AD6017" s="44">
        <f>IFERROR(VALUE(MID($C6017,4,3)),0)</f>
        <v>0</v>
      </c>
      <c r="AE6017" s="51">
        <f>VALUE(RIGHT("00"&amp;AC6017,2)&amp;RIGHT("000"&amp;AD6017,3))</f>
        <v>0</v>
      </c>
    </row>
    <row r="6018" spans="1:31">
      <c r="A6018" s="60" t="str">
        <f>IF(G6018&amp;Q6018&lt;&gt;"",W6018&amp;Q6018,"")</f>
        <v/>
      </c>
      <c r="B6018" s="85" t="str">
        <f>IF(C6018&lt;&gt;"",LEFT(C6018,9),"")</f>
        <v/>
      </c>
      <c r="V6018" s="60" t="str">
        <f>W6018&amp;H6018</f>
        <v/>
      </c>
      <c r="W6018" s="60" t="str">
        <f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>IF(A6018&lt;&gt;"",IFERROR(IF(FIND(" ",G6018)&gt;=1,MID(G6018,FIND(" ",G6018)+1,LEN(G6018)),""),""),"")</f>
        <v/>
      </c>
      <c r="AC6018" s="51">
        <f>IFERROR(VALUE(MID($C6018,1,2)),0)</f>
        <v>0</v>
      </c>
      <c r="AD6018" s="44">
        <f>IFERROR(VALUE(MID($C6018,4,3)),0)</f>
        <v>0</v>
      </c>
      <c r="AE6018" s="51">
        <f>VALUE(RIGHT("00"&amp;AC6018,2)&amp;RIGHT("000"&amp;AD6018,3))</f>
        <v>0</v>
      </c>
    </row>
    <row r="6019" spans="1:31">
      <c r="A6019" s="60" t="str">
        <f>IF(G6019&amp;Q6019&lt;&gt;"",W6019&amp;Q6019,"")</f>
        <v/>
      </c>
      <c r="B6019" s="85" t="str">
        <f>IF(C6019&lt;&gt;"",LEFT(C6019,9),"")</f>
        <v/>
      </c>
      <c r="V6019" s="60" t="str">
        <f>W6019&amp;H6019</f>
        <v/>
      </c>
      <c r="W6019" s="60" t="str">
        <f>_xlfn.LET(_xlpm.TextCell,TEXT(G6019,"###"),IF(_xlpm.TextCell&lt;&gt;"",IF(StyleSpaceSplit,IFERROR(IF(FIND(" ",_xlpm.TextCell)&gt;=1,MID(_xlpm.TextCell,1,FIND(" ",_xlpm.TextCell)-1),_xlpm.TextCell),_xlpm.TextCell),_xlpm.TextCell),""))</f>
        <v/>
      </c>
      <c r="X6019" s="60" t="str">
        <f>IF(A6019&lt;&gt;"",IFERROR(IF(FIND(" ",G6019)&gt;=1,MID(G6019,FIND(" ",G6019)+1,LEN(G6019)),""),""),"")</f>
        <v/>
      </c>
      <c r="AC6019" s="51">
        <f>IFERROR(VALUE(MID($C6019,1,2)),0)</f>
        <v>0</v>
      </c>
      <c r="AD6019" s="44">
        <f>IFERROR(VALUE(MID($C6019,4,3)),0)</f>
        <v>0</v>
      </c>
      <c r="AE6019" s="51">
        <f>VALUE(RIGHT("00"&amp;AC6019,2)&amp;RIGHT("000"&amp;AD6019,3))</f>
        <v>0</v>
      </c>
    </row>
    <row r="6020" spans="1:31">
      <c r="A6020" s="60" t="str">
        <f>IF(G6020&amp;Q6020&lt;&gt;"",W6020&amp;Q6020,"")</f>
        <v/>
      </c>
      <c r="B6020" s="85" t="str">
        <f>IF(C6020&lt;&gt;"",LEFT(C6020,9),"")</f>
        <v/>
      </c>
      <c r="V6020" s="60" t="str">
        <f>W6020&amp;H6020</f>
        <v/>
      </c>
      <c r="W6020" s="60" t="str">
        <f>_xlfn.LET(_xlpm.TextCell,TEXT(G6020,"###"),IF(_xlpm.TextCell&lt;&gt;"",IF(StyleSpaceSplit,IFERROR(IF(FIND(" ",_xlpm.TextCell)&gt;=1,MID(_xlpm.TextCell,1,FIND(" ",_xlpm.TextCell)-1),_xlpm.TextCell),_xlpm.TextCell),_xlpm.TextCell),""))</f>
        <v/>
      </c>
      <c r="X6020" s="60" t="str">
        <f>IF(A6020&lt;&gt;"",IFERROR(IF(FIND(" ",G6020)&gt;=1,MID(G6020,FIND(" ",G6020)+1,LEN(G6020)),""),""),"")</f>
        <v/>
      </c>
      <c r="AC6020" s="51">
        <f>IFERROR(VALUE(MID($C6020,1,2)),0)</f>
        <v>0</v>
      </c>
      <c r="AD6020" s="44">
        <f>IFERROR(VALUE(MID($C6020,4,3)),0)</f>
        <v>0</v>
      </c>
      <c r="AE6020" s="51">
        <f>VALUE(RIGHT("00"&amp;AC6020,2)&amp;RIGHT("000"&amp;AD6020,3))</f>
        <v>0</v>
      </c>
    </row>
    <row r="6021" spans="1:31">
      <c r="A6021" s="60" t="str">
        <f>IF(G6021&amp;Q6021&lt;&gt;"",W6021&amp;Q6021,"")</f>
        <v/>
      </c>
      <c r="B6021" s="85" t="str">
        <f>IF(C6021&lt;&gt;"",LEFT(C6021,9),"")</f>
        <v/>
      </c>
      <c r="V6021" s="60" t="str">
        <f>W6021&amp;H6021</f>
        <v/>
      </c>
      <c r="W6021" s="60" t="str">
        <f>_xlfn.LET(_xlpm.TextCell,TEXT(G6021,"###"),IF(_xlpm.TextCell&lt;&gt;"",IF(StyleSpaceSplit,IFERROR(IF(FIND(" ",_xlpm.TextCell)&gt;=1,MID(_xlpm.TextCell,1,FIND(" ",_xlpm.TextCell)-1),_xlpm.TextCell),_xlpm.TextCell),_xlpm.TextCell),""))</f>
        <v/>
      </c>
      <c r="X6021" s="60" t="str">
        <f>IF(A6021&lt;&gt;"",IFERROR(IF(FIND(" ",G6021)&gt;=1,MID(G6021,FIND(" ",G6021)+1,LEN(G6021)),""),""),"")</f>
        <v/>
      </c>
      <c r="AC6021" s="51">
        <f>IFERROR(VALUE(MID($C6021,1,2)),0)</f>
        <v>0</v>
      </c>
      <c r="AD6021" s="44">
        <f>IFERROR(VALUE(MID($C6021,4,3)),0)</f>
        <v>0</v>
      </c>
      <c r="AE6021" s="51">
        <f>VALUE(RIGHT("00"&amp;AC6021,2)&amp;RIGHT("000"&amp;AD6021,3))</f>
        <v>0</v>
      </c>
    </row>
    <row r="6022" spans="1:31">
      <c r="A6022" s="60" t="str">
        <f>IF(G6022&amp;Q6022&lt;&gt;"",W6022&amp;Q6022,"")</f>
        <v/>
      </c>
      <c r="B6022" s="85" t="str">
        <f>IF(C6022&lt;&gt;"",LEFT(C6022,9),"")</f>
        <v/>
      </c>
      <c r="V6022" s="60" t="str">
        <f>W6022&amp;H6022</f>
        <v/>
      </c>
      <c r="W6022" s="60" t="str">
        <f>_xlfn.LET(_xlpm.TextCell,TEXT(G6022,"###"),IF(_xlpm.TextCell&lt;&gt;"",IF(StyleSpaceSplit,IFERROR(IF(FIND(" ",_xlpm.TextCell)&gt;=1,MID(_xlpm.TextCell,1,FIND(" ",_xlpm.TextCell)-1),_xlpm.TextCell),_xlpm.TextCell),_xlpm.TextCell),""))</f>
        <v/>
      </c>
      <c r="X6022" s="60" t="str">
        <f>IF(A6022&lt;&gt;"",IFERROR(IF(FIND(" ",G6022)&gt;=1,MID(G6022,FIND(" ",G6022)+1,LEN(G6022)),""),""),"")</f>
        <v/>
      </c>
      <c r="AC6022" s="51">
        <f>IFERROR(VALUE(MID($C6022,1,2)),0)</f>
        <v>0</v>
      </c>
      <c r="AD6022" s="44">
        <f>IFERROR(VALUE(MID($C6022,4,3)),0)</f>
        <v>0</v>
      </c>
      <c r="AE6022" s="51">
        <f>VALUE(RIGHT("00"&amp;AC6022,2)&amp;RIGHT("000"&amp;AD6022,3))</f>
        <v>0</v>
      </c>
    </row>
    <row r="6023" spans="1:31">
      <c r="A6023" s="60" t="str">
        <f>IF(G6023&amp;Q6023&lt;&gt;"",W6023&amp;Q6023,"")</f>
        <v/>
      </c>
      <c r="B6023" s="85" t="str">
        <f>IF(C6023&lt;&gt;"",LEFT(C6023,9),"")</f>
        <v/>
      </c>
      <c r="V6023" s="60" t="str">
        <f>W6023&amp;H6023</f>
        <v/>
      </c>
      <c r="W6023" s="60" t="str">
        <f>_xlfn.LET(_xlpm.TextCell,TEXT(G6023,"###"),IF(_xlpm.TextCell&lt;&gt;"",IF(StyleSpaceSplit,IFERROR(IF(FIND(" ",_xlpm.TextCell)&gt;=1,MID(_xlpm.TextCell,1,FIND(" ",_xlpm.TextCell)-1),_xlpm.TextCell),_xlpm.TextCell),_xlpm.TextCell),""))</f>
        <v/>
      </c>
      <c r="X6023" s="60" t="str">
        <f>IF(A6023&lt;&gt;"",IFERROR(IF(FIND(" ",G6023)&gt;=1,MID(G6023,FIND(" ",G6023)+1,LEN(G6023)),""),""),"")</f>
        <v/>
      </c>
      <c r="AC6023" s="51">
        <f>IFERROR(VALUE(MID($C6023,1,2)),0)</f>
        <v>0</v>
      </c>
      <c r="AD6023" s="44">
        <f>IFERROR(VALUE(MID($C6023,4,3)),0)</f>
        <v>0</v>
      </c>
      <c r="AE6023" s="51">
        <f>VALUE(RIGHT("00"&amp;AC6023,2)&amp;RIGHT("000"&amp;AD6023,3))</f>
        <v>0</v>
      </c>
    </row>
    <row r="6024" spans="1:31">
      <c r="A6024" s="60" t="str">
        <f>IF(G6024&amp;Q6024&lt;&gt;"",W6024&amp;Q6024,"")</f>
        <v/>
      </c>
      <c r="B6024" s="85" t="str">
        <f>IF(C6024&lt;&gt;"",LEFT(C6024,9),"")</f>
        <v/>
      </c>
      <c r="V6024" s="60" t="str">
        <f>W6024&amp;H6024</f>
        <v/>
      </c>
      <c r="W6024" s="60" t="str">
        <f>_xlfn.LET(_xlpm.TextCell,TEXT(G6024,"###"),IF(_xlpm.TextCell&lt;&gt;"",IF(StyleSpaceSplit,IFERROR(IF(FIND(" ",_xlpm.TextCell)&gt;=1,MID(_xlpm.TextCell,1,FIND(" ",_xlpm.TextCell)-1),_xlpm.TextCell),_xlpm.TextCell),_xlpm.TextCell),""))</f>
        <v/>
      </c>
      <c r="X6024" s="60" t="str">
        <f>IF(A6024&lt;&gt;"",IFERROR(IF(FIND(" ",G6024)&gt;=1,MID(G6024,FIND(" ",G6024)+1,LEN(G6024)),""),""),"")</f>
        <v/>
      </c>
      <c r="AC6024" s="51">
        <f>IFERROR(VALUE(MID($C6024,1,2)),0)</f>
        <v>0</v>
      </c>
      <c r="AD6024" s="44">
        <f>IFERROR(VALUE(MID($C6024,4,3)),0)</f>
        <v>0</v>
      </c>
      <c r="AE6024" s="51">
        <f>VALUE(RIGHT("00"&amp;AC6024,2)&amp;RIGHT("000"&amp;AD6024,3))</f>
        <v>0</v>
      </c>
    </row>
    <row r="6025" spans="1:31">
      <c r="A6025" s="60" t="str">
        <f>IF(G6025&amp;Q6025&lt;&gt;"",W6025&amp;Q6025,"")</f>
        <v/>
      </c>
      <c r="B6025" s="85" t="str">
        <f>IF(C6025&lt;&gt;"",LEFT(C6025,9),"")</f>
        <v/>
      </c>
      <c r="V6025" s="60" t="str">
        <f>W6025&amp;H6025</f>
        <v/>
      </c>
      <c r="W6025" s="60" t="str">
        <f>_xlfn.LET(_xlpm.TextCell,TEXT(G6025,"###"),IF(_xlpm.TextCell&lt;&gt;"",IF(StyleSpaceSplit,IFERROR(IF(FIND(" ",_xlpm.TextCell)&gt;=1,MID(_xlpm.TextCell,1,FIND(" ",_xlpm.TextCell)-1),_xlpm.TextCell),_xlpm.TextCell),_xlpm.TextCell),""))</f>
        <v/>
      </c>
      <c r="X6025" s="60" t="str">
        <f>IF(A6025&lt;&gt;"",IFERROR(IF(FIND(" ",G6025)&gt;=1,MID(G6025,FIND(" ",G6025)+1,LEN(G6025)),""),""),"")</f>
        <v/>
      </c>
      <c r="AC6025" s="51">
        <f>IFERROR(VALUE(MID($C6025,1,2)),0)</f>
        <v>0</v>
      </c>
      <c r="AD6025" s="44">
        <f>IFERROR(VALUE(MID($C6025,4,3)),0)</f>
        <v>0</v>
      </c>
      <c r="AE6025" s="51">
        <f>VALUE(RIGHT("00"&amp;AC6025,2)&amp;RIGHT("000"&amp;AD6025,3))</f>
        <v>0</v>
      </c>
    </row>
    <row r="6026" spans="1:31">
      <c r="A6026" s="60" t="str">
        <f>IF(G6026&amp;Q6026&lt;&gt;"",W6026&amp;Q6026,"")</f>
        <v/>
      </c>
      <c r="B6026" s="85" t="str">
        <f>IF(C6026&lt;&gt;"",LEFT(C6026,9),"")</f>
        <v/>
      </c>
      <c r="V6026" s="60" t="str">
        <f>W6026&amp;H6026</f>
        <v/>
      </c>
      <c r="W6026" s="60" t="str">
        <f>_xlfn.LET(_xlpm.TextCell,TEXT(G6026,"###"),IF(_xlpm.TextCell&lt;&gt;"",IF(StyleSpaceSplit,IFERROR(IF(FIND(" ",_xlpm.TextCell)&gt;=1,MID(_xlpm.TextCell,1,FIND(" ",_xlpm.TextCell)-1),_xlpm.TextCell),_xlpm.TextCell),_xlpm.TextCell),""))</f>
        <v/>
      </c>
      <c r="X6026" s="60" t="str">
        <f>IF(A6026&lt;&gt;"",IFERROR(IF(FIND(" ",G6026)&gt;=1,MID(G6026,FIND(" ",G6026)+1,LEN(G6026)),""),""),"")</f>
        <v/>
      </c>
      <c r="AC6026" s="51">
        <f>IFERROR(VALUE(MID($C6026,1,2)),0)</f>
        <v>0</v>
      </c>
      <c r="AD6026" s="44">
        <f>IFERROR(VALUE(MID($C6026,4,3)),0)</f>
        <v>0</v>
      </c>
      <c r="AE6026" s="51">
        <f>VALUE(RIGHT("00"&amp;AC6026,2)&amp;RIGHT("000"&amp;AD6026,3))</f>
        <v>0</v>
      </c>
    </row>
    <row r="6027" spans="1:31">
      <c r="A6027" s="60" t="str">
        <f>IF(G6027&amp;Q6027&lt;&gt;"",W6027&amp;Q6027,"")</f>
        <v/>
      </c>
      <c r="B6027" s="85" t="str">
        <f>IF(C6027&lt;&gt;"",LEFT(C6027,9),"")</f>
        <v/>
      </c>
      <c r="V6027" s="60" t="str">
        <f>W6027&amp;H6027</f>
        <v/>
      </c>
      <c r="W6027" s="60" t="str">
        <f>_xlfn.LET(_xlpm.TextCell,TEXT(G6027,"###"),IF(_xlpm.TextCell&lt;&gt;"",IF(StyleSpaceSplit,IFERROR(IF(FIND(" ",_xlpm.TextCell)&gt;=1,MID(_xlpm.TextCell,1,FIND(" ",_xlpm.TextCell)-1),_xlpm.TextCell),_xlpm.TextCell),_xlpm.TextCell),""))</f>
        <v/>
      </c>
      <c r="X6027" s="60" t="str">
        <f>IF(A6027&lt;&gt;"",IFERROR(IF(FIND(" ",G6027)&gt;=1,MID(G6027,FIND(" ",G6027)+1,LEN(G6027)),""),""),"")</f>
        <v/>
      </c>
      <c r="AC6027" s="51">
        <f>IFERROR(VALUE(MID($C6027,1,2)),0)</f>
        <v>0</v>
      </c>
      <c r="AD6027" s="44">
        <f>IFERROR(VALUE(MID($C6027,4,3)),0)</f>
        <v>0</v>
      </c>
      <c r="AE6027" s="51">
        <f>VALUE(RIGHT("00"&amp;AC6027,2)&amp;RIGHT("000"&amp;AD6027,3))</f>
        <v>0</v>
      </c>
    </row>
    <row r="6028" spans="1:31">
      <c r="A6028" s="60" t="str">
        <f>IF(G6028&amp;Q6028&lt;&gt;"",W6028&amp;Q6028,"")</f>
        <v/>
      </c>
      <c r="B6028" s="85" t="str">
        <f>IF(C6028&lt;&gt;"",LEFT(C6028,9),"")</f>
        <v/>
      </c>
      <c r="V6028" s="60" t="str">
        <f>W6028&amp;H6028</f>
        <v/>
      </c>
      <c r="W6028" s="60" t="str">
        <f>_xlfn.LET(_xlpm.TextCell,TEXT(G6028,"###"),IF(_xlpm.TextCell&lt;&gt;"",IF(StyleSpaceSplit,IFERROR(IF(FIND(" ",_xlpm.TextCell)&gt;=1,MID(_xlpm.TextCell,1,FIND(" ",_xlpm.TextCell)-1),_xlpm.TextCell),_xlpm.TextCell),_xlpm.TextCell),""))</f>
        <v/>
      </c>
      <c r="X6028" s="60" t="str">
        <f>IF(A6028&lt;&gt;"",IFERROR(IF(FIND(" ",G6028)&gt;=1,MID(G6028,FIND(" ",G6028)+1,LEN(G6028)),""),""),"")</f>
        <v/>
      </c>
      <c r="AC6028" s="51">
        <f>IFERROR(VALUE(MID($C6028,1,2)),0)</f>
        <v>0</v>
      </c>
      <c r="AD6028" s="44">
        <f>IFERROR(VALUE(MID($C6028,4,3)),0)</f>
        <v>0</v>
      </c>
      <c r="AE6028" s="51">
        <f>VALUE(RIGHT("00"&amp;AC6028,2)&amp;RIGHT("000"&amp;AD6028,3))</f>
        <v>0</v>
      </c>
    </row>
    <row r="6029" spans="1:31">
      <c r="A6029" s="60" t="str">
        <f>IF(G6029&amp;Q6029&lt;&gt;"",W6029&amp;Q6029,"")</f>
        <v/>
      </c>
      <c r="B6029" s="85" t="str">
        <f>IF(C6029&lt;&gt;"",LEFT(C6029,9),"")</f>
        <v/>
      </c>
      <c r="V6029" s="60" t="str">
        <f>W6029&amp;H6029</f>
        <v/>
      </c>
      <c r="W6029" s="60" t="str">
        <f>_xlfn.LET(_xlpm.TextCell,TEXT(G6029,"###"),IF(_xlpm.TextCell&lt;&gt;"",IF(StyleSpaceSplit,IFERROR(IF(FIND(" ",_xlpm.TextCell)&gt;=1,MID(_xlpm.TextCell,1,FIND(" ",_xlpm.TextCell)-1),_xlpm.TextCell),_xlpm.TextCell),_xlpm.TextCell),""))</f>
        <v/>
      </c>
      <c r="X6029" s="60" t="str">
        <f>IF(A6029&lt;&gt;"",IFERROR(IF(FIND(" ",G6029)&gt;=1,MID(G6029,FIND(" ",G6029)+1,LEN(G6029)),""),""),"")</f>
        <v/>
      </c>
      <c r="AC6029" s="51">
        <f>IFERROR(VALUE(MID($C6029,1,2)),0)</f>
        <v>0</v>
      </c>
      <c r="AD6029" s="44">
        <f>IFERROR(VALUE(MID($C6029,4,3)),0)</f>
        <v>0</v>
      </c>
      <c r="AE6029" s="51">
        <f>VALUE(RIGHT("00"&amp;AC6029,2)&amp;RIGHT("000"&amp;AD6029,3))</f>
        <v>0</v>
      </c>
    </row>
    <row r="6030" spans="1:31">
      <c r="A6030" s="60" t="str">
        <f>IF(G6030&amp;Q6030&lt;&gt;"",W6030&amp;Q6030,"")</f>
        <v/>
      </c>
      <c r="B6030" s="85" t="str">
        <f>IF(C6030&lt;&gt;"",LEFT(C6030,9),"")</f>
        <v/>
      </c>
      <c r="V6030" s="60" t="str">
        <f>W6030&amp;H6030</f>
        <v/>
      </c>
      <c r="W6030" s="60" t="str">
        <f>_xlfn.LET(_xlpm.TextCell,TEXT(G6030,"###"),IF(_xlpm.TextCell&lt;&gt;"",IF(StyleSpaceSplit,IFERROR(IF(FIND(" ",_xlpm.TextCell)&gt;=1,MID(_xlpm.TextCell,1,FIND(" ",_xlpm.TextCell)-1),_xlpm.TextCell),_xlpm.TextCell),_xlpm.TextCell),""))</f>
        <v/>
      </c>
      <c r="X6030" s="60" t="str">
        <f>IF(A6030&lt;&gt;"",IFERROR(IF(FIND(" ",G6030)&gt;=1,MID(G6030,FIND(" ",G6030)+1,LEN(G6030)),""),""),"")</f>
        <v/>
      </c>
      <c r="AC6030" s="51">
        <f>IFERROR(VALUE(MID($C6030,1,2)),0)</f>
        <v>0</v>
      </c>
      <c r="AD6030" s="44">
        <f>IFERROR(VALUE(MID($C6030,4,3)),0)</f>
        <v>0</v>
      </c>
      <c r="AE6030" s="51">
        <f>VALUE(RIGHT("00"&amp;AC6030,2)&amp;RIGHT("000"&amp;AD6030,3))</f>
        <v>0</v>
      </c>
    </row>
    <row r="6031" spans="1:31">
      <c r="A6031" s="60" t="str">
        <f>IF(G6031&amp;Q6031&lt;&gt;"",W6031&amp;Q6031,"")</f>
        <v/>
      </c>
      <c r="B6031" s="85" t="str">
        <f>IF(C6031&lt;&gt;"",LEFT(C6031,9),"")</f>
        <v/>
      </c>
      <c r="V6031" s="60" t="str">
        <f>W6031&amp;H6031</f>
        <v/>
      </c>
      <c r="W6031" s="60" t="str">
        <f>_xlfn.LET(_xlpm.TextCell,TEXT(G6031,"###"),IF(_xlpm.TextCell&lt;&gt;"",IF(StyleSpaceSplit,IFERROR(IF(FIND(" ",_xlpm.TextCell)&gt;=1,MID(_xlpm.TextCell,1,FIND(" ",_xlpm.TextCell)-1),_xlpm.TextCell),_xlpm.TextCell),_xlpm.TextCell),""))</f>
        <v/>
      </c>
      <c r="X6031" s="60" t="str">
        <f>IF(A6031&lt;&gt;"",IFERROR(IF(FIND(" ",G6031)&gt;=1,MID(G6031,FIND(" ",G6031)+1,LEN(G6031)),""),""),"")</f>
        <v/>
      </c>
      <c r="AC6031" s="51">
        <f>IFERROR(VALUE(MID($C6031,1,2)),0)</f>
        <v>0</v>
      </c>
      <c r="AD6031" s="44">
        <f>IFERROR(VALUE(MID($C6031,4,3)),0)</f>
        <v>0</v>
      </c>
      <c r="AE6031" s="51">
        <f>VALUE(RIGHT("00"&amp;AC6031,2)&amp;RIGHT("000"&amp;AD6031,3))</f>
        <v>0</v>
      </c>
    </row>
    <row r="6032" spans="1:31">
      <c r="A6032" s="60" t="str">
        <f>IF(G6032&amp;Q6032&lt;&gt;"",W6032&amp;Q6032,"")</f>
        <v/>
      </c>
      <c r="B6032" s="85" t="str">
        <f>IF(C6032&lt;&gt;"",LEFT(C6032,9),"")</f>
        <v/>
      </c>
      <c r="V6032" s="60" t="str">
        <f>W6032&amp;H6032</f>
        <v/>
      </c>
      <c r="W6032" s="60" t="str">
        <f>_xlfn.LET(_xlpm.TextCell,TEXT(G6032,"###"),IF(_xlpm.TextCell&lt;&gt;"",IF(StyleSpaceSplit,IFERROR(IF(FIND(" ",_xlpm.TextCell)&gt;=1,MID(_xlpm.TextCell,1,FIND(" ",_xlpm.TextCell)-1),_xlpm.TextCell),_xlpm.TextCell),_xlpm.TextCell),""))</f>
        <v/>
      </c>
      <c r="X6032" s="60" t="str">
        <f>IF(A6032&lt;&gt;"",IFERROR(IF(FIND(" ",G6032)&gt;=1,MID(G6032,FIND(" ",G6032)+1,LEN(G6032)),""),""),"")</f>
        <v/>
      </c>
      <c r="AC6032" s="51">
        <f>IFERROR(VALUE(MID($C6032,1,2)),0)</f>
        <v>0</v>
      </c>
      <c r="AD6032" s="44">
        <f>IFERROR(VALUE(MID($C6032,4,3)),0)</f>
        <v>0</v>
      </c>
      <c r="AE6032" s="51">
        <f>VALUE(RIGHT("00"&amp;AC6032,2)&amp;RIGHT("000"&amp;AD6032,3))</f>
        <v>0</v>
      </c>
    </row>
    <row r="6033" spans="1:31">
      <c r="A6033" s="60" t="str">
        <f>IF(G6033&amp;Q6033&lt;&gt;"",W6033&amp;Q6033,"")</f>
        <v/>
      </c>
      <c r="B6033" s="85" t="str">
        <f>IF(C6033&lt;&gt;"",LEFT(C6033,9),"")</f>
        <v/>
      </c>
      <c r="V6033" s="60" t="str">
        <f>W6033&amp;H6033</f>
        <v/>
      </c>
      <c r="W6033" s="60" t="str">
        <f>_xlfn.LET(_xlpm.TextCell,TEXT(G6033,"###"),IF(_xlpm.TextCell&lt;&gt;"",IF(StyleSpaceSplit,IFERROR(IF(FIND(" ",_xlpm.TextCell)&gt;=1,MID(_xlpm.TextCell,1,FIND(" ",_xlpm.TextCell)-1),_xlpm.TextCell),_xlpm.TextCell),_xlpm.TextCell),""))</f>
        <v/>
      </c>
      <c r="X6033" s="60" t="str">
        <f>IF(A6033&lt;&gt;"",IFERROR(IF(FIND(" ",G6033)&gt;=1,MID(G6033,FIND(" ",G6033)+1,LEN(G6033)),""),""),"")</f>
        <v/>
      </c>
      <c r="AC6033" s="51">
        <f>IFERROR(VALUE(MID($C6033,1,2)),0)</f>
        <v>0</v>
      </c>
      <c r="AD6033" s="44">
        <f>IFERROR(VALUE(MID($C6033,4,3)),0)</f>
        <v>0</v>
      </c>
      <c r="AE6033" s="51">
        <f>VALUE(RIGHT("00"&amp;AC6033,2)&amp;RIGHT("000"&amp;AD6033,3))</f>
        <v>0</v>
      </c>
    </row>
    <row r="6034" spans="1:31">
      <c r="A6034" s="60" t="str">
        <f>IF(G6034&amp;Q6034&lt;&gt;"",W6034&amp;Q6034,"")</f>
        <v/>
      </c>
      <c r="B6034" s="85" t="str">
        <f>IF(C6034&lt;&gt;"",LEFT(C6034,9),"")</f>
        <v/>
      </c>
      <c r="V6034" s="60" t="str">
        <f>W6034&amp;H6034</f>
        <v/>
      </c>
      <c r="W6034" s="60" t="str">
        <f>_xlfn.LET(_xlpm.TextCell,TEXT(G6034,"###"),IF(_xlpm.TextCell&lt;&gt;"",IF(StyleSpaceSplit,IFERROR(IF(FIND(" ",_xlpm.TextCell)&gt;=1,MID(_xlpm.TextCell,1,FIND(" ",_xlpm.TextCell)-1),_xlpm.TextCell),_xlpm.TextCell),_xlpm.TextCell),""))</f>
        <v/>
      </c>
      <c r="X6034" s="60" t="str">
        <f>IF(A6034&lt;&gt;"",IFERROR(IF(FIND(" ",G6034)&gt;=1,MID(G6034,FIND(" ",G6034)+1,LEN(G6034)),""),""),"")</f>
        <v/>
      </c>
      <c r="AC6034" s="51">
        <f>IFERROR(VALUE(MID($C6034,1,2)),0)</f>
        <v>0</v>
      </c>
      <c r="AD6034" s="44">
        <f>IFERROR(VALUE(MID($C6034,4,3)),0)</f>
        <v>0</v>
      </c>
      <c r="AE6034" s="51">
        <f>VALUE(RIGHT("00"&amp;AC6034,2)&amp;RIGHT("000"&amp;AD6034,3))</f>
        <v>0</v>
      </c>
    </row>
    <row r="6035" spans="1:31">
      <c r="A6035" s="60" t="str">
        <f>IF(G6035&amp;Q6035&lt;&gt;"",W6035&amp;Q6035,"")</f>
        <v/>
      </c>
      <c r="B6035" s="85" t="str">
        <f>IF(C6035&lt;&gt;"",LEFT(C6035,9),"")</f>
        <v/>
      </c>
      <c r="V6035" s="60" t="str">
        <f>W6035&amp;H6035</f>
        <v/>
      </c>
      <c r="W6035" s="60" t="str">
        <f>_xlfn.LET(_xlpm.TextCell,TEXT(G6035,"###"),IF(_xlpm.TextCell&lt;&gt;"",IF(StyleSpaceSplit,IFERROR(IF(FIND(" ",_xlpm.TextCell)&gt;=1,MID(_xlpm.TextCell,1,FIND(" ",_xlpm.TextCell)-1),_xlpm.TextCell),_xlpm.TextCell),_xlpm.TextCell),""))</f>
        <v/>
      </c>
      <c r="X6035" s="60" t="str">
        <f>IF(A6035&lt;&gt;"",IFERROR(IF(FIND(" ",G6035)&gt;=1,MID(G6035,FIND(" ",G6035)+1,LEN(G6035)),""),""),"")</f>
        <v/>
      </c>
      <c r="AC6035" s="51">
        <f>IFERROR(VALUE(MID($C6035,1,2)),0)</f>
        <v>0</v>
      </c>
      <c r="AD6035" s="44">
        <f>IFERROR(VALUE(MID($C6035,4,3)),0)</f>
        <v>0</v>
      </c>
      <c r="AE6035" s="51">
        <f>VALUE(RIGHT("00"&amp;AC6035,2)&amp;RIGHT("000"&amp;AD6035,3))</f>
        <v>0</v>
      </c>
    </row>
    <row r="6036" spans="1:31">
      <c r="A6036" s="60" t="str">
        <f>IF(G6036&amp;Q6036&lt;&gt;"",W6036&amp;Q6036,"")</f>
        <v/>
      </c>
      <c r="B6036" s="85" t="str">
        <f>IF(C6036&lt;&gt;"",LEFT(C6036,9),"")</f>
        <v/>
      </c>
      <c r="V6036" s="60" t="str">
        <f>W6036&amp;H6036</f>
        <v/>
      </c>
      <c r="W6036" s="60" t="str">
        <f>_xlfn.LET(_xlpm.TextCell,TEXT(G6036,"###"),IF(_xlpm.TextCell&lt;&gt;"",IF(StyleSpaceSplit,IFERROR(IF(FIND(" ",_xlpm.TextCell)&gt;=1,MID(_xlpm.TextCell,1,FIND(" ",_xlpm.TextCell)-1),_xlpm.TextCell),_xlpm.TextCell),_xlpm.TextCell),""))</f>
        <v/>
      </c>
      <c r="X6036" s="60" t="str">
        <f>IF(A6036&lt;&gt;"",IFERROR(IF(FIND(" ",G6036)&gt;=1,MID(G6036,FIND(" ",G6036)+1,LEN(G6036)),""),""),"")</f>
        <v/>
      </c>
      <c r="AC6036" s="51">
        <f>IFERROR(VALUE(MID($C6036,1,2)),0)</f>
        <v>0</v>
      </c>
      <c r="AD6036" s="44">
        <f>IFERROR(VALUE(MID($C6036,4,3)),0)</f>
        <v>0</v>
      </c>
      <c r="AE6036" s="51">
        <f>VALUE(RIGHT("00"&amp;AC6036,2)&amp;RIGHT("000"&amp;AD6036,3))</f>
        <v>0</v>
      </c>
    </row>
    <row r="6037" spans="1:31">
      <c r="A6037" s="60" t="str">
        <f>IF(G6037&amp;Q6037&lt;&gt;"",W6037&amp;Q6037,"")</f>
        <v/>
      </c>
      <c r="B6037" s="85" t="str">
        <f>IF(C6037&lt;&gt;"",LEFT(C6037,9),"")</f>
        <v/>
      </c>
      <c r="V6037" s="60" t="str">
        <f>W6037&amp;H6037</f>
        <v/>
      </c>
      <c r="W6037" s="60" t="str">
        <f>_xlfn.LET(_xlpm.TextCell,TEXT(G6037,"###"),IF(_xlpm.TextCell&lt;&gt;"",IF(StyleSpaceSplit,IFERROR(IF(FIND(" ",_xlpm.TextCell)&gt;=1,MID(_xlpm.TextCell,1,FIND(" ",_xlpm.TextCell)-1),_xlpm.TextCell),_xlpm.TextCell),_xlpm.TextCell),""))</f>
        <v/>
      </c>
      <c r="X6037" s="60" t="str">
        <f>IF(A6037&lt;&gt;"",IFERROR(IF(FIND(" ",G6037)&gt;=1,MID(G6037,FIND(" ",G6037)+1,LEN(G6037)),""),""),"")</f>
        <v/>
      </c>
      <c r="AC6037" s="51">
        <f>IFERROR(VALUE(MID($C6037,1,2)),0)</f>
        <v>0</v>
      </c>
      <c r="AD6037" s="44">
        <f>IFERROR(VALUE(MID($C6037,4,3)),0)</f>
        <v>0</v>
      </c>
      <c r="AE6037" s="51">
        <f>VALUE(RIGHT("00"&amp;AC6037,2)&amp;RIGHT("000"&amp;AD6037,3))</f>
        <v>0</v>
      </c>
    </row>
    <row r="6038" spans="1:31">
      <c r="A6038" s="60" t="str">
        <f>IF(G6038&amp;Q6038&lt;&gt;"",W6038&amp;Q6038,"")</f>
        <v/>
      </c>
      <c r="B6038" s="85" t="str">
        <f>IF(C6038&lt;&gt;"",LEFT(C6038,9),"")</f>
        <v/>
      </c>
      <c r="V6038" s="60" t="str">
        <f>W6038&amp;H6038</f>
        <v/>
      </c>
      <c r="W6038" s="60" t="str">
        <f>_xlfn.LET(_xlpm.TextCell,TEXT(G6038,"###"),IF(_xlpm.TextCell&lt;&gt;"",IF(StyleSpaceSplit,IFERROR(IF(FIND(" ",_xlpm.TextCell)&gt;=1,MID(_xlpm.TextCell,1,FIND(" ",_xlpm.TextCell)-1),_xlpm.TextCell),_xlpm.TextCell),_xlpm.TextCell),""))</f>
        <v/>
      </c>
      <c r="X6038" s="60" t="str">
        <f>IF(A6038&lt;&gt;"",IFERROR(IF(FIND(" ",G6038)&gt;=1,MID(G6038,FIND(" ",G6038)+1,LEN(G6038)),""),""),"")</f>
        <v/>
      </c>
      <c r="AC6038" s="51">
        <f>IFERROR(VALUE(MID($C6038,1,2)),0)</f>
        <v>0</v>
      </c>
      <c r="AD6038" s="44">
        <f>IFERROR(VALUE(MID($C6038,4,3)),0)</f>
        <v>0</v>
      </c>
      <c r="AE6038" s="51">
        <f>VALUE(RIGHT("00"&amp;AC6038,2)&amp;RIGHT("000"&amp;AD6038,3))</f>
        <v>0</v>
      </c>
    </row>
    <row r="6039" spans="1:31">
      <c r="A6039" s="60" t="str">
        <f>IF(G6039&amp;Q6039&lt;&gt;"",W6039&amp;Q6039,"")</f>
        <v/>
      </c>
      <c r="B6039" s="85" t="str">
        <f>IF(C6039&lt;&gt;"",LEFT(C6039,9),"")</f>
        <v/>
      </c>
      <c r="V6039" s="60" t="str">
        <f>W6039&amp;H6039</f>
        <v/>
      </c>
      <c r="W6039" s="60" t="str">
        <f>_xlfn.LET(_xlpm.TextCell,TEXT(G6039,"###"),IF(_xlpm.TextCell&lt;&gt;"",IF(StyleSpaceSplit,IFERROR(IF(FIND(" ",_xlpm.TextCell)&gt;=1,MID(_xlpm.TextCell,1,FIND(" ",_xlpm.TextCell)-1),_xlpm.TextCell),_xlpm.TextCell),_xlpm.TextCell),""))</f>
        <v/>
      </c>
      <c r="X6039" s="60" t="str">
        <f>IF(A6039&lt;&gt;"",IFERROR(IF(FIND(" ",G6039)&gt;=1,MID(G6039,FIND(" ",G6039)+1,LEN(G6039)),""),""),"")</f>
        <v/>
      </c>
      <c r="AC6039" s="51">
        <f>IFERROR(VALUE(MID($C6039,1,2)),0)</f>
        <v>0</v>
      </c>
      <c r="AD6039" s="44">
        <f>IFERROR(VALUE(MID($C6039,4,3)),0)</f>
        <v>0</v>
      </c>
      <c r="AE6039" s="51">
        <f>VALUE(RIGHT("00"&amp;AC6039,2)&amp;RIGHT("000"&amp;AD6039,3))</f>
        <v>0</v>
      </c>
    </row>
    <row r="6040" spans="1:31">
      <c r="A6040" s="60" t="str">
        <f>IF(G6040&amp;Q6040&lt;&gt;"",W6040&amp;Q6040,"")</f>
        <v/>
      </c>
      <c r="B6040" s="85" t="str">
        <f>IF(C6040&lt;&gt;"",LEFT(C6040,9),"")</f>
        <v/>
      </c>
      <c r="V6040" s="60" t="str">
        <f>W6040&amp;H6040</f>
        <v/>
      </c>
      <c r="W6040" s="60" t="str">
        <f>_xlfn.LET(_xlpm.TextCell,TEXT(G6040,"###"),IF(_xlpm.TextCell&lt;&gt;"",IF(StyleSpaceSplit,IFERROR(IF(FIND(" ",_xlpm.TextCell)&gt;=1,MID(_xlpm.TextCell,1,FIND(" ",_xlpm.TextCell)-1),_xlpm.TextCell),_xlpm.TextCell),_xlpm.TextCell),""))</f>
        <v/>
      </c>
      <c r="X6040" s="60" t="str">
        <f>IF(A6040&lt;&gt;"",IFERROR(IF(FIND(" ",G6040)&gt;=1,MID(G6040,FIND(" ",G6040)+1,LEN(G6040)),""),""),"")</f>
        <v/>
      </c>
      <c r="AC6040" s="51">
        <f>IFERROR(VALUE(MID($C6040,1,2)),0)</f>
        <v>0</v>
      </c>
      <c r="AD6040" s="44">
        <f>IFERROR(VALUE(MID($C6040,4,3)),0)</f>
        <v>0</v>
      </c>
      <c r="AE6040" s="51">
        <f>VALUE(RIGHT("00"&amp;AC6040,2)&amp;RIGHT("000"&amp;AD6040,3))</f>
        <v>0</v>
      </c>
    </row>
    <row r="6041" spans="1:31">
      <c r="A6041" s="60" t="str">
        <f>IF(G6041&amp;Q6041&lt;&gt;"",W6041&amp;Q6041,"")</f>
        <v/>
      </c>
      <c r="B6041" s="85" t="str">
        <f>IF(C6041&lt;&gt;"",LEFT(C6041,9),"")</f>
        <v/>
      </c>
      <c r="V6041" s="60" t="str">
        <f>W6041&amp;H6041</f>
        <v/>
      </c>
      <c r="W6041" s="60" t="str">
        <f>_xlfn.LET(_xlpm.TextCell,TEXT(G6041,"###"),IF(_xlpm.TextCell&lt;&gt;"",IF(StyleSpaceSplit,IFERROR(IF(FIND(" ",_xlpm.TextCell)&gt;=1,MID(_xlpm.TextCell,1,FIND(" ",_xlpm.TextCell)-1),_xlpm.TextCell),_xlpm.TextCell),_xlpm.TextCell),""))</f>
        <v/>
      </c>
      <c r="X6041" s="60" t="str">
        <f>IF(A6041&lt;&gt;"",IFERROR(IF(FIND(" ",G6041)&gt;=1,MID(G6041,FIND(" ",G6041)+1,LEN(G6041)),""),""),"")</f>
        <v/>
      </c>
      <c r="AC6041" s="51">
        <f>IFERROR(VALUE(MID($C6041,1,2)),0)</f>
        <v>0</v>
      </c>
      <c r="AD6041" s="44">
        <f>IFERROR(VALUE(MID($C6041,4,3)),0)</f>
        <v>0</v>
      </c>
      <c r="AE6041" s="51">
        <f>VALUE(RIGHT("00"&amp;AC6041,2)&amp;RIGHT("000"&amp;AD6041,3))</f>
        <v>0</v>
      </c>
    </row>
    <row r="6042" spans="1:31">
      <c r="A6042" s="60" t="str">
        <f>IF(G6042&amp;Q6042&lt;&gt;"",W6042&amp;Q6042,"")</f>
        <v/>
      </c>
      <c r="B6042" s="85" t="str">
        <f>IF(C6042&lt;&gt;"",LEFT(C6042,9),"")</f>
        <v/>
      </c>
      <c r="V6042" s="60" t="str">
        <f>W6042&amp;H6042</f>
        <v/>
      </c>
      <c r="W6042" s="60" t="str">
        <f>_xlfn.LET(_xlpm.TextCell,TEXT(G6042,"###"),IF(_xlpm.TextCell&lt;&gt;"",IF(StyleSpaceSplit,IFERROR(IF(FIND(" ",_xlpm.TextCell)&gt;=1,MID(_xlpm.TextCell,1,FIND(" ",_xlpm.TextCell)-1),_xlpm.TextCell),_xlpm.TextCell),_xlpm.TextCell),""))</f>
        <v/>
      </c>
      <c r="X6042" s="60" t="str">
        <f>IF(A6042&lt;&gt;"",IFERROR(IF(FIND(" ",G6042)&gt;=1,MID(G6042,FIND(" ",G6042)+1,LEN(G6042)),""),""),"")</f>
        <v/>
      </c>
      <c r="AC6042" s="51">
        <f>IFERROR(VALUE(MID($C6042,1,2)),0)</f>
        <v>0</v>
      </c>
      <c r="AD6042" s="44">
        <f>IFERROR(VALUE(MID($C6042,4,3)),0)</f>
        <v>0</v>
      </c>
      <c r="AE6042" s="51">
        <f>VALUE(RIGHT("00"&amp;AC6042,2)&amp;RIGHT("000"&amp;AD6042,3))</f>
        <v>0</v>
      </c>
    </row>
    <row r="6043" spans="1:31">
      <c r="A6043" s="60" t="str">
        <f>IF(G6043&amp;Q6043&lt;&gt;"",W6043&amp;Q6043,"")</f>
        <v/>
      </c>
      <c r="B6043" s="85" t="str">
        <f>IF(C6043&lt;&gt;"",LEFT(C6043,9),"")</f>
        <v/>
      </c>
      <c r="V6043" s="60" t="str">
        <f>W6043&amp;H6043</f>
        <v/>
      </c>
      <c r="W6043" s="60" t="str">
        <f>_xlfn.LET(_xlpm.TextCell,TEXT(G6043,"###"),IF(_xlpm.TextCell&lt;&gt;"",IF(StyleSpaceSplit,IFERROR(IF(FIND(" ",_xlpm.TextCell)&gt;=1,MID(_xlpm.TextCell,1,FIND(" ",_xlpm.TextCell)-1),_xlpm.TextCell),_xlpm.TextCell),_xlpm.TextCell),""))</f>
        <v/>
      </c>
      <c r="X6043" s="60" t="str">
        <f>IF(A6043&lt;&gt;"",IFERROR(IF(FIND(" ",G6043)&gt;=1,MID(G6043,FIND(" ",G6043)+1,LEN(G6043)),""),""),"")</f>
        <v/>
      </c>
      <c r="AC6043" s="51">
        <f>IFERROR(VALUE(MID($C6043,1,2)),0)</f>
        <v>0</v>
      </c>
      <c r="AD6043" s="44">
        <f>IFERROR(VALUE(MID($C6043,4,3)),0)</f>
        <v>0</v>
      </c>
      <c r="AE6043" s="51">
        <f>VALUE(RIGHT("00"&amp;AC6043,2)&amp;RIGHT("000"&amp;AD6043,3))</f>
        <v>0</v>
      </c>
    </row>
    <row r="6044" spans="1:31">
      <c r="A6044" s="60" t="str">
        <f>IF(G6044&amp;Q6044&lt;&gt;"",W6044&amp;Q6044,"")</f>
        <v/>
      </c>
      <c r="B6044" s="85" t="str">
        <f>IF(C6044&lt;&gt;"",LEFT(C6044,9),"")</f>
        <v/>
      </c>
      <c r="V6044" s="60" t="str">
        <f>W6044&amp;H6044</f>
        <v/>
      </c>
      <c r="W6044" s="60" t="str">
        <f>_xlfn.LET(_xlpm.TextCell,TEXT(G6044,"###"),IF(_xlpm.TextCell&lt;&gt;"",IF(StyleSpaceSplit,IFERROR(IF(FIND(" ",_xlpm.TextCell)&gt;=1,MID(_xlpm.TextCell,1,FIND(" ",_xlpm.TextCell)-1),_xlpm.TextCell),_xlpm.TextCell),_xlpm.TextCell),""))</f>
        <v/>
      </c>
      <c r="X6044" s="60" t="str">
        <f>IF(A6044&lt;&gt;"",IFERROR(IF(FIND(" ",G6044)&gt;=1,MID(G6044,FIND(" ",G6044)+1,LEN(G6044)),""),""),"")</f>
        <v/>
      </c>
      <c r="AC6044" s="51">
        <f>IFERROR(VALUE(MID($C6044,1,2)),0)</f>
        <v>0</v>
      </c>
      <c r="AD6044" s="44">
        <f>IFERROR(VALUE(MID($C6044,4,3)),0)</f>
        <v>0</v>
      </c>
      <c r="AE6044" s="51">
        <f>VALUE(RIGHT("00"&amp;AC6044,2)&amp;RIGHT("000"&amp;AD6044,3))</f>
        <v>0</v>
      </c>
    </row>
    <row r="6045" spans="1:31">
      <c r="A6045" s="60" t="str">
        <f>IF(G6045&amp;Q6045&lt;&gt;"",W6045&amp;Q6045,"")</f>
        <v/>
      </c>
      <c r="B6045" s="85" t="str">
        <f>IF(C6045&lt;&gt;"",LEFT(C6045,9),"")</f>
        <v/>
      </c>
      <c r="V6045" s="60" t="str">
        <f>W6045&amp;H6045</f>
        <v/>
      </c>
      <c r="W6045" s="60" t="str">
        <f>_xlfn.LET(_xlpm.TextCell,TEXT(G6045,"###"),IF(_xlpm.TextCell&lt;&gt;"",IF(StyleSpaceSplit,IFERROR(IF(FIND(" ",_xlpm.TextCell)&gt;=1,MID(_xlpm.TextCell,1,FIND(" ",_xlpm.TextCell)-1),_xlpm.TextCell),_xlpm.TextCell),_xlpm.TextCell),""))</f>
        <v/>
      </c>
      <c r="X6045" s="60" t="str">
        <f>IF(A6045&lt;&gt;"",IFERROR(IF(FIND(" ",G6045)&gt;=1,MID(G6045,FIND(" ",G6045)+1,LEN(G6045)),""),""),"")</f>
        <v/>
      </c>
      <c r="AC6045" s="51">
        <f>IFERROR(VALUE(MID($C6045,1,2)),0)</f>
        <v>0</v>
      </c>
      <c r="AD6045" s="44">
        <f>IFERROR(VALUE(MID($C6045,4,3)),0)</f>
        <v>0</v>
      </c>
      <c r="AE6045" s="51">
        <f>VALUE(RIGHT("00"&amp;AC6045,2)&amp;RIGHT("000"&amp;AD6045,3))</f>
        <v>0</v>
      </c>
    </row>
    <row r="6046" spans="1:31">
      <c r="A6046" s="60" t="str">
        <f>IF(G6046&amp;Q6046&lt;&gt;"",W6046&amp;Q6046,"")</f>
        <v/>
      </c>
      <c r="B6046" s="85" t="str">
        <f>IF(C6046&lt;&gt;"",LEFT(C6046,9),"")</f>
        <v/>
      </c>
      <c r="V6046" s="60" t="str">
        <f>W6046&amp;H6046</f>
        <v/>
      </c>
      <c r="W6046" s="60" t="str">
        <f>_xlfn.LET(_xlpm.TextCell,TEXT(G6046,"###"),IF(_xlpm.TextCell&lt;&gt;"",IF(StyleSpaceSplit,IFERROR(IF(FIND(" ",_xlpm.TextCell)&gt;=1,MID(_xlpm.TextCell,1,FIND(" ",_xlpm.TextCell)-1),_xlpm.TextCell),_xlpm.TextCell),_xlpm.TextCell),""))</f>
        <v/>
      </c>
      <c r="X6046" s="60" t="str">
        <f>IF(A6046&lt;&gt;"",IFERROR(IF(FIND(" ",G6046)&gt;=1,MID(G6046,FIND(" ",G6046)+1,LEN(G6046)),""),""),"")</f>
        <v/>
      </c>
      <c r="AC6046" s="51">
        <f>IFERROR(VALUE(MID($C6046,1,2)),0)</f>
        <v>0</v>
      </c>
      <c r="AD6046" s="44">
        <f>IFERROR(VALUE(MID($C6046,4,3)),0)</f>
        <v>0</v>
      </c>
      <c r="AE6046" s="51">
        <f>VALUE(RIGHT("00"&amp;AC6046,2)&amp;RIGHT("000"&amp;AD6046,3))</f>
        <v>0</v>
      </c>
    </row>
    <row r="6047" spans="1:31">
      <c r="A6047" s="60" t="str">
        <f>IF(G6047&amp;Q6047&lt;&gt;"",W6047&amp;Q6047,"")</f>
        <v/>
      </c>
      <c r="B6047" s="85" t="str">
        <f>IF(C6047&lt;&gt;"",LEFT(C6047,9),"")</f>
        <v/>
      </c>
      <c r="V6047" s="60" t="str">
        <f>W6047&amp;H6047</f>
        <v/>
      </c>
      <c r="W6047" s="60" t="str">
        <f>_xlfn.LET(_xlpm.TextCell,TEXT(G6047,"###"),IF(_xlpm.TextCell&lt;&gt;"",IF(StyleSpaceSplit,IFERROR(IF(FIND(" ",_xlpm.TextCell)&gt;=1,MID(_xlpm.TextCell,1,FIND(" ",_xlpm.TextCell)-1),_xlpm.TextCell),_xlpm.TextCell),_xlpm.TextCell),""))</f>
        <v/>
      </c>
      <c r="X6047" s="60" t="str">
        <f>IF(A6047&lt;&gt;"",IFERROR(IF(FIND(" ",G6047)&gt;=1,MID(G6047,FIND(" ",G6047)+1,LEN(G6047)),""),""),"")</f>
        <v/>
      </c>
      <c r="AC6047" s="51">
        <f>IFERROR(VALUE(MID($C6047,1,2)),0)</f>
        <v>0</v>
      </c>
      <c r="AD6047" s="44">
        <f>IFERROR(VALUE(MID($C6047,4,3)),0)</f>
        <v>0</v>
      </c>
      <c r="AE6047" s="51">
        <f>VALUE(RIGHT("00"&amp;AC6047,2)&amp;RIGHT("000"&amp;AD6047,3))</f>
        <v>0</v>
      </c>
    </row>
    <row r="6048" spans="1:31">
      <c r="A6048" s="60" t="str">
        <f>IF(G6048&amp;Q6048&lt;&gt;"",W6048&amp;Q6048,"")</f>
        <v/>
      </c>
      <c r="B6048" s="85" t="str">
        <f>IF(C6048&lt;&gt;"",LEFT(C6048,9),"")</f>
        <v/>
      </c>
      <c r="V6048" s="60" t="str">
        <f>W6048&amp;H6048</f>
        <v/>
      </c>
      <c r="W6048" s="60" t="str">
        <f>_xlfn.LET(_xlpm.TextCell,TEXT(G6048,"###"),IF(_xlpm.TextCell&lt;&gt;"",IF(StyleSpaceSplit,IFERROR(IF(FIND(" ",_xlpm.TextCell)&gt;=1,MID(_xlpm.TextCell,1,FIND(" ",_xlpm.TextCell)-1),_xlpm.TextCell),_xlpm.TextCell),_xlpm.TextCell),""))</f>
        <v/>
      </c>
      <c r="X6048" s="60" t="str">
        <f>IF(A6048&lt;&gt;"",IFERROR(IF(FIND(" ",G6048)&gt;=1,MID(G6048,FIND(" ",G6048)+1,LEN(G6048)),""),""),"")</f>
        <v/>
      </c>
      <c r="AC6048" s="51">
        <f>IFERROR(VALUE(MID($C6048,1,2)),0)</f>
        <v>0</v>
      </c>
      <c r="AD6048" s="44">
        <f>IFERROR(VALUE(MID($C6048,4,3)),0)</f>
        <v>0</v>
      </c>
      <c r="AE6048" s="51">
        <f>VALUE(RIGHT("00"&amp;AC6048,2)&amp;RIGHT("000"&amp;AD6048,3))</f>
        <v>0</v>
      </c>
    </row>
    <row r="6049" spans="1:31">
      <c r="A6049" s="60" t="str">
        <f>IF(G6049&amp;Q6049&lt;&gt;"",W6049&amp;Q6049,"")</f>
        <v/>
      </c>
      <c r="B6049" s="85" t="str">
        <f>IF(C6049&lt;&gt;"",LEFT(C6049,9),"")</f>
        <v/>
      </c>
      <c r="V6049" s="60" t="str">
        <f>W6049&amp;H6049</f>
        <v/>
      </c>
      <c r="W6049" s="60" t="str">
        <f>_xlfn.LET(_xlpm.TextCell,TEXT(G6049,"###"),IF(_xlpm.TextCell&lt;&gt;"",IF(StyleSpaceSplit,IFERROR(IF(FIND(" ",_xlpm.TextCell)&gt;=1,MID(_xlpm.TextCell,1,FIND(" ",_xlpm.TextCell)-1),_xlpm.TextCell),_xlpm.TextCell),_xlpm.TextCell),""))</f>
        <v/>
      </c>
      <c r="X6049" s="60" t="str">
        <f>IF(A6049&lt;&gt;"",IFERROR(IF(FIND(" ",G6049)&gt;=1,MID(G6049,FIND(" ",G6049)+1,LEN(G6049)),""),""),"")</f>
        <v/>
      </c>
      <c r="AC6049" s="51">
        <f>IFERROR(VALUE(MID($C6049,1,2)),0)</f>
        <v>0</v>
      </c>
      <c r="AD6049" s="44">
        <f>IFERROR(VALUE(MID($C6049,4,3)),0)</f>
        <v>0</v>
      </c>
      <c r="AE6049" s="51">
        <f>VALUE(RIGHT("00"&amp;AC6049,2)&amp;RIGHT("000"&amp;AD6049,3))</f>
        <v>0</v>
      </c>
    </row>
    <row r="6050" spans="1:31">
      <c r="A6050" s="60" t="str">
        <f>IF(G6050&amp;Q6050&lt;&gt;"",W6050&amp;Q6050,"")</f>
        <v/>
      </c>
      <c r="B6050" s="85" t="str">
        <f>IF(C6050&lt;&gt;"",LEFT(C6050,9),"")</f>
        <v/>
      </c>
      <c r="V6050" s="60" t="str">
        <f>W6050&amp;H6050</f>
        <v/>
      </c>
      <c r="W6050" s="60" t="str">
        <f>_xlfn.LET(_xlpm.TextCell,TEXT(G6050,"###"),IF(_xlpm.TextCell&lt;&gt;"",IF(StyleSpaceSplit,IFERROR(IF(FIND(" ",_xlpm.TextCell)&gt;=1,MID(_xlpm.TextCell,1,FIND(" ",_xlpm.TextCell)-1),_xlpm.TextCell),_xlpm.TextCell),_xlpm.TextCell),""))</f>
        <v/>
      </c>
      <c r="X6050" s="60" t="str">
        <f>IF(A6050&lt;&gt;"",IFERROR(IF(FIND(" ",G6050)&gt;=1,MID(G6050,FIND(" ",G6050)+1,LEN(G6050)),""),""),"")</f>
        <v/>
      </c>
      <c r="AC6050" s="51">
        <f>IFERROR(VALUE(MID($C6050,1,2)),0)</f>
        <v>0</v>
      </c>
      <c r="AD6050" s="44">
        <f>IFERROR(VALUE(MID($C6050,4,3)),0)</f>
        <v>0</v>
      </c>
      <c r="AE6050" s="51">
        <f>VALUE(RIGHT("00"&amp;AC6050,2)&amp;RIGHT("000"&amp;AD6050,3))</f>
        <v>0</v>
      </c>
    </row>
    <row r="6051" spans="1:31">
      <c r="A6051" s="60" t="str">
        <f>IF(G6051&amp;Q6051&lt;&gt;"",W6051&amp;Q6051,"")</f>
        <v/>
      </c>
      <c r="B6051" s="85" t="str">
        <f>IF(C6051&lt;&gt;"",LEFT(C6051,9),"")</f>
        <v/>
      </c>
      <c r="V6051" s="60" t="str">
        <f>W6051&amp;H6051</f>
        <v/>
      </c>
      <c r="W6051" s="60" t="str">
        <f>_xlfn.LET(_xlpm.TextCell,TEXT(G6051,"###"),IF(_xlpm.TextCell&lt;&gt;"",IF(StyleSpaceSplit,IFERROR(IF(FIND(" ",_xlpm.TextCell)&gt;=1,MID(_xlpm.TextCell,1,FIND(" ",_xlpm.TextCell)-1),_xlpm.TextCell),_xlpm.TextCell),_xlpm.TextCell),""))</f>
        <v/>
      </c>
      <c r="X6051" s="60" t="str">
        <f>IF(A6051&lt;&gt;"",IFERROR(IF(FIND(" ",G6051)&gt;=1,MID(G6051,FIND(" ",G6051)+1,LEN(G6051)),""),""),"")</f>
        <v/>
      </c>
      <c r="AC6051" s="51">
        <f>IFERROR(VALUE(MID($C6051,1,2)),0)</f>
        <v>0</v>
      </c>
      <c r="AD6051" s="44">
        <f>IFERROR(VALUE(MID($C6051,4,3)),0)</f>
        <v>0</v>
      </c>
      <c r="AE6051" s="51">
        <f>VALUE(RIGHT("00"&amp;AC6051,2)&amp;RIGHT("000"&amp;AD6051,3))</f>
        <v>0</v>
      </c>
    </row>
    <row r="6052" spans="1:31">
      <c r="A6052" s="60" t="str">
        <f>IF(G6052&amp;Q6052&lt;&gt;"",W6052&amp;Q6052,"")</f>
        <v/>
      </c>
      <c r="B6052" s="85" t="str">
        <f>IF(C6052&lt;&gt;"",LEFT(C6052,9),"")</f>
        <v/>
      </c>
      <c r="V6052" s="60" t="str">
        <f>W6052&amp;H6052</f>
        <v/>
      </c>
      <c r="W6052" s="60" t="str">
        <f>_xlfn.LET(_xlpm.TextCell,TEXT(G6052,"###"),IF(_xlpm.TextCell&lt;&gt;"",IF(StyleSpaceSplit,IFERROR(IF(FIND(" ",_xlpm.TextCell)&gt;=1,MID(_xlpm.TextCell,1,FIND(" ",_xlpm.TextCell)-1),_xlpm.TextCell),_xlpm.TextCell),_xlpm.TextCell),""))</f>
        <v/>
      </c>
      <c r="X6052" s="60" t="str">
        <f>IF(A6052&lt;&gt;"",IFERROR(IF(FIND(" ",G6052)&gt;=1,MID(G6052,FIND(" ",G6052)+1,LEN(G6052)),""),""),"")</f>
        <v/>
      </c>
      <c r="AC6052" s="51">
        <f>IFERROR(VALUE(MID($C6052,1,2)),0)</f>
        <v>0</v>
      </c>
      <c r="AD6052" s="44">
        <f>IFERROR(VALUE(MID($C6052,4,3)),0)</f>
        <v>0</v>
      </c>
      <c r="AE6052" s="51">
        <f>VALUE(RIGHT("00"&amp;AC6052,2)&amp;RIGHT("000"&amp;AD6052,3))</f>
        <v>0</v>
      </c>
    </row>
    <row r="6053" spans="1:31">
      <c r="A6053" s="60" t="str">
        <f>IF(G6053&amp;Q6053&lt;&gt;"",W6053&amp;Q6053,"")</f>
        <v/>
      </c>
      <c r="B6053" s="85" t="str">
        <f>IF(C6053&lt;&gt;"",LEFT(C6053,9),"")</f>
        <v/>
      </c>
      <c r="V6053" s="60" t="str">
        <f>W6053&amp;H6053</f>
        <v/>
      </c>
      <c r="W6053" s="60" t="str">
        <f>_xlfn.LET(_xlpm.TextCell,TEXT(G6053,"###"),IF(_xlpm.TextCell&lt;&gt;"",IF(StyleSpaceSplit,IFERROR(IF(FIND(" ",_xlpm.TextCell)&gt;=1,MID(_xlpm.TextCell,1,FIND(" ",_xlpm.TextCell)-1),_xlpm.TextCell),_xlpm.TextCell),_xlpm.TextCell),""))</f>
        <v/>
      </c>
      <c r="X6053" s="60" t="str">
        <f>IF(A6053&lt;&gt;"",IFERROR(IF(FIND(" ",G6053)&gt;=1,MID(G6053,FIND(" ",G6053)+1,LEN(G6053)),""),""),"")</f>
        <v/>
      </c>
      <c r="AC6053" s="51">
        <f>IFERROR(VALUE(MID($C6053,1,2)),0)</f>
        <v>0</v>
      </c>
      <c r="AD6053" s="44">
        <f>IFERROR(VALUE(MID($C6053,4,3)),0)</f>
        <v>0</v>
      </c>
      <c r="AE6053" s="51">
        <f>VALUE(RIGHT("00"&amp;AC6053,2)&amp;RIGHT("000"&amp;AD6053,3))</f>
        <v>0</v>
      </c>
    </row>
    <row r="6054" spans="1:31">
      <c r="A6054" s="60" t="str">
        <f>IF(G6054&amp;Q6054&lt;&gt;"",W6054&amp;Q6054,"")</f>
        <v/>
      </c>
      <c r="B6054" s="85" t="str">
        <f>IF(C6054&lt;&gt;"",LEFT(C6054,9),"")</f>
        <v/>
      </c>
      <c r="V6054" s="60" t="str">
        <f>W6054&amp;H6054</f>
        <v/>
      </c>
      <c r="W6054" s="60" t="str">
        <f>_xlfn.LET(_xlpm.TextCell,TEXT(G6054,"###"),IF(_xlpm.TextCell&lt;&gt;"",IF(StyleSpaceSplit,IFERROR(IF(FIND(" ",_xlpm.TextCell)&gt;=1,MID(_xlpm.TextCell,1,FIND(" ",_xlpm.TextCell)-1),_xlpm.TextCell),_xlpm.TextCell),_xlpm.TextCell),""))</f>
        <v/>
      </c>
      <c r="X6054" s="60" t="str">
        <f>IF(A6054&lt;&gt;"",IFERROR(IF(FIND(" ",G6054)&gt;=1,MID(G6054,FIND(" ",G6054)+1,LEN(G6054)),""),""),"")</f>
        <v/>
      </c>
      <c r="AC6054" s="51">
        <f>IFERROR(VALUE(MID($C6054,1,2)),0)</f>
        <v>0</v>
      </c>
      <c r="AD6054" s="44">
        <f>IFERROR(VALUE(MID($C6054,4,3)),0)</f>
        <v>0</v>
      </c>
      <c r="AE6054" s="51">
        <f>VALUE(RIGHT("00"&amp;AC6054,2)&amp;RIGHT("000"&amp;AD6054,3))</f>
        <v>0</v>
      </c>
    </row>
    <row r="6055" spans="1:31">
      <c r="A6055" s="60" t="str">
        <f>IF(G6055&amp;Q6055&lt;&gt;"",W6055&amp;Q6055,"")</f>
        <v/>
      </c>
      <c r="B6055" s="85" t="str">
        <f>IF(C6055&lt;&gt;"",LEFT(C6055,9),"")</f>
        <v/>
      </c>
      <c r="V6055" s="60" t="str">
        <f>W6055&amp;H6055</f>
        <v/>
      </c>
      <c r="W6055" s="60" t="str">
        <f>_xlfn.LET(_xlpm.TextCell,TEXT(G6055,"###"),IF(_xlpm.TextCell&lt;&gt;"",IF(StyleSpaceSplit,IFERROR(IF(FIND(" ",_xlpm.TextCell)&gt;=1,MID(_xlpm.TextCell,1,FIND(" ",_xlpm.TextCell)-1),_xlpm.TextCell),_xlpm.TextCell),_xlpm.TextCell),""))</f>
        <v/>
      </c>
      <c r="X6055" s="60" t="str">
        <f>IF(A6055&lt;&gt;"",IFERROR(IF(FIND(" ",G6055)&gt;=1,MID(G6055,FIND(" ",G6055)+1,LEN(G6055)),""),""),"")</f>
        <v/>
      </c>
      <c r="AC6055" s="51">
        <f>IFERROR(VALUE(MID($C6055,1,2)),0)</f>
        <v>0</v>
      </c>
      <c r="AD6055" s="44">
        <f>IFERROR(VALUE(MID($C6055,4,3)),0)</f>
        <v>0</v>
      </c>
      <c r="AE6055" s="51">
        <f>VALUE(RIGHT("00"&amp;AC6055,2)&amp;RIGHT("000"&amp;AD6055,3))</f>
        <v>0</v>
      </c>
    </row>
    <row r="6056" spans="1:31">
      <c r="A6056" s="60" t="str">
        <f>IF(G6056&amp;Q6056&lt;&gt;"",W6056&amp;Q6056,"")</f>
        <v/>
      </c>
      <c r="B6056" s="85" t="str">
        <f>IF(C6056&lt;&gt;"",LEFT(C6056,9),"")</f>
        <v/>
      </c>
      <c r="V6056" s="60" t="str">
        <f>W6056&amp;H6056</f>
        <v/>
      </c>
      <c r="W6056" s="60" t="str">
        <f>_xlfn.LET(_xlpm.TextCell,TEXT(G6056,"###"),IF(_xlpm.TextCell&lt;&gt;"",IF(StyleSpaceSplit,IFERROR(IF(FIND(" ",_xlpm.TextCell)&gt;=1,MID(_xlpm.TextCell,1,FIND(" ",_xlpm.TextCell)-1),_xlpm.TextCell),_xlpm.TextCell),_xlpm.TextCell),""))</f>
        <v/>
      </c>
      <c r="X6056" s="60" t="str">
        <f>IF(A6056&lt;&gt;"",IFERROR(IF(FIND(" ",G6056)&gt;=1,MID(G6056,FIND(" ",G6056)+1,LEN(G6056)),""),""),"")</f>
        <v/>
      </c>
      <c r="AC6056" s="51">
        <f>IFERROR(VALUE(MID($C6056,1,2)),0)</f>
        <v>0</v>
      </c>
      <c r="AD6056" s="44">
        <f>IFERROR(VALUE(MID($C6056,4,3)),0)</f>
        <v>0</v>
      </c>
      <c r="AE6056" s="51">
        <f>VALUE(RIGHT("00"&amp;AC6056,2)&amp;RIGHT("000"&amp;AD6056,3))</f>
        <v>0</v>
      </c>
    </row>
    <row r="6057" spans="1:31">
      <c r="A6057" s="60" t="str">
        <f>IF(G6057&amp;Q6057&lt;&gt;"",W6057&amp;Q6057,"")</f>
        <v/>
      </c>
      <c r="B6057" s="85" t="str">
        <f>IF(C6057&lt;&gt;"",LEFT(C6057,9),"")</f>
        <v/>
      </c>
      <c r="V6057" s="60" t="str">
        <f>W6057&amp;H6057</f>
        <v/>
      </c>
      <c r="W6057" s="60" t="str">
        <f>_xlfn.LET(_xlpm.TextCell,TEXT(G6057,"###"),IF(_xlpm.TextCell&lt;&gt;"",IF(StyleSpaceSplit,IFERROR(IF(FIND(" ",_xlpm.TextCell)&gt;=1,MID(_xlpm.TextCell,1,FIND(" ",_xlpm.TextCell)-1),_xlpm.TextCell),_xlpm.TextCell),_xlpm.TextCell),""))</f>
        <v/>
      </c>
      <c r="X6057" s="60" t="str">
        <f>IF(A6057&lt;&gt;"",IFERROR(IF(FIND(" ",G6057)&gt;=1,MID(G6057,FIND(" ",G6057)+1,LEN(G6057)),""),""),"")</f>
        <v/>
      </c>
      <c r="AC6057" s="51">
        <f>IFERROR(VALUE(MID($C6057,1,2)),0)</f>
        <v>0</v>
      </c>
      <c r="AD6057" s="44">
        <f>IFERROR(VALUE(MID($C6057,4,3)),0)</f>
        <v>0</v>
      </c>
      <c r="AE6057" s="51">
        <f>VALUE(RIGHT("00"&amp;AC6057,2)&amp;RIGHT("000"&amp;AD6057,3))</f>
        <v>0</v>
      </c>
    </row>
    <row r="6058" spans="1:31">
      <c r="A6058" s="60" t="str">
        <f>IF(G6058&amp;Q6058&lt;&gt;"",W6058&amp;Q6058,"")</f>
        <v/>
      </c>
      <c r="B6058" s="85" t="str">
        <f>IF(C6058&lt;&gt;"",LEFT(C6058,9),"")</f>
        <v/>
      </c>
      <c r="V6058" s="60" t="str">
        <f>W6058&amp;H6058</f>
        <v/>
      </c>
      <c r="W6058" s="60" t="str">
        <f>_xlfn.LET(_xlpm.TextCell,TEXT(G6058,"###"),IF(_xlpm.TextCell&lt;&gt;"",IF(StyleSpaceSplit,IFERROR(IF(FIND(" ",_xlpm.TextCell)&gt;=1,MID(_xlpm.TextCell,1,FIND(" ",_xlpm.TextCell)-1),_xlpm.TextCell),_xlpm.TextCell),_xlpm.TextCell),""))</f>
        <v/>
      </c>
      <c r="X6058" s="60" t="str">
        <f>IF(A6058&lt;&gt;"",IFERROR(IF(FIND(" ",G6058)&gt;=1,MID(G6058,FIND(" ",G6058)+1,LEN(G6058)),""),""),"")</f>
        <v/>
      </c>
      <c r="AC6058" s="51">
        <f>IFERROR(VALUE(MID($C6058,1,2)),0)</f>
        <v>0</v>
      </c>
      <c r="AD6058" s="44">
        <f>IFERROR(VALUE(MID($C6058,4,3)),0)</f>
        <v>0</v>
      </c>
      <c r="AE6058" s="51">
        <f>VALUE(RIGHT("00"&amp;AC6058,2)&amp;RIGHT("000"&amp;AD6058,3))</f>
        <v>0</v>
      </c>
    </row>
    <row r="6059" spans="1:31">
      <c r="A6059" s="60" t="str">
        <f>IF(G6059&amp;Q6059&lt;&gt;"",W6059&amp;Q6059,"")</f>
        <v/>
      </c>
      <c r="B6059" s="85" t="str">
        <f>IF(C6059&lt;&gt;"",LEFT(C6059,9),"")</f>
        <v/>
      </c>
      <c r="V6059" s="60" t="str">
        <f>W6059&amp;H6059</f>
        <v/>
      </c>
      <c r="W6059" s="60" t="str">
        <f>_xlfn.LET(_xlpm.TextCell,TEXT(G6059,"###"),IF(_xlpm.TextCell&lt;&gt;"",IF(StyleSpaceSplit,IFERROR(IF(FIND(" ",_xlpm.TextCell)&gt;=1,MID(_xlpm.TextCell,1,FIND(" ",_xlpm.TextCell)-1),_xlpm.TextCell),_xlpm.TextCell),_xlpm.TextCell),""))</f>
        <v/>
      </c>
      <c r="X6059" s="60" t="str">
        <f>IF(A6059&lt;&gt;"",IFERROR(IF(FIND(" ",G6059)&gt;=1,MID(G6059,FIND(" ",G6059)+1,LEN(G6059)),""),""),"")</f>
        <v/>
      </c>
      <c r="AC6059" s="51">
        <f>IFERROR(VALUE(MID($C6059,1,2)),0)</f>
        <v>0</v>
      </c>
      <c r="AD6059" s="44">
        <f>IFERROR(VALUE(MID($C6059,4,3)),0)</f>
        <v>0</v>
      </c>
      <c r="AE6059" s="51">
        <f>VALUE(RIGHT("00"&amp;AC6059,2)&amp;RIGHT("000"&amp;AD6059,3))</f>
        <v>0</v>
      </c>
    </row>
    <row r="6060" spans="1:31">
      <c r="A6060" s="60" t="str">
        <f>IF(G6060&amp;Q6060&lt;&gt;"",W6060&amp;Q6060,"")</f>
        <v/>
      </c>
      <c r="B6060" s="85" t="str">
        <f>IF(C6060&lt;&gt;"",LEFT(C6060,9),"")</f>
        <v/>
      </c>
      <c r="V6060" s="60" t="str">
        <f>W6060&amp;H6060</f>
        <v/>
      </c>
      <c r="W6060" s="60" t="str">
        <f>_xlfn.LET(_xlpm.TextCell,TEXT(G6060,"###"),IF(_xlpm.TextCell&lt;&gt;"",IF(StyleSpaceSplit,IFERROR(IF(FIND(" ",_xlpm.TextCell)&gt;=1,MID(_xlpm.TextCell,1,FIND(" ",_xlpm.TextCell)-1),_xlpm.TextCell),_xlpm.TextCell),_xlpm.TextCell),""))</f>
        <v/>
      </c>
      <c r="X6060" s="60" t="str">
        <f>IF(A6060&lt;&gt;"",IFERROR(IF(FIND(" ",G6060)&gt;=1,MID(G6060,FIND(" ",G6060)+1,LEN(G6060)),""),""),"")</f>
        <v/>
      </c>
      <c r="AC6060" s="51">
        <f>IFERROR(VALUE(MID($C6060,1,2)),0)</f>
        <v>0</v>
      </c>
      <c r="AD6060" s="44">
        <f>IFERROR(VALUE(MID($C6060,4,3)),0)</f>
        <v>0</v>
      </c>
      <c r="AE6060" s="51">
        <f>VALUE(RIGHT("00"&amp;AC6060,2)&amp;RIGHT("000"&amp;AD6060,3))</f>
        <v>0</v>
      </c>
    </row>
    <row r="6061" spans="1:31">
      <c r="A6061" s="60" t="str">
        <f>IF(G6061&amp;Q6061&lt;&gt;"",W6061&amp;Q6061,"")</f>
        <v/>
      </c>
      <c r="B6061" s="85" t="str">
        <f>IF(C6061&lt;&gt;"",LEFT(C6061,9),"")</f>
        <v/>
      </c>
      <c r="V6061" s="60" t="str">
        <f>W6061&amp;H6061</f>
        <v/>
      </c>
      <c r="W6061" s="60" t="str">
        <f>_xlfn.LET(_xlpm.TextCell,TEXT(G6061,"###"),IF(_xlpm.TextCell&lt;&gt;"",IF(StyleSpaceSplit,IFERROR(IF(FIND(" ",_xlpm.TextCell)&gt;=1,MID(_xlpm.TextCell,1,FIND(" ",_xlpm.TextCell)-1),_xlpm.TextCell),_xlpm.TextCell),_xlpm.TextCell),""))</f>
        <v/>
      </c>
      <c r="X6061" s="60" t="str">
        <f>IF(A6061&lt;&gt;"",IFERROR(IF(FIND(" ",G6061)&gt;=1,MID(G6061,FIND(" ",G6061)+1,LEN(G6061)),""),""),"")</f>
        <v/>
      </c>
      <c r="AC6061" s="51">
        <f>IFERROR(VALUE(MID($C6061,1,2)),0)</f>
        <v>0</v>
      </c>
      <c r="AD6061" s="44">
        <f>IFERROR(VALUE(MID($C6061,4,3)),0)</f>
        <v>0</v>
      </c>
      <c r="AE6061" s="51">
        <f>VALUE(RIGHT("00"&amp;AC6061,2)&amp;RIGHT("000"&amp;AD6061,3))</f>
        <v>0</v>
      </c>
    </row>
    <row r="6062" spans="1:31">
      <c r="A6062" s="60" t="str">
        <f>IF(G6062&amp;Q6062&lt;&gt;"",W6062&amp;Q6062,"")</f>
        <v/>
      </c>
      <c r="B6062" s="85" t="str">
        <f>IF(C6062&lt;&gt;"",LEFT(C6062,9),"")</f>
        <v/>
      </c>
      <c r="V6062" s="60" t="str">
        <f>W6062&amp;H6062</f>
        <v/>
      </c>
      <c r="W6062" s="60" t="str">
        <f>_xlfn.LET(_xlpm.TextCell,TEXT(G6062,"###"),IF(_xlpm.TextCell&lt;&gt;"",IF(StyleSpaceSplit,IFERROR(IF(FIND(" ",_xlpm.TextCell)&gt;=1,MID(_xlpm.TextCell,1,FIND(" ",_xlpm.TextCell)-1),_xlpm.TextCell),_xlpm.TextCell),_xlpm.TextCell),""))</f>
        <v/>
      </c>
      <c r="X6062" s="60" t="str">
        <f>IF(A6062&lt;&gt;"",IFERROR(IF(FIND(" ",G6062)&gt;=1,MID(G6062,FIND(" ",G6062)+1,LEN(G6062)),""),""),"")</f>
        <v/>
      </c>
      <c r="AC6062" s="51">
        <f>IFERROR(VALUE(MID($C6062,1,2)),0)</f>
        <v>0</v>
      </c>
      <c r="AD6062" s="44">
        <f>IFERROR(VALUE(MID($C6062,4,3)),0)</f>
        <v>0</v>
      </c>
      <c r="AE6062" s="51">
        <f>VALUE(RIGHT("00"&amp;AC6062,2)&amp;RIGHT("000"&amp;AD6062,3))</f>
        <v>0</v>
      </c>
    </row>
    <row r="6063" spans="1:31">
      <c r="A6063" s="60" t="str">
        <f>IF(G6063&amp;Q6063&lt;&gt;"",W6063&amp;Q6063,"")</f>
        <v/>
      </c>
      <c r="B6063" s="85" t="str">
        <f>IF(C6063&lt;&gt;"",LEFT(C6063,9),"")</f>
        <v/>
      </c>
      <c r="V6063" s="60" t="str">
        <f>W6063&amp;H6063</f>
        <v/>
      </c>
      <c r="W6063" s="60" t="str">
        <f>_xlfn.LET(_xlpm.TextCell,TEXT(G6063,"###"),IF(_xlpm.TextCell&lt;&gt;"",IF(StyleSpaceSplit,IFERROR(IF(FIND(" ",_xlpm.TextCell)&gt;=1,MID(_xlpm.TextCell,1,FIND(" ",_xlpm.TextCell)-1),_xlpm.TextCell),_xlpm.TextCell),_xlpm.TextCell),""))</f>
        <v/>
      </c>
      <c r="X6063" s="60" t="str">
        <f>IF(A6063&lt;&gt;"",IFERROR(IF(FIND(" ",G6063)&gt;=1,MID(G6063,FIND(" ",G6063)+1,LEN(G6063)),""),""),"")</f>
        <v/>
      </c>
      <c r="AC6063" s="51">
        <f>IFERROR(VALUE(MID($C6063,1,2)),0)</f>
        <v>0</v>
      </c>
      <c r="AD6063" s="44">
        <f>IFERROR(VALUE(MID($C6063,4,3)),0)</f>
        <v>0</v>
      </c>
      <c r="AE6063" s="51">
        <f>VALUE(RIGHT("00"&amp;AC6063,2)&amp;RIGHT("000"&amp;AD6063,3))</f>
        <v>0</v>
      </c>
    </row>
    <row r="6064" spans="1:31">
      <c r="A6064" s="60" t="str">
        <f>IF(G6064&amp;Q6064&lt;&gt;"",W6064&amp;Q6064,"")</f>
        <v/>
      </c>
      <c r="B6064" s="85" t="str">
        <f>IF(C6064&lt;&gt;"",LEFT(C6064,9),"")</f>
        <v/>
      </c>
      <c r="V6064" s="60" t="str">
        <f>W6064&amp;H6064</f>
        <v/>
      </c>
      <c r="W6064" s="60" t="str">
        <f>_xlfn.LET(_xlpm.TextCell,TEXT(G6064,"###"),IF(_xlpm.TextCell&lt;&gt;"",IF(StyleSpaceSplit,IFERROR(IF(FIND(" ",_xlpm.TextCell)&gt;=1,MID(_xlpm.TextCell,1,FIND(" ",_xlpm.TextCell)-1),_xlpm.TextCell),_xlpm.TextCell),_xlpm.TextCell),""))</f>
        <v/>
      </c>
      <c r="X6064" s="60" t="str">
        <f>IF(A6064&lt;&gt;"",IFERROR(IF(FIND(" ",G6064)&gt;=1,MID(G6064,FIND(" ",G6064)+1,LEN(G6064)),""),""),"")</f>
        <v/>
      </c>
      <c r="AC6064" s="51">
        <f>IFERROR(VALUE(MID($C6064,1,2)),0)</f>
        <v>0</v>
      </c>
      <c r="AD6064" s="44">
        <f>IFERROR(VALUE(MID($C6064,4,3)),0)</f>
        <v>0</v>
      </c>
      <c r="AE6064" s="51">
        <f>VALUE(RIGHT("00"&amp;AC6064,2)&amp;RIGHT("000"&amp;AD6064,3))</f>
        <v>0</v>
      </c>
    </row>
    <row r="6065" spans="1:31">
      <c r="A6065" s="60" t="str">
        <f>IF(G6065&amp;Q6065&lt;&gt;"",W6065&amp;Q6065,"")</f>
        <v/>
      </c>
      <c r="B6065" s="85" t="str">
        <f>IF(C6065&lt;&gt;"",LEFT(C6065,9),"")</f>
        <v/>
      </c>
      <c r="V6065" s="60" t="str">
        <f>W6065&amp;H6065</f>
        <v/>
      </c>
      <c r="W6065" s="60" t="str">
        <f>_xlfn.LET(_xlpm.TextCell,TEXT(G6065,"###"),IF(_xlpm.TextCell&lt;&gt;"",IF(StyleSpaceSplit,IFERROR(IF(FIND(" ",_xlpm.TextCell)&gt;=1,MID(_xlpm.TextCell,1,FIND(" ",_xlpm.TextCell)-1),_xlpm.TextCell),_xlpm.TextCell),_xlpm.TextCell),""))</f>
        <v/>
      </c>
      <c r="X6065" s="60" t="str">
        <f>IF(A6065&lt;&gt;"",IFERROR(IF(FIND(" ",G6065)&gt;=1,MID(G6065,FIND(" ",G6065)+1,LEN(G6065)),""),""),"")</f>
        <v/>
      </c>
      <c r="AC6065" s="51">
        <f>IFERROR(VALUE(MID($C6065,1,2)),0)</f>
        <v>0</v>
      </c>
      <c r="AD6065" s="44">
        <f>IFERROR(VALUE(MID($C6065,4,3)),0)</f>
        <v>0</v>
      </c>
      <c r="AE6065" s="51">
        <f>VALUE(RIGHT("00"&amp;AC6065,2)&amp;RIGHT("000"&amp;AD6065,3))</f>
        <v>0</v>
      </c>
    </row>
    <row r="6066" spans="1:31">
      <c r="A6066" s="60" t="str">
        <f>IF(G6066&amp;Q6066&lt;&gt;"",W6066&amp;Q6066,"")</f>
        <v/>
      </c>
      <c r="B6066" s="85" t="str">
        <f>IF(C6066&lt;&gt;"",LEFT(C6066,9),"")</f>
        <v/>
      </c>
      <c r="V6066" s="60" t="str">
        <f>W6066&amp;H6066</f>
        <v/>
      </c>
      <c r="W6066" s="60" t="str">
        <f>_xlfn.LET(_xlpm.TextCell,TEXT(G6066,"###"),IF(_xlpm.TextCell&lt;&gt;"",IF(StyleSpaceSplit,IFERROR(IF(FIND(" ",_xlpm.TextCell)&gt;=1,MID(_xlpm.TextCell,1,FIND(" ",_xlpm.TextCell)-1),_xlpm.TextCell),_xlpm.TextCell),_xlpm.TextCell),""))</f>
        <v/>
      </c>
      <c r="X6066" s="60" t="str">
        <f>IF(A6066&lt;&gt;"",IFERROR(IF(FIND(" ",G6066)&gt;=1,MID(G6066,FIND(" ",G6066)+1,LEN(G6066)),""),""),"")</f>
        <v/>
      </c>
      <c r="AC6066" s="51">
        <f>IFERROR(VALUE(MID($C6066,1,2)),0)</f>
        <v>0</v>
      </c>
      <c r="AD6066" s="44">
        <f>IFERROR(VALUE(MID($C6066,4,3)),0)</f>
        <v>0</v>
      </c>
      <c r="AE6066" s="51">
        <f>VALUE(RIGHT("00"&amp;AC6066,2)&amp;RIGHT("000"&amp;AD6066,3))</f>
        <v>0</v>
      </c>
    </row>
    <row r="6067" spans="1:31">
      <c r="A6067" s="60" t="str">
        <f>IF(G6067&amp;Q6067&lt;&gt;"",W6067&amp;Q6067,"")</f>
        <v/>
      </c>
      <c r="B6067" s="85" t="str">
        <f>IF(C6067&lt;&gt;"",LEFT(C6067,9),"")</f>
        <v/>
      </c>
      <c r="V6067" s="60" t="str">
        <f>W6067&amp;H6067</f>
        <v/>
      </c>
      <c r="W6067" s="60" t="str">
        <f>_xlfn.LET(_xlpm.TextCell,TEXT(G6067,"###"),IF(_xlpm.TextCell&lt;&gt;"",IF(StyleSpaceSplit,IFERROR(IF(FIND(" ",_xlpm.TextCell)&gt;=1,MID(_xlpm.TextCell,1,FIND(" ",_xlpm.TextCell)-1),_xlpm.TextCell),_xlpm.TextCell),_xlpm.TextCell),""))</f>
        <v/>
      </c>
      <c r="X6067" s="60" t="str">
        <f>IF(A6067&lt;&gt;"",IFERROR(IF(FIND(" ",G6067)&gt;=1,MID(G6067,FIND(" ",G6067)+1,LEN(G6067)),""),""),"")</f>
        <v/>
      </c>
      <c r="AC6067" s="51">
        <f>IFERROR(VALUE(MID($C6067,1,2)),0)</f>
        <v>0</v>
      </c>
      <c r="AD6067" s="44">
        <f>IFERROR(VALUE(MID($C6067,4,3)),0)</f>
        <v>0</v>
      </c>
      <c r="AE6067" s="51">
        <f>VALUE(RIGHT("00"&amp;AC6067,2)&amp;RIGHT("000"&amp;AD6067,3))</f>
        <v>0</v>
      </c>
    </row>
    <row r="6068" spans="1:31">
      <c r="A6068" s="60" t="str">
        <f>IF(G6068&amp;Q6068&lt;&gt;"",W6068&amp;Q6068,"")</f>
        <v/>
      </c>
      <c r="B6068" s="85" t="str">
        <f>IF(C6068&lt;&gt;"",LEFT(C6068,9),"")</f>
        <v/>
      </c>
      <c r="V6068" s="60" t="str">
        <f>W6068&amp;H6068</f>
        <v/>
      </c>
      <c r="W6068" s="60" t="str">
        <f>_xlfn.LET(_xlpm.TextCell,TEXT(G6068,"###"),IF(_xlpm.TextCell&lt;&gt;"",IF(StyleSpaceSplit,IFERROR(IF(FIND(" ",_xlpm.TextCell)&gt;=1,MID(_xlpm.TextCell,1,FIND(" ",_xlpm.TextCell)-1),_xlpm.TextCell),_xlpm.TextCell),_xlpm.TextCell),""))</f>
        <v/>
      </c>
      <c r="X6068" s="60" t="str">
        <f>IF(A6068&lt;&gt;"",IFERROR(IF(FIND(" ",G6068)&gt;=1,MID(G6068,FIND(" ",G6068)+1,LEN(G6068)),""),""),"")</f>
        <v/>
      </c>
      <c r="AC6068" s="51">
        <f>IFERROR(VALUE(MID($C6068,1,2)),0)</f>
        <v>0</v>
      </c>
      <c r="AD6068" s="44">
        <f>IFERROR(VALUE(MID($C6068,4,3)),0)</f>
        <v>0</v>
      </c>
      <c r="AE6068" s="51">
        <f>VALUE(RIGHT("00"&amp;AC6068,2)&amp;RIGHT("000"&amp;AD6068,3))</f>
        <v>0</v>
      </c>
    </row>
    <row r="6069" spans="1:31">
      <c r="A6069" s="60" t="str">
        <f>IF(G6069&amp;Q6069&lt;&gt;"",W6069&amp;Q6069,"")</f>
        <v/>
      </c>
      <c r="B6069" s="85" t="str">
        <f>IF(C6069&lt;&gt;"",LEFT(C6069,9),"")</f>
        <v/>
      </c>
      <c r="V6069" s="60" t="str">
        <f>W6069&amp;H6069</f>
        <v/>
      </c>
      <c r="W6069" s="60" t="str">
        <f>_xlfn.LET(_xlpm.TextCell,TEXT(G6069,"###"),IF(_xlpm.TextCell&lt;&gt;"",IF(StyleSpaceSplit,IFERROR(IF(FIND(" ",_xlpm.TextCell)&gt;=1,MID(_xlpm.TextCell,1,FIND(" ",_xlpm.TextCell)-1),_xlpm.TextCell),_xlpm.TextCell),_xlpm.TextCell),""))</f>
        <v/>
      </c>
      <c r="X6069" s="60" t="str">
        <f>IF(A6069&lt;&gt;"",IFERROR(IF(FIND(" ",G6069)&gt;=1,MID(G6069,FIND(" ",G6069)+1,LEN(G6069)),""),""),"")</f>
        <v/>
      </c>
      <c r="AC6069" s="51">
        <f>IFERROR(VALUE(MID($C6069,1,2)),0)</f>
        <v>0</v>
      </c>
      <c r="AD6069" s="44">
        <f>IFERROR(VALUE(MID($C6069,4,3)),0)</f>
        <v>0</v>
      </c>
      <c r="AE6069" s="51">
        <f>VALUE(RIGHT("00"&amp;AC6069,2)&amp;RIGHT("000"&amp;AD6069,3))</f>
        <v>0</v>
      </c>
    </row>
    <row r="6070" spans="1:31">
      <c r="A6070" s="60" t="str">
        <f>IF(G6070&amp;Q6070&lt;&gt;"",W6070&amp;Q6070,"")</f>
        <v/>
      </c>
      <c r="B6070" s="85" t="str">
        <f>IF(C6070&lt;&gt;"",LEFT(C6070,9),"")</f>
        <v/>
      </c>
      <c r="V6070" s="60" t="str">
        <f>W6070&amp;H6070</f>
        <v/>
      </c>
      <c r="W6070" s="60" t="str">
        <f>_xlfn.LET(_xlpm.TextCell,TEXT(G6070,"###"),IF(_xlpm.TextCell&lt;&gt;"",IF(StyleSpaceSplit,IFERROR(IF(FIND(" ",_xlpm.TextCell)&gt;=1,MID(_xlpm.TextCell,1,FIND(" ",_xlpm.TextCell)-1),_xlpm.TextCell),_xlpm.TextCell),_xlpm.TextCell),""))</f>
        <v/>
      </c>
      <c r="X6070" s="60" t="str">
        <f>IF(A6070&lt;&gt;"",IFERROR(IF(FIND(" ",G6070)&gt;=1,MID(G6070,FIND(" ",G6070)+1,LEN(G6070)),""),""),"")</f>
        <v/>
      </c>
      <c r="AC6070" s="51">
        <f>IFERROR(VALUE(MID($C6070,1,2)),0)</f>
        <v>0</v>
      </c>
      <c r="AD6070" s="44">
        <f>IFERROR(VALUE(MID($C6070,4,3)),0)</f>
        <v>0</v>
      </c>
      <c r="AE6070" s="51">
        <f>VALUE(RIGHT("00"&amp;AC6070,2)&amp;RIGHT("000"&amp;AD6070,3))</f>
        <v>0</v>
      </c>
    </row>
    <row r="6071" spans="1:31">
      <c r="A6071" s="60" t="str">
        <f>IF(G6071&amp;Q6071&lt;&gt;"",W6071&amp;Q6071,"")</f>
        <v/>
      </c>
      <c r="B6071" s="85" t="str">
        <f>IF(C6071&lt;&gt;"",LEFT(C6071,9),"")</f>
        <v/>
      </c>
      <c r="V6071" s="60" t="str">
        <f>W6071&amp;H6071</f>
        <v/>
      </c>
      <c r="W6071" s="60" t="str">
        <f>_xlfn.LET(_xlpm.TextCell,TEXT(G6071,"###"),IF(_xlpm.TextCell&lt;&gt;"",IF(StyleSpaceSplit,IFERROR(IF(FIND(" ",_xlpm.TextCell)&gt;=1,MID(_xlpm.TextCell,1,FIND(" ",_xlpm.TextCell)-1),_xlpm.TextCell),_xlpm.TextCell),_xlpm.TextCell),""))</f>
        <v/>
      </c>
      <c r="X6071" s="60" t="str">
        <f>IF(A6071&lt;&gt;"",IFERROR(IF(FIND(" ",G6071)&gt;=1,MID(G6071,FIND(" ",G6071)+1,LEN(G6071)),""),""),"")</f>
        <v/>
      </c>
      <c r="AC6071" s="51">
        <f>IFERROR(VALUE(MID($C6071,1,2)),0)</f>
        <v>0</v>
      </c>
      <c r="AD6071" s="44">
        <f>IFERROR(VALUE(MID($C6071,4,3)),0)</f>
        <v>0</v>
      </c>
      <c r="AE6071" s="51">
        <f>VALUE(RIGHT("00"&amp;AC6071,2)&amp;RIGHT("000"&amp;AD6071,3))</f>
        <v>0</v>
      </c>
    </row>
    <row r="6072" spans="1:31">
      <c r="A6072" s="60" t="str">
        <f>IF(G6072&amp;Q6072&lt;&gt;"",W6072&amp;Q6072,"")</f>
        <v/>
      </c>
      <c r="B6072" s="85" t="str">
        <f>IF(C6072&lt;&gt;"",LEFT(C6072,9),"")</f>
        <v/>
      </c>
      <c r="V6072" s="60" t="str">
        <f>W6072&amp;H6072</f>
        <v/>
      </c>
      <c r="W6072" s="60" t="str">
        <f>_xlfn.LET(_xlpm.TextCell,TEXT(G6072,"###"),IF(_xlpm.TextCell&lt;&gt;"",IF(StyleSpaceSplit,IFERROR(IF(FIND(" ",_xlpm.TextCell)&gt;=1,MID(_xlpm.TextCell,1,FIND(" ",_xlpm.TextCell)-1),_xlpm.TextCell),_xlpm.TextCell),_xlpm.TextCell),""))</f>
        <v/>
      </c>
      <c r="X6072" s="60" t="str">
        <f>IF(A6072&lt;&gt;"",IFERROR(IF(FIND(" ",G6072)&gt;=1,MID(G6072,FIND(" ",G6072)+1,LEN(G6072)),""),""),"")</f>
        <v/>
      </c>
      <c r="AC6072" s="51">
        <f>IFERROR(VALUE(MID($C6072,1,2)),0)</f>
        <v>0</v>
      </c>
      <c r="AD6072" s="44">
        <f>IFERROR(VALUE(MID($C6072,4,3)),0)</f>
        <v>0</v>
      </c>
      <c r="AE6072" s="51">
        <f>VALUE(RIGHT("00"&amp;AC6072,2)&amp;RIGHT("000"&amp;AD6072,3))</f>
        <v>0</v>
      </c>
    </row>
    <row r="6073" spans="1:31">
      <c r="A6073" s="60" t="str">
        <f>IF(G6073&amp;Q6073&lt;&gt;"",W6073&amp;Q6073,"")</f>
        <v/>
      </c>
      <c r="B6073" s="85" t="str">
        <f>IF(C6073&lt;&gt;"",LEFT(C6073,9),"")</f>
        <v/>
      </c>
      <c r="V6073" s="60" t="str">
        <f>W6073&amp;H6073</f>
        <v/>
      </c>
      <c r="W6073" s="60" t="str">
        <f>_xlfn.LET(_xlpm.TextCell,TEXT(G6073,"###"),IF(_xlpm.TextCell&lt;&gt;"",IF(StyleSpaceSplit,IFERROR(IF(FIND(" ",_xlpm.TextCell)&gt;=1,MID(_xlpm.TextCell,1,FIND(" ",_xlpm.TextCell)-1),_xlpm.TextCell),_xlpm.TextCell),_xlpm.TextCell),""))</f>
        <v/>
      </c>
      <c r="X6073" s="60" t="str">
        <f>IF(A6073&lt;&gt;"",IFERROR(IF(FIND(" ",G6073)&gt;=1,MID(G6073,FIND(" ",G6073)+1,LEN(G6073)),""),""),"")</f>
        <v/>
      </c>
      <c r="AC6073" s="51">
        <f>IFERROR(VALUE(MID($C6073,1,2)),0)</f>
        <v>0</v>
      </c>
      <c r="AD6073" s="44">
        <f>IFERROR(VALUE(MID($C6073,4,3)),0)</f>
        <v>0</v>
      </c>
      <c r="AE6073" s="51">
        <f>VALUE(RIGHT("00"&amp;AC6073,2)&amp;RIGHT("000"&amp;AD6073,3))</f>
        <v>0</v>
      </c>
    </row>
    <row r="6074" spans="1:31">
      <c r="A6074" s="60" t="str">
        <f>IF(G6074&amp;Q6074&lt;&gt;"",W6074&amp;Q6074,"")</f>
        <v/>
      </c>
      <c r="B6074" s="85" t="str">
        <f>IF(C6074&lt;&gt;"",LEFT(C6074,9),"")</f>
        <v/>
      </c>
      <c r="V6074" s="60" t="str">
        <f>W6074&amp;H6074</f>
        <v/>
      </c>
      <c r="W6074" s="60" t="str">
        <f>_xlfn.LET(_xlpm.TextCell,TEXT(G6074,"###"),IF(_xlpm.TextCell&lt;&gt;"",IF(StyleSpaceSplit,IFERROR(IF(FIND(" ",_xlpm.TextCell)&gt;=1,MID(_xlpm.TextCell,1,FIND(" ",_xlpm.TextCell)-1),_xlpm.TextCell),_xlpm.TextCell),_xlpm.TextCell),""))</f>
        <v/>
      </c>
      <c r="X6074" s="60" t="str">
        <f>IF(A6074&lt;&gt;"",IFERROR(IF(FIND(" ",G6074)&gt;=1,MID(G6074,FIND(" ",G6074)+1,LEN(G6074)),""),""),"")</f>
        <v/>
      </c>
      <c r="AC6074" s="51">
        <f>IFERROR(VALUE(MID($C6074,1,2)),0)</f>
        <v>0</v>
      </c>
      <c r="AD6074" s="44">
        <f>IFERROR(VALUE(MID($C6074,4,3)),0)</f>
        <v>0</v>
      </c>
      <c r="AE6074" s="51">
        <f>VALUE(RIGHT("00"&amp;AC6074,2)&amp;RIGHT("000"&amp;AD6074,3))</f>
        <v>0</v>
      </c>
    </row>
    <row r="6075" spans="1:31">
      <c r="A6075" s="60" t="str">
        <f>IF(G6075&amp;Q6075&lt;&gt;"",W6075&amp;Q6075,"")</f>
        <v/>
      </c>
      <c r="B6075" s="85" t="str">
        <f>IF(C6075&lt;&gt;"",LEFT(C6075,9),"")</f>
        <v/>
      </c>
      <c r="V6075" s="60" t="str">
        <f>W6075&amp;H6075</f>
        <v/>
      </c>
      <c r="W6075" s="60" t="str">
        <f>_xlfn.LET(_xlpm.TextCell,TEXT(G6075,"###"),IF(_xlpm.TextCell&lt;&gt;"",IF(StyleSpaceSplit,IFERROR(IF(FIND(" ",_xlpm.TextCell)&gt;=1,MID(_xlpm.TextCell,1,FIND(" ",_xlpm.TextCell)-1),_xlpm.TextCell),_xlpm.TextCell),_xlpm.TextCell),""))</f>
        <v/>
      </c>
      <c r="X6075" s="60" t="str">
        <f>IF(A6075&lt;&gt;"",IFERROR(IF(FIND(" ",G6075)&gt;=1,MID(G6075,FIND(" ",G6075)+1,LEN(G6075)),""),""),"")</f>
        <v/>
      </c>
      <c r="AC6075" s="51">
        <f>IFERROR(VALUE(MID($C6075,1,2)),0)</f>
        <v>0</v>
      </c>
      <c r="AD6075" s="44">
        <f>IFERROR(VALUE(MID($C6075,4,3)),0)</f>
        <v>0</v>
      </c>
      <c r="AE6075" s="51">
        <f>VALUE(RIGHT("00"&amp;AC6075,2)&amp;RIGHT("000"&amp;AD6075,3))</f>
        <v>0</v>
      </c>
    </row>
    <row r="6076" spans="1:31">
      <c r="A6076" s="60" t="str">
        <f>IF(G6076&amp;Q6076&lt;&gt;"",W6076&amp;Q6076,"")</f>
        <v/>
      </c>
      <c r="B6076" s="85" t="str">
        <f>IF(C6076&lt;&gt;"",LEFT(C6076,9),"")</f>
        <v/>
      </c>
      <c r="V6076" s="60" t="str">
        <f>W6076&amp;H6076</f>
        <v/>
      </c>
      <c r="W6076" s="60" t="str">
        <f>_xlfn.LET(_xlpm.TextCell,TEXT(G6076,"###"),IF(_xlpm.TextCell&lt;&gt;"",IF(StyleSpaceSplit,IFERROR(IF(FIND(" ",_xlpm.TextCell)&gt;=1,MID(_xlpm.TextCell,1,FIND(" ",_xlpm.TextCell)-1),_xlpm.TextCell),_xlpm.TextCell),_xlpm.TextCell),""))</f>
        <v/>
      </c>
      <c r="X6076" s="60" t="str">
        <f>IF(A6076&lt;&gt;"",IFERROR(IF(FIND(" ",G6076)&gt;=1,MID(G6076,FIND(" ",G6076)+1,LEN(G6076)),""),""),"")</f>
        <v/>
      </c>
      <c r="AC6076" s="51">
        <f>IFERROR(VALUE(MID($C6076,1,2)),0)</f>
        <v>0</v>
      </c>
      <c r="AD6076" s="44">
        <f>IFERROR(VALUE(MID($C6076,4,3)),0)</f>
        <v>0</v>
      </c>
      <c r="AE6076" s="51">
        <f>VALUE(RIGHT("00"&amp;AC6076,2)&amp;RIGHT("000"&amp;AD6076,3))</f>
        <v>0</v>
      </c>
    </row>
    <row r="6077" spans="1:31">
      <c r="A6077" s="60" t="str">
        <f>IF(G6077&amp;Q6077&lt;&gt;"",W6077&amp;Q6077,"")</f>
        <v/>
      </c>
      <c r="B6077" s="85" t="str">
        <f>IF(C6077&lt;&gt;"",LEFT(C6077,9),"")</f>
        <v/>
      </c>
      <c r="V6077" s="60" t="str">
        <f>W6077&amp;H6077</f>
        <v/>
      </c>
      <c r="W6077" s="60" t="str">
        <f>_xlfn.LET(_xlpm.TextCell,TEXT(G6077,"###"),IF(_xlpm.TextCell&lt;&gt;"",IF(StyleSpaceSplit,IFERROR(IF(FIND(" ",_xlpm.TextCell)&gt;=1,MID(_xlpm.TextCell,1,FIND(" ",_xlpm.TextCell)-1),_xlpm.TextCell),_xlpm.TextCell),_xlpm.TextCell),""))</f>
        <v/>
      </c>
      <c r="X6077" s="60" t="str">
        <f>IF(A6077&lt;&gt;"",IFERROR(IF(FIND(" ",G6077)&gt;=1,MID(G6077,FIND(" ",G6077)+1,LEN(G6077)),""),""),"")</f>
        <v/>
      </c>
      <c r="AC6077" s="51">
        <f>IFERROR(VALUE(MID($C6077,1,2)),0)</f>
        <v>0</v>
      </c>
      <c r="AD6077" s="44">
        <f>IFERROR(VALUE(MID($C6077,4,3)),0)</f>
        <v>0</v>
      </c>
      <c r="AE6077" s="51">
        <f>VALUE(RIGHT("00"&amp;AC6077,2)&amp;RIGHT("000"&amp;AD6077,3))</f>
        <v>0</v>
      </c>
    </row>
    <row r="6078" spans="1:31">
      <c r="A6078" s="60" t="str">
        <f>IF(G6078&amp;Q6078&lt;&gt;"",W6078&amp;Q6078,"")</f>
        <v/>
      </c>
      <c r="B6078" s="85" t="str">
        <f>IF(C6078&lt;&gt;"",LEFT(C6078,9),"")</f>
        <v/>
      </c>
      <c r="V6078" s="60" t="str">
        <f>W6078&amp;H6078</f>
        <v/>
      </c>
      <c r="W6078" s="60" t="str">
        <f>_xlfn.LET(_xlpm.TextCell,TEXT(G6078,"###"),IF(_xlpm.TextCell&lt;&gt;"",IF(StyleSpaceSplit,IFERROR(IF(FIND(" ",_xlpm.TextCell)&gt;=1,MID(_xlpm.TextCell,1,FIND(" ",_xlpm.TextCell)-1),_xlpm.TextCell),_xlpm.TextCell),_xlpm.TextCell),""))</f>
        <v/>
      </c>
      <c r="X6078" s="60" t="str">
        <f>IF(A6078&lt;&gt;"",IFERROR(IF(FIND(" ",G6078)&gt;=1,MID(G6078,FIND(" ",G6078)+1,LEN(G6078)),""),""),"")</f>
        <v/>
      </c>
      <c r="AC6078" s="51">
        <f>IFERROR(VALUE(MID($C6078,1,2)),0)</f>
        <v>0</v>
      </c>
      <c r="AD6078" s="44">
        <f>IFERROR(VALUE(MID($C6078,4,3)),0)</f>
        <v>0</v>
      </c>
      <c r="AE6078" s="51">
        <f>VALUE(RIGHT("00"&amp;AC6078,2)&amp;RIGHT("000"&amp;AD6078,3))</f>
        <v>0</v>
      </c>
    </row>
    <row r="6079" spans="1:31">
      <c r="A6079" s="60" t="str">
        <f>IF(G6079&amp;Q6079&lt;&gt;"",W6079&amp;Q6079,"")</f>
        <v/>
      </c>
      <c r="B6079" s="85" t="str">
        <f>IF(C6079&lt;&gt;"",LEFT(C6079,9),"")</f>
        <v/>
      </c>
      <c r="V6079" s="60" t="str">
        <f>W6079&amp;H6079</f>
        <v/>
      </c>
      <c r="W6079" s="60" t="str">
        <f>_xlfn.LET(_xlpm.TextCell,TEXT(G6079,"###"),IF(_xlpm.TextCell&lt;&gt;"",IF(StyleSpaceSplit,IFERROR(IF(FIND(" ",_xlpm.TextCell)&gt;=1,MID(_xlpm.TextCell,1,FIND(" ",_xlpm.TextCell)-1),_xlpm.TextCell),_xlpm.TextCell),_xlpm.TextCell),""))</f>
        <v/>
      </c>
      <c r="X6079" s="60" t="str">
        <f>IF(A6079&lt;&gt;"",IFERROR(IF(FIND(" ",G6079)&gt;=1,MID(G6079,FIND(" ",G6079)+1,LEN(G6079)),""),""),"")</f>
        <v/>
      </c>
      <c r="AC6079" s="51">
        <f>IFERROR(VALUE(MID($C6079,1,2)),0)</f>
        <v>0</v>
      </c>
      <c r="AD6079" s="44">
        <f>IFERROR(VALUE(MID($C6079,4,3)),0)</f>
        <v>0</v>
      </c>
      <c r="AE6079" s="51">
        <f>VALUE(RIGHT("00"&amp;AC6079,2)&amp;RIGHT("000"&amp;AD6079,3))</f>
        <v>0</v>
      </c>
    </row>
    <row r="6080" spans="1:31">
      <c r="A6080" s="60" t="str">
        <f>IF(G6080&amp;Q6080&lt;&gt;"",W6080&amp;Q6080,"")</f>
        <v/>
      </c>
      <c r="B6080" s="85" t="str">
        <f>IF(C6080&lt;&gt;"",LEFT(C6080,9),"")</f>
        <v/>
      </c>
      <c r="V6080" s="60" t="str">
        <f>W6080&amp;H6080</f>
        <v/>
      </c>
      <c r="W6080" s="60" t="str">
        <f>_xlfn.LET(_xlpm.TextCell,TEXT(G6080,"###"),IF(_xlpm.TextCell&lt;&gt;"",IF(StyleSpaceSplit,IFERROR(IF(FIND(" ",_xlpm.TextCell)&gt;=1,MID(_xlpm.TextCell,1,FIND(" ",_xlpm.TextCell)-1),_xlpm.TextCell),_xlpm.TextCell),_xlpm.TextCell),""))</f>
        <v/>
      </c>
      <c r="X6080" s="60" t="str">
        <f>IF(A6080&lt;&gt;"",IFERROR(IF(FIND(" ",G6080)&gt;=1,MID(G6080,FIND(" ",G6080)+1,LEN(G6080)),""),""),"")</f>
        <v/>
      </c>
      <c r="AC6080" s="51">
        <f>IFERROR(VALUE(MID($C6080,1,2)),0)</f>
        <v>0</v>
      </c>
      <c r="AD6080" s="44">
        <f>IFERROR(VALUE(MID($C6080,4,3)),0)</f>
        <v>0</v>
      </c>
      <c r="AE6080" s="51">
        <f>VALUE(RIGHT("00"&amp;AC6080,2)&amp;RIGHT("000"&amp;AD6080,3))</f>
        <v>0</v>
      </c>
    </row>
    <row r="6081" spans="1:31">
      <c r="A6081" s="60" t="str">
        <f>IF(G6081&amp;Q6081&lt;&gt;"",W6081&amp;Q6081,"")</f>
        <v/>
      </c>
      <c r="B6081" s="85" t="str">
        <f>IF(C6081&lt;&gt;"",LEFT(C6081,9),"")</f>
        <v/>
      </c>
      <c r="V6081" s="60" t="str">
        <f>W6081&amp;H6081</f>
        <v/>
      </c>
      <c r="W6081" s="60" t="str">
        <f>_xlfn.LET(_xlpm.TextCell,TEXT(G6081,"###"),IF(_xlpm.TextCell&lt;&gt;"",IF(StyleSpaceSplit,IFERROR(IF(FIND(" ",_xlpm.TextCell)&gt;=1,MID(_xlpm.TextCell,1,FIND(" ",_xlpm.TextCell)-1),_xlpm.TextCell),_xlpm.TextCell),_xlpm.TextCell),""))</f>
        <v/>
      </c>
      <c r="X6081" s="60" t="str">
        <f>IF(A6081&lt;&gt;"",IFERROR(IF(FIND(" ",G6081)&gt;=1,MID(G6081,FIND(" ",G6081)+1,LEN(G6081)),""),""),"")</f>
        <v/>
      </c>
      <c r="AC6081" s="51">
        <f>IFERROR(VALUE(MID($C6081,1,2)),0)</f>
        <v>0</v>
      </c>
      <c r="AD6081" s="44">
        <f>IFERROR(VALUE(MID($C6081,4,3)),0)</f>
        <v>0</v>
      </c>
      <c r="AE6081" s="51">
        <f>VALUE(RIGHT("00"&amp;AC6081,2)&amp;RIGHT("000"&amp;AD6081,3))</f>
        <v>0</v>
      </c>
    </row>
    <row r="6082" spans="1:31">
      <c r="A6082" s="60" t="str">
        <f>IF(G6082&amp;Q6082&lt;&gt;"",W6082&amp;Q6082,"")</f>
        <v/>
      </c>
      <c r="B6082" s="85" t="str">
        <f>IF(C6082&lt;&gt;"",LEFT(C6082,9),"")</f>
        <v/>
      </c>
      <c r="V6082" s="60" t="str">
        <f>W6082&amp;H6082</f>
        <v/>
      </c>
      <c r="W6082" s="60" t="str">
        <f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>IF(A6082&lt;&gt;"",IFERROR(IF(FIND(" ",G6082)&gt;=1,MID(G6082,FIND(" ",G6082)+1,LEN(G6082)),""),""),"")</f>
        <v/>
      </c>
      <c r="AC6082" s="51">
        <f>IFERROR(VALUE(MID($C6082,1,2)),0)</f>
        <v>0</v>
      </c>
      <c r="AD6082" s="44">
        <f>IFERROR(VALUE(MID($C6082,4,3)),0)</f>
        <v>0</v>
      </c>
      <c r="AE6082" s="51">
        <f>VALUE(RIGHT("00"&amp;AC6082,2)&amp;RIGHT("000"&amp;AD6082,3))</f>
        <v>0</v>
      </c>
    </row>
    <row r="6083" spans="1:31">
      <c r="A6083" s="60" t="str">
        <f>IF(G6083&amp;Q6083&lt;&gt;"",W6083&amp;Q6083,"")</f>
        <v/>
      </c>
      <c r="B6083" s="85" t="str">
        <f>IF(C6083&lt;&gt;"",LEFT(C6083,9),"")</f>
        <v/>
      </c>
      <c r="V6083" s="60" t="str">
        <f>W6083&amp;H6083</f>
        <v/>
      </c>
      <c r="W6083" s="60" t="str">
        <f>_xlfn.LET(_xlpm.TextCell,TEXT(G6083,"###"),IF(_xlpm.TextCell&lt;&gt;"",IF(StyleSpaceSplit,IFERROR(IF(FIND(" ",_xlpm.TextCell)&gt;=1,MID(_xlpm.TextCell,1,FIND(" ",_xlpm.TextCell)-1),_xlpm.TextCell),_xlpm.TextCell),_xlpm.TextCell),""))</f>
        <v/>
      </c>
      <c r="X6083" s="60" t="str">
        <f>IF(A6083&lt;&gt;"",IFERROR(IF(FIND(" ",G6083)&gt;=1,MID(G6083,FIND(" ",G6083)+1,LEN(G6083)),""),""),"")</f>
        <v/>
      </c>
      <c r="AC6083" s="51">
        <f>IFERROR(VALUE(MID($C6083,1,2)),0)</f>
        <v>0</v>
      </c>
      <c r="AD6083" s="44">
        <f>IFERROR(VALUE(MID($C6083,4,3)),0)</f>
        <v>0</v>
      </c>
      <c r="AE6083" s="51">
        <f>VALUE(RIGHT("00"&amp;AC6083,2)&amp;RIGHT("000"&amp;AD6083,3))</f>
        <v>0</v>
      </c>
    </row>
    <row r="6084" spans="1:31">
      <c r="A6084" s="60" t="str">
        <f>IF(G6084&amp;Q6084&lt;&gt;"",W6084&amp;Q6084,"")</f>
        <v/>
      </c>
      <c r="B6084" s="85" t="str">
        <f>IF(C6084&lt;&gt;"",LEFT(C6084,9),"")</f>
        <v/>
      </c>
      <c r="V6084" s="60" t="str">
        <f>W6084&amp;H6084</f>
        <v/>
      </c>
      <c r="W6084" s="60" t="str">
        <f>_xlfn.LET(_xlpm.TextCell,TEXT(G6084,"###"),IF(_xlpm.TextCell&lt;&gt;"",IF(StyleSpaceSplit,IFERROR(IF(FIND(" ",_xlpm.TextCell)&gt;=1,MID(_xlpm.TextCell,1,FIND(" ",_xlpm.TextCell)-1),_xlpm.TextCell),_xlpm.TextCell),_xlpm.TextCell),""))</f>
        <v/>
      </c>
      <c r="X6084" s="60" t="str">
        <f>IF(A6084&lt;&gt;"",IFERROR(IF(FIND(" ",G6084)&gt;=1,MID(G6084,FIND(" ",G6084)+1,LEN(G6084)),""),""),"")</f>
        <v/>
      </c>
      <c r="AC6084" s="51">
        <f>IFERROR(VALUE(MID($C6084,1,2)),0)</f>
        <v>0</v>
      </c>
      <c r="AD6084" s="44">
        <f>IFERROR(VALUE(MID($C6084,4,3)),0)</f>
        <v>0</v>
      </c>
      <c r="AE6084" s="51">
        <f>VALUE(RIGHT("00"&amp;AC6084,2)&amp;RIGHT("000"&amp;AD6084,3))</f>
        <v>0</v>
      </c>
    </row>
    <row r="6085" spans="1:31">
      <c r="A6085" s="60" t="str">
        <f>IF(G6085&amp;Q6085&lt;&gt;"",W6085&amp;Q6085,"")</f>
        <v/>
      </c>
      <c r="B6085" s="85" t="str">
        <f>IF(C6085&lt;&gt;"",LEFT(C6085,9),"")</f>
        <v/>
      </c>
      <c r="V6085" s="60" t="str">
        <f>W6085&amp;H6085</f>
        <v/>
      </c>
      <c r="W6085" s="60" t="str">
        <f>_xlfn.LET(_xlpm.TextCell,TEXT(G6085,"###"),IF(_xlpm.TextCell&lt;&gt;"",IF(StyleSpaceSplit,IFERROR(IF(FIND(" ",_xlpm.TextCell)&gt;=1,MID(_xlpm.TextCell,1,FIND(" ",_xlpm.TextCell)-1),_xlpm.TextCell),_xlpm.TextCell),_xlpm.TextCell),""))</f>
        <v/>
      </c>
      <c r="X6085" s="60" t="str">
        <f>IF(A6085&lt;&gt;"",IFERROR(IF(FIND(" ",G6085)&gt;=1,MID(G6085,FIND(" ",G6085)+1,LEN(G6085)),""),""),"")</f>
        <v/>
      </c>
      <c r="AC6085" s="51">
        <f>IFERROR(VALUE(MID($C6085,1,2)),0)</f>
        <v>0</v>
      </c>
      <c r="AD6085" s="44">
        <f>IFERROR(VALUE(MID($C6085,4,3)),0)</f>
        <v>0</v>
      </c>
      <c r="AE6085" s="51">
        <f>VALUE(RIGHT("00"&amp;AC6085,2)&amp;RIGHT("000"&amp;AD6085,3))</f>
        <v>0</v>
      </c>
    </row>
    <row r="6086" spans="1:31">
      <c r="A6086" s="60" t="str">
        <f>IF(G6086&amp;Q6086&lt;&gt;"",W6086&amp;Q6086,"")</f>
        <v/>
      </c>
      <c r="B6086" s="85" t="str">
        <f>IF(C6086&lt;&gt;"",LEFT(C6086,9),"")</f>
        <v/>
      </c>
      <c r="V6086" s="60" t="str">
        <f>W6086&amp;H6086</f>
        <v/>
      </c>
      <c r="W6086" s="60" t="str">
        <f>_xlfn.LET(_xlpm.TextCell,TEXT(G6086,"###"),IF(_xlpm.TextCell&lt;&gt;"",IF(StyleSpaceSplit,IFERROR(IF(FIND(" ",_xlpm.TextCell)&gt;=1,MID(_xlpm.TextCell,1,FIND(" ",_xlpm.TextCell)-1),_xlpm.TextCell),_xlpm.TextCell),_xlpm.TextCell),""))</f>
        <v/>
      </c>
      <c r="X6086" s="60" t="str">
        <f>IF(A6086&lt;&gt;"",IFERROR(IF(FIND(" ",G6086)&gt;=1,MID(G6086,FIND(" ",G6086)+1,LEN(G6086)),""),""),"")</f>
        <v/>
      </c>
      <c r="AC6086" s="51">
        <f>IFERROR(VALUE(MID($C6086,1,2)),0)</f>
        <v>0</v>
      </c>
      <c r="AD6086" s="44">
        <f>IFERROR(VALUE(MID($C6086,4,3)),0)</f>
        <v>0</v>
      </c>
      <c r="AE6086" s="51">
        <f>VALUE(RIGHT("00"&amp;AC6086,2)&amp;RIGHT("000"&amp;AD6086,3))</f>
        <v>0</v>
      </c>
    </row>
    <row r="6087" spans="1:31">
      <c r="A6087" s="60" t="str">
        <f>IF(G6087&amp;Q6087&lt;&gt;"",W6087&amp;Q6087,"")</f>
        <v/>
      </c>
      <c r="B6087" s="85" t="str">
        <f>IF(C6087&lt;&gt;"",LEFT(C6087,9),"")</f>
        <v/>
      </c>
      <c r="V6087" s="60" t="str">
        <f>W6087&amp;H6087</f>
        <v/>
      </c>
      <c r="W6087" s="60" t="str">
        <f>_xlfn.LET(_xlpm.TextCell,TEXT(G6087,"###"),IF(_xlpm.TextCell&lt;&gt;"",IF(StyleSpaceSplit,IFERROR(IF(FIND(" ",_xlpm.TextCell)&gt;=1,MID(_xlpm.TextCell,1,FIND(" ",_xlpm.TextCell)-1),_xlpm.TextCell),_xlpm.TextCell),_xlpm.TextCell),""))</f>
        <v/>
      </c>
      <c r="X6087" s="60" t="str">
        <f>IF(A6087&lt;&gt;"",IFERROR(IF(FIND(" ",G6087)&gt;=1,MID(G6087,FIND(" ",G6087)+1,LEN(G6087)),""),""),"")</f>
        <v/>
      </c>
      <c r="AC6087" s="51">
        <f>IFERROR(VALUE(MID($C6087,1,2)),0)</f>
        <v>0</v>
      </c>
      <c r="AD6087" s="44">
        <f>IFERROR(VALUE(MID($C6087,4,3)),0)</f>
        <v>0</v>
      </c>
      <c r="AE6087" s="51">
        <f>VALUE(RIGHT("00"&amp;AC6087,2)&amp;RIGHT("000"&amp;AD6087,3))</f>
        <v>0</v>
      </c>
    </row>
    <row r="6088" spans="1:31">
      <c r="A6088" s="60" t="str">
        <f>IF(G6088&amp;Q6088&lt;&gt;"",W6088&amp;Q6088,"")</f>
        <v/>
      </c>
      <c r="B6088" s="85" t="str">
        <f>IF(C6088&lt;&gt;"",LEFT(C6088,9),"")</f>
        <v/>
      </c>
      <c r="V6088" s="60" t="str">
        <f>W6088&amp;H6088</f>
        <v/>
      </c>
      <c r="W6088" s="60" t="str">
        <f>_xlfn.LET(_xlpm.TextCell,TEXT(G6088,"###"),IF(_xlpm.TextCell&lt;&gt;"",IF(StyleSpaceSplit,IFERROR(IF(FIND(" ",_xlpm.TextCell)&gt;=1,MID(_xlpm.TextCell,1,FIND(" ",_xlpm.TextCell)-1),_xlpm.TextCell),_xlpm.TextCell),_xlpm.TextCell),""))</f>
        <v/>
      </c>
      <c r="X6088" s="60" t="str">
        <f>IF(A6088&lt;&gt;"",IFERROR(IF(FIND(" ",G6088)&gt;=1,MID(G6088,FIND(" ",G6088)+1,LEN(G6088)),""),""),"")</f>
        <v/>
      </c>
      <c r="AC6088" s="51">
        <f>IFERROR(VALUE(MID($C6088,1,2)),0)</f>
        <v>0</v>
      </c>
      <c r="AD6088" s="44">
        <f>IFERROR(VALUE(MID($C6088,4,3)),0)</f>
        <v>0</v>
      </c>
      <c r="AE6088" s="51">
        <f>VALUE(RIGHT("00"&amp;AC6088,2)&amp;RIGHT("000"&amp;AD6088,3))</f>
        <v>0</v>
      </c>
    </row>
    <row r="6089" spans="1:31">
      <c r="A6089" s="60" t="str">
        <f>IF(G6089&amp;Q6089&lt;&gt;"",W6089&amp;Q6089,"")</f>
        <v/>
      </c>
      <c r="B6089" s="85" t="str">
        <f>IF(C6089&lt;&gt;"",LEFT(C6089,9),"")</f>
        <v/>
      </c>
      <c r="V6089" s="60" t="str">
        <f>W6089&amp;H6089</f>
        <v/>
      </c>
      <c r="W6089" s="60" t="str">
        <f>_xlfn.LET(_xlpm.TextCell,TEXT(G6089,"###"),IF(_xlpm.TextCell&lt;&gt;"",IF(StyleSpaceSplit,IFERROR(IF(FIND(" ",_xlpm.TextCell)&gt;=1,MID(_xlpm.TextCell,1,FIND(" ",_xlpm.TextCell)-1),_xlpm.TextCell),_xlpm.TextCell),_xlpm.TextCell),""))</f>
        <v/>
      </c>
      <c r="X6089" s="60" t="str">
        <f>IF(A6089&lt;&gt;"",IFERROR(IF(FIND(" ",G6089)&gt;=1,MID(G6089,FIND(" ",G6089)+1,LEN(G6089)),""),""),"")</f>
        <v/>
      </c>
      <c r="AC6089" s="51">
        <f>IFERROR(VALUE(MID($C6089,1,2)),0)</f>
        <v>0</v>
      </c>
      <c r="AD6089" s="44">
        <f>IFERROR(VALUE(MID($C6089,4,3)),0)</f>
        <v>0</v>
      </c>
      <c r="AE6089" s="51">
        <f>VALUE(RIGHT("00"&amp;AC6089,2)&amp;RIGHT("000"&amp;AD6089,3))</f>
        <v>0</v>
      </c>
    </row>
    <row r="6090" spans="1:31">
      <c r="A6090" s="60" t="str">
        <f>IF(G6090&amp;Q6090&lt;&gt;"",W6090&amp;Q6090,"")</f>
        <v/>
      </c>
      <c r="B6090" s="85" t="str">
        <f>IF(C6090&lt;&gt;"",LEFT(C6090,9),"")</f>
        <v/>
      </c>
      <c r="V6090" s="60" t="str">
        <f>W6090&amp;H6090</f>
        <v/>
      </c>
      <c r="W6090" s="60" t="str">
        <f>_xlfn.LET(_xlpm.TextCell,TEXT(G6090,"###"),IF(_xlpm.TextCell&lt;&gt;"",IF(StyleSpaceSplit,IFERROR(IF(FIND(" ",_xlpm.TextCell)&gt;=1,MID(_xlpm.TextCell,1,FIND(" ",_xlpm.TextCell)-1),_xlpm.TextCell),_xlpm.TextCell),_xlpm.TextCell),""))</f>
        <v/>
      </c>
      <c r="X6090" s="60" t="str">
        <f>IF(A6090&lt;&gt;"",IFERROR(IF(FIND(" ",G6090)&gt;=1,MID(G6090,FIND(" ",G6090)+1,LEN(G6090)),""),""),"")</f>
        <v/>
      </c>
      <c r="AC6090" s="51">
        <f>IFERROR(VALUE(MID($C6090,1,2)),0)</f>
        <v>0</v>
      </c>
      <c r="AD6090" s="44">
        <f>IFERROR(VALUE(MID($C6090,4,3)),0)</f>
        <v>0</v>
      </c>
      <c r="AE6090" s="51">
        <f>VALUE(RIGHT("00"&amp;AC6090,2)&amp;RIGHT("000"&amp;AD6090,3))</f>
        <v>0</v>
      </c>
    </row>
    <row r="6091" spans="1:31">
      <c r="A6091" s="60" t="str">
        <f>IF(G6091&amp;Q6091&lt;&gt;"",W6091&amp;Q6091,"")</f>
        <v/>
      </c>
      <c r="B6091" s="85" t="str">
        <f>IF(C6091&lt;&gt;"",LEFT(C6091,9),"")</f>
        <v/>
      </c>
      <c r="V6091" s="60" t="str">
        <f>W6091&amp;H6091</f>
        <v/>
      </c>
      <c r="W6091" s="60" t="str">
        <f>_xlfn.LET(_xlpm.TextCell,TEXT(G6091,"###"),IF(_xlpm.TextCell&lt;&gt;"",IF(StyleSpaceSplit,IFERROR(IF(FIND(" ",_xlpm.TextCell)&gt;=1,MID(_xlpm.TextCell,1,FIND(" ",_xlpm.TextCell)-1),_xlpm.TextCell),_xlpm.TextCell),_xlpm.TextCell),""))</f>
        <v/>
      </c>
      <c r="X6091" s="60" t="str">
        <f>IF(A6091&lt;&gt;"",IFERROR(IF(FIND(" ",G6091)&gt;=1,MID(G6091,FIND(" ",G6091)+1,LEN(G6091)),""),""),"")</f>
        <v/>
      </c>
      <c r="AC6091" s="51">
        <f>IFERROR(VALUE(MID($C6091,1,2)),0)</f>
        <v>0</v>
      </c>
      <c r="AD6091" s="44">
        <f>IFERROR(VALUE(MID($C6091,4,3)),0)</f>
        <v>0</v>
      </c>
      <c r="AE6091" s="51">
        <f>VALUE(RIGHT("00"&amp;AC6091,2)&amp;RIGHT("000"&amp;AD6091,3))</f>
        <v>0</v>
      </c>
    </row>
    <row r="6092" spans="1:31">
      <c r="A6092" s="60" t="str">
        <f>IF(G6092&amp;Q6092&lt;&gt;"",W6092&amp;Q6092,"")</f>
        <v/>
      </c>
      <c r="B6092" s="85" t="str">
        <f>IF(C6092&lt;&gt;"",LEFT(C6092,9),"")</f>
        <v/>
      </c>
      <c r="V6092" s="60" t="str">
        <f>W6092&amp;H6092</f>
        <v/>
      </c>
      <c r="W6092" s="60" t="str">
        <f>_xlfn.LET(_xlpm.TextCell,TEXT(G6092,"###"),IF(_xlpm.TextCell&lt;&gt;"",IF(StyleSpaceSplit,IFERROR(IF(FIND(" ",_xlpm.TextCell)&gt;=1,MID(_xlpm.TextCell,1,FIND(" ",_xlpm.TextCell)-1),_xlpm.TextCell),_xlpm.TextCell),_xlpm.TextCell),""))</f>
        <v/>
      </c>
      <c r="X6092" s="60" t="str">
        <f>IF(A6092&lt;&gt;"",IFERROR(IF(FIND(" ",G6092)&gt;=1,MID(G6092,FIND(" ",G6092)+1,LEN(G6092)),""),""),"")</f>
        <v/>
      </c>
      <c r="AC6092" s="51">
        <f>IFERROR(VALUE(MID($C6092,1,2)),0)</f>
        <v>0</v>
      </c>
      <c r="AD6092" s="44">
        <f>IFERROR(VALUE(MID($C6092,4,3)),0)</f>
        <v>0</v>
      </c>
      <c r="AE6092" s="51">
        <f>VALUE(RIGHT("00"&amp;AC6092,2)&amp;RIGHT("000"&amp;AD6092,3))</f>
        <v>0</v>
      </c>
    </row>
    <row r="6093" spans="1:31">
      <c r="A6093" s="60" t="str">
        <f>IF(G6093&amp;Q6093&lt;&gt;"",W6093&amp;Q6093,"")</f>
        <v/>
      </c>
      <c r="B6093" s="85" t="str">
        <f>IF(C6093&lt;&gt;"",LEFT(C6093,9),"")</f>
        <v/>
      </c>
      <c r="V6093" s="60" t="str">
        <f>W6093&amp;H6093</f>
        <v/>
      </c>
      <c r="W6093" s="60" t="str">
        <f>_xlfn.LET(_xlpm.TextCell,TEXT(G6093,"###"),IF(_xlpm.TextCell&lt;&gt;"",IF(StyleSpaceSplit,IFERROR(IF(FIND(" ",_xlpm.TextCell)&gt;=1,MID(_xlpm.TextCell,1,FIND(" ",_xlpm.TextCell)-1),_xlpm.TextCell),_xlpm.TextCell),_xlpm.TextCell),""))</f>
        <v/>
      </c>
      <c r="X6093" s="60" t="str">
        <f>IF(A6093&lt;&gt;"",IFERROR(IF(FIND(" ",G6093)&gt;=1,MID(G6093,FIND(" ",G6093)+1,LEN(G6093)),""),""),"")</f>
        <v/>
      </c>
      <c r="AC6093" s="51">
        <f>IFERROR(VALUE(MID($C6093,1,2)),0)</f>
        <v>0</v>
      </c>
      <c r="AD6093" s="44">
        <f>IFERROR(VALUE(MID($C6093,4,3)),0)</f>
        <v>0</v>
      </c>
      <c r="AE6093" s="51">
        <f>VALUE(RIGHT("00"&amp;AC6093,2)&amp;RIGHT("000"&amp;AD6093,3))</f>
        <v>0</v>
      </c>
    </row>
    <row r="6094" spans="1:31">
      <c r="A6094" s="60" t="str">
        <f>IF(G6094&amp;Q6094&lt;&gt;"",W6094&amp;Q6094,"")</f>
        <v/>
      </c>
      <c r="B6094" s="85" t="str">
        <f>IF(C6094&lt;&gt;"",LEFT(C6094,9),"")</f>
        <v/>
      </c>
      <c r="V6094" s="60" t="str">
        <f>W6094&amp;H6094</f>
        <v/>
      </c>
      <c r="W6094" s="60" t="str">
        <f>_xlfn.LET(_xlpm.TextCell,TEXT(G6094,"###"),IF(_xlpm.TextCell&lt;&gt;"",IF(StyleSpaceSplit,IFERROR(IF(FIND(" ",_xlpm.TextCell)&gt;=1,MID(_xlpm.TextCell,1,FIND(" ",_xlpm.TextCell)-1),_xlpm.TextCell),_xlpm.TextCell),_xlpm.TextCell),""))</f>
        <v/>
      </c>
      <c r="X6094" s="60" t="str">
        <f>IF(A6094&lt;&gt;"",IFERROR(IF(FIND(" ",G6094)&gt;=1,MID(G6094,FIND(" ",G6094)+1,LEN(G6094)),""),""),"")</f>
        <v/>
      </c>
      <c r="AC6094" s="51">
        <f>IFERROR(VALUE(MID($C6094,1,2)),0)</f>
        <v>0</v>
      </c>
      <c r="AD6094" s="44">
        <f>IFERROR(VALUE(MID($C6094,4,3)),0)</f>
        <v>0</v>
      </c>
      <c r="AE6094" s="51">
        <f>VALUE(RIGHT("00"&amp;AC6094,2)&amp;RIGHT("000"&amp;AD6094,3))</f>
        <v>0</v>
      </c>
    </row>
    <row r="6095" spans="1:31">
      <c r="A6095" s="60" t="str">
        <f>IF(G6095&amp;Q6095&lt;&gt;"",W6095&amp;Q6095,"")</f>
        <v/>
      </c>
      <c r="B6095" s="85" t="str">
        <f>IF(C6095&lt;&gt;"",LEFT(C6095,9),"")</f>
        <v/>
      </c>
      <c r="V6095" s="60" t="str">
        <f>W6095&amp;H6095</f>
        <v/>
      </c>
      <c r="W6095" s="60" t="str">
        <f>_xlfn.LET(_xlpm.TextCell,TEXT(G6095,"###"),IF(_xlpm.TextCell&lt;&gt;"",IF(StyleSpaceSplit,IFERROR(IF(FIND(" ",_xlpm.TextCell)&gt;=1,MID(_xlpm.TextCell,1,FIND(" ",_xlpm.TextCell)-1),_xlpm.TextCell),_xlpm.TextCell),_xlpm.TextCell),""))</f>
        <v/>
      </c>
      <c r="X6095" s="60" t="str">
        <f>IF(A6095&lt;&gt;"",IFERROR(IF(FIND(" ",G6095)&gt;=1,MID(G6095,FIND(" ",G6095)+1,LEN(G6095)),""),""),"")</f>
        <v/>
      </c>
      <c r="AC6095" s="51">
        <f>IFERROR(VALUE(MID($C6095,1,2)),0)</f>
        <v>0</v>
      </c>
      <c r="AD6095" s="44">
        <f>IFERROR(VALUE(MID($C6095,4,3)),0)</f>
        <v>0</v>
      </c>
      <c r="AE6095" s="51">
        <f>VALUE(RIGHT("00"&amp;AC6095,2)&amp;RIGHT("000"&amp;AD6095,3))</f>
        <v>0</v>
      </c>
    </row>
    <row r="6096" spans="1:31">
      <c r="A6096" s="60" t="str">
        <f>IF(G6096&amp;Q6096&lt;&gt;"",W6096&amp;Q6096,"")</f>
        <v/>
      </c>
      <c r="B6096" s="85" t="str">
        <f>IF(C6096&lt;&gt;"",LEFT(C6096,9),"")</f>
        <v/>
      </c>
      <c r="V6096" s="60" t="str">
        <f>W6096&amp;H6096</f>
        <v/>
      </c>
      <c r="W6096" s="60" t="str">
        <f>_xlfn.LET(_xlpm.TextCell,TEXT(G6096,"###"),IF(_xlpm.TextCell&lt;&gt;"",IF(StyleSpaceSplit,IFERROR(IF(FIND(" ",_xlpm.TextCell)&gt;=1,MID(_xlpm.TextCell,1,FIND(" ",_xlpm.TextCell)-1),_xlpm.TextCell),_xlpm.TextCell),_xlpm.TextCell),""))</f>
        <v/>
      </c>
      <c r="X6096" s="60" t="str">
        <f>IF(A6096&lt;&gt;"",IFERROR(IF(FIND(" ",G6096)&gt;=1,MID(G6096,FIND(" ",G6096)+1,LEN(G6096)),""),""),"")</f>
        <v/>
      </c>
      <c r="AC6096" s="51">
        <f>IFERROR(VALUE(MID($C6096,1,2)),0)</f>
        <v>0</v>
      </c>
      <c r="AD6096" s="44">
        <f>IFERROR(VALUE(MID($C6096,4,3)),0)</f>
        <v>0</v>
      </c>
      <c r="AE6096" s="51">
        <f>VALUE(RIGHT("00"&amp;AC6096,2)&amp;RIGHT("000"&amp;AD6096,3))</f>
        <v>0</v>
      </c>
    </row>
    <row r="6097" spans="1:31">
      <c r="A6097" s="60" t="str">
        <f>IF(G6097&amp;Q6097&lt;&gt;"",W6097&amp;Q6097,"")</f>
        <v/>
      </c>
      <c r="B6097" s="85" t="str">
        <f>IF(C6097&lt;&gt;"",LEFT(C6097,9),"")</f>
        <v/>
      </c>
      <c r="V6097" s="60" t="str">
        <f>W6097&amp;H6097</f>
        <v/>
      </c>
      <c r="W6097" s="60" t="str">
        <f>_xlfn.LET(_xlpm.TextCell,TEXT(G6097,"###"),IF(_xlpm.TextCell&lt;&gt;"",IF(StyleSpaceSplit,IFERROR(IF(FIND(" ",_xlpm.TextCell)&gt;=1,MID(_xlpm.TextCell,1,FIND(" ",_xlpm.TextCell)-1),_xlpm.TextCell),_xlpm.TextCell),_xlpm.TextCell),""))</f>
        <v/>
      </c>
      <c r="X6097" s="60" t="str">
        <f>IF(A6097&lt;&gt;"",IFERROR(IF(FIND(" ",G6097)&gt;=1,MID(G6097,FIND(" ",G6097)+1,LEN(G6097)),""),""),"")</f>
        <v/>
      </c>
      <c r="AC6097" s="51">
        <f>IFERROR(VALUE(MID($C6097,1,2)),0)</f>
        <v>0</v>
      </c>
      <c r="AD6097" s="44">
        <f>IFERROR(VALUE(MID($C6097,4,3)),0)</f>
        <v>0</v>
      </c>
      <c r="AE6097" s="51">
        <f>VALUE(RIGHT("00"&amp;AC6097,2)&amp;RIGHT("000"&amp;AD6097,3))</f>
        <v>0</v>
      </c>
    </row>
    <row r="6098" spans="1:31">
      <c r="A6098" s="60" t="str">
        <f>IF(G6098&amp;Q6098&lt;&gt;"",W6098&amp;Q6098,"")</f>
        <v/>
      </c>
      <c r="B6098" s="85" t="str">
        <f>IF(C6098&lt;&gt;"",LEFT(C6098,9),"")</f>
        <v/>
      </c>
      <c r="V6098" s="60" t="str">
        <f>W6098&amp;H6098</f>
        <v/>
      </c>
      <c r="W6098" s="60" t="str">
        <f>_xlfn.LET(_xlpm.TextCell,TEXT(G6098,"###"),IF(_xlpm.TextCell&lt;&gt;"",IF(StyleSpaceSplit,IFERROR(IF(FIND(" ",_xlpm.TextCell)&gt;=1,MID(_xlpm.TextCell,1,FIND(" ",_xlpm.TextCell)-1),_xlpm.TextCell),_xlpm.TextCell),_xlpm.TextCell),""))</f>
        <v/>
      </c>
      <c r="X6098" s="60" t="str">
        <f>IF(A6098&lt;&gt;"",IFERROR(IF(FIND(" ",G6098)&gt;=1,MID(G6098,FIND(" ",G6098)+1,LEN(G6098)),""),""),"")</f>
        <v/>
      </c>
      <c r="AC6098" s="51">
        <f>IFERROR(VALUE(MID($C6098,1,2)),0)</f>
        <v>0</v>
      </c>
      <c r="AD6098" s="44">
        <f>IFERROR(VALUE(MID($C6098,4,3)),0)</f>
        <v>0</v>
      </c>
      <c r="AE6098" s="51">
        <f>VALUE(RIGHT("00"&amp;AC6098,2)&amp;RIGHT("000"&amp;AD6098,3))</f>
        <v>0</v>
      </c>
    </row>
    <row r="6099" spans="1:31">
      <c r="A6099" s="60" t="str">
        <f>IF(G6099&amp;Q6099&lt;&gt;"",W6099&amp;Q6099,"")</f>
        <v/>
      </c>
      <c r="B6099" s="85" t="str">
        <f>IF(C6099&lt;&gt;"",LEFT(C6099,9),"")</f>
        <v/>
      </c>
      <c r="V6099" s="60" t="str">
        <f>W6099&amp;H6099</f>
        <v/>
      </c>
      <c r="W6099" s="60" t="str">
        <f>_xlfn.LET(_xlpm.TextCell,TEXT(G6099,"###"),IF(_xlpm.TextCell&lt;&gt;"",IF(StyleSpaceSplit,IFERROR(IF(FIND(" ",_xlpm.TextCell)&gt;=1,MID(_xlpm.TextCell,1,FIND(" ",_xlpm.TextCell)-1),_xlpm.TextCell),_xlpm.TextCell),_xlpm.TextCell),""))</f>
        <v/>
      </c>
      <c r="X6099" s="60" t="str">
        <f>IF(A6099&lt;&gt;"",IFERROR(IF(FIND(" ",G6099)&gt;=1,MID(G6099,FIND(" ",G6099)+1,LEN(G6099)),""),""),"")</f>
        <v/>
      </c>
      <c r="AC6099" s="51">
        <f>IFERROR(VALUE(MID($C6099,1,2)),0)</f>
        <v>0</v>
      </c>
      <c r="AD6099" s="44">
        <f>IFERROR(VALUE(MID($C6099,4,3)),0)</f>
        <v>0</v>
      </c>
      <c r="AE6099" s="51">
        <f>VALUE(RIGHT("00"&amp;AC6099,2)&amp;RIGHT("000"&amp;AD6099,3))</f>
        <v>0</v>
      </c>
    </row>
    <row r="6100" spans="1:31">
      <c r="A6100" s="60" t="str">
        <f>IF(G6100&amp;Q6100&lt;&gt;"",W6100&amp;Q6100,"")</f>
        <v/>
      </c>
      <c r="B6100" s="85" t="str">
        <f>IF(C6100&lt;&gt;"",LEFT(C6100,9),"")</f>
        <v/>
      </c>
      <c r="V6100" s="60" t="str">
        <f>W6100&amp;H6100</f>
        <v/>
      </c>
      <c r="W6100" s="60" t="str">
        <f>_xlfn.LET(_xlpm.TextCell,TEXT(G6100,"###"),IF(_xlpm.TextCell&lt;&gt;"",IF(StyleSpaceSplit,IFERROR(IF(FIND(" ",_xlpm.TextCell)&gt;=1,MID(_xlpm.TextCell,1,FIND(" ",_xlpm.TextCell)-1),_xlpm.TextCell),_xlpm.TextCell),_xlpm.TextCell),""))</f>
        <v/>
      </c>
      <c r="X6100" s="60" t="str">
        <f>IF(A6100&lt;&gt;"",IFERROR(IF(FIND(" ",G6100)&gt;=1,MID(G6100,FIND(" ",G6100)+1,LEN(G6100)),""),""),"")</f>
        <v/>
      </c>
      <c r="AC6100" s="51">
        <f>IFERROR(VALUE(MID($C6100,1,2)),0)</f>
        <v>0</v>
      </c>
      <c r="AD6100" s="44">
        <f>IFERROR(VALUE(MID($C6100,4,3)),0)</f>
        <v>0</v>
      </c>
      <c r="AE6100" s="51">
        <f>VALUE(RIGHT("00"&amp;AC6100,2)&amp;RIGHT("000"&amp;AD6100,3))</f>
        <v>0</v>
      </c>
    </row>
    <row r="6101" spans="1:31">
      <c r="A6101" s="60" t="str">
        <f>IF(G6101&amp;Q6101&lt;&gt;"",W6101&amp;Q6101,"")</f>
        <v/>
      </c>
      <c r="B6101" s="85" t="str">
        <f>IF(C6101&lt;&gt;"",LEFT(C6101,9),"")</f>
        <v/>
      </c>
      <c r="V6101" s="60" t="str">
        <f>W6101&amp;H6101</f>
        <v/>
      </c>
      <c r="W6101" s="60" t="str">
        <f>_xlfn.LET(_xlpm.TextCell,TEXT(G6101,"###"),IF(_xlpm.TextCell&lt;&gt;"",IF(StyleSpaceSplit,IFERROR(IF(FIND(" ",_xlpm.TextCell)&gt;=1,MID(_xlpm.TextCell,1,FIND(" ",_xlpm.TextCell)-1),_xlpm.TextCell),_xlpm.TextCell),_xlpm.TextCell),""))</f>
        <v/>
      </c>
      <c r="X6101" s="60" t="str">
        <f>IF(A6101&lt;&gt;"",IFERROR(IF(FIND(" ",G6101)&gt;=1,MID(G6101,FIND(" ",G6101)+1,LEN(G6101)),""),""),"")</f>
        <v/>
      </c>
      <c r="AC6101" s="51">
        <f>IFERROR(VALUE(MID($C6101,1,2)),0)</f>
        <v>0</v>
      </c>
      <c r="AD6101" s="44">
        <f>IFERROR(VALUE(MID($C6101,4,3)),0)</f>
        <v>0</v>
      </c>
      <c r="AE6101" s="51">
        <f>VALUE(RIGHT("00"&amp;AC6101,2)&amp;RIGHT("000"&amp;AD6101,3))</f>
        <v>0</v>
      </c>
    </row>
    <row r="6102" spans="1:31">
      <c r="A6102" s="60" t="str">
        <f>IF(G6102&amp;Q6102&lt;&gt;"",W6102&amp;Q6102,"")</f>
        <v/>
      </c>
      <c r="B6102" s="85" t="str">
        <f>IF(C6102&lt;&gt;"",LEFT(C6102,9),"")</f>
        <v/>
      </c>
      <c r="V6102" s="60" t="str">
        <f>W6102&amp;H6102</f>
        <v/>
      </c>
      <c r="W6102" s="60" t="str">
        <f>_xlfn.LET(_xlpm.TextCell,TEXT(G6102,"###"),IF(_xlpm.TextCell&lt;&gt;"",IF(StyleSpaceSplit,IFERROR(IF(FIND(" ",_xlpm.TextCell)&gt;=1,MID(_xlpm.TextCell,1,FIND(" ",_xlpm.TextCell)-1),_xlpm.TextCell),_xlpm.TextCell),_xlpm.TextCell),""))</f>
        <v/>
      </c>
      <c r="X6102" s="60" t="str">
        <f>IF(A6102&lt;&gt;"",IFERROR(IF(FIND(" ",G6102)&gt;=1,MID(G6102,FIND(" ",G6102)+1,LEN(G6102)),""),""),"")</f>
        <v/>
      </c>
      <c r="AC6102" s="51">
        <f>IFERROR(VALUE(MID($C6102,1,2)),0)</f>
        <v>0</v>
      </c>
      <c r="AD6102" s="44">
        <f>IFERROR(VALUE(MID($C6102,4,3)),0)</f>
        <v>0</v>
      </c>
      <c r="AE6102" s="51">
        <f>VALUE(RIGHT("00"&amp;AC6102,2)&amp;RIGHT("000"&amp;AD6102,3))</f>
        <v>0</v>
      </c>
    </row>
    <row r="6103" spans="1:31">
      <c r="A6103" s="60" t="str">
        <f>IF(G6103&amp;Q6103&lt;&gt;"",W6103&amp;Q6103,"")</f>
        <v/>
      </c>
      <c r="B6103" s="85" t="str">
        <f>IF(C6103&lt;&gt;"",LEFT(C6103,9),"")</f>
        <v/>
      </c>
      <c r="V6103" s="60" t="str">
        <f>W6103&amp;H6103</f>
        <v/>
      </c>
      <c r="W6103" s="60" t="str">
        <f>_xlfn.LET(_xlpm.TextCell,TEXT(G6103,"###"),IF(_xlpm.TextCell&lt;&gt;"",IF(StyleSpaceSplit,IFERROR(IF(FIND(" ",_xlpm.TextCell)&gt;=1,MID(_xlpm.TextCell,1,FIND(" ",_xlpm.TextCell)-1),_xlpm.TextCell),_xlpm.TextCell),_xlpm.TextCell),""))</f>
        <v/>
      </c>
      <c r="X6103" s="60" t="str">
        <f>IF(A6103&lt;&gt;"",IFERROR(IF(FIND(" ",G6103)&gt;=1,MID(G6103,FIND(" ",G6103)+1,LEN(G6103)),""),""),"")</f>
        <v/>
      </c>
      <c r="AC6103" s="51">
        <f>IFERROR(VALUE(MID($C6103,1,2)),0)</f>
        <v>0</v>
      </c>
      <c r="AD6103" s="44">
        <f>IFERROR(VALUE(MID($C6103,4,3)),0)</f>
        <v>0</v>
      </c>
      <c r="AE6103" s="51">
        <f>VALUE(RIGHT("00"&amp;AC6103,2)&amp;RIGHT("000"&amp;AD6103,3))</f>
        <v>0</v>
      </c>
    </row>
    <row r="6104" spans="1:31">
      <c r="A6104" s="60" t="str">
        <f>IF(G6104&amp;Q6104&lt;&gt;"",W6104&amp;Q6104,"")</f>
        <v/>
      </c>
      <c r="B6104" s="85" t="str">
        <f>IF(C6104&lt;&gt;"",LEFT(C6104,9),"")</f>
        <v/>
      </c>
      <c r="V6104" s="60" t="str">
        <f>W6104&amp;H6104</f>
        <v/>
      </c>
      <c r="W6104" s="60" t="str">
        <f>_xlfn.LET(_xlpm.TextCell,TEXT(G6104,"###"),IF(_xlpm.TextCell&lt;&gt;"",IF(StyleSpaceSplit,IFERROR(IF(FIND(" ",_xlpm.TextCell)&gt;=1,MID(_xlpm.TextCell,1,FIND(" ",_xlpm.TextCell)-1),_xlpm.TextCell),_xlpm.TextCell),_xlpm.TextCell),""))</f>
        <v/>
      </c>
      <c r="X6104" s="60" t="str">
        <f>IF(A6104&lt;&gt;"",IFERROR(IF(FIND(" ",G6104)&gt;=1,MID(G6104,FIND(" ",G6104)+1,LEN(G6104)),""),""),"")</f>
        <v/>
      </c>
      <c r="AC6104" s="51">
        <f>IFERROR(VALUE(MID($C6104,1,2)),0)</f>
        <v>0</v>
      </c>
      <c r="AD6104" s="44">
        <f>IFERROR(VALUE(MID($C6104,4,3)),0)</f>
        <v>0</v>
      </c>
      <c r="AE6104" s="51">
        <f>VALUE(RIGHT("00"&amp;AC6104,2)&amp;RIGHT("000"&amp;AD6104,3))</f>
        <v>0</v>
      </c>
    </row>
    <row r="6105" spans="1:31">
      <c r="A6105" s="60" t="str">
        <f>IF(G6105&amp;Q6105&lt;&gt;"",W6105&amp;Q6105,"")</f>
        <v/>
      </c>
      <c r="B6105" s="85" t="str">
        <f>IF(C6105&lt;&gt;"",LEFT(C6105,9),"")</f>
        <v/>
      </c>
      <c r="V6105" s="60" t="str">
        <f>W6105&amp;H6105</f>
        <v/>
      </c>
      <c r="W6105" s="60" t="str">
        <f>_xlfn.LET(_xlpm.TextCell,TEXT(G6105,"###"),IF(_xlpm.TextCell&lt;&gt;"",IF(StyleSpaceSplit,IFERROR(IF(FIND(" ",_xlpm.TextCell)&gt;=1,MID(_xlpm.TextCell,1,FIND(" ",_xlpm.TextCell)-1),_xlpm.TextCell),_xlpm.TextCell),_xlpm.TextCell),""))</f>
        <v/>
      </c>
      <c r="X6105" s="60" t="str">
        <f>IF(A6105&lt;&gt;"",IFERROR(IF(FIND(" ",G6105)&gt;=1,MID(G6105,FIND(" ",G6105)+1,LEN(G6105)),""),""),"")</f>
        <v/>
      </c>
      <c r="AC6105" s="51">
        <f>IFERROR(VALUE(MID($C6105,1,2)),0)</f>
        <v>0</v>
      </c>
      <c r="AD6105" s="44">
        <f>IFERROR(VALUE(MID($C6105,4,3)),0)</f>
        <v>0</v>
      </c>
      <c r="AE6105" s="51">
        <f>VALUE(RIGHT("00"&amp;AC6105,2)&amp;RIGHT("000"&amp;AD6105,3))</f>
        <v>0</v>
      </c>
    </row>
    <row r="6106" spans="1:31">
      <c r="A6106" s="60" t="str">
        <f>IF(G6106&amp;Q6106&lt;&gt;"",W6106&amp;Q6106,"")</f>
        <v/>
      </c>
      <c r="B6106" s="85" t="str">
        <f>IF(C6106&lt;&gt;"",LEFT(C6106,9),"")</f>
        <v/>
      </c>
      <c r="V6106" s="60" t="str">
        <f>W6106&amp;H6106</f>
        <v/>
      </c>
      <c r="W6106" s="60" t="str">
        <f>_xlfn.LET(_xlpm.TextCell,TEXT(G6106,"###"),IF(_xlpm.TextCell&lt;&gt;"",IF(StyleSpaceSplit,IFERROR(IF(FIND(" ",_xlpm.TextCell)&gt;=1,MID(_xlpm.TextCell,1,FIND(" ",_xlpm.TextCell)-1),_xlpm.TextCell),_xlpm.TextCell),_xlpm.TextCell),""))</f>
        <v/>
      </c>
      <c r="X6106" s="60" t="str">
        <f>IF(A6106&lt;&gt;"",IFERROR(IF(FIND(" ",G6106)&gt;=1,MID(G6106,FIND(" ",G6106)+1,LEN(G6106)),""),""),"")</f>
        <v/>
      </c>
      <c r="AC6106" s="51">
        <f>IFERROR(VALUE(MID($C6106,1,2)),0)</f>
        <v>0</v>
      </c>
      <c r="AD6106" s="44">
        <f>IFERROR(VALUE(MID($C6106,4,3)),0)</f>
        <v>0</v>
      </c>
      <c r="AE6106" s="51">
        <f>VALUE(RIGHT("00"&amp;AC6106,2)&amp;RIGHT("000"&amp;AD6106,3))</f>
        <v>0</v>
      </c>
    </row>
    <row r="6107" spans="1:31">
      <c r="A6107" s="60" t="str">
        <f>IF(G6107&amp;Q6107&lt;&gt;"",W6107&amp;Q6107,"")</f>
        <v/>
      </c>
      <c r="B6107" s="85" t="str">
        <f>IF(C6107&lt;&gt;"",LEFT(C6107,9),"")</f>
        <v/>
      </c>
      <c r="V6107" s="60" t="str">
        <f>W6107&amp;H6107</f>
        <v/>
      </c>
      <c r="W6107" s="60" t="str">
        <f>_xlfn.LET(_xlpm.TextCell,TEXT(G6107,"###"),IF(_xlpm.TextCell&lt;&gt;"",IF(StyleSpaceSplit,IFERROR(IF(FIND(" ",_xlpm.TextCell)&gt;=1,MID(_xlpm.TextCell,1,FIND(" ",_xlpm.TextCell)-1),_xlpm.TextCell),_xlpm.TextCell),_xlpm.TextCell),""))</f>
        <v/>
      </c>
      <c r="X6107" s="60" t="str">
        <f>IF(A6107&lt;&gt;"",IFERROR(IF(FIND(" ",G6107)&gt;=1,MID(G6107,FIND(" ",G6107)+1,LEN(G6107)),""),""),"")</f>
        <v/>
      </c>
      <c r="AC6107" s="51">
        <f>IFERROR(VALUE(MID($C6107,1,2)),0)</f>
        <v>0</v>
      </c>
      <c r="AD6107" s="44">
        <f>IFERROR(VALUE(MID($C6107,4,3)),0)</f>
        <v>0</v>
      </c>
      <c r="AE6107" s="51">
        <f>VALUE(RIGHT("00"&amp;AC6107,2)&amp;RIGHT("000"&amp;AD6107,3))</f>
        <v>0</v>
      </c>
    </row>
    <row r="6108" spans="1:31">
      <c r="A6108" s="60" t="str">
        <f>IF(G6108&amp;Q6108&lt;&gt;"",W6108&amp;Q6108,"")</f>
        <v/>
      </c>
      <c r="B6108" s="85" t="str">
        <f>IF(C6108&lt;&gt;"",LEFT(C6108,9),"")</f>
        <v/>
      </c>
      <c r="V6108" s="60" t="str">
        <f>W6108&amp;H6108</f>
        <v/>
      </c>
      <c r="W6108" s="60" t="str">
        <f>_xlfn.LET(_xlpm.TextCell,TEXT(G6108,"###"),IF(_xlpm.TextCell&lt;&gt;"",IF(StyleSpaceSplit,IFERROR(IF(FIND(" ",_xlpm.TextCell)&gt;=1,MID(_xlpm.TextCell,1,FIND(" ",_xlpm.TextCell)-1),_xlpm.TextCell),_xlpm.TextCell),_xlpm.TextCell),""))</f>
        <v/>
      </c>
      <c r="X6108" s="60" t="str">
        <f>IF(A6108&lt;&gt;"",IFERROR(IF(FIND(" ",G6108)&gt;=1,MID(G6108,FIND(" ",G6108)+1,LEN(G6108)),""),""),"")</f>
        <v/>
      </c>
      <c r="AC6108" s="51">
        <f>IFERROR(VALUE(MID($C6108,1,2)),0)</f>
        <v>0</v>
      </c>
      <c r="AD6108" s="44">
        <f>IFERROR(VALUE(MID($C6108,4,3)),0)</f>
        <v>0</v>
      </c>
      <c r="AE6108" s="51">
        <f>VALUE(RIGHT("00"&amp;AC6108,2)&amp;RIGHT("000"&amp;AD6108,3))</f>
        <v>0</v>
      </c>
    </row>
    <row r="6109" spans="1:31">
      <c r="A6109" s="60" t="str">
        <f>IF(G6109&amp;Q6109&lt;&gt;"",W6109&amp;Q6109,"")</f>
        <v/>
      </c>
      <c r="B6109" s="85" t="str">
        <f>IF(C6109&lt;&gt;"",LEFT(C6109,9),"")</f>
        <v/>
      </c>
      <c r="V6109" s="60" t="str">
        <f>W6109&amp;H6109</f>
        <v/>
      </c>
      <c r="W6109" s="60" t="str">
        <f>_xlfn.LET(_xlpm.TextCell,TEXT(G6109,"###"),IF(_xlpm.TextCell&lt;&gt;"",IF(StyleSpaceSplit,IFERROR(IF(FIND(" ",_xlpm.TextCell)&gt;=1,MID(_xlpm.TextCell,1,FIND(" ",_xlpm.TextCell)-1),_xlpm.TextCell),_xlpm.TextCell),_xlpm.TextCell),""))</f>
        <v/>
      </c>
      <c r="X6109" s="60" t="str">
        <f>IF(A6109&lt;&gt;"",IFERROR(IF(FIND(" ",G6109)&gt;=1,MID(G6109,FIND(" ",G6109)+1,LEN(G6109)),""),""),"")</f>
        <v/>
      </c>
      <c r="AC6109" s="51">
        <f>IFERROR(VALUE(MID($C6109,1,2)),0)</f>
        <v>0</v>
      </c>
      <c r="AD6109" s="44">
        <f>IFERROR(VALUE(MID($C6109,4,3)),0)</f>
        <v>0</v>
      </c>
      <c r="AE6109" s="51">
        <f>VALUE(RIGHT("00"&amp;AC6109,2)&amp;RIGHT("000"&amp;AD6109,3))</f>
        <v>0</v>
      </c>
    </row>
    <row r="6110" spans="1:31">
      <c r="A6110" s="60" t="str">
        <f>IF(G6110&amp;Q6110&lt;&gt;"",W6110&amp;Q6110,"")</f>
        <v/>
      </c>
      <c r="B6110" s="85" t="str">
        <f>IF(C6110&lt;&gt;"",LEFT(C6110,9),"")</f>
        <v/>
      </c>
      <c r="V6110" s="60" t="str">
        <f>W6110&amp;H6110</f>
        <v/>
      </c>
      <c r="W6110" s="60" t="str">
        <f>_xlfn.LET(_xlpm.TextCell,TEXT(G6110,"###"),IF(_xlpm.TextCell&lt;&gt;"",IF(StyleSpaceSplit,IFERROR(IF(FIND(" ",_xlpm.TextCell)&gt;=1,MID(_xlpm.TextCell,1,FIND(" ",_xlpm.TextCell)-1),_xlpm.TextCell),_xlpm.TextCell),_xlpm.TextCell),""))</f>
        <v/>
      </c>
      <c r="X6110" s="60" t="str">
        <f>IF(A6110&lt;&gt;"",IFERROR(IF(FIND(" ",G6110)&gt;=1,MID(G6110,FIND(" ",G6110)+1,LEN(G6110)),""),""),"")</f>
        <v/>
      </c>
      <c r="AC6110" s="51">
        <f>IFERROR(VALUE(MID($C6110,1,2)),0)</f>
        <v>0</v>
      </c>
      <c r="AD6110" s="44">
        <f>IFERROR(VALUE(MID($C6110,4,3)),0)</f>
        <v>0</v>
      </c>
      <c r="AE6110" s="51">
        <f>VALUE(RIGHT("00"&amp;AC6110,2)&amp;RIGHT("000"&amp;AD6110,3))</f>
        <v>0</v>
      </c>
    </row>
    <row r="6111" spans="1:31">
      <c r="A6111" s="60" t="str">
        <f>IF(G6111&amp;Q6111&lt;&gt;"",W6111&amp;Q6111,"")</f>
        <v/>
      </c>
      <c r="B6111" s="85" t="str">
        <f>IF(C6111&lt;&gt;"",LEFT(C6111,9),"")</f>
        <v/>
      </c>
      <c r="V6111" s="60" t="str">
        <f>W6111&amp;H6111</f>
        <v/>
      </c>
      <c r="W6111" s="60" t="str">
        <f>_xlfn.LET(_xlpm.TextCell,TEXT(G6111,"###"),IF(_xlpm.TextCell&lt;&gt;"",IF(StyleSpaceSplit,IFERROR(IF(FIND(" ",_xlpm.TextCell)&gt;=1,MID(_xlpm.TextCell,1,FIND(" ",_xlpm.TextCell)-1),_xlpm.TextCell),_xlpm.TextCell),_xlpm.TextCell),""))</f>
        <v/>
      </c>
      <c r="X6111" s="60" t="str">
        <f>IF(A6111&lt;&gt;"",IFERROR(IF(FIND(" ",G6111)&gt;=1,MID(G6111,FIND(" ",G6111)+1,LEN(G6111)),""),""),"")</f>
        <v/>
      </c>
      <c r="AC6111" s="51">
        <f>IFERROR(VALUE(MID($C6111,1,2)),0)</f>
        <v>0</v>
      </c>
      <c r="AD6111" s="44">
        <f>IFERROR(VALUE(MID($C6111,4,3)),0)</f>
        <v>0</v>
      </c>
      <c r="AE6111" s="51">
        <f>VALUE(RIGHT("00"&amp;AC6111,2)&amp;RIGHT("000"&amp;AD6111,3))</f>
        <v>0</v>
      </c>
    </row>
    <row r="6112" spans="1:31">
      <c r="A6112" s="60" t="str">
        <f>IF(G6112&amp;Q6112&lt;&gt;"",W6112&amp;Q6112,"")</f>
        <v/>
      </c>
      <c r="B6112" s="85" t="str">
        <f>IF(C6112&lt;&gt;"",LEFT(C6112,9),"")</f>
        <v/>
      </c>
      <c r="V6112" s="60" t="str">
        <f>W6112&amp;H6112</f>
        <v/>
      </c>
      <c r="W6112" s="60" t="str">
        <f>_xlfn.LET(_xlpm.TextCell,TEXT(G6112,"###"),IF(_xlpm.TextCell&lt;&gt;"",IF(StyleSpaceSplit,IFERROR(IF(FIND(" ",_xlpm.TextCell)&gt;=1,MID(_xlpm.TextCell,1,FIND(" ",_xlpm.TextCell)-1),_xlpm.TextCell),_xlpm.TextCell),_xlpm.TextCell),""))</f>
        <v/>
      </c>
      <c r="X6112" s="60" t="str">
        <f>IF(A6112&lt;&gt;"",IFERROR(IF(FIND(" ",G6112)&gt;=1,MID(G6112,FIND(" ",G6112)+1,LEN(G6112)),""),""),"")</f>
        <v/>
      </c>
      <c r="AC6112" s="51">
        <f>IFERROR(VALUE(MID($C6112,1,2)),0)</f>
        <v>0</v>
      </c>
      <c r="AD6112" s="44">
        <f>IFERROR(VALUE(MID($C6112,4,3)),0)</f>
        <v>0</v>
      </c>
      <c r="AE6112" s="51">
        <f>VALUE(RIGHT("00"&amp;AC6112,2)&amp;RIGHT("000"&amp;AD6112,3))</f>
        <v>0</v>
      </c>
    </row>
    <row r="6113" spans="1:31">
      <c r="A6113" s="60" t="str">
        <f>IF(G6113&amp;Q6113&lt;&gt;"",W6113&amp;Q6113,"")</f>
        <v/>
      </c>
      <c r="B6113" s="85" t="str">
        <f>IF(C6113&lt;&gt;"",LEFT(C6113,9),"")</f>
        <v/>
      </c>
      <c r="V6113" s="60" t="str">
        <f>W6113&amp;H6113</f>
        <v/>
      </c>
      <c r="W6113" s="60" t="str">
        <f>_xlfn.LET(_xlpm.TextCell,TEXT(G6113,"###"),IF(_xlpm.TextCell&lt;&gt;"",IF(StyleSpaceSplit,IFERROR(IF(FIND(" ",_xlpm.TextCell)&gt;=1,MID(_xlpm.TextCell,1,FIND(" ",_xlpm.TextCell)-1),_xlpm.TextCell),_xlpm.TextCell),_xlpm.TextCell),""))</f>
        <v/>
      </c>
      <c r="X6113" s="60" t="str">
        <f>IF(A6113&lt;&gt;"",IFERROR(IF(FIND(" ",G6113)&gt;=1,MID(G6113,FIND(" ",G6113)+1,LEN(G6113)),""),""),"")</f>
        <v/>
      </c>
      <c r="AC6113" s="51">
        <f>IFERROR(VALUE(MID($C6113,1,2)),0)</f>
        <v>0</v>
      </c>
      <c r="AD6113" s="44">
        <f>IFERROR(VALUE(MID($C6113,4,3)),0)</f>
        <v>0</v>
      </c>
      <c r="AE6113" s="51">
        <f>VALUE(RIGHT("00"&amp;AC6113,2)&amp;RIGHT("000"&amp;AD6113,3))</f>
        <v>0</v>
      </c>
    </row>
    <row r="6114" spans="1:31">
      <c r="A6114" s="60" t="str">
        <f>IF(G6114&amp;Q6114&lt;&gt;"",W6114&amp;Q6114,"")</f>
        <v/>
      </c>
      <c r="B6114" s="85" t="str">
        <f>IF(C6114&lt;&gt;"",LEFT(C6114,9),"")</f>
        <v/>
      </c>
      <c r="V6114" s="60" t="str">
        <f>W6114&amp;H6114</f>
        <v/>
      </c>
      <c r="W6114" s="60" t="str">
        <f>_xlfn.LET(_xlpm.TextCell,TEXT(G6114,"###"),IF(_xlpm.TextCell&lt;&gt;"",IF(StyleSpaceSplit,IFERROR(IF(FIND(" ",_xlpm.TextCell)&gt;=1,MID(_xlpm.TextCell,1,FIND(" ",_xlpm.TextCell)-1),_xlpm.TextCell),_xlpm.TextCell),_xlpm.TextCell),""))</f>
        <v/>
      </c>
      <c r="X6114" s="60" t="str">
        <f>IF(A6114&lt;&gt;"",IFERROR(IF(FIND(" ",G6114)&gt;=1,MID(G6114,FIND(" ",G6114)+1,LEN(G6114)),""),""),"")</f>
        <v/>
      </c>
      <c r="AC6114" s="51">
        <f>IFERROR(VALUE(MID($C6114,1,2)),0)</f>
        <v>0</v>
      </c>
      <c r="AD6114" s="44">
        <f>IFERROR(VALUE(MID($C6114,4,3)),0)</f>
        <v>0</v>
      </c>
      <c r="AE6114" s="51">
        <f>VALUE(RIGHT("00"&amp;AC6114,2)&amp;RIGHT("000"&amp;AD6114,3))</f>
        <v>0</v>
      </c>
    </row>
    <row r="6115" spans="1:31">
      <c r="A6115" s="60" t="str">
        <f>IF(G6115&amp;Q6115&lt;&gt;"",W6115&amp;Q6115,"")</f>
        <v/>
      </c>
      <c r="B6115" s="85" t="str">
        <f>IF(C6115&lt;&gt;"",LEFT(C6115,9),"")</f>
        <v/>
      </c>
      <c r="V6115" s="60" t="str">
        <f>W6115&amp;H6115</f>
        <v/>
      </c>
      <c r="W6115" s="60" t="str">
        <f>_xlfn.LET(_xlpm.TextCell,TEXT(G6115,"###"),IF(_xlpm.TextCell&lt;&gt;"",IF(StyleSpaceSplit,IFERROR(IF(FIND(" ",_xlpm.TextCell)&gt;=1,MID(_xlpm.TextCell,1,FIND(" ",_xlpm.TextCell)-1),_xlpm.TextCell),_xlpm.TextCell),_xlpm.TextCell),""))</f>
        <v/>
      </c>
      <c r="X6115" s="60" t="str">
        <f>IF(A6115&lt;&gt;"",IFERROR(IF(FIND(" ",G6115)&gt;=1,MID(G6115,FIND(" ",G6115)+1,LEN(G6115)),""),""),"")</f>
        <v/>
      </c>
      <c r="AC6115" s="51">
        <f>IFERROR(VALUE(MID($C6115,1,2)),0)</f>
        <v>0</v>
      </c>
      <c r="AD6115" s="44">
        <f>IFERROR(VALUE(MID($C6115,4,3)),0)</f>
        <v>0</v>
      </c>
      <c r="AE6115" s="51">
        <f>VALUE(RIGHT("00"&amp;AC6115,2)&amp;RIGHT("000"&amp;AD6115,3))</f>
        <v>0</v>
      </c>
    </row>
    <row r="6116" spans="1:31">
      <c r="A6116" s="60" t="str">
        <f>IF(G6116&amp;Q6116&lt;&gt;"",W6116&amp;Q6116,"")</f>
        <v/>
      </c>
      <c r="B6116" s="85" t="str">
        <f>IF(C6116&lt;&gt;"",LEFT(C6116,9),"")</f>
        <v/>
      </c>
      <c r="V6116" s="60" t="str">
        <f>W6116&amp;H6116</f>
        <v/>
      </c>
      <c r="W6116" s="60" t="str">
        <f>_xlfn.LET(_xlpm.TextCell,TEXT(G6116,"###"),IF(_xlpm.TextCell&lt;&gt;"",IF(StyleSpaceSplit,IFERROR(IF(FIND(" ",_xlpm.TextCell)&gt;=1,MID(_xlpm.TextCell,1,FIND(" ",_xlpm.TextCell)-1),_xlpm.TextCell),_xlpm.TextCell),_xlpm.TextCell),""))</f>
        <v/>
      </c>
      <c r="X6116" s="60" t="str">
        <f>IF(A6116&lt;&gt;"",IFERROR(IF(FIND(" ",G6116)&gt;=1,MID(G6116,FIND(" ",G6116)+1,LEN(G6116)),""),""),"")</f>
        <v/>
      </c>
      <c r="AC6116" s="51">
        <f>IFERROR(VALUE(MID($C6116,1,2)),0)</f>
        <v>0</v>
      </c>
      <c r="AD6116" s="44">
        <f>IFERROR(VALUE(MID($C6116,4,3)),0)</f>
        <v>0</v>
      </c>
      <c r="AE6116" s="51">
        <f>VALUE(RIGHT("00"&amp;AC6116,2)&amp;RIGHT("000"&amp;AD6116,3))</f>
        <v>0</v>
      </c>
    </row>
    <row r="6117" spans="1:31">
      <c r="A6117" s="60" t="str">
        <f>IF(G6117&amp;Q6117&lt;&gt;"",W6117&amp;Q6117,"")</f>
        <v/>
      </c>
      <c r="B6117" s="85" t="str">
        <f>IF(C6117&lt;&gt;"",LEFT(C6117,9),"")</f>
        <v/>
      </c>
      <c r="V6117" s="60" t="str">
        <f>W6117&amp;H6117</f>
        <v/>
      </c>
      <c r="W6117" s="60" t="str">
        <f>_xlfn.LET(_xlpm.TextCell,TEXT(G6117,"###"),IF(_xlpm.TextCell&lt;&gt;"",IF(StyleSpaceSplit,IFERROR(IF(FIND(" ",_xlpm.TextCell)&gt;=1,MID(_xlpm.TextCell,1,FIND(" ",_xlpm.TextCell)-1),_xlpm.TextCell),_xlpm.TextCell),_xlpm.TextCell),""))</f>
        <v/>
      </c>
      <c r="X6117" s="60" t="str">
        <f>IF(A6117&lt;&gt;"",IFERROR(IF(FIND(" ",G6117)&gt;=1,MID(G6117,FIND(" ",G6117)+1,LEN(G6117)),""),""),"")</f>
        <v/>
      </c>
      <c r="AC6117" s="51">
        <f>IFERROR(VALUE(MID($C6117,1,2)),0)</f>
        <v>0</v>
      </c>
      <c r="AD6117" s="44">
        <f>IFERROR(VALUE(MID($C6117,4,3)),0)</f>
        <v>0</v>
      </c>
      <c r="AE6117" s="51">
        <f>VALUE(RIGHT("00"&amp;AC6117,2)&amp;RIGHT("000"&amp;AD6117,3))</f>
        <v>0</v>
      </c>
    </row>
    <row r="6118" spans="1:31">
      <c r="A6118" s="60" t="str">
        <f>IF(G6118&amp;Q6118&lt;&gt;"",W6118&amp;Q6118,"")</f>
        <v/>
      </c>
      <c r="B6118" s="85" t="str">
        <f>IF(C6118&lt;&gt;"",LEFT(C6118,9),"")</f>
        <v/>
      </c>
      <c r="V6118" s="60" t="str">
        <f>W6118&amp;H6118</f>
        <v/>
      </c>
      <c r="W6118" s="60" t="str">
        <f>_xlfn.LET(_xlpm.TextCell,TEXT(G6118,"###"),IF(_xlpm.TextCell&lt;&gt;"",IF(StyleSpaceSplit,IFERROR(IF(FIND(" ",_xlpm.TextCell)&gt;=1,MID(_xlpm.TextCell,1,FIND(" ",_xlpm.TextCell)-1),_xlpm.TextCell),_xlpm.TextCell),_xlpm.TextCell),""))</f>
        <v/>
      </c>
      <c r="X6118" s="60" t="str">
        <f>IF(A6118&lt;&gt;"",IFERROR(IF(FIND(" ",G6118)&gt;=1,MID(G6118,FIND(" ",G6118)+1,LEN(G6118)),""),""),"")</f>
        <v/>
      </c>
      <c r="AC6118" s="51">
        <f>IFERROR(VALUE(MID($C6118,1,2)),0)</f>
        <v>0</v>
      </c>
      <c r="AD6118" s="44">
        <f>IFERROR(VALUE(MID($C6118,4,3)),0)</f>
        <v>0</v>
      </c>
      <c r="AE6118" s="51">
        <f>VALUE(RIGHT("00"&amp;AC6118,2)&amp;RIGHT("000"&amp;AD6118,3))</f>
        <v>0</v>
      </c>
    </row>
    <row r="6119" spans="1:31">
      <c r="A6119" s="60" t="str">
        <f>IF(G6119&amp;Q6119&lt;&gt;"",W6119&amp;Q6119,"")</f>
        <v/>
      </c>
      <c r="B6119" s="85" t="str">
        <f>IF(C6119&lt;&gt;"",LEFT(C6119,9),"")</f>
        <v/>
      </c>
      <c r="V6119" s="60" t="str">
        <f>W6119&amp;H6119</f>
        <v/>
      </c>
      <c r="W6119" s="60" t="str">
        <f>_xlfn.LET(_xlpm.TextCell,TEXT(G6119,"###"),IF(_xlpm.TextCell&lt;&gt;"",IF(StyleSpaceSplit,IFERROR(IF(FIND(" ",_xlpm.TextCell)&gt;=1,MID(_xlpm.TextCell,1,FIND(" ",_xlpm.TextCell)-1),_xlpm.TextCell),_xlpm.TextCell),_xlpm.TextCell),""))</f>
        <v/>
      </c>
      <c r="X6119" s="60" t="str">
        <f>IF(A6119&lt;&gt;"",IFERROR(IF(FIND(" ",G6119)&gt;=1,MID(G6119,FIND(" ",G6119)+1,LEN(G6119)),""),""),"")</f>
        <v/>
      </c>
      <c r="AC6119" s="51">
        <f>IFERROR(VALUE(MID($C6119,1,2)),0)</f>
        <v>0</v>
      </c>
      <c r="AD6119" s="44">
        <f>IFERROR(VALUE(MID($C6119,4,3)),0)</f>
        <v>0</v>
      </c>
      <c r="AE6119" s="51">
        <f>VALUE(RIGHT("00"&amp;AC6119,2)&amp;RIGHT("000"&amp;AD6119,3))</f>
        <v>0</v>
      </c>
    </row>
    <row r="6120" spans="1:31">
      <c r="A6120" s="60" t="str">
        <f>IF(G6120&amp;Q6120&lt;&gt;"",W6120&amp;Q6120,"")</f>
        <v/>
      </c>
      <c r="B6120" s="85" t="str">
        <f>IF(C6120&lt;&gt;"",LEFT(C6120,9),"")</f>
        <v/>
      </c>
      <c r="V6120" s="60" t="str">
        <f>W6120&amp;H6120</f>
        <v/>
      </c>
      <c r="W6120" s="60" t="str">
        <f>_xlfn.LET(_xlpm.TextCell,TEXT(G6120,"###"),IF(_xlpm.TextCell&lt;&gt;"",IF(StyleSpaceSplit,IFERROR(IF(FIND(" ",_xlpm.TextCell)&gt;=1,MID(_xlpm.TextCell,1,FIND(" ",_xlpm.TextCell)-1),_xlpm.TextCell),_xlpm.TextCell),_xlpm.TextCell),""))</f>
        <v/>
      </c>
      <c r="X6120" s="60" t="str">
        <f>IF(A6120&lt;&gt;"",IFERROR(IF(FIND(" ",G6120)&gt;=1,MID(G6120,FIND(" ",G6120)+1,LEN(G6120)),""),""),"")</f>
        <v/>
      </c>
      <c r="AC6120" s="51">
        <f>IFERROR(VALUE(MID($C6120,1,2)),0)</f>
        <v>0</v>
      </c>
      <c r="AD6120" s="44">
        <f>IFERROR(VALUE(MID($C6120,4,3)),0)</f>
        <v>0</v>
      </c>
      <c r="AE6120" s="51">
        <f>VALUE(RIGHT("00"&amp;AC6120,2)&amp;RIGHT("000"&amp;AD6120,3))</f>
        <v>0</v>
      </c>
    </row>
    <row r="6121" spans="1:31">
      <c r="A6121" s="60" t="str">
        <f>IF(G6121&amp;Q6121&lt;&gt;"",W6121&amp;Q6121,"")</f>
        <v/>
      </c>
      <c r="B6121" s="85" t="str">
        <f>IF(C6121&lt;&gt;"",LEFT(C6121,9),"")</f>
        <v/>
      </c>
      <c r="V6121" s="60" t="str">
        <f>W6121&amp;H6121</f>
        <v/>
      </c>
      <c r="W6121" s="60" t="str">
        <f>_xlfn.LET(_xlpm.TextCell,TEXT(G6121,"###"),IF(_xlpm.TextCell&lt;&gt;"",IF(StyleSpaceSplit,IFERROR(IF(FIND(" ",_xlpm.TextCell)&gt;=1,MID(_xlpm.TextCell,1,FIND(" ",_xlpm.TextCell)-1),_xlpm.TextCell),_xlpm.TextCell),_xlpm.TextCell),""))</f>
        <v/>
      </c>
      <c r="X6121" s="60" t="str">
        <f>IF(A6121&lt;&gt;"",IFERROR(IF(FIND(" ",G6121)&gt;=1,MID(G6121,FIND(" ",G6121)+1,LEN(G6121)),""),""),"")</f>
        <v/>
      </c>
      <c r="AC6121" s="51">
        <f>IFERROR(VALUE(MID($C6121,1,2)),0)</f>
        <v>0</v>
      </c>
      <c r="AD6121" s="44">
        <f>IFERROR(VALUE(MID($C6121,4,3)),0)</f>
        <v>0</v>
      </c>
      <c r="AE6121" s="51">
        <f>VALUE(RIGHT("00"&amp;AC6121,2)&amp;RIGHT("000"&amp;AD6121,3))</f>
        <v>0</v>
      </c>
    </row>
    <row r="6122" spans="1:31">
      <c r="A6122" s="60" t="str">
        <f>IF(G6122&amp;Q6122&lt;&gt;"",W6122&amp;Q6122,"")</f>
        <v/>
      </c>
      <c r="B6122" s="85" t="str">
        <f>IF(C6122&lt;&gt;"",LEFT(C6122,9),"")</f>
        <v/>
      </c>
      <c r="V6122" s="60" t="str">
        <f>W6122&amp;H6122</f>
        <v/>
      </c>
      <c r="W6122" s="60" t="str">
        <f>_xlfn.LET(_xlpm.TextCell,TEXT(G6122,"###"),IF(_xlpm.TextCell&lt;&gt;"",IF(StyleSpaceSplit,IFERROR(IF(FIND(" ",_xlpm.TextCell)&gt;=1,MID(_xlpm.TextCell,1,FIND(" ",_xlpm.TextCell)-1),_xlpm.TextCell),_xlpm.TextCell),_xlpm.TextCell),""))</f>
        <v/>
      </c>
      <c r="X6122" s="60" t="str">
        <f>IF(A6122&lt;&gt;"",IFERROR(IF(FIND(" ",G6122)&gt;=1,MID(G6122,FIND(" ",G6122)+1,LEN(G6122)),""),""),"")</f>
        <v/>
      </c>
      <c r="AC6122" s="51">
        <f>IFERROR(VALUE(MID($C6122,1,2)),0)</f>
        <v>0</v>
      </c>
      <c r="AD6122" s="44">
        <f>IFERROR(VALUE(MID($C6122,4,3)),0)</f>
        <v>0</v>
      </c>
      <c r="AE6122" s="51">
        <f>VALUE(RIGHT("00"&amp;AC6122,2)&amp;RIGHT("000"&amp;AD6122,3))</f>
        <v>0</v>
      </c>
    </row>
    <row r="6123" spans="1:31">
      <c r="A6123" s="60" t="str">
        <f>IF(G6123&amp;Q6123&lt;&gt;"",W6123&amp;Q6123,"")</f>
        <v/>
      </c>
      <c r="B6123" s="85" t="str">
        <f>IF(C6123&lt;&gt;"",LEFT(C6123,9),"")</f>
        <v/>
      </c>
      <c r="V6123" s="60" t="str">
        <f>W6123&amp;H6123</f>
        <v/>
      </c>
      <c r="W6123" s="60" t="str">
        <f>_xlfn.LET(_xlpm.TextCell,TEXT(G6123,"###"),IF(_xlpm.TextCell&lt;&gt;"",IF(StyleSpaceSplit,IFERROR(IF(FIND(" ",_xlpm.TextCell)&gt;=1,MID(_xlpm.TextCell,1,FIND(" ",_xlpm.TextCell)-1),_xlpm.TextCell),_xlpm.TextCell),_xlpm.TextCell),""))</f>
        <v/>
      </c>
      <c r="X6123" s="60" t="str">
        <f>IF(A6123&lt;&gt;"",IFERROR(IF(FIND(" ",G6123)&gt;=1,MID(G6123,FIND(" ",G6123)+1,LEN(G6123)),""),""),"")</f>
        <v/>
      </c>
      <c r="AC6123" s="51">
        <f>IFERROR(VALUE(MID($C6123,1,2)),0)</f>
        <v>0</v>
      </c>
      <c r="AD6123" s="44">
        <f>IFERROR(VALUE(MID($C6123,4,3)),0)</f>
        <v>0</v>
      </c>
      <c r="AE6123" s="51">
        <f>VALUE(RIGHT("00"&amp;AC6123,2)&amp;RIGHT("000"&amp;AD6123,3))</f>
        <v>0</v>
      </c>
    </row>
    <row r="6124" spans="1:31">
      <c r="A6124" s="60" t="str">
        <f>IF(G6124&amp;Q6124&lt;&gt;"",W6124&amp;Q6124,"")</f>
        <v/>
      </c>
      <c r="B6124" s="85" t="str">
        <f>IF(C6124&lt;&gt;"",LEFT(C6124,9),"")</f>
        <v/>
      </c>
      <c r="V6124" s="60" t="str">
        <f>W6124&amp;H6124</f>
        <v/>
      </c>
      <c r="W6124" s="60" t="str">
        <f>_xlfn.LET(_xlpm.TextCell,TEXT(G6124,"###"),IF(_xlpm.TextCell&lt;&gt;"",IF(StyleSpaceSplit,IFERROR(IF(FIND(" ",_xlpm.TextCell)&gt;=1,MID(_xlpm.TextCell,1,FIND(" ",_xlpm.TextCell)-1),_xlpm.TextCell),_xlpm.TextCell),_xlpm.TextCell),""))</f>
        <v/>
      </c>
      <c r="X6124" s="60" t="str">
        <f>IF(A6124&lt;&gt;"",IFERROR(IF(FIND(" ",G6124)&gt;=1,MID(G6124,FIND(" ",G6124)+1,LEN(G6124)),""),""),"")</f>
        <v/>
      </c>
      <c r="AC6124" s="51">
        <f>IFERROR(VALUE(MID($C6124,1,2)),0)</f>
        <v>0</v>
      </c>
      <c r="AD6124" s="44">
        <f>IFERROR(VALUE(MID($C6124,4,3)),0)</f>
        <v>0</v>
      </c>
      <c r="AE6124" s="51">
        <f>VALUE(RIGHT("00"&amp;AC6124,2)&amp;RIGHT("000"&amp;AD6124,3))</f>
        <v>0</v>
      </c>
    </row>
    <row r="6125" spans="1:31">
      <c r="A6125" s="60" t="str">
        <f>IF(G6125&amp;Q6125&lt;&gt;"",W6125&amp;Q6125,"")</f>
        <v/>
      </c>
      <c r="B6125" s="85" t="str">
        <f>IF(C6125&lt;&gt;"",LEFT(C6125,9),"")</f>
        <v/>
      </c>
      <c r="V6125" s="60" t="str">
        <f>W6125&amp;H6125</f>
        <v/>
      </c>
      <c r="W6125" s="60" t="str">
        <f>_xlfn.LET(_xlpm.TextCell,TEXT(G6125,"###"),IF(_xlpm.TextCell&lt;&gt;"",IF(StyleSpaceSplit,IFERROR(IF(FIND(" ",_xlpm.TextCell)&gt;=1,MID(_xlpm.TextCell,1,FIND(" ",_xlpm.TextCell)-1),_xlpm.TextCell),_xlpm.TextCell),_xlpm.TextCell),""))</f>
        <v/>
      </c>
      <c r="X6125" s="60" t="str">
        <f>IF(A6125&lt;&gt;"",IFERROR(IF(FIND(" ",G6125)&gt;=1,MID(G6125,FIND(" ",G6125)+1,LEN(G6125)),""),""),"")</f>
        <v/>
      </c>
      <c r="AC6125" s="51">
        <f>IFERROR(VALUE(MID($C6125,1,2)),0)</f>
        <v>0</v>
      </c>
      <c r="AD6125" s="44">
        <f>IFERROR(VALUE(MID($C6125,4,3)),0)</f>
        <v>0</v>
      </c>
      <c r="AE6125" s="51">
        <f>VALUE(RIGHT("00"&amp;AC6125,2)&amp;RIGHT("000"&amp;AD6125,3))</f>
        <v>0</v>
      </c>
    </row>
    <row r="6126" spans="1:31">
      <c r="A6126" s="60" t="str">
        <f>IF(G6126&amp;Q6126&lt;&gt;"",W6126&amp;Q6126,"")</f>
        <v/>
      </c>
      <c r="B6126" s="85" t="str">
        <f>IF(C6126&lt;&gt;"",LEFT(C6126,9),"")</f>
        <v/>
      </c>
      <c r="V6126" s="60" t="str">
        <f>W6126&amp;H6126</f>
        <v/>
      </c>
      <c r="W6126" s="60" t="str">
        <f>_xlfn.LET(_xlpm.TextCell,TEXT(G6126,"###"),IF(_xlpm.TextCell&lt;&gt;"",IF(StyleSpaceSplit,IFERROR(IF(FIND(" ",_xlpm.TextCell)&gt;=1,MID(_xlpm.TextCell,1,FIND(" ",_xlpm.TextCell)-1),_xlpm.TextCell),_xlpm.TextCell),_xlpm.TextCell),""))</f>
        <v/>
      </c>
      <c r="X6126" s="60" t="str">
        <f>IF(A6126&lt;&gt;"",IFERROR(IF(FIND(" ",G6126)&gt;=1,MID(G6126,FIND(" ",G6126)+1,LEN(G6126)),""),""),"")</f>
        <v/>
      </c>
      <c r="AC6126" s="51">
        <f>IFERROR(VALUE(MID($C6126,1,2)),0)</f>
        <v>0</v>
      </c>
      <c r="AD6126" s="44">
        <f>IFERROR(VALUE(MID($C6126,4,3)),0)</f>
        <v>0</v>
      </c>
      <c r="AE6126" s="51">
        <f>VALUE(RIGHT("00"&amp;AC6126,2)&amp;RIGHT("000"&amp;AD6126,3))</f>
        <v>0</v>
      </c>
    </row>
    <row r="6127" spans="1:31">
      <c r="A6127" s="60" t="str">
        <f>IF(G6127&amp;Q6127&lt;&gt;"",W6127&amp;Q6127,"")</f>
        <v/>
      </c>
      <c r="B6127" s="85" t="str">
        <f>IF(C6127&lt;&gt;"",LEFT(C6127,9),"")</f>
        <v/>
      </c>
      <c r="V6127" s="60" t="str">
        <f>W6127&amp;H6127</f>
        <v/>
      </c>
      <c r="W6127" s="60" t="str">
        <f>_xlfn.LET(_xlpm.TextCell,TEXT(G6127,"###"),IF(_xlpm.TextCell&lt;&gt;"",IF(StyleSpaceSplit,IFERROR(IF(FIND(" ",_xlpm.TextCell)&gt;=1,MID(_xlpm.TextCell,1,FIND(" ",_xlpm.TextCell)-1),_xlpm.TextCell),_xlpm.TextCell),_xlpm.TextCell),""))</f>
        <v/>
      </c>
      <c r="X6127" s="60" t="str">
        <f>IF(A6127&lt;&gt;"",IFERROR(IF(FIND(" ",G6127)&gt;=1,MID(G6127,FIND(" ",G6127)+1,LEN(G6127)),""),""),"")</f>
        <v/>
      </c>
      <c r="AC6127" s="51">
        <f>IFERROR(VALUE(MID($C6127,1,2)),0)</f>
        <v>0</v>
      </c>
      <c r="AD6127" s="44">
        <f>IFERROR(VALUE(MID($C6127,4,3)),0)</f>
        <v>0</v>
      </c>
      <c r="AE6127" s="51">
        <f>VALUE(RIGHT("00"&amp;AC6127,2)&amp;RIGHT("000"&amp;AD6127,3))</f>
        <v>0</v>
      </c>
    </row>
    <row r="6128" spans="1:31">
      <c r="A6128" s="60" t="str">
        <f>IF(G6128&amp;Q6128&lt;&gt;"",W6128&amp;Q6128,"")</f>
        <v/>
      </c>
      <c r="B6128" s="85" t="str">
        <f>IF(C6128&lt;&gt;"",LEFT(C6128,9),"")</f>
        <v/>
      </c>
      <c r="V6128" s="60" t="str">
        <f>W6128&amp;H6128</f>
        <v/>
      </c>
      <c r="W6128" s="60" t="str">
        <f>_xlfn.LET(_xlpm.TextCell,TEXT(G6128,"###"),IF(_xlpm.TextCell&lt;&gt;"",IF(StyleSpaceSplit,IFERROR(IF(FIND(" ",_xlpm.TextCell)&gt;=1,MID(_xlpm.TextCell,1,FIND(" ",_xlpm.TextCell)-1),_xlpm.TextCell),_xlpm.TextCell),_xlpm.TextCell),""))</f>
        <v/>
      </c>
      <c r="X6128" s="60" t="str">
        <f>IF(A6128&lt;&gt;"",IFERROR(IF(FIND(" ",G6128)&gt;=1,MID(G6128,FIND(" ",G6128)+1,LEN(G6128)),""),""),"")</f>
        <v/>
      </c>
      <c r="AC6128" s="51">
        <f>IFERROR(VALUE(MID($C6128,1,2)),0)</f>
        <v>0</v>
      </c>
      <c r="AD6128" s="44">
        <f>IFERROR(VALUE(MID($C6128,4,3)),0)</f>
        <v>0</v>
      </c>
      <c r="AE6128" s="51">
        <f>VALUE(RIGHT("00"&amp;AC6128,2)&amp;RIGHT("000"&amp;AD6128,3))</f>
        <v>0</v>
      </c>
    </row>
    <row r="6129" spans="1:31">
      <c r="A6129" s="60" t="str">
        <f>IF(G6129&amp;Q6129&lt;&gt;"",W6129&amp;Q6129,"")</f>
        <v/>
      </c>
      <c r="B6129" s="85" t="str">
        <f>IF(C6129&lt;&gt;"",LEFT(C6129,9),"")</f>
        <v/>
      </c>
      <c r="V6129" s="60" t="str">
        <f>W6129&amp;H6129</f>
        <v/>
      </c>
      <c r="W6129" s="60" t="str">
        <f>_xlfn.LET(_xlpm.TextCell,TEXT(G6129,"###"),IF(_xlpm.TextCell&lt;&gt;"",IF(StyleSpaceSplit,IFERROR(IF(FIND(" ",_xlpm.TextCell)&gt;=1,MID(_xlpm.TextCell,1,FIND(" ",_xlpm.TextCell)-1),_xlpm.TextCell),_xlpm.TextCell),_xlpm.TextCell),""))</f>
        <v/>
      </c>
      <c r="X6129" s="60" t="str">
        <f>IF(A6129&lt;&gt;"",IFERROR(IF(FIND(" ",G6129)&gt;=1,MID(G6129,FIND(" ",G6129)+1,LEN(G6129)),""),""),"")</f>
        <v/>
      </c>
      <c r="AC6129" s="51">
        <f>IFERROR(VALUE(MID($C6129,1,2)),0)</f>
        <v>0</v>
      </c>
      <c r="AD6129" s="44">
        <f>IFERROR(VALUE(MID($C6129,4,3)),0)</f>
        <v>0</v>
      </c>
      <c r="AE6129" s="51">
        <f>VALUE(RIGHT("00"&amp;AC6129,2)&amp;RIGHT("000"&amp;AD6129,3))</f>
        <v>0</v>
      </c>
    </row>
    <row r="6130" spans="1:31">
      <c r="A6130" s="60" t="str">
        <f>IF(G6130&amp;Q6130&lt;&gt;"",W6130&amp;Q6130,"")</f>
        <v/>
      </c>
      <c r="B6130" s="85" t="str">
        <f>IF(C6130&lt;&gt;"",LEFT(C6130,9),"")</f>
        <v/>
      </c>
      <c r="V6130" s="60" t="str">
        <f>W6130&amp;H6130</f>
        <v/>
      </c>
      <c r="W6130" s="60" t="str">
        <f>_xlfn.LET(_xlpm.TextCell,TEXT(G6130,"###"),IF(_xlpm.TextCell&lt;&gt;"",IF(StyleSpaceSplit,IFERROR(IF(FIND(" ",_xlpm.TextCell)&gt;=1,MID(_xlpm.TextCell,1,FIND(" ",_xlpm.TextCell)-1),_xlpm.TextCell),_xlpm.TextCell),_xlpm.TextCell),""))</f>
        <v/>
      </c>
      <c r="X6130" s="60" t="str">
        <f>IF(A6130&lt;&gt;"",IFERROR(IF(FIND(" ",G6130)&gt;=1,MID(G6130,FIND(" ",G6130)+1,LEN(G6130)),""),""),"")</f>
        <v/>
      </c>
      <c r="AC6130" s="51">
        <f>IFERROR(VALUE(MID($C6130,1,2)),0)</f>
        <v>0</v>
      </c>
      <c r="AD6130" s="44">
        <f>IFERROR(VALUE(MID($C6130,4,3)),0)</f>
        <v>0</v>
      </c>
      <c r="AE6130" s="51">
        <f>VALUE(RIGHT("00"&amp;AC6130,2)&amp;RIGHT("000"&amp;AD6130,3))</f>
        <v>0</v>
      </c>
    </row>
    <row r="6131" spans="1:31">
      <c r="A6131" s="60" t="str">
        <f>IF(G6131&amp;Q6131&lt;&gt;"",W6131&amp;Q6131,"")</f>
        <v/>
      </c>
      <c r="B6131" s="85" t="str">
        <f>IF(C6131&lt;&gt;"",LEFT(C6131,9),"")</f>
        <v/>
      </c>
      <c r="V6131" s="60" t="str">
        <f>W6131&amp;H6131</f>
        <v/>
      </c>
      <c r="W6131" s="60" t="str">
        <f>_xlfn.LET(_xlpm.TextCell,TEXT(G6131,"###"),IF(_xlpm.TextCell&lt;&gt;"",IF(StyleSpaceSplit,IFERROR(IF(FIND(" ",_xlpm.TextCell)&gt;=1,MID(_xlpm.TextCell,1,FIND(" ",_xlpm.TextCell)-1),_xlpm.TextCell),_xlpm.TextCell),_xlpm.TextCell),""))</f>
        <v/>
      </c>
      <c r="X6131" s="60" t="str">
        <f>IF(A6131&lt;&gt;"",IFERROR(IF(FIND(" ",G6131)&gt;=1,MID(G6131,FIND(" ",G6131)+1,LEN(G6131)),""),""),"")</f>
        <v/>
      </c>
      <c r="AC6131" s="51">
        <f>IFERROR(VALUE(MID($C6131,1,2)),0)</f>
        <v>0</v>
      </c>
      <c r="AD6131" s="44">
        <f>IFERROR(VALUE(MID($C6131,4,3)),0)</f>
        <v>0</v>
      </c>
      <c r="AE6131" s="51">
        <f>VALUE(RIGHT("00"&amp;AC6131,2)&amp;RIGHT("000"&amp;AD6131,3))</f>
        <v>0</v>
      </c>
    </row>
    <row r="6132" spans="1:31">
      <c r="A6132" s="60" t="str">
        <f>IF(G6132&amp;Q6132&lt;&gt;"",W6132&amp;Q6132,"")</f>
        <v/>
      </c>
      <c r="B6132" s="85" t="str">
        <f>IF(C6132&lt;&gt;"",LEFT(C6132,9),"")</f>
        <v/>
      </c>
      <c r="V6132" s="60" t="str">
        <f>W6132&amp;H6132</f>
        <v/>
      </c>
      <c r="W6132" s="60" t="str">
        <f>_xlfn.LET(_xlpm.TextCell,TEXT(G6132,"###"),IF(_xlpm.TextCell&lt;&gt;"",IF(StyleSpaceSplit,IFERROR(IF(FIND(" ",_xlpm.TextCell)&gt;=1,MID(_xlpm.TextCell,1,FIND(" ",_xlpm.TextCell)-1),_xlpm.TextCell),_xlpm.TextCell),_xlpm.TextCell),""))</f>
        <v/>
      </c>
      <c r="X6132" s="60" t="str">
        <f>IF(A6132&lt;&gt;"",IFERROR(IF(FIND(" ",G6132)&gt;=1,MID(G6132,FIND(" ",G6132)+1,LEN(G6132)),""),""),"")</f>
        <v/>
      </c>
      <c r="AC6132" s="51">
        <f>IFERROR(VALUE(MID($C6132,1,2)),0)</f>
        <v>0</v>
      </c>
      <c r="AD6132" s="44">
        <f>IFERROR(VALUE(MID($C6132,4,3)),0)</f>
        <v>0</v>
      </c>
      <c r="AE6132" s="51">
        <f>VALUE(RIGHT("00"&amp;AC6132,2)&amp;RIGHT("000"&amp;AD6132,3))</f>
        <v>0</v>
      </c>
    </row>
    <row r="6133" spans="1:31">
      <c r="A6133" s="60" t="str">
        <f>IF(G6133&amp;Q6133&lt;&gt;"",W6133&amp;Q6133,"")</f>
        <v/>
      </c>
      <c r="B6133" s="85" t="str">
        <f>IF(C6133&lt;&gt;"",LEFT(C6133,9),"")</f>
        <v/>
      </c>
      <c r="V6133" s="60" t="str">
        <f>W6133&amp;H6133</f>
        <v/>
      </c>
      <c r="W6133" s="60" t="str">
        <f>_xlfn.LET(_xlpm.TextCell,TEXT(G6133,"###"),IF(_xlpm.TextCell&lt;&gt;"",IF(StyleSpaceSplit,IFERROR(IF(FIND(" ",_xlpm.TextCell)&gt;=1,MID(_xlpm.TextCell,1,FIND(" ",_xlpm.TextCell)-1),_xlpm.TextCell),_xlpm.TextCell),_xlpm.TextCell),""))</f>
        <v/>
      </c>
      <c r="X6133" s="60" t="str">
        <f>IF(A6133&lt;&gt;"",IFERROR(IF(FIND(" ",G6133)&gt;=1,MID(G6133,FIND(" ",G6133)+1,LEN(G6133)),""),""),"")</f>
        <v/>
      </c>
      <c r="AC6133" s="51">
        <f>IFERROR(VALUE(MID($C6133,1,2)),0)</f>
        <v>0</v>
      </c>
      <c r="AD6133" s="44">
        <f>IFERROR(VALUE(MID($C6133,4,3)),0)</f>
        <v>0</v>
      </c>
      <c r="AE6133" s="51">
        <f>VALUE(RIGHT("00"&amp;AC6133,2)&amp;RIGHT("000"&amp;AD6133,3))</f>
        <v>0</v>
      </c>
    </row>
    <row r="6134" spans="1:31">
      <c r="A6134" s="60" t="str">
        <f>IF(G6134&amp;Q6134&lt;&gt;"",W6134&amp;Q6134,"")</f>
        <v/>
      </c>
      <c r="B6134" s="85" t="str">
        <f>IF(C6134&lt;&gt;"",LEFT(C6134,9),"")</f>
        <v/>
      </c>
      <c r="V6134" s="60" t="str">
        <f>W6134&amp;H6134</f>
        <v/>
      </c>
      <c r="W6134" s="60" t="str">
        <f>_xlfn.LET(_xlpm.TextCell,TEXT(G6134,"###"),IF(_xlpm.TextCell&lt;&gt;"",IF(StyleSpaceSplit,IFERROR(IF(FIND(" ",_xlpm.TextCell)&gt;=1,MID(_xlpm.TextCell,1,FIND(" ",_xlpm.TextCell)-1),_xlpm.TextCell),_xlpm.TextCell),_xlpm.TextCell),""))</f>
        <v/>
      </c>
      <c r="X6134" s="60" t="str">
        <f>IF(A6134&lt;&gt;"",IFERROR(IF(FIND(" ",G6134)&gt;=1,MID(G6134,FIND(" ",G6134)+1,LEN(G6134)),""),""),"")</f>
        <v/>
      </c>
      <c r="AC6134" s="51">
        <f>IFERROR(VALUE(MID($C6134,1,2)),0)</f>
        <v>0</v>
      </c>
      <c r="AD6134" s="44">
        <f>IFERROR(VALUE(MID($C6134,4,3)),0)</f>
        <v>0</v>
      </c>
      <c r="AE6134" s="51">
        <f>VALUE(RIGHT("00"&amp;AC6134,2)&amp;RIGHT("000"&amp;AD6134,3))</f>
        <v>0</v>
      </c>
    </row>
    <row r="6135" spans="1:31">
      <c r="A6135" s="60" t="str">
        <f>IF(G6135&amp;Q6135&lt;&gt;"",W6135&amp;Q6135,"")</f>
        <v/>
      </c>
      <c r="B6135" s="85" t="str">
        <f>IF(C6135&lt;&gt;"",LEFT(C6135,9),"")</f>
        <v/>
      </c>
      <c r="V6135" s="60" t="str">
        <f>W6135&amp;H6135</f>
        <v/>
      </c>
      <c r="W6135" s="60" t="str">
        <f>_xlfn.LET(_xlpm.TextCell,TEXT(G6135,"###"),IF(_xlpm.TextCell&lt;&gt;"",IF(StyleSpaceSplit,IFERROR(IF(FIND(" ",_xlpm.TextCell)&gt;=1,MID(_xlpm.TextCell,1,FIND(" ",_xlpm.TextCell)-1),_xlpm.TextCell),_xlpm.TextCell),_xlpm.TextCell),""))</f>
        <v/>
      </c>
      <c r="X6135" s="60" t="str">
        <f>IF(A6135&lt;&gt;"",IFERROR(IF(FIND(" ",G6135)&gt;=1,MID(G6135,FIND(" ",G6135)+1,LEN(G6135)),""),""),"")</f>
        <v/>
      </c>
      <c r="AC6135" s="51">
        <f>IFERROR(VALUE(MID($C6135,1,2)),0)</f>
        <v>0</v>
      </c>
      <c r="AD6135" s="44">
        <f>IFERROR(VALUE(MID($C6135,4,3)),0)</f>
        <v>0</v>
      </c>
      <c r="AE6135" s="51">
        <f>VALUE(RIGHT("00"&amp;AC6135,2)&amp;RIGHT("000"&amp;AD6135,3))</f>
        <v>0</v>
      </c>
    </row>
    <row r="6136" spans="1:31">
      <c r="A6136" s="60" t="str">
        <f>IF(G6136&amp;Q6136&lt;&gt;"",W6136&amp;Q6136,"")</f>
        <v/>
      </c>
      <c r="B6136" s="85" t="str">
        <f>IF(C6136&lt;&gt;"",LEFT(C6136,9),"")</f>
        <v/>
      </c>
      <c r="V6136" s="60" t="str">
        <f>W6136&amp;H6136</f>
        <v/>
      </c>
      <c r="W6136" s="60" t="str">
        <f>_xlfn.LET(_xlpm.TextCell,TEXT(G6136,"###"),IF(_xlpm.TextCell&lt;&gt;"",IF(StyleSpaceSplit,IFERROR(IF(FIND(" ",_xlpm.TextCell)&gt;=1,MID(_xlpm.TextCell,1,FIND(" ",_xlpm.TextCell)-1),_xlpm.TextCell),_xlpm.TextCell),_xlpm.TextCell),""))</f>
        <v/>
      </c>
      <c r="X6136" s="60" t="str">
        <f>IF(A6136&lt;&gt;"",IFERROR(IF(FIND(" ",G6136)&gt;=1,MID(G6136,FIND(" ",G6136)+1,LEN(G6136)),""),""),"")</f>
        <v/>
      </c>
      <c r="AC6136" s="51">
        <f>IFERROR(VALUE(MID($C6136,1,2)),0)</f>
        <v>0</v>
      </c>
      <c r="AD6136" s="44">
        <f>IFERROR(VALUE(MID($C6136,4,3)),0)</f>
        <v>0</v>
      </c>
      <c r="AE6136" s="51">
        <f>VALUE(RIGHT("00"&amp;AC6136,2)&amp;RIGHT("000"&amp;AD6136,3))</f>
        <v>0</v>
      </c>
    </row>
    <row r="6137" spans="1:31">
      <c r="A6137" s="60" t="str">
        <f>IF(G6137&amp;Q6137&lt;&gt;"",W6137&amp;Q6137,"")</f>
        <v/>
      </c>
      <c r="B6137" s="85" t="str">
        <f>IF(C6137&lt;&gt;"",LEFT(C6137,9),"")</f>
        <v/>
      </c>
      <c r="V6137" s="60" t="str">
        <f>W6137&amp;H6137</f>
        <v/>
      </c>
      <c r="W6137" s="60" t="str">
        <f>_xlfn.LET(_xlpm.TextCell,TEXT(G6137,"###"),IF(_xlpm.TextCell&lt;&gt;"",IF(StyleSpaceSplit,IFERROR(IF(FIND(" ",_xlpm.TextCell)&gt;=1,MID(_xlpm.TextCell,1,FIND(" ",_xlpm.TextCell)-1),_xlpm.TextCell),_xlpm.TextCell),_xlpm.TextCell),""))</f>
        <v/>
      </c>
      <c r="X6137" s="60" t="str">
        <f>IF(A6137&lt;&gt;"",IFERROR(IF(FIND(" ",G6137)&gt;=1,MID(G6137,FIND(" ",G6137)+1,LEN(G6137)),""),""),"")</f>
        <v/>
      </c>
      <c r="AC6137" s="51">
        <f>IFERROR(VALUE(MID($C6137,1,2)),0)</f>
        <v>0</v>
      </c>
      <c r="AD6137" s="44">
        <f>IFERROR(VALUE(MID($C6137,4,3)),0)</f>
        <v>0</v>
      </c>
      <c r="AE6137" s="51">
        <f>VALUE(RIGHT("00"&amp;AC6137,2)&amp;RIGHT("000"&amp;AD6137,3))</f>
        <v>0</v>
      </c>
    </row>
    <row r="6138" spans="1:31">
      <c r="A6138" s="60" t="str">
        <f>IF(G6138&amp;Q6138&lt;&gt;"",W6138&amp;Q6138,"")</f>
        <v/>
      </c>
      <c r="B6138" s="85" t="str">
        <f>IF(C6138&lt;&gt;"",LEFT(C6138,9),"")</f>
        <v/>
      </c>
      <c r="V6138" s="60" t="str">
        <f>W6138&amp;H6138</f>
        <v/>
      </c>
      <c r="W6138" s="60" t="str">
        <f>_xlfn.LET(_xlpm.TextCell,TEXT(G6138,"###"),IF(_xlpm.TextCell&lt;&gt;"",IF(StyleSpaceSplit,IFERROR(IF(FIND(" ",_xlpm.TextCell)&gt;=1,MID(_xlpm.TextCell,1,FIND(" ",_xlpm.TextCell)-1),_xlpm.TextCell),_xlpm.TextCell),_xlpm.TextCell),""))</f>
        <v/>
      </c>
      <c r="X6138" s="60" t="str">
        <f>IF(A6138&lt;&gt;"",IFERROR(IF(FIND(" ",G6138)&gt;=1,MID(G6138,FIND(" ",G6138)+1,LEN(G6138)),""),""),"")</f>
        <v/>
      </c>
      <c r="AC6138" s="51">
        <f>IFERROR(VALUE(MID($C6138,1,2)),0)</f>
        <v>0</v>
      </c>
      <c r="AD6138" s="44">
        <f>IFERROR(VALUE(MID($C6138,4,3)),0)</f>
        <v>0</v>
      </c>
      <c r="AE6138" s="51">
        <f>VALUE(RIGHT("00"&amp;AC6138,2)&amp;RIGHT("000"&amp;AD6138,3))</f>
        <v>0</v>
      </c>
    </row>
    <row r="6139" spans="1:31">
      <c r="A6139" s="60" t="str">
        <f>IF(G6139&amp;Q6139&lt;&gt;"",W6139&amp;Q6139,"")</f>
        <v/>
      </c>
      <c r="B6139" s="85" t="str">
        <f>IF(C6139&lt;&gt;"",LEFT(C6139,9),"")</f>
        <v/>
      </c>
      <c r="V6139" s="60" t="str">
        <f>W6139&amp;H6139</f>
        <v/>
      </c>
      <c r="W6139" s="60" t="str">
        <f>_xlfn.LET(_xlpm.TextCell,TEXT(G6139,"###"),IF(_xlpm.TextCell&lt;&gt;"",IF(StyleSpaceSplit,IFERROR(IF(FIND(" ",_xlpm.TextCell)&gt;=1,MID(_xlpm.TextCell,1,FIND(" ",_xlpm.TextCell)-1),_xlpm.TextCell),_xlpm.TextCell),_xlpm.TextCell),""))</f>
        <v/>
      </c>
      <c r="X6139" s="60" t="str">
        <f>IF(A6139&lt;&gt;"",IFERROR(IF(FIND(" ",G6139)&gt;=1,MID(G6139,FIND(" ",G6139)+1,LEN(G6139)),""),""),"")</f>
        <v/>
      </c>
      <c r="AC6139" s="51">
        <f>IFERROR(VALUE(MID($C6139,1,2)),0)</f>
        <v>0</v>
      </c>
      <c r="AD6139" s="44">
        <f>IFERROR(VALUE(MID($C6139,4,3)),0)</f>
        <v>0</v>
      </c>
      <c r="AE6139" s="51">
        <f>VALUE(RIGHT("00"&amp;AC6139,2)&amp;RIGHT("000"&amp;AD6139,3))</f>
        <v>0</v>
      </c>
    </row>
    <row r="6140" spans="1:31">
      <c r="A6140" s="60" t="str">
        <f>IF(G6140&amp;Q6140&lt;&gt;"",W6140&amp;Q6140,"")</f>
        <v/>
      </c>
      <c r="B6140" s="85" t="str">
        <f>IF(C6140&lt;&gt;"",LEFT(C6140,9),"")</f>
        <v/>
      </c>
      <c r="V6140" s="60" t="str">
        <f>W6140&amp;H6140</f>
        <v/>
      </c>
      <c r="W6140" s="60" t="str">
        <f>_xlfn.LET(_xlpm.TextCell,TEXT(G6140,"###"),IF(_xlpm.TextCell&lt;&gt;"",IF(StyleSpaceSplit,IFERROR(IF(FIND(" ",_xlpm.TextCell)&gt;=1,MID(_xlpm.TextCell,1,FIND(" ",_xlpm.TextCell)-1),_xlpm.TextCell),_xlpm.TextCell),_xlpm.TextCell),""))</f>
        <v/>
      </c>
      <c r="X6140" s="60" t="str">
        <f>IF(A6140&lt;&gt;"",IFERROR(IF(FIND(" ",G6140)&gt;=1,MID(G6140,FIND(" ",G6140)+1,LEN(G6140)),""),""),"")</f>
        <v/>
      </c>
      <c r="AC6140" s="51">
        <f>IFERROR(VALUE(MID($C6140,1,2)),0)</f>
        <v>0</v>
      </c>
      <c r="AD6140" s="44">
        <f>IFERROR(VALUE(MID($C6140,4,3)),0)</f>
        <v>0</v>
      </c>
      <c r="AE6140" s="51">
        <f>VALUE(RIGHT("00"&amp;AC6140,2)&amp;RIGHT("000"&amp;AD6140,3))</f>
        <v>0</v>
      </c>
    </row>
    <row r="6141" spans="1:31">
      <c r="A6141" s="60" t="str">
        <f>IF(G6141&amp;Q6141&lt;&gt;"",W6141&amp;Q6141,"")</f>
        <v/>
      </c>
      <c r="B6141" s="85" t="str">
        <f>IF(C6141&lt;&gt;"",LEFT(C6141,9),"")</f>
        <v/>
      </c>
      <c r="V6141" s="60" t="str">
        <f>W6141&amp;H6141</f>
        <v/>
      </c>
      <c r="W6141" s="60" t="str">
        <f>_xlfn.LET(_xlpm.TextCell,TEXT(G6141,"###"),IF(_xlpm.TextCell&lt;&gt;"",IF(StyleSpaceSplit,IFERROR(IF(FIND(" ",_xlpm.TextCell)&gt;=1,MID(_xlpm.TextCell,1,FIND(" ",_xlpm.TextCell)-1),_xlpm.TextCell),_xlpm.TextCell),_xlpm.TextCell),""))</f>
        <v/>
      </c>
      <c r="X6141" s="60" t="str">
        <f>IF(A6141&lt;&gt;"",IFERROR(IF(FIND(" ",G6141)&gt;=1,MID(G6141,FIND(" ",G6141)+1,LEN(G6141)),""),""),"")</f>
        <v/>
      </c>
      <c r="AC6141" s="51">
        <f>IFERROR(VALUE(MID($C6141,1,2)),0)</f>
        <v>0</v>
      </c>
      <c r="AD6141" s="44">
        <f>IFERROR(VALUE(MID($C6141,4,3)),0)</f>
        <v>0</v>
      </c>
      <c r="AE6141" s="51">
        <f>VALUE(RIGHT("00"&amp;AC6141,2)&amp;RIGHT("000"&amp;AD6141,3))</f>
        <v>0</v>
      </c>
    </row>
    <row r="6142" spans="1:31">
      <c r="A6142" s="60" t="str">
        <f>IF(G6142&amp;Q6142&lt;&gt;"",W6142&amp;Q6142,"")</f>
        <v/>
      </c>
      <c r="B6142" s="85" t="str">
        <f>IF(C6142&lt;&gt;"",LEFT(C6142,9),"")</f>
        <v/>
      </c>
      <c r="V6142" s="60" t="str">
        <f>W6142&amp;H6142</f>
        <v/>
      </c>
      <c r="W6142" s="60" t="str">
        <f>_xlfn.LET(_xlpm.TextCell,TEXT(G6142,"###"),IF(_xlpm.TextCell&lt;&gt;"",IF(StyleSpaceSplit,IFERROR(IF(FIND(" ",_xlpm.TextCell)&gt;=1,MID(_xlpm.TextCell,1,FIND(" ",_xlpm.TextCell)-1),_xlpm.TextCell),_xlpm.TextCell),_xlpm.TextCell),""))</f>
        <v/>
      </c>
      <c r="X6142" s="60" t="str">
        <f>IF(A6142&lt;&gt;"",IFERROR(IF(FIND(" ",G6142)&gt;=1,MID(G6142,FIND(" ",G6142)+1,LEN(G6142)),""),""),"")</f>
        <v/>
      </c>
      <c r="AC6142" s="51">
        <f>IFERROR(VALUE(MID($C6142,1,2)),0)</f>
        <v>0</v>
      </c>
      <c r="AD6142" s="44">
        <f>IFERROR(VALUE(MID($C6142,4,3)),0)</f>
        <v>0</v>
      </c>
      <c r="AE6142" s="51">
        <f>VALUE(RIGHT("00"&amp;AC6142,2)&amp;RIGHT("000"&amp;AD6142,3))</f>
        <v>0</v>
      </c>
    </row>
    <row r="6143" spans="1:31">
      <c r="A6143" s="60" t="str">
        <f>IF(G6143&amp;Q6143&lt;&gt;"",W6143&amp;Q6143,"")</f>
        <v/>
      </c>
      <c r="B6143" s="85" t="str">
        <f>IF(C6143&lt;&gt;"",LEFT(C6143,9),"")</f>
        <v/>
      </c>
      <c r="V6143" s="60" t="str">
        <f>W6143&amp;H6143</f>
        <v/>
      </c>
      <c r="W6143" s="60" t="str">
        <f>_xlfn.LET(_xlpm.TextCell,TEXT(G6143,"###"),IF(_xlpm.TextCell&lt;&gt;"",IF(StyleSpaceSplit,IFERROR(IF(FIND(" ",_xlpm.TextCell)&gt;=1,MID(_xlpm.TextCell,1,FIND(" ",_xlpm.TextCell)-1),_xlpm.TextCell),_xlpm.TextCell),_xlpm.TextCell),""))</f>
        <v/>
      </c>
      <c r="X6143" s="60" t="str">
        <f>IF(A6143&lt;&gt;"",IFERROR(IF(FIND(" ",G6143)&gt;=1,MID(G6143,FIND(" ",G6143)+1,LEN(G6143)),""),""),"")</f>
        <v/>
      </c>
      <c r="AC6143" s="51">
        <f>IFERROR(VALUE(MID($C6143,1,2)),0)</f>
        <v>0</v>
      </c>
      <c r="AD6143" s="44">
        <f>IFERROR(VALUE(MID($C6143,4,3)),0)</f>
        <v>0</v>
      </c>
      <c r="AE6143" s="51">
        <f>VALUE(RIGHT("00"&amp;AC6143,2)&amp;RIGHT("000"&amp;AD6143,3))</f>
        <v>0</v>
      </c>
    </row>
    <row r="6144" spans="1:31">
      <c r="A6144" s="60" t="str">
        <f>IF(G6144&amp;Q6144&lt;&gt;"",W6144&amp;Q6144,"")</f>
        <v/>
      </c>
      <c r="B6144" s="85" t="str">
        <f>IF(C6144&lt;&gt;"",LEFT(C6144,9),"")</f>
        <v/>
      </c>
      <c r="V6144" s="60" t="str">
        <f>W6144&amp;H6144</f>
        <v/>
      </c>
      <c r="W6144" s="60" t="str">
        <f>_xlfn.LET(_xlpm.TextCell,TEXT(G6144,"###"),IF(_xlpm.TextCell&lt;&gt;"",IF(StyleSpaceSplit,IFERROR(IF(FIND(" ",_xlpm.TextCell)&gt;=1,MID(_xlpm.TextCell,1,FIND(" ",_xlpm.TextCell)-1),_xlpm.TextCell),_xlpm.TextCell),_xlpm.TextCell),""))</f>
        <v/>
      </c>
      <c r="X6144" s="60" t="str">
        <f>IF(A6144&lt;&gt;"",IFERROR(IF(FIND(" ",G6144)&gt;=1,MID(G6144,FIND(" ",G6144)+1,LEN(G6144)),""),""),"")</f>
        <v/>
      </c>
      <c r="AC6144" s="51">
        <f>IFERROR(VALUE(MID($C6144,1,2)),0)</f>
        <v>0</v>
      </c>
      <c r="AD6144" s="44">
        <f>IFERROR(VALUE(MID($C6144,4,3)),0)</f>
        <v>0</v>
      </c>
      <c r="AE6144" s="51">
        <f>VALUE(RIGHT("00"&amp;AC6144,2)&amp;RIGHT("000"&amp;AD6144,3))</f>
        <v>0</v>
      </c>
    </row>
    <row r="6145" spans="1:31">
      <c r="A6145" s="60" t="str">
        <f>IF(G6145&amp;Q6145&lt;&gt;"",W6145&amp;Q6145,"")</f>
        <v/>
      </c>
      <c r="B6145" s="85" t="str">
        <f>IF(C6145&lt;&gt;"",LEFT(C6145,9),"")</f>
        <v/>
      </c>
      <c r="V6145" s="60" t="str">
        <f>W6145&amp;H6145</f>
        <v/>
      </c>
      <c r="W6145" s="60" t="str">
        <f>_xlfn.LET(_xlpm.TextCell,TEXT(G6145,"###"),IF(_xlpm.TextCell&lt;&gt;"",IF(StyleSpaceSplit,IFERROR(IF(FIND(" ",_xlpm.TextCell)&gt;=1,MID(_xlpm.TextCell,1,FIND(" ",_xlpm.TextCell)-1),_xlpm.TextCell),_xlpm.TextCell),_xlpm.TextCell),""))</f>
        <v/>
      </c>
      <c r="X6145" s="60" t="str">
        <f>IF(A6145&lt;&gt;"",IFERROR(IF(FIND(" ",G6145)&gt;=1,MID(G6145,FIND(" ",G6145)+1,LEN(G6145)),""),""),"")</f>
        <v/>
      </c>
      <c r="AC6145" s="51">
        <f>IFERROR(VALUE(MID($C6145,1,2)),0)</f>
        <v>0</v>
      </c>
      <c r="AD6145" s="44">
        <f>IFERROR(VALUE(MID($C6145,4,3)),0)</f>
        <v>0</v>
      </c>
      <c r="AE6145" s="51">
        <f>VALUE(RIGHT("00"&amp;AC6145,2)&amp;RIGHT("000"&amp;AD6145,3))</f>
        <v>0</v>
      </c>
    </row>
    <row r="6146" spans="1:31">
      <c r="A6146" s="60" t="str">
        <f>IF(G6146&amp;Q6146&lt;&gt;"",W6146&amp;Q6146,"")</f>
        <v/>
      </c>
      <c r="B6146" s="85" t="str">
        <f>IF(C6146&lt;&gt;"",LEFT(C6146,9),"")</f>
        <v/>
      </c>
      <c r="V6146" s="60" t="str">
        <f>W6146&amp;H6146</f>
        <v/>
      </c>
      <c r="W6146" s="60" t="str">
        <f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>IF(A6146&lt;&gt;"",IFERROR(IF(FIND(" ",G6146)&gt;=1,MID(G6146,FIND(" ",G6146)+1,LEN(G6146)),""),""),"")</f>
        <v/>
      </c>
      <c r="AC6146" s="51">
        <f>IFERROR(VALUE(MID($C6146,1,2)),0)</f>
        <v>0</v>
      </c>
      <c r="AD6146" s="44">
        <f>IFERROR(VALUE(MID($C6146,4,3)),0)</f>
        <v>0</v>
      </c>
      <c r="AE6146" s="51">
        <f>VALUE(RIGHT("00"&amp;AC6146,2)&amp;RIGHT("000"&amp;AD6146,3))</f>
        <v>0</v>
      </c>
    </row>
    <row r="6147" spans="1:31">
      <c r="A6147" s="60" t="str">
        <f>IF(G6147&amp;Q6147&lt;&gt;"",W6147&amp;Q6147,"")</f>
        <v/>
      </c>
      <c r="B6147" s="85" t="str">
        <f>IF(C6147&lt;&gt;"",LEFT(C6147,9),"")</f>
        <v/>
      </c>
      <c r="V6147" s="60" t="str">
        <f>W6147&amp;H6147</f>
        <v/>
      </c>
      <c r="W6147" s="60" t="str">
        <f>_xlfn.LET(_xlpm.TextCell,TEXT(G6147,"###"),IF(_xlpm.TextCell&lt;&gt;"",IF(StyleSpaceSplit,IFERROR(IF(FIND(" ",_xlpm.TextCell)&gt;=1,MID(_xlpm.TextCell,1,FIND(" ",_xlpm.TextCell)-1),_xlpm.TextCell),_xlpm.TextCell),_xlpm.TextCell),""))</f>
        <v/>
      </c>
      <c r="X6147" s="60" t="str">
        <f>IF(A6147&lt;&gt;"",IFERROR(IF(FIND(" ",G6147)&gt;=1,MID(G6147,FIND(" ",G6147)+1,LEN(G6147)),""),""),"")</f>
        <v/>
      </c>
      <c r="AC6147" s="51">
        <f>IFERROR(VALUE(MID($C6147,1,2)),0)</f>
        <v>0</v>
      </c>
      <c r="AD6147" s="44">
        <f>IFERROR(VALUE(MID($C6147,4,3)),0)</f>
        <v>0</v>
      </c>
      <c r="AE6147" s="51">
        <f>VALUE(RIGHT("00"&amp;AC6147,2)&amp;RIGHT("000"&amp;AD6147,3))</f>
        <v>0</v>
      </c>
    </row>
    <row r="6148" spans="1:31">
      <c r="A6148" s="60" t="str">
        <f>IF(G6148&amp;Q6148&lt;&gt;"",W6148&amp;Q6148,"")</f>
        <v/>
      </c>
      <c r="B6148" s="85" t="str">
        <f>IF(C6148&lt;&gt;"",LEFT(C6148,9),"")</f>
        <v/>
      </c>
      <c r="V6148" s="60" t="str">
        <f>W6148&amp;H6148</f>
        <v/>
      </c>
      <c r="W6148" s="60" t="str">
        <f>_xlfn.LET(_xlpm.TextCell,TEXT(G6148,"###"),IF(_xlpm.TextCell&lt;&gt;"",IF(StyleSpaceSplit,IFERROR(IF(FIND(" ",_xlpm.TextCell)&gt;=1,MID(_xlpm.TextCell,1,FIND(" ",_xlpm.TextCell)-1),_xlpm.TextCell),_xlpm.TextCell),_xlpm.TextCell),""))</f>
        <v/>
      </c>
      <c r="X6148" s="60" t="str">
        <f>IF(A6148&lt;&gt;"",IFERROR(IF(FIND(" ",G6148)&gt;=1,MID(G6148,FIND(" ",G6148)+1,LEN(G6148)),""),""),"")</f>
        <v/>
      </c>
      <c r="AC6148" s="51">
        <f>IFERROR(VALUE(MID($C6148,1,2)),0)</f>
        <v>0</v>
      </c>
      <c r="AD6148" s="44">
        <f>IFERROR(VALUE(MID($C6148,4,3)),0)</f>
        <v>0</v>
      </c>
      <c r="AE6148" s="51">
        <f>VALUE(RIGHT("00"&amp;AC6148,2)&amp;RIGHT("000"&amp;AD6148,3))</f>
        <v>0</v>
      </c>
    </row>
    <row r="6149" spans="1:31">
      <c r="A6149" s="60" t="str">
        <f>IF(G6149&amp;Q6149&lt;&gt;"",W6149&amp;Q6149,"")</f>
        <v/>
      </c>
      <c r="B6149" s="85" t="str">
        <f>IF(C6149&lt;&gt;"",LEFT(C6149,9),"")</f>
        <v/>
      </c>
      <c r="V6149" s="60" t="str">
        <f>W6149&amp;H6149</f>
        <v/>
      </c>
      <c r="W6149" s="60" t="str">
        <f>_xlfn.LET(_xlpm.TextCell,TEXT(G6149,"###"),IF(_xlpm.TextCell&lt;&gt;"",IF(StyleSpaceSplit,IFERROR(IF(FIND(" ",_xlpm.TextCell)&gt;=1,MID(_xlpm.TextCell,1,FIND(" ",_xlpm.TextCell)-1),_xlpm.TextCell),_xlpm.TextCell),_xlpm.TextCell),""))</f>
        <v/>
      </c>
      <c r="X6149" s="60" t="str">
        <f>IF(A6149&lt;&gt;"",IFERROR(IF(FIND(" ",G6149)&gt;=1,MID(G6149,FIND(" ",G6149)+1,LEN(G6149)),""),""),"")</f>
        <v/>
      </c>
      <c r="AC6149" s="51">
        <f>IFERROR(VALUE(MID($C6149,1,2)),0)</f>
        <v>0</v>
      </c>
      <c r="AD6149" s="44">
        <f>IFERROR(VALUE(MID($C6149,4,3)),0)</f>
        <v>0</v>
      </c>
      <c r="AE6149" s="51">
        <f>VALUE(RIGHT("00"&amp;AC6149,2)&amp;RIGHT("000"&amp;AD6149,3))</f>
        <v>0</v>
      </c>
    </row>
    <row r="6150" spans="1:31">
      <c r="A6150" s="60" t="str">
        <f>IF(G6150&amp;Q6150&lt;&gt;"",W6150&amp;Q6150,"")</f>
        <v/>
      </c>
      <c r="B6150" s="85" t="str">
        <f>IF(C6150&lt;&gt;"",LEFT(C6150,9),"")</f>
        <v/>
      </c>
      <c r="V6150" s="60" t="str">
        <f>W6150&amp;H6150</f>
        <v/>
      </c>
      <c r="W6150" s="60" t="str">
        <f>_xlfn.LET(_xlpm.TextCell,TEXT(G6150,"###"),IF(_xlpm.TextCell&lt;&gt;"",IF(StyleSpaceSplit,IFERROR(IF(FIND(" ",_xlpm.TextCell)&gt;=1,MID(_xlpm.TextCell,1,FIND(" ",_xlpm.TextCell)-1),_xlpm.TextCell),_xlpm.TextCell),_xlpm.TextCell),""))</f>
        <v/>
      </c>
      <c r="X6150" s="60" t="str">
        <f>IF(A6150&lt;&gt;"",IFERROR(IF(FIND(" ",G6150)&gt;=1,MID(G6150,FIND(" ",G6150)+1,LEN(G6150)),""),""),"")</f>
        <v/>
      </c>
      <c r="AC6150" s="51">
        <f>IFERROR(VALUE(MID($C6150,1,2)),0)</f>
        <v>0</v>
      </c>
      <c r="AD6150" s="44">
        <f>IFERROR(VALUE(MID($C6150,4,3)),0)</f>
        <v>0</v>
      </c>
      <c r="AE6150" s="51">
        <f>VALUE(RIGHT("00"&amp;AC6150,2)&amp;RIGHT("000"&amp;AD6150,3))</f>
        <v>0</v>
      </c>
    </row>
    <row r="6151" spans="1:31">
      <c r="A6151" s="60" t="str">
        <f>IF(G6151&amp;Q6151&lt;&gt;"",W6151&amp;Q6151,"")</f>
        <v/>
      </c>
      <c r="B6151" s="85" t="str">
        <f>IF(C6151&lt;&gt;"",LEFT(C6151,9),"")</f>
        <v/>
      </c>
      <c r="V6151" s="60" t="str">
        <f>W6151&amp;H6151</f>
        <v/>
      </c>
      <c r="W6151" s="60" t="str">
        <f>_xlfn.LET(_xlpm.TextCell,TEXT(G6151,"###"),IF(_xlpm.TextCell&lt;&gt;"",IF(StyleSpaceSplit,IFERROR(IF(FIND(" ",_xlpm.TextCell)&gt;=1,MID(_xlpm.TextCell,1,FIND(" ",_xlpm.TextCell)-1),_xlpm.TextCell),_xlpm.TextCell),_xlpm.TextCell),""))</f>
        <v/>
      </c>
      <c r="X6151" s="60" t="str">
        <f>IF(A6151&lt;&gt;"",IFERROR(IF(FIND(" ",G6151)&gt;=1,MID(G6151,FIND(" ",G6151)+1,LEN(G6151)),""),""),"")</f>
        <v/>
      </c>
      <c r="AC6151" s="51">
        <f>IFERROR(VALUE(MID($C6151,1,2)),0)</f>
        <v>0</v>
      </c>
      <c r="AD6151" s="44">
        <f>IFERROR(VALUE(MID($C6151,4,3)),0)</f>
        <v>0</v>
      </c>
      <c r="AE6151" s="51">
        <f>VALUE(RIGHT("00"&amp;AC6151,2)&amp;RIGHT("000"&amp;AD6151,3))</f>
        <v>0</v>
      </c>
    </row>
    <row r="6152" spans="1:31">
      <c r="A6152" s="60" t="str">
        <f>IF(G6152&amp;Q6152&lt;&gt;"",W6152&amp;Q6152,"")</f>
        <v/>
      </c>
      <c r="B6152" s="85" t="str">
        <f>IF(C6152&lt;&gt;"",LEFT(C6152,9),"")</f>
        <v/>
      </c>
      <c r="V6152" s="60" t="str">
        <f>W6152&amp;H6152</f>
        <v/>
      </c>
      <c r="W6152" s="60" t="str">
        <f>_xlfn.LET(_xlpm.TextCell,TEXT(G6152,"###"),IF(_xlpm.TextCell&lt;&gt;"",IF(StyleSpaceSplit,IFERROR(IF(FIND(" ",_xlpm.TextCell)&gt;=1,MID(_xlpm.TextCell,1,FIND(" ",_xlpm.TextCell)-1),_xlpm.TextCell),_xlpm.TextCell),_xlpm.TextCell),""))</f>
        <v/>
      </c>
      <c r="X6152" s="60" t="str">
        <f>IF(A6152&lt;&gt;"",IFERROR(IF(FIND(" ",G6152)&gt;=1,MID(G6152,FIND(" ",G6152)+1,LEN(G6152)),""),""),"")</f>
        <v/>
      </c>
      <c r="AC6152" s="51">
        <f>IFERROR(VALUE(MID($C6152,1,2)),0)</f>
        <v>0</v>
      </c>
      <c r="AD6152" s="44">
        <f>IFERROR(VALUE(MID($C6152,4,3)),0)</f>
        <v>0</v>
      </c>
      <c r="AE6152" s="51">
        <f>VALUE(RIGHT("00"&amp;AC6152,2)&amp;RIGHT("000"&amp;AD6152,3))</f>
        <v>0</v>
      </c>
    </row>
    <row r="6153" spans="1:31">
      <c r="A6153" s="60" t="str">
        <f>IF(G6153&amp;Q6153&lt;&gt;"",W6153&amp;Q6153,"")</f>
        <v/>
      </c>
      <c r="B6153" s="85" t="str">
        <f>IF(C6153&lt;&gt;"",LEFT(C6153,9),"")</f>
        <v/>
      </c>
      <c r="V6153" s="60" t="str">
        <f>W6153&amp;H6153</f>
        <v/>
      </c>
      <c r="W6153" s="60" t="str">
        <f>_xlfn.LET(_xlpm.TextCell,TEXT(G6153,"###"),IF(_xlpm.TextCell&lt;&gt;"",IF(StyleSpaceSplit,IFERROR(IF(FIND(" ",_xlpm.TextCell)&gt;=1,MID(_xlpm.TextCell,1,FIND(" ",_xlpm.TextCell)-1),_xlpm.TextCell),_xlpm.TextCell),_xlpm.TextCell),""))</f>
        <v/>
      </c>
      <c r="X6153" s="60" t="str">
        <f>IF(A6153&lt;&gt;"",IFERROR(IF(FIND(" ",G6153)&gt;=1,MID(G6153,FIND(" ",G6153)+1,LEN(G6153)),""),""),"")</f>
        <v/>
      </c>
      <c r="AC6153" s="51">
        <f>IFERROR(VALUE(MID($C6153,1,2)),0)</f>
        <v>0</v>
      </c>
      <c r="AD6153" s="44">
        <f>IFERROR(VALUE(MID($C6153,4,3)),0)</f>
        <v>0</v>
      </c>
      <c r="AE6153" s="51">
        <f>VALUE(RIGHT("00"&amp;AC6153,2)&amp;RIGHT("000"&amp;AD6153,3))</f>
        <v>0</v>
      </c>
    </row>
    <row r="6154" spans="1:31">
      <c r="A6154" s="60" t="str">
        <f>IF(G6154&amp;Q6154&lt;&gt;"",W6154&amp;Q6154,"")</f>
        <v/>
      </c>
      <c r="B6154" s="85" t="str">
        <f>IF(C6154&lt;&gt;"",LEFT(C6154,9),"")</f>
        <v/>
      </c>
      <c r="V6154" s="60" t="str">
        <f>W6154&amp;H6154</f>
        <v/>
      </c>
      <c r="W6154" s="60" t="str">
        <f>_xlfn.LET(_xlpm.TextCell,TEXT(G6154,"###"),IF(_xlpm.TextCell&lt;&gt;"",IF(StyleSpaceSplit,IFERROR(IF(FIND(" ",_xlpm.TextCell)&gt;=1,MID(_xlpm.TextCell,1,FIND(" ",_xlpm.TextCell)-1),_xlpm.TextCell),_xlpm.TextCell),_xlpm.TextCell),""))</f>
        <v/>
      </c>
      <c r="X6154" s="60" t="str">
        <f>IF(A6154&lt;&gt;"",IFERROR(IF(FIND(" ",G6154)&gt;=1,MID(G6154,FIND(" ",G6154)+1,LEN(G6154)),""),""),"")</f>
        <v/>
      </c>
      <c r="AC6154" s="51">
        <f>IFERROR(VALUE(MID($C6154,1,2)),0)</f>
        <v>0</v>
      </c>
      <c r="AD6154" s="44">
        <f>IFERROR(VALUE(MID($C6154,4,3)),0)</f>
        <v>0</v>
      </c>
      <c r="AE6154" s="51">
        <f>VALUE(RIGHT("00"&amp;AC6154,2)&amp;RIGHT("000"&amp;AD6154,3))</f>
        <v>0</v>
      </c>
    </row>
    <row r="6155" spans="1:31">
      <c r="A6155" s="60" t="str">
        <f>IF(G6155&amp;Q6155&lt;&gt;"",W6155&amp;Q6155,"")</f>
        <v/>
      </c>
      <c r="B6155" s="85" t="str">
        <f>IF(C6155&lt;&gt;"",LEFT(C6155,9),"")</f>
        <v/>
      </c>
      <c r="V6155" s="60" t="str">
        <f>W6155&amp;H6155</f>
        <v/>
      </c>
      <c r="W6155" s="60" t="str">
        <f>_xlfn.LET(_xlpm.TextCell,TEXT(G6155,"###"),IF(_xlpm.TextCell&lt;&gt;"",IF(StyleSpaceSplit,IFERROR(IF(FIND(" ",_xlpm.TextCell)&gt;=1,MID(_xlpm.TextCell,1,FIND(" ",_xlpm.TextCell)-1),_xlpm.TextCell),_xlpm.TextCell),_xlpm.TextCell),""))</f>
        <v/>
      </c>
      <c r="X6155" s="60" t="str">
        <f>IF(A6155&lt;&gt;"",IFERROR(IF(FIND(" ",G6155)&gt;=1,MID(G6155,FIND(" ",G6155)+1,LEN(G6155)),""),""),"")</f>
        <v/>
      </c>
      <c r="AC6155" s="51">
        <f>IFERROR(VALUE(MID($C6155,1,2)),0)</f>
        <v>0</v>
      </c>
      <c r="AD6155" s="44">
        <f>IFERROR(VALUE(MID($C6155,4,3)),0)</f>
        <v>0</v>
      </c>
      <c r="AE6155" s="51">
        <f>VALUE(RIGHT("00"&amp;AC6155,2)&amp;RIGHT("000"&amp;AD6155,3))</f>
        <v>0</v>
      </c>
    </row>
    <row r="6156" spans="1:31">
      <c r="A6156" s="60" t="str">
        <f>IF(G6156&amp;Q6156&lt;&gt;"",W6156&amp;Q6156,"")</f>
        <v/>
      </c>
      <c r="B6156" s="85" t="str">
        <f>IF(C6156&lt;&gt;"",LEFT(C6156,9),"")</f>
        <v/>
      </c>
      <c r="V6156" s="60" t="str">
        <f>W6156&amp;H6156</f>
        <v/>
      </c>
      <c r="W6156" s="60" t="str">
        <f>_xlfn.LET(_xlpm.TextCell,TEXT(G6156,"###"),IF(_xlpm.TextCell&lt;&gt;"",IF(StyleSpaceSplit,IFERROR(IF(FIND(" ",_xlpm.TextCell)&gt;=1,MID(_xlpm.TextCell,1,FIND(" ",_xlpm.TextCell)-1),_xlpm.TextCell),_xlpm.TextCell),_xlpm.TextCell),""))</f>
        <v/>
      </c>
      <c r="X6156" s="60" t="str">
        <f>IF(A6156&lt;&gt;"",IFERROR(IF(FIND(" ",G6156)&gt;=1,MID(G6156,FIND(" ",G6156)+1,LEN(G6156)),""),""),"")</f>
        <v/>
      </c>
      <c r="AC6156" s="51">
        <f>IFERROR(VALUE(MID($C6156,1,2)),0)</f>
        <v>0</v>
      </c>
      <c r="AD6156" s="44">
        <f>IFERROR(VALUE(MID($C6156,4,3)),0)</f>
        <v>0</v>
      </c>
      <c r="AE6156" s="51">
        <f>VALUE(RIGHT("00"&amp;AC6156,2)&amp;RIGHT("000"&amp;AD6156,3))</f>
        <v>0</v>
      </c>
    </row>
    <row r="6157" spans="1:31">
      <c r="A6157" s="60" t="str">
        <f>IF(G6157&amp;Q6157&lt;&gt;"",W6157&amp;Q6157,"")</f>
        <v/>
      </c>
      <c r="B6157" s="85" t="str">
        <f>IF(C6157&lt;&gt;"",LEFT(C6157,9),"")</f>
        <v/>
      </c>
      <c r="V6157" s="60" t="str">
        <f>W6157&amp;H6157</f>
        <v/>
      </c>
      <c r="W6157" s="60" t="str">
        <f>_xlfn.LET(_xlpm.TextCell,TEXT(G6157,"###"),IF(_xlpm.TextCell&lt;&gt;"",IF(StyleSpaceSplit,IFERROR(IF(FIND(" ",_xlpm.TextCell)&gt;=1,MID(_xlpm.TextCell,1,FIND(" ",_xlpm.TextCell)-1),_xlpm.TextCell),_xlpm.TextCell),_xlpm.TextCell),""))</f>
        <v/>
      </c>
      <c r="X6157" s="60" t="str">
        <f>IF(A6157&lt;&gt;"",IFERROR(IF(FIND(" ",G6157)&gt;=1,MID(G6157,FIND(" ",G6157)+1,LEN(G6157)),""),""),"")</f>
        <v/>
      </c>
      <c r="AC6157" s="51">
        <f>IFERROR(VALUE(MID($C6157,1,2)),0)</f>
        <v>0</v>
      </c>
      <c r="AD6157" s="44">
        <f>IFERROR(VALUE(MID($C6157,4,3)),0)</f>
        <v>0</v>
      </c>
      <c r="AE6157" s="51">
        <f>VALUE(RIGHT("00"&amp;AC6157,2)&amp;RIGHT("000"&amp;AD6157,3))</f>
        <v>0</v>
      </c>
    </row>
    <row r="6158" spans="1:31">
      <c r="A6158" s="60" t="str">
        <f>IF(G6158&amp;Q6158&lt;&gt;"",W6158&amp;Q6158,"")</f>
        <v/>
      </c>
      <c r="B6158" s="85" t="str">
        <f>IF(C6158&lt;&gt;"",LEFT(C6158,9),"")</f>
        <v/>
      </c>
      <c r="V6158" s="60" t="str">
        <f>W6158&amp;H6158</f>
        <v/>
      </c>
      <c r="W6158" s="60" t="str">
        <f>_xlfn.LET(_xlpm.TextCell,TEXT(G6158,"###"),IF(_xlpm.TextCell&lt;&gt;"",IF(StyleSpaceSplit,IFERROR(IF(FIND(" ",_xlpm.TextCell)&gt;=1,MID(_xlpm.TextCell,1,FIND(" ",_xlpm.TextCell)-1),_xlpm.TextCell),_xlpm.TextCell),_xlpm.TextCell),""))</f>
        <v/>
      </c>
      <c r="X6158" s="60" t="str">
        <f>IF(A6158&lt;&gt;"",IFERROR(IF(FIND(" ",G6158)&gt;=1,MID(G6158,FIND(" ",G6158)+1,LEN(G6158)),""),""),"")</f>
        <v/>
      </c>
      <c r="AC6158" s="51">
        <f>IFERROR(VALUE(MID($C6158,1,2)),0)</f>
        <v>0</v>
      </c>
      <c r="AD6158" s="44">
        <f>IFERROR(VALUE(MID($C6158,4,3)),0)</f>
        <v>0</v>
      </c>
      <c r="AE6158" s="51">
        <f>VALUE(RIGHT("00"&amp;AC6158,2)&amp;RIGHT("000"&amp;AD6158,3))</f>
        <v>0</v>
      </c>
    </row>
    <row r="6159" spans="1:31">
      <c r="A6159" s="60" t="str">
        <f>IF(G6159&amp;Q6159&lt;&gt;"",W6159&amp;Q6159,"")</f>
        <v/>
      </c>
      <c r="B6159" s="85" t="str">
        <f>IF(C6159&lt;&gt;"",LEFT(C6159,9),"")</f>
        <v/>
      </c>
      <c r="V6159" s="60" t="str">
        <f>W6159&amp;H6159</f>
        <v/>
      </c>
      <c r="W6159" s="60" t="str">
        <f>_xlfn.LET(_xlpm.TextCell,TEXT(G6159,"###"),IF(_xlpm.TextCell&lt;&gt;"",IF(StyleSpaceSplit,IFERROR(IF(FIND(" ",_xlpm.TextCell)&gt;=1,MID(_xlpm.TextCell,1,FIND(" ",_xlpm.TextCell)-1),_xlpm.TextCell),_xlpm.TextCell),_xlpm.TextCell),""))</f>
        <v/>
      </c>
      <c r="X6159" s="60" t="str">
        <f>IF(A6159&lt;&gt;"",IFERROR(IF(FIND(" ",G6159)&gt;=1,MID(G6159,FIND(" ",G6159)+1,LEN(G6159)),""),""),"")</f>
        <v/>
      </c>
      <c r="AC6159" s="51">
        <f>IFERROR(VALUE(MID($C6159,1,2)),0)</f>
        <v>0</v>
      </c>
      <c r="AD6159" s="44">
        <f>IFERROR(VALUE(MID($C6159,4,3)),0)</f>
        <v>0</v>
      </c>
      <c r="AE6159" s="51">
        <f>VALUE(RIGHT("00"&amp;AC6159,2)&amp;RIGHT("000"&amp;AD6159,3))</f>
        <v>0</v>
      </c>
    </row>
    <row r="6160" spans="1:31">
      <c r="A6160" s="60" t="str">
        <f>IF(G6160&amp;Q6160&lt;&gt;"",W6160&amp;Q6160,"")</f>
        <v/>
      </c>
      <c r="B6160" s="85" t="str">
        <f>IF(C6160&lt;&gt;"",LEFT(C6160,9),"")</f>
        <v/>
      </c>
      <c r="V6160" s="60" t="str">
        <f>W6160&amp;H6160</f>
        <v/>
      </c>
      <c r="W6160" s="60" t="str">
        <f>_xlfn.LET(_xlpm.TextCell,TEXT(G6160,"###"),IF(_xlpm.TextCell&lt;&gt;"",IF(StyleSpaceSplit,IFERROR(IF(FIND(" ",_xlpm.TextCell)&gt;=1,MID(_xlpm.TextCell,1,FIND(" ",_xlpm.TextCell)-1),_xlpm.TextCell),_xlpm.TextCell),_xlpm.TextCell),""))</f>
        <v/>
      </c>
      <c r="X6160" s="60" t="str">
        <f>IF(A6160&lt;&gt;"",IFERROR(IF(FIND(" ",G6160)&gt;=1,MID(G6160,FIND(" ",G6160)+1,LEN(G6160)),""),""),"")</f>
        <v/>
      </c>
      <c r="AC6160" s="51">
        <f>IFERROR(VALUE(MID($C6160,1,2)),0)</f>
        <v>0</v>
      </c>
      <c r="AD6160" s="44">
        <f>IFERROR(VALUE(MID($C6160,4,3)),0)</f>
        <v>0</v>
      </c>
      <c r="AE6160" s="51">
        <f>VALUE(RIGHT("00"&amp;AC6160,2)&amp;RIGHT("000"&amp;AD6160,3))</f>
        <v>0</v>
      </c>
    </row>
    <row r="6161" spans="1:31">
      <c r="A6161" s="60" t="str">
        <f>IF(G6161&amp;Q6161&lt;&gt;"",W6161&amp;Q6161,"")</f>
        <v/>
      </c>
      <c r="B6161" s="85" t="str">
        <f>IF(C6161&lt;&gt;"",LEFT(C6161,9),"")</f>
        <v/>
      </c>
      <c r="V6161" s="60" t="str">
        <f>W6161&amp;H6161</f>
        <v/>
      </c>
      <c r="W6161" s="60" t="str">
        <f>_xlfn.LET(_xlpm.TextCell,TEXT(G6161,"###"),IF(_xlpm.TextCell&lt;&gt;"",IF(StyleSpaceSplit,IFERROR(IF(FIND(" ",_xlpm.TextCell)&gt;=1,MID(_xlpm.TextCell,1,FIND(" ",_xlpm.TextCell)-1),_xlpm.TextCell),_xlpm.TextCell),_xlpm.TextCell),""))</f>
        <v/>
      </c>
      <c r="X6161" s="60" t="str">
        <f>IF(A6161&lt;&gt;"",IFERROR(IF(FIND(" ",G6161)&gt;=1,MID(G6161,FIND(" ",G6161)+1,LEN(G6161)),""),""),"")</f>
        <v/>
      </c>
      <c r="AC6161" s="51">
        <f>IFERROR(VALUE(MID($C6161,1,2)),0)</f>
        <v>0</v>
      </c>
      <c r="AD6161" s="44">
        <f>IFERROR(VALUE(MID($C6161,4,3)),0)</f>
        <v>0</v>
      </c>
      <c r="AE6161" s="51">
        <f>VALUE(RIGHT("00"&amp;AC6161,2)&amp;RIGHT("000"&amp;AD6161,3))</f>
        <v>0</v>
      </c>
    </row>
    <row r="6162" spans="1:31">
      <c r="A6162" s="60" t="str">
        <f>IF(G6162&amp;Q6162&lt;&gt;"",W6162&amp;Q6162,"")</f>
        <v/>
      </c>
      <c r="B6162" s="85" t="str">
        <f>IF(C6162&lt;&gt;"",LEFT(C6162,9),"")</f>
        <v/>
      </c>
      <c r="V6162" s="60" t="str">
        <f>W6162&amp;H6162</f>
        <v/>
      </c>
      <c r="W6162" s="60" t="str">
        <f>_xlfn.LET(_xlpm.TextCell,TEXT(G6162,"###"),IF(_xlpm.TextCell&lt;&gt;"",IF(StyleSpaceSplit,IFERROR(IF(FIND(" ",_xlpm.TextCell)&gt;=1,MID(_xlpm.TextCell,1,FIND(" ",_xlpm.TextCell)-1),_xlpm.TextCell),_xlpm.TextCell),_xlpm.TextCell),""))</f>
        <v/>
      </c>
      <c r="X6162" s="60" t="str">
        <f>IF(A6162&lt;&gt;"",IFERROR(IF(FIND(" ",G6162)&gt;=1,MID(G6162,FIND(" ",G6162)+1,LEN(G6162)),""),""),"")</f>
        <v/>
      </c>
      <c r="AC6162" s="51">
        <f>IFERROR(VALUE(MID($C6162,1,2)),0)</f>
        <v>0</v>
      </c>
      <c r="AD6162" s="44">
        <f>IFERROR(VALUE(MID($C6162,4,3)),0)</f>
        <v>0</v>
      </c>
      <c r="AE6162" s="51">
        <f>VALUE(RIGHT("00"&amp;AC6162,2)&amp;RIGHT("000"&amp;AD6162,3))</f>
        <v>0</v>
      </c>
    </row>
    <row r="6163" spans="1:31">
      <c r="A6163" s="60" t="str">
        <f>IF(G6163&amp;Q6163&lt;&gt;"",W6163&amp;Q6163,"")</f>
        <v/>
      </c>
      <c r="B6163" s="85" t="str">
        <f>IF(C6163&lt;&gt;"",LEFT(C6163,9),"")</f>
        <v/>
      </c>
      <c r="V6163" s="60" t="str">
        <f>W6163&amp;H6163</f>
        <v/>
      </c>
      <c r="W6163" s="60" t="str">
        <f>_xlfn.LET(_xlpm.TextCell,TEXT(G6163,"###"),IF(_xlpm.TextCell&lt;&gt;"",IF(StyleSpaceSplit,IFERROR(IF(FIND(" ",_xlpm.TextCell)&gt;=1,MID(_xlpm.TextCell,1,FIND(" ",_xlpm.TextCell)-1),_xlpm.TextCell),_xlpm.TextCell),_xlpm.TextCell),""))</f>
        <v/>
      </c>
      <c r="X6163" s="60" t="str">
        <f>IF(A6163&lt;&gt;"",IFERROR(IF(FIND(" ",G6163)&gt;=1,MID(G6163,FIND(" ",G6163)+1,LEN(G6163)),""),""),"")</f>
        <v/>
      </c>
      <c r="AC6163" s="51">
        <f>IFERROR(VALUE(MID($C6163,1,2)),0)</f>
        <v>0</v>
      </c>
      <c r="AD6163" s="44">
        <f>IFERROR(VALUE(MID($C6163,4,3)),0)</f>
        <v>0</v>
      </c>
      <c r="AE6163" s="51">
        <f>VALUE(RIGHT("00"&amp;AC6163,2)&amp;RIGHT("000"&amp;AD6163,3))</f>
        <v>0</v>
      </c>
    </row>
    <row r="6164" spans="1:31">
      <c r="A6164" s="60" t="str">
        <f>IF(G6164&amp;Q6164&lt;&gt;"",W6164&amp;Q6164,"")</f>
        <v/>
      </c>
      <c r="B6164" s="85" t="str">
        <f>IF(C6164&lt;&gt;"",LEFT(C6164,9),"")</f>
        <v/>
      </c>
      <c r="V6164" s="60" t="str">
        <f>W6164&amp;H6164</f>
        <v/>
      </c>
      <c r="W6164" s="60" t="str">
        <f>_xlfn.LET(_xlpm.TextCell,TEXT(G6164,"###"),IF(_xlpm.TextCell&lt;&gt;"",IF(StyleSpaceSplit,IFERROR(IF(FIND(" ",_xlpm.TextCell)&gt;=1,MID(_xlpm.TextCell,1,FIND(" ",_xlpm.TextCell)-1),_xlpm.TextCell),_xlpm.TextCell),_xlpm.TextCell),""))</f>
        <v/>
      </c>
      <c r="X6164" s="60" t="str">
        <f>IF(A6164&lt;&gt;"",IFERROR(IF(FIND(" ",G6164)&gt;=1,MID(G6164,FIND(" ",G6164)+1,LEN(G6164)),""),""),"")</f>
        <v/>
      </c>
      <c r="AC6164" s="51">
        <f>IFERROR(VALUE(MID($C6164,1,2)),0)</f>
        <v>0</v>
      </c>
      <c r="AD6164" s="44">
        <f>IFERROR(VALUE(MID($C6164,4,3)),0)</f>
        <v>0</v>
      </c>
      <c r="AE6164" s="51">
        <f>VALUE(RIGHT("00"&amp;AC6164,2)&amp;RIGHT("000"&amp;AD6164,3))</f>
        <v>0</v>
      </c>
    </row>
    <row r="6165" spans="1:31">
      <c r="A6165" s="60" t="str">
        <f>IF(G6165&amp;Q6165&lt;&gt;"",W6165&amp;Q6165,"")</f>
        <v/>
      </c>
      <c r="B6165" s="85" t="str">
        <f>IF(C6165&lt;&gt;"",LEFT(C6165,9),"")</f>
        <v/>
      </c>
      <c r="V6165" s="60" t="str">
        <f>W6165&amp;H6165</f>
        <v/>
      </c>
      <c r="W6165" s="60" t="str">
        <f>_xlfn.LET(_xlpm.TextCell,TEXT(G6165,"###"),IF(_xlpm.TextCell&lt;&gt;"",IF(StyleSpaceSplit,IFERROR(IF(FIND(" ",_xlpm.TextCell)&gt;=1,MID(_xlpm.TextCell,1,FIND(" ",_xlpm.TextCell)-1),_xlpm.TextCell),_xlpm.TextCell),_xlpm.TextCell),""))</f>
        <v/>
      </c>
      <c r="X6165" s="60" t="str">
        <f>IF(A6165&lt;&gt;"",IFERROR(IF(FIND(" ",G6165)&gt;=1,MID(G6165,FIND(" ",G6165)+1,LEN(G6165)),""),""),"")</f>
        <v/>
      </c>
      <c r="AC6165" s="51">
        <f>IFERROR(VALUE(MID($C6165,1,2)),0)</f>
        <v>0</v>
      </c>
      <c r="AD6165" s="44">
        <f>IFERROR(VALUE(MID($C6165,4,3)),0)</f>
        <v>0</v>
      </c>
      <c r="AE6165" s="51">
        <f>VALUE(RIGHT("00"&amp;AC6165,2)&amp;RIGHT("000"&amp;AD6165,3))</f>
        <v>0</v>
      </c>
    </row>
    <row r="6166" spans="1:31">
      <c r="A6166" s="60" t="str">
        <f>IF(G6166&amp;Q6166&lt;&gt;"",W6166&amp;Q6166,"")</f>
        <v/>
      </c>
      <c r="B6166" s="85" t="str">
        <f>IF(C6166&lt;&gt;"",LEFT(C6166,9),"")</f>
        <v/>
      </c>
      <c r="V6166" s="60" t="str">
        <f>W6166&amp;H6166</f>
        <v/>
      </c>
      <c r="W6166" s="60" t="str">
        <f>_xlfn.LET(_xlpm.TextCell,TEXT(G6166,"###"),IF(_xlpm.TextCell&lt;&gt;"",IF(StyleSpaceSplit,IFERROR(IF(FIND(" ",_xlpm.TextCell)&gt;=1,MID(_xlpm.TextCell,1,FIND(" ",_xlpm.TextCell)-1),_xlpm.TextCell),_xlpm.TextCell),_xlpm.TextCell),""))</f>
        <v/>
      </c>
      <c r="X6166" s="60" t="str">
        <f>IF(A6166&lt;&gt;"",IFERROR(IF(FIND(" ",G6166)&gt;=1,MID(G6166,FIND(" ",G6166)+1,LEN(G6166)),""),""),"")</f>
        <v/>
      </c>
      <c r="AC6166" s="51">
        <f>IFERROR(VALUE(MID($C6166,1,2)),0)</f>
        <v>0</v>
      </c>
      <c r="AD6166" s="44">
        <f>IFERROR(VALUE(MID($C6166,4,3)),0)</f>
        <v>0</v>
      </c>
      <c r="AE6166" s="51">
        <f>VALUE(RIGHT("00"&amp;AC6166,2)&amp;RIGHT("000"&amp;AD6166,3))</f>
        <v>0</v>
      </c>
    </row>
    <row r="6167" spans="1:31">
      <c r="A6167" s="60" t="str">
        <f>IF(G6167&amp;Q6167&lt;&gt;"",W6167&amp;Q6167,"")</f>
        <v/>
      </c>
      <c r="B6167" s="85" t="str">
        <f>IF(C6167&lt;&gt;"",LEFT(C6167,9),"")</f>
        <v/>
      </c>
      <c r="V6167" s="60" t="str">
        <f>W6167&amp;H6167</f>
        <v/>
      </c>
      <c r="W6167" s="60" t="str">
        <f>_xlfn.LET(_xlpm.TextCell,TEXT(G6167,"###"),IF(_xlpm.TextCell&lt;&gt;"",IF(StyleSpaceSplit,IFERROR(IF(FIND(" ",_xlpm.TextCell)&gt;=1,MID(_xlpm.TextCell,1,FIND(" ",_xlpm.TextCell)-1),_xlpm.TextCell),_xlpm.TextCell),_xlpm.TextCell),""))</f>
        <v/>
      </c>
      <c r="X6167" s="60" t="str">
        <f>IF(A6167&lt;&gt;"",IFERROR(IF(FIND(" ",G6167)&gt;=1,MID(G6167,FIND(" ",G6167)+1,LEN(G6167)),""),""),"")</f>
        <v/>
      </c>
      <c r="AC6167" s="51">
        <f>IFERROR(VALUE(MID($C6167,1,2)),0)</f>
        <v>0</v>
      </c>
      <c r="AD6167" s="44">
        <f>IFERROR(VALUE(MID($C6167,4,3)),0)</f>
        <v>0</v>
      </c>
      <c r="AE6167" s="51">
        <f>VALUE(RIGHT("00"&amp;AC6167,2)&amp;RIGHT("000"&amp;AD6167,3))</f>
        <v>0</v>
      </c>
    </row>
    <row r="6168" spans="1:31">
      <c r="A6168" s="60" t="str">
        <f>IF(G6168&amp;Q6168&lt;&gt;"",W6168&amp;Q6168,"")</f>
        <v/>
      </c>
      <c r="B6168" s="85" t="str">
        <f>IF(C6168&lt;&gt;"",LEFT(C6168,9),"")</f>
        <v/>
      </c>
      <c r="V6168" s="60" t="str">
        <f>W6168&amp;H6168</f>
        <v/>
      </c>
      <c r="W6168" s="60" t="str">
        <f>_xlfn.LET(_xlpm.TextCell,TEXT(G6168,"###"),IF(_xlpm.TextCell&lt;&gt;"",IF(StyleSpaceSplit,IFERROR(IF(FIND(" ",_xlpm.TextCell)&gt;=1,MID(_xlpm.TextCell,1,FIND(" ",_xlpm.TextCell)-1),_xlpm.TextCell),_xlpm.TextCell),_xlpm.TextCell),""))</f>
        <v/>
      </c>
      <c r="X6168" s="60" t="str">
        <f>IF(A6168&lt;&gt;"",IFERROR(IF(FIND(" ",G6168)&gt;=1,MID(G6168,FIND(" ",G6168)+1,LEN(G6168)),""),""),"")</f>
        <v/>
      </c>
      <c r="AC6168" s="51">
        <f>IFERROR(VALUE(MID($C6168,1,2)),0)</f>
        <v>0</v>
      </c>
      <c r="AD6168" s="44">
        <f>IFERROR(VALUE(MID($C6168,4,3)),0)</f>
        <v>0</v>
      </c>
      <c r="AE6168" s="51">
        <f>VALUE(RIGHT("00"&amp;AC6168,2)&amp;RIGHT("000"&amp;AD6168,3))</f>
        <v>0</v>
      </c>
    </row>
    <row r="6169" spans="1:31">
      <c r="A6169" s="60" t="str">
        <f>IF(G6169&amp;Q6169&lt;&gt;"",W6169&amp;Q6169,"")</f>
        <v/>
      </c>
      <c r="B6169" s="85" t="str">
        <f>IF(C6169&lt;&gt;"",LEFT(C6169,9),"")</f>
        <v/>
      </c>
      <c r="V6169" s="60" t="str">
        <f>W6169&amp;H6169</f>
        <v/>
      </c>
      <c r="W6169" s="60" t="str">
        <f>_xlfn.LET(_xlpm.TextCell,TEXT(G6169,"###"),IF(_xlpm.TextCell&lt;&gt;"",IF(StyleSpaceSplit,IFERROR(IF(FIND(" ",_xlpm.TextCell)&gt;=1,MID(_xlpm.TextCell,1,FIND(" ",_xlpm.TextCell)-1),_xlpm.TextCell),_xlpm.TextCell),_xlpm.TextCell),""))</f>
        <v/>
      </c>
      <c r="X6169" s="60" t="str">
        <f>IF(A6169&lt;&gt;"",IFERROR(IF(FIND(" ",G6169)&gt;=1,MID(G6169,FIND(" ",G6169)+1,LEN(G6169)),""),""),"")</f>
        <v/>
      </c>
      <c r="AC6169" s="51">
        <f>IFERROR(VALUE(MID($C6169,1,2)),0)</f>
        <v>0</v>
      </c>
      <c r="AD6169" s="44">
        <f>IFERROR(VALUE(MID($C6169,4,3)),0)</f>
        <v>0</v>
      </c>
      <c r="AE6169" s="51">
        <f>VALUE(RIGHT("00"&amp;AC6169,2)&amp;RIGHT("000"&amp;AD6169,3))</f>
        <v>0</v>
      </c>
    </row>
    <row r="6170" spans="1:31">
      <c r="A6170" s="60" t="str">
        <f>IF(G6170&amp;Q6170&lt;&gt;"",W6170&amp;Q6170,"")</f>
        <v/>
      </c>
      <c r="B6170" s="85" t="str">
        <f>IF(C6170&lt;&gt;"",LEFT(C6170,9),"")</f>
        <v/>
      </c>
      <c r="V6170" s="60" t="str">
        <f>W6170&amp;H6170</f>
        <v/>
      </c>
      <c r="W6170" s="60" t="str">
        <f>_xlfn.LET(_xlpm.TextCell,TEXT(G6170,"###"),IF(_xlpm.TextCell&lt;&gt;"",IF(StyleSpaceSplit,IFERROR(IF(FIND(" ",_xlpm.TextCell)&gt;=1,MID(_xlpm.TextCell,1,FIND(" ",_xlpm.TextCell)-1),_xlpm.TextCell),_xlpm.TextCell),_xlpm.TextCell),""))</f>
        <v/>
      </c>
      <c r="X6170" s="60" t="str">
        <f>IF(A6170&lt;&gt;"",IFERROR(IF(FIND(" ",G6170)&gt;=1,MID(G6170,FIND(" ",G6170)+1,LEN(G6170)),""),""),"")</f>
        <v/>
      </c>
      <c r="AC6170" s="51">
        <f>IFERROR(VALUE(MID($C6170,1,2)),0)</f>
        <v>0</v>
      </c>
      <c r="AD6170" s="44">
        <f>IFERROR(VALUE(MID($C6170,4,3)),0)</f>
        <v>0</v>
      </c>
      <c r="AE6170" s="51">
        <f>VALUE(RIGHT("00"&amp;AC6170,2)&amp;RIGHT("000"&amp;AD6170,3))</f>
        <v>0</v>
      </c>
    </row>
    <row r="6171" spans="1:31">
      <c r="A6171" s="60" t="str">
        <f>IF(G6171&amp;Q6171&lt;&gt;"",W6171&amp;Q6171,"")</f>
        <v/>
      </c>
      <c r="B6171" s="85" t="str">
        <f>IF(C6171&lt;&gt;"",LEFT(C6171,9),"")</f>
        <v/>
      </c>
      <c r="V6171" s="60" t="str">
        <f>W6171&amp;H6171</f>
        <v/>
      </c>
      <c r="W6171" s="60" t="str">
        <f>_xlfn.LET(_xlpm.TextCell,TEXT(G6171,"###"),IF(_xlpm.TextCell&lt;&gt;"",IF(StyleSpaceSplit,IFERROR(IF(FIND(" ",_xlpm.TextCell)&gt;=1,MID(_xlpm.TextCell,1,FIND(" ",_xlpm.TextCell)-1),_xlpm.TextCell),_xlpm.TextCell),_xlpm.TextCell),""))</f>
        <v/>
      </c>
      <c r="X6171" s="60" t="str">
        <f>IF(A6171&lt;&gt;"",IFERROR(IF(FIND(" ",G6171)&gt;=1,MID(G6171,FIND(" ",G6171)+1,LEN(G6171)),""),""),"")</f>
        <v/>
      </c>
      <c r="AC6171" s="51">
        <f>IFERROR(VALUE(MID($C6171,1,2)),0)</f>
        <v>0</v>
      </c>
      <c r="AD6171" s="44">
        <f>IFERROR(VALUE(MID($C6171,4,3)),0)</f>
        <v>0</v>
      </c>
      <c r="AE6171" s="51">
        <f>VALUE(RIGHT("00"&amp;AC6171,2)&amp;RIGHT("000"&amp;AD6171,3))</f>
        <v>0</v>
      </c>
    </row>
    <row r="6172" spans="1:31">
      <c r="A6172" s="60" t="str">
        <f>IF(G6172&amp;Q6172&lt;&gt;"",W6172&amp;Q6172,"")</f>
        <v/>
      </c>
      <c r="B6172" s="85" t="str">
        <f>IF(C6172&lt;&gt;"",LEFT(C6172,9),"")</f>
        <v/>
      </c>
      <c r="V6172" s="60" t="str">
        <f>W6172&amp;H6172</f>
        <v/>
      </c>
      <c r="W6172" s="60" t="str">
        <f>_xlfn.LET(_xlpm.TextCell,TEXT(G6172,"###"),IF(_xlpm.TextCell&lt;&gt;"",IF(StyleSpaceSplit,IFERROR(IF(FIND(" ",_xlpm.TextCell)&gt;=1,MID(_xlpm.TextCell,1,FIND(" ",_xlpm.TextCell)-1),_xlpm.TextCell),_xlpm.TextCell),_xlpm.TextCell),""))</f>
        <v/>
      </c>
      <c r="X6172" s="60" t="str">
        <f>IF(A6172&lt;&gt;"",IFERROR(IF(FIND(" ",G6172)&gt;=1,MID(G6172,FIND(" ",G6172)+1,LEN(G6172)),""),""),"")</f>
        <v/>
      </c>
      <c r="AC6172" s="51">
        <f>IFERROR(VALUE(MID($C6172,1,2)),0)</f>
        <v>0</v>
      </c>
      <c r="AD6172" s="44">
        <f>IFERROR(VALUE(MID($C6172,4,3)),0)</f>
        <v>0</v>
      </c>
      <c r="AE6172" s="51">
        <f>VALUE(RIGHT("00"&amp;AC6172,2)&amp;RIGHT("000"&amp;AD6172,3))</f>
        <v>0</v>
      </c>
    </row>
    <row r="6173" spans="1:31">
      <c r="A6173" s="60" t="str">
        <f>IF(G6173&amp;Q6173&lt;&gt;"",W6173&amp;Q6173,"")</f>
        <v/>
      </c>
      <c r="B6173" s="85" t="str">
        <f>IF(C6173&lt;&gt;"",LEFT(C6173,9),"")</f>
        <v/>
      </c>
      <c r="V6173" s="60" t="str">
        <f>W6173&amp;H6173</f>
        <v/>
      </c>
      <c r="W6173" s="60" t="str">
        <f>_xlfn.LET(_xlpm.TextCell,TEXT(G6173,"###"),IF(_xlpm.TextCell&lt;&gt;"",IF(StyleSpaceSplit,IFERROR(IF(FIND(" ",_xlpm.TextCell)&gt;=1,MID(_xlpm.TextCell,1,FIND(" ",_xlpm.TextCell)-1),_xlpm.TextCell),_xlpm.TextCell),_xlpm.TextCell),""))</f>
        <v/>
      </c>
      <c r="X6173" s="60" t="str">
        <f>IF(A6173&lt;&gt;"",IFERROR(IF(FIND(" ",G6173)&gt;=1,MID(G6173,FIND(" ",G6173)+1,LEN(G6173)),""),""),"")</f>
        <v/>
      </c>
      <c r="AC6173" s="51">
        <f>IFERROR(VALUE(MID($C6173,1,2)),0)</f>
        <v>0</v>
      </c>
      <c r="AD6173" s="44">
        <f>IFERROR(VALUE(MID($C6173,4,3)),0)</f>
        <v>0</v>
      </c>
      <c r="AE6173" s="51">
        <f>VALUE(RIGHT("00"&amp;AC6173,2)&amp;RIGHT("000"&amp;AD6173,3))</f>
        <v>0</v>
      </c>
    </row>
    <row r="6174" spans="1:31">
      <c r="A6174" s="60" t="str">
        <f>IF(G6174&amp;Q6174&lt;&gt;"",W6174&amp;Q6174,"")</f>
        <v/>
      </c>
      <c r="B6174" s="85" t="str">
        <f>IF(C6174&lt;&gt;"",LEFT(C6174,9),"")</f>
        <v/>
      </c>
      <c r="V6174" s="60" t="str">
        <f>W6174&amp;H6174</f>
        <v/>
      </c>
      <c r="W6174" s="60" t="str">
        <f>_xlfn.LET(_xlpm.TextCell,TEXT(G6174,"###"),IF(_xlpm.TextCell&lt;&gt;"",IF(StyleSpaceSplit,IFERROR(IF(FIND(" ",_xlpm.TextCell)&gt;=1,MID(_xlpm.TextCell,1,FIND(" ",_xlpm.TextCell)-1),_xlpm.TextCell),_xlpm.TextCell),_xlpm.TextCell),""))</f>
        <v/>
      </c>
      <c r="X6174" s="60" t="str">
        <f>IF(A6174&lt;&gt;"",IFERROR(IF(FIND(" ",G6174)&gt;=1,MID(G6174,FIND(" ",G6174)+1,LEN(G6174)),""),""),"")</f>
        <v/>
      </c>
      <c r="AC6174" s="51">
        <f>IFERROR(VALUE(MID($C6174,1,2)),0)</f>
        <v>0</v>
      </c>
      <c r="AD6174" s="44">
        <f>IFERROR(VALUE(MID($C6174,4,3)),0)</f>
        <v>0</v>
      </c>
      <c r="AE6174" s="51">
        <f>VALUE(RIGHT("00"&amp;AC6174,2)&amp;RIGHT("000"&amp;AD6174,3))</f>
        <v>0</v>
      </c>
    </row>
    <row r="6175" spans="1:31">
      <c r="A6175" s="60" t="str">
        <f>IF(G6175&amp;Q6175&lt;&gt;"",W6175&amp;Q6175,"")</f>
        <v/>
      </c>
      <c r="B6175" s="85" t="str">
        <f>IF(C6175&lt;&gt;"",LEFT(C6175,9),"")</f>
        <v/>
      </c>
      <c r="V6175" s="60" t="str">
        <f>W6175&amp;H6175</f>
        <v/>
      </c>
      <c r="W6175" s="60" t="str">
        <f>_xlfn.LET(_xlpm.TextCell,TEXT(G6175,"###"),IF(_xlpm.TextCell&lt;&gt;"",IF(StyleSpaceSplit,IFERROR(IF(FIND(" ",_xlpm.TextCell)&gt;=1,MID(_xlpm.TextCell,1,FIND(" ",_xlpm.TextCell)-1),_xlpm.TextCell),_xlpm.TextCell),_xlpm.TextCell),""))</f>
        <v/>
      </c>
      <c r="X6175" s="60" t="str">
        <f>IF(A6175&lt;&gt;"",IFERROR(IF(FIND(" ",G6175)&gt;=1,MID(G6175,FIND(" ",G6175)+1,LEN(G6175)),""),""),"")</f>
        <v/>
      </c>
      <c r="AC6175" s="51">
        <f>IFERROR(VALUE(MID($C6175,1,2)),0)</f>
        <v>0</v>
      </c>
      <c r="AD6175" s="44">
        <f>IFERROR(VALUE(MID($C6175,4,3)),0)</f>
        <v>0</v>
      </c>
      <c r="AE6175" s="51">
        <f>VALUE(RIGHT("00"&amp;AC6175,2)&amp;RIGHT("000"&amp;AD6175,3))</f>
        <v>0</v>
      </c>
    </row>
    <row r="6176" spans="1:31">
      <c r="A6176" s="60" t="str">
        <f>IF(G6176&amp;Q6176&lt;&gt;"",W6176&amp;Q6176,"")</f>
        <v/>
      </c>
      <c r="B6176" s="85" t="str">
        <f>IF(C6176&lt;&gt;"",LEFT(C6176,9),"")</f>
        <v/>
      </c>
      <c r="V6176" s="60" t="str">
        <f>W6176&amp;H6176</f>
        <v/>
      </c>
      <c r="W6176" s="60" t="str">
        <f>_xlfn.LET(_xlpm.TextCell,TEXT(G6176,"###"),IF(_xlpm.TextCell&lt;&gt;"",IF(StyleSpaceSplit,IFERROR(IF(FIND(" ",_xlpm.TextCell)&gt;=1,MID(_xlpm.TextCell,1,FIND(" ",_xlpm.TextCell)-1),_xlpm.TextCell),_xlpm.TextCell),_xlpm.TextCell),""))</f>
        <v/>
      </c>
      <c r="X6176" s="60" t="str">
        <f>IF(A6176&lt;&gt;"",IFERROR(IF(FIND(" ",G6176)&gt;=1,MID(G6176,FIND(" ",G6176)+1,LEN(G6176)),""),""),"")</f>
        <v/>
      </c>
      <c r="AC6176" s="51">
        <f>IFERROR(VALUE(MID($C6176,1,2)),0)</f>
        <v>0</v>
      </c>
      <c r="AD6176" s="44">
        <f>IFERROR(VALUE(MID($C6176,4,3)),0)</f>
        <v>0</v>
      </c>
      <c r="AE6176" s="51">
        <f>VALUE(RIGHT("00"&amp;AC6176,2)&amp;RIGHT("000"&amp;AD6176,3))</f>
        <v>0</v>
      </c>
    </row>
    <row r="6177" spans="1:31">
      <c r="A6177" s="60" t="str">
        <f>IF(G6177&amp;Q6177&lt;&gt;"",W6177&amp;Q6177,"")</f>
        <v/>
      </c>
      <c r="B6177" s="85" t="str">
        <f>IF(C6177&lt;&gt;"",LEFT(C6177,9),"")</f>
        <v/>
      </c>
      <c r="V6177" s="60" t="str">
        <f>W6177&amp;H6177</f>
        <v/>
      </c>
      <c r="W6177" s="60" t="str">
        <f>_xlfn.LET(_xlpm.TextCell,TEXT(G6177,"###"),IF(_xlpm.TextCell&lt;&gt;"",IF(StyleSpaceSplit,IFERROR(IF(FIND(" ",_xlpm.TextCell)&gt;=1,MID(_xlpm.TextCell,1,FIND(" ",_xlpm.TextCell)-1),_xlpm.TextCell),_xlpm.TextCell),_xlpm.TextCell),""))</f>
        <v/>
      </c>
      <c r="X6177" s="60" t="str">
        <f>IF(A6177&lt;&gt;"",IFERROR(IF(FIND(" ",G6177)&gt;=1,MID(G6177,FIND(" ",G6177)+1,LEN(G6177)),""),""),"")</f>
        <v/>
      </c>
      <c r="AC6177" s="51">
        <f>IFERROR(VALUE(MID($C6177,1,2)),0)</f>
        <v>0</v>
      </c>
      <c r="AD6177" s="44">
        <f>IFERROR(VALUE(MID($C6177,4,3)),0)</f>
        <v>0</v>
      </c>
      <c r="AE6177" s="51">
        <f>VALUE(RIGHT("00"&amp;AC6177,2)&amp;RIGHT("000"&amp;AD6177,3))</f>
        <v>0</v>
      </c>
    </row>
    <row r="6178" spans="1:31">
      <c r="A6178" s="60" t="str">
        <f>IF(G6178&amp;Q6178&lt;&gt;"",W6178&amp;Q6178,"")</f>
        <v/>
      </c>
      <c r="B6178" s="85" t="str">
        <f>IF(C6178&lt;&gt;"",LEFT(C6178,9),"")</f>
        <v/>
      </c>
      <c r="V6178" s="60" t="str">
        <f>W6178&amp;H6178</f>
        <v/>
      </c>
      <c r="W6178" s="60" t="str">
        <f>_xlfn.LET(_xlpm.TextCell,TEXT(G6178,"###"),IF(_xlpm.TextCell&lt;&gt;"",IF(StyleSpaceSplit,IFERROR(IF(FIND(" ",_xlpm.TextCell)&gt;=1,MID(_xlpm.TextCell,1,FIND(" ",_xlpm.TextCell)-1),_xlpm.TextCell),_xlpm.TextCell),_xlpm.TextCell),""))</f>
        <v/>
      </c>
      <c r="X6178" s="60" t="str">
        <f>IF(A6178&lt;&gt;"",IFERROR(IF(FIND(" ",G6178)&gt;=1,MID(G6178,FIND(" ",G6178)+1,LEN(G6178)),""),""),"")</f>
        <v/>
      </c>
      <c r="AC6178" s="51">
        <f>IFERROR(VALUE(MID($C6178,1,2)),0)</f>
        <v>0</v>
      </c>
      <c r="AD6178" s="44">
        <f>IFERROR(VALUE(MID($C6178,4,3)),0)</f>
        <v>0</v>
      </c>
      <c r="AE6178" s="51">
        <f>VALUE(RIGHT("00"&amp;AC6178,2)&amp;RIGHT("000"&amp;AD6178,3))</f>
        <v>0</v>
      </c>
    </row>
    <row r="6179" spans="1:31">
      <c r="A6179" s="60" t="str">
        <f>IF(G6179&amp;Q6179&lt;&gt;"",W6179&amp;Q6179,"")</f>
        <v/>
      </c>
      <c r="B6179" s="85" t="str">
        <f>IF(C6179&lt;&gt;"",LEFT(C6179,9),"")</f>
        <v/>
      </c>
      <c r="V6179" s="60" t="str">
        <f>W6179&amp;H6179</f>
        <v/>
      </c>
      <c r="W6179" s="60" t="str">
        <f>_xlfn.LET(_xlpm.TextCell,TEXT(G6179,"###"),IF(_xlpm.TextCell&lt;&gt;"",IF(StyleSpaceSplit,IFERROR(IF(FIND(" ",_xlpm.TextCell)&gt;=1,MID(_xlpm.TextCell,1,FIND(" ",_xlpm.TextCell)-1),_xlpm.TextCell),_xlpm.TextCell),_xlpm.TextCell),""))</f>
        <v/>
      </c>
      <c r="X6179" s="60" t="str">
        <f>IF(A6179&lt;&gt;"",IFERROR(IF(FIND(" ",G6179)&gt;=1,MID(G6179,FIND(" ",G6179)+1,LEN(G6179)),""),""),"")</f>
        <v/>
      </c>
      <c r="AC6179" s="51">
        <f>IFERROR(VALUE(MID($C6179,1,2)),0)</f>
        <v>0</v>
      </c>
      <c r="AD6179" s="44">
        <f>IFERROR(VALUE(MID($C6179,4,3)),0)</f>
        <v>0</v>
      </c>
      <c r="AE6179" s="51">
        <f>VALUE(RIGHT("00"&amp;AC6179,2)&amp;RIGHT("000"&amp;AD6179,3))</f>
        <v>0</v>
      </c>
    </row>
    <row r="6180" spans="1:31">
      <c r="A6180" s="60" t="str">
        <f>IF(G6180&amp;Q6180&lt;&gt;"",W6180&amp;Q6180,"")</f>
        <v/>
      </c>
      <c r="B6180" s="85" t="str">
        <f>IF(C6180&lt;&gt;"",LEFT(C6180,9),"")</f>
        <v/>
      </c>
      <c r="V6180" s="60" t="str">
        <f>W6180&amp;H6180</f>
        <v/>
      </c>
      <c r="W6180" s="60" t="str">
        <f>_xlfn.LET(_xlpm.TextCell,TEXT(G6180,"###"),IF(_xlpm.TextCell&lt;&gt;"",IF(StyleSpaceSplit,IFERROR(IF(FIND(" ",_xlpm.TextCell)&gt;=1,MID(_xlpm.TextCell,1,FIND(" ",_xlpm.TextCell)-1),_xlpm.TextCell),_xlpm.TextCell),_xlpm.TextCell),""))</f>
        <v/>
      </c>
      <c r="X6180" s="60" t="str">
        <f>IF(A6180&lt;&gt;"",IFERROR(IF(FIND(" ",G6180)&gt;=1,MID(G6180,FIND(" ",G6180)+1,LEN(G6180)),""),""),"")</f>
        <v/>
      </c>
      <c r="AC6180" s="51">
        <f>IFERROR(VALUE(MID($C6180,1,2)),0)</f>
        <v>0</v>
      </c>
      <c r="AD6180" s="44">
        <f>IFERROR(VALUE(MID($C6180,4,3)),0)</f>
        <v>0</v>
      </c>
      <c r="AE6180" s="51">
        <f>VALUE(RIGHT("00"&amp;AC6180,2)&amp;RIGHT("000"&amp;AD6180,3))</f>
        <v>0</v>
      </c>
    </row>
    <row r="6181" spans="1:31">
      <c r="A6181" s="60" t="str">
        <f>IF(G6181&amp;Q6181&lt;&gt;"",W6181&amp;Q6181,"")</f>
        <v/>
      </c>
      <c r="B6181" s="85" t="str">
        <f>IF(C6181&lt;&gt;"",LEFT(C6181,9),"")</f>
        <v/>
      </c>
      <c r="V6181" s="60" t="str">
        <f>W6181&amp;H6181</f>
        <v/>
      </c>
      <c r="W6181" s="60" t="str">
        <f>_xlfn.LET(_xlpm.TextCell,TEXT(G6181,"###"),IF(_xlpm.TextCell&lt;&gt;"",IF(StyleSpaceSplit,IFERROR(IF(FIND(" ",_xlpm.TextCell)&gt;=1,MID(_xlpm.TextCell,1,FIND(" ",_xlpm.TextCell)-1),_xlpm.TextCell),_xlpm.TextCell),_xlpm.TextCell),""))</f>
        <v/>
      </c>
      <c r="X6181" s="60" t="str">
        <f>IF(A6181&lt;&gt;"",IFERROR(IF(FIND(" ",G6181)&gt;=1,MID(G6181,FIND(" ",G6181)+1,LEN(G6181)),""),""),"")</f>
        <v/>
      </c>
      <c r="AC6181" s="51">
        <f>IFERROR(VALUE(MID($C6181,1,2)),0)</f>
        <v>0</v>
      </c>
      <c r="AD6181" s="44">
        <f>IFERROR(VALUE(MID($C6181,4,3)),0)</f>
        <v>0</v>
      </c>
      <c r="AE6181" s="51">
        <f>VALUE(RIGHT("00"&amp;AC6181,2)&amp;RIGHT("000"&amp;AD6181,3))</f>
        <v>0</v>
      </c>
    </row>
    <row r="6182" spans="1:31">
      <c r="A6182" s="60" t="str">
        <f>IF(G6182&amp;Q6182&lt;&gt;"",W6182&amp;Q6182,"")</f>
        <v/>
      </c>
      <c r="B6182" s="85" t="str">
        <f>IF(C6182&lt;&gt;"",LEFT(C6182,9),"")</f>
        <v/>
      </c>
      <c r="V6182" s="60" t="str">
        <f>W6182&amp;H6182</f>
        <v/>
      </c>
      <c r="W6182" s="60" t="str">
        <f>_xlfn.LET(_xlpm.TextCell,TEXT(G6182,"###"),IF(_xlpm.TextCell&lt;&gt;"",IF(StyleSpaceSplit,IFERROR(IF(FIND(" ",_xlpm.TextCell)&gt;=1,MID(_xlpm.TextCell,1,FIND(" ",_xlpm.TextCell)-1),_xlpm.TextCell),_xlpm.TextCell),_xlpm.TextCell),""))</f>
        <v/>
      </c>
      <c r="X6182" s="60" t="str">
        <f>IF(A6182&lt;&gt;"",IFERROR(IF(FIND(" ",G6182)&gt;=1,MID(G6182,FIND(" ",G6182)+1,LEN(G6182)),""),""),"")</f>
        <v/>
      </c>
      <c r="AC6182" s="51">
        <f>IFERROR(VALUE(MID($C6182,1,2)),0)</f>
        <v>0</v>
      </c>
      <c r="AD6182" s="44">
        <f>IFERROR(VALUE(MID($C6182,4,3)),0)</f>
        <v>0</v>
      </c>
      <c r="AE6182" s="51">
        <f>VALUE(RIGHT("00"&amp;AC6182,2)&amp;RIGHT("000"&amp;AD6182,3))</f>
        <v>0</v>
      </c>
    </row>
    <row r="6183" spans="1:31">
      <c r="A6183" s="60" t="str">
        <f>IF(G6183&amp;Q6183&lt;&gt;"",W6183&amp;Q6183,"")</f>
        <v/>
      </c>
      <c r="B6183" s="85" t="str">
        <f>IF(C6183&lt;&gt;"",LEFT(C6183,9),"")</f>
        <v/>
      </c>
      <c r="V6183" s="60" t="str">
        <f>W6183&amp;H6183</f>
        <v/>
      </c>
      <c r="W6183" s="60" t="str">
        <f>_xlfn.LET(_xlpm.TextCell,TEXT(G6183,"###"),IF(_xlpm.TextCell&lt;&gt;"",IF(StyleSpaceSplit,IFERROR(IF(FIND(" ",_xlpm.TextCell)&gt;=1,MID(_xlpm.TextCell,1,FIND(" ",_xlpm.TextCell)-1),_xlpm.TextCell),_xlpm.TextCell),_xlpm.TextCell),""))</f>
        <v/>
      </c>
      <c r="X6183" s="60" t="str">
        <f>IF(A6183&lt;&gt;"",IFERROR(IF(FIND(" ",G6183)&gt;=1,MID(G6183,FIND(" ",G6183)+1,LEN(G6183)),""),""),"")</f>
        <v/>
      </c>
      <c r="AC6183" s="51">
        <f>IFERROR(VALUE(MID($C6183,1,2)),0)</f>
        <v>0</v>
      </c>
      <c r="AD6183" s="44">
        <f>IFERROR(VALUE(MID($C6183,4,3)),0)</f>
        <v>0</v>
      </c>
      <c r="AE6183" s="51">
        <f>VALUE(RIGHT("00"&amp;AC6183,2)&amp;RIGHT("000"&amp;AD6183,3))</f>
        <v>0</v>
      </c>
    </row>
    <row r="6184" spans="1:31">
      <c r="A6184" s="60" t="str">
        <f>IF(G6184&amp;Q6184&lt;&gt;"",W6184&amp;Q6184,"")</f>
        <v/>
      </c>
      <c r="B6184" s="85" t="str">
        <f>IF(C6184&lt;&gt;"",LEFT(C6184,9),"")</f>
        <v/>
      </c>
      <c r="V6184" s="60" t="str">
        <f>W6184&amp;H6184</f>
        <v/>
      </c>
      <c r="W6184" s="60" t="str">
        <f>_xlfn.LET(_xlpm.TextCell,TEXT(G6184,"###"),IF(_xlpm.TextCell&lt;&gt;"",IF(StyleSpaceSplit,IFERROR(IF(FIND(" ",_xlpm.TextCell)&gt;=1,MID(_xlpm.TextCell,1,FIND(" ",_xlpm.TextCell)-1),_xlpm.TextCell),_xlpm.TextCell),_xlpm.TextCell),""))</f>
        <v/>
      </c>
      <c r="X6184" s="60" t="str">
        <f>IF(A6184&lt;&gt;"",IFERROR(IF(FIND(" ",G6184)&gt;=1,MID(G6184,FIND(" ",G6184)+1,LEN(G6184)),""),""),"")</f>
        <v/>
      </c>
      <c r="AC6184" s="51">
        <f>IFERROR(VALUE(MID($C6184,1,2)),0)</f>
        <v>0</v>
      </c>
      <c r="AD6184" s="44">
        <f>IFERROR(VALUE(MID($C6184,4,3)),0)</f>
        <v>0</v>
      </c>
      <c r="AE6184" s="51">
        <f>VALUE(RIGHT("00"&amp;AC6184,2)&amp;RIGHT("000"&amp;AD6184,3))</f>
        <v>0</v>
      </c>
    </row>
    <row r="6185" spans="1:31">
      <c r="A6185" s="60" t="str">
        <f>IF(G6185&amp;Q6185&lt;&gt;"",W6185&amp;Q6185,"")</f>
        <v/>
      </c>
      <c r="B6185" s="85" t="str">
        <f>IF(C6185&lt;&gt;"",LEFT(C6185,9),"")</f>
        <v/>
      </c>
      <c r="V6185" s="60" t="str">
        <f>W6185&amp;H6185</f>
        <v/>
      </c>
      <c r="W6185" s="60" t="str">
        <f>_xlfn.LET(_xlpm.TextCell,TEXT(G6185,"###"),IF(_xlpm.TextCell&lt;&gt;"",IF(StyleSpaceSplit,IFERROR(IF(FIND(" ",_xlpm.TextCell)&gt;=1,MID(_xlpm.TextCell,1,FIND(" ",_xlpm.TextCell)-1),_xlpm.TextCell),_xlpm.TextCell),_xlpm.TextCell),""))</f>
        <v/>
      </c>
      <c r="X6185" s="60" t="str">
        <f>IF(A6185&lt;&gt;"",IFERROR(IF(FIND(" ",G6185)&gt;=1,MID(G6185,FIND(" ",G6185)+1,LEN(G6185)),""),""),"")</f>
        <v/>
      </c>
      <c r="AC6185" s="51">
        <f>IFERROR(VALUE(MID($C6185,1,2)),0)</f>
        <v>0</v>
      </c>
      <c r="AD6185" s="44">
        <f>IFERROR(VALUE(MID($C6185,4,3)),0)</f>
        <v>0</v>
      </c>
      <c r="AE6185" s="51">
        <f>VALUE(RIGHT("00"&amp;AC6185,2)&amp;RIGHT("000"&amp;AD6185,3))</f>
        <v>0</v>
      </c>
    </row>
    <row r="6186" spans="1:31">
      <c r="A6186" s="60" t="str">
        <f>IF(G6186&amp;Q6186&lt;&gt;"",W6186&amp;Q6186,"")</f>
        <v/>
      </c>
      <c r="B6186" s="85" t="str">
        <f>IF(C6186&lt;&gt;"",LEFT(C6186,9),"")</f>
        <v/>
      </c>
      <c r="V6186" s="60" t="str">
        <f>W6186&amp;H6186</f>
        <v/>
      </c>
      <c r="W6186" s="60" t="str">
        <f>_xlfn.LET(_xlpm.TextCell,TEXT(G6186,"###"),IF(_xlpm.TextCell&lt;&gt;"",IF(StyleSpaceSplit,IFERROR(IF(FIND(" ",_xlpm.TextCell)&gt;=1,MID(_xlpm.TextCell,1,FIND(" ",_xlpm.TextCell)-1),_xlpm.TextCell),_xlpm.TextCell),_xlpm.TextCell),""))</f>
        <v/>
      </c>
      <c r="X6186" s="60" t="str">
        <f>IF(A6186&lt;&gt;"",IFERROR(IF(FIND(" ",G6186)&gt;=1,MID(G6186,FIND(" ",G6186)+1,LEN(G6186)),""),""),"")</f>
        <v/>
      </c>
      <c r="AC6186" s="51">
        <f>IFERROR(VALUE(MID($C6186,1,2)),0)</f>
        <v>0</v>
      </c>
      <c r="AD6186" s="44">
        <f>IFERROR(VALUE(MID($C6186,4,3)),0)</f>
        <v>0</v>
      </c>
      <c r="AE6186" s="51">
        <f>VALUE(RIGHT("00"&amp;AC6186,2)&amp;RIGHT("000"&amp;AD6186,3))</f>
        <v>0</v>
      </c>
    </row>
    <row r="6187" spans="1:31">
      <c r="A6187" s="60" t="str">
        <f>IF(G6187&amp;Q6187&lt;&gt;"",W6187&amp;Q6187,"")</f>
        <v/>
      </c>
      <c r="B6187" s="85" t="str">
        <f>IF(C6187&lt;&gt;"",LEFT(C6187,9),"")</f>
        <v/>
      </c>
      <c r="V6187" s="60" t="str">
        <f>W6187&amp;H6187</f>
        <v/>
      </c>
      <c r="W6187" s="60" t="str">
        <f>_xlfn.LET(_xlpm.TextCell,TEXT(G6187,"###"),IF(_xlpm.TextCell&lt;&gt;"",IF(StyleSpaceSplit,IFERROR(IF(FIND(" ",_xlpm.TextCell)&gt;=1,MID(_xlpm.TextCell,1,FIND(" ",_xlpm.TextCell)-1),_xlpm.TextCell),_xlpm.TextCell),_xlpm.TextCell),""))</f>
        <v/>
      </c>
      <c r="X6187" s="60" t="str">
        <f>IF(A6187&lt;&gt;"",IFERROR(IF(FIND(" ",G6187)&gt;=1,MID(G6187,FIND(" ",G6187)+1,LEN(G6187)),""),""),"")</f>
        <v/>
      </c>
      <c r="AC6187" s="51">
        <f>IFERROR(VALUE(MID($C6187,1,2)),0)</f>
        <v>0</v>
      </c>
      <c r="AD6187" s="44">
        <f>IFERROR(VALUE(MID($C6187,4,3)),0)</f>
        <v>0</v>
      </c>
      <c r="AE6187" s="51">
        <f>VALUE(RIGHT("00"&amp;AC6187,2)&amp;RIGHT("000"&amp;AD6187,3))</f>
        <v>0</v>
      </c>
    </row>
    <row r="6188" spans="1:31">
      <c r="A6188" s="60" t="str">
        <f>IF(G6188&amp;Q6188&lt;&gt;"",W6188&amp;Q6188,"")</f>
        <v/>
      </c>
      <c r="B6188" s="85" t="str">
        <f>IF(C6188&lt;&gt;"",LEFT(C6188,9),"")</f>
        <v/>
      </c>
      <c r="V6188" s="60" t="str">
        <f>W6188&amp;H6188</f>
        <v/>
      </c>
      <c r="W6188" s="60" t="str">
        <f>_xlfn.LET(_xlpm.TextCell,TEXT(G6188,"###"),IF(_xlpm.TextCell&lt;&gt;"",IF(StyleSpaceSplit,IFERROR(IF(FIND(" ",_xlpm.TextCell)&gt;=1,MID(_xlpm.TextCell,1,FIND(" ",_xlpm.TextCell)-1),_xlpm.TextCell),_xlpm.TextCell),_xlpm.TextCell),""))</f>
        <v/>
      </c>
      <c r="X6188" s="60" t="str">
        <f>IF(A6188&lt;&gt;"",IFERROR(IF(FIND(" ",G6188)&gt;=1,MID(G6188,FIND(" ",G6188)+1,LEN(G6188)),""),""),"")</f>
        <v/>
      </c>
      <c r="AC6188" s="51">
        <f>IFERROR(VALUE(MID($C6188,1,2)),0)</f>
        <v>0</v>
      </c>
      <c r="AD6188" s="44">
        <f>IFERROR(VALUE(MID($C6188,4,3)),0)</f>
        <v>0</v>
      </c>
      <c r="AE6188" s="51">
        <f>VALUE(RIGHT("00"&amp;AC6188,2)&amp;RIGHT("000"&amp;AD6188,3))</f>
        <v>0</v>
      </c>
    </row>
    <row r="6189" spans="1:31">
      <c r="A6189" s="60" t="str">
        <f>IF(G6189&amp;Q6189&lt;&gt;"",W6189&amp;Q6189,"")</f>
        <v/>
      </c>
      <c r="B6189" s="85" t="str">
        <f>IF(C6189&lt;&gt;"",LEFT(C6189,9),"")</f>
        <v/>
      </c>
      <c r="V6189" s="60" t="str">
        <f>W6189&amp;H6189</f>
        <v/>
      </c>
      <c r="W6189" s="60" t="str">
        <f>_xlfn.LET(_xlpm.TextCell,TEXT(G6189,"###"),IF(_xlpm.TextCell&lt;&gt;"",IF(StyleSpaceSplit,IFERROR(IF(FIND(" ",_xlpm.TextCell)&gt;=1,MID(_xlpm.TextCell,1,FIND(" ",_xlpm.TextCell)-1),_xlpm.TextCell),_xlpm.TextCell),_xlpm.TextCell),""))</f>
        <v/>
      </c>
      <c r="X6189" s="60" t="str">
        <f>IF(A6189&lt;&gt;"",IFERROR(IF(FIND(" ",G6189)&gt;=1,MID(G6189,FIND(" ",G6189)+1,LEN(G6189)),""),""),"")</f>
        <v/>
      </c>
      <c r="AC6189" s="51">
        <f>IFERROR(VALUE(MID($C6189,1,2)),0)</f>
        <v>0</v>
      </c>
      <c r="AD6189" s="44">
        <f>IFERROR(VALUE(MID($C6189,4,3)),0)</f>
        <v>0</v>
      </c>
      <c r="AE6189" s="51">
        <f>VALUE(RIGHT("00"&amp;AC6189,2)&amp;RIGHT("000"&amp;AD6189,3))</f>
        <v>0</v>
      </c>
    </row>
    <row r="6190" spans="1:31">
      <c r="A6190" s="60" t="str">
        <f>IF(G6190&amp;Q6190&lt;&gt;"",W6190&amp;Q6190,"")</f>
        <v/>
      </c>
      <c r="B6190" s="85" t="str">
        <f>IF(C6190&lt;&gt;"",LEFT(C6190,9),"")</f>
        <v/>
      </c>
      <c r="V6190" s="60" t="str">
        <f>W6190&amp;H6190</f>
        <v/>
      </c>
      <c r="W6190" s="60" t="str">
        <f>_xlfn.LET(_xlpm.TextCell,TEXT(G6190,"###"),IF(_xlpm.TextCell&lt;&gt;"",IF(StyleSpaceSplit,IFERROR(IF(FIND(" ",_xlpm.TextCell)&gt;=1,MID(_xlpm.TextCell,1,FIND(" ",_xlpm.TextCell)-1),_xlpm.TextCell),_xlpm.TextCell),_xlpm.TextCell),""))</f>
        <v/>
      </c>
      <c r="X6190" s="60" t="str">
        <f>IF(A6190&lt;&gt;"",IFERROR(IF(FIND(" ",G6190)&gt;=1,MID(G6190,FIND(" ",G6190)+1,LEN(G6190)),""),""),"")</f>
        <v/>
      </c>
      <c r="AC6190" s="51">
        <f>IFERROR(VALUE(MID($C6190,1,2)),0)</f>
        <v>0</v>
      </c>
      <c r="AD6190" s="44">
        <f>IFERROR(VALUE(MID($C6190,4,3)),0)</f>
        <v>0</v>
      </c>
      <c r="AE6190" s="51">
        <f>VALUE(RIGHT("00"&amp;AC6190,2)&amp;RIGHT("000"&amp;AD6190,3))</f>
        <v>0</v>
      </c>
    </row>
    <row r="6191" spans="1:31">
      <c r="A6191" s="60" t="str">
        <f>IF(G6191&amp;Q6191&lt;&gt;"",W6191&amp;Q6191,"")</f>
        <v/>
      </c>
      <c r="B6191" s="85" t="str">
        <f>IF(C6191&lt;&gt;"",LEFT(C6191,9),"")</f>
        <v/>
      </c>
      <c r="V6191" s="60" t="str">
        <f>W6191&amp;H6191</f>
        <v/>
      </c>
      <c r="W6191" s="60" t="str">
        <f>_xlfn.LET(_xlpm.TextCell,TEXT(G6191,"###"),IF(_xlpm.TextCell&lt;&gt;"",IF(StyleSpaceSplit,IFERROR(IF(FIND(" ",_xlpm.TextCell)&gt;=1,MID(_xlpm.TextCell,1,FIND(" ",_xlpm.TextCell)-1),_xlpm.TextCell),_xlpm.TextCell),_xlpm.TextCell),""))</f>
        <v/>
      </c>
      <c r="X6191" s="60" t="str">
        <f>IF(A6191&lt;&gt;"",IFERROR(IF(FIND(" ",G6191)&gt;=1,MID(G6191,FIND(" ",G6191)+1,LEN(G6191)),""),""),"")</f>
        <v/>
      </c>
      <c r="AC6191" s="51">
        <f>IFERROR(VALUE(MID($C6191,1,2)),0)</f>
        <v>0</v>
      </c>
      <c r="AD6191" s="44">
        <f>IFERROR(VALUE(MID($C6191,4,3)),0)</f>
        <v>0</v>
      </c>
      <c r="AE6191" s="51">
        <f>VALUE(RIGHT("00"&amp;AC6191,2)&amp;RIGHT("000"&amp;AD6191,3))</f>
        <v>0</v>
      </c>
    </row>
    <row r="6192" spans="1:31">
      <c r="A6192" s="60" t="str">
        <f>IF(G6192&amp;Q6192&lt;&gt;"",W6192&amp;Q6192,"")</f>
        <v/>
      </c>
      <c r="B6192" s="85" t="str">
        <f>IF(C6192&lt;&gt;"",LEFT(C6192,9),"")</f>
        <v/>
      </c>
      <c r="V6192" s="60" t="str">
        <f>W6192&amp;H6192</f>
        <v/>
      </c>
      <c r="W6192" s="60" t="str">
        <f>_xlfn.LET(_xlpm.TextCell,TEXT(G6192,"###"),IF(_xlpm.TextCell&lt;&gt;"",IF(StyleSpaceSplit,IFERROR(IF(FIND(" ",_xlpm.TextCell)&gt;=1,MID(_xlpm.TextCell,1,FIND(" ",_xlpm.TextCell)-1),_xlpm.TextCell),_xlpm.TextCell),_xlpm.TextCell),""))</f>
        <v/>
      </c>
      <c r="X6192" s="60" t="str">
        <f>IF(A6192&lt;&gt;"",IFERROR(IF(FIND(" ",G6192)&gt;=1,MID(G6192,FIND(" ",G6192)+1,LEN(G6192)),""),""),"")</f>
        <v/>
      </c>
      <c r="AC6192" s="51">
        <f>IFERROR(VALUE(MID($C6192,1,2)),0)</f>
        <v>0</v>
      </c>
      <c r="AD6192" s="44">
        <f>IFERROR(VALUE(MID($C6192,4,3)),0)</f>
        <v>0</v>
      </c>
      <c r="AE6192" s="51">
        <f>VALUE(RIGHT("00"&amp;AC6192,2)&amp;RIGHT("000"&amp;AD6192,3))</f>
        <v>0</v>
      </c>
    </row>
    <row r="6193" spans="1:31">
      <c r="A6193" s="60" t="str">
        <f>IF(G6193&amp;Q6193&lt;&gt;"",W6193&amp;Q6193,"")</f>
        <v/>
      </c>
      <c r="B6193" s="85" t="str">
        <f>IF(C6193&lt;&gt;"",LEFT(C6193,9),"")</f>
        <v/>
      </c>
      <c r="V6193" s="60" t="str">
        <f>W6193&amp;H6193</f>
        <v/>
      </c>
      <c r="W6193" s="60" t="str">
        <f>_xlfn.LET(_xlpm.TextCell,TEXT(G6193,"###"),IF(_xlpm.TextCell&lt;&gt;"",IF(StyleSpaceSplit,IFERROR(IF(FIND(" ",_xlpm.TextCell)&gt;=1,MID(_xlpm.TextCell,1,FIND(" ",_xlpm.TextCell)-1),_xlpm.TextCell),_xlpm.TextCell),_xlpm.TextCell),""))</f>
        <v/>
      </c>
      <c r="X6193" s="60" t="str">
        <f>IF(A6193&lt;&gt;"",IFERROR(IF(FIND(" ",G6193)&gt;=1,MID(G6193,FIND(" ",G6193)+1,LEN(G6193)),""),""),"")</f>
        <v/>
      </c>
      <c r="AC6193" s="51">
        <f>IFERROR(VALUE(MID($C6193,1,2)),0)</f>
        <v>0</v>
      </c>
      <c r="AD6193" s="44">
        <f>IFERROR(VALUE(MID($C6193,4,3)),0)</f>
        <v>0</v>
      </c>
      <c r="AE6193" s="51">
        <f>VALUE(RIGHT("00"&amp;AC6193,2)&amp;RIGHT("000"&amp;AD6193,3))</f>
        <v>0</v>
      </c>
    </row>
    <row r="6194" spans="1:31">
      <c r="A6194" s="60" t="str">
        <f>IF(G6194&amp;Q6194&lt;&gt;"",W6194&amp;Q6194,"")</f>
        <v/>
      </c>
      <c r="B6194" s="85" t="str">
        <f>IF(C6194&lt;&gt;"",LEFT(C6194,9),"")</f>
        <v/>
      </c>
      <c r="V6194" s="60" t="str">
        <f>W6194&amp;H6194</f>
        <v/>
      </c>
      <c r="W6194" s="60" t="str">
        <f>_xlfn.LET(_xlpm.TextCell,TEXT(G6194,"###"),IF(_xlpm.TextCell&lt;&gt;"",IF(StyleSpaceSplit,IFERROR(IF(FIND(" ",_xlpm.TextCell)&gt;=1,MID(_xlpm.TextCell,1,FIND(" ",_xlpm.TextCell)-1),_xlpm.TextCell),_xlpm.TextCell),_xlpm.TextCell),""))</f>
        <v/>
      </c>
      <c r="X6194" s="60" t="str">
        <f>IF(A6194&lt;&gt;"",IFERROR(IF(FIND(" ",G6194)&gt;=1,MID(G6194,FIND(" ",G6194)+1,LEN(G6194)),""),""),"")</f>
        <v/>
      </c>
      <c r="AC6194" s="51">
        <f>IFERROR(VALUE(MID($C6194,1,2)),0)</f>
        <v>0</v>
      </c>
      <c r="AD6194" s="44">
        <f>IFERROR(VALUE(MID($C6194,4,3)),0)</f>
        <v>0</v>
      </c>
      <c r="AE6194" s="51">
        <f>VALUE(RIGHT("00"&amp;AC6194,2)&amp;RIGHT("000"&amp;AD6194,3))</f>
        <v>0</v>
      </c>
    </row>
    <row r="6195" spans="1:31">
      <c r="A6195" s="60" t="str">
        <f>IF(G6195&amp;Q6195&lt;&gt;"",W6195&amp;Q6195,"")</f>
        <v/>
      </c>
      <c r="B6195" s="85" t="str">
        <f>IF(C6195&lt;&gt;"",LEFT(C6195,9),"")</f>
        <v/>
      </c>
      <c r="V6195" s="60" t="str">
        <f>W6195&amp;H6195</f>
        <v/>
      </c>
      <c r="W6195" s="60" t="str">
        <f>_xlfn.LET(_xlpm.TextCell,TEXT(G6195,"###"),IF(_xlpm.TextCell&lt;&gt;"",IF(StyleSpaceSplit,IFERROR(IF(FIND(" ",_xlpm.TextCell)&gt;=1,MID(_xlpm.TextCell,1,FIND(" ",_xlpm.TextCell)-1),_xlpm.TextCell),_xlpm.TextCell),_xlpm.TextCell),""))</f>
        <v/>
      </c>
      <c r="X6195" s="60" t="str">
        <f>IF(A6195&lt;&gt;"",IFERROR(IF(FIND(" ",G6195)&gt;=1,MID(G6195,FIND(" ",G6195)+1,LEN(G6195)),""),""),"")</f>
        <v/>
      </c>
      <c r="AC6195" s="51">
        <f>IFERROR(VALUE(MID($C6195,1,2)),0)</f>
        <v>0</v>
      </c>
      <c r="AD6195" s="44">
        <f>IFERROR(VALUE(MID($C6195,4,3)),0)</f>
        <v>0</v>
      </c>
      <c r="AE6195" s="51">
        <f>VALUE(RIGHT("00"&amp;AC6195,2)&amp;RIGHT("000"&amp;AD6195,3))</f>
        <v>0</v>
      </c>
    </row>
    <row r="6196" spans="1:31">
      <c r="A6196" s="60" t="str">
        <f>IF(G6196&amp;Q6196&lt;&gt;"",W6196&amp;Q6196,"")</f>
        <v/>
      </c>
      <c r="B6196" s="85" t="str">
        <f>IF(C6196&lt;&gt;"",LEFT(C6196,9),"")</f>
        <v/>
      </c>
      <c r="V6196" s="60" t="str">
        <f>W6196&amp;H6196</f>
        <v/>
      </c>
      <c r="W6196" s="60" t="str">
        <f>_xlfn.LET(_xlpm.TextCell,TEXT(G6196,"###"),IF(_xlpm.TextCell&lt;&gt;"",IF(StyleSpaceSplit,IFERROR(IF(FIND(" ",_xlpm.TextCell)&gt;=1,MID(_xlpm.TextCell,1,FIND(" ",_xlpm.TextCell)-1),_xlpm.TextCell),_xlpm.TextCell),_xlpm.TextCell),""))</f>
        <v/>
      </c>
      <c r="X6196" s="60" t="str">
        <f>IF(A6196&lt;&gt;"",IFERROR(IF(FIND(" ",G6196)&gt;=1,MID(G6196,FIND(" ",G6196)+1,LEN(G6196)),""),""),"")</f>
        <v/>
      </c>
      <c r="AC6196" s="51">
        <f>IFERROR(VALUE(MID($C6196,1,2)),0)</f>
        <v>0</v>
      </c>
      <c r="AD6196" s="44">
        <f>IFERROR(VALUE(MID($C6196,4,3)),0)</f>
        <v>0</v>
      </c>
      <c r="AE6196" s="51">
        <f>VALUE(RIGHT("00"&amp;AC6196,2)&amp;RIGHT("000"&amp;AD6196,3))</f>
        <v>0</v>
      </c>
    </row>
    <row r="6197" spans="1:31">
      <c r="A6197" s="60" t="str">
        <f>IF(G6197&amp;Q6197&lt;&gt;"",W6197&amp;Q6197,"")</f>
        <v/>
      </c>
      <c r="B6197" s="85" t="str">
        <f>IF(C6197&lt;&gt;"",LEFT(C6197,9),"")</f>
        <v/>
      </c>
      <c r="V6197" s="60" t="str">
        <f>W6197&amp;H6197</f>
        <v/>
      </c>
      <c r="W6197" s="60" t="str">
        <f>_xlfn.LET(_xlpm.TextCell,TEXT(G6197,"###"),IF(_xlpm.TextCell&lt;&gt;"",IF(StyleSpaceSplit,IFERROR(IF(FIND(" ",_xlpm.TextCell)&gt;=1,MID(_xlpm.TextCell,1,FIND(" ",_xlpm.TextCell)-1),_xlpm.TextCell),_xlpm.TextCell),_xlpm.TextCell),""))</f>
        <v/>
      </c>
      <c r="X6197" s="60" t="str">
        <f>IF(A6197&lt;&gt;"",IFERROR(IF(FIND(" ",G6197)&gt;=1,MID(G6197,FIND(" ",G6197)+1,LEN(G6197)),""),""),"")</f>
        <v/>
      </c>
      <c r="AC6197" s="51">
        <f>IFERROR(VALUE(MID($C6197,1,2)),0)</f>
        <v>0</v>
      </c>
      <c r="AD6197" s="44">
        <f>IFERROR(VALUE(MID($C6197,4,3)),0)</f>
        <v>0</v>
      </c>
      <c r="AE6197" s="51">
        <f>VALUE(RIGHT("00"&amp;AC6197,2)&amp;RIGHT("000"&amp;AD6197,3))</f>
        <v>0</v>
      </c>
    </row>
    <row r="6198" spans="1:31">
      <c r="A6198" s="60" t="str">
        <f>IF(G6198&amp;Q6198&lt;&gt;"",W6198&amp;Q6198,"")</f>
        <v/>
      </c>
      <c r="B6198" s="85" t="str">
        <f>IF(C6198&lt;&gt;"",LEFT(C6198,9),"")</f>
        <v/>
      </c>
      <c r="V6198" s="60" t="str">
        <f>W6198&amp;H6198</f>
        <v/>
      </c>
      <c r="W6198" s="60" t="str">
        <f>_xlfn.LET(_xlpm.TextCell,TEXT(G6198,"###"),IF(_xlpm.TextCell&lt;&gt;"",IF(StyleSpaceSplit,IFERROR(IF(FIND(" ",_xlpm.TextCell)&gt;=1,MID(_xlpm.TextCell,1,FIND(" ",_xlpm.TextCell)-1),_xlpm.TextCell),_xlpm.TextCell),_xlpm.TextCell),""))</f>
        <v/>
      </c>
      <c r="X6198" s="60" t="str">
        <f>IF(A6198&lt;&gt;"",IFERROR(IF(FIND(" ",G6198)&gt;=1,MID(G6198,FIND(" ",G6198)+1,LEN(G6198)),""),""),"")</f>
        <v/>
      </c>
      <c r="AC6198" s="51">
        <f>IFERROR(VALUE(MID($C6198,1,2)),0)</f>
        <v>0</v>
      </c>
      <c r="AD6198" s="44">
        <f>IFERROR(VALUE(MID($C6198,4,3)),0)</f>
        <v>0</v>
      </c>
      <c r="AE6198" s="51">
        <f>VALUE(RIGHT("00"&amp;AC6198,2)&amp;RIGHT("000"&amp;AD6198,3))</f>
        <v>0</v>
      </c>
    </row>
    <row r="6199" spans="1:31">
      <c r="A6199" s="60" t="str">
        <f>IF(G6199&amp;Q6199&lt;&gt;"",W6199&amp;Q6199,"")</f>
        <v/>
      </c>
      <c r="B6199" s="85" t="str">
        <f>IF(C6199&lt;&gt;"",LEFT(C6199,9),"")</f>
        <v/>
      </c>
      <c r="V6199" s="60" t="str">
        <f>W6199&amp;H6199</f>
        <v/>
      </c>
      <c r="W6199" s="60" t="str">
        <f>_xlfn.LET(_xlpm.TextCell,TEXT(G6199,"###"),IF(_xlpm.TextCell&lt;&gt;"",IF(StyleSpaceSplit,IFERROR(IF(FIND(" ",_xlpm.TextCell)&gt;=1,MID(_xlpm.TextCell,1,FIND(" ",_xlpm.TextCell)-1),_xlpm.TextCell),_xlpm.TextCell),_xlpm.TextCell),""))</f>
        <v/>
      </c>
      <c r="X6199" s="60" t="str">
        <f>IF(A6199&lt;&gt;"",IFERROR(IF(FIND(" ",G6199)&gt;=1,MID(G6199,FIND(" ",G6199)+1,LEN(G6199)),""),""),"")</f>
        <v/>
      </c>
      <c r="AC6199" s="51">
        <f>IFERROR(VALUE(MID($C6199,1,2)),0)</f>
        <v>0</v>
      </c>
      <c r="AD6199" s="44">
        <f>IFERROR(VALUE(MID($C6199,4,3)),0)</f>
        <v>0</v>
      </c>
      <c r="AE6199" s="51">
        <f>VALUE(RIGHT("00"&amp;AC6199,2)&amp;RIGHT("000"&amp;AD6199,3))</f>
        <v>0</v>
      </c>
    </row>
    <row r="6200" spans="1:31">
      <c r="A6200" s="60" t="str">
        <f>IF(G6200&amp;Q6200&lt;&gt;"",W6200&amp;Q6200,"")</f>
        <v/>
      </c>
      <c r="B6200" s="85" t="str">
        <f>IF(C6200&lt;&gt;"",LEFT(C6200,9),"")</f>
        <v/>
      </c>
      <c r="V6200" s="60" t="str">
        <f>W6200&amp;H6200</f>
        <v/>
      </c>
      <c r="W6200" s="60" t="str">
        <f>_xlfn.LET(_xlpm.TextCell,TEXT(G6200,"###"),IF(_xlpm.TextCell&lt;&gt;"",IF(StyleSpaceSplit,IFERROR(IF(FIND(" ",_xlpm.TextCell)&gt;=1,MID(_xlpm.TextCell,1,FIND(" ",_xlpm.TextCell)-1),_xlpm.TextCell),_xlpm.TextCell),_xlpm.TextCell),""))</f>
        <v/>
      </c>
      <c r="X6200" s="60" t="str">
        <f>IF(A6200&lt;&gt;"",IFERROR(IF(FIND(" ",G6200)&gt;=1,MID(G6200,FIND(" ",G6200)+1,LEN(G6200)),""),""),"")</f>
        <v/>
      </c>
      <c r="AC6200" s="51">
        <f>IFERROR(VALUE(MID($C6200,1,2)),0)</f>
        <v>0</v>
      </c>
      <c r="AD6200" s="44">
        <f>IFERROR(VALUE(MID($C6200,4,3)),0)</f>
        <v>0</v>
      </c>
      <c r="AE6200" s="51">
        <f>VALUE(RIGHT("00"&amp;AC6200,2)&amp;RIGHT("000"&amp;AD6200,3))</f>
        <v>0</v>
      </c>
    </row>
    <row r="6201" spans="1:31">
      <c r="A6201" s="60" t="str">
        <f>IF(G6201&amp;Q6201&lt;&gt;"",W6201&amp;Q6201,"")</f>
        <v/>
      </c>
      <c r="B6201" s="85" t="str">
        <f>IF(C6201&lt;&gt;"",LEFT(C6201,9),"")</f>
        <v/>
      </c>
      <c r="V6201" s="60" t="str">
        <f>W6201&amp;H6201</f>
        <v/>
      </c>
      <c r="W6201" s="60" t="str">
        <f>_xlfn.LET(_xlpm.TextCell,TEXT(G6201,"###"),IF(_xlpm.TextCell&lt;&gt;"",IF(StyleSpaceSplit,IFERROR(IF(FIND(" ",_xlpm.TextCell)&gt;=1,MID(_xlpm.TextCell,1,FIND(" ",_xlpm.TextCell)-1),_xlpm.TextCell),_xlpm.TextCell),_xlpm.TextCell),""))</f>
        <v/>
      </c>
      <c r="X6201" s="60" t="str">
        <f>IF(A6201&lt;&gt;"",IFERROR(IF(FIND(" ",G6201)&gt;=1,MID(G6201,FIND(" ",G6201)+1,LEN(G6201)),""),""),"")</f>
        <v/>
      </c>
      <c r="AC6201" s="51">
        <f>IFERROR(VALUE(MID($C6201,1,2)),0)</f>
        <v>0</v>
      </c>
      <c r="AD6201" s="44">
        <f>IFERROR(VALUE(MID($C6201,4,3)),0)</f>
        <v>0</v>
      </c>
      <c r="AE6201" s="51">
        <f>VALUE(RIGHT("00"&amp;AC6201,2)&amp;RIGHT("000"&amp;AD6201,3))</f>
        <v>0</v>
      </c>
    </row>
    <row r="6202" spans="1:31">
      <c r="A6202" s="60" t="str">
        <f>IF(G6202&amp;Q6202&lt;&gt;"",W6202&amp;Q6202,"")</f>
        <v/>
      </c>
      <c r="B6202" s="85" t="str">
        <f>IF(C6202&lt;&gt;"",LEFT(C6202,9),"")</f>
        <v/>
      </c>
      <c r="V6202" s="60" t="str">
        <f>W6202&amp;H6202</f>
        <v/>
      </c>
      <c r="W6202" s="60" t="str">
        <f>_xlfn.LET(_xlpm.TextCell,TEXT(G6202,"###"),IF(_xlpm.TextCell&lt;&gt;"",IF(StyleSpaceSplit,IFERROR(IF(FIND(" ",_xlpm.TextCell)&gt;=1,MID(_xlpm.TextCell,1,FIND(" ",_xlpm.TextCell)-1),_xlpm.TextCell),_xlpm.TextCell),_xlpm.TextCell),""))</f>
        <v/>
      </c>
      <c r="X6202" s="60" t="str">
        <f>IF(A6202&lt;&gt;"",IFERROR(IF(FIND(" ",G6202)&gt;=1,MID(G6202,FIND(" ",G6202)+1,LEN(G6202)),""),""),"")</f>
        <v/>
      </c>
      <c r="AC6202" s="51">
        <f>IFERROR(VALUE(MID($C6202,1,2)),0)</f>
        <v>0</v>
      </c>
      <c r="AD6202" s="44">
        <f>IFERROR(VALUE(MID($C6202,4,3)),0)</f>
        <v>0</v>
      </c>
      <c r="AE6202" s="51">
        <f>VALUE(RIGHT("00"&amp;AC6202,2)&amp;RIGHT("000"&amp;AD6202,3))</f>
        <v>0</v>
      </c>
    </row>
    <row r="6203" spans="1:31">
      <c r="A6203" s="60" t="str">
        <f>IF(G6203&amp;Q6203&lt;&gt;"",W6203&amp;Q6203,"")</f>
        <v/>
      </c>
      <c r="B6203" s="85" t="str">
        <f>IF(C6203&lt;&gt;"",LEFT(C6203,9),"")</f>
        <v/>
      </c>
      <c r="V6203" s="60" t="str">
        <f>W6203&amp;H6203</f>
        <v/>
      </c>
      <c r="W6203" s="60" t="str">
        <f>_xlfn.LET(_xlpm.TextCell,TEXT(G6203,"###"),IF(_xlpm.TextCell&lt;&gt;"",IF(StyleSpaceSplit,IFERROR(IF(FIND(" ",_xlpm.TextCell)&gt;=1,MID(_xlpm.TextCell,1,FIND(" ",_xlpm.TextCell)-1),_xlpm.TextCell),_xlpm.TextCell),_xlpm.TextCell),""))</f>
        <v/>
      </c>
      <c r="X6203" s="60" t="str">
        <f>IF(A6203&lt;&gt;"",IFERROR(IF(FIND(" ",G6203)&gt;=1,MID(G6203,FIND(" ",G6203)+1,LEN(G6203)),""),""),"")</f>
        <v/>
      </c>
      <c r="AC6203" s="51">
        <f>IFERROR(VALUE(MID($C6203,1,2)),0)</f>
        <v>0</v>
      </c>
      <c r="AD6203" s="44">
        <f>IFERROR(VALUE(MID($C6203,4,3)),0)</f>
        <v>0</v>
      </c>
      <c r="AE6203" s="51">
        <f>VALUE(RIGHT("00"&amp;AC6203,2)&amp;RIGHT("000"&amp;AD6203,3))</f>
        <v>0</v>
      </c>
    </row>
    <row r="6204" spans="1:31">
      <c r="A6204" s="60" t="str">
        <f>IF(G6204&amp;Q6204&lt;&gt;"",W6204&amp;Q6204,"")</f>
        <v/>
      </c>
      <c r="B6204" s="85" t="str">
        <f>IF(C6204&lt;&gt;"",LEFT(C6204,9),"")</f>
        <v/>
      </c>
      <c r="V6204" s="60" t="str">
        <f>W6204&amp;H6204</f>
        <v/>
      </c>
      <c r="W6204" s="60" t="str">
        <f>_xlfn.LET(_xlpm.TextCell,TEXT(G6204,"###"),IF(_xlpm.TextCell&lt;&gt;"",IF(StyleSpaceSplit,IFERROR(IF(FIND(" ",_xlpm.TextCell)&gt;=1,MID(_xlpm.TextCell,1,FIND(" ",_xlpm.TextCell)-1),_xlpm.TextCell),_xlpm.TextCell),_xlpm.TextCell),""))</f>
        <v/>
      </c>
      <c r="X6204" s="60" t="str">
        <f>IF(A6204&lt;&gt;"",IFERROR(IF(FIND(" ",G6204)&gt;=1,MID(G6204,FIND(" ",G6204)+1,LEN(G6204)),""),""),"")</f>
        <v/>
      </c>
      <c r="AC6204" s="51">
        <f>IFERROR(VALUE(MID($C6204,1,2)),0)</f>
        <v>0</v>
      </c>
      <c r="AD6204" s="44">
        <f>IFERROR(VALUE(MID($C6204,4,3)),0)</f>
        <v>0</v>
      </c>
      <c r="AE6204" s="51">
        <f>VALUE(RIGHT("00"&amp;AC6204,2)&amp;RIGHT("000"&amp;AD6204,3))</f>
        <v>0</v>
      </c>
    </row>
    <row r="6205" spans="1:31">
      <c r="A6205" s="60" t="str">
        <f>IF(G6205&amp;Q6205&lt;&gt;"",W6205&amp;Q6205,"")</f>
        <v/>
      </c>
      <c r="B6205" s="85" t="str">
        <f>IF(C6205&lt;&gt;"",LEFT(C6205,9),"")</f>
        <v/>
      </c>
      <c r="V6205" s="60" t="str">
        <f>W6205&amp;H6205</f>
        <v/>
      </c>
      <c r="W6205" s="60" t="str">
        <f>_xlfn.LET(_xlpm.TextCell,TEXT(G6205,"###"),IF(_xlpm.TextCell&lt;&gt;"",IF(StyleSpaceSplit,IFERROR(IF(FIND(" ",_xlpm.TextCell)&gt;=1,MID(_xlpm.TextCell,1,FIND(" ",_xlpm.TextCell)-1),_xlpm.TextCell),_xlpm.TextCell),_xlpm.TextCell),""))</f>
        <v/>
      </c>
      <c r="X6205" s="60" t="str">
        <f>IF(A6205&lt;&gt;"",IFERROR(IF(FIND(" ",G6205)&gt;=1,MID(G6205,FIND(" ",G6205)+1,LEN(G6205)),""),""),"")</f>
        <v/>
      </c>
      <c r="AC6205" s="51">
        <f>IFERROR(VALUE(MID($C6205,1,2)),0)</f>
        <v>0</v>
      </c>
      <c r="AD6205" s="44">
        <f>IFERROR(VALUE(MID($C6205,4,3)),0)</f>
        <v>0</v>
      </c>
      <c r="AE6205" s="51">
        <f>VALUE(RIGHT("00"&amp;AC6205,2)&amp;RIGHT("000"&amp;AD6205,3))</f>
        <v>0</v>
      </c>
    </row>
    <row r="6206" spans="1:31">
      <c r="A6206" s="60" t="str">
        <f>IF(G6206&amp;Q6206&lt;&gt;"",W6206&amp;Q6206,"")</f>
        <v/>
      </c>
      <c r="B6206" s="85" t="str">
        <f>IF(C6206&lt;&gt;"",LEFT(C6206,9),"")</f>
        <v/>
      </c>
      <c r="V6206" s="60" t="str">
        <f>W6206&amp;H6206</f>
        <v/>
      </c>
      <c r="W6206" s="60" t="str">
        <f>_xlfn.LET(_xlpm.TextCell,TEXT(G6206,"###"),IF(_xlpm.TextCell&lt;&gt;"",IF(StyleSpaceSplit,IFERROR(IF(FIND(" ",_xlpm.TextCell)&gt;=1,MID(_xlpm.TextCell,1,FIND(" ",_xlpm.TextCell)-1),_xlpm.TextCell),_xlpm.TextCell),_xlpm.TextCell),""))</f>
        <v/>
      </c>
      <c r="X6206" s="60" t="str">
        <f>IF(A6206&lt;&gt;"",IFERROR(IF(FIND(" ",G6206)&gt;=1,MID(G6206,FIND(" ",G6206)+1,LEN(G6206)),""),""),"")</f>
        <v/>
      </c>
      <c r="AC6206" s="51">
        <f>IFERROR(VALUE(MID($C6206,1,2)),0)</f>
        <v>0</v>
      </c>
      <c r="AD6206" s="44">
        <f>IFERROR(VALUE(MID($C6206,4,3)),0)</f>
        <v>0</v>
      </c>
      <c r="AE6206" s="51">
        <f>VALUE(RIGHT("00"&amp;AC6206,2)&amp;RIGHT("000"&amp;AD6206,3))</f>
        <v>0</v>
      </c>
    </row>
    <row r="6207" spans="1:31">
      <c r="A6207" s="60" t="str">
        <f>IF(G6207&amp;Q6207&lt;&gt;"",W6207&amp;Q6207,"")</f>
        <v/>
      </c>
      <c r="B6207" s="85" t="str">
        <f>IF(C6207&lt;&gt;"",LEFT(C6207,9),"")</f>
        <v/>
      </c>
      <c r="V6207" s="60" t="str">
        <f>W6207&amp;H6207</f>
        <v/>
      </c>
      <c r="W6207" s="60" t="str">
        <f>_xlfn.LET(_xlpm.TextCell,TEXT(G6207,"###"),IF(_xlpm.TextCell&lt;&gt;"",IF(StyleSpaceSplit,IFERROR(IF(FIND(" ",_xlpm.TextCell)&gt;=1,MID(_xlpm.TextCell,1,FIND(" ",_xlpm.TextCell)-1),_xlpm.TextCell),_xlpm.TextCell),_xlpm.TextCell),""))</f>
        <v/>
      </c>
      <c r="X6207" s="60" t="str">
        <f>IF(A6207&lt;&gt;"",IFERROR(IF(FIND(" ",G6207)&gt;=1,MID(G6207,FIND(" ",G6207)+1,LEN(G6207)),""),""),"")</f>
        <v/>
      </c>
      <c r="AC6207" s="51">
        <f>IFERROR(VALUE(MID($C6207,1,2)),0)</f>
        <v>0</v>
      </c>
      <c r="AD6207" s="44">
        <f>IFERROR(VALUE(MID($C6207,4,3)),0)</f>
        <v>0</v>
      </c>
      <c r="AE6207" s="51">
        <f>VALUE(RIGHT("00"&amp;AC6207,2)&amp;RIGHT("000"&amp;AD6207,3))</f>
        <v>0</v>
      </c>
    </row>
    <row r="6208" spans="1:31">
      <c r="A6208" s="60" t="str">
        <f>IF(G6208&amp;Q6208&lt;&gt;"",W6208&amp;Q6208,"")</f>
        <v/>
      </c>
      <c r="B6208" s="85" t="str">
        <f>IF(C6208&lt;&gt;"",LEFT(C6208,9),"")</f>
        <v/>
      </c>
      <c r="V6208" s="60" t="str">
        <f>W6208&amp;H6208</f>
        <v/>
      </c>
      <c r="W6208" s="60" t="str">
        <f>_xlfn.LET(_xlpm.TextCell,TEXT(G6208,"###"),IF(_xlpm.TextCell&lt;&gt;"",IF(StyleSpaceSplit,IFERROR(IF(FIND(" ",_xlpm.TextCell)&gt;=1,MID(_xlpm.TextCell,1,FIND(" ",_xlpm.TextCell)-1),_xlpm.TextCell),_xlpm.TextCell),_xlpm.TextCell),""))</f>
        <v/>
      </c>
      <c r="X6208" s="60" t="str">
        <f>IF(A6208&lt;&gt;"",IFERROR(IF(FIND(" ",G6208)&gt;=1,MID(G6208,FIND(" ",G6208)+1,LEN(G6208)),""),""),"")</f>
        <v/>
      </c>
      <c r="AC6208" s="51">
        <f>IFERROR(VALUE(MID($C6208,1,2)),0)</f>
        <v>0</v>
      </c>
      <c r="AD6208" s="44">
        <f>IFERROR(VALUE(MID($C6208,4,3)),0)</f>
        <v>0</v>
      </c>
      <c r="AE6208" s="51">
        <f>VALUE(RIGHT("00"&amp;AC6208,2)&amp;RIGHT("000"&amp;AD6208,3))</f>
        <v>0</v>
      </c>
    </row>
    <row r="6209" spans="1:31">
      <c r="A6209" s="60" t="str">
        <f>IF(G6209&amp;Q6209&lt;&gt;"",W6209&amp;Q6209,"")</f>
        <v/>
      </c>
      <c r="B6209" s="85" t="str">
        <f>IF(C6209&lt;&gt;"",LEFT(C6209,9),"")</f>
        <v/>
      </c>
      <c r="V6209" s="60" t="str">
        <f>W6209&amp;H6209</f>
        <v/>
      </c>
      <c r="W6209" s="60" t="str">
        <f>_xlfn.LET(_xlpm.TextCell,TEXT(G6209,"###"),IF(_xlpm.TextCell&lt;&gt;"",IF(StyleSpaceSplit,IFERROR(IF(FIND(" ",_xlpm.TextCell)&gt;=1,MID(_xlpm.TextCell,1,FIND(" ",_xlpm.TextCell)-1),_xlpm.TextCell),_xlpm.TextCell),_xlpm.TextCell),""))</f>
        <v/>
      </c>
      <c r="X6209" s="60" t="str">
        <f>IF(A6209&lt;&gt;"",IFERROR(IF(FIND(" ",G6209)&gt;=1,MID(G6209,FIND(" ",G6209)+1,LEN(G6209)),""),""),"")</f>
        <v/>
      </c>
      <c r="AC6209" s="51">
        <f>IFERROR(VALUE(MID($C6209,1,2)),0)</f>
        <v>0</v>
      </c>
      <c r="AD6209" s="44">
        <f>IFERROR(VALUE(MID($C6209,4,3)),0)</f>
        <v>0</v>
      </c>
      <c r="AE6209" s="51">
        <f>VALUE(RIGHT("00"&amp;AC6209,2)&amp;RIGHT("000"&amp;AD6209,3))</f>
        <v>0</v>
      </c>
    </row>
    <row r="6210" spans="1:31">
      <c r="A6210" s="60" t="str">
        <f>IF(G6210&amp;Q6210&lt;&gt;"",W6210&amp;Q6210,"")</f>
        <v/>
      </c>
      <c r="B6210" s="85" t="str">
        <f>IF(C6210&lt;&gt;"",LEFT(C6210,9),"")</f>
        <v/>
      </c>
      <c r="V6210" s="60" t="str">
        <f>W6210&amp;H6210</f>
        <v/>
      </c>
      <c r="W6210" s="60" t="str">
        <f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>IF(A6210&lt;&gt;"",IFERROR(IF(FIND(" ",G6210)&gt;=1,MID(G6210,FIND(" ",G6210)+1,LEN(G6210)),""),""),"")</f>
        <v/>
      </c>
      <c r="AC6210" s="51">
        <f>IFERROR(VALUE(MID($C6210,1,2)),0)</f>
        <v>0</v>
      </c>
      <c r="AD6210" s="44">
        <f>IFERROR(VALUE(MID($C6210,4,3)),0)</f>
        <v>0</v>
      </c>
      <c r="AE6210" s="51">
        <f>VALUE(RIGHT("00"&amp;AC6210,2)&amp;RIGHT("000"&amp;AD6210,3))</f>
        <v>0</v>
      </c>
    </row>
    <row r="6211" spans="1:31">
      <c r="A6211" s="60" t="str">
        <f>IF(G6211&amp;Q6211&lt;&gt;"",W6211&amp;Q6211,"")</f>
        <v/>
      </c>
      <c r="B6211" s="85" t="str">
        <f>IF(C6211&lt;&gt;"",LEFT(C6211,9),"")</f>
        <v/>
      </c>
      <c r="V6211" s="60" t="str">
        <f>W6211&amp;H6211</f>
        <v/>
      </c>
      <c r="W6211" s="60" t="str">
        <f>_xlfn.LET(_xlpm.TextCell,TEXT(G6211,"###"),IF(_xlpm.TextCell&lt;&gt;"",IF(StyleSpaceSplit,IFERROR(IF(FIND(" ",_xlpm.TextCell)&gt;=1,MID(_xlpm.TextCell,1,FIND(" ",_xlpm.TextCell)-1),_xlpm.TextCell),_xlpm.TextCell),_xlpm.TextCell),""))</f>
        <v/>
      </c>
      <c r="X6211" s="60" t="str">
        <f>IF(A6211&lt;&gt;"",IFERROR(IF(FIND(" ",G6211)&gt;=1,MID(G6211,FIND(" ",G6211)+1,LEN(G6211)),""),""),"")</f>
        <v/>
      </c>
      <c r="AC6211" s="51">
        <f>IFERROR(VALUE(MID($C6211,1,2)),0)</f>
        <v>0</v>
      </c>
      <c r="AD6211" s="44">
        <f>IFERROR(VALUE(MID($C6211,4,3)),0)</f>
        <v>0</v>
      </c>
      <c r="AE6211" s="51">
        <f>VALUE(RIGHT("00"&amp;AC6211,2)&amp;RIGHT("000"&amp;AD6211,3))</f>
        <v>0</v>
      </c>
    </row>
    <row r="6212" spans="1:31">
      <c r="A6212" s="60" t="str">
        <f>IF(G6212&amp;Q6212&lt;&gt;"",W6212&amp;Q6212,"")</f>
        <v/>
      </c>
      <c r="B6212" s="85" t="str">
        <f>IF(C6212&lt;&gt;"",LEFT(C6212,9),"")</f>
        <v/>
      </c>
      <c r="V6212" s="60" t="str">
        <f>W6212&amp;H6212</f>
        <v/>
      </c>
      <c r="W6212" s="60" t="str">
        <f>_xlfn.LET(_xlpm.TextCell,TEXT(G6212,"###"),IF(_xlpm.TextCell&lt;&gt;"",IF(StyleSpaceSplit,IFERROR(IF(FIND(" ",_xlpm.TextCell)&gt;=1,MID(_xlpm.TextCell,1,FIND(" ",_xlpm.TextCell)-1),_xlpm.TextCell),_xlpm.TextCell),_xlpm.TextCell),""))</f>
        <v/>
      </c>
      <c r="X6212" s="60" t="str">
        <f>IF(A6212&lt;&gt;"",IFERROR(IF(FIND(" ",G6212)&gt;=1,MID(G6212,FIND(" ",G6212)+1,LEN(G6212)),""),""),"")</f>
        <v/>
      </c>
      <c r="AC6212" s="51">
        <f>IFERROR(VALUE(MID($C6212,1,2)),0)</f>
        <v>0</v>
      </c>
      <c r="AD6212" s="44">
        <f>IFERROR(VALUE(MID($C6212,4,3)),0)</f>
        <v>0</v>
      </c>
      <c r="AE6212" s="51">
        <f>VALUE(RIGHT("00"&amp;AC6212,2)&amp;RIGHT("000"&amp;AD6212,3))</f>
        <v>0</v>
      </c>
    </row>
    <row r="6213" spans="1:31">
      <c r="A6213" s="60" t="str">
        <f>IF(G6213&amp;Q6213&lt;&gt;"",W6213&amp;Q6213,"")</f>
        <v/>
      </c>
      <c r="B6213" s="85" t="str">
        <f>IF(C6213&lt;&gt;"",LEFT(C6213,9),"")</f>
        <v/>
      </c>
      <c r="V6213" s="60" t="str">
        <f>W6213&amp;H6213</f>
        <v/>
      </c>
      <c r="W6213" s="60" t="str">
        <f>_xlfn.LET(_xlpm.TextCell,TEXT(G6213,"###"),IF(_xlpm.TextCell&lt;&gt;"",IF(StyleSpaceSplit,IFERROR(IF(FIND(" ",_xlpm.TextCell)&gt;=1,MID(_xlpm.TextCell,1,FIND(" ",_xlpm.TextCell)-1),_xlpm.TextCell),_xlpm.TextCell),_xlpm.TextCell),""))</f>
        <v/>
      </c>
      <c r="X6213" s="60" t="str">
        <f>IF(A6213&lt;&gt;"",IFERROR(IF(FIND(" ",G6213)&gt;=1,MID(G6213,FIND(" ",G6213)+1,LEN(G6213)),""),""),"")</f>
        <v/>
      </c>
      <c r="AC6213" s="51">
        <f>IFERROR(VALUE(MID($C6213,1,2)),0)</f>
        <v>0</v>
      </c>
      <c r="AD6213" s="44">
        <f>IFERROR(VALUE(MID($C6213,4,3)),0)</f>
        <v>0</v>
      </c>
      <c r="AE6213" s="51">
        <f>VALUE(RIGHT("00"&amp;AC6213,2)&amp;RIGHT("000"&amp;AD6213,3))</f>
        <v>0</v>
      </c>
    </row>
    <row r="6214" spans="1:31">
      <c r="A6214" s="60" t="str">
        <f>IF(G6214&amp;Q6214&lt;&gt;"",W6214&amp;Q6214,"")</f>
        <v/>
      </c>
      <c r="B6214" s="85" t="str">
        <f>IF(C6214&lt;&gt;"",LEFT(C6214,9),"")</f>
        <v/>
      </c>
      <c r="V6214" s="60" t="str">
        <f>W6214&amp;H6214</f>
        <v/>
      </c>
      <c r="W6214" s="60" t="str">
        <f>_xlfn.LET(_xlpm.TextCell,TEXT(G6214,"###"),IF(_xlpm.TextCell&lt;&gt;"",IF(StyleSpaceSplit,IFERROR(IF(FIND(" ",_xlpm.TextCell)&gt;=1,MID(_xlpm.TextCell,1,FIND(" ",_xlpm.TextCell)-1),_xlpm.TextCell),_xlpm.TextCell),_xlpm.TextCell),""))</f>
        <v/>
      </c>
      <c r="X6214" s="60" t="str">
        <f>IF(A6214&lt;&gt;"",IFERROR(IF(FIND(" ",G6214)&gt;=1,MID(G6214,FIND(" ",G6214)+1,LEN(G6214)),""),""),"")</f>
        <v/>
      </c>
      <c r="AC6214" s="51">
        <f>IFERROR(VALUE(MID($C6214,1,2)),0)</f>
        <v>0</v>
      </c>
      <c r="AD6214" s="44">
        <f>IFERROR(VALUE(MID($C6214,4,3)),0)</f>
        <v>0</v>
      </c>
      <c r="AE6214" s="51">
        <f>VALUE(RIGHT("00"&amp;AC6214,2)&amp;RIGHT("000"&amp;AD6214,3))</f>
        <v>0</v>
      </c>
    </row>
    <row r="6215" spans="1:31">
      <c r="A6215" s="60" t="str">
        <f>IF(G6215&amp;Q6215&lt;&gt;"",W6215&amp;Q6215,"")</f>
        <v/>
      </c>
      <c r="B6215" s="85" t="str">
        <f>IF(C6215&lt;&gt;"",LEFT(C6215,9),"")</f>
        <v/>
      </c>
      <c r="V6215" s="60" t="str">
        <f>W6215&amp;H6215</f>
        <v/>
      </c>
      <c r="W6215" s="60" t="str">
        <f>_xlfn.LET(_xlpm.TextCell,TEXT(G6215,"###"),IF(_xlpm.TextCell&lt;&gt;"",IF(StyleSpaceSplit,IFERROR(IF(FIND(" ",_xlpm.TextCell)&gt;=1,MID(_xlpm.TextCell,1,FIND(" ",_xlpm.TextCell)-1),_xlpm.TextCell),_xlpm.TextCell),_xlpm.TextCell),""))</f>
        <v/>
      </c>
      <c r="X6215" s="60" t="str">
        <f>IF(A6215&lt;&gt;"",IFERROR(IF(FIND(" ",G6215)&gt;=1,MID(G6215,FIND(" ",G6215)+1,LEN(G6215)),""),""),"")</f>
        <v/>
      </c>
      <c r="AC6215" s="51">
        <f>IFERROR(VALUE(MID($C6215,1,2)),0)</f>
        <v>0</v>
      </c>
      <c r="AD6215" s="44">
        <f>IFERROR(VALUE(MID($C6215,4,3)),0)</f>
        <v>0</v>
      </c>
      <c r="AE6215" s="51">
        <f>VALUE(RIGHT("00"&amp;AC6215,2)&amp;RIGHT("000"&amp;AD6215,3))</f>
        <v>0</v>
      </c>
    </row>
    <row r="6216" spans="1:31">
      <c r="A6216" s="60" t="str">
        <f>IF(G6216&amp;Q6216&lt;&gt;"",W6216&amp;Q6216,"")</f>
        <v/>
      </c>
      <c r="B6216" s="85" t="str">
        <f>IF(C6216&lt;&gt;"",LEFT(C6216,9),"")</f>
        <v/>
      </c>
      <c r="V6216" s="60" t="str">
        <f>W6216&amp;H6216</f>
        <v/>
      </c>
      <c r="W6216" s="60" t="str">
        <f>_xlfn.LET(_xlpm.TextCell,TEXT(G6216,"###"),IF(_xlpm.TextCell&lt;&gt;"",IF(StyleSpaceSplit,IFERROR(IF(FIND(" ",_xlpm.TextCell)&gt;=1,MID(_xlpm.TextCell,1,FIND(" ",_xlpm.TextCell)-1),_xlpm.TextCell),_xlpm.TextCell),_xlpm.TextCell),""))</f>
        <v/>
      </c>
      <c r="X6216" s="60" t="str">
        <f>IF(A6216&lt;&gt;"",IFERROR(IF(FIND(" ",G6216)&gt;=1,MID(G6216,FIND(" ",G6216)+1,LEN(G6216)),""),""),"")</f>
        <v/>
      </c>
      <c r="AC6216" s="51">
        <f>IFERROR(VALUE(MID($C6216,1,2)),0)</f>
        <v>0</v>
      </c>
      <c r="AD6216" s="44">
        <f>IFERROR(VALUE(MID($C6216,4,3)),0)</f>
        <v>0</v>
      </c>
      <c r="AE6216" s="51">
        <f>VALUE(RIGHT("00"&amp;AC6216,2)&amp;RIGHT("000"&amp;AD6216,3))</f>
        <v>0</v>
      </c>
    </row>
    <row r="6217" spans="1:31">
      <c r="A6217" s="60" t="str">
        <f>IF(G6217&amp;Q6217&lt;&gt;"",W6217&amp;Q6217,"")</f>
        <v/>
      </c>
      <c r="B6217" s="85" t="str">
        <f>IF(C6217&lt;&gt;"",LEFT(C6217,9),"")</f>
        <v/>
      </c>
      <c r="V6217" s="60" t="str">
        <f>W6217&amp;H6217</f>
        <v/>
      </c>
      <c r="W6217" s="60" t="str">
        <f>_xlfn.LET(_xlpm.TextCell,TEXT(G6217,"###"),IF(_xlpm.TextCell&lt;&gt;"",IF(StyleSpaceSplit,IFERROR(IF(FIND(" ",_xlpm.TextCell)&gt;=1,MID(_xlpm.TextCell,1,FIND(" ",_xlpm.TextCell)-1),_xlpm.TextCell),_xlpm.TextCell),_xlpm.TextCell),""))</f>
        <v/>
      </c>
      <c r="X6217" s="60" t="str">
        <f>IF(A6217&lt;&gt;"",IFERROR(IF(FIND(" ",G6217)&gt;=1,MID(G6217,FIND(" ",G6217)+1,LEN(G6217)),""),""),"")</f>
        <v/>
      </c>
      <c r="AC6217" s="51">
        <f>IFERROR(VALUE(MID($C6217,1,2)),0)</f>
        <v>0</v>
      </c>
      <c r="AD6217" s="44">
        <f>IFERROR(VALUE(MID($C6217,4,3)),0)</f>
        <v>0</v>
      </c>
      <c r="AE6217" s="51">
        <f>VALUE(RIGHT("00"&amp;AC6217,2)&amp;RIGHT("000"&amp;AD6217,3))</f>
        <v>0</v>
      </c>
    </row>
    <row r="6218" spans="1:31">
      <c r="A6218" s="60" t="str">
        <f>IF(G6218&amp;Q6218&lt;&gt;"",W6218&amp;Q6218,"")</f>
        <v/>
      </c>
      <c r="B6218" s="85" t="str">
        <f>IF(C6218&lt;&gt;"",LEFT(C6218,9),"")</f>
        <v/>
      </c>
      <c r="V6218" s="60" t="str">
        <f>W6218&amp;H6218</f>
        <v/>
      </c>
      <c r="W6218" s="60" t="str">
        <f>_xlfn.LET(_xlpm.TextCell,TEXT(G6218,"###"),IF(_xlpm.TextCell&lt;&gt;"",IF(StyleSpaceSplit,IFERROR(IF(FIND(" ",_xlpm.TextCell)&gt;=1,MID(_xlpm.TextCell,1,FIND(" ",_xlpm.TextCell)-1),_xlpm.TextCell),_xlpm.TextCell),_xlpm.TextCell),""))</f>
        <v/>
      </c>
      <c r="X6218" s="60" t="str">
        <f>IF(A6218&lt;&gt;"",IFERROR(IF(FIND(" ",G6218)&gt;=1,MID(G6218,FIND(" ",G6218)+1,LEN(G6218)),""),""),"")</f>
        <v/>
      </c>
      <c r="AC6218" s="51">
        <f>IFERROR(VALUE(MID($C6218,1,2)),0)</f>
        <v>0</v>
      </c>
      <c r="AD6218" s="44">
        <f>IFERROR(VALUE(MID($C6218,4,3)),0)</f>
        <v>0</v>
      </c>
      <c r="AE6218" s="51">
        <f>VALUE(RIGHT("00"&amp;AC6218,2)&amp;RIGHT("000"&amp;AD6218,3))</f>
        <v>0</v>
      </c>
    </row>
    <row r="6219" spans="1:31">
      <c r="A6219" s="60" t="str">
        <f>IF(G6219&amp;Q6219&lt;&gt;"",W6219&amp;Q6219,"")</f>
        <v/>
      </c>
      <c r="B6219" s="85" t="str">
        <f>IF(C6219&lt;&gt;"",LEFT(C6219,9),"")</f>
        <v/>
      </c>
      <c r="V6219" s="60" t="str">
        <f>W6219&amp;H6219</f>
        <v/>
      </c>
      <c r="W6219" s="60" t="str">
        <f>_xlfn.LET(_xlpm.TextCell,TEXT(G6219,"###"),IF(_xlpm.TextCell&lt;&gt;"",IF(StyleSpaceSplit,IFERROR(IF(FIND(" ",_xlpm.TextCell)&gt;=1,MID(_xlpm.TextCell,1,FIND(" ",_xlpm.TextCell)-1),_xlpm.TextCell),_xlpm.TextCell),_xlpm.TextCell),""))</f>
        <v/>
      </c>
      <c r="X6219" s="60" t="str">
        <f>IF(A6219&lt;&gt;"",IFERROR(IF(FIND(" ",G6219)&gt;=1,MID(G6219,FIND(" ",G6219)+1,LEN(G6219)),""),""),"")</f>
        <v/>
      </c>
      <c r="AC6219" s="51">
        <f>IFERROR(VALUE(MID($C6219,1,2)),0)</f>
        <v>0</v>
      </c>
      <c r="AD6219" s="44">
        <f>IFERROR(VALUE(MID($C6219,4,3)),0)</f>
        <v>0</v>
      </c>
      <c r="AE6219" s="51">
        <f>VALUE(RIGHT("00"&amp;AC6219,2)&amp;RIGHT("000"&amp;AD6219,3))</f>
        <v>0</v>
      </c>
    </row>
    <row r="6220" spans="1:31">
      <c r="A6220" s="60" t="str">
        <f>IF(G6220&amp;Q6220&lt;&gt;"",W6220&amp;Q6220,"")</f>
        <v/>
      </c>
      <c r="B6220" s="85" t="str">
        <f>IF(C6220&lt;&gt;"",LEFT(C6220,9),"")</f>
        <v/>
      </c>
      <c r="V6220" s="60" t="str">
        <f>W6220&amp;H6220</f>
        <v/>
      </c>
      <c r="W6220" s="60" t="str">
        <f>_xlfn.LET(_xlpm.TextCell,TEXT(G6220,"###"),IF(_xlpm.TextCell&lt;&gt;"",IF(StyleSpaceSplit,IFERROR(IF(FIND(" ",_xlpm.TextCell)&gt;=1,MID(_xlpm.TextCell,1,FIND(" ",_xlpm.TextCell)-1),_xlpm.TextCell),_xlpm.TextCell),_xlpm.TextCell),""))</f>
        <v/>
      </c>
      <c r="X6220" s="60" t="str">
        <f>IF(A6220&lt;&gt;"",IFERROR(IF(FIND(" ",G6220)&gt;=1,MID(G6220,FIND(" ",G6220)+1,LEN(G6220)),""),""),"")</f>
        <v/>
      </c>
      <c r="AC6220" s="51">
        <f>IFERROR(VALUE(MID($C6220,1,2)),0)</f>
        <v>0</v>
      </c>
      <c r="AD6220" s="44">
        <f>IFERROR(VALUE(MID($C6220,4,3)),0)</f>
        <v>0</v>
      </c>
      <c r="AE6220" s="51">
        <f>VALUE(RIGHT("00"&amp;AC6220,2)&amp;RIGHT("000"&amp;AD6220,3))</f>
        <v>0</v>
      </c>
    </row>
    <row r="6221" spans="1:31">
      <c r="A6221" s="60" t="str">
        <f>IF(G6221&amp;Q6221&lt;&gt;"",W6221&amp;Q6221,"")</f>
        <v/>
      </c>
      <c r="B6221" s="85" t="str">
        <f>IF(C6221&lt;&gt;"",LEFT(C6221,9),"")</f>
        <v/>
      </c>
      <c r="V6221" s="60" t="str">
        <f>W6221&amp;H6221</f>
        <v/>
      </c>
      <c r="W6221" s="60" t="str">
        <f>_xlfn.LET(_xlpm.TextCell,TEXT(G6221,"###"),IF(_xlpm.TextCell&lt;&gt;"",IF(StyleSpaceSplit,IFERROR(IF(FIND(" ",_xlpm.TextCell)&gt;=1,MID(_xlpm.TextCell,1,FIND(" ",_xlpm.TextCell)-1),_xlpm.TextCell),_xlpm.TextCell),_xlpm.TextCell),""))</f>
        <v/>
      </c>
      <c r="X6221" s="60" t="str">
        <f>IF(A6221&lt;&gt;"",IFERROR(IF(FIND(" ",G6221)&gt;=1,MID(G6221,FIND(" ",G6221)+1,LEN(G6221)),""),""),"")</f>
        <v/>
      </c>
      <c r="AC6221" s="51">
        <f>IFERROR(VALUE(MID($C6221,1,2)),0)</f>
        <v>0</v>
      </c>
      <c r="AD6221" s="44">
        <f>IFERROR(VALUE(MID($C6221,4,3)),0)</f>
        <v>0</v>
      </c>
      <c r="AE6221" s="51">
        <f>VALUE(RIGHT("00"&amp;AC6221,2)&amp;RIGHT("000"&amp;AD6221,3))</f>
        <v>0</v>
      </c>
    </row>
    <row r="6222" spans="1:31">
      <c r="A6222" s="60" t="str">
        <f>IF(G6222&amp;Q6222&lt;&gt;"",W6222&amp;Q6222,"")</f>
        <v/>
      </c>
      <c r="B6222" s="85" t="str">
        <f>IF(C6222&lt;&gt;"",LEFT(C6222,9),"")</f>
        <v/>
      </c>
      <c r="V6222" s="60" t="str">
        <f>W6222&amp;H6222</f>
        <v/>
      </c>
      <c r="W6222" s="60" t="str">
        <f>_xlfn.LET(_xlpm.TextCell,TEXT(G6222,"###"),IF(_xlpm.TextCell&lt;&gt;"",IF(StyleSpaceSplit,IFERROR(IF(FIND(" ",_xlpm.TextCell)&gt;=1,MID(_xlpm.TextCell,1,FIND(" ",_xlpm.TextCell)-1),_xlpm.TextCell),_xlpm.TextCell),_xlpm.TextCell),""))</f>
        <v/>
      </c>
      <c r="X6222" s="60" t="str">
        <f>IF(A6222&lt;&gt;"",IFERROR(IF(FIND(" ",G6222)&gt;=1,MID(G6222,FIND(" ",G6222)+1,LEN(G6222)),""),""),"")</f>
        <v/>
      </c>
      <c r="AC6222" s="51">
        <f>IFERROR(VALUE(MID($C6222,1,2)),0)</f>
        <v>0</v>
      </c>
      <c r="AD6222" s="44">
        <f>IFERROR(VALUE(MID($C6222,4,3)),0)</f>
        <v>0</v>
      </c>
      <c r="AE6222" s="51">
        <f>VALUE(RIGHT("00"&amp;AC6222,2)&amp;RIGHT("000"&amp;AD6222,3))</f>
        <v>0</v>
      </c>
    </row>
    <row r="6223" spans="1:31">
      <c r="A6223" s="60" t="str">
        <f>IF(G6223&amp;Q6223&lt;&gt;"",W6223&amp;Q6223,"")</f>
        <v/>
      </c>
      <c r="B6223" s="85" t="str">
        <f>IF(C6223&lt;&gt;"",LEFT(C6223,9),"")</f>
        <v/>
      </c>
      <c r="V6223" s="60" t="str">
        <f>W6223&amp;H6223</f>
        <v/>
      </c>
      <c r="W6223" s="60" t="str">
        <f>_xlfn.LET(_xlpm.TextCell,TEXT(G6223,"###"),IF(_xlpm.TextCell&lt;&gt;"",IF(StyleSpaceSplit,IFERROR(IF(FIND(" ",_xlpm.TextCell)&gt;=1,MID(_xlpm.TextCell,1,FIND(" ",_xlpm.TextCell)-1),_xlpm.TextCell),_xlpm.TextCell),_xlpm.TextCell),""))</f>
        <v/>
      </c>
      <c r="X6223" s="60" t="str">
        <f>IF(A6223&lt;&gt;"",IFERROR(IF(FIND(" ",G6223)&gt;=1,MID(G6223,FIND(" ",G6223)+1,LEN(G6223)),""),""),"")</f>
        <v/>
      </c>
      <c r="AC6223" s="51">
        <f>IFERROR(VALUE(MID($C6223,1,2)),0)</f>
        <v>0</v>
      </c>
      <c r="AD6223" s="44">
        <f>IFERROR(VALUE(MID($C6223,4,3)),0)</f>
        <v>0</v>
      </c>
      <c r="AE6223" s="51">
        <f>VALUE(RIGHT("00"&amp;AC6223,2)&amp;RIGHT("000"&amp;AD6223,3))</f>
        <v>0</v>
      </c>
    </row>
    <row r="6224" spans="1:31">
      <c r="A6224" s="60" t="str">
        <f>IF(G6224&amp;Q6224&lt;&gt;"",W6224&amp;Q6224,"")</f>
        <v/>
      </c>
      <c r="B6224" s="85" t="str">
        <f>IF(C6224&lt;&gt;"",LEFT(C6224,9),"")</f>
        <v/>
      </c>
      <c r="V6224" s="60" t="str">
        <f>W6224&amp;H6224</f>
        <v/>
      </c>
      <c r="W6224" s="60" t="str">
        <f>_xlfn.LET(_xlpm.TextCell,TEXT(G6224,"###"),IF(_xlpm.TextCell&lt;&gt;"",IF(StyleSpaceSplit,IFERROR(IF(FIND(" ",_xlpm.TextCell)&gt;=1,MID(_xlpm.TextCell,1,FIND(" ",_xlpm.TextCell)-1),_xlpm.TextCell),_xlpm.TextCell),_xlpm.TextCell),""))</f>
        <v/>
      </c>
      <c r="X6224" s="60" t="str">
        <f>IF(A6224&lt;&gt;"",IFERROR(IF(FIND(" ",G6224)&gt;=1,MID(G6224,FIND(" ",G6224)+1,LEN(G6224)),""),""),"")</f>
        <v/>
      </c>
      <c r="AC6224" s="51">
        <f>IFERROR(VALUE(MID($C6224,1,2)),0)</f>
        <v>0</v>
      </c>
      <c r="AD6224" s="44">
        <f>IFERROR(VALUE(MID($C6224,4,3)),0)</f>
        <v>0</v>
      </c>
      <c r="AE6224" s="51">
        <f>VALUE(RIGHT("00"&amp;AC6224,2)&amp;RIGHT("000"&amp;AD6224,3))</f>
        <v>0</v>
      </c>
    </row>
    <row r="6225" spans="1:31">
      <c r="A6225" s="60" t="str">
        <f>IF(G6225&amp;Q6225&lt;&gt;"",W6225&amp;Q6225,"")</f>
        <v/>
      </c>
      <c r="B6225" s="85" t="str">
        <f>IF(C6225&lt;&gt;"",LEFT(C6225,9),"")</f>
        <v/>
      </c>
      <c r="V6225" s="60" t="str">
        <f>W6225&amp;H6225</f>
        <v/>
      </c>
      <c r="W6225" s="60" t="str">
        <f>_xlfn.LET(_xlpm.TextCell,TEXT(G6225,"###"),IF(_xlpm.TextCell&lt;&gt;"",IF(StyleSpaceSplit,IFERROR(IF(FIND(" ",_xlpm.TextCell)&gt;=1,MID(_xlpm.TextCell,1,FIND(" ",_xlpm.TextCell)-1),_xlpm.TextCell),_xlpm.TextCell),_xlpm.TextCell),""))</f>
        <v/>
      </c>
      <c r="X6225" s="60" t="str">
        <f>IF(A6225&lt;&gt;"",IFERROR(IF(FIND(" ",G6225)&gt;=1,MID(G6225,FIND(" ",G6225)+1,LEN(G6225)),""),""),"")</f>
        <v/>
      </c>
      <c r="AC6225" s="51">
        <f>IFERROR(VALUE(MID($C6225,1,2)),0)</f>
        <v>0</v>
      </c>
      <c r="AD6225" s="44">
        <f>IFERROR(VALUE(MID($C6225,4,3)),0)</f>
        <v>0</v>
      </c>
      <c r="AE6225" s="51">
        <f>VALUE(RIGHT("00"&amp;AC6225,2)&amp;RIGHT("000"&amp;AD6225,3))</f>
        <v>0</v>
      </c>
    </row>
    <row r="6226" spans="1:31">
      <c r="A6226" s="60" t="str">
        <f>IF(G6226&amp;Q6226&lt;&gt;"",W6226&amp;Q6226,"")</f>
        <v/>
      </c>
      <c r="B6226" s="85" t="str">
        <f>IF(C6226&lt;&gt;"",LEFT(C6226,9),"")</f>
        <v/>
      </c>
      <c r="V6226" s="60" t="str">
        <f>W6226&amp;H6226</f>
        <v/>
      </c>
      <c r="W6226" s="60" t="str">
        <f>_xlfn.LET(_xlpm.TextCell,TEXT(G6226,"###"),IF(_xlpm.TextCell&lt;&gt;"",IF(StyleSpaceSplit,IFERROR(IF(FIND(" ",_xlpm.TextCell)&gt;=1,MID(_xlpm.TextCell,1,FIND(" ",_xlpm.TextCell)-1),_xlpm.TextCell),_xlpm.TextCell),_xlpm.TextCell),""))</f>
        <v/>
      </c>
      <c r="X6226" s="60" t="str">
        <f>IF(A6226&lt;&gt;"",IFERROR(IF(FIND(" ",G6226)&gt;=1,MID(G6226,FIND(" ",G6226)+1,LEN(G6226)),""),""),"")</f>
        <v/>
      </c>
      <c r="AC6226" s="51">
        <f>IFERROR(VALUE(MID($C6226,1,2)),0)</f>
        <v>0</v>
      </c>
      <c r="AD6226" s="44">
        <f>IFERROR(VALUE(MID($C6226,4,3)),0)</f>
        <v>0</v>
      </c>
      <c r="AE6226" s="51">
        <f>VALUE(RIGHT("00"&amp;AC6226,2)&amp;RIGHT("000"&amp;AD6226,3))</f>
        <v>0</v>
      </c>
    </row>
    <row r="6227" spans="1:31">
      <c r="A6227" s="60" t="str">
        <f>IF(G6227&amp;Q6227&lt;&gt;"",W6227&amp;Q6227,"")</f>
        <v/>
      </c>
      <c r="B6227" s="85" t="str">
        <f>IF(C6227&lt;&gt;"",LEFT(C6227,9),"")</f>
        <v/>
      </c>
      <c r="V6227" s="60" t="str">
        <f>W6227&amp;H6227</f>
        <v/>
      </c>
      <c r="W6227" s="60" t="str">
        <f>_xlfn.LET(_xlpm.TextCell,TEXT(G6227,"###"),IF(_xlpm.TextCell&lt;&gt;"",IF(StyleSpaceSplit,IFERROR(IF(FIND(" ",_xlpm.TextCell)&gt;=1,MID(_xlpm.TextCell,1,FIND(" ",_xlpm.TextCell)-1),_xlpm.TextCell),_xlpm.TextCell),_xlpm.TextCell),""))</f>
        <v/>
      </c>
      <c r="X6227" s="60" t="str">
        <f>IF(A6227&lt;&gt;"",IFERROR(IF(FIND(" ",G6227)&gt;=1,MID(G6227,FIND(" ",G6227)+1,LEN(G6227)),""),""),"")</f>
        <v/>
      </c>
      <c r="AC6227" s="51">
        <f>IFERROR(VALUE(MID($C6227,1,2)),0)</f>
        <v>0</v>
      </c>
      <c r="AD6227" s="44">
        <f>IFERROR(VALUE(MID($C6227,4,3)),0)</f>
        <v>0</v>
      </c>
      <c r="AE6227" s="51">
        <f>VALUE(RIGHT("00"&amp;AC6227,2)&amp;RIGHT("000"&amp;AD6227,3))</f>
        <v>0</v>
      </c>
    </row>
    <row r="6228" spans="1:31">
      <c r="A6228" s="60" t="str">
        <f>IF(G6228&amp;Q6228&lt;&gt;"",W6228&amp;Q6228,"")</f>
        <v/>
      </c>
      <c r="B6228" s="85" t="str">
        <f>IF(C6228&lt;&gt;"",LEFT(C6228,9),"")</f>
        <v/>
      </c>
      <c r="V6228" s="60" t="str">
        <f>W6228&amp;H6228</f>
        <v/>
      </c>
      <c r="W6228" s="60" t="str">
        <f>_xlfn.LET(_xlpm.TextCell,TEXT(G6228,"###"),IF(_xlpm.TextCell&lt;&gt;"",IF(StyleSpaceSplit,IFERROR(IF(FIND(" ",_xlpm.TextCell)&gt;=1,MID(_xlpm.TextCell,1,FIND(" ",_xlpm.TextCell)-1),_xlpm.TextCell),_xlpm.TextCell),_xlpm.TextCell),""))</f>
        <v/>
      </c>
      <c r="X6228" s="60" t="str">
        <f>IF(A6228&lt;&gt;"",IFERROR(IF(FIND(" ",G6228)&gt;=1,MID(G6228,FIND(" ",G6228)+1,LEN(G6228)),""),""),"")</f>
        <v/>
      </c>
      <c r="AC6228" s="51">
        <f>IFERROR(VALUE(MID($C6228,1,2)),0)</f>
        <v>0</v>
      </c>
      <c r="AD6228" s="44">
        <f>IFERROR(VALUE(MID($C6228,4,3)),0)</f>
        <v>0</v>
      </c>
      <c r="AE6228" s="51">
        <f>VALUE(RIGHT("00"&amp;AC6228,2)&amp;RIGHT("000"&amp;AD6228,3))</f>
        <v>0</v>
      </c>
    </row>
    <row r="6229" spans="1:31">
      <c r="A6229" s="60" t="str">
        <f>IF(G6229&amp;Q6229&lt;&gt;"",W6229&amp;Q6229,"")</f>
        <v/>
      </c>
      <c r="B6229" s="85" t="str">
        <f>IF(C6229&lt;&gt;"",LEFT(C6229,9),"")</f>
        <v/>
      </c>
      <c r="V6229" s="60" t="str">
        <f>W6229&amp;H6229</f>
        <v/>
      </c>
      <c r="W6229" s="60" t="str">
        <f>_xlfn.LET(_xlpm.TextCell,TEXT(G6229,"###"),IF(_xlpm.TextCell&lt;&gt;"",IF(StyleSpaceSplit,IFERROR(IF(FIND(" ",_xlpm.TextCell)&gt;=1,MID(_xlpm.TextCell,1,FIND(" ",_xlpm.TextCell)-1),_xlpm.TextCell),_xlpm.TextCell),_xlpm.TextCell),""))</f>
        <v/>
      </c>
      <c r="X6229" s="60" t="str">
        <f>IF(A6229&lt;&gt;"",IFERROR(IF(FIND(" ",G6229)&gt;=1,MID(G6229,FIND(" ",G6229)+1,LEN(G6229)),""),""),"")</f>
        <v/>
      </c>
      <c r="AC6229" s="51">
        <f>IFERROR(VALUE(MID($C6229,1,2)),0)</f>
        <v>0</v>
      </c>
      <c r="AD6229" s="44">
        <f>IFERROR(VALUE(MID($C6229,4,3)),0)</f>
        <v>0</v>
      </c>
      <c r="AE6229" s="51">
        <f>VALUE(RIGHT("00"&amp;AC6229,2)&amp;RIGHT("000"&amp;AD6229,3))</f>
        <v>0</v>
      </c>
    </row>
    <row r="6230" spans="1:31">
      <c r="A6230" s="60" t="str">
        <f>IF(G6230&amp;Q6230&lt;&gt;"",W6230&amp;Q6230,"")</f>
        <v/>
      </c>
      <c r="B6230" s="85" t="str">
        <f>IF(C6230&lt;&gt;"",LEFT(C6230,9),"")</f>
        <v/>
      </c>
      <c r="V6230" s="60" t="str">
        <f>W6230&amp;H6230</f>
        <v/>
      </c>
      <c r="W6230" s="60" t="str">
        <f>_xlfn.LET(_xlpm.TextCell,TEXT(G6230,"###"),IF(_xlpm.TextCell&lt;&gt;"",IF(StyleSpaceSplit,IFERROR(IF(FIND(" ",_xlpm.TextCell)&gt;=1,MID(_xlpm.TextCell,1,FIND(" ",_xlpm.TextCell)-1),_xlpm.TextCell),_xlpm.TextCell),_xlpm.TextCell),""))</f>
        <v/>
      </c>
      <c r="X6230" s="60" t="str">
        <f>IF(A6230&lt;&gt;"",IFERROR(IF(FIND(" ",G6230)&gt;=1,MID(G6230,FIND(" ",G6230)+1,LEN(G6230)),""),""),"")</f>
        <v/>
      </c>
      <c r="AC6230" s="51">
        <f>IFERROR(VALUE(MID($C6230,1,2)),0)</f>
        <v>0</v>
      </c>
      <c r="AD6230" s="44">
        <f>IFERROR(VALUE(MID($C6230,4,3)),0)</f>
        <v>0</v>
      </c>
      <c r="AE6230" s="51">
        <f>VALUE(RIGHT("00"&amp;AC6230,2)&amp;RIGHT("000"&amp;AD6230,3))</f>
        <v>0</v>
      </c>
    </row>
    <row r="6231" spans="1:31">
      <c r="A6231" s="60" t="str">
        <f>IF(G6231&amp;Q6231&lt;&gt;"",W6231&amp;Q6231,"")</f>
        <v/>
      </c>
      <c r="B6231" s="85" t="str">
        <f>IF(C6231&lt;&gt;"",LEFT(C6231,9),"")</f>
        <v/>
      </c>
      <c r="V6231" s="60" t="str">
        <f>W6231&amp;H6231</f>
        <v/>
      </c>
      <c r="W6231" s="60" t="str">
        <f>_xlfn.LET(_xlpm.TextCell,TEXT(G6231,"###"),IF(_xlpm.TextCell&lt;&gt;"",IF(StyleSpaceSplit,IFERROR(IF(FIND(" ",_xlpm.TextCell)&gt;=1,MID(_xlpm.TextCell,1,FIND(" ",_xlpm.TextCell)-1),_xlpm.TextCell),_xlpm.TextCell),_xlpm.TextCell),""))</f>
        <v/>
      </c>
      <c r="X6231" s="60" t="str">
        <f>IF(A6231&lt;&gt;"",IFERROR(IF(FIND(" ",G6231)&gt;=1,MID(G6231,FIND(" ",G6231)+1,LEN(G6231)),""),""),"")</f>
        <v/>
      </c>
      <c r="AC6231" s="51">
        <f>IFERROR(VALUE(MID($C6231,1,2)),0)</f>
        <v>0</v>
      </c>
      <c r="AD6231" s="44">
        <f>IFERROR(VALUE(MID($C6231,4,3)),0)</f>
        <v>0</v>
      </c>
      <c r="AE6231" s="51">
        <f>VALUE(RIGHT("00"&amp;AC6231,2)&amp;RIGHT("000"&amp;AD6231,3))</f>
        <v>0</v>
      </c>
    </row>
    <row r="6232" spans="1:31">
      <c r="A6232" s="60" t="str">
        <f>IF(G6232&amp;Q6232&lt;&gt;"",W6232&amp;Q6232,"")</f>
        <v/>
      </c>
      <c r="B6232" s="85" t="str">
        <f>IF(C6232&lt;&gt;"",LEFT(C6232,9),"")</f>
        <v/>
      </c>
      <c r="V6232" s="60" t="str">
        <f>W6232&amp;H6232</f>
        <v/>
      </c>
      <c r="W6232" s="60" t="str">
        <f>_xlfn.LET(_xlpm.TextCell,TEXT(G6232,"###"),IF(_xlpm.TextCell&lt;&gt;"",IF(StyleSpaceSplit,IFERROR(IF(FIND(" ",_xlpm.TextCell)&gt;=1,MID(_xlpm.TextCell,1,FIND(" ",_xlpm.TextCell)-1),_xlpm.TextCell),_xlpm.TextCell),_xlpm.TextCell),""))</f>
        <v/>
      </c>
      <c r="X6232" s="60" t="str">
        <f>IF(A6232&lt;&gt;"",IFERROR(IF(FIND(" ",G6232)&gt;=1,MID(G6232,FIND(" ",G6232)+1,LEN(G6232)),""),""),"")</f>
        <v/>
      </c>
      <c r="AC6232" s="51">
        <f>IFERROR(VALUE(MID($C6232,1,2)),0)</f>
        <v>0</v>
      </c>
      <c r="AD6232" s="44">
        <f>IFERROR(VALUE(MID($C6232,4,3)),0)</f>
        <v>0</v>
      </c>
      <c r="AE6232" s="51">
        <f>VALUE(RIGHT("00"&amp;AC6232,2)&amp;RIGHT("000"&amp;AD6232,3))</f>
        <v>0</v>
      </c>
    </row>
    <row r="6233" spans="1:31">
      <c r="A6233" s="60" t="str">
        <f>IF(G6233&amp;Q6233&lt;&gt;"",W6233&amp;Q6233,"")</f>
        <v/>
      </c>
      <c r="B6233" s="85" t="str">
        <f>IF(C6233&lt;&gt;"",LEFT(C6233,9),"")</f>
        <v/>
      </c>
      <c r="V6233" s="60" t="str">
        <f>W6233&amp;H6233</f>
        <v/>
      </c>
      <c r="W6233" s="60" t="str">
        <f>_xlfn.LET(_xlpm.TextCell,TEXT(G6233,"###"),IF(_xlpm.TextCell&lt;&gt;"",IF(StyleSpaceSplit,IFERROR(IF(FIND(" ",_xlpm.TextCell)&gt;=1,MID(_xlpm.TextCell,1,FIND(" ",_xlpm.TextCell)-1),_xlpm.TextCell),_xlpm.TextCell),_xlpm.TextCell),""))</f>
        <v/>
      </c>
      <c r="X6233" s="60" t="str">
        <f>IF(A6233&lt;&gt;"",IFERROR(IF(FIND(" ",G6233)&gt;=1,MID(G6233,FIND(" ",G6233)+1,LEN(G6233)),""),""),"")</f>
        <v/>
      </c>
      <c r="AC6233" s="51">
        <f>IFERROR(VALUE(MID($C6233,1,2)),0)</f>
        <v>0</v>
      </c>
      <c r="AD6233" s="44">
        <f>IFERROR(VALUE(MID($C6233,4,3)),0)</f>
        <v>0</v>
      </c>
      <c r="AE6233" s="51">
        <f>VALUE(RIGHT("00"&amp;AC6233,2)&amp;RIGHT("000"&amp;AD6233,3))</f>
        <v>0</v>
      </c>
    </row>
    <row r="6234" spans="1:31">
      <c r="A6234" s="60" t="str">
        <f>IF(G6234&amp;Q6234&lt;&gt;"",W6234&amp;Q6234,"")</f>
        <v/>
      </c>
      <c r="B6234" s="85" t="str">
        <f>IF(C6234&lt;&gt;"",LEFT(C6234,9),"")</f>
        <v/>
      </c>
      <c r="V6234" s="60" t="str">
        <f>W6234&amp;H6234</f>
        <v/>
      </c>
      <c r="W6234" s="60" t="str">
        <f>_xlfn.LET(_xlpm.TextCell,TEXT(G6234,"###"),IF(_xlpm.TextCell&lt;&gt;"",IF(StyleSpaceSplit,IFERROR(IF(FIND(" ",_xlpm.TextCell)&gt;=1,MID(_xlpm.TextCell,1,FIND(" ",_xlpm.TextCell)-1),_xlpm.TextCell),_xlpm.TextCell),_xlpm.TextCell),""))</f>
        <v/>
      </c>
      <c r="X6234" s="60" t="str">
        <f>IF(A6234&lt;&gt;"",IFERROR(IF(FIND(" ",G6234)&gt;=1,MID(G6234,FIND(" ",G6234)+1,LEN(G6234)),""),""),"")</f>
        <v/>
      </c>
      <c r="AC6234" s="51">
        <f>IFERROR(VALUE(MID($C6234,1,2)),0)</f>
        <v>0</v>
      </c>
      <c r="AD6234" s="44">
        <f>IFERROR(VALUE(MID($C6234,4,3)),0)</f>
        <v>0</v>
      </c>
      <c r="AE6234" s="51">
        <f>VALUE(RIGHT("00"&amp;AC6234,2)&amp;RIGHT("000"&amp;AD6234,3))</f>
        <v>0</v>
      </c>
    </row>
    <row r="6235" spans="1:31">
      <c r="A6235" s="60" t="str">
        <f>IF(G6235&amp;Q6235&lt;&gt;"",W6235&amp;Q6235,"")</f>
        <v/>
      </c>
      <c r="B6235" s="85" t="str">
        <f>IF(C6235&lt;&gt;"",LEFT(C6235,9),"")</f>
        <v/>
      </c>
      <c r="V6235" s="60" t="str">
        <f>W6235&amp;H6235</f>
        <v/>
      </c>
      <c r="W6235" s="60" t="str">
        <f>_xlfn.LET(_xlpm.TextCell,TEXT(G6235,"###"),IF(_xlpm.TextCell&lt;&gt;"",IF(StyleSpaceSplit,IFERROR(IF(FIND(" ",_xlpm.TextCell)&gt;=1,MID(_xlpm.TextCell,1,FIND(" ",_xlpm.TextCell)-1),_xlpm.TextCell),_xlpm.TextCell),_xlpm.TextCell),""))</f>
        <v/>
      </c>
      <c r="X6235" s="60" t="str">
        <f>IF(A6235&lt;&gt;"",IFERROR(IF(FIND(" ",G6235)&gt;=1,MID(G6235,FIND(" ",G6235)+1,LEN(G6235)),""),""),"")</f>
        <v/>
      </c>
      <c r="AC6235" s="51">
        <f>IFERROR(VALUE(MID($C6235,1,2)),0)</f>
        <v>0</v>
      </c>
      <c r="AD6235" s="44">
        <f>IFERROR(VALUE(MID($C6235,4,3)),0)</f>
        <v>0</v>
      </c>
      <c r="AE6235" s="51">
        <f>VALUE(RIGHT("00"&amp;AC6235,2)&amp;RIGHT("000"&amp;AD6235,3))</f>
        <v>0</v>
      </c>
    </row>
    <row r="6236" spans="1:31">
      <c r="A6236" s="60" t="str">
        <f>IF(G6236&amp;Q6236&lt;&gt;"",W6236&amp;Q6236,"")</f>
        <v/>
      </c>
      <c r="B6236" s="85" t="str">
        <f>IF(C6236&lt;&gt;"",LEFT(C6236,9),"")</f>
        <v/>
      </c>
      <c r="V6236" s="60" t="str">
        <f>W6236&amp;H6236</f>
        <v/>
      </c>
      <c r="W6236" s="60" t="str">
        <f>_xlfn.LET(_xlpm.TextCell,TEXT(G6236,"###"),IF(_xlpm.TextCell&lt;&gt;"",IF(StyleSpaceSplit,IFERROR(IF(FIND(" ",_xlpm.TextCell)&gt;=1,MID(_xlpm.TextCell,1,FIND(" ",_xlpm.TextCell)-1),_xlpm.TextCell),_xlpm.TextCell),_xlpm.TextCell),""))</f>
        <v/>
      </c>
      <c r="X6236" s="60" t="str">
        <f>IF(A6236&lt;&gt;"",IFERROR(IF(FIND(" ",G6236)&gt;=1,MID(G6236,FIND(" ",G6236)+1,LEN(G6236)),""),""),"")</f>
        <v/>
      </c>
      <c r="AC6236" s="51">
        <f>IFERROR(VALUE(MID($C6236,1,2)),0)</f>
        <v>0</v>
      </c>
      <c r="AD6236" s="44">
        <f>IFERROR(VALUE(MID($C6236,4,3)),0)</f>
        <v>0</v>
      </c>
      <c r="AE6236" s="51">
        <f>VALUE(RIGHT("00"&amp;AC6236,2)&amp;RIGHT("000"&amp;AD6236,3))</f>
        <v>0</v>
      </c>
    </row>
    <row r="6237" spans="1:31">
      <c r="A6237" s="60" t="str">
        <f>IF(G6237&amp;Q6237&lt;&gt;"",W6237&amp;Q6237,"")</f>
        <v/>
      </c>
      <c r="B6237" s="85" t="str">
        <f>IF(C6237&lt;&gt;"",LEFT(C6237,9),"")</f>
        <v/>
      </c>
      <c r="V6237" s="60" t="str">
        <f>W6237&amp;H6237</f>
        <v/>
      </c>
      <c r="W6237" s="60" t="str">
        <f>_xlfn.LET(_xlpm.TextCell,TEXT(G6237,"###"),IF(_xlpm.TextCell&lt;&gt;"",IF(StyleSpaceSplit,IFERROR(IF(FIND(" ",_xlpm.TextCell)&gt;=1,MID(_xlpm.TextCell,1,FIND(" ",_xlpm.TextCell)-1),_xlpm.TextCell),_xlpm.TextCell),_xlpm.TextCell),""))</f>
        <v/>
      </c>
      <c r="X6237" s="60" t="str">
        <f>IF(A6237&lt;&gt;"",IFERROR(IF(FIND(" ",G6237)&gt;=1,MID(G6237,FIND(" ",G6237)+1,LEN(G6237)),""),""),"")</f>
        <v/>
      </c>
      <c r="AC6237" s="51">
        <f>IFERROR(VALUE(MID($C6237,1,2)),0)</f>
        <v>0</v>
      </c>
      <c r="AD6237" s="44">
        <f>IFERROR(VALUE(MID($C6237,4,3)),0)</f>
        <v>0</v>
      </c>
      <c r="AE6237" s="51">
        <f>VALUE(RIGHT("00"&amp;AC6237,2)&amp;RIGHT("000"&amp;AD6237,3))</f>
        <v>0</v>
      </c>
    </row>
    <row r="6238" spans="1:31">
      <c r="A6238" s="60" t="str">
        <f>IF(G6238&amp;Q6238&lt;&gt;"",W6238&amp;Q6238,"")</f>
        <v/>
      </c>
      <c r="B6238" s="85" t="str">
        <f>IF(C6238&lt;&gt;"",LEFT(C6238,9),"")</f>
        <v/>
      </c>
      <c r="V6238" s="60" t="str">
        <f>W6238&amp;H6238</f>
        <v/>
      </c>
      <c r="W6238" s="60" t="str">
        <f>_xlfn.LET(_xlpm.TextCell,TEXT(G6238,"###"),IF(_xlpm.TextCell&lt;&gt;"",IF(StyleSpaceSplit,IFERROR(IF(FIND(" ",_xlpm.TextCell)&gt;=1,MID(_xlpm.TextCell,1,FIND(" ",_xlpm.TextCell)-1),_xlpm.TextCell),_xlpm.TextCell),_xlpm.TextCell),""))</f>
        <v/>
      </c>
      <c r="X6238" s="60" t="str">
        <f>IF(A6238&lt;&gt;"",IFERROR(IF(FIND(" ",G6238)&gt;=1,MID(G6238,FIND(" ",G6238)+1,LEN(G6238)),""),""),"")</f>
        <v/>
      </c>
      <c r="AC6238" s="51">
        <f>IFERROR(VALUE(MID($C6238,1,2)),0)</f>
        <v>0</v>
      </c>
      <c r="AD6238" s="44">
        <f>IFERROR(VALUE(MID($C6238,4,3)),0)</f>
        <v>0</v>
      </c>
      <c r="AE6238" s="51">
        <f>VALUE(RIGHT("00"&amp;AC6238,2)&amp;RIGHT("000"&amp;AD6238,3))</f>
        <v>0</v>
      </c>
    </row>
    <row r="6239" spans="1:31">
      <c r="A6239" s="60" t="str">
        <f>IF(G6239&amp;Q6239&lt;&gt;"",W6239&amp;Q6239,"")</f>
        <v/>
      </c>
      <c r="B6239" s="85" t="str">
        <f>IF(C6239&lt;&gt;"",LEFT(C6239,9),"")</f>
        <v/>
      </c>
      <c r="V6239" s="60" t="str">
        <f>W6239&amp;H6239</f>
        <v/>
      </c>
      <c r="W6239" s="60" t="str">
        <f>_xlfn.LET(_xlpm.TextCell,TEXT(G6239,"###"),IF(_xlpm.TextCell&lt;&gt;"",IF(StyleSpaceSplit,IFERROR(IF(FIND(" ",_xlpm.TextCell)&gt;=1,MID(_xlpm.TextCell,1,FIND(" ",_xlpm.TextCell)-1),_xlpm.TextCell),_xlpm.TextCell),_xlpm.TextCell),""))</f>
        <v/>
      </c>
      <c r="X6239" s="60" t="str">
        <f>IF(A6239&lt;&gt;"",IFERROR(IF(FIND(" ",G6239)&gt;=1,MID(G6239,FIND(" ",G6239)+1,LEN(G6239)),""),""),"")</f>
        <v/>
      </c>
      <c r="AC6239" s="51">
        <f>IFERROR(VALUE(MID($C6239,1,2)),0)</f>
        <v>0</v>
      </c>
      <c r="AD6239" s="44">
        <f>IFERROR(VALUE(MID($C6239,4,3)),0)</f>
        <v>0</v>
      </c>
      <c r="AE6239" s="51">
        <f>VALUE(RIGHT("00"&amp;AC6239,2)&amp;RIGHT("000"&amp;AD6239,3))</f>
        <v>0</v>
      </c>
    </row>
    <row r="6240" spans="1:31">
      <c r="A6240" s="60" t="str">
        <f>IF(G6240&amp;Q6240&lt;&gt;"",W6240&amp;Q6240,"")</f>
        <v/>
      </c>
      <c r="B6240" s="85" t="str">
        <f>IF(C6240&lt;&gt;"",LEFT(C6240,9),"")</f>
        <v/>
      </c>
      <c r="V6240" s="60" t="str">
        <f>W6240&amp;H6240</f>
        <v/>
      </c>
      <c r="W6240" s="60" t="str">
        <f>_xlfn.LET(_xlpm.TextCell,TEXT(G6240,"###"),IF(_xlpm.TextCell&lt;&gt;"",IF(StyleSpaceSplit,IFERROR(IF(FIND(" ",_xlpm.TextCell)&gt;=1,MID(_xlpm.TextCell,1,FIND(" ",_xlpm.TextCell)-1),_xlpm.TextCell),_xlpm.TextCell),_xlpm.TextCell),""))</f>
        <v/>
      </c>
      <c r="X6240" s="60" t="str">
        <f>IF(A6240&lt;&gt;"",IFERROR(IF(FIND(" ",G6240)&gt;=1,MID(G6240,FIND(" ",G6240)+1,LEN(G6240)),""),""),"")</f>
        <v/>
      </c>
      <c r="AC6240" s="51">
        <f>IFERROR(VALUE(MID($C6240,1,2)),0)</f>
        <v>0</v>
      </c>
      <c r="AD6240" s="44">
        <f>IFERROR(VALUE(MID($C6240,4,3)),0)</f>
        <v>0</v>
      </c>
      <c r="AE6240" s="51">
        <f>VALUE(RIGHT("00"&amp;AC6240,2)&amp;RIGHT("000"&amp;AD6240,3))</f>
        <v>0</v>
      </c>
    </row>
    <row r="6241" spans="1:31">
      <c r="A6241" s="60" t="str">
        <f>IF(G6241&amp;Q6241&lt;&gt;"",W6241&amp;Q6241,"")</f>
        <v/>
      </c>
      <c r="B6241" s="85" t="str">
        <f>IF(C6241&lt;&gt;"",LEFT(C6241,9),"")</f>
        <v/>
      </c>
      <c r="V6241" s="60" t="str">
        <f>W6241&amp;H6241</f>
        <v/>
      </c>
      <c r="W6241" s="60" t="str">
        <f>_xlfn.LET(_xlpm.TextCell,TEXT(G6241,"###"),IF(_xlpm.TextCell&lt;&gt;"",IF(StyleSpaceSplit,IFERROR(IF(FIND(" ",_xlpm.TextCell)&gt;=1,MID(_xlpm.TextCell,1,FIND(" ",_xlpm.TextCell)-1),_xlpm.TextCell),_xlpm.TextCell),_xlpm.TextCell),""))</f>
        <v/>
      </c>
      <c r="X6241" s="60" t="str">
        <f>IF(A6241&lt;&gt;"",IFERROR(IF(FIND(" ",G6241)&gt;=1,MID(G6241,FIND(" ",G6241)+1,LEN(G6241)),""),""),"")</f>
        <v/>
      </c>
      <c r="AC6241" s="51">
        <f>IFERROR(VALUE(MID($C6241,1,2)),0)</f>
        <v>0</v>
      </c>
      <c r="AD6241" s="44">
        <f>IFERROR(VALUE(MID($C6241,4,3)),0)</f>
        <v>0</v>
      </c>
      <c r="AE6241" s="51">
        <f>VALUE(RIGHT("00"&amp;AC6241,2)&amp;RIGHT("000"&amp;AD6241,3))</f>
        <v>0</v>
      </c>
    </row>
    <row r="6242" spans="1:31">
      <c r="A6242" s="60" t="str">
        <f>IF(G6242&amp;Q6242&lt;&gt;"",W6242&amp;Q6242,"")</f>
        <v/>
      </c>
      <c r="B6242" s="85" t="str">
        <f>IF(C6242&lt;&gt;"",LEFT(C6242,9),"")</f>
        <v/>
      </c>
      <c r="V6242" s="60" t="str">
        <f>W6242&amp;H6242</f>
        <v/>
      </c>
      <c r="W6242" s="60" t="str">
        <f>_xlfn.LET(_xlpm.TextCell,TEXT(G6242,"###"),IF(_xlpm.TextCell&lt;&gt;"",IF(StyleSpaceSplit,IFERROR(IF(FIND(" ",_xlpm.TextCell)&gt;=1,MID(_xlpm.TextCell,1,FIND(" ",_xlpm.TextCell)-1),_xlpm.TextCell),_xlpm.TextCell),_xlpm.TextCell),""))</f>
        <v/>
      </c>
      <c r="X6242" s="60" t="str">
        <f>IF(A6242&lt;&gt;"",IFERROR(IF(FIND(" ",G6242)&gt;=1,MID(G6242,FIND(" ",G6242)+1,LEN(G6242)),""),""),"")</f>
        <v/>
      </c>
      <c r="AC6242" s="51">
        <f>IFERROR(VALUE(MID($C6242,1,2)),0)</f>
        <v>0</v>
      </c>
      <c r="AD6242" s="44">
        <f>IFERROR(VALUE(MID($C6242,4,3)),0)</f>
        <v>0</v>
      </c>
      <c r="AE6242" s="51">
        <f>VALUE(RIGHT("00"&amp;AC6242,2)&amp;RIGHT("000"&amp;AD6242,3))</f>
        <v>0</v>
      </c>
    </row>
    <row r="6243" spans="1:31">
      <c r="A6243" s="60" t="str">
        <f>IF(G6243&amp;Q6243&lt;&gt;"",W6243&amp;Q6243,"")</f>
        <v/>
      </c>
      <c r="B6243" s="85" t="str">
        <f>IF(C6243&lt;&gt;"",LEFT(C6243,9),"")</f>
        <v/>
      </c>
      <c r="V6243" s="60" t="str">
        <f>W6243&amp;H6243</f>
        <v/>
      </c>
      <c r="W6243" s="60" t="str">
        <f>_xlfn.LET(_xlpm.TextCell,TEXT(G6243,"###"),IF(_xlpm.TextCell&lt;&gt;"",IF(StyleSpaceSplit,IFERROR(IF(FIND(" ",_xlpm.TextCell)&gt;=1,MID(_xlpm.TextCell,1,FIND(" ",_xlpm.TextCell)-1),_xlpm.TextCell),_xlpm.TextCell),_xlpm.TextCell),""))</f>
        <v/>
      </c>
      <c r="X6243" s="60" t="str">
        <f>IF(A6243&lt;&gt;"",IFERROR(IF(FIND(" ",G6243)&gt;=1,MID(G6243,FIND(" ",G6243)+1,LEN(G6243)),""),""),"")</f>
        <v/>
      </c>
      <c r="AC6243" s="51">
        <f>IFERROR(VALUE(MID($C6243,1,2)),0)</f>
        <v>0</v>
      </c>
      <c r="AD6243" s="44">
        <f>IFERROR(VALUE(MID($C6243,4,3)),0)</f>
        <v>0</v>
      </c>
      <c r="AE6243" s="51">
        <f>VALUE(RIGHT("00"&amp;AC6243,2)&amp;RIGHT("000"&amp;AD6243,3))</f>
        <v>0</v>
      </c>
    </row>
    <row r="6244" spans="1:31">
      <c r="A6244" s="60" t="str">
        <f>IF(G6244&amp;Q6244&lt;&gt;"",W6244&amp;Q6244,"")</f>
        <v/>
      </c>
      <c r="B6244" s="85" t="str">
        <f>IF(C6244&lt;&gt;"",LEFT(C6244,9),"")</f>
        <v/>
      </c>
      <c r="V6244" s="60" t="str">
        <f>W6244&amp;H6244</f>
        <v/>
      </c>
      <c r="W6244" s="60" t="str">
        <f>_xlfn.LET(_xlpm.TextCell,TEXT(G6244,"###"),IF(_xlpm.TextCell&lt;&gt;"",IF(StyleSpaceSplit,IFERROR(IF(FIND(" ",_xlpm.TextCell)&gt;=1,MID(_xlpm.TextCell,1,FIND(" ",_xlpm.TextCell)-1),_xlpm.TextCell),_xlpm.TextCell),_xlpm.TextCell),""))</f>
        <v/>
      </c>
      <c r="X6244" s="60" t="str">
        <f>IF(A6244&lt;&gt;"",IFERROR(IF(FIND(" ",G6244)&gt;=1,MID(G6244,FIND(" ",G6244)+1,LEN(G6244)),""),""),"")</f>
        <v/>
      </c>
      <c r="AC6244" s="51">
        <f>IFERROR(VALUE(MID($C6244,1,2)),0)</f>
        <v>0</v>
      </c>
      <c r="AD6244" s="44">
        <f>IFERROR(VALUE(MID($C6244,4,3)),0)</f>
        <v>0</v>
      </c>
      <c r="AE6244" s="51">
        <f>VALUE(RIGHT("00"&amp;AC6244,2)&amp;RIGHT("000"&amp;AD6244,3))</f>
        <v>0</v>
      </c>
    </row>
    <row r="6245" spans="1:31">
      <c r="A6245" s="60" t="str">
        <f>IF(G6245&amp;Q6245&lt;&gt;"",W6245&amp;Q6245,"")</f>
        <v/>
      </c>
      <c r="B6245" s="85" t="str">
        <f>IF(C6245&lt;&gt;"",LEFT(C6245,9),"")</f>
        <v/>
      </c>
      <c r="V6245" s="60" t="str">
        <f>W6245&amp;H6245</f>
        <v/>
      </c>
      <c r="W6245" s="60" t="str">
        <f>_xlfn.LET(_xlpm.TextCell,TEXT(G6245,"###"),IF(_xlpm.TextCell&lt;&gt;"",IF(StyleSpaceSplit,IFERROR(IF(FIND(" ",_xlpm.TextCell)&gt;=1,MID(_xlpm.TextCell,1,FIND(" ",_xlpm.TextCell)-1),_xlpm.TextCell),_xlpm.TextCell),_xlpm.TextCell),""))</f>
        <v/>
      </c>
      <c r="X6245" s="60" t="str">
        <f>IF(A6245&lt;&gt;"",IFERROR(IF(FIND(" ",G6245)&gt;=1,MID(G6245,FIND(" ",G6245)+1,LEN(G6245)),""),""),"")</f>
        <v/>
      </c>
      <c r="AC6245" s="51">
        <f>IFERROR(VALUE(MID($C6245,1,2)),0)</f>
        <v>0</v>
      </c>
      <c r="AD6245" s="44">
        <f>IFERROR(VALUE(MID($C6245,4,3)),0)</f>
        <v>0</v>
      </c>
      <c r="AE6245" s="51">
        <f>VALUE(RIGHT("00"&amp;AC6245,2)&amp;RIGHT("000"&amp;AD6245,3))</f>
        <v>0</v>
      </c>
    </row>
    <row r="6246" spans="1:31">
      <c r="A6246" s="60" t="str">
        <f>IF(G6246&amp;Q6246&lt;&gt;"",W6246&amp;Q6246,"")</f>
        <v/>
      </c>
      <c r="B6246" s="85" t="str">
        <f>IF(C6246&lt;&gt;"",LEFT(C6246,9),"")</f>
        <v/>
      </c>
      <c r="V6246" s="60" t="str">
        <f>W6246&amp;H6246</f>
        <v/>
      </c>
      <c r="W6246" s="60" t="str">
        <f>_xlfn.LET(_xlpm.TextCell,TEXT(G6246,"###"),IF(_xlpm.TextCell&lt;&gt;"",IF(StyleSpaceSplit,IFERROR(IF(FIND(" ",_xlpm.TextCell)&gt;=1,MID(_xlpm.TextCell,1,FIND(" ",_xlpm.TextCell)-1),_xlpm.TextCell),_xlpm.TextCell),_xlpm.TextCell),""))</f>
        <v/>
      </c>
      <c r="X6246" s="60" t="str">
        <f>IF(A6246&lt;&gt;"",IFERROR(IF(FIND(" ",G6246)&gt;=1,MID(G6246,FIND(" ",G6246)+1,LEN(G6246)),""),""),"")</f>
        <v/>
      </c>
      <c r="AC6246" s="51">
        <f>IFERROR(VALUE(MID($C6246,1,2)),0)</f>
        <v>0</v>
      </c>
      <c r="AD6246" s="44">
        <f>IFERROR(VALUE(MID($C6246,4,3)),0)</f>
        <v>0</v>
      </c>
      <c r="AE6246" s="51">
        <f>VALUE(RIGHT("00"&amp;AC6246,2)&amp;RIGHT("000"&amp;AD6246,3))</f>
        <v>0</v>
      </c>
    </row>
    <row r="6247" spans="1:31">
      <c r="A6247" s="60" t="str">
        <f>IF(G6247&amp;Q6247&lt;&gt;"",W6247&amp;Q6247,"")</f>
        <v/>
      </c>
      <c r="B6247" s="85" t="str">
        <f>IF(C6247&lt;&gt;"",LEFT(C6247,9),"")</f>
        <v/>
      </c>
      <c r="V6247" s="60" t="str">
        <f>W6247&amp;H6247</f>
        <v/>
      </c>
      <c r="W6247" s="60" t="str">
        <f>_xlfn.LET(_xlpm.TextCell,TEXT(G6247,"###"),IF(_xlpm.TextCell&lt;&gt;"",IF(StyleSpaceSplit,IFERROR(IF(FIND(" ",_xlpm.TextCell)&gt;=1,MID(_xlpm.TextCell,1,FIND(" ",_xlpm.TextCell)-1),_xlpm.TextCell),_xlpm.TextCell),_xlpm.TextCell),""))</f>
        <v/>
      </c>
      <c r="X6247" s="60" t="str">
        <f>IF(A6247&lt;&gt;"",IFERROR(IF(FIND(" ",G6247)&gt;=1,MID(G6247,FIND(" ",G6247)+1,LEN(G6247)),""),""),"")</f>
        <v/>
      </c>
      <c r="AC6247" s="51">
        <f>IFERROR(VALUE(MID($C6247,1,2)),0)</f>
        <v>0</v>
      </c>
      <c r="AD6247" s="44">
        <f>IFERROR(VALUE(MID($C6247,4,3)),0)</f>
        <v>0</v>
      </c>
      <c r="AE6247" s="51">
        <f>VALUE(RIGHT("00"&amp;AC6247,2)&amp;RIGHT("000"&amp;AD6247,3))</f>
        <v>0</v>
      </c>
    </row>
    <row r="6248" spans="1:31">
      <c r="A6248" s="60" t="str">
        <f>IF(G6248&amp;Q6248&lt;&gt;"",W6248&amp;Q6248,"")</f>
        <v/>
      </c>
      <c r="B6248" s="85" t="str">
        <f>IF(C6248&lt;&gt;"",LEFT(C6248,9),"")</f>
        <v/>
      </c>
      <c r="V6248" s="60" t="str">
        <f>W6248&amp;H6248</f>
        <v/>
      </c>
      <c r="W6248" s="60" t="str">
        <f>_xlfn.LET(_xlpm.TextCell,TEXT(G6248,"###"),IF(_xlpm.TextCell&lt;&gt;"",IF(StyleSpaceSplit,IFERROR(IF(FIND(" ",_xlpm.TextCell)&gt;=1,MID(_xlpm.TextCell,1,FIND(" ",_xlpm.TextCell)-1),_xlpm.TextCell),_xlpm.TextCell),_xlpm.TextCell),""))</f>
        <v/>
      </c>
      <c r="X6248" s="60" t="str">
        <f>IF(A6248&lt;&gt;"",IFERROR(IF(FIND(" ",G6248)&gt;=1,MID(G6248,FIND(" ",G6248)+1,LEN(G6248)),""),""),"")</f>
        <v/>
      </c>
      <c r="AC6248" s="51">
        <f>IFERROR(VALUE(MID($C6248,1,2)),0)</f>
        <v>0</v>
      </c>
      <c r="AD6248" s="44">
        <f>IFERROR(VALUE(MID($C6248,4,3)),0)</f>
        <v>0</v>
      </c>
      <c r="AE6248" s="51">
        <f>VALUE(RIGHT("00"&amp;AC6248,2)&amp;RIGHT("000"&amp;AD6248,3))</f>
        <v>0</v>
      </c>
    </row>
    <row r="6249" spans="1:31">
      <c r="A6249" s="60" t="str">
        <f>IF(G6249&amp;Q6249&lt;&gt;"",W6249&amp;Q6249,"")</f>
        <v/>
      </c>
      <c r="B6249" s="85" t="str">
        <f>IF(C6249&lt;&gt;"",LEFT(C6249,9),"")</f>
        <v/>
      </c>
      <c r="V6249" s="60" t="str">
        <f>W6249&amp;H6249</f>
        <v/>
      </c>
      <c r="W6249" s="60" t="str">
        <f>_xlfn.LET(_xlpm.TextCell,TEXT(G6249,"###"),IF(_xlpm.TextCell&lt;&gt;"",IF(StyleSpaceSplit,IFERROR(IF(FIND(" ",_xlpm.TextCell)&gt;=1,MID(_xlpm.TextCell,1,FIND(" ",_xlpm.TextCell)-1),_xlpm.TextCell),_xlpm.TextCell),_xlpm.TextCell),""))</f>
        <v/>
      </c>
      <c r="X6249" s="60" t="str">
        <f>IF(A6249&lt;&gt;"",IFERROR(IF(FIND(" ",G6249)&gt;=1,MID(G6249,FIND(" ",G6249)+1,LEN(G6249)),""),""),"")</f>
        <v/>
      </c>
      <c r="AC6249" s="51">
        <f>IFERROR(VALUE(MID($C6249,1,2)),0)</f>
        <v>0</v>
      </c>
      <c r="AD6249" s="44">
        <f>IFERROR(VALUE(MID($C6249,4,3)),0)</f>
        <v>0</v>
      </c>
      <c r="AE6249" s="51">
        <f>VALUE(RIGHT("00"&amp;AC6249,2)&amp;RIGHT("000"&amp;AD6249,3))</f>
        <v>0</v>
      </c>
    </row>
    <row r="6250" spans="1:31">
      <c r="A6250" s="60" t="str">
        <f>IF(G6250&amp;Q6250&lt;&gt;"",W6250&amp;Q6250,"")</f>
        <v/>
      </c>
      <c r="B6250" s="85" t="str">
        <f>IF(C6250&lt;&gt;"",LEFT(C6250,9),"")</f>
        <v/>
      </c>
      <c r="V6250" s="60" t="str">
        <f>W6250&amp;H6250</f>
        <v/>
      </c>
      <c r="W6250" s="60" t="str">
        <f>_xlfn.LET(_xlpm.TextCell,TEXT(G6250,"###"),IF(_xlpm.TextCell&lt;&gt;"",IF(StyleSpaceSplit,IFERROR(IF(FIND(" ",_xlpm.TextCell)&gt;=1,MID(_xlpm.TextCell,1,FIND(" ",_xlpm.TextCell)-1),_xlpm.TextCell),_xlpm.TextCell),_xlpm.TextCell),""))</f>
        <v/>
      </c>
      <c r="X6250" s="60" t="str">
        <f>IF(A6250&lt;&gt;"",IFERROR(IF(FIND(" ",G6250)&gt;=1,MID(G6250,FIND(" ",G6250)+1,LEN(G6250)),""),""),"")</f>
        <v/>
      </c>
      <c r="AC6250" s="51">
        <f>IFERROR(VALUE(MID($C6250,1,2)),0)</f>
        <v>0</v>
      </c>
      <c r="AD6250" s="44">
        <f>IFERROR(VALUE(MID($C6250,4,3)),0)</f>
        <v>0</v>
      </c>
      <c r="AE6250" s="51">
        <f>VALUE(RIGHT("00"&amp;AC6250,2)&amp;RIGHT("000"&amp;AD6250,3))</f>
        <v>0</v>
      </c>
    </row>
    <row r="6251" spans="1:31">
      <c r="A6251" s="60" t="str">
        <f>IF(G6251&amp;Q6251&lt;&gt;"",W6251&amp;Q6251,"")</f>
        <v/>
      </c>
      <c r="B6251" s="85" t="str">
        <f>IF(C6251&lt;&gt;"",LEFT(C6251,9),"")</f>
        <v/>
      </c>
      <c r="V6251" s="60" t="str">
        <f>W6251&amp;H6251</f>
        <v/>
      </c>
      <c r="W6251" s="60" t="str">
        <f>_xlfn.LET(_xlpm.TextCell,TEXT(G6251,"###"),IF(_xlpm.TextCell&lt;&gt;"",IF(StyleSpaceSplit,IFERROR(IF(FIND(" ",_xlpm.TextCell)&gt;=1,MID(_xlpm.TextCell,1,FIND(" ",_xlpm.TextCell)-1),_xlpm.TextCell),_xlpm.TextCell),_xlpm.TextCell),""))</f>
        <v/>
      </c>
      <c r="X6251" s="60" t="str">
        <f>IF(A6251&lt;&gt;"",IFERROR(IF(FIND(" ",G6251)&gt;=1,MID(G6251,FIND(" ",G6251)+1,LEN(G6251)),""),""),"")</f>
        <v/>
      </c>
      <c r="AC6251" s="51">
        <f>IFERROR(VALUE(MID($C6251,1,2)),0)</f>
        <v>0</v>
      </c>
      <c r="AD6251" s="44">
        <f>IFERROR(VALUE(MID($C6251,4,3)),0)</f>
        <v>0</v>
      </c>
      <c r="AE6251" s="51">
        <f>VALUE(RIGHT("00"&amp;AC6251,2)&amp;RIGHT("000"&amp;AD6251,3))</f>
        <v>0</v>
      </c>
    </row>
    <row r="6252" spans="1:31">
      <c r="A6252" s="60" t="str">
        <f>IF(G6252&amp;Q6252&lt;&gt;"",W6252&amp;Q6252,"")</f>
        <v/>
      </c>
      <c r="B6252" s="85" t="str">
        <f>IF(C6252&lt;&gt;"",LEFT(C6252,9),"")</f>
        <v/>
      </c>
      <c r="V6252" s="60" t="str">
        <f>W6252&amp;H6252</f>
        <v/>
      </c>
      <c r="W6252" s="60" t="str">
        <f>_xlfn.LET(_xlpm.TextCell,TEXT(G6252,"###"),IF(_xlpm.TextCell&lt;&gt;"",IF(StyleSpaceSplit,IFERROR(IF(FIND(" ",_xlpm.TextCell)&gt;=1,MID(_xlpm.TextCell,1,FIND(" ",_xlpm.TextCell)-1),_xlpm.TextCell),_xlpm.TextCell),_xlpm.TextCell),""))</f>
        <v/>
      </c>
      <c r="X6252" s="60" t="str">
        <f>IF(A6252&lt;&gt;"",IFERROR(IF(FIND(" ",G6252)&gt;=1,MID(G6252,FIND(" ",G6252)+1,LEN(G6252)),""),""),"")</f>
        <v/>
      </c>
      <c r="AC6252" s="51">
        <f>IFERROR(VALUE(MID($C6252,1,2)),0)</f>
        <v>0</v>
      </c>
      <c r="AD6252" s="44">
        <f>IFERROR(VALUE(MID($C6252,4,3)),0)</f>
        <v>0</v>
      </c>
      <c r="AE6252" s="51">
        <f>VALUE(RIGHT("00"&amp;AC6252,2)&amp;RIGHT("000"&amp;AD6252,3))</f>
        <v>0</v>
      </c>
    </row>
    <row r="6253" spans="1:31">
      <c r="A6253" s="60" t="str">
        <f>IF(G6253&amp;Q6253&lt;&gt;"",W6253&amp;Q6253,"")</f>
        <v/>
      </c>
      <c r="B6253" s="85" t="str">
        <f>IF(C6253&lt;&gt;"",LEFT(C6253,9),"")</f>
        <v/>
      </c>
      <c r="V6253" s="60" t="str">
        <f>W6253&amp;H6253</f>
        <v/>
      </c>
      <c r="W6253" s="60" t="str">
        <f>_xlfn.LET(_xlpm.TextCell,TEXT(G6253,"###"),IF(_xlpm.TextCell&lt;&gt;"",IF(StyleSpaceSplit,IFERROR(IF(FIND(" ",_xlpm.TextCell)&gt;=1,MID(_xlpm.TextCell,1,FIND(" ",_xlpm.TextCell)-1),_xlpm.TextCell),_xlpm.TextCell),_xlpm.TextCell),""))</f>
        <v/>
      </c>
      <c r="X6253" s="60" t="str">
        <f>IF(A6253&lt;&gt;"",IFERROR(IF(FIND(" ",G6253)&gt;=1,MID(G6253,FIND(" ",G6253)+1,LEN(G6253)),""),""),"")</f>
        <v/>
      </c>
      <c r="AC6253" s="51">
        <f>IFERROR(VALUE(MID($C6253,1,2)),0)</f>
        <v>0</v>
      </c>
      <c r="AD6253" s="44">
        <f>IFERROR(VALUE(MID($C6253,4,3)),0)</f>
        <v>0</v>
      </c>
      <c r="AE6253" s="51">
        <f>VALUE(RIGHT("00"&amp;AC6253,2)&amp;RIGHT("000"&amp;AD6253,3))</f>
        <v>0</v>
      </c>
    </row>
    <row r="6254" spans="1:31">
      <c r="A6254" s="60" t="str">
        <f>IF(G6254&amp;Q6254&lt;&gt;"",W6254&amp;Q6254,"")</f>
        <v/>
      </c>
      <c r="B6254" s="85" t="str">
        <f>IF(C6254&lt;&gt;"",LEFT(C6254,9),"")</f>
        <v/>
      </c>
      <c r="V6254" s="60" t="str">
        <f>W6254&amp;H6254</f>
        <v/>
      </c>
      <c r="W6254" s="60" t="str">
        <f>_xlfn.LET(_xlpm.TextCell,TEXT(G6254,"###"),IF(_xlpm.TextCell&lt;&gt;"",IF(StyleSpaceSplit,IFERROR(IF(FIND(" ",_xlpm.TextCell)&gt;=1,MID(_xlpm.TextCell,1,FIND(" ",_xlpm.TextCell)-1),_xlpm.TextCell),_xlpm.TextCell),_xlpm.TextCell),""))</f>
        <v/>
      </c>
      <c r="X6254" s="60" t="str">
        <f>IF(A6254&lt;&gt;"",IFERROR(IF(FIND(" ",G6254)&gt;=1,MID(G6254,FIND(" ",G6254)+1,LEN(G6254)),""),""),"")</f>
        <v/>
      </c>
      <c r="AC6254" s="51">
        <f>IFERROR(VALUE(MID($C6254,1,2)),0)</f>
        <v>0</v>
      </c>
      <c r="AD6254" s="44">
        <f>IFERROR(VALUE(MID($C6254,4,3)),0)</f>
        <v>0</v>
      </c>
      <c r="AE6254" s="51">
        <f>VALUE(RIGHT("00"&amp;AC6254,2)&amp;RIGHT("000"&amp;AD6254,3))</f>
        <v>0</v>
      </c>
    </row>
    <row r="6255" spans="1:31">
      <c r="A6255" s="60" t="str">
        <f>IF(G6255&amp;Q6255&lt;&gt;"",W6255&amp;Q6255,"")</f>
        <v/>
      </c>
      <c r="B6255" s="85" t="str">
        <f>IF(C6255&lt;&gt;"",LEFT(C6255,9),"")</f>
        <v/>
      </c>
      <c r="V6255" s="60" t="str">
        <f>W6255&amp;H6255</f>
        <v/>
      </c>
      <c r="W6255" s="60" t="str">
        <f>_xlfn.LET(_xlpm.TextCell,TEXT(G6255,"###"),IF(_xlpm.TextCell&lt;&gt;"",IF(StyleSpaceSplit,IFERROR(IF(FIND(" ",_xlpm.TextCell)&gt;=1,MID(_xlpm.TextCell,1,FIND(" ",_xlpm.TextCell)-1),_xlpm.TextCell),_xlpm.TextCell),_xlpm.TextCell),""))</f>
        <v/>
      </c>
      <c r="X6255" s="60" t="str">
        <f>IF(A6255&lt;&gt;"",IFERROR(IF(FIND(" ",G6255)&gt;=1,MID(G6255,FIND(" ",G6255)+1,LEN(G6255)),""),""),"")</f>
        <v/>
      </c>
      <c r="AC6255" s="51">
        <f>IFERROR(VALUE(MID($C6255,1,2)),0)</f>
        <v>0</v>
      </c>
      <c r="AD6255" s="44">
        <f>IFERROR(VALUE(MID($C6255,4,3)),0)</f>
        <v>0</v>
      </c>
      <c r="AE6255" s="51">
        <f>VALUE(RIGHT("00"&amp;AC6255,2)&amp;RIGHT("000"&amp;AD6255,3))</f>
        <v>0</v>
      </c>
    </row>
    <row r="6256" spans="1:31">
      <c r="A6256" s="60" t="str">
        <f>IF(G6256&amp;Q6256&lt;&gt;"",W6256&amp;Q6256,"")</f>
        <v/>
      </c>
      <c r="B6256" s="85" t="str">
        <f>IF(C6256&lt;&gt;"",LEFT(C6256,9),"")</f>
        <v/>
      </c>
      <c r="V6256" s="60" t="str">
        <f>W6256&amp;H6256</f>
        <v/>
      </c>
      <c r="W6256" s="60" t="str">
        <f>_xlfn.LET(_xlpm.TextCell,TEXT(G6256,"###"),IF(_xlpm.TextCell&lt;&gt;"",IF(StyleSpaceSplit,IFERROR(IF(FIND(" ",_xlpm.TextCell)&gt;=1,MID(_xlpm.TextCell,1,FIND(" ",_xlpm.TextCell)-1),_xlpm.TextCell),_xlpm.TextCell),_xlpm.TextCell),""))</f>
        <v/>
      </c>
      <c r="X6256" s="60" t="str">
        <f>IF(A6256&lt;&gt;"",IFERROR(IF(FIND(" ",G6256)&gt;=1,MID(G6256,FIND(" ",G6256)+1,LEN(G6256)),""),""),"")</f>
        <v/>
      </c>
      <c r="AC6256" s="51">
        <f>IFERROR(VALUE(MID($C6256,1,2)),0)</f>
        <v>0</v>
      </c>
      <c r="AD6256" s="44">
        <f>IFERROR(VALUE(MID($C6256,4,3)),0)</f>
        <v>0</v>
      </c>
      <c r="AE6256" s="51">
        <f>VALUE(RIGHT("00"&amp;AC6256,2)&amp;RIGHT("000"&amp;AD6256,3))</f>
        <v>0</v>
      </c>
    </row>
    <row r="6257" spans="1:31">
      <c r="A6257" s="60" t="str">
        <f>IF(G6257&amp;Q6257&lt;&gt;"",W6257&amp;Q6257,"")</f>
        <v/>
      </c>
      <c r="B6257" s="85" t="str">
        <f>IF(C6257&lt;&gt;"",LEFT(C6257,9),"")</f>
        <v/>
      </c>
      <c r="V6257" s="60" t="str">
        <f>W6257&amp;H6257</f>
        <v/>
      </c>
      <c r="W6257" s="60" t="str">
        <f>_xlfn.LET(_xlpm.TextCell,TEXT(G6257,"###"),IF(_xlpm.TextCell&lt;&gt;"",IF(StyleSpaceSplit,IFERROR(IF(FIND(" ",_xlpm.TextCell)&gt;=1,MID(_xlpm.TextCell,1,FIND(" ",_xlpm.TextCell)-1),_xlpm.TextCell),_xlpm.TextCell),_xlpm.TextCell),""))</f>
        <v/>
      </c>
      <c r="X6257" s="60" t="str">
        <f>IF(A6257&lt;&gt;"",IFERROR(IF(FIND(" ",G6257)&gt;=1,MID(G6257,FIND(" ",G6257)+1,LEN(G6257)),""),""),"")</f>
        <v/>
      </c>
      <c r="AC6257" s="51">
        <f>IFERROR(VALUE(MID($C6257,1,2)),0)</f>
        <v>0</v>
      </c>
      <c r="AD6257" s="44">
        <f>IFERROR(VALUE(MID($C6257,4,3)),0)</f>
        <v>0</v>
      </c>
      <c r="AE6257" s="51">
        <f>VALUE(RIGHT("00"&amp;AC6257,2)&amp;RIGHT("000"&amp;AD6257,3))</f>
        <v>0</v>
      </c>
    </row>
    <row r="6258" spans="1:31">
      <c r="A6258" s="60" t="str">
        <f>IF(G6258&amp;Q6258&lt;&gt;"",W6258&amp;Q6258,"")</f>
        <v/>
      </c>
      <c r="B6258" s="85" t="str">
        <f>IF(C6258&lt;&gt;"",LEFT(C6258,9),"")</f>
        <v/>
      </c>
      <c r="V6258" s="60" t="str">
        <f>W6258&amp;H6258</f>
        <v/>
      </c>
      <c r="W6258" s="60" t="str">
        <f>_xlfn.LET(_xlpm.TextCell,TEXT(G6258,"###"),IF(_xlpm.TextCell&lt;&gt;"",IF(StyleSpaceSplit,IFERROR(IF(FIND(" ",_xlpm.TextCell)&gt;=1,MID(_xlpm.TextCell,1,FIND(" ",_xlpm.TextCell)-1),_xlpm.TextCell),_xlpm.TextCell),_xlpm.TextCell),""))</f>
        <v/>
      </c>
      <c r="X6258" s="60" t="str">
        <f>IF(A6258&lt;&gt;"",IFERROR(IF(FIND(" ",G6258)&gt;=1,MID(G6258,FIND(" ",G6258)+1,LEN(G6258)),""),""),"")</f>
        <v/>
      </c>
      <c r="AC6258" s="51">
        <f>IFERROR(VALUE(MID($C6258,1,2)),0)</f>
        <v>0</v>
      </c>
      <c r="AD6258" s="44">
        <f>IFERROR(VALUE(MID($C6258,4,3)),0)</f>
        <v>0</v>
      </c>
      <c r="AE6258" s="51">
        <f>VALUE(RIGHT("00"&amp;AC6258,2)&amp;RIGHT("000"&amp;AD6258,3))</f>
        <v>0</v>
      </c>
    </row>
    <row r="6259" spans="1:31">
      <c r="A6259" s="60" t="str">
        <f>IF(G6259&amp;Q6259&lt;&gt;"",W6259&amp;Q6259,"")</f>
        <v/>
      </c>
      <c r="B6259" s="85" t="str">
        <f>IF(C6259&lt;&gt;"",LEFT(C6259,9),"")</f>
        <v/>
      </c>
      <c r="V6259" s="60" t="str">
        <f>W6259&amp;H6259</f>
        <v/>
      </c>
      <c r="W6259" s="60" t="str">
        <f>_xlfn.LET(_xlpm.TextCell,TEXT(G6259,"###"),IF(_xlpm.TextCell&lt;&gt;"",IF(StyleSpaceSplit,IFERROR(IF(FIND(" ",_xlpm.TextCell)&gt;=1,MID(_xlpm.TextCell,1,FIND(" ",_xlpm.TextCell)-1),_xlpm.TextCell),_xlpm.TextCell),_xlpm.TextCell),""))</f>
        <v/>
      </c>
      <c r="X6259" s="60" t="str">
        <f>IF(A6259&lt;&gt;"",IFERROR(IF(FIND(" ",G6259)&gt;=1,MID(G6259,FIND(" ",G6259)+1,LEN(G6259)),""),""),"")</f>
        <v/>
      </c>
      <c r="AC6259" s="51">
        <f>IFERROR(VALUE(MID($C6259,1,2)),0)</f>
        <v>0</v>
      </c>
      <c r="AD6259" s="44">
        <f>IFERROR(VALUE(MID($C6259,4,3)),0)</f>
        <v>0</v>
      </c>
      <c r="AE6259" s="51">
        <f>VALUE(RIGHT("00"&amp;AC6259,2)&amp;RIGHT("000"&amp;AD6259,3))</f>
        <v>0</v>
      </c>
    </row>
    <row r="6260" spans="1:31">
      <c r="A6260" s="60" t="str">
        <f>IF(G6260&amp;Q6260&lt;&gt;"",W6260&amp;Q6260,"")</f>
        <v/>
      </c>
      <c r="B6260" s="85" t="str">
        <f>IF(C6260&lt;&gt;"",LEFT(C6260,9),"")</f>
        <v/>
      </c>
      <c r="V6260" s="60" t="str">
        <f>W6260&amp;H6260</f>
        <v/>
      </c>
      <c r="W6260" s="60" t="str">
        <f>_xlfn.LET(_xlpm.TextCell,TEXT(G6260,"###"),IF(_xlpm.TextCell&lt;&gt;"",IF(StyleSpaceSplit,IFERROR(IF(FIND(" ",_xlpm.TextCell)&gt;=1,MID(_xlpm.TextCell,1,FIND(" ",_xlpm.TextCell)-1),_xlpm.TextCell),_xlpm.TextCell),_xlpm.TextCell),""))</f>
        <v/>
      </c>
      <c r="X6260" s="60" t="str">
        <f>IF(A6260&lt;&gt;"",IFERROR(IF(FIND(" ",G6260)&gt;=1,MID(G6260,FIND(" ",G6260)+1,LEN(G6260)),""),""),"")</f>
        <v/>
      </c>
      <c r="AC6260" s="51">
        <f>IFERROR(VALUE(MID($C6260,1,2)),0)</f>
        <v>0</v>
      </c>
      <c r="AD6260" s="44">
        <f>IFERROR(VALUE(MID($C6260,4,3)),0)</f>
        <v>0</v>
      </c>
      <c r="AE6260" s="51">
        <f>VALUE(RIGHT("00"&amp;AC6260,2)&amp;RIGHT("000"&amp;AD6260,3))</f>
        <v>0</v>
      </c>
    </row>
    <row r="6261" spans="1:31">
      <c r="A6261" s="60" t="str">
        <f>IF(G6261&amp;Q6261&lt;&gt;"",W6261&amp;Q6261,"")</f>
        <v/>
      </c>
      <c r="B6261" s="85" t="str">
        <f>IF(C6261&lt;&gt;"",LEFT(C6261,9),"")</f>
        <v/>
      </c>
      <c r="V6261" s="60" t="str">
        <f>W6261&amp;H6261</f>
        <v/>
      </c>
      <c r="W6261" s="60" t="str">
        <f>_xlfn.LET(_xlpm.TextCell,TEXT(G6261,"###"),IF(_xlpm.TextCell&lt;&gt;"",IF(StyleSpaceSplit,IFERROR(IF(FIND(" ",_xlpm.TextCell)&gt;=1,MID(_xlpm.TextCell,1,FIND(" ",_xlpm.TextCell)-1),_xlpm.TextCell),_xlpm.TextCell),_xlpm.TextCell),""))</f>
        <v/>
      </c>
      <c r="X6261" s="60" t="str">
        <f>IF(A6261&lt;&gt;"",IFERROR(IF(FIND(" ",G6261)&gt;=1,MID(G6261,FIND(" ",G6261)+1,LEN(G6261)),""),""),"")</f>
        <v/>
      </c>
      <c r="AC6261" s="51">
        <f>IFERROR(VALUE(MID($C6261,1,2)),0)</f>
        <v>0</v>
      </c>
      <c r="AD6261" s="44">
        <f>IFERROR(VALUE(MID($C6261,4,3)),0)</f>
        <v>0</v>
      </c>
      <c r="AE6261" s="51">
        <f>VALUE(RIGHT("00"&amp;AC6261,2)&amp;RIGHT("000"&amp;AD6261,3))</f>
        <v>0</v>
      </c>
    </row>
    <row r="6262" spans="1:31">
      <c r="A6262" s="60" t="str">
        <f>IF(G6262&amp;Q6262&lt;&gt;"",W6262&amp;Q6262,"")</f>
        <v/>
      </c>
      <c r="B6262" s="85" t="str">
        <f>IF(C6262&lt;&gt;"",LEFT(C6262,9),"")</f>
        <v/>
      </c>
      <c r="V6262" s="60" t="str">
        <f>W6262&amp;H6262</f>
        <v/>
      </c>
      <c r="W6262" s="60" t="str">
        <f>_xlfn.LET(_xlpm.TextCell,TEXT(G6262,"###"),IF(_xlpm.TextCell&lt;&gt;"",IF(StyleSpaceSplit,IFERROR(IF(FIND(" ",_xlpm.TextCell)&gt;=1,MID(_xlpm.TextCell,1,FIND(" ",_xlpm.TextCell)-1),_xlpm.TextCell),_xlpm.TextCell),_xlpm.TextCell),""))</f>
        <v/>
      </c>
      <c r="X6262" s="60" t="str">
        <f>IF(A6262&lt;&gt;"",IFERROR(IF(FIND(" ",G6262)&gt;=1,MID(G6262,FIND(" ",G6262)+1,LEN(G6262)),""),""),"")</f>
        <v/>
      </c>
      <c r="AC6262" s="51">
        <f>IFERROR(VALUE(MID($C6262,1,2)),0)</f>
        <v>0</v>
      </c>
      <c r="AD6262" s="44">
        <f>IFERROR(VALUE(MID($C6262,4,3)),0)</f>
        <v>0</v>
      </c>
      <c r="AE6262" s="51">
        <f>VALUE(RIGHT("00"&amp;AC6262,2)&amp;RIGHT("000"&amp;AD6262,3))</f>
        <v>0</v>
      </c>
    </row>
    <row r="6263" spans="1:31">
      <c r="A6263" s="60" t="str">
        <f>IF(G6263&amp;Q6263&lt;&gt;"",W6263&amp;Q6263,"")</f>
        <v/>
      </c>
      <c r="B6263" s="85" t="str">
        <f>IF(C6263&lt;&gt;"",LEFT(C6263,9),"")</f>
        <v/>
      </c>
      <c r="V6263" s="60" t="str">
        <f>W6263&amp;H6263</f>
        <v/>
      </c>
      <c r="W6263" s="60" t="str">
        <f>_xlfn.LET(_xlpm.TextCell,TEXT(G6263,"###"),IF(_xlpm.TextCell&lt;&gt;"",IF(StyleSpaceSplit,IFERROR(IF(FIND(" ",_xlpm.TextCell)&gt;=1,MID(_xlpm.TextCell,1,FIND(" ",_xlpm.TextCell)-1),_xlpm.TextCell),_xlpm.TextCell),_xlpm.TextCell),""))</f>
        <v/>
      </c>
      <c r="X6263" s="60" t="str">
        <f>IF(A6263&lt;&gt;"",IFERROR(IF(FIND(" ",G6263)&gt;=1,MID(G6263,FIND(" ",G6263)+1,LEN(G6263)),""),""),"")</f>
        <v/>
      </c>
      <c r="AC6263" s="51">
        <f>IFERROR(VALUE(MID($C6263,1,2)),0)</f>
        <v>0</v>
      </c>
      <c r="AD6263" s="44">
        <f>IFERROR(VALUE(MID($C6263,4,3)),0)</f>
        <v>0</v>
      </c>
      <c r="AE6263" s="51">
        <f>VALUE(RIGHT("00"&amp;AC6263,2)&amp;RIGHT("000"&amp;AD6263,3))</f>
        <v>0</v>
      </c>
    </row>
    <row r="6264" spans="1:31">
      <c r="A6264" s="60" t="str">
        <f>IF(G6264&amp;Q6264&lt;&gt;"",W6264&amp;Q6264,"")</f>
        <v/>
      </c>
      <c r="B6264" s="85" t="str">
        <f>IF(C6264&lt;&gt;"",LEFT(C6264,9),"")</f>
        <v/>
      </c>
      <c r="V6264" s="60" t="str">
        <f>W6264&amp;H6264</f>
        <v/>
      </c>
      <c r="W6264" s="60" t="str">
        <f>_xlfn.LET(_xlpm.TextCell,TEXT(G6264,"###"),IF(_xlpm.TextCell&lt;&gt;"",IF(StyleSpaceSplit,IFERROR(IF(FIND(" ",_xlpm.TextCell)&gt;=1,MID(_xlpm.TextCell,1,FIND(" ",_xlpm.TextCell)-1),_xlpm.TextCell),_xlpm.TextCell),_xlpm.TextCell),""))</f>
        <v/>
      </c>
      <c r="X6264" s="60" t="str">
        <f>IF(A6264&lt;&gt;"",IFERROR(IF(FIND(" ",G6264)&gt;=1,MID(G6264,FIND(" ",G6264)+1,LEN(G6264)),""),""),"")</f>
        <v/>
      </c>
      <c r="AC6264" s="51">
        <f>IFERROR(VALUE(MID($C6264,1,2)),0)</f>
        <v>0</v>
      </c>
      <c r="AD6264" s="44">
        <f>IFERROR(VALUE(MID($C6264,4,3)),0)</f>
        <v>0</v>
      </c>
      <c r="AE6264" s="51">
        <f>VALUE(RIGHT("00"&amp;AC6264,2)&amp;RIGHT("000"&amp;AD6264,3))</f>
        <v>0</v>
      </c>
    </row>
    <row r="6265" spans="1:31">
      <c r="A6265" s="60" t="str">
        <f>IF(G6265&amp;Q6265&lt;&gt;"",W6265&amp;Q6265,"")</f>
        <v/>
      </c>
      <c r="B6265" s="85" t="str">
        <f>IF(C6265&lt;&gt;"",LEFT(C6265,9),"")</f>
        <v/>
      </c>
      <c r="V6265" s="60" t="str">
        <f>W6265&amp;H6265</f>
        <v/>
      </c>
      <c r="W6265" s="60" t="str">
        <f>_xlfn.LET(_xlpm.TextCell,TEXT(G6265,"###"),IF(_xlpm.TextCell&lt;&gt;"",IF(StyleSpaceSplit,IFERROR(IF(FIND(" ",_xlpm.TextCell)&gt;=1,MID(_xlpm.TextCell,1,FIND(" ",_xlpm.TextCell)-1),_xlpm.TextCell),_xlpm.TextCell),_xlpm.TextCell),""))</f>
        <v/>
      </c>
      <c r="X6265" s="60" t="str">
        <f>IF(A6265&lt;&gt;"",IFERROR(IF(FIND(" ",G6265)&gt;=1,MID(G6265,FIND(" ",G6265)+1,LEN(G6265)),""),""),"")</f>
        <v/>
      </c>
      <c r="AC6265" s="51">
        <f>IFERROR(VALUE(MID($C6265,1,2)),0)</f>
        <v>0</v>
      </c>
      <c r="AD6265" s="44">
        <f>IFERROR(VALUE(MID($C6265,4,3)),0)</f>
        <v>0</v>
      </c>
      <c r="AE6265" s="51">
        <f>VALUE(RIGHT("00"&amp;AC6265,2)&amp;RIGHT("000"&amp;AD6265,3))</f>
        <v>0</v>
      </c>
    </row>
    <row r="6266" spans="1:31">
      <c r="A6266" s="60" t="str">
        <f>IF(G6266&amp;Q6266&lt;&gt;"",W6266&amp;Q6266,"")</f>
        <v/>
      </c>
      <c r="B6266" s="85" t="str">
        <f>IF(C6266&lt;&gt;"",LEFT(C6266,9),"")</f>
        <v/>
      </c>
      <c r="V6266" s="60" t="str">
        <f>W6266&amp;H6266</f>
        <v/>
      </c>
      <c r="W6266" s="60" t="str">
        <f>_xlfn.LET(_xlpm.TextCell,TEXT(G6266,"###"),IF(_xlpm.TextCell&lt;&gt;"",IF(StyleSpaceSplit,IFERROR(IF(FIND(" ",_xlpm.TextCell)&gt;=1,MID(_xlpm.TextCell,1,FIND(" ",_xlpm.TextCell)-1),_xlpm.TextCell),_xlpm.TextCell),_xlpm.TextCell),""))</f>
        <v/>
      </c>
      <c r="X6266" s="60" t="str">
        <f>IF(A6266&lt;&gt;"",IFERROR(IF(FIND(" ",G6266)&gt;=1,MID(G6266,FIND(" ",G6266)+1,LEN(G6266)),""),""),"")</f>
        <v/>
      </c>
      <c r="AC6266" s="51">
        <f>IFERROR(VALUE(MID($C6266,1,2)),0)</f>
        <v>0</v>
      </c>
      <c r="AD6266" s="44">
        <f>IFERROR(VALUE(MID($C6266,4,3)),0)</f>
        <v>0</v>
      </c>
      <c r="AE6266" s="51">
        <f>VALUE(RIGHT("00"&amp;AC6266,2)&amp;RIGHT("000"&amp;AD6266,3))</f>
        <v>0</v>
      </c>
    </row>
    <row r="6267" spans="1:31">
      <c r="A6267" s="60" t="str">
        <f>IF(G6267&amp;Q6267&lt;&gt;"",W6267&amp;Q6267,"")</f>
        <v/>
      </c>
      <c r="B6267" s="85" t="str">
        <f>IF(C6267&lt;&gt;"",LEFT(C6267,9),"")</f>
        <v/>
      </c>
      <c r="V6267" s="60" t="str">
        <f>W6267&amp;H6267</f>
        <v/>
      </c>
      <c r="W6267" s="60" t="str">
        <f>_xlfn.LET(_xlpm.TextCell,TEXT(G6267,"###"),IF(_xlpm.TextCell&lt;&gt;"",IF(StyleSpaceSplit,IFERROR(IF(FIND(" ",_xlpm.TextCell)&gt;=1,MID(_xlpm.TextCell,1,FIND(" ",_xlpm.TextCell)-1),_xlpm.TextCell),_xlpm.TextCell),_xlpm.TextCell),""))</f>
        <v/>
      </c>
      <c r="X6267" s="60" t="str">
        <f>IF(A6267&lt;&gt;"",IFERROR(IF(FIND(" ",G6267)&gt;=1,MID(G6267,FIND(" ",G6267)+1,LEN(G6267)),""),""),"")</f>
        <v/>
      </c>
      <c r="AC6267" s="51">
        <f>IFERROR(VALUE(MID($C6267,1,2)),0)</f>
        <v>0</v>
      </c>
      <c r="AD6267" s="44">
        <f>IFERROR(VALUE(MID($C6267,4,3)),0)</f>
        <v>0</v>
      </c>
      <c r="AE6267" s="51">
        <f>VALUE(RIGHT("00"&amp;AC6267,2)&amp;RIGHT("000"&amp;AD6267,3))</f>
        <v>0</v>
      </c>
    </row>
    <row r="6268" spans="1:31">
      <c r="A6268" s="60" t="str">
        <f>IF(G6268&amp;Q6268&lt;&gt;"",W6268&amp;Q6268,"")</f>
        <v/>
      </c>
      <c r="B6268" s="85" t="str">
        <f>IF(C6268&lt;&gt;"",LEFT(C6268,9),"")</f>
        <v/>
      </c>
      <c r="V6268" s="60" t="str">
        <f>W6268&amp;H6268</f>
        <v/>
      </c>
      <c r="W6268" s="60" t="str">
        <f>_xlfn.LET(_xlpm.TextCell,TEXT(G6268,"###"),IF(_xlpm.TextCell&lt;&gt;"",IF(StyleSpaceSplit,IFERROR(IF(FIND(" ",_xlpm.TextCell)&gt;=1,MID(_xlpm.TextCell,1,FIND(" ",_xlpm.TextCell)-1),_xlpm.TextCell),_xlpm.TextCell),_xlpm.TextCell),""))</f>
        <v/>
      </c>
      <c r="X6268" s="60" t="str">
        <f>IF(A6268&lt;&gt;"",IFERROR(IF(FIND(" ",G6268)&gt;=1,MID(G6268,FIND(" ",G6268)+1,LEN(G6268)),""),""),"")</f>
        <v/>
      </c>
      <c r="AC6268" s="51">
        <f>IFERROR(VALUE(MID($C6268,1,2)),0)</f>
        <v>0</v>
      </c>
      <c r="AD6268" s="44">
        <f>IFERROR(VALUE(MID($C6268,4,3)),0)</f>
        <v>0</v>
      </c>
      <c r="AE6268" s="51">
        <f>VALUE(RIGHT("00"&amp;AC6268,2)&amp;RIGHT("000"&amp;AD6268,3))</f>
        <v>0</v>
      </c>
    </row>
    <row r="6269" spans="1:31">
      <c r="A6269" s="60" t="str">
        <f>IF(G6269&amp;Q6269&lt;&gt;"",W6269&amp;Q6269,"")</f>
        <v/>
      </c>
      <c r="B6269" s="85" t="str">
        <f>IF(C6269&lt;&gt;"",LEFT(C6269,9),"")</f>
        <v/>
      </c>
      <c r="V6269" s="60" t="str">
        <f>W6269&amp;H6269</f>
        <v/>
      </c>
      <c r="W6269" s="60" t="str">
        <f>_xlfn.LET(_xlpm.TextCell,TEXT(G6269,"###"),IF(_xlpm.TextCell&lt;&gt;"",IF(StyleSpaceSplit,IFERROR(IF(FIND(" ",_xlpm.TextCell)&gt;=1,MID(_xlpm.TextCell,1,FIND(" ",_xlpm.TextCell)-1),_xlpm.TextCell),_xlpm.TextCell),_xlpm.TextCell),""))</f>
        <v/>
      </c>
      <c r="X6269" s="60" t="str">
        <f>IF(A6269&lt;&gt;"",IFERROR(IF(FIND(" ",G6269)&gt;=1,MID(G6269,FIND(" ",G6269)+1,LEN(G6269)),""),""),"")</f>
        <v/>
      </c>
      <c r="AC6269" s="51">
        <f>IFERROR(VALUE(MID($C6269,1,2)),0)</f>
        <v>0</v>
      </c>
      <c r="AD6269" s="44">
        <f>IFERROR(VALUE(MID($C6269,4,3)),0)</f>
        <v>0</v>
      </c>
      <c r="AE6269" s="51">
        <f>VALUE(RIGHT("00"&amp;AC6269,2)&amp;RIGHT("000"&amp;AD6269,3))</f>
        <v>0</v>
      </c>
    </row>
    <row r="6270" spans="1:31">
      <c r="A6270" s="60" t="str">
        <f>IF(G6270&amp;Q6270&lt;&gt;"",W6270&amp;Q6270,"")</f>
        <v/>
      </c>
      <c r="B6270" s="85" t="str">
        <f>IF(C6270&lt;&gt;"",LEFT(C6270,9),"")</f>
        <v/>
      </c>
      <c r="V6270" s="60" t="str">
        <f>W6270&amp;H6270</f>
        <v/>
      </c>
      <c r="W6270" s="60" t="str">
        <f>_xlfn.LET(_xlpm.TextCell,TEXT(G6270,"###"),IF(_xlpm.TextCell&lt;&gt;"",IF(StyleSpaceSplit,IFERROR(IF(FIND(" ",_xlpm.TextCell)&gt;=1,MID(_xlpm.TextCell,1,FIND(" ",_xlpm.TextCell)-1),_xlpm.TextCell),_xlpm.TextCell),_xlpm.TextCell),""))</f>
        <v/>
      </c>
      <c r="X6270" s="60" t="str">
        <f>IF(A6270&lt;&gt;"",IFERROR(IF(FIND(" ",G6270)&gt;=1,MID(G6270,FIND(" ",G6270)+1,LEN(G6270)),""),""),"")</f>
        <v/>
      </c>
      <c r="AC6270" s="51">
        <f>IFERROR(VALUE(MID($C6270,1,2)),0)</f>
        <v>0</v>
      </c>
      <c r="AD6270" s="44">
        <f>IFERROR(VALUE(MID($C6270,4,3)),0)</f>
        <v>0</v>
      </c>
      <c r="AE6270" s="51">
        <f>VALUE(RIGHT("00"&amp;AC6270,2)&amp;RIGHT("000"&amp;AD6270,3))</f>
        <v>0</v>
      </c>
    </row>
    <row r="6271" spans="1:31">
      <c r="A6271" s="60" t="str">
        <f>IF(G6271&amp;Q6271&lt;&gt;"",W6271&amp;Q6271,"")</f>
        <v/>
      </c>
      <c r="B6271" s="85" t="str">
        <f>IF(C6271&lt;&gt;"",LEFT(C6271,9),"")</f>
        <v/>
      </c>
      <c r="V6271" s="60" t="str">
        <f>W6271&amp;H6271</f>
        <v/>
      </c>
      <c r="W6271" s="60" t="str">
        <f>_xlfn.LET(_xlpm.TextCell,TEXT(G6271,"###"),IF(_xlpm.TextCell&lt;&gt;"",IF(StyleSpaceSplit,IFERROR(IF(FIND(" ",_xlpm.TextCell)&gt;=1,MID(_xlpm.TextCell,1,FIND(" ",_xlpm.TextCell)-1),_xlpm.TextCell),_xlpm.TextCell),_xlpm.TextCell),""))</f>
        <v/>
      </c>
      <c r="X6271" s="60" t="str">
        <f>IF(A6271&lt;&gt;"",IFERROR(IF(FIND(" ",G6271)&gt;=1,MID(G6271,FIND(" ",G6271)+1,LEN(G6271)),""),""),"")</f>
        <v/>
      </c>
      <c r="AC6271" s="51">
        <f>IFERROR(VALUE(MID($C6271,1,2)),0)</f>
        <v>0</v>
      </c>
      <c r="AD6271" s="44">
        <f>IFERROR(VALUE(MID($C6271,4,3)),0)</f>
        <v>0</v>
      </c>
      <c r="AE6271" s="51">
        <f>VALUE(RIGHT("00"&amp;AC6271,2)&amp;RIGHT("000"&amp;AD6271,3))</f>
        <v>0</v>
      </c>
    </row>
    <row r="6272" spans="1:31">
      <c r="A6272" s="60" t="str">
        <f>IF(G6272&amp;Q6272&lt;&gt;"",W6272&amp;Q6272,"")</f>
        <v/>
      </c>
      <c r="B6272" s="85" t="str">
        <f>IF(C6272&lt;&gt;"",LEFT(C6272,9),"")</f>
        <v/>
      </c>
      <c r="V6272" s="60" t="str">
        <f>W6272&amp;H6272</f>
        <v/>
      </c>
      <c r="W6272" s="60" t="str">
        <f>_xlfn.LET(_xlpm.TextCell,TEXT(G6272,"###"),IF(_xlpm.TextCell&lt;&gt;"",IF(StyleSpaceSplit,IFERROR(IF(FIND(" ",_xlpm.TextCell)&gt;=1,MID(_xlpm.TextCell,1,FIND(" ",_xlpm.TextCell)-1),_xlpm.TextCell),_xlpm.TextCell),_xlpm.TextCell),""))</f>
        <v/>
      </c>
      <c r="X6272" s="60" t="str">
        <f>IF(A6272&lt;&gt;"",IFERROR(IF(FIND(" ",G6272)&gt;=1,MID(G6272,FIND(" ",G6272)+1,LEN(G6272)),""),""),"")</f>
        <v/>
      </c>
      <c r="AC6272" s="51">
        <f>IFERROR(VALUE(MID($C6272,1,2)),0)</f>
        <v>0</v>
      </c>
      <c r="AD6272" s="44">
        <f>IFERROR(VALUE(MID($C6272,4,3)),0)</f>
        <v>0</v>
      </c>
      <c r="AE6272" s="51">
        <f>VALUE(RIGHT("00"&amp;AC6272,2)&amp;RIGHT("000"&amp;AD6272,3))</f>
        <v>0</v>
      </c>
    </row>
    <row r="6273" spans="1:31">
      <c r="A6273" s="60" t="str">
        <f>IF(G6273&amp;Q6273&lt;&gt;"",W6273&amp;Q6273,"")</f>
        <v/>
      </c>
      <c r="B6273" s="85" t="str">
        <f>IF(C6273&lt;&gt;"",LEFT(C6273,9),"")</f>
        <v/>
      </c>
      <c r="V6273" s="60" t="str">
        <f>W6273&amp;H6273</f>
        <v/>
      </c>
      <c r="W6273" s="60" t="str">
        <f>_xlfn.LET(_xlpm.TextCell,TEXT(G6273,"###"),IF(_xlpm.TextCell&lt;&gt;"",IF(StyleSpaceSplit,IFERROR(IF(FIND(" ",_xlpm.TextCell)&gt;=1,MID(_xlpm.TextCell,1,FIND(" ",_xlpm.TextCell)-1),_xlpm.TextCell),_xlpm.TextCell),_xlpm.TextCell),""))</f>
        <v/>
      </c>
      <c r="X6273" s="60" t="str">
        <f>IF(A6273&lt;&gt;"",IFERROR(IF(FIND(" ",G6273)&gt;=1,MID(G6273,FIND(" ",G6273)+1,LEN(G6273)),""),""),"")</f>
        <v/>
      </c>
      <c r="AC6273" s="51">
        <f>IFERROR(VALUE(MID($C6273,1,2)),0)</f>
        <v>0</v>
      </c>
      <c r="AD6273" s="44">
        <f>IFERROR(VALUE(MID($C6273,4,3)),0)</f>
        <v>0</v>
      </c>
      <c r="AE6273" s="51">
        <f>VALUE(RIGHT("00"&amp;AC6273,2)&amp;RIGHT("000"&amp;AD6273,3))</f>
        <v>0</v>
      </c>
    </row>
    <row r="6274" spans="1:31">
      <c r="A6274" s="60" t="str">
        <f>IF(G6274&amp;Q6274&lt;&gt;"",W6274&amp;Q6274,"")</f>
        <v/>
      </c>
      <c r="B6274" s="85" t="str">
        <f>IF(C6274&lt;&gt;"",LEFT(C6274,9),"")</f>
        <v/>
      </c>
      <c r="V6274" s="60" t="str">
        <f>W6274&amp;H6274</f>
        <v/>
      </c>
      <c r="W6274" s="60" t="str">
        <f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>IF(A6274&lt;&gt;"",IFERROR(IF(FIND(" ",G6274)&gt;=1,MID(G6274,FIND(" ",G6274)+1,LEN(G6274)),""),""),"")</f>
        <v/>
      </c>
      <c r="AC6274" s="51">
        <f>IFERROR(VALUE(MID($C6274,1,2)),0)</f>
        <v>0</v>
      </c>
      <c r="AD6274" s="44">
        <f>IFERROR(VALUE(MID($C6274,4,3)),0)</f>
        <v>0</v>
      </c>
      <c r="AE6274" s="51">
        <f>VALUE(RIGHT("00"&amp;AC6274,2)&amp;RIGHT("000"&amp;AD6274,3))</f>
        <v>0</v>
      </c>
    </row>
    <row r="6275" spans="1:31">
      <c r="A6275" s="60" t="str">
        <f>IF(G6275&amp;Q6275&lt;&gt;"",W6275&amp;Q6275,"")</f>
        <v/>
      </c>
      <c r="B6275" s="85" t="str">
        <f>IF(C6275&lt;&gt;"",LEFT(C6275,9),"")</f>
        <v/>
      </c>
      <c r="V6275" s="60" t="str">
        <f>W6275&amp;H6275</f>
        <v/>
      </c>
      <c r="W6275" s="60" t="str">
        <f>_xlfn.LET(_xlpm.TextCell,TEXT(G6275,"###"),IF(_xlpm.TextCell&lt;&gt;"",IF(StyleSpaceSplit,IFERROR(IF(FIND(" ",_xlpm.TextCell)&gt;=1,MID(_xlpm.TextCell,1,FIND(" ",_xlpm.TextCell)-1),_xlpm.TextCell),_xlpm.TextCell),_xlpm.TextCell),""))</f>
        <v/>
      </c>
      <c r="X6275" s="60" t="str">
        <f>IF(A6275&lt;&gt;"",IFERROR(IF(FIND(" ",G6275)&gt;=1,MID(G6275,FIND(" ",G6275)+1,LEN(G6275)),""),""),"")</f>
        <v/>
      </c>
      <c r="AC6275" s="51">
        <f>IFERROR(VALUE(MID($C6275,1,2)),0)</f>
        <v>0</v>
      </c>
      <c r="AD6275" s="44">
        <f>IFERROR(VALUE(MID($C6275,4,3)),0)</f>
        <v>0</v>
      </c>
      <c r="AE6275" s="51">
        <f>VALUE(RIGHT("00"&amp;AC6275,2)&amp;RIGHT("000"&amp;AD6275,3))</f>
        <v>0</v>
      </c>
    </row>
    <row r="6276" spans="1:31">
      <c r="A6276" s="60" t="str">
        <f>IF(G6276&amp;Q6276&lt;&gt;"",W6276&amp;Q6276,"")</f>
        <v/>
      </c>
      <c r="B6276" s="85" t="str">
        <f>IF(C6276&lt;&gt;"",LEFT(C6276,9),"")</f>
        <v/>
      </c>
      <c r="V6276" s="60" t="str">
        <f>W6276&amp;H6276</f>
        <v/>
      </c>
      <c r="W6276" s="60" t="str">
        <f>_xlfn.LET(_xlpm.TextCell,TEXT(G6276,"###"),IF(_xlpm.TextCell&lt;&gt;"",IF(StyleSpaceSplit,IFERROR(IF(FIND(" ",_xlpm.TextCell)&gt;=1,MID(_xlpm.TextCell,1,FIND(" ",_xlpm.TextCell)-1),_xlpm.TextCell),_xlpm.TextCell),_xlpm.TextCell),""))</f>
        <v/>
      </c>
      <c r="X6276" s="60" t="str">
        <f>IF(A6276&lt;&gt;"",IFERROR(IF(FIND(" ",G6276)&gt;=1,MID(G6276,FIND(" ",G6276)+1,LEN(G6276)),""),""),"")</f>
        <v/>
      </c>
      <c r="AC6276" s="51">
        <f>IFERROR(VALUE(MID($C6276,1,2)),0)</f>
        <v>0</v>
      </c>
      <c r="AD6276" s="44">
        <f>IFERROR(VALUE(MID($C6276,4,3)),0)</f>
        <v>0</v>
      </c>
      <c r="AE6276" s="51">
        <f>VALUE(RIGHT("00"&amp;AC6276,2)&amp;RIGHT("000"&amp;AD6276,3))</f>
        <v>0</v>
      </c>
    </row>
    <row r="6277" spans="1:31">
      <c r="A6277" s="60" t="str">
        <f>IF(G6277&amp;Q6277&lt;&gt;"",W6277&amp;Q6277,"")</f>
        <v/>
      </c>
      <c r="B6277" s="85" t="str">
        <f>IF(C6277&lt;&gt;"",LEFT(C6277,9),"")</f>
        <v/>
      </c>
      <c r="V6277" s="60" t="str">
        <f>W6277&amp;H6277</f>
        <v/>
      </c>
      <c r="W6277" s="60" t="str">
        <f>_xlfn.LET(_xlpm.TextCell,TEXT(G6277,"###"),IF(_xlpm.TextCell&lt;&gt;"",IF(StyleSpaceSplit,IFERROR(IF(FIND(" ",_xlpm.TextCell)&gt;=1,MID(_xlpm.TextCell,1,FIND(" ",_xlpm.TextCell)-1),_xlpm.TextCell),_xlpm.TextCell),_xlpm.TextCell),""))</f>
        <v/>
      </c>
      <c r="X6277" s="60" t="str">
        <f>IF(A6277&lt;&gt;"",IFERROR(IF(FIND(" ",G6277)&gt;=1,MID(G6277,FIND(" ",G6277)+1,LEN(G6277)),""),""),"")</f>
        <v/>
      </c>
      <c r="AC6277" s="51">
        <f>IFERROR(VALUE(MID($C6277,1,2)),0)</f>
        <v>0</v>
      </c>
      <c r="AD6277" s="44">
        <f>IFERROR(VALUE(MID($C6277,4,3)),0)</f>
        <v>0</v>
      </c>
      <c r="AE6277" s="51">
        <f>VALUE(RIGHT("00"&amp;AC6277,2)&amp;RIGHT("000"&amp;AD6277,3))</f>
        <v>0</v>
      </c>
    </row>
    <row r="6278" spans="1:31">
      <c r="A6278" s="60" t="str">
        <f>IF(G6278&amp;Q6278&lt;&gt;"",W6278&amp;Q6278,"")</f>
        <v/>
      </c>
      <c r="B6278" s="85" t="str">
        <f>IF(C6278&lt;&gt;"",LEFT(C6278,9),"")</f>
        <v/>
      </c>
      <c r="V6278" s="60" t="str">
        <f>W6278&amp;H6278</f>
        <v/>
      </c>
      <c r="W6278" s="60" t="str">
        <f>_xlfn.LET(_xlpm.TextCell,TEXT(G6278,"###"),IF(_xlpm.TextCell&lt;&gt;"",IF(StyleSpaceSplit,IFERROR(IF(FIND(" ",_xlpm.TextCell)&gt;=1,MID(_xlpm.TextCell,1,FIND(" ",_xlpm.TextCell)-1),_xlpm.TextCell),_xlpm.TextCell),_xlpm.TextCell),""))</f>
        <v/>
      </c>
      <c r="X6278" s="60" t="str">
        <f>IF(A6278&lt;&gt;"",IFERROR(IF(FIND(" ",G6278)&gt;=1,MID(G6278,FIND(" ",G6278)+1,LEN(G6278)),""),""),"")</f>
        <v/>
      </c>
      <c r="AC6278" s="51">
        <f>IFERROR(VALUE(MID($C6278,1,2)),0)</f>
        <v>0</v>
      </c>
      <c r="AD6278" s="44">
        <f>IFERROR(VALUE(MID($C6278,4,3)),0)</f>
        <v>0</v>
      </c>
      <c r="AE6278" s="51">
        <f>VALUE(RIGHT("00"&amp;AC6278,2)&amp;RIGHT("000"&amp;AD6278,3))</f>
        <v>0</v>
      </c>
    </row>
    <row r="6279" spans="1:31">
      <c r="A6279" s="60" t="str">
        <f>IF(G6279&amp;Q6279&lt;&gt;"",W6279&amp;Q6279,"")</f>
        <v/>
      </c>
      <c r="B6279" s="85" t="str">
        <f>IF(C6279&lt;&gt;"",LEFT(C6279,9),"")</f>
        <v/>
      </c>
      <c r="V6279" s="60" t="str">
        <f>W6279&amp;H6279</f>
        <v/>
      </c>
      <c r="W6279" s="60" t="str">
        <f>_xlfn.LET(_xlpm.TextCell,TEXT(G6279,"###"),IF(_xlpm.TextCell&lt;&gt;"",IF(StyleSpaceSplit,IFERROR(IF(FIND(" ",_xlpm.TextCell)&gt;=1,MID(_xlpm.TextCell,1,FIND(" ",_xlpm.TextCell)-1),_xlpm.TextCell),_xlpm.TextCell),_xlpm.TextCell),""))</f>
        <v/>
      </c>
      <c r="X6279" s="60" t="str">
        <f>IF(A6279&lt;&gt;"",IFERROR(IF(FIND(" ",G6279)&gt;=1,MID(G6279,FIND(" ",G6279)+1,LEN(G6279)),""),""),"")</f>
        <v/>
      </c>
      <c r="AC6279" s="51">
        <f>IFERROR(VALUE(MID($C6279,1,2)),0)</f>
        <v>0</v>
      </c>
      <c r="AD6279" s="44">
        <f>IFERROR(VALUE(MID($C6279,4,3)),0)</f>
        <v>0</v>
      </c>
      <c r="AE6279" s="51">
        <f>VALUE(RIGHT("00"&amp;AC6279,2)&amp;RIGHT("000"&amp;AD6279,3))</f>
        <v>0</v>
      </c>
    </row>
    <row r="6280" spans="1:31">
      <c r="A6280" s="60" t="str">
        <f>IF(G6280&amp;Q6280&lt;&gt;"",W6280&amp;Q6280,"")</f>
        <v/>
      </c>
      <c r="B6280" s="85" t="str">
        <f>IF(C6280&lt;&gt;"",LEFT(C6280,9),"")</f>
        <v/>
      </c>
      <c r="V6280" s="60" t="str">
        <f>W6280&amp;H6280</f>
        <v/>
      </c>
      <c r="W6280" s="60" t="str">
        <f>_xlfn.LET(_xlpm.TextCell,TEXT(G6280,"###"),IF(_xlpm.TextCell&lt;&gt;"",IF(StyleSpaceSplit,IFERROR(IF(FIND(" ",_xlpm.TextCell)&gt;=1,MID(_xlpm.TextCell,1,FIND(" ",_xlpm.TextCell)-1),_xlpm.TextCell),_xlpm.TextCell),_xlpm.TextCell),""))</f>
        <v/>
      </c>
      <c r="X6280" s="60" t="str">
        <f>IF(A6280&lt;&gt;"",IFERROR(IF(FIND(" ",G6280)&gt;=1,MID(G6280,FIND(" ",G6280)+1,LEN(G6280)),""),""),"")</f>
        <v/>
      </c>
      <c r="AC6280" s="51">
        <f>IFERROR(VALUE(MID($C6280,1,2)),0)</f>
        <v>0</v>
      </c>
      <c r="AD6280" s="44">
        <f>IFERROR(VALUE(MID($C6280,4,3)),0)</f>
        <v>0</v>
      </c>
      <c r="AE6280" s="51">
        <f>VALUE(RIGHT("00"&amp;AC6280,2)&amp;RIGHT("000"&amp;AD6280,3))</f>
        <v>0</v>
      </c>
    </row>
    <row r="6281" spans="1:31">
      <c r="A6281" s="60" t="str">
        <f>IF(G6281&amp;Q6281&lt;&gt;"",W6281&amp;Q6281,"")</f>
        <v/>
      </c>
      <c r="B6281" s="85" t="str">
        <f>IF(C6281&lt;&gt;"",LEFT(C6281,9),"")</f>
        <v/>
      </c>
      <c r="V6281" s="60" t="str">
        <f>W6281&amp;H6281</f>
        <v/>
      </c>
      <c r="W6281" s="60" t="str">
        <f>_xlfn.LET(_xlpm.TextCell,TEXT(G6281,"###"),IF(_xlpm.TextCell&lt;&gt;"",IF(StyleSpaceSplit,IFERROR(IF(FIND(" ",_xlpm.TextCell)&gt;=1,MID(_xlpm.TextCell,1,FIND(" ",_xlpm.TextCell)-1),_xlpm.TextCell),_xlpm.TextCell),_xlpm.TextCell),""))</f>
        <v/>
      </c>
      <c r="X6281" s="60" t="str">
        <f>IF(A6281&lt;&gt;"",IFERROR(IF(FIND(" ",G6281)&gt;=1,MID(G6281,FIND(" ",G6281)+1,LEN(G6281)),""),""),"")</f>
        <v/>
      </c>
      <c r="AC6281" s="51">
        <f>IFERROR(VALUE(MID($C6281,1,2)),0)</f>
        <v>0</v>
      </c>
      <c r="AD6281" s="44">
        <f>IFERROR(VALUE(MID($C6281,4,3)),0)</f>
        <v>0</v>
      </c>
      <c r="AE6281" s="51">
        <f>VALUE(RIGHT("00"&amp;AC6281,2)&amp;RIGHT("000"&amp;AD6281,3))</f>
        <v>0</v>
      </c>
    </row>
    <row r="6282" spans="1:31">
      <c r="A6282" s="60" t="str">
        <f>IF(G6282&amp;Q6282&lt;&gt;"",W6282&amp;Q6282,"")</f>
        <v/>
      </c>
      <c r="B6282" s="85" t="str">
        <f>IF(C6282&lt;&gt;"",LEFT(C6282,9),"")</f>
        <v/>
      </c>
      <c r="V6282" s="60" t="str">
        <f>W6282&amp;H6282</f>
        <v/>
      </c>
      <c r="W6282" s="60" t="str">
        <f>_xlfn.LET(_xlpm.TextCell,TEXT(G6282,"###"),IF(_xlpm.TextCell&lt;&gt;"",IF(StyleSpaceSplit,IFERROR(IF(FIND(" ",_xlpm.TextCell)&gt;=1,MID(_xlpm.TextCell,1,FIND(" ",_xlpm.TextCell)-1),_xlpm.TextCell),_xlpm.TextCell),_xlpm.TextCell),""))</f>
        <v/>
      </c>
      <c r="X6282" s="60" t="str">
        <f>IF(A6282&lt;&gt;"",IFERROR(IF(FIND(" ",G6282)&gt;=1,MID(G6282,FIND(" ",G6282)+1,LEN(G6282)),""),""),"")</f>
        <v/>
      </c>
      <c r="AC6282" s="51">
        <f>IFERROR(VALUE(MID($C6282,1,2)),0)</f>
        <v>0</v>
      </c>
      <c r="AD6282" s="44">
        <f>IFERROR(VALUE(MID($C6282,4,3)),0)</f>
        <v>0</v>
      </c>
      <c r="AE6282" s="51">
        <f>VALUE(RIGHT("00"&amp;AC6282,2)&amp;RIGHT("000"&amp;AD6282,3))</f>
        <v>0</v>
      </c>
    </row>
    <row r="6283" spans="1:31">
      <c r="A6283" s="60" t="str">
        <f>IF(G6283&amp;Q6283&lt;&gt;"",W6283&amp;Q6283,"")</f>
        <v/>
      </c>
      <c r="B6283" s="85" t="str">
        <f>IF(C6283&lt;&gt;"",LEFT(C6283,9),"")</f>
        <v/>
      </c>
      <c r="V6283" s="60" t="str">
        <f>W6283&amp;H6283</f>
        <v/>
      </c>
      <c r="W6283" s="60" t="str">
        <f>_xlfn.LET(_xlpm.TextCell,TEXT(G6283,"###"),IF(_xlpm.TextCell&lt;&gt;"",IF(StyleSpaceSplit,IFERROR(IF(FIND(" ",_xlpm.TextCell)&gt;=1,MID(_xlpm.TextCell,1,FIND(" ",_xlpm.TextCell)-1),_xlpm.TextCell),_xlpm.TextCell),_xlpm.TextCell),""))</f>
        <v/>
      </c>
      <c r="X6283" s="60" t="str">
        <f>IF(A6283&lt;&gt;"",IFERROR(IF(FIND(" ",G6283)&gt;=1,MID(G6283,FIND(" ",G6283)+1,LEN(G6283)),""),""),"")</f>
        <v/>
      </c>
      <c r="AC6283" s="51">
        <f>IFERROR(VALUE(MID($C6283,1,2)),0)</f>
        <v>0</v>
      </c>
      <c r="AD6283" s="44">
        <f>IFERROR(VALUE(MID($C6283,4,3)),0)</f>
        <v>0</v>
      </c>
      <c r="AE6283" s="51">
        <f>VALUE(RIGHT("00"&amp;AC6283,2)&amp;RIGHT("000"&amp;AD6283,3))</f>
        <v>0</v>
      </c>
    </row>
    <row r="6284" spans="1:31">
      <c r="A6284" s="60" t="str">
        <f>IF(G6284&amp;Q6284&lt;&gt;"",W6284&amp;Q6284,"")</f>
        <v/>
      </c>
      <c r="B6284" s="85" t="str">
        <f>IF(C6284&lt;&gt;"",LEFT(C6284,9),"")</f>
        <v/>
      </c>
      <c r="V6284" s="60" t="str">
        <f>W6284&amp;H6284</f>
        <v/>
      </c>
      <c r="W6284" s="60" t="str">
        <f>_xlfn.LET(_xlpm.TextCell,TEXT(G6284,"###"),IF(_xlpm.TextCell&lt;&gt;"",IF(StyleSpaceSplit,IFERROR(IF(FIND(" ",_xlpm.TextCell)&gt;=1,MID(_xlpm.TextCell,1,FIND(" ",_xlpm.TextCell)-1),_xlpm.TextCell),_xlpm.TextCell),_xlpm.TextCell),""))</f>
        <v/>
      </c>
      <c r="X6284" s="60" t="str">
        <f>IF(A6284&lt;&gt;"",IFERROR(IF(FIND(" ",G6284)&gt;=1,MID(G6284,FIND(" ",G6284)+1,LEN(G6284)),""),""),"")</f>
        <v/>
      </c>
      <c r="AC6284" s="51">
        <f>IFERROR(VALUE(MID($C6284,1,2)),0)</f>
        <v>0</v>
      </c>
      <c r="AD6284" s="44">
        <f>IFERROR(VALUE(MID($C6284,4,3)),0)</f>
        <v>0</v>
      </c>
      <c r="AE6284" s="51">
        <f>VALUE(RIGHT("00"&amp;AC6284,2)&amp;RIGHT("000"&amp;AD6284,3))</f>
        <v>0</v>
      </c>
    </row>
    <row r="6285" spans="1:31">
      <c r="A6285" s="60" t="str">
        <f>IF(G6285&amp;Q6285&lt;&gt;"",W6285&amp;Q6285,"")</f>
        <v/>
      </c>
      <c r="B6285" s="85" t="str">
        <f>IF(C6285&lt;&gt;"",LEFT(C6285,9),"")</f>
        <v/>
      </c>
      <c r="V6285" s="60" t="str">
        <f>W6285&amp;H6285</f>
        <v/>
      </c>
      <c r="W6285" s="60" t="str">
        <f>_xlfn.LET(_xlpm.TextCell,TEXT(G6285,"###"),IF(_xlpm.TextCell&lt;&gt;"",IF(StyleSpaceSplit,IFERROR(IF(FIND(" ",_xlpm.TextCell)&gt;=1,MID(_xlpm.TextCell,1,FIND(" ",_xlpm.TextCell)-1),_xlpm.TextCell),_xlpm.TextCell),_xlpm.TextCell),""))</f>
        <v/>
      </c>
      <c r="X6285" s="60" t="str">
        <f>IF(A6285&lt;&gt;"",IFERROR(IF(FIND(" ",G6285)&gt;=1,MID(G6285,FIND(" ",G6285)+1,LEN(G6285)),""),""),"")</f>
        <v/>
      </c>
      <c r="AC6285" s="51">
        <f>IFERROR(VALUE(MID($C6285,1,2)),0)</f>
        <v>0</v>
      </c>
      <c r="AD6285" s="44">
        <f>IFERROR(VALUE(MID($C6285,4,3)),0)</f>
        <v>0</v>
      </c>
      <c r="AE6285" s="51">
        <f>VALUE(RIGHT("00"&amp;AC6285,2)&amp;RIGHT("000"&amp;AD6285,3))</f>
        <v>0</v>
      </c>
    </row>
    <row r="6286" spans="1:31">
      <c r="A6286" s="60" t="str">
        <f>IF(G6286&amp;Q6286&lt;&gt;"",W6286&amp;Q6286,"")</f>
        <v/>
      </c>
      <c r="B6286" s="85" t="str">
        <f>IF(C6286&lt;&gt;"",LEFT(C6286,9),"")</f>
        <v/>
      </c>
      <c r="V6286" s="60" t="str">
        <f>W6286&amp;H6286</f>
        <v/>
      </c>
      <c r="W6286" s="60" t="str">
        <f>_xlfn.LET(_xlpm.TextCell,TEXT(G6286,"###"),IF(_xlpm.TextCell&lt;&gt;"",IF(StyleSpaceSplit,IFERROR(IF(FIND(" ",_xlpm.TextCell)&gt;=1,MID(_xlpm.TextCell,1,FIND(" ",_xlpm.TextCell)-1),_xlpm.TextCell),_xlpm.TextCell),_xlpm.TextCell),""))</f>
        <v/>
      </c>
      <c r="X6286" s="60" t="str">
        <f>IF(A6286&lt;&gt;"",IFERROR(IF(FIND(" ",G6286)&gt;=1,MID(G6286,FIND(" ",G6286)+1,LEN(G6286)),""),""),"")</f>
        <v/>
      </c>
      <c r="AC6286" s="51">
        <f>IFERROR(VALUE(MID($C6286,1,2)),0)</f>
        <v>0</v>
      </c>
      <c r="AD6286" s="44">
        <f>IFERROR(VALUE(MID($C6286,4,3)),0)</f>
        <v>0</v>
      </c>
      <c r="AE6286" s="51">
        <f>VALUE(RIGHT("00"&amp;AC6286,2)&amp;RIGHT("000"&amp;AD6286,3))</f>
        <v>0</v>
      </c>
    </row>
    <row r="6287" spans="1:31">
      <c r="A6287" s="60" t="str">
        <f>IF(G6287&amp;Q6287&lt;&gt;"",W6287&amp;Q6287,"")</f>
        <v/>
      </c>
      <c r="B6287" s="85" t="str">
        <f>IF(C6287&lt;&gt;"",LEFT(C6287,9),"")</f>
        <v/>
      </c>
      <c r="V6287" s="60" t="str">
        <f>W6287&amp;H6287</f>
        <v/>
      </c>
      <c r="W6287" s="60" t="str">
        <f>_xlfn.LET(_xlpm.TextCell,TEXT(G6287,"###"),IF(_xlpm.TextCell&lt;&gt;"",IF(StyleSpaceSplit,IFERROR(IF(FIND(" ",_xlpm.TextCell)&gt;=1,MID(_xlpm.TextCell,1,FIND(" ",_xlpm.TextCell)-1),_xlpm.TextCell),_xlpm.TextCell),_xlpm.TextCell),""))</f>
        <v/>
      </c>
      <c r="X6287" s="60" t="str">
        <f>IF(A6287&lt;&gt;"",IFERROR(IF(FIND(" ",G6287)&gt;=1,MID(G6287,FIND(" ",G6287)+1,LEN(G6287)),""),""),"")</f>
        <v/>
      </c>
      <c r="AC6287" s="51">
        <f>IFERROR(VALUE(MID($C6287,1,2)),0)</f>
        <v>0</v>
      </c>
      <c r="AD6287" s="44">
        <f>IFERROR(VALUE(MID($C6287,4,3)),0)</f>
        <v>0</v>
      </c>
      <c r="AE6287" s="51">
        <f>VALUE(RIGHT("00"&amp;AC6287,2)&amp;RIGHT("000"&amp;AD6287,3))</f>
        <v>0</v>
      </c>
    </row>
    <row r="6288" spans="1:31">
      <c r="A6288" s="60" t="str">
        <f>IF(G6288&amp;Q6288&lt;&gt;"",W6288&amp;Q6288,"")</f>
        <v/>
      </c>
      <c r="B6288" s="85" t="str">
        <f>IF(C6288&lt;&gt;"",LEFT(C6288,9),"")</f>
        <v/>
      </c>
      <c r="V6288" s="60" t="str">
        <f>W6288&amp;H6288</f>
        <v/>
      </c>
      <c r="W6288" s="60" t="str">
        <f>_xlfn.LET(_xlpm.TextCell,TEXT(G6288,"###"),IF(_xlpm.TextCell&lt;&gt;"",IF(StyleSpaceSplit,IFERROR(IF(FIND(" ",_xlpm.TextCell)&gt;=1,MID(_xlpm.TextCell,1,FIND(" ",_xlpm.TextCell)-1),_xlpm.TextCell),_xlpm.TextCell),_xlpm.TextCell),""))</f>
        <v/>
      </c>
      <c r="X6288" s="60" t="str">
        <f>IF(A6288&lt;&gt;"",IFERROR(IF(FIND(" ",G6288)&gt;=1,MID(G6288,FIND(" ",G6288)+1,LEN(G6288)),""),""),"")</f>
        <v/>
      </c>
      <c r="AC6288" s="51">
        <f>IFERROR(VALUE(MID($C6288,1,2)),0)</f>
        <v>0</v>
      </c>
      <c r="AD6288" s="44">
        <f>IFERROR(VALUE(MID($C6288,4,3)),0)</f>
        <v>0</v>
      </c>
      <c r="AE6288" s="51">
        <f>VALUE(RIGHT("00"&amp;AC6288,2)&amp;RIGHT("000"&amp;AD6288,3))</f>
        <v>0</v>
      </c>
    </row>
    <row r="6289" spans="1:31">
      <c r="A6289" s="60" t="str">
        <f>IF(G6289&amp;Q6289&lt;&gt;"",W6289&amp;Q6289,"")</f>
        <v/>
      </c>
      <c r="B6289" s="85" t="str">
        <f>IF(C6289&lt;&gt;"",LEFT(C6289,9),"")</f>
        <v/>
      </c>
      <c r="V6289" s="60" t="str">
        <f>W6289&amp;H6289</f>
        <v/>
      </c>
      <c r="W6289" s="60" t="str">
        <f>_xlfn.LET(_xlpm.TextCell,TEXT(G6289,"###"),IF(_xlpm.TextCell&lt;&gt;"",IF(StyleSpaceSplit,IFERROR(IF(FIND(" ",_xlpm.TextCell)&gt;=1,MID(_xlpm.TextCell,1,FIND(" ",_xlpm.TextCell)-1),_xlpm.TextCell),_xlpm.TextCell),_xlpm.TextCell),""))</f>
        <v/>
      </c>
      <c r="X6289" s="60" t="str">
        <f>IF(A6289&lt;&gt;"",IFERROR(IF(FIND(" ",G6289)&gt;=1,MID(G6289,FIND(" ",G6289)+1,LEN(G6289)),""),""),"")</f>
        <v/>
      </c>
      <c r="AC6289" s="51">
        <f>IFERROR(VALUE(MID($C6289,1,2)),0)</f>
        <v>0</v>
      </c>
      <c r="AD6289" s="44">
        <f>IFERROR(VALUE(MID($C6289,4,3)),0)</f>
        <v>0</v>
      </c>
      <c r="AE6289" s="51">
        <f>VALUE(RIGHT("00"&amp;AC6289,2)&amp;RIGHT("000"&amp;AD6289,3))</f>
        <v>0</v>
      </c>
    </row>
    <row r="6290" spans="1:31">
      <c r="A6290" s="60" t="str">
        <f>IF(G6290&amp;Q6290&lt;&gt;"",W6290&amp;Q6290,"")</f>
        <v/>
      </c>
      <c r="B6290" s="85" t="str">
        <f>IF(C6290&lt;&gt;"",LEFT(C6290,9),"")</f>
        <v/>
      </c>
      <c r="V6290" s="60" t="str">
        <f>W6290&amp;H6290</f>
        <v/>
      </c>
      <c r="W6290" s="60" t="str">
        <f>_xlfn.LET(_xlpm.TextCell,TEXT(G6290,"###"),IF(_xlpm.TextCell&lt;&gt;"",IF(StyleSpaceSplit,IFERROR(IF(FIND(" ",_xlpm.TextCell)&gt;=1,MID(_xlpm.TextCell,1,FIND(" ",_xlpm.TextCell)-1),_xlpm.TextCell),_xlpm.TextCell),_xlpm.TextCell),""))</f>
        <v/>
      </c>
      <c r="X6290" s="60" t="str">
        <f>IF(A6290&lt;&gt;"",IFERROR(IF(FIND(" ",G6290)&gt;=1,MID(G6290,FIND(" ",G6290)+1,LEN(G6290)),""),""),"")</f>
        <v/>
      </c>
      <c r="AC6290" s="51">
        <f>IFERROR(VALUE(MID($C6290,1,2)),0)</f>
        <v>0</v>
      </c>
      <c r="AD6290" s="44">
        <f>IFERROR(VALUE(MID($C6290,4,3)),0)</f>
        <v>0</v>
      </c>
      <c r="AE6290" s="51">
        <f>VALUE(RIGHT("00"&amp;AC6290,2)&amp;RIGHT("000"&amp;AD6290,3))</f>
        <v>0</v>
      </c>
    </row>
    <row r="6291" spans="1:31">
      <c r="A6291" s="60" t="str">
        <f>IF(G6291&amp;Q6291&lt;&gt;"",W6291&amp;Q6291,"")</f>
        <v/>
      </c>
      <c r="B6291" s="85" t="str">
        <f>IF(C6291&lt;&gt;"",LEFT(C6291,9),"")</f>
        <v/>
      </c>
      <c r="V6291" s="60" t="str">
        <f>W6291&amp;H6291</f>
        <v/>
      </c>
      <c r="W6291" s="60" t="str">
        <f>_xlfn.LET(_xlpm.TextCell,TEXT(G6291,"###"),IF(_xlpm.TextCell&lt;&gt;"",IF(StyleSpaceSplit,IFERROR(IF(FIND(" ",_xlpm.TextCell)&gt;=1,MID(_xlpm.TextCell,1,FIND(" ",_xlpm.TextCell)-1),_xlpm.TextCell),_xlpm.TextCell),_xlpm.TextCell),""))</f>
        <v/>
      </c>
      <c r="X6291" s="60" t="str">
        <f>IF(A6291&lt;&gt;"",IFERROR(IF(FIND(" ",G6291)&gt;=1,MID(G6291,FIND(" ",G6291)+1,LEN(G6291)),""),""),"")</f>
        <v/>
      </c>
      <c r="AC6291" s="51">
        <f>IFERROR(VALUE(MID($C6291,1,2)),0)</f>
        <v>0</v>
      </c>
      <c r="AD6291" s="44">
        <f>IFERROR(VALUE(MID($C6291,4,3)),0)</f>
        <v>0</v>
      </c>
      <c r="AE6291" s="51">
        <f>VALUE(RIGHT("00"&amp;AC6291,2)&amp;RIGHT("000"&amp;AD6291,3))</f>
        <v>0</v>
      </c>
    </row>
    <row r="6292" spans="1:31">
      <c r="A6292" s="60" t="str">
        <f>IF(G6292&amp;Q6292&lt;&gt;"",W6292&amp;Q6292,"")</f>
        <v/>
      </c>
      <c r="B6292" s="85" t="str">
        <f>IF(C6292&lt;&gt;"",LEFT(C6292,9),"")</f>
        <v/>
      </c>
      <c r="V6292" s="60" t="str">
        <f>W6292&amp;H6292</f>
        <v/>
      </c>
      <c r="W6292" s="60" t="str">
        <f>_xlfn.LET(_xlpm.TextCell,TEXT(G6292,"###"),IF(_xlpm.TextCell&lt;&gt;"",IF(StyleSpaceSplit,IFERROR(IF(FIND(" ",_xlpm.TextCell)&gt;=1,MID(_xlpm.TextCell,1,FIND(" ",_xlpm.TextCell)-1),_xlpm.TextCell),_xlpm.TextCell),_xlpm.TextCell),""))</f>
        <v/>
      </c>
      <c r="X6292" s="60" t="str">
        <f>IF(A6292&lt;&gt;"",IFERROR(IF(FIND(" ",G6292)&gt;=1,MID(G6292,FIND(" ",G6292)+1,LEN(G6292)),""),""),"")</f>
        <v/>
      </c>
      <c r="AC6292" s="51">
        <f>IFERROR(VALUE(MID($C6292,1,2)),0)</f>
        <v>0</v>
      </c>
      <c r="AD6292" s="44">
        <f>IFERROR(VALUE(MID($C6292,4,3)),0)</f>
        <v>0</v>
      </c>
      <c r="AE6292" s="51">
        <f>VALUE(RIGHT("00"&amp;AC6292,2)&amp;RIGHT("000"&amp;AD6292,3))</f>
        <v>0</v>
      </c>
    </row>
    <row r="6293" spans="1:31">
      <c r="A6293" s="60" t="str">
        <f>IF(G6293&amp;Q6293&lt;&gt;"",W6293&amp;Q6293,"")</f>
        <v/>
      </c>
      <c r="B6293" s="85" t="str">
        <f>IF(C6293&lt;&gt;"",LEFT(C6293,9),"")</f>
        <v/>
      </c>
      <c r="V6293" s="60" t="str">
        <f>W6293&amp;H6293</f>
        <v/>
      </c>
      <c r="W6293" s="60" t="str">
        <f>_xlfn.LET(_xlpm.TextCell,TEXT(G6293,"###"),IF(_xlpm.TextCell&lt;&gt;"",IF(StyleSpaceSplit,IFERROR(IF(FIND(" ",_xlpm.TextCell)&gt;=1,MID(_xlpm.TextCell,1,FIND(" ",_xlpm.TextCell)-1),_xlpm.TextCell),_xlpm.TextCell),_xlpm.TextCell),""))</f>
        <v/>
      </c>
      <c r="X6293" s="60" t="str">
        <f>IF(A6293&lt;&gt;"",IFERROR(IF(FIND(" ",G6293)&gt;=1,MID(G6293,FIND(" ",G6293)+1,LEN(G6293)),""),""),"")</f>
        <v/>
      </c>
      <c r="AC6293" s="51">
        <f>IFERROR(VALUE(MID($C6293,1,2)),0)</f>
        <v>0</v>
      </c>
      <c r="AD6293" s="44">
        <f>IFERROR(VALUE(MID($C6293,4,3)),0)</f>
        <v>0</v>
      </c>
      <c r="AE6293" s="51">
        <f>VALUE(RIGHT("00"&amp;AC6293,2)&amp;RIGHT("000"&amp;AD6293,3))</f>
        <v>0</v>
      </c>
    </row>
    <row r="6294" spans="1:31">
      <c r="A6294" s="60" t="str">
        <f>IF(G6294&amp;Q6294&lt;&gt;"",W6294&amp;Q6294,"")</f>
        <v/>
      </c>
      <c r="B6294" s="85" t="str">
        <f>IF(C6294&lt;&gt;"",LEFT(C6294,9),"")</f>
        <v/>
      </c>
      <c r="V6294" s="60" t="str">
        <f>W6294&amp;H6294</f>
        <v/>
      </c>
      <c r="W6294" s="60" t="str">
        <f>_xlfn.LET(_xlpm.TextCell,TEXT(G6294,"###"),IF(_xlpm.TextCell&lt;&gt;"",IF(StyleSpaceSplit,IFERROR(IF(FIND(" ",_xlpm.TextCell)&gt;=1,MID(_xlpm.TextCell,1,FIND(" ",_xlpm.TextCell)-1),_xlpm.TextCell),_xlpm.TextCell),_xlpm.TextCell),""))</f>
        <v/>
      </c>
      <c r="X6294" s="60" t="str">
        <f>IF(A6294&lt;&gt;"",IFERROR(IF(FIND(" ",G6294)&gt;=1,MID(G6294,FIND(" ",G6294)+1,LEN(G6294)),""),""),"")</f>
        <v/>
      </c>
      <c r="AC6294" s="51">
        <f>IFERROR(VALUE(MID($C6294,1,2)),0)</f>
        <v>0</v>
      </c>
      <c r="AD6294" s="44">
        <f>IFERROR(VALUE(MID($C6294,4,3)),0)</f>
        <v>0</v>
      </c>
      <c r="AE6294" s="51">
        <f>VALUE(RIGHT("00"&amp;AC6294,2)&amp;RIGHT("000"&amp;AD6294,3))</f>
        <v>0</v>
      </c>
    </row>
    <row r="6295" spans="1:31">
      <c r="A6295" s="60" t="str">
        <f>IF(G6295&amp;Q6295&lt;&gt;"",W6295&amp;Q6295,"")</f>
        <v/>
      </c>
      <c r="B6295" s="85" t="str">
        <f>IF(C6295&lt;&gt;"",LEFT(C6295,9),"")</f>
        <v/>
      </c>
      <c r="V6295" s="60" t="str">
        <f>W6295&amp;H6295</f>
        <v/>
      </c>
      <c r="W6295" s="60" t="str">
        <f>_xlfn.LET(_xlpm.TextCell,TEXT(G6295,"###"),IF(_xlpm.TextCell&lt;&gt;"",IF(StyleSpaceSplit,IFERROR(IF(FIND(" ",_xlpm.TextCell)&gt;=1,MID(_xlpm.TextCell,1,FIND(" ",_xlpm.TextCell)-1),_xlpm.TextCell),_xlpm.TextCell),_xlpm.TextCell),""))</f>
        <v/>
      </c>
      <c r="X6295" s="60" t="str">
        <f>IF(A6295&lt;&gt;"",IFERROR(IF(FIND(" ",G6295)&gt;=1,MID(G6295,FIND(" ",G6295)+1,LEN(G6295)),""),""),"")</f>
        <v/>
      </c>
      <c r="AC6295" s="51">
        <f>IFERROR(VALUE(MID($C6295,1,2)),0)</f>
        <v>0</v>
      </c>
      <c r="AD6295" s="44">
        <f>IFERROR(VALUE(MID($C6295,4,3)),0)</f>
        <v>0</v>
      </c>
      <c r="AE6295" s="51">
        <f>VALUE(RIGHT("00"&amp;AC6295,2)&amp;RIGHT("000"&amp;AD6295,3))</f>
        <v>0</v>
      </c>
    </row>
    <row r="6296" spans="1:31">
      <c r="A6296" s="60" t="str">
        <f>IF(G6296&amp;Q6296&lt;&gt;"",W6296&amp;Q6296,"")</f>
        <v/>
      </c>
      <c r="B6296" s="85" t="str">
        <f>IF(C6296&lt;&gt;"",LEFT(C6296,9),"")</f>
        <v/>
      </c>
      <c r="V6296" s="60" t="str">
        <f>W6296&amp;H6296</f>
        <v/>
      </c>
      <c r="W6296" s="60" t="str">
        <f>_xlfn.LET(_xlpm.TextCell,TEXT(G6296,"###"),IF(_xlpm.TextCell&lt;&gt;"",IF(StyleSpaceSplit,IFERROR(IF(FIND(" ",_xlpm.TextCell)&gt;=1,MID(_xlpm.TextCell,1,FIND(" ",_xlpm.TextCell)-1),_xlpm.TextCell),_xlpm.TextCell),_xlpm.TextCell),""))</f>
        <v/>
      </c>
      <c r="X6296" s="60" t="str">
        <f>IF(A6296&lt;&gt;"",IFERROR(IF(FIND(" ",G6296)&gt;=1,MID(G6296,FIND(" ",G6296)+1,LEN(G6296)),""),""),"")</f>
        <v/>
      </c>
      <c r="AC6296" s="51">
        <f>IFERROR(VALUE(MID($C6296,1,2)),0)</f>
        <v>0</v>
      </c>
      <c r="AD6296" s="44">
        <f>IFERROR(VALUE(MID($C6296,4,3)),0)</f>
        <v>0</v>
      </c>
      <c r="AE6296" s="51">
        <f>VALUE(RIGHT("00"&amp;AC6296,2)&amp;RIGHT("000"&amp;AD6296,3))</f>
        <v>0</v>
      </c>
    </row>
    <row r="6297" spans="1:31">
      <c r="A6297" s="60" t="str">
        <f>IF(G6297&amp;Q6297&lt;&gt;"",W6297&amp;Q6297,"")</f>
        <v/>
      </c>
      <c r="B6297" s="85" t="str">
        <f>IF(C6297&lt;&gt;"",LEFT(C6297,9),"")</f>
        <v/>
      </c>
      <c r="V6297" s="60" t="str">
        <f>W6297&amp;H6297</f>
        <v/>
      </c>
      <c r="W6297" s="60" t="str">
        <f>_xlfn.LET(_xlpm.TextCell,TEXT(G6297,"###"),IF(_xlpm.TextCell&lt;&gt;"",IF(StyleSpaceSplit,IFERROR(IF(FIND(" ",_xlpm.TextCell)&gt;=1,MID(_xlpm.TextCell,1,FIND(" ",_xlpm.TextCell)-1),_xlpm.TextCell),_xlpm.TextCell),_xlpm.TextCell),""))</f>
        <v/>
      </c>
      <c r="X6297" s="60" t="str">
        <f>IF(A6297&lt;&gt;"",IFERROR(IF(FIND(" ",G6297)&gt;=1,MID(G6297,FIND(" ",G6297)+1,LEN(G6297)),""),""),"")</f>
        <v/>
      </c>
      <c r="AC6297" s="51">
        <f>IFERROR(VALUE(MID($C6297,1,2)),0)</f>
        <v>0</v>
      </c>
      <c r="AD6297" s="44">
        <f>IFERROR(VALUE(MID($C6297,4,3)),0)</f>
        <v>0</v>
      </c>
      <c r="AE6297" s="51">
        <f>VALUE(RIGHT("00"&amp;AC6297,2)&amp;RIGHT("000"&amp;AD6297,3))</f>
        <v>0</v>
      </c>
    </row>
    <row r="6298" spans="1:31">
      <c r="A6298" s="60" t="str">
        <f>IF(G6298&amp;Q6298&lt;&gt;"",W6298&amp;Q6298,"")</f>
        <v/>
      </c>
      <c r="B6298" s="85" t="str">
        <f>IF(C6298&lt;&gt;"",LEFT(C6298,9),"")</f>
        <v/>
      </c>
      <c r="V6298" s="60" t="str">
        <f>W6298&amp;H6298</f>
        <v/>
      </c>
      <c r="W6298" s="60" t="str">
        <f>_xlfn.LET(_xlpm.TextCell,TEXT(G6298,"###"),IF(_xlpm.TextCell&lt;&gt;"",IF(StyleSpaceSplit,IFERROR(IF(FIND(" ",_xlpm.TextCell)&gt;=1,MID(_xlpm.TextCell,1,FIND(" ",_xlpm.TextCell)-1),_xlpm.TextCell),_xlpm.TextCell),_xlpm.TextCell),""))</f>
        <v/>
      </c>
      <c r="X6298" s="60" t="str">
        <f>IF(A6298&lt;&gt;"",IFERROR(IF(FIND(" ",G6298)&gt;=1,MID(G6298,FIND(" ",G6298)+1,LEN(G6298)),""),""),"")</f>
        <v/>
      </c>
      <c r="AC6298" s="51">
        <f>IFERROR(VALUE(MID($C6298,1,2)),0)</f>
        <v>0</v>
      </c>
      <c r="AD6298" s="44">
        <f>IFERROR(VALUE(MID($C6298,4,3)),0)</f>
        <v>0</v>
      </c>
      <c r="AE6298" s="51">
        <f>VALUE(RIGHT("00"&amp;AC6298,2)&amp;RIGHT("000"&amp;AD6298,3))</f>
        <v>0</v>
      </c>
    </row>
    <row r="6299" spans="1:31">
      <c r="A6299" s="60" t="str">
        <f>IF(G6299&amp;Q6299&lt;&gt;"",W6299&amp;Q6299,"")</f>
        <v/>
      </c>
      <c r="B6299" s="85" t="str">
        <f>IF(C6299&lt;&gt;"",LEFT(C6299,9),"")</f>
        <v/>
      </c>
      <c r="V6299" s="60" t="str">
        <f>W6299&amp;H6299</f>
        <v/>
      </c>
      <c r="W6299" s="60" t="str">
        <f>_xlfn.LET(_xlpm.TextCell,TEXT(G6299,"###"),IF(_xlpm.TextCell&lt;&gt;"",IF(StyleSpaceSplit,IFERROR(IF(FIND(" ",_xlpm.TextCell)&gt;=1,MID(_xlpm.TextCell,1,FIND(" ",_xlpm.TextCell)-1),_xlpm.TextCell),_xlpm.TextCell),_xlpm.TextCell),""))</f>
        <v/>
      </c>
      <c r="X6299" s="60" t="str">
        <f>IF(A6299&lt;&gt;"",IFERROR(IF(FIND(" ",G6299)&gt;=1,MID(G6299,FIND(" ",G6299)+1,LEN(G6299)),""),""),"")</f>
        <v/>
      </c>
      <c r="AC6299" s="51">
        <f>IFERROR(VALUE(MID($C6299,1,2)),0)</f>
        <v>0</v>
      </c>
      <c r="AD6299" s="44">
        <f>IFERROR(VALUE(MID($C6299,4,3)),0)</f>
        <v>0</v>
      </c>
      <c r="AE6299" s="51">
        <f>VALUE(RIGHT("00"&amp;AC6299,2)&amp;RIGHT("000"&amp;AD6299,3))</f>
        <v>0</v>
      </c>
    </row>
    <row r="6300" spans="1:31">
      <c r="A6300" s="60" t="str">
        <f>IF(G6300&amp;Q6300&lt;&gt;"",W6300&amp;Q6300,"")</f>
        <v/>
      </c>
      <c r="B6300" s="85" t="str">
        <f>IF(C6300&lt;&gt;"",LEFT(C6300,9),"")</f>
        <v/>
      </c>
      <c r="V6300" s="60" t="str">
        <f>W6300&amp;H6300</f>
        <v/>
      </c>
      <c r="W6300" s="60" t="str">
        <f>_xlfn.LET(_xlpm.TextCell,TEXT(G6300,"###"),IF(_xlpm.TextCell&lt;&gt;"",IF(StyleSpaceSplit,IFERROR(IF(FIND(" ",_xlpm.TextCell)&gt;=1,MID(_xlpm.TextCell,1,FIND(" ",_xlpm.TextCell)-1),_xlpm.TextCell),_xlpm.TextCell),_xlpm.TextCell),""))</f>
        <v/>
      </c>
      <c r="X6300" s="60" t="str">
        <f>IF(A6300&lt;&gt;"",IFERROR(IF(FIND(" ",G6300)&gt;=1,MID(G6300,FIND(" ",G6300)+1,LEN(G6300)),""),""),"")</f>
        <v/>
      </c>
      <c r="AC6300" s="51">
        <f>IFERROR(VALUE(MID($C6300,1,2)),0)</f>
        <v>0</v>
      </c>
      <c r="AD6300" s="44">
        <f>IFERROR(VALUE(MID($C6300,4,3)),0)</f>
        <v>0</v>
      </c>
      <c r="AE6300" s="51">
        <f>VALUE(RIGHT("00"&amp;AC6300,2)&amp;RIGHT("000"&amp;AD6300,3))</f>
        <v>0</v>
      </c>
    </row>
    <row r="6301" spans="1:31">
      <c r="A6301" s="60" t="str">
        <f>IF(G6301&amp;Q6301&lt;&gt;"",W6301&amp;Q6301,"")</f>
        <v/>
      </c>
      <c r="B6301" s="85" t="str">
        <f>IF(C6301&lt;&gt;"",LEFT(C6301,9),"")</f>
        <v/>
      </c>
      <c r="V6301" s="60" t="str">
        <f>W6301&amp;H6301</f>
        <v/>
      </c>
      <c r="W6301" s="60" t="str">
        <f>_xlfn.LET(_xlpm.TextCell,TEXT(G6301,"###"),IF(_xlpm.TextCell&lt;&gt;"",IF(StyleSpaceSplit,IFERROR(IF(FIND(" ",_xlpm.TextCell)&gt;=1,MID(_xlpm.TextCell,1,FIND(" ",_xlpm.TextCell)-1),_xlpm.TextCell),_xlpm.TextCell),_xlpm.TextCell),""))</f>
        <v/>
      </c>
      <c r="X6301" s="60" t="str">
        <f>IF(A6301&lt;&gt;"",IFERROR(IF(FIND(" ",G6301)&gt;=1,MID(G6301,FIND(" ",G6301)+1,LEN(G6301)),""),""),"")</f>
        <v/>
      </c>
      <c r="AC6301" s="51">
        <f>IFERROR(VALUE(MID($C6301,1,2)),0)</f>
        <v>0</v>
      </c>
      <c r="AD6301" s="44">
        <f>IFERROR(VALUE(MID($C6301,4,3)),0)</f>
        <v>0</v>
      </c>
      <c r="AE6301" s="51">
        <f>VALUE(RIGHT("00"&amp;AC6301,2)&amp;RIGHT("000"&amp;AD6301,3))</f>
        <v>0</v>
      </c>
    </row>
    <row r="6302" spans="1:31">
      <c r="A6302" s="60" t="str">
        <f>IF(G6302&amp;Q6302&lt;&gt;"",W6302&amp;Q6302,"")</f>
        <v/>
      </c>
      <c r="B6302" s="85" t="str">
        <f>IF(C6302&lt;&gt;"",LEFT(C6302,9),"")</f>
        <v/>
      </c>
      <c r="V6302" s="60" t="str">
        <f>W6302&amp;H6302</f>
        <v/>
      </c>
      <c r="W6302" s="60" t="str">
        <f>_xlfn.LET(_xlpm.TextCell,TEXT(G6302,"###"),IF(_xlpm.TextCell&lt;&gt;"",IF(StyleSpaceSplit,IFERROR(IF(FIND(" ",_xlpm.TextCell)&gt;=1,MID(_xlpm.TextCell,1,FIND(" ",_xlpm.TextCell)-1),_xlpm.TextCell),_xlpm.TextCell),_xlpm.TextCell),""))</f>
        <v/>
      </c>
      <c r="X6302" s="60" t="str">
        <f>IF(A6302&lt;&gt;"",IFERROR(IF(FIND(" ",G6302)&gt;=1,MID(G6302,FIND(" ",G6302)+1,LEN(G6302)),""),""),"")</f>
        <v/>
      </c>
      <c r="AC6302" s="51">
        <f>IFERROR(VALUE(MID($C6302,1,2)),0)</f>
        <v>0</v>
      </c>
      <c r="AD6302" s="44">
        <f>IFERROR(VALUE(MID($C6302,4,3)),0)</f>
        <v>0</v>
      </c>
      <c r="AE6302" s="51">
        <f>VALUE(RIGHT("00"&amp;AC6302,2)&amp;RIGHT("000"&amp;AD6302,3))</f>
        <v>0</v>
      </c>
    </row>
    <row r="6303" spans="1:31">
      <c r="A6303" s="60" t="str">
        <f>IF(G6303&amp;Q6303&lt;&gt;"",W6303&amp;Q6303,"")</f>
        <v/>
      </c>
      <c r="B6303" s="85" t="str">
        <f>IF(C6303&lt;&gt;"",LEFT(C6303,9),"")</f>
        <v/>
      </c>
      <c r="V6303" s="60" t="str">
        <f>W6303&amp;H6303</f>
        <v/>
      </c>
      <c r="W6303" s="60" t="str">
        <f>_xlfn.LET(_xlpm.TextCell,TEXT(G6303,"###"),IF(_xlpm.TextCell&lt;&gt;"",IF(StyleSpaceSplit,IFERROR(IF(FIND(" ",_xlpm.TextCell)&gt;=1,MID(_xlpm.TextCell,1,FIND(" ",_xlpm.TextCell)-1),_xlpm.TextCell),_xlpm.TextCell),_xlpm.TextCell),""))</f>
        <v/>
      </c>
      <c r="X6303" s="60" t="str">
        <f>IF(A6303&lt;&gt;"",IFERROR(IF(FIND(" ",G6303)&gt;=1,MID(G6303,FIND(" ",G6303)+1,LEN(G6303)),""),""),"")</f>
        <v/>
      </c>
      <c r="AC6303" s="51">
        <f>IFERROR(VALUE(MID($C6303,1,2)),0)</f>
        <v>0</v>
      </c>
      <c r="AD6303" s="44">
        <f>IFERROR(VALUE(MID($C6303,4,3)),0)</f>
        <v>0</v>
      </c>
      <c r="AE6303" s="51">
        <f>VALUE(RIGHT("00"&amp;AC6303,2)&amp;RIGHT("000"&amp;AD6303,3))</f>
        <v>0</v>
      </c>
    </row>
    <row r="6304" spans="1:31">
      <c r="A6304" s="60" t="str">
        <f>IF(G6304&amp;Q6304&lt;&gt;"",W6304&amp;Q6304,"")</f>
        <v/>
      </c>
      <c r="B6304" s="85" t="str">
        <f>IF(C6304&lt;&gt;"",LEFT(C6304,9),"")</f>
        <v/>
      </c>
      <c r="V6304" s="60" t="str">
        <f>W6304&amp;H6304</f>
        <v/>
      </c>
      <c r="W6304" s="60" t="str">
        <f>_xlfn.LET(_xlpm.TextCell,TEXT(G6304,"###"),IF(_xlpm.TextCell&lt;&gt;"",IF(StyleSpaceSplit,IFERROR(IF(FIND(" ",_xlpm.TextCell)&gt;=1,MID(_xlpm.TextCell,1,FIND(" ",_xlpm.TextCell)-1),_xlpm.TextCell),_xlpm.TextCell),_xlpm.TextCell),""))</f>
        <v/>
      </c>
      <c r="X6304" s="60" t="str">
        <f>IF(A6304&lt;&gt;"",IFERROR(IF(FIND(" ",G6304)&gt;=1,MID(G6304,FIND(" ",G6304)+1,LEN(G6304)),""),""),"")</f>
        <v/>
      </c>
      <c r="AC6304" s="51">
        <f>IFERROR(VALUE(MID($C6304,1,2)),0)</f>
        <v>0</v>
      </c>
      <c r="AD6304" s="44">
        <f>IFERROR(VALUE(MID($C6304,4,3)),0)</f>
        <v>0</v>
      </c>
      <c r="AE6304" s="51">
        <f>VALUE(RIGHT("00"&amp;AC6304,2)&amp;RIGHT("000"&amp;AD6304,3))</f>
        <v>0</v>
      </c>
    </row>
    <row r="6305" spans="1:31">
      <c r="A6305" s="60" t="str">
        <f>IF(G6305&amp;Q6305&lt;&gt;"",W6305&amp;Q6305,"")</f>
        <v/>
      </c>
      <c r="B6305" s="85" t="str">
        <f>IF(C6305&lt;&gt;"",LEFT(C6305,9),"")</f>
        <v/>
      </c>
      <c r="V6305" s="60" t="str">
        <f>W6305&amp;H6305</f>
        <v/>
      </c>
      <c r="W6305" s="60" t="str">
        <f>_xlfn.LET(_xlpm.TextCell,TEXT(G6305,"###"),IF(_xlpm.TextCell&lt;&gt;"",IF(StyleSpaceSplit,IFERROR(IF(FIND(" ",_xlpm.TextCell)&gt;=1,MID(_xlpm.TextCell,1,FIND(" ",_xlpm.TextCell)-1),_xlpm.TextCell),_xlpm.TextCell),_xlpm.TextCell),""))</f>
        <v/>
      </c>
      <c r="X6305" s="60" t="str">
        <f>IF(A6305&lt;&gt;"",IFERROR(IF(FIND(" ",G6305)&gt;=1,MID(G6305,FIND(" ",G6305)+1,LEN(G6305)),""),""),"")</f>
        <v/>
      </c>
      <c r="AC6305" s="51">
        <f>IFERROR(VALUE(MID($C6305,1,2)),0)</f>
        <v>0</v>
      </c>
      <c r="AD6305" s="44">
        <f>IFERROR(VALUE(MID($C6305,4,3)),0)</f>
        <v>0</v>
      </c>
      <c r="AE6305" s="51">
        <f>VALUE(RIGHT("00"&amp;AC6305,2)&amp;RIGHT("000"&amp;AD6305,3))</f>
        <v>0</v>
      </c>
    </row>
    <row r="6306" spans="1:31">
      <c r="A6306" s="60" t="str">
        <f>IF(G6306&amp;Q6306&lt;&gt;"",W6306&amp;Q6306,"")</f>
        <v/>
      </c>
      <c r="B6306" s="85" t="str">
        <f>IF(C6306&lt;&gt;"",LEFT(C6306,9),"")</f>
        <v/>
      </c>
      <c r="V6306" s="60" t="str">
        <f>W6306&amp;H6306</f>
        <v/>
      </c>
      <c r="W6306" s="60" t="str">
        <f>_xlfn.LET(_xlpm.TextCell,TEXT(G6306,"###"),IF(_xlpm.TextCell&lt;&gt;"",IF(StyleSpaceSplit,IFERROR(IF(FIND(" ",_xlpm.TextCell)&gt;=1,MID(_xlpm.TextCell,1,FIND(" ",_xlpm.TextCell)-1),_xlpm.TextCell),_xlpm.TextCell),_xlpm.TextCell),""))</f>
        <v/>
      </c>
      <c r="X6306" s="60" t="str">
        <f>IF(A6306&lt;&gt;"",IFERROR(IF(FIND(" ",G6306)&gt;=1,MID(G6306,FIND(" ",G6306)+1,LEN(G6306)),""),""),"")</f>
        <v/>
      </c>
      <c r="AC6306" s="51">
        <f>IFERROR(VALUE(MID($C6306,1,2)),0)</f>
        <v>0</v>
      </c>
      <c r="AD6306" s="44">
        <f>IFERROR(VALUE(MID($C6306,4,3)),0)</f>
        <v>0</v>
      </c>
      <c r="AE6306" s="51">
        <f>VALUE(RIGHT("00"&amp;AC6306,2)&amp;RIGHT("000"&amp;AD6306,3))</f>
        <v>0</v>
      </c>
    </row>
    <row r="6307" spans="1:31">
      <c r="A6307" s="60" t="str">
        <f>IF(G6307&amp;Q6307&lt;&gt;"",W6307&amp;Q6307,"")</f>
        <v/>
      </c>
      <c r="B6307" s="85" t="str">
        <f>IF(C6307&lt;&gt;"",LEFT(C6307,9),"")</f>
        <v/>
      </c>
      <c r="V6307" s="60" t="str">
        <f>W6307&amp;H6307</f>
        <v/>
      </c>
      <c r="W6307" s="60" t="str">
        <f>_xlfn.LET(_xlpm.TextCell,TEXT(G6307,"###"),IF(_xlpm.TextCell&lt;&gt;"",IF(StyleSpaceSplit,IFERROR(IF(FIND(" ",_xlpm.TextCell)&gt;=1,MID(_xlpm.TextCell,1,FIND(" ",_xlpm.TextCell)-1),_xlpm.TextCell),_xlpm.TextCell),_xlpm.TextCell),""))</f>
        <v/>
      </c>
      <c r="X6307" s="60" t="str">
        <f>IF(A6307&lt;&gt;"",IFERROR(IF(FIND(" ",G6307)&gt;=1,MID(G6307,FIND(" ",G6307)+1,LEN(G6307)),""),""),"")</f>
        <v/>
      </c>
      <c r="AC6307" s="51">
        <f>IFERROR(VALUE(MID($C6307,1,2)),0)</f>
        <v>0</v>
      </c>
      <c r="AD6307" s="44">
        <f>IFERROR(VALUE(MID($C6307,4,3)),0)</f>
        <v>0</v>
      </c>
      <c r="AE6307" s="51">
        <f>VALUE(RIGHT("00"&amp;AC6307,2)&amp;RIGHT("000"&amp;AD6307,3))</f>
        <v>0</v>
      </c>
    </row>
    <row r="6308" spans="1:31">
      <c r="A6308" s="60" t="str">
        <f>IF(G6308&amp;Q6308&lt;&gt;"",W6308&amp;Q6308,"")</f>
        <v/>
      </c>
      <c r="B6308" s="85" t="str">
        <f>IF(C6308&lt;&gt;"",LEFT(C6308,9),"")</f>
        <v/>
      </c>
      <c r="V6308" s="60" t="str">
        <f>W6308&amp;H6308</f>
        <v/>
      </c>
      <c r="W6308" s="60" t="str">
        <f>_xlfn.LET(_xlpm.TextCell,TEXT(G6308,"###"),IF(_xlpm.TextCell&lt;&gt;"",IF(StyleSpaceSplit,IFERROR(IF(FIND(" ",_xlpm.TextCell)&gt;=1,MID(_xlpm.TextCell,1,FIND(" ",_xlpm.TextCell)-1),_xlpm.TextCell),_xlpm.TextCell),_xlpm.TextCell),""))</f>
        <v/>
      </c>
      <c r="X6308" s="60" t="str">
        <f>IF(A6308&lt;&gt;"",IFERROR(IF(FIND(" ",G6308)&gt;=1,MID(G6308,FIND(" ",G6308)+1,LEN(G6308)),""),""),"")</f>
        <v/>
      </c>
      <c r="AC6308" s="51">
        <f>IFERROR(VALUE(MID($C6308,1,2)),0)</f>
        <v>0</v>
      </c>
      <c r="AD6308" s="44">
        <f>IFERROR(VALUE(MID($C6308,4,3)),0)</f>
        <v>0</v>
      </c>
      <c r="AE6308" s="51">
        <f>VALUE(RIGHT("00"&amp;AC6308,2)&amp;RIGHT("000"&amp;AD6308,3))</f>
        <v>0</v>
      </c>
    </row>
    <row r="6309" spans="1:31">
      <c r="A6309" s="60" t="str">
        <f>IF(G6309&amp;Q6309&lt;&gt;"",W6309&amp;Q6309,"")</f>
        <v/>
      </c>
      <c r="B6309" s="85" t="str">
        <f>IF(C6309&lt;&gt;"",LEFT(C6309,9),"")</f>
        <v/>
      </c>
      <c r="V6309" s="60" t="str">
        <f>W6309&amp;H6309</f>
        <v/>
      </c>
      <c r="W6309" s="60" t="str">
        <f>_xlfn.LET(_xlpm.TextCell,TEXT(G6309,"###"),IF(_xlpm.TextCell&lt;&gt;"",IF(StyleSpaceSplit,IFERROR(IF(FIND(" ",_xlpm.TextCell)&gt;=1,MID(_xlpm.TextCell,1,FIND(" ",_xlpm.TextCell)-1),_xlpm.TextCell),_xlpm.TextCell),_xlpm.TextCell),""))</f>
        <v/>
      </c>
      <c r="X6309" s="60" t="str">
        <f>IF(A6309&lt;&gt;"",IFERROR(IF(FIND(" ",G6309)&gt;=1,MID(G6309,FIND(" ",G6309)+1,LEN(G6309)),""),""),"")</f>
        <v/>
      </c>
      <c r="AC6309" s="51">
        <f>IFERROR(VALUE(MID($C6309,1,2)),0)</f>
        <v>0</v>
      </c>
      <c r="AD6309" s="44">
        <f>IFERROR(VALUE(MID($C6309,4,3)),0)</f>
        <v>0</v>
      </c>
      <c r="AE6309" s="51">
        <f>VALUE(RIGHT("00"&amp;AC6309,2)&amp;RIGHT("000"&amp;AD6309,3))</f>
        <v>0</v>
      </c>
    </row>
    <row r="6310" spans="1:31">
      <c r="A6310" s="60" t="str">
        <f>IF(G6310&amp;Q6310&lt;&gt;"",W6310&amp;Q6310,"")</f>
        <v/>
      </c>
      <c r="B6310" s="85" t="str">
        <f>IF(C6310&lt;&gt;"",LEFT(C6310,9),"")</f>
        <v/>
      </c>
      <c r="V6310" s="60" t="str">
        <f>W6310&amp;H6310</f>
        <v/>
      </c>
      <c r="W6310" s="60" t="str">
        <f>_xlfn.LET(_xlpm.TextCell,TEXT(G6310,"###"),IF(_xlpm.TextCell&lt;&gt;"",IF(StyleSpaceSplit,IFERROR(IF(FIND(" ",_xlpm.TextCell)&gt;=1,MID(_xlpm.TextCell,1,FIND(" ",_xlpm.TextCell)-1),_xlpm.TextCell),_xlpm.TextCell),_xlpm.TextCell),""))</f>
        <v/>
      </c>
      <c r="X6310" s="60" t="str">
        <f>IF(A6310&lt;&gt;"",IFERROR(IF(FIND(" ",G6310)&gt;=1,MID(G6310,FIND(" ",G6310)+1,LEN(G6310)),""),""),"")</f>
        <v/>
      </c>
      <c r="AC6310" s="51">
        <f>IFERROR(VALUE(MID($C6310,1,2)),0)</f>
        <v>0</v>
      </c>
      <c r="AD6310" s="44">
        <f>IFERROR(VALUE(MID($C6310,4,3)),0)</f>
        <v>0</v>
      </c>
      <c r="AE6310" s="51">
        <f>VALUE(RIGHT("00"&amp;AC6310,2)&amp;RIGHT("000"&amp;AD6310,3))</f>
        <v>0</v>
      </c>
    </row>
    <row r="6311" spans="1:31">
      <c r="A6311" s="60" t="str">
        <f>IF(G6311&amp;Q6311&lt;&gt;"",W6311&amp;Q6311,"")</f>
        <v/>
      </c>
      <c r="B6311" s="85" t="str">
        <f>IF(C6311&lt;&gt;"",LEFT(C6311,9),"")</f>
        <v/>
      </c>
      <c r="V6311" s="60" t="str">
        <f>W6311&amp;H6311</f>
        <v/>
      </c>
      <c r="W6311" s="60" t="str">
        <f>_xlfn.LET(_xlpm.TextCell,TEXT(G6311,"###"),IF(_xlpm.TextCell&lt;&gt;"",IF(StyleSpaceSplit,IFERROR(IF(FIND(" ",_xlpm.TextCell)&gt;=1,MID(_xlpm.TextCell,1,FIND(" ",_xlpm.TextCell)-1),_xlpm.TextCell),_xlpm.TextCell),_xlpm.TextCell),""))</f>
        <v/>
      </c>
      <c r="X6311" s="60" t="str">
        <f>IF(A6311&lt;&gt;"",IFERROR(IF(FIND(" ",G6311)&gt;=1,MID(G6311,FIND(" ",G6311)+1,LEN(G6311)),""),""),"")</f>
        <v/>
      </c>
      <c r="AC6311" s="51">
        <f>IFERROR(VALUE(MID($C6311,1,2)),0)</f>
        <v>0</v>
      </c>
      <c r="AD6311" s="44">
        <f>IFERROR(VALUE(MID($C6311,4,3)),0)</f>
        <v>0</v>
      </c>
      <c r="AE6311" s="51">
        <f>VALUE(RIGHT("00"&amp;AC6311,2)&amp;RIGHT("000"&amp;AD6311,3))</f>
        <v>0</v>
      </c>
    </row>
    <row r="6312" spans="1:31">
      <c r="A6312" s="60" t="str">
        <f>IF(G6312&amp;Q6312&lt;&gt;"",W6312&amp;Q6312,"")</f>
        <v/>
      </c>
      <c r="B6312" s="85" t="str">
        <f>IF(C6312&lt;&gt;"",LEFT(C6312,9),"")</f>
        <v/>
      </c>
      <c r="V6312" s="60" t="str">
        <f>W6312&amp;H6312</f>
        <v/>
      </c>
      <c r="W6312" s="60" t="str">
        <f>_xlfn.LET(_xlpm.TextCell,TEXT(G6312,"###"),IF(_xlpm.TextCell&lt;&gt;"",IF(StyleSpaceSplit,IFERROR(IF(FIND(" ",_xlpm.TextCell)&gt;=1,MID(_xlpm.TextCell,1,FIND(" ",_xlpm.TextCell)-1),_xlpm.TextCell),_xlpm.TextCell),_xlpm.TextCell),""))</f>
        <v/>
      </c>
      <c r="X6312" s="60" t="str">
        <f>IF(A6312&lt;&gt;"",IFERROR(IF(FIND(" ",G6312)&gt;=1,MID(G6312,FIND(" ",G6312)+1,LEN(G6312)),""),""),"")</f>
        <v/>
      </c>
      <c r="AC6312" s="51">
        <f>IFERROR(VALUE(MID($C6312,1,2)),0)</f>
        <v>0</v>
      </c>
      <c r="AD6312" s="44">
        <f>IFERROR(VALUE(MID($C6312,4,3)),0)</f>
        <v>0</v>
      </c>
      <c r="AE6312" s="51">
        <f>VALUE(RIGHT("00"&amp;AC6312,2)&amp;RIGHT("000"&amp;AD6312,3))</f>
        <v>0</v>
      </c>
    </row>
    <row r="6313" spans="1:31">
      <c r="A6313" s="60" t="str">
        <f>IF(G6313&amp;Q6313&lt;&gt;"",W6313&amp;Q6313,"")</f>
        <v/>
      </c>
      <c r="B6313" s="85" t="str">
        <f>IF(C6313&lt;&gt;"",LEFT(C6313,9),"")</f>
        <v/>
      </c>
      <c r="V6313" s="60" t="str">
        <f>W6313&amp;H6313</f>
        <v/>
      </c>
      <c r="W6313" s="60" t="str">
        <f>_xlfn.LET(_xlpm.TextCell,TEXT(G6313,"###"),IF(_xlpm.TextCell&lt;&gt;"",IF(StyleSpaceSplit,IFERROR(IF(FIND(" ",_xlpm.TextCell)&gt;=1,MID(_xlpm.TextCell,1,FIND(" ",_xlpm.TextCell)-1),_xlpm.TextCell),_xlpm.TextCell),_xlpm.TextCell),""))</f>
        <v/>
      </c>
      <c r="X6313" s="60" t="str">
        <f>IF(A6313&lt;&gt;"",IFERROR(IF(FIND(" ",G6313)&gt;=1,MID(G6313,FIND(" ",G6313)+1,LEN(G6313)),""),""),"")</f>
        <v/>
      </c>
      <c r="AC6313" s="51">
        <f>IFERROR(VALUE(MID($C6313,1,2)),0)</f>
        <v>0</v>
      </c>
      <c r="AD6313" s="44">
        <f>IFERROR(VALUE(MID($C6313,4,3)),0)</f>
        <v>0</v>
      </c>
      <c r="AE6313" s="51">
        <f>VALUE(RIGHT("00"&amp;AC6313,2)&amp;RIGHT("000"&amp;AD6313,3))</f>
        <v>0</v>
      </c>
    </row>
    <row r="6314" spans="1:31">
      <c r="A6314" s="60" t="str">
        <f>IF(G6314&amp;Q6314&lt;&gt;"",W6314&amp;Q6314,"")</f>
        <v/>
      </c>
      <c r="B6314" s="85" t="str">
        <f>IF(C6314&lt;&gt;"",LEFT(C6314,9),"")</f>
        <v/>
      </c>
      <c r="V6314" s="60" t="str">
        <f>W6314&amp;H6314</f>
        <v/>
      </c>
      <c r="W6314" s="60" t="str">
        <f>_xlfn.LET(_xlpm.TextCell,TEXT(G6314,"###"),IF(_xlpm.TextCell&lt;&gt;"",IF(StyleSpaceSplit,IFERROR(IF(FIND(" ",_xlpm.TextCell)&gt;=1,MID(_xlpm.TextCell,1,FIND(" ",_xlpm.TextCell)-1),_xlpm.TextCell),_xlpm.TextCell),_xlpm.TextCell),""))</f>
        <v/>
      </c>
      <c r="X6314" s="60" t="str">
        <f>IF(A6314&lt;&gt;"",IFERROR(IF(FIND(" ",G6314)&gt;=1,MID(G6314,FIND(" ",G6314)+1,LEN(G6314)),""),""),"")</f>
        <v/>
      </c>
      <c r="AC6314" s="51">
        <f>IFERROR(VALUE(MID($C6314,1,2)),0)</f>
        <v>0</v>
      </c>
      <c r="AD6314" s="44">
        <f>IFERROR(VALUE(MID($C6314,4,3)),0)</f>
        <v>0</v>
      </c>
      <c r="AE6314" s="51">
        <f>VALUE(RIGHT("00"&amp;AC6314,2)&amp;RIGHT("000"&amp;AD6314,3))</f>
        <v>0</v>
      </c>
    </row>
    <row r="6315" spans="1:31">
      <c r="A6315" s="60" t="str">
        <f>IF(G6315&amp;Q6315&lt;&gt;"",W6315&amp;Q6315,"")</f>
        <v/>
      </c>
      <c r="B6315" s="85" t="str">
        <f>IF(C6315&lt;&gt;"",LEFT(C6315,9),"")</f>
        <v/>
      </c>
      <c r="V6315" s="60" t="str">
        <f>W6315&amp;H6315</f>
        <v/>
      </c>
      <c r="W6315" s="60" t="str">
        <f>_xlfn.LET(_xlpm.TextCell,TEXT(G6315,"###"),IF(_xlpm.TextCell&lt;&gt;"",IF(StyleSpaceSplit,IFERROR(IF(FIND(" ",_xlpm.TextCell)&gt;=1,MID(_xlpm.TextCell,1,FIND(" ",_xlpm.TextCell)-1),_xlpm.TextCell),_xlpm.TextCell),_xlpm.TextCell),""))</f>
        <v/>
      </c>
      <c r="X6315" s="60" t="str">
        <f>IF(A6315&lt;&gt;"",IFERROR(IF(FIND(" ",G6315)&gt;=1,MID(G6315,FIND(" ",G6315)+1,LEN(G6315)),""),""),"")</f>
        <v/>
      </c>
      <c r="AC6315" s="51">
        <f>IFERROR(VALUE(MID($C6315,1,2)),0)</f>
        <v>0</v>
      </c>
      <c r="AD6315" s="44">
        <f>IFERROR(VALUE(MID($C6315,4,3)),0)</f>
        <v>0</v>
      </c>
      <c r="AE6315" s="51">
        <f>VALUE(RIGHT("00"&amp;AC6315,2)&amp;RIGHT("000"&amp;AD6315,3))</f>
        <v>0</v>
      </c>
    </row>
    <row r="6316" spans="1:31">
      <c r="A6316" s="60" t="str">
        <f>IF(G6316&amp;Q6316&lt;&gt;"",W6316&amp;Q6316,"")</f>
        <v/>
      </c>
      <c r="B6316" s="85" t="str">
        <f>IF(C6316&lt;&gt;"",LEFT(C6316,9),"")</f>
        <v/>
      </c>
      <c r="V6316" s="60" t="str">
        <f>W6316&amp;H6316</f>
        <v/>
      </c>
      <c r="W6316" s="60" t="str">
        <f>_xlfn.LET(_xlpm.TextCell,TEXT(G6316,"###"),IF(_xlpm.TextCell&lt;&gt;"",IF(StyleSpaceSplit,IFERROR(IF(FIND(" ",_xlpm.TextCell)&gt;=1,MID(_xlpm.TextCell,1,FIND(" ",_xlpm.TextCell)-1),_xlpm.TextCell),_xlpm.TextCell),_xlpm.TextCell),""))</f>
        <v/>
      </c>
      <c r="X6316" s="60" t="str">
        <f>IF(A6316&lt;&gt;"",IFERROR(IF(FIND(" ",G6316)&gt;=1,MID(G6316,FIND(" ",G6316)+1,LEN(G6316)),""),""),"")</f>
        <v/>
      </c>
      <c r="AC6316" s="51">
        <f>IFERROR(VALUE(MID($C6316,1,2)),0)</f>
        <v>0</v>
      </c>
      <c r="AD6316" s="44">
        <f>IFERROR(VALUE(MID($C6316,4,3)),0)</f>
        <v>0</v>
      </c>
      <c r="AE6316" s="51">
        <f>VALUE(RIGHT("00"&amp;AC6316,2)&amp;RIGHT("000"&amp;AD6316,3))</f>
        <v>0</v>
      </c>
    </row>
    <row r="6317" spans="1:31">
      <c r="A6317" s="60" t="str">
        <f>IF(G6317&amp;Q6317&lt;&gt;"",W6317&amp;Q6317,"")</f>
        <v/>
      </c>
      <c r="B6317" s="85" t="str">
        <f>IF(C6317&lt;&gt;"",LEFT(C6317,9),"")</f>
        <v/>
      </c>
      <c r="V6317" s="60" t="str">
        <f>W6317&amp;H6317</f>
        <v/>
      </c>
      <c r="W6317" s="60" t="str">
        <f>_xlfn.LET(_xlpm.TextCell,TEXT(G6317,"###"),IF(_xlpm.TextCell&lt;&gt;"",IF(StyleSpaceSplit,IFERROR(IF(FIND(" ",_xlpm.TextCell)&gt;=1,MID(_xlpm.TextCell,1,FIND(" ",_xlpm.TextCell)-1),_xlpm.TextCell),_xlpm.TextCell),_xlpm.TextCell),""))</f>
        <v/>
      </c>
      <c r="X6317" s="60" t="str">
        <f>IF(A6317&lt;&gt;"",IFERROR(IF(FIND(" ",G6317)&gt;=1,MID(G6317,FIND(" ",G6317)+1,LEN(G6317)),""),""),"")</f>
        <v/>
      </c>
      <c r="AC6317" s="51">
        <f>IFERROR(VALUE(MID($C6317,1,2)),0)</f>
        <v>0</v>
      </c>
      <c r="AD6317" s="44">
        <f>IFERROR(VALUE(MID($C6317,4,3)),0)</f>
        <v>0</v>
      </c>
      <c r="AE6317" s="51">
        <f>VALUE(RIGHT("00"&amp;AC6317,2)&amp;RIGHT("000"&amp;AD6317,3))</f>
        <v>0</v>
      </c>
    </row>
    <row r="6318" spans="1:31">
      <c r="A6318" s="60" t="str">
        <f>IF(G6318&amp;Q6318&lt;&gt;"",W6318&amp;Q6318,"")</f>
        <v/>
      </c>
      <c r="B6318" s="85" t="str">
        <f>IF(C6318&lt;&gt;"",LEFT(C6318,9),"")</f>
        <v/>
      </c>
      <c r="V6318" s="60" t="str">
        <f>W6318&amp;H6318</f>
        <v/>
      </c>
      <c r="W6318" s="60" t="str">
        <f>_xlfn.LET(_xlpm.TextCell,TEXT(G6318,"###"),IF(_xlpm.TextCell&lt;&gt;"",IF(StyleSpaceSplit,IFERROR(IF(FIND(" ",_xlpm.TextCell)&gt;=1,MID(_xlpm.TextCell,1,FIND(" ",_xlpm.TextCell)-1),_xlpm.TextCell),_xlpm.TextCell),_xlpm.TextCell),""))</f>
        <v/>
      </c>
      <c r="X6318" s="60" t="str">
        <f>IF(A6318&lt;&gt;"",IFERROR(IF(FIND(" ",G6318)&gt;=1,MID(G6318,FIND(" ",G6318)+1,LEN(G6318)),""),""),"")</f>
        <v/>
      </c>
      <c r="AC6318" s="51">
        <f>IFERROR(VALUE(MID($C6318,1,2)),0)</f>
        <v>0</v>
      </c>
      <c r="AD6318" s="44">
        <f>IFERROR(VALUE(MID($C6318,4,3)),0)</f>
        <v>0</v>
      </c>
      <c r="AE6318" s="51">
        <f>VALUE(RIGHT("00"&amp;AC6318,2)&amp;RIGHT("000"&amp;AD6318,3))</f>
        <v>0</v>
      </c>
    </row>
    <row r="6319" spans="1:31">
      <c r="A6319" s="60" t="str">
        <f>IF(G6319&amp;Q6319&lt;&gt;"",W6319&amp;Q6319,"")</f>
        <v/>
      </c>
      <c r="B6319" s="85" t="str">
        <f>IF(C6319&lt;&gt;"",LEFT(C6319,9),"")</f>
        <v/>
      </c>
      <c r="V6319" s="60" t="str">
        <f>W6319&amp;H6319</f>
        <v/>
      </c>
      <c r="W6319" s="60" t="str">
        <f>_xlfn.LET(_xlpm.TextCell,TEXT(G6319,"###"),IF(_xlpm.TextCell&lt;&gt;"",IF(StyleSpaceSplit,IFERROR(IF(FIND(" ",_xlpm.TextCell)&gt;=1,MID(_xlpm.TextCell,1,FIND(" ",_xlpm.TextCell)-1),_xlpm.TextCell),_xlpm.TextCell),_xlpm.TextCell),""))</f>
        <v/>
      </c>
      <c r="X6319" s="60" t="str">
        <f>IF(A6319&lt;&gt;"",IFERROR(IF(FIND(" ",G6319)&gt;=1,MID(G6319,FIND(" ",G6319)+1,LEN(G6319)),""),""),"")</f>
        <v/>
      </c>
      <c r="AC6319" s="51">
        <f>IFERROR(VALUE(MID($C6319,1,2)),0)</f>
        <v>0</v>
      </c>
      <c r="AD6319" s="44">
        <f>IFERROR(VALUE(MID($C6319,4,3)),0)</f>
        <v>0</v>
      </c>
      <c r="AE6319" s="51">
        <f>VALUE(RIGHT("00"&amp;AC6319,2)&amp;RIGHT("000"&amp;AD6319,3))</f>
        <v>0</v>
      </c>
    </row>
    <row r="6320" spans="1:31">
      <c r="A6320" s="60" t="str">
        <f>IF(G6320&amp;Q6320&lt;&gt;"",W6320&amp;Q6320,"")</f>
        <v/>
      </c>
      <c r="B6320" s="85" t="str">
        <f>IF(C6320&lt;&gt;"",LEFT(C6320,9),"")</f>
        <v/>
      </c>
      <c r="V6320" s="60" t="str">
        <f>W6320&amp;H6320</f>
        <v/>
      </c>
      <c r="W6320" s="60" t="str">
        <f>_xlfn.LET(_xlpm.TextCell,TEXT(G6320,"###"),IF(_xlpm.TextCell&lt;&gt;"",IF(StyleSpaceSplit,IFERROR(IF(FIND(" ",_xlpm.TextCell)&gt;=1,MID(_xlpm.TextCell,1,FIND(" ",_xlpm.TextCell)-1),_xlpm.TextCell),_xlpm.TextCell),_xlpm.TextCell),""))</f>
        <v/>
      </c>
      <c r="X6320" s="60" t="str">
        <f>IF(A6320&lt;&gt;"",IFERROR(IF(FIND(" ",G6320)&gt;=1,MID(G6320,FIND(" ",G6320)+1,LEN(G6320)),""),""),"")</f>
        <v/>
      </c>
      <c r="AC6320" s="51">
        <f>IFERROR(VALUE(MID($C6320,1,2)),0)</f>
        <v>0</v>
      </c>
      <c r="AD6320" s="44">
        <f>IFERROR(VALUE(MID($C6320,4,3)),0)</f>
        <v>0</v>
      </c>
      <c r="AE6320" s="51">
        <f>VALUE(RIGHT("00"&amp;AC6320,2)&amp;RIGHT("000"&amp;AD6320,3))</f>
        <v>0</v>
      </c>
    </row>
    <row r="6321" spans="1:31">
      <c r="A6321" s="60" t="str">
        <f>IF(G6321&amp;Q6321&lt;&gt;"",W6321&amp;Q6321,"")</f>
        <v/>
      </c>
      <c r="B6321" s="85" t="str">
        <f>IF(C6321&lt;&gt;"",LEFT(C6321,9),"")</f>
        <v/>
      </c>
      <c r="V6321" s="60" t="str">
        <f>W6321&amp;H6321</f>
        <v/>
      </c>
      <c r="W6321" s="60" t="str">
        <f>_xlfn.LET(_xlpm.TextCell,TEXT(G6321,"###"),IF(_xlpm.TextCell&lt;&gt;"",IF(StyleSpaceSplit,IFERROR(IF(FIND(" ",_xlpm.TextCell)&gt;=1,MID(_xlpm.TextCell,1,FIND(" ",_xlpm.TextCell)-1),_xlpm.TextCell),_xlpm.TextCell),_xlpm.TextCell),""))</f>
        <v/>
      </c>
      <c r="X6321" s="60" t="str">
        <f>IF(A6321&lt;&gt;"",IFERROR(IF(FIND(" ",G6321)&gt;=1,MID(G6321,FIND(" ",G6321)+1,LEN(G6321)),""),""),"")</f>
        <v/>
      </c>
      <c r="AC6321" s="51">
        <f>IFERROR(VALUE(MID($C6321,1,2)),0)</f>
        <v>0</v>
      </c>
      <c r="AD6321" s="44">
        <f>IFERROR(VALUE(MID($C6321,4,3)),0)</f>
        <v>0</v>
      </c>
      <c r="AE6321" s="51">
        <f>VALUE(RIGHT("00"&amp;AC6321,2)&amp;RIGHT("000"&amp;AD6321,3))</f>
        <v>0</v>
      </c>
    </row>
    <row r="6322" spans="1:31">
      <c r="A6322" s="60" t="str">
        <f>IF(G6322&amp;Q6322&lt;&gt;"",W6322&amp;Q6322,"")</f>
        <v/>
      </c>
      <c r="B6322" s="85" t="str">
        <f>IF(C6322&lt;&gt;"",LEFT(C6322,9),"")</f>
        <v/>
      </c>
      <c r="V6322" s="60" t="str">
        <f>W6322&amp;H6322</f>
        <v/>
      </c>
      <c r="W6322" s="60" t="str">
        <f>_xlfn.LET(_xlpm.TextCell,TEXT(G6322,"###"),IF(_xlpm.TextCell&lt;&gt;"",IF(StyleSpaceSplit,IFERROR(IF(FIND(" ",_xlpm.TextCell)&gt;=1,MID(_xlpm.TextCell,1,FIND(" ",_xlpm.TextCell)-1),_xlpm.TextCell),_xlpm.TextCell),_xlpm.TextCell),""))</f>
        <v/>
      </c>
      <c r="X6322" s="60" t="str">
        <f>IF(A6322&lt;&gt;"",IFERROR(IF(FIND(" ",G6322)&gt;=1,MID(G6322,FIND(" ",G6322)+1,LEN(G6322)),""),""),"")</f>
        <v/>
      </c>
      <c r="AC6322" s="51">
        <f>IFERROR(VALUE(MID($C6322,1,2)),0)</f>
        <v>0</v>
      </c>
      <c r="AD6322" s="44">
        <f>IFERROR(VALUE(MID($C6322,4,3)),0)</f>
        <v>0</v>
      </c>
      <c r="AE6322" s="51">
        <f>VALUE(RIGHT("00"&amp;AC6322,2)&amp;RIGHT("000"&amp;AD6322,3))</f>
        <v>0</v>
      </c>
    </row>
    <row r="6323" spans="1:31">
      <c r="A6323" s="60" t="str">
        <f>IF(G6323&amp;Q6323&lt;&gt;"",W6323&amp;Q6323,"")</f>
        <v/>
      </c>
      <c r="B6323" s="85" t="str">
        <f>IF(C6323&lt;&gt;"",LEFT(C6323,9),"")</f>
        <v/>
      </c>
      <c r="V6323" s="60" t="str">
        <f>W6323&amp;H6323</f>
        <v/>
      </c>
      <c r="W6323" s="60" t="str">
        <f>_xlfn.LET(_xlpm.TextCell,TEXT(G6323,"###"),IF(_xlpm.TextCell&lt;&gt;"",IF(StyleSpaceSplit,IFERROR(IF(FIND(" ",_xlpm.TextCell)&gt;=1,MID(_xlpm.TextCell,1,FIND(" ",_xlpm.TextCell)-1),_xlpm.TextCell),_xlpm.TextCell),_xlpm.TextCell),""))</f>
        <v/>
      </c>
      <c r="X6323" s="60" t="str">
        <f>IF(A6323&lt;&gt;"",IFERROR(IF(FIND(" ",G6323)&gt;=1,MID(G6323,FIND(" ",G6323)+1,LEN(G6323)),""),""),"")</f>
        <v/>
      </c>
      <c r="AC6323" s="51">
        <f>IFERROR(VALUE(MID($C6323,1,2)),0)</f>
        <v>0</v>
      </c>
      <c r="AD6323" s="44">
        <f>IFERROR(VALUE(MID($C6323,4,3)),0)</f>
        <v>0</v>
      </c>
      <c r="AE6323" s="51">
        <f>VALUE(RIGHT("00"&amp;AC6323,2)&amp;RIGHT("000"&amp;AD6323,3))</f>
        <v>0</v>
      </c>
    </row>
    <row r="6324" spans="1:31">
      <c r="A6324" s="60" t="str">
        <f>IF(G6324&amp;Q6324&lt;&gt;"",W6324&amp;Q6324,"")</f>
        <v/>
      </c>
      <c r="B6324" s="85" t="str">
        <f>IF(C6324&lt;&gt;"",LEFT(C6324,9),"")</f>
        <v/>
      </c>
      <c r="V6324" s="60" t="str">
        <f>W6324&amp;H6324</f>
        <v/>
      </c>
      <c r="W6324" s="60" t="str">
        <f>_xlfn.LET(_xlpm.TextCell,TEXT(G6324,"###"),IF(_xlpm.TextCell&lt;&gt;"",IF(StyleSpaceSplit,IFERROR(IF(FIND(" ",_xlpm.TextCell)&gt;=1,MID(_xlpm.TextCell,1,FIND(" ",_xlpm.TextCell)-1),_xlpm.TextCell),_xlpm.TextCell),_xlpm.TextCell),""))</f>
        <v/>
      </c>
      <c r="X6324" s="60" t="str">
        <f>IF(A6324&lt;&gt;"",IFERROR(IF(FIND(" ",G6324)&gt;=1,MID(G6324,FIND(" ",G6324)+1,LEN(G6324)),""),""),"")</f>
        <v/>
      </c>
      <c r="AC6324" s="51">
        <f>IFERROR(VALUE(MID($C6324,1,2)),0)</f>
        <v>0</v>
      </c>
      <c r="AD6324" s="44">
        <f>IFERROR(VALUE(MID($C6324,4,3)),0)</f>
        <v>0</v>
      </c>
      <c r="AE6324" s="51">
        <f>VALUE(RIGHT("00"&amp;AC6324,2)&amp;RIGHT("000"&amp;AD6324,3))</f>
        <v>0</v>
      </c>
    </row>
    <row r="6325" spans="1:31">
      <c r="A6325" s="60" t="str">
        <f>IF(G6325&amp;Q6325&lt;&gt;"",W6325&amp;Q6325,"")</f>
        <v/>
      </c>
      <c r="B6325" s="85" t="str">
        <f>IF(C6325&lt;&gt;"",LEFT(C6325,9),"")</f>
        <v/>
      </c>
      <c r="V6325" s="60" t="str">
        <f>W6325&amp;H6325</f>
        <v/>
      </c>
      <c r="W6325" s="60" t="str">
        <f>_xlfn.LET(_xlpm.TextCell,TEXT(G6325,"###"),IF(_xlpm.TextCell&lt;&gt;"",IF(StyleSpaceSplit,IFERROR(IF(FIND(" ",_xlpm.TextCell)&gt;=1,MID(_xlpm.TextCell,1,FIND(" ",_xlpm.TextCell)-1),_xlpm.TextCell),_xlpm.TextCell),_xlpm.TextCell),""))</f>
        <v/>
      </c>
      <c r="X6325" s="60" t="str">
        <f>IF(A6325&lt;&gt;"",IFERROR(IF(FIND(" ",G6325)&gt;=1,MID(G6325,FIND(" ",G6325)+1,LEN(G6325)),""),""),"")</f>
        <v/>
      </c>
      <c r="AC6325" s="51">
        <f>IFERROR(VALUE(MID($C6325,1,2)),0)</f>
        <v>0</v>
      </c>
      <c r="AD6325" s="44">
        <f>IFERROR(VALUE(MID($C6325,4,3)),0)</f>
        <v>0</v>
      </c>
      <c r="AE6325" s="51">
        <f>VALUE(RIGHT("00"&amp;AC6325,2)&amp;RIGHT("000"&amp;AD6325,3))</f>
        <v>0</v>
      </c>
    </row>
    <row r="6326" spans="1:31">
      <c r="A6326" s="60" t="str">
        <f>IF(G6326&amp;Q6326&lt;&gt;"",W6326&amp;Q6326,"")</f>
        <v/>
      </c>
      <c r="B6326" s="85" t="str">
        <f>IF(C6326&lt;&gt;"",LEFT(C6326,9),"")</f>
        <v/>
      </c>
      <c r="V6326" s="60" t="str">
        <f>W6326&amp;H6326</f>
        <v/>
      </c>
      <c r="W6326" s="60" t="str">
        <f>_xlfn.LET(_xlpm.TextCell,TEXT(G6326,"###"),IF(_xlpm.TextCell&lt;&gt;"",IF(StyleSpaceSplit,IFERROR(IF(FIND(" ",_xlpm.TextCell)&gt;=1,MID(_xlpm.TextCell,1,FIND(" ",_xlpm.TextCell)-1),_xlpm.TextCell),_xlpm.TextCell),_xlpm.TextCell),""))</f>
        <v/>
      </c>
      <c r="X6326" s="60" t="str">
        <f>IF(A6326&lt;&gt;"",IFERROR(IF(FIND(" ",G6326)&gt;=1,MID(G6326,FIND(" ",G6326)+1,LEN(G6326)),""),""),"")</f>
        <v/>
      </c>
      <c r="AC6326" s="51">
        <f>IFERROR(VALUE(MID($C6326,1,2)),0)</f>
        <v>0</v>
      </c>
      <c r="AD6326" s="44">
        <f>IFERROR(VALUE(MID($C6326,4,3)),0)</f>
        <v>0</v>
      </c>
      <c r="AE6326" s="51">
        <f>VALUE(RIGHT("00"&amp;AC6326,2)&amp;RIGHT("000"&amp;AD6326,3))</f>
        <v>0</v>
      </c>
    </row>
    <row r="6327" spans="1:31">
      <c r="A6327" s="60" t="str">
        <f>IF(G6327&amp;Q6327&lt;&gt;"",W6327&amp;Q6327,"")</f>
        <v/>
      </c>
      <c r="B6327" s="85" t="str">
        <f>IF(C6327&lt;&gt;"",LEFT(C6327,9),"")</f>
        <v/>
      </c>
      <c r="V6327" s="60" t="str">
        <f>W6327&amp;H6327</f>
        <v/>
      </c>
      <c r="W6327" s="60" t="str">
        <f>_xlfn.LET(_xlpm.TextCell,TEXT(G6327,"###"),IF(_xlpm.TextCell&lt;&gt;"",IF(StyleSpaceSplit,IFERROR(IF(FIND(" ",_xlpm.TextCell)&gt;=1,MID(_xlpm.TextCell,1,FIND(" ",_xlpm.TextCell)-1),_xlpm.TextCell),_xlpm.TextCell),_xlpm.TextCell),""))</f>
        <v/>
      </c>
      <c r="X6327" s="60" t="str">
        <f>IF(A6327&lt;&gt;"",IFERROR(IF(FIND(" ",G6327)&gt;=1,MID(G6327,FIND(" ",G6327)+1,LEN(G6327)),""),""),"")</f>
        <v/>
      </c>
      <c r="AC6327" s="51">
        <f>IFERROR(VALUE(MID($C6327,1,2)),0)</f>
        <v>0</v>
      </c>
      <c r="AD6327" s="44">
        <f>IFERROR(VALUE(MID($C6327,4,3)),0)</f>
        <v>0</v>
      </c>
      <c r="AE6327" s="51">
        <f>VALUE(RIGHT("00"&amp;AC6327,2)&amp;RIGHT("000"&amp;AD6327,3))</f>
        <v>0</v>
      </c>
    </row>
    <row r="6328" spans="1:31">
      <c r="A6328" s="60" t="str">
        <f>IF(G6328&amp;Q6328&lt;&gt;"",W6328&amp;Q6328,"")</f>
        <v/>
      </c>
      <c r="B6328" s="85" t="str">
        <f>IF(C6328&lt;&gt;"",LEFT(C6328,9),"")</f>
        <v/>
      </c>
      <c r="V6328" s="60" t="str">
        <f>W6328&amp;H6328</f>
        <v/>
      </c>
      <c r="W6328" s="60" t="str">
        <f>_xlfn.LET(_xlpm.TextCell,TEXT(G6328,"###"),IF(_xlpm.TextCell&lt;&gt;"",IF(StyleSpaceSplit,IFERROR(IF(FIND(" ",_xlpm.TextCell)&gt;=1,MID(_xlpm.TextCell,1,FIND(" ",_xlpm.TextCell)-1),_xlpm.TextCell),_xlpm.TextCell),_xlpm.TextCell),""))</f>
        <v/>
      </c>
      <c r="X6328" s="60" t="str">
        <f>IF(A6328&lt;&gt;"",IFERROR(IF(FIND(" ",G6328)&gt;=1,MID(G6328,FIND(" ",G6328)+1,LEN(G6328)),""),""),"")</f>
        <v/>
      </c>
      <c r="AC6328" s="51">
        <f>IFERROR(VALUE(MID($C6328,1,2)),0)</f>
        <v>0</v>
      </c>
      <c r="AD6328" s="44">
        <f>IFERROR(VALUE(MID($C6328,4,3)),0)</f>
        <v>0</v>
      </c>
      <c r="AE6328" s="51">
        <f>VALUE(RIGHT("00"&amp;AC6328,2)&amp;RIGHT("000"&amp;AD6328,3))</f>
        <v>0</v>
      </c>
    </row>
    <row r="6329" spans="1:31">
      <c r="A6329" s="60" t="str">
        <f>IF(G6329&amp;Q6329&lt;&gt;"",W6329&amp;Q6329,"")</f>
        <v/>
      </c>
      <c r="B6329" s="85" t="str">
        <f>IF(C6329&lt;&gt;"",LEFT(C6329,9),"")</f>
        <v/>
      </c>
      <c r="V6329" s="60" t="str">
        <f>W6329&amp;H6329</f>
        <v/>
      </c>
      <c r="W6329" s="60" t="str">
        <f>_xlfn.LET(_xlpm.TextCell,TEXT(G6329,"###"),IF(_xlpm.TextCell&lt;&gt;"",IF(StyleSpaceSplit,IFERROR(IF(FIND(" ",_xlpm.TextCell)&gt;=1,MID(_xlpm.TextCell,1,FIND(" ",_xlpm.TextCell)-1),_xlpm.TextCell),_xlpm.TextCell),_xlpm.TextCell),""))</f>
        <v/>
      </c>
      <c r="X6329" s="60" t="str">
        <f>IF(A6329&lt;&gt;"",IFERROR(IF(FIND(" ",G6329)&gt;=1,MID(G6329,FIND(" ",G6329)+1,LEN(G6329)),""),""),"")</f>
        <v/>
      </c>
      <c r="AC6329" s="51">
        <f>IFERROR(VALUE(MID($C6329,1,2)),0)</f>
        <v>0</v>
      </c>
      <c r="AD6329" s="44">
        <f>IFERROR(VALUE(MID($C6329,4,3)),0)</f>
        <v>0</v>
      </c>
      <c r="AE6329" s="51">
        <f>VALUE(RIGHT("00"&amp;AC6329,2)&amp;RIGHT("000"&amp;AD6329,3))</f>
        <v>0</v>
      </c>
    </row>
    <row r="6330" spans="1:31">
      <c r="A6330" s="60" t="str">
        <f>IF(G6330&amp;Q6330&lt;&gt;"",W6330&amp;Q6330,"")</f>
        <v/>
      </c>
      <c r="B6330" s="85" t="str">
        <f>IF(C6330&lt;&gt;"",LEFT(C6330,9),"")</f>
        <v/>
      </c>
      <c r="V6330" s="60" t="str">
        <f>W6330&amp;H6330</f>
        <v/>
      </c>
      <c r="W6330" s="60" t="str">
        <f>_xlfn.LET(_xlpm.TextCell,TEXT(G6330,"###"),IF(_xlpm.TextCell&lt;&gt;"",IF(StyleSpaceSplit,IFERROR(IF(FIND(" ",_xlpm.TextCell)&gt;=1,MID(_xlpm.TextCell,1,FIND(" ",_xlpm.TextCell)-1),_xlpm.TextCell),_xlpm.TextCell),_xlpm.TextCell),""))</f>
        <v/>
      </c>
      <c r="X6330" s="60" t="str">
        <f>IF(A6330&lt;&gt;"",IFERROR(IF(FIND(" ",G6330)&gt;=1,MID(G6330,FIND(" ",G6330)+1,LEN(G6330)),""),""),"")</f>
        <v/>
      </c>
      <c r="AC6330" s="51">
        <f>IFERROR(VALUE(MID($C6330,1,2)),0)</f>
        <v>0</v>
      </c>
      <c r="AD6330" s="44">
        <f>IFERROR(VALUE(MID($C6330,4,3)),0)</f>
        <v>0</v>
      </c>
      <c r="AE6330" s="51">
        <f>VALUE(RIGHT("00"&amp;AC6330,2)&amp;RIGHT("000"&amp;AD6330,3))</f>
        <v>0</v>
      </c>
    </row>
    <row r="6331" spans="1:31">
      <c r="A6331" s="60" t="str">
        <f>IF(G6331&amp;Q6331&lt;&gt;"",W6331&amp;Q6331,"")</f>
        <v/>
      </c>
      <c r="B6331" s="85" t="str">
        <f>IF(C6331&lt;&gt;"",LEFT(C6331,9),"")</f>
        <v/>
      </c>
      <c r="V6331" s="60" t="str">
        <f>W6331&amp;H6331</f>
        <v/>
      </c>
      <c r="W6331" s="60" t="str">
        <f>_xlfn.LET(_xlpm.TextCell,TEXT(G6331,"###"),IF(_xlpm.TextCell&lt;&gt;"",IF(StyleSpaceSplit,IFERROR(IF(FIND(" ",_xlpm.TextCell)&gt;=1,MID(_xlpm.TextCell,1,FIND(" ",_xlpm.TextCell)-1),_xlpm.TextCell),_xlpm.TextCell),_xlpm.TextCell),""))</f>
        <v/>
      </c>
      <c r="X6331" s="60" t="str">
        <f>IF(A6331&lt;&gt;"",IFERROR(IF(FIND(" ",G6331)&gt;=1,MID(G6331,FIND(" ",G6331)+1,LEN(G6331)),""),""),"")</f>
        <v/>
      </c>
      <c r="AC6331" s="51">
        <f>IFERROR(VALUE(MID($C6331,1,2)),0)</f>
        <v>0</v>
      </c>
      <c r="AD6331" s="44">
        <f>IFERROR(VALUE(MID($C6331,4,3)),0)</f>
        <v>0</v>
      </c>
      <c r="AE6331" s="51">
        <f>VALUE(RIGHT("00"&amp;AC6331,2)&amp;RIGHT("000"&amp;AD6331,3))</f>
        <v>0</v>
      </c>
    </row>
    <row r="6332" spans="1:31">
      <c r="A6332" s="60" t="str">
        <f>IF(G6332&amp;Q6332&lt;&gt;"",W6332&amp;Q6332,"")</f>
        <v/>
      </c>
      <c r="B6332" s="85" t="str">
        <f>IF(C6332&lt;&gt;"",LEFT(C6332,9),"")</f>
        <v/>
      </c>
      <c r="V6332" s="60" t="str">
        <f>W6332&amp;H6332</f>
        <v/>
      </c>
      <c r="W6332" s="60" t="str">
        <f>_xlfn.LET(_xlpm.TextCell,TEXT(G6332,"###"),IF(_xlpm.TextCell&lt;&gt;"",IF(StyleSpaceSplit,IFERROR(IF(FIND(" ",_xlpm.TextCell)&gt;=1,MID(_xlpm.TextCell,1,FIND(" ",_xlpm.TextCell)-1),_xlpm.TextCell),_xlpm.TextCell),_xlpm.TextCell),""))</f>
        <v/>
      </c>
      <c r="X6332" s="60" t="str">
        <f>IF(A6332&lt;&gt;"",IFERROR(IF(FIND(" ",G6332)&gt;=1,MID(G6332,FIND(" ",G6332)+1,LEN(G6332)),""),""),"")</f>
        <v/>
      </c>
      <c r="AC6332" s="51">
        <f>IFERROR(VALUE(MID($C6332,1,2)),0)</f>
        <v>0</v>
      </c>
      <c r="AD6332" s="44">
        <f>IFERROR(VALUE(MID($C6332,4,3)),0)</f>
        <v>0</v>
      </c>
      <c r="AE6332" s="51">
        <f>VALUE(RIGHT("00"&amp;AC6332,2)&amp;RIGHT("000"&amp;AD6332,3))</f>
        <v>0</v>
      </c>
    </row>
    <row r="6333" spans="1:31">
      <c r="A6333" s="60" t="str">
        <f>IF(G6333&amp;Q6333&lt;&gt;"",W6333&amp;Q6333,"")</f>
        <v/>
      </c>
      <c r="B6333" s="85" t="str">
        <f>IF(C6333&lt;&gt;"",LEFT(C6333,9),"")</f>
        <v/>
      </c>
      <c r="V6333" s="60" t="str">
        <f>W6333&amp;H6333</f>
        <v/>
      </c>
      <c r="W6333" s="60" t="str">
        <f>_xlfn.LET(_xlpm.TextCell,TEXT(G6333,"###"),IF(_xlpm.TextCell&lt;&gt;"",IF(StyleSpaceSplit,IFERROR(IF(FIND(" ",_xlpm.TextCell)&gt;=1,MID(_xlpm.TextCell,1,FIND(" ",_xlpm.TextCell)-1),_xlpm.TextCell),_xlpm.TextCell),_xlpm.TextCell),""))</f>
        <v/>
      </c>
      <c r="X6333" s="60" t="str">
        <f>IF(A6333&lt;&gt;"",IFERROR(IF(FIND(" ",G6333)&gt;=1,MID(G6333,FIND(" ",G6333)+1,LEN(G6333)),""),""),"")</f>
        <v/>
      </c>
      <c r="AC6333" s="51">
        <f>IFERROR(VALUE(MID($C6333,1,2)),0)</f>
        <v>0</v>
      </c>
      <c r="AD6333" s="44">
        <f>IFERROR(VALUE(MID($C6333,4,3)),0)</f>
        <v>0</v>
      </c>
      <c r="AE6333" s="51">
        <f>VALUE(RIGHT("00"&amp;AC6333,2)&amp;RIGHT("000"&amp;AD6333,3))</f>
        <v>0</v>
      </c>
    </row>
    <row r="6334" spans="1:31">
      <c r="A6334" s="60" t="str">
        <f>IF(G6334&amp;Q6334&lt;&gt;"",W6334&amp;Q6334,"")</f>
        <v/>
      </c>
      <c r="B6334" s="85" t="str">
        <f>IF(C6334&lt;&gt;"",LEFT(C6334,9),"")</f>
        <v/>
      </c>
      <c r="V6334" s="60" t="str">
        <f>W6334&amp;H6334</f>
        <v/>
      </c>
      <c r="W6334" s="60" t="str">
        <f>_xlfn.LET(_xlpm.TextCell,TEXT(G6334,"###"),IF(_xlpm.TextCell&lt;&gt;"",IF(StyleSpaceSplit,IFERROR(IF(FIND(" ",_xlpm.TextCell)&gt;=1,MID(_xlpm.TextCell,1,FIND(" ",_xlpm.TextCell)-1),_xlpm.TextCell),_xlpm.TextCell),_xlpm.TextCell),""))</f>
        <v/>
      </c>
      <c r="X6334" s="60" t="str">
        <f>IF(A6334&lt;&gt;"",IFERROR(IF(FIND(" ",G6334)&gt;=1,MID(G6334,FIND(" ",G6334)+1,LEN(G6334)),""),""),"")</f>
        <v/>
      </c>
      <c r="AC6334" s="51">
        <f>IFERROR(VALUE(MID($C6334,1,2)),0)</f>
        <v>0</v>
      </c>
      <c r="AD6334" s="44">
        <f>IFERROR(VALUE(MID($C6334,4,3)),0)</f>
        <v>0</v>
      </c>
      <c r="AE6334" s="51">
        <f>VALUE(RIGHT("00"&amp;AC6334,2)&amp;RIGHT("000"&amp;AD6334,3))</f>
        <v>0</v>
      </c>
    </row>
    <row r="6335" spans="1:31">
      <c r="A6335" s="60" t="str">
        <f>IF(G6335&amp;Q6335&lt;&gt;"",W6335&amp;Q6335,"")</f>
        <v/>
      </c>
      <c r="B6335" s="85" t="str">
        <f>IF(C6335&lt;&gt;"",LEFT(C6335,9),"")</f>
        <v/>
      </c>
      <c r="V6335" s="60" t="str">
        <f>W6335&amp;H6335</f>
        <v/>
      </c>
      <c r="W6335" s="60" t="str">
        <f>_xlfn.LET(_xlpm.TextCell,TEXT(G6335,"###"),IF(_xlpm.TextCell&lt;&gt;"",IF(StyleSpaceSplit,IFERROR(IF(FIND(" ",_xlpm.TextCell)&gt;=1,MID(_xlpm.TextCell,1,FIND(" ",_xlpm.TextCell)-1),_xlpm.TextCell),_xlpm.TextCell),_xlpm.TextCell),""))</f>
        <v/>
      </c>
      <c r="X6335" s="60" t="str">
        <f>IF(A6335&lt;&gt;"",IFERROR(IF(FIND(" ",G6335)&gt;=1,MID(G6335,FIND(" ",G6335)+1,LEN(G6335)),""),""),"")</f>
        <v/>
      </c>
      <c r="AC6335" s="51">
        <f>IFERROR(VALUE(MID($C6335,1,2)),0)</f>
        <v>0</v>
      </c>
      <c r="AD6335" s="44">
        <f>IFERROR(VALUE(MID($C6335,4,3)),0)</f>
        <v>0</v>
      </c>
      <c r="AE6335" s="51">
        <f>VALUE(RIGHT("00"&amp;AC6335,2)&amp;RIGHT("000"&amp;AD6335,3))</f>
        <v>0</v>
      </c>
    </row>
    <row r="6336" spans="1:31">
      <c r="A6336" s="60" t="str">
        <f>IF(G6336&amp;Q6336&lt;&gt;"",W6336&amp;Q6336,"")</f>
        <v/>
      </c>
      <c r="B6336" s="85" t="str">
        <f>IF(C6336&lt;&gt;"",LEFT(C6336,9),"")</f>
        <v/>
      </c>
      <c r="V6336" s="60" t="str">
        <f>W6336&amp;H6336</f>
        <v/>
      </c>
      <c r="W6336" s="60" t="str">
        <f>_xlfn.LET(_xlpm.TextCell,TEXT(G6336,"###"),IF(_xlpm.TextCell&lt;&gt;"",IF(StyleSpaceSplit,IFERROR(IF(FIND(" ",_xlpm.TextCell)&gt;=1,MID(_xlpm.TextCell,1,FIND(" ",_xlpm.TextCell)-1),_xlpm.TextCell),_xlpm.TextCell),_xlpm.TextCell),""))</f>
        <v/>
      </c>
      <c r="X6336" s="60" t="str">
        <f>IF(A6336&lt;&gt;"",IFERROR(IF(FIND(" ",G6336)&gt;=1,MID(G6336,FIND(" ",G6336)+1,LEN(G6336)),""),""),"")</f>
        <v/>
      </c>
      <c r="AC6336" s="51">
        <f>IFERROR(VALUE(MID($C6336,1,2)),0)</f>
        <v>0</v>
      </c>
      <c r="AD6336" s="44">
        <f>IFERROR(VALUE(MID($C6336,4,3)),0)</f>
        <v>0</v>
      </c>
      <c r="AE6336" s="51">
        <f>VALUE(RIGHT("00"&amp;AC6336,2)&amp;RIGHT("000"&amp;AD6336,3))</f>
        <v>0</v>
      </c>
    </row>
    <row r="6337" spans="1:31">
      <c r="A6337" s="60" t="str">
        <f>IF(G6337&amp;Q6337&lt;&gt;"",W6337&amp;Q6337,"")</f>
        <v/>
      </c>
      <c r="B6337" s="85" t="str">
        <f>IF(C6337&lt;&gt;"",LEFT(C6337,9),"")</f>
        <v/>
      </c>
      <c r="V6337" s="60" t="str">
        <f>W6337&amp;H6337</f>
        <v/>
      </c>
      <c r="W6337" s="60" t="str">
        <f>_xlfn.LET(_xlpm.TextCell,TEXT(G6337,"###"),IF(_xlpm.TextCell&lt;&gt;"",IF(StyleSpaceSplit,IFERROR(IF(FIND(" ",_xlpm.TextCell)&gt;=1,MID(_xlpm.TextCell,1,FIND(" ",_xlpm.TextCell)-1),_xlpm.TextCell),_xlpm.TextCell),_xlpm.TextCell),""))</f>
        <v/>
      </c>
      <c r="X6337" s="60" t="str">
        <f>IF(A6337&lt;&gt;"",IFERROR(IF(FIND(" ",G6337)&gt;=1,MID(G6337,FIND(" ",G6337)+1,LEN(G6337)),""),""),"")</f>
        <v/>
      </c>
      <c r="AC6337" s="51">
        <f>IFERROR(VALUE(MID($C6337,1,2)),0)</f>
        <v>0</v>
      </c>
      <c r="AD6337" s="44">
        <f>IFERROR(VALUE(MID($C6337,4,3)),0)</f>
        <v>0</v>
      </c>
      <c r="AE6337" s="51">
        <f>VALUE(RIGHT("00"&amp;AC6337,2)&amp;RIGHT("000"&amp;AD6337,3))</f>
        <v>0</v>
      </c>
    </row>
    <row r="6338" spans="1:31">
      <c r="A6338" s="60" t="str">
        <f>IF(G6338&amp;Q6338&lt;&gt;"",W6338&amp;Q6338,"")</f>
        <v/>
      </c>
      <c r="B6338" s="85" t="str">
        <f>IF(C6338&lt;&gt;"",LEFT(C6338,9),"")</f>
        <v/>
      </c>
      <c r="V6338" s="60" t="str">
        <f>W6338&amp;H6338</f>
        <v/>
      </c>
      <c r="W6338" s="60" t="str">
        <f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>IF(A6338&lt;&gt;"",IFERROR(IF(FIND(" ",G6338)&gt;=1,MID(G6338,FIND(" ",G6338)+1,LEN(G6338)),""),""),"")</f>
        <v/>
      </c>
      <c r="AC6338" s="51">
        <f>IFERROR(VALUE(MID($C6338,1,2)),0)</f>
        <v>0</v>
      </c>
      <c r="AD6338" s="44">
        <f>IFERROR(VALUE(MID($C6338,4,3)),0)</f>
        <v>0</v>
      </c>
      <c r="AE6338" s="51">
        <f>VALUE(RIGHT("00"&amp;AC6338,2)&amp;RIGHT("000"&amp;AD6338,3))</f>
        <v>0</v>
      </c>
    </row>
    <row r="6339" spans="1:31">
      <c r="A6339" s="60" t="str">
        <f>IF(G6339&amp;Q6339&lt;&gt;"",W6339&amp;Q6339,"")</f>
        <v/>
      </c>
      <c r="B6339" s="85" t="str">
        <f>IF(C6339&lt;&gt;"",LEFT(C6339,9),"")</f>
        <v/>
      </c>
      <c r="V6339" s="60" t="str">
        <f>W6339&amp;H6339</f>
        <v/>
      </c>
      <c r="W6339" s="60" t="str">
        <f>_xlfn.LET(_xlpm.TextCell,TEXT(G6339,"###"),IF(_xlpm.TextCell&lt;&gt;"",IF(StyleSpaceSplit,IFERROR(IF(FIND(" ",_xlpm.TextCell)&gt;=1,MID(_xlpm.TextCell,1,FIND(" ",_xlpm.TextCell)-1),_xlpm.TextCell),_xlpm.TextCell),_xlpm.TextCell),""))</f>
        <v/>
      </c>
      <c r="X6339" s="60" t="str">
        <f>IF(A6339&lt;&gt;"",IFERROR(IF(FIND(" ",G6339)&gt;=1,MID(G6339,FIND(" ",G6339)+1,LEN(G6339)),""),""),"")</f>
        <v/>
      </c>
      <c r="AC6339" s="51">
        <f>IFERROR(VALUE(MID($C6339,1,2)),0)</f>
        <v>0</v>
      </c>
      <c r="AD6339" s="44">
        <f>IFERROR(VALUE(MID($C6339,4,3)),0)</f>
        <v>0</v>
      </c>
      <c r="AE6339" s="51">
        <f>VALUE(RIGHT("00"&amp;AC6339,2)&amp;RIGHT("000"&amp;AD6339,3))</f>
        <v>0</v>
      </c>
    </row>
    <row r="6340" spans="1:31">
      <c r="A6340" s="60" t="str">
        <f>IF(G6340&amp;Q6340&lt;&gt;"",W6340&amp;Q6340,"")</f>
        <v/>
      </c>
      <c r="B6340" s="85" t="str">
        <f>IF(C6340&lt;&gt;"",LEFT(C6340,9),"")</f>
        <v/>
      </c>
      <c r="V6340" s="60" t="str">
        <f>W6340&amp;H6340</f>
        <v/>
      </c>
      <c r="W6340" s="60" t="str">
        <f>_xlfn.LET(_xlpm.TextCell,TEXT(G6340,"###"),IF(_xlpm.TextCell&lt;&gt;"",IF(StyleSpaceSplit,IFERROR(IF(FIND(" ",_xlpm.TextCell)&gt;=1,MID(_xlpm.TextCell,1,FIND(" ",_xlpm.TextCell)-1),_xlpm.TextCell),_xlpm.TextCell),_xlpm.TextCell),""))</f>
        <v/>
      </c>
      <c r="X6340" s="60" t="str">
        <f>IF(A6340&lt;&gt;"",IFERROR(IF(FIND(" ",G6340)&gt;=1,MID(G6340,FIND(" ",G6340)+1,LEN(G6340)),""),""),"")</f>
        <v/>
      </c>
      <c r="AC6340" s="51">
        <f>IFERROR(VALUE(MID($C6340,1,2)),0)</f>
        <v>0</v>
      </c>
      <c r="AD6340" s="44">
        <f>IFERROR(VALUE(MID($C6340,4,3)),0)</f>
        <v>0</v>
      </c>
      <c r="AE6340" s="51">
        <f>VALUE(RIGHT("00"&amp;AC6340,2)&amp;RIGHT("000"&amp;AD6340,3))</f>
        <v>0</v>
      </c>
    </row>
    <row r="6341" spans="1:31">
      <c r="A6341" s="60" t="str">
        <f>IF(G6341&amp;Q6341&lt;&gt;"",W6341&amp;Q6341,"")</f>
        <v/>
      </c>
      <c r="B6341" s="85" t="str">
        <f>IF(C6341&lt;&gt;"",LEFT(C6341,9),"")</f>
        <v/>
      </c>
      <c r="V6341" s="60" t="str">
        <f>W6341&amp;H6341</f>
        <v/>
      </c>
      <c r="W6341" s="60" t="str">
        <f>_xlfn.LET(_xlpm.TextCell,TEXT(G6341,"###"),IF(_xlpm.TextCell&lt;&gt;"",IF(StyleSpaceSplit,IFERROR(IF(FIND(" ",_xlpm.TextCell)&gt;=1,MID(_xlpm.TextCell,1,FIND(" ",_xlpm.TextCell)-1),_xlpm.TextCell),_xlpm.TextCell),_xlpm.TextCell),""))</f>
        <v/>
      </c>
      <c r="X6341" s="60" t="str">
        <f>IF(A6341&lt;&gt;"",IFERROR(IF(FIND(" ",G6341)&gt;=1,MID(G6341,FIND(" ",G6341)+1,LEN(G6341)),""),""),"")</f>
        <v/>
      </c>
      <c r="AC6341" s="51">
        <f>IFERROR(VALUE(MID($C6341,1,2)),0)</f>
        <v>0</v>
      </c>
      <c r="AD6341" s="44">
        <f>IFERROR(VALUE(MID($C6341,4,3)),0)</f>
        <v>0</v>
      </c>
      <c r="AE6341" s="51">
        <f>VALUE(RIGHT("00"&amp;AC6341,2)&amp;RIGHT("000"&amp;AD6341,3))</f>
        <v>0</v>
      </c>
    </row>
    <row r="6342" spans="1:31">
      <c r="A6342" s="60" t="str">
        <f>IF(G6342&amp;Q6342&lt;&gt;"",W6342&amp;Q6342,"")</f>
        <v/>
      </c>
      <c r="B6342" s="85" t="str">
        <f>IF(C6342&lt;&gt;"",LEFT(C6342,9),"")</f>
        <v/>
      </c>
      <c r="V6342" s="60" t="str">
        <f>W6342&amp;H6342</f>
        <v/>
      </c>
      <c r="W6342" s="60" t="str">
        <f>_xlfn.LET(_xlpm.TextCell,TEXT(G6342,"###"),IF(_xlpm.TextCell&lt;&gt;"",IF(StyleSpaceSplit,IFERROR(IF(FIND(" ",_xlpm.TextCell)&gt;=1,MID(_xlpm.TextCell,1,FIND(" ",_xlpm.TextCell)-1),_xlpm.TextCell),_xlpm.TextCell),_xlpm.TextCell),""))</f>
        <v/>
      </c>
      <c r="X6342" s="60" t="str">
        <f>IF(A6342&lt;&gt;"",IFERROR(IF(FIND(" ",G6342)&gt;=1,MID(G6342,FIND(" ",G6342)+1,LEN(G6342)),""),""),"")</f>
        <v/>
      </c>
      <c r="AC6342" s="51">
        <f>IFERROR(VALUE(MID($C6342,1,2)),0)</f>
        <v>0</v>
      </c>
      <c r="AD6342" s="44">
        <f>IFERROR(VALUE(MID($C6342,4,3)),0)</f>
        <v>0</v>
      </c>
      <c r="AE6342" s="51">
        <f>VALUE(RIGHT("00"&amp;AC6342,2)&amp;RIGHT("000"&amp;AD6342,3))</f>
        <v>0</v>
      </c>
    </row>
    <row r="6343" spans="1:31">
      <c r="A6343" s="60" t="str">
        <f>IF(G6343&amp;Q6343&lt;&gt;"",W6343&amp;Q6343,"")</f>
        <v/>
      </c>
      <c r="B6343" s="85" t="str">
        <f>IF(C6343&lt;&gt;"",LEFT(C6343,9),"")</f>
        <v/>
      </c>
      <c r="V6343" s="60" t="str">
        <f>W6343&amp;H6343</f>
        <v/>
      </c>
      <c r="W6343" s="60" t="str">
        <f>_xlfn.LET(_xlpm.TextCell,TEXT(G6343,"###"),IF(_xlpm.TextCell&lt;&gt;"",IF(StyleSpaceSplit,IFERROR(IF(FIND(" ",_xlpm.TextCell)&gt;=1,MID(_xlpm.TextCell,1,FIND(" ",_xlpm.TextCell)-1),_xlpm.TextCell),_xlpm.TextCell),_xlpm.TextCell),""))</f>
        <v/>
      </c>
      <c r="X6343" s="60" t="str">
        <f>IF(A6343&lt;&gt;"",IFERROR(IF(FIND(" ",G6343)&gt;=1,MID(G6343,FIND(" ",G6343)+1,LEN(G6343)),""),""),"")</f>
        <v/>
      </c>
      <c r="AC6343" s="51">
        <f>IFERROR(VALUE(MID($C6343,1,2)),0)</f>
        <v>0</v>
      </c>
      <c r="AD6343" s="44">
        <f>IFERROR(VALUE(MID($C6343,4,3)),0)</f>
        <v>0</v>
      </c>
      <c r="AE6343" s="51">
        <f>VALUE(RIGHT("00"&amp;AC6343,2)&amp;RIGHT("000"&amp;AD6343,3))</f>
        <v>0</v>
      </c>
    </row>
    <row r="6344" spans="1:31">
      <c r="A6344" s="60" t="str">
        <f>IF(G6344&amp;Q6344&lt;&gt;"",W6344&amp;Q6344,"")</f>
        <v/>
      </c>
      <c r="B6344" s="85" t="str">
        <f>IF(C6344&lt;&gt;"",LEFT(C6344,9),"")</f>
        <v/>
      </c>
      <c r="V6344" s="60" t="str">
        <f>W6344&amp;H6344</f>
        <v/>
      </c>
      <c r="W6344" s="60" t="str">
        <f>_xlfn.LET(_xlpm.TextCell,TEXT(G6344,"###"),IF(_xlpm.TextCell&lt;&gt;"",IF(StyleSpaceSplit,IFERROR(IF(FIND(" ",_xlpm.TextCell)&gt;=1,MID(_xlpm.TextCell,1,FIND(" ",_xlpm.TextCell)-1),_xlpm.TextCell),_xlpm.TextCell),_xlpm.TextCell),""))</f>
        <v/>
      </c>
      <c r="X6344" s="60" t="str">
        <f>IF(A6344&lt;&gt;"",IFERROR(IF(FIND(" ",G6344)&gt;=1,MID(G6344,FIND(" ",G6344)+1,LEN(G6344)),""),""),"")</f>
        <v/>
      </c>
      <c r="AC6344" s="51">
        <f>IFERROR(VALUE(MID($C6344,1,2)),0)</f>
        <v>0</v>
      </c>
      <c r="AD6344" s="44">
        <f>IFERROR(VALUE(MID($C6344,4,3)),0)</f>
        <v>0</v>
      </c>
      <c r="AE6344" s="51">
        <f>VALUE(RIGHT("00"&amp;AC6344,2)&amp;RIGHT("000"&amp;AD6344,3))</f>
        <v>0</v>
      </c>
    </row>
    <row r="6345" spans="1:31">
      <c r="A6345" s="60" t="str">
        <f>IF(G6345&amp;Q6345&lt;&gt;"",W6345&amp;Q6345,"")</f>
        <v/>
      </c>
      <c r="B6345" s="85" t="str">
        <f>IF(C6345&lt;&gt;"",LEFT(C6345,9),"")</f>
        <v/>
      </c>
      <c r="V6345" s="60" t="str">
        <f>W6345&amp;H6345</f>
        <v/>
      </c>
      <c r="W6345" s="60" t="str">
        <f>_xlfn.LET(_xlpm.TextCell,TEXT(G6345,"###"),IF(_xlpm.TextCell&lt;&gt;"",IF(StyleSpaceSplit,IFERROR(IF(FIND(" ",_xlpm.TextCell)&gt;=1,MID(_xlpm.TextCell,1,FIND(" ",_xlpm.TextCell)-1),_xlpm.TextCell),_xlpm.TextCell),_xlpm.TextCell),""))</f>
        <v/>
      </c>
      <c r="X6345" s="60" t="str">
        <f>IF(A6345&lt;&gt;"",IFERROR(IF(FIND(" ",G6345)&gt;=1,MID(G6345,FIND(" ",G6345)+1,LEN(G6345)),""),""),"")</f>
        <v/>
      </c>
      <c r="AC6345" s="51">
        <f>IFERROR(VALUE(MID($C6345,1,2)),0)</f>
        <v>0</v>
      </c>
      <c r="AD6345" s="44">
        <f>IFERROR(VALUE(MID($C6345,4,3)),0)</f>
        <v>0</v>
      </c>
      <c r="AE6345" s="51">
        <f>VALUE(RIGHT("00"&amp;AC6345,2)&amp;RIGHT("000"&amp;AD6345,3))</f>
        <v>0</v>
      </c>
    </row>
    <row r="6346" spans="1:31">
      <c r="A6346" s="60" t="str">
        <f>IF(G6346&amp;Q6346&lt;&gt;"",W6346&amp;Q6346,"")</f>
        <v/>
      </c>
      <c r="B6346" s="85" t="str">
        <f>IF(C6346&lt;&gt;"",LEFT(C6346,9),"")</f>
        <v/>
      </c>
      <c r="V6346" s="60" t="str">
        <f>W6346&amp;H6346</f>
        <v/>
      </c>
      <c r="W6346" s="60" t="str">
        <f>_xlfn.LET(_xlpm.TextCell,TEXT(G6346,"###"),IF(_xlpm.TextCell&lt;&gt;"",IF(StyleSpaceSplit,IFERROR(IF(FIND(" ",_xlpm.TextCell)&gt;=1,MID(_xlpm.TextCell,1,FIND(" ",_xlpm.TextCell)-1),_xlpm.TextCell),_xlpm.TextCell),_xlpm.TextCell),""))</f>
        <v/>
      </c>
      <c r="X6346" s="60" t="str">
        <f>IF(A6346&lt;&gt;"",IFERROR(IF(FIND(" ",G6346)&gt;=1,MID(G6346,FIND(" ",G6346)+1,LEN(G6346)),""),""),"")</f>
        <v/>
      </c>
      <c r="AC6346" s="51">
        <f>IFERROR(VALUE(MID($C6346,1,2)),0)</f>
        <v>0</v>
      </c>
      <c r="AD6346" s="44">
        <f>IFERROR(VALUE(MID($C6346,4,3)),0)</f>
        <v>0</v>
      </c>
      <c r="AE6346" s="51">
        <f>VALUE(RIGHT("00"&amp;AC6346,2)&amp;RIGHT("000"&amp;AD6346,3))</f>
        <v>0</v>
      </c>
    </row>
    <row r="6347" spans="1:31">
      <c r="A6347" s="60" t="str">
        <f>IF(G6347&amp;Q6347&lt;&gt;"",W6347&amp;Q6347,"")</f>
        <v/>
      </c>
      <c r="B6347" s="85" t="str">
        <f>IF(C6347&lt;&gt;"",LEFT(C6347,9),"")</f>
        <v/>
      </c>
      <c r="V6347" s="60" t="str">
        <f>W6347&amp;H6347</f>
        <v/>
      </c>
      <c r="W6347" s="60" t="str">
        <f>_xlfn.LET(_xlpm.TextCell,TEXT(G6347,"###"),IF(_xlpm.TextCell&lt;&gt;"",IF(StyleSpaceSplit,IFERROR(IF(FIND(" ",_xlpm.TextCell)&gt;=1,MID(_xlpm.TextCell,1,FIND(" ",_xlpm.TextCell)-1),_xlpm.TextCell),_xlpm.TextCell),_xlpm.TextCell),""))</f>
        <v/>
      </c>
      <c r="X6347" s="60" t="str">
        <f>IF(A6347&lt;&gt;"",IFERROR(IF(FIND(" ",G6347)&gt;=1,MID(G6347,FIND(" ",G6347)+1,LEN(G6347)),""),""),"")</f>
        <v/>
      </c>
      <c r="AC6347" s="51">
        <f>IFERROR(VALUE(MID($C6347,1,2)),0)</f>
        <v>0</v>
      </c>
      <c r="AD6347" s="44">
        <f>IFERROR(VALUE(MID($C6347,4,3)),0)</f>
        <v>0</v>
      </c>
      <c r="AE6347" s="51">
        <f>VALUE(RIGHT("00"&amp;AC6347,2)&amp;RIGHT("000"&amp;AD6347,3))</f>
        <v>0</v>
      </c>
    </row>
    <row r="6348" spans="1:31">
      <c r="A6348" s="60" t="str">
        <f>IF(G6348&amp;Q6348&lt;&gt;"",W6348&amp;Q6348,"")</f>
        <v/>
      </c>
      <c r="B6348" s="85" t="str">
        <f>IF(C6348&lt;&gt;"",LEFT(C6348,9),"")</f>
        <v/>
      </c>
      <c r="V6348" s="60" t="str">
        <f>W6348&amp;H6348</f>
        <v/>
      </c>
      <c r="W6348" s="60" t="str">
        <f>_xlfn.LET(_xlpm.TextCell,TEXT(G6348,"###"),IF(_xlpm.TextCell&lt;&gt;"",IF(StyleSpaceSplit,IFERROR(IF(FIND(" ",_xlpm.TextCell)&gt;=1,MID(_xlpm.TextCell,1,FIND(" ",_xlpm.TextCell)-1),_xlpm.TextCell),_xlpm.TextCell),_xlpm.TextCell),""))</f>
        <v/>
      </c>
      <c r="X6348" s="60" t="str">
        <f>IF(A6348&lt;&gt;"",IFERROR(IF(FIND(" ",G6348)&gt;=1,MID(G6348,FIND(" ",G6348)+1,LEN(G6348)),""),""),"")</f>
        <v/>
      </c>
      <c r="AC6348" s="51">
        <f>IFERROR(VALUE(MID($C6348,1,2)),0)</f>
        <v>0</v>
      </c>
      <c r="AD6348" s="44">
        <f>IFERROR(VALUE(MID($C6348,4,3)),0)</f>
        <v>0</v>
      </c>
      <c r="AE6348" s="51">
        <f>VALUE(RIGHT("00"&amp;AC6348,2)&amp;RIGHT("000"&amp;AD6348,3))</f>
        <v>0</v>
      </c>
    </row>
    <row r="6349" spans="1:31">
      <c r="A6349" s="60" t="str">
        <f>IF(G6349&amp;Q6349&lt;&gt;"",W6349&amp;Q6349,"")</f>
        <v/>
      </c>
      <c r="B6349" s="85" t="str">
        <f>IF(C6349&lt;&gt;"",LEFT(C6349,9),"")</f>
        <v/>
      </c>
      <c r="V6349" s="60" t="str">
        <f>W6349&amp;H6349</f>
        <v/>
      </c>
      <c r="W6349" s="60" t="str">
        <f>_xlfn.LET(_xlpm.TextCell,TEXT(G6349,"###"),IF(_xlpm.TextCell&lt;&gt;"",IF(StyleSpaceSplit,IFERROR(IF(FIND(" ",_xlpm.TextCell)&gt;=1,MID(_xlpm.TextCell,1,FIND(" ",_xlpm.TextCell)-1),_xlpm.TextCell),_xlpm.TextCell),_xlpm.TextCell),""))</f>
        <v/>
      </c>
      <c r="X6349" s="60" t="str">
        <f>IF(A6349&lt;&gt;"",IFERROR(IF(FIND(" ",G6349)&gt;=1,MID(G6349,FIND(" ",G6349)+1,LEN(G6349)),""),""),"")</f>
        <v/>
      </c>
      <c r="AC6349" s="51">
        <f>IFERROR(VALUE(MID($C6349,1,2)),0)</f>
        <v>0</v>
      </c>
      <c r="AD6349" s="44">
        <f>IFERROR(VALUE(MID($C6349,4,3)),0)</f>
        <v>0</v>
      </c>
      <c r="AE6349" s="51">
        <f>VALUE(RIGHT("00"&amp;AC6349,2)&amp;RIGHT("000"&amp;AD6349,3))</f>
        <v>0</v>
      </c>
    </row>
    <row r="6350" spans="1:31">
      <c r="A6350" s="60" t="str">
        <f>IF(G6350&amp;Q6350&lt;&gt;"",W6350&amp;Q6350,"")</f>
        <v/>
      </c>
      <c r="B6350" s="85" t="str">
        <f>IF(C6350&lt;&gt;"",LEFT(C6350,9),"")</f>
        <v/>
      </c>
      <c r="V6350" s="60" t="str">
        <f>W6350&amp;H6350</f>
        <v/>
      </c>
      <c r="W6350" s="60" t="str">
        <f>_xlfn.LET(_xlpm.TextCell,TEXT(G6350,"###"),IF(_xlpm.TextCell&lt;&gt;"",IF(StyleSpaceSplit,IFERROR(IF(FIND(" ",_xlpm.TextCell)&gt;=1,MID(_xlpm.TextCell,1,FIND(" ",_xlpm.TextCell)-1),_xlpm.TextCell),_xlpm.TextCell),_xlpm.TextCell),""))</f>
        <v/>
      </c>
      <c r="X6350" s="60" t="str">
        <f>IF(A6350&lt;&gt;"",IFERROR(IF(FIND(" ",G6350)&gt;=1,MID(G6350,FIND(" ",G6350)+1,LEN(G6350)),""),""),"")</f>
        <v/>
      </c>
      <c r="AC6350" s="51">
        <f>IFERROR(VALUE(MID($C6350,1,2)),0)</f>
        <v>0</v>
      </c>
      <c r="AD6350" s="44">
        <f>IFERROR(VALUE(MID($C6350,4,3)),0)</f>
        <v>0</v>
      </c>
      <c r="AE6350" s="51">
        <f>VALUE(RIGHT("00"&amp;AC6350,2)&amp;RIGHT("000"&amp;AD6350,3))</f>
        <v>0</v>
      </c>
    </row>
    <row r="6351" spans="1:31">
      <c r="A6351" s="60" t="str">
        <f>IF(G6351&amp;Q6351&lt;&gt;"",W6351&amp;Q6351,"")</f>
        <v/>
      </c>
      <c r="B6351" s="85" t="str">
        <f>IF(C6351&lt;&gt;"",LEFT(C6351,9),"")</f>
        <v/>
      </c>
      <c r="V6351" s="60" t="str">
        <f>W6351&amp;H6351</f>
        <v/>
      </c>
      <c r="W6351" s="60" t="str">
        <f>_xlfn.LET(_xlpm.TextCell,TEXT(G6351,"###"),IF(_xlpm.TextCell&lt;&gt;"",IF(StyleSpaceSplit,IFERROR(IF(FIND(" ",_xlpm.TextCell)&gt;=1,MID(_xlpm.TextCell,1,FIND(" ",_xlpm.TextCell)-1),_xlpm.TextCell),_xlpm.TextCell),_xlpm.TextCell),""))</f>
        <v/>
      </c>
      <c r="X6351" s="60" t="str">
        <f>IF(A6351&lt;&gt;"",IFERROR(IF(FIND(" ",G6351)&gt;=1,MID(G6351,FIND(" ",G6351)+1,LEN(G6351)),""),""),"")</f>
        <v/>
      </c>
      <c r="AC6351" s="51">
        <f>IFERROR(VALUE(MID($C6351,1,2)),0)</f>
        <v>0</v>
      </c>
      <c r="AD6351" s="44">
        <f>IFERROR(VALUE(MID($C6351,4,3)),0)</f>
        <v>0</v>
      </c>
      <c r="AE6351" s="51">
        <f>VALUE(RIGHT("00"&amp;AC6351,2)&amp;RIGHT("000"&amp;AD6351,3))</f>
        <v>0</v>
      </c>
    </row>
    <row r="6352" spans="1:31">
      <c r="A6352" s="60" t="str">
        <f>IF(G6352&amp;Q6352&lt;&gt;"",W6352&amp;Q6352,"")</f>
        <v/>
      </c>
      <c r="B6352" s="85" t="str">
        <f>IF(C6352&lt;&gt;"",LEFT(C6352,9),"")</f>
        <v/>
      </c>
      <c r="V6352" s="60" t="str">
        <f>W6352&amp;H6352</f>
        <v/>
      </c>
      <c r="W6352" s="60" t="str">
        <f>_xlfn.LET(_xlpm.TextCell,TEXT(G6352,"###"),IF(_xlpm.TextCell&lt;&gt;"",IF(StyleSpaceSplit,IFERROR(IF(FIND(" ",_xlpm.TextCell)&gt;=1,MID(_xlpm.TextCell,1,FIND(" ",_xlpm.TextCell)-1),_xlpm.TextCell),_xlpm.TextCell),_xlpm.TextCell),""))</f>
        <v/>
      </c>
      <c r="X6352" s="60" t="str">
        <f>IF(A6352&lt;&gt;"",IFERROR(IF(FIND(" ",G6352)&gt;=1,MID(G6352,FIND(" ",G6352)+1,LEN(G6352)),""),""),"")</f>
        <v/>
      </c>
      <c r="AC6352" s="51">
        <f>IFERROR(VALUE(MID($C6352,1,2)),0)</f>
        <v>0</v>
      </c>
      <c r="AD6352" s="44">
        <f>IFERROR(VALUE(MID($C6352,4,3)),0)</f>
        <v>0</v>
      </c>
      <c r="AE6352" s="51">
        <f>VALUE(RIGHT("00"&amp;AC6352,2)&amp;RIGHT("000"&amp;AD6352,3))</f>
        <v>0</v>
      </c>
    </row>
    <row r="6353" spans="1:31">
      <c r="A6353" s="60" t="str">
        <f>IF(G6353&amp;Q6353&lt;&gt;"",W6353&amp;Q6353,"")</f>
        <v/>
      </c>
      <c r="B6353" s="85" t="str">
        <f>IF(C6353&lt;&gt;"",LEFT(C6353,9),"")</f>
        <v/>
      </c>
      <c r="V6353" s="60" t="str">
        <f>W6353&amp;H6353</f>
        <v/>
      </c>
      <c r="W6353" s="60" t="str">
        <f>_xlfn.LET(_xlpm.TextCell,TEXT(G6353,"###"),IF(_xlpm.TextCell&lt;&gt;"",IF(StyleSpaceSplit,IFERROR(IF(FIND(" ",_xlpm.TextCell)&gt;=1,MID(_xlpm.TextCell,1,FIND(" ",_xlpm.TextCell)-1),_xlpm.TextCell),_xlpm.TextCell),_xlpm.TextCell),""))</f>
        <v/>
      </c>
      <c r="X6353" s="60" t="str">
        <f>IF(A6353&lt;&gt;"",IFERROR(IF(FIND(" ",G6353)&gt;=1,MID(G6353,FIND(" ",G6353)+1,LEN(G6353)),""),""),"")</f>
        <v/>
      </c>
      <c r="AC6353" s="51">
        <f>IFERROR(VALUE(MID($C6353,1,2)),0)</f>
        <v>0</v>
      </c>
      <c r="AD6353" s="44">
        <f>IFERROR(VALUE(MID($C6353,4,3)),0)</f>
        <v>0</v>
      </c>
      <c r="AE6353" s="51">
        <f>VALUE(RIGHT("00"&amp;AC6353,2)&amp;RIGHT("000"&amp;AD6353,3))</f>
        <v>0</v>
      </c>
    </row>
    <row r="6354" spans="1:31">
      <c r="A6354" s="60" t="str">
        <f>IF(G6354&amp;Q6354&lt;&gt;"",W6354&amp;Q6354,"")</f>
        <v/>
      </c>
      <c r="B6354" s="85" t="str">
        <f>IF(C6354&lt;&gt;"",LEFT(C6354,9),"")</f>
        <v/>
      </c>
      <c r="V6354" s="60" t="str">
        <f>W6354&amp;H6354</f>
        <v/>
      </c>
      <c r="W6354" s="60" t="str">
        <f>_xlfn.LET(_xlpm.TextCell,TEXT(G6354,"###"),IF(_xlpm.TextCell&lt;&gt;"",IF(StyleSpaceSplit,IFERROR(IF(FIND(" ",_xlpm.TextCell)&gt;=1,MID(_xlpm.TextCell,1,FIND(" ",_xlpm.TextCell)-1),_xlpm.TextCell),_xlpm.TextCell),_xlpm.TextCell),""))</f>
        <v/>
      </c>
      <c r="X6354" s="60" t="str">
        <f>IF(A6354&lt;&gt;"",IFERROR(IF(FIND(" ",G6354)&gt;=1,MID(G6354,FIND(" ",G6354)+1,LEN(G6354)),""),""),"")</f>
        <v/>
      </c>
      <c r="AC6354" s="51">
        <f>IFERROR(VALUE(MID($C6354,1,2)),0)</f>
        <v>0</v>
      </c>
      <c r="AD6354" s="44">
        <f>IFERROR(VALUE(MID($C6354,4,3)),0)</f>
        <v>0</v>
      </c>
      <c r="AE6354" s="51">
        <f>VALUE(RIGHT("00"&amp;AC6354,2)&amp;RIGHT("000"&amp;AD6354,3))</f>
        <v>0</v>
      </c>
    </row>
    <row r="6355" spans="1:31">
      <c r="A6355" s="60" t="str">
        <f>IF(G6355&amp;Q6355&lt;&gt;"",W6355&amp;Q6355,"")</f>
        <v/>
      </c>
      <c r="B6355" s="85" t="str">
        <f>IF(C6355&lt;&gt;"",LEFT(C6355,9),"")</f>
        <v/>
      </c>
      <c r="V6355" s="60" t="str">
        <f>W6355&amp;H6355</f>
        <v/>
      </c>
      <c r="W6355" s="60" t="str">
        <f>_xlfn.LET(_xlpm.TextCell,TEXT(G6355,"###"),IF(_xlpm.TextCell&lt;&gt;"",IF(StyleSpaceSplit,IFERROR(IF(FIND(" ",_xlpm.TextCell)&gt;=1,MID(_xlpm.TextCell,1,FIND(" ",_xlpm.TextCell)-1),_xlpm.TextCell),_xlpm.TextCell),_xlpm.TextCell),""))</f>
        <v/>
      </c>
      <c r="X6355" s="60" t="str">
        <f>IF(A6355&lt;&gt;"",IFERROR(IF(FIND(" ",G6355)&gt;=1,MID(G6355,FIND(" ",G6355)+1,LEN(G6355)),""),""),"")</f>
        <v/>
      </c>
      <c r="AC6355" s="51">
        <f>IFERROR(VALUE(MID($C6355,1,2)),0)</f>
        <v>0</v>
      </c>
      <c r="AD6355" s="44">
        <f>IFERROR(VALUE(MID($C6355,4,3)),0)</f>
        <v>0</v>
      </c>
      <c r="AE6355" s="51">
        <f>VALUE(RIGHT("00"&amp;AC6355,2)&amp;RIGHT("000"&amp;AD6355,3))</f>
        <v>0</v>
      </c>
    </row>
    <row r="6356" spans="1:31">
      <c r="A6356" s="60" t="str">
        <f>IF(G6356&amp;Q6356&lt;&gt;"",W6356&amp;Q6356,"")</f>
        <v/>
      </c>
      <c r="B6356" s="85" t="str">
        <f>IF(C6356&lt;&gt;"",LEFT(C6356,9),"")</f>
        <v/>
      </c>
      <c r="V6356" s="60" t="str">
        <f>W6356&amp;H6356</f>
        <v/>
      </c>
      <c r="W6356" s="60" t="str">
        <f>_xlfn.LET(_xlpm.TextCell,TEXT(G6356,"###"),IF(_xlpm.TextCell&lt;&gt;"",IF(StyleSpaceSplit,IFERROR(IF(FIND(" ",_xlpm.TextCell)&gt;=1,MID(_xlpm.TextCell,1,FIND(" ",_xlpm.TextCell)-1),_xlpm.TextCell),_xlpm.TextCell),_xlpm.TextCell),""))</f>
        <v/>
      </c>
      <c r="X6356" s="60" t="str">
        <f>IF(A6356&lt;&gt;"",IFERROR(IF(FIND(" ",G6356)&gt;=1,MID(G6356,FIND(" ",G6356)+1,LEN(G6356)),""),""),"")</f>
        <v/>
      </c>
      <c r="AC6356" s="51">
        <f>IFERROR(VALUE(MID($C6356,1,2)),0)</f>
        <v>0</v>
      </c>
      <c r="AD6356" s="44">
        <f>IFERROR(VALUE(MID($C6356,4,3)),0)</f>
        <v>0</v>
      </c>
      <c r="AE6356" s="51">
        <f>VALUE(RIGHT("00"&amp;AC6356,2)&amp;RIGHT("000"&amp;AD6356,3))</f>
        <v>0</v>
      </c>
    </row>
    <row r="6357" spans="1:31">
      <c r="A6357" s="60" t="str">
        <f>IF(G6357&amp;Q6357&lt;&gt;"",W6357&amp;Q6357,"")</f>
        <v/>
      </c>
      <c r="B6357" s="85" t="str">
        <f>IF(C6357&lt;&gt;"",LEFT(C6357,9),"")</f>
        <v/>
      </c>
      <c r="V6357" s="60" t="str">
        <f>W6357&amp;H6357</f>
        <v/>
      </c>
      <c r="W6357" s="60" t="str">
        <f>_xlfn.LET(_xlpm.TextCell,TEXT(G6357,"###"),IF(_xlpm.TextCell&lt;&gt;"",IF(StyleSpaceSplit,IFERROR(IF(FIND(" ",_xlpm.TextCell)&gt;=1,MID(_xlpm.TextCell,1,FIND(" ",_xlpm.TextCell)-1),_xlpm.TextCell),_xlpm.TextCell),_xlpm.TextCell),""))</f>
        <v/>
      </c>
      <c r="X6357" s="60" t="str">
        <f>IF(A6357&lt;&gt;"",IFERROR(IF(FIND(" ",G6357)&gt;=1,MID(G6357,FIND(" ",G6357)+1,LEN(G6357)),""),""),"")</f>
        <v/>
      </c>
      <c r="AC6357" s="51">
        <f>IFERROR(VALUE(MID($C6357,1,2)),0)</f>
        <v>0</v>
      </c>
      <c r="AD6357" s="44">
        <f>IFERROR(VALUE(MID($C6357,4,3)),0)</f>
        <v>0</v>
      </c>
      <c r="AE6357" s="51">
        <f>VALUE(RIGHT("00"&amp;AC6357,2)&amp;RIGHT("000"&amp;AD6357,3))</f>
        <v>0</v>
      </c>
    </row>
    <row r="6358" spans="1:31">
      <c r="A6358" s="60" t="str">
        <f>IF(G6358&amp;Q6358&lt;&gt;"",W6358&amp;Q6358,"")</f>
        <v/>
      </c>
      <c r="B6358" s="85" t="str">
        <f>IF(C6358&lt;&gt;"",LEFT(C6358,9),"")</f>
        <v/>
      </c>
      <c r="V6358" s="60" t="str">
        <f>W6358&amp;H6358</f>
        <v/>
      </c>
      <c r="W6358" s="60" t="str">
        <f>_xlfn.LET(_xlpm.TextCell,TEXT(G6358,"###"),IF(_xlpm.TextCell&lt;&gt;"",IF(StyleSpaceSplit,IFERROR(IF(FIND(" ",_xlpm.TextCell)&gt;=1,MID(_xlpm.TextCell,1,FIND(" ",_xlpm.TextCell)-1),_xlpm.TextCell),_xlpm.TextCell),_xlpm.TextCell),""))</f>
        <v/>
      </c>
      <c r="X6358" s="60" t="str">
        <f>IF(A6358&lt;&gt;"",IFERROR(IF(FIND(" ",G6358)&gt;=1,MID(G6358,FIND(" ",G6358)+1,LEN(G6358)),""),""),"")</f>
        <v/>
      </c>
      <c r="AC6358" s="51">
        <f>IFERROR(VALUE(MID($C6358,1,2)),0)</f>
        <v>0</v>
      </c>
      <c r="AD6358" s="44">
        <f>IFERROR(VALUE(MID($C6358,4,3)),0)</f>
        <v>0</v>
      </c>
      <c r="AE6358" s="51">
        <f>VALUE(RIGHT("00"&amp;AC6358,2)&amp;RIGHT("000"&amp;AD6358,3))</f>
        <v>0</v>
      </c>
    </row>
    <row r="6359" spans="1:31">
      <c r="A6359" s="60" t="str">
        <f>IF(G6359&amp;Q6359&lt;&gt;"",W6359&amp;Q6359,"")</f>
        <v/>
      </c>
      <c r="B6359" s="85" t="str">
        <f>IF(C6359&lt;&gt;"",LEFT(C6359,9),"")</f>
        <v/>
      </c>
      <c r="V6359" s="60" t="str">
        <f>W6359&amp;H6359</f>
        <v/>
      </c>
      <c r="W6359" s="60" t="str">
        <f>_xlfn.LET(_xlpm.TextCell,TEXT(G6359,"###"),IF(_xlpm.TextCell&lt;&gt;"",IF(StyleSpaceSplit,IFERROR(IF(FIND(" ",_xlpm.TextCell)&gt;=1,MID(_xlpm.TextCell,1,FIND(" ",_xlpm.TextCell)-1),_xlpm.TextCell),_xlpm.TextCell),_xlpm.TextCell),""))</f>
        <v/>
      </c>
      <c r="X6359" s="60" t="str">
        <f>IF(A6359&lt;&gt;"",IFERROR(IF(FIND(" ",G6359)&gt;=1,MID(G6359,FIND(" ",G6359)+1,LEN(G6359)),""),""),"")</f>
        <v/>
      </c>
      <c r="AC6359" s="51">
        <f>IFERROR(VALUE(MID($C6359,1,2)),0)</f>
        <v>0</v>
      </c>
      <c r="AD6359" s="44">
        <f>IFERROR(VALUE(MID($C6359,4,3)),0)</f>
        <v>0</v>
      </c>
      <c r="AE6359" s="51">
        <f>VALUE(RIGHT("00"&amp;AC6359,2)&amp;RIGHT("000"&amp;AD6359,3))</f>
        <v>0</v>
      </c>
    </row>
    <row r="6360" spans="1:31">
      <c r="A6360" s="60" t="str">
        <f>IF(G6360&amp;Q6360&lt;&gt;"",W6360&amp;Q6360,"")</f>
        <v/>
      </c>
      <c r="B6360" s="85" t="str">
        <f>IF(C6360&lt;&gt;"",LEFT(C6360,9),"")</f>
        <v/>
      </c>
      <c r="V6360" s="60" t="str">
        <f>W6360&amp;H6360</f>
        <v/>
      </c>
      <c r="W6360" s="60" t="str">
        <f>_xlfn.LET(_xlpm.TextCell,TEXT(G6360,"###"),IF(_xlpm.TextCell&lt;&gt;"",IF(StyleSpaceSplit,IFERROR(IF(FIND(" ",_xlpm.TextCell)&gt;=1,MID(_xlpm.TextCell,1,FIND(" ",_xlpm.TextCell)-1),_xlpm.TextCell),_xlpm.TextCell),_xlpm.TextCell),""))</f>
        <v/>
      </c>
      <c r="X6360" s="60" t="str">
        <f>IF(A6360&lt;&gt;"",IFERROR(IF(FIND(" ",G6360)&gt;=1,MID(G6360,FIND(" ",G6360)+1,LEN(G6360)),""),""),"")</f>
        <v/>
      </c>
      <c r="AC6360" s="51">
        <f>IFERROR(VALUE(MID($C6360,1,2)),0)</f>
        <v>0</v>
      </c>
      <c r="AD6360" s="44">
        <f>IFERROR(VALUE(MID($C6360,4,3)),0)</f>
        <v>0</v>
      </c>
      <c r="AE6360" s="51">
        <f>VALUE(RIGHT("00"&amp;AC6360,2)&amp;RIGHT("000"&amp;AD6360,3))</f>
        <v>0</v>
      </c>
    </row>
    <row r="6361" spans="1:31">
      <c r="A6361" s="60" t="str">
        <f>IF(G6361&amp;Q6361&lt;&gt;"",W6361&amp;Q6361,"")</f>
        <v/>
      </c>
      <c r="B6361" s="85" t="str">
        <f>IF(C6361&lt;&gt;"",LEFT(C6361,9),"")</f>
        <v/>
      </c>
      <c r="V6361" s="60" t="str">
        <f>W6361&amp;H6361</f>
        <v/>
      </c>
      <c r="W6361" s="60" t="str">
        <f>_xlfn.LET(_xlpm.TextCell,TEXT(G6361,"###"),IF(_xlpm.TextCell&lt;&gt;"",IF(StyleSpaceSplit,IFERROR(IF(FIND(" ",_xlpm.TextCell)&gt;=1,MID(_xlpm.TextCell,1,FIND(" ",_xlpm.TextCell)-1),_xlpm.TextCell),_xlpm.TextCell),_xlpm.TextCell),""))</f>
        <v/>
      </c>
      <c r="X6361" s="60" t="str">
        <f>IF(A6361&lt;&gt;"",IFERROR(IF(FIND(" ",G6361)&gt;=1,MID(G6361,FIND(" ",G6361)+1,LEN(G6361)),""),""),"")</f>
        <v/>
      </c>
      <c r="AC6361" s="51">
        <f>IFERROR(VALUE(MID($C6361,1,2)),0)</f>
        <v>0</v>
      </c>
      <c r="AD6361" s="44">
        <f>IFERROR(VALUE(MID($C6361,4,3)),0)</f>
        <v>0</v>
      </c>
      <c r="AE6361" s="51">
        <f>VALUE(RIGHT("00"&amp;AC6361,2)&amp;RIGHT("000"&amp;AD6361,3))</f>
        <v>0</v>
      </c>
    </row>
    <row r="6362" spans="1:31">
      <c r="A6362" s="60" t="str">
        <f>IF(G6362&amp;Q6362&lt;&gt;"",W6362&amp;Q6362,"")</f>
        <v/>
      </c>
      <c r="B6362" s="85" t="str">
        <f>IF(C6362&lt;&gt;"",LEFT(C6362,9),"")</f>
        <v/>
      </c>
      <c r="V6362" s="60" t="str">
        <f>W6362&amp;H6362</f>
        <v/>
      </c>
      <c r="W6362" s="60" t="str">
        <f>_xlfn.LET(_xlpm.TextCell,TEXT(G6362,"###"),IF(_xlpm.TextCell&lt;&gt;"",IF(StyleSpaceSplit,IFERROR(IF(FIND(" ",_xlpm.TextCell)&gt;=1,MID(_xlpm.TextCell,1,FIND(" ",_xlpm.TextCell)-1),_xlpm.TextCell),_xlpm.TextCell),_xlpm.TextCell),""))</f>
        <v/>
      </c>
      <c r="X6362" s="60" t="str">
        <f>IF(A6362&lt;&gt;"",IFERROR(IF(FIND(" ",G6362)&gt;=1,MID(G6362,FIND(" ",G6362)+1,LEN(G6362)),""),""),"")</f>
        <v/>
      </c>
      <c r="AC6362" s="51">
        <f>IFERROR(VALUE(MID($C6362,1,2)),0)</f>
        <v>0</v>
      </c>
      <c r="AD6362" s="44">
        <f>IFERROR(VALUE(MID($C6362,4,3)),0)</f>
        <v>0</v>
      </c>
      <c r="AE6362" s="51">
        <f>VALUE(RIGHT("00"&amp;AC6362,2)&amp;RIGHT("000"&amp;AD6362,3))</f>
        <v>0</v>
      </c>
    </row>
    <row r="6363" spans="1:31">
      <c r="A6363" s="60" t="str">
        <f>IF(G6363&amp;Q6363&lt;&gt;"",W6363&amp;Q6363,"")</f>
        <v/>
      </c>
      <c r="B6363" s="85" t="str">
        <f>IF(C6363&lt;&gt;"",LEFT(C6363,9),"")</f>
        <v/>
      </c>
      <c r="V6363" s="60" t="str">
        <f>W6363&amp;H6363</f>
        <v/>
      </c>
      <c r="W6363" s="60" t="str">
        <f>_xlfn.LET(_xlpm.TextCell,TEXT(G6363,"###"),IF(_xlpm.TextCell&lt;&gt;"",IF(StyleSpaceSplit,IFERROR(IF(FIND(" ",_xlpm.TextCell)&gt;=1,MID(_xlpm.TextCell,1,FIND(" ",_xlpm.TextCell)-1),_xlpm.TextCell),_xlpm.TextCell),_xlpm.TextCell),""))</f>
        <v/>
      </c>
      <c r="X6363" s="60" t="str">
        <f>IF(A6363&lt;&gt;"",IFERROR(IF(FIND(" ",G6363)&gt;=1,MID(G6363,FIND(" ",G6363)+1,LEN(G6363)),""),""),"")</f>
        <v/>
      </c>
      <c r="AC6363" s="51">
        <f>IFERROR(VALUE(MID($C6363,1,2)),0)</f>
        <v>0</v>
      </c>
      <c r="AD6363" s="44">
        <f>IFERROR(VALUE(MID($C6363,4,3)),0)</f>
        <v>0</v>
      </c>
      <c r="AE6363" s="51">
        <f>VALUE(RIGHT("00"&amp;AC6363,2)&amp;RIGHT("000"&amp;AD6363,3))</f>
        <v>0</v>
      </c>
    </row>
    <row r="6364" spans="1:31">
      <c r="A6364" s="60" t="str">
        <f>IF(G6364&amp;Q6364&lt;&gt;"",W6364&amp;Q6364,"")</f>
        <v/>
      </c>
      <c r="B6364" s="85" t="str">
        <f>IF(C6364&lt;&gt;"",LEFT(C6364,9),"")</f>
        <v/>
      </c>
      <c r="V6364" s="60" t="str">
        <f>W6364&amp;H6364</f>
        <v/>
      </c>
      <c r="W6364" s="60" t="str">
        <f>_xlfn.LET(_xlpm.TextCell,TEXT(G6364,"###"),IF(_xlpm.TextCell&lt;&gt;"",IF(StyleSpaceSplit,IFERROR(IF(FIND(" ",_xlpm.TextCell)&gt;=1,MID(_xlpm.TextCell,1,FIND(" ",_xlpm.TextCell)-1),_xlpm.TextCell),_xlpm.TextCell),_xlpm.TextCell),""))</f>
        <v/>
      </c>
      <c r="X6364" s="60" t="str">
        <f>IF(A6364&lt;&gt;"",IFERROR(IF(FIND(" ",G6364)&gt;=1,MID(G6364,FIND(" ",G6364)+1,LEN(G6364)),""),""),"")</f>
        <v/>
      </c>
      <c r="AC6364" s="51">
        <f>IFERROR(VALUE(MID($C6364,1,2)),0)</f>
        <v>0</v>
      </c>
      <c r="AD6364" s="44">
        <f>IFERROR(VALUE(MID($C6364,4,3)),0)</f>
        <v>0</v>
      </c>
      <c r="AE6364" s="51">
        <f>VALUE(RIGHT("00"&amp;AC6364,2)&amp;RIGHT("000"&amp;AD6364,3))</f>
        <v>0</v>
      </c>
    </row>
    <row r="6365" spans="1:31">
      <c r="A6365" s="60" t="str">
        <f>IF(G6365&amp;Q6365&lt;&gt;"",W6365&amp;Q6365,"")</f>
        <v/>
      </c>
      <c r="B6365" s="85" t="str">
        <f>IF(C6365&lt;&gt;"",LEFT(C6365,9),"")</f>
        <v/>
      </c>
      <c r="V6365" s="60" t="str">
        <f>W6365&amp;H6365</f>
        <v/>
      </c>
      <c r="W6365" s="60" t="str">
        <f>_xlfn.LET(_xlpm.TextCell,TEXT(G6365,"###"),IF(_xlpm.TextCell&lt;&gt;"",IF(StyleSpaceSplit,IFERROR(IF(FIND(" ",_xlpm.TextCell)&gt;=1,MID(_xlpm.TextCell,1,FIND(" ",_xlpm.TextCell)-1),_xlpm.TextCell),_xlpm.TextCell),_xlpm.TextCell),""))</f>
        <v/>
      </c>
      <c r="X6365" s="60" t="str">
        <f>IF(A6365&lt;&gt;"",IFERROR(IF(FIND(" ",G6365)&gt;=1,MID(G6365,FIND(" ",G6365)+1,LEN(G6365)),""),""),"")</f>
        <v/>
      </c>
      <c r="AC6365" s="51">
        <f>IFERROR(VALUE(MID($C6365,1,2)),0)</f>
        <v>0</v>
      </c>
      <c r="AD6365" s="44">
        <f>IFERROR(VALUE(MID($C6365,4,3)),0)</f>
        <v>0</v>
      </c>
      <c r="AE6365" s="51">
        <f>VALUE(RIGHT("00"&amp;AC6365,2)&amp;RIGHT("000"&amp;AD6365,3))</f>
        <v>0</v>
      </c>
    </row>
    <row r="6366" spans="1:31">
      <c r="A6366" s="60" t="str">
        <f>IF(G6366&amp;Q6366&lt;&gt;"",W6366&amp;Q6366,"")</f>
        <v/>
      </c>
      <c r="B6366" s="85" t="str">
        <f>IF(C6366&lt;&gt;"",LEFT(C6366,9),"")</f>
        <v/>
      </c>
      <c r="V6366" s="60" t="str">
        <f>W6366&amp;H6366</f>
        <v/>
      </c>
      <c r="W6366" s="60" t="str">
        <f>_xlfn.LET(_xlpm.TextCell,TEXT(G6366,"###"),IF(_xlpm.TextCell&lt;&gt;"",IF(StyleSpaceSplit,IFERROR(IF(FIND(" ",_xlpm.TextCell)&gt;=1,MID(_xlpm.TextCell,1,FIND(" ",_xlpm.TextCell)-1),_xlpm.TextCell),_xlpm.TextCell),_xlpm.TextCell),""))</f>
        <v/>
      </c>
      <c r="X6366" s="60" t="str">
        <f>IF(A6366&lt;&gt;"",IFERROR(IF(FIND(" ",G6366)&gt;=1,MID(G6366,FIND(" ",G6366)+1,LEN(G6366)),""),""),"")</f>
        <v/>
      </c>
      <c r="AC6366" s="51">
        <f>IFERROR(VALUE(MID($C6366,1,2)),0)</f>
        <v>0</v>
      </c>
      <c r="AD6366" s="44">
        <f>IFERROR(VALUE(MID($C6366,4,3)),0)</f>
        <v>0</v>
      </c>
      <c r="AE6366" s="51">
        <f>VALUE(RIGHT("00"&amp;AC6366,2)&amp;RIGHT("000"&amp;AD6366,3))</f>
        <v>0</v>
      </c>
    </row>
    <row r="6367" spans="1:31">
      <c r="A6367" s="60" t="str">
        <f>IF(G6367&amp;Q6367&lt;&gt;"",W6367&amp;Q6367,"")</f>
        <v/>
      </c>
      <c r="B6367" s="85" t="str">
        <f>IF(C6367&lt;&gt;"",LEFT(C6367,9),"")</f>
        <v/>
      </c>
      <c r="V6367" s="60" t="str">
        <f>W6367&amp;H6367</f>
        <v/>
      </c>
      <c r="W6367" s="60" t="str">
        <f>_xlfn.LET(_xlpm.TextCell,TEXT(G6367,"###"),IF(_xlpm.TextCell&lt;&gt;"",IF(StyleSpaceSplit,IFERROR(IF(FIND(" ",_xlpm.TextCell)&gt;=1,MID(_xlpm.TextCell,1,FIND(" ",_xlpm.TextCell)-1),_xlpm.TextCell),_xlpm.TextCell),_xlpm.TextCell),""))</f>
        <v/>
      </c>
      <c r="X6367" s="60" t="str">
        <f>IF(A6367&lt;&gt;"",IFERROR(IF(FIND(" ",G6367)&gt;=1,MID(G6367,FIND(" ",G6367)+1,LEN(G6367)),""),""),"")</f>
        <v/>
      </c>
      <c r="AC6367" s="51">
        <f>IFERROR(VALUE(MID($C6367,1,2)),0)</f>
        <v>0</v>
      </c>
      <c r="AD6367" s="44">
        <f>IFERROR(VALUE(MID($C6367,4,3)),0)</f>
        <v>0</v>
      </c>
      <c r="AE6367" s="51">
        <f>VALUE(RIGHT("00"&amp;AC6367,2)&amp;RIGHT("000"&amp;AD6367,3))</f>
        <v>0</v>
      </c>
    </row>
    <row r="6368" spans="1:31">
      <c r="A6368" s="60" t="str">
        <f>IF(G6368&amp;Q6368&lt;&gt;"",W6368&amp;Q6368,"")</f>
        <v/>
      </c>
      <c r="B6368" s="85" t="str">
        <f>IF(C6368&lt;&gt;"",LEFT(C6368,9),"")</f>
        <v/>
      </c>
      <c r="V6368" s="60" t="str">
        <f>W6368&amp;H6368</f>
        <v/>
      </c>
      <c r="W6368" s="60" t="str">
        <f>_xlfn.LET(_xlpm.TextCell,TEXT(G6368,"###"),IF(_xlpm.TextCell&lt;&gt;"",IF(StyleSpaceSplit,IFERROR(IF(FIND(" ",_xlpm.TextCell)&gt;=1,MID(_xlpm.TextCell,1,FIND(" ",_xlpm.TextCell)-1),_xlpm.TextCell),_xlpm.TextCell),_xlpm.TextCell),""))</f>
        <v/>
      </c>
      <c r="X6368" s="60" t="str">
        <f>IF(A6368&lt;&gt;"",IFERROR(IF(FIND(" ",G6368)&gt;=1,MID(G6368,FIND(" ",G6368)+1,LEN(G6368)),""),""),"")</f>
        <v/>
      </c>
      <c r="AC6368" s="51">
        <f>IFERROR(VALUE(MID($C6368,1,2)),0)</f>
        <v>0</v>
      </c>
      <c r="AD6368" s="44">
        <f>IFERROR(VALUE(MID($C6368,4,3)),0)</f>
        <v>0</v>
      </c>
      <c r="AE6368" s="51">
        <f>VALUE(RIGHT("00"&amp;AC6368,2)&amp;RIGHT("000"&amp;AD6368,3))</f>
        <v>0</v>
      </c>
    </row>
    <row r="6369" spans="1:31">
      <c r="A6369" s="60" t="str">
        <f>IF(G6369&amp;Q6369&lt;&gt;"",W6369&amp;Q6369,"")</f>
        <v/>
      </c>
      <c r="B6369" s="85" t="str">
        <f>IF(C6369&lt;&gt;"",LEFT(C6369,9),"")</f>
        <v/>
      </c>
      <c r="V6369" s="60" t="str">
        <f>W6369&amp;H6369</f>
        <v/>
      </c>
      <c r="W6369" s="60" t="str">
        <f>_xlfn.LET(_xlpm.TextCell,TEXT(G6369,"###"),IF(_xlpm.TextCell&lt;&gt;"",IF(StyleSpaceSplit,IFERROR(IF(FIND(" ",_xlpm.TextCell)&gt;=1,MID(_xlpm.TextCell,1,FIND(" ",_xlpm.TextCell)-1),_xlpm.TextCell),_xlpm.TextCell),_xlpm.TextCell),""))</f>
        <v/>
      </c>
      <c r="X6369" s="60" t="str">
        <f>IF(A6369&lt;&gt;"",IFERROR(IF(FIND(" ",G6369)&gt;=1,MID(G6369,FIND(" ",G6369)+1,LEN(G6369)),""),""),"")</f>
        <v/>
      </c>
      <c r="AC6369" s="51">
        <f>IFERROR(VALUE(MID($C6369,1,2)),0)</f>
        <v>0</v>
      </c>
      <c r="AD6369" s="44">
        <f>IFERROR(VALUE(MID($C6369,4,3)),0)</f>
        <v>0</v>
      </c>
      <c r="AE6369" s="51">
        <f>VALUE(RIGHT("00"&amp;AC6369,2)&amp;RIGHT("000"&amp;AD6369,3))</f>
        <v>0</v>
      </c>
    </row>
    <row r="6370" spans="1:31">
      <c r="A6370" s="60" t="str">
        <f>IF(G6370&amp;Q6370&lt;&gt;"",W6370&amp;Q6370,"")</f>
        <v/>
      </c>
      <c r="B6370" s="85" t="str">
        <f>IF(C6370&lt;&gt;"",LEFT(C6370,9),"")</f>
        <v/>
      </c>
      <c r="V6370" s="60" t="str">
        <f>W6370&amp;H6370</f>
        <v/>
      </c>
      <c r="W6370" s="60" t="str">
        <f>_xlfn.LET(_xlpm.TextCell,TEXT(G6370,"###"),IF(_xlpm.TextCell&lt;&gt;"",IF(StyleSpaceSplit,IFERROR(IF(FIND(" ",_xlpm.TextCell)&gt;=1,MID(_xlpm.TextCell,1,FIND(" ",_xlpm.TextCell)-1),_xlpm.TextCell),_xlpm.TextCell),_xlpm.TextCell),""))</f>
        <v/>
      </c>
      <c r="X6370" s="60" t="str">
        <f>IF(A6370&lt;&gt;"",IFERROR(IF(FIND(" ",G6370)&gt;=1,MID(G6370,FIND(" ",G6370)+1,LEN(G6370)),""),""),"")</f>
        <v/>
      </c>
      <c r="AC6370" s="51">
        <f>IFERROR(VALUE(MID($C6370,1,2)),0)</f>
        <v>0</v>
      </c>
      <c r="AD6370" s="44">
        <f>IFERROR(VALUE(MID($C6370,4,3)),0)</f>
        <v>0</v>
      </c>
      <c r="AE6370" s="51">
        <f>VALUE(RIGHT("00"&amp;AC6370,2)&amp;RIGHT("000"&amp;AD6370,3))</f>
        <v>0</v>
      </c>
    </row>
    <row r="6371" spans="1:31">
      <c r="A6371" s="60" t="str">
        <f>IF(G6371&amp;Q6371&lt;&gt;"",W6371&amp;Q6371,"")</f>
        <v/>
      </c>
      <c r="B6371" s="85" t="str">
        <f>IF(C6371&lt;&gt;"",LEFT(C6371,9),"")</f>
        <v/>
      </c>
      <c r="V6371" s="60" t="str">
        <f>W6371&amp;H6371</f>
        <v/>
      </c>
      <c r="W6371" s="60" t="str">
        <f>_xlfn.LET(_xlpm.TextCell,TEXT(G6371,"###"),IF(_xlpm.TextCell&lt;&gt;"",IF(StyleSpaceSplit,IFERROR(IF(FIND(" ",_xlpm.TextCell)&gt;=1,MID(_xlpm.TextCell,1,FIND(" ",_xlpm.TextCell)-1),_xlpm.TextCell),_xlpm.TextCell),_xlpm.TextCell),""))</f>
        <v/>
      </c>
      <c r="X6371" s="60" t="str">
        <f>IF(A6371&lt;&gt;"",IFERROR(IF(FIND(" ",G6371)&gt;=1,MID(G6371,FIND(" ",G6371)+1,LEN(G6371)),""),""),"")</f>
        <v/>
      </c>
      <c r="AC6371" s="51">
        <f>IFERROR(VALUE(MID($C6371,1,2)),0)</f>
        <v>0</v>
      </c>
      <c r="AD6371" s="44">
        <f>IFERROR(VALUE(MID($C6371,4,3)),0)</f>
        <v>0</v>
      </c>
      <c r="AE6371" s="51">
        <f>VALUE(RIGHT("00"&amp;AC6371,2)&amp;RIGHT("000"&amp;AD6371,3))</f>
        <v>0</v>
      </c>
    </row>
    <row r="6372" spans="1:31">
      <c r="A6372" s="60" t="str">
        <f>IF(G6372&amp;Q6372&lt;&gt;"",W6372&amp;Q6372,"")</f>
        <v/>
      </c>
      <c r="B6372" s="85" t="str">
        <f>IF(C6372&lt;&gt;"",LEFT(C6372,9),"")</f>
        <v/>
      </c>
      <c r="V6372" s="60" t="str">
        <f>W6372&amp;H6372</f>
        <v/>
      </c>
      <c r="W6372" s="60" t="str">
        <f>_xlfn.LET(_xlpm.TextCell,TEXT(G6372,"###"),IF(_xlpm.TextCell&lt;&gt;"",IF(StyleSpaceSplit,IFERROR(IF(FIND(" ",_xlpm.TextCell)&gt;=1,MID(_xlpm.TextCell,1,FIND(" ",_xlpm.TextCell)-1),_xlpm.TextCell),_xlpm.TextCell),_xlpm.TextCell),""))</f>
        <v/>
      </c>
      <c r="X6372" s="60" t="str">
        <f>IF(A6372&lt;&gt;"",IFERROR(IF(FIND(" ",G6372)&gt;=1,MID(G6372,FIND(" ",G6372)+1,LEN(G6372)),""),""),"")</f>
        <v/>
      </c>
      <c r="AC6372" s="51">
        <f>IFERROR(VALUE(MID($C6372,1,2)),0)</f>
        <v>0</v>
      </c>
      <c r="AD6372" s="44">
        <f>IFERROR(VALUE(MID($C6372,4,3)),0)</f>
        <v>0</v>
      </c>
      <c r="AE6372" s="51">
        <f>VALUE(RIGHT("00"&amp;AC6372,2)&amp;RIGHT("000"&amp;AD6372,3))</f>
        <v>0</v>
      </c>
    </row>
    <row r="6373" spans="1:31">
      <c r="A6373" s="60" t="str">
        <f>IF(G6373&amp;Q6373&lt;&gt;"",W6373&amp;Q6373,"")</f>
        <v/>
      </c>
      <c r="B6373" s="85" t="str">
        <f>IF(C6373&lt;&gt;"",LEFT(C6373,9),"")</f>
        <v/>
      </c>
      <c r="V6373" s="60" t="str">
        <f>W6373&amp;H6373</f>
        <v/>
      </c>
      <c r="W6373" s="60" t="str">
        <f>_xlfn.LET(_xlpm.TextCell,TEXT(G6373,"###"),IF(_xlpm.TextCell&lt;&gt;"",IF(StyleSpaceSplit,IFERROR(IF(FIND(" ",_xlpm.TextCell)&gt;=1,MID(_xlpm.TextCell,1,FIND(" ",_xlpm.TextCell)-1),_xlpm.TextCell),_xlpm.TextCell),_xlpm.TextCell),""))</f>
        <v/>
      </c>
      <c r="X6373" s="60" t="str">
        <f>IF(A6373&lt;&gt;"",IFERROR(IF(FIND(" ",G6373)&gt;=1,MID(G6373,FIND(" ",G6373)+1,LEN(G6373)),""),""),"")</f>
        <v/>
      </c>
      <c r="AC6373" s="51">
        <f>IFERROR(VALUE(MID($C6373,1,2)),0)</f>
        <v>0</v>
      </c>
      <c r="AD6373" s="44">
        <f>IFERROR(VALUE(MID($C6373,4,3)),0)</f>
        <v>0</v>
      </c>
      <c r="AE6373" s="51">
        <f>VALUE(RIGHT("00"&amp;AC6373,2)&amp;RIGHT("000"&amp;AD6373,3))</f>
        <v>0</v>
      </c>
    </row>
    <row r="6374" spans="1:31">
      <c r="A6374" s="60" t="str">
        <f>IF(G6374&amp;Q6374&lt;&gt;"",W6374&amp;Q6374,"")</f>
        <v/>
      </c>
      <c r="B6374" s="85" t="str">
        <f>IF(C6374&lt;&gt;"",LEFT(C6374,9),"")</f>
        <v/>
      </c>
      <c r="V6374" s="60" t="str">
        <f>W6374&amp;H6374</f>
        <v/>
      </c>
      <c r="W6374" s="60" t="str">
        <f>_xlfn.LET(_xlpm.TextCell,TEXT(G6374,"###"),IF(_xlpm.TextCell&lt;&gt;"",IF(StyleSpaceSplit,IFERROR(IF(FIND(" ",_xlpm.TextCell)&gt;=1,MID(_xlpm.TextCell,1,FIND(" ",_xlpm.TextCell)-1),_xlpm.TextCell),_xlpm.TextCell),_xlpm.TextCell),""))</f>
        <v/>
      </c>
      <c r="X6374" s="60" t="str">
        <f>IF(A6374&lt;&gt;"",IFERROR(IF(FIND(" ",G6374)&gt;=1,MID(G6374,FIND(" ",G6374)+1,LEN(G6374)),""),""),"")</f>
        <v/>
      </c>
      <c r="AC6374" s="51">
        <f>IFERROR(VALUE(MID($C6374,1,2)),0)</f>
        <v>0</v>
      </c>
      <c r="AD6374" s="44">
        <f>IFERROR(VALUE(MID($C6374,4,3)),0)</f>
        <v>0</v>
      </c>
      <c r="AE6374" s="51">
        <f>VALUE(RIGHT("00"&amp;AC6374,2)&amp;RIGHT("000"&amp;AD6374,3))</f>
        <v>0</v>
      </c>
    </row>
    <row r="6375" spans="1:31">
      <c r="A6375" s="60" t="str">
        <f>IF(G6375&amp;Q6375&lt;&gt;"",W6375&amp;Q6375,"")</f>
        <v/>
      </c>
      <c r="B6375" s="85" t="str">
        <f>IF(C6375&lt;&gt;"",LEFT(C6375,9),"")</f>
        <v/>
      </c>
      <c r="V6375" s="60" t="str">
        <f>W6375&amp;H6375</f>
        <v/>
      </c>
      <c r="W6375" s="60" t="str">
        <f>_xlfn.LET(_xlpm.TextCell,TEXT(G6375,"###"),IF(_xlpm.TextCell&lt;&gt;"",IF(StyleSpaceSplit,IFERROR(IF(FIND(" ",_xlpm.TextCell)&gt;=1,MID(_xlpm.TextCell,1,FIND(" ",_xlpm.TextCell)-1),_xlpm.TextCell),_xlpm.TextCell),_xlpm.TextCell),""))</f>
        <v/>
      </c>
      <c r="X6375" s="60" t="str">
        <f>IF(A6375&lt;&gt;"",IFERROR(IF(FIND(" ",G6375)&gt;=1,MID(G6375,FIND(" ",G6375)+1,LEN(G6375)),""),""),"")</f>
        <v/>
      </c>
      <c r="AC6375" s="51">
        <f>IFERROR(VALUE(MID($C6375,1,2)),0)</f>
        <v>0</v>
      </c>
      <c r="AD6375" s="44">
        <f>IFERROR(VALUE(MID($C6375,4,3)),0)</f>
        <v>0</v>
      </c>
      <c r="AE6375" s="51">
        <f>VALUE(RIGHT("00"&amp;AC6375,2)&amp;RIGHT("000"&amp;AD6375,3))</f>
        <v>0</v>
      </c>
    </row>
    <row r="6376" spans="1:31">
      <c r="A6376" s="60" t="str">
        <f>IF(G6376&amp;Q6376&lt;&gt;"",W6376&amp;Q6376,"")</f>
        <v/>
      </c>
      <c r="B6376" s="85" t="str">
        <f>IF(C6376&lt;&gt;"",LEFT(C6376,9),"")</f>
        <v/>
      </c>
      <c r="V6376" s="60" t="str">
        <f>W6376&amp;H6376</f>
        <v/>
      </c>
      <c r="W6376" s="60" t="str">
        <f>_xlfn.LET(_xlpm.TextCell,TEXT(G6376,"###"),IF(_xlpm.TextCell&lt;&gt;"",IF(StyleSpaceSplit,IFERROR(IF(FIND(" ",_xlpm.TextCell)&gt;=1,MID(_xlpm.TextCell,1,FIND(" ",_xlpm.TextCell)-1),_xlpm.TextCell),_xlpm.TextCell),_xlpm.TextCell),""))</f>
        <v/>
      </c>
      <c r="X6376" s="60" t="str">
        <f>IF(A6376&lt;&gt;"",IFERROR(IF(FIND(" ",G6376)&gt;=1,MID(G6376,FIND(" ",G6376)+1,LEN(G6376)),""),""),"")</f>
        <v/>
      </c>
      <c r="AC6376" s="51">
        <f>IFERROR(VALUE(MID($C6376,1,2)),0)</f>
        <v>0</v>
      </c>
      <c r="AD6376" s="44">
        <f>IFERROR(VALUE(MID($C6376,4,3)),0)</f>
        <v>0</v>
      </c>
      <c r="AE6376" s="51">
        <f>VALUE(RIGHT("00"&amp;AC6376,2)&amp;RIGHT("000"&amp;AD6376,3))</f>
        <v>0</v>
      </c>
    </row>
    <row r="6377" spans="1:31">
      <c r="A6377" s="60" t="str">
        <f>IF(G6377&amp;Q6377&lt;&gt;"",W6377&amp;Q6377,"")</f>
        <v/>
      </c>
      <c r="B6377" s="85" t="str">
        <f>IF(C6377&lt;&gt;"",LEFT(C6377,9),"")</f>
        <v/>
      </c>
      <c r="V6377" s="60" t="str">
        <f>W6377&amp;H6377</f>
        <v/>
      </c>
      <c r="W6377" s="60" t="str">
        <f>_xlfn.LET(_xlpm.TextCell,TEXT(G6377,"###"),IF(_xlpm.TextCell&lt;&gt;"",IF(StyleSpaceSplit,IFERROR(IF(FIND(" ",_xlpm.TextCell)&gt;=1,MID(_xlpm.TextCell,1,FIND(" ",_xlpm.TextCell)-1),_xlpm.TextCell),_xlpm.TextCell),_xlpm.TextCell),""))</f>
        <v/>
      </c>
      <c r="X6377" s="60" t="str">
        <f>IF(A6377&lt;&gt;"",IFERROR(IF(FIND(" ",G6377)&gt;=1,MID(G6377,FIND(" ",G6377)+1,LEN(G6377)),""),""),"")</f>
        <v/>
      </c>
      <c r="AC6377" s="51">
        <f>IFERROR(VALUE(MID($C6377,1,2)),0)</f>
        <v>0</v>
      </c>
      <c r="AD6377" s="44">
        <f>IFERROR(VALUE(MID($C6377,4,3)),0)</f>
        <v>0</v>
      </c>
      <c r="AE6377" s="51">
        <f>VALUE(RIGHT("00"&amp;AC6377,2)&amp;RIGHT("000"&amp;AD6377,3))</f>
        <v>0</v>
      </c>
    </row>
    <row r="6378" spans="1:31">
      <c r="A6378" s="60" t="str">
        <f>IF(G6378&amp;Q6378&lt;&gt;"",W6378&amp;Q6378,"")</f>
        <v/>
      </c>
      <c r="B6378" s="85" t="str">
        <f>IF(C6378&lt;&gt;"",LEFT(C6378,9),"")</f>
        <v/>
      </c>
      <c r="V6378" s="60" t="str">
        <f>W6378&amp;H6378</f>
        <v/>
      </c>
      <c r="W6378" s="60" t="str">
        <f>_xlfn.LET(_xlpm.TextCell,TEXT(G6378,"###"),IF(_xlpm.TextCell&lt;&gt;"",IF(StyleSpaceSplit,IFERROR(IF(FIND(" ",_xlpm.TextCell)&gt;=1,MID(_xlpm.TextCell,1,FIND(" ",_xlpm.TextCell)-1),_xlpm.TextCell),_xlpm.TextCell),_xlpm.TextCell),""))</f>
        <v/>
      </c>
      <c r="X6378" s="60" t="str">
        <f>IF(A6378&lt;&gt;"",IFERROR(IF(FIND(" ",G6378)&gt;=1,MID(G6378,FIND(" ",G6378)+1,LEN(G6378)),""),""),"")</f>
        <v/>
      </c>
      <c r="AC6378" s="51">
        <f>IFERROR(VALUE(MID($C6378,1,2)),0)</f>
        <v>0</v>
      </c>
      <c r="AD6378" s="44">
        <f>IFERROR(VALUE(MID($C6378,4,3)),0)</f>
        <v>0</v>
      </c>
      <c r="AE6378" s="51">
        <f>VALUE(RIGHT("00"&amp;AC6378,2)&amp;RIGHT("000"&amp;AD6378,3))</f>
        <v>0</v>
      </c>
    </row>
    <row r="6379" spans="1:31">
      <c r="A6379" s="60" t="str">
        <f>IF(G6379&amp;Q6379&lt;&gt;"",W6379&amp;Q6379,"")</f>
        <v/>
      </c>
      <c r="B6379" s="85" t="str">
        <f>IF(C6379&lt;&gt;"",LEFT(C6379,9),"")</f>
        <v/>
      </c>
      <c r="V6379" s="60" t="str">
        <f>W6379&amp;H6379</f>
        <v/>
      </c>
      <c r="W6379" s="60" t="str">
        <f>_xlfn.LET(_xlpm.TextCell,TEXT(G6379,"###"),IF(_xlpm.TextCell&lt;&gt;"",IF(StyleSpaceSplit,IFERROR(IF(FIND(" ",_xlpm.TextCell)&gt;=1,MID(_xlpm.TextCell,1,FIND(" ",_xlpm.TextCell)-1),_xlpm.TextCell),_xlpm.TextCell),_xlpm.TextCell),""))</f>
        <v/>
      </c>
      <c r="X6379" s="60" t="str">
        <f>IF(A6379&lt;&gt;"",IFERROR(IF(FIND(" ",G6379)&gt;=1,MID(G6379,FIND(" ",G6379)+1,LEN(G6379)),""),""),"")</f>
        <v/>
      </c>
      <c r="AC6379" s="51">
        <f>IFERROR(VALUE(MID($C6379,1,2)),0)</f>
        <v>0</v>
      </c>
      <c r="AD6379" s="44">
        <f>IFERROR(VALUE(MID($C6379,4,3)),0)</f>
        <v>0</v>
      </c>
      <c r="AE6379" s="51">
        <f>VALUE(RIGHT("00"&amp;AC6379,2)&amp;RIGHT("000"&amp;AD6379,3))</f>
        <v>0</v>
      </c>
    </row>
    <row r="6380" spans="1:31">
      <c r="A6380" s="60" t="str">
        <f>IF(G6380&amp;Q6380&lt;&gt;"",W6380&amp;Q6380,"")</f>
        <v/>
      </c>
      <c r="B6380" s="85" t="str">
        <f>IF(C6380&lt;&gt;"",LEFT(C6380,9),"")</f>
        <v/>
      </c>
      <c r="V6380" s="60" t="str">
        <f>W6380&amp;H6380</f>
        <v/>
      </c>
      <c r="W6380" s="60" t="str">
        <f>_xlfn.LET(_xlpm.TextCell,TEXT(G6380,"###"),IF(_xlpm.TextCell&lt;&gt;"",IF(StyleSpaceSplit,IFERROR(IF(FIND(" ",_xlpm.TextCell)&gt;=1,MID(_xlpm.TextCell,1,FIND(" ",_xlpm.TextCell)-1),_xlpm.TextCell),_xlpm.TextCell),_xlpm.TextCell),""))</f>
        <v/>
      </c>
      <c r="X6380" s="60" t="str">
        <f>IF(A6380&lt;&gt;"",IFERROR(IF(FIND(" ",G6380)&gt;=1,MID(G6380,FIND(" ",G6380)+1,LEN(G6380)),""),""),"")</f>
        <v/>
      </c>
      <c r="AC6380" s="51">
        <f>IFERROR(VALUE(MID($C6380,1,2)),0)</f>
        <v>0</v>
      </c>
      <c r="AD6380" s="44">
        <f>IFERROR(VALUE(MID($C6380,4,3)),0)</f>
        <v>0</v>
      </c>
      <c r="AE6380" s="51">
        <f>VALUE(RIGHT("00"&amp;AC6380,2)&amp;RIGHT("000"&amp;AD6380,3))</f>
        <v>0</v>
      </c>
    </row>
    <row r="6381" spans="1:31">
      <c r="A6381" s="60" t="str">
        <f>IF(G6381&amp;Q6381&lt;&gt;"",W6381&amp;Q6381,"")</f>
        <v/>
      </c>
      <c r="B6381" s="85" t="str">
        <f>IF(C6381&lt;&gt;"",LEFT(C6381,9),"")</f>
        <v/>
      </c>
      <c r="V6381" s="60" t="str">
        <f>W6381&amp;H6381</f>
        <v/>
      </c>
      <c r="W6381" s="60" t="str">
        <f>_xlfn.LET(_xlpm.TextCell,TEXT(G6381,"###"),IF(_xlpm.TextCell&lt;&gt;"",IF(StyleSpaceSplit,IFERROR(IF(FIND(" ",_xlpm.TextCell)&gt;=1,MID(_xlpm.TextCell,1,FIND(" ",_xlpm.TextCell)-1),_xlpm.TextCell),_xlpm.TextCell),_xlpm.TextCell),""))</f>
        <v/>
      </c>
      <c r="X6381" s="60" t="str">
        <f>IF(A6381&lt;&gt;"",IFERROR(IF(FIND(" ",G6381)&gt;=1,MID(G6381,FIND(" ",G6381)+1,LEN(G6381)),""),""),"")</f>
        <v/>
      </c>
      <c r="AC6381" s="51">
        <f>IFERROR(VALUE(MID($C6381,1,2)),0)</f>
        <v>0</v>
      </c>
      <c r="AD6381" s="44">
        <f>IFERROR(VALUE(MID($C6381,4,3)),0)</f>
        <v>0</v>
      </c>
      <c r="AE6381" s="51">
        <f>VALUE(RIGHT("00"&amp;AC6381,2)&amp;RIGHT("000"&amp;AD6381,3))</f>
        <v>0</v>
      </c>
    </row>
    <row r="6382" spans="1:31">
      <c r="A6382" s="60" t="str">
        <f>IF(G6382&amp;Q6382&lt;&gt;"",W6382&amp;Q6382,"")</f>
        <v/>
      </c>
      <c r="B6382" s="85" t="str">
        <f>IF(C6382&lt;&gt;"",LEFT(C6382,9),"")</f>
        <v/>
      </c>
      <c r="V6382" s="60" t="str">
        <f>W6382&amp;H6382</f>
        <v/>
      </c>
      <c r="W6382" s="60" t="str">
        <f>_xlfn.LET(_xlpm.TextCell,TEXT(G6382,"###"),IF(_xlpm.TextCell&lt;&gt;"",IF(StyleSpaceSplit,IFERROR(IF(FIND(" ",_xlpm.TextCell)&gt;=1,MID(_xlpm.TextCell,1,FIND(" ",_xlpm.TextCell)-1),_xlpm.TextCell),_xlpm.TextCell),_xlpm.TextCell),""))</f>
        <v/>
      </c>
      <c r="X6382" s="60" t="str">
        <f>IF(A6382&lt;&gt;"",IFERROR(IF(FIND(" ",G6382)&gt;=1,MID(G6382,FIND(" ",G6382)+1,LEN(G6382)),""),""),"")</f>
        <v/>
      </c>
      <c r="AC6382" s="51">
        <f>IFERROR(VALUE(MID($C6382,1,2)),0)</f>
        <v>0</v>
      </c>
      <c r="AD6382" s="44">
        <f>IFERROR(VALUE(MID($C6382,4,3)),0)</f>
        <v>0</v>
      </c>
      <c r="AE6382" s="51">
        <f>VALUE(RIGHT("00"&amp;AC6382,2)&amp;RIGHT("000"&amp;AD6382,3))</f>
        <v>0</v>
      </c>
    </row>
    <row r="6383" spans="1:31">
      <c r="A6383" s="60" t="str">
        <f>IF(G6383&amp;Q6383&lt;&gt;"",W6383&amp;Q6383,"")</f>
        <v/>
      </c>
      <c r="B6383" s="85" t="str">
        <f>IF(C6383&lt;&gt;"",LEFT(C6383,9),"")</f>
        <v/>
      </c>
      <c r="V6383" s="60" t="str">
        <f>W6383&amp;H6383</f>
        <v/>
      </c>
      <c r="W6383" s="60" t="str">
        <f>_xlfn.LET(_xlpm.TextCell,TEXT(G6383,"###"),IF(_xlpm.TextCell&lt;&gt;"",IF(StyleSpaceSplit,IFERROR(IF(FIND(" ",_xlpm.TextCell)&gt;=1,MID(_xlpm.TextCell,1,FIND(" ",_xlpm.TextCell)-1),_xlpm.TextCell),_xlpm.TextCell),_xlpm.TextCell),""))</f>
        <v/>
      </c>
      <c r="X6383" s="60" t="str">
        <f>IF(A6383&lt;&gt;"",IFERROR(IF(FIND(" ",G6383)&gt;=1,MID(G6383,FIND(" ",G6383)+1,LEN(G6383)),""),""),"")</f>
        <v/>
      </c>
      <c r="AC6383" s="51">
        <f>IFERROR(VALUE(MID($C6383,1,2)),0)</f>
        <v>0</v>
      </c>
      <c r="AD6383" s="44">
        <f>IFERROR(VALUE(MID($C6383,4,3)),0)</f>
        <v>0</v>
      </c>
      <c r="AE6383" s="51">
        <f>VALUE(RIGHT("00"&amp;AC6383,2)&amp;RIGHT("000"&amp;AD6383,3))</f>
        <v>0</v>
      </c>
    </row>
    <row r="6384" spans="1:31">
      <c r="A6384" s="60" t="str">
        <f>IF(G6384&amp;Q6384&lt;&gt;"",W6384&amp;Q6384,"")</f>
        <v/>
      </c>
      <c r="B6384" s="85" t="str">
        <f>IF(C6384&lt;&gt;"",LEFT(C6384,9),"")</f>
        <v/>
      </c>
      <c r="V6384" s="60" t="str">
        <f>W6384&amp;H6384</f>
        <v/>
      </c>
      <c r="W6384" s="60" t="str">
        <f>_xlfn.LET(_xlpm.TextCell,TEXT(G6384,"###"),IF(_xlpm.TextCell&lt;&gt;"",IF(StyleSpaceSplit,IFERROR(IF(FIND(" ",_xlpm.TextCell)&gt;=1,MID(_xlpm.TextCell,1,FIND(" ",_xlpm.TextCell)-1),_xlpm.TextCell),_xlpm.TextCell),_xlpm.TextCell),""))</f>
        <v/>
      </c>
      <c r="X6384" s="60" t="str">
        <f>IF(A6384&lt;&gt;"",IFERROR(IF(FIND(" ",G6384)&gt;=1,MID(G6384,FIND(" ",G6384)+1,LEN(G6384)),""),""),"")</f>
        <v/>
      </c>
      <c r="AC6384" s="51">
        <f>IFERROR(VALUE(MID($C6384,1,2)),0)</f>
        <v>0</v>
      </c>
      <c r="AD6384" s="44">
        <f>IFERROR(VALUE(MID($C6384,4,3)),0)</f>
        <v>0</v>
      </c>
      <c r="AE6384" s="51">
        <f>VALUE(RIGHT("00"&amp;AC6384,2)&amp;RIGHT("000"&amp;AD6384,3))</f>
        <v>0</v>
      </c>
    </row>
    <row r="6385" spans="1:31">
      <c r="A6385" s="60" t="str">
        <f>IF(G6385&amp;Q6385&lt;&gt;"",W6385&amp;Q6385,"")</f>
        <v/>
      </c>
      <c r="B6385" s="85" t="str">
        <f>IF(C6385&lt;&gt;"",LEFT(C6385,9),"")</f>
        <v/>
      </c>
      <c r="V6385" s="60" t="str">
        <f>W6385&amp;H6385</f>
        <v/>
      </c>
      <c r="W6385" s="60" t="str">
        <f>_xlfn.LET(_xlpm.TextCell,TEXT(G6385,"###"),IF(_xlpm.TextCell&lt;&gt;"",IF(StyleSpaceSplit,IFERROR(IF(FIND(" ",_xlpm.TextCell)&gt;=1,MID(_xlpm.TextCell,1,FIND(" ",_xlpm.TextCell)-1),_xlpm.TextCell),_xlpm.TextCell),_xlpm.TextCell),""))</f>
        <v/>
      </c>
      <c r="X6385" s="60" t="str">
        <f>IF(A6385&lt;&gt;"",IFERROR(IF(FIND(" ",G6385)&gt;=1,MID(G6385,FIND(" ",G6385)+1,LEN(G6385)),""),""),"")</f>
        <v/>
      </c>
      <c r="AC6385" s="51">
        <f>IFERROR(VALUE(MID($C6385,1,2)),0)</f>
        <v>0</v>
      </c>
      <c r="AD6385" s="44">
        <f>IFERROR(VALUE(MID($C6385,4,3)),0)</f>
        <v>0</v>
      </c>
      <c r="AE6385" s="51">
        <f>VALUE(RIGHT("00"&amp;AC6385,2)&amp;RIGHT("000"&amp;AD6385,3))</f>
        <v>0</v>
      </c>
    </row>
    <row r="6386" spans="1:31">
      <c r="A6386" s="60" t="str">
        <f>IF(G6386&amp;Q6386&lt;&gt;"",W6386&amp;Q6386,"")</f>
        <v/>
      </c>
      <c r="B6386" s="85" t="str">
        <f>IF(C6386&lt;&gt;"",LEFT(C6386,9),"")</f>
        <v/>
      </c>
      <c r="V6386" s="60" t="str">
        <f>W6386&amp;H6386</f>
        <v/>
      </c>
      <c r="W6386" s="60" t="str">
        <f>_xlfn.LET(_xlpm.TextCell,TEXT(G6386,"###"),IF(_xlpm.TextCell&lt;&gt;"",IF(StyleSpaceSplit,IFERROR(IF(FIND(" ",_xlpm.TextCell)&gt;=1,MID(_xlpm.TextCell,1,FIND(" ",_xlpm.TextCell)-1),_xlpm.TextCell),_xlpm.TextCell),_xlpm.TextCell),""))</f>
        <v/>
      </c>
      <c r="X6386" s="60" t="str">
        <f>IF(A6386&lt;&gt;"",IFERROR(IF(FIND(" ",G6386)&gt;=1,MID(G6386,FIND(" ",G6386)+1,LEN(G6386)),""),""),"")</f>
        <v/>
      </c>
      <c r="AC6386" s="51">
        <f>IFERROR(VALUE(MID($C6386,1,2)),0)</f>
        <v>0</v>
      </c>
      <c r="AD6386" s="44">
        <f>IFERROR(VALUE(MID($C6386,4,3)),0)</f>
        <v>0</v>
      </c>
      <c r="AE6386" s="51">
        <f>VALUE(RIGHT("00"&amp;AC6386,2)&amp;RIGHT("000"&amp;AD6386,3))</f>
        <v>0</v>
      </c>
    </row>
    <row r="6387" spans="1:31">
      <c r="A6387" s="60" t="str">
        <f>IF(G6387&amp;Q6387&lt;&gt;"",W6387&amp;Q6387,"")</f>
        <v/>
      </c>
      <c r="B6387" s="85" t="str">
        <f>IF(C6387&lt;&gt;"",LEFT(C6387,9),"")</f>
        <v/>
      </c>
      <c r="V6387" s="60" t="str">
        <f>W6387&amp;H6387</f>
        <v/>
      </c>
      <c r="W6387" s="60" t="str">
        <f>_xlfn.LET(_xlpm.TextCell,TEXT(G6387,"###"),IF(_xlpm.TextCell&lt;&gt;"",IF(StyleSpaceSplit,IFERROR(IF(FIND(" ",_xlpm.TextCell)&gt;=1,MID(_xlpm.TextCell,1,FIND(" ",_xlpm.TextCell)-1),_xlpm.TextCell),_xlpm.TextCell),_xlpm.TextCell),""))</f>
        <v/>
      </c>
      <c r="X6387" s="60" t="str">
        <f>IF(A6387&lt;&gt;"",IFERROR(IF(FIND(" ",G6387)&gt;=1,MID(G6387,FIND(" ",G6387)+1,LEN(G6387)),""),""),"")</f>
        <v/>
      </c>
      <c r="AC6387" s="51">
        <f>IFERROR(VALUE(MID($C6387,1,2)),0)</f>
        <v>0</v>
      </c>
      <c r="AD6387" s="44">
        <f>IFERROR(VALUE(MID($C6387,4,3)),0)</f>
        <v>0</v>
      </c>
      <c r="AE6387" s="51">
        <f>VALUE(RIGHT("00"&amp;AC6387,2)&amp;RIGHT("000"&amp;AD6387,3))</f>
        <v>0</v>
      </c>
    </row>
    <row r="6388" spans="1:31">
      <c r="A6388" s="60" t="str">
        <f>IF(G6388&amp;Q6388&lt;&gt;"",W6388&amp;Q6388,"")</f>
        <v/>
      </c>
      <c r="B6388" s="85" t="str">
        <f>IF(C6388&lt;&gt;"",LEFT(C6388,9),"")</f>
        <v/>
      </c>
      <c r="V6388" s="60" t="str">
        <f>W6388&amp;H6388</f>
        <v/>
      </c>
      <c r="W6388" s="60" t="str">
        <f>_xlfn.LET(_xlpm.TextCell,TEXT(G6388,"###"),IF(_xlpm.TextCell&lt;&gt;"",IF(StyleSpaceSplit,IFERROR(IF(FIND(" ",_xlpm.TextCell)&gt;=1,MID(_xlpm.TextCell,1,FIND(" ",_xlpm.TextCell)-1),_xlpm.TextCell),_xlpm.TextCell),_xlpm.TextCell),""))</f>
        <v/>
      </c>
      <c r="X6388" s="60" t="str">
        <f>IF(A6388&lt;&gt;"",IFERROR(IF(FIND(" ",G6388)&gt;=1,MID(G6388,FIND(" ",G6388)+1,LEN(G6388)),""),""),"")</f>
        <v/>
      </c>
      <c r="AC6388" s="51">
        <f>IFERROR(VALUE(MID($C6388,1,2)),0)</f>
        <v>0</v>
      </c>
      <c r="AD6388" s="44">
        <f>IFERROR(VALUE(MID($C6388,4,3)),0)</f>
        <v>0</v>
      </c>
      <c r="AE6388" s="51">
        <f>VALUE(RIGHT("00"&amp;AC6388,2)&amp;RIGHT("000"&amp;AD6388,3))</f>
        <v>0</v>
      </c>
    </row>
    <row r="6389" spans="1:31">
      <c r="A6389" s="60" t="str">
        <f>IF(G6389&amp;Q6389&lt;&gt;"",W6389&amp;Q6389,"")</f>
        <v/>
      </c>
      <c r="B6389" s="85" t="str">
        <f>IF(C6389&lt;&gt;"",LEFT(C6389,9),"")</f>
        <v/>
      </c>
      <c r="V6389" s="60" t="str">
        <f>W6389&amp;H6389</f>
        <v/>
      </c>
      <c r="W6389" s="60" t="str">
        <f>_xlfn.LET(_xlpm.TextCell,TEXT(G6389,"###"),IF(_xlpm.TextCell&lt;&gt;"",IF(StyleSpaceSplit,IFERROR(IF(FIND(" ",_xlpm.TextCell)&gt;=1,MID(_xlpm.TextCell,1,FIND(" ",_xlpm.TextCell)-1),_xlpm.TextCell),_xlpm.TextCell),_xlpm.TextCell),""))</f>
        <v/>
      </c>
      <c r="X6389" s="60" t="str">
        <f>IF(A6389&lt;&gt;"",IFERROR(IF(FIND(" ",G6389)&gt;=1,MID(G6389,FIND(" ",G6389)+1,LEN(G6389)),""),""),"")</f>
        <v/>
      </c>
      <c r="AC6389" s="51">
        <f>IFERROR(VALUE(MID($C6389,1,2)),0)</f>
        <v>0</v>
      </c>
      <c r="AD6389" s="44">
        <f>IFERROR(VALUE(MID($C6389,4,3)),0)</f>
        <v>0</v>
      </c>
      <c r="AE6389" s="51">
        <f>VALUE(RIGHT("00"&amp;AC6389,2)&amp;RIGHT("000"&amp;AD6389,3))</f>
        <v>0</v>
      </c>
    </row>
    <row r="6390" spans="1:31">
      <c r="A6390" s="60" t="str">
        <f>IF(G6390&amp;Q6390&lt;&gt;"",W6390&amp;Q6390,"")</f>
        <v/>
      </c>
      <c r="B6390" s="85" t="str">
        <f>IF(C6390&lt;&gt;"",LEFT(C6390,9),"")</f>
        <v/>
      </c>
      <c r="V6390" s="60" t="str">
        <f>W6390&amp;H6390</f>
        <v/>
      </c>
      <c r="W6390" s="60" t="str">
        <f>_xlfn.LET(_xlpm.TextCell,TEXT(G6390,"###"),IF(_xlpm.TextCell&lt;&gt;"",IF(StyleSpaceSplit,IFERROR(IF(FIND(" ",_xlpm.TextCell)&gt;=1,MID(_xlpm.TextCell,1,FIND(" ",_xlpm.TextCell)-1),_xlpm.TextCell),_xlpm.TextCell),_xlpm.TextCell),""))</f>
        <v/>
      </c>
      <c r="X6390" s="60" t="str">
        <f>IF(A6390&lt;&gt;"",IFERROR(IF(FIND(" ",G6390)&gt;=1,MID(G6390,FIND(" ",G6390)+1,LEN(G6390)),""),""),"")</f>
        <v/>
      </c>
      <c r="AC6390" s="51">
        <f>IFERROR(VALUE(MID($C6390,1,2)),0)</f>
        <v>0</v>
      </c>
      <c r="AD6390" s="44">
        <f>IFERROR(VALUE(MID($C6390,4,3)),0)</f>
        <v>0</v>
      </c>
      <c r="AE6390" s="51">
        <f>VALUE(RIGHT("00"&amp;AC6390,2)&amp;RIGHT("000"&amp;AD6390,3))</f>
        <v>0</v>
      </c>
    </row>
    <row r="6391" spans="1:31">
      <c r="A6391" s="60" t="str">
        <f>IF(G6391&amp;Q6391&lt;&gt;"",W6391&amp;Q6391,"")</f>
        <v/>
      </c>
      <c r="B6391" s="85" t="str">
        <f>IF(C6391&lt;&gt;"",LEFT(C6391,9),"")</f>
        <v/>
      </c>
      <c r="V6391" s="60" t="str">
        <f>W6391&amp;H6391</f>
        <v/>
      </c>
      <c r="W6391" s="60" t="str">
        <f>_xlfn.LET(_xlpm.TextCell,TEXT(G6391,"###"),IF(_xlpm.TextCell&lt;&gt;"",IF(StyleSpaceSplit,IFERROR(IF(FIND(" ",_xlpm.TextCell)&gt;=1,MID(_xlpm.TextCell,1,FIND(" ",_xlpm.TextCell)-1),_xlpm.TextCell),_xlpm.TextCell),_xlpm.TextCell),""))</f>
        <v/>
      </c>
      <c r="X6391" s="60" t="str">
        <f>IF(A6391&lt;&gt;"",IFERROR(IF(FIND(" ",G6391)&gt;=1,MID(G6391,FIND(" ",G6391)+1,LEN(G6391)),""),""),"")</f>
        <v/>
      </c>
      <c r="AC6391" s="51">
        <f>IFERROR(VALUE(MID($C6391,1,2)),0)</f>
        <v>0</v>
      </c>
      <c r="AD6391" s="44">
        <f>IFERROR(VALUE(MID($C6391,4,3)),0)</f>
        <v>0</v>
      </c>
      <c r="AE6391" s="51">
        <f>VALUE(RIGHT("00"&amp;AC6391,2)&amp;RIGHT("000"&amp;AD6391,3))</f>
        <v>0</v>
      </c>
    </row>
    <row r="6392" spans="1:31">
      <c r="A6392" s="60" t="str">
        <f>IF(G6392&amp;Q6392&lt;&gt;"",W6392&amp;Q6392,"")</f>
        <v/>
      </c>
      <c r="B6392" s="85" t="str">
        <f>IF(C6392&lt;&gt;"",LEFT(C6392,9),"")</f>
        <v/>
      </c>
      <c r="V6392" s="60" t="str">
        <f>W6392&amp;H6392</f>
        <v/>
      </c>
      <c r="W6392" s="60" t="str">
        <f>_xlfn.LET(_xlpm.TextCell,TEXT(G6392,"###"),IF(_xlpm.TextCell&lt;&gt;"",IF(StyleSpaceSplit,IFERROR(IF(FIND(" ",_xlpm.TextCell)&gt;=1,MID(_xlpm.TextCell,1,FIND(" ",_xlpm.TextCell)-1),_xlpm.TextCell),_xlpm.TextCell),_xlpm.TextCell),""))</f>
        <v/>
      </c>
      <c r="X6392" s="60" t="str">
        <f>IF(A6392&lt;&gt;"",IFERROR(IF(FIND(" ",G6392)&gt;=1,MID(G6392,FIND(" ",G6392)+1,LEN(G6392)),""),""),"")</f>
        <v/>
      </c>
      <c r="AC6392" s="51">
        <f>IFERROR(VALUE(MID($C6392,1,2)),0)</f>
        <v>0</v>
      </c>
      <c r="AD6392" s="44">
        <f>IFERROR(VALUE(MID($C6392,4,3)),0)</f>
        <v>0</v>
      </c>
      <c r="AE6392" s="51">
        <f>VALUE(RIGHT("00"&amp;AC6392,2)&amp;RIGHT("000"&amp;AD6392,3))</f>
        <v>0</v>
      </c>
    </row>
    <row r="6393" spans="1:31">
      <c r="A6393" s="60" t="str">
        <f>IF(G6393&amp;Q6393&lt;&gt;"",W6393&amp;Q6393,"")</f>
        <v/>
      </c>
      <c r="B6393" s="85" t="str">
        <f>IF(C6393&lt;&gt;"",LEFT(C6393,9),"")</f>
        <v/>
      </c>
      <c r="V6393" s="60" t="str">
        <f>W6393&amp;H6393</f>
        <v/>
      </c>
      <c r="W6393" s="60" t="str">
        <f>_xlfn.LET(_xlpm.TextCell,TEXT(G6393,"###"),IF(_xlpm.TextCell&lt;&gt;"",IF(StyleSpaceSplit,IFERROR(IF(FIND(" ",_xlpm.TextCell)&gt;=1,MID(_xlpm.TextCell,1,FIND(" ",_xlpm.TextCell)-1),_xlpm.TextCell),_xlpm.TextCell),_xlpm.TextCell),""))</f>
        <v/>
      </c>
      <c r="X6393" s="60" t="str">
        <f>IF(A6393&lt;&gt;"",IFERROR(IF(FIND(" ",G6393)&gt;=1,MID(G6393,FIND(" ",G6393)+1,LEN(G6393)),""),""),"")</f>
        <v/>
      </c>
      <c r="AC6393" s="51">
        <f>IFERROR(VALUE(MID($C6393,1,2)),0)</f>
        <v>0</v>
      </c>
      <c r="AD6393" s="44">
        <f>IFERROR(VALUE(MID($C6393,4,3)),0)</f>
        <v>0</v>
      </c>
      <c r="AE6393" s="51">
        <f>VALUE(RIGHT("00"&amp;AC6393,2)&amp;RIGHT("000"&amp;AD6393,3))</f>
        <v>0</v>
      </c>
    </row>
    <row r="6394" spans="1:31">
      <c r="A6394" s="60" t="str">
        <f>IF(G6394&amp;Q6394&lt;&gt;"",W6394&amp;Q6394,"")</f>
        <v/>
      </c>
      <c r="B6394" s="85" t="str">
        <f>IF(C6394&lt;&gt;"",LEFT(C6394,9),"")</f>
        <v/>
      </c>
      <c r="V6394" s="60" t="str">
        <f>W6394&amp;H6394</f>
        <v/>
      </c>
      <c r="W6394" s="60" t="str">
        <f>_xlfn.LET(_xlpm.TextCell,TEXT(G6394,"###"),IF(_xlpm.TextCell&lt;&gt;"",IF(StyleSpaceSplit,IFERROR(IF(FIND(" ",_xlpm.TextCell)&gt;=1,MID(_xlpm.TextCell,1,FIND(" ",_xlpm.TextCell)-1),_xlpm.TextCell),_xlpm.TextCell),_xlpm.TextCell),""))</f>
        <v/>
      </c>
      <c r="X6394" s="60" t="str">
        <f>IF(A6394&lt;&gt;"",IFERROR(IF(FIND(" ",G6394)&gt;=1,MID(G6394,FIND(" ",G6394)+1,LEN(G6394)),""),""),"")</f>
        <v/>
      </c>
      <c r="AC6394" s="51">
        <f>IFERROR(VALUE(MID($C6394,1,2)),0)</f>
        <v>0</v>
      </c>
      <c r="AD6394" s="44">
        <f>IFERROR(VALUE(MID($C6394,4,3)),0)</f>
        <v>0</v>
      </c>
      <c r="AE6394" s="51">
        <f>VALUE(RIGHT("00"&amp;AC6394,2)&amp;RIGHT("000"&amp;AD6394,3))</f>
        <v>0</v>
      </c>
    </row>
    <row r="6395" spans="1:31">
      <c r="A6395" s="60" t="str">
        <f>IF(G6395&amp;Q6395&lt;&gt;"",W6395&amp;Q6395,"")</f>
        <v/>
      </c>
      <c r="B6395" s="85" t="str">
        <f>IF(C6395&lt;&gt;"",LEFT(C6395,9),"")</f>
        <v/>
      </c>
      <c r="V6395" s="60" t="str">
        <f>W6395&amp;H6395</f>
        <v/>
      </c>
      <c r="W6395" s="60" t="str">
        <f>_xlfn.LET(_xlpm.TextCell,TEXT(G6395,"###"),IF(_xlpm.TextCell&lt;&gt;"",IF(StyleSpaceSplit,IFERROR(IF(FIND(" ",_xlpm.TextCell)&gt;=1,MID(_xlpm.TextCell,1,FIND(" ",_xlpm.TextCell)-1),_xlpm.TextCell),_xlpm.TextCell),_xlpm.TextCell),""))</f>
        <v/>
      </c>
      <c r="X6395" s="60" t="str">
        <f>IF(A6395&lt;&gt;"",IFERROR(IF(FIND(" ",G6395)&gt;=1,MID(G6395,FIND(" ",G6395)+1,LEN(G6395)),""),""),"")</f>
        <v/>
      </c>
      <c r="AC6395" s="51">
        <f>IFERROR(VALUE(MID($C6395,1,2)),0)</f>
        <v>0</v>
      </c>
      <c r="AD6395" s="44">
        <f>IFERROR(VALUE(MID($C6395,4,3)),0)</f>
        <v>0</v>
      </c>
      <c r="AE6395" s="51">
        <f>VALUE(RIGHT("00"&amp;AC6395,2)&amp;RIGHT("000"&amp;AD6395,3))</f>
        <v>0</v>
      </c>
    </row>
    <row r="6396" spans="1:31">
      <c r="A6396" s="60" t="str">
        <f>IF(G6396&amp;Q6396&lt;&gt;"",W6396&amp;Q6396,"")</f>
        <v/>
      </c>
      <c r="B6396" s="85" t="str">
        <f>IF(C6396&lt;&gt;"",LEFT(C6396,9),"")</f>
        <v/>
      </c>
      <c r="V6396" s="60" t="str">
        <f>W6396&amp;H6396</f>
        <v/>
      </c>
      <c r="W6396" s="60" t="str">
        <f>_xlfn.LET(_xlpm.TextCell,TEXT(G6396,"###"),IF(_xlpm.TextCell&lt;&gt;"",IF(StyleSpaceSplit,IFERROR(IF(FIND(" ",_xlpm.TextCell)&gt;=1,MID(_xlpm.TextCell,1,FIND(" ",_xlpm.TextCell)-1),_xlpm.TextCell),_xlpm.TextCell),_xlpm.TextCell),""))</f>
        <v/>
      </c>
      <c r="X6396" s="60" t="str">
        <f>IF(A6396&lt;&gt;"",IFERROR(IF(FIND(" ",G6396)&gt;=1,MID(G6396,FIND(" ",G6396)+1,LEN(G6396)),""),""),"")</f>
        <v/>
      </c>
      <c r="AC6396" s="51">
        <f>IFERROR(VALUE(MID($C6396,1,2)),0)</f>
        <v>0</v>
      </c>
      <c r="AD6396" s="44">
        <f>IFERROR(VALUE(MID($C6396,4,3)),0)</f>
        <v>0</v>
      </c>
      <c r="AE6396" s="51">
        <f>VALUE(RIGHT("00"&amp;AC6396,2)&amp;RIGHT("000"&amp;AD6396,3))</f>
        <v>0</v>
      </c>
    </row>
    <row r="6397" spans="1:31">
      <c r="A6397" s="60" t="str">
        <f>IF(G6397&amp;Q6397&lt;&gt;"",W6397&amp;Q6397,"")</f>
        <v/>
      </c>
      <c r="B6397" s="85" t="str">
        <f>IF(C6397&lt;&gt;"",LEFT(C6397,9),"")</f>
        <v/>
      </c>
      <c r="V6397" s="60" t="str">
        <f>W6397&amp;H6397</f>
        <v/>
      </c>
      <c r="W6397" s="60" t="str">
        <f>_xlfn.LET(_xlpm.TextCell,TEXT(G6397,"###"),IF(_xlpm.TextCell&lt;&gt;"",IF(StyleSpaceSplit,IFERROR(IF(FIND(" ",_xlpm.TextCell)&gt;=1,MID(_xlpm.TextCell,1,FIND(" ",_xlpm.TextCell)-1),_xlpm.TextCell),_xlpm.TextCell),_xlpm.TextCell),""))</f>
        <v/>
      </c>
      <c r="X6397" s="60" t="str">
        <f>IF(A6397&lt;&gt;"",IFERROR(IF(FIND(" ",G6397)&gt;=1,MID(G6397,FIND(" ",G6397)+1,LEN(G6397)),""),""),"")</f>
        <v/>
      </c>
      <c r="AC6397" s="51">
        <f>IFERROR(VALUE(MID($C6397,1,2)),0)</f>
        <v>0</v>
      </c>
      <c r="AD6397" s="44">
        <f>IFERROR(VALUE(MID($C6397,4,3)),0)</f>
        <v>0</v>
      </c>
      <c r="AE6397" s="51">
        <f>VALUE(RIGHT("00"&amp;AC6397,2)&amp;RIGHT("000"&amp;AD6397,3))</f>
        <v>0</v>
      </c>
    </row>
    <row r="6398" spans="1:31">
      <c r="A6398" s="60" t="str">
        <f>IF(G6398&amp;Q6398&lt;&gt;"",W6398&amp;Q6398,"")</f>
        <v/>
      </c>
      <c r="B6398" s="85" t="str">
        <f>IF(C6398&lt;&gt;"",LEFT(C6398,9),"")</f>
        <v/>
      </c>
      <c r="V6398" s="60" t="str">
        <f>W6398&amp;H6398</f>
        <v/>
      </c>
      <c r="W6398" s="60" t="str">
        <f>_xlfn.LET(_xlpm.TextCell,TEXT(G6398,"###"),IF(_xlpm.TextCell&lt;&gt;"",IF(StyleSpaceSplit,IFERROR(IF(FIND(" ",_xlpm.TextCell)&gt;=1,MID(_xlpm.TextCell,1,FIND(" ",_xlpm.TextCell)-1),_xlpm.TextCell),_xlpm.TextCell),_xlpm.TextCell),""))</f>
        <v/>
      </c>
      <c r="X6398" s="60" t="str">
        <f>IF(A6398&lt;&gt;"",IFERROR(IF(FIND(" ",G6398)&gt;=1,MID(G6398,FIND(" ",G6398)+1,LEN(G6398)),""),""),"")</f>
        <v/>
      </c>
      <c r="AC6398" s="51">
        <f>IFERROR(VALUE(MID($C6398,1,2)),0)</f>
        <v>0</v>
      </c>
      <c r="AD6398" s="44">
        <f>IFERROR(VALUE(MID($C6398,4,3)),0)</f>
        <v>0</v>
      </c>
      <c r="AE6398" s="51">
        <f>VALUE(RIGHT("00"&amp;AC6398,2)&amp;RIGHT("000"&amp;AD6398,3))</f>
        <v>0</v>
      </c>
    </row>
    <row r="6399" spans="1:31">
      <c r="A6399" s="60" t="str">
        <f>IF(G6399&amp;Q6399&lt;&gt;"",W6399&amp;Q6399,"")</f>
        <v/>
      </c>
      <c r="B6399" s="85" t="str">
        <f>IF(C6399&lt;&gt;"",LEFT(C6399,9),"")</f>
        <v/>
      </c>
      <c r="V6399" s="60" t="str">
        <f>W6399&amp;H6399</f>
        <v/>
      </c>
      <c r="W6399" s="60" t="str">
        <f>_xlfn.LET(_xlpm.TextCell,TEXT(G6399,"###"),IF(_xlpm.TextCell&lt;&gt;"",IF(StyleSpaceSplit,IFERROR(IF(FIND(" ",_xlpm.TextCell)&gt;=1,MID(_xlpm.TextCell,1,FIND(" ",_xlpm.TextCell)-1),_xlpm.TextCell),_xlpm.TextCell),_xlpm.TextCell),""))</f>
        <v/>
      </c>
      <c r="X6399" s="60" t="str">
        <f>IF(A6399&lt;&gt;"",IFERROR(IF(FIND(" ",G6399)&gt;=1,MID(G6399,FIND(" ",G6399)+1,LEN(G6399)),""),""),"")</f>
        <v/>
      </c>
      <c r="AC6399" s="51">
        <f>IFERROR(VALUE(MID($C6399,1,2)),0)</f>
        <v>0</v>
      </c>
      <c r="AD6399" s="44">
        <f>IFERROR(VALUE(MID($C6399,4,3)),0)</f>
        <v>0</v>
      </c>
      <c r="AE6399" s="51">
        <f>VALUE(RIGHT("00"&amp;AC6399,2)&amp;RIGHT("000"&amp;AD6399,3))</f>
        <v>0</v>
      </c>
    </row>
    <row r="6400" spans="1:31">
      <c r="A6400" s="60" t="str">
        <f>IF(G6400&amp;Q6400&lt;&gt;"",W6400&amp;Q6400,"")</f>
        <v/>
      </c>
      <c r="B6400" s="85" t="str">
        <f>IF(C6400&lt;&gt;"",LEFT(C6400,9),"")</f>
        <v/>
      </c>
      <c r="V6400" s="60" t="str">
        <f>W6400&amp;H6400</f>
        <v/>
      </c>
      <c r="W6400" s="60" t="str">
        <f>_xlfn.LET(_xlpm.TextCell,TEXT(G6400,"###"),IF(_xlpm.TextCell&lt;&gt;"",IF(StyleSpaceSplit,IFERROR(IF(FIND(" ",_xlpm.TextCell)&gt;=1,MID(_xlpm.TextCell,1,FIND(" ",_xlpm.TextCell)-1),_xlpm.TextCell),_xlpm.TextCell),_xlpm.TextCell),""))</f>
        <v/>
      </c>
      <c r="X6400" s="60" t="str">
        <f>IF(A6400&lt;&gt;"",IFERROR(IF(FIND(" ",G6400)&gt;=1,MID(G6400,FIND(" ",G6400)+1,LEN(G6400)),""),""),"")</f>
        <v/>
      </c>
      <c r="AC6400" s="51">
        <f>IFERROR(VALUE(MID($C6400,1,2)),0)</f>
        <v>0</v>
      </c>
      <c r="AD6400" s="44">
        <f>IFERROR(VALUE(MID($C6400,4,3)),0)</f>
        <v>0</v>
      </c>
      <c r="AE6400" s="51">
        <f>VALUE(RIGHT("00"&amp;AC6400,2)&amp;RIGHT("000"&amp;AD6400,3))</f>
        <v>0</v>
      </c>
    </row>
    <row r="6401" spans="1:31">
      <c r="A6401" s="60" t="str">
        <f>IF(G6401&amp;Q6401&lt;&gt;"",W6401&amp;Q6401,"")</f>
        <v/>
      </c>
      <c r="B6401" s="85" t="str">
        <f>IF(C6401&lt;&gt;"",LEFT(C6401,9),"")</f>
        <v/>
      </c>
      <c r="V6401" s="60" t="str">
        <f>W6401&amp;H6401</f>
        <v/>
      </c>
      <c r="W6401" s="60" t="str">
        <f>_xlfn.LET(_xlpm.TextCell,TEXT(G6401,"###"),IF(_xlpm.TextCell&lt;&gt;"",IF(StyleSpaceSplit,IFERROR(IF(FIND(" ",_xlpm.TextCell)&gt;=1,MID(_xlpm.TextCell,1,FIND(" ",_xlpm.TextCell)-1),_xlpm.TextCell),_xlpm.TextCell),_xlpm.TextCell),""))</f>
        <v/>
      </c>
      <c r="X6401" s="60" t="str">
        <f>IF(A6401&lt;&gt;"",IFERROR(IF(FIND(" ",G6401)&gt;=1,MID(G6401,FIND(" ",G6401)+1,LEN(G6401)),""),""),"")</f>
        <v/>
      </c>
      <c r="AC6401" s="51">
        <f>IFERROR(VALUE(MID($C6401,1,2)),0)</f>
        <v>0</v>
      </c>
      <c r="AD6401" s="44">
        <f>IFERROR(VALUE(MID($C6401,4,3)),0)</f>
        <v>0</v>
      </c>
      <c r="AE6401" s="51">
        <f>VALUE(RIGHT("00"&amp;AC6401,2)&amp;RIGHT("000"&amp;AD6401,3))</f>
        <v>0</v>
      </c>
    </row>
    <row r="6402" spans="1:31">
      <c r="A6402" s="60" t="str">
        <f>IF(G6402&amp;Q6402&lt;&gt;"",W6402&amp;Q6402,"")</f>
        <v/>
      </c>
      <c r="B6402" s="85" t="str">
        <f>IF(C6402&lt;&gt;"",LEFT(C6402,9),"")</f>
        <v/>
      </c>
      <c r="V6402" s="60" t="str">
        <f>W6402&amp;H6402</f>
        <v/>
      </c>
      <c r="W6402" s="60" t="str">
        <f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>IF(A6402&lt;&gt;"",IFERROR(IF(FIND(" ",G6402)&gt;=1,MID(G6402,FIND(" ",G6402)+1,LEN(G6402)),""),""),"")</f>
        <v/>
      </c>
      <c r="AC6402" s="51">
        <f>IFERROR(VALUE(MID($C6402,1,2)),0)</f>
        <v>0</v>
      </c>
      <c r="AD6402" s="44">
        <f>IFERROR(VALUE(MID($C6402,4,3)),0)</f>
        <v>0</v>
      </c>
      <c r="AE6402" s="51">
        <f>VALUE(RIGHT("00"&amp;AC6402,2)&amp;RIGHT("000"&amp;AD6402,3))</f>
        <v>0</v>
      </c>
    </row>
    <row r="6403" spans="1:31">
      <c r="A6403" s="60" t="str">
        <f>IF(G6403&amp;Q6403&lt;&gt;"",W6403&amp;Q6403,"")</f>
        <v/>
      </c>
      <c r="B6403" s="85" t="str">
        <f>IF(C6403&lt;&gt;"",LEFT(C6403,9),"")</f>
        <v/>
      </c>
      <c r="V6403" s="60" t="str">
        <f>W6403&amp;H6403</f>
        <v/>
      </c>
      <c r="W6403" s="60" t="str">
        <f>_xlfn.LET(_xlpm.TextCell,TEXT(G6403,"###"),IF(_xlpm.TextCell&lt;&gt;"",IF(StyleSpaceSplit,IFERROR(IF(FIND(" ",_xlpm.TextCell)&gt;=1,MID(_xlpm.TextCell,1,FIND(" ",_xlpm.TextCell)-1),_xlpm.TextCell),_xlpm.TextCell),_xlpm.TextCell),""))</f>
        <v/>
      </c>
      <c r="X6403" s="60" t="str">
        <f>IF(A6403&lt;&gt;"",IFERROR(IF(FIND(" ",G6403)&gt;=1,MID(G6403,FIND(" ",G6403)+1,LEN(G6403)),""),""),"")</f>
        <v/>
      </c>
      <c r="AC6403" s="51">
        <f>IFERROR(VALUE(MID($C6403,1,2)),0)</f>
        <v>0</v>
      </c>
      <c r="AD6403" s="44">
        <f>IFERROR(VALUE(MID($C6403,4,3)),0)</f>
        <v>0</v>
      </c>
      <c r="AE6403" s="51">
        <f>VALUE(RIGHT("00"&amp;AC6403,2)&amp;RIGHT("000"&amp;AD6403,3))</f>
        <v>0</v>
      </c>
    </row>
    <row r="6404" spans="1:31">
      <c r="A6404" s="60" t="str">
        <f>IF(G6404&amp;Q6404&lt;&gt;"",W6404&amp;Q6404,"")</f>
        <v/>
      </c>
      <c r="B6404" s="85" t="str">
        <f>IF(C6404&lt;&gt;"",LEFT(C6404,9),"")</f>
        <v/>
      </c>
      <c r="V6404" s="60" t="str">
        <f>W6404&amp;H6404</f>
        <v/>
      </c>
      <c r="W6404" s="60" t="str">
        <f>_xlfn.LET(_xlpm.TextCell,TEXT(G6404,"###"),IF(_xlpm.TextCell&lt;&gt;"",IF(StyleSpaceSplit,IFERROR(IF(FIND(" ",_xlpm.TextCell)&gt;=1,MID(_xlpm.TextCell,1,FIND(" ",_xlpm.TextCell)-1),_xlpm.TextCell),_xlpm.TextCell),_xlpm.TextCell),""))</f>
        <v/>
      </c>
      <c r="X6404" s="60" t="str">
        <f>IF(A6404&lt;&gt;"",IFERROR(IF(FIND(" ",G6404)&gt;=1,MID(G6404,FIND(" ",G6404)+1,LEN(G6404)),""),""),"")</f>
        <v/>
      </c>
      <c r="AC6404" s="51">
        <f>IFERROR(VALUE(MID($C6404,1,2)),0)</f>
        <v>0</v>
      </c>
      <c r="AD6404" s="44">
        <f>IFERROR(VALUE(MID($C6404,4,3)),0)</f>
        <v>0</v>
      </c>
      <c r="AE6404" s="51">
        <f>VALUE(RIGHT("00"&amp;AC6404,2)&amp;RIGHT("000"&amp;AD6404,3))</f>
        <v>0</v>
      </c>
    </row>
    <row r="6405" spans="1:31">
      <c r="A6405" s="60" t="str">
        <f>IF(G6405&amp;Q6405&lt;&gt;"",W6405&amp;Q6405,"")</f>
        <v/>
      </c>
      <c r="B6405" s="85" t="str">
        <f>IF(C6405&lt;&gt;"",LEFT(C6405,9),"")</f>
        <v/>
      </c>
      <c r="V6405" s="60" t="str">
        <f>W6405&amp;H6405</f>
        <v/>
      </c>
      <c r="W6405" s="60" t="str">
        <f>_xlfn.LET(_xlpm.TextCell,TEXT(G6405,"###"),IF(_xlpm.TextCell&lt;&gt;"",IF(StyleSpaceSplit,IFERROR(IF(FIND(" ",_xlpm.TextCell)&gt;=1,MID(_xlpm.TextCell,1,FIND(" ",_xlpm.TextCell)-1),_xlpm.TextCell),_xlpm.TextCell),_xlpm.TextCell),""))</f>
        <v/>
      </c>
      <c r="X6405" s="60" t="str">
        <f>IF(A6405&lt;&gt;"",IFERROR(IF(FIND(" ",G6405)&gt;=1,MID(G6405,FIND(" ",G6405)+1,LEN(G6405)),""),""),"")</f>
        <v/>
      </c>
      <c r="AC6405" s="51">
        <f>IFERROR(VALUE(MID($C6405,1,2)),0)</f>
        <v>0</v>
      </c>
      <c r="AD6405" s="44">
        <f>IFERROR(VALUE(MID($C6405,4,3)),0)</f>
        <v>0</v>
      </c>
      <c r="AE6405" s="51">
        <f>VALUE(RIGHT("00"&amp;AC6405,2)&amp;RIGHT("000"&amp;AD6405,3))</f>
        <v>0</v>
      </c>
    </row>
    <row r="6406" spans="1:31">
      <c r="A6406" s="60" t="str">
        <f>IF(G6406&amp;Q6406&lt;&gt;"",W6406&amp;Q6406,"")</f>
        <v/>
      </c>
      <c r="B6406" s="85" t="str">
        <f>IF(C6406&lt;&gt;"",LEFT(C6406,9),"")</f>
        <v/>
      </c>
      <c r="V6406" s="60" t="str">
        <f>W6406&amp;H6406</f>
        <v/>
      </c>
      <c r="W6406" s="60" t="str">
        <f>_xlfn.LET(_xlpm.TextCell,TEXT(G6406,"###"),IF(_xlpm.TextCell&lt;&gt;"",IF(StyleSpaceSplit,IFERROR(IF(FIND(" ",_xlpm.TextCell)&gt;=1,MID(_xlpm.TextCell,1,FIND(" ",_xlpm.TextCell)-1),_xlpm.TextCell),_xlpm.TextCell),_xlpm.TextCell),""))</f>
        <v/>
      </c>
      <c r="X6406" s="60" t="str">
        <f>IF(A6406&lt;&gt;"",IFERROR(IF(FIND(" ",G6406)&gt;=1,MID(G6406,FIND(" ",G6406)+1,LEN(G6406)),""),""),"")</f>
        <v/>
      </c>
      <c r="AC6406" s="51">
        <f>IFERROR(VALUE(MID($C6406,1,2)),0)</f>
        <v>0</v>
      </c>
      <c r="AD6406" s="44">
        <f>IFERROR(VALUE(MID($C6406,4,3)),0)</f>
        <v>0</v>
      </c>
      <c r="AE6406" s="51">
        <f>VALUE(RIGHT("00"&amp;AC6406,2)&amp;RIGHT("000"&amp;AD6406,3))</f>
        <v>0</v>
      </c>
    </row>
    <row r="6407" spans="1:31">
      <c r="A6407" s="60" t="str">
        <f>IF(G6407&amp;Q6407&lt;&gt;"",W6407&amp;Q6407,"")</f>
        <v/>
      </c>
      <c r="B6407" s="85" t="str">
        <f>IF(C6407&lt;&gt;"",LEFT(C6407,9),"")</f>
        <v/>
      </c>
      <c r="V6407" s="60" t="str">
        <f>W6407&amp;H6407</f>
        <v/>
      </c>
      <c r="W6407" s="60" t="str">
        <f>_xlfn.LET(_xlpm.TextCell,TEXT(G6407,"###"),IF(_xlpm.TextCell&lt;&gt;"",IF(StyleSpaceSplit,IFERROR(IF(FIND(" ",_xlpm.TextCell)&gt;=1,MID(_xlpm.TextCell,1,FIND(" ",_xlpm.TextCell)-1),_xlpm.TextCell),_xlpm.TextCell),_xlpm.TextCell),""))</f>
        <v/>
      </c>
      <c r="X6407" s="60" t="str">
        <f>IF(A6407&lt;&gt;"",IFERROR(IF(FIND(" ",G6407)&gt;=1,MID(G6407,FIND(" ",G6407)+1,LEN(G6407)),""),""),"")</f>
        <v/>
      </c>
      <c r="AC6407" s="51">
        <f>IFERROR(VALUE(MID($C6407,1,2)),0)</f>
        <v>0</v>
      </c>
      <c r="AD6407" s="44">
        <f>IFERROR(VALUE(MID($C6407,4,3)),0)</f>
        <v>0</v>
      </c>
      <c r="AE6407" s="51">
        <f>VALUE(RIGHT("00"&amp;AC6407,2)&amp;RIGHT("000"&amp;AD6407,3))</f>
        <v>0</v>
      </c>
    </row>
    <row r="6408" spans="1:31">
      <c r="A6408" s="60" t="str">
        <f>IF(G6408&amp;Q6408&lt;&gt;"",W6408&amp;Q6408,"")</f>
        <v/>
      </c>
      <c r="B6408" s="85" t="str">
        <f>IF(C6408&lt;&gt;"",LEFT(C6408,9),"")</f>
        <v/>
      </c>
      <c r="V6408" s="60" t="str">
        <f>W6408&amp;H6408</f>
        <v/>
      </c>
      <c r="W6408" s="60" t="str">
        <f>_xlfn.LET(_xlpm.TextCell,TEXT(G6408,"###"),IF(_xlpm.TextCell&lt;&gt;"",IF(StyleSpaceSplit,IFERROR(IF(FIND(" ",_xlpm.TextCell)&gt;=1,MID(_xlpm.TextCell,1,FIND(" ",_xlpm.TextCell)-1),_xlpm.TextCell),_xlpm.TextCell),_xlpm.TextCell),""))</f>
        <v/>
      </c>
      <c r="X6408" s="60" t="str">
        <f>IF(A6408&lt;&gt;"",IFERROR(IF(FIND(" ",G6408)&gt;=1,MID(G6408,FIND(" ",G6408)+1,LEN(G6408)),""),""),"")</f>
        <v/>
      </c>
      <c r="AC6408" s="51">
        <f>IFERROR(VALUE(MID($C6408,1,2)),0)</f>
        <v>0</v>
      </c>
      <c r="AD6408" s="44">
        <f>IFERROR(VALUE(MID($C6408,4,3)),0)</f>
        <v>0</v>
      </c>
      <c r="AE6408" s="51">
        <f>VALUE(RIGHT("00"&amp;AC6408,2)&amp;RIGHT("000"&amp;AD6408,3))</f>
        <v>0</v>
      </c>
    </row>
    <row r="6409" spans="1:31">
      <c r="A6409" s="60" t="str">
        <f>IF(G6409&amp;Q6409&lt;&gt;"",W6409&amp;Q6409,"")</f>
        <v/>
      </c>
      <c r="B6409" s="85" t="str">
        <f>IF(C6409&lt;&gt;"",LEFT(C6409,9),"")</f>
        <v/>
      </c>
      <c r="V6409" s="60" t="str">
        <f>W6409&amp;H6409</f>
        <v/>
      </c>
      <c r="W6409" s="60" t="str">
        <f>_xlfn.LET(_xlpm.TextCell,TEXT(G6409,"###"),IF(_xlpm.TextCell&lt;&gt;"",IF(StyleSpaceSplit,IFERROR(IF(FIND(" ",_xlpm.TextCell)&gt;=1,MID(_xlpm.TextCell,1,FIND(" ",_xlpm.TextCell)-1),_xlpm.TextCell),_xlpm.TextCell),_xlpm.TextCell),""))</f>
        <v/>
      </c>
      <c r="X6409" s="60" t="str">
        <f>IF(A6409&lt;&gt;"",IFERROR(IF(FIND(" ",G6409)&gt;=1,MID(G6409,FIND(" ",G6409)+1,LEN(G6409)),""),""),"")</f>
        <v/>
      </c>
      <c r="AC6409" s="51">
        <f>IFERROR(VALUE(MID($C6409,1,2)),0)</f>
        <v>0</v>
      </c>
      <c r="AD6409" s="44">
        <f>IFERROR(VALUE(MID($C6409,4,3)),0)</f>
        <v>0</v>
      </c>
      <c r="AE6409" s="51">
        <f>VALUE(RIGHT("00"&amp;AC6409,2)&amp;RIGHT("000"&amp;AD6409,3))</f>
        <v>0</v>
      </c>
    </row>
    <row r="6410" spans="1:31">
      <c r="A6410" s="60" t="str">
        <f>IF(G6410&amp;Q6410&lt;&gt;"",W6410&amp;Q6410,"")</f>
        <v/>
      </c>
      <c r="B6410" s="85" t="str">
        <f>IF(C6410&lt;&gt;"",LEFT(C6410,9),"")</f>
        <v/>
      </c>
      <c r="V6410" s="60" t="str">
        <f>W6410&amp;H6410</f>
        <v/>
      </c>
      <c r="W6410" s="60" t="str">
        <f>_xlfn.LET(_xlpm.TextCell,TEXT(G6410,"###"),IF(_xlpm.TextCell&lt;&gt;"",IF(StyleSpaceSplit,IFERROR(IF(FIND(" ",_xlpm.TextCell)&gt;=1,MID(_xlpm.TextCell,1,FIND(" ",_xlpm.TextCell)-1),_xlpm.TextCell),_xlpm.TextCell),_xlpm.TextCell),""))</f>
        <v/>
      </c>
      <c r="X6410" s="60" t="str">
        <f>IF(A6410&lt;&gt;"",IFERROR(IF(FIND(" ",G6410)&gt;=1,MID(G6410,FIND(" ",G6410)+1,LEN(G6410)),""),""),"")</f>
        <v/>
      </c>
      <c r="AC6410" s="51">
        <f>IFERROR(VALUE(MID($C6410,1,2)),0)</f>
        <v>0</v>
      </c>
      <c r="AD6410" s="44">
        <f>IFERROR(VALUE(MID($C6410,4,3)),0)</f>
        <v>0</v>
      </c>
      <c r="AE6410" s="51">
        <f>VALUE(RIGHT("00"&amp;AC6410,2)&amp;RIGHT("000"&amp;AD6410,3))</f>
        <v>0</v>
      </c>
    </row>
    <row r="6411" spans="1:31">
      <c r="A6411" s="60" t="str">
        <f>IF(G6411&amp;Q6411&lt;&gt;"",W6411&amp;Q6411,"")</f>
        <v/>
      </c>
      <c r="B6411" s="85" t="str">
        <f>IF(C6411&lt;&gt;"",LEFT(C6411,9),"")</f>
        <v/>
      </c>
      <c r="V6411" s="60" t="str">
        <f>W6411&amp;H6411</f>
        <v/>
      </c>
      <c r="W6411" s="60" t="str">
        <f>_xlfn.LET(_xlpm.TextCell,TEXT(G6411,"###"),IF(_xlpm.TextCell&lt;&gt;"",IF(StyleSpaceSplit,IFERROR(IF(FIND(" ",_xlpm.TextCell)&gt;=1,MID(_xlpm.TextCell,1,FIND(" ",_xlpm.TextCell)-1),_xlpm.TextCell),_xlpm.TextCell),_xlpm.TextCell),""))</f>
        <v/>
      </c>
      <c r="X6411" s="60" t="str">
        <f>IF(A6411&lt;&gt;"",IFERROR(IF(FIND(" ",G6411)&gt;=1,MID(G6411,FIND(" ",G6411)+1,LEN(G6411)),""),""),"")</f>
        <v/>
      </c>
      <c r="AC6411" s="51">
        <f>IFERROR(VALUE(MID($C6411,1,2)),0)</f>
        <v>0</v>
      </c>
      <c r="AD6411" s="44">
        <f>IFERROR(VALUE(MID($C6411,4,3)),0)</f>
        <v>0</v>
      </c>
      <c r="AE6411" s="51">
        <f>VALUE(RIGHT("00"&amp;AC6411,2)&amp;RIGHT("000"&amp;AD6411,3))</f>
        <v>0</v>
      </c>
    </row>
    <row r="6412" spans="1:31">
      <c r="A6412" s="60" t="str">
        <f>IF(G6412&amp;Q6412&lt;&gt;"",W6412&amp;Q6412,"")</f>
        <v/>
      </c>
      <c r="B6412" s="85" t="str">
        <f>IF(C6412&lt;&gt;"",LEFT(C6412,9),"")</f>
        <v/>
      </c>
      <c r="V6412" s="60" t="str">
        <f>W6412&amp;H6412</f>
        <v/>
      </c>
      <c r="W6412" s="60" t="str">
        <f>_xlfn.LET(_xlpm.TextCell,TEXT(G6412,"###"),IF(_xlpm.TextCell&lt;&gt;"",IF(StyleSpaceSplit,IFERROR(IF(FIND(" ",_xlpm.TextCell)&gt;=1,MID(_xlpm.TextCell,1,FIND(" ",_xlpm.TextCell)-1),_xlpm.TextCell),_xlpm.TextCell),_xlpm.TextCell),""))</f>
        <v/>
      </c>
      <c r="X6412" s="60" t="str">
        <f>IF(A6412&lt;&gt;"",IFERROR(IF(FIND(" ",G6412)&gt;=1,MID(G6412,FIND(" ",G6412)+1,LEN(G6412)),""),""),"")</f>
        <v/>
      </c>
      <c r="AC6412" s="51">
        <f>IFERROR(VALUE(MID($C6412,1,2)),0)</f>
        <v>0</v>
      </c>
      <c r="AD6412" s="44">
        <f>IFERROR(VALUE(MID($C6412,4,3)),0)</f>
        <v>0</v>
      </c>
      <c r="AE6412" s="51">
        <f>VALUE(RIGHT("00"&amp;AC6412,2)&amp;RIGHT("000"&amp;AD6412,3))</f>
        <v>0</v>
      </c>
    </row>
    <row r="6413" spans="1:31">
      <c r="A6413" s="60" t="str">
        <f>IF(G6413&amp;Q6413&lt;&gt;"",W6413&amp;Q6413,"")</f>
        <v/>
      </c>
      <c r="B6413" s="85" t="str">
        <f>IF(C6413&lt;&gt;"",LEFT(C6413,9),"")</f>
        <v/>
      </c>
      <c r="V6413" s="60" t="str">
        <f>W6413&amp;H6413</f>
        <v/>
      </c>
      <c r="W6413" s="60" t="str">
        <f>_xlfn.LET(_xlpm.TextCell,TEXT(G6413,"###"),IF(_xlpm.TextCell&lt;&gt;"",IF(StyleSpaceSplit,IFERROR(IF(FIND(" ",_xlpm.TextCell)&gt;=1,MID(_xlpm.TextCell,1,FIND(" ",_xlpm.TextCell)-1),_xlpm.TextCell),_xlpm.TextCell),_xlpm.TextCell),""))</f>
        <v/>
      </c>
      <c r="X6413" s="60" t="str">
        <f>IF(A6413&lt;&gt;"",IFERROR(IF(FIND(" ",G6413)&gt;=1,MID(G6413,FIND(" ",G6413)+1,LEN(G6413)),""),""),"")</f>
        <v/>
      </c>
      <c r="AC6413" s="51">
        <f>IFERROR(VALUE(MID($C6413,1,2)),0)</f>
        <v>0</v>
      </c>
      <c r="AD6413" s="44">
        <f>IFERROR(VALUE(MID($C6413,4,3)),0)</f>
        <v>0</v>
      </c>
      <c r="AE6413" s="51">
        <f>VALUE(RIGHT("00"&amp;AC6413,2)&amp;RIGHT("000"&amp;AD6413,3))</f>
        <v>0</v>
      </c>
    </row>
    <row r="6414" spans="1:31">
      <c r="A6414" s="60" t="str">
        <f>IF(G6414&amp;Q6414&lt;&gt;"",W6414&amp;Q6414,"")</f>
        <v/>
      </c>
      <c r="B6414" s="85" t="str">
        <f>IF(C6414&lt;&gt;"",LEFT(C6414,9),"")</f>
        <v/>
      </c>
      <c r="V6414" s="60" t="str">
        <f>W6414&amp;H6414</f>
        <v/>
      </c>
      <c r="W6414" s="60" t="str">
        <f>_xlfn.LET(_xlpm.TextCell,TEXT(G6414,"###"),IF(_xlpm.TextCell&lt;&gt;"",IF(StyleSpaceSplit,IFERROR(IF(FIND(" ",_xlpm.TextCell)&gt;=1,MID(_xlpm.TextCell,1,FIND(" ",_xlpm.TextCell)-1),_xlpm.TextCell),_xlpm.TextCell),_xlpm.TextCell),""))</f>
        <v/>
      </c>
      <c r="X6414" s="60" t="str">
        <f>IF(A6414&lt;&gt;"",IFERROR(IF(FIND(" ",G6414)&gt;=1,MID(G6414,FIND(" ",G6414)+1,LEN(G6414)),""),""),"")</f>
        <v/>
      </c>
      <c r="AC6414" s="51">
        <f>IFERROR(VALUE(MID($C6414,1,2)),0)</f>
        <v>0</v>
      </c>
      <c r="AD6414" s="44">
        <f>IFERROR(VALUE(MID($C6414,4,3)),0)</f>
        <v>0</v>
      </c>
      <c r="AE6414" s="51">
        <f>VALUE(RIGHT("00"&amp;AC6414,2)&amp;RIGHT("000"&amp;AD6414,3))</f>
        <v>0</v>
      </c>
    </row>
    <row r="6415" spans="1:31">
      <c r="A6415" s="60" t="str">
        <f>IF(G6415&amp;Q6415&lt;&gt;"",W6415&amp;Q6415,"")</f>
        <v/>
      </c>
      <c r="B6415" s="85" t="str">
        <f>IF(C6415&lt;&gt;"",LEFT(C6415,9),"")</f>
        <v/>
      </c>
      <c r="V6415" s="60" t="str">
        <f>W6415&amp;H6415</f>
        <v/>
      </c>
      <c r="W6415" s="60" t="str">
        <f>_xlfn.LET(_xlpm.TextCell,TEXT(G6415,"###"),IF(_xlpm.TextCell&lt;&gt;"",IF(StyleSpaceSplit,IFERROR(IF(FIND(" ",_xlpm.TextCell)&gt;=1,MID(_xlpm.TextCell,1,FIND(" ",_xlpm.TextCell)-1),_xlpm.TextCell),_xlpm.TextCell),_xlpm.TextCell),""))</f>
        <v/>
      </c>
      <c r="X6415" s="60" t="str">
        <f>IF(A6415&lt;&gt;"",IFERROR(IF(FIND(" ",G6415)&gt;=1,MID(G6415,FIND(" ",G6415)+1,LEN(G6415)),""),""),"")</f>
        <v/>
      </c>
      <c r="AC6415" s="51">
        <f>IFERROR(VALUE(MID($C6415,1,2)),0)</f>
        <v>0</v>
      </c>
      <c r="AD6415" s="44">
        <f>IFERROR(VALUE(MID($C6415,4,3)),0)</f>
        <v>0</v>
      </c>
      <c r="AE6415" s="51">
        <f>VALUE(RIGHT("00"&amp;AC6415,2)&amp;RIGHT("000"&amp;AD6415,3))</f>
        <v>0</v>
      </c>
    </row>
    <row r="6416" spans="1:31">
      <c r="A6416" s="60" t="str">
        <f>IF(G6416&amp;Q6416&lt;&gt;"",W6416&amp;Q6416,"")</f>
        <v/>
      </c>
      <c r="B6416" s="85" t="str">
        <f>IF(C6416&lt;&gt;"",LEFT(C6416,9),"")</f>
        <v/>
      </c>
      <c r="V6416" s="60" t="str">
        <f>W6416&amp;H6416</f>
        <v/>
      </c>
      <c r="W6416" s="60" t="str">
        <f>_xlfn.LET(_xlpm.TextCell,TEXT(G6416,"###"),IF(_xlpm.TextCell&lt;&gt;"",IF(StyleSpaceSplit,IFERROR(IF(FIND(" ",_xlpm.TextCell)&gt;=1,MID(_xlpm.TextCell,1,FIND(" ",_xlpm.TextCell)-1),_xlpm.TextCell),_xlpm.TextCell),_xlpm.TextCell),""))</f>
        <v/>
      </c>
      <c r="X6416" s="60" t="str">
        <f>IF(A6416&lt;&gt;"",IFERROR(IF(FIND(" ",G6416)&gt;=1,MID(G6416,FIND(" ",G6416)+1,LEN(G6416)),""),""),"")</f>
        <v/>
      </c>
      <c r="AC6416" s="51">
        <f>IFERROR(VALUE(MID($C6416,1,2)),0)</f>
        <v>0</v>
      </c>
      <c r="AD6416" s="44">
        <f>IFERROR(VALUE(MID($C6416,4,3)),0)</f>
        <v>0</v>
      </c>
      <c r="AE6416" s="51">
        <f>VALUE(RIGHT("00"&amp;AC6416,2)&amp;RIGHT("000"&amp;AD6416,3))</f>
        <v>0</v>
      </c>
    </row>
    <row r="6417" spans="1:31">
      <c r="A6417" s="60" t="str">
        <f>IF(G6417&amp;Q6417&lt;&gt;"",W6417&amp;Q6417,"")</f>
        <v/>
      </c>
      <c r="B6417" s="85" t="str">
        <f>IF(C6417&lt;&gt;"",LEFT(C6417,9),"")</f>
        <v/>
      </c>
      <c r="V6417" s="60" t="str">
        <f>W6417&amp;H6417</f>
        <v/>
      </c>
      <c r="W6417" s="60" t="str">
        <f>_xlfn.LET(_xlpm.TextCell,TEXT(G6417,"###"),IF(_xlpm.TextCell&lt;&gt;"",IF(StyleSpaceSplit,IFERROR(IF(FIND(" ",_xlpm.TextCell)&gt;=1,MID(_xlpm.TextCell,1,FIND(" ",_xlpm.TextCell)-1),_xlpm.TextCell),_xlpm.TextCell),_xlpm.TextCell),""))</f>
        <v/>
      </c>
      <c r="X6417" s="60" t="str">
        <f>IF(A6417&lt;&gt;"",IFERROR(IF(FIND(" ",G6417)&gt;=1,MID(G6417,FIND(" ",G6417)+1,LEN(G6417)),""),""),"")</f>
        <v/>
      </c>
      <c r="AC6417" s="51">
        <f>IFERROR(VALUE(MID($C6417,1,2)),0)</f>
        <v>0</v>
      </c>
      <c r="AD6417" s="44">
        <f>IFERROR(VALUE(MID($C6417,4,3)),0)</f>
        <v>0</v>
      </c>
      <c r="AE6417" s="51">
        <f>VALUE(RIGHT("00"&amp;AC6417,2)&amp;RIGHT("000"&amp;AD6417,3))</f>
        <v>0</v>
      </c>
    </row>
    <row r="6418" spans="1:31">
      <c r="A6418" s="60" t="str">
        <f>IF(G6418&amp;Q6418&lt;&gt;"",W6418&amp;Q6418,"")</f>
        <v/>
      </c>
      <c r="B6418" s="85" t="str">
        <f>IF(C6418&lt;&gt;"",LEFT(C6418,9),"")</f>
        <v/>
      </c>
      <c r="V6418" s="60" t="str">
        <f>W6418&amp;H6418</f>
        <v/>
      </c>
      <c r="W6418" s="60" t="str">
        <f>_xlfn.LET(_xlpm.TextCell,TEXT(G6418,"###"),IF(_xlpm.TextCell&lt;&gt;"",IF(StyleSpaceSplit,IFERROR(IF(FIND(" ",_xlpm.TextCell)&gt;=1,MID(_xlpm.TextCell,1,FIND(" ",_xlpm.TextCell)-1),_xlpm.TextCell),_xlpm.TextCell),_xlpm.TextCell),""))</f>
        <v/>
      </c>
      <c r="X6418" s="60" t="str">
        <f>IF(A6418&lt;&gt;"",IFERROR(IF(FIND(" ",G6418)&gt;=1,MID(G6418,FIND(" ",G6418)+1,LEN(G6418)),""),""),"")</f>
        <v/>
      </c>
      <c r="AC6418" s="51">
        <f>IFERROR(VALUE(MID($C6418,1,2)),0)</f>
        <v>0</v>
      </c>
      <c r="AD6418" s="44">
        <f>IFERROR(VALUE(MID($C6418,4,3)),0)</f>
        <v>0</v>
      </c>
      <c r="AE6418" s="51">
        <f>VALUE(RIGHT("00"&amp;AC6418,2)&amp;RIGHT("000"&amp;AD6418,3))</f>
        <v>0</v>
      </c>
    </row>
    <row r="6419" spans="1:31">
      <c r="A6419" s="60" t="str">
        <f>IF(G6419&amp;Q6419&lt;&gt;"",W6419&amp;Q6419,"")</f>
        <v/>
      </c>
      <c r="B6419" s="85" t="str">
        <f>IF(C6419&lt;&gt;"",LEFT(C6419,9),"")</f>
        <v/>
      </c>
      <c r="V6419" s="60" t="str">
        <f>W6419&amp;H6419</f>
        <v/>
      </c>
      <c r="W6419" s="60" t="str">
        <f>_xlfn.LET(_xlpm.TextCell,TEXT(G6419,"###"),IF(_xlpm.TextCell&lt;&gt;"",IF(StyleSpaceSplit,IFERROR(IF(FIND(" ",_xlpm.TextCell)&gt;=1,MID(_xlpm.TextCell,1,FIND(" ",_xlpm.TextCell)-1),_xlpm.TextCell),_xlpm.TextCell),_xlpm.TextCell),""))</f>
        <v/>
      </c>
      <c r="X6419" s="60" t="str">
        <f>IF(A6419&lt;&gt;"",IFERROR(IF(FIND(" ",G6419)&gt;=1,MID(G6419,FIND(" ",G6419)+1,LEN(G6419)),""),""),"")</f>
        <v/>
      </c>
      <c r="AC6419" s="51">
        <f>IFERROR(VALUE(MID($C6419,1,2)),0)</f>
        <v>0</v>
      </c>
      <c r="AD6419" s="44">
        <f>IFERROR(VALUE(MID($C6419,4,3)),0)</f>
        <v>0</v>
      </c>
      <c r="AE6419" s="51">
        <f>VALUE(RIGHT("00"&amp;AC6419,2)&amp;RIGHT("000"&amp;AD6419,3))</f>
        <v>0</v>
      </c>
    </row>
    <row r="6420" spans="1:31">
      <c r="A6420" s="60" t="str">
        <f>IF(G6420&amp;Q6420&lt;&gt;"",W6420&amp;Q6420,"")</f>
        <v/>
      </c>
      <c r="B6420" s="85" t="str">
        <f>IF(C6420&lt;&gt;"",LEFT(C6420,9),"")</f>
        <v/>
      </c>
      <c r="V6420" s="60" t="str">
        <f>W6420&amp;H6420</f>
        <v/>
      </c>
      <c r="W6420" s="60" t="str">
        <f>_xlfn.LET(_xlpm.TextCell,TEXT(G6420,"###"),IF(_xlpm.TextCell&lt;&gt;"",IF(StyleSpaceSplit,IFERROR(IF(FIND(" ",_xlpm.TextCell)&gt;=1,MID(_xlpm.TextCell,1,FIND(" ",_xlpm.TextCell)-1),_xlpm.TextCell),_xlpm.TextCell),_xlpm.TextCell),""))</f>
        <v/>
      </c>
      <c r="X6420" s="60" t="str">
        <f>IF(A6420&lt;&gt;"",IFERROR(IF(FIND(" ",G6420)&gt;=1,MID(G6420,FIND(" ",G6420)+1,LEN(G6420)),""),""),"")</f>
        <v/>
      </c>
      <c r="AC6420" s="51">
        <f>IFERROR(VALUE(MID($C6420,1,2)),0)</f>
        <v>0</v>
      </c>
      <c r="AD6420" s="44">
        <f>IFERROR(VALUE(MID($C6420,4,3)),0)</f>
        <v>0</v>
      </c>
      <c r="AE6420" s="51">
        <f>VALUE(RIGHT("00"&amp;AC6420,2)&amp;RIGHT("000"&amp;AD6420,3))</f>
        <v>0</v>
      </c>
    </row>
    <row r="6421" spans="1:31">
      <c r="A6421" s="60" t="str">
        <f>IF(G6421&amp;Q6421&lt;&gt;"",W6421&amp;Q6421,"")</f>
        <v/>
      </c>
      <c r="B6421" s="85" t="str">
        <f>IF(C6421&lt;&gt;"",LEFT(C6421,9),"")</f>
        <v/>
      </c>
      <c r="V6421" s="60" t="str">
        <f>W6421&amp;H6421</f>
        <v/>
      </c>
      <c r="W6421" s="60" t="str">
        <f>_xlfn.LET(_xlpm.TextCell,TEXT(G6421,"###"),IF(_xlpm.TextCell&lt;&gt;"",IF(StyleSpaceSplit,IFERROR(IF(FIND(" ",_xlpm.TextCell)&gt;=1,MID(_xlpm.TextCell,1,FIND(" ",_xlpm.TextCell)-1),_xlpm.TextCell),_xlpm.TextCell),_xlpm.TextCell),""))</f>
        <v/>
      </c>
      <c r="X6421" s="60" t="str">
        <f>IF(A6421&lt;&gt;"",IFERROR(IF(FIND(" ",G6421)&gt;=1,MID(G6421,FIND(" ",G6421)+1,LEN(G6421)),""),""),"")</f>
        <v/>
      </c>
      <c r="AC6421" s="51">
        <f>IFERROR(VALUE(MID($C6421,1,2)),0)</f>
        <v>0</v>
      </c>
      <c r="AD6421" s="44">
        <f>IFERROR(VALUE(MID($C6421,4,3)),0)</f>
        <v>0</v>
      </c>
      <c r="AE6421" s="51">
        <f>VALUE(RIGHT("00"&amp;AC6421,2)&amp;RIGHT("000"&amp;AD6421,3))</f>
        <v>0</v>
      </c>
    </row>
    <row r="6422" spans="1:31">
      <c r="A6422" s="60" t="str">
        <f>IF(G6422&amp;Q6422&lt;&gt;"",W6422&amp;Q6422,"")</f>
        <v/>
      </c>
      <c r="B6422" s="85" t="str">
        <f>IF(C6422&lt;&gt;"",LEFT(C6422,9),"")</f>
        <v/>
      </c>
      <c r="V6422" s="60" t="str">
        <f>W6422&amp;H6422</f>
        <v/>
      </c>
      <c r="W6422" s="60" t="str">
        <f>_xlfn.LET(_xlpm.TextCell,TEXT(G6422,"###"),IF(_xlpm.TextCell&lt;&gt;"",IF(StyleSpaceSplit,IFERROR(IF(FIND(" ",_xlpm.TextCell)&gt;=1,MID(_xlpm.TextCell,1,FIND(" ",_xlpm.TextCell)-1),_xlpm.TextCell),_xlpm.TextCell),_xlpm.TextCell),""))</f>
        <v/>
      </c>
      <c r="X6422" s="60" t="str">
        <f>IF(A6422&lt;&gt;"",IFERROR(IF(FIND(" ",G6422)&gt;=1,MID(G6422,FIND(" ",G6422)+1,LEN(G6422)),""),""),"")</f>
        <v/>
      </c>
      <c r="AC6422" s="51">
        <f>IFERROR(VALUE(MID($C6422,1,2)),0)</f>
        <v>0</v>
      </c>
      <c r="AD6422" s="44">
        <f>IFERROR(VALUE(MID($C6422,4,3)),0)</f>
        <v>0</v>
      </c>
      <c r="AE6422" s="51">
        <f>VALUE(RIGHT("00"&amp;AC6422,2)&amp;RIGHT("000"&amp;AD6422,3))</f>
        <v>0</v>
      </c>
    </row>
    <row r="6423" spans="1:31">
      <c r="A6423" s="60" t="str">
        <f>IF(G6423&amp;Q6423&lt;&gt;"",W6423&amp;Q6423,"")</f>
        <v/>
      </c>
      <c r="B6423" s="85" t="str">
        <f>IF(C6423&lt;&gt;"",LEFT(C6423,9),"")</f>
        <v/>
      </c>
      <c r="V6423" s="60" t="str">
        <f>W6423&amp;H6423</f>
        <v/>
      </c>
      <c r="W6423" s="60" t="str">
        <f>_xlfn.LET(_xlpm.TextCell,TEXT(G6423,"###"),IF(_xlpm.TextCell&lt;&gt;"",IF(StyleSpaceSplit,IFERROR(IF(FIND(" ",_xlpm.TextCell)&gt;=1,MID(_xlpm.TextCell,1,FIND(" ",_xlpm.TextCell)-1),_xlpm.TextCell),_xlpm.TextCell),_xlpm.TextCell),""))</f>
        <v/>
      </c>
      <c r="X6423" s="60" t="str">
        <f>IF(A6423&lt;&gt;"",IFERROR(IF(FIND(" ",G6423)&gt;=1,MID(G6423,FIND(" ",G6423)+1,LEN(G6423)),""),""),"")</f>
        <v/>
      </c>
      <c r="AC6423" s="51">
        <f>IFERROR(VALUE(MID($C6423,1,2)),0)</f>
        <v>0</v>
      </c>
      <c r="AD6423" s="44">
        <f>IFERROR(VALUE(MID($C6423,4,3)),0)</f>
        <v>0</v>
      </c>
      <c r="AE6423" s="51">
        <f>VALUE(RIGHT("00"&amp;AC6423,2)&amp;RIGHT("000"&amp;AD6423,3))</f>
        <v>0</v>
      </c>
    </row>
    <row r="6424" spans="1:31">
      <c r="A6424" s="60" t="str">
        <f>IF(G6424&amp;Q6424&lt;&gt;"",W6424&amp;Q6424,"")</f>
        <v/>
      </c>
      <c r="B6424" s="85" t="str">
        <f>IF(C6424&lt;&gt;"",LEFT(C6424,9),"")</f>
        <v/>
      </c>
      <c r="V6424" s="60" t="str">
        <f>W6424&amp;H6424</f>
        <v/>
      </c>
      <c r="W6424" s="60" t="str">
        <f>_xlfn.LET(_xlpm.TextCell,TEXT(G6424,"###"),IF(_xlpm.TextCell&lt;&gt;"",IF(StyleSpaceSplit,IFERROR(IF(FIND(" ",_xlpm.TextCell)&gt;=1,MID(_xlpm.TextCell,1,FIND(" ",_xlpm.TextCell)-1),_xlpm.TextCell),_xlpm.TextCell),_xlpm.TextCell),""))</f>
        <v/>
      </c>
      <c r="X6424" s="60" t="str">
        <f>IF(A6424&lt;&gt;"",IFERROR(IF(FIND(" ",G6424)&gt;=1,MID(G6424,FIND(" ",G6424)+1,LEN(G6424)),""),""),"")</f>
        <v/>
      </c>
      <c r="AC6424" s="51">
        <f>IFERROR(VALUE(MID($C6424,1,2)),0)</f>
        <v>0</v>
      </c>
      <c r="AD6424" s="44">
        <f>IFERROR(VALUE(MID($C6424,4,3)),0)</f>
        <v>0</v>
      </c>
      <c r="AE6424" s="51">
        <f>VALUE(RIGHT("00"&amp;AC6424,2)&amp;RIGHT("000"&amp;AD6424,3))</f>
        <v>0</v>
      </c>
    </row>
    <row r="6425" spans="1:31">
      <c r="A6425" s="60" t="str">
        <f>IF(G6425&amp;Q6425&lt;&gt;"",W6425&amp;Q6425,"")</f>
        <v/>
      </c>
      <c r="B6425" s="85" t="str">
        <f>IF(C6425&lt;&gt;"",LEFT(C6425,9),"")</f>
        <v/>
      </c>
      <c r="V6425" s="60" t="str">
        <f>W6425&amp;H6425</f>
        <v/>
      </c>
      <c r="W6425" s="60" t="str">
        <f>_xlfn.LET(_xlpm.TextCell,TEXT(G6425,"###"),IF(_xlpm.TextCell&lt;&gt;"",IF(StyleSpaceSplit,IFERROR(IF(FIND(" ",_xlpm.TextCell)&gt;=1,MID(_xlpm.TextCell,1,FIND(" ",_xlpm.TextCell)-1),_xlpm.TextCell),_xlpm.TextCell),_xlpm.TextCell),""))</f>
        <v/>
      </c>
      <c r="X6425" s="60" t="str">
        <f>IF(A6425&lt;&gt;"",IFERROR(IF(FIND(" ",G6425)&gt;=1,MID(G6425,FIND(" ",G6425)+1,LEN(G6425)),""),""),"")</f>
        <v/>
      </c>
      <c r="AC6425" s="51">
        <f>IFERROR(VALUE(MID($C6425,1,2)),0)</f>
        <v>0</v>
      </c>
      <c r="AD6425" s="44">
        <f>IFERROR(VALUE(MID($C6425,4,3)),0)</f>
        <v>0</v>
      </c>
      <c r="AE6425" s="51">
        <f>VALUE(RIGHT("00"&amp;AC6425,2)&amp;RIGHT("000"&amp;AD6425,3))</f>
        <v>0</v>
      </c>
    </row>
    <row r="6426" spans="1:31">
      <c r="A6426" s="60" t="str">
        <f>IF(G6426&amp;Q6426&lt;&gt;"",W6426&amp;Q6426,"")</f>
        <v/>
      </c>
      <c r="B6426" s="85" t="str">
        <f>IF(C6426&lt;&gt;"",LEFT(C6426,9),"")</f>
        <v/>
      </c>
      <c r="V6426" s="60" t="str">
        <f>W6426&amp;H6426</f>
        <v/>
      </c>
      <c r="W6426" s="60" t="str">
        <f>_xlfn.LET(_xlpm.TextCell,TEXT(G6426,"###"),IF(_xlpm.TextCell&lt;&gt;"",IF(StyleSpaceSplit,IFERROR(IF(FIND(" ",_xlpm.TextCell)&gt;=1,MID(_xlpm.TextCell,1,FIND(" ",_xlpm.TextCell)-1),_xlpm.TextCell),_xlpm.TextCell),_xlpm.TextCell),""))</f>
        <v/>
      </c>
      <c r="X6426" s="60" t="str">
        <f>IF(A6426&lt;&gt;"",IFERROR(IF(FIND(" ",G6426)&gt;=1,MID(G6426,FIND(" ",G6426)+1,LEN(G6426)),""),""),"")</f>
        <v/>
      </c>
      <c r="AC6426" s="51">
        <f>IFERROR(VALUE(MID($C6426,1,2)),0)</f>
        <v>0</v>
      </c>
      <c r="AD6426" s="44">
        <f>IFERROR(VALUE(MID($C6426,4,3)),0)</f>
        <v>0</v>
      </c>
      <c r="AE6426" s="51">
        <f>VALUE(RIGHT("00"&amp;AC6426,2)&amp;RIGHT("000"&amp;AD6426,3))</f>
        <v>0</v>
      </c>
    </row>
    <row r="6427" spans="1:31">
      <c r="A6427" s="60" t="str">
        <f>IF(G6427&amp;Q6427&lt;&gt;"",W6427&amp;Q6427,"")</f>
        <v/>
      </c>
      <c r="B6427" s="85" t="str">
        <f>IF(C6427&lt;&gt;"",LEFT(C6427,9),"")</f>
        <v/>
      </c>
      <c r="V6427" s="60" t="str">
        <f>W6427&amp;H6427</f>
        <v/>
      </c>
      <c r="W6427" s="60" t="str">
        <f>_xlfn.LET(_xlpm.TextCell,TEXT(G6427,"###"),IF(_xlpm.TextCell&lt;&gt;"",IF(StyleSpaceSplit,IFERROR(IF(FIND(" ",_xlpm.TextCell)&gt;=1,MID(_xlpm.TextCell,1,FIND(" ",_xlpm.TextCell)-1),_xlpm.TextCell),_xlpm.TextCell),_xlpm.TextCell),""))</f>
        <v/>
      </c>
      <c r="X6427" s="60" t="str">
        <f>IF(A6427&lt;&gt;"",IFERROR(IF(FIND(" ",G6427)&gt;=1,MID(G6427,FIND(" ",G6427)+1,LEN(G6427)),""),""),"")</f>
        <v/>
      </c>
      <c r="AC6427" s="51">
        <f>IFERROR(VALUE(MID($C6427,1,2)),0)</f>
        <v>0</v>
      </c>
      <c r="AD6427" s="44">
        <f>IFERROR(VALUE(MID($C6427,4,3)),0)</f>
        <v>0</v>
      </c>
      <c r="AE6427" s="51">
        <f>VALUE(RIGHT("00"&amp;AC6427,2)&amp;RIGHT("000"&amp;AD6427,3))</f>
        <v>0</v>
      </c>
    </row>
    <row r="6428" spans="1:31">
      <c r="A6428" s="60" t="str">
        <f>IF(G6428&amp;Q6428&lt;&gt;"",W6428&amp;Q6428,"")</f>
        <v/>
      </c>
      <c r="B6428" s="85" t="str">
        <f>IF(C6428&lt;&gt;"",LEFT(C6428,9),"")</f>
        <v/>
      </c>
      <c r="V6428" s="60" t="str">
        <f>W6428&amp;H6428</f>
        <v/>
      </c>
      <c r="W6428" s="60" t="str">
        <f>_xlfn.LET(_xlpm.TextCell,TEXT(G6428,"###"),IF(_xlpm.TextCell&lt;&gt;"",IF(StyleSpaceSplit,IFERROR(IF(FIND(" ",_xlpm.TextCell)&gt;=1,MID(_xlpm.TextCell,1,FIND(" ",_xlpm.TextCell)-1),_xlpm.TextCell),_xlpm.TextCell),_xlpm.TextCell),""))</f>
        <v/>
      </c>
      <c r="X6428" s="60" t="str">
        <f>IF(A6428&lt;&gt;"",IFERROR(IF(FIND(" ",G6428)&gt;=1,MID(G6428,FIND(" ",G6428)+1,LEN(G6428)),""),""),"")</f>
        <v/>
      </c>
      <c r="AC6428" s="51">
        <f>IFERROR(VALUE(MID($C6428,1,2)),0)</f>
        <v>0</v>
      </c>
      <c r="AD6428" s="44">
        <f>IFERROR(VALUE(MID($C6428,4,3)),0)</f>
        <v>0</v>
      </c>
      <c r="AE6428" s="51">
        <f>VALUE(RIGHT("00"&amp;AC6428,2)&amp;RIGHT("000"&amp;AD6428,3))</f>
        <v>0</v>
      </c>
    </row>
    <row r="6429" spans="1:31">
      <c r="A6429" s="60" t="str">
        <f>IF(G6429&amp;Q6429&lt;&gt;"",W6429&amp;Q6429,"")</f>
        <v/>
      </c>
      <c r="B6429" s="85" t="str">
        <f>IF(C6429&lt;&gt;"",LEFT(C6429,9),"")</f>
        <v/>
      </c>
      <c r="V6429" s="60" t="str">
        <f>W6429&amp;H6429</f>
        <v/>
      </c>
      <c r="W6429" s="60" t="str">
        <f>_xlfn.LET(_xlpm.TextCell,TEXT(G6429,"###"),IF(_xlpm.TextCell&lt;&gt;"",IF(StyleSpaceSplit,IFERROR(IF(FIND(" ",_xlpm.TextCell)&gt;=1,MID(_xlpm.TextCell,1,FIND(" ",_xlpm.TextCell)-1),_xlpm.TextCell),_xlpm.TextCell),_xlpm.TextCell),""))</f>
        <v/>
      </c>
      <c r="X6429" s="60" t="str">
        <f>IF(A6429&lt;&gt;"",IFERROR(IF(FIND(" ",G6429)&gt;=1,MID(G6429,FIND(" ",G6429)+1,LEN(G6429)),""),""),"")</f>
        <v/>
      </c>
      <c r="AC6429" s="51">
        <f>IFERROR(VALUE(MID($C6429,1,2)),0)</f>
        <v>0</v>
      </c>
      <c r="AD6429" s="44">
        <f>IFERROR(VALUE(MID($C6429,4,3)),0)</f>
        <v>0</v>
      </c>
      <c r="AE6429" s="51">
        <f>VALUE(RIGHT("00"&amp;AC6429,2)&amp;RIGHT("000"&amp;AD6429,3))</f>
        <v>0</v>
      </c>
    </row>
    <row r="6430" spans="1:31">
      <c r="A6430" s="60" t="str">
        <f>IF(G6430&amp;Q6430&lt;&gt;"",W6430&amp;Q6430,"")</f>
        <v/>
      </c>
      <c r="B6430" s="85" t="str">
        <f>IF(C6430&lt;&gt;"",LEFT(C6430,9),"")</f>
        <v/>
      </c>
      <c r="V6430" s="60" t="str">
        <f>W6430&amp;H6430</f>
        <v/>
      </c>
      <c r="W6430" s="60" t="str">
        <f>_xlfn.LET(_xlpm.TextCell,TEXT(G6430,"###"),IF(_xlpm.TextCell&lt;&gt;"",IF(StyleSpaceSplit,IFERROR(IF(FIND(" ",_xlpm.TextCell)&gt;=1,MID(_xlpm.TextCell,1,FIND(" ",_xlpm.TextCell)-1),_xlpm.TextCell),_xlpm.TextCell),_xlpm.TextCell),""))</f>
        <v/>
      </c>
      <c r="X6430" s="60" t="str">
        <f>IF(A6430&lt;&gt;"",IFERROR(IF(FIND(" ",G6430)&gt;=1,MID(G6430,FIND(" ",G6430)+1,LEN(G6430)),""),""),"")</f>
        <v/>
      </c>
      <c r="AC6430" s="51">
        <f>IFERROR(VALUE(MID($C6430,1,2)),0)</f>
        <v>0</v>
      </c>
      <c r="AD6430" s="44">
        <f>IFERROR(VALUE(MID($C6430,4,3)),0)</f>
        <v>0</v>
      </c>
      <c r="AE6430" s="51">
        <f>VALUE(RIGHT("00"&amp;AC6430,2)&amp;RIGHT("000"&amp;AD6430,3))</f>
        <v>0</v>
      </c>
    </row>
    <row r="6431" spans="1:31">
      <c r="A6431" s="60" t="str">
        <f>IF(G6431&amp;Q6431&lt;&gt;"",W6431&amp;Q6431,"")</f>
        <v/>
      </c>
      <c r="B6431" s="85" t="str">
        <f>IF(C6431&lt;&gt;"",LEFT(C6431,9),"")</f>
        <v/>
      </c>
      <c r="V6431" s="60" t="str">
        <f>W6431&amp;H6431</f>
        <v/>
      </c>
      <c r="W6431" s="60" t="str">
        <f>_xlfn.LET(_xlpm.TextCell,TEXT(G6431,"###"),IF(_xlpm.TextCell&lt;&gt;"",IF(StyleSpaceSplit,IFERROR(IF(FIND(" ",_xlpm.TextCell)&gt;=1,MID(_xlpm.TextCell,1,FIND(" ",_xlpm.TextCell)-1),_xlpm.TextCell),_xlpm.TextCell),_xlpm.TextCell),""))</f>
        <v/>
      </c>
      <c r="X6431" s="60" t="str">
        <f>IF(A6431&lt;&gt;"",IFERROR(IF(FIND(" ",G6431)&gt;=1,MID(G6431,FIND(" ",G6431)+1,LEN(G6431)),""),""),"")</f>
        <v/>
      </c>
      <c r="AC6431" s="51">
        <f>IFERROR(VALUE(MID($C6431,1,2)),0)</f>
        <v>0</v>
      </c>
      <c r="AD6431" s="44">
        <f>IFERROR(VALUE(MID($C6431,4,3)),0)</f>
        <v>0</v>
      </c>
      <c r="AE6431" s="51">
        <f>VALUE(RIGHT("00"&amp;AC6431,2)&amp;RIGHT("000"&amp;AD6431,3))</f>
        <v>0</v>
      </c>
    </row>
    <row r="6432" spans="1:31">
      <c r="A6432" s="60" t="str">
        <f>IF(G6432&amp;Q6432&lt;&gt;"",W6432&amp;Q6432,"")</f>
        <v/>
      </c>
      <c r="B6432" s="85" t="str">
        <f>IF(C6432&lt;&gt;"",LEFT(C6432,9),"")</f>
        <v/>
      </c>
      <c r="V6432" s="60" t="str">
        <f>W6432&amp;H6432</f>
        <v/>
      </c>
      <c r="W6432" s="60" t="str">
        <f>_xlfn.LET(_xlpm.TextCell,TEXT(G6432,"###"),IF(_xlpm.TextCell&lt;&gt;"",IF(StyleSpaceSplit,IFERROR(IF(FIND(" ",_xlpm.TextCell)&gt;=1,MID(_xlpm.TextCell,1,FIND(" ",_xlpm.TextCell)-1),_xlpm.TextCell),_xlpm.TextCell),_xlpm.TextCell),""))</f>
        <v/>
      </c>
      <c r="X6432" s="60" t="str">
        <f>IF(A6432&lt;&gt;"",IFERROR(IF(FIND(" ",G6432)&gt;=1,MID(G6432,FIND(" ",G6432)+1,LEN(G6432)),""),""),"")</f>
        <v/>
      </c>
      <c r="AC6432" s="51">
        <f>IFERROR(VALUE(MID($C6432,1,2)),0)</f>
        <v>0</v>
      </c>
      <c r="AD6432" s="44">
        <f>IFERROR(VALUE(MID($C6432,4,3)),0)</f>
        <v>0</v>
      </c>
      <c r="AE6432" s="51">
        <f>VALUE(RIGHT("00"&amp;AC6432,2)&amp;RIGHT("000"&amp;AD6432,3))</f>
        <v>0</v>
      </c>
    </row>
    <row r="6433" spans="1:31">
      <c r="A6433" s="60" t="str">
        <f>IF(G6433&amp;Q6433&lt;&gt;"",W6433&amp;Q6433,"")</f>
        <v/>
      </c>
      <c r="B6433" s="85" t="str">
        <f>IF(C6433&lt;&gt;"",LEFT(C6433,9),"")</f>
        <v/>
      </c>
      <c r="V6433" s="60" t="str">
        <f>W6433&amp;H6433</f>
        <v/>
      </c>
      <c r="W6433" s="60" t="str">
        <f>_xlfn.LET(_xlpm.TextCell,TEXT(G6433,"###"),IF(_xlpm.TextCell&lt;&gt;"",IF(StyleSpaceSplit,IFERROR(IF(FIND(" ",_xlpm.TextCell)&gt;=1,MID(_xlpm.TextCell,1,FIND(" ",_xlpm.TextCell)-1),_xlpm.TextCell),_xlpm.TextCell),_xlpm.TextCell),""))</f>
        <v/>
      </c>
      <c r="X6433" s="60" t="str">
        <f>IF(A6433&lt;&gt;"",IFERROR(IF(FIND(" ",G6433)&gt;=1,MID(G6433,FIND(" ",G6433)+1,LEN(G6433)),""),""),"")</f>
        <v/>
      </c>
      <c r="AC6433" s="51">
        <f>IFERROR(VALUE(MID($C6433,1,2)),0)</f>
        <v>0</v>
      </c>
      <c r="AD6433" s="44">
        <f>IFERROR(VALUE(MID($C6433,4,3)),0)</f>
        <v>0</v>
      </c>
      <c r="AE6433" s="51">
        <f>VALUE(RIGHT("00"&amp;AC6433,2)&amp;RIGHT("000"&amp;AD6433,3))</f>
        <v>0</v>
      </c>
    </row>
    <row r="6434" spans="1:31">
      <c r="A6434" s="60" t="str">
        <f>IF(G6434&amp;Q6434&lt;&gt;"",W6434&amp;Q6434,"")</f>
        <v/>
      </c>
      <c r="B6434" s="85" t="str">
        <f>IF(C6434&lt;&gt;"",LEFT(C6434,9),"")</f>
        <v/>
      </c>
      <c r="V6434" s="60" t="str">
        <f>W6434&amp;H6434</f>
        <v/>
      </c>
      <c r="W6434" s="60" t="str">
        <f>_xlfn.LET(_xlpm.TextCell,TEXT(G6434,"###"),IF(_xlpm.TextCell&lt;&gt;"",IF(StyleSpaceSplit,IFERROR(IF(FIND(" ",_xlpm.TextCell)&gt;=1,MID(_xlpm.TextCell,1,FIND(" ",_xlpm.TextCell)-1),_xlpm.TextCell),_xlpm.TextCell),_xlpm.TextCell),""))</f>
        <v/>
      </c>
      <c r="X6434" s="60" t="str">
        <f>IF(A6434&lt;&gt;"",IFERROR(IF(FIND(" ",G6434)&gt;=1,MID(G6434,FIND(" ",G6434)+1,LEN(G6434)),""),""),"")</f>
        <v/>
      </c>
      <c r="AC6434" s="51">
        <f>IFERROR(VALUE(MID($C6434,1,2)),0)</f>
        <v>0</v>
      </c>
      <c r="AD6434" s="44">
        <f>IFERROR(VALUE(MID($C6434,4,3)),0)</f>
        <v>0</v>
      </c>
      <c r="AE6434" s="51">
        <f>VALUE(RIGHT("00"&amp;AC6434,2)&amp;RIGHT("000"&amp;AD6434,3))</f>
        <v>0</v>
      </c>
    </row>
    <row r="6435" spans="1:31">
      <c r="A6435" s="60" t="str">
        <f>IF(G6435&amp;Q6435&lt;&gt;"",W6435&amp;Q6435,"")</f>
        <v/>
      </c>
      <c r="B6435" s="85" t="str">
        <f>IF(C6435&lt;&gt;"",LEFT(C6435,9),"")</f>
        <v/>
      </c>
      <c r="V6435" s="60" t="str">
        <f>W6435&amp;H6435</f>
        <v/>
      </c>
      <c r="W6435" s="60" t="str">
        <f>_xlfn.LET(_xlpm.TextCell,TEXT(G6435,"###"),IF(_xlpm.TextCell&lt;&gt;"",IF(StyleSpaceSplit,IFERROR(IF(FIND(" ",_xlpm.TextCell)&gt;=1,MID(_xlpm.TextCell,1,FIND(" ",_xlpm.TextCell)-1),_xlpm.TextCell),_xlpm.TextCell),_xlpm.TextCell),""))</f>
        <v/>
      </c>
      <c r="X6435" s="60" t="str">
        <f>IF(A6435&lt;&gt;"",IFERROR(IF(FIND(" ",G6435)&gt;=1,MID(G6435,FIND(" ",G6435)+1,LEN(G6435)),""),""),"")</f>
        <v/>
      </c>
      <c r="AC6435" s="51">
        <f>IFERROR(VALUE(MID($C6435,1,2)),0)</f>
        <v>0</v>
      </c>
      <c r="AD6435" s="44">
        <f>IFERROR(VALUE(MID($C6435,4,3)),0)</f>
        <v>0</v>
      </c>
      <c r="AE6435" s="51">
        <f>VALUE(RIGHT("00"&amp;AC6435,2)&amp;RIGHT("000"&amp;AD6435,3))</f>
        <v>0</v>
      </c>
    </row>
    <row r="6436" spans="1:31">
      <c r="A6436" s="60" t="str">
        <f>IF(G6436&amp;Q6436&lt;&gt;"",W6436&amp;Q6436,"")</f>
        <v/>
      </c>
      <c r="B6436" s="85" t="str">
        <f>IF(C6436&lt;&gt;"",LEFT(C6436,9),"")</f>
        <v/>
      </c>
      <c r="V6436" s="60" t="str">
        <f>W6436&amp;H6436</f>
        <v/>
      </c>
      <c r="W6436" s="60" t="str">
        <f>_xlfn.LET(_xlpm.TextCell,TEXT(G6436,"###"),IF(_xlpm.TextCell&lt;&gt;"",IF(StyleSpaceSplit,IFERROR(IF(FIND(" ",_xlpm.TextCell)&gt;=1,MID(_xlpm.TextCell,1,FIND(" ",_xlpm.TextCell)-1),_xlpm.TextCell),_xlpm.TextCell),_xlpm.TextCell),""))</f>
        <v/>
      </c>
      <c r="X6436" s="60" t="str">
        <f>IF(A6436&lt;&gt;"",IFERROR(IF(FIND(" ",G6436)&gt;=1,MID(G6436,FIND(" ",G6436)+1,LEN(G6436)),""),""),"")</f>
        <v/>
      </c>
      <c r="AC6436" s="51">
        <f>IFERROR(VALUE(MID($C6436,1,2)),0)</f>
        <v>0</v>
      </c>
      <c r="AD6436" s="44">
        <f>IFERROR(VALUE(MID($C6436,4,3)),0)</f>
        <v>0</v>
      </c>
      <c r="AE6436" s="51">
        <f>VALUE(RIGHT("00"&amp;AC6436,2)&amp;RIGHT("000"&amp;AD6436,3))</f>
        <v>0</v>
      </c>
    </row>
    <row r="6437" spans="1:31">
      <c r="A6437" s="60" t="str">
        <f>IF(G6437&amp;Q6437&lt;&gt;"",W6437&amp;Q6437,"")</f>
        <v/>
      </c>
      <c r="B6437" s="85" t="str">
        <f>IF(C6437&lt;&gt;"",LEFT(C6437,9),"")</f>
        <v/>
      </c>
      <c r="V6437" s="60" t="str">
        <f>W6437&amp;H6437</f>
        <v/>
      </c>
      <c r="W6437" s="60" t="str">
        <f>_xlfn.LET(_xlpm.TextCell,TEXT(G6437,"###"),IF(_xlpm.TextCell&lt;&gt;"",IF(StyleSpaceSplit,IFERROR(IF(FIND(" ",_xlpm.TextCell)&gt;=1,MID(_xlpm.TextCell,1,FIND(" ",_xlpm.TextCell)-1),_xlpm.TextCell),_xlpm.TextCell),_xlpm.TextCell),""))</f>
        <v/>
      </c>
      <c r="X6437" s="60" t="str">
        <f>IF(A6437&lt;&gt;"",IFERROR(IF(FIND(" ",G6437)&gt;=1,MID(G6437,FIND(" ",G6437)+1,LEN(G6437)),""),""),"")</f>
        <v/>
      </c>
      <c r="AC6437" s="51">
        <f>IFERROR(VALUE(MID($C6437,1,2)),0)</f>
        <v>0</v>
      </c>
      <c r="AD6437" s="44">
        <f>IFERROR(VALUE(MID($C6437,4,3)),0)</f>
        <v>0</v>
      </c>
      <c r="AE6437" s="51">
        <f>VALUE(RIGHT("00"&amp;AC6437,2)&amp;RIGHT("000"&amp;AD6437,3))</f>
        <v>0</v>
      </c>
    </row>
    <row r="6438" spans="1:31">
      <c r="A6438" s="60" t="str">
        <f>IF(G6438&amp;Q6438&lt;&gt;"",W6438&amp;Q6438,"")</f>
        <v/>
      </c>
      <c r="B6438" s="85" t="str">
        <f>IF(C6438&lt;&gt;"",LEFT(C6438,9),"")</f>
        <v/>
      </c>
      <c r="V6438" s="60" t="str">
        <f>W6438&amp;H6438</f>
        <v/>
      </c>
      <c r="W6438" s="60" t="str">
        <f>_xlfn.LET(_xlpm.TextCell,TEXT(G6438,"###"),IF(_xlpm.TextCell&lt;&gt;"",IF(StyleSpaceSplit,IFERROR(IF(FIND(" ",_xlpm.TextCell)&gt;=1,MID(_xlpm.TextCell,1,FIND(" ",_xlpm.TextCell)-1),_xlpm.TextCell),_xlpm.TextCell),_xlpm.TextCell),""))</f>
        <v/>
      </c>
      <c r="X6438" s="60" t="str">
        <f>IF(A6438&lt;&gt;"",IFERROR(IF(FIND(" ",G6438)&gt;=1,MID(G6438,FIND(" ",G6438)+1,LEN(G6438)),""),""),"")</f>
        <v/>
      </c>
      <c r="AC6438" s="51">
        <f>IFERROR(VALUE(MID($C6438,1,2)),0)</f>
        <v>0</v>
      </c>
      <c r="AD6438" s="44">
        <f>IFERROR(VALUE(MID($C6438,4,3)),0)</f>
        <v>0</v>
      </c>
      <c r="AE6438" s="51">
        <f>VALUE(RIGHT("00"&amp;AC6438,2)&amp;RIGHT("000"&amp;AD6438,3))</f>
        <v>0</v>
      </c>
    </row>
    <row r="6439" spans="1:31">
      <c r="A6439" s="60" t="str">
        <f>IF(G6439&amp;Q6439&lt;&gt;"",W6439&amp;Q6439,"")</f>
        <v/>
      </c>
      <c r="B6439" s="85" t="str">
        <f>IF(C6439&lt;&gt;"",LEFT(C6439,9),"")</f>
        <v/>
      </c>
      <c r="V6439" s="60" t="str">
        <f>W6439&amp;H6439</f>
        <v/>
      </c>
      <c r="W6439" s="60" t="str">
        <f>_xlfn.LET(_xlpm.TextCell,TEXT(G6439,"###"),IF(_xlpm.TextCell&lt;&gt;"",IF(StyleSpaceSplit,IFERROR(IF(FIND(" ",_xlpm.TextCell)&gt;=1,MID(_xlpm.TextCell,1,FIND(" ",_xlpm.TextCell)-1),_xlpm.TextCell),_xlpm.TextCell),_xlpm.TextCell),""))</f>
        <v/>
      </c>
      <c r="X6439" s="60" t="str">
        <f>IF(A6439&lt;&gt;"",IFERROR(IF(FIND(" ",G6439)&gt;=1,MID(G6439,FIND(" ",G6439)+1,LEN(G6439)),""),""),"")</f>
        <v/>
      </c>
      <c r="AC6439" s="51">
        <f>IFERROR(VALUE(MID($C6439,1,2)),0)</f>
        <v>0</v>
      </c>
      <c r="AD6439" s="44">
        <f>IFERROR(VALUE(MID($C6439,4,3)),0)</f>
        <v>0</v>
      </c>
      <c r="AE6439" s="51">
        <f>VALUE(RIGHT("00"&amp;AC6439,2)&amp;RIGHT("000"&amp;AD6439,3))</f>
        <v>0</v>
      </c>
    </row>
    <row r="6440" spans="1:31">
      <c r="A6440" s="60" t="str">
        <f>IF(G6440&amp;Q6440&lt;&gt;"",W6440&amp;Q6440,"")</f>
        <v/>
      </c>
      <c r="B6440" s="85" t="str">
        <f>IF(C6440&lt;&gt;"",LEFT(C6440,9),"")</f>
        <v/>
      </c>
      <c r="V6440" s="60" t="str">
        <f>W6440&amp;H6440</f>
        <v/>
      </c>
      <c r="W6440" s="60" t="str">
        <f>_xlfn.LET(_xlpm.TextCell,TEXT(G6440,"###"),IF(_xlpm.TextCell&lt;&gt;"",IF(StyleSpaceSplit,IFERROR(IF(FIND(" ",_xlpm.TextCell)&gt;=1,MID(_xlpm.TextCell,1,FIND(" ",_xlpm.TextCell)-1),_xlpm.TextCell),_xlpm.TextCell),_xlpm.TextCell),""))</f>
        <v/>
      </c>
      <c r="X6440" s="60" t="str">
        <f>IF(A6440&lt;&gt;"",IFERROR(IF(FIND(" ",G6440)&gt;=1,MID(G6440,FIND(" ",G6440)+1,LEN(G6440)),""),""),"")</f>
        <v/>
      </c>
      <c r="AC6440" s="51">
        <f>IFERROR(VALUE(MID($C6440,1,2)),0)</f>
        <v>0</v>
      </c>
      <c r="AD6440" s="44">
        <f>IFERROR(VALUE(MID($C6440,4,3)),0)</f>
        <v>0</v>
      </c>
      <c r="AE6440" s="51">
        <f>VALUE(RIGHT("00"&amp;AC6440,2)&amp;RIGHT("000"&amp;AD6440,3))</f>
        <v>0</v>
      </c>
    </row>
    <row r="6441" spans="1:31">
      <c r="A6441" s="60" t="str">
        <f>IF(G6441&amp;Q6441&lt;&gt;"",W6441&amp;Q6441,"")</f>
        <v/>
      </c>
      <c r="B6441" s="85" t="str">
        <f>IF(C6441&lt;&gt;"",LEFT(C6441,9),"")</f>
        <v/>
      </c>
      <c r="V6441" s="60" t="str">
        <f>W6441&amp;H6441</f>
        <v/>
      </c>
      <c r="W6441" s="60" t="str">
        <f>_xlfn.LET(_xlpm.TextCell,TEXT(G6441,"###"),IF(_xlpm.TextCell&lt;&gt;"",IF(StyleSpaceSplit,IFERROR(IF(FIND(" ",_xlpm.TextCell)&gt;=1,MID(_xlpm.TextCell,1,FIND(" ",_xlpm.TextCell)-1),_xlpm.TextCell),_xlpm.TextCell),_xlpm.TextCell),""))</f>
        <v/>
      </c>
      <c r="X6441" s="60" t="str">
        <f>IF(A6441&lt;&gt;"",IFERROR(IF(FIND(" ",G6441)&gt;=1,MID(G6441,FIND(" ",G6441)+1,LEN(G6441)),""),""),"")</f>
        <v/>
      </c>
      <c r="AC6441" s="51">
        <f>IFERROR(VALUE(MID($C6441,1,2)),0)</f>
        <v>0</v>
      </c>
      <c r="AD6441" s="44">
        <f>IFERROR(VALUE(MID($C6441,4,3)),0)</f>
        <v>0</v>
      </c>
      <c r="AE6441" s="51">
        <f>VALUE(RIGHT("00"&amp;AC6441,2)&amp;RIGHT("000"&amp;AD6441,3))</f>
        <v>0</v>
      </c>
    </row>
    <row r="6442" spans="1:31">
      <c r="A6442" s="60" t="str">
        <f>IF(G6442&amp;Q6442&lt;&gt;"",W6442&amp;Q6442,"")</f>
        <v/>
      </c>
      <c r="B6442" s="85" t="str">
        <f>IF(C6442&lt;&gt;"",LEFT(C6442,9),"")</f>
        <v/>
      </c>
      <c r="V6442" s="60" t="str">
        <f>W6442&amp;H6442</f>
        <v/>
      </c>
      <c r="W6442" s="60" t="str">
        <f>_xlfn.LET(_xlpm.TextCell,TEXT(G6442,"###"),IF(_xlpm.TextCell&lt;&gt;"",IF(StyleSpaceSplit,IFERROR(IF(FIND(" ",_xlpm.TextCell)&gt;=1,MID(_xlpm.TextCell,1,FIND(" ",_xlpm.TextCell)-1),_xlpm.TextCell),_xlpm.TextCell),_xlpm.TextCell),""))</f>
        <v/>
      </c>
      <c r="X6442" s="60" t="str">
        <f>IF(A6442&lt;&gt;"",IFERROR(IF(FIND(" ",G6442)&gt;=1,MID(G6442,FIND(" ",G6442)+1,LEN(G6442)),""),""),"")</f>
        <v/>
      </c>
      <c r="AC6442" s="51">
        <f>IFERROR(VALUE(MID($C6442,1,2)),0)</f>
        <v>0</v>
      </c>
      <c r="AD6442" s="44">
        <f>IFERROR(VALUE(MID($C6442,4,3)),0)</f>
        <v>0</v>
      </c>
      <c r="AE6442" s="51">
        <f>VALUE(RIGHT("00"&amp;AC6442,2)&amp;RIGHT("000"&amp;AD6442,3))</f>
        <v>0</v>
      </c>
    </row>
    <row r="6443" spans="1:31">
      <c r="A6443" s="60" t="str">
        <f>IF(G6443&amp;Q6443&lt;&gt;"",W6443&amp;Q6443,"")</f>
        <v/>
      </c>
      <c r="B6443" s="85" t="str">
        <f>IF(C6443&lt;&gt;"",LEFT(C6443,9),"")</f>
        <v/>
      </c>
      <c r="V6443" s="60" t="str">
        <f>W6443&amp;H6443</f>
        <v/>
      </c>
      <c r="W6443" s="60" t="str">
        <f>_xlfn.LET(_xlpm.TextCell,TEXT(G6443,"###"),IF(_xlpm.TextCell&lt;&gt;"",IF(StyleSpaceSplit,IFERROR(IF(FIND(" ",_xlpm.TextCell)&gt;=1,MID(_xlpm.TextCell,1,FIND(" ",_xlpm.TextCell)-1),_xlpm.TextCell),_xlpm.TextCell),_xlpm.TextCell),""))</f>
        <v/>
      </c>
      <c r="X6443" s="60" t="str">
        <f>IF(A6443&lt;&gt;"",IFERROR(IF(FIND(" ",G6443)&gt;=1,MID(G6443,FIND(" ",G6443)+1,LEN(G6443)),""),""),"")</f>
        <v/>
      </c>
      <c r="AC6443" s="51">
        <f>IFERROR(VALUE(MID($C6443,1,2)),0)</f>
        <v>0</v>
      </c>
      <c r="AD6443" s="44">
        <f>IFERROR(VALUE(MID($C6443,4,3)),0)</f>
        <v>0</v>
      </c>
      <c r="AE6443" s="51">
        <f>VALUE(RIGHT("00"&amp;AC6443,2)&amp;RIGHT("000"&amp;AD6443,3))</f>
        <v>0</v>
      </c>
    </row>
    <row r="6444" spans="1:31">
      <c r="A6444" s="60" t="str">
        <f>IF(G6444&amp;Q6444&lt;&gt;"",W6444&amp;Q6444,"")</f>
        <v/>
      </c>
      <c r="B6444" s="85" t="str">
        <f>IF(C6444&lt;&gt;"",LEFT(C6444,9),"")</f>
        <v/>
      </c>
      <c r="V6444" s="60" t="str">
        <f>W6444&amp;H6444</f>
        <v/>
      </c>
      <c r="W6444" s="60" t="str">
        <f>_xlfn.LET(_xlpm.TextCell,TEXT(G6444,"###"),IF(_xlpm.TextCell&lt;&gt;"",IF(StyleSpaceSplit,IFERROR(IF(FIND(" ",_xlpm.TextCell)&gt;=1,MID(_xlpm.TextCell,1,FIND(" ",_xlpm.TextCell)-1),_xlpm.TextCell),_xlpm.TextCell),_xlpm.TextCell),""))</f>
        <v/>
      </c>
      <c r="X6444" s="60" t="str">
        <f>IF(A6444&lt;&gt;"",IFERROR(IF(FIND(" ",G6444)&gt;=1,MID(G6444,FIND(" ",G6444)+1,LEN(G6444)),""),""),"")</f>
        <v/>
      </c>
      <c r="AC6444" s="51">
        <f>IFERROR(VALUE(MID($C6444,1,2)),0)</f>
        <v>0</v>
      </c>
      <c r="AD6444" s="44">
        <f>IFERROR(VALUE(MID($C6444,4,3)),0)</f>
        <v>0</v>
      </c>
      <c r="AE6444" s="51">
        <f>VALUE(RIGHT("00"&amp;AC6444,2)&amp;RIGHT("000"&amp;AD6444,3))</f>
        <v>0</v>
      </c>
    </row>
    <row r="6445" spans="1:31">
      <c r="A6445" s="60" t="str">
        <f>IF(G6445&amp;Q6445&lt;&gt;"",W6445&amp;Q6445,"")</f>
        <v/>
      </c>
      <c r="B6445" s="85" t="str">
        <f>IF(C6445&lt;&gt;"",LEFT(C6445,9),"")</f>
        <v/>
      </c>
      <c r="V6445" s="60" t="str">
        <f>W6445&amp;H6445</f>
        <v/>
      </c>
      <c r="W6445" s="60" t="str">
        <f>_xlfn.LET(_xlpm.TextCell,TEXT(G6445,"###"),IF(_xlpm.TextCell&lt;&gt;"",IF(StyleSpaceSplit,IFERROR(IF(FIND(" ",_xlpm.TextCell)&gt;=1,MID(_xlpm.TextCell,1,FIND(" ",_xlpm.TextCell)-1),_xlpm.TextCell),_xlpm.TextCell),_xlpm.TextCell),""))</f>
        <v/>
      </c>
      <c r="X6445" s="60" t="str">
        <f>IF(A6445&lt;&gt;"",IFERROR(IF(FIND(" ",G6445)&gt;=1,MID(G6445,FIND(" ",G6445)+1,LEN(G6445)),""),""),"")</f>
        <v/>
      </c>
      <c r="AC6445" s="51">
        <f>IFERROR(VALUE(MID($C6445,1,2)),0)</f>
        <v>0</v>
      </c>
      <c r="AD6445" s="44">
        <f>IFERROR(VALUE(MID($C6445,4,3)),0)</f>
        <v>0</v>
      </c>
      <c r="AE6445" s="51">
        <f>VALUE(RIGHT("00"&amp;AC6445,2)&amp;RIGHT("000"&amp;AD6445,3))</f>
        <v>0</v>
      </c>
    </row>
    <row r="6446" spans="1:31">
      <c r="A6446" s="60" t="str">
        <f>IF(G6446&amp;Q6446&lt;&gt;"",W6446&amp;Q6446,"")</f>
        <v/>
      </c>
      <c r="B6446" s="85" t="str">
        <f>IF(C6446&lt;&gt;"",LEFT(C6446,9),"")</f>
        <v/>
      </c>
      <c r="V6446" s="60" t="str">
        <f>W6446&amp;H6446</f>
        <v/>
      </c>
      <c r="W6446" s="60" t="str">
        <f>_xlfn.LET(_xlpm.TextCell,TEXT(G6446,"###"),IF(_xlpm.TextCell&lt;&gt;"",IF(StyleSpaceSplit,IFERROR(IF(FIND(" ",_xlpm.TextCell)&gt;=1,MID(_xlpm.TextCell,1,FIND(" ",_xlpm.TextCell)-1),_xlpm.TextCell),_xlpm.TextCell),_xlpm.TextCell),""))</f>
        <v/>
      </c>
      <c r="X6446" s="60" t="str">
        <f>IF(A6446&lt;&gt;"",IFERROR(IF(FIND(" ",G6446)&gt;=1,MID(G6446,FIND(" ",G6446)+1,LEN(G6446)),""),""),"")</f>
        <v/>
      </c>
      <c r="AC6446" s="51">
        <f>IFERROR(VALUE(MID($C6446,1,2)),0)</f>
        <v>0</v>
      </c>
      <c r="AD6446" s="44">
        <f>IFERROR(VALUE(MID($C6446,4,3)),0)</f>
        <v>0</v>
      </c>
      <c r="AE6446" s="51">
        <f>VALUE(RIGHT("00"&amp;AC6446,2)&amp;RIGHT("000"&amp;AD6446,3))</f>
        <v>0</v>
      </c>
    </row>
    <row r="6447" spans="1:31">
      <c r="A6447" s="60" t="str">
        <f>IF(G6447&amp;Q6447&lt;&gt;"",W6447&amp;Q6447,"")</f>
        <v/>
      </c>
      <c r="B6447" s="85" t="str">
        <f>IF(C6447&lt;&gt;"",LEFT(C6447,9),"")</f>
        <v/>
      </c>
      <c r="V6447" s="60" t="str">
        <f>W6447&amp;H6447</f>
        <v/>
      </c>
      <c r="W6447" s="60" t="str">
        <f>_xlfn.LET(_xlpm.TextCell,TEXT(G6447,"###"),IF(_xlpm.TextCell&lt;&gt;"",IF(StyleSpaceSplit,IFERROR(IF(FIND(" ",_xlpm.TextCell)&gt;=1,MID(_xlpm.TextCell,1,FIND(" ",_xlpm.TextCell)-1),_xlpm.TextCell),_xlpm.TextCell),_xlpm.TextCell),""))</f>
        <v/>
      </c>
      <c r="X6447" s="60" t="str">
        <f>IF(A6447&lt;&gt;"",IFERROR(IF(FIND(" ",G6447)&gt;=1,MID(G6447,FIND(" ",G6447)+1,LEN(G6447)),""),""),"")</f>
        <v/>
      </c>
      <c r="AC6447" s="51">
        <f>IFERROR(VALUE(MID($C6447,1,2)),0)</f>
        <v>0</v>
      </c>
      <c r="AD6447" s="44">
        <f>IFERROR(VALUE(MID($C6447,4,3)),0)</f>
        <v>0</v>
      </c>
      <c r="AE6447" s="51">
        <f>VALUE(RIGHT("00"&amp;AC6447,2)&amp;RIGHT("000"&amp;AD6447,3))</f>
        <v>0</v>
      </c>
    </row>
    <row r="6448" spans="1:31">
      <c r="A6448" s="60" t="str">
        <f>IF(G6448&amp;Q6448&lt;&gt;"",W6448&amp;Q6448,"")</f>
        <v/>
      </c>
      <c r="B6448" s="85" t="str">
        <f>IF(C6448&lt;&gt;"",LEFT(C6448,9),"")</f>
        <v/>
      </c>
      <c r="V6448" s="60" t="str">
        <f>W6448&amp;H6448</f>
        <v/>
      </c>
      <c r="W6448" s="60" t="str">
        <f>_xlfn.LET(_xlpm.TextCell,TEXT(G6448,"###"),IF(_xlpm.TextCell&lt;&gt;"",IF(StyleSpaceSplit,IFERROR(IF(FIND(" ",_xlpm.TextCell)&gt;=1,MID(_xlpm.TextCell,1,FIND(" ",_xlpm.TextCell)-1),_xlpm.TextCell),_xlpm.TextCell),_xlpm.TextCell),""))</f>
        <v/>
      </c>
      <c r="X6448" s="60" t="str">
        <f>IF(A6448&lt;&gt;"",IFERROR(IF(FIND(" ",G6448)&gt;=1,MID(G6448,FIND(" ",G6448)+1,LEN(G6448)),""),""),"")</f>
        <v/>
      </c>
      <c r="AC6448" s="51">
        <f>IFERROR(VALUE(MID($C6448,1,2)),0)</f>
        <v>0</v>
      </c>
      <c r="AD6448" s="44">
        <f>IFERROR(VALUE(MID($C6448,4,3)),0)</f>
        <v>0</v>
      </c>
      <c r="AE6448" s="51">
        <f>VALUE(RIGHT("00"&amp;AC6448,2)&amp;RIGHT("000"&amp;AD6448,3))</f>
        <v>0</v>
      </c>
    </row>
    <row r="6449" spans="1:31">
      <c r="A6449" s="60" t="str">
        <f>IF(G6449&amp;Q6449&lt;&gt;"",W6449&amp;Q6449,"")</f>
        <v/>
      </c>
      <c r="B6449" s="85" t="str">
        <f>IF(C6449&lt;&gt;"",LEFT(C6449,9),"")</f>
        <v/>
      </c>
      <c r="V6449" s="60" t="str">
        <f>W6449&amp;H6449</f>
        <v/>
      </c>
      <c r="W6449" s="60" t="str">
        <f>_xlfn.LET(_xlpm.TextCell,TEXT(G6449,"###"),IF(_xlpm.TextCell&lt;&gt;"",IF(StyleSpaceSplit,IFERROR(IF(FIND(" ",_xlpm.TextCell)&gt;=1,MID(_xlpm.TextCell,1,FIND(" ",_xlpm.TextCell)-1),_xlpm.TextCell),_xlpm.TextCell),_xlpm.TextCell),""))</f>
        <v/>
      </c>
      <c r="X6449" s="60" t="str">
        <f>IF(A6449&lt;&gt;"",IFERROR(IF(FIND(" ",G6449)&gt;=1,MID(G6449,FIND(" ",G6449)+1,LEN(G6449)),""),""),"")</f>
        <v/>
      </c>
      <c r="AC6449" s="51">
        <f>IFERROR(VALUE(MID($C6449,1,2)),0)</f>
        <v>0</v>
      </c>
      <c r="AD6449" s="44">
        <f>IFERROR(VALUE(MID($C6449,4,3)),0)</f>
        <v>0</v>
      </c>
      <c r="AE6449" s="51">
        <f>VALUE(RIGHT("00"&amp;AC6449,2)&amp;RIGHT("000"&amp;AD6449,3))</f>
        <v>0</v>
      </c>
    </row>
    <row r="6450" spans="1:31">
      <c r="A6450" s="60" t="str">
        <f>IF(G6450&amp;Q6450&lt;&gt;"",W6450&amp;Q6450,"")</f>
        <v/>
      </c>
      <c r="B6450" s="85" t="str">
        <f>IF(C6450&lt;&gt;"",LEFT(C6450,9),"")</f>
        <v/>
      </c>
      <c r="V6450" s="60" t="str">
        <f>W6450&amp;H6450</f>
        <v/>
      </c>
      <c r="W6450" s="60" t="str">
        <f>_xlfn.LET(_xlpm.TextCell,TEXT(G6450,"###"),IF(_xlpm.TextCell&lt;&gt;"",IF(StyleSpaceSplit,IFERROR(IF(FIND(" ",_xlpm.TextCell)&gt;=1,MID(_xlpm.TextCell,1,FIND(" ",_xlpm.TextCell)-1),_xlpm.TextCell),_xlpm.TextCell),_xlpm.TextCell),""))</f>
        <v/>
      </c>
      <c r="X6450" s="60" t="str">
        <f>IF(A6450&lt;&gt;"",IFERROR(IF(FIND(" ",G6450)&gt;=1,MID(G6450,FIND(" ",G6450)+1,LEN(G6450)),""),""),"")</f>
        <v/>
      </c>
      <c r="AC6450" s="51">
        <f>IFERROR(VALUE(MID($C6450,1,2)),0)</f>
        <v>0</v>
      </c>
      <c r="AD6450" s="44">
        <f>IFERROR(VALUE(MID($C6450,4,3)),0)</f>
        <v>0</v>
      </c>
      <c r="AE6450" s="51">
        <f>VALUE(RIGHT("00"&amp;AC6450,2)&amp;RIGHT("000"&amp;AD6450,3))</f>
        <v>0</v>
      </c>
    </row>
    <row r="6451" spans="1:31">
      <c r="A6451" s="60" t="str">
        <f>IF(G6451&amp;Q6451&lt;&gt;"",W6451&amp;Q6451,"")</f>
        <v/>
      </c>
      <c r="B6451" s="85" t="str">
        <f>IF(C6451&lt;&gt;"",LEFT(C6451,9),"")</f>
        <v/>
      </c>
      <c r="V6451" s="60" t="str">
        <f>W6451&amp;H6451</f>
        <v/>
      </c>
      <c r="W6451" s="60" t="str">
        <f>_xlfn.LET(_xlpm.TextCell,TEXT(G6451,"###"),IF(_xlpm.TextCell&lt;&gt;"",IF(StyleSpaceSplit,IFERROR(IF(FIND(" ",_xlpm.TextCell)&gt;=1,MID(_xlpm.TextCell,1,FIND(" ",_xlpm.TextCell)-1),_xlpm.TextCell),_xlpm.TextCell),_xlpm.TextCell),""))</f>
        <v/>
      </c>
      <c r="X6451" s="60" t="str">
        <f>IF(A6451&lt;&gt;"",IFERROR(IF(FIND(" ",G6451)&gt;=1,MID(G6451,FIND(" ",G6451)+1,LEN(G6451)),""),""),"")</f>
        <v/>
      </c>
      <c r="AC6451" s="51">
        <f>IFERROR(VALUE(MID($C6451,1,2)),0)</f>
        <v>0</v>
      </c>
      <c r="AD6451" s="44">
        <f>IFERROR(VALUE(MID($C6451,4,3)),0)</f>
        <v>0</v>
      </c>
      <c r="AE6451" s="51">
        <f>VALUE(RIGHT("00"&amp;AC6451,2)&amp;RIGHT("000"&amp;AD6451,3))</f>
        <v>0</v>
      </c>
    </row>
    <row r="6452" spans="1:31">
      <c r="A6452" s="60" t="str">
        <f>IF(G6452&amp;Q6452&lt;&gt;"",W6452&amp;Q6452,"")</f>
        <v/>
      </c>
      <c r="B6452" s="85" t="str">
        <f>IF(C6452&lt;&gt;"",LEFT(C6452,9),"")</f>
        <v/>
      </c>
      <c r="V6452" s="60" t="str">
        <f>W6452&amp;H6452</f>
        <v/>
      </c>
      <c r="W6452" s="60" t="str">
        <f>_xlfn.LET(_xlpm.TextCell,TEXT(G6452,"###"),IF(_xlpm.TextCell&lt;&gt;"",IF(StyleSpaceSplit,IFERROR(IF(FIND(" ",_xlpm.TextCell)&gt;=1,MID(_xlpm.TextCell,1,FIND(" ",_xlpm.TextCell)-1),_xlpm.TextCell),_xlpm.TextCell),_xlpm.TextCell),""))</f>
        <v/>
      </c>
      <c r="X6452" s="60" t="str">
        <f>IF(A6452&lt;&gt;"",IFERROR(IF(FIND(" ",G6452)&gt;=1,MID(G6452,FIND(" ",G6452)+1,LEN(G6452)),""),""),"")</f>
        <v/>
      </c>
      <c r="AC6452" s="51">
        <f>IFERROR(VALUE(MID($C6452,1,2)),0)</f>
        <v>0</v>
      </c>
      <c r="AD6452" s="44">
        <f>IFERROR(VALUE(MID($C6452,4,3)),0)</f>
        <v>0</v>
      </c>
      <c r="AE6452" s="51">
        <f>VALUE(RIGHT("00"&amp;AC6452,2)&amp;RIGHT("000"&amp;AD6452,3))</f>
        <v>0</v>
      </c>
    </row>
    <row r="6453" spans="1:31">
      <c r="A6453" s="60" t="str">
        <f>IF(G6453&amp;Q6453&lt;&gt;"",W6453&amp;Q6453,"")</f>
        <v/>
      </c>
      <c r="B6453" s="85" t="str">
        <f>IF(C6453&lt;&gt;"",LEFT(C6453,9),"")</f>
        <v/>
      </c>
      <c r="V6453" s="60" t="str">
        <f>W6453&amp;H6453</f>
        <v/>
      </c>
      <c r="W6453" s="60" t="str">
        <f>_xlfn.LET(_xlpm.TextCell,TEXT(G6453,"###"),IF(_xlpm.TextCell&lt;&gt;"",IF(StyleSpaceSplit,IFERROR(IF(FIND(" ",_xlpm.TextCell)&gt;=1,MID(_xlpm.TextCell,1,FIND(" ",_xlpm.TextCell)-1),_xlpm.TextCell),_xlpm.TextCell),_xlpm.TextCell),""))</f>
        <v/>
      </c>
      <c r="X6453" s="60" t="str">
        <f>IF(A6453&lt;&gt;"",IFERROR(IF(FIND(" ",G6453)&gt;=1,MID(G6453,FIND(" ",G6453)+1,LEN(G6453)),""),""),"")</f>
        <v/>
      </c>
      <c r="AC6453" s="51">
        <f>IFERROR(VALUE(MID($C6453,1,2)),0)</f>
        <v>0</v>
      </c>
      <c r="AD6453" s="44">
        <f>IFERROR(VALUE(MID($C6453,4,3)),0)</f>
        <v>0</v>
      </c>
      <c r="AE6453" s="51">
        <f>VALUE(RIGHT("00"&amp;AC6453,2)&amp;RIGHT("000"&amp;AD6453,3))</f>
        <v>0</v>
      </c>
    </row>
    <row r="6454" spans="1:31">
      <c r="A6454" s="60" t="str">
        <f>IF(G6454&amp;Q6454&lt;&gt;"",W6454&amp;Q6454,"")</f>
        <v/>
      </c>
      <c r="B6454" s="85" t="str">
        <f>IF(C6454&lt;&gt;"",LEFT(C6454,9),"")</f>
        <v/>
      </c>
      <c r="V6454" s="60" t="str">
        <f>W6454&amp;H6454</f>
        <v/>
      </c>
      <c r="W6454" s="60" t="str">
        <f>_xlfn.LET(_xlpm.TextCell,TEXT(G6454,"###"),IF(_xlpm.TextCell&lt;&gt;"",IF(StyleSpaceSplit,IFERROR(IF(FIND(" ",_xlpm.TextCell)&gt;=1,MID(_xlpm.TextCell,1,FIND(" ",_xlpm.TextCell)-1),_xlpm.TextCell),_xlpm.TextCell),_xlpm.TextCell),""))</f>
        <v/>
      </c>
      <c r="X6454" s="60" t="str">
        <f>IF(A6454&lt;&gt;"",IFERROR(IF(FIND(" ",G6454)&gt;=1,MID(G6454,FIND(" ",G6454)+1,LEN(G6454)),""),""),"")</f>
        <v/>
      </c>
      <c r="AC6454" s="51">
        <f>IFERROR(VALUE(MID($C6454,1,2)),0)</f>
        <v>0</v>
      </c>
      <c r="AD6454" s="44">
        <f>IFERROR(VALUE(MID($C6454,4,3)),0)</f>
        <v>0</v>
      </c>
      <c r="AE6454" s="51">
        <f>VALUE(RIGHT("00"&amp;AC6454,2)&amp;RIGHT("000"&amp;AD6454,3))</f>
        <v>0</v>
      </c>
    </row>
    <row r="6455" spans="1:31">
      <c r="A6455" s="60" t="str">
        <f>IF(G6455&amp;Q6455&lt;&gt;"",W6455&amp;Q6455,"")</f>
        <v/>
      </c>
      <c r="B6455" s="85" t="str">
        <f>IF(C6455&lt;&gt;"",LEFT(C6455,9),"")</f>
        <v/>
      </c>
      <c r="V6455" s="60" t="str">
        <f>W6455&amp;H6455</f>
        <v/>
      </c>
      <c r="W6455" s="60" t="str">
        <f>_xlfn.LET(_xlpm.TextCell,TEXT(G6455,"###"),IF(_xlpm.TextCell&lt;&gt;"",IF(StyleSpaceSplit,IFERROR(IF(FIND(" ",_xlpm.TextCell)&gt;=1,MID(_xlpm.TextCell,1,FIND(" ",_xlpm.TextCell)-1),_xlpm.TextCell),_xlpm.TextCell),_xlpm.TextCell),""))</f>
        <v/>
      </c>
      <c r="X6455" s="60" t="str">
        <f>IF(A6455&lt;&gt;"",IFERROR(IF(FIND(" ",G6455)&gt;=1,MID(G6455,FIND(" ",G6455)+1,LEN(G6455)),""),""),"")</f>
        <v/>
      </c>
      <c r="AC6455" s="51">
        <f>IFERROR(VALUE(MID($C6455,1,2)),0)</f>
        <v>0</v>
      </c>
      <c r="AD6455" s="44">
        <f>IFERROR(VALUE(MID($C6455,4,3)),0)</f>
        <v>0</v>
      </c>
      <c r="AE6455" s="51">
        <f>VALUE(RIGHT("00"&amp;AC6455,2)&amp;RIGHT("000"&amp;AD6455,3))</f>
        <v>0</v>
      </c>
    </row>
    <row r="6456" spans="1:31">
      <c r="A6456" s="60" t="str">
        <f>IF(G6456&amp;Q6456&lt;&gt;"",W6456&amp;Q6456,"")</f>
        <v/>
      </c>
      <c r="B6456" s="85" t="str">
        <f>IF(C6456&lt;&gt;"",LEFT(C6456,9),"")</f>
        <v/>
      </c>
      <c r="V6456" s="60" t="str">
        <f>W6456&amp;H6456</f>
        <v/>
      </c>
      <c r="W6456" s="60" t="str">
        <f>_xlfn.LET(_xlpm.TextCell,TEXT(G6456,"###"),IF(_xlpm.TextCell&lt;&gt;"",IF(StyleSpaceSplit,IFERROR(IF(FIND(" ",_xlpm.TextCell)&gt;=1,MID(_xlpm.TextCell,1,FIND(" ",_xlpm.TextCell)-1),_xlpm.TextCell),_xlpm.TextCell),_xlpm.TextCell),""))</f>
        <v/>
      </c>
      <c r="X6456" s="60" t="str">
        <f>IF(A6456&lt;&gt;"",IFERROR(IF(FIND(" ",G6456)&gt;=1,MID(G6456,FIND(" ",G6456)+1,LEN(G6456)),""),""),"")</f>
        <v/>
      </c>
      <c r="AC6456" s="51">
        <f>IFERROR(VALUE(MID($C6456,1,2)),0)</f>
        <v>0</v>
      </c>
      <c r="AD6456" s="44">
        <f>IFERROR(VALUE(MID($C6456,4,3)),0)</f>
        <v>0</v>
      </c>
      <c r="AE6456" s="51">
        <f>VALUE(RIGHT("00"&amp;AC6456,2)&amp;RIGHT("000"&amp;AD6456,3))</f>
        <v>0</v>
      </c>
    </row>
    <row r="6457" spans="1:31">
      <c r="A6457" s="60" t="str">
        <f>IF(G6457&amp;Q6457&lt;&gt;"",W6457&amp;Q6457,"")</f>
        <v/>
      </c>
      <c r="B6457" s="85" t="str">
        <f>IF(C6457&lt;&gt;"",LEFT(C6457,9),"")</f>
        <v/>
      </c>
      <c r="V6457" s="60" t="str">
        <f>W6457&amp;H6457</f>
        <v/>
      </c>
      <c r="W6457" s="60" t="str">
        <f>_xlfn.LET(_xlpm.TextCell,TEXT(G6457,"###"),IF(_xlpm.TextCell&lt;&gt;"",IF(StyleSpaceSplit,IFERROR(IF(FIND(" ",_xlpm.TextCell)&gt;=1,MID(_xlpm.TextCell,1,FIND(" ",_xlpm.TextCell)-1),_xlpm.TextCell),_xlpm.TextCell),_xlpm.TextCell),""))</f>
        <v/>
      </c>
      <c r="X6457" s="60" t="str">
        <f>IF(A6457&lt;&gt;"",IFERROR(IF(FIND(" ",G6457)&gt;=1,MID(G6457,FIND(" ",G6457)+1,LEN(G6457)),""),""),"")</f>
        <v/>
      </c>
      <c r="AC6457" s="51">
        <f>IFERROR(VALUE(MID($C6457,1,2)),0)</f>
        <v>0</v>
      </c>
      <c r="AD6457" s="44">
        <f>IFERROR(VALUE(MID($C6457,4,3)),0)</f>
        <v>0</v>
      </c>
      <c r="AE6457" s="51">
        <f>VALUE(RIGHT("00"&amp;AC6457,2)&amp;RIGHT("000"&amp;AD6457,3))</f>
        <v>0</v>
      </c>
    </row>
    <row r="6458" spans="1:31">
      <c r="A6458" s="60" t="str">
        <f>IF(G6458&amp;Q6458&lt;&gt;"",W6458&amp;Q6458,"")</f>
        <v/>
      </c>
      <c r="B6458" s="85" t="str">
        <f>IF(C6458&lt;&gt;"",LEFT(C6458,9),"")</f>
        <v/>
      </c>
      <c r="V6458" s="60" t="str">
        <f>W6458&amp;H6458</f>
        <v/>
      </c>
      <c r="W6458" s="60" t="str">
        <f>_xlfn.LET(_xlpm.TextCell,TEXT(G6458,"###"),IF(_xlpm.TextCell&lt;&gt;"",IF(StyleSpaceSplit,IFERROR(IF(FIND(" ",_xlpm.TextCell)&gt;=1,MID(_xlpm.TextCell,1,FIND(" ",_xlpm.TextCell)-1),_xlpm.TextCell),_xlpm.TextCell),_xlpm.TextCell),""))</f>
        <v/>
      </c>
      <c r="X6458" s="60" t="str">
        <f>IF(A6458&lt;&gt;"",IFERROR(IF(FIND(" ",G6458)&gt;=1,MID(G6458,FIND(" ",G6458)+1,LEN(G6458)),""),""),"")</f>
        <v/>
      </c>
      <c r="AC6458" s="51">
        <f>IFERROR(VALUE(MID($C6458,1,2)),0)</f>
        <v>0</v>
      </c>
      <c r="AD6458" s="44">
        <f>IFERROR(VALUE(MID($C6458,4,3)),0)</f>
        <v>0</v>
      </c>
      <c r="AE6458" s="51">
        <f>VALUE(RIGHT("00"&amp;AC6458,2)&amp;RIGHT("000"&amp;AD6458,3))</f>
        <v>0</v>
      </c>
    </row>
    <row r="6459" spans="1:31">
      <c r="A6459" s="60" t="str">
        <f>IF(G6459&amp;Q6459&lt;&gt;"",W6459&amp;Q6459,"")</f>
        <v/>
      </c>
      <c r="B6459" s="85" t="str">
        <f>IF(C6459&lt;&gt;"",LEFT(C6459,9),"")</f>
        <v/>
      </c>
      <c r="V6459" s="60" t="str">
        <f>W6459&amp;H6459</f>
        <v/>
      </c>
      <c r="W6459" s="60" t="str">
        <f>_xlfn.LET(_xlpm.TextCell,TEXT(G6459,"###"),IF(_xlpm.TextCell&lt;&gt;"",IF(StyleSpaceSplit,IFERROR(IF(FIND(" ",_xlpm.TextCell)&gt;=1,MID(_xlpm.TextCell,1,FIND(" ",_xlpm.TextCell)-1),_xlpm.TextCell),_xlpm.TextCell),_xlpm.TextCell),""))</f>
        <v/>
      </c>
      <c r="X6459" s="60" t="str">
        <f>IF(A6459&lt;&gt;"",IFERROR(IF(FIND(" ",G6459)&gt;=1,MID(G6459,FIND(" ",G6459)+1,LEN(G6459)),""),""),"")</f>
        <v/>
      </c>
      <c r="AC6459" s="51">
        <f>IFERROR(VALUE(MID($C6459,1,2)),0)</f>
        <v>0</v>
      </c>
      <c r="AD6459" s="44">
        <f>IFERROR(VALUE(MID($C6459,4,3)),0)</f>
        <v>0</v>
      </c>
      <c r="AE6459" s="51">
        <f>VALUE(RIGHT("00"&amp;AC6459,2)&amp;RIGHT("000"&amp;AD6459,3))</f>
        <v>0</v>
      </c>
    </row>
    <row r="6460" spans="1:31">
      <c r="A6460" s="60" t="str">
        <f>IF(G6460&amp;Q6460&lt;&gt;"",W6460&amp;Q6460,"")</f>
        <v/>
      </c>
      <c r="B6460" s="85" t="str">
        <f>IF(C6460&lt;&gt;"",LEFT(C6460,9),"")</f>
        <v/>
      </c>
      <c r="V6460" s="60" t="str">
        <f>W6460&amp;H6460</f>
        <v/>
      </c>
      <c r="W6460" s="60" t="str">
        <f>_xlfn.LET(_xlpm.TextCell,TEXT(G6460,"###"),IF(_xlpm.TextCell&lt;&gt;"",IF(StyleSpaceSplit,IFERROR(IF(FIND(" ",_xlpm.TextCell)&gt;=1,MID(_xlpm.TextCell,1,FIND(" ",_xlpm.TextCell)-1),_xlpm.TextCell),_xlpm.TextCell),_xlpm.TextCell),""))</f>
        <v/>
      </c>
      <c r="X6460" s="60" t="str">
        <f>IF(A6460&lt;&gt;"",IFERROR(IF(FIND(" ",G6460)&gt;=1,MID(G6460,FIND(" ",G6460)+1,LEN(G6460)),""),""),"")</f>
        <v/>
      </c>
      <c r="AC6460" s="51">
        <f>IFERROR(VALUE(MID($C6460,1,2)),0)</f>
        <v>0</v>
      </c>
      <c r="AD6460" s="44">
        <f>IFERROR(VALUE(MID($C6460,4,3)),0)</f>
        <v>0</v>
      </c>
      <c r="AE6460" s="51">
        <f>VALUE(RIGHT("00"&amp;AC6460,2)&amp;RIGHT("000"&amp;AD6460,3))</f>
        <v>0</v>
      </c>
    </row>
    <row r="6461" spans="1:31">
      <c r="A6461" s="60" t="str">
        <f>IF(G6461&amp;Q6461&lt;&gt;"",W6461&amp;Q6461,"")</f>
        <v/>
      </c>
      <c r="B6461" s="85" t="str">
        <f>IF(C6461&lt;&gt;"",LEFT(C6461,9),"")</f>
        <v/>
      </c>
      <c r="V6461" s="60" t="str">
        <f>W6461&amp;H6461</f>
        <v/>
      </c>
      <c r="W6461" s="60" t="str">
        <f>_xlfn.LET(_xlpm.TextCell,TEXT(G6461,"###"),IF(_xlpm.TextCell&lt;&gt;"",IF(StyleSpaceSplit,IFERROR(IF(FIND(" ",_xlpm.TextCell)&gt;=1,MID(_xlpm.TextCell,1,FIND(" ",_xlpm.TextCell)-1),_xlpm.TextCell),_xlpm.TextCell),_xlpm.TextCell),""))</f>
        <v/>
      </c>
      <c r="X6461" s="60" t="str">
        <f>IF(A6461&lt;&gt;"",IFERROR(IF(FIND(" ",G6461)&gt;=1,MID(G6461,FIND(" ",G6461)+1,LEN(G6461)),""),""),"")</f>
        <v/>
      </c>
      <c r="AC6461" s="51">
        <f>IFERROR(VALUE(MID($C6461,1,2)),0)</f>
        <v>0</v>
      </c>
      <c r="AD6461" s="44">
        <f>IFERROR(VALUE(MID($C6461,4,3)),0)</f>
        <v>0</v>
      </c>
      <c r="AE6461" s="51">
        <f>VALUE(RIGHT("00"&amp;AC6461,2)&amp;RIGHT("000"&amp;AD6461,3))</f>
        <v>0</v>
      </c>
    </row>
    <row r="6462" spans="1:31">
      <c r="A6462" s="60" t="str">
        <f>IF(G6462&amp;Q6462&lt;&gt;"",W6462&amp;Q6462,"")</f>
        <v/>
      </c>
      <c r="B6462" s="85" t="str">
        <f>IF(C6462&lt;&gt;"",LEFT(C6462,9),"")</f>
        <v/>
      </c>
      <c r="V6462" s="60" t="str">
        <f>W6462&amp;H6462</f>
        <v/>
      </c>
      <c r="W6462" s="60" t="str">
        <f>_xlfn.LET(_xlpm.TextCell,TEXT(G6462,"###"),IF(_xlpm.TextCell&lt;&gt;"",IF(StyleSpaceSplit,IFERROR(IF(FIND(" ",_xlpm.TextCell)&gt;=1,MID(_xlpm.TextCell,1,FIND(" ",_xlpm.TextCell)-1),_xlpm.TextCell),_xlpm.TextCell),_xlpm.TextCell),""))</f>
        <v/>
      </c>
      <c r="X6462" s="60" t="str">
        <f>IF(A6462&lt;&gt;"",IFERROR(IF(FIND(" ",G6462)&gt;=1,MID(G6462,FIND(" ",G6462)+1,LEN(G6462)),""),""),"")</f>
        <v/>
      </c>
      <c r="AC6462" s="51">
        <f>IFERROR(VALUE(MID($C6462,1,2)),0)</f>
        <v>0</v>
      </c>
      <c r="AD6462" s="44">
        <f>IFERROR(VALUE(MID($C6462,4,3)),0)</f>
        <v>0</v>
      </c>
      <c r="AE6462" s="51">
        <f>VALUE(RIGHT("00"&amp;AC6462,2)&amp;RIGHT("000"&amp;AD6462,3))</f>
        <v>0</v>
      </c>
    </row>
    <row r="6463" spans="1:31">
      <c r="A6463" s="60" t="str">
        <f>IF(G6463&amp;Q6463&lt;&gt;"",W6463&amp;Q6463,"")</f>
        <v/>
      </c>
      <c r="B6463" s="85" t="str">
        <f>IF(C6463&lt;&gt;"",LEFT(C6463,9),"")</f>
        <v/>
      </c>
      <c r="V6463" s="60" t="str">
        <f>W6463&amp;H6463</f>
        <v/>
      </c>
      <c r="W6463" s="60" t="str">
        <f>_xlfn.LET(_xlpm.TextCell,TEXT(G6463,"###"),IF(_xlpm.TextCell&lt;&gt;"",IF(StyleSpaceSplit,IFERROR(IF(FIND(" ",_xlpm.TextCell)&gt;=1,MID(_xlpm.TextCell,1,FIND(" ",_xlpm.TextCell)-1),_xlpm.TextCell),_xlpm.TextCell),_xlpm.TextCell),""))</f>
        <v/>
      </c>
      <c r="X6463" s="60" t="str">
        <f>IF(A6463&lt;&gt;"",IFERROR(IF(FIND(" ",G6463)&gt;=1,MID(G6463,FIND(" ",G6463)+1,LEN(G6463)),""),""),"")</f>
        <v/>
      </c>
      <c r="AC6463" s="51">
        <f>IFERROR(VALUE(MID($C6463,1,2)),0)</f>
        <v>0</v>
      </c>
      <c r="AD6463" s="44">
        <f>IFERROR(VALUE(MID($C6463,4,3)),0)</f>
        <v>0</v>
      </c>
      <c r="AE6463" s="51">
        <f>VALUE(RIGHT("00"&amp;AC6463,2)&amp;RIGHT("000"&amp;AD6463,3))</f>
        <v>0</v>
      </c>
    </row>
    <row r="6464" spans="1:31">
      <c r="A6464" s="60" t="str">
        <f>IF(G6464&amp;Q6464&lt;&gt;"",W6464&amp;Q6464,"")</f>
        <v/>
      </c>
      <c r="B6464" s="85" t="str">
        <f>IF(C6464&lt;&gt;"",LEFT(C6464,9),"")</f>
        <v/>
      </c>
      <c r="V6464" s="60" t="str">
        <f>W6464&amp;H6464</f>
        <v/>
      </c>
      <c r="W6464" s="60" t="str">
        <f>_xlfn.LET(_xlpm.TextCell,TEXT(G6464,"###"),IF(_xlpm.TextCell&lt;&gt;"",IF(StyleSpaceSplit,IFERROR(IF(FIND(" ",_xlpm.TextCell)&gt;=1,MID(_xlpm.TextCell,1,FIND(" ",_xlpm.TextCell)-1),_xlpm.TextCell),_xlpm.TextCell),_xlpm.TextCell),""))</f>
        <v/>
      </c>
      <c r="X6464" s="60" t="str">
        <f>IF(A6464&lt;&gt;"",IFERROR(IF(FIND(" ",G6464)&gt;=1,MID(G6464,FIND(" ",G6464)+1,LEN(G6464)),""),""),"")</f>
        <v/>
      </c>
      <c r="AC6464" s="51">
        <f>IFERROR(VALUE(MID($C6464,1,2)),0)</f>
        <v>0</v>
      </c>
      <c r="AD6464" s="44">
        <f>IFERROR(VALUE(MID($C6464,4,3)),0)</f>
        <v>0</v>
      </c>
      <c r="AE6464" s="51">
        <f>VALUE(RIGHT("00"&amp;AC6464,2)&amp;RIGHT("000"&amp;AD6464,3))</f>
        <v>0</v>
      </c>
    </row>
    <row r="6465" spans="1:31">
      <c r="A6465" s="60" t="str">
        <f>IF(G6465&amp;Q6465&lt;&gt;"",W6465&amp;Q6465,"")</f>
        <v/>
      </c>
      <c r="B6465" s="85" t="str">
        <f>IF(C6465&lt;&gt;"",LEFT(C6465,9),"")</f>
        <v/>
      </c>
      <c r="V6465" s="60" t="str">
        <f>W6465&amp;H6465</f>
        <v/>
      </c>
      <c r="W6465" s="60" t="str">
        <f>_xlfn.LET(_xlpm.TextCell,TEXT(G6465,"###"),IF(_xlpm.TextCell&lt;&gt;"",IF(StyleSpaceSplit,IFERROR(IF(FIND(" ",_xlpm.TextCell)&gt;=1,MID(_xlpm.TextCell,1,FIND(" ",_xlpm.TextCell)-1),_xlpm.TextCell),_xlpm.TextCell),_xlpm.TextCell),""))</f>
        <v/>
      </c>
      <c r="X6465" s="60" t="str">
        <f>IF(A6465&lt;&gt;"",IFERROR(IF(FIND(" ",G6465)&gt;=1,MID(G6465,FIND(" ",G6465)+1,LEN(G6465)),""),""),"")</f>
        <v/>
      </c>
      <c r="AC6465" s="51">
        <f>IFERROR(VALUE(MID($C6465,1,2)),0)</f>
        <v>0</v>
      </c>
      <c r="AD6465" s="44">
        <f>IFERROR(VALUE(MID($C6465,4,3)),0)</f>
        <v>0</v>
      </c>
      <c r="AE6465" s="51">
        <f>VALUE(RIGHT("00"&amp;AC6465,2)&amp;RIGHT("000"&amp;AD6465,3))</f>
        <v>0</v>
      </c>
    </row>
    <row r="6466" spans="1:31">
      <c r="A6466" s="60" t="str">
        <f>IF(G6466&amp;Q6466&lt;&gt;"",W6466&amp;Q6466,"")</f>
        <v/>
      </c>
      <c r="B6466" s="85" t="str">
        <f>IF(C6466&lt;&gt;"",LEFT(C6466,9),"")</f>
        <v/>
      </c>
      <c r="V6466" s="60" t="str">
        <f>W6466&amp;H6466</f>
        <v/>
      </c>
      <c r="W6466" s="60" t="str">
        <f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>IF(A6466&lt;&gt;"",IFERROR(IF(FIND(" ",G6466)&gt;=1,MID(G6466,FIND(" ",G6466)+1,LEN(G6466)),""),""),"")</f>
        <v/>
      </c>
      <c r="AC6466" s="51">
        <f>IFERROR(VALUE(MID($C6466,1,2)),0)</f>
        <v>0</v>
      </c>
      <c r="AD6466" s="44">
        <f>IFERROR(VALUE(MID($C6466,4,3)),0)</f>
        <v>0</v>
      </c>
      <c r="AE6466" s="51">
        <f>VALUE(RIGHT("00"&amp;AC6466,2)&amp;RIGHT("000"&amp;AD6466,3))</f>
        <v>0</v>
      </c>
    </row>
    <row r="6467" spans="1:31">
      <c r="A6467" s="60" t="str">
        <f>IF(G6467&amp;Q6467&lt;&gt;"",W6467&amp;Q6467,"")</f>
        <v/>
      </c>
      <c r="B6467" s="85" t="str">
        <f>IF(C6467&lt;&gt;"",LEFT(C6467,9),"")</f>
        <v/>
      </c>
      <c r="V6467" s="60" t="str">
        <f>W6467&amp;H6467</f>
        <v/>
      </c>
      <c r="W6467" s="60" t="str">
        <f>_xlfn.LET(_xlpm.TextCell,TEXT(G6467,"###"),IF(_xlpm.TextCell&lt;&gt;"",IF(StyleSpaceSplit,IFERROR(IF(FIND(" ",_xlpm.TextCell)&gt;=1,MID(_xlpm.TextCell,1,FIND(" ",_xlpm.TextCell)-1),_xlpm.TextCell),_xlpm.TextCell),_xlpm.TextCell),""))</f>
        <v/>
      </c>
      <c r="X6467" s="60" t="str">
        <f>IF(A6467&lt;&gt;"",IFERROR(IF(FIND(" ",G6467)&gt;=1,MID(G6467,FIND(" ",G6467)+1,LEN(G6467)),""),""),"")</f>
        <v/>
      </c>
      <c r="AC6467" s="51">
        <f>IFERROR(VALUE(MID($C6467,1,2)),0)</f>
        <v>0</v>
      </c>
      <c r="AD6467" s="44">
        <f>IFERROR(VALUE(MID($C6467,4,3)),0)</f>
        <v>0</v>
      </c>
      <c r="AE6467" s="51">
        <f>VALUE(RIGHT("00"&amp;AC6467,2)&amp;RIGHT("000"&amp;AD6467,3))</f>
        <v>0</v>
      </c>
    </row>
    <row r="6468" spans="1:31">
      <c r="A6468" s="60" t="str">
        <f>IF(G6468&amp;Q6468&lt;&gt;"",W6468&amp;Q6468,"")</f>
        <v/>
      </c>
      <c r="B6468" s="85" t="str">
        <f>IF(C6468&lt;&gt;"",LEFT(C6468,9),"")</f>
        <v/>
      </c>
      <c r="V6468" s="60" t="str">
        <f>W6468&amp;H6468</f>
        <v/>
      </c>
      <c r="W6468" s="60" t="str">
        <f>_xlfn.LET(_xlpm.TextCell,TEXT(G6468,"###"),IF(_xlpm.TextCell&lt;&gt;"",IF(StyleSpaceSplit,IFERROR(IF(FIND(" ",_xlpm.TextCell)&gt;=1,MID(_xlpm.TextCell,1,FIND(" ",_xlpm.TextCell)-1),_xlpm.TextCell),_xlpm.TextCell),_xlpm.TextCell),""))</f>
        <v/>
      </c>
      <c r="X6468" s="60" t="str">
        <f>IF(A6468&lt;&gt;"",IFERROR(IF(FIND(" ",G6468)&gt;=1,MID(G6468,FIND(" ",G6468)+1,LEN(G6468)),""),""),"")</f>
        <v/>
      </c>
      <c r="AC6468" s="51">
        <f>IFERROR(VALUE(MID($C6468,1,2)),0)</f>
        <v>0</v>
      </c>
      <c r="AD6468" s="44">
        <f>IFERROR(VALUE(MID($C6468,4,3)),0)</f>
        <v>0</v>
      </c>
      <c r="AE6468" s="51">
        <f>VALUE(RIGHT("00"&amp;AC6468,2)&amp;RIGHT("000"&amp;AD6468,3))</f>
        <v>0</v>
      </c>
    </row>
    <row r="6469" spans="1:31">
      <c r="A6469" s="60" t="str">
        <f>IF(G6469&amp;Q6469&lt;&gt;"",W6469&amp;Q6469,"")</f>
        <v/>
      </c>
      <c r="B6469" s="85" t="str">
        <f>IF(C6469&lt;&gt;"",LEFT(C6469,9),"")</f>
        <v/>
      </c>
      <c r="V6469" s="60" t="str">
        <f>W6469&amp;H6469</f>
        <v/>
      </c>
      <c r="W6469" s="60" t="str">
        <f>_xlfn.LET(_xlpm.TextCell,TEXT(G6469,"###"),IF(_xlpm.TextCell&lt;&gt;"",IF(StyleSpaceSplit,IFERROR(IF(FIND(" ",_xlpm.TextCell)&gt;=1,MID(_xlpm.TextCell,1,FIND(" ",_xlpm.TextCell)-1),_xlpm.TextCell),_xlpm.TextCell),_xlpm.TextCell),""))</f>
        <v/>
      </c>
      <c r="X6469" s="60" t="str">
        <f>IF(A6469&lt;&gt;"",IFERROR(IF(FIND(" ",G6469)&gt;=1,MID(G6469,FIND(" ",G6469)+1,LEN(G6469)),""),""),"")</f>
        <v/>
      </c>
      <c r="AC6469" s="51">
        <f>IFERROR(VALUE(MID($C6469,1,2)),0)</f>
        <v>0</v>
      </c>
      <c r="AD6469" s="44">
        <f>IFERROR(VALUE(MID($C6469,4,3)),0)</f>
        <v>0</v>
      </c>
      <c r="AE6469" s="51">
        <f>VALUE(RIGHT("00"&amp;AC6469,2)&amp;RIGHT("000"&amp;AD6469,3))</f>
        <v>0</v>
      </c>
    </row>
    <row r="6470" spans="1:31">
      <c r="A6470" s="60" t="str">
        <f>IF(G6470&amp;Q6470&lt;&gt;"",W6470&amp;Q6470,"")</f>
        <v/>
      </c>
      <c r="B6470" s="85" t="str">
        <f>IF(C6470&lt;&gt;"",LEFT(C6470,9),"")</f>
        <v/>
      </c>
      <c r="V6470" s="60" t="str">
        <f>W6470&amp;H6470</f>
        <v/>
      </c>
      <c r="W6470" s="60" t="str">
        <f>_xlfn.LET(_xlpm.TextCell,TEXT(G6470,"###"),IF(_xlpm.TextCell&lt;&gt;"",IF(StyleSpaceSplit,IFERROR(IF(FIND(" ",_xlpm.TextCell)&gt;=1,MID(_xlpm.TextCell,1,FIND(" ",_xlpm.TextCell)-1),_xlpm.TextCell),_xlpm.TextCell),_xlpm.TextCell),""))</f>
        <v/>
      </c>
      <c r="X6470" s="60" t="str">
        <f>IF(A6470&lt;&gt;"",IFERROR(IF(FIND(" ",G6470)&gt;=1,MID(G6470,FIND(" ",G6470)+1,LEN(G6470)),""),""),"")</f>
        <v/>
      </c>
      <c r="AC6470" s="51">
        <f>IFERROR(VALUE(MID($C6470,1,2)),0)</f>
        <v>0</v>
      </c>
      <c r="AD6470" s="44">
        <f>IFERROR(VALUE(MID($C6470,4,3)),0)</f>
        <v>0</v>
      </c>
      <c r="AE6470" s="51">
        <f>VALUE(RIGHT("00"&amp;AC6470,2)&amp;RIGHT("000"&amp;AD6470,3))</f>
        <v>0</v>
      </c>
    </row>
    <row r="6471" spans="1:31">
      <c r="A6471" s="60" t="str">
        <f>IF(G6471&amp;Q6471&lt;&gt;"",W6471&amp;Q6471,"")</f>
        <v/>
      </c>
      <c r="B6471" s="85" t="str">
        <f>IF(C6471&lt;&gt;"",LEFT(C6471,9),"")</f>
        <v/>
      </c>
      <c r="V6471" s="60" t="str">
        <f>W6471&amp;H6471</f>
        <v/>
      </c>
      <c r="W6471" s="60" t="str">
        <f>_xlfn.LET(_xlpm.TextCell,TEXT(G6471,"###"),IF(_xlpm.TextCell&lt;&gt;"",IF(StyleSpaceSplit,IFERROR(IF(FIND(" ",_xlpm.TextCell)&gt;=1,MID(_xlpm.TextCell,1,FIND(" ",_xlpm.TextCell)-1),_xlpm.TextCell),_xlpm.TextCell),_xlpm.TextCell),""))</f>
        <v/>
      </c>
      <c r="X6471" s="60" t="str">
        <f>IF(A6471&lt;&gt;"",IFERROR(IF(FIND(" ",G6471)&gt;=1,MID(G6471,FIND(" ",G6471)+1,LEN(G6471)),""),""),"")</f>
        <v/>
      </c>
      <c r="AC6471" s="51">
        <f>IFERROR(VALUE(MID($C6471,1,2)),0)</f>
        <v>0</v>
      </c>
      <c r="AD6471" s="44">
        <f>IFERROR(VALUE(MID($C6471,4,3)),0)</f>
        <v>0</v>
      </c>
      <c r="AE6471" s="51">
        <f>VALUE(RIGHT("00"&amp;AC6471,2)&amp;RIGHT("000"&amp;AD6471,3))</f>
        <v>0</v>
      </c>
    </row>
    <row r="6472" spans="1:31">
      <c r="A6472" s="60" t="str">
        <f>IF(G6472&amp;Q6472&lt;&gt;"",W6472&amp;Q6472,"")</f>
        <v/>
      </c>
      <c r="B6472" s="85" t="str">
        <f>IF(C6472&lt;&gt;"",LEFT(C6472,9),"")</f>
        <v/>
      </c>
      <c r="V6472" s="60" t="str">
        <f>W6472&amp;H6472</f>
        <v/>
      </c>
      <c r="W6472" s="60" t="str">
        <f>_xlfn.LET(_xlpm.TextCell,TEXT(G6472,"###"),IF(_xlpm.TextCell&lt;&gt;"",IF(StyleSpaceSplit,IFERROR(IF(FIND(" ",_xlpm.TextCell)&gt;=1,MID(_xlpm.TextCell,1,FIND(" ",_xlpm.TextCell)-1),_xlpm.TextCell),_xlpm.TextCell),_xlpm.TextCell),""))</f>
        <v/>
      </c>
      <c r="X6472" s="60" t="str">
        <f>IF(A6472&lt;&gt;"",IFERROR(IF(FIND(" ",G6472)&gt;=1,MID(G6472,FIND(" ",G6472)+1,LEN(G6472)),""),""),"")</f>
        <v/>
      </c>
      <c r="AC6472" s="51">
        <f>IFERROR(VALUE(MID($C6472,1,2)),0)</f>
        <v>0</v>
      </c>
      <c r="AD6472" s="44">
        <f>IFERROR(VALUE(MID($C6472,4,3)),0)</f>
        <v>0</v>
      </c>
      <c r="AE6472" s="51">
        <f>VALUE(RIGHT("00"&amp;AC6472,2)&amp;RIGHT("000"&amp;AD6472,3))</f>
        <v>0</v>
      </c>
    </row>
    <row r="6473" spans="1:31">
      <c r="A6473" s="60" t="str">
        <f>IF(G6473&amp;Q6473&lt;&gt;"",W6473&amp;Q6473,"")</f>
        <v/>
      </c>
      <c r="B6473" s="85" t="str">
        <f>IF(C6473&lt;&gt;"",LEFT(C6473,9),"")</f>
        <v/>
      </c>
      <c r="V6473" s="60" t="str">
        <f>W6473&amp;H6473</f>
        <v/>
      </c>
      <c r="W6473" s="60" t="str">
        <f>_xlfn.LET(_xlpm.TextCell,TEXT(G6473,"###"),IF(_xlpm.TextCell&lt;&gt;"",IF(StyleSpaceSplit,IFERROR(IF(FIND(" ",_xlpm.TextCell)&gt;=1,MID(_xlpm.TextCell,1,FIND(" ",_xlpm.TextCell)-1),_xlpm.TextCell),_xlpm.TextCell),_xlpm.TextCell),""))</f>
        <v/>
      </c>
      <c r="X6473" s="60" t="str">
        <f>IF(A6473&lt;&gt;"",IFERROR(IF(FIND(" ",G6473)&gt;=1,MID(G6473,FIND(" ",G6473)+1,LEN(G6473)),""),""),"")</f>
        <v/>
      </c>
      <c r="AC6473" s="51">
        <f>IFERROR(VALUE(MID($C6473,1,2)),0)</f>
        <v>0</v>
      </c>
      <c r="AD6473" s="44">
        <f>IFERROR(VALUE(MID($C6473,4,3)),0)</f>
        <v>0</v>
      </c>
      <c r="AE6473" s="51">
        <f>VALUE(RIGHT("00"&amp;AC6473,2)&amp;RIGHT("000"&amp;AD6473,3))</f>
        <v>0</v>
      </c>
    </row>
    <row r="6474" spans="1:31">
      <c r="A6474" s="60" t="str">
        <f>IF(G6474&amp;Q6474&lt;&gt;"",W6474&amp;Q6474,"")</f>
        <v/>
      </c>
      <c r="B6474" s="85" t="str">
        <f>IF(C6474&lt;&gt;"",LEFT(C6474,9),"")</f>
        <v/>
      </c>
      <c r="V6474" s="60" t="str">
        <f>W6474&amp;H6474</f>
        <v/>
      </c>
      <c r="W6474" s="60" t="str">
        <f>_xlfn.LET(_xlpm.TextCell,TEXT(G6474,"###"),IF(_xlpm.TextCell&lt;&gt;"",IF(StyleSpaceSplit,IFERROR(IF(FIND(" ",_xlpm.TextCell)&gt;=1,MID(_xlpm.TextCell,1,FIND(" ",_xlpm.TextCell)-1),_xlpm.TextCell),_xlpm.TextCell),_xlpm.TextCell),""))</f>
        <v/>
      </c>
      <c r="X6474" s="60" t="str">
        <f>IF(A6474&lt;&gt;"",IFERROR(IF(FIND(" ",G6474)&gt;=1,MID(G6474,FIND(" ",G6474)+1,LEN(G6474)),""),""),"")</f>
        <v/>
      </c>
      <c r="AC6474" s="51">
        <f>IFERROR(VALUE(MID($C6474,1,2)),0)</f>
        <v>0</v>
      </c>
      <c r="AD6474" s="44">
        <f>IFERROR(VALUE(MID($C6474,4,3)),0)</f>
        <v>0</v>
      </c>
      <c r="AE6474" s="51">
        <f>VALUE(RIGHT("00"&amp;AC6474,2)&amp;RIGHT("000"&amp;AD6474,3))</f>
        <v>0</v>
      </c>
    </row>
    <row r="6475" spans="1:31">
      <c r="A6475" s="60" t="str">
        <f>IF(G6475&amp;Q6475&lt;&gt;"",W6475&amp;Q6475,"")</f>
        <v/>
      </c>
      <c r="B6475" s="85" t="str">
        <f>IF(C6475&lt;&gt;"",LEFT(C6475,9),"")</f>
        <v/>
      </c>
      <c r="V6475" s="60" t="str">
        <f>W6475&amp;H6475</f>
        <v/>
      </c>
      <c r="W6475" s="60" t="str">
        <f>_xlfn.LET(_xlpm.TextCell,TEXT(G6475,"###"),IF(_xlpm.TextCell&lt;&gt;"",IF(StyleSpaceSplit,IFERROR(IF(FIND(" ",_xlpm.TextCell)&gt;=1,MID(_xlpm.TextCell,1,FIND(" ",_xlpm.TextCell)-1),_xlpm.TextCell),_xlpm.TextCell),_xlpm.TextCell),""))</f>
        <v/>
      </c>
      <c r="X6475" s="60" t="str">
        <f>IF(A6475&lt;&gt;"",IFERROR(IF(FIND(" ",G6475)&gt;=1,MID(G6475,FIND(" ",G6475)+1,LEN(G6475)),""),""),"")</f>
        <v/>
      </c>
      <c r="AC6475" s="51">
        <f>IFERROR(VALUE(MID($C6475,1,2)),0)</f>
        <v>0</v>
      </c>
      <c r="AD6475" s="44">
        <f>IFERROR(VALUE(MID($C6475,4,3)),0)</f>
        <v>0</v>
      </c>
      <c r="AE6475" s="51">
        <f>VALUE(RIGHT("00"&amp;AC6475,2)&amp;RIGHT("000"&amp;AD6475,3))</f>
        <v>0</v>
      </c>
    </row>
    <row r="6476" spans="1:31">
      <c r="A6476" s="60" t="str">
        <f>IF(G6476&amp;Q6476&lt;&gt;"",W6476&amp;Q6476,"")</f>
        <v/>
      </c>
      <c r="B6476" s="85" t="str">
        <f>IF(C6476&lt;&gt;"",LEFT(C6476,9),"")</f>
        <v/>
      </c>
      <c r="V6476" s="60" t="str">
        <f>W6476&amp;H6476</f>
        <v/>
      </c>
      <c r="W6476" s="60" t="str">
        <f>_xlfn.LET(_xlpm.TextCell,TEXT(G6476,"###"),IF(_xlpm.TextCell&lt;&gt;"",IF(StyleSpaceSplit,IFERROR(IF(FIND(" ",_xlpm.TextCell)&gt;=1,MID(_xlpm.TextCell,1,FIND(" ",_xlpm.TextCell)-1),_xlpm.TextCell),_xlpm.TextCell),_xlpm.TextCell),""))</f>
        <v/>
      </c>
      <c r="X6476" s="60" t="str">
        <f>IF(A6476&lt;&gt;"",IFERROR(IF(FIND(" ",G6476)&gt;=1,MID(G6476,FIND(" ",G6476)+1,LEN(G6476)),""),""),"")</f>
        <v/>
      </c>
      <c r="AC6476" s="51">
        <f>IFERROR(VALUE(MID($C6476,1,2)),0)</f>
        <v>0</v>
      </c>
      <c r="AD6476" s="44">
        <f>IFERROR(VALUE(MID($C6476,4,3)),0)</f>
        <v>0</v>
      </c>
      <c r="AE6476" s="51">
        <f>VALUE(RIGHT("00"&amp;AC6476,2)&amp;RIGHT("000"&amp;AD6476,3))</f>
        <v>0</v>
      </c>
    </row>
    <row r="6477" spans="1:31">
      <c r="A6477" s="60" t="str">
        <f>IF(G6477&amp;Q6477&lt;&gt;"",W6477&amp;Q6477,"")</f>
        <v/>
      </c>
      <c r="B6477" s="85" t="str">
        <f>IF(C6477&lt;&gt;"",LEFT(C6477,9),"")</f>
        <v/>
      </c>
      <c r="V6477" s="60" t="str">
        <f>W6477&amp;H6477</f>
        <v/>
      </c>
      <c r="W6477" s="60" t="str">
        <f>_xlfn.LET(_xlpm.TextCell,TEXT(G6477,"###"),IF(_xlpm.TextCell&lt;&gt;"",IF(StyleSpaceSplit,IFERROR(IF(FIND(" ",_xlpm.TextCell)&gt;=1,MID(_xlpm.TextCell,1,FIND(" ",_xlpm.TextCell)-1),_xlpm.TextCell),_xlpm.TextCell),_xlpm.TextCell),""))</f>
        <v/>
      </c>
      <c r="X6477" s="60" t="str">
        <f>IF(A6477&lt;&gt;"",IFERROR(IF(FIND(" ",G6477)&gt;=1,MID(G6477,FIND(" ",G6477)+1,LEN(G6477)),""),""),"")</f>
        <v/>
      </c>
      <c r="AC6477" s="51">
        <f>IFERROR(VALUE(MID($C6477,1,2)),0)</f>
        <v>0</v>
      </c>
      <c r="AD6477" s="44">
        <f>IFERROR(VALUE(MID($C6477,4,3)),0)</f>
        <v>0</v>
      </c>
      <c r="AE6477" s="51">
        <f>VALUE(RIGHT("00"&amp;AC6477,2)&amp;RIGHT("000"&amp;AD6477,3))</f>
        <v>0</v>
      </c>
    </row>
    <row r="6478" spans="1:31">
      <c r="A6478" s="60" t="str">
        <f>IF(G6478&amp;Q6478&lt;&gt;"",W6478&amp;Q6478,"")</f>
        <v/>
      </c>
      <c r="B6478" s="85" t="str">
        <f>IF(C6478&lt;&gt;"",LEFT(C6478,9),"")</f>
        <v/>
      </c>
      <c r="V6478" s="60" t="str">
        <f>W6478&amp;H6478</f>
        <v/>
      </c>
      <c r="W6478" s="60" t="str">
        <f>_xlfn.LET(_xlpm.TextCell,TEXT(G6478,"###"),IF(_xlpm.TextCell&lt;&gt;"",IF(StyleSpaceSplit,IFERROR(IF(FIND(" ",_xlpm.TextCell)&gt;=1,MID(_xlpm.TextCell,1,FIND(" ",_xlpm.TextCell)-1),_xlpm.TextCell),_xlpm.TextCell),_xlpm.TextCell),""))</f>
        <v/>
      </c>
      <c r="X6478" s="60" t="str">
        <f>IF(A6478&lt;&gt;"",IFERROR(IF(FIND(" ",G6478)&gt;=1,MID(G6478,FIND(" ",G6478)+1,LEN(G6478)),""),""),"")</f>
        <v/>
      </c>
      <c r="AC6478" s="51">
        <f>IFERROR(VALUE(MID($C6478,1,2)),0)</f>
        <v>0</v>
      </c>
      <c r="AD6478" s="44">
        <f>IFERROR(VALUE(MID($C6478,4,3)),0)</f>
        <v>0</v>
      </c>
      <c r="AE6478" s="51">
        <f>VALUE(RIGHT("00"&amp;AC6478,2)&amp;RIGHT("000"&amp;AD6478,3))</f>
        <v>0</v>
      </c>
    </row>
    <row r="6479" spans="1:31">
      <c r="A6479" s="60" t="str">
        <f>IF(G6479&amp;Q6479&lt;&gt;"",W6479&amp;Q6479,"")</f>
        <v/>
      </c>
      <c r="B6479" s="85" t="str">
        <f>IF(C6479&lt;&gt;"",LEFT(C6479,9),"")</f>
        <v/>
      </c>
      <c r="V6479" s="60" t="str">
        <f>W6479&amp;H6479</f>
        <v/>
      </c>
      <c r="W6479" s="60" t="str">
        <f>_xlfn.LET(_xlpm.TextCell,TEXT(G6479,"###"),IF(_xlpm.TextCell&lt;&gt;"",IF(StyleSpaceSplit,IFERROR(IF(FIND(" ",_xlpm.TextCell)&gt;=1,MID(_xlpm.TextCell,1,FIND(" ",_xlpm.TextCell)-1),_xlpm.TextCell),_xlpm.TextCell),_xlpm.TextCell),""))</f>
        <v/>
      </c>
      <c r="X6479" s="60" t="str">
        <f>IF(A6479&lt;&gt;"",IFERROR(IF(FIND(" ",G6479)&gt;=1,MID(G6479,FIND(" ",G6479)+1,LEN(G6479)),""),""),"")</f>
        <v/>
      </c>
      <c r="AC6479" s="51">
        <f>IFERROR(VALUE(MID($C6479,1,2)),0)</f>
        <v>0</v>
      </c>
      <c r="AD6479" s="44">
        <f>IFERROR(VALUE(MID($C6479,4,3)),0)</f>
        <v>0</v>
      </c>
      <c r="AE6479" s="51">
        <f>VALUE(RIGHT("00"&amp;AC6479,2)&amp;RIGHT("000"&amp;AD6479,3))</f>
        <v>0</v>
      </c>
    </row>
    <row r="6480" spans="1:31">
      <c r="A6480" s="60" t="str">
        <f>IF(G6480&amp;Q6480&lt;&gt;"",W6480&amp;Q6480,"")</f>
        <v/>
      </c>
      <c r="B6480" s="85" t="str">
        <f>IF(C6480&lt;&gt;"",LEFT(C6480,9),"")</f>
        <v/>
      </c>
      <c r="V6480" s="60" t="str">
        <f>W6480&amp;H6480</f>
        <v/>
      </c>
      <c r="W6480" s="60" t="str">
        <f>_xlfn.LET(_xlpm.TextCell,TEXT(G6480,"###"),IF(_xlpm.TextCell&lt;&gt;"",IF(StyleSpaceSplit,IFERROR(IF(FIND(" ",_xlpm.TextCell)&gt;=1,MID(_xlpm.TextCell,1,FIND(" ",_xlpm.TextCell)-1),_xlpm.TextCell),_xlpm.TextCell),_xlpm.TextCell),""))</f>
        <v/>
      </c>
      <c r="X6480" s="60" t="str">
        <f>IF(A6480&lt;&gt;"",IFERROR(IF(FIND(" ",G6480)&gt;=1,MID(G6480,FIND(" ",G6480)+1,LEN(G6480)),""),""),"")</f>
        <v/>
      </c>
      <c r="AC6480" s="51">
        <f>IFERROR(VALUE(MID($C6480,1,2)),0)</f>
        <v>0</v>
      </c>
      <c r="AD6480" s="44">
        <f>IFERROR(VALUE(MID($C6480,4,3)),0)</f>
        <v>0</v>
      </c>
      <c r="AE6480" s="51">
        <f>VALUE(RIGHT("00"&amp;AC6480,2)&amp;RIGHT("000"&amp;AD6480,3))</f>
        <v>0</v>
      </c>
    </row>
    <row r="6481" spans="1:31">
      <c r="A6481" s="60" t="str">
        <f>IF(G6481&amp;Q6481&lt;&gt;"",W6481&amp;Q6481,"")</f>
        <v/>
      </c>
      <c r="B6481" s="85" t="str">
        <f>IF(C6481&lt;&gt;"",LEFT(C6481,9),"")</f>
        <v/>
      </c>
      <c r="V6481" s="60" t="str">
        <f>W6481&amp;H6481</f>
        <v/>
      </c>
      <c r="W6481" s="60" t="str">
        <f>_xlfn.LET(_xlpm.TextCell,TEXT(G6481,"###"),IF(_xlpm.TextCell&lt;&gt;"",IF(StyleSpaceSplit,IFERROR(IF(FIND(" ",_xlpm.TextCell)&gt;=1,MID(_xlpm.TextCell,1,FIND(" ",_xlpm.TextCell)-1),_xlpm.TextCell),_xlpm.TextCell),_xlpm.TextCell),""))</f>
        <v/>
      </c>
      <c r="X6481" s="60" t="str">
        <f>IF(A6481&lt;&gt;"",IFERROR(IF(FIND(" ",G6481)&gt;=1,MID(G6481,FIND(" ",G6481)+1,LEN(G6481)),""),""),"")</f>
        <v/>
      </c>
      <c r="AC6481" s="51">
        <f>IFERROR(VALUE(MID($C6481,1,2)),0)</f>
        <v>0</v>
      </c>
      <c r="AD6481" s="44">
        <f>IFERROR(VALUE(MID($C6481,4,3)),0)</f>
        <v>0</v>
      </c>
      <c r="AE6481" s="51">
        <f>VALUE(RIGHT("00"&amp;AC6481,2)&amp;RIGHT("000"&amp;AD6481,3))</f>
        <v>0</v>
      </c>
    </row>
    <row r="6482" spans="1:31">
      <c r="A6482" s="60" t="str">
        <f>IF(G6482&amp;Q6482&lt;&gt;"",W6482&amp;Q6482,"")</f>
        <v/>
      </c>
      <c r="B6482" s="85" t="str">
        <f>IF(C6482&lt;&gt;"",LEFT(C6482,9),"")</f>
        <v/>
      </c>
      <c r="V6482" s="60" t="str">
        <f>W6482&amp;H6482</f>
        <v/>
      </c>
      <c r="W6482" s="60" t="str">
        <f>_xlfn.LET(_xlpm.TextCell,TEXT(G6482,"###"),IF(_xlpm.TextCell&lt;&gt;"",IF(StyleSpaceSplit,IFERROR(IF(FIND(" ",_xlpm.TextCell)&gt;=1,MID(_xlpm.TextCell,1,FIND(" ",_xlpm.TextCell)-1),_xlpm.TextCell),_xlpm.TextCell),_xlpm.TextCell),""))</f>
        <v/>
      </c>
      <c r="X6482" s="60" t="str">
        <f>IF(A6482&lt;&gt;"",IFERROR(IF(FIND(" ",G6482)&gt;=1,MID(G6482,FIND(" ",G6482)+1,LEN(G6482)),""),""),"")</f>
        <v/>
      </c>
      <c r="AC6482" s="51">
        <f>IFERROR(VALUE(MID($C6482,1,2)),0)</f>
        <v>0</v>
      </c>
      <c r="AD6482" s="44">
        <f>IFERROR(VALUE(MID($C6482,4,3)),0)</f>
        <v>0</v>
      </c>
      <c r="AE6482" s="51">
        <f>VALUE(RIGHT("00"&amp;AC6482,2)&amp;RIGHT("000"&amp;AD6482,3))</f>
        <v>0</v>
      </c>
    </row>
    <row r="6483" spans="1:31">
      <c r="A6483" s="60" t="str">
        <f>IF(G6483&amp;Q6483&lt;&gt;"",W6483&amp;Q6483,"")</f>
        <v/>
      </c>
      <c r="B6483" s="85" t="str">
        <f>IF(C6483&lt;&gt;"",LEFT(C6483,9),"")</f>
        <v/>
      </c>
      <c r="V6483" s="60" t="str">
        <f>W6483&amp;H6483</f>
        <v/>
      </c>
      <c r="W6483" s="60" t="str">
        <f>_xlfn.LET(_xlpm.TextCell,TEXT(G6483,"###"),IF(_xlpm.TextCell&lt;&gt;"",IF(StyleSpaceSplit,IFERROR(IF(FIND(" ",_xlpm.TextCell)&gt;=1,MID(_xlpm.TextCell,1,FIND(" ",_xlpm.TextCell)-1),_xlpm.TextCell),_xlpm.TextCell),_xlpm.TextCell),""))</f>
        <v/>
      </c>
      <c r="X6483" s="60" t="str">
        <f>IF(A6483&lt;&gt;"",IFERROR(IF(FIND(" ",G6483)&gt;=1,MID(G6483,FIND(" ",G6483)+1,LEN(G6483)),""),""),"")</f>
        <v/>
      </c>
      <c r="AC6483" s="51">
        <f>IFERROR(VALUE(MID($C6483,1,2)),0)</f>
        <v>0</v>
      </c>
      <c r="AD6483" s="44">
        <f>IFERROR(VALUE(MID($C6483,4,3)),0)</f>
        <v>0</v>
      </c>
      <c r="AE6483" s="51">
        <f>VALUE(RIGHT("00"&amp;AC6483,2)&amp;RIGHT("000"&amp;AD6483,3))</f>
        <v>0</v>
      </c>
    </row>
    <row r="6484" spans="1:31">
      <c r="A6484" s="60" t="str">
        <f>IF(G6484&amp;Q6484&lt;&gt;"",W6484&amp;Q6484,"")</f>
        <v/>
      </c>
      <c r="B6484" s="85" t="str">
        <f>IF(C6484&lt;&gt;"",LEFT(C6484,9),"")</f>
        <v/>
      </c>
      <c r="V6484" s="60" t="str">
        <f>W6484&amp;H6484</f>
        <v/>
      </c>
      <c r="W6484" s="60" t="str">
        <f>_xlfn.LET(_xlpm.TextCell,TEXT(G6484,"###"),IF(_xlpm.TextCell&lt;&gt;"",IF(StyleSpaceSplit,IFERROR(IF(FIND(" ",_xlpm.TextCell)&gt;=1,MID(_xlpm.TextCell,1,FIND(" ",_xlpm.TextCell)-1),_xlpm.TextCell),_xlpm.TextCell),_xlpm.TextCell),""))</f>
        <v/>
      </c>
      <c r="X6484" s="60" t="str">
        <f>IF(A6484&lt;&gt;"",IFERROR(IF(FIND(" ",G6484)&gt;=1,MID(G6484,FIND(" ",G6484)+1,LEN(G6484)),""),""),"")</f>
        <v/>
      </c>
      <c r="AC6484" s="51">
        <f>IFERROR(VALUE(MID($C6484,1,2)),0)</f>
        <v>0</v>
      </c>
      <c r="AD6484" s="44">
        <f>IFERROR(VALUE(MID($C6484,4,3)),0)</f>
        <v>0</v>
      </c>
      <c r="AE6484" s="51">
        <f>VALUE(RIGHT("00"&amp;AC6484,2)&amp;RIGHT("000"&amp;AD6484,3))</f>
        <v>0</v>
      </c>
    </row>
    <row r="6485" spans="1:31">
      <c r="A6485" s="60" t="str">
        <f>IF(G6485&amp;Q6485&lt;&gt;"",W6485&amp;Q6485,"")</f>
        <v/>
      </c>
      <c r="B6485" s="85" t="str">
        <f>IF(C6485&lt;&gt;"",LEFT(C6485,9),"")</f>
        <v/>
      </c>
      <c r="V6485" s="60" t="str">
        <f>W6485&amp;H6485</f>
        <v/>
      </c>
      <c r="W6485" s="60" t="str">
        <f>_xlfn.LET(_xlpm.TextCell,TEXT(G6485,"###"),IF(_xlpm.TextCell&lt;&gt;"",IF(StyleSpaceSplit,IFERROR(IF(FIND(" ",_xlpm.TextCell)&gt;=1,MID(_xlpm.TextCell,1,FIND(" ",_xlpm.TextCell)-1),_xlpm.TextCell),_xlpm.TextCell),_xlpm.TextCell),""))</f>
        <v/>
      </c>
      <c r="X6485" s="60" t="str">
        <f>IF(A6485&lt;&gt;"",IFERROR(IF(FIND(" ",G6485)&gt;=1,MID(G6485,FIND(" ",G6485)+1,LEN(G6485)),""),""),"")</f>
        <v/>
      </c>
      <c r="AC6485" s="51">
        <f>IFERROR(VALUE(MID($C6485,1,2)),0)</f>
        <v>0</v>
      </c>
      <c r="AD6485" s="44">
        <f>IFERROR(VALUE(MID($C6485,4,3)),0)</f>
        <v>0</v>
      </c>
      <c r="AE6485" s="51">
        <f>VALUE(RIGHT("00"&amp;AC6485,2)&amp;RIGHT("000"&amp;AD6485,3))</f>
        <v>0</v>
      </c>
    </row>
    <row r="6486" spans="1:31">
      <c r="A6486" s="60" t="str">
        <f>IF(G6486&amp;Q6486&lt;&gt;"",W6486&amp;Q6486,"")</f>
        <v/>
      </c>
      <c r="B6486" s="85" t="str">
        <f>IF(C6486&lt;&gt;"",LEFT(C6486,9),"")</f>
        <v/>
      </c>
      <c r="V6486" s="60" t="str">
        <f>W6486&amp;H6486</f>
        <v/>
      </c>
      <c r="W6486" s="60" t="str">
        <f>_xlfn.LET(_xlpm.TextCell,TEXT(G6486,"###"),IF(_xlpm.TextCell&lt;&gt;"",IF(StyleSpaceSplit,IFERROR(IF(FIND(" ",_xlpm.TextCell)&gt;=1,MID(_xlpm.TextCell,1,FIND(" ",_xlpm.TextCell)-1),_xlpm.TextCell),_xlpm.TextCell),_xlpm.TextCell),""))</f>
        <v/>
      </c>
      <c r="X6486" s="60" t="str">
        <f>IF(A6486&lt;&gt;"",IFERROR(IF(FIND(" ",G6486)&gt;=1,MID(G6486,FIND(" ",G6486)+1,LEN(G6486)),""),""),"")</f>
        <v/>
      </c>
      <c r="AC6486" s="51">
        <f>IFERROR(VALUE(MID($C6486,1,2)),0)</f>
        <v>0</v>
      </c>
      <c r="AD6486" s="44">
        <f>IFERROR(VALUE(MID($C6486,4,3)),0)</f>
        <v>0</v>
      </c>
      <c r="AE6486" s="51">
        <f>VALUE(RIGHT("00"&amp;AC6486,2)&amp;RIGHT("000"&amp;AD6486,3))</f>
        <v>0</v>
      </c>
    </row>
    <row r="6487" spans="1:31">
      <c r="A6487" s="60" t="str">
        <f>IF(G6487&amp;Q6487&lt;&gt;"",W6487&amp;Q6487,"")</f>
        <v/>
      </c>
      <c r="B6487" s="85" t="str">
        <f>IF(C6487&lt;&gt;"",LEFT(C6487,9),"")</f>
        <v/>
      </c>
      <c r="V6487" s="60" t="str">
        <f>W6487&amp;H6487</f>
        <v/>
      </c>
      <c r="W6487" s="60" t="str">
        <f>_xlfn.LET(_xlpm.TextCell,TEXT(G6487,"###"),IF(_xlpm.TextCell&lt;&gt;"",IF(StyleSpaceSplit,IFERROR(IF(FIND(" ",_xlpm.TextCell)&gt;=1,MID(_xlpm.TextCell,1,FIND(" ",_xlpm.TextCell)-1),_xlpm.TextCell),_xlpm.TextCell),_xlpm.TextCell),""))</f>
        <v/>
      </c>
      <c r="X6487" s="60" t="str">
        <f>IF(A6487&lt;&gt;"",IFERROR(IF(FIND(" ",G6487)&gt;=1,MID(G6487,FIND(" ",G6487)+1,LEN(G6487)),""),""),"")</f>
        <v/>
      </c>
      <c r="AC6487" s="51">
        <f>IFERROR(VALUE(MID($C6487,1,2)),0)</f>
        <v>0</v>
      </c>
      <c r="AD6487" s="44">
        <f>IFERROR(VALUE(MID($C6487,4,3)),0)</f>
        <v>0</v>
      </c>
      <c r="AE6487" s="51">
        <f>VALUE(RIGHT("00"&amp;AC6487,2)&amp;RIGHT("000"&amp;AD6487,3))</f>
        <v>0</v>
      </c>
    </row>
    <row r="6488" spans="1:31">
      <c r="A6488" s="60" t="str">
        <f>IF(G6488&amp;Q6488&lt;&gt;"",W6488&amp;Q6488,"")</f>
        <v/>
      </c>
      <c r="B6488" s="85" t="str">
        <f>IF(C6488&lt;&gt;"",LEFT(C6488,9),"")</f>
        <v/>
      </c>
      <c r="V6488" s="60" t="str">
        <f>W6488&amp;H6488</f>
        <v/>
      </c>
      <c r="W6488" s="60" t="str">
        <f>_xlfn.LET(_xlpm.TextCell,TEXT(G6488,"###"),IF(_xlpm.TextCell&lt;&gt;"",IF(StyleSpaceSplit,IFERROR(IF(FIND(" ",_xlpm.TextCell)&gt;=1,MID(_xlpm.TextCell,1,FIND(" ",_xlpm.TextCell)-1),_xlpm.TextCell),_xlpm.TextCell),_xlpm.TextCell),""))</f>
        <v/>
      </c>
      <c r="X6488" s="60" t="str">
        <f>IF(A6488&lt;&gt;"",IFERROR(IF(FIND(" ",G6488)&gt;=1,MID(G6488,FIND(" ",G6488)+1,LEN(G6488)),""),""),"")</f>
        <v/>
      </c>
      <c r="AC6488" s="51">
        <f>IFERROR(VALUE(MID($C6488,1,2)),0)</f>
        <v>0</v>
      </c>
      <c r="AD6488" s="44">
        <f>IFERROR(VALUE(MID($C6488,4,3)),0)</f>
        <v>0</v>
      </c>
      <c r="AE6488" s="51">
        <f>VALUE(RIGHT("00"&amp;AC6488,2)&amp;RIGHT("000"&amp;AD6488,3))</f>
        <v>0</v>
      </c>
    </row>
    <row r="6489" spans="1:31">
      <c r="A6489" s="60" t="str">
        <f>IF(G6489&amp;Q6489&lt;&gt;"",W6489&amp;Q6489,"")</f>
        <v/>
      </c>
      <c r="B6489" s="85" t="str">
        <f>IF(C6489&lt;&gt;"",LEFT(C6489,9),"")</f>
        <v/>
      </c>
      <c r="V6489" s="60" t="str">
        <f>W6489&amp;H6489</f>
        <v/>
      </c>
      <c r="W6489" s="60" t="str">
        <f>_xlfn.LET(_xlpm.TextCell,TEXT(G6489,"###"),IF(_xlpm.TextCell&lt;&gt;"",IF(StyleSpaceSplit,IFERROR(IF(FIND(" ",_xlpm.TextCell)&gt;=1,MID(_xlpm.TextCell,1,FIND(" ",_xlpm.TextCell)-1),_xlpm.TextCell),_xlpm.TextCell),_xlpm.TextCell),""))</f>
        <v/>
      </c>
      <c r="X6489" s="60" t="str">
        <f>IF(A6489&lt;&gt;"",IFERROR(IF(FIND(" ",G6489)&gt;=1,MID(G6489,FIND(" ",G6489)+1,LEN(G6489)),""),""),"")</f>
        <v/>
      </c>
      <c r="AC6489" s="51">
        <f>IFERROR(VALUE(MID($C6489,1,2)),0)</f>
        <v>0</v>
      </c>
      <c r="AD6489" s="44">
        <f>IFERROR(VALUE(MID($C6489,4,3)),0)</f>
        <v>0</v>
      </c>
      <c r="AE6489" s="51">
        <f>VALUE(RIGHT("00"&amp;AC6489,2)&amp;RIGHT("000"&amp;AD6489,3))</f>
        <v>0</v>
      </c>
    </row>
    <row r="6490" spans="1:31">
      <c r="A6490" s="60" t="str">
        <f>IF(G6490&amp;Q6490&lt;&gt;"",W6490&amp;Q6490,"")</f>
        <v/>
      </c>
      <c r="B6490" s="85" t="str">
        <f>IF(C6490&lt;&gt;"",LEFT(C6490,9),"")</f>
        <v/>
      </c>
      <c r="V6490" s="60" t="str">
        <f>W6490&amp;H6490</f>
        <v/>
      </c>
      <c r="W6490" s="60" t="str">
        <f>_xlfn.LET(_xlpm.TextCell,TEXT(G6490,"###"),IF(_xlpm.TextCell&lt;&gt;"",IF(StyleSpaceSplit,IFERROR(IF(FIND(" ",_xlpm.TextCell)&gt;=1,MID(_xlpm.TextCell,1,FIND(" ",_xlpm.TextCell)-1),_xlpm.TextCell),_xlpm.TextCell),_xlpm.TextCell),""))</f>
        <v/>
      </c>
      <c r="X6490" s="60" t="str">
        <f>IF(A6490&lt;&gt;"",IFERROR(IF(FIND(" ",G6490)&gt;=1,MID(G6490,FIND(" ",G6490)+1,LEN(G6490)),""),""),"")</f>
        <v/>
      </c>
      <c r="AC6490" s="51">
        <f>IFERROR(VALUE(MID($C6490,1,2)),0)</f>
        <v>0</v>
      </c>
      <c r="AD6490" s="44">
        <f>IFERROR(VALUE(MID($C6490,4,3)),0)</f>
        <v>0</v>
      </c>
      <c r="AE6490" s="51">
        <f>VALUE(RIGHT("00"&amp;AC6490,2)&amp;RIGHT("000"&amp;AD6490,3))</f>
        <v>0</v>
      </c>
    </row>
    <row r="6491" spans="1:31">
      <c r="A6491" s="60" t="str">
        <f>IF(G6491&amp;Q6491&lt;&gt;"",W6491&amp;Q6491,"")</f>
        <v/>
      </c>
      <c r="B6491" s="85" t="str">
        <f>IF(C6491&lt;&gt;"",LEFT(C6491,9),"")</f>
        <v/>
      </c>
      <c r="V6491" s="60" t="str">
        <f>W6491&amp;H6491</f>
        <v/>
      </c>
      <c r="W6491" s="60" t="str">
        <f>_xlfn.LET(_xlpm.TextCell,TEXT(G6491,"###"),IF(_xlpm.TextCell&lt;&gt;"",IF(StyleSpaceSplit,IFERROR(IF(FIND(" ",_xlpm.TextCell)&gt;=1,MID(_xlpm.TextCell,1,FIND(" ",_xlpm.TextCell)-1),_xlpm.TextCell),_xlpm.TextCell),_xlpm.TextCell),""))</f>
        <v/>
      </c>
      <c r="X6491" s="60" t="str">
        <f>IF(A6491&lt;&gt;"",IFERROR(IF(FIND(" ",G6491)&gt;=1,MID(G6491,FIND(" ",G6491)+1,LEN(G6491)),""),""),"")</f>
        <v/>
      </c>
      <c r="AC6491" s="51">
        <f>IFERROR(VALUE(MID($C6491,1,2)),0)</f>
        <v>0</v>
      </c>
      <c r="AD6491" s="44">
        <f>IFERROR(VALUE(MID($C6491,4,3)),0)</f>
        <v>0</v>
      </c>
      <c r="AE6491" s="51">
        <f>VALUE(RIGHT("00"&amp;AC6491,2)&amp;RIGHT("000"&amp;AD6491,3))</f>
        <v>0</v>
      </c>
    </row>
    <row r="6492" spans="1:31">
      <c r="A6492" s="60" t="str">
        <f>IF(G6492&amp;Q6492&lt;&gt;"",W6492&amp;Q6492,"")</f>
        <v/>
      </c>
      <c r="B6492" s="85" t="str">
        <f>IF(C6492&lt;&gt;"",LEFT(C6492,9),"")</f>
        <v/>
      </c>
      <c r="V6492" s="60" t="str">
        <f>W6492&amp;H6492</f>
        <v/>
      </c>
      <c r="W6492" s="60" t="str">
        <f>_xlfn.LET(_xlpm.TextCell,TEXT(G6492,"###"),IF(_xlpm.TextCell&lt;&gt;"",IF(StyleSpaceSplit,IFERROR(IF(FIND(" ",_xlpm.TextCell)&gt;=1,MID(_xlpm.TextCell,1,FIND(" ",_xlpm.TextCell)-1),_xlpm.TextCell),_xlpm.TextCell),_xlpm.TextCell),""))</f>
        <v/>
      </c>
      <c r="X6492" s="60" t="str">
        <f>IF(A6492&lt;&gt;"",IFERROR(IF(FIND(" ",G6492)&gt;=1,MID(G6492,FIND(" ",G6492)+1,LEN(G6492)),""),""),"")</f>
        <v/>
      </c>
      <c r="AC6492" s="51">
        <f>IFERROR(VALUE(MID($C6492,1,2)),0)</f>
        <v>0</v>
      </c>
      <c r="AD6492" s="44">
        <f>IFERROR(VALUE(MID($C6492,4,3)),0)</f>
        <v>0</v>
      </c>
      <c r="AE6492" s="51">
        <f>VALUE(RIGHT("00"&amp;AC6492,2)&amp;RIGHT("000"&amp;AD6492,3))</f>
        <v>0</v>
      </c>
    </row>
    <row r="6493" spans="1:31">
      <c r="A6493" s="60" t="str">
        <f>IF(G6493&amp;Q6493&lt;&gt;"",W6493&amp;Q6493,"")</f>
        <v/>
      </c>
      <c r="B6493" s="85" t="str">
        <f>IF(C6493&lt;&gt;"",LEFT(C6493,9),"")</f>
        <v/>
      </c>
      <c r="V6493" s="60" t="str">
        <f>W6493&amp;H6493</f>
        <v/>
      </c>
      <c r="W6493" s="60" t="str">
        <f>_xlfn.LET(_xlpm.TextCell,TEXT(G6493,"###"),IF(_xlpm.TextCell&lt;&gt;"",IF(StyleSpaceSplit,IFERROR(IF(FIND(" ",_xlpm.TextCell)&gt;=1,MID(_xlpm.TextCell,1,FIND(" ",_xlpm.TextCell)-1),_xlpm.TextCell),_xlpm.TextCell),_xlpm.TextCell),""))</f>
        <v/>
      </c>
      <c r="X6493" s="60" t="str">
        <f>IF(A6493&lt;&gt;"",IFERROR(IF(FIND(" ",G6493)&gt;=1,MID(G6493,FIND(" ",G6493)+1,LEN(G6493)),""),""),"")</f>
        <v/>
      </c>
      <c r="AC6493" s="51">
        <f>IFERROR(VALUE(MID($C6493,1,2)),0)</f>
        <v>0</v>
      </c>
      <c r="AD6493" s="44">
        <f>IFERROR(VALUE(MID($C6493,4,3)),0)</f>
        <v>0</v>
      </c>
      <c r="AE6493" s="51">
        <f>VALUE(RIGHT("00"&amp;AC6493,2)&amp;RIGHT("000"&amp;AD6493,3))</f>
        <v>0</v>
      </c>
    </row>
    <row r="6494" spans="1:31">
      <c r="A6494" s="60" t="str">
        <f>IF(G6494&amp;Q6494&lt;&gt;"",W6494&amp;Q6494,"")</f>
        <v/>
      </c>
      <c r="B6494" s="85" t="str">
        <f>IF(C6494&lt;&gt;"",LEFT(C6494,9),"")</f>
        <v/>
      </c>
      <c r="V6494" s="60" t="str">
        <f>W6494&amp;H6494</f>
        <v/>
      </c>
      <c r="W6494" s="60" t="str">
        <f>_xlfn.LET(_xlpm.TextCell,TEXT(G6494,"###"),IF(_xlpm.TextCell&lt;&gt;"",IF(StyleSpaceSplit,IFERROR(IF(FIND(" ",_xlpm.TextCell)&gt;=1,MID(_xlpm.TextCell,1,FIND(" ",_xlpm.TextCell)-1),_xlpm.TextCell),_xlpm.TextCell),_xlpm.TextCell),""))</f>
        <v/>
      </c>
      <c r="X6494" s="60" t="str">
        <f>IF(A6494&lt;&gt;"",IFERROR(IF(FIND(" ",G6494)&gt;=1,MID(G6494,FIND(" ",G6494)+1,LEN(G6494)),""),""),"")</f>
        <v/>
      </c>
      <c r="AC6494" s="51">
        <f>IFERROR(VALUE(MID($C6494,1,2)),0)</f>
        <v>0</v>
      </c>
      <c r="AD6494" s="44">
        <f>IFERROR(VALUE(MID($C6494,4,3)),0)</f>
        <v>0</v>
      </c>
      <c r="AE6494" s="51">
        <f>VALUE(RIGHT("00"&amp;AC6494,2)&amp;RIGHT("000"&amp;AD6494,3))</f>
        <v>0</v>
      </c>
    </row>
    <row r="6495" spans="1:31">
      <c r="A6495" s="60" t="str">
        <f>IF(G6495&amp;Q6495&lt;&gt;"",W6495&amp;Q6495,"")</f>
        <v/>
      </c>
      <c r="B6495" s="85" t="str">
        <f>IF(C6495&lt;&gt;"",LEFT(C6495,9),"")</f>
        <v/>
      </c>
      <c r="V6495" s="60" t="str">
        <f>W6495&amp;H6495</f>
        <v/>
      </c>
      <c r="W6495" s="60" t="str">
        <f>_xlfn.LET(_xlpm.TextCell,TEXT(G6495,"###"),IF(_xlpm.TextCell&lt;&gt;"",IF(StyleSpaceSplit,IFERROR(IF(FIND(" ",_xlpm.TextCell)&gt;=1,MID(_xlpm.TextCell,1,FIND(" ",_xlpm.TextCell)-1),_xlpm.TextCell),_xlpm.TextCell),_xlpm.TextCell),""))</f>
        <v/>
      </c>
      <c r="X6495" s="60" t="str">
        <f>IF(A6495&lt;&gt;"",IFERROR(IF(FIND(" ",G6495)&gt;=1,MID(G6495,FIND(" ",G6495)+1,LEN(G6495)),""),""),"")</f>
        <v/>
      </c>
      <c r="AC6495" s="51">
        <f>IFERROR(VALUE(MID($C6495,1,2)),0)</f>
        <v>0</v>
      </c>
      <c r="AD6495" s="44">
        <f>IFERROR(VALUE(MID($C6495,4,3)),0)</f>
        <v>0</v>
      </c>
      <c r="AE6495" s="51">
        <f>VALUE(RIGHT("00"&amp;AC6495,2)&amp;RIGHT("000"&amp;AD6495,3))</f>
        <v>0</v>
      </c>
    </row>
    <row r="6496" spans="1:31">
      <c r="A6496" s="60" t="str">
        <f>IF(G6496&amp;Q6496&lt;&gt;"",W6496&amp;Q6496,"")</f>
        <v/>
      </c>
      <c r="B6496" s="85" t="str">
        <f>IF(C6496&lt;&gt;"",LEFT(C6496,9),"")</f>
        <v/>
      </c>
      <c r="V6496" s="60" t="str">
        <f>W6496&amp;H6496</f>
        <v/>
      </c>
      <c r="W6496" s="60" t="str">
        <f>_xlfn.LET(_xlpm.TextCell,TEXT(G6496,"###"),IF(_xlpm.TextCell&lt;&gt;"",IF(StyleSpaceSplit,IFERROR(IF(FIND(" ",_xlpm.TextCell)&gt;=1,MID(_xlpm.TextCell,1,FIND(" ",_xlpm.TextCell)-1),_xlpm.TextCell),_xlpm.TextCell),_xlpm.TextCell),""))</f>
        <v/>
      </c>
      <c r="X6496" s="60" t="str">
        <f>IF(A6496&lt;&gt;"",IFERROR(IF(FIND(" ",G6496)&gt;=1,MID(G6496,FIND(" ",G6496)+1,LEN(G6496)),""),""),"")</f>
        <v/>
      </c>
      <c r="AC6496" s="51">
        <f>IFERROR(VALUE(MID($C6496,1,2)),0)</f>
        <v>0</v>
      </c>
      <c r="AD6496" s="44">
        <f>IFERROR(VALUE(MID($C6496,4,3)),0)</f>
        <v>0</v>
      </c>
      <c r="AE6496" s="51">
        <f>VALUE(RIGHT("00"&amp;AC6496,2)&amp;RIGHT("000"&amp;AD6496,3))</f>
        <v>0</v>
      </c>
    </row>
    <row r="6497" spans="1:31">
      <c r="A6497" s="60" t="str">
        <f>IF(G6497&amp;Q6497&lt;&gt;"",W6497&amp;Q6497,"")</f>
        <v/>
      </c>
      <c r="B6497" s="85" t="str">
        <f>IF(C6497&lt;&gt;"",LEFT(C6497,9),"")</f>
        <v/>
      </c>
      <c r="V6497" s="60" t="str">
        <f>W6497&amp;H6497</f>
        <v/>
      </c>
      <c r="W6497" s="60" t="str">
        <f>_xlfn.LET(_xlpm.TextCell,TEXT(G6497,"###"),IF(_xlpm.TextCell&lt;&gt;"",IF(StyleSpaceSplit,IFERROR(IF(FIND(" ",_xlpm.TextCell)&gt;=1,MID(_xlpm.TextCell,1,FIND(" ",_xlpm.TextCell)-1),_xlpm.TextCell),_xlpm.TextCell),_xlpm.TextCell),""))</f>
        <v/>
      </c>
      <c r="X6497" s="60" t="str">
        <f>IF(A6497&lt;&gt;"",IFERROR(IF(FIND(" ",G6497)&gt;=1,MID(G6497,FIND(" ",G6497)+1,LEN(G6497)),""),""),"")</f>
        <v/>
      </c>
      <c r="AC6497" s="51">
        <f>IFERROR(VALUE(MID($C6497,1,2)),0)</f>
        <v>0</v>
      </c>
      <c r="AD6497" s="44">
        <f>IFERROR(VALUE(MID($C6497,4,3)),0)</f>
        <v>0</v>
      </c>
      <c r="AE6497" s="51">
        <f>VALUE(RIGHT("00"&amp;AC6497,2)&amp;RIGHT("000"&amp;AD6497,3))</f>
        <v>0</v>
      </c>
    </row>
    <row r="6498" spans="1:31">
      <c r="A6498" s="60" t="str">
        <f>IF(G6498&amp;Q6498&lt;&gt;"",W6498&amp;Q6498,"")</f>
        <v/>
      </c>
      <c r="B6498" s="85" t="str">
        <f>IF(C6498&lt;&gt;"",LEFT(C6498,9),"")</f>
        <v/>
      </c>
      <c r="V6498" s="60" t="str">
        <f>W6498&amp;H6498</f>
        <v/>
      </c>
      <c r="W6498" s="60" t="str">
        <f>_xlfn.LET(_xlpm.TextCell,TEXT(G6498,"###"),IF(_xlpm.TextCell&lt;&gt;"",IF(StyleSpaceSplit,IFERROR(IF(FIND(" ",_xlpm.TextCell)&gt;=1,MID(_xlpm.TextCell,1,FIND(" ",_xlpm.TextCell)-1),_xlpm.TextCell),_xlpm.TextCell),_xlpm.TextCell),""))</f>
        <v/>
      </c>
      <c r="X6498" s="60" t="str">
        <f>IF(A6498&lt;&gt;"",IFERROR(IF(FIND(" ",G6498)&gt;=1,MID(G6498,FIND(" ",G6498)+1,LEN(G6498)),""),""),"")</f>
        <v/>
      </c>
      <c r="AC6498" s="51">
        <f>IFERROR(VALUE(MID($C6498,1,2)),0)</f>
        <v>0</v>
      </c>
      <c r="AD6498" s="44">
        <f>IFERROR(VALUE(MID($C6498,4,3)),0)</f>
        <v>0</v>
      </c>
      <c r="AE6498" s="51">
        <f>VALUE(RIGHT("00"&amp;AC6498,2)&amp;RIGHT("000"&amp;AD6498,3))</f>
        <v>0</v>
      </c>
    </row>
    <row r="6499" spans="1:31">
      <c r="A6499" s="60" t="str">
        <f>IF(G6499&amp;Q6499&lt;&gt;"",W6499&amp;Q6499,"")</f>
        <v/>
      </c>
      <c r="B6499" s="85" t="str">
        <f>IF(C6499&lt;&gt;"",LEFT(C6499,9),"")</f>
        <v/>
      </c>
      <c r="V6499" s="60" t="str">
        <f>W6499&amp;H6499</f>
        <v/>
      </c>
      <c r="W6499" s="60" t="str">
        <f>_xlfn.LET(_xlpm.TextCell,TEXT(G6499,"###"),IF(_xlpm.TextCell&lt;&gt;"",IF(StyleSpaceSplit,IFERROR(IF(FIND(" ",_xlpm.TextCell)&gt;=1,MID(_xlpm.TextCell,1,FIND(" ",_xlpm.TextCell)-1),_xlpm.TextCell),_xlpm.TextCell),_xlpm.TextCell),""))</f>
        <v/>
      </c>
      <c r="X6499" s="60" t="str">
        <f>IF(A6499&lt;&gt;"",IFERROR(IF(FIND(" ",G6499)&gt;=1,MID(G6499,FIND(" ",G6499)+1,LEN(G6499)),""),""),"")</f>
        <v/>
      </c>
      <c r="AC6499" s="51">
        <f>IFERROR(VALUE(MID($C6499,1,2)),0)</f>
        <v>0</v>
      </c>
      <c r="AD6499" s="44">
        <f>IFERROR(VALUE(MID($C6499,4,3)),0)</f>
        <v>0</v>
      </c>
      <c r="AE6499" s="51">
        <f>VALUE(RIGHT("00"&amp;AC6499,2)&amp;RIGHT("000"&amp;AD6499,3))</f>
        <v>0</v>
      </c>
    </row>
    <row r="6500" spans="1:31">
      <c r="A6500" s="60" t="str">
        <f>IF(G6500&amp;Q6500&lt;&gt;"",W6500&amp;Q6500,"")</f>
        <v/>
      </c>
      <c r="B6500" s="85" t="str">
        <f>IF(C6500&lt;&gt;"",LEFT(C6500,9),"")</f>
        <v/>
      </c>
      <c r="V6500" s="60" t="str">
        <f>W6500&amp;H6500</f>
        <v/>
      </c>
      <c r="W6500" s="60" t="str">
        <f>_xlfn.LET(_xlpm.TextCell,TEXT(G6500,"###"),IF(_xlpm.TextCell&lt;&gt;"",IF(StyleSpaceSplit,IFERROR(IF(FIND(" ",_xlpm.TextCell)&gt;=1,MID(_xlpm.TextCell,1,FIND(" ",_xlpm.TextCell)-1),_xlpm.TextCell),_xlpm.TextCell),_xlpm.TextCell),""))</f>
        <v/>
      </c>
      <c r="X6500" s="60" t="str">
        <f>IF(A6500&lt;&gt;"",IFERROR(IF(FIND(" ",G6500)&gt;=1,MID(G6500,FIND(" ",G6500)+1,LEN(G6500)),""),""),"")</f>
        <v/>
      </c>
      <c r="AC6500" s="51">
        <f>IFERROR(VALUE(MID($C6500,1,2)),0)</f>
        <v>0</v>
      </c>
      <c r="AD6500" s="44">
        <f>IFERROR(VALUE(MID($C6500,4,3)),0)</f>
        <v>0</v>
      </c>
      <c r="AE6500" s="51">
        <f>VALUE(RIGHT("00"&amp;AC6500,2)&amp;RIGHT("000"&amp;AD6500,3))</f>
        <v>0</v>
      </c>
    </row>
    <row r="6501" spans="1:31">
      <c r="A6501" s="60" t="str">
        <f>IF(G6501&amp;Q6501&lt;&gt;"",W6501&amp;Q6501,"")</f>
        <v/>
      </c>
      <c r="B6501" s="85" t="str">
        <f>IF(C6501&lt;&gt;"",LEFT(C6501,9),"")</f>
        <v/>
      </c>
      <c r="V6501" s="60" t="str">
        <f>W6501&amp;H6501</f>
        <v/>
      </c>
      <c r="W6501" s="60" t="str">
        <f>_xlfn.LET(_xlpm.TextCell,TEXT(G6501,"###"),IF(_xlpm.TextCell&lt;&gt;"",IF(StyleSpaceSplit,IFERROR(IF(FIND(" ",_xlpm.TextCell)&gt;=1,MID(_xlpm.TextCell,1,FIND(" ",_xlpm.TextCell)-1),_xlpm.TextCell),_xlpm.TextCell),_xlpm.TextCell),""))</f>
        <v/>
      </c>
      <c r="X6501" s="60" t="str">
        <f>IF(A6501&lt;&gt;"",IFERROR(IF(FIND(" ",G6501)&gt;=1,MID(G6501,FIND(" ",G6501)+1,LEN(G6501)),""),""),"")</f>
        <v/>
      </c>
      <c r="AC6501" s="51">
        <f>IFERROR(VALUE(MID($C6501,1,2)),0)</f>
        <v>0</v>
      </c>
      <c r="AD6501" s="44">
        <f>IFERROR(VALUE(MID($C6501,4,3)),0)</f>
        <v>0</v>
      </c>
      <c r="AE6501" s="51">
        <f>VALUE(RIGHT("00"&amp;AC6501,2)&amp;RIGHT("000"&amp;AD6501,3))</f>
        <v>0</v>
      </c>
    </row>
    <row r="6502" spans="1:31">
      <c r="A6502" s="60" t="str">
        <f>IF(G6502&amp;Q6502&lt;&gt;"",W6502&amp;Q6502,"")</f>
        <v/>
      </c>
      <c r="B6502" s="85" t="str">
        <f>IF(C6502&lt;&gt;"",LEFT(C6502,9),"")</f>
        <v/>
      </c>
      <c r="V6502" s="60" t="str">
        <f>W6502&amp;H6502</f>
        <v/>
      </c>
      <c r="W6502" s="60" t="str">
        <f>_xlfn.LET(_xlpm.TextCell,TEXT(G6502,"###"),IF(_xlpm.TextCell&lt;&gt;"",IF(StyleSpaceSplit,IFERROR(IF(FIND(" ",_xlpm.TextCell)&gt;=1,MID(_xlpm.TextCell,1,FIND(" ",_xlpm.TextCell)-1),_xlpm.TextCell),_xlpm.TextCell),_xlpm.TextCell),""))</f>
        <v/>
      </c>
      <c r="X6502" s="60" t="str">
        <f>IF(A6502&lt;&gt;"",IFERROR(IF(FIND(" ",G6502)&gt;=1,MID(G6502,FIND(" ",G6502)+1,LEN(G6502)),""),""),"")</f>
        <v/>
      </c>
      <c r="AC6502" s="51">
        <f>IFERROR(VALUE(MID($C6502,1,2)),0)</f>
        <v>0</v>
      </c>
      <c r="AD6502" s="44">
        <f>IFERROR(VALUE(MID($C6502,4,3)),0)</f>
        <v>0</v>
      </c>
      <c r="AE6502" s="51">
        <f>VALUE(RIGHT("00"&amp;AC6502,2)&amp;RIGHT("000"&amp;AD6502,3))</f>
        <v>0</v>
      </c>
    </row>
    <row r="6503" spans="1:31">
      <c r="A6503" s="60" t="str">
        <f>IF(G6503&amp;Q6503&lt;&gt;"",W6503&amp;Q6503,"")</f>
        <v/>
      </c>
      <c r="B6503" s="85" t="str">
        <f>IF(C6503&lt;&gt;"",LEFT(C6503,9),"")</f>
        <v/>
      </c>
      <c r="V6503" s="60" t="str">
        <f>W6503&amp;H6503</f>
        <v/>
      </c>
      <c r="W6503" s="60" t="str">
        <f>_xlfn.LET(_xlpm.TextCell,TEXT(G6503,"###"),IF(_xlpm.TextCell&lt;&gt;"",IF(StyleSpaceSplit,IFERROR(IF(FIND(" ",_xlpm.TextCell)&gt;=1,MID(_xlpm.TextCell,1,FIND(" ",_xlpm.TextCell)-1),_xlpm.TextCell),_xlpm.TextCell),_xlpm.TextCell),""))</f>
        <v/>
      </c>
      <c r="X6503" s="60" t="str">
        <f>IF(A6503&lt;&gt;"",IFERROR(IF(FIND(" ",G6503)&gt;=1,MID(G6503,FIND(" ",G6503)+1,LEN(G6503)),""),""),"")</f>
        <v/>
      </c>
      <c r="AC6503" s="51">
        <f>IFERROR(VALUE(MID($C6503,1,2)),0)</f>
        <v>0</v>
      </c>
      <c r="AD6503" s="44">
        <f>IFERROR(VALUE(MID($C6503,4,3)),0)</f>
        <v>0</v>
      </c>
      <c r="AE6503" s="51">
        <f>VALUE(RIGHT("00"&amp;AC6503,2)&amp;RIGHT("000"&amp;AD6503,3))</f>
        <v>0</v>
      </c>
    </row>
    <row r="6504" spans="1:31">
      <c r="A6504" s="60" t="str">
        <f>IF(G6504&amp;Q6504&lt;&gt;"",W6504&amp;Q6504,"")</f>
        <v/>
      </c>
      <c r="B6504" s="85" t="str">
        <f>IF(C6504&lt;&gt;"",LEFT(C6504,9),"")</f>
        <v/>
      </c>
      <c r="V6504" s="60" t="str">
        <f>W6504&amp;H6504</f>
        <v/>
      </c>
      <c r="W6504" s="60" t="str">
        <f>_xlfn.LET(_xlpm.TextCell,TEXT(G6504,"###"),IF(_xlpm.TextCell&lt;&gt;"",IF(StyleSpaceSplit,IFERROR(IF(FIND(" ",_xlpm.TextCell)&gt;=1,MID(_xlpm.TextCell,1,FIND(" ",_xlpm.TextCell)-1),_xlpm.TextCell),_xlpm.TextCell),_xlpm.TextCell),""))</f>
        <v/>
      </c>
      <c r="X6504" s="60" t="str">
        <f>IF(A6504&lt;&gt;"",IFERROR(IF(FIND(" ",G6504)&gt;=1,MID(G6504,FIND(" ",G6504)+1,LEN(G6504)),""),""),"")</f>
        <v/>
      </c>
      <c r="AC6504" s="51">
        <f>IFERROR(VALUE(MID($C6504,1,2)),0)</f>
        <v>0</v>
      </c>
      <c r="AD6504" s="44">
        <f>IFERROR(VALUE(MID($C6504,4,3)),0)</f>
        <v>0</v>
      </c>
      <c r="AE6504" s="51">
        <f>VALUE(RIGHT("00"&amp;AC6504,2)&amp;RIGHT("000"&amp;AD6504,3))</f>
        <v>0</v>
      </c>
    </row>
    <row r="6505" spans="1:31">
      <c r="A6505" s="60" t="str">
        <f>IF(G6505&amp;Q6505&lt;&gt;"",W6505&amp;Q6505,"")</f>
        <v/>
      </c>
      <c r="B6505" s="85" t="str">
        <f>IF(C6505&lt;&gt;"",LEFT(C6505,9),"")</f>
        <v/>
      </c>
      <c r="V6505" s="60" t="str">
        <f>W6505&amp;H6505</f>
        <v/>
      </c>
      <c r="W6505" s="60" t="str">
        <f>_xlfn.LET(_xlpm.TextCell,TEXT(G6505,"###"),IF(_xlpm.TextCell&lt;&gt;"",IF(StyleSpaceSplit,IFERROR(IF(FIND(" ",_xlpm.TextCell)&gt;=1,MID(_xlpm.TextCell,1,FIND(" ",_xlpm.TextCell)-1),_xlpm.TextCell),_xlpm.TextCell),_xlpm.TextCell),""))</f>
        <v/>
      </c>
      <c r="X6505" s="60" t="str">
        <f>IF(A6505&lt;&gt;"",IFERROR(IF(FIND(" ",G6505)&gt;=1,MID(G6505,FIND(" ",G6505)+1,LEN(G6505)),""),""),"")</f>
        <v/>
      </c>
      <c r="AC6505" s="51">
        <f>IFERROR(VALUE(MID($C6505,1,2)),0)</f>
        <v>0</v>
      </c>
      <c r="AD6505" s="44">
        <f>IFERROR(VALUE(MID($C6505,4,3)),0)</f>
        <v>0</v>
      </c>
      <c r="AE6505" s="51">
        <f>VALUE(RIGHT("00"&amp;AC6505,2)&amp;RIGHT("000"&amp;AD6505,3))</f>
        <v>0</v>
      </c>
    </row>
    <row r="6506" spans="1:31">
      <c r="A6506" s="60" t="str">
        <f>IF(G6506&amp;Q6506&lt;&gt;"",W6506&amp;Q6506,"")</f>
        <v/>
      </c>
      <c r="B6506" s="85" t="str">
        <f>IF(C6506&lt;&gt;"",LEFT(C6506,9),"")</f>
        <v/>
      </c>
      <c r="V6506" s="60" t="str">
        <f>W6506&amp;H6506</f>
        <v/>
      </c>
      <c r="W6506" s="60" t="str">
        <f>_xlfn.LET(_xlpm.TextCell,TEXT(G6506,"###"),IF(_xlpm.TextCell&lt;&gt;"",IF(StyleSpaceSplit,IFERROR(IF(FIND(" ",_xlpm.TextCell)&gt;=1,MID(_xlpm.TextCell,1,FIND(" ",_xlpm.TextCell)-1),_xlpm.TextCell),_xlpm.TextCell),_xlpm.TextCell),""))</f>
        <v/>
      </c>
      <c r="X6506" s="60" t="str">
        <f>IF(A6506&lt;&gt;"",IFERROR(IF(FIND(" ",G6506)&gt;=1,MID(G6506,FIND(" ",G6506)+1,LEN(G6506)),""),""),"")</f>
        <v/>
      </c>
      <c r="AC6506" s="51">
        <f>IFERROR(VALUE(MID($C6506,1,2)),0)</f>
        <v>0</v>
      </c>
      <c r="AD6506" s="44">
        <f>IFERROR(VALUE(MID($C6506,4,3)),0)</f>
        <v>0</v>
      </c>
      <c r="AE6506" s="51">
        <f>VALUE(RIGHT("00"&amp;AC6506,2)&amp;RIGHT("000"&amp;AD6506,3))</f>
        <v>0</v>
      </c>
    </row>
    <row r="6507" spans="1:31">
      <c r="A6507" s="60" t="str">
        <f>IF(G6507&amp;Q6507&lt;&gt;"",W6507&amp;Q6507,"")</f>
        <v/>
      </c>
      <c r="B6507" s="85" t="str">
        <f>IF(C6507&lt;&gt;"",LEFT(C6507,9),"")</f>
        <v/>
      </c>
      <c r="V6507" s="60" t="str">
        <f>W6507&amp;H6507</f>
        <v/>
      </c>
      <c r="W6507" s="60" t="str">
        <f>_xlfn.LET(_xlpm.TextCell,TEXT(G6507,"###"),IF(_xlpm.TextCell&lt;&gt;"",IF(StyleSpaceSplit,IFERROR(IF(FIND(" ",_xlpm.TextCell)&gt;=1,MID(_xlpm.TextCell,1,FIND(" ",_xlpm.TextCell)-1),_xlpm.TextCell),_xlpm.TextCell),_xlpm.TextCell),""))</f>
        <v/>
      </c>
      <c r="X6507" s="60" t="str">
        <f>IF(A6507&lt;&gt;"",IFERROR(IF(FIND(" ",G6507)&gt;=1,MID(G6507,FIND(" ",G6507)+1,LEN(G6507)),""),""),"")</f>
        <v/>
      </c>
      <c r="AC6507" s="51">
        <f>IFERROR(VALUE(MID($C6507,1,2)),0)</f>
        <v>0</v>
      </c>
      <c r="AD6507" s="44">
        <f>IFERROR(VALUE(MID($C6507,4,3)),0)</f>
        <v>0</v>
      </c>
      <c r="AE6507" s="51">
        <f>VALUE(RIGHT("00"&amp;AC6507,2)&amp;RIGHT("000"&amp;AD6507,3))</f>
        <v>0</v>
      </c>
    </row>
    <row r="6508" spans="1:31">
      <c r="A6508" s="60" t="str">
        <f>IF(G6508&amp;Q6508&lt;&gt;"",W6508&amp;Q6508,"")</f>
        <v/>
      </c>
      <c r="B6508" s="85" t="str">
        <f>IF(C6508&lt;&gt;"",LEFT(C6508,9),"")</f>
        <v/>
      </c>
      <c r="V6508" s="60" t="str">
        <f>W6508&amp;H6508</f>
        <v/>
      </c>
      <c r="W6508" s="60" t="str">
        <f>_xlfn.LET(_xlpm.TextCell,TEXT(G6508,"###"),IF(_xlpm.TextCell&lt;&gt;"",IF(StyleSpaceSplit,IFERROR(IF(FIND(" ",_xlpm.TextCell)&gt;=1,MID(_xlpm.TextCell,1,FIND(" ",_xlpm.TextCell)-1),_xlpm.TextCell),_xlpm.TextCell),_xlpm.TextCell),""))</f>
        <v/>
      </c>
      <c r="X6508" s="60" t="str">
        <f>IF(A6508&lt;&gt;"",IFERROR(IF(FIND(" ",G6508)&gt;=1,MID(G6508,FIND(" ",G6508)+1,LEN(G6508)),""),""),"")</f>
        <v/>
      </c>
      <c r="AC6508" s="51">
        <f>IFERROR(VALUE(MID($C6508,1,2)),0)</f>
        <v>0</v>
      </c>
      <c r="AD6508" s="44">
        <f>IFERROR(VALUE(MID($C6508,4,3)),0)</f>
        <v>0</v>
      </c>
      <c r="AE6508" s="51">
        <f>VALUE(RIGHT("00"&amp;AC6508,2)&amp;RIGHT("000"&amp;AD6508,3))</f>
        <v>0</v>
      </c>
    </row>
    <row r="6509" spans="1:31">
      <c r="A6509" s="60" t="str">
        <f>IF(G6509&amp;Q6509&lt;&gt;"",W6509&amp;Q6509,"")</f>
        <v/>
      </c>
      <c r="B6509" s="85" t="str">
        <f>IF(C6509&lt;&gt;"",LEFT(C6509,9),"")</f>
        <v/>
      </c>
      <c r="V6509" s="60" t="str">
        <f>W6509&amp;H6509</f>
        <v/>
      </c>
      <c r="W6509" s="60" t="str">
        <f>_xlfn.LET(_xlpm.TextCell,TEXT(G6509,"###"),IF(_xlpm.TextCell&lt;&gt;"",IF(StyleSpaceSplit,IFERROR(IF(FIND(" ",_xlpm.TextCell)&gt;=1,MID(_xlpm.TextCell,1,FIND(" ",_xlpm.TextCell)-1),_xlpm.TextCell),_xlpm.TextCell),_xlpm.TextCell),""))</f>
        <v/>
      </c>
      <c r="X6509" s="60" t="str">
        <f>IF(A6509&lt;&gt;"",IFERROR(IF(FIND(" ",G6509)&gt;=1,MID(G6509,FIND(" ",G6509)+1,LEN(G6509)),""),""),"")</f>
        <v/>
      </c>
      <c r="AC6509" s="51">
        <f>IFERROR(VALUE(MID($C6509,1,2)),0)</f>
        <v>0</v>
      </c>
      <c r="AD6509" s="44">
        <f>IFERROR(VALUE(MID($C6509,4,3)),0)</f>
        <v>0</v>
      </c>
      <c r="AE6509" s="51">
        <f>VALUE(RIGHT("00"&amp;AC6509,2)&amp;RIGHT("000"&amp;AD6509,3))</f>
        <v>0</v>
      </c>
    </row>
    <row r="6510" spans="1:31">
      <c r="A6510" s="60" t="str">
        <f>IF(G6510&amp;Q6510&lt;&gt;"",W6510&amp;Q6510,"")</f>
        <v/>
      </c>
      <c r="B6510" s="85" t="str">
        <f>IF(C6510&lt;&gt;"",LEFT(C6510,9),"")</f>
        <v/>
      </c>
      <c r="V6510" s="60" t="str">
        <f>W6510&amp;H6510</f>
        <v/>
      </c>
      <c r="W6510" s="60" t="str">
        <f>_xlfn.LET(_xlpm.TextCell,TEXT(G6510,"###"),IF(_xlpm.TextCell&lt;&gt;"",IF(StyleSpaceSplit,IFERROR(IF(FIND(" ",_xlpm.TextCell)&gt;=1,MID(_xlpm.TextCell,1,FIND(" ",_xlpm.TextCell)-1),_xlpm.TextCell),_xlpm.TextCell),_xlpm.TextCell),""))</f>
        <v/>
      </c>
      <c r="X6510" s="60" t="str">
        <f>IF(A6510&lt;&gt;"",IFERROR(IF(FIND(" ",G6510)&gt;=1,MID(G6510,FIND(" ",G6510)+1,LEN(G6510)),""),""),"")</f>
        <v/>
      </c>
      <c r="AC6510" s="51">
        <f>IFERROR(VALUE(MID($C6510,1,2)),0)</f>
        <v>0</v>
      </c>
      <c r="AD6510" s="44">
        <f>IFERROR(VALUE(MID($C6510,4,3)),0)</f>
        <v>0</v>
      </c>
      <c r="AE6510" s="51">
        <f>VALUE(RIGHT("00"&amp;AC6510,2)&amp;RIGHT("000"&amp;AD6510,3))</f>
        <v>0</v>
      </c>
    </row>
    <row r="6511" spans="1:31">
      <c r="A6511" s="60" t="str">
        <f>IF(G6511&amp;Q6511&lt;&gt;"",W6511&amp;Q6511,"")</f>
        <v/>
      </c>
      <c r="B6511" s="85" t="str">
        <f>IF(C6511&lt;&gt;"",LEFT(C6511,9),"")</f>
        <v/>
      </c>
      <c r="V6511" s="60" t="str">
        <f>W6511&amp;H6511</f>
        <v/>
      </c>
      <c r="W6511" s="60" t="str">
        <f>_xlfn.LET(_xlpm.TextCell,TEXT(G6511,"###"),IF(_xlpm.TextCell&lt;&gt;"",IF(StyleSpaceSplit,IFERROR(IF(FIND(" ",_xlpm.TextCell)&gt;=1,MID(_xlpm.TextCell,1,FIND(" ",_xlpm.TextCell)-1),_xlpm.TextCell),_xlpm.TextCell),_xlpm.TextCell),""))</f>
        <v/>
      </c>
      <c r="X6511" s="60" t="str">
        <f>IF(A6511&lt;&gt;"",IFERROR(IF(FIND(" ",G6511)&gt;=1,MID(G6511,FIND(" ",G6511)+1,LEN(G6511)),""),""),"")</f>
        <v/>
      </c>
      <c r="AC6511" s="51">
        <f>IFERROR(VALUE(MID($C6511,1,2)),0)</f>
        <v>0</v>
      </c>
      <c r="AD6511" s="44">
        <f>IFERROR(VALUE(MID($C6511,4,3)),0)</f>
        <v>0</v>
      </c>
      <c r="AE6511" s="51">
        <f>VALUE(RIGHT("00"&amp;AC6511,2)&amp;RIGHT("000"&amp;AD6511,3))</f>
        <v>0</v>
      </c>
    </row>
    <row r="6512" spans="1:31">
      <c r="A6512" s="60" t="str">
        <f>IF(G6512&amp;Q6512&lt;&gt;"",W6512&amp;Q6512,"")</f>
        <v/>
      </c>
      <c r="B6512" s="85" t="str">
        <f>IF(C6512&lt;&gt;"",LEFT(C6512,9),"")</f>
        <v/>
      </c>
      <c r="V6512" s="60" t="str">
        <f>W6512&amp;H6512</f>
        <v/>
      </c>
      <c r="W6512" s="60" t="str">
        <f>_xlfn.LET(_xlpm.TextCell,TEXT(G6512,"###"),IF(_xlpm.TextCell&lt;&gt;"",IF(StyleSpaceSplit,IFERROR(IF(FIND(" ",_xlpm.TextCell)&gt;=1,MID(_xlpm.TextCell,1,FIND(" ",_xlpm.TextCell)-1),_xlpm.TextCell),_xlpm.TextCell),_xlpm.TextCell),""))</f>
        <v/>
      </c>
      <c r="X6512" s="60" t="str">
        <f>IF(A6512&lt;&gt;"",IFERROR(IF(FIND(" ",G6512)&gt;=1,MID(G6512,FIND(" ",G6512)+1,LEN(G6512)),""),""),"")</f>
        <v/>
      </c>
      <c r="AC6512" s="51">
        <f>IFERROR(VALUE(MID($C6512,1,2)),0)</f>
        <v>0</v>
      </c>
      <c r="AD6512" s="44">
        <f>IFERROR(VALUE(MID($C6512,4,3)),0)</f>
        <v>0</v>
      </c>
      <c r="AE6512" s="51">
        <f>VALUE(RIGHT("00"&amp;AC6512,2)&amp;RIGHT("000"&amp;AD6512,3))</f>
        <v>0</v>
      </c>
    </row>
    <row r="6513" spans="1:31">
      <c r="A6513" s="60" t="str">
        <f>IF(G6513&amp;Q6513&lt;&gt;"",W6513&amp;Q6513,"")</f>
        <v/>
      </c>
      <c r="B6513" s="85" t="str">
        <f>IF(C6513&lt;&gt;"",LEFT(C6513,9),"")</f>
        <v/>
      </c>
      <c r="V6513" s="60" t="str">
        <f>W6513&amp;H6513</f>
        <v/>
      </c>
      <c r="W6513" s="60" t="str">
        <f>_xlfn.LET(_xlpm.TextCell,TEXT(G6513,"###"),IF(_xlpm.TextCell&lt;&gt;"",IF(StyleSpaceSplit,IFERROR(IF(FIND(" ",_xlpm.TextCell)&gt;=1,MID(_xlpm.TextCell,1,FIND(" ",_xlpm.TextCell)-1),_xlpm.TextCell),_xlpm.TextCell),_xlpm.TextCell),""))</f>
        <v/>
      </c>
      <c r="X6513" s="60" t="str">
        <f>IF(A6513&lt;&gt;"",IFERROR(IF(FIND(" ",G6513)&gt;=1,MID(G6513,FIND(" ",G6513)+1,LEN(G6513)),""),""),"")</f>
        <v/>
      </c>
      <c r="AC6513" s="51">
        <f>IFERROR(VALUE(MID($C6513,1,2)),0)</f>
        <v>0</v>
      </c>
      <c r="AD6513" s="44">
        <f>IFERROR(VALUE(MID($C6513,4,3)),0)</f>
        <v>0</v>
      </c>
      <c r="AE6513" s="51">
        <f>VALUE(RIGHT("00"&amp;AC6513,2)&amp;RIGHT("000"&amp;AD6513,3))</f>
        <v>0</v>
      </c>
    </row>
    <row r="6514" spans="1:31">
      <c r="A6514" s="60" t="str">
        <f>IF(G6514&amp;Q6514&lt;&gt;"",W6514&amp;Q6514,"")</f>
        <v/>
      </c>
      <c r="B6514" s="85" t="str">
        <f>IF(C6514&lt;&gt;"",LEFT(C6514,9),"")</f>
        <v/>
      </c>
      <c r="V6514" s="60" t="str">
        <f>W6514&amp;H6514</f>
        <v/>
      </c>
      <c r="W6514" s="60" t="str">
        <f>_xlfn.LET(_xlpm.TextCell,TEXT(G6514,"###"),IF(_xlpm.TextCell&lt;&gt;"",IF(StyleSpaceSplit,IFERROR(IF(FIND(" ",_xlpm.TextCell)&gt;=1,MID(_xlpm.TextCell,1,FIND(" ",_xlpm.TextCell)-1),_xlpm.TextCell),_xlpm.TextCell),_xlpm.TextCell),""))</f>
        <v/>
      </c>
      <c r="X6514" s="60" t="str">
        <f>IF(A6514&lt;&gt;"",IFERROR(IF(FIND(" ",G6514)&gt;=1,MID(G6514,FIND(" ",G6514)+1,LEN(G6514)),""),""),"")</f>
        <v/>
      </c>
      <c r="AC6514" s="51">
        <f>IFERROR(VALUE(MID($C6514,1,2)),0)</f>
        <v>0</v>
      </c>
      <c r="AD6514" s="44">
        <f>IFERROR(VALUE(MID($C6514,4,3)),0)</f>
        <v>0</v>
      </c>
      <c r="AE6514" s="51">
        <f>VALUE(RIGHT("00"&amp;AC6514,2)&amp;RIGHT("000"&amp;AD6514,3))</f>
        <v>0</v>
      </c>
    </row>
    <row r="6515" spans="1:31">
      <c r="A6515" s="60" t="str">
        <f>IF(G6515&amp;Q6515&lt;&gt;"",W6515&amp;Q6515,"")</f>
        <v/>
      </c>
      <c r="B6515" s="85" t="str">
        <f>IF(C6515&lt;&gt;"",LEFT(C6515,9),"")</f>
        <v/>
      </c>
      <c r="V6515" s="60" t="str">
        <f>W6515&amp;H6515</f>
        <v/>
      </c>
      <c r="W6515" s="60" t="str">
        <f>_xlfn.LET(_xlpm.TextCell,TEXT(G6515,"###"),IF(_xlpm.TextCell&lt;&gt;"",IF(StyleSpaceSplit,IFERROR(IF(FIND(" ",_xlpm.TextCell)&gt;=1,MID(_xlpm.TextCell,1,FIND(" ",_xlpm.TextCell)-1),_xlpm.TextCell),_xlpm.TextCell),_xlpm.TextCell),""))</f>
        <v/>
      </c>
      <c r="X6515" s="60" t="str">
        <f>IF(A6515&lt;&gt;"",IFERROR(IF(FIND(" ",G6515)&gt;=1,MID(G6515,FIND(" ",G6515)+1,LEN(G6515)),""),""),"")</f>
        <v/>
      </c>
      <c r="AC6515" s="51">
        <f>IFERROR(VALUE(MID($C6515,1,2)),0)</f>
        <v>0</v>
      </c>
      <c r="AD6515" s="44">
        <f>IFERROR(VALUE(MID($C6515,4,3)),0)</f>
        <v>0</v>
      </c>
      <c r="AE6515" s="51">
        <f>VALUE(RIGHT("00"&amp;AC6515,2)&amp;RIGHT("000"&amp;AD6515,3))</f>
        <v>0</v>
      </c>
    </row>
    <row r="6516" spans="1:31">
      <c r="A6516" s="60" t="str">
        <f>IF(G6516&amp;Q6516&lt;&gt;"",W6516&amp;Q6516,"")</f>
        <v/>
      </c>
      <c r="B6516" s="85" t="str">
        <f>IF(C6516&lt;&gt;"",LEFT(C6516,9),"")</f>
        <v/>
      </c>
      <c r="V6516" s="60" t="str">
        <f>W6516&amp;H6516</f>
        <v/>
      </c>
      <c r="W6516" s="60" t="str">
        <f>_xlfn.LET(_xlpm.TextCell,TEXT(G6516,"###"),IF(_xlpm.TextCell&lt;&gt;"",IF(StyleSpaceSplit,IFERROR(IF(FIND(" ",_xlpm.TextCell)&gt;=1,MID(_xlpm.TextCell,1,FIND(" ",_xlpm.TextCell)-1),_xlpm.TextCell),_xlpm.TextCell),_xlpm.TextCell),""))</f>
        <v/>
      </c>
      <c r="X6516" s="60" t="str">
        <f>IF(A6516&lt;&gt;"",IFERROR(IF(FIND(" ",G6516)&gt;=1,MID(G6516,FIND(" ",G6516)+1,LEN(G6516)),""),""),"")</f>
        <v/>
      </c>
      <c r="AC6516" s="51">
        <f>IFERROR(VALUE(MID($C6516,1,2)),0)</f>
        <v>0</v>
      </c>
      <c r="AD6516" s="44">
        <f>IFERROR(VALUE(MID($C6516,4,3)),0)</f>
        <v>0</v>
      </c>
      <c r="AE6516" s="51">
        <f>VALUE(RIGHT("00"&amp;AC6516,2)&amp;RIGHT("000"&amp;AD6516,3))</f>
        <v>0</v>
      </c>
    </row>
    <row r="6517" spans="1:31">
      <c r="A6517" s="60" t="str">
        <f>IF(G6517&amp;Q6517&lt;&gt;"",W6517&amp;Q6517,"")</f>
        <v/>
      </c>
      <c r="B6517" s="85" t="str">
        <f>IF(C6517&lt;&gt;"",LEFT(C6517,9),"")</f>
        <v/>
      </c>
      <c r="V6517" s="60" t="str">
        <f>W6517&amp;H6517</f>
        <v/>
      </c>
      <c r="W6517" s="60" t="str">
        <f>_xlfn.LET(_xlpm.TextCell,TEXT(G6517,"###"),IF(_xlpm.TextCell&lt;&gt;"",IF(StyleSpaceSplit,IFERROR(IF(FIND(" ",_xlpm.TextCell)&gt;=1,MID(_xlpm.TextCell,1,FIND(" ",_xlpm.TextCell)-1),_xlpm.TextCell),_xlpm.TextCell),_xlpm.TextCell),""))</f>
        <v/>
      </c>
      <c r="X6517" s="60" t="str">
        <f>IF(A6517&lt;&gt;"",IFERROR(IF(FIND(" ",G6517)&gt;=1,MID(G6517,FIND(" ",G6517)+1,LEN(G6517)),""),""),"")</f>
        <v/>
      </c>
      <c r="AC6517" s="51">
        <f>IFERROR(VALUE(MID($C6517,1,2)),0)</f>
        <v>0</v>
      </c>
      <c r="AD6517" s="44">
        <f>IFERROR(VALUE(MID($C6517,4,3)),0)</f>
        <v>0</v>
      </c>
      <c r="AE6517" s="51">
        <f>VALUE(RIGHT("00"&amp;AC6517,2)&amp;RIGHT("000"&amp;AD6517,3))</f>
        <v>0</v>
      </c>
    </row>
    <row r="6518" spans="1:31">
      <c r="A6518" s="60" t="str">
        <f>IF(G6518&amp;Q6518&lt;&gt;"",W6518&amp;Q6518,"")</f>
        <v/>
      </c>
      <c r="B6518" s="85" t="str">
        <f>IF(C6518&lt;&gt;"",LEFT(C6518,9),"")</f>
        <v/>
      </c>
      <c r="V6518" s="60" t="str">
        <f>W6518&amp;H6518</f>
        <v/>
      </c>
      <c r="W6518" s="60" t="str">
        <f>_xlfn.LET(_xlpm.TextCell,TEXT(G6518,"###"),IF(_xlpm.TextCell&lt;&gt;"",IF(StyleSpaceSplit,IFERROR(IF(FIND(" ",_xlpm.TextCell)&gt;=1,MID(_xlpm.TextCell,1,FIND(" ",_xlpm.TextCell)-1),_xlpm.TextCell),_xlpm.TextCell),_xlpm.TextCell),""))</f>
        <v/>
      </c>
      <c r="X6518" s="60" t="str">
        <f>IF(A6518&lt;&gt;"",IFERROR(IF(FIND(" ",G6518)&gt;=1,MID(G6518,FIND(" ",G6518)+1,LEN(G6518)),""),""),"")</f>
        <v/>
      </c>
      <c r="AC6518" s="51">
        <f>IFERROR(VALUE(MID($C6518,1,2)),0)</f>
        <v>0</v>
      </c>
      <c r="AD6518" s="44">
        <f>IFERROR(VALUE(MID($C6518,4,3)),0)</f>
        <v>0</v>
      </c>
      <c r="AE6518" s="51">
        <f>VALUE(RIGHT("00"&amp;AC6518,2)&amp;RIGHT("000"&amp;AD6518,3))</f>
        <v>0</v>
      </c>
    </row>
    <row r="6519" spans="1:31">
      <c r="A6519" s="60" t="str">
        <f>IF(G6519&amp;Q6519&lt;&gt;"",W6519&amp;Q6519,"")</f>
        <v/>
      </c>
      <c r="B6519" s="85" t="str">
        <f>IF(C6519&lt;&gt;"",LEFT(C6519,9),"")</f>
        <v/>
      </c>
      <c r="V6519" s="60" t="str">
        <f>W6519&amp;H6519</f>
        <v/>
      </c>
      <c r="W6519" s="60" t="str">
        <f>_xlfn.LET(_xlpm.TextCell,TEXT(G6519,"###"),IF(_xlpm.TextCell&lt;&gt;"",IF(StyleSpaceSplit,IFERROR(IF(FIND(" ",_xlpm.TextCell)&gt;=1,MID(_xlpm.TextCell,1,FIND(" ",_xlpm.TextCell)-1),_xlpm.TextCell),_xlpm.TextCell),_xlpm.TextCell),""))</f>
        <v/>
      </c>
      <c r="X6519" s="60" t="str">
        <f>IF(A6519&lt;&gt;"",IFERROR(IF(FIND(" ",G6519)&gt;=1,MID(G6519,FIND(" ",G6519)+1,LEN(G6519)),""),""),"")</f>
        <v/>
      </c>
      <c r="AC6519" s="51">
        <f>IFERROR(VALUE(MID($C6519,1,2)),0)</f>
        <v>0</v>
      </c>
      <c r="AD6519" s="44">
        <f>IFERROR(VALUE(MID($C6519,4,3)),0)</f>
        <v>0</v>
      </c>
      <c r="AE6519" s="51">
        <f>VALUE(RIGHT("00"&amp;AC6519,2)&amp;RIGHT("000"&amp;AD6519,3))</f>
        <v>0</v>
      </c>
    </row>
    <row r="6520" spans="1:31">
      <c r="A6520" s="60" t="str">
        <f>IF(G6520&amp;Q6520&lt;&gt;"",W6520&amp;Q6520,"")</f>
        <v/>
      </c>
      <c r="B6520" s="85" t="str">
        <f>IF(C6520&lt;&gt;"",LEFT(C6520,9),"")</f>
        <v/>
      </c>
      <c r="V6520" s="60" t="str">
        <f>W6520&amp;H6520</f>
        <v/>
      </c>
      <c r="W6520" s="60" t="str">
        <f>_xlfn.LET(_xlpm.TextCell,TEXT(G6520,"###"),IF(_xlpm.TextCell&lt;&gt;"",IF(StyleSpaceSplit,IFERROR(IF(FIND(" ",_xlpm.TextCell)&gt;=1,MID(_xlpm.TextCell,1,FIND(" ",_xlpm.TextCell)-1),_xlpm.TextCell),_xlpm.TextCell),_xlpm.TextCell),""))</f>
        <v/>
      </c>
      <c r="X6520" s="60" t="str">
        <f>IF(A6520&lt;&gt;"",IFERROR(IF(FIND(" ",G6520)&gt;=1,MID(G6520,FIND(" ",G6520)+1,LEN(G6520)),""),""),"")</f>
        <v/>
      </c>
      <c r="AC6520" s="51">
        <f>IFERROR(VALUE(MID($C6520,1,2)),0)</f>
        <v>0</v>
      </c>
      <c r="AD6520" s="44">
        <f>IFERROR(VALUE(MID($C6520,4,3)),0)</f>
        <v>0</v>
      </c>
      <c r="AE6520" s="51">
        <f>VALUE(RIGHT("00"&amp;AC6520,2)&amp;RIGHT("000"&amp;AD6520,3))</f>
        <v>0</v>
      </c>
    </row>
    <row r="6521" spans="1:31">
      <c r="A6521" s="60" t="str">
        <f>IF(G6521&amp;Q6521&lt;&gt;"",W6521&amp;Q6521,"")</f>
        <v/>
      </c>
      <c r="B6521" s="85" t="str">
        <f>IF(C6521&lt;&gt;"",LEFT(C6521,9),"")</f>
        <v/>
      </c>
      <c r="V6521" s="60" t="str">
        <f>W6521&amp;H6521</f>
        <v/>
      </c>
      <c r="W6521" s="60" t="str">
        <f>_xlfn.LET(_xlpm.TextCell,TEXT(G6521,"###"),IF(_xlpm.TextCell&lt;&gt;"",IF(StyleSpaceSplit,IFERROR(IF(FIND(" ",_xlpm.TextCell)&gt;=1,MID(_xlpm.TextCell,1,FIND(" ",_xlpm.TextCell)-1),_xlpm.TextCell),_xlpm.TextCell),_xlpm.TextCell),""))</f>
        <v/>
      </c>
      <c r="X6521" s="60" t="str">
        <f>IF(A6521&lt;&gt;"",IFERROR(IF(FIND(" ",G6521)&gt;=1,MID(G6521,FIND(" ",G6521)+1,LEN(G6521)),""),""),"")</f>
        <v/>
      </c>
      <c r="AC6521" s="51">
        <f>IFERROR(VALUE(MID($C6521,1,2)),0)</f>
        <v>0</v>
      </c>
      <c r="AD6521" s="44">
        <f>IFERROR(VALUE(MID($C6521,4,3)),0)</f>
        <v>0</v>
      </c>
      <c r="AE6521" s="51">
        <f>VALUE(RIGHT("00"&amp;AC6521,2)&amp;RIGHT("000"&amp;AD6521,3))</f>
        <v>0</v>
      </c>
    </row>
    <row r="6522" spans="1:31">
      <c r="A6522" s="60" t="str">
        <f>IF(G6522&amp;Q6522&lt;&gt;"",W6522&amp;Q6522,"")</f>
        <v/>
      </c>
      <c r="B6522" s="85" t="str">
        <f>IF(C6522&lt;&gt;"",LEFT(C6522,9),"")</f>
        <v/>
      </c>
      <c r="V6522" s="60" t="str">
        <f>W6522&amp;H6522</f>
        <v/>
      </c>
      <c r="W6522" s="60" t="str">
        <f>_xlfn.LET(_xlpm.TextCell,TEXT(G6522,"###"),IF(_xlpm.TextCell&lt;&gt;"",IF(StyleSpaceSplit,IFERROR(IF(FIND(" ",_xlpm.TextCell)&gt;=1,MID(_xlpm.TextCell,1,FIND(" ",_xlpm.TextCell)-1),_xlpm.TextCell),_xlpm.TextCell),_xlpm.TextCell),""))</f>
        <v/>
      </c>
      <c r="X6522" s="60" t="str">
        <f>IF(A6522&lt;&gt;"",IFERROR(IF(FIND(" ",G6522)&gt;=1,MID(G6522,FIND(" ",G6522)+1,LEN(G6522)),""),""),"")</f>
        <v/>
      </c>
      <c r="AC6522" s="51">
        <f>IFERROR(VALUE(MID($C6522,1,2)),0)</f>
        <v>0</v>
      </c>
      <c r="AD6522" s="44">
        <f>IFERROR(VALUE(MID($C6522,4,3)),0)</f>
        <v>0</v>
      </c>
      <c r="AE6522" s="51">
        <f>VALUE(RIGHT("00"&amp;AC6522,2)&amp;RIGHT("000"&amp;AD6522,3))</f>
        <v>0</v>
      </c>
    </row>
    <row r="6523" spans="1:31">
      <c r="A6523" s="60" t="str">
        <f>IF(G6523&amp;Q6523&lt;&gt;"",W6523&amp;Q6523,"")</f>
        <v/>
      </c>
      <c r="B6523" s="85" t="str">
        <f>IF(C6523&lt;&gt;"",LEFT(C6523,9),"")</f>
        <v/>
      </c>
      <c r="V6523" s="60" t="str">
        <f>W6523&amp;H6523</f>
        <v/>
      </c>
      <c r="W6523" s="60" t="str">
        <f>_xlfn.LET(_xlpm.TextCell,TEXT(G6523,"###"),IF(_xlpm.TextCell&lt;&gt;"",IF(StyleSpaceSplit,IFERROR(IF(FIND(" ",_xlpm.TextCell)&gt;=1,MID(_xlpm.TextCell,1,FIND(" ",_xlpm.TextCell)-1),_xlpm.TextCell),_xlpm.TextCell),_xlpm.TextCell),""))</f>
        <v/>
      </c>
      <c r="X6523" s="60" t="str">
        <f>IF(A6523&lt;&gt;"",IFERROR(IF(FIND(" ",G6523)&gt;=1,MID(G6523,FIND(" ",G6523)+1,LEN(G6523)),""),""),"")</f>
        <v/>
      </c>
      <c r="AC6523" s="51">
        <f>IFERROR(VALUE(MID($C6523,1,2)),0)</f>
        <v>0</v>
      </c>
      <c r="AD6523" s="44">
        <f>IFERROR(VALUE(MID($C6523,4,3)),0)</f>
        <v>0</v>
      </c>
      <c r="AE6523" s="51">
        <f>VALUE(RIGHT("00"&amp;AC6523,2)&amp;RIGHT("000"&amp;AD6523,3))</f>
        <v>0</v>
      </c>
    </row>
    <row r="6524" spans="1:31">
      <c r="A6524" s="60" t="str">
        <f>IF(G6524&amp;Q6524&lt;&gt;"",W6524&amp;Q6524,"")</f>
        <v/>
      </c>
      <c r="B6524" s="85" t="str">
        <f>IF(C6524&lt;&gt;"",LEFT(C6524,9),"")</f>
        <v/>
      </c>
      <c r="V6524" s="60" t="str">
        <f>W6524&amp;H6524</f>
        <v/>
      </c>
      <c r="W6524" s="60" t="str">
        <f>_xlfn.LET(_xlpm.TextCell,TEXT(G6524,"###"),IF(_xlpm.TextCell&lt;&gt;"",IF(StyleSpaceSplit,IFERROR(IF(FIND(" ",_xlpm.TextCell)&gt;=1,MID(_xlpm.TextCell,1,FIND(" ",_xlpm.TextCell)-1),_xlpm.TextCell),_xlpm.TextCell),_xlpm.TextCell),""))</f>
        <v/>
      </c>
      <c r="X6524" s="60" t="str">
        <f>IF(A6524&lt;&gt;"",IFERROR(IF(FIND(" ",G6524)&gt;=1,MID(G6524,FIND(" ",G6524)+1,LEN(G6524)),""),""),"")</f>
        <v/>
      </c>
      <c r="AC6524" s="51">
        <f>IFERROR(VALUE(MID($C6524,1,2)),0)</f>
        <v>0</v>
      </c>
      <c r="AD6524" s="44">
        <f>IFERROR(VALUE(MID($C6524,4,3)),0)</f>
        <v>0</v>
      </c>
      <c r="AE6524" s="51">
        <f>VALUE(RIGHT("00"&amp;AC6524,2)&amp;RIGHT("000"&amp;AD6524,3))</f>
        <v>0</v>
      </c>
    </row>
    <row r="6525" spans="1:31">
      <c r="A6525" s="60" t="str">
        <f>IF(G6525&amp;Q6525&lt;&gt;"",W6525&amp;Q6525,"")</f>
        <v/>
      </c>
      <c r="B6525" s="85" t="str">
        <f>IF(C6525&lt;&gt;"",LEFT(C6525,9),"")</f>
        <v/>
      </c>
      <c r="V6525" s="60" t="str">
        <f>W6525&amp;H6525</f>
        <v/>
      </c>
      <c r="W6525" s="60" t="str">
        <f>_xlfn.LET(_xlpm.TextCell,TEXT(G6525,"###"),IF(_xlpm.TextCell&lt;&gt;"",IF(StyleSpaceSplit,IFERROR(IF(FIND(" ",_xlpm.TextCell)&gt;=1,MID(_xlpm.TextCell,1,FIND(" ",_xlpm.TextCell)-1),_xlpm.TextCell),_xlpm.TextCell),_xlpm.TextCell),""))</f>
        <v/>
      </c>
      <c r="X6525" s="60" t="str">
        <f>IF(A6525&lt;&gt;"",IFERROR(IF(FIND(" ",G6525)&gt;=1,MID(G6525,FIND(" ",G6525)+1,LEN(G6525)),""),""),"")</f>
        <v/>
      </c>
      <c r="AC6525" s="51">
        <f>IFERROR(VALUE(MID($C6525,1,2)),0)</f>
        <v>0</v>
      </c>
      <c r="AD6525" s="44">
        <f>IFERROR(VALUE(MID($C6525,4,3)),0)</f>
        <v>0</v>
      </c>
      <c r="AE6525" s="51">
        <f>VALUE(RIGHT("00"&amp;AC6525,2)&amp;RIGHT("000"&amp;AD6525,3))</f>
        <v>0</v>
      </c>
    </row>
    <row r="6526" spans="1:31">
      <c r="A6526" s="60" t="str">
        <f>IF(G6526&amp;Q6526&lt;&gt;"",W6526&amp;Q6526,"")</f>
        <v/>
      </c>
      <c r="B6526" s="85" t="str">
        <f>IF(C6526&lt;&gt;"",LEFT(C6526,9),"")</f>
        <v/>
      </c>
      <c r="V6526" s="60" t="str">
        <f>W6526&amp;H6526</f>
        <v/>
      </c>
      <c r="W6526" s="60" t="str">
        <f>_xlfn.LET(_xlpm.TextCell,TEXT(G6526,"###"),IF(_xlpm.TextCell&lt;&gt;"",IF(StyleSpaceSplit,IFERROR(IF(FIND(" ",_xlpm.TextCell)&gt;=1,MID(_xlpm.TextCell,1,FIND(" ",_xlpm.TextCell)-1),_xlpm.TextCell),_xlpm.TextCell),_xlpm.TextCell),""))</f>
        <v/>
      </c>
      <c r="X6526" s="60" t="str">
        <f>IF(A6526&lt;&gt;"",IFERROR(IF(FIND(" ",G6526)&gt;=1,MID(G6526,FIND(" ",G6526)+1,LEN(G6526)),""),""),"")</f>
        <v/>
      </c>
      <c r="AC6526" s="51">
        <f>IFERROR(VALUE(MID($C6526,1,2)),0)</f>
        <v>0</v>
      </c>
      <c r="AD6526" s="44">
        <f>IFERROR(VALUE(MID($C6526,4,3)),0)</f>
        <v>0</v>
      </c>
      <c r="AE6526" s="51">
        <f>VALUE(RIGHT("00"&amp;AC6526,2)&amp;RIGHT("000"&amp;AD6526,3))</f>
        <v>0</v>
      </c>
    </row>
    <row r="6527" spans="1:31">
      <c r="A6527" s="60" t="str">
        <f>IF(G6527&amp;Q6527&lt;&gt;"",W6527&amp;Q6527,"")</f>
        <v/>
      </c>
      <c r="B6527" s="85" t="str">
        <f>IF(C6527&lt;&gt;"",LEFT(C6527,9),"")</f>
        <v/>
      </c>
      <c r="V6527" s="60" t="str">
        <f>W6527&amp;H6527</f>
        <v/>
      </c>
      <c r="W6527" s="60" t="str">
        <f>_xlfn.LET(_xlpm.TextCell,TEXT(G6527,"###"),IF(_xlpm.TextCell&lt;&gt;"",IF(StyleSpaceSplit,IFERROR(IF(FIND(" ",_xlpm.TextCell)&gt;=1,MID(_xlpm.TextCell,1,FIND(" ",_xlpm.TextCell)-1),_xlpm.TextCell),_xlpm.TextCell),_xlpm.TextCell),""))</f>
        <v/>
      </c>
      <c r="X6527" s="60" t="str">
        <f>IF(A6527&lt;&gt;"",IFERROR(IF(FIND(" ",G6527)&gt;=1,MID(G6527,FIND(" ",G6527)+1,LEN(G6527)),""),""),"")</f>
        <v/>
      </c>
      <c r="AC6527" s="51">
        <f>IFERROR(VALUE(MID($C6527,1,2)),0)</f>
        <v>0</v>
      </c>
      <c r="AD6527" s="44">
        <f>IFERROR(VALUE(MID($C6527,4,3)),0)</f>
        <v>0</v>
      </c>
      <c r="AE6527" s="51">
        <f>VALUE(RIGHT("00"&amp;AC6527,2)&amp;RIGHT("000"&amp;AD6527,3))</f>
        <v>0</v>
      </c>
    </row>
    <row r="6528" spans="1:31">
      <c r="A6528" s="60" t="str">
        <f>IF(G6528&amp;Q6528&lt;&gt;"",W6528&amp;Q6528,"")</f>
        <v/>
      </c>
      <c r="B6528" s="85" t="str">
        <f>IF(C6528&lt;&gt;"",LEFT(C6528,9),"")</f>
        <v/>
      </c>
      <c r="V6528" s="60" t="str">
        <f>W6528&amp;H6528</f>
        <v/>
      </c>
      <c r="W6528" s="60" t="str">
        <f>_xlfn.LET(_xlpm.TextCell,TEXT(G6528,"###"),IF(_xlpm.TextCell&lt;&gt;"",IF(StyleSpaceSplit,IFERROR(IF(FIND(" ",_xlpm.TextCell)&gt;=1,MID(_xlpm.TextCell,1,FIND(" ",_xlpm.TextCell)-1),_xlpm.TextCell),_xlpm.TextCell),_xlpm.TextCell),""))</f>
        <v/>
      </c>
      <c r="X6528" s="60" t="str">
        <f>IF(A6528&lt;&gt;"",IFERROR(IF(FIND(" ",G6528)&gt;=1,MID(G6528,FIND(" ",G6528)+1,LEN(G6528)),""),""),"")</f>
        <v/>
      </c>
      <c r="AC6528" s="51">
        <f>IFERROR(VALUE(MID($C6528,1,2)),0)</f>
        <v>0</v>
      </c>
      <c r="AD6528" s="44">
        <f>IFERROR(VALUE(MID($C6528,4,3)),0)</f>
        <v>0</v>
      </c>
      <c r="AE6528" s="51">
        <f>VALUE(RIGHT("00"&amp;AC6528,2)&amp;RIGHT("000"&amp;AD6528,3))</f>
        <v>0</v>
      </c>
    </row>
    <row r="6529" spans="1:31">
      <c r="A6529" s="60" t="str">
        <f>IF(G6529&amp;Q6529&lt;&gt;"",W6529&amp;Q6529,"")</f>
        <v/>
      </c>
      <c r="B6529" s="85" t="str">
        <f>IF(C6529&lt;&gt;"",LEFT(C6529,9),"")</f>
        <v/>
      </c>
      <c r="V6529" s="60" t="str">
        <f>W6529&amp;H6529</f>
        <v/>
      </c>
      <c r="W6529" s="60" t="str">
        <f>_xlfn.LET(_xlpm.TextCell,TEXT(G6529,"###"),IF(_xlpm.TextCell&lt;&gt;"",IF(StyleSpaceSplit,IFERROR(IF(FIND(" ",_xlpm.TextCell)&gt;=1,MID(_xlpm.TextCell,1,FIND(" ",_xlpm.TextCell)-1),_xlpm.TextCell),_xlpm.TextCell),_xlpm.TextCell),""))</f>
        <v/>
      </c>
      <c r="X6529" s="60" t="str">
        <f>IF(A6529&lt;&gt;"",IFERROR(IF(FIND(" ",G6529)&gt;=1,MID(G6529,FIND(" ",G6529)+1,LEN(G6529)),""),""),"")</f>
        <v/>
      </c>
      <c r="AC6529" s="51">
        <f>IFERROR(VALUE(MID($C6529,1,2)),0)</f>
        <v>0</v>
      </c>
      <c r="AD6529" s="44">
        <f>IFERROR(VALUE(MID($C6529,4,3)),0)</f>
        <v>0</v>
      </c>
      <c r="AE6529" s="51">
        <f>VALUE(RIGHT("00"&amp;AC6529,2)&amp;RIGHT("000"&amp;AD6529,3))</f>
        <v>0</v>
      </c>
    </row>
    <row r="6530" spans="1:31">
      <c r="A6530" s="60" t="str">
        <f>IF(G6530&amp;Q6530&lt;&gt;"",W6530&amp;Q6530,"")</f>
        <v/>
      </c>
      <c r="B6530" s="85" t="str">
        <f>IF(C6530&lt;&gt;"",LEFT(C6530,9),"")</f>
        <v/>
      </c>
      <c r="V6530" s="60" t="str">
        <f>W6530&amp;H6530</f>
        <v/>
      </c>
      <c r="W6530" s="60" t="str">
        <f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>IF(A6530&lt;&gt;"",IFERROR(IF(FIND(" ",G6530)&gt;=1,MID(G6530,FIND(" ",G6530)+1,LEN(G6530)),""),""),"")</f>
        <v/>
      </c>
      <c r="AC6530" s="51">
        <f>IFERROR(VALUE(MID($C6530,1,2)),0)</f>
        <v>0</v>
      </c>
      <c r="AD6530" s="44">
        <f>IFERROR(VALUE(MID($C6530,4,3)),0)</f>
        <v>0</v>
      </c>
      <c r="AE6530" s="51">
        <f>VALUE(RIGHT("00"&amp;AC6530,2)&amp;RIGHT("000"&amp;AD6530,3))</f>
        <v>0</v>
      </c>
    </row>
    <row r="6531" spans="1:31">
      <c r="A6531" s="60" t="str">
        <f>IF(G6531&amp;Q6531&lt;&gt;"",W6531&amp;Q6531,"")</f>
        <v/>
      </c>
      <c r="B6531" s="85" t="str">
        <f>IF(C6531&lt;&gt;"",LEFT(C6531,9),"")</f>
        <v/>
      </c>
      <c r="V6531" s="60" t="str">
        <f>W6531&amp;H6531</f>
        <v/>
      </c>
      <c r="W6531" s="60" t="str">
        <f>_xlfn.LET(_xlpm.TextCell,TEXT(G6531,"###"),IF(_xlpm.TextCell&lt;&gt;"",IF(StyleSpaceSplit,IFERROR(IF(FIND(" ",_xlpm.TextCell)&gt;=1,MID(_xlpm.TextCell,1,FIND(" ",_xlpm.TextCell)-1),_xlpm.TextCell),_xlpm.TextCell),_xlpm.TextCell),""))</f>
        <v/>
      </c>
      <c r="X6531" s="60" t="str">
        <f>IF(A6531&lt;&gt;"",IFERROR(IF(FIND(" ",G6531)&gt;=1,MID(G6531,FIND(" ",G6531)+1,LEN(G6531)),""),""),"")</f>
        <v/>
      </c>
      <c r="AC6531" s="51">
        <f>IFERROR(VALUE(MID($C6531,1,2)),0)</f>
        <v>0</v>
      </c>
      <c r="AD6531" s="44">
        <f>IFERROR(VALUE(MID($C6531,4,3)),0)</f>
        <v>0</v>
      </c>
      <c r="AE6531" s="51">
        <f>VALUE(RIGHT("00"&amp;AC6531,2)&amp;RIGHT("000"&amp;AD6531,3))</f>
        <v>0</v>
      </c>
    </row>
    <row r="6532" spans="1:31">
      <c r="A6532" s="60" t="str">
        <f>IF(G6532&amp;Q6532&lt;&gt;"",W6532&amp;Q6532,"")</f>
        <v/>
      </c>
      <c r="B6532" s="85" t="str">
        <f>IF(C6532&lt;&gt;"",LEFT(C6532,9),"")</f>
        <v/>
      </c>
      <c r="V6532" s="60" t="str">
        <f>W6532&amp;H6532</f>
        <v/>
      </c>
      <c r="W6532" s="60" t="str">
        <f>_xlfn.LET(_xlpm.TextCell,TEXT(G6532,"###"),IF(_xlpm.TextCell&lt;&gt;"",IF(StyleSpaceSplit,IFERROR(IF(FIND(" ",_xlpm.TextCell)&gt;=1,MID(_xlpm.TextCell,1,FIND(" ",_xlpm.TextCell)-1),_xlpm.TextCell),_xlpm.TextCell),_xlpm.TextCell),""))</f>
        <v/>
      </c>
      <c r="X6532" s="60" t="str">
        <f>IF(A6532&lt;&gt;"",IFERROR(IF(FIND(" ",G6532)&gt;=1,MID(G6532,FIND(" ",G6532)+1,LEN(G6532)),""),""),"")</f>
        <v/>
      </c>
      <c r="AC6532" s="51">
        <f>IFERROR(VALUE(MID($C6532,1,2)),0)</f>
        <v>0</v>
      </c>
      <c r="AD6532" s="44">
        <f>IFERROR(VALUE(MID($C6532,4,3)),0)</f>
        <v>0</v>
      </c>
      <c r="AE6532" s="51">
        <f>VALUE(RIGHT("00"&amp;AC6532,2)&amp;RIGHT("000"&amp;AD6532,3))</f>
        <v>0</v>
      </c>
    </row>
    <row r="6533" spans="1:31">
      <c r="A6533" s="60" t="str">
        <f>IF(G6533&amp;Q6533&lt;&gt;"",W6533&amp;Q6533,"")</f>
        <v/>
      </c>
      <c r="B6533" s="85" t="str">
        <f>IF(C6533&lt;&gt;"",LEFT(C6533,9),"")</f>
        <v/>
      </c>
      <c r="V6533" s="60" t="str">
        <f>W6533&amp;H6533</f>
        <v/>
      </c>
      <c r="W6533" s="60" t="str">
        <f>_xlfn.LET(_xlpm.TextCell,TEXT(G6533,"###"),IF(_xlpm.TextCell&lt;&gt;"",IF(StyleSpaceSplit,IFERROR(IF(FIND(" ",_xlpm.TextCell)&gt;=1,MID(_xlpm.TextCell,1,FIND(" ",_xlpm.TextCell)-1),_xlpm.TextCell),_xlpm.TextCell),_xlpm.TextCell),""))</f>
        <v/>
      </c>
      <c r="X6533" s="60" t="str">
        <f>IF(A6533&lt;&gt;"",IFERROR(IF(FIND(" ",G6533)&gt;=1,MID(G6533,FIND(" ",G6533)+1,LEN(G6533)),""),""),"")</f>
        <v/>
      </c>
      <c r="AC6533" s="51">
        <f>IFERROR(VALUE(MID($C6533,1,2)),0)</f>
        <v>0</v>
      </c>
      <c r="AD6533" s="44">
        <f>IFERROR(VALUE(MID($C6533,4,3)),0)</f>
        <v>0</v>
      </c>
      <c r="AE6533" s="51">
        <f>VALUE(RIGHT("00"&amp;AC6533,2)&amp;RIGHT("000"&amp;AD6533,3))</f>
        <v>0</v>
      </c>
    </row>
    <row r="6534" spans="1:31">
      <c r="A6534" s="60" t="str">
        <f>IF(G6534&amp;Q6534&lt;&gt;"",W6534&amp;Q6534,"")</f>
        <v/>
      </c>
      <c r="B6534" s="85" t="str">
        <f>IF(C6534&lt;&gt;"",LEFT(C6534,9),"")</f>
        <v/>
      </c>
      <c r="V6534" s="60" t="str">
        <f>W6534&amp;H6534</f>
        <v/>
      </c>
      <c r="W6534" s="60" t="str">
        <f>_xlfn.LET(_xlpm.TextCell,TEXT(G6534,"###"),IF(_xlpm.TextCell&lt;&gt;"",IF(StyleSpaceSplit,IFERROR(IF(FIND(" ",_xlpm.TextCell)&gt;=1,MID(_xlpm.TextCell,1,FIND(" ",_xlpm.TextCell)-1),_xlpm.TextCell),_xlpm.TextCell),_xlpm.TextCell),""))</f>
        <v/>
      </c>
      <c r="X6534" s="60" t="str">
        <f>IF(A6534&lt;&gt;"",IFERROR(IF(FIND(" ",G6534)&gt;=1,MID(G6534,FIND(" ",G6534)+1,LEN(G6534)),""),""),"")</f>
        <v/>
      </c>
      <c r="AC6534" s="51">
        <f>IFERROR(VALUE(MID($C6534,1,2)),0)</f>
        <v>0</v>
      </c>
      <c r="AD6534" s="44">
        <f>IFERROR(VALUE(MID($C6534,4,3)),0)</f>
        <v>0</v>
      </c>
      <c r="AE6534" s="51">
        <f>VALUE(RIGHT("00"&amp;AC6534,2)&amp;RIGHT("000"&amp;AD6534,3))</f>
        <v>0</v>
      </c>
    </row>
    <row r="6535" spans="1:31">
      <c r="A6535" s="60" t="str">
        <f>IF(G6535&amp;Q6535&lt;&gt;"",W6535&amp;Q6535,"")</f>
        <v/>
      </c>
      <c r="B6535" s="85" t="str">
        <f>IF(C6535&lt;&gt;"",LEFT(C6535,9),"")</f>
        <v/>
      </c>
      <c r="V6535" s="60" t="str">
        <f>W6535&amp;H6535</f>
        <v/>
      </c>
      <c r="W6535" s="60" t="str">
        <f>_xlfn.LET(_xlpm.TextCell,TEXT(G6535,"###"),IF(_xlpm.TextCell&lt;&gt;"",IF(StyleSpaceSplit,IFERROR(IF(FIND(" ",_xlpm.TextCell)&gt;=1,MID(_xlpm.TextCell,1,FIND(" ",_xlpm.TextCell)-1),_xlpm.TextCell),_xlpm.TextCell),_xlpm.TextCell),""))</f>
        <v/>
      </c>
      <c r="X6535" s="60" t="str">
        <f>IF(A6535&lt;&gt;"",IFERROR(IF(FIND(" ",G6535)&gt;=1,MID(G6535,FIND(" ",G6535)+1,LEN(G6535)),""),""),"")</f>
        <v/>
      </c>
      <c r="AC6535" s="51">
        <f>IFERROR(VALUE(MID($C6535,1,2)),0)</f>
        <v>0</v>
      </c>
      <c r="AD6535" s="44">
        <f>IFERROR(VALUE(MID($C6535,4,3)),0)</f>
        <v>0</v>
      </c>
      <c r="AE6535" s="51">
        <f>VALUE(RIGHT("00"&amp;AC6535,2)&amp;RIGHT("000"&amp;AD6535,3))</f>
        <v>0</v>
      </c>
    </row>
    <row r="6536" spans="1:31">
      <c r="A6536" s="60" t="str">
        <f>IF(G6536&amp;Q6536&lt;&gt;"",W6536&amp;Q6536,"")</f>
        <v/>
      </c>
      <c r="B6536" s="85" t="str">
        <f>IF(C6536&lt;&gt;"",LEFT(C6536,9),"")</f>
        <v/>
      </c>
      <c r="V6536" s="60" t="str">
        <f>W6536&amp;H6536</f>
        <v/>
      </c>
      <c r="W6536" s="60" t="str">
        <f>_xlfn.LET(_xlpm.TextCell,TEXT(G6536,"###"),IF(_xlpm.TextCell&lt;&gt;"",IF(StyleSpaceSplit,IFERROR(IF(FIND(" ",_xlpm.TextCell)&gt;=1,MID(_xlpm.TextCell,1,FIND(" ",_xlpm.TextCell)-1),_xlpm.TextCell),_xlpm.TextCell),_xlpm.TextCell),""))</f>
        <v/>
      </c>
      <c r="X6536" s="60" t="str">
        <f>IF(A6536&lt;&gt;"",IFERROR(IF(FIND(" ",G6536)&gt;=1,MID(G6536,FIND(" ",G6536)+1,LEN(G6536)),""),""),"")</f>
        <v/>
      </c>
      <c r="AC6536" s="51">
        <f>IFERROR(VALUE(MID($C6536,1,2)),0)</f>
        <v>0</v>
      </c>
      <c r="AD6536" s="44">
        <f>IFERROR(VALUE(MID($C6536,4,3)),0)</f>
        <v>0</v>
      </c>
      <c r="AE6536" s="51">
        <f>VALUE(RIGHT("00"&amp;AC6536,2)&amp;RIGHT("000"&amp;AD6536,3))</f>
        <v>0</v>
      </c>
    </row>
    <row r="6537" spans="1:31">
      <c r="A6537" s="60" t="str">
        <f>IF(G6537&amp;Q6537&lt;&gt;"",W6537&amp;Q6537,"")</f>
        <v/>
      </c>
      <c r="B6537" s="85" t="str">
        <f>IF(C6537&lt;&gt;"",LEFT(C6537,9),"")</f>
        <v/>
      </c>
      <c r="V6537" s="60" t="str">
        <f>W6537&amp;H6537</f>
        <v/>
      </c>
      <c r="W6537" s="60" t="str">
        <f>_xlfn.LET(_xlpm.TextCell,TEXT(G6537,"###"),IF(_xlpm.TextCell&lt;&gt;"",IF(StyleSpaceSplit,IFERROR(IF(FIND(" ",_xlpm.TextCell)&gt;=1,MID(_xlpm.TextCell,1,FIND(" ",_xlpm.TextCell)-1),_xlpm.TextCell),_xlpm.TextCell),_xlpm.TextCell),""))</f>
        <v/>
      </c>
      <c r="X6537" s="60" t="str">
        <f>IF(A6537&lt;&gt;"",IFERROR(IF(FIND(" ",G6537)&gt;=1,MID(G6537,FIND(" ",G6537)+1,LEN(G6537)),""),""),"")</f>
        <v/>
      </c>
      <c r="AC6537" s="51">
        <f>IFERROR(VALUE(MID($C6537,1,2)),0)</f>
        <v>0</v>
      </c>
      <c r="AD6537" s="44">
        <f>IFERROR(VALUE(MID($C6537,4,3)),0)</f>
        <v>0</v>
      </c>
      <c r="AE6537" s="51">
        <f>VALUE(RIGHT("00"&amp;AC6537,2)&amp;RIGHT("000"&amp;AD6537,3))</f>
        <v>0</v>
      </c>
    </row>
    <row r="6538" spans="1:31">
      <c r="A6538" s="60" t="str">
        <f>IF(G6538&amp;Q6538&lt;&gt;"",W6538&amp;Q6538,"")</f>
        <v/>
      </c>
      <c r="B6538" s="85" t="str">
        <f>IF(C6538&lt;&gt;"",LEFT(C6538,9),"")</f>
        <v/>
      </c>
      <c r="V6538" s="60" t="str">
        <f>W6538&amp;H6538</f>
        <v/>
      </c>
      <c r="W6538" s="60" t="str">
        <f>_xlfn.LET(_xlpm.TextCell,TEXT(G6538,"###"),IF(_xlpm.TextCell&lt;&gt;"",IF(StyleSpaceSplit,IFERROR(IF(FIND(" ",_xlpm.TextCell)&gt;=1,MID(_xlpm.TextCell,1,FIND(" ",_xlpm.TextCell)-1),_xlpm.TextCell),_xlpm.TextCell),_xlpm.TextCell),""))</f>
        <v/>
      </c>
      <c r="X6538" s="60" t="str">
        <f>IF(A6538&lt;&gt;"",IFERROR(IF(FIND(" ",G6538)&gt;=1,MID(G6538,FIND(" ",G6538)+1,LEN(G6538)),""),""),"")</f>
        <v/>
      </c>
      <c r="AC6538" s="51">
        <f>IFERROR(VALUE(MID($C6538,1,2)),0)</f>
        <v>0</v>
      </c>
      <c r="AD6538" s="44">
        <f>IFERROR(VALUE(MID($C6538,4,3)),0)</f>
        <v>0</v>
      </c>
      <c r="AE6538" s="51">
        <f>VALUE(RIGHT("00"&amp;AC6538,2)&amp;RIGHT("000"&amp;AD6538,3))</f>
        <v>0</v>
      </c>
    </row>
    <row r="6539" spans="1:31">
      <c r="A6539" s="60" t="str">
        <f>IF(G6539&amp;Q6539&lt;&gt;"",W6539&amp;Q6539,"")</f>
        <v/>
      </c>
      <c r="B6539" s="85" t="str">
        <f>IF(C6539&lt;&gt;"",LEFT(C6539,9),"")</f>
        <v/>
      </c>
      <c r="V6539" s="60" t="str">
        <f>W6539&amp;H6539</f>
        <v/>
      </c>
      <c r="W6539" s="60" t="str">
        <f>_xlfn.LET(_xlpm.TextCell,TEXT(G6539,"###"),IF(_xlpm.TextCell&lt;&gt;"",IF(StyleSpaceSplit,IFERROR(IF(FIND(" ",_xlpm.TextCell)&gt;=1,MID(_xlpm.TextCell,1,FIND(" ",_xlpm.TextCell)-1),_xlpm.TextCell),_xlpm.TextCell),_xlpm.TextCell),""))</f>
        <v/>
      </c>
      <c r="X6539" s="60" t="str">
        <f>IF(A6539&lt;&gt;"",IFERROR(IF(FIND(" ",G6539)&gt;=1,MID(G6539,FIND(" ",G6539)+1,LEN(G6539)),""),""),"")</f>
        <v/>
      </c>
      <c r="AC6539" s="51">
        <f>IFERROR(VALUE(MID($C6539,1,2)),0)</f>
        <v>0</v>
      </c>
      <c r="AD6539" s="44">
        <f>IFERROR(VALUE(MID($C6539,4,3)),0)</f>
        <v>0</v>
      </c>
      <c r="AE6539" s="51">
        <f>VALUE(RIGHT("00"&amp;AC6539,2)&amp;RIGHT("000"&amp;AD6539,3))</f>
        <v>0</v>
      </c>
    </row>
    <row r="6540" spans="1:31">
      <c r="A6540" s="60" t="str">
        <f>IF(G6540&amp;Q6540&lt;&gt;"",W6540&amp;Q6540,"")</f>
        <v/>
      </c>
      <c r="B6540" s="85" t="str">
        <f>IF(C6540&lt;&gt;"",LEFT(C6540,9),"")</f>
        <v/>
      </c>
      <c r="V6540" s="60" t="str">
        <f>W6540&amp;H6540</f>
        <v/>
      </c>
      <c r="W6540" s="60" t="str">
        <f>_xlfn.LET(_xlpm.TextCell,TEXT(G6540,"###"),IF(_xlpm.TextCell&lt;&gt;"",IF(StyleSpaceSplit,IFERROR(IF(FIND(" ",_xlpm.TextCell)&gt;=1,MID(_xlpm.TextCell,1,FIND(" ",_xlpm.TextCell)-1),_xlpm.TextCell),_xlpm.TextCell),_xlpm.TextCell),""))</f>
        <v/>
      </c>
      <c r="X6540" s="60" t="str">
        <f>IF(A6540&lt;&gt;"",IFERROR(IF(FIND(" ",G6540)&gt;=1,MID(G6540,FIND(" ",G6540)+1,LEN(G6540)),""),""),"")</f>
        <v/>
      </c>
      <c r="AC6540" s="51">
        <f>IFERROR(VALUE(MID($C6540,1,2)),0)</f>
        <v>0</v>
      </c>
      <c r="AD6540" s="44">
        <f>IFERROR(VALUE(MID($C6540,4,3)),0)</f>
        <v>0</v>
      </c>
      <c r="AE6540" s="51">
        <f>VALUE(RIGHT("00"&amp;AC6540,2)&amp;RIGHT("000"&amp;AD6540,3))</f>
        <v>0</v>
      </c>
    </row>
    <row r="6541" spans="1:31">
      <c r="A6541" s="60" t="str">
        <f>IF(G6541&amp;Q6541&lt;&gt;"",W6541&amp;Q6541,"")</f>
        <v/>
      </c>
      <c r="B6541" s="85" t="str">
        <f>IF(C6541&lt;&gt;"",LEFT(C6541,9),"")</f>
        <v/>
      </c>
      <c r="V6541" s="60" t="str">
        <f>W6541&amp;H6541</f>
        <v/>
      </c>
      <c r="W6541" s="60" t="str">
        <f>_xlfn.LET(_xlpm.TextCell,TEXT(G6541,"###"),IF(_xlpm.TextCell&lt;&gt;"",IF(StyleSpaceSplit,IFERROR(IF(FIND(" ",_xlpm.TextCell)&gt;=1,MID(_xlpm.TextCell,1,FIND(" ",_xlpm.TextCell)-1),_xlpm.TextCell),_xlpm.TextCell),_xlpm.TextCell),""))</f>
        <v/>
      </c>
      <c r="X6541" s="60" t="str">
        <f>IF(A6541&lt;&gt;"",IFERROR(IF(FIND(" ",G6541)&gt;=1,MID(G6541,FIND(" ",G6541)+1,LEN(G6541)),""),""),"")</f>
        <v/>
      </c>
      <c r="AC6541" s="51">
        <f>IFERROR(VALUE(MID($C6541,1,2)),0)</f>
        <v>0</v>
      </c>
      <c r="AD6541" s="44">
        <f>IFERROR(VALUE(MID($C6541,4,3)),0)</f>
        <v>0</v>
      </c>
      <c r="AE6541" s="51">
        <f>VALUE(RIGHT("00"&amp;AC6541,2)&amp;RIGHT("000"&amp;AD6541,3))</f>
        <v>0</v>
      </c>
    </row>
    <row r="6542" spans="1:31">
      <c r="A6542" s="60" t="str">
        <f>IF(G6542&amp;Q6542&lt;&gt;"",W6542&amp;Q6542,"")</f>
        <v/>
      </c>
      <c r="B6542" s="85" t="str">
        <f>IF(C6542&lt;&gt;"",LEFT(C6542,9),"")</f>
        <v/>
      </c>
      <c r="V6542" s="60" t="str">
        <f>W6542&amp;H6542</f>
        <v/>
      </c>
      <c r="W6542" s="60" t="str">
        <f>_xlfn.LET(_xlpm.TextCell,TEXT(G6542,"###"),IF(_xlpm.TextCell&lt;&gt;"",IF(StyleSpaceSplit,IFERROR(IF(FIND(" ",_xlpm.TextCell)&gt;=1,MID(_xlpm.TextCell,1,FIND(" ",_xlpm.TextCell)-1),_xlpm.TextCell),_xlpm.TextCell),_xlpm.TextCell),""))</f>
        <v/>
      </c>
      <c r="X6542" s="60" t="str">
        <f>IF(A6542&lt;&gt;"",IFERROR(IF(FIND(" ",G6542)&gt;=1,MID(G6542,FIND(" ",G6542)+1,LEN(G6542)),""),""),"")</f>
        <v/>
      </c>
      <c r="AC6542" s="51">
        <f>IFERROR(VALUE(MID($C6542,1,2)),0)</f>
        <v>0</v>
      </c>
      <c r="AD6542" s="44">
        <f>IFERROR(VALUE(MID($C6542,4,3)),0)</f>
        <v>0</v>
      </c>
      <c r="AE6542" s="51">
        <f>VALUE(RIGHT("00"&amp;AC6542,2)&amp;RIGHT("000"&amp;AD6542,3))</f>
        <v>0</v>
      </c>
    </row>
    <row r="6543" spans="1:31">
      <c r="A6543" s="60" t="str">
        <f>IF(G6543&amp;Q6543&lt;&gt;"",W6543&amp;Q6543,"")</f>
        <v/>
      </c>
      <c r="B6543" s="85" t="str">
        <f>IF(C6543&lt;&gt;"",LEFT(C6543,9),"")</f>
        <v/>
      </c>
      <c r="V6543" s="60" t="str">
        <f>W6543&amp;H6543</f>
        <v/>
      </c>
      <c r="W6543" s="60" t="str">
        <f>_xlfn.LET(_xlpm.TextCell,TEXT(G6543,"###"),IF(_xlpm.TextCell&lt;&gt;"",IF(StyleSpaceSplit,IFERROR(IF(FIND(" ",_xlpm.TextCell)&gt;=1,MID(_xlpm.TextCell,1,FIND(" ",_xlpm.TextCell)-1),_xlpm.TextCell),_xlpm.TextCell),_xlpm.TextCell),""))</f>
        <v/>
      </c>
      <c r="X6543" s="60" t="str">
        <f>IF(A6543&lt;&gt;"",IFERROR(IF(FIND(" ",G6543)&gt;=1,MID(G6543,FIND(" ",G6543)+1,LEN(G6543)),""),""),"")</f>
        <v/>
      </c>
      <c r="AC6543" s="51">
        <f>IFERROR(VALUE(MID($C6543,1,2)),0)</f>
        <v>0</v>
      </c>
      <c r="AD6543" s="44">
        <f>IFERROR(VALUE(MID($C6543,4,3)),0)</f>
        <v>0</v>
      </c>
      <c r="AE6543" s="51">
        <f>VALUE(RIGHT("00"&amp;AC6543,2)&amp;RIGHT("000"&amp;AD6543,3))</f>
        <v>0</v>
      </c>
    </row>
    <row r="6544" spans="1:31">
      <c r="A6544" s="60" t="str">
        <f>IF(G6544&amp;Q6544&lt;&gt;"",W6544&amp;Q6544,"")</f>
        <v/>
      </c>
      <c r="B6544" s="85" t="str">
        <f>IF(C6544&lt;&gt;"",LEFT(C6544,9),"")</f>
        <v/>
      </c>
      <c r="V6544" s="60" t="str">
        <f>W6544&amp;H6544</f>
        <v/>
      </c>
      <c r="W6544" s="60" t="str">
        <f>_xlfn.LET(_xlpm.TextCell,TEXT(G6544,"###"),IF(_xlpm.TextCell&lt;&gt;"",IF(StyleSpaceSplit,IFERROR(IF(FIND(" ",_xlpm.TextCell)&gt;=1,MID(_xlpm.TextCell,1,FIND(" ",_xlpm.TextCell)-1),_xlpm.TextCell),_xlpm.TextCell),_xlpm.TextCell),""))</f>
        <v/>
      </c>
      <c r="X6544" s="60" t="str">
        <f>IF(A6544&lt;&gt;"",IFERROR(IF(FIND(" ",G6544)&gt;=1,MID(G6544,FIND(" ",G6544)+1,LEN(G6544)),""),""),"")</f>
        <v/>
      </c>
      <c r="AC6544" s="51">
        <f>IFERROR(VALUE(MID($C6544,1,2)),0)</f>
        <v>0</v>
      </c>
      <c r="AD6544" s="44">
        <f>IFERROR(VALUE(MID($C6544,4,3)),0)</f>
        <v>0</v>
      </c>
      <c r="AE6544" s="51">
        <f>VALUE(RIGHT("00"&amp;AC6544,2)&amp;RIGHT("000"&amp;AD6544,3))</f>
        <v>0</v>
      </c>
    </row>
    <row r="6545" spans="1:31">
      <c r="A6545" s="60" t="str">
        <f>IF(G6545&amp;Q6545&lt;&gt;"",W6545&amp;Q6545,"")</f>
        <v/>
      </c>
      <c r="B6545" s="85" t="str">
        <f>IF(C6545&lt;&gt;"",LEFT(C6545,9),"")</f>
        <v/>
      </c>
      <c r="V6545" s="60" t="str">
        <f>W6545&amp;H6545</f>
        <v/>
      </c>
      <c r="W6545" s="60" t="str">
        <f>_xlfn.LET(_xlpm.TextCell,TEXT(G6545,"###"),IF(_xlpm.TextCell&lt;&gt;"",IF(StyleSpaceSplit,IFERROR(IF(FIND(" ",_xlpm.TextCell)&gt;=1,MID(_xlpm.TextCell,1,FIND(" ",_xlpm.TextCell)-1),_xlpm.TextCell),_xlpm.TextCell),_xlpm.TextCell),""))</f>
        <v/>
      </c>
      <c r="X6545" s="60" t="str">
        <f>IF(A6545&lt;&gt;"",IFERROR(IF(FIND(" ",G6545)&gt;=1,MID(G6545,FIND(" ",G6545)+1,LEN(G6545)),""),""),"")</f>
        <v/>
      </c>
      <c r="AC6545" s="51">
        <f>IFERROR(VALUE(MID($C6545,1,2)),0)</f>
        <v>0</v>
      </c>
      <c r="AD6545" s="44">
        <f>IFERROR(VALUE(MID($C6545,4,3)),0)</f>
        <v>0</v>
      </c>
      <c r="AE6545" s="51">
        <f>VALUE(RIGHT("00"&amp;AC6545,2)&amp;RIGHT("000"&amp;AD6545,3))</f>
        <v>0</v>
      </c>
    </row>
    <row r="6546" spans="1:31">
      <c r="A6546" s="60" t="str">
        <f>IF(G6546&amp;Q6546&lt;&gt;"",W6546&amp;Q6546,"")</f>
        <v/>
      </c>
      <c r="B6546" s="85" t="str">
        <f>IF(C6546&lt;&gt;"",LEFT(C6546,9),"")</f>
        <v/>
      </c>
      <c r="V6546" s="60" t="str">
        <f>W6546&amp;H6546</f>
        <v/>
      </c>
      <c r="W6546" s="60" t="str">
        <f>_xlfn.LET(_xlpm.TextCell,TEXT(G6546,"###"),IF(_xlpm.TextCell&lt;&gt;"",IF(StyleSpaceSplit,IFERROR(IF(FIND(" ",_xlpm.TextCell)&gt;=1,MID(_xlpm.TextCell,1,FIND(" ",_xlpm.TextCell)-1),_xlpm.TextCell),_xlpm.TextCell),_xlpm.TextCell),""))</f>
        <v/>
      </c>
      <c r="X6546" s="60" t="str">
        <f>IF(A6546&lt;&gt;"",IFERROR(IF(FIND(" ",G6546)&gt;=1,MID(G6546,FIND(" ",G6546)+1,LEN(G6546)),""),""),"")</f>
        <v/>
      </c>
      <c r="AC6546" s="51">
        <f>IFERROR(VALUE(MID($C6546,1,2)),0)</f>
        <v>0</v>
      </c>
      <c r="AD6546" s="44">
        <f>IFERROR(VALUE(MID($C6546,4,3)),0)</f>
        <v>0</v>
      </c>
      <c r="AE6546" s="51">
        <f>VALUE(RIGHT("00"&amp;AC6546,2)&amp;RIGHT("000"&amp;AD6546,3))</f>
        <v>0</v>
      </c>
    </row>
    <row r="6547" spans="1:31">
      <c r="A6547" s="60" t="str">
        <f>IF(G6547&amp;Q6547&lt;&gt;"",W6547&amp;Q6547,"")</f>
        <v/>
      </c>
      <c r="B6547" s="85" t="str">
        <f>IF(C6547&lt;&gt;"",LEFT(C6547,9),"")</f>
        <v/>
      </c>
      <c r="V6547" s="60" t="str">
        <f>W6547&amp;H6547</f>
        <v/>
      </c>
      <c r="W6547" s="60" t="str">
        <f>_xlfn.LET(_xlpm.TextCell,TEXT(G6547,"###"),IF(_xlpm.TextCell&lt;&gt;"",IF(StyleSpaceSplit,IFERROR(IF(FIND(" ",_xlpm.TextCell)&gt;=1,MID(_xlpm.TextCell,1,FIND(" ",_xlpm.TextCell)-1),_xlpm.TextCell),_xlpm.TextCell),_xlpm.TextCell),""))</f>
        <v/>
      </c>
      <c r="X6547" s="60" t="str">
        <f>IF(A6547&lt;&gt;"",IFERROR(IF(FIND(" ",G6547)&gt;=1,MID(G6547,FIND(" ",G6547)+1,LEN(G6547)),""),""),"")</f>
        <v/>
      </c>
      <c r="AC6547" s="51">
        <f>IFERROR(VALUE(MID($C6547,1,2)),0)</f>
        <v>0</v>
      </c>
      <c r="AD6547" s="44">
        <f>IFERROR(VALUE(MID($C6547,4,3)),0)</f>
        <v>0</v>
      </c>
      <c r="AE6547" s="51">
        <f>VALUE(RIGHT("00"&amp;AC6547,2)&amp;RIGHT("000"&amp;AD6547,3))</f>
        <v>0</v>
      </c>
    </row>
    <row r="6548" spans="1:31">
      <c r="A6548" s="60" t="str">
        <f>IF(G6548&amp;Q6548&lt;&gt;"",W6548&amp;Q6548,"")</f>
        <v/>
      </c>
      <c r="B6548" s="85" t="str">
        <f>IF(C6548&lt;&gt;"",LEFT(C6548,9),"")</f>
        <v/>
      </c>
      <c r="V6548" s="60" t="str">
        <f>W6548&amp;H6548</f>
        <v/>
      </c>
      <c r="W6548" s="60" t="str">
        <f>_xlfn.LET(_xlpm.TextCell,TEXT(G6548,"###"),IF(_xlpm.TextCell&lt;&gt;"",IF(StyleSpaceSplit,IFERROR(IF(FIND(" ",_xlpm.TextCell)&gt;=1,MID(_xlpm.TextCell,1,FIND(" ",_xlpm.TextCell)-1),_xlpm.TextCell),_xlpm.TextCell),_xlpm.TextCell),""))</f>
        <v/>
      </c>
      <c r="X6548" s="60" t="str">
        <f>IF(A6548&lt;&gt;"",IFERROR(IF(FIND(" ",G6548)&gt;=1,MID(G6548,FIND(" ",G6548)+1,LEN(G6548)),""),""),"")</f>
        <v/>
      </c>
      <c r="AC6548" s="51">
        <f>IFERROR(VALUE(MID($C6548,1,2)),0)</f>
        <v>0</v>
      </c>
      <c r="AD6548" s="44">
        <f>IFERROR(VALUE(MID($C6548,4,3)),0)</f>
        <v>0</v>
      </c>
      <c r="AE6548" s="51">
        <f>VALUE(RIGHT("00"&amp;AC6548,2)&amp;RIGHT("000"&amp;AD6548,3))</f>
        <v>0</v>
      </c>
    </row>
    <row r="6549" spans="1:31">
      <c r="A6549" s="60" t="str">
        <f>IF(G6549&amp;Q6549&lt;&gt;"",W6549&amp;Q6549,"")</f>
        <v/>
      </c>
      <c r="B6549" s="85" t="str">
        <f>IF(C6549&lt;&gt;"",LEFT(C6549,9),"")</f>
        <v/>
      </c>
      <c r="V6549" s="60" t="str">
        <f>W6549&amp;H6549</f>
        <v/>
      </c>
      <c r="W6549" s="60" t="str">
        <f>_xlfn.LET(_xlpm.TextCell,TEXT(G6549,"###"),IF(_xlpm.TextCell&lt;&gt;"",IF(StyleSpaceSplit,IFERROR(IF(FIND(" ",_xlpm.TextCell)&gt;=1,MID(_xlpm.TextCell,1,FIND(" ",_xlpm.TextCell)-1),_xlpm.TextCell),_xlpm.TextCell),_xlpm.TextCell),""))</f>
        <v/>
      </c>
      <c r="X6549" s="60" t="str">
        <f>IF(A6549&lt;&gt;"",IFERROR(IF(FIND(" ",G6549)&gt;=1,MID(G6549,FIND(" ",G6549)+1,LEN(G6549)),""),""),"")</f>
        <v/>
      </c>
      <c r="AC6549" s="51">
        <f>IFERROR(VALUE(MID($C6549,1,2)),0)</f>
        <v>0</v>
      </c>
      <c r="AD6549" s="44">
        <f>IFERROR(VALUE(MID($C6549,4,3)),0)</f>
        <v>0</v>
      </c>
      <c r="AE6549" s="51">
        <f>VALUE(RIGHT("00"&amp;AC6549,2)&amp;RIGHT("000"&amp;AD6549,3))</f>
        <v>0</v>
      </c>
    </row>
    <row r="6550" spans="1:31">
      <c r="A6550" s="60" t="str">
        <f>IF(G6550&amp;Q6550&lt;&gt;"",W6550&amp;Q6550,"")</f>
        <v/>
      </c>
      <c r="B6550" s="85" t="str">
        <f>IF(C6550&lt;&gt;"",LEFT(C6550,9),"")</f>
        <v/>
      </c>
      <c r="V6550" s="60" t="str">
        <f>W6550&amp;H6550</f>
        <v/>
      </c>
      <c r="W6550" s="60" t="str">
        <f>_xlfn.LET(_xlpm.TextCell,TEXT(G6550,"###"),IF(_xlpm.TextCell&lt;&gt;"",IF(StyleSpaceSplit,IFERROR(IF(FIND(" ",_xlpm.TextCell)&gt;=1,MID(_xlpm.TextCell,1,FIND(" ",_xlpm.TextCell)-1),_xlpm.TextCell),_xlpm.TextCell),_xlpm.TextCell),""))</f>
        <v/>
      </c>
      <c r="X6550" s="60" t="str">
        <f>IF(A6550&lt;&gt;"",IFERROR(IF(FIND(" ",G6550)&gt;=1,MID(G6550,FIND(" ",G6550)+1,LEN(G6550)),""),""),"")</f>
        <v/>
      </c>
      <c r="AC6550" s="51">
        <f>IFERROR(VALUE(MID($C6550,1,2)),0)</f>
        <v>0</v>
      </c>
      <c r="AD6550" s="44">
        <f>IFERROR(VALUE(MID($C6550,4,3)),0)</f>
        <v>0</v>
      </c>
      <c r="AE6550" s="51">
        <f>VALUE(RIGHT("00"&amp;AC6550,2)&amp;RIGHT("000"&amp;AD6550,3))</f>
        <v>0</v>
      </c>
    </row>
    <row r="6551" spans="1:31">
      <c r="A6551" s="60" t="str">
        <f>IF(G6551&amp;Q6551&lt;&gt;"",W6551&amp;Q6551,"")</f>
        <v/>
      </c>
      <c r="B6551" s="85" t="str">
        <f>IF(C6551&lt;&gt;"",LEFT(C6551,9),"")</f>
        <v/>
      </c>
      <c r="V6551" s="60" t="str">
        <f>W6551&amp;H6551</f>
        <v/>
      </c>
      <c r="W6551" s="60" t="str">
        <f>_xlfn.LET(_xlpm.TextCell,TEXT(G6551,"###"),IF(_xlpm.TextCell&lt;&gt;"",IF(StyleSpaceSplit,IFERROR(IF(FIND(" ",_xlpm.TextCell)&gt;=1,MID(_xlpm.TextCell,1,FIND(" ",_xlpm.TextCell)-1),_xlpm.TextCell),_xlpm.TextCell),_xlpm.TextCell),""))</f>
        <v/>
      </c>
      <c r="X6551" s="60" t="str">
        <f>IF(A6551&lt;&gt;"",IFERROR(IF(FIND(" ",G6551)&gt;=1,MID(G6551,FIND(" ",G6551)+1,LEN(G6551)),""),""),"")</f>
        <v/>
      </c>
      <c r="AC6551" s="51">
        <f>IFERROR(VALUE(MID($C6551,1,2)),0)</f>
        <v>0</v>
      </c>
      <c r="AD6551" s="44">
        <f>IFERROR(VALUE(MID($C6551,4,3)),0)</f>
        <v>0</v>
      </c>
      <c r="AE6551" s="51">
        <f>VALUE(RIGHT("00"&amp;AC6551,2)&amp;RIGHT("000"&amp;AD6551,3))</f>
        <v>0</v>
      </c>
    </row>
    <row r="6552" spans="1:31">
      <c r="A6552" s="60" t="str">
        <f>IF(G6552&amp;Q6552&lt;&gt;"",W6552&amp;Q6552,"")</f>
        <v/>
      </c>
      <c r="B6552" s="85" t="str">
        <f>IF(C6552&lt;&gt;"",LEFT(C6552,9),"")</f>
        <v/>
      </c>
      <c r="V6552" s="60" t="str">
        <f>W6552&amp;H6552</f>
        <v/>
      </c>
      <c r="W6552" s="60" t="str">
        <f>_xlfn.LET(_xlpm.TextCell,TEXT(G6552,"###"),IF(_xlpm.TextCell&lt;&gt;"",IF(StyleSpaceSplit,IFERROR(IF(FIND(" ",_xlpm.TextCell)&gt;=1,MID(_xlpm.TextCell,1,FIND(" ",_xlpm.TextCell)-1),_xlpm.TextCell),_xlpm.TextCell),_xlpm.TextCell),""))</f>
        <v/>
      </c>
      <c r="X6552" s="60" t="str">
        <f>IF(A6552&lt;&gt;"",IFERROR(IF(FIND(" ",G6552)&gt;=1,MID(G6552,FIND(" ",G6552)+1,LEN(G6552)),""),""),"")</f>
        <v/>
      </c>
      <c r="AC6552" s="51">
        <f>IFERROR(VALUE(MID($C6552,1,2)),0)</f>
        <v>0</v>
      </c>
      <c r="AD6552" s="44">
        <f>IFERROR(VALUE(MID($C6552,4,3)),0)</f>
        <v>0</v>
      </c>
      <c r="AE6552" s="51">
        <f>VALUE(RIGHT("00"&amp;AC6552,2)&amp;RIGHT("000"&amp;AD6552,3))</f>
        <v>0</v>
      </c>
    </row>
    <row r="6553" spans="1:31">
      <c r="A6553" s="60" t="str">
        <f>IF(G6553&amp;Q6553&lt;&gt;"",W6553&amp;Q6553,"")</f>
        <v/>
      </c>
      <c r="B6553" s="85" t="str">
        <f>IF(C6553&lt;&gt;"",LEFT(C6553,9),"")</f>
        <v/>
      </c>
      <c r="V6553" s="60" t="str">
        <f>W6553&amp;H6553</f>
        <v/>
      </c>
      <c r="W6553" s="60" t="str">
        <f>_xlfn.LET(_xlpm.TextCell,TEXT(G6553,"###"),IF(_xlpm.TextCell&lt;&gt;"",IF(StyleSpaceSplit,IFERROR(IF(FIND(" ",_xlpm.TextCell)&gt;=1,MID(_xlpm.TextCell,1,FIND(" ",_xlpm.TextCell)-1),_xlpm.TextCell),_xlpm.TextCell),_xlpm.TextCell),""))</f>
        <v/>
      </c>
      <c r="X6553" s="60" t="str">
        <f>IF(A6553&lt;&gt;"",IFERROR(IF(FIND(" ",G6553)&gt;=1,MID(G6553,FIND(" ",G6553)+1,LEN(G6553)),""),""),"")</f>
        <v/>
      </c>
      <c r="AC6553" s="51">
        <f>IFERROR(VALUE(MID($C6553,1,2)),0)</f>
        <v>0</v>
      </c>
      <c r="AD6553" s="44">
        <f>IFERROR(VALUE(MID($C6553,4,3)),0)</f>
        <v>0</v>
      </c>
      <c r="AE6553" s="51">
        <f>VALUE(RIGHT("00"&amp;AC6553,2)&amp;RIGHT("000"&amp;AD6553,3))</f>
        <v>0</v>
      </c>
    </row>
    <row r="6554" spans="1:31">
      <c r="A6554" s="60" t="str">
        <f>IF(G6554&amp;Q6554&lt;&gt;"",W6554&amp;Q6554,"")</f>
        <v/>
      </c>
      <c r="B6554" s="85" t="str">
        <f>IF(C6554&lt;&gt;"",LEFT(C6554,9),"")</f>
        <v/>
      </c>
      <c r="V6554" s="60" t="str">
        <f>W6554&amp;H6554</f>
        <v/>
      </c>
      <c r="W6554" s="60" t="str">
        <f>_xlfn.LET(_xlpm.TextCell,TEXT(G6554,"###"),IF(_xlpm.TextCell&lt;&gt;"",IF(StyleSpaceSplit,IFERROR(IF(FIND(" ",_xlpm.TextCell)&gt;=1,MID(_xlpm.TextCell,1,FIND(" ",_xlpm.TextCell)-1),_xlpm.TextCell),_xlpm.TextCell),_xlpm.TextCell),""))</f>
        <v/>
      </c>
      <c r="X6554" s="60" t="str">
        <f>IF(A6554&lt;&gt;"",IFERROR(IF(FIND(" ",G6554)&gt;=1,MID(G6554,FIND(" ",G6554)+1,LEN(G6554)),""),""),"")</f>
        <v/>
      </c>
      <c r="AC6554" s="51">
        <f>IFERROR(VALUE(MID($C6554,1,2)),0)</f>
        <v>0</v>
      </c>
      <c r="AD6554" s="44">
        <f>IFERROR(VALUE(MID($C6554,4,3)),0)</f>
        <v>0</v>
      </c>
      <c r="AE6554" s="51">
        <f>VALUE(RIGHT("00"&amp;AC6554,2)&amp;RIGHT("000"&amp;AD6554,3))</f>
        <v>0</v>
      </c>
    </row>
    <row r="6555" spans="1:31">
      <c r="A6555" s="60" t="str">
        <f>IF(G6555&amp;Q6555&lt;&gt;"",W6555&amp;Q6555,"")</f>
        <v/>
      </c>
      <c r="B6555" s="85" t="str">
        <f>IF(C6555&lt;&gt;"",LEFT(C6555,9),"")</f>
        <v/>
      </c>
      <c r="V6555" s="60" t="str">
        <f>W6555&amp;H6555</f>
        <v/>
      </c>
      <c r="W6555" s="60" t="str">
        <f>_xlfn.LET(_xlpm.TextCell,TEXT(G6555,"###"),IF(_xlpm.TextCell&lt;&gt;"",IF(StyleSpaceSplit,IFERROR(IF(FIND(" ",_xlpm.TextCell)&gt;=1,MID(_xlpm.TextCell,1,FIND(" ",_xlpm.TextCell)-1),_xlpm.TextCell),_xlpm.TextCell),_xlpm.TextCell),""))</f>
        <v/>
      </c>
      <c r="X6555" s="60" t="str">
        <f>IF(A6555&lt;&gt;"",IFERROR(IF(FIND(" ",G6555)&gt;=1,MID(G6555,FIND(" ",G6555)+1,LEN(G6555)),""),""),"")</f>
        <v/>
      </c>
      <c r="AC6555" s="51">
        <f>IFERROR(VALUE(MID($C6555,1,2)),0)</f>
        <v>0</v>
      </c>
      <c r="AD6555" s="44">
        <f>IFERROR(VALUE(MID($C6555,4,3)),0)</f>
        <v>0</v>
      </c>
      <c r="AE6555" s="51">
        <f>VALUE(RIGHT("00"&amp;AC6555,2)&amp;RIGHT("000"&amp;AD6555,3))</f>
        <v>0</v>
      </c>
    </row>
    <row r="6556" spans="1:31">
      <c r="A6556" s="60" t="str">
        <f>IF(G6556&amp;Q6556&lt;&gt;"",W6556&amp;Q6556,"")</f>
        <v/>
      </c>
      <c r="B6556" s="85" t="str">
        <f>IF(C6556&lt;&gt;"",LEFT(C6556,9),"")</f>
        <v/>
      </c>
      <c r="V6556" s="60" t="str">
        <f>W6556&amp;H6556</f>
        <v/>
      </c>
      <c r="W6556" s="60" t="str">
        <f>_xlfn.LET(_xlpm.TextCell,TEXT(G6556,"###"),IF(_xlpm.TextCell&lt;&gt;"",IF(StyleSpaceSplit,IFERROR(IF(FIND(" ",_xlpm.TextCell)&gt;=1,MID(_xlpm.TextCell,1,FIND(" ",_xlpm.TextCell)-1),_xlpm.TextCell),_xlpm.TextCell),_xlpm.TextCell),""))</f>
        <v/>
      </c>
      <c r="X6556" s="60" t="str">
        <f>IF(A6556&lt;&gt;"",IFERROR(IF(FIND(" ",G6556)&gt;=1,MID(G6556,FIND(" ",G6556)+1,LEN(G6556)),""),""),"")</f>
        <v/>
      </c>
      <c r="AC6556" s="51">
        <f>IFERROR(VALUE(MID($C6556,1,2)),0)</f>
        <v>0</v>
      </c>
      <c r="AD6556" s="44">
        <f>IFERROR(VALUE(MID($C6556,4,3)),0)</f>
        <v>0</v>
      </c>
      <c r="AE6556" s="51">
        <f>VALUE(RIGHT("00"&amp;AC6556,2)&amp;RIGHT("000"&amp;AD6556,3))</f>
        <v>0</v>
      </c>
    </row>
    <row r="6557" spans="1:31">
      <c r="A6557" s="60" t="str">
        <f>IF(G6557&amp;Q6557&lt;&gt;"",W6557&amp;Q6557,"")</f>
        <v/>
      </c>
      <c r="B6557" s="85" t="str">
        <f>IF(C6557&lt;&gt;"",LEFT(C6557,9),"")</f>
        <v/>
      </c>
      <c r="V6557" s="60" t="str">
        <f>W6557&amp;H6557</f>
        <v/>
      </c>
      <c r="W6557" s="60" t="str">
        <f>_xlfn.LET(_xlpm.TextCell,TEXT(G6557,"###"),IF(_xlpm.TextCell&lt;&gt;"",IF(StyleSpaceSplit,IFERROR(IF(FIND(" ",_xlpm.TextCell)&gt;=1,MID(_xlpm.TextCell,1,FIND(" ",_xlpm.TextCell)-1),_xlpm.TextCell),_xlpm.TextCell),_xlpm.TextCell),""))</f>
        <v/>
      </c>
      <c r="X6557" s="60" t="str">
        <f>IF(A6557&lt;&gt;"",IFERROR(IF(FIND(" ",G6557)&gt;=1,MID(G6557,FIND(" ",G6557)+1,LEN(G6557)),""),""),"")</f>
        <v/>
      </c>
      <c r="AC6557" s="51">
        <f>IFERROR(VALUE(MID($C6557,1,2)),0)</f>
        <v>0</v>
      </c>
      <c r="AD6557" s="44">
        <f>IFERROR(VALUE(MID($C6557,4,3)),0)</f>
        <v>0</v>
      </c>
      <c r="AE6557" s="51">
        <f>VALUE(RIGHT("00"&amp;AC6557,2)&amp;RIGHT("000"&amp;AD6557,3))</f>
        <v>0</v>
      </c>
    </row>
    <row r="6558" spans="1:31">
      <c r="A6558" s="60" t="str">
        <f>IF(G6558&amp;Q6558&lt;&gt;"",W6558&amp;Q6558,"")</f>
        <v/>
      </c>
      <c r="B6558" s="85" t="str">
        <f>IF(C6558&lt;&gt;"",LEFT(C6558,9),"")</f>
        <v/>
      </c>
      <c r="V6558" s="60" t="str">
        <f>W6558&amp;H6558</f>
        <v/>
      </c>
      <c r="W6558" s="60" t="str">
        <f>_xlfn.LET(_xlpm.TextCell,TEXT(G6558,"###"),IF(_xlpm.TextCell&lt;&gt;"",IF(StyleSpaceSplit,IFERROR(IF(FIND(" ",_xlpm.TextCell)&gt;=1,MID(_xlpm.TextCell,1,FIND(" ",_xlpm.TextCell)-1),_xlpm.TextCell),_xlpm.TextCell),_xlpm.TextCell),""))</f>
        <v/>
      </c>
      <c r="X6558" s="60" t="str">
        <f>IF(A6558&lt;&gt;"",IFERROR(IF(FIND(" ",G6558)&gt;=1,MID(G6558,FIND(" ",G6558)+1,LEN(G6558)),""),""),"")</f>
        <v/>
      </c>
      <c r="AC6558" s="51">
        <f>IFERROR(VALUE(MID($C6558,1,2)),0)</f>
        <v>0</v>
      </c>
      <c r="AD6558" s="44">
        <f>IFERROR(VALUE(MID($C6558,4,3)),0)</f>
        <v>0</v>
      </c>
      <c r="AE6558" s="51">
        <f>VALUE(RIGHT("00"&amp;AC6558,2)&amp;RIGHT("000"&amp;AD6558,3))</f>
        <v>0</v>
      </c>
    </row>
    <row r="6559" spans="1:31">
      <c r="A6559" s="60" t="str">
        <f>IF(G6559&amp;Q6559&lt;&gt;"",W6559&amp;Q6559,"")</f>
        <v/>
      </c>
      <c r="B6559" s="85" t="str">
        <f>IF(C6559&lt;&gt;"",LEFT(C6559,9),"")</f>
        <v/>
      </c>
      <c r="V6559" s="60" t="str">
        <f>W6559&amp;H6559</f>
        <v/>
      </c>
      <c r="W6559" s="60" t="str">
        <f>_xlfn.LET(_xlpm.TextCell,TEXT(G6559,"###"),IF(_xlpm.TextCell&lt;&gt;"",IF(StyleSpaceSplit,IFERROR(IF(FIND(" ",_xlpm.TextCell)&gt;=1,MID(_xlpm.TextCell,1,FIND(" ",_xlpm.TextCell)-1),_xlpm.TextCell),_xlpm.TextCell),_xlpm.TextCell),""))</f>
        <v/>
      </c>
      <c r="X6559" s="60" t="str">
        <f>IF(A6559&lt;&gt;"",IFERROR(IF(FIND(" ",G6559)&gt;=1,MID(G6559,FIND(" ",G6559)+1,LEN(G6559)),""),""),"")</f>
        <v/>
      </c>
      <c r="AC6559" s="51">
        <f>IFERROR(VALUE(MID($C6559,1,2)),0)</f>
        <v>0</v>
      </c>
      <c r="AD6559" s="44">
        <f>IFERROR(VALUE(MID($C6559,4,3)),0)</f>
        <v>0</v>
      </c>
      <c r="AE6559" s="51">
        <f>VALUE(RIGHT("00"&amp;AC6559,2)&amp;RIGHT("000"&amp;AD6559,3))</f>
        <v>0</v>
      </c>
    </row>
    <row r="6560" spans="1:31">
      <c r="A6560" s="60" t="str">
        <f>IF(G6560&amp;Q6560&lt;&gt;"",W6560&amp;Q6560,"")</f>
        <v/>
      </c>
      <c r="B6560" s="85" t="str">
        <f>IF(C6560&lt;&gt;"",LEFT(C6560,9),"")</f>
        <v/>
      </c>
      <c r="V6560" s="60" t="str">
        <f>W6560&amp;H6560</f>
        <v/>
      </c>
      <c r="W6560" s="60" t="str">
        <f>_xlfn.LET(_xlpm.TextCell,TEXT(G6560,"###"),IF(_xlpm.TextCell&lt;&gt;"",IF(StyleSpaceSplit,IFERROR(IF(FIND(" ",_xlpm.TextCell)&gt;=1,MID(_xlpm.TextCell,1,FIND(" ",_xlpm.TextCell)-1),_xlpm.TextCell),_xlpm.TextCell),_xlpm.TextCell),""))</f>
        <v/>
      </c>
      <c r="X6560" s="60" t="str">
        <f>IF(A6560&lt;&gt;"",IFERROR(IF(FIND(" ",G6560)&gt;=1,MID(G6560,FIND(" ",G6560)+1,LEN(G6560)),""),""),"")</f>
        <v/>
      </c>
      <c r="AC6560" s="51">
        <f>IFERROR(VALUE(MID($C6560,1,2)),0)</f>
        <v>0</v>
      </c>
      <c r="AD6560" s="44">
        <f>IFERROR(VALUE(MID($C6560,4,3)),0)</f>
        <v>0</v>
      </c>
      <c r="AE6560" s="51">
        <f>VALUE(RIGHT("00"&amp;AC6560,2)&amp;RIGHT("000"&amp;AD6560,3))</f>
        <v>0</v>
      </c>
    </row>
    <row r="6561" spans="1:31">
      <c r="A6561" s="60" t="str">
        <f>IF(G6561&amp;Q6561&lt;&gt;"",W6561&amp;Q6561,"")</f>
        <v/>
      </c>
      <c r="B6561" s="85" t="str">
        <f>IF(C6561&lt;&gt;"",LEFT(C6561,9),"")</f>
        <v/>
      </c>
      <c r="V6561" s="60" t="str">
        <f>W6561&amp;H6561</f>
        <v/>
      </c>
      <c r="W6561" s="60" t="str">
        <f>_xlfn.LET(_xlpm.TextCell,TEXT(G6561,"###"),IF(_xlpm.TextCell&lt;&gt;"",IF(StyleSpaceSplit,IFERROR(IF(FIND(" ",_xlpm.TextCell)&gt;=1,MID(_xlpm.TextCell,1,FIND(" ",_xlpm.TextCell)-1),_xlpm.TextCell),_xlpm.TextCell),_xlpm.TextCell),""))</f>
        <v/>
      </c>
      <c r="X6561" s="60" t="str">
        <f>IF(A6561&lt;&gt;"",IFERROR(IF(FIND(" ",G6561)&gt;=1,MID(G6561,FIND(" ",G6561)+1,LEN(G6561)),""),""),"")</f>
        <v/>
      </c>
      <c r="AC6561" s="51">
        <f>IFERROR(VALUE(MID($C6561,1,2)),0)</f>
        <v>0</v>
      </c>
      <c r="AD6561" s="44">
        <f>IFERROR(VALUE(MID($C6561,4,3)),0)</f>
        <v>0</v>
      </c>
      <c r="AE6561" s="51">
        <f>VALUE(RIGHT("00"&amp;AC6561,2)&amp;RIGHT("000"&amp;AD6561,3))</f>
        <v>0</v>
      </c>
    </row>
    <row r="6562" spans="1:31">
      <c r="A6562" s="60" t="str">
        <f>IF(G6562&amp;Q6562&lt;&gt;"",W6562&amp;Q6562,"")</f>
        <v/>
      </c>
      <c r="B6562" s="85" t="str">
        <f>IF(C6562&lt;&gt;"",LEFT(C6562,9),"")</f>
        <v/>
      </c>
      <c r="V6562" s="60" t="str">
        <f>W6562&amp;H6562</f>
        <v/>
      </c>
      <c r="W6562" s="60" t="str">
        <f>_xlfn.LET(_xlpm.TextCell,TEXT(G6562,"###"),IF(_xlpm.TextCell&lt;&gt;"",IF(StyleSpaceSplit,IFERROR(IF(FIND(" ",_xlpm.TextCell)&gt;=1,MID(_xlpm.TextCell,1,FIND(" ",_xlpm.TextCell)-1),_xlpm.TextCell),_xlpm.TextCell),_xlpm.TextCell),""))</f>
        <v/>
      </c>
      <c r="X6562" s="60" t="str">
        <f>IF(A6562&lt;&gt;"",IFERROR(IF(FIND(" ",G6562)&gt;=1,MID(G6562,FIND(" ",G6562)+1,LEN(G6562)),""),""),"")</f>
        <v/>
      </c>
      <c r="AC6562" s="51">
        <f>IFERROR(VALUE(MID($C6562,1,2)),0)</f>
        <v>0</v>
      </c>
      <c r="AD6562" s="44">
        <f>IFERROR(VALUE(MID($C6562,4,3)),0)</f>
        <v>0</v>
      </c>
      <c r="AE6562" s="51">
        <f>VALUE(RIGHT("00"&amp;AC6562,2)&amp;RIGHT("000"&amp;AD6562,3))</f>
        <v>0</v>
      </c>
    </row>
    <row r="6563" spans="1:31">
      <c r="A6563" s="60" t="str">
        <f>IF(G6563&amp;Q6563&lt;&gt;"",W6563&amp;Q6563,"")</f>
        <v/>
      </c>
      <c r="B6563" s="85" t="str">
        <f>IF(C6563&lt;&gt;"",LEFT(C6563,9),"")</f>
        <v/>
      </c>
      <c r="V6563" s="60" t="str">
        <f>W6563&amp;H6563</f>
        <v/>
      </c>
      <c r="W6563" s="60" t="str">
        <f>_xlfn.LET(_xlpm.TextCell,TEXT(G6563,"###"),IF(_xlpm.TextCell&lt;&gt;"",IF(StyleSpaceSplit,IFERROR(IF(FIND(" ",_xlpm.TextCell)&gt;=1,MID(_xlpm.TextCell,1,FIND(" ",_xlpm.TextCell)-1),_xlpm.TextCell),_xlpm.TextCell),_xlpm.TextCell),""))</f>
        <v/>
      </c>
      <c r="X6563" s="60" t="str">
        <f>IF(A6563&lt;&gt;"",IFERROR(IF(FIND(" ",G6563)&gt;=1,MID(G6563,FIND(" ",G6563)+1,LEN(G6563)),""),""),"")</f>
        <v/>
      </c>
      <c r="AC6563" s="51">
        <f>IFERROR(VALUE(MID($C6563,1,2)),0)</f>
        <v>0</v>
      </c>
      <c r="AD6563" s="44">
        <f>IFERROR(VALUE(MID($C6563,4,3)),0)</f>
        <v>0</v>
      </c>
      <c r="AE6563" s="51">
        <f>VALUE(RIGHT("00"&amp;AC6563,2)&amp;RIGHT("000"&amp;AD6563,3))</f>
        <v>0</v>
      </c>
    </row>
    <row r="6564" spans="1:31">
      <c r="A6564" s="60" t="str">
        <f>IF(G6564&amp;Q6564&lt;&gt;"",W6564&amp;Q6564,"")</f>
        <v/>
      </c>
      <c r="B6564" s="85" t="str">
        <f>IF(C6564&lt;&gt;"",LEFT(C6564,9),"")</f>
        <v/>
      </c>
      <c r="V6564" s="60" t="str">
        <f>W6564&amp;H6564</f>
        <v/>
      </c>
      <c r="W6564" s="60" t="str">
        <f>_xlfn.LET(_xlpm.TextCell,TEXT(G6564,"###"),IF(_xlpm.TextCell&lt;&gt;"",IF(StyleSpaceSplit,IFERROR(IF(FIND(" ",_xlpm.TextCell)&gt;=1,MID(_xlpm.TextCell,1,FIND(" ",_xlpm.TextCell)-1),_xlpm.TextCell),_xlpm.TextCell),_xlpm.TextCell),""))</f>
        <v/>
      </c>
      <c r="X6564" s="60" t="str">
        <f>IF(A6564&lt;&gt;"",IFERROR(IF(FIND(" ",G6564)&gt;=1,MID(G6564,FIND(" ",G6564)+1,LEN(G6564)),""),""),"")</f>
        <v/>
      </c>
      <c r="AC6564" s="51">
        <f>IFERROR(VALUE(MID($C6564,1,2)),0)</f>
        <v>0</v>
      </c>
      <c r="AD6564" s="44">
        <f>IFERROR(VALUE(MID($C6564,4,3)),0)</f>
        <v>0</v>
      </c>
      <c r="AE6564" s="51">
        <f>VALUE(RIGHT("00"&amp;AC6564,2)&amp;RIGHT("000"&amp;AD6564,3))</f>
        <v>0</v>
      </c>
    </row>
    <row r="6565" spans="1:31">
      <c r="A6565" s="60" t="str">
        <f>IF(G6565&amp;Q6565&lt;&gt;"",W6565&amp;Q6565,"")</f>
        <v/>
      </c>
      <c r="B6565" s="85" t="str">
        <f>IF(C6565&lt;&gt;"",LEFT(C6565,9),"")</f>
        <v/>
      </c>
      <c r="V6565" s="60" t="str">
        <f>W6565&amp;H6565</f>
        <v/>
      </c>
      <c r="W6565" s="60" t="str">
        <f>_xlfn.LET(_xlpm.TextCell,TEXT(G6565,"###"),IF(_xlpm.TextCell&lt;&gt;"",IF(StyleSpaceSplit,IFERROR(IF(FIND(" ",_xlpm.TextCell)&gt;=1,MID(_xlpm.TextCell,1,FIND(" ",_xlpm.TextCell)-1),_xlpm.TextCell),_xlpm.TextCell),_xlpm.TextCell),""))</f>
        <v/>
      </c>
      <c r="X6565" s="60" t="str">
        <f>IF(A6565&lt;&gt;"",IFERROR(IF(FIND(" ",G6565)&gt;=1,MID(G6565,FIND(" ",G6565)+1,LEN(G6565)),""),""),"")</f>
        <v/>
      </c>
      <c r="AC6565" s="51">
        <f>IFERROR(VALUE(MID($C6565,1,2)),0)</f>
        <v>0</v>
      </c>
      <c r="AD6565" s="44">
        <f>IFERROR(VALUE(MID($C6565,4,3)),0)</f>
        <v>0</v>
      </c>
      <c r="AE6565" s="51">
        <f>VALUE(RIGHT("00"&amp;AC6565,2)&amp;RIGHT("000"&amp;AD6565,3))</f>
        <v>0</v>
      </c>
    </row>
    <row r="6566" spans="1:31">
      <c r="A6566" s="60" t="str">
        <f>IF(G6566&amp;Q6566&lt;&gt;"",W6566&amp;Q6566,"")</f>
        <v/>
      </c>
      <c r="B6566" s="85" t="str">
        <f>IF(C6566&lt;&gt;"",LEFT(C6566,9),"")</f>
        <v/>
      </c>
      <c r="V6566" s="60" t="str">
        <f>W6566&amp;H6566</f>
        <v/>
      </c>
      <c r="W6566" s="60" t="str">
        <f>_xlfn.LET(_xlpm.TextCell,TEXT(G6566,"###"),IF(_xlpm.TextCell&lt;&gt;"",IF(StyleSpaceSplit,IFERROR(IF(FIND(" ",_xlpm.TextCell)&gt;=1,MID(_xlpm.TextCell,1,FIND(" ",_xlpm.TextCell)-1),_xlpm.TextCell),_xlpm.TextCell),_xlpm.TextCell),""))</f>
        <v/>
      </c>
      <c r="X6566" s="60" t="str">
        <f>IF(A6566&lt;&gt;"",IFERROR(IF(FIND(" ",G6566)&gt;=1,MID(G6566,FIND(" ",G6566)+1,LEN(G6566)),""),""),"")</f>
        <v/>
      </c>
      <c r="AC6566" s="51">
        <f>IFERROR(VALUE(MID($C6566,1,2)),0)</f>
        <v>0</v>
      </c>
      <c r="AD6566" s="44">
        <f>IFERROR(VALUE(MID($C6566,4,3)),0)</f>
        <v>0</v>
      </c>
      <c r="AE6566" s="51">
        <f>VALUE(RIGHT("00"&amp;AC6566,2)&amp;RIGHT("000"&amp;AD6566,3))</f>
        <v>0</v>
      </c>
    </row>
    <row r="6567" spans="1:31">
      <c r="A6567" s="60" t="str">
        <f>IF(G6567&amp;Q6567&lt;&gt;"",W6567&amp;Q6567,"")</f>
        <v/>
      </c>
      <c r="B6567" s="85" t="str">
        <f>IF(C6567&lt;&gt;"",LEFT(C6567,9),"")</f>
        <v/>
      </c>
      <c r="V6567" s="60" t="str">
        <f>W6567&amp;H6567</f>
        <v/>
      </c>
      <c r="W6567" s="60" t="str">
        <f>_xlfn.LET(_xlpm.TextCell,TEXT(G6567,"###"),IF(_xlpm.TextCell&lt;&gt;"",IF(StyleSpaceSplit,IFERROR(IF(FIND(" ",_xlpm.TextCell)&gt;=1,MID(_xlpm.TextCell,1,FIND(" ",_xlpm.TextCell)-1),_xlpm.TextCell),_xlpm.TextCell),_xlpm.TextCell),""))</f>
        <v/>
      </c>
      <c r="X6567" s="60" t="str">
        <f>IF(A6567&lt;&gt;"",IFERROR(IF(FIND(" ",G6567)&gt;=1,MID(G6567,FIND(" ",G6567)+1,LEN(G6567)),""),""),"")</f>
        <v/>
      </c>
      <c r="AC6567" s="51">
        <f>IFERROR(VALUE(MID($C6567,1,2)),0)</f>
        <v>0</v>
      </c>
      <c r="AD6567" s="44">
        <f>IFERROR(VALUE(MID($C6567,4,3)),0)</f>
        <v>0</v>
      </c>
      <c r="AE6567" s="51">
        <f>VALUE(RIGHT("00"&amp;AC6567,2)&amp;RIGHT("000"&amp;AD6567,3))</f>
        <v>0</v>
      </c>
    </row>
    <row r="6568" spans="1:31">
      <c r="A6568" s="60" t="str">
        <f>IF(G6568&amp;Q6568&lt;&gt;"",W6568&amp;Q6568,"")</f>
        <v/>
      </c>
      <c r="B6568" s="85" t="str">
        <f>IF(C6568&lt;&gt;"",LEFT(C6568,9),"")</f>
        <v/>
      </c>
      <c r="V6568" s="60" t="str">
        <f>W6568&amp;H6568</f>
        <v/>
      </c>
      <c r="W6568" s="60" t="str">
        <f>_xlfn.LET(_xlpm.TextCell,TEXT(G6568,"###"),IF(_xlpm.TextCell&lt;&gt;"",IF(StyleSpaceSplit,IFERROR(IF(FIND(" ",_xlpm.TextCell)&gt;=1,MID(_xlpm.TextCell,1,FIND(" ",_xlpm.TextCell)-1),_xlpm.TextCell),_xlpm.TextCell),_xlpm.TextCell),""))</f>
        <v/>
      </c>
      <c r="X6568" s="60" t="str">
        <f>IF(A6568&lt;&gt;"",IFERROR(IF(FIND(" ",G6568)&gt;=1,MID(G6568,FIND(" ",G6568)+1,LEN(G6568)),""),""),"")</f>
        <v/>
      </c>
      <c r="AC6568" s="51">
        <f>IFERROR(VALUE(MID($C6568,1,2)),0)</f>
        <v>0</v>
      </c>
      <c r="AD6568" s="44">
        <f>IFERROR(VALUE(MID($C6568,4,3)),0)</f>
        <v>0</v>
      </c>
      <c r="AE6568" s="51">
        <f>VALUE(RIGHT("00"&amp;AC6568,2)&amp;RIGHT("000"&amp;AD6568,3))</f>
        <v>0</v>
      </c>
    </row>
    <row r="6569" spans="1:31">
      <c r="A6569" s="60" t="str">
        <f>IF(G6569&amp;Q6569&lt;&gt;"",W6569&amp;Q6569,"")</f>
        <v/>
      </c>
      <c r="B6569" s="85" t="str">
        <f>IF(C6569&lt;&gt;"",LEFT(C6569,9),"")</f>
        <v/>
      </c>
      <c r="V6569" s="60" t="str">
        <f>W6569&amp;H6569</f>
        <v/>
      </c>
      <c r="W6569" s="60" t="str">
        <f>_xlfn.LET(_xlpm.TextCell,TEXT(G6569,"###"),IF(_xlpm.TextCell&lt;&gt;"",IF(StyleSpaceSplit,IFERROR(IF(FIND(" ",_xlpm.TextCell)&gt;=1,MID(_xlpm.TextCell,1,FIND(" ",_xlpm.TextCell)-1),_xlpm.TextCell),_xlpm.TextCell),_xlpm.TextCell),""))</f>
        <v/>
      </c>
      <c r="X6569" s="60" t="str">
        <f>IF(A6569&lt;&gt;"",IFERROR(IF(FIND(" ",G6569)&gt;=1,MID(G6569,FIND(" ",G6569)+1,LEN(G6569)),""),""),"")</f>
        <v/>
      </c>
      <c r="AC6569" s="51">
        <f>IFERROR(VALUE(MID($C6569,1,2)),0)</f>
        <v>0</v>
      </c>
      <c r="AD6569" s="44">
        <f>IFERROR(VALUE(MID($C6569,4,3)),0)</f>
        <v>0</v>
      </c>
      <c r="AE6569" s="51">
        <f>VALUE(RIGHT("00"&amp;AC6569,2)&amp;RIGHT("000"&amp;AD6569,3))</f>
        <v>0</v>
      </c>
    </row>
    <row r="6570" spans="1:31">
      <c r="A6570" s="60" t="str">
        <f>IF(G6570&amp;Q6570&lt;&gt;"",W6570&amp;Q6570,"")</f>
        <v/>
      </c>
      <c r="B6570" s="85" t="str">
        <f>IF(C6570&lt;&gt;"",LEFT(C6570,9),"")</f>
        <v/>
      </c>
      <c r="V6570" s="60" t="str">
        <f>W6570&amp;H6570</f>
        <v/>
      </c>
      <c r="W6570" s="60" t="str">
        <f>_xlfn.LET(_xlpm.TextCell,TEXT(G6570,"###"),IF(_xlpm.TextCell&lt;&gt;"",IF(StyleSpaceSplit,IFERROR(IF(FIND(" ",_xlpm.TextCell)&gt;=1,MID(_xlpm.TextCell,1,FIND(" ",_xlpm.TextCell)-1),_xlpm.TextCell),_xlpm.TextCell),_xlpm.TextCell),""))</f>
        <v/>
      </c>
      <c r="X6570" s="60" t="str">
        <f>IF(A6570&lt;&gt;"",IFERROR(IF(FIND(" ",G6570)&gt;=1,MID(G6570,FIND(" ",G6570)+1,LEN(G6570)),""),""),"")</f>
        <v/>
      </c>
      <c r="AC6570" s="51">
        <f>IFERROR(VALUE(MID($C6570,1,2)),0)</f>
        <v>0</v>
      </c>
      <c r="AD6570" s="44">
        <f>IFERROR(VALUE(MID($C6570,4,3)),0)</f>
        <v>0</v>
      </c>
      <c r="AE6570" s="51">
        <f>VALUE(RIGHT("00"&amp;AC6570,2)&amp;RIGHT("000"&amp;AD6570,3))</f>
        <v>0</v>
      </c>
    </row>
    <row r="6571" spans="1:31">
      <c r="A6571" s="60" t="str">
        <f>IF(G6571&amp;Q6571&lt;&gt;"",W6571&amp;Q6571,"")</f>
        <v/>
      </c>
      <c r="B6571" s="85" t="str">
        <f>IF(C6571&lt;&gt;"",LEFT(C6571,9),"")</f>
        <v/>
      </c>
      <c r="V6571" s="60" t="str">
        <f>W6571&amp;H6571</f>
        <v/>
      </c>
      <c r="W6571" s="60" t="str">
        <f>_xlfn.LET(_xlpm.TextCell,TEXT(G6571,"###"),IF(_xlpm.TextCell&lt;&gt;"",IF(StyleSpaceSplit,IFERROR(IF(FIND(" ",_xlpm.TextCell)&gt;=1,MID(_xlpm.TextCell,1,FIND(" ",_xlpm.TextCell)-1),_xlpm.TextCell),_xlpm.TextCell),_xlpm.TextCell),""))</f>
        <v/>
      </c>
      <c r="X6571" s="60" t="str">
        <f>IF(A6571&lt;&gt;"",IFERROR(IF(FIND(" ",G6571)&gt;=1,MID(G6571,FIND(" ",G6571)+1,LEN(G6571)),""),""),"")</f>
        <v/>
      </c>
      <c r="AC6571" s="51">
        <f>IFERROR(VALUE(MID($C6571,1,2)),0)</f>
        <v>0</v>
      </c>
      <c r="AD6571" s="44">
        <f>IFERROR(VALUE(MID($C6571,4,3)),0)</f>
        <v>0</v>
      </c>
      <c r="AE6571" s="51">
        <f>VALUE(RIGHT("00"&amp;AC6571,2)&amp;RIGHT("000"&amp;AD6571,3))</f>
        <v>0</v>
      </c>
    </row>
    <row r="6572" spans="1:31">
      <c r="A6572" s="60" t="str">
        <f>IF(G6572&amp;Q6572&lt;&gt;"",W6572&amp;Q6572,"")</f>
        <v/>
      </c>
      <c r="B6572" s="85" t="str">
        <f>IF(C6572&lt;&gt;"",LEFT(C6572,9),"")</f>
        <v/>
      </c>
      <c r="V6572" s="60" t="str">
        <f>W6572&amp;H6572</f>
        <v/>
      </c>
      <c r="W6572" s="60" t="str">
        <f>_xlfn.LET(_xlpm.TextCell,TEXT(G6572,"###"),IF(_xlpm.TextCell&lt;&gt;"",IF(StyleSpaceSplit,IFERROR(IF(FIND(" ",_xlpm.TextCell)&gt;=1,MID(_xlpm.TextCell,1,FIND(" ",_xlpm.TextCell)-1),_xlpm.TextCell),_xlpm.TextCell),_xlpm.TextCell),""))</f>
        <v/>
      </c>
      <c r="X6572" s="60" t="str">
        <f>IF(A6572&lt;&gt;"",IFERROR(IF(FIND(" ",G6572)&gt;=1,MID(G6572,FIND(" ",G6572)+1,LEN(G6572)),""),""),"")</f>
        <v/>
      </c>
      <c r="AC6572" s="51">
        <f>IFERROR(VALUE(MID($C6572,1,2)),0)</f>
        <v>0</v>
      </c>
      <c r="AD6572" s="44">
        <f>IFERROR(VALUE(MID($C6572,4,3)),0)</f>
        <v>0</v>
      </c>
      <c r="AE6572" s="51">
        <f>VALUE(RIGHT("00"&amp;AC6572,2)&amp;RIGHT("000"&amp;AD6572,3))</f>
        <v>0</v>
      </c>
    </row>
    <row r="6573" spans="1:31">
      <c r="A6573" s="60" t="str">
        <f>IF(G6573&amp;Q6573&lt;&gt;"",W6573&amp;Q6573,"")</f>
        <v/>
      </c>
      <c r="B6573" s="85" t="str">
        <f>IF(C6573&lt;&gt;"",LEFT(C6573,9),"")</f>
        <v/>
      </c>
      <c r="V6573" s="60" t="str">
        <f>W6573&amp;H6573</f>
        <v/>
      </c>
      <c r="W6573" s="60" t="str">
        <f>_xlfn.LET(_xlpm.TextCell,TEXT(G6573,"###"),IF(_xlpm.TextCell&lt;&gt;"",IF(StyleSpaceSplit,IFERROR(IF(FIND(" ",_xlpm.TextCell)&gt;=1,MID(_xlpm.TextCell,1,FIND(" ",_xlpm.TextCell)-1),_xlpm.TextCell),_xlpm.TextCell),_xlpm.TextCell),""))</f>
        <v/>
      </c>
      <c r="X6573" s="60" t="str">
        <f>IF(A6573&lt;&gt;"",IFERROR(IF(FIND(" ",G6573)&gt;=1,MID(G6573,FIND(" ",G6573)+1,LEN(G6573)),""),""),"")</f>
        <v/>
      </c>
      <c r="AC6573" s="51">
        <f>IFERROR(VALUE(MID($C6573,1,2)),0)</f>
        <v>0</v>
      </c>
      <c r="AD6573" s="44">
        <f>IFERROR(VALUE(MID($C6573,4,3)),0)</f>
        <v>0</v>
      </c>
      <c r="AE6573" s="51">
        <f>VALUE(RIGHT("00"&amp;AC6573,2)&amp;RIGHT("000"&amp;AD6573,3))</f>
        <v>0</v>
      </c>
    </row>
    <row r="6574" spans="1:31">
      <c r="A6574" s="60" t="str">
        <f>IF(G6574&amp;Q6574&lt;&gt;"",W6574&amp;Q6574,"")</f>
        <v/>
      </c>
      <c r="B6574" s="85" t="str">
        <f>IF(C6574&lt;&gt;"",LEFT(C6574,9),"")</f>
        <v/>
      </c>
      <c r="V6574" s="60" t="str">
        <f>W6574&amp;H6574</f>
        <v/>
      </c>
      <c r="W6574" s="60" t="str">
        <f>_xlfn.LET(_xlpm.TextCell,TEXT(G6574,"###"),IF(_xlpm.TextCell&lt;&gt;"",IF(StyleSpaceSplit,IFERROR(IF(FIND(" ",_xlpm.TextCell)&gt;=1,MID(_xlpm.TextCell,1,FIND(" ",_xlpm.TextCell)-1),_xlpm.TextCell),_xlpm.TextCell),_xlpm.TextCell),""))</f>
        <v/>
      </c>
      <c r="X6574" s="60" t="str">
        <f>IF(A6574&lt;&gt;"",IFERROR(IF(FIND(" ",G6574)&gt;=1,MID(G6574,FIND(" ",G6574)+1,LEN(G6574)),""),""),"")</f>
        <v/>
      </c>
      <c r="AC6574" s="51">
        <f>IFERROR(VALUE(MID($C6574,1,2)),0)</f>
        <v>0</v>
      </c>
      <c r="AD6574" s="44">
        <f>IFERROR(VALUE(MID($C6574,4,3)),0)</f>
        <v>0</v>
      </c>
      <c r="AE6574" s="51">
        <f>VALUE(RIGHT("00"&amp;AC6574,2)&amp;RIGHT("000"&amp;AD6574,3))</f>
        <v>0</v>
      </c>
    </row>
    <row r="6575" spans="1:31">
      <c r="A6575" s="60" t="str">
        <f>IF(G6575&amp;Q6575&lt;&gt;"",W6575&amp;Q6575,"")</f>
        <v/>
      </c>
      <c r="B6575" s="85" t="str">
        <f>IF(C6575&lt;&gt;"",LEFT(C6575,9),"")</f>
        <v/>
      </c>
      <c r="V6575" s="60" t="str">
        <f>W6575&amp;H6575</f>
        <v/>
      </c>
      <c r="W6575" s="60" t="str">
        <f>_xlfn.LET(_xlpm.TextCell,TEXT(G6575,"###"),IF(_xlpm.TextCell&lt;&gt;"",IF(StyleSpaceSplit,IFERROR(IF(FIND(" ",_xlpm.TextCell)&gt;=1,MID(_xlpm.TextCell,1,FIND(" ",_xlpm.TextCell)-1),_xlpm.TextCell),_xlpm.TextCell),_xlpm.TextCell),""))</f>
        <v/>
      </c>
      <c r="X6575" s="60" t="str">
        <f>IF(A6575&lt;&gt;"",IFERROR(IF(FIND(" ",G6575)&gt;=1,MID(G6575,FIND(" ",G6575)+1,LEN(G6575)),""),""),"")</f>
        <v/>
      </c>
      <c r="AC6575" s="51">
        <f>IFERROR(VALUE(MID($C6575,1,2)),0)</f>
        <v>0</v>
      </c>
      <c r="AD6575" s="44">
        <f>IFERROR(VALUE(MID($C6575,4,3)),0)</f>
        <v>0</v>
      </c>
      <c r="AE6575" s="51">
        <f>VALUE(RIGHT("00"&amp;AC6575,2)&amp;RIGHT("000"&amp;AD6575,3))</f>
        <v>0</v>
      </c>
    </row>
    <row r="6576" spans="1:31">
      <c r="A6576" s="60" t="str">
        <f>IF(G6576&amp;Q6576&lt;&gt;"",W6576&amp;Q6576,"")</f>
        <v/>
      </c>
      <c r="B6576" s="85" t="str">
        <f>IF(C6576&lt;&gt;"",LEFT(C6576,9),"")</f>
        <v/>
      </c>
      <c r="V6576" s="60" t="str">
        <f>W6576&amp;H6576</f>
        <v/>
      </c>
      <c r="W6576" s="60" t="str">
        <f>_xlfn.LET(_xlpm.TextCell,TEXT(G6576,"###"),IF(_xlpm.TextCell&lt;&gt;"",IF(StyleSpaceSplit,IFERROR(IF(FIND(" ",_xlpm.TextCell)&gt;=1,MID(_xlpm.TextCell,1,FIND(" ",_xlpm.TextCell)-1),_xlpm.TextCell),_xlpm.TextCell),_xlpm.TextCell),""))</f>
        <v/>
      </c>
      <c r="X6576" s="60" t="str">
        <f>IF(A6576&lt;&gt;"",IFERROR(IF(FIND(" ",G6576)&gt;=1,MID(G6576,FIND(" ",G6576)+1,LEN(G6576)),""),""),"")</f>
        <v/>
      </c>
      <c r="AC6576" s="51">
        <f>IFERROR(VALUE(MID($C6576,1,2)),0)</f>
        <v>0</v>
      </c>
      <c r="AD6576" s="44">
        <f>IFERROR(VALUE(MID($C6576,4,3)),0)</f>
        <v>0</v>
      </c>
      <c r="AE6576" s="51">
        <f>VALUE(RIGHT("00"&amp;AC6576,2)&amp;RIGHT("000"&amp;AD6576,3))</f>
        <v>0</v>
      </c>
    </row>
    <row r="6577" spans="1:31">
      <c r="A6577" s="60" t="str">
        <f>IF(G6577&amp;Q6577&lt;&gt;"",W6577&amp;Q6577,"")</f>
        <v/>
      </c>
      <c r="B6577" s="85" t="str">
        <f>IF(C6577&lt;&gt;"",LEFT(C6577,9),"")</f>
        <v/>
      </c>
      <c r="V6577" s="60" t="str">
        <f>W6577&amp;H6577</f>
        <v/>
      </c>
      <c r="W6577" s="60" t="str">
        <f>_xlfn.LET(_xlpm.TextCell,TEXT(G6577,"###"),IF(_xlpm.TextCell&lt;&gt;"",IF(StyleSpaceSplit,IFERROR(IF(FIND(" ",_xlpm.TextCell)&gt;=1,MID(_xlpm.TextCell,1,FIND(" ",_xlpm.TextCell)-1),_xlpm.TextCell),_xlpm.TextCell),_xlpm.TextCell),""))</f>
        <v/>
      </c>
      <c r="X6577" s="60" t="str">
        <f>IF(A6577&lt;&gt;"",IFERROR(IF(FIND(" ",G6577)&gt;=1,MID(G6577,FIND(" ",G6577)+1,LEN(G6577)),""),""),"")</f>
        <v/>
      </c>
      <c r="AC6577" s="51">
        <f>IFERROR(VALUE(MID($C6577,1,2)),0)</f>
        <v>0</v>
      </c>
      <c r="AD6577" s="44">
        <f>IFERROR(VALUE(MID($C6577,4,3)),0)</f>
        <v>0</v>
      </c>
      <c r="AE6577" s="51">
        <f>VALUE(RIGHT("00"&amp;AC6577,2)&amp;RIGHT("000"&amp;AD6577,3))</f>
        <v>0</v>
      </c>
    </row>
    <row r="6578" spans="1:31">
      <c r="A6578" s="60" t="str">
        <f>IF(G6578&amp;Q6578&lt;&gt;"",W6578&amp;Q6578,"")</f>
        <v/>
      </c>
      <c r="B6578" s="85" t="str">
        <f>IF(C6578&lt;&gt;"",LEFT(C6578,9),"")</f>
        <v/>
      </c>
      <c r="V6578" s="60" t="str">
        <f>W6578&amp;H6578</f>
        <v/>
      </c>
      <c r="W6578" s="60" t="str">
        <f>_xlfn.LET(_xlpm.TextCell,TEXT(G6578,"###"),IF(_xlpm.TextCell&lt;&gt;"",IF(StyleSpaceSplit,IFERROR(IF(FIND(" ",_xlpm.TextCell)&gt;=1,MID(_xlpm.TextCell,1,FIND(" ",_xlpm.TextCell)-1),_xlpm.TextCell),_xlpm.TextCell),_xlpm.TextCell),""))</f>
        <v/>
      </c>
      <c r="X6578" s="60" t="str">
        <f>IF(A6578&lt;&gt;"",IFERROR(IF(FIND(" ",G6578)&gt;=1,MID(G6578,FIND(" ",G6578)+1,LEN(G6578)),""),""),"")</f>
        <v/>
      </c>
      <c r="AC6578" s="51">
        <f>IFERROR(VALUE(MID($C6578,1,2)),0)</f>
        <v>0</v>
      </c>
      <c r="AD6578" s="44">
        <f>IFERROR(VALUE(MID($C6578,4,3)),0)</f>
        <v>0</v>
      </c>
      <c r="AE6578" s="51">
        <f>VALUE(RIGHT("00"&amp;AC6578,2)&amp;RIGHT("000"&amp;AD6578,3))</f>
        <v>0</v>
      </c>
    </row>
    <row r="6579" spans="1:31">
      <c r="A6579" s="60" t="str">
        <f>IF(G6579&amp;Q6579&lt;&gt;"",W6579&amp;Q6579,"")</f>
        <v/>
      </c>
      <c r="B6579" s="85" t="str">
        <f>IF(C6579&lt;&gt;"",LEFT(C6579,9),"")</f>
        <v/>
      </c>
      <c r="V6579" s="60" t="str">
        <f>W6579&amp;H6579</f>
        <v/>
      </c>
      <c r="W6579" s="60" t="str">
        <f>_xlfn.LET(_xlpm.TextCell,TEXT(G6579,"###"),IF(_xlpm.TextCell&lt;&gt;"",IF(StyleSpaceSplit,IFERROR(IF(FIND(" ",_xlpm.TextCell)&gt;=1,MID(_xlpm.TextCell,1,FIND(" ",_xlpm.TextCell)-1),_xlpm.TextCell),_xlpm.TextCell),_xlpm.TextCell),""))</f>
        <v/>
      </c>
      <c r="X6579" s="60" t="str">
        <f>IF(A6579&lt;&gt;"",IFERROR(IF(FIND(" ",G6579)&gt;=1,MID(G6579,FIND(" ",G6579)+1,LEN(G6579)),""),""),"")</f>
        <v/>
      </c>
      <c r="AC6579" s="51">
        <f>IFERROR(VALUE(MID($C6579,1,2)),0)</f>
        <v>0</v>
      </c>
      <c r="AD6579" s="44">
        <f>IFERROR(VALUE(MID($C6579,4,3)),0)</f>
        <v>0</v>
      </c>
      <c r="AE6579" s="51">
        <f>VALUE(RIGHT("00"&amp;AC6579,2)&amp;RIGHT("000"&amp;AD6579,3))</f>
        <v>0</v>
      </c>
    </row>
    <row r="6580" spans="1:31">
      <c r="A6580" s="60" t="str">
        <f>IF(G6580&amp;Q6580&lt;&gt;"",W6580&amp;Q6580,"")</f>
        <v/>
      </c>
      <c r="B6580" s="85" t="str">
        <f>IF(C6580&lt;&gt;"",LEFT(C6580,9),"")</f>
        <v/>
      </c>
      <c r="V6580" s="60" t="str">
        <f>W6580&amp;H6580</f>
        <v/>
      </c>
      <c r="W6580" s="60" t="str">
        <f>_xlfn.LET(_xlpm.TextCell,TEXT(G6580,"###"),IF(_xlpm.TextCell&lt;&gt;"",IF(StyleSpaceSplit,IFERROR(IF(FIND(" ",_xlpm.TextCell)&gt;=1,MID(_xlpm.TextCell,1,FIND(" ",_xlpm.TextCell)-1),_xlpm.TextCell),_xlpm.TextCell),_xlpm.TextCell),""))</f>
        <v/>
      </c>
      <c r="X6580" s="60" t="str">
        <f>IF(A6580&lt;&gt;"",IFERROR(IF(FIND(" ",G6580)&gt;=1,MID(G6580,FIND(" ",G6580)+1,LEN(G6580)),""),""),"")</f>
        <v/>
      </c>
      <c r="AC6580" s="51">
        <f>IFERROR(VALUE(MID($C6580,1,2)),0)</f>
        <v>0</v>
      </c>
      <c r="AD6580" s="44">
        <f>IFERROR(VALUE(MID($C6580,4,3)),0)</f>
        <v>0</v>
      </c>
      <c r="AE6580" s="51">
        <f>VALUE(RIGHT("00"&amp;AC6580,2)&amp;RIGHT("000"&amp;AD6580,3))</f>
        <v>0</v>
      </c>
    </row>
    <row r="6581" spans="1:31">
      <c r="A6581" s="60" t="str">
        <f>IF(G6581&amp;Q6581&lt;&gt;"",W6581&amp;Q6581,"")</f>
        <v/>
      </c>
      <c r="B6581" s="85" t="str">
        <f>IF(C6581&lt;&gt;"",LEFT(C6581,9),"")</f>
        <v/>
      </c>
      <c r="V6581" s="60" t="str">
        <f>W6581&amp;H6581</f>
        <v/>
      </c>
      <c r="W6581" s="60" t="str">
        <f>_xlfn.LET(_xlpm.TextCell,TEXT(G6581,"###"),IF(_xlpm.TextCell&lt;&gt;"",IF(StyleSpaceSplit,IFERROR(IF(FIND(" ",_xlpm.TextCell)&gt;=1,MID(_xlpm.TextCell,1,FIND(" ",_xlpm.TextCell)-1),_xlpm.TextCell),_xlpm.TextCell),_xlpm.TextCell),""))</f>
        <v/>
      </c>
      <c r="X6581" s="60" t="str">
        <f>IF(A6581&lt;&gt;"",IFERROR(IF(FIND(" ",G6581)&gt;=1,MID(G6581,FIND(" ",G6581)+1,LEN(G6581)),""),""),"")</f>
        <v/>
      </c>
      <c r="AC6581" s="51">
        <f>IFERROR(VALUE(MID($C6581,1,2)),0)</f>
        <v>0</v>
      </c>
      <c r="AD6581" s="44">
        <f>IFERROR(VALUE(MID($C6581,4,3)),0)</f>
        <v>0</v>
      </c>
      <c r="AE6581" s="51">
        <f>VALUE(RIGHT("00"&amp;AC6581,2)&amp;RIGHT("000"&amp;AD6581,3))</f>
        <v>0</v>
      </c>
    </row>
    <row r="6582" spans="1:31">
      <c r="A6582" s="60" t="str">
        <f>IF(G6582&amp;Q6582&lt;&gt;"",W6582&amp;Q6582,"")</f>
        <v/>
      </c>
      <c r="B6582" s="85" t="str">
        <f>IF(C6582&lt;&gt;"",LEFT(C6582,9),"")</f>
        <v/>
      </c>
      <c r="V6582" s="60" t="str">
        <f>W6582&amp;H6582</f>
        <v/>
      </c>
      <c r="W6582" s="60" t="str">
        <f>_xlfn.LET(_xlpm.TextCell,TEXT(G6582,"###"),IF(_xlpm.TextCell&lt;&gt;"",IF(StyleSpaceSplit,IFERROR(IF(FIND(" ",_xlpm.TextCell)&gt;=1,MID(_xlpm.TextCell,1,FIND(" ",_xlpm.TextCell)-1),_xlpm.TextCell),_xlpm.TextCell),_xlpm.TextCell),""))</f>
        <v/>
      </c>
      <c r="X6582" s="60" t="str">
        <f>IF(A6582&lt;&gt;"",IFERROR(IF(FIND(" ",G6582)&gt;=1,MID(G6582,FIND(" ",G6582)+1,LEN(G6582)),""),""),"")</f>
        <v/>
      </c>
      <c r="AC6582" s="51">
        <f>IFERROR(VALUE(MID($C6582,1,2)),0)</f>
        <v>0</v>
      </c>
      <c r="AD6582" s="44">
        <f>IFERROR(VALUE(MID($C6582,4,3)),0)</f>
        <v>0</v>
      </c>
      <c r="AE6582" s="51">
        <f>VALUE(RIGHT("00"&amp;AC6582,2)&amp;RIGHT("000"&amp;AD6582,3))</f>
        <v>0</v>
      </c>
    </row>
    <row r="6583" spans="1:31">
      <c r="A6583" s="60" t="str">
        <f>IF(G6583&amp;Q6583&lt;&gt;"",W6583&amp;Q6583,"")</f>
        <v/>
      </c>
      <c r="B6583" s="85" t="str">
        <f>IF(C6583&lt;&gt;"",LEFT(C6583,9),"")</f>
        <v/>
      </c>
      <c r="V6583" s="60" t="str">
        <f>W6583&amp;H6583</f>
        <v/>
      </c>
      <c r="W6583" s="60" t="str">
        <f>_xlfn.LET(_xlpm.TextCell,TEXT(G6583,"###"),IF(_xlpm.TextCell&lt;&gt;"",IF(StyleSpaceSplit,IFERROR(IF(FIND(" ",_xlpm.TextCell)&gt;=1,MID(_xlpm.TextCell,1,FIND(" ",_xlpm.TextCell)-1),_xlpm.TextCell),_xlpm.TextCell),_xlpm.TextCell),""))</f>
        <v/>
      </c>
      <c r="X6583" s="60" t="str">
        <f>IF(A6583&lt;&gt;"",IFERROR(IF(FIND(" ",G6583)&gt;=1,MID(G6583,FIND(" ",G6583)+1,LEN(G6583)),""),""),"")</f>
        <v/>
      </c>
      <c r="AC6583" s="51">
        <f>IFERROR(VALUE(MID($C6583,1,2)),0)</f>
        <v>0</v>
      </c>
      <c r="AD6583" s="44">
        <f>IFERROR(VALUE(MID($C6583,4,3)),0)</f>
        <v>0</v>
      </c>
      <c r="AE6583" s="51">
        <f>VALUE(RIGHT("00"&amp;AC6583,2)&amp;RIGHT("000"&amp;AD6583,3))</f>
        <v>0</v>
      </c>
    </row>
    <row r="6584" spans="1:31">
      <c r="A6584" s="60" t="str">
        <f>IF(G6584&amp;Q6584&lt;&gt;"",W6584&amp;Q6584,"")</f>
        <v/>
      </c>
      <c r="B6584" s="85" t="str">
        <f>IF(C6584&lt;&gt;"",LEFT(C6584,9),"")</f>
        <v/>
      </c>
      <c r="V6584" s="60" t="str">
        <f>W6584&amp;H6584</f>
        <v/>
      </c>
      <c r="W6584" s="60" t="str">
        <f>_xlfn.LET(_xlpm.TextCell,TEXT(G6584,"###"),IF(_xlpm.TextCell&lt;&gt;"",IF(StyleSpaceSplit,IFERROR(IF(FIND(" ",_xlpm.TextCell)&gt;=1,MID(_xlpm.TextCell,1,FIND(" ",_xlpm.TextCell)-1),_xlpm.TextCell),_xlpm.TextCell),_xlpm.TextCell),""))</f>
        <v/>
      </c>
      <c r="X6584" s="60" t="str">
        <f>IF(A6584&lt;&gt;"",IFERROR(IF(FIND(" ",G6584)&gt;=1,MID(G6584,FIND(" ",G6584)+1,LEN(G6584)),""),""),"")</f>
        <v/>
      </c>
      <c r="AC6584" s="51">
        <f>IFERROR(VALUE(MID($C6584,1,2)),0)</f>
        <v>0</v>
      </c>
      <c r="AD6584" s="44">
        <f>IFERROR(VALUE(MID($C6584,4,3)),0)</f>
        <v>0</v>
      </c>
      <c r="AE6584" s="51">
        <f>VALUE(RIGHT("00"&amp;AC6584,2)&amp;RIGHT("000"&amp;AD6584,3))</f>
        <v>0</v>
      </c>
    </row>
    <row r="6585" spans="1:31">
      <c r="A6585" s="60" t="str">
        <f>IF(G6585&amp;Q6585&lt;&gt;"",W6585&amp;Q6585,"")</f>
        <v/>
      </c>
      <c r="B6585" s="85" t="str">
        <f>IF(C6585&lt;&gt;"",LEFT(C6585,9),"")</f>
        <v/>
      </c>
      <c r="V6585" s="60" t="str">
        <f>W6585&amp;H6585</f>
        <v/>
      </c>
      <c r="W6585" s="60" t="str">
        <f>_xlfn.LET(_xlpm.TextCell,TEXT(G6585,"###"),IF(_xlpm.TextCell&lt;&gt;"",IF(StyleSpaceSplit,IFERROR(IF(FIND(" ",_xlpm.TextCell)&gt;=1,MID(_xlpm.TextCell,1,FIND(" ",_xlpm.TextCell)-1),_xlpm.TextCell),_xlpm.TextCell),_xlpm.TextCell),""))</f>
        <v/>
      </c>
      <c r="X6585" s="60" t="str">
        <f>IF(A6585&lt;&gt;"",IFERROR(IF(FIND(" ",G6585)&gt;=1,MID(G6585,FIND(" ",G6585)+1,LEN(G6585)),""),""),"")</f>
        <v/>
      </c>
      <c r="AC6585" s="51">
        <f>IFERROR(VALUE(MID($C6585,1,2)),0)</f>
        <v>0</v>
      </c>
      <c r="AD6585" s="44">
        <f>IFERROR(VALUE(MID($C6585,4,3)),0)</f>
        <v>0</v>
      </c>
      <c r="AE6585" s="51">
        <f>VALUE(RIGHT("00"&amp;AC6585,2)&amp;RIGHT("000"&amp;AD6585,3))</f>
        <v>0</v>
      </c>
    </row>
    <row r="6586" spans="1:31">
      <c r="A6586" s="60" t="str">
        <f>IF(G6586&amp;Q6586&lt;&gt;"",W6586&amp;Q6586,"")</f>
        <v/>
      </c>
      <c r="B6586" s="85" t="str">
        <f>IF(C6586&lt;&gt;"",LEFT(C6586,9),"")</f>
        <v/>
      </c>
      <c r="V6586" s="60" t="str">
        <f>W6586&amp;H6586</f>
        <v/>
      </c>
      <c r="W6586" s="60" t="str">
        <f>_xlfn.LET(_xlpm.TextCell,TEXT(G6586,"###"),IF(_xlpm.TextCell&lt;&gt;"",IF(StyleSpaceSplit,IFERROR(IF(FIND(" ",_xlpm.TextCell)&gt;=1,MID(_xlpm.TextCell,1,FIND(" ",_xlpm.TextCell)-1),_xlpm.TextCell),_xlpm.TextCell),_xlpm.TextCell),""))</f>
        <v/>
      </c>
      <c r="X6586" s="60" t="str">
        <f>IF(A6586&lt;&gt;"",IFERROR(IF(FIND(" ",G6586)&gt;=1,MID(G6586,FIND(" ",G6586)+1,LEN(G6586)),""),""),"")</f>
        <v/>
      </c>
      <c r="AC6586" s="51">
        <f>IFERROR(VALUE(MID($C6586,1,2)),0)</f>
        <v>0</v>
      </c>
      <c r="AD6586" s="44">
        <f>IFERROR(VALUE(MID($C6586,4,3)),0)</f>
        <v>0</v>
      </c>
      <c r="AE6586" s="51">
        <f>VALUE(RIGHT("00"&amp;AC6586,2)&amp;RIGHT("000"&amp;AD6586,3))</f>
        <v>0</v>
      </c>
    </row>
    <row r="6587" spans="1:31">
      <c r="A6587" s="60" t="str">
        <f>IF(G6587&amp;Q6587&lt;&gt;"",W6587&amp;Q6587,"")</f>
        <v/>
      </c>
      <c r="B6587" s="85" t="str">
        <f>IF(C6587&lt;&gt;"",LEFT(C6587,9),"")</f>
        <v/>
      </c>
      <c r="V6587" s="60" t="str">
        <f>W6587&amp;H6587</f>
        <v/>
      </c>
      <c r="W6587" s="60" t="str">
        <f>_xlfn.LET(_xlpm.TextCell,TEXT(G6587,"###"),IF(_xlpm.TextCell&lt;&gt;"",IF(StyleSpaceSplit,IFERROR(IF(FIND(" ",_xlpm.TextCell)&gt;=1,MID(_xlpm.TextCell,1,FIND(" ",_xlpm.TextCell)-1),_xlpm.TextCell),_xlpm.TextCell),_xlpm.TextCell),""))</f>
        <v/>
      </c>
      <c r="X6587" s="60" t="str">
        <f>IF(A6587&lt;&gt;"",IFERROR(IF(FIND(" ",G6587)&gt;=1,MID(G6587,FIND(" ",G6587)+1,LEN(G6587)),""),""),"")</f>
        <v/>
      </c>
      <c r="AC6587" s="51">
        <f>IFERROR(VALUE(MID($C6587,1,2)),0)</f>
        <v>0</v>
      </c>
      <c r="AD6587" s="44">
        <f>IFERROR(VALUE(MID($C6587,4,3)),0)</f>
        <v>0</v>
      </c>
      <c r="AE6587" s="51">
        <f>VALUE(RIGHT("00"&amp;AC6587,2)&amp;RIGHT("000"&amp;AD6587,3))</f>
        <v>0</v>
      </c>
    </row>
    <row r="6588" spans="1:31">
      <c r="A6588" s="60" t="str">
        <f>IF(G6588&amp;Q6588&lt;&gt;"",W6588&amp;Q6588,"")</f>
        <v/>
      </c>
      <c r="B6588" s="85" t="str">
        <f>IF(C6588&lt;&gt;"",LEFT(C6588,9),"")</f>
        <v/>
      </c>
      <c r="V6588" s="60" t="str">
        <f>W6588&amp;H6588</f>
        <v/>
      </c>
      <c r="W6588" s="60" t="str">
        <f>_xlfn.LET(_xlpm.TextCell,TEXT(G6588,"###"),IF(_xlpm.TextCell&lt;&gt;"",IF(StyleSpaceSplit,IFERROR(IF(FIND(" ",_xlpm.TextCell)&gt;=1,MID(_xlpm.TextCell,1,FIND(" ",_xlpm.TextCell)-1),_xlpm.TextCell),_xlpm.TextCell),_xlpm.TextCell),""))</f>
        <v/>
      </c>
      <c r="X6588" s="60" t="str">
        <f>IF(A6588&lt;&gt;"",IFERROR(IF(FIND(" ",G6588)&gt;=1,MID(G6588,FIND(" ",G6588)+1,LEN(G6588)),""),""),"")</f>
        <v/>
      </c>
      <c r="AC6588" s="51">
        <f>IFERROR(VALUE(MID($C6588,1,2)),0)</f>
        <v>0</v>
      </c>
      <c r="AD6588" s="44">
        <f>IFERROR(VALUE(MID($C6588,4,3)),0)</f>
        <v>0</v>
      </c>
      <c r="AE6588" s="51">
        <f>VALUE(RIGHT("00"&amp;AC6588,2)&amp;RIGHT("000"&amp;AD6588,3))</f>
        <v>0</v>
      </c>
    </row>
    <row r="6589" spans="1:31">
      <c r="A6589" s="60" t="str">
        <f>IF(G6589&amp;Q6589&lt;&gt;"",W6589&amp;Q6589,"")</f>
        <v/>
      </c>
      <c r="B6589" s="85" t="str">
        <f>IF(C6589&lt;&gt;"",LEFT(C6589,9),"")</f>
        <v/>
      </c>
      <c r="V6589" s="60" t="str">
        <f>W6589&amp;H6589</f>
        <v/>
      </c>
      <c r="W6589" s="60" t="str">
        <f>_xlfn.LET(_xlpm.TextCell,TEXT(G6589,"###"),IF(_xlpm.TextCell&lt;&gt;"",IF(StyleSpaceSplit,IFERROR(IF(FIND(" ",_xlpm.TextCell)&gt;=1,MID(_xlpm.TextCell,1,FIND(" ",_xlpm.TextCell)-1),_xlpm.TextCell),_xlpm.TextCell),_xlpm.TextCell),""))</f>
        <v/>
      </c>
      <c r="X6589" s="60" t="str">
        <f>IF(A6589&lt;&gt;"",IFERROR(IF(FIND(" ",G6589)&gt;=1,MID(G6589,FIND(" ",G6589)+1,LEN(G6589)),""),""),"")</f>
        <v/>
      </c>
      <c r="AC6589" s="51">
        <f>IFERROR(VALUE(MID($C6589,1,2)),0)</f>
        <v>0</v>
      </c>
      <c r="AD6589" s="44">
        <f>IFERROR(VALUE(MID($C6589,4,3)),0)</f>
        <v>0</v>
      </c>
      <c r="AE6589" s="51">
        <f>VALUE(RIGHT("00"&amp;AC6589,2)&amp;RIGHT("000"&amp;AD6589,3))</f>
        <v>0</v>
      </c>
    </row>
    <row r="6590" spans="1:31">
      <c r="A6590" s="60" t="str">
        <f>IF(G6590&amp;Q6590&lt;&gt;"",W6590&amp;Q6590,"")</f>
        <v/>
      </c>
      <c r="B6590" s="85" t="str">
        <f>IF(C6590&lt;&gt;"",LEFT(C6590,9),"")</f>
        <v/>
      </c>
      <c r="V6590" s="60" t="str">
        <f>W6590&amp;H6590</f>
        <v/>
      </c>
      <c r="W6590" s="60" t="str">
        <f>_xlfn.LET(_xlpm.TextCell,TEXT(G6590,"###"),IF(_xlpm.TextCell&lt;&gt;"",IF(StyleSpaceSplit,IFERROR(IF(FIND(" ",_xlpm.TextCell)&gt;=1,MID(_xlpm.TextCell,1,FIND(" ",_xlpm.TextCell)-1),_xlpm.TextCell),_xlpm.TextCell),_xlpm.TextCell),""))</f>
        <v/>
      </c>
      <c r="X6590" s="60" t="str">
        <f>IF(A6590&lt;&gt;"",IFERROR(IF(FIND(" ",G6590)&gt;=1,MID(G6590,FIND(" ",G6590)+1,LEN(G6590)),""),""),"")</f>
        <v/>
      </c>
      <c r="AC6590" s="51">
        <f>IFERROR(VALUE(MID($C6590,1,2)),0)</f>
        <v>0</v>
      </c>
      <c r="AD6590" s="44">
        <f>IFERROR(VALUE(MID($C6590,4,3)),0)</f>
        <v>0</v>
      </c>
      <c r="AE6590" s="51">
        <f>VALUE(RIGHT("00"&amp;AC6590,2)&amp;RIGHT("000"&amp;AD6590,3))</f>
        <v>0</v>
      </c>
    </row>
    <row r="6591" spans="1:31">
      <c r="A6591" s="60" t="str">
        <f>IF(G6591&amp;Q6591&lt;&gt;"",W6591&amp;Q6591,"")</f>
        <v/>
      </c>
      <c r="B6591" s="85" t="str">
        <f>IF(C6591&lt;&gt;"",LEFT(C6591,9),"")</f>
        <v/>
      </c>
      <c r="V6591" s="60" t="str">
        <f>W6591&amp;H6591</f>
        <v/>
      </c>
      <c r="W6591" s="60" t="str">
        <f>_xlfn.LET(_xlpm.TextCell,TEXT(G6591,"###"),IF(_xlpm.TextCell&lt;&gt;"",IF(StyleSpaceSplit,IFERROR(IF(FIND(" ",_xlpm.TextCell)&gt;=1,MID(_xlpm.TextCell,1,FIND(" ",_xlpm.TextCell)-1),_xlpm.TextCell),_xlpm.TextCell),_xlpm.TextCell),""))</f>
        <v/>
      </c>
      <c r="X6591" s="60" t="str">
        <f>IF(A6591&lt;&gt;"",IFERROR(IF(FIND(" ",G6591)&gt;=1,MID(G6591,FIND(" ",G6591)+1,LEN(G6591)),""),""),"")</f>
        <v/>
      </c>
      <c r="AC6591" s="51">
        <f>IFERROR(VALUE(MID($C6591,1,2)),0)</f>
        <v>0</v>
      </c>
      <c r="AD6591" s="44">
        <f>IFERROR(VALUE(MID($C6591,4,3)),0)</f>
        <v>0</v>
      </c>
      <c r="AE6591" s="51">
        <f>VALUE(RIGHT("00"&amp;AC6591,2)&amp;RIGHT("000"&amp;AD6591,3))</f>
        <v>0</v>
      </c>
    </row>
    <row r="6592" spans="1:31">
      <c r="A6592" s="60" t="str">
        <f>IF(G6592&amp;Q6592&lt;&gt;"",W6592&amp;Q6592,"")</f>
        <v/>
      </c>
      <c r="B6592" s="85" t="str">
        <f>IF(C6592&lt;&gt;"",LEFT(C6592,9),"")</f>
        <v/>
      </c>
      <c r="V6592" s="60" t="str">
        <f>W6592&amp;H6592</f>
        <v/>
      </c>
      <c r="W6592" s="60" t="str">
        <f>_xlfn.LET(_xlpm.TextCell,TEXT(G6592,"###"),IF(_xlpm.TextCell&lt;&gt;"",IF(StyleSpaceSplit,IFERROR(IF(FIND(" ",_xlpm.TextCell)&gt;=1,MID(_xlpm.TextCell,1,FIND(" ",_xlpm.TextCell)-1),_xlpm.TextCell),_xlpm.TextCell),_xlpm.TextCell),""))</f>
        <v/>
      </c>
      <c r="X6592" s="60" t="str">
        <f>IF(A6592&lt;&gt;"",IFERROR(IF(FIND(" ",G6592)&gt;=1,MID(G6592,FIND(" ",G6592)+1,LEN(G6592)),""),""),"")</f>
        <v/>
      </c>
      <c r="AC6592" s="51">
        <f>IFERROR(VALUE(MID($C6592,1,2)),0)</f>
        <v>0</v>
      </c>
      <c r="AD6592" s="44">
        <f>IFERROR(VALUE(MID($C6592,4,3)),0)</f>
        <v>0</v>
      </c>
      <c r="AE6592" s="51">
        <f>VALUE(RIGHT("00"&amp;AC6592,2)&amp;RIGHT("000"&amp;AD6592,3))</f>
        <v>0</v>
      </c>
    </row>
    <row r="6593" spans="1:31">
      <c r="A6593" s="60" t="str">
        <f>IF(G6593&amp;Q6593&lt;&gt;"",W6593&amp;Q6593,"")</f>
        <v/>
      </c>
      <c r="B6593" s="85" t="str">
        <f>IF(C6593&lt;&gt;"",LEFT(C6593,9),"")</f>
        <v/>
      </c>
      <c r="V6593" s="60" t="str">
        <f>W6593&amp;H6593</f>
        <v/>
      </c>
      <c r="W6593" s="60" t="str">
        <f>_xlfn.LET(_xlpm.TextCell,TEXT(G6593,"###"),IF(_xlpm.TextCell&lt;&gt;"",IF(StyleSpaceSplit,IFERROR(IF(FIND(" ",_xlpm.TextCell)&gt;=1,MID(_xlpm.TextCell,1,FIND(" ",_xlpm.TextCell)-1),_xlpm.TextCell),_xlpm.TextCell),_xlpm.TextCell),""))</f>
        <v/>
      </c>
      <c r="X6593" s="60" t="str">
        <f>IF(A6593&lt;&gt;"",IFERROR(IF(FIND(" ",G6593)&gt;=1,MID(G6593,FIND(" ",G6593)+1,LEN(G6593)),""),""),"")</f>
        <v/>
      </c>
      <c r="AC6593" s="51">
        <f>IFERROR(VALUE(MID($C6593,1,2)),0)</f>
        <v>0</v>
      </c>
      <c r="AD6593" s="44">
        <f>IFERROR(VALUE(MID($C6593,4,3)),0)</f>
        <v>0</v>
      </c>
      <c r="AE6593" s="51">
        <f>VALUE(RIGHT("00"&amp;AC6593,2)&amp;RIGHT("000"&amp;AD6593,3))</f>
        <v>0</v>
      </c>
    </row>
    <row r="6594" spans="1:31">
      <c r="A6594" s="60" t="str">
        <f>IF(G6594&amp;Q6594&lt;&gt;"",W6594&amp;Q6594,"")</f>
        <v/>
      </c>
      <c r="B6594" s="85" t="str">
        <f>IF(C6594&lt;&gt;"",LEFT(C6594,9),"")</f>
        <v/>
      </c>
      <c r="V6594" s="60" t="str">
        <f>W6594&amp;H6594</f>
        <v/>
      </c>
      <c r="W6594" s="60" t="str">
        <f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>IF(A6594&lt;&gt;"",IFERROR(IF(FIND(" ",G6594)&gt;=1,MID(G6594,FIND(" ",G6594)+1,LEN(G6594)),""),""),"")</f>
        <v/>
      </c>
      <c r="AC6594" s="51">
        <f>IFERROR(VALUE(MID($C6594,1,2)),0)</f>
        <v>0</v>
      </c>
      <c r="AD6594" s="44">
        <f>IFERROR(VALUE(MID($C6594,4,3)),0)</f>
        <v>0</v>
      </c>
      <c r="AE6594" s="51">
        <f>VALUE(RIGHT("00"&amp;AC6594,2)&amp;RIGHT("000"&amp;AD6594,3))</f>
        <v>0</v>
      </c>
    </row>
    <row r="6595" spans="1:31">
      <c r="A6595" s="60" t="str">
        <f>IF(G6595&amp;Q6595&lt;&gt;"",W6595&amp;Q6595,"")</f>
        <v/>
      </c>
      <c r="B6595" s="85" t="str">
        <f>IF(C6595&lt;&gt;"",LEFT(C6595,9),"")</f>
        <v/>
      </c>
      <c r="V6595" s="60" t="str">
        <f>W6595&amp;H6595</f>
        <v/>
      </c>
      <c r="W6595" s="60" t="str">
        <f>_xlfn.LET(_xlpm.TextCell,TEXT(G6595,"###"),IF(_xlpm.TextCell&lt;&gt;"",IF(StyleSpaceSplit,IFERROR(IF(FIND(" ",_xlpm.TextCell)&gt;=1,MID(_xlpm.TextCell,1,FIND(" ",_xlpm.TextCell)-1),_xlpm.TextCell),_xlpm.TextCell),_xlpm.TextCell),""))</f>
        <v/>
      </c>
      <c r="X6595" s="60" t="str">
        <f>IF(A6595&lt;&gt;"",IFERROR(IF(FIND(" ",G6595)&gt;=1,MID(G6595,FIND(" ",G6595)+1,LEN(G6595)),""),""),"")</f>
        <v/>
      </c>
      <c r="AC6595" s="51">
        <f>IFERROR(VALUE(MID($C6595,1,2)),0)</f>
        <v>0</v>
      </c>
      <c r="AD6595" s="44">
        <f>IFERROR(VALUE(MID($C6595,4,3)),0)</f>
        <v>0</v>
      </c>
      <c r="AE6595" s="51">
        <f>VALUE(RIGHT("00"&amp;AC6595,2)&amp;RIGHT("000"&amp;AD6595,3))</f>
        <v>0</v>
      </c>
    </row>
    <row r="6596" spans="1:31">
      <c r="A6596" s="60" t="str">
        <f>IF(G6596&amp;Q6596&lt;&gt;"",W6596&amp;Q6596,"")</f>
        <v/>
      </c>
      <c r="B6596" s="85" t="str">
        <f>IF(C6596&lt;&gt;"",LEFT(C6596,9),"")</f>
        <v/>
      </c>
      <c r="V6596" s="60" t="str">
        <f>W6596&amp;H6596</f>
        <v/>
      </c>
      <c r="W6596" s="60" t="str">
        <f>_xlfn.LET(_xlpm.TextCell,TEXT(G6596,"###"),IF(_xlpm.TextCell&lt;&gt;"",IF(StyleSpaceSplit,IFERROR(IF(FIND(" ",_xlpm.TextCell)&gt;=1,MID(_xlpm.TextCell,1,FIND(" ",_xlpm.TextCell)-1),_xlpm.TextCell),_xlpm.TextCell),_xlpm.TextCell),""))</f>
        <v/>
      </c>
      <c r="X6596" s="60" t="str">
        <f>IF(A6596&lt;&gt;"",IFERROR(IF(FIND(" ",G6596)&gt;=1,MID(G6596,FIND(" ",G6596)+1,LEN(G6596)),""),""),"")</f>
        <v/>
      </c>
      <c r="AC6596" s="51">
        <f>IFERROR(VALUE(MID($C6596,1,2)),0)</f>
        <v>0</v>
      </c>
      <c r="AD6596" s="44">
        <f>IFERROR(VALUE(MID($C6596,4,3)),0)</f>
        <v>0</v>
      </c>
      <c r="AE6596" s="51">
        <f>VALUE(RIGHT("00"&amp;AC6596,2)&amp;RIGHT("000"&amp;AD6596,3))</f>
        <v>0</v>
      </c>
    </row>
    <row r="6597" spans="1:31">
      <c r="A6597" s="60" t="str">
        <f>IF(G6597&amp;Q6597&lt;&gt;"",W6597&amp;Q6597,"")</f>
        <v/>
      </c>
      <c r="B6597" s="85" t="str">
        <f>IF(C6597&lt;&gt;"",LEFT(C6597,9),"")</f>
        <v/>
      </c>
      <c r="V6597" s="60" t="str">
        <f>W6597&amp;H6597</f>
        <v/>
      </c>
      <c r="W6597" s="60" t="str">
        <f>_xlfn.LET(_xlpm.TextCell,TEXT(G6597,"###"),IF(_xlpm.TextCell&lt;&gt;"",IF(StyleSpaceSplit,IFERROR(IF(FIND(" ",_xlpm.TextCell)&gt;=1,MID(_xlpm.TextCell,1,FIND(" ",_xlpm.TextCell)-1),_xlpm.TextCell),_xlpm.TextCell),_xlpm.TextCell),""))</f>
        <v/>
      </c>
      <c r="X6597" s="60" t="str">
        <f>IF(A6597&lt;&gt;"",IFERROR(IF(FIND(" ",G6597)&gt;=1,MID(G6597,FIND(" ",G6597)+1,LEN(G6597)),""),""),"")</f>
        <v/>
      </c>
      <c r="AC6597" s="51">
        <f>IFERROR(VALUE(MID($C6597,1,2)),0)</f>
        <v>0</v>
      </c>
      <c r="AD6597" s="44">
        <f>IFERROR(VALUE(MID($C6597,4,3)),0)</f>
        <v>0</v>
      </c>
      <c r="AE6597" s="51">
        <f>VALUE(RIGHT("00"&amp;AC6597,2)&amp;RIGHT("000"&amp;AD6597,3))</f>
        <v>0</v>
      </c>
    </row>
    <row r="6598" spans="1:31">
      <c r="A6598" s="60" t="str">
        <f>IF(G6598&amp;Q6598&lt;&gt;"",W6598&amp;Q6598,"")</f>
        <v/>
      </c>
      <c r="B6598" s="85" t="str">
        <f>IF(C6598&lt;&gt;"",LEFT(C6598,9),"")</f>
        <v/>
      </c>
      <c r="V6598" s="60" t="str">
        <f>W6598&amp;H6598</f>
        <v/>
      </c>
      <c r="W6598" s="60" t="str">
        <f>_xlfn.LET(_xlpm.TextCell,TEXT(G6598,"###"),IF(_xlpm.TextCell&lt;&gt;"",IF(StyleSpaceSplit,IFERROR(IF(FIND(" ",_xlpm.TextCell)&gt;=1,MID(_xlpm.TextCell,1,FIND(" ",_xlpm.TextCell)-1),_xlpm.TextCell),_xlpm.TextCell),_xlpm.TextCell),""))</f>
        <v/>
      </c>
      <c r="X6598" s="60" t="str">
        <f>IF(A6598&lt;&gt;"",IFERROR(IF(FIND(" ",G6598)&gt;=1,MID(G6598,FIND(" ",G6598)+1,LEN(G6598)),""),""),"")</f>
        <v/>
      </c>
      <c r="AC6598" s="51">
        <f>IFERROR(VALUE(MID($C6598,1,2)),0)</f>
        <v>0</v>
      </c>
      <c r="AD6598" s="44">
        <f>IFERROR(VALUE(MID($C6598,4,3)),0)</f>
        <v>0</v>
      </c>
      <c r="AE6598" s="51">
        <f>VALUE(RIGHT("00"&amp;AC6598,2)&amp;RIGHT("000"&amp;AD6598,3))</f>
        <v>0</v>
      </c>
    </row>
    <row r="6599" spans="1:31">
      <c r="A6599" s="60" t="str">
        <f>IF(G6599&amp;Q6599&lt;&gt;"",W6599&amp;Q6599,"")</f>
        <v/>
      </c>
      <c r="B6599" s="85" t="str">
        <f>IF(C6599&lt;&gt;"",LEFT(C6599,9),"")</f>
        <v/>
      </c>
      <c r="V6599" s="60" t="str">
        <f>W6599&amp;H6599</f>
        <v/>
      </c>
      <c r="W6599" s="60" t="str">
        <f>_xlfn.LET(_xlpm.TextCell,TEXT(G6599,"###"),IF(_xlpm.TextCell&lt;&gt;"",IF(StyleSpaceSplit,IFERROR(IF(FIND(" ",_xlpm.TextCell)&gt;=1,MID(_xlpm.TextCell,1,FIND(" ",_xlpm.TextCell)-1),_xlpm.TextCell),_xlpm.TextCell),_xlpm.TextCell),""))</f>
        <v/>
      </c>
      <c r="X6599" s="60" t="str">
        <f>IF(A6599&lt;&gt;"",IFERROR(IF(FIND(" ",G6599)&gt;=1,MID(G6599,FIND(" ",G6599)+1,LEN(G6599)),""),""),"")</f>
        <v/>
      </c>
      <c r="AC6599" s="51">
        <f>IFERROR(VALUE(MID($C6599,1,2)),0)</f>
        <v>0</v>
      </c>
      <c r="AD6599" s="44">
        <f>IFERROR(VALUE(MID($C6599,4,3)),0)</f>
        <v>0</v>
      </c>
      <c r="AE6599" s="51">
        <f>VALUE(RIGHT("00"&amp;AC6599,2)&amp;RIGHT("000"&amp;AD6599,3))</f>
        <v>0</v>
      </c>
    </row>
    <row r="6600" spans="1:31">
      <c r="A6600" s="60" t="str">
        <f>IF(G6600&amp;Q6600&lt;&gt;"",W6600&amp;Q6600,"")</f>
        <v/>
      </c>
      <c r="B6600" s="85" t="str">
        <f>IF(C6600&lt;&gt;"",LEFT(C6600,9),"")</f>
        <v/>
      </c>
      <c r="V6600" s="60" t="str">
        <f>W6600&amp;H6600</f>
        <v/>
      </c>
      <c r="W6600" s="60" t="str">
        <f>_xlfn.LET(_xlpm.TextCell,TEXT(G6600,"###"),IF(_xlpm.TextCell&lt;&gt;"",IF(StyleSpaceSplit,IFERROR(IF(FIND(" ",_xlpm.TextCell)&gt;=1,MID(_xlpm.TextCell,1,FIND(" ",_xlpm.TextCell)-1),_xlpm.TextCell),_xlpm.TextCell),_xlpm.TextCell),""))</f>
        <v/>
      </c>
      <c r="X6600" s="60" t="str">
        <f>IF(A6600&lt;&gt;"",IFERROR(IF(FIND(" ",G6600)&gt;=1,MID(G6600,FIND(" ",G6600)+1,LEN(G6600)),""),""),"")</f>
        <v/>
      </c>
      <c r="AC6600" s="51">
        <f>IFERROR(VALUE(MID($C6600,1,2)),0)</f>
        <v>0</v>
      </c>
      <c r="AD6600" s="44">
        <f>IFERROR(VALUE(MID($C6600,4,3)),0)</f>
        <v>0</v>
      </c>
      <c r="AE6600" s="51">
        <f>VALUE(RIGHT("00"&amp;AC6600,2)&amp;RIGHT("000"&amp;AD6600,3))</f>
        <v>0</v>
      </c>
    </row>
    <row r="6601" spans="1:31">
      <c r="A6601" s="60" t="str">
        <f>IF(G6601&amp;Q6601&lt;&gt;"",W6601&amp;Q6601,"")</f>
        <v/>
      </c>
      <c r="B6601" s="85" t="str">
        <f>IF(C6601&lt;&gt;"",LEFT(C6601,9),"")</f>
        <v/>
      </c>
      <c r="V6601" s="60" t="str">
        <f>W6601&amp;H6601</f>
        <v/>
      </c>
      <c r="W6601" s="60" t="str">
        <f>_xlfn.LET(_xlpm.TextCell,TEXT(G6601,"###"),IF(_xlpm.TextCell&lt;&gt;"",IF(StyleSpaceSplit,IFERROR(IF(FIND(" ",_xlpm.TextCell)&gt;=1,MID(_xlpm.TextCell,1,FIND(" ",_xlpm.TextCell)-1),_xlpm.TextCell),_xlpm.TextCell),_xlpm.TextCell),""))</f>
        <v/>
      </c>
      <c r="X6601" s="60" t="str">
        <f>IF(A6601&lt;&gt;"",IFERROR(IF(FIND(" ",G6601)&gt;=1,MID(G6601,FIND(" ",G6601)+1,LEN(G6601)),""),""),"")</f>
        <v/>
      </c>
      <c r="AC6601" s="51">
        <f>IFERROR(VALUE(MID($C6601,1,2)),0)</f>
        <v>0</v>
      </c>
      <c r="AD6601" s="44">
        <f>IFERROR(VALUE(MID($C6601,4,3)),0)</f>
        <v>0</v>
      </c>
      <c r="AE6601" s="51">
        <f>VALUE(RIGHT("00"&amp;AC6601,2)&amp;RIGHT("000"&amp;AD6601,3))</f>
        <v>0</v>
      </c>
    </row>
    <row r="6602" spans="1:31">
      <c r="A6602" s="60" t="str">
        <f>IF(G6602&amp;Q6602&lt;&gt;"",W6602&amp;Q6602,"")</f>
        <v/>
      </c>
      <c r="B6602" s="85" t="str">
        <f>IF(C6602&lt;&gt;"",LEFT(C6602,9),"")</f>
        <v/>
      </c>
      <c r="V6602" s="60" t="str">
        <f>W6602&amp;H6602</f>
        <v/>
      </c>
      <c r="W6602" s="60" t="str">
        <f>_xlfn.LET(_xlpm.TextCell,TEXT(G6602,"###"),IF(_xlpm.TextCell&lt;&gt;"",IF(StyleSpaceSplit,IFERROR(IF(FIND(" ",_xlpm.TextCell)&gt;=1,MID(_xlpm.TextCell,1,FIND(" ",_xlpm.TextCell)-1),_xlpm.TextCell),_xlpm.TextCell),_xlpm.TextCell),""))</f>
        <v/>
      </c>
      <c r="X6602" s="60" t="str">
        <f>IF(A6602&lt;&gt;"",IFERROR(IF(FIND(" ",G6602)&gt;=1,MID(G6602,FIND(" ",G6602)+1,LEN(G6602)),""),""),"")</f>
        <v/>
      </c>
      <c r="AC6602" s="51">
        <f>IFERROR(VALUE(MID($C6602,1,2)),0)</f>
        <v>0</v>
      </c>
      <c r="AD6602" s="44">
        <f>IFERROR(VALUE(MID($C6602,4,3)),0)</f>
        <v>0</v>
      </c>
      <c r="AE6602" s="51">
        <f>VALUE(RIGHT("00"&amp;AC6602,2)&amp;RIGHT("000"&amp;AD6602,3))</f>
        <v>0</v>
      </c>
    </row>
    <row r="6603" spans="1:31">
      <c r="A6603" s="60" t="str">
        <f>IF(G6603&amp;Q6603&lt;&gt;"",W6603&amp;Q6603,"")</f>
        <v/>
      </c>
      <c r="B6603" s="85" t="str">
        <f>IF(C6603&lt;&gt;"",LEFT(C6603,9),"")</f>
        <v/>
      </c>
      <c r="V6603" s="60" t="str">
        <f>W6603&amp;H6603</f>
        <v/>
      </c>
      <c r="W6603" s="60" t="str">
        <f>_xlfn.LET(_xlpm.TextCell,TEXT(G6603,"###"),IF(_xlpm.TextCell&lt;&gt;"",IF(StyleSpaceSplit,IFERROR(IF(FIND(" ",_xlpm.TextCell)&gt;=1,MID(_xlpm.TextCell,1,FIND(" ",_xlpm.TextCell)-1),_xlpm.TextCell),_xlpm.TextCell),_xlpm.TextCell),""))</f>
        <v/>
      </c>
      <c r="X6603" s="60" t="str">
        <f>IF(A6603&lt;&gt;"",IFERROR(IF(FIND(" ",G6603)&gt;=1,MID(G6603,FIND(" ",G6603)+1,LEN(G6603)),""),""),"")</f>
        <v/>
      </c>
      <c r="AC6603" s="51">
        <f>IFERROR(VALUE(MID($C6603,1,2)),0)</f>
        <v>0</v>
      </c>
      <c r="AD6603" s="44">
        <f>IFERROR(VALUE(MID($C6603,4,3)),0)</f>
        <v>0</v>
      </c>
      <c r="AE6603" s="51">
        <f>VALUE(RIGHT("00"&amp;AC6603,2)&amp;RIGHT("000"&amp;AD6603,3))</f>
        <v>0</v>
      </c>
    </row>
    <row r="6604" spans="1:31">
      <c r="A6604" s="60" t="str">
        <f>IF(G6604&amp;Q6604&lt;&gt;"",W6604&amp;Q6604,"")</f>
        <v/>
      </c>
      <c r="B6604" s="85" t="str">
        <f>IF(C6604&lt;&gt;"",LEFT(C6604,9),"")</f>
        <v/>
      </c>
      <c r="V6604" s="60" t="str">
        <f>W6604&amp;H6604</f>
        <v/>
      </c>
      <c r="W6604" s="60" t="str">
        <f>_xlfn.LET(_xlpm.TextCell,TEXT(G6604,"###"),IF(_xlpm.TextCell&lt;&gt;"",IF(StyleSpaceSplit,IFERROR(IF(FIND(" ",_xlpm.TextCell)&gt;=1,MID(_xlpm.TextCell,1,FIND(" ",_xlpm.TextCell)-1),_xlpm.TextCell),_xlpm.TextCell),_xlpm.TextCell),""))</f>
        <v/>
      </c>
      <c r="X6604" s="60" t="str">
        <f>IF(A6604&lt;&gt;"",IFERROR(IF(FIND(" ",G6604)&gt;=1,MID(G6604,FIND(" ",G6604)+1,LEN(G6604)),""),""),"")</f>
        <v/>
      </c>
      <c r="AC6604" s="51">
        <f>IFERROR(VALUE(MID($C6604,1,2)),0)</f>
        <v>0</v>
      </c>
      <c r="AD6604" s="44">
        <f>IFERROR(VALUE(MID($C6604,4,3)),0)</f>
        <v>0</v>
      </c>
      <c r="AE6604" s="51">
        <f>VALUE(RIGHT("00"&amp;AC6604,2)&amp;RIGHT("000"&amp;AD6604,3))</f>
        <v>0</v>
      </c>
    </row>
    <row r="6605" spans="1:31">
      <c r="A6605" s="60" t="str">
        <f>IF(G6605&amp;Q6605&lt;&gt;"",W6605&amp;Q6605,"")</f>
        <v/>
      </c>
      <c r="B6605" s="85" t="str">
        <f>IF(C6605&lt;&gt;"",LEFT(C6605,9),"")</f>
        <v/>
      </c>
      <c r="V6605" s="60" t="str">
        <f>W6605&amp;H6605</f>
        <v/>
      </c>
      <c r="W6605" s="60" t="str">
        <f>_xlfn.LET(_xlpm.TextCell,TEXT(G6605,"###"),IF(_xlpm.TextCell&lt;&gt;"",IF(StyleSpaceSplit,IFERROR(IF(FIND(" ",_xlpm.TextCell)&gt;=1,MID(_xlpm.TextCell,1,FIND(" ",_xlpm.TextCell)-1),_xlpm.TextCell),_xlpm.TextCell),_xlpm.TextCell),""))</f>
        <v/>
      </c>
      <c r="X6605" s="60" t="str">
        <f>IF(A6605&lt;&gt;"",IFERROR(IF(FIND(" ",G6605)&gt;=1,MID(G6605,FIND(" ",G6605)+1,LEN(G6605)),""),""),"")</f>
        <v/>
      </c>
      <c r="AC6605" s="51">
        <f>IFERROR(VALUE(MID($C6605,1,2)),0)</f>
        <v>0</v>
      </c>
      <c r="AD6605" s="44">
        <f>IFERROR(VALUE(MID($C6605,4,3)),0)</f>
        <v>0</v>
      </c>
      <c r="AE6605" s="51">
        <f>VALUE(RIGHT("00"&amp;AC6605,2)&amp;RIGHT("000"&amp;AD6605,3))</f>
        <v>0</v>
      </c>
    </row>
    <row r="6606" spans="1:31">
      <c r="A6606" s="60" t="str">
        <f>IF(G6606&amp;Q6606&lt;&gt;"",W6606&amp;Q6606,"")</f>
        <v/>
      </c>
      <c r="B6606" s="85" t="str">
        <f>IF(C6606&lt;&gt;"",LEFT(C6606,9),"")</f>
        <v/>
      </c>
      <c r="V6606" s="60" t="str">
        <f>W6606&amp;H6606</f>
        <v/>
      </c>
      <c r="W6606" s="60" t="str">
        <f>_xlfn.LET(_xlpm.TextCell,TEXT(G6606,"###"),IF(_xlpm.TextCell&lt;&gt;"",IF(StyleSpaceSplit,IFERROR(IF(FIND(" ",_xlpm.TextCell)&gt;=1,MID(_xlpm.TextCell,1,FIND(" ",_xlpm.TextCell)-1),_xlpm.TextCell),_xlpm.TextCell),_xlpm.TextCell),""))</f>
        <v/>
      </c>
      <c r="X6606" s="60" t="str">
        <f>IF(A6606&lt;&gt;"",IFERROR(IF(FIND(" ",G6606)&gt;=1,MID(G6606,FIND(" ",G6606)+1,LEN(G6606)),""),""),"")</f>
        <v/>
      </c>
      <c r="AC6606" s="51">
        <f>IFERROR(VALUE(MID($C6606,1,2)),0)</f>
        <v>0</v>
      </c>
      <c r="AD6606" s="44">
        <f>IFERROR(VALUE(MID($C6606,4,3)),0)</f>
        <v>0</v>
      </c>
      <c r="AE6606" s="51">
        <f>VALUE(RIGHT("00"&amp;AC6606,2)&amp;RIGHT("000"&amp;AD6606,3))</f>
        <v>0</v>
      </c>
    </row>
    <row r="6607" spans="1:31">
      <c r="A6607" s="60" t="str">
        <f>IF(G6607&amp;Q6607&lt;&gt;"",W6607&amp;Q6607,"")</f>
        <v/>
      </c>
      <c r="B6607" s="85" t="str">
        <f>IF(C6607&lt;&gt;"",LEFT(C6607,9),"")</f>
        <v/>
      </c>
      <c r="V6607" s="60" t="str">
        <f>W6607&amp;H6607</f>
        <v/>
      </c>
      <c r="W6607" s="60" t="str">
        <f>_xlfn.LET(_xlpm.TextCell,TEXT(G6607,"###"),IF(_xlpm.TextCell&lt;&gt;"",IF(StyleSpaceSplit,IFERROR(IF(FIND(" ",_xlpm.TextCell)&gt;=1,MID(_xlpm.TextCell,1,FIND(" ",_xlpm.TextCell)-1),_xlpm.TextCell),_xlpm.TextCell),_xlpm.TextCell),""))</f>
        <v/>
      </c>
      <c r="X6607" s="60" t="str">
        <f>IF(A6607&lt;&gt;"",IFERROR(IF(FIND(" ",G6607)&gt;=1,MID(G6607,FIND(" ",G6607)+1,LEN(G6607)),""),""),"")</f>
        <v/>
      </c>
      <c r="AC6607" s="51">
        <f>IFERROR(VALUE(MID($C6607,1,2)),0)</f>
        <v>0</v>
      </c>
      <c r="AD6607" s="44">
        <f>IFERROR(VALUE(MID($C6607,4,3)),0)</f>
        <v>0</v>
      </c>
      <c r="AE6607" s="51">
        <f>VALUE(RIGHT("00"&amp;AC6607,2)&amp;RIGHT("000"&amp;AD6607,3))</f>
        <v>0</v>
      </c>
    </row>
    <row r="6608" spans="1:31">
      <c r="A6608" s="60" t="str">
        <f>IF(G6608&amp;Q6608&lt;&gt;"",W6608&amp;Q6608,"")</f>
        <v/>
      </c>
      <c r="B6608" s="85" t="str">
        <f>IF(C6608&lt;&gt;"",LEFT(C6608,9),"")</f>
        <v/>
      </c>
      <c r="V6608" s="60" t="str">
        <f>W6608&amp;H6608</f>
        <v/>
      </c>
      <c r="W6608" s="60" t="str">
        <f>_xlfn.LET(_xlpm.TextCell,TEXT(G6608,"###"),IF(_xlpm.TextCell&lt;&gt;"",IF(StyleSpaceSplit,IFERROR(IF(FIND(" ",_xlpm.TextCell)&gt;=1,MID(_xlpm.TextCell,1,FIND(" ",_xlpm.TextCell)-1),_xlpm.TextCell),_xlpm.TextCell),_xlpm.TextCell),""))</f>
        <v/>
      </c>
      <c r="X6608" s="60" t="str">
        <f>IF(A6608&lt;&gt;"",IFERROR(IF(FIND(" ",G6608)&gt;=1,MID(G6608,FIND(" ",G6608)+1,LEN(G6608)),""),""),"")</f>
        <v/>
      </c>
      <c r="AC6608" s="51">
        <f>IFERROR(VALUE(MID($C6608,1,2)),0)</f>
        <v>0</v>
      </c>
      <c r="AD6608" s="44">
        <f>IFERROR(VALUE(MID($C6608,4,3)),0)</f>
        <v>0</v>
      </c>
      <c r="AE6608" s="51">
        <f>VALUE(RIGHT("00"&amp;AC6608,2)&amp;RIGHT("000"&amp;AD6608,3))</f>
        <v>0</v>
      </c>
    </row>
    <row r="6609" spans="1:31">
      <c r="A6609" s="60" t="str">
        <f>IF(G6609&amp;Q6609&lt;&gt;"",W6609&amp;Q6609,"")</f>
        <v/>
      </c>
      <c r="B6609" s="85" t="str">
        <f>IF(C6609&lt;&gt;"",LEFT(C6609,9),"")</f>
        <v/>
      </c>
      <c r="V6609" s="60" t="str">
        <f>W6609&amp;H6609</f>
        <v/>
      </c>
      <c r="W6609" s="60" t="str">
        <f>_xlfn.LET(_xlpm.TextCell,TEXT(G6609,"###"),IF(_xlpm.TextCell&lt;&gt;"",IF(StyleSpaceSplit,IFERROR(IF(FIND(" ",_xlpm.TextCell)&gt;=1,MID(_xlpm.TextCell,1,FIND(" ",_xlpm.TextCell)-1),_xlpm.TextCell),_xlpm.TextCell),_xlpm.TextCell),""))</f>
        <v/>
      </c>
      <c r="X6609" s="60" t="str">
        <f>IF(A6609&lt;&gt;"",IFERROR(IF(FIND(" ",G6609)&gt;=1,MID(G6609,FIND(" ",G6609)+1,LEN(G6609)),""),""),"")</f>
        <v/>
      </c>
      <c r="AC6609" s="51">
        <f>IFERROR(VALUE(MID($C6609,1,2)),0)</f>
        <v>0</v>
      </c>
      <c r="AD6609" s="44">
        <f>IFERROR(VALUE(MID($C6609,4,3)),0)</f>
        <v>0</v>
      </c>
      <c r="AE6609" s="51">
        <f>VALUE(RIGHT("00"&amp;AC6609,2)&amp;RIGHT("000"&amp;AD6609,3))</f>
        <v>0</v>
      </c>
    </row>
    <row r="6610" spans="1:31">
      <c r="A6610" s="60" t="str">
        <f>IF(G6610&amp;Q6610&lt;&gt;"",W6610&amp;Q6610,"")</f>
        <v/>
      </c>
      <c r="B6610" s="85" t="str">
        <f>IF(C6610&lt;&gt;"",LEFT(C6610,9),"")</f>
        <v/>
      </c>
      <c r="V6610" s="60" t="str">
        <f>W6610&amp;H6610</f>
        <v/>
      </c>
      <c r="W6610" s="60" t="str">
        <f>_xlfn.LET(_xlpm.TextCell,TEXT(G6610,"###"),IF(_xlpm.TextCell&lt;&gt;"",IF(StyleSpaceSplit,IFERROR(IF(FIND(" ",_xlpm.TextCell)&gt;=1,MID(_xlpm.TextCell,1,FIND(" ",_xlpm.TextCell)-1),_xlpm.TextCell),_xlpm.TextCell),_xlpm.TextCell),""))</f>
        <v/>
      </c>
      <c r="X6610" s="60" t="str">
        <f>IF(A6610&lt;&gt;"",IFERROR(IF(FIND(" ",G6610)&gt;=1,MID(G6610,FIND(" ",G6610)+1,LEN(G6610)),""),""),"")</f>
        <v/>
      </c>
      <c r="AC6610" s="51">
        <f>IFERROR(VALUE(MID($C6610,1,2)),0)</f>
        <v>0</v>
      </c>
      <c r="AD6610" s="44">
        <f>IFERROR(VALUE(MID($C6610,4,3)),0)</f>
        <v>0</v>
      </c>
      <c r="AE6610" s="51">
        <f>VALUE(RIGHT("00"&amp;AC6610,2)&amp;RIGHT("000"&amp;AD6610,3))</f>
        <v>0</v>
      </c>
    </row>
    <row r="6611" spans="1:31">
      <c r="A6611" s="60" t="str">
        <f>IF(G6611&amp;Q6611&lt;&gt;"",W6611&amp;Q6611,"")</f>
        <v/>
      </c>
      <c r="B6611" s="85" t="str">
        <f>IF(C6611&lt;&gt;"",LEFT(C6611,9),"")</f>
        <v/>
      </c>
      <c r="V6611" s="60" t="str">
        <f>W6611&amp;H6611</f>
        <v/>
      </c>
      <c r="W6611" s="60" t="str">
        <f>_xlfn.LET(_xlpm.TextCell,TEXT(G6611,"###"),IF(_xlpm.TextCell&lt;&gt;"",IF(StyleSpaceSplit,IFERROR(IF(FIND(" ",_xlpm.TextCell)&gt;=1,MID(_xlpm.TextCell,1,FIND(" ",_xlpm.TextCell)-1),_xlpm.TextCell),_xlpm.TextCell),_xlpm.TextCell),""))</f>
        <v/>
      </c>
      <c r="X6611" s="60" t="str">
        <f>IF(A6611&lt;&gt;"",IFERROR(IF(FIND(" ",G6611)&gt;=1,MID(G6611,FIND(" ",G6611)+1,LEN(G6611)),""),""),"")</f>
        <v/>
      </c>
      <c r="AC6611" s="51">
        <f>IFERROR(VALUE(MID($C6611,1,2)),0)</f>
        <v>0</v>
      </c>
      <c r="AD6611" s="44">
        <f>IFERROR(VALUE(MID($C6611,4,3)),0)</f>
        <v>0</v>
      </c>
      <c r="AE6611" s="51">
        <f>VALUE(RIGHT("00"&amp;AC6611,2)&amp;RIGHT("000"&amp;AD6611,3))</f>
        <v>0</v>
      </c>
    </row>
    <row r="6612" spans="1:31">
      <c r="A6612" s="60" t="str">
        <f>IF(G6612&amp;Q6612&lt;&gt;"",W6612&amp;Q6612,"")</f>
        <v/>
      </c>
      <c r="B6612" s="85" t="str">
        <f>IF(C6612&lt;&gt;"",LEFT(C6612,9),"")</f>
        <v/>
      </c>
      <c r="V6612" s="60" t="str">
        <f>W6612&amp;H6612</f>
        <v/>
      </c>
      <c r="W6612" s="60" t="str">
        <f>_xlfn.LET(_xlpm.TextCell,TEXT(G6612,"###"),IF(_xlpm.TextCell&lt;&gt;"",IF(StyleSpaceSplit,IFERROR(IF(FIND(" ",_xlpm.TextCell)&gt;=1,MID(_xlpm.TextCell,1,FIND(" ",_xlpm.TextCell)-1),_xlpm.TextCell),_xlpm.TextCell),_xlpm.TextCell),""))</f>
        <v/>
      </c>
      <c r="X6612" s="60" t="str">
        <f>IF(A6612&lt;&gt;"",IFERROR(IF(FIND(" ",G6612)&gt;=1,MID(G6612,FIND(" ",G6612)+1,LEN(G6612)),""),""),"")</f>
        <v/>
      </c>
      <c r="AC6612" s="51">
        <f>IFERROR(VALUE(MID($C6612,1,2)),0)</f>
        <v>0</v>
      </c>
      <c r="AD6612" s="44">
        <f>IFERROR(VALUE(MID($C6612,4,3)),0)</f>
        <v>0</v>
      </c>
      <c r="AE6612" s="51">
        <f>VALUE(RIGHT("00"&amp;AC6612,2)&amp;RIGHT("000"&amp;AD6612,3))</f>
        <v>0</v>
      </c>
    </row>
    <row r="6613" spans="1:31">
      <c r="A6613" s="60" t="str">
        <f>IF(G6613&amp;Q6613&lt;&gt;"",W6613&amp;Q6613,"")</f>
        <v/>
      </c>
      <c r="B6613" s="85" t="str">
        <f>IF(C6613&lt;&gt;"",LEFT(C6613,9),"")</f>
        <v/>
      </c>
      <c r="V6613" s="60" t="str">
        <f>W6613&amp;H6613</f>
        <v/>
      </c>
      <c r="W6613" s="60" t="str">
        <f>_xlfn.LET(_xlpm.TextCell,TEXT(G6613,"###"),IF(_xlpm.TextCell&lt;&gt;"",IF(StyleSpaceSplit,IFERROR(IF(FIND(" ",_xlpm.TextCell)&gt;=1,MID(_xlpm.TextCell,1,FIND(" ",_xlpm.TextCell)-1),_xlpm.TextCell),_xlpm.TextCell),_xlpm.TextCell),""))</f>
        <v/>
      </c>
      <c r="X6613" s="60" t="str">
        <f>IF(A6613&lt;&gt;"",IFERROR(IF(FIND(" ",G6613)&gt;=1,MID(G6613,FIND(" ",G6613)+1,LEN(G6613)),""),""),"")</f>
        <v/>
      </c>
      <c r="AC6613" s="51">
        <f>IFERROR(VALUE(MID($C6613,1,2)),0)</f>
        <v>0</v>
      </c>
      <c r="AD6613" s="44">
        <f>IFERROR(VALUE(MID($C6613,4,3)),0)</f>
        <v>0</v>
      </c>
      <c r="AE6613" s="51">
        <f>VALUE(RIGHT("00"&amp;AC6613,2)&amp;RIGHT("000"&amp;AD6613,3))</f>
        <v>0</v>
      </c>
    </row>
    <row r="6614" spans="1:31">
      <c r="A6614" s="60" t="str">
        <f>IF(G6614&amp;Q6614&lt;&gt;"",W6614&amp;Q6614,"")</f>
        <v/>
      </c>
      <c r="B6614" s="85" t="str">
        <f>IF(C6614&lt;&gt;"",LEFT(C6614,9),"")</f>
        <v/>
      </c>
      <c r="V6614" s="60" t="str">
        <f>W6614&amp;H6614</f>
        <v/>
      </c>
      <c r="W6614" s="60" t="str">
        <f>_xlfn.LET(_xlpm.TextCell,TEXT(G6614,"###"),IF(_xlpm.TextCell&lt;&gt;"",IF(StyleSpaceSplit,IFERROR(IF(FIND(" ",_xlpm.TextCell)&gt;=1,MID(_xlpm.TextCell,1,FIND(" ",_xlpm.TextCell)-1),_xlpm.TextCell),_xlpm.TextCell),_xlpm.TextCell),""))</f>
        <v/>
      </c>
      <c r="X6614" s="60" t="str">
        <f>IF(A6614&lt;&gt;"",IFERROR(IF(FIND(" ",G6614)&gt;=1,MID(G6614,FIND(" ",G6614)+1,LEN(G6614)),""),""),"")</f>
        <v/>
      </c>
      <c r="AC6614" s="51">
        <f>IFERROR(VALUE(MID($C6614,1,2)),0)</f>
        <v>0</v>
      </c>
      <c r="AD6614" s="44">
        <f>IFERROR(VALUE(MID($C6614,4,3)),0)</f>
        <v>0</v>
      </c>
      <c r="AE6614" s="51">
        <f>VALUE(RIGHT("00"&amp;AC6614,2)&amp;RIGHT("000"&amp;AD6614,3))</f>
        <v>0</v>
      </c>
    </row>
    <row r="6615" spans="1:31">
      <c r="A6615" s="60" t="str">
        <f>IF(G6615&amp;Q6615&lt;&gt;"",W6615&amp;Q6615,"")</f>
        <v/>
      </c>
      <c r="B6615" s="85" t="str">
        <f>IF(C6615&lt;&gt;"",LEFT(C6615,9),"")</f>
        <v/>
      </c>
      <c r="V6615" s="60" t="str">
        <f>W6615&amp;H6615</f>
        <v/>
      </c>
      <c r="W6615" s="60" t="str">
        <f>_xlfn.LET(_xlpm.TextCell,TEXT(G6615,"###"),IF(_xlpm.TextCell&lt;&gt;"",IF(StyleSpaceSplit,IFERROR(IF(FIND(" ",_xlpm.TextCell)&gt;=1,MID(_xlpm.TextCell,1,FIND(" ",_xlpm.TextCell)-1),_xlpm.TextCell),_xlpm.TextCell),_xlpm.TextCell),""))</f>
        <v/>
      </c>
      <c r="X6615" s="60" t="str">
        <f>IF(A6615&lt;&gt;"",IFERROR(IF(FIND(" ",G6615)&gt;=1,MID(G6615,FIND(" ",G6615)+1,LEN(G6615)),""),""),"")</f>
        <v/>
      </c>
      <c r="AC6615" s="51">
        <f>IFERROR(VALUE(MID($C6615,1,2)),0)</f>
        <v>0</v>
      </c>
      <c r="AD6615" s="44">
        <f>IFERROR(VALUE(MID($C6615,4,3)),0)</f>
        <v>0</v>
      </c>
      <c r="AE6615" s="51">
        <f>VALUE(RIGHT("00"&amp;AC6615,2)&amp;RIGHT("000"&amp;AD6615,3))</f>
        <v>0</v>
      </c>
    </row>
    <row r="6616" spans="1:31">
      <c r="A6616" s="60" t="str">
        <f>IF(G6616&amp;Q6616&lt;&gt;"",W6616&amp;Q6616,"")</f>
        <v/>
      </c>
      <c r="B6616" s="85" t="str">
        <f>IF(C6616&lt;&gt;"",LEFT(C6616,9),"")</f>
        <v/>
      </c>
      <c r="V6616" s="60" t="str">
        <f>W6616&amp;H6616</f>
        <v/>
      </c>
      <c r="W6616" s="60" t="str">
        <f>_xlfn.LET(_xlpm.TextCell,TEXT(G6616,"###"),IF(_xlpm.TextCell&lt;&gt;"",IF(StyleSpaceSplit,IFERROR(IF(FIND(" ",_xlpm.TextCell)&gt;=1,MID(_xlpm.TextCell,1,FIND(" ",_xlpm.TextCell)-1),_xlpm.TextCell),_xlpm.TextCell),_xlpm.TextCell),""))</f>
        <v/>
      </c>
      <c r="X6616" s="60" t="str">
        <f>IF(A6616&lt;&gt;"",IFERROR(IF(FIND(" ",G6616)&gt;=1,MID(G6616,FIND(" ",G6616)+1,LEN(G6616)),""),""),"")</f>
        <v/>
      </c>
      <c r="AC6616" s="51">
        <f>IFERROR(VALUE(MID($C6616,1,2)),0)</f>
        <v>0</v>
      </c>
      <c r="AD6616" s="44">
        <f>IFERROR(VALUE(MID($C6616,4,3)),0)</f>
        <v>0</v>
      </c>
      <c r="AE6616" s="51">
        <f>VALUE(RIGHT("00"&amp;AC6616,2)&amp;RIGHT("000"&amp;AD6616,3))</f>
        <v>0</v>
      </c>
    </row>
    <row r="6617" spans="1:31">
      <c r="A6617" s="60" t="str">
        <f>IF(G6617&amp;Q6617&lt;&gt;"",W6617&amp;Q6617,"")</f>
        <v/>
      </c>
      <c r="B6617" s="85" t="str">
        <f>IF(C6617&lt;&gt;"",LEFT(C6617,9),"")</f>
        <v/>
      </c>
      <c r="V6617" s="60" t="str">
        <f>W6617&amp;H6617</f>
        <v/>
      </c>
      <c r="W6617" s="60" t="str">
        <f>_xlfn.LET(_xlpm.TextCell,TEXT(G6617,"###"),IF(_xlpm.TextCell&lt;&gt;"",IF(StyleSpaceSplit,IFERROR(IF(FIND(" ",_xlpm.TextCell)&gt;=1,MID(_xlpm.TextCell,1,FIND(" ",_xlpm.TextCell)-1),_xlpm.TextCell),_xlpm.TextCell),_xlpm.TextCell),""))</f>
        <v/>
      </c>
      <c r="X6617" s="60" t="str">
        <f>IF(A6617&lt;&gt;"",IFERROR(IF(FIND(" ",G6617)&gt;=1,MID(G6617,FIND(" ",G6617)+1,LEN(G6617)),""),""),"")</f>
        <v/>
      </c>
      <c r="AC6617" s="51">
        <f>IFERROR(VALUE(MID($C6617,1,2)),0)</f>
        <v>0</v>
      </c>
      <c r="AD6617" s="44">
        <f>IFERROR(VALUE(MID($C6617,4,3)),0)</f>
        <v>0</v>
      </c>
      <c r="AE6617" s="51">
        <f>VALUE(RIGHT("00"&amp;AC6617,2)&amp;RIGHT("000"&amp;AD6617,3))</f>
        <v>0</v>
      </c>
    </row>
    <row r="6618" spans="1:31">
      <c r="A6618" s="60" t="str">
        <f>IF(G6618&amp;Q6618&lt;&gt;"",W6618&amp;Q6618,"")</f>
        <v/>
      </c>
      <c r="B6618" s="85" t="str">
        <f>IF(C6618&lt;&gt;"",LEFT(C6618,9),"")</f>
        <v/>
      </c>
      <c r="V6618" s="60" t="str">
        <f>W6618&amp;H6618</f>
        <v/>
      </c>
      <c r="W6618" s="60" t="str">
        <f>_xlfn.LET(_xlpm.TextCell,TEXT(G6618,"###"),IF(_xlpm.TextCell&lt;&gt;"",IF(StyleSpaceSplit,IFERROR(IF(FIND(" ",_xlpm.TextCell)&gt;=1,MID(_xlpm.TextCell,1,FIND(" ",_xlpm.TextCell)-1),_xlpm.TextCell),_xlpm.TextCell),_xlpm.TextCell),""))</f>
        <v/>
      </c>
      <c r="X6618" s="60" t="str">
        <f>IF(A6618&lt;&gt;"",IFERROR(IF(FIND(" ",G6618)&gt;=1,MID(G6618,FIND(" ",G6618)+1,LEN(G6618)),""),""),"")</f>
        <v/>
      </c>
      <c r="AC6618" s="51">
        <f>IFERROR(VALUE(MID($C6618,1,2)),0)</f>
        <v>0</v>
      </c>
      <c r="AD6618" s="44">
        <f>IFERROR(VALUE(MID($C6618,4,3)),0)</f>
        <v>0</v>
      </c>
      <c r="AE6618" s="51">
        <f>VALUE(RIGHT("00"&amp;AC6618,2)&amp;RIGHT("000"&amp;AD6618,3))</f>
        <v>0</v>
      </c>
    </row>
    <row r="6619" spans="1:31">
      <c r="A6619" s="60" t="str">
        <f>IF(G6619&amp;Q6619&lt;&gt;"",W6619&amp;Q6619,"")</f>
        <v/>
      </c>
      <c r="B6619" s="85" t="str">
        <f>IF(C6619&lt;&gt;"",LEFT(C6619,9),"")</f>
        <v/>
      </c>
      <c r="V6619" s="60" t="str">
        <f>W6619&amp;H6619</f>
        <v/>
      </c>
      <c r="W6619" s="60" t="str">
        <f>_xlfn.LET(_xlpm.TextCell,TEXT(G6619,"###"),IF(_xlpm.TextCell&lt;&gt;"",IF(StyleSpaceSplit,IFERROR(IF(FIND(" ",_xlpm.TextCell)&gt;=1,MID(_xlpm.TextCell,1,FIND(" ",_xlpm.TextCell)-1),_xlpm.TextCell),_xlpm.TextCell),_xlpm.TextCell),""))</f>
        <v/>
      </c>
      <c r="X6619" s="60" t="str">
        <f>IF(A6619&lt;&gt;"",IFERROR(IF(FIND(" ",G6619)&gt;=1,MID(G6619,FIND(" ",G6619)+1,LEN(G6619)),""),""),"")</f>
        <v/>
      </c>
      <c r="AC6619" s="51">
        <f>IFERROR(VALUE(MID($C6619,1,2)),0)</f>
        <v>0</v>
      </c>
      <c r="AD6619" s="44">
        <f>IFERROR(VALUE(MID($C6619,4,3)),0)</f>
        <v>0</v>
      </c>
      <c r="AE6619" s="51">
        <f>VALUE(RIGHT("00"&amp;AC6619,2)&amp;RIGHT("000"&amp;AD6619,3))</f>
        <v>0</v>
      </c>
    </row>
    <row r="6620" spans="1:31">
      <c r="A6620" s="60" t="str">
        <f>IF(G6620&amp;Q6620&lt;&gt;"",W6620&amp;Q6620,"")</f>
        <v/>
      </c>
      <c r="B6620" s="85" t="str">
        <f>IF(C6620&lt;&gt;"",LEFT(C6620,9),"")</f>
        <v/>
      </c>
      <c r="V6620" s="60" t="str">
        <f>W6620&amp;H6620</f>
        <v/>
      </c>
      <c r="W6620" s="60" t="str">
        <f>_xlfn.LET(_xlpm.TextCell,TEXT(G6620,"###"),IF(_xlpm.TextCell&lt;&gt;"",IF(StyleSpaceSplit,IFERROR(IF(FIND(" ",_xlpm.TextCell)&gt;=1,MID(_xlpm.TextCell,1,FIND(" ",_xlpm.TextCell)-1),_xlpm.TextCell),_xlpm.TextCell),_xlpm.TextCell),""))</f>
        <v/>
      </c>
      <c r="X6620" s="60" t="str">
        <f>IF(A6620&lt;&gt;"",IFERROR(IF(FIND(" ",G6620)&gt;=1,MID(G6620,FIND(" ",G6620)+1,LEN(G6620)),""),""),"")</f>
        <v/>
      </c>
      <c r="AC6620" s="51">
        <f>IFERROR(VALUE(MID($C6620,1,2)),0)</f>
        <v>0</v>
      </c>
      <c r="AD6620" s="44">
        <f>IFERROR(VALUE(MID($C6620,4,3)),0)</f>
        <v>0</v>
      </c>
      <c r="AE6620" s="51">
        <f>VALUE(RIGHT("00"&amp;AC6620,2)&amp;RIGHT("000"&amp;AD6620,3))</f>
        <v>0</v>
      </c>
    </row>
    <row r="6621" spans="1:31">
      <c r="A6621" s="60" t="str">
        <f>IF(G6621&amp;Q6621&lt;&gt;"",W6621&amp;Q6621,"")</f>
        <v/>
      </c>
      <c r="B6621" s="85" t="str">
        <f>IF(C6621&lt;&gt;"",LEFT(C6621,9),"")</f>
        <v/>
      </c>
      <c r="V6621" s="60" t="str">
        <f>W6621&amp;H6621</f>
        <v/>
      </c>
      <c r="W6621" s="60" t="str">
        <f>_xlfn.LET(_xlpm.TextCell,TEXT(G6621,"###"),IF(_xlpm.TextCell&lt;&gt;"",IF(StyleSpaceSplit,IFERROR(IF(FIND(" ",_xlpm.TextCell)&gt;=1,MID(_xlpm.TextCell,1,FIND(" ",_xlpm.TextCell)-1),_xlpm.TextCell),_xlpm.TextCell),_xlpm.TextCell),""))</f>
        <v/>
      </c>
      <c r="X6621" s="60" t="str">
        <f>IF(A6621&lt;&gt;"",IFERROR(IF(FIND(" ",G6621)&gt;=1,MID(G6621,FIND(" ",G6621)+1,LEN(G6621)),""),""),"")</f>
        <v/>
      </c>
      <c r="AC6621" s="51">
        <f>IFERROR(VALUE(MID($C6621,1,2)),0)</f>
        <v>0</v>
      </c>
      <c r="AD6621" s="44">
        <f>IFERROR(VALUE(MID($C6621,4,3)),0)</f>
        <v>0</v>
      </c>
      <c r="AE6621" s="51">
        <f>VALUE(RIGHT("00"&amp;AC6621,2)&amp;RIGHT("000"&amp;AD6621,3))</f>
        <v>0</v>
      </c>
    </row>
    <row r="6622" spans="1:31">
      <c r="A6622" s="60" t="str">
        <f>IF(G6622&amp;Q6622&lt;&gt;"",W6622&amp;Q6622,"")</f>
        <v/>
      </c>
      <c r="B6622" s="85" t="str">
        <f>IF(C6622&lt;&gt;"",LEFT(C6622,9),"")</f>
        <v/>
      </c>
      <c r="V6622" s="60" t="str">
        <f>W6622&amp;H6622</f>
        <v/>
      </c>
      <c r="W6622" s="60" t="str">
        <f>_xlfn.LET(_xlpm.TextCell,TEXT(G6622,"###"),IF(_xlpm.TextCell&lt;&gt;"",IF(StyleSpaceSplit,IFERROR(IF(FIND(" ",_xlpm.TextCell)&gt;=1,MID(_xlpm.TextCell,1,FIND(" ",_xlpm.TextCell)-1),_xlpm.TextCell),_xlpm.TextCell),_xlpm.TextCell),""))</f>
        <v/>
      </c>
      <c r="X6622" s="60" t="str">
        <f>IF(A6622&lt;&gt;"",IFERROR(IF(FIND(" ",G6622)&gt;=1,MID(G6622,FIND(" ",G6622)+1,LEN(G6622)),""),""),"")</f>
        <v/>
      </c>
      <c r="AC6622" s="51">
        <f>IFERROR(VALUE(MID($C6622,1,2)),0)</f>
        <v>0</v>
      </c>
      <c r="AD6622" s="44">
        <f>IFERROR(VALUE(MID($C6622,4,3)),0)</f>
        <v>0</v>
      </c>
      <c r="AE6622" s="51">
        <f>VALUE(RIGHT("00"&amp;AC6622,2)&amp;RIGHT("000"&amp;AD6622,3))</f>
        <v>0</v>
      </c>
    </row>
    <row r="6623" spans="1:31">
      <c r="A6623" s="60" t="str">
        <f>IF(G6623&amp;Q6623&lt;&gt;"",W6623&amp;Q6623,"")</f>
        <v/>
      </c>
      <c r="B6623" s="85" t="str">
        <f>IF(C6623&lt;&gt;"",LEFT(C6623,9),"")</f>
        <v/>
      </c>
      <c r="V6623" s="60" t="str">
        <f>W6623&amp;H6623</f>
        <v/>
      </c>
      <c r="W6623" s="60" t="str">
        <f>_xlfn.LET(_xlpm.TextCell,TEXT(G6623,"###"),IF(_xlpm.TextCell&lt;&gt;"",IF(StyleSpaceSplit,IFERROR(IF(FIND(" ",_xlpm.TextCell)&gt;=1,MID(_xlpm.TextCell,1,FIND(" ",_xlpm.TextCell)-1),_xlpm.TextCell),_xlpm.TextCell),_xlpm.TextCell),""))</f>
        <v/>
      </c>
      <c r="X6623" s="60" t="str">
        <f>IF(A6623&lt;&gt;"",IFERROR(IF(FIND(" ",G6623)&gt;=1,MID(G6623,FIND(" ",G6623)+1,LEN(G6623)),""),""),"")</f>
        <v/>
      </c>
      <c r="AC6623" s="51">
        <f>IFERROR(VALUE(MID($C6623,1,2)),0)</f>
        <v>0</v>
      </c>
      <c r="AD6623" s="44">
        <f>IFERROR(VALUE(MID($C6623,4,3)),0)</f>
        <v>0</v>
      </c>
      <c r="AE6623" s="51">
        <f>VALUE(RIGHT("00"&amp;AC6623,2)&amp;RIGHT("000"&amp;AD6623,3))</f>
        <v>0</v>
      </c>
    </row>
    <row r="6624" spans="1:31">
      <c r="A6624" s="60" t="str">
        <f>IF(G6624&amp;Q6624&lt;&gt;"",W6624&amp;Q6624,"")</f>
        <v/>
      </c>
      <c r="B6624" s="85" t="str">
        <f>IF(C6624&lt;&gt;"",LEFT(C6624,9),"")</f>
        <v/>
      </c>
      <c r="V6624" s="60" t="str">
        <f>W6624&amp;H6624</f>
        <v/>
      </c>
      <c r="W6624" s="60" t="str">
        <f>_xlfn.LET(_xlpm.TextCell,TEXT(G6624,"###"),IF(_xlpm.TextCell&lt;&gt;"",IF(StyleSpaceSplit,IFERROR(IF(FIND(" ",_xlpm.TextCell)&gt;=1,MID(_xlpm.TextCell,1,FIND(" ",_xlpm.TextCell)-1),_xlpm.TextCell),_xlpm.TextCell),_xlpm.TextCell),""))</f>
        <v/>
      </c>
      <c r="X6624" s="60" t="str">
        <f>IF(A6624&lt;&gt;"",IFERROR(IF(FIND(" ",G6624)&gt;=1,MID(G6624,FIND(" ",G6624)+1,LEN(G6624)),""),""),"")</f>
        <v/>
      </c>
      <c r="AC6624" s="51">
        <f>IFERROR(VALUE(MID($C6624,1,2)),0)</f>
        <v>0</v>
      </c>
      <c r="AD6624" s="44">
        <f>IFERROR(VALUE(MID($C6624,4,3)),0)</f>
        <v>0</v>
      </c>
      <c r="AE6624" s="51">
        <f>VALUE(RIGHT("00"&amp;AC6624,2)&amp;RIGHT("000"&amp;AD6624,3))</f>
        <v>0</v>
      </c>
    </row>
    <row r="6625" spans="1:31">
      <c r="A6625" s="60" t="str">
        <f>IF(G6625&amp;Q6625&lt;&gt;"",W6625&amp;Q6625,"")</f>
        <v/>
      </c>
      <c r="B6625" s="85" t="str">
        <f>IF(C6625&lt;&gt;"",LEFT(C6625,9),"")</f>
        <v/>
      </c>
      <c r="V6625" s="60" t="str">
        <f>W6625&amp;H6625</f>
        <v/>
      </c>
      <c r="W6625" s="60" t="str">
        <f>_xlfn.LET(_xlpm.TextCell,TEXT(G6625,"###"),IF(_xlpm.TextCell&lt;&gt;"",IF(StyleSpaceSplit,IFERROR(IF(FIND(" ",_xlpm.TextCell)&gt;=1,MID(_xlpm.TextCell,1,FIND(" ",_xlpm.TextCell)-1),_xlpm.TextCell),_xlpm.TextCell),_xlpm.TextCell),""))</f>
        <v/>
      </c>
      <c r="X6625" s="60" t="str">
        <f>IF(A6625&lt;&gt;"",IFERROR(IF(FIND(" ",G6625)&gt;=1,MID(G6625,FIND(" ",G6625)+1,LEN(G6625)),""),""),"")</f>
        <v/>
      </c>
      <c r="AC6625" s="51">
        <f>IFERROR(VALUE(MID($C6625,1,2)),0)</f>
        <v>0</v>
      </c>
      <c r="AD6625" s="44">
        <f>IFERROR(VALUE(MID($C6625,4,3)),0)</f>
        <v>0</v>
      </c>
      <c r="AE6625" s="51">
        <f>VALUE(RIGHT("00"&amp;AC6625,2)&amp;RIGHT("000"&amp;AD6625,3))</f>
        <v>0</v>
      </c>
    </row>
    <row r="6626" spans="1:31">
      <c r="A6626" s="60" t="str">
        <f>IF(G6626&amp;Q6626&lt;&gt;"",W6626&amp;Q6626,"")</f>
        <v/>
      </c>
      <c r="B6626" s="85" t="str">
        <f>IF(C6626&lt;&gt;"",LEFT(C6626,9),"")</f>
        <v/>
      </c>
      <c r="V6626" s="60" t="str">
        <f>W6626&amp;H6626</f>
        <v/>
      </c>
      <c r="W6626" s="60" t="str">
        <f>_xlfn.LET(_xlpm.TextCell,TEXT(G6626,"###"),IF(_xlpm.TextCell&lt;&gt;"",IF(StyleSpaceSplit,IFERROR(IF(FIND(" ",_xlpm.TextCell)&gt;=1,MID(_xlpm.TextCell,1,FIND(" ",_xlpm.TextCell)-1),_xlpm.TextCell),_xlpm.TextCell),_xlpm.TextCell),""))</f>
        <v/>
      </c>
      <c r="X6626" s="60" t="str">
        <f>IF(A6626&lt;&gt;"",IFERROR(IF(FIND(" ",G6626)&gt;=1,MID(G6626,FIND(" ",G6626)+1,LEN(G6626)),""),""),"")</f>
        <v/>
      </c>
      <c r="AC6626" s="51">
        <f>IFERROR(VALUE(MID($C6626,1,2)),0)</f>
        <v>0</v>
      </c>
      <c r="AD6626" s="44">
        <f>IFERROR(VALUE(MID($C6626,4,3)),0)</f>
        <v>0</v>
      </c>
      <c r="AE6626" s="51">
        <f>VALUE(RIGHT("00"&amp;AC6626,2)&amp;RIGHT("000"&amp;AD6626,3))</f>
        <v>0</v>
      </c>
    </row>
    <row r="6627" spans="1:31">
      <c r="A6627" s="60" t="str">
        <f>IF(G6627&amp;Q6627&lt;&gt;"",W6627&amp;Q6627,"")</f>
        <v/>
      </c>
      <c r="B6627" s="85" t="str">
        <f>IF(C6627&lt;&gt;"",LEFT(C6627,9),"")</f>
        <v/>
      </c>
      <c r="V6627" s="60" t="str">
        <f>W6627&amp;H6627</f>
        <v/>
      </c>
      <c r="W6627" s="60" t="str">
        <f>_xlfn.LET(_xlpm.TextCell,TEXT(G6627,"###"),IF(_xlpm.TextCell&lt;&gt;"",IF(StyleSpaceSplit,IFERROR(IF(FIND(" ",_xlpm.TextCell)&gt;=1,MID(_xlpm.TextCell,1,FIND(" ",_xlpm.TextCell)-1),_xlpm.TextCell),_xlpm.TextCell),_xlpm.TextCell),""))</f>
        <v/>
      </c>
      <c r="X6627" s="60" t="str">
        <f>IF(A6627&lt;&gt;"",IFERROR(IF(FIND(" ",G6627)&gt;=1,MID(G6627,FIND(" ",G6627)+1,LEN(G6627)),""),""),"")</f>
        <v/>
      </c>
      <c r="AC6627" s="51">
        <f>IFERROR(VALUE(MID($C6627,1,2)),0)</f>
        <v>0</v>
      </c>
      <c r="AD6627" s="44">
        <f>IFERROR(VALUE(MID($C6627,4,3)),0)</f>
        <v>0</v>
      </c>
      <c r="AE6627" s="51">
        <f>VALUE(RIGHT("00"&amp;AC6627,2)&amp;RIGHT("000"&amp;AD6627,3))</f>
        <v>0</v>
      </c>
    </row>
    <row r="6628" spans="1:31">
      <c r="A6628" s="60" t="str">
        <f>IF(G6628&amp;Q6628&lt;&gt;"",W6628&amp;Q6628,"")</f>
        <v/>
      </c>
      <c r="B6628" s="85" t="str">
        <f>IF(C6628&lt;&gt;"",LEFT(C6628,9),"")</f>
        <v/>
      </c>
      <c r="V6628" s="60" t="str">
        <f>W6628&amp;H6628</f>
        <v/>
      </c>
      <c r="W6628" s="60" t="str">
        <f>_xlfn.LET(_xlpm.TextCell,TEXT(G6628,"###"),IF(_xlpm.TextCell&lt;&gt;"",IF(StyleSpaceSplit,IFERROR(IF(FIND(" ",_xlpm.TextCell)&gt;=1,MID(_xlpm.TextCell,1,FIND(" ",_xlpm.TextCell)-1),_xlpm.TextCell),_xlpm.TextCell),_xlpm.TextCell),""))</f>
        <v/>
      </c>
      <c r="X6628" s="60" t="str">
        <f>IF(A6628&lt;&gt;"",IFERROR(IF(FIND(" ",G6628)&gt;=1,MID(G6628,FIND(" ",G6628)+1,LEN(G6628)),""),""),"")</f>
        <v/>
      </c>
      <c r="AC6628" s="51">
        <f>IFERROR(VALUE(MID($C6628,1,2)),0)</f>
        <v>0</v>
      </c>
      <c r="AD6628" s="44">
        <f>IFERROR(VALUE(MID($C6628,4,3)),0)</f>
        <v>0</v>
      </c>
      <c r="AE6628" s="51">
        <f>VALUE(RIGHT("00"&amp;AC6628,2)&amp;RIGHT("000"&amp;AD6628,3))</f>
        <v>0</v>
      </c>
    </row>
    <row r="6629" spans="1:31">
      <c r="A6629" s="60" t="str">
        <f>IF(G6629&amp;Q6629&lt;&gt;"",W6629&amp;Q6629,"")</f>
        <v/>
      </c>
      <c r="B6629" s="85" t="str">
        <f>IF(C6629&lt;&gt;"",LEFT(C6629,9),"")</f>
        <v/>
      </c>
      <c r="V6629" s="60" t="str">
        <f>W6629&amp;H6629</f>
        <v/>
      </c>
      <c r="W6629" s="60" t="str">
        <f>_xlfn.LET(_xlpm.TextCell,TEXT(G6629,"###"),IF(_xlpm.TextCell&lt;&gt;"",IF(StyleSpaceSplit,IFERROR(IF(FIND(" ",_xlpm.TextCell)&gt;=1,MID(_xlpm.TextCell,1,FIND(" ",_xlpm.TextCell)-1),_xlpm.TextCell),_xlpm.TextCell),_xlpm.TextCell),""))</f>
        <v/>
      </c>
      <c r="X6629" s="60" t="str">
        <f>IF(A6629&lt;&gt;"",IFERROR(IF(FIND(" ",G6629)&gt;=1,MID(G6629,FIND(" ",G6629)+1,LEN(G6629)),""),""),"")</f>
        <v/>
      </c>
      <c r="AC6629" s="51">
        <f>IFERROR(VALUE(MID($C6629,1,2)),0)</f>
        <v>0</v>
      </c>
      <c r="AD6629" s="44">
        <f>IFERROR(VALUE(MID($C6629,4,3)),0)</f>
        <v>0</v>
      </c>
      <c r="AE6629" s="51">
        <f>VALUE(RIGHT("00"&amp;AC6629,2)&amp;RIGHT("000"&amp;AD6629,3))</f>
        <v>0</v>
      </c>
    </row>
    <row r="6630" spans="1:31">
      <c r="A6630" s="60" t="str">
        <f>IF(G6630&amp;Q6630&lt;&gt;"",W6630&amp;Q6630,"")</f>
        <v/>
      </c>
      <c r="B6630" s="85" t="str">
        <f>IF(C6630&lt;&gt;"",LEFT(C6630,9),"")</f>
        <v/>
      </c>
      <c r="V6630" s="60" t="str">
        <f>W6630&amp;H6630</f>
        <v/>
      </c>
      <c r="W6630" s="60" t="str">
        <f>_xlfn.LET(_xlpm.TextCell,TEXT(G6630,"###"),IF(_xlpm.TextCell&lt;&gt;"",IF(StyleSpaceSplit,IFERROR(IF(FIND(" ",_xlpm.TextCell)&gt;=1,MID(_xlpm.TextCell,1,FIND(" ",_xlpm.TextCell)-1),_xlpm.TextCell),_xlpm.TextCell),_xlpm.TextCell),""))</f>
        <v/>
      </c>
      <c r="X6630" s="60" t="str">
        <f>IF(A6630&lt;&gt;"",IFERROR(IF(FIND(" ",G6630)&gt;=1,MID(G6630,FIND(" ",G6630)+1,LEN(G6630)),""),""),"")</f>
        <v/>
      </c>
      <c r="AC6630" s="51">
        <f>IFERROR(VALUE(MID($C6630,1,2)),0)</f>
        <v>0</v>
      </c>
      <c r="AD6630" s="44">
        <f>IFERROR(VALUE(MID($C6630,4,3)),0)</f>
        <v>0</v>
      </c>
      <c r="AE6630" s="51">
        <f>VALUE(RIGHT("00"&amp;AC6630,2)&amp;RIGHT("000"&amp;AD6630,3))</f>
        <v>0</v>
      </c>
    </row>
    <row r="6631" spans="1:31">
      <c r="A6631" s="60" t="str">
        <f>IF(G6631&amp;Q6631&lt;&gt;"",W6631&amp;Q6631,"")</f>
        <v/>
      </c>
      <c r="B6631" s="85" t="str">
        <f>IF(C6631&lt;&gt;"",LEFT(C6631,9),"")</f>
        <v/>
      </c>
      <c r="V6631" s="60" t="str">
        <f>W6631&amp;H6631</f>
        <v/>
      </c>
      <c r="W6631" s="60" t="str">
        <f>_xlfn.LET(_xlpm.TextCell,TEXT(G6631,"###"),IF(_xlpm.TextCell&lt;&gt;"",IF(StyleSpaceSplit,IFERROR(IF(FIND(" ",_xlpm.TextCell)&gt;=1,MID(_xlpm.TextCell,1,FIND(" ",_xlpm.TextCell)-1),_xlpm.TextCell),_xlpm.TextCell),_xlpm.TextCell),""))</f>
        <v/>
      </c>
      <c r="X6631" s="60" t="str">
        <f>IF(A6631&lt;&gt;"",IFERROR(IF(FIND(" ",G6631)&gt;=1,MID(G6631,FIND(" ",G6631)+1,LEN(G6631)),""),""),"")</f>
        <v/>
      </c>
      <c r="AC6631" s="51">
        <f>IFERROR(VALUE(MID($C6631,1,2)),0)</f>
        <v>0</v>
      </c>
      <c r="AD6631" s="44">
        <f>IFERROR(VALUE(MID($C6631,4,3)),0)</f>
        <v>0</v>
      </c>
      <c r="AE6631" s="51">
        <f>VALUE(RIGHT("00"&amp;AC6631,2)&amp;RIGHT("000"&amp;AD6631,3))</f>
        <v>0</v>
      </c>
    </row>
    <row r="6632" spans="1:31">
      <c r="A6632" s="60" t="str">
        <f>IF(G6632&amp;Q6632&lt;&gt;"",W6632&amp;Q6632,"")</f>
        <v/>
      </c>
      <c r="B6632" s="85" t="str">
        <f>IF(C6632&lt;&gt;"",LEFT(C6632,9),"")</f>
        <v/>
      </c>
      <c r="V6632" s="60" t="str">
        <f>W6632&amp;H6632</f>
        <v/>
      </c>
      <c r="W6632" s="60" t="str">
        <f>_xlfn.LET(_xlpm.TextCell,TEXT(G6632,"###"),IF(_xlpm.TextCell&lt;&gt;"",IF(StyleSpaceSplit,IFERROR(IF(FIND(" ",_xlpm.TextCell)&gt;=1,MID(_xlpm.TextCell,1,FIND(" ",_xlpm.TextCell)-1),_xlpm.TextCell),_xlpm.TextCell),_xlpm.TextCell),""))</f>
        <v/>
      </c>
      <c r="X6632" s="60" t="str">
        <f>IF(A6632&lt;&gt;"",IFERROR(IF(FIND(" ",G6632)&gt;=1,MID(G6632,FIND(" ",G6632)+1,LEN(G6632)),""),""),"")</f>
        <v/>
      </c>
      <c r="AC6632" s="51">
        <f>IFERROR(VALUE(MID($C6632,1,2)),0)</f>
        <v>0</v>
      </c>
      <c r="AD6632" s="44">
        <f>IFERROR(VALUE(MID($C6632,4,3)),0)</f>
        <v>0</v>
      </c>
      <c r="AE6632" s="51">
        <f>VALUE(RIGHT("00"&amp;AC6632,2)&amp;RIGHT("000"&amp;AD6632,3))</f>
        <v>0</v>
      </c>
    </row>
    <row r="6633" spans="1:31">
      <c r="A6633" s="60" t="str">
        <f>IF(G6633&amp;Q6633&lt;&gt;"",W6633&amp;Q6633,"")</f>
        <v/>
      </c>
      <c r="B6633" s="85" t="str">
        <f>IF(C6633&lt;&gt;"",LEFT(C6633,9),"")</f>
        <v/>
      </c>
      <c r="V6633" s="60" t="str">
        <f>W6633&amp;H6633</f>
        <v/>
      </c>
      <c r="W6633" s="60" t="str">
        <f>_xlfn.LET(_xlpm.TextCell,TEXT(G6633,"###"),IF(_xlpm.TextCell&lt;&gt;"",IF(StyleSpaceSplit,IFERROR(IF(FIND(" ",_xlpm.TextCell)&gt;=1,MID(_xlpm.TextCell,1,FIND(" ",_xlpm.TextCell)-1),_xlpm.TextCell),_xlpm.TextCell),_xlpm.TextCell),""))</f>
        <v/>
      </c>
      <c r="X6633" s="60" t="str">
        <f>IF(A6633&lt;&gt;"",IFERROR(IF(FIND(" ",G6633)&gt;=1,MID(G6633,FIND(" ",G6633)+1,LEN(G6633)),""),""),"")</f>
        <v/>
      </c>
      <c r="AC6633" s="51">
        <f>IFERROR(VALUE(MID($C6633,1,2)),0)</f>
        <v>0</v>
      </c>
      <c r="AD6633" s="44">
        <f>IFERROR(VALUE(MID($C6633,4,3)),0)</f>
        <v>0</v>
      </c>
      <c r="AE6633" s="51">
        <f>VALUE(RIGHT("00"&amp;AC6633,2)&amp;RIGHT("000"&amp;AD6633,3))</f>
        <v>0</v>
      </c>
    </row>
    <row r="6634" spans="1:31">
      <c r="A6634" s="60" t="str">
        <f>IF(G6634&amp;Q6634&lt;&gt;"",W6634&amp;Q6634,"")</f>
        <v/>
      </c>
      <c r="B6634" s="85" t="str">
        <f>IF(C6634&lt;&gt;"",LEFT(C6634,9),"")</f>
        <v/>
      </c>
      <c r="V6634" s="60" t="str">
        <f>W6634&amp;H6634</f>
        <v/>
      </c>
      <c r="W6634" s="60" t="str">
        <f>_xlfn.LET(_xlpm.TextCell,TEXT(G6634,"###"),IF(_xlpm.TextCell&lt;&gt;"",IF(StyleSpaceSplit,IFERROR(IF(FIND(" ",_xlpm.TextCell)&gt;=1,MID(_xlpm.TextCell,1,FIND(" ",_xlpm.TextCell)-1),_xlpm.TextCell),_xlpm.TextCell),_xlpm.TextCell),""))</f>
        <v/>
      </c>
      <c r="X6634" s="60" t="str">
        <f>IF(A6634&lt;&gt;"",IFERROR(IF(FIND(" ",G6634)&gt;=1,MID(G6634,FIND(" ",G6634)+1,LEN(G6634)),""),""),"")</f>
        <v/>
      </c>
      <c r="AC6634" s="51">
        <f>IFERROR(VALUE(MID($C6634,1,2)),0)</f>
        <v>0</v>
      </c>
      <c r="AD6634" s="44">
        <f>IFERROR(VALUE(MID($C6634,4,3)),0)</f>
        <v>0</v>
      </c>
      <c r="AE6634" s="51">
        <f>VALUE(RIGHT("00"&amp;AC6634,2)&amp;RIGHT("000"&amp;AD6634,3))</f>
        <v>0</v>
      </c>
    </row>
    <row r="6635" spans="1:31">
      <c r="A6635" s="60" t="str">
        <f>IF(G6635&amp;Q6635&lt;&gt;"",W6635&amp;Q6635,"")</f>
        <v/>
      </c>
      <c r="B6635" s="85" t="str">
        <f>IF(C6635&lt;&gt;"",LEFT(C6635,9),"")</f>
        <v/>
      </c>
      <c r="V6635" s="60" t="str">
        <f>W6635&amp;H6635</f>
        <v/>
      </c>
      <c r="W6635" s="60" t="str">
        <f>_xlfn.LET(_xlpm.TextCell,TEXT(G6635,"###"),IF(_xlpm.TextCell&lt;&gt;"",IF(StyleSpaceSplit,IFERROR(IF(FIND(" ",_xlpm.TextCell)&gt;=1,MID(_xlpm.TextCell,1,FIND(" ",_xlpm.TextCell)-1),_xlpm.TextCell),_xlpm.TextCell),_xlpm.TextCell),""))</f>
        <v/>
      </c>
      <c r="X6635" s="60" t="str">
        <f>IF(A6635&lt;&gt;"",IFERROR(IF(FIND(" ",G6635)&gt;=1,MID(G6635,FIND(" ",G6635)+1,LEN(G6635)),""),""),"")</f>
        <v/>
      </c>
      <c r="AC6635" s="51">
        <f>IFERROR(VALUE(MID($C6635,1,2)),0)</f>
        <v>0</v>
      </c>
      <c r="AD6635" s="44">
        <f>IFERROR(VALUE(MID($C6635,4,3)),0)</f>
        <v>0</v>
      </c>
      <c r="AE6635" s="51">
        <f>VALUE(RIGHT("00"&amp;AC6635,2)&amp;RIGHT("000"&amp;AD6635,3))</f>
        <v>0</v>
      </c>
    </row>
    <row r="6636" spans="1:31">
      <c r="A6636" s="60" t="str">
        <f>IF(G6636&amp;Q6636&lt;&gt;"",W6636&amp;Q6636,"")</f>
        <v/>
      </c>
      <c r="B6636" s="85" t="str">
        <f>IF(C6636&lt;&gt;"",LEFT(C6636,9),"")</f>
        <v/>
      </c>
      <c r="V6636" s="60" t="str">
        <f>W6636&amp;H6636</f>
        <v/>
      </c>
      <c r="W6636" s="60" t="str">
        <f>_xlfn.LET(_xlpm.TextCell,TEXT(G6636,"###"),IF(_xlpm.TextCell&lt;&gt;"",IF(StyleSpaceSplit,IFERROR(IF(FIND(" ",_xlpm.TextCell)&gt;=1,MID(_xlpm.TextCell,1,FIND(" ",_xlpm.TextCell)-1),_xlpm.TextCell),_xlpm.TextCell),_xlpm.TextCell),""))</f>
        <v/>
      </c>
      <c r="X6636" s="60" t="str">
        <f>IF(A6636&lt;&gt;"",IFERROR(IF(FIND(" ",G6636)&gt;=1,MID(G6636,FIND(" ",G6636)+1,LEN(G6636)),""),""),"")</f>
        <v/>
      </c>
      <c r="AC6636" s="51">
        <f>IFERROR(VALUE(MID($C6636,1,2)),0)</f>
        <v>0</v>
      </c>
      <c r="AD6636" s="44">
        <f>IFERROR(VALUE(MID($C6636,4,3)),0)</f>
        <v>0</v>
      </c>
      <c r="AE6636" s="51">
        <f>VALUE(RIGHT("00"&amp;AC6636,2)&amp;RIGHT("000"&amp;AD6636,3))</f>
        <v>0</v>
      </c>
    </row>
    <row r="6637" spans="1:31">
      <c r="A6637" s="60" t="str">
        <f>IF(G6637&amp;Q6637&lt;&gt;"",W6637&amp;Q6637,"")</f>
        <v/>
      </c>
      <c r="B6637" s="85" t="str">
        <f>IF(C6637&lt;&gt;"",LEFT(C6637,9),"")</f>
        <v/>
      </c>
      <c r="V6637" s="60" t="str">
        <f>W6637&amp;H6637</f>
        <v/>
      </c>
      <c r="W6637" s="60" t="str">
        <f>_xlfn.LET(_xlpm.TextCell,TEXT(G6637,"###"),IF(_xlpm.TextCell&lt;&gt;"",IF(StyleSpaceSplit,IFERROR(IF(FIND(" ",_xlpm.TextCell)&gt;=1,MID(_xlpm.TextCell,1,FIND(" ",_xlpm.TextCell)-1),_xlpm.TextCell),_xlpm.TextCell),_xlpm.TextCell),""))</f>
        <v/>
      </c>
      <c r="X6637" s="60" t="str">
        <f>IF(A6637&lt;&gt;"",IFERROR(IF(FIND(" ",G6637)&gt;=1,MID(G6637,FIND(" ",G6637)+1,LEN(G6637)),""),""),"")</f>
        <v/>
      </c>
      <c r="AC6637" s="51">
        <f>IFERROR(VALUE(MID($C6637,1,2)),0)</f>
        <v>0</v>
      </c>
      <c r="AD6637" s="44">
        <f>IFERROR(VALUE(MID($C6637,4,3)),0)</f>
        <v>0</v>
      </c>
      <c r="AE6637" s="51">
        <f>VALUE(RIGHT("00"&amp;AC6637,2)&amp;RIGHT("000"&amp;AD6637,3))</f>
        <v>0</v>
      </c>
    </row>
    <row r="6638" spans="1:31">
      <c r="A6638" s="60" t="str">
        <f>IF(G6638&amp;Q6638&lt;&gt;"",W6638&amp;Q6638,"")</f>
        <v/>
      </c>
      <c r="B6638" s="85" t="str">
        <f>IF(C6638&lt;&gt;"",LEFT(C6638,9),"")</f>
        <v/>
      </c>
      <c r="V6638" s="60" t="str">
        <f>W6638&amp;H6638</f>
        <v/>
      </c>
      <c r="W6638" s="60" t="str">
        <f>_xlfn.LET(_xlpm.TextCell,TEXT(G6638,"###"),IF(_xlpm.TextCell&lt;&gt;"",IF(StyleSpaceSplit,IFERROR(IF(FIND(" ",_xlpm.TextCell)&gt;=1,MID(_xlpm.TextCell,1,FIND(" ",_xlpm.TextCell)-1),_xlpm.TextCell),_xlpm.TextCell),_xlpm.TextCell),""))</f>
        <v/>
      </c>
      <c r="X6638" s="60" t="str">
        <f>IF(A6638&lt;&gt;"",IFERROR(IF(FIND(" ",G6638)&gt;=1,MID(G6638,FIND(" ",G6638)+1,LEN(G6638)),""),""),"")</f>
        <v/>
      </c>
      <c r="AC6638" s="51">
        <f>IFERROR(VALUE(MID($C6638,1,2)),0)</f>
        <v>0</v>
      </c>
      <c r="AD6638" s="44">
        <f>IFERROR(VALUE(MID($C6638,4,3)),0)</f>
        <v>0</v>
      </c>
      <c r="AE6638" s="51">
        <f>VALUE(RIGHT("00"&amp;AC6638,2)&amp;RIGHT("000"&amp;AD6638,3))</f>
        <v>0</v>
      </c>
    </row>
    <row r="6639" spans="1:31">
      <c r="A6639" s="60" t="str">
        <f>IF(G6639&amp;Q6639&lt;&gt;"",W6639&amp;Q6639,"")</f>
        <v/>
      </c>
      <c r="B6639" s="85" t="str">
        <f>IF(C6639&lt;&gt;"",LEFT(C6639,9),"")</f>
        <v/>
      </c>
      <c r="V6639" s="60" t="str">
        <f>W6639&amp;H6639</f>
        <v/>
      </c>
      <c r="W6639" s="60" t="str">
        <f>_xlfn.LET(_xlpm.TextCell,TEXT(G6639,"###"),IF(_xlpm.TextCell&lt;&gt;"",IF(StyleSpaceSplit,IFERROR(IF(FIND(" ",_xlpm.TextCell)&gt;=1,MID(_xlpm.TextCell,1,FIND(" ",_xlpm.TextCell)-1),_xlpm.TextCell),_xlpm.TextCell),_xlpm.TextCell),""))</f>
        <v/>
      </c>
      <c r="X6639" s="60" t="str">
        <f>IF(A6639&lt;&gt;"",IFERROR(IF(FIND(" ",G6639)&gt;=1,MID(G6639,FIND(" ",G6639)+1,LEN(G6639)),""),""),"")</f>
        <v/>
      </c>
      <c r="AC6639" s="51">
        <f>IFERROR(VALUE(MID($C6639,1,2)),0)</f>
        <v>0</v>
      </c>
      <c r="AD6639" s="44">
        <f>IFERROR(VALUE(MID($C6639,4,3)),0)</f>
        <v>0</v>
      </c>
      <c r="AE6639" s="51">
        <f>VALUE(RIGHT("00"&amp;AC6639,2)&amp;RIGHT("000"&amp;AD6639,3))</f>
        <v>0</v>
      </c>
    </row>
    <row r="6640" spans="1:31">
      <c r="A6640" s="60" t="str">
        <f>IF(G6640&amp;Q6640&lt;&gt;"",W6640&amp;Q6640,"")</f>
        <v/>
      </c>
      <c r="B6640" s="85" t="str">
        <f>IF(C6640&lt;&gt;"",LEFT(C6640,9),"")</f>
        <v/>
      </c>
      <c r="V6640" s="60" t="str">
        <f>W6640&amp;H6640</f>
        <v/>
      </c>
      <c r="W6640" s="60" t="str">
        <f>_xlfn.LET(_xlpm.TextCell,TEXT(G6640,"###"),IF(_xlpm.TextCell&lt;&gt;"",IF(StyleSpaceSplit,IFERROR(IF(FIND(" ",_xlpm.TextCell)&gt;=1,MID(_xlpm.TextCell,1,FIND(" ",_xlpm.TextCell)-1),_xlpm.TextCell),_xlpm.TextCell),_xlpm.TextCell),""))</f>
        <v/>
      </c>
      <c r="X6640" s="60" t="str">
        <f>IF(A6640&lt;&gt;"",IFERROR(IF(FIND(" ",G6640)&gt;=1,MID(G6640,FIND(" ",G6640)+1,LEN(G6640)),""),""),"")</f>
        <v/>
      </c>
      <c r="AC6640" s="51">
        <f>IFERROR(VALUE(MID($C6640,1,2)),0)</f>
        <v>0</v>
      </c>
      <c r="AD6640" s="44">
        <f>IFERROR(VALUE(MID($C6640,4,3)),0)</f>
        <v>0</v>
      </c>
      <c r="AE6640" s="51">
        <f>VALUE(RIGHT("00"&amp;AC6640,2)&amp;RIGHT("000"&amp;AD6640,3))</f>
        <v>0</v>
      </c>
    </row>
    <row r="6641" spans="1:31">
      <c r="A6641" s="60" t="str">
        <f>IF(G6641&amp;Q6641&lt;&gt;"",W6641&amp;Q6641,"")</f>
        <v/>
      </c>
      <c r="B6641" s="85" t="str">
        <f>IF(C6641&lt;&gt;"",LEFT(C6641,9),"")</f>
        <v/>
      </c>
      <c r="V6641" s="60" t="str">
        <f>W6641&amp;H6641</f>
        <v/>
      </c>
      <c r="W6641" s="60" t="str">
        <f>_xlfn.LET(_xlpm.TextCell,TEXT(G6641,"###"),IF(_xlpm.TextCell&lt;&gt;"",IF(StyleSpaceSplit,IFERROR(IF(FIND(" ",_xlpm.TextCell)&gt;=1,MID(_xlpm.TextCell,1,FIND(" ",_xlpm.TextCell)-1),_xlpm.TextCell),_xlpm.TextCell),_xlpm.TextCell),""))</f>
        <v/>
      </c>
      <c r="X6641" s="60" t="str">
        <f>IF(A6641&lt;&gt;"",IFERROR(IF(FIND(" ",G6641)&gt;=1,MID(G6641,FIND(" ",G6641)+1,LEN(G6641)),""),""),"")</f>
        <v/>
      </c>
      <c r="AC6641" s="51">
        <f>IFERROR(VALUE(MID($C6641,1,2)),0)</f>
        <v>0</v>
      </c>
      <c r="AD6641" s="44">
        <f>IFERROR(VALUE(MID($C6641,4,3)),0)</f>
        <v>0</v>
      </c>
      <c r="AE6641" s="51">
        <f>VALUE(RIGHT("00"&amp;AC6641,2)&amp;RIGHT("000"&amp;AD6641,3))</f>
        <v>0</v>
      </c>
    </row>
    <row r="6642" spans="1:31">
      <c r="A6642" s="60" t="str">
        <f>IF(G6642&amp;Q6642&lt;&gt;"",W6642&amp;Q6642,"")</f>
        <v/>
      </c>
      <c r="B6642" s="85" t="str">
        <f>IF(C6642&lt;&gt;"",LEFT(C6642,9),"")</f>
        <v/>
      </c>
      <c r="V6642" s="60" t="str">
        <f>W6642&amp;H6642</f>
        <v/>
      </c>
      <c r="W6642" s="60" t="str">
        <f>_xlfn.LET(_xlpm.TextCell,TEXT(G6642,"###"),IF(_xlpm.TextCell&lt;&gt;"",IF(StyleSpaceSplit,IFERROR(IF(FIND(" ",_xlpm.TextCell)&gt;=1,MID(_xlpm.TextCell,1,FIND(" ",_xlpm.TextCell)-1),_xlpm.TextCell),_xlpm.TextCell),_xlpm.TextCell),""))</f>
        <v/>
      </c>
      <c r="X6642" s="60" t="str">
        <f>IF(A6642&lt;&gt;"",IFERROR(IF(FIND(" ",G6642)&gt;=1,MID(G6642,FIND(" ",G6642)+1,LEN(G6642)),""),""),"")</f>
        <v/>
      </c>
      <c r="AC6642" s="51">
        <f>IFERROR(VALUE(MID($C6642,1,2)),0)</f>
        <v>0</v>
      </c>
      <c r="AD6642" s="44">
        <f>IFERROR(VALUE(MID($C6642,4,3)),0)</f>
        <v>0</v>
      </c>
      <c r="AE6642" s="51">
        <f>VALUE(RIGHT("00"&amp;AC6642,2)&amp;RIGHT("000"&amp;AD6642,3))</f>
        <v>0</v>
      </c>
    </row>
    <row r="6643" spans="1:31">
      <c r="A6643" s="60" t="str">
        <f>IF(G6643&amp;Q6643&lt;&gt;"",W6643&amp;Q6643,"")</f>
        <v/>
      </c>
      <c r="B6643" s="85" t="str">
        <f>IF(C6643&lt;&gt;"",LEFT(C6643,9),"")</f>
        <v/>
      </c>
      <c r="V6643" s="60" t="str">
        <f>W6643&amp;H6643</f>
        <v/>
      </c>
      <c r="W6643" s="60" t="str">
        <f>_xlfn.LET(_xlpm.TextCell,TEXT(G6643,"###"),IF(_xlpm.TextCell&lt;&gt;"",IF(StyleSpaceSplit,IFERROR(IF(FIND(" ",_xlpm.TextCell)&gt;=1,MID(_xlpm.TextCell,1,FIND(" ",_xlpm.TextCell)-1),_xlpm.TextCell),_xlpm.TextCell),_xlpm.TextCell),""))</f>
        <v/>
      </c>
      <c r="X6643" s="60" t="str">
        <f>IF(A6643&lt;&gt;"",IFERROR(IF(FIND(" ",G6643)&gt;=1,MID(G6643,FIND(" ",G6643)+1,LEN(G6643)),""),""),"")</f>
        <v/>
      </c>
      <c r="AC6643" s="51">
        <f>IFERROR(VALUE(MID($C6643,1,2)),0)</f>
        <v>0</v>
      </c>
      <c r="AD6643" s="44">
        <f>IFERROR(VALUE(MID($C6643,4,3)),0)</f>
        <v>0</v>
      </c>
      <c r="AE6643" s="51">
        <f>VALUE(RIGHT("00"&amp;AC6643,2)&amp;RIGHT("000"&amp;AD6643,3))</f>
        <v>0</v>
      </c>
    </row>
    <row r="6644" spans="1:31">
      <c r="A6644" s="60" t="str">
        <f>IF(G6644&amp;Q6644&lt;&gt;"",W6644&amp;Q6644,"")</f>
        <v/>
      </c>
      <c r="B6644" s="85" t="str">
        <f>IF(C6644&lt;&gt;"",LEFT(C6644,9),"")</f>
        <v/>
      </c>
      <c r="V6644" s="60" t="str">
        <f>W6644&amp;H6644</f>
        <v/>
      </c>
      <c r="W6644" s="60" t="str">
        <f>_xlfn.LET(_xlpm.TextCell,TEXT(G6644,"###"),IF(_xlpm.TextCell&lt;&gt;"",IF(StyleSpaceSplit,IFERROR(IF(FIND(" ",_xlpm.TextCell)&gt;=1,MID(_xlpm.TextCell,1,FIND(" ",_xlpm.TextCell)-1),_xlpm.TextCell),_xlpm.TextCell),_xlpm.TextCell),""))</f>
        <v/>
      </c>
      <c r="X6644" s="60" t="str">
        <f>IF(A6644&lt;&gt;"",IFERROR(IF(FIND(" ",G6644)&gt;=1,MID(G6644,FIND(" ",G6644)+1,LEN(G6644)),""),""),"")</f>
        <v/>
      </c>
      <c r="AC6644" s="51">
        <f>IFERROR(VALUE(MID($C6644,1,2)),0)</f>
        <v>0</v>
      </c>
      <c r="AD6644" s="44">
        <f>IFERROR(VALUE(MID($C6644,4,3)),0)</f>
        <v>0</v>
      </c>
      <c r="AE6644" s="51">
        <f>VALUE(RIGHT("00"&amp;AC6644,2)&amp;RIGHT("000"&amp;AD6644,3))</f>
        <v>0</v>
      </c>
    </row>
    <row r="6645" spans="1:31">
      <c r="A6645" s="60" t="str">
        <f>IF(G6645&amp;Q6645&lt;&gt;"",W6645&amp;Q6645,"")</f>
        <v/>
      </c>
      <c r="B6645" s="85" t="str">
        <f>IF(C6645&lt;&gt;"",LEFT(C6645,9),"")</f>
        <v/>
      </c>
      <c r="V6645" s="60" t="str">
        <f>W6645&amp;H6645</f>
        <v/>
      </c>
      <c r="W6645" s="60" t="str">
        <f>_xlfn.LET(_xlpm.TextCell,TEXT(G6645,"###"),IF(_xlpm.TextCell&lt;&gt;"",IF(StyleSpaceSplit,IFERROR(IF(FIND(" ",_xlpm.TextCell)&gt;=1,MID(_xlpm.TextCell,1,FIND(" ",_xlpm.TextCell)-1),_xlpm.TextCell),_xlpm.TextCell),_xlpm.TextCell),""))</f>
        <v/>
      </c>
      <c r="X6645" s="60" t="str">
        <f>IF(A6645&lt;&gt;"",IFERROR(IF(FIND(" ",G6645)&gt;=1,MID(G6645,FIND(" ",G6645)+1,LEN(G6645)),""),""),"")</f>
        <v/>
      </c>
      <c r="AC6645" s="51">
        <f>IFERROR(VALUE(MID($C6645,1,2)),0)</f>
        <v>0</v>
      </c>
      <c r="AD6645" s="44">
        <f>IFERROR(VALUE(MID($C6645,4,3)),0)</f>
        <v>0</v>
      </c>
      <c r="AE6645" s="51">
        <f>VALUE(RIGHT("00"&amp;AC6645,2)&amp;RIGHT("000"&amp;AD6645,3))</f>
        <v>0</v>
      </c>
    </row>
    <row r="6646" spans="1:31">
      <c r="A6646" s="60" t="str">
        <f>IF(G6646&amp;Q6646&lt;&gt;"",W6646&amp;Q6646,"")</f>
        <v/>
      </c>
      <c r="B6646" s="85" t="str">
        <f>IF(C6646&lt;&gt;"",LEFT(C6646,9),"")</f>
        <v/>
      </c>
      <c r="V6646" s="60" t="str">
        <f>W6646&amp;H6646</f>
        <v/>
      </c>
      <c r="W6646" s="60" t="str">
        <f>_xlfn.LET(_xlpm.TextCell,TEXT(G6646,"###"),IF(_xlpm.TextCell&lt;&gt;"",IF(StyleSpaceSplit,IFERROR(IF(FIND(" ",_xlpm.TextCell)&gt;=1,MID(_xlpm.TextCell,1,FIND(" ",_xlpm.TextCell)-1),_xlpm.TextCell),_xlpm.TextCell),_xlpm.TextCell),""))</f>
        <v/>
      </c>
      <c r="X6646" s="60" t="str">
        <f>IF(A6646&lt;&gt;"",IFERROR(IF(FIND(" ",G6646)&gt;=1,MID(G6646,FIND(" ",G6646)+1,LEN(G6646)),""),""),"")</f>
        <v/>
      </c>
      <c r="AC6646" s="51">
        <f>IFERROR(VALUE(MID($C6646,1,2)),0)</f>
        <v>0</v>
      </c>
      <c r="AD6646" s="44">
        <f>IFERROR(VALUE(MID($C6646,4,3)),0)</f>
        <v>0</v>
      </c>
      <c r="AE6646" s="51">
        <f>VALUE(RIGHT("00"&amp;AC6646,2)&amp;RIGHT("000"&amp;AD6646,3))</f>
        <v>0</v>
      </c>
    </row>
    <row r="6647" spans="1:31">
      <c r="A6647" s="60" t="str">
        <f>IF(G6647&amp;Q6647&lt;&gt;"",W6647&amp;Q6647,"")</f>
        <v/>
      </c>
      <c r="B6647" s="85" t="str">
        <f>IF(C6647&lt;&gt;"",LEFT(C6647,9),"")</f>
        <v/>
      </c>
      <c r="V6647" s="60" t="str">
        <f>W6647&amp;H6647</f>
        <v/>
      </c>
      <c r="W6647" s="60" t="str">
        <f>_xlfn.LET(_xlpm.TextCell,TEXT(G6647,"###"),IF(_xlpm.TextCell&lt;&gt;"",IF(StyleSpaceSplit,IFERROR(IF(FIND(" ",_xlpm.TextCell)&gt;=1,MID(_xlpm.TextCell,1,FIND(" ",_xlpm.TextCell)-1),_xlpm.TextCell),_xlpm.TextCell),_xlpm.TextCell),""))</f>
        <v/>
      </c>
      <c r="X6647" s="60" t="str">
        <f>IF(A6647&lt;&gt;"",IFERROR(IF(FIND(" ",G6647)&gt;=1,MID(G6647,FIND(" ",G6647)+1,LEN(G6647)),""),""),"")</f>
        <v/>
      </c>
      <c r="AC6647" s="51">
        <f>IFERROR(VALUE(MID($C6647,1,2)),0)</f>
        <v>0</v>
      </c>
      <c r="AD6647" s="44">
        <f>IFERROR(VALUE(MID($C6647,4,3)),0)</f>
        <v>0</v>
      </c>
      <c r="AE6647" s="51">
        <f>VALUE(RIGHT("00"&amp;AC6647,2)&amp;RIGHT("000"&amp;AD6647,3))</f>
        <v>0</v>
      </c>
    </row>
    <row r="6648" spans="1:31">
      <c r="A6648" s="60" t="str">
        <f>IF(G6648&amp;Q6648&lt;&gt;"",W6648&amp;Q6648,"")</f>
        <v/>
      </c>
      <c r="B6648" s="85" t="str">
        <f>IF(C6648&lt;&gt;"",LEFT(C6648,9),"")</f>
        <v/>
      </c>
      <c r="V6648" s="60" t="str">
        <f>W6648&amp;H6648</f>
        <v/>
      </c>
      <c r="W6648" s="60" t="str">
        <f>_xlfn.LET(_xlpm.TextCell,TEXT(G6648,"###"),IF(_xlpm.TextCell&lt;&gt;"",IF(StyleSpaceSplit,IFERROR(IF(FIND(" ",_xlpm.TextCell)&gt;=1,MID(_xlpm.TextCell,1,FIND(" ",_xlpm.TextCell)-1),_xlpm.TextCell),_xlpm.TextCell),_xlpm.TextCell),""))</f>
        <v/>
      </c>
      <c r="X6648" s="60" t="str">
        <f>IF(A6648&lt;&gt;"",IFERROR(IF(FIND(" ",G6648)&gt;=1,MID(G6648,FIND(" ",G6648)+1,LEN(G6648)),""),""),"")</f>
        <v/>
      </c>
      <c r="AC6648" s="51">
        <f>IFERROR(VALUE(MID($C6648,1,2)),0)</f>
        <v>0</v>
      </c>
      <c r="AD6648" s="44">
        <f>IFERROR(VALUE(MID($C6648,4,3)),0)</f>
        <v>0</v>
      </c>
      <c r="AE6648" s="51">
        <f>VALUE(RIGHT("00"&amp;AC6648,2)&amp;RIGHT("000"&amp;AD6648,3))</f>
        <v>0</v>
      </c>
    </row>
    <row r="6649" spans="1:31">
      <c r="A6649" s="60" t="str">
        <f>IF(G6649&amp;Q6649&lt;&gt;"",W6649&amp;Q6649,"")</f>
        <v/>
      </c>
      <c r="B6649" s="85" t="str">
        <f>IF(C6649&lt;&gt;"",LEFT(C6649,9),"")</f>
        <v/>
      </c>
      <c r="V6649" s="60" t="str">
        <f>W6649&amp;H6649</f>
        <v/>
      </c>
      <c r="W6649" s="60" t="str">
        <f>_xlfn.LET(_xlpm.TextCell,TEXT(G6649,"###"),IF(_xlpm.TextCell&lt;&gt;"",IF(StyleSpaceSplit,IFERROR(IF(FIND(" ",_xlpm.TextCell)&gt;=1,MID(_xlpm.TextCell,1,FIND(" ",_xlpm.TextCell)-1),_xlpm.TextCell),_xlpm.TextCell),_xlpm.TextCell),""))</f>
        <v/>
      </c>
      <c r="X6649" s="60" t="str">
        <f>IF(A6649&lt;&gt;"",IFERROR(IF(FIND(" ",G6649)&gt;=1,MID(G6649,FIND(" ",G6649)+1,LEN(G6649)),""),""),"")</f>
        <v/>
      </c>
      <c r="AC6649" s="51">
        <f>IFERROR(VALUE(MID($C6649,1,2)),0)</f>
        <v>0</v>
      </c>
      <c r="AD6649" s="44">
        <f>IFERROR(VALUE(MID($C6649,4,3)),0)</f>
        <v>0</v>
      </c>
      <c r="AE6649" s="51">
        <f>VALUE(RIGHT("00"&amp;AC6649,2)&amp;RIGHT("000"&amp;AD6649,3))</f>
        <v>0</v>
      </c>
    </row>
    <row r="6650" spans="1:31">
      <c r="A6650" s="60" t="str">
        <f>IF(G6650&amp;Q6650&lt;&gt;"",W6650&amp;Q6650,"")</f>
        <v/>
      </c>
      <c r="B6650" s="85" t="str">
        <f>IF(C6650&lt;&gt;"",LEFT(C6650,9),"")</f>
        <v/>
      </c>
      <c r="V6650" s="60" t="str">
        <f>W6650&amp;H6650</f>
        <v/>
      </c>
      <c r="W6650" s="60" t="str">
        <f>_xlfn.LET(_xlpm.TextCell,TEXT(G6650,"###"),IF(_xlpm.TextCell&lt;&gt;"",IF(StyleSpaceSplit,IFERROR(IF(FIND(" ",_xlpm.TextCell)&gt;=1,MID(_xlpm.TextCell,1,FIND(" ",_xlpm.TextCell)-1),_xlpm.TextCell),_xlpm.TextCell),_xlpm.TextCell),""))</f>
        <v/>
      </c>
      <c r="X6650" s="60" t="str">
        <f>IF(A6650&lt;&gt;"",IFERROR(IF(FIND(" ",G6650)&gt;=1,MID(G6650,FIND(" ",G6650)+1,LEN(G6650)),""),""),"")</f>
        <v/>
      </c>
      <c r="AC6650" s="51">
        <f>IFERROR(VALUE(MID($C6650,1,2)),0)</f>
        <v>0</v>
      </c>
      <c r="AD6650" s="44">
        <f>IFERROR(VALUE(MID($C6650,4,3)),0)</f>
        <v>0</v>
      </c>
      <c r="AE6650" s="51">
        <f>VALUE(RIGHT("00"&amp;AC6650,2)&amp;RIGHT("000"&amp;AD6650,3))</f>
        <v>0</v>
      </c>
    </row>
    <row r="6651" spans="1:31">
      <c r="A6651" s="60" t="str">
        <f>IF(G6651&amp;Q6651&lt;&gt;"",W6651&amp;Q6651,"")</f>
        <v/>
      </c>
      <c r="B6651" s="85" t="str">
        <f>IF(C6651&lt;&gt;"",LEFT(C6651,9),"")</f>
        <v/>
      </c>
      <c r="V6651" s="60" t="str">
        <f>W6651&amp;H6651</f>
        <v/>
      </c>
      <c r="W6651" s="60" t="str">
        <f>_xlfn.LET(_xlpm.TextCell,TEXT(G6651,"###"),IF(_xlpm.TextCell&lt;&gt;"",IF(StyleSpaceSplit,IFERROR(IF(FIND(" ",_xlpm.TextCell)&gt;=1,MID(_xlpm.TextCell,1,FIND(" ",_xlpm.TextCell)-1),_xlpm.TextCell),_xlpm.TextCell),_xlpm.TextCell),""))</f>
        <v/>
      </c>
      <c r="X6651" s="60" t="str">
        <f>IF(A6651&lt;&gt;"",IFERROR(IF(FIND(" ",G6651)&gt;=1,MID(G6651,FIND(" ",G6651)+1,LEN(G6651)),""),""),"")</f>
        <v/>
      </c>
      <c r="AC6651" s="51">
        <f>IFERROR(VALUE(MID($C6651,1,2)),0)</f>
        <v>0</v>
      </c>
      <c r="AD6651" s="44">
        <f>IFERROR(VALUE(MID($C6651,4,3)),0)</f>
        <v>0</v>
      </c>
      <c r="AE6651" s="51">
        <f>VALUE(RIGHT("00"&amp;AC6651,2)&amp;RIGHT("000"&amp;AD6651,3))</f>
        <v>0</v>
      </c>
    </row>
    <row r="6652" spans="1:31">
      <c r="A6652" s="60" t="str">
        <f>IF(G6652&amp;Q6652&lt;&gt;"",W6652&amp;Q6652,"")</f>
        <v/>
      </c>
      <c r="B6652" s="85" t="str">
        <f>IF(C6652&lt;&gt;"",LEFT(C6652,9),"")</f>
        <v/>
      </c>
      <c r="V6652" s="60" t="str">
        <f>W6652&amp;H6652</f>
        <v/>
      </c>
      <c r="W6652" s="60" t="str">
        <f>_xlfn.LET(_xlpm.TextCell,TEXT(G6652,"###"),IF(_xlpm.TextCell&lt;&gt;"",IF(StyleSpaceSplit,IFERROR(IF(FIND(" ",_xlpm.TextCell)&gt;=1,MID(_xlpm.TextCell,1,FIND(" ",_xlpm.TextCell)-1),_xlpm.TextCell),_xlpm.TextCell),_xlpm.TextCell),""))</f>
        <v/>
      </c>
      <c r="X6652" s="60" t="str">
        <f>IF(A6652&lt;&gt;"",IFERROR(IF(FIND(" ",G6652)&gt;=1,MID(G6652,FIND(" ",G6652)+1,LEN(G6652)),""),""),"")</f>
        <v/>
      </c>
      <c r="AC6652" s="51">
        <f>IFERROR(VALUE(MID($C6652,1,2)),0)</f>
        <v>0</v>
      </c>
      <c r="AD6652" s="44">
        <f>IFERROR(VALUE(MID($C6652,4,3)),0)</f>
        <v>0</v>
      </c>
      <c r="AE6652" s="51">
        <f>VALUE(RIGHT("00"&amp;AC6652,2)&amp;RIGHT("000"&amp;AD6652,3))</f>
        <v>0</v>
      </c>
    </row>
    <row r="6653" spans="1:31">
      <c r="A6653" s="60" t="str">
        <f>IF(G6653&amp;Q6653&lt;&gt;"",W6653&amp;Q6653,"")</f>
        <v/>
      </c>
      <c r="B6653" s="85" t="str">
        <f>IF(C6653&lt;&gt;"",LEFT(C6653,9),"")</f>
        <v/>
      </c>
      <c r="V6653" s="60" t="str">
        <f>W6653&amp;H6653</f>
        <v/>
      </c>
      <c r="W6653" s="60" t="str">
        <f>_xlfn.LET(_xlpm.TextCell,TEXT(G6653,"###"),IF(_xlpm.TextCell&lt;&gt;"",IF(StyleSpaceSplit,IFERROR(IF(FIND(" ",_xlpm.TextCell)&gt;=1,MID(_xlpm.TextCell,1,FIND(" ",_xlpm.TextCell)-1),_xlpm.TextCell),_xlpm.TextCell),_xlpm.TextCell),""))</f>
        <v/>
      </c>
      <c r="X6653" s="60" t="str">
        <f>IF(A6653&lt;&gt;"",IFERROR(IF(FIND(" ",G6653)&gt;=1,MID(G6653,FIND(" ",G6653)+1,LEN(G6653)),""),""),"")</f>
        <v/>
      </c>
      <c r="AC6653" s="51">
        <f>IFERROR(VALUE(MID($C6653,1,2)),0)</f>
        <v>0</v>
      </c>
      <c r="AD6653" s="44">
        <f>IFERROR(VALUE(MID($C6653,4,3)),0)</f>
        <v>0</v>
      </c>
      <c r="AE6653" s="51">
        <f>VALUE(RIGHT("00"&amp;AC6653,2)&amp;RIGHT("000"&amp;AD6653,3))</f>
        <v>0</v>
      </c>
    </row>
    <row r="6654" spans="1:31">
      <c r="A6654" s="60" t="str">
        <f>IF(G6654&amp;Q6654&lt;&gt;"",W6654&amp;Q6654,"")</f>
        <v/>
      </c>
      <c r="B6654" s="85" t="str">
        <f>IF(C6654&lt;&gt;"",LEFT(C6654,9),"")</f>
        <v/>
      </c>
      <c r="V6654" s="60" t="str">
        <f>W6654&amp;H6654</f>
        <v/>
      </c>
      <c r="W6654" s="60" t="str">
        <f>_xlfn.LET(_xlpm.TextCell,TEXT(G6654,"###"),IF(_xlpm.TextCell&lt;&gt;"",IF(StyleSpaceSplit,IFERROR(IF(FIND(" ",_xlpm.TextCell)&gt;=1,MID(_xlpm.TextCell,1,FIND(" ",_xlpm.TextCell)-1),_xlpm.TextCell),_xlpm.TextCell),_xlpm.TextCell),""))</f>
        <v/>
      </c>
      <c r="X6654" s="60" t="str">
        <f>IF(A6654&lt;&gt;"",IFERROR(IF(FIND(" ",G6654)&gt;=1,MID(G6654,FIND(" ",G6654)+1,LEN(G6654)),""),""),"")</f>
        <v/>
      </c>
      <c r="AC6654" s="51">
        <f>IFERROR(VALUE(MID($C6654,1,2)),0)</f>
        <v>0</v>
      </c>
      <c r="AD6654" s="44">
        <f>IFERROR(VALUE(MID($C6654,4,3)),0)</f>
        <v>0</v>
      </c>
      <c r="AE6654" s="51">
        <f>VALUE(RIGHT("00"&amp;AC6654,2)&amp;RIGHT("000"&amp;AD6654,3))</f>
        <v>0</v>
      </c>
    </row>
    <row r="6655" spans="1:31">
      <c r="A6655" s="60" t="str">
        <f>IF(G6655&amp;Q6655&lt;&gt;"",W6655&amp;Q6655,"")</f>
        <v/>
      </c>
      <c r="B6655" s="85" t="str">
        <f>IF(C6655&lt;&gt;"",LEFT(C6655,9),"")</f>
        <v/>
      </c>
      <c r="V6655" s="60" t="str">
        <f>W6655&amp;H6655</f>
        <v/>
      </c>
      <c r="W6655" s="60" t="str">
        <f>_xlfn.LET(_xlpm.TextCell,TEXT(G6655,"###"),IF(_xlpm.TextCell&lt;&gt;"",IF(StyleSpaceSplit,IFERROR(IF(FIND(" ",_xlpm.TextCell)&gt;=1,MID(_xlpm.TextCell,1,FIND(" ",_xlpm.TextCell)-1),_xlpm.TextCell),_xlpm.TextCell),_xlpm.TextCell),""))</f>
        <v/>
      </c>
      <c r="X6655" s="60" t="str">
        <f>IF(A6655&lt;&gt;"",IFERROR(IF(FIND(" ",G6655)&gt;=1,MID(G6655,FIND(" ",G6655)+1,LEN(G6655)),""),""),"")</f>
        <v/>
      </c>
      <c r="AC6655" s="51">
        <f>IFERROR(VALUE(MID($C6655,1,2)),0)</f>
        <v>0</v>
      </c>
      <c r="AD6655" s="44">
        <f>IFERROR(VALUE(MID($C6655,4,3)),0)</f>
        <v>0</v>
      </c>
      <c r="AE6655" s="51">
        <f>VALUE(RIGHT("00"&amp;AC6655,2)&amp;RIGHT("000"&amp;AD6655,3))</f>
        <v>0</v>
      </c>
    </row>
    <row r="6656" spans="1:31">
      <c r="A6656" s="60" t="str">
        <f>IF(G6656&amp;Q6656&lt;&gt;"",W6656&amp;Q6656,"")</f>
        <v/>
      </c>
      <c r="B6656" s="85" t="str">
        <f>IF(C6656&lt;&gt;"",LEFT(C6656,9),"")</f>
        <v/>
      </c>
      <c r="V6656" s="60" t="str">
        <f>W6656&amp;H6656</f>
        <v/>
      </c>
      <c r="W6656" s="60" t="str">
        <f>_xlfn.LET(_xlpm.TextCell,TEXT(G6656,"###"),IF(_xlpm.TextCell&lt;&gt;"",IF(StyleSpaceSplit,IFERROR(IF(FIND(" ",_xlpm.TextCell)&gt;=1,MID(_xlpm.TextCell,1,FIND(" ",_xlpm.TextCell)-1),_xlpm.TextCell),_xlpm.TextCell),_xlpm.TextCell),""))</f>
        <v/>
      </c>
      <c r="X6656" s="60" t="str">
        <f>IF(A6656&lt;&gt;"",IFERROR(IF(FIND(" ",G6656)&gt;=1,MID(G6656,FIND(" ",G6656)+1,LEN(G6656)),""),""),"")</f>
        <v/>
      </c>
      <c r="AC6656" s="51">
        <f>IFERROR(VALUE(MID($C6656,1,2)),0)</f>
        <v>0</v>
      </c>
      <c r="AD6656" s="44">
        <f>IFERROR(VALUE(MID($C6656,4,3)),0)</f>
        <v>0</v>
      </c>
      <c r="AE6656" s="51">
        <f>VALUE(RIGHT("00"&amp;AC6656,2)&amp;RIGHT("000"&amp;AD6656,3))</f>
        <v>0</v>
      </c>
    </row>
    <row r="6657" spans="1:31">
      <c r="A6657" s="60" t="str">
        <f>IF(G6657&amp;Q6657&lt;&gt;"",W6657&amp;Q6657,"")</f>
        <v/>
      </c>
      <c r="B6657" s="85" t="str">
        <f>IF(C6657&lt;&gt;"",LEFT(C6657,9),"")</f>
        <v/>
      </c>
      <c r="V6657" s="60" t="str">
        <f>W6657&amp;H6657</f>
        <v/>
      </c>
      <c r="W6657" s="60" t="str">
        <f>_xlfn.LET(_xlpm.TextCell,TEXT(G6657,"###"),IF(_xlpm.TextCell&lt;&gt;"",IF(StyleSpaceSplit,IFERROR(IF(FIND(" ",_xlpm.TextCell)&gt;=1,MID(_xlpm.TextCell,1,FIND(" ",_xlpm.TextCell)-1),_xlpm.TextCell),_xlpm.TextCell),_xlpm.TextCell),""))</f>
        <v/>
      </c>
      <c r="X6657" s="60" t="str">
        <f>IF(A6657&lt;&gt;"",IFERROR(IF(FIND(" ",G6657)&gt;=1,MID(G6657,FIND(" ",G6657)+1,LEN(G6657)),""),""),"")</f>
        <v/>
      </c>
      <c r="AC6657" s="51">
        <f>IFERROR(VALUE(MID($C6657,1,2)),0)</f>
        <v>0</v>
      </c>
      <c r="AD6657" s="44">
        <f>IFERROR(VALUE(MID($C6657,4,3)),0)</f>
        <v>0</v>
      </c>
      <c r="AE6657" s="51">
        <f>VALUE(RIGHT("00"&amp;AC6657,2)&amp;RIGHT("000"&amp;AD6657,3))</f>
        <v>0</v>
      </c>
    </row>
    <row r="6658" spans="1:31">
      <c r="A6658" s="60" t="str">
        <f>IF(G6658&amp;Q6658&lt;&gt;"",W6658&amp;Q6658,"")</f>
        <v/>
      </c>
      <c r="B6658" s="85" t="str">
        <f>IF(C6658&lt;&gt;"",LEFT(C6658,9),"")</f>
        <v/>
      </c>
      <c r="V6658" s="60" t="str">
        <f>W6658&amp;H6658</f>
        <v/>
      </c>
      <c r="W6658" s="60" t="str">
        <f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>IF(A6658&lt;&gt;"",IFERROR(IF(FIND(" ",G6658)&gt;=1,MID(G6658,FIND(" ",G6658)+1,LEN(G6658)),""),""),"")</f>
        <v/>
      </c>
      <c r="AC6658" s="51">
        <f>IFERROR(VALUE(MID($C6658,1,2)),0)</f>
        <v>0</v>
      </c>
      <c r="AD6658" s="44">
        <f>IFERROR(VALUE(MID($C6658,4,3)),0)</f>
        <v>0</v>
      </c>
      <c r="AE6658" s="51">
        <f>VALUE(RIGHT("00"&amp;AC6658,2)&amp;RIGHT("000"&amp;AD6658,3))</f>
        <v>0</v>
      </c>
    </row>
    <row r="6659" spans="1:31">
      <c r="A6659" s="60" t="str">
        <f>IF(G6659&amp;Q6659&lt;&gt;"",W6659&amp;Q6659,"")</f>
        <v/>
      </c>
      <c r="B6659" s="85" t="str">
        <f>IF(C6659&lt;&gt;"",LEFT(C6659,9),"")</f>
        <v/>
      </c>
      <c r="V6659" s="60" t="str">
        <f>W6659&amp;H6659</f>
        <v/>
      </c>
      <c r="W6659" s="60" t="str">
        <f>_xlfn.LET(_xlpm.TextCell,TEXT(G6659,"###"),IF(_xlpm.TextCell&lt;&gt;"",IF(StyleSpaceSplit,IFERROR(IF(FIND(" ",_xlpm.TextCell)&gt;=1,MID(_xlpm.TextCell,1,FIND(" ",_xlpm.TextCell)-1),_xlpm.TextCell),_xlpm.TextCell),_xlpm.TextCell),""))</f>
        <v/>
      </c>
      <c r="X6659" s="60" t="str">
        <f>IF(A6659&lt;&gt;"",IFERROR(IF(FIND(" ",G6659)&gt;=1,MID(G6659,FIND(" ",G6659)+1,LEN(G6659)),""),""),"")</f>
        <v/>
      </c>
      <c r="AC6659" s="51">
        <f>IFERROR(VALUE(MID($C6659,1,2)),0)</f>
        <v>0</v>
      </c>
      <c r="AD6659" s="44">
        <f>IFERROR(VALUE(MID($C6659,4,3)),0)</f>
        <v>0</v>
      </c>
      <c r="AE6659" s="51">
        <f>VALUE(RIGHT("00"&amp;AC6659,2)&amp;RIGHT("000"&amp;AD6659,3))</f>
        <v>0</v>
      </c>
    </row>
    <row r="6660" spans="1:31">
      <c r="A6660" s="60" t="str">
        <f>IF(G6660&amp;Q6660&lt;&gt;"",W6660&amp;Q6660,"")</f>
        <v/>
      </c>
      <c r="B6660" s="85" t="str">
        <f>IF(C6660&lt;&gt;"",LEFT(C6660,9),"")</f>
        <v/>
      </c>
      <c r="V6660" s="60" t="str">
        <f>W6660&amp;H6660</f>
        <v/>
      </c>
      <c r="W6660" s="60" t="str">
        <f>_xlfn.LET(_xlpm.TextCell,TEXT(G6660,"###"),IF(_xlpm.TextCell&lt;&gt;"",IF(StyleSpaceSplit,IFERROR(IF(FIND(" ",_xlpm.TextCell)&gt;=1,MID(_xlpm.TextCell,1,FIND(" ",_xlpm.TextCell)-1),_xlpm.TextCell),_xlpm.TextCell),_xlpm.TextCell),""))</f>
        <v/>
      </c>
      <c r="X6660" s="60" t="str">
        <f>IF(A6660&lt;&gt;"",IFERROR(IF(FIND(" ",G6660)&gt;=1,MID(G6660,FIND(" ",G6660)+1,LEN(G6660)),""),""),"")</f>
        <v/>
      </c>
      <c r="AC6660" s="51">
        <f>IFERROR(VALUE(MID($C6660,1,2)),0)</f>
        <v>0</v>
      </c>
      <c r="AD6660" s="44">
        <f>IFERROR(VALUE(MID($C6660,4,3)),0)</f>
        <v>0</v>
      </c>
      <c r="AE6660" s="51">
        <f>VALUE(RIGHT("00"&amp;AC6660,2)&amp;RIGHT("000"&amp;AD6660,3))</f>
        <v>0</v>
      </c>
    </row>
    <row r="6661" spans="1:31">
      <c r="A6661" s="60" t="str">
        <f>IF(G6661&amp;Q6661&lt;&gt;"",W6661&amp;Q6661,"")</f>
        <v/>
      </c>
      <c r="B6661" s="85" t="str">
        <f>IF(C6661&lt;&gt;"",LEFT(C6661,9),"")</f>
        <v/>
      </c>
      <c r="V6661" s="60" t="str">
        <f>W6661&amp;H6661</f>
        <v/>
      </c>
      <c r="W6661" s="60" t="str">
        <f>_xlfn.LET(_xlpm.TextCell,TEXT(G6661,"###"),IF(_xlpm.TextCell&lt;&gt;"",IF(StyleSpaceSplit,IFERROR(IF(FIND(" ",_xlpm.TextCell)&gt;=1,MID(_xlpm.TextCell,1,FIND(" ",_xlpm.TextCell)-1),_xlpm.TextCell),_xlpm.TextCell),_xlpm.TextCell),""))</f>
        <v/>
      </c>
      <c r="X6661" s="60" t="str">
        <f>IF(A6661&lt;&gt;"",IFERROR(IF(FIND(" ",G6661)&gt;=1,MID(G6661,FIND(" ",G6661)+1,LEN(G6661)),""),""),"")</f>
        <v/>
      </c>
      <c r="AC6661" s="51">
        <f>IFERROR(VALUE(MID($C6661,1,2)),0)</f>
        <v>0</v>
      </c>
      <c r="AD6661" s="44">
        <f>IFERROR(VALUE(MID($C6661,4,3)),0)</f>
        <v>0</v>
      </c>
      <c r="AE6661" s="51">
        <f>VALUE(RIGHT("00"&amp;AC6661,2)&amp;RIGHT("000"&amp;AD6661,3))</f>
        <v>0</v>
      </c>
    </row>
    <row r="6662" spans="1:31">
      <c r="A6662" s="60" t="str">
        <f>IF(G6662&amp;Q6662&lt;&gt;"",W6662&amp;Q6662,"")</f>
        <v/>
      </c>
      <c r="B6662" s="85" t="str">
        <f>IF(C6662&lt;&gt;"",LEFT(C6662,9),"")</f>
        <v/>
      </c>
      <c r="V6662" s="60" t="str">
        <f>W6662&amp;H6662</f>
        <v/>
      </c>
      <c r="W6662" s="60" t="str">
        <f>_xlfn.LET(_xlpm.TextCell,TEXT(G6662,"###"),IF(_xlpm.TextCell&lt;&gt;"",IF(StyleSpaceSplit,IFERROR(IF(FIND(" ",_xlpm.TextCell)&gt;=1,MID(_xlpm.TextCell,1,FIND(" ",_xlpm.TextCell)-1),_xlpm.TextCell),_xlpm.TextCell),_xlpm.TextCell),""))</f>
        <v/>
      </c>
      <c r="X6662" s="60" t="str">
        <f>IF(A6662&lt;&gt;"",IFERROR(IF(FIND(" ",G6662)&gt;=1,MID(G6662,FIND(" ",G6662)+1,LEN(G6662)),""),""),"")</f>
        <v/>
      </c>
      <c r="AC6662" s="51">
        <f>IFERROR(VALUE(MID($C6662,1,2)),0)</f>
        <v>0</v>
      </c>
      <c r="AD6662" s="44">
        <f>IFERROR(VALUE(MID($C6662,4,3)),0)</f>
        <v>0</v>
      </c>
      <c r="AE6662" s="51">
        <f>VALUE(RIGHT("00"&amp;AC6662,2)&amp;RIGHT("000"&amp;AD6662,3))</f>
        <v>0</v>
      </c>
    </row>
    <row r="6663" spans="1:31">
      <c r="A6663" s="60" t="str">
        <f>IF(G6663&amp;Q6663&lt;&gt;"",W6663&amp;Q6663,"")</f>
        <v/>
      </c>
      <c r="B6663" s="85" t="str">
        <f>IF(C6663&lt;&gt;"",LEFT(C6663,9),"")</f>
        <v/>
      </c>
      <c r="V6663" s="60" t="str">
        <f>W6663&amp;H6663</f>
        <v/>
      </c>
      <c r="W6663" s="60" t="str">
        <f>_xlfn.LET(_xlpm.TextCell,TEXT(G6663,"###"),IF(_xlpm.TextCell&lt;&gt;"",IF(StyleSpaceSplit,IFERROR(IF(FIND(" ",_xlpm.TextCell)&gt;=1,MID(_xlpm.TextCell,1,FIND(" ",_xlpm.TextCell)-1),_xlpm.TextCell),_xlpm.TextCell),_xlpm.TextCell),""))</f>
        <v/>
      </c>
      <c r="X6663" s="60" t="str">
        <f>IF(A6663&lt;&gt;"",IFERROR(IF(FIND(" ",G6663)&gt;=1,MID(G6663,FIND(" ",G6663)+1,LEN(G6663)),""),""),"")</f>
        <v/>
      </c>
      <c r="AC6663" s="51">
        <f>IFERROR(VALUE(MID($C6663,1,2)),0)</f>
        <v>0</v>
      </c>
      <c r="AD6663" s="44">
        <f>IFERROR(VALUE(MID($C6663,4,3)),0)</f>
        <v>0</v>
      </c>
      <c r="AE6663" s="51">
        <f>VALUE(RIGHT("00"&amp;AC6663,2)&amp;RIGHT("000"&amp;AD6663,3))</f>
        <v>0</v>
      </c>
    </row>
    <row r="6664" spans="1:31">
      <c r="A6664" s="60" t="str">
        <f>IF(G6664&amp;Q6664&lt;&gt;"",W6664&amp;Q6664,"")</f>
        <v/>
      </c>
      <c r="B6664" s="85" t="str">
        <f>IF(C6664&lt;&gt;"",LEFT(C6664,9),"")</f>
        <v/>
      </c>
      <c r="V6664" s="60" t="str">
        <f>W6664&amp;H6664</f>
        <v/>
      </c>
      <c r="W6664" s="60" t="str">
        <f>_xlfn.LET(_xlpm.TextCell,TEXT(G6664,"###"),IF(_xlpm.TextCell&lt;&gt;"",IF(StyleSpaceSplit,IFERROR(IF(FIND(" ",_xlpm.TextCell)&gt;=1,MID(_xlpm.TextCell,1,FIND(" ",_xlpm.TextCell)-1),_xlpm.TextCell),_xlpm.TextCell),_xlpm.TextCell),""))</f>
        <v/>
      </c>
      <c r="X6664" s="60" t="str">
        <f>IF(A6664&lt;&gt;"",IFERROR(IF(FIND(" ",G6664)&gt;=1,MID(G6664,FIND(" ",G6664)+1,LEN(G6664)),""),""),"")</f>
        <v/>
      </c>
      <c r="AC6664" s="51">
        <f>IFERROR(VALUE(MID($C6664,1,2)),0)</f>
        <v>0</v>
      </c>
      <c r="AD6664" s="44">
        <f>IFERROR(VALUE(MID($C6664,4,3)),0)</f>
        <v>0</v>
      </c>
      <c r="AE6664" s="51">
        <f>VALUE(RIGHT("00"&amp;AC6664,2)&amp;RIGHT("000"&amp;AD6664,3))</f>
        <v>0</v>
      </c>
    </row>
    <row r="6665" spans="1:31">
      <c r="A6665" s="60" t="str">
        <f>IF(G6665&amp;Q6665&lt;&gt;"",W6665&amp;Q6665,"")</f>
        <v/>
      </c>
      <c r="B6665" s="85" t="str">
        <f>IF(C6665&lt;&gt;"",LEFT(C6665,9),"")</f>
        <v/>
      </c>
      <c r="V6665" s="60" t="str">
        <f>W6665&amp;H6665</f>
        <v/>
      </c>
      <c r="W6665" s="60" t="str">
        <f>_xlfn.LET(_xlpm.TextCell,TEXT(G6665,"###"),IF(_xlpm.TextCell&lt;&gt;"",IF(StyleSpaceSplit,IFERROR(IF(FIND(" ",_xlpm.TextCell)&gt;=1,MID(_xlpm.TextCell,1,FIND(" ",_xlpm.TextCell)-1),_xlpm.TextCell),_xlpm.TextCell),_xlpm.TextCell),""))</f>
        <v/>
      </c>
      <c r="X6665" s="60" t="str">
        <f>IF(A6665&lt;&gt;"",IFERROR(IF(FIND(" ",G6665)&gt;=1,MID(G6665,FIND(" ",G6665)+1,LEN(G6665)),""),""),"")</f>
        <v/>
      </c>
      <c r="AC6665" s="51">
        <f>IFERROR(VALUE(MID($C6665,1,2)),0)</f>
        <v>0</v>
      </c>
      <c r="AD6665" s="44">
        <f>IFERROR(VALUE(MID($C6665,4,3)),0)</f>
        <v>0</v>
      </c>
      <c r="AE6665" s="51">
        <f>VALUE(RIGHT("00"&amp;AC6665,2)&amp;RIGHT("000"&amp;AD6665,3))</f>
        <v>0</v>
      </c>
    </row>
    <row r="6666" spans="1:31">
      <c r="A6666" s="60" t="str">
        <f>IF(G6666&amp;Q6666&lt;&gt;"",W6666&amp;Q6666,"")</f>
        <v/>
      </c>
      <c r="B6666" s="85" t="str">
        <f>IF(C6666&lt;&gt;"",LEFT(C6666,9),"")</f>
        <v/>
      </c>
      <c r="V6666" s="60" t="str">
        <f>W6666&amp;H6666</f>
        <v/>
      </c>
      <c r="W6666" s="60" t="str">
        <f>_xlfn.LET(_xlpm.TextCell,TEXT(G6666,"###"),IF(_xlpm.TextCell&lt;&gt;"",IF(StyleSpaceSplit,IFERROR(IF(FIND(" ",_xlpm.TextCell)&gt;=1,MID(_xlpm.TextCell,1,FIND(" ",_xlpm.TextCell)-1),_xlpm.TextCell),_xlpm.TextCell),_xlpm.TextCell),""))</f>
        <v/>
      </c>
      <c r="X6666" s="60" t="str">
        <f>IF(A6666&lt;&gt;"",IFERROR(IF(FIND(" ",G6666)&gt;=1,MID(G6666,FIND(" ",G6666)+1,LEN(G6666)),""),""),"")</f>
        <v/>
      </c>
      <c r="AC6666" s="51">
        <f>IFERROR(VALUE(MID($C6666,1,2)),0)</f>
        <v>0</v>
      </c>
      <c r="AD6666" s="44">
        <f>IFERROR(VALUE(MID($C6666,4,3)),0)</f>
        <v>0</v>
      </c>
      <c r="AE6666" s="51">
        <f>VALUE(RIGHT("00"&amp;AC6666,2)&amp;RIGHT("000"&amp;AD6666,3))</f>
        <v>0</v>
      </c>
    </row>
    <row r="6667" spans="1:31">
      <c r="A6667" s="60" t="str">
        <f>IF(G6667&amp;Q6667&lt;&gt;"",W6667&amp;Q6667,"")</f>
        <v/>
      </c>
      <c r="B6667" s="85" t="str">
        <f>IF(C6667&lt;&gt;"",LEFT(C6667,9),"")</f>
        <v/>
      </c>
      <c r="V6667" s="60" t="str">
        <f>W6667&amp;H6667</f>
        <v/>
      </c>
      <c r="W6667" s="60" t="str">
        <f>_xlfn.LET(_xlpm.TextCell,TEXT(G6667,"###"),IF(_xlpm.TextCell&lt;&gt;"",IF(StyleSpaceSplit,IFERROR(IF(FIND(" ",_xlpm.TextCell)&gt;=1,MID(_xlpm.TextCell,1,FIND(" ",_xlpm.TextCell)-1),_xlpm.TextCell),_xlpm.TextCell),_xlpm.TextCell),""))</f>
        <v/>
      </c>
      <c r="X6667" s="60" t="str">
        <f>IF(A6667&lt;&gt;"",IFERROR(IF(FIND(" ",G6667)&gt;=1,MID(G6667,FIND(" ",G6667)+1,LEN(G6667)),""),""),"")</f>
        <v/>
      </c>
      <c r="AC6667" s="51">
        <f>IFERROR(VALUE(MID($C6667,1,2)),0)</f>
        <v>0</v>
      </c>
      <c r="AD6667" s="44">
        <f>IFERROR(VALUE(MID($C6667,4,3)),0)</f>
        <v>0</v>
      </c>
      <c r="AE6667" s="51">
        <f>VALUE(RIGHT("00"&amp;AC6667,2)&amp;RIGHT("000"&amp;AD6667,3))</f>
        <v>0</v>
      </c>
    </row>
    <row r="6668" spans="1:31">
      <c r="A6668" s="60" t="str">
        <f>IF(G6668&amp;Q6668&lt;&gt;"",W6668&amp;Q6668,"")</f>
        <v/>
      </c>
      <c r="B6668" s="85" t="str">
        <f>IF(C6668&lt;&gt;"",LEFT(C6668,9),"")</f>
        <v/>
      </c>
      <c r="V6668" s="60" t="str">
        <f>W6668&amp;H6668</f>
        <v/>
      </c>
      <c r="W6668" s="60" t="str">
        <f>_xlfn.LET(_xlpm.TextCell,TEXT(G6668,"###"),IF(_xlpm.TextCell&lt;&gt;"",IF(StyleSpaceSplit,IFERROR(IF(FIND(" ",_xlpm.TextCell)&gt;=1,MID(_xlpm.TextCell,1,FIND(" ",_xlpm.TextCell)-1),_xlpm.TextCell),_xlpm.TextCell),_xlpm.TextCell),""))</f>
        <v/>
      </c>
      <c r="X6668" s="60" t="str">
        <f>IF(A6668&lt;&gt;"",IFERROR(IF(FIND(" ",G6668)&gt;=1,MID(G6668,FIND(" ",G6668)+1,LEN(G6668)),""),""),"")</f>
        <v/>
      </c>
      <c r="AC6668" s="51">
        <f>IFERROR(VALUE(MID($C6668,1,2)),0)</f>
        <v>0</v>
      </c>
      <c r="AD6668" s="44">
        <f>IFERROR(VALUE(MID($C6668,4,3)),0)</f>
        <v>0</v>
      </c>
      <c r="AE6668" s="51">
        <f>VALUE(RIGHT("00"&amp;AC6668,2)&amp;RIGHT("000"&amp;AD6668,3))</f>
        <v>0</v>
      </c>
    </row>
    <row r="6669" spans="1:31">
      <c r="A6669" s="60" t="str">
        <f>IF(G6669&amp;Q6669&lt;&gt;"",W6669&amp;Q6669,"")</f>
        <v/>
      </c>
      <c r="B6669" s="85" t="str">
        <f>IF(C6669&lt;&gt;"",LEFT(C6669,9),"")</f>
        <v/>
      </c>
      <c r="V6669" s="60" t="str">
        <f>W6669&amp;H6669</f>
        <v/>
      </c>
      <c r="W6669" s="60" t="str">
        <f>_xlfn.LET(_xlpm.TextCell,TEXT(G6669,"###"),IF(_xlpm.TextCell&lt;&gt;"",IF(StyleSpaceSplit,IFERROR(IF(FIND(" ",_xlpm.TextCell)&gt;=1,MID(_xlpm.TextCell,1,FIND(" ",_xlpm.TextCell)-1),_xlpm.TextCell),_xlpm.TextCell),_xlpm.TextCell),""))</f>
        <v/>
      </c>
      <c r="X6669" s="60" t="str">
        <f>IF(A6669&lt;&gt;"",IFERROR(IF(FIND(" ",G6669)&gt;=1,MID(G6669,FIND(" ",G6669)+1,LEN(G6669)),""),""),"")</f>
        <v/>
      </c>
      <c r="AC6669" s="51">
        <f>IFERROR(VALUE(MID($C6669,1,2)),0)</f>
        <v>0</v>
      </c>
      <c r="AD6669" s="44">
        <f>IFERROR(VALUE(MID($C6669,4,3)),0)</f>
        <v>0</v>
      </c>
      <c r="AE6669" s="51">
        <f>VALUE(RIGHT("00"&amp;AC6669,2)&amp;RIGHT("000"&amp;AD6669,3))</f>
        <v>0</v>
      </c>
    </row>
    <row r="6670" spans="1:31">
      <c r="A6670" s="60" t="str">
        <f>IF(G6670&amp;Q6670&lt;&gt;"",W6670&amp;Q6670,"")</f>
        <v/>
      </c>
      <c r="B6670" s="85" t="str">
        <f>IF(C6670&lt;&gt;"",LEFT(C6670,9),"")</f>
        <v/>
      </c>
      <c r="V6670" s="60" t="str">
        <f>W6670&amp;H6670</f>
        <v/>
      </c>
      <c r="W6670" s="60" t="str">
        <f>_xlfn.LET(_xlpm.TextCell,TEXT(G6670,"###"),IF(_xlpm.TextCell&lt;&gt;"",IF(StyleSpaceSplit,IFERROR(IF(FIND(" ",_xlpm.TextCell)&gt;=1,MID(_xlpm.TextCell,1,FIND(" ",_xlpm.TextCell)-1),_xlpm.TextCell),_xlpm.TextCell),_xlpm.TextCell),""))</f>
        <v/>
      </c>
      <c r="X6670" s="60" t="str">
        <f>IF(A6670&lt;&gt;"",IFERROR(IF(FIND(" ",G6670)&gt;=1,MID(G6670,FIND(" ",G6670)+1,LEN(G6670)),""),""),"")</f>
        <v/>
      </c>
      <c r="AC6670" s="51">
        <f>IFERROR(VALUE(MID($C6670,1,2)),0)</f>
        <v>0</v>
      </c>
      <c r="AD6670" s="44">
        <f>IFERROR(VALUE(MID($C6670,4,3)),0)</f>
        <v>0</v>
      </c>
      <c r="AE6670" s="51">
        <f>VALUE(RIGHT("00"&amp;AC6670,2)&amp;RIGHT("000"&amp;AD6670,3))</f>
        <v>0</v>
      </c>
    </row>
    <row r="6671" spans="1:31">
      <c r="A6671" s="60" t="str">
        <f>IF(G6671&amp;Q6671&lt;&gt;"",W6671&amp;Q6671,"")</f>
        <v/>
      </c>
      <c r="B6671" s="85" t="str">
        <f>IF(C6671&lt;&gt;"",LEFT(C6671,9),"")</f>
        <v/>
      </c>
      <c r="V6671" s="60" t="str">
        <f>W6671&amp;H6671</f>
        <v/>
      </c>
      <c r="W6671" s="60" t="str">
        <f>_xlfn.LET(_xlpm.TextCell,TEXT(G6671,"###"),IF(_xlpm.TextCell&lt;&gt;"",IF(StyleSpaceSplit,IFERROR(IF(FIND(" ",_xlpm.TextCell)&gt;=1,MID(_xlpm.TextCell,1,FIND(" ",_xlpm.TextCell)-1),_xlpm.TextCell),_xlpm.TextCell),_xlpm.TextCell),""))</f>
        <v/>
      </c>
      <c r="X6671" s="60" t="str">
        <f>IF(A6671&lt;&gt;"",IFERROR(IF(FIND(" ",G6671)&gt;=1,MID(G6671,FIND(" ",G6671)+1,LEN(G6671)),""),""),"")</f>
        <v/>
      </c>
      <c r="AC6671" s="51">
        <f>IFERROR(VALUE(MID($C6671,1,2)),0)</f>
        <v>0</v>
      </c>
      <c r="AD6671" s="44">
        <f>IFERROR(VALUE(MID($C6671,4,3)),0)</f>
        <v>0</v>
      </c>
      <c r="AE6671" s="51">
        <f>VALUE(RIGHT("00"&amp;AC6671,2)&amp;RIGHT("000"&amp;AD6671,3))</f>
        <v>0</v>
      </c>
    </row>
    <row r="6672" spans="1:31">
      <c r="A6672" s="60" t="str">
        <f>IF(G6672&amp;Q6672&lt;&gt;"",W6672&amp;Q6672,"")</f>
        <v/>
      </c>
      <c r="B6672" s="85" t="str">
        <f>IF(C6672&lt;&gt;"",LEFT(C6672,9),"")</f>
        <v/>
      </c>
      <c r="V6672" s="60" t="str">
        <f>W6672&amp;H6672</f>
        <v/>
      </c>
      <c r="W6672" s="60" t="str">
        <f>_xlfn.LET(_xlpm.TextCell,TEXT(G6672,"###"),IF(_xlpm.TextCell&lt;&gt;"",IF(StyleSpaceSplit,IFERROR(IF(FIND(" ",_xlpm.TextCell)&gt;=1,MID(_xlpm.TextCell,1,FIND(" ",_xlpm.TextCell)-1),_xlpm.TextCell),_xlpm.TextCell),_xlpm.TextCell),""))</f>
        <v/>
      </c>
      <c r="X6672" s="60" t="str">
        <f>IF(A6672&lt;&gt;"",IFERROR(IF(FIND(" ",G6672)&gt;=1,MID(G6672,FIND(" ",G6672)+1,LEN(G6672)),""),""),"")</f>
        <v/>
      </c>
      <c r="AC6672" s="51">
        <f>IFERROR(VALUE(MID($C6672,1,2)),0)</f>
        <v>0</v>
      </c>
      <c r="AD6672" s="44">
        <f>IFERROR(VALUE(MID($C6672,4,3)),0)</f>
        <v>0</v>
      </c>
      <c r="AE6672" s="51">
        <f>VALUE(RIGHT("00"&amp;AC6672,2)&amp;RIGHT("000"&amp;AD6672,3))</f>
        <v>0</v>
      </c>
    </row>
    <row r="6673" spans="1:31">
      <c r="A6673" s="60" t="str">
        <f>IF(G6673&amp;Q6673&lt;&gt;"",W6673&amp;Q6673,"")</f>
        <v/>
      </c>
      <c r="B6673" s="85" t="str">
        <f>IF(C6673&lt;&gt;"",LEFT(C6673,9),"")</f>
        <v/>
      </c>
      <c r="V6673" s="60" t="str">
        <f>W6673&amp;H6673</f>
        <v/>
      </c>
      <c r="W6673" s="60" t="str">
        <f>_xlfn.LET(_xlpm.TextCell,TEXT(G6673,"###"),IF(_xlpm.TextCell&lt;&gt;"",IF(StyleSpaceSplit,IFERROR(IF(FIND(" ",_xlpm.TextCell)&gt;=1,MID(_xlpm.TextCell,1,FIND(" ",_xlpm.TextCell)-1),_xlpm.TextCell),_xlpm.TextCell),_xlpm.TextCell),""))</f>
        <v/>
      </c>
      <c r="X6673" s="60" t="str">
        <f>IF(A6673&lt;&gt;"",IFERROR(IF(FIND(" ",G6673)&gt;=1,MID(G6673,FIND(" ",G6673)+1,LEN(G6673)),""),""),"")</f>
        <v/>
      </c>
      <c r="AC6673" s="51">
        <f>IFERROR(VALUE(MID($C6673,1,2)),0)</f>
        <v>0</v>
      </c>
      <c r="AD6673" s="44">
        <f>IFERROR(VALUE(MID($C6673,4,3)),0)</f>
        <v>0</v>
      </c>
      <c r="AE6673" s="51">
        <f>VALUE(RIGHT("00"&amp;AC6673,2)&amp;RIGHT("000"&amp;AD6673,3))</f>
        <v>0</v>
      </c>
    </row>
    <row r="6674" spans="1:31">
      <c r="A6674" s="60" t="str">
        <f>IF(G6674&amp;Q6674&lt;&gt;"",W6674&amp;Q6674,"")</f>
        <v/>
      </c>
      <c r="B6674" s="85" t="str">
        <f>IF(C6674&lt;&gt;"",LEFT(C6674,9),"")</f>
        <v/>
      </c>
      <c r="V6674" s="60" t="str">
        <f>W6674&amp;H6674</f>
        <v/>
      </c>
      <c r="W6674" s="60" t="str">
        <f>_xlfn.LET(_xlpm.TextCell,TEXT(G6674,"###"),IF(_xlpm.TextCell&lt;&gt;"",IF(StyleSpaceSplit,IFERROR(IF(FIND(" ",_xlpm.TextCell)&gt;=1,MID(_xlpm.TextCell,1,FIND(" ",_xlpm.TextCell)-1),_xlpm.TextCell),_xlpm.TextCell),_xlpm.TextCell),""))</f>
        <v/>
      </c>
      <c r="X6674" s="60" t="str">
        <f>IF(A6674&lt;&gt;"",IFERROR(IF(FIND(" ",G6674)&gt;=1,MID(G6674,FIND(" ",G6674)+1,LEN(G6674)),""),""),"")</f>
        <v/>
      </c>
      <c r="AC6674" s="51">
        <f>IFERROR(VALUE(MID($C6674,1,2)),0)</f>
        <v>0</v>
      </c>
      <c r="AD6674" s="44">
        <f>IFERROR(VALUE(MID($C6674,4,3)),0)</f>
        <v>0</v>
      </c>
      <c r="AE6674" s="51">
        <f>VALUE(RIGHT("00"&amp;AC6674,2)&amp;RIGHT("000"&amp;AD6674,3))</f>
        <v>0</v>
      </c>
    </row>
    <row r="6675" spans="1:31">
      <c r="A6675" s="60" t="str">
        <f>IF(G6675&amp;Q6675&lt;&gt;"",W6675&amp;Q6675,"")</f>
        <v/>
      </c>
      <c r="B6675" s="85" t="str">
        <f>IF(C6675&lt;&gt;"",LEFT(C6675,9),"")</f>
        <v/>
      </c>
      <c r="V6675" s="60" t="str">
        <f>W6675&amp;H6675</f>
        <v/>
      </c>
      <c r="W6675" s="60" t="str">
        <f>_xlfn.LET(_xlpm.TextCell,TEXT(G6675,"###"),IF(_xlpm.TextCell&lt;&gt;"",IF(StyleSpaceSplit,IFERROR(IF(FIND(" ",_xlpm.TextCell)&gt;=1,MID(_xlpm.TextCell,1,FIND(" ",_xlpm.TextCell)-1),_xlpm.TextCell),_xlpm.TextCell),_xlpm.TextCell),""))</f>
        <v/>
      </c>
      <c r="X6675" s="60" t="str">
        <f>IF(A6675&lt;&gt;"",IFERROR(IF(FIND(" ",G6675)&gt;=1,MID(G6675,FIND(" ",G6675)+1,LEN(G6675)),""),""),"")</f>
        <v/>
      </c>
      <c r="AC6675" s="51">
        <f>IFERROR(VALUE(MID($C6675,1,2)),0)</f>
        <v>0</v>
      </c>
      <c r="AD6675" s="44">
        <f>IFERROR(VALUE(MID($C6675,4,3)),0)</f>
        <v>0</v>
      </c>
      <c r="AE6675" s="51">
        <f>VALUE(RIGHT("00"&amp;AC6675,2)&amp;RIGHT("000"&amp;AD6675,3))</f>
        <v>0</v>
      </c>
    </row>
    <row r="6676" spans="1:31">
      <c r="A6676" s="60" t="str">
        <f>IF(G6676&amp;Q6676&lt;&gt;"",W6676&amp;Q6676,"")</f>
        <v/>
      </c>
      <c r="B6676" s="85" t="str">
        <f>IF(C6676&lt;&gt;"",LEFT(C6676,9),"")</f>
        <v/>
      </c>
      <c r="V6676" s="60" t="str">
        <f>W6676&amp;H6676</f>
        <v/>
      </c>
      <c r="W6676" s="60" t="str">
        <f>_xlfn.LET(_xlpm.TextCell,TEXT(G6676,"###"),IF(_xlpm.TextCell&lt;&gt;"",IF(StyleSpaceSplit,IFERROR(IF(FIND(" ",_xlpm.TextCell)&gt;=1,MID(_xlpm.TextCell,1,FIND(" ",_xlpm.TextCell)-1),_xlpm.TextCell),_xlpm.TextCell),_xlpm.TextCell),""))</f>
        <v/>
      </c>
      <c r="X6676" s="60" t="str">
        <f>IF(A6676&lt;&gt;"",IFERROR(IF(FIND(" ",G6676)&gt;=1,MID(G6676,FIND(" ",G6676)+1,LEN(G6676)),""),""),"")</f>
        <v/>
      </c>
      <c r="AC6676" s="51">
        <f>IFERROR(VALUE(MID($C6676,1,2)),0)</f>
        <v>0</v>
      </c>
      <c r="AD6676" s="44">
        <f>IFERROR(VALUE(MID($C6676,4,3)),0)</f>
        <v>0</v>
      </c>
      <c r="AE6676" s="51">
        <f>VALUE(RIGHT("00"&amp;AC6676,2)&amp;RIGHT("000"&amp;AD6676,3))</f>
        <v>0</v>
      </c>
    </row>
    <row r="6677" spans="1:31">
      <c r="A6677" s="60" t="str">
        <f>IF(G6677&amp;Q6677&lt;&gt;"",W6677&amp;Q6677,"")</f>
        <v/>
      </c>
      <c r="B6677" s="85" t="str">
        <f>IF(C6677&lt;&gt;"",LEFT(C6677,9),"")</f>
        <v/>
      </c>
      <c r="V6677" s="60" t="str">
        <f>W6677&amp;H6677</f>
        <v/>
      </c>
      <c r="W6677" s="60" t="str">
        <f>_xlfn.LET(_xlpm.TextCell,TEXT(G6677,"###"),IF(_xlpm.TextCell&lt;&gt;"",IF(StyleSpaceSplit,IFERROR(IF(FIND(" ",_xlpm.TextCell)&gt;=1,MID(_xlpm.TextCell,1,FIND(" ",_xlpm.TextCell)-1),_xlpm.TextCell),_xlpm.TextCell),_xlpm.TextCell),""))</f>
        <v/>
      </c>
      <c r="X6677" s="60" t="str">
        <f>IF(A6677&lt;&gt;"",IFERROR(IF(FIND(" ",G6677)&gt;=1,MID(G6677,FIND(" ",G6677)+1,LEN(G6677)),""),""),"")</f>
        <v/>
      </c>
      <c r="AC6677" s="51">
        <f>IFERROR(VALUE(MID($C6677,1,2)),0)</f>
        <v>0</v>
      </c>
      <c r="AD6677" s="44">
        <f>IFERROR(VALUE(MID($C6677,4,3)),0)</f>
        <v>0</v>
      </c>
      <c r="AE6677" s="51">
        <f>VALUE(RIGHT("00"&amp;AC6677,2)&amp;RIGHT("000"&amp;AD6677,3))</f>
        <v>0</v>
      </c>
    </row>
    <row r="6678" spans="1:31">
      <c r="A6678" s="60" t="str">
        <f>IF(G6678&amp;Q6678&lt;&gt;"",W6678&amp;Q6678,"")</f>
        <v/>
      </c>
      <c r="B6678" s="85" t="str">
        <f>IF(C6678&lt;&gt;"",LEFT(C6678,9),"")</f>
        <v/>
      </c>
      <c r="V6678" s="60" t="str">
        <f>W6678&amp;H6678</f>
        <v/>
      </c>
      <c r="W6678" s="60" t="str">
        <f>_xlfn.LET(_xlpm.TextCell,TEXT(G6678,"###"),IF(_xlpm.TextCell&lt;&gt;"",IF(StyleSpaceSplit,IFERROR(IF(FIND(" ",_xlpm.TextCell)&gt;=1,MID(_xlpm.TextCell,1,FIND(" ",_xlpm.TextCell)-1),_xlpm.TextCell),_xlpm.TextCell),_xlpm.TextCell),""))</f>
        <v/>
      </c>
      <c r="X6678" s="60" t="str">
        <f>IF(A6678&lt;&gt;"",IFERROR(IF(FIND(" ",G6678)&gt;=1,MID(G6678,FIND(" ",G6678)+1,LEN(G6678)),""),""),"")</f>
        <v/>
      </c>
      <c r="AC6678" s="51">
        <f>IFERROR(VALUE(MID($C6678,1,2)),0)</f>
        <v>0</v>
      </c>
      <c r="AD6678" s="44">
        <f>IFERROR(VALUE(MID($C6678,4,3)),0)</f>
        <v>0</v>
      </c>
      <c r="AE6678" s="51">
        <f>VALUE(RIGHT("00"&amp;AC6678,2)&amp;RIGHT("000"&amp;AD6678,3))</f>
        <v>0</v>
      </c>
    </row>
    <row r="6679" spans="1:31">
      <c r="A6679" s="60" t="str">
        <f>IF(G6679&amp;Q6679&lt;&gt;"",W6679&amp;Q6679,"")</f>
        <v/>
      </c>
      <c r="B6679" s="85" t="str">
        <f>IF(C6679&lt;&gt;"",LEFT(C6679,9),"")</f>
        <v/>
      </c>
      <c r="V6679" s="60" t="str">
        <f>W6679&amp;H6679</f>
        <v/>
      </c>
      <c r="W6679" s="60" t="str">
        <f>_xlfn.LET(_xlpm.TextCell,TEXT(G6679,"###"),IF(_xlpm.TextCell&lt;&gt;"",IF(StyleSpaceSplit,IFERROR(IF(FIND(" ",_xlpm.TextCell)&gt;=1,MID(_xlpm.TextCell,1,FIND(" ",_xlpm.TextCell)-1),_xlpm.TextCell),_xlpm.TextCell),_xlpm.TextCell),""))</f>
        <v/>
      </c>
      <c r="X6679" s="60" t="str">
        <f>IF(A6679&lt;&gt;"",IFERROR(IF(FIND(" ",G6679)&gt;=1,MID(G6679,FIND(" ",G6679)+1,LEN(G6679)),""),""),"")</f>
        <v/>
      </c>
      <c r="AC6679" s="51">
        <f>IFERROR(VALUE(MID($C6679,1,2)),0)</f>
        <v>0</v>
      </c>
      <c r="AD6679" s="44">
        <f>IFERROR(VALUE(MID($C6679,4,3)),0)</f>
        <v>0</v>
      </c>
      <c r="AE6679" s="51">
        <f>VALUE(RIGHT("00"&amp;AC6679,2)&amp;RIGHT("000"&amp;AD6679,3))</f>
        <v>0</v>
      </c>
    </row>
    <row r="6680" spans="1:31">
      <c r="A6680" s="60" t="str">
        <f>IF(G6680&amp;Q6680&lt;&gt;"",W6680&amp;Q6680,"")</f>
        <v/>
      </c>
      <c r="B6680" s="85" t="str">
        <f>IF(C6680&lt;&gt;"",LEFT(C6680,9),"")</f>
        <v/>
      </c>
      <c r="V6680" s="60" t="str">
        <f>W6680&amp;H6680</f>
        <v/>
      </c>
      <c r="W6680" s="60" t="str">
        <f>_xlfn.LET(_xlpm.TextCell,TEXT(G6680,"###"),IF(_xlpm.TextCell&lt;&gt;"",IF(StyleSpaceSplit,IFERROR(IF(FIND(" ",_xlpm.TextCell)&gt;=1,MID(_xlpm.TextCell,1,FIND(" ",_xlpm.TextCell)-1),_xlpm.TextCell),_xlpm.TextCell),_xlpm.TextCell),""))</f>
        <v/>
      </c>
      <c r="X6680" s="60" t="str">
        <f>IF(A6680&lt;&gt;"",IFERROR(IF(FIND(" ",G6680)&gt;=1,MID(G6680,FIND(" ",G6680)+1,LEN(G6680)),""),""),"")</f>
        <v/>
      </c>
      <c r="AC6680" s="51">
        <f>IFERROR(VALUE(MID($C6680,1,2)),0)</f>
        <v>0</v>
      </c>
      <c r="AD6680" s="44">
        <f>IFERROR(VALUE(MID($C6680,4,3)),0)</f>
        <v>0</v>
      </c>
      <c r="AE6680" s="51">
        <f>VALUE(RIGHT("00"&amp;AC6680,2)&amp;RIGHT("000"&amp;AD6680,3))</f>
        <v>0</v>
      </c>
    </row>
    <row r="6681" spans="1:31">
      <c r="A6681" s="60" t="str">
        <f>IF(G6681&amp;Q6681&lt;&gt;"",W6681&amp;Q6681,"")</f>
        <v/>
      </c>
      <c r="B6681" s="85" t="str">
        <f>IF(C6681&lt;&gt;"",LEFT(C6681,9),"")</f>
        <v/>
      </c>
      <c r="V6681" s="60" t="str">
        <f>W6681&amp;H6681</f>
        <v/>
      </c>
      <c r="W6681" s="60" t="str">
        <f>_xlfn.LET(_xlpm.TextCell,TEXT(G6681,"###"),IF(_xlpm.TextCell&lt;&gt;"",IF(StyleSpaceSplit,IFERROR(IF(FIND(" ",_xlpm.TextCell)&gt;=1,MID(_xlpm.TextCell,1,FIND(" ",_xlpm.TextCell)-1),_xlpm.TextCell),_xlpm.TextCell),_xlpm.TextCell),""))</f>
        <v/>
      </c>
      <c r="X6681" s="60" t="str">
        <f>IF(A6681&lt;&gt;"",IFERROR(IF(FIND(" ",G6681)&gt;=1,MID(G6681,FIND(" ",G6681)+1,LEN(G6681)),""),""),"")</f>
        <v/>
      </c>
      <c r="AC6681" s="51">
        <f>IFERROR(VALUE(MID($C6681,1,2)),0)</f>
        <v>0</v>
      </c>
      <c r="AD6681" s="44">
        <f>IFERROR(VALUE(MID($C6681,4,3)),0)</f>
        <v>0</v>
      </c>
      <c r="AE6681" s="51">
        <f>VALUE(RIGHT("00"&amp;AC6681,2)&amp;RIGHT("000"&amp;AD6681,3))</f>
        <v>0</v>
      </c>
    </row>
    <row r="6682" spans="1:31">
      <c r="A6682" s="60" t="str">
        <f>IF(G6682&amp;Q6682&lt;&gt;"",W6682&amp;Q6682,"")</f>
        <v/>
      </c>
      <c r="B6682" s="85" t="str">
        <f>IF(C6682&lt;&gt;"",LEFT(C6682,9),"")</f>
        <v/>
      </c>
      <c r="V6682" s="60" t="str">
        <f>W6682&amp;H6682</f>
        <v/>
      </c>
      <c r="W6682" s="60" t="str">
        <f>_xlfn.LET(_xlpm.TextCell,TEXT(G6682,"###"),IF(_xlpm.TextCell&lt;&gt;"",IF(StyleSpaceSplit,IFERROR(IF(FIND(" ",_xlpm.TextCell)&gt;=1,MID(_xlpm.TextCell,1,FIND(" ",_xlpm.TextCell)-1),_xlpm.TextCell),_xlpm.TextCell),_xlpm.TextCell),""))</f>
        <v/>
      </c>
      <c r="X6682" s="60" t="str">
        <f>IF(A6682&lt;&gt;"",IFERROR(IF(FIND(" ",G6682)&gt;=1,MID(G6682,FIND(" ",G6682)+1,LEN(G6682)),""),""),"")</f>
        <v/>
      </c>
      <c r="AC6682" s="51">
        <f>IFERROR(VALUE(MID($C6682,1,2)),0)</f>
        <v>0</v>
      </c>
      <c r="AD6682" s="44">
        <f>IFERROR(VALUE(MID($C6682,4,3)),0)</f>
        <v>0</v>
      </c>
      <c r="AE6682" s="51">
        <f>VALUE(RIGHT("00"&amp;AC6682,2)&amp;RIGHT("000"&amp;AD6682,3))</f>
        <v>0</v>
      </c>
    </row>
    <row r="6683" spans="1:31">
      <c r="A6683" s="60" t="str">
        <f>IF(G6683&amp;Q6683&lt;&gt;"",W6683&amp;Q6683,"")</f>
        <v/>
      </c>
      <c r="B6683" s="85" t="str">
        <f>IF(C6683&lt;&gt;"",LEFT(C6683,9),"")</f>
        <v/>
      </c>
      <c r="V6683" s="60" t="str">
        <f>W6683&amp;H6683</f>
        <v/>
      </c>
      <c r="W6683" s="60" t="str">
        <f>_xlfn.LET(_xlpm.TextCell,TEXT(G6683,"###"),IF(_xlpm.TextCell&lt;&gt;"",IF(StyleSpaceSplit,IFERROR(IF(FIND(" ",_xlpm.TextCell)&gt;=1,MID(_xlpm.TextCell,1,FIND(" ",_xlpm.TextCell)-1),_xlpm.TextCell),_xlpm.TextCell),_xlpm.TextCell),""))</f>
        <v/>
      </c>
      <c r="X6683" s="60" t="str">
        <f>IF(A6683&lt;&gt;"",IFERROR(IF(FIND(" ",G6683)&gt;=1,MID(G6683,FIND(" ",G6683)+1,LEN(G6683)),""),""),"")</f>
        <v/>
      </c>
      <c r="AC6683" s="51">
        <f>IFERROR(VALUE(MID($C6683,1,2)),0)</f>
        <v>0</v>
      </c>
      <c r="AD6683" s="44">
        <f>IFERROR(VALUE(MID($C6683,4,3)),0)</f>
        <v>0</v>
      </c>
      <c r="AE6683" s="51">
        <f>VALUE(RIGHT("00"&amp;AC6683,2)&amp;RIGHT("000"&amp;AD6683,3))</f>
        <v>0</v>
      </c>
    </row>
    <row r="6684" spans="1:31">
      <c r="A6684" s="60" t="str">
        <f>IF(G6684&amp;Q6684&lt;&gt;"",W6684&amp;Q6684,"")</f>
        <v/>
      </c>
      <c r="B6684" s="85" t="str">
        <f>IF(C6684&lt;&gt;"",LEFT(C6684,9),"")</f>
        <v/>
      </c>
      <c r="V6684" s="60" t="str">
        <f>W6684&amp;H6684</f>
        <v/>
      </c>
      <c r="W6684" s="60" t="str">
        <f>_xlfn.LET(_xlpm.TextCell,TEXT(G6684,"###"),IF(_xlpm.TextCell&lt;&gt;"",IF(StyleSpaceSplit,IFERROR(IF(FIND(" ",_xlpm.TextCell)&gt;=1,MID(_xlpm.TextCell,1,FIND(" ",_xlpm.TextCell)-1),_xlpm.TextCell),_xlpm.TextCell),_xlpm.TextCell),""))</f>
        <v/>
      </c>
      <c r="X6684" s="60" t="str">
        <f>IF(A6684&lt;&gt;"",IFERROR(IF(FIND(" ",G6684)&gt;=1,MID(G6684,FIND(" ",G6684)+1,LEN(G6684)),""),""),"")</f>
        <v/>
      </c>
      <c r="AC6684" s="51">
        <f>IFERROR(VALUE(MID($C6684,1,2)),0)</f>
        <v>0</v>
      </c>
      <c r="AD6684" s="44">
        <f>IFERROR(VALUE(MID($C6684,4,3)),0)</f>
        <v>0</v>
      </c>
      <c r="AE6684" s="51">
        <f>VALUE(RIGHT("00"&amp;AC6684,2)&amp;RIGHT("000"&amp;AD6684,3))</f>
        <v>0</v>
      </c>
    </row>
    <row r="6685" spans="1:31">
      <c r="A6685" s="60" t="str">
        <f>IF(G6685&amp;Q6685&lt;&gt;"",W6685&amp;Q6685,"")</f>
        <v/>
      </c>
      <c r="B6685" s="85" t="str">
        <f>IF(C6685&lt;&gt;"",LEFT(C6685,9),"")</f>
        <v/>
      </c>
      <c r="V6685" s="60" t="str">
        <f>W6685&amp;H6685</f>
        <v/>
      </c>
      <c r="W6685" s="60" t="str">
        <f>_xlfn.LET(_xlpm.TextCell,TEXT(G6685,"###"),IF(_xlpm.TextCell&lt;&gt;"",IF(StyleSpaceSplit,IFERROR(IF(FIND(" ",_xlpm.TextCell)&gt;=1,MID(_xlpm.TextCell,1,FIND(" ",_xlpm.TextCell)-1),_xlpm.TextCell),_xlpm.TextCell),_xlpm.TextCell),""))</f>
        <v/>
      </c>
      <c r="X6685" s="60" t="str">
        <f>IF(A6685&lt;&gt;"",IFERROR(IF(FIND(" ",G6685)&gt;=1,MID(G6685,FIND(" ",G6685)+1,LEN(G6685)),""),""),"")</f>
        <v/>
      </c>
      <c r="AC6685" s="51">
        <f>IFERROR(VALUE(MID($C6685,1,2)),0)</f>
        <v>0</v>
      </c>
      <c r="AD6685" s="44">
        <f>IFERROR(VALUE(MID($C6685,4,3)),0)</f>
        <v>0</v>
      </c>
      <c r="AE6685" s="51">
        <f>VALUE(RIGHT("00"&amp;AC6685,2)&amp;RIGHT("000"&amp;AD6685,3))</f>
        <v>0</v>
      </c>
    </row>
    <row r="6686" spans="1:31">
      <c r="A6686" s="60" t="str">
        <f>IF(G6686&amp;Q6686&lt;&gt;"",W6686&amp;Q6686,"")</f>
        <v/>
      </c>
      <c r="B6686" s="85" t="str">
        <f>IF(C6686&lt;&gt;"",LEFT(C6686,9),"")</f>
        <v/>
      </c>
      <c r="V6686" s="60" t="str">
        <f>W6686&amp;H6686</f>
        <v/>
      </c>
      <c r="W6686" s="60" t="str">
        <f>_xlfn.LET(_xlpm.TextCell,TEXT(G6686,"###"),IF(_xlpm.TextCell&lt;&gt;"",IF(StyleSpaceSplit,IFERROR(IF(FIND(" ",_xlpm.TextCell)&gt;=1,MID(_xlpm.TextCell,1,FIND(" ",_xlpm.TextCell)-1),_xlpm.TextCell),_xlpm.TextCell),_xlpm.TextCell),""))</f>
        <v/>
      </c>
      <c r="X6686" s="60" t="str">
        <f>IF(A6686&lt;&gt;"",IFERROR(IF(FIND(" ",G6686)&gt;=1,MID(G6686,FIND(" ",G6686)+1,LEN(G6686)),""),""),"")</f>
        <v/>
      </c>
      <c r="AC6686" s="51">
        <f>IFERROR(VALUE(MID($C6686,1,2)),0)</f>
        <v>0</v>
      </c>
      <c r="AD6686" s="44">
        <f>IFERROR(VALUE(MID($C6686,4,3)),0)</f>
        <v>0</v>
      </c>
      <c r="AE6686" s="51">
        <f>VALUE(RIGHT("00"&amp;AC6686,2)&amp;RIGHT("000"&amp;AD6686,3))</f>
        <v>0</v>
      </c>
    </row>
    <row r="6687" spans="1:31">
      <c r="A6687" s="60" t="str">
        <f>IF(G6687&amp;Q6687&lt;&gt;"",W6687&amp;Q6687,"")</f>
        <v/>
      </c>
      <c r="B6687" s="85" t="str">
        <f>IF(C6687&lt;&gt;"",LEFT(C6687,9),"")</f>
        <v/>
      </c>
      <c r="V6687" s="60" t="str">
        <f>W6687&amp;H6687</f>
        <v/>
      </c>
      <c r="W6687" s="60" t="str">
        <f>_xlfn.LET(_xlpm.TextCell,TEXT(G6687,"###"),IF(_xlpm.TextCell&lt;&gt;"",IF(StyleSpaceSplit,IFERROR(IF(FIND(" ",_xlpm.TextCell)&gt;=1,MID(_xlpm.TextCell,1,FIND(" ",_xlpm.TextCell)-1),_xlpm.TextCell),_xlpm.TextCell),_xlpm.TextCell),""))</f>
        <v/>
      </c>
      <c r="X6687" s="60" t="str">
        <f>IF(A6687&lt;&gt;"",IFERROR(IF(FIND(" ",G6687)&gt;=1,MID(G6687,FIND(" ",G6687)+1,LEN(G6687)),""),""),"")</f>
        <v/>
      </c>
      <c r="AC6687" s="51">
        <f>IFERROR(VALUE(MID($C6687,1,2)),0)</f>
        <v>0</v>
      </c>
      <c r="AD6687" s="44">
        <f>IFERROR(VALUE(MID($C6687,4,3)),0)</f>
        <v>0</v>
      </c>
      <c r="AE6687" s="51">
        <f>VALUE(RIGHT("00"&amp;AC6687,2)&amp;RIGHT("000"&amp;AD6687,3))</f>
        <v>0</v>
      </c>
    </row>
    <row r="6688" spans="1:31">
      <c r="A6688" s="60" t="str">
        <f>IF(G6688&amp;Q6688&lt;&gt;"",W6688&amp;Q6688,"")</f>
        <v/>
      </c>
      <c r="B6688" s="85" t="str">
        <f>IF(C6688&lt;&gt;"",LEFT(C6688,9),"")</f>
        <v/>
      </c>
      <c r="V6688" s="60" t="str">
        <f>W6688&amp;H6688</f>
        <v/>
      </c>
      <c r="W6688" s="60" t="str">
        <f>_xlfn.LET(_xlpm.TextCell,TEXT(G6688,"###"),IF(_xlpm.TextCell&lt;&gt;"",IF(StyleSpaceSplit,IFERROR(IF(FIND(" ",_xlpm.TextCell)&gt;=1,MID(_xlpm.TextCell,1,FIND(" ",_xlpm.TextCell)-1),_xlpm.TextCell),_xlpm.TextCell),_xlpm.TextCell),""))</f>
        <v/>
      </c>
      <c r="X6688" s="60" t="str">
        <f>IF(A6688&lt;&gt;"",IFERROR(IF(FIND(" ",G6688)&gt;=1,MID(G6688,FIND(" ",G6688)+1,LEN(G6688)),""),""),"")</f>
        <v/>
      </c>
      <c r="AC6688" s="51">
        <f>IFERROR(VALUE(MID($C6688,1,2)),0)</f>
        <v>0</v>
      </c>
      <c r="AD6688" s="44">
        <f>IFERROR(VALUE(MID($C6688,4,3)),0)</f>
        <v>0</v>
      </c>
      <c r="AE6688" s="51">
        <f>VALUE(RIGHT("00"&amp;AC6688,2)&amp;RIGHT("000"&amp;AD6688,3))</f>
        <v>0</v>
      </c>
    </row>
    <row r="6689" spans="1:31">
      <c r="A6689" s="60" t="str">
        <f>IF(G6689&amp;Q6689&lt;&gt;"",W6689&amp;Q6689,"")</f>
        <v/>
      </c>
      <c r="B6689" s="85" t="str">
        <f>IF(C6689&lt;&gt;"",LEFT(C6689,9),"")</f>
        <v/>
      </c>
      <c r="V6689" s="60" t="str">
        <f>W6689&amp;H6689</f>
        <v/>
      </c>
      <c r="W6689" s="60" t="str">
        <f>_xlfn.LET(_xlpm.TextCell,TEXT(G6689,"###"),IF(_xlpm.TextCell&lt;&gt;"",IF(StyleSpaceSplit,IFERROR(IF(FIND(" ",_xlpm.TextCell)&gt;=1,MID(_xlpm.TextCell,1,FIND(" ",_xlpm.TextCell)-1),_xlpm.TextCell),_xlpm.TextCell),_xlpm.TextCell),""))</f>
        <v/>
      </c>
      <c r="X6689" s="60" t="str">
        <f>IF(A6689&lt;&gt;"",IFERROR(IF(FIND(" ",G6689)&gt;=1,MID(G6689,FIND(" ",G6689)+1,LEN(G6689)),""),""),"")</f>
        <v/>
      </c>
      <c r="AC6689" s="51">
        <f>IFERROR(VALUE(MID($C6689,1,2)),0)</f>
        <v>0</v>
      </c>
      <c r="AD6689" s="44">
        <f>IFERROR(VALUE(MID($C6689,4,3)),0)</f>
        <v>0</v>
      </c>
      <c r="AE6689" s="51">
        <f>VALUE(RIGHT("00"&amp;AC6689,2)&amp;RIGHT("000"&amp;AD6689,3))</f>
        <v>0</v>
      </c>
    </row>
    <row r="6690" spans="1:31">
      <c r="A6690" s="60" t="str">
        <f>IF(G6690&amp;Q6690&lt;&gt;"",W6690&amp;Q6690,"")</f>
        <v/>
      </c>
      <c r="B6690" s="85" t="str">
        <f>IF(C6690&lt;&gt;"",LEFT(C6690,9),"")</f>
        <v/>
      </c>
      <c r="V6690" s="60" t="str">
        <f>W6690&amp;H6690</f>
        <v/>
      </c>
      <c r="W6690" s="60" t="str">
        <f>_xlfn.LET(_xlpm.TextCell,TEXT(G6690,"###"),IF(_xlpm.TextCell&lt;&gt;"",IF(StyleSpaceSplit,IFERROR(IF(FIND(" ",_xlpm.TextCell)&gt;=1,MID(_xlpm.TextCell,1,FIND(" ",_xlpm.TextCell)-1),_xlpm.TextCell),_xlpm.TextCell),_xlpm.TextCell),""))</f>
        <v/>
      </c>
      <c r="X6690" s="60" t="str">
        <f>IF(A6690&lt;&gt;"",IFERROR(IF(FIND(" ",G6690)&gt;=1,MID(G6690,FIND(" ",G6690)+1,LEN(G6690)),""),""),"")</f>
        <v/>
      </c>
      <c r="AC6690" s="51">
        <f>IFERROR(VALUE(MID($C6690,1,2)),0)</f>
        <v>0</v>
      </c>
      <c r="AD6690" s="44">
        <f>IFERROR(VALUE(MID($C6690,4,3)),0)</f>
        <v>0</v>
      </c>
      <c r="AE6690" s="51">
        <f>VALUE(RIGHT("00"&amp;AC6690,2)&amp;RIGHT("000"&amp;AD6690,3))</f>
        <v>0</v>
      </c>
    </row>
    <row r="6691" spans="1:31">
      <c r="A6691" s="60" t="str">
        <f>IF(G6691&amp;Q6691&lt;&gt;"",W6691&amp;Q6691,"")</f>
        <v/>
      </c>
      <c r="B6691" s="85" t="str">
        <f>IF(C6691&lt;&gt;"",LEFT(C6691,9),"")</f>
        <v/>
      </c>
      <c r="V6691" s="60" t="str">
        <f>W6691&amp;H6691</f>
        <v/>
      </c>
      <c r="W6691" s="60" t="str">
        <f>_xlfn.LET(_xlpm.TextCell,TEXT(G6691,"###"),IF(_xlpm.TextCell&lt;&gt;"",IF(StyleSpaceSplit,IFERROR(IF(FIND(" ",_xlpm.TextCell)&gt;=1,MID(_xlpm.TextCell,1,FIND(" ",_xlpm.TextCell)-1),_xlpm.TextCell),_xlpm.TextCell),_xlpm.TextCell),""))</f>
        <v/>
      </c>
      <c r="X6691" s="60" t="str">
        <f>IF(A6691&lt;&gt;"",IFERROR(IF(FIND(" ",G6691)&gt;=1,MID(G6691,FIND(" ",G6691)+1,LEN(G6691)),""),""),"")</f>
        <v/>
      </c>
      <c r="AC6691" s="51">
        <f>IFERROR(VALUE(MID($C6691,1,2)),0)</f>
        <v>0</v>
      </c>
      <c r="AD6691" s="44">
        <f>IFERROR(VALUE(MID($C6691,4,3)),0)</f>
        <v>0</v>
      </c>
      <c r="AE6691" s="51">
        <f>VALUE(RIGHT("00"&amp;AC6691,2)&amp;RIGHT("000"&amp;AD6691,3))</f>
        <v>0</v>
      </c>
    </row>
    <row r="6692" spans="1:31">
      <c r="A6692" s="60" t="str">
        <f>IF(G6692&amp;Q6692&lt;&gt;"",W6692&amp;Q6692,"")</f>
        <v/>
      </c>
      <c r="B6692" s="85" t="str">
        <f>IF(C6692&lt;&gt;"",LEFT(C6692,9),"")</f>
        <v/>
      </c>
      <c r="V6692" s="60" t="str">
        <f>W6692&amp;H6692</f>
        <v/>
      </c>
      <c r="W6692" s="60" t="str">
        <f>_xlfn.LET(_xlpm.TextCell,TEXT(G6692,"###"),IF(_xlpm.TextCell&lt;&gt;"",IF(StyleSpaceSplit,IFERROR(IF(FIND(" ",_xlpm.TextCell)&gt;=1,MID(_xlpm.TextCell,1,FIND(" ",_xlpm.TextCell)-1),_xlpm.TextCell),_xlpm.TextCell),_xlpm.TextCell),""))</f>
        <v/>
      </c>
      <c r="X6692" s="60" t="str">
        <f>IF(A6692&lt;&gt;"",IFERROR(IF(FIND(" ",G6692)&gt;=1,MID(G6692,FIND(" ",G6692)+1,LEN(G6692)),""),""),"")</f>
        <v/>
      </c>
      <c r="AC6692" s="51">
        <f>IFERROR(VALUE(MID($C6692,1,2)),0)</f>
        <v>0</v>
      </c>
      <c r="AD6692" s="44">
        <f>IFERROR(VALUE(MID($C6692,4,3)),0)</f>
        <v>0</v>
      </c>
      <c r="AE6692" s="51">
        <f>VALUE(RIGHT("00"&amp;AC6692,2)&amp;RIGHT("000"&amp;AD6692,3))</f>
        <v>0</v>
      </c>
    </row>
    <row r="6693" spans="1:31">
      <c r="A6693" s="60" t="str">
        <f>IF(G6693&amp;Q6693&lt;&gt;"",W6693&amp;Q6693,"")</f>
        <v/>
      </c>
      <c r="B6693" s="85" t="str">
        <f>IF(C6693&lt;&gt;"",LEFT(C6693,9),"")</f>
        <v/>
      </c>
      <c r="V6693" s="60" t="str">
        <f>W6693&amp;H6693</f>
        <v/>
      </c>
      <c r="W6693" s="60" t="str">
        <f>_xlfn.LET(_xlpm.TextCell,TEXT(G6693,"###"),IF(_xlpm.TextCell&lt;&gt;"",IF(StyleSpaceSplit,IFERROR(IF(FIND(" ",_xlpm.TextCell)&gt;=1,MID(_xlpm.TextCell,1,FIND(" ",_xlpm.TextCell)-1),_xlpm.TextCell),_xlpm.TextCell),_xlpm.TextCell),""))</f>
        <v/>
      </c>
      <c r="X6693" s="60" t="str">
        <f>IF(A6693&lt;&gt;"",IFERROR(IF(FIND(" ",G6693)&gt;=1,MID(G6693,FIND(" ",G6693)+1,LEN(G6693)),""),""),"")</f>
        <v/>
      </c>
      <c r="AC6693" s="51">
        <f>IFERROR(VALUE(MID($C6693,1,2)),0)</f>
        <v>0</v>
      </c>
      <c r="AD6693" s="44">
        <f>IFERROR(VALUE(MID($C6693,4,3)),0)</f>
        <v>0</v>
      </c>
      <c r="AE6693" s="51">
        <f>VALUE(RIGHT("00"&amp;AC6693,2)&amp;RIGHT("000"&amp;AD6693,3))</f>
        <v>0</v>
      </c>
    </row>
    <row r="6694" spans="1:31">
      <c r="A6694" s="60" t="str">
        <f>IF(G6694&amp;Q6694&lt;&gt;"",W6694&amp;Q6694,"")</f>
        <v/>
      </c>
      <c r="B6694" s="85" t="str">
        <f>IF(C6694&lt;&gt;"",LEFT(C6694,9),"")</f>
        <v/>
      </c>
      <c r="V6694" s="60" t="str">
        <f>W6694&amp;H6694</f>
        <v/>
      </c>
      <c r="W6694" s="60" t="str">
        <f>_xlfn.LET(_xlpm.TextCell,TEXT(G6694,"###"),IF(_xlpm.TextCell&lt;&gt;"",IF(StyleSpaceSplit,IFERROR(IF(FIND(" ",_xlpm.TextCell)&gt;=1,MID(_xlpm.TextCell,1,FIND(" ",_xlpm.TextCell)-1),_xlpm.TextCell),_xlpm.TextCell),_xlpm.TextCell),""))</f>
        <v/>
      </c>
      <c r="X6694" s="60" t="str">
        <f>IF(A6694&lt;&gt;"",IFERROR(IF(FIND(" ",G6694)&gt;=1,MID(G6694,FIND(" ",G6694)+1,LEN(G6694)),""),""),"")</f>
        <v/>
      </c>
      <c r="AC6694" s="51">
        <f>IFERROR(VALUE(MID($C6694,1,2)),0)</f>
        <v>0</v>
      </c>
      <c r="AD6694" s="44">
        <f>IFERROR(VALUE(MID($C6694,4,3)),0)</f>
        <v>0</v>
      </c>
      <c r="AE6694" s="51">
        <f>VALUE(RIGHT("00"&amp;AC6694,2)&amp;RIGHT("000"&amp;AD6694,3))</f>
        <v>0</v>
      </c>
    </row>
    <row r="6695" spans="1:31">
      <c r="A6695" s="60" t="str">
        <f>IF(G6695&amp;Q6695&lt;&gt;"",W6695&amp;Q6695,"")</f>
        <v/>
      </c>
      <c r="B6695" s="85" t="str">
        <f>IF(C6695&lt;&gt;"",LEFT(C6695,9),"")</f>
        <v/>
      </c>
      <c r="V6695" s="60" t="str">
        <f>W6695&amp;H6695</f>
        <v/>
      </c>
      <c r="W6695" s="60" t="str">
        <f>_xlfn.LET(_xlpm.TextCell,TEXT(G6695,"###"),IF(_xlpm.TextCell&lt;&gt;"",IF(StyleSpaceSplit,IFERROR(IF(FIND(" ",_xlpm.TextCell)&gt;=1,MID(_xlpm.TextCell,1,FIND(" ",_xlpm.TextCell)-1),_xlpm.TextCell),_xlpm.TextCell),_xlpm.TextCell),""))</f>
        <v/>
      </c>
      <c r="X6695" s="60" t="str">
        <f>IF(A6695&lt;&gt;"",IFERROR(IF(FIND(" ",G6695)&gt;=1,MID(G6695,FIND(" ",G6695)+1,LEN(G6695)),""),""),"")</f>
        <v/>
      </c>
      <c r="AC6695" s="51">
        <f>IFERROR(VALUE(MID($C6695,1,2)),0)</f>
        <v>0</v>
      </c>
      <c r="AD6695" s="44">
        <f>IFERROR(VALUE(MID($C6695,4,3)),0)</f>
        <v>0</v>
      </c>
      <c r="AE6695" s="51">
        <f>VALUE(RIGHT("00"&amp;AC6695,2)&amp;RIGHT("000"&amp;AD6695,3))</f>
        <v>0</v>
      </c>
    </row>
    <row r="6696" spans="1:31">
      <c r="A6696" s="60" t="str">
        <f>IF(G6696&amp;Q6696&lt;&gt;"",W6696&amp;Q6696,"")</f>
        <v/>
      </c>
      <c r="B6696" s="85" t="str">
        <f>IF(C6696&lt;&gt;"",LEFT(C6696,9),"")</f>
        <v/>
      </c>
      <c r="V6696" s="60" t="str">
        <f>W6696&amp;H6696</f>
        <v/>
      </c>
      <c r="W6696" s="60" t="str">
        <f>_xlfn.LET(_xlpm.TextCell,TEXT(G6696,"###"),IF(_xlpm.TextCell&lt;&gt;"",IF(StyleSpaceSplit,IFERROR(IF(FIND(" ",_xlpm.TextCell)&gt;=1,MID(_xlpm.TextCell,1,FIND(" ",_xlpm.TextCell)-1),_xlpm.TextCell),_xlpm.TextCell),_xlpm.TextCell),""))</f>
        <v/>
      </c>
      <c r="X6696" s="60" t="str">
        <f>IF(A6696&lt;&gt;"",IFERROR(IF(FIND(" ",G6696)&gt;=1,MID(G6696,FIND(" ",G6696)+1,LEN(G6696)),""),""),"")</f>
        <v/>
      </c>
      <c r="AC6696" s="51">
        <f>IFERROR(VALUE(MID($C6696,1,2)),0)</f>
        <v>0</v>
      </c>
      <c r="AD6696" s="44">
        <f>IFERROR(VALUE(MID($C6696,4,3)),0)</f>
        <v>0</v>
      </c>
      <c r="AE6696" s="51">
        <f>VALUE(RIGHT("00"&amp;AC6696,2)&amp;RIGHT("000"&amp;AD6696,3))</f>
        <v>0</v>
      </c>
    </row>
    <row r="6697" spans="1:31">
      <c r="A6697" s="60" t="str">
        <f>IF(G6697&amp;Q6697&lt;&gt;"",W6697&amp;Q6697,"")</f>
        <v/>
      </c>
      <c r="B6697" s="85" t="str">
        <f>IF(C6697&lt;&gt;"",LEFT(C6697,9),"")</f>
        <v/>
      </c>
      <c r="V6697" s="60" t="str">
        <f>W6697&amp;H6697</f>
        <v/>
      </c>
      <c r="W6697" s="60" t="str">
        <f>_xlfn.LET(_xlpm.TextCell,TEXT(G6697,"###"),IF(_xlpm.TextCell&lt;&gt;"",IF(StyleSpaceSplit,IFERROR(IF(FIND(" ",_xlpm.TextCell)&gt;=1,MID(_xlpm.TextCell,1,FIND(" ",_xlpm.TextCell)-1),_xlpm.TextCell),_xlpm.TextCell),_xlpm.TextCell),""))</f>
        <v/>
      </c>
      <c r="X6697" s="60" t="str">
        <f>IF(A6697&lt;&gt;"",IFERROR(IF(FIND(" ",G6697)&gt;=1,MID(G6697,FIND(" ",G6697)+1,LEN(G6697)),""),""),"")</f>
        <v/>
      </c>
      <c r="AC6697" s="51">
        <f>IFERROR(VALUE(MID($C6697,1,2)),0)</f>
        <v>0</v>
      </c>
      <c r="AD6697" s="44">
        <f>IFERROR(VALUE(MID($C6697,4,3)),0)</f>
        <v>0</v>
      </c>
      <c r="AE6697" s="51">
        <f>VALUE(RIGHT("00"&amp;AC6697,2)&amp;RIGHT("000"&amp;AD6697,3))</f>
        <v>0</v>
      </c>
    </row>
    <row r="6698" spans="1:31">
      <c r="A6698" s="60" t="str">
        <f>IF(G6698&amp;Q6698&lt;&gt;"",W6698&amp;Q6698,"")</f>
        <v/>
      </c>
      <c r="B6698" s="85" t="str">
        <f>IF(C6698&lt;&gt;"",LEFT(C6698,9),"")</f>
        <v/>
      </c>
      <c r="V6698" s="60" t="str">
        <f>W6698&amp;H6698</f>
        <v/>
      </c>
      <c r="W6698" s="60" t="str">
        <f>_xlfn.LET(_xlpm.TextCell,TEXT(G6698,"###"),IF(_xlpm.TextCell&lt;&gt;"",IF(StyleSpaceSplit,IFERROR(IF(FIND(" ",_xlpm.TextCell)&gt;=1,MID(_xlpm.TextCell,1,FIND(" ",_xlpm.TextCell)-1),_xlpm.TextCell),_xlpm.TextCell),_xlpm.TextCell),""))</f>
        <v/>
      </c>
      <c r="X6698" s="60" t="str">
        <f>IF(A6698&lt;&gt;"",IFERROR(IF(FIND(" ",G6698)&gt;=1,MID(G6698,FIND(" ",G6698)+1,LEN(G6698)),""),""),"")</f>
        <v/>
      </c>
      <c r="AC6698" s="51">
        <f>IFERROR(VALUE(MID($C6698,1,2)),0)</f>
        <v>0</v>
      </c>
      <c r="AD6698" s="44">
        <f>IFERROR(VALUE(MID($C6698,4,3)),0)</f>
        <v>0</v>
      </c>
      <c r="AE6698" s="51">
        <f>VALUE(RIGHT("00"&amp;AC6698,2)&amp;RIGHT("000"&amp;AD6698,3))</f>
        <v>0</v>
      </c>
    </row>
    <row r="6699" spans="1:31">
      <c r="A6699" s="60" t="str">
        <f>IF(G6699&amp;Q6699&lt;&gt;"",W6699&amp;Q6699,"")</f>
        <v/>
      </c>
      <c r="B6699" s="85" t="str">
        <f>IF(C6699&lt;&gt;"",LEFT(C6699,9),"")</f>
        <v/>
      </c>
      <c r="V6699" s="60" t="str">
        <f>W6699&amp;H6699</f>
        <v/>
      </c>
      <c r="W6699" s="60" t="str">
        <f>_xlfn.LET(_xlpm.TextCell,TEXT(G6699,"###"),IF(_xlpm.TextCell&lt;&gt;"",IF(StyleSpaceSplit,IFERROR(IF(FIND(" ",_xlpm.TextCell)&gt;=1,MID(_xlpm.TextCell,1,FIND(" ",_xlpm.TextCell)-1),_xlpm.TextCell),_xlpm.TextCell),_xlpm.TextCell),""))</f>
        <v/>
      </c>
      <c r="X6699" s="60" t="str">
        <f>IF(A6699&lt;&gt;"",IFERROR(IF(FIND(" ",G6699)&gt;=1,MID(G6699,FIND(" ",G6699)+1,LEN(G6699)),""),""),"")</f>
        <v/>
      </c>
      <c r="AC6699" s="51">
        <f>IFERROR(VALUE(MID($C6699,1,2)),0)</f>
        <v>0</v>
      </c>
      <c r="AD6699" s="44">
        <f>IFERROR(VALUE(MID($C6699,4,3)),0)</f>
        <v>0</v>
      </c>
      <c r="AE6699" s="51">
        <f>VALUE(RIGHT("00"&amp;AC6699,2)&amp;RIGHT("000"&amp;AD6699,3))</f>
        <v>0</v>
      </c>
    </row>
    <row r="6700" spans="1:31">
      <c r="A6700" s="60" t="str">
        <f>IF(G6700&amp;Q6700&lt;&gt;"",W6700&amp;Q6700,"")</f>
        <v/>
      </c>
      <c r="B6700" s="85" t="str">
        <f>IF(C6700&lt;&gt;"",LEFT(C6700,9),"")</f>
        <v/>
      </c>
      <c r="V6700" s="60" t="str">
        <f>W6700&amp;H6700</f>
        <v/>
      </c>
      <c r="W6700" s="60" t="str">
        <f>_xlfn.LET(_xlpm.TextCell,TEXT(G6700,"###"),IF(_xlpm.TextCell&lt;&gt;"",IF(StyleSpaceSplit,IFERROR(IF(FIND(" ",_xlpm.TextCell)&gt;=1,MID(_xlpm.TextCell,1,FIND(" ",_xlpm.TextCell)-1),_xlpm.TextCell),_xlpm.TextCell),_xlpm.TextCell),""))</f>
        <v/>
      </c>
      <c r="X6700" s="60" t="str">
        <f>IF(A6700&lt;&gt;"",IFERROR(IF(FIND(" ",G6700)&gt;=1,MID(G6700,FIND(" ",G6700)+1,LEN(G6700)),""),""),"")</f>
        <v/>
      </c>
      <c r="AC6700" s="51">
        <f>IFERROR(VALUE(MID($C6700,1,2)),0)</f>
        <v>0</v>
      </c>
      <c r="AD6700" s="44">
        <f>IFERROR(VALUE(MID($C6700,4,3)),0)</f>
        <v>0</v>
      </c>
      <c r="AE6700" s="51">
        <f>VALUE(RIGHT("00"&amp;AC6700,2)&amp;RIGHT("000"&amp;AD6700,3))</f>
        <v>0</v>
      </c>
    </row>
    <row r="6701" spans="1:31">
      <c r="A6701" s="60" t="str">
        <f>IF(G6701&amp;Q6701&lt;&gt;"",W6701&amp;Q6701,"")</f>
        <v/>
      </c>
      <c r="B6701" s="85" t="str">
        <f>IF(C6701&lt;&gt;"",LEFT(C6701,9),"")</f>
        <v/>
      </c>
      <c r="V6701" s="60" t="str">
        <f>W6701&amp;H6701</f>
        <v/>
      </c>
      <c r="W6701" s="60" t="str">
        <f>_xlfn.LET(_xlpm.TextCell,TEXT(G6701,"###"),IF(_xlpm.TextCell&lt;&gt;"",IF(StyleSpaceSplit,IFERROR(IF(FIND(" ",_xlpm.TextCell)&gt;=1,MID(_xlpm.TextCell,1,FIND(" ",_xlpm.TextCell)-1),_xlpm.TextCell),_xlpm.TextCell),_xlpm.TextCell),""))</f>
        <v/>
      </c>
      <c r="X6701" s="60" t="str">
        <f>IF(A6701&lt;&gt;"",IFERROR(IF(FIND(" ",G6701)&gt;=1,MID(G6701,FIND(" ",G6701)+1,LEN(G6701)),""),""),"")</f>
        <v/>
      </c>
      <c r="AC6701" s="51">
        <f>IFERROR(VALUE(MID($C6701,1,2)),0)</f>
        <v>0</v>
      </c>
      <c r="AD6701" s="44">
        <f>IFERROR(VALUE(MID($C6701,4,3)),0)</f>
        <v>0</v>
      </c>
      <c r="AE6701" s="51">
        <f>VALUE(RIGHT("00"&amp;AC6701,2)&amp;RIGHT("000"&amp;AD6701,3))</f>
        <v>0</v>
      </c>
    </row>
    <row r="6702" spans="1:31">
      <c r="A6702" s="60" t="str">
        <f>IF(G6702&amp;Q6702&lt;&gt;"",W6702&amp;Q6702,"")</f>
        <v/>
      </c>
      <c r="B6702" s="85" t="str">
        <f>IF(C6702&lt;&gt;"",LEFT(C6702,9),"")</f>
        <v/>
      </c>
      <c r="V6702" s="60" t="str">
        <f>W6702&amp;H6702</f>
        <v/>
      </c>
      <c r="W6702" s="60" t="str">
        <f>_xlfn.LET(_xlpm.TextCell,TEXT(G6702,"###"),IF(_xlpm.TextCell&lt;&gt;"",IF(StyleSpaceSplit,IFERROR(IF(FIND(" ",_xlpm.TextCell)&gt;=1,MID(_xlpm.TextCell,1,FIND(" ",_xlpm.TextCell)-1),_xlpm.TextCell),_xlpm.TextCell),_xlpm.TextCell),""))</f>
        <v/>
      </c>
      <c r="X6702" s="60" t="str">
        <f>IF(A6702&lt;&gt;"",IFERROR(IF(FIND(" ",G6702)&gt;=1,MID(G6702,FIND(" ",G6702)+1,LEN(G6702)),""),""),"")</f>
        <v/>
      </c>
      <c r="AC6702" s="51">
        <f>IFERROR(VALUE(MID($C6702,1,2)),0)</f>
        <v>0</v>
      </c>
      <c r="AD6702" s="44">
        <f>IFERROR(VALUE(MID($C6702,4,3)),0)</f>
        <v>0</v>
      </c>
      <c r="AE6702" s="51">
        <f>VALUE(RIGHT("00"&amp;AC6702,2)&amp;RIGHT("000"&amp;AD6702,3))</f>
        <v>0</v>
      </c>
    </row>
    <row r="6703" spans="1:31">
      <c r="A6703" s="60" t="str">
        <f>IF(G6703&amp;Q6703&lt;&gt;"",W6703&amp;Q6703,"")</f>
        <v/>
      </c>
      <c r="B6703" s="85" t="str">
        <f>IF(C6703&lt;&gt;"",LEFT(C6703,9),"")</f>
        <v/>
      </c>
      <c r="V6703" s="60" t="str">
        <f>W6703&amp;H6703</f>
        <v/>
      </c>
      <c r="W6703" s="60" t="str">
        <f>_xlfn.LET(_xlpm.TextCell,TEXT(G6703,"###"),IF(_xlpm.TextCell&lt;&gt;"",IF(StyleSpaceSplit,IFERROR(IF(FIND(" ",_xlpm.TextCell)&gt;=1,MID(_xlpm.TextCell,1,FIND(" ",_xlpm.TextCell)-1),_xlpm.TextCell),_xlpm.TextCell),_xlpm.TextCell),""))</f>
        <v/>
      </c>
      <c r="X6703" s="60" t="str">
        <f>IF(A6703&lt;&gt;"",IFERROR(IF(FIND(" ",G6703)&gt;=1,MID(G6703,FIND(" ",G6703)+1,LEN(G6703)),""),""),"")</f>
        <v/>
      </c>
      <c r="AC6703" s="51">
        <f>IFERROR(VALUE(MID($C6703,1,2)),0)</f>
        <v>0</v>
      </c>
      <c r="AD6703" s="44">
        <f>IFERROR(VALUE(MID($C6703,4,3)),0)</f>
        <v>0</v>
      </c>
      <c r="AE6703" s="51">
        <f>VALUE(RIGHT("00"&amp;AC6703,2)&amp;RIGHT("000"&amp;AD6703,3))</f>
        <v>0</v>
      </c>
    </row>
    <row r="6704" spans="1:31">
      <c r="A6704" s="60" t="str">
        <f>IF(G6704&amp;Q6704&lt;&gt;"",W6704&amp;Q6704,"")</f>
        <v/>
      </c>
      <c r="B6704" s="85" t="str">
        <f>IF(C6704&lt;&gt;"",LEFT(C6704,9),"")</f>
        <v/>
      </c>
      <c r="V6704" s="60" t="str">
        <f>W6704&amp;H6704</f>
        <v/>
      </c>
      <c r="W6704" s="60" t="str">
        <f>_xlfn.LET(_xlpm.TextCell,TEXT(G6704,"###"),IF(_xlpm.TextCell&lt;&gt;"",IF(StyleSpaceSplit,IFERROR(IF(FIND(" ",_xlpm.TextCell)&gt;=1,MID(_xlpm.TextCell,1,FIND(" ",_xlpm.TextCell)-1),_xlpm.TextCell),_xlpm.TextCell),_xlpm.TextCell),""))</f>
        <v/>
      </c>
      <c r="X6704" s="60" t="str">
        <f>IF(A6704&lt;&gt;"",IFERROR(IF(FIND(" ",G6704)&gt;=1,MID(G6704,FIND(" ",G6704)+1,LEN(G6704)),""),""),"")</f>
        <v/>
      </c>
      <c r="AC6704" s="51">
        <f>IFERROR(VALUE(MID($C6704,1,2)),0)</f>
        <v>0</v>
      </c>
      <c r="AD6704" s="44">
        <f>IFERROR(VALUE(MID($C6704,4,3)),0)</f>
        <v>0</v>
      </c>
      <c r="AE6704" s="51">
        <f>VALUE(RIGHT("00"&amp;AC6704,2)&amp;RIGHT("000"&amp;AD6704,3))</f>
        <v>0</v>
      </c>
    </row>
    <row r="6705" spans="1:31">
      <c r="A6705" s="60" t="str">
        <f>IF(G6705&amp;Q6705&lt;&gt;"",W6705&amp;Q6705,"")</f>
        <v/>
      </c>
      <c r="B6705" s="85" t="str">
        <f>IF(C6705&lt;&gt;"",LEFT(C6705,9),"")</f>
        <v/>
      </c>
      <c r="V6705" s="60" t="str">
        <f>W6705&amp;H6705</f>
        <v/>
      </c>
      <c r="W6705" s="60" t="str">
        <f>_xlfn.LET(_xlpm.TextCell,TEXT(G6705,"###"),IF(_xlpm.TextCell&lt;&gt;"",IF(StyleSpaceSplit,IFERROR(IF(FIND(" ",_xlpm.TextCell)&gt;=1,MID(_xlpm.TextCell,1,FIND(" ",_xlpm.TextCell)-1),_xlpm.TextCell),_xlpm.TextCell),_xlpm.TextCell),""))</f>
        <v/>
      </c>
      <c r="X6705" s="60" t="str">
        <f>IF(A6705&lt;&gt;"",IFERROR(IF(FIND(" ",G6705)&gt;=1,MID(G6705,FIND(" ",G6705)+1,LEN(G6705)),""),""),"")</f>
        <v/>
      </c>
      <c r="AC6705" s="51">
        <f>IFERROR(VALUE(MID($C6705,1,2)),0)</f>
        <v>0</v>
      </c>
      <c r="AD6705" s="44">
        <f>IFERROR(VALUE(MID($C6705,4,3)),0)</f>
        <v>0</v>
      </c>
      <c r="AE6705" s="51">
        <f>VALUE(RIGHT("00"&amp;AC6705,2)&amp;RIGHT("000"&amp;AD6705,3))</f>
        <v>0</v>
      </c>
    </row>
    <row r="6706" spans="1:31">
      <c r="A6706" s="60" t="str">
        <f>IF(G6706&amp;Q6706&lt;&gt;"",W6706&amp;Q6706,"")</f>
        <v/>
      </c>
      <c r="B6706" s="85" t="str">
        <f>IF(C6706&lt;&gt;"",LEFT(C6706,9),"")</f>
        <v/>
      </c>
      <c r="V6706" s="60" t="str">
        <f>W6706&amp;H6706</f>
        <v/>
      </c>
      <c r="W6706" s="60" t="str">
        <f>_xlfn.LET(_xlpm.TextCell,TEXT(G6706,"###"),IF(_xlpm.TextCell&lt;&gt;"",IF(StyleSpaceSplit,IFERROR(IF(FIND(" ",_xlpm.TextCell)&gt;=1,MID(_xlpm.TextCell,1,FIND(" ",_xlpm.TextCell)-1),_xlpm.TextCell),_xlpm.TextCell),_xlpm.TextCell),""))</f>
        <v/>
      </c>
      <c r="X6706" s="60" t="str">
        <f>IF(A6706&lt;&gt;"",IFERROR(IF(FIND(" ",G6706)&gt;=1,MID(G6706,FIND(" ",G6706)+1,LEN(G6706)),""),""),"")</f>
        <v/>
      </c>
      <c r="AC6706" s="51">
        <f>IFERROR(VALUE(MID($C6706,1,2)),0)</f>
        <v>0</v>
      </c>
      <c r="AD6706" s="44">
        <f>IFERROR(VALUE(MID($C6706,4,3)),0)</f>
        <v>0</v>
      </c>
      <c r="AE6706" s="51">
        <f>VALUE(RIGHT("00"&amp;AC6706,2)&amp;RIGHT("000"&amp;AD6706,3))</f>
        <v>0</v>
      </c>
    </row>
    <row r="6707" spans="1:31">
      <c r="A6707" s="60" t="str">
        <f>IF(G6707&amp;Q6707&lt;&gt;"",W6707&amp;Q6707,"")</f>
        <v/>
      </c>
      <c r="B6707" s="85" t="str">
        <f>IF(C6707&lt;&gt;"",LEFT(C6707,9),"")</f>
        <v/>
      </c>
      <c r="V6707" s="60" t="str">
        <f>W6707&amp;H6707</f>
        <v/>
      </c>
      <c r="W6707" s="60" t="str">
        <f>_xlfn.LET(_xlpm.TextCell,TEXT(G6707,"###"),IF(_xlpm.TextCell&lt;&gt;"",IF(StyleSpaceSplit,IFERROR(IF(FIND(" ",_xlpm.TextCell)&gt;=1,MID(_xlpm.TextCell,1,FIND(" ",_xlpm.TextCell)-1),_xlpm.TextCell),_xlpm.TextCell),_xlpm.TextCell),""))</f>
        <v/>
      </c>
      <c r="X6707" s="60" t="str">
        <f>IF(A6707&lt;&gt;"",IFERROR(IF(FIND(" ",G6707)&gt;=1,MID(G6707,FIND(" ",G6707)+1,LEN(G6707)),""),""),"")</f>
        <v/>
      </c>
      <c r="AC6707" s="51">
        <f>IFERROR(VALUE(MID($C6707,1,2)),0)</f>
        <v>0</v>
      </c>
      <c r="AD6707" s="44">
        <f>IFERROR(VALUE(MID($C6707,4,3)),0)</f>
        <v>0</v>
      </c>
      <c r="AE6707" s="51">
        <f>VALUE(RIGHT("00"&amp;AC6707,2)&amp;RIGHT("000"&amp;AD6707,3))</f>
        <v>0</v>
      </c>
    </row>
    <row r="6708" spans="1:31">
      <c r="A6708" s="60" t="str">
        <f>IF(G6708&amp;Q6708&lt;&gt;"",W6708&amp;Q6708,"")</f>
        <v/>
      </c>
      <c r="B6708" s="85" t="str">
        <f>IF(C6708&lt;&gt;"",LEFT(C6708,9),"")</f>
        <v/>
      </c>
      <c r="V6708" s="60" t="str">
        <f>W6708&amp;H6708</f>
        <v/>
      </c>
      <c r="W6708" s="60" t="str">
        <f>_xlfn.LET(_xlpm.TextCell,TEXT(G6708,"###"),IF(_xlpm.TextCell&lt;&gt;"",IF(StyleSpaceSplit,IFERROR(IF(FIND(" ",_xlpm.TextCell)&gt;=1,MID(_xlpm.TextCell,1,FIND(" ",_xlpm.TextCell)-1),_xlpm.TextCell),_xlpm.TextCell),_xlpm.TextCell),""))</f>
        <v/>
      </c>
      <c r="X6708" s="60" t="str">
        <f>IF(A6708&lt;&gt;"",IFERROR(IF(FIND(" ",G6708)&gt;=1,MID(G6708,FIND(" ",G6708)+1,LEN(G6708)),""),""),"")</f>
        <v/>
      </c>
      <c r="AC6708" s="51">
        <f>IFERROR(VALUE(MID($C6708,1,2)),0)</f>
        <v>0</v>
      </c>
      <c r="AD6708" s="44">
        <f>IFERROR(VALUE(MID($C6708,4,3)),0)</f>
        <v>0</v>
      </c>
      <c r="AE6708" s="51">
        <f>VALUE(RIGHT("00"&amp;AC6708,2)&amp;RIGHT("000"&amp;AD6708,3))</f>
        <v>0</v>
      </c>
    </row>
    <row r="6709" spans="1:31">
      <c r="A6709" s="60" t="str">
        <f>IF(G6709&amp;Q6709&lt;&gt;"",W6709&amp;Q6709,"")</f>
        <v/>
      </c>
      <c r="B6709" s="85" t="str">
        <f>IF(C6709&lt;&gt;"",LEFT(C6709,9),"")</f>
        <v/>
      </c>
      <c r="V6709" s="60" t="str">
        <f>W6709&amp;H6709</f>
        <v/>
      </c>
      <c r="W6709" s="60" t="str">
        <f>_xlfn.LET(_xlpm.TextCell,TEXT(G6709,"###"),IF(_xlpm.TextCell&lt;&gt;"",IF(StyleSpaceSplit,IFERROR(IF(FIND(" ",_xlpm.TextCell)&gt;=1,MID(_xlpm.TextCell,1,FIND(" ",_xlpm.TextCell)-1),_xlpm.TextCell),_xlpm.TextCell),_xlpm.TextCell),""))</f>
        <v/>
      </c>
      <c r="X6709" s="60" t="str">
        <f>IF(A6709&lt;&gt;"",IFERROR(IF(FIND(" ",G6709)&gt;=1,MID(G6709,FIND(" ",G6709)+1,LEN(G6709)),""),""),"")</f>
        <v/>
      </c>
      <c r="AC6709" s="51">
        <f>IFERROR(VALUE(MID($C6709,1,2)),0)</f>
        <v>0</v>
      </c>
      <c r="AD6709" s="44">
        <f>IFERROR(VALUE(MID($C6709,4,3)),0)</f>
        <v>0</v>
      </c>
      <c r="AE6709" s="51">
        <f>VALUE(RIGHT("00"&amp;AC6709,2)&amp;RIGHT("000"&amp;AD6709,3))</f>
        <v>0</v>
      </c>
    </row>
    <row r="6710" spans="1:31">
      <c r="A6710" s="60" t="str">
        <f>IF(G6710&amp;Q6710&lt;&gt;"",W6710&amp;Q6710,"")</f>
        <v/>
      </c>
      <c r="B6710" s="85" t="str">
        <f>IF(C6710&lt;&gt;"",LEFT(C6710,9),"")</f>
        <v/>
      </c>
      <c r="V6710" s="60" t="str">
        <f>W6710&amp;H6710</f>
        <v/>
      </c>
      <c r="W6710" s="60" t="str">
        <f>_xlfn.LET(_xlpm.TextCell,TEXT(G6710,"###"),IF(_xlpm.TextCell&lt;&gt;"",IF(StyleSpaceSplit,IFERROR(IF(FIND(" ",_xlpm.TextCell)&gt;=1,MID(_xlpm.TextCell,1,FIND(" ",_xlpm.TextCell)-1),_xlpm.TextCell),_xlpm.TextCell),_xlpm.TextCell),""))</f>
        <v/>
      </c>
      <c r="X6710" s="60" t="str">
        <f>IF(A6710&lt;&gt;"",IFERROR(IF(FIND(" ",G6710)&gt;=1,MID(G6710,FIND(" ",G6710)+1,LEN(G6710)),""),""),"")</f>
        <v/>
      </c>
      <c r="AC6710" s="51">
        <f>IFERROR(VALUE(MID($C6710,1,2)),0)</f>
        <v>0</v>
      </c>
      <c r="AD6710" s="44">
        <f>IFERROR(VALUE(MID($C6710,4,3)),0)</f>
        <v>0</v>
      </c>
      <c r="AE6710" s="51">
        <f>VALUE(RIGHT("00"&amp;AC6710,2)&amp;RIGHT("000"&amp;AD6710,3))</f>
        <v>0</v>
      </c>
    </row>
    <row r="6711" spans="1:31">
      <c r="A6711" s="60" t="str">
        <f>IF(G6711&amp;Q6711&lt;&gt;"",W6711&amp;Q6711,"")</f>
        <v/>
      </c>
      <c r="B6711" s="85" t="str">
        <f>IF(C6711&lt;&gt;"",LEFT(C6711,9),"")</f>
        <v/>
      </c>
      <c r="V6711" s="60" t="str">
        <f>W6711&amp;H6711</f>
        <v/>
      </c>
      <c r="W6711" s="60" t="str">
        <f>_xlfn.LET(_xlpm.TextCell,TEXT(G6711,"###"),IF(_xlpm.TextCell&lt;&gt;"",IF(StyleSpaceSplit,IFERROR(IF(FIND(" ",_xlpm.TextCell)&gt;=1,MID(_xlpm.TextCell,1,FIND(" ",_xlpm.TextCell)-1),_xlpm.TextCell),_xlpm.TextCell),_xlpm.TextCell),""))</f>
        <v/>
      </c>
      <c r="X6711" s="60" t="str">
        <f>IF(A6711&lt;&gt;"",IFERROR(IF(FIND(" ",G6711)&gt;=1,MID(G6711,FIND(" ",G6711)+1,LEN(G6711)),""),""),"")</f>
        <v/>
      </c>
      <c r="AC6711" s="51">
        <f>IFERROR(VALUE(MID($C6711,1,2)),0)</f>
        <v>0</v>
      </c>
      <c r="AD6711" s="44">
        <f>IFERROR(VALUE(MID($C6711,4,3)),0)</f>
        <v>0</v>
      </c>
      <c r="AE6711" s="51">
        <f>VALUE(RIGHT("00"&amp;AC6711,2)&amp;RIGHT("000"&amp;AD6711,3))</f>
        <v>0</v>
      </c>
    </row>
    <row r="6712" spans="1:31">
      <c r="A6712" s="60" t="str">
        <f>IF(G6712&amp;Q6712&lt;&gt;"",W6712&amp;Q6712,"")</f>
        <v/>
      </c>
      <c r="B6712" s="85" t="str">
        <f>IF(C6712&lt;&gt;"",LEFT(C6712,9),"")</f>
        <v/>
      </c>
      <c r="V6712" s="60" t="str">
        <f>W6712&amp;H6712</f>
        <v/>
      </c>
      <c r="W6712" s="60" t="str">
        <f>_xlfn.LET(_xlpm.TextCell,TEXT(G6712,"###"),IF(_xlpm.TextCell&lt;&gt;"",IF(StyleSpaceSplit,IFERROR(IF(FIND(" ",_xlpm.TextCell)&gt;=1,MID(_xlpm.TextCell,1,FIND(" ",_xlpm.TextCell)-1),_xlpm.TextCell),_xlpm.TextCell),_xlpm.TextCell),""))</f>
        <v/>
      </c>
      <c r="X6712" s="60" t="str">
        <f>IF(A6712&lt;&gt;"",IFERROR(IF(FIND(" ",G6712)&gt;=1,MID(G6712,FIND(" ",G6712)+1,LEN(G6712)),""),""),"")</f>
        <v/>
      </c>
      <c r="AC6712" s="51">
        <f>IFERROR(VALUE(MID($C6712,1,2)),0)</f>
        <v>0</v>
      </c>
      <c r="AD6712" s="44">
        <f>IFERROR(VALUE(MID($C6712,4,3)),0)</f>
        <v>0</v>
      </c>
      <c r="AE6712" s="51">
        <f>VALUE(RIGHT("00"&amp;AC6712,2)&amp;RIGHT("000"&amp;AD6712,3))</f>
        <v>0</v>
      </c>
    </row>
    <row r="6713" spans="1:31">
      <c r="A6713" s="60" t="str">
        <f>IF(G6713&amp;Q6713&lt;&gt;"",W6713&amp;Q6713,"")</f>
        <v/>
      </c>
      <c r="B6713" s="85" t="str">
        <f>IF(C6713&lt;&gt;"",LEFT(C6713,9),"")</f>
        <v/>
      </c>
      <c r="V6713" s="60" t="str">
        <f>W6713&amp;H6713</f>
        <v/>
      </c>
      <c r="W6713" s="60" t="str">
        <f>_xlfn.LET(_xlpm.TextCell,TEXT(G6713,"###"),IF(_xlpm.TextCell&lt;&gt;"",IF(StyleSpaceSplit,IFERROR(IF(FIND(" ",_xlpm.TextCell)&gt;=1,MID(_xlpm.TextCell,1,FIND(" ",_xlpm.TextCell)-1),_xlpm.TextCell),_xlpm.TextCell),_xlpm.TextCell),""))</f>
        <v/>
      </c>
      <c r="X6713" s="60" t="str">
        <f>IF(A6713&lt;&gt;"",IFERROR(IF(FIND(" ",G6713)&gt;=1,MID(G6713,FIND(" ",G6713)+1,LEN(G6713)),""),""),"")</f>
        <v/>
      </c>
      <c r="AC6713" s="51">
        <f>IFERROR(VALUE(MID($C6713,1,2)),0)</f>
        <v>0</v>
      </c>
      <c r="AD6713" s="44">
        <f>IFERROR(VALUE(MID($C6713,4,3)),0)</f>
        <v>0</v>
      </c>
      <c r="AE6713" s="51">
        <f>VALUE(RIGHT("00"&amp;AC6713,2)&amp;RIGHT("000"&amp;AD6713,3))</f>
        <v>0</v>
      </c>
    </row>
    <row r="6714" spans="1:31">
      <c r="A6714" s="60" t="str">
        <f>IF(G6714&amp;Q6714&lt;&gt;"",W6714&amp;Q6714,"")</f>
        <v/>
      </c>
      <c r="B6714" s="85" t="str">
        <f>IF(C6714&lt;&gt;"",LEFT(C6714,9),"")</f>
        <v/>
      </c>
      <c r="V6714" s="60" t="str">
        <f>W6714&amp;H6714</f>
        <v/>
      </c>
      <c r="W6714" s="60" t="str">
        <f>_xlfn.LET(_xlpm.TextCell,TEXT(G6714,"###"),IF(_xlpm.TextCell&lt;&gt;"",IF(StyleSpaceSplit,IFERROR(IF(FIND(" ",_xlpm.TextCell)&gt;=1,MID(_xlpm.TextCell,1,FIND(" ",_xlpm.TextCell)-1),_xlpm.TextCell),_xlpm.TextCell),_xlpm.TextCell),""))</f>
        <v/>
      </c>
      <c r="X6714" s="60" t="str">
        <f>IF(A6714&lt;&gt;"",IFERROR(IF(FIND(" ",G6714)&gt;=1,MID(G6714,FIND(" ",G6714)+1,LEN(G6714)),""),""),"")</f>
        <v/>
      </c>
      <c r="AC6714" s="51">
        <f>IFERROR(VALUE(MID($C6714,1,2)),0)</f>
        <v>0</v>
      </c>
      <c r="AD6714" s="44">
        <f>IFERROR(VALUE(MID($C6714,4,3)),0)</f>
        <v>0</v>
      </c>
      <c r="AE6714" s="51">
        <f>VALUE(RIGHT("00"&amp;AC6714,2)&amp;RIGHT("000"&amp;AD6714,3))</f>
        <v>0</v>
      </c>
    </row>
    <row r="6715" spans="1:31">
      <c r="A6715" s="60" t="str">
        <f>IF(G6715&amp;Q6715&lt;&gt;"",W6715&amp;Q6715,"")</f>
        <v/>
      </c>
      <c r="B6715" s="85" t="str">
        <f>IF(C6715&lt;&gt;"",LEFT(C6715,9),"")</f>
        <v/>
      </c>
      <c r="V6715" s="60" t="str">
        <f>W6715&amp;H6715</f>
        <v/>
      </c>
      <c r="W6715" s="60" t="str">
        <f>_xlfn.LET(_xlpm.TextCell,TEXT(G6715,"###"),IF(_xlpm.TextCell&lt;&gt;"",IF(StyleSpaceSplit,IFERROR(IF(FIND(" ",_xlpm.TextCell)&gt;=1,MID(_xlpm.TextCell,1,FIND(" ",_xlpm.TextCell)-1),_xlpm.TextCell),_xlpm.TextCell),_xlpm.TextCell),""))</f>
        <v/>
      </c>
      <c r="X6715" s="60" t="str">
        <f>IF(A6715&lt;&gt;"",IFERROR(IF(FIND(" ",G6715)&gt;=1,MID(G6715,FIND(" ",G6715)+1,LEN(G6715)),""),""),"")</f>
        <v/>
      </c>
      <c r="AC6715" s="51">
        <f>IFERROR(VALUE(MID($C6715,1,2)),0)</f>
        <v>0</v>
      </c>
      <c r="AD6715" s="44">
        <f>IFERROR(VALUE(MID($C6715,4,3)),0)</f>
        <v>0</v>
      </c>
      <c r="AE6715" s="51">
        <f>VALUE(RIGHT("00"&amp;AC6715,2)&amp;RIGHT("000"&amp;AD6715,3))</f>
        <v>0</v>
      </c>
    </row>
    <row r="6716" spans="1:31">
      <c r="A6716" s="60" t="str">
        <f>IF(G6716&amp;Q6716&lt;&gt;"",W6716&amp;Q6716,"")</f>
        <v/>
      </c>
      <c r="B6716" s="85" t="str">
        <f>IF(C6716&lt;&gt;"",LEFT(C6716,9),"")</f>
        <v/>
      </c>
      <c r="V6716" s="60" t="str">
        <f>W6716&amp;H6716</f>
        <v/>
      </c>
      <c r="W6716" s="60" t="str">
        <f>_xlfn.LET(_xlpm.TextCell,TEXT(G6716,"###"),IF(_xlpm.TextCell&lt;&gt;"",IF(StyleSpaceSplit,IFERROR(IF(FIND(" ",_xlpm.TextCell)&gt;=1,MID(_xlpm.TextCell,1,FIND(" ",_xlpm.TextCell)-1),_xlpm.TextCell),_xlpm.TextCell),_xlpm.TextCell),""))</f>
        <v/>
      </c>
      <c r="X6716" s="60" t="str">
        <f>IF(A6716&lt;&gt;"",IFERROR(IF(FIND(" ",G6716)&gt;=1,MID(G6716,FIND(" ",G6716)+1,LEN(G6716)),""),""),"")</f>
        <v/>
      </c>
      <c r="AC6716" s="51">
        <f>IFERROR(VALUE(MID($C6716,1,2)),0)</f>
        <v>0</v>
      </c>
      <c r="AD6716" s="44">
        <f>IFERROR(VALUE(MID($C6716,4,3)),0)</f>
        <v>0</v>
      </c>
      <c r="AE6716" s="51">
        <f>VALUE(RIGHT("00"&amp;AC6716,2)&amp;RIGHT("000"&amp;AD6716,3))</f>
        <v>0</v>
      </c>
    </row>
    <row r="6717" spans="1:31">
      <c r="A6717" s="60" t="str">
        <f>IF(G6717&amp;Q6717&lt;&gt;"",W6717&amp;Q6717,"")</f>
        <v/>
      </c>
      <c r="B6717" s="85" t="str">
        <f>IF(C6717&lt;&gt;"",LEFT(C6717,9),"")</f>
        <v/>
      </c>
      <c r="V6717" s="60" t="str">
        <f>W6717&amp;H6717</f>
        <v/>
      </c>
      <c r="W6717" s="60" t="str">
        <f>_xlfn.LET(_xlpm.TextCell,TEXT(G6717,"###"),IF(_xlpm.TextCell&lt;&gt;"",IF(StyleSpaceSplit,IFERROR(IF(FIND(" ",_xlpm.TextCell)&gt;=1,MID(_xlpm.TextCell,1,FIND(" ",_xlpm.TextCell)-1),_xlpm.TextCell),_xlpm.TextCell),_xlpm.TextCell),""))</f>
        <v/>
      </c>
      <c r="X6717" s="60" t="str">
        <f>IF(A6717&lt;&gt;"",IFERROR(IF(FIND(" ",G6717)&gt;=1,MID(G6717,FIND(" ",G6717)+1,LEN(G6717)),""),""),"")</f>
        <v/>
      </c>
      <c r="AC6717" s="51">
        <f>IFERROR(VALUE(MID($C6717,1,2)),0)</f>
        <v>0</v>
      </c>
      <c r="AD6717" s="44">
        <f>IFERROR(VALUE(MID($C6717,4,3)),0)</f>
        <v>0</v>
      </c>
      <c r="AE6717" s="51">
        <f>VALUE(RIGHT("00"&amp;AC6717,2)&amp;RIGHT("000"&amp;AD6717,3))</f>
        <v>0</v>
      </c>
    </row>
    <row r="6718" spans="1:31">
      <c r="A6718" s="60" t="str">
        <f>IF(G6718&amp;Q6718&lt;&gt;"",W6718&amp;Q6718,"")</f>
        <v/>
      </c>
      <c r="B6718" s="85" t="str">
        <f>IF(C6718&lt;&gt;"",LEFT(C6718,9),"")</f>
        <v/>
      </c>
      <c r="V6718" s="60" t="str">
        <f>W6718&amp;H6718</f>
        <v/>
      </c>
      <c r="W6718" s="60" t="str">
        <f>_xlfn.LET(_xlpm.TextCell,TEXT(G6718,"###"),IF(_xlpm.TextCell&lt;&gt;"",IF(StyleSpaceSplit,IFERROR(IF(FIND(" ",_xlpm.TextCell)&gt;=1,MID(_xlpm.TextCell,1,FIND(" ",_xlpm.TextCell)-1),_xlpm.TextCell),_xlpm.TextCell),_xlpm.TextCell),""))</f>
        <v/>
      </c>
      <c r="X6718" s="60" t="str">
        <f>IF(A6718&lt;&gt;"",IFERROR(IF(FIND(" ",G6718)&gt;=1,MID(G6718,FIND(" ",G6718)+1,LEN(G6718)),""),""),"")</f>
        <v/>
      </c>
      <c r="AC6718" s="51">
        <f>IFERROR(VALUE(MID($C6718,1,2)),0)</f>
        <v>0</v>
      </c>
      <c r="AD6718" s="44">
        <f>IFERROR(VALUE(MID($C6718,4,3)),0)</f>
        <v>0</v>
      </c>
      <c r="AE6718" s="51">
        <f>VALUE(RIGHT("00"&amp;AC6718,2)&amp;RIGHT("000"&amp;AD6718,3))</f>
        <v>0</v>
      </c>
    </row>
    <row r="6719" spans="1:31">
      <c r="A6719" s="60" t="str">
        <f>IF(G6719&amp;Q6719&lt;&gt;"",W6719&amp;Q6719,"")</f>
        <v/>
      </c>
      <c r="B6719" s="85" t="str">
        <f>IF(C6719&lt;&gt;"",LEFT(C6719,9),"")</f>
        <v/>
      </c>
      <c r="V6719" s="60" t="str">
        <f>W6719&amp;H6719</f>
        <v/>
      </c>
      <c r="W6719" s="60" t="str">
        <f>_xlfn.LET(_xlpm.TextCell,TEXT(G6719,"###"),IF(_xlpm.TextCell&lt;&gt;"",IF(StyleSpaceSplit,IFERROR(IF(FIND(" ",_xlpm.TextCell)&gt;=1,MID(_xlpm.TextCell,1,FIND(" ",_xlpm.TextCell)-1),_xlpm.TextCell),_xlpm.TextCell),_xlpm.TextCell),""))</f>
        <v/>
      </c>
      <c r="X6719" s="60" t="str">
        <f>IF(A6719&lt;&gt;"",IFERROR(IF(FIND(" ",G6719)&gt;=1,MID(G6719,FIND(" ",G6719)+1,LEN(G6719)),""),""),"")</f>
        <v/>
      </c>
      <c r="AC6719" s="51">
        <f>IFERROR(VALUE(MID($C6719,1,2)),0)</f>
        <v>0</v>
      </c>
      <c r="AD6719" s="44">
        <f>IFERROR(VALUE(MID($C6719,4,3)),0)</f>
        <v>0</v>
      </c>
      <c r="AE6719" s="51">
        <f>VALUE(RIGHT("00"&amp;AC6719,2)&amp;RIGHT("000"&amp;AD6719,3))</f>
        <v>0</v>
      </c>
    </row>
    <row r="6720" spans="1:31">
      <c r="A6720" s="60" t="str">
        <f>IF(G6720&amp;Q6720&lt;&gt;"",W6720&amp;Q6720,"")</f>
        <v/>
      </c>
      <c r="B6720" s="85" t="str">
        <f>IF(C6720&lt;&gt;"",LEFT(C6720,9),"")</f>
        <v/>
      </c>
      <c r="V6720" s="60" t="str">
        <f>W6720&amp;H6720</f>
        <v/>
      </c>
      <c r="W6720" s="60" t="str">
        <f>_xlfn.LET(_xlpm.TextCell,TEXT(G6720,"###"),IF(_xlpm.TextCell&lt;&gt;"",IF(StyleSpaceSplit,IFERROR(IF(FIND(" ",_xlpm.TextCell)&gt;=1,MID(_xlpm.TextCell,1,FIND(" ",_xlpm.TextCell)-1),_xlpm.TextCell),_xlpm.TextCell),_xlpm.TextCell),""))</f>
        <v/>
      </c>
      <c r="X6720" s="60" t="str">
        <f>IF(A6720&lt;&gt;"",IFERROR(IF(FIND(" ",G6720)&gt;=1,MID(G6720,FIND(" ",G6720)+1,LEN(G6720)),""),""),"")</f>
        <v/>
      </c>
      <c r="AC6720" s="51">
        <f>IFERROR(VALUE(MID($C6720,1,2)),0)</f>
        <v>0</v>
      </c>
      <c r="AD6720" s="44">
        <f>IFERROR(VALUE(MID($C6720,4,3)),0)</f>
        <v>0</v>
      </c>
      <c r="AE6720" s="51">
        <f>VALUE(RIGHT("00"&amp;AC6720,2)&amp;RIGHT("000"&amp;AD6720,3))</f>
        <v>0</v>
      </c>
    </row>
    <row r="6721" spans="1:31">
      <c r="A6721" s="60" t="str">
        <f>IF(G6721&amp;Q6721&lt;&gt;"",W6721&amp;Q6721,"")</f>
        <v/>
      </c>
      <c r="B6721" s="85" t="str">
        <f>IF(C6721&lt;&gt;"",LEFT(C6721,9),"")</f>
        <v/>
      </c>
      <c r="V6721" s="60" t="str">
        <f>W6721&amp;H6721</f>
        <v/>
      </c>
      <c r="W6721" s="60" t="str">
        <f>_xlfn.LET(_xlpm.TextCell,TEXT(G6721,"###"),IF(_xlpm.TextCell&lt;&gt;"",IF(StyleSpaceSplit,IFERROR(IF(FIND(" ",_xlpm.TextCell)&gt;=1,MID(_xlpm.TextCell,1,FIND(" ",_xlpm.TextCell)-1),_xlpm.TextCell),_xlpm.TextCell),_xlpm.TextCell),""))</f>
        <v/>
      </c>
      <c r="X6721" s="60" t="str">
        <f>IF(A6721&lt;&gt;"",IFERROR(IF(FIND(" ",G6721)&gt;=1,MID(G6721,FIND(" ",G6721)+1,LEN(G6721)),""),""),"")</f>
        <v/>
      </c>
      <c r="AC6721" s="51">
        <f>IFERROR(VALUE(MID($C6721,1,2)),0)</f>
        <v>0</v>
      </c>
      <c r="AD6721" s="44">
        <f>IFERROR(VALUE(MID($C6721,4,3)),0)</f>
        <v>0</v>
      </c>
      <c r="AE6721" s="51">
        <f>VALUE(RIGHT("00"&amp;AC6721,2)&amp;RIGHT("000"&amp;AD6721,3))</f>
        <v>0</v>
      </c>
    </row>
    <row r="6722" spans="1:31">
      <c r="A6722" s="60" t="str">
        <f>IF(G6722&amp;Q6722&lt;&gt;"",W6722&amp;Q6722,"")</f>
        <v/>
      </c>
      <c r="B6722" s="85" t="str">
        <f>IF(C6722&lt;&gt;"",LEFT(C6722,9),"")</f>
        <v/>
      </c>
      <c r="V6722" s="60" t="str">
        <f>W6722&amp;H6722</f>
        <v/>
      </c>
      <c r="W6722" s="60" t="str">
        <f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>IF(A6722&lt;&gt;"",IFERROR(IF(FIND(" ",G6722)&gt;=1,MID(G6722,FIND(" ",G6722)+1,LEN(G6722)),""),""),"")</f>
        <v/>
      </c>
      <c r="AC6722" s="51">
        <f>IFERROR(VALUE(MID($C6722,1,2)),0)</f>
        <v>0</v>
      </c>
      <c r="AD6722" s="44">
        <f>IFERROR(VALUE(MID($C6722,4,3)),0)</f>
        <v>0</v>
      </c>
      <c r="AE6722" s="51">
        <f>VALUE(RIGHT("00"&amp;AC6722,2)&amp;RIGHT("000"&amp;AD6722,3))</f>
        <v>0</v>
      </c>
    </row>
    <row r="6723" spans="1:31">
      <c r="A6723" s="60" t="str">
        <f>IF(G6723&amp;Q6723&lt;&gt;"",W6723&amp;Q6723,"")</f>
        <v/>
      </c>
      <c r="B6723" s="85" t="str">
        <f>IF(C6723&lt;&gt;"",LEFT(C6723,9),"")</f>
        <v/>
      </c>
      <c r="V6723" s="60" t="str">
        <f>W6723&amp;H6723</f>
        <v/>
      </c>
      <c r="W6723" s="60" t="str">
        <f>_xlfn.LET(_xlpm.TextCell,TEXT(G6723,"###"),IF(_xlpm.TextCell&lt;&gt;"",IF(StyleSpaceSplit,IFERROR(IF(FIND(" ",_xlpm.TextCell)&gt;=1,MID(_xlpm.TextCell,1,FIND(" ",_xlpm.TextCell)-1),_xlpm.TextCell),_xlpm.TextCell),_xlpm.TextCell),""))</f>
        <v/>
      </c>
      <c r="X6723" s="60" t="str">
        <f>IF(A6723&lt;&gt;"",IFERROR(IF(FIND(" ",G6723)&gt;=1,MID(G6723,FIND(" ",G6723)+1,LEN(G6723)),""),""),"")</f>
        <v/>
      </c>
      <c r="AC6723" s="51">
        <f>IFERROR(VALUE(MID($C6723,1,2)),0)</f>
        <v>0</v>
      </c>
      <c r="AD6723" s="44">
        <f>IFERROR(VALUE(MID($C6723,4,3)),0)</f>
        <v>0</v>
      </c>
      <c r="AE6723" s="51">
        <f>VALUE(RIGHT("00"&amp;AC6723,2)&amp;RIGHT("000"&amp;AD6723,3))</f>
        <v>0</v>
      </c>
    </row>
    <row r="6724" spans="1:31">
      <c r="A6724" s="60" t="str">
        <f>IF(G6724&amp;Q6724&lt;&gt;"",W6724&amp;Q6724,"")</f>
        <v/>
      </c>
      <c r="B6724" s="85" t="str">
        <f>IF(C6724&lt;&gt;"",LEFT(C6724,9),"")</f>
        <v/>
      </c>
      <c r="V6724" s="60" t="str">
        <f>W6724&amp;H6724</f>
        <v/>
      </c>
      <c r="W6724" s="60" t="str">
        <f>_xlfn.LET(_xlpm.TextCell,TEXT(G6724,"###"),IF(_xlpm.TextCell&lt;&gt;"",IF(StyleSpaceSplit,IFERROR(IF(FIND(" ",_xlpm.TextCell)&gt;=1,MID(_xlpm.TextCell,1,FIND(" ",_xlpm.TextCell)-1),_xlpm.TextCell),_xlpm.TextCell),_xlpm.TextCell),""))</f>
        <v/>
      </c>
      <c r="X6724" s="60" t="str">
        <f>IF(A6724&lt;&gt;"",IFERROR(IF(FIND(" ",G6724)&gt;=1,MID(G6724,FIND(" ",G6724)+1,LEN(G6724)),""),""),"")</f>
        <v/>
      </c>
      <c r="AC6724" s="51">
        <f>IFERROR(VALUE(MID($C6724,1,2)),0)</f>
        <v>0</v>
      </c>
      <c r="AD6724" s="44">
        <f>IFERROR(VALUE(MID($C6724,4,3)),0)</f>
        <v>0</v>
      </c>
      <c r="AE6724" s="51">
        <f>VALUE(RIGHT("00"&amp;AC6724,2)&amp;RIGHT("000"&amp;AD6724,3))</f>
        <v>0</v>
      </c>
    </row>
    <row r="6725" spans="1:31">
      <c r="A6725" s="60" t="str">
        <f>IF(G6725&amp;Q6725&lt;&gt;"",W6725&amp;Q6725,"")</f>
        <v/>
      </c>
      <c r="B6725" s="85" t="str">
        <f>IF(C6725&lt;&gt;"",LEFT(C6725,9),"")</f>
        <v/>
      </c>
      <c r="V6725" s="60" t="str">
        <f>W6725&amp;H6725</f>
        <v/>
      </c>
      <c r="W6725" s="60" t="str">
        <f>_xlfn.LET(_xlpm.TextCell,TEXT(G6725,"###"),IF(_xlpm.TextCell&lt;&gt;"",IF(StyleSpaceSplit,IFERROR(IF(FIND(" ",_xlpm.TextCell)&gt;=1,MID(_xlpm.TextCell,1,FIND(" ",_xlpm.TextCell)-1),_xlpm.TextCell),_xlpm.TextCell),_xlpm.TextCell),""))</f>
        <v/>
      </c>
      <c r="X6725" s="60" t="str">
        <f>IF(A6725&lt;&gt;"",IFERROR(IF(FIND(" ",G6725)&gt;=1,MID(G6725,FIND(" ",G6725)+1,LEN(G6725)),""),""),"")</f>
        <v/>
      </c>
      <c r="AC6725" s="51">
        <f>IFERROR(VALUE(MID($C6725,1,2)),0)</f>
        <v>0</v>
      </c>
      <c r="AD6725" s="44">
        <f>IFERROR(VALUE(MID($C6725,4,3)),0)</f>
        <v>0</v>
      </c>
      <c r="AE6725" s="51">
        <f>VALUE(RIGHT("00"&amp;AC6725,2)&amp;RIGHT("000"&amp;AD6725,3))</f>
        <v>0</v>
      </c>
    </row>
    <row r="6726" spans="1:31">
      <c r="A6726" s="60" t="str">
        <f>IF(G6726&amp;Q6726&lt;&gt;"",W6726&amp;Q6726,"")</f>
        <v/>
      </c>
      <c r="B6726" s="85" t="str">
        <f>IF(C6726&lt;&gt;"",LEFT(C6726,9),"")</f>
        <v/>
      </c>
      <c r="V6726" s="60" t="str">
        <f>W6726&amp;H6726</f>
        <v/>
      </c>
      <c r="W6726" s="60" t="str">
        <f>_xlfn.LET(_xlpm.TextCell,TEXT(G6726,"###"),IF(_xlpm.TextCell&lt;&gt;"",IF(StyleSpaceSplit,IFERROR(IF(FIND(" ",_xlpm.TextCell)&gt;=1,MID(_xlpm.TextCell,1,FIND(" ",_xlpm.TextCell)-1),_xlpm.TextCell),_xlpm.TextCell),_xlpm.TextCell),""))</f>
        <v/>
      </c>
      <c r="X6726" s="60" t="str">
        <f>IF(A6726&lt;&gt;"",IFERROR(IF(FIND(" ",G6726)&gt;=1,MID(G6726,FIND(" ",G6726)+1,LEN(G6726)),""),""),"")</f>
        <v/>
      </c>
      <c r="AC6726" s="51">
        <f>IFERROR(VALUE(MID($C6726,1,2)),0)</f>
        <v>0</v>
      </c>
      <c r="AD6726" s="44">
        <f>IFERROR(VALUE(MID($C6726,4,3)),0)</f>
        <v>0</v>
      </c>
      <c r="AE6726" s="51">
        <f>VALUE(RIGHT("00"&amp;AC6726,2)&amp;RIGHT("000"&amp;AD6726,3))</f>
        <v>0</v>
      </c>
    </row>
    <row r="6727" spans="1:31">
      <c r="A6727" s="60" t="str">
        <f>IF(G6727&amp;Q6727&lt;&gt;"",W6727&amp;Q6727,"")</f>
        <v/>
      </c>
      <c r="B6727" s="85" t="str">
        <f>IF(C6727&lt;&gt;"",LEFT(C6727,9),"")</f>
        <v/>
      </c>
      <c r="V6727" s="60" t="str">
        <f>W6727&amp;H6727</f>
        <v/>
      </c>
      <c r="W6727" s="60" t="str">
        <f>_xlfn.LET(_xlpm.TextCell,TEXT(G6727,"###"),IF(_xlpm.TextCell&lt;&gt;"",IF(StyleSpaceSplit,IFERROR(IF(FIND(" ",_xlpm.TextCell)&gt;=1,MID(_xlpm.TextCell,1,FIND(" ",_xlpm.TextCell)-1),_xlpm.TextCell),_xlpm.TextCell),_xlpm.TextCell),""))</f>
        <v/>
      </c>
      <c r="X6727" s="60" t="str">
        <f>IF(A6727&lt;&gt;"",IFERROR(IF(FIND(" ",G6727)&gt;=1,MID(G6727,FIND(" ",G6727)+1,LEN(G6727)),""),""),"")</f>
        <v/>
      </c>
      <c r="AC6727" s="51">
        <f>IFERROR(VALUE(MID($C6727,1,2)),0)</f>
        <v>0</v>
      </c>
      <c r="AD6727" s="44">
        <f>IFERROR(VALUE(MID($C6727,4,3)),0)</f>
        <v>0</v>
      </c>
      <c r="AE6727" s="51">
        <f>VALUE(RIGHT("00"&amp;AC6727,2)&amp;RIGHT("000"&amp;AD6727,3))</f>
        <v>0</v>
      </c>
    </row>
    <row r="6728" spans="1:31">
      <c r="A6728" s="60" t="str">
        <f>IF(G6728&amp;Q6728&lt;&gt;"",W6728&amp;Q6728,"")</f>
        <v/>
      </c>
      <c r="B6728" s="85" t="str">
        <f>IF(C6728&lt;&gt;"",LEFT(C6728,9),"")</f>
        <v/>
      </c>
      <c r="V6728" s="60" t="str">
        <f>W6728&amp;H6728</f>
        <v/>
      </c>
      <c r="W6728" s="60" t="str">
        <f>_xlfn.LET(_xlpm.TextCell,TEXT(G6728,"###"),IF(_xlpm.TextCell&lt;&gt;"",IF(StyleSpaceSplit,IFERROR(IF(FIND(" ",_xlpm.TextCell)&gt;=1,MID(_xlpm.TextCell,1,FIND(" ",_xlpm.TextCell)-1),_xlpm.TextCell),_xlpm.TextCell),_xlpm.TextCell),""))</f>
        <v/>
      </c>
      <c r="X6728" s="60" t="str">
        <f>IF(A6728&lt;&gt;"",IFERROR(IF(FIND(" ",G6728)&gt;=1,MID(G6728,FIND(" ",G6728)+1,LEN(G6728)),""),""),"")</f>
        <v/>
      </c>
      <c r="AC6728" s="51">
        <f>IFERROR(VALUE(MID($C6728,1,2)),0)</f>
        <v>0</v>
      </c>
      <c r="AD6728" s="44">
        <f>IFERROR(VALUE(MID($C6728,4,3)),0)</f>
        <v>0</v>
      </c>
      <c r="AE6728" s="51">
        <f>VALUE(RIGHT("00"&amp;AC6728,2)&amp;RIGHT("000"&amp;AD6728,3))</f>
        <v>0</v>
      </c>
    </row>
    <row r="6729" spans="1:31">
      <c r="A6729" s="60" t="str">
        <f>IF(G6729&amp;Q6729&lt;&gt;"",W6729&amp;Q6729,"")</f>
        <v/>
      </c>
      <c r="B6729" s="85" t="str">
        <f>IF(C6729&lt;&gt;"",LEFT(C6729,9),"")</f>
        <v/>
      </c>
      <c r="V6729" s="60" t="str">
        <f>W6729&amp;H6729</f>
        <v/>
      </c>
      <c r="W6729" s="60" t="str">
        <f>_xlfn.LET(_xlpm.TextCell,TEXT(G6729,"###"),IF(_xlpm.TextCell&lt;&gt;"",IF(StyleSpaceSplit,IFERROR(IF(FIND(" ",_xlpm.TextCell)&gt;=1,MID(_xlpm.TextCell,1,FIND(" ",_xlpm.TextCell)-1),_xlpm.TextCell),_xlpm.TextCell),_xlpm.TextCell),""))</f>
        <v/>
      </c>
      <c r="X6729" s="60" t="str">
        <f>IF(A6729&lt;&gt;"",IFERROR(IF(FIND(" ",G6729)&gt;=1,MID(G6729,FIND(" ",G6729)+1,LEN(G6729)),""),""),"")</f>
        <v/>
      </c>
      <c r="AC6729" s="51">
        <f>IFERROR(VALUE(MID($C6729,1,2)),0)</f>
        <v>0</v>
      </c>
      <c r="AD6729" s="44">
        <f>IFERROR(VALUE(MID($C6729,4,3)),0)</f>
        <v>0</v>
      </c>
      <c r="AE6729" s="51">
        <f>VALUE(RIGHT("00"&amp;AC6729,2)&amp;RIGHT("000"&amp;AD6729,3))</f>
        <v>0</v>
      </c>
    </row>
    <row r="6730" spans="1:31">
      <c r="A6730" s="60" t="str">
        <f>IF(G6730&amp;Q6730&lt;&gt;"",W6730&amp;Q6730,"")</f>
        <v/>
      </c>
      <c r="B6730" s="85" t="str">
        <f>IF(C6730&lt;&gt;"",LEFT(C6730,9),"")</f>
        <v/>
      </c>
      <c r="V6730" s="60" t="str">
        <f>W6730&amp;H6730</f>
        <v/>
      </c>
      <c r="W6730" s="60" t="str">
        <f>_xlfn.LET(_xlpm.TextCell,TEXT(G6730,"###"),IF(_xlpm.TextCell&lt;&gt;"",IF(StyleSpaceSplit,IFERROR(IF(FIND(" ",_xlpm.TextCell)&gt;=1,MID(_xlpm.TextCell,1,FIND(" ",_xlpm.TextCell)-1),_xlpm.TextCell),_xlpm.TextCell),_xlpm.TextCell),""))</f>
        <v/>
      </c>
      <c r="X6730" s="60" t="str">
        <f>IF(A6730&lt;&gt;"",IFERROR(IF(FIND(" ",G6730)&gt;=1,MID(G6730,FIND(" ",G6730)+1,LEN(G6730)),""),""),"")</f>
        <v/>
      </c>
      <c r="AC6730" s="51">
        <f>IFERROR(VALUE(MID($C6730,1,2)),0)</f>
        <v>0</v>
      </c>
      <c r="AD6730" s="44">
        <f>IFERROR(VALUE(MID($C6730,4,3)),0)</f>
        <v>0</v>
      </c>
      <c r="AE6730" s="51">
        <f>VALUE(RIGHT("00"&amp;AC6730,2)&amp;RIGHT("000"&amp;AD6730,3))</f>
        <v>0</v>
      </c>
    </row>
    <row r="6731" spans="1:31">
      <c r="A6731" s="60" t="str">
        <f>IF(G6731&amp;Q6731&lt;&gt;"",W6731&amp;Q6731,"")</f>
        <v/>
      </c>
      <c r="B6731" s="85" t="str">
        <f>IF(C6731&lt;&gt;"",LEFT(C6731,9),"")</f>
        <v/>
      </c>
      <c r="V6731" s="60" t="str">
        <f>W6731&amp;H6731</f>
        <v/>
      </c>
      <c r="W6731" s="60" t="str">
        <f>_xlfn.LET(_xlpm.TextCell,TEXT(G6731,"###"),IF(_xlpm.TextCell&lt;&gt;"",IF(StyleSpaceSplit,IFERROR(IF(FIND(" ",_xlpm.TextCell)&gt;=1,MID(_xlpm.TextCell,1,FIND(" ",_xlpm.TextCell)-1),_xlpm.TextCell),_xlpm.TextCell),_xlpm.TextCell),""))</f>
        <v/>
      </c>
      <c r="X6731" s="60" t="str">
        <f>IF(A6731&lt;&gt;"",IFERROR(IF(FIND(" ",G6731)&gt;=1,MID(G6731,FIND(" ",G6731)+1,LEN(G6731)),""),""),"")</f>
        <v/>
      </c>
      <c r="AC6731" s="51">
        <f>IFERROR(VALUE(MID($C6731,1,2)),0)</f>
        <v>0</v>
      </c>
      <c r="AD6731" s="44">
        <f>IFERROR(VALUE(MID($C6731,4,3)),0)</f>
        <v>0</v>
      </c>
      <c r="AE6731" s="51">
        <f>VALUE(RIGHT("00"&amp;AC6731,2)&amp;RIGHT("000"&amp;AD6731,3))</f>
        <v>0</v>
      </c>
    </row>
    <row r="6732" spans="1:31">
      <c r="A6732" s="60" t="str">
        <f>IF(G6732&amp;Q6732&lt;&gt;"",W6732&amp;Q6732,"")</f>
        <v/>
      </c>
      <c r="B6732" s="85" t="str">
        <f>IF(C6732&lt;&gt;"",LEFT(C6732,9),"")</f>
        <v/>
      </c>
      <c r="V6732" s="60" t="str">
        <f>W6732&amp;H6732</f>
        <v/>
      </c>
      <c r="W6732" s="60" t="str">
        <f>_xlfn.LET(_xlpm.TextCell,TEXT(G6732,"###"),IF(_xlpm.TextCell&lt;&gt;"",IF(StyleSpaceSplit,IFERROR(IF(FIND(" ",_xlpm.TextCell)&gt;=1,MID(_xlpm.TextCell,1,FIND(" ",_xlpm.TextCell)-1),_xlpm.TextCell),_xlpm.TextCell),_xlpm.TextCell),""))</f>
        <v/>
      </c>
      <c r="X6732" s="60" t="str">
        <f>IF(A6732&lt;&gt;"",IFERROR(IF(FIND(" ",G6732)&gt;=1,MID(G6732,FIND(" ",G6732)+1,LEN(G6732)),""),""),"")</f>
        <v/>
      </c>
      <c r="AC6732" s="51">
        <f>IFERROR(VALUE(MID($C6732,1,2)),0)</f>
        <v>0</v>
      </c>
      <c r="AD6732" s="44">
        <f>IFERROR(VALUE(MID($C6732,4,3)),0)</f>
        <v>0</v>
      </c>
      <c r="AE6732" s="51">
        <f>VALUE(RIGHT("00"&amp;AC6732,2)&amp;RIGHT("000"&amp;AD6732,3))</f>
        <v>0</v>
      </c>
    </row>
    <row r="6733" spans="1:31">
      <c r="A6733" s="60" t="str">
        <f>IF(G6733&amp;Q6733&lt;&gt;"",W6733&amp;Q6733,"")</f>
        <v/>
      </c>
      <c r="B6733" s="85" t="str">
        <f>IF(C6733&lt;&gt;"",LEFT(C6733,9),"")</f>
        <v/>
      </c>
      <c r="V6733" s="60" t="str">
        <f>W6733&amp;H6733</f>
        <v/>
      </c>
      <c r="W6733" s="60" t="str">
        <f>_xlfn.LET(_xlpm.TextCell,TEXT(G6733,"###"),IF(_xlpm.TextCell&lt;&gt;"",IF(StyleSpaceSplit,IFERROR(IF(FIND(" ",_xlpm.TextCell)&gt;=1,MID(_xlpm.TextCell,1,FIND(" ",_xlpm.TextCell)-1),_xlpm.TextCell),_xlpm.TextCell),_xlpm.TextCell),""))</f>
        <v/>
      </c>
      <c r="X6733" s="60" t="str">
        <f>IF(A6733&lt;&gt;"",IFERROR(IF(FIND(" ",G6733)&gt;=1,MID(G6733,FIND(" ",G6733)+1,LEN(G6733)),""),""),"")</f>
        <v/>
      </c>
      <c r="AC6733" s="51">
        <f>IFERROR(VALUE(MID($C6733,1,2)),0)</f>
        <v>0</v>
      </c>
      <c r="AD6733" s="44">
        <f>IFERROR(VALUE(MID($C6733,4,3)),0)</f>
        <v>0</v>
      </c>
      <c r="AE6733" s="51">
        <f>VALUE(RIGHT("00"&amp;AC6733,2)&amp;RIGHT("000"&amp;AD6733,3))</f>
        <v>0</v>
      </c>
    </row>
    <row r="6734" spans="1:31">
      <c r="A6734" s="60" t="str">
        <f>IF(G6734&amp;Q6734&lt;&gt;"",W6734&amp;Q6734,"")</f>
        <v/>
      </c>
      <c r="B6734" s="85" t="str">
        <f>IF(C6734&lt;&gt;"",LEFT(C6734,9),"")</f>
        <v/>
      </c>
      <c r="V6734" s="60" t="str">
        <f>W6734&amp;H6734</f>
        <v/>
      </c>
      <c r="W6734" s="60" t="str">
        <f>_xlfn.LET(_xlpm.TextCell,TEXT(G6734,"###"),IF(_xlpm.TextCell&lt;&gt;"",IF(StyleSpaceSplit,IFERROR(IF(FIND(" ",_xlpm.TextCell)&gt;=1,MID(_xlpm.TextCell,1,FIND(" ",_xlpm.TextCell)-1),_xlpm.TextCell),_xlpm.TextCell),_xlpm.TextCell),""))</f>
        <v/>
      </c>
      <c r="X6734" s="60" t="str">
        <f>IF(A6734&lt;&gt;"",IFERROR(IF(FIND(" ",G6734)&gt;=1,MID(G6734,FIND(" ",G6734)+1,LEN(G6734)),""),""),"")</f>
        <v/>
      </c>
      <c r="AC6734" s="51">
        <f>IFERROR(VALUE(MID($C6734,1,2)),0)</f>
        <v>0</v>
      </c>
      <c r="AD6734" s="44">
        <f>IFERROR(VALUE(MID($C6734,4,3)),0)</f>
        <v>0</v>
      </c>
      <c r="AE6734" s="51">
        <f>VALUE(RIGHT("00"&amp;AC6734,2)&amp;RIGHT("000"&amp;AD6734,3))</f>
        <v>0</v>
      </c>
    </row>
    <row r="6735" spans="1:31">
      <c r="A6735" s="60" t="str">
        <f>IF(G6735&amp;Q6735&lt;&gt;"",W6735&amp;Q6735,"")</f>
        <v/>
      </c>
      <c r="B6735" s="85" t="str">
        <f>IF(C6735&lt;&gt;"",LEFT(C6735,9),"")</f>
        <v/>
      </c>
      <c r="V6735" s="60" t="str">
        <f>W6735&amp;H6735</f>
        <v/>
      </c>
      <c r="W6735" s="60" t="str">
        <f>_xlfn.LET(_xlpm.TextCell,TEXT(G6735,"###"),IF(_xlpm.TextCell&lt;&gt;"",IF(StyleSpaceSplit,IFERROR(IF(FIND(" ",_xlpm.TextCell)&gt;=1,MID(_xlpm.TextCell,1,FIND(" ",_xlpm.TextCell)-1),_xlpm.TextCell),_xlpm.TextCell),_xlpm.TextCell),""))</f>
        <v/>
      </c>
      <c r="X6735" s="60" t="str">
        <f>IF(A6735&lt;&gt;"",IFERROR(IF(FIND(" ",G6735)&gt;=1,MID(G6735,FIND(" ",G6735)+1,LEN(G6735)),""),""),"")</f>
        <v/>
      </c>
      <c r="AC6735" s="51">
        <f>IFERROR(VALUE(MID($C6735,1,2)),0)</f>
        <v>0</v>
      </c>
      <c r="AD6735" s="44">
        <f>IFERROR(VALUE(MID($C6735,4,3)),0)</f>
        <v>0</v>
      </c>
      <c r="AE6735" s="51">
        <f>VALUE(RIGHT("00"&amp;AC6735,2)&amp;RIGHT("000"&amp;AD6735,3))</f>
        <v>0</v>
      </c>
    </row>
    <row r="6736" spans="1:31">
      <c r="A6736" s="60" t="str">
        <f>IF(G6736&amp;Q6736&lt;&gt;"",W6736&amp;Q6736,"")</f>
        <v/>
      </c>
      <c r="B6736" s="85" t="str">
        <f>IF(C6736&lt;&gt;"",LEFT(C6736,9),"")</f>
        <v/>
      </c>
      <c r="V6736" s="60" t="str">
        <f>W6736&amp;H6736</f>
        <v/>
      </c>
      <c r="W6736" s="60" t="str">
        <f>_xlfn.LET(_xlpm.TextCell,TEXT(G6736,"###"),IF(_xlpm.TextCell&lt;&gt;"",IF(StyleSpaceSplit,IFERROR(IF(FIND(" ",_xlpm.TextCell)&gt;=1,MID(_xlpm.TextCell,1,FIND(" ",_xlpm.TextCell)-1),_xlpm.TextCell),_xlpm.TextCell),_xlpm.TextCell),""))</f>
        <v/>
      </c>
      <c r="X6736" s="60" t="str">
        <f>IF(A6736&lt;&gt;"",IFERROR(IF(FIND(" ",G6736)&gt;=1,MID(G6736,FIND(" ",G6736)+1,LEN(G6736)),""),""),"")</f>
        <v/>
      </c>
      <c r="AC6736" s="51">
        <f>IFERROR(VALUE(MID($C6736,1,2)),0)</f>
        <v>0</v>
      </c>
      <c r="AD6736" s="44">
        <f>IFERROR(VALUE(MID($C6736,4,3)),0)</f>
        <v>0</v>
      </c>
      <c r="AE6736" s="51">
        <f>VALUE(RIGHT("00"&amp;AC6736,2)&amp;RIGHT("000"&amp;AD6736,3))</f>
        <v>0</v>
      </c>
    </row>
    <row r="6737" spans="1:31">
      <c r="A6737" s="60" t="str">
        <f>IF(G6737&amp;Q6737&lt;&gt;"",W6737&amp;Q6737,"")</f>
        <v/>
      </c>
      <c r="B6737" s="85" t="str">
        <f>IF(C6737&lt;&gt;"",LEFT(C6737,9),"")</f>
        <v/>
      </c>
      <c r="V6737" s="60" t="str">
        <f>W6737&amp;H6737</f>
        <v/>
      </c>
      <c r="W6737" s="60" t="str">
        <f>_xlfn.LET(_xlpm.TextCell,TEXT(G6737,"###"),IF(_xlpm.TextCell&lt;&gt;"",IF(StyleSpaceSplit,IFERROR(IF(FIND(" ",_xlpm.TextCell)&gt;=1,MID(_xlpm.TextCell,1,FIND(" ",_xlpm.TextCell)-1),_xlpm.TextCell),_xlpm.TextCell),_xlpm.TextCell),""))</f>
        <v/>
      </c>
      <c r="X6737" s="60" t="str">
        <f>IF(A6737&lt;&gt;"",IFERROR(IF(FIND(" ",G6737)&gt;=1,MID(G6737,FIND(" ",G6737)+1,LEN(G6737)),""),""),"")</f>
        <v/>
      </c>
      <c r="AC6737" s="51">
        <f>IFERROR(VALUE(MID($C6737,1,2)),0)</f>
        <v>0</v>
      </c>
      <c r="AD6737" s="44">
        <f>IFERROR(VALUE(MID($C6737,4,3)),0)</f>
        <v>0</v>
      </c>
      <c r="AE6737" s="51">
        <f>VALUE(RIGHT("00"&amp;AC6737,2)&amp;RIGHT("000"&amp;AD6737,3))</f>
        <v>0</v>
      </c>
    </row>
    <row r="6738" spans="1:31">
      <c r="A6738" s="60" t="str">
        <f>IF(G6738&amp;Q6738&lt;&gt;"",W6738&amp;Q6738,"")</f>
        <v/>
      </c>
      <c r="B6738" s="85" t="str">
        <f>IF(C6738&lt;&gt;"",LEFT(C6738,9),"")</f>
        <v/>
      </c>
      <c r="V6738" s="60" t="str">
        <f>W6738&amp;H6738</f>
        <v/>
      </c>
      <c r="W6738" s="60" t="str">
        <f>_xlfn.LET(_xlpm.TextCell,TEXT(G6738,"###"),IF(_xlpm.TextCell&lt;&gt;"",IF(StyleSpaceSplit,IFERROR(IF(FIND(" ",_xlpm.TextCell)&gt;=1,MID(_xlpm.TextCell,1,FIND(" ",_xlpm.TextCell)-1),_xlpm.TextCell),_xlpm.TextCell),_xlpm.TextCell),""))</f>
        <v/>
      </c>
      <c r="X6738" s="60" t="str">
        <f>IF(A6738&lt;&gt;"",IFERROR(IF(FIND(" ",G6738)&gt;=1,MID(G6738,FIND(" ",G6738)+1,LEN(G6738)),""),""),"")</f>
        <v/>
      </c>
      <c r="AC6738" s="51">
        <f>IFERROR(VALUE(MID($C6738,1,2)),0)</f>
        <v>0</v>
      </c>
      <c r="AD6738" s="44">
        <f>IFERROR(VALUE(MID($C6738,4,3)),0)</f>
        <v>0</v>
      </c>
      <c r="AE6738" s="51">
        <f>VALUE(RIGHT("00"&amp;AC6738,2)&amp;RIGHT("000"&amp;AD6738,3))</f>
        <v>0</v>
      </c>
    </row>
    <row r="6739" spans="1:31">
      <c r="A6739" s="60" t="str">
        <f>IF(G6739&amp;Q6739&lt;&gt;"",W6739&amp;Q6739,"")</f>
        <v/>
      </c>
      <c r="B6739" s="85" t="str">
        <f>IF(C6739&lt;&gt;"",LEFT(C6739,9),"")</f>
        <v/>
      </c>
      <c r="V6739" s="60" t="str">
        <f>W6739&amp;H6739</f>
        <v/>
      </c>
      <c r="W6739" s="60" t="str">
        <f>_xlfn.LET(_xlpm.TextCell,TEXT(G6739,"###"),IF(_xlpm.TextCell&lt;&gt;"",IF(StyleSpaceSplit,IFERROR(IF(FIND(" ",_xlpm.TextCell)&gt;=1,MID(_xlpm.TextCell,1,FIND(" ",_xlpm.TextCell)-1),_xlpm.TextCell),_xlpm.TextCell),_xlpm.TextCell),""))</f>
        <v/>
      </c>
      <c r="X6739" s="60" t="str">
        <f>IF(A6739&lt;&gt;"",IFERROR(IF(FIND(" ",G6739)&gt;=1,MID(G6739,FIND(" ",G6739)+1,LEN(G6739)),""),""),"")</f>
        <v/>
      </c>
      <c r="AC6739" s="51">
        <f>IFERROR(VALUE(MID($C6739,1,2)),0)</f>
        <v>0</v>
      </c>
      <c r="AD6739" s="44">
        <f>IFERROR(VALUE(MID($C6739,4,3)),0)</f>
        <v>0</v>
      </c>
      <c r="AE6739" s="51">
        <f>VALUE(RIGHT("00"&amp;AC6739,2)&amp;RIGHT("000"&amp;AD6739,3))</f>
        <v>0</v>
      </c>
    </row>
    <row r="6740" spans="1:31">
      <c r="A6740" s="60" t="str">
        <f>IF(G6740&amp;Q6740&lt;&gt;"",W6740&amp;Q6740,"")</f>
        <v/>
      </c>
      <c r="B6740" s="85" t="str">
        <f>IF(C6740&lt;&gt;"",LEFT(C6740,9),"")</f>
        <v/>
      </c>
      <c r="V6740" s="60" t="str">
        <f>W6740&amp;H6740</f>
        <v/>
      </c>
      <c r="W6740" s="60" t="str">
        <f>_xlfn.LET(_xlpm.TextCell,TEXT(G6740,"###"),IF(_xlpm.TextCell&lt;&gt;"",IF(StyleSpaceSplit,IFERROR(IF(FIND(" ",_xlpm.TextCell)&gt;=1,MID(_xlpm.TextCell,1,FIND(" ",_xlpm.TextCell)-1),_xlpm.TextCell),_xlpm.TextCell),_xlpm.TextCell),""))</f>
        <v/>
      </c>
      <c r="X6740" s="60" t="str">
        <f>IF(A6740&lt;&gt;"",IFERROR(IF(FIND(" ",G6740)&gt;=1,MID(G6740,FIND(" ",G6740)+1,LEN(G6740)),""),""),"")</f>
        <v/>
      </c>
      <c r="AC6740" s="51">
        <f>IFERROR(VALUE(MID($C6740,1,2)),0)</f>
        <v>0</v>
      </c>
      <c r="AD6740" s="44">
        <f>IFERROR(VALUE(MID($C6740,4,3)),0)</f>
        <v>0</v>
      </c>
      <c r="AE6740" s="51">
        <f>VALUE(RIGHT("00"&amp;AC6740,2)&amp;RIGHT("000"&amp;AD6740,3))</f>
        <v>0</v>
      </c>
    </row>
    <row r="6741" spans="1:31">
      <c r="A6741" s="60" t="str">
        <f>IF(G6741&amp;Q6741&lt;&gt;"",W6741&amp;Q6741,"")</f>
        <v/>
      </c>
      <c r="B6741" s="85" t="str">
        <f>IF(C6741&lt;&gt;"",LEFT(C6741,9),"")</f>
        <v/>
      </c>
      <c r="V6741" s="60" t="str">
        <f>W6741&amp;H6741</f>
        <v/>
      </c>
      <c r="W6741" s="60" t="str">
        <f>_xlfn.LET(_xlpm.TextCell,TEXT(G6741,"###"),IF(_xlpm.TextCell&lt;&gt;"",IF(StyleSpaceSplit,IFERROR(IF(FIND(" ",_xlpm.TextCell)&gt;=1,MID(_xlpm.TextCell,1,FIND(" ",_xlpm.TextCell)-1),_xlpm.TextCell),_xlpm.TextCell),_xlpm.TextCell),""))</f>
        <v/>
      </c>
      <c r="X6741" s="60" t="str">
        <f>IF(A6741&lt;&gt;"",IFERROR(IF(FIND(" ",G6741)&gt;=1,MID(G6741,FIND(" ",G6741)+1,LEN(G6741)),""),""),"")</f>
        <v/>
      </c>
      <c r="AC6741" s="51">
        <f>IFERROR(VALUE(MID($C6741,1,2)),0)</f>
        <v>0</v>
      </c>
      <c r="AD6741" s="44">
        <f>IFERROR(VALUE(MID($C6741,4,3)),0)</f>
        <v>0</v>
      </c>
      <c r="AE6741" s="51">
        <f>VALUE(RIGHT("00"&amp;AC6741,2)&amp;RIGHT("000"&amp;AD6741,3))</f>
        <v>0</v>
      </c>
    </row>
    <row r="6742" spans="1:31">
      <c r="A6742" s="60" t="str">
        <f>IF(G6742&amp;Q6742&lt;&gt;"",W6742&amp;Q6742,"")</f>
        <v/>
      </c>
      <c r="B6742" s="85" t="str">
        <f>IF(C6742&lt;&gt;"",LEFT(C6742,9),"")</f>
        <v/>
      </c>
      <c r="V6742" s="60" t="str">
        <f>W6742&amp;H6742</f>
        <v/>
      </c>
      <c r="W6742" s="60" t="str">
        <f>_xlfn.LET(_xlpm.TextCell,TEXT(G6742,"###"),IF(_xlpm.TextCell&lt;&gt;"",IF(StyleSpaceSplit,IFERROR(IF(FIND(" ",_xlpm.TextCell)&gt;=1,MID(_xlpm.TextCell,1,FIND(" ",_xlpm.TextCell)-1),_xlpm.TextCell),_xlpm.TextCell),_xlpm.TextCell),""))</f>
        <v/>
      </c>
      <c r="X6742" s="60" t="str">
        <f>IF(A6742&lt;&gt;"",IFERROR(IF(FIND(" ",G6742)&gt;=1,MID(G6742,FIND(" ",G6742)+1,LEN(G6742)),""),""),"")</f>
        <v/>
      </c>
      <c r="AC6742" s="51">
        <f>IFERROR(VALUE(MID($C6742,1,2)),0)</f>
        <v>0</v>
      </c>
      <c r="AD6742" s="44">
        <f>IFERROR(VALUE(MID($C6742,4,3)),0)</f>
        <v>0</v>
      </c>
      <c r="AE6742" s="51">
        <f>VALUE(RIGHT("00"&amp;AC6742,2)&amp;RIGHT("000"&amp;AD6742,3))</f>
        <v>0</v>
      </c>
    </row>
    <row r="6743" spans="1:31">
      <c r="A6743" s="60" t="str">
        <f>IF(G6743&amp;Q6743&lt;&gt;"",W6743&amp;Q6743,"")</f>
        <v/>
      </c>
      <c r="B6743" s="85" t="str">
        <f>IF(C6743&lt;&gt;"",LEFT(C6743,9),"")</f>
        <v/>
      </c>
      <c r="V6743" s="60" t="str">
        <f>W6743&amp;H6743</f>
        <v/>
      </c>
      <c r="W6743" s="60" t="str">
        <f>_xlfn.LET(_xlpm.TextCell,TEXT(G6743,"###"),IF(_xlpm.TextCell&lt;&gt;"",IF(StyleSpaceSplit,IFERROR(IF(FIND(" ",_xlpm.TextCell)&gt;=1,MID(_xlpm.TextCell,1,FIND(" ",_xlpm.TextCell)-1),_xlpm.TextCell),_xlpm.TextCell),_xlpm.TextCell),""))</f>
        <v/>
      </c>
      <c r="X6743" s="60" t="str">
        <f>IF(A6743&lt;&gt;"",IFERROR(IF(FIND(" ",G6743)&gt;=1,MID(G6743,FIND(" ",G6743)+1,LEN(G6743)),""),""),"")</f>
        <v/>
      </c>
      <c r="AC6743" s="51">
        <f>IFERROR(VALUE(MID($C6743,1,2)),0)</f>
        <v>0</v>
      </c>
      <c r="AD6743" s="44">
        <f>IFERROR(VALUE(MID($C6743,4,3)),0)</f>
        <v>0</v>
      </c>
      <c r="AE6743" s="51">
        <f>VALUE(RIGHT("00"&amp;AC6743,2)&amp;RIGHT("000"&amp;AD6743,3))</f>
        <v>0</v>
      </c>
    </row>
    <row r="6744" spans="1:31">
      <c r="A6744" s="60" t="str">
        <f>IF(G6744&amp;Q6744&lt;&gt;"",W6744&amp;Q6744,"")</f>
        <v/>
      </c>
      <c r="B6744" s="85" t="str">
        <f>IF(C6744&lt;&gt;"",LEFT(C6744,9),"")</f>
        <v/>
      </c>
      <c r="V6744" s="60" t="str">
        <f>W6744&amp;H6744</f>
        <v/>
      </c>
      <c r="W6744" s="60" t="str">
        <f>_xlfn.LET(_xlpm.TextCell,TEXT(G6744,"###"),IF(_xlpm.TextCell&lt;&gt;"",IF(StyleSpaceSplit,IFERROR(IF(FIND(" ",_xlpm.TextCell)&gt;=1,MID(_xlpm.TextCell,1,FIND(" ",_xlpm.TextCell)-1),_xlpm.TextCell),_xlpm.TextCell),_xlpm.TextCell),""))</f>
        <v/>
      </c>
      <c r="X6744" s="60" t="str">
        <f>IF(A6744&lt;&gt;"",IFERROR(IF(FIND(" ",G6744)&gt;=1,MID(G6744,FIND(" ",G6744)+1,LEN(G6744)),""),""),"")</f>
        <v/>
      </c>
      <c r="AC6744" s="51">
        <f>IFERROR(VALUE(MID($C6744,1,2)),0)</f>
        <v>0</v>
      </c>
      <c r="AD6744" s="44">
        <f>IFERROR(VALUE(MID($C6744,4,3)),0)</f>
        <v>0</v>
      </c>
      <c r="AE6744" s="51">
        <f>VALUE(RIGHT("00"&amp;AC6744,2)&amp;RIGHT("000"&amp;AD6744,3))</f>
        <v>0</v>
      </c>
    </row>
    <row r="6745" spans="1:31">
      <c r="A6745" s="60" t="str">
        <f>IF(G6745&amp;Q6745&lt;&gt;"",W6745&amp;Q6745,"")</f>
        <v/>
      </c>
      <c r="B6745" s="85" t="str">
        <f>IF(C6745&lt;&gt;"",LEFT(C6745,9),"")</f>
        <v/>
      </c>
      <c r="V6745" s="60" t="str">
        <f>W6745&amp;H6745</f>
        <v/>
      </c>
      <c r="W6745" s="60" t="str">
        <f>_xlfn.LET(_xlpm.TextCell,TEXT(G6745,"###"),IF(_xlpm.TextCell&lt;&gt;"",IF(StyleSpaceSplit,IFERROR(IF(FIND(" ",_xlpm.TextCell)&gt;=1,MID(_xlpm.TextCell,1,FIND(" ",_xlpm.TextCell)-1),_xlpm.TextCell),_xlpm.TextCell),_xlpm.TextCell),""))</f>
        <v/>
      </c>
      <c r="X6745" s="60" t="str">
        <f>IF(A6745&lt;&gt;"",IFERROR(IF(FIND(" ",G6745)&gt;=1,MID(G6745,FIND(" ",G6745)+1,LEN(G6745)),""),""),"")</f>
        <v/>
      </c>
      <c r="AC6745" s="51">
        <f>IFERROR(VALUE(MID($C6745,1,2)),0)</f>
        <v>0</v>
      </c>
      <c r="AD6745" s="44">
        <f>IFERROR(VALUE(MID($C6745,4,3)),0)</f>
        <v>0</v>
      </c>
      <c r="AE6745" s="51">
        <f>VALUE(RIGHT("00"&amp;AC6745,2)&amp;RIGHT("000"&amp;AD6745,3))</f>
        <v>0</v>
      </c>
    </row>
    <row r="6746" spans="1:31">
      <c r="A6746" s="60" t="str">
        <f>IF(G6746&amp;Q6746&lt;&gt;"",W6746&amp;Q6746,"")</f>
        <v/>
      </c>
      <c r="B6746" s="85" t="str">
        <f>IF(C6746&lt;&gt;"",LEFT(C6746,9),"")</f>
        <v/>
      </c>
      <c r="V6746" s="60" t="str">
        <f>W6746&amp;H6746</f>
        <v/>
      </c>
      <c r="W6746" s="60" t="str">
        <f>_xlfn.LET(_xlpm.TextCell,TEXT(G6746,"###"),IF(_xlpm.TextCell&lt;&gt;"",IF(StyleSpaceSplit,IFERROR(IF(FIND(" ",_xlpm.TextCell)&gt;=1,MID(_xlpm.TextCell,1,FIND(" ",_xlpm.TextCell)-1),_xlpm.TextCell),_xlpm.TextCell),_xlpm.TextCell),""))</f>
        <v/>
      </c>
      <c r="X6746" s="60" t="str">
        <f>IF(A6746&lt;&gt;"",IFERROR(IF(FIND(" ",G6746)&gt;=1,MID(G6746,FIND(" ",G6746)+1,LEN(G6746)),""),""),"")</f>
        <v/>
      </c>
      <c r="AC6746" s="51">
        <f>IFERROR(VALUE(MID($C6746,1,2)),0)</f>
        <v>0</v>
      </c>
      <c r="AD6746" s="44">
        <f>IFERROR(VALUE(MID($C6746,4,3)),0)</f>
        <v>0</v>
      </c>
      <c r="AE6746" s="51">
        <f>VALUE(RIGHT("00"&amp;AC6746,2)&amp;RIGHT("000"&amp;AD6746,3))</f>
        <v>0</v>
      </c>
    </row>
    <row r="6747" spans="1:31">
      <c r="A6747" s="60" t="str">
        <f>IF(G6747&amp;Q6747&lt;&gt;"",W6747&amp;Q6747,"")</f>
        <v/>
      </c>
      <c r="B6747" s="85" t="str">
        <f>IF(C6747&lt;&gt;"",LEFT(C6747,9),"")</f>
        <v/>
      </c>
      <c r="V6747" s="60" t="str">
        <f>W6747&amp;H6747</f>
        <v/>
      </c>
      <c r="W6747" s="60" t="str">
        <f>_xlfn.LET(_xlpm.TextCell,TEXT(G6747,"###"),IF(_xlpm.TextCell&lt;&gt;"",IF(StyleSpaceSplit,IFERROR(IF(FIND(" ",_xlpm.TextCell)&gt;=1,MID(_xlpm.TextCell,1,FIND(" ",_xlpm.TextCell)-1),_xlpm.TextCell),_xlpm.TextCell),_xlpm.TextCell),""))</f>
        <v/>
      </c>
      <c r="X6747" s="60" t="str">
        <f>IF(A6747&lt;&gt;"",IFERROR(IF(FIND(" ",G6747)&gt;=1,MID(G6747,FIND(" ",G6747)+1,LEN(G6747)),""),""),"")</f>
        <v/>
      </c>
      <c r="AC6747" s="51">
        <f>IFERROR(VALUE(MID($C6747,1,2)),0)</f>
        <v>0</v>
      </c>
      <c r="AD6747" s="44">
        <f>IFERROR(VALUE(MID($C6747,4,3)),0)</f>
        <v>0</v>
      </c>
      <c r="AE6747" s="51">
        <f>VALUE(RIGHT("00"&amp;AC6747,2)&amp;RIGHT("000"&amp;AD6747,3))</f>
        <v>0</v>
      </c>
    </row>
    <row r="6748" spans="1:31">
      <c r="A6748" s="60" t="str">
        <f>IF(G6748&amp;Q6748&lt;&gt;"",W6748&amp;Q6748,"")</f>
        <v/>
      </c>
      <c r="B6748" s="85" t="str">
        <f>IF(C6748&lt;&gt;"",LEFT(C6748,9),"")</f>
        <v/>
      </c>
      <c r="V6748" s="60" t="str">
        <f>W6748&amp;H6748</f>
        <v/>
      </c>
      <c r="W6748" s="60" t="str">
        <f>_xlfn.LET(_xlpm.TextCell,TEXT(G6748,"###"),IF(_xlpm.TextCell&lt;&gt;"",IF(StyleSpaceSplit,IFERROR(IF(FIND(" ",_xlpm.TextCell)&gt;=1,MID(_xlpm.TextCell,1,FIND(" ",_xlpm.TextCell)-1),_xlpm.TextCell),_xlpm.TextCell),_xlpm.TextCell),""))</f>
        <v/>
      </c>
      <c r="X6748" s="60" t="str">
        <f>IF(A6748&lt;&gt;"",IFERROR(IF(FIND(" ",G6748)&gt;=1,MID(G6748,FIND(" ",G6748)+1,LEN(G6748)),""),""),"")</f>
        <v/>
      </c>
      <c r="AC6748" s="51">
        <f>IFERROR(VALUE(MID($C6748,1,2)),0)</f>
        <v>0</v>
      </c>
      <c r="AD6748" s="44">
        <f>IFERROR(VALUE(MID($C6748,4,3)),0)</f>
        <v>0</v>
      </c>
      <c r="AE6748" s="51">
        <f>VALUE(RIGHT("00"&amp;AC6748,2)&amp;RIGHT("000"&amp;AD6748,3))</f>
        <v>0</v>
      </c>
    </row>
    <row r="6749" spans="1:31">
      <c r="A6749" s="60" t="str">
        <f>IF(G6749&amp;Q6749&lt;&gt;"",W6749&amp;Q6749,"")</f>
        <v/>
      </c>
      <c r="B6749" s="85" t="str">
        <f>IF(C6749&lt;&gt;"",LEFT(C6749,9),"")</f>
        <v/>
      </c>
      <c r="V6749" s="60" t="str">
        <f>W6749&amp;H6749</f>
        <v/>
      </c>
      <c r="W6749" s="60" t="str">
        <f>_xlfn.LET(_xlpm.TextCell,TEXT(G6749,"###"),IF(_xlpm.TextCell&lt;&gt;"",IF(StyleSpaceSplit,IFERROR(IF(FIND(" ",_xlpm.TextCell)&gt;=1,MID(_xlpm.TextCell,1,FIND(" ",_xlpm.TextCell)-1),_xlpm.TextCell),_xlpm.TextCell),_xlpm.TextCell),""))</f>
        <v/>
      </c>
      <c r="X6749" s="60" t="str">
        <f>IF(A6749&lt;&gt;"",IFERROR(IF(FIND(" ",G6749)&gt;=1,MID(G6749,FIND(" ",G6749)+1,LEN(G6749)),""),""),"")</f>
        <v/>
      </c>
      <c r="AC6749" s="51">
        <f>IFERROR(VALUE(MID($C6749,1,2)),0)</f>
        <v>0</v>
      </c>
      <c r="AD6749" s="44">
        <f>IFERROR(VALUE(MID($C6749,4,3)),0)</f>
        <v>0</v>
      </c>
      <c r="AE6749" s="51">
        <f>VALUE(RIGHT("00"&amp;AC6749,2)&amp;RIGHT("000"&amp;AD6749,3))</f>
        <v>0</v>
      </c>
    </row>
    <row r="6750" spans="1:31">
      <c r="A6750" s="60" t="str">
        <f>IF(G6750&amp;Q6750&lt;&gt;"",W6750&amp;Q6750,"")</f>
        <v/>
      </c>
      <c r="B6750" s="85" t="str">
        <f>IF(C6750&lt;&gt;"",LEFT(C6750,9),"")</f>
        <v/>
      </c>
      <c r="V6750" s="60" t="str">
        <f>W6750&amp;H6750</f>
        <v/>
      </c>
      <c r="W6750" s="60" t="str">
        <f>_xlfn.LET(_xlpm.TextCell,TEXT(G6750,"###"),IF(_xlpm.TextCell&lt;&gt;"",IF(StyleSpaceSplit,IFERROR(IF(FIND(" ",_xlpm.TextCell)&gt;=1,MID(_xlpm.TextCell,1,FIND(" ",_xlpm.TextCell)-1),_xlpm.TextCell),_xlpm.TextCell),_xlpm.TextCell),""))</f>
        <v/>
      </c>
      <c r="X6750" s="60" t="str">
        <f>IF(A6750&lt;&gt;"",IFERROR(IF(FIND(" ",G6750)&gt;=1,MID(G6750,FIND(" ",G6750)+1,LEN(G6750)),""),""),"")</f>
        <v/>
      </c>
      <c r="AC6750" s="51">
        <f>IFERROR(VALUE(MID($C6750,1,2)),0)</f>
        <v>0</v>
      </c>
      <c r="AD6750" s="44">
        <f>IFERROR(VALUE(MID($C6750,4,3)),0)</f>
        <v>0</v>
      </c>
      <c r="AE6750" s="51">
        <f>VALUE(RIGHT("00"&amp;AC6750,2)&amp;RIGHT("000"&amp;AD6750,3))</f>
        <v>0</v>
      </c>
    </row>
    <row r="6751" spans="1:31">
      <c r="A6751" s="60" t="str">
        <f>IF(G6751&amp;Q6751&lt;&gt;"",W6751&amp;Q6751,"")</f>
        <v/>
      </c>
      <c r="B6751" s="85" t="str">
        <f>IF(C6751&lt;&gt;"",LEFT(C6751,9),"")</f>
        <v/>
      </c>
      <c r="V6751" s="60" t="str">
        <f>W6751&amp;H6751</f>
        <v/>
      </c>
      <c r="W6751" s="60" t="str">
        <f>_xlfn.LET(_xlpm.TextCell,TEXT(G6751,"###"),IF(_xlpm.TextCell&lt;&gt;"",IF(StyleSpaceSplit,IFERROR(IF(FIND(" ",_xlpm.TextCell)&gt;=1,MID(_xlpm.TextCell,1,FIND(" ",_xlpm.TextCell)-1),_xlpm.TextCell),_xlpm.TextCell),_xlpm.TextCell),""))</f>
        <v/>
      </c>
      <c r="X6751" s="60" t="str">
        <f>IF(A6751&lt;&gt;"",IFERROR(IF(FIND(" ",G6751)&gt;=1,MID(G6751,FIND(" ",G6751)+1,LEN(G6751)),""),""),"")</f>
        <v/>
      </c>
      <c r="AC6751" s="51">
        <f>IFERROR(VALUE(MID($C6751,1,2)),0)</f>
        <v>0</v>
      </c>
      <c r="AD6751" s="44">
        <f>IFERROR(VALUE(MID($C6751,4,3)),0)</f>
        <v>0</v>
      </c>
      <c r="AE6751" s="51">
        <f>VALUE(RIGHT("00"&amp;AC6751,2)&amp;RIGHT("000"&amp;AD6751,3))</f>
        <v>0</v>
      </c>
    </row>
    <row r="6752" spans="1:31">
      <c r="A6752" s="60" t="str">
        <f>IF(G6752&amp;Q6752&lt;&gt;"",W6752&amp;Q6752,"")</f>
        <v/>
      </c>
      <c r="B6752" s="85" t="str">
        <f>IF(C6752&lt;&gt;"",LEFT(C6752,9),"")</f>
        <v/>
      </c>
      <c r="V6752" s="60" t="str">
        <f>W6752&amp;H6752</f>
        <v/>
      </c>
      <c r="W6752" s="60" t="str">
        <f>_xlfn.LET(_xlpm.TextCell,TEXT(G6752,"###"),IF(_xlpm.TextCell&lt;&gt;"",IF(StyleSpaceSplit,IFERROR(IF(FIND(" ",_xlpm.TextCell)&gt;=1,MID(_xlpm.TextCell,1,FIND(" ",_xlpm.TextCell)-1),_xlpm.TextCell),_xlpm.TextCell),_xlpm.TextCell),""))</f>
        <v/>
      </c>
      <c r="X6752" s="60" t="str">
        <f>IF(A6752&lt;&gt;"",IFERROR(IF(FIND(" ",G6752)&gt;=1,MID(G6752,FIND(" ",G6752)+1,LEN(G6752)),""),""),"")</f>
        <v/>
      </c>
      <c r="AC6752" s="51">
        <f>IFERROR(VALUE(MID($C6752,1,2)),0)</f>
        <v>0</v>
      </c>
      <c r="AD6752" s="44">
        <f>IFERROR(VALUE(MID($C6752,4,3)),0)</f>
        <v>0</v>
      </c>
      <c r="AE6752" s="51">
        <f>VALUE(RIGHT("00"&amp;AC6752,2)&amp;RIGHT("000"&amp;AD6752,3))</f>
        <v>0</v>
      </c>
    </row>
    <row r="6753" spans="1:31">
      <c r="A6753" s="60" t="str">
        <f>IF(G6753&amp;Q6753&lt;&gt;"",W6753&amp;Q6753,"")</f>
        <v/>
      </c>
      <c r="B6753" s="85" t="str">
        <f>IF(C6753&lt;&gt;"",LEFT(C6753,9),"")</f>
        <v/>
      </c>
      <c r="V6753" s="60" t="str">
        <f>W6753&amp;H6753</f>
        <v/>
      </c>
      <c r="W6753" s="60" t="str">
        <f>_xlfn.LET(_xlpm.TextCell,TEXT(G6753,"###"),IF(_xlpm.TextCell&lt;&gt;"",IF(StyleSpaceSplit,IFERROR(IF(FIND(" ",_xlpm.TextCell)&gt;=1,MID(_xlpm.TextCell,1,FIND(" ",_xlpm.TextCell)-1),_xlpm.TextCell),_xlpm.TextCell),_xlpm.TextCell),""))</f>
        <v/>
      </c>
      <c r="X6753" s="60" t="str">
        <f>IF(A6753&lt;&gt;"",IFERROR(IF(FIND(" ",G6753)&gt;=1,MID(G6753,FIND(" ",G6753)+1,LEN(G6753)),""),""),"")</f>
        <v/>
      </c>
      <c r="AC6753" s="51">
        <f>IFERROR(VALUE(MID($C6753,1,2)),0)</f>
        <v>0</v>
      </c>
      <c r="AD6753" s="44">
        <f>IFERROR(VALUE(MID($C6753,4,3)),0)</f>
        <v>0</v>
      </c>
      <c r="AE6753" s="51">
        <f>VALUE(RIGHT("00"&amp;AC6753,2)&amp;RIGHT("000"&amp;AD6753,3))</f>
        <v>0</v>
      </c>
    </row>
    <row r="6754" spans="1:31">
      <c r="A6754" s="60" t="str">
        <f>IF(G6754&amp;Q6754&lt;&gt;"",W6754&amp;Q6754,"")</f>
        <v/>
      </c>
      <c r="B6754" s="85" t="str">
        <f>IF(C6754&lt;&gt;"",LEFT(C6754,9),"")</f>
        <v/>
      </c>
      <c r="V6754" s="60" t="str">
        <f>W6754&amp;H6754</f>
        <v/>
      </c>
      <c r="W6754" s="60" t="str">
        <f>_xlfn.LET(_xlpm.TextCell,TEXT(G6754,"###"),IF(_xlpm.TextCell&lt;&gt;"",IF(StyleSpaceSplit,IFERROR(IF(FIND(" ",_xlpm.TextCell)&gt;=1,MID(_xlpm.TextCell,1,FIND(" ",_xlpm.TextCell)-1),_xlpm.TextCell),_xlpm.TextCell),_xlpm.TextCell),""))</f>
        <v/>
      </c>
      <c r="X6754" s="60" t="str">
        <f>IF(A6754&lt;&gt;"",IFERROR(IF(FIND(" ",G6754)&gt;=1,MID(G6754,FIND(" ",G6754)+1,LEN(G6754)),""),""),"")</f>
        <v/>
      </c>
      <c r="AC6754" s="51">
        <f>IFERROR(VALUE(MID($C6754,1,2)),0)</f>
        <v>0</v>
      </c>
      <c r="AD6754" s="44">
        <f>IFERROR(VALUE(MID($C6754,4,3)),0)</f>
        <v>0</v>
      </c>
      <c r="AE6754" s="51">
        <f>VALUE(RIGHT("00"&amp;AC6754,2)&amp;RIGHT("000"&amp;AD6754,3))</f>
        <v>0</v>
      </c>
    </row>
    <row r="6755" spans="1:31">
      <c r="A6755" s="60" t="str">
        <f>IF(G6755&amp;Q6755&lt;&gt;"",W6755&amp;Q6755,"")</f>
        <v/>
      </c>
      <c r="B6755" s="85" t="str">
        <f>IF(C6755&lt;&gt;"",LEFT(C6755,9),"")</f>
        <v/>
      </c>
      <c r="V6755" s="60" t="str">
        <f>W6755&amp;H6755</f>
        <v/>
      </c>
      <c r="W6755" s="60" t="str">
        <f>_xlfn.LET(_xlpm.TextCell,TEXT(G6755,"###"),IF(_xlpm.TextCell&lt;&gt;"",IF(StyleSpaceSplit,IFERROR(IF(FIND(" ",_xlpm.TextCell)&gt;=1,MID(_xlpm.TextCell,1,FIND(" ",_xlpm.TextCell)-1),_xlpm.TextCell),_xlpm.TextCell),_xlpm.TextCell),""))</f>
        <v/>
      </c>
      <c r="X6755" s="60" t="str">
        <f>IF(A6755&lt;&gt;"",IFERROR(IF(FIND(" ",G6755)&gt;=1,MID(G6755,FIND(" ",G6755)+1,LEN(G6755)),""),""),"")</f>
        <v/>
      </c>
      <c r="AC6755" s="51">
        <f>IFERROR(VALUE(MID($C6755,1,2)),0)</f>
        <v>0</v>
      </c>
      <c r="AD6755" s="44">
        <f>IFERROR(VALUE(MID($C6755,4,3)),0)</f>
        <v>0</v>
      </c>
      <c r="AE6755" s="51">
        <f>VALUE(RIGHT("00"&amp;AC6755,2)&amp;RIGHT("000"&amp;AD6755,3))</f>
        <v>0</v>
      </c>
    </row>
    <row r="6756" spans="1:31">
      <c r="A6756" s="60" t="str">
        <f>IF(G6756&amp;Q6756&lt;&gt;"",W6756&amp;Q6756,"")</f>
        <v/>
      </c>
      <c r="B6756" s="85" t="str">
        <f>IF(C6756&lt;&gt;"",LEFT(C6756,9),"")</f>
        <v/>
      </c>
      <c r="V6756" s="60" t="str">
        <f>W6756&amp;H6756</f>
        <v/>
      </c>
      <c r="W6756" s="60" t="str">
        <f>_xlfn.LET(_xlpm.TextCell,TEXT(G6756,"###"),IF(_xlpm.TextCell&lt;&gt;"",IF(StyleSpaceSplit,IFERROR(IF(FIND(" ",_xlpm.TextCell)&gt;=1,MID(_xlpm.TextCell,1,FIND(" ",_xlpm.TextCell)-1),_xlpm.TextCell),_xlpm.TextCell),_xlpm.TextCell),""))</f>
        <v/>
      </c>
      <c r="X6756" s="60" t="str">
        <f>IF(A6756&lt;&gt;"",IFERROR(IF(FIND(" ",G6756)&gt;=1,MID(G6756,FIND(" ",G6756)+1,LEN(G6756)),""),""),"")</f>
        <v/>
      </c>
      <c r="AC6756" s="51">
        <f>IFERROR(VALUE(MID($C6756,1,2)),0)</f>
        <v>0</v>
      </c>
      <c r="AD6756" s="44">
        <f>IFERROR(VALUE(MID($C6756,4,3)),0)</f>
        <v>0</v>
      </c>
      <c r="AE6756" s="51">
        <f>VALUE(RIGHT("00"&amp;AC6756,2)&amp;RIGHT("000"&amp;AD6756,3))</f>
        <v>0</v>
      </c>
    </row>
    <row r="6757" spans="1:31">
      <c r="A6757" s="60" t="str">
        <f>IF(G6757&amp;Q6757&lt;&gt;"",W6757&amp;Q6757,"")</f>
        <v/>
      </c>
      <c r="B6757" s="85" t="str">
        <f>IF(C6757&lt;&gt;"",LEFT(C6757,9),"")</f>
        <v/>
      </c>
      <c r="V6757" s="60" t="str">
        <f>W6757&amp;H6757</f>
        <v/>
      </c>
      <c r="W6757" s="60" t="str">
        <f>_xlfn.LET(_xlpm.TextCell,TEXT(G6757,"###"),IF(_xlpm.TextCell&lt;&gt;"",IF(StyleSpaceSplit,IFERROR(IF(FIND(" ",_xlpm.TextCell)&gt;=1,MID(_xlpm.TextCell,1,FIND(" ",_xlpm.TextCell)-1),_xlpm.TextCell),_xlpm.TextCell),_xlpm.TextCell),""))</f>
        <v/>
      </c>
      <c r="X6757" s="60" t="str">
        <f>IF(A6757&lt;&gt;"",IFERROR(IF(FIND(" ",G6757)&gt;=1,MID(G6757,FIND(" ",G6757)+1,LEN(G6757)),""),""),"")</f>
        <v/>
      </c>
      <c r="AC6757" s="51">
        <f>IFERROR(VALUE(MID($C6757,1,2)),0)</f>
        <v>0</v>
      </c>
      <c r="AD6757" s="44">
        <f>IFERROR(VALUE(MID($C6757,4,3)),0)</f>
        <v>0</v>
      </c>
      <c r="AE6757" s="51">
        <f>VALUE(RIGHT("00"&amp;AC6757,2)&amp;RIGHT("000"&amp;AD6757,3))</f>
        <v>0</v>
      </c>
    </row>
    <row r="6758" spans="1:31">
      <c r="A6758" s="60" t="str">
        <f>IF(G6758&amp;Q6758&lt;&gt;"",W6758&amp;Q6758,"")</f>
        <v/>
      </c>
      <c r="B6758" s="85" t="str">
        <f>IF(C6758&lt;&gt;"",LEFT(C6758,9),"")</f>
        <v/>
      </c>
      <c r="V6758" s="60" t="str">
        <f>W6758&amp;H6758</f>
        <v/>
      </c>
      <c r="W6758" s="60" t="str">
        <f>_xlfn.LET(_xlpm.TextCell,TEXT(G6758,"###"),IF(_xlpm.TextCell&lt;&gt;"",IF(StyleSpaceSplit,IFERROR(IF(FIND(" ",_xlpm.TextCell)&gt;=1,MID(_xlpm.TextCell,1,FIND(" ",_xlpm.TextCell)-1),_xlpm.TextCell),_xlpm.TextCell),_xlpm.TextCell),""))</f>
        <v/>
      </c>
      <c r="X6758" s="60" t="str">
        <f>IF(A6758&lt;&gt;"",IFERROR(IF(FIND(" ",G6758)&gt;=1,MID(G6758,FIND(" ",G6758)+1,LEN(G6758)),""),""),"")</f>
        <v/>
      </c>
      <c r="AC6758" s="51">
        <f>IFERROR(VALUE(MID($C6758,1,2)),0)</f>
        <v>0</v>
      </c>
      <c r="AD6758" s="44">
        <f>IFERROR(VALUE(MID($C6758,4,3)),0)</f>
        <v>0</v>
      </c>
      <c r="AE6758" s="51">
        <f>VALUE(RIGHT("00"&amp;AC6758,2)&amp;RIGHT("000"&amp;AD6758,3))</f>
        <v>0</v>
      </c>
    </row>
    <row r="6759" spans="1:31">
      <c r="A6759" s="60" t="str">
        <f>IF(G6759&amp;Q6759&lt;&gt;"",W6759&amp;Q6759,"")</f>
        <v/>
      </c>
      <c r="B6759" s="85" t="str">
        <f>IF(C6759&lt;&gt;"",LEFT(C6759,9),"")</f>
        <v/>
      </c>
      <c r="V6759" s="60" t="str">
        <f>W6759&amp;H6759</f>
        <v/>
      </c>
      <c r="W6759" s="60" t="str">
        <f>_xlfn.LET(_xlpm.TextCell,TEXT(G6759,"###"),IF(_xlpm.TextCell&lt;&gt;"",IF(StyleSpaceSplit,IFERROR(IF(FIND(" ",_xlpm.TextCell)&gt;=1,MID(_xlpm.TextCell,1,FIND(" ",_xlpm.TextCell)-1),_xlpm.TextCell),_xlpm.TextCell),_xlpm.TextCell),""))</f>
        <v/>
      </c>
      <c r="X6759" s="60" t="str">
        <f>IF(A6759&lt;&gt;"",IFERROR(IF(FIND(" ",G6759)&gt;=1,MID(G6759,FIND(" ",G6759)+1,LEN(G6759)),""),""),"")</f>
        <v/>
      </c>
      <c r="AC6759" s="51">
        <f>IFERROR(VALUE(MID($C6759,1,2)),0)</f>
        <v>0</v>
      </c>
      <c r="AD6759" s="44">
        <f>IFERROR(VALUE(MID($C6759,4,3)),0)</f>
        <v>0</v>
      </c>
      <c r="AE6759" s="51">
        <f>VALUE(RIGHT("00"&amp;AC6759,2)&amp;RIGHT("000"&amp;AD6759,3))</f>
        <v>0</v>
      </c>
    </row>
    <row r="6760" spans="1:31">
      <c r="A6760" s="60" t="str">
        <f>IF(G6760&amp;Q6760&lt;&gt;"",W6760&amp;Q6760,"")</f>
        <v/>
      </c>
      <c r="B6760" s="85" t="str">
        <f>IF(C6760&lt;&gt;"",LEFT(C6760,9),"")</f>
        <v/>
      </c>
      <c r="V6760" s="60" t="str">
        <f>W6760&amp;H6760</f>
        <v/>
      </c>
      <c r="W6760" s="60" t="str">
        <f>_xlfn.LET(_xlpm.TextCell,TEXT(G6760,"###"),IF(_xlpm.TextCell&lt;&gt;"",IF(StyleSpaceSplit,IFERROR(IF(FIND(" ",_xlpm.TextCell)&gt;=1,MID(_xlpm.TextCell,1,FIND(" ",_xlpm.TextCell)-1),_xlpm.TextCell),_xlpm.TextCell),_xlpm.TextCell),""))</f>
        <v/>
      </c>
      <c r="X6760" s="60" t="str">
        <f>IF(A6760&lt;&gt;"",IFERROR(IF(FIND(" ",G6760)&gt;=1,MID(G6760,FIND(" ",G6760)+1,LEN(G6760)),""),""),"")</f>
        <v/>
      </c>
      <c r="AC6760" s="51">
        <f>IFERROR(VALUE(MID($C6760,1,2)),0)</f>
        <v>0</v>
      </c>
      <c r="AD6760" s="44">
        <f>IFERROR(VALUE(MID($C6760,4,3)),0)</f>
        <v>0</v>
      </c>
      <c r="AE6760" s="51">
        <f>VALUE(RIGHT("00"&amp;AC6760,2)&amp;RIGHT("000"&amp;AD6760,3))</f>
        <v>0</v>
      </c>
    </row>
    <row r="6761" spans="1:31">
      <c r="A6761" s="60" t="str">
        <f>IF(G6761&amp;Q6761&lt;&gt;"",W6761&amp;Q6761,"")</f>
        <v/>
      </c>
      <c r="B6761" s="85" t="str">
        <f>IF(C6761&lt;&gt;"",LEFT(C6761,9),"")</f>
        <v/>
      </c>
      <c r="V6761" s="60" t="str">
        <f>W6761&amp;H6761</f>
        <v/>
      </c>
      <c r="W6761" s="60" t="str">
        <f>_xlfn.LET(_xlpm.TextCell,TEXT(G6761,"###"),IF(_xlpm.TextCell&lt;&gt;"",IF(StyleSpaceSplit,IFERROR(IF(FIND(" ",_xlpm.TextCell)&gt;=1,MID(_xlpm.TextCell,1,FIND(" ",_xlpm.TextCell)-1),_xlpm.TextCell),_xlpm.TextCell),_xlpm.TextCell),""))</f>
        <v/>
      </c>
      <c r="X6761" s="60" t="str">
        <f>IF(A6761&lt;&gt;"",IFERROR(IF(FIND(" ",G6761)&gt;=1,MID(G6761,FIND(" ",G6761)+1,LEN(G6761)),""),""),"")</f>
        <v/>
      </c>
      <c r="AC6761" s="51">
        <f>IFERROR(VALUE(MID($C6761,1,2)),0)</f>
        <v>0</v>
      </c>
      <c r="AD6761" s="44">
        <f>IFERROR(VALUE(MID($C6761,4,3)),0)</f>
        <v>0</v>
      </c>
      <c r="AE6761" s="51">
        <f>VALUE(RIGHT("00"&amp;AC6761,2)&amp;RIGHT("000"&amp;AD6761,3))</f>
        <v>0</v>
      </c>
    </row>
    <row r="6762" spans="1:31">
      <c r="A6762" s="60" t="str">
        <f>IF(G6762&amp;Q6762&lt;&gt;"",W6762&amp;Q6762,"")</f>
        <v/>
      </c>
      <c r="B6762" s="85" t="str">
        <f>IF(C6762&lt;&gt;"",LEFT(C6762,9),"")</f>
        <v/>
      </c>
      <c r="V6762" s="60" t="str">
        <f>W6762&amp;H6762</f>
        <v/>
      </c>
      <c r="W6762" s="60" t="str">
        <f>_xlfn.LET(_xlpm.TextCell,TEXT(G6762,"###"),IF(_xlpm.TextCell&lt;&gt;"",IF(StyleSpaceSplit,IFERROR(IF(FIND(" ",_xlpm.TextCell)&gt;=1,MID(_xlpm.TextCell,1,FIND(" ",_xlpm.TextCell)-1),_xlpm.TextCell),_xlpm.TextCell),_xlpm.TextCell),""))</f>
        <v/>
      </c>
      <c r="X6762" s="60" t="str">
        <f>IF(A6762&lt;&gt;"",IFERROR(IF(FIND(" ",G6762)&gt;=1,MID(G6762,FIND(" ",G6762)+1,LEN(G6762)),""),""),"")</f>
        <v/>
      </c>
      <c r="AC6762" s="51">
        <f>IFERROR(VALUE(MID($C6762,1,2)),0)</f>
        <v>0</v>
      </c>
      <c r="AD6762" s="44">
        <f>IFERROR(VALUE(MID($C6762,4,3)),0)</f>
        <v>0</v>
      </c>
      <c r="AE6762" s="51">
        <f>VALUE(RIGHT("00"&amp;AC6762,2)&amp;RIGHT("000"&amp;AD6762,3))</f>
        <v>0</v>
      </c>
    </row>
    <row r="6763" spans="1:31">
      <c r="A6763" s="60" t="str">
        <f>IF(G6763&amp;Q6763&lt;&gt;"",W6763&amp;Q6763,"")</f>
        <v/>
      </c>
      <c r="B6763" s="85" t="str">
        <f>IF(C6763&lt;&gt;"",LEFT(C6763,9),"")</f>
        <v/>
      </c>
      <c r="V6763" s="60" t="str">
        <f>W6763&amp;H6763</f>
        <v/>
      </c>
      <c r="W6763" s="60" t="str">
        <f>_xlfn.LET(_xlpm.TextCell,TEXT(G6763,"###"),IF(_xlpm.TextCell&lt;&gt;"",IF(StyleSpaceSplit,IFERROR(IF(FIND(" ",_xlpm.TextCell)&gt;=1,MID(_xlpm.TextCell,1,FIND(" ",_xlpm.TextCell)-1),_xlpm.TextCell),_xlpm.TextCell),_xlpm.TextCell),""))</f>
        <v/>
      </c>
      <c r="X6763" s="60" t="str">
        <f>IF(A6763&lt;&gt;"",IFERROR(IF(FIND(" ",G6763)&gt;=1,MID(G6763,FIND(" ",G6763)+1,LEN(G6763)),""),""),"")</f>
        <v/>
      </c>
      <c r="AC6763" s="51">
        <f>IFERROR(VALUE(MID($C6763,1,2)),0)</f>
        <v>0</v>
      </c>
      <c r="AD6763" s="44">
        <f>IFERROR(VALUE(MID($C6763,4,3)),0)</f>
        <v>0</v>
      </c>
      <c r="AE6763" s="51">
        <f>VALUE(RIGHT("00"&amp;AC6763,2)&amp;RIGHT("000"&amp;AD6763,3))</f>
        <v>0</v>
      </c>
    </row>
    <row r="6764" spans="1:31">
      <c r="A6764" s="60" t="str">
        <f>IF(G6764&amp;Q6764&lt;&gt;"",W6764&amp;Q6764,"")</f>
        <v/>
      </c>
      <c r="B6764" s="85" t="str">
        <f>IF(C6764&lt;&gt;"",LEFT(C6764,9),"")</f>
        <v/>
      </c>
      <c r="V6764" s="60" t="str">
        <f>W6764&amp;H6764</f>
        <v/>
      </c>
      <c r="W6764" s="60" t="str">
        <f>_xlfn.LET(_xlpm.TextCell,TEXT(G6764,"###"),IF(_xlpm.TextCell&lt;&gt;"",IF(StyleSpaceSplit,IFERROR(IF(FIND(" ",_xlpm.TextCell)&gt;=1,MID(_xlpm.TextCell,1,FIND(" ",_xlpm.TextCell)-1),_xlpm.TextCell),_xlpm.TextCell),_xlpm.TextCell),""))</f>
        <v/>
      </c>
      <c r="X6764" s="60" t="str">
        <f>IF(A6764&lt;&gt;"",IFERROR(IF(FIND(" ",G6764)&gt;=1,MID(G6764,FIND(" ",G6764)+1,LEN(G6764)),""),""),"")</f>
        <v/>
      </c>
      <c r="AC6764" s="51">
        <f>IFERROR(VALUE(MID($C6764,1,2)),0)</f>
        <v>0</v>
      </c>
      <c r="AD6764" s="44">
        <f>IFERROR(VALUE(MID($C6764,4,3)),0)</f>
        <v>0</v>
      </c>
      <c r="AE6764" s="51">
        <f>VALUE(RIGHT("00"&amp;AC6764,2)&amp;RIGHT("000"&amp;AD6764,3))</f>
        <v>0</v>
      </c>
    </row>
    <row r="6765" spans="1:31">
      <c r="A6765" s="60" t="str">
        <f>IF(G6765&amp;Q6765&lt;&gt;"",W6765&amp;Q6765,"")</f>
        <v/>
      </c>
      <c r="B6765" s="85" t="str">
        <f>IF(C6765&lt;&gt;"",LEFT(C6765,9),"")</f>
        <v/>
      </c>
      <c r="V6765" s="60" t="str">
        <f>W6765&amp;H6765</f>
        <v/>
      </c>
      <c r="W6765" s="60" t="str">
        <f>_xlfn.LET(_xlpm.TextCell,TEXT(G6765,"###"),IF(_xlpm.TextCell&lt;&gt;"",IF(StyleSpaceSplit,IFERROR(IF(FIND(" ",_xlpm.TextCell)&gt;=1,MID(_xlpm.TextCell,1,FIND(" ",_xlpm.TextCell)-1),_xlpm.TextCell),_xlpm.TextCell),_xlpm.TextCell),""))</f>
        <v/>
      </c>
      <c r="X6765" s="60" t="str">
        <f>IF(A6765&lt;&gt;"",IFERROR(IF(FIND(" ",G6765)&gt;=1,MID(G6765,FIND(" ",G6765)+1,LEN(G6765)),""),""),"")</f>
        <v/>
      </c>
      <c r="AC6765" s="51">
        <f>IFERROR(VALUE(MID($C6765,1,2)),0)</f>
        <v>0</v>
      </c>
      <c r="AD6765" s="44">
        <f>IFERROR(VALUE(MID($C6765,4,3)),0)</f>
        <v>0</v>
      </c>
      <c r="AE6765" s="51">
        <f>VALUE(RIGHT("00"&amp;AC6765,2)&amp;RIGHT("000"&amp;AD6765,3))</f>
        <v>0</v>
      </c>
    </row>
    <row r="6766" spans="1:31">
      <c r="A6766" s="60" t="str">
        <f>IF(G6766&amp;Q6766&lt;&gt;"",W6766&amp;Q6766,"")</f>
        <v/>
      </c>
      <c r="B6766" s="85" t="str">
        <f>IF(C6766&lt;&gt;"",LEFT(C6766,9),"")</f>
        <v/>
      </c>
      <c r="V6766" s="60" t="str">
        <f>W6766&amp;H6766</f>
        <v/>
      </c>
      <c r="W6766" s="60" t="str">
        <f>_xlfn.LET(_xlpm.TextCell,TEXT(G6766,"###"),IF(_xlpm.TextCell&lt;&gt;"",IF(StyleSpaceSplit,IFERROR(IF(FIND(" ",_xlpm.TextCell)&gt;=1,MID(_xlpm.TextCell,1,FIND(" ",_xlpm.TextCell)-1),_xlpm.TextCell),_xlpm.TextCell),_xlpm.TextCell),""))</f>
        <v/>
      </c>
      <c r="X6766" s="60" t="str">
        <f>IF(A6766&lt;&gt;"",IFERROR(IF(FIND(" ",G6766)&gt;=1,MID(G6766,FIND(" ",G6766)+1,LEN(G6766)),""),""),"")</f>
        <v/>
      </c>
      <c r="AC6766" s="51">
        <f>IFERROR(VALUE(MID($C6766,1,2)),0)</f>
        <v>0</v>
      </c>
      <c r="AD6766" s="44">
        <f>IFERROR(VALUE(MID($C6766,4,3)),0)</f>
        <v>0</v>
      </c>
      <c r="AE6766" s="51">
        <f>VALUE(RIGHT("00"&amp;AC6766,2)&amp;RIGHT("000"&amp;AD6766,3))</f>
        <v>0</v>
      </c>
    </row>
    <row r="6767" spans="1:31">
      <c r="A6767" s="60" t="str">
        <f>IF(G6767&amp;Q6767&lt;&gt;"",W6767&amp;Q6767,"")</f>
        <v/>
      </c>
      <c r="B6767" s="85" t="str">
        <f>IF(C6767&lt;&gt;"",LEFT(C6767,9),"")</f>
        <v/>
      </c>
      <c r="V6767" s="60" t="str">
        <f>W6767&amp;H6767</f>
        <v/>
      </c>
      <c r="W6767" s="60" t="str">
        <f>_xlfn.LET(_xlpm.TextCell,TEXT(G6767,"###"),IF(_xlpm.TextCell&lt;&gt;"",IF(StyleSpaceSplit,IFERROR(IF(FIND(" ",_xlpm.TextCell)&gt;=1,MID(_xlpm.TextCell,1,FIND(" ",_xlpm.TextCell)-1),_xlpm.TextCell),_xlpm.TextCell),_xlpm.TextCell),""))</f>
        <v/>
      </c>
      <c r="X6767" s="60" t="str">
        <f>IF(A6767&lt;&gt;"",IFERROR(IF(FIND(" ",G6767)&gt;=1,MID(G6767,FIND(" ",G6767)+1,LEN(G6767)),""),""),"")</f>
        <v/>
      </c>
      <c r="AC6767" s="51">
        <f>IFERROR(VALUE(MID($C6767,1,2)),0)</f>
        <v>0</v>
      </c>
      <c r="AD6767" s="44">
        <f>IFERROR(VALUE(MID($C6767,4,3)),0)</f>
        <v>0</v>
      </c>
      <c r="AE6767" s="51">
        <f>VALUE(RIGHT("00"&amp;AC6767,2)&amp;RIGHT("000"&amp;AD6767,3))</f>
        <v>0</v>
      </c>
    </row>
    <row r="6768" spans="1:31">
      <c r="A6768" s="60" t="str">
        <f>IF(G6768&amp;Q6768&lt;&gt;"",W6768&amp;Q6768,"")</f>
        <v/>
      </c>
      <c r="B6768" s="85" t="str">
        <f>IF(C6768&lt;&gt;"",LEFT(C6768,9),"")</f>
        <v/>
      </c>
      <c r="V6768" s="60" t="str">
        <f>W6768&amp;H6768</f>
        <v/>
      </c>
      <c r="W6768" s="60" t="str">
        <f>_xlfn.LET(_xlpm.TextCell,TEXT(G6768,"###"),IF(_xlpm.TextCell&lt;&gt;"",IF(StyleSpaceSplit,IFERROR(IF(FIND(" ",_xlpm.TextCell)&gt;=1,MID(_xlpm.TextCell,1,FIND(" ",_xlpm.TextCell)-1),_xlpm.TextCell),_xlpm.TextCell),_xlpm.TextCell),""))</f>
        <v/>
      </c>
      <c r="X6768" s="60" t="str">
        <f>IF(A6768&lt;&gt;"",IFERROR(IF(FIND(" ",G6768)&gt;=1,MID(G6768,FIND(" ",G6768)+1,LEN(G6768)),""),""),"")</f>
        <v/>
      </c>
      <c r="AC6768" s="51">
        <f>IFERROR(VALUE(MID($C6768,1,2)),0)</f>
        <v>0</v>
      </c>
      <c r="AD6768" s="44">
        <f>IFERROR(VALUE(MID($C6768,4,3)),0)</f>
        <v>0</v>
      </c>
      <c r="AE6768" s="51">
        <f>VALUE(RIGHT("00"&amp;AC6768,2)&amp;RIGHT("000"&amp;AD6768,3))</f>
        <v>0</v>
      </c>
    </row>
    <row r="6769" spans="1:31">
      <c r="A6769" s="60" t="str">
        <f>IF(G6769&amp;Q6769&lt;&gt;"",W6769&amp;Q6769,"")</f>
        <v/>
      </c>
      <c r="B6769" s="85" t="str">
        <f>IF(C6769&lt;&gt;"",LEFT(C6769,9),"")</f>
        <v/>
      </c>
      <c r="V6769" s="60" t="str">
        <f>W6769&amp;H6769</f>
        <v/>
      </c>
      <c r="W6769" s="60" t="str">
        <f>_xlfn.LET(_xlpm.TextCell,TEXT(G6769,"###"),IF(_xlpm.TextCell&lt;&gt;"",IF(StyleSpaceSplit,IFERROR(IF(FIND(" ",_xlpm.TextCell)&gt;=1,MID(_xlpm.TextCell,1,FIND(" ",_xlpm.TextCell)-1),_xlpm.TextCell),_xlpm.TextCell),_xlpm.TextCell),""))</f>
        <v/>
      </c>
      <c r="X6769" s="60" t="str">
        <f>IF(A6769&lt;&gt;"",IFERROR(IF(FIND(" ",G6769)&gt;=1,MID(G6769,FIND(" ",G6769)+1,LEN(G6769)),""),""),"")</f>
        <v/>
      </c>
      <c r="AC6769" s="51">
        <f>IFERROR(VALUE(MID($C6769,1,2)),0)</f>
        <v>0</v>
      </c>
      <c r="AD6769" s="44">
        <f>IFERROR(VALUE(MID($C6769,4,3)),0)</f>
        <v>0</v>
      </c>
      <c r="AE6769" s="51">
        <f>VALUE(RIGHT("00"&amp;AC6769,2)&amp;RIGHT("000"&amp;AD6769,3))</f>
        <v>0</v>
      </c>
    </row>
    <row r="6770" spans="1:31">
      <c r="A6770" s="60" t="str">
        <f>IF(G6770&amp;Q6770&lt;&gt;"",W6770&amp;Q6770,"")</f>
        <v/>
      </c>
      <c r="B6770" s="85" t="str">
        <f>IF(C6770&lt;&gt;"",LEFT(C6770,9),"")</f>
        <v/>
      </c>
      <c r="V6770" s="60" t="str">
        <f>W6770&amp;H6770</f>
        <v/>
      </c>
      <c r="W6770" s="60" t="str">
        <f>_xlfn.LET(_xlpm.TextCell,TEXT(G6770,"###"),IF(_xlpm.TextCell&lt;&gt;"",IF(StyleSpaceSplit,IFERROR(IF(FIND(" ",_xlpm.TextCell)&gt;=1,MID(_xlpm.TextCell,1,FIND(" ",_xlpm.TextCell)-1),_xlpm.TextCell),_xlpm.TextCell),_xlpm.TextCell),""))</f>
        <v/>
      </c>
      <c r="X6770" s="60" t="str">
        <f>IF(A6770&lt;&gt;"",IFERROR(IF(FIND(" ",G6770)&gt;=1,MID(G6770,FIND(" ",G6770)+1,LEN(G6770)),""),""),"")</f>
        <v/>
      </c>
      <c r="AC6770" s="51">
        <f>IFERROR(VALUE(MID($C6770,1,2)),0)</f>
        <v>0</v>
      </c>
      <c r="AD6770" s="44">
        <f>IFERROR(VALUE(MID($C6770,4,3)),0)</f>
        <v>0</v>
      </c>
      <c r="AE6770" s="51">
        <f>VALUE(RIGHT("00"&amp;AC6770,2)&amp;RIGHT("000"&amp;AD6770,3))</f>
        <v>0</v>
      </c>
    </row>
    <row r="6771" spans="1:31">
      <c r="A6771" s="60" t="str">
        <f>IF(G6771&amp;Q6771&lt;&gt;"",W6771&amp;Q6771,"")</f>
        <v/>
      </c>
      <c r="B6771" s="85" t="str">
        <f>IF(C6771&lt;&gt;"",LEFT(C6771,9),"")</f>
        <v/>
      </c>
      <c r="V6771" s="60" t="str">
        <f>W6771&amp;H6771</f>
        <v/>
      </c>
      <c r="W6771" s="60" t="str">
        <f>_xlfn.LET(_xlpm.TextCell,TEXT(G6771,"###"),IF(_xlpm.TextCell&lt;&gt;"",IF(StyleSpaceSplit,IFERROR(IF(FIND(" ",_xlpm.TextCell)&gt;=1,MID(_xlpm.TextCell,1,FIND(" ",_xlpm.TextCell)-1),_xlpm.TextCell),_xlpm.TextCell),_xlpm.TextCell),""))</f>
        <v/>
      </c>
      <c r="X6771" s="60" t="str">
        <f>IF(A6771&lt;&gt;"",IFERROR(IF(FIND(" ",G6771)&gt;=1,MID(G6771,FIND(" ",G6771)+1,LEN(G6771)),""),""),"")</f>
        <v/>
      </c>
      <c r="AC6771" s="51">
        <f>IFERROR(VALUE(MID($C6771,1,2)),0)</f>
        <v>0</v>
      </c>
      <c r="AD6771" s="44">
        <f>IFERROR(VALUE(MID($C6771,4,3)),0)</f>
        <v>0</v>
      </c>
      <c r="AE6771" s="51">
        <f>VALUE(RIGHT("00"&amp;AC6771,2)&amp;RIGHT("000"&amp;AD6771,3))</f>
        <v>0</v>
      </c>
    </row>
    <row r="6772" spans="1:31">
      <c r="A6772" s="60" t="str">
        <f>IF(G6772&amp;Q6772&lt;&gt;"",W6772&amp;Q6772,"")</f>
        <v/>
      </c>
      <c r="B6772" s="85" t="str">
        <f>IF(C6772&lt;&gt;"",LEFT(C6772,9),"")</f>
        <v/>
      </c>
      <c r="V6772" s="60" t="str">
        <f>W6772&amp;H6772</f>
        <v/>
      </c>
      <c r="W6772" s="60" t="str">
        <f>_xlfn.LET(_xlpm.TextCell,TEXT(G6772,"###"),IF(_xlpm.TextCell&lt;&gt;"",IF(StyleSpaceSplit,IFERROR(IF(FIND(" ",_xlpm.TextCell)&gt;=1,MID(_xlpm.TextCell,1,FIND(" ",_xlpm.TextCell)-1),_xlpm.TextCell),_xlpm.TextCell),_xlpm.TextCell),""))</f>
        <v/>
      </c>
      <c r="X6772" s="60" t="str">
        <f>IF(A6772&lt;&gt;"",IFERROR(IF(FIND(" ",G6772)&gt;=1,MID(G6772,FIND(" ",G6772)+1,LEN(G6772)),""),""),"")</f>
        <v/>
      </c>
      <c r="AC6772" s="51">
        <f>IFERROR(VALUE(MID($C6772,1,2)),0)</f>
        <v>0</v>
      </c>
      <c r="AD6772" s="44">
        <f>IFERROR(VALUE(MID($C6772,4,3)),0)</f>
        <v>0</v>
      </c>
      <c r="AE6772" s="51">
        <f>VALUE(RIGHT("00"&amp;AC6772,2)&amp;RIGHT("000"&amp;AD6772,3))</f>
        <v>0</v>
      </c>
    </row>
    <row r="6773" spans="1:31">
      <c r="A6773" s="60" t="str">
        <f>IF(G6773&amp;Q6773&lt;&gt;"",W6773&amp;Q6773,"")</f>
        <v/>
      </c>
      <c r="B6773" s="85" t="str">
        <f>IF(C6773&lt;&gt;"",LEFT(C6773,9),"")</f>
        <v/>
      </c>
      <c r="V6773" s="60" t="str">
        <f>W6773&amp;H6773</f>
        <v/>
      </c>
      <c r="W6773" s="60" t="str">
        <f>_xlfn.LET(_xlpm.TextCell,TEXT(G6773,"###"),IF(_xlpm.TextCell&lt;&gt;"",IF(StyleSpaceSplit,IFERROR(IF(FIND(" ",_xlpm.TextCell)&gt;=1,MID(_xlpm.TextCell,1,FIND(" ",_xlpm.TextCell)-1),_xlpm.TextCell),_xlpm.TextCell),_xlpm.TextCell),""))</f>
        <v/>
      </c>
      <c r="X6773" s="60" t="str">
        <f>IF(A6773&lt;&gt;"",IFERROR(IF(FIND(" ",G6773)&gt;=1,MID(G6773,FIND(" ",G6773)+1,LEN(G6773)),""),""),"")</f>
        <v/>
      </c>
      <c r="AC6773" s="51">
        <f>IFERROR(VALUE(MID($C6773,1,2)),0)</f>
        <v>0</v>
      </c>
      <c r="AD6773" s="44">
        <f>IFERROR(VALUE(MID($C6773,4,3)),0)</f>
        <v>0</v>
      </c>
      <c r="AE6773" s="51">
        <f>VALUE(RIGHT("00"&amp;AC6773,2)&amp;RIGHT("000"&amp;AD6773,3))</f>
        <v>0</v>
      </c>
    </row>
    <row r="6774" spans="1:31">
      <c r="A6774" s="60" t="str">
        <f>IF(G6774&amp;Q6774&lt;&gt;"",W6774&amp;Q6774,"")</f>
        <v/>
      </c>
      <c r="B6774" s="85" t="str">
        <f>IF(C6774&lt;&gt;"",LEFT(C6774,9),"")</f>
        <v/>
      </c>
      <c r="V6774" s="60" t="str">
        <f>W6774&amp;H6774</f>
        <v/>
      </c>
      <c r="W6774" s="60" t="str">
        <f>_xlfn.LET(_xlpm.TextCell,TEXT(G6774,"###"),IF(_xlpm.TextCell&lt;&gt;"",IF(StyleSpaceSplit,IFERROR(IF(FIND(" ",_xlpm.TextCell)&gt;=1,MID(_xlpm.TextCell,1,FIND(" ",_xlpm.TextCell)-1),_xlpm.TextCell),_xlpm.TextCell),_xlpm.TextCell),""))</f>
        <v/>
      </c>
      <c r="X6774" s="60" t="str">
        <f>IF(A6774&lt;&gt;"",IFERROR(IF(FIND(" ",G6774)&gt;=1,MID(G6774,FIND(" ",G6774)+1,LEN(G6774)),""),""),"")</f>
        <v/>
      </c>
      <c r="AC6774" s="51">
        <f>IFERROR(VALUE(MID($C6774,1,2)),0)</f>
        <v>0</v>
      </c>
      <c r="AD6774" s="44">
        <f>IFERROR(VALUE(MID($C6774,4,3)),0)</f>
        <v>0</v>
      </c>
      <c r="AE6774" s="51">
        <f>VALUE(RIGHT("00"&amp;AC6774,2)&amp;RIGHT("000"&amp;AD6774,3))</f>
        <v>0</v>
      </c>
    </row>
    <row r="6775" spans="1:31">
      <c r="A6775" s="60" t="str">
        <f>IF(G6775&amp;Q6775&lt;&gt;"",W6775&amp;Q6775,"")</f>
        <v/>
      </c>
      <c r="B6775" s="85" t="str">
        <f>IF(C6775&lt;&gt;"",LEFT(C6775,9),"")</f>
        <v/>
      </c>
      <c r="V6775" s="60" t="str">
        <f>W6775&amp;H6775</f>
        <v/>
      </c>
      <c r="W6775" s="60" t="str">
        <f>_xlfn.LET(_xlpm.TextCell,TEXT(G6775,"###"),IF(_xlpm.TextCell&lt;&gt;"",IF(StyleSpaceSplit,IFERROR(IF(FIND(" ",_xlpm.TextCell)&gt;=1,MID(_xlpm.TextCell,1,FIND(" ",_xlpm.TextCell)-1),_xlpm.TextCell),_xlpm.TextCell),_xlpm.TextCell),""))</f>
        <v/>
      </c>
      <c r="X6775" s="60" t="str">
        <f>IF(A6775&lt;&gt;"",IFERROR(IF(FIND(" ",G6775)&gt;=1,MID(G6775,FIND(" ",G6775)+1,LEN(G6775)),""),""),"")</f>
        <v/>
      </c>
      <c r="AC6775" s="51">
        <f>IFERROR(VALUE(MID($C6775,1,2)),0)</f>
        <v>0</v>
      </c>
      <c r="AD6775" s="44">
        <f>IFERROR(VALUE(MID($C6775,4,3)),0)</f>
        <v>0</v>
      </c>
      <c r="AE6775" s="51">
        <f>VALUE(RIGHT("00"&amp;AC6775,2)&amp;RIGHT("000"&amp;AD6775,3))</f>
        <v>0</v>
      </c>
    </row>
    <row r="6776" spans="1:31">
      <c r="A6776" s="60" t="str">
        <f>IF(G6776&amp;Q6776&lt;&gt;"",W6776&amp;Q6776,"")</f>
        <v/>
      </c>
      <c r="B6776" s="85" t="str">
        <f>IF(C6776&lt;&gt;"",LEFT(C6776,9),"")</f>
        <v/>
      </c>
      <c r="V6776" s="60" t="str">
        <f>W6776&amp;H6776</f>
        <v/>
      </c>
      <c r="W6776" s="60" t="str">
        <f>_xlfn.LET(_xlpm.TextCell,TEXT(G6776,"###"),IF(_xlpm.TextCell&lt;&gt;"",IF(StyleSpaceSplit,IFERROR(IF(FIND(" ",_xlpm.TextCell)&gt;=1,MID(_xlpm.TextCell,1,FIND(" ",_xlpm.TextCell)-1),_xlpm.TextCell),_xlpm.TextCell),_xlpm.TextCell),""))</f>
        <v/>
      </c>
      <c r="X6776" s="60" t="str">
        <f>IF(A6776&lt;&gt;"",IFERROR(IF(FIND(" ",G6776)&gt;=1,MID(G6776,FIND(" ",G6776)+1,LEN(G6776)),""),""),"")</f>
        <v/>
      </c>
      <c r="AC6776" s="51">
        <f>IFERROR(VALUE(MID($C6776,1,2)),0)</f>
        <v>0</v>
      </c>
      <c r="AD6776" s="44">
        <f>IFERROR(VALUE(MID($C6776,4,3)),0)</f>
        <v>0</v>
      </c>
      <c r="AE6776" s="51">
        <f>VALUE(RIGHT("00"&amp;AC6776,2)&amp;RIGHT("000"&amp;AD6776,3))</f>
        <v>0</v>
      </c>
    </row>
    <row r="6777" spans="1:31">
      <c r="A6777" s="60" t="str">
        <f>IF(G6777&amp;Q6777&lt;&gt;"",W6777&amp;Q6777,"")</f>
        <v/>
      </c>
      <c r="B6777" s="85" t="str">
        <f>IF(C6777&lt;&gt;"",LEFT(C6777,9),"")</f>
        <v/>
      </c>
      <c r="V6777" s="60" t="str">
        <f>W6777&amp;H6777</f>
        <v/>
      </c>
      <c r="W6777" s="60" t="str">
        <f>_xlfn.LET(_xlpm.TextCell,TEXT(G6777,"###"),IF(_xlpm.TextCell&lt;&gt;"",IF(StyleSpaceSplit,IFERROR(IF(FIND(" ",_xlpm.TextCell)&gt;=1,MID(_xlpm.TextCell,1,FIND(" ",_xlpm.TextCell)-1),_xlpm.TextCell),_xlpm.TextCell),_xlpm.TextCell),""))</f>
        <v/>
      </c>
      <c r="X6777" s="60" t="str">
        <f>IF(A6777&lt;&gt;"",IFERROR(IF(FIND(" ",G6777)&gt;=1,MID(G6777,FIND(" ",G6777)+1,LEN(G6777)),""),""),"")</f>
        <v/>
      </c>
      <c r="AC6777" s="51">
        <f>IFERROR(VALUE(MID($C6777,1,2)),0)</f>
        <v>0</v>
      </c>
      <c r="AD6777" s="44">
        <f>IFERROR(VALUE(MID($C6777,4,3)),0)</f>
        <v>0</v>
      </c>
      <c r="AE6777" s="51">
        <f>VALUE(RIGHT("00"&amp;AC6777,2)&amp;RIGHT("000"&amp;AD6777,3))</f>
        <v>0</v>
      </c>
    </row>
    <row r="6778" spans="1:31">
      <c r="A6778" s="60" t="str">
        <f>IF(G6778&amp;Q6778&lt;&gt;"",W6778&amp;Q6778,"")</f>
        <v/>
      </c>
      <c r="B6778" s="85" t="str">
        <f>IF(C6778&lt;&gt;"",LEFT(C6778,9),"")</f>
        <v/>
      </c>
      <c r="V6778" s="60" t="str">
        <f>W6778&amp;H6778</f>
        <v/>
      </c>
      <c r="W6778" s="60" t="str">
        <f>_xlfn.LET(_xlpm.TextCell,TEXT(G6778,"###"),IF(_xlpm.TextCell&lt;&gt;"",IF(StyleSpaceSplit,IFERROR(IF(FIND(" ",_xlpm.TextCell)&gt;=1,MID(_xlpm.TextCell,1,FIND(" ",_xlpm.TextCell)-1),_xlpm.TextCell),_xlpm.TextCell),_xlpm.TextCell),""))</f>
        <v/>
      </c>
      <c r="X6778" s="60" t="str">
        <f>IF(A6778&lt;&gt;"",IFERROR(IF(FIND(" ",G6778)&gt;=1,MID(G6778,FIND(" ",G6778)+1,LEN(G6778)),""),""),"")</f>
        <v/>
      </c>
      <c r="AC6778" s="51">
        <f>IFERROR(VALUE(MID($C6778,1,2)),0)</f>
        <v>0</v>
      </c>
      <c r="AD6778" s="44">
        <f>IFERROR(VALUE(MID($C6778,4,3)),0)</f>
        <v>0</v>
      </c>
      <c r="AE6778" s="51">
        <f>VALUE(RIGHT("00"&amp;AC6778,2)&amp;RIGHT("000"&amp;AD6778,3))</f>
        <v>0</v>
      </c>
    </row>
    <row r="6779" spans="1:31">
      <c r="A6779" s="60" t="str">
        <f>IF(G6779&amp;Q6779&lt;&gt;"",W6779&amp;Q6779,"")</f>
        <v/>
      </c>
      <c r="B6779" s="85" t="str">
        <f>IF(C6779&lt;&gt;"",LEFT(C6779,9),"")</f>
        <v/>
      </c>
      <c r="V6779" s="60" t="str">
        <f>W6779&amp;H6779</f>
        <v/>
      </c>
      <c r="W6779" s="60" t="str">
        <f>_xlfn.LET(_xlpm.TextCell,TEXT(G6779,"###"),IF(_xlpm.TextCell&lt;&gt;"",IF(StyleSpaceSplit,IFERROR(IF(FIND(" ",_xlpm.TextCell)&gt;=1,MID(_xlpm.TextCell,1,FIND(" ",_xlpm.TextCell)-1),_xlpm.TextCell),_xlpm.TextCell),_xlpm.TextCell),""))</f>
        <v/>
      </c>
      <c r="X6779" s="60" t="str">
        <f>IF(A6779&lt;&gt;"",IFERROR(IF(FIND(" ",G6779)&gt;=1,MID(G6779,FIND(" ",G6779)+1,LEN(G6779)),""),""),"")</f>
        <v/>
      </c>
      <c r="AC6779" s="51">
        <f>IFERROR(VALUE(MID($C6779,1,2)),0)</f>
        <v>0</v>
      </c>
      <c r="AD6779" s="44">
        <f>IFERROR(VALUE(MID($C6779,4,3)),0)</f>
        <v>0</v>
      </c>
      <c r="AE6779" s="51">
        <f>VALUE(RIGHT("00"&amp;AC6779,2)&amp;RIGHT("000"&amp;AD6779,3))</f>
        <v>0</v>
      </c>
    </row>
    <row r="6780" spans="1:31">
      <c r="A6780" s="60" t="str">
        <f>IF(G6780&amp;Q6780&lt;&gt;"",W6780&amp;Q6780,"")</f>
        <v/>
      </c>
      <c r="B6780" s="85" t="str">
        <f>IF(C6780&lt;&gt;"",LEFT(C6780,9),"")</f>
        <v/>
      </c>
      <c r="V6780" s="60" t="str">
        <f>W6780&amp;H6780</f>
        <v/>
      </c>
      <c r="W6780" s="60" t="str">
        <f>_xlfn.LET(_xlpm.TextCell,TEXT(G6780,"###"),IF(_xlpm.TextCell&lt;&gt;"",IF(StyleSpaceSplit,IFERROR(IF(FIND(" ",_xlpm.TextCell)&gt;=1,MID(_xlpm.TextCell,1,FIND(" ",_xlpm.TextCell)-1),_xlpm.TextCell),_xlpm.TextCell),_xlpm.TextCell),""))</f>
        <v/>
      </c>
      <c r="X6780" s="60" t="str">
        <f>IF(A6780&lt;&gt;"",IFERROR(IF(FIND(" ",G6780)&gt;=1,MID(G6780,FIND(" ",G6780)+1,LEN(G6780)),""),""),"")</f>
        <v/>
      </c>
      <c r="AC6780" s="51">
        <f>IFERROR(VALUE(MID($C6780,1,2)),0)</f>
        <v>0</v>
      </c>
      <c r="AD6780" s="44">
        <f>IFERROR(VALUE(MID($C6780,4,3)),0)</f>
        <v>0</v>
      </c>
      <c r="AE6780" s="51">
        <f>VALUE(RIGHT("00"&amp;AC6780,2)&amp;RIGHT("000"&amp;AD6780,3))</f>
        <v>0</v>
      </c>
    </row>
    <row r="6781" spans="1:31">
      <c r="A6781" s="60" t="str">
        <f>IF(G6781&amp;Q6781&lt;&gt;"",W6781&amp;Q6781,"")</f>
        <v/>
      </c>
      <c r="B6781" s="85" t="str">
        <f>IF(C6781&lt;&gt;"",LEFT(C6781,9),"")</f>
        <v/>
      </c>
      <c r="V6781" s="60" t="str">
        <f>W6781&amp;H6781</f>
        <v/>
      </c>
      <c r="W6781" s="60" t="str">
        <f>_xlfn.LET(_xlpm.TextCell,TEXT(G6781,"###"),IF(_xlpm.TextCell&lt;&gt;"",IF(StyleSpaceSplit,IFERROR(IF(FIND(" ",_xlpm.TextCell)&gt;=1,MID(_xlpm.TextCell,1,FIND(" ",_xlpm.TextCell)-1),_xlpm.TextCell),_xlpm.TextCell),_xlpm.TextCell),""))</f>
        <v/>
      </c>
      <c r="X6781" s="60" t="str">
        <f>IF(A6781&lt;&gt;"",IFERROR(IF(FIND(" ",G6781)&gt;=1,MID(G6781,FIND(" ",G6781)+1,LEN(G6781)),""),""),"")</f>
        <v/>
      </c>
      <c r="AC6781" s="51">
        <f>IFERROR(VALUE(MID($C6781,1,2)),0)</f>
        <v>0</v>
      </c>
      <c r="AD6781" s="44">
        <f>IFERROR(VALUE(MID($C6781,4,3)),0)</f>
        <v>0</v>
      </c>
      <c r="AE6781" s="51">
        <f>VALUE(RIGHT("00"&amp;AC6781,2)&amp;RIGHT("000"&amp;AD6781,3))</f>
        <v>0</v>
      </c>
    </row>
    <row r="6782" spans="1:31">
      <c r="A6782" s="60" t="str">
        <f>IF(G6782&amp;Q6782&lt;&gt;"",W6782&amp;Q6782,"")</f>
        <v/>
      </c>
      <c r="B6782" s="85" t="str">
        <f>IF(C6782&lt;&gt;"",LEFT(C6782,9),"")</f>
        <v/>
      </c>
      <c r="V6782" s="60" t="str">
        <f>W6782&amp;H6782</f>
        <v/>
      </c>
      <c r="W6782" s="60" t="str">
        <f>_xlfn.LET(_xlpm.TextCell,TEXT(G6782,"###"),IF(_xlpm.TextCell&lt;&gt;"",IF(StyleSpaceSplit,IFERROR(IF(FIND(" ",_xlpm.TextCell)&gt;=1,MID(_xlpm.TextCell,1,FIND(" ",_xlpm.TextCell)-1),_xlpm.TextCell),_xlpm.TextCell),_xlpm.TextCell),""))</f>
        <v/>
      </c>
      <c r="X6782" s="60" t="str">
        <f>IF(A6782&lt;&gt;"",IFERROR(IF(FIND(" ",G6782)&gt;=1,MID(G6782,FIND(" ",G6782)+1,LEN(G6782)),""),""),"")</f>
        <v/>
      </c>
      <c r="AC6782" s="51">
        <f>IFERROR(VALUE(MID($C6782,1,2)),0)</f>
        <v>0</v>
      </c>
      <c r="AD6782" s="44">
        <f>IFERROR(VALUE(MID($C6782,4,3)),0)</f>
        <v>0</v>
      </c>
      <c r="AE6782" s="51">
        <f>VALUE(RIGHT("00"&amp;AC6782,2)&amp;RIGHT("000"&amp;AD6782,3))</f>
        <v>0</v>
      </c>
    </row>
    <row r="6783" spans="1:31">
      <c r="A6783" s="60" t="str">
        <f>IF(G6783&amp;Q6783&lt;&gt;"",W6783&amp;Q6783,"")</f>
        <v/>
      </c>
      <c r="B6783" s="85" t="str">
        <f>IF(C6783&lt;&gt;"",LEFT(C6783,9),"")</f>
        <v/>
      </c>
      <c r="V6783" s="60" t="str">
        <f>W6783&amp;H6783</f>
        <v/>
      </c>
      <c r="W6783" s="60" t="str">
        <f>_xlfn.LET(_xlpm.TextCell,TEXT(G6783,"###"),IF(_xlpm.TextCell&lt;&gt;"",IF(StyleSpaceSplit,IFERROR(IF(FIND(" ",_xlpm.TextCell)&gt;=1,MID(_xlpm.TextCell,1,FIND(" ",_xlpm.TextCell)-1),_xlpm.TextCell),_xlpm.TextCell),_xlpm.TextCell),""))</f>
        <v/>
      </c>
      <c r="X6783" s="60" t="str">
        <f>IF(A6783&lt;&gt;"",IFERROR(IF(FIND(" ",G6783)&gt;=1,MID(G6783,FIND(" ",G6783)+1,LEN(G6783)),""),""),"")</f>
        <v/>
      </c>
      <c r="AC6783" s="51">
        <f>IFERROR(VALUE(MID($C6783,1,2)),0)</f>
        <v>0</v>
      </c>
      <c r="AD6783" s="44">
        <f>IFERROR(VALUE(MID($C6783,4,3)),0)</f>
        <v>0</v>
      </c>
      <c r="AE6783" s="51">
        <f>VALUE(RIGHT("00"&amp;AC6783,2)&amp;RIGHT("000"&amp;AD6783,3))</f>
        <v>0</v>
      </c>
    </row>
    <row r="6784" spans="1:31">
      <c r="A6784" s="60" t="str">
        <f>IF(G6784&amp;Q6784&lt;&gt;"",W6784&amp;Q6784,"")</f>
        <v/>
      </c>
      <c r="B6784" s="85" t="str">
        <f>IF(C6784&lt;&gt;"",LEFT(C6784,9),"")</f>
        <v/>
      </c>
      <c r="V6784" s="60" t="str">
        <f>W6784&amp;H6784</f>
        <v/>
      </c>
      <c r="W6784" s="60" t="str">
        <f>_xlfn.LET(_xlpm.TextCell,TEXT(G6784,"###"),IF(_xlpm.TextCell&lt;&gt;"",IF(StyleSpaceSplit,IFERROR(IF(FIND(" ",_xlpm.TextCell)&gt;=1,MID(_xlpm.TextCell,1,FIND(" ",_xlpm.TextCell)-1),_xlpm.TextCell),_xlpm.TextCell),_xlpm.TextCell),""))</f>
        <v/>
      </c>
      <c r="X6784" s="60" t="str">
        <f>IF(A6784&lt;&gt;"",IFERROR(IF(FIND(" ",G6784)&gt;=1,MID(G6784,FIND(" ",G6784)+1,LEN(G6784)),""),""),"")</f>
        <v/>
      </c>
      <c r="AC6784" s="51">
        <f>IFERROR(VALUE(MID($C6784,1,2)),0)</f>
        <v>0</v>
      </c>
      <c r="AD6784" s="44">
        <f>IFERROR(VALUE(MID($C6784,4,3)),0)</f>
        <v>0</v>
      </c>
      <c r="AE6784" s="51">
        <f>VALUE(RIGHT("00"&amp;AC6784,2)&amp;RIGHT("000"&amp;AD6784,3))</f>
        <v>0</v>
      </c>
    </row>
    <row r="6785" spans="1:31">
      <c r="A6785" s="60" t="str">
        <f>IF(G6785&amp;Q6785&lt;&gt;"",W6785&amp;Q6785,"")</f>
        <v/>
      </c>
      <c r="B6785" s="85" t="str">
        <f>IF(C6785&lt;&gt;"",LEFT(C6785,9),"")</f>
        <v/>
      </c>
      <c r="V6785" s="60" t="str">
        <f>W6785&amp;H6785</f>
        <v/>
      </c>
      <c r="W6785" s="60" t="str">
        <f>_xlfn.LET(_xlpm.TextCell,TEXT(G6785,"###"),IF(_xlpm.TextCell&lt;&gt;"",IF(StyleSpaceSplit,IFERROR(IF(FIND(" ",_xlpm.TextCell)&gt;=1,MID(_xlpm.TextCell,1,FIND(" ",_xlpm.TextCell)-1),_xlpm.TextCell),_xlpm.TextCell),_xlpm.TextCell),""))</f>
        <v/>
      </c>
      <c r="X6785" s="60" t="str">
        <f>IF(A6785&lt;&gt;"",IFERROR(IF(FIND(" ",G6785)&gt;=1,MID(G6785,FIND(" ",G6785)+1,LEN(G6785)),""),""),"")</f>
        <v/>
      </c>
      <c r="AC6785" s="51">
        <f>IFERROR(VALUE(MID($C6785,1,2)),0)</f>
        <v>0</v>
      </c>
      <c r="AD6785" s="44">
        <f>IFERROR(VALUE(MID($C6785,4,3)),0)</f>
        <v>0</v>
      </c>
      <c r="AE6785" s="51">
        <f>VALUE(RIGHT("00"&amp;AC6785,2)&amp;RIGHT("000"&amp;AD6785,3))</f>
        <v>0</v>
      </c>
    </row>
    <row r="6786" spans="1:31">
      <c r="A6786" s="60" t="str">
        <f>IF(G6786&amp;Q6786&lt;&gt;"",W6786&amp;Q6786,"")</f>
        <v/>
      </c>
      <c r="B6786" s="85" t="str">
        <f>IF(C6786&lt;&gt;"",LEFT(C6786,9),"")</f>
        <v/>
      </c>
      <c r="V6786" s="60" t="str">
        <f>W6786&amp;H6786</f>
        <v/>
      </c>
      <c r="W6786" s="60" t="str">
        <f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>IF(A6786&lt;&gt;"",IFERROR(IF(FIND(" ",G6786)&gt;=1,MID(G6786,FIND(" ",G6786)+1,LEN(G6786)),""),""),"")</f>
        <v/>
      </c>
      <c r="AC6786" s="51">
        <f>IFERROR(VALUE(MID($C6786,1,2)),0)</f>
        <v>0</v>
      </c>
      <c r="AD6786" s="44">
        <f>IFERROR(VALUE(MID($C6786,4,3)),0)</f>
        <v>0</v>
      </c>
      <c r="AE6786" s="51">
        <f>VALUE(RIGHT("00"&amp;AC6786,2)&amp;RIGHT("000"&amp;AD6786,3))</f>
        <v>0</v>
      </c>
    </row>
    <row r="6787" spans="1:31">
      <c r="A6787" s="60" t="str">
        <f>IF(G6787&amp;Q6787&lt;&gt;"",W6787&amp;Q6787,"")</f>
        <v/>
      </c>
      <c r="B6787" s="85" t="str">
        <f>IF(C6787&lt;&gt;"",LEFT(C6787,9),"")</f>
        <v/>
      </c>
      <c r="V6787" s="60" t="str">
        <f>W6787&amp;H6787</f>
        <v/>
      </c>
      <c r="W6787" s="60" t="str">
        <f>_xlfn.LET(_xlpm.TextCell,TEXT(G6787,"###"),IF(_xlpm.TextCell&lt;&gt;"",IF(StyleSpaceSplit,IFERROR(IF(FIND(" ",_xlpm.TextCell)&gt;=1,MID(_xlpm.TextCell,1,FIND(" ",_xlpm.TextCell)-1),_xlpm.TextCell),_xlpm.TextCell),_xlpm.TextCell),""))</f>
        <v/>
      </c>
      <c r="X6787" s="60" t="str">
        <f>IF(A6787&lt;&gt;"",IFERROR(IF(FIND(" ",G6787)&gt;=1,MID(G6787,FIND(" ",G6787)+1,LEN(G6787)),""),""),"")</f>
        <v/>
      </c>
      <c r="AC6787" s="51">
        <f>IFERROR(VALUE(MID($C6787,1,2)),0)</f>
        <v>0</v>
      </c>
      <c r="AD6787" s="44">
        <f>IFERROR(VALUE(MID($C6787,4,3)),0)</f>
        <v>0</v>
      </c>
      <c r="AE6787" s="51">
        <f>VALUE(RIGHT("00"&amp;AC6787,2)&amp;RIGHT("000"&amp;AD6787,3))</f>
        <v>0</v>
      </c>
    </row>
    <row r="6788" spans="1:31">
      <c r="A6788" s="60" t="str">
        <f>IF(G6788&amp;Q6788&lt;&gt;"",W6788&amp;Q6788,"")</f>
        <v/>
      </c>
      <c r="B6788" s="85" t="str">
        <f>IF(C6788&lt;&gt;"",LEFT(C6788,9),"")</f>
        <v/>
      </c>
      <c r="V6788" s="60" t="str">
        <f>W6788&amp;H6788</f>
        <v/>
      </c>
      <c r="W6788" s="60" t="str">
        <f>_xlfn.LET(_xlpm.TextCell,TEXT(G6788,"###"),IF(_xlpm.TextCell&lt;&gt;"",IF(StyleSpaceSplit,IFERROR(IF(FIND(" ",_xlpm.TextCell)&gt;=1,MID(_xlpm.TextCell,1,FIND(" ",_xlpm.TextCell)-1),_xlpm.TextCell),_xlpm.TextCell),_xlpm.TextCell),""))</f>
        <v/>
      </c>
      <c r="X6788" s="60" t="str">
        <f>IF(A6788&lt;&gt;"",IFERROR(IF(FIND(" ",G6788)&gt;=1,MID(G6788,FIND(" ",G6788)+1,LEN(G6788)),""),""),"")</f>
        <v/>
      </c>
      <c r="AC6788" s="51">
        <f>IFERROR(VALUE(MID($C6788,1,2)),0)</f>
        <v>0</v>
      </c>
      <c r="AD6788" s="44">
        <f>IFERROR(VALUE(MID($C6788,4,3)),0)</f>
        <v>0</v>
      </c>
      <c r="AE6788" s="51">
        <f>VALUE(RIGHT("00"&amp;AC6788,2)&amp;RIGHT("000"&amp;AD6788,3))</f>
        <v>0</v>
      </c>
    </row>
    <row r="6789" spans="1:31">
      <c r="A6789" s="60" t="str">
        <f>IF(G6789&amp;Q6789&lt;&gt;"",W6789&amp;Q6789,"")</f>
        <v/>
      </c>
      <c r="B6789" s="85" t="str">
        <f>IF(C6789&lt;&gt;"",LEFT(C6789,9),"")</f>
        <v/>
      </c>
      <c r="V6789" s="60" t="str">
        <f>W6789&amp;H6789</f>
        <v/>
      </c>
      <c r="W6789" s="60" t="str">
        <f>_xlfn.LET(_xlpm.TextCell,TEXT(G6789,"###"),IF(_xlpm.TextCell&lt;&gt;"",IF(StyleSpaceSplit,IFERROR(IF(FIND(" ",_xlpm.TextCell)&gt;=1,MID(_xlpm.TextCell,1,FIND(" ",_xlpm.TextCell)-1),_xlpm.TextCell),_xlpm.TextCell),_xlpm.TextCell),""))</f>
        <v/>
      </c>
      <c r="X6789" s="60" t="str">
        <f>IF(A6789&lt;&gt;"",IFERROR(IF(FIND(" ",G6789)&gt;=1,MID(G6789,FIND(" ",G6789)+1,LEN(G6789)),""),""),"")</f>
        <v/>
      </c>
      <c r="AC6789" s="51">
        <f>IFERROR(VALUE(MID($C6789,1,2)),0)</f>
        <v>0</v>
      </c>
      <c r="AD6789" s="44">
        <f>IFERROR(VALUE(MID($C6789,4,3)),0)</f>
        <v>0</v>
      </c>
      <c r="AE6789" s="51">
        <f>VALUE(RIGHT("00"&amp;AC6789,2)&amp;RIGHT("000"&amp;AD6789,3))</f>
        <v>0</v>
      </c>
    </row>
    <row r="6790" spans="1:31">
      <c r="A6790" s="60" t="str">
        <f>IF(G6790&amp;Q6790&lt;&gt;"",W6790&amp;Q6790,"")</f>
        <v/>
      </c>
      <c r="B6790" s="85" t="str">
        <f>IF(C6790&lt;&gt;"",LEFT(C6790,9),"")</f>
        <v/>
      </c>
      <c r="V6790" s="60" t="str">
        <f>W6790&amp;H6790</f>
        <v/>
      </c>
      <c r="W6790" s="60" t="str">
        <f>_xlfn.LET(_xlpm.TextCell,TEXT(G6790,"###"),IF(_xlpm.TextCell&lt;&gt;"",IF(StyleSpaceSplit,IFERROR(IF(FIND(" ",_xlpm.TextCell)&gt;=1,MID(_xlpm.TextCell,1,FIND(" ",_xlpm.TextCell)-1),_xlpm.TextCell),_xlpm.TextCell),_xlpm.TextCell),""))</f>
        <v/>
      </c>
      <c r="X6790" s="60" t="str">
        <f>IF(A6790&lt;&gt;"",IFERROR(IF(FIND(" ",G6790)&gt;=1,MID(G6790,FIND(" ",G6790)+1,LEN(G6790)),""),""),"")</f>
        <v/>
      </c>
      <c r="AC6790" s="51">
        <f>IFERROR(VALUE(MID($C6790,1,2)),0)</f>
        <v>0</v>
      </c>
      <c r="AD6790" s="44">
        <f>IFERROR(VALUE(MID($C6790,4,3)),0)</f>
        <v>0</v>
      </c>
      <c r="AE6790" s="51">
        <f>VALUE(RIGHT("00"&amp;AC6790,2)&amp;RIGHT("000"&amp;AD6790,3))</f>
        <v>0</v>
      </c>
    </row>
    <row r="6791" spans="1:31">
      <c r="A6791" s="60" t="str">
        <f>IF(G6791&amp;Q6791&lt;&gt;"",W6791&amp;Q6791,"")</f>
        <v/>
      </c>
      <c r="B6791" s="85" t="str">
        <f>IF(C6791&lt;&gt;"",LEFT(C6791,9),"")</f>
        <v/>
      </c>
      <c r="V6791" s="60" t="str">
        <f>W6791&amp;H6791</f>
        <v/>
      </c>
      <c r="W6791" s="60" t="str">
        <f>_xlfn.LET(_xlpm.TextCell,TEXT(G6791,"###"),IF(_xlpm.TextCell&lt;&gt;"",IF(StyleSpaceSplit,IFERROR(IF(FIND(" ",_xlpm.TextCell)&gt;=1,MID(_xlpm.TextCell,1,FIND(" ",_xlpm.TextCell)-1),_xlpm.TextCell),_xlpm.TextCell),_xlpm.TextCell),""))</f>
        <v/>
      </c>
      <c r="X6791" s="60" t="str">
        <f>IF(A6791&lt;&gt;"",IFERROR(IF(FIND(" ",G6791)&gt;=1,MID(G6791,FIND(" ",G6791)+1,LEN(G6791)),""),""),"")</f>
        <v/>
      </c>
      <c r="AC6791" s="51">
        <f>IFERROR(VALUE(MID($C6791,1,2)),0)</f>
        <v>0</v>
      </c>
      <c r="AD6791" s="44">
        <f>IFERROR(VALUE(MID($C6791,4,3)),0)</f>
        <v>0</v>
      </c>
      <c r="AE6791" s="51">
        <f>VALUE(RIGHT("00"&amp;AC6791,2)&amp;RIGHT("000"&amp;AD6791,3))</f>
        <v>0</v>
      </c>
    </row>
    <row r="6792" spans="1:31">
      <c r="A6792" s="60" t="str">
        <f>IF(G6792&amp;Q6792&lt;&gt;"",W6792&amp;Q6792,"")</f>
        <v/>
      </c>
      <c r="B6792" s="85" t="str">
        <f>IF(C6792&lt;&gt;"",LEFT(C6792,9),"")</f>
        <v/>
      </c>
      <c r="V6792" s="60" t="str">
        <f>W6792&amp;H6792</f>
        <v/>
      </c>
      <c r="W6792" s="60" t="str">
        <f>_xlfn.LET(_xlpm.TextCell,TEXT(G6792,"###"),IF(_xlpm.TextCell&lt;&gt;"",IF(StyleSpaceSplit,IFERROR(IF(FIND(" ",_xlpm.TextCell)&gt;=1,MID(_xlpm.TextCell,1,FIND(" ",_xlpm.TextCell)-1),_xlpm.TextCell),_xlpm.TextCell),_xlpm.TextCell),""))</f>
        <v/>
      </c>
      <c r="X6792" s="60" t="str">
        <f>IF(A6792&lt;&gt;"",IFERROR(IF(FIND(" ",G6792)&gt;=1,MID(G6792,FIND(" ",G6792)+1,LEN(G6792)),""),""),"")</f>
        <v/>
      </c>
      <c r="AC6792" s="51">
        <f>IFERROR(VALUE(MID($C6792,1,2)),0)</f>
        <v>0</v>
      </c>
      <c r="AD6792" s="44">
        <f>IFERROR(VALUE(MID($C6792,4,3)),0)</f>
        <v>0</v>
      </c>
      <c r="AE6792" s="51">
        <f>VALUE(RIGHT("00"&amp;AC6792,2)&amp;RIGHT("000"&amp;AD6792,3))</f>
        <v>0</v>
      </c>
    </row>
    <row r="6793" spans="1:31">
      <c r="A6793" s="60" t="str">
        <f>IF(G6793&amp;Q6793&lt;&gt;"",W6793&amp;Q6793,"")</f>
        <v/>
      </c>
      <c r="B6793" s="85" t="str">
        <f>IF(C6793&lt;&gt;"",LEFT(C6793,9),"")</f>
        <v/>
      </c>
      <c r="V6793" s="60" t="str">
        <f>W6793&amp;H6793</f>
        <v/>
      </c>
      <c r="W6793" s="60" t="str">
        <f>_xlfn.LET(_xlpm.TextCell,TEXT(G6793,"###"),IF(_xlpm.TextCell&lt;&gt;"",IF(StyleSpaceSplit,IFERROR(IF(FIND(" ",_xlpm.TextCell)&gt;=1,MID(_xlpm.TextCell,1,FIND(" ",_xlpm.TextCell)-1),_xlpm.TextCell),_xlpm.TextCell),_xlpm.TextCell),""))</f>
        <v/>
      </c>
      <c r="X6793" s="60" t="str">
        <f>IF(A6793&lt;&gt;"",IFERROR(IF(FIND(" ",G6793)&gt;=1,MID(G6793,FIND(" ",G6793)+1,LEN(G6793)),""),""),"")</f>
        <v/>
      </c>
      <c r="AC6793" s="51">
        <f>IFERROR(VALUE(MID($C6793,1,2)),0)</f>
        <v>0</v>
      </c>
      <c r="AD6793" s="44">
        <f>IFERROR(VALUE(MID($C6793,4,3)),0)</f>
        <v>0</v>
      </c>
      <c r="AE6793" s="51">
        <f>VALUE(RIGHT("00"&amp;AC6793,2)&amp;RIGHT("000"&amp;AD6793,3))</f>
        <v>0</v>
      </c>
    </row>
    <row r="6794" spans="1:31">
      <c r="A6794" s="60" t="str">
        <f>IF(G6794&amp;Q6794&lt;&gt;"",W6794&amp;Q6794,"")</f>
        <v/>
      </c>
      <c r="B6794" s="85" t="str">
        <f>IF(C6794&lt;&gt;"",LEFT(C6794,9),"")</f>
        <v/>
      </c>
      <c r="V6794" s="60" t="str">
        <f>W6794&amp;H6794</f>
        <v/>
      </c>
      <c r="W6794" s="60" t="str">
        <f>_xlfn.LET(_xlpm.TextCell,TEXT(G6794,"###"),IF(_xlpm.TextCell&lt;&gt;"",IF(StyleSpaceSplit,IFERROR(IF(FIND(" ",_xlpm.TextCell)&gt;=1,MID(_xlpm.TextCell,1,FIND(" ",_xlpm.TextCell)-1),_xlpm.TextCell),_xlpm.TextCell),_xlpm.TextCell),""))</f>
        <v/>
      </c>
      <c r="X6794" s="60" t="str">
        <f>IF(A6794&lt;&gt;"",IFERROR(IF(FIND(" ",G6794)&gt;=1,MID(G6794,FIND(" ",G6794)+1,LEN(G6794)),""),""),"")</f>
        <v/>
      </c>
      <c r="AC6794" s="51">
        <f>IFERROR(VALUE(MID($C6794,1,2)),0)</f>
        <v>0</v>
      </c>
      <c r="AD6794" s="44">
        <f>IFERROR(VALUE(MID($C6794,4,3)),0)</f>
        <v>0</v>
      </c>
      <c r="AE6794" s="51">
        <f>VALUE(RIGHT("00"&amp;AC6794,2)&amp;RIGHT("000"&amp;AD6794,3))</f>
        <v>0</v>
      </c>
    </row>
    <row r="6795" spans="1:31">
      <c r="A6795" s="60" t="str">
        <f>IF(G6795&amp;Q6795&lt;&gt;"",W6795&amp;Q6795,"")</f>
        <v/>
      </c>
      <c r="B6795" s="85" t="str">
        <f>IF(C6795&lt;&gt;"",LEFT(C6795,9),"")</f>
        <v/>
      </c>
      <c r="V6795" s="60" t="str">
        <f>W6795&amp;H6795</f>
        <v/>
      </c>
      <c r="W6795" s="60" t="str">
        <f>_xlfn.LET(_xlpm.TextCell,TEXT(G6795,"###"),IF(_xlpm.TextCell&lt;&gt;"",IF(StyleSpaceSplit,IFERROR(IF(FIND(" ",_xlpm.TextCell)&gt;=1,MID(_xlpm.TextCell,1,FIND(" ",_xlpm.TextCell)-1),_xlpm.TextCell),_xlpm.TextCell),_xlpm.TextCell),""))</f>
        <v/>
      </c>
      <c r="X6795" s="60" t="str">
        <f>IF(A6795&lt;&gt;"",IFERROR(IF(FIND(" ",G6795)&gt;=1,MID(G6795,FIND(" ",G6795)+1,LEN(G6795)),""),""),"")</f>
        <v/>
      </c>
      <c r="AC6795" s="51">
        <f>IFERROR(VALUE(MID($C6795,1,2)),0)</f>
        <v>0</v>
      </c>
      <c r="AD6795" s="44">
        <f>IFERROR(VALUE(MID($C6795,4,3)),0)</f>
        <v>0</v>
      </c>
      <c r="AE6795" s="51">
        <f>VALUE(RIGHT("00"&amp;AC6795,2)&amp;RIGHT("000"&amp;AD6795,3))</f>
        <v>0</v>
      </c>
    </row>
    <row r="6796" spans="1:31">
      <c r="A6796" s="60" t="str">
        <f>IF(G6796&amp;Q6796&lt;&gt;"",W6796&amp;Q6796,"")</f>
        <v/>
      </c>
      <c r="B6796" s="85" t="str">
        <f>IF(C6796&lt;&gt;"",LEFT(C6796,9),"")</f>
        <v/>
      </c>
      <c r="V6796" s="60" t="str">
        <f>W6796&amp;H6796</f>
        <v/>
      </c>
      <c r="W6796" s="60" t="str">
        <f>_xlfn.LET(_xlpm.TextCell,TEXT(G6796,"###"),IF(_xlpm.TextCell&lt;&gt;"",IF(StyleSpaceSplit,IFERROR(IF(FIND(" ",_xlpm.TextCell)&gt;=1,MID(_xlpm.TextCell,1,FIND(" ",_xlpm.TextCell)-1),_xlpm.TextCell),_xlpm.TextCell),_xlpm.TextCell),""))</f>
        <v/>
      </c>
      <c r="X6796" s="60" t="str">
        <f>IF(A6796&lt;&gt;"",IFERROR(IF(FIND(" ",G6796)&gt;=1,MID(G6796,FIND(" ",G6796)+1,LEN(G6796)),""),""),"")</f>
        <v/>
      </c>
      <c r="AC6796" s="51">
        <f>IFERROR(VALUE(MID($C6796,1,2)),0)</f>
        <v>0</v>
      </c>
      <c r="AD6796" s="44">
        <f>IFERROR(VALUE(MID($C6796,4,3)),0)</f>
        <v>0</v>
      </c>
      <c r="AE6796" s="51">
        <f>VALUE(RIGHT("00"&amp;AC6796,2)&amp;RIGHT("000"&amp;AD6796,3))</f>
        <v>0</v>
      </c>
    </row>
    <row r="6797" spans="1:31">
      <c r="A6797" s="60" t="str">
        <f>IF(G6797&amp;Q6797&lt;&gt;"",W6797&amp;Q6797,"")</f>
        <v/>
      </c>
      <c r="B6797" s="85" t="str">
        <f>IF(C6797&lt;&gt;"",LEFT(C6797,9),"")</f>
        <v/>
      </c>
      <c r="V6797" s="60" t="str">
        <f>W6797&amp;H6797</f>
        <v/>
      </c>
      <c r="W6797" s="60" t="str">
        <f>_xlfn.LET(_xlpm.TextCell,TEXT(G6797,"###"),IF(_xlpm.TextCell&lt;&gt;"",IF(StyleSpaceSplit,IFERROR(IF(FIND(" ",_xlpm.TextCell)&gt;=1,MID(_xlpm.TextCell,1,FIND(" ",_xlpm.TextCell)-1),_xlpm.TextCell),_xlpm.TextCell),_xlpm.TextCell),""))</f>
        <v/>
      </c>
      <c r="X6797" s="60" t="str">
        <f>IF(A6797&lt;&gt;"",IFERROR(IF(FIND(" ",G6797)&gt;=1,MID(G6797,FIND(" ",G6797)+1,LEN(G6797)),""),""),"")</f>
        <v/>
      </c>
      <c r="AC6797" s="51">
        <f>IFERROR(VALUE(MID($C6797,1,2)),0)</f>
        <v>0</v>
      </c>
      <c r="AD6797" s="44">
        <f>IFERROR(VALUE(MID($C6797,4,3)),0)</f>
        <v>0</v>
      </c>
      <c r="AE6797" s="51">
        <f>VALUE(RIGHT("00"&amp;AC6797,2)&amp;RIGHT("000"&amp;AD6797,3))</f>
        <v>0</v>
      </c>
    </row>
    <row r="6798" spans="1:31">
      <c r="A6798" s="60" t="str">
        <f>IF(G6798&amp;Q6798&lt;&gt;"",W6798&amp;Q6798,"")</f>
        <v/>
      </c>
      <c r="B6798" s="85" t="str">
        <f>IF(C6798&lt;&gt;"",LEFT(C6798,9),"")</f>
        <v/>
      </c>
      <c r="V6798" s="60" t="str">
        <f>W6798&amp;H6798</f>
        <v/>
      </c>
      <c r="W6798" s="60" t="str">
        <f>_xlfn.LET(_xlpm.TextCell,TEXT(G6798,"###"),IF(_xlpm.TextCell&lt;&gt;"",IF(StyleSpaceSplit,IFERROR(IF(FIND(" ",_xlpm.TextCell)&gt;=1,MID(_xlpm.TextCell,1,FIND(" ",_xlpm.TextCell)-1),_xlpm.TextCell),_xlpm.TextCell),_xlpm.TextCell),""))</f>
        <v/>
      </c>
      <c r="X6798" s="60" t="str">
        <f>IF(A6798&lt;&gt;"",IFERROR(IF(FIND(" ",G6798)&gt;=1,MID(G6798,FIND(" ",G6798)+1,LEN(G6798)),""),""),"")</f>
        <v/>
      </c>
      <c r="AC6798" s="51">
        <f>IFERROR(VALUE(MID($C6798,1,2)),0)</f>
        <v>0</v>
      </c>
      <c r="AD6798" s="44">
        <f>IFERROR(VALUE(MID($C6798,4,3)),0)</f>
        <v>0</v>
      </c>
      <c r="AE6798" s="51">
        <f>VALUE(RIGHT("00"&amp;AC6798,2)&amp;RIGHT("000"&amp;AD6798,3))</f>
        <v>0</v>
      </c>
    </row>
    <row r="6799" spans="1:31">
      <c r="A6799" s="60" t="str">
        <f>IF(G6799&amp;Q6799&lt;&gt;"",W6799&amp;Q6799,"")</f>
        <v/>
      </c>
      <c r="B6799" s="85" t="str">
        <f>IF(C6799&lt;&gt;"",LEFT(C6799,9),"")</f>
        <v/>
      </c>
      <c r="V6799" s="60" t="str">
        <f>W6799&amp;H6799</f>
        <v/>
      </c>
      <c r="W6799" s="60" t="str">
        <f>_xlfn.LET(_xlpm.TextCell,TEXT(G6799,"###"),IF(_xlpm.TextCell&lt;&gt;"",IF(StyleSpaceSplit,IFERROR(IF(FIND(" ",_xlpm.TextCell)&gt;=1,MID(_xlpm.TextCell,1,FIND(" ",_xlpm.TextCell)-1),_xlpm.TextCell),_xlpm.TextCell),_xlpm.TextCell),""))</f>
        <v/>
      </c>
      <c r="X6799" s="60" t="str">
        <f>IF(A6799&lt;&gt;"",IFERROR(IF(FIND(" ",G6799)&gt;=1,MID(G6799,FIND(" ",G6799)+1,LEN(G6799)),""),""),"")</f>
        <v/>
      </c>
      <c r="AC6799" s="51">
        <f>IFERROR(VALUE(MID($C6799,1,2)),0)</f>
        <v>0</v>
      </c>
      <c r="AD6799" s="44">
        <f>IFERROR(VALUE(MID($C6799,4,3)),0)</f>
        <v>0</v>
      </c>
      <c r="AE6799" s="51">
        <f>VALUE(RIGHT("00"&amp;AC6799,2)&amp;RIGHT("000"&amp;AD6799,3))</f>
        <v>0</v>
      </c>
    </row>
    <row r="6800" spans="1:31">
      <c r="A6800" s="60" t="str">
        <f>IF(G6800&amp;Q6800&lt;&gt;"",W6800&amp;Q6800,"")</f>
        <v/>
      </c>
      <c r="B6800" s="85" t="str">
        <f>IF(C6800&lt;&gt;"",LEFT(C6800,9),"")</f>
        <v/>
      </c>
      <c r="V6800" s="60" t="str">
        <f>W6800&amp;H6800</f>
        <v/>
      </c>
      <c r="W6800" s="60" t="str">
        <f>_xlfn.LET(_xlpm.TextCell,TEXT(G6800,"###"),IF(_xlpm.TextCell&lt;&gt;"",IF(StyleSpaceSplit,IFERROR(IF(FIND(" ",_xlpm.TextCell)&gt;=1,MID(_xlpm.TextCell,1,FIND(" ",_xlpm.TextCell)-1),_xlpm.TextCell),_xlpm.TextCell),_xlpm.TextCell),""))</f>
        <v/>
      </c>
      <c r="X6800" s="60" t="str">
        <f>IF(A6800&lt;&gt;"",IFERROR(IF(FIND(" ",G6800)&gt;=1,MID(G6800,FIND(" ",G6800)+1,LEN(G6800)),""),""),"")</f>
        <v/>
      </c>
      <c r="AC6800" s="51">
        <f>IFERROR(VALUE(MID($C6800,1,2)),0)</f>
        <v>0</v>
      </c>
      <c r="AD6800" s="44">
        <f>IFERROR(VALUE(MID($C6800,4,3)),0)</f>
        <v>0</v>
      </c>
      <c r="AE6800" s="51">
        <f>VALUE(RIGHT("00"&amp;AC6800,2)&amp;RIGHT("000"&amp;AD6800,3))</f>
        <v>0</v>
      </c>
    </row>
    <row r="6801" spans="1:31">
      <c r="A6801" s="60" t="str">
        <f>IF(G6801&amp;Q6801&lt;&gt;"",W6801&amp;Q6801,"")</f>
        <v/>
      </c>
      <c r="B6801" s="85" t="str">
        <f>IF(C6801&lt;&gt;"",LEFT(C6801,9),"")</f>
        <v/>
      </c>
      <c r="V6801" s="60" t="str">
        <f>W6801&amp;H6801</f>
        <v/>
      </c>
      <c r="W6801" s="60" t="str">
        <f>_xlfn.LET(_xlpm.TextCell,TEXT(G6801,"###"),IF(_xlpm.TextCell&lt;&gt;"",IF(StyleSpaceSplit,IFERROR(IF(FIND(" ",_xlpm.TextCell)&gt;=1,MID(_xlpm.TextCell,1,FIND(" ",_xlpm.TextCell)-1),_xlpm.TextCell),_xlpm.TextCell),_xlpm.TextCell),""))</f>
        <v/>
      </c>
      <c r="X6801" s="60" t="str">
        <f>IF(A6801&lt;&gt;"",IFERROR(IF(FIND(" ",G6801)&gt;=1,MID(G6801,FIND(" ",G6801)+1,LEN(G6801)),""),""),"")</f>
        <v/>
      </c>
      <c r="AC6801" s="51">
        <f>IFERROR(VALUE(MID($C6801,1,2)),0)</f>
        <v>0</v>
      </c>
      <c r="AD6801" s="44">
        <f>IFERROR(VALUE(MID($C6801,4,3)),0)</f>
        <v>0</v>
      </c>
      <c r="AE6801" s="51">
        <f>VALUE(RIGHT("00"&amp;AC6801,2)&amp;RIGHT("000"&amp;AD6801,3))</f>
        <v>0</v>
      </c>
    </row>
    <row r="6802" spans="1:31">
      <c r="A6802" s="60" t="str">
        <f>IF(G6802&amp;Q6802&lt;&gt;"",W6802&amp;Q6802,"")</f>
        <v/>
      </c>
      <c r="B6802" s="85" t="str">
        <f>IF(C6802&lt;&gt;"",LEFT(C6802,9),"")</f>
        <v/>
      </c>
      <c r="V6802" s="60" t="str">
        <f>W6802&amp;H6802</f>
        <v/>
      </c>
      <c r="W6802" s="60" t="str">
        <f>_xlfn.LET(_xlpm.TextCell,TEXT(G6802,"###"),IF(_xlpm.TextCell&lt;&gt;"",IF(StyleSpaceSplit,IFERROR(IF(FIND(" ",_xlpm.TextCell)&gt;=1,MID(_xlpm.TextCell,1,FIND(" ",_xlpm.TextCell)-1),_xlpm.TextCell),_xlpm.TextCell),_xlpm.TextCell),""))</f>
        <v/>
      </c>
      <c r="X6802" s="60" t="str">
        <f>IF(A6802&lt;&gt;"",IFERROR(IF(FIND(" ",G6802)&gt;=1,MID(G6802,FIND(" ",G6802)+1,LEN(G6802)),""),""),"")</f>
        <v/>
      </c>
      <c r="AC6802" s="51">
        <f>IFERROR(VALUE(MID($C6802,1,2)),0)</f>
        <v>0</v>
      </c>
      <c r="AD6802" s="44">
        <f>IFERROR(VALUE(MID($C6802,4,3)),0)</f>
        <v>0</v>
      </c>
      <c r="AE6802" s="51">
        <f>VALUE(RIGHT("00"&amp;AC6802,2)&amp;RIGHT("000"&amp;AD6802,3))</f>
        <v>0</v>
      </c>
    </row>
    <row r="6803" spans="1:31">
      <c r="A6803" s="60" t="str">
        <f>IF(G6803&amp;Q6803&lt;&gt;"",W6803&amp;Q6803,"")</f>
        <v/>
      </c>
      <c r="B6803" s="85" t="str">
        <f>IF(C6803&lt;&gt;"",LEFT(C6803,9),"")</f>
        <v/>
      </c>
      <c r="V6803" s="60" t="str">
        <f>W6803&amp;H6803</f>
        <v/>
      </c>
      <c r="W6803" s="60" t="str">
        <f>_xlfn.LET(_xlpm.TextCell,TEXT(G6803,"###"),IF(_xlpm.TextCell&lt;&gt;"",IF(StyleSpaceSplit,IFERROR(IF(FIND(" ",_xlpm.TextCell)&gt;=1,MID(_xlpm.TextCell,1,FIND(" ",_xlpm.TextCell)-1),_xlpm.TextCell),_xlpm.TextCell),_xlpm.TextCell),""))</f>
        <v/>
      </c>
      <c r="X6803" s="60" t="str">
        <f>IF(A6803&lt;&gt;"",IFERROR(IF(FIND(" ",G6803)&gt;=1,MID(G6803,FIND(" ",G6803)+1,LEN(G6803)),""),""),"")</f>
        <v/>
      </c>
      <c r="AC6803" s="51">
        <f>IFERROR(VALUE(MID($C6803,1,2)),0)</f>
        <v>0</v>
      </c>
      <c r="AD6803" s="44">
        <f>IFERROR(VALUE(MID($C6803,4,3)),0)</f>
        <v>0</v>
      </c>
      <c r="AE6803" s="51">
        <f>VALUE(RIGHT("00"&amp;AC6803,2)&amp;RIGHT("000"&amp;AD6803,3))</f>
        <v>0</v>
      </c>
    </row>
    <row r="6804" spans="1:31">
      <c r="A6804" s="60" t="str">
        <f>IF(G6804&amp;Q6804&lt;&gt;"",W6804&amp;Q6804,"")</f>
        <v/>
      </c>
      <c r="B6804" s="85" t="str">
        <f>IF(C6804&lt;&gt;"",LEFT(C6804,9),"")</f>
        <v/>
      </c>
      <c r="V6804" s="60" t="str">
        <f>W6804&amp;H6804</f>
        <v/>
      </c>
      <c r="W6804" s="60" t="str">
        <f>_xlfn.LET(_xlpm.TextCell,TEXT(G6804,"###"),IF(_xlpm.TextCell&lt;&gt;"",IF(StyleSpaceSplit,IFERROR(IF(FIND(" ",_xlpm.TextCell)&gt;=1,MID(_xlpm.TextCell,1,FIND(" ",_xlpm.TextCell)-1),_xlpm.TextCell),_xlpm.TextCell),_xlpm.TextCell),""))</f>
        <v/>
      </c>
      <c r="X6804" s="60" t="str">
        <f>IF(A6804&lt;&gt;"",IFERROR(IF(FIND(" ",G6804)&gt;=1,MID(G6804,FIND(" ",G6804)+1,LEN(G6804)),""),""),"")</f>
        <v/>
      </c>
      <c r="AC6804" s="51">
        <f>IFERROR(VALUE(MID($C6804,1,2)),0)</f>
        <v>0</v>
      </c>
      <c r="AD6804" s="44">
        <f>IFERROR(VALUE(MID($C6804,4,3)),0)</f>
        <v>0</v>
      </c>
      <c r="AE6804" s="51">
        <f>VALUE(RIGHT("00"&amp;AC6804,2)&amp;RIGHT("000"&amp;AD6804,3))</f>
        <v>0</v>
      </c>
    </row>
    <row r="6805" spans="1:31">
      <c r="A6805" s="60" t="str">
        <f>IF(G6805&amp;Q6805&lt;&gt;"",W6805&amp;Q6805,"")</f>
        <v/>
      </c>
      <c r="B6805" s="85" t="str">
        <f>IF(C6805&lt;&gt;"",LEFT(C6805,9),"")</f>
        <v/>
      </c>
      <c r="V6805" s="60" t="str">
        <f>W6805&amp;H6805</f>
        <v/>
      </c>
      <c r="W6805" s="60" t="str">
        <f>_xlfn.LET(_xlpm.TextCell,TEXT(G6805,"###"),IF(_xlpm.TextCell&lt;&gt;"",IF(StyleSpaceSplit,IFERROR(IF(FIND(" ",_xlpm.TextCell)&gt;=1,MID(_xlpm.TextCell,1,FIND(" ",_xlpm.TextCell)-1),_xlpm.TextCell),_xlpm.TextCell),_xlpm.TextCell),""))</f>
        <v/>
      </c>
      <c r="X6805" s="60" t="str">
        <f>IF(A6805&lt;&gt;"",IFERROR(IF(FIND(" ",G6805)&gt;=1,MID(G6805,FIND(" ",G6805)+1,LEN(G6805)),""),""),"")</f>
        <v/>
      </c>
      <c r="AC6805" s="51">
        <f>IFERROR(VALUE(MID($C6805,1,2)),0)</f>
        <v>0</v>
      </c>
      <c r="AD6805" s="44">
        <f>IFERROR(VALUE(MID($C6805,4,3)),0)</f>
        <v>0</v>
      </c>
      <c r="AE6805" s="51">
        <f>VALUE(RIGHT("00"&amp;AC6805,2)&amp;RIGHT("000"&amp;AD6805,3))</f>
        <v>0</v>
      </c>
    </row>
    <row r="6806" spans="1:31">
      <c r="A6806" s="60" t="str">
        <f>IF(G6806&amp;Q6806&lt;&gt;"",W6806&amp;Q6806,"")</f>
        <v/>
      </c>
      <c r="B6806" s="85" t="str">
        <f>IF(C6806&lt;&gt;"",LEFT(C6806,9),"")</f>
        <v/>
      </c>
      <c r="V6806" s="60" t="str">
        <f>W6806&amp;H6806</f>
        <v/>
      </c>
      <c r="W6806" s="60" t="str">
        <f>_xlfn.LET(_xlpm.TextCell,TEXT(G6806,"###"),IF(_xlpm.TextCell&lt;&gt;"",IF(StyleSpaceSplit,IFERROR(IF(FIND(" ",_xlpm.TextCell)&gt;=1,MID(_xlpm.TextCell,1,FIND(" ",_xlpm.TextCell)-1),_xlpm.TextCell),_xlpm.TextCell),_xlpm.TextCell),""))</f>
        <v/>
      </c>
      <c r="X6806" s="60" t="str">
        <f>IF(A6806&lt;&gt;"",IFERROR(IF(FIND(" ",G6806)&gt;=1,MID(G6806,FIND(" ",G6806)+1,LEN(G6806)),""),""),"")</f>
        <v/>
      </c>
      <c r="AC6806" s="51">
        <f>IFERROR(VALUE(MID($C6806,1,2)),0)</f>
        <v>0</v>
      </c>
      <c r="AD6806" s="44">
        <f>IFERROR(VALUE(MID($C6806,4,3)),0)</f>
        <v>0</v>
      </c>
      <c r="AE6806" s="51">
        <f>VALUE(RIGHT("00"&amp;AC6806,2)&amp;RIGHT("000"&amp;AD6806,3))</f>
        <v>0</v>
      </c>
    </row>
    <row r="6807" spans="1:31">
      <c r="A6807" s="60" t="str">
        <f>IF(G6807&amp;Q6807&lt;&gt;"",W6807&amp;Q6807,"")</f>
        <v/>
      </c>
      <c r="B6807" s="85" t="str">
        <f>IF(C6807&lt;&gt;"",LEFT(C6807,9),"")</f>
        <v/>
      </c>
      <c r="V6807" s="60" t="str">
        <f>W6807&amp;H6807</f>
        <v/>
      </c>
      <c r="W6807" s="60" t="str">
        <f>_xlfn.LET(_xlpm.TextCell,TEXT(G6807,"###"),IF(_xlpm.TextCell&lt;&gt;"",IF(StyleSpaceSplit,IFERROR(IF(FIND(" ",_xlpm.TextCell)&gt;=1,MID(_xlpm.TextCell,1,FIND(" ",_xlpm.TextCell)-1),_xlpm.TextCell),_xlpm.TextCell),_xlpm.TextCell),""))</f>
        <v/>
      </c>
      <c r="X6807" s="60" t="str">
        <f>IF(A6807&lt;&gt;"",IFERROR(IF(FIND(" ",G6807)&gt;=1,MID(G6807,FIND(" ",G6807)+1,LEN(G6807)),""),""),"")</f>
        <v/>
      </c>
      <c r="AC6807" s="51">
        <f>IFERROR(VALUE(MID($C6807,1,2)),0)</f>
        <v>0</v>
      </c>
      <c r="AD6807" s="44">
        <f>IFERROR(VALUE(MID($C6807,4,3)),0)</f>
        <v>0</v>
      </c>
      <c r="AE6807" s="51">
        <f>VALUE(RIGHT("00"&amp;AC6807,2)&amp;RIGHT("000"&amp;AD6807,3))</f>
        <v>0</v>
      </c>
    </row>
    <row r="6808" spans="1:31">
      <c r="A6808" s="60" t="str">
        <f>IF(G6808&amp;Q6808&lt;&gt;"",W6808&amp;Q6808,"")</f>
        <v/>
      </c>
      <c r="B6808" s="85" t="str">
        <f>IF(C6808&lt;&gt;"",LEFT(C6808,9),"")</f>
        <v/>
      </c>
      <c r="V6808" s="60" t="str">
        <f>W6808&amp;H6808</f>
        <v/>
      </c>
      <c r="W6808" s="60" t="str">
        <f>_xlfn.LET(_xlpm.TextCell,TEXT(G6808,"###"),IF(_xlpm.TextCell&lt;&gt;"",IF(StyleSpaceSplit,IFERROR(IF(FIND(" ",_xlpm.TextCell)&gt;=1,MID(_xlpm.TextCell,1,FIND(" ",_xlpm.TextCell)-1),_xlpm.TextCell),_xlpm.TextCell),_xlpm.TextCell),""))</f>
        <v/>
      </c>
      <c r="X6808" s="60" t="str">
        <f>IF(A6808&lt;&gt;"",IFERROR(IF(FIND(" ",G6808)&gt;=1,MID(G6808,FIND(" ",G6808)+1,LEN(G6808)),""),""),"")</f>
        <v/>
      </c>
      <c r="AC6808" s="51">
        <f>IFERROR(VALUE(MID($C6808,1,2)),0)</f>
        <v>0</v>
      </c>
      <c r="AD6808" s="44">
        <f>IFERROR(VALUE(MID($C6808,4,3)),0)</f>
        <v>0</v>
      </c>
      <c r="AE6808" s="51">
        <f>VALUE(RIGHT("00"&amp;AC6808,2)&amp;RIGHT("000"&amp;AD6808,3))</f>
        <v>0</v>
      </c>
    </row>
    <row r="6809" spans="1:31">
      <c r="A6809" s="60" t="str">
        <f>IF(G6809&amp;Q6809&lt;&gt;"",W6809&amp;Q6809,"")</f>
        <v/>
      </c>
      <c r="B6809" s="85" t="str">
        <f>IF(C6809&lt;&gt;"",LEFT(C6809,9),"")</f>
        <v/>
      </c>
      <c r="V6809" s="60" t="str">
        <f>W6809&amp;H6809</f>
        <v/>
      </c>
      <c r="W6809" s="60" t="str">
        <f>_xlfn.LET(_xlpm.TextCell,TEXT(G6809,"###"),IF(_xlpm.TextCell&lt;&gt;"",IF(StyleSpaceSplit,IFERROR(IF(FIND(" ",_xlpm.TextCell)&gt;=1,MID(_xlpm.TextCell,1,FIND(" ",_xlpm.TextCell)-1),_xlpm.TextCell),_xlpm.TextCell),_xlpm.TextCell),""))</f>
        <v/>
      </c>
      <c r="X6809" s="60" t="str">
        <f>IF(A6809&lt;&gt;"",IFERROR(IF(FIND(" ",G6809)&gt;=1,MID(G6809,FIND(" ",G6809)+1,LEN(G6809)),""),""),"")</f>
        <v/>
      </c>
      <c r="AC6809" s="51">
        <f>IFERROR(VALUE(MID($C6809,1,2)),0)</f>
        <v>0</v>
      </c>
      <c r="AD6809" s="44">
        <f>IFERROR(VALUE(MID($C6809,4,3)),0)</f>
        <v>0</v>
      </c>
      <c r="AE6809" s="51">
        <f>VALUE(RIGHT("00"&amp;AC6809,2)&amp;RIGHT("000"&amp;AD6809,3))</f>
        <v>0</v>
      </c>
    </row>
    <row r="6810" spans="1:31">
      <c r="A6810" s="60" t="str">
        <f>IF(G6810&amp;Q6810&lt;&gt;"",W6810&amp;Q6810,"")</f>
        <v/>
      </c>
      <c r="B6810" s="85" t="str">
        <f>IF(C6810&lt;&gt;"",LEFT(C6810,9),"")</f>
        <v/>
      </c>
      <c r="V6810" s="60" t="str">
        <f>W6810&amp;H6810</f>
        <v/>
      </c>
      <c r="W6810" s="60" t="str">
        <f>_xlfn.LET(_xlpm.TextCell,TEXT(G6810,"###"),IF(_xlpm.TextCell&lt;&gt;"",IF(StyleSpaceSplit,IFERROR(IF(FIND(" ",_xlpm.TextCell)&gt;=1,MID(_xlpm.TextCell,1,FIND(" ",_xlpm.TextCell)-1),_xlpm.TextCell),_xlpm.TextCell),_xlpm.TextCell),""))</f>
        <v/>
      </c>
      <c r="X6810" s="60" t="str">
        <f>IF(A6810&lt;&gt;"",IFERROR(IF(FIND(" ",G6810)&gt;=1,MID(G6810,FIND(" ",G6810)+1,LEN(G6810)),""),""),"")</f>
        <v/>
      </c>
      <c r="AC6810" s="51">
        <f>IFERROR(VALUE(MID($C6810,1,2)),0)</f>
        <v>0</v>
      </c>
      <c r="AD6810" s="44">
        <f>IFERROR(VALUE(MID($C6810,4,3)),0)</f>
        <v>0</v>
      </c>
      <c r="AE6810" s="51">
        <f>VALUE(RIGHT("00"&amp;AC6810,2)&amp;RIGHT("000"&amp;AD6810,3))</f>
        <v>0</v>
      </c>
    </row>
    <row r="6811" spans="1:31">
      <c r="A6811" s="60" t="str">
        <f>IF(G6811&amp;Q6811&lt;&gt;"",W6811&amp;Q6811,"")</f>
        <v/>
      </c>
      <c r="B6811" s="85" t="str">
        <f>IF(C6811&lt;&gt;"",LEFT(C6811,9),"")</f>
        <v/>
      </c>
      <c r="V6811" s="60" t="str">
        <f>W6811&amp;H6811</f>
        <v/>
      </c>
      <c r="W6811" s="60" t="str">
        <f>_xlfn.LET(_xlpm.TextCell,TEXT(G6811,"###"),IF(_xlpm.TextCell&lt;&gt;"",IF(StyleSpaceSplit,IFERROR(IF(FIND(" ",_xlpm.TextCell)&gt;=1,MID(_xlpm.TextCell,1,FIND(" ",_xlpm.TextCell)-1),_xlpm.TextCell),_xlpm.TextCell),_xlpm.TextCell),""))</f>
        <v/>
      </c>
      <c r="X6811" s="60" t="str">
        <f>IF(A6811&lt;&gt;"",IFERROR(IF(FIND(" ",G6811)&gt;=1,MID(G6811,FIND(" ",G6811)+1,LEN(G6811)),""),""),"")</f>
        <v/>
      </c>
      <c r="AC6811" s="51">
        <f>IFERROR(VALUE(MID($C6811,1,2)),0)</f>
        <v>0</v>
      </c>
      <c r="AD6811" s="44">
        <f>IFERROR(VALUE(MID($C6811,4,3)),0)</f>
        <v>0</v>
      </c>
      <c r="AE6811" s="51">
        <f>VALUE(RIGHT("00"&amp;AC6811,2)&amp;RIGHT("000"&amp;AD6811,3))</f>
        <v>0</v>
      </c>
    </row>
    <row r="6812" spans="1:31">
      <c r="A6812" s="60" t="str">
        <f>IF(G6812&amp;Q6812&lt;&gt;"",W6812&amp;Q6812,"")</f>
        <v/>
      </c>
      <c r="B6812" s="85" t="str">
        <f>IF(C6812&lt;&gt;"",LEFT(C6812,9),"")</f>
        <v/>
      </c>
      <c r="V6812" s="60" t="str">
        <f>W6812&amp;H6812</f>
        <v/>
      </c>
      <c r="W6812" s="60" t="str">
        <f>_xlfn.LET(_xlpm.TextCell,TEXT(G6812,"###"),IF(_xlpm.TextCell&lt;&gt;"",IF(StyleSpaceSplit,IFERROR(IF(FIND(" ",_xlpm.TextCell)&gt;=1,MID(_xlpm.TextCell,1,FIND(" ",_xlpm.TextCell)-1),_xlpm.TextCell),_xlpm.TextCell),_xlpm.TextCell),""))</f>
        <v/>
      </c>
      <c r="X6812" s="60" t="str">
        <f>IF(A6812&lt;&gt;"",IFERROR(IF(FIND(" ",G6812)&gt;=1,MID(G6812,FIND(" ",G6812)+1,LEN(G6812)),""),""),"")</f>
        <v/>
      </c>
      <c r="AC6812" s="51">
        <f>IFERROR(VALUE(MID($C6812,1,2)),0)</f>
        <v>0</v>
      </c>
      <c r="AD6812" s="44">
        <f>IFERROR(VALUE(MID($C6812,4,3)),0)</f>
        <v>0</v>
      </c>
      <c r="AE6812" s="51">
        <f>VALUE(RIGHT("00"&amp;AC6812,2)&amp;RIGHT("000"&amp;AD6812,3))</f>
        <v>0</v>
      </c>
    </row>
    <row r="6813" spans="1:31">
      <c r="A6813" s="60" t="str">
        <f>IF(G6813&amp;Q6813&lt;&gt;"",W6813&amp;Q6813,"")</f>
        <v/>
      </c>
      <c r="B6813" s="85" t="str">
        <f>IF(C6813&lt;&gt;"",LEFT(C6813,9),"")</f>
        <v/>
      </c>
      <c r="V6813" s="60" t="str">
        <f>W6813&amp;H6813</f>
        <v/>
      </c>
      <c r="W6813" s="60" t="str">
        <f>_xlfn.LET(_xlpm.TextCell,TEXT(G6813,"###"),IF(_xlpm.TextCell&lt;&gt;"",IF(StyleSpaceSplit,IFERROR(IF(FIND(" ",_xlpm.TextCell)&gt;=1,MID(_xlpm.TextCell,1,FIND(" ",_xlpm.TextCell)-1),_xlpm.TextCell),_xlpm.TextCell),_xlpm.TextCell),""))</f>
        <v/>
      </c>
      <c r="X6813" s="60" t="str">
        <f>IF(A6813&lt;&gt;"",IFERROR(IF(FIND(" ",G6813)&gt;=1,MID(G6813,FIND(" ",G6813)+1,LEN(G6813)),""),""),"")</f>
        <v/>
      </c>
      <c r="AC6813" s="51">
        <f>IFERROR(VALUE(MID($C6813,1,2)),0)</f>
        <v>0</v>
      </c>
      <c r="AD6813" s="44">
        <f>IFERROR(VALUE(MID($C6813,4,3)),0)</f>
        <v>0</v>
      </c>
      <c r="AE6813" s="51">
        <f>VALUE(RIGHT("00"&amp;AC6813,2)&amp;RIGHT("000"&amp;AD6813,3))</f>
        <v>0</v>
      </c>
    </row>
    <row r="6814" spans="1:31">
      <c r="A6814" s="60" t="str">
        <f>IF(G6814&amp;Q6814&lt;&gt;"",W6814&amp;Q6814,"")</f>
        <v/>
      </c>
      <c r="B6814" s="85" t="str">
        <f>IF(C6814&lt;&gt;"",LEFT(C6814,9),"")</f>
        <v/>
      </c>
      <c r="V6814" s="60" t="str">
        <f>W6814&amp;H6814</f>
        <v/>
      </c>
      <c r="W6814" s="60" t="str">
        <f>_xlfn.LET(_xlpm.TextCell,TEXT(G6814,"###"),IF(_xlpm.TextCell&lt;&gt;"",IF(StyleSpaceSplit,IFERROR(IF(FIND(" ",_xlpm.TextCell)&gt;=1,MID(_xlpm.TextCell,1,FIND(" ",_xlpm.TextCell)-1),_xlpm.TextCell),_xlpm.TextCell),_xlpm.TextCell),""))</f>
        <v/>
      </c>
      <c r="X6814" s="60" t="str">
        <f>IF(A6814&lt;&gt;"",IFERROR(IF(FIND(" ",G6814)&gt;=1,MID(G6814,FIND(" ",G6814)+1,LEN(G6814)),""),""),"")</f>
        <v/>
      </c>
      <c r="AC6814" s="51">
        <f>IFERROR(VALUE(MID($C6814,1,2)),0)</f>
        <v>0</v>
      </c>
      <c r="AD6814" s="44">
        <f>IFERROR(VALUE(MID($C6814,4,3)),0)</f>
        <v>0</v>
      </c>
      <c r="AE6814" s="51">
        <f>VALUE(RIGHT("00"&amp;AC6814,2)&amp;RIGHT("000"&amp;AD6814,3))</f>
        <v>0</v>
      </c>
    </row>
    <row r="6815" spans="1:31">
      <c r="A6815" s="60" t="str">
        <f>IF(G6815&amp;Q6815&lt;&gt;"",W6815&amp;Q6815,"")</f>
        <v/>
      </c>
      <c r="B6815" s="85" t="str">
        <f>IF(C6815&lt;&gt;"",LEFT(C6815,9),"")</f>
        <v/>
      </c>
      <c r="V6815" s="60" t="str">
        <f>W6815&amp;H6815</f>
        <v/>
      </c>
      <c r="W6815" s="60" t="str">
        <f>_xlfn.LET(_xlpm.TextCell,TEXT(G6815,"###"),IF(_xlpm.TextCell&lt;&gt;"",IF(StyleSpaceSplit,IFERROR(IF(FIND(" ",_xlpm.TextCell)&gt;=1,MID(_xlpm.TextCell,1,FIND(" ",_xlpm.TextCell)-1),_xlpm.TextCell),_xlpm.TextCell),_xlpm.TextCell),""))</f>
        <v/>
      </c>
      <c r="X6815" s="60" t="str">
        <f>IF(A6815&lt;&gt;"",IFERROR(IF(FIND(" ",G6815)&gt;=1,MID(G6815,FIND(" ",G6815)+1,LEN(G6815)),""),""),"")</f>
        <v/>
      </c>
      <c r="AC6815" s="51">
        <f>IFERROR(VALUE(MID($C6815,1,2)),0)</f>
        <v>0</v>
      </c>
      <c r="AD6815" s="44">
        <f>IFERROR(VALUE(MID($C6815,4,3)),0)</f>
        <v>0</v>
      </c>
      <c r="AE6815" s="51">
        <f>VALUE(RIGHT("00"&amp;AC6815,2)&amp;RIGHT("000"&amp;AD6815,3))</f>
        <v>0</v>
      </c>
    </row>
    <row r="6816" spans="1:31">
      <c r="A6816" s="60" t="str">
        <f>IF(G6816&amp;Q6816&lt;&gt;"",W6816&amp;Q6816,"")</f>
        <v/>
      </c>
      <c r="B6816" s="85" t="str">
        <f>IF(C6816&lt;&gt;"",LEFT(C6816,9),"")</f>
        <v/>
      </c>
      <c r="V6816" s="60" t="str">
        <f>W6816&amp;H6816</f>
        <v/>
      </c>
      <c r="W6816" s="60" t="str">
        <f>_xlfn.LET(_xlpm.TextCell,TEXT(G6816,"###"),IF(_xlpm.TextCell&lt;&gt;"",IF(StyleSpaceSplit,IFERROR(IF(FIND(" ",_xlpm.TextCell)&gt;=1,MID(_xlpm.TextCell,1,FIND(" ",_xlpm.TextCell)-1),_xlpm.TextCell),_xlpm.TextCell),_xlpm.TextCell),""))</f>
        <v/>
      </c>
      <c r="X6816" s="60" t="str">
        <f>IF(A6816&lt;&gt;"",IFERROR(IF(FIND(" ",G6816)&gt;=1,MID(G6816,FIND(" ",G6816)+1,LEN(G6816)),""),""),"")</f>
        <v/>
      </c>
      <c r="AC6816" s="51">
        <f>IFERROR(VALUE(MID($C6816,1,2)),0)</f>
        <v>0</v>
      </c>
      <c r="AD6816" s="44">
        <f>IFERROR(VALUE(MID($C6816,4,3)),0)</f>
        <v>0</v>
      </c>
      <c r="AE6816" s="51">
        <f>VALUE(RIGHT("00"&amp;AC6816,2)&amp;RIGHT("000"&amp;AD6816,3))</f>
        <v>0</v>
      </c>
    </row>
    <row r="6817" spans="1:31">
      <c r="A6817" s="60" t="str">
        <f>IF(G6817&amp;Q6817&lt;&gt;"",W6817&amp;Q6817,"")</f>
        <v/>
      </c>
      <c r="B6817" s="85" t="str">
        <f>IF(C6817&lt;&gt;"",LEFT(C6817,9),"")</f>
        <v/>
      </c>
      <c r="V6817" s="60" t="str">
        <f>W6817&amp;H6817</f>
        <v/>
      </c>
      <c r="W6817" s="60" t="str">
        <f>_xlfn.LET(_xlpm.TextCell,TEXT(G6817,"###"),IF(_xlpm.TextCell&lt;&gt;"",IF(StyleSpaceSplit,IFERROR(IF(FIND(" ",_xlpm.TextCell)&gt;=1,MID(_xlpm.TextCell,1,FIND(" ",_xlpm.TextCell)-1),_xlpm.TextCell),_xlpm.TextCell),_xlpm.TextCell),""))</f>
        <v/>
      </c>
      <c r="X6817" s="60" t="str">
        <f>IF(A6817&lt;&gt;"",IFERROR(IF(FIND(" ",G6817)&gt;=1,MID(G6817,FIND(" ",G6817)+1,LEN(G6817)),""),""),"")</f>
        <v/>
      </c>
      <c r="AC6817" s="51">
        <f>IFERROR(VALUE(MID($C6817,1,2)),0)</f>
        <v>0</v>
      </c>
      <c r="AD6817" s="44">
        <f>IFERROR(VALUE(MID($C6817,4,3)),0)</f>
        <v>0</v>
      </c>
      <c r="AE6817" s="51">
        <f>VALUE(RIGHT("00"&amp;AC6817,2)&amp;RIGHT("000"&amp;AD6817,3))</f>
        <v>0</v>
      </c>
    </row>
    <row r="6818" spans="1:31">
      <c r="A6818" s="60" t="str">
        <f>IF(G6818&amp;Q6818&lt;&gt;"",W6818&amp;Q6818,"")</f>
        <v/>
      </c>
      <c r="B6818" s="85" t="str">
        <f>IF(C6818&lt;&gt;"",LEFT(C6818,9),"")</f>
        <v/>
      </c>
      <c r="V6818" s="60" t="str">
        <f>W6818&amp;H6818</f>
        <v/>
      </c>
      <c r="W6818" s="60" t="str">
        <f>_xlfn.LET(_xlpm.TextCell,TEXT(G6818,"###"),IF(_xlpm.TextCell&lt;&gt;"",IF(StyleSpaceSplit,IFERROR(IF(FIND(" ",_xlpm.TextCell)&gt;=1,MID(_xlpm.TextCell,1,FIND(" ",_xlpm.TextCell)-1),_xlpm.TextCell),_xlpm.TextCell),_xlpm.TextCell),""))</f>
        <v/>
      </c>
      <c r="X6818" s="60" t="str">
        <f>IF(A6818&lt;&gt;"",IFERROR(IF(FIND(" ",G6818)&gt;=1,MID(G6818,FIND(" ",G6818)+1,LEN(G6818)),""),""),"")</f>
        <v/>
      </c>
      <c r="AC6818" s="51">
        <f>IFERROR(VALUE(MID($C6818,1,2)),0)</f>
        <v>0</v>
      </c>
      <c r="AD6818" s="44">
        <f>IFERROR(VALUE(MID($C6818,4,3)),0)</f>
        <v>0</v>
      </c>
      <c r="AE6818" s="51">
        <f>VALUE(RIGHT("00"&amp;AC6818,2)&amp;RIGHT("000"&amp;AD6818,3))</f>
        <v>0</v>
      </c>
    </row>
    <row r="6819" spans="1:31">
      <c r="A6819" s="60" t="str">
        <f>IF(G6819&amp;Q6819&lt;&gt;"",W6819&amp;Q6819,"")</f>
        <v/>
      </c>
      <c r="B6819" s="85" t="str">
        <f>IF(C6819&lt;&gt;"",LEFT(C6819,9),"")</f>
        <v/>
      </c>
      <c r="V6819" s="60" t="str">
        <f>W6819&amp;H6819</f>
        <v/>
      </c>
      <c r="W6819" s="60" t="str">
        <f>_xlfn.LET(_xlpm.TextCell,TEXT(G6819,"###"),IF(_xlpm.TextCell&lt;&gt;"",IF(StyleSpaceSplit,IFERROR(IF(FIND(" ",_xlpm.TextCell)&gt;=1,MID(_xlpm.TextCell,1,FIND(" ",_xlpm.TextCell)-1),_xlpm.TextCell),_xlpm.TextCell),_xlpm.TextCell),""))</f>
        <v/>
      </c>
      <c r="X6819" s="60" t="str">
        <f>IF(A6819&lt;&gt;"",IFERROR(IF(FIND(" ",G6819)&gt;=1,MID(G6819,FIND(" ",G6819)+1,LEN(G6819)),""),""),"")</f>
        <v/>
      </c>
      <c r="AC6819" s="51">
        <f>IFERROR(VALUE(MID($C6819,1,2)),0)</f>
        <v>0</v>
      </c>
      <c r="AD6819" s="44">
        <f>IFERROR(VALUE(MID($C6819,4,3)),0)</f>
        <v>0</v>
      </c>
      <c r="AE6819" s="51">
        <f>VALUE(RIGHT("00"&amp;AC6819,2)&amp;RIGHT("000"&amp;AD6819,3))</f>
        <v>0</v>
      </c>
    </row>
    <row r="6820" spans="1:31">
      <c r="A6820" s="60" t="str">
        <f>IF(G6820&amp;Q6820&lt;&gt;"",W6820&amp;Q6820,"")</f>
        <v/>
      </c>
      <c r="B6820" s="85" t="str">
        <f>IF(C6820&lt;&gt;"",LEFT(C6820,9),"")</f>
        <v/>
      </c>
      <c r="V6820" s="60" t="str">
        <f>W6820&amp;H6820</f>
        <v/>
      </c>
      <c r="W6820" s="60" t="str">
        <f>_xlfn.LET(_xlpm.TextCell,TEXT(G6820,"###"),IF(_xlpm.TextCell&lt;&gt;"",IF(StyleSpaceSplit,IFERROR(IF(FIND(" ",_xlpm.TextCell)&gt;=1,MID(_xlpm.TextCell,1,FIND(" ",_xlpm.TextCell)-1),_xlpm.TextCell),_xlpm.TextCell),_xlpm.TextCell),""))</f>
        <v/>
      </c>
      <c r="X6820" s="60" t="str">
        <f>IF(A6820&lt;&gt;"",IFERROR(IF(FIND(" ",G6820)&gt;=1,MID(G6820,FIND(" ",G6820)+1,LEN(G6820)),""),""),"")</f>
        <v/>
      </c>
      <c r="AC6820" s="51">
        <f>IFERROR(VALUE(MID($C6820,1,2)),0)</f>
        <v>0</v>
      </c>
      <c r="AD6820" s="44">
        <f>IFERROR(VALUE(MID($C6820,4,3)),0)</f>
        <v>0</v>
      </c>
      <c r="AE6820" s="51">
        <f>VALUE(RIGHT("00"&amp;AC6820,2)&amp;RIGHT("000"&amp;AD6820,3))</f>
        <v>0</v>
      </c>
    </row>
    <row r="6821" spans="1:31">
      <c r="A6821" s="60" t="str">
        <f>IF(G6821&amp;Q6821&lt;&gt;"",W6821&amp;Q6821,"")</f>
        <v/>
      </c>
      <c r="B6821" s="85" t="str">
        <f>IF(C6821&lt;&gt;"",LEFT(C6821,9),"")</f>
        <v/>
      </c>
      <c r="V6821" s="60" t="str">
        <f>W6821&amp;H6821</f>
        <v/>
      </c>
      <c r="W6821" s="60" t="str">
        <f>_xlfn.LET(_xlpm.TextCell,TEXT(G6821,"###"),IF(_xlpm.TextCell&lt;&gt;"",IF(StyleSpaceSplit,IFERROR(IF(FIND(" ",_xlpm.TextCell)&gt;=1,MID(_xlpm.TextCell,1,FIND(" ",_xlpm.TextCell)-1),_xlpm.TextCell),_xlpm.TextCell),_xlpm.TextCell),""))</f>
        <v/>
      </c>
      <c r="X6821" s="60" t="str">
        <f>IF(A6821&lt;&gt;"",IFERROR(IF(FIND(" ",G6821)&gt;=1,MID(G6821,FIND(" ",G6821)+1,LEN(G6821)),""),""),"")</f>
        <v/>
      </c>
      <c r="AC6821" s="51">
        <f>IFERROR(VALUE(MID($C6821,1,2)),0)</f>
        <v>0</v>
      </c>
      <c r="AD6821" s="44">
        <f>IFERROR(VALUE(MID($C6821,4,3)),0)</f>
        <v>0</v>
      </c>
      <c r="AE6821" s="51">
        <f>VALUE(RIGHT("00"&amp;AC6821,2)&amp;RIGHT("000"&amp;AD6821,3))</f>
        <v>0</v>
      </c>
    </row>
    <row r="6822" spans="1:31">
      <c r="A6822" s="60" t="str">
        <f>IF(G6822&amp;Q6822&lt;&gt;"",W6822&amp;Q6822,"")</f>
        <v/>
      </c>
      <c r="B6822" s="85" t="str">
        <f>IF(C6822&lt;&gt;"",LEFT(C6822,9),"")</f>
        <v/>
      </c>
      <c r="V6822" s="60" t="str">
        <f>W6822&amp;H6822</f>
        <v/>
      </c>
      <c r="W6822" s="60" t="str">
        <f>_xlfn.LET(_xlpm.TextCell,TEXT(G6822,"###"),IF(_xlpm.TextCell&lt;&gt;"",IF(StyleSpaceSplit,IFERROR(IF(FIND(" ",_xlpm.TextCell)&gt;=1,MID(_xlpm.TextCell,1,FIND(" ",_xlpm.TextCell)-1),_xlpm.TextCell),_xlpm.TextCell),_xlpm.TextCell),""))</f>
        <v/>
      </c>
      <c r="X6822" s="60" t="str">
        <f>IF(A6822&lt;&gt;"",IFERROR(IF(FIND(" ",G6822)&gt;=1,MID(G6822,FIND(" ",G6822)+1,LEN(G6822)),""),""),"")</f>
        <v/>
      </c>
      <c r="AC6822" s="51">
        <f>IFERROR(VALUE(MID($C6822,1,2)),0)</f>
        <v>0</v>
      </c>
      <c r="AD6822" s="44">
        <f>IFERROR(VALUE(MID($C6822,4,3)),0)</f>
        <v>0</v>
      </c>
      <c r="AE6822" s="51">
        <f>VALUE(RIGHT("00"&amp;AC6822,2)&amp;RIGHT("000"&amp;AD6822,3))</f>
        <v>0</v>
      </c>
    </row>
    <row r="6823" spans="1:31">
      <c r="A6823" s="60" t="str">
        <f>IF(G6823&amp;Q6823&lt;&gt;"",W6823&amp;Q6823,"")</f>
        <v/>
      </c>
      <c r="B6823" s="85" t="str">
        <f>IF(C6823&lt;&gt;"",LEFT(C6823,9),"")</f>
        <v/>
      </c>
      <c r="V6823" s="60" t="str">
        <f>W6823&amp;H6823</f>
        <v/>
      </c>
      <c r="W6823" s="60" t="str">
        <f>_xlfn.LET(_xlpm.TextCell,TEXT(G6823,"###"),IF(_xlpm.TextCell&lt;&gt;"",IF(StyleSpaceSplit,IFERROR(IF(FIND(" ",_xlpm.TextCell)&gt;=1,MID(_xlpm.TextCell,1,FIND(" ",_xlpm.TextCell)-1),_xlpm.TextCell),_xlpm.TextCell),_xlpm.TextCell),""))</f>
        <v/>
      </c>
      <c r="X6823" s="60" t="str">
        <f>IF(A6823&lt;&gt;"",IFERROR(IF(FIND(" ",G6823)&gt;=1,MID(G6823,FIND(" ",G6823)+1,LEN(G6823)),""),""),"")</f>
        <v/>
      </c>
      <c r="AC6823" s="51">
        <f>IFERROR(VALUE(MID($C6823,1,2)),0)</f>
        <v>0</v>
      </c>
      <c r="AD6823" s="44">
        <f>IFERROR(VALUE(MID($C6823,4,3)),0)</f>
        <v>0</v>
      </c>
      <c r="AE6823" s="51">
        <f>VALUE(RIGHT("00"&amp;AC6823,2)&amp;RIGHT("000"&amp;AD6823,3))</f>
        <v>0</v>
      </c>
    </row>
    <row r="6824" spans="1:31">
      <c r="A6824" s="60" t="str">
        <f>IF(G6824&amp;Q6824&lt;&gt;"",W6824&amp;Q6824,"")</f>
        <v/>
      </c>
      <c r="B6824" s="85" t="str">
        <f>IF(C6824&lt;&gt;"",LEFT(C6824,9),"")</f>
        <v/>
      </c>
      <c r="V6824" s="60" t="str">
        <f>W6824&amp;H6824</f>
        <v/>
      </c>
      <c r="W6824" s="60" t="str">
        <f>_xlfn.LET(_xlpm.TextCell,TEXT(G6824,"###"),IF(_xlpm.TextCell&lt;&gt;"",IF(StyleSpaceSplit,IFERROR(IF(FIND(" ",_xlpm.TextCell)&gt;=1,MID(_xlpm.TextCell,1,FIND(" ",_xlpm.TextCell)-1),_xlpm.TextCell),_xlpm.TextCell),_xlpm.TextCell),""))</f>
        <v/>
      </c>
      <c r="X6824" s="60" t="str">
        <f>IF(A6824&lt;&gt;"",IFERROR(IF(FIND(" ",G6824)&gt;=1,MID(G6824,FIND(" ",G6824)+1,LEN(G6824)),""),""),"")</f>
        <v/>
      </c>
      <c r="AC6824" s="51">
        <f>IFERROR(VALUE(MID($C6824,1,2)),0)</f>
        <v>0</v>
      </c>
      <c r="AD6824" s="44">
        <f>IFERROR(VALUE(MID($C6824,4,3)),0)</f>
        <v>0</v>
      </c>
      <c r="AE6824" s="51">
        <f>VALUE(RIGHT("00"&amp;AC6824,2)&amp;RIGHT("000"&amp;AD6824,3))</f>
        <v>0</v>
      </c>
    </row>
    <row r="6825" spans="1:31">
      <c r="A6825" s="60" t="str">
        <f>IF(G6825&amp;Q6825&lt;&gt;"",W6825&amp;Q6825,"")</f>
        <v/>
      </c>
      <c r="B6825" s="85" t="str">
        <f>IF(C6825&lt;&gt;"",LEFT(C6825,9),"")</f>
        <v/>
      </c>
      <c r="V6825" s="60" t="str">
        <f>W6825&amp;H6825</f>
        <v/>
      </c>
      <c r="W6825" s="60" t="str">
        <f>_xlfn.LET(_xlpm.TextCell,TEXT(G6825,"###"),IF(_xlpm.TextCell&lt;&gt;"",IF(StyleSpaceSplit,IFERROR(IF(FIND(" ",_xlpm.TextCell)&gt;=1,MID(_xlpm.TextCell,1,FIND(" ",_xlpm.TextCell)-1),_xlpm.TextCell),_xlpm.TextCell),_xlpm.TextCell),""))</f>
        <v/>
      </c>
      <c r="X6825" s="60" t="str">
        <f>IF(A6825&lt;&gt;"",IFERROR(IF(FIND(" ",G6825)&gt;=1,MID(G6825,FIND(" ",G6825)+1,LEN(G6825)),""),""),"")</f>
        <v/>
      </c>
      <c r="AC6825" s="51">
        <f>IFERROR(VALUE(MID($C6825,1,2)),0)</f>
        <v>0</v>
      </c>
      <c r="AD6825" s="44">
        <f>IFERROR(VALUE(MID($C6825,4,3)),0)</f>
        <v>0</v>
      </c>
      <c r="AE6825" s="51">
        <f>VALUE(RIGHT("00"&amp;AC6825,2)&amp;RIGHT("000"&amp;AD6825,3))</f>
        <v>0</v>
      </c>
    </row>
    <row r="6826" spans="1:31">
      <c r="A6826" s="60" t="str">
        <f>IF(G6826&amp;Q6826&lt;&gt;"",W6826&amp;Q6826,"")</f>
        <v/>
      </c>
      <c r="B6826" s="85" t="str">
        <f>IF(C6826&lt;&gt;"",LEFT(C6826,9),"")</f>
        <v/>
      </c>
      <c r="V6826" s="60" t="str">
        <f>W6826&amp;H6826</f>
        <v/>
      </c>
      <c r="W6826" s="60" t="str">
        <f>_xlfn.LET(_xlpm.TextCell,TEXT(G6826,"###"),IF(_xlpm.TextCell&lt;&gt;"",IF(StyleSpaceSplit,IFERROR(IF(FIND(" ",_xlpm.TextCell)&gt;=1,MID(_xlpm.TextCell,1,FIND(" ",_xlpm.TextCell)-1),_xlpm.TextCell),_xlpm.TextCell),_xlpm.TextCell),""))</f>
        <v/>
      </c>
      <c r="X6826" s="60" t="str">
        <f>IF(A6826&lt;&gt;"",IFERROR(IF(FIND(" ",G6826)&gt;=1,MID(G6826,FIND(" ",G6826)+1,LEN(G6826)),""),""),"")</f>
        <v/>
      </c>
      <c r="AC6826" s="51">
        <f>IFERROR(VALUE(MID($C6826,1,2)),0)</f>
        <v>0</v>
      </c>
      <c r="AD6826" s="44">
        <f>IFERROR(VALUE(MID($C6826,4,3)),0)</f>
        <v>0</v>
      </c>
      <c r="AE6826" s="51">
        <f>VALUE(RIGHT("00"&amp;AC6826,2)&amp;RIGHT("000"&amp;AD6826,3))</f>
        <v>0</v>
      </c>
    </row>
    <row r="6827" spans="1:31">
      <c r="A6827" s="60" t="str">
        <f>IF(G6827&amp;Q6827&lt;&gt;"",W6827&amp;Q6827,"")</f>
        <v/>
      </c>
      <c r="B6827" s="85" t="str">
        <f>IF(C6827&lt;&gt;"",LEFT(C6827,9),"")</f>
        <v/>
      </c>
      <c r="V6827" s="60" t="str">
        <f>W6827&amp;H6827</f>
        <v/>
      </c>
      <c r="W6827" s="60" t="str">
        <f>_xlfn.LET(_xlpm.TextCell,TEXT(G6827,"###"),IF(_xlpm.TextCell&lt;&gt;"",IF(StyleSpaceSplit,IFERROR(IF(FIND(" ",_xlpm.TextCell)&gt;=1,MID(_xlpm.TextCell,1,FIND(" ",_xlpm.TextCell)-1),_xlpm.TextCell),_xlpm.TextCell),_xlpm.TextCell),""))</f>
        <v/>
      </c>
      <c r="X6827" s="60" t="str">
        <f>IF(A6827&lt;&gt;"",IFERROR(IF(FIND(" ",G6827)&gt;=1,MID(G6827,FIND(" ",G6827)+1,LEN(G6827)),""),""),"")</f>
        <v/>
      </c>
      <c r="AC6827" s="51">
        <f>IFERROR(VALUE(MID($C6827,1,2)),0)</f>
        <v>0</v>
      </c>
      <c r="AD6827" s="44">
        <f>IFERROR(VALUE(MID($C6827,4,3)),0)</f>
        <v>0</v>
      </c>
      <c r="AE6827" s="51">
        <f>VALUE(RIGHT("00"&amp;AC6827,2)&amp;RIGHT("000"&amp;AD6827,3))</f>
        <v>0</v>
      </c>
    </row>
    <row r="6828" spans="1:31">
      <c r="A6828" s="60" t="str">
        <f>IF(G6828&amp;Q6828&lt;&gt;"",W6828&amp;Q6828,"")</f>
        <v/>
      </c>
      <c r="B6828" s="85" t="str">
        <f>IF(C6828&lt;&gt;"",LEFT(C6828,9),"")</f>
        <v/>
      </c>
      <c r="V6828" s="60" t="str">
        <f>W6828&amp;H6828</f>
        <v/>
      </c>
      <c r="W6828" s="60" t="str">
        <f>_xlfn.LET(_xlpm.TextCell,TEXT(G6828,"###"),IF(_xlpm.TextCell&lt;&gt;"",IF(StyleSpaceSplit,IFERROR(IF(FIND(" ",_xlpm.TextCell)&gt;=1,MID(_xlpm.TextCell,1,FIND(" ",_xlpm.TextCell)-1),_xlpm.TextCell),_xlpm.TextCell),_xlpm.TextCell),""))</f>
        <v/>
      </c>
      <c r="X6828" s="60" t="str">
        <f>IF(A6828&lt;&gt;"",IFERROR(IF(FIND(" ",G6828)&gt;=1,MID(G6828,FIND(" ",G6828)+1,LEN(G6828)),""),""),"")</f>
        <v/>
      </c>
      <c r="AC6828" s="51">
        <f>IFERROR(VALUE(MID($C6828,1,2)),0)</f>
        <v>0</v>
      </c>
      <c r="AD6828" s="44">
        <f>IFERROR(VALUE(MID($C6828,4,3)),0)</f>
        <v>0</v>
      </c>
      <c r="AE6828" s="51">
        <f>VALUE(RIGHT("00"&amp;AC6828,2)&amp;RIGHT("000"&amp;AD6828,3))</f>
        <v>0</v>
      </c>
    </row>
    <row r="6829" spans="1:31">
      <c r="A6829" s="60" t="str">
        <f>IF(G6829&amp;Q6829&lt;&gt;"",W6829&amp;Q6829,"")</f>
        <v/>
      </c>
      <c r="B6829" s="85" t="str">
        <f>IF(C6829&lt;&gt;"",LEFT(C6829,9),"")</f>
        <v/>
      </c>
      <c r="V6829" s="60" t="str">
        <f>W6829&amp;H6829</f>
        <v/>
      </c>
      <c r="W6829" s="60" t="str">
        <f>_xlfn.LET(_xlpm.TextCell,TEXT(G6829,"###"),IF(_xlpm.TextCell&lt;&gt;"",IF(StyleSpaceSplit,IFERROR(IF(FIND(" ",_xlpm.TextCell)&gt;=1,MID(_xlpm.TextCell,1,FIND(" ",_xlpm.TextCell)-1),_xlpm.TextCell),_xlpm.TextCell),_xlpm.TextCell),""))</f>
        <v/>
      </c>
      <c r="X6829" s="60" t="str">
        <f>IF(A6829&lt;&gt;"",IFERROR(IF(FIND(" ",G6829)&gt;=1,MID(G6829,FIND(" ",G6829)+1,LEN(G6829)),""),""),"")</f>
        <v/>
      </c>
      <c r="AC6829" s="51">
        <f>IFERROR(VALUE(MID($C6829,1,2)),0)</f>
        <v>0</v>
      </c>
      <c r="AD6829" s="44">
        <f>IFERROR(VALUE(MID($C6829,4,3)),0)</f>
        <v>0</v>
      </c>
      <c r="AE6829" s="51">
        <f>VALUE(RIGHT("00"&amp;AC6829,2)&amp;RIGHT("000"&amp;AD6829,3))</f>
        <v>0</v>
      </c>
    </row>
    <row r="6830" spans="1:31">
      <c r="A6830" s="60" t="str">
        <f>IF(G6830&amp;Q6830&lt;&gt;"",W6830&amp;Q6830,"")</f>
        <v/>
      </c>
      <c r="B6830" s="85" t="str">
        <f>IF(C6830&lt;&gt;"",LEFT(C6830,9),"")</f>
        <v/>
      </c>
      <c r="V6830" s="60" t="str">
        <f>W6830&amp;H6830</f>
        <v/>
      </c>
      <c r="W6830" s="60" t="str">
        <f>_xlfn.LET(_xlpm.TextCell,TEXT(G6830,"###"),IF(_xlpm.TextCell&lt;&gt;"",IF(StyleSpaceSplit,IFERROR(IF(FIND(" ",_xlpm.TextCell)&gt;=1,MID(_xlpm.TextCell,1,FIND(" ",_xlpm.TextCell)-1),_xlpm.TextCell),_xlpm.TextCell),_xlpm.TextCell),""))</f>
        <v/>
      </c>
      <c r="X6830" s="60" t="str">
        <f>IF(A6830&lt;&gt;"",IFERROR(IF(FIND(" ",G6830)&gt;=1,MID(G6830,FIND(" ",G6830)+1,LEN(G6830)),""),""),"")</f>
        <v/>
      </c>
      <c r="AC6830" s="51">
        <f>IFERROR(VALUE(MID($C6830,1,2)),0)</f>
        <v>0</v>
      </c>
      <c r="AD6830" s="44">
        <f>IFERROR(VALUE(MID($C6830,4,3)),0)</f>
        <v>0</v>
      </c>
      <c r="AE6830" s="51">
        <f>VALUE(RIGHT("00"&amp;AC6830,2)&amp;RIGHT("000"&amp;AD6830,3))</f>
        <v>0</v>
      </c>
    </row>
    <row r="6831" spans="1:31">
      <c r="A6831" s="60" t="str">
        <f>IF(G6831&amp;Q6831&lt;&gt;"",W6831&amp;Q6831,"")</f>
        <v/>
      </c>
      <c r="B6831" s="85" t="str">
        <f>IF(C6831&lt;&gt;"",LEFT(C6831,9),"")</f>
        <v/>
      </c>
      <c r="V6831" s="60" t="str">
        <f>W6831&amp;H6831</f>
        <v/>
      </c>
      <c r="W6831" s="60" t="str">
        <f>_xlfn.LET(_xlpm.TextCell,TEXT(G6831,"###"),IF(_xlpm.TextCell&lt;&gt;"",IF(StyleSpaceSplit,IFERROR(IF(FIND(" ",_xlpm.TextCell)&gt;=1,MID(_xlpm.TextCell,1,FIND(" ",_xlpm.TextCell)-1),_xlpm.TextCell),_xlpm.TextCell),_xlpm.TextCell),""))</f>
        <v/>
      </c>
      <c r="X6831" s="60" t="str">
        <f>IF(A6831&lt;&gt;"",IFERROR(IF(FIND(" ",G6831)&gt;=1,MID(G6831,FIND(" ",G6831)+1,LEN(G6831)),""),""),"")</f>
        <v/>
      </c>
      <c r="AC6831" s="51">
        <f>IFERROR(VALUE(MID($C6831,1,2)),0)</f>
        <v>0</v>
      </c>
      <c r="AD6831" s="44">
        <f>IFERROR(VALUE(MID($C6831,4,3)),0)</f>
        <v>0</v>
      </c>
      <c r="AE6831" s="51">
        <f>VALUE(RIGHT("00"&amp;AC6831,2)&amp;RIGHT("000"&amp;AD6831,3))</f>
        <v>0</v>
      </c>
    </row>
    <row r="6832" spans="1:31">
      <c r="A6832" s="60" t="str">
        <f>IF(G6832&amp;Q6832&lt;&gt;"",W6832&amp;Q6832,"")</f>
        <v/>
      </c>
      <c r="B6832" s="85" t="str">
        <f>IF(C6832&lt;&gt;"",LEFT(C6832,9),"")</f>
        <v/>
      </c>
      <c r="V6832" s="60" t="str">
        <f>W6832&amp;H6832</f>
        <v/>
      </c>
      <c r="W6832" s="60" t="str">
        <f>_xlfn.LET(_xlpm.TextCell,TEXT(G6832,"###"),IF(_xlpm.TextCell&lt;&gt;"",IF(StyleSpaceSplit,IFERROR(IF(FIND(" ",_xlpm.TextCell)&gt;=1,MID(_xlpm.TextCell,1,FIND(" ",_xlpm.TextCell)-1),_xlpm.TextCell),_xlpm.TextCell),_xlpm.TextCell),""))</f>
        <v/>
      </c>
      <c r="X6832" s="60" t="str">
        <f>IF(A6832&lt;&gt;"",IFERROR(IF(FIND(" ",G6832)&gt;=1,MID(G6832,FIND(" ",G6832)+1,LEN(G6832)),""),""),"")</f>
        <v/>
      </c>
      <c r="AC6832" s="51">
        <f>IFERROR(VALUE(MID($C6832,1,2)),0)</f>
        <v>0</v>
      </c>
      <c r="AD6832" s="44">
        <f>IFERROR(VALUE(MID($C6832,4,3)),0)</f>
        <v>0</v>
      </c>
      <c r="AE6832" s="51">
        <f>VALUE(RIGHT("00"&amp;AC6832,2)&amp;RIGHT("000"&amp;AD6832,3))</f>
        <v>0</v>
      </c>
    </row>
    <row r="6833" spans="1:31">
      <c r="A6833" s="60" t="str">
        <f>IF(G6833&amp;Q6833&lt;&gt;"",W6833&amp;Q6833,"")</f>
        <v/>
      </c>
      <c r="B6833" s="85" t="str">
        <f>IF(C6833&lt;&gt;"",LEFT(C6833,9),"")</f>
        <v/>
      </c>
      <c r="V6833" s="60" t="str">
        <f>W6833&amp;H6833</f>
        <v/>
      </c>
      <c r="W6833" s="60" t="str">
        <f>_xlfn.LET(_xlpm.TextCell,TEXT(G6833,"###"),IF(_xlpm.TextCell&lt;&gt;"",IF(StyleSpaceSplit,IFERROR(IF(FIND(" ",_xlpm.TextCell)&gt;=1,MID(_xlpm.TextCell,1,FIND(" ",_xlpm.TextCell)-1),_xlpm.TextCell),_xlpm.TextCell),_xlpm.TextCell),""))</f>
        <v/>
      </c>
      <c r="X6833" s="60" t="str">
        <f>IF(A6833&lt;&gt;"",IFERROR(IF(FIND(" ",G6833)&gt;=1,MID(G6833,FIND(" ",G6833)+1,LEN(G6833)),""),""),"")</f>
        <v/>
      </c>
      <c r="AC6833" s="51">
        <f>IFERROR(VALUE(MID($C6833,1,2)),0)</f>
        <v>0</v>
      </c>
      <c r="AD6833" s="44">
        <f>IFERROR(VALUE(MID($C6833,4,3)),0)</f>
        <v>0</v>
      </c>
      <c r="AE6833" s="51">
        <f>VALUE(RIGHT("00"&amp;AC6833,2)&amp;RIGHT("000"&amp;AD6833,3))</f>
        <v>0</v>
      </c>
    </row>
    <row r="6834" spans="1:31">
      <c r="A6834" s="60" t="str">
        <f>IF(G6834&amp;Q6834&lt;&gt;"",W6834&amp;Q6834,"")</f>
        <v/>
      </c>
      <c r="B6834" s="85" t="str">
        <f>IF(C6834&lt;&gt;"",LEFT(C6834,9),"")</f>
        <v/>
      </c>
      <c r="V6834" s="60" t="str">
        <f>W6834&amp;H6834</f>
        <v/>
      </c>
      <c r="W6834" s="60" t="str">
        <f>_xlfn.LET(_xlpm.TextCell,TEXT(G6834,"###"),IF(_xlpm.TextCell&lt;&gt;"",IF(StyleSpaceSplit,IFERROR(IF(FIND(" ",_xlpm.TextCell)&gt;=1,MID(_xlpm.TextCell,1,FIND(" ",_xlpm.TextCell)-1),_xlpm.TextCell),_xlpm.TextCell),_xlpm.TextCell),""))</f>
        <v/>
      </c>
      <c r="X6834" s="60" t="str">
        <f>IF(A6834&lt;&gt;"",IFERROR(IF(FIND(" ",G6834)&gt;=1,MID(G6834,FIND(" ",G6834)+1,LEN(G6834)),""),""),"")</f>
        <v/>
      </c>
      <c r="AC6834" s="51">
        <f>IFERROR(VALUE(MID($C6834,1,2)),0)</f>
        <v>0</v>
      </c>
      <c r="AD6834" s="44">
        <f>IFERROR(VALUE(MID($C6834,4,3)),0)</f>
        <v>0</v>
      </c>
      <c r="AE6834" s="51">
        <f>VALUE(RIGHT("00"&amp;AC6834,2)&amp;RIGHT("000"&amp;AD6834,3))</f>
        <v>0</v>
      </c>
    </row>
    <row r="6835" spans="1:31">
      <c r="A6835" s="60" t="str">
        <f>IF(G6835&amp;Q6835&lt;&gt;"",W6835&amp;Q6835,"")</f>
        <v/>
      </c>
      <c r="B6835" s="85" t="str">
        <f>IF(C6835&lt;&gt;"",LEFT(C6835,9),"")</f>
        <v/>
      </c>
      <c r="V6835" s="60" t="str">
        <f>W6835&amp;H6835</f>
        <v/>
      </c>
      <c r="W6835" s="60" t="str">
        <f>_xlfn.LET(_xlpm.TextCell,TEXT(G6835,"###"),IF(_xlpm.TextCell&lt;&gt;"",IF(StyleSpaceSplit,IFERROR(IF(FIND(" ",_xlpm.TextCell)&gt;=1,MID(_xlpm.TextCell,1,FIND(" ",_xlpm.TextCell)-1),_xlpm.TextCell),_xlpm.TextCell),_xlpm.TextCell),""))</f>
        <v/>
      </c>
      <c r="X6835" s="60" t="str">
        <f>IF(A6835&lt;&gt;"",IFERROR(IF(FIND(" ",G6835)&gt;=1,MID(G6835,FIND(" ",G6835)+1,LEN(G6835)),""),""),"")</f>
        <v/>
      </c>
      <c r="AC6835" s="51">
        <f>IFERROR(VALUE(MID($C6835,1,2)),0)</f>
        <v>0</v>
      </c>
      <c r="AD6835" s="44">
        <f>IFERROR(VALUE(MID($C6835,4,3)),0)</f>
        <v>0</v>
      </c>
      <c r="AE6835" s="51">
        <f>VALUE(RIGHT("00"&amp;AC6835,2)&amp;RIGHT("000"&amp;AD6835,3))</f>
        <v>0</v>
      </c>
    </row>
    <row r="6836" spans="1:31">
      <c r="A6836" s="60" t="str">
        <f>IF(G6836&amp;Q6836&lt;&gt;"",W6836&amp;Q6836,"")</f>
        <v/>
      </c>
      <c r="B6836" s="85" t="str">
        <f>IF(C6836&lt;&gt;"",LEFT(C6836,9),"")</f>
        <v/>
      </c>
      <c r="V6836" s="60" t="str">
        <f>W6836&amp;H6836</f>
        <v/>
      </c>
      <c r="W6836" s="60" t="str">
        <f>_xlfn.LET(_xlpm.TextCell,TEXT(G6836,"###"),IF(_xlpm.TextCell&lt;&gt;"",IF(StyleSpaceSplit,IFERROR(IF(FIND(" ",_xlpm.TextCell)&gt;=1,MID(_xlpm.TextCell,1,FIND(" ",_xlpm.TextCell)-1),_xlpm.TextCell),_xlpm.TextCell),_xlpm.TextCell),""))</f>
        <v/>
      </c>
      <c r="X6836" s="60" t="str">
        <f>IF(A6836&lt;&gt;"",IFERROR(IF(FIND(" ",G6836)&gt;=1,MID(G6836,FIND(" ",G6836)+1,LEN(G6836)),""),""),"")</f>
        <v/>
      </c>
      <c r="AC6836" s="51">
        <f>IFERROR(VALUE(MID($C6836,1,2)),0)</f>
        <v>0</v>
      </c>
      <c r="AD6836" s="44">
        <f>IFERROR(VALUE(MID($C6836,4,3)),0)</f>
        <v>0</v>
      </c>
      <c r="AE6836" s="51">
        <f>VALUE(RIGHT("00"&amp;AC6836,2)&amp;RIGHT("000"&amp;AD6836,3))</f>
        <v>0</v>
      </c>
    </row>
    <row r="6837" spans="1:31">
      <c r="A6837" s="60" t="str">
        <f>IF(G6837&amp;Q6837&lt;&gt;"",W6837&amp;Q6837,"")</f>
        <v/>
      </c>
      <c r="B6837" s="85" t="str">
        <f>IF(C6837&lt;&gt;"",LEFT(C6837,9),"")</f>
        <v/>
      </c>
      <c r="V6837" s="60" t="str">
        <f>W6837&amp;H6837</f>
        <v/>
      </c>
      <c r="W6837" s="60" t="str">
        <f>_xlfn.LET(_xlpm.TextCell,TEXT(G6837,"###"),IF(_xlpm.TextCell&lt;&gt;"",IF(StyleSpaceSplit,IFERROR(IF(FIND(" ",_xlpm.TextCell)&gt;=1,MID(_xlpm.TextCell,1,FIND(" ",_xlpm.TextCell)-1),_xlpm.TextCell),_xlpm.TextCell),_xlpm.TextCell),""))</f>
        <v/>
      </c>
      <c r="X6837" s="60" t="str">
        <f>IF(A6837&lt;&gt;"",IFERROR(IF(FIND(" ",G6837)&gt;=1,MID(G6837,FIND(" ",G6837)+1,LEN(G6837)),""),""),"")</f>
        <v/>
      </c>
      <c r="AC6837" s="51">
        <f>IFERROR(VALUE(MID($C6837,1,2)),0)</f>
        <v>0</v>
      </c>
      <c r="AD6837" s="44">
        <f>IFERROR(VALUE(MID($C6837,4,3)),0)</f>
        <v>0</v>
      </c>
      <c r="AE6837" s="51">
        <f>VALUE(RIGHT("00"&amp;AC6837,2)&amp;RIGHT("000"&amp;AD6837,3))</f>
        <v>0</v>
      </c>
    </row>
    <row r="6838" spans="1:31">
      <c r="A6838" s="60" t="str">
        <f>IF(G6838&amp;Q6838&lt;&gt;"",W6838&amp;Q6838,"")</f>
        <v/>
      </c>
      <c r="B6838" s="85" t="str">
        <f>IF(C6838&lt;&gt;"",LEFT(C6838,9),"")</f>
        <v/>
      </c>
      <c r="V6838" s="60" t="str">
        <f>W6838&amp;H6838</f>
        <v/>
      </c>
      <c r="W6838" s="60" t="str">
        <f>_xlfn.LET(_xlpm.TextCell,TEXT(G6838,"###"),IF(_xlpm.TextCell&lt;&gt;"",IF(StyleSpaceSplit,IFERROR(IF(FIND(" ",_xlpm.TextCell)&gt;=1,MID(_xlpm.TextCell,1,FIND(" ",_xlpm.TextCell)-1),_xlpm.TextCell),_xlpm.TextCell),_xlpm.TextCell),""))</f>
        <v/>
      </c>
      <c r="X6838" s="60" t="str">
        <f>IF(A6838&lt;&gt;"",IFERROR(IF(FIND(" ",G6838)&gt;=1,MID(G6838,FIND(" ",G6838)+1,LEN(G6838)),""),""),"")</f>
        <v/>
      </c>
      <c r="AC6838" s="51">
        <f>IFERROR(VALUE(MID($C6838,1,2)),0)</f>
        <v>0</v>
      </c>
      <c r="AD6838" s="44">
        <f>IFERROR(VALUE(MID($C6838,4,3)),0)</f>
        <v>0</v>
      </c>
      <c r="AE6838" s="51">
        <f>VALUE(RIGHT("00"&amp;AC6838,2)&amp;RIGHT("000"&amp;AD6838,3))</f>
        <v>0</v>
      </c>
    </row>
    <row r="6839" spans="1:31">
      <c r="A6839" s="60" t="str">
        <f>IF(G6839&amp;Q6839&lt;&gt;"",W6839&amp;Q6839,"")</f>
        <v/>
      </c>
      <c r="B6839" s="85" t="str">
        <f>IF(C6839&lt;&gt;"",LEFT(C6839,9),"")</f>
        <v/>
      </c>
      <c r="V6839" s="60" t="str">
        <f>W6839&amp;H6839</f>
        <v/>
      </c>
      <c r="W6839" s="60" t="str">
        <f>_xlfn.LET(_xlpm.TextCell,TEXT(G6839,"###"),IF(_xlpm.TextCell&lt;&gt;"",IF(StyleSpaceSplit,IFERROR(IF(FIND(" ",_xlpm.TextCell)&gt;=1,MID(_xlpm.TextCell,1,FIND(" ",_xlpm.TextCell)-1),_xlpm.TextCell),_xlpm.TextCell),_xlpm.TextCell),""))</f>
        <v/>
      </c>
      <c r="X6839" s="60" t="str">
        <f>IF(A6839&lt;&gt;"",IFERROR(IF(FIND(" ",G6839)&gt;=1,MID(G6839,FIND(" ",G6839)+1,LEN(G6839)),""),""),"")</f>
        <v/>
      </c>
      <c r="AC6839" s="51">
        <f>IFERROR(VALUE(MID($C6839,1,2)),0)</f>
        <v>0</v>
      </c>
      <c r="AD6839" s="44">
        <f>IFERROR(VALUE(MID($C6839,4,3)),0)</f>
        <v>0</v>
      </c>
      <c r="AE6839" s="51">
        <f>VALUE(RIGHT("00"&amp;AC6839,2)&amp;RIGHT("000"&amp;AD6839,3))</f>
        <v>0</v>
      </c>
    </row>
    <row r="6840" spans="1:31">
      <c r="A6840" s="60" t="str">
        <f>IF(G6840&amp;Q6840&lt;&gt;"",W6840&amp;Q6840,"")</f>
        <v/>
      </c>
      <c r="B6840" s="85" t="str">
        <f>IF(C6840&lt;&gt;"",LEFT(C6840,9),"")</f>
        <v/>
      </c>
      <c r="V6840" s="60" t="str">
        <f>W6840&amp;H6840</f>
        <v/>
      </c>
      <c r="W6840" s="60" t="str">
        <f>_xlfn.LET(_xlpm.TextCell,TEXT(G6840,"###"),IF(_xlpm.TextCell&lt;&gt;"",IF(StyleSpaceSplit,IFERROR(IF(FIND(" ",_xlpm.TextCell)&gt;=1,MID(_xlpm.TextCell,1,FIND(" ",_xlpm.TextCell)-1),_xlpm.TextCell),_xlpm.TextCell),_xlpm.TextCell),""))</f>
        <v/>
      </c>
      <c r="X6840" s="60" t="str">
        <f>IF(A6840&lt;&gt;"",IFERROR(IF(FIND(" ",G6840)&gt;=1,MID(G6840,FIND(" ",G6840)+1,LEN(G6840)),""),""),"")</f>
        <v/>
      </c>
      <c r="AC6840" s="51">
        <f>IFERROR(VALUE(MID($C6840,1,2)),0)</f>
        <v>0</v>
      </c>
      <c r="AD6840" s="44">
        <f>IFERROR(VALUE(MID($C6840,4,3)),0)</f>
        <v>0</v>
      </c>
      <c r="AE6840" s="51">
        <f>VALUE(RIGHT("00"&amp;AC6840,2)&amp;RIGHT("000"&amp;AD6840,3))</f>
        <v>0</v>
      </c>
    </row>
    <row r="6841" spans="1:31">
      <c r="A6841" s="60" t="str">
        <f>IF(G6841&amp;Q6841&lt;&gt;"",W6841&amp;Q6841,"")</f>
        <v/>
      </c>
      <c r="B6841" s="85" t="str">
        <f>IF(C6841&lt;&gt;"",LEFT(C6841,9),"")</f>
        <v/>
      </c>
      <c r="V6841" s="60" t="str">
        <f>W6841&amp;H6841</f>
        <v/>
      </c>
      <c r="W6841" s="60" t="str">
        <f>_xlfn.LET(_xlpm.TextCell,TEXT(G6841,"###"),IF(_xlpm.TextCell&lt;&gt;"",IF(StyleSpaceSplit,IFERROR(IF(FIND(" ",_xlpm.TextCell)&gt;=1,MID(_xlpm.TextCell,1,FIND(" ",_xlpm.TextCell)-1),_xlpm.TextCell),_xlpm.TextCell),_xlpm.TextCell),""))</f>
        <v/>
      </c>
      <c r="X6841" s="60" t="str">
        <f>IF(A6841&lt;&gt;"",IFERROR(IF(FIND(" ",G6841)&gt;=1,MID(G6841,FIND(" ",G6841)+1,LEN(G6841)),""),""),"")</f>
        <v/>
      </c>
      <c r="AC6841" s="51">
        <f>IFERROR(VALUE(MID($C6841,1,2)),0)</f>
        <v>0</v>
      </c>
      <c r="AD6841" s="44">
        <f>IFERROR(VALUE(MID($C6841,4,3)),0)</f>
        <v>0</v>
      </c>
      <c r="AE6841" s="51">
        <f>VALUE(RIGHT("00"&amp;AC6841,2)&amp;RIGHT("000"&amp;AD6841,3))</f>
        <v>0</v>
      </c>
    </row>
    <row r="6842" spans="1:31">
      <c r="A6842" s="60" t="str">
        <f>IF(G6842&amp;Q6842&lt;&gt;"",W6842&amp;Q6842,"")</f>
        <v/>
      </c>
      <c r="B6842" s="85" t="str">
        <f>IF(C6842&lt;&gt;"",LEFT(C6842,9),"")</f>
        <v/>
      </c>
      <c r="V6842" s="60" t="str">
        <f>W6842&amp;H6842</f>
        <v/>
      </c>
      <c r="W6842" s="60" t="str">
        <f>_xlfn.LET(_xlpm.TextCell,TEXT(G6842,"###"),IF(_xlpm.TextCell&lt;&gt;"",IF(StyleSpaceSplit,IFERROR(IF(FIND(" ",_xlpm.TextCell)&gt;=1,MID(_xlpm.TextCell,1,FIND(" ",_xlpm.TextCell)-1),_xlpm.TextCell),_xlpm.TextCell),_xlpm.TextCell),""))</f>
        <v/>
      </c>
      <c r="X6842" s="60" t="str">
        <f>IF(A6842&lt;&gt;"",IFERROR(IF(FIND(" ",G6842)&gt;=1,MID(G6842,FIND(" ",G6842)+1,LEN(G6842)),""),""),"")</f>
        <v/>
      </c>
      <c r="AC6842" s="51">
        <f>IFERROR(VALUE(MID($C6842,1,2)),0)</f>
        <v>0</v>
      </c>
      <c r="AD6842" s="44">
        <f>IFERROR(VALUE(MID($C6842,4,3)),0)</f>
        <v>0</v>
      </c>
      <c r="AE6842" s="51">
        <f>VALUE(RIGHT("00"&amp;AC6842,2)&amp;RIGHT("000"&amp;AD6842,3))</f>
        <v>0</v>
      </c>
    </row>
    <row r="6843" spans="1:31">
      <c r="A6843" s="60" t="str">
        <f>IF(G6843&amp;Q6843&lt;&gt;"",W6843&amp;Q6843,"")</f>
        <v/>
      </c>
      <c r="B6843" s="85" t="str">
        <f>IF(C6843&lt;&gt;"",LEFT(C6843,9),"")</f>
        <v/>
      </c>
      <c r="V6843" s="60" t="str">
        <f>W6843&amp;H6843</f>
        <v/>
      </c>
      <c r="W6843" s="60" t="str">
        <f>_xlfn.LET(_xlpm.TextCell,TEXT(G6843,"###"),IF(_xlpm.TextCell&lt;&gt;"",IF(StyleSpaceSplit,IFERROR(IF(FIND(" ",_xlpm.TextCell)&gt;=1,MID(_xlpm.TextCell,1,FIND(" ",_xlpm.TextCell)-1),_xlpm.TextCell),_xlpm.TextCell),_xlpm.TextCell),""))</f>
        <v/>
      </c>
      <c r="X6843" s="60" t="str">
        <f>IF(A6843&lt;&gt;"",IFERROR(IF(FIND(" ",G6843)&gt;=1,MID(G6843,FIND(" ",G6843)+1,LEN(G6843)),""),""),"")</f>
        <v/>
      </c>
      <c r="AC6843" s="51">
        <f>IFERROR(VALUE(MID($C6843,1,2)),0)</f>
        <v>0</v>
      </c>
      <c r="AD6843" s="44">
        <f>IFERROR(VALUE(MID($C6843,4,3)),0)</f>
        <v>0</v>
      </c>
      <c r="AE6843" s="51">
        <f>VALUE(RIGHT("00"&amp;AC6843,2)&amp;RIGHT("000"&amp;AD6843,3))</f>
        <v>0</v>
      </c>
    </row>
    <row r="6844" spans="1:31">
      <c r="A6844" s="60" t="str">
        <f>IF(G6844&amp;Q6844&lt;&gt;"",W6844&amp;Q6844,"")</f>
        <v/>
      </c>
      <c r="B6844" s="85" t="str">
        <f>IF(C6844&lt;&gt;"",LEFT(C6844,9),"")</f>
        <v/>
      </c>
      <c r="V6844" s="60" t="str">
        <f>W6844&amp;H6844</f>
        <v/>
      </c>
      <c r="W6844" s="60" t="str">
        <f>_xlfn.LET(_xlpm.TextCell,TEXT(G6844,"###"),IF(_xlpm.TextCell&lt;&gt;"",IF(StyleSpaceSplit,IFERROR(IF(FIND(" ",_xlpm.TextCell)&gt;=1,MID(_xlpm.TextCell,1,FIND(" ",_xlpm.TextCell)-1),_xlpm.TextCell),_xlpm.TextCell),_xlpm.TextCell),""))</f>
        <v/>
      </c>
      <c r="X6844" s="60" t="str">
        <f>IF(A6844&lt;&gt;"",IFERROR(IF(FIND(" ",G6844)&gt;=1,MID(G6844,FIND(" ",G6844)+1,LEN(G6844)),""),""),"")</f>
        <v/>
      </c>
      <c r="AC6844" s="51">
        <f>IFERROR(VALUE(MID($C6844,1,2)),0)</f>
        <v>0</v>
      </c>
      <c r="AD6844" s="44">
        <f>IFERROR(VALUE(MID($C6844,4,3)),0)</f>
        <v>0</v>
      </c>
      <c r="AE6844" s="51">
        <f>VALUE(RIGHT("00"&amp;AC6844,2)&amp;RIGHT("000"&amp;AD6844,3))</f>
        <v>0</v>
      </c>
    </row>
    <row r="6845" spans="1:31">
      <c r="A6845" s="60" t="str">
        <f>IF(G6845&amp;Q6845&lt;&gt;"",W6845&amp;Q6845,"")</f>
        <v/>
      </c>
      <c r="B6845" s="85" t="str">
        <f>IF(C6845&lt;&gt;"",LEFT(C6845,9),"")</f>
        <v/>
      </c>
      <c r="V6845" s="60" t="str">
        <f>W6845&amp;H6845</f>
        <v/>
      </c>
      <c r="W6845" s="60" t="str">
        <f>_xlfn.LET(_xlpm.TextCell,TEXT(G6845,"###"),IF(_xlpm.TextCell&lt;&gt;"",IF(StyleSpaceSplit,IFERROR(IF(FIND(" ",_xlpm.TextCell)&gt;=1,MID(_xlpm.TextCell,1,FIND(" ",_xlpm.TextCell)-1),_xlpm.TextCell),_xlpm.TextCell),_xlpm.TextCell),""))</f>
        <v/>
      </c>
      <c r="X6845" s="60" t="str">
        <f>IF(A6845&lt;&gt;"",IFERROR(IF(FIND(" ",G6845)&gt;=1,MID(G6845,FIND(" ",G6845)+1,LEN(G6845)),""),""),"")</f>
        <v/>
      </c>
      <c r="AC6845" s="51">
        <f>IFERROR(VALUE(MID($C6845,1,2)),0)</f>
        <v>0</v>
      </c>
      <c r="AD6845" s="44">
        <f>IFERROR(VALUE(MID($C6845,4,3)),0)</f>
        <v>0</v>
      </c>
      <c r="AE6845" s="51">
        <f>VALUE(RIGHT("00"&amp;AC6845,2)&amp;RIGHT("000"&amp;AD6845,3))</f>
        <v>0</v>
      </c>
    </row>
    <row r="6846" spans="1:31">
      <c r="A6846" s="60" t="str">
        <f>IF(G6846&amp;Q6846&lt;&gt;"",W6846&amp;Q6846,"")</f>
        <v/>
      </c>
      <c r="B6846" s="85" t="str">
        <f>IF(C6846&lt;&gt;"",LEFT(C6846,9),"")</f>
        <v/>
      </c>
      <c r="V6846" s="60" t="str">
        <f>W6846&amp;H6846</f>
        <v/>
      </c>
      <c r="W6846" s="60" t="str">
        <f>_xlfn.LET(_xlpm.TextCell,TEXT(G6846,"###"),IF(_xlpm.TextCell&lt;&gt;"",IF(StyleSpaceSplit,IFERROR(IF(FIND(" ",_xlpm.TextCell)&gt;=1,MID(_xlpm.TextCell,1,FIND(" ",_xlpm.TextCell)-1),_xlpm.TextCell),_xlpm.TextCell),_xlpm.TextCell),""))</f>
        <v/>
      </c>
      <c r="X6846" s="60" t="str">
        <f>IF(A6846&lt;&gt;"",IFERROR(IF(FIND(" ",G6846)&gt;=1,MID(G6846,FIND(" ",G6846)+1,LEN(G6846)),""),""),"")</f>
        <v/>
      </c>
      <c r="AC6846" s="51">
        <f>IFERROR(VALUE(MID($C6846,1,2)),0)</f>
        <v>0</v>
      </c>
      <c r="AD6846" s="44">
        <f>IFERROR(VALUE(MID($C6846,4,3)),0)</f>
        <v>0</v>
      </c>
      <c r="AE6846" s="51">
        <f>VALUE(RIGHT("00"&amp;AC6846,2)&amp;RIGHT("000"&amp;AD6846,3))</f>
        <v>0</v>
      </c>
    </row>
    <row r="6847" spans="1:31">
      <c r="A6847" s="60" t="str">
        <f>IF(G6847&amp;Q6847&lt;&gt;"",W6847&amp;Q6847,"")</f>
        <v/>
      </c>
      <c r="B6847" s="85" t="str">
        <f>IF(C6847&lt;&gt;"",LEFT(C6847,9),"")</f>
        <v/>
      </c>
      <c r="V6847" s="60" t="str">
        <f>W6847&amp;H6847</f>
        <v/>
      </c>
      <c r="W6847" s="60" t="str">
        <f>_xlfn.LET(_xlpm.TextCell,TEXT(G6847,"###"),IF(_xlpm.TextCell&lt;&gt;"",IF(StyleSpaceSplit,IFERROR(IF(FIND(" ",_xlpm.TextCell)&gt;=1,MID(_xlpm.TextCell,1,FIND(" ",_xlpm.TextCell)-1),_xlpm.TextCell),_xlpm.TextCell),_xlpm.TextCell),""))</f>
        <v/>
      </c>
      <c r="X6847" s="60" t="str">
        <f>IF(A6847&lt;&gt;"",IFERROR(IF(FIND(" ",G6847)&gt;=1,MID(G6847,FIND(" ",G6847)+1,LEN(G6847)),""),""),"")</f>
        <v/>
      </c>
      <c r="AC6847" s="51">
        <f>IFERROR(VALUE(MID($C6847,1,2)),0)</f>
        <v>0</v>
      </c>
      <c r="AD6847" s="44">
        <f>IFERROR(VALUE(MID($C6847,4,3)),0)</f>
        <v>0</v>
      </c>
      <c r="AE6847" s="51">
        <f>VALUE(RIGHT("00"&amp;AC6847,2)&amp;RIGHT("000"&amp;AD6847,3))</f>
        <v>0</v>
      </c>
    </row>
    <row r="6848" spans="1:31">
      <c r="A6848" s="60" t="str">
        <f>IF(G6848&amp;Q6848&lt;&gt;"",W6848&amp;Q6848,"")</f>
        <v/>
      </c>
      <c r="B6848" s="85" t="str">
        <f>IF(C6848&lt;&gt;"",LEFT(C6848,9),"")</f>
        <v/>
      </c>
      <c r="V6848" s="60" t="str">
        <f>W6848&amp;H6848</f>
        <v/>
      </c>
      <c r="W6848" s="60" t="str">
        <f>_xlfn.LET(_xlpm.TextCell,TEXT(G6848,"###"),IF(_xlpm.TextCell&lt;&gt;"",IF(StyleSpaceSplit,IFERROR(IF(FIND(" ",_xlpm.TextCell)&gt;=1,MID(_xlpm.TextCell,1,FIND(" ",_xlpm.TextCell)-1),_xlpm.TextCell),_xlpm.TextCell),_xlpm.TextCell),""))</f>
        <v/>
      </c>
      <c r="X6848" s="60" t="str">
        <f>IF(A6848&lt;&gt;"",IFERROR(IF(FIND(" ",G6848)&gt;=1,MID(G6848,FIND(" ",G6848)+1,LEN(G6848)),""),""),"")</f>
        <v/>
      </c>
      <c r="AC6848" s="51">
        <f>IFERROR(VALUE(MID($C6848,1,2)),0)</f>
        <v>0</v>
      </c>
      <c r="AD6848" s="44">
        <f>IFERROR(VALUE(MID($C6848,4,3)),0)</f>
        <v>0</v>
      </c>
      <c r="AE6848" s="51">
        <f>VALUE(RIGHT("00"&amp;AC6848,2)&amp;RIGHT("000"&amp;AD6848,3))</f>
        <v>0</v>
      </c>
    </row>
    <row r="6849" spans="1:31">
      <c r="A6849" s="60" t="str">
        <f>IF(G6849&amp;Q6849&lt;&gt;"",W6849&amp;Q6849,"")</f>
        <v/>
      </c>
      <c r="B6849" s="85" t="str">
        <f>IF(C6849&lt;&gt;"",LEFT(C6849,9),"")</f>
        <v/>
      </c>
      <c r="V6849" s="60" t="str">
        <f>W6849&amp;H6849</f>
        <v/>
      </c>
      <c r="W6849" s="60" t="str">
        <f>_xlfn.LET(_xlpm.TextCell,TEXT(G6849,"###"),IF(_xlpm.TextCell&lt;&gt;"",IF(StyleSpaceSplit,IFERROR(IF(FIND(" ",_xlpm.TextCell)&gt;=1,MID(_xlpm.TextCell,1,FIND(" ",_xlpm.TextCell)-1),_xlpm.TextCell),_xlpm.TextCell),_xlpm.TextCell),""))</f>
        <v/>
      </c>
      <c r="X6849" s="60" t="str">
        <f>IF(A6849&lt;&gt;"",IFERROR(IF(FIND(" ",G6849)&gt;=1,MID(G6849,FIND(" ",G6849)+1,LEN(G6849)),""),""),"")</f>
        <v/>
      </c>
      <c r="AC6849" s="51">
        <f>IFERROR(VALUE(MID($C6849,1,2)),0)</f>
        <v>0</v>
      </c>
      <c r="AD6849" s="44">
        <f>IFERROR(VALUE(MID($C6849,4,3)),0)</f>
        <v>0</v>
      </c>
      <c r="AE6849" s="51">
        <f>VALUE(RIGHT("00"&amp;AC6849,2)&amp;RIGHT("000"&amp;AD6849,3))</f>
        <v>0</v>
      </c>
    </row>
    <row r="6850" spans="1:31">
      <c r="A6850" s="60" t="str">
        <f>IF(G6850&amp;Q6850&lt;&gt;"",W6850&amp;Q6850,"")</f>
        <v/>
      </c>
      <c r="B6850" s="85" t="str">
        <f>IF(C6850&lt;&gt;"",LEFT(C6850,9),"")</f>
        <v/>
      </c>
      <c r="V6850" s="60" t="str">
        <f>W6850&amp;H6850</f>
        <v/>
      </c>
      <c r="W6850" s="60" t="str">
        <f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>IF(A6850&lt;&gt;"",IFERROR(IF(FIND(" ",G6850)&gt;=1,MID(G6850,FIND(" ",G6850)+1,LEN(G6850)),""),""),"")</f>
        <v/>
      </c>
      <c r="AC6850" s="51">
        <f>IFERROR(VALUE(MID($C6850,1,2)),0)</f>
        <v>0</v>
      </c>
      <c r="AD6850" s="44">
        <f>IFERROR(VALUE(MID($C6850,4,3)),0)</f>
        <v>0</v>
      </c>
      <c r="AE6850" s="51">
        <f>VALUE(RIGHT("00"&amp;AC6850,2)&amp;RIGHT("000"&amp;AD6850,3))</f>
        <v>0</v>
      </c>
    </row>
    <row r="6851" spans="1:31">
      <c r="A6851" s="60" t="str">
        <f>IF(G6851&amp;Q6851&lt;&gt;"",W6851&amp;Q6851,"")</f>
        <v/>
      </c>
      <c r="B6851" s="85" t="str">
        <f>IF(C6851&lt;&gt;"",LEFT(C6851,9),"")</f>
        <v/>
      </c>
      <c r="V6851" s="60" t="str">
        <f>W6851&amp;H6851</f>
        <v/>
      </c>
      <c r="W6851" s="60" t="str">
        <f>_xlfn.LET(_xlpm.TextCell,TEXT(G6851,"###"),IF(_xlpm.TextCell&lt;&gt;"",IF(StyleSpaceSplit,IFERROR(IF(FIND(" ",_xlpm.TextCell)&gt;=1,MID(_xlpm.TextCell,1,FIND(" ",_xlpm.TextCell)-1),_xlpm.TextCell),_xlpm.TextCell),_xlpm.TextCell),""))</f>
        <v/>
      </c>
      <c r="X6851" s="60" t="str">
        <f>IF(A6851&lt;&gt;"",IFERROR(IF(FIND(" ",G6851)&gt;=1,MID(G6851,FIND(" ",G6851)+1,LEN(G6851)),""),""),"")</f>
        <v/>
      </c>
      <c r="AC6851" s="51">
        <f>IFERROR(VALUE(MID($C6851,1,2)),0)</f>
        <v>0</v>
      </c>
      <c r="AD6851" s="44">
        <f>IFERROR(VALUE(MID($C6851,4,3)),0)</f>
        <v>0</v>
      </c>
      <c r="AE6851" s="51">
        <f>VALUE(RIGHT("00"&amp;AC6851,2)&amp;RIGHT("000"&amp;AD6851,3))</f>
        <v>0</v>
      </c>
    </row>
    <row r="6852" spans="1:31">
      <c r="A6852" s="60" t="str">
        <f>IF(G6852&amp;Q6852&lt;&gt;"",W6852&amp;Q6852,"")</f>
        <v/>
      </c>
      <c r="B6852" s="85" t="str">
        <f>IF(C6852&lt;&gt;"",LEFT(C6852,9),"")</f>
        <v/>
      </c>
      <c r="V6852" s="60" t="str">
        <f>W6852&amp;H6852</f>
        <v/>
      </c>
      <c r="W6852" s="60" t="str">
        <f>_xlfn.LET(_xlpm.TextCell,TEXT(G6852,"###"),IF(_xlpm.TextCell&lt;&gt;"",IF(StyleSpaceSplit,IFERROR(IF(FIND(" ",_xlpm.TextCell)&gt;=1,MID(_xlpm.TextCell,1,FIND(" ",_xlpm.TextCell)-1),_xlpm.TextCell),_xlpm.TextCell),_xlpm.TextCell),""))</f>
        <v/>
      </c>
      <c r="X6852" s="60" t="str">
        <f>IF(A6852&lt;&gt;"",IFERROR(IF(FIND(" ",G6852)&gt;=1,MID(G6852,FIND(" ",G6852)+1,LEN(G6852)),""),""),"")</f>
        <v/>
      </c>
      <c r="AC6852" s="51">
        <f>IFERROR(VALUE(MID($C6852,1,2)),0)</f>
        <v>0</v>
      </c>
      <c r="AD6852" s="44">
        <f>IFERROR(VALUE(MID($C6852,4,3)),0)</f>
        <v>0</v>
      </c>
      <c r="AE6852" s="51">
        <f>VALUE(RIGHT("00"&amp;AC6852,2)&amp;RIGHT("000"&amp;AD6852,3))</f>
        <v>0</v>
      </c>
    </row>
    <row r="6853" spans="1:31">
      <c r="A6853" s="60" t="str">
        <f>IF(G6853&amp;Q6853&lt;&gt;"",W6853&amp;Q6853,"")</f>
        <v/>
      </c>
      <c r="B6853" s="85" t="str">
        <f>IF(C6853&lt;&gt;"",LEFT(C6853,9),"")</f>
        <v/>
      </c>
      <c r="V6853" s="60" t="str">
        <f>W6853&amp;H6853</f>
        <v/>
      </c>
      <c r="W6853" s="60" t="str">
        <f>_xlfn.LET(_xlpm.TextCell,TEXT(G6853,"###"),IF(_xlpm.TextCell&lt;&gt;"",IF(StyleSpaceSplit,IFERROR(IF(FIND(" ",_xlpm.TextCell)&gt;=1,MID(_xlpm.TextCell,1,FIND(" ",_xlpm.TextCell)-1),_xlpm.TextCell),_xlpm.TextCell),_xlpm.TextCell),""))</f>
        <v/>
      </c>
      <c r="X6853" s="60" t="str">
        <f>IF(A6853&lt;&gt;"",IFERROR(IF(FIND(" ",G6853)&gt;=1,MID(G6853,FIND(" ",G6853)+1,LEN(G6853)),""),""),"")</f>
        <v/>
      </c>
      <c r="AC6853" s="51">
        <f>IFERROR(VALUE(MID($C6853,1,2)),0)</f>
        <v>0</v>
      </c>
      <c r="AD6853" s="44">
        <f>IFERROR(VALUE(MID($C6853,4,3)),0)</f>
        <v>0</v>
      </c>
      <c r="AE6853" s="51">
        <f>VALUE(RIGHT("00"&amp;AC6853,2)&amp;RIGHT("000"&amp;AD6853,3))</f>
        <v>0</v>
      </c>
    </row>
    <row r="6854" spans="1:31">
      <c r="A6854" s="60" t="str">
        <f>IF(G6854&amp;Q6854&lt;&gt;"",W6854&amp;Q6854,"")</f>
        <v/>
      </c>
      <c r="B6854" s="85" t="str">
        <f>IF(C6854&lt;&gt;"",LEFT(C6854,9),"")</f>
        <v/>
      </c>
      <c r="V6854" s="60" t="str">
        <f>W6854&amp;H6854</f>
        <v/>
      </c>
      <c r="W6854" s="60" t="str">
        <f>_xlfn.LET(_xlpm.TextCell,TEXT(G6854,"###"),IF(_xlpm.TextCell&lt;&gt;"",IF(StyleSpaceSplit,IFERROR(IF(FIND(" ",_xlpm.TextCell)&gt;=1,MID(_xlpm.TextCell,1,FIND(" ",_xlpm.TextCell)-1),_xlpm.TextCell),_xlpm.TextCell),_xlpm.TextCell),""))</f>
        <v/>
      </c>
      <c r="X6854" s="60" t="str">
        <f>IF(A6854&lt;&gt;"",IFERROR(IF(FIND(" ",G6854)&gt;=1,MID(G6854,FIND(" ",G6854)+1,LEN(G6854)),""),""),"")</f>
        <v/>
      </c>
      <c r="AC6854" s="51">
        <f>IFERROR(VALUE(MID($C6854,1,2)),0)</f>
        <v>0</v>
      </c>
      <c r="AD6854" s="44">
        <f>IFERROR(VALUE(MID($C6854,4,3)),0)</f>
        <v>0</v>
      </c>
      <c r="AE6854" s="51">
        <f>VALUE(RIGHT("00"&amp;AC6854,2)&amp;RIGHT("000"&amp;AD6854,3))</f>
        <v>0</v>
      </c>
    </row>
    <row r="6855" spans="1:31">
      <c r="A6855" s="60" t="str">
        <f>IF(G6855&amp;Q6855&lt;&gt;"",W6855&amp;Q6855,"")</f>
        <v/>
      </c>
      <c r="B6855" s="85" t="str">
        <f>IF(C6855&lt;&gt;"",LEFT(C6855,9),"")</f>
        <v/>
      </c>
      <c r="V6855" s="60" t="str">
        <f>W6855&amp;H6855</f>
        <v/>
      </c>
      <c r="W6855" s="60" t="str">
        <f>_xlfn.LET(_xlpm.TextCell,TEXT(G6855,"###"),IF(_xlpm.TextCell&lt;&gt;"",IF(StyleSpaceSplit,IFERROR(IF(FIND(" ",_xlpm.TextCell)&gt;=1,MID(_xlpm.TextCell,1,FIND(" ",_xlpm.TextCell)-1),_xlpm.TextCell),_xlpm.TextCell),_xlpm.TextCell),""))</f>
        <v/>
      </c>
      <c r="X6855" s="60" t="str">
        <f>IF(A6855&lt;&gt;"",IFERROR(IF(FIND(" ",G6855)&gt;=1,MID(G6855,FIND(" ",G6855)+1,LEN(G6855)),""),""),"")</f>
        <v/>
      </c>
      <c r="AC6855" s="51">
        <f>IFERROR(VALUE(MID($C6855,1,2)),0)</f>
        <v>0</v>
      </c>
      <c r="AD6855" s="44">
        <f>IFERROR(VALUE(MID($C6855,4,3)),0)</f>
        <v>0</v>
      </c>
      <c r="AE6855" s="51">
        <f>VALUE(RIGHT("00"&amp;AC6855,2)&amp;RIGHT("000"&amp;AD6855,3))</f>
        <v>0</v>
      </c>
    </row>
    <row r="6856" spans="1:31">
      <c r="A6856" s="60" t="str">
        <f>IF(G6856&amp;Q6856&lt;&gt;"",W6856&amp;Q6856,"")</f>
        <v/>
      </c>
      <c r="B6856" s="85" t="str">
        <f>IF(C6856&lt;&gt;"",LEFT(C6856,9),"")</f>
        <v/>
      </c>
      <c r="V6856" s="60" t="str">
        <f>W6856&amp;H6856</f>
        <v/>
      </c>
      <c r="W6856" s="60" t="str">
        <f>_xlfn.LET(_xlpm.TextCell,TEXT(G6856,"###"),IF(_xlpm.TextCell&lt;&gt;"",IF(StyleSpaceSplit,IFERROR(IF(FIND(" ",_xlpm.TextCell)&gt;=1,MID(_xlpm.TextCell,1,FIND(" ",_xlpm.TextCell)-1),_xlpm.TextCell),_xlpm.TextCell),_xlpm.TextCell),""))</f>
        <v/>
      </c>
      <c r="X6856" s="60" t="str">
        <f>IF(A6856&lt;&gt;"",IFERROR(IF(FIND(" ",G6856)&gt;=1,MID(G6856,FIND(" ",G6856)+1,LEN(G6856)),""),""),"")</f>
        <v/>
      </c>
      <c r="AC6856" s="51">
        <f>IFERROR(VALUE(MID($C6856,1,2)),0)</f>
        <v>0</v>
      </c>
      <c r="AD6856" s="44">
        <f>IFERROR(VALUE(MID($C6856,4,3)),0)</f>
        <v>0</v>
      </c>
      <c r="AE6856" s="51">
        <f>VALUE(RIGHT("00"&amp;AC6856,2)&amp;RIGHT("000"&amp;AD6856,3))</f>
        <v>0</v>
      </c>
    </row>
    <row r="6857" spans="1:31">
      <c r="A6857" s="60" t="str">
        <f>IF(G6857&amp;Q6857&lt;&gt;"",W6857&amp;Q6857,"")</f>
        <v/>
      </c>
      <c r="B6857" s="85" t="str">
        <f>IF(C6857&lt;&gt;"",LEFT(C6857,9),"")</f>
        <v/>
      </c>
      <c r="V6857" s="60" t="str">
        <f>W6857&amp;H6857</f>
        <v/>
      </c>
      <c r="W6857" s="60" t="str">
        <f>_xlfn.LET(_xlpm.TextCell,TEXT(G6857,"###"),IF(_xlpm.TextCell&lt;&gt;"",IF(StyleSpaceSplit,IFERROR(IF(FIND(" ",_xlpm.TextCell)&gt;=1,MID(_xlpm.TextCell,1,FIND(" ",_xlpm.TextCell)-1),_xlpm.TextCell),_xlpm.TextCell),_xlpm.TextCell),""))</f>
        <v/>
      </c>
      <c r="X6857" s="60" t="str">
        <f>IF(A6857&lt;&gt;"",IFERROR(IF(FIND(" ",G6857)&gt;=1,MID(G6857,FIND(" ",G6857)+1,LEN(G6857)),""),""),"")</f>
        <v/>
      </c>
      <c r="AC6857" s="51">
        <f>IFERROR(VALUE(MID($C6857,1,2)),0)</f>
        <v>0</v>
      </c>
      <c r="AD6857" s="44">
        <f>IFERROR(VALUE(MID($C6857,4,3)),0)</f>
        <v>0</v>
      </c>
      <c r="AE6857" s="51">
        <f>VALUE(RIGHT("00"&amp;AC6857,2)&amp;RIGHT("000"&amp;AD6857,3))</f>
        <v>0</v>
      </c>
    </row>
    <row r="6858" spans="1:31">
      <c r="A6858" s="60" t="str">
        <f>IF(G6858&amp;Q6858&lt;&gt;"",W6858&amp;Q6858,"")</f>
        <v/>
      </c>
      <c r="B6858" s="85" t="str">
        <f>IF(C6858&lt;&gt;"",LEFT(C6858,9),"")</f>
        <v/>
      </c>
      <c r="V6858" s="60" t="str">
        <f>W6858&amp;H6858</f>
        <v/>
      </c>
      <c r="W6858" s="60" t="str">
        <f>_xlfn.LET(_xlpm.TextCell,TEXT(G6858,"###"),IF(_xlpm.TextCell&lt;&gt;"",IF(StyleSpaceSplit,IFERROR(IF(FIND(" ",_xlpm.TextCell)&gt;=1,MID(_xlpm.TextCell,1,FIND(" ",_xlpm.TextCell)-1),_xlpm.TextCell),_xlpm.TextCell),_xlpm.TextCell),""))</f>
        <v/>
      </c>
      <c r="X6858" s="60" t="str">
        <f>IF(A6858&lt;&gt;"",IFERROR(IF(FIND(" ",G6858)&gt;=1,MID(G6858,FIND(" ",G6858)+1,LEN(G6858)),""),""),"")</f>
        <v/>
      </c>
      <c r="AC6858" s="51">
        <f>IFERROR(VALUE(MID($C6858,1,2)),0)</f>
        <v>0</v>
      </c>
      <c r="AD6858" s="44">
        <f>IFERROR(VALUE(MID($C6858,4,3)),0)</f>
        <v>0</v>
      </c>
      <c r="AE6858" s="51">
        <f>VALUE(RIGHT("00"&amp;AC6858,2)&amp;RIGHT("000"&amp;AD6858,3))</f>
        <v>0</v>
      </c>
    </row>
    <row r="6859" spans="1:31">
      <c r="A6859" s="60" t="str">
        <f>IF(G6859&amp;Q6859&lt;&gt;"",W6859&amp;Q6859,"")</f>
        <v/>
      </c>
      <c r="B6859" s="85" t="str">
        <f>IF(C6859&lt;&gt;"",LEFT(C6859,9),"")</f>
        <v/>
      </c>
      <c r="V6859" s="60" t="str">
        <f>W6859&amp;H6859</f>
        <v/>
      </c>
      <c r="W6859" s="60" t="str">
        <f>_xlfn.LET(_xlpm.TextCell,TEXT(G6859,"###"),IF(_xlpm.TextCell&lt;&gt;"",IF(StyleSpaceSplit,IFERROR(IF(FIND(" ",_xlpm.TextCell)&gt;=1,MID(_xlpm.TextCell,1,FIND(" ",_xlpm.TextCell)-1),_xlpm.TextCell),_xlpm.TextCell),_xlpm.TextCell),""))</f>
        <v/>
      </c>
      <c r="X6859" s="60" t="str">
        <f>IF(A6859&lt;&gt;"",IFERROR(IF(FIND(" ",G6859)&gt;=1,MID(G6859,FIND(" ",G6859)+1,LEN(G6859)),""),""),"")</f>
        <v/>
      </c>
      <c r="AC6859" s="51">
        <f>IFERROR(VALUE(MID($C6859,1,2)),0)</f>
        <v>0</v>
      </c>
      <c r="AD6859" s="44">
        <f>IFERROR(VALUE(MID($C6859,4,3)),0)</f>
        <v>0</v>
      </c>
      <c r="AE6859" s="51">
        <f>VALUE(RIGHT("00"&amp;AC6859,2)&amp;RIGHT("000"&amp;AD6859,3))</f>
        <v>0</v>
      </c>
    </row>
    <row r="6860" spans="1:31">
      <c r="A6860" s="60" t="str">
        <f>IF(G6860&amp;Q6860&lt;&gt;"",W6860&amp;Q6860,"")</f>
        <v/>
      </c>
      <c r="B6860" s="85" t="str">
        <f>IF(C6860&lt;&gt;"",LEFT(C6860,9),"")</f>
        <v/>
      </c>
      <c r="V6860" s="60" t="str">
        <f>W6860&amp;H6860</f>
        <v/>
      </c>
      <c r="W6860" s="60" t="str">
        <f>_xlfn.LET(_xlpm.TextCell,TEXT(G6860,"###"),IF(_xlpm.TextCell&lt;&gt;"",IF(StyleSpaceSplit,IFERROR(IF(FIND(" ",_xlpm.TextCell)&gt;=1,MID(_xlpm.TextCell,1,FIND(" ",_xlpm.TextCell)-1),_xlpm.TextCell),_xlpm.TextCell),_xlpm.TextCell),""))</f>
        <v/>
      </c>
      <c r="X6860" s="60" t="str">
        <f>IF(A6860&lt;&gt;"",IFERROR(IF(FIND(" ",G6860)&gt;=1,MID(G6860,FIND(" ",G6860)+1,LEN(G6860)),""),""),"")</f>
        <v/>
      </c>
      <c r="AC6860" s="51">
        <f>IFERROR(VALUE(MID($C6860,1,2)),0)</f>
        <v>0</v>
      </c>
      <c r="AD6860" s="44">
        <f>IFERROR(VALUE(MID($C6860,4,3)),0)</f>
        <v>0</v>
      </c>
      <c r="AE6860" s="51">
        <f>VALUE(RIGHT("00"&amp;AC6860,2)&amp;RIGHT("000"&amp;AD6860,3))</f>
        <v>0</v>
      </c>
    </row>
    <row r="6861" spans="1:31">
      <c r="A6861" s="60" t="str">
        <f>IF(G6861&amp;Q6861&lt;&gt;"",W6861&amp;Q6861,"")</f>
        <v/>
      </c>
      <c r="B6861" s="85" t="str">
        <f>IF(C6861&lt;&gt;"",LEFT(C6861,9),"")</f>
        <v/>
      </c>
      <c r="V6861" s="60" t="str">
        <f>W6861&amp;H6861</f>
        <v/>
      </c>
      <c r="W6861" s="60" t="str">
        <f>_xlfn.LET(_xlpm.TextCell,TEXT(G6861,"###"),IF(_xlpm.TextCell&lt;&gt;"",IF(StyleSpaceSplit,IFERROR(IF(FIND(" ",_xlpm.TextCell)&gt;=1,MID(_xlpm.TextCell,1,FIND(" ",_xlpm.TextCell)-1),_xlpm.TextCell),_xlpm.TextCell),_xlpm.TextCell),""))</f>
        <v/>
      </c>
      <c r="X6861" s="60" t="str">
        <f>IF(A6861&lt;&gt;"",IFERROR(IF(FIND(" ",G6861)&gt;=1,MID(G6861,FIND(" ",G6861)+1,LEN(G6861)),""),""),"")</f>
        <v/>
      </c>
      <c r="AC6861" s="51">
        <f>IFERROR(VALUE(MID($C6861,1,2)),0)</f>
        <v>0</v>
      </c>
      <c r="AD6861" s="44">
        <f>IFERROR(VALUE(MID($C6861,4,3)),0)</f>
        <v>0</v>
      </c>
      <c r="AE6861" s="51">
        <f>VALUE(RIGHT("00"&amp;AC6861,2)&amp;RIGHT("000"&amp;AD6861,3))</f>
        <v>0</v>
      </c>
    </row>
    <row r="6862" spans="1:31">
      <c r="A6862" s="60" t="str">
        <f>IF(G6862&amp;Q6862&lt;&gt;"",W6862&amp;Q6862,"")</f>
        <v/>
      </c>
      <c r="B6862" s="85" t="str">
        <f>IF(C6862&lt;&gt;"",LEFT(C6862,9),"")</f>
        <v/>
      </c>
      <c r="V6862" s="60" t="str">
        <f>W6862&amp;H6862</f>
        <v/>
      </c>
      <c r="W6862" s="60" t="str">
        <f>_xlfn.LET(_xlpm.TextCell,TEXT(G6862,"###"),IF(_xlpm.TextCell&lt;&gt;"",IF(StyleSpaceSplit,IFERROR(IF(FIND(" ",_xlpm.TextCell)&gt;=1,MID(_xlpm.TextCell,1,FIND(" ",_xlpm.TextCell)-1),_xlpm.TextCell),_xlpm.TextCell),_xlpm.TextCell),""))</f>
        <v/>
      </c>
      <c r="X6862" s="60" t="str">
        <f>IF(A6862&lt;&gt;"",IFERROR(IF(FIND(" ",G6862)&gt;=1,MID(G6862,FIND(" ",G6862)+1,LEN(G6862)),""),""),"")</f>
        <v/>
      </c>
      <c r="AC6862" s="51">
        <f>IFERROR(VALUE(MID($C6862,1,2)),0)</f>
        <v>0</v>
      </c>
      <c r="AD6862" s="44">
        <f>IFERROR(VALUE(MID($C6862,4,3)),0)</f>
        <v>0</v>
      </c>
      <c r="AE6862" s="51">
        <f>VALUE(RIGHT("00"&amp;AC6862,2)&amp;RIGHT("000"&amp;AD6862,3))</f>
        <v>0</v>
      </c>
    </row>
    <row r="6863" spans="1:31">
      <c r="A6863" s="60" t="str">
        <f>IF(G6863&amp;Q6863&lt;&gt;"",W6863&amp;Q6863,"")</f>
        <v/>
      </c>
      <c r="B6863" s="85" t="str">
        <f>IF(C6863&lt;&gt;"",LEFT(C6863,9),"")</f>
        <v/>
      </c>
      <c r="V6863" s="60" t="str">
        <f>W6863&amp;H6863</f>
        <v/>
      </c>
      <c r="W6863" s="60" t="str">
        <f>_xlfn.LET(_xlpm.TextCell,TEXT(G6863,"###"),IF(_xlpm.TextCell&lt;&gt;"",IF(StyleSpaceSplit,IFERROR(IF(FIND(" ",_xlpm.TextCell)&gt;=1,MID(_xlpm.TextCell,1,FIND(" ",_xlpm.TextCell)-1),_xlpm.TextCell),_xlpm.TextCell),_xlpm.TextCell),""))</f>
        <v/>
      </c>
      <c r="X6863" s="60" t="str">
        <f>IF(A6863&lt;&gt;"",IFERROR(IF(FIND(" ",G6863)&gt;=1,MID(G6863,FIND(" ",G6863)+1,LEN(G6863)),""),""),"")</f>
        <v/>
      </c>
      <c r="AC6863" s="51">
        <f>IFERROR(VALUE(MID($C6863,1,2)),0)</f>
        <v>0</v>
      </c>
      <c r="AD6863" s="44">
        <f>IFERROR(VALUE(MID($C6863,4,3)),0)</f>
        <v>0</v>
      </c>
      <c r="AE6863" s="51">
        <f>VALUE(RIGHT("00"&amp;AC6863,2)&amp;RIGHT("000"&amp;AD6863,3))</f>
        <v>0</v>
      </c>
    </row>
    <row r="6864" spans="1:31">
      <c r="A6864" s="60" t="str">
        <f>IF(G6864&amp;Q6864&lt;&gt;"",W6864&amp;Q6864,"")</f>
        <v/>
      </c>
      <c r="B6864" s="85" t="str">
        <f>IF(C6864&lt;&gt;"",LEFT(C6864,9),"")</f>
        <v/>
      </c>
      <c r="V6864" s="60" t="str">
        <f>W6864&amp;H6864</f>
        <v/>
      </c>
      <c r="W6864" s="60" t="str">
        <f>_xlfn.LET(_xlpm.TextCell,TEXT(G6864,"###"),IF(_xlpm.TextCell&lt;&gt;"",IF(StyleSpaceSplit,IFERROR(IF(FIND(" ",_xlpm.TextCell)&gt;=1,MID(_xlpm.TextCell,1,FIND(" ",_xlpm.TextCell)-1),_xlpm.TextCell),_xlpm.TextCell),_xlpm.TextCell),""))</f>
        <v/>
      </c>
      <c r="X6864" s="60" t="str">
        <f>IF(A6864&lt;&gt;"",IFERROR(IF(FIND(" ",G6864)&gt;=1,MID(G6864,FIND(" ",G6864)+1,LEN(G6864)),""),""),"")</f>
        <v/>
      </c>
      <c r="AC6864" s="51">
        <f>IFERROR(VALUE(MID($C6864,1,2)),0)</f>
        <v>0</v>
      </c>
      <c r="AD6864" s="44">
        <f>IFERROR(VALUE(MID($C6864,4,3)),0)</f>
        <v>0</v>
      </c>
      <c r="AE6864" s="51">
        <f>VALUE(RIGHT("00"&amp;AC6864,2)&amp;RIGHT("000"&amp;AD6864,3))</f>
        <v>0</v>
      </c>
    </row>
    <row r="6865" spans="1:31">
      <c r="A6865" s="60" t="str">
        <f>IF(G6865&amp;Q6865&lt;&gt;"",W6865&amp;Q6865,"")</f>
        <v/>
      </c>
      <c r="B6865" s="85" t="str">
        <f>IF(C6865&lt;&gt;"",LEFT(C6865,9),"")</f>
        <v/>
      </c>
      <c r="V6865" s="60" t="str">
        <f>W6865&amp;H6865</f>
        <v/>
      </c>
      <c r="W6865" s="60" t="str">
        <f>_xlfn.LET(_xlpm.TextCell,TEXT(G6865,"###"),IF(_xlpm.TextCell&lt;&gt;"",IF(StyleSpaceSplit,IFERROR(IF(FIND(" ",_xlpm.TextCell)&gt;=1,MID(_xlpm.TextCell,1,FIND(" ",_xlpm.TextCell)-1),_xlpm.TextCell),_xlpm.TextCell),_xlpm.TextCell),""))</f>
        <v/>
      </c>
      <c r="X6865" s="60" t="str">
        <f>IF(A6865&lt;&gt;"",IFERROR(IF(FIND(" ",G6865)&gt;=1,MID(G6865,FIND(" ",G6865)+1,LEN(G6865)),""),""),"")</f>
        <v/>
      </c>
      <c r="AC6865" s="51">
        <f>IFERROR(VALUE(MID($C6865,1,2)),0)</f>
        <v>0</v>
      </c>
      <c r="AD6865" s="44">
        <f>IFERROR(VALUE(MID($C6865,4,3)),0)</f>
        <v>0</v>
      </c>
      <c r="AE6865" s="51">
        <f>VALUE(RIGHT("00"&amp;AC6865,2)&amp;RIGHT("000"&amp;AD6865,3))</f>
        <v>0</v>
      </c>
    </row>
    <row r="6866" spans="1:31">
      <c r="A6866" s="60" t="str">
        <f>IF(G6866&amp;Q6866&lt;&gt;"",W6866&amp;Q6866,"")</f>
        <v/>
      </c>
      <c r="B6866" s="85" t="str">
        <f>IF(C6866&lt;&gt;"",LEFT(C6866,9),"")</f>
        <v/>
      </c>
      <c r="V6866" s="60" t="str">
        <f>W6866&amp;H6866</f>
        <v/>
      </c>
      <c r="W6866" s="60" t="str">
        <f>_xlfn.LET(_xlpm.TextCell,TEXT(G6866,"###"),IF(_xlpm.TextCell&lt;&gt;"",IF(StyleSpaceSplit,IFERROR(IF(FIND(" ",_xlpm.TextCell)&gt;=1,MID(_xlpm.TextCell,1,FIND(" ",_xlpm.TextCell)-1),_xlpm.TextCell),_xlpm.TextCell),_xlpm.TextCell),""))</f>
        <v/>
      </c>
      <c r="X6866" s="60" t="str">
        <f>IF(A6866&lt;&gt;"",IFERROR(IF(FIND(" ",G6866)&gt;=1,MID(G6866,FIND(" ",G6866)+1,LEN(G6866)),""),""),"")</f>
        <v/>
      </c>
      <c r="AC6866" s="51">
        <f>IFERROR(VALUE(MID($C6866,1,2)),0)</f>
        <v>0</v>
      </c>
      <c r="AD6866" s="44">
        <f>IFERROR(VALUE(MID($C6866,4,3)),0)</f>
        <v>0</v>
      </c>
      <c r="AE6866" s="51">
        <f>VALUE(RIGHT("00"&amp;AC6866,2)&amp;RIGHT("000"&amp;AD6866,3))</f>
        <v>0</v>
      </c>
    </row>
    <row r="6867" spans="1:31">
      <c r="A6867" s="60" t="str">
        <f>IF(G6867&amp;Q6867&lt;&gt;"",W6867&amp;Q6867,"")</f>
        <v/>
      </c>
      <c r="B6867" s="85" t="str">
        <f>IF(C6867&lt;&gt;"",LEFT(C6867,9),"")</f>
        <v/>
      </c>
      <c r="V6867" s="60" t="str">
        <f>W6867&amp;H6867</f>
        <v/>
      </c>
      <c r="W6867" s="60" t="str">
        <f>_xlfn.LET(_xlpm.TextCell,TEXT(G6867,"###"),IF(_xlpm.TextCell&lt;&gt;"",IF(StyleSpaceSplit,IFERROR(IF(FIND(" ",_xlpm.TextCell)&gt;=1,MID(_xlpm.TextCell,1,FIND(" ",_xlpm.TextCell)-1),_xlpm.TextCell),_xlpm.TextCell),_xlpm.TextCell),""))</f>
        <v/>
      </c>
      <c r="X6867" s="60" t="str">
        <f>IF(A6867&lt;&gt;"",IFERROR(IF(FIND(" ",G6867)&gt;=1,MID(G6867,FIND(" ",G6867)+1,LEN(G6867)),""),""),"")</f>
        <v/>
      </c>
      <c r="AC6867" s="51">
        <f>IFERROR(VALUE(MID($C6867,1,2)),0)</f>
        <v>0</v>
      </c>
      <c r="AD6867" s="44">
        <f>IFERROR(VALUE(MID($C6867,4,3)),0)</f>
        <v>0</v>
      </c>
      <c r="AE6867" s="51">
        <f>VALUE(RIGHT("00"&amp;AC6867,2)&amp;RIGHT("000"&amp;AD6867,3))</f>
        <v>0</v>
      </c>
    </row>
    <row r="6868" spans="1:31">
      <c r="A6868" s="60" t="str">
        <f>IF(G6868&amp;Q6868&lt;&gt;"",W6868&amp;Q6868,"")</f>
        <v/>
      </c>
      <c r="B6868" s="85" t="str">
        <f>IF(C6868&lt;&gt;"",LEFT(C6868,9),"")</f>
        <v/>
      </c>
      <c r="V6868" s="60" t="str">
        <f>W6868&amp;H6868</f>
        <v/>
      </c>
      <c r="W6868" s="60" t="str">
        <f>_xlfn.LET(_xlpm.TextCell,TEXT(G6868,"###"),IF(_xlpm.TextCell&lt;&gt;"",IF(StyleSpaceSplit,IFERROR(IF(FIND(" ",_xlpm.TextCell)&gt;=1,MID(_xlpm.TextCell,1,FIND(" ",_xlpm.TextCell)-1),_xlpm.TextCell),_xlpm.TextCell),_xlpm.TextCell),""))</f>
        <v/>
      </c>
      <c r="X6868" s="60" t="str">
        <f>IF(A6868&lt;&gt;"",IFERROR(IF(FIND(" ",G6868)&gt;=1,MID(G6868,FIND(" ",G6868)+1,LEN(G6868)),""),""),"")</f>
        <v/>
      </c>
      <c r="AC6868" s="51">
        <f>IFERROR(VALUE(MID($C6868,1,2)),0)</f>
        <v>0</v>
      </c>
      <c r="AD6868" s="44">
        <f>IFERROR(VALUE(MID($C6868,4,3)),0)</f>
        <v>0</v>
      </c>
      <c r="AE6868" s="51">
        <f>VALUE(RIGHT("00"&amp;AC6868,2)&amp;RIGHT("000"&amp;AD6868,3))</f>
        <v>0</v>
      </c>
    </row>
    <row r="6869" spans="1:31">
      <c r="A6869" s="60" t="str">
        <f>IF(G6869&amp;Q6869&lt;&gt;"",W6869&amp;Q6869,"")</f>
        <v/>
      </c>
      <c r="B6869" s="85" t="str">
        <f>IF(C6869&lt;&gt;"",LEFT(C6869,9),"")</f>
        <v/>
      </c>
      <c r="V6869" s="60" t="str">
        <f>W6869&amp;H6869</f>
        <v/>
      </c>
      <c r="W6869" s="60" t="str">
        <f>_xlfn.LET(_xlpm.TextCell,TEXT(G6869,"###"),IF(_xlpm.TextCell&lt;&gt;"",IF(StyleSpaceSplit,IFERROR(IF(FIND(" ",_xlpm.TextCell)&gt;=1,MID(_xlpm.TextCell,1,FIND(" ",_xlpm.TextCell)-1),_xlpm.TextCell),_xlpm.TextCell),_xlpm.TextCell),""))</f>
        <v/>
      </c>
      <c r="X6869" s="60" t="str">
        <f>IF(A6869&lt;&gt;"",IFERROR(IF(FIND(" ",G6869)&gt;=1,MID(G6869,FIND(" ",G6869)+1,LEN(G6869)),""),""),"")</f>
        <v/>
      </c>
      <c r="AC6869" s="51">
        <f>IFERROR(VALUE(MID($C6869,1,2)),0)</f>
        <v>0</v>
      </c>
      <c r="AD6869" s="44">
        <f>IFERROR(VALUE(MID($C6869,4,3)),0)</f>
        <v>0</v>
      </c>
      <c r="AE6869" s="51">
        <f>VALUE(RIGHT("00"&amp;AC6869,2)&amp;RIGHT("000"&amp;AD6869,3))</f>
        <v>0</v>
      </c>
    </row>
    <row r="6870" spans="1:31">
      <c r="A6870" s="60" t="str">
        <f>IF(G6870&amp;Q6870&lt;&gt;"",W6870&amp;Q6870,"")</f>
        <v/>
      </c>
      <c r="B6870" s="85" t="str">
        <f>IF(C6870&lt;&gt;"",LEFT(C6870,9),"")</f>
        <v/>
      </c>
      <c r="V6870" s="60" t="str">
        <f>W6870&amp;H6870</f>
        <v/>
      </c>
      <c r="W6870" s="60" t="str">
        <f>_xlfn.LET(_xlpm.TextCell,TEXT(G6870,"###"),IF(_xlpm.TextCell&lt;&gt;"",IF(StyleSpaceSplit,IFERROR(IF(FIND(" ",_xlpm.TextCell)&gt;=1,MID(_xlpm.TextCell,1,FIND(" ",_xlpm.TextCell)-1),_xlpm.TextCell),_xlpm.TextCell),_xlpm.TextCell),""))</f>
        <v/>
      </c>
      <c r="X6870" s="60" t="str">
        <f>IF(A6870&lt;&gt;"",IFERROR(IF(FIND(" ",G6870)&gt;=1,MID(G6870,FIND(" ",G6870)+1,LEN(G6870)),""),""),"")</f>
        <v/>
      </c>
      <c r="AC6870" s="51">
        <f>IFERROR(VALUE(MID($C6870,1,2)),0)</f>
        <v>0</v>
      </c>
      <c r="AD6870" s="44">
        <f>IFERROR(VALUE(MID($C6870,4,3)),0)</f>
        <v>0</v>
      </c>
      <c r="AE6870" s="51">
        <f>VALUE(RIGHT("00"&amp;AC6870,2)&amp;RIGHT("000"&amp;AD6870,3))</f>
        <v>0</v>
      </c>
    </row>
    <row r="6871" spans="1:31">
      <c r="A6871" s="60" t="str">
        <f>IF(G6871&amp;Q6871&lt;&gt;"",W6871&amp;Q6871,"")</f>
        <v/>
      </c>
      <c r="B6871" s="85" t="str">
        <f>IF(C6871&lt;&gt;"",LEFT(C6871,9),"")</f>
        <v/>
      </c>
      <c r="V6871" s="60" t="str">
        <f>W6871&amp;H6871</f>
        <v/>
      </c>
      <c r="W6871" s="60" t="str">
        <f>_xlfn.LET(_xlpm.TextCell,TEXT(G6871,"###"),IF(_xlpm.TextCell&lt;&gt;"",IF(StyleSpaceSplit,IFERROR(IF(FIND(" ",_xlpm.TextCell)&gt;=1,MID(_xlpm.TextCell,1,FIND(" ",_xlpm.TextCell)-1),_xlpm.TextCell),_xlpm.TextCell),_xlpm.TextCell),""))</f>
        <v/>
      </c>
      <c r="X6871" s="60" t="str">
        <f>IF(A6871&lt;&gt;"",IFERROR(IF(FIND(" ",G6871)&gt;=1,MID(G6871,FIND(" ",G6871)+1,LEN(G6871)),""),""),"")</f>
        <v/>
      </c>
      <c r="AC6871" s="51">
        <f>IFERROR(VALUE(MID($C6871,1,2)),0)</f>
        <v>0</v>
      </c>
      <c r="AD6871" s="44">
        <f>IFERROR(VALUE(MID($C6871,4,3)),0)</f>
        <v>0</v>
      </c>
      <c r="AE6871" s="51">
        <f>VALUE(RIGHT("00"&amp;AC6871,2)&amp;RIGHT("000"&amp;AD6871,3))</f>
        <v>0</v>
      </c>
    </row>
    <row r="6872" spans="1:31">
      <c r="A6872" s="60" t="str">
        <f>IF(G6872&amp;Q6872&lt;&gt;"",W6872&amp;Q6872,"")</f>
        <v/>
      </c>
      <c r="B6872" s="85" t="str">
        <f>IF(C6872&lt;&gt;"",LEFT(C6872,9),"")</f>
        <v/>
      </c>
      <c r="V6872" s="60" t="str">
        <f>W6872&amp;H6872</f>
        <v/>
      </c>
      <c r="W6872" s="60" t="str">
        <f>_xlfn.LET(_xlpm.TextCell,TEXT(G6872,"###"),IF(_xlpm.TextCell&lt;&gt;"",IF(StyleSpaceSplit,IFERROR(IF(FIND(" ",_xlpm.TextCell)&gt;=1,MID(_xlpm.TextCell,1,FIND(" ",_xlpm.TextCell)-1),_xlpm.TextCell),_xlpm.TextCell),_xlpm.TextCell),""))</f>
        <v/>
      </c>
      <c r="X6872" s="60" t="str">
        <f>IF(A6872&lt;&gt;"",IFERROR(IF(FIND(" ",G6872)&gt;=1,MID(G6872,FIND(" ",G6872)+1,LEN(G6872)),""),""),"")</f>
        <v/>
      </c>
      <c r="AC6872" s="51">
        <f>IFERROR(VALUE(MID($C6872,1,2)),0)</f>
        <v>0</v>
      </c>
      <c r="AD6872" s="44">
        <f>IFERROR(VALUE(MID($C6872,4,3)),0)</f>
        <v>0</v>
      </c>
      <c r="AE6872" s="51">
        <f>VALUE(RIGHT("00"&amp;AC6872,2)&amp;RIGHT("000"&amp;AD6872,3))</f>
        <v>0</v>
      </c>
    </row>
    <row r="6873" spans="1:31">
      <c r="A6873" s="60" t="str">
        <f>IF(G6873&amp;Q6873&lt;&gt;"",W6873&amp;Q6873,"")</f>
        <v/>
      </c>
      <c r="B6873" s="85" t="str">
        <f>IF(C6873&lt;&gt;"",LEFT(C6873,9),"")</f>
        <v/>
      </c>
      <c r="V6873" s="60" t="str">
        <f>W6873&amp;H6873</f>
        <v/>
      </c>
      <c r="W6873" s="60" t="str">
        <f>_xlfn.LET(_xlpm.TextCell,TEXT(G6873,"###"),IF(_xlpm.TextCell&lt;&gt;"",IF(StyleSpaceSplit,IFERROR(IF(FIND(" ",_xlpm.TextCell)&gt;=1,MID(_xlpm.TextCell,1,FIND(" ",_xlpm.TextCell)-1),_xlpm.TextCell),_xlpm.TextCell),_xlpm.TextCell),""))</f>
        <v/>
      </c>
      <c r="X6873" s="60" t="str">
        <f>IF(A6873&lt;&gt;"",IFERROR(IF(FIND(" ",G6873)&gt;=1,MID(G6873,FIND(" ",G6873)+1,LEN(G6873)),""),""),"")</f>
        <v/>
      </c>
      <c r="AC6873" s="51">
        <f>IFERROR(VALUE(MID($C6873,1,2)),0)</f>
        <v>0</v>
      </c>
      <c r="AD6873" s="44">
        <f>IFERROR(VALUE(MID($C6873,4,3)),0)</f>
        <v>0</v>
      </c>
      <c r="AE6873" s="51">
        <f>VALUE(RIGHT("00"&amp;AC6873,2)&amp;RIGHT("000"&amp;AD6873,3))</f>
        <v>0</v>
      </c>
    </row>
    <row r="6874" spans="1:31">
      <c r="A6874" s="60" t="str">
        <f>IF(G6874&amp;Q6874&lt;&gt;"",W6874&amp;Q6874,"")</f>
        <v/>
      </c>
      <c r="B6874" s="85" t="str">
        <f>IF(C6874&lt;&gt;"",LEFT(C6874,9),"")</f>
        <v/>
      </c>
      <c r="V6874" s="60" t="str">
        <f>W6874&amp;H6874</f>
        <v/>
      </c>
      <c r="W6874" s="60" t="str">
        <f>_xlfn.LET(_xlpm.TextCell,TEXT(G6874,"###"),IF(_xlpm.TextCell&lt;&gt;"",IF(StyleSpaceSplit,IFERROR(IF(FIND(" ",_xlpm.TextCell)&gt;=1,MID(_xlpm.TextCell,1,FIND(" ",_xlpm.TextCell)-1),_xlpm.TextCell),_xlpm.TextCell),_xlpm.TextCell),""))</f>
        <v/>
      </c>
      <c r="X6874" s="60" t="str">
        <f>IF(A6874&lt;&gt;"",IFERROR(IF(FIND(" ",G6874)&gt;=1,MID(G6874,FIND(" ",G6874)+1,LEN(G6874)),""),""),"")</f>
        <v/>
      </c>
      <c r="AC6874" s="51">
        <f>IFERROR(VALUE(MID($C6874,1,2)),0)</f>
        <v>0</v>
      </c>
      <c r="AD6874" s="44">
        <f>IFERROR(VALUE(MID($C6874,4,3)),0)</f>
        <v>0</v>
      </c>
      <c r="AE6874" s="51">
        <f>VALUE(RIGHT("00"&amp;AC6874,2)&amp;RIGHT("000"&amp;AD6874,3))</f>
        <v>0</v>
      </c>
    </row>
    <row r="6875" spans="1:31">
      <c r="A6875" s="60" t="str">
        <f>IF(G6875&amp;Q6875&lt;&gt;"",W6875&amp;Q6875,"")</f>
        <v/>
      </c>
      <c r="B6875" s="85" t="str">
        <f>IF(C6875&lt;&gt;"",LEFT(C6875,9),"")</f>
        <v/>
      </c>
      <c r="V6875" s="60" t="str">
        <f>W6875&amp;H6875</f>
        <v/>
      </c>
      <c r="W6875" s="60" t="str">
        <f>_xlfn.LET(_xlpm.TextCell,TEXT(G6875,"###"),IF(_xlpm.TextCell&lt;&gt;"",IF(StyleSpaceSplit,IFERROR(IF(FIND(" ",_xlpm.TextCell)&gt;=1,MID(_xlpm.TextCell,1,FIND(" ",_xlpm.TextCell)-1),_xlpm.TextCell),_xlpm.TextCell),_xlpm.TextCell),""))</f>
        <v/>
      </c>
      <c r="X6875" s="60" t="str">
        <f>IF(A6875&lt;&gt;"",IFERROR(IF(FIND(" ",G6875)&gt;=1,MID(G6875,FIND(" ",G6875)+1,LEN(G6875)),""),""),"")</f>
        <v/>
      </c>
      <c r="AC6875" s="51">
        <f>IFERROR(VALUE(MID($C6875,1,2)),0)</f>
        <v>0</v>
      </c>
      <c r="AD6875" s="44">
        <f>IFERROR(VALUE(MID($C6875,4,3)),0)</f>
        <v>0</v>
      </c>
      <c r="AE6875" s="51">
        <f>VALUE(RIGHT("00"&amp;AC6875,2)&amp;RIGHT("000"&amp;AD6875,3))</f>
        <v>0</v>
      </c>
    </row>
    <row r="6876" spans="1:31">
      <c r="A6876" s="60" t="str">
        <f>IF(G6876&amp;Q6876&lt;&gt;"",W6876&amp;Q6876,"")</f>
        <v/>
      </c>
      <c r="B6876" s="85" t="str">
        <f>IF(C6876&lt;&gt;"",LEFT(C6876,9),"")</f>
        <v/>
      </c>
      <c r="V6876" s="60" t="str">
        <f>W6876&amp;H6876</f>
        <v/>
      </c>
      <c r="W6876" s="60" t="str">
        <f>_xlfn.LET(_xlpm.TextCell,TEXT(G6876,"###"),IF(_xlpm.TextCell&lt;&gt;"",IF(StyleSpaceSplit,IFERROR(IF(FIND(" ",_xlpm.TextCell)&gt;=1,MID(_xlpm.TextCell,1,FIND(" ",_xlpm.TextCell)-1),_xlpm.TextCell),_xlpm.TextCell),_xlpm.TextCell),""))</f>
        <v/>
      </c>
      <c r="X6876" s="60" t="str">
        <f>IF(A6876&lt;&gt;"",IFERROR(IF(FIND(" ",G6876)&gt;=1,MID(G6876,FIND(" ",G6876)+1,LEN(G6876)),""),""),"")</f>
        <v/>
      </c>
      <c r="AC6876" s="51">
        <f>IFERROR(VALUE(MID($C6876,1,2)),0)</f>
        <v>0</v>
      </c>
      <c r="AD6876" s="44">
        <f>IFERROR(VALUE(MID($C6876,4,3)),0)</f>
        <v>0</v>
      </c>
      <c r="AE6876" s="51">
        <f>VALUE(RIGHT("00"&amp;AC6876,2)&amp;RIGHT("000"&amp;AD6876,3))</f>
        <v>0</v>
      </c>
    </row>
    <row r="6877" spans="1:31">
      <c r="A6877" s="60" t="str">
        <f>IF(G6877&amp;Q6877&lt;&gt;"",W6877&amp;Q6877,"")</f>
        <v/>
      </c>
      <c r="B6877" s="85" t="str">
        <f>IF(C6877&lt;&gt;"",LEFT(C6877,9),"")</f>
        <v/>
      </c>
      <c r="V6877" s="60" t="str">
        <f>W6877&amp;H6877</f>
        <v/>
      </c>
      <c r="W6877" s="60" t="str">
        <f>_xlfn.LET(_xlpm.TextCell,TEXT(G6877,"###"),IF(_xlpm.TextCell&lt;&gt;"",IF(StyleSpaceSplit,IFERROR(IF(FIND(" ",_xlpm.TextCell)&gt;=1,MID(_xlpm.TextCell,1,FIND(" ",_xlpm.TextCell)-1),_xlpm.TextCell),_xlpm.TextCell),_xlpm.TextCell),""))</f>
        <v/>
      </c>
      <c r="X6877" s="60" t="str">
        <f>IF(A6877&lt;&gt;"",IFERROR(IF(FIND(" ",G6877)&gt;=1,MID(G6877,FIND(" ",G6877)+1,LEN(G6877)),""),""),"")</f>
        <v/>
      </c>
      <c r="AC6877" s="51">
        <f>IFERROR(VALUE(MID($C6877,1,2)),0)</f>
        <v>0</v>
      </c>
      <c r="AD6877" s="44">
        <f>IFERROR(VALUE(MID($C6877,4,3)),0)</f>
        <v>0</v>
      </c>
      <c r="AE6877" s="51">
        <f>VALUE(RIGHT("00"&amp;AC6877,2)&amp;RIGHT("000"&amp;AD6877,3))</f>
        <v>0</v>
      </c>
    </row>
    <row r="6878" spans="1:31">
      <c r="A6878" s="60" t="str">
        <f>IF(G6878&amp;Q6878&lt;&gt;"",W6878&amp;Q6878,"")</f>
        <v/>
      </c>
      <c r="B6878" s="85" t="str">
        <f>IF(C6878&lt;&gt;"",LEFT(C6878,9),"")</f>
        <v/>
      </c>
      <c r="V6878" s="60" t="str">
        <f>W6878&amp;H6878</f>
        <v/>
      </c>
      <c r="W6878" s="60" t="str">
        <f>_xlfn.LET(_xlpm.TextCell,TEXT(G6878,"###"),IF(_xlpm.TextCell&lt;&gt;"",IF(StyleSpaceSplit,IFERROR(IF(FIND(" ",_xlpm.TextCell)&gt;=1,MID(_xlpm.TextCell,1,FIND(" ",_xlpm.TextCell)-1),_xlpm.TextCell),_xlpm.TextCell),_xlpm.TextCell),""))</f>
        <v/>
      </c>
      <c r="X6878" s="60" t="str">
        <f>IF(A6878&lt;&gt;"",IFERROR(IF(FIND(" ",G6878)&gt;=1,MID(G6878,FIND(" ",G6878)+1,LEN(G6878)),""),""),"")</f>
        <v/>
      </c>
      <c r="AC6878" s="51">
        <f>IFERROR(VALUE(MID($C6878,1,2)),0)</f>
        <v>0</v>
      </c>
      <c r="AD6878" s="44">
        <f>IFERROR(VALUE(MID($C6878,4,3)),0)</f>
        <v>0</v>
      </c>
      <c r="AE6878" s="51">
        <f>VALUE(RIGHT("00"&amp;AC6878,2)&amp;RIGHT("000"&amp;AD6878,3))</f>
        <v>0</v>
      </c>
    </row>
    <row r="6879" spans="1:31">
      <c r="A6879" s="60" t="str">
        <f>IF(G6879&amp;Q6879&lt;&gt;"",W6879&amp;Q6879,"")</f>
        <v/>
      </c>
      <c r="B6879" s="85" t="str">
        <f>IF(C6879&lt;&gt;"",LEFT(C6879,9),"")</f>
        <v/>
      </c>
      <c r="V6879" s="60" t="str">
        <f>W6879&amp;H6879</f>
        <v/>
      </c>
      <c r="W6879" s="60" t="str">
        <f>_xlfn.LET(_xlpm.TextCell,TEXT(G6879,"###"),IF(_xlpm.TextCell&lt;&gt;"",IF(StyleSpaceSplit,IFERROR(IF(FIND(" ",_xlpm.TextCell)&gt;=1,MID(_xlpm.TextCell,1,FIND(" ",_xlpm.TextCell)-1),_xlpm.TextCell),_xlpm.TextCell),_xlpm.TextCell),""))</f>
        <v/>
      </c>
      <c r="X6879" s="60" t="str">
        <f>IF(A6879&lt;&gt;"",IFERROR(IF(FIND(" ",G6879)&gt;=1,MID(G6879,FIND(" ",G6879)+1,LEN(G6879)),""),""),"")</f>
        <v/>
      </c>
      <c r="AC6879" s="51">
        <f>IFERROR(VALUE(MID($C6879,1,2)),0)</f>
        <v>0</v>
      </c>
      <c r="AD6879" s="44">
        <f>IFERROR(VALUE(MID($C6879,4,3)),0)</f>
        <v>0</v>
      </c>
      <c r="AE6879" s="51">
        <f>VALUE(RIGHT("00"&amp;AC6879,2)&amp;RIGHT("000"&amp;AD6879,3))</f>
        <v>0</v>
      </c>
    </row>
    <row r="6880" spans="1:31">
      <c r="A6880" s="60" t="str">
        <f>IF(G6880&amp;Q6880&lt;&gt;"",W6880&amp;Q6880,"")</f>
        <v/>
      </c>
      <c r="B6880" s="85" t="str">
        <f>IF(C6880&lt;&gt;"",LEFT(C6880,9),"")</f>
        <v/>
      </c>
      <c r="V6880" s="60" t="str">
        <f>W6880&amp;H6880</f>
        <v/>
      </c>
      <c r="W6880" s="60" t="str">
        <f>_xlfn.LET(_xlpm.TextCell,TEXT(G6880,"###"),IF(_xlpm.TextCell&lt;&gt;"",IF(StyleSpaceSplit,IFERROR(IF(FIND(" ",_xlpm.TextCell)&gt;=1,MID(_xlpm.TextCell,1,FIND(" ",_xlpm.TextCell)-1),_xlpm.TextCell),_xlpm.TextCell),_xlpm.TextCell),""))</f>
        <v/>
      </c>
      <c r="X6880" s="60" t="str">
        <f>IF(A6880&lt;&gt;"",IFERROR(IF(FIND(" ",G6880)&gt;=1,MID(G6880,FIND(" ",G6880)+1,LEN(G6880)),""),""),"")</f>
        <v/>
      </c>
      <c r="AC6880" s="51">
        <f>IFERROR(VALUE(MID($C6880,1,2)),0)</f>
        <v>0</v>
      </c>
      <c r="AD6880" s="44">
        <f>IFERROR(VALUE(MID($C6880,4,3)),0)</f>
        <v>0</v>
      </c>
      <c r="AE6880" s="51">
        <f>VALUE(RIGHT("00"&amp;AC6880,2)&amp;RIGHT("000"&amp;AD6880,3))</f>
        <v>0</v>
      </c>
    </row>
    <row r="6881" spans="1:31">
      <c r="A6881" s="60" t="str">
        <f>IF(G6881&amp;Q6881&lt;&gt;"",W6881&amp;Q6881,"")</f>
        <v/>
      </c>
      <c r="B6881" s="85" t="str">
        <f>IF(C6881&lt;&gt;"",LEFT(C6881,9),"")</f>
        <v/>
      </c>
      <c r="V6881" s="60" t="str">
        <f>W6881&amp;H6881</f>
        <v/>
      </c>
      <c r="W6881" s="60" t="str">
        <f>_xlfn.LET(_xlpm.TextCell,TEXT(G6881,"###"),IF(_xlpm.TextCell&lt;&gt;"",IF(StyleSpaceSplit,IFERROR(IF(FIND(" ",_xlpm.TextCell)&gt;=1,MID(_xlpm.TextCell,1,FIND(" ",_xlpm.TextCell)-1),_xlpm.TextCell),_xlpm.TextCell),_xlpm.TextCell),""))</f>
        <v/>
      </c>
      <c r="X6881" s="60" t="str">
        <f>IF(A6881&lt;&gt;"",IFERROR(IF(FIND(" ",G6881)&gt;=1,MID(G6881,FIND(" ",G6881)+1,LEN(G6881)),""),""),"")</f>
        <v/>
      </c>
      <c r="AC6881" s="51">
        <f>IFERROR(VALUE(MID($C6881,1,2)),0)</f>
        <v>0</v>
      </c>
      <c r="AD6881" s="44">
        <f>IFERROR(VALUE(MID($C6881,4,3)),0)</f>
        <v>0</v>
      </c>
      <c r="AE6881" s="51">
        <f>VALUE(RIGHT("00"&amp;AC6881,2)&amp;RIGHT("000"&amp;AD6881,3))</f>
        <v>0</v>
      </c>
    </row>
    <row r="6882" spans="1:31">
      <c r="A6882" s="60" t="str">
        <f>IF(G6882&amp;Q6882&lt;&gt;"",W6882&amp;Q6882,"")</f>
        <v/>
      </c>
      <c r="B6882" s="85" t="str">
        <f>IF(C6882&lt;&gt;"",LEFT(C6882,9),"")</f>
        <v/>
      </c>
      <c r="V6882" s="60" t="str">
        <f>W6882&amp;H6882</f>
        <v/>
      </c>
      <c r="W6882" s="60" t="str">
        <f>_xlfn.LET(_xlpm.TextCell,TEXT(G6882,"###"),IF(_xlpm.TextCell&lt;&gt;"",IF(StyleSpaceSplit,IFERROR(IF(FIND(" ",_xlpm.TextCell)&gt;=1,MID(_xlpm.TextCell,1,FIND(" ",_xlpm.TextCell)-1),_xlpm.TextCell),_xlpm.TextCell),_xlpm.TextCell),""))</f>
        <v/>
      </c>
      <c r="X6882" s="60" t="str">
        <f>IF(A6882&lt;&gt;"",IFERROR(IF(FIND(" ",G6882)&gt;=1,MID(G6882,FIND(" ",G6882)+1,LEN(G6882)),""),""),"")</f>
        <v/>
      </c>
      <c r="AC6882" s="51">
        <f>IFERROR(VALUE(MID($C6882,1,2)),0)</f>
        <v>0</v>
      </c>
      <c r="AD6882" s="44">
        <f>IFERROR(VALUE(MID($C6882,4,3)),0)</f>
        <v>0</v>
      </c>
      <c r="AE6882" s="51">
        <f>VALUE(RIGHT("00"&amp;AC6882,2)&amp;RIGHT("000"&amp;AD6882,3))</f>
        <v>0</v>
      </c>
    </row>
    <row r="6883" spans="1:31">
      <c r="A6883" s="60" t="str">
        <f>IF(G6883&amp;Q6883&lt;&gt;"",W6883&amp;Q6883,"")</f>
        <v/>
      </c>
      <c r="B6883" s="85" t="str">
        <f>IF(C6883&lt;&gt;"",LEFT(C6883,9),"")</f>
        <v/>
      </c>
      <c r="V6883" s="60" t="str">
        <f>W6883&amp;H6883</f>
        <v/>
      </c>
      <c r="W6883" s="60" t="str">
        <f>_xlfn.LET(_xlpm.TextCell,TEXT(G6883,"###"),IF(_xlpm.TextCell&lt;&gt;"",IF(StyleSpaceSplit,IFERROR(IF(FIND(" ",_xlpm.TextCell)&gt;=1,MID(_xlpm.TextCell,1,FIND(" ",_xlpm.TextCell)-1),_xlpm.TextCell),_xlpm.TextCell),_xlpm.TextCell),""))</f>
        <v/>
      </c>
      <c r="X6883" s="60" t="str">
        <f>IF(A6883&lt;&gt;"",IFERROR(IF(FIND(" ",G6883)&gt;=1,MID(G6883,FIND(" ",G6883)+1,LEN(G6883)),""),""),"")</f>
        <v/>
      </c>
      <c r="AC6883" s="51">
        <f>IFERROR(VALUE(MID($C6883,1,2)),0)</f>
        <v>0</v>
      </c>
      <c r="AD6883" s="44">
        <f>IFERROR(VALUE(MID($C6883,4,3)),0)</f>
        <v>0</v>
      </c>
      <c r="AE6883" s="51">
        <f>VALUE(RIGHT("00"&amp;AC6883,2)&amp;RIGHT("000"&amp;AD6883,3))</f>
        <v>0</v>
      </c>
    </row>
    <row r="6884" spans="1:31">
      <c r="A6884" s="60" t="str">
        <f>IF(G6884&amp;Q6884&lt;&gt;"",W6884&amp;Q6884,"")</f>
        <v/>
      </c>
      <c r="B6884" s="85" t="str">
        <f>IF(C6884&lt;&gt;"",LEFT(C6884,9),"")</f>
        <v/>
      </c>
      <c r="V6884" s="60" t="str">
        <f>W6884&amp;H6884</f>
        <v/>
      </c>
      <c r="W6884" s="60" t="str">
        <f>_xlfn.LET(_xlpm.TextCell,TEXT(G6884,"###"),IF(_xlpm.TextCell&lt;&gt;"",IF(StyleSpaceSplit,IFERROR(IF(FIND(" ",_xlpm.TextCell)&gt;=1,MID(_xlpm.TextCell,1,FIND(" ",_xlpm.TextCell)-1),_xlpm.TextCell),_xlpm.TextCell),_xlpm.TextCell),""))</f>
        <v/>
      </c>
      <c r="X6884" s="60" t="str">
        <f>IF(A6884&lt;&gt;"",IFERROR(IF(FIND(" ",G6884)&gt;=1,MID(G6884,FIND(" ",G6884)+1,LEN(G6884)),""),""),"")</f>
        <v/>
      </c>
      <c r="AC6884" s="51">
        <f>IFERROR(VALUE(MID($C6884,1,2)),0)</f>
        <v>0</v>
      </c>
      <c r="AD6884" s="44">
        <f>IFERROR(VALUE(MID($C6884,4,3)),0)</f>
        <v>0</v>
      </c>
      <c r="AE6884" s="51">
        <f>VALUE(RIGHT("00"&amp;AC6884,2)&amp;RIGHT("000"&amp;AD6884,3))</f>
        <v>0</v>
      </c>
    </row>
    <row r="6885" spans="1:31">
      <c r="A6885" s="60" t="str">
        <f>IF(G6885&amp;Q6885&lt;&gt;"",W6885&amp;Q6885,"")</f>
        <v/>
      </c>
      <c r="B6885" s="85" t="str">
        <f>IF(C6885&lt;&gt;"",LEFT(C6885,9),"")</f>
        <v/>
      </c>
      <c r="V6885" s="60" t="str">
        <f>W6885&amp;H6885</f>
        <v/>
      </c>
      <c r="W6885" s="60" t="str">
        <f>_xlfn.LET(_xlpm.TextCell,TEXT(G6885,"###"),IF(_xlpm.TextCell&lt;&gt;"",IF(StyleSpaceSplit,IFERROR(IF(FIND(" ",_xlpm.TextCell)&gt;=1,MID(_xlpm.TextCell,1,FIND(" ",_xlpm.TextCell)-1),_xlpm.TextCell),_xlpm.TextCell),_xlpm.TextCell),""))</f>
        <v/>
      </c>
      <c r="X6885" s="60" t="str">
        <f>IF(A6885&lt;&gt;"",IFERROR(IF(FIND(" ",G6885)&gt;=1,MID(G6885,FIND(" ",G6885)+1,LEN(G6885)),""),""),"")</f>
        <v/>
      </c>
      <c r="AC6885" s="51">
        <f>IFERROR(VALUE(MID($C6885,1,2)),0)</f>
        <v>0</v>
      </c>
      <c r="AD6885" s="44">
        <f>IFERROR(VALUE(MID($C6885,4,3)),0)</f>
        <v>0</v>
      </c>
      <c r="AE6885" s="51">
        <f>VALUE(RIGHT("00"&amp;AC6885,2)&amp;RIGHT("000"&amp;AD6885,3))</f>
        <v>0</v>
      </c>
    </row>
    <row r="6886" spans="1:31">
      <c r="A6886" s="60" t="str">
        <f>IF(G6886&amp;Q6886&lt;&gt;"",W6886&amp;Q6886,"")</f>
        <v/>
      </c>
      <c r="B6886" s="85" t="str">
        <f>IF(C6886&lt;&gt;"",LEFT(C6886,9),"")</f>
        <v/>
      </c>
      <c r="V6886" s="60" t="str">
        <f>W6886&amp;H6886</f>
        <v/>
      </c>
      <c r="W6886" s="60" t="str">
        <f>_xlfn.LET(_xlpm.TextCell,TEXT(G6886,"###"),IF(_xlpm.TextCell&lt;&gt;"",IF(StyleSpaceSplit,IFERROR(IF(FIND(" ",_xlpm.TextCell)&gt;=1,MID(_xlpm.TextCell,1,FIND(" ",_xlpm.TextCell)-1),_xlpm.TextCell),_xlpm.TextCell),_xlpm.TextCell),""))</f>
        <v/>
      </c>
      <c r="X6886" s="60" t="str">
        <f>IF(A6886&lt;&gt;"",IFERROR(IF(FIND(" ",G6886)&gt;=1,MID(G6886,FIND(" ",G6886)+1,LEN(G6886)),""),""),"")</f>
        <v/>
      </c>
      <c r="AC6886" s="51">
        <f>IFERROR(VALUE(MID($C6886,1,2)),0)</f>
        <v>0</v>
      </c>
      <c r="AD6886" s="44">
        <f>IFERROR(VALUE(MID($C6886,4,3)),0)</f>
        <v>0</v>
      </c>
      <c r="AE6886" s="51">
        <f>VALUE(RIGHT("00"&amp;AC6886,2)&amp;RIGHT("000"&amp;AD6886,3))</f>
        <v>0</v>
      </c>
    </row>
    <row r="6887" spans="1:31">
      <c r="A6887" s="60" t="str">
        <f>IF(G6887&amp;Q6887&lt;&gt;"",W6887&amp;Q6887,"")</f>
        <v/>
      </c>
      <c r="B6887" s="85" t="str">
        <f>IF(C6887&lt;&gt;"",LEFT(C6887,9),"")</f>
        <v/>
      </c>
      <c r="V6887" s="60" t="str">
        <f>W6887&amp;H6887</f>
        <v/>
      </c>
      <c r="W6887" s="60" t="str">
        <f>_xlfn.LET(_xlpm.TextCell,TEXT(G6887,"###"),IF(_xlpm.TextCell&lt;&gt;"",IF(StyleSpaceSplit,IFERROR(IF(FIND(" ",_xlpm.TextCell)&gt;=1,MID(_xlpm.TextCell,1,FIND(" ",_xlpm.TextCell)-1),_xlpm.TextCell),_xlpm.TextCell),_xlpm.TextCell),""))</f>
        <v/>
      </c>
      <c r="X6887" s="60" t="str">
        <f>IF(A6887&lt;&gt;"",IFERROR(IF(FIND(" ",G6887)&gt;=1,MID(G6887,FIND(" ",G6887)+1,LEN(G6887)),""),""),"")</f>
        <v/>
      </c>
      <c r="AC6887" s="51">
        <f>IFERROR(VALUE(MID($C6887,1,2)),0)</f>
        <v>0</v>
      </c>
      <c r="AD6887" s="44">
        <f>IFERROR(VALUE(MID($C6887,4,3)),0)</f>
        <v>0</v>
      </c>
      <c r="AE6887" s="51">
        <f>VALUE(RIGHT("00"&amp;AC6887,2)&amp;RIGHT("000"&amp;AD6887,3))</f>
        <v>0</v>
      </c>
    </row>
    <row r="6888" spans="1:31">
      <c r="A6888" s="60" t="str">
        <f>IF(G6888&amp;Q6888&lt;&gt;"",W6888&amp;Q6888,"")</f>
        <v/>
      </c>
      <c r="B6888" s="85" t="str">
        <f>IF(C6888&lt;&gt;"",LEFT(C6888,9),"")</f>
        <v/>
      </c>
      <c r="V6888" s="60" t="str">
        <f>W6888&amp;H6888</f>
        <v/>
      </c>
      <c r="W6888" s="60" t="str">
        <f>_xlfn.LET(_xlpm.TextCell,TEXT(G6888,"###"),IF(_xlpm.TextCell&lt;&gt;"",IF(StyleSpaceSplit,IFERROR(IF(FIND(" ",_xlpm.TextCell)&gt;=1,MID(_xlpm.TextCell,1,FIND(" ",_xlpm.TextCell)-1),_xlpm.TextCell),_xlpm.TextCell),_xlpm.TextCell),""))</f>
        <v/>
      </c>
      <c r="X6888" s="60" t="str">
        <f>IF(A6888&lt;&gt;"",IFERROR(IF(FIND(" ",G6888)&gt;=1,MID(G6888,FIND(" ",G6888)+1,LEN(G6888)),""),""),"")</f>
        <v/>
      </c>
      <c r="AC6888" s="51">
        <f>IFERROR(VALUE(MID($C6888,1,2)),0)</f>
        <v>0</v>
      </c>
      <c r="AD6888" s="44">
        <f>IFERROR(VALUE(MID($C6888,4,3)),0)</f>
        <v>0</v>
      </c>
      <c r="AE6888" s="51">
        <f>VALUE(RIGHT("00"&amp;AC6888,2)&amp;RIGHT("000"&amp;AD6888,3))</f>
        <v>0</v>
      </c>
    </row>
    <row r="6889" spans="1:31">
      <c r="A6889" s="60" t="str">
        <f>IF(G6889&amp;Q6889&lt;&gt;"",W6889&amp;Q6889,"")</f>
        <v/>
      </c>
      <c r="B6889" s="85" t="str">
        <f>IF(C6889&lt;&gt;"",LEFT(C6889,9),"")</f>
        <v/>
      </c>
      <c r="V6889" s="60" t="str">
        <f>W6889&amp;H6889</f>
        <v/>
      </c>
      <c r="W6889" s="60" t="str">
        <f>_xlfn.LET(_xlpm.TextCell,TEXT(G6889,"###"),IF(_xlpm.TextCell&lt;&gt;"",IF(StyleSpaceSplit,IFERROR(IF(FIND(" ",_xlpm.TextCell)&gt;=1,MID(_xlpm.TextCell,1,FIND(" ",_xlpm.TextCell)-1),_xlpm.TextCell),_xlpm.TextCell),_xlpm.TextCell),""))</f>
        <v/>
      </c>
      <c r="X6889" s="60" t="str">
        <f>IF(A6889&lt;&gt;"",IFERROR(IF(FIND(" ",G6889)&gt;=1,MID(G6889,FIND(" ",G6889)+1,LEN(G6889)),""),""),"")</f>
        <v/>
      </c>
      <c r="AC6889" s="51">
        <f>IFERROR(VALUE(MID($C6889,1,2)),0)</f>
        <v>0</v>
      </c>
      <c r="AD6889" s="44">
        <f>IFERROR(VALUE(MID($C6889,4,3)),0)</f>
        <v>0</v>
      </c>
      <c r="AE6889" s="51">
        <f>VALUE(RIGHT("00"&amp;AC6889,2)&amp;RIGHT("000"&amp;AD6889,3))</f>
        <v>0</v>
      </c>
    </row>
    <row r="6890" spans="1:31">
      <c r="A6890" s="60" t="str">
        <f>IF(G6890&amp;Q6890&lt;&gt;"",W6890&amp;Q6890,"")</f>
        <v/>
      </c>
      <c r="B6890" s="85" t="str">
        <f>IF(C6890&lt;&gt;"",LEFT(C6890,9),"")</f>
        <v/>
      </c>
      <c r="V6890" s="60" t="str">
        <f>W6890&amp;H6890</f>
        <v/>
      </c>
      <c r="W6890" s="60" t="str">
        <f>_xlfn.LET(_xlpm.TextCell,TEXT(G6890,"###"),IF(_xlpm.TextCell&lt;&gt;"",IF(StyleSpaceSplit,IFERROR(IF(FIND(" ",_xlpm.TextCell)&gt;=1,MID(_xlpm.TextCell,1,FIND(" ",_xlpm.TextCell)-1),_xlpm.TextCell),_xlpm.TextCell),_xlpm.TextCell),""))</f>
        <v/>
      </c>
      <c r="X6890" s="60" t="str">
        <f>IF(A6890&lt;&gt;"",IFERROR(IF(FIND(" ",G6890)&gt;=1,MID(G6890,FIND(" ",G6890)+1,LEN(G6890)),""),""),"")</f>
        <v/>
      </c>
      <c r="AC6890" s="51">
        <f>IFERROR(VALUE(MID($C6890,1,2)),0)</f>
        <v>0</v>
      </c>
      <c r="AD6890" s="44">
        <f>IFERROR(VALUE(MID($C6890,4,3)),0)</f>
        <v>0</v>
      </c>
      <c r="AE6890" s="51">
        <f>VALUE(RIGHT("00"&amp;AC6890,2)&amp;RIGHT("000"&amp;AD6890,3))</f>
        <v>0</v>
      </c>
    </row>
    <row r="6891" spans="1:31">
      <c r="A6891" s="60" t="str">
        <f>IF(G6891&amp;Q6891&lt;&gt;"",W6891&amp;Q6891,"")</f>
        <v/>
      </c>
      <c r="B6891" s="85" t="str">
        <f>IF(C6891&lt;&gt;"",LEFT(C6891,9),"")</f>
        <v/>
      </c>
      <c r="V6891" s="60" t="str">
        <f>W6891&amp;H6891</f>
        <v/>
      </c>
      <c r="W6891" s="60" t="str">
        <f>_xlfn.LET(_xlpm.TextCell,TEXT(G6891,"###"),IF(_xlpm.TextCell&lt;&gt;"",IF(StyleSpaceSplit,IFERROR(IF(FIND(" ",_xlpm.TextCell)&gt;=1,MID(_xlpm.TextCell,1,FIND(" ",_xlpm.TextCell)-1),_xlpm.TextCell),_xlpm.TextCell),_xlpm.TextCell),""))</f>
        <v/>
      </c>
      <c r="X6891" s="60" t="str">
        <f>IF(A6891&lt;&gt;"",IFERROR(IF(FIND(" ",G6891)&gt;=1,MID(G6891,FIND(" ",G6891)+1,LEN(G6891)),""),""),"")</f>
        <v/>
      </c>
      <c r="AC6891" s="51">
        <f>IFERROR(VALUE(MID($C6891,1,2)),0)</f>
        <v>0</v>
      </c>
      <c r="AD6891" s="44">
        <f>IFERROR(VALUE(MID($C6891,4,3)),0)</f>
        <v>0</v>
      </c>
      <c r="AE6891" s="51">
        <f>VALUE(RIGHT("00"&amp;AC6891,2)&amp;RIGHT("000"&amp;AD6891,3))</f>
        <v>0</v>
      </c>
    </row>
    <row r="6892" spans="1:31">
      <c r="A6892" s="60" t="str">
        <f>IF(G6892&amp;Q6892&lt;&gt;"",W6892&amp;Q6892,"")</f>
        <v/>
      </c>
      <c r="B6892" s="85" t="str">
        <f>IF(C6892&lt;&gt;"",LEFT(C6892,9),"")</f>
        <v/>
      </c>
      <c r="V6892" s="60" t="str">
        <f>W6892&amp;H6892</f>
        <v/>
      </c>
      <c r="W6892" s="60" t="str">
        <f>_xlfn.LET(_xlpm.TextCell,TEXT(G6892,"###"),IF(_xlpm.TextCell&lt;&gt;"",IF(StyleSpaceSplit,IFERROR(IF(FIND(" ",_xlpm.TextCell)&gt;=1,MID(_xlpm.TextCell,1,FIND(" ",_xlpm.TextCell)-1),_xlpm.TextCell),_xlpm.TextCell),_xlpm.TextCell),""))</f>
        <v/>
      </c>
      <c r="X6892" s="60" t="str">
        <f>IF(A6892&lt;&gt;"",IFERROR(IF(FIND(" ",G6892)&gt;=1,MID(G6892,FIND(" ",G6892)+1,LEN(G6892)),""),""),"")</f>
        <v/>
      </c>
      <c r="AC6892" s="51">
        <f>IFERROR(VALUE(MID($C6892,1,2)),0)</f>
        <v>0</v>
      </c>
      <c r="AD6892" s="44">
        <f>IFERROR(VALUE(MID($C6892,4,3)),0)</f>
        <v>0</v>
      </c>
      <c r="AE6892" s="51">
        <f>VALUE(RIGHT("00"&amp;AC6892,2)&amp;RIGHT("000"&amp;AD6892,3))</f>
        <v>0</v>
      </c>
    </row>
    <row r="6893" spans="1:31">
      <c r="A6893" s="60" t="str">
        <f>IF(G6893&amp;Q6893&lt;&gt;"",W6893&amp;Q6893,"")</f>
        <v/>
      </c>
      <c r="B6893" s="85" t="str">
        <f>IF(C6893&lt;&gt;"",LEFT(C6893,9),"")</f>
        <v/>
      </c>
      <c r="V6893" s="60" t="str">
        <f>W6893&amp;H6893</f>
        <v/>
      </c>
      <c r="W6893" s="60" t="str">
        <f>_xlfn.LET(_xlpm.TextCell,TEXT(G6893,"###"),IF(_xlpm.TextCell&lt;&gt;"",IF(StyleSpaceSplit,IFERROR(IF(FIND(" ",_xlpm.TextCell)&gt;=1,MID(_xlpm.TextCell,1,FIND(" ",_xlpm.TextCell)-1),_xlpm.TextCell),_xlpm.TextCell),_xlpm.TextCell),""))</f>
        <v/>
      </c>
      <c r="X6893" s="60" t="str">
        <f>IF(A6893&lt;&gt;"",IFERROR(IF(FIND(" ",G6893)&gt;=1,MID(G6893,FIND(" ",G6893)+1,LEN(G6893)),""),""),"")</f>
        <v/>
      </c>
      <c r="AC6893" s="51">
        <f>IFERROR(VALUE(MID($C6893,1,2)),0)</f>
        <v>0</v>
      </c>
      <c r="AD6893" s="44">
        <f>IFERROR(VALUE(MID($C6893,4,3)),0)</f>
        <v>0</v>
      </c>
      <c r="AE6893" s="51">
        <f>VALUE(RIGHT("00"&amp;AC6893,2)&amp;RIGHT("000"&amp;AD6893,3))</f>
        <v>0</v>
      </c>
    </row>
    <row r="6894" spans="1:31">
      <c r="A6894" s="60" t="str">
        <f>IF(G6894&amp;Q6894&lt;&gt;"",W6894&amp;Q6894,"")</f>
        <v/>
      </c>
      <c r="B6894" s="85" t="str">
        <f>IF(C6894&lt;&gt;"",LEFT(C6894,9),"")</f>
        <v/>
      </c>
      <c r="V6894" s="60" t="str">
        <f>W6894&amp;H6894</f>
        <v/>
      </c>
      <c r="W6894" s="60" t="str">
        <f>_xlfn.LET(_xlpm.TextCell,TEXT(G6894,"###"),IF(_xlpm.TextCell&lt;&gt;"",IF(StyleSpaceSplit,IFERROR(IF(FIND(" ",_xlpm.TextCell)&gt;=1,MID(_xlpm.TextCell,1,FIND(" ",_xlpm.TextCell)-1),_xlpm.TextCell),_xlpm.TextCell),_xlpm.TextCell),""))</f>
        <v/>
      </c>
      <c r="X6894" s="60" t="str">
        <f>IF(A6894&lt;&gt;"",IFERROR(IF(FIND(" ",G6894)&gt;=1,MID(G6894,FIND(" ",G6894)+1,LEN(G6894)),""),""),"")</f>
        <v/>
      </c>
      <c r="AC6894" s="51">
        <f>IFERROR(VALUE(MID($C6894,1,2)),0)</f>
        <v>0</v>
      </c>
      <c r="AD6894" s="44">
        <f>IFERROR(VALUE(MID($C6894,4,3)),0)</f>
        <v>0</v>
      </c>
      <c r="AE6894" s="51">
        <f>VALUE(RIGHT("00"&amp;AC6894,2)&amp;RIGHT("000"&amp;AD6894,3))</f>
        <v>0</v>
      </c>
    </row>
    <row r="6895" spans="1:31">
      <c r="A6895" s="60" t="str">
        <f>IF(G6895&amp;Q6895&lt;&gt;"",W6895&amp;Q6895,"")</f>
        <v/>
      </c>
      <c r="B6895" s="85" t="str">
        <f>IF(C6895&lt;&gt;"",LEFT(C6895,9),"")</f>
        <v/>
      </c>
      <c r="V6895" s="60" t="str">
        <f>W6895&amp;H6895</f>
        <v/>
      </c>
      <c r="W6895" s="60" t="str">
        <f>_xlfn.LET(_xlpm.TextCell,TEXT(G6895,"###"),IF(_xlpm.TextCell&lt;&gt;"",IF(StyleSpaceSplit,IFERROR(IF(FIND(" ",_xlpm.TextCell)&gt;=1,MID(_xlpm.TextCell,1,FIND(" ",_xlpm.TextCell)-1),_xlpm.TextCell),_xlpm.TextCell),_xlpm.TextCell),""))</f>
        <v/>
      </c>
      <c r="X6895" s="60" t="str">
        <f>IF(A6895&lt;&gt;"",IFERROR(IF(FIND(" ",G6895)&gt;=1,MID(G6895,FIND(" ",G6895)+1,LEN(G6895)),""),""),"")</f>
        <v/>
      </c>
      <c r="AC6895" s="51">
        <f>IFERROR(VALUE(MID($C6895,1,2)),0)</f>
        <v>0</v>
      </c>
      <c r="AD6895" s="44">
        <f>IFERROR(VALUE(MID($C6895,4,3)),0)</f>
        <v>0</v>
      </c>
      <c r="AE6895" s="51">
        <f>VALUE(RIGHT("00"&amp;AC6895,2)&amp;RIGHT("000"&amp;AD6895,3))</f>
        <v>0</v>
      </c>
    </row>
    <row r="6896" spans="1:31">
      <c r="A6896" s="60" t="str">
        <f>IF(G6896&amp;Q6896&lt;&gt;"",W6896&amp;Q6896,"")</f>
        <v/>
      </c>
      <c r="B6896" s="85" t="str">
        <f>IF(C6896&lt;&gt;"",LEFT(C6896,9),"")</f>
        <v/>
      </c>
      <c r="V6896" s="60" t="str">
        <f>W6896&amp;H6896</f>
        <v/>
      </c>
      <c r="W6896" s="60" t="str">
        <f>_xlfn.LET(_xlpm.TextCell,TEXT(G6896,"###"),IF(_xlpm.TextCell&lt;&gt;"",IF(StyleSpaceSplit,IFERROR(IF(FIND(" ",_xlpm.TextCell)&gt;=1,MID(_xlpm.TextCell,1,FIND(" ",_xlpm.TextCell)-1),_xlpm.TextCell),_xlpm.TextCell),_xlpm.TextCell),""))</f>
        <v/>
      </c>
      <c r="X6896" s="60" t="str">
        <f>IF(A6896&lt;&gt;"",IFERROR(IF(FIND(" ",G6896)&gt;=1,MID(G6896,FIND(" ",G6896)+1,LEN(G6896)),""),""),"")</f>
        <v/>
      </c>
      <c r="AC6896" s="51">
        <f>IFERROR(VALUE(MID($C6896,1,2)),0)</f>
        <v>0</v>
      </c>
      <c r="AD6896" s="44">
        <f>IFERROR(VALUE(MID($C6896,4,3)),0)</f>
        <v>0</v>
      </c>
      <c r="AE6896" s="51">
        <f>VALUE(RIGHT("00"&amp;AC6896,2)&amp;RIGHT("000"&amp;AD6896,3))</f>
        <v>0</v>
      </c>
    </row>
    <row r="6897" spans="1:31">
      <c r="A6897" s="60" t="str">
        <f>IF(G6897&amp;Q6897&lt;&gt;"",W6897&amp;Q6897,"")</f>
        <v/>
      </c>
      <c r="B6897" s="85" t="str">
        <f>IF(C6897&lt;&gt;"",LEFT(C6897,9),"")</f>
        <v/>
      </c>
      <c r="V6897" s="60" t="str">
        <f>W6897&amp;H6897</f>
        <v/>
      </c>
      <c r="W6897" s="60" t="str">
        <f>_xlfn.LET(_xlpm.TextCell,TEXT(G6897,"###"),IF(_xlpm.TextCell&lt;&gt;"",IF(StyleSpaceSplit,IFERROR(IF(FIND(" ",_xlpm.TextCell)&gt;=1,MID(_xlpm.TextCell,1,FIND(" ",_xlpm.TextCell)-1),_xlpm.TextCell),_xlpm.TextCell),_xlpm.TextCell),""))</f>
        <v/>
      </c>
      <c r="X6897" s="60" t="str">
        <f>IF(A6897&lt;&gt;"",IFERROR(IF(FIND(" ",G6897)&gt;=1,MID(G6897,FIND(" ",G6897)+1,LEN(G6897)),""),""),"")</f>
        <v/>
      </c>
      <c r="AC6897" s="51">
        <f>IFERROR(VALUE(MID($C6897,1,2)),0)</f>
        <v>0</v>
      </c>
      <c r="AD6897" s="44">
        <f>IFERROR(VALUE(MID($C6897,4,3)),0)</f>
        <v>0</v>
      </c>
      <c r="AE6897" s="51">
        <f>VALUE(RIGHT("00"&amp;AC6897,2)&amp;RIGHT("000"&amp;AD6897,3))</f>
        <v>0</v>
      </c>
    </row>
    <row r="6898" spans="1:31">
      <c r="A6898" s="60" t="str">
        <f>IF(G6898&amp;Q6898&lt;&gt;"",W6898&amp;Q6898,"")</f>
        <v/>
      </c>
      <c r="B6898" s="85" t="str">
        <f>IF(C6898&lt;&gt;"",LEFT(C6898,9),"")</f>
        <v/>
      </c>
      <c r="V6898" s="60" t="str">
        <f>W6898&amp;H6898</f>
        <v/>
      </c>
      <c r="W6898" s="60" t="str">
        <f>_xlfn.LET(_xlpm.TextCell,TEXT(G6898,"###"),IF(_xlpm.TextCell&lt;&gt;"",IF(StyleSpaceSplit,IFERROR(IF(FIND(" ",_xlpm.TextCell)&gt;=1,MID(_xlpm.TextCell,1,FIND(" ",_xlpm.TextCell)-1),_xlpm.TextCell),_xlpm.TextCell),_xlpm.TextCell),""))</f>
        <v/>
      </c>
      <c r="X6898" s="60" t="str">
        <f>IF(A6898&lt;&gt;"",IFERROR(IF(FIND(" ",G6898)&gt;=1,MID(G6898,FIND(" ",G6898)+1,LEN(G6898)),""),""),"")</f>
        <v/>
      </c>
      <c r="AC6898" s="51">
        <f>IFERROR(VALUE(MID($C6898,1,2)),0)</f>
        <v>0</v>
      </c>
      <c r="AD6898" s="44">
        <f>IFERROR(VALUE(MID($C6898,4,3)),0)</f>
        <v>0</v>
      </c>
      <c r="AE6898" s="51">
        <f>VALUE(RIGHT("00"&amp;AC6898,2)&amp;RIGHT("000"&amp;AD6898,3))</f>
        <v>0</v>
      </c>
    </row>
    <row r="6899" spans="1:31">
      <c r="A6899" s="60" t="str">
        <f>IF(G6899&amp;Q6899&lt;&gt;"",W6899&amp;Q6899,"")</f>
        <v/>
      </c>
      <c r="B6899" s="85" t="str">
        <f>IF(C6899&lt;&gt;"",LEFT(C6899,9),"")</f>
        <v/>
      </c>
      <c r="V6899" s="60" t="str">
        <f>W6899&amp;H6899</f>
        <v/>
      </c>
      <c r="W6899" s="60" t="str">
        <f>_xlfn.LET(_xlpm.TextCell,TEXT(G6899,"###"),IF(_xlpm.TextCell&lt;&gt;"",IF(StyleSpaceSplit,IFERROR(IF(FIND(" ",_xlpm.TextCell)&gt;=1,MID(_xlpm.TextCell,1,FIND(" ",_xlpm.TextCell)-1),_xlpm.TextCell),_xlpm.TextCell),_xlpm.TextCell),""))</f>
        <v/>
      </c>
      <c r="X6899" s="60" t="str">
        <f>IF(A6899&lt;&gt;"",IFERROR(IF(FIND(" ",G6899)&gt;=1,MID(G6899,FIND(" ",G6899)+1,LEN(G6899)),""),""),"")</f>
        <v/>
      </c>
      <c r="AC6899" s="51">
        <f>IFERROR(VALUE(MID($C6899,1,2)),0)</f>
        <v>0</v>
      </c>
      <c r="AD6899" s="44">
        <f>IFERROR(VALUE(MID($C6899,4,3)),0)</f>
        <v>0</v>
      </c>
      <c r="AE6899" s="51">
        <f>VALUE(RIGHT("00"&amp;AC6899,2)&amp;RIGHT("000"&amp;AD6899,3))</f>
        <v>0</v>
      </c>
    </row>
    <row r="6900" spans="1:31">
      <c r="A6900" s="60" t="str">
        <f>IF(G6900&amp;Q6900&lt;&gt;"",W6900&amp;Q6900,"")</f>
        <v/>
      </c>
      <c r="B6900" s="85" t="str">
        <f>IF(C6900&lt;&gt;"",LEFT(C6900,9),"")</f>
        <v/>
      </c>
      <c r="V6900" s="60" t="str">
        <f>W6900&amp;H6900</f>
        <v/>
      </c>
      <c r="W6900" s="60" t="str">
        <f>_xlfn.LET(_xlpm.TextCell,TEXT(G6900,"###"),IF(_xlpm.TextCell&lt;&gt;"",IF(StyleSpaceSplit,IFERROR(IF(FIND(" ",_xlpm.TextCell)&gt;=1,MID(_xlpm.TextCell,1,FIND(" ",_xlpm.TextCell)-1),_xlpm.TextCell),_xlpm.TextCell),_xlpm.TextCell),""))</f>
        <v/>
      </c>
      <c r="X6900" s="60" t="str">
        <f>IF(A6900&lt;&gt;"",IFERROR(IF(FIND(" ",G6900)&gt;=1,MID(G6900,FIND(" ",G6900)+1,LEN(G6900)),""),""),"")</f>
        <v/>
      </c>
      <c r="AC6900" s="51">
        <f>IFERROR(VALUE(MID($C6900,1,2)),0)</f>
        <v>0</v>
      </c>
      <c r="AD6900" s="44">
        <f>IFERROR(VALUE(MID($C6900,4,3)),0)</f>
        <v>0</v>
      </c>
      <c r="AE6900" s="51">
        <f>VALUE(RIGHT("00"&amp;AC6900,2)&amp;RIGHT("000"&amp;AD6900,3))</f>
        <v>0</v>
      </c>
    </row>
    <row r="6901" spans="1:31">
      <c r="A6901" s="60" t="str">
        <f>IF(G6901&amp;Q6901&lt;&gt;"",W6901&amp;Q6901,"")</f>
        <v/>
      </c>
      <c r="B6901" s="85" t="str">
        <f>IF(C6901&lt;&gt;"",LEFT(C6901,9),"")</f>
        <v/>
      </c>
      <c r="V6901" s="60" t="str">
        <f>W6901&amp;H6901</f>
        <v/>
      </c>
      <c r="W6901" s="60" t="str">
        <f>_xlfn.LET(_xlpm.TextCell,TEXT(G6901,"###"),IF(_xlpm.TextCell&lt;&gt;"",IF(StyleSpaceSplit,IFERROR(IF(FIND(" ",_xlpm.TextCell)&gt;=1,MID(_xlpm.TextCell,1,FIND(" ",_xlpm.TextCell)-1),_xlpm.TextCell),_xlpm.TextCell),_xlpm.TextCell),""))</f>
        <v/>
      </c>
      <c r="X6901" s="60" t="str">
        <f>IF(A6901&lt;&gt;"",IFERROR(IF(FIND(" ",G6901)&gt;=1,MID(G6901,FIND(" ",G6901)+1,LEN(G6901)),""),""),"")</f>
        <v/>
      </c>
      <c r="AC6901" s="51">
        <f>IFERROR(VALUE(MID($C6901,1,2)),0)</f>
        <v>0</v>
      </c>
      <c r="AD6901" s="44">
        <f>IFERROR(VALUE(MID($C6901,4,3)),0)</f>
        <v>0</v>
      </c>
      <c r="AE6901" s="51">
        <f>VALUE(RIGHT("00"&amp;AC6901,2)&amp;RIGHT("000"&amp;AD6901,3))</f>
        <v>0</v>
      </c>
    </row>
    <row r="6902" spans="1:31">
      <c r="A6902" s="60" t="str">
        <f>IF(G6902&amp;Q6902&lt;&gt;"",W6902&amp;Q6902,"")</f>
        <v/>
      </c>
      <c r="B6902" s="85" t="str">
        <f>IF(C6902&lt;&gt;"",LEFT(C6902,9),"")</f>
        <v/>
      </c>
      <c r="V6902" s="60" t="str">
        <f>W6902&amp;H6902</f>
        <v/>
      </c>
      <c r="W6902" s="60" t="str">
        <f>_xlfn.LET(_xlpm.TextCell,TEXT(G6902,"###"),IF(_xlpm.TextCell&lt;&gt;"",IF(StyleSpaceSplit,IFERROR(IF(FIND(" ",_xlpm.TextCell)&gt;=1,MID(_xlpm.TextCell,1,FIND(" ",_xlpm.TextCell)-1),_xlpm.TextCell),_xlpm.TextCell),_xlpm.TextCell),""))</f>
        <v/>
      </c>
      <c r="X6902" s="60" t="str">
        <f>IF(A6902&lt;&gt;"",IFERROR(IF(FIND(" ",G6902)&gt;=1,MID(G6902,FIND(" ",G6902)+1,LEN(G6902)),""),""),"")</f>
        <v/>
      </c>
      <c r="AC6902" s="51">
        <f>IFERROR(VALUE(MID($C6902,1,2)),0)</f>
        <v>0</v>
      </c>
      <c r="AD6902" s="44">
        <f>IFERROR(VALUE(MID($C6902,4,3)),0)</f>
        <v>0</v>
      </c>
      <c r="AE6902" s="51">
        <f>VALUE(RIGHT("00"&amp;AC6902,2)&amp;RIGHT("000"&amp;AD6902,3))</f>
        <v>0</v>
      </c>
    </row>
    <row r="6903" spans="1:31">
      <c r="A6903" s="60" t="str">
        <f>IF(G6903&amp;Q6903&lt;&gt;"",W6903&amp;Q6903,"")</f>
        <v/>
      </c>
      <c r="B6903" s="85" t="str">
        <f>IF(C6903&lt;&gt;"",LEFT(C6903,9),"")</f>
        <v/>
      </c>
      <c r="V6903" s="60" t="str">
        <f>W6903&amp;H6903</f>
        <v/>
      </c>
      <c r="W6903" s="60" t="str">
        <f>_xlfn.LET(_xlpm.TextCell,TEXT(G6903,"###"),IF(_xlpm.TextCell&lt;&gt;"",IF(StyleSpaceSplit,IFERROR(IF(FIND(" ",_xlpm.TextCell)&gt;=1,MID(_xlpm.TextCell,1,FIND(" ",_xlpm.TextCell)-1),_xlpm.TextCell),_xlpm.TextCell),_xlpm.TextCell),""))</f>
        <v/>
      </c>
      <c r="X6903" s="60" t="str">
        <f>IF(A6903&lt;&gt;"",IFERROR(IF(FIND(" ",G6903)&gt;=1,MID(G6903,FIND(" ",G6903)+1,LEN(G6903)),""),""),"")</f>
        <v/>
      </c>
      <c r="AC6903" s="51">
        <f>IFERROR(VALUE(MID($C6903,1,2)),0)</f>
        <v>0</v>
      </c>
      <c r="AD6903" s="44">
        <f>IFERROR(VALUE(MID($C6903,4,3)),0)</f>
        <v>0</v>
      </c>
      <c r="AE6903" s="51">
        <f>VALUE(RIGHT("00"&amp;AC6903,2)&amp;RIGHT("000"&amp;AD6903,3))</f>
        <v>0</v>
      </c>
    </row>
    <row r="6904" spans="1:31">
      <c r="A6904" s="60" t="str">
        <f>IF(G6904&amp;Q6904&lt;&gt;"",W6904&amp;Q6904,"")</f>
        <v/>
      </c>
      <c r="B6904" s="85" t="str">
        <f>IF(C6904&lt;&gt;"",LEFT(C6904,9),"")</f>
        <v/>
      </c>
      <c r="V6904" s="60" t="str">
        <f>W6904&amp;H6904</f>
        <v/>
      </c>
      <c r="W6904" s="60" t="str">
        <f>_xlfn.LET(_xlpm.TextCell,TEXT(G6904,"###"),IF(_xlpm.TextCell&lt;&gt;"",IF(StyleSpaceSplit,IFERROR(IF(FIND(" ",_xlpm.TextCell)&gt;=1,MID(_xlpm.TextCell,1,FIND(" ",_xlpm.TextCell)-1),_xlpm.TextCell),_xlpm.TextCell),_xlpm.TextCell),""))</f>
        <v/>
      </c>
      <c r="X6904" s="60" t="str">
        <f>IF(A6904&lt;&gt;"",IFERROR(IF(FIND(" ",G6904)&gt;=1,MID(G6904,FIND(" ",G6904)+1,LEN(G6904)),""),""),"")</f>
        <v/>
      </c>
      <c r="AC6904" s="51">
        <f>IFERROR(VALUE(MID($C6904,1,2)),0)</f>
        <v>0</v>
      </c>
      <c r="AD6904" s="44">
        <f>IFERROR(VALUE(MID($C6904,4,3)),0)</f>
        <v>0</v>
      </c>
      <c r="AE6904" s="51">
        <f>VALUE(RIGHT("00"&amp;AC6904,2)&amp;RIGHT("000"&amp;AD6904,3))</f>
        <v>0</v>
      </c>
    </row>
    <row r="6905" spans="1:31">
      <c r="A6905" s="60" t="str">
        <f>IF(G6905&amp;Q6905&lt;&gt;"",W6905&amp;Q6905,"")</f>
        <v/>
      </c>
      <c r="B6905" s="85" t="str">
        <f>IF(C6905&lt;&gt;"",LEFT(C6905,9),"")</f>
        <v/>
      </c>
      <c r="V6905" s="60" t="str">
        <f>W6905&amp;H6905</f>
        <v/>
      </c>
      <c r="W6905" s="60" t="str">
        <f>_xlfn.LET(_xlpm.TextCell,TEXT(G6905,"###"),IF(_xlpm.TextCell&lt;&gt;"",IF(StyleSpaceSplit,IFERROR(IF(FIND(" ",_xlpm.TextCell)&gt;=1,MID(_xlpm.TextCell,1,FIND(" ",_xlpm.TextCell)-1),_xlpm.TextCell),_xlpm.TextCell),_xlpm.TextCell),""))</f>
        <v/>
      </c>
      <c r="X6905" s="60" t="str">
        <f>IF(A6905&lt;&gt;"",IFERROR(IF(FIND(" ",G6905)&gt;=1,MID(G6905,FIND(" ",G6905)+1,LEN(G6905)),""),""),"")</f>
        <v/>
      </c>
      <c r="AC6905" s="51">
        <f>IFERROR(VALUE(MID($C6905,1,2)),0)</f>
        <v>0</v>
      </c>
      <c r="AD6905" s="44">
        <f>IFERROR(VALUE(MID($C6905,4,3)),0)</f>
        <v>0</v>
      </c>
      <c r="AE6905" s="51">
        <f>VALUE(RIGHT("00"&amp;AC6905,2)&amp;RIGHT("000"&amp;AD6905,3))</f>
        <v>0</v>
      </c>
    </row>
    <row r="6906" spans="1:31">
      <c r="A6906" s="60" t="str">
        <f>IF(G6906&amp;Q6906&lt;&gt;"",W6906&amp;Q6906,"")</f>
        <v/>
      </c>
      <c r="B6906" s="85" t="str">
        <f>IF(C6906&lt;&gt;"",LEFT(C6906,9),"")</f>
        <v/>
      </c>
      <c r="V6906" s="60" t="str">
        <f>W6906&amp;H6906</f>
        <v/>
      </c>
      <c r="W6906" s="60" t="str">
        <f>_xlfn.LET(_xlpm.TextCell,TEXT(G6906,"###"),IF(_xlpm.TextCell&lt;&gt;"",IF(StyleSpaceSplit,IFERROR(IF(FIND(" ",_xlpm.TextCell)&gt;=1,MID(_xlpm.TextCell,1,FIND(" ",_xlpm.TextCell)-1),_xlpm.TextCell),_xlpm.TextCell),_xlpm.TextCell),""))</f>
        <v/>
      </c>
      <c r="X6906" s="60" t="str">
        <f>IF(A6906&lt;&gt;"",IFERROR(IF(FIND(" ",G6906)&gt;=1,MID(G6906,FIND(" ",G6906)+1,LEN(G6906)),""),""),"")</f>
        <v/>
      </c>
      <c r="AC6906" s="51">
        <f>IFERROR(VALUE(MID($C6906,1,2)),0)</f>
        <v>0</v>
      </c>
      <c r="AD6906" s="44">
        <f>IFERROR(VALUE(MID($C6906,4,3)),0)</f>
        <v>0</v>
      </c>
      <c r="AE6906" s="51">
        <f>VALUE(RIGHT("00"&amp;AC6906,2)&amp;RIGHT("000"&amp;AD6906,3))</f>
        <v>0</v>
      </c>
    </row>
    <row r="6907" spans="1:31">
      <c r="A6907" s="60" t="str">
        <f>IF(G6907&amp;Q6907&lt;&gt;"",W6907&amp;Q6907,"")</f>
        <v/>
      </c>
      <c r="B6907" s="85" t="str">
        <f>IF(C6907&lt;&gt;"",LEFT(C6907,9),"")</f>
        <v/>
      </c>
      <c r="V6907" s="60" t="str">
        <f>W6907&amp;H6907</f>
        <v/>
      </c>
      <c r="W6907" s="60" t="str">
        <f>_xlfn.LET(_xlpm.TextCell,TEXT(G6907,"###"),IF(_xlpm.TextCell&lt;&gt;"",IF(StyleSpaceSplit,IFERROR(IF(FIND(" ",_xlpm.TextCell)&gt;=1,MID(_xlpm.TextCell,1,FIND(" ",_xlpm.TextCell)-1),_xlpm.TextCell),_xlpm.TextCell),_xlpm.TextCell),""))</f>
        <v/>
      </c>
      <c r="X6907" s="60" t="str">
        <f>IF(A6907&lt;&gt;"",IFERROR(IF(FIND(" ",G6907)&gt;=1,MID(G6907,FIND(" ",G6907)+1,LEN(G6907)),""),""),"")</f>
        <v/>
      </c>
      <c r="AC6907" s="51">
        <f>IFERROR(VALUE(MID($C6907,1,2)),0)</f>
        <v>0</v>
      </c>
      <c r="AD6907" s="44">
        <f>IFERROR(VALUE(MID($C6907,4,3)),0)</f>
        <v>0</v>
      </c>
      <c r="AE6907" s="51">
        <f>VALUE(RIGHT("00"&amp;AC6907,2)&amp;RIGHT("000"&amp;AD6907,3))</f>
        <v>0</v>
      </c>
    </row>
    <row r="6908" spans="1:31">
      <c r="A6908" s="60" t="str">
        <f>IF(G6908&amp;Q6908&lt;&gt;"",W6908&amp;Q6908,"")</f>
        <v/>
      </c>
      <c r="B6908" s="85" t="str">
        <f>IF(C6908&lt;&gt;"",LEFT(C6908,9),"")</f>
        <v/>
      </c>
      <c r="V6908" s="60" t="str">
        <f>W6908&amp;H6908</f>
        <v/>
      </c>
      <c r="W6908" s="60" t="str">
        <f>_xlfn.LET(_xlpm.TextCell,TEXT(G6908,"###"),IF(_xlpm.TextCell&lt;&gt;"",IF(StyleSpaceSplit,IFERROR(IF(FIND(" ",_xlpm.TextCell)&gt;=1,MID(_xlpm.TextCell,1,FIND(" ",_xlpm.TextCell)-1),_xlpm.TextCell),_xlpm.TextCell),_xlpm.TextCell),""))</f>
        <v/>
      </c>
      <c r="X6908" s="60" t="str">
        <f>IF(A6908&lt;&gt;"",IFERROR(IF(FIND(" ",G6908)&gt;=1,MID(G6908,FIND(" ",G6908)+1,LEN(G6908)),""),""),"")</f>
        <v/>
      </c>
      <c r="AC6908" s="51">
        <f>IFERROR(VALUE(MID($C6908,1,2)),0)</f>
        <v>0</v>
      </c>
      <c r="AD6908" s="44">
        <f>IFERROR(VALUE(MID($C6908,4,3)),0)</f>
        <v>0</v>
      </c>
      <c r="AE6908" s="51">
        <f>VALUE(RIGHT("00"&amp;AC6908,2)&amp;RIGHT("000"&amp;AD6908,3))</f>
        <v>0</v>
      </c>
    </row>
    <row r="6909" spans="1:31">
      <c r="A6909" s="60" t="str">
        <f>IF(G6909&amp;Q6909&lt;&gt;"",W6909&amp;Q6909,"")</f>
        <v/>
      </c>
      <c r="B6909" s="85" t="str">
        <f>IF(C6909&lt;&gt;"",LEFT(C6909,9),"")</f>
        <v/>
      </c>
      <c r="V6909" s="60" t="str">
        <f>W6909&amp;H6909</f>
        <v/>
      </c>
      <c r="W6909" s="60" t="str">
        <f>_xlfn.LET(_xlpm.TextCell,TEXT(G6909,"###"),IF(_xlpm.TextCell&lt;&gt;"",IF(StyleSpaceSplit,IFERROR(IF(FIND(" ",_xlpm.TextCell)&gt;=1,MID(_xlpm.TextCell,1,FIND(" ",_xlpm.TextCell)-1),_xlpm.TextCell),_xlpm.TextCell),_xlpm.TextCell),""))</f>
        <v/>
      </c>
      <c r="X6909" s="60" t="str">
        <f>IF(A6909&lt;&gt;"",IFERROR(IF(FIND(" ",G6909)&gt;=1,MID(G6909,FIND(" ",G6909)+1,LEN(G6909)),""),""),"")</f>
        <v/>
      </c>
      <c r="AC6909" s="51">
        <f>IFERROR(VALUE(MID($C6909,1,2)),0)</f>
        <v>0</v>
      </c>
      <c r="AD6909" s="44">
        <f>IFERROR(VALUE(MID($C6909,4,3)),0)</f>
        <v>0</v>
      </c>
      <c r="AE6909" s="51">
        <f>VALUE(RIGHT("00"&amp;AC6909,2)&amp;RIGHT("000"&amp;AD6909,3))</f>
        <v>0</v>
      </c>
    </row>
    <row r="6910" spans="1:31">
      <c r="A6910" s="60" t="str">
        <f>IF(G6910&amp;Q6910&lt;&gt;"",W6910&amp;Q6910,"")</f>
        <v/>
      </c>
      <c r="B6910" s="85" t="str">
        <f>IF(C6910&lt;&gt;"",LEFT(C6910,9),"")</f>
        <v/>
      </c>
      <c r="V6910" s="60" t="str">
        <f>W6910&amp;H6910</f>
        <v/>
      </c>
      <c r="W6910" s="60" t="str">
        <f>_xlfn.LET(_xlpm.TextCell,TEXT(G6910,"###"),IF(_xlpm.TextCell&lt;&gt;"",IF(StyleSpaceSplit,IFERROR(IF(FIND(" ",_xlpm.TextCell)&gt;=1,MID(_xlpm.TextCell,1,FIND(" ",_xlpm.TextCell)-1),_xlpm.TextCell),_xlpm.TextCell),_xlpm.TextCell),""))</f>
        <v/>
      </c>
      <c r="X6910" s="60" t="str">
        <f>IF(A6910&lt;&gt;"",IFERROR(IF(FIND(" ",G6910)&gt;=1,MID(G6910,FIND(" ",G6910)+1,LEN(G6910)),""),""),"")</f>
        <v/>
      </c>
      <c r="AC6910" s="51">
        <f>IFERROR(VALUE(MID($C6910,1,2)),0)</f>
        <v>0</v>
      </c>
      <c r="AD6910" s="44">
        <f>IFERROR(VALUE(MID($C6910,4,3)),0)</f>
        <v>0</v>
      </c>
      <c r="AE6910" s="51">
        <f>VALUE(RIGHT("00"&amp;AC6910,2)&amp;RIGHT("000"&amp;AD6910,3))</f>
        <v>0</v>
      </c>
    </row>
    <row r="6911" spans="1:31">
      <c r="A6911" s="60" t="str">
        <f>IF(G6911&amp;Q6911&lt;&gt;"",W6911&amp;Q6911,"")</f>
        <v/>
      </c>
      <c r="B6911" s="85" t="str">
        <f>IF(C6911&lt;&gt;"",LEFT(C6911,9),"")</f>
        <v/>
      </c>
      <c r="V6911" s="60" t="str">
        <f>W6911&amp;H6911</f>
        <v/>
      </c>
      <c r="W6911" s="60" t="str">
        <f>_xlfn.LET(_xlpm.TextCell,TEXT(G6911,"###"),IF(_xlpm.TextCell&lt;&gt;"",IF(StyleSpaceSplit,IFERROR(IF(FIND(" ",_xlpm.TextCell)&gt;=1,MID(_xlpm.TextCell,1,FIND(" ",_xlpm.TextCell)-1),_xlpm.TextCell),_xlpm.TextCell),_xlpm.TextCell),""))</f>
        <v/>
      </c>
      <c r="X6911" s="60" t="str">
        <f>IF(A6911&lt;&gt;"",IFERROR(IF(FIND(" ",G6911)&gt;=1,MID(G6911,FIND(" ",G6911)+1,LEN(G6911)),""),""),"")</f>
        <v/>
      </c>
      <c r="AC6911" s="51">
        <f>IFERROR(VALUE(MID($C6911,1,2)),0)</f>
        <v>0</v>
      </c>
      <c r="AD6911" s="44">
        <f>IFERROR(VALUE(MID($C6911,4,3)),0)</f>
        <v>0</v>
      </c>
      <c r="AE6911" s="51">
        <f>VALUE(RIGHT("00"&amp;AC6911,2)&amp;RIGHT("000"&amp;AD6911,3))</f>
        <v>0</v>
      </c>
    </row>
    <row r="6912" spans="1:31">
      <c r="A6912" s="60" t="str">
        <f>IF(G6912&amp;Q6912&lt;&gt;"",W6912&amp;Q6912,"")</f>
        <v/>
      </c>
      <c r="B6912" s="85" t="str">
        <f>IF(C6912&lt;&gt;"",LEFT(C6912,9),"")</f>
        <v/>
      </c>
      <c r="V6912" s="60" t="str">
        <f>W6912&amp;H6912</f>
        <v/>
      </c>
      <c r="W6912" s="60" t="str">
        <f>_xlfn.LET(_xlpm.TextCell,TEXT(G6912,"###"),IF(_xlpm.TextCell&lt;&gt;"",IF(StyleSpaceSplit,IFERROR(IF(FIND(" ",_xlpm.TextCell)&gt;=1,MID(_xlpm.TextCell,1,FIND(" ",_xlpm.TextCell)-1),_xlpm.TextCell),_xlpm.TextCell),_xlpm.TextCell),""))</f>
        <v/>
      </c>
      <c r="X6912" s="60" t="str">
        <f>IF(A6912&lt;&gt;"",IFERROR(IF(FIND(" ",G6912)&gt;=1,MID(G6912,FIND(" ",G6912)+1,LEN(G6912)),""),""),"")</f>
        <v/>
      </c>
      <c r="AC6912" s="51">
        <f>IFERROR(VALUE(MID($C6912,1,2)),0)</f>
        <v>0</v>
      </c>
      <c r="AD6912" s="44">
        <f>IFERROR(VALUE(MID($C6912,4,3)),0)</f>
        <v>0</v>
      </c>
      <c r="AE6912" s="51">
        <f>VALUE(RIGHT("00"&amp;AC6912,2)&amp;RIGHT("000"&amp;AD6912,3))</f>
        <v>0</v>
      </c>
    </row>
    <row r="6913" spans="1:31">
      <c r="A6913" s="60" t="str">
        <f>IF(G6913&amp;Q6913&lt;&gt;"",W6913&amp;Q6913,"")</f>
        <v/>
      </c>
      <c r="B6913" s="85" t="str">
        <f>IF(C6913&lt;&gt;"",LEFT(C6913,9),"")</f>
        <v/>
      </c>
      <c r="V6913" s="60" t="str">
        <f>W6913&amp;H6913</f>
        <v/>
      </c>
      <c r="W6913" s="60" t="str">
        <f>_xlfn.LET(_xlpm.TextCell,TEXT(G6913,"###"),IF(_xlpm.TextCell&lt;&gt;"",IF(StyleSpaceSplit,IFERROR(IF(FIND(" ",_xlpm.TextCell)&gt;=1,MID(_xlpm.TextCell,1,FIND(" ",_xlpm.TextCell)-1),_xlpm.TextCell),_xlpm.TextCell),_xlpm.TextCell),""))</f>
        <v/>
      </c>
      <c r="X6913" s="60" t="str">
        <f>IF(A6913&lt;&gt;"",IFERROR(IF(FIND(" ",G6913)&gt;=1,MID(G6913,FIND(" ",G6913)+1,LEN(G6913)),""),""),"")</f>
        <v/>
      </c>
      <c r="AC6913" s="51">
        <f>IFERROR(VALUE(MID($C6913,1,2)),0)</f>
        <v>0</v>
      </c>
      <c r="AD6913" s="44">
        <f>IFERROR(VALUE(MID($C6913,4,3)),0)</f>
        <v>0</v>
      </c>
      <c r="AE6913" s="51">
        <f>VALUE(RIGHT("00"&amp;AC6913,2)&amp;RIGHT("000"&amp;AD6913,3))</f>
        <v>0</v>
      </c>
    </row>
    <row r="6914" spans="1:31">
      <c r="A6914" s="60" t="str">
        <f>IF(G6914&amp;Q6914&lt;&gt;"",W6914&amp;Q6914,"")</f>
        <v/>
      </c>
      <c r="B6914" s="85" t="str">
        <f>IF(C6914&lt;&gt;"",LEFT(C6914,9),"")</f>
        <v/>
      </c>
      <c r="V6914" s="60" t="str">
        <f>W6914&amp;H6914</f>
        <v/>
      </c>
      <c r="W6914" s="60" t="str">
        <f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>IF(A6914&lt;&gt;"",IFERROR(IF(FIND(" ",G6914)&gt;=1,MID(G6914,FIND(" ",G6914)+1,LEN(G6914)),""),""),"")</f>
        <v/>
      </c>
      <c r="AC6914" s="51">
        <f>IFERROR(VALUE(MID($C6914,1,2)),0)</f>
        <v>0</v>
      </c>
      <c r="AD6914" s="44">
        <f>IFERROR(VALUE(MID($C6914,4,3)),0)</f>
        <v>0</v>
      </c>
      <c r="AE6914" s="51">
        <f>VALUE(RIGHT("00"&amp;AC6914,2)&amp;RIGHT("000"&amp;AD6914,3))</f>
        <v>0</v>
      </c>
    </row>
    <row r="6915" spans="1:31">
      <c r="A6915" s="60" t="str">
        <f>IF(G6915&amp;Q6915&lt;&gt;"",W6915&amp;Q6915,"")</f>
        <v/>
      </c>
      <c r="B6915" s="85" t="str">
        <f>IF(C6915&lt;&gt;"",LEFT(C6915,9),"")</f>
        <v/>
      </c>
      <c r="V6915" s="60" t="str">
        <f>W6915&amp;H6915</f>
        <v/>
      </c>
      <c r="W6915" s="60" t="str">
        <f>_xlfn.LET(_xlpm.TextCell,TEXT(G6915,"###"),IF(_xlpm.TextCell&lt;&gt;"",IF(StyleSpaceSplit,IFERROR(IF(FIND(" ",_xlpm.TextCell)&gt;=1,MID(_xlpm.TextCell,1,FIND(" ",_xlpm.TextCell)-1),_xlpm.TextCell),_xlpm.TextCell),_xlpm.TextCell),""))</f>
        <v/>
      </c>
      <c r="X6915" s="60" t="str">
        <f>IF(A6915&lt;&gt;"",IFERROR(IF(FIND(" ",G6915)&gt;=1,MID(G6915,FIND(" ",G6915)+1,LEN(G6915)),""),""),"")</f>
        <v/>
      </c>
      <c r="AC6915" s="51">
        <f>IFERROR(VALUE(MID($C6915,1,2)),0)</f>
        <v>0</v>
      </c>
      <c r="AD6915" s="44">
        <f>IFERROR(VALUE(MID($C6915,4,3)),0)</f>
        <v>0</v>
      </c>
      <c r="AE6915" s="51">
        <f>VALUE(RIGHT("00"&amp;AC6915,2)&amp;RIGHT("000"&amp;AD6915,3))</f>
        <v>0</v>
      </c>
    </row>
    <row r="6916" spans="1:31">
      <c r="A6916" s="60" t="str">
        <f>IF(G6916&amp;Q6916&lt;&gt;"",W6916&amp;Q6916,"")</f>
        <v/>
      </c>
      <c r="B6916" s="85" t="str">
        <f>IF(C6916&lt;&gt;"",LEFT(C6916,9),"")</f>
        <v/>
      </c>
      <c r="V6916" s="60" t="str">
        <f>W6916&amp;H6916</f>
        <v/>
      </c>
      <c r="W6916" s="60" t="str">
        <f>_xlfn.LET(_xlpm.TextCell,TEXT(G6916,"###"),IF(_xlpm.TextCell&lt;&gt;"",IF(StyleSpaceSplit,IFERROR(IF(FIND(" ",_xlpm.TextCell)&gt;=1,MID(_xlpm.TextCell,1,FIND(" ",_xlpm.TextCell)-1),_xlpm.TextCell),_xlpm.TextCell),_xlpm.TextCell),""))</f>
        <v/>
      </c>
      <c r="X6916" s="60" t="str">
        <f>IF(A6916&lt;&gt;"",IFERROR(IF(FIND(" ",G6916)&gt;=1,MID(G6916,FIND(" ",G6916)+1,LEN(G6916)),""),""),"")</f>
        <v/>
      </c>
      <c r="AC6916" s="51">
        <f>IFERROR(VALUE(MID($C6916,1,2)),0)</f>
        <v>0</v>
      </c>
      <c r="AD6916" s="44">
        <f>IFERROR(VALUE(MID($C6916,4,3)),0)</f>
        <v>0</v>
      </c>
      <c r="AE6916" s="51">
        <f>VALUE(RIGHT("00"&amp;AC6916,2)&amp;RIGHT("000"&amp;AD6916,3))</f>
        <v>0</v>
      </c>
    </row>
    <row r="6917" spans="1:31">
      <c r="A6917" s="60" t="str">
        <f>IF(G6917&amp;Q6917&lt;&gt;"",W6917&amp;Q6917,"")</f>
        <v/>
      </c>
      <c r="B6917" s="85" t="str">
        <f>IF(C6917&lt;&gt;"",LEFT(C6917,9),"")</f>
        <v/>
      </c>
      <c r="V6917" s="60" t="str">
        <f>W6917&amp;H6917</f>
        <v/>
      </c>
      <c r="W6917" s="60" t="str">
        <f>_xlfn.LET(_xlpm.TextCell,TEXT(G6917,"###"),IF(_xlpm.TextCell&lt;&gt;"",IF(StyleSpaceSplit,IFERROR(IF(FIND(" ",_xlpm.TextCell)&gt;=1,MID(_xlpm.TextCell,1,FIND(" ",_xlpm.TextCell)-1),_xlpm.TextCell),_xlpm.TextCell),_xlpm.TextCell),""))</f>
        <v/>
      </c>
      <c r="X6917" s="60" t="str">
        <f>IF(A6917&lt;&gt;"",IFERROR(IF(FIND(" ",G6917)&gt;=1,MID(G6917,FIND(" ",G6917)+1,LEN(G6917)),""),""),"")</f>
        <v/>
      </c>
      <c r="AC6917" s="51">
        <f>IFERROR(VALUE(MID($C6917,1,2)),0)</f>
        <v>0</v>
      </c>
      <c r="AD6917" s="44">
        <f>IFERROR(VALUE(MID($C6917,4,3)),0)</f>
        <v>0</v>
      </c>
      <c r="AE6917" s="51">
        <f>VALUE(RIGHT("00"&amp;AC6917,2)&amp;RIGHT("000"&amp;AD6917,3))</f>
        <v>0</v>
      </c>
    </row>
    <row r="6918" spans="1:31">
      <c r="A6918" s="60" t="str">
        <f>IF(G6918&amp;Q6918&lt;&gt;"",W6918&amp;Q6918,"")</f>
        <v/>
      </c>
      <c r="B6918" s="85" t="str">
        <f>IF(C6918&lt;&gt;"",LEFT(C6918,9),"")</f>
        <v/>
      </c>
      <c r="V6918" s="60" t="str">
        <f>W6918&amp;H6918</f>
        <v/>
      </c>
      <c r="W6918" s="60" t="str">
        <f>_xlfn.LET(_xlpm.TextCell,TEXT(G6918,"###"),IF(_xlpm.TextCell&lt;&gt;"",IF(StyleSpaceSplit,IFERROR(IF(FIND(" ",_xlpm.TextCell)&gt;=1,MID(_xlpm.TextCell,1,FIND(" ",_xlpm.TextCell)-1),_xlpm.TextCell),_xlpm.TextCell),_xlpm.TextCell),""))</f>
        <v/>
      </c>
      <c r="X6918" s="60" t="str">
        <f>IF(A6918&lt;&gt;"",IFERROR(IF(FIND(" ",G6918)&gt;=1,MID(G6918,FIND(" ",G6918)+1,LEN(G6918)),""),""),"")</f>
        <v/>
      </c>
      <c r="AC6918" s="51">
        <f>IFERROR(VALUE(MID($C6918,1,2)),0)</f>
        <v>0</v>
      </c>
      <c r="AD6918" s="44">
        <f>IFERROR(VALUE(MID($C6918,4,3)),0)</f>
        <v>0</v>
      </c>
      <c r="AE6918" s="51">
        <f>VALUE(RIGHT("00"&amp;AC6918,2)&amp;RIGHT("000"&amp;AD6918,3))</f>
        <v>0</v>
      </c>
    </row>
    <row r="6919" spans="1:31">
      <c r="A6919" s="60" t="str">
        <f>IF(G6919&amp;Q6919&lt;&gt;"",W6919&amp;Q6919,"")</f>
        <v/>
      </c>
      <c r="B6919" s="85" t="str">
        <f>IF(C6919&lt;&gt;"",LEFT(C6919,9),"")</f>
        <v/>
      </c>
      <c r="V6919" s="60" t="str">
        <f>W6919&amp;H6919</f>
        <v/>
      </c>
      <c r="W6919" s="60" t="str">
        <f>_xlfn.LET(_xlpm.TextCell,TEXT(G6919,"###"),IF(_xlpm.TextCell&lt;&gt;"",IF(StyleSpaceSplit,IFERROR(IF(FIND(" ",_xlpm.TextCell)&gt;=1,MID(_xlpm.TextCell,1,FIND(" ",_xlpm.TextCell)-1),_xlpm.TextCell),_xlpm.TextCell),_xlpm.TextCell),""))</f>
        <v/>
      </c>
      <c r="X6919" s="60" t="str">
        <f>IF(A6919&lt;&gt;"",IFERROR(IF(FIND(" ",G6919)&gt;=1,MID(G6919,FIND(" ",G6919)+1,LEN(G6919)),""),""),"")</f>
        <v/>
      </c>
      <c r="AC6919" s="51">
        <f>IFERROR(VALUE(MID($C6919,1,2)),0)</f>
        <v>0</v>
      </c>
      <c r="AD6919" s="44">
        <f>IFERROR(VALUE(MID($C6919,4,3)),0)</f>
        <v>0</v>
      </c>
      <c r="AE6919" s="51">
        <f>VALUE(RIGHT("00"&amp;AC6919,2)&amp;RIGHT("000"&amp;AD6919,3))</f>
        <v>0</v>
      </c>
    </row>
    <row r="6920" spans="1:31">
      <c r="A6920" s="60" t="str">
        <f>IF(G6920&amp;Q6920&lt;&gt;"",W6920&amp;Q6920,"")</f>
        <v/>
      </c>
      <c r="B6920" s="85" t="str">
        <f>IF(C6920&lt;&gt;"",LEFT(C6920,9),"")</f>
        <v/>
      </c>
      <c r="V6920" s="60" t="str">
        <f>W6920&amp;H6920</f>
        <v/>
      </c>
      <c r="W6920" s="60" t="str">
        <f>_xlfn.LET(_xlpm.TextCell,TEXT(G6920,"###"),IF(_xlpm.TextCell&lt;&gt;"",IF(StyleSpaceSplit,IFERROR(IF(FIND(" ",_xlpm.TextCell)&gt;=1,MID(_xlpm.TextCell,1,FIND(" ",_xlpm.TextCell)-1),_xlpm.TextCell),_xlpm.TextCell),_xlpm.TextCell),""))</f>
        <v/>
      </c>
      <c r="X6920" s="60" t="str">
        <f>IF(A6920&lt;&gt;"",IFERROR(IF(FIND(" ",G6920)&gt;=1,MID(G6920,FIND(" ",G6920)+1,LEN(G6920)),""),""),"")</f>
        <v/>
      </c>
      <c r="AC6920" s="51">
        <f>IFERROR(VALUE(MID($C6920,1,2)),0)</f>
        <v>0</v>
      </c>
      <c r="AD6920" s="44">
        <f>IFERROR(VALUE(MID($C6920,4,3)),0)</f>
        <v>0</v>
      </c>
      <c r="AE6920" s="51">
        <f>VALUE(RIGHT("00"&amp;AC6920,2)&amp;RIGHT("000"&amp;AD6920,3))</f>
        <v>0</v>
      </c>
    </row>
    <row r="6921" spans="1:31">
      <c r="A6921" s="60" t="str">
        <f>IF(G6921&amp;Q6921&lt;&gt;"",W6921&amp;Q6921,"")</f>
        <v/>
      </c>
      <c r="B6921" s="85" t="str">
        <f>IF(C6921&lt;&gt;"",LEFT(C6921,9),"")</f>
        <v/>
      </c>
      <c r="V6921" s="60" t="str">
        <f>W6921&amp;H6921</f>
        <v/>
      </c>
      <c r="W6921" s="60" t="str">
        <f>_xlfn.LET(_xlpm.TextCell,TEXT(G6921,"###"),IF(_xlpm.TextCell&lt;&gt;"",IF(StyleSpaceSplit,IFERROR(IF(FIND(" ",_xlpm.TextCell)&gt;=1,MID(_xlpm.TextCell,1,FIND(" ",_xlpm.TextCell)-1),_xlpm.TextCell),_xlpm.TextCell),_xlpm.TextCell),""))</f>
        <v/>
      </c>
      <c r="X6921" s="60" t="str">
        <f>IF(A6921&lt;&gt;"",IFERROR(IF(FIND(" ",G6921)&gt;=1,MID(G6921,FIND(" ",G6921)+1,LEN(G6921)),""),""),"")</f>
        <v/>
      </c>
      <c r="AC6921" s="51">
        <f>IFERROR(VALUE(MID($C6921,1,2)),0)</f>
        <v>0</v>
      </c>
      <c r="AD6921" s="44">
        <f>IFERROR(VALUE(MID($C6921,4,3)),0)</f>
        <v>0</v>
      </c>
      <c r="AE6921" s="51">
        <f>VALUE(RIGHT("00"&amp;AC6921,2)&amp;RIGHT("000"&amp;AD6921,3))</f>
        <v>0</v>
      </c>
    </row>
    <row r="6922" spans="1:31">
      <c r="A6922" s="60" t="str">
        <f>IF(G6922&amp;Q6922&lt;&gt;"",W6922&amp;Q6922,"")</f>
        <v/>
      </c>
      <c r="B6922" s="85" t="str">
        <f>IF(C6922&lt;&gt;"",LEFT(C6922,9),"")</f>
        <v/>
      </c>
      <c r="V6922" s="60" t="str">
        <f>W6922&amp;H6922</f>
        <v/>
      </c>
      <c r="W6922" s="60" t="str">
        <f>_xlfn.LET(_xlpm.TextCell,TEXT(G6922,"###"),IF(_xlpm.TextCell&lt;&gt;"",IF(StyleSpaceSplit,IFERROR(IF(FIND(" ",_xlpm.TextCell)&gt;=1,MID(_xlpm.TextCell,1,FIND(" ",_xlpm.TextCell)-1),_xlpm.TextCell),_xlpm.TextCell),_xlpm.TextCell),""))</f>
        <v/>
      </c>
      <c r="X6922" s="60" t="str">
        <f>IF(A6922&lt;&gt;"",IFERROR(IF(FIND(" ",G6922)&gt;=1,MID(G6922,FIND(" ",G6922)+1,LEN(G6922)),""),""),"")</f>
        <v/>
      </c>
      <c r="AC6922" s="51">
        <f>IFERROR(VALUE(MID($C6922,1,2)),0)</f>
        <v>0</v>
      </c>
      <c r="AD6922" s="44">
        <f>IFERROR(VALUE(MID($C6922,4,3)),0)</f>
        <v>0</v>
      </c>
      <c r="AE6922" s="51">
        <f>VALUE(RIGHT("00"&amp;AC6922,2)&amp;RIGHT("000"&amp;AD6922,3))</f>
        <v>0</v>
      </c>
    </row>
    <row r="6923" spans="1:31">
      <c r="A6923" s="60" t="str">
        <f>IF(G6923&amp;Q6923&lt;&gt;"",W6923&amp;Q6923,"")</f>
        <v/>
      </c>
      <c r="B6923" s="85" t="str">
        <f>IF(C6923&lt;&gt;"",LEFT(C6923,9),"")</f>
        <v/>
      </c>
      <c r="V6923" s="60" t="str">
        <f>W6923&amp;H6923</f>
        <v/>
      </c>
      <c r="W6923" s="60" t="str">
        <f>_xlfn.LET(_xlpm.TextCell,TEXT(G6923,"###"),IF(_xlpm.TextCell&lt;&gt;"",IF(StyleSpaceSplit,IFERROR(IF(FIND(" ",_xlpm.TextCell)&gt;=1,MID(_xlpm.TextCell,1,FIND(" ",_xlpm.TextCell)-1),_xlpm.TextCell),_xlpm.TextCell),_xlpm.TextCell),""))</f>
        <v/>
      </c>
      <c r="X6923" s="60" t="str">
        <f>IF(A6923&lt;&gt;"",IFERROR(IF(FIND(" ",G6923)&gt;=1,MID(G6923,FIND(" ",G6923)+1,LEN(G6923)),""),""),"")</f>
        <v/>
      </c>
      <c r="AC6923" s="51">
        <f>IFERROR(VALUE(MID($C6923,1,2)),0)</f>
        <v>0</v>
      </c>
      <c r="AD6923" s="44">
        <f>IFERROR(VALUE(MID($C6923,4,3)),0)</f>
        <v>0</v>
      </c>
      <c r="AE6923" s="51">
        <f>VALUE(RIGHT("00"&amp;AC6923,2)&amp;RIGHT("000"&amp;AD6923,3))</f>
        <v>0</v>
      </c>
    </row>
    <row r="6924" spans="1:31">
      <c r="A6924" s="60" t="str">
        <f>IF(G6924&amp;Q6924&lt;&gt;"",W6924&amp;Q6924,"")</f>
        <v/>
      </c>
      <c r="B6924" s="85" t="str">
        <f>IF(C6924&lt;&gt;"",LEFT(C6924,9),"")</f>
        <v/>
      </c>
      <c r="V6924" s="60" t="str">
        <f>W6924&amp;H6924</f>
        <v/>
      </c>
      <c r="W6924" s="60" t="str">
        <f>_xlfn.LET(_xlpm.TextCell,TEXT(G6924,"###"),IF(_xlpm.TextCell&lt;&gt;"",IF(StyleSpaceSplit,IFERROR(IF(FIND(" ",_xlpm.TextCell)&gt;=1,MID(_xlpm.TextCell,1,FIND(" ",_xlpm.TextCell)-1),_xlpm.TextCell),_xlpm.TextCell),_xlpm.TextCell),""))</f>
        <v/>
      </c>
      <c r="X6924" s="60" t="str">
        <f>IF(A6924&lt;&gt;"",IFERROR(IF(FIND(" ",G6924)&gt;=1,MID(G6924,FIND(" ",G6924)+1,LEN(G6924)),""),""),"")</f>
        <v/>
      </c>
      <c r="AC6924" s="51">
        <f>IFERROR(VALUE(MID($C6924,1,2)),0)</f>
        <v>0</v>
      </c>
      <c r="AD6924" s="44">
        <f>IFERROR(VALUE(MID($C6924,4,3)),0)</f>
        <v>0</v>
      </c>
      <c r="AE6924" s="51">
        <f>VALUE(RIGHT("00"&amp;AC6924,2)&amp;RIGHT("000"&amp;AD6924,3))</f>
        <v>0</v>
      </c>
    </row>
    <row r="6925" spans="1:31">
      <c r="A6925" s="60" t="str">
        <f>IF(G6925&amp;Q6925&lt;&gt;"",W6925&amp;Q6925,"")</f>
        <v/>
      </c>
      <c r="B6925" s="85" t="str">
        <f>IF(C6925&lt;&gt;"",LEFT(C6925,9),"")</f>
        <v/>
      </c>
      <c r="V6925" s="60" t="str">
        <f>W6925&amp;H6925</f>
        <v/>
      </c>
      <c r="W6925" s="60" t="str">
        <f>_xlfn.LET(_xlpm.TextCell,TEXT(G6925,"###"),IF(_xlpm.TextCell&lt;&gt;"",IF(StyleSpaceSplit,IFERROR(IF(FIND(" ",_xlpm.TextCell)&gt;=1,MID(_xlpm.TextCell,1,FIND(" ",_xlpm.TextCell)-1),_xlpm.TextCell),_xlpm.TextCell),_xlpm.TextCell),""))</f>
        <v/>
      </c>
      <c r="X6925" s="60" t="str">
        <f>IF(A6925&lt;&gt;"",IFERROR(IF(FIND(" ",G6925)&gt;=1,MID(G6925,FIND(" ",G6925)+1,LEN(G6925)),""),""),"")</f>
        <v/>
      </c>
      <c r="AC6925" s="51">
        <f>IFERROR(VALUE(MID($C6925,1,2)),0)</f>
        <v>0</v>
      </c>
      <c r="AD6925" s="44">
        <f>IFERROR(VALUE(MID($C6925,4,3)),0)</f>
        <v>0</v>
      </c>
      <c r="AE6925" s="51">
        <f>VALUE(RIGHT("00"&amp;AC6925,2)&amp;RIGHT("000"&amp;AD6925,3))</f>
        <v>0</v>
      </c>
    </row>
    <row r="6926" spans="1:31">
      <c r="A6926" s="60" t="str">
        <f>IF(G6926&amp;Q6926&lt;&gt;"",W6926&amp;Q6926,"")</f>
        <v/>
      </c>
      <c r="B6926" s="85" t="str">
        <f>IF(C6926&lt;&gt;"",LEFT(C6926,9),"")</f>
        <v/>
      </c>
      <c r="V6926" s="60" t="str">
        <f>W6926&amp;H6926</f>
        <v/>
      </c>
      <c r="W6926" s="60" t="str">
        <f>_xlfn.LET(_xlpm.TextCell,TEXT(G6926,"###"),IF(_xlpm.TextCell&lt;&gt;"",IF(StyleSpaceSplit,IFERROR(IF(FIND(" ",_xlpm.TextCell)&gt;=1,MID(_xlpm.TextCell,1,FIND(" ",_xlpm.TextCell)-1),_xlpm.TextCell),_xlpm.TextCell),_xlpm.TextCell),""))</f>
        <v/>
      </c>
      <c r="X6926" s="60" t="str">
        <f>IF(A6926&lt;&gt;"",IFERROR(IF(FIND(" ",G6926)&gt;=1,MID(G6926,FIND(" ",G6926)+1,LEN(G6926)),""),""),"")</f>
        <v/>
      </c>
      <c r="AC6926" s="51">
        <f>IFERROR(VALUE(MID($C6926,1,2)),0)</f>
        <v>0</v>
      </c>
      <c r="AD6926" s="44">
        <f>IFERROR(VALUE(MID($C6926,4,3)),0)</f>
        <v>0</v>
      </c>
      <c r="AE6926" s="51">
        <f>VALUE(RIGHT("00"&amp;AC6926,2)&amp;RIGHT("000"&amp;AD6926,3))</f>
        <v>0</v>
      </c>
    </row>
    <row r="6927" spans="1:31">
      <c r="A6927" s="60" t="str">
        <f>IF(G6927&amp;Q6927&lt;&gt;"",W6927&amp;Q6927,"")</f>
        <v/>
      </c>
      <c r="B6927" s="85" t="str">
        <f>IF(C6927&lt;&gt;"",LEFT(C6927,9),"")</f>
        <v/>
      </c>
      <c r="V6927" s="60" t="str">
        <f>W6927&amp;H6927</f>
        <v/>
      </c>
      <c r="W6927" s="60" t="str">
        <f>_xlfn.LET(_xlpm.TextCell,TEXT(G6927,"###"),IF(_xlpm.TextCell&lt;&gt;"",IF(StyleSpaceSplit,IFERROR(IF(FIND(" ",_xlpm.TextCell)&gt;=1,MID(_xlpm.TextCell,1,FIND(" ",_xlpm.TextCell)-1),_xlpm.TextCell),_xlpm.TextCell),_xlpm.TextCell),""))</f>
        <v/>
      </c>
      <c r="X6927" s="60" t="str">
        <f>IF(A6927&lt;&gt;"",IFERROR(IF(FIND(" ",G6927)&gt;=1,MID(G6927,FIND(" ",G6927)+1,LEN(G6927)),""),""),"")</f>
        <v/>
      </c>
      <c r="AC6927" s="51">
        <f>IFERROR(VALUE(MID($C6927,1,2)),0)</f>
        <v>0</v>
      </c>
      <c r="AD6927" s="44">
        <f>IFERROR(VALUE(MID($C6927,4,3)),0)</f>
        <v>0</v>
      </c>
      <c r="AE6927" s="51">
        <f>VALUE(RIGHT("00"&amp;AC6927,2)&amp;RIGHT("000"&amp;AD6927,3))</f>
        <v>0</v>
      </c>
    </row>
    <row r="6928" spans="1:31">
      <c r="A6928" s="60" t="str">
        <f>IF(G6928&amp;Q6928&lt;&gt;"",W6928&amp;Q6928,"")</f>
        <v/>
      </c>
      <c r="B6928" s="85" t="str">
        <f>IF(C6928&lt;&gt;"",LEFT(C6928,9),"")</f>
        <v/>
      </c>
      <c r="V6928" s="60" t="str">
        <f>W6928&amp;H6928</f>
        <v/>
      </c>
      <c r="W6928" s="60" t="str">
        <f>_xlfn.LET(_xlpm.TextCell,TEXT(G6928,"###"),IF(_xlpm.TextCell&lt;&gt;"",IF(StyleSpaceSplit,IFERROR(IF(FIND(" ",_xlpm.TextCell)&gt;=1,MID(_xlpm.TextCell,1,FIND(" ",_xlpm.TextCell)-1),_xlpm.TextCell),_xlpm.TextCell),_xlpm.TextCell),""))</f>
        <v/>
      </c>
      <c r="X6928" s="60" t="str">
        <f>IF(A6928&lt;&gt;"",IFERROR(IF(FIND(" ",G6928)&gt;=1,MID(G6928,FIND(" ",G6928)+1,LEN(G6928)),""),""),"")</f>
        <v/>
      </c>
      <c r="AC6928" s="51">
        <f>IFERROR(VALUE(MID($C6928,1,2)),0)</f>
        <v>0</v>
      </c>
      <c r="AD6928" s="44">
        <f>IFERROR(VALUE(MID($C6928,4,3)),0)</f>
        <v>0</v>
      </c>
      <c r="AE6928" s="51">
        <f>VALUE(RIGHT("00"&amp;AC6928,2)&amp;RIGHT("000"&amp;AD6928,3))</f>
        <v>0</v>
      </c>
    </row>
    <row r="6929" spans="1:31">
      <c r="A6929" s="60" t="str">
        <f>IF(G6929&amp;Q6929&lt;&gt;"",W6929&amp;Q6929,"")</f>
        <v/>
      </c>
      <c r="B6929" s="85" t="str">
        <f>IF(C6929&lt;&gt;"",LEFT(C6929,9),"")</f>
        <v/>
      </c>
      <c r="V6929" s="60" t="str">
        <f>W6929&amp;H6929</f>
        <v/>
      </c>
      <c r="W6929" s="60" t="str">
        <f>_xlfn.LET(_xlpm.TextCell,TEXT(G6929,"###"),IF(_xlpm.TextCell&lt;&gt;"",IF(StyleSpaceSplit,IFERROR(IF(FIND(" ",_xlpm.TextCell)&gt;=1,MID(_xlpm.TextCell,1,FIND(" ",_xlpm.TextCell)-1),_xlpm.TextCell),_xlpm.TextCell),_xlpm.TextCell),""))</f>
        <v/>
      </c>
      <c r="X6929" s="60" t="str">
        <f>IF(A6929&lt;&gt;"",IFERROR(IF(FIND(" ",G6929)&gt;=1,MID(G6929,FIND(" ",G6929)+1,LEN(G6929)),""),""),"")</f>
        <v/>
      </c>
      <c r="AC6929" s="51">
        <f>IFERROR(VALUE(MID($C6929,1,2)),0)</f>
        <v>0</v>
      </c>
      <c r="AD6929" s="44">
        <f>IFERROR(VALUE(MID($C6929,4,3)),0)</f>
        <v>0</v>
      </c>
      <c r="AE6929" s="51">
        <f>VALUE(RIGHT("00"&amp;AC6929,2)&amp;RIGHT("000"&amp;AD6929,3))</f>
        <v>0</v>
      </c>
    </row>
    <row r="6930" spans="1:31">
      <c r="A6930" s="60" t="str">
        <f>IF(G6930&amp;Q6930&lt;&gt;"",W6930&amp;Q6930,"")</f>
        <v/>
      </c>
      <c r="B6930" s="85" t="str">
        <f>IF(C6930&lt;&gt;"",LEFT(C6930,9),"")</f>
        <v/>
      </c>
      <c r="V6930" s="60" t="str">
        <f>W6930&amp;H6930</f>
        <v/>
      </c>
      <c r="W6930" s="60" t="str">
        <f>_xlfn.LET(_xlpm.TextCell,TEXT(G6930,"###"),IF(_xlpm.TextCell&lt;&gt;"",IF(StyleSpaceSplit,IFERROR(IF(FIND(" ",_xlpm.TextCell)&gt;=1,MID(_xlpm.TextCell,1,FIND(" ",_xlpm.TextCell)-1),_xlpm.TextCell),_xlpm.TextCell),_xlpm.TextCell),""))</f>
        <v/>
      </c>
      <c r="X6930" s="60" t="str">
        <f>IF(A6930&lt;&gt;"",IFERROR(IF(FIND(" ",G6930)&gt;=1,MID(G6930,FIND(" ",G6930)+1,LEN(G6930)),""),""),"")</f>
        <v/>
      </c>
      <c r="AC6930" s="51">
        <f>IFERROR(VALUE(MID($C6930,1,2)),0)</f>
        <v>0</v>
      </c>
      <c r="AD6930" s="44">
        <f>IFERROR(VALUE(MID($C6930,4,3)),0)</f>
        <v>0</v>
      </c>
      <c r="AE6930" s="51">
        <f>VALUE(RIGHT("00"&amp;AC6930,2)&amp;RIGHT("000"&amp;AD6930,3))</f>
        <v>0</v>
      </c>
    </row>
    <row r="6931" spans="1:31">
      <c r="A6931" s="60" t="str">
        <f>IF(G6931&amp;Q6931&lt;&gt;"",W6931&amp;Q6931,"")</f>
        <v/>
      </c>
      <c r="B6931" s="85" t="str">
        <f>IF(C6931&lt;&gt;"",LEFT(C6931,9),"")</f>
        <v/>
      </c>
      <c r="V6931" s="60" t="str">
        <f>W6931&amp;H6931</f>
        <v/>
      </c>
      <c r="W6931" s="60" t="str">
        <f>_xlfn.LET(_xlpm.TextCell,TEXT(G6931,"###"),IF(_xlpm.TextCell&lt;&gt;"",IF(StyleSpaceSplit,IFERROR(IF(FIND(" ",_xlpm.TextCell)&gt;=1,MID(_xlpm.TextCell,1,FIND(" ",_xlpm.TextCell)-1),_xlpm.TextCell),_xlpm.TextCell),_xlpm.TextCell),""))</f>
        <v/>
      </c>
      <c r="X6931" s="60" t="str">
        <f>IF(A6931&lt;&gt;"",IFERROR(IF(FIND(" ",G6931)&gt;=1,MID(G6931,FIND(" ",G6931)+1,LEN(G6931)),""),""),"")</f>
        <v/>
      </c>
      <c r="AC6931" s="51">
        <f>IFERROR(VALUE(MID($C6931,1,2)),0)</f>
        <v>0</v>
      </c>
      <c r="AD6931" s="44">
        <f>IFERROR(VALUE(MID($C6931,4,3)),0)</f>
        <v>0</v>
      </c>
      <c r="AE6931" s="51">
        <f>VALUE(RIGHT("00"&amp;AC6931,2)&amp;RIGHT("000"&amp;AD6931,3))</f>
        <v>0</v>
      </c>
    </row>
    <row r="6932" spans="1:31">
      <c r="A6932" s="60" t="str">
        <f>IF(G6932&amp;Q6932&lt;&gt;"",W6932&amp;Q6932,"")</f>
        <v/>
      </c>
      <c r="B6932" s="85" t="str">
        <f>IF(C6932&lt;&gt;"",LEFT(C6932,9),"")</f>
        <v/>
      </c>
      <c r="V6932" s="60" t="str">
        <f>W6932&amp;H6932</f>
        <v/>
      </c>
      <c r="W6932" s="60" t="str">
        <f>_xlfn.LET(_xlpm.TextCell,TEXT(G6932,"###"),IF(_xlpm.TextCell&lt;&gt;"",IF(StyleSpaceSplit,IFERROR(IF(FIND(" ",_xlpm.TextCell)&gt;=1,MID(_xlpm.TextCell,1,FIND(" ",_xlpm.TextCell)-1),_xlpm.TextCell),_xlpm.TextCell),_xlpm.TextCell),""))</f>
        <v/>
      </c>
      <c r="X6932" s="60" t="str">
        <f>IF(A6932&lt;&gt;"",IFERROR(IF(FIND(" ",G6932)&gt;=1,MID(G6932,FIND(" ",G6932)+1,LEN(G6932)),""),""),"")</f>
        <v/>
      </c>
      <c r="AC6932" s="51">
        <f>IFERROR(VALUE(MID($C6932,1,2)),0)</f>
        <v>0</v>
      </c>
      <c r="AD6932" s="44">
        <f>IFERROR(VALUE(MID($C6932,4,3)),0)</f>
        <v>0</v>
      </c>
      <c r="AE6932" s="51">
        <f>VALUE(RIGHT("00"&amp;AC6932,2)&amp;RIGHT("000"&amp;AD6932,3))</f>
        <v>0</v>
      </c>
    </row>
    <row r="6933" spans="1:31">
      <c r="A6933" s="60" t="str">
        <f>IF(G6933&amp;Q6933&lt;&gt;"",W6933&amp;Q6933,"")</f>
        <v/>
      </c>
      <c r="B6933" s="85" t="str">
        <f>IF(C6933&lt;&gt;"",LEFT(C6933,9),"")</f>
        <v/>
      </c>
      <c r="V6933" s="60" t="str">
        <f>W6933&amp;H6933</f>
        <v/>
      </c>
      <c r="W6933" s="60" t="str">
        <f>_xlfn.LET(_xlpm.TextCell,TEXT(G6933,"###"),IF(_xlpm.TextCell&lt;&gt;"",IF(StyleSpaceSplit,IFERROR(IF(FIND(" ",_xlpm.TextCell)&gt;=1,MID(_xlpm.TextCell,1,FIND(" ",_xlpm.TextCell)-1),_xlpm.TextCell),_xlpm.TextCell),_xlpm.TextCell),""))</f>
        <v/>
      </c>
      <c r="X6933" s="60" t="str">
        <f>IF(A6933&lt;&gt;"",IFERROR(IF(FIND(" ",G6933)&gt;=1,MID(G6933,FIND(" ",G6933)+1,LEN(G6933)),""),""),"")</f>
        <v/>
      </c>
      <c r="AC6933" s="51">
        <f>IFERROR(VALUE(MID($C6933,1,2)),0)</f>
        <v>0</v>
      </c>
      <c r="AD6933" s="44">
        <f>IFERROR(VALUE(MID($C6933,4,3)),0)</f>
        <v>0</v>
      </c>
      <c r="AE6933" s="51">
        <f>VALUE(RIGHT("00"&amp;AC6933,2)&amp;RIGHT("000"&amp;AD6933,3))</f>
        <v>0</v>
      </c>
    </row>
    <row r="6934" spans="1:31">
      <c r="A6934" s="60" t="str">
        <f>IF(G6934&amp;Q6934&lt;&gt;"",W6934&amp;Q6934,"")</f>
        <v/>
      </c>
      <c r="B6934" s="85" t="str">
        <f>IF(C6934&lt;&gt;"",LEFT(C6934,9),"")</f>
        <v/>
      </c>
      <c r="V6934" s="60" t="str">
        <f>W6934&amp;H6934</f>
        <v/>
      </c>
      <c r="W6934" s="60" t="str">
        <f>_xlfn.LET(_xlpm.TextCell,TEXT(G6934,"###"),IF(_xlpm.TextCell&lt;&gt;"",IF(StyleSpaceSplit,IFERROR(IF(FIND(" ",_xlpm.TextCell)&gt;=1,MID(_xlpm.TextCell,1,FIND(" ",_xlpm.TextCell)-1),_xlpm.TextCell),_xlpm.TextCell),_xlpm.TextCell),""))</f>
        <v/>
      </c>
      <c r="X6934" s="60" t="str">
        <f>IF(A6934&lt;&gt;"",IFERROR(IF(FIND(" ",G6934)&gt;=1,MID(G6934,FIND(" ",G6934)+1,LEN(G6934)),""),""),"")</f>
        <v/>
      </c>
      <c r="AC6934" s="51">
        <f>IFERROR(VALUE(MID($C6934,1,2)),0)</f>
        <v>0</v>
      </c>
      <c r="AD6934" s="44">
        <f>IFERROR(VALUE(MID($C6934,4,3)),0)</f>
        <v>0</v>
      </c>
      <c r="AE6934" s="51">
        <f>VALUE(RIGHT("00"&amp;AC6934,2)&amp;RIGHT("000"&amp;AD6934,3))</f>
        <v>0</v>
      </c>
    </row>
    <row r="6935" spans="1:31">
      <c r="A6935" s="60" t="str">
        <f>IF(G6935&amp;Q6935&lt;&gt;"",W6935&amp;Q6935,"")</f>
        <v/>
      </c>
      <c r="B6935" s="85" t="str">
        <f>IF(C6935&lt;&gt;"",LEFT(C6935,9),"")</f>
        <v/>
      </c>
      <c r="V6935" s="60" t="str">
        <f>W6935&amp;H6935</f>
        <v/>
      </c>
      <c r="W6935" s="60" t="str">
        <f>_xlfn.LET(_xlpm.TextCell,TEXT(G6935,"###"),IF(_xlpm.TextCell&lt;&gt;"",IF(StyleSpaceSplit,IFERROR(IF(FIND(" ",_xlpm.TextCell)&gt;=1,MID(_xlpm.TextCell,1,FIND(" ",_xlpm.TextCell)-1),_xlpm.TextCell),_xlpm.TextCell),_xlpm.TextCell),""))</f>
        <v/>
      </c>
      <c r="X6935" s="60" t="str">
        <f>IF(A6935&lt;&gt;"",IFERROR(IF(FIND(" ",G6935)&gt;=1,MID(G6935,FIND(" ",G6935)+1,LEN(G6935)),""),""),"")</f>
        <v/>
      </c>
      <c r="AC6935" s="51">
        <f>IFERROR(VALUE(MID($C6935,1,2)),0)</f>
        <v>0</v>
      </c>
      <c r="AD6935" s="44">
        <f>IFERROR(VALUE(MID($C6935,4,3)),0)</f>
        <v>0</v>
      </c>
      <c r="AE6935" s="51">
        <f>VALUE(RIGHT("00"&amp;AC6935,2)&amp;RIGHT("000"&amp;AD6935,3))</f>
        <v>0</v>
      </c>
    </row>
    <row r="6936" spans="1:31">
      <c r="A6936" s="60" t="str">
        <f>IF(G6936&amp;Q6936&lt;&gt;"",W6936&amp;Q6936,"")</f>
        <v/>
      </c>
      <c r="B6936" s="85" t="str">
        <f>IF(C6936&lt;&gt;"",LEFT(C6936,9),"")</f>
        <v/>
      </c>
      <c r="V6936" s="60" t="str">
        <f>W6936&amp;H6936</f>
        <v/>
      </c>
      <c r="W6936" s="60" t="str">
        <f>_xlfn.LET(_xlpm.TextCell,TEXT(G6936,"###"),IF(_xlpm.TextCell&lt;&gt;"",IF(StyleSpaceSplit,IFERROR(IF(FIND(" ",_xlpm.TextCell)&gt;=1,MID(_xlpm.TextCell,1,FIND(" ",_xlpm.TextCell)-1),_xlpm.TextCell),_xlpm.TextCell),_xlpm.TextCell),""))</f>
        <v/>
      </c>
      <c r="X6936" s="60" t="str">
        <f>IF(A6936&lt;&gt;"",IFERROR(IF(FIND(" ",G6936)&gt;=1,MID(G6936,FIND(" ",G6936)+1,LEN(G6936)),""),""),"")</f>
        <v/>
      </c>
      <c r="AC6936" s="51">
        <f>IFERROR(VALUE(MID($C6936,1,2)),0)</f>
        <v>0</v>
      </c>
      <c r="AD6936" s="44">
        <f>IFERROR(VALUE(MID($C6936,4,3)),0)</f>
        <v>0</v>
      </c>
      <c r="AE6936" s="51">
        <f>VALUE(RIGHT("00"&amp;AC6936,2)&amp;RIGHT("000"&amp;AD6936,3))</f>
        <v>0</v>
      </c>
    </row>
    <row r="6937" spans="1:31">
      <c r="A6937" s="60" t="str">
        <f>IF(G6937&amp;Q6937&lt;&gt;"",W6937&amp;Q6937,"")</f>
        <v/>
      </c>
      <c r="B6937" s="85" t="str">
        <f>IF(C6937&lt;&gt;"",LEFT(C6937,9),"")</f>
        <v/>
      </c>
      <c r="V6937" s="60" t="str">
        <f>W6937&amp;H6937</f>
        <v/>
      </c>
      <c r="W6937" s="60" t="str">
        <f>_xlfn.LET(_xlpm.TextCell,TEXT(G6937,"###"),IF(_xlpm.TextCell&lt;&gt;"",IF(StyleSpaceSplit,IFERROR(IF(FIND(" ",_xlpm.TextCell)&gt;=1,MID(_xlpm.TextCell,1,FIND(" ",_xlpm.TextCell)-1),_xlpm.TextCell),_xlpm.TextCell),_xlpm.TextCell),""))</f>
        <v/>
      </c>
      <c r="X6937" s="60" t="str">
        <f>IF(A6937&lt;&gt;"",IFERROR(IF(FIND(" ",G6937)&gt;=1,MID(G6937,FIND(" ",G6937)+1,LEN(G6937)),""),""),"")</f>
        <v/>
      </c>
      <c r="AC6937" s="51">
        <f>IFERROR(VALUE(MID($C6937,1,2)),0)</f>
        <v>0</v>
      </c>
      <c r="AD6937" s="44">
        <f>IFERROR(VALUE(MID($C6937,4,3)),0)</f>
        <v>0</v>
      </c>
      <c r="AE6937" s="51">
        <f>VALUE(RIGHT("00"&amp;AC6937,2)&amp;RIGHT("000"&amp;AD6937,3))</f>
        <v>0</v>
      </c>
    </row>
    <row r="6938" spans="1:31">
      <c r="A6938" s="60" t="str">
        <f>IF(G6938&amp;Q6938&lt;&gt;"",W6938&amp;Q6938,"")</f>
        <v/>
      </c>
      <c r="B6938" s="85" t="str">
        <f>IF(C6938&lt;&gt;"",LEFT(C6938,9),"")</f>
        <v/>
      </c>
      <c r="V6938" s="60" t="str">
        <f>W6938&amp;H6938</f>
        <v/>
      </c>
      <c r="W6938" s="60" t="str">
        <f>_xlfn.LET(_xlpm.TextCell,TEXT(G6938,"###"),IF(_xlpm.TextCell&lt;&gt;"",IF(StyleSpaceSplit,IFERROR(IF(FIND(" ",_xlpm.TextCell)&gt;=1,MID(_xlpm.TextCell,1,FIND(" ",_xlpm.TextCell)-1),_xlpm.TextCell),_xlpm.TextCell),_xlpm.TextCell),""))</f>
        <v/>
      </c>
      <c r="X6938" s="60" t="str">
        <f>IF(A6938&lt;&gt;"",IFERROR(IF(FIND(" ",G6938)&gt;=1,MID(G6938,FIND(" ",G6938)+1,LEN(G6938)),""),""),"")</f>
        <v/>
      </c>
      <c r="AC6938" s="51">
        <f>IFERROR(VALUE(MID($C6938,1,2)),0)</f>
        <v>0</v>
      </c>
      <c r="AD6938" s="44">
        <f>IFERROR(VALUE(MID($C6938,4,3)),0)</f>
        <v>0</v>
      </c>
      <c r="AE6938" s="51">
        <f>VALUE(RIGHT("00"&amp;AC6938,2)&amp;RIGHT("000"&amp;AD6938,3))</f>
        <v>0</v>
      </c>
    </row>
    <row r="6939" spans="1:31">
      <c r="A6939" s="60" t="str">
        <f>IF(G6939&amp;Q6939&lt;&gt;"",W6939&amp;Q6939,"")</f>
        <v/>
      </c>
      <c r="B6939" s="85" t="str">
        <f>IF(C6939&lt;&gt;"",LEFT(C6939,9),"")</f>
        <v/>
      </c>
      <c r="V6939" s="60" t="str">
        <f>W6939&amp;H6939</f>
        <v/>
      </c>
      <c r="W6939" s="60" t="str">
        <f>_xlfn.LET(_xlpm.TextCell,TEXT(G6939,"###"),IF(_xlpm.TextCell&lt;&gt;"",IF(StyleSpaceSplit,IFERROR(IF(FIND(" ",_xlpm.TextCell)&gt;=1,MID(_xlpm.TextCell,1,FIND(" ",_xlpm.TextCell)-1),_xlpm.TextCell),_xlpm.TextCell),_xlpm.TextCell),""))</f>
        <v/>
      </c>
      <c r="X6939" s="60" t="str">
        <f>IF(A6939&lt;&gt;"",IFERROR(IF(FIND(" ",G6939)&gt;=1,MID(G6939,FIND(" ",G6939)+1,LEN(G6939)),""),""),"")</f>
        <v/>
      </c>
      <c r="AC6939" s="51">
        <f>IFERROR(VALUE(MID($C6939,1,2)),0)</f>
        <v>0</v>
      </c>
      <c r="AD6939" s="44">
        <f>IFERROR(VALUE(MID($C6939,4,3)),0)</f>
        <v>0</v>
      </c>
      <c r="AE6939" s="51">
        <f>VALUE(RIGHT("00"&amp;AC6939,2)&amp;RIGHT("000"&amp;AD6939,3))</f>
        <v>0</v>
      </c>
    </row>
    <row r="6940" spans="1:31">
      <c r="A6940" s="60" t="str">
        <f>IF(G6940&amp;Q6940&lt;&gt;"",W6940&amp;Q6940,"")</f>
        <v/>
      </c>
      <c r="B6940" s="85" t="str">
        <f>IF(C6940&lt;&gt;"",LEFT(C6940,9),"")</f>
        <v/>
      </c>
      <c r="V6940" s="60" t="str">
        <f>W6940&amp;H6940</f>
        <v/>
      </c>
      <c r="W6940" s="60" t="str">
        <f>_xlfn.LET(_xlpm.TextCell,TEXT(G6940,"###"),IF(_xlpm.TextCell&lt;&gt;"",IF(StyleSpaceSplit,IFERROR(IF(FIND(" ",_xlpm.TextCell)&gt;=1,MID(_xlpm.TextCell,1,FIND(" ",_xlpm.TextCell)-1),_xlpm.TextCell),_xlpm.TextCell),_xlpm.TextCell),""))</f>
        <v/>
      </c>
      <c r="X6940" s="60" t="str">
        <f>IF(A6940&lt;&gt;"",IFERROR(IF(FIND(" ",G6940)&gt;=1,MID(G6940,FIND(" ",G6940)+1,LEN(G6940)),""),""),"")</f>
        <v/>
      </c>
      <c r="AC6940" s="51">
        <f>IFERROR(VALUE(MID($C6940,1,2)),0)</f>
        <v>0</v>
      </c>
      <c r="AD6940" s="44">
        <f>IFERROR(VALUE(MID($C6940,4,3)),0)</f>
        <v>0</v>
      </c>
      <c r="AE6940" s="51">
        <f>VALUE(RIGHT("00"&amp;AC6940,2)&amp;RIGHT("000"&amp;AD6940,3))</f>
        <v>0</v>
      </c>
    </row>
    <row r="6941" spans="1:31">
      <c r="A6941" s="60" t="str">
        <f>IF(G6941&amp;Q6941&lt;&gt;"",W6941&amp;Q6941,"")</f>
        <v/>
      </c>
      <c r="B6941" s="85" t="str">
        <f>IF(C6941&lt;&gt;"",LEFT(C6941,9),"")</f>
        <v/>
      </c>
      <c r="V6941" s="60" t="str">
        <f>W6941&amp;H6941</f>
        <v/>
      </c>
      <c r="W6941" s="60" t="str">
        <f>_xlfn.LET(_xlpm.TextCell,TEXT(G6941,"###"),IF(_xlpm.TextCell&lt;&gt;"",IF(StyleSpaceSplit,IFERROR(IF(FIND(" ",_xlpm.TextCell)&gt;=1,MID(_xlpm.TextCell,1,FIND(" ",_xlpm.TextCell)-1),_xlpm.TextCell),_xlpm.TextCell),_xlpm.TextCell),""))</f>
        <v/>
      </c>
      <c r="X6941" s="60" t="str">
        <f>IF(A6941&lt;&gt;"",IFERROR(IF(FIND(" ",G6941)&gt;=1,MID(G6941,FIND(" ",G6941)+1,LEN(G6941)),""),""),"")</f>
        <v/>
      </c>
      <c r="AC6941" s="51">
        <f>IFERROR(VALUE(MID($C6941,1,2)),0)</f>
        <v>0</v>
      </c>
      <c r="AD6941" s="44">
        <f>IFERROR(VALUE(MID($C6941,4,3)),0)</f>
        <v>0</v>
      </c>
      <c r="AE6941" s="51">
        <f>VALUE(RIGHT("00"&amp;AC6941,2)&amp;RIGHT("000"&amp;AD6941,3))</f>
        <v>0</v>
      </c>
    </row>
    <row r="6942" spans="1:31">
      <c r="A6942" s="60" t="str">
        <f>IF(G6942&amp;Q6942&lt;&gt;"",W6942&amp;Q6942,"")</f>
        <v/>
      </c>
      <c r="B6942" s="85" t="str">
        <f>IF(C6942&lt;&gt;"",LEFT(C6942,9),"")</f>
        <v/>
      </c>
      <c r="V6942" s="60" t="str">
        <f>W6942&amp;H6942</f>
        <v/>
      </c>
      <c r="W6942" s="60" t="str">
        <f>_xlfn.LET(_xlpm.TextCell,TEXT(G6942,"###"),IF(_xlpm.TextCell&lt;&gt;"",IF(StyleSpaceSplit,IFERROR(IF(FIND(" ",_xlpm.TextCell)&gt;=1,MID(_xlpm.TextCell,1,FIND(" ",_xlpm.TextCell)-1),_xlpm.TextCell),_xlpm.TextCell),_xlpm.TextCell),""))</f>
        <v/>
      </c>
      <c r="X6942" s="60" t="str">
        <f>IF(A6942&lt;&gt;"",IFERROR(IF(FIND(" ",G6942)&gt;=1,MID(G6942,FIND(" ",G6942)+1,LEN(G6942)),""),""),"")</f>
        <v/>
      </c>
      <c r="AC6942" s="51">
        <f>IFERROR(VALUE(MID($C6942,1,2)),0)</f>
        <v>0</v>
      </c>
      <c r="AD6942" s="44">
        <f>IFERROR(VALUE(MID($C6942,4,3)),0)</f>
        <v>0</v>
      </c>
      <c r="AE6942" s="51">
        <f>VALUE(RIGHT("00"&amp;AC6942,2)&amp;RIGHT("000"&amp;AD6942,3))</f>
        <v>0</v>
      </c>
    </row>
    <row r="6943" spans="1:31">
      <c r="A6943" s="60" t="str">
        <f>IF(G6943&amp;Q6943&lt;&gt;"",W6943&amp;Q6943,"")</f>
        <v/>
      </c>
      <c r="B6943" s="85" t="str">
        <f>IF(C6943&lt;&gt;"",LEFT(C6943,9),"")</f>
        <v/>
      </c>
      <c r="V6943" s="60" t="str">
        <f>W6943&amp;H6943</f>
        <v/>
      </c>
      <c r="W6943" s="60" t="str">
        <f>_xlfn.LET(_xlpm.TextCell,TEXT(G6943,"###"),IF(_xlpm.TextCell&lt;&gt;"",IF(StyleSpaceSplit,IFERROR(IF(FIND(" ",_xlpm.TextCell)&gt;=1,MID(_xlpm.TextCell,1,FIND(" ",_xlpm.TextCell)-1),_xlpm.TextCell),_xlpm.TextCell),_xlpm.TextCell),""))</f>
        <v/>
      </c>
      <c r="X6943" s="60" t="str">
        <f>IF(A6943&lt;&gt;"",IFERROR(IF(FIND(" ",G6943)&gt;=1,MID(G6943,FIND(" ",G6943)+1,LEN(G6943)),""),""),"")</f>
        <v/>
      </c>
      <c r="AC6943" s="51">
        <f>IFERROR(VALUE(MID($C6943,1,2)),0)</f>
        <v>0</v>
      </c>
      <c r="AD6943" s="44">
        <f>IFERROR(VALUE(MID($C6943,4,3)),0)</f>
        <v>0</v>
      </c>
      <c r="AE6943" s="51">
        <f>VALUE(RIGHT("00"&amp;AC6943,2)&amp;RIGHT("000"&amp;AD6943,3))</f>
        <v>0</v>
      </c>
    </row>
    <row r="6944" spans="1:31">
      <c r="A6944" s="60" t="str">
        <f>IF(G6944&amp;Q6944&lt;&gt;"",W6944&amp;Q6944,"")</f>
        <v/>
      </c>
      <c r="B6944" s="85" t="str">
        <f>IF(C6944&lt;&gt;"",LEFT(C6944,9),"")</f>
        <v/>
      </c>
      <c r="V6944" s="60" t="str">
        <f>W6944&amp;H6944</f>
        <v/>
      </c>
      <c r="W6944" s="60" t="str">
        <f>_xlfn.LET(_xlpm.TextCell,TEXT(G6944,"###"),IF(_xlpm.TextCell&lt;&gt;"",IF(StyleSpaceSplit,IFERROR(IF(FIND(" ",_xlpm.TextCell)&gt;=1,MID(_xlpm.TextCell,1,FIND(" ",_xlpm.TextCell)-1),_xlpm.TextCell),_xlpm.TextCell),_xlpm.TextCell),""))</f>
        <v/>
      </c>
      <c r="X6944" s="60" t="str">
        <f>IF(A6944&lt;&gt;"",IFERROR(IF(FIND(" ",G6944)&gt;=1,MID(G6944,FIND(" ",G6944)+1,LEN(G6944)),""),""),"")</f>
        <v/>
      </c>
      <c r="AC6944" s="51">
        <f>IFERROR(VALUE(MID($C6944,1,2)),0)</f>
        <v>0</v>
      </c>
      <c r="AD6944" s="44">
        <f>IFERROR(VALUE(MID($C6944,4,3)),0)</f>
        <v>0</v>
      </c>
      <c r="AE6944" s="51">
        <f>VALUE(RIGHT("00"&amp;AC6944,2)&amp;RIGHT("000"&amp;AD6944,3))</f>
        <v>0</v>
      </c>
    </row>
    <row r="6945" spans="1:31">
      <c r="A6945" s="60" t="str">
        <f>IF(G6945&amp;Q6945&lt;&gt;"",W6945&amp;Q6945,"")</f>
        <v/>
      </c>
      <c r="B6945" s="85" t="str">
        <f>IF(C6945&lt;&gt;"",LEFT(C6945,9),"")</f>
        <v/>
      </c>
      <c r="V6945" s="60" t="str">
        <f>W6945&amp;H6945</f>
        <v/>
      </c>
      <c r="W6945" s="60" t="str">
        <f>_xlfn.LET(_xlpm.TextCell,TEXT(G6945,"###"),IF(_xlpm.TextCell&lt;&gt;"",IF(StyleSpaceSplit,IFERROR(IF(FIND(" ",_xlpm.TextCell)&gt;=1,MID(_xlpm.TextCell,1,FIND(" ",_xlpm.TextCell)-1),_xlpm.TextCell),_xlpm.TextCell),_xlpm.TextCell),""))</f>
        <v/>
      </c>
      <c r="X6945" s="60" t="str">
        <f>IF(A6945&lt;&gt;"",IFERROR(IF(FIND(" ",G6945)&gt;=1,MID(G6945,FIND(" ",G6945)+1,LEN(G6945)),""),""),"")</f>
        <v/>
      </c>
      <c r="AC6945" s="51">
        <f>IFERROR(VALUE(MID($C6945,1,2)),0)</f>
        <v>0</v>
      </c>
      <c r="AD6945" s="44">
        <f>IFERROR(VALUE(MID($C6945,4,3)),0)</f>
        <v>0</v>
      </c>
      <c r="AE6945" s="51">
        <f>VALUE(RIGHT("00"&amp;AC6945,2)&amp;RIGHT("000"&amp;AD6945,3))</f>
        <v>0</v>
      </c>
    </row>
    <row r="6946" spans="1:31">
      <c r="A6946" s="60" t="str">
        <f>IF(G6946&amp;Q6946&lt;&gt;"",W6946&amp;Q6946,"")</f>
        <v/>
      </c>
      <c r="B6946" s="85" t="str">
        <f>IF(C6946&lt;&gt;"",LEFT(C6946,9),"")</f>
        <v/>
      </c>
      <c r="V6946" s="60" t="str">
        <f>W6946&amp;H6946</f>
        <v/>
      </c>
      <c r="W6946" s="60" t="str">
        <f>_xlfn.LET(_xlpm.TextCell,TEXT(G6946,"###"),IF(_xlpm.TextCell&lt;&gt;"",IF(StyleSpaceSplit,IFERROR(IF(FIND(" ",_xlpm.TextCell)&gt;=1,MID(_xlpm.TextCell,1,FIND(" ",_xlpm.TextCell)-1),_xlpm.TextCell),_xlpm.TextCell),_xlpm.TextCell),""))</f>
        <v/>
      </c>
      <c r="X6946" s="60" t="str">
        <f>IF(A6946&lt;&gt;"",IFERROR(IF(FIND(" ",G6946)&gt;=1,MID(G6946,FIND(" ",G6946)+1,LEN(G6946)),""),""),"")</f>
        <v/>
      </c>
      <c r="AC6946" s="51">
        <f>IFERROR(VALUE(MID($C6946,1,2)),0)</f>
        <v>0</v>
      </c>
      <c r="AD6946" s="44">
        <f>IFERROR(VALUE(MID($C6946,4,3)),0)</f>
        <v>0</v>
      </c>
      <c r="AE6946" s="51">
        <f>VALUE(RIGHT("00"&amp;AC6946,2)&amp;RIGHT("000"&amp;AD6946,3))</f>
        <v>0</v>
      </c>
    </row>
    <row r="6947" spans="1:31">
      <c r="A6947" s="60" t="str">
        <f>IF(G6947&amp;Q6947&lt;&gt;"",W6947&amp;Q6947,"")</f>
        <v/>
      </c>
      <c r="B6947" s="85" t="str">
        <f>IF(C6947&lt;&gt;"",LEFT(C6947,9),"")</f>
        <v/>
      </c>
      <c r="V6947" s="60" t="str">
        <f>W6947&amp;H6947</f>
        <v/>
      </c>
      <c r="W6947" s="60" t="str">
        <f>_xlfn.LET(_xlpm.TextCell,TEXT(G6947,"###"),IF(_xlpm.TextCell&lt;&gt;"",IF(StyleSpaceSplit,IFERROR(IF(FIND(" ",_xlpm.TextCell)&gt;=1,MID(_xlpm.TextCell,1,FIND(" ",_xlpm.TextCell)-1),_xlpm.TextCell),_xlpm.TextCell),_xlpm.TextCell),""))</f>
        <v/>
      </c>
      <c r="X6947" s="60" t="str">
        <f>IF(A6947&lt;&gt;"",IFERROR(IF(FIND(" ",G6947)&gt;=1,MID(G6947,FIND(" ",G6947)+1,LEN(G6947)),""),""),"")</f>
        <v/>
      </c>
      <c r="AC6947" s="51">
        <f>IFERROR(VALUE(MID($C6947,1,2)),0)</f>
        <v>0</v>
      </c>
      <c r="AD6947" s="44">
        <f>IFERROR(VALUE(MID($C6947,4,3)),0)</f>
        <v>0</v>
      </c>
      <c r="AE6947" s="51">
        <f>VALUE(RIGHT("00"&amp;AC6947,2)&amp;RIGHT("000"&amp;AD6947,3))</f>
        <v>0</v>
      </c>
    </row>
    <row r="6948" spans="1:31">
      <c r="A6948" s="60" t="str">
        <f>IF(G6948&amp;Q6948&lt;&gt;"",W6948&amp;Q6948,"")</f>
        <v/>
      </c>
      <c r="B6948" s="85" t="str">
        <f>IF(C6948&lt;&gt;"",LEFT(C6948,9),"")</f>
        <v/>
      </c>
      <c r="V6948" s="60" t="str">
        <f>W6948&amp;H6948</f>
        <v/>
      </c>
      <c r="W6948" s="60" t="str">
        <f>_xlfn.LET(_xlpm.TextCell,TEXT(G6948,"###"),IF(_xlpm.TextCell&lt;&gt;"",IF(StyleSpaceSplit,IFERROR(IF(FIND(" ",_xlpm.TextCell)&gt;=1,MID(_xlpm.TextCell,1,FIND(" ",_xlpm.TextCell)-1),_xlpm.TextCell),_xlpm.TextCell),_xlpm.TextCell),""))</f>
        <v/>
      </c>
      <c r="X6948" s="60" t="str">
        <f>IF(A6948&lt;&gt;"",IFERROR(IF(FIND(" ",G6948)&gt;=1,MID(G6948,FIND(" ",G6948)+1,LEN(G6948)),""),""),"")</f>
        <v/>
      </c>
      <c r="AC6948" s="51">
        <f>IFERROR(VALUE(MID($C6948,1,2)),0)</f>
        <v>0</v>
      </c>
      <c r="AD6948" s="44">
        <f>IFERROR(VALUE(MID($C6948,4,3)),0)</f>
        <v>0</v>
      </c>
      <c r="AE6948" s="51">
        <f>VALUE(RIGHT("00"&amp;AC6948,2)&amp;RIGHT("000"&amp;AD6948,3))</f>
        <v>0</v>
      </c>
    </row>
    <row r="6949" spans="1:31">
      <c r="A6949" s="60" t="str">
        <f>IF(G6949&amp;Q6949&lt;&gt;"",W6949&amp;Q6949,"")</f>
        <v/>
      </c>
      <c r="B6949" s="85" t="str">
        <f>IF(C6949&lt;&gt;"",LEFT(C6949,9),"")</f>
        <v/>
      </c>
      <c r="V6949" s="60" t="str">
        <f>W6949&amp;H6949</f>
        <v/>
      </c>
      <c r="W6949" s="60" t="str">
        <f>_xlfn.LET(_xlpm.TextCell,TEXT(G6949,"###"),IF(_xlpm.TextCell&lt;&gt;"",IF(StyleSpaceSplit,IFERROR(IF(FIND(" ",_xlpm.TextCell)&gt;=1,MID(_xlpm.TextCell,1,FIND(" ",_xlpm.TextCell)-1),_xlpm.TextCell),_xlpm.TextCell),_xlpm.TextCell),""))</f>
        <v/>
      </c>
      <c r="X6949" s="60" t="str">
        <f>IF(A6949&lt;&gt;"",IFERROR(IF(FIND(" ",G6949)&gt;=1,MID(G6949,FIND(" ",G6949)+1,LEN(G6949)),""),""),"")</f>
        <v/>
      </c>
      <c r="AC6949" s="51">
        <f>IFERROR(VALUE(MID($C6949,1,2)),0)</f>
        <v>0</v>
      </c>
      <c r="AD6949" s="44">
        <f>IFERROR(VALUE(MID($C6949,4,3)),0)</f>
        <v>0</v>
      </c>
      <c r="AE6949" s="51">
        <f>VALUE(RIGHT("00"&amp;AC6949,2)&amp;RIGHT("000"&amp;AD6949,3))</f>
        <v>0</v>
      </c>
    </row>
    <row r="6950" spans="1:31">
      <c r="A6950" s="60" t="str">
        <f>IF(G6950&amp;Q6950&lt;&gt;"",W6950&amp;Q6950,"")</f>
        <v/>
      </c>
      <c r="B6950" s="85" t="str">
        <f>IF(C6950&lt;&gt;"",LEFT(C6950,9),"")</f>
        <v/>
      </c>
      <c r="V6950" s="60" t="str">
        <f>W6950&amp;H6950</f>
        <v/>
      </c>
      <c r="W6950" s="60" t="str">
        <f>_xlfn.LET(_xlpm.TextCell,TEXT(G6950,"###"),IF(_xlpm.TextCell&lt;&gt;"",IF(StyleSpaceSplit,IFERROR(IF(FIND(" ",_xlpm.TextCell)&gt;=1,MID(_xlpm.TextCell,1,FIND(" ",_xlpm.TextCell)-1),_xlpm.TextCell),_xlpm.TextCell),_xlpm.TextCell),""))</f>
        <v/>
      </c>
      <c r="X6950" s="60" t="str">
        <f>IF(A6950&lt;&gt;"",IFERROR(IF(FIND(" ",G6950)&gt;=1,MID(G6950,FIND(" ",G6950)+1,LEN(G6950)),""),""),"")</f>
        <v/>
      </c>
      <c r="AC6950" s="51">
        <f>IFERROR(VALUE(MID($C6950,1,2)),0)</f>
        <v>0</v>
      </c>
      <c r="AD6950" s="44">
        <f>IFERROR(VALUE(MID($C6950,4,3)),0)</f>
        <v>0</v>
      </c>
      <c r="AE6950" s="51">
        <f>VALUE(RIGHT("00"&amp;AC6950,2)&amp;RIGHT("000"&amp;AD6950,3))</f>
        <v>0</v>
      </c>
    </row>
    <row r="6951" spans="1:31">
      <c r="A6951" s="60" t="str">
        <f>IF(G6951&amp;Q6951&lt;&gt;"",W6951&amp;Q6951,"")</f>
        <v/>
      </c>
      <c r="B6951" s="85" t="str">
        <f>IF(C6951&lt;&gt;"",LEFT(C6951,9),"")</f>
        <v/>
      </c>
      <c r="V6951" s="60" t="str">
        <f>W6951&amp;H6951</f>
        <v/>
      </c>
      <c r="W6951" s="60" t="str">
        <f>_xlfn.LET(_xlpm.TextCell,TEXT(G6951,"###"),IF(_xlpm.TextCell&lt;&gt;"",IF(StyleSpaceSplit,IFERROR(IF(FIND(" ",_xlpm.TextCell)&gt;=1,MID(_xlpm.TextCell,1,FIND(" ",_xlpm.TextCell)-1),_xlpm.TextCell),_xlpm.TextCell),_xlpm.TextCell),""))</f>
        <v/>
      </c>
      <c r="X6951" s="60" t="str">
        <f>IF(A6951&lt;&gt;"",IFERROR(IF(FIND(" ",G6951)&gt;=1,MID(G6951,FIND(" ",G6951)+1,LEN(G6951)),""),""),"")</f>
        <v/>
      </c>
      <c r="AC6951" s="51">
        <f>IFERROR(VALUE(MID($C6951,1,2)),0)</f>
        <v>0</v>
      </c>
      <c r="AD6951" s="44">
        <f>IFERROR(VALUE(MID($C6951,4,3)),0)</f>
        <v>0</v>
      </c>
      <c r="AE6951" s="51">
        <f>VALUE(RIGHT("00"&amp;AC6951,2)&amp;RIGHT("000"&amp;AD6951,3))</f>
        <v>0</v>
      </c>
    </row>
    <row r="6952" spans="1:31">
      <c r="A6952" s="60" t="str">
        <f>IF(G6952&amp;Q6952&lt;&gt;"",W6952&amp;Q6952,"")</f>
        <v/>
      </c>
      <c r="B6952" s="85" t="str">
        <f>IF(C6952&lt;&gt;"",LEFT(C6952,9),"")</f>
        <v/>
      </c>
      <c r="V6952" s="60" t="str">
        <f>W6952&amp;H6952</f>
        <v/>
      </c>
      <c r="W6952" s="60" t="str">
        <f>_xlfn.LET(_xlpm.TextCell,TEXT(G6952,"###"),IF(_xlpm.TextCell&lt;&gt;"",IF(StyleSpaceSplit,IFERROR(IF(FIND(" ",_xlpm.TextCell)&gt;=1,MID(_xlpm.TextCell,1,FIND(" ",_xlpm.TextCell)-1),_xlpm.TextCell),_xlpm.TextCell),_xlpm.TextCell),""))</f>
        <v/>
      </c>
      <c r="X6952" s="60" t="str">
        <f>IF(A6952&lt;&gt;"",IFERROR(IF(FIND(" ",G6952)&gt;=1,MID(G6952,FIND(" ",G6952)+1,LEN(G6952)),""),""),"")</f>
        <v/>
      </c>
      <c r="AC6952" s="51">
        <f>IFERROR(VALUE(MID($C6952,1,2)),0)</f>
        <v>0</v>
      </c>
      <c r="AD6952" s="44">
        <f>IFERROR(VALUE(MID($C6952,4,3)),0)</f>
        <v>0</v>
      </c>
      <c r="AE6952" s="51">
        <f>VALUE(RIGHT("00"&amp;AC6952,2)&amp;RIGHT("000"&amp;AD6952,3))</f>
        <v>0</v>
      </c>
    </row>
    <row r="6953" spans="1:31">
      <c r="A6953" s="60" t="str">
        <f>IF(G6953&amp;Q6953&lt;&gt;"",W6953&amp;Q6953,"")</f>
        <v/>
      </c>
      <c r="B6953" s="85" t="str">
        <f>IF(C6953&lt;&gt;"",LEFT(C6953,9),"")</f>
        <v/>
      </c>
      <c r="V6953" s="60" t="str">
        <f>W6953&amp;H6953</f>
        <v/>
      </c>
      <c r="W6953" s="60" t="str">
        <f>_xlfn.LET(_xlpm.TextCell,TEXT(G6953,"###"),IF(_xlpm.TextCell&lt;&gt;"",IF(StyleSpaceSplit,IFERROR(IF(FIND(" ",_xlpm.TextCell)&gt;=1,MID(_xlpm.TextCell,1,FIND(" ",_xlpm.TextCell)-1),_xlpm.TextCell),_xlpm.TextCell),_xlpm.TextCell),""))</f>
        <v/>
      </c>
      <c r="X6953" s="60" t="str">
        <f>IF(A6953&lt;&gt;"",IFERROR(IF(FIND(" ",G6953)&gt;=1,MID(G6953,FIND(" ",G6953)+1,LEN(G6953)),""),""),"")</f>
        <v/>
      </c>
      <c r="AC6953" s="51">
        <f>IFERROR(VALUE(MID($C6953,1,2)),0)</f>
        <v>0</v>
      </c>
      <c r="AD6953" s="44">
        <f>IFERROR(VALUE(MID($C6953,4,3)),0)</f>
        <v>0</v>
      </c>
      <c r="AE6953" s="51">
        <f>VALUE(RIGHT("00"&amp;AC6953,2)&amp;RIGHT("000"&amp;AD6953,3))</f>
        <v>0</v>
      </c>
    </row>
    <row r="6954" spans="1:31">
      <c r="A6954" s="60" t="str">
        <f>IF(G6954&amp;Q6954&lt;&gt;"",W6954&amp;Q6954,"")</f>
        <v/>
      </c>
      <c r="B6954" s="85" t="str">
        <f>IF(C6954&lt;&gt;"",LEFT(C6954,9),"")</f>
        <v/>
      </c>
      <c r="V6954" s="60" t="str">
        <f>W6954&amp;H6954</f>
        <v/>
      </c>
      <c r="W6954" s="60" t="str">
        <f>_xlfn.LET(_xlpm.TextCell,TEXT(G6954,"###"),IF(_xlpm.TextCell&lt;&gt;"",IF(StyleSpaceSplit,IFERROR(IF(FIND(" ",_xlpm.TextCell)&gt;=1,MID(_xlpm.TextCell,1,FIND(" ",_xlpm.TextCell)-1),_xlpm.TextCell),_xlpm.TextCell),_xlpm.TextCell),""))</f>
        <v/>
      </c>
      <c r="X6954" s="60" t="str">
        <f>IF(A6954&lt;&gt;"",IFERROR(IF(FIND(" ",G6954)&gt;=1,MID(G6954,FIND(" ",G6954)+1,LEN(G6954)),""),""),"")</f>
        <v/>
      </c>
      <c r="AC6954" s="51">
        <f>IFERROR(VALUE(MID($C6954,1,2)),0)</f>
        <v>0</v>
      </c>
      <c r="AD6954" s="44">
        <f>IFERROR(VALUE(MID($C6954,4,3)),0)</f>
        <v>0</v>
      </c>
      <c r="AE6954" s="51">
        <f>VALUE(RIGHT("00"&amp;AC6954,2)&amp;RIGHT("000"&amp;AD6954,3))</f>
        <v>0</v>
      </c>
    </row>
    <row r="6955" spans="1:31">
      <c r="A6955" s="60" t="str">
        <f>IF(G6955&amp;Q6955&lt;&gt;"",W6955&amp;Q6955,"")</f>
        <v/>
      </c>
      <c r="B6955" s="85" t="str">
        <f>IF(C6955&lt;&gt;"",LEFT(C6955,9),"")</f>
        <v/>
      </c>
      <c r="V6955" s="60" t="str">
        <f>W6955&amp;H6955</f>
        <v/>
      </c>
      <c r="W6955" s="60" t="str">
        <f>_xlfn.LET(_xlpm.TextCell,TEXT(G6955,"###"),IF(_xlpm.TextCell&lt;&gt;"",IF(StyleSpaceSplit,IFERROR(IF(FIND(" ",_xlpm.TextCell)&gt;=1,MID(_xlpm.TextCell,1,FIND(" ",_xlpm.TextCell)-1),_xlpm.TextCell),_xlpm.TextCell),_xlpm.TextCell),""))</f>
        <v/>
      </c>
      <c r="X6955" s="60" t="str">
        <f>IF(A6955&lt;&gt;"",IFERROR(IF(FIND(" ",G6955)&gt;=1,MID(G6955,FIND(" ",G6955)+1,LEN(G6955)),""),""),"")</f>
        <v/>
      </c>
      <c r="AC6955" s="51">
        <f>IFERROR(VALUE(MID($C6955,1,2)),0)</f>
        <v>0</v>
      </c>
      <c r="AD6955" s="44">
        <f>IFERROR(VALUE(MID($C6955,4,3)),0)</f>
        <v>0</v>
      </c>
      <c r="AE6955" s="51">
        <f>VALUE(RIGHT("00"&amp;AC6955,2)&amp;RIGHT("000"&amp;AD6955,3))</f>
        <v>0</v>
      </c>
    </row>
    <row r="6956" spans="1:31">
      <c r="A6956" s="60" t="str">
        <f>IF(G6956&amp;Q6956&lt;&gt;"",W6956&amp;Q6956,"")</f>
        <v/>
      </c>
      <c r="B6956" s="85" t="str">
        <f>IF(C6956&lt;&gt;"",LEFT(C6956,9),"")</f>
        <v/>
      </c>
      <c r="V6956" s="60" t="str">
        <f>W6956&amp;H6956</f>
        <v/>
      </c>
      <c r="W6956" s="60" t="str">
        <f>_xlfn.LET(_xlpm.TextCell,TEXT(G6956,"###"),IF(_xlpm.TextCell&lt;&gt;"",IF(StyleSpaceSplit,IFERROR(IF(FIND(" ",_xlpm.TextCell)&gt;=1,MID(_xlpm.TextCell,1,FIND(" ",_xlpm.TextCell)-1),_xlpm.TextCell),_xlpm.TextCell),_xlpm.TextCell),""))</f>
        <v/>
      </c>
      <c r="X6956" s="60" t="str">
        <f>IF(A6956&lt;&gt;"",IFERROR(IF(FIND(" ",G6956)&gt;=1,MID(G6956,FIND(" ",G6956)+1,LEN(G6956)),""),""),"")</f>
        <v/>
      </c>
      <c r="AC6956" s="51">
        <f>IFERROR(VALUE(MID($C6956,1,2)),0)</f>
        <v>0</v>
      </c>
      <c r="AD6956" s="44">
        <f>IFERROR(VALUE(MID($C6956,4,3)),0)</f>
        <v>0</v>
      </c>
      <c r="AE6956" s="51">
        <f>VALUE(RIGHT("00"&amp;AC6956,2)&amp;RIGHT("000"&amp;AD6956,3))</f>
        <v>0</v>
      </c>
    </row>
    <row r="6957" spans="1:31">
      <c r="A6957" s="60" t="str">
        <f>IF(G6957&amp;Q6957&lt;&gt;"",W6957&amp;Q6957,"")</f>
        <v/>
      </c>
      <c r="B6957" s="85" t="str">
        <f>IF(C6957&lt;&gt;"",LEFT(C6957,9),"")</f>
        <v/>
      </c>
      <c r="V6957" s="60" t="str">
        <f>W6957&amp;H6957</f>
        <v/>
      </c>
      <c r="W6957" s="60" t="str">
        <f>_xlfn.LET(_xlpm.TextCell,TEXT(G6957,"###"),IF(_xlpm.TextCell&lt;&gt;"",IF(StyleSpaceSplit,IFERROR(IF(FIND(" ",_xlpm.TextCell)&gt;=1,MID(_xlpm.TextCell,1,FIND(" ",_xlpm.TextCell)-1),_xlpm.TextCell),_xlpm.TextCell),_xlpm.TextCell),""))</f>
        <v/>
      </c>
      <c r="X6957" s="60" t="str">
        <f>IF(A6957&lt;&gt;"",IFERROR(IF(FIND(" ",G6957)&gt;=1,MID(G6957,FIND(" ",G6957)+1,LEN(G6957)),""),""),"")</f>
        <v/>
      </c>
      <c r="AC6957" s="51">
        <f>IFERROR(VALUE(MID($C6957,1,2)),0)</f>
        <v>0</v>
      </c>
      <c r="AD6957" s="44">
        <f>IFERROR(VALUE(MID($C6957,4,3)),0)</f>
        <v>0</v>
      </c>
      <c r="AE6957" s="51">
        <f>VALUE(RIGHT("00"&amp;AC6957,2)&amp;RIGHT("000"&amp;AD6957,3))</f>
        <v>0</v>
      </c>
    </row>
    <row r="6958" spans="1:31">
      <c r="A6958" s="60" t="str">
        <f>IF(G6958&amp;Q6958&lt;&gt;"",W6958&amp;Q6958,"")</f>
        <v/>
      </c>
      <c r="B6958" s="85" t="str">
        <f>IF(C6958&lt;&gt;"",LEFT(C6958,9),"")</f>
        <v/>
      </c>
      <c r="V6958" s="60" t="str">
        <f>W6958&amp;H6958</f>
        <v/>
      </c>
      <c r="W6958" s="60" t="str">
        <f>_xlfn.LET(_xlpm.TextCell,TEXT(G6958,"###"),IF(_xlpm.TextCell&lt;&gt;"",IF(StyleSpaceSplit,IFERROR(IF(FIND(" ",_xlpm.TextCell)&gt;=1,MID(_xlpm.TextCell,1,FIND(" ",_xlpm.TextCell)-1),_xlpm.TextCell),_xlpm.TextCell),_xlpm.TextCell),""))</f>
        <v/>
      </c>
      <c r="X6958" s="60" t="str">
        <f>IF(A6958&lt;&gt;"",IFERROR(IF(FIND(" ",G6958)&gt;=1,MID(G6958,FIND(" ",G6958)+1,LEN(G6958)),""),""),"")</f>
        <v/>
      </c>
      <c r="AC6958" s="51">
        <f>IFERROR(VALUE(MID($C6958,1,2)),0)</f>
        <v>0</v>
      </c>
      <c r="AD6958" s="44">
        <f>IFERROR(VALUE(MID($C6958,4,3)),0)</f>
        <v>0</v>
      </c>
      <c r="AE6958" s="51">
        <f>VALUE(RIGHT("00"&amp;AC6958,2)&amp;RIGHT("000"&amp;AD6958,3))</f>
        <v>0</v>
      </c>
    </row>
    <row r="6959" spans="1:31">
      <c r="A6959" s="60" t="str">
        <f>IF(G6959&amp;Q6959&lt;&gt;"",W6959&amp;Q6959,"")</f>
        <v/>
      </c>
      <c r="B6959" s="85" t="str">
        <f>IF(C6959&lt;&gt;"",LEFT(C6959,9),"")</f>
        <v/>
      </c>
      <c r="V6959" s="60" t="str">
        <f>W6959&amp;H6959</f>
        <v/>
      </c>
      <c r="W6959" s="60" t="str">
        <f>_xlfn.LET(_xlpm.TextCell,TEXT(G6959,"###"),IF(_xlpm.TextCell&lt;&gt;"",IF(StyleSpaceSplit,IFERROR(IF(FIND(" ",_xlpm.TextCell)&gt;=1,MID(_xlpm.TextCell,1,FIND(" ",_xlpm.TextCell)-1),_xlpm.TextCell),_xlpm.TextCell),_xlpm.TextCell),""))</f>
        <v/>
      </c>
      <c r="X6959" s="60" t="str">
        <f>IF(A6959&lt;&gt;"",IFERROR(IF(FIND(" ",G6959)&gt;=1,MID(G6959,FIND(" ",G6959)+1,LEN(G6959)),""),""),"")</f>
        <v/>
      </c>
      <c r="AC6959" s="51">
        <f>IFERROR(VALUE(MID($C6959,1,2)),0)</f>
        <v>0</v>
      </c>
      <c r="AD6959" s="44">
        <f>IFERROR(VALUE(MID($C6959,4,3)),0)</f>
        <v>0</v>
      </c>
      <c r="AE6959" s="51">
        <f>VALUE(RIGHT("00"&amp;AC6959,2)&amp;RIGHT("000"&amp;AD6959,3))</f>
        <v>0</v>
      </c>
    </row>
    <row r="6960" spans="1:31">
      <c r="A6960" s="60" t="str">
        <f>IF(G6960&amp;Q6960&lt;&gt;"",W6960&amp;Q6960,"")</f>
        <v/>
      </c>
      <c r="B6960" s="85" t="str">
        <f>IF(C6960&lt;&gt;"",LEFT(C6960,9),"")</f>
        <v/>
      </c>
      <c r="V6960" s="60" t="str">
        <f>W6960&amp;H6960</f>
        <v/>
      </c>
      <c r="W6960" s="60" t="str">
        <f>_xlfn.LET(_xlpm.TextCell,TEXT(G6960,"###"),IF(_xlpm.TextCell&lt;&gt;"",IF(StyleSpaceSplit,IFERROR(IF(FIND(" ",_xlpm.TextCell)&gt;=1,MID(_xlpm.TextCell,1,FIND(" ",_xlpm.TextCell)-1),_xlpm.TextCell),_xlpm.TextCell),_xlpm.TextCell),""))</f>
        <v/>
      </c>
      <c r="X6960" s="60" t="str">
        <f>IF(A6960&lt;&gt;"",IFERROR(IF(FIND(" ",G6960)&gt;=1,MID(G6960,FIND(" ",G6960)+1,LEN(G6960)),""),""),"")</f>
        <v/>
      </c>
      <c r="AC6960" s="51">
        <f>IFERROR(VALUE(MID($C6960,1,2)),0)</f>
        <v>0</v>
      </c>
      <c r="AD6960" s="44">
        <f>IFERROR(VALUE(MID($C6960,4,3)),0)</f>
        <v>0</v>
      </c>
      <c r="AE6960" s="51">
        <f>VALUE(RIGHT("00"&amp;AC6960,2)&amp;RIGHT("000"&amp;AD6960,3))</f>
        <v>0</v>
      </c>
    </row>
    <row r="6961" spans="1:31">
      <c r="A6961" s="60" t="str">
        <f>IF(G6961&amp;Q6961&lt;&gt;"",W6961&amp;Q6961,"")</f>
        <v/>
      </c>
      <c r="B6961" s="85" t="str">
        <f>IF(C6961&lt;&gt;"",LEFT(C6961,9),"")</f>
        <v/>
      </c>
      <c r="V6961" s="60" t="str">
        <f>W6961&amp;H6961</f>
        <v/>
      </c>
      <c r="W6961" s="60" t="str">
        <f>_xlfn.LET(_xlpm.TextCell,TEXT(G6961,"###"),IF(_xlpm.TextCell&lt;&gt;"",IF(StyleSpaceSplit,IFERROR(IF(FIND(" ",_xlpm.TextCell)&gt;=1,MID(_xlpm.TextCell,1,FIND(" ",_xlpm.TextCell)-1),_xlpm.TextCell),_xlpm.TextCell),_xlpm.TextCell),""))</f>
        <v/>
      </c>
      <c r="X6961" s="60" t="str">
        <f>IF(A6961&lt;&gt;"",IFERROR(IF(FIND(" ",G6961)&gt;=1,MID(G6961,FIND(" ",G6961)+1,LEN(G6961)),""),""),"")</f>
        <v/>
      </c>
      <c r="AC6961" s="51">
        <f>IFERROR(VALUE(MID($C6961,1,2)),0)</f>
        <v>0</v>
      </c>
      <c r="AD6961" s="44">
        <f>IFERROR(VALUE(MID($C6961,4,3)),0)</f>
        <v>0</v>
      </c>
      <c r="AE6961" s="51">
        <f>VALUE(RIGHT("00"&amp;AC6961,2)&amp;RIGHT("000"&amp;AD6961,3))</f>
        <v>0</v>
      </c>
    </row>
    <row r="6962" spans="1:31">
      <c r="A6962" s="60" t="str">
        <f>IF(G6962&amp;Q6962&lt;&gt;"",W6962&amp;Q6962,"")</f>
        <v/>
      </c>
      <c r="B6962" s="85" t="str">
        <f>IF(C6962&lt;&gt;"",LEFT(C6962,9),"")</f>
        <v/>
      </c>
      <c r="V6962" s="60" t="str">
        <f>W6962&amp;H6962</f>
        <v/>
      </c>
      <c r="W6962" s="60" t="str">
        <f>_xlfn.LET(_xlpm.TextCell,TEXT(G6962,"###"),IF(_xlpm.TextCell&lt;&gt;"",IF(StyleSpaceSplit,IFERROR(IF(FIND(" ",_xlpm.TextCell)&gt;=1,MID(_xlpm.TextCell,1,FIND(" ",_xlpm.TextCell)-1),_xlpm.TextCell),_xlpm.TextCell),_xlpm.TextCell),""))</f>
        <v/>
      </c>
      <c r="X6962" s="60" t="str">
        <f>IF(A6962&lt;&gt;"",IFERROR(IF(FIND(" ",G6962)&gt;=1,MID(G6962,FIND(" ",G6962)+1,LEN(G6962)),""),""),"")</f>
        <v/>
      </c>
      <c r="AC6962" s="51">
        <f>IFERROR(VALUE(MID($C6962,1,2)),0)</f>
        <v>0</v>
      </c>
      <c r="AD6962" s="44">
        <f>IFERROR(VALUE(MID($C6962,4,3)),0)</f>
        <v>0</v>
      </c>
      <c r="AE6962" s="51">
        <f>VALUE(RIGHT("00"&amp;AC6962,2)&amp;RIGHT("000"&amp;AD6962,3))</f>
        <v>0</v>
      </c>
    </row>
    <row r="6963" spans="1:31">
      <c r="A6963" s="60" t="str">
        <f>IF(G6963&amp;Q6963&lt;&gt;"",W6963&amp;Q6963,"")</f>
        <v/>
      </c>
      <c r="B6963" s="85" t="str">
        <f>IF(C6963&lt;&gt;"",LEFT(C6963,9),"")</f>
        <v/>
      </c>
      <c r="V6963" s="60" t="str">
        <f>W6963&amp;H6963</f>
        <v/>
      </c>
      <c r="W6963" s="60" t="str">
        <f>_xlfn.LET(_xlpm.TextCell,TEXT(G6963,"###"),IF(_xlpm.TextCell&lt;&gt;"",IF(StyleSpaceSplit,IFERROR(IF(FIND(" ",_xlpm.TextCell)&gt;=1,MID(_xlpm.TextCell,1,FIND(" ",_xlpm.TextCell)-1),_xlpm.TextCell),_xlpm.TextCell),_xlpm.TextCell),""))</f>
        <v/>
      </c>
      <c r="X6963" s="60" t="str">
        <f>IF(A6963&lt;&gt;"",IFERROR(IF(FIND(" ",G6963)&gt;=1,MID(G6963,FIND(" ",G6963)+1,LEN(G6963)),""),""),"")</f>
        <v/>
      </c>
      <c r="AC6963" s="51">
        <f>IFERROR(VALUE(MID($C6963,1,2)),0)</f>
        <v>0</v>
      </c>
      <c r="AD6963" s="44">
        <f>IFERROR(VALUE(MID($C6963,4,3)),0)</f>
        <v>0</v>
      </c>
      <c r="AE6963" s="51">
        <f>VALUE(RIGHT("00"&amp;AC6963,2)&amp;RIGHT("000"&amp;AD6963,3))</f>
        <v>0</v>
      </c>
    </row>
    <row r="6964" spans="1:31">
      <c r="A6964" s="60" t="str">
        <f>IF(G6964&amp;Q6964&lt;&gt;"",W6964&amp;Q6964,"")</f>
        <v/>
      </c>
      <c r="B6964" s="85" t="str">
        <f>IF(C6964&lt;&gt;"",LEFT(C6964,9),"")</f>
        <v/>
      </c>
      <c r="V6964" s="60" t="str">
        <f>W6964&amp;H6964</f>
        <v/>
      </c>
      <c r="W6964" s="60" t="str">
        <f>_xlfn.LET(_xlpm.TextCell,TEXT(G6964,"###"),IF(_xlpm.TextCell&lt;&gt;"",IF(StyleSpaceSplit,IFERROR(IF(FIND(" ",_xlpm.TextCell)&gt;=1,MID(_xlpm.TextCell,1,FIND(" ",_xlpm.TextCell)-1),_xlpm.TextCell),_xlpm.TextCell),_xlpm.TextCell),""))</f>
        <v/>
      </c>
      <c r="X6964" s="60" t="str">
        <f>IF(A6964&lt;&gt;"",IFERROR(IF(FIND(" ",G6964)&gt;=1,MID(G6964,FIND(" ",G6964)+1,LEN(G6964)),""),""),"")</f>
        <v/>
      </c>
      <c r="AC6964" s="51">
        <f>IFERROR(VALUE(MID($C6964,1,2)),0)</f>
        <v>0</v>
      </c>
      <c r="AD6964" s="44">
        <f>IFERROR(VALUE(MID($C6964,4,3)),0)</f>
        <v>0</v>
      </c>
      <c r="AE6964" s="51">
        <f>VALUE(RIGHT("00"&amp;AC6964,2)&amp;RIGHT("000"&amp;AD6964,3))</f>
        <v>0</v>
      </c>
    </row>
    <row r="6965" spans="1:31">
      <c r="A6965" s="60" t="str">
        <f>IF(G6965&amp;Q6965&lt;&gt;"",W6965&amp;Q6965,"")</f>
        <v/>
      </c>
      <c r="B6965" s="85" t="str">
        <f>IF(C6965&lt;&gt;"",LEFT(C6965,9),"")</f>
        <v/>
      </c>
      <c r="V6965" s="60" t="str">
        <f>W6965&amp;H6965</f>
        <v/>
      </c>
      <c r="W6965" s="60" t="str">
        <f>_xlfn.LET(_xlpm.TextCell,TEXT(G6965,"###"),IF(_xlpm.TextCell&lt;&gt;"",IF(StyleSpaceSplit,IFERROR(IF(FIND(" ",_xlpm.TextCell)&gt;=1,MID(_xlpm.TextCell,1,FIND(" ",_xlpm.TextCell)-1),_xlpm.TextCell),_xlpm.TextCell),_xlpm.TextCell),""))</f>
        <v/>
      </c>
      <c r="X6965" s="60" t="str">
        <f>IF(A6965&lt;&gt;"",IFERROR(IF(FIND(" ",G6965)&gt;=1,MID(G6965,FIND(" ",G6965)+1,LEN(G6965)),""),""),"")</f>
        <v/>
      </c>
      <c r="AC6965" s="51">
        <f>IFERROR(VALUE(MID($C6965,1,2)),0)</f>
        <v>0</v>
      </c>
      <c r="AD6965" s="44">
        <f>IFERROR(VALUE(MID($C6965,4,3)),0)</f>
        <v>0</v>
      </c>
      <c r="AE6965" s="51">
        <f>VALUE(RIGHT("00"&amp;AC6965,2)&amp;RIGHT("000"&amp;AD6965,3))</f>
        <v>0</v>
      </c>
    </row>
    <row r="6966" spans="1:31">
      <c r="A6966" s="60" t="str">
        <f>IF(G6966&amp;Q6966&lt;&gt;"",W6966&amp;Q6966,"")</f>
        <v/>
      </c>
      <c r="B6966" s="85" t="str">
        <f>IF(C6966&lt;&gt;"",LEFT(C6966,9),"")</f>
        <v/>
      </c>
      <c r="V6966" s="60" t="str">
        <f>W6966&amp;H6966</f>
        <v/>
      </c>
      <c r="W6966" s="60" t="str">
        <f>_xlfn.LET(_xlpm.TextCell,TEXT(G6966,"###"),IF(_xlpm.TextCell&lt;&gt;"",IF(StyleSpaceSplit,IFERROR(IF(FIND(" ",_xlpm.TextCell)&gt;=1,MID(_xlpm.TextCell,1,FIND(" ",_xlpm.TextCell)-1),_xlpm.TextCell),_xlpm.TextCell),_xlpm.TextCell),""))</f>
        <v/>
      </c>
      <c r="X6966" s="60" t="str">
        <f>IF(A6966&lt;&gt;"",IFERROR(IF(FIND(" ",G6966)&gt;=1,MID(G6966,FIND(" ",G6966)+1,LEN(G6966)),""),""),"")</f>
        <v/>
      </c>
      <c r="AC6966" s="51">
        <f>IFERROR(VALUE(MID($C6966,1,2)),0)</f>
        <v>0</v>
      </c>
      <c r="AD6966" s="44">
        <f>IFERROR(VALUE(MID($C6966,4,3)),0)</f>
        <v>0</v>
      </c>
      <c r="AE6966" s="51">
        <f>VALUE(RIGHT("00"&amp;AC6966,2)&amp;RIGHT("000"&amp;AD6966,3))</f>
        <v>0</v>
      </c>
    </row>
    <row r="6967" spans="1:31">
      <c r="A6967" s="60" t="str">
        <f>IF(G6967&amp;Q6967&lt;&gt;"",W6967&amp;Q6967,"")</f>
        <v/>
      </c>
      <c r="B6967" s="85" t="str">
        <f>IF(C6967&lt;&gt;"",LEFT(C6967,9),"")</f>
        <v/>
      </c>
      <c r="V6967" s="60" t="str">
        <f>W6967&amp;H6967</f>
        <v/>
      </c>
      <c r="W6967" s="60" t="str">
        <f>_xlfn.LET(_xlpm.TextCell,TEXT(G6967,"###"),IF(_xlpm.TextCell&lt;&gt;"",IF(StyleSpaceSplit,IFERROR(IF(FIND(" ",_xlpm.TextCell)&gt;=1,MID(_xlpm.TextCell,1,FIND(" ",_xlpm.TextCell)-1),_xlpm.TextCell),_xlpm.TextCell),_xlpm.TextCell),""))</f>
        <v/>
      </c>
      <c r="X6967" s="60" t="str">
        <f>IF(A6967&lt;&gt;"",IFERROR(IF(FIND(" ",G6967)&gt;=1,MID(G6967,FIND(" ",G6967)+1,LEN(G6967)),""),""),"")</f>
        <v/>
      </c>
      <c r="AC6967" s="51">
        <f>IFERROR(VALUE(MID($C6967,1,2)),0)</f>
        <v>0</v>
      </c>
      <c r="AD6967" s="44">
        <f>IFERROR(VALUE(MID($C6967,4,3)),0)</f>
        <v>0</v>
      </c>
      <c r="AE6967" s="51">
        <f>VALUE(RIGHT("00"&amp;AC6967,2)&amp;RIGHT("000"&amp;AD6967,3))</f>
        <v>0</v>
      </c>
    </row>
    <row r="6968" spans="1:31">
      <c r="A6968" s="60" t="str">
        <f>IF(G6968&amp;Q6968&lt;&gt;"",W6968&amp;Q6968,"")</f>
        <v/>
      </c>
      <c r="B6968" s="85" t="str">
        <f>IF(C6968&lt;&gt;"",LEFT(C6968,9),"")</f>
        <v/>
      </c>
      <c r="V6968" s="60" t="str">
        <f>W6968&amp;H6968</f>
        <v/>
      </c>
      <c r="W6968" s="60" t="str">
        <f>_xlfn.LET(_xlpm.TextCell,TEXT(G6968,"###"),IF(_xlpm.TextCell&lt;&gt;"",IF(StyleSpaceSplit,IFERROR(IF(FIND(" ",_xlpm.TextCell)&gt;=1,MID(_xlpm.TextCell,1,FIND(" ",_xlpm.TextCell)-1),_xlpm.TextCell),_xlpm.TextCell),_xlpm.TextCell),""))</f>
        <v/>
      </c>
      <c r="X6968" s="60" t="str">
        <f>IF(A6968&lt;&gt;"",IFERROR(IF(FIND(" ",G6968)&gt;=1,MID(G6968,FIND(" ",G6968)+1,LEN(G6968)),""),""),"")</f>
        <v/>
      </c>
      <c r="AC6968" s="51">
        <f>IFERROR(VALUE(MID($C6968,1,2)),0)</f>
        <v>0</v>
      </c>
      <c r="AD6968" s="44">
        <f>IFERROR(VALUE(MID($C6968,4,3)),0)</f>
        <v>0</v>
      </c>
      <c r="AE6968" s="51">
        <f>VALUE(RIGHT("00"&amp;AC6968,2)&amp;RIGHT("000"&amp;AD6968,3))</f>
        <v>0</v>
      </c>
    </row>
    <row r="6969" spans="1:31">
      <c r="A6969" s="60" t="str">
        <f>IF(G6969&amp;Q6969&lt;&gt;"",W6969&amp;Q6969,"")</f>
        <v/>
      </c>
      <c r="B6969" s="85" t="str">
        <f>IF(C6969&lt;&gt;"",LEFT(C6969,9),"")</f>
        <v/>
      </c>
      <c r="V6969" s="60" t="str">
        <f>W6969&amp;H6969</f>
        <v/>
      </c>
      <c r="W6969" s="60" t="str">
        <f>_xlfn.LET(_xlpm.TextCell,TEXT(G6969,"###"),IF(_xlpm.TextCell&lt;&gt;"",IF(StyleSpaceSplit,IFERROR(IF(FIND(" ",_xlpm.TextCell)&gt;=1,MID(_xlpm.TextCell,1,FIND(" ",_xlpm.TextCell)-1),_xlpm.TextCell),_xlpm.TextCell),_xlpm.TextCell),""))</f>
        <v/>
      </c>
      <c r="X6969" s="60" t="str">
        <f>IF(A6969&lt;&gt;"",IFERROR(IF(FIND(" ",G6969)&gt;=1,MID(G6969,FIND(" ",G6969)+1,LEN(G6969)),""),""),"")</f>
        <v/>
      </c>
      <c r="AC6969" s="51">
        <f>IFERROR(VALUE(MID($C6969,1,2)),0)</f>
        <v>0</v>
      </c>
      <c r="AD6969" s="44">
        <f>IFERROR(VALUE(MID($C6969,4,3)),0)</f>
        <v>0</v>
      </c>
      <c r="AE6969" s="51">
        <f>VALUE(RIGHT("00"&amp;AC6969,2)&amp;RIGHT("000"&amp;AD6969,3))</f>
        <v>0</v>
      </c>
    </row>
    <row r="6970" spans="1:31">
      <c r="A6970" s="60" t="str">
        <f>IF(G6970&amp;Q6970&lt;&gt;"",W6970&amp;Q6970,"")</f>
        <v/>
      </c>
      <c r="B6970" s="85" t="str">
        <f>IF(C6970&lt;&gt;"",LEFT(C6970,9),"")</f>
        <v/>
      </c>
      <c r="V6970" s="60" t="str">
        <f>W6970&amp;H6970</f>
        <v/>
      </c>
      <c r="W6970" s="60" t="str">
        <f>_xlfn.LET(_xlpm.TextCell,TEXT(G6970,"###"),IF(_xlpm.TextCell&lt;&gt;"",IF(StyleSpaceSplit,IFERROR(IF(FIND(" ",_xlpm.TextCell)&gt;=1,MID(_xlpm.TextCell,1,FIND(" ",_xlpm.TextCell)-1),_xlpm.TextCell),_xlpm.TextCell),_xlpm.TextCell),""))</f>
        <v/>
      </c>
      <c r="X6970" s="60" t="str">
        <f>IF(A6970&lt;&gt;"",IFERROR(IF(FIND(" ",G6970)&gt;=1,MID(G6970,FIND(" ",G6970)+1,LEN(G6970)),""),""),"")</f>
        <v/>
      </c>
      <c r="AC6970" s="51">
        <f>IFERROR(VALUE(MID($C6970,1,2)),0)</f>
        <v>0</v>
      </c>
      <c r="AD6970" s="44">
        <f>IFERROR(VALUE(MID($C6970,4,3)),0)</f>
        <v>0</v>
      </c>
      <c r="AE6970" s="51">
        <f>VALUE(RIGHT("00"&amp;AC6970,2)&amp;RIGHT("000"&amp;AD6970,3))</f>
        <v>0</v>
      </c>
    </row>
    <row r="6971" spans="1:31">
      <c r="A6971" s="60" t="str">
        <f>IF(G6971&amp;Q6971&lt;&gt;"",W6971&amp;Q6971,"")</f>
        <v/>
      </c>
      <c r="B6971" s="85" t="str">
        <f>IF(C6971&lt;&gt;"",LEFT(C6971,9),"")</f>
        <v/>
      </c>
      <c r="V6971" s="60" t="str">
        <f>W6971&amp;H6971</f>
        <v/>
      </c>
      <c r="W6971" s="60" t="str">
        <f>_xlfn.LET(_xlpm.TextCell,TEXT(G6971,"###"),IF(_xlpm.TextCell&lt;&gt;"",IF(StyleSpaceSplit,IFERROR(IF(FIND(" ",_xlpm.TextCell)&gt;=1,MID(_xlpm.TextCell,1,FIND(" ",_xlpm.TextCell)-1),_xlpm.TextCell),_xlpm.TextCell),_xlpm.TextCell),""))</f>
        <v/>
      </c>
      <c r="X6971" s="60" t="str">
        <f>IF(A6971&lt;&gt;"",IFERROR(IF(FIND(" ",G6971)&gt;=1,MID(G6971,FIND(" ",G6971)+1,LEN(G6971)),""),""),"")</f>
        <v/>
      </c>
      <c r="AC6971" s="51">
        <f>IFERROR(VALUE(MID($C6971,1,2)),0)</f>
        <v>0</v>
      </c>
      <c r="AD6971" s="44">
        <f>IFERROR(VALUE(MID($C6971,4,3)),0)</f>
        <v>0</v>
      </c>
      <c r="AE6971" s="51">
        <f>VALUE(RIGHT("00"&amp;AC6971,2)&amp;RIGHT("000"&amp;AD6971,3))</f>
        <v>0</v>
      </c>
    </row>
    <row r="6972" spans="1:31">
      <c r="A6972" s="60" t="str">
        <f>IF(G6972&amp;Q6972&lt;&gt;"",W6972&amp;Q6972,"")</f>
        <v/>
      </c>
      <c r="B6972" s="85" t="str">
        <f>IF(C6972&lt;&gt;"",LEFT(C6972,9),"")</f>
        <v/>
      </c>
      <c r="V6972" s="60" t="str">
        <f>W6972&amp;H6972</f>
        <v/>
      </c>
      <c r="W6972" s="60" t="str">
        <f>_xlfn.LET(_xlpm.TextCell,TEXT(G6972,"###"),IF(_xlpm.TextCell&lt;&gt;"",IF(StyleSpaceSplit,IFERROR(IF(FIND(" ",_xlpm.TextCell)&gt;=1,MID(_xlpm.TextCell,1,FIND(" ",_xlpm.TextCell)-1),_xlpm.TextCell),_xlpm.TextCell),_xlpm.TextCell),""))</f>
        <v/>
      </c>
      <c r="X6972" s="60" t="str">
        <f>IF(A6972&lt;&gt;"",IFERROR(IF(FIND(" ",G6972)&gt;=1,MID(G6972,FIND(" ",G6972)+1,LEN(G6972)),""),""),"")</f>
        <v/>
      </c>
      <c r="AC6972" s="51">
        <f>IFERROR(VALUE(MID($C6972,1,2)),0)</f>
        <v>0</v>
      </c>
      <c r="AD6972" s="44">
        <f>IFERROR(VALUE(MID($C6972,4,3)),0)</f>
        <v>0</v>
      </c>
      <c r="AE6972" s="51">
        <f>VALUE(RIGHT("00"&amp;AC6972,2)&amp;RIGHT("000"&amp;AD6972,3))</f>
        <v>0</v>
      </c>
    </row>
    <row r="6973" spans="1:31">
      <c r="A6973" s="60" t="str">
        <f>IF(G6973&amp;Q6973&lt;&gt;"",W6973&amp;Q6973,"")</f>
        <v/>
      </c>
      <c r="B6973" s="85" t="str">
        <f>IF(C6973&lt;&gt;"",LEFT(C6973,9),"")</f>
        <v/>
      </c>
      <c r="V6973" s="60" t="str">
        <f>W6973&amp;H6973</f>
        <v/>
      </c>
      <c r="W6973" s="60" t="str">
        <f>_xlfn.LET(_xlpm.TextCell,TEXT(G6973,"###"),IF(_xlpm.TextCell&lt;&gt;"",IF(StyleSpaceSplit,IFERROR(IF(FIND(" ",_xlpm.TextCell)&gt;=1,MID(_xlpm.TextCell,1,FIND(" ",_xlpm.TextCell)-1),_xlpm.TextCell),_xlpm.TextCell),_xlpm.TextCell),""))</f>
        <v/>
      </c>
      <c r="X6973" s="60" t="str">
        <f>IF(A6973&lt;&gt;"",IFERROR(IF(FIND(" ",G6973)&gt;=1,MID(G6973,FIND(" ",G6973)+1,LEN(G6973)),""),""),"")</f>
        <v/>
      </c>
      <c r="AC6973" s="51">
        <f>IFERROR(VALUE(MID($C6973,1,2)),0)</f>
        <v>0</v>
      </c>
      <c r="AD6973" s="44">
        <f>IFERROR(VALUE(MID($C6973,4,3)),0)</f>
        <v>0</v>
      </c>
      <c r="AE6973" s="51">
        <f>VALUE(RIGHT("00"&amp;AC6973,2)&amp;RIGHT("000"&amp;AD6973,3))</f>
        <v>0</v>
      </c>
    </row>
    <row r="6974" spans="1:31">
      <c r="A6974" s="60" t="str">
        <f>IF(G6974&amp;Q6974&lt;&gt;"",W6974&amp;Q6974,"")</f>
        <v/>
      </c>
      <c r="B6974" s="85" t="str">
        <f>IF(C6974&lt;&gt;"",LEFT(C6974,9),"")</f>
        <v/>
      </c>
      <c r="V6974" s="60" t="str">
        <f>W6974&amp;H6974</f>
        <v/>
      </c>
      <c r="W6974" s="60" t="str">
        <f>_xlfn.LET(_xlpm.TextCell,TEXT(G6974,"###"),IF(_xlpm.TextCell&lt;&gt;"",IF(StyleSpaceSplit,IFERROR(IF(FIND(" ",_xlpm.TextCell)&gt;=1,MID(_xlpm.TextCell,1,FIND(" ",_xlpm.TextCell)-1),_xlpm.TextCell),_xlpm.TextCell),_xlpm.TextCell),""))</f>
        <v/>
      </c>
      <c r="X6974" s="60" t="str">
        <f>IF(A6974&lt;&gt;"",IFERROR(IF(FIND(" ",G6974)&gt;=1,MID(G6974,FIND(" ",G6974)+1,LEN(G6974)),""),""),"")</f>
        <v/>
      </c>
      <c r="AC6974" s="51">
        <f>IFERROR(VALUE(MID($C6974,1,2)),0)</f>
        <v>0</v>
      </c>
      <c r="AD6974" s="44">
        <f>IFERROR(VALUE(MID($C6974,4,3)),0)</f>
        <v>0</v>
      </c>
      <c r="AE6974" s="51">
        <f>VALUE(RIGHT("00"&amp;AC6974,2)&amp;RIGHT("000"&amp;AD6974,3))</f>
        <v>0</v>
      </c>
    </row>
    <row r="6975" spans="1:31">
      <c r="A6975" s="60" t="str">
        <f>IF(G6975&amp;Q6975&lt;&gt;"",W6975&amp;Q6975,"")</f>
        <v/>
      </c>
      <c r="B6975" s="85" t="str">
        <f>IF(C6975&lt;&gt;"",LEFT(C6975,9),"")</f>
        <v/>
      </c>
      <c r="V6975" s="60" t="str">
        <f>W6975&amp;H6975</f>
        <v/>
      </c>
      <c r="W6975" s="60" t="str">
        <f>_xlfn.LET(_xlpm.TextCell,TEXT(G6975,"###"),IF(_xlpm.TextCell&lt;&gt;"",IF(StyleSpaceSplit,IFERROR(IF(FIND(" ",_xlpm.TextCell)&gt;=1,MID(_xlpm.TextCell,1,FIND(" ",_xlpm.TextCell)-1),_xlpm.TextCell),_xlpm.TextCell),_xlpm.TextCell),""))</f>
        <v/>
      </c>
      <c r="X6975" s="60" t="str">
        <f>IF(A6975&lt;&gt;"",IFERROR(IF(FIND(" ",G6975)&gt;=1,MID(G6975,FIND(" ",G6975)+1,LEN(G6975)),""),""),"")</f>
        <v/>
      </c>
      <c r="AC6975" s="51">
        <f>IFERROR(VALUE(MID($C6975,1,2)),0)</f>
        <v>0</v>
      </c>
      <c r="AD6975" s="44">
        <f>IFERROR(VALUE(MID($C6975,4,3)),0)</f>
        <v>0</v>
      </c>
      <c r="AE6975" s="51">
        <f>VALUE(RIGHT("00"&amp;AC6975,2)&amp;RIGHT("000"&amp;AD6975,3))</f>
        <v>0</v>
      </c>
    </row>
    <row r="6976" spans="1:31">
      <c r="A6976" s="60" t="str">
        <f>IF(G6976&amp;Q6976&lt;&gt;"",W6976&amp;Q6976,"")</f>
        <v/>
      </c>
      <c r="B6976" s="85" t="str">
        <f>IF(C6976&lt;&gt;"",LEFT(C6976,9),"")</f>
        <v/>
      </c>
      <c r="V6976" s="60" t="str">
        <f>W6976&amp;H6976</f>
        <v/>
      </c>
      <c r="W6976" s="60" t="str">
        <f>_xlfn.LET(_xlpm.TextCell,TEXT(G6976,"###"),IF(_xlpm.TextCell&lt;&gt;"",IF(StyleSpaceSplit,IFERROR(IF(FIND(" ",_xlpm.TextCell)&gt;=1,MID(_xlpm.TextCell,1,FIND(" ",_xlpm.TextCell)-1),_xlpm.TextCell),_xlpm.TextCell),_xlpm.TextCell),""))</f>
        <v/>
      </c>
      <c r="X6976" s="60" t="str">
        <f>IF(A6976&lt;&gt;"",IFERROR(IF(FIND(" ",G6976)&gt;=1,MID(G6976,FIND(" ",G6976)+1,LEN(G6976)),""),""),"")</f>
        <v/>
      </c>
      <c r="AC6976" s="51">
        <f>IFERROR(VALUE(MID($C6976,1,2)),0)</f>
        <v>0</v>
      </c>
      <c r="AD6976" s="44">
        <f>IFERROR(VALUE(MID($C6976,4,3)),0)</f>
        <v>0</v>
      </c>
      <c r="AE6976" s="51">
        <f>VALUE(RIGHT("00"&amp;AC6976,2)&amp;RIGHT("000"&amp;AD6976,3))</f>
        <v>0</v>
      </c>
    </row>
    <row r="6977" spans="1:31">
      <c r="A6977" s="60" t="str">
        <f>IF(G6977&amp;Q6977&lt;&gt;"",W6977&amp;Q6977,"")</f>
        <v/>
      </c>
      <c r="B6977" s="85" t="str">
        <f>IF(C6977&lt;&gt;"",LEFT(C6977,9),"")</f>
        <v/>
      </c>
      <c r="V6977" s="60" t="str">
        <f>W6977&amp;H6977</f>
        <v/>
      </c>
      <c r="W6977" s="60" t="str">
        <f>_xlfn.LET(_xlpm.TextCell,TEXT(G6977,"###"),IF(_xlpm.TextCell&lt;&gt;"",IF(StyleSpaceSplit,IFERROR(IF(FIND(" ",_xlpm.TextCell)&gt;=1,MID(_xlpm.TextCell,1,FIND(" ",_xlpm.TextCell)-1),_xlpm.TextCell),_xlpm.TextCell),_xlpm.TextCell),""))</f>
        <v/>
      </c>
      <c r="X6977" s="60" t="str">
        <f>IF(A6977&lt;&gt;"",IFERROR(IF(FIND(" ",G6977)&gt;=1,MID(G6977,FIND(" ",G6977)+1,LEN(G6977)),""),""),"")</f>
        <v/>
      </c>
      <c r="AC6977" s="51">
        <f>IFERROR(VALUE(MID($C6977,1,2)),0)</f>
        <v>0</v>
      </c>
      <c r="AD6977" s="44">
        <f>IFERROR(VALUE(MID($C6977,4,3)),0)</f>
        <v>0</v>
      </c>
      <c r="AE6977" s="51">
        <f>VALUE(RIGHT("00"&amp;AC6977,2)&amp;RIGHT("000"&amp;AD6977,3))</f>
        <v>0</v>
      </c>
    </row>
    <row r="6978" spans="1:31">
      <c r="A6978" s="60" t="str">
        <f>IF(G6978&amp;Q6978&lt;&gt;"",W6978&amp;Q6978,"")</f>
        <v/>
      </c>
      <c r="B6978" s="85" t="str">
        <f>IF(C6978&lt;&gt;"",LEFT(C6978,9),"")</f>
        <v/>
      </c>
      <c r="V6978" s="60" t="str">
        <f>W6978&amp;H6978</f>
        <v/>
      </c>
      <c r="W6978" s="60" t="str">
        <f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>IF(A6978&lt;&gt;"",IFERROR(IF(FIND(" ",G6978)&gt;=1,MID(G6978,FIND(" ",G6978)+1,LEN(G6978)),""),""),"")</f>
        <v/>
      </c>
      <c r="AC6978" s="51">
        <f>IFERROR(VALUE(MID($C6978,1,2)),0)</f>
        <v>0</v>
      </c>
      <c r="AD6978" s="44">
        <f>IFERROR(VALUE(MID($C6978,4,3)),0)</f>
        <v>0</v>
      </c>
      <c r="AE6978" s="51">
        <f>VALUE(RIGHT("00"&amp;AC6978,2)&amp;RIGHT("000"&amp;AD6978,3))</f>
        <v>0</v>
      </c>
    </row>
    <row r="6979" spans="1:31">
      <c r="A6979" s="60" t="str">
        <f>IF(G6979&amp;Q6979&lt;&gt;"",W6979&amp;Q6979,"")</f>
        <v/>
      </c>
      <c r="B6979" s="85" t="str">
        <f>IF(C6979&lt;&gt;"",LEFT(C6979,9),"")</f>
        <v/>
      </c>
      <c r="V6979" s="60" t="str">
        <f>W6979&amp;H6979</f>
        <v/>
      </c>
      <c r="W6979" s="60" t="str">
        <f>_xlfn.LET(_xlpm.TextCell,TEXT(G6979,"###"),IF(_xlpm.TextCell&lt;&gt;"",IF(StyleSpaceSplit,IFERROR(IF(FIND(" ",_xlpm.TextCell)&gt;=1,MID(_xlpm.TextCell,1,FIND(" ",_xlpm.TextCell)-1),_xlpm.TextCell),_xlpm.TextCell),_xlpm.TextCell),""))</f>
        <v/>
      </c>
      <c r="X6979" s="60" t="str">
        <f>IF(A6979&lt;&gt;"",IFERROR(IF(FIND(" ",G6979)&gt;=1,MID(G6979,FIND(" ",G6979)+1,LEN(G6979)),""),""),"")</f>
        <v/>
      </c>
      <c r="AC6979" s="51">
        <f>IFERROR(VALUE(MID($C6979,1,2)),0)</f>
        <v>0</v>
      </c>
      <c r="AD6979" s="44">
        <f>IFERROR(VALUE(MID($C6979,4,3)),0)</f>
        <v>0</v>
      </c>
      <c r="AE6979" s="51">
        <f>VALUE(RIGHT("00"&amp;AC6979,2)&amp;RIGHT("000"&amp;AD6979,3))</f>
        <v>0</v>
      </c>
    </row>
    <row r="6980" spans="1:31">
      <c r="A6980" s="60" t="str">
        <f>IF(G6980&amp;Q6980&lt;&gt;"",W6980&amp;Q6980,"")</f>
        <v/>
      </c>
      <c r="B6980" s="85" t="str">
        <f>IF(C6980&lt;&gt;"",LEFT(C6980,9),"")</f>
        <v/>
      </c>
      <c r="V6980" s="60" t="str">
        <f>W6980&amp;H6980</f>
        <v/>
      </c>
      <c r="W6980" s="60" t="str">
        <f>_xlfn.LET(_xlpm.TextCell,TEXT(G6980,"###"),IF(_xlpm.TextCell&lt;&gt;"",IF(StyleSpaceSplit,IFERROR(IF(FIND(" ",_xlpm.TextCell)&gt;=1,MID(_xlpm.TextCell,1,FIND(" ",_xlpm.TextCell)-1),_xlpm.TextCell),_xlpm.TextCell),_xlpm.TextCell),""))</f>
        <v/>
      </c>
      <c r="X6980" s="60" t="str">
        <f>IF(A6980&lt;&gt;"",IFERROR(IF(FIND(" ",G6980)&gt;=1,MID(G6980,FIND(" ",G6980)+1,LEN(G6980)),""),""),"")</f>
        <v/>
      </c>
      <c r="AC6980" s="51">
        <f>IFERROR(VALUE(MID($C6980,1,2)),0)</f>
        <v>0</v>
      </c>
      <c r="AD6980" s="44">
        <f>IFERROR(VALUE(MID($C6980,4,3)),0)</f>
        <v>0</v>
      </c>
      <c r="AE6980" s="51">
        <f>VALUE(RIGHT("00"&amp;AC6980,2)&amp;RIGHT("000"&amp;AD6980,3))</f>
        <v>0</v>
      </c>
    </row>
    <row r="6981" spans="1:31">
      <c r="A6981" s="60" t="str">
        <f>IF(G6981&amp;Q6981&lt;&gt;"",W6981&amp;Q6981,"")</f>
        <v/>
      </c>
      <c r="B6981" s="85" t="str">
        <f>IF(C6981&lt;&gt;"",LEFT(C6981,9),"")</f>
        <v/>
      </c>
      <c r="V6981" s="60" t="str">
        <f>W6981&amp;H6981</f>
        <v/>
      </c>
      <c r="W6981" s="60" t="str">
        <f>_xlfn.LET(_xlpm.TextCell,TEXT(G6981,"###"),IF(_xlpm.TextCell&lt;&gt;"",IF(StyleSpaceSplit,IFERROR(IF(FIND(" ",_xlpm.TextCell)&gt;=1,MID(_xlpm.TextCell,1,FIND(" ",_xlpm.TextCell)-1),_xlpm.TextCell),_xlpm.TextCell),_xlpm.TextCell),""))</f>
        <v/>
      </c>
      <c r="X6981" s="60" t="str">
        <f>IF(A6981&lt;&gt;"",IFERROR(IF(FIND(" ",G6981)&gt;=1,MID(G6981,FIND(" ",G6981)+1,LEN(G6981)),""),""),"")</f>
        <v/>
      </c>
      <c r="AC6981" s="51">
        <f>IFERROR(VALUE(MID($C6981,1,2)),0)</f>
        <v>0</v>
      </c>
      <c r="AD6981" s="44">
        <f>IFERROR(VALUE(MID($C6981,4,3)),0)</f>
        <v>0</v>
      </c>
      <c r="AE6981" s="51">
        <f>VALUE(RIGHT("00"&amp;AC6981,2)&amp;RIGHT("000"&amp;AD6981,3))</f>
        <v>0</v>
      </c>
    </row>
    <row r="6982" spans="1:31">
      <c r="A6982" s="60" t="str">
        <f>IF(G6982&amp;Q6982&lt;&gt;"",W6982&amp;Q6982,"")</f>
        <v/>
      </c>
      <c r="B6982" s="85" t="str">
        <f>IF(C6982&lt;&gt;"",LEFT(C6982,9),"")</f>
        <v/>
      </c>
      <c r="V6982" s="60" t="str">
        <f>W6982&amp;H6982</f>
        <v/>
      </c>
      <c r="W6982" s="60" t="str">
        <f>_xlfn.LET(_xlpm.TextCell,TEXT(G6982,"###"),IF(_xlpm.TextCell&lt;&gt;"",IF(StyleSpaceSplit,IFERROR(IF(FIND(" ",_xlpm.TextCell)&gt;=1,MID(_xlpm.TextCell,1,FIND(" ",_xlpm.TextCell)-1),_xlpm.TextCell),_xlpm.TextCell),_xlpm.TextCell),""))</f>
        <v/>
      </c>
      <c r="X6982" s="60" t="str">
        <f>IF(A6982&lt;&gt;"",IFERROR(IF(FIND(" ",G6982)&gt;=1,MID(G6982,FIND(" ",G6982)+1,LEN(G6982)),""),""),"")</f>
        <v/>
      </c>
      <c r="AC6982" s="51">
        <f>IFERROR(VALUE(MID($C6982,1,2)),0)</f>
        <v>0</v>
      </c>
      <c r="AD6982" s="44">
        <f>IFERROR(VALUE(MID($C6982,4,3)),0)</f>
        <v>0</v>
      </c>
      <c r="AE6982" s="51">
        <f>VALUE(RIGHT("00"&amp;AC6982,2)&amp;RIGHT("000"&amp;AD6982,3))</f>
        <v>0</v>
      </c>
    </row>
    <row r="6983" spans="1:31">
      <c r="A6983" s="60" t="str">
        <f>IF(G6983&amp;Q6983&lt;&gt;"",W6983&amp;Q6983,"")</f>
        <v/>
      </c>
      <c r="B6983" s="85" t="str">
        <f>IF(C6983&lt;&gt;"",LEFT(C6983,9),"")</f>
        <v/>
      </c>
      <c r="V6983" s="60" t="str">
        <f>W6983&amp;H6983</f>
        <v/>
      </c>
      <c r="W6983" s="60" t="str">
        <f>_xlfn.LET(_xlpm.TextCell,TEXT(G6983,"###"),IF(_xlpm.TextCell&lt;&gt;"",IF(StyleSpaceSplit,IFERROR(IF(FIND(" ",_xlpm.TextCell)&gt;=1,MID(_xlpm.TextCell,1,FIND(" ",_xlpm.TextCell)-1),_xlpm.TextCell),_xlpm.TextCell),_xlpm.TextCell),""))</f>
        <v/>
      </c>
      <c r="X6983" s="60" t="str">
        <f>IF(A6983&lt;&gt;"",IFERROR(IF(FIND(" ",G6983)&gt;=1,MID(G6983,FIND(" ",G6983)+1,LEN(G6983)),""),""),"")</f>
        <v/>
      </c>
      <c r="AC6983" s="51">
        <f>IFERROR(VALUE(MID($C6983,1,2)),0)</f>
        <v>0</v>
      </c>
      <c r="AD6983" s="44">
        <f>IFERROR(VALUE(MID($C6983,4,3)),0)</f>
        <v>0</v>
      </c>
      <c r="AE6983" s="51">
        <f>VALUE(RIGHT("00"&amp;AC6983,2)&amp;RIGHT("000"&amp;AD6983,3))</f>
        <v>0</v>
      </c>
    </row>
    <row r="6984" spans="1:31">
      <c r="A6984" s="60" t="str">
        <f>IF(G6984&amp;Q6984&lt;&gt;"",W6984&amp;Q6984,"")</f>
        <v/>
      </c>
      <c r="B6984" s="85" t="str">
        <f>IF(C6984&lt;&gt;"",LEFT(C6984,9),"")</f>
        <v/>
      </c>
      <c r="V6984" s="60" t="str">
        <f>W6984&amp;H6984</f>
        <v/>
      </c>
      <c r="W6984" s="60" t="str">
        <f>_xlfn.LET(_xlpm.TextCell,TEXT(G6984,"###"),IF(_xlpm.TextCell&lt;&gt;"",IF(StyleSpaceSplit,IFERROR(IF(FIND(" ",_xlpm.TextCell)&gt;=1,MID(_xlpm.TextCell,1,FIND(" ",_xlpm.TextCell)-1),_xlpm.TextCell),_xlpm.TextCell),_xlpm.TextCell),""))</f>
        <v/>
      </c>
      <c r="X6984" s="60" t="str">
        <f>IF(A6984&lt;&gt;"",IFERROR(IF(FIND(" ",G6984)&gt;=1,MID(G6984,FIND(" ",G6984)+1,LEN(G6984)),""),""),"")</f>
        <v/>
      </c>
      <c r="AC6984" s="51">
        <f>IFERROR(VALUE(MID($C6984,1,2)),0)</f>
        <v>0</v>
      </c>
      <c r="AD6984" s="44">
        <f>IFERROR(VALUE(MID($C6984,4,3)),0)</f>
        <v>0</v>
      </c>
      <c r="AE6984" s="51">
        <f>VALUE(RIGHT("00"&amp;AC6984,2)&amp;RIGHT("000"&amp;AD6984,3))</f>
        <v>0</v>
      </c>
    </row>
    <row r="6985" spans="1:31">
      <c r="A6985" s="60" t="str">
        <f>IF(G6985&amp;Q6985&lt;&gt;"",W6985&amp;Q6985,"")</f>
        <v/>
      </c>
      <c r="B6985" s="85" t="str">
        <f>IF(C6985&lt;&gt;"",LEFT(C6985,9),"")</f>
        <v/>
      </c>
      <c r="V6985" s="60" t="str">
        <f>W6985&amp;H6985</f>
        <v/>
      </c>
      <c r="W6985" s="60" t="str">
        <f>_xlfn.LET(_xlpm.TextCell,TEXT(G6985,"###"),IF(_xlpm.TextCell&lt;&gt;"",IF(StyleSpaceSplit,IFERROR(IF(FIND(" ",_xlpm.TextCell)&gt;=1,MID(_xlpm.TextCell,1,FIND(" ",_xlpm.TextCell)-1),_xlpm.TextCell),_xlpm.TextCell),_xlpm.TextCell),""))</f>
        <v/>
      </c>
      <c r="X6985" s="60" t="str">
        <f>IF(A6985&lt;&gt;"",IFERROR(IF(FIND(" ",G6985)&gt;=1,MID(G6985,FIND(" ",G6985)+1,LEN(G6985)),""),""),"")</f>
        <v/>
      </c>
      <c r="AC6985" s="51">
        <f>IFERROR(VALUE(MID($C6985,1,2)),0)</f>
        <v>0</v>
      </c>
      <c r="AD6985" s="44">
        <f>IFERROR(VALUE(MID($C6985,4,3)),0)</f>
        <v>0</v>
      </c>
      <c r="AE6985" s="51">
        <f>VALUE(RIGHT("00"&amp;AC6985,2)&amp;RIGHT("000"&amp;AD6985,3))</f>
        <v>0</v>
      </c>
    </row>
    <row r="6986" spans="1:31">
      <c r="A6986" s="60" t="str">
        <f>IF(G6986&amp;Q6986&lt;&gt;"",W6986&amp;Q6986,"")</f>
        <v/>
      </c>
      <c r="B6986" s="85" t="str">
        <f>IF(C6986&lt;&gt;"",LEFT(C6986,9),"")</f>
        <v/>
      </c>
      <c r="V6986" s="60" t="str">
        <f>W6986&amp;H6986</f>
        <v/>
      </c>
      <c r="W6986" s="60" t="str">
        <f>_xlfn.LET(_xlpm.TextCell,TEXT(G6986,"###"),IF(_xlpm.TextCell&lt;&gt;"",IF(StyleSpaceSplit,IFERROR(IF(FIND(" ",_xlpm.TextCell)&gt;=1,MID(_xlpm.TextCell,1,FIND(" ",_xlpm.TextCell)-1),_xlpm.TextCell),_xlpm.TextCell),_xlpm.TextCell),""))</f>
        <v/>
      </c>
      <c r="X6986" s="60" t="str">
        <f>IF(A6986&lt;&gt;"",IFERROR(IF(FIND(" ",G6986)&gt;=1,MID(G6986,FIND(" ",G6986)+1,LEN(G6986)),""),""),"")</f>
        <v/>
      </c>
      <c r="AC6986" s="51">
        <f>IFERROR(VALUE(MID($C6986,1,2)),0)</f>
        <v>0</v>
      </c>
      <c r="AD6986" s="44">
        <f>IFERROR(VALUE(MID($C6986,4,3)),0)</f>
        <v>0</v>
      </c>
      <c r="AE6986" s="51">
        <f>VALUE(RIGHT("00"&amp;AC6986,2)&amp;RIGHT("000"&amp;AD6986,3))</f>
        <v>0</v>
      </c>
    </row>
    <row r="6987" spans="1:31">
      <c r="A6987" s="60" t="str">
        <f>IF(G6987&amp;Q6987&lt;&gt;"",W6987&amp;Q6987,"")</f>
        <v/>
      </c>
      <c r="B6987" s="85" t="str">
        <f>IF(C6987&lt;&gt;"",LEFT(C6987,9),"")</f>
        <v/>
      </c>
      <c r="V6987" s="60" t="str">
        <f>W6987&amp;H6987</f>
        <v/>
      </c>
      <c r="W6987" s="60" t="str">
        <f>_xlfn.LET(_xlpm.TextCell,TEXT(G6987,"###"),IF(_xlpm.TextCell&lt;&gt;"",IF(StyleSpaceSplit,IFERROR(IF(FIND(" ",_xlpm.TextCell)&gt;=1,MID(_xlpm.TextCell,1,FIND(" ",_xlpm.TextCell)-1),_xlpm.TextCell),_xlpm.TextCell),_xlpm.TextCell),""))</f>
        <v/>
      </c>
      <c r="X6987" s="60" t="str">
        <f>IF(A6987&lt;&gt;"",IFERROR(IF(FIND(" ",G6987)&gt;=1,MID(G6987,FIND(" ",G6987)+1,LEN(G6987)),""),""),"")</f>
        <v/>
      </c>
      <c r="AC6987" s="51">
        <f>IFERROR(VALUE(MID($C6987,1,2)),0)</f>
        <v>0</v>
      </c>
      <c r="AD6987" s="44">
        <f>IFERROR(VALUE(MID($C6987,4,3)),0)</f>
        <v>0</v>
      </c>
      <c r="AE6987" s="51">
        <f>VALUE(RIGHT("00"&amp;AC6987,2)&amp;RIGHT("000"&amp;AD6987,3))</f>
        <v>0</v>
      </c>
    </row>
    <row r="6988" spans="1:31">
      <c r="A6988" s="60" t="str">
        <f>IF(G6988&amp;Q6988&lt;&gt;"",W6988&amp;Q6988,"")</f>
        <v/>
      </c>
      <c r="B6988" s="85" t="str">
        <f>IF(C6988&lt;&gt;"",LEFT(C6988,9),"")</f>
        <v/>
      </c>
      <c r="V6988" s="60" t="str">
        <f>W6988&amp;H6988</f>
        <v/>
      </c>
      <c r="W6988" s="60" t="str">
        <f>_xlfn.LET(_xlpm.TextCell,TEXT(G6988,"###"),IF(_xlpm.TextCell&lt;&gt;"",IF(StyleSpaceSplit,IFERROR(IF(FIND(" ",_xlpm.TextCell)&gt;=1,MID(_xlpm.TextCell,1,FIND(" ",_xlpm.TextCell)-1),_xlpm.TextCell),_xlpm.TextCell),_xlpm.TextCell),""))</f>
        <v/>
      </c>
      <c r="X6988" s="60" t="str">
        <f>IF(A6988&lt;&gt;"",IFERROR(IF(FIND(" ",G6988)&gt;=1,MID(G6988,FIND(" ",G6988)+1,LEN(G6988)),""),""),"")</f>
        <v/>
      </c>
      <c r="AC6988" s="51">
        <f>IFERROR(VALUE(MID($C6988,1,2)),0)</f>
        <v>0</v>
      </c>
      <c r="AD6988" s="44">
        <f>IFERROR(VALUE(MID($C6988,4,3)),0)</f>
        <v>0</v>
      </c>
      <c r="AE6988" s="51">
        <f>VALUE(RIGHT("00"&amp;AC6988,2)&amp;RIGHT("000"&amp;AD6988,3))</f>
        <v>0</v>
      </c>
    </row>
    <row r="6989" spans="1:31">
      <c r="A6989" s="60" t="str">
        <f>IF(G6989&amp;Q6989&lt;&gt;"",W6989&amp;Q6989,"")</f>
        <v/>
      </c>
      <c r="B6989" s="85" t="str">
        <f>IF(C6989&lt;&gt;"",LEFT(C6989,9),"")</f>
        <v/>
      </c>
      <c r="V6989" s="60" t="str">
        <f>W6989&amp;H6989</f>
        <v/>
      </c>
      <c r="W6989" s="60" t="str">
        <f>_xlfn.LET(_xlpm.TextCell,TEXT(G6989,"###"),IF(_xlpm.TextCell&lt;&gt;"",IF(StyleSpaceSplit,IFERROR(IF(FIND(" ",_xlpm.TextCell)&gt;=1,MID(_xlpm.TextCell,1,FIND(" ",_xlpm.TextCell)-1),_xlpm.TextCell),_xlpm.TextCell),_xlpm.TextCell),""))</f>
        <v/>
      </c>
      <c r="X6989" s="60" t="str">
        <f>IF(A6989&lt;&gt;"",IFERROR(IF(FIND(" ",G6989)&gt;=1,MID(G6989,FIND(" ",G6989)+1,LEN(G6989)),""),""),"")</f>
        <v/>
      </c>
      <c r="AC6989" s="51">
        <f>IFERROR(VALUE(MID($C6989,1,2)),0)</f>
        <v>0</v>
      </c>
      <c r="AD6989" s="44">
        <f>IFERROR(VALUE(MID($C6989,4,3)),0)</f>
        <v>0</v>
      </c>
      <c r="AE6989" s="51">
        <f>VALUE(RIGHT("00"&amp;AC6989,2)&amp;RIGHT("000"&amp;AD6989,3))</f>
        <v>0</v>
      </c>
    </row>
    <row r="6990" spans="1:31">
      <c r="A6990" s="60" t="str">
        <f>IF(G6990&amp;Q6990&lt;&gt;"",W6990&amp;Q6990,"")</f>
        <v/>
      </c>
      <c r="B6990" s="85" t="str">
        <f>IF(C6990&lt;&gt;"",LEFT(C6990,9),"")</f>
        <v/>
      </c>
      <c r="V6990" s="60" t="str">
        <f>W6990&amp;H6990</f>
        <v/>
      </c>
      <c r="W6990" s="60" t="str">
        <f>_xlfn.LET(_xlpm.TextCell,TEXT(G6990,"###"),IF(_xlpm.TextCell&lt;&gt;"",IF(StyleSpaceSplit,IFERROR(IF(FIND(" ",_xlpm.TextCell)&gt;=1,MID(_xlpm.TextCell,1,FIND(" ",_xlpm.TextCell)-1),_xlpm.TextCell),_xlpm.TextCell),_xlpm.TextCell),""))</f>
        <v/>
      </c>
      <c r="X6990" s="60" t="str">
        <f>IF(A6990&lt;&gt;"",IFERROR(IF(FIND(" ",G6990)&gt;=1,MID(G6990,FIND(" ",G6990)+1,LEN(G6990)),""),""),"")</f>
        <v/>
      </c>
      <c r="AC6990" s="51">
        <f>IFERROR(VALUE(MID($C6990,1,2)),0)</f>
        <v>0</v>
      </c>
      <c r="AD6990" s="44">
        <f>IFERROR(VALUE(MID($C6990,4,3)),0)</f>
        <v>0</v>
      </c>
      <c r="AE6990" s="51">
        <f>VALUE(RIGHT("00"&amp;AC6990,2)&amp;RIGHT("000"&amp;AD6990,3))</f>
        <v>0</v>
      </c>
    </row>
    <row r="6991" spans="1:31">
      <c r="A6991" s="60" t="str">
        <f>IF(G6991&amp;Q6991&lt;&gt;"",W6991&amp;Q6991,"")</f>
        <v/>
      </c>
      <c r="B6991" s="85" t="str">
        <f>IF(C6991&lt;&gt;"",LEFT(C6991,9),"")</f>
        <v/>
      </c>
      <c r="V6991" s="60" t="str">
        <f>W6991&amp;H6991</f>
        <v/>
      </c>
      <c r="W6991" s="60" t="str">
        <f>_xlfn.LET(_xlpm.TextCell,TEXT(G6991,"###"),IF(_xlpm.TextCell&lt;&gt;"",IF(StyleSpaceSplit,IFERROR(IF(FIND(" ",_xlpm.TextCell)&gt;=1,MID(_xlpm.TextCell,1,FIND(" ",_xlpm.TextCell)-1),_xlpm.TextCell),_xlpm.TextCell),_xlpm.TextCell),""))</f>
        <v/>
      </c>
      <c r="X6991" s="60" t="str">
        <f>IF(A6991&lt;&gt;"",IFERROR(IF(FIND(" ",G6991)&gt;=1,MID(G6991,FIND(" ",G6991)+1,LEN(G6991)),""),""),"")</f>
        <v/>
      </c>
      <c r="AC6991" s="51">
        <f>IFERROR(VALUE(MID($C6991,1,2)),0)</f>
        <v>0</v>
      </c>
      <c r="AD6991" s="44">
        <f>IFERROR(VALUE(MID($C6991,4,3)),0)</f>
        <v>0</v>
      </c>
      <c r="AE6991" s="51">
        <f>VALUE(RIGHT("00"&amp;AC6991,2)&amp;RIGHT("000"&amp;AD6991,3))</f>
        <v>0</v>
      </c>
    </row>
    <row r="6992" spans="1:31">
      <c r="A6992" s="60" t="str">
        <f>IF(G6992&amp;Q6992&lt;&gt;"",W6992&amp;Q6992,"")</f>
        <v/>
      </c>
      <c r="B6992" s="85" t="str">
        <f>IF(C6992&lt;&gt;"",LEFT(C6992,9),"")</f>
        <v/>
      </c>
      <c r="V6992" s="60" t="str">
        <f>W6992&amp;H6992</f>
        <v/>
      </c>
      <c r="W6992" s="60" t="str">
        <f>_xlfn.LET(_xlpm.TextCell,TEXT(G6992,"###"),IF(_xlpm.TextCell&lt;&gt;"",IF(StyleSpaceSplit,IFERROR(IF(FIND(" ",_xlpm.TextCell)&gt;=1,MID(_xlpm.TextCell,1,FIND(" ",_xlpm.TextCell)-1),_xlpm.TextCell),_xlpm.TextCell),_xlpm.TextCell),""))</f>
        <v/>
      </c>
      <c r="X6992" s="60" t="str">
        <f>IF(A6992&lt;&gt;"",IFERROR(IF(FIND(" ",G6992)&gt;=1,MID(G6992,FIND(" ",G6992)+1,LEN(G6992)),""),""),"")</f>
        <v/>
      </c>
      <c r="AC6992" s="51">
        <f>IFERROR(VALUE(MID($C6992,1,2)),0)</f>
        <v>0</v>
      </c>
      <c r="AD6992" s="44">
        <f>IFERROR(VALUE(MID($C6992,4,3)),0)</f>
        <v>0</v>
      </c>
      <c r="AE6992" s="51">
        <f>VALUE(RIGHT("00"&amp;AC6992,2)&amp;RIGHT("000"&amp;AD6992,3))</f>
        <v>0</v>
      </c>
    </row>
    <row r="6993" spans="1:31">
      <c r="A6993" s="60" t="str">
        <f>IF(G6993&amp;Q6993&lt;&gt;"",W6993&amp;Q6993,"")</f>
        <v/>
      </c>
      <c r="B6993" s="85" t="str">
        <f>IF(C6993&lt;&gt;"",LEFT(C6993,9),"")</f>
        <v/>
      </c>
      <c r="V6993" s="60" t="str">
        <f>W6993&amp;H6993</f>
        <v/>
      </c>
      <c r="W6993" s="60" t="str">
        <f>_xlfn.LET(_xlpm.TextCell,TEXT(G6993,"###"),IF(_xlpm.TextCell&lt;&gt;"",IF(StyleSpaceSplit,IFERROR(IF(FIND(" ",_xlpm.TextCell)&gt;=1,MID(_xlpm.TextCell,1,FIND(" ",_xlpm.TextCell)-1),_xlpm.TextCell),_xlpm.TextCell),_xlpm.TextCell),""))</f>
        <v/>
      </c>
      <c r="X6993" s="60" t="str">
        <f>IF(A6993&lt;&gt;"",IFERROR(IF(FIND(" ",G6993)&gt;=1,MID(G6993,FIND(" ",G6993)+1,LEN(G6993)),""),""),"")</f>
        <v/>
      </c>
      <c r="AC6993" s="51">
        <f>IFERROR(VALUE(MID($C6993,1,2)),0)</f>
        <v>0</v>
      </c>
      <c r="AD6993" s="44">
        <f>IFERROR(VALUE(MID($C6993,4,3)),0)</f>
        <v>0</v>
      </c>
      <c r="AE6993" s="51">
        <f>VALUE(RIGHT("00"&amp;AC6993,2)&amp;RIGHT("000"&amp;AD6993,3))</f>
        <v>0</v>
      </c>
    </row>
    <row r="6994" spans="1:31">
      <c r="A6994" s="60" t="str">
        <f>IF(G6994&amp;Q6994&lt;&gt;"",W6994&amp;Q6994,"")</f>
        <v/>
      </c>
      <c r="B6994" s="85" t="str">
        <f>IF(C6994&lt;&gt;"",LEFT(C6994,9),"")</f>
        <v/>
      </c>
      <c r="V6994" s="60" t="str">
        <f>W6994&amp;H6994</f>
        <v/>
      </c>
      <c r="W6994" s="60" t="str">
        <f>_xlfn.LET(_xlpm.TextCell,TEXT(G6994,"###"),IF(_xlpm.TextCell&lt;&gt;"",IF(StyleSpaceSplit,IFERROR(IF(FIND(" ",_xlpm.TextCell)&gt;=1,MID(_xlpm.TextCell,1,FIND(" ",_xlpm.TextCell)-1),_xlpm.TextCell),_xlpm.TextCell),_xlpm.TextCell),""))</f>
        <v/>
      </c>
      <c r="X6994" s="60" t="str">
        <f>IF(A6994&lt;&gt;"",IFERROR(IF(FIND(" ",G6994)&gt;=1,MID(G6994,FIND(" ",G6994)+1,LEN(G6994)),""),""),"")</f>
        <v/>
      </c>
      <c r="AC6994" s="51">
        <f>IFERROR(VALUE(MID($C6994,1,2)),0)</f>
        <v>0</v>
      </c>
      <c r="AD6994" s="44">
        <f>IFERROR(VALUE(MID($C6994,4,3)),0)</f>
        <v>0</v>
      </c>
      <c r="AE6994" s="51">
        <f>VALUE(RIGHT("00"&amp;AC6994,2)&amp;RIGHT("000"&amp;AD6994,3))</f>
        <v>0</v>
      </c>
    </row>
    <row r="6995" spans="1:31">
      <c r="A6995" s="60" t="str">
        <f>IF(G6995&amp;Q6995&lt;&gt;"",W6995&amp;Q6995,"")</f>
        <v/>
      </c>
      <c r="B6995" s="85" t="str">
        <f>IF(C6995&lt;&gt;"",LEFT(C6995,9),"")</f>
        <v/>
      </c>
      <c r="V6995" s="60" t="str">
        <f>W6995&amp;H6995</f>
        <v/>
      </c>
      <c r="W6995" s="60" t="str">
        <f>_xlfn.LET(_xlpm.TextCell,TEXT(G6995,"###"),IF(_xlpm.TextCell&lt;&gt;"",IF(StyleSpaceSplit,IFERROR(IF(FIND(" ",_xlpm.TextCell)&gt;=1,MID(_xlpm.TextCell,1,FIND(" ",_xlpm.TextCell)-1),_xlpm.TextCell),_xlpm.TextCell),_xlpm.TextCell),""))</f>
        <v/>
      </c>
      <c r="X6995" s="60" t="str">
        <f>IF(A6995&lt;&gt;"",IFERROR(IF(FIND(" ",G6995)&gt;=1,MID(G6995,FIND(" ",G6995)+1,LEN(G6995)),""),""),"")</f>
        <v/>
      </c>
      <c r="AC6995" s="51">
        <f>IFERROR(VALUE(MID($C6995,1,2)),0)</f>
        <v>0</v>
      </c>
      <c r="AD6995" s="44">
        <f>IFERROR(VALUE(MID($C6995,4,3)),0)</f>
        <v>0</v>
      </c>
      <c r="AE6995" s="51">
        <f>VALUE(RIGHT("00"&amp;AC6995,2)&amp;RIGHT("000"&amp;AD6995,3))</f>
        <v>0</v>
      </c>
    </row>
    <row r="6996" spans="1:31">
      <c r="A6996" s="60" t="str">
        <f>IF(G6996&amp;Q6996&lt;&gt;"",W6996&amp;Q6996,"")</f>
        <v/>
      </c>
      <c r="B6996" s="85" t="str">
        <f>IF(C6996&lt;&gt;"",LEFT(C6996,9),"")</f>
        <v/>
      </c>
      <c r="V6996" s="60" t="str">
        <f>W6996&amp;H6996</f>
        <v/>
      </c>
      <c r="W6996" s="60" t="str">
        <f>_xlfn.LET(_xlpm.TextCell,TEXT(G6996,"###"),IF(_xlpm.TextCell&lt;&gt;"",IF(StyleSpaceSplit,IFERROR(IF(FIND(" ",_xlpm.TextCell)&gt;=1,MID(_xlpm.TextCell,1,FIND(" ",_xlpm.TextCell)-1),_xlpm.TextCell),_xlpm.TextCell),_xlpm.TextCell),""))</f>
        <v/>
      </c>
      <c r="X6996" s="60" t="str">
        <f>IF(A6996&lt;&gt;"",IFERROR(IF(FIND(" ",G6996)&gt;=1,MID(G6996,FIND(" ",G6996)+1,LEN(G6996)),""),""),"")</f>
        <v/>
      </c>
      <c r="AC6996" s="51">
        <f>IFERROR(VALUE(MID($C6996,1,2)),0)</f>
        <v>0</v>
      </c>
      <c r="AD6996" s="44">
        <f>IFERROR(VALUE(MID($C6996,4,3)),0)</f>
        <v>0</v>
      </c>
      <c r="AE6996" s="51">
        <f>VALUE(RIGHT("00"&amp;AC6996,2)&amp;RIGHT("000"&amp;AD6996,3))</f>
        <v>0</v>
      </c>
    </row>
    <row r="6997" spans="1:31">
      <c r="A6997" s="60" t="str">
        <f>IF(G6997&amp;Q6997&lt;&gt;"",W6997&amp;Q6997,"")</f>
        <v/>
      </c>
      <c r="B6997" s="85" t="str">
        <f>IF(C6997&lt;&gt;"",LEFT(C6997,9),"")</f>
        <v/>
      </c>
      <c r="V6997" s="60" t="str">
        <f>W6997&amp;H6997</f>
        <v/>
      </c>
      <c r="W6997" s="60" t="str">
        <f>_xlfn.LET(_xlpm.TextCell,TEXT(G6997,"###"),IF(_xlpm.TextCell&lt;&gt;"",IF(StyleSpaceSplit,IFERROR(IF(FIND(" ",_xlpm.TextCell)&gt;=1,MID(_xlpm.TextCell,1,FIND(" ",_xlpm.TextCell)-1),_xlpm.TextCell),_xlpm.TextCell),_xlpm.TextCell),""))</f>
        <v/>
      </c>
      <c r="X6997" s="60" t="str">
        <f>IF(A6997&lt;&gt;"",IFERROR(IF(FIND(" ",G6997)&gt;=1,MID(G6997,FIND(" ",G6997)+1,LEN(G6997)),""),""),"")</f>
        <v/>
      </c>
      <c r="AC6997" s="51">
        <f>IFERROR(VALUE(MID($C6997,1,2)),0)</f>
        <v>0</v>
      </c>
      <c r="AD6997" s="44">
        <f>IFERROR(VALUE(MID($C6997,4,3)),0)</f>
        <v>0</v>
      </c>
      <c r="AE6997" s="51">
        <f>VALUE(RIGHT("00"&amp;AC6997,2)&amp;RIGHT("000"&amp;AD6997,3))</f>
        <v>0</v>
      </c>
    </row>
    <row r="6998" spans="1:31">
      <c r="A6998" s="60" t="str">
        <f>IF(G6998&amp;Q6998&lt;&gt;"",W6998&amp;Q6998,"")</f>
        <v/>
      </c>
      <c r="B6998" s="85" t="str">
        <f>IF(C6998&lt;&gt;"",LEFT(C6998,9),"")</f>
        <v/>
      </c>
      <c r="V6998" s="60" t="str">
        <f>W6998&amp;H6998</f>
        <v/>
      </c>
      <c r="W6998" s="60" t="str">
        <f>_xlfn.LET(_xlpm.TextCell,TEXT(G6998,"###"),IF(_xlpm.TextCell&lt;&gt;"",IF(StyleSpaceSplit,IFERROR(IF(FIND(" ",_xlpm.TextCell)&gt;=1,MID(_xlpm.TextCell,1,FIND(" ",_xlpm.TextCell)-1),_xlpm.TextCell),_xlpm.TextCell),_xlpm.TextCell),""))</f>
        <v/>
      </c>
      <c r="X6998" s="60" t="str">
        <f>IF(A6998&lt;&gt;"",IFERROR(IF(FIND(" ",G6998)&gt;=1,MID(G6998,FIND(" ",G6998)+1,LEN(G6998)),""),""),"")</f>
        <v/>
      </c>
      <c r="AC6998" s="51">
        <f>IFERROR(VALUE(MID($C6998,1,2)),0)</f>
        <v>0</v>
      </c>
      <c r="AD6998" s="44">
        <f>IFERROR(VALUE(MID($C6998,4,3)),0)</f>
        <v>0</v>
      </c>
      <c r="AE6998" s="51">
        <f>VALUE(RIGHT("00"&amp;AC6998,2)&amp;RIGHT("000"&amp;AD6998,3))</f>
        <v>0</v>
      </c>
    </row>
    <row r="6999" spans="1:31">
      <c r="A6999" s="60" t="str">
        <f>IF(G6999&amp;Q6999&lt;&gt;"",W6999&amp;Q6999,"")</f>
        <v/>
      </c>
      <c r="B6999" s="85" t="str">
        <f>IF(C6999&lt;&gt;"",LEFT(C6999,9),"")</f>
        <v/>
      </c>
      <c r="V6999" s="60" t="str">
        <f>W6999&amp;H6999</f>
        <v/>
      </c>
      <c r="W6999" s="60" t="str">
        <f>_xlfn.LET(_xlpm.TextCell,TEXT(G6999,"###"),IF(_xlpm.TextCell&lt;&gt;"",IF(StyleSpaceSplit,IFERROR(IF(FIND(" ",_xlpm.TextCell)&gt;=1,MID(_xlpm.TextCell,1,FIND(" ",_xlpm.TextCell)-1),_xlpm.TextCell),_xlpm.TextCell),_xlpm.TextCell),""))</f>
        <v/>
      </c>
      <c r="X6999" s="60" t="str">
        <f>IF(A6999&lt;&gt;"",IFERROR(IF(FIND(" ",G6999)&gt;=1,MID(G6999,FIND(" ",G6999)+1,LEN(G6999)),""),""),"")</f>
        <v/>
      </c>
      <c r="AC6999" s="51">
        <f>IFERROR(VALUE(MID($C6999,1,2)),0)</f>
        <v>0</v>
      </c>
      <c r="AD6999" s="44">
        <f>IFERROR(VALUE(MID($C6999,4,3)),0)</f>
        <v>0</v>
      </c>
      <c r="AE6999" s="51">
        <f>VALUE(RIGHT("00"&amp;AC6999,2)&amp;RIGHT("000"&amp;AD6999,3))</f>
        <v>0</v>
      </c>
    </row>
    <row r="7000" spans="1:31">
      <c r="A7000" s="60" t="str">
        <f>IF(G7000&amp;Q7000&lt;&gt;"",W7000&amp;Q7000,"")</f>
        <v/>
      </c>
      <c r="B7000" s="85" t="str">
        <f>IF(C7000&lt;&gt;"",LEFT(C7000,9),"")</f>
        <v/>
      </c>
      <c r="V7000" s="60" t="str">
        <f>W7000&amp;H7000</f>
        <v/>
      </c>
      <c r="W7000" s="60" t="str">
        <f>_xlfn.LET(_xlpm.TextCell,TEXT(G7000,"###"),IF(_xlpm.TextCell&lt;&gt;"",IF(StyleSpaceSplit,IFERROR(IF(FIND(" ",_xlpm.TextCell)&gt;=1,MID(_xlpm.TextCell,1,FIND(" ",_xlpm.TextCell)-1),_xlpm.TextCell),_xlpm.TextCell),_xlpm.TextCell),""))</f>
        <v/>
      </c>
      <c r="X7000" s="60" t="str">
        <f>IF(A7000&lt;&gt;"",IFERROR(IF(FIND(" ",G7000)&gt;=1,MID(G7000,FIND(" ",G7000)+1,LEN(G7000)),""),""),"")</f>
        <v/>
      </c>
      <c r="AC7000" s="51">
        <f>IFERROR(VALUE(MID($C7000,1,2)),0)</f>
        <v>0</v>
      </c>
      <c r="AD7000" s="44">
        <f>IFERROR(VALUE(MID($C7000,4,3)),0)</f>
        <v>0</v>
      </c>
      <c r="AE7000" s="51">
        <f>VALUE(RIGHT("00"&amp;AC7000,2)&amp;RIGHT("000"&amp;AD7000,3))</f>
        <v>0</v>
      </c>
    </row>
    <row r="7001" spans="1:31">
      <c r="A7001" s="60" t="str">
        <f>IF(G7001&amp;Q7001&lt;&gt;"",W7001&amp;Q7001,"")</f>
        <v/>
      </c>
      <c r="B7001" s="85" t="str">
        <f>IF(C7001&lt;&gt;"",LEFT(C7001,9),"")</f>
        <v/>
      </c>
      <c r="V7001" s="60" t="str">
        <f>W7001&amp;H7001</f>
        <v/>
      </c>
      <c r="W7001" s="60" t="str">
        <f>_xlfn.LET(_xlpm.TextCell,TEXT(G7001,"###"),IF(_xlpm.TextCell&lt;&gt;"",IF(StyleSpaceSplit,IFERROR(IF(FIND(" ",_xlpm.TextCell)&gt;=1,MID(_xlpm.TextCell,1,FIND(" ",_xlpm.TextCell)-1),_xlpm.TextCell),_xlpm.TextCell),_xlpm.TextCell),""))</f>
        <v/>
      </c>
      <c r="X7001" s="60" t="str">
        <f>IF(A7001&lt;&gt;"",IFERROR(IF(FIND(" ",G7001)&gt;=1,MID(G7001,FIND(" ",G7001)+1,LEN(G7001)),""),""),"")</f>
        <v/>
      </c>
      <c r="AC7001" s="51">
        <f>IFERROR(VALUE(MID($C7001,1,2)),0)</f>
        <v>0</v>
      </c>
      <c r="AD7001" s="44">
        <f>IFERROR(VALUE(MID($C7001,4,3)),0)</f>
        <v>0</v>
      </c>
      <c r="AE7001" s="51">
        <f>VALUE(RIGHT("00"&amp;AC7001,2)&amp;RIGHT("000"&amp;AD7001,3))</f>
        <v>0</v>
      </c>
    </row>
    <row r="7002" spans="1:31">
      <c r="A7002" s="60" t="str">
        <f>IF(G7002&amp;Q7002&lt;&gt;"",W7002&amp;Q7002,"")</f>
        <v/>
      </c>
      <c r="B7002" s="85" t="str">
        <f>IF(C7002&lt;&gt;"",LEFT(C7002,9),"")</f>
        <v/>
      </c>
      <c r="V7002" s="60" t="str">
        <f>W7002&amp;H7002</f>
        <v/>
      </c>
      <c r="W7002" s="60" t="str">
        <f>_xlfn.LET(_xlpm.TextCell,TEXT(G7002,"###"),IF(_xlpm.TextCell&lt;&gt;"",IF(StyleSpaceSplit,IFERROR(IF(FIND(" ",_xlpm.TextCell)&gt;=1,MID(_xlpm.TextCell,1,FIND(" ",_xlpm.TextCell)-1),_xlpm.TextCell),_xlpm.TextCell),_xlpm.TextCell),""))</f>
        <v/>
      </c>
      <c r="X7002" s="60" t="str">
        <f>IF(A7002&lt;&gt;"",IFERROR(IF(FIND(" ",G7002)&gt;=1,MID(G7002,FIND(" ",G7002)+1,LEN(G7002)),""),""),"")</f>
        <v/>
      </c>
      <c r="AC7002" s="51">
        <f>IFERROR(VALUE(MID($C7002,1,2)),0)</f>
        <v>0</v>
      </c>
      <c r="AD7002" s="44">
        <f>IFERROR(VALUE(MID($C7002,4,3)),0)</f>
        <v>0</v>
      </c>
      <c r="AE7002" s="51">
        <f>VALUE(RIGHT("00"&amp;AC7002,2)&amp;RIGHT("000"&amp;AD7002,3))</f>
        <v>0</v>
      </c>
    </row>
    <row r="7003" spans="1:31">
      <c r="A7003" s="60" t="str">
        <f>IF(G7003&amp;Q7003&lt;&gt;"",W7003&amp;Q7003,"")</f>
        <v/>
      </c>
      <c r="B7003" s="85" t="str">
        <f>IF(C7003&lt;&gt;"",LEFT(C7003,9),"")</f>
        <v/>
      </c>
      <c r="V7003" s="60" t="str">
        <f>W7003&amp;H7003</f>
        <v/>
      </c>
      <c r="W7003" s="60" t="str">
        <f>_xlfn.LET(_xlpm.TextCell,TEXT(G7003,"###"),IF(_xlpm.TextCell&lt;&gt;"",IF(StyleSpaceSplit,IFERROR(IF(FIND(" ",_xlpm.TextCell)&gt;=1,MID(_xlpm.TextCell,1,FIND(" ",_xlpm.TextCell)-1),_xlpm.TextCell),_xlpm.TextCell),_xlpm.TextCell),""))</f>
        <v/>
      </c>
      <c r="X7003" s="60" t="str">
        <f>IF(A7003&lt;&gt;"",IFERROR(IF(FIND(" ",G7003)&gt;=1,MID(G7003,FIND(" ",G7003)+1,LEN(G7003)),""),""),"")</f>
        <v/>
      </c>
      <c r="AC7003" s="51">
        <f>IFERROR(VALUE(MID($C7003,1,2)),0)</f>
        <v>0</v>
      </c>
      <c r="AD7003" s="44">
        <f>IFERROR(VALUE(MID($C7003,4,3)),0)</f>
        <v>0</v>
      </c>
      <c r="AE7003" s="51">
        <f>VALUE(RIGHT("00"&amp;AC7003,2)&amp;RIGHT("000"&amp;AD7003,3))</f>
        <v>0</v>
      </c>
    </row>
    <row r="7004" spans="1:31">
      <c r="A7004" s="60" t="str">
        <f>IF(G7004&amp;Q7004&lt;&gt;"",W7004&amp;Q7004,"")</f>
        <v/>
      </c>
      <c r="B7004" s="85" t="str">
        <f>IF(C7004&lt;&gt;"",LEFT(C7004,9),"")</f>
        <v/>
      </c>
      <c r="V7004" s="60" t="str">
        <f>W7004&amp;H7004</f>
        <v/>
      </c>
      <c r="W7004" s="60" t="str">
        <f>_xlfn.LET(_xlpm.TextCell,TEXT(G7004,"###"),IF(_xlpm.TextCell&lt;&gt;"",IF(StyleSpaceSplit,IFERROR(IF(FIND(" ",_xlpm.TextCell)&gt;=1,MID(_xlpm.TextCell,1,FIND(" ",_xlpm.TextCell)-1),_xlpm.TextCell),_xlpm.TextCell),_xlpm.TextCell),""))</f>
        <v/>
      </c>
      <c r="X7004" s="60" t="str">
        <f>IF(A7004&lt;&gt;"",IFERROR(IF(FIND(" ",G7004)&gt;=1,MID(G7004,FIND(" ",G7004)+1,LEN(G7004)),""),""),"")</f>
        <v/>
      </c>
      <c r="AC7004" s="51">
        <f>IFERROR(VALUE(MID($C7004,1,2)),0)</f>
        <v>0</v>
      </c>
      <c r="AD7004" s="44">
        <f>IFERROR(VALUE(MID($C7004,4,3)),0)</f>
        <v>0</v>
      </c>
      <c r="AE7004" s="51">
        <f>VALUE(RIGHT("00"&amp;AC7004,2)&amp;RIGHT("000"&amp;AD7004,3))</f>
        <v>0</v>
      </c>
    </row>
    <row r="7005" spans="1:31">
      <c r="A7005" s="60" t="str">
        <f>IF(G7005&amp;Q7005&lt;&gt;"",W7005&amp;Q7005,"")</f>
        <v/>
      </c>
      <c r="B7005" s="85" t="str">
        <f>IF(C7005&lt;&gt;"",LEFT(C7005,9),"")</f>
        <v/>
      </c>
      <c r="V7005" s="60" t="str">
        <f>W7005&amp;H7005</f>
        <v/>
      </c>
      <c r="W7005" s="60" t="str">
        <f>_xlfn.LET(_xlpm.TextCell,TEXT(G7005,"###"),IF(_xlpm.TextCell&lt;&gt;"",IF(StyleSpaceSplit,IFERROR(IF(FIND(" ",_xlpm.TextCell)&gt;=1,MID(_xlpm.TextCell,1,FIND(" ",_xlpm.TextCell)-1),_xlpm.TextCell),_xlpm.TextCell),_xlpm.TextCell),""))</f>
        <v/>
      </c>
      <c r="X7005" s="60" t="str">
        <f>IF(A7005&lt;&gt;"",IFERROR(IF(FIND(" ",G7005)&gt;=1,MID(G7005,FIND(" ",G7005)+1,LEN(G7005)),""),""),"")</f>
        <v/>
      </c>
      <c r="AC7005" s="51">
        <f>IFERROR(VALUE(MID($C7005,1,2)),0)</f>
        <v>0</v>
      </c>
      <c r="AD7005" s="44">
        <f>IFERROR(VALUE(MID($C7005,4,3)),0)</f>
        <v>0</v>
      </c>
      <c r="AE7005" s="51">
        <f>VALUE(RIGHT("00"&amp;AC7005,2)&amp;RIGHT("000"&amp;AD7005,3))</f>
        <v>0</v>
      </c>
    </row>
    <row r="7006" spans="1:31">
      <c r="A7006" s="60" t="str">
        <f>IF(G7006&amp;Q7006&lt;&gt;"",W7006&amp;Q7006,"")</f>
        <v/>
      </c>
      <c r="B7006" s="85" t="str">
        <f>IF(C7006&lt;&gt;"",LEFT(C7006,9),"")</f>
        <v/>
      </c>
      <c r="V7006" s="60" t="str">
        <f>W7006&amp;H7006</f>
        <v/>
      </c>
      <c r="W7006" s="60" t="str">
        <f>_xlfn.LET(_xlpm.TextCell,TEXT(G7006,"###"),IF(_xlpm.TextCell&lt;&gt;"",IF(StyleSpaceSplit,IFERROR(IF(FIND(" ",_xlpm.TextCell)&gt;=1,MID(_xlpm.TextCell,1,FIND(" ",_xlpm.TextCell)-1),_xlpm.TextCell),_xlpm.TextCell),_xlpm.TextCell),""))</f>
        <v/>
      </c>
      <c r="X7006" s="60" t="str">
        <f>IF(A7006&lt;&gt;"",IFERROR(IF(FIND(" ",G7006)&gt;=1,MID(G7006,FIND(" ",G7006)+1,LEN(G7006)),""),""),"")</f>
        <v/>
      </c>
      <c r="AC7006" s="51">
        <f>IFERROR(VALUE(MID($C7006,1,2)),0)</f>
        <v>0</v>
      </c>
      <c r="AD7006" s="44">
        <f>IFERROR(VALUE(MID($C7006,4,3)),0)</f>
        <v>0</v>
      </c>
      <c r="AE7006" s="51">
        <f>VALUE(RIGHT("00"&amp;AC7006,2)&amp;RIGHT("000"&amp;AD7006,3))</f>
        <v>0</v>
      </c>
    </row>
    <row r="7007" spans="1:31">
      <c r="A7007" s="60" t="str">
        <f>IF(G7007&amp;Q7007&lt;&gt;"",W7007&amp;Q7007,"")</f>
        <v/>
      </c>
      <c r="B7007" s="85" t="str">
        <f>IF(C7007&lt;&gt;"",LEFT(C7007,9),"")</f>
        <v/>
      </c>
      <c r="V7007" s="60" t="str">
        <f>W7007&amp;H7007</f>
        <v/>
      </c>
      <c r="W7007" s="60" t="str">
        <f>_xlfn.LET(_xlpm.TextCell,TEXT(G7007,"###"),IF(_xlpm.TextCell&lt;&gt;"",IF(StyleSpaceSplit,IFERROR(IF(FIND(" ",_xlpm.TextCell)&gt;=1,MID(_xlpm.TextCell,1,FIND(" ",_xlpm.TextCell)-1),_xlpm.TextCell),_xlpm.TextCell),_xlpm.TextCell),""))</f>
        <v/>
      </c>
      <c r="X7007" s="60" t="str">
        <f>IF(A7007&lt;&gt;"",IFERROR(IF(FIND(" ",G7007)&gt;=1,MID(G7007,FIND(" ",G7007)+1,LEN(G7007)),""),""),"")</f>
        <v/>
      </c>
      <c r="AC7007" s="51">
        <f>IFERROR(VALUE(MID($C7007,1,2)),0)</f>
        <v>0</v>
      </c>
      <c r="AD7007" s="44">
        <f>IFERROR(VALUE(MID($C7007,4,3)),0)</f>
        <v>0</v>
      </c>
      <c r="AE7007" s="51">
        <f>VALUE(RIGHT("00"&amp;AC7007,2)&amp;RIGHT("000"&amp;AD7007,3))</f>
        <v>0</v>
      </c>
    </row>
    <row r="7008" spans="1:31">
      <c r="A7008" s="60" t="str">
        <f>IF(G7008&amp;Q7008&lt;&gt;"",W7008&amp;Q7008,"")</f>
        <v/>
      </c>
      <c r="B7008" s="85" t="str">
        <f>IF(C7008&lt;&gt;"",LEFT(C7008,9),"")</f>
        <v/>
      </c>
      <c r="V7008" s="60" t="str">
        <f>W7008&amp;H7008</f>
        <v/>
      </c>
      <c r="W7008" s="60" t="str">
        <f>_xlfn.LET(_xlpm.TextCell,TEXT(G7008,"###"),IF(_xlpm.TextCell&lt;&gt;"",IF(StyleSpaceSplit,IFERROR(IF(FIND(" ",_xlpm.TextCell)&gt;=1,MID(_xlpm.TextCell,1,FIND(" ",_xlpm.TextCell)-1),_xlpm.TextCell),_xlpm.TextCell),_xlpm.TextCell),""))</f>
        <v/>
      </c>
      <c r="X7008" s="60" t="str">
        <f>IF(A7008&lt;&gt;"",IFERROR(IF(FIND(" ",G7008)&gt;=1,MID(G7008,FIND(" ",G7008)+1,LEN(G7008)),""),""),"")</f>
        <v/>
      </c>
      <c r="AC7008" s="51">
        <f>IFERROR(VALUE(MID($C7008,1,2)),0)</f>
        <v>0</v>
      </c>
      <c r="AD7008" s="44">
        <f>IFERROR(VALUE(MID($C7008,4,3)),0)</f>
        <v>0</v>
      </c>
      <c r="AE7008" s="51">
        <f>VALUE(RIGHT("00"&amp;AC7008,2)&amp;RIGHT("000"&amp;AD7008,3))</f>
        <v>0</v>
      </c>
    </row>
    <row r="7009" spans="1:31">
      <c r="A7009" s="60" t="str">
        <f>IF(G7009&amp;Q7009&lt;&gt;"",W7009&amp;Q7009,"")</f>
        <v/>
      </c>
      <c r="B7009" s="85" t="str">
        <f>IF(C7009&lt;&gt;"",LEFT(C7009,9),"")</f>
        <v/>
      </c>
      <c r="V7009" s="60" t="str">
        <f>W7009&amp;H7009</f>
        <v/>
      </c>
      <c r="W7009" s="60" t="str">
        <f>_xlfn.LET(_xlpm.TextCell,TEXT(G7009,"###"),IF(_xlpm.TextCell&lt;&gt;"",IF(StyleSpaceSplit,IFERROR(IF(FIND(" ",_xlpm.TextCell)&gt;=1,MID(_xlpm.TextCell,1,FIND(" ",_xlpm.TextCell)-1),_xlpm.TextCell),_xlpm.TextCell),_xlpm.TextCell),""))</f>
        <v/>
      </c>
      <c r="X7009" s="60" t="str">
        <f>IF(A7009&lt;&gt;"",IFERROR(IF(FIND(" ",G7009)&gt;=1,MID(G7009,FIND(" ",G7009)+1,LEN(G7009)),""),""),"")</f>
        <v/>
      </c>
      <c r="AC7009" s="51">
        <f>IFERROR(VALUE(MID($C7009,1,2)),0)</f>
        <v>0</v>
      </c>
      <c r="AD7009" s="44">
        <f>IFERROR(VALUE(MID($C7009,4,3)),0)</f>
        <v>0</v>
      </c>
      <c r="AE7009" s="51">
        <f>VALUE(RIGHT("00"&amp;AC7009,2)&amp;RIGHT("000"&amp;AD7009,3))</f>
        <v>0</v>
      </c>
    </row>
    <row r="7010" spans="1:31">
      <c r="A7010" s="60" t="str">
        <f>IF(G7010&amp;Q7010&lt;&gt;"",W7010&amp;Q7010,"")</f>
        <v/>
      </c>
      <c r="B7010" s="85" t="str">
        <f>IF(C7010&lt;&gt;"",LEFT(C7010,9),"")</f>
        <v/>
      </c>
      <c r="V7010" s="60" t="str">
        <f>W7010&amp;H7010</f>
        <v/>
      </c>
      <c r="W7010" s="60" t="str">
        <f>_xlfn.LET(_xlpm.TextCell,TEXT(G7010,"###"),IF(_xlpm.TextCell&lt;&gt;"",IF(StyleSpaceSplit,IFERROR(IF(FIND(" ",_xlpm.TextCell)&gt;=1,MID(_xlpm.TextCell,1,FIND(" ",_xlpm.TextCell)-1),_xlpm.TextCell),_xlpm.TextCell),_xlpm.TextCell),""))</f>
        <v/>
      </c>
      <c r="X7010" s="60" t="str">
        <f>IF(A7010&lt;&gt;"",IFERROR(IF(FIND(" ",G7010)&gt;=1,MID(G7010,FIND(" ",G7010)+1,LEN(G7010)),""),""),"")</f>
        <v/>
      </c>
      <c r="AC7010" s="51">
        <f>IFERROR(VALUE(MID($C7010,1,2)),0)</f>
        <v>0</v>
      </c>
      <c r="AD7010" s="44">
        <f>IFERROR(VALUE(MID($C7010,4,3)),0)</f>
        <v>0</v>
      </c>
      <c r="AE7010" s="51">
        <f>VALUE(RIGHT("00"&amp;AC7010,2)&amp;RIGHT("000"&amp;AD7010,3))</f>
        <v>0</v>
      </c>
    </row>
    <row r="7011" spans="1:31">
      <c r="A7011" s="60" t="str">
        <f>IF(G7011&amp;Q7011&lt;&gt;"",W7011&amp;Q7011,"")</f>
        <v/>
      </c>
      <c r="B7011" s="85" t="str">
        <f>IF(C7011&lt;&gt;"",LEFT(C7011,9),"")</f>
        <v/>
      </c>
      <c r="V7011" s="60" t="str">
        <f>W7011&amp;H7011</f>
        <v/>
      </c>
      <c r="W7011" s="60" t="str">
        <f>_xlfn.LET(_xlpm.TextCell,TEXT(G7011,"###"),IF(_xlpm.TextCell&lt;&gt;"",IF(StyleSpaceSplit,IFERROR(IF(FIND(" ",_xlpm.TextCell)&gt;=1,MID(_xlpm.TextCell,1,FIND(" ",_xlpm.TextCell)-1),_xlpm.TextCell),_xlpm.TextCell),_xlpm.TextCell),""))</f>
        <v/>
      </c>
      <c r="X7011" s="60" t="str">
        <f>IF(A7011&lt;&gt;"",IFERROR(IF(FIND(" ",G7011)&gt;=1,MID(G7011,FIND(" ",G7011)+1,LEN(G7011)),""),""),"")</f>
        <v/>
      </c>
      <c r="AC7011" s="51">
        <f>IFERROR(VALUE(MID($C7011,1,2)),0)</f>
        <v>0</v>
      </c>
      <c r="AD7011" s="44">
        <f>IFERROR(VALUE(MID($C7011,4,3)),0)</f>
        <v>0</v>
      </c>
      <c r="AE7011" s="51">
        <f>VALUE(RIGHT("00"&amp;AC7011,2)&amp;RIGHT("000"&amp;AD7011,3))</f>
        <v>0</v>
      </c>
    </row>
    <row r="7012" spans="1:31">
      <c r="A7012" s="60" t="str">
        <f>IF(G7012&amp;Q7012&lt;&gt;"",W7012&amp;Q7012,"")</f>
        <v/>
      </c>
      <c r="B7012" s="85" t="str">
        <f>IF(C7012&lt;&gt;"",LEFT(C7012,9),"")</f>
        <v/>
      </c>
      <c r="V7012" s="60" t="str">
        <f>W7012&amp;H7012</f>
        <v/>
      </c>
      <c r="W7012" s="60" t="str">
        <f>_xlfn.LET(_xlpm.TextCell,TEXT(G7012,"###"),IF(_xlpm.TextCell&lt;&gt;"",IF(StyleSpaceSplit,IFERROR(IF(FIND(" ",_xlpm.TextCell)&gt;=1,MID(_xlpm.TextCell,1,FIND(" ",_xlpm.TextCell)-1),_xlpm.TextCell),_xlpm.TextCell),_xlpm.TextCell),""))</f>
        <v/>
      </c>
      <c r="X7012" s="60" t="str">
        <f>IF(A7012&lt;&gt;"",IFERROR(IF(FIND(" ",G7012)&gt;=1,MID(G7012,FIND(" ",G7012)+1,LEN(G7012)),""),""),"")</f>
        <v/>
      </c>
      <c r="AC7012" s="51">
        <f>IFERROR(VALUE(MID($C7012,1,2)),0)</f>
        <v>0</v>
      </c>
      <c r="AD7012" s="44">
        <f>IFERROR(VALUE(MID($C7012,4,3)),0)</f>
        <v>0</v>
      </c>
      <c r="AE7012" s="51">
        <f>VALUE(RIGHT("00"&amp;AC7012,2)&amp;RIGHT("000"&amp;AD7012,3))</f>
        <v>0</v>
      </c>
    </row>
    <row r="7013" spans="1:31">
      <c r="A7013" s="60" t="str">
        <f>IF(G7013&amp;Q7013&lt;&gt;"",W7013&amp;Q7013,"")</f>
        <v/>
      </c>
      <c r="B7013" s="85" t="str">
        <f>IF(C7013&lt;&gt;"",LEFT(C7013,9),"")</f>
        <v/>
      </c>
      <c r="V7013" s="60" t="str">
        <f>W7013&amp;H7013</f>
        <v/>
      </c>
      <c r="W7013" s="60" t="str">
        <f>_xlfn.LET(_xlpm.TextCell,TEXT(G7013,"###"),IF(_xlpm.TextCell&lt;&gt;"",IF(StyleSpaceSplit,IFERROR(IF(FIND(" ",_xlpm.TextCell)&gt;=1,MID(_xlpm.TextCell,1,FIND(" ",_xlpm.TextCell)-1),_xlpm.TextCell),_xlpm.TextCell),_xlpm.TextCell),""))</f>
        <v/>
      </c>
      <c r="X7013" s="60" t="str">
        <f>IF(A7013&lt;&gt;"",IFERROR(IF(FIND(" ",G7013)&gt;=1,MID(G7013,FIND(" ",G7013)+1,LEN(G7013)),""),""),"")</f>
        <v/>
      </c>
      <c r="AC7013" s="51">
        <f>IFERROR(VALUE(MID($C7013,1,2)),0)</f>
        <v>0</v>
      </c>
      <c r="AD7013" s="44">
        <f>IFERROR(VALUE(MID($C7013,4,3)),0)</f>
        <v>0</v>
      </c>
      <c r="AE7013" s="51">
        <f>VALUE(RIGHT("00"&amp;AC7013,2)&amp;RIGHT("000"&amp;AD7013,3))</f>
        <v>0</v>
      </c>
    </row>
    <row r="7014" spans="1:31">
      <c r="A7014" s="60" t="str">
        <f>IF(G7014&amp;Q7014&lt;&gt;"",W7014&amp;Q7014,"")</f>
        <v/>
      </c>
      <c r="B7014" s="85" t="str">
        <f>IF(C7014&lt;&gt;"",LEFT(C7014,9),"")</f>
        <v/>
      </c>
      <c r="V7014" s="60" t="str">
        <f>W7014&amp;H7014</f>
        <v/>
      </c>
      <c r="W7014" s="60" t="str">
        <f>_xlfn.LET(_xlpm.TextCell,TEXT(G7014,"###"),IF(_xlpm.TextCell&lt;&gt;"",IF(StyleSpaceSplit,IFERROR(IF(FIND(" ",_xlpm.TextCell)&gt;=1,MID(_xlpm.TextCell,1,FIND(" ",_xlpm.TextCell)-1),_xlpm.TextCell),_xlpm.TextCell),_xlpm.TextCell),""))</f>
        <v/>
      </c>
      <c r="X7014" s="60" t="str">
        <f>IF(A7014&lt;&gt;"",IFERROR(IF(FIND(" ",G7014)&gt;=1,MID(G7014,FIND(" ",G7014)+1,LEN(G7014)),""),""),"")</f>
        <v/>
      </c>
      <c r="AC7014" s="51">
        <f>IFERROR(VALUE(MID($C7014,1,2)),0)</f>
        <v>0</v>
      </c>
      <c r="AD7014" s="44">
        <f>IFERROR(VALUE(MID($C7014,4,3)),0)</f>
        <v>0</v>
      </c>
      <c r="AE7014" s="51">
        <f>VALUE(RIGHT("00"&amp;AC7014,2)&amp;RIGHT("000"&amp;AD7014,3))</f>
        <v>0</v>
      </c>
    </row>
    <row r="7015" spans="1:31">
      <c r="A7015" s="60" t="str">
        <f>IF(G7015&amp;Q7015&lt;&gt;"",W7015&amp;Q7015,"")</f>
        <v/>
      </c>
      <c r="B7015" s="85" t="str">
        <f>IF(C7015&lt;&gt;"",LEFT(C7015,9),"")</f>
        <v/>
      </c>
      <c r="V7015" s="60" t="str">
        <f>W7015&amp;H7015</f>
        <v/>
      </c>
      <c r="W7015" s="60" t="str">
        <f>_xlfn.LET(_xlpm.TextCell,TEXT(G7015,"###"),IF(_xlpm.TextCell&lt;&gt;"",IF(StyleSpaceSplit,IFERROR(IF(FIND(" ",_xlpm.TextCell)&gt;=1,MID(_xlpm.TextCell,1,FIND(" ",_xlpm.TextCell)-1),_xlpm.TextCell),_xlpm.TextCell),_xlpm.TextCell),""))</f>
        <v/>
      </c>
      <c r="X7015" s="60" t="str">
        <f>IF(A7015&lt;&gt;"",IFERROR(IF(FIND(" ",G7015)&gt;=1,MID(G7015,FIND(" ",G7015)+1,LEN(G7015)),""),""),"")</f>
        <v/>
      </c>
      <c r="AC7015" s="51">
        <f>IFERROR(VALUE(MID($C7015,1,2)),0)</f>
        <v>0</v>
      </c>
      <c r="AD7015" s="44">
        <f>IFERROR(VALUE(MID($C7015,4,3)),0)</f>
        <v>0</v>
      </c>
      <c r="AE7015" s="51">
        <f>VALUE(RIGHT("00"&amp;AC7015,2)&amp;RIGHT("000"&amp;AD7015,3))</f>
        <v>0</v>
      </c>
    </row>
    <row r="7016" spans="1:31">
      <c r="A7016" s="60" t="str">
        <f>IF(G7016&amp;Q7016&lt;&gt;"",W7016&amp;Q7016,"")</f>
        <v/>
      </c>
      <c r="B7016" s="85" t="str">
        <f>IF(C7016&lt;&gt;"",LEFT(C7016,9),"")</f>
        <v/>
      </c>
      <c r="V7016" s="60" t="str">
        <f>W7016&amp;H7016</f>
        <v/>
      </c>
      <c r="W7016" s="60" t="str">
        <f>_xlfn.LET(_xlpm.TextCell,TEXT(G7016,"###"),IF(_xlpm.TextCell&lt;&gt;"",IF(StyleSpaceSplit,IFERROR(IF(FIND(" ",_xlpm.TextCell)&gt;=1,MID(_xlpm.TextCell,1,FIND(" ",_xlpm.TextCell)-1),_xlpm.TextCell),_xlpm.TextCell),_xlpm.TextCell),""))</f>
        <v/>
      </c>
      <c r="X7016" s="60" t="str">
        <f>IF(A7016&lt;&gt;"",IFERROR(IF(FIND(" ",G7016)&gt;=1,MID(G7016,FIND(" ",G7016)+1,LEN(G7016)),""),""),"")</f>
        <v/>
      </c>
      <c r="AC7016" s="51">
        <f>IFERROR(VALUE(MID($C7016,1,2)),0)</f>
        <v>0</v>
      </c>
      <c r="AD7016" s="44">
        <f>IFERROR(VALUE(MID($C7016,4,3)),0)</f>
        <v>0</v>
      </c>
      <c r="AE7016" s="51">
        <f>VALUE(RIGHT("00"&amp;AC7016,2)&amp;RIGHT("000"&amp;AD7016,3))</f>
        <v>0</v>
      </c>
    </row>
    <row r="7017" spans="1:31">
      <c r="A7017" s="60" t="str">
        <f>IF(G7017&amp;Q7017&lt;&gt;"",W7017&amp;Q7017,"")</f>
        <v/>
      </c>
      <c r="B7017" s="85" t="str">
        <f>IF(C7017&lt;&gt;"",LEFT(C7017,9),"")</f>
        <v/>
      </c>
      <c r="V7017" s="60" t="str">
        <f>W7017&amp;H7017</f>
        <v/>
      </c>
      <c r="W7017" s="60" t="str">
        <f>_xlfn.LET(_xlpm.TextCell,TEXT(G7017,"###"),IF(_xlpm.TextCell&lt;&gt;"",IF(StyleSpaceSplit,IFERROR(IF(FIND(" ",_xlpm.TextCell)&gt;=1,MID(_xlpm.TextCell,1,FIND(" ",_xlpm.TextCell)-1),_xlpm.TextCell),_xlpm.TextCell),_xlpm.TextCell),""))</f>
        <v/>
      </c>
      <c r="X7017" s="60" t="str">
        <f>IF(A7017&lt;&gt;"",IFERROR(IF(FIND(" ",G7017)&gt;=1,MID(G7017,FIND(" ",G7017)+1,LEN(G7017)),""),""),"")</f>
        <v/>
      </c>
      <c r="AC7017" s="51">
        <f>IFERROR(VALUE(MID($C7017,1,2)),0)</f>
        <v>0</v>
      </c>
      <c r="AD7017" s="44">
        <f>IFERROR(VALUE(MID($C7017,4,3)),0)</f>
        <v>0</v>
      </c>
      <c r="AE7017" s="51">
        <f>VALUE(RIGHT("00"&amp;AC7017,2)&amp;RIGHT("000"&amp;AD7017,3))</f>
        <v>0</v>
      </c>
    </row>
    <row r="7018" spans="1:31">
      <c r="A7018" s="60" t="str">
        <f>IF(G7018&amp;Q7018&lt;&gt;"",W7018&amp;Q7018,"")</f>
        <v/>
      </c>
      <c r="B7018" s="85" t="str">
        <f>IF(C7018&lt;&gt;"",LEFT(C7018,9),"")</f>
        <v/>
      </c>
      <c r="V7018" s="60" t="str">
        <f>W7018&amp;H7018</f>
        <v/>
      </c>
      <c r="W7018" s="60" t="str">
        <f>_xlfn.LET(_xlpm.TextCell,TEXT(G7018,"###"),IF(_xlpm.TextCell&lt;&gt;"",IF(StyleSpaceSplit,IFERROR(IF(FIND(" ",_xlpm.TextCell)&gt;=1,MID(_xlpm.TextCell,1,FIND(" ",_xlpm.TextCell)-1),_xlpm.TextCell),_xlpm.TextCell),_xlpm.TextCell),""))</f>
        <v/>
      </c>
      <c r="X7018" s="60" t="str">
        <f>IF(A7018&lt;&gt;"",IFERROR(IF(FIND(" ",G7018)&gt;=1,MID(G7018,FIND(" ",G7018)+1,LEN(G7018)),""),""),"")</f>
        <v/>
      </c>
      <c r="AC7018" s="51">
        <f>IFERROR(VALUE(MID($C7018,1,2)),0)</f>
        <v>0</v>
      </c>
      <c r="AD7018" s="44">
        <f>IFERROR(VALUE(MID($C7018,4,3)),0)</f>
        <v>0</v>
      </c>
      <c r="AE7018" s="51">
        <f>VALUE(RIGHT("00"&amp;AC7018,2)&amp;RIGHT("000"&amp;AD7018,3))</f>
        <v>0</v>
      </c>
    </row>
    <row r="7019" spans="1:31">
      <c r="A7019" s="60" t="str">
        <f>IF(G7019&amp;Q7019&lt;&gt;"",W7019&amp;Q7019,"")</f>
        <v/>
      </c>
      <c r="B7019" s="85" t="str">
        <f>IF(C7019&lt;&gt;"",LEFT(C7019,9),"")</f>
        <v/>
      </c>
      <c r="V7019" s="60" t="str">
        <f>W7019&amp;H7019</f>
        <v/>
      </c>
      <c r="W7019" s="60" t="str">
        <f>_xlfn.LET(_xlpm.TextCell,TEXT(G7019,"###"),IF(_xlpm.TextCell&lt;&gt;"",IF(StyleSpaceSplit,IFERROR(IF(FIND(" ",_xlpm.TextCell)&gt;=1,MID(_xlpm.TextCell,1,FIND(" ",_xlpm.TextCell)-1),_xlpm.TextCell),_xlpm.TextCell),_xlpm.TextCell),""))</f>
        <v/>
      </c>
      <c r="X7019" s="60" t="str">
        <f>IF(A7019&lt;&gt;"",IFERROR(IF(FIND(" ",G7019)&gt;=1,MID(G7019,FIND(" ",G7019)+1,LEN(G7019)),""),""),"")</f>
        <v/>
      </c>
      <c r="AC7019" s="51">
        <f>IFERROR(VALUE(MID($C7019,1,2)),0)</f>
        <v>0</v>
      </c>
      <c r="AD7019" s="44">
        <f>IFERROR(VALUE(MID($C7019,4,3)),0)</f>
        <v>0</v>
      </c>
      <c r="AE7019" s="51">
        <f>VALUE(RIGHT("00"&amp;AC7019,2)&amp;RIGHT("000"&amp;AD7019,3))</f>
        <v>0</v>
      </c>
    </row>
    <row r="7020" spans="1:31">
      <c r="A7020" s="60" t="str">
        <f>IF(G7020&amp;Q7020&lt;&gt;"",W7020&amp;Q7020,"")</f>
        <v/>
      </c>
      <c r="B7020" s="85" t="str">
        <f>IF(C7020&lt;&gt;"",LEFT(C7020,9),"")</f>
        <v/>
      </c>
      <c r="V7020" s="60" t="str">
        <f>W7020&amp;H7020</f>
        <v/>
      </c>
      <c r="W7020" s="60" t="str">
        <f>_xlfn.LET(_xlpm.TextCell,TEXT(G7020,"###"),IF(_xlpm.TextCell&lt;&gt;"",IF(StyleSpaceSplit,IFERROR(IF(FIND(" ",_xlpm.TextCell)&gt;=1,MID(_xlpm.TextCell,1,FIND(" ",_xlpm.TextCell)-1),_xlpm.TextCell),_xlpm.TextCell),_xlpm.TextCell),""))</f>
        <v/>
      </c>
      <c r="X7020" s="60" t="str">
        <f>IF(A7020&lt;&gt;"",IFERROR(IF(FIND(" ",G7020)&gt;=1,MID(G7020,FIND(" ",G7020)+1,LEN(G7020)),""),""),"")</f>
        <v/>
      </c>
      <c r="AC7020" s="51">
        <f>IFERROR(VALUE(MID($C7020,1,2)),0)</f>
        <v>0</v>
      </c>
      <c r="AD7020" s="44">
        <f>IFERROR(VALUE(MID($C7020,4,3)),0)</f>
        <v>0</v>
      </c>
      <c r="AE7020" s="51">
        <f>VALUE(RIGHT("00"&amp;AC7020,2)&amp;RIGHT("000"&amp;AD7020,3))</f>
        <v>0</v>
      </c>
    </row>
    <row r="7021" spans="1:31">
      <c r="A7021" s="60" t="str">
        <f>IF(G7021&amp;Q7021&lt;&gt;"",W7021&amp;Q7021,"")</f>
        <v/>
      </c>
      <c r="B7021" s="85" t="str">
        <f>IF(C7021&lt;&gt;"",LEFT(C7021,9),"")</f>
        <v/>
      </c>
      <c r="V7021" s="60" t="str">
        <f>W7021&amp;H7021</f>
        <v/>
      </c>
      <c r="W7021" s="60" t="str">
        <f>_xlfn.LET(_xlpm.TextCell,TEXT(G7021,"###"),IF(_xlpm.TextCell&lt;&gt;"",IF(StyleSpaceSplit,IFERROR(IF(FIND(" ",_xlpm.TextCell)&gt;=1,MID(_xlpm.TextCell,1,FIND(" ",_xlpm.TextCell)-1),_xlpm.TextCell),_xlpm.TextCell),_xlpm.TextCell),""))</f>
        <v/>
      </c>
      <c r="X7021" s="60" t="str">
        <f>IF(A7021&lt;&gt;"",IFERROR(IF(FIND(" ",G7021)&gt;=1,MID(G7021,FIND(" ",G7021)+1,LEN(G7021)),""),""),"")</f>
        <v/>
      </c>
      <c r="AC7021" s="51">
        <f>IFERROR(VALUE(MID($C7021,1,2)),0)</f>
        <v>0</v>
      </c>
      <c r="AD7021" s="44">
        <f>IFERROR(VALUE(MID($C7021,4,3)),0)</f>
        <v>0</v>
      </c>
      <c r="AE7021" s="51">
        <f>VALUE(RIGHT("00"&amp;AC7021,2)&amp;RIGHT("000"&amp;AD7021,3))</f>
        <v>0</v>
      </c>
    </row>
    <row r="7022" spans="1:31">
      <c r="A7022" s="60" t="str">
        <f>IF(G7022&amp;Q7022&lt;&gt;"",W7022&amp;Q7022,"")</f>
        <v/>
      </c>
      <c r="B7022" s="85" t="str">
        <f>IF(C7022&lt;&gt;"",LEFT(C7022,9),"")</f>
        <v/>
      </c>
      <c r="V7022" s="60" t="str">
        <f>W7022&amp;H7022</f>
        <v/>
      </c>
      <c r="W7022" s="60" t="str">
        <f>_xlfn.LET(_xlpm.TextCell,TEXT(G7022,"###"),IF(_xlpm.TextCell&lt;&gt;"",IF(StyleSpaceSplit,IFERROR(IF(FIND(" ",_xlpm.TextCell)&gt;=1,MID(_xlpm.TextCell,1,FIND(" ",_xlpm.TextCell)-1),_xlpm.TextCell),_xlpm.TextCell),_xlpm.TextCell),""))</f>
        <v/>
      </c>
      <c r="X7022" s="60" t="str">
        <f>IF(A7022&lt;&gt;"",IFERROR(IF(FIND(" ",G7022)&gt;=1,MID(G7022,FIND(" ",G7022)+1,LEN(G7022)),""),""),"")</f>
        <v/>
      </c>
      <c r="AC7022" s="51">
        <f>IFERROR(VALUE(MID($C7022,1,2)),0)</f>
        <v>0</v>
      </c>
      <c r="AD7022" s="44">
        <f>IFERROR(VALUE(MID($C7022,4,3)),0)</f>
        <v>0</v>
      </c>
      <c r="AE7022" s="51">
        <f>VALUE(RIGHT("00"&amp;AC7022,2)&amp;RIGHT("000"&amp;AD7022,3))</f>
        <v>0</v>
      </c>
    </row>
    <row r="7023" spans="1:31">
      <c r="A7023" s="60" t="str">
        <f>IF(G7023&amp;Q7023&lt;&gt;"",W7023&amp;Q7023,"")</f>
        <v/>
      </c>
      <c r="B7023" s="85" t="str">
        <f>IF(C7023&lt;&gt;"",LEFT(C7023,9),"")</f>
        <v/>
      </c>
      <c r="V7023" s="60" t="str">
        <f>W7023&amp;H7023</f>
        <v/>
      </c>
      <c r="W7023" s="60" t="str">
        <f>_xlfn.LET(_xlpm.TextCell,TEXT(G7023,"###"),IF(_xlpm.TextCell&lt;&gt;"",IF(StyleSpaceSplit,IFERROR(IF(FIND(" ",_xlpm.TextCell)&gt;=1,MID(_xlpm.TextCell,1,FIND(" ",_xlpm.TextCell)-1),_xlpm.TextCell),_xlpm.TextCell),_xlpm.TextCell),""))</f>
        <v/>
      </c>
      <c r="X7023" s="60" t="str">
        <f>IF(A7023&lt;&gt;"",IFERROR(IF(FIND(" ",G7023)&gt;=1,MID(G7023,FIND(" ",G7023)+1,LEN(G7023)),""),""),"")</f>
        <v/>
      </c>
      <c r="AC7023" s="51">
        <f>IFERROR(VALUE(MID($C7023,1,2)),0)</f>
        <v>0</v>
      </c>
      <c r="AD7023" s="44">
        <f>IFERROR(VALUE(MID($C7023,4,3)),0)</f>
        <v>0</v>
      </c>
      <c r="AE7023" s="51">
        <f>VALUE(RIGHT("00"&amp;AC7023,2)&amp;RIGHT("000"&amp;AD7023,3))</f>
        <v>0</v>
      </c>
    </row>
    <row r="7024" spans="1:31">
      <c r="A7024" s="60" t="str">
        <f>IF(G7024&amp;Q7024&lt;&gt;"",W7024&amp;Q7024,"")</f>
        <v/>
      </c>
      <c r="B7024" s="85" t="str">
        <f>IF(C7024&lt;&gt;"",LEFT(C7024,9),"")</f>
        <v/>
      </c>
      <c r="V7024" s="60" t="str">
        <f>W7024&amp;H7024</f>
        <v/>
      </c>
      <c r="W7024" s="60" t="str">
        <f>_xlfn.LET(_xlpm.TextCell,TEXT(G7024,"###"),IF(_xlpm.TextCell&lt;&gt;"",IF(StyleSpaceSplit,IFERROR(IF(FIND(" ",_xlpm.TextCell)&gt;=1,MID(_xlpm.TextCell,1,FIND(" ",_xlpm.TextCell)-1),_xlpm.TextCell),_xlpm.TextCell),_xlpm.TextCell),""))</f>
        <v/>
      </c>
      <c r="X7024" s="60" t="str">
        <f>IF(A7024&lt;&gt;"",IFERROR(IF(FIND(" ",G7024)&gt;=1,MID(G7024,FIND(" ",G7024)+1,LEN(G7024)),""),""),"")</f>
        <v/>
      </c>
      <c r="AC7024" s="51">
        <f>IFERROR(VALUE(MID($C7024,1,2)),0)</f>
        <v>0</v>
      </c>
      <c r="AD7024" s="44">
        <f>IFERROR(VALUE(MID($C7024,4,3)),0)</f>
        <v>0</v>
      </c>
      <c r="AE7024" s="51">
        <f>VALUE(RIGHT("00"&amp;AC7024,2)&amp;RIGHT("000"&amp;AD7024,3))</f>
        <v>0</v>
      </c>
    </row>
    <row r="7025" spans="1:31">
      <c r="A7025" s="60" t="str">
        <f>IF(G7025&amp;Q7025&lt;&gt;"",W7025&amp;Q7025,"")</f>
        <v/>
      </c>
      <c r="B7025" s="85" t="str">
        <f>IF(C7025&lt;&gt;"",LEFT(C7025,9),"")</f>
        <v/>
      </c>
      <c r="V7025" s="60" t="str">
        <f>W7025&amp;H7025</f>
        <v/>
      </c>
      <c r="W7025" s="60" t="str">
        <f>_xlfn.LET(_xlpm.TextCell,TEXT(G7025,"###"),IF(_xlpm.TextCell&lt;&gt;"",IF(StyleSpaceSplit,IFERROR(IF(FIND(" ",_xlpm.TextCell)&gt;=1,MID(_xlpm.TextCell,1,FIND(" ",_xlpm.TextCell)-1),_xlpm.TextCell),_xlpm.TextCell),_xlpm.TextCell),""))</f>
        <v/>
      </c>
      <c r="X7025" s="60" t="str">
        <f>IF(A7025&lt;&gt;"",IFERROR(IF(FIND(" ",G7025)&gt;=1,MID(G7025,FIND(" ",G7025)+1,LEN(G7025)),""),""),"")</f>
        <v/>
      </c>
      <c r="AC7025" s="51">
        <f>IFERROR(VALUE(MID($C7025,1,2)),0)</f>
        <v>0</v>
      </c>
      <c r="AD7025" s="44">
        <f>IFERROR(VALUE(MID($C7025,4,3)),0)</f>
        <v>0</v>
      </c>
      <c r="AE7025" s="51">
        <f>VALUE(RIGHT("00"&amp;AC7025,2)&amp;RIGHT("000"&amp;AD7025,3))</f>
        <v>0</v>
      </c>
    </row>
    <row r="7026" spans="1:31">
      <c r="A7026" s="60" t="str">
        <f>IF(G7026&amp;Q7026&lt;&gt;"",W7026&amp;Q7026,"")</f>
        <v/>
      </c>
      <c r="B7026" s="85" t="str">
        <f>IF(C7026&lt;&gt;"",LEFT(C7026,9),"")</f>
        <v/>
      </c>
      <c r="V7026" s="60" t="str">
        <f>W7026&amp;H7026</f>
        <v/>
      </c>
      <c r="W7026" s="60" t="str">
        <f>_xlfn.LET(_xlpm.TextCell,TEXT(G7026,"###"),IF(_xlpm.TextCell&lt;&gt;"",IF(StyleSpaceSplit,IFERROR(IF(FIND(" ",_xlpm.TextCell)&gt;=1,MID(_xlpm.TextCell,1,FIND(" ",_xlpm.TextCell)-1),_xlpm.TextCell),_xlpm.TextCell),_xlpm.TextCell),""))</f>
        <v/>
      </c>
      <c r="X7026" s="60" t="str">
        <f>IF(A7026&lt;&gt;"",IFERROR(IF(FIND(" ",G7026)&gt;=1,MID(G7026,FIND(" ",G7026)+1,LEN(G7026)),""),""),"")</f>
        <v/>
      </c>
      <c r="AC7026" s="51">
        <f>IFERROR(VALUE(MID($C7026,1,2)),0)</f>
        <v>0</v>
      </c>
      <c r="AD7026" s="44">
        <f>IFERROR(VALUE(MID($C7026,4,3)),0)</f>
        <v>0</v>
      </c>
      <c r="AE7026" s="51">
        <f>VALUE(RIGHT("00"&amp;AC7026,2)&amp;RIGHT("000"&amp;AD7026,3))</f>
        <v>0</v>
      </c>
    </row>
    <row r="7027" spans="1:31">
      <c r="A7027" s="60" t="str">
        <f>IF(G7027&amp;Q7027&lt;&gt;"",W7027&amp;Q7027,"")</f>
        <v/>
      </c>
      <c r="B7027" s="85" t="str">
        <f>IF(C7027&lt;&gt;"",LEFT(C7027,9),"")</f>
        <v/>
      </c>
      <c r="V7027" s="60" t="str">
        <f>W7027&amp;H7027</f>
        <v/>
      </c>
      <c r="W7027" s="60" t="str">
        <f>_xlfn.LET(_xlpm.TextCell,TEXT(G7027,"###"),IF(_xlpm.TextCell&lt;&gt;"",IF(StyleSpaceSplit,IFERROR(IF(FIND(" ",_xlpm.TextCell)&gt;=1,MID(_xlpm.TextCell,1,FIND(" ",_xlpm.TextCell)-1),_xlpm.TextCell),_xlpm.TextCell),_xlpm.TextCell),""))</f>
        <v/>
      </c>
      <c r="X7027" s="60" t="str">
        <f>IF(A7027&lt;&gt;"",IFERROR(IF(FIND(" ",G7027)&gt;=1,MID(G7027,FIND(" ",G7027)+1,LEN(G7027)),""),""),"")</f>
        <v/>
      </c>
      <c r="AC7027" s="51">
        <f>IFERROR(VALUE(MID($C7027,1,2)),0)</f>
        <v>0</v>
      </c>
      <c r="AD7027" s="44">
        <f>IFERROR(VALUE(MID($C7027,4,3)),0)</f>
        <v>0</v>
      </c>
      <c r="AE7027" s="51">
        <f>VALUE(RIGHT("00"&amp;AC7027,2)&amp;RIGHT("000"&amp;AD7027,3))</f>
        <v>0</v>
      </c>
    </row>
    <row r="7028" spans="1:31">
      <c r="A7028" s="60" t="str">
        <f>IF(G7028&amp;Q7028&lt;&gt;"",W7028&amp;Q7028,"")</f>
        <v/>
      </c>
      <c r="B7028" s="85" t="str">
        <f>IF(C7028&lt;&gt;"",LEFT(C7028,9),"")</f>
        <v/>
      </c>
      <c r="V7028" s="60" t="str">
        <f>W7028&amp;H7028</f>
        <v/>
      </c>
      <c r="W7028" s="60" t="str">
        <f>_xlfn.LET(_xlpm.TextCell,TEXT(G7028,"###"),IF(_xlpm.TextCell&lt;&gt;"",IF(StyleSpaceSplit,IFERROR(IF(FIND(" ",_xlpm.TextCell)&gt;=1,MID(_xlpm.TextCell,1,FIND(" ",_xlpm.TextCell)-1),_xlpm.TextCell),_xlpm.TextCell),_xlpm.TextCell),""))</f>
        <v/>
      </c>
      <c r="X7028" s="60" t="str">
        <f>IF(A7028&lt;&gt;"",IFERROR(IF(FIND(" ",G7028)&gt;=1,MID(G7028,FIND(" ",G7028)+1,LEN(G7028)),""),""),"")</f>
        <v/>
      </c>
      <c r="AC7028" s="51">
        <f>IFERROR(VALUE(MID($C7028,1,2)),0)</f>
        <v>0</v>
      </c>
      <c r="AD7028" s="44">
        <f>IFERROR(VALUE(MID($C7028,4,3)),0)</f>
        <v>0</v>
      </c>
      <c r="AE7028" s="51">
        <f>VALUE(RIGHT("00"&amp;AC7028,2)&amp;RIGHT("000"&amp;AD7028,3))</f>
        <v>0</v>
      </c>
    </row>
    <row r="7029" spans="1:31">
      <c r="A7029" s="60" t="str">
        <f>IF(G7029&amp;Q7029&lt;&gt;"",W7029&amp;Q7029,"")</f>
        <v/>
      </c>
      <c r="B7029" s="85" t="str">
        <f>IF(C7029&lt;&gt;"",LEFT(C7029,9),"")</f>
        <v/>
      </c>
      <c r="V7029" s="60" t="str">
        <f>W7029&amp;H7029</f>
        <v/>
      </c>
      <c r="W7029" s="60" t="str">
        <f>_xlfn.LET(_xlpm.TextCell,TEXT(G7029,"###"),IF(_xlpm.TextCell&lt;&gt;"",IF(StyleSpaceSplit,IFERROR(IF(FIND(" ",_xlpm.TextCell)&gt;=1,MID(_xlpm.TextCell,1,FIND(" ",_xlpm.TextCell)-1),_xlpm.TextCell),_xlpm.TextCell),_xlpm.TextCell),""))</f>
        <v/>
      </c>
      <c r="X7029" s="60" t="str">
        <f>IF(A7029&lt;&gt;"",IFERROR(IF(FIND(" ",G7029)&gt;=1,MID(G7029,FIND(" ",G7029)+1,LEN(G7029)),""),""),"")</f>
        <v/>
      </c>
      <c r="AC7029" s="51">
        <f>IFERROR(VALUE(MID($C7029,1,2)),0)</f>
        <v>0</v>
      </c>
      <c r="AD7029" s="44">
        <f>IFERROR(VALUE(MID($C7029,4,3)),0)</f>
        <v>0</v>
      </c>
      <c r="AE7029" s="51">
        <f>VALUE(RIGHT("00"&amp;AC7029,2)&amp;RIGHT("000"&amp;AD7029,3))</f>
        <v>0</v>
      </c>
    </row>
    <row r="7030" spans="1:31">
      <c r="A7030" s="60" t="str">
        <f>IF(G7030&amp;Q7030&lt;&gt;"",W7030&amp;Q7030,"")</f>
        <v/>
      </c>
      <c r="B7030" s="85" t="str">
        <f>IF(C7030&lt;&gt;"",LEFT(C7030,9),"")</f>
        <v/>
      </c>
      <c r="V7030" s="60" t="str">
        <f>W7030&amp;H7030</f>
        <v/>
      </c>
      <c r="W7030" s="60" t="str">
        <f>_xlfn.LET(_xlpm.TextCell,TEXT(G7030,"###"),IF(_xlpm.TextCell&lt;&gt;"",IF(StyleSpaceSplit,IFERROR(IF(FIND(" ",_xlpm.TextCell)&gt;=1,MID(_xlpm.TextCell,1,FIND(" ",_xlpm.TextCell)-1),_xlpm.TextCell),_xlpm.TextCell),_xlpm.TextCell),""))</f>
        <v/>
      </c>
      <c r="X7030" s="60" t="str">
        <f>IF(A7030&lt;&gt;"",IFERROR(IF(FIND(" ",G7030)&gt;=1,MID(G7030,FIND(" ",G7030)+1,LEN(G7030)),""),""),"")</f>
        <v/>
      </c>
      <c r="AC7030" s="51">
        <f>IFERROR(VALUE(MID($C7030,1,2)),0)</f>
        <v>0</v>
      </c>
      <c r="AD7030" s="44">
        <f>IFERROR(VALUE(MID($C7030,4,3)),0)</f>
        <v>0</v>
      </c>
      <c r="AE7030" s="51">
        <f>VALUE(RIGHT("00"&amp;AC7030,2)&amp;RIGHT("000"&amp;AD7030,3))</f>
        <v>0</v>
      </c>
    </row>
    <row r="7031" spans="1:31">
      <c r="A7031" s="60" t="str">
        <f>IF(G7031&amp;Q7031&lt;&gt;"",W7031&amp;Q7031,"")</f>
        <v/>
      </c>
      <c r="B7031" s="85" t="str">
        <f>IF(C7031&lt;&gt;"",LEFT(C7031,9),"")</f>
        <v/>
      </c>
      <c r="V7031" s="60" t="str">
        <f>W7031&amp;H7031</f>
        <v/>
      </c>
      <c r="W7031" s="60" t="str">
        <f>_xlfn.LET(_xlpm.TextCell,TEXT(G7031,"###"),IF(_xlpm.TextCell&lt;&gt;"",IF(StyleSpaceSplit,IFERROR(IF(FIND(" ",_xlpm.TextCell)&gt;=1,MID(_xlpm.TextCell,1,FIND(" ",_xlpm.TextCell)-1),_xlpm.TextCell),_xlpm.TextCell),_xlpm.TextCell),""))</f>
        <v/>
      </c>
      <c r="X7031" s="60" t="str">
        <f>IF(A7031&lt;&gt;"",IFERROR(IF(FIND(" ",G7031)&gt;=1,MID(G7031,FIND(" ",G7031)+1,LEN(G7031)),""),""),"")</f>
        <v/>
      </c>
      <c r="AC7031" s="51">
        <f>IFERROR(VALUE(MID($C7031,1,2)),0)</f>
        <v>0</v>
      </c>
      <c r="AD7031" s="44">
        <f>IFERROR(VALUE(MID($C7031,4,3)),0)</f>
        <v>0</v>
      </c>
      <c r="AE7031" s="51">
        <f>VALUE(RIGHT("00"&amp;AC7031,2)&amp;RIGHT("000"&amp;AD7031,3))</f>
        <v>0</v>
      </c>
    </row>
    <row r="7032" spans="1:31">
      <c r="A7032" s="60" t="str">
        <f>IF(G7032&amp;Q7032&lt;&gt;"",W7032&amp;Q7032,"")</f>
        <v/>
      </c>
      <c r="B7032" s="85" t="str">
        <f>IF(C7032&lt;&gt;"",LEFT(C7032,9),"")</f>
        <v/>
      </c>
      <c r="V7032" s="60" t="str">
        <f>W7032&amp;H7032</f>
        <v/>
      </c>
      <c r="W7032" s="60" t="str">
        <f>_xlfn.LET(_xlpm.TextCell,TEXT(G7032,"###"),IF(_xlpm.TextCell&lt;&gt;"",IF(StyleSpaceSplit,IFERROR(IF(FIND(" ",_xlpm.TextCell)&gt;=1,MID(_xlpm.TextCell,1,FIND(" ",_xlpm.TextCell)-1),_xlpm.TextCell),_xlpm.TextCell),_xlpm.TextCell),""))</f>
        <v/>
      </c>
      <c r="X7032" s="60" t="str">
        <f>IF(A7032&lt;&gt;"",IFERROR(IF(FIND(" ",G7032)&gt;=1,MID(G7032,FIND(" ",G7032)+1,LEN(G7032)),""),""),"")</f>
        <v/>
      </c>
      <c r="AC7032" s="51">
        <f>IFERROR(VALUE(MID($C7032,1,2)),0)</f>
        <v>0</v>
      </c>
      <c r="AD7032" s="44">
        <f>IFERROR(VALUE(MID($C7032,4,3)),0)</f>
        <v>0</v>
      </c>
      <c r="AE7032" s="51">
        <f>VALUE(RIGHT("00"&amp;AC7032,2)&amp;RIGHT("000"&amp;AD7032,3))</f>
        <v>0</v>
      </c>
    </row>
    <row r="7033" spans="1:31">
      <c r="A7033" s="60" t="str">
        <f>IF(G7033&amp;Q7033&lt;&gt;"",W7033&amp;Q7033,"")</f>
        <v/>
      </c>
      <c r="B7033" s="85" t="str">
        <f>IF(C7033&lt;&gt;"",LEFT(C7033,9),"")</f>
        <v/>
      </c>
      <c r="V7033" s="60" t="str">
        <f>W7033&amp;H7033</f>
        <v/>
      </c>
      <c r="W7033" s="60" t="str">
        <f>_xlfn.LET(_xlpm.TextCell,TEXT(G7033,"###"),IF(_xlpm.TextCell&lt;&gt;"",IF(StyleSpaceSplit,IFERROR(IF(FIND(" ",_xlpm.TextCell)&gt;=1,MID(_xlpm.TextCell,1,FIND(" ",_xlpm.TextCell)-1),_xlpm.TextCell),_xlpm.TextCell),_xlpm.TextCell),""))</f>
        <v/>
      </c>
      <c r="X7033" s="60" t="str">
        <f>IF(A7033&lt;&gt;"",IFERROR(IF(FIND(" ",G7033)&gt;=1,MID(G7033,FIND(" ",G7033)+1,LEN(G7033)),""),""),"")</f>
        <v/>
      </c>
      <c r="AC7033" s="51">
        <f>IFERROR(VALUE(MID($C7033,1,2)),0)</f>
        <v>0</v>
      </c>
      <c r="AD7033" s="44">
        <f>IFERROR(VALUE(MID($C7033,4,3)),0)</f>
        <v>0</v>
      </c>
      <c r="AE7033" s="51">
        <f>VALUE(RIGHT("00"&amp;AC7033,2)&amp;RIGHT("000"&amp;AD7033,3))</f>
        <v>0</v>
      </c>
    </row>
    <row r="7034" spans="1:31">
      <c r="A7034" s="60" t="str">
        <f>IF(G7034&amp;Q7034&lt;&gt;"",W7034&amp;Q7034,"")</f>
        <v/>
      </c>
      <c r="B7034" s="85" t="str">
        <f>IF(C7034&lt;&gt;"",LEFT(C7034,9),"")</f>
        <v/>
      </c>
      <c r="V7034" s="60" t="str">
        <f>W7034&amp;H7034</f>
        <v/>
      </c>
      <c r="W7034" s="60" t="str">
        <f>_xlfn.LET(_xlpm.TextCell,TEXT(G7034,"###"),IF(_xlpm.TextCell&lt;&gt;"",IF(StyleSpaceSplit,IFERROR(IF(FIND(" ",_xlpm.TextCell)&gt;=1,MID(_xlpm.TextCell,1,FIND(" ",_xlpm.TextCell)-1),_xlpm.TextCell),_xlpm.TextCell),_xlpm.TextCell),""))</f>
        <v/>
      </c>
      <c r="X7034" s="60" t="str">
        <f>IF(A7034&lt;&gt;"",IFERROR(IF(FIND(" ",G7034)&gt;=1,MID(G7034,FIND(" ",G7034)+1,LEN(G7034)),""),""),"")</f>
        <v/>
      </c>
      <c r="AC7034" s="51">
        <f>IFERROR(VALUE(MID($C7034,1,2)),0)</f>
        <v>0</v>
      </c>
      <c r="AD7034" s="44">
        <f>IFERROR(VALUE(MID($C7034,4,3)),0)</f>
        <v>0</v>
      </c>
      <c r="AE7034" s="51">
        <f>VALUE(RIGHT("00"&amp;AC7034,2)&amp;RIGHT("000"&amp;AD7034,3))</f>
        <v>0</v>
      </c>
    </row>
    <row r="7035" spans="1:31">
      <c r="A7035" s="60" t="str">
        <f>IF(G7035&amp;Q7035&lt;&gt;"",W7035&amp;Q7035,"")</f>
        <v/>
      </c>
      <c r="B7035" s="85" t="str">
        <f>IF(C7035&lt;&gt;"",LEFT(C7035,9),"")</f>
        <v/>
      </c>
      <c r="V7035" s="60" t="str">
        <f>W7035&amp;H7035</f>
        <v/>
      </c>
      <c r="W7035" s="60" t="str">
        <f>_xlfn.LET(_xlpm.TextCell,TEXT(G7035,"###"),IF(_xlpm.TextCell&lt;&gt;"",IF(StyleSpaceSplit,IFERROR(IF(FIND(" ",_xlpm.TextCell)&gt;=1,MID(_xlpm.TextCell,1,FIND(" ",_xlpm.TextCell)-1),_xlpm.TextCell),_xlpm.TextCell),_xlpm.TextCell),""))</f>
        <v/>
      </c>
      <c r="X7035" s="60" t="str">
        <f>IF(A7035&lt;&gt;"",IFERROR(IF(FIND(" ",G7035)&gt;=1,MID(G7035,FIND(" ",G7035)+1,LEN(G7035)),""),""),"")</f>
        <v/>
      </c>
      <c r="AC7035" s="51">
        <f>IFERROR(VALUE(MID($C7035,1,2)),0)</f>
        <v>0</v>
      </c>
      <c r="AD7035" s="44">
        <f>IFERROR(VALUE(MID($C7035,4,3)),0)</f>
        <v>0</v>
      </c>
      <c r="AE7035" s="51">
        <f>VALUE(RIGHT("00"&amp;AC7035,2)&amp;RIGHT("000"&amp;AD7035,3))</f>
        <v>0</v>
      </c>
    </row>
    <row r="7036" spans="1:31">
      <c r="A7036" s="60" t="str">
        <f>IF(G7036&amp;Q7036&lt;&gt;"",W7036&amp;Q7036,"")</f>
        <v/>
      </c>
      <c r="B7036" s="85" t="str">
        <f>IF(C7036&lt;&gt;"",LEFT(C7036,9),"")</f>
        <v/>
      </c>
      <c r="V7036" s="60" t="str">
        <f>W7036&amp;H7036</f>
        <v/>
      </c>
      <c r="W7036" s="60" t="str">
        <f>_xlfn.LET(_xlpm.TextCell,TEXT(G7036,"###"),IF(_xlpm.TextCell&lt;&gt;"",IF(StyleSpaceSplit,IFERROR(IF(FIND(" ",_xlpm.TextCell)&gt;=1,MID(_xlpm.TextCell,1,FIND(" ",_xlpm.TextCell)-1),_xlpm.TextCell),_xlpm.TextCell),_xlpm.TextCell),""))</f>
        <v/>
      </c>
      <c r="X7036" s="60" t="str">
        <f>IF(A7036&lt;&gt;"",IFERROR(IF(FIND(" ",G7036)&gt;=1,MID(G7036,FIND(" ",G7036)+1,LEN(G7036)),""),""),"")</f>
        <v/>
      </c>
      <c r="AC7036" s="51">
        <f>IFERROR(VALUE(MID($C7036,1,2)),0)</f>
        <v>0</v>
      </c>
      <c r="AD7036" s="44">
        <f>IFERROR(VALUE(MID($C7036,4,3)),0)</f>
        <v>0</v>
      </c>
      <c r="AE7036" s="51">
        <f>VALUE(RIGHT("00"&amp;AC7036,2)&amp;RIGHT("000"&amp;AD7036,3))</f>
        <v>0</v>
      </c>
    </row>
    <row r="7037" spans="1:31">
      <c r="A7037" s="60" t="str">
        <f>IF(G7037&amp;Q7037&lt;&gt;"",W7037&amp;Q7037,"")</f>
        <v/>
      </c>
      <c r="B7037" s="85" t="str">
        <f>IF(C7037&lt;&gt;"",LEFT(C7037,9),"")</f>
        <v/>
      </c>
      <c r="V7037" s="60" t="str">
        <f>W7037&amp;H7037</f>
        <v/>
      </c>
      <c r="W7037" s="60" t="str">
        <f>_xlfn.LET(_xlpm.TextCell,TEXT(G7037,"###"),IF(_xlpm.TextCell&lt;&gt;"",IF(StyleSpaceSplit,IFERROR(IF(FIND(" ",_xlpm.TextCell)&gt;=1,MID(_xlpm.TextCell,1,FIND(" ",_xlpm.TextCell)-1),_xlpm.TextCell),_xlpm.TextCell),_xlpm.TextCell),""))</f>
        <v/>
      </c>
      <c r="X7037" s="60" t="str">
        <f>IF(A7037&lt;&gt;"",IFERROR(IF(FIND(" ",G7037)&gt;=1,MID(G7037,FIND(" ",G7037)+1,LEN(G7037)),""),""),"")</f>
        <v/>
      </c>
      <c r="AC7037" s="51">
        <f>IFERROR(VALUE(MID($C7037,1,2)),0)</f>
        <v>0</v>
      </c>
      <c r="AD7037" s="44">
        <f>IFERROR(VALUE(MID($C7037,4,3)),0)</f>
        <v>0</v>
      </c>
      <c r="AE7037" s="51">
        <f>VALUE(RIGHT("00"&amp;AC7037,2)&amp;RIGHT("000"&amp;AD7037,3))</f>
        <v>0</v>
      </c>
    </row>
    <row r="7038" spans="1:31">
      <c r="A7038" s="60" t="str">
        <f>IF(G7038&amp;Q7038&lt;&gt;"",W7038&amp;Q7038,"")</f>
        <v/>
      </c>
      <c r="B7038" s="85" t="str">
        <f>IF(C7038&lt;&gt;"",LEFT(C7038,9),"")</f>
        <v/>
      </c>
      <c r="V7038" s="60" t="str">
        <f>W7038&amp;H7038</f>
        <v/>
      </c>
      <c r="W7038" s="60" t="str">
        <f>_xlfn.LET(_xlpm.TextCell,TEXT(G7038,"###"),IF(_xlpm.TextCell&lt;&gt;"",IF(StyleSpaceSplit,IFERROR(IF(FIND(" ",_xlpm.TextCell)&gt;=1,MID(_xlpm.TextCell,1,FIND(" ",_xlpm.TextCell)-1),_xlpm.TextCell),_xlpm.TextCell),_xlpm.TextCell),""))</f>
        <v/>
      </c>
      <c r="X7038" s="60" t="str">
        <f>IF(A7038&lt;&gt;"",IFERROR(IF(FIND(" ",G7038)&gt;=1,MID(G7038,FIND(" ",G7038)+1,LEN(G7038)),""),""),"")</f>
        <v/>
      </c>
      <c r="AC7038" s="51">
        <f>IFERROR(VALUE(MID($C7038,1,2)),0)</f>
        <v>0</v>
      </c>
      <c r="AD7038" s="44">
        <f>IFERROR(VALUE(MID($C7038,4,3)),0)</f>
        <v>0</v>
      </c>
      <c r="AE7038" s="51">
        <f>VALUE(RIGHT("00"&amp;AC7038,2)&amp;RIGHT("000"&amp;AD7038,3))</f>
        <v>0</v>
      </c>
    </row>
    <row r="7039" spans="1:31">
      <c r="A7039" s="60" t="str">
        <f>IF(G7039&amp;Q7039&lt;&gt;"",W7039&amp;Q7039,"")</f>
        <v/>
      </c>
      <c r="B7039" s="85" t="str">
        <f>IF(C7039&lt;&gt;"",LEFT(C7039,9),"")</f>
        <v/>
      </c>
      <c r="V7039" s="60" t="str">
        <f>W7039&amp;H7039</f>
        <v/>
      </c>
      <c r="W7039" s="60" t="str">
        <f>_xlfn.LET(_xlpm.TextCell,TEXT(G7039,"###"),IF(_xlpm.TextCell&lt;&gt;"",IF(StyleSpaceSplit,IFERROR(IF(FIND(" ",_xlpm.TextCell)&gt;=1,MID(_xlpm.TextCell,1,FIND(" ",_xlpm.TextCell)-1),_xlpm.TextCell),_xlpm.TextCell),_xlpm.TextCell),""))</f>
        <v/>
      </c>
      <c r="X7039" s="60" t="str">
        <f>IF(A7039&lt;&gt;"",IFERROR(IF(FIND(" ",G7039)&gt;=1,MID(G7039,FIND(" ",G7039)+1,LEN(G7039)),""),""),"")</f>
        <v/>
      </c>
      <c r="AC7039" s="51">
        <f>IFERROR(VALUE(MID($C7039,1,2)),0)</f>
        <v>0</v>
      </c>
      <c r="AD7039" s="44">
        <f>IFERROR(VALUE(MID($C7039,4,3)),0)</f>
        <v>0</v>
      </c>
      <c r="AE7039" s="51">
        <f>VALUE(RIGHT("00"&amp;AC7039,2)&amp;RIGHT("000"&amp;AD7039,3))</f>
        <v>0</v>
      </c>
    </row>
    <row r="7040" spans="1:31">
      <c r="A7040" s="60" t="str">
        <f>IF(G7040&amp;Q7040&lt;&gt;"",W7040&amp;Q7040,"")</f>
        <v/>
      </c>
      <c r="B7040" s="85" t="str">
        <f>IF(C7040&lt;&gt;"",LEFT(C7040,9),"")</f>
        <v/>
      </c>
      <c r="V7040" s="60" t="str">
        <f>W7040&amp;H7040</f>
        <v/>
      </c>
      <c r="W7040" s="60" t="str">
        <f>_xlfn.LET(_xlpm.TextCell,TEXT(G7040,"###"),IF(_xlpm.TextCell&lt;&gt;"",IF(StyleSpaceSplit,IFERROR(IF(FIND(" ",_xlpm.TextCell)&gt;=1,MID(_xlpm.TextCell,1,FIND(" ",_xlpm.TextCell)-1),_xlpm.TextCell),_xlpm.TextCell),_xlpm.TextCell),""))</f>
        <v/>
      </c>
      <c r="X7040" s="60" t="str">
        <f>IF(A7040&lt;&gt;"",IFERROR(IF(FIND(" ",G7040)&gt;=1,MID(G7040,FIND(" ",G7040)+1,LEN(G7040)),""),""),"")</f>
        <v/>
      </c>
      <c r="AC7040" s="51">
        <f>IFERROR(VALUE(MID($C7040,1,2)),0)</f>
        <v>0</v>
      </c>
      <c r="AD7040" s="44">
        <f>IFERROR(VALUE(MID($C7040,4,3)),0)</f>
        <v>0</v>
      </c>
      <c r="AE7040" s="51">
        <f>VALUE(RIGHT("00"&amp;AC7040,2)&amp;RIGHT("000"&amp;AD7040,3))</f>
        <v>0</v>
      </c>
    </row>
    <row r="7041" spans="1:31">
      <c r="A7041" s="60" t="str">
        <f>IF(G7041&amp;Q7041&lt;&gt;"",W7041&amp;Q7041,"")</f>
        <v/>
      </c>
      <c r="B7041" s="85" t="str">
        <f>IF(C7041&lt;&gt;"",LEFT(C7041,9),"")</f>
        <v/>
      </c>
      <c r="V7041" s="60" t="str">
        <f>W7041&amp;H7041</f>
        <v/>
      </c>
      <c r="W7041" s="60" t="str">
        <f>_xlfn.LET(_xlpm.TextCell,TEXT(G7041,"###"),IF(_xlpm.TextCell&lt;&gt;"",IF(StyleSpaceSplit,IFERROR(IF(FIND(" ",_xlpm.TextCell)&gt;=1,MID(_xlpm.TextCell,1,FIND(" ",_xlpm.TextCell)-1),_xlpm.TextCell),_xlpm.TextCell),_xlpm.TextCell),""))</f>
        <v/>
      </c>
      <c r="X7041" s="60" t="str">
        <f>IF(A7041&lt;&gt;"",IFERROR(IF(FIND(" ",G7041)&gt;=1,MID(G7041,FIND(" ",G7041)+1,LEN(G7041)),""),""),"")</f>
        <v/>
      </c>
      <c r="AC7041" s="51">
        <f>IFERROR(VALUE(MID($C7041,1,2)),0)</f>
        <v>0</v>
      </c>
      <c r="AD7041" s="44">
        <f>IFERROR(VALUE(MID($C7041,4,3)),0)</f>
        <v>0</v>
      </c>
      <c r="AE7041" s="51">
        <f>VALUE(RIGHT("00"&amp;AC7041,2)&amp;RIGHT("000"&amp;AD7041,3))</f>
        <v>0</v>
      </c>
    </row>
    <row r="7042" spans="1:31">
      <c r="A7042" s="60" t="str">
        <f>IF(G7042&amp;Q7042&lt;&gt;"",W7042&amp;Q7042,"")</f>
        <v/>
      </c>
      <c r="B7042" s="85" t="str">
        <f>IF(C7042&lt;&gt;"",LEFT(C7042,9),"")</f>
        <v/>
      </c>
      <c r="V7042" s="60" t="str">
        <f>W7042&amp;H7042</f>
        <v/>
      </c>
      <c r="W7042" s="60" t="str">
        <f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>IF(A7042&lt;&gt;"",IFERROR(IF(FIND(" ",G7042)&gt;=1,MID(G7042,FIND(" ",G7042)+1,LEN(G7042)),""),""),"")</f>
        <v/>
      </c>
      <c r="AC7042" s="51">
        <f>IFERROR(VALUE(MID($C7042,1,2)),0)</f>
        <v>0</v>
      </c>
      <c r="AD7042" s="44">
        <f>IFERROR(VALUE(MID($C7042,4,3)),0)</f>
        <v>0</v>
      </c>
      <c r="AE7042" s="51">
        <f>VALUE(RIGHT("00"&amp;AC7042,2)&amp;RIGHT("000"&amp;AD7042,3))</f>
        <v>0</v>
      </c>
    </row>
    <row r="7043" spans="1:31">
      <c r="A7043" s="60" t="str">
        <f>IF(G7043&amp;Q7043&lt;&gt;"",W7043&amp;Q7043,"")</f>
        <v/>
      </c>
      <c r="B7043" s="85" t="str">
        <f>IF(C7043&lt;&gt;"",LEFT(C7043,9),"")</f>
        <v/>
      </c>
      <c r="V7043" s="60" t="str">
        <f>W7043&amp;H7043</f>
        <v/>
      </c>
      <c r="W7043" s="60" t="str">
        <f>_xlfn.LET(_xlpm.TextCell,TEXT(G7043,"###"),IF(_xlpm.TextCell&lt;&gt;"",IF(StyleSpaceSplit,IFERROR(IF(FIND(" ",_xlpm.TextCell)&gt;=1,MID(_xlpm.TextCell,1,FIND(" ",_xlpm.TextCell)-1),_xlpm.TextCell),_xlpm.TextCell),_xlpm.TextCell),""))</f>
        <v/>
      </c>
      <c r="X7043" s="60" t="str">
        <f>IF(A7043&lt;&gt;"",IFERROR(IF(FIND(" ",G7043)&gt;=1,MID(G7043,FIND(" ",G7043)+1,LEN(G7043)),""),""),"")</f>
        <v/>
      </c>
      <c r="AC7043" s="51">
        <f>IFERROR(VALUE(MID($C7043,1,2)),0)</f>
        <v>0</v>
      </c>
      <c r="AD7043" s="44">
        <f>IFERROR(VALUE(MID($C7043,4,3)),0)</f>
        <v>0</v>
      </c>
      <c r="AE7043" s="51">
        <f>VALUE(RIGHT("00"&amp;AC7043,2)&amp;RIGHT("000"&amp;AD7043,3))</f>
        <v>0</v>
      </c>
    </row>
    <row r="7044" spans="1:31">
      <c r="A7044" s="60" t="str">
        <f>IF(G7044&amp;Q7044&lt;&gt;"",W7044&amp;Q7044,"")</f>
        <v/>
      </c>
      <c r="B7044" s="85" t="str">
        <f>IF(C7044&lt;&gt;"",LEFT(C7044,9),"")</f>
        <v/>
      </c>
      <c r="V7044" s="60" t="str">
        <f>W7044&amp;H7044</f>
        <v/>
      </c>
      <c r="W7044" s="60" t="str">
        <f>_xlfn.LET(_xlpm.TextCell,TEXT(G7044,"###"),IF(_xlpm.TextCell&lt;&gt;"",IF(StyleSpaceSplit,IFERROR(IF(FIND(" ",_xlpm.TextCell)&gt;=1,MID(_xlpm.TextCell,1,FIND(" ",_xlpm.TextCell)-1),_xlpm.TextCell),_xlpm.TextCell),_xlpm.TextCell),""))</f>
        <v/>
      </c>
      <c r="X7044" s="60" t="str">
        <f>IF(A7044&lt;&gt;"",IFERROR(IF(FIND(" ",G7044)&gt;=1,MID(G7044,FIND(" ",G7044)+1,LEN(G7044)),""),""),"")</f>
        <v/>
      </c>
      <c r="AC7044" s="51">
        <f>IFERROR(VALUE(MID($C7044,1,2)),0)</f>
        <v>0</v>
      </c>
      <c r="AD7044" s="44">
        <f>IFERROR(VALUE(MID($C7044,4,3)),0)</f>
        <v>0</v>
      </c>
      <c r="AE7044" s="51">
        <f>VALUE(RIGHT("00"&amp;AC7044,2)&amp;RIGHT("000"&amp;AD7044,3))</f>
        <v>0</v>
      </c>
    </row>
    <row r="7045" spans="1:31">
      <c r="A7045" s="60" t="str">
        <f>IF(G7045&amp;Q7045&lt;&gt;"",W7045&amp;Q7045,"")</f>
        <v/>
      </c>
      <c r="B7045" s="85" t="str">
        <f>IF(C7045&lt;&gt;"",LEFT(C7045,9),"")</f>
        <v/>
      </c>
      <c r="V7045" s="60" t="str">
        <f>W7045&amp;H7045</f>
        <v/>
      </c>
      <c r="W7045" s="60" t="str">
        <f>_xlfn.LET(_xlpm.TextCell,TEXT(G7045,"###"),IF(_xlpm.TextCell&lt;&gt;"",IF(StyleSpaceSplit,IFERROR(IF(FIND(" ",_xlpm.TextCell)&gt;=1,MID(_xlpm.TextCell,1,FIND(" ",_xlpm.TextCell)-1),_xlpm.TextCell),_xlpm.TextCell),_xlpm.TextCell),""))</f>
        <v/>
      </c>
      <c r="X7045" s="60" t="str">
        <f>IF(A7045&lt;&gt;"",IFERROR(IF(FIND(" ",G7045)&gt;=1,MID(G7045,FIND(" ",G7045)+1,LEN(G7045)),""),""),"")</f>
        <v/>
      </c>
      <c r="AC7045" s="51">
        <f>IFERROR(VALUE(MID($C7045,1,2)),0)</f>
        <v>0</v>
      </c>
      <c r="AD7045" s="44">
        <f>IFERROR(VALUE(MID($C7045,4,3)),0)</f>
        <v>0</v>
      </c>
      <c r="AE7045" s="51">
        <f>VALUE(RIGHT("00"&amp;AC7045,2)&amp;RIGHT("000"&amp;AD7045,3))</f>
        <v>0</v>
      </c>
    </row>
    <row r="7046" spans="1:31">
      <c r="A7046" s="60" t="str">
        <f>IF(G7046&amp;Q7046&lt;&gt;"",W7046&amp;Q7046,"")</f>
        <v/>
      </c>
      <c r="B7046" s="85" t="str">
        <f>IF(C7046&lt;&gt;"",LEFT(C7046,9),"")</f>
        <v/>
      </c>
      <c r="V7046" s="60" t="str">
        <f>W7046&amp;H7046</f>
        <v/>
      </c>
      <c r="W7046" s="60" t="str">
        <f>_xlfn.LET(_xlpm.TextCell,TEXT(G7046,"###"),IF(_xlpm.TextCell&lt;&gt;"",IF(StyleSpaceSplit,IFERROR(IF(FIND(" ",_xlpm.TextCell)&gt;=1,MID(_xlpm.TextCell,1,FIND(" ",_xlpm.TextCell)-1),_xlpm.TextCell),_xlpm.TextCell),_xlpm.TextCell),""))</f>
        <v/>
      </c>
      <c r="X7046" s="60" t="str">
        <f>IF(A7046&lt;&gt;"",IFERROR(IF(FIND(" ",G7046)&gt;=1,MID(G7046,FIND(" ",G7046)+1,LEN(G7046)),""),""),"")</f>
        <v/>
      </c>
      <c r="AC7046" s="51">
        <f>IFERROR(VALUE(MID($C7046,1,2)),0)</f>
        <v>0</v>
      </c>
      <c r="AD7046" s="44">
        <f>IFERROR(VALUE(MID($C7046,4,3)),0)</f>
        <v>0</v>
      </c>
      <c r="AE7046" s="51">
        <f>VALUE(RIGHT("00"&amp;AC7046,2)&amp;RIGHT("000"&amp;AD7046,3))</f>
        <v>0</v>
      </c>
    </row>
    <row r="7047" spans="1:31">
      <c r="A7047" s="60" t="str">
        <f>IF(G7047&amp;Q7047&lt;&gt;"",W7047&amp;Q7047,"")</f>
        <v/>
      </c>
      <c r="B7047" s="85" t="str">
        <f>IF(C7047&lt;&gt;"",LEFT(C7047,9),"")</f>
        <v/>
      </c>
      <c r="V7047" s="60" t="str">
        <f>W7047&amp;H7047</f>
        <v/>
      </c>
      <c r="W7047" s="60" t="str">
        <f>_xlfn.LET(_xlpm.TextCell,TEXT(G7047,"###"),IF(_xlpm.TextCell&lt;&gt;"",IF(StyleSpaceSplit,IFERROR(IF(FIND(" ",_xlpm.TextCell)&gt;=1,MID(_xlpm.TextCell,1,FIND(" ",_xlpm.TextCell)-1),_xlpm.TextCell),_xlpm.TextCell),_xlpm.TextCell),""))</f>
        <v/>
      </c>
      <c r="X7047" s="60" t="str">
        <f>IF(A7047&lt;&gt;"",IFERROR(IF(FIND(" ",G7047)&gt;=1,MID(G7047,FIND(" ",G7047)+1,LEN(G7047)),""),""),"")</f>
        <v/>
      </c>
      <c r="AC7047" s="51">
        <f>IFERROR(VALUE(MID($C7047,1,2)),0)</f>
        <v>0</v>
      </c>
      <c r="AD7047" s="44">
        <f>IFERROR(VALUE(MID($C7047,4,3)),0)</f>
        <v>0</v>
      </c>
      <c r="AE7047" s="51">
        <f>VALUE(RIGHT("00"&amp;AC7047,2)&amp;RIGHT("000"&amp;AD7047,3))</f>
        <v>0</v>
      </c>
    </row>
    <row r="7048" spans="1:31">
      <c r="A7048" s="60" t="str">
        <f>IF(G7048&amp;Q7048&lt;&gt;"",W7048&amp;Q7048,"")</f>
        <v/>
      </c>
      <c r="B7048" s="85" t="str">
        <f>IF(C7048&lt;&gt;"",LEFT(C7048,9),"")</f>
        <v/>
      </c>
      <c r="V7048" s="60" t="str">
        <f>W7048&amp;H7048</f>
        <v/>
      </c>
      <c r="W7048" s="60" t="str">
        <f>_xlfn.LET(_xlpm.TextCell,TEXT(G7048,"###"),IF(_xlpm.TextCell&lt;&gt;"",IF(StyleSpaceSplit,IFERROR(IF(FIND(" ",_xlpm.TextCell)&gt;=1,MID(_xlpm.TextCell,1,FIND(" ",_xlpm.TextCell)-1),_xlpm.TextCell),_xlpm.TextCell),_xlpm.TextCell),""))</f>
        <v/>
      </c>
      <c r="X7048" s="60" t="str">
        <f>IF(A7048&lt;&gt;"",IFERROR(IF(FIND(" ",G7048)&gt;=1,MID(G7048,FIND(" ",G7048)+1,LEN(G7048)),""),""),"")</f>
        <v/>
      </c>
      <c r="AC7048" s="51">
        <f>IFERROR(VALUE(MID($C7048,1,2)),0)</f>
        <v>0</v>
      </c>
      <c r="AD7048" s="44">
        <f>IFERROR(VALUE(MID($C7048,4,3)),0)</f>
        <v>0</v>
      </c>
      <c r="AE7048" s="51">
        <f>VALUE(RIGHT("00"&amp;AC7048,2)&amp;RIGHT("000"&amp;AD7048,3))</f>
        <v>0</v>
      </c>
    </row>
    <row r="7049" spans="1:31">
      <c r="A7049" s="60" t="str">
        <f>IF(G7049&amp;Q7049&lt;&gt;"",W7049&amp;Q7049,"")</f>
        <v/>
      </c>
      <c r="B7049" s="85" t="str">
        <f>IF(C7049&lt;&gt;"",LEFT(C7049,9),"")</f>
        <v/>
      </c>
      <c r="V7049" s="60" t="str">
        <f>W7049&amp;H7049</f>
        <v/>
      </c>
      <c r="W7049" s="60" t="str">
        <f>_xlfn.LET(_xlpm.TextCell,TEXT(G7049,"###"),IF(_xlpm.TextCell&lt;&gt;"",IF(StyleSpaceSplit,IFERROR(IF(FIND(" ",_xlpm.TextCell)&gt;=1,MID(_xlpm.TextCell,1,FIND(" ",_xlpm.TextCell)-1),_xlpm.TextCell),_xlpm.TextCell),_xlpm.TextCell),""))</f>
        <v/>
      </c>
      <c r="X7049" s="60" t="str">
        <f>IF(A7049&lt;&gt;"",IFERROR(IF(FIND(" ",G7049)&gt;=1,MID(G7049,FIND(" ",G7049)+1,LEN(G7049)),""),""),"")</f>
        <v/>
      </c>
      <c r="AC7049" s="51">
        <f>IFERROR(VALUE(MID($C7049,1,2)),0)</f>
        <v>0</v>
      </c>
      <c r="AD7049" s="44">
        <f>IFERROR(VALUE(MID($C7049,4,3)),0)</f>
        <v>0</v>
      </c>
      <c r="AE7049" s="51">
        <f>VALUE(RIGHT("00"&amp;AC7049,2)&amp;RIGHT("000"&amp;AD7049,3))</f>
        <v>0</v>
      </c>
    </row>
    <row r="7050" spans="1:31">
      <c r="A7050" s="60" t="str">
        <f>IF(G7050&amp;Q7050&lt;&gt;"",W7050&amp;Q7050,"")</f>
        <v/>
      </c>
      <c r="B7050" s="85" t="str">
        <f>IF(C7050&lt;&gt;"",LEFT(C7050,9),"")</f>
        <v/>
      </c>
      <c r="V7050" s="60" t="str">
        <f>W7050&amp;H7050</f>
        <v/>
      </c>
      <c r="W7050" s="60" t="str">
        <f>_xlfn.LET(_xlpm.TextCell,TEXT(G7050,"###"),IF(_xlpm.TextCell&lt;&gt;"",IF(StyleSpaceSplit,IFERROR(IF(FIND(" ",_xlpm.TextCell)&gt;=1,MID(_xlpm.TextCell,1,FIND(" ",_xlpm.TextCell)-1),_xlpm.TextCell),_xlpm.TextCell),_xlpm.TextCell),""))</f>
        <v/>
      </c>
      <c r="X7050" s="60" t="str">
        <f>IF(A7050&lt;&gt;"",IFERROR(IF(FIND(" ",G7050)&gt;=1,MID(G7050,FIND(" ",G7050)+1,LEN(G7050)),""),""),"")</f>
        <v/>
      </c>
      <c r="AC7050" s="51">
        <f>IFERROR(VALUE(MID($C7050,1,2)),0)</f>
        <v>0</v>
      </c>
      <c r="AD7050" s="44">
        <f>IFERROR(VALUE(MID($C7050,4,3)),0)</f>
        <v>0</v>
      </c>
      <c r="AE7050" s="51">
        <f>VALUE(RIGHT("00"&amp;AC7050,2)&amp;RIGHT("000"&amp;AD7050,3))</f>
        <v>0</v>
      </c>
    </row>
    <row r="7051" spans="1:31">
      <c r="A7051" s="60" t="str">
        <f>IF(G7051&amp;Q7051&lt;&gt;"",W7051&amp;Q7051,"")</f>
        <v/>
      </c>
      <c r="B7051" s="85" t="str">
        <f>IF(C7051&lt;&gt;"",LEFT(C7051,9),"")</f>
        <v/>
      </c>
      <c r="V7051" s="60" t="str">
        <f>W7051&amp;H7051</f>
        <v/>
      </c>
      <c r="W7051" s="60" t="str">
        <f>_xlfn.LET(_xlpm.TextCell,TEXT(G7051,"###"),IF(_xlpm.TextCell&lt;&gt;"",IF(StyleSpaceSplit,IFERROR(IF(FIND(" ",_xlpm.TextCell)&gt;=1,MID(_xlpm.TextCell,1,FIND(" ",_xlpm.TextCell)-1),_xlpm.TextCell),_xlpm.TextCell),_xlpm.TextCell),""))</f>
        <v/>
      </c>
      <c r="X7051" s="60" t="str">
        <f>IF(A7051&lt;&gt;"",IFERROR(IF(FIND(" ",G7051)&gt;=1,MID(G7051,FIND(" ",G7051)+1,LEN(G7051)),""),""),"")</f>
        <v/>
      </c>
      <c r="AC7051" s="51">
        <f>IFERROR(VALUE(MID($C7051,1,2)),0)</f>
        <v>0</v>
      </c>
      <c r="AD7051" s="44">
        <f>IFERROR(VALUE(MID($C7051,4,3)),0)</f>
        <v>0</v>
      </c>
      <c r="AE7051" s="51">
        <f>VALUE(RIGHT("00"&amp;AC7051,2)&amp;RIGHT("000"&amp;AD7051,3))</f>
        <v>0</v>
      </c>
    </row>
    <row r="7052" spans="1:31">
      <c r="A7052" s="60" t="str">
        <f>IF(G7052&amp;Q7052&lt;&gt;"",W7052&amp;Q7052,"")</f>
        <v/>
      </c>
      <c r="B7052" s="85" t="str">
        <f>IF(C7052&lt;&gt;"",LEFT(C7052,9),"")</f>
        <v/>
      </c>
      <c r="V7052" s="60" t="str">
        <f>W7052&amp;H7052</f>
        <v/>
      </c>
      <c r="W7052" s="60" t="str">
        <f>_xlfn.LET(_xlpm.TextCell,TEXT(G7052,"###"),IF(_xlpm.TextCell&lt;&gt;"",IF(StyleSpaceSplit,IFERROR(IF(FIND(" ",_xlpm.TextCell)&gt;=1,MID(_xlpm.TextCell,1,FIND(" ",_xlpm.TextCell)-1),_xlpm.TextCell),_xlpm.TextCell),_xlpm.TextCell),""))</f>
        <v/>
      </c>
      <c r="X7052" s="60" t="str">
        <f>IF(A7052&lt;&gt;"",IFERROR(IF(FIND(" ",G7052)&gt;=1,MID(G7052,FIND(" ",G7052)+1,LEN(G7052)),""),""),"")</f>
        <v/>
      </c>
      <c r="AC7052" s="51">
        <f>IFERROR(VALUE(MID($C7052,1,2)),0)</f>
        <v>0</v>
      </c>
      <c r="AD7052" s="44">
        <f>IFERROR(VALUE(MID($C7052,4,3)),0)</f>
        <v>0</v>
      </c>
      <c r="AE7052" s="51">
        <f>VALUE(RIGHT("00"&amp;AC7052,2)&amp;RIGHT("000"&amp;AD7052,3))</f>
        <v>0</v>
      </c>
    </row>
    <row r="7053" spans="1:31">
      <c r="A7053" s="60" t="str">
        <f>IF(G7053&amp;Q7053&lt;&gt;"",W7053&amp;Q7053,"")</f>
        <v/>
      </c>
      <c r="B7053" s="85" t="str">
        <f>IF(C7053&lt;&gt;"",LEFT(C7053,9),"")</f>
        <v/>
      </c>
      <c r="V7053" s="60" t="str">
        <f>W7053&amp;H7053</f>
        <v/>
      </c>
      <c r="W7053" s="60" t="str">
        <f>_xlfn.LET(_xlpm.TextCell,TEXT(G7053,"###"),IF(_xlpm.TextCell&lt;&gt;"",IF(StyleSpaceSplit,IFERROR(IF(FIND(" ",_xlpm.TextCell)&gt;=1,MID(_xlpm.TextCell,1,FIND(" ",_xlpm.TextCell)-1),_xlpm.TextCell),_xlpm.TextCell),_xlpm.TextCell),""))</f>
        <v/>
      </c>
      <c r="X7053" s="60" t="str">
        <f>IF(A7053&lt;&gt;"",IFERROR(IF(FIND(" ",G7053)&gt;=1,MID(G7053,FIND(" ",G7053)+1,LEN(G7053)),""),""),"")</f>
        <v/>
      </c>
      <c r="AC7053" s="51">
        <f>IFERROR(VALUE(MID($C7053,1,2)),0)</f>
        <v>0</v>
      </c>
      <c r="AD7053" s="44">
        <f>IFERROR(VALUE(MID($C7053,4,3)),0)</f>
        <v>0</v>
      </c>
      <c r="AE7053" s="51">
        <f>VALUE(RIGHT("00"&amp;AC7053,2)&amp;RIGHT("000"&amp;AD7053,3))</f>
        <v>0</v>
      </c>
    </row>
    <row r="7054" spans="1:31">
      <c r="A7054" s="60" t="str">
        <f>IF(G7054&amp;Q7054&lt;&gt;"",W7054&amp;Q7054,"")</f>
        <v/>
      </c>
      <c r="B7054" s="85" t="str">
        <f>IF(C7054&lt;&gt;"",LEFT(C7054,9),"")</f>
        <v/>
      </c>
      <c r="V7054" s="60" t="str">
        <f>W7054&amp;H7054</f>
        <v/>
      </c>
      <c r="W7054" s="60" t="str">
        <f>_xlfn.LET(_xlpm.TextCell,TEXT(G7054,"###"),IF(_xlpm.TextCell&lt;&gt;"",IF(StyleSpaceSplit,IFERROR(IF(FIND(" ",_xlpm.TextCell)&gt;=1,MID(_xlpm.TextCell,1,FIND(" ",_xlpm.TextCell)-1),_xlpm.TextCell),_xlpm.TextCell),_xlpm.TextCell),""))</f>
        <v/>
      </c>
      <c r="X7054" s="60" t="str">
        <f>IF(A7054&lt;&gt;"",IFERROR(IF(FIND(" ",G7054)&gt;=1,MID(G7054,FIND(" ",G7054)+1,LEN(G7054)),""),""),"")</f>
        <v/>
      </c>
      <c r="AC7054" s="51">
        <f>IFERROR(VALUE(MID($C7054,1,2)),0)</f>
        <v>0</v>
      </c>
      <c r="AD7054" s="44">
        <f>IFERROR(VALUE(MID($C7054,4,3)),0)</f>
        <v>0</v>
      </c>
      <c r="AE7054" s="51">
        <f>VALUE(RIGHT("00"&amp;AC7054,2)&amp;RIGHT("000"&amp;AD7054,3))</f>
        <v>0</v>
      </c>
    </row>
    <row r="7055" spans="1:31">
      <c r="A7055" s="60" t="str">
        <f>IF(G7055&amp;Q7055&lt;&gt;"",W7055&amp;Q7055,"")</f>
        <v/>
      </c>
      <c r="B7055" s="85" t="str">
        <f>IF(C7055&lt;&gt;"",LEFT(C7055,9),"")</f>
        <v/>
      </c>
      <c r="V7055" s="60" t="str">
        <f>W7055&amp;H7055</f>
        <v/>
      </c>
      <c r="W7055" s="60" t="str">
        <f>_xlfn.LET(_xlpm.TextCell,TEXT(G7055,"###"),IF(_xlpm.TextCell&lt;&gt;"",IF(StyleSpaceSplit,IFERROR(IF(FIND(" ",_xlpm.TextCell)&gt;=1,MID(_xlpm.TextCell,1,FIND(" ",_xlpm.TextCell)-1),_xlpm.TextCell),_xlpm.TextCell),_xlpm.TextCell),""))</f>
        <v/>
      </c>
      <c r="X7055" s="60" t="str">
        <f>IF(A7055&lt;&gt;"",IFERROR(IF(FIND(" ",G7055)&gt;=1,MID(G7055,FIND(" ",G7055)+1,LEN(G7055)),""),""),"")</f>
        <v/>
      </c>
      <c r="AC7055" s="51">
        <f>IFERROR(VALUE(MID($C7055,1,2)),0)</f>
        <v>0</v>
      </c>
      <c r="AD7055" s="44">
        <f>IFERROR(VALUE(MID($C7055,4,3)),0)</f>
        <v>0</v>
      </c>
      <c r="AE7055" s="51">
        <f>VALUE(RIGHT("00"&amp;AC7055,2)&amp;RIGHT("000"&amp;AD7055,3))</f>
        <v>0</v>
      </c>
    </row>
    <row r="7056" spans="1:31">
      <c r="A7056" s="60" t="str">
        <f>IF(G7056&amp;Q7056&lt;&gt;"",W7056&amp;Q7056,"")</f>
        <v/>
      </c>
      <c r="B7056" s="85" t="str">
        <f>IF(C7056&lt;&gt;"",LEFT(C7056,9),"")</f>
        <v/>
      </c>
      <c r="V7056" s="60" t="str">
        <f>W7056&amp;H7056</f>
        <v/>
      </c>
      <c r="W7056" s="60" t="str">
        <f>_xlfn.LET(_xlpm.TextCell,TEXT(G7056,"###"),IF(_xlpm.TextCell&lt;&gt;"",IF(StyleSpaceSplit,IFERROR(IF(FIND(" ",_xlpm.TextCell)&gt;=1,MID(_xlpm.TextCell,1,FIND(" ",_xlpm.TextCell)-1),_xlpm.TextCell),_xlpm.TextCell),_xlpm.TextCell),""))</f>
        <v/>
      </c>
      <c r="X7056" s="60" t="str">
        <f>IF(A7056&lt;&gt;"",IFERROR(IF(FIND(" ",G7056)&gt;=1,MID(G7056,FIND(" ",G7056)+1,LEN(G7056)),""),""),"")</f>
        <v/>
      </c>
      <c r="AC7056" s="51">
        <f>IFERROR(VALUE(MID($C7056,1,2)),0)</f>
        <v>0</v>
      </c>
      <c r="AD7056" s="44">
        <f>IFERROR(VALUE(MID($C7056,4,3)),0)</f>
        <v>0</v>
      </c>
      <c r="AE7056" s="51">
        <f>VALUE(RIGHT("00"&amp;AC7056,2)&amp;RIGHT("000"&amp;AD7056,3))</f>
        <v>0</v>
      </c>
    </row>
    <row r="7057" spans="1:31">
      <c r="A7057" s="60" t="str">
        <f>IF(G7057&amp;Q7057&lt;&gt;"",W7057&amp;Q7057,"")</f>
        <v/>
      </c>
      <c r="B7057" s="85" t="str">
        <f>IF(C7057&lt;&gt;"",LEFT(C7057,9),"")</f>
        <v/>
      </c>
      <c r="V7057" s="60" t="str">
        <f>W7057&amp;H7057</f>
        <v/>
      </c>
      <c r="W7057" s="60" t="str">
        <f>_xlfn.LET(_xlpm.TextCell,TEXT(G7057,"###"),IF(_xlpm.TextCell&lt;&gt;"",IF(StyleSpaceSplit,IFERROR(IF(FIND(" ",_xlpm.TextCell)&gt;=1,MID(_xlpm.TextCell,1,FIND(" ",_xlpm.TextCell)-1),_xlpm.TextCell),_xlpm.TextCell),_xlpm.TextCell),""))</f>
        <v/>
      </c>
      <c r="X7057" s="60" t="str">
        <f>IF(A7057&lt;&gt;"",IFERROR(IF(FIND(" ",G7057)&gt;=1,MID(G7057,FIND(" ",G7057)+1,LEN(G7057)),""),""),"")</f>
        <v/>
      </c>
      <c r="AC7057" s="51">
        <f>IFERROR(VALUE(MID($C7057,1,2)),0)</f>
        <v>0</v>
      </c>
      <c r="AD7057" s="44">
        <f>IFERROR(VALUE(MID($C7057,4,3)),0)</f>
        <v>0</v>
      </c>
      <c r="AE7057" s="51">
        <f>VALUE(RIGHT("00"&amp;AC7057,2)&amp;RIGHT("000"&amp;AD7057,3))</f>
        <v>0</v>
      </c>
    </row>
    <row r="7058" spans="1:31">
      <c r="A7058" s="60" t="str">
        <f>IF(G7058&amp;Q7058&lt;&gt;"",W7058&amp;Q7058,"")</f>
        <v/>
      </c>
      <c r="B7058" s="85" t="str">
        <f>IF(C7058&lt;&gt;"",LEFT(C7058,9),"")</f>
        <v/>
      </c>
      <c r="V7058" s="60" t="str">
        <f>W7058&amp;H7058</f>
        <v/>
      </c>
      <c r="W7058" s="60" t="str">
        <f>_xlfn.LET(_xlpm.TextCell,TEXT(G7058,"###"),IF(_xlpm.TextCell&lt;&gt;"",IF(StyleSpaceSplit,IFERROR(IF(FIND(" ",_xlpm.TextCell)&gt;=1,MID(_xlpm.TextCell,1,FIND(" ",_xlpm.TextCell)-1),_xlpm.TextCell),_xlpm.TextCell),_xlpm.TextCell),""))</f>
        <v/>
      </c>
      <c r="X7058" s="60" t="str">
        <f>IF(A7058&lt;&gt;"",IFERROR(IF(FIND(" ",G7058)&gt;=1,MID(G7058,FIND(" ",G7058)+1,LEN(G7058)),""),""),"")</f>
        <v/>
      </c>
      <c r="AC7058" s="51">
        <f>IFERROR(VALUE(MID($C7058,1,2)),0)</f>
        <v>0</v>
      </c>
      <c r="AD7058" s="44">
        <f>IFERROR(VALUE(MID($C7058,4,3)),0)</f>
        <v>0</v>
      </c>
      <c r="AE7058" s="51">
        <f>VALUE(RIGHT("00"&amp;AC7058,2)&amp;RIGHT("000"&amp;AD7058,3))</f>
        <v>0</v>
      </c>
    </row>
    <row r="7059" spans="1:31">
      <c r="A7059" s="60" t="str">
        <f>IF(G7059&amp;Q7059&lt;&gt;"",W7059&amp;Q7059,"")</f>
        <v/>
      </c>
      <c r="B7059" s="85" t="str">
        <f>IF(C7059&lt;&gt;"",LEFT(C7059,9),"")</f>
        <v/>
      </c>
      <c r="V7059" s="60" t="str">
        <f>W7059&amp;H7059</f>
        <v/>
      </c>
      <c r="W7059" s="60" t="str">
        <f>_xlfn.LET(_xlpm.TextCell,TEXT(G7059,"###"),IF(_xlpm.TextCell&lt;&gt;"",IF(StyleSpaceSplit,IFERROR(IF(FIND(" ",_xlpm.TextCell)&gt;=1,MID(_xlpm.TextCell,1,FIND(" ",_xlpm.TextCell)-1),_xlpm.TextCell),_xlpm.TextCell),_xlpm.TextCell),""))</f>
        <v/>
      </c>
      <c r="X7059" s="60" t="str">
        <f>IF(A7059&lt;&gt;"",IFERROR(IF(FIND(" ",G7059)&gt;=1,MID(G7059,FIND(" ",G7059)+1,LEN(G7059)),""),""),"")</f>
        <v/>
      </c>
      <c r="AC7059" s="51">
        <f>IFERROR(VALUE(MID($C7059,1,2)),0)</f>
        <v>0</v>
      </c>
      <c r="AD7059" s="44">
        <f>IFERROR(VALUE(MID($C7059,4,3)),0)</f>
        <v>0</v>
      </c>
      <c r="AE7059" s="51">
        <f>VALUE(RIGHT("00"&amp;AC7059,2)&amp;RIGHT("000"&amp;AD7059,3))</f>
        <v>0</v>
      </c>
    </row>
    <row r="7060" spans="1:31">
      <c r="A7060" s="60" t="str">
        <f>IF(G7060&amp;Q7060&lt;&gt;"",W7060&amp;Q7060,"")</f>
        <v/>
      </c>
      <c r="B7060" s="85" t="str">
        <f>IF(C7060&lt;&gt;"",LEFT(C7060,9),"")</f>
        <v/>
      </c>
      <c r="V7060" s="60" t="str">
        <f>W7060&amp;H7060</f>
        <v/>
      </c>
      <c r="W7060" s="60" t="str">
        <f>_xlfn.LET(_xlpm.TextCell,TEXT(G7060,"###"),IF(_xlpm.TextCell&lt;&gt;"",IF(StyleSpaceSplit,IFERROR(IF(FIND(" ",_xlpm.TextCell)&gt;=1,MID(_xlpm.TextCell,1,FIND(" ",_xlpm.TextCell)-1),_xlpm.TextCell),_xlpm.TextCell),_xlpm.TextCell),""))</f>
        <v/>
      </c>
      <c r="X7060" s="60" t="str">
        <f>IF(A7060&lt;&gt;"",IFERROR(IF(FIND(" ",G7060)&gt;=1,MID(G7060,FIND(" ",G7060)+1,LEN(G7060)),""),""),"")</f>
        <v/>
      </c>
      <c r="AC7060" s="51">
        <f>IFERROR(VALUE(MID($C7060,1,2)),0)</f>
        <v>0</v>
      </c>
      <c r="AD7060" s="44">
        <f>IFERROR(VALUE(MID($C7060,4,3)),0)</f>
        <v>0</v>
      </c>
      <c r="AE7060" s="51">
        <f>VALUE(RIGHT("00"&amp;AC7060,2)&amp;RIGHT("000"&amp;AD7060,3))</f>
        <v>0</v>
      </c>
    </row>
    <row r="7061" spans="1:31">
      <c r="A7061" s="60" t="str">
        <f>IF(G7061&amp;Q7061&lt;&gt;"",W7061&amp;Q7061,"")</f>
        <v/>
      </c>
      <c r="B7061" s="85" t="str">
        <f>IF(C7061&lt;&gt;"",LEFT(C7061,9),"")</f>
        <v/>
      </c>
      <c r="V7061" s="60" t="str">
        <f>W7061&amp;H7061</f>
        <v/>
      </c>
      <c r="W7061" s="60" t="str">
        <f>_xlfn.LET(_xlpm.TextCell,TEXT(G7061,"###"),IF(_xlpm.TextCell&lt;&gt;"",IF(StyleSpaceSplit,IFERROR(IF(FIND(" ",_xlpm.TextCell)&gt;=1,MID(_xlpm.TextCell,1,FIND(" ",_xlpm.TextCell)-1),_xlpm.TextCell),_xlpm.TextCell),_xlpm.TextCell),""))</f>
        <v/>
      </c>
      <c r="X7061" s="60" t="str">
        <f>IF(A7061&lt;&gt;"",IFERROR(IF(FIND(" ",G7061)&gt;=1,MID(G7061,FIND(" ",G7061)+1,LEN(G7061)),""),""),"")</f>
        <v/>
      </c>
      <c r="AC7061" s="51">
        <f>IFERROR(VALUE(MID($C7061,1,2)),0)</f>
        <v>0</v>
      </c>
      <c r="AD7061" s="44">
        <f>IFERROR(VALUE(MID($C7061,4,3)),0)</f>
        <v>0</v>
      </c>
      <c r="AE7061" s="51">
        <f>VALUE(RIGHT("00"&amp;AC7061,2)&amp;RIGHT("000"&amp;AD7061,3))</f>
        <v>0</v>
      </c>
    </row>
    <row r="7062" spans="1:31">
      <c r="A7062" s="60" t="str">
        <f>IF(G7062&amp;Q7062&lt;&gt;"",W7062&amp;Q7062,"")</f>
        <v/>
      </c>
      <c r="B7062" s="85" t="str">
        <f>IF(C7062&lt;&gt;"",LEFT(C7062,9),"")</f>
        <v/>
      </c>
      <c r="V7062" s="60" t="str">
        <f>W7062&amp;H7062</f>
        <v/>
      </c>
      <c r="W7062" s="60" t="str">
        <f>_xlfn.LET(_xlpm.TextCell,TEXT(G7062,"###"),IF(_xlpm.TextCell&lt;&gt;"",IF(StyleSpaceSplit,IFERROR(IF(FIND(" ",_xlpm.TextCell)&gt;=1,MID(_xlpm.TextCell,1,FIND(" ",_xlpm.TextCell)-1),_xlpm.TextCell),_xlpm.TextCell),_xlpm.TextCell),""))</f>
        <v/>
      </c>
      <c r="X7062" s="60" t="str">
        <f>IF(A7062&lt;&gt;"",IFERROR(IF(FIND(" ",G7062)&gt;=1,MID(G7062,FIND(" ",G7062)+1,LEN(G7062)),""),""),"")</f>
        <v/>
      </c>
      <c r="AC7062" s="51">
        <f>IFERROR(VALUE(MID($C7062,1,2)),0)</f>
        <v>0</v>
      </c>
      <c r="AD7062" s="44">
        <f>IFERROR(VALUE(MID($C7062,4,3)),0)</f>
        <v>0</v>
      </c>
      <c r="AE7062" s="51">
        <f>VALUE(RIGHT("00"&amp;AC7062,2)&amp;RIGHT("000"&amp;AD7062,3))</f>
        <v>0</v>
      </c>
    </row>
    <row r="7063" spans="1:31">
      <c r="A7063" s="60" t="str">
        <f>IF(G7063&amp;Q7063&lt;&gt;"",W7063&amp;Q7063,"")</f>
        <v/>
      </c>
      <c r="B7063" s="85" t="str">
        <f>IF(C7063&lt;&gt;"",LEFT(C7063,9),"")</f>
        <v/>
      </c>
      <c r="V7063" s="60" t="str">
        <f>W7063&amp;H7063</f>
        <v/>
      </c>
      <c r="W7063" s="60" t="str">
        <f>_xlfn.LET(_xlpm.TextCell,TEXT(G7063,"###"),IF(_xlpm.TextCell&lt;&gt;"",IF(StyleSpaceSplit,IFERROR(IF(FIND(" ",_xlpm.TextCell)&gt;=1,MID(_xlpm.TextCell,1,FIND(" ",_xlpm.TextCell)-1),_xlpm.TextCell),_xlpm.TextCell),_xlpm.TextCell),""))</f>
        <v/>
      </c>
      <c r="X7063" s="60" t="str">
        <f>IF(A7063&lt;&gt;"",IFERROR(IF(FIND(" ",G7063)&gt;=1,MID(G7063,FIND(" ",G7063)+1,LEN(G7063)),""),""),"")</f>
        <v/>
      </c>
      <c r="AC7063" s="51">
        <f>IFERROR(VALUE(MID($C7063,1,2)),0)</f>
        <v>0</v>
      </c>
      <c r="AD7063" s="44">
        <f>IFERROR(VALUE(MID($C7063,4,3)),0)</f>
        <v>0</v>
      </c>
      <c r="AE7063" s="51">
        <f>VALUE(RIGHT("00"&amp;AC7063,2)&amp;RIGHT("000"&amp;AD7063,3))</f>
        <v>0</v>
      </c>
    </row>
    <row r="7064" spans="1:31">
      <c r="A7064" s="60" t="str">
        <f>IF(G7064&amp;Q7064&lt;&gt;"",W7064&amp;Q7064,"")</f>
        <v/>
      </c>
      <c r="B7064" s="85" t="str">
        <f>IF(C7064&lt;&gt;"",LEFT(C7064,9),"")</f>
        <v/>
      </c>
      <c r="V7064" s="60" t="str">
        <f>W7064&amp;H7064</f>
        <v/>
      </c>
      <c r="W7064" s="60" t="str">
        <f>_xlfn.LET(_xlpm.TextCell,TEXT(G7064,"###"),IF(_xlpm.TextCell&lt;&gt;"",IF(StyleSpaceSplit,IFERROR(IF(FIND(" ",_xlpm.TextCell)&gt;=1,MID(_xlpm.TextCell,1,FIND(" ",_xlpm.TextCell)-1),_xlpm.TextCell),_xlpm.TextCell),_xlpm.TextCell),""))</f>
        <v/>
      </c>
      <c r="X7064" s="60" t="str">
        <f>IF(A7064&lt;&gt;"",IFERROR(IF(FIND(" ",G7064)&gt;=1,MID(G7064,FIND(" ",G7064)+1,LEN(G7064)),""),""),"")</f>
        <v/>
      </c>
      <c r="AC7064" s="51">
        <f>IFERROR(VALUE(MID($C7064,1,2)),0)</f>
        <v>0</v>
      </c>
      <c r="AD7064" s="44">
        <f>IFERROR(VALUE(MID($C7064,4,3)),0)</f>
        <v>0</v>
      </c>
      <c r="AE7064" s="51">
        <f>VALUE(RIGHT("00"&amp;AC7064,2)&amp;RIGHT("000"&amp;AD7064,3))</f>
        <v>0</v>
      </c>
    </row>
    <row r="7065" spans="1:31">
      <c r="A7065" s="60" t="str">
        <f>IF(G7065&amp;Q7065&lt;&gt;"",W7065&amp;Q7065,"")</f>
        <v/>
      </c>
      <c r="B7065" s="85" t="str">
        <f>IF(C7065&lt;&gt;"",LEFT(C7065,9),"")</f>
        <v/>
      </c>
      <c r="V7065" s="60" t="str">
        <f>W7065&amp;H7065</f>
        <v/>
      </c>
      <c r="W7065" s="60" t="str">
        <f>_xlfn.LET(_xlpm.TextCell,TEXT(G7065,"###"),IF(_xlpm.TextCell&lt;&gt;"",IF(StyleSpaceSplit,IFERROR(IF(FIND(" ",_xlpm.TextCell)&gt;=1,MID(_xlpm.TextCell,1,FIND(" ",_xlpm.TextCell)-1),_xlpm.TextCell),_xlpm.TextCell),_xlpm.TextCell),""))</f>
        <v/>
      </c>
      <c r="X7065" s="60" t="str">
        <f>IF(A7065&lt;&gt;"",IFERROR(IF(FIND(" ",G7065)&gt;=1,MID(G7065,FIND(" ",G7065)+1,LEN(G7065)),""),""),"")</f>
        <v/>
      </c>
      <c r="AC7065" s="51">
        <f>IFERROR(VALUE(MID($C7065,1,2)),0)</f>
        <v>0</v>
      </c>
      <c r="AD7065" s="44">
        <f>IFERROR(VALUE(MID($C7065,4,3)),0)</f>
        <v>0</v>
      </c>
      <c r="AE7065" s="51">
        <f>VALUE(RIGHT("00"&amp;AC7065,2)&amp;RIGHT("000"&amp;AD7065,3))</f>
        <v>0</v>
      </c>
    </row>
    <row r="7066" spans="1:31">
      <c r="A7066" s="60" t="str">
        <f>IF(G7066&amp;Q7066&lt;&gt;"",W7066&amp;Q7066,"")</f>
        <v/>
      </c>
      <c r="B7066" s="85" t="str">
        <f>IF(C7066&lt;&gt;"",LEFT(C7066,9),"")</f>
        <v/>
      </c>
      <c r="V7066" s="60" t="str">
        <f>W7066&amp;H7066</f>
        <v/>
      </c>
      <c r="W7066" s="60" t="str">
        <f>_xlfn.LET(_xlpm.TextCell,TEXT(G7066,"###"),IF(_xlpm.TextCell&lt;&gt;"",IF(StyleSpaceSplit,IFERROR(IF(FIND(" ",_xlpm.TextCell)&gt;=1,MID(_xlpm.TextCell,1,FIND(" ",_xlpm.TextCell)-1),_xlpm.TextCell),_xlpm.TextCell),_xlpm.TextCell),""))</f>
        <v/>
      </c>
      <c r="X7066" s="60" t="str">
        <f>IF(A7066&lt;&gt;"",IFERROR(IF(FIND(" ",G7066)&gt;=1,MID(G7066,FIND(" ",G7066)+1,LEN(G7066)),""),""),"")</f>
        <v/>
      </c>
      <c r="AC7066" s="51">
        <f>IFERROR(VALUE(MID($C7066,1,2)),0)</f>
        <v>0</v>
      </c>
      <c r="AD7066" s="44">
        <f>IFERROR(VALUE(MID($C7066,4,3)),0)</f>
        <v>0</v>
      </c>
      <c r="AE7066" s="51">
        <f>VALUE(RIGHT("00"&amp;AC7066,2)&amp;RIGHT("000"&amp;AD7066,3))</f>
        <v>0</v>
      </c>
    </row>
    <row r="7067" spans="1:31">
      <c r="A7067" s="60" t="str">
        <f>IF(G7067&amp;Q7067&lt;&gt;"",W7067&amp;Q7067,"")</f>
        <v/>
      </c>
      <c r="B7067" s="85" t="str">
        <f>IF(C7067&lt;&gt;"",LEFT(C7067,9),"")</f>
        <v/>
      </c>
      <c r="V7067" s="60" t="str">
        <f>W7067&amp;H7067</f>
        <v/>
      </c>
      <c r="W7067" s="60" t="str">
        <f>_xlfn.LET(_xlpm.TextCell,TEXT(G7067,"###"),IF(_xlpm.TextCell&lt;&gt;"",IF(StyleSpaceSplit,IFERROR(IF(FIND(" ",_xlpm.TextCell)&gt;=1,MID(_xlpm.TextCell,1,FIND(" ",_xlpm.TextCell)-1),_xlpm.TextCell),_xlpm.TextCell),_xlpm.TextCell),""))</f>
        <v/>
      </c>
      <c r="X7067" s="60" t="str">
        <f>IF(A7067&lt;&gt;"",IFERROR(IF(FIND(" ",G7067)&gt;=1,MID(G7067,FIND(" ",G7067)+1,LEN(G7067)),""),""),"")</f>
        <v/>
      </c>
      <c r="AC7067" s="51">
        <f>IFERROR(VALUE(MID($C7067,1,2)),0)</f>
        <v>0</v>
      </c>
      <c r="AD7067" s="44">
        <f>IFERROR(VALUE(MID($C7067,4,3)),0)</f>
        <v>0</v>
      </c>
      <c r="AE7067" s="51">
        <f>VALUE(RIGHT("00"&amp;AC7067,2)&amp;RIGHT("000"&amp;AD7067,3))</f>
        <v>0</v>
      </c>
    </row>
    <row r="7068" spans="1:31">
      <c r="A7068" s="60" t="str">
        <f>IF(G7068&amp;Q7068&lt;&gt;"",W7068&amp;Q7068,"")</f>
        <v/>
      </c>
      <c r="B7068" s="85" t="str">
        <f>IF(C7068&lt;&gt;"",LEFT(C7068,9),"")</f>
        <v/>
      </c>
      <c r="V7068" s="60" t="str">
        <f>W7068&amp;H7068</f>
        <v/>
      </c>
      <c r="W7068" s="60" t="str">
        <f>_xlfn.LET(_xlpm.TextCell,TEXT(G7068,"###"),IF(_xlpm.TextCell&lt;&gt;"",IF(StyleSpaceSplit,IFERROR(IF(FIND(" ",_xlpm.TextCell)&gt;=1,MID(_xlpm.TextCell,1,FIND(" ",_xlpm.TextCell)-1),_xlpm.TextCell),_xlpm.TextCell),_xlpm.TextCell),""))</f>
        <v/>
      </c>
      <c r="X7068" s="60" t="str">
        <f>IF(A7068&lt;&gt;"",IFERROR(IF(FIND(" ",G7068)&gt;=1,MID(G7068,FIND(" ",G7068)+1,LEN(G7068)),""),""),"")</f>
        <v/>
      </c>
      <c r="AC7068" s="51">
        <f>IFERROR(VALUE(MID($C7068,1,2)),0)</f>
        <v>0</v>
      </c>
      <c r="AD7068" s="44">
        <f>IFERROR(VALUE(MID($C7068,4,3)),0)</f>
        <v>0</v>
      </c>
      <c r="AE7068" s="51">
        <f>VALUE(RIGHT("00"&amp;AC7068,2)&amp;RIGHT("000"&amp;AD7068,3))</f>
        <v>0</v>
      </c>
    </row>
    <row r="7069" spans="1:31">
      <c r="A7069" s="60" t="str">
        <f>IF(G7069&amp;Q7069&lt;&gt;"",W7069&amp;Q7069,"")</f>
        <v/>
      </c>
      <c r="B7069" s="85" t="str">
        <f>IF(C7069&lt;&gt;"",LEFT(C7069,9),"")</f>
        <v/>
      </c>
      <c r="V7069" s="60" t="str">
        <f>W7069&amp;H7069</f>
        <v/>
      </c>
      <c r="W7069" s="60" t="str">
        <f>_xlfn.LET(_xlpm.TextCell,TEXT(G7069,"###"),IF(_xlpm.TextCell&lt;&gt;"",IF(StyleSpaceSplit,IFERROR(IF(FIND(" ",_xlpm.TextCell)&gt;=1,MID(_xlpm.TextCell,1,FIND(" ",_xlpm.TextCell)-1),_xlpm.TextCell),_xlpm.TextCell),_xlpm.TextCell),""))</f>
        <v/>
      </c>
      <c r="X7069" s="60" t="str">
        <f>IF(A7069&lt;&gt;"",IFERROR(IF(FIND(" ",G7069)&gt;=1,MID(G7069,FIND(" ",G7069)+1,LEN(G7069)),""),""),"")</f>
        <v/>
      </c>
      <c r="AC7069" s="51">
        <f>IFERROR(VALUE(MID($C7069,1,2)),0)</f>
        <v>0</v>
      </c>
      <c r="AD7069" s="44">
        <f>IFERROR(VALUE(MID($C7069,4,3)),0)</f>
        <v>0</v>
      </c>
      <c r="AE7069" s="51">
        <f>VALUE(RIGHT("00"&amp;AC7069,2)&amp;RIGHT("000"&amp;AD7069,3))</f>
        <v>0</v>
      </c>
    </row>
    <row r="7070" spans="1:31">
      <c r="A7070" s="60" t="str">
        <f>IF(G7070&amp;Q7070&lt;&gt;"",W7070&amp;Q7070,"")</f>
        <v/>
      </c>
      <c r="B7070" s="85" t="str">
        <f>IF(C7070&lt;&gt;"",LEFT(C7070,9),"")</f>
        <v/>
      </c>
      <c r="V7070" s="60" t="str">
        <f>W7070&amp;H7070</f>
        <v/>
      </c>
      <c r="W7070" s="60" t="str">
        <f>_xlfn.LET(_xlpm.TextCell,TEXT(G7070,"###"),IF(_xlpm.TextCell&lt;&gt;"",IF(StyleSpaceSplit,IFERROR(IF(FIND(" ",_xlpm.TextCell)&gt;=1,MID(_xlpm.TextCell,1,FIND(" ",_xlpm.TextCell)-1),_xlpm.TextCell),_xlpm.TextCell),_xlpm.TextCell),""))</f>
        <v/>
      </c>
      <c r="X7070" s="60" t="str">
        <f>IF(A7070&lt;&gt;"",IFERROR(IF(FIND(" ",G7070)&gt;=1,MID(G7070,FIND(" ",G7070)+1,LEN(G7070)),""),""),"")</f>
        <v/>
      </c>
      <c r="AC7070" s="51">
        <f>IFERROR(VALUE(MID($C7070,1,2)),0)</f>
        <v>0</v>
      </c>
      <c r="AD7070" s="44">
        <f>IFERROR(VALUE(MID($C7070,4,3)),0)</f>
        <v>0</v>
      </c>
      <c r="AE7070" s="51">
        <f>VALUE(RIGHT("00"&amp;AC7070,2)&amp;RIGHT("000"&amp;AD7070,3))</f>
        <v>0</v>
      </c>
    </row>
    <row r="7071" spans="1:31">
      <c r="A7071" s="60" t="str">
        <f>IF(G7071&amp;Q7071&lt;&gt;"",W7071&amp;Q7071,"")</f>
        <v/>
      </c>
      <c r="B7071" s="85" t="str">
        <f>IF(C7071&lt;&gt;"",LEFT(C7071,9),"")</f>
        <v/>
      </c>
      <c r="V7071" s="60" t="str">
        <f>W7071&amp;H7071</f>
        <v/>
      </c>
      <c r="W7071" s="60" t="str">
        <f>_xlfn.LET(_xlpm.TextCell,TEXT(G7071,"###"),IF(_xlpm.TextCell&lt;&gt;"",IF(StyleSpaceSplit,IFERROR(IF(FIND(" ",_xlpm.TextCell)&gt;=1,MID(_xlpm.TextCell,1,FIND(" ",_xlpm.TextCell)-1),_xlpm.TextCell),_xlpm.TextCell),_xlpm.TextCell),""))</f>
        <v/>
      </c>
      <c r="X7071" s="60" t="str">
        <f>IF(A7071&lt;&gt;"",IFERROR(IF(FIND(" ",G7071)&gt;=1,MID(G7071,FIND(" ",G7071)+1,LEN(G7071)),""),""),"")</f>
        <v/>
      </c>
      <c r="AC7071" s="51">
        <f>IFERROR(VALUE(MID($C7071,1,2)),0)</f>
        <v>0</v>
      </c>
      <c r="AD7071" s="44">
        <f>IFERROR(VALUE(MID($C7071,4,3)),0)</f>
        <v>0</v>
      </c>
      <c r="AE7071" s="51">
        <f>VALUE(RIGHT("00"&amp;AC7071,2)&amp;RIGHT("000"&amp;AD7071,3))</f>
        <v>0</v>
      </c>
    </row>
    <row r="7072" spans="1:31">
      <c r="A7072" s="60" t="str">
        <f>IF(G7072&amp;Q7072&lt;&gt;"",W7072&amp;Q7072,"")</f>
        <v/>
      </c>
      <c r="B7072" s="85" t="str">
        <f>IF(C7072&lt;&gt;"",LEFT(C7072,9),"")</f>
        <v/>
      </c>
      <c r="V7072" s="60" t="str">
        <f>W7072&amp;H7072</f>
        <v/>
      </c>
      <c r="W7072" s="60" t="str">
        <f>_xlfn.LET(_xlpm.TextCell,TEXT(G7072,"###"),IF(_xlpm.TextCell&lt;&gt;"",IF(StyleSpaceSplit,IFERROR(IF(FIND(" ",_xlpm.TextCell)&gt;=1,MID(_xlpm.TextCell,1,FIND(" ",_xlpm.TextCell)-1),_xlpm.TextCell),_xlpm.TextCell),_xlpm.TextCell),""))</f>
        <v/>
      </c>
      <c r="X7072" s="60" t="str">
        <f>IF(A7072&lt;&gt;"",IFERROR(IF(FIND(" ",G7072)&gt;=1,MID(G7072,FIND(" ",G7072)+1,LEN(G7072)),""),""),"")</f>
        <v/>
      </c>
      <c r="AC7072" s="51">
        <f>IFERROR(VALUE(MID($C7072,1,2)),0)</f>
        <v>0</v>
      </c>
      <c r="AD7072" s="44">
        <f>IFERROR(VALUE(MID($C7072,4,3)),0)</f>
        <v>0</v>
      </c>
      <c r="AE7072" s="51">
        <f>VALUE(RIGHT("00"&amp;AC7072,2)&amp;RIGHT("000"&amp;AD7072,3))</f>
        <v>0</v>
      </c>
    </row>
    <row r="7073" spans="1:31">
      <c r="A7073" s="60" t="str">
        <f>IF(G7073&amp;Q7073&lt;&gt;"",W7073&amp;Q7073,"")</f>
        <v/>
      </c>
      <c r="B7073" s="85" t="str">
        <f>IF(C7073&lt;&gt;"",LEFT(C7073,9),"")</f>
        <v/>
      </c>
      <c r="V7073" s="60" t="str">
        <f>W7073&amp;H7073</f>
        <v/>
      </c>
      <c r="W7073" s="60" t="str">
        <f>_xlfn.LET(_xlpm.TextCell,TEXT(G7073,"###"),IF(_xlpm.TextCell&lt;&gt;"",IF(StyleSpaceSplit,IFERROR(IF(FIND(" ",_xlpm.TextCell)&gt;=1,MID(_xlpm.TextCell,1,FIND(" ",_xlpm.TextCell)-1),_xlpm.TextCell),_xlpm.TextCell),_xlpm.TextCell),""))</f>
        <v/>
      </c>
      <c r="X7073" s="60" t="str">
        <f>IF(A7073&lt;&gt;"",IFERROR(IF(FIND(" ",G7073)&gt;=1,MID(G7073,FIND(" ",G7073)+1,LEN(G7073)),""),""),"")</f>
        <v/>
      </c>
      <c r="AC7073" s="51">
        <f>IFERROR(VALUE(MID($C7073,1,2)),0)</f>
        <v>0</v>
      </c>
      <c r="AD7073" s="44">
        <f>IFERROR(VALUE(MID($C7073,4,3)),0)</f>
        <v>0</v>
      </c>
      <c r="AE7073" s="51">
        <f>VALUE(RIGHT("00"&amp;AC7073,2)&amp;RIGHT("000"&amp;AD7073,3))</f>
        <v>0</v>
      </c>
    </row>
    <row r="7074" spans="1:31">
      <c r="A7074" s="60" t="str">
        <f>IF(G7074&amp;Q7074&lt;&gt;"",W7074&amp;Q7074,"")</f>
        <v/>
      </c>
      <c r="B7074" s="85" t="str">
        <f>IF(C7074&lt;&gt;"",LEFT(C7074,9),"")</f>
        <v/>
      </c>
      <c r="V7074" s="60" t="str">
        <f>W7074&amp;H7074</f>
        <v/>
      </c>
      <c r="W7074" s="60" t="str">
        <f>_xlfn.LET(_xlpm.TextCell,TEXT(G7074,"###"),IF(_xlpm.TextCell&lt;&gt;"",IF(StyleSpaceSplit,IFERROR(IF(FIND(" ",_xlpm.TextCell)&gt;=1,MID(_xlpm.TextCell,1,FIND(" ",_xlpm.TextCell)-1),_xlpm.TextCell),_xlpm.TextCell),_xlpm.TextCell),""))</f>
        <v/>
      </c>
      <c r="X7074" s="60" t="str">
        <f>IF(A7074&lt;&gt;"",IFERROR(IF(FIND(" ",G7074)&gt;=1,MID(G7074,FIND(" ",G7074)+1,LEN(G7074)),""),""),"")</f>
        <v/>
      </c>
      <c r="AC7074" s="51">
        <f>IFERROR(VALUE(MID($C7074,1,2)),0)</f>
        <v>0</v>
      </c>
      <c r="AD7074" s="44">
        <f>IFERROR(VALUE(MID($C7074,4,3)),0)</f>
        <v>0</v>
      </c>
      <c r="AE7074" s="51">
        <f>VALUE(RIGHT("00"&amp;AC7074,2)&amp;RIGHT("000"&amp;AD7074,3))</f>
        <v>0</v>
      </c>
    </row>
    <row r="7075" spans="1:31">
      <c r="A7075" s="60" t="str">
        <f>IF(G7075&amp;Q7075&lt;&gt;"",W7075&amp;Q7075,"")</f>
        <v/>
      </c>
      <c r="B7075" s="85" t="str">
        <f>IF(C7075&lt;&gt;"",LEFT(C7075,9),"")</f>
        <v/>
      </c>
      <c r="V7075" s="60" t="str">
        <f>W7075&amp;H7075</f>
        <v/>
      </c>
      <c r="W7075" s="60" t="str">
        <f>_xlfn.LET(_xlpm.TextCell,TEXT(G7075,"###"),IF(_xlpm.TextCell&lt;&gt;"",IF(StyleSpaceSplit,IFERROR(IF(FIND(" ",_xlpm.TextCell)&gt;=1,MID(_xlpm.TextCell,1,FIND(" ",_xlpm.TextCell)-1),_xlpm.TextCell),_xlpm.TextCell),_xlpm.TextCell),""))</f>
        <v/>
      </c>
      <c r="X7075" s="60" t="str">
        <f>IF(A7075&lt;&gt;"",IFERROR(IF(FIND(" ",G7075)&gt;=1,MID(G7075,FIND(" ",G7075)+1,LEN(G7075)),""),""),"")</f>
        <v/>
      </c>
      <c r="AC7075" s="51">
        <f>IFERROR(VALUE(MID($C7075,1,2)),0)</f>
        <v>0</v>
      </c>
      <c r="AD7075" s="44">
        <f>IFERROR(VALUE(MID($C7075,4,3)),0)</f>
        <v>0</v>
      </c>
      <c r="AE7075" s="51">
        <f>VALUE(RIGHT("00"&amp;AC7075,2)&amp;RIGHT("000"&amp;AD7075,3))</f>
        <v>0</v>
      </c>
    </row>
    <row r="7076" spans="1:31">
      <c r="A7076" s="60" t="str">
        <f>IF(G7076&amp;Q7076&lt;&gt;"",W7076&amp;Q7076,"")</f>
        <v/>
      </c>
      <c r="B7076" s="85" t="str">
        <f>IF(C7076&lt;&gt;"",LEFT(C7076,9),"")</f>
        <v/>
      </c>
      <c r="V7076" s="60" t="str">
        <f>W7076&amp;H7076</f>
        <v/>
      </c>
      <c r="W7076" s="60" t="str">
        <f>_xlfn.LET(_xlpm.TextCell,TEXT(G7076,"###"),IF(_xlpm.TextCell&lt;&gt;"",IF(StyleSpaceSplit,IFERROR(IF(FIND(" ",_xlpm.TextCell)&gt;=1,MID(_xlpm.TextCell,1,FIND(" ",_xlpm.TextCell)-1),_xlpm.TextCell),_xlpm.TextCell),_xlpm.TextCell),""))</f>
        <v/>
      </c>
      <c r="X7076" s="60" t="str">
        <f>IF(A7076&lt;&gt;"",IFERROR(IF(FIND(" ",G7076)&gt;=1,MID(G7076,FIND(" ",G7076)+1,LEN(G7076)),""),""),"")</f>
        <v/>
      </c>
      <c r="AC7076" s="51">
        <f>IFERROR(VALUE(MID($C7076,1,2)),0)</f>
        <v>0</v>
      </c>
      <c r="AD7076" s="44">
        <f>IFERROR(VALUE(MID($C7076,4,3)),0)</f>
        <v>0</v>
      </c>
      <c r="AE7076" s="51">
        <f>VALUE(RIGHT("00"&amp;AC7076,2)&amp;RIGHT("000"&amp;AD7076,3))</f>
        <v>0</v>
      </c>
    </row>
    <row r="7077" spans="1:31">
      <c r="A7077" s="60" t="str">
        <f>IF(G7077&amp;Q7077&lt;&gt;"",W7077&amp;Q7077,"")</f>
        <v/>
      </c>
      <c r="B7077" s="85" t="str">
        <f>IF(C7077&lt;&gt;"",LEFT(C7077,9),"")</f>
        <v/>
      </c>
      <c r="V7077" s="60" t="str">
        <f>W7077&amp;H7077</f>
        <v/>
      </c>
      <c r="W7077" s="60" t="str">
        <f>_xlfn.LET(_xlpm.TextCell,TEXT(G7077,"###"),IF(_xlpm.TextCell&lt;&gt;"",IF(StyleSpaceSplit,IFERROR(IF(FIND(" ",_xlpm.TextCell)&gt;=1,MID(_xlpm.TextCell,1,FIND(" ",_xlpm.TextCell)-1),_xlpm.TextCell),_xlpm.TextCell),_xlpm.TextCell),""))</f>
        <v/>
      </c>
      <c r="X7077" s="60" t="str">
        <f>IF(A7077&lt;&gt;"",IFERROR(IF(FIND(" ",G7077)&gt;=1,MID(G7077,FIND(" ",G7077)+1,LEN(G7077)),""),""),"")</f>
        <v/>
      </c>
      <c r="AC7077" s="51">
        <f>IFERROR(VALUE(MID($C7077,1,2)),0)</f>
        <v>0</v>
      </c>
      <c r="AD7077" s="44">
        <f>IFERROR(VALUE(MID($C7077,4,3)),0)</f>
        <v>0</v>
      </c>
      <c r="AE7077" s="51">
        <f>VALUE(RIGHT("00"&amp;AC7077,2)&amp;RIGHT("000"&amp;AD7077,3))</f>
        <v>0</v>
      </c>
    </row>
    <row r="7078" spans="1:31">
      <c r="A7078" s="60" t="str">
        <f>IF(G7078&amp;Q7078&lt;&gt;"",W7078&amp;Q7078,"")</f>
        <v/>
      </c>
      <c r="B7078" s="85" t="str">
        <f>IF(C7078&lt;&gt;"",LEFT(C7078,9),"")</f>
        <v/>
      </c>
      <c r="V7078" s="60" t="str">
        <f>W7078&amp;H7078</f>
        <v/>
      </c>
      <c r="W7078" s="60" t="str">
        <f>_xlfn.LET(_xlpm.TextCell,TEXT(G7078,"###"),IF(_xlpm.TextCell&lt;&gt;"",IF(StyleSpaceSplit,IFERROR(IF(FIND(" ",_xlpm.TextCell)&gt;=1,MID(_xlpm.TextCell,1,FIND(" ",_xlpm.TextCell)-1),_xlpm.TextCell),_xlpm.TextCell),_xlpm.TextCell),""))</f>
        <v/>
      </c>
      <c r="X7078" s="60" t="str">
        <f>IF(A7078&lt;&gt;"",IFERROR(IF(FIND(" ",G7078)&gt;=1,MID(G7078,FIND(" ",G7078)+1,LEN(G7078)),""),""),"")</f>
        <v/>
      </c>
      <c r="AC7078" s="51">
        <f>IFERROR(VALUE(MID($C7078,1,2)),0)</f>
        <v>0</v>
      </c>
      <c r="AD7078" s="44">
        <f>IFERROR(VALUE(MID($C7078,4,3)),0)</f>
        <v>0</v>
      </c>
      <c r="AE7078" s="51">
        <f>VALUE(RIGHT("00"&amp;AC7078,2)&amp;RIGHT("000"&amp;AD7078,3))</f>
        <v>0</v>
      </c>
    </row>
    <row r="7079" spans="1:31">
      <c r="A7079" s="60" t="str">
        <f>IF(G7079&amp;Q7079&lt;&gt;"",W7079&amp;Q7079,"")</f>
        <v/>
      </c>
      <c r="B7079" s="85" t="str">
        <f>IF(C7079&lt;&gt;"",LEFT(C7079,9),"")</f>
        <v/>
      </c>
      <c r="V7079" s="60" t="str">
        <f>W7079&amp;H7079</f>
        <v/>
      </c>
      <c r="W7079" s="60" t="str">
        <f>_xlfn.LET(_xlpm.TextCell,TEXT(G7079,"###"),IF(_xlpm.TextCell&lt;&gt;"",IF(StyleSpaceSplit,IFERROR(IF(FIND(" ",_xlpm.TextCell)&gt;=1,MID(_xlpm.TextCell,1,FIND(" ",_xlpm.TextCell)-1),_xlpm.TextCell),_xlpm.TextCell),_xlpm.TextCell),""))</f>
        <v/>
      </c>
      <c r="X7079" s="60" t="str">
        <f>IF(A7079&lt;&gt;"",IFERROR(IF(FIND(" ",G7079)&gt;=1,MID(G7079,FIND(" ",G7079)+1,LEN(G7079)),""),""),"")</f>
        <v/>
      </c>
      <c r="AC7079" s="51">
        <f>IFERROR(VALUE(MID($C7079,1,2)),0)</f>
        <v>0</v>
      </c>
      <c r="AD7079" s="44">
        <f>IFERROR(VALUE(MID($C7079,4,3)),0)</f>
        <v>0</v>
      </c>
      <c r="AE7079" s="51">
        <f>VALUE(RIGHT("00"&amp;AC7079,2)&amp;RIGHT("000"&amp;AD7079,3))</f>
        <v>0</v>
      </c>
    </row>
    <row r="7080" spans="1:31">
      <c r="A7080" s="60" t="str">
        <f>IF(G7080&amp;Q7080&lt;&gt;"",W7080&amp;Q7080,"")</f>
        <v/>
      </c>
      <c r="B7080" s="85" t="str">
        <f>IF(C7080&lt;&gt;"",LEFT(C7080,9),"")</f>
        <v/>
      </c>
      <c r="V7080" s="60" t="str">
        <f>W7080&amp;H7080</f>
        <v/>
      </c>
      <c r="W7080" s="60" t="str">
        <f>_xlfn.LET(_xlpm.TextCell,TEXT(G7080,"###"),IF(_xlpm.TextCell&lt;&gt;"",IF(StyleSpaceSplit,IFERROR(IF(FIND(" ",_xlpm.TextCell)&gt;=1,MID(_xlpm.TextCell,1,FIND(" ",_xlpm.TextCell)-1),_xlpm.TextCell),_xlpm.TextCell),_xlpm.TextCell),""))</f>
        <v/>
      </c>
      <c r="X7080" s="60" t="str">
        <f>IF(A7080&lt;&gt;"",IFERROR(IF(FIND(" ",G7080)&gt;=1,MID(G7080,FIND(" ",G7080)+1,LEN(G7080)),""),""),"")</f>
        <v/>
      </c>
      <c r="AC7080" s="51">
        <f>IFERROR(VALUE(MID($C7080,1,2)),0)</f>
        <v>0</v>
      </c>
      <c r="AD7080" s="44">
        <f>IFERROR(VALUE(MID($C7080,4,3)),0)</f>
        <v>0</v>
      </c>
      <c r="AE7080" s="51">
        <f>VALUE(RIGHT("00"&amp;AC7080,2)&amp;RIGHT("000"&amp;AD7080,3))</f>
        <v>0</v>
      </c>
    </row>
    <row r="7081" spans="1:31">
      <c r="A7081" s="60" t="str">
        <f>IF(G7081&amp;Q7081&lt;&gt;"",W7081&amp;Q7081,"")</f>
        <v/>
      </c>
      <c r="B7081" s="85" t="str">
        <f>IF(C7081&lt;&gt;"",LEFT(C7081,9),"")</f>
        <v/>
      </c>
      <c r="V7081" s="60" t="str">
        <f>W7081&amp;H7081</f>
        <v/>
      </c>
      <c r="W7081" s="60" t="str">
        <f>_xlfn.LET(_xlpm.TextCell,TEXT(G7081,"###"),IF(_xlpm.TextCell&lt;&gt;"",IF(StyleSpaceSplit,IFERROR(IF(FIND(" ",_xlpm.TextCell)&gt;=1,MID(_xlpm.TextCell,1,FIND(" ",_xlpm.TextCell)-1),_xlpm.TextCell),_xlpm.TextCell),_xlpm.TextCell),""))</f>
        <v/>
      </c>
      <c r="X7081" s="60" t="str">
        <f>IF(A7081&lt;&gt;"",IFERROR(IF(FIND(" ",G7081)&gt;=1,MID(G7081,FIND(" ",G7081)+1,LEN(G7081)),""),""),"")</f>
        <v/>
      </c>
      <c r="AC7081" s="51">
        <f>IFERROR(VALUE(MID($C7081,1,2)),0)</f>
        <v>0</v>
      </c>
      <c r="AD7081" s="44">
        <f>IFERROR(VALUE(MID($C7081,4,3)),0)</f>
        <v>0</v>
      </c>
      <c r="AE7081" s="51">
        <f>VALUE(RIGHT("00"&amp;AC7081,2)&amp;RIGHT("000"&amp;AD7081,3))</f>
        <v>0</v>
      </c>
    </row>
    <row r="7082" spans="1:31">
      <c r="A7082" s="60" t="str">
        <f>IF(G7082&amp;Q7082&lt;&gt;"",W7082&amp;Q7082,"")</f>
        <v/>
      </c>
      <c r="B7082" s="85" t="str">
        <f>IF(C7082&lt;&gt;"",LEFT(C7082,9),"")</f>
        <v/>
      </c>
      <c r="V7082" s="60" t="str">
        <f>W7082&amp;H7082</f>
        <v/>
      </c>
      <c r="W7082" s="60" t="str">
        <f>_xlfn.LET(_xlpm.TextCell,TEXT(G7082,"###"),IF(_xlpm.TextCell&lt;&gt;"",IF(StyleSpaceSplit,IFERROR(IF(FIND(" ",_xlpm.TextCell)&gt;=1,MID(_xlpm.TextCell,1,FIND(" ",_xlpm.TextCell)-1),_xlpm.TextCell),_xlpm.TextCell),_xlpm.TextCell),""))</f>
        <v/>
      </c>
      <c r="X7082" s="60" t="str">
        <f>IF(A7082&lt;&gt;"",IFERROR(IF(FIND(" ",G7082)&gt;=1,MID(G7082,FIND(" ",G7082)+1,LEN(G7082)),""),""),"")</f>
        <v/>
      </c>
      <c r="AC7082" s="51">
        <f>IFERROR(VALUE(MID($C7082,1,2)),0)</f>
        <v>0</v>
      </c>
      <c r="AD7082" s="44">
        <f>IFERROR(VALUE(MID($C7082,4,3)),0)</f>
        <v>0</v>
      </c>
      <c r="AE7082" s="51">
        <f>VALUE(RIGHT("00"&amp;AC7082,2)&amp;RIGHT("000"&amp;AD7082,3))</f>
        <v>0</v>
      </c>
    </row>
    <row r="7083" spans="1:31">
      <c r="A7083" s="60" t="str">
        <f>IF(G7083&amp;Q7083&lt;&gt;"",W7083&amp;Q7083,"")</f>
        <v/>
      </c>
      <c r="B7083" s="85" t="str">
        <f>IF(C7083&lt;&gt;"",LEFT(C7083,9),"")</f>
        <v/>
      </c>
      <c r="V7083" s="60" t="str">
        <f>W7083&amp;H7083</f>
        <v/>
      </c>
      <c r="W7083" s="60" t="str">
        <f>_xlfn.LET(_xlpm.TextCell,TEXT(G7083,"###"),IF(_xlpm.TextCell&lt;&gt;"",IF(StyleSpaceSplit,IFERROR(IF(FIND(" ",_xlpm.TextCell)&gt;=1,MID(_xlpm.TextCell,1,FIND(" ",_xlpm.TextCell)-1),_xlpm.TextCell),_xlpm.TextCell),_xlpm.TextCell),""))</f>
        <v/>
      </c>
      <c r="X7083" s="60" t="str">
        <f>IF(A7083&lt;&gt;"",IFERROR(IF(FIND(" ",G7083)&gt;=1,MID(G7083,FIND(" ",G7083)+1,LEN(G7083)),""),""),"")</f>
        <v/>
      </c>
      <c r="AC7083" s="51">
        <f>IFERROR(VALUE(MID($C7083,1,2)),0)</f>
        <v>0</v>
      </c>
      <c r="AD7083" s="44">
        <f>IFERROR(VALUE(MID($C7083,4,3)),0)</f>
        <v>0</v>
      </c>
      <c r="AE7083" s="51">
        <f>VALUE(RIGHT("00"&amp;AC7083,2)&amp;RIGHT("000"&amp;AD7083,3))</f>
        <v>0</v>
      </c>
    </row>
    <row r="7084" spans="1:31">
      <c r="A7084" s="60" t="str">
        <f>IF(G7084&amp;Q7084&lt;&gt;"",W7084&amp;Q7084,"")</f>
        <v/>
      </c>
      <c r="B7084" s="85" t="str">
        <f>IF(C7084&lt;&gt;"",LEFT(C7084,9),"")</f>
        <v/>
      </c>
      <c r="V7084" s="60" t="str">
        <f>W7084&amp;H7084</f>
        <v/>
      </c>
      <c r="W7084" s="60" t="str">
        <f>_xlfn.LET(_xlpm.TextCell,TEXT(G7084,"###"),IF(_xlpm.TextCell&lt;&gt;"",IF(StyleSpaceSplit,IFERROR(IF(FIND(" ",_xlpm.TextCell)&gt;=1,MID(_xlpm.TextCell,1,FIND(" ",_xlpm.TextCell)-1),_xlpm.TextCell),_xlpm.TextCell),_xlpm.TextCell),""))</f>
        <v/>
      </c>
      <c r="X7084" s="60" t="str">
        <f>IF(A7084&lt;&gt;"",IFERROR(IF(FIND(" ",G7084)&gt;=1,MID(G7084,FIND(" ",G7084)+1,LEN(G7084)),""),""),"")</f>
        <v/>
      </c>
      <c r="AC7084" s="51">
        <f>IFERROR(VALUE(MID($C7084,1,2)),0)</f>
        <v>0</v>
      </c>
      <c r="AD7084" s="44">
        <f>IFERROR(VALUE(MID($C7084,4,3)),0)</f>
        <v>0</v>
      </c>
      <c r="AE7084" s="51">
        <f>VALUE(RIGHT("00"&amp;AC7084,2)&amp;RIGHT("000"&amp;AD7084,3))</f>
        <v>0</v>
      </c>
    </row>
    <row r="7085" spans="1:31">
      <c r="A7085" s="60" t="str">
        <f>IF(G7085&amp;Q7085&lt;&gt;"",W7085&amp;Q7085,"")</f>
        <v/>
      </c>
      <c r="B7085" s="85" t="str">
        <f>IF(C7085&lt;&gt;"",LEFT(C7085,9),"")</f>
        <v/>
      </c>
      <c r="V7085" s="60" t="str">
        <f>W7085&amp;H7085</f>
        <v/>
      </c>
      <c r="W7085" s="60" t="str">
        <f>_xlfn.LET(_xlpm.TextCell,TEXT(G7085,"###"),IF(_xlpm.TextCell&lt;&gt;"",IF(StyleSpaceSplit,IFERROR(IF(FIND(" ",_xlpm.TextCell)&gt;=1,MID(_xlpm.TextCell,1,FIND(" ",_xlpm.TextCell)-1),_xlpm.TextCell),_xlpm.TextCell),_xlpm.TextCell),""))</f>
        <v/>
      </c>
      <c r="X7085" s="60" t="str">
        <f>IF(A7085&lt;&gt;"",IFERROR(IF(FIND(" ",G7085)&gt;=1,MID(G7085,FIND(" ",G7085)+1,LEN(G7085)),""),""),"")</f>
        <v/>
      </c>
      <c r="AC7085" s="51">
        <f>IFERROR(VALUE(MID($C7085,1,2)),0)</f>
        <v>0</v>
      </c>
      <c r="AD7085" s="44">
        <f>IFERROR(VALUE(MID($C7085,4,3)),0)</f>
        <v>0</v>
      </c>
      <c r="AE7085" s="51">
        <f>VALUE(RIGHT("00"&amp;AC7085,2)&amp;RIGHT("000"&amp;AD7085,3))</f>
        <v>0</v>
      </c>
    </row>
    <row r="7086" spans="1:31">
      <c r="A7086" s="60" t="str">
        <f>IF(G7086&amp;Q7086&lt;&gt;"",W7086&amp;Q7086,"")</f>
        <v/>
      </c>
      <c r="B7086" s="85" t="str">
        <f>IF(C7086&lt;&gt;"",LEFT(C7086,9),"")</f>
        <v/>
      </c>
      <c r="V7086" s="60" t="str">
        <f>W7086&amp;H7086</f>
        <v/>
      </c>
      <c r="W7086" s="60" t="str">
        <f>_xlfn.LET(_xlpm.TextCell,TEXT(G7086,"###"),IF(_xlpm.TextCell&lt;&gt;"",IF(StyleSpaceSplit,IFERROR(IF(FIND(" ",_xlpm.TextCell)&gt;=1,MID(_xlpm.TextCell,1,FIND(" ",_xlpm.TextCell)-1),_xlpm.TextCell),_xlpm.TextCell),_xlpm.TextCell),""))</f>
        <v/>
      </c>
      <c r="X7086" s="60" t="str">
        <f>IF(A7086&lt;&gt;"",IFERROR(IF(FIND(" ",G7086)&gt;=1,MID(G7086,FIND(" ",G7086)+1,LEN(G7086)),""),""),"")</f>
        <v/>
      </c>
      <c r="AC7086" s="51">
        <f>IFERROR(VALUE(MID($C7086,1,2)),0)</f>
        <v>0</v>
      </c>
      <c r="AD7086" s="44">
        <f>IFERROR(VALUE(MID($C7086,4,3)),0)</f>
        <v>0</v>
      </c>
      <c r="AE7086" s="51">
        <f>VALUE(RIGHT("00"&amp;AC7086,2)&amp;RIGHT("000"&amp;AD7086,3))</f>
        <v>0</v>
      </c>
    </row>
    <row r="7087" spans="1:31">
      <c r="A7087" s="60" t="str">
        <f>IF(G7087&amp;Q7087&lt;&gt;"",W7087&amp;Q7087,"")</f>
        <v/>
      </c>
      <c r="B7087" s="85" t="str">
        <f>IF(C7087&lt;&gt;"",LEFT(C7087,9),"")</f>
        <v/>
      </c>
      <c r="V7087" s="60" t="str">
        <f>W7087&amp;H7087</f>
        <v/>
      </c>
      <c r="W7087" s="60" t="str">
        <f>_xlfn.LET(_xlpm.TextCell,TEXT(G7087,"###"),IF(_xlpm.TextCell&lt;&gt;"",IF(StyleSpaceSplit,IFERROR(IF(FIND(" ",_xlpm.TextCell)&gt;=1,MID(_xlpm.TextCell,1,FIND(" ",_xlpm.TextCell)-1),_xlpm.TextCell),_xlpm.TextCell),_xlpm.TextCell),""))</f>
        <v/>
      </c>
      <c r="X7087" s="60" t="str">
        <f>IF(A7087&lt;&gt;"",IFERROR(IF(FIND(" ",G7087)&gt;=1,MID(G7087,FIND(" ",G7087)+1,LEN(G7087)),""),""),"")</f>
        <v/>
      </c>
      <c r="AC7087" s="51">
        <f>IFERROR(VALUE(MID($C7087,1,2)),0)</f>
        <v>0</v>
      </c>
      <c r="AD7087" s="44">
        <f>IFERROR(VALUE(MID($C7087,4,3)),0)</f>
        <v>0</v>
      </c>
      <c r="AE7087" s="51">
        <f>VALUE(RIGHT("00"&amp;AC7087,2)&amp;RIGHT("000"&amp;AD7087,3))</f>
        <v>0</v>
      </c>
    </row>
    <row r="7088" spans="1:31">
      <c r="A7088" s="60" t="str">
        <f>IF(G7088&amp;Q7088&lt;&gt;"",W7088&amp;Q7088,"")</f>
        <v/>
      </c>
      <c r="B7088" s="85" t="str">
        <f>IF(C7088&lt;&gt;"",LEFT(C7088,9),"")</f>
        <v/>
      </c>
      <c r="V7088" s="60" t="str">
        <f>W7088&amp;H7088</f>
        <v/>
      </c>
      <c r="W7088" s="60" t="str">
        <f>_xlfn.LET(_xlpm.TextCell,TEXT(G7088,"###"),IF(_xlpm.TextCell&lt;&gt;"",IF(StyleSpaceSplit,IFERROR(IF(FIND(" ",_xlpm.TextCell)&gt;=1,MID(_xlpm.TextCell,1,FIND(" ",_xlpm.TextCell)-1),_xlpm.TextCell),_xlpm.TextCell),_xlpm.TextCell),""))</f>
        <v/>
      </c>
      <c r="X7088" s="60" t="str">
        <f>IF(A7088&lt;&gt;"",IFERROR(IF(FIND(" ",G7088)&gt;=1,MID(G7088,FIND(" ",G7088)+1,LEN(G7088)),""),""),"")</f>
        <v/>
      </c>
      <c r="AC7088" s="51">
        <f>IFERROR(VALUE(MID($C7088,1,2)),0)</f>
        <v>0</v>
      </c>
      <c r="AD7088" s="44">
        <f>IFERROR(VALUE(MID($C7088,4,3)),0)</f>
        <v>0</v>
      </c>
      <c r="AE7088" s="51">
        <f>VALUE(RIGHT("00"&amp;AC7088,2)&amp;RIGHT("000"&amp;AD7088,3))</f>
        <v>0</v>
      </c>
    </row>
    <row r="7089" spans="1:31">
      <c r="A7089" s="60" t="str">
        <f>IF(G7089&amp;Q7089&lt;&gt;"",W7089&amp;Q7089,"")</f>
        <v/>
      </c>
      <c r="B7089" s="85" t="str">
        <f>IF(C7089&lt;&gt;"",LEFT(C7089,9),"")</f>
        <v/>
      </c>
      <c r="V7089" s="60" t="str">
        <f>W7089&amp;H7089</f>
        <v/>
      </c>
      <c r="W7089" s="60" t="str">
        <f>_xlfn.LET(_xlpm.TextCell,TEXT(G7089,"###"),IF(_xlpm.TextCell&lt;&gt;"",IF(StyleSpaceSplit,IFERROR(IF(FIND(" ",_xlpm.TextCell)&gt;=1,MID(_xlpm.TextCell,1,FIND(" ",_xlpm.TextCell)-1),_xlpm.TextCell),_xlpm.TextCell),_xlpm.TextCell),""))</f>
        <v/>
      </c>
      <c r="X7089" s="60" t="str">
        <f>IF(A7089&lt;&gt;"",IFERROR(IF(FIND(" ",G7089)&gt;=1,MID(G7089,FIND(" ",G7089)+1,LEN(G7089)),""),""),"")</f>
        <v/>
      </c>
      <c r="AC7089" s="51">
        <f>IFERROR(VALUE(MID($C7089,1,2)),0)</f>
        <v>0</v>
      </c>
      <c r="AD7089" s="44">
        <f>IFERROR(VALUE(MID($C7089,4,3)),0)</f>
        <v>0</v>
      </c>
      <c r="AE7089" s="51">
        <f>VALUE(RIGHT("00"&amp;AC7089,2)&amp;RIGHT("000"&amp;AD7089,3))</f>
        <v>0</v>
      </c>
    </row>
    <row r="7090" spans="1:31">
      <c r="A7090" s="60" t="str">
        <f>IF(G7090&amp;Q7090&lt;&gt;"",W7090&amp;Q7090,"")</f>
        <v/>
      </c>
      <c r="B7090" s="85" t="str">
        <f>IF(C7090&lt;&gt;"",LEFT(C7090,9),"")</f>
        <v/>
      </c>
      <c r="V7090" s="60" t="str">
        <f>W7090&amp;H7090</f>
        <v/>
      </c>
      <c r="W7090" s="60" t="str">
        <f>_xlfn.LET(_xlpm.TextCell,TEXT(G7090,"###"),IF(_xlpm.TextCell&lt;&gt;"",IF(StyleSpaceSplit,IFERROR(IF(FIND(" ",_xlpm.TextCell)&gt;=1,MID(_xlpm.TextCell,1,FIND(" ",_xlpm.TextCell)-1),_xlpm.TextCell),_xlpm.TextCell),_xlpm.TextCell),""))</f>
        <v/>
      </c>
      <c r="X7090" s="60" t="str">
        <f>IF(A7090&lt;&gt;"",IFERROR(IF(FIND(" ",G7090)&gt;=1,MID(G7090,FIND(" ",G7090)+1,LEN(G7090)),""),""),"")</f>
        <v/>
      </c>
      <c r="AC7090" s="51">
        <f>IFERROR(VALUE(MID($C7090,1,2)),0)</f>
        <v>0</v>
      </c>
      <c r="AD7090" s="44">
        <f>IFERROR(VALUE(MID($C7090,4,3)),0)</f>
        <v>0</v>
      </c>
      <c r="AE7090" s="51">
        <f>VALUE(RIGHT("00"&amp;AC7090,2)&amp;RIGHT("000"&amp;AD7090,3))</f>
        <v>0</v>
      </c>
    </row>
    <row r="7091" spans="1:31">
      <c r="A7091" s="60" t="str">
        <f>IF(G7091&amp;Q7091&lt;&gt;"",W7091&amp;Q7091,"")</f>
        <v/>
      </c>
      <c r="B7091" s="85" t="str">
        <f>IF(C7091&lt;&gt;"",LEFT(C7091,9),"")</f>
        <v/>
      </c>
      <c r="V7091" s="60" t="str">
        <f>W7091&amp;H7091</f>
        <v/>
      </c>
      <c r="W7091" s="60" t="str">
        <f>_xlfn.LET(_xlpm.TextCell,TEXT(G7091,"###"),IF(_xlpm.TextCell&lt;&gt;"",IF(StyleSpaceSplit,IFERROR(IF(FIND(" ",_xlpm.TextCell)&gt;=1,MID(_xlpm.TextCell,1,FIND(" ",_xlpm.TextCell)-1),_xlpm.TextCell),_xlpm.TextCell),_xlpm.TextCell),""))</f>
        <v/>
      </c>
      <c r="X7091" s="60" t="str">
        <f>IF(A7091&lt;&gt;"",IFERROR(IF(FIND(" ",G7091)&gt;=1,MID(G7091,FIND(" ",G7091)+1,LEN(G7091)),""),""),"")</f>
        <v/>
      </c>
      <c r="AC7091" s="51">
        <f>IFERROR(VALUE(MID($C7091,1,2)),0)</f>
        <v>0</v>
      </c>
      <c r="AD7091" s="44">
        <f>IFERROR(VALUE(MID($C7091,4,3)),0)</f>
        <v>0</v>
      </c>
      <c r="AE7091" s="51">
        <f>VALUE(RIGHT("00"&amp;AC7091,2)&amp;RIGHT("000"&amp;AD7091,3))</f>
        <v>0</v>
      </c>
    </row>
    <row r="7092" spans="1:31">
      <c r="A7092" s="60" t="str">
        <f>IF(G7092&amp;Q7092&lt;&gt;"",W7092&amp;Q7092,"")</f>
        <v/>
      </c>
      <c r="B7092" s="85" t="str">
        <f>IF(C7092&lt;&gt;"",LEFT(C7092,9),"")</f>
        <v/>
      </c>
      <c r="V7092" s="60" t="str">
        <f>W7092&amp;H7092</f>
        <v/>
      </c>
      <c r="W7092" s="60" t="str">
        <f>_xlfn.LET(_xlpm.TextCell,TEXT(G7092,"###"),IF(_xlpm.TextCell&lt;&gt;"",IF(StyleSpaceSplit,IFERROR(IF(FIND(" ",_xlpm.TextCell)&gt;=1,MID(_xlpm.TextCell,1,FIND(" ",_xlpm.TextCell)-1),_xlpm.TextCell),_xlpm.TextCell),_xlpm.TextCell),""))</f>
        <v/>
      </c>
      <c r="X7092" s="60" t="str">
        <f>IF(A7092&lt;&gt;"",IFERROR(IF(FIND(" ",G7092)&gt;=1,MID(G7092,FIND(" ",G7092)+1,LEN(G7092)),""),""),"")</f>
        <v/>
      </c>
      <c r="AC7092" s="51">
        <f>IFERROR(VALUE(MID($C7092,1,2)),0)</f>
        <v>0</v>
      </c>
      <c r="AD7092" s="44">
        <f>IFERROR(VALUE(MID($C7092,4,3)),0)</f>
        <v>0</v>
      </c>
      <c r="AE7092" s="51">
        <f>VALUE(RIGHT("00"&amp;AC7092,2)&amp;RIGHT("000"&amp;AD7092,3))</f>
        <v>0</v>
      </c>
    </row>
    <row r="7093" spans="1:31">
      <c r="A7093" s="60" t="str">
        <f>IF(G7093&amp;Q7093&lt;&gt;"",W7093&amp;Q7093,"")</f>
        <v/>
      </c>
      <c r="B7093" s="85" t="str">
        <f>IF(C7093&lt;&gt;"",LEFT(C7093,9),"")</f>
        <v/>
      </c>
      <c r="V7093" s="60" t="str">
        <f>W7093&amp;H7093</f>
        <v/>
      </c>
      <c r="W7093" s="60" t="str">
        <f>_xlfn.LET(_xlpm.TextCell,TEXT(G7093,"###"),IF(_xlpm.TextCell&lt;&gt;"",IF(StyleSpaceSplit,IFERROR(IF(FIND(" ",_xlpm.TextCell)&gt;=1,MID(_xlpm.TextCell,1,FIND(" ",_xlpm.TextCell)-1),_xlpm.TextCell),_xlpm.TextCell),_xlpm.TextCell),""))</f>
        <v/>
      </c>
      <c r="X7093" s="60" t="str">
        <f>IF(A7093&lt;&gt;"",IFERROR(IF(FIND(" ",G7093)&gt;=1,MID(G7093,FIND(" ",G7093)+1,LEN(G7093)),""),""),"")</f>
        <v/>
      </c>
      <c r="AC7093" s="51">
        <f>IFERROR(VALUE(MID($C7093,1,2)),0)</f>
        <v>0</v>
      </c>
      <c r="AD7093" s="44">
        <f>IFERROR(VALUE(MID($C7093,4,3)),0)</f>
        <v>0</v>
      </c>
      <c r="AE7093" s="51">
        <f>VALUE(RIGHT("00"&amp;AC7093,2)&amp;RIGHT("000"&amp;AD7093,3))</f>
        <v>0</v>
      </c>
    </row>
    <row r="7094" spans="1:31">
      <c r="A7094" s="60" t="str">
        <f>IF(G7094&amp;Q7094&lt;&gt;"",W7094&amp;Q7094,"")</f>
        <v/>
      </c>
      <c r="B7094" s="85" t="str">
        <f>IF(C7094&lt;&gt;"",LEFT(C7094,9),"")</f>
        <v/>
      </c>
      <c r="V7094" s="60" t="str">
        <f>W7094&amp;H7094</f>
        <v/>
      </c>
      <c r="W7094" s="60" t="str">
        <f>_xlfn.LET(_xlpm.TextCell,TEXT(G7094,"###"),IF(_xlpm.TextCell&lt;&gt;"",IF(StyleSpaceSplit,IFERROR(IF(FIND(" ",_xlpm.TextCell)&gt;=1,MID(_xlpm.TextCell,1,FIND(" ",_xlpm.TextCell)-1),_xlpm.TextCell),_xlpm.TextCell),_xlpm.TextCell),""))</f>
        <v/>
      </c>
      <c r="X7094" s="60" t="str">
        <f>IF(A7094&lt;&gt;"",IFERROR(IF(FIND(" ",G7094)&gt;=1,MID(G7094,FIND(" ",G7094)+1,LEN(G7094)),""),""),"")</f>
        <v/>
      </c>
      <c r="AC7094" s="51">
        <f>IFERROR(VALUE(MID($C7094,1,2)),0)</f>
        <v>0</v>
      </c>
      <c r="AD7094" s="44">
        <f>IFERROR(VALUE(MID($C7094,4,3)),0)</f>
        <v>0</v>
      </c>
      <c r="AE7094" s="51">
        <f>VALUE(RIGHT("00"&amp;AC7094,2)&amp;RIGHT("000"&amp;AD7094,3))</f>
        <v>0</v>
      </c>
    </row>
    <row r="7095" spans="1:31">
      <c r="A7095" s="60" t="str">
        <f>IF(G7095&amp;Q7095&lt;&gt;"",W7095&amp;Q7095,"")</f>
        <v/>
      </c>
      <c r="B7095" s="85" t="str">
        <f>IF(C7095&lt;&gt;"",LEFT(C7095,9),"")</f>
        <v/>
      </c>
      <c r="V7095" s="60" t="str">
        <f>W7095&amp;H7095</f>
        <v/>
      </c>
      <c r="W7095" s="60" t="str">
        <f>_xlfn.LET(_xlpm.TextCell,TEXT(G7095,"###"),IF(_xlpm.TextCell&lt;&gt;"",IF(StyleSpaceSplit,IFERROR(IF(FIND(" ",_xlpm.TextCell)&gt;=1,MID(_xlpm.TextCell,1,FIND(" ",_xlpm.TextCell)-1),_xlpm.TextCell),_xlpm.TextCell),_xlpm.TextCell),""))</f>
        <v/>
      </c>
      <c r="X7095" s="60" t="str">
        <f>IF(A7095&lt;&gt;"",IFERROR(IF(FIND(" ",G7095)&gt;=1,MID(G7095,FIND(" ",G7095)+1,LEN(G7095)),""),""),"")</f>
        <v/>
      </c>
      <c r="AC7095" s="51">
        <f>IFERROR(VALUE(MID($C7095,1,2)),0)</f>
        <v>0</v>
      </c>
      <c r="AD7095" s="44">
        <f>IFERROR(VALUE(MID($C7095,4,3)),0)</f>
        <v>0</v>
      </c>
      <c r="AE7095" s="51">
        <f>VALUE(RIGHT("00"&amp;AC7095,2)&amp;RIGHT("000"&amp;AD7095,3))</f>
        <v>0</v>
      </c>
    </row>
    <row r="7096" spans="1:31">
      <c r="A7096" s="60" t="str">
        <f>IF(G7096&amp;Q7096&lt;&gt;"",W7096&amp;Q7096,"")</f>
        <v/>
      </c>
      <c r="B7096" s="85" t="str">
        <f>IF(C7096&lt;&gt;"",LEFT(C7096,9),"")</f>
        <v/>
      </c>
      <c r="V7096" s="60" t="str">
        <f>W7096&amp;H7096</f>
        <v/>
      </c>
      <c r="W7096" s="60" t="str">
        <f>_xlfn.LET(_xlpm.TextCell,TEXT(G7096,"###"),IF(_xlpm.TextCell&lt;&gt;"",IF(StyleSpaceSplit,IFERROR(IF(FIND(" ",_xlpm.TextCell)&gt;=1,MID(_xlpm.TextCell,1,FIND(" ",_xlpm.TextCell)-1),_xlpm.TextCell),_xlpm.TextCell),_xlpm.TextCell),""))</f>
        <v/>
      </c>
      <c r="X7096" s="60" t="str">
        <f>IF(A7096&lt;&gt;"",IFERROR(IF(FIND(" ",G7096)&gt;=1,MID(G7096,FIND(" ",G7096)+1,LEN(G7096)),""),""),"")</f>
        <v/>
      </c>
      <c r="AC7096" s="51">
        <f>IFERROR(VALUE(MID($C7096,1,2)),0)</f>
        <v>0</v>
      </c>
      <c r="AD7096" s="44">
        <f>IFERROR(VALUE(MID($C7096,4,3)),0)</f>
        <v>0</v>
      </c>
      <c r="AE7096" s="51">
        <f>VALUE(RIGHT("00"&amp;AC7096,2)&amp;RIGHT("000"&amp;AD7096,3))</f>
        <v>0</v>
      </c>
    </row>
    <row r="7097" spans="1:31">
      <c r="A7097" s="60" t="str">
        <f>IF(G7097&amp;Q7097&lt;&gt;"",W7097&amp;Q7097,"")</f>
        <v/>
      </c>
      <c r="B7097" s="85" t="str">
        <f>IF(C7097&lt;&gt;"",LEFT(C7097,9),"")</f>
        <v/>
      </c>
      <c r="V7097" s="60" t="str">
        <f>W7097&amp;H7097</f>
        <v/>
      </c>
      <c r="W7097" s="60" t="str">
        <f>_xlfn.LET(_xlpm.TextCell,TEXT(G7097,"###"),IF(_xlpm.TextCell&lt;&gt;"",IF(StyleSpaceSplit,IFERROR(IF(FIND(" ",_xlpm.TextCell)&gt;=1,MID(_xlpm.TextCell,1,FIND(" ",_xlpm.TextCell)-1),_xlpm.TextCell),_xlpm.TextCell),_xlpm.TextCell),""))</f>
        <v/>
      </c>
      <c r="X7097" s="60" t="str">
        <f>IF(A7097&lt;&gt;"",IFERROR(IF(FIND(" ",G7097)&gt;=1,MID(G7097,FIND(" ",G7097)+1,LEN(G7097)),""),""),"")</f>
        <v/>
      </c>
      <c r="AC7097" s="51">
        <f>IFERROR(VALUE(MID($C7097,1,2)),0)</f>
        <v>0</v>
      </c>
      <c r="AD7097" s="44">
        <f>IFERROR(VALUE(MID($C7097,4,3)),0)</f>
        <v>0</v>
      </c>
      <c r="AE7097" s="51">
        <f>VALUE(RIGHT("00"&amp;AC7097,2)&amp;RIGHT("000"&amp;AD7097,3))</f>
        <v>0</v>
      </c>
    </row>
    <row r="7098" spans="1:31">
      <c r="A7098" s="60" t="str">
        <f>IF(G7098&amp;Q7098&lt;&gt;"",W7098&amp;Q7098,"")</f>
        <v/>
      </c>
      <c r="B7098" s="85" t="str">
        <f>IF(C7098&lt;&gt;"",LEFT(C7098,9),"")</f>
        <v/>
      </c>
      <c r="V7098" s="60" t="str">
        <f>W7098&amp;H7098</f>
        <v/>
      </c>
      <c r="W7098" s="60" t="str">
        <f>_xlfn.LET(_xlpm.TextCell,TEXT(G7098,"###"),IF(_xlpm.TextCell&lt;&gt;"",IF(StyleSpaceSplit,IFERROR(IF(FIND(" ",_xlpm.TextCell)&gt;=1,MID(_xlpm.TextCell,1,FIND(" ",_xlpm.TextCell)-1),_xlpm.TextCell),_xlpm.TextCell),_xlpm.TextCell),""))</f>
        <v/>
      </c>
      <c r="X7098" s="60" t="str">
        <f>IF(A7098&lt;&gt;"",IFERROR(IF(FIND(" ",G7098)&gt;=1,MID(G7098,FIND(" ",G7098)+1,LEN(G7098)),""),""),"")</f>
        <v/>
      </c>
      <c r="AC7098" s="51">
        <f>IFERROR(VALUE(MID($C7098,1,2)),0)</f>
        <v>0</v>
      </c>
      <c r="AD7098" s="44">
        <f>IFERROR(VALUE(MID($C7098,4,3)),0)</f>
        <v>0</v>
      </c>
      <c r="AE7098" s="51">
        <f>VALUE(RIGHT("00"&amp;AC7098,2)&amp;RIGHT("000"&amp;AD7098,3))</f>
        <v>0</v>
      </c>
    </row>
    <row r="7099" spans="1:31">
      <c r="A7099" s="60" t="str">
        <f>IF(G7099&amp;Q7099&lt;&gt;"",W7099&amp;Q7099,"")</f>
        <v/>
      </c>
      <c r="B7099" s="85" t="str">
        <f>IF(C7099&lt;&gt;"",LEFT(C7099,9),"")</f>
        <v/>
      </c>
      <c r="V7099" s="60" t="str">
        <f>W7099&amp;H7099</f>
        <v/>
      </c>
      <c r="W7099" s="60" t="str">
        <f>_xlfn.LET(_xlpm.TextCell,TEXT(G7099,"###"),IF(_xlpm.TextCell&lt;&gt;"",IF(StyleSpaceSplit,IFERROR(IF(FIND(" ",_xlpm.TextCell)&gt;=1,MID(_xlpm.TextCell,1,FIND(" ",_xlpm.TextCell)-1),_xlpm.TextCell),_xlpm.TextCell),_xlpm.TextCell),""))</f>
        <v/>
      </c>
      <c r="X7099" s="60" t="str">
        <f>IF(A7099&lt;&gt;"",IFERROR(IF(FIND(" ",G7099)&gt;=1,MID(G7099,FIND(" ",G7099)+1,LEN(G7099)),""),""),"")</f>
        <v/>
      </c>
      <c r="AC7099" s="51">
        <f>IFERROR(VALUE(MID($C7099,1,2)),0)</f>
        <v>0</v>
      </c>
      <c r="AD7099" s="44">
        <f>IFERROR(VALUE(MID($C7099,4,3)),0)</f>
        <v>0</v>
      </c>
      <c r="AE7099" s="51">
        <f>VALUE(RIGHT("00"&amp;AC7099,2)&amp;RIGHT("000"&amp;AD7099,3))</f>
        <v>0</v>
      </c>
    </row>
    <row r="7100" spans="1:31">
      <c r="A7100" s="60" t="str">
        <f>IF(G7100&amp;Q7100&lt;&gt;"",W7100&amp;Q7100,"")</f>
        <v/>
      </c>
      <c r="B7100" s="85" t="str">
        <f>IF(C7100&lt;&gt;"",LEFT(C7100,9),"")</f>
        <v/>
      </c>
      <c r="V7100" s="60" t="str">
        <f>W7100&amp;H7100</f>
        <v/>
      </c>
      <c r="W7100" s="60" t="str">
        <f>_xlfn.LET(_xlpm.TextCell,TEXT(G7100,"###"),IF(_xlpm.TextCell&lt;&gt;"",IF(StyleSpaceSplit,IFERROR(IF(FIND(" ",_xlpm.TextCell)&gt;=1,MID(_xlpm.TextCell,1,FIND(" ",_xlpm.TextCell)-1),_xlpm.TextCell),_xlpm.TextCell),_xlpm.TextCell),""))</f>
        <v/>
      </c>
      <c r="X7100" s="60" t="str">
        <f>IF(A7100&lt;&gt;"",IFERROR(IF(FIND(" ",G7100)&gt;=1,MID(G7100,FIND(" ",G7100)+1,LEN(G7100)),""),""),"")</f>
        <v/>
      </c>
      <c r="AC7100" s="51">
        <f>IFERROR(VALUE(MID($C7100,1,2)),0)</f>
        <v>0</v>
      </c>
      <c r="AD7100" s="44">
        <f>IFERROR(VALUE(MID($C7100,4,3)),0)</f>
        <v>0</v>
      </c>
      <c r="AE7100" s="51">
        <f>VALUE(RIGHT("00"&amp;AC7100,2)&amp;RIGHT("000"&amp;AD7100,3))</f>
        <v>0</v>
      </c>
    </row>
    <row r="7101" spans="1:31">
      <c r="A7101" s="60" t="str">
        <f>IF(G7101&amp;Q7101&lt;&gt;"",W7101&amp;Q7101,"")</f>
        <v/>
      </c>
      <c r="B7101" s="85" t="str">
        <f>IF(C7101&lt;&gt;"",LEFT(C7101,9),"")</f>
        <v/>
      </c>
      <c r="V7101" s="60" t="str">
        <f>W7101&amp;H7101</f>
        <v/>
      </c>
      <c r="W7101" s="60" t="str">
        <f>_xlfn.LET(_xlpm.TextCell,TEXT(G7101,"###"),IF(_xlpm.TextCell&lt;&gt;"",IF(StyleSpaceSplit,IFERROR(IF(FIND(" ",_xlpm.TextCell)&gt;=1,MID(_xlpm.TextCell,1,FIND(" ",_xlpm.TextCell)-1),_xlpm.TextCell),_xlpm.TextCell),_xlpm.TextCell),""))</f>
        <v/>
      </c>
      <c r="X7101" s="60" t="str">
        <f>IF(A7101&lt;&gt;"",IFERROR(IF(FIND(" ",G7101)&gt;=1,MID(G7101,FIND(" ",G7101)+1,LEN(G7101)),""),""),"")</f>
        <v/>
      </c>
      <c r="AC7101" s="51">
        <f>IFERROR(VALUE(MID($C7101,1,2)),0)</f>
        <v>0</v>
      </c>
      <c r="AD7101" s="44">
        <f>IFERROR(VALUE(MID($C7101,4,3)),0)</f>
        <v>0</v>
      </c>
      <c r="AE7101" s="51">
        <f>VALUE(RIGHT("00"&amp;AC7101,2)&amp;RIGHT("000"&amp;AD7101,3))</f>
        <v>0</v>
      </c>
    </row>
    <row r="7102" spans="1:31">
      <c r="A7102" s="60" t="str">
        <f>IF(G7102&amp;Q7102&lt;&gt;"",W7102&amp;Q7102,"")</f>
        <v/>
      </c>
      <c r="B7102" s="85" t="str">
        <f>IF(C7102&lt;&gt;"",LEFT(C7102,9),"")</f>
        <v/>
      </c>
      <c r="V7102" s="60" t="str">
        <f>W7102&amp;H7102</f>
        <v/>
      </c>
      <c r="W7102" s="60" t="str">
        <f>_xlfn.LET(_xlpm.TextCell,TEXT(G7102,"###"),IF(_xlpm.TextCell&lt;&gt;"",IF(StyleSpaceSplit,IFERROR(IF(FIND(" ",_xlpm.TextCell)&gt;=1,MID(_xlpm.TextCell,1,FIND(" ",_xlpm.TextCell)-1),_xlpm.TextCell),_xlpm.TextCell),_xlpm.TextCell),""))</f>
        <v/>
      </c>
      <c r="X7102" s="60" t="str">
        <f>IF(A7102&lt;&gt;"",IFERROR(IF(FIND(" ",G7102)&gt;=1,MID(G7102,FIND(" ",G7102)+1,LEN(G7102)),""),""),"")</f>
        <v/>
      </c>
      <c r="AC7102" s="51">
        <f>IFERROR(VALUE(MID($C7102,1,2)),0)</f>
        <v>0</v>
      </c>
      <c r="AD7102" s="44">
        <f>IFERROR(VALUE(MID($C7102,4,3)),0)</f>
        <v>0</v>
      </c>
      <c r="AE7102" s="51">
        <f>VALUE(RIGHT("00"&amp;AC7102,2)&amp;RIGHT("000"&amp;AD7102,3))</f>
        <v>0</v>
      </c>
    </row>
    <row r="7103" spans="1:31">
      <c r="A7103" s="60" t="str">
        <f>IF(G7103&amp;Q7103&lt;&gt;"",W7103&amp;Q7103,"")</f>
        <v/>
      </c>
      <c r="B7103" s="85" t="str">
        <f>IF(C7103&lt;&gt;"",LEFT(C7103,9),"")</f>
        <v/>
      </c>
      <c r="V7103" s="60" t="str">
        <f>W7103&amp;H7103</f>
        <v/>
      </c>
      <c r="W7103" s="60" t="str">
        <f>_xlfn.LET(_xlpm.TextCell,TEXT(G7103,"###"),IF(_xlpm.TextCell&lt;&gt;"",IF(StyleSpaceSplit,IFERROR(IF(FIND(" ",_xlpm.TextCell)&gt;=1,MID(_xlpm.TextCell,1,FIND(" ",_xlpm.TextCell)-1),_xlpm.TextCell),_xlpm.TextCell),_xlpm.TextCell),""))</f>
        <v/>
      </c>
      <c r="X7103" s="60" t="str">
        <f>IF(A7103&lt;&gt;"",IFERROR(IF(FIND(" ",G7103)&gt;=1,MID(G7103,FIND(" ",G7103)+1,LEN(G7103)),""),""),"")</f>
        <v/>
      </c>
      <c r="AC7103" s="51">
        <f>IFERROR(VALUE(MID($C7103,1,2)),0)</f>
        <v>0</v>
      </c>
      <c r="AD7103" s="44">
        <f>IFERROR(VALUE(MID($C7103,4,3)),0)</f>
        <v>0</v>
      </c>
      <c r="AE7103" s="51">
        <f>VALUE(RIGHT("00"&amp;AC7103,2)&amp;RIGHT("000"&amp;AD7103,3))</f>
        <v>0</v>
      </c>
    </row>
    <row r="7104" spans="1:31">
      <c r="A7104" s="60" t="str">
        <f>IF(G7104&amp;Q7104&lt;&gt;"",W7104&amp;Q7104,"")</f>
        <v/>
      </c>
      <c r="B7104" s="85" t="str">
        <f>IF(C7104&lt;&gt;"",LEFT(C7104,9),"")</f>
        <v/>
      </c>
      <c r="V7104" s="60" t="str">
        <f>W7104&amp;H7104</f>
        <v/>
      </c>
      <c r="W7104" s="60" t="str">
        <f>_xlfn.LET(_xlpm.TextCell,TEXT(G7104,"###"),IF(_xlpm.TextCell&lt;&gt;"",IF(StyleSpaceSplit,IFERROR(IF(FIND(" ",_xlpm.TextCell)&gt;=1,MID(_xlpm.TextCell,1,FIND(" ",_xlpm.TextCell)-1),_xlpm.TextCell),_xlpm.TextCell),_xlpm.TextCell),""))</f>
        <v/>
      </c>
      <c r="X7104" s="60" t="str">
        <f>IF(A7104&lt;&gt;"",IFERROR(IF(FIND(" ",G7104)&gt;=1,MID(G7104,FIND(" ",G7104)+1,LEN(G7104)),""),""),"")</f>
        <v/>
      </c>
      <c r="AC7104" s="51">
        <f>IFERROR(VALUE(MID($C7104,1,2)),0)</f>
        <v>0</v>
      </c>
      <c r="AD7104" s="44">
        <f>IFERROR(VALUE(MID($C7104,4,3)),0)</f>
        <v>0</v>
      </c>
      <c r="AE7104" s="51">
        <f>VALUE(RIGHT("00"&amp;AC7104,2)&amp;RIGHT("000"&amp;AD7104,3))</f>
        <v>0</v>
      </c>
    </row>
    <row r="7105" spans="1:31">
      <c r="A7105" s="60" t="str">
        <f>IF(G7105&amp;Q7105&lt;&gt;"",W7105&amp;Q7105,"")</f>
        <v/>
      </c>
      <c r="B7105" s="85" t="str">
        <f>IF(C7105&lt;&gt;"",LEFT(C7105,9),"")</f>
        <v/>
      </c>
      <c r="V7105" s="60" t="str">
        <f>W7105&amp;H7105</f>
        <v/>
      </c>
      <c r="W7105" s="60" t="str">
        <f>_xlfn.LET(_xlpm.TextCell,TEXT(G7105,"###"),IF(_xlpm.TextCell&lt;&gt;"",IF(StyleSpaceSplit,IFERROR(IF(FIND(" ",_xlpm.TextCell)&gt;=1,MID(_xlpm.TextCell,1,FIND(" ",_xlpm.TextCell)-1),_xlpm.TextCell),_xlpm.TextCell),_xlpm.TextCell),""))</f>
        <v/>
      </c>
      <c r="X7105" s="60" t="str">
        <f>IF(A7105&lt;&gt;"",IFERROR(IF(FIND(" ",G7105)&gt;=1,MID(G7105,FIND(" ",G7105)+1,LEN(G7105)),""),""),"")</f>
        <v/>
      </c>
      <c r="AC7105" s="51">
        <f>IFERROR(VALUE(MID($C7105,1,2)),0)</f>
        <v>0</v>
      </c>
      <c r="AD7105" s="44">
        <f>IFERROR(VALUE(MID($C7105,4,3)),0)</f>
        <v>0</v>
      </c>
      <c r="AE7105" s="51">
        <f>VALUE(RIGHT("00"&amp;AC7105,2)&amp;RIGHT("000"&amp;AD7105,3))</f>
        <v>0</v>
      </c>
    </row>
    <row r="7106" spans="1:31">
      <c r="A7106" s="60" t="str">
        <f>IF(G7106&amp;Q7106&lt;&gt;"",W7106&amp;Q7106,"")</f>
        <v/>
      </c>
      <c r="B7106" s="85" t="str">
        <f>IF(C7106&lt;&gt;"",LEFT(C7106,9),"")</f>
        <v/>
      </c>
      <c r="V7106" s="60" t="str">
        <f>W7106&amp;H7106</f>
        <v/>
      </c>
      <c r="W7106" s="60" t="str">
        <f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>IF(A7106&lt;&gt;"",IFERROR(IF(FIND(" ",G7106)&gt;=1,MID(G7106,FIND(" ",G7106)+1,LEN(G7106)),""),""),"")</f>
        <v/>
      </c>
      <c r="AC7106" s="51">
        <f>IFERROR(VALUE(MID($C7106,1,2)),0)</f>
        <v>0</v>
      </c>
      <c r="AD7106" s="44">
        <f>IFERROR(VALUE(MID($C7106,4,3)),0)</f>
        <v>0</v>
      </c>
      <c r="AE7106" s="51">
        <f>VALUE(RIGHT("00"&amp;AC7106,2)&amp;RIGHT("000"&amp;AD7106,3))</f>
        <v>0</v>
      </c>
    </row>
    <row r="7107" spans="1:31">
      <c r="A7107" s="60" t="str">
        <f>IF(G7107&amp;Q7107&lt;&gt;"",W7107&amp;Q7107,"")</f>
        <v/>
      </c>
      <c r="B7107" s="85" t="str">
        <f>IF(C7107&lt;&gt;"",LEFT(C7107,9),"")</f>
        <v/>
      </c>
      <c r="V7107" s="60" t="str">
        <f>W7107&amp;H7107</f>
        <v/>
      </c>
      <c r="W7107" s="60" t="str">
        <f>_xlfn.LET(_xlpm.TextCell,TEXT(G7107,"###"),IF(_xlpm.TextCell&lt;&gt;"",IF(StyleSpaceSplit,IFERROR(IF(FIND(" ",_xlpm.TextCell)&gt;=1,MID(_xlpm.TextCell,1,FIND(" ",_xlpm.TextCell)-1),_xlpm.TextCell),_xlpm.TextCell),_xlpm.TextCell),""))</f>
        <v/>
      </c>
      <c r="X7107" s="60" t="str">
        <f>IF(A7107&lt;&gt;"",IFERROR(IF(FIND(" ",G7107)&gt;=1,MID(G7107,FIND(" ",G7107)+1,LEN(G7107)),""),""),"")</f>
        <v/>
      </c>
      <c r="AC7107" s="51">
        <f>IFERROR(VALUE(MID($C7107,1,2)),0)</f>
        <v>0</v>
      </c>
      <c r="AD7107" s="44">
        <f>IFERROR(VALUE(MID($C7107,4,3)),0)</f>
        <v>0</v>
      </c>
      <c r="AE7107" s="51">
        <f>VALUE(RIGHT("00"&amp;AC7107,2)&amp;RIGHT("000"&amp;AD7107,3))</f>
        <v>0</v>
      </c>
    </row>
    <row r="7108" spans="1:31">
      <c r="A7108" s="60" t="str">
        <f>IF(G7108&amp;Q7108&lt;&gt;"",W7108&amp;Q7108,"")</f>
        <v/>
      </c>
      <c r="B7108" s="85" t="str">
        <f>IF(C7108&lt;&gt;"",LEFT(C7108,9),"")</f>
        <v/>
      </c>
      <c r="V7108" s="60" t="str">
        <f>W7108&amp;H7108</f>
        <v/>
      </c>
      <c r="W7108" s="60" t="str">
        <f>_xlfn.LET(_xlpm.TextCell,TEXT(G7108,"###"),IF(_xlpm.TextCell&lt;&gt;"",IF(StyleSpaceSplit,IFERROR(IF(FIND(" ",_xlpm.TextCell)&gt;=1,MID(_xlpm.TextCell,1,FIND(" ",_xlpm.TextCell)-1),_xlpm.TextCell),_xlpm.TextCell),_xlpm.TextCell),""))</f>
        <v/>
      </c>
      <c r="X7108" s="60" t="str">
        <f>IF(A7108&lt;&gt;"",IFERROR(IF(FIND(" ",G7108)&gt;=1,MID(G7108,FIND(" ",G7108)+1,LEN(G7108)),""),""),"")</f>
        <v/>
      </c>
      <c r="AC7108" s="51">
        <f>IFERROR(VALUE(MID($C7108,1,2)),0)</f>
        <v>0</v>
      </c>
      <c r="AD7108" s="44">
        <f>IFERROR(VALUE(MID($C7108,4,3)),0)</f>
        <v>0</v>
      </c>
      <c r="AE7108" s="51">
        <f>VALUE(RIGHT("00"&amp;AC7108,2)&amp;RIGHT("000"&amp;AD7108,3))</f>
        <v>0</v>
      </c>
    </row>
    <row r="7109" spans="1:31">
      <c r="A7109" s="60" t="str">
        <f>IF(G7109&amp;Q7109&lt;&gt;"",W7109&amp;Q7109,"")</f>
        <v/>
      </c>
      <c r="B7109" s="85" t="str">
        <f>IF(C7109&lt;&gt;"",LEFT(C7109,9),"")</f>
        <v/>
      </c>
      <c r="V7109" s="60" t="str">
        <f>W7109&amp;H7109</f>
        <v/>
      </c>
      <c r="W7109" s="60" t="str">
        <f>_xlfn.LET(_xlpm.TextCell,TEXT(G7109,"###"),IF(_xlpm.TextCell&lt;&gt;"",IF(StyleSpaceSplit,IFERROR(IF(FIND(" ",_xlpm.TextCell)&gt;=1,MID(_xlpm.TextCell,1,FIND(" ",_xlpm.TextCell)-1),_xlpm.TextCell),_xlpm.TextCell),_xlpm.TextCell),""))</f>
        <v/>
      </c>
      <c r="X7109" s="60" t="str">
        <f>IF(A7109&lt;&gt;"",IFERROR(IF(FIND(" ",G7109)&gt;=1,MID(G7109,FIND(" ",G7109)+1,LEN(G7109)),""),""),"")</f>
        <v/>
      </c>
      <c r="AC7109" s="51">
        <f>IFERROR(VALUE(MID($C7109,1,2)),0)</f>
        <v>0</v>
      </c>
      <c r="AD7109" s="44">
        <f>IFERROR(VALUE(MID($C7109,4,3)),0)</f>
        <v>0</v>
      </c>
      <c r="AE7109" s="51">
        <f>VALUE(RIGHT("00"&amp;AC7109,2)&amp;RIGHT("000"&amp;AD7109,3))</f>
        <v>0</v>
      </c>
    </row>
    <row r="7110" spans="1:31">
      <c r="A7110" s="60" t="str">
        <f>IF(G7110&amp;Q7110&lt;&gt;"",W7110&amp;Q7110,"")</f>
        <v/>
      </c>
      <c r="B7110" s="85" t="str">
        <f>IF(C7110&lt;&gt;"",LEFT(C7110,9),"")</f>
        <v/>
      </c>
      <c r="V7110" s="60" t="str">
        <f>W7110&amp;H7110</f>
        <v/>
      </c>
      <c r="W7110" s="60" t="str">
        <f>_xlfn.LET(_xlpm.TextCell,TEXT(G7110,"###"),IF(_xlpm.TextCell&lt;&gt;"",IF(StyleSpaceSplit,IFERROR(IF(FIND(" ",_xlpm.TextCell)&gt;=1,MID(_xlpm.TextCell,1,FIND(" ",_xlpm.TextCell)-1),_xlpm.TextCell),_xlpm.TextCell),_xlpm.TextCell),""))</f>
        <v/>
      </c>
      <c r="X7110" s="60" t="str">
        <f>IF(A7110&lt;&gt;"",IFERROR(IF(FIND(" ",G7110)&gt;=1,MID(G7110,FIND(" ",G7110)+1,LEN(G7110)),""),""),"")</f>
        <v/>
      </c>
      <c r="AC7110" s="51">
        <f>IFERROR(VALUE(MID($C7110,1,2)),0)</f>
        <v>0</v>
      </c>
      <c r="AD7110" s="44">
        <f>IFERROR(VALUE(MID($C7110,4,3)),0)</f>
        <v>0</v>
      </c>
      <c r="AE7110" s="51">
        <f>VALUE(RIGHT("00"&amp;AC7110,2)&amp;RIGHT("000"&amp;AD7110,3))</f>
        <v>0</v>
      </c>
    </row>
    <row r="7111" spans="1:31">
      <c r="A7111" s="60" t="str">
        <f>IF(G7111&amp;Q7111&lt;&gt;"",W7111&amp;Q7111,"")</f>
        <v/>
      </c>
      <c r="B7111" s="85" t="str">
        <f>IF(C7111&lt;&gt;"",LEFT(C7111,9),"")</f>
        <v/>
      </c>
      <c r="V7111" s="60" t="str">
        <f>W7111&amp;H7111</f>
        <v/>
      </c>
      <c r="W7111" s="60" t="str">
        <f>_xlfn.LET(_xlpm.TextCell,TEXT(G7111,"###"),IF(_xlpm.TextCell&lt;&gt;"",IF(StyleSpaceSplit,IFERROR(IF(FIND(" ",_xlpm.TextCell)&gt;=1,MID(_xlpm.TextCell,1,FIND(" ",_xlpm.TextCell)-1),_xlpm.TextCell),_xlpm.TextCell),_xlpm.TextCell),""))</f>
        <v/>
      </c>
      <c r="X7111" s="60" t="str">
        <f>IF(A7111&lt;&gt;"",IFERROR(IF(FIND(" ",G7111)&gt;=1,MID(G7111,FIND(" ",G7111)+1,LEN(G7111)),""),""),"")</f>
        <v/>
      </c>
      <c r="AC7111" s="51">
        <f>IFERROR(VALUE(MID($C7111,1,2)),0)</f>
        <v>0</v>
      </c>
      <c r="AD7111" s="44">
        <f>IFERROR(VALUE(MID($C7111,4,3)),0)</f>
        <v>0</v>
      </c>
      <c r="AE7111" s="51">
        <f>VALUE(RIGHT("00"&amp;AC7111,2)&amp;RIGHT("000"&amp;AD7111,3))</f>
        <v>0</v>
      </c>
    </row>
    <row r="7112" spans="1:31">
      <c r="A7112" s="60" t="str">
        <f>IF(G7112&amp;Q7112&lt;&gt;"",W7112&amp;Q7112,"")</f>
        <v/>
      </c>
      <c r="B7112" s="85" t="str">
        <f>IF(C7112&lt;&gt;"",LEFT(C7112,9),"")</f>
        <v/>
      </c>
      <c r="V7112" s="60" t="str">
        <f>W7112&amp;H7112</f>
        <v/>
      </c>
      <c r="W7112" s="60" t="str">
        <f>_xlfn.LET(_xlpm.TextCell,TEXT(G7112,"###"),IF(_xlpm.TextCell&lt;&gt;"",IF(StyleSpaceSplit,IFERROR(IF(FIND(" ",_xlpm.TextCell)&gt;=1,MID(_xlpm.TextCell,1,FIND(" ",_xlpm.TextCell)-1),_xlpm.TextCell),_xlpm.TextCell),_xlpm.TextCell),""))</f>
        <v/>
      </c>
      <c r="X7112" s="60" t="str">
        <f>IF(A7112&lt;&gt;"",IFERROR(IF(FIND(" ",G7112)&gt;=1,MID(G7112,FIND(" ",G7112)+1,LEN(G7112)),""),""),"")</f>
        <v/>
      </c>
      <c r="AC7112" s="51">
        <f>IFERROR(VALUE(MID($C7112,1,2)),0)</f>
        <v>0</v>
      </c>
      <c r="AD7112" s="44">
        <f>IFERROR(VALUE(MID($C7112,4,3)),0)</f>
        <v>0</v>
      </c>
      <c r="AE7112" s="51">
        <f>VALUE(RIGHT("00"&amp;AC7112,2)&amp;RIGHT("000"&amp;AD7112,3))</f>
        <v>0</v>
      </c>
    </row>
    <row r="7113" spans="1:31">
      <c r="A7113" s="60" t="str">
        <f>IF(G7113&amp;Q7113&lt;&gt;"",W7113&amp;Q7113,"")</f>
        <v/>
      </c>
      <c r="B7113" s="85" t="str">
        <f>IF(C7113&lt;&gt;"",LEFT(C7113,9),"")</f>
        <v/>
      </c>
      <c r="V7113" s="60" t="str">
        <f>W7113&amp;H7113</f>
        <v/>
      </c>
      <c r="W7113" s="60" t="str">
        <f>_xlfn.LET(_xlpm.TextCell,TEXT(G7113,"###"),IF(_xlpm.TextCell&lt;&gt;"",IF(StyleSpaceSplit,IFERROR(IF(FIND(" ",_xlpm.TextCell)&gt;=1,MID(_xlpm.TextCell,1,FIND(" ",_xlpm.TextCell)-1),_xlpm.TextCell),_xlpm.TextCell),_xlpm.TextCell),""))</f>
        <v/>
      </c>
      <c r="X7113" s="60" t="str">
        <f>IF(A7113&lt;&gt;"",IFERROR(IF(FIND(" ",G7113)&gt;=1,MID(G7113,FIND(" ",G7113)+1,LEN(G7113)),""),""),"")</f>
        <v/>
      </c>
      <c r="AC7113" s="51">
        <f>IFERROR(VALUE(MID($C7113,1,2)),0)</f>
        <v>0</v>
      </c>
      <c r="AD7113" s="44">
        <f>IFERROR(VALUE(MID($C7113,4,3)),0)</f>
        <v>0</v>
      </c>
      <c r="AE7113" s="51">
        <f>VALUE(RIGHT("00"&amp;AC7113,2)&amp;RIGHT("000"&amp;AD7113,3))</f>
        <v>0</v>
      </c>
    </row>
    <row r="7114" spans="1:31">
      <c r="A7114" s="60" t="str">
        <f>IF(G7114&amp;Q7114&lt;&gt;"",W7114&amp;Q7114,"")</f>
        <v/>
      </c>
      <c r="B7114" s="85" t="str">
        <f>IF(C7114&lt;&gt;"",LEFT(C7114,9),"")</f>
        <v/>
      </c>
      <c r="V7114" s="60" t="str">
        <f>W7114&amp;H7114</f>
        <v/>
      </c>
      <c r="W7114" s="60" t="str">
        <f>_xlfn.LET(_xlpm.TextCell,TEXT(G7114,"###"),IF(_xlpm.TextCell&lt;&gt;"",IF(StyleSpaceSplit,IFERROR(IF(FIND(" ",_xlpm.TextCell)&gt;=1,MID(_xlpm.TextCell,1,FIND(" ",_xlpm.TextCell)-1),_xlpm.TextCell),_xlpm.TextCell),_xlpm.TextCell),""))</f>
        <v/>
      </c>
      <c r="X7114" s="60" t="str">
        <f>IF(A7114&lt;&gt;"",IFERROR(IF(FIND(" ",G7114)&gt;=1,MID(G7114,FIND(" ",G7114)+1,LEN(G7114)),""),""),"")</f>
        <v/>
      </c>
      <c r="AC7114" s="51">
        <f>IFERROR(VALUE(MID($C7114,1,2)),0)</f>
        <v>0</v>
      </c>
      <c r="AD7114" s="44">
        <f>IFERROR(VALUE(MID($C7114,4,3)),0)</f>
        <v>0</v>
      </c>
      <c r="AE7114" s="51">
        <f>VALUE(RIGHT("00"&amp;AC7114,2)&amp;RIGHT("000"&amp;AD7114,3))</f>
        <v>0</v>
      </c>
    </row>
    <row r="7115" spans="1:31">
      <c r="A7115" s="60" t="str">
        <f>IF(G7115&amp;Q7115&lt;&gt;"",W7115&amp;Q7115,"")</f>
        <v/>
      </c>
      <c r="B7115" s="85" t="str">
        <f>IF(C7115&lt;&gt;"",LEFT(C7115,9),"")</f>
        <v/>
      </c>
      <c r="V7115" s="60" t="str">
        <f>W7115&amp;H7115</f>
        <v/>
      </c>
      <c r="W7115" s="60" t="str">
        <f>_xlfn.LET(_xlpm.TextCell,TEXT(G7115,"###"),IF(_xlpm.TextCell&lt;&gt;"",IF(StyleSpaceSplit,IFERROR(IF(FIND(" ",_xlpm.TextCell)&gt;=1,MID(_xlpm.TextCell,1,FIND(" ",_xlpm.TextCell)-1),_xlpm.TextCell),_xlpm.TextCell),_xlpm.TextCell),""))</f>
        <v/>
      </c>
      <c r="X7115" s="60" t="str">
        <f>IF(A7115&lt;&gt;"",IFERROR(IF(FIND(" ",G7115)&gt;=1,MID(G7115,FIND(" ",G7115)+1,LEN(G7115)),""),""),"")</f>
        <v/>
      </c>
      <c r="AC7115" s="51">
        <f>IFERROR(VALUE(MID($C7115,1,2)),0)</f>
        <v>0</v>
      </c>
      <c r="AD7115" s="44">
        <f>IFERROR(VALUE(MID($C7115,4,3)),0)</f>
        <v>0</v>
      </c>
      <c r="AE7115" s="51">
        <f>VALUE(RIGHT("00"&amp;AC7115,2)&amp;RIGHT("000"&amp;AD7115,3))</f>
        <v>0</v>
      </c>
    </row>
    <row r="7116" spans="1:31">
      <c r="A7116" s="60" t="str">
        <f>IF(G7116&amp;Q7116&lt;&gt;"",W7116&amp;Q7116,"")</f>
        <v/>
      </c>
      <c r="B7116" s="85" t="str">
        <f>IF(C7116&lt;&gt;"",LEFT(C7116,9),"")</f>
        <v/>
      </c>
      <c r="V7116" s="60" t="str">
        <f>W7116&amp;H7116</f>
        <v/>
      </c>
      <c r="W7116" s="60" t="str">
        <f>_xlfn.LET(_xlpm.TextCell,TEXT(G7116,"###"),IF(_xlpm.TextCell&lt;&gt;"",IF(StyleSpaceSplit,IFERROR(IF(FIND(" ",_xlpm.TextCell)&gt;=1,MID(_xlpm.TextCell,1,FIND(" ",_xlpm.TextCell)-1),_xlpm.TextCell),_xlpm.TextCell),_xlpm.TextCell),""))</f>
        <v/>
      </c>
      <c r="X7116" s="60" t="str">
        <f>IF(A7116&lt;&gt;"",IFERROR(IF(FIND(" ",G7116)&gt;=1,MID(G7116,FIND(" ",G7116)+1,LEN(G7116)),""),""),"")</f>
        <v/>
      </c>
      <c r="AC7116" s="51">
        <f>IFERROR(VALUE(MID($C7116,1,2)),0)</f>
        <v>0</v>
      </c>
      <c r="AD7116" s="44">
        <f>IFERROR(VALUE(MID($C7116,4,3)),0)</f>
        <v>0</v>
      </c>
      <c r="AE7116" s="51">
        <f>VALUE(RIGHT("00"&amp;AC7116,2)&amp;RIGHT("000"&amp;AD7116,3))</f>
        <v>0</v>
      </c>
    </row>
    <row r="7117" spans="1:31">
      <c r="A7117" s="60" t="str">
        <f>IF(G7117&amp;Q7117&lt;&gt;"",W7117&amp;Q7117,"")</f>
        <v/>
      </c>
      <c r="B7117" s="85" t="str">
        <f>IF(C7117&lt;&gt;"",LEFT(C7117,9),"")</f>
        <v/>
      </c>
      <c r="V7117" s="60" t="str">
        <f>W7117&amp;H7117</f>
        <v/>
      </c>
      <c r="W7117" s="60" t="str">
        <f>_xlfn.LET(_xlpm.TextCell,TEXT(G7117,"###"),IF(_xlpm.TextCell&lt;&gt;"",IF(StyleSpaceSplit,IFERROR(IF(FIND(" ",_xlpm.TextCell)&gt;=1,MID(_xlpm.TextCell,1,FIND(" ",_xlpm.TextCell)-1),_xlpm.TextCell),_xlpm.TextCell),_xlpm.TextCell),""))</f>
        <v/>
      </c>
      <c r="X7117" s="60" t="str">
        <f>IF(A7117&lt;&gt;"",IFERROR(IF(FIND(" ",G7117)&gt;=1,MID(G7117,FIND(" ",G7117)+1,LEN(G7117)),""),""),"")</f>
        <v/>
      </c>
      <c r="AC7117" s="51">
        <f>IFERROR(VALUE(MID($C7117,1,2)),0)</f>
        <v>0</v>
      </c>
      <c r="AD7117" s="44">
        <f>IFERROR(VALUE(MID($C7117,4,3)),0)</f>
        <v>0</v>
      </c>
      <c r="AE7117" s="51">
        <f>VALUE(RIGHT("00"&amp;AC7117,2)&amp;RIGHT("000"&amp;AD7117,3))</f>
        <v>0</v>
      </c>
    </row>
    <row r="7118" spans="1:31">
      <c r="A7118" s="60" t="str">
        <f>IF(G7118&amp;Q7118&lt;&gt;"",W7118&amp;Q7118,"")</f>
        <v/>
      </c>
      <c r="B7118" s="85" t="str">
        <f>IF(C7118&lt;&gt;"",LEFT(C7118,9),"")</f>
        <v/>
      </c>
      <c r="V7118" s="60" t="str">
        <f>W7118&amp;H7118</f>
        <v/>
      </c>
      <c r="W7118" s="60" t="str">
        <f>_xlfn.LET(_xlpm.TextCell,TEXT(G7118,"###"),IF(_xlpm.TextCell&lt;&gt;"",IF(StyleSpaceSplit,IFERROR(IF(FIND(" ",_xlpm.TextCell)&gt;=1,MID(_xlpm.TextCell,1,FIND(" ",_xlpm.TextCell)-1),_xlpm.TextCell),_xlpm.TextCell),_xlpm.TextCell),""))</f>
        <v/>
      </c>
      <c r="X7118" s="60" t="str">
        <f>IF(A7118&lt;&gt;"",IFERROR(IF(FIND(" ",G7118)&gt;=1,MID(G7118,FIND(" ",G7118)+1,LEN(G7118)),""),""),"")</f>
        <v/>
      </c>
      <c r="AC7118" s="51">
        <f>IFERROR(VALUE(MID($C7118,1,2)),0)</f>
        <v>0</v>
      </c>
      <c r="AD7118" s="44">
        <f>IFERROR(VALUE(MID($C7118,4,3)),0)</f>
        <v>0</v>
      </c>
      <c r="AE7118" s="51">
        <f>VALUE(RIGHT("00"&amp;AC7118,2)&amp;RIGHT("000"&amp;AD7118,3))</f>
        <v>0</v>
      </c>
    </row>
    <row r="7119" spans="1:31">
      <c r="A7119" s="60" t="str">
        <f>IF(G7119&amp;Q7119&lt;&gt;"",W7119&amp;Q7119,"")</f>
        <v/>
      </c>
      <c r="B7119" s="85" t="str">
        <f>IF(C7119&lt;&gt;"",LEFT(C7119,9),"")</f>
        <v/>
      </c>
      <c r="V7119" s="60" t="str">
        <f>W7119&amp;H7119</f>
        <v/>
      </c>
      <c r="W7119" s="60" t="str">
        <f>_xlfn.LET(_xlpm.TextCell,TEXT(G7119,"###"),IF(_xlpm.TextCell&lt;&gt;"",IF(StyleSpaceSplit,IFERROR(IF(FIND(" ",_xlpm.TextCell)&gt;=1,MID(_xlpm.TextCell,1,FIND(" ",_xlpm.TextCell)-1),_xlpm.TextCell),_xlpm.TextCell),_xlpm.TextCell),""))</f>
        <v/>
      </c>
      <c r="X7119" s="60" t="str">
        <f>IF(A7119&lt;&gt;"",IFERROR(IF(FIND(" ",G7119)&gt;=1,MID(G7119,FIND(" ",G7119)+1,LEN(G7119)),""),""),"")</f>
        <v/>
      </c>
      <c r="AC7119" s="51">
        <f>IFERROR(VALUE(MID($C7119,1,2)),0)</f>
        <v>0</v>
      </c>
      <c r="AD7119" s="44">
        <f>IFERROR(VALUE(MID($C7119,4,3)),0)</f>
        <v>0</v>
      </c>
      <c r="AE7119" s="51">
        <f>VALUE(RIGHT("00"&amp;AC7119,2)&amp;RIGHT("000"&amp;AD7119,3))</f>
        <v>0</v>
      </c>
    </row>
    <row r="7120" spans="1:31">
      <c r="A7120" s="60" t="str">
        <f>IF(G7120&amp;Q7120&lt;&gt;"",W7120&amp;Q7120,"")</f>
        <v/>
      </c>
      <c r="B7120" s="85" t="str">
        <f>IF(C7120&lt;&gt;"",LEFT(C7120,9),"")</f>
        <v/>
      </c>
      <c r="V7120" s="60" t="str">
        <f>W7120&amp;H7120</f>
        <v/>
      </c>
      <c r="W7120" s="60" t="str">
        <f>_xlfn.LET(_xlpm.TextCell,TEXT(G7120,"###"),IF(_xlpm.TextCell&lt;&gt;"",IF(StyleSpaceSplit,IFERROR(IF(FIND(" ",_xlpm.TextCell)&gt;=1,MID(_xlpm.TextCell,1,FIND(" ",_xlpm.TextCell)-1),_xlpm.TextCell),_xlpm.TextCell),_xlpm.TextCell),""))</f>
        <v/>
      </c>
      <c r="X7120" s="60" t="str">
        <f>IF(A7120&lt;&gt;"",IFERROR(IF(FIND(" ",G7120)&gt;=1,MID(G7120,FIND(" ",G7120)+1,LEN(G7120)),""),""),"")</f>
        <v/>
      </c>
      <c r="AC7120" s="51">
        <f>IFERROR(VALUE(MID($C7120,1,2)),0)</f>
        <v>0</v>
      </c>
      <c r="AD7120" s="44">
        <f>IFERROR(VALUE(MID($C7120,4,3)),0)</f>
        <v>0</v>
      </c>
      <c r="AE7120" s="51">
        <f>VALUE(RIGHT("00"&amp;AC7120,2)&amp;RIGHT("000"&amp;AD7120,3))</f>
        <v>0</v>
      </c>
    </row>
    <row r="7121" spans="1:31">
      <c r="A7121" s="60" t="str">
        <f>IF(G7121&amp;Q7121&lt;&gt;"",W7121&amp;Q7121,"")</f>
        <v/>
      </c>
      <c r="B7121" s="85" t="str">
        <f>IF(C7121&lt;&gt;"",LEFT(C7121,9),"")</f>
        <v/>
      </c>
      <c r="V7121" s="60" t="str">
        <f>W7121&amp;H7121</f>
        <v/>
      </c>
      <c r="W7121" s="60" t="str">
        <f>_xlfn.LET(_xlpm.TextCell,TEXT(G7121,"###"),IF(_xlpm.TextCell&lt;&gt;"",IF(StyleSpaceSplit,IFERROR(IF(FIND(" ",_xlpm.TextCell)&gt;=1,MID(_xlpm.TextCell,1,FIND(" ",_xlpm.TextCell)-1),_xlpm.TextCell),_xlpm.TextCell),_xlpm.TextCell),""))</f>
        <v/>
      </c>
      <c r="X7121" s="60" t="str">
        <f>IF(A7121&lt;&gt;"",IFERROR(IF(FIND(" ",G7121)&gt;=1,MID(G7121,FIND(" ",G7121)+1,LEN(G7121)),""),""),"")</f>
        <v/>
      </c>
      <c r="AC7121" s="51">
        <f>IFERROR(VALUE(MID($C7121,1,2)),0)</f>
        <v>0</v>
      </c>
      <c r="AD7121" s="44">
        <f>IFERROR(VALUE(MID($C7121,4,3)),0)</f>
        <v>0</v>
      </c>
      <c r="AE7121" s="51">
        <f>VALUE(RIGHT("00"&amp;AC7121,2)&amp;RIGHT("000"&amp;AD7121,3))</f>
        <v>0</v>
      </c>
    </row>
    <row r="7122" spans="1:31">
      <c r="A7122" s="60" t="str">
        <f>IF(G7122&amp;Q7122&lt;&gt;"",W7122&amp;Q7122,"")</f>
        <v/>
      </c>
      <c r="B7122" s="85" t="str">
        <f>IF(C7122&lt;&gt;"",LEFT(C7122,9),"")</f>
        <v/>
      </c>
      <c r="V7122" s="60" t="str">
        <f>W7122&amp;H7122</f>
        <v/>
      </c>
      <c r="W7122" s="60" t="str">
        <f>_xlfn.LET(_xlpm.TextCell,TEXT(G7122,"###"),IF(_xlpm.TextCell&lt;&gt;"",IF(StyleSpaceSplit,IFERROR(IF(FIND(" ",_xlpm.TextCell)&gt;=1,MID(_xlpm.TextCell,1,FIND(" ",_xlpm.TextCell)-1),_xlpm.TextCell),_xlpm.TextCell),_xlpm.TextCell),""))</f>
        <v/>
      </c>
      <c r="X7122" s="60" t="str">
        <f>IF(A7122&lt;&gt;"",IFERROR(IF(FIND(" ",G7122)&gt;=1,MID(G7122,FIND(" ",G7122)+1,LEN(G7122)),""),""),"")</f>
        <v/>
      </c>
      <c r="AC7122" s="51">
        <f>IFERROR(VALUE(MID($C7122,1,2)),0)</f>
        <v>0</v>
      </c>
      <c r="AD7122" s="44">
        <f>IFERROR(VALUE(MID($C7122,4,3)),0)</f>
        <v>0</v>
      </c>
      <c r="AE7122" s="51">
        <f>VALUE(RIGHT("00"&amp;AC7122,2)&amp;RIGHT("000"&amp;AD7122,3))</f>
        <v>0</v>
      </c>
    </row>
    <row r="7123" spans="1:31">
      <c r="A7123" s="60" t="str">
        <f>IF(G7123&amp;Q7123&lt;&gt;"",W7123&amp;Q7123,"")</f>
        <v/>
      </c>
      <c r="B7123" s="85" t="str">
        <f>IF(C7123&lt;&gt;"",LEFT(C7123,9),"")</f>
        <v/>
      </c>
      <c r="V7123" s="60" t="str">
        <f>W7123&amp;H7123</f>
        <v/>
      </c>
      <c r="W7123" s="60" t="str">
        <f>_xlfn.LET(_xlpm.TextCell,TEXT(G7123,"###"),IF(_xlpm.TextCell&lt;&gt;"",IF(StyleSpaceSplit,IFERROR(IF(FIND(" ",_xlpm.TextCell)&gt;=1,MID(_xlpm.TextCell,1,FIND(" ",_xlpm.TextCell)-1),_xlpm.TextCell),_xlpm.TextCell),_xlpm.TextCell),""))</f>
        <v/>
      </c>
      <c r="X7123" s="60" t="str">
        <f>IF(A7123&lt;&gt;"",IFERROR(IF(FIND(" ",G7123)&gt;=1,MID(G7123,FIND(" ",G7123)+1,LEN(G7123)),""),""),"")</f>
        <v/>
      </c>
      <c r="AC7123" s="51">
        <f>IFERROR(VALUE(MID($C7123,1,2)),0)</f>
        <v>0</v>
      </c>
      <c r="AD7123" s="44">
        <f>IFERROR(VALUE(MID($C7123,4,3)),0)</f>
        <v>0</v>
      </c>
      <c r="AE7123" s="51">
        <f>VALUE(RIGHT("00"&amp;AC7123,2)&amp;RIGHT("000"&amp;AD7123,3))</f>
        <v>0</v>
      </c>
    </row>
    <row r="7124" spans="1:31">
      <c r="A7124" s="60" t="str">
        <f>IF(G7124&amp;Q7124&lt;&gt;"",W7124&amp;Q7124,"")</f>
        <v/>
      </c>
      <c r="B7124" s="85" t="str">
        <f>IF(C7124&lt;&gt;"",LEFT(C7124,9),"")</f>
        <v/>
      </c>
      <c r="V7124" s="60" t="str">
        <f>W7124&amp;H7124</f>
        <v/>
      </c>
      <c r="W7124" s="60" t="str">
        <f>_xlfn.LET(_xlpm.TextCell,TEXT(G7124,"###"),IF(_xlpm.TextCell&lt;&gt;"",IF(StyleSpaceSplit,IFERROR(IF(FIND(" ",_xlpm.TextCell)&gt;=1,MID(_xlpm.TextCell,1,FIND(" ",_xlpm.TextCell)-1),_xlpm.TextCell),_xlpm.TextCell),_xlpm.TextCell),""))</f>
        <v/>
      </c>
      <c r="X7124" s="60" t="str">
        <f>IF(A7124&lt;&gt;"",IFERROR(IF(FIND(" ",G7124)&gt;=1,MID(G7124,FIND(" ",G7124)+1,LEN(G7124)),""),""),"")</f>
        <v/>
      </c>
      <c r="AC7124" s="51">
        <f>IFERROR(VALUE(MID($C7124,1,2)),0)</f>
        <v>0</v>
      </c>
      <c r="AD7124" s="44">
        <f>IFERROR(VALUE(MID($C7124,4,3)),0)</f>
        <v>0</v>
      </c>
      <c r="AE7124" s="51">
        <f>VALUE(RIGHT("00"&amp;AC7124,2)&amp;RIGHT("000"&amp;AD7124,3))</f>
        <v>0</v>
      </c>
    </row>
    <row r="7125" spans="1:31">
      <c r="A7125" s="60" t="str">
        <f>IF(G7125&amp;Q7125&lt;&gt;"",W7125&amp;Q7125,"")</f>
        <v/>
      </c>
      <c r="B7125" s="85" t="str">
        <f>IF(C7125&lt;&gt;"",LEFT(C7125,9),"")</f>
        <v/>
      </c>
      <c r="V7125" s="60" t="str">
        <f>W7125&amp;H7125</f>
        <v/>
      </c>
      <c r="W7125" s="60" t="str">
        <f>_xlfn.LET(_xlpm.TextCell,TEXT(G7125,"###"),IF(_xlpm.TextCell&lt;&gt;"",IF(StyleSpaceSplit,IFERROR(IF(FIND(" ",_xlpm.TextCell)&gt;=1,MID(_xlpm.TextCell,1,FIND(" ",_xlpm.TextCell)-1),_xlpm.TextCell),_xlpm.TextCell),_xlpm.TextCell),""))</f>
        <v/>
      </c>
      <c r="X7125" s="60" t="str">
        <f>IF(A7125&lt;&gt;"",IFERROR(IF(FIND(" ",G7125)&gt;=1,MID(G7125,FIND(" ",G7125)+1,LEN(G7125)),""),""),"")</f>
        <v/>
      </c>
      <c r="AC7125" s="51">
        <f>IFERROR(VALUE(MID($C7125,1,2)),0)</f>
        <v>0</v>
      </c>
      <c r="AD7125" s="44">
        <f>IFERROR(VALUE(MID($C7125,4,3)),0)</f>
        <v>0</v>
      </c>
      <c r="AE7125" s="51">
        <f>VALUE(RIGHT("00"&amp;AC7125,2)&amp;RIGHT("000"&amp;AD7125,3))</f>
        <v>0</v>
      </c>
    </row>
    <row r="7126" spans="1:31">
      <c r="A7126" s="60" t="str">
        <f>IF(G7126&amp;Q7126&lt;&gt;"",W7126&amp;Q7126,"")</f>
        <v/>
      </c>
      <c r="B7126" s="85" t="str">
        <f>IF(C7126&lt;&gt;"",LEFT(C7126,9),"")</f>
        <v/>
      </c>
      <c r="V7126" s="60" t="str">
        <f>W7126&amp;H7126</f>
        <v/>
      </c>
      <c r="W7126" s="60" t="str">
        <f>_xlfn.LET(_xlpm.TextCell,TEXT(G7126,"###"),IF(_xlpm.TextCell&lt;&gt;"",IF(StyleSpaceSplit,IFERROR(IF(FIND(" ",_xlpm.TextCell)&gt;=1,MID(_xlpm.TextCell,1,FIND(" ",_xlpm.TextCell)-1),_xlpm.TextCell),_xlpm.TextCell),_xlpm.TextCell),""))</f>
        <v/>
      </c>
      <c r="X7126" s="60" t="str">
        <f>IF(A7126&lt;&gt;"",IFERROR(IF(FIND(" ",G7126)&gt;=1,MID(G7126,FIND(" ",G7126)+1,LEN(G7126)),""),""),"")</f>
        <v/>
      </c>
      <c r="AC7126" s="51">
        <f>IFERROR(VALUE(MID($C7126,1,2)),0)</f>
        <v>0</v>
      </c>
      <c r="AD7126" s="44">
        <f>IFERROR(VALUE(MID($C7126,4,3)),0)</f>
        <v>0</v>
      </c>
      <c r="AE7126" s="51">
        <f>VALUE(RIGHT("00"&amp;AC7126,2)&amp;RIGHT("000"&amp;AD7126,3))</f>
        <v>0</v>
      </c>
    </row>
    <row r="7127" spans="1:31">
      <c r="A7127" s="60" t="str">
        <f>IF(G7127&amp;Q7127&lt;&gt;"",W7127&amp;Q7127,"")</f>
        <v/>
      </c>
      <c r="B7127" s="85" t="str">
        <f>IF(C7127&lt;&gt;"",LEFT(C7127,9),"")</f>
        <v/>
      </c>
      <c r="V7127" s="60" t="str">
        <f>W7127&amp;H7127</f>
        <v/>
      </c>
      <c r="W7127" s="60" t="str">
        <f>_xlfn.LET(_xlpm.TextCell,TEXT(G7127,"###"),IF(_xlpm.TextCell&lt;&gt;"",IF(StyleSpaceSplit,IFERROR(IF(FIND(" ",_xlpm.TextCell)&gt;=1,MID(_xlpm.TextCell,1,FIND(" ",_xlpm.TextCell)-1),_xlpm.TextCell),_xlpm.TextCell),_xlpm.TextCell),""))</f>
        <v/>
      </c>
      <c r="X7127" s="60" t="str">
        <f>IF(A7127&lt;&gt;"",IFERROR(IF(FIND(" ",G7127)&gt;=1,MID(G7127,FIND(" ",G7127)+1,LEN(G7127)),""),""),"")</f>
        <v/>
      </c>
      <c r="AC7127" s="51">
        <f>IFERROR(VALUE(MID($C7127,1,2)),0)</f>
        <v>0</v>
      </c>
      <c r="AD7127" s="44">
        <f>IFERROR(VALUE(MID($C7127,4,3)),0)</f>
        <v>0</v>
      </c>
      <c r="AE7127" s="51">
        <f>VALUE(RIGHT("00"&amp;AC7127,2)&amp;RIGHT("000"&amp;AD7127,3))</f>
        <v>0</v>
      </c>
    </row>
    <row r="7128" spans="1:31">
      <c r="A7128" s="60" t="str">
        <f>IF(G7128&amp;Q7128&lt;&gt;"",W7128&amp;Q7128,"")</f>
        <v/>
      </c>
      <c r="B7128" s="85" t="str">
        <f>IF(C7128&lt;&gt;"",LEFT(C7128,9),"")</f>
        <v/>
      </c>
      <c r="V7128" s="60" t="str">
        <f>W7128&amp;H7128</f>
        <v/>
      </c>
      <c r="W7128" s="60" t="str">
        <f>_xlfn.LET(_xlpm.TextCell,TEXT(G7128,"###"),IF(_xlpm.TextCell&lt;&gt;"",IF(StyleSpaceSplit,IFERROR(IF(FIND(" ",_xlpm.TextCell)&gt;=1,MID(_xlpm.TextCell,1,FIND(" ",_xlpm.TextCell)-1),_xlpm.TextCell),_xlpm.TextCell),_xlpm.TextCell),""))</f>
        <v/>
      </c>
      <c r="X7128" s="60" t="str">
        <f>IF(A7128&lt;&gt;"",IFERROR(IF(FIND(" ",G7128)&gt;=1,MID(G7128,FIND(" ",G7128)+1,LEN(G7128)),""),""),"")</f>
        <v/>
      </c>
      <c r="AC7128" s="51">
        <f>IFERROR(VALUE(MID($C7128,1,2)),0)</f>
        <v>0</v>
      </c>
      <c r="AD7128" s="44">
        <f>IFERROR(VALUE(MID($C7128,4,3)),0)</f>
        <v>0</v>
      </c>
      <c r="AE7128" s="51">
        <f>VALUE(RIGHT("00"&amp;AC7128,2)&amp;RIGHT("000"&amp;AD7128,3))</f>
        <v>0</v>
      </c>
    </row>
    <row r="7129" spans="1:31">
      <c r="A7129" s="60" t="str">
        <f>IF(G7129&amp;Q7129&lt;&gt;"",W7129&amp;Q7129,"")</f>
        <v/>
      </c>
      <c r="B7129" s="85" t="str">
        <f>IF(C7129&lt;&gt;"",LEFT(C7129,9),"")</f>
        <v/>
      </c>
      <c r="V7129" s="60" t="str">
        <f>W7129&amp;H7129</f>
        <v/>
      </c>
      <c r="W7129" s="60" t="str">
        <f>_xlfn.LET(_xlpm.TextCell,TEXT(G7129,"###"),IF(_xlpm.TextCell&lt;&gt;"",IF(StyleSpaceSplit,IFERROR(IF(FIND(" ",_xlpm.TextCell)&gt;=1,MID(_xlpm.TextCell,1,FIND(" ",_xlpm.TextCell)-1),_xlpm.TextCell),_xlpm.TextCell),_xlpm.TextCell),""))</f>
        <v/>
      </c>
      <c r="X7129" s="60" t="str">
        <f>IF(A7129&lt;&gt;"",IFERROR(IF(FIND(" ",G7129)&gt;=1,MID(G7129,FIND(" ",G7129)+1,LEN(G7129)),""),""),"")</f>
        <v/>
      </c>
      <c r="AC7129" s="51">
        <f>IFERROR(VALUE(MID($C7129,1,2)),0)</f>
        <v>0</v>
      </c>
      <c r="AD7129" s="44">
        <f>IFERROR(VALUE(MID($C7129,4,3)),0)</f>
        <v>0</v>
      </c>
      <c r="AE7129" s="51">
        <f>VALUE(RIGHT("00"&amp;AC7129,2)&amp;RIGHT("000"&amp;AD7129,3))</f>
        <v>0</v>
      </c>
    </row>
    <row r="7130" spans="1:31">
      <c r="A7130" s="60" t="str">
        <f>IF(G7130&amp;Q7130&lt;&gt;"",W7130&amp;Q7130,"")</f>
        <v/>
      </c>
      <c r="B7130" s="85" t="str">
        <f>IF(C7130&lt;&gt;"",LEFT(C7130,9),"")</f>
        <v/>
      </c>
      <c r="V7130" s="60" t="str">
        <f>W7130&amp;H7130</f>
        <v/>
      </c>
      <c r="W7130" s="60" t="str">
        <f>_xlfn.LET(_xlpm.TextCell,TEXT(G7130,"###"),IF(_xlpm.TextCell&lt;&gt;"",IF(StyleSpaceSplit,IFERROR(IF(FIND(" ",_xlpm.TextCell)&gt;=1,MID(_xlpm.TextCell,1,FIND(" ",_xlpm.TextCell)-1),_xlpm.TextCell),_xlpm.TextCell),_xlpm.TextCell),""))</f>
        <v/>
      </c>
      <c r="X7130" s="60" t="str">
        <f>IF(A7130&lt;&gt;"",IFERROR(IF(FIND(" ",G7130)&gt;=1,MID(G7130,FIND(" ",G7130)+1,LEN(G7130)),""),""),"")</f>
        <v/>
      </c>
      <c r="AC7130" s="51">
        <f>IFERROR(VALUE(MID($C7130,1,2)),0)</f>
        <v>0</v>
      </c>
      <c r="AD7130" s="44">
        <f>IFERROR(VALUE(MID($C7130,4,3)),0)</f>
        <v>0</v>
      </c>
      <c r="AE7130" s="51">
        <f>VALUE(RIGHT("00"&amp;AC7130,2)&amp;RIGHT("000"&amp;AD7130,3))</f>
        <v>0</v>
      </c>
    </row>
    <row r="7131" spans="1:31">
      <c r="A7131" s="60" t="str">
        <f>IF(G7131&amp;Q7131&lt;&gt;"",W7131&amp;Q7131,"")</f>
        <v/>
      </c>
      <c r="B7131" s="85" t="str">
        <f>IF(C7131&lt;&gt;"",LEFT(C7131,9),"")</f>
        <v/>
      </c>
      <c r="V7131" s="60" t="str">
        <f>W7131&amp;H7131</f>
        <v/>
      </c>
      <c r="W7131" s="60" t="str">
        <f>_xlfn.LET(_xlpm.TextCell,TEXT(G7131,"###"),IF(_xlpm.TextCell&lt;&gt;"",IF(StyleSpaceSplit,IFERROR(IF(FIND(" ",_xlpm.TextCell)&gt;=1,MID(_xlpm.TextCell,1,FIND(" ",_xlpm.TextCell)-1),_xlpm.TextCell),_xlpm.TextCell),_xlpm.TextCell),""))</f>
        <v/>
      </c>
      <c r="X7131" s="60" t="str">
        <f>IF(A7131&lt;&gt;"",IFERROR(IF(FIND(" ",G7131)&gt;=1,MID(G7131,FIND(" ",G7131)+1,LEN(G7131)),""),""),"")</f>
        <v/>
      </c>
      <c r="AC7131" s="51">
        <f>IFERROR(VALUE(MID($C7131,1,2)),0)</f>
        <v>0</v>
      </c>
      <c r="AD7131" s="44">
        <f>IFERROR(VALUE(MID($C7131,4,3)),0)</f>
        <v>0</v>
      </c>
      <c r="AE7131" s="51">
        <f>VALUE(RIGHT("00"&amp;AC7131,2)&amp;RIGHT("000"&amp;AD7131,3))</f>
        <v>0</v>
      </c>
    </row>
    <row r="7132" spans="1:31">
      <c r="A7132" s="60" t="str">
        <f>IF(G7132&amp;Q7132&lt;&gt;"",W7132&amp;Q7132,"")</f>
        <v/>
      </c>
      <c r="B7132" s="85" t="str">
        <f>IF(C7132&lt;&gt;"",LEFT(C7132,9),"")</f>
        <v/>
      </c>
      <c r="V7132" s="60" t="str">
        <f>W7132&amp;H7132</f>
        <v/>
      </c>
      <c r="W7132" s="60" t="str">
        <f>_xlfn.LET(_xlpm.TextCell,TEXT(G7132,"###"),IF(_xlpm.TextCell&lt;&gt;"",IF(StyleSpaceSplit,IFERROR(IF(FIND(" ",_xlpm.TextCell)&gt;=1,MID(_xlpm.TextCell,1,FIND(" ",_xlpm.TextCell)-1),_xlpm.TextCell),_xlpm.TextCell),_xlpm.TextCell),""))</f>
        <v/>
      </c>
      <c r="X7132" s="60" t="str">
        <f>IF(A7132&lt;&gt;"",IFERROR(IF(FIND(" ",G7132)&gt;=1,MID(G7132,FIND(" ",G7132)+1,LEN(G7132)),""),""),"")</f>
        <v/>
      </c>
      <c r="AC7132" s="51">
        <f>IFERROR(VALUE(MID($C7132,1,2)),0)</f>
        <v>0</v>
      </c>
      <c r="AD7132" s="44">
        <f>IFERROR(VALUE(MID($C7132,4,3)),0)</f>
        <v>0</v>
      </c>
      <c r="AE7132" s="51">
        <f>VALUE(RIGHT("00"&amp;AC7132,2)&amp;RIGHT("000"&amp;AD7132,3))</f>
        <v>0</v>
      </c>
    </row>
    <row r="7133" spans="1:31">
      <c r="A7133" s="60" t="str">
        <f>IF(G7133&amp;Q7133&lt;&gt;"",W7133&amp;Q7133,"")</f>
        <v/>
      </c>
      <c r="B7133" s="85" t="str">
        <f>IF(C7133&lt;&gt;"",LEFT(C7133,9),"")</f>
        <v/>
      </c>
      <c r="V7133" s="60" t="str">
        <f>W7133&amp;H7133</f>
        <v/>
      </c>
      <c r="W7133" s="60" t="str">
        <f>_xlfn.LET(_xlpm.TextCell,TEXT(G7133,"###"),IF(_xlpm.TextCell&lt;&gt;"",IF(StyleSpaceSplit,IFERROR(IF(FIND(" ",_xlpm.TextCell)&gt;=1,MID(_xlpm.TextCell,1,FIND(" ",_xlpm.TextCell)-1),_xlpm.TextCell),_xlpm.TextCell),_xlpm.TextCell),""))</f>
        <v/>
      </c>
      <c r="X7133" s="60" t="str">
        <f>IF(A7133&lt;&gt;"",IFERROR(IF(FIND(" ",G7133)&gt;=1,MID(G7133,FIND(" ",G7133)+1,LEN(G7133)),""),""),"")</f>
        <v/>
      </c>
      <c r="AC7133" s="51">
        <f>IFERROR(VALUE(MID($C7133,1,2)),0)</f>
        <v>0</v>
      </c>
      <c r="AD7133" s="44">
        <f>IFERROR(VALUE(MID($C7133,4,3)),0)</f>
        <v>0</v>
      </c>
      <c r="AE7133" s="51">
        <f>VALUE(RIGHT("00"&amp;AC7133,2)&amp;RIGHT("000"&amp;AD7133,3))</f>
        <v>0</v>
      </c>
    </row>
    <row r="7134" spans="1:31">
      <c r="A7134" s="60" t="str">
        <f>IF(G7134&amp;Q7134&lt;&gt;"",W7134&amp;Q7134,"")</f>
        <v/>
      </c>
      <c r="B7134" s="85" t="str">
        <f>IF(C7134&lt;&gt;"",LEFT(C7134,9),"")</f>
        <v/>
      </c>
      <c r="V7134" s="60" t="str">
        <f>W7134&amp;H7134</f>
        <v/>
      </c>
      <c r="W7134" s="60" t="str">
        <f>_xlfn.LET(_xlpm.TextCell,TEXT(G7134,"###"),IF(_xlpm.TextCell&lt;&gt;"",IF(StyleSpaceSplit,IFERROR(IF(FIND(" ",_xlpm.TextCell)&gt;=1,MID(_xlpm.TextCell,1,FIND(" ",_xlpm.TextCell)-1),_xlpm.TextCell),_xlpm.TextCell),_xlpm.TextCell),""))</f>
        <v/>
      </c>
      <c r="X7134" s="60" t="str">
        <f>IF(A7134&lt;&gt;"",IFERROR(IF(FIND(" ",G7134)&gt;=1,MID(G7134,FIND(" ",G7134)+1,LEN(G7134)),""),""),"")</f>
        <v/>
      </c>
      <c r="AC7134" s="51">
        <f>IFERROR(VALUE(MID($C7134,1,2)),0)</f>
        <v>0</v>
      </c>
      <c r="AD7134" s="44">
        <f>IFERROR(VALUE(MID($C7134,4,3)),0)</f>
        <v>0</v>
      </c>
      <c r="AE7134" s="51">
        <f>VALUE(RIGHT("00"&amp;AC7134,2)&amp;RIGHT("000"&amp;AD7134,3))</f>
        <v>0</v>
      </c>
    </row>
    <row r="7135" spans="1:31">
      <c r="A7135" s="60" t="str">
        <f>IF(G7135&amp;Q7135&lt;&gt;"",W7135&amp;Q7135,"")</f>
        <v/>
      </c>
      <c r="B7135" s="85" t="str">
        <f>IF(C7135&lt;&gt;"",LEFT(C7135,9),"")</f>
        <v/>
      </c>
      <c r="V7135" s="60" t="str">
        <f>W7135&amp;H7135</f>
        <v/>
      </c>
      <c r="W7135" s="60" t="str">
        <f>_xlfn.LET(_xlpm.TextCell,TEXT(G7135,"###"),IF(_xlpm.TextCell&lt;&gt;"",IF(StyleSpaceSplit,IFERROR(IF(FIND(" ",_xlpm.TextCell)&gt;=1,MID(_xlpm.TextCell,1,FIND(" ",_xlpm.TextCell)-1),_xlpm.TextCell),_xlpm.TextCell),_xlpm.TextCell),""))</f>
        <v/>
      </c>
      <c r="X7135" s="60" t="str">
        <f>IF(A7135&lt;&gt;"",IFERROR(IF(FIND(" ",G7135)&gt;=1,MID(G7135,FIND(" ",G7135)+1,LEN(G7135)),""),""),"")</f>
        <v/>
      </c>
      <c r="AC7135" s="51">
        <f>IFERROR(VALUE(MID($C7135,1,2)),0)</f>
        <v>0</v>
      </c>
      <c r="AD7135" s="44">
        <f>IFERROR(VALUE(MID($C7135,4,3)),0)</f>
        <v>0</v>
      </c>
      <c r="AE7135" s="51">
        <f>VALUE(RIGHT("00"&amp;AC7135,2)&amp;RIGHT("000"&amp;AD7135,3))</f>
        <v>0</v>
      </c>
    </row>
    <row r="7136" spans="1:31">
      <c r="A7136" s="60" t="str">
        <f>IF(G7136&amp;Q7136&lt;&gt;"",W7136&amp;Q7136,"")</f>
        <v/>
      </c>
      <c r="B7136" s="85" t="str">
        <f>IF(C7136&lt;&gt;"",LEFT(C7136,9),"")</f>
        <v/>
      </c>
      <c r="V7136" s="60" t="str">
        <f>W7136&amp;H7136</f>
        <v/>
      </c>
      <c r="W7136" s="60" t="str">
        <f>_xlfn.LET(_xlpm.TextCell,TEXT(G7136,"###"),IF(_xlpm.TextCell&lt;&gt;"",IF(StyleSpaceSplit,IFERROR(IF(FIND(" ",_xlpm.TextCell)&gt;=1,MID(_xlpm.TextCell,1,FIND(" ",_xlpm.TextCell)-1),_xlpm.TextCell),_xlpm.TextCell),_xlpm.TextCell),""))</f>
        <v/>
      </c>
      <c r="X7136" s="60" t="str">
        <f>IF(A7136&lt;&gt;"",IFERROR(IF(FIND(" ",G7136)&gt;=1,MID(G7136,FIND(" ",G7136)+1,LEN(G7136)),""),""),"")</f>
        <v/>
      </c>
      <c r="AC7136" s="51">
        <f>IFERROR(VALUE(MID($C7136,1,2)),0)</f>
        <v>0</v>
      </c>
      <c r="AD7136" s="44">
        <f>IFERROR(VALUE(MID($C7136,4,3)),0)</f>
        <v>0</v>
      </c>
      <c r="AE7136" s="51">
        <f>VALUE(RIGHT("00"&amp;AC7136,2)&amp;RIGHT("000"&amp;AD7136,3))</f>
        <v>0</v>
      </c>
    </row>
    <row r="7137" spans="1:31">
      <c r="A7137" s="60" t="str">
        <f>IF(G7137&amp;Q7137&lt;&gt;"",W7137&amp;Q7137,"")</f>
        <v/>
      </c>
      <c r="B7137" s="85" t="str">
        <f>IF(C7137&lt;&gt;"",LEFT(C7137,9),"")</f>
        <v/>
      </c>
      <c r="V7137" s="60" t="str">
        <f>W7137&amp;H7137</f>
        <v/>
      </c>
      <c r="W7137" s="60" t="str">
        <f>_xlfn.LET(_xlpm.TextCell,TEXT(G7137,"###"),IF(_xlpm.TextCell&lt;&gt;"",IF(StyleSpaceSplit,IFERROR(IF(FIND(" ",_xlpm.TextCell)&gt;=1,MID(_xlpm.TextCell,1,FIND(" ",_xlpm.TextCell)-1),_xlpm.TextCell),_xlpm.TextCell),_xlpm.TextCell),""))</f>
        <v/>
      </c>
      <c r="X7137" s="60" t="str">
        <f>IF(A7137&lt;&gt;"",IFERROR(IF(FIND(" ",G7137)&gt;=1,MID(G7137,FIND(" ",G7137)+1,LEN(G7137)),""),""),"")</f>
        <v/>
      </c>
      <c r="AC7137" s="51">
        <f>IFERROR(VALUE(MID($C7137,1,2)),0)</f>
        <v>0</v>
      </c>
      <c r="AD7137" s="44">
        <f>IFERROR(VALUE(MID($C7137,4,3)),0)</f>
        <v>0</v>
      </c>
      <c r="AE7137" s="51">
        <f>VALUE(RIGHT("00"&amp;AC7137,2)&amp;RIGHT("000"&amp;AD7137,3))</f>
        <v>0</v>
      </c>
    </row>
    <row r="7138" spans="1:31">
      <c r="A7138" s="60" t="str">
        <f>IF(G7138&amp;Q7138&lt;&gt;"",W7138&amp;Q7138,"")</f>
        <v/>
      </c>
      <c r="B7138" s="85" t="str">
        <f>IF(C7138&lt;&gt;"",LEFT(C7138,9),"")</f>
        <v/>
      </c>
      <c r="V7138" s="60" t="str">
        <f>W7138&amp;H7138</f>
        <v/>
      </c>
      <c r="W7138" s="60" t="str">
        <f>_xlfn.LET(_xlpm.TextCell,TEXT(G7138,"###"),IF(_xlpm.TextCell&lt;&gt;"",IF(StyleSpaceSplit,IFERROR(IF(FIND(" ",_xlpm.TextCell)&gt;=1,MID(_xlpm.TextCell,1,FIND(" ",_xlpm.TextCell)-1),_xlpm.TextCell),_xlpm.TextCell),_xlpm.TextCell),""))</f>
        <v/>
      </c>
      <c r="X7138" s="60" t="str">
        <f>IF(A7138&lt;&gt;"",IFERROR(IF(FIND(" ",G7138)&gt;=1,MID(G7138,FIND(" ",G7138)+1,LEN(G7138)),""),""),"")</f>
        <v/>
      </c>
      <c r="AC7138" s="51">
        <f>IFERROR(VALUE(MID($C7138,1,2)),0)</f>
        <v>0</v>
      </c>
      <c r="AD7138" s="44">
        <f>IFERROR(VALUE(MID($C7138,4,3)),0)</f>
        <v>0</v>
      </c>
      <c r="AE7138" s="51">
        <f>VALUE(RIGHT("00"&amp;AC7138,2)&amp;RIGHT("000"&amp;AD7138,3))</f>
        <v>0</v>
      </c>
    </row>
    <row r="7139" spans="1:31">
      <c r="A7139" s="60" t="str">
        <f>IF(G7139&amp;Q7139&lt;&gt;"",W7139&amp;Q7139,"")</f>
        <v/>
      </c>
      <c r="B7139" s="85" t="str">
        <f>IF(C7139&lt;&gt;"",LEFT(C7139,9),"")</f>
        <v/>
      </c>
      <c r="V7139" s="60" t="str">
        <f>W7139&amp;H7139</f>
        <v/>
      </c>
      <c r="W7139" s="60" t="str">
        <f>_xlfn.LET(_xlpm.TextCell,TEXT(G7139,"###"),IF(_xlpm.TextCell&lt;&gt;"",IF(StyleSpaceSplit,IFERROR(IF(FIND(" ",_xlpm.TextCell)&gt;=1,MID(_xlpm.TextCell,1,FIND(" ",_xlpm.TextCell)-1),_xlpm.TextCell),_xlpm.TextCell),_xlpm.TextCell),""))</f>
        <v/>
      </c>
      <c r="X7139" s="60" t="str">
        <f>IF(A7139&lt;&gt;"",IFERROR(IF(FIND(" ",G7139)&gt;=1,MID(G7139,FIND(" ",G7139)+1,LEN(G7139)),""),""),"")</f>
        <v/>
      </c>
      <c r="AC7139" s="51">
        <f>IFERROR(VALUE(MID($C7139,1,2)),0)</f>
        <v>0</v>
      </c>
      <c r="AD7139" s="44">
        <f>IFERROR(VALUE(MID($C7139,4,3)),0)</f>
        <v>0</v>
      </c>
      <c r="AE7139" s="51">
        <f>VALUE(RIGHT("00"&amp;AC7139,2)&amp;RIGHT("000"&amp;AD7139,3))</f>
        <v>0</v>
      </c>
    </row>
    <row r="7140" spans="1:31">
      <c r="A7140" s="60" t="str">
        <f>IF(G7140&amp;Q7140&lt;&gt;"",W7140&amp;Q7140,"")</f>
        <v/>
      </c>
      <c r="B7140" s="85" t="str">
        <f>IF(C7140&lt;&gt;"",LEFT(C7140,9),"")</f>
        <v/>
      </c>
      <c r="V7140" s="60" t="str">
        <f>W7140&amp;H7140</f>
        <v/>
      </c>
      <c r="W7140" s="60" t="str">
        <f>_xlfn.LET(_xlpm.TextCell,TEXT(G7140,"###"),IF(_xlpm.TextCell&lt;&gt;"",IF(StyleSpaceSplit,IFERROR(IF(FIND(" ",_xlpm.TextCell)&gt;=1,MID(_xlpm.TextCell,1,FIND(" ",_xlpm.TextCell)-1),_xlpm.TextCell),_xlpm.TextCell),_xlpm.TextCell),""))</f>
        <v/>
      </c>
      <c r="X7140" s="60" t="str">
        <f>IF(A7140&lt;&gt;"",IFERROR(IF(FIND(" ",G7140)&gt;=1,MID(G7140,FIND(" ",G7140)+1,LEN(G7140)),""),""),"")</f>
        <v/>
      </c>
      <c r="AC7140" s="51">
        <f>IFERROR(VALUE(MID($C7140,1,2)),0)</f>
        <v>0</v>
      </c>
      <c r="AD7140" s="44">
        <f>IFERROR(VALUE(MID($C7140,4,3)),0)</f>
        <v>0</v>
      </c>
      <c r="AE7140" s="51">
        <f>VALUE(RIGHT("00"&amp;AC7140,2)&amp;RIGHT("000"&amp;AD7140,3))</f>
        <v>0</v>
      </c>
    </row>
    <row r="7141" spans="1:31">
      <c r="A7141" s="60" t="str">
        <f>IF(G7141&amp;Q7141&lt;&gt;"",W7141&amp;Q7141,"")</f>
        <v/>
      </c>
      <c r="B7141" s="85" t="str">
        <f>IF(C7141&lt;&gt;"",LEFT(C7141,9),"")</f>
        <v/>
      </c>
      <c r="V7141" s="60" t="str">
        <f>W7141&amp;H7141</f>
        <v/>
      </c>
      <c r="W7141" s="60" t="str">
        <f>_xlfn.LET(_xlpm.TextCell,TEXT(G7141,"###"),IF(_xlpm.TextCell&lt;&gt;"",IF(StyleSpaceSplit,IFERROR(IF(FIND(" ",_xlpm.TextCell)&gt;=1,MID(_xlpm.TextCell,1,FIND(" ",_xlpm.TextCell)-1),_xlpm.TextCell),_xlpm.TextCell),_xlpm.TextCell),""))</f>
        <v/>
      </c>
      <c r="X7141" s="60" t="str">
        <f>IF(A7141&lt;&gt;"",IFERROR(IF(FIND(" ",G7141)&gt;=1,MID(G7141,FIND(" ",G7141)+1,LEN(G7141)),""),""),"")</f>
        <v/>
      </c>
      <c r="AC7141" s="51">
        <f>IFERROR(VALUE(MID($C7141,1,2)),0)</f>
        <v>0</v>
      </c>
      <c r="AD7141" s="44">
        <f>IFERROR(VALUE(MID($C7141,4,3)),0)</f>
        <v>0</v>
      </c>
      <c r="AE7141" s="51">
        <f>VALUE(RIGHT("00"&amp;AC7141,2)&amp;RIGHT("000"&amp;AD7141,3))</f>
        <v>0</v>
      </c>
    </row>
    <row r="7142" spans="1:31">
      <c r="A7142" s="60" t="str">
        <f>IF(G7142&amp;Q7142&lt;&gt;"",W7142&amp;Q7142,"")</f>
        <v/>
      </c>
      <c r="B7142" s="85" t="str">
        <f>IF(C7142&lt;&gt;"",LEFT(C7142,9),"")</f>
        <v/>
      </c>
      <c r="V7142" s="60" t="str">
        <f>W7142&amp;H7142</f>
        <v/>
      </c>
      <c r="W7142" s="60" t="str">
        <f>_xlfn.LET(_xlpm.TextCell,TEXT(G7142,"###"),IF(_xlpm.TextCell&lt;&gt;"",IF(StyleSpaceSplit,IFERROR(IF(FIND(" ",_xlpm.TextCell)&gt;=1,MID(_xlpm.TextCell,1,FIND(" ",_xlpm.TextCell)-1),_xlpm.TextCell),_xlpm.TextCell),_xlpm.TextCell),""))</f>
        <v/>
      </c>
      <c r="X7142" s="60" t="str">
        <f>IF(A7142&lt;&gt;"",IFERROR(IF(FIND(" ",G7142)&gt;=1,MID(G7142,FIND(" ",G7142)+1,LEN(G7142)),""),""),"")</f>
        <v/>
      </c>
      <c r="AC7142" s="51">
        <f>IFERROR(VALUE(MID($C7142,1,2)),0)</f>
        <v>0</v>
      </c>
      <c r="AD7142" s="44">
        <f>IFERROR(VALUE(MID($C7142,4,3)),0)</f>
        <v>0</v>
      </c>
      <c r="AE7142" s="51">
        <f>VALUE(RIGHT("00"&amp;AC7142,2)&amp;RIGHT("000"&amp;AD7142,3))</f>
        <v>0</v>
      </c>
    </row>
    <row r="7143" spans="1:31">
      <c r="A7143" s="60" t="str">
        <f>IF(G7143&amp;Q7143&lt;&gt;"",W7143&amp;Q7143,"")</f>
        <v/>
      </c>
      <c r="B7143" s="85" t="str">
        <f>IF(C7143&lt;&gt;"",LEFT(C7143,9),"")</f>
        <v/>
      </c>
      <c r="V7143" s="60" t="str">
        <f>W7143&amp;H7143</f>
        <v/>
      </c>
      <c r="W7143" s="60" t="str">
        <f>_xlfn.LET(_xlpm.TextCell,TEXT(G7143,"###"),IF(_xlpm.TextCell&lt;&gt;"",IF(StyleSpaceSplit,IFERROR(IF(FIND(" ",_xlpm.TextCell)&gt;=1,MID(_xlpm.TextCell,1,FIND(" ",_xlpm.TextCell)-1),_xlpm.TextCell),_xlpm.TextCell),_xlpm.TextCell),""))</f>
        <v/>
      </c>
      <c r="X7143" s="60" t="str">
        <f>IF(A7143&lt;&gt;"",IFERROR(IF(FIND(" ",G7143)&gt;=1,MID(G7143,FIND(" ",G7143)+1,LEN(G7143)),""),""),"")</f>
        <v/>
      </c>
      <c r="AC7143" s="51">
        <f>IFERROR(VALUE(MID($C7143,1,2)),0)</f>
        <v>0</v>
      </c>
      <c r="AD7143" s="44">
        <f>IFERROR(VALUE(MID($C7143,4,3)),0)</f>
        <v>0</v>
      </c>
      <c r="AE7143" s="51">
        <f>VALUE(RIGHT("00"&amp;AC7143,2)&amp;RIGHT("000"&amp;AD7143,3))</f>
        <v>0</v>
      </c>
    </row>
    <row r="7144" spans="1:31">
      <c r="A7144" s="60" t="str">
        <f>IF(G7144&amp;Q7144&lt;&gt;"",W7144&amp;Q7144,"")</f>
        <v/>
      </c>
      <c r="B7144" s="85" t="str">
        <f>IF(C7144&lt;&gt;"",LEFT(C7144,9),"")</f>
        <v/>
      </c>
      <c r="V7144" s="60" t="str">
        <f>W7144&amp;H7144</f>
        <v/>
      </c>
      <c r="W7144" s="60" t="str">
        <f>_xlfn.LET(_xlpm.TextCell,TEXT(G7144,"###"),IF(_xlpm.TextCell&lt;&gt;"",IF(StyleSpaceSplit,IFERROR(IF(FIND(" ",_xlpm.TextCell)&gt;=1,MID(_xlpm.TextCell,1,FIND(" ",_xlpm.TextCell)-1),_xlpm.TextCell),_xlpm.TextCell),_xlpm.TextCell),""))</f>
        <v/>
      </c>
      <c r="X7144" s="60" t="str">
        <f>IF(A7144&lt;&gt;"",IFERROR(IF(FIND(" ",G7144)&gt;=1,MID(G7144,FIND(" ",G7144)+1,LEN(G7144)),""),""),"")</f>
        <v/>
      </c>
      <c r="AC7144" s="51">
        <f>IFERROR(VALUE(MID($C7144,1,2)),0)</f>
        <v>0</v>
      </c>
      <c r="AD7144" s="44">
        <f>IFERROR(VALUE(MID($C7144,4,3)),0)</f>
        <v>0</v>
      </c>
      <c r="AE7144" s="51">
        <f>VALUE(RIGHT("00"&amp;AC7144,2)&amp;RIGHT("000"&amp;AD7144,3))</f>
        <v>0</v>
      </c>
    </row>
    <row r="7145" spans="1:31">
      <c r="A7145" s="60" t="str">
        <f>IF(G7145&amp;Q7145&lt;&gt;"",W7145&amp;Q7145,"")</f>
        <v/>
      </c>
      <c r="B7145" s="85" t="str">
        <f>IF(C7145&lt;&gt;"",LEFT(C7145,9),"")</f>
        <v/>
      </c>
      <c r="V7145" s="60" t="str">
        <f>W7145&amp;H7145</f>
        <v/>
      </c>
      <c r="W7145" s="60" t="str">
        <f>_xlfn.LET(_xlpm.TextCell,TEXT(G7145,"###"),IF(_xlpm.TextCell&lt;&gt;"",IF(StyleSpaceSplit,IFERROR(IF(FIND(" ",_xlpm.TextCell)&gt;=1,MID(_xlpm.TextCell,1,FIND(" ",_xlpm.TextCell)-1),_xlpm.TextCell),_xlpm.TextCell),_xlpm.TextCell),""))</f>
        <v/>
      </c>
      <c r="X7145" s="60" t="str">
        <f>IF(A7145&lt;&gt;"",IFERROR(IF(FIND(" ",G7145)&gt;=1,MID(G7145,FIND(" ",G7145)+1,LEN(G7145)),""),""),"")</f>
        <v/>
      </c>
      <c r="AC7145" s="51">
        <f>IFERROR(VALUE(MID($C7145,1,2)),0)</f>
        <v>0</v>
      </c>
      <c r="AD7145" s="44">
        <f>IFERROR(VALUE(MID($C7145,4,3)),0)</f>
        <v>0</v>
      </c>
      <c r="AE7145" s="51">
        <f>VALUE(RIGHT("00"&amp;AC7145,2)&amp;RIGHT("000"&amp;AD7145,3))</f>
        <v>0</v>
      </c>
    </row>
    <row r="7146" spans="1:31">
      <c r="A7146" s="60" t="str">
        <f>IF(G7146&amp;Q7146&lt;&gt;"",W7146&amp;Q7146,"")</f>
        <v/>
      </c>
      <c r="B7146" s="85" t="str">
        <f>IF(C7146&lt;&gt;"",LEFT(C7146,9),"")</f>
        <v/>
      </c>
      <c r="V7146" s="60" t="str">
        <f>W7146&amp;H7146</f>
        <v/>
      </c>
      <c r="W7146" s="60" t="str">
        <f>_xlfn.LET(_xlpm.TextCell,TEXT(G7146,"###"),IF(_xlpm.TextCell&lt;&gt;"",IF(StyleSpaceSplit,IFERROR(IF(FIND(" ",_xlpm.TextCell)&gt;=1,MID(_xlpm.TextCell,1,FIND(" ",_xlpm.TextCell)-1),_xlpm.TextCell),_xlpm.TextCell),_xlpm.TextCell),""))</f>
        <v/>
      </c>
      <c r="X7146" s="60" t="str">
        <f>IF(A7146&lt;&gt;"",IFERROR(IF(FIND(" ",G7146)&gt;=1,MID(G7146,FIND(" ",G7146)+1,LEN(G7146)),""),""),"")</f>
        <v/>
      </c>
      <c r="AC7146" s="51">
        <f>IFERROR(VALUE(MID($C7146,1,2)),0)</f>
        <v>0</v>
      </c>
      <c r="AD7146" s="44">
        <f>IFERROR(VALUE(MID($C7146,4,3)),0)</f>
        <v>0</v>
      </c>
      <c r="AE7146" s="51">
        <f>VALUE(RIGHT("00"&amp;AC7146,2)&amp;RIGHT("000"&amp;AD7146,3))</f>
        <v>0</v>
      </c>
    </row>
    <row r="7147" spans="1:31">
      <c r="A7147" s="60" t="str">
        <f>IF(G7147&amp;Q7147&lt;&gt;"",W7147&amp;Q7147,"")</f>
        <v/>
      </c>
      <c r="B7147" s="85" t="str">
        <f>IF(C7147&lt;&gt;"",LEFT(C7147,9),"")</f>
        <v/>
      </c>
      <c r="V7147" s="60" t="str">
        <f>W7147&amp;H7147</f>
        <v/>
      </c>
      <c r="W7147" s="60" t="str">
        <f>_xlfn.LET(_xlpm.TextCell,TEXT(G7147,"###"),IF(_xlpm.TextCell&lt;&gt;"",IF(StyleSpaceSplit,IFERROR(IF(FIND(" ",_xlpm.TextCell)&gt;=1,MID(_xlpm.TextCell,1,FIND(" ",_xlpm.TextCell)-1),_xlpm.TextCell),_xlpm.TextCell),_xlpm.TextCell),""))</f>
        <v/>
      </c>
      <c r="X7147" s="60" t="str">
        <f>IF(A7147&lt;&gt;"",IFERROR(IF(FIND(" ",G7147)&gt;=1,MID(G7147,FIND(" ",G7147)+1,LEN(G7147)),""),""),"")</f>
        <v/>
      </c>
      <c r="AC7147" s="51">
        <f>IFERROR(VALUE(MID($C7147,1,2)),0)</f>
        <v>0</v>
      </c>
      <c r="AD7147" s="44">
        <f>IFERROR(VALUE(MID($C7147,4,3)),0)</f>
        <v>0</v>
      </c>
      <c r="AE7147" s="51">
        <f>VALUE(RIGHT("00"&amp;AC7147,2)&amp;RIGHT("000"&amp;AD7147,3))</f>
        <v>0</v>
      </c>
    </row>
    <row r="7148" spans="1:31">
      <c r="A7148" s="60" t="str">
        <f>IF(G7148&amp;Q7148&lt;&gt;"",W7148&amp;Q7148,"")</f>
        <v/>
      </c>
      <c r="B7148" s="85" t="str">
        <f>IF(C7148&lt;&gt;"",LEFT(C7148,9),"")</f>
        <v/>
      </c>
      <c r="V7148" s="60" t="str">
        <f>W7148&amp;H7148</f>
        <v/>
      </c>
      <c r="W7148" s="60" t="str">
        <f>_xlfn.LET(_xlpm.TextCell,TEXT(G7148,"###"),IF(_xlpm.TextCell&lt;&gt;"",IF(StyleSpaceSplit,IFERROR(IF(FIND(" ",_xlpm.TextCell)&gt;=1,MID(_xlpm.TextCell,1,FIND(" ",_xlpm.TextCell)-1),_xlpm.TextCell),_xlpm.TextCell),_xlpm.TextCell),""))</f>
        <v/>
      </c>
      <c r="X7148" s="60" t="str">
        <f>IF(A7148&lt;&gt;"",IFERROR(IF(FIND(" ",G7148)&gt;=1,MID(G7148,FIND(" ",G7148)+1,LEN(G7148)),""),""),"")</f>
        <v/>
      </c>
      <c r="AC7148" s="51">
        <f>IFERROR(VALUE(MID($C7148,1,2)),0)</f>
        <v>0</v>
      </c>
      <c r="AD7148" s="44">
        <f>IFERROR(VALUE(MID($C7148,4,3)),0)</f>
        <v>0</v>
      </c>
      <c r="AE7148" s="51">
        <f>VALUE(RIGHT("00"&amp;AC7148,2)&amp;RIGHT("000"&amp;AD7148,3))</f>
        <v>0</v>
      </c>
    </row>
    <row r="7149" spans="1:31">
      <c r="A7149" s="60" t="str">
        <f>IF(G7149&amp;Q7149&lt;&gt;"",W7149&amp;Q7149,"")</f>
        <v/>
      </c>
      <c r="B7149" s="85" t="str">
        <f>IF(C7149&lt;&gt;"",LEFT(C7149,9),"")</f>
        <v/>
      </c>
      <c r="V7149" s="60" t="str">
        <f>W7149&amp;H7149</f>
        <v/>
      </c>
      <c r="W7149" s="60" t="str">
        <f>_xlfn.LET(_xlpm.TextCell,TEXT(G7149,"###"),IF(_xlpm.TextCell&lt;&gt;"",IF(StyleSpaceSplit,IFERROR(IF(FIND(" ",_xlpm.TextCell)&gt;=1,MID(_xlpm.TextCell,1,FIND(" ",_xlpm.TextCell)-1),_xlpm.TextCell),_xlpm.TextCell),_xlpm.TextCell),""))</f>
        <v/>
      </c>
      <c r="X7149" s="60" t="str">
        <f>IF(A7149&lt;&gt;"",IFERROR(IF(FIND(" ",G7149)&gt;=1,MID(G7149,FIND(" ",G7149)+1,LEN(G7149)),""),""),"")</f>
        <v/>
      </c>
      <c r="AC7149" s="51">
        <f>IFERROR(VALUE(MID($C7149,1,2)),0)</f>
        <v>0</v>
      </c>
      <c r="AD7149" s="44">
        <f>IFERROR(VALUE(MID($C7149,4,3)),0)</f>
        <v>0</v>
      </c>
      <c r="AE7149" s="51">
        <f>VALUE(RIGHT("00"&amp;AC7149,2)&amp;RIGHT("000"&amp;AD7149,3))</f>
        <v>0</v>
      </c>
    </row>
    <row r="7150" spans="1:31">
      <c r="A7150" s="60" t="str">
        <f>IF(G7150&amp;Q7150&lt;&gt;"",W7150&amp;Q7150,"")</f>
        <v/>
      </c>
      <c r="B7150" s="85" t="str">
        <f>IF(C7150&lt;&gt;"",LEFT(C7150,9),"")</f>
        <v/>
      </c>
      <c r="V7150" s="60" t="str">
        <f>W7150&amp;H7150</f>
        <v/>
      </c>
      <c r="W7150" s="60" t="str">
        <f>_xlfn.LET(_xlpm.TextCell,TEXT(G7150,"###"),IF(_xlpm.TextCell&lt;&gt;"",IF(StyleSpaceSplit,IFERROR(IF(FIND(" ",_xlpm.TextCell)&gt;=1,MID(_xlpm.TextCell,1,FIND(" ",_xlpm.TextCell)-1),_xlpm.TextCell),_xlpm.TextCell),_xlpm.TextCell),""))</f>
        <v/>
      </c>
      <c r="X7150" s="60" t="str">
        <f>IF(A7150&lt;&gt;"",IFERROR(IF(FIND(" ",G7150)&gt;=1,MID(G7150,FIND(" ",G7150)+1,LEN(G7150)),""),""),"")</f>
        <v/>
      </c>
      <c r="AC7150" s="51">
        <f>IFERROR(VALUE(MID($C7150,1,2)),0)</f>
        <v>0</v>
      </c>
      <c r="AD7150" s="44">
        <f>IFERROR(VALUE(MID($C7150,4,3)),0)</f>
        <v>0</v>
      </c>
      <c r="AE7150" s="51">
        <f>VALUE(RIGHT("00"&amp;AC7150,2)&amp;RIGHT("000"&amp;AD7150,3))</f>
        <v>0</v>
      </c>
    </row>
    <row r="7151" spans="1:31">
      <c r="A7151" s="60" t="str">
        <f>IF(G7151&amp;Q7151&lt;&gt;"",W7151&amp;Q7151,"")</f>
        <v/>
      </c>
      <c r="B7151" s="85" t="str">
        <f>IF(C7151&lt;&gt;"",LEFT(C7151,9),"")</f>
        <v/>
      </c>
      <c r="V7151" s="60" t="str">
        <f>W7151&amp;H7151</f>
        <v/>
      </c>
      <c r="W7151" s="60" t="str">
        <f>_xlfn.LET(_xlpm.TextCell,TEXT(G7151,"###"),IF(_xlpm.TextCell&lt;&gt;"",IF(StyleSpaceSplit,IFERROR(IF(FIND(" ",_xlpm.TextCell)&gt;=1,MID(_xlpm.TextCell,1,FIND(" ",_xlpm.TextCell)-1),_xlpm.TextCell),_xlpm.TextCell),_xlpm.TextCell),""))</f>
        <v/>
      </c>
      <c r="X7151" s="60" t="str">
        <f>IF(A7151&lt;&gt;"",IFERROR(IF(FIND(" ",G7151)&gt;=1,MID(G7151,FIND(" ",G7151)+1,LEN(G7151)),""),""),"")</f>
        <v/>
      </c>
      <c r="AC7151" s="51">
        <f>IFERROR(VALUE(MID($C7151,1,2)),0)</f>
        <v>0</v>
      </c>
      <c r="AD7151" s="44">
        <f>IFERROR(VALUE(MID($C7151,4,3)),0)</f>
        <v>0</v>
      </c>
      <c r="AE7151" s="51">
        <f>VALUE(RIGHT("00"&amp;AC7151,2)&amp;RIGHT("000"&amp;AD7151,3))</f>
        <v>0</v>
      </c>
    </row>
    <row r="7152" spans="1:31">
      <c r="A7152" s="60" t="str">
        <f>IF(G7152&amp;Q7152&lt;&gt;"",W7152&amp;Q7152,"")</f>
        <v/>
      </c>
      <c r="B7152" s="85" t="str">
        <f>IF(C7152&lt;&gt;"",LEFT(C7152,9),"")</f>
        <v/>
      </c>
      <c r="V7152" s="60" t="str">
        <f>W7152&amp;H7152</f>
        <v/>
      </c>
      <c r="W7152" s="60" t="str">
        <f>_xlfn.LET(_xlpm.TextCell,TEXT(G7152,"###"),IF(_xlpm.TextCell&lt;&gt;"",IF(StyleSpaceSplit,IFERROR(IF(FIND(" ",_xlpm.TextCell)&gt;=1,MID(_xlpm.TextCell,1,FIND(" ",_xlpm.TextCell)-1),_xlpm.TextCell),_xlpm.TextCell),_xlpm.TextCell),""))</f>
        <v/>
      </c>
      <c r="X7152" s="60" t="str">
        <f>IF(A7152&lt;&gt;"",IFERROR(IF(FIND(" ",G7152)&gt;=1,MID(G7152,FIND(" ",G7152)+1,LEN(G7152)),""),""),"")</f>
        <v/>
      </c>
      <c r="AC7152" s="51">
        <f>IFERROR(VALUE(MID($C7152,1,2)),0)</f>
        <v>0</v>
      </c>
      <c r="AD7152" s="44">
        <f>IFERROR(VALUE(MID($C7152,4,3)),0)</f>
        <v>0</v>
      </c>
      <c r="AE7152" s="51">
        <f>VALUE(RIGHT("00"&amp;AC7152,2)&amp;RIGHT("000"&amp;AD7152,3))</f>
        <v>0</v>
      </c>
    </row>
    <row r="7153" spans="1:31">
      <c r="A7153" s="60" t="str">
        <f>IF(G7153&amp;Q7153&lt;&gt;"",W7153&amp;Q7153,"")</f>
        <v/>
      </c>
      <c r="B7153" s="85" t="str">
        <f>IF(C7153&lt;&gt;"",LEFT(C7153,9),"")</f>
        <v/>
      </c>
      <c r="V7153" s="60" t="str">
        <f>W7153&amp;H7153</f>
        <v/>
      </c>
      <c r="W7153" s="60" t="str">
        <f>_xlfn.LET(_xlpm.TextCell,TEXT(G7153,"###"),IF(_xlpm.TextCell&lt;&gt;"",IF(StyleSpaceSplit,IFERROR(IF(FIND(" ",_xlpm.TextCell)&gt;=1,MID(_xlpm.TextCell,1,FIND(" ",_xlpm.TextCell)-1),_xlpm.TextCell),_xlpm.TextCell),_xlpm.TextCell),""))</f>
        <v/>
      </c>
      <c r="X7153" s="60" t="str">
        <f>IF(A7153&lt;&gt;"",IFERROR(IF(FIND(" ",G7153)&gt;=1,MID(G7153,FIND(" ",G7153)+1,LEN(G7153)),""),""),"")</f>
        <v/>
      </c>
      <c r="AC7153" s="51">
        <f>IFERROR(VALUE(MID($C7153,1,2)),0)</f>
        <v>0</v>
      </c>
      <c r="AD7153" s="44">
        <f>IFERROR(VALUE(MID($C7153,4,3)),0)</f>
        <v>0</v>
      </c>
      <c r="AE7153" s="51">
        <f>VALUE(RIGHT("00"&amp;AC7153,2)&amp;RIGHT("000"&amp;AD7153,3))</f>
        <v>0</v>
      </c>
    </row>
    <row r="7154" spans="1:31">
      <c r="A7154" s="60" t="str">
        <f>IF(G7154&amp;Q7154&lt;&gt;"",W7154&amp;Q7154,"")</f>
        <v/>
      </c>
      <c r="B7154" s="85" t="str">
        <f>IF(C7154&lt;&gt;"",LEFT(C7154,9),"")</f>
        <v/>
      </c>
      <c r="V7154" s="60" t="str">
        <f>W7154&amp;H7154</f>
        <v/>
      </c>
      <c r="W7154" s="60" t="str">
        <f>_xlfn.LET(_xlpm.TextCell,TEXT(G7154,"###"),IF(_xlpm.TextCell&lt;&gt;"",IF(StyleSpaceSplit,IFERROR(IF(FIND(" ",_xlpm.TextCell)&gt;=1,MID(_xlpm.TextCell,1,FIND(" ",_xlpm.TextCell)-1),_xlpm.TextCell),_xlpm.TextCell),_xlpm.TextCell),""))</f>
        <v/>
      </c>
      <c r="X7154" s="60" t="str">
        <f>IF(A7154&lt;&gt;"",IFERROR(IF(FIND(" ",G7154)&gt;=1,MID(G7154,FIND(" ",G7154)+1,LEN(G7154)),""),""),"")</f>
        <v/>
      </c>
      <c r="AC7154" s="51">
        <f>IFERROR(VALUE(MID($C7154,1,2)),0)</f>
        <v>0</v>
      </c>
      <c r="AD7154" s="44">
        <f>IFERROR(VALUE(MID($C7154,4,3)),0)</f>
        <v>0</v>
      </c>
      <c r="AE7154" s="51">
        <f>VALUE(RIGHT("00"&amp;AC7154,2)&amp;RIGHT("000"&amp;AD7154,3))</f>
        <v>0</v>
      </c>
    </row>
    <row r="7155" spans="1:31">
      <c r="A7155" s="60" t="str">
        <f>IF(G7155&amp;Q7155&lt;&gt;"",W7155&amp;Q7155,"")</f>
        <v/>
      </c>
      <c r="B7155" s="85" t="str">
        <f>IF(C7155&lt;&gt;"",LEFT(C7155,9),"")</f>
        <v/>
      </c>
      <c r="V7155" s="60" t="str">
        <f>W7155&amp;H7155</f>
        <v/>
      </c>
      <c r="W7155" s="60" t="str">
        <f>_xlfn.LET(_xlpm.TextCell,TEXT(G7155,"###"),IF(_xlpm.TextCell&lt;&gt;"",IF(StyleSpaceSplit,IFERROR(IF(FIND(" ",_xlpm.TextCell)&gt;=1,MID(_xlpm.TextCell,1,FIND(" ",_xlpm.TextCell)-1),_xlpm.TextCell),_xlpm.TextCell),_xlpm.TextCell),""))</f>
        <v/>
      </c>
      <c r="X7155" s="60" t="str">
        <f>IF(A7155&lt;&gt;"",IFERROR(IF(FIND(" ",G7155)&gt;=1,MID(G7155,FIND(" ",G7155)+1,LEN(G7155)),""),""),"")</f>
        <v/>
      </c>
      <c r="AC7155" s="51">
        <f>IFERROR(VALUE(MID($C7155,1,2)),0)</f>
        <v>0</v>
      </c>
      <c r="AD7155" s="44">
        <f>IFERROR(VALUE(MID($C7155,4,3)),0)</f>
        <v>0</v>
      </c>
      <c r="AE7155" s="51">
        <f>VALUE(RIGHT("00"&amp;AC7155,2)&amp;RIGHT("000"&amp;AD7155,3))</f>
        <v>0</v>
      </c>
    </row>
    <row r="7156" spans="1:31">
      <c r="A7156" s="60" t="str">
        <f>IF(G7156&amp;Q7156&lt;&gt;"",W7156&amp;Q7156,"")</f>
        <v/>
      </c>
      <c r="B7156" s="85" t="str">
        <f>IF(C7156&lt;&gt;"",LEFT(C7156,9),"")</f>
        <v/>
      </c>
      <c r="V7156" s="60" t="str">
        <f>W7156&amp;H7156</f>
        <v/>
      </c>
      <c r="W7156" s="60" t="str">
        <f>_xlfn.LET(_xlpm.TextCell,TEXT(G7156,"###"),IF(_xlpm.TextCell&lt;&gt;"",IF(StyleSpaceSplit,IFERROR(IF(FIND(" ",_xlpm.TextCell)&gt;=1,MID(_xlpm.TextCell,1,FIND(" ",_xlpm.TextCell)-1),_xlpm.TextCell),_xlpm.TextCell),_xlpm.TextCell),""))</f>
        <v/>
      </c>
      <c r="X7156" s="60" t="str">
        <f>IF(A7156&lt;&gt;"",IFERROR(IF(FIND(" ",G7156)&gt;=1,MID(G7156,FIND(" ",G7156)+1,LEN(G7156)),""),""),"")</f>
        <v/>
      </c>
      <c r="AC7156" s="51">
        <f>IFERROR(VALUE(MID($C7156,1,2)),0)</f>
        <v>0</v>
      </c>
      <c r="AD7156" s="44">
        <f>IFERROR(VALUE(MID($C7156,4,3)),0)</f>
        <v>0</v>
      </c>
      <c r="AE7156" s="51">
        <f>VALUE(RIGHT("00"&amp;AC7156,2)&amp;RIGHT("000"&amp;AD7156,3))</f>
        <v>0</v>
      </c>
    </row>
    <row r="7157" spans="1:31">
      <c r="A7157" s="60" t="str">
        <f>IF(G7157&amp;Q7157&lt;&gt;"",W7157&amp;Q7157,"")</f>
        <v/>
      </c>
      <c r="B7157" s="85" t="str">
        <f>IF(C7157&lt;&gt;"",LEFT(C7157,9),"")</f>
        <v/>
      </c>
      <c r="V7157" s="60" t="str">
        <f>W7157&amp;H7157</f>
        <v/>
      </c>
      <c r="W7157" s="60" t="str">
        <f>_xlfn.LET(_xlpm.TextCell,TEXT(G7157,"###"),IF(_xlpm.TextCell&lt;&gt;"",IF(StyleSpaceSplit,IFERROR(IF(FIND(" ",_xlpm.TextCell)&gt;=1,MID(_xlpm.TextCell,1,FIND(" ",_xlpm.TextCell)-1),_xlpm.TextCell),_xlpm.TextCell),_xlpm.TextCell),""))</f>
        <v/>
      </c>
      <c r="X7157" s="60" t="str">
        <f>IF(A7157&lt;&gt;"",IFERROR(IF(FIND(" ",G7157)&gt;=1,MID(G7157,FIND(" ",G7157)+1,LEN(G7157)),""),""),"")</f>
        <v/>
      </c>
      <c r="AC7157" s="51">
        <f>IFERROR(VALUE(MID($C7157,1,2)),0)</f>
        <v>0</v>
      </c>
      <c r="AD7157" s="44">
        <f>IFERROR(VALUE(MID($C7157,4,3)),0)</f>
        <v>0</v>
      </c>
      <c r="AE7157" s="51">
        <f>VALUE(RIGHT("00"&amp;AC7157,2)&amp;RIGHT("000"&amp;AD7157,3))</f>
        <v>0</v>
      </c>
    </row>
    <row r="7158" spans="1:31">
      <c r="A7158" s="60" t="str">
        <f>IF(G7158&amp;Q7158&lt;&gt;"",W7158&amp;Q7158,"")</f>
        <v/>
      </c>
      <c r="B7158" s="85" t="str">
        <f>IF(C7158&lt;&gt;"",LEFT(C7158,9),"")</f>
        <v/>
      </c>
      <c r="V7158" s="60" t="str">
        <f>W7158&amp;H7158</f>
        <v/>
      </c>
      <c r="W7158" s="60" t="str">
        <f>_xlfn.LET(_xlpm.TextCell,TEXT(G7158,"###"),IF(_xlpm.TextCell&lt;&gt;"",IF(StyleSpaceSplit,IFERROR(IF(FIND(" ",_xlpm.TextCell)&gt;=1,MID(_xlpm.TextCell,1,FIND(" ",_xlpm.TextCell)-1),_xlpm.TextCell),_xlpm.TextCell),_xlpm.TextCell),""))</f>
        <v/>
      </c>
      <c r="X7158" s="60" t="str">
        <f>IF(A7158&lt;&gt;"",IFERROR(IF(FIND(" ",G7158)&gt;=1,MID(G7158,FIND(" ",G7158)+1,LEN(G7158)),""),""),"")</f>
        <v/>
      </c>
      <c r="AC7158" s="51">
        <f>IFERROR(VALUE(MID($C7158,1,2)),0)</f>
        <v>0</v>
      </c>
      <c r="AD7158" s="44">
        <f>IFERROR(VALUE(MID($C7158,4,3)),0)</f>
        <v>0</v>
      </c>
      <c r="AE7158" s="51">
        <f>VALUE(RIGHT("00"&amp;AC7158,2)&amp;RIGHT("000"&amp;AD7158,3))</f>
        <v>0</v>
      </c>
    </row>
    <row r="7159" spans="1:31">
      <c r="A7159" s="60" t="str">
        <f>IF(G7159&amp;Q7159&lt;&gt;"",W7159&amp;Q7159,"")</f>
        <v/>
      </c>
      <c r="B7159" s="85" t="str">
        <f>IF(C7159&lt;&gt;"",LEFT(C7159,9),"")</f>
        <v/>
      </c>
      <c r="V7159" s="60" t="str">
        <f>W7159&amp;H7159</f>
        <v/>
      </c>
      <c r="W7159" s="60" t="str">
        <f>_xlfn.LET(_xlpm.TextCell,TEXT(G7159,"###"),IF(_xlpm.TextCell&lt;&gt;"",IF(StyleSpaceSplit,IFERROR(IF(FIND(" ",_xlpm.TextCell)&gt;=1,MID(_xlpm.TextCell,1,FIND(" ",_xlpm.TextCell)-1),_xlpm.TextCell),_xlpm.TextCell),_xlpm.TextCell),""))</f>
        <v/>
      </c>
      <c r="X7159" s="60" t="str">
        <f>IF(A7159&lt;&gt;"",IFERROR(IF(FIND(" ",G7159)&gt;=1,MID(G7159,FIND(" ",G7159)+1,LEN(G7159)),""),""),"")</f>
        <v/>
      </c>
      <c r="AC7159" s="51">
        <f>IFERROR(VALUE(MID($C7159,1,2)),0)</f>
        <v>0</v>
      </c>
      <c r="AD7159" s="44">
        <f>IFERROR(VALUE(MID($C7159,4,3)),0)</f>
        <v>0</v>
      </c>
      <c r="AE7159" s="51">
        <f>VALUE(RIGHT("00"&amp;AC7159,2)&amp;RIGHT("000"&amp;AD7159,3))</f>
        <v>0</v>
      </c>
    </row>
    <row r="7160" spans="1:31">
      <c r="A7160" s="60" t="str">
        <f>IF(G7160&amp;Q7160&lt;&gt;"",W7160&amp;Q7160,"")</f>
        <v/>
      </c>
      <c r="B7160" s="85" t="str">
        <f>IF(C7160&lt;&gt;"",LEFT(C7160,9),"")</f>
        <v/>
      </c>
      <c r="V7160" s="60" t="str">
        <f>W7160&amp;H7160</f>
        <v/>
      </c>
      <c r="W7160" s="60" t="str">
        <f>_xlfn.LET(_xlpm.TextCell,TEXT(G7160,"###"),IF(_xlpm.TextCell&lt;&gt;"",IF(StyleSpaceSplit,IFERROR(IF(FIND(" ",_xlpm.TextCell)&gt;=1,MID(_xlpm.TextCell,1,FIND(" ",_xlpm.TextCell)-1),_xlpm.TextCell),_xlpm.TextCell),_xlpm.TextCell),""))</f>
        <v/>
      </c>
      <c r="X7160" s="60" t="str">
        <f>IF(A7160&lt;&gt;"",IFERROR(IF(FIND(" ",G7160)&gt;=1,MID(G7160,FIND(" ",G7160)+1,LEN(G7160)),""),""),"")</f>
        <v/>
      </c>
      <c r="AC7160" s="51">
        <f>IFERROR(VALUE(MID($C7160,1,2)),0)</f>
        <v>0</v>
      </c>
      <c r="AD7160" s="44">
        <f>IFERROR(VALUE(MID($C7160,4,3)),0)</f>
        <v>0</v>
      </c>
      <c r="AE7160" s="51">
        <f>VALUE(RIGHT("00"&amp;AC7160,2)&amp;RIGHT("000"&amp;AD7160,3))</f>
        <v>0</v>
      </c>
    </row>
    <row r="7161" spans="1:31">
      <c r="A7161" s="60" t="str">
        <f>IF(G7161&amp;Q7161&lt;&gt;"",W7161&amp;Q7161,"")</f>
        <v/>
      </c>
      <c r="B7161" s="85" t="str">
        <f>IF(C7161&lt;&gt;"",LEFT(C7161,9),"")</f>
        <v/>
      </c>
      <c r="V7161" s="60" t="str">
        <f>W7161&amp;H7161</f>
        <v/>
      </c>
      <c r="W7161" s="60" t="str">
        <f>_xlfn.LET(_xlpm.TextCell,TEXT(G7161,"###"),IF(_xlpm.TextCell&lt;&gt;"",IF(StyleSpaceSplit,IFERROR(IF(FIND(" ",_xlpm.TextCell)&gt;=1,MID(_xlpm.TextCell,1,FIND(" ",_xlpm.TextCell)-1),_xlpm.TextCell),_xlpm.TextCell),_xlpm.TextCell),""))</f>
        <v/>
      </c>
      <c r="X7161" s="60" t="str">
        <f>IF(A7161&lt;&gt;"",IFERROR(IF(FIND(" ",G7161)&gt;=1,MID(G7161,FIND(" ",G7161)+1,LEN(G7161)),""),""),"")</f>
        <v/>
      </c>
      <c r="AC7161" s="51">
        <f>IFERROR(VALUE(MID($C7161,1,2)),0)</f>
        <v>0</v>
      </c>
      <c r="AD7161" s="44">
        <f>IFERROR(VALUE(MID($C7161,4,3)),0)</f>
        <v>0</v>
      </c>
      <c r="AE7161" s="51">
        <f>VALUE(RIGHT("00"&amp;AC7161,2)&amp;RIGHT("000"&amp;AD7161,3))</f>
        <v>0</v>
      </c>
    </row>
    <row r="7162" spans="1:31">
      <c r="A7162" s="60" t="str">
        <f>IF(G7162&amp;Q7162&lt;&gt;"",W7162&amp;Q7162,"")</f>
        <v/>
      </c>
      <c r="B7162" s="85" t="str">
        <f>IF(C7162&lt;&gt;"",LEFT(C7162,9),"")</f>
        <v/>
      </c>
      <c r="V7162" s="60" t="str">
        <f>W7162&amp;H7162</f>
        <v/>
      </c>
      <c r="W7162" s="60" t="str">
        <f>_xlfn.LET(_xlpm.TextCell,TEXT(G7162,"###"),IF(_xlpm.TextCell&lt;&gt;"",IF(StyleSpaceSplit,IFERROR(IF(FIND(" ",_xlpm.TextCell)&gt;=1,MID(_xlpm.TextCell,1,FIND(" ",_xlpm.TextCell)-1),_xlpm.TextCell),_xlpm.TextCell),_xlpm.TextCell),""))</f>
        <v/>
      </c>
      <c r="X7162" s="60" t="str">
        <f>IF(A7162&lt;&gt;"",IFERROR(IF(FIND(" ",G7162)&gt;=1,MID(G7162,FIND(" ",G7162)+1,LEN(G7162)),""),""),"")</f>
        <v/>
      </c>
      <c r="AC7162" s="51">
        <f>IFERROR(VALUE(MID($C7162,1,2)),0)</f>
        <v>0</v>
      </c>
      <c r="AD7162" s="44">
        <f>IFERROR(VALUE(MID($C7162,4,3)),0)</f>
        <v>0</v>
      </c>
      <c r="AE7162" s="51">
        <f>VALUE(RIGHT("00"&amp;AC7162,2)&amp;RIGHT("000"&amp;AD7162,3))</f>
        <v>0</v>
      </c>
    </row>
    <row r="7163" spans="1:31">
      <c r="A7163" s="60" t="str">
        <f>IF(G7163&amp;Q7163&lt;&gt;"",W7163&amp;Q7163,"")</f>
        <v/>
      </c>
      <c r="B7163" s="85" t="str">
        <f>IF(C7163&lt;&gt;"",LEFT(C7163,9),"")</f>
        <v/>
      </c>
      <c r="V7163" s="60" t="str">
        <f>W7163&amp;H7163</f>
        <v/>
      </c>
      <c r="W7163" s="60" t="str">
        <f>_xlfn.LET(_xlpm.TextCell,TEXT(G7163,"###"),IF(_xlpm.TextCell&lt;&gt;"",IF(StyleSpaceSplit,IFERROR(IF(FIND(" ",_xlpm.TextCell)&gt;=1,MID(_xlpm.TextCell,1,FIND(" ",_xlpm.TextCell)-1),_xlpm.TextCell),_xlpm.TextCell),_xlpm.TextCell),""))</f>
        <v/>
      </c>
      <c r="X7163" s="60" t="str">
        <f>IF(A7163&lt;&gt;"",IFERROR(IF(FIND(" ",G7163)&gt;=1,MID(G7163,FIND(" ",G7163)+1,LEN(G7163)),""),""),"")</f>
        <v/>
      </c>
      <c r="AC7163" s="51">
        <f>IFERROR(VALUE(MID($C7163,1,2)),0)</f>
        <v>0</v>
      </c>
      <c r="AD7163" s="44">
        <f>IFERROR(VALUE(MID($C7163,4,3)),0)</f>
        <v>0</v>
      </c>
      <c r="AE7163" s="51">
        <f>VALUE(RIGHT("00"&amp;AC7163,2)&amp;RIGHT("000"&amp;AD7163,3))</f>
        <v>0</v>
      </c>
    </row>
    <row r="7164" spans="1:31">
      <c r="A7164" s="60" t="str">
        <f>IF(G7164&amp;Q7164&lt;&gt;"",W7164&amp;Q7164,"")</f>
        <v/>
      </c>
      <c r="B7164" s="85" t="str">
        <f>IF(C7164&lt;&gt;"",LEFT(C7164,9),"")</f>
        <v/>
      </c>
      <c r="V7164" s="60" t="str">
        <f>W7164&amp;H7164</f>
        <v/>
      </c>
      <c r="W7164" s="60" t="str">
        <f>_xlfn.LET(_xlpm.TextCell,TEXT(G7164,"###"),IF(_xlpm.TextCell&lt;&gt;"",IF(StyleSpaceSplit,IFERROR(IF(FIND(" ",_xlpm.TextCell)&gt;=1,MID(_xlpm.TextCell,1,FIND(" ",_xlpm.TextCell)-1),_xlpm.TextCell),_xlpm.TextCell),_xlpm.TextCell),""))</f>
        <v/>
      </c>
      <c r="X7164" s="60" t="str">
        <f>IF(A7164&lt;&gt;"",IFERROR(IF(FIND(" ",G7164)&gt;=1,MID(G7164,FIND(" ",G7164)+1,LEN(G7164)),""),""),"")</f>
        <v/>
      </c>
      <c r="AC7164" s="51">
        <f>IFERROR(VALUE(MID($C7164,1,2)),0)</f>
        <v>0</v>
      </c>
      <c r="AD7164" s="44">
        <f>IFERROR(VALUE(MID($C7164,4,3)),0)</f>
        <v>0</v>
      </c>
      <c r="AE7164" s="51">
        <f>VALUE(RIGHT("00"&amp;AC7164,2)&amp;RIGHT("000"&amp;AD7164,3))</f>
        <v>0</v>
      </c>
    </row>
    <row r="7165" spans="1:31">
      <c r="A7165" s="60" t="str">
        <f>IF(G7165&amp;Q7165&lt;&gt;"",W7165&amp;Q7165,"")</f>
        <v/>
      </c>
      <c r="B7165" s="85" t="str">
        <f>IF(C7165&lt;&gt;"",LEFT(C7165,9),"")</f>
        <v/>
      </c>
      <c r="V7165" s="60" t="str">
        <f>W7165&amp;H7165</f>
        <v/>
      </c>
      <c r="W7165" s="60" t="str">
        <f>_xlfn.LET(_xlpm.TextCell,TEXT(G7165,"###"),IF(_xlpm.TextCell&lt;&gt;"",IF(StyleSpaceSplit,IFERROR(IF(FIND(" ",_xlpm.TextCell)&gt;=1,MID(_xlpm.TextCell,1,FIND(" ",_xlpm.TextCell)-1),_xlpm.TextCell),_xlpm.TextCell),_xlpm.TextCell),""))</f>
        <v/>
      </c>
      <c r="X7165" s="60" t="str">
        <f>IF(A7165&lt;&gt;"",IFERROR(IF(FIND(" ",G7165)&gt;=1,MID(G7165,FIND(" ",G7165)+1,LEN(G7165)),""),""),"")</f>
        <v/>
      </c>
      <c r="AC7165" s="51">
        <f>IFERROR(VALUE(MID($C7165,1,2)),0)</f>
        <v>0</v>
      </c>
      <c r="AD7165" s="44">
        <f>IFERROR(VALUE(MID($C7165,4,3)),0)</f>
        <v>0</v>
      </c>
      <c r="AE7165" s="51">
        <f>VALUE(RIGHT("00"&amp;AC7165,2)&amp;RIGHT("000"&amp;AD7165,3))</f>
        <v>0</v>
      </c>
    </row>
    <row r="7166" spans="1:31">
      <c r="A7166" s="60" t="str">
        <f>IF(G7166&amp;Q7166&lt;&gt;"",W7166&amp;Q7166,"")</f>
        <v/>
      </c>
      <c r="B7166" s="85" t="str">
        <f>IF(C7166&lt;&gt;"",LEFT(C7166,9),"")</f>
        <v/>
      </c>
      <c r="V7166" s="60" t="str">
        <f>W7166&amp;H7166</f>
        <v/>
      </c>
      <c r="W7166" s="60" t="str">
        <f>_xlfn.LET(_xlpm.TextCell,TEXT(G7166,"###"),IF(_xlpm.TextCell&lt;&gt;"",IF(StyleSpaceSplit,IFERROR(IF(FIND(" ",_xlpm.TextCell)&gt;=1,MID(_xlpm.TextCell,1,FIND(" ",_xlpm.TextCell)-1),_xlpm.TextCell),_xlpm.TextCell),_xlpm.TextCell),""))</f>
        <v/>
      </c>
      <c r="X7166" s="60" t="str">
        <f>IF(A7166&lt;&gt;"",IFERROR(IF(FIND(" ",G7166)&gt;=1,MID(G7166,FIND(" ",G7166)+1,LEN(G7166)),""),""),"")</f>
        <v/>
      </c>
      <c r="AC7166" s="51">
        <f>IFERROR(VALUE(MID($C7166,1,2)),0)</f>
        <v>0</v>
      </c>
      <c r="AD7166" s="44">
        <f>IFERROR(VALUE(MID($C7166,4,3)),0)</f>
        <v>0</v>
      </c>
      <c r="AE7166" s="51">
        <f>VALUE(RIGHT("00"&amp;AC7166,2)&amp;RIGHT("000"&amp;AD7166,3))</f>
        <v>0</v>
      </c>
    </row>
    <row r="7167" spans="1:31">
      <c r="A7167" s="60" t="str">
        <f>IF(G7167&amp;Q7167&lt;&gt;"",W7167&amp;Q7167,"")</f>
        <v/>
      </c>
      <c r="B7167" s="85" t="str">
        <f>IF(C7167&lt;&gt;"",LEFT(C7167,9),"")</f>
        <v/>
      </c>
      <c r="V7167" s="60" t="str">
        <f>W7167&amp;H7167</f>
        <v/>
      </c>
      <c r="W7167" s="60" t="str">
        <f>_xlfn.LET(_xlpm.TextCell,TEXT(G7167,"###"),IF(_xlpm.TextCell&lt;&gt;"",IF(StyleSpaceSplit,IFERROR(IF(FIND(" ",_xlpm.TextCell)&gt;=1,MID(_xlpm.TextCell,1,FIND(" ",_xlpm.TextCell)-1),_xlpm.TextCell),_xlpm.TextCell),_xlpm.TextCell),""))</f>
        <v/>
      </c>
      <c r="X7167" s="60" t="str">
        <f>IF(A7167&lt;&gt;"",IFERROR(IF(FIND(" ",G7167)&gt;=1,MID(G7167,FIND(" ",G7167)+1,LEN(G7167)),""),""),"")</f>
        <v/>
      </c>
      <c r="AC7167" s="51">
        <f>IFERROR(VALUE(MID($C7167,1,2)),0)</f>
        <v>0</v>
      </c>
      <c r="AD7167" s="44">
        <f>IFERROR(VALUE(MID($C7167,4,3)),0)</f>
        <v>0</v>
      </c>
      <c r="AE7167" s="51">
        <f>VALUE(RIGHT("00"&amp;AC7167,2)&amp;RIGHT("000"&amp;AD7167,3))</f>
        <v>0</v>
      </c>
    </row>
    <row r="7168" spans="1:31">
      <c r="A7168" s="60" t="str">
        <f>IF(G7168&amp;Q7168&lt;&gt;"",W7168&amp;Q7168,"")</f>
        <v/>
      </c>
      <c r="B7168" s="85" t="str">
        <f>IF(C7168&lt;&gt;"",LEFT(C7168,9),"")</f>
        <v/>
      </c>
      <c r="V7168" s="60" t="str">
        <f>W7168&amp;H7168</f>
        <v/>
      </c>
      <c r="W7168" s="60" t="str">
        <f>_xlfn.LET(_xlpm.TextCell,TEXT(G7168,"###"),IF(_xlpm.TextCell&lt;&gt;"",IF(StyleSpaceSplit,IFERROR(IF(FIND(" ",_xlpm.TextCell)&gt;=1,MID(_xlpm.TextCell,1,FIND(" ",_xlpm.TextCell)-1),_xlpm.TextCell),_xlpm.TextCell),_xlpm.TextCell),""))</f>
        <v/>
      </c>
      <c r="X7168" s="60" t="str">
        <f>IF(A7168&lt;&gt;"",IFERROR(IF(FIND(" ",G7168)&gt;=1,MID(G7168,FIND(" ",G7168)+1,LEN(G7168)),""),""),"")</f>
        <v/>
      </c>
      <c r="AC7168" s="51">
        <f>IFERROR(VALUE(MID($C7168,1,2)),0)</f>
        <v>0</v>
      </c>
      <c r="AD7168" s="44">
        <f>IFERROR(VALUE(MID($C7168,4,3)),0)</f>
        <v>0</v>
      </c>
      <c r="AE7168" s="51">
        <f>VALUE(RIGHT("00"&amp;AC7168,2)&amp;RIGHT("000"&amp;AD7168,3))</f>
        <v>0</v>
      </c>
    </row>
    <row r="7169" spans="1:31">
      <c r="A7169" s="60" t="str">
        <f>IF(G7169&amp;Q7169&lt;&gt;"",W7169&amp;Q7169,"")</f>
        <v/>
      </c>
      <c r="B7169" s="85" t="str">
        <f>IF(C7169&lt;&gt;"",LEFT(C7169,9),"")</f>
        <v/>
      </c>
      <c r="V7169" s="60" t="str">
        <f>W7169&amp;H7169</f>
        <v/>
      </c>
      <c r="W7169" s="60" t="str">
        <f>_xlfn.LET(_xlpm.TextCell,TEXT(G7169,"###"),IF(_xlpm.TextCell&lt;&gt;"",IF(StyleSpaceSplit,IFERROR(IF(FIND(" ",_xlpm.TextCell)&gt;=1,MID(_xlpm.TextCell,1,FIND(" ",_xlpm.TextCell)-1),_xlpm.TextCell),_xlpm.TextCell),_xlpm.TextCell),""))</f>
        <v/>
      </c>
      <c r="X7169" s="60" t="str">
        <f>IF(A7169&lt;&gt;"",IFERROR(IF(FIND(" ",G7169)&gt;=1,MID(G7169,FIND(" ",G7169)+1,LEN(G7169)),""),""),"")</f>
        <v/>
      </c>
      <c r="AC7169" s="51">
        <f>IFERROR(VALUE(MID($C7169,1,2)),0)</f>
        <v>0</v>
      </c>
      <c r="AD7169" s="44">
        <f>IFERROR(VALUE(MID($C7169,4,3)),0)</f>
        <v>0</v>
      </c>
      <c r="AE7169" s="51">
        <f>VALUE(RIGHT("00"&amp;AC7169,2)&amp;RIGHT("000"&amp;AD7169,3))</f>
        <v>0</v>
      </c>
    </row>
    <row r="7170" spans="1:31">
      <c r="A7170" s="60" t="str">
        <f>IF(G7170&amp;Q7170&lt;&gt;"",W7170&amp;Q7170,"")</f>
        <v/>
      </c>
      <c r="B7170" s="85" t="str">
        <f>IF(C7170&lt;&gt;"",LEFT(C7170,9),"")</f>
        <v/>
      </c>
      <c r="V7170" s="60" t="str">
        <f>W7170&amp;H7170</f>
        <v/>
      </c>
      <c r="W7170" s="60" t="str">
        <f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>IF(A7170&lt;&gt;"",IFERROR(IF(FIND(" ",G7170)&gt;=1,MID(G7170,FIND(" ",G7170)+1,LEN(G7170)),""),""),"")</f>
        <v/>
      </c>
      <c r="AC7170" s="51">
        <f>IFERROR(VALUE(MID($C7170,1,2)),0)</f>
        <v>0</v>
      </c>
      <c r="AD7170" s="44">
        <f>IFERROR(VALUE(MID($C7170,4,3)),0)</f>
        <v>0</v>
      </c>
      <c r="AE7170" s="51">
        <f>VALUE(RIGHT("00"&amp;AC7170,2)&amp;RIGHT("000"&amp;AD7170,3))</f>
        <v>0</v>
      </c>
    </row>
    <row r="7171" spans="1:31">
      <c r="A7171" s="60" t="str">
        <f>IF(G7171&amp;Q7171&lt;&gt;"",W7171&amp;Q7171,"")</f>
        <v/>
      </c>
      <c r="B7171" s="85" t="str">
        <f>IF(C7171&lt;&gt;"",LEFT(C7171,9),"")</f>
        <v/>
      </c>
      <c r="V7171" s="60" t="str">
        <f>W7171&amp;H7171</f>
        <v/>
      </c>
      <c r="W7171" s="60" t="str">
        <f>_xlfn.LET(_xlpm.TextCell,TEXT(G7171,"###"),IF(_xlpm.TextCell&lt;&gt;"",IF(StyleSpaceSplit,IFERROR(IF(FIND(" ",_xlpm.TextCell)&gt;=1,MID(_xlpm.TextCell,1,FIND(" ",_xlpm.TextCell)-1),_xlpm.TextCell),_xlpm.TextCell),_xlpm.TextCell),""))</f>
        <v/>
      </c>
      <c r="X7171" s="60" t="str">
        <f>IF(A7171&lt;&gt;"",IFERROR(IF(FIND(" ",G7171)&gt;=1,MID(G7171,FIND(" ",G7171)+1,LEN(G7171)),""),""),"")</f>
        <v/>
      </c>
      <c r="AC7171" s="51">
        <f>IFERROR(VALUE(MID($C7171,1,2)),0)</f>
        <v>0</v>
      </c>
      <c r="AD7171" s="44">
        <f>IFERROR(VALUE(MID($C7171,4,3)),0)</f>
        <v>0</v>
      </c>
      <c r="AE7171" s="51">
        <f>VALUE(RIGHT("00"&amp;AC7171,2)&amp;RIGHT("000"&amp;AD7171,3))</f>
        <v>0</v>
      </c>
    </row>
    <row r="7172" spans="1:31">
      <c r="A7172" s="60" t="str">
        <f>IF(G7172&amp;Q7172&lt;&gt;"",W7172&amp;Q7172,"")</f>
        <v/>
      </c>
      <c r="B7172" s="85" t="str">
        <f>IF(C7172&lt;&gt;"",LEFT(C7172,9),"")</f>
        <v/>
      </c>
      <c r="V7172" s="60" t="str">
        <f>W7172&amp;H7172</f>
        <v/>
      </c>
      <c r="W7172" s="60" t="str">
        <f>_xlfn.LET(_xlpm.TextCell,TEXT(G7172,"###"),IF(_xlpm.TextCell&lt;&gt;"",IF(StyleSpaceSplit,IFERROR(IF(FIND(" ",_xlpm.TextCell)&gt;=1,MID(_xlpm.TextCell,1,FIND(" ",_xlpm.TextCell)-1),_xlpm.TextCell),_xlpm.TextCell),_xlpm.TextCell),""))</f>
        <v/>
      </c>
      <c r="X7172" s="60" t="str">
        <f>IF(A7172&lt;&gt;"",IFERROR(IF(FIND(" ",G7172)&gt;=1,MID(G7172,FIND(" ",G7172)+1,LEN(G7172)),""),""),"")</f>
        <v/>
      </c>
      <c r="AC7172" s="51">
        <f>IFERROR(VALUE(MID($C7172,1,2)),0)</f>
        <v>0</v>
      </c>
      <c r="AD7172" s="44">
        <f>IFERROR(VALUE(MID($C7172,4,3)),0)</f>
        <v>0</v>
      </c>
      <c r="AE7172" s="51">
        <f>VALUE(RIGHT("00"&amp;AC7172,2)&amp;RIGHT("000"&amp;AD7172,3))</f>
        <v>0</v>
      </c>
    </row>
    <row r="7173" spans="1:31">
      <c r="A7173" s="60" t="str">
        <f>IF(G7173&amp;Q7173&lt;&gt;"",W7173&amp;Q7173,"")</f>
        <v/>
      </c>
      <c r="B7173" s="85" t="str">
        <f>IF(C7173&lt;&gt;"",LEFT(C7173,9),"")</f>
        <v/>
      </c>
      <c r="V7173" s="60" t="str">
        <f>W7173&amp;H7173</f>
        <v/>
      </c>
      <c r="W7173" s="60" t="str">
        <f>_xlfn.LET(_xlpm.TextCell,TEXT(G7173,"###"),IF(_xlpm.TextCell&lt;&gt;"",IF(StyleSpaceSplit,IFERROR(IF(FIND(" ",_xlpm.TextCell)&gt;=1,MID(_xlpm.TextCell,1,FIND(" ",_xlpm.TextCell)-1),_xlpm.TextCell),_xlpm.TextCell),_xlpm.TextCell),""))</f>
        <v/>
      </c>
      <c r="X7173" s="60" t="str">
        <f>IF(A7173&lt;&gt;"",IFERROR(IF(FIND(" ",G7173)&gt;=1,MID(G7173,FIND(" ",G7173)+1,LEN(G7173)),""),""),"")</f>
        <v/>
      </c>
      <c r="AC7173" s="51">
        <f>IFERROR(VALUE(MID($C7173,1,2)),0)</f>
        <v>0</v>
      </c>
      <c r="AD7173" s="44">
        <f>IFERROR(VALUE(MID($C7173,4,3)),0)</f>
        <v>0</v>
      </c>
      <c r="AE7173" s="51">
        <f>VALUE(RIGHT("00"&amp;AC7173,2)&amp;RIGHT("000"&amp;AD7173,3))</f>
        <v>0</v>
      </c>
    </row>
    <row r="7174" spans="1:31">
      <c r="A7174" s="60" t="str">
        <f>IF(G7174&amp;Q7174&lt;&gt;"",W7174&amp;Q7174,"")</f>
        <v/>
      </c>
      <c r="B7174" s="85" t="str">
        <f>IF(C7174&lt;&gt;"",LEFT(C7174,9),"")</f>
        <v/>
      </c>
      <c r="V7174" s="60" t="str">
        <f>W7174&amp;H7174</f>
        <v/>
      </c>
      <c r="W7174" s="60" t="str">
        <f>_xlfn.LET(_xlpm.TextCell,TEXT(G7174,"###"),IF(_xlpm.TextCell&lt;&gt;"",IF(StyleSpaceSplit,IFERROR(IF(FIND(" ",_xlpm.TextCell)&gt;=1,MID(_xlpm.TextCell,1,FIND(" ",_xlpm.TextCell)-1),_xlpm.TextCell),_xlpm.TextCell),_xlpm.TextCell),""))</f>
        <v/>
      </c>
      <c r="X7174" s="60" t="str">
        <f>IF(A7174&lt;&gt;"",IFERROR(IF(FIND(" ",G7174)&gt;=1,MID(G7174,FIND(" ",G7174)+1,LEN(G7174)),""),""),"")</f>
        <v/>
      </c>
      <c r="AC7174" s="51">
        <f>IFERROR(VALUE(MID($C7174,1,2)),0)</f>
        <v>0</v>
      </c>
      <c r="AD7174" s="44">
        <f>IFERROR(VALUE(MID($C7174,4,3)),0)</f>
        <v>0</v>
      </c>
      <c r="AE7174" s="51">
        <f>VALUE(RIGHT("00"&amp;AC7174,2)&amp;RIGHT("000"&amp;AD7174,3))</f>
        <v>0</v>
      </c>
    </row>
    <row r="7175" spans="1:31">
      <c r="A7175" s="60" t="str">
        <f>IF(G7175&amp;Q7175&lt;&gt;"",W7175&amp;Q7175,"")</f>
        <v/>
      </c>
      <c r="B7175" s="85" t="str">
        <f>IF(C7175&lt;&gt;"",LEFT(C7175,9),"")</f>
        <v/>
      </c>
      <c r="V7175" s="60" t="str">
        <f>W7175&amp;H7175</f>
        <v/>
      </c>
      <c r="W7175" s="60" t="str">
        <f>_xlfn.LET(_xlpm.TextCell,TEXT(G7175,"###"),IF(_xlpm.TextCell&lt;&gt;"",IF(StyleSpaceSplit,IFERROR(IF(FIND(" ",_xlpm.TextCell)&gt;=1,MID(_xlpm.TextCell,1,FIND(" ",_xlpm.TextCell)-1),_xlpm.TextCell),_xlpm.TextCell),_xlpm.TextCell),""))</f>
        <v/>
      </c>
      <c r="X7175" s="60" t="str">
        <f>IF(A7175&lt;&gt;"",IFERROR(IF(FIND(" ",G7175)&gt;=1,MID(G7175,FIND(" ",G7175)+1,LEN(G7175)),""),""),"")</f>
        <v/>
      </c>
      <c r="AC7175" s="51">
        <f>IFERROR(VALUE(MID($C7175,1,2)),0)</f>
        <v>0</v>
      </c>
      <c r="AD7175" s="44">
        <f>IFERROR(VALUE(MID($C7175,4,3)),0)</f>
        <v>0</v>
      </c>
      <c r="AE7175" s="51">
        <f>VALUE(RIGHT("00"&amp;AC7175,2)&amp;RIGHT("000"&amp;AD7175,3))</f>
        <v>0</v>
      </c>
    </row>
    <row r="7176" spans="1:31">
      <c r="A7176" s="60" t="str">
        <f>IF(G7176&amp;Q7176&lt;&gt;"",W7176&amp;Q7176,"")</f>
        <v/>
      </c>
      <c r="B7176" s="85" t="str">
        <f>IF(C7176&lt;&gt;"",LEFT(C7176,9),"")</f>
        <v/>
      </c>
      <c r="V7176" s="60" t="str">
        <f>W7176&amp;H7176</f>
        <v/>
      </c>
      <c r="W7176" s="60" t="str">
        <f>_xlfn.LET(_xlpm.TextCell,TEXT(G7176,"###"),IF(_xlpm.TextCell&lt;&gt;"",IF(StyleSpaceSplit,IFERROR(IF(FIND(" ",_xlpm.TextCell)&gt;=1,MID(_xlpm.TextCell,1,FIND(" ",_xlpm.TextCell)-1),_xlpm.TextCell),_xlpm.TextCell),_xlpm.TextCell),""))</f>
        <v/>
      </c>
      <c r="X7176" s="60" t="str">
        <f>IF(A7176&lt;&gt;"",IFERROR(IF(FIND(" ",G7176)&gt;=1,MID(G7176,FIND(" ",G7176)+1,LEN(G7176)),""),""),"")</f>
        <v/>
      </c>
      <c r="AC7176" s="51">
        <f>IFERROR(VALUE(MID($C7176,1,2)),0)</f>
        <v>0</v>
      </c>
      <c r="AD7176" s="44">
        <f>IFERROR(VALUE(MID($C7176,4,3)),0)</f>
        <v>0</v>
      </c>
      <c r="AE7176" s="51">
        <f>VALUE(RIGHT("00"&amp;AC7176,2)&amp;RIGHT("000"&amp;AD7176,3))</f>
        <v>0</v>
      </c>
    </row>
    <row r="7177" spans="1:31">
      <c r="A7177" s="60" t="str">
        <f>IF(G7177&amp;Q7177&lt;&gt;"",W7177&amp;Q7177,"")</f>
        <v/>
      </c>
      <c r="B7177" s="85" t="str">
        <f>IF(C7177&lt;&gt;"",LEFT(C7177,9),"")</f>
        <v/>
      </c>
      <c r="V7177" s="60" t="str">
        <f>W7177&amp;H7177</f>
        <v/>
      </c>
      <c r="W7177" s="60" t="str">
        <f>_xlfn.LET(_xlpm.TextCell,TEXT(G7177,"###"),IF(_xlpm.TextCell&lt;&gt;"",IF(StyleSpaceSplit,IFERROR(IF(FIND(" ",_xlpm.TextCell)&gt;=1,MID(_xlpm.TextCell,1,FIND(" ",_xlpm.TextCell)-1),_xlpm.TextCell),_xlpm.TextCell),_xlpm.TextCell),""))</f>
        <v/>
      </c>
      <c r="X7177" s="60" t="str">
        <f>IF(A7177&lt;&gt;"",IFERROR(IF(FIND(" ",G7177)&gt;=1,MID(G7177,FIND(" ",G7177)+1,LEN(G7177)),""),""),"")</f>
        <v/>
      </c>
      <c r="AC7177" s="51">
        <f>IFERROR(VALUE(MID($C7177,1,2)),0)</f>
        <v>0</v>
      </c>
      <c r="AD7177" s="44">
        <f>IFERROR(VALUE(MID($C7177,4,3)),0)</f>
        <v>0</v>
      </c>
      <c r="AE7177" s="51">
        <f>VALUE(RIGHT("00"&amp;AC7177,2)&amp;RIGHT("000"&amp;AD7177,3))</f>
        <v>0</v>
      </c>
    </row>
    <row r="7178" spans="1:31">
      <c r="A7178" s="60" t="str">
        <f>IF(G7178&amp;Q7178&lt;&gt;"",W7178&amp;Q7178,"")</f>
        <v/>
      </c>
      <c r="B7178" s="85" t="str">
        <f>IF(C7178&lt;&gt;"",LEFT(C7178,9),"")</f>
        <v/>
      </c>
      <c r="V7178" s="60" t="str">
        <f>W7178&amp;H7178</f>
        <v/>
      </c>
      <c r="W7178" s="60" t="str">
        <f>_xlfn.LET(_xlpm.TextCell,TEXT(G7178,"###"),IF(_xlpm.TextCell&lt;&gt;"",IF(StyleSpaceSplit,IFERROR(IF(FIND(" ",_xlpm.TextCell)&gt;=1,MID(_xlpm.TextCell,1,FIND(" ",_xlpm.TextCell)-1),_xlpm.TextCell),_xlpm.TextCell),_xlpm.TextCell),""))</f>
        <v/>
      </c>
      <c r="X7178" s="60" t="str">
        <f>IF(A7178&lt;&gt;"",IFERROR(IF(FIND(" ",G7178)&gt;=1,MID(G7178,FIND(" ",G7178)+1,LEN(G7178)),""),""),"")</f>
        <v/>
      </c>
      <c r="AC7178" s="51">
        <f>IFERROR(VALUE(MID($C7178,1,2)),0)</f>
        <v>0</v>
      </c>
      <c r="AD7178" s="44">
        <f>IFERROR(VALUE(MID($C7178,4,3)),0)</f>
        <v>0</v>
      </c>
      <c r="AE7178" s="51">
        <f>VALUE(RIGHT("00"&amp;AC7178,2)&amp;RIGHT("000"&amp;AD7178,3))</f>
        <v>0</v>
      </c>
    </row>
    <row r="7179" spans="1:31">
      <c r="A7179" s="60" t="str">
        <f>IF(G7179&amp;Q7179&lt;&gt;"",W7179&amp;Q7179,"")</f>
        <v/>
      </c>
      <c r="B7179" s="85" t="str">
        <f>IF(C7179&lt;&gt;"",LEFT(C7179,9),"")</f>
        <v/>
      </c>
      <c r="V7179" s="60" t="str">
        <f>W7179&amp;H7179</f>
        <v/>
      </c>
      <c r="W7179" s="60" t="str">
        <f>_xlfn.LET(_xlpm.TextCell,TEXT(G7179,"###"),IF(_xlpm.TextCell&lt;&gt;"",IF(StyleSpaceSplit,IFERROR(IF(FIND(" ",_xlpm.TextCell)&gt;=1,MID(_xlpm.TextCell,1,FIND(" ",_xlpm.TextCell)-1),_xlpm.TextCell),_xlpm.TextCell),_xlpm.TextCell),""))</f>
        <v/>
      </c>
      <c r="X7179" s="60" t="str">
        <f>IF(A7179&lt;&gt;"",IFERROR(IF(FIND(" ",G7179)&gt;=1,MID(G7179,FIND(" ",G7179)+1,LEN(G7179)),""),""),"")</f>
        <v/>
      </c>
      <c r="AC7179" s="51">
        <f>IFERROR(VALUE(MID($C7179,1,2)),0)</f>
        <v>0</v>
      </c>
      <c r="AD7179" s="44">
        <f>IFERROR(VALUE(MID($C7179,4,3)),0)</f>
        <v>0</v>
      </c>
      <c r="AE7179" s="51">
        <f>VALUE(RIGHT("00"&amp;AC7179,2)&amp;RIGHT("000"&amp;AD7179,3))</f>
        <v>0</v>
      </c>
    </row>
    <row r="7180" spans="1:31">
      <c r="A7180" s="60" t="str">
        <f>IF(G7180&amp;Q7180&lt;&gt;"",W7180&amp;Q7180,"")</f>
        <v/>
      </c>
      <c r="B7180" s="85" t="str">
        <f>IF(C7180&lt;&gt;"",LEFT(C7180,9),"")</f>
        <v/>
      </c>
      <c r="V7180" s="60" t="str">
        <f>W7180&amp;H7180</f>
        <v/>
      </c>
      <c r="W7180" s="60" t="str">
        <f>_xlfn.LET(_xlpm.TextCell,TEXT(G7180,"###"),IF(_xlpm.TextCell&lt;&gt;"",IF(StyleSpaceSplit,IFERROR(IF(FIND(" ",_xlpm.TextCell)&gt;=1,MID(_xlpm.TextCell,1,FIND(" ",_xlpm.TextCell)-1),_xlpm.TextCell),_xlpm.TextCell),_xlpm.TextCell),""))</f>
        <v/>
      </c>
      <c r="X7180" s="60" t="str">
        <f>IF(A7180&lt;&gt;"",IFERROR(IF(FIND(" ",G7180)&gt;=1,MID(G7180,FIND(" ",G7180)+1,LEN(G7180)),""),""),"")</f>
        <v/>
      </c>
      <c r="AC7180" s="51">
        <f>IFERROR(VALUE(MID($C7180,1,2)),0)</f>
        <v>0</v>
      </c>
      <c r="AD7180" s="44">
        <f>IFERROR(VALUE(MID($C7180,4,3)),0)</f>
        <v>0</v>
      </c>
      <c r="AE7180" s="51">
        <f>VALUE(RIGHT("00"&amp;AC7180,2)&amp;RIGHT("000"&amp;AD7180,3))</f>
        <v>0</v>
      </c>
    </row>
    <row r="7181" spans="1:31">
      <c r="A7181" s="60" t="str">
        <f>IF(G7181&amp;Q7181&lt;&gt;"",W7181&amp;Q7181,"")</f>
        <v/>
      </c>
      <c r="B7181" s="85" t="str">
        <f>IF(C7181&lt;&gt;"",LEFT(C7181,9),"")</f>
        <v/>
      </c>
      <c r="V7181" s="60" t="str">
        <f>W7181&amp;H7181</f>
        <v/>
      </c>
      <c r="W7181" s="60" t="str">
        <f>_xlfn.LET(_xlpm.TextCell,TEXT(G7181,"###"),IF(_xlpm.TextCell&lt;&gt;"",IF(StyleSpaceSplit,IFERROR(IF(FIND(" ",_xlpm.TextCell)&gt;=1,MID(_xlpm.TextCell,1,FIND(" ",_xlpm.TextCell)-1),_xlpm.TextCell),_xlpm.TextCell),_xlpm.TextCell),""))</f>
        <v/>
      </c>
      <c r="X7181" s="60" t="str">
        <f>IF(A7181&lt;&gt;"",IFERROR(IF(FIND(" ",G7181)&gt;=1,MID(G7181,FIND(" ",G7181)+1,LEN(G7181)),""),""),"")</f>
        <v/>
      </c>
      <c r="AC7181" s="51">
        <f>IFERROR(VALUE(MID($C7181,1,2)),0)</f>
        <v>0</v>
      </c>
      <c r="AD7181" s="44">
        <f>IFERROR(VALUE(MID($C7181,4,3)),0)</f>
        <v>0</v>
      </c>
      <c r="AE7181" s="51">
        <f>VALUE(RIGHT("00"&amp;AC7181,2)&amp;RIGHT("000"&amp;AD7181,3))</f>
        <v>0</v>
      </c>
    </row>
    <row r="7182" spans="1:31">
      <c r="A7182" s="60" t="str">
        <f>IF(G7182&amp;Q7182&lt;&gt;"",W7182&amp;Q7182,"")</f>
        <v/>
      </c>
      <c r="B7182" s="85" t="str">
        <f>IF(C7182&lt;&gt;"",LEFT(C7182,9),"")</f>
        <v/>
      </c>
      <c r="V7182" s="60" t="str">
        <f>W7182&amp;H7182</f>
        <v/>
      </c>
      <c r="W7182" s="60" t="str">
        <f>_xlfn.LET(_xlpm.TextCell,TEXT(G7182,"###"),IF(_xlpm.TextCell&lt;&gt;"",IF(StyleSpaceSplit,IFERROR(IF(FIND(" ",_xlpm.TextCell)&gt;=1,MID(_xlpm.TextCell,1,FIND(" ",_xlpm.TextCell)-1),_xlpm.TextCell),_xlpm.TextCell),_xlpm.TextCell),""))</f>
        <v/>
      </c>
      <c r="X7182" s="60" t="str">
        <f>IF(A7182&lt;&gt;"",IFERROR(IF(FIND(" ",G7182)&gt;=1,MID(G7182,FIND(" ",G7182)+1,LEN(G7182)),""),""),"")</f>
        <v/>
      </c>
      <c r="AC7182" s="51">
        <f>IFERROR(VALUE(MID($C7182,1,2)),0)</f>
        <v>0</v>
      </c>
      <c r="AD7182" s="44">
        <f>IFERROR(VALUE(MID($C7182,4,3)),0)</f>
        <v>0</v>
      </c>
      <c r="AE7182" s="51">
        <f>VALUE(RIGHT("00"&amp;AC7182,2)&amp;RIGHT("000"&amp;AD7182,3))</f>
        <v>0</v>
      </c>
    </row>
    <row r="7183" spans="1:31">
      <c r="A7183" s="60" t="str">
        <f>IF(G7183&amp;Q7183&lt;&gt;"",W7183&amp;Q7183,"")</f>
        <v/>
      </c>
      <c r="B7183" s="85" t="str">
        <f>IF(C7183&lt;&gt;"",LEFT(C7183,9),"")</f>
        <v/>
      </c>
      <c r="V7183" s="60" t="str">
        <f>W7183&amp;H7183</f>
        <v/>
      </c>
      <c r="W7183" s="60" t="str">
        <f>_xlfn.LET(_xlpm.TextCell,TEXT(G7183,"###"),IF(_xlpm.TextCell&lt;&gt;"",IF(StyleSpaceSplit,IFERROR(IF(FIND(" ",_xlpm.TextCell)&gt;=1,MID(_xlpm.TextCell,1,FIND(" ",_xlpm.TextCell)-1),_xlpm.TextCell),_xlpm.TextCell),_xlpm.TextCell),""))</f>
        <v/>
      </c>
      <c r="X7183" s="60" t="str">
        <f>IF(A7183&lt;&gt;"",IFERROR(IF(FIND(" ",G7183)&gt;=1,MID(G7183,FIND(" ",G7183)+1,LEN(G7183)),""),""),"")</f>
        <v/>
      </c>
      <c r="AC7183" s="51">
        <f>IFERROR(VALUE(MID($C7183,1,2)),0)</f>
        <v>0</v>
      </c>
      <c r="AD7183" s="44">
        <f>IFERROR(VALUE(MID($C7183,4,3)),0)</f>
        <v>0</v>
      </c>
      <c r="AE7183" s="51">
        <f>VALUE(RIGHT("00"&amp;AC7183,2)&amp;RIGHT("000"&amp;AD7183,3))</f>
        <v>0</v>
      </c>
    </row>
    <row r="7184" spans="1:31">
      <c r="A7184" s="60" t="str">
        <f>IF(G7184&amp;Q7184&lt;&gt;"",W7184&amp;Q7184,"")</f>
        <v/>
      </c>
      <c r="B7184" s="85" t="str">
        <f>IF(C7184&lt;&gt;"",LEFT(C7184,9),"")</f>
        <v/>
      </c>
      <c r="V7184" s="60" t="str">
        <f>W7184&amp;H7184</f>
        <v/>
      </c>
      <c r="W7184" s="60" t="str">
        <f>_xlfn.LET(_xlpm.TextCell,TEXT(G7184,"###"),IF(_xlpm.TextCell&lt;&gt;"",IF(StyleSpaceSplit,IFERROR(IF(FIND(" ",_xlpm.TextCell)&gt;=1,MID(_xlpm.TextCell,1,FIND(" ",_xlpm.TextCell)-1),_xlpm.TextCell),_xlpm.TextCell),_xlpm.TextCell),""))</f>
        <v/>
      </c>
      <c r="X7184" s="60" t="str">
        <f>IF(A7184&lt;&gt;"",IFERROR(IF(FIND(" ",G7184)&gt;=1,MID(G7184,FIND(" ",G7184)+1,LEN(G7184)),""),""),"")</f>
        <v/>
      </c>
      <c r="AC7184" s="51">
        <f>IFERROR(VALUE(MID($C7184,1,2)),0)</f>
        <v>0</v>
      </c>
      <c r="AD7184" s="44">
        <f>IFERROR(VALUE(MID($C7184,4,3)),0)</f>
        <v>0</v>
      </c>
      <c r="AE7184" s="51">
        <f>VALUE(RIGHT("00"&amp;AC7184,2)&amp;RIGHT("000"&amp;AD7184,3))</f>
        <v>0</v>
      </c>
    </row>
    <row r="7185" spans="1:31">
      <c r="A7185" s="60" t="str">
        <f>IF(G7185&amp;Q7185&lt;&gt;"",W7185&amp;Q7185,"")</f>
        <v/>
      </c>
      <c r="B7185" s="85" t="str">
        <f>IF(C7185&lt;&gt;"",LEFT(C7185,9),"")</f>
        <v/>
      </c>
      <c r="V7185" s="60" t="str">
        <f>W7185&amp;H7185</f>
        <v/>
      </c>
      <c r="W7185" s="60" t="str">
        <f>_xlfn.LET(_xlpm.TextCell,TEXT(G7185,"###"),IF(_xlpm.TextCell&lt;&gt;"",IF(StyleSpaceSplit,IFERROR(IF(FIND(" ",_xlpm.TextCell)&gt;=1,MID(_xlpm.TextCell,1,FIND(" ",_xlpm.TextCell)-1),_xlpm.TextCell),_xlpm.TextCell),_xlpm.TextCell),""))</f>
        <v/>
      </c>
      <c r="X7185" s="60" t="str">
        <f>IF(A7185&lt;&gt;"",IFERROR(IF(FIND(" ",G7185)&gt;=1,MID(G7185,FIND(" ",G7185)+1,LEN(G7185)),""),""),"")</f>
        <v/>
      </c>
      <c r="AC7185" s="51">
        <f>IFERROR(VALUE(MID($C7185,1,2)),0)</f>
        <v>0</v>
      </c>
      <c r="AD7185" s="44">
        <f>IFERROR(VALUE(MID($C7185,4,3)),0)</f>
        <v>0</v>
      </c>
      <c r="AE7185" s="51">
        <f>VALUE(RIGHT("00"&amp;AC7185,2)&amp;RIGHT("000"&amp;AD7185,3))</f>
        <v>0</v>
      </c>
    </row>
    <row r="7186" spans="1:31">
      <c r="A7186" s="60" t="str">
        <f>IF(G7186&amp;Q7186&lt;&gt;"",W7186&amp;Q7186,"")</f>
        <v/>
      </c>
      <c r="B7186" s="85" t="str">
        <f>IF(C7186&lt;&gt;"",LEFT(C7186,9),"")</f>
        <v/>
      </c>
      <c r="V7186" s="60" t="str">
        <f>W7186&amp;H7186</f>
        <v/>
      </c>
      <c r="W7186" s="60" t="str">
        <f>_xlfn.LET(_xlpm.TextCell,TEXT(G7186,"###"),IF(_xlpm.TextCell&lt;&gt;"",IF(StyleSpaceSplit,IFERROR(IF(FIND(" ",_xlpm.TextCell)&gt;=1,MID(_xlpm.TextCell,1,FIND(" ",_xlpm.TextCell)-1),_xlpm.TextCell),_xlpm.TextCell),_xlpm.TextCell),""))</f>
        <v/>
      </c>
      <c r="X7186" s="60" t="str">
        <f>IF(A7186&lt;&gt;"",IFERROR(IF(FIND(" ",G7186)&gt;=1,MID(G7186,FIND(" ",G7186)+1,LEN(G7186)),""),""),"")</f>
        <v/>
      </c>
      <c r="AC7186" s="51">
        <f>IFERROR(VALUE(MID($C7186,1,2)),0)</f>
        <v>0</v>
      </c>
      <c r="AD7186" s="44">
        <f>IFERROR(VALUE(MID($C7186,4,3)),0)</f>
        <v>0</v>
      </c>
      <c r="AE7186" s="51">
        <f>VALUE(RIGHT("00"&amp;AC7186,2)&amp;RIGHT("000"&amp;AD7186,3))</f>
        <v>0</v>
      </c>
    </row>
    <row r="7187" spans="1:31">
      <c r="A7187" s="60" t="str">
        <f>IF(G7187&amp;Q7187&lt;&gt;"",W7187&amp;Q7187,"")</f>
        <v/>
      </c>
      <c r="B7187" s="85" t="str">
        <f>IF(C7187&lt;&gt;"",LEFT(C7187,9),"")</f>
        <v/>
      </c>
      <c r="V7187" s="60" t="str">
        <f>W7187&amp;H7187</f>
        <v/>
      </c>
      <c r="W7187" s="60" t="str">
        <f>_xlfn.LET(_xlpm.TextCell,TEXT(G7187,"###"),IF(_xlpm.TextCell&lt;&gt;"",IF(StyleSpaceSplit,IFERROR(IF(FIND(" ",_xlpm.TextCell)&gt;=1,MID(_xlpm.TextCell,1,FIND(" ",_xlpm.TextCell)-1),_xlpm.TextCell),_xlpm.TextCell),_xlpm.TextCell),""))</f>
        <v/>
      </c>
      <c r="X7187" s="60" t="str">
        <f>IF(A7187&lt;&gt;"",IFERROR(IF(FIND(" ",G7187)&gt;=1,MID(G7187,FIND(" ",G7187)+1,LEN(G7187)),""),""),"")</f>
        <v/>
      </c>
      <c r="AC7187" s="51">
        <f>IFERROR(VALUE(MID($C7187,1,2)),0)</f>
        <v>0</v>
      </c>
      <c r="AD7187" s="44">
        <f>IFERROR(VALUE(MID($C7187,4,3)),0)</f>
        <v>0</v>
      </c>
      <c r="AE7187" s="51">
        <f>VALUE(RIGHT("00"&amp;AC7187,2)&amp;RIGHT("000"&amp;AD7187,3))</f>
        <v>0</v>
      </c>
    </row>
    <row r="7188" spans="1:31">
      <c r="A7188" s="60" t="str">
        <f>IF(G7188&amp;Q7188&lt;&gt;"",W7188&amp;Q7188,"")</f>
        <v/>
      </c>
      <c r="B7188" s="85" t="str">
        <f>IF(C7188&lt;&gt;"",LEFT(C7188,9),"")</f>
        <v/>
      </c>
      <c r="V7188" s="60" t="str">
        <f>W7188&amp;H7188</f>
        <v/>
      </c>
      <c r="W7188" s="60" t="str">
        <f>_xlfn.LET(_xlpm.TextCell,TEXT(G7188,"###"),IF(_xlpm.TextCell&lt;&gt;"",IF(StyleSpaceSplit,IFERROR(IF(FIND(" ",_xlpm.TextCell)&gt;=1,MID(_xlpm.TextCell,1,FIND(" ",_xlpm.TextCell)-1),_xlpm.TextCell),_xlpm.TextCell),_xlpm.TextCell),""))</f>
        <v/>
      </c>
      <c r="X7188" s="60" t="str">
        <f>IF(A7188&lt;&gt;"",IFERROR(IF(FIND(" ",G7188)&gt;=1,MID(G7188,FIND(" ",G7188)+1,LEN(G7188)),""),""),"")</f>
        <v/>
      </c>
      <c r="AC7188" s="51">
        <f>IFERROR(VALUE(MID($C7188,1,2)),0)</f>
        <v>0</v>
      </c>
      <c r="AD7188" s="44">
        <f>IFERROR(VALUE(MID($C7188,4,3)),0)</f>
        <v>0</v>
      </c>
      <c r="AE7188" s="51">
        <f>VALUE(RIGHT("00"&amp;AC7188,2)&amp;RIGHT("000"&amp;AD7188,3))</f>
        <v>0</v>
      </c>
    </row>
    <row r="7189" spans="1:31">
      <c r="A7189" s="60" t="str">
        <f>IF(G7189&amp;Q7189&lt;&gt;"",W7189&amp;Q7189,"")</f>
        <v/>
      </c>
      <c r="B7189" s="85" t="str">
        <f>IF(C7189&lt;&gt;"",LEFT(C7189,9),"")</f>
        <v/>
      </c>
      <c r="V7189" s="60" t="str">
        <f>W7189&amp;H7189</f>
        <v/>
      </c>
      <c r="W7189" s="60" t="str">
        <f>_xlfn.LET(_xlpm.TextCell,TEXT(G7189,"###"),IF(_xlpm.TextCell&lt;&gt;"",IF(StyleSpaceSplit,IFERROR(IF(FIND(" ",_xlpm.TextCell)&gt;=1,MID(_xlpm.TextCell,1,FIND(" ",_xlpm.TextCell)-1),_xlpm.TextCell),_xlpm.TextCell),_xlpm.TextCell),""))</f>
        <v/>
      </c>
      <c r="X7189" s="60" t="str">
        <f>IF(A7189&lt;&gt;"",IFERROR(IF(FIND(" ",G7189)&gt;=1,MID(G7189,FIND(" ",G7189)+1,LEN(G7189)),""),""),"")</f>
        <v/>
      </c>
      <c r="AC7189" s="51">
        <f>IFERROR(VALUE(MID($C7189,1,2)),0)</f>
        <v>0</v>
      </c>
      <c r="AD7189" s="44">
        <f>IFERROR(VALUE(MID($C7189,4,3)),0)</f>
        <v>0</v>
      </c>
      <c r="AE7189" s="51">
        <f>VALUE(RIGHT("00"&amp;AC7189,2)&amp;RIGHT("000"&amp;AD7189,3))</f>
        <v>0</v>
      </c>
    </row>
    <row r="7190" spans="1:31">
      <c r="A7190" s="60" t="str">
        <f>IF(G7190&amp;Q7190&lt;&gt;"",W7190&amp;Q7190,"")</f>
        <v/>
      </c>
      <c r="B7190" s="85" t="str">
        <f>IF(C7190&lt;&gt;"",LEFT(C7190,9),"")</f>
        <v/>
      </c>
      <c r="V7190" s="60" t="str">
        <f>W7190&amp;H7190</f>
        <v/>
      </c>
      <c r="W7190" s="60" t="str">
        <f>_xlfn.LET(_xlpm.TextCell,TEXT(G7190,"###"),IF(_xlpm.TextCell&lt;&gt;"",IF(StyleSpaceSplit,IFERROR(IF(FIND(" ",_xlpm.TextCell)&gt;=1,MID(_xlpm.TextCell,1,FIND(" ",_xlpm.TextCell)-1),_xlpm.TextCell),_xlpm.TextCell),_xlpm.TextCell),""))</f>
        <v/>
      </c>
      <c r="X7190" s="60" t="str">
        <f>IF(A7190&lt;&gt;"",IFERROR(IF(FIND(" ",G7190)&gt;=1,MID(G7190,FIND(" ",G7190)+1,LEN(G7190)),""),""),"")</f>
        <v/>
      </c>
      <c r="AC7190" s="51">
        <f>IFERROR(VALUE(MID($C7190,1,2)),0)</f>
        <v>0</v>
      </c>
      <c r="AD7190" s="44">
        <f>IFERROR(VALUE(MID($C7190,4,3)),0)</f>
        <v>0</v>
      </c>
      <c r="AE7190" s="51">
        <f>VALUE(RIGHT("00"&amp;AC7190,2)&amp;RIGHT("000"&amp;AD7190,3))</f>
        <v>0</v>
      </c>
    </row>
    <row r="7191" spans="1:31">
      <c r="A7191" s="60" t="str">
        <f>IF(G7191&amp;Q7191&lt;&gt;"",W7191&amp;Q7191,"")</f>
        <v/>
      </c>
      <c r="B7191" s="85" t="str">
        <f>IF(C7191&lt;&gt;"",LEFT(C7191,9),"")</f>
        <v/>
      </c>
      <c r="V7191" s="60" t="str">
        <f>W7191&amp;H7191</f>
        <v/>
      </c>
      <c r="W7191" s="60" t="str">
        <f>_xlfn.LET(_xlpm.TextCell,TEXT(G7191,"###"),IF(_xlpm.TextCell&lt;&gt;"",IF(StyleSpaceSplit,IFERROR(IF(FIND(" ",_xlpm.TextCell)&gt;=1,MID(_xlpm.TextCell,1,FIND(" ",_xlpm.TextCell)-1),_xlpm.TextCell),_xlpm.TextCell),_xlpm.TextCell),""))</f>
        <v/>
      </c>
      <c r="X7191" s="60" t="str">
        <f>IF(A7191&lt;&gt;"",IFERROR(IF(FIND(" ",G7191)&gt;=1,MID(G7191,FIND(" ",G7191)+1,LEN(G7191)),""),""),"")</f>
        <v/>
      </c>
      <c r="AC7191" s="51">
        <f>IFERROR(VALUE(MID($C7191,1,2)),0)</f>
        <v>0</v>
      </c>
      <c r="AD7191" s="44">
        <f>IFERROR(VALUE(MID($C7191,4,3)),0)</f>
        <v>0</v>
      </c>
      <c r="AE7191" s="51">
        <f>VALUE(RIGHT("00"&amp;AC7191,2)&amp;RIGHT("000"&amp;AD7191,3))</f>
        <v>0</v>
      </c>
    </row>
    <row r="7192" spans="1:31">
      <c r="A7192" s="60" t="str">
        <f>IF(G7192&amp;Q7192&lt;&gt;"",W7192&amp;Q7192,"")</f>
        <v/>
      </c>
      <c r="B7192" s="85" t="str">
        <f>IF(C7192&lt;&gt;"",LEFT(C7192,9),"")</f>
        <v/>
      </c>
      <c r="V7192" s="60" t="str">
        <f>W7192&amp;H7192</f>
        <v/>
      </c>
      <c r="W7192" s="60" t="str">
        <f>_xlfn.LET(_xlpm.TextCell,TEXT(G7192,"###"),IF(_xlpm.TextCell&lt;&gt;"",IF(StyleSpaceSplit,IFERROR(IF(FIND(" ",_xlpm.TextCell)&gt;=1,MID(_xlpm.TextCell,1,FIND(" ",_xlpm.TextCell)-1),_xlpm.TextCell),_xlpm.TextCell),_xlpm.TextCell),""))</f>
        <v/>
      </c>
      <c r="X7192" s="60" t="str">
        <f>IF(A7192&lt;&gt;"",IFERROR(IF(FIND(" ",G7192)&gt;=1,MID(G7192,FIND(" ",G7192)+1,LEN(G7192)),""),""),"")</f>
        <v/>
      </c>
      <c r="AC7192" s="51">
        <f>IFERROR(VALUE(MID($C7192,1,2)),0)</f>
        <v>0</v>
      </c>
      <c r="AD7192" s="44">
        <f>IFERROR(VALUE(MID($C7192,4,3)),0)</f>
        <v>0</v>
      </c>
      <c r="AE7192" s="51">
        <f>VALUE(RIGHT("00"&amp;AC7192,2)&amp;RIGHT("000"&amp;AD7192,3))</f>
        <v>0</v>
      </c>
    </row>
    <row r="7193" spans="1:31">
      <c r="A7193" s="60" t="str">
        <f>IF(G7193&amp;Q7193&lt;&gt;"",W7193&amp;Q7193,"")</f>
        <v/>
      </c>
      <c r="B7193" s="85" t="str">
        <f>IF(C7193&lt;&gt;"",LEFT(C7193,9),"")</f>
        <v/>
      </c>
      <c r="V7193" s="60" t="str">
        <f>W7193&amp;H7193</f>
        <v/>
      </c>
      <c r="W7193" s="60" t="str">
        <f>_xlfn.LET(_xlpm.TextCell,TEXT(G7193,"###"),IF(_xlpm.TextCell&lt;&gt;"",IF(StyleSpaceSplit,IFERROR(IF(FIND(" ",_xlpm.TextCell)&gt;=1,MID(_xlpm.TextCell,1,FIND(" ",_xlpm.TextCell)-1),_xlpm.TextCell),_xlpm.TextCell),_xlpm.TextCell),""))</f>
        <v/>
      </c>
      <c r="X7193" s="60" t="str">
        <f>IF(A7193&lt;&gt;"",IFERROR(IF(FIND(" ",G7193)&gt;=1,MID(G7193,FIND(" ",G7193)+1,LEN(G7193)),""),""),"")</f>
        <v/>
      </c>
      <c r="AC7193" s="51">
        <f>IFERROR(VALUE(MID($C7193,1,2)),0)</f>
        <v>0</v>
      </c>
      <c r="AD7193" s="44">
        <f>IFERROR(VALUE(MID($C7193,4,3)),0)</f>
        <v>0</v>
      </c>
      <c r="AE7193" s="51">
        <f>VALUE(RIGHT("00"&amp;AC7193,2)&amp;RIGHT("000"&amp;AD7193,3))</f>
        <v>0</v>
      </c>
    </row>
    <row r="7194" spans="1:31">
      <c r="A7194" s="60" t="str">
        <f>IF(G7194&amp;Q7194&lt;&gt;"",W7194&amp;Q7194,"")</f>
        <v/>
      </c>
      <c r="B7194" s="85" t="str">
        <f>IF(C7194&lt;&gt;"",LEFT(C7194,9),"")</f>
        <v/>
      </c>
      <c r="V7194" s="60" t="str">
        <f>W7194&amp;H7194</f>
        <v/>
      </c>
      <c r="W7194" s="60" t="str">
        <f>_xlfn.LET(_xlpm.TextCell,TEXT(G7194,"###"),IF(_xlpm.TextCell&lt;&gt;"",IF(StyleSpaceSplit,IFERROR(IF(FIND(" ",_xlpm.TextCell)&gt;=1,MID(_xlpm.TextCell,1,FIND(" ",_xlpm.TextCell)-1),_xlpm.TextCell),_xlpm.TextCell),_xlpm.TextCell),""))</f>
        <v/>
      </c>
      <c r="X7194" s="60" t="str">
        <f>IF(A7194&lt;&gt;"",IFERROR(IF(FIND(" ",G7194)&gt;=1,MID(G7194,FIND(" ",G7194)+1,LEN(G7194)),""),""),"")</f>
        <v/>
      </c>
      <c r="AC7194" s="51">
        <f>IFERROR(VALUE(MID($C7194,1,2)),0)</f>
        <v>0</v>
      </c>
      <c r="AD7194" s="44">
        <f>IFERROR(VALUE(MID($C7194,4,3)),0)</f>
        <v>0</v>
      </c>
      <c r="AE7194" s="51">
        <f>VALUE(RIGHT("00"&amp;AC7194,2)&amp;RIGHT("000"&amp;AD7194,3))</f>
        <v>0</v>
      </c>
    </row>
    <row r="7195" spans="1:31">
      <c r="A7195" s="60" t="str">
        <f>IF(G7195&amp;Q7195&lt;&gt;"",W7195&amp;Q7195,"")</f>
        <v/>
      </c>
      <c r="B7195" s="85" t="str">
        <f>IF(C7195&lt;&gt;"",LEFT(C7195,9),"")</f>
        <v/>
      </c>
      <c r="V7195" s="60" t="str">
        <f>W7195&amp;H7195</f>
        <v/>
      </c>
      <c r="W7195" s="60" t="str">
        <f>_xlfn.LET(_xlpm.TextCell,TEXT(G7195,"###"),IF(_xlpm.TextCell&lt;&gt;"",IF(StyleSpaceSplit,IFERROR(IF(FIND(" ",_xlpm.TextCell)&gt;=1,MID(_xlpm.TextCell,1,FIND(" ",_xlpm.TextCell)-1),_xlpm.TextCell),_xlpm.TextCell),_xlpm.TextCell),""))</f>
        <v/>
      </c>
      <c r="X7195" s="60" t="str">
        <f>IF(A7195&lt;&gt;"",IFERROR(IF(FIND(" ",G7195)&gt;=1,MID(G7195,FIND(" ",G7195)+1,LEN(G7195)),""),""),"")</f>
        <v/>
      </c>
      <c r="AC7195" s="51">
        <f>IFERROR(VALUE(MID($C7195,1,2)),0)</f>
        <v>0</v>
      </c>
      <c r="AD7195" s="44">
        <f>IFERROR(VALUE(MID($C7195,4,3)),0)</f>
        <v>0</v>
      </c>
      <c r="AE7195" s="51">
        <f>VALUE(RIGHT("00"&amp;AC7195,2)&amp;RIGHT("000"&amp;AD7195,3))</f>
        <v>0</v>
      </c>
    </row>
    <row r="7196" spans="1:31">
      <c r="A7196" s="60" t="str">
        <f>IF(G7196&amp;Q7196&lt;&gt;"",W7196&amp;Q7196,"")</f>
        <v/>
      </c>
      <c r="B7196" s="85" t="str">
        <f>IF(C7196&lt;&gt;"",LEFT(C7196,9),"")</f>
        <v/>
      </c>
      <c r="V7196" s="60" t="str">
        <f>W7196&amp;H7196</f>
        <v/>
      </c>
      <c r="W7196" s="60" t="str">
        <f>_xlfn.LET(_xlpm.TextCell,TEXT(G7196,"###"),IF(_xlpm.TextCell&lt;&gt;"",IF(StyleSpaceSplit,IFERROR(IF(FIND(" ",_xlpm.TextCell)&gt;=1,MID(_xlpm.TextCell,1,FIND(" ",_xlpm.TextCell)-1),_xlpm.TextCell),_xlpm.TextCell),_xlpm.TextCell),""))</f>
        <v/>
      </c>
      <c r="X7196" s="60" t="str">
        <f>IF(A7196&lt;&gt;"",IFERROR(IF(FIND(" ",G7196)&gt;=1,MID(G7196,FIND(" ",G7196)+1,LEN(G7196)),""),""),"")</f>
        <v/>
      </c>
      <c r="AC7196" s="51">
        <f>IFERROR(VALUE(MID($C7196,1,2)),0)</f>
        <v>0</v>
      </c>
      <c r="AD7196" s="44">
        <f>IFERROR(VALUE(MID($C7196,4,3)),0)</f>
        <v>0</v>
      </c>
      <c r="AE7196" s="51">
        <f>VALUE(RIGHT("00"&amp;AC7196,2)&amp;RIGHT("000"&amp;AD7196,3))</f>
        <v>0</v>
      </c>
    </row>
    <row r="7197" spans="1:31">
      <c r="A7197" s="60" t="str">
        <f>IF(G7197&amp;Q7197&lt;&gt;"",W7197&amp;Q7197,"")</f>
        <v/>
      </c>
      <c r="B7197" s="85" t="str">
        <f>IF(C7197&lt;&gt;"",LEFT(C7197,9),"")</f>
        <v/>
      </c>
      <c r="V7197" s="60" t="str">
        <f>W7197&amp;H7197</f>
        <v/>
      </c>
      <c r="W7197" s="60" t="str">
        <f>_xlfn.LET(_xlpm.TextCell,TEXT(G7197,"###"),IF(_xlpm.TextCell&lt;&gt;"",IF(StyleSpaceSplit,IFERROR(IF(FIND(" ",_xlpm.TextCell)&gt;=1,MID(_xlpm.TextCell,1,FIND(" ",_xlpm.TextCell)-1),_xlpm.TextCell),_xlpm.TextCell),_xlpm.TextCell),""))</f>
        <v/>
      </c>
      <c r="X7197" s="60" t="str">
        <f>IF(A7197&lt;&gt;"",IFERROR(IF(FIND(" ",G7197)&gt;=1,MID(G7197,FIND(" ",G7197)+1,LEN(G7197)),""),""),"")</f>
        <v/>
      </c>
      <c r="AC7197" s="51">
        <f>IFERROR(VALUE(MID($C7197,1,2)),0)</f>
        <v>0</v>
      </c>
      <c r="AD7197" s="44">
        <f>IFERROR(VALUE(MID($C7197,4,3)),0)</f>
        <v>0</v>
      </c>
      <c r="AE7197" s="51">
        <f>VALUE(RIGHT("00"&amp;AC7197,2)&amp;RIGHT("000"&amp;AD7197,3))</f>
        <v>0</v>
      </c>
    </row>
    <row r="7198" spans="1:31">
      <c r="A7198" s="60" t="str">
        <f>IF(G7198&amp;Q7198&lt;&gt;"",W7198&amp;Q7198,"")</f>
        <v/>
      </c>
      <c r="B7198" s="85" t="str">
        <f>IF(C7198&lt;&gt;"",LEFT(C7198,9),"")</f>
        <v/>
      </c>
      <c r="V7198" s="60" t="str">
        <f>W7198&amp;H7198</f>
        <v/>
      </c>
      <c r="W7198" s="60" t="str">
        <f>_xlfn.LET(_xlpm.TextCell,TEXT(G7198,"###"),IF(_xlpm.TextCell&lt;&gt;"",IF(StyleSpaceSplit,IFERROR(IF(FIND(" ",_xlpm.TextCell)&gt;=1,MID(_xlpm.TextCell,1,FIND(" ",_xlpm.TextCell)-1),_xlpm.TextCell),_xlpm.TextCell),_xlpm.TextCell),""))</f>
        <v/>
      </c>
      <c r="X7198" s="60" t="str">
        <f>IF(A7198&lt;&gt;"",IFERROR(IF(FIND(" ",G7198)&gt;=1,MID(G7198,FIND(" ",G7198)+1,LEN(G7198)),""),""),"")</f>
        <v/>
      </c>
      <c r="AC7198" s="51">
        <f>IFERROR(VALUE(MID($C7198,1,2)),0)</f>
        <v>0</v>
      </c>
      <c r="AD7198" s="44">
        <f>IFERROR(VALUE(MID($C7198,4,3)),0)</f>
        <v>0</v>
      </c>
      <c r="AE7198" s="51">
        <f>VALUE(RIGHT("00"&amp;AC7198,2)&amp;RIGHT("000"&amp;AD7198,3))</f>
        <v>0</v>
      </c>
    </row>
    <row r="7199" spans="1:31">
      <c r="A7199" s="60" t="str">
        <f>IF(G7199&amp;Q7199&lt;&gt;"",W7199&amp;Q7199,"")</f>
        <v/>
      </c>
      <c r="B7199" s="85" t="str">
        <f>IF(C7199&lt;&gt;"",LEFT(C7199,9),"")</f>
        <v/>
      </c>
      <c r="V7199" s="60" t="str">
        <f>W7199&amp;H7199</f>
        <v/>
      </c>
      <c r="W7199" s="60" t="str">
        <f>_xlfn.LET(_xlpm.TextCell,TEXT(G7199,"###"),IF(_xlpm.TextCell&lt;&gt;"",IF(StyleSpaceSplit,IFERROR(IF(FIND(" ",_xlpm.TextCell)&gt;=1,MID(_xlpm.TextCell,1,FIND(" ",_xlpm.TextCell)-1),_xlpm.TextCell),_xlpm.TextCell),_xlpm.TextCell),""))</f>
        <v/>
      </c>
      <c r="X7199" s="60" t="str">
        <f>IF(A7199&lt;&gt;"",IFERROR(IF(FIND(" ",G7199)&gt;=1,MID(G7199,FIND(" ",G7199)+1,LEN(G7199)),""),""),"")</f>
        <v/>
      </c>
      <c r="AC7199" s="51">
        <f>IFERROR(VALUE(MID($C7199,1,2)),0)</f>
        <v>0</v>
      </c>
      <c r="AD7199" s="44">
        <f>IFERROR(VALUE(MID($C7199,4,3)),0)</f>
        <v>0</v>
      </c>
      <c r="AE7199" s="51">
        <f>VALUE(RIGHT("00"&amp;AC7199,2)&amp;RIGHT("000"&amp;AD7199,3))</f>
        <v>0</v>
      </c>
    </row>
    <row r="7200" spans="1:31">
      <c r="A7200" s="60" t="str">
        <f>IF(G7200&amp;Q7200&lt;&gt;"",W7200&amp;Q7200,"")</f>
        <v/>
      </c>
      <c r="B7200" s="85" t="str">
        <f>IF(C7200&lt;&gt;"",LEFT(C7200,9),"")</f>
        <v/>
      </c>
      <c r="V7200" s="60" t="str">
        <f>W7200&amp;H7200</f>
        <v/>
      </c>
      <c r="W7200" s="60" t="str">
        <f>_xlfn.LET(_xlpm.TextCell,TEXT(G7200,"###"),IF(_xlpm.TextCell&lt;&gt;"",IF(StyleSpaceSplit,IFERROR(IF(FIND(" ",_xlpm.TextCell)&gt;=1,MID(_xlpm.TextCell,1,FIND(" ",_xlpm.TextCell)-1),_xlpm.TextCell),_xlpm.TextCell),_xlpm.TextCell),""))</f>
        <v/>
      </c>
      <c r="X7200" s="60" t="str">
        <f>IF(A7200&lt;&gt;"",IFERROR(IF(FIND(" ",G7200)&gt;=1,MID(G7200,FIND(" ",G7200)+1,LEN(G7200)),""),""),"")</f>
        <v/>
      </c>
      <c r="AC7200" s="51">
        <f>IFERROR(VALUE(MID($C7200,1,2)),0)</f>
        <v>0</v>
      </c>
      <c r="AD7200" s="44">
        <f>IFERROR(VALUE(MID($C7200,4,3)),0)</f>
        <v>0</v>
      </c>
      <c r="AE7200" s="51">
        <f>VALUE(RIGHT("00"&amp;AC7200,2)&amp;RIGHT("000"&amp;AD7200,3))</f>
        <v>0</v>
      </c>
    </row>
    <row r="7201" spans="1:31">
      <c r="A7201" s="60" t="str">
        <f>IF(G7201&amp;Q7201&lt;&gt;"",W7201&amp;Q7201,"")</f>
        <v/>
      </c>
      <c r="B7201" s="85" t="str">
        <f>IF(C7201&lt;&gt;"",LEFT(C7201,9),"")</f>
        <v/>
      </c>
      <c r="V7201" s="60" t="str">
        <f>W7201&amp;H7201</f>
        <v/>
      </c>
      <c r="W7201" s="60" t="str">
        <f>_xlfn.LET(_xlpm.TextCell,TEXT(G7201,"###"),IF(_xlpm.TextCell&lt;&gt;"",IF(StyleSpaceSplit,IFERROR(IF(FIND(" ",_xlpm.TextCell)&gt;=1,MID(_xlpm.TextCell,1,FIND(" ",_xlpm.TextCell)-1),_xlpm.TextCell),_xlpm.TextCell),_xlpm.TextCell),""))</f>
        <v/>
      </c>
      <c r="X7201" s="60" t="str">
        <f>IF(A7201&lt;&gt;"",IFERROR(IF(FIND(" ",G7201)&gt;=1,MID(G7201,FIND(" ",G7201)+1,LEN(G7201)),""),""),"")</f>
        <v/>
      </c>
      <c r="AC7201" s="51">
        <f>IFERROR(VALUE(MID($C7201,1,2)),0)</f>
        <v>0</v>
      </c>
      <c r="AD7201" s="44">
        <f>IFERROR(VALUE(MID($C7201,4,3)),0)</f>
        <v>0</v>
      </c>
      <c r="AE7201" s="51">
        <f>VALUE(RIGHT("00"&amp;AC7201,2)&amp;RIGHT("000"&amp;AD7201,3))</f>
        <v>0</v>
      </c>
    </row>
    <row r="7202" spans="1:31">
      <c r="A7202" s="60" t="str">
        <f>IF(G7202&amp;Q7202&lt;&gt;"",W7202&amp;Q7202,"")</f>
        <v/>
      </c>
      <c r="B7202" s="85" t="str">
        <f>IF(C7202&lt;&gt;"",LEFT(C7202,9),"")</f>
        <v/>
      </c>
      <c r="V7202" s="60" t="str">
        <f>W7202&amp;H7202</f>
        <v/>
      </c>
      <c r="W7202" s="60" t="str">
        <f>_xlfn.LET(_xlpm.TextCell,TEXT(G7202,"###"),IF(_xlpm.TextCell&lt;&gt;"",IF(StyleSpaceSplit,IFERROR(IF(FIND(" ",_xlpm.TextCell)&gt;=1,MID(_xlpm.TextCell,1,FIND(" ",_xlpm.TextCell)-1),_xlpm.TextCell),_xlpm.TextCell),_xlpm.TextCell),""))</f>
        <v/>
      </c>
      <c r="X7202" s="60" t="str">
        <f>IF(A7202&lt;&gt;"",IFERROR(IF(FIND(" ",G7202)&gt;=1,MID(G7202,FIND(" ",G7202)+1,LEN(G7202)),""),""),"")</f>
        <v/>
      </c>
      <c r="AC7202" s="51">
        <f>IFERROR(VALUE(MID($C7202,1,2)),0)</f>
        <v>0</v>
      </c>
      <c r="AD7202" s="44">
        <f>IFERROR(VALUE(MID($C7202,4,3)),0)</f>
        <v>0</v>
      </c>
      <c r="AE7202" s="51">
        <f>VALUE(RIGHT("00"&amp;AC7202,2)&amp;RIGHT("000"&amp;AD7202,3))</f>
        <v>0</v>
      </c>
    </row>
    <row r="7203" spans="1:31">
      <c r="A7203" s="60" t="str">
        <f>IF(G7203&amp;Q7203&lt;&gt;"",W7203&amp;Q7203,"")</f>
        <v/>
      </c>
      <c r="B7203" s="85" t="str">
        <f>IF(C7203&lt;&gt;"",LEFT(C7203,9),"")</f>
        <v/>
      </c>
      <c r="V7203" s="60" t="str">
        <f>W7203&amp;H7203</f>
        <v/>
      </c>
      <c r="W7203" s="60" t="str">
        <f>_xlfn.LET(_xlpm.TextCell,TEXT(G7203,"###"),IF(_xlpm.TextCell&lt;&gt;"",IF(StyleSpaceSplit,IFERROR(IF(FIND(" ",_xlpm.TextCell)&gt;=1,MID(_xlpm.TextCell,1,FIND(" ",_xlpm.TextCell)-1),_xlpm.TextCell),_xlpm.TextCell),_xlpm.TextCell),""))</f>
        <v/>
      </c>
      <c r="X7203" s="60" t="str">
        <f>IF(A7203&lt;&gt;"",IFERROR(IF(FIND(" ",G7203)&gt;=1,MID(G7203,FIND(" ",G7203)+1,LEN(G7203)),""),""),"")</f>
        <v/>
      </c>
      <c r="AC7203" s="51">
        <f>IFERROR(VALUE(MID($C7203,1,2)),0)</f>
        <v>0</v>
      </c>
      <c r="AD7203" s="44">
        <f>IFERROR(VALUE(MID($C7203,4,3)),0)</f>
        <v>0</v>
      </c>
      <c r="AE7203" s="51">
        <f>VALUE(RIGHT("00"&amp;AC7203,2)&amp;RIGHT("000"&amp;AD7203,3))</f>
        <v>0</v>
      </c>
    </row>
    <row r="7204" spans="1:31">
      <c r="A7204" s="60" t="str">
        <f>IF(G7204&amp;Q7204&lt;&gt;"",W7204&amp;Q7204,"")</f>
        <v/>
      </c>
      <c r="B7204" s="85" t="str">
        <f>IF(C7204&lt;&gt;"",LEFT(C7204,9),"")</f>
        <v/>
      </c>
      <c r="V7204" s="60" t="str">
        <f>W7204&amp;H7204</f>
        <v/>
      </c>
      <c r="W7204" s="60" t="str">
        <f>_xlfn.LET(_xlpm.TextCell,TEXT(G7204,"###"),IF(_xlpm.TextCell&lt;&gt;"",IF(StyleSpaceSplit,IFERROR(IF(FIND(" ",_xlpm.TextCell)&gt;=1,MID(_xlpm.TextCell,1,FIND(" ",_xlpm.TextCell)-1),_xlpm.TextCell),_xlpm.TextCell),_xlpm.TextCell),""))</f>
        <v/>
      </c>
      <c r="X7204" s="60" t="str">
        <f>IF(A7204&lt;&gt;"",IFERROR(IF(FIND(" ",G7204)&gt;=1,MID(G7204,FIND(" ",G7204)+1,LEN(G7204)),""),""),"")</f>
        <v/>
      </c>
      <c r="AC7204" s="51">
        <f>IFERROR(VALUE(MID($C7204,1,2)),0)</f>
        <v>0</v>
      </c>
      <c r="AD7204" s="44">
        <f>IFERROR(VALUE(MID($C7204,4,3)),0)</f>
        <v>0</v>
      </c>
      <c r="AE7204" s="51">
        <f>VALUE(RIGHT("00"&amp;AC7204,2)&amp;RIGHT("000"&amp;AD7204,3))</f>
        <v>0</v>
      </c>
    </row>
    <row r="7205" spans="1:31">
      <c r="A7205" s="60" t="str">
        <f>IF(G7205&amp;Q7205&lt;&gt;"",W7205&amp;Q7205,"")</f>
        <v/>
      </c>
      <c r="B7205" s="85" t="str">
        <f>IF(C7205&lt;&gt;"",LEFT(C7205,9),"")</f>
        <v/>
      </c>
      <c r="V7205" s="60" t="str">
        <f>W7205&amp;H7205</f>
        <v/>
      </c>
      <c r="W7205" s="60" t="str">
        <f>_xlfn.LET(_xlpm.TextCell,TEXT(G7205,"###"),IF(_xlpm.TextCell&lt;&gt;"",IF(StyleSpaceSplit,IFERROR(IF(FIND(" ",_xlpm.TextCell)&gt;=1,MID(_xlpm.TextCell,1,FIND(" ",_xlpm.TextCell)-1),_xlpm.TextCell),_xlpm.TextCell),_xlpm.TextCell),""))</f>
        <v/>
      </c>
      <c r="X7205" s="60" t="str">
        <f>IF(A7205&lt;&gt;"",IFERROR(IF(FIND(" ",G7205)&gt;=1,MID(G7205,FIND(" ",G7205)+1,LEN(G7205)),""),""),"")</f>
        <v/>
      </c>
      <c r="AC7205" s="51">
        <f>IFERROR(VALUE(MID($C7205,1,2)),0)</f>
        <v>0</v>
      </c>
      <c r="AD7205" s="44">
        <f>IFERROR(VALUE(MID($C7205,4,3)),0)</f>
        <v>0</v>
      </c>
      <c r="AE7205" s="51">
        <f>VALUE(RIGHT("00"&amp;AC7205,2)&amp;RIGHT("000"&amp;AD7205,3))</f>
        <v>0</v>
      </c>
    </row>
    <row r="7206" spans="1:31">
      <c r="A7206" s="60" t="str">
        <f>IF(G7206&amp;Q7206&lt;&gt;"",W7206&amp;Q7206,"")</f>
        <v/>
      </c>
      <c r="B7206" s="85" t="str">
        <f>IF(C7206&lt;&gt;"",LEFT(C7206,9),"")</f>
        <v/>
      </c>
      <c r="V7206" s="60" t="str">
        <f>W7206&amp;H7206</f>
        <v/>
      </c>
      <c r="W7206" s="60" t="str">
        <f>_xlfn.LET(_xlpm.TextCell,TEXT(G7206,"###"),IF(_xlpm.TextCell&lt;&gt;"",IF(StyleSpaceSplit,IFERROR(IF(FIND(" ",_xlpm.TextCell)&gt;=1,MID(_xlpm.TextCell,1,FIND(" ",_xlpm.TextCell)-1),_xlpm.TextCell),_xlpm.TextCell),_xlpm.TextCell),""))</f>
        <v/>
      </c>
      <c r="X7206" s="60" t="str">
        <f>IF(A7206&lt;&gt;"",IFERROR(IF(FIND(" ",G7206)&gt;=1,MID(G7206,FIND(" ",G7206)+1,LEN(G7206)),""),""),"")</f>
        <v/>
      </c>
      <c r="AC7206" s="51">
        <f>IFERROR(VALUE(MID($C7206,1,2)),0)</f>
        <v>0</v>
      </c>
      <c r="AD7206" s="44">
        <f>IFERROR(VALUE(MID($C7206,4,3)),0)</f>
        <v>0</v>
      </c>
      <c r="AE7206" s="51">
        <f>VALUE(RIGHT("00"&amp;AC7206,2)&amp;RIGHT("000"&amp;AD7206,3))</f>
        <v>0</v>
      </c>
    </row>
    <row r="7207" spans="1:31">
      <c r="A7207" s="60" t="str">
        <f>IF(G7207&amp;Q7207&lt;&gt;"",W7207&amp;Q7207,"")</f>
        <v/>
      </c>
      <c r="B7207" s="85" t="str">
        <f>IF(C7207&lt;&gt;"",LEFT(C7207,9),"")</f>
        <v/>
      </c>
      <c r="V7207" s="60" t="str">
        <f>W7207&amp;H7207</f>
        <v/>
      </c>
      <c r="W7207" s="60" t="str">
        <f>_xlfn.LET(_xlpm.TextCell,TEXT(G7207,"###"),IF(_xlpm.TextCell&lt;&gt;"",IF(StyleSpaceSplit,IFERROR(IF(FIND(" ",_xlpm.TextCell)&gt;=1,MID(_xlpm.TextCell,1,FIND(" ",_xlpm.TextCell)-1),_xlpm.TextCell),_xlpm.TextCell),_xlpm.TextCell),""))</f>
        <v/>
      </c>
      <c r="X7207" s="60" t="str">
        <f>IF(A7207&lt;&gt;"",IFERROR(IF(FIND(" ",G7207)&gt;=1,MID(G7207,FIND(" ",G7207)+1,LEN(G7207)),""),""),"")</f>
        <v/>
      </c>
      <c r="AC7207" s="51">
        <f>IFERROR(VALUE(MID($C7207,1,2)),0)</f>
        <v>0</v>
      </c>
      <c r="AD7207" s="44">
        <f>IFERROR(VALUE(MID($C7207,4,3)),0)</f>
        <v>0</v>
      </c>
      <c r="AE7207" s="51">
        <f>VALUE(RIGHT("00"&amp;AC7207,2)&amp;RIGHT("000"&amp;AD7207,3))</f>
        <v>0</v>
      </c>
    </row>
    <row r="7208" spans="1:31">
      <c r="A7208" s="60" t="str">
        <f>IF(G7208&amp;Q7208&lt;&gt;"",W7208&amp;Q7208,"")</f>
        <v/>
      </c>
      <c r="B7208" s="85" t="str">
        <f>IF(C7208&lt;&gt;"",LEFT(C7208,9),"")</f>
        <v/>
      </c>
      <c r="V7208" s="60" t="str">
        <f>W7208&amp;H7208</f>
        <v/>
      </c>
      <c r="W7208" s="60" t="str">
        <f>_xlfn.LET(_xlpm.TextCell,TEXT(G7208,"###"),IF(_xlpm.TextCell&lt;&gt;"",IF(StyleSpaceSplit,IFERROR(IF(FIND(" ",_xlpm.TextCell)&gt;=1,MID(_xlpm.TextCell,1,FIND(" ",_xlpm.TextCell)-1),_xlpm.TextCell),_xlpm.TextCell),_xlpm.TextCell),""))</f>
        <v/>
      </c>
      <c r="X7208" s="60" t="str">
        <f>IF(A7208&lt;&gt;"",IFERROR(IF(FIND(" ",G7208)&gt;=1,MID(G7208,FIND(" ",G7208)+1,LEN(G7208)),""),""),"")</f>
        <v/>
      </c>
      <c r="AC7208" s="51">
        <f>IFERROR(VALUE(MID($C7208,1,2)),0)</f>
        <v>0</v>
      </c>
      <c r="AD7208" s="44">
        <f>IFERROR(VALUE(MID($C7208,4,3)),0)</f>
        <v>0</v>
      </c>
      <c r="AE7208" s="51">
        <f>VALUE(RIGHT("00"&amp;AC7208,2)&amp;RIGHT("000"&amp;AD7208,3))</f>
        <v>0</v>
      </c>
    </row>
    <row r="7209" spans="1:31">
      <c r="A7209" s="60" t="str">
        <f>IF(G7209&amp;Q7209&lt;&gt;"",W7209&amp;Q7209,"")</f>
        <v/>
      </c>
      <c r="B7209" s="85" t="str">
        <f>IF(C7209&lt;&gt;"",LEFT(C7209,9),"")</f>
        <v/>
      </c>
      <c r="V7209" s="60" t="str">
        <f>W7209&amp;H7209</f>
        <v/>
      </c>
      <c r="W7209" s="60" t="str">
        <f>_xlfn.LET(_xlpm.TextCell,TEXT(G7209,"###"),IF(_xlpm.TextCell&lt;&gt;"",IF(StyleSpaceSplit,IFERROR(IF(FIND(" ",_xlpm.TextCell)&gt;=1,MID(_xlpm.TextCell,1,FIND(" ",_xlpm.TextCell)-1),_xlpm.TextCell),_xlpm.TextCell),_xlpm.TextCell),""))</f>
        <v/>
      </c>
      <c r="X7209" s="60" t="str">
        <f>IF(A7209&lt;&gt;"",IFERROR(IF(FIND(" ",G7209)&gt;=1,MID(G7209,FIND(" ",G7209)+1,LEN(G7209)),""),""),"")</f>
        <v/>
      </c>
      <c r="AC7209" s="51">
        <f>IFERROR(VALUE(MID($C7209,1,2)),0)</f>
        <v>0</v>
      </c>
      <c r="AD7209" s="44">
        <f>IFERROR(VALUE(MID($C7209,4,3)),0)</f>
        <v>0</v>
      </c>
      <c r="AE7209" s="51">
        <f>VALUE(RIGHT("00"&amp;AC7209,2)&amp;RIGHT("000"&amp;AD7209,3))</f>
        <v>0</v>
      </c>
    </row>
    <row r="7210" spans="1:31">
      <c r="A7210" s="60" t="str">
        <f>IF(G7210&amp;Q7210&lt;&gt;"",W7210&amp;Q7210,"")</f>
        <v/>
      </c>
      <c r="B7210" s="85" t="str">
        <f>IF(C7210&lt;&gt;"",LEFT(C7210,9),"")</f>
        <v/>
      </c>
      <c r="V7210" s="60" t="str">
        <f>W7210&amp;H7210</f>
        <v/>
      </c>
      <c r="W7210" s="60" t="str">
        <f>_xlfn.LET(_xlpm.TextCell,TEXT(G7210,"###"),IF(_xlpm.TextCell&lt;&gt;"",IF(StyleSpaceSplit,IFERROR(IF(FIND(" ",_xlpm.TextCell)&gt;=1,MID(_xlpm.TextCell,1,FIND(" ",_xlpm.TextCell)-1),_xlpm.TextCell),_xlpm.TextCell),_xlpm.TextCell),""))</f>
        <v/>
      </c>
      <c r="X7210" s="60" t="str">
        <f>IF(A7210&lt;&gt;"",IFERROR(IF(FIND(" ",G7210)&gt;=1,MID(G7210,FIND(" ",G7210)+1,LEN(G7210)),""),""),"")</f>
        <v/>
      </c>
      <c r="AC7210" s="51">
        <f>IFERROR(VALUE(MID($C7210,1,2)),0)</f>
        <v>0</v>
      </c>
      <c r="AD7210" s="44">
        <f>IFERROR(VALUE(MID($C7210,4,3)),0)</f>
        <v>0</v>
      </c>
      <c r="AE7210" s="51">
        <f>VALUE(RIGHT("00"&amp;AC7210,2)&amp;RIGHT("000"&amp;AD7210,3))</f>
        <v>0</v>
      </c>
    </row>
    <row r="7211" spans="1:31">
      <c r="A7211" s="60" t="str">
        <f>IF(G7211&amp;Q7211&lt;&gt;"",W7211&amp;Q7211,"")</f>
        <v/>
      </c>
      <c r="B7211" s="85" t="str">
        <f>IF(C7211&lt;&gt;"",LEFT(C7211,9),"")</f>
        <v/>
      </c>
      <c r="V7211" s="60" t="str">
        <f>W7211&amp;H7211</f>
        <v/>
      </c>
      <c r="W7211" s="60" t="str">
        <f>_xlfn.LET(_xlpm.TextCell,TEXT(G7211,"###"),IF(_xlpm.TextCell&lt;&gt;"",IF(StyleSpaceSplit,IFERROR(IF(FIND(" ",_xlpm.TextCell)&gt;=1,MID(_xlpm.TextCell,1,FIND(" ",_xlpm.TextCell)-1),_xlpm.TextCell),_xlpm.TextCell),_xlpm.TextCell),""))</f>
        <v/>
      </c>
      <c r="X7211" s="60" t="str">
        <f>IF(A7211&lt;&gt;"",IFERROR(IF(FIND(" ",G7211)&gt;=1,MID(G7211,FIND(" ",G7211)+1,LEN(G7211)),""),""),"")</f>
        <v/>
      </c>
      <c r="AC7211" s="51">
        <f>IFERROR(VALUE(MID($C7211,1,2)),0)</f>
        <v>0</v>
      </c>
      <c r="AD7211" s="44">
        <f>IFERROR(VALUE(MID($C7211,4,3)),0)</f>
        <v>0</v>
      </c>
      <c r="AE7211" s="51">
        <f>VALUE(RIGHT("00"&amp;AC7211,2)&amp;RIGHT("000"&amp;AD7211,3))</f>
        <v>0</v>
      </c>
    </row>
    <row r="7212" spans="1:31">
      <c r="A7212" s="60" t="str">
        <f>IF(G7212&amp;Q7212&lt;&gt;"",W7212&amp;Q7212,"")</f>
        <v/>
      </c>
      <c r="B7212" s="85" t="str">
        <f>IF(C7212&lt;&gt;"",LEFT(C7212,9),"")</f>
        <v/>
      </c>
      <c r="V7212" s="60" t="str">
        <f>W7212&amp;H7212</f>
        <v/>
      </c>
      <c r="W7212" s="60" t="str">
        <f>_xlfn.LET(_xlpm.TextCell,TEXT(G7212,"###"),IF(_xlpm.TextCell&lt;&gt;"",IF(StyleSpaceSplit,IFERROR(IF(FIND(" ",_xlpm.TextCell)&gt;=1,MID(_xlpm.TextCell,1,FIND(" ",_xlpm.TextCell)-1),_xlpm.TextCell),_xlpm.TextCell),_xlpm.TextCell),""))</f>
        <v/>
      </c>
      <c r="X7212" s="60" t="str">
        <f>IF(A7212&lt;&gt;"",IFERROR(IF(FIND(" ",G7212)&gt;=1,MID(G7212,FIND(" ",G7212)+1,LEN(G7212)),""),""),"")</f>
        <v/>
      </c>
      <c r="AC7212" s="51">
        <f>IFERROR(VALUE(MID($C7212,1,2)),0)</f>
        <v>0</v>
      </c>
      <c r="AD7212" s="44">
        <f>IFERROR(VALUE(MID($C7212,4,3)),0)</f>
        <v>0</v>
      </c>
      <c r="AE7212" s="51">
        <f>VALUE(RIGHT("00"&amp;AC7212,2)&amp;RIGHT("000"&amp;AD7212,3))</f>
        <v>0</v>
      </c>
    </row>
    <row r="7213" spans="1:31">
      <c r="A7213" s="60" t="str">
        <f>IF(G7213&amp;Q7213&lt;&gt;"",W7213&amp;Q7213,"")</f>
        <v/>
      </c>
      <c r="B7213" s="85" t="str">
        <f>IF(C7213&lt;&gt;"",LEFT(C7213,9),"")</f>
        <v/>
      </c>
      <c r="V7213" s="60" t="str">
        <f>W7213&amp;H7213</f>
        <v/>
      </c>
      <c r="W7213" s="60" t="str">
        <f>_xlfn.LET(_xlpm.TextCell,TEXT(G7213,"###"),IF(_xlpm.TextCell&lt;&gt;"",IF(StyleSpaceSplit,IFERROR(IF(FIND(" ",_xlpm.TextCell)&gt;=1,MID(_xlpm.TextCell,1,FIND(" ",_xlpm.TextCell)-1),_xlpm.TextCell),_xlpm.TextCell),_xlpm.TextCell),""))</f>
        <v/>
      </c>
      <c r="X7213" s="60" t="str">
        <f>IF(A7213&lt;&gt;"",IFERROR(IF(FIND(" ",G7213)&gt;=1,MID(G7213,FIND(" ",G7213)+1,LEN(G7213)),""),""),"")</f>
        <v/>
      </c>
      <c r="AC7213" s="51">
        <f>IFERROR(VALUE(MID($C7213,1,2)),0)</f>
        <v>0</v>
      </c>
      <c r="AD7213" s="44">
        <f>IFERROR(VALUE(MID($C7213,4,3)),0)</f>
        <v>0</v>
      </c>
      <c r="AE7213" s="51">
        <f>VALUE(RIGHT("00"&amp;AC7213,2)&amp;RIGHT("000"&amp;AD7213,3))</f>
        <v>0</v>
      </c>
    </row>
    <row r="7214" spans="1:31">
      <c r="A7214" s="60" t="str">
        <f>IF(G7214&amp;Q7214&lt;&gt;"",W7214&amp;Q7214,"")</f>
        <v/>
      </c>
      <c r="B7214" s="85" t="str">
        <f>IF(C7214&lt;&gt;"",LEFT(C7214,9),"")</f>
        <v/>
      </c>
      <c r="V7214" s="60" t="str">
        <f>W7214&amp;H7214</f>
        <v/>
      </c>
      <c r="W7214" s="60" t="str">
        <f>_xlfn.LET(_xlpm.TextCell,TEXT(G7214,"###"),IF(_xlpm.TextCell&lt;&gt;"",IF(StyleSpaceSplit,IFERROR(IF(FIND(" ",_xlpm.TextCell)&gt;=1,MID(_xlpm.TextCell,1,FIND(" ",_xlpm.TextCell)-1),_xlpm.TextCell),_xlpm.TextCell),_xlpm.TextCell),""))</f>
        <v/>
      </c>
      <c r="X7214" s="60" t="str">
        <f>IF(A7214&lt;&gt;"",IFERROR(IF(FIND(" ",G7214)&gt;=1,MID(G7214,FIND(" ",G7214)+1,LEN(G7214)),""),""),"")</f>
        <v/>
      </c>
      <c r="AC7214" s="51">
        <f>IFERROR(VALUE(MID($C7214,1,2)),0)</f>
        <v>0</v>
      </c>
      <c r="AD7214" s="44">
        <f>IFERROR(VALUE(MID($C7214,4,3)),0)</f>
        <v>0</v>
      </c>
      <c r="AE7214" s="51">
        <f>VALUE(RIGHT("00"&amp;AC7214,2)&amp;RIGHT("000"&amp;AD7214,3))</f>
        <v>0</v>
      </c>
    </row>
    <row r="7215" spans="1:31">
      <c r="A7215" s="60" t="str">
        <f>IF(G7215&amp;Q7215&lt;&gt;"",W7215&amp;Q7215,"")</f>
        <v/>
      </c>
      <c r="B7215" s="85" t="str">
        <f>IF(C7215&lt;&gt;"",LEFT(C7215,9),"")</f>
        <v/>
      </c>
      <c r="V7215" s="60" t="str">
        <f>W7215&amp;H7215</f>
        <v/>
      </c>
      <c r="W7215" s="60" t="str">
        <f>_xlfn.LET(_xlpm.TextCell,TEXT(G7215,"###"),IF(_xlpm.TextCell&lt;&gt;"",IF(StyleSpaceSplit,IFERROR(IF(FIND(" ",_xlpm.TextCell)&gt;=1,MID(_xlpm.TextCell,1,FIND(" ",_xlpm.TextCell)-1),_xlpm.TextCell),_xlpm.TextCell),_xlpm.TextCell),""))</f>
        <v/>
      </c>
      <c r="X7215" s="60" t="str">
        <f>IF(A7215&lt;&gt;"",IFERROR(IF(FIND(" ",G7215)&gt;=1,MID(G7215,FIND(" ",G7215)+1,LEN(G7215)),""),""),"")</f>
        <v/>
      </c>
      <c r="AC7215" s="51">
        <f>IFERROR(VALUE(MID($C7215,1,2)),0)</f>
        <v>0</v>
      </c>
      <c r="AD7215" s="44">
        <f>IFERROR(VALUE(MID($C7215,4,3)),0)</f>
        <v>0</v>
      </c>
      <c r="AE7215" s="51">
        <f>VALUE(RIGHT("00"&amp;AC7215,2)&amp;RIGHT("000"&amp;AD7215,3))</f>
        <v>0</v>
      </c>
    </row>
    <row r="7216" spans="1:31">
      <c r="A7216" s="60" t="str">
        <f>IF(G7216&amp;Q7216&lt;&gt;"",W7216&amp;Q7216,"")</f>
        <v/>
      </c>
      <c r="B7216" s="85" t="str">
        <f>IF(C7216&lt;&gt;"",LEFT(C7216,9),"")</f>
        <v/>
      </c>
      <c r="V7216" s="60" t="str">
        <f>W7216&amp;H7216</f>
        <v/>
      </c>
      <c r="W7216" s="60" t="str">
        <f>_xlfn.LET(_xlpm.TextCell,TEXT(G7216,"###"),IF(_xlpm.TextCell&lt;&gt;"",IF(StyleSpaceSplit,IFERROR(IF(FIND(" ",_xlpm.TextCell)&gt;=1,MID(_xlpm.TextCell,1,FIND(" ",_xlpm.TextCell)-1),_xlpm.TextCell),_xlpm.TextCell),_xlpm.TextCell),""))</f>
        <v/>
      </c>
      <c r="X7216" s="60" t="str">
        <f>IF(A7216&lt;&gt;"",IFERROR(IF(FIND(" ",G7216)&gt;=1,MID(G7216,FIND(" ",G7216)+1,LEN(G7216)),""),""),"")</f>
        <v/>
      </c>
      <c r="AC7216" s="51">
        <f>IFERROR(VALUE(MID($C7216,1,2)),0)</f>
        <v>0</v>
      </c>
      <c r="AD7216" s="44">
        <f>IFERROR(VALUE(MID($C7216,4,3)),0)</f>
        <v>0</v>
      </c>
      <c r="AE7216" s="51">
        <f>VALUE(RIGHT("00"&amp;AC7216,2)&amp;RIGHT("000"&amp;AD7216,3))</f>
        <v>0</v>
      </c>
    </row>
    <row r="7217" spans="1:31">
      <c r="A7217" s="60" t="str">
        <f>IF(G7217&amp;Q7217&lt;&gt;"",W7217&amp;Q7217,"")</f>
        <v/>
      </c>
      <c r="B7217" s="85" t="str">
        <f>IF(C7217&lt;&gt;"",LEFT(C7217,9),"")</f>
        <v/>
      </c>
      <c r="V7217" s="60" t="str">
        <f>W7217&amp;H7217</f>
        <v/>
      </c>
      <c r="W7217" s="60" t="str">
        <f>_xlfn.LET(_xlpm.TextCell,TEXT(G7217,"###"),IF(_xlpm.TextCell&lt;&gt;"",IF(StyleSpaceSplit,IFERROR(IF(FIND(" ",_xlpm.TextCell)&gt;=1,MID(_xlpm.TextCell,1,FIND(" ",_xlpm.TextCell)-1),_xlpm.TextCell),_xlpm.TextCell),_xlpm.TextCell),""))</f>
        <v/>
      </c>
      <c r="X7217" s="60" t="str">
        <f>IF(A7217&lt;&gt;"",IFERROR(IF(FIND(" ",G7217)&gt;=1,MID(G7217,FIND(" ",G7217)+1,LEN(G7217)),""),""),"")</f>
        <v/>
      </c>
      <c r="AC7217" s="51">
        <f>IFERROR(VALUE(MID($C7217,1,2)),0)</f>
        <v>0</v>
      </c>
      <c r="AD7217" s="44">
        <f>IFERROR(VALUE(MID($C7217,4,3)),0)</f>
        <v>0</v>
      </c>
      <c r="AE7217" s="51">
        <f>VALUE(RIGHT("00"&amp;AC7217,2)&amp;RIGHT("000"&amp;AD7217,3))</f>
        <v>0</v>
      </c>
    </row>
    <row r="7218" spans="1:31">
      <c r="A7218" s="60" t="str">
        <f>IF(G7218&amp;Q7218&lt;&gt;"",W7218&amp;Q7218,"")</f>
        <v/>
      </c>
      <c r="B7218" s="85" t="str">
        <f>IF(C7218&lt;&gt;"",LEFT(C7218,9),"")</f>
        <v/>
      </c>
      <c r="V7218" s="60" t="str">
        <f>W7218&amp;H7218</f>
        <v/>
      </c>
      <c r="W7218" s="60" t="str">
        <f>_xlfn.LET(_xlpm.TextCell,TEXT(G7218,"###"),IF(_xlpm.TextCell&lt;&gt;"",IF(StyleSpaceSplit,IFERROR(IF(FIND(" ",_xlpm.TextCell)&gt;=1,MID(_xlpm.TextCell,1,FIND(" ",_xlpm.TextCell)-1),_xlpm.TextCell),_xlpm.TextCell),_xlpm.TextCell),""))</f>
        <v/>
      </c>
      <c r="X7218" s="60" t="str">
        <f>IF(A7218&lt;&gt;"",IFERROR(IF(FIND(" ",G7218)&gt;=1,MID(G7218,FIND(" ",G7218)+1,LEN(G7218)),""),""),"")</f>
        <v/>
      </c>
      <c r="AC7218" s="51">
        <f>IFERROR(VALUE(MID($C7218,1,2)),0)</f>
        <v>0</v>
      </c>
      <c r="AD7218" s="44">
        <f>IFERROR(VALUE(MID($C7218,4,3)),0)</f>
        <v>0</v>
      </c>
      <c r="AE7218" s="51">
        <f>VALUE(RIGHT("00"&amp;AC7218,2)&amp;RIGHT("000"&amp;AD7218,3))</f>
        <v>0</v>
      </c>
    </row>
    <row r="7219" spans="1:31">
      <c r="A7219" s="60" t="str">
        <f>IF(G7219&amp;Q7219&lt;&gt;"",W7219&amp;Q7219,"")</f>
        <v/>
      </c>
      <c r="B7219" s="85" t="str">
        <f>IF(C7219&lt;&gt;"",LEFT(C7219,9),"")</f>
        <v/>
      </c>
      <c r="V7219" s="60" t="str">
        <f>W7219&amp;H7219</f>
        <v/>
      </c>
      <c r="W7219" s="60" t="str">
        <f>_xlfn.LET(_xlpm.TextCell,TEXT(G7219,"###"),IF(_xlpm.TextCell&lt;&gt;"",IF(StyleSpaceSplit,IFERROR(IF(FIND(" ",_xlpm.TextCell)&gt;=1,MID(_xlpm.TextCell,1,FIND(" ",_xlpm.TextCell)-1),_xlpm.TextCell),_xlpm.TextCell),_xlpm.TextCell),""))</f>
        <v/>
      </c>
      <c r="X7219" s="60" t="str">
        <f>IF(A7219&lt;&gt;"",IFERROR(IF(FIND(" ",G7219)&gt;=1,MID(G7219,FIND(" ",G7219)+1,LEN(G7219)),""),""),"")</f>
        <v/>
      </c>
      <c r="AC7219" s="51">
        <f>IFERROR(VALUE(MID($C7219,1,2)),0)</f>
        <v>0</v>
      </c>
      <c r="AD7219" s="44">
        <f>IFERROR(VALUE(MID($C7219,4,3)),0)</f>
        <v>0</v>
      </c>
      <c r="AE7219" s="51">
        <f>VALUE(RIGHT("00"&amp;AC7219,2)&amp;RIGHT("000"&amp;AD7219,3))</f>
        <v>0</v>
      </c>
    </row>
    <row r="7220" spans="1:31">
      <c r="A7220" s="60" t="str">
        <f>IF(G7220&amp;Q7220&lt;&gt;"",W7220&amp;Q7220,"")</f>
        <v/>
      </c>
      <c r="B7220" s="85" t="str">
        <f>IF(C7220&lt;&gt;"",LEFT(C7220,9),"")</f>
        <v/>
      </c>
      <c r="V7220" s="60" t="str">
        <f>W7220&amp;H7220</f>
        <v/>
      </c>
      <c r="W7220" s="60" t="str">
        <f>_xlfn.LET(_xlpm.TextCell,TEXT(G7220,"###"),IF(_xlpm.TextCell&lt;&gt;"",IF(StyleSpaceSplit,IFERROR(IF(FIND(" ",_xlpm.TextCell)&gt;=1,MID(_xlpm.TextCell,1,FIND(" ",_xlpm.TextCell)-1),_xlpm.TextCell),_xlpm.TextCell),_xlpm.TextCell),""))</f>
        <v/>
      </c>
      <c r="X7220" s="60" t="str">
        <f>IF(A7220&lt;&gt;"",IFERROR(IF(FIND(" ",G7220)&gt;=1,MID(G7220,FIND(" ",G7220)+1,LEN(G7220)),""),""),"")</f>
        <v/>
      </c>
      <c r="AC7220" s="51">
        <f>IFERROR(VALUE(MID($C7220,1,2)),0)</f>
        <v>0</v>
      </c>
      <c r="AD7220" s="44">
        <f>IFERROR(VALUE(MID($C7220,4,3)),0)</f>
        <v>0</v>
      </c>
      <c r="AE7220" s="51">
        <f>VALUE(RIGHT("00"&amp;AC7220,2)&amp;RIGHT("000"&amp;AD7220,3))</f>
        <v>0</v>
      </c>
    </row>
    <row r="7221" spans="1:31">
      <c r="A7221" s="60" t="str">
        <f>IF(G7221&amp;Q7221&lt;&gt;"",W7221&amp;Q7221,"")</f>
        <v/>
      </c>
      <c r="B7221" s="85" t="str">
        <f>IF(C7221&lt;&gt;"",LEFT(C7221,9),"")</f>
        <v/>
      </c>
      <c r="V7221" s="60" t="str">
        <f>W7221&amp;H7221</f>
        <v/>
      </c>
      <c r="W7221" s="60" t="str">
        <f>_xlfn.LET(_xlpm.TextCell,TEXT(G7221,"###"),IF(_xlpm.TextCell&lt;&gt;"",IF(StyleSpaceSplit,IFERROR(IF(FIND(" ",_xlpm.TextCell)&gt;=1,MID(_xlpm.TextCell,1,FIND(" ",_xlpm.TextCell)-1),_xlpm.TextCell),_xlpm.TextCell),_xlpm.TextCell),""))</f>
        <v/>
      </c>
      <c r="X7221" s="60" t="str">
        <f>IF(A7221&lt;&gt;"",IFERROR(IF(FIND(" ",G7221)&gt;=1,MID(G7221,FIND(" ",G7221)+1,LEN(G7221)),""),""),"")</f>
        <v/>
      </c>
      <c r="AC7221" s="51">
        <f>IFERROR(VALUE(MID($C7221,1,2)),0)</f>
        <v>0</v>
      </c>
      <c r="AD7221" s="44">
        <f>IFERROR(VALUE(MID($C7221,4,3)),0)</f>
        <v>0</v>
      </c>
      <c r="AE7221" s="51">
        <f>VALUE(RIGHT("00"&amp;AC7221,2)&amp;RIGHT("000"&amp;AD7221,3))</f>
        <v>0</v>
      </c>
    </row>
    <row r="7222" spans="1:31">
      <c r="A7222" s="60" t="str">
        <f>IF(G7222&amp;Q7222&lt;&gt;"",W7222&amp;Q7222,"")</f>
        <v/>
      </c>
      <c r="B7222" s="85" t="str">
        <f>IF(C7222&lt;&gt;"",LEFT(C7222,9),"")</f>
        <v/>
      </c>
      <c r="V7222" s="60" t="str">
        <f>W7222&amp;H7222</f>
        <v/>
      </c>
      <c r="W7222" s="60" t="str">
        <f>_xlfn.LET(_xlpm.TextCell,TEXT(G7222,"###"),IF(_xlpm.TextCell&lt;&gt;"",IF(StyleSpaceSplit,IFERROR(IF(FIND(" ",_xlpm.TextCell)&gt;=1,MID(_xlpm.TextCell,1,FIND(" ",_xlpm.TextCell)-1),_xlpm.TextCell),_xlpm.TextCell),_xlpm.TextCell),""))</f>
        <v/>
      </c>
      <c r="X7222" s="60" t="str">
        <f>IF(A7222&lt;&gt;"",IFERROR(IF(FIND(" ",G7222)&gt;=1,MID(G7222,FIND(" ",G7222)+1,LEN(G7222)),""),""),"")</f>
        <v/>
      </c>
      <c r="AC7222" s="51">
        <f>IFERROR(VALUE(MID($C7222,1,2)),0)</f>
        <v>0</v>
      </c>
      <c r="AD7222" s="44">
        <f>IFERROR(VALUE(MID($C7222,4,3)),0)</f>
        <v>0</v>
      </c>
      <c r="AE7222" s="51">
        <f>VALUE(RIGHT("00"&amp;AC7222,2)&amp;RIGHT("000"&amp;AD7222,3))</f>
        <v>0</v>
      </c>
    </row>
    <row r="7223" spans="1:31">
      <c r="A7223" s="60" t="str">
        <f>IF(G7223&amp;Q7223&lt;&gt;"",W7223&amp;Q7223,"")</f>
        <v/>
      </c>
      <c r="B7223" s="85" t="str">
        <f>IF(C7223&lt;&gt;"",LEFT(C7223,9),"")</f>
        <v/>
      </c>
      <c r="V7223" s="60" t="str">
        <f>W7223&amp;H7223</f>
        <v/>
      </c>
      <c r="W7223" s="60" t="str">
        <f>_xlfn.LET(_xlpm.TextCell,TEXT(G7223,"###"),IF(_xlpm.TextCell&lt;&gt;"",IF(StyleSpaceSplit,IFERROR(IF(FIND(" ",_xlpm.TextCell)&gt;=1,MID(_xlpm.TextCell,1,FIND(" ",_xlpm.TextCell)-1),_xlpm.TextCell),_xlpm.TextCell),_xlpm.TextCell),""))</f>
        <v/>
      </c>
      <c r="X7223" s="60" t="str">
        <f>IF(A7223&lt;&gt;"",IFERROR(IF(FIND(" ",G7223)&gt;=1,MID(G7223,FIND(" ",G7223)+1,LEN(G7223)),""),""),"")</f>
        <v/>
      </c>
      <c r="AC7223" s="51">
        <f>IFERROR(VALUE(MID($C7223,1,2)),0)</f>
        <v>0</v>
      </c>
      <c r="AD7223" s="44">
        <f>IFERROR(VALUE(MID($C7223,4,3)),0)</f>
        <v>0</v>
      </c>
      <c r="AE7223" s="51">
        <f>VALUE(RIGHT("00"&amp;AC7223,2)&amp;RIGHT("000"&amp;AD7223,3))</f>
        <v>0</v>
      </c>
    </row>
    <row r="7224" spans="1:31">
      <c r="A7224" s="60" t="str">
        <f>IF(G7224&amp;Q7224&lt;&gt;"",W7224&amp;Q7224,"")</f>
        <v/>
      </c>
      <c r="B7224" s="85" t="str">
        <f>IF(C7224&lt;&gt;"",LEFT(C7224,9),"")</f>
        <v/>
      </c>
      <c r="V7224" s="60" t="str">
        <f>W7224&amp;H7224</f>
        <v/>
      </c>
      <c r="W7224" s="60" t="str">
        <f>_xlfn.LET(_xlpm.TextCell,TEXT(G7224,"###"),IF(_xlpm.TextCell&lt;&gt;"",IF(StyleSpaceSplit,IFERROR(IF(FIND(" ",_xlpm.TextCell)&gt;=1,MID(_xlpm.TextCell,1,FIND(" ",_xlpm.TextCell)-1),_xlpm.TextCell),_xlpm.TextCell),_xlpm.TextCell),""))</f>
        <v/>
      </c>
      <c r="X7224" s="60" t="str">
        <f>IF(A7224&lt;&gt;"",IFERROR(IF(FIND(" ",G7224)&gt;=1,MID(G7224,FIND(" ",G7224)+1,LEN(G7224)),""),""),"")</f>
        <v/>
      </c>
      <c r="AC7224" s="51">
        <f>IFERROR(VALUE(MID($C7224,1,2)),0)</f>
        <v>0</v>
      </c>
      <c r="AD7224" s="44">
        <f>IFERROR(VALUE(MID($C7224,4,3)),0)</f>
        <v>0</v>
      </c>
      <c r="AE7224" s="51">
        <f>VALUE(RIGHT("00"&amp;AC7224,2)&amp;RIGHT("000"&amp;AD7224,3))</f>
        <v>0</v>
      </c>
    </row>
    <row r="7225" spans="1:31">
      <c r="A7225" s="60" t="str">
        <f>IF(G7225&amp;Q7225&lt;&gt;"",W7225&amp;Q7225,"")</f>
        <v/>
      </c>
      <c r="B7225" s="85" t="str">
        <f>IF(C7225&lt;&gt;"",LEFT(C7225,9),"")</f>
        <v/>
      </c>
      <c r="V7225" s="60" t="str">
        <f>W7225&amp;H7225</f>
        <v/>
      </c>
      <c r="W7225" s="60" t="str">
        <f>_xlfn.LET(_xlpm.TextCell,TEXT(G7225,"###"),IF(_xlpm.TextCell&lt;&gt;"",IF(StyleSpaceSplit,IFERROR(IF(FIND(" ",_xlpm.TextCell)&gt;=1,MID(_xlpm.TextCell,1,FIND(" ",_xlpm.TextCell)-1),_xlpm.TextCell),_xlpm.TextCell),_xlpm.TextCell),""))</f>
        <v/>
      </c>
      <c r="X7225" s="60" t="str">
        <f>IF(A7225&lt;&gt;"",IFERROR(IF(FIND(" ",G7225)&gt;=1,MID(G7225,FIND(" ",G7225)+1,LEN(G7225)),""),""),"")</f>
        <v/>
      </c>
      <c r="AC7225" s="51">
        <f>IFERROR(VALUE(MID($C7225,1,2)),0)</f>
        <v>0</v>
      </c>
      <c r="AD7225" s="44">
        <f>IFERROR(VALUE(MID($C7225,4,3)),0)</f>
        <v>0</v>
      </c>
      <c r="AE7225" s="51">
        <f>VALUE(RIGHT("00"&amp;AC7225,2)&amp;RIGHT("000"&amp;AD7225,3))</f>
        <v>0</v>
      </c>
    </row>
    <row r="7226" spans="1:31">
      <c r="A7226" s="60" t="str">
        <f>IF(G7226&amp;Q7226&lt;&gt;"",W7226&amp;Q7226,"")</f>
        <v/>
      </c>
      <c r="B7226" s="85" t="str">
        <f>IF(C7226&lt;&gt;"",LEFT(C7226,9),"")</f>
        <v/>
      </c>
      <c r="V7226" s="60" t="str">
        <f>W7226&amp;H7226</f>
        <v/>
      </c>
      <c r="W7226" s="60" t="str">
        <f>_xlfn.LET(_xlpm.TextCell,TEXT(G7226,"###"),IF(_xlpm.TextCell&lt;&gt;"",IF(StyleSpaceSplit,IFERROR(IF(FIND(" ",_xlpm.TextCell)&gt;=1,MID(_xlpm.TextCell,1,FIND(" ",_xlpm.TextCell)-1),_xlpm.TextCell),_xlpm.TextCell),_xlpm.TextCell),""))</f>
        <v/>
      </c>
      <c r="X7226" s="60" t="str">
        <f>IF(A7226&lt;&gt;"",IFERROR(IF(FIND(" ",G7226)&gt;=1,MID(G7226,FIND(" ",G7226)+1,LEN(G7226)),""),""),"")</f>
        <v/>
      </c>
      <c r="AC7226" s="51">
        <f>IFERROR(VALUE(MID($C7226,1,2)),0)</f>
        <v>0</v>
      </c>
      <c r="AD7226" s="44">
        <f>IFERROR(VALUE(MID($C7226,4,3)),0)</f>
        <v>0</v>
      </c>
      <c r="AE7226" s="51">
        <f>VALUE(RIGHT("00"&amp;AC7226,2)&amp;RIGHT("000"&amp;AD7226,3))</f>
        <v>0</v>
      </c>
    </row>
    <row r="7227" spans="1:31">
      <c r="A7227" s="60" t="str">
        <f>IF(G7227&amp;Q7227&lt;&gt;"",W7227&amp;Q7227,"")</f>
        <v/>
      </c>
      <c r="B7227" s="85" t="str">
        <f>IF(C7227&lt;&gt;"",LEFT(C7227,9),"")</f>
        <v/>
      </c>
      <c r="V7227" s="60" t="str">
        <f>W7227&amp;H7227</f>
        <v/>
      </c>
      <c r="W7227" s="60" t="str">
        <f>_xlfn.LET(_xlpm.TextCell,TEXT(G7227,"###"),IF(_xlpm.TextCell&lt;&gt;"",IF(StyleSpaceSplit,IFERROR(IF(FIND(" ",_xlpm.TextCell)&gt;=1,MID(_xlpm.TextCell,1,FIND(" ",_xlpm.TextCell)-1),_xlpm.TextCell),_xlpm.TextCell),_xlpm.TextCell),""))</f>
        <v/>
      </c>
      <c r="X7227" s="60" t="str">
        <f>IF(A7227&lt;&gt;"",IFERROR(IF(FIND(" ",G7227)&gt;=1,MID(G7227,FIND(" ",G7227)+1,LEN(G7227)),""),""),"")</f>
        <v/>
      </c>
      <c r="AC7227" s="51">
        <f>IFERROR(VALUE(MID($C7227,1,2)),0)</f>
        <v>0</v>
      </c>
      <c r="AD7227" s="44">
        <f>IFERROR(VALUE(MID($C7227,4,3)),0)</f>
        <v>0</v>
      </c>
      <c r="AE7227" s="51">
        <f>VALUE(RIGHT("00"&amp;AC7227,2)&amp;RIGHT("000"&amp;AD7227,3))</f>
        <v>0</v>
      </c>
    </row>
    <row r="7228" spans="1:31">
      <c r="A7228" s="60" t="str">
        <f>IF(G7228&amp;Q7228&lt;&gt;"",W7228&amp;Q7228,"")</f>
        <v/>
      </c>
      <c r="B7228" s="85" t="str">
        <f>IF(C7228&lt;&gt;"",LEFT(C7228,9),"")</f>
        <v/>
      </c>
      <c r="V7228" s="60" t="str">
        <f>W7228&amp;H7228</f>
        <v/>
      </c>
      <c r="W7228" s="60" t="str">
        <f>_xlfn.LET(_xlpm.TextCell,TEXT(G7228,"###"),IF(_xlpm.TextCell&lt;&gt;"",IF(StyleSpaceSplit,IFERROR(IF(FIND(" ",_xlpm.TextCell)&gt;=1,MID(_xlpm.TextCell,1,FIND(" ",_xlpm.TextCell)-1),_xlpm.TextCell),_xlpm.TextCell),_xlpm.TextCell),""))</f>
        <v/>
      </c>
      <c r="X7228" s="60" t="str">
        <f>IF(A7228&lt;&gt;"",IFERROR(IF(FIND(" ",G7228)&gt;=1,MID(G7228,FIND(" ",G7228)+1,LEN(G7228)),""),""),"")</f>
        <v/>
      </c>
      <c r="AC7228" s="51">
        <f>IFERROR(VALUE(MID($C7228,1,2)),0)</f>
        <v>0</v>
      </c>
      <c r="AD7228" s="44">
        <f>IFERROR(VALUE(MID($C7228,4,3)),0)</f>
        <v>0</v>
      </c>
      <c r="AE7228" s="51">
        <f>VALUE(RIGHT("00"&amp;AC7228,2)&amp;RIGHT("000"&amp;AD7228,3))</f>
        <v>0</v>
      </c>
    </row>
    <row r="7229" spans="1:31">
      <c r="A7229" s="60" t="str">
        <f>IF(G7229&amp;Q7229&lt;&gt;"",W7229&amp;Q7229,"")</f>
        <v/>
      </c>
      <c r="B7229" s="85" t="str">
        <f>IF(C7229&lt;&gt;"",LEFT(C7229,9),"")</f>
        <v/>
      </c>
      <c r="V7229" s="60" t="str">
        <f>W7229&amp;H7229</f>
        <v/>
      </c>
      <c r="W7229" s="60" t="str">
        <f>_xlfn.LET(_xlpm.TextCell,TEXT(G7229,"###"),IF(_xlpm.TextCell&lt;&gt;"",IF(StyleSpaceSplit,IFERROR(IF(FIND(" ",_xlpm.TextCell)&gt;=1,MID(_xlpm.TextCell,1,FIND(" ",_xlpm.TextCell)-1),_xlpm.TextCell),_xlpm.TextCell),_xlpm.TextCell),""))</f>
        <v/>
      </c>
      <c r="X7229" s="60" t="str">
        <f>IF(A7229&lt;&gt;"",IFERROR(IF(FIND(" ",G7229)&gt;=1,MID(G7229,FIND(" ",G7229)+1,LEN(G7229)),""),""),"")</f>
        <v/>
      </c>
      <c r="AC7229" s="51">
        <f>IFERROR(VALUE(MID($C7229,1,2)),0)</f>
        <v>0</v>
      </c>
      <c r="AD7229" s="44">
        <f>IFERROR(VALUE(MID($C7229,4,3)),0)</f>
        <v>0</v>
      </c>
      <c r="AE7229" s="51">
        <f>VALUE(RIGHT("00"&amp;AC7229,2)&amp;RIGHT("000"&amp;AD7229,3))</f>
        <v>0</v>
      </c>
    </row>
    <row r="7230" spans="1:31">
      <c r="A7230" s="60" t="str">
        <f>IF(G7230&amp;Q7230&lt;&gt;"",W7230&amp;Q7230,"")</f>
        <v/>
      </c>
      <c r="B7230" s="85" t="str">
        <f>IF(C7230&lt;&gt;"",LEFT(C7230,9),"")</f>
        <v/>
      </c>
      <c r="V7230" s="60" t="str">
        <f>W7230&amp;H7230</f>
        <v/>
      </c>
      <c r="W7230" s="60" t="str">
        <f>_xlfn.LET(_xlpm.TextCell,TEXT(G7230,"###"),IF(_xlpm.TextCell&lt;&gt;"",IF(StyleSpaceSplit,IFERROR(IF(FIND(" ",_xlpm.TextCell)&gt;=1,MID(_xlpm.TextCell,1,FIND(" ",_xlpm.TextCell)-1),_xlpm.TextCell),_xlpm.TextCell),_xlpm.TextCell),""))</f>
        <v/>
      </c>
      <c r="X7230" s="60" t="str">
        <f>IF(A7230&lt;&gt;"",IFERROR(IF(FIND(" ",G7230)&gt;=1,MID(G7230,FIND(" ",G7230)+1,LEN(G7230)),""),""),"")</f>
        <v/>
      </c>
      <c r="AC7230" s="51">
        <f>IFERROR(VALUE(MID($C7230,1,2)),0)</f>
        <v>0</v>
      </c>
      <c r="AD7230" s="44">
        <f>IFERROR(VALUE(MID($C7230,4,3)),0)</f>
        <v>0</v>
      </c>
      <c r="AE7230" s="51">
        <f>VALUE(RIGHT("00"&amp;AC7230,2)&amp;RIGHT("000"&amp;AD7230,3))</f>
        <v>0</v>
      </c>
    </row>
    <row r="7231" spans="1:31">
      <c r="A7231" s="60" t="str">
        <f>IF(G7231&amp;Q7231&lt;&gt;"",W7231&amp;Q7231,"")</f>
        <v/>
      </c>
      <c r="B7231" s="85" t="str">
        <f>IF(C7231&lt;&gt;"",LEFT(C7231,9),"")</f>
        <v/>
      </c>
      <c r="V7231" s="60" t="str">
        <f>W7231&amp;H7231</f>
        <v/>
      </c>
      <c r="W7231" s="60" t="str">
        <f>_xlfn.LET(_xlpm.TextCell,TEXT(G7231,"###"),IF(_xlpm.TextCell&lt;&gt;"",IF(StyleSpaceSplit,IFERROR(IF(FIND(" ",_xlpm.TextCell)&gt;=1,MID(_xlpm.TextCell,1,FIND(" ",_xlpm.TextCell)-1),_xlpm.TextCell),_xlpm.TextCell),_xlpm.TextCell),""))</f>
        <v/>
      </c>
      <c r="X7231" s="60" t="str">
        <f>IF(A7231&lt;&gt;"",IFERROR(IF(FIND(" ",G7231)&gt;=1,MID(G7231,FIND(" ",G7231)+1,LEN(G7231)),""),""),"")</f>
        <v/>
      </c>
      <c r="AC7231" s="51">
        <f>IFERROR(VALUE(MID($C7231,1,2)),0)</f>
        <v>0</v>
      </c>
      <c r="AD7231" s="44">
        <f>IFERROR(VALUE(MID($C7231,4,3)),0)</f>
        <v>0</v>
      </c>
      <c r="AE7231" s="51">
        <f>VALUE(RIGHT("00"&amp;AC7231,2)&amp;RIGHT("000"&amp;AD7231,3))</f>
        <v>0</v>
      </c>
    </row>
    <row r="7232" spans="1:31">
      <c r="A7232" s="60" t="str">
        <f>IF(G7232&amp;Q7232&lt;&gt;"",W7232&amp;Q7232,"")</f>
        <v/>
      </c>
      <c r="B7232" s="85" t="str">
        <f>IF(C7232&lt;&gt;"",LEFT(C7232,9),"")</f>
        <v/>
      </c>
      <c r="V7232" s="60" t="str">
        <f>W7232&amp;H7232</f>
        <v/>
      </c>
      <c r="W7232" s="60" t="str">
        <f>_xlfn.LET(_xlpm.TextCell,TEXT(G7232,"###"),IF(_xlpm.TextCell&lt;&gt;"",IF(StyleSpaceSplit,IFERROR(IF(FIND(" ",_xlpm.TextCell)&gt;=1,MID(_xlpm.TextCell,1,FIND(" ",_xlpm.TextCell)-1),_xlpm.TextCell),_xlpm.TextCell),_xlpm.TextCell),""))</f>
        <v/>
      </c>
      <c r="X7232" s="60" t="str">
        <f>IF(A7232&lt;&gt;"",IFERROR(IF(FIND(" ",G7232)&gt;=1,MID(G7232,FIND(" ",G7232)+1,LEN(G7232)),""),""),"")</f>
        <v/>
      </c>
      <c r="AC7232" s="51">
        <f>IFERROR(VALUE(MID($C7232,1,2)),0)</f>
        <v>0</v>
      </c>
      <c r="AD7232" s="44">
        <f>IFERROR(VALUE(MID($C7232,4,3)),0)</f>
        <v>0</v>
      </c>
      <c r="AE7232" s="51">
        <f>VALUE(RIGHT("00"&amp;AC7232,2)&amp;RIGHT("000"&amp;AD7232,3))</f>
        <v>0</v>
      </c>
    </row>
    <row r="7233" spans="1:31">
      <c r="A7233" s="60" t="str">
        <f>IF(G7233&amp;Q7233&lt;&gt;"",W7233&amp;Q7233,"")</f>
        <v/>
      </c>
      <c r="B7233" s="85" t="str">
        <f>IF(C7233&lt;&gt;"",LEFT(C7233,9),"")</f>
        <v/>
      </c>
      <c r="V7233" s="60" t="str">
        <f>W7233&amp;H7233</f>
        <v/>
      </c>
      <c r="W7233" s="60" t="str">
        <f>_xlfn.LET(_xlpm.TextCell,TEXT(G7233,"###"),IF(_xlpm.TextCell&lt;&gt;"",IF(StyleSpaceSplit,IFERROR(IF(FIND(" ",_xlpm.TextCell)&gt;=1,MID(_xlpm.TextCell,1,FIND(" ",_xlpm.TextCell)-1),_xlpm.TextCell),_xlpm.TextCell),_xlpm.TextCell),""))</f>
        <v/>
      </c>
      <c r="X7233" s="60" t="str">
        <f>IF(A7233&lt;&gt;"",IFERROR(IF(FIND(" ",G7233)&gt;=1,MID(G7233,FIND(" ",G7233)+1,LEN(G7233)),""),""),"")</f>
        <v/>
      </c>
      <c r="AC7233" s="51">
        <f>IFERROR(VALUE(MID($C7233,1,2)),0)</f>
        <v>0</v>
      </c>
      <c r="AD7233" s="44">
        <f>IFERROR(VALUE(MID($C7233,4,3)),0)</f>
        <v>0</v>
      </c>
      <c r="AE7233" s="51">
        <f>VALUE(RIGHT("00"&amp;AC7233,2)&amp;RIGHT("000"&amp;AD7233,3))</f>
        <v>0</v>
      </c>
    </row>
    <row r="7234" spans="1:31">
      <c r="A7234" s="60" t="str">
        <f>IF(G7234&amp;Q7234&lt;&gt;"",W7234&amp;Q7234,"")</f>
        <v/>
      </c>
      <c r="B7234" s="85" t="str">
        <f>IF(C7234&lt;&gt;"",LEFT(C7234,9),"")</f>
        <v/>
      </c>
      <c r="V7234" s="60" t="str">
        <f>W7234&amp;H7234</f>
        <v/>
      </c>
      <c r="W7234" s="60" t="str">
        <f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>IF(A7234&lt;&gt;"",IFERROR(IF(FIND(" ",G7234)&gt;=1,MID(G7234,FIND(" ",G7234)+1,LEN(G7234)),""),""),"")</f>
        <v/>
      </c>
      <c r="AC7234" s="51">
        <f>IFERROR(VALUE(MID($C7234,1,2)),0)</f>
        <v>0</v>
      </c>
      <c r="AD7234" s="44">
        <f>IFERROR(VALUE(MID($C7234,4,3)),0)</f>
        <v>0</v>
      </c>
      <c r="AE7234" s="51">
        <f>VALUE(RIGHT("00"&amp;AC7234,2)&amp;RIGHT("000"&amp;AD7234,3))</f>
        <v>0</v>
      </c>
    </row>
    <row r="7235" spans="1:31">
      <c r="A7235" s="60" t="str">
        <f>IF(G7235&amp;Q7235&lt;&gt;"",W7235&amp;Q7235,"")</f>
        <v/>
      </c>
      <c r="B7235" s="85" t="str">
        <f>IF(C7235&lt;&gt;"",LEFT(C7235,9),"")</f>
        <v/>
      </c>
      <c r="V7235" s="60" t="str">
        <f>W7235&amp;H7235</f>
        <v/>
      </c>
      <c r="W7235" s="60" t="str">
        <f>_xlfn.LET(_xlpm.TextCell,TEXT(G7235,"###"),IF(_xlpm.TextCell&lt;&gt;"",IF(StyleSpaceSplit,IFERROR(IF(FIND(" ",_xlpm.TextCell)&gt;=1,MID(_xlpm.TextCell,1,FIND(" ",_xlpm.TextCell)-1),_xlpm.TextCell),_xlpm.TextCell),_xlpm.TextCell),""))</f>
        <v/>
      </c>
      <c r="X7235" s="60" t="str">
        <f>IF(A7235&lt;&gt;"",IFERROR(IF(FIND(" ",G7235)&gt;=1,MID(G7235,FIND(" ",G7235)+1,LEN(G7235)),""),""),"")</f>
        <v/>
      </c>
      <c r="AC7235" s="51">
        <f>IFERROR(VALUE(MID($C7235,1,2)),0)</f>
        <v>0</v>
      </c>
      <c r="AD7235" s="44">
        <f>IFERROR(VALUE(MID($C7235,4,3)),0)</f>
        <v>0</v>
      </c>
      <c r="AE7235" s="51">
        <f>VALUE(RIGHT("00"&amp;AC7235,2)&amp;RIGHT("000"&amp;AD7235,3))</f>
        <v>0</v>
      </c>
    </row>
    <row r="7236" spans="1:31">
      <c r="A7236" s="60" t="str">
        <f>IF(G7236&amp;Q7236&lt;&gt;"",W7236&amp;Q7236,"")</f>
        <v/>
      </c>
      <c r="B7236" s="85" t="str">
        <f>IF(C7236&lt;&gt;"",LEFT(C7236,9),"")</f>
        <v/>
      </c>
      <c r="V7236" s="60" t="str">
        <f>W7236&amp;H7236</f>
        <v/>
      </c>
      <c r="W7236" s="60" t="str">
        <f>_xlfn.LET(_xlpm.TextCell,TEXT(G7236,"###"),IF(_xlpm.TextCell&lt;&gt;"",IF(StyleSpaceSplit,IFERROR(IF(FIND(" ",_xlpm.TextCell)&gt;=1,MID(_xlpm.TextCell,1,FIND(" ",_xlpm.TextCell)-1),_xlpm.TextCell),_xlpm.TextCell),_xlpm.TextCell),""))</f>
        <v/>
      </c>
      <c r="X7236" s="60" t="str">
        <f>IF(A7236&lt;&gt;"",IFERROR(IF(FIND(" ",G7236)&gt;=1,MID(G7236,FIND(" ",G7236)+1,LEN(G7236)),""),""),"")</f>
        <v/>
      </c>
      <c r="AC7236" s="51">
        <f>IFERROR(VALUE(MID($C7236,1,2)),0)</f>
        <v>0</v>
      </c>
      <c r="AD7236" s="44">
        <f>IFERROR(VALUE(MID($C7236,4,3)),0)</f>
        <v>0</v>
      </c>
      <c r="AE7236" s="51">
        <f>VALUE(RIGHT("00"&amp;AC7236,2)&amp;RIGHT("000"&amp;AD7236,3))</f>
        <v>0</v>
      </c>
    </row>
    <row r="7237" spans="1:31">
      <c r="A7237" s="60" t="str">
        <f>IF(G7237&amp;Q7237&lt;&gt;"",W7237&amp;Q7237,"")</f>
        <v/>
      </c>
      <c r="B7237" s="85" t="str">
        <f>IF(C7237&lt;&gt;"",LEFT(C7237,9),"")</f>
        <v/>
      </c>
      <c r="V7237" s="60" t="str">
        <f>W7237&amp;H7237</f>
        <v/>
      </c>
      <c r="W7237" s="60" t="str">
        <f>_xlfn.LET(_xlpm.TextCell,TEXT(G7237,"###"),IF(_xlpm.TextCell&lt;&gt;"",IF(StyleSpaceSplit,IFERROR(IF(FIND(" ",_xlpm.TextCell)&gt;=1,MID(_xlpm.TextCell,1,FIND(" ",_xlpm.TextCell)-1),_xlpm.TextCell),_xlpm.TextCell),_xlpm.TextCell),""))</f>
        <v/>
      </c>
      <c r="X7237" s="60" t="str">
        <f>IF(A7237&lt;&gt;"",IFERROR(IF(FIND(" ",G7237)&gt;=1,MID(G7237,FIND(" ",G7237)+1,LEN(G7237)),""),""),"")</f>
        <v/>
      </c>
      <c r="AC7237" s="51">
        <f>IFERROR(VALUE(MID($C7237,1,2)),0)</f>
        <v>0</v>
      </c>
      <c r="AD7237" s="44">
        <f>IFERROR(VALUE(MID($C7237,4,3)),0)</f>
        <v>0</v>
      </c>
      <c r="AE7237" s="51">
        <f>VALUE(RIGHT("00"&amp;AC7237,2)&amp;RIGHT("000"&amp;AD7237,3))</f>
        <v>0</v>
      </c>
    </row>
    <row r="7238" spans="1:31">
      <c r="A7238" s="60" t="str">
        <f>IF(G7238&amp;Q7238&lt;&gt;"",W7238&amp;Q7238,"")</f>
        <v/>
      </c>
      <c r="B7238" s="85" t="str">
        <f>IF(C7238&lt;&gt;"",LEFT(C7238,9),"")</f>
        <v/>
      </c>
      <c r="V7238" s="60" t="str">
        <f>W7238&amp;H7238</f>
        <v/>
      </c>
      <c r="W7238" s="60" t="str">
        <f>_xlfn.LET(_xlpm.TextCell,TEXT(G7238,"###"),IF(_xlpm.TextCell&lt;&gt;"",IF(StyleSpaceSplit,IFERROR(IF(FIND(" ",_xlpm.TextCell)&gt;=1,MID(_xlpm.TextCell,1,FIND(" ",_xlpm.TextCell)-1),_xlpm.TextCell),_xlpm.TextCell),_xlpm.TextCell),""))</f>
        <v/>
      </c>
      <c r="X7238" s="60" t="str">
        <f>IF(A7238&lt;&gt;"",IFERROR(IF(FIND(" ",G7238)&gt;=1,MID(G7238,FIND(" ",G7238)+1,LEN(G7238)),""),""),"")</f>
        <v/>
      </c>
      <c r="AC7238" s="51">
        <f>IFERROR(VALUE(MID($C7238,1,2)),0)</f>
        <v>0</v>
      </c>
      <c r="AD7238" s="44">
        <f>IFERROR(VALUE(MID($C7238,4,3)),0)</f>
        <v>0</v>
      </c>
      <c r="AE7238" s="51">
        <f>VALUE(RIGHT("00"&amp;AC7238,2)&amp;RIGHT("000"&amp;AD7238,3))</f>
        <v>0</v>
      </c>
    </row>
    <row r="7239" spans="1:31">
      <c r="A7239" s="60" t="str">
        <f>IF(G7239&amp;Q7239&lt;&gt;"",W7239&amp;Q7239,"")</f>
        <v/>
      </c>
      <c r="B7239" s="85" t="str">
        <f>IF(C7239&lt;&gt;"",LEFT(C7239,9),"")</f>
        <v/>
      </c>
      <c r="V7239" s="60" t="str">
        <f>W7239&amp;H7239</f>
        <v/>
      </c>
      <c r="W7239" s="60" t="str">
        <f>_xlfn.LET(_xlpm.TextCell,TEXT(G7239,"###"),IF(_xlpm.TextCell&lt;&gt;"",IF(StyleSpaceSplit,IFERROR(IF(FIND(" ",_xlpm.TextCell)&gt;=1,MID(_xlpm.TextCell,1,FIND(" ",_xlpm.TextCell)-1),_xlpm.TextCell),_xlpm.TextCell),_xlpm.TextCell),""))</f>
        <v/>
      </c>
      <c r="X7239" s="60" t="str">
        <f>IF(A7239&lt;&gt;"",IFERROR(IF(FIND(" ",G7239)&gt;=1,MID(G7239,FIND(" ",G7239)+1,LEN(G7239)),""),""),"")</f>
        <v/>
      </c>
      <c r="AC7239" s="51">
        <f>IFERROR(VALUE(MID($C7239,1,2)),0)</f>
        <v>0</v>
      </c>
      <c r="AD7239" s="44">
        <f>IFERROR(VALUE(MID($C7239,4,3)),0)</f>
        <v>0</v>
      </c>
      <c r="AE7239" s="51">
        <f>VALUE(RIGHT("00"&amp;AC7239,2)&amp;RIGHT("000"&amp;AD7239,3))</f>
        <v>0</v>
      </c>
    </row>
    <row r="7240" spans="1:31">
      <c r="A7240" s="60" t="str">
        <f>IF(G7240&amp;Q7240&lt;&gt;"",W7240&amp;Q7240,"")</f>
        <v/>
      </c>
      <c r="B7240" s="85" t="str">
        <f>IF(C7240&lt;&gt;"",LEFT(C7240,9),"")</f>
        <v/>
      </c>
      <c r="V7240" s="60" t="str">
        <f>W7240&amp;H7240</f>
        <v/>
      </c>
      <c r="W7240" s="60" t="str">
        <f>_xlfn.LET(_xlpm.TextCell,TEXT(G7240,"###"),IF(_xlpm.TextCell&lt;&gt;"",IF(StyleSpaceSplit,IFERROR(IF(FIND(" ",_xlpm.TextCell)&gt;=1,MID(_xlpm.TextCell,1,FIND(" ",_xlpm.TextCell)-1),_xlpm.TextCell),_xlpm.TextCell),_xlpm.TextCell),""))</f>
        <v/>
      </c>
      <c r="X7240" s="60" t="str">
        <f>IF(A7240&lt;&gt;"",IFERROR(IF(FIND(" ",G7240)&gt;=1,MID(G7240,FIND(" ",G7240)+1,LEN(G7240)),""),""),"")</f>
        <v/>
      </c>
      <c r="AC7240" s="51">
        <f>IFERROR(VALUE(MID($C7240,1,2)),0)</f>
        <v>0</v>
      </c>
      <c r="AD7240" s="44">
        <f>IFERROR(VALUE(MID($C7240,4,3)),0)</f>
        <v>0</v>
      </c>
      <c r="AE7240" s="51">
        <f>VALUE(RIGHT("00"&amp;AC7240,2)&amp;RIGHT("000"&amp;AD7240,3))</f>
        <v>0</v>
      </c>
    </row>
    <row r="7241" spans="1:31">
      <c r="A7241" s="60" t="str">
        <f>IF(G7241&amp;Q7241&lt;&gt;"",W7241&amp;Q7241,"")</f>
        <v/>
      </c>
      <c r="B7241" s="85" t="str">
        <f>IF(C7241&lt;&gt;"",LEFT(C7241,9),"")</f>
        <v/>
      </c>
      <c r="V7241" s="60" t="str">
        <f>W7241&amp;H7241</f>
        <v/>
      </c>
      <c r="W7241" s="60" t="str">
        <f>_xlfn.LET(_xlpm.TextCell,TEXT(G7241,"###"),IF(_xlpm.TextCell&lt;&gt;"",IF(StyleSpaceSplit,IFERROR(IF(FIND(" ",_xlpm.TextCell)&gt;=1,MID(_xlpm.TextCell,1,FIND(" ",_xlpm.TextCell)-1),_xlpm.TextCell),_xlpm.TextCell),_xlpm.TextCell),""))</f>
        <v/>
      </c>
      <c r="X7241" s="60" t="str">
        <f>IF(A7241&lt;&gt;"",IFERROR(IF(FIND(" ",G7241)&gt;=1,MID(G7241,FIND(" ",G7241)+1,LEN(G7241)),""),""),"")</f>
        <v/>
      </c>
      <c r="AC7241" s="51">
        <f>IFERROR(VALUE(MID($C7241,1,2)),0)</f>
        <v>0</v>
      </c>
      <c r="AD7241" s="44">
        <f>IFERROR(VALUE(MID($C7241,4,3)),0)</f>
        <v>0</v>
      </c>
      <c r="AE7241" s="51">
        <f>VALUE(RIGHT("00"&amp;AC7241,2)&amp;RIGHT("000"&amp;AD7241,3))</f>
        <v>0</v>
      </c>
    </row>
    <row r="7242" spans="1:31">
      <c r="A7242" s="60" t="str">
        <f>IF(G7242&amp;Q7242&lt;&gt;"",W7242&amp;Q7242,"")</f>
        <v/>
      </c>
      <c r="B7242" s="85" t="str">
        <f>IF(C7242&lt;&gt;"",LEFT(C7242,9),"")</f>
        <v/>
      </c>
      <c r="V7242" s="60" t="str">
        <f>W7242&amp;H7242</f>
        <v/>
      </c>
      <c r="W7242" s="60" t="str">
        <f>_xlfn.LET(_xlpm.TextCell,TEXT(G7242,"###"),IF(_xlpm.TextCell&lt;&gt;"",IF(StyleSpaceSplit,IFERROR(IF(FIND(" ",_xlpm.TextCell)&gt;=1,MID(_xlpm.TextCell,1,FIND(" ",_xlpm.TextCell)-1),_xlpm.TextCell),_xlpm.TextCell),_xlpm.TextCell),""))</f>
        <v/>
      </c>
      <c r="X7242" s="60" t="str">
        <f>IF(A7242&lt;&gt;"",IFERROR(IF(FIND(" ",G7242)&gt;=1,MID(G7242,FIND(" ",G7242)+1,LEN(G7242)),""),""),"")</f>
        <v/>
      </c>
      <c r="AC7242" s="51">
        <f>IFERROR(VALUE(MID($C7242,1,2)),0)</f>
        <v>0</v>
      </c>
      <c r="AD7242" s="44">
        <f>IFERROR(VALUE(MID($C7242,4,3)),0)</f>
        <v>0</v>
      </c>
      <c r="AE7242" s="51">
        <f>VALUE(RIGHT("00"&amp;AC7242,2)&amp;RIGHT("000"&amp;AD7242,3))</f>
        <v>0</v>
      </c>
    </row>
    <row r="7243" spans="1:31">
      <c r="A7243" s="60" t="str">
        <f>IF(G7243&amp;Q7243&lt;&gt;"",W7243&amp;Q7243,"")</f>
        <v/>
      </c>
      <c r="B7243" s="85" t="str">
        <f>IF(C7243&lt;&gt;"",LEFT(C7243,9),"")</f>
        <v/>
      </c>
      <c r="V7243" s="60" t="str">
        <f>W7243&amp;H7243</f>
        <v/>
      </c>
      <c r="W7243" s="60" t="str">
        <f>_xlfn.LET(_xlpm.TextCell,TEXT(G7243,"###"),IF(_xlpm.TextCell&lt;&gt;"",IF(StyleSpaceSplit,IFERROR(IF(FIND(" ",_xlpm.TextCell)&gt;=1,MID(_xlpm.TextCell,1,FIND(" ",_xlpm.TextCell)-1),_xlpm.TextCell),_xlpm.TextCell),_xlpm.TextCell),""))</f>
        <v/>
      </c>
      <c r="X7243" s="60" t="str">
        <f>IF(A7243&lt;&gt;"",IFERROR(IF(FIND(" ",G7243)&gt;=1,MID(G7243,FIND(" ",G7243)+1,LEN(G7243)),""),""),"")</f>
        <v/>
      </c>
      <c r="AC7243" s="51">
        <f>IFERROR(VALUE(MID($C7243,1,2)),0)</f>
        <v>0</v>
      </c>
      <c r="AD7243" s="44">
        <f>IFERROR(VALUE(MID($C7243,4,3)),0)</f>
        <v>0</v>
      </c>
      <c r="AE7243" s="51">
        <f>VALUE(RIGHT("00"&amp;AC7243,2)&amp;RIGHT("000"&amp;AD7243,3))</f>
        <v>0</v>
      </c>
    </row>
    <row r="7244" spans="1:31">
      <c r="A7244" s="60" t="str">
        <f>IF(G7244&amp;Q7244&lt;&gt;"",W7244&amp;Q7244,"")</f>
        <v/>
      </c>
      <c r="B7244" s="85" t="str">
        <f>IF(C7244&lt;&gt;"",LEFT(C7244,9),"")</f>
        <v/>
      </c>
      <c r="V7244" s="60" t="str">
        <f>W7244&amp;H7244</f>
        <v/>
      </c>
      <c r="W7244" s="60" t="str">
        <f>_xlfn.LET(_xlpm.TextCell,TEXT(G7244,"###"),IF(_xlpm.TextCell&lt;&gt;"",IF(StyleSpaceSplit,IFERROR(IF(FIND(" ",_xlpm.TextCell)&gt;=1,MID(_xlpm.TextCell,1,FIND(" ",_xlpm.TextCell)-1),_xlpm.TextCell),_xlpm.TextCell),_xlpm.TextCell),""))</f>
        <v/>
      </c>
      <c r="X7244" s="60" t="str">
        <f>IF(A7244&lt;&gt;"",IFERROR(IF(FIND(" ",G7244)&gt;=1,MID(G7244,FIND(" ",G7244)+1,LEN(G7244)),""),""),"")</f>
        <v/>
      </c>
      <c r="AC7244" s="51">
        <f>IFERROR(VALUE(MID($C7244,1,2)),0)</f>
        <v>0</v>
      </c>
      <c r="AD7244" s="44">
        <f>IFERROR(VALUE(MID($C7244,4,3)),0)</f>
        <v>0</v>
      </c>
      <c r="AE7244" s="51">
        <f>VALUE(RIGHT("00"&amp;AC7244,2)&amp;RIGHT("000"&amp;AD7244,3))</f>
        <v>0</v>
      </c>
    </row>
    <row r="7245" spans="1:31">
      <c r="A7245" s="60" t="str">
        <f>IF(G7245&amp;Q7245&lt;&gt;"",W7245&amp;Q7245,"")</f>
        <v/>
      </c>
      <c r="B7245" s="85" t="str">
        <f>IF(C7245&lt;&gt;"",LEFT(C7245,9),"")</f>
        <v/>
      </c>
      <c r="V7245" s="60" t="str">
        <f>W7245&amp;H7245</f>
        <v/>
      </c>
      <c r="W7245" s="60" t="str">
        <f>_xlfn.LET(_xlpm.TextCell,TEXT(G7245,"###"),IF(_xlpm.TextCell&lt;&gt;"",IF(StyleSpaceSplit,IFERROR(IF(FIND(" ",_xlpm.TextCell)&gt;=1,MID(_xlpm.TextCell,1,FIND(" ",_xlpm.TextCell)-1),_xlpm.TextCell),_xlpm.TextCell),_xlpm.TextCell),""))</f>
        <v/>
      </c>
      <c r="X7245" s="60" t="str">
        <f>IF(A7245&lt;&gt;"",IFERROR(IF(FIND(" ",G7245)&gt;=1,MID(G7245,FIND(" ",G7245)+1,LEN(G7245)),""),""),"")</f>
        <v/>
      </c>
      <c r="AC7245" s="51">
        <f>IFERROR(VALUE(MID($C7245,1,2)),0)</f>
        <v>0</v>
      </c>
      <c r="AD7245" s="44">
        <f>IFERROR(VALUE(MID($C7245,4,3)),0)</f>
        <v>0</v>
      </c>
      <c r="AE7245" s="51">
        <f>VALUE(RIGHT("00"&amp;AC7245,2)&amp;RIGHT("000"&amp;AD7245,3))</f>
        <v>0</v>
      </c>
    </row>
    <row r="7246" spans="1:31">
      <c r="A7246" s="60" t="str">
        <f>IF(G7246&amp;Q7246&lt;&gt;"",W7246&amp;Q7246,"")</f>
        <v/>
      </c>
      <c r="B7246" s="85" t="str">
        <f>IF(C7246&lt;&gt;"",LEFT(C7246,9),"")</f>
        <v/>
      </c>
      <c r="V7246" s="60" t="str">
        <f>W7246&amp;H7246</f>
        <v/>
      </c>
      <c r="W7246" s="60" t="str">
        <f>_xlfn.LET(_xlpm.TextCell,TEXT(G7246,"###"),IF(_xlpm.TextCell&lt;&gt;"",IF(StyleSpaceSplit,IFERROR(IF(FIND(" ",_xlpm.TextCell)&gt;=1,MID(_xlpm.TextCell,1,FIND(" ",_xlpm.TextCell)-1),_xlpm.TextCell),_xlpm.TextCell),_xlpm.TextCell),""))</f>
        <v/>
      </c>
      <c r="X7246" s="60" t="str">
        <f>IF(A7246&lt;&gt;"",IFERROR(IF(FIND(" ",G7246)&gt;=1,MID(G7246,FIND(" ",G7246)+1,LEN(G7246)),""),""),"")</f>
        <v/>
      </c>
      <c r="AC7246" s="51">
        <f>IFERROR(VALUE(MID($C7246,1,2)),0)</f>
        <v>0</v>
      </c>
      <c r="AD7246" s="44">
        <f>IFERROR(VALUE(MID($C7246,4,3)),0)</f>
        <v>0</v>
      </c>
      <c r="AE7246" s="51">
        <f>VALUE(RIGHT("00"&amp;AC7246,2)&amp;RIGHT("000"&amp;AD7246,3))</f>
        <v>0</v>
      </c>
    </row>
    <row r="7247" spans="1:31">
      <c r="A7247" s="60" t="str">
        <f>IF(G7247&amp;Q7247&lt;&gt;"",W7247&amp;Q7247,"")</f>
        <v/>
      </c>
      <c r="B7247" s="85" t="str">
        <f>IF(C7247&lt;&gt;"",LEFT(C7247,9),"")</f>
        <v/>
      </c>
      <c r="V7247" s="60" t="str">
        <f>W7247&amp;H7247</f>
        <v/>
      </c>
      <c r="W7247" s="60" t="str">
        <f>_xlfn.LET(_xlpm.TextCell,TEXT(G7247,"###"),IF(_xlpm.TextCell&lt;&gt;"",IF(StyleSpaceSplit,IFERROR(IF(FIND(" ",_xlpm.TextCell)&gt;=1,MID(_xlpm.TextCell,1,FIND(" ",_xlpm.TextCell)-1),_xlpm.TextCell),_xlpm.TextCell),_xlpm.TextCell),""))</f>
        <v/>
      </c>
      <c r="X7247" s="60" t="str">
        <f>IF(A7247&lt;&gt;"",IFERROR(IF(FIND(" ",G7247)&gt;=1,MID(G7247,FIND(" ",G7247)+1,LEN(G7247)),""),""),"")</f>
        <v/>
      </c>
      <c r="AC7247" s="51">
        <f>IFERROR(VALUE(MID($C7247,1,2)),0)</f>
        <v>0</v>
      </c>
      <c r="AD7247" s="44">
        <f>IFERROR(VALUE(MID($C7247,4,3)),0)</f>
        <v>0</v>
      </c>
      <c r="AE7247" s="51">
        <f>VALUE(RIGHT("00"&amp;AC7247,2)&amp;RIGHT("000"&amp;AD7247,3))</f>
        <v>0</v>
      </c>
    </row>
    <row r="7248" spans="1:31">
      <c r="A7248" s="60" t="str">
        <f>IF(G7248&amp;Q7248&lt;&gt;"",W7248&amp;Q7248,"")</f>
        <v/>
      </c>
      <c r="B7248" s="85" t="str">
        <f>IF(C7248&lt;&gt;"",LEFT(C7248,9),"")</f>
        <v/>
      </c>
      <c r="V7248" s="60" t="str">
        <f>W7248&amp;H7248</f>
        <v/>
      </c>
      <c r="W7248" s="60" t="str">
        <f>_xlfn.LET(_xlpm.TextCell,TEXT(G7248,"###"),IF(_xlpm.TextCell&lt;&gt;"",IF(StyleSpaceSplit,IFERROR(IF(FIND(" ",_xlpm.TextCell)&gt;=1,MID(_xlpm.TextCell,1,FIND(" ",_xlpm.TextCell)-1),_xlpm.TextCell),_xlpm.TextCell),_xlpm.TextCell),""))</f>
        <v/>
      </c>
      <c r="X7248" s="60" t="str">
        <f>IF(A7248&lt;&gt;"",IFERROR(IF(FIND(" ",G7248)&gt;=1,MID(G7248,FIND(" ",G7248)+1,LEN(G7248)),""),""),"")</f>
        <v/>
      </c>
      <c r="AC7248" s="51">
        <f>IFERROR(VALUE(MID($C7248,1,2)),0)</f>
        <v>0</v>
      </c>
      <c r="AD7248" s="44">
        <f>IFERROR(VALUE(MID($C7248,4,3)),0)</f>
        <v>0</v>
      </c>
      <c r="AE7248" s="51">
        <f>VALUE(RIGHT("00"&amp;AC7248,2)&amp;RIGHT("000"&amp;AD7248,3))</f>
        <v>0</v>
      </c>
    </row>
    <row r="7249" spans="1:31">
      <c r="A7249" s="60" t="str">
        <f>IF(G7249&amp;Q7249&lt;&gt;"",W7249&amp;Q7249,"")</f>
        <v/>
      </c>
      <c r="B7249" s="85" t="str">
        <f>IF(C7249&lt;&gt;"",LEFT(C7249,9),"")</f>
        <v/>
      </c>
      <c r="V7249" s="60" t="str">
        <f>W7249&amp;H7249</f>
        <v/>
      </c>
      <c r="W7249" s="60" t="str">
        <f>_xlfn.LET(_xlpm.TextCell,TEXT(G7249,"###"),IF(_xlpm.TextCell&lt;&gt;"",IF(StyleSpaceSplit,IFERROR(IF(FIND(" ",_xlpm.TextCell)&gt;=1,MID(_xlpm.TextCell,1,FIND(" ",_xlpm.TextCell)-1),_xlpm.TextCell),_xlpm.TextCell),_xlpm.TextCell),""))</f>
        <v/>
      </c>
      <c r="X7249" s="60" t="str">
        <f>IF(A7249&lt;&gt;"",IFERROR(IF(FIND(" ",G7249)&gt;=1,MID(G7249,FIND(" ",G7249)+1,LEN(G7249)),""),""),"")</f>
        <v/>
      </c>
      <c r="AC7249" s="51">
        <f>IFERROR(VALUE(MID($C7249,1,2)),0)</f>
        <v>0</v>
      </c>
      <c r="AD7249" s="44">
        <f>IFERROR(VALUE(MID($C7249,4,3)),0)</f>
        <v>0</v>
      </c>
      <c r="AE7249" s="51">
        <f>VALUE(RIGHT("00"&amp;AC7249,2)&amp;RIGHT("000"&amp;AD7249,3))</f>
        <v>0</v>
      </c>
    </row>
    <row r="7250" spans="1:31">
      <c r="A7250" s="60" t="str">
        <f>IF(G7250&amp;Q7250&lt;&gt;"",W7250&amp;Q7250,"")</f>
        <v/>
      </c>
      <c r="B7250" s="85" t="str">
        <f>IF(C7250&lt;&gt;"",LEFT(C7250,9),"")</f>
        <v/>
      </c>
      <c r="V7250" s="60" t="str">
        <f>W7250&amp;H7250</f>
        <v/>
      </c>
      <c r="W7250" s="60" t="str">
        <f>_xlfn.LET(_xlpm.TextCell,TEXT(G7250,"###"),IF(_xlpm.TextCell&lt;&gt;"",IF(StyleSpaceSplit,IFERROR(IF(FIND(" ",_xlpm.TextCell)&gt;=1,MID(_xlpm.TextCell,1,FIND(" ",_xlpm.TextCell)-1),_xlpm.TextCell),_xlpm.TextCell),_xlpm.TextCell),""))</f>
        <v/>
      </c>
      <c r="X7250" s="60" t="str">
        <f>IF(A7250&lt;&gt;"",IFERROR(IF(FIND(" ",G7250)&gt;=1,MID(G7250,FIND(" ",G7250)+1,LEN(G7250)),""),""),"")</f>
        <v/>
      </c>
      <c r="AC7250" s="51">
        <f>IFERROR(VALUE(MID($C7250,1,2)),0)</f>
        <v>0</v>
      </c>
      <c r="AD7250" s="44">
        <f>IFERROR(VALUE(MID($C7250,4,3)),0)</f>
        <v>0</v>
      </c>
      <c r="AE7250" s="51">
        <f>VALUE(RIGHT("00"&amp;AC7250,2)&amp;RIGHT("000"&amp;AD7250,3))</f>
        <v>0</v>
      </c>
    </row>
    <row r="7251" spans="1:31">
      <c r="A7251" s="60" t="str">
        <f>IF(G7251&amp;Q7251&lt;&gt;"",W7251&amp;Q7251,"")</f>
        <v/>
      </c>
      <c r="B7251" s="85" t="str">
        <f>IF(C7251&lt;&gt;"",LEFT(C7251,9),"")</f>
        <v/>
      </c>
      <c r="V7251" s="60" t="str">
        <f>W7251&amp;H7251</f>
        <v/>
      </c>
      <c r="W7251" s="60" t="str">
        <f>_xlfn.LET(_xlpm.TextCell,TEXT(G7251,"###"),IF(_xlpm.TextCell&lt;&gt;"",IF(StyleSpaceSplit,IFERROR(IF(FIND(" ",_xlpm.TextCell)&gt;=1,MID(_xlpm.TextCell,1,FIND(" ",_xlpm.TextCell)-1),_xlpm.TextCell),_xlpm.TextCell),_xlpm.TextCell),""))</f>
        <v/>
      </c>
      <c r="X7251" s="60" t="str">
        <f>IF(A7251&lt;&gt;"",IFERROR(IF(FIND(" ",G7251)&gt;=1,MID(G7251,FIND(" ",G7251)+1,LEN(G7251)),""),""),"")</f>
        <v/>
      </c>
      <c r="AC7251" s="51">
        <f>IFERROR(VALUE(MID($C7251,1,2)),0)</f>
        <v>0</v>
      </c>
      <c r="AD7251" s="44">
        <f>IFERROR(VALUE(MID($C7251,4,3)),0)</f>
        <v>0</v>
      </c>
      <c r="AE7251" s="51">
        <f>VALUE(RIGHT("00"&amp;AC7251,2)&amp;RIGHT("000"&amp;AD7251,3))</f>
        <v>0</v>
      </c>
    </row>
    <row r="7252" spans="1:31">
      <c r="A7252" s="60" t="str">
        <f>IF(G7252&amp;Q7252&lt;&gt;"",W7252&amp;Q7252,"")</f>
        <v/>
      </c>
      <c r="B7252" s="85" t="str">
        <f>IF(C7252&lt;&gt;"",LEFT(C7252,9),"")</f>
        <v/>
      </c>
      <c r="V7252" s="60" t="str">
        <f>W7252&amp;H7252</f>
        <v/>
      </c>
      <c r="W7252" s="60" t="str">
        <f>_xlfn.LET(_xlpm.TextCell,TEXT(G7252,"###"),IF(_xlpm.TextCell&lt;&gt;"",IF(StyleSpaceSplit,IFERROR(IF(FIND(" ",_xlpm.TextCell)&gt;=1,MID(_xlpm.TextCell,1,FIND(" ",_xlpm.TextCell)-1),_xlpm.TextCell),_xlpm.TextCell),_xlpm.TextCell),""))</f>
        <v/>
      </c>
      <c r="X7252" s="60" t="str">
        <f>IF(A7252&lt;&gt;"",IFERROR(IF(FIND(" ",G7252)&gt;=1,MID(G7252,FIND(" ",G7252)+1,LEN(G7252)),""),""),"")</f>
        <v/>
      </c>
      <c r="AC7252" s="51">
        <f>IFERROR(VALUE(MID($C7252,1,2)),0)</f>
        <v>0</v>
      </c>
      <c r="AD7252" s="44">
        <f>IFERROR(VALUE(MID($C7252,4,3)),0)</f>
        <v>0</v>
      </c>
      <c r="AE7252" s="51">
        <f>VALUE(RIGHT("00"&amp;AC7252,2)&amp;RIGHT("000"&amp;AD7252,3))</f>
        <v>0</v>
      </c>
    </row>
    <row r="7253" spans="1:31">
      <c r="A7253" s="60" t="str">
        <f>IF(G7253&amp;Q7253&lt;&gt;"",W7253&amp;Q7253,"")</f>
        <v/>
      </c>
      <c r="B7253" s="85" t="str">
        <f>IF(C7253&lt;&gt;"",LEFT(C7253,9),"")</f>
        <v/>
      </c>
      <c r="V7253" s="60" t="str">
        <f>W7253&amp;H7253</f>
        <v/>
      </c>
      <c r="W7253" s="60" t="str">
        <f>_xlfn.LET(_xlpm.TextCell,TEXT(G7253,"###"),IF(_xlpm.TextCell&lt;&gt;"",IF(StyleSpaceSplit,IFERROR(IF(FIND(" ",_xlpm.TextCell)&gt;=1,MID(_xlpm.TextCell,1,FIND(" ",_xlpm.TextCell)-1),_xlpm.TextCell),_xlpm.TextCell),_xlpm.TextCell),""))</f>
        <v/>
      </c>
      <c r="X7253" s="60" t="str">
        <f>IF(A7253&lt;&gt;"",IFERROR(IF(FIND(" ",G7253)&gt;=1,MID(G7253,FIND(" ",G7253)+1,LEN(G7253)),""),""),"")</f>
        <v/>
      </c>
      <c r="AC7253" s="51">
        <f>IFERROR(VALUE(MID($C7253,1,2)),0)</f>
        <v>0</v>
      </c>
      <c r="AD7253" s="44">
        <f>IFERROR(VALUE(MID($C7253,4,3)),0)</f>
        <v>0</v>
      </c>
      <c r="AE7253" s="51">
        <f>VALUE(RIGHT("00"&amp;AC7253,2)&amp;RIGHT("000"&amp;AD7253,3))</f>
        <v>0</v>
      </c>
    </row>
    <row r="7254" spans="1:31">
      <c r="A7254" s="60" t="str">
        <f>IF(G7254&amp;Q7254&lt;&gt;"",W7254&amp;Q7254,"")</f>
        <v/>
      </c>
      <c r="B7254" s="85" t="str">
        <f>IF(C7254&lt;&gt;"",LEFT(C7254,9),"")</f>
        <v/>
      </c>
      <c r="V7254" s="60" t="str">
        <f>W7254&amp;H7254</f>
        <v/>
      </c>
      <c r="W7254" s="60" t="str">
        <f>_xlfn.LET(_xlpm.TextCell,TEXT(G7254,"###"),IF(_xlpm.TextCell&lt;&gt;"",IF(StyleSpaceSplit,IFERROR(IF(FIND(" ",_xlpm.TextCell)&gt;=1,MID(_xlpm.TextCell,1,FIND(" ",_xlpm.TextCell)-1),_xlpm.TextCell),_xlpm.TextCell),_xlpm.TextCell),""))</f>
        <v/>
      </c>
      <c r="X7254" s="60" t="str">
        <f>IF(A7254&lt;&gt;"",IFERROR(IF(FIND(" ",G7254)&gt;=1,MID(G7254,FIND(" ",G7254)+1,LEN(G7254)),""),""),"")</f>
        <v/>
      </c>
      <c r="AC7254" s="51">
        <f>IFERROR(VALUE(MID($C7254,1,2)),0)</f>
        <v>0</v>
      </c>
      <c r="AD7254" s="44">
        <f>IFERROR(VALUE(MID($C7254,4,3)),0)</f>
        <v>0</v>
      </c>
      <c r="AE7254" s="51">
        <f>VALUE(RIGHT("00"&amp;AC7254,2)&amp;RIGHT("000"&amp;AD7254,3))</f>
        <v>0</v>
      </c>
    </row>
    <row r="7255" spans="1:31">
      <c r="A7255" s="60" t="str">
        <f>IF(G7255&amp;Q7255&lt;&gt;"",W7255&amp;Q7255,"")</f>
        <v/>
      </c>
      <c r="B7255" s="85" t="str">
        <f>IF(C7255&lt;&gt;"",LEFT(C7255,9),"")</f>
        <v/>
      </c>
      <c r="V7255" s="60" t="str">
        <f>W7255&amp;H7255</f>
        <v/>
      </c>
      <c r="W7255" s="60" t="str">
        <f>_xlfn.LET(_xlpm.TextCell,TEXT(G7255,"###"),IF(_xlpm.TextCell&lt;&gt;"",IF(StyleSpaceSplit,IFERROR(IF(FIND(" ",_xlpm.TextCell)&gt;=1,MID(_xlpm.TextCell,1,FIND(" ",_xlpm.TextCell)-1),_xlpm.TextCell),_xlpm.TextCell),_xlpm.TextCell),""))</f>
        <v/>
      </c>
      <c r="X7255" s="60" t="str">
        <f>IF(A7255&lt;&gt;"",IFERROR(IF(FIND(" ",G7255)&gt;=1,MID(G7255,FIND(" ",G7255)+1,LEN(G7255)),""),""),"")</f>
        <v/>
      </c>
      <c r="AC7255" s="51">
        <f>IFERROR(VALUE(MID($C7255,1,2)),0)</f>
        <v>0</v>
      </c>
      <c r="AD7255" s="44">
        <f>IFERROR(VALUE(MID($C7255,4,3)),0)</f>
        <v>0</v>
      </c>
      <c r="AE7255" s="51">
        <f>VALUE(RIGHT("00"&amp;AC7255,2)&amp;RIGHT("000"&amp;AD7255,3))</f>
        <v>0</v>
      </c>
    </row>
    <row r="7256" spans="1:31">
      <c r="A7256" s="60" t="str">
        <f>IF(G7256&amp;Q7256&lt;&gt;"",W7256&amp;Q7256,"")</f>
        <v/>
      </c>
      <c r="B7256" s="85" t="str">
        <f>IF(C7256&lt;&gt;"",LEFT(C7256,9),"")</f>
        <v/>
      </c>
      <c r="V7256" s="60" t="str">
        <f>W7256&amp;H7256</f>
        <v/>
      </c>
      <c r="W7256" s="60" t="str">
        <f>_xlfn.LET(_xlpm.TextCell,TEXT(G7256,"###"),IF(_xlpm.TextCell&lt;&gt;"",IF(StyleSpaceSplit,IFERROR(IF(FIND(" ",_xlpm.TextCell)&gt;=1,MID(_xlpm.TextCell,1,FIND(" ",_xlpm.TextCell)-1),_xlpm.TextCell),_xlpm.TextCell),_xlpm.TextCell),""))</f>
        <v/>
      </c>
      <c r="X7256" s="60" t="str">
        <f>IF(A7256&lt;&gt;"",IFERROR(IF(FIND(" ",G7256)&gt;=1,MID(G7256,FIND(" ",G7256)+1,LEN(G7256)),""),""),"")</f>
        <v/>
      </c>
      <c r="AC7256" s="51">
        <f>IFERROR(VALUE(MID($C7256,1,2)),0)</f>
        <v>0</v>
      </c>
      <c r="AD7256" s="44">
        <f>IFERROR(VALUE(MID($C7256,4,3)),0)</f>
        <v>0</v>
      </c>
      <c r="AE7256" s="51">
        <f>VALUE(RIGHT("00"&amp;AC7256,2)&amp;RIGHT("000"&amp;AD7256,3))</f>
        <v>0</v>
      </c>
    </row>
    <row r="7257" spans="1:31">
      <c r="A7257" s="60" t="str">
        <f>IF(G7257&amp;Q7257&lt;&gt;"",W7257&amp;Q7257,"")</f>
        <v/>
      </c>
      <c r="B7257" s="85" t="str">
        <f>IF(C7257&lt;&gt;"",LEFT(C7257,9),"")</f>
        <v/>
      </c>
      <c r="V7257" s="60" t="str">
        <f>W7257&amp;H7257</f>
        <v/>
      </c>
      <c r="W7257" s="60" t="str">
        <f>_xlfn.LET(_xlpm.TextCell,TEXT(G7257,"###"),IF(_xlpm.TextCell&lt;&gt;"",IF(StyleSpaceSplit,IFERROR(IF(FIND(" ",_xlpm.TextCell)&gt;=1,MID(_xlpm.TextCell,1,FIND(" ",_xlpm.TextCell)-1),_xlpm.TextCell),_xlpm.TextCell),_xlpm.TextCell),""))</f>
        <v/>
      </c>
      <c r="X7257" s="60" t="str">
        <f>IF(A7257&lt;&gt;"",IFERROR(IF(FIND(" ",G7257)&gt;=1,MID(G7257,FIND(" ",G7257)+1,LEN(G7257)),""),""),"")</f>
        <v/>
      </c>
      <c r="AC7257" s="51">
        <f>IFERROR(VALUE(MID($C7257,1,2)),0)</f>
        <v>0</v>
      </c>
      <c r="AD7257" s="44">
        <f>IFERROR(VALUE(MID($C7257,4,3)),0)</f>
        <v>0</v>
      </c>
      <c r="AE7257" s="51">
        <f>VALUE(RIGHT("00"&amp;AC7257,2)&amp;RIGHT("000"&amp;AD7257,3))</f>
        <v>0</v>
      </c>
    </row>
    <row r="7258" spans="1:31">
      <c r="A7258" s="60" t="str">
        <f>IF(G7258&amp;Q7258&lt;&gt;"",W7258&amp;Q7258,"")</f>
        <v/>
      </c>
      <c r="B7258" s="85" t="str">
        <f>IF(C7258&lt;&gt;"",LEFT(C7258,9),"")</f>
        <v/>
      </c>
      <c r="V7258" s="60" t="str">
        <f>W7258&amp;H7258</f>
        <v/>
      </c>
      <c r="W7258" s="60" t="str">
        <f>_xlfn.LET(_xlpm.TextCell,TEXT(G7258,"###"),IF(_xlpm.TextCell&lt;&gt;"",IF(StyleSpaceSplit,IFERROR(IF(FIND(" ",_xlpm.TextCell)&gt;=1,MID(_xlpm.TextCell,1,FIND(" ",_xlpm.TextCell)-1),_xlpm.TextCell),_xlpm.TextCell),_xlpm.TextCell),""))</f>
        <v/>
      </c>
      <c r="X7258" s="60" t="str">
        <f>IF(A7258&lt;&gt;"",IFERROR(IF(FIND(" ",G7258)&gt;=1,MID(G7258,FIND(" ",G7258)+1,LEN(G7258)),""),""),"")</f>
        <v/>
      </c>
      <c r="AC7258" s="51">
        <f>IFERROR(VALUE(MID($C7258,1,2)),0)</f>
        <v>0</v>
      </c>
      <c r="AD7258" s="44">
        <f>IFERROR(VALUE(MID($C7258,4,3)),0)</f>
        <v>0</v>
      </c>
      <c r="AE7258" s="51">
        <f>VALUE(RIGHT("00"&amp;AC7258,2)&amp;RIGHT("000"&amp;AD7258,3))</f>
        <v>0</v>
      </c>
    </row>
    <row r="7259" spans="1:31">
      <c r="A7259" s="60" t="str">
        <f>IF(G7259&amp;Q7259&lt;&gt;"",W7259&amp;Q7259,"")</f>
        <v/>
      </c>
      <c r="B7259" s="85" t="str">
        <f>IF(C7259&lt;&gt;"",LEFT(C7259,9),"")</f>
        <v/>
      </c>
      <c r="V7259" s="60" t="str">
        <f>W7259&amp;H7259</f>
        <v/>
      </c>
      <c r="W7259" s="60" t="str">
        <f>_xlfn.LET(_xlpm.TextCell,TEXT(G7259,"###"),IF(_xlpm.TextCell&lt;&gt;"",IF(StyleSpaceSplit,IFERROR(IF(FIND(" ",_xlpm.TextCell)&gt;=1,MID(_xlpm.TextCell,1,FIND(" ",_xlpm.TextCell)-1),_xlpm.TextCell),_xlpm.TextCell),_xlpm.TextCell),""))</f>
        <v/>
      </c>
      <c r="X7259" s="60" t="str">
        <f>IF(A7259&lt;&gt;"",IFERROR(IF(FIND(" ",G7259)&gt;=1,MID(G7259,FIND(" ",G7259)+1,LEN(G7259)),""),""),"")</f>
        <v/>
      </c>
      <c r="AC7259" s="51">
        <f>IFERROR(VALUE(MID($C7259,1,2)),0)</f>
        <v>0</v>
      </c>
      <c r="AD7259" s="44">
        <f>IFERROR(VALUE(MID($C7259,4,3)),0)</f>
        <v>0</v>
      </c>
      <c r="AE7259" s="51">
        <f>VALUE(RIGHT("00"&amp;AC7259,2)&amp;RIGHT("000"&amp;AD7259,3))</f>
        <v>0</v>
      </c>
    </row>
    <row r="7260" spans="1:31">
      <c r="A7260" s="60" t="str">
        <f>IF(G7260&amp;Q7260&lt;&gt;"",W7260&amp;Q7260,"")</f>
        <v/>
      </c>
      <c r="B7260" s="85" t="str">
        <f>IF(C7260&lt;&gt;"",LEFT(C7260,9),"")</f>
        <v/>
      </c>
      <c r="V7260" s="60" t="str">
        <f>W7260&amp;H7260</f>
        <v/>
      </c>
      <c r="W7260" s="60" t="str">
        <f>_xlfn.LET(_xlpm.TextCell,TEXT(G7260,"###"),IF(_xlpm.TextCell&lt;&gt;"",IF(StyleSpaceSplit,IFERROR(IF(FIND(" ",_xlpm.TextCell)&gt;=1,MID(_xlpm.TextCell,1,FIND(" ",_xlpm.TextCell)-1),_xlpm.TextCell),_xlpm.TextCell),_xlpm.TextCell),""))</f>
        <v/>
      </c>
      <c r="X7260" s="60" t="str">
        <f>IF(A7260&lt;&gt;"",IFERROR(IF(FIND(" ",G7260)&gt;=1,MID(G7260,FIND(" ",G7260)+1,LEN(G7260)),""),""),"")</f>
        <v/>
      </c>
      <c r="AC7260" s="51">
        <f>IFERROR(VALUE(MID($C7260,1,2)),0)</f>
        <v>0</v>
      </c>
      <c r="AD7260" s="44">
        <f>IFERROR(VALUE(MID($C7260,4,3)),0)</f>
        <v>0</v>
      </c>
      <c r="AE7260" s="51">
        <f>VALUE(RIGHT("00"&amp;AC7260,2)&amp;RIGHT("000"&amp;AD7260,3))</f>
        <v>0</v>
      </c>
    </row>
    <row r="7261" spans="1:31">
      <c r="A7261" s="60" t="str">
        <f>IF(G7261&amp;Q7261&lt;&gt;"",W7261&amp;Q7261,"")</f>
        <v/>
      </c>
      <c r="B7261" s="85" t="str">
        <f>IF(C7261&lt;&gt;"",LEFT(C7261,9),"")</f>
        <v/>
      </c>
      <c r="V7261" s="60" t="str">
        <f>W7261&amp;H7261</f>
        <v/>
      </c>
      <c r="W7261" s="60" t="str">
        <f>_xlfn.LET(_xlpm.TextCell,TEXT(G7261,"###"),IF(_xlpm.TextCell&lt;&gt;"",IF(StyleSpaceSplit,IFERROR(IF(FIND(" ",_xlpm.TextCell)&gt;=1,MID(_xlpm.TextCell,1,FIND(" ",_xlpm.TextCell)-1),_xlpm.TextCell),_xlpm.TextCell),_xlpm.TextCell),""))</f>
        <v/>
      </c>
      <c r="X7261" s="60" t="str">
        <f>IF(A7261&lt;&gt;"",IFERROR(IF(FIND(" ",G7261)&gt;=1,MID(G7261,FIND(" ",G7261)+1,LEN(G7261)),""),""),"")</f>
        <v/>
      </c>
      <c r="AC7261" s="51">
        <f>IFERROR(VALUE(MID($C7261,1,2)),0)</f>
        <v>0</v>
      </c>
      <c r="AD7261" s="44">
        <f>IFERROR(VALUE(MID($C7261,4,3)),0)</f>
        <v>0</v>
      </c>
      <c r="AE7261" s="51">
        <f>VALUE(RIGHT("00"&amp;AC7261,2)&amp;RIGHT("000"&amp;AD7261,3))</f>
        <v>0</v>
      </c>
    </row>
    <row r="7262" spans="1:31">
      <c r="A7262" s="60" t="str">
        <f>IF(G7262&amp;Q7262&lt;&gt;"",W7262&amp;Q7262,"")</f>
        <v/>
      </c>
      <c r="B7262" s="85" t="str">
        <f>IF(C7262&lt;&gt;"",LEFT(C7262,9),"")</f>
        <v/>
      </c>
      <c r="V7262" s="60" t="str">
        <f>W7262&amp;H7262</f>
        <v/>
      </c>
      <c r="W7262" s="60" t="str">
        <f>_xlfn.LET(_xlpm.TextCell,TEXT(G7262,"###"),IF(_xlpm.TextCell&lt;&gt;"",IF(StyleSpaceSplit,IFERROR(IF(FIND(" ",_xlpm.TextCell)&gt;=1,MID(_xlpm.TextCell,1,FIND(" ",_xlpm.TextCell)-1),_xlpm.TextCell),_xlpm.TextCell),_xlpm.TextCell),""))</f>
        <v/>
      </c>
      <c r="X7262" s="60" t="str">
        <f>IF(A7262&lt;&gt;"",IFERROR(IF(FIND(" ",G7262)&gt;=1,MID(G7262,FIND(" ",G7262)+1,LEN(G7262)),""),""),"")</f>
        <v/>
      </c>
      <c r="AC7262" s="51">
        <f>IFERROR(VALUE(MID($C7262,1,2)),0)</f>
        <v>0</v>
      </c>
      <c r="AD7262" s="44">
        <f>IFERROR(VALUE(MID($C7262,4,3)),0)</f>
        <v>0</v>
      </c>
      <c r="AE7262" s="51">
        <f>VALUE(RIGHT("00"&amp;AC7262,2)&amp;RIGHT("000"&amp;AD7262,3))</f>
        <v>0</v>
      </c>
    </row>
    <row r="7263" spans="1:31">
      <c r="A7263" s="60" t="str">
        <f>IF(G7263&amp;Q7263&lt;&gt;"",W7263&amp;Q7263,"")</f>
        <v/>
      </c>
      <c r="B7263" s="85" t="str">
        <f>IF(C7263&lt;&gt;"",LEFT(C7263,9),"")</f>
        <v/>
      </c>
      <c r="V7263" s="60" t="str">
        <f>W7263&amp;H7263</f>
        <v/>
      </c>
      <c r="W7263" s="60" t="str">
        <f>_xlfn.LET(_xlpm.TextCell,TEXT(G7263,"###"),IF(_xlpm.TextCell&lt;&gt;"",IF(StyleSpaceSplit,IFERROR(IF(FIND(" ",_xlpm.TextCell)&gt;=1,MID(_xlpm.TextCell,1,FIND(" ",_xlpm.TextCell)-1),_xlpm.TextCell),_xlpm.TextCell),_xlpm.TextCell),""))</f>
        <v/>
      </c>
      <c r="X7263" s="60" t="str">
        <f>IF(A7263&lt;&gt;"",IFERROR(IF(FIND(" ",G7263)&gt;=1,MID(G7263,FIND(" ",G7263)+1,LEN(G7263)),""),""),"")</f>
        <v/>
      </c>
      <c r="AC7263" s="51">
        <f>IFERROR(VALUE(MID($C7263,1,2)),0)</f>
        <v>0</v>
      </c>
      <c r="AD7263" s="44">
        <f>IFERROR(VALUE(MID($C7263,4,3)),0)</f>
        <v>0</v>
      </c>
      <c r="AE7263" s="51">
        <f>VALUE(RIGHT("00"&amp;AC7263,2)&amp;RIGHT("000"&amp;AD7263,3))</f>
        <v>0</v>
      </c>
    </row>
    <row r="7264" spans="1:31">
      <c r="A7264" s="60" t="str">
        <f>IF(G7264&amp;Q7264&lt;&gt;"",W7264&amp;Q7264,"")</f>
        <v/>
      </c>
      <c r="B7264" s="85" t="str">
        <f>IF(C7264&lt;&gt;"",LEFT(C7264,9),"")</f>
        <v/>
      </c>
      <c r="V7264" s="60" t="str">
        <f>W7264&amp;H7264</f>
        <v/>
      </c>
      <c r="W7264" s="60" t="str">
        <f>_xlfn.LET(_xlpm.TextCell,TEXT(G7264,"###"),IF(_xlpm.TextCell&lt;&gt;"",IF(StyleSpaceSplit,IFERROR(IF(FIND(" ",_xlpm.TextCell)&gt;=1,MID(_xlpm.TextCell,1,FIND(" ",_xlpm.TextCell)-1),_xlpm.TextCell),_xlpm.TextCell),_xlpm.TextCell),""))</f>
        <v/>
      </c>
      <c r="X7264" s="60" t="str">
        <f>IF(A7264&lt;&gt;"",IFERROR(IF(FIND(" ",G7264)&gt;=1,MID(G7264,FIND(" ",G7264)+1,LEN(G7264)),""),""),"")</f>
        <v/>
      </c>
      <c r="AC7264" s="51">
        <f>IFERROR(VALUE(MID($C7264,1,2)),0)</f>
        <v>0</v>
      </c>
      <c r="AD7264" s="44">
        <f>IFERROR(VALUE(MID($C7264,4,3)),0)</f>
        <v>0</v>
      </c>
      <c r="AE7264" s="51">
        <f>VALUE(RIGHT("00"&amp;AC7264,2)&amp;RIGHT("000"&amp;AD7264,3))</f>
        <v>0</v>
      </c>
    </row>
    <row r="7265" spans="1:31">
      <c r="A7265" s="60" t="str">
        <f>IF(G7265&amp;Q7265&lt;&gt;"",W7265&amp;Q7265,"")</f>
        <v/>
      </c>
      <c r="B7265" s="85" t="str">
        <f>IF(C7265&lt;&gt;"",LEFT(C7265,9),"")</f>
        <v/>
      </c>
      <c r="V7265" s="60" t="str">
        <f>W7265&amp;H7265</f>
        <v/>
      </c>
      <c r="W7265" s="60" t="str">
        <f>_xlfn.LET(_xlpm.TextCell,TEXT(G7265,"###"),IF(_xlpm.TextCell&lt;&gt;"",IF(StyleSpaceSplit,IFERROR(IF(FIND(" ",_xlpm.TextCell)&gt;=1,MID(_xlpm.TextCell,1,FIND(" ",_xlpm.TextCell)-1),_xlpm.TextCell),_xlpm.TextCell),_xlpm.TextCell),""))</f>
        <v/>
      </c>
      <c r="X7265" s="60" t="str">
        <f>IF(A7265&lt;&gt;"",IFERROR(IF(FIND(" ",G7265)&gt;=1,MID(G7265,FIND(" ",G7265)+1,LEN(G7265)),""),""),"")</f>
        <v/>
      </c>
      <c r="AC7265" s="51">
        <f>IFERROR(VALUE(MID($C7265,1,2)),0)</f>
        <v>0</v>
      </c>
      <c r="AD7265" s="44">
        <f>IFERROR(VALUE(MID($C7265,4,3)),0)</f>
        <v>0</v>
      </c>
      <c r="AE7265" s="51">
        <f>VALUE(RIGHT("00"&amp;AC7265,2)&amp;RIGHT("000"&amp;AD7265,3))</f>
        <v>0</v>
      </c>
    </row>
    <row r="7266" spans="1:31">
      <c r="A7266" s="60" t="str">
        <f>IF(G7266&amp;Q7266&lt;&gt;"",W7266&amp;Q7266,"")</f>
        <v/>
      </c>
      <c r="B7266" s="85" t="str">
        <f>IF(C7266&lt;&gt;"",LEFT(C7266,9),"")</f>
        <v/>
      </c>
      <c r="V7266" s="60" t="str">
        <f>W7266&amp;H7266</f>
        <v/>
      </c>
      <c r="W7266" s="60" t="str">
        <f>_xlfn.LET(_xlpm.TextCell,TEXT(G7266,"###"),IF(_xlpm.TextCell&lt;&gt;"",IF(StyleSpaceSplit,IFERROR(IF(FIND(" ",_xlpm.TextCell)&gt;=1,MID(_xlpm.TextCell,1,FIND(" ",_xlpm.TextCell)-1),_xlpm.TextCell),_xlpm.TextCell),_xlpm.TextCell),""))</f>
        <v/>
      </c>
      <c r="X7266" s="60" t="str">
        <f>IF(A7266&lt;&gt;"",IFERROR(IF(FIND(" ",G7266)&gt;=1,MID(G7266,FIND(" ",G7266)+1,LEN(G7266)),""),""),"")</f>
        <v/>
      </c>
      <c r="AC7266" s="51">
        <f>IFERROR(VALUE(MID($C7266,1,2)),0)</f>
        <v>0</v>
      </c>
      <c r="AD7266" s="44">
        <f>IFERROR(VALUE(MID($C7266,4,3)),0)</f>
        <v>0</v>
      </c>
      <c r="AE7266" s="51">
        <f>VALUE(RIGHT("00"&amp;AC7266,2)&amp;RIGHT("000"&amp;AD7266,3))</f>
        <v>0</v>
      </c>
    </row>
    <row r="7267" spans="1:31">
      <c r="A7267" s="60" t="str">
        <f>IF(G7267&amp;Q7267&lt;&gt;"",W7267&amp;Q7267,"")</f>
        <v/>
      </c>
      <c r="B7267" s="85" t="str">
        <f>IF(C7267&lt;&gt;"",LEFT(C7267,9),"")</f>
        <v/>
      </c>
      <c r="V7267" s="60" t="str">
        <f>W7267&amp;H7267</f>
        <v/>
      </c>
      <c r="W7267" s="60" t="str">
        <f>_xlfn.LET(_xlpm.TextCell,TEXT(G7267,"###"),IF(_xlpm.TextCell&lt;&gt;"",IF(StyleSpaceSplit,IFERROR(IF(FIND(" ",_xlpm.TextCell)&gt;=1,MID(_xlpm.TextCell,1,FIND(" ",_xlpm.TextCell)-1),_xlpm.TextCell),_xlpm.TextCell),_xlpm.TextCell),""))</f>
        <v/>
      </c>
      <c r="X7267" s="60" t="str">
        <f>IF(A7267&lt;&gt;"",IFERROR(IF(FIND(" ",G7267)&gt;=1,MID(G7267,FIND(" ",G7267)+1,LEN(G7267)),""),""),"")</f>
        <v/>
      </c>
      <c r="AC7267" s="51">
        <f>IFERROR(VALUE(MID($C7267,1,2)),0)</f>
        <v>0</v>
      </c>
      <c r="AD7267" s="44">
        <f>IFERROR(VALUE(MID($C7267,4,3)),0)</f>
        <v>0</v>
      </c>
      <c r="AE7267" s="51">
        <f>VALUE(RIGHT("00"&amp;AC7267,2)&amp;RIGHT("000"&amp;AD7267,3))</f>
        <v>0</v>
      </c>
    </row>
    <row r="7268" spans="1:31">
      <c r="A7268" s="60" t="str">
        <f>IF(G7268&amp;Q7268&lt;&gt;"",W7268&amp;Q7268,"")</f>
        <v/>
      </c>
      <c r="B7268" s="85" t="str">
        <f>IF(C7268&lt;&gt;"",LEFT(C7268,9),"")</f>
        <v/>
      </c>
      <c r="V7268" s="60" t="str">
        <f>W7268&amp;H7268</f>
        <v/>
      </c>
      <c r="W7268" s="60" t="str">
        <f>_xlfn.LET(_xlpm.TextCell,TEXT(G7268,"###"),IF(_xlpm.TextCell&lt;&gt;"",IF(StyleSpaceSplit,IFERROR(IF(FIND(" ",_xlpm.TextCell)&gt;=1,MID(_xlpm.TextCell,1,FIND(" ",_xlpm.TextCell)-1),_xlpm.TextCell),_xlpm.TextCell),_xlpm.TextCell),""))</f>
        <v/>
      </c>
      <c r="X7268" s="60" t="str">
        <f>IF(A7268&lt;&gt;"",IFERROR(IF(FIND(" ",G7268)&gt;=1,MID(G7268,FIND(" ",G7268)+1,LEN(G7268)),""),""),"")</f>
        <v/>
      </c>
      <c r="AC7268" s="51">
        <f>IFERROR(VALUE(MID($C7268,1,2)),0)</f>
        <v>0</v>
      </c>
      <c r="AD7268" s="44">
        <f>IFERROR(VALUE(MID($C7268,4,3)),0)</f>
        <v>0</v>
      </c>
      <c r="AE7268" s="51">
        <f>VALUE(RIGHT("00"&amp;AC7268,2)&amp;RIGHT("000"&amp;AD7268,3))</f>
        <v>0</v>
      </c>
    </row>
    <row r="7269" spans="1:31">
      <c r="A7269" s="60" t="str">
        <f>IF(G7269&amp;Q7269&lt;&gt;"",W7269&amp;Q7269,"")</f>
        <v/>
      </c>
      <c r="B7269" s="85" t="str">
        <f>IF(C7269&lt;&gt;"",LEFT(C7269,9),"")</f>
        <v/>
      </c>
      <c r="V7269" s="60" t="str">
        <f>W7269&amp;H7269</f>
        <v/>
      </c>
      <c r="W7269" s="60" t="str">
        <f>_xlfn.LET(_xlpm.TextCell,TEXT(G7269,"###"),IF(_xlpm.TextCell&lt;&gt;"",IF(StyleSpaceSplit,IFERROR(IF(FIND(" ",_xlpm.TextCell)&gt;=1,MID(_xlpm.TextCell,1,FIND(" ",_xlpm.TextCell)-1),_xlpm.TextCell),_xlpm.TextCell),_xlpm.TextCell),""))</f>
        <v/>
      </c>
      <c r="X7269" s="60" t="str">
        <f>IF(A7269&lt;&gt;"",IFERROR(IF(FIND(" ",G7269)&gt;=1,MID(G7269,FIND(" ",G7269)+1,LEN(G7269)),""),""),"")</f>
        <v/>
      </c>
      <c r="AC7269" s="51">
        <f>IFERROR(VALUE(MID($C7269,1,2)),0)</f>
        <v>0</v>
      </c>
      <c r="AD7269" s="44">
        <f>IFERROR(VALUE(MID($C7269,4,3)),0)</f>
        <v>0</v>
      </c>
      <c r="AE7269" s="51">
        <f>VALUE(RIGHT("00"&amp;AC7269,2)&amp;RIGHT("000"&amp;AD7269,3))</f>
        <v>0</v>
      </c>
    </row>
    <row r="7270" spans="1:31">
      <c r="A7270" s="60" t="str">
        <f>IF(G7270&amp;Q7270&lt;&gt;"",W7270&amp;Q7270,"")</f>
        <v/>
      </c>
      <c r="B7270" s="85" t="str">
        <f>IF(C7270&lt;&gt;"",LEFT(C7270,9),"")</f>
        <v/>
      </c>
      <c r="V7270" s="60" t="str">
        <f>W7270&amp;H7270</f>
        <v/>
      </c>
      <c r="W7270" s="60" t="str">
        <f>_xlfn.LET(_xlpm.TextCell,TEXT(G7270,"###"),IF(_xlpm.TextCell&lt;&gt;"",IF(StyleSpaceSplit,IFERROR(IF(FIND(" ",_xlpm.TextCell)&gt;=1,MID(_xlpm.TextCell,1,FIND(" ",_xlpm.TextCell)-1),_xlpm.TextCell),_xlpm.TextCell),_xlpm.TextCell),""))</f>
        <v/>
      </c>
      <c r="X7270" s="60" t="str">
        <f>IF(A7270&lt;&gt;"",IFERROR(IF(FIND(" ",G7270)&gt;=1,MID(G7270,FIND(" ",G7270)+1,LEN(G7270)),""),""),"")</f>
        <v/>
      </c>
      <c r="AC7270" s="51">
        <f>IFERROR(VALUE(MID($C7270,1,2)),0)</f>
        <v>0</v>
      </c>
      <c r="AD7270" s="44">
        <f>IFERROR(VALUE(MID($C7270,4,3)),0)</f>
        <v>0</v>
      </c>
      <c r="AE7270" s="51">
        <f>VALUE(RIGHT("00"&amp;AC7270,2)&amp;RIGHT("000"&amp;AD7270,3))</f>
        <v>0</v>
      </c>
    </row>
    <row r="7271" spans="1:31">
      <c r="A7271" s="60" t="str">
        <f>IF(G7271&amp;Q7271&lt;&gt;"",W7271&amp;Q7271,"")</f>
        <v/>
      </c>
      <c r="B7271" s="85" t="str">
        <f>IF(C7271&lt;&gt;"",LEFT(C7271,9),"")</f>
        <v/>
      </c>
      <c r="V7271" s="60" t="str">
        <f>W7271&amp;H7271</f>
        <v/>
      </c>
      <c r="W7271" s="60" t="str">
        <f>_xlfn.LET(_xlpm.TextCell,TEXT(G7271,"###"),IF(_xlpm.TextCell&lt;&gt;"",IF(StyleSpaceSplit,IFERROR(IF(FIND(" ",_xlpm.TextCell)&gt;=1,MID(_xlpm.TextCell,1,FIND(" ",_xlpm.TextCell)-1),_xlpm.TextCell),_xlpm.TextCell),_xlpm.TextCell),""))</f>
        <v/>
      </c>
      <c r="X7271" s="60" t="str">
        <f>IF(A7271&lt;&gt;"",IFERROR(IF(FIND(" ",G7271)&gt;=1,MID(G7271,FIND(" ",G7271)+1,LEN(G7271)),""),""),"")</f>
        <v/>
      </c>
      <c r="AC7271" s="51">
        <f>IFERROR(VALUE(MID($C7271,1,2)),0)</f>
        <v>0</v>
      </c>
      <c r="AD7271" s="44">
        <f>IFERROR(VALUE(MID($C7271,4,3)),0)</f>
        <v>0</v>
      </c>
      <c r="AE7271" s="51">
        <f>VALUE(RIGHT("00"&amp;AC7271,2)&amp;RIGHT("000"&amp;AD7271,3))</f>
        <v>0</v>
      </c>
    </row>
    <row r="7272" spans="1:31">
      <c r="A7272" s="60" t="str">
        <f>IF(G7272&amp;Q7272&lt;&gt;"",W7272&amp;Q7272,"")</f>
        <v/>
      </c>
      <c r="B7272" s="85" t="str">
        <f>IF(C7272&lt;&gt;"",LEFT(C7272,9),"")</f>
        <v/>
      </c>
      <c r="V7272" s="60" t="str">
        <f>W7272&amp;H7272</f>
        <v/>
      </c>
      <c r="W7272" s="60" t="str">
        <f>_xlfn.LET(_xlpm.TextCell,TEXT(G7272,"###"),IF(_xlpm.TextCell&lt;&gt;"",IF(StyleSpaceSplit,IFERROR(IF(FIND(" ",_xlpm.TextCell)&gt;=1,MID(_xlpm.TextCell,1,FIND(" ",_xlpm.TextCell)-1),_xlpm.TextCell),_xlpm.TextCell),_xlpm.TextCell),""))</f>
        <v/>
      </c>
      <c r="X7272" s="60" t="str">
        <f>IF(A7272&lt;&gt;"",IFERROR(IF(FIND(" ",G7272)&gt;=1,MID(G7272,FIND(" ",G7272)+1,LEN(G7272)),""),""),"")</f>
        <v/>
      </c>
      <c r="AC7272" s="51">
        <f>IFERROR(VALUE(MID($C7272,1,2)),0)</f>
        <v>0</v>
      </c>
      <c r="AD7272" s="44">
        <f>IFERROR(VALUE(MID($C7272,4,3)),0)</f>
        <v>0</v>
      </c>
      <c r="AE7272" s="51">
        <f>VALUE(RIGHT("00"&amp;AC7272,2)&amp;RIGHT("000"&amp;AD7272,3))</f>
        <v>0</v>
      </c>
    </row>
    <row r="7273" spans="1:31">
      <c r="A7273" s="60" t="str">
        <f>IF(G7273&amp;Q7273&lt;&gt;"",W7273&amp;Q7273,"")</f>
        <v/>
      </c>
      <c r="B7273" s="85" t="str">
        <f>IF(C7273&lt;&gt;"",LEFT(C7273,9),"")</f>
        <v/>
      </c>
      <c r="V7273" s="60" t="str">
        <f>W7273&amp;H7273</f>
        <v/>
      </c>
      <c r="W7273" s="60" t="str">
        <f>_xlfn.LET(_xlpm.TextCell,TEXT(G7273,"###"),IF(_xlpm.TextCell&lt;&gt;"",IF(StyleSpaceSplit,IFERROR(IF(FIND(" ",_xlpm.TextCell)&gt;=1,MID(_xlpm.TextCell,1,FIND(" ",_xlpm.TextCell)-1),_xlpm.TextCell),_xlpm.TextCell),_xlpm.TextCell),""))</f>
        <v/>
      </c>
      <c r="X7273" s="60" t="str">
        <f>IF(A7273&lt;&gt;"",IFERROR(IF(FIND(" ",G7273)&gt;=1,MID(G7273,FIND(" ",G7273)+1,LEN(G7273)),""),""),"")</f>
        <v/>
      </c>
      <c r="AC7273" s="51">
        <f>IFERROR(VALUE(MID($C7273,1,2)),0)</f>
        <v>0</v>
      </c>
      <c r="AD7273" s="44">
        <f>IFERROR(VALUE(MID($C7273,4,3)),0)</f>
        <v>0</v>
      </c>
      <c r="AE7273" s="51">
        <f>VALUE(RIGHT("00"&amp;AC7273,2)&amp;RIGHT("000"&amp;AD7273,3))</f>
        <v>0</v>
      </c>
    </row>
    <row r="7274" spans="1:31">
      <c r="A7274" s="60" t="str">
        <f>IF(G7274&amp;Q7274&lt;&gt;"",W7274&amp;Q7274,"")</f>
        <v/>
      </c>
      <c r="B7274" s="85" t="str">
        <f>IF(C7274&lt;&gt;"",LEFT(C7274,9),"")</f>
        <v/>
      </c>
      <c r="V7274" s="60" t="str">
        <f>W7274&amp;H7274</f>
        <v/>
      </c>
      <c r="W7274" s="60" t="str">
        <f>_xlfn.LET(_xlpm.TextCell,TEXT(G7274,"###"),IF(_xlpm.TextCell&lt;&gt;"",IF(StyleSpaceSplit,IFERROR(IF(FIND(" ",_xlpm.TextCell)&gt;=1,MID(_xlpm.TextCell,1,FIND(" ",_xlpm.TextCell)-1),_xlpm.TextCell),_xlpm.TextCell),_xlpm.TextCell),""))</f>
        <v/>
      </c>
      <c r="X7274" s="60" t="str">
        <f>IF(A7274&lt;&gt;"",IFERROR(IF(FIND(" ",G7274)&gt;=1,MID(G7274,FIND(" ",G7274)+1,LEN(G7274)),""),""),"")</f>
        <v/>
      </c>
      <c r="AC7274" s="51">
        <f>IFERROR(VALUE(MID($C7274,1,2)),0)</f>
        <v>0</v>
      </c>
      <c r="AD7274" s="44">
        <f>IFERROR(VALUE(MID($C7274,4,3)),0)</f>
        <v>0</v>
      </c>
      <c r="AE7274" s="51">
        <f>VALUE(RIGHT("00"&amp;AC7274,2)&amp;RIGHT("000"&amp;AD7274,3))</f>
        <v>0</v>
      </c>
    </row>
    <row r="7275" spans="1:31">
      <c r="A7275" s="60" t="str">
        <f>IF(G7275&amp;Q7275&lt;&gt;"",W7275&amp;Q7275,"")</f>
        <v/>
      </c>
      <c r="B7275" s="85" t="str">
        <f>IF(C7275&lt;&gt;"",LEFT(C7275,9),"")</f>
        <v/>
      </c>
      <c r="V7275" s="60" t="str">
        <f>W7275&amp;H7275</f>
        <v/>
      </c>
      <c r="W7275" s="60" t="str">
        <f>_xlfn.LET(_xlpm.TextCell,TEXT(G7275,"###"),IF(_xlpm.TextCell&lt;&gt;"",IF(StyleSpaceSplit,IFERROR(IF(FIND(" ",_xlpm.TextCell)&gt;=1,MID(_xlpm.TextCell,1,FIND(" ",_xlpm.TextCell)-1),_xlpm.TextCell),_xlpm.TextCell),_xlpm.TextCell),""))</f>
        <v/>
      </c>
      <c r="X7275" s="60" t="str">
        <f>IF(A7275&lt;&gt;"",IFERROR(IF(FIND(" ",G7275)&gt;=1,MID(G7275,FIND(" ",G7275)+1,LEN(G7275)),""),""),"")</f>
        <v/>
      </c>
      <c r="AC7275" s="51">
        <f>IFERROR(VALUE(MID($C7275,1,2)),0)</f>
        <v>0</v>
      </c>
      <c r="AD7275" s="44">
        <f>IFERROR(VALUE(MID($C7275,4,3)),0)</f>
        <v>0</v>
      </c>
      <c r="AE7275" s="51">
        <f>VALUE(RIGHT("00"&amp;AC7275,2)&amp;RIGHT("000"&amp;AD7275,3))</f>
        <v>0</v>
      </c>
    </row>
    <row r="7276" spans="1:31">
      <c r="A7276" s="60" t="str">
        <f>IF(G7276&amp;Q7276&lt;&gt;"",W7276&amp;Q7276,"")</f>
        <v/>
      </c>
      <c r="B7276" s="85" t="str">
        <f>IF(C7276&lt;&gt;"",LEFT(C7276,9),"")</f>
        <v/>
      </c>
      <c r="V7276" s="60" t="str">
        <f>W7276&amp;H7276</f>
        <v/>
      </c>
      <c r="W7276" s="60" t="str">
        <f>_xlfn.LET(_xlpm.TextCell,TEXT(G7276,"###"),IF(_xlpm.TextCell&lt;&gt;"",IF(StyleSpaceSplit,IFERROR(IF(FIND(" ",_xlpm.TextCell)&gt;=1,MID(_xlpm.TextCell,1,FIND(" ",_xlpm.TextCell)-1),_xlpm.TextCell),_xlpm.TextCell),_xlpm.TextCell),""))</f>
        <v/>
      </c>
      <c r="X7276" s="60" t="str">
        <f>IF(A7276&lt;&gt;"",IFERROR(IF(FIND(" ",G7276)&gt;=1,MID(G7276,FIND(" ",G7276)+1,LEN(G7276)),""),""),"")</f>
        <v/>
      </c>
      <c r="AC7276" s="51">
        <f>IFERROR(VALUE(MID($C7276,1,2)),0)</f>
        <v>0</v>
      </c>
      <c r="AD7276" s="44">
        <f>IFERROR(VALUE(MID($C7276,4,3)),0)</f>
        <v>0</v>
      </c>
      <c r="AE7276" s="51">
        <f>VALUE(RIGHT("00"&amp;AC7276,2)&amp;RIGHT("000"&amp;AD7276,3))</f>
        <v>0</v>
      </c>
    </row>
    <row r="7277" spans="1:31">
      <c r="A7277" s="60" t="str">
        <f>IF(G7277&amp;Q7277&lt;&gt;"",W7277&amp;Q7277,"")</f>
        <v/>
      </c>
      <c r="B7277" s="85" t="str">
        <f>IF(C7277&lt;&gt;"",LEFT(C7277,9),"")</f>
        <v/>
      </c>
      <c r="V7277" s="60" t="str">
        <f>W7277&amp;H7277</f>
        <v/>
      </c>
      <c r="W7277" s="60" t="str">
        <f>_xlfn.LET(_xlpm.TextCell,TEXT(G7277,"###"),IF(_xlpm.TextCell&lt;&gt;"",IF(StyleSpaceSplit,IFERROR(IF(FIND(" ",_xlpm.TextCell)&gt;=1,MID(_xlpm.TextCell,1,FIND(" ",_xlpm.TextCell)-1),_xlpm.TextCell),_xlpm.TextCell),_xlpm.TextCell),""))</f>
        <v/>
      </c>
      <c r="X7277" s="60" t="str">
        <f>IF(A7277&lt;&gt;"",IFERROR(IF(FIND(" ",G7277)&gt;=1,MID(G7277,FIND(" ",G7277)+1,LEN(G7277)),""),""),"")</f>
        <v/>
      </c>
      <c r="AC7277" s="51">
        <f>IFERROR(VALUE(MID($C7277,1,2)),0)</f>
        <v>0</v>
      </c>
      <c r="AD7277" s="44">
        <f>IFERROR(VALUE(MID($C7277,4,3)),0)</f>
        <v>0</v>
      </c>
      <c r="AE7277" s="51">
        <f>VALUE(RIGHT("00"&amp;AC7277,2)&amp;RIGHT("000"&amp;AD7277,3))</f>
        <v>0</v>
      </c>
    </row>
    <row r="7278" spans="1:31">
      <c r="A7278" s="60" t="str">
        <f>IF(G7278&amp;Q7278&lt;&gt;"",W7278&amp;Q7278,"")</f>
        <v/>
      </c>
      <c r="B7278" s="85" t="str">
        <f>IF(C7278&lt;&gt;"",LEFT(C7278,9),"")</f>
        <v/>
      </c>
      <c r="V7278" s="60" t="str">
        <f>W7278&amp;H7278</f>
        <v/>
      </c>
      <c r="W7278" s="60" t="str">
        <f>_xlfn.LET(_xlpm.TextCell,TEXT(G7278,"###"),IF(_xlpm.TextCell&lt;&gt;"",IF(StyleSpaceSplit,IFERROR(IF(FIND(" ",_xlpm.TextCell)&gt;=1,MID(_xlpm.TextCell,1,FIND(" ",_xlpm.TextCell)-1),_xlpm.TextCell),_xlpm.TextCell),_xlpm.TextCell),""))</f>
        <v/>
      </c>
      <c r="X7278" s="60" t="str">
        <f>IF(A7278&lt;&gt;"",IFERROR(IF(FIND(" ",G7278)&gt;=1,MID(G7278,FIND(" ",G7278)+1,LEN(G7278)),""),""),"")</f>
        <v/>
      </c>
      <c r="AC7278" s="51">
        <f>IFERROR(VALUE(MID($C7278,1,2)),0)</f>
        <v>0</v>
      </c>
      <c r="AD7278" s="44">
        <f>IFERROR(VALUE(MID($C7278,4,3)),0)</f>
        <v>0</v>
      </c>
      <c r="AE7278" s="51">
        <f>VALUE(RIGHT("00"&amp;AC7278,2)&amp;RIGHT("000"&amp;AD7278,3))</f>
        <v>0</v>
      </c>
    </row>
    <row r="7279" spans="1:31">
      <c r="A7279" s="60" t="str">
        <f>IF(G7279&amp;Q7279&lt;&gt;"",W7279&amp;Q7279,"")</f>
        <v/>
      </c>
      <c r="B7279" s="85" t="str">
        <f>IF(C7279&lt;&gt;"",LEFT(C7279,9),"")</f>
        <v/>
      </c>
      <c r="V7279" s="60" t="str">
        <f>W7279&amp;H7279</f>
        <v/>
      </c>
      <c r="W7279" s="60" t="str">
        <f>_xlfn.LET(_xlpm.TextCell,TEXT(G7279,"###"),IF(_xlpm.TextCell&lt;&gt;"",IF(StyleSpaceSplit,IFERROR(IF(FIND(" ",_xlpm.TextCell)&gt;=1,MID(_xlpm.TextCell,1,FIND(" ",_xlpm.TextCell)-1),_xlpm.TextCell),_xlpm.TextCell),_xlpm.TextCell),""))</f>
        <v/>
      </c>
      <c r="X7279" s="60" t="str">
        <f>IF(A7279&lt;&gt;"",IFERROR(IF(FIND(" ",G7279)&gt;=1,MID(G7279,FIND(" ",G7279)+1,LEN(G7279)),""),""),"")</f>
        <v/>
      </c>
      <c r="AC7279" s="51">
        <f>IFERROR(VALUE(MID($C7279,1,2)),0)</f>
        <v>0</v>
      </c>
      <c r="AD7279" s="44">
        <f>IFERROR(VALUE(MID($C7279,4,3)),0)</f>
        <v>0</v>
      </c>
      <c r="AE7279" s="51">
        <f>VALUE(RIGHT("00"&amp;AC7279,2)&amp;RIGHT("000"&amp;AD7279,3))</f>
        <v>0</v>
      </c>
    </row>
    <row r="7280" spans="1:31">
      <c r="A7280" s="60" t="str">
        <f>IF(G7280&amp;Q7280&lt;&gt;"",W7280&amp;Q7280,"")</f>
        <v/>
      </c>
      <c r="B7280" s="85" t="str">
        <f>IF(C7280&lt;&gt;"",LEFT(C7280,9),"")</f>
        <v/>
      </c>
      <c r="V7280" s="60" t="str">
        <f>W7280&amp;H7280</f>
        <v/>
      </c>
      <c r="W7280" s="60" t="str">
        <f>_xlfn.LET(_xlpm.TextCell,TEXT(G7280,"###"),IF(_xlpm.TextCell&lt;&gt;"",IF(StyleSpaceSplit,IFERROR(IF(FIND(" ",_xlpm.TextCell)&gt;=1,MID(_xlpm.TextCell,1,FIND(" ",_xlpm.TextCell)-1),_xlpm.TextCell),_xlpm.TextCell),_xlpm.TextCell),""))</f>
        <v/>
      </c>
      <c r="X7280" s="60" t="str">
        <f>IF(A7280&lt;&gt;"",IFERROR(IF(FIND(" ",G7280)&gt;=1,MID(G7280,FIND(" ",G7280)+1,LEN(G7280)),""),""),"")</f>
        <v/>
      </c>
      <c r="AC7280" s="51">
        <f>IFERROR(VALUE(MID($C7280,1,2)),0)</f>
        <v>0</v>
      </c>
      <c r="AD7280" s="44">
        <f>IFERROR(VALUE(MID($C7280,4,3)),0)</f>
        <v>0</v>
      </c>
      <c r="AE7280" s="51">
        <f>VALUE(RIGHT("00"&amp;AC7280,2)&amp;RIGHT("000"&amp;AD7280,3))</f>
        <v>0</v>
      </c>
    </row>
    <row r="7281" spans="1:31">
      <c r="A7281" s="60" t="str">
        <f>IF(G7281&amp;Q7281&lt;&gt;"",W7281&amp;Q7281,"")</f>
        <v/>
      </c>
      <c r="B7281" s="85" t="str">
        <f>IF(C7281&lt;&gt;"",LEFT(C7281,9),"")</f>
        <v/>
      </c>
      <c r="V7281" s="60" t="str">
        <f>W7281&amp;H7281</f>
        <v/>
      </c>
      <c r="W7281" s="60" t="str">
        <f>_xlfn.LET(_xlpm.TextCell,TEXT(G7281,"###"),IF(_xlpm.TextCell&lt;&gt;"",IF(StyleSpaceSplit,IFERROR(IF(FIND(" ",_xlpm.TextCell)&gt;=1,MID(_xlpm.TextCell,1,FIND(" ",_xlpm.TextCell)-1),_xlpm.TextCell),_xlpm.TextCell),_xlpm.TextCell),""))</f>
        <v/>
      </c>
      <c r="X7281" s="60" t="str">
        <f>IF(A7281&lt;&gt;"",IFERROR(IF(FIND(" ",G7281)&gt;=1,MID(G7281,FIND(" ",G7281)+1,LEN(G7281)),""),""),"")</f>
        <v/>
      </c>
      <c r="AC7281" s="51">
        <f>IFERROR(VALUE(MID($C7281,1,2)),0)</f>
        <v>0</v>
      </c>
      <c r="AD7281" s="44">
        <f>IFERROR(VALUE(MID($C7281,4,3)),0)</f>
        <v>0</v>
      </c>
      <c r="AE7281" s="51">
        <f>VALUE(RIGHT("00"&amp;AC7281,2)&amp;RIGHT("000"&amp;AD7281,3))</f>
        <v>0</v>
      </c>
    </row>
    <row r="7282" spans="1:31">
      <c r="A7282" s="60" t="str">
        <f>IF(G7282&amp;Q7282&lt;&gt;"",W7282&amp;Q7282,"")</f>
        <v/>
      </c>
      <c r="B7282" s="85" t="str">
        <f>IF(C7282&lt;&gt;"",LEFT(C7282,9),"")</f>
        <v/>
      </c>
      <c r="V7282" s="60" t="str">
        <f>W7282&amp;H7282</f>
        <v/>
      </c>
      <c r="W7282" s="60" t="str">
        <f>_xlfn.LET(_xlpm.TextCell,TEXT(G7282,"###"),IF(_xlpm.TextCell&lt;&gt;"",IF(StyleSpaceSplit,IFERROR(IF(FIND(" ",_xlpm.TextCell)&gt;=1,MID(_xlpm.TextCell,1,FIND(" ",_xlpm.TextCell)-1),_xlpm.TextCell),_xlpm.TextCell),_xlpm.TextCell),""))</f>
        <v/>
      </c>
      <c r="X7282" s="60" t="str">
        <f>IF(A7282&lt;&gt;"",IFERROR(IF(FIND(" ",G7282)&gt;=1,MID(G7282,FIND(" ",G7282)+1,LEN(G7282)),""),""),"")</f>
        <v/>
      </c>
      <c r="AC7282" s="51">
        <f>IFERROR(VALUE(MID($C7282,1,2)),0)</f>
        <v>0</v>
      </c>
      <c r="AD7282" s="44">
        <f>IFERROR(VALUE(MID($C7282,4,3)),0)</f>
        <v>0</v>
      </c>
      <c r="AE7282" s="51">
        <f>VALUE(RIGHT("00"&amp;AC7282,2)&amp;RIGHT("000"&amp;AD7282,3))</f>
        <v>0</v>
      </c>
    </row>
    <row r="7283" spans="1:31">
      <c r="A7283" s="60" t="str">
        <f>IF(G7283&amp;Q7283&lt;&gt;"",W7283&amp;Q7283,"")</f>
        <v/>
      </c>
      <c r="B7283" s="85" t="str">
        <f>IF(C7283&lt;&gt;"",LEFT(C7283,9),"")</f>
        <v/>
      </c>
      <c r="V7283" s="60" t="str">
        <f>W7283&amp;H7283</f>
        <v/>
      </c>
      <c r="W7283" s="60" t="str">
        <f>_xlfn.LET(_xlpm.TextCell,TEXT(G7283,"###"),IF(_xlpm.TextCell&lt;&gt;"",IF(StyleSpaceSplit,IFERROR(IF(FIND(" ",_xlpm.TextCell)&gt;=1,MID(_xlpm.TextCell,1,FIND(" ",_xlpm.TextCell)-1),_xlpm.TextCell),_xlpm.TextCell),_xlpm.TextCell),""))</f>
        <v/>
      </c>
      <c r="X7283" s="60" t="str">
        <f>IF(A7283&lt;&gt;"",IFERROR(IF(FIND(" ",G7283)&gt;=1,MID(G7283,FIND(" ",G7283)+1,LEN(G7283)),""),""),"")</f>
        <v/>
      </c>
      <c r="AC7283" s="51">
        <f>IFERROR(VALUE(MID($C7283,1,2)),0)</f>
        <v>0</v>
      </c>
      <c r="AD7283" s="44">
        <f>IFERROR(VALUE(MID($C7283,4,3)),0)</f>
        <v>0</v>
      </c>
      <c r="AE7283" s="51">
        <f>VALUE(RIGHT("00"&amp;AC7283,2)&amp;RIGHT("000"&amp;AD7283,3))</f>
        <v>0</v>
      </c>
    </row>
    <row r="7284" spans="1:31">
      <c r="A7284" s="60" t="str">
        <f>IF(G7284&amp;Q7284&lt;&gt;"",W7284&amp;Q7284,"")</f>
        <v/>
      </c>
      <c r="B7284" s="85" t="str">
        <f>IF(C7284&lt;&gt;"",LEFT(C7284,9),"")</f>
        <v/>
      </c>
      <c r="V7284" s="60" t="str">
        <f>W7284&amp;H7284</f>
        <v/>
      </c>
      <c r="W7284" s="60" t="str">
        <f>_xlfn.LET(_xlpm.TextCell,TEXT(G7284,"###"),IF(_xlpm.TextCell&lt;&gt;"",IF(StyleSpaceSplit,IFERROR(IF(FIND(" ",_xlpm.TextCell)&gt;=1,MID(_xlpm.TextCell,1,FIND(" ",_xlpm.TextCell)-1),_xlpm.TextCell),_xlpm.TextCell),_xlpm.TextCell),""))</f>
        <v/>
      </c>
      <c r="X7284" s="60" t="str">
        <f>IF(A7284&lt;&gt;"",IFERROR(IF(FIND(" ",G7284)&gt;=1,MID(G7284,FIND(" ",G7284)+1,LEN(G7284)),""),""),"")</f>
        <v/>
      </c>
      <c r="AC7284" s="51">
        <f>IFERROR(VALUE(MID($C7284,1,2)),0)</f>
        <v>0</v>
      </c>
      <c r="AD7284" s="44">
        <f>IFERROR(VALUE(MID($C7284,4,3)),0)</f>
        <v>0</v>
      </c>
      <c r="AE7284" s="51">
        <f>VALUE(RIGHT("00"&amp;AC7284,2)&amp;RIGHT("000"&amp;AD7284,3))</f>
        <v>0</v>
      </c>
    </row>
    <row r="7285" spans="1:31">
      <c r="A7285" s="60" t="str">
        <f>IF(G7285&amp;Q7285&lt;&gt;"",W7285&amp;Q7285,"")</f>
        <v/>
      </c>
      <c r="B7285" s="85" t="str">
        <f>IF(C7285&lt;&gt;"",LEFT(C7285,9),"")</f>
        <v/>
      </c>
      <c r="V7285" s="60" t="str">
        <f>W7285&amp;H7285</f>
        <v/>
      </c>
      <c r="W7285" s="60" t="str">
        <f>_xlfn.LET(_xlpm.TextCell,TEXT(G7285,"###"),IF(_xlpm.TextCell&lt;&gt;"",IF(StyleSpaceSplit,IFERROR(IF(FIND(" ",_xlpm.TextCell)&gt;=1,MID(_xlpm.TextCell,1,FIND(" ",_xlpm.TextCell)-1),_xlpm.TextCell),_xlpm.TextCell),_xlpm.TextCell),""))</f>
        <v/>
      </c>
      <c r="X7285" s="60" t="str">
        <f>IF(A7285&lt;&gt;"",IFERROR(IF(FIND(" ",G7285)&gt;=1,MID(G7285,FIND(" ",G7285)+1,LEN(G7285)),""),""),"")</f>
        <v/>
      </c>
      <c r="AC7285" s="51">
        <f>IFERROR(VALUE(MID($C7285,1,2)),0)</f>
        <v>0</v>
      </c>
      <c r="AD7285" s="44">
        <f>IFERROR(VALUE(MID($C7285,4,3)),0)</f>
        <v>0</v>
      </c>
      <c r="AE7285" s="51">
        <f>VALUE(RIGHT("00"&amp;AC7285,2)&amp;RIGHT("000"&amp;AD7285,3))</f>
        <v>0</v>
      </c>
    </row>
    <row r="7286" spans="1:31">
      <c r="A7286" s="60" t="str">
        <f>IF(G7286&amp;Q7286&lt;&gt;"",W7286&amp;Q7286,"")</f>
        <v/>
      </c>
      <c r="B7286" s="85" t="str">
        <f>IF(C7286&lt;&gt;"",LEFT(C7286,9),"")</f>
        <v/>
      </c>
      <c r="V7286" s="60" t="str">
        <f>W7286&amp;H7286</f>
        <v/>
      </c>
      <c r="W7286" s="60" t="str">
        <f>_xlfn.LET(_xlpm.TextCell,TEXT(G7286,"###"),IF(_xlpm.TextCell&lt;&gt;"",IF(StyleSpaceSplit,IFERROR(IF(FIND(" ",_xlpm.TextCell)&gt;=1,MID(_xlpm.TextCell,1,FIND(" ",_xlpm.TextCell)-1),_xlpm.TextCell),_xlpm.TextCell),_xlpm.TextCell),""))</f>
        <v/>
      </c>
      <c r="X7286" s="60" t="str">
        <f>IF(A7286&lt;&gt;"",IFERROR(IF(FIND(" ",G7286)&gt;=1,MID(G7286,FIND(" ",G7286)+1,LEN(G7286)),""),""),"")</f>
        <v/>
      </c>
      <c r="AC7286" s="51">
        <f>IFERROR(VALUE(MID($C7286,1,2)),0)</f>
        <v>0</v>
      </c>
      <c r="AD7286" s="44">
        <f>IFERROR(VALUE(MID($C7286,4,3)),0)</f>
        <v>0</v>
      </c>
      <c r="AE7286" s="51">
        <f>VALUE(RIGHT("00"&amp;AC7286,2)&amp;RIGHT("000"&amp;AD7286,3))</f>
        <v>0</v>
      </c>
    </row>
    <row r="7287" spans="1:31">
      <c r="A7287" s="60" t="str">
        <f>IF(G7287&amp;Q7287&lt;&gt;"",W7287&amp;Q7287,"")</f>
        <v/>
      </c>
      <c r="B7287" s="85" t="str">
        <f>IF(C7287&lt;&gt;"",LEFT(C7287,9),"")</f>
        <v/>
      </c>
      <c r="V7287" s="60" t="str">
        <f>W7287&amp;H7287</f>
        <v/>
      </c>
      <c r="W7287" s="60" t="str">
        <f>_xlfn.LET(_xlpm.TextCell,TEXT(G7287,"###"),IF(_xlpm.TextCell&lt;&gt;"",IF(StyleSpaceSplit,IFERROR(IF(FIND(" ",_xlpm.TextCell)&gt;=1,MID(_xlpm.TextCell,1,FIND(" ",_xlpm.TextCell)-1),_xlpm.TextCell),_xlpm.TextCell),_xlpm.TextCell),""))</f>
        <v/>
      </c>
      <c r="X7287" s="60" t="str">
        <f>IF(A7287&lt;&gt;"",IFERROR(IF(FIND(" ",G7287)&gt;=1,MID(G7287,FIND(" ",G7287)+1,LEN(G7287)),""),""),"")</f>
        <v/>
      </c>
      <c r="AC7287" s="51">
        <f>IFERROR(VALUE(MID($C7287,1,2)),0)</f>
        <v>0</v>
      </c>
      <c r="AD7287" s="44">
        <f>IFERROR(VALUE(MID($C7287,4,3)),0)</f>
        <v>0</v>
      </c>
      <c r="AE7287" s="51">
        <f>VALUE(RIGHT("00"&amp;AC7287,2)&amp;RIGHT("000"&amp;AD7287,3))</f>
        <v>0</v>
      </c>
    </row>
    <row r="7288" spans="1:31">
      <c r="A7288" s="60" t="str">
        <f>IF(G7288&amp;Q7288&lt;&gt;"",W7288&amp;Q7288,"")</f>
        <v/>
      </c>
      <c r="B7288" s="85" t="str">
        <f>IF(C7288&lt;&gt;"",LEFT(C7288,9),"")</f>
        <v/>
      </c>
      <c r="V7288" s="60" t="str">
        <f>W7288&amp;H7288</f>
        <v/>
      </c>
      <c r="W7288" s="60" t="str">
        <f>_xlfn.LET(_xlpm.TextCell,TEXT(G7288,"###"),IF(_xlpm.TextCell&lt;&gt;"",IF(StyleSpaceSplit,IFERROR(IF(FIND(" ",_xlpm.TextCell)&gt;=1,MID(_xlpm.TextCell,1,FIND(" ",_xlpm.TextCell)-1),_xlpm.TextCell),_xlpm.TextCell),_xlpm.TextCell),""))</f>
        <v/>
      </c>
      <c r="X7288" s="60" t="str">
        <f>IF(A7288&lt;&gt;"",IFERROR(IF(FIND(" ",G7288)&gt;=1,MID(G7288,FIND(" ",G7288)+1,LEN(G7288)),""),""),"")</f>
        <v/>
      </c>
      <c r="AC7288" s="51">
        <f>IFERROR(VALUE(MID($C7288,1,2)),0)</f>
        <v>0</v>
      </c>
      <c r="AD7288" s="44">
        <f>IFERROR(VALUE(MID($C7288,4,3)),0)</f>
        <v>0</v>
      </c>
      <c r="AE7288" s="51">
        <f>VALUE(RIGHT("00"&amp;AC7288,2)&amp;RIGHT("000"&amp;AD7288,3))</f>
        <v>0</v>
      </c>
    </row>
    <row r="7289" spans="1:31">
      <c r="A7289" s="60" t="str">
        <f>IF(G7289&amp;Q7289&lt;&gt;"",W7289&amp;Q7289,"")</f>
        <v/>
      </c>
      <c r="B7289" s="85" t="str">
        <f>IF(C7289&lt;&gt;"",LEFT(C7289,9),"")</f>
        <v/>
      </c>
      <c r="V7289" s="60" t="str">
        <f>W7289&amp;H7289</f>
        <v/>
      </c>
      <c r="W7289" s="60" t="str">
        <f>_xlfn.LET(_xlpm.TextCell,TEXT(G7289,"###"),IF(_xlpm.TextCell&lt;&gt;"",IF(StyleSpaceSplit,IFERROR(IF(FIND(" ",_xlpm.TextCell)&gt;=1,MID(_xlpm.TextCell,1,FIND(" ",_xlpm.TextCell)-1),_xlpm.TextCell),_xlpm.TextCell),_xlpm.TextCell),""))</f>
        <v/>
      </c>
      <c r="X7289" s="60" t="str">
        <f>IF(A7289&lt;&gt;"",IFERROR(IF(FIND(" ",G7289)&gt;=1,MID(G7289,FIND(" ",G7289)+1,LEN(G7289)),""),""),"")</f>
        <v/>
      </c>
      <c r="AC7289" s="51">
        <f>IFERROR(VALUE(MID($C7289,1,2)),0)</f>
        <v>0</v>
      </c>
      <c r="AD7289" s="44">
        <f>IFERROR(VALUE(MID($C7289,4,3)),0)</f>
        <v>0</v>
      </c>
      <c r="AE7289" s="51">
        <f>VALUE(RIGHT("00"&amp;AC7289,2)&amp;RIGHT("000"&amp;AD7289,3))</f>
        <v>0</v>
      </c>
    </row>
    <row r="7290" spans="1:31">
      <c r="A7290" s="60" t="str">
        <f>IF(G7290&amp;Q7290&lt;&gt;"",W7290&amp;Q7290,"")</f>
        <v/>
      </c>
      <c r="B7290" s="85" t="str">
        <f>IF(C7290&lt;&gt;"",LEFT(C7290,9),"")</f>
        <v/>
      </c>
      <c r="V7290" s="60" t="str">
        <f>W7290&amp;H7290</f>
        <v/>
      </c>
      <c r="W7290" s="60" t="str">
        <f>_xlfn.LET(_xlpm.TextCell,TEXT(G7290,"###"),IF(_xlpm.TextCell&lt;&gt;"",IF(StyleSpaceSplit,IFERROR(IF(FIND(" ",_xlpm.TextCell)&gt;=1,MID(_xlpm.TextCell,1,FIND(" ",_xlpm.TextCell)-1),_xlpm.TextCell),_xlpm.TextCell),_xlpm.TextCell),""))</f>
        <v/>
      </c>
      <c r="X7290" s="60" t="str">
        <f>IF(A7290&lt;&gt;"",IFERROR(IF(FIND(" ",G7290)&gt;=1,MID(G7290,FIND(" ",G7290)+1,LEN(G7290)),""),""),"")</f>
        <v/>
      </c>
      <c r="AC7290" s="51">
        <f>IFERROR(VALUE(MID($C7290,1,2)),0)</f>
        <v>0</v>
      </c>
      <c r="AD7290" s="44">
        <f>IFERROR(VALUE(MID($C7290,4,3)),0)</f>
        <v>0</v>
      </c>
      <c r="AE7290" s="51">
        <f>VALUE(RIGHT("00"&amp;AC7290,2)&amp;RIGHT("000"&amp;AD7290,3))</f>
        <v>0</v>
      </c>
    </row>
    <row r="7291" spans="1:31">
      <c r="A7291" s="60" t="str">
        <f>IF(G7291&amp;Q7291&lt;&gt;"",W7291&amp;Q7291,"")</f>
        <v/>
      </c>
      <c r="B7291" s="85" t="str">
        <f>IF(C7291&lt;&gt;"",LEFT(C7291,9),"")</f>
        <v/>
      </c>
      <c r="V7291" s="60" t="str">
        <f>W7291&amp;H7291</f>
        <v/>
      </c>
      <c r="W7291" s="60" t="str">
        <f>_xlfn.LET(_xlpm.TextCell,TEXT(G7291,"###"),IF(_xlpm.TextCell&lt;&gt;"",IF(StyleSpaceSplit,IFERROR(IF(FIND(" ",_xlpm.TextCell)&gt;=1,MID(_xlpm.TextCell,1,FIND(" ",_xlpm.TextCell)-1),_xlpm.TextCell),_xlpm.TextCell),_xlpm.TextCell),""))</f>
        <v/>
      </c>
      <c r="X7291" s="60" t="str">
        <f>IF(A7291&lt;&gt;"",IFERROR(IF(FIND(" ",G7291)&gt;=1,MID(G7291,FIND(" ",G7291)+1,LEN(G7291)),""),""),"")</f>
        <v/>
      </c>
      <c r="AC7291" s="51">
        <f>IFERROR(VALUE(MID($C7291,1,2)),0)</f>
        <v>0</v>
      </c>
      <c r="AD7291" s="44">
        <f>IFERROR(VALUE(MID($C7291,4,3)),0)</f>
        <v>0</v>
      </c>
      <c r="AE7291" s="51">
        <f>VALUE(RIGHT("00"&amp;AC7291,2)&amp;RIGHT("000"&amp;AD7291,3))</f>
        <v>0</v>
      </c>
    </row>
    <row r="7292" spans="1:31">
      <c r="A7292" s="60" t="str">
        <f>IF(G7292&amp;Q7292&lt;&gt;"",W7292&amp;Q7292,"")</f>
        <v/>
      </c>
      <c r="B7292" s="85" t="str">
        <f>IF(C7292&lt;&gt;"",LEFT(C7292,9),"")</f>
        <v/>
      </c>
      <c r="V7292" s="60" t="str">
        <f>W7292&amp;H7292</f>
        <v/>
      </c>
      <c r="W7292" s="60" t="str">
        <f>_xlfn.LET(_xlpm.TextCell,TEXT(G7292,"###"),IF(_xlpm.TextCell&lt;&gt;"",IF(StyleSpaceSplit,IFERROR(IF(FIND(" ",_xlpm.TextCell)&gt;=1,MID(_xlpm.TextCell,1,FIND(" ",_xlpm.TextCell)-1),_xlpm.TextCell),_xlpm.TextCell),_xlpm.TextCell),""))</f>
        <v/>
      </c>
      <c r="X7292" s="60" t="str">
        <f>IF(A7292&lt;&gt;"",IFERROR(IF(FIND(" ",G7292)&gt;=1,MID(G7292,FIND(" ",G7292)+1,LEN(G7292)),""),""),"")</f>
        <v/>
      </c>
      <c r="AC7292" s="51">
        <f>IFERROR(VALUE(MID($C7292,1,2)),0)</f>
        <v>0</v>
      </c>
      <c r="AD7292" s="44">
        <f>IFERROR(VALUE(MID($C7292,4,3)),0)</f>
        <v>0</v>
      </c>
      <c r="AE7292" s="51">
        <f>VALUE(RIGHT("00"&amp;AC7292,2)&amp;RIGHT("000"&amp;AD7292,3))</f>
        <v>0</v>
      </c>
    </row>
    <row r="7293" spans="1:31">
      <c r="A7293" s="60" t="str">
        <f>IF(G7293&amp;Q7293&lt;&gt;"",W7293&amp;Q7293,"")</f>
        <v/>
      </c>
      <c r="B7293" s="85" t="str">
        <f>IF(C7293&lt;&gt;"",LEFT(C7293,9),"")</f>
        <v/>
      </c>
      <c r="V7293" s="60" t="str">
        <f>W7293&amp;H7293</f>
        <v/>
      </c>
      <c r="W7293" s="60" t="str">
        <f>_xlfn.LET(_xlpm.TextCell,TEXT(G7293,"###"),IF(_xlpm.TextCell&lt;&gt;"",IF(StyleSpaceSplit,IFERROR(IF(FIND(" ",_xlpm.TextCell)&gt;=1,MID(_xlpm.TextCell,1,FIND(" ",_xlpm.TextCell)-1),_xlpm.TextCell),_xlpm.TextCell),_xlpm.TextCell),""))</f>
        <v/>
      </c>
      <c r="X7293" s="60" t="str">
        <f>IF(A7293&lt;&gt;"",IFERROR(IF(FIND(" ",G7293)&gt;=1,MID(G7293,FIND(" ",G7293)+1,LEN(G7293)),""),""),"")</f>
        <v/>
      </c>
      <c r="AC7293" s="51">
        <f>IFERROR(VALUE(MID($C7293,1,2)),0)</f>
        <v>0</v>
      </c>
      <c r="AD7293" s="44">
        <f>IFERROR(VALUE(MID($C7293,4,3)),0)</f>
        <v>0</v>
      </c>
      <c r="AE7293" s="51">
        <f>VALUE(RIGHT("00"&amp;AC7293,2)&amp;RIGHT("000"&amp;AD7293,3))</f>
        <v>0</v>
      </c>
    </row>
    <row r="7294" spans="1:31">
      <c r="A7294" s="60" t="str">
        <f>IF(G7294&amp;Q7294&lt;&gt;"",W7294&amp;Q7294,"")</f>
        <v/>
      </c>
      <c r="B7294" s="85" t="str">
        <f>IF(C7294&lt;&gt;"",LEFT(C7294,9),"")</f>
        <v/>
      </c>
      <c r="V7294" s="60" t="str">
        <f>W7294&amp;H7294</f>
        <v/>
      </c>
      <c r="W7294" s="60" t="str">
        <f>_xlfn.LET(_xlpm.TextCell,TEXT(G7294,"###"),IF(_xlpm.TextCell&lt;&gt;"",IF(StyleSpaceSplit,IFERROR(IF(FIND(" ",_xlpm.TextCell)&gt;=1,MID(_xlpm.TextCell,1,FIND(" ",_xlpm.TextCell)-1),_xlpm.TextCell),_xlpm.TextCell),_xlpm.TextCell),""))</f>
        <v/>
      </c>
      <c r="X7294" s="60" t="str">
        <f>IF(A7294&lt;&gt;"",IFERROR(IF(FIND(" ",G7294)&gt;=1,MID(G7294,FIND(" ",G7294)+1,LEN(G7294)),""),""),"")</f>
        <v/>
      </c>
      <c r="AC7294" s="51">
        <f>IFERROR(VALUE(MID($C7294,1,2)),0)</f>
        <v>0</v>
      </c>
      <c r="AD7294" s="44">
        <f>IFERROR(VALUE(MID($C7294,4,3)),0)</f>
        <v>0</v>
      </c>
      <c r="AE7294" s="51">
        <f>VALUE(RIGHT("00"&amp;AC7294,2)&amp;RIGHT("000"&amp;AD7294,3))</f>
        <v>0</v>
      </c>
    </row>
    <row r="7295" spans="1:31">
      <c r="A7295" s="60" t="str">
        <f>IF(G7295&amp;Q7295&lt;&gt;"",W7295&amp;Q7295,"")</f>
        <v/>
      </c>
      <c r="B7295" s="85" t="str">
        <f>IF(C7295&lt;&gt;"",LEFT(C7295,9),"")</f>
        <v/>
      </c>
      <c r="V7295" s="60" t="str">
        <f>W7295&amp;H7295</f>
        <v/>
      </c>
      <c r="W7295" s="60" t="str">
        <f>_xlfn.LET(_xlpm.TextCell,TEXT(G7295,"###"),IF(_xlpm.TextCell&lt;&gt;"",IF(StyleSpaceSplit,IFERROR(IF(FIND(" ",_xlpm.TextCell)&gt;=1,MID(_xlpm.TextCell,1,FIND(" ",_xlpm.TextCell)-1),_xlpm.TextCell),_xlpm.TextCell),_xlpm.TextCell),""))</f>
        <v/>
      </c>
      <c r="X7295" s="60" t="str">
        <f>IF(A7295&lt;&gt;"",IFERROR(IF(FIND(" ",G7295)&gt;=1,MID(G7295,FIND(" ",G7295)+1,LEN(G7295)),""),""),"")</f>
        <v/>
      </c>
      <c r="AC7295" s="51">
        <f>IFERROR(VALUE(MID($C7295,1,2)),0)</f>
        <v>0</v>
      </c>
      <c r="AD7295" s="44">
        <f>IFERROR(VALUE(MID($C7295,4,3)),0)</f>
        <v>0</v>
      </c>
      <c r="AE7295" s="51">
        <f>VALUE(RIGHT("00"&amp;AC7295,2)&amp;RIGHT("000"&amp;AD7295,3))</f>
        <v>0</v>
      </c>
    </row>
    <row r="7296" spans="1:31">
      <c r="A7296" s="60" t="str">
        <f>IF(G7296&amp;Q7296&lt;&gt;"",W7296&amp;Q7296,"")</f>
        <v/>
      </c>
      <c r="B7296" s="85" t="str">
        <f>IF(C7296&lt;&gt;"",LEFT(C7296,9),"")</f>
        <v/>
      </c>
      <c r="V7296" s="60" t="str">
        <f>W7296&amp;H7296</f>
        <v/>
      </c>
      <c r="W7296" s="60" t="str">
        <f>_xlfn.LET(_xlpm.TextCell,TEXT(G7296,"###"),IF(_xlpm.TextCell&lt;&gt;"",IF(StyleSpaceSplit,IFERROR(IF(FIND(" ",_xlpm.TextCell)&gt;=1,MID(_xlpm.TextCell,1,FIND(" ",_xlpm.TextCell)-1),_xlpm.TextCell),_xlpm.TextCell),_xlpm.TextCell),""))</f>
        <v/>
      </c>
      <c r="X7296" s="60" t="str">
        <f>IF(A7296&lt;&gt;"",IFERROR(IF(FIND(" ",G7296)&gt;=1,MID(G7296,FIND(" ",G7296)+1,LEN(G7296)),""),""),"")</f>
        <v/>
      </c>
      <c r="AC7296" s="51">
        <f>IFERROR(VALUE(MID($C7296,1,2)),0)</f>
        <v>0</v>
      </c>
      <c r="AD7296" s="44">
        <f>IFERROR(VALUE(MID($C7296,4,3)),0)</f>
        <v>0</v>
      </c>
      <c r="AE7296" s="51">
        <f>VALUE(RIGHT("00"&amp;AC7296,2)&amp;RIGHT("000"&amp;AD7296,3))</f>
        <v>0</v>
      </c>
    </row>
    <row r="7297" spans="1:31">
      <c r="A7297" s="60" t="str">
        <f>IF(G7297&amp;Q7297&lt;&gt;"",W7297&amp;Q7297,"")</f>
        <v/>
      </c>
      <c r="B7297" s="85" t="str">
        <f>IF(C7297&lt;&gt;"",LEFT(C7297,9),"")</f>
        <v/>
      </c>
      <c r="V7297" s="60" t="str">
        <f>W7297&amp;H7297</f>
        <v/>
      </c>
      <c r="W7297" s="60" t="str">
        <f>_xlfn.LET(_xlpm.TextCell,TEXT(G7297,"###"),IF(_xlpm.TextCell&lt;&gt;"",IF(StyleSpaceSplit,IFERROR(IF(FIND(" ",_xlpm.TextCell)&gt;=1,MID(_xlpm.TextCell,1,FIND(" ",_xlpm.TextCell)-1),_xlpm.TextCell),_xlpm.TextCell),_xlpm.TextCell),""))</f>
        <v/>
      </c>
      <c r="X7297" s="60" t="str">
        <f>IF(A7297&lt;&gt;"",IFERROR(IF(FIND(" ",G7297)&gt;=1,MID(G7297,FIND(" ",G7297)+1,LEN(G7297)),""),""),"")</f>
        <v/>
      </c>
      <c r="AC7297" s="51">
        <f>IFERROR(VALUE(MID($C7297,1,2)),0)</f>
        <v>0</v>
      </c>
      <c r="AD7297" s="44">
        <f>IFERROR(VALUE(MID($C7297,4,3)),0)</f>
        <v>0</v>
      </c>
      <c r="AE7297" s="51">
        <f>VALUE(RIGHT("00"&amp;AC7297,2)&amp;RIGHT("000"&amp;AD7297,3))</f>
        <v>0</v>
      </c>
    </row>
    <row r="7298" spans="1:31">
      <c r="A7298" s="60" t="str">
        <f>IF(G7298&amp;Q7298&lt;&gt;"",W7298&amp;Q7298,"")</f>
        <v/>
      </c>
      <c r="B7298" s="85" t="str">
        <f>IF(C7298&lt;&gt;"",LEFT(C7298,9),"")</f>
        <v/>
      </c>
      <c r="V7298" s="60" t="str">
        <f>W7298&amp;H7298</f>
        <v/>
      </c>
      <c r="W7298" s="60" t="str">
        <f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>IF(A7298&lt;&gt;"",IFERROR(IF(FIND(" ",G7298)&gt;=1,MID(G7298,FIND(" ",G7298)+1,LEN(G7298)),""),""),"")</f>
        <v/>
      </c>
      <c r="AC7298" s="51">
        <f>IFERROR(VALUE(MID($C7298,1,2)),0)</f>
        <v>0</v>
      </c>
      <c r="AD7298" s="44">
        <f>IFERROR(VALUE(MID($C7298,4,3)),0)</f>
        <v>0</v>
      </c>
      <c r="AE7298" s="51">
        <f>VALUE(RIGHT("00"&amp;AC7298,2)&amp;RIGHT("000"&amp;AD7298,3))</f>
        <v>0</v>
      </c>
    </row>
    <row r="7299" spans="1:31">
      <c r="A7299" s="60" t="str">
        <f>IF(G7299&amp;Q7299&lt;&gt;"",W7299&amp;Q7299,"")</f>
        <v/>
      </c>
      <c r="B7299" s="85" t="str">
        <f>IF(C7299&lt;&gt;"",LEFT(C7299,9),"")</f>
        <v/>
      </c>
      <c r="V7299" s="60" t="str">
        <f>W7299&amp;H7299</f>
        <v/>
      </c>
      <c r="W7299" s="60" t="str">
        <f>_xlfn.LET(_xlpm.TextCell,TEXT(G7299,"###"),IF(_xlpm.TextCell&lt;&gt;"",IF(StyleSpaceSplit,IFERROR(IF(FIND(" ",_xlpm.TextCell)&gt;=1,MID(_xlpm.TextCell,1,FIND(" ",_xlpm.TextCell)-1),_xlpm.TextCell),_xlpm.TextCell),_xlpm.TextCell),""))</f>
        <v/>
      </c>
      <c r="X7299" s="60" t="str">
        <f>IF(A7299&lt;&gt;"",IFERROR(IF(FIND(" ",G7299)&gt;=1,MID(G7299,FIND(" ",G7299)+1,LEN(G7299)),""),""),"")</f>
        <v/>
      </c>
      <c r="AC7299" s="51">
        <f>IFERROR(VALUE(MID($C7299,1,2)),0)</f>
        <v>0</v>
      </c>
      <c r="AD7299" s="44">
        <f>IFERROR(VALUE(MID($C7299,4,3)),0)</f>
        <v>0</v>
      </c>
      <c r="AE7299" s="51">
        <f>VALUE(RIGHT("00"&amp;AC7299,2)&amp;RIGHT("000"&amp;AD7299,3))</f>
        <v>0</v>
      </c>
    </row>
    <row r="7300" spans="1:31">
      <c r="A7300" s="60" t="str">
        <f>IF(G7300&amp;Q7300&lt;&gt;"",W7300&amp;Q7300,"")</f>
        <v/>
      </c>
      <c r="B7300" s="85" t="str">
        <f>IF(C7300&lt;&gt;"",LEFT(C7300,9),"")</f>
        <v/>
      </c>
      <c r="V7300" s="60" t="str">
        <f>W7300&amp;H7300</f>
        <v/>
      </c>
      <c r="W7300" s="60" t="str">
        <f>_xlfn.LET(_xlpm.TextCell,TEXT(G7300,"###"),IF(_xlpm.TextCell&lt;&gt;"",IF(StyleSpaceSplit,IFERROR(IF(FIND(" ",_xlpm.TextCell)&gt;=1,MID(_xlpm.TextCell,1,FIND(" ",_xlpm.TextCell)-1),_xlpm.TextCell),_xlpm.TextCell),_xlpm.TextCell),""))</f>
        <v/>
      </c>
      <c r="X7300" s="60" t="str">
        <f>IF(A7300&lt;&gt;"",IFERROR(IF(FIND(" ",G7300)&gt;=1,MID(G7300,FIND(" ",G7300)+1,LEN(G7300)),""),""),"")</f>
        <v/>
      </c>
      <c r="AC7300" s="51">
        <f>IFERROR(VALUE(MID($C7300,1,2)),0)</f>
        <v>0</v>
      </c>
      <c r="AD7300" s="44">
        <f>IFERROR(VALUE(MID($C7300,4,3)),0)</f>
        <v>0</v>
      </c>
      <c r="AE7300" s="51">
        <f>VALUE(RIGHT("00"&amp;AC7300,2)&amp;RIGHT("000"&amp;AD7300,3))</f>
        <v>0</v>
      </c>
    </row>
    <row r="7301" spans="1:31">
      <c r="A7301" s="60" t="str">
        <f>IF(G7301&amp;Q7301&lt;&gt;"",W7301&amp;Q7301,"")</f>
        <v/>
      </c>
      <c r="B7301" s="85" t="str">
        <f>IF(C7301&lt;&gt;"",LEFT(C7301,9),"")</f>
        <v/>
      </c>
      <c r="V7301" s="60" t="str">
        <f>W7301&amp;H7301</f>
        <v/>
      </c>
      <c r="W7301" s="60" t="str">
        <f>_xlfn.LET(_xlpm.TextCell,TEXT(G7301,"###"),IF(_xlpm.TextCell&lt;&gt;"",IF(StyleSpaceSplit,IFERROR(IF(FIND(" ",_xlpm.TextCell)&gt;=1,MID(_xlpm.TextCell,1,FIND(" ",_xlpm.TextCell)-1),_xlpm.TextCell),_xlpm.TextCell),_xlpm.TextCell),""))</f>
        <v/>
      </c>
      <c r="X7301" s="60" t="str">
        <f>IF(A7301&lt;&gt;"",IFERROR(IF(FIND(" ",G7301)&gt;=1,MID(G7301,FIND(" ",G7301)+1,LEN(G7301)),""),""),"")</f>
        <v/>
      </c>
      <c r="AC7301" s="51">
        <f>IFERROR(VALUE(MID($C7301,1,2)),0)</f>
        <v>0</v>
      </c>
      <c r="AD7301" s="44">
        <f>IFERROR(VALUE(MID($C7301,4,3)),0)</f>
        <v>0</v>
      </c>
      <c r="AE7301" s="51">
        <f>VALUE(RIGHT("00"&amp;AC7301,2)&amp;RIGHT("000"&amp;AD7301,3))</f>
        <v>0</v>
      </c>
    </row>
    <row r="7302" spans="1:31">
      <c r="A7302" s="60" t="str">
        <f>IF(G7302&amp;Q7302&lt;&gt;"",W7302&amp;Q7302,"")</f>
        <v/>
      </c>
      <c r="B7302" s="85" t="str">
        <f>IF(C7302&lt;&gt;"",LEFT(C7302,9),"")</f>
        <v/>
      </c>
      <c r="V7302" s="60" t="str">
        <f>W7302&amp;H7302</f>
        <v/>
      </c>
      <c r="W7302" s="60" t="str">
        <f>_xlfn.LET(_xlpm.TextCell,TEXT(G7302,"###"),IF(_xlpm.TextCell&lt;&gt;"",IF(StyleSpaceSplit,IFERROR(IF(FIND(" ",_xlpm.TextCell)&gt;=1,MID(_xlpm.TextCell,1,FIND(" ",_xlpm.TextCell)-1),_xlpm.TextCell),_xlpm.TextCell),_xlpm.TextCell),""))</f>
        <v/>
      </c>
      <c r="X7302" s="60" t="str">
        <f>IF(A7302&lt;&gt;"",IFERROR(IF(FIND(" ",G7302)&gt;=1,MID(G7302,FIND(" ",G7302)+1,LEN(G7302)),""),""),"")</f>
        <v/>
      </c>
      <c r="AC7302" s="51">
        <f>IFERROR(VALUE(MID($C7302,1,2)),0)</f>
        <v>0</v>
      </c>
      <c r="AD7302" s="44">
        <f>IFERROR(VALUE(MID($C7302,4,3)),0)</f>
        <v>0</v>
      </c>
      <c r="AE7302" s="51">
        <f>VALUE(RIGHT("00"&amp;AC7302,2)&amp;RIGHT("000"&amp;AD7302,3))</f>
        <v>0</v>
      </c>
    </row>
    <row r="7303" spans="1:31">
      <c r="A7303" s="60" t="str">
        <f>IF(G7303&amp;Q7303&lt;&gt;"",W7303&amp;Q7303,"")</f>
        <v/>
      </c>
      <c r="B7303" s="85" t="str">
        <f>IF(C7303&lt;&gt;"",LEFT(C7303,9),"")</f>
        <v/>
      </c>
      <c r="V7303" s="60" t="str">
        <f>W7303&amp;H7303</f>
        <v/>
      </c>
      <c r="W7303" s="60" t="str">
        <f>_xlfn.LET(_xlpm.TextCell,TEXT(G7303,"###"),IF(_xlpm.TextCell&lt;&gt;"",IF(StyleSpaceSplit,IFERROR(IF(FIND(" ",_xlpm.TextCell)&gt;=1,MID(_xlpm.TextCell,1,FIND(" ",_xlpm.TextCell)-1),_xlpm.TextCell),_xlpm.TextCell),_xlpm.TextCell),""))</f>
        <v/>
      </c>
      <c r="X7303" s="60" t="str">
        <f>IF(A7303&lt;&gt;"",IFERROR(IF(FIND(" ",G7303)&gt;=1,MID(G7303,FIND(" ",G7303)+1,LEN(G7303)),""),""),"")</f>
        <v/>
      </c>
      <c r="AC7303" s="51">
        <f>IFERROR(VALUE(MID($C7303,1,2)),0)</f>
        <v>0</v>
      </c>
      <c r="AD7303" s="44">
        <f>IFERROR(VALUE(MID($C7303,4,3)),0)</f>
        <v>0</v>
      </c>
      <c r="AE7303" s="51">
        <f>VALUE(RIGHT("00"&amp;AC7303,2)&amp;RIGHT("000"&amp;AD7303,3))</f>
        <v>0</v>
      </c>
    </row>
    <row r="7304" spans="1:31">
      <c r="A7304" s="60" t="str">
        <f>IF(G7304&amp;Q7304&lt;&gt;"",W7304&amp;Q7304,"")</f>
        <v/>
      </c>
      <c r="B7304" s="85" t="str">
        <f>IF(C7304&lt;&gt;"",LEFT(C7304,9),"")</f>
        <v/>
      </c>
      <c r="V7304" s="60" t="str">
        <f>W7304&amp;H7304</f>
        <v/>
      </c>
      <c r="W7304" s="60" t="str">
        <f>_xlfn.LET(_xlpm.TextCell,TEXT(G7304,"###"),IF(_xlpm.TextCell&lt;&gt;"",IF(StyleSpaceSplit,IFERROR(IF(FIND(" ",_xlpm.TextCell)&gt;=1,MID(_xlpm.TextCell,1,FIND(" ",_xlpm.TextCell)-1),_xlpm.TextCell),_xlpm.TextCell),_xlpm.TextCell),""))</f>
        <v/>
      </c>
      <c r="X7304" s="60" t="str">
        <f>IF(A7304&lt;&gt;"",IFERROR(IF(FIND(" ",G7304)&gt;=1,MID(G7304,FIND(" ",G7304)+1,LEN(G7304)),""),""),"")</f>
        <v/>
      </c>
      <c r="AC7304" s="51">
        <f>IFERROR(VALUE(MID($C7304,1,2)),0)</f>
        <v>0</v>
      </c>
      <c r="AD7304" s="44">
        <f>IFERROR(VALUE(MID($C7304,4,3)),0)</f>
        <v>0</v>
      </c>
      <c r="AE7304" s="51">
        <f>VALUE(RIGHT("00"&amp;AC7304,2)&amp;RIGHT("000"&amp;AD7304,3))</f>
        <v>0</v>
      </c>
    </row>
    <row r="7305" spans="1:31">
      <c r="A7305" s="60" t="str">
        <f>IF(G7305&amp;Q7305&lt;&gt;"",W7305&amp;Q7305,"")</f>
        <v/>
      </c>
      <c r="B7305" s="85" t="str">
        <f>IF(C7305&lt;&gt;"",LEFT(C7305,9),"")</f>
        <v/>
      </c>
      <c r="V7305" s="60" t="str">
        <f>W7305&amp;H7305</f>
        <v/>
      </c>
      <c r="W7305" s="60" t="str">
        <f>_xlfn.LET(_xlpm.TextCell,TEXT(G7305,"###"),IF(_xlpm.TextCell&lt;&gt;"",IF(StyleSpaceSplit,IFERROR(IF(FIND(" ",_xlpm.TextCell)&gt;=1,MID(_xlpm.TextCell,1,FIND(" ",_xlpm.TextCell)-1),_xlpm.TextCell),_xlpm.TextCell),_xlpm.TextCell),""))</f>
        <v/>
      </c>
      <c r="X7305" s="60" t="str">
        <f>IF(A7305&lt;&gt;"",IFERROR(IF(FIND(" ",G7305)&gt;=1,MID(G7305,FIND(" ",G7305)+1,LEN(G7305)),""),""),"")</f>
        <v/>
      </c>
      <c r="AC7305" s="51">
        <f>IFERROR(VALUE(MID($C7305,1,2)),0)</f>
        <v>0</v>
      </c>
      <c r="AD7305" s="44">
        <f>IFERROR(VALUE(MID($C7305,4,3)),0)</f>
        <v>0</v>
      </c>
      <c r="AE7305" s="51">
        <f>VALUE(RIGHT("00"&amp;AC7305,2)&amp;RIGHT("000"&amp;AD7305,3))</f>
        <v>0</v>
      </c>
    </row>
    <row r="7306" spans="1:31">
      <c r="A7306" s="60" t="str">
        <f>IF(G7306&amp;Q7306&lt;&gt;"",W7306&amp;Q7306,"")</f>
        <v/>
      </c>
      <c r="B7306" s="85" t="str">
        <f>IF(C7306&lt;&gt;"",LEFT(C7306,9),"")</f>
        <v/>
      </c>
      <c r="V7306" s="60" t="str">
        <f>W7306&amp;H7306</f>
        <v/>
      </c>
      <c r="W7306" s="60" t="str">
        <f>_xlfn.LET(_xlpm.TextCell,TEXT(G7306,"###"),IF(_xlpm.TextCell&lt;&gt;"",IF(StyleSpaceSplit,IFERROR(IF(FIND(" ",_xlpm.TextCell)&gt;=1,MID(_xlpm.TextCell,1,FIND(" ",_xlpm.TextCell)-1),_xlpm.TextCell),_xlpm.TextCell),_xlpm.TextCell),""))</f>
        <v/>
      </c>
      <c r="X7306" s="60" t="str">
        <f>IF(A7306&lt;&gt;"",IFERROR(IF(FIND(" ",G7306)&gt;=1,MID(G7306,FIND(" ",G7306)+1,LEN(G7306)),""),""),"")</f>
        <v/>
      </c>
      <c r="AC7306" s="51">
        <f>IFERROR(VALUE(MID($C7306,1,2)),0)</f>
        <v>0</v>
      </c>
      <c r="AD7306" s="44">
        <f>IFERROR(VALUE(MID($C7306,4,3)),0)</f>
        <v>0</v>
      </c>
      <c r="AE7306" s="51">
        <f>VALUE(RIGHT("00"&amp;AC7306,2)&amp;RIGHT("000"&amp;AD7306,3))</f>
        <v>0</v>
      </c>
    </row>
    <row r="7307" spans="1:31">
      <c r="A7307" s="60" t="str">
        <f>IF(G7307&amp;Q7307&lt;&gt;"",W7307&amp;Q7307,"")</f>
        <v/>
      </c>
      <c r="B7307" s="85" t="str">
        <f>IF(C7307&lt;&gt;"",LEFT(C7307,9),"")</f>
        <v/>
      </c>
      <c r="V7307" s="60" t="str">
        <f>W7307&amp;H7307</f>
        <v/>
      </c>
      <c r="W7307" s="60" t="str">
        <f>_xlfn.LET(_xlpm.TextCell,TEXT(G7307,"###"),IF(_xlpm.TextCell&lt;&gt;"",IF(StyleSpaceSplit,IFERROR(IF(FIND(" ",_xlpm.TextCell)&gt;=1,MID(_xlpm.TextCell,1,FIND(" ",_xlpm.TextCell)-1),_xlpm.TextCell),_xlpm.TextCell),_xlpm.TextCell),""))</f>
        <v/>
      </c>
      <c r="X7307" s="60" t="str">
        <f>IF(A7307&lt;&gt;"",IFERROR(IF(FIND(" ",G7307)&gt;=1,MID(G7307,FIND(" ",G7307)+1,LEN(G7307)),""),""),"")</f>
        <v/>
      </c>
      <c r="AC7307" s="51">
        <f>IFERROR(VALUE(MID($C7307,1,2)),0)</f>
        <v>0</v>
      </c>
      <c r="AD7307" s="44">
        <f>IFERROR(VALUE(MID($C7307,4,3)),0)</f>
        <v>0</v>
      </c>
      <c r="AE7307" s="51">
        <f>VALUE(RIGHT("00"&amp;AC7307,2)&amp;RIGHT("000"&amp;AD7307,3))</f>
        <v>0</v>
      </c>
    </row>
    <row r="7308" spans="1:31">
      <c r="A7308" s="60" t="str">
        <f>IF(G7308&amp;Q7308&lt;&gt;"",W7308&amp;Q7308,"")</f>
        <v/>
      </c>
      <c r="B7308" s="85" t="str">
        <f>IF(C7308&lt;&gt;"",LEFT(C7308,9),"")</f>
        <v/>
      </c>
      <c r="V7308" s="60" t="str">
        <f>W7308&amp;H7308</f>
        <v/>
      </c>
      <c r="W7308" s="60" t="str">
        <f>_xlfn.LET(_xlpm.TextCell,TEXT(G7308,"###"),IF(_xlpm.TextCell&lt;&gt;"",IF(StyleSpaceSplit,IFERROR(IF(FIND(" ",_xlpm.TextCell)&gt;=1,MID(_xlpm.TextCell,1,FIND(" ",_xlpm.TextCell)-1),_xlpm.TextCell),_xlpm.TextCell),_xlpm.TextCell),""))</f>
        <v/>
      </c>
      <c r="X7308" s="60" t="str">
        <f>IF(A7308&lt;&gt;"",IFERROR(IF(FIND(" ",G7308)&gt;=1,MID(G7308,FIND(" ",G7308)+1,LEN(G7308)),""),""),"")</f>
        <v/>
      </c>
      <c r="AC7308" s="51">
        <f>IFERROR(VALUE(MID($C7308,1,2)),0)</f>
        <v>0</v>
      </c>
      <c r="AD7308" s="44">
        <f>IFERROR(VALUE(MID($C7308,4,3)),0)</f>
        <v>0</v>
      </c>
      <c r="AE7308" s="51">
        <f>VALUE(RIGHT("00"&amp;AC7308,2)&amp;RIGHT("000"&amp;AD7308,3))</f>
        <v>0</v>
      </c>
    </row>
    <row r="7309" spans="1:31">
      <c r="A7309" s="60" t="str">
        <f>IF(G7309&amp;Q7309&lt;&gt;"",W7309&amp;Q7309,"")</f>
        <v/>
      </c>
      <c r="B7309" s="85" t="str">
        <f>IF(C7309&lt;&gt;"",LEFT(C7309,9),"")</f>
        <v/>
      </c>
      <c r="V7309" s="60" t="str">
        <f>W7309&amp;H7309</f>
        <v/>
      </c>
      <c r="W7309" s="60" t="str">
        <f>_xlfn.LET(_xlpm.TextCell,TEXT(G7309,"###"),IF(_xlpm.TextCell&lt;&gt;"",IF(StyleSpaceSplit,IFERROR(IF(FIND(" ",_xlpm.TextCell)&gt;=1,MID(_xlpm.TextCell,1,FIND(" ",_xlpm.TextCell)-1),_xlpm.TextCell),_xlpm.TextCell),_xlpm.TextCell),""))</f>
        <v/>
      </c>
      <c r="X7309" s="60" t="str">
        <f>IF(A7309&lt;&gt;"",IFERROR(IF(FIND(" ",G7309)&gt;=1,MID(G7309,FIND(" ",G7309)+1,LEN(G7309)),""),""),"")</f>
        <v/>
      </c>
      <c r="AC7309" s="51">
        <f>IFERROR(VALUE(MID($C7309,1,2)),0)</f>
        <v>0</v>
      </c>
      <c r="AD7309" s="44">
        <f>IFERROR(VALUE(MID($C7309,4,3)),0)</f>
        <v>0</v>
      </c>
      <c r="AE7309" s="51">
        <f>VALUE(RIGHT("00"&amp;AC7309,2)&amp;RIGHT("000"&amp;AD7309,3))</f>
        <v>0</v>
      </c>
    </row>
    <row r="7310" spans="1:31">
      <c r="A7310" s="60" t="str">
        <f>IF(G7310&amp;Q7310&lt;&gt;"",W7310&amp;Q7310,"")</f>
        <v/>
      </c>
      <c r="B7310" s="85" t="str">
        <f>IF(C7310&lt;&gt;"",LEFT(C7310,9),"")</f>
        <v/>
      </c>
      <c r="V7310" s="60" t="str">
        <f>W7310&amp;H7310</f>
        <v/>
      </c>
      <c r="W7310" s="60" t="str">
        <f>_xlfn.LET(_xlpm.TextCell,TEXT(G7310,"###"),IF(_xlpm.TextCell&lt;&gt;"",IF(StyleSpaceSplit,IFERROR(IF(FIND(" ",_xlpm.TextCell)&gt;=1,MID(_xlpm.TextCell,1,FIND(" ",_xlpm.TextCell)-1),_xlpm.TextCell),_xlpm.TextCell),_xlpm.TextCell),""))</f>
        <v/>
      </c>
      <c r="X7310" s="60" t="str">
        <f>IF(A7310&lt;&gt;"",IFERROR(IF(FIND(" ",G7310)&gt;=1,MID(G7310,FIND(" ",G7310)+1,LEN(G7310)),""),""),"")</f>
        <v/>
      </c>
      <c r="AC7310" s="51">
        <f>IFERROR(VALUE(MID($C7310,1,2)),0)</f>
        <v>0</v>
      </c>
      <c r="AD7310" s="44">
        <f>IFERROR(VALUE(MID($C7310,4,3)),0)</f>
        <v>0</v>
      </c>
      <c r="AE7310" s="51">
        <f>VALUE(RIGHT("00"&amp;AC7310,2)&amp;RIGHT("000"&amp;AD7310,3))</f>
        <v>0</v>
      </c>
    </row>
    <row r="7311" spans="1:31">
      <c r="A7311" s="60" t="str">
        <f>IF(G7311&amp;Q7311&lt;&gt;"",W7311&amp;Q7311,"")</f>
        <v/>
      </c>
      <c r="B7311" s="85" t="str">
        <f>IF(C7311&lt;&gt;"",LEFT(C7311,9),"")</f>
        <v/>
      </c>
      <c r="V7311" s="60" t="str">
        <f>W7311&amp;H7311</f>
        <v/>
      </c>
      <c r="W7311" s="60" t="str">
        <f>_xlfn.LET(_xlpm.TextCell,TEXT(G7311,"###"),IF(_xlpm.TextCell&lt;&gt;"",IF(StyleSpaceSplit,IFERROR(IF(FIND(" ",_xlpm.TextCell)&gt;=1,MID(_xlpm.TextCell,1,FIND(" ",_xlpm.TextCell)-1),_xlpm.TextCell),_xlpm.TextCell),_xlpm.TextCell),""))</f>
        <v/>
      </c>
      <c r="X7311" s="60" t="str">
        <f>IF(A7311&lt;&gt;"",IFERROR(IF(FIND(" ",G7311)&gt;=1,MID(G7311,FIND(" ",G7311)+1,LEN(G7311)),""),""),"")</f>
        <v/>
      </c>
      <c r="AC7311" s="51">
        <f>IFERROR(VALUE(MID($C7311,1,2)),0)</f>
        <v>0</v>
      </c>
      <c r="AD7311" s="44">
        <f>IFERROR(VALUE(MID($C7311,4,3)),0)</f>
        <v>0</v>
      </c>
      <c r="AE7311" s="51">
        <f>VALUE(RIGHT("00"&amp;AC7311,2)&amp;RIGHT("000"&amp;AD7311,3))</f>
        <v>0</v>
      </c>
    </row>
    <row r="7312" spans="1:31">
      <c r="A7312" s="60" t="str">
        <f>IF(G7312&amp;Q7312&lt;&gt;"",W7312&amp;Q7312,"")</f>
        <v/>
      </c>
      <c r="B7312" s="85" t="str">
        <f>IF(C7312&lt;&gt;"",LEFT(C7312,9),"")</f>
        <v/>
      </c>
      <c r="V7312" s="60" t="str">
        <f>W7312&amp;H7312</f>
        <v/>
      </c>
      <c r="W7312" s="60" t="str">
        <f>_xlfn.LET(_xlpm.TextCell,TEXT(G7312,"###"),IF(_xlpm.TextCell&lt;&gt;"",IF(StyleSpaceSplit,IFERROR(IF(FIND(" ",_xlpm.TextCell)&gt;=1,MID(_xlpm.TextCell,1,FIND(" ",_xlpm.TextCell)-1),_xlpm.TextCell),_xlpm.TextCell),_xlpm.TextCell),""))</f>
        <v/>
      </c>
      <c r="X7312" s="60" t="str">
        <f>IF(A7312&lt;&gt;"",IFERROR(IF(FIND(" ",G7312)&gt;=1,MID(G7312,FIND(" ",G7312)+1,LEN(G7312)),""),""),"")</f>
        <v/>
      </c>
      <c r="AC7312" s="51">
        <f>IFERROR(VALUE(MID($C7312,1,2)),0)</f>
        <v>0</v>
      </c>
      <c r="AD7312" s="44">
        <f>IFERROR(VALUE(MID($C7312,4,3)),0)</f>
        <v>0</v>
      </c>
      <c r="AE7312" s="51">
        <f>VALUE(RIGHT("00"&amp;AC7312,2)&amp;RIGHT("000"&amp;AD7312,3))</f>
        <v>0</v>
      </c>
    </row>
    <row r="7313" spans="1:31">
      <c r="A7313" s="60" t="str">
        <f>IF(G7313&amp;Q7313&lt;&gt;"",W7313&amp;Q7313,"")</f>
        <v/>
      </c>
      <c r="B7313" s="85" t="str">
        <f>IF(C7313&lt;&gt;"",LEFT(C7313,9),"")</f>
        <v/>
      </c>
      <c r="V7313" s="60" t="str">
        <f>W7313&amp;H7313</f>
        <v/>
      </c>
      <c r="W7313" s="60" t="str">
        <f>_xlfn.LET(_xlpm.TextCell,TEXT(G7313,"###"),IF(_xlpm.TextCell&lt;&gt;"",IF(StyleSpaceSplit,IFERROR(IF(FIND(" ",_xlpm.TextCell)&gt;=1,MID(_xlpm.TextCell,1,FIND(" ",_xlpm.TextCell)-1),_xlpm.TextCell),_xlpm.TextCell),_xlpm.TextCell),""))</f>
        <v/>
      </c>
      <c r="X7313" s="60" t="str">
        <f>IF(A7313&lt;&gt;"",IFERROR(IF(FIND(" ",G7313)&gt;=1,MID(G7313,FIND(" ",G7313)+1,LEN(G7313)),""),""),"")</f>
        <v/>
      </c>
      <c r="AC7313" s="51">
        <f>IFERROR(VALUE(MID($C7313,1,2)),0)</f>
        <v>0</v>
      </c>
      <c r="AD7313" s="44">
        <f>IFERROR(VALUE(MID($C7313,4,3)),0)</f>
        <v>0</v>
      </c>
      <c r="AE7313" s="51">
        <f>VALUE(RIGHT("00"&amp;AC7313,2)&amp;RIGHT("000"&amp;AD7313,3))</f>
        <v>0</v>
      </c>
    </row>
    <row r="7314" spans="1:31">
      <c r="A7314" s="60" t="str">
        <f>IF(G7314&amp;Q7314&lt;&gt;"",W7314&amp;Q7314,"")</f>
        <v/>
      </c>
      <c r="B7314" s="85" t="str">
        <f>IF(C7314&lt;&gt;"",LEFT(C7314,9),"")</f>
        <v/>
      </c>
      <c r="V7314" s="60" t="str">
        <f>W7314&amp;H7314</f>
        <v/>
      </c>
      <c r="W7314" s="60" t="str">
        <f>_xlfn.LET(_xlpm.TextCell,TEXT(G7314,"###"),IF(_xlpm.TextCell&lt;&gt;"",IF(StyleSpaceSplit,IFERROR(IF(FIND(" ",_xlpm.TextCell)&gt;=1,MID(_xlpm.TextCell,1,FIND(" ",_xlpm.TextCell)-1),_xlpm.TextCell),_xlpm.TextCell),_xlpm.TextCell),""))</f>
        <v/>
      </c>
      <c r="X7314" s="60" t="str">
        <f>IF(A7314&lt;&gt;"",IFERROR(IF(FIND(" ",G7314)&gt;=1,MID(G7314,FIND(" ",G7314)+1,LEN(G7314)),""),""),"")</f>
        <v/>
      </c>
      <c r="AC7314" s="51">
        <f>IFERROR(VALUE(MID($C7314,1,2)),0)</f>
        <v>0</v>
      </c>
      <c r="AD7314" s="44">
        <f>IFERROR(VALUE(MID($C7314,4,3)),0)</f>
        <v>0</v>
      </c>
      <c r="AE7314" s="51">
        <f>VALUE(RIGHT("00"&amp;AC7314,2)&amp;RIGHT("000"&amp;AD7314,3))</f>
        <v>0</v>
      </c>
    </row>
    <row r="7315" spans="1:31">
      <c r="A7315" s="60" t="str">
        <f>IF(G7315&amp;Q7315&lt;&gt;"",W7315&amp;Q7315,"")</f>
        <v/>
      </c>
      <c r="B7315" s="85" t="str">
        <f>IF(C7315&lt;&gt;"",LEFT(C7315,9),"")</f>
        <v/>
      </c>
      <c r="V7315" s="60" t="str">
        <f>W7315&amp;H7315</f>
        <v/>
      </c>
      <c r="W7315" s="60" t="str">
        <f>_xlfn.LET(_xlpm.TextCell,TEXT(G7315,"###"),IF(_xlpm.TextCell&lt;&gt;"",IF(StyleSpaceSplit,IFERROR(IF(FIND(" ",_xlpm.TextCell)&gt;=1,MID(_xlpm.TextCell,1,FIND(" ",_xlpm.TextCell)-1),_xlpm.TextCell),_xlpm.TextCell),_xlpm.TextCell),""))</f>
        <v/>
      </c>
      <c r="X7315" s="60" t="str">
        <f>IF(A7315&lt;&gt;"",IFERROR(IF(FIND(" ",G7315)&gt;=1,MID(G7315,FIND(" ",G7315)+1,LEN(G7315)),""),""),"")</f>
        <v/>
      </c>
      <c r="AC7315" s="51">
        <f>IFERROR(VALUE(MID($C7315,1,2)),0)</f>
        <v>0</v>
      </c>
      <c r="AD7315" s="44">
        <f>IFERROR(VALUE(MID($C7315,4,3)),0)</f>
        <v>0</v>
      </c>
      <c r="AE7315" s="51">
        <f>VALUE(RIGHT("00"&amp;AC7315,2)&amp;RIGHT("000"&amp;AD7315,3))</f>
        <v>0</v>
      </c>
    </row>
    <row r="7316" spans="1:31">
      <c r="A7316" s="60" t="str">
        <f>IF(G7316&amp;Q7316&lt;&gt;"",W7316&amp;Q7316,"")</f>
        <v/>
      </c>
      <c r="B7316" s="85" t="str">
        <f>IF(C7316&lt;&gt;"",LEFT(C7316,9),"")</f>
        <v/>
      </c>
      <c r="V7316" s="60" t="str">
        <f>W7316&amp;H7316</f>
        <v/>
      </c>
      <c r="W7316" s="60" t="str">
        <f>_xlfn.LET(_xlpm.TextCell,TEXT(G7316,"###"),IF(_xlpm.TextCell&lt;&gt;"",IF(StyleSpaceSplit,IFERROR(IF(FIND(" ",_xlpm.TextCell)&gt;=1,MID(_xlpm.TextCell,1,FIND(" ",_xlpm.TextCell)-1),_xlpm.TextCell),_xlpm.TextCell),_xlpm.TextCell),""))</f>
        <v/>
      </c>
      <c r="X7316" s="60" t="str">
        <f>IF(A7316&lt;&gt;"",IFERROR(IF(FIND(" ",G7316)&gt;=1,MID(G7316,FIND(" ",G7316)+1,LEN(G7316)),""),""),"")</f>
        <v/>
      </c>
      <c r="AC7316" s="51">
        <f>IFERROR(VALUE(MID($C7316,1,2)),0)</f>
        <v>0</v>
      </c>
      <c r="AD7316" s="44">
        <f>IFERROR(VALUE(MID($C7316,4,3)),0)</f>
        <v>0</v>
      </c>
      <c r="AE7316" s="51">
        <f>VALUE(RIGHT("00"&amp;AC7316,2)&amp;RIGHT("000"&amp;AD7316,3))</f>
        <v>0</v>
      </c>
    </row>
    <row r="7317" spans="1:31">
      <c r="A7317" s="60" t="str">
        <f>IF(G7317&amp;Q7317&lt;&gt;"",W7317&amp;Q7317,"")</f>
        <v/>
      </c>
      <c r="B7317" s="85" t="str">
        <f>IF(C7317&lt;&gt;"",LEFT(C7317,9),"")</f>
        <v/>
      </c>
      <c r="V7317" s="60" t="str">
        <f>W7317&amp;H7317</f>
        <v/>
      </c>
      <c r="W7317" s="60" t="str">
        <f>_xlfn.LET(_xlpm.TextCell,TEXT(G7317,"###"),IF(_xlpm.TextCell&lt;&gt;"",IF(StyleSpaceSplit,IFERROR(IF(FIND(" ",_xlpm.TextCell)&gt;=1,MID(_xlpm.TextCell,1,FIND(" ",_xlpm.TextCell)-1),_xlpm.TextCell),_xlpm.TextCell),_xlpm.TextCell),""))</f>
        <v/>
      </c>
      <c r="X7317" s="60" t="str">
        <f>IF(A7317&lt;&gt;"",IFERROR(IF(FIND(" ",G7317)&gt;=1,MID(G7317,FIND(" ",G7317)+1,LEN(G7317)),""),""),"")</f>
        <v/>
      </c>
      <c r="AC7317" s="51">
        <f>IFERROR(VALUE(MID($C7317,1,2)),0)</f>
        <v>0</v>
      </c>
      <c r="AD7317" s="44">
        <f>IFERROR(VALUE(MID($C7317,4,3)),0)</f>
        <v>0</v>
      </c>
      <c r="AE7317" s="51">
        <f>VALUE(RIGHT("00"&amp;AC7317,2)&amp;RIGHT("000"&amp;AD7317,3))</f>
        <v>0</v>
      </c>
    </row>
    <row r="7318" spans="1:31">
      <c r="A7318" s="60" t="str">
        <f>IF(G7318&amp;Q7318&lt;&gt;"",W7318&amp;Q7318,"")</f>
        <v/>
      </c>
      <c r="B7318" s="85" t="str">
        <f>IF(C7318&lt;&gt;"",LEFT(C7318,9),"")</f>
        <v/>
      </c>
      <c r="V7318" s="60" t="str">
        <f>W7318&amp;H7318</f>
        <v/>
      </c>
      <c r="W7318" s="60" t="str">
        <f>_xlfn.LET(_xlpm.TextCell,TEXT(G7318,"###"),IF(_xlpm.TextCell&lt;&gt;"",IF(StyleSpaceSplit,IFERROR(IF(FIND(" ",_xlpm.TextCell)&gt;=1,MID(_xlpm.TextCell,1,FIND(" ",_xlpm.TextCell)-1),_xlpm.TextCell),_xlpm.TextCell),_xlpm.TextCell),""))</f>
        <v/>
      </c>
      <c r="X7318" s="60" t="str">
        <f>IF(A7318&lt;&gt;"",IFERROR(IF(FIND(" ",G7318)&gt;=1,MID(G7318,FIND(" ",G7318)+1,LEN(G7318)),""),""),"")</f>
        <v/>
      </c>
      <c r="AC7318" s="51">
        <f>IFERROR(VALUE(MID($C7318,1,2)),0)</f>
        <v>0</v>
      </c>
      <c r="AD7318" s="44">
        <f>IFERROR(VALUE(MID($C7318,4,3)),0)</f>
        <v>0</v>
      </c>
      <c r="AE7318" s="51">
        <f>VALUE(RIGHT("00"&amp;AC7318,2)&amp;RIGHT("000"&amp;AD7318,3))</f>
        <v>0</v>
      </c>
    </row>
    <row r="7319" spans="1:31">
      <c r="A7319" s="60" t="str">
        <f>IF(G7319&amp;Q7319&lt;&gt;"",W7319&amp;Q7319,"")</f>
        <v/>
      </c>
      <c r="B7319" s="85" t="str">
        <f>IF(C7319&lt;&gt;"",LEFT(C7319,9),"")</f>
        <v/>
      </c>
      <c r="V7319" s="60" t="str">
        <f>W7319&amp;H7319</f>
        <v/>
      </c>
      <c r="W7319" s="60" t="str">
        <f>_xlfn.LET(_xlpm.TextCell,TEXT(G7319,"###"),IF(_xlpm.TextCell&lt;&gt;"",IF(StyleSpaceSplit,IFERROR(IF(FIND(" ",_xlpm.TextCell)&gt;=1,MID(_xlpm.TextCell,1,FIND(" ",_xlpm.TextCell)-1),_xlpm.TextCell),_xlpm.TextCell),_xlpm.TextCell),""))</f>
        <v/>
      </c>
      <c r="X7319" s="60" t="str">
        <f>IF(A7319&lt;&gt;"",IFERROR(IF(FIND(" ",G7319)&gt;=1,MID(G7319,FIND(" ",G7319)+1,LEN(G7319)),""),""),"")</f>
        <v/>
      </c>
      <c r="AC7319" s="51">
        <f>IFERROR(VALUE(MID($C7319,1,2)),0)</f>
        <v>0</v>
      </c>
      <c r="AD7319" s="44">
        <f>IFERROR(VALUE(MID($C7319,4,3)),0)</f>
        <v>0</v>
      </c>
      <c r="AE7319" s="51">
        <f>VALUE(RIGHT("00"&amp;AC7319,2)&amp;RIGHT("000"&amp;AD7319,3))</f>
        <v>0</v>
      </c>
    </row>
    <row r="7320" spans="1:31">
      <c r="A7320" s="60" t="str">
        <f>IF(G7320&amp;Q7320&lt;&gt;"",W7320&amp;Q7320,"")</f>
        <v/>
      </c>
      <c r="B7320" s="85" t="str">
        <f>IF(C7320&lt;&gt;"",LEFT(C7320,9),"")</f>
        <v/>
      </c>
      <c r="V7320" s="60" t="str">
        <f>W7320&amp;H7320</f>
        <v/>
      </c>
      <c r="W7320" s="60" t="str">
        <f>_xlfn.LET(_xlpm.TextCell,TEXT(G7320,"###"),IF(_xlpm.TextCell&lt;&gt;"",IF(StyleSpaceSplit,IFERROR(IF(FIND(" ",_xlpm.TextCell)&gt;=1,MID(_xlpm.TextCell,1,FIND(" ",_xlpm.TextCell)-1),_xlpm.TextCell),_xlpm.TextCell),_xlpm.TextCell),""))</f>
        <v/>
      </c>
      <c r="X7320" s="60" t="str">
        <f>IF(A7320&lt;&gt;"",IFERROR(IF(FIND(" ",G7320)&gt;=1,MID(G7320,FIND(" ",G7320)+1,LEN(G7320)),""),""),"")</f>
        <v/>
      </c>
      <c r="AC7320" s="51">
        <f>IFERROR(VALUE(MID($C7320,1,2)),0)</f>
        <v>0</v>
      </c>
      <c r="AD7320" s="44">
        <f>IFERROR(VALUE(MID($C7320,4,3)),0)</f>
        <v>0</v>
      </c>
      <c r="AE7320" s="51">
        <f>VALUE(RIGHT("00"&amp;AC7320,2)&amp;RIGHT("000"&amp;AD7320,3))</f>
        <v>0</v>
      </c>
    </row>
    <row r="7321" spans="1:31">
      <c r="A7321" s="60" t="str">
        <f>IF(G7321&amp;Q7321&lt;&gt;"",W7321&amp;Q7321,"")</f>
        <v/>
      </c>
      <c r="B7321" s="85" t="str">
        <f>IF(C7321&lt;&gt;"",LEFT(C7321,9),"")</f>
        <v/>
      </c>
      <c r="V7321" s="60" t="str">
        <f>W7321&amp;H7321</f>
        <v/>
      </c>
      <c r="W7321" s="60" t="str">
        <f>_xlfn.LET(_xlpm.TextCell,TEXT(G7321,"###"),IF(_xlpm.TextCell&lt;&gt;"",IF(StyleSpaceSplit,IFERROR(IF(FIND(" ",_xlpm.TextCell)&gt;=1,MID(_xlpm.TextCell,1,FIND(" ",_xlpm.TextCell)-1),_xlpm.TextCell),_xlpm.TextCell),_xlpm.TextCell),""))</f>
        <v/>
      </c>
      <c r="X7321" s="60" t="str">
        <f>IF(A7321&lt;&gt;"",IFERROR(IF(FIND(" ",G7321)&gt;=1,MID(G7321,FIND(" ",G7321)+1,LEN(G7321)),""),""),"")</f>
        <v/>
      </c>
      <c r="AC7321" s="51">
        <f>IFERROR(VALUE(MID($C7321,1,2)),0)</f>
        <v>0</v>
      </c>
      <c r="AD7321" s="44">
        <f>IFERROR(VALUE(MID($C7321,4,3)),0)</f>
        <v>0</v>
      </c>
      <c r="AE7321" s="51">
        <f>VALUE(RIGHT("00"&amp;AC7321,2)&amp;RIGHT("000"&amp;AD7321,3))</f>
        <v>0</v>
      </c>
    </row>
    <row r="7322" spans="1:31">
      <c r="A7322" s="60" t="str">
        <f>IF(G7322&amp;Q7322&lt;&gt;"",W7322&amp;Q7322,"")</f>
        <v/>
      </c>
      <c r="B7322" s="85" t="str">
        <f>IF(C7322&lt;&gt;"",LEFT(C7322,9),"")</f>
        <v/>
      </c>
      <c r="V7322" s="60" t="str">
        <f>W7322&amp;H7322</f>
        <v/>
      </c>
      <c r="W7322" s="60" t="str">
        <f>_xlfn.LET(_xlpm.TextCell,TEXT(G7322,"###"),IF(_xlpm.TextCell&lt;&gt;"",IF(StyleSpaceSplit,IFERROR(IF(FIND(" ",_xlpm.TextCell)&gt;=1,MID(_xlpm.TextCell,1,FIND(" ",_xlpm.TextCell)-1),_xlpm.TextCell),_xlpm.TextCell),_xlpm.TextCell),""))</f>
        <v/>
      </c>
      <c r="X7322" s="60" t="str">
        <f>IF(A7322&lt;&gt;"",IFERROR(IF(FIND(" ",G7322)&gt;=1,MID(G7322,FIND(" ",G7322)+1,LEN(G7322)),""),""),"")</f>
        <v/>
      </c>
      <c r="AC7322" s="51">
        <f>IFERROR(VALUE(MID($C7322,1,2)),0)</f>
        <v>0</v>
      </c>
      <c r="AD7322" s="44">
        <f>IFERROR(VALUE(MID($C7322,4,3)),0)</f>
        <v>0</v>
      </c>
      <c r="AE7322" s="51">
        <f>VALUE(RIGHT("00"&amp;AC7322,2)&amp;RIGHT("000"&amp;AD7322,3))</f>
        <v>0</v>
      </c>
    </row>
    <row r="7323" spans="1:31">
      <c r="A7323" s="60" t="str">
        <f>IF(G7323&amp;Q7323&lt;&gt;"",W7323&amp;Q7323,"")</f>
        <v/>
      </c>
      <c r="B7323" s="85" t="str">
        <f>IF(C7323&lt;&gt;"",LEFT(C7323,9),"")</f>
        <v/>
      </c>
      <c r="V7323" s="60" t="str">
        <f>W7323&amp;H7323</f>
        <v/>
      </c>
      <c r="W7323" s="60" t="str">
        <f>_xlfn.LET(_xlpm.TextCell,TEXT(G7323,"###"),IF(_xlpm.TextCell&lt;&gt;"",IF(StyleSpaceSplit,IFERROR(IF(FIND(" ",_xlpm.TextCell)&gt;=1,MID(_xlpm.TextCell,1,FIND(" ",_xlpm.TextCell)-1),_xlpm.TextCell),_xlpm.TextCell),_xlpm.TextCell),""))</f>
        <v/>
      </c>
      <c r="X7323" s="60" t="str">
        <f>IF(A7323&lt;&gt;"",IFERROR(IF(FIND(" ",G7323)&gt;=1,MID(G7323,FIND(" ",G7323)+1,LEN(G7323)),""),""),"")</f>
        <v/>
      </c>
      <c r="AC7323" s="51">
        <f>IFERROR(VALUE(MID($C7323,1,2)),0)</f>
        <v>0</v>
      </c>
      <c r="AD7323" s="44">
        <f>IFERROR(VALUE(MID($C7323,4,3)),0)</f>
        <v>0</v>
      </c>
      <c r="AE7323" s="51">
        <f>VALUE(RIGHT("00"&amp;AC7323,2)&amp;RIGHT("000"&amp;AD7323,3))</f>
        <v>0</v>
      </c>
    </row>
    <row r="7324" spans="1:31">
      <c r="A7324" s="60" t="str">
        <f>IF(G7324&amp;Q7324&lt;&gt;"",W7324&amp;Q7324,"")</f>
        <v/>
      </c>
      <c r="B7324" s="85" t="str">
        <f>IF(C7324&lt;&gt;"",LEFT(C7324,9),"")</f>
        <v/>
      </c>
      <c r="V7324" s="60" t="str">
        <f>W7324&amp;H7324</f>
        <v/>
      </c>
      <c r="W7324" s="60" t="str">
        <f>_xlfn.LET(_xlpm.TextCell,TEXT(G7324,"###"),IF(_xlpm.TextCell&lt;&gt;"",IF(StyleSpaceSplit,IFERROR(IF(FIND(" ",_xlpm.TextCell)&gt;=1,MID(_xlpm.TextCell,1,FIND(" ",_xlpm.TextCell)-1),_xlpm.TextCell),_xlpm.TextCell),_xlpm.TextCell),""))</f>
        <v/>
      </c>
      <c r="X7324" s="60" t="str">
        <f>IF(A7324&lt;&gt;"",IFERROR(IF(FIND(" ",G7324)&gt;=1,MID(G7324,FIND(" ",G7324)+1,LEN(G7324)),""),""),"")</f>
        <v/>
      </c>
      <c r="AC7324" s="51">
        <f>IFERROR(VALUE(MID($C7324,1,2)),0)</f>
        <v>0</v>
      </c>
      <c r="AD7324" s="44">
        <f>IFERROR(VALUE(MID($C7324,4,3)),0)</f>
        <v>0</v>
      </c>
      <c r="AE7324" s="51">
        <f>VALUE(RIGHT("00"&amp;AC7324,2)&amp;RIGHT("000"&amp;AD7324,3))</f>
        <v>0</v>
      </c>
    </row>
    <row r="7325" spans="1:31">
      <c r="A7325" s="60" t="str">
        <f>IF(G7325&amp;Q7325&lt;&gt;"",W7325&amp;Q7325,"")</f>
        <v/>
      </c>
      <c r="B7325" s="85" t="str">
        <f>IF(C7325&lt;&gt;"",LEFT(C7325,9),"")</f>
        <v/>
      </c>
      <c r="V7325" s="60" t="str">
        <f>W7325&amp;H7325</f>
        <v/>
      </c>
      <c r="W7325" s="60" t="str">
        <f>_xlfn.LET(_xlpm.TextCell,TEXT(G7325,"###"),IF(_xlpm.TextCell&lt;&gt;"",IF(StyleSpaceSplit,IFERROR(IF(FIND(" ",_xlpm.TextCell)&gt;=1,MID(_xlpm.TextCell,1,FIND(" ",_xlpm.TextCell)-1),_xlpm.TextCell),_xlpm.TextCell),_xlpm.TextCell),""))</f>
        <v/>
      </c>
      <c r="X7325" s="60" t="str">
        <f>IF(A7325&lt;&gt;"",IFERROR(IF(FIND(" ",G7325)&gt;=1,MID(G7325,FIND(" ",G7325)+1,LEN(G7325)),""),""),"")</f>
        <v/>
      </c>
      <c r="AC7325" s="51">
        <f>IFERROR(VALUE(MID($C7325,1,2)),0)</f>
        <v>0</v>
      </c>
      <c r="AD7325" s="44">
        <f>IFERROR(VALUE(MID($C7325,4,3)),0)</f>
        <v>0</v>
      </c>
      <c r="AE7325" s="51">
        <f>VALUE(RIGHT("00"&amp;AC7325,2)&amp;RIGHT("000"&amp;AD7325,3))</f>
        <v>0</v>
      </c>
    </row>
    <row r="7326" spans="1:31">
      <c r="A7326" s="60" t="str">
        <f>IF(G7326&amp;Q7326&lt;&gt;"",W7326&amp;Q7326,"")</f>
        <v/>
      </c>
      <c r="B7326" s="85" t="str">
        <f>IF(C7326&lt;&gt;"",LEFT(C7326,9),"")</f>
        <v/>
      </c>
      <c r="V7326" s="60" t="str">
        <f>W7326&amp;H7326</f>
        <v/>
      </c>
      <c r="W7326" s="60" t="str">
        <f>_xlfn.LET(_xlpm.TextCell,TEXT(G7326,"###"),IF(_xlpm.TextCell&lt;&gt;"",IF(StyleSpaceSplit,IFERROR(IF(FIND(" ",_xlpm.TextCell)&gt;=1,MID(_xlpm.TextCell,1,FIND(" ",_xlpm.TextCell)-1),_xlpm.TextCell),_xlpm.TextCell),_xlpm.TextCell),""))</f>
        <v/>
      </c>
      <c r="X7326" s="60" t="str">
        <f>IF(A7326&lt;&gt;"",IFERROR(IF(FIND(" ",G7326)&gt;=1,MID(G7326,FIND(" ",G7326)+1,LEN(G7326)),""),""),"")</f>
        <v/>
      </c>
      <c r="AC7326" s="51">
        <f>IFERROR(VALUE(MID($C7326,1,2)),0)</f>
        <v>0</v>
      </c>
      <c r="AD7326" s="44">
        <f>IFERROR(VALUE(MID($C7326,4,3)),0)</f>
        <v>0</v>
      </c>
      <c r="AE7326" s="51">
        <f>VALUE(RIGHT("00"&amp;AC7326,2)&amp;RIGHT("000"&amp;AD7326,3))</f>
        <v>0</v>
      </c>
    </row>
    <row r="7327" spans="1:31">
      <c r="A7327" s="60" t="str">
        <f>IF(G7327&amp;Q7327&lt;&gt;"",W7327&amp;Q7327,"")</f>
        <v/>
      </c>
      <c r="B7327" s="85" t="str">
        <f>IF(C7327&lt;&gt;"",LEFT(C7327,9),"")</f>
        <v/>
      </c>
      <c r="V7327" s="60" t="str">
        <f>W7327&amp;H7327</f>
        <v/>
      </c>
      <c r="W7327" s="60" t="str">
        <f>_xlfn.LET(_xlpm.TextCell,TEXT(G7327,"###"),IF(_xlpm.TextCell&lt;&gt;"",IF(StyleSpaceSplit,IFERROR(IF(FIND(" ",_xlpm.TextCell)&gt;=1,MID(_xlpm.TextCell,1,FIND(" ",_xlpm.TextCell)-1),_xlpm.TextCell),_xlpm.TextCell),_xlpm.TextCell),""))</f>
        <v/>
      </c>
      <c r="X7327" s="60" t="str">
        <f>IF(A7327&lt;&gt;"",IFERROR(IF(FIND(" ",G7327)&gt;=1,MID(G7327,FIND(" ",G7327)+1,LEN(G7327)),""),""),"")</f>
        <v/>
      </c>
      <c r="AC7327" s="51">
        <f>IFERROR(VALUE(MID($C7327,1,2)),0)</f>
        <v>0</v>
      </c>
      <c r="AD7327" s="44">
        <f>IFERROR(VALUE(MID($C7327,4,3)),0)</f>
        <v>0</v>
      </c>
      <c r="AE7327" s="51">
        <f>VALUE(RIGHT("00"&amp;AC7327,2)&amp;RIGHT("000"&amp;AD7327,3))</f>
        <v>0</v>
      </c>
    </row>
    <row r="7328" spans="1:31">
      <c r="A7328" s="60" t="str">
        <f>IF(G7328&amp;Q7328&lt;&gt;"",W7328&amp;Q7328,"")</f>
        <v/>
      </c>
      <c r="B7328" s="85" t="str">
        <f>IF(C7328&lt;&gt;"",LEFT(C7328,9),"")</f>
        <v/>
      </c>
      <c r="V7328" s="60" t="str">
        <f>W7328&amp;H7328</f>
        <v/>
      </c>
      <c r="W7328" s="60" t="str">
        <f>_xlfn.LET(_xlpm.TextCell,TEXT(G7328,"###"),IF(_xlpm.TextCell&lt;&gt;"",IF(StyleSpaceSplit,IFERROR(IF(FIND(" ",_xlpm.TextCell)&gt;=1,MID(_xlpm.TextCell,1,FIND(" ",_xlpm.TextCell)-1),_xlpm.TextCell),_xlpm.TextCell),_xlpm.TextCell),""))</f>
        <v/>
      </c>
      <c r="X7328" s="60" t="str">
        <f>IF(A7328&lt;&gt;"",IFERROR(IF(FIND(" ",G7328)&gt;=1,MID(G7328,FIND(" ",G7328)+1,LEN(G7328)),""),""),"")</f>
        <v/>
      </c>
      <c r="AC7328" s="51">
        <f>IFERROR(VALUE(MID($C7328,1,2)),0)</f>
        <v>0</v>
      </c>
      <c r="AD7328" s="44">
        <f>IFERROR(VALUE(MID($C7328,4,3)),0)</f>
        <v>0</v>
      </c>
      <c r="AE7328" s="51">
        <f>VALUE(RIGHT("00"&amp;AC7328,2)&amp;RIGHT("000"&amp;AD7328,3))</f>
        <v>0</v>
      </c>
    </row>
    <row r="7329" spans="1:31">
      <c r="A7329" s="60" t="str">
        <f>IF(G7329&amp;Q7329&lt;&gt;"",W7329&amp;Q7329,"")</f>
        <v/>
      </c>
      <c r="B7329" s="85" t="str">
        <f>IF(C7329&lt;&gt;"",LEFT(C7329,9),"")</f>
        <v/>
      </c>
      <c r="V7329" s="60" t="str">
        <f>W7329&amp;H7329</f>
        <v/>
      </c>
      <c r="W7329" s="60" t="str">
        <f>_xlfn.LET(_xlpm.TextCell,TEXT(G7329,"###"),IF(_xlpm.TextCell&lt;&gt;"",IF(StyleSpaceSplit,IFERROR(IF(FIND(" ",_xlpm.TextCell)&gt;=1,MID(_xlpm.TextCell,1,FIND(" ",_xlpm.TextCell)-1),_xlpm.TextCell),_xlpm.TextCell),_xlpm.TextCell),""))</f>
        <v/>
      </c>
      <c r="X7329" s="60" t="str">
        <f>IF(A7329&lt;&gt;"",IFERROR(IF(FIND(" ",G7329)&gt;=1,MID(G7329,FIND(" ",G7329)+1,LEN(G7329)),""),""),"")</f>
        <v/>
      </c>
      <c r="AC7329" s="51">
        <f>IFERROR(VALUE(MID($C7329,1,2)),0)</f>
        <v>0</v>
      </c>
      <c r="AD7329" s="44">
        <f>IFERROR(VALUE(MID($C7329,4,3)),0)</f>
        <v>0</v>
      </c>
      <c r="AE7329" s="51">
        <f>VALUE(RIGHT("00"&amp;AC7329,2)&amp;RIGHT("000"&amp;AD7329,3))</f>
        <v>0</v>
      </c>
    </row>
    <row r="7330" spans="1:31">
      <c r="A7330" s="60" t="str">
        <f>IF(G7330&amp;Q7330&lt;&gt;"",W7330&amp;Q7330,"")</f>
        <v/>
      </c>
      <c r="B7330" s="85" t="str">
        <f>IF(C7330&lt;&gt;"",LEFT(C7330,9),"")</f>
        <v/>
      </c>
      <c r="V7330" s="60" t="str">
        <f>W7330&amp;H7330</f>
        <v/>
      </c>
      <c r="W7330" s="60" t="str">
        <f>_xlfn.LET(_xlpm.TextCell,TEXT(G7330,"###"),IF(_xlpm.TextCell&lt;&gt;"",IF(StyleSpaceSplit,IFERROR(IF(FIND(" ",_xlpm.TextCell)&gt;=1,MID(_xlpm.TextCell,1,FIND(" ",_xlpm.TextCell)-1),_xlpm.TextCell),_xlpm.TextCell),_xlpm.TextCell),""))</f>
        <v/>
      </c>
      <c r="X7330" s="60" t="str">
        <f>IF(A7330&lt;&gt;"",IFERROR(IF(FIND(" ",G7330)&gt;=1,MID(G7330,FIND(" ",G7330)+1,LEN(G7330)),""),""),"")</f>
        <v/>
      </c>
      <c r="AC7330" s="51">
        <f>IFERROR(VALUE(MID($C7330,1,2)),0)</f>
        <v>0</v>
      </c>
      <c r="AD7330" s="44">
        <f>IFERROR(VALUE(MID($C7330,4,3)),0)</f>
        <v>0</v>
      </c>
      <c r="AE7330" s="51">
        <f>VALUE(RIGHT("00"&amp;AC7330,2)&amp;RIGHT("000"&amp;AD7330,3))</f>
        <v>0</v>
      </c>
    </row>
    <row r="7331" spans="1:31">
      <c r="A7331" s="60" t="str">
        <f>IF(G7331&amp;Q7331&lt;&gt;"",W7331&amp;Q7331,"")</f>
        <v/>
      </c>
      <c r="B7331" s="85" t="str">
        <f>IF(C7331&lt;&gt;"",LEFT(C7331,9),"")</f>
        <v/>
      </c>
      <c r="V7331" s="60" t="str">
        <f>W7331&amp;H7331</f>
        <v/>
      </c>
      <c r="W7331" s="60" t="str">
        <f>_xlfn.LET(_xlpm.TextCell,TEXT(G7331,"###"),IF(_xlpm.TextCell&lt;&gt;"",IF(StyleSpaceSplit,IFERROR(IF(FIND(" ",_xlpm.TextCell)&gt;=1,MID(_xlpm.TextCell,1,FIND(" ",_xlpm.TextCell)-1),_xlpm.TextCell),_xlpm.TextCell),_xlpm.TextCell),""))</f>
        <v/>
      </c>
      <c r="X7331" s="60" t="str">
        <f>IF(A7331&lt;&gt;"",IFERROR(IF(FIND(" ",G7331)&gt;=1,MID(G7331,FIND(" ",G7331)+1,LEN(G7331)),""),""),"")</f>
        <v/>
      </c>
      <c r="AC7331" s="51">
        <f>IFERROR(VALUE(MID($C7331,1,2)),0)</f>
        <v>0</v>
      </c>
      <c r="AD7331" s="44">
        <f>IFERROR(VALUE(MID($C7331,4,3)),0)</f>
        <v>0</v>
      </c>
      <c r="AE7331" s="51">
        <f>VALUE(RIGHT("00"&amp;AC7331,2)&amp;RIGHT("000"&amp;AD7331,3))</f>
        <v>0</v>
      </c>
    </row>
    <row r="7332" spans="1:31">
      <c r="A7332" s="60" t="str">
        <f>IF(G7332&amp;Q7332&lt;&gt;"",W7332&amp;Q7332,"")</f>
        <v/>
      </c>
      <c r="B7332" s="85" t="str">
        <f>IF(C7332&lt;&gt;"",LEFT(C7332,9),"")</f>
        <v/>
      </c>
      <c r="V7332" s="60" t="str">
        <f>W7332&amp;H7332</f>
        <v/>
      </c>
      <c r="W7332" s="60" t="str">
        <f>_xlfn.LET(_xlpm.TextCell,TEXT(G7332,"###"),IF(_xlpm.TextCell&lt;&gt;"",IF(StyleSpaceSplit,IFERROR(IF(FIND(" ",_xlpm.TextCell)&gt;=1,MID(_xlpm.TextCell,1,FIND(" ",_xlpm.TextCell)-1),_xlpm.TextCell),_xlpm.TextCell),_xlpm.TextCell),""))</f>
        <v/>
      </c>
      <c r="X7332" s="60" t="str">
        <f>IF(A7332&lt;&gt;"",IFERROR(IF(FIND(" ",G7332)&gt;=1,MID(G7332,FIND(" ",G7332)+1,LEN(G7332)),""),""),"")</f>
        <v/>
      </c>
      <c r="AC7332" s="51">
        <f>IFERROR(VALUE(MID($C7332,1,2)),0)</f>
        <v>0</v>
      </c>
      <c r="AD7332" s="44">
        <f>IFERROR(VALUE(MID($C7332,4,3)),0)</f>
        <v>0</v>
      </c>
      <c r="AE7332" s="51">
        <f>VALUE(RIGHT("00"&amp;AC7332,2)&amp;RIGHT("000"&amp;AD7332,3))</f>
        <v>0</v>
      </c>
    </row>
    <row r="7333" spans="1:31">
      <c r="A7333" s="60" t="str">
        <f>IF(G7333&amp;Q7333&lt;&gt;"",W7333&amp;Q7333,"")</f>
        <v/>
      </c>
      <c r="B7333" s="85" t="str">
        <f>IF(C7333&lt;&gt;"",LEFT(C7333,9),"")</f>
        <v/>
      </c>
      <c r="V7333" s="60" t="str">
        <f>W7333&amp;H7333</f>
        <v/>
      </c>
      <c r="W7333" s="60" t="str">
        <f>_xlfn.LET(_xlpm.TextCell,TEXT(G7333,"###"),IF(_xlpm.TextCell&lt;&gt;"",IF(StyleSpaceSplit,IFERROR(IF(FIND(" ",_xlpm.TextCell)&gt;=1,MID(_xlpm.TextCell,1,FIND(" ",_xlpm.TextCell)-1),_xlpm.TextCell),_xlpm.TextCell),_xlpm.TextCell),""))</f>
        <v/>
      </c>
      <c r="X7333" s="60" t="str">
        <f>IF(A7333&lt;&gt;"",IFERROR(IF(FIND(" ",G7333)&gt;=1,MID(G7333,FIND(" ",G7333)+1,LEN(G7333)),""),""),"")</f>
        <v/>
      </c>
      <c r="AC7333" s="51">
        <f>IFERROR(VALUE(MID($C7333,1,2)),0)</f>
        <v>0</v>
      </c>
      <c r="AD7333" s="44">
        <f>IFERROR(VALUE(MID($C7333,4,3)),0)</f>
        <v>0</v>
      </c>
      <c r="AE7333" s="51">
        <f>VALUE(RIGHT("00"&amp;AC7333,2)&amp;RIGHT("000"&amp;AD7333,3))</f>
        <v>0</v>
      </c>
    </row>
    <row r="7334" spans="1:31">
      <c r="A7334" s="60" t="str">
        <f>IF(G7334&amp;Q7334&lt;&gt;"",W7334&amp;Q7334,"")</f>
        <v/>
      </c>
      <c r="B7334" s="85" t="str">
        <f>IF(C7334&lt;&gt;"",LEFT(C7334,9),"")</f>
        <v/>
      </c>
      <c r="V7334" s="60" t="str">
        <f>W7334&amp;H7334</f>
        <v/>
      </c>
      <c r="W7334" s="60" t="str">
        <f>_xlfn.LET(_xlpm.TextCell,TEXT(G7334,"###"),IF(_xlpm.TextCell&lt;&gt;"",IF(StyleSpaceSplit,IFERROR(IF(FIND(" ",_xlpm.TextCell)&gt;=1,MID(_xlpm.TextCell,1,FIND(" ",_xlpm.TextCell)-1),_xlpm.TextCell),_xlpm.TextCell),_xlpm.TextCell),""))</f>
        <v/>
      </c>
      <c r="X7334" s="60" t="str">
        <f>IF(A7334&lt;&gt;"",IFERROR(IF(FIND(" ",G7334)&gt;=1,MID(G7334,FIND(" ",G7334)+1,LEN(G7334)),""),""),"")</f>
        <v/>
      </c>
      <c r="AC7334" s="51">
        <f>IFERROR(VALUE(MID($C7334,1,2)),0)</f>
        <v>0</v>
      </c>
      <c r="AD7334" s="44">
        <f>IFERROR(VALUE(MID($C7334,4,3)),0)</f>
        <v>0</v>
      </c>
      <c r="AE7334" s="51">
        <f>VALUE(RIGHT("00"&amp;AC7334,2)&amp;RIGHT("000"&amp;AD7334,3))</f>
        <v>0</v>
      </c>
    </row>
    <row r="7335" spans="1:31">
      <c r="A7335" s="60" t="str">
        <f>IF(G7335&amp;Q7335&lt;&gt;"",W7335&amp;Q7335,"")</f>
        <v/>
      </c>
      <c r="B7335" s="85" t="str">
        <f>IF(C7335&lt;&gt;"",LEFT(C7335,9),"")</f>
        <v/>
      </c>
      <c r="V7335" s="60" t="str">
        <f>W7335&amp;H7335</f>
        <v/>
      </c>
      <c r="W7335" s="60" t="str">
        <f>_xlfn.LET(_xlpm.TextCell,TEXT(G7335,"###"),IF(_xlpm.TextCell&lt;&gt;"",IF(StyleSpaceSplit,IFERROR(IF(FIND(" ",_xlpm.TextCell)&gt;=1,MID(_xlpm.TextCell,1,FIND(" ",_xlpm.TextCell)-1),_xlpm.TextCell),_xlpm.TextCell),_xlpm.TextCell),""))</f>
        <v/>
      </c>
      <c r="X7335" s="60" t="str">
        <f>IF(A7335&lt;&gt;"",IFERROR(IF(FIND(" ",G7335)&gt;=1,MID(G7335,FIND(" ",G7335)+1,LEN(G7335)),""),""),"")</f>
        <v/>
      </c>
      <c r="AC7335" s="51">
        <f>IFERROR(VALUE(MID($C7335,1,2)),0)</f>
        <v>0</v>
      </c>
      <c r="AD7335" s="44">
        <f>IFERROR(VALUE(MID($C7335,4,3)),0)</f>
        <v>0</v>
      </c>
      <c r="AE7335" s="51">
        <f>VALUE(RIGHT("00"&amp;AC7335,2)&amp;RIGHT("000"&amp;AD7335,3))</f>
        <v>0</v>
      </c>
    </row>
    <row r="7336" spans="1:31">
      <c r="A7336" s="60" t="str">
        <f>IF(G7336&amp;Q7336&lt;&gt;"",W7336&amp;Q7336,"")</f>
        <v/>
      </c>
      <c r="B7336" s="85" t="str">
        <f>IF(C7336&lt;&gt;"",LEFT(C7336,9),"")</f>
        <v/>
      </c>
      <c r="V7336" s="60" t="str">
        <f>W7336&amp;H7336</f>
        <v/>
      </c>
      <c r="W7336" s="60" t="str">
        <f>_xlfn.LET(_xlpm.TextCell,TEXT(G7336,"###"),IF(_xlpm.TextCell&lt;&gt;"",IF(StyleSpaceSplit,IFERROR(IF(FIND(" ",_xlpm.TextCell)&gt;=1,MID(_xlpm.TextCell,1,FIND(" ",_xlpm.TextCell)-1),_xlpm.TextCell),_xlpm.TextCell),_xlpm.TextCell),""))</f>
        <v/>
      </c>
      <c r="X7336" s="60" t="str">
        <f>IF(A7336&lt;&gt;"",IFERROR(IF(FIND(" ",G7336)&gt;=1,MID(G7336,FIND(" ",G7336)+1,LEN(G7336)),""),""),"")</f>
        <v/>
      </c>
      <c r="AC7336" s="51">
        <f>IFERROR(VALUE(MID($C7336,1,2)),0)</f>
        <v>0</v>
      </c>
      <c r="AD7336" s="44">
        <f>IFERROR(VALUE(MID($C7336,4,3)),0)</f>
        <v>0</v>
      </c>
      <c r="AE7336" s="51">
        <f>VALUE(RIGHT("00"&amp;AC7336,2)&amp;RIGHT("000"&amp;AD7336,3))</f>
        <v>0</v>
      </c>
    </row>
    <row r="7337" spans="1:31">
      <c r="A7337" s="60" t="str">
        <f>IF(G7337&amp;Q7337&lt;&gt;"",W7337&amp;Q7337,"")</f>
        <v/>
      </c>
      <c r="B7337" s="85" t="str">
        <f>IF(C7337&lt;&gt;"",LEFT(C7337,9),"")</f>
        <v/>
      </c>
      <c r="V7337" s="60" t="str">
        <f>W7337&amp;H7337</f>
        <v/>
      </c>
      <c r="W7337" s="60" t="str">
        <f>_xlfn.LET(_xlpm.TextCell,TEXT(G7337,"###"),IF(_xlpm.TextCell&lt;&gt;"",IF(StyleSpaceSplit,IFERROR(IF(FIND(" ",_xlpm.TextCell)&gt;=1,MID(_xlpm.TextCell,1,FIND(" ",_xlpm.TextCell)-1),_xlpm.TextCell),_xlpm.TextCell),_xlpm.TextCell),""))</f>
        <v/>
      </c>
      <c r="X7337" s="60" t="str">
        <f>IF(A7337&lt;&gt;"",IFERROR(IF(FIND(" ",G7337)&gt;=1,MID(G7337,FIND(" ",G7337)+1,LEN(G7337)),""),""),"")</f>
        <v/>
      </c>
      <c r="AC7337" s="51">
        <f>IFERROR(VALUE(MID($C7337,1,2)),0)</f>
        <v>0</v>
      </c>
      <c r="AD7337" s="44">
        <f>IFERROR(VALUE(MID($C7337,4,3)),0)</f>
        <v>0</v>
      </c>
      <c r="AE7337" s="51">
        <f>VALUE(RIGHT("00"&amp;AC7337,2)&amp;RIGHT("000"&amp;AD7337,3))</f>
        <v>0</v>
      </c>
    </row>
    <row r="7338" spans="1:31">
      <c r="A7338" s="60" t="str">
        <f>IF(G7338&amp;Q7338&lt;&gt;"",W7338&amp;Q7338,"")</f>
        <v/>
      </c>
      <c r="B7338" s="85" t="str">
        <f>IF(C7338&lt;&gt;"",LEFT(C7338,9),"")</f>
        <v/>
      </c>
      <c r="V7338" s="60" t="str">
        <f>W7338&amp;H7338</f>
        <v/>
      </c>
      <c r="W7338" s="60" t="str">
        <f>_xlfn.LET(_xlpm.TextCell,TEXT(G7338,"###"),IF(_xlpm.TextCell&lt;&gt;"",IF(StyleSpaceSplit,IFERROR(IF(FIND(" ",_xlpm.TextCell)&gt;=1,MID(_xlpm.TextCell,1,FIND(" ",_xlpm.TextCell)-1),_xlpm.TextCell),_xlpm.TextCell),_xlpm.TextCell),""))</f>
        <v/>
      </c>
      <c r="X7338" s="60" t="str">
        <f>IF(A7338&lt;&gt;"",IFERROR(IF(FIND(" ",G7338)&gt;=1,MID(G7338,FIND(" ",G7338)+1,LEN(G7338)),""),""),"")</f>
        <v/>
      </c>
      <c r="AC7338" s="51">
        <f>IFERROR(VALUE(MID($C7338,1,2)),0)</f>
        <v>0</v>
      </c>
      <c r="AD7338" s="44">
        <f>IFERROR(VALUE(MID($C7338,4,3)),0)</f>
        <v>0</v>
      </c>
      <c r="AE7338" s="51">
        <f>VALUE(RIGHT("00"&amp;AC7338,2)&amp;RIGHT("000"&amp;AD7338,3))</f>
        <v>0</v>
      </c>
    </row>
    <row r="7339" spans="1:31">
      <c r="A7339" s="60" t="str">
        <f>IF(G7339&amp;Q7339&lt;&gt;"",W7339&amp;Q7339,"")</f>
        <v/>
      </c>
      <c r="B7339" s="85" t="str">
        <f>IF(C7339&lt;&gt;"",LEFT(C7339,9),"")</f>
        <v/>
      </c>
      <c r="V7339" s="60" t="str">
        <f>W7339&amp;H7339</f>
        <v/>
      </c>
      <c r="W7339" s="60" t="str">
        <f>_xlfn.LET(_xlpm.TextCell,TEXT(G7339,"###"),IF(_xlpm.TextCell&lt;&gt;"",IF(StyleSpaceSplit,IFERROR(IF(FIND(" ",_xlpm.TextCell)&gt;=1,MID(_xlpm.TextCell,1,FIND(" ",_xlpm.TextCell)-1),_xlpm.TextCell),_xlpm.TextCell),_xlpm.TextCell),""))</f>
        <v/>
      </c>
      <c r="X7339" s="60" t="str">
        <f>IF(A7339&lt;&gt;"",IFERROR(IF(FIND(" ",G7339)&gt;=1,MID(G7339,FIND(" ",G7339)+1,LEN(G7339)),""),""),"")</f>
        <v/>
      </c>
      <c r="AC7339" s="51">
        <f>IFERROR(VALUE(MID($C7339,1,2)),0)</f>
        <v>0</v>
      </c>
      <c r="AD7339" s="44">
        <f>IFERROR(VALUE(MID($C7339,4,3)),0)</f>
        <v>0</v>
      </c>
      <c r="AE7339" s="51">
        <f>VALUE(RIGHT("00"&amp;AC7339,2)&amp;RIGHT("000"&amp;AD7339,3))</f>
        <v>0</v>
      </c>
    </row>
    <row r="7340" spans="1:31">
      <c r="A7340" s="60" t="str">
        <f>IF(G7340&amp;Q7340&lt;&gt;"",W7340&amp;Q7340,"")</f>
        <v/>
      </c>
      <c r="B7340" s="85" t="str">
        <f>IF(C7340&lt;&gt;"",LEFT(C7340,9),"")</f>
        <v/>
      </c>
      <c r="V7340" s="60" t="str">
        <f>W7340&amp;H7340</f>
        <v/>
      </c>
      <c r="W7340" s="60" t="str">
        <f>_xlfn.LET(_xlpm.TextCell,TEXT(G7340,"###"),IF(_xlpm.TextCell&lt;&gt;"",IF(StyleSpaceSplit,IFERROR(IF(FIND(" ",_xlpm.TextCell)&gt;=1,MID(_xlpm.TextCell,1,FIND(" ",_xlpm.TextCell)-1),_xlpm.TextCell),_xlpm.TextCell),_xlpm.TextCell),""))</f>
        <v/>
      </c>
      <c r="X7340" s="60" t="str">
        <f>IF(A7340&lt;&gt;"",IFERROR(IF(FIND(" ",G7340)&gt;=1,MID(G7340,FIND(" ",G7340)+1,LEN(G7340)),""),""),"")</f>
        <v/>
      </c>
      <c r="AC7340" s="51">
        <f>IFERROR(VALUE(MID($C7340,1,2)),0)</f>
        <v>0</v>
      </c>
      <c r="AD7340" s="44">
        <f>IFERROR(VALUE(MID($C7340,4,3)),0)</f>
        <v>0</v>
      </c>
      <c r="AE7340" s="51">
        <f>VALUE(RIGHT("00"&amp;AC7340,2)&amp;RIGHT("000"&amp;AD7340,3))</f>
        <v>0</v>
      </c>
    </row>
    <row r="7341" spans="1:31">
      <c r="A7341" s="60" t="str">
        <f>IF(G7341&amp;Q7341&lt;&gt;"",W7341&amp;Q7341,"")</f>
        <v/>
      </c>
      <c r="B7341" s="85" t="str">
        <f>IF(C7341&lt;&gt;"",LEFT(C7341,9),"")</f>
        <v/>
      </c>
      <c r="V7341" s="60" t="str">
        <f>W7341&amp;H7341</f>
        <v/>
      </c>
      <c r="W7341" s="60" t="str">
        <f>_xlfn.LET(_xlpm.TextCell,TEXT(G7341,"###"),IF(_xlpm.TextCell&lt;&gt;"",IF(StyleSpaceSplit,IFERROR(IF(FIND(" ",_xlpm.TextCell)&gt;=1,MID(_xlpm.TextCell,1,FIND(" ",_xlpm.TextCell)-1),_xlpm.TextCell),_xlpm.TextCell),_xlpm.TextCell),""))</f>
        <v/>
      </c>
      <c r="X7341" s="60" t="str">
        <f>IF(A7341&lt;&gt;"",IFERROR(IF(FIND(" ",G7341)&gt;=1,MID(G7341,FIND(" ",G7341)+1,LEN(G7341)),""),""),"")</f>
        <v/>
      </c>
      <c r="AC7341" s="51">
        <f>IFERROR(VALUE(MID($C7341,1,2)),0)</f>
        <v>0</v>
      </c>
      <c r="AD7341" s="44">
        <f>IFERROR(VALUE(MID($C7341,4,3)),0)</f>
        <v>0</v>
      </c>
      <c r="AE7341" s="51">
        <f>VALUE(RIGHT("00"&amp;AC7341,2)&amp;RIGHT("000"&amp;AD7341,3))</f>
        <v>0</v>
      </c>
    </row>
    <row r="7342" spans="1:31">
      <c r="A7342" s="60" t="str">
        <f>IF(G7342&amp;Q7342&lt;&gt;"",W7342&amp;Q7342,"")</f>
        <v/>
      </c>
      <c r="B7342" s="85" t="str">
        <f>IF(C7342&lt;&gt;"",LEFT(C7342,9),"")</f>
        <v/>
      </c>
      <c r="V7342" s="60" t="str">
        <f>W7342&amp;H7342</f>
        <v/>
      </c>
      <c r="W7342" s="60" t="str">
        <f>_xlfn.LET(_xlpm.TextCell,TEXT(G7342,"###"),IF(_xlpm.TextCell&lt;&gt;"",IF(StyleSpaceSplit,IFERROR(IF(FIND(" ",_xlpm.TextCell)&gt;=1,MID(_xlpm.TextCell,1,FIND(" ",_xlpm.TextCell)-1),_xlpm.TextCell),_xlpm.TextCell),_xlpm.TextCell),""))</f>
        <v/>
      </c>
      <c r="X7342" s="60" t="str">
        <f>IF(A7342&lt;&gt;"",IFERROR(IF(FIND(" ",G7342)&gt;=1,MID(G7342,FIND(" ",G7342)+1,LEN(G7342)),""),""),"")</f>
        <v/>
      </c>
      <c r="AC7342" s="51">
        <f>IFERROR(VALUE(MID($C7342,1,2)),0)</f>
        <v>0</v>
      </c>
      <c r="AD7342" s="44">
        <f>IFERROR(VALUE(MID($C7342,4,3)),0)</f>
        <v>0</v>
      </c>
      <c r="AE7342" s="51">
        <f>VALUE(RIGHT("00"&amp;AC7342,2)&amp;RIGHT("000"&amp;AD7342,3))</f>
        <v>0</v>
      </c>
    </row>
    <row r="7343" spans="1:31">
      <c r="A7343" s="60" t="str">
        <f>IF(G7343&amp;Q7343&lt;&gt;"",W7343&amp;Q7343,"")</f>
        <v/>
      </c>
      <c r="B7343" s="85" t="str">
        <f>IF(C7343&lt;&gt;"",LEFT(C7343,9),"")</f>
        <v/>
      </c>
      <c r="V7343" s="60" t="str">
        <f>W7343&amp;H7343</f>
        <v/>
      </c>
      <c r="W7343" s="60" t="str">
        <f>_xlfn.LET(_xlpm.TextCell,TEXT(G7343,"###"),IF(_xlpm.TextCell&lt;&gt;"",IF(StyleSpaceSplit,IFERROR(IF(FIND(" ",_xlpm.TextCell)&gt;=1,MID(_xlpm.TextCell,1,FIND(" ",_xlpm.TextCell)-1),_xlpm.TextCell),_xlpm.TextCell),_xlpm.TextCell),""))</f>
        <v/>
      </c>
      <c r="X7343" s="60" t="str">
        <f>IF(A7343&lt;&gt;"",IFERROR(IF(FIND(" ",G7343)&gt;=1,MID(G7343,FIND(" ",G7343)+1,LEN(G7343)),""),""),"")</f>
        <v/>
      </c>
      <c r="AC7343" s="51">
        <f>IFERROR(VALUE(MID($C7343,1,2)),0)</f>
        <v>0</v>
      </c>
      <c r="AD7343" s="44">
        <f>IFERROR(VALUE(MID($C7343,4,3)),0)</f>
        <v>0</v>
      </c>
      <c r="AE7343" s="51">
        <f>VALUE(RIGHT("00"&amp;AC7343,2)&amp;RIGHT("000"&amp;AD7343,3))</f>
        <v>0</v>
      </c>
    </row>
    <row r="7344" spans="1:31">
      <c r="A7344" s="60" t="str">
        <f>IF(G7344&amp;Q7344&lt;&gt;"",W7344&amp;Q7344,"")</f>
        <v/>
      </c>
      <c r="B7344" s="85" t="str">
        <f>IF(C7344&lt;&gt;"",LEFT(C7344,9),"")</f>
        <v/>
      </c>
      <c r="V7344" s="60" t="str">
        <f>W7344&amp;H7344</f>
        <v/>
      </c>
      <c r="W7344" s="60" t="str">
        <f>_xlfn.LET(_xlpm.TextCell,TEXT(G7344,"###"),IF(_xlpm.TextCell&lt;&gt;"",IF(StyleSpaceSplit,IFERROR(IF(FIND(" ",_xlpm.TextCell)&gt;=1,MID(_xlpm.TextCell,1,FIND(" ",_xlpm.TextCell)-1),_xlpm.TextCell),_xlpm.TextCell),_xlpm.TextCell),""))</f>
        <v/>
      </c>
      <c r="X7344" s="60" t="str">
        <f>IF(A7344&lt;&gt;"",IFERROR(IF(FIND(" ",G7344)&gt;=1,MID(G7344,FIND(" ",G7344)+1,LEN(G7344)),""),""),"")</f>
        <v/>
      </c>
      <c r="AC7344" s="51">
        <f>IFERROR(VALUE(MID($C7344,1,2)),0)</f>
        <v>0</v>
      </c>
      <c r="AD7344" s="44">
        <f>IFERROR(VALUE(MID($C7344,4,3)),0)</f>
        <v>0</v>
      </c>
      <c r="AE7344" s="51">
        <f>VALUE(RIGHT("00"&amp;AC7344,2)&amp;RIGHT("000"&amp;AD7344,3))</f>
        <v>0</v>
      </c>
    </row>
    <row r="7345" spans="1:31">
      <c r="A7345" s="60" t="str">
        <f>IF(G7345&amp;Q7345&lt;&gt;"",W7345&amp;Q7345,"")</f>
        <v/>
      </c>
      <c r="B7345" s="85" t="str">
        <f>IF(C7345&lt;&gt;"",LEFT(C7345,9),"")</f>
        <v/>
      </c>
      <c r="V7345" s="60" t="str">
        <f>W7345&amp;H7345</f>
        <v/>
      </c>
      <c r="W7345" s="60" t="str">
        <f>_xlfn.LET(_xlpm.TextCell,TEXT(G7345,"###"),IF(_xlpm.TextCell&lt;&gt;"",IF(StyleSpaceSplit,IFERROR(IF(FIND(" ",_xlpm.TextCell)&gt;=1,MID(_xlpm.TextCell,1,FIND(" ",_xlpm.TextCell)-1),_xlpm.TextCell),_xlpm.TextCell),_xlpm.TextCell),""))</f>
        <v/>
      </c>
      <c r="X7345" s="60" t="str">
        <f>IF(A7345&lt;&gt;"",IFERROR(IF(FIND(" ",G7345)&gt;=1,MID(G7345,FIND(" ",G7345)+1,LEN(G7345)),""),""),"")</f>
        <v/>
      </c>
      <c r="AC7345" s="51">
        <f>IFERROR(VALUE(MID($C7345,1,2)),0)</f>
        <v>0</v>
      </c>
      <c r="AD7345" s="44">
        <f>IFERROR(VALUE(MID($C7345,4,3)),0)</f>
        <v>0</v>
      </c>
      <c r="AE7345" s="51">
        <f>VALUE(RIGHT("00"&amp;AC7345,2)&amp;RIGHT("000"&amp;AD7345,3))</f>
        <v>0</v>
      </c>
    </row>
    <row r="7346" spans="1:31">
      <c r="A7346" s="60" t="str">
        <f>IF(G7346&amp;Q7346&lt;&gt;"",W7346&amp;Q7346,"")</f>
        <v/>
      </c>
      <c r="B7346" s="85" t="str">
        <f>IF(C7346&lt;&gt;"",LEFT(C7346,9),"")</f>
        <v/>
      </c>
      <c r="V7346" s="60" t="str">
        <f>W7346&amp;H7346</f>
        <v/>
      </c>
      <c r="W7346" s="60" t="str">
        <f>_xlfn.LET(_xlpm.TextCell,TEXT(G7346,"###"),IF(_xlpm.TextCell&lt;&gt;"",IF(StyleSpaceSplit,IFERROR(IF(FIND(" ",_xlpm.TextCell)&gt;=1,MID(_xlpm.TextCell,1,FIND(" ",_xlpm.TextCell)-1),_xlpm.TextCell),_xlpm.TextCell),_xlpm.TextCell),""))</f>
        <v/>
      </c>
      <c r="X7346" s="60" t="str">
        <f>IF(A7346&lt;&gt;"",IFERROR(IF(FIND(" ",G7346)&gt;=1,MID(G7346,FIND(" ",G7346)+1,LEN(G7346)),""),""),"")</f>
        <v/>
      </c>
      <c r="AC7346" s="51">
        <f>IFERROR(VALUE(MID($C7346,1,2)),0)</f>
        <v>0</v>
      </c>
      <c r="AD7346" s="44">
        <f>IFERROR(VALUE(MID($C7346,4,3)),0)</f>
        <v>0</v>
      </c>
      <c r="AE7346" s="51">
        <f>VALUE(RIGHT("00"&amp;AC7346,2)&amp;RIGHT("000"&amp;AD7346,3))</f>
        <v>0</v>
      </c>
    </row>
    <row r="7347" spans="1:31">
      <c r="A7347" s="60" t="str">
        <f>IF(G7347&amp;Q7347&lt;&gt;"",W7347&amp;Q7347,"")</f>
        <v/>
      </c>
      <c r="B7347" s="85" t="str">
        <f>IF(C7347&lt;&gt;"",LEFT(C7347,9),"")</f>
        <v/>
      </c>
      <c r="V7347" s="60" t="str">
        <f>W7347&amp;H7347</f>
        <v/>
      </c>
      <c r="W7347" s="60" t="str">
        <f>_xlfn.LET(_xlpm.TextCell,TEXT(G7347,"###"),IF(_xlpm.TextCell&lt;&gt;"",IF(StyleSpaceSplit,IFERROR(IF(FIND(" ",_xlpm.TextCell)&gt;=1,MID(_xlpm.TextCell,1,FIND(" ",_xlpm.TextCell)-1),_xlpm.TextCell),_xlpm.TextCell),_xlpm.TextCell),""))</f>
        <v/>
      </c>
      <c r="X7347" s="60" t="str">
        <f>IF(A7347&lt;&gt;"",IFERROR(IF(FIND(" ",G7347)&gt;=1,MID(G7347,FIND(" ",G7347)+1,LEN(G7347)),""),""),"")</f>
        <v/>
      </c>
      <c r="AC7347" s="51">
        <f>IFERROR(VALUE(MID($C7347,1,2)),0)</f>
        <v>0</v>
      </c>
      <c r="AD7347" s="44">
        <f>IFERROR(VALUE(MID($C7347,4,3)),0)</f>
        <v>0</v>
      </c>
      <c r="AE7347" s="51">
        <f>VALUE(RIGHT("00"&amp;AC7347,2)&amp;RIGHT("000"&amp;AD7347,3))</f>
        <v>0</v>
      </c>
    </row>
    <row r="7348" spans="1:31">
      <c r="A7348" s="60" t="str">
        <f>IF(G7348&amp;Q7348&lt;&gt;"",W7348&amp;Q7348,"")</f>
        <v/>
      </c>
      <c r="B7348" s="85" t="str">
        <f>IF(C7348&lt;&gt;"",LEFT(C7348,9),"")</f>
        <v/>
      </c>
      <c r="V7348" s="60" t="str">
        <f>W7348&amp;H7348</f>
        <v/>
      </c>
      <c r="W7348" s="60" t="str">
        <f>_xlfn.LET(_xlpm.TextCell,TEXT(G7348,"###"),IF(_xlpm.TextCell&lt;&gt;"",IF(StyleSpaceSplit,IFERROR(IF(FIND(" ",_xlpm.TextCell)&gt;=1,MID(_xlpm.TextCell,1,FIND(" ",_xlpm.TextCell)-1),_xlpm.TextCell),_xlpm.TextCell),_xlpm.TextCell),""))</f>
        <v/>
      </c>
      <c r="X7348" s="60" t="str">
        <f>IF(A7348&lt;&gt;"",IFERROR(IF(FIND(" ",G7348)&gt;=1,MID(G7348,FIND(" ",G7348)+1,LEN(G7348)),""),""),"")</f>
        <v/>
      </c>
      <c r="AC7348" s="51">
        <f>IFERROR(VALUE(MID($C7348,1,2)),0)</f>
        <v>0</v>
      </c>
      <c r="AD7348" s="44">
        <f>IFERROR(VALUE(MID($C7348,4,3)),0)</f>
        <v>0</v>
      </c>
      <c r="AE7348" s="51">
        <f>VALUE(RIGHT("00"&amp;AC7348,2)&amp;RIGHT("000"&amp;AD7348,3))</f>
        <v>0</v>
      </c>
    </row>
    <row r="7349" spans="1:31">
      <c r="A7349" s="60" t="str">
        <f>IF(G7349&amp;Q7349&lt;&gt;"",W7349&amp;Q7349,"")</f>
        <v/>
      </c>
      <c r="B7349" s="85" t="str">
        <f>IF(C7349&lt;&gt;"",LEFT(C7349,9),"")</f>
        <v/>
      </c>
      <c r="V7349" s="60" t="str">
        <f>W7349&amp;H7349</f>
        <v/>
      </c>
      <c r="W7349" s="60" t="str">
        <f>_xlfn.LET(_xlpm.TextCell,TEXT(G7349,"###"),IF(_xlpm.TextCell&lt;&gt;"",IF(StyleSpaceSplit,IFERROR(IF(FIND(" ",_xlpm.TextCell)&gt;=1,MID(_xlpm.TextCell,1,FIND(" ",_xlpm.TextCell)-1),_xlpm.TextCell),_xlpm.TextCell),_xlpm.TextCell),""))</f>
        <v/>
      </c>
      <c r="X7349" s="60" t="str">
        <f>IF(A7349&lt;&gt;"",IFERROR(IF(FIND(" ",G7349)&gt;=1,MID(G7349,FIND(" ",G7349)+1,LEN(G7349)),""),""),"")</f>
        <v/>
      </c>
      <c r="AC7349" s="51">
        <f>IFERROR(VALUE(MID($C7349,1,2)),0)</f>
        <v>0</v>
      </c>
      <c r="AD7349" s="44">
        <f>IFERROR(VALUE(MID($C7349,4,3)),0)</f>
        <v>0</v>
      </c>
      <c r="AE7349" s="51">
        <f>VALUE(RIGHT("00"&amp;AC7349,2)&amp;RIGHT("000"&amp;AD7349,3))</f>
        <v>0</v>
      </c>
    </row>
    <row r="7350" spans="1:31">
      <c r="A7350" s="60" t="str">
        <f>IF(G7350&amp;Q7350&lt;&gt;"",W7350&amp;Q7350,"")</f>
        <v/>
      </c>
      <c r="B7350" s="85" t="str">
        <f>IF(C7350&lt;&gt;"",LEFT(C7350,9),"")</f>
        <v/>
      </c>
      <c r="V7350" s="60" t="str">
        <f>W7350&amp;H7350</f>
        <v/>
      </c>
      <c r="W7350" s="60" t="str">
        <f>_xlfn.LET(_xlpm.TextCell,TEXT(G7350,"###"),IF(_xlpm.TextCell&lt;&gt;"",IF(StyleSpaceSplit,IFERROR(IF(FIND(" ",_xlpm.TextCell)&gt;=1,MID(_xlpm.TextCell,1,FIND(" ",_xlpm.TextCell)-1),_xlpm.TextCell),_xlpm.TextCell),_xlpm.TextCell),""))</f>
        <v/>
      </c>
      <c r="X7350" s="60" t="str">
        <f>IF(A7350&lt;&gt;"",IFERROR(IF(FIND(" ",G7350)&gt;=1,MID(G7350,FIND(" ",G7350)+1,LEN(G7350)),""),""),"")</f>
        <v/>
      </c>
      <c r="AC7350" s="51">
        <f>IFERROR(VALUE(MID($C7350,1,2)),0)</f>
        <v>0</v>
      </c>
      <c r="AD7350" s="44">
        <f>IFERROR(VALUE(MID($C7350,4,3)),0)</f>
        <v>0</v>
      </c>
      <c r="AE7350" s="51">
        <f>VALUE(RIGHT("00"&amp;AC7350,2)&amp;RIGHT("000"&amp;AD7350,3))</f>
        <v>0</v>
      </c>
    </row>
    <row r="7351" spans="1:31">
      <c r="A7351" s="60" t="str">
        <f>IF(G7351&amp;Q7351&lt;&gt;"",W7351&amp;Q7351,"")</f>
        <v/>
      </c>
      <c r="B7351" s="85" t="str">
        <f>IF(C7351&lt;&gt;"",LEFT(C7351,9),"")</f>
        <v/>
      </c>
      <c r="V7351" s="60" t="str">
        <f>W7351&amp;H7351</f>
        <v/>
      </c>
      <c r="W7351" s="60" t="str">
        <f>_xlfn.LET(_xlpm.TextCell,TEXT(G7351,"###"),IF(_xlpm.TextCell&lt;&gt;"",IF(StyleSpaceSplit,IFERROR(IF(FIND(" ",_xlpm.TextCell)&gt;=1,MID(_xlpm.TextCell,1,FIND(" ",_xlpm.TextCell)-1),_xlpm.TextCell),_xlpm.TextCell),_xlpm.TextCell),""))</f>
        <v/>
      </c>
      <c r="X7351" s="60" t="str">
        <f>IF(A7351&lt;&gt;"",IFERROR(IF(FIND(" ",G7351)&gt;=1,MID(G7351,FIND(" ",G7351)+1,LEN(G7351)),""),""),"")</f>
        <v/>
      </c>
      <c r="AC7351" s="51">
        <f>IFERROR(VALUE(MID($C7351,1,2)),0)</f>
        <v>0</v>
      </c>
      <c r="AD7351" s="44">
        <f>IFERROR(VALUE(MID($C7351,4,3)),0)</f>
        <v>0</v>
      </c>
      <c r="AE7351" s="51">
        <f>VALUE(RIGHT("00"&amp;AC7351,2)&amp;RIGHT("000"&amp;AD7351,3))</f>
        <v>0</v>
      </c>
    </row>
    <row r="7352" spans="1:31">
      <c r="A7352" s="60" t="str">
        <f>IF(G7352&amp;Q7352&lt;&gt;"",W7352&amp;Q7352,"")</f>
        <v/>
      </c>
      <c r="B7352" s="85" t="str">
        <f>IF(C7352&lt;&gt;"",LEFT(C7352,9),"")</f>
        <v/>
      </c>
      <c r="V7352" s="60" t="str">
        <f>W7352&amp;H7352</f>
        <v/>
      </c>
      <c r="W7352" s="60" t="str">
        <f>_xlfn.LET(_xlpm.TextCell,TEXT(G7352,"###"),IF(_xlpm.TextCell&lt;&gt;"",IF(StyleSpaceSplit,IFERROR(IF(FIND(" ",_xlpm.TextCell)&gt;=1,MID(_xlpm.TextCell,1,FIND(" ",_xlpm.TextCell)-1),_xlpm.TextCell),_xlpm.TextCell),_xlpm.TextCell),""))</f>
        <v/>
      </c>
      <c r="X7352" s="60" t="str">
        <f>IF(A7352&lt;&gt;"",IFERROR(IF(FIND(" ",G7352)&gt;=1,MID(G7352,FIND(" ",G7352)+1,LEN(G7352)),""),""),"")</f>
        <v/>
      </c>
      <c r="AC7352" s="51">
        <f>IFERROR(VALUE(MID($C7352,1,2)),0)</f>
        <v>0</v>
      </c>
      <c r="AD7352" s="44">
        <f>IFERROR(VALUE(MID($C7352,4,3)),0)</f>
        <v>0</v>
      </c>
      <c r="AE7352" s="51">
        <f>VALUE(RIGHT("00"&amp;AC7352,2)&amp;RIGHT("000"&amp;AD7352,3))</f>
        <v>0</v>
      </c>
    </row>
    <row r="7353" spans="1:31">
      <c r="A7353" s="60" t="str">
        <f>IF(G7353&amp;Q7353&lt;&gt;"",W7353&amp;Q7353,"")</f>
        <v/>
      </c>
      <c r="B7353" s="85" t="str">
        <f>IF(C7353&lt;&gt;"",LEFT(C7353,9),"")</f>
        <v/>
      </c>
      <c r="V7353" s="60" t="str">
        <f>W7353&amp;H7353</f>
        <v/>
      </c>
      <c r="W7353" s="60" t="str">
        <f>_xlfn.LET(_xlpm.TextCell,TEXT(G7353,"###"),IF(_xlpm.TextCell&lt;&gt;"",IF(StyleSpaceSplit,IFERROR(IF(FIND(" ",_xlpm.TextCell)&gt;=1,MID(_xlpm.TextCell,1,FIND(" ",_xlpm.TextCell)-1),_xlpm.TextCell),_xlpm.TextCell),_xlpm.TextCell),""))</f>
        <v/>
      </c>
      <c r="X7353" s="60" t="str">
        <f>IF(A7353&lt;&gt;"",IFERROR(IF(FIND(" ",G7353)&gt;=1,MID(G7353,FIND(" ",G7353)+1,LEN(G7353)),""),""),"")</f>
        <v/>
      </c>
      <c r="AC7353" s="51">
        <f>IFERROR(VALUE(MID($C7353,1,2)),0)</f>
        <v>0</v>
      </c>
      <c r="AD7353" s="44">
        <f>IFERROR(VALUE(MID($C7353,4,3)),0)</f>
        <v>0</v>
      </c>
      <c r="AE7353" s="51">
        <f>VALUE(RIGHT("00"&amp;AC7353,2)&amp;RIGHT("000"&amp;AD7353,3))</f>
        <v>0</v>
      </c>
    </row>
    <row r="7354" spans="1:31">
      <c r="A7354" s="60" t="str">
        <f>IF(G7354&amp;Q7354&lt;&gt;"",W7354&amp;Q7354,"")</f>
        <v/>
      </c>
      <c r="B7354" s="85" t="str">
        <f>IF(C7354&lt;&gt;"",LEFT(C7354,9),"")</f>
        <v/>
      </c>
      <c r="V7354" s="60" t="str">
        <f>W7354&amp;H7354</f>
        <v/>
      </c>
      <c r="W7354" s="60" t="str">
        <f>_xlfn.LET(_xlpm.TextCell,TEXT(G7354,"###"),IF(_xlpm.TextCell&lt;&gt;"",IF(StyleSpaceSplit,IFERROR(IF(FIND(" ",_xlpm.TextCell)&gt;=1,MID(_xlpm.TextCell,1,FIND(" ",_xlpm.TextCell)-1),_xlpm.TextCell),_xlpm.TextCell),_xlpm.TextCell),""))</f>
        <v/>
      </c>
      <c r="X7354" s="60" t="str">
        <f>IF(A7354&lt;&gt;"",IFERROR(IF(FIND(" ",G7354)&gt;=1,MID(G7354,FIND(" ",G7354)+1,LEN(G7354)),""),""),"")</f>
        <v/>
      </c>
      <c r="AC7354" s="51">
        <f>IFERROR(VALUE(MID($C7354,1,2)),0)</f>
        <v>0</v>
      </c>
      <c r="AD7354" s="44">
        <f>IFERROR(VALUE(MID($C7354,4,3)),0)</f>
        <v>0</v>
      </c>
      <c r="AE7354" s="51">
        <f>VALUE(RIGHT("00"&amp;AC7354,2)&amp;RIGHT("000"&amp;AD7354,3))</f>
        <v>0</v>
      </c>
    </row>
    <row r="7355" spans="1:31">
      <c r="A7355" s="60" t="str">
        <f>IF(G7355&amp;Q7355&lt;&gt;"",W7355&amp;Q7355,"")</f>
        <v/>
      </c>
      <c r="B7355" s="85" t="str">
        <f>IF(C7355&lt;&gt;"",LEFT(C7355,9),"")</f>
        <v/>
      </c>
      <c r="V7355" s="60" t="str">
        <f>W7355&amp;H7355</f>
        <v/>
      </c>
      <c r="W7355" s="60" t="str">
        <f>_xlfn.LET(_xlpm.TextCell,TEXT(G7355,"###"),IF(_xlpm.TextCell&lt;&gt;"",IF(StyleSpaceSplit,IFERROR(IF(FIND(" ",_xlpm.TextCell)&gt;=1,MID(_xlpm.TextCell,1,FIND(" ",_xlpm.TextCell)-1),_xlpm.TextCell),_xlpm.TextCell),_xlpm.TextCell),""))</f>
        <v/>
      </c>
      <c r="X7355" s="60" t="str">
        <f>IF(A7355&lt;&gt;"",IFERROR(IF(FIND(" ",G7355)&gt;=1,MID(G7355,FIND(" ",G7355)+1,LEN(G7355)),""),""),"")</f>
        <v/>
      </c>
      <c r="AC7355" s="51">
        <f>IFERROR(VALUE(MID($C7355,1,2)),0)</f>
        <v>0</v>
      </c>
      <c r="AD7355" s="44">
        <f>IFERROR(VALUE(MID($C7355,4,3)),0)</f>
        <v>0</v>
      </c>
      <c r="AE7355" s="51">
        <f>VALUE(RIGHT("00"&amp;AC7355,2)&amp;RIGHT("000"&amp;AD7355,3))</f>
        <v>0</v>
      </c>
    </row>
    <row r="7356" spans="1:31">
      <c r="A7356" s="60" t="str">
        <f>IF(G7356&amp;Q7356&lt;&gt;"",W7356&amp;Q7356,"")</f>
        <v/>
      </c>
      <c r="B7356" s="85" t="str">
        <f>IF(C7356&lt;&gt;"",LEFT(C7356,9),"")</f>
        <v/>
      </c>
      <c r="V7356" s="60" t="str">
        <f>W7356&amp;H7356</f>
        <v/>
      </c>
      <c r="W7356" s="60" t="str">
        <f>_xlfn.LET(_xlpm.TextCell,TEXT(G7356,"###"),IF(_xlpm.TextCell&lt;&gt;"",IF(StyleSpaceSplit,IFERROR(IF(FIND(" ",_xlpm.TextCell)&gt;=1,MID(_xlpm.TextCell,1,FIND(" ",_xlpm.TextCell)-1),_xlpm.TextCell),_xlpm.TextCell),_xlpm.TextCell),""))</f>
        <v/>
      </c>
      <c r="X7356" s="60" t="str">
        <f>IF(A7356&lt;&gt;"",IFERROR(IF(FIND(" ",G7356)&gt;=1,MID(G7356,FIND(" ",G7356)+1,LEN(G7356)),""),""),"")</f>
        <v/>
      </c>
      <c r="AC7356" s="51">
        <f>IFERROR(VALUE(MID($C7356,1,2)),0)</f>
        <v>0</v>
      </c>
      <c r="AD7356" s="44">
        <f>IFERROR(VALUE(MID($C7356,4,3)),0)</f>
        <v>0</v>
      </c>
      <c r="AE7356" s="51">
        <f>VALUE(RIGHT("00"&amp;AC7356,2)&amp;RIGHT("000"&amp;AD7356,3))</f>
        <v>0</v>
      </c>
    </row>
    <row r="7357" spans="1:31">
      <c r="A7357" s="60" t="str">
        <f>IF(G7357&amp;Q7357&lt;&gt;"",W7357&amp;Q7357,"")</f>
        <v/>
      </c>
      <c r="B7357" s="85" t="str">
        <f>IF(C7357&lt;&gt;"",LEFT(C7357,9),"")</f>
        <v/>
      </c>
      <c r="V7357" s="60" t="str">
        <f>W7357&amp;H7357</f>
        <v/>
      </c>
      <c r="W7357" s="60" t="str">
        <f>_xlfn.LET(_xlpm.TextCell,TEXT(G7357,"###"),IF(_xlpm.TextCell&lt;&gt;"",IF(StyleSpaceSplit,IFERROR(IF(FIND(" ",_xlpm.TextCell)&gt;=1,MID(_xlpm.TextCell,1,FIND(" ",_xlpm.TextCell)-1),_xlpm.TextCell),_xlpm.TextCell),_xlpm.TextCell),""))</f>
        <v/>
      </c>
      <c r="X7357" s="60" t="str">
        <f>IF(A7357&lt;&gt;"",IFERROR(IF(FIND(" ",G7357)&gt;=1,MID(G7357,FIND(" ",G7357)+1,LEN(G7357)),""),""),"")</f>
        <v/>
      </c>
      <c r="AC7357" s="51">
        <f>IFERROR(VALUE(MID($C7357,1,2)),0)</f>
        <v>0</v>
      </c>
      <c r="AD7357" s="44">
        <f>IFERROR(VALUE(MID($C7357,4,3)),0)</f>
        <v>0</v>
      </c>
      <c r="AE7357" s="51">
        <f>VALUE(RIGHT("00"&amp;AC7357,2)&amp;RIGHT("000"&amp;AD7357,3))</f>
        <v>0</v>
      </c>
    </row>
    <row r="7358" spans="1:31">
      <c r="A7358" s="60" t="str">
        <f>IF(G7358&amp;Q7358&lt;&gt;"",W7358&amp;Q7358,"")</f>
        <v/>
      </c>
      <c r="B7358" s="85" t="str">
        <f>IF(C7358&lt;&gt;"",LEFT(C7358,9),"")</f>
        <v/>
      </c>
      <c r="V7358" s="60" t="str">
        <f>W7358&amp;H7358</f>
        <v/>
      </c>
      <c r="W7358" s="60" t="str">
        <f>_xlfn.LET(_xlpm.TextCell,TEXT(G7358,"###"),IF(_xlpm.TextCell&lt;&gt;"",IF(StyleSpaceSplit,IFERROR(IF(FIND(" ",_xlpm.TextCell)&gt;=1,MID(_xlpm.TextCell,1,FIND(" ",_xlpm.TextCell)-1),_xlpm.TextCell),_xlpm.TextCell),_xlpm.TextCell),""))</f>
        <v/>
      </c>
      <c r="X7358" s="60" t="str">
        <f>IF(A7358&lt;&gt;"",IFERROR(IF(FIND(" ",G7358)&gt;=1,MID(G7358,FIND(" ",G7358)+1,LEN(G7358)),""),""),"")</f>
        <v/>
      </c>
      <c r="AC7358" s="51">
        <f>IFERROR(VALUE(MID($C7358,1,2)),0)</f>
        <v>0</v>
      </c>
      <c r="AD7358" s="44">
        <f>IFERROR(VALUE(MID($C7358,4,3)),0)</f>
        <v>0</v>
      </c>
      <c r="AE7358" s="51">
        <f>VALUE(RIGHT("00"&amp;AC7358,2)&amp;RIGHT("000"&amp;AD7358,3))</f>
        <v>0</v>
      </c>
    </row>
    <row r="7359" spans="1:31">
      <c r="A7359" s="60" t="str">
        <f>IF(G7359&amp;Q7359&lt;&gt;"",W7359&amp;Q7359,"")</f>
        <v/>
      </c>
      <c r="B7359" s="85" t="str">
        <f>IF(C7359&lt;&gt;"",LEFT(C7359,9),"")</f>
        <v/>
      </c>
      <c r="V7359" s="60" t="str">
        <f>W7359&amp;H7359</f>
        <v/>
      </c>
      <c r="W7359" s="60" t="str">
        <f>_xlfn.LET(_xlpm.TextCell,TEXT(G7359,"###"),IF(_xlpm.TextCell&lt;&gt;"",IF(StyleSpaceSplit,IFERROR(IF(FIND(" ",_xlpm.TextCell)&gt;=1,MID(_xlpm.TextCell,1,FIND(" ",_xlpm.TextCell)-1),_xlpm.TextCell),_xlpm.TextCell),_xlpm.TextCell),""))</f>
        <v/>
      </c>
      <c r="X7359" s="60" t="str">
        <f>IF(A7359&lt;&gt;"",IFERROR(IF(FIND(" ",G7359)&gt;=1,MID(G7359,FIND(" ",G7359)+1,LEN(G7359)),""),""),"")</f>
        <v/>
      </c>
      <c r="AC7359" s="51">
        <f>IFERROR(VALUE(MID($C7359,1,2)),0)</f>
        <v>0</v>
      </c>
      <c r="AD7359" s="44">
        <f>IFERROR(VALUE(MID($C7359,4,3)),0)</f>
        <v>0</v>
      </c>
      <c r="AE7359" s="51">
        <f>VALUE(RIGHT("00"&amp;AC7359,2)&amp;RIGHT("000"&amp;AD7359,3))</f>
        <v>0</v>
      </c>
    </row>
    <row r="7360" spans="1:31">
      <c r="A7360" s="60" t="str">
        <f>IF(G7360&amp;Q7360&lt;&gt;"",W7360&amp;Q7360,"")</f>
        <v/>
      </c>
      <c r="B7360" s="85" t="str">
        <f>IF(C7360&lt;&gt;"",LEFT(C7360,9),"")</f>
        <v/>
      </c>
      <c r="V7360" s="60" t="str">
        <f>W7360&amp;H7360</f>
        <v/>
      </c>
      <c r="W7360" s="60" t="str">
        <f>_xlfn.LET(_xlpm.TextCell,TEXT(G7360,"###"),IF(_xlpm.TextCell&lt;&gt;"",IF(StyleSpaceSplit,IFERROR(IF(FIND(" ",_xlpm.TextCell)&gt;=1,MID(_xlpm.TextCell,1,FIND(" ",_xlpm.TextCell)-1),_xlpm.TextCell),_xlpm.TextCell),_xlpm.TextCell),""))</f>
        <v/>
      </c>
      <c r="X7360" s="60" t="str">
        <f>IF(A7360&lt;&gt;"",IFERROR(IF(FIND(" ",G7360)&gt;=1,MID(G7360,FIND(" ",G7360)+1,LEN(G7360)),""),""),"")</f>
        <v/>
      </c>
      <c r="AC7360" s="51">
        <f>IFERROR(VALUE(MID($C7360,1,2)),0)</f>
        <v>0</v>
      </c>
      <c r="AD7360" s="44">
        <f>IFERROR(VALUE(MID($C7360,4,3)),0)</f>
        <v>0</v>
      </c>
      <c r="AE7360" s="51">
        <f>VALUE(RIGHT("00"&amp;AC7360,2)&amp;RIGHT("000"&amp;AD7360,3))</f>
        <v>0</v>
      </c>
    </row>
    <row r="7361" spans="1:31">
      <c r="A7361" s="60" t="str">
        <f>IF(G7361&amp;Q7361&lt;&gt;"",W7361&amp;Q7361,"")</f>
        <v/>
      </c>
      <c r="B7361" s="85" t="str">
        <f>IF(C7361&lt;&gt;"",LEFT(C7361,9),"")</f>
        <v/>
      </c>
      <c r="V7361" s="60" t="str">
        <f>W7361&amp;H7361</f>
        <v/>
      </c>
      <c r="W7361" s="60" t="str">
        <f>_xlfn.LET(_xlpm.TextCell,TEXT(G7361,"###"),IF(_xlpm.TextCell&lt;&gt;"",IF(StyleSpaceSplit,IFERROR(IF(FIND(" ",_xlpm.TextCell)&gt;=1,MID(_xlpm.TextCell,1,FIND(" ",_xlpm.TextCell)-1),_xlpm.TextCell),_xlpm.TextCell),_xlpm.TextCell),""))</f>
        <v/>
      </c>
      <c r="X7361" s="60" t="str">
        <f>IF(A7361&lt;&gt;"",IFERROR(IF(FIND(" ",G7361)&gt;=1,MID(G7361,FIND(" ",G7361)+1,LEN(G7361)),""),""),"")</f>
        <v/>
      </c>
      <c r="AC7361" s="51">
        <f>IFERROR(VALUE(MID($C7361,1,2)),0)</f>
        <v>0</v>
      </c>
      <c r="AD7361" s="44">
        <f>IFERROR(VALUE(MID($C7361,4,3)),0)</f>
        <v>0</v>
      </c>
      <c r="AE7361" s="51">
        <f>VALUE(RIGHT("00"&amp;AC7361,2)&amp;RIGHT("000"&amp;AD7361,3))</f>
        <v>0</v>
      </c>
    </row>
    <row r="7362" spans="1:31">
      <c r="A7362" s="60" t="str">
        <f>IF(G7362&amp;Q7362&lt;&gt;"",W7362&amp;Q7362,"")</f>
        <v/>
      </c>
      <c r="B7362" s="85" t="str">
        <f>IF(C7362&lt;&gt;"",LEFT(C7362,9),"")</f>
        <v/>
      </c>
      <c r="V7362" s="60" t="str">
        <f>W7362&amp;H7362</f>
        <v/>
      </c>
      <c r="W7362" s="60" t="str">
        <f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>IF(A7362&lt;&gt;"",IFERROR(IF(FIND(" ",G7362)&gt;=1,MID(G7362,FIND(" ",G7362)+1,LEN(G7362)),""),""),"")</f>
        <v/>
      </c>
      <c r="AC7362" s="51">
        <f>IFERROR(VALUE(MID($C7362,1,2)),0)</f>
        <v>0</v>
      </c>
      <c r="AD7362" s="44">
        <f>IFERROR(VALUE(MID($C7362,4,3)),0)</f>
        <v>0</v>
      </c>
      <c r="AE7362" s="51">
        <f>VALUE(RIGHT("00"&amp;AC7362,2)&amp;RIGHT("000"&amp;AD7362,3))</f>
        <v>0</v>
      </c>
    </row>
    <row r="7363" spans="1:31">
      <c r="A7363" s="60" t="str">
        <f>IF(G7363&amp;Q7363&lt;&gt;"",W7363&amp;Q7363,"")</f>
        <v/>
      </c>
      <c r="B7363" s="85" t="str">
        <f>IF(C7363&lt;&gt;"",LEFT(C7363,9),"")</f>
        <v/>
      </c>
      <c r="V7363" s="60" t="str">
        <f>W7363&amp;H7363</f>
        <v/>
      </c>
      <c r="W7363" s="60" t="str">
        <f>_xlfn.LET(_xlpm.TextCell,TEXT(G7363,"###"),IF(_xlpm.TextCell&lt;&gt;"",IF(StyleSpaceSplit,IFERROR(IF(FIND(" ",_xlpm.TextCell)&gt;=1,MID(_xlpm.TextCell,1,FIND(" ",_xlpm.TextCell)-1),_xlpm.TextCell),_xlpm.TextCell),_xlpm.TextCell),""))</f>
        <v/>
      </c>
      <c r="X7363" s="60" t="str">
        <f>IF(A7363&lt;&gt;"",IFERROR(IF(FIND(" ",G7363)&gt;=1,MID(G7363,FIND(" ",G7363)+1,LEN(G7363)),""),""),"")</f>
        <v/>
      </c>
      <c r="AC7363" s="51">
        <f>IFERROR(VALUE(MID($C7363,1,2)),0)</f>
        <v>0</v>
      </c>
      <c r="AD7363" s="44">
        <f>IFERROR(VALUE(MID($C7363,4,3)),0)</f>
        <v>0</v>
      </c>
      <c r="AE7363" s="51">
        <f>VALUE(RIGHT("00"&amp;AC7363,2)&amp;RIGHT("000"&amp;AD7363,3))</f>
        <v>0</v>
      </c>
    </row>
    <row r="7364" spans="1:31">
      <c r="A7364" s="60" t="str">
        <f>IF(G7364&amp;Q7364&lt;&gt;"",W7364&amp;Q7364,"")</f>
        <v/>
      </c>
      <c r="B7364" s="85" t="str">
        <f>IF(C7364&lt;&gt;"",LEFT(C7364,9),"")</f>
        <v/>
      </c>
      <c r="V7364" s="60" t="str">
        <f>W7364&amp;H7364</f>
        <v/>
      </c>
      <c r="W7364" s="60" t="str">
        <f>_xlfn.LET(_xlpm.TextCell,TEXT(G7364,"###"),IF(_xlpm.TextCell&lt;&gt;"",IF(StyleSpaceSplit,IFERROR(IF(FIND(" ",_xlpm.TextCell)&gt;=1,MID(_xlpm.TextCell,1,FIND(" ",_xlpm.TextCell)-1),_xlpm.TextCell),_xlpm.TextCell),_xlpm.TextCell),""))</f>
        <v/>
      </c>
      <c r="X7364" s="60" t="str">
        <f>IF(A7364&lt;&gt;"",IFERROR(IF(FIND(" ",G7364)&gt;=1,MID(G7364,FIND(" ",G7364)+1,LEN(G7364)),""),""),"")</f>
        <v/>
      </c>
      <c r="AC7364" s="51">
        <f>IFERROR(VALUE(MID($C7364,1,2)),0)</f>
        <v>0</v>
      </c>
      <c r="AD7364" s="44">
        <f>IFERROR(VALUE(MID($C7364,4,3)),0)</f>
        <v>0</v>
      </c>
      <c r="AE7364" s="51">
        <f>VALUE(RIGHT("00"&amp;AC7364,2)&amp;RIGHT("000"&amp;AD7364,3))</f>
        <v>0</v>
      </c>
    </row>
    <row r="7365" spans="1:31">
      <c r="A7365" s="60" t="str">
        <f>IF(G7365&amp;Q7365&lt;&gt;"",W7365&amp;Q7365,"")</f>
        <v/>
      </c>
      <c r="B7365" s="85" t="str">
        <f>IF(C7365&lt;&gt;"",LEFT(C7365,9),"")</f>
        <v/>
      </c>
      <c r="V7365" s="60" t="str">
        <f>W7365&amp;H7365</f>
        <v/>
      </c>
      <c r="W7365" s="60" t="str">
        <f>_xlfn.LET(_xlpm.TextCell,TEXT(G7365,"###"),IF(_xlpm.TextCell&lt;&gt;"",IF(StyleSpaceSplit,IFERROR(IF(FIND(" ",_xlpm.TextCell)&gt;=1,MID(_xlpm.TextCell,1,FIND(" ",_xlpm.TextCell)-1),_xlpm.TextCell),_xlpm.TextCell),_xlpm.TextCell),""))</f>
        <v/>
      </c>
      <c r="X7365" s="60" t="str">
        <f>IF(A7365&lt;&gt;"",IFERROR(IF(FIND(" ",G7365)&gt;=1,MID(G7365,FIND(" ",G7365)+1,LEN(G7365)),""),""),"")</f>
        <v/>
      </c>
      <c r="AC7365" s="51">
        <f>IFERROR(VALUE(MID($C7365,1,2)),0)</f>
        <v>0</v>
      </c>
      <c r="AD7365" s="44">
        <f>IFERROR(VALUE(MID($C7365,4,3)),0)</f>
        <v>0</v>
      </c>
      <c r="AE7365" s="51">
        <f>VALUE(RIGHT("00"&amp;AC7365,2)&amp;RIGHT("000"&amp;AD7365,3))</f>
        <v>0</v>
      </c>
    </row>
    <row r="7366" spans="1:31">
      <c r="A7366" s="60" t="str">
        <f>IF(G7366&amp;Q7366&lt;&gt;"",W7366&amp;Q7366,"")</f>
        <v/>
      </c>
      <c r="B7366" s="85" t="str">
        <f>IF(C7366&lt;&gt;"",LEFT(C7366,9),"")</f>
        <v/>
      </c>
      <c r="V7366" s="60" t="str">
        <f>W7366&amp;H7366</f>
        <v/>
      </c>
      <c r="W7366" s="60" t="str">
        <f>_xlfn.LET(_xlpm.TextCell,TEXT(G7366,"###"),IF(_xlpm.TextCell&lt;&gt;"",IF(StyleSpaceSplit,IFERROR(IF(FIND(" ",_xlpm.TextCell)&gt;=1,MID(_xlpm.TextCell,1,FIND(" ",_xlpm.TextCell)-1),_xlpm.TextCell),_xlpm.TextCell),_xlpm.TextCell),""))</f>
        <v/>
      </c>
      <c r="X7366" s="60" t="str">
        <f>IF(A7366&lt;&gt;"",IFERROR(IF(FIND(" ",G7366)&gt;=1,MID(G7366,FIND(" ",G7366)+1,LEN(G7366)),""),""),"")</f>
        <v/>
      </c>
      <c r="AC7366" s="51">
        <f>IFERROR(VALUE(MID($C7366,1,2)),0)</f>
        <v>0</v>
      </c>
      <c r="AD7366" s="44">
        <f>IFERROR(VALUE(MID($C7366,4,3)),0)</f>
        <v>0</v>
      </c>
      <c r="AE7366" s="51">
        <f>VALUE(RIGHT("00"&amp;AC7366,2)&amp;RIGHT("000"&amp;AD7366,3))</f>
        <v>0</v>
      </c>
    </row>
    <row r="7367" spans="1:31">
      <c r="A7367" s="60" t="str">
        <f>IF(G7367&amp;Q7367&lt;&gt;"",W7367&amp;Q7367,"")</f>
        <v/>
      </c>
      <c r="B7367" s="85" t="str">
        <f>IF(C7367&lt;&gt;"",LEFT(C7367,9),"")</f>
        <v/>
      </c>
      <c r="V7367" s="60" t="str">
        <f>W7367&amp;H7367</f>
        <v/>
      </c>
      <c r="W7367" s="60" t="str">
        <f>_xlfn.LET(_xlpm.TextCell,TEXT(G7367,"###"),IF(_xlpm.TextCell&lt;&gt;"",IF(StyleSpaceSplit,IFERROR(IF(FIND(" ",_xlpm.TextCell)&gt;=1,MID(_xlpm.TextCell,1,FIND(" ",_xlpm.TextCell)-1),_xlpm.TextCell),_xlpm.TextCell),_xlpm.TextCell),""))</f>
        <v/>
      </c>
      <c r="X7367" s="60" t="str">
        <f>IF(A7367&lt;&gt;"",IFERROR(IF(FIND(" ",G7367)&gt;=1,MID(G7367,FIND(" ",G7367)+1,LEN(G7367)),""),""),"")</f>
        <v/>
      </c>
      <c r="AC7367" s="51">
        <f>IFERROR(VALUE(MID($C7367,1,2)),0)</f>
        <v>0</v>
      </c>
      <c r="AD7367" s="44">
        <f>IFERROR(VALUE(MID($C7367,4,3)),0)</f>
        <v>0</v>
      </c>
      <c r="AE7367" s="51">
        <f>VALUE(RIGHT("00"&amp;AC7367,2)&amp;RIGHT("000"&amp;AD7367,3))</f>
        <v>0</v>
      </c>
    </row>
    <row r="7368" spans="1:31">
      <c r="A7368" s="60" t="str">
        <f>IF(G7368&amp;Q7368&lt;&gt;"",W7368&amp;Q7368,"")</f>
        <v/>
      </c>
      <c r="B7368" s="85" t="str">
        <f>IF(C7368&lt;&gt;"",LEFT(C7368,9),"")</f>
        <v/>
      </c>
      <c r="V7368" s="60" t="str">
        <f>W7368&amp;H7368</f>
        <v/>
      </c>
      <c r="W7368" s="60" t="str">
        <f>_xlfn.LET(_xlpm.TextCell,TEXT(G7368,"###"),IF(_xlpm.TextCell&lt;&gt;"",IF(StyleSpaceSplit,IFERROR(IF(FIND(" ",_xlpm.TextCell)&gt;=1,MID(_xlpm.TextCell,1,FIND(" ",_xlpm.TextCell)-1),_xlpm.TextCell),_xlpm.TextCell),_xlpm.TextCell),""))</f>
        <v/>
      </c>
      <c r="X7368" s="60" t="str">
        <f>IF(A7368&lt;&gt;"",IFERROR(IF(FIND(" ",G7368)&gt;=1,MID(G7368,FIND(" ",G7368)+1,LEN(G7368)),""),""),"")</f>
        <v/>
      </c>
      <c r="AC7368" s="51">
        <f>IFERROR(VALUE(MID($C7368,1,2)),0)</f>
        <v>0</v>
      </c>
      <c r="AD7368" s="44">
        <f>IFERROR(VALUE(MID($C7368,4,3)),0)</f>
        <v>0</v>
      </c>
      <c r="AE7368" s="51">
        <f>VALUE(RIGHT("00"&amp;AC7368,2)&amp;RIGHT("000"&amp;AD7368,3))</f>
        <v>0</v>
      </c>
    </row>
    <row r="7369" spans="1:31">
      <c r="A7369" s="60" t="str">
        <f>IF(G7369&amp;Q7369&lt;&gt;"",W7369&amp;Q7369,"")</f>
        <v/>
      </c>
      <c r="B7369" s="85" t="str">
        <f>IF(C7369&lt;&gt;"",LEFT(C7369,9),"")</f>
        <v/>
      </c>
      <c r="V7369" s="60" t="str">
        <f>W7369&amp;H7369</f>
        <v/>
      </c>
      <c r="W7369" s="60" t="str">
        <f>_xlfn.LET(_xlpm.TextCell,TEXT(G7369,"###"),IF(_xlpm.TextCell&lt;&gt;"",IF(StyleSpaceSplit,IFERROR(IF(FIND(" ",_xlpm.TextCell)&gt;=1,MID(_xlpm.TextCell,1,FIND(" ",_xlpm.TextCell)-1),_xlpm.TextCell),_xlpm.TextCell),_xlpm.TextCell),""))</f>
        <v/>
      </c>
      <c r="X7369" s="60" t="str">
        <f>IF(A7369&lt;&gt;"",IFERROR(IF(FIND(" ",G7369)&gt;=1,MID(G7369,FIND(" ",G7369)+1,LEN(G7369)),""),""),"")</f>
        <v/>
      </c>
      <c r="AC7369" s="51">
        <f>IFERROR(VALUE(MID($C7369,1,2)),0)</f>
        <v>0</v>
      </c>
      <c r="AD7369" s="44">
        <f>IFERROR(VALUE(MID($C7369,4,3)),0)</f>
        <v>0</v>
      </c>
      <c r="AE7369" s="51">
        <f>VALUE(RIGHT("00"&amp;AC7369,2)&amp;RIGHT("000"&amp;AD7369,3))</f>
        <v>0</v>
      </c>
    </row>
    <row r="7370" spans="1:31">
      <c r="A7370" s="60" t="str">
        <f>IF(G7370&amp;Q7370&lt;&gt;"",W7370&amp;Q7370,"")</f>
        <v/>
      </c>
      <c r="B7370" s="85" t="str">
        <f>IF(C7370&lt;&gt;"",LEFT(C7370,9),"")</f>
        <v/>
      </c>
      <c r="V7370" s="60" t="str">
        <f>W7370&amp;H7370</f>
        <v/>
      </c>
      <c r="W7370" s="60" t="str">
        <f>_xlfn.LET(_xlpm.TextCell,TEXT(G7370,"###"),IF(_xlpm.TextCell&lt;&gt;"",IF(StyleSpaceSplit,IFERROR(IF(FIND(" ",_xlpm.TextCell)&gt;=1,MID(_xlpm.TextCell,1,FIND(" ",_xlpm.TextCell)-1),_xlpm.TextCell),_xlpm.TextCell),_xlpm.TextCell),""))</f>
        <v/>
      </c>
      <c r="X7370" s="60" t="str">
        <f>IF(A7370&lt;&gt;"",IFERROR(IF(FIND(" ",G7370)&gt;=1,MID(G7370,FIND(" ",G7370)+1,LEN(G7370)),""),""),"")</f>
        <v/>
      </c>
      <c r="AC7370" s="51">
        <f>IFERROR(VALUE(MID($C7370,1,2)),0)</f>
        <v>0</v>
      </c>
      <c r="AD7370" s="44">
        <f>IFERROR(VALUE(MID($C7370,4,3)),0)</f>
        <v>0</v>
      </c>
      <c r="AE7370" s="51">
        <f>VALUE(RIGHT("00"&amp;AC7370,2)&amp;RIGHT("000"&amp;AD7370,3))</f>
        <v>0</v>
      </c>
    </row>
    <row r="7371" spans="1:31">
      <c r="A7371" s="60" t="str">
        <f>IF(G7371&amp;Q7371&lt;&gt;"",W7371&amp;Q7371,"")</f>
        <v/>
      </c>
      <c r="B7371" s="85" t="str">
        <f>IF(C7371&lt;&gt;"",LEFT(C7371,9),"")</f>
        <v/>
      </c>
      <c r="V7371" s="60" t="str">
        <f>W7371&amp;H7371</f>
        <v/>
      </c>
      <c r="W7371" s="60" t="str">
        <f>_xlfn.LET(_xlpm.TextCell,TEXT(G7371,"###"),IF(_xlpm.TextCell&lt;&gt;"",IF(StyleSpaceSplit,IFERROR(IF(FIND(" ",_xlpm.TextCell)&gt;=1,MID(_xlpm.TextCell,1,FIND(" ",_xlpm.TextCell)-1),_xlpm.TextCell),_xlpm.TextCell),_xlpm.TextCell),""))</f>
        <v/>
      </c>
      <c r="X7371" s="60" t="str">
        <f>IF(A7371&lt;&gt;"",IFERROR(IF(FIND(" ",G7371)&gt;=1,MID(G7371,FIND(" ",G7371)+1,LEN(G7371)),""),""),"")</f>
        <v/>
      </c>
      <c r="AC7371" s="51">
        <f>IFERROR(VALUE(MID($C7371,1,2)),0)</f>
        <v>0</v>
      </c>
      <c r="AD7371" s="44">
        <f>IFERROR(VALUE(MID($C7371,4,3)),0)</f>
        <v>0</v>
      </c>
      <c r="AE7371" s="51">
        <f>VALUE(RIGHT("00"&amp;AC7371,2)&amp;RIGHT("000"&amp;AD7371,3))</f>
        <v>0</v>
      </c>
    </row>
    <row r="7372" spans="1:31">
      <c r="A7372" s="60" t="str">
        <f>IF(G7372&amp;Q7372&lt;&gt;"",W7372&amp;Q7372,"")</f>
        <v/>
      </c>
      <c r="B7372" s="85" t="str">
        <f>IF(C7372&lt;&gt;"",LEFT(C7372,9),"")</f>
        <v/>
      </c>
      <c r="V7372" s="60" t="str">
        <f>W7372&amp;H7372</f>
        <v/>
      </c>
      <c r="W7372" s="60" t="str">
        <f>_xlfn.LET(_xlpm.TextCell,TEXT(G7372,"###"),IF(_xlpm.TextCell&lt;&gt;"",IF(StyleSpaceSplit,IFERROR(IF(FIND(" ",_xlpm.TextCell)&gt;=1,MID(_xlpm.TextCell,1,FIND(" ",_xlpm.TextCell)-1),_xlpm.TextCell),_xlpm.TextCell),_xlpm.TextCell),""))</f>
        <v/>
      </c>
      <c r="X7372" s="60" t="str">
        <f>IF(A7372&lt;&gt;"",IFERROR(IF(FIND(" ",G7372)&gt;=1,MID(G7372,FIND(" ",G7372)+1,LEN(G7372)),""),""),"")</f>
        <v/>
      </c>
      <c r="AC7372" s="51">
        <f>IFERROR(VALUE(MID($C7372,1,2)),0)</f>
        <v>0</v>
      </c>
      <c r="AD7372" s="44">
        <f>IFERROR(VALUE(MID($C7372,4,3)),0)</f>
        <v>0</v>
      </c>
      <c r="AE7372" s="51">
        <f>VALUE(RIGHT("00"&amp;AC7372,2)&amp;RIGHT("000"&amp;AD7372,3))</f>
        <v>0</v>
      </c>
    </row>
    <row r="7373" spans="1:31">
      <c r="A7373" s="60" t="str">
        <f>IF(G7373&amp;Q7373&lt;&gt;"",W7373&amp;Q7373,"")</f>
        <v/>
      </c>
      <c r="B7373" s="85" t="str">
        <f>IF(C7373&lt;&gt;"",LEFT(C7373,9),"")</f>
        <v/>
      </c>
      <c r="V7373" s="60" t="str">
        <f>W7373&amp;H7373</f>
        <v/>
      </c>
      <c r="W7373" s="60" t="str">
        <f>_xlfn.LET(_xlpm.TextCell,TEXT(G7373,"###"),IF(_xlpm.TextCell&lt;&gt;"",IF(StyleSpaceSplit,IFERROR(IF(FIND(" ",_xlpm.TextCell)&gt;=1,MID(_xlpm.TextCell,1,FIND(" ",_xlpm.TextCell)-1),_xlpm.TextCell),_xlpm.TextCell),_xlpm.TextCell),""))</f>
        <v/>
      </c>
      <c r="X7373" s="60" t="str">
        <f>IF(A7373&lt;&gt;"",IFERROR(IF(FIND(" ",G7373)&gt;=1,MID(G7373,FIND(" ",G7373)+1,LEN(G7373)),""),""),"")</f>
        <v/>
      </c>
      <c r="AC7373" s="51">
        <f>IFERROR(VALUE(MID($C7373,1,2)),0)</f>
        <v>0</v>
      </c>
      <c r="AD7373" s="44">
        <f>IFERROR(VALUE(MID($C7373,4,3)),0)</f>
        <v>0</v>
      </c>
      <c r="AE7373" s="51">
        <f>VALUE(RIGHT("00"&amp;AC7373,2)&amp;RIGHT("000"&amp;AD7373,3))</f>
        <v>0</v>
      </c>
    </row>
    <row r="7374" spans="1:31">
      <c r="A7374" s="60" t="str">
        <f>IF(G7374&amp;Q7374&lt;&gt;"",W7374&amp;Q7374,"")</f>
        <v/>
      </c>
      <c r="B7374" s="85" t="str">
        <f>IF(C7374&lt;&gt;"",LEFT(C7374,9),"")</f>
        <v/>
      </c>
      <c r="V7374" s="60" t="str">
        <f>W7374&amp;H7374</f>
        <v/>
      </c>
      <c r="W7374" s="60" t="str">
        <f>_xlfn.LET(_xlpm.TextCell,TEXT(G7374,"###"),IF(_xlpm.TextCell&lt;&gt;"",IF(StyleSpaceSplit,IFERROR(IF(FIND(" ",_xlpm.TextCell)&gt;=1,MID(_xlpm.TextCell,1,FIND(" ",_xlpm.TextCell)-1),_xlpm.TextCell),_xlpm.TextCell),_xlpm.TextCell),""))</f>
        <v/>
      </c>
      <c r="X7374" s="60" t="str">
        <f>IF(A7374&lt;&gt;"",IFERROR(IF(FIND(" ",G7374)&gt;=1,MID(G7374,FIND(" ",G7374)+1,LEN(G7374)),""),""),"")</f>
        <v/>
      </c>
      <c r="AC7374" s="51">
        <f>IFERROR(VALUE(MID($C7374,1,2)),0)</f>
        <v>0</v>
      </c>
      <c r="AD7374" s="44">
        <f>IFERROR(VALUE(MID($C7374,4,3)),0)</f>
        <v>0</v>
      </c>
      <c r="AE7374" s="51">
        <f>VALUE(RIGHT("00"&amp;AC7374,2)&amp;RIGHT("000"&amp;AD7374,3))</f>
        <v>0</v>
      </c>
    </row>
    <row r="7375" spans="1:31">
      <c r="A7375" s="60" t="str">
        <f>IF(G7375&amp;Q7375&lt;&gt;"",W7375&amp;Q7375,"")</f>
        <v/>
      </c>
      <c r="B7375" s="85" t="str">
        <f>IF(C7375&lt;&gt;"",LEFT(C7375,9),"")</f>
        <v/>
      </c>
      <c r="V7375" s="60" t="str">
        <f>W7375&amp;H7375</f>
        <v/>
      </c>
      <c r="W7375" s="60" t="str">
        <f>_xlfn.LET(_xlpm.TextCell,TEXT(G7375,"###"),IF(_xlpm.TextCell&lt;&gt;"",IF(StyleSpaceSplit,IFERROR(IF(FIND(" ",_xlpm.TextCell)&gt;=1,MID(_xlpm.TextCell,1,FIND(" ",_xlpm.TextCell)-1),_xlpm.TextCell),_xlpm.TextCell),_xlpm.TextCell),""))</f>
        <v/>
      </c>
      <c r="X7375" s="60" t="str">
        <f>IF(A7375&lt;&gt;"",IFERROR(IF(FIND(" ",G7375)&gt;=1,MID(G7375,FIND(" ",G7375)+1,LEN(G7375)),""),""),"")</f>
        <v/>
      </c>
      <c r="AC7375" s="51">
        <f>IFERROR(VALUE(MID($C7375,1,2)),0)</f>
        <v>0</v>
      </c>
      <c r="AD7375" s="44">
        <f>IFERROR(VALUE(MID($C7375,4,3)),0)</f>
        <v>0</v>
      </c>
      <c r="AE7375" s="51">
        <f>VALUE(RIGHT("00"&amp;AC7375,2)&amp;RIGHT("000"&amp;AD7375,3))</f>
        <v>0</v>
      </c>
    </row>
    <row r="7376" spans="1:31">
      <c r="A7376" s="60" t="str">
        <f>IF(G7376&amp;Q7376&lt;&gt;"",W7376&amp;Q7376,"")</f>
        <v/>
      </c>
      <c r="B7376" s="85" t="str">
        <f>IF(C7376&lt;&gt;"",LEFT(C7376,9),"")</f>
        <v/>
      </c>
      <c r="V7376" s="60" t="str">
        <f>W7376&amp;H7376</f>
        <v/>
      </c>
      <c r="W7376" s="60" t="str">
        <f>_xlfn.LET(_xlpm.TextCell,TEXT(G7376,"###"),IF(_xlpm.TextCell&lt;&gt;"",IF(StyleSpaceSplit,IFERROR(IF(FIND(" ",_xlpm.TextCell)&gt;=1,MID(_xlpm.TextCell,1,FIND(" ",_xlpm.TextCell)-1),_xlpm.TextCell),_xlpm.TextCell),_xlpm.TextCell),""))</f>
        <v/>
      </c>
      <c r="X7376" s="60" t="str">
        <f>IF(A7376&lt;&gt;"",IFERROR(IF(FIND(" ",G7376)&gt;=1,MID(G7376,FIND(" ",G7376)+1,LEN(G7376)),""),""),"")</f>
        <v/>
      </c>
      <c r="AC7376" s="51">
        <f>IFERROR(VALUE(MID($C7376,1,2)),0)</f>
        <v>0</v>
      </c>
      <c r="AD7376" s="44">
        <f>IFERROR(VALUE(MID($C7376,4,3)),0)</f>
        <v>0</v>
      </c>
      <c r="AE7376" s="51">
        <f>VALUE(RIGHT("00"&amp;AC7376,2)&amp;RIGHT("000"&amp;AD7376,3))</f>
        <v>0</v>
      </c>
    </row>
    <row r="7377" spans="1:31">
      <c r="A7377" s="60" t="str">
        <f>IF(G7377&amp;Q7377&lt;&gt;"",W7377&amp;Q7377,"")</f>
        <v/>
      </c>
      <c r="B7377" s="85" t="str">
        <f>IF(C7377&lt;&gt;"",LEFT(C7377,9),"")</f>
        <v/>
      </c>
      <c r="V7377" s="60" t="str">
        <f>W7377&amp;H7377</f>
        <v/>
      </c>
      <c r="W7377" s="60" t="str">
        <f>_xlfn.LET(_xlpm.TextCell,TEXT(G7377,"###"),IF(_xlpm.TextCell&lt;&gt;"",IF(StyleSpaceSplit,IFERROR(IF(FIND(" ",_xlpm.TextCell)&gt;=1,MID(_xlpm.TextCell,1,FIND(" ",_xlpm.TextCell)-1),_xlpm.TextCell),_xlpm.TextCell),_xlpm.TextCell),""))</f>
        <v/>
      </c>
      <c r="X7377" s="60" t="str">
        <f>IF(A7377&lt;&gt;"",IFERROR(IF(FIND(" ",G7377)&gt;=1,MID(G7377,FIND(" ",G7377)+1,LEN(G7377)),""),""),"")</f>
        <v/>
      </c>
      <c r="AC7377" s="51">
        <f>IFERROR(VALUE(MID($C7377,1,2)),0)</f>
        <v>0</v>
      </c>
      <c r="AD7377" s="44">
        <f>IFERROR(VALUE(MID($C7377,4,3)),0)</f>
        <v>0</v>
      </c>
      <c r="AE7377" s="51">
        <f>VALUE(RIGHT("00"&amp;AC7377,2)&amp;RIGHT("000"&amp;AD7377,3))</f>
        <v>0</v>
      </c>
    </row>
    <row r="7378" spans="1:31">
      <c r="A7378" s="60" t="str">
        <f>IF(G7378&amp;Q7378&lt;&gt;"",W7378&amp;Q7378,"")</f>
        <v/>
      </c>
      <c r="B7378" s="85" t="str">
        <f>IF(C7378&lt;&gt;"",LEFT(C7378,9),"")</f>
        <v/>
      </c>
      <c r="V7378" s="60" t="str">
        <f>W7378&amp;H7378</f>
        <v/>
      </c>
      <c r="W7378" s="60" t="str">
        <f>_xlfn.LET(_xlpm.TextCell,TEXT(G7378,"###"),IF(_xlpm.TextCell&lt;&gt;"",IF(StyleSpaceSplit,IFERROR(IF(FIND(" ",_xlpm.TextCell)&gt;=1,MID(_xlpm.TextCell,1,FIND(" ",_xlpm.TextCell)-1),_xlpm.TextCell),_xlpm.TextCell),_xlpm.TextCell),""))</f>
        <v/>
      </c>
      <c r="X7378" s="60" t="str">
        <f>IF(A7378&lt;&gt;"",IFERROR(IF(FIND(" ",G7378)&gt;=1,MID(G7378,FIND(" ",G7378)+1,LEN(G7378)),""),""),"")</f>
        <v/>
      </c>
      <c r="AC7378" s="51">
        <f>IFERROR(VALUE(MID($C7378,1,2)),0)</f>
        <v>0</v>
      </c>
      <c r="AD7378" s="44">
        <f>IFERROR(VALUE(MID($C7378,4,3)),0)</f>
        <v>0</v>
      </c>
      <c r="AE7378" s="51">
        <f>VALUE(RIGHT("00"&amp;AC7378,2)&amp;RIGHT("000"&amp;AD7378,3))</f>
        <v>0</v>
      </c>
    </row>
    <row r="7379" spans="1:31">
      <c r="A7379" s="60" t="str">
        <f>IF(G7379&amp;Q7379&lt;&gt;"",W7379&amp;Q7379,"")</f>
        <v/>
      </c>
      <c r="B7379" s="85" t="str">
        <f>IF(C7379&lt;&gt;"",LEFT(C7379,9),"")</f>
        <v/>
      </c>
      <c r="V7379" s="60" t="str">
        <f>W7379&amp;H7379</f>
        <v/>
      </c>
      <c r="W7379" s="60" t="str">
        <f>_xlfn.LET(_xlpm.TextCell,TEXT(G7379,"###"),IF(_xlpm.TextCell&lt;&gt;"",IF(StyleSpaceSplit,IFERROR(IF(FIND(" ",_xlpm.TextCell)&gt;=1,MID(_xlpm.TextCell,1,FIND(" ",_xlpm.TextCell)-1),_xlpm.TextCell),_xlpm.TextCell),_xlpm.TextCell),""))</f>
        <v/>
      </c>
      <c r="X7379" s="60" t="str">
        <f>IF(A7379&lt;&gt;"",IFERROR(IF(FIND(" ",G7379)&gt;=1,MID(G7379,FIND(" ",G7379)+1,LEN(G7379)),""),""),"")</f>
        <v/>
      </c>
      <c r="AC7379" s="51">
        <f>IFERROR(VALUE(MID($C7379,1,2)),0)</f>
        <v>0</v>
      </c>
      <c r="AD7379" s="44">
        <f>IFERROR(VALUE(MID($C7379,4,3)),0)</f>
        <v>0</v>
      </c>
      <c r="AE7379" s="51">
        <f>VALUE(RIGHT("00"&amp;AC7379,2)&amp;RIGHT("000"&amp;AD7379,3))</f>
        <v>0</v>
      </c>
    </row>
    <row r="7380" spans="1:31">
      <c r="A7380" s="60" t="str">
        <f>IF(G7380&amp;Q7380&lt;&gt;"",W7380&amp;Q7380,"")</f>
        <v/>
      </c>
      <c r="B7380" s="85" t="str">
        <f>IF(C7380&lt;&gt;"",LEFT(C7380,9),"")</f>
        <v/>
      </c>
      <c r="V7380" s="60" t="str">
        <f>W7380&amp;H7380</f>
        <v/>
      </c>
      <c r="W7380" s="60" t="str">
        <f>_xlfn.LET(_xlpm.TextCell,TEXT(G7380,"###"),IF(_xlpm.TextCell&lt;&gt;"",IF(StyleSpaceSplit,IFERROR(IF(FIND(" ",_xlpm.TextCell)&gt;=1,MID(_xlpm.TextCell,1,FIND(" ",_xlpm.TextCell)-1),_xlpm.TextCell),_xlpm.TextCell),_xlpm.TextCell),""))</f>
        <v/>
      </c>
      <c r="X7380" s="60" t="str">
        <f>IF(A7380&lt;&gt;"",IFERROR(IF(FIND(" ",G7380)&gt;=1,MID(G7380,FIND(" ",G7380)+1,LEN(G7380)),""),""),"")</f>
        <v/>
      </c>
      <c r="AC7380" s="51">
        <f>IFERROR(VALUE(MID($C7380,1,2)),0)</f>
        <v>0</v>
      </c>
      <c r="AD7380" s="44">
        <f>IFERROR(VALUE(MID($C7380,4,3)),0)</f>
        <v>0</v>
      </c>
      <c r="AE7380" s="51">
        <f>VALUE(RIGHT("00"&amp;AC7380,2)&amp;RIGHT("000"&amp;AD7380,3))</f>
        <v>0</v>
      </c>
    </row>
    <row r="7381" spans="1:31">
      <c r="A7381" s="60" t="str">
        <f>IF(G7381&amp;Q7381&lt;&gt;"",W7381&amp;Q7381,"")</f>
        <v/>
      </c>
      <c r="B7381" s="85" t="str">
        <f>IF(C7381&lt;&gt;"",LEFT(C7381,9),"")</f>
        <v/>
      </c>
      <c r="V7381" s="60" t="str">
        <f>W7381&amp;H7381</f>
        <v/>
      </c>
      <c r="W7381" s="60" t="str">
        <f>_xlfn.LET(_xlpm.TextCell,TEXT(G7381,"###"),IF(_xlpm.TextCell&lt;&gt;"",IF(StyleSpaceSplit,IFERROR(IF(FIND(" ",_xlpm.TextCell)&gt;=1,MID(_xlpm.TextCell,1,FIND(" ",_xlpm.TextCell)-1),_xlpm.TextCell),_xlpm.TextCell),_xlpm.TextCell),""))</f>
        <v/>
      </c>
      <c r="X7381" s="60" t="str">
        <f>IF(A7381&lt;&gt;"",IFERROR(IF(FIND(" ",G7381)&gt;=1,MID(G7381,FIND(" ",G7381)+1,LEN(G7381)),""),""),"")</f>
        <v/>
      </c>
      <c r="AC7381" s="51">
        <f>IFERROR(VALUE(MID($C7381,1,2)),0)</f>
        <v>0</v>
      </c>
      <c r="AD7381" s="44">
        <f>IFERROR(VALUE(MID($C7381,4,3)),0)</f>
        <v>0</v>
      </c>
      <c r="AE7381" s="51">
        <f>VALUE(RIGHT("00"&amp;AC7381,2)&amp;RIGHT("000"&amp;AD7381,3))</f>
        <v>0</v>
      </c>
    </row>
    <row r="7382" spans="1:31">
      <c r="A7382" s="60" t="str">
        <f>IF(G7382&amp;Q7382&lt;&gt;"",W7382&amp;Q7382,"")</f>
        <v/>
      </c>
      <c r="B7382" s="85" t="str">
        <f>IF(C7382&lt;&gt;"",LEFT(C7382,9),"")</f>
        <v/>
      </c>
      <c r="V7382" s="60" t="str">
        <f>W7382&amp;H7382</f>
        <v/>
      </c>
      <c r="W7382" s="60" t="str">
        <f>_xlfn.LET(_xlpm.TextCell,TEXT(G7382,"###"),IF(_xlpm.TextCell&lt;&gt;"",IF(StyleSpaceSplit,IFERROR(IF(FIND(" ",_xlpm.TextCell)&gt;=1,MID(_xlpm.TextCell,1,FIND(" ",_xlpm.TextCell)-1),_xlpm.TextCell),_xlpm.TextCell),_xlpm.TextCell),""))</f>
        <v/>
      </c>
      <c r="X7382" s="60" t="str">
        <f>IF(A7382&lt;&gt;"",IFERROR(IF(FIND(" ",G7382)&gt;=1,MID(G7382,FIND(" ",G7382)+1,LEN(G7382)),""),""),"")</f>
        <v/>
      </c>
      <c r="AC7382" s="51">
        <f>IFERROR(VALUE(MID($C7382,1,2)),0)</f>
        <v>0</v>
      </c>
      <c r="AD7382" s="44">
        <f>IFERROR(VALUE(MID($C7382,4,3)),0)</f>
        <v>0</v>
      </c>
      <c r="AE7382" s="51">
        <f>VALUE(RIGHT("00"&amp;AC7382,2)&amp;RIGHT("000"&amp;AD7382,3))</f>
        <v>0</v>
      </c>
    </row>
    <row r="7383" spans="1:31">
      <c r="A7383" s="60" t="str">
        <f>IF(G7383&amp;Q7383&lt;&gt;"",W7383&amp;Q7383,"")</f>
        <v/>
      </c>
      <c r="B7383" s="85" t="str">
        <f>IF(C7383&lt;&gt;"",LEFT(C7383,9),"")</f>
        <v/>
      </c>
      <c r="V7383" s="60" t="str">
        <f>W7383&amp;H7383</f>
        <v/>
      </c>
      <c r="W7383" s="60" t="str">
        <f>_xlfn.LET(_xlpm.TextCell,TEXT(G7383,"###"),IF(_xlpm.TextCell&lt;&gt;"",IF(StyleSpaceSplit,IFERROR(IF(FIND(" ",_xlpm.TextCell)&gt;=1,MID(_xlpm.TextCell,1,FIND(" ",_xlpm.TextCell)-1),_xlpm.TextCell),_xlpm.TextCell),_xlpm.TextCell),""))</f>
        <v/>
      </c>
      <c r="X7383" s="60" t="str">
        <f>IF(A7383&lt;&gt;"",IFERROR(IF(FIND(" ",G7383)&gt;=1,MID(G7383,FIND(" ",G7383)+1,LEN(G7383)),""),""),"")</f>
        <v/>
      </c>
      <c r="AC7383" s="51">
        <f>IFERROR(VALUE(MID($C7383,1,2)),0)</f>
        <v>0</v>
      </c>
      <c r="AD7383" s="44">
        <f>IFERROR(VALUE(MID($C7383,4,3)),0)</f>
        <v>0</v>
      </c>
      <c r="AE7383" s="51">
        <f>VALUE(RIGHT("00"&amp;AC7383,2)&amp;RIGHT("000"&amp;AD7383,3))</f>
        <v>0</v>
      </c>
    </row>
    <row r="7384" spans="1:31">
      <c r="A7384" s="60" t="str">
        <f>IF(G7384&amp;Q7384&lt;&gt;"",W7384&amp;Q7384,"")</f>
        <v/>
      </c>
      <c r="B7384" s="85" t="str">
        <f>IF(C7384&lt;&gt;"",LEFT(C7384,9),"")</f>
        <v/>
      </c>
      <c r="V7384" s="60" t="str">
        <f>W7384&amp;H7384</f>
        <v/>
      </c>
      <c r="W7384" s="60" t="str">
        <f>_xlfn.LET(_xlpm.TextCell,TEXT(G7384,"###"),IF(_xlpm.TextCell&lt;&gt;"",IF(StyleSpaceSplit,IFERROR(IF(FIND(" ",_xlpm.TextCell)&gt;=1,MID(_xlpm.TextCell,1,FIND(" ",_xlpm.TextCell)-1),_xlpm.TextCell),_xlpm.TextCell),_xlpm.TextCell),""))</f>
        <v/>
      </c>
      <c r="X7384" s="60" t="str">
        <f>IF(A7384&lt;&gt;"",IFERROR(IF(FIND(" ",G7384)&gt;=1,MID(G7384,FIND(" ",G7384)+1,LEN(G7384)),""),""),"")</f>
        <v/>
      </c>
      <c r="AC7384" s="51">
        <f>IFERROR(VALUE(MID($C7384,1,2)),0)</f>
        <v>0</v>
      </c>
      <c r="AD7384" s="44">
        <f>IFERROR(VALUE(MID($C7384,4,3)),0)</f>
        <v>0</v>
      </c>
      <c r="AE7384" s="51">
        <f>VALUE(RIGHT("00"&amp;AC7384,2)&amp;RIGHT("000"&amp;AD7384,3))</f>
        <v>0</v>
      </c>
    </row>
    <row r="7385" spans="1:31">
      <c r="A7385" s="60" t="str">
        <f>IF(G7385&amp;Q7385&lt;&gt;"",W7385&amp;Q7385,"")</f>
        <v/>
      </c>
      <c r="B7385" s="85" t="str">
        <f>IF(C7385&lt;&gt;"",LEFT(C7385,9),"")</f>
        <v/>
      </c>
      <c r="V7385" s="60" t="str">
        <f>W7385&amp;H7385</f>
        <v/>
      </c>
      <c r="W7385" s="60" t="str">
        <f>_xlfn.LET(_xlpm.TextCell,TEXT(G7385,"###"),IF(_xlpm.TextCell&lt;&gt;"",IF(StyleSpaceSplit,IFERROR(IF(FIND(" ",_xlpm.TextCell)&gt;=1,MID(_xlpm.TextCell,1,FIND(" ",_xlpm.TextCell)-1),_xlpm.TextCell),_xlpm.TextCell),_xlpm.TextCell),""))</f>
        <v/>
      </c>
      <c r="X7385" s="60" t="str">
        <f>IF(A7385&lt;&gt;"",IFERROR(IF(FIND(" ",G7385)&gt;=1,MID(G7385,FIND(" ",G7385)+1,LEN(G7385)),""),""),"")</f>
        <v/>
      </c>
      <c r="AC7385" s="51">
        <f>IFERROR(VALUE(MID($C7385,1,2)),0)</f>
        <v>0</v>
      </c>
      <c r="AD7385" s="44">
        <f>IFERROR(VALUE(MID($C7385,4,3)),0)</f>
        <v>0</v>
      </c>
      <c r="AE7385" s="51">
        <f>VALUE(RIGHT("00"&amp;AC7385,2)&amp;RIGHT("000"&amp;AD7385,3))</f>
        <v>0</v>
      </c>
    </row>
    <row r="7386" spans="1:31">
      <c r="A7386" s="60" t="str">
        <f>IF(G7386&amp;Q7386&lt;&gt;"",W7386&amp;Q7386,"")</f>
        <v/>
      </c>
      <c r="B7386" s="85" t="str">
        <f>IF(C7386&lt;&gt;"",LEFT(C7386,9),"")</f>
        <v/>
      </c>
      <c r="V7386" s="60" t="str">
        <f>W7386&amp;H7386</f>
        <v/>
      </c>
      <c r="W7386" s="60" t="str">
        <f>_xlfn.LET(_xlpm.TextCell,TEXT(G7386,"###"),IF(_xlpm.TextCell&lt;&gt;"",IF(StyleSpaceSplit,IFERROR(IF(FIND(" ",_xlpm.TextCell)&gt;=1,MID(_xlpm.TextCell,1,FIND(" ",_xlpm.TextCell)-1),_xlpm.TextCell),_xlpm.TextCell),_xlpm.TextCell),""))</f>
        <v/>
      </c>
      <c r="X7386" s="60" t="str">
        <f>IF(A7386&lt;&gt;"",IFERROR(IF(FIND(" ",G7386)&gt;=1,MID(G7386,FIND(" ",G7386)+1,LEN(G7386)),""),""),"")</f>
        <v/>
      </c>
      <c r="AC7386" s="51">
        <f>IFERROR(VALUE(MID($C7386,1,2)),0)</f>
        <v>0</v>
      </c>
      <c r="AD7386" s="44">
        <f>IFERROR(VALUE(MID($C7386,4,3)),0)</f>
        <v>0</v>
      </c>
      <c r="AE7386" s="51">
        <f>VALUE(RIGHT("00"&amp;AC7386,2)&amp;RIGHT("000"&amp;AD7386,3))</f>
        <v>0</v>
      </c>
    </row>
    <row r="7387" spans="1:31">
      <c r="A7387" s="60" t="str">
        <f>IF(G7387&amp;Q7387&lt;&gt;"",W7387&amp;Q7387,"")</f>
        <v/>
      </c>
      <c r="B7387" s="85" t="str">
        <f>IF(C7387&lt;&gt;"",LEFT(C7387,9),"")</f>
        <v/>
      </c>
      <c r="V7387" s="60" t="str">
        <f>W7387&amp;H7387</f>
        <v/>
      </c>
      <c r="W7387" s="60" t="str">
        <f>_xlfn.LET(_xlpm.TextCell,TEXT(G7387,"###"),IF(_xlpm.TextCell&lt;&gt;"",IF(StyleSpaceSplit,IFERROR(IF(FIND(" ",_xlpm.TextCell)&gt;=1,MID(_xlpm.TextCell,1,FIND(" ",_xlpm.TextCell)-1),_xlpm.TextCell),_xlpm.TextCell),_xlpm.TextCell),""))</f>
        <v/>
      </c>
      <c r="X7387" s="60" t="str">
        <f>IF(A7387&lt;&gt;"",IFERROR(IF(FIND(" ",G7387)&gt;=1,MID(G7387,FIND(" ",G7387)+1,LEN(G7387)),""),""),"")</f>
        <v/>
      </c>
      <c r="AC7387" s="51">
        <f>IFERROR(VALUE(MID($C7387,1,2)),0)</f>
        <v>0</v>
      </c>
      <c r="AD7387" s="44">
        <f>IFERROR(VALUE(MID($C7387,4,3)),0)</f>
        <v>0</v>
      </c>
      <c r="AE7387" s="51">
        <f>VALUE(RIGHT("00"&amp;AC7387,2)&amp;RIGHT("000"&amp;AD7387,3))</f>
        <v>0</v>
      </c>
    </row>
    <row r="7388" spans="1:31">
      <c r="A7388" s="60" t="str">
        <f>IF(G7388&amp;Q7388&lt;&gt;"",W7388&amp;Q7388,"")</f>
        <v/>
      </c>
      <c r="B7388" s="85" t="str">
        <f>IF(C7388&lt;&gt;"",LEFT(C7388,9),"")</f>
        <v/>
      </c>
      <c r="V7388" s="60" t="str">
        <f>W7388&amp;H7388</f>
        <v/>
      </c>
      <c r="W7388" s="60" t="str">
        <f>_xlfn.LET(_xlpm.TextCell,TEXT(G7388,"###"),IF(_xlpm.TextCell&lt;&gt;"",IF(StyleSpaceSplit,IFERROR(IF(FIND(" ",_xlpm.TextCell)&gt;=1,MID(_xlpm.TextCell,1,FIND(" ",_xlpm.TextCell)-1),_xlpm.TextCell),_xlpm.TextCell),_xlpm.TextCell),""))</f>
        <v/>
      </c>
      <c r="X7388" s="60" t="str">
        <f>IF(A7388&lt;&gt;"",IFERROR(IF(FIND(" ",G7388)&gt;=1,MID(G7388,FIND(" ",G7388)+1,LEN(G7388)),""),""),"")</f>
        <v/>
      </c>
      <c r="AC7388" s="51">
        <f>IFERROR(VALUE(MID($C7388,1,2)),0)</f>
        <v>0</v>
      </c>
      <c r="AD7388" s="44">
        <f>IFERROR(VALUE(MID($C7388,4,3)),0)</f>
        <v>0</v>
      </c>
      <c r="AE7388" s="51">
        <f>VALUE(RIGHT("00"&amp;AC7388,2)&amp;RIGHT("000"&amp;AD7388,3))</f>
        <v>0</v>
      </c>
    </row>
    <row r="7389" spans="1:31">
      <c r="A7389" s="60" t="str">
        <f>IF(G7389&amp;Q7389&lt;&gt;"",W7389&amp;Q7389,"")</f>
        <v/>
      </c>
      <c r="B7389" s="85" t="str">
        <f>IF(C7389&lt;&gt;"",LEFT(C7389,9),"")</f>
        <v/>
      </c>
      <c r="V7389" s="60" t="str">
        <f>W7389&amp;H7389</f>
        <v/>
      </c>
      <c r="W7389" s="60" t="str">
        <f>_xlfn.LET(_xlpm.TextCell,TEXT(G7389,"###"),IF(_xlpm.TextCell&lt;&gt;"",IF(StyleSpaceSplit,IFERROR(IF(FIND(" ",_xlpm.TextCell)&gt;=1,MID(_xlpm.TextCell,1,FIND(" ",_xlpm.TextCell)-1),_xlpm.TextCell),_xlpm.TextCell),_xlpm.TextCell),""))</f>
        <v/>
      </c>
      <c r="X7389" s="60" t="str">
        <f>IF(A7389&lt;&gt;"",IFERROR(IF(FIND(" ",G7389)&gt;=1,MID(G7389,FIND(" ",G7389)+1,LEN(G7389)),""),""),"")</f>
        <v/>
      </c>
      <c r="AC7389" s="51">
        <f>IFERROR(VALUE(MID($C7389,1,2)),0)</f>
        <v>0</v>
      </c>
      <c r="AD7389" s="44">
        <f>IFERROR(VALUE(MID($C7389,4,3)),0)</f>
        <v>0</v>
      </c>
      <c r="AE7389" s="51">
        <f>VALUE(RIGHT("00"&amp;AC7389,2)&amp;RIGHT("000"&amp;AD7389,3))</f>
        <v>0</v>
      </c>
    </row>
    <row r="7390" spans="1:31">
      <c r="A7390" s="60" t="str">
        <f>IF(G7390&amp;Q7390&lt;&gt;"",W7390&amp;Q7390,"")</f>
        <v/>
      </c>
      <c r="B7390" s="85" t="str">
        <f>IF(C7390&lt;&gt;"",LEFT(C7390,9),"")</f>
        <v/>
      </c>
      <c r="V7390" s="60" t="str">
        <f>W7390&amp;H7390</f>
        <v/>
      </c>
      <c r="W7390" s="60" t="str">
        <f>_xlfn.LET(_xlpm.TextCell,TEXT(G7390,"###"),IF(_xlpm.TextCell&lt;&gt;"",IF(StyleSpaceSplit,IFERROR(IF(FIND(" ",_xlpm.TextCell)&gt;=1,MID(_xlpm.TextCell,1,FIND(" ",_xlpm.TextCell)-1),_xlpm.TextCell),_xlpm.TextCell),_xlpm.TextCell),""))</f>
        <v/>
      </c>
      <c r="X7390" s="60" t="str">
        <f>IF(A7390&lt;&gt;"",IFERROR(IF(FIND(" ",G7390)&gt;=1,MID(G7390,FIND(" ",G7390)+1,LEN(G7390)),""),""),"")</f>
        <v/>
      </c>
      <c r="AC7390" s="51">
        <f>IFERROR(VALUE(MID($C7390,1,2)),0)</f>
        <v>0</v>
      </c>
      <c r="AD7390" s="44">
        <f>IFERROR(VALUE(MID($C7390,4,3)),0)</f>
        <v>0</v>
      </c>
      <c r="AE7390" s="51">
        <f>VALUE(RIGHT("00"&amp;AC7390,2)&amp;RIGHT("000"&amp;AD7390,3))</f>
        <v>0</v>
      </c>
    </row>
    <row r="7391" spans="1:31">
      <c r="A7391" s="60" t="str">
        <f>IF(G7391&amp;Q7391&lt;&gt;"",W7391&amp;Q7391,"")</f>
        <v/>
      </c>
      <c r="B7391" s="85" t="str">
        <f>IF(C7391&lt;&gt;"",LEFT(C7391,9),"")</f>
        <v/>
      </c>
      <c r="V7391" s="60" t="str">
        <f>W7391&amp;H7391</f>
        <v/>
      </c>
      <c r="W7391" s="60" t="str">
        <f>_xlfn.LET(_xlpm.TextCell,TEXT(G7391,"###"),IF(_xlpm.TextCell&lt;&gt;"",IF(StyleSpaceSplit,IFERROR(IF(FIND(" ",_xlpm.TextCell)&gt;=1,MID(_xlpm.TextCell,1,FIND(" ",_xlpm.TextCell)-1),_xlpm.TextCell),_xlpm.TextCell),_xlpm.TextCell),""))</f>
        <v/>
      </c>
      <c r="X7391" s="60" t="str">
        <f>IF(A7391&lt;&gt;"",IFERROR(IF(FIND(" ",G7391)&gt;=1,MID(G7391,FIND(" ",G7391)+1,LEN(G7391)),""),""),"")</f>
        <v/>
      </c>
      <c r="AC7391" s="51">
        <f>IFERROR(VALUE(MID($C7391,1,2)),0)</f>
        <v>0</v>
      </c>
      <c r="AD7391" s="44">
        <f>IFERROR(VALUE(MID($C7391,4,3)),0)</f>
        <v>0</v>
      </c>
      <c r="AE7391" s="51">
        <f>VALUE(RIGHT("00"&amp;AC7391,2)&amp;RIGHT("000"&amp;AD7391,3))</f>
        <v>0</v>
      </c>
    </row>
    <row r="7392" spans="1:31">
      <c r="A7392" s="60" t="str">
        <f>IF(G7392&amp;Q7392&lt;&gt;"",W7392&amp;Q7392,"")</f>
        <v/>
      </c>
      <c r="B7392" s="85" t="str">
        <f>IF(C7392&lt;&gt;"",LEFT(C7392,9),"")</f>
        <v/>
      </c>
      <c r="V7392" s="60" t="str">
        <f>W7392&amp;H7392</f>
        <v/>
      </c>
      <c r="W7392" s="60" t="str">
        <f>_xlfn.LET(_xlpm.TextCell,TEXT(G7392,"###"),IF(_xlpm.TextCell&lt;&gt;"",IF(StyleSpaceSplit,IFERROR(IF(FIND(" ",_xlpm.TextCell)&gt;=1,MID(_xlpm.TextCell,1,FIND(" ",_xlpm.TextCell)-1),_xlpm.TextCell),_xlpm.TextCell),_xlpm.TextCell),""))</f>
        <v/>
      </c>
      <c r="X7392" s="60" t="str">
        <f>IF(A7392&lt;&gt;"",IFERROR(IF(FIND(" ",G7392)&gt;=1,MID(G7392,FIND(" ",G7392)+1,LEN(G7392)),""),""),"")</f>
        <v/>
      </c>
      <c r="AC7392" s="51">
        <f>IFERROR(VALUE(MID($C7392,1,2)),0)</f>
        <v>0</v>
      </c>
      <c r="AD7392" s="44">
        <f>IFERROR(VALUE(MID($C7392,4,3)),0)</f>
        <v>0</v>
      </c>
      <c r="AE7392" s="51">
        <f>VALUE(RIGHT("00"&amp;AC7392,2)&amp;RIGHT("000"&amp;AD7392,3))</f>
        <v>0</v>
      </c>
    </row>
    <row r="7393" spans="1:31">
      <c r="A7393" s="60" t="str">
        <f>IF(G7393&amp;Q7393&lt;&gt;"",W7393&amp;Q7393,"")</f>
        <v/>
      </c>
      <c r="B7393" s="85" t="str">
        <f>IF(C7393&lt;&gt;"",LEFT(C7393,9),"")</f>
        <v/>
      </c>
      <c r="V7393" s="60" t="str">
        <f>W7393&amp;H7393</f>
        <v/>
      </c>
      <c r="W7393" s="60" t="str">
        <f>_xlfn.LET(_xlpm.TextCell,TEXT(G7393,"###"),IF(_xlpm.TextCell&lt;&gt;"",IF(StyleSpaceSplit,IFERROR(IF(FIND(" ",_xlpm.TextCell)&gt;=1,MID(_xlpm.TextCell,1,FIND(" ",_xlpm.TextCell)-1),_xlpm.TextCell),_xlpm.TextCell),_xlpm.TextCell),""))</f>
        <v/>
      </c>
      <c r="X7393" s="60" t="str">
        <f>IF(A7393&lt;&gt;"",IFERROR(IF(FIND(" ",G7393)&gt;=1,MID(G7393,FIND(" ",G7393)+1,LEN(G7393)),""),""),"")</f>
        <v/>
      </c>
      <c r="AC7393" s="51">
        <f>IFERROR(VALUE(MID($C7393,1,2)),0)</f>
        <v>0</v>
      </c>
      <c r="AD7393" s="44">
        <f>IFERROR(VALUE(MID($C7393,4,3)),0)</f>
        <v>0</v>
      </c>
      <c r="AE7393" s="51">
        <f>VALUE(RIGHT("00"&amp;AC7393,2)&amp;RIGHT("000"&amp;AD7393,3))</f>
        <v>0</v>
      </c>
    </row>
    <row r="7394" spans="1:31">
      <c r="A7394" s="60" t="str">
        <f>IF(G7394&amp;Q7394&lt;&gt;"",W7394&amp;Q7394,"")</f>
        <v/>
      </c>
      <c r="B7394" s="85" t="str">
        <f>IF(C7394&lt;&gt;"",LEFT(C7394,9),"")</f>
        <v/>
      </c>
      <c r="V7394" s="60" t="str">
        <f>W7394&amp;H7394</f>
        <v/>
      </c>
      <c r="W7394" s="60" t="str">
        <f>_xlfn.LET(_xlpm.TextCell,TEXT(G7394,"###"),IF(_xlpm.TextCell&lt;&gt;"",IF(StyleSpaceSplit,IFERROR(IF(FIND(" ",_xlpm.TextCell)&gt;=1,MID(_xlpm.TextCell,1,FIND(" ",_xlpm.TextCell)-1),_xlpm.TextCell),_xlpm.TextCell),_xlpm.TextCell),""))</f>
        <v/>
      </c>
      <c r="X7394" s="60" t="str">
        <f>IF(A7394&lt;&gt;"",IFERROR(IF(FIND(" ",G7394)&gt;=1,MID(G7394,FIND(" ",G7394)+1,LEN(G7394)),""),""),"")</f>
        <v/>
      </c>
      <c r="AC7394" s="51">
        <f>IFERROR(VALUE(MID($C7394,1,2)),0)</f>
        <v>0</v>
      </c>
      <c r="AD7394" s="44">
        <f>IFERROR(VALUE(MID($C7394,4,3)),0)</f>
        <v>0</v>
      </c>
      <c r="AE7394" s="51">
        <f>VALUE(RIGHT("00"&amp;AC7394,2)&amp;RIGHT("000"&amp;AD7394,3))</f>
        <v>0</v>
      </c>
    </row>
    <row r="7395" spans="1:31">
      <c r="A7395" s="60" t="str">
        <f>IF(G7395&amp;Q7395&lt;&gt;"",W7395&amp;Q7395,"")</f>
        <v/>
      </c>
      <c r="B7395" s="85" t="str">
        <f>IF(C7395&lt;&gt;"",LEFT(C7395,9),"")</f>
        <v/>
      </c>
      <c r="V7395" s="60" t="str">
        <f>W7395&amp;H7395</f>
        <v/>
      </c>
      <c r="W7395" s="60" t="str">
        <f>_xlfn.LET(_xlpm.TextCell,TEXT(G7395,"###"),IF(_xlpm.TextCell&lt;&gt;"",IF(StyleSpaceSplit,IFERROR(IF(FIND(" ",_xlpm.TextCell)&gt;=1,MID(_xlpm.TextCell,1,FIND(" ",_xlpm.TextCell)-1),_xlpm.TextCell),_xlpm.TextCell),_xlpm.TextCell),""))</f>
        <v/>
      </c>
      <c r="X7395" s="60" t="str">
        <f>IF(A7395&lt;&gt;"",IFERROR(IF(FIND(" ",G7395)&gt;=1,MID(G7395,FIND(" ",G7395)+1,LEN(G7395)),""),""),"")</f>
        <v/>
      </c>
      <c r="AC7395" s="51">
        <f>IFERROR(VALUE(MID($C7395,1,2)),0)</f>
        <v>0</v>
      </c>
      <c r="AD7395" s="44">
        <f>IFERROR(VALUE(MID($C7395,4,3)),0)</f>
        <v>0</v>
      </c>
      <c r="AE7395" s="51">
        <f>VALUE(RIGHT("00"&amp;AC7395,2)&amp;RIGHT("000"&amp;AD7395,3))</f>
        <v>0</v>
      </c>
    </row>
    <row r="7396" spans="1:31">
      <c r="A7396" s="60" t="str">
        <f>IF(G7396&amp;Q7396&lt;&gt;"",W7396&amp;Q7396,"")</f>
        <v/>
      </c>
      <c r="B7396" s="85" t="str">
        <f>IF(C7396&lt;&gt;"",LEFT(C7396,9),"")</f>
        <v/>
      </c>
      <c r="V7396" s="60" t="str">
        <f>W7396&amp;H7396</f>
        <v/>
      </c>
      <c r="W7396" s="60" t="str">
        <f>_xlfn.LET(_xlpm.TextCell,TEXT(G7396,"###"),IF(_xlpm.TextCell&lt;&gt;"",IF(StyleSpaceSplit,IFERROR(IF(FIND(" ",_xlpm.TextCell)&gt;=1,MID(_xlpm.TextCell,1,FIND(" ",_xlpm.TextCell)-1),_xlpm.TextCell),_xlpm.TextCell),_xlpm.TextCell),""))</f>
        <v/>
      </c>
      <c r="X7396" s="60" t="str">
        <f>IF(A7396&lt;&gt;"",IFERROR(IF(FIND(" ",G7396)&gt;=1,MID(G7396,FIND(" ",G7396)+1,LEN(G7396)),""),""),"")</f>
        <v/>
      </c>
      <c r="AC7396" s="51">
        <f>IFERROR(VALUE(MID($C7396,1,2)),0)</f>
        <v>0</v>
      </c>
      <c r="AD7396" s="44">
        <f>IFERROR(VALUE(MID($C7396,4,3)),0)</f>
        <v>0</v>
      </c>
      <c r="AE7396" s="51">
        <f>VALUE(RIGHT("00"&amp;AC7396,2)&amp;RIGHT("000"&amp;AD7396,3))</f>
        <v>0</v>
      </c>
    </row>
    <row r="7397" spans="1:31">
      <c r="A7397" s="60" t="str">
        <f>IF(G7397&amp;Q7397&lt;&gt;"",W7397&amp;Q7397,"")</f>
        <v/>
      </c>
      <c r="B7397" s="85" t="str">
        <f>IF(C7397&lt;&gt;"",LEFT(C7397,9),"")</f>
        <v/>
      </c>
      <c r="V7397" s="60" t="str">
        <f>W7397&amp;H7397</f>
        <v/>
      </c>
      <c r="W7397" s="60" t="str">
        <f>_xlfn.LET(_xlpm.TextCell,TEXT(G7397,"###"),IF(_xlpm.TextCell&lt;&gt;"",IF(StyleSpaceSplit,IFERROR(IF(FIND(" ",_xlpm.TextCell)&gt;=1,MID(_xlpm.TextCell,1,FIND(" ",_xlpm.TextCell)-1),_xlpm.TextCell),_xlpm.TextCell),_xlpm.TextCell),""))</f>
        <v/>
      </c>
      <c r="X7397" s="60" t="str">
        <f>IF(A7397&lt;&gt;"",IFERROR(IF(FIND(" ",G7397)&gt;=1,MID(G7397,FIND(" ",G7397)+1,LEN(G7397)),""),""),"")</f>
        <v/>
      </c>
      <c r="AC7397" s="51">
        <f>IFERROR(VALUE(MID($C7397,1,2)),0)</f>
        <v>0</v>
      </c>
      <c r="AD7397" s="44">
        <f>IFERROR(VALUE(MID($C7397,4,3)),0)</f>
        <v>0</v>
      </c>
      <c r="AE7397" s="51">
        <f>VALUE(RIGHT("00"&amp;AC7397,2)&amp;RIGHT("000"&amp;AD7397,3))</f>
        <v>0</v>
      </c>
    </row>
    <row r="7398" spans="1:31">
      <c r="A7398" s="60" t="str">
        <f>IF(G7398&amp;Q7398&lt;&gt;"",W7398&amp;Q7398,"")</f>
        <v/>
      </c>
      <c r="B7398" s="85" t="str">
        <f>IF(C7398&lt;&gt;"",LEFT(C7398,9),"")</f>
        <v/>
      </c>
      <c r="V7398" s="60" t="str">
        <f>W7398&amp;H7398</f>
        <v/>
      </c>
      <c r="W7398" s="60" t="str">
        <f>_xlfn.LET(_xlpm.TextCell,TEXT(G7398,"###"),IF(_xlpm.TextCell&lt;&gt;"",IF(StyleSpaceSplit,IFERROR(IF(FIND(" ",_xlpm.TextCell)&gt;=1,MID(_xlpm.TextCell,1,FIND(" ",_xlpm.TextCell)-1),_xlpm.TextCell),_xlpm.TextCell),_xlpm.TextCell),""))</f>
        <v/>
      </c>
      <c r="X7398" s="60" t="str">
        <f>IF(A7398&lt;&gt;"",IFERROR(IF(FIND(" ",G7398)&gt;=1,MID(G7398,FIND(" ",G7398)+1,LEN(G7398)),""),""),"")</f>
        <v/>
      </c>
      <c r="AC7398" s="51">
        <f>IFERROR(VALUE(MID($C7398,1,2)),0)</f>
        <v>0</v>
      </c>
      <c r="AD7398" s="44">
        <f>IFERROR(VALUE(MID($C7398,4,3)),0)</f>
        <v>0</v>
      </c>
      <c r="AE7398" s="51">
        <f>VALUE(RIGHT("00"&amp;AC7398,2)&amp;RIGHT("000"&amp;AD7398,3))</f>
        <v>0</v>
      </c>
    </row>
    <row r="7399" spans="1:31">
      <c r="A7399" s="60" t="str">
        <f>IF(G7399&amp;Q7399&lt;&gt;"",W7399&amp;Q7399,"")</f>
        <v/>
      </c>
      <c r="B7399" s="85" t="str">
        <f>IF(C7399&lt;&gt;"",LEFT(C7399,9),"")</f>
        <v/>
      </c>
      <c r="V7399" s="60" t="str">
        <f>W7399&amp;H7399</f>
        <v/>
      </c>
      <c r="W7399" s="60" t="str">
        <f>_xlfn.LET(_xlpm.TextCell,TEXT(G7399,"###"),IF(_xlpm.TextCell&lt;&gt;"",IF(StyleSpaceSplit,IFERROR(IF(FIND(" ",_xlpm.TextCell)&gt;=1,MID(_xlpm.TextCell,1,FIND(" ",_xlpm.TextCell)-1),_xlpm.TextCell),_xlpm.TextCell),_xlpm.TextCell),""))</f>
        <v/>
      </c>
      <c r="X7399" s="60" t="str">
        <f>IF(A7399&lt;&gt;"",IFERROR(IF(FIND(" ",G7399)&gt;=1,MID(G7399,FIND(" ",G7399)+1,LEN(G7399)),""),""),"")</f>
        <v/>
      </c>
      <c r="AC7399" s="51">
        <f>IFERROR(VALUE(MID($C7399,1,2)),0)</f>
        <v>0</v>
      </c>
      <c r="AD7399" s="44">
        <f>IFERROR(VALUE(MID($C7399,4,3)),0)</f>
        <v>0</v>
      </c>
      <c r="AE7399" s="51">
        <f>VALUE(RIGHT("00"&amp;AC7399,2)&amp;RIGHT("000"&amp;AD7399,3))</f>
        <v>0</v>
      </c>
    </row>
    <row r="7400" spans="1:31">
      <c r="A7400" s="60" t="str">
        <f>IF(G7400&amp;Q7400&lt;&gt;"",W7400&amp;Q7400,"")</f>
        <v/>
      </c>
      <c r="B7400" s="85" t="str">
        <f>IF(C7400&lt;&gt;"",LEFT(C7400,9),"")</f>
        <v/>
      </c>
      <c r="V7400" s="60" t="str">
        <f>W7400&amp;H7400</f>
        <v/>
      </c>
      <c r="W7400" s="60" t="str">
        <f>_xlfn.LET(_xlpm.TextCell,TEXT(G7400,"###"),IF(_xlpm.TextCell&lt;&gt;"",IF(StyleSpaceSplit,IFERROR(IF(FIND(" ",_xlpm.TextCell)&gt;=1,MID(_xlpm.TextCell,1,FIND(" ",_xlpm.TextCell)-1),_xlpm.TextCell),_xlpm.TextCell),_xlpm.TextCell),""))</f>
        <v/>
      </c>
      <c r="X7400" s="60" t="str">
        <f>IF(A7400&lt;&gt;"",IFERROR(IF(FIND(" ",G7400)&gt;=1,MID(G7400,FIND(" ",G7400)+1,LEN(G7400)),""),""),"")</f>
        <v/>
      </c>
      <c r="AC7400" s="51">
        <f>IFERROR(VALUE(MID($C7400,1,2)),0)</f>
        <v>0</v>
      </c>
      <c r="AD7400" s="44">
        <f>IFERROR(VALUE(MID($C7400,4,3)),0)</f>
        <v>0</v>
      </c>
      <c r="AE7400" s="51">
        <f>VALUE(RIGHT("00"&amp;AC7400,2)&amp;RIGHT("000"&amp;AD7400,3))</f>
        <v>0</v>
      </c>
    </row>
    <row r="7401" spans="1:31">
      <c r="A7401" s="60" t="str">
        <f>IF(G7401&amp;Q7401&lt;&gt;"",W7401&amp;Q7401,"")</f>
        <v/>
      </c>
      <c r="B7401" s="85" t="str">
        <f>IF(C7401&lt;&gt;"",LEFT(C7401,9),"")</f>
        <v/>
      </c>
      <c r="V7401" s="60" t="str">
        <f>W7401&amp;H7401</f>
        <v/>
      </c>
      <c r="W7401" s="60" t="str">
        <f>_xlfn.LET(_xlpm.TextCell,TEXT(G7401,"###"),IF(_xlpm.TextCell&lt;&gt;"",IF(StyleSpaceSplit,IFERROR(IF(FIND(" ",_xlpm.TextCell)&gt;=1,MID(_xlpm.TextCell,1,FIND(" ",_xlpm.TextCell)-1),_xlpm.TextCell),_xlpm.TextCell),_xlpm.TextCell),""))</f>
        <v/>
      </c>
      <c r="X7401" s="60" t="str">
        <f>IF(A7401&lt;&gt;"",IFERROR(IF(FIND(" ",G7401)&gt;=1,MID(G7401,FIND(" ",G7401)+1,LEN(G7401)),""),""),"")</f>
        <v/>
      </c>
      <c r="AC7401" s="51">
        <f>IFERROR(VALUE(MID($C7401,1,2)),0)</f>
        <v>0</v>
      </c>
      <c r="AD7401" s="44">
        <f>IFERROR(VALUE(MID($C7401,4,3)),0)</f>
        <v>0</v>
      </c>
      <c r="AE7401" s="51">
        <f>VALUE(RIGHT("00"&amp;AC7401,2)&amp;RIGHT("000"&amp;AD7401,3))</f>
        <v>0</v>
      </c>
    </row>
    <row r="7402" spans="1:31">
      <c r="A7402" s="60" t="str">
        <f>IF(G7402&amp;Q7402&lt;&gt;"",W7402&amp;Q7402,"")</f>
        <v/>
      </c>
      <c r="B7402" s="85" t="str">
        <f>IF(C7402&lt;&gt;"",LEFT(C7402,9),"")</f>
        <v/>
      </c>
      <c r="V7402" s="60" t="str">
        <f>W7402&amp;H7402</f>
        <v/>
      </c>
      <c r="W7402" s="60" t="str">
        <f>_xlfn.LET(_xlpm.TextCell,TEXT(G7402,"###"),IF(_xlpm.TextCell&lt;&gt;"",IF(StyleSpaceSplit,IFERROR(IF(FIND(" ",_xlpm.TextCell)&gt;=1,MID(_xlpm.TextCell,1,FIND(" ",_xlpm.TextCell)-1),_xlpm.TextCell),_xlpm.TextCell),_xlpm.TextCell),""))</f>
        <v/>
      </c>
      <c r="X7402" s="60" t="str">
        <f>IF(A7402&lt;&gt;"",IFERROR(IF(FIND(" ",G7402)&gt;=1,MID(G7402,FIND(" ",G7402)+1,LEN(G7402)),""),""),"")</f>
        <v/>
      </c>
      <c r="AC7402" s="51">
        <f>IFERROR(VALUE(MID($C7402,1,2)),0)</f>
        <v>0</v>
      </c>
      <c r="AD7402" s="44">
        <f>IFERROR(VALUE(MID($C7402,4,3)),0)</f>
        <v>0</v>
      </c>
      <c r="AE7402" s="51">
        <f>VALUE(RIGHT("00"&amp;AC7402,2)&amp;RIGHT("000"&amp;AD7402,3))</f>
        <v>0</v>
      </c>
    </row>
    <row r="7403" spans="1:31">
      <c r="A7403" s="60" t="str">
        <f>IF(G7403&amp;Q7403&lt;&gt;"",W7403&amp;Q7403,"")</f>
        <v/>
      </c>
      <c r="B7403" s="85" t="str">
        <f>IF(C7403&lt;&gt;"",LEFT(C7403,9),"")</f>
        <v/>
      </c>
      <c r="V7403" s="60" t="str">
        <f>W7403&amp;H7403</f>
        <v/>
      </c>
      <c r="W7403" s="60" t="str">
        <f>_xlfn.LET(_xlpm.TextCell,TEXT(G7403,"###"),IF(_xlpm.TextCell&lt;&gt;"",IF(StyleSpaceSplit,IFERROR(IF(FIND(" ",_xlpm.TextCell)&gt;=1,MID(_xlpm.TextCell,1,FIND(" ",_xlpm.TextCell)-1),_xlpm.TextCell),_xlpm.TextCell),_xlpm.TextCell),""))</f>
        <v/>
      </c>
      <c r="X7403" s="60" t="str">
        <f>IF(A7403&lt;&gt;"",IFERROR(IF(FIND(" ",G7403)&gt;=1,MID(G7403,FIND(" ",G7403)+1,LEN(G7403)),""),""),"")</f>
        <v/>
      </c>
      <c r="AC7403" s="51">
        <f>IFERROR(VALUE(MID($C7403,1,2)),0)</f>
        <v>0</v>
      </c>
      <c r="AD7403" s="44">
        <f>IFERROR(VALUE(MID($C7403,4,3)),0)</f>
        <v>0</v>
      </c>
      <c r="AE7403" s="51">
        <f>VALUE(RIGHT("00"&amp;AC7403,2)&amp;RIGHT("000"&amp;AD7403,3))</f>
        <v>0</v>
      </c>
    </row>
    <row r="7404" spans="1:31">
      <c r="A7404" s="60" t="str">
        <f>IF(G7404&amp;Q7404&lt;&gt;"",W7404&amp;Q7404,"")</f>
        <v/>
      </c>
      <c r="B7404" s="85" t="str">
        <f>IF(C7404&lt;&gt;"",LEFT(C7404,9),"")</f>
        <v/>
      </c>
      <c r="V7404" s="60" t="str">
        <f>W7404&amp;H7404</f>
        <v/>
      </c>
      <c r="W7404" s="60" t="str">
        <f>_xlfn.LET(_xlpm.TextCell,TEXT(G7404,"###"),IF(_xlpm.TextCell&lt;&gt;"",IF(StyleSpaceSplit,IFERROR(IF(FIND(" ",_xlpm.TextCell)&gt;=1,MID(_xlpm.TextCell,1,FIND(" ",_xlpm.TextCell)-1),_xlpm.TextCell),_xlpm.TextCell),_xlpm.TextCell),""))</f>
        <v/>
      </c>
      <c r="X7404" s="60" t="str">
        <f>IF(A7404&lt;&gt;"",IFERROR(IF(FIND(" ",G7404)&gt;=1,MID(G7404,FIND(" ",G7404)+1,LEN(G7404)),""),""),"")</f>
        <v/>
      </c>
      <c r="AC7404" s="51">
        <f>IFERROR(VALUE(MID($C7404,1,2)),0)</f>
        <v>0</v>
      </c>
      <c r="AD7404" s="44">
        <f>IFERROR(VALUE(MID($C7404,4,3)),0)</f>
        <v>0</v>
      </c>
      <c r="AE7404" s="51">
        <f>VALUE(RIGHT("00"&amp;AC7404,2)&amp;RIGHT("000"&amp;AD7404,3))</f>
        <v>0</v>
      </c>
    </row>
    <row r="7405" spans="1:31">
      <c r="A7405" s="60" t="str">
        <f>IF(G7405&amp;Q7405&lt;&gt;"",W7405&amp;Q7405,"")</f>
        <v/>
      </c>
      <c r="B7405" s="85" t="str">
        <f>IF(C7405&lt;&gt;"",LEFT(C7405,9),"")</f>
        <v/>
      </c>
      <c r="V7405" s="60" t="str">
        <f>W7405&amp;H7405</f>
        <v/>
      </c>
      <c r="W7405" s="60" t="str">
        <f>_xlfn.LET(_xlpm.TextCell,TEXT(G7405,"###"),IF(_xlpm.TextCell&lt;&gt;"",IF(StyleSpaceSplit,IFERROR(IF(FIND(" ",_xlpm.TextCell)&gt;=1,MID(_xlpm.TextCell,1,FIND(" ",_xlpm.TextCell)-1),_xlpm.TextCell),_xlpm.TextCell),_xlpm.TextCell),""))</f>
        <v/>
      </c>
      <c r="X7405" s="60" t="str">
        <f>IF(A7405&lt;&gt;"",IFERROR(IF(FIND(" ",G7405)&gt;=1,MID(G7405,FIND(" ",G7405)+1,LEN(G7405)),""),""),"")</f>
        <v/>
      </c>
      <c r="AC7405" s="51">
        <f>IFERROR(VALUE(MID($C7405,1,2)),0)</f>
        <v>0</v>
      </c>
      <c r="AD7405" s="44">
        <f>IFERROR(VALUE(MID($C7405,4,3)),0)</f>
        <v>0</v>
      </c>
      <c r="AE7405" s="51">
        <f>VALUE(RIGHT("00"&amp;AC7405,2)&amp;RIGHT("000"&amp;AD7405,3))</f>
        <v>0</v>
      </c>
    </row>
    <row r="7406" spans="1:31">
      <c r="A7406" s="60" t="str">
        <f>IF(G7406&amp;Q7406&lt;&gt;"",W7406&amp;Q7406,"")</f>
        <v/>
      </c>
      <c r="B7406" s="85" t="str">
        <f>IF(C7406&lt;&gt;"",LEFT(C7406,9),"")</f>
        <v/>
      </c>
      <c r="V7406" s="60" t="str">
        <f>W7406&amp;H7406</f>
        <v/>
      </c>
      <c r="W7406" s="60" t="str">
        <f>_xlfn.LET(_xlpm.TextCell,TEXT(G7406,"###"),IF(_xlpm.TextCell&lt;&gt;"",IF(StyleSpaceSplit,IFERROR(IF(FIND(" ",_xlpm.TextCell)&gt;=1,MID(_xlpm.TextCell,1,FIND(" ",_xlpm.TextCell)-1),_xlpm.TextCell),_xlpm.TextCell),_xlpm.TextCell),""))</f>
        <v/>
      </c>
      <c r="X7406" s="60" t="str">
        <f>IF(A7406&lt;&gt;"",IFERROR(IF(FIND(" ",G7406)&gt;=1,MID(G7406,FIND(" ",G7406)+1,LEN(G7406)),""),""),"")</f>
        <v/>
      </c>
      <c r="AC7406" s="51">
        <f>IFERROR(VALUE(MID($C7406,1,2)),0)</f>
        <v>0</v>
      </c>
      <c r="AD7406" s="44">
        <f>IFERROR(VALUE(MID($C7406,4,3)),0)</f>
        <v>0</v>
      </c>
      <c r="AE7406" s="51">
        <f>VALUE(RIGHT("00"&amp;AC7406,2)&amp;RIGHT("000"&amp;AD7406,3))</f>
        <v>0</v>
      </c>
    </row>
    <row r="7407" spans="1:31">
      <c r="A7407" s="60" t="str">
        <f>IF(G7407&amp;Q7407&lt;&gt;"",W7407&amp;Q7407,"")</f>
        <v/>
      </c>
      <c r="B7407" s="85" t="str">
        <f>IF(C7407&lt;&gt;"",LEFT(C7407,9),"")</f>
        <v/>
      </c>
      <c r="V7407" s="60" t="str">
        <f>W7407&amp;H7407</f>
        <v/>
      </c>
      <c r="W7407" s="60" t="str">
        <f>_xlfn.LET(_xlpm.TextCell,TEXT(G7407,"###"),IF(_xlpm.TextCell&lt;&gt;"",IF(StyleSpaceSplit,IFERROR(IF(FIND(" ",_xlpm.TextCell)&gt;=1,MID(_xlpm.TextCell,1,FIND(" ",_xlpm.TextCell)-1),_xlpm.TextCell),_xlpm.TextCell),_xlpm.TextCell),""))</f>
        <v/>
      </c>
      <c r="X7407" s="60" t="str">
        <f>IF(A7407&lt;&gt;"",IFERROR(IF(FIND(" ",G7407)&gt;=1,MID(G7407,FIND(" ",G7407)+1,LEN(G7407)),""),""),"")</f>
        <v/>
      </c>
      <c r="AC7407" s="51">
        <f>IFERROR(VALUE(MID($C7407,1,2)),0)</f>
        <v>0</v>
      </c>
      <c r="AD7407" s="44">
        <f>IFERROR(VALUE(MID($C7407,4,3)),0)</f>
        <v>0</v>
      </c>
      <c r="AE7407" s="51">
        <f>VALUE(RIGHT("00"&amp;AC7407,2)&amp;RIGHT("000"&amp;AD7407,3))</f>
        <v>0</v>
      </c>
    </row>
    <row r="7408" spans="1:31">
      <c r="A7408" s="60" t="str">
        <f>IF(G7408&amp;Q7408&lt;&gt;"",W7408&amp;Q7408,"")</f>
        <v/>
      </c>
      <c r="B7408" s="85" t="str">
        <f>IF(C7408&lt;&gt;"",LEFT(C7408,9),"")</f>
        <v/>
      </c>
      <c r="V7408" s="60" t="str">
        <f>W7408&amp;H7408</f>
        <v/>
      </c>
      <c r="W7408" s="60" t="str">
        <f>_xlfn.LET(_xlpm.TextCell,TEXT(G7408,"###"),IF(_xlpm.TextCell&lt;&gt;"",IF(StyleSpaceSplit,IFERROR(IF(FIND(" ",_xlpm.TextCell)&gt;=1,MID(_xlpm.TextCell,1,FIND(" ",_xlpm.TextCell)-1),_xlpm.TextCell),_xlpm.TextCell),_xlpm.TextCell),""))</f>
        <v/>
      </c>
      <c r="X7408" s="60" t="str">
        <f>IF(A7408&lt;&gt;"",IFERROR(IF(FIND(" ",G7408)&gt;=1,MID(G7408,FIND(" ",G7408)+1,LEN(G7408)),""),""),"")</f>
        <v/>
      </c>
      <c r="AC7408" s="51">
        <f>IFERROR(VALUE(MID($C7408,1,2)),0)</f>
        <v>0</v>
      </c>
      <c r="AD7408" s="44">
        <f>IFERROR(VALUE(MID($C7408,4,3)),0)</f>
        <v>0</v>
      </c>
      <c r="AE7408" s="51">
        <f>VALUE(RIGHT("00"&amp;AC7408,2)&amp;RIGHT("000"&amp;AD7408,3))</f>
        <v>0</v>
      </c>
    </row>
    <row r="7409" spans="1:31">
      <c r="A7409" s="60" t="str">
        <f>IF(G7409&amp;Q7409&lt;&gt;"",W7409&amp;Q7409,"")</f>
        <v/>
      </c>
      <c r="B7409" s="85" t="str">
        <f>IF(C7409&lt;&gt;"",LEFT(C7409,9),"")</f>
        <v/>
      </c>
      <c r="V7409" s="60" t="str">
        <f>W7409&amp;H7409</f>
        <v/>
      </c>
      <c r="W7409" s="60" t="str">
        <f>_xlfn.LET(_xlpm.TextCell,TEXT(G7409,"###"),IF(_xlpm.TextCell&lt;&gt;"",IF(StyleSpaceSplit,IFERROR(IF(FIND(" ",_xlpm.TextCell)&gt;=1,MID(_xlpm.TextCell,1,FIND(" ",_xlpm.TextCell)-1),_xlpm.TextCell),_xlpm.TextCell),_xlpm.TextCell),""))</f>
        <v/>
      </c>
      <c r="X7409" s="60" t="str">
        <f>IF(A7409&lt;&gt;"",IFERROR(IF(FIND(" ",G7409)&gt;=1,MID(G7409,FIND(" ",G7409)+1,LEN(G7409)),""),""),"")</f>
        <v/>
      </c>
      <c r="AC7409" s="51">
        <f>IFERROR(VALUE(MID($C7409,1,2)),0)</f>
        <v>0</v>
      </c>
      <c r="AD7409" s="44">
        <f>IFERROR(VALUE(MID($C7409,4,3)),0)</f>
        <v>0</v>
      </c>
      <c r="AE7409" s="51">
        <f>VALUE(RIGHT("00"&amp;AC7409,2)&amp;RIGHT("000"&amp;AD7409,3))</f>
        <v>0</v>
      </c>
    </row>
    <row r="7410" spans="1:31">
      <c r="A7410" s="60" t="str">
        <f>IF(G7410&amp;Q7410&lt;&gt;"",W7410&amp;Q7410,"")</f>
        <v/>
      </c>
      <c r="B7410" s="85" t="str">
        <f>IF(C7410&lt;&gt;"",LEFT(C7410,9),"")</f>
        <v/>
      </c>
      <c r="V7410" s="60" t="str">
        <f>W7410&amp;H7410</f>
        <v/>
      </c>
      <c r="W7410" s="60" t="str">
        <f>_xlfn.LET(_xlpm.TextCell,TEXT(G7410,"###"),IF(_xlpm.TextCell&lt;&gt;"",IF(StyleSpaceSplit,IFERROR(IF(FIND(" ",_xlpm.TextCell)&gt;=1,MID(_xlpm.TextCell,1,FIND(" ",_xlpm.TextCell)-1),_xlpm.TextCell),_xlpm.TextCell),_xlpm.TextCell),""))</f>
        <v/>
      </c>
      <c r="X7410" s="60" t="str">
        <f>IF(A7410&lt;&gt;"",IFERROR(IF(FIND(" ",G7410)&gt;=1,MID(G7410,FIND(" ",G7410)+1,LEN(G7410)),""),""),"")</f>
        <v/>
      </c>
      <c r="AC7410" s="51">
        <f>IFERROR(VALUE(MID($C7410,1,2)),0)</f>
        <v>0</v>
      </c>
      <c r="AD7410" s="44">
        <f>IFERROR(VALUE(MID($C7410,4,3)),0)</f>
        <v>0</v>
      </c>
      <c r="AE7410" s="51">
        <f>VALUE(RIGHT("00"&amp;AC7410,2)&amp;RIGHT("000"&amp;AD7410,3))</f>
        <v>0</v>
      </c>
    </row>
    <row r="7411" spans="1:31">
      <c r="A7411" s="60" t="str">
        <f>IF(G7411&amp;Q7411&lt;&gt;"",W7411&amp;Q7411,"")</f>
        <v/>
      </c>
      <c r="B7411" s="85" t="str">
        <f>IF(C7411&lt;&gt;"",LEFT(C7411,9),"")</f>
        <v/>
      </c>
      <c r="V7411" s="60" t="str">
        <f>W7411&amp;H7411</f>
        <v/>
      </c>
      <c r="W7411" s="60" t="str">
        <f>_xlfn.LET(_xlpm.TextCell,TEXT(G7411,"###"),IF(_xlpm.TextCell&lt;&gt;"",IF(StyleSpaceSplit,IFERROR(IF(FIND(" ",_xlpm.TextCell)&gt;=1,MID(_xlpm.TextCell,1,FIND(" ",_xlpm.TextCell)-1),_xlpm.TextCell),_xlpm.TextCell),_xlpm.TextCell),""))</f>
        <v/>
      </c>
      <c r="X7411" s="60" t="str">
        <f>IF(A7411&lt;&gt;"",IFERROR(IF(FIND(" ",G7411)&gt;=1,MID(G7411,FIND(" ",G7411)+1,LEN(G7411)),""),""),"")</f>
        <v/>
      </c>
      <c r="AC7411" s="51">
        <f>IFERROR(VALUE(MID($C7411,1,2)),0)</f>
        <v>0</v>
      </c>
      <c r="AD7411" s="44">
        <f>IFERROR(VALUE(MID($C7411,4,3)),0)</f>
        <v>0</v>
      </c>
      <c r="AE7411" s="51">
        <f>VALUE(RIGHT("00"&amp;AC7411,2)&amp;RIGHT("000"&amp;AD7411,3))</f>
        <v>0</v>
      </c>
    </row>
    <row r="7412" spans="1:31">
      <c r="A7412" s="60" t="str">
        <f>IF(G7412&amp;Q7412&lt;&gt;"",W7412&amp;Q7412,"")</f>
        <v/>
      </c>
      <c r="B7412" s="85" t="str">
        <f>IF(C7412&lt;&gt;"",LEFT(C7412,9),"")</f>
        <v/>
      </c>
      <c r="V7412" s="60" t="str">
        <f>W7412&amp;H7412</f>
        <v/>
      </c>
      <c r="W7412" s="60" t="str">
        <f>_xlfn.LET(_xlpm.TextCell,TEXT(G7412,"###"),IF(_xlpm.TextCell&lt;&gt;"",IF(StyleSpaceSplit,IFERROR(IF(FIND(" ",_xlpm.TextCell)&gt;=1,MID(_xlpm.TextCell,1,FIND(" ",_xlpm.TextCell)-1),_xlpm.TextCell),_xlpm.TextCell),_xlpm.TextCell),""))</f>
        <v/>
      </c>
      <c r="X7412" s="60" t="str">
        <f>IF(A7412&lt;&gt;"",IFERROR(IF(FIND(" ",G7412)&gt;=1,MID(G7412,FIND(" ",G7412)+1,LEN(G7412)),""),""),"")</f>
        <v/>
      </c>
      <c r="AC7412" s="51">
        <f>IFERROR(VALUE(MID($C7412,1,2)),0)</f>
        <v>0</v>
      </c>
      <c r="AD7412" s="44">
        <f>IFERROR(VALUE(MID($C7412,4,3)),0)</f>
        <v>0</v>
      </c>
      <c r="AE7412" s="51">
        <f>VALUE(RIGHT("00"&amp;AC7412,2)&amp;RIGHT("000"&amp;AD7412,3))</f>
        <v>0</v>
      </c>
    </row>
    <row r="7413" spans="1:31">
      <c r="A7413" s="60" t="str">
        <f>IF(G7413&amp;Q7413&lt;&gt;"",W7413&amp;Q7413,"")</f>
        <v/>
      </c>
      <c r="B7413" s="85" t="str">
        <f>IF(C7413&lt;&gt;"",LEFT(C7413,9),"")</f>
        <v/>
      </c>
      <c r="V7413" s="60" t="str">
        <f>W7413&amp;H7413</f>
        <v/>
      </c>
      <c r="W7413" s="60" t="str">
        <f>_xlfn.LET(_xlpm.TextCell,TEXT(G7413,"###"),IF(_xlpm.TextCell&lt;&gt;"",IF(StyleSpaceSplit,IFERROR(IF(FIND(" ",_xlpm.TextCell)&gt;=1,MID(_xlpm.TextCell,1,FIND(" ",_xlpm.TextCell)-1),_xlpm.TextCell),_xlpm.TextCell),_xlpm.TextCell),""))</f>
        <v/>
      </c>
      <c r="X7413" s="60" t="str">
        <f>IF(A7413&lt;&gt;"",IFERROR(IF(FIND(" ",G7413)&gt;=1,MID(G7413,FIND(" ",G7413)+1,LEN(G7413)),""),""),"")</f>
        <v/>
      </c>
      <c r="AC7413" s="51">
        <f>IFERROR(VALUE(MID($C7413,1,2)),0)</f>
        <v>0</v>
      </c>
      <c r="AD7413" s="44">
        <f>IFERROR(VALUE(MID($C7413,4,3)),0)</f>
        <v>0</v>
      </c>
      <c r="AE7413" s="51">
        <f>VALUE(RIGHT("00"&amp;AC7413,2)&amp;RIGHT("000"&amp;AD7413,3))</f>
        <v>0</v>
      </c>
    </row>
    <row r="7414" spans="1:31">
      <c r="A7414" s="60" t="str">
        <f>IF(G7414&amp;Q7414&lt;&gt;"",W7414&amp;Q7414,"")</f>
        <v/>
      </c>
      <c r="B7414" s="85" t="str">
        <f>IF(C7414&lt;&gt;"",LEFT(C7414,9),"")</f>
        <v/>
      </c>
      <c r="V7414" s="60" t="str">
        <f>W7414&amp;H7414</f>
        <v/>
      </c>
      <c r="W7414" s="60" t="str">
        <f>_xlfn.LET(_xlpm.TextCell,TEXT(G7414,"###"),IF(_xlpm.TextCell&lt;&gt;"",IF(StyleSpaceSplit,IFERROR(IF(FIND(" ",_xlpm.TextCell)&gt;=1,MID(_xlpm.TextCell,1,FIND(" ",_xlpm.TextCell)-1),_xlpm.TextCell),_xlpm.TextCell),_xlpm.TextCell),""))</f>
        <v/>
      </c>
      <c r="X7414" s="60" t="str">
        <f>IF(A7414&lt;&gt;"",IFERROR(IF(FIND(" ",G7414)&gt;=1,MID(G7414,FIND(" ",G7414)+1,LEN(G7414)),""),""),"")</f>
        <v/>
      </c>
      <c r="AC7414" s="51">
        <f>IFERROR(VALUE(MID($C7414,1,2)),0)</f>
        <v>0</v>
      </c>
      <c r="AD7414" s="44">
        <f>IFERROR(VALUE(MID($C7414,4,3)),0)</f>
        <v>0</v>
      </c>
      <c r="AE7414" s="51">
        <f>VALUE(RIGHT("00"&amp;AC7414,2)&amp;RIGHT("000"&amp;AD7414,3))</f>
        <v>0</v>
      </c>
    </row>
    <row r="7415" spans="1:31">
      <c r="A7415" s="60" t="str">
        <f>IF(G7415&amp;Q7415&lt;&gt;"",W7415&amp;Q7415,"")</f>
        <v/>
      </c>
      <c r="B7415" s="85" t="str">
        <f>IF(C7415&lt;&gt;"",LEFT(C7415,9),"")</f>
        <v/>
      </c>
      <c r="V7415" s="60" t="str">
        <f>W7415&amp;H7415</f>
        <v/>
      </c>
      <c r="W7415" s="60" t="str">
        <f>_xlfn.LET(_xlpm.TextCell,TEXT(G7415,"###"),IF(_xlpm.TextCell&lt;&gt;"",IF(StyleSpaceSplit,IFERROR(IF(FIND(" ",_xlpm.TextCell)&gt;=1,MID(_xlpm.TextCell,1,FIND(" ",_xlpm.TextCell)-1),_xlpm.TextCell),_xlpm.TextCell),_xlpm.TextCell),""))</f>
        <v/>
      </c>
      <c r="X7415" s="60" t="str">
        <f>IF(A7415&lt;&gt;"",IFERROR(IF(FIND(" ",G7415)&gt;=1,MID(G7415,FIND(" ",G7415)+1,LEN(G7415)),""),""),"")</f>
        <v/>
      </c>
      <c r="AC7415" s="51">
        <f>IFERROR(VALUE(MID($C7415,1,2)),0)</f>
        <v>0</v>
      </c>
      <c r="AD7415" s="44">
        <f>IFERROR(VALUE(MID($C7415,4,3)),0)</f>
        <v>0</v>
      </c>
      <c r="AE7415" s="51">
        <f>VALUE(RIGHT("00"&amp;AC7415,2)&amp;RIGHT("000"&amp;AD7415,3))</f>
        <v>0</v>
      </c>
    </row>
    <row r="7416" spans="1:31">
      <c r="A7416" s="60" t="str">
        <f>IF(G7416&amp;Q7416&lt;&gt;"",W7416&amp;Q7416,"")</f>
        <v/>
      </c>
      <c r="B7416" s="85" t="str">
        <f>IF(C7416&lt;&gt;"",LEFT(C7416,9),"")</f>
        <v/>
      </c>
      <c r="V7416" s="60" t="str">
        <f>W7416&amp;H7416</f>
        <v/>
      </c>
      <c r="W7416" s="60" t="str">
        <f>_xlfn.LET(_xlpm.TextCell,TEXT(G7416,"###"),IF(_xlpm.TextCell&lt;&gt;"",IF(StyleSpaceSplit,IFERROR(IF(FIND(" ",_xlpm.TextCell)&gt;=1,MID(_xlpm.TextCell,1,FIND(" ",_xlpm.TextCell)-1),_xlpm.TextCell),_xlpm.TextCell),_xlpm.TextCell),""))</f>
        <v/>
      </c>
      <c r="X7416" s="60" t="str">
        <f>IF(A7416&lt;&gt;"",IFERROR(IF(FIND(" ",G7416)&gt;=1,MID(G7416,FIND(" ",G7416)+1,LEN(G7416)),""),""),"")</f>
        <v/>
      </c>
      <c r="AC7416" s="51">
        <f>IFERROR(VALUE(MID($C7416,1,2)),0)</f>
        <v>0</v>
      </c>
      <c r="AD7416" s="44">
        <f>IFERROR(VALUE(MID($C7416,4,3)),0)</f>
        <v>0</v>
      </c>
      <c r="AE7416" s="51">
        <f>VALUE(RIGHT("00"&amp;AC7416,2)&amp;RIGHT("000"&amp;AD7416,3))</f>
        <v>0</v>
      </c>
    </row>
    <row r="7417" spans="1:31">
      <c r="A7417" s="60" t="str">
        <f>IF(G7417&amp;Q7417&lt;&gt;"",W7417&amp;Q7417,"")</f>
        <v/>
      </c>
      <c r="B7417" s="85" t="str">
        <f>IF(C7417&lt;&gt;"",LEFT(C7417,9),"")</f>
        <v/>
      </c>
      <c r="V7417" s="60" t="str">
        <f>W7417&amp;H7417</f>
        <v/>
      </c>
      <c r="W7417" s="60" t="str">
        <f>_xlfn.LET(_xlpm.TextCell,TEXT(G7417,"###"),IF(_xlpm.TextCell&lt;&gt;"",IF(StyleSpaceSplit,IFERROR(IF(FIND(" ",_xlpm.TextCell)&gt;=1,MID(_xlpm.TextCell,1,FIND(" ",_xlpm.TextCell)-1),_xlpm.TextCell),_xlpm.TextCell),_xlpm.TextCell),""))</f>
        <v/>
      </c>
      <c r="X7417" s="60" t="str">
        <f>IF(A7417&lt;&gt;"",IFERROR(IF(FIND(" ",G7417)&gt;=1,MID(G7417,FIND(" ",G7417)+1,LEN(G7417)),""),""),"")</f>
        <v/>
      </c>
      <c r="AC7417" s="51">
        <f>IFERROR(VALUE(MID($C7417,1,2)),0)</f>
        <v>0</v>
      </c>
      <c r="AD7417" s="44">
        <f>IFERROR(VALUE(MID($C7417,4,3)),0)</f>
        <v>0</v>
      </c>
      <c r="AE7417" s="51">
        <f>VALUE(RIGHT("00"&amp;AC7417,2)&amp;RIGHT("000"&amp;AD7417,3))</f>
        <v>0</v>
      </c>
    </row>
    <row r="7418" spans="1:31">
      <c r="A7418" s="60" t="str">
        <f>IF(G7418&amp;Q7418&lt;&gt;"",W7418&amp;Q7418,"")</f>
        <v/>
      </c>
      <c r="B7418" s="85" t="str">
        <f>IF(C7418&lt;&gt;"",LEFT(C7418,9),"")</f>
        <v/>
      </c>
      <c r="V7418" s="60" t="str">
        <f>W7418&amp;H7418</f>
        <v/>
      </c>
      <c r="W7418" s="60" t="str">
        <f>_xlfn.LET(_xlpm.TextCell,TEXT(G7418,"###"),IF(_xlpm.TextCell&lt;&gt;"",IF(StyleSpaceSplit,IFERROR(IF(FIND(" ",_xlpm.TextCell)&gt;=1,MID(_xlpm.TextCell,1,FIND(" ",_xlpm.TextCell)-1),_xlpm.TextCell),_xlpm.TextCell),_xlpm.TextCell),""))</f>
        <v/>
      </c>
      <c r="X7418" s="60" t="str">
        <f>IF(A7418&lt;&gt;"",IFERROR(IF(FIND(" ",G7418)&gt;=1,MID(G7418,FIND(" ",G7418)+1,LEN(G7418)),""),""),"")</f>
        <v/>
      </c>
      <c r="AC7418" s="51">
        <f>IFERROR(VALUE(MID($C7418,1,2)),0)</f>
        <v>0</v>
      </c>
      <c r="AD7418" s="44">
        <f>IFERROR(VALUE(MID($C7418,4,3)),0)</f>
        <v>0</v>
      </c>
      <c r="AE7418" s="51">
        <f>VALUE(RIGHT("00"&amp;AC7418,2)&amp;RIGHT("000"&amp;AD7418,3))</f>
        <v>0</v>
      </c>
    </row>
    <row r="7419" spans="1:31">
      <c r="A7419" s="60" t="str">
        <f>IF(G7419&amp;Q7419&lt;&gt;"",W7419&amp;Q7419,"")</f>
        <v/>
      </c>
      <c r="B7419" s="85" t="str">
        <f>IF(C7419&lt;&gt;"",LEFT(C7419,9),"")</f>
        <v/>
      </c>
      <c r="V7419" s="60" t="str">
        <f>W7419&amp;H7419</f>
        <v/>
      </c>
      <c r="W7419" s="60" t="str">
        <f>_xlfn.LET(_xlpm.TextCell,TEXT(G7419,"###"),IF(_xlpm.TextCell&lt;&gt;"",IF(StyleSpaceSplit,IFERROR(IF(FIND(" ",_xlpm.TextCell)&gt;=1,MID(_xlpm.TextCell,1,FIND(" ",_xlpm.TextCell)-1),_xlpm.TextCell),_xlpm.TextCell),_xlpm.TextCell),""))</f>
        <v/>
      </c>
      <c r="X7419" s="60" t="str">
        <f>IF(A7419&lt;&gt;"",IFERROR(IF(FIND(" ",G7419)&gt;=1,MID(G7419,FIND(" ",G7419)+1,LEN(G7419)),""),""),"")</f>
        <v/>
      </c>
      <c r="AC7419" s="51">
        <f>IFERROR(VALUE(MID($C7419,1,2)),0)</f>
        <v>0</v>
      </c>
      <c r="AD7419" s="44">
        <f>IFERROR(VALUE(MID($C7419,4,3)),0)</f>
        <v>0</v>
      </c>
      <c r="AE7419" s="51">
        <f>VALUE(RIGHT("00"&amp;AC7419,2)&amp;RIGHT("000"&amp;AD7419,3))</f>
        <v>0</v>
      </c>
    </row>
    <row r="7420" spans="1:31">
      <c r="A7420" s="60" t="str">
        <f>IF(G7420&amp;Q7420&lt;&gt;"",W7420&amp;Q7420,"")</f>
        <v/>
      </c>
      <c r="B7420" s="85" t="str">
        <f>IF(C7420&lt;&gt;"",LEFT(C7420,9),"")</f>
        <v/>
      </c>
      <c r="V7420" s="60" t="str">
        <f>W7420&amp;H7420</f>
        <v/>
      </c>
      <c r="W7420" s="60" t="str">
        <f>_xlfn.LET(_xlpm.TextCell,TEXT(G7420,"###"),IF(_xlpm.TextCell&lt;&gt;"",IF(StyleSpaceSplit,IFERROR(IF(FIND(" ",_xlpm.TextCell)&gt;=1,MID(_xlpm.TextCell,1,FIND(" ",_xlpm.TextCell)-1),_xlpm.TextCell),_xlpm.TextCell),_xlpm.TextCell),""))</f>
        <v/>
      </c>
      <c r="X7420" s="60" t="str">
        <f>IF(A7420&lt;&gt;"",IFERROR(IF(FIND(" ",G7420)&gt;=1,MID(G7420,FIND(" ",G7420)+1,LEN(G7420)),""),""),"")</f>
        <v/>
      </c>
      <c r="AC7420" s="51">
        <f>IFERROR(VALUE(MID($C7420,1,2)),0)</f>
        <v>0</v>
      </c>
      <c r="AD7420" s="44">
        <f>IFERROR(VALUE(MID($C7420,4,3)),0)</f>
        <v>0</v>
      </c>
      <c r="AE7420" s="51">
        <f>VALUE(RIGHT("00"&amp;AC7420,2)&amp;RIGHT("000"&amp;AD7420,3))</f>
        <v>0</v>
      </c>
    </row>
    <row r="7421" spans="1:31">
      <c r="A7421" s="60" t="str">
        <f>IF(G7421&amp;Q7421&lt;&gt;"",W7421&amp;Q7421,"")</f>
        <v/>
      </c>
      <c r="B7421" s="85" t="str">
        <f>IF(C7421&lt;&gt;"",LEFT(C7421,9),"")</f>
        <v/>
      </c>
      <c r="V7421" s="60" t="str">
        <f>W7421&amp;H7421</f>
        <v/>
      </c>
      <c r="W7421" s="60" t="str">
        <f>_xlfn.LET(_xlpm.TextCell,TEXT(G7421,"###"),IF(_xlpm.TextCell&lt;&gt;"",IF(StyleSpaceSplit,IFERROR(IF(FIND(" ",_xlpm.TextCell)&gt;=1,MID(_xlpm.TextCell,1,FIND(" ",_xlpm.TextCell)-1),_xlpm.TextCell),_xlpm.TextCell),_xlpm.TextCell),""))</f>
        <v/>
      </c>
      <c r="X7421" s="60" t="str">
        <f>IF(A7421&lt;&gt;"",IFERROR(IF(FIND(" ",G7421)&gt;=1,MID(G7421,FIND(" ",G7421)+1,LEN(G7421)),""),""),"")</f>
        <v/>
      </c>
      <c r="AC7421" s="51">
        <f>IFERROR(VALUE(MID($C7421,1,2)),0)</f>
        <v>0</v>
      </c>
      <c r="AD7421" s="44">
        <f>IFERROR(VALUE(MID($C7421,4,3)),0)</f>
        <v>0</v>
      </c>
      <c r="AE7421" s="51">
        <f>VALUE(RIGHT("00"&amp;AC7421,2)&amp;RIGHT("000"&amp;AD7421,3))</f>
        <v>0</v>
      </c>
    </row>
    <row r="7422" spans="1:31">
      <c r="A7422" s="60" t="str">
        <f>IF(G7422&amp;Q7422&lt;&gt;"",W7422&amp;Q7422,"")</f>
        <v/>
      </c>
      <c r="B7422" s="85" t="str">
        <f>IF(C7422&lt;&gt;"",LEFT(C7422,9),"")</f>
        <v/>
      </c>
      <c r="V7422" s="60" t="str">
        <f>W7422&amp;H7422</f>
        <v/>
      </c>
      <c r="W7422" s="60" t="str">
        <f>_xlfn.LET(_xlpm.TextCell,TEXT(G7422,"###"),IF(_xlpm.TextCell&lt;&gt;"",IF(StyleSpaceSplit,IFERROR(IF(FIND(" ",_xlpm.TextCell)&gt;=1,MID(_xlpm.TextCell,1,FIND(" ",_xlpm.TextCell)-1),_xlpm.TextCell),_xlpm.TextCell),_xlpm.TextCell),""))</f>
        <v/>
      </c>
      <c r="X7422" s="60" t="str">
        <f>IF(A7422&lt;&gt;"",IFERROR(IF(FIND(" ",G7422)&gt;=1,MID(G7422,FIND(" ",G7422)+1,LEN(G7422)),""),""),"")</f>
        <v/>
      </c>
      <c r="AC7422" s="51">
        <f>IFERROR(VALUE(MID($C7422,1,2)),0)</f>
        <v>0</v>
      </c>
      <c r="AD7422" s="44">
        <f>IFERROR(VALUE(MID($C7422,4,3)),0)</f>
        <v>0</v>
      </c>
      <c r="AE7422" s="51">
        <f>VALUE(RIGHT("00"&amp;AC7422,2)&amp;RIGHT("000"&amp;AD7422,3))</f>
        <v>0</v>
      </c>
    </row>
    <row r="7423" spans="1:31">
      <c r="A7423" s="60" t="str">
        <f>IF(G7423&amp;Q7423&lt;&gt;"",W7423&amp;Q7423,"")</f>
        <v/>
      </c>
      <c r="B7423" s="85" t="str">
        <f>IF(C7423&lt;&gt;"",LEFT(C7423,9),"")</f>
        <v/>
      </c>
      <c r="V7423" s="60" t="str">
        <f>W7423&amp;H7423</f>
        <v/>
      </c>
      <c r="W7423" s="60" t="str">
        <f>_xlfn.LET(_xlpm.TextCell,TEXT(G7423,"###"),IF(_xlpm.TextCell&lt;&gt;"",IF(StyleSpaceSplit,IFERROR(IF(FIND(" ",_xlpm.TextCell)&gt;=1,MID(_xlpm.TextCell,1,FIND(" ",_xlpm.TextCell)-1),_xlpm.TextCell),_xlpm.TextCell),_xlpm.TextCell),""))</f>
        <v/>
      </c>
      <c r="X7423" s="60" t="str">
        <f>IF(A7423&lt;&gt;"",IFERROR(IF(FIND(" ",G7423)&gt;=1,MID(G7423,FIND(" ",G7423)+1,LEN(G7423)),""),""),"")</f>
        <v/>
      </c>
      <c r="AC7423" s="51">
        <f>IFERROR(VALUE(MID($C7423,1,2)),0)</f>
        <v>0</v>
      </c>
      <c r="AD7423" s="44">
        <f>IFERROR(VALUE(MID($C7423,4,3)),0)</f>
        <v>0</v>
      </c>
      <c r="AE7423" s="51">
        <f>VALUE(RIGHT("00"&amp;AC7423,2)&amp;RIGHT("000"&amp;AD7423,3))</f>
        <v>0</v>
      </c>
    </row>
    <row r="7424" spans="1:31">
      <c r="A7424" s="60" t="str">
        <f>IF(G7424&amp;Q7424&lt;&gt;"",W7424&amp;Q7424,"")</f>
        <v/>
      </c>
      <c r="B7424" s="85" t="str">
        <f>IF(C7424&lt;&gt;"",LEFT(C7424,9),"")</f>
        <v/>
      </c>
      <c r="V7424" s="60" t="str">
        <f>W7424&amp;H7424</f>
        <v/>
      </c>
      <c r="W7424" s="60" t="str">
        <f>_xlfn.LET(_xlpm.TextCell,TEXT(G7424,"###"),IF(_xlpm.TextCell&lt;&gt;"",IF(StyleSpaceSplit,IFERROR(IF(FIND(" ",_xlpm.TextCell)&gt;=1,MID(_xlpm.TextCell,1,FIND(" ",_xlpm.TextCell)-1),_xlpm.TextCell),_xlpm.TextCell),_xlpm.TextCell),""))</f>
        <v/>
      </c>
      <c r="X7424" s="60" t="str">
        <f>IF(A7424&lt;&gt;"",IFERROR(IF(FIND(" ",G7424)&gt;=1,MID(G7424,FIND(" ",G7424)+1,LEN(G7424)),""),""),"")</f>
        <v/>
      </c>
      <c r="AC7424" s="51">
        <f>IFERROR(VALUE(MID($C7424,1,2)),0)</f>
        <v>0</v>
      </c>
      <c r="AD7424" s="44">
        <f>IFERROR(VALUE(MID($C7424,4,3)),0)</f>
        <v>0</v>
      </c>
      <c r="AE7424" s="51">
        <f>VALUE(RIGHT("00"&amp;AC7424,2)&amp;RIGHT("000"&amp;AD7424,3))</f>
        <v>0</v>
      </c>
    </row>
    <row r="7425" spans="1:31">
      <c r="A7425" s="60" t="str">
        <f>IF(G7425&amp;Q7425&lt;&gt;"",W7425&amp;Q7425,"")</f>
        <v/>
      </c>
      <c r="B7425" s="85" t="str">
        <f>IF(C7425&lt;&gt;"",LEFT(C7425,9),"")</f>
        <v/>
      </c>
      <c r="V7425" s="60" t="str">
        <f>W7425&amp;H7425</f>
        <v/>
      </c>
      <c r="W7425" s="60" t="str">
        <f>_xlfn.LET(_xlpm.TextCell,TEXT(G7425,"###"),IF(_xlpm.TextCell&lt;&gt;"",IF(StyleSpaceSplit,IFERROR(IF(FIND(" ",_xlpm.TextCell)&gt;=1,MID(_xlpm.TextCell,1,FIND(" ",_xlpm.TextCell)-1),_xlpm.TextCell),_xlpm.TextCell),_xlpm.TextCell),""))</f>
        <v/>
      </c>
      <c r="X7425" s="60" t="str">
        <f>IF(A7425&lt;&gt;"",IFERROR(IF(FIND(" ",G7425)&gt;=1,MID(G7425,FIND(" ",G7425)+1,LEN(G7425)),""),""),"")</f>
        <v/>
      </c>
      <c r="AC7425" s="51">
        <f>IFERROR(VALUE(MID($C7425,1,2)),0)</f>
        <v>0</v>
      </c>
      <c r="AD7425" s="44">
        <f>IFERROR(VALUE(MID($C7425,4,3)),0)</f>
        <v>0</v>
      </c>
      <c r="AE7425" s="51">
        <f>VALUE(RIGHT("00"&amp;AC7425,2)&amp;RIGHT("000"&amp;AD7425,3))</f>
        <v>0</v>
      </c>
    </row>
    <row r="7426" spans="1:31">
      <c r="A7426" s="60" t="str">
        <f>IF(G7426&amp;Q7426&lt;&gt;"",W7426&amp;Q7426,"")</f>
        <v/>
      </c>
      <c r="B7426" s="85" t="str">
        <f>IF(C7426&lt;&gt;"",LEFT(C7426,9),"")</f>
        <v/>
      </c>
      <c r="V7426" s="60" t="str">
        <f>W7426&amp;H7426</f>
        <v/>
      </c>
      <c r="W7426" s="60" t="str">
        <f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>IF(A7426&lt;&gt;"",IFERROR(IF(FIND(" ",G7426)&gt;=1,MID(G7426,FIND(" ",G7426)+1,LEN(G7426)),""),""),"")</f>
        <v/>
      </c>
      <c r="AC7426" s="51">
        <f>IFERROR(VALUE(MID($C7426,1,2)),0)</f>
        <v>0</v>
      </c>
      <c r="AD7426" s="44">
        <f>IFERROR(VALUE(MID($C7426,4,3)),0)</f>
        <v>0</v>
      </c>
      <c r="AE7426" s="51">
        <f>VALUE(RIGHT("00"&amp;AC7426,2)&amp;RIGHT("000"&amp;AD7426,3))</f>
        <v>0</v>
      </c>
    </row>
    <row r="7427" spans="1:31">
      <c r="A7427" s="60" t="str">
        <f>IF(G7427&amp;Q7427&lt;&gt;"",W7427&amp;Q7427,"")</f>
        <v/>
      </c>
      <c r="B7427" s="85" t="str">
        <f>IF(C7427&lt;&gt;"",LEFT(C7427,9),"")</f>
        <v/>
      </c>
      <c r="V7427" s="60" t="str">
        <f>W7427&amp;H7427</f>
        <v/>
      </c>
      <c r="W7427" s="60" t="str">
        <f>_xlfn.LET(_xlpm.TextCell,TEXT(G7427,"###"),IF(_xlpm.TextCell&lt;&gt;"",IF(StyleSpaceSplit,IFERROR(IF(FIND(" ",_xlpm.TextCell)&gt;=1,MID(_xlpm.TextCell,1,FIND(" ",_xlpm.TextCell)-1),_xlpm.TextCell),_xlpm.TextCell),_xlpm.TextCell),""))</f>
        <v/>
      </c>
      <c r="X7427" s="60" t="str">
        <f>IF(A7427&lt;&gt;"",IFERROR(IF(FIND(" ",G7427)&gt;=1,MID(G7427,FIND(" ",G7427)+1,LEN(G7427)),""),""),"")</f>
        <v/>
      </c>
      <c r="AC7427" s="51">
        <f>IFERROR(VALUE(MID($C7427,1,2)),0)</f>
        <v>0</v>
      </c>
      <c r="AD7427" s="44">
        <f>IFERROR(VALUE(MID($C7427,4,3)),0)</f>
        <v>0</v>
      </c>
      <c r="AE7427" s="51">
        <f>VALUE(RIGHT("00"&amp;AC7427,2)&amp;RIGHT("000"&amp;AD7427,3))</f>
        <v>0</v>
      </c>
    </row>
    <row r="7428" spans="1:31">
      <c r="A7428" s="60" t="str">
        <f>IF(G7428&amp;Q7428&lt;&gt;"",W7428&amp;Q7428,"")</f>
        <v/>
      </c>
      <c r="B7428" s="85" t="str">
        <f>IF(C7428&lt;&gt;"",LEFT(C7428,9),"")</f>
        <v/>
      </c>
      <c r="V7428" s="60" t="str">
        <f>W7428&amp;H7428</f>
        <v/>
      </c>
      <c r="W7428" s="60" t="str">
        <f>_xlfn.LET(_xlpm.TextCell,TEXT(G7428,"###"),IF(_xlpm.TextCell&lt;&gt;"",IF(StyleSpaceSplit,IFERROR(IF(FIND(" ",_xlpm.TextCell)&gt;=1,MID(_xlpm.TextCell,1,FIND(" ",_xlpm.TextCell)-1),_xlpm.TextCell),_xlpm.TextCell),_xlpm.TextCell),""))</f>
        <v/>
      </c>
      <c r="X7428" s="60" t="str">
        <f>IF(A7428&lt;&gt;"",IFERROR(IF(FIND(" ",G7428)&gt;=1,MID(G7428,FIND(" ",G7428)+1,LEN(G7428)),""),""),"")</f>
        <v/>
      </c>
      <c r="AC7428" s="51">
        <f>IFERROR(VALUE(MID($C7428,1,2)),0)</f>
        <v>0</v>
      </c>
      <c r="AD7428" s="44">
        <f>IFERROR(VALUE(MID($C7428,4,3)),0)</f>
        <v>0</v>
      </c>
      <c r="AE7428" s="51">
        <f>VALUE(RIGHT("00"&amp;AC7428,2)&amp;RIGHT("000"&amp;AD7428,3))</f>
        <v>0</v>
      </c>
    </row>
    <row r="7429" spans="1:31">
      <c r="A7429" s="60" t="str">
        <f>IF(G7429&amp;Q7429&lt;&gt;"",W7429&amp;Q7429,"")</f>
        <v/>
      </c>
      <c r="B7429" s="85" t="str">
        <f>IF(C7429&lt;&gt;"",LEFT(C7429,9),"")</f>
        <v/>
      </c>
      <c r="V7429" s="60" t="str">
        <f>W7429&amp;H7429</f>
        <v/>
      </c>
      <c r="W7429" s="60" t="str">
        <f>_xlfn.LET(_xlpm.TextCell,TEXT(G7429,"###"),IF(_xlpm.TextCell&lt;&gt;"",IF(StyleSpaceSplit,IFERROR(IF(FIND(" ",_xlpm.TextCell)&gt;=1,MID(_xlpm.TextCell,1,FIND(" ",_xlpm.TextCell)-1),_xlpm.TextCell),_xlpm.TextCell),_xlpm.TextCell),""))</f>
        <v/>
      </c>
      <c r="X7429" s="60" t="str">
        <f>IF(A7429&lt;&gt;"",IFERROR(IF(FIND(" ",G7429)&gt;=1,MID(G7429,FIND(" ",G7429)+1,LEN(G7429)),""),""),"")</f>
        <v/>
      </c>
      <c r="AC7429" s="51">
        <f>IFERROR(VALUE(MID($C7429,1,2)),0)</f>
        <v>0</v>
      </c>
      <c r="AD7429" s="44">
        <f>IFERROR(VALUE(MID($C7429,4,3)),0)</f>
        <v>0</v>
      </c>
      <c r="AE7429" s="51">
        <f>VALUE(RIGHT("00"&amp;AC7429,2)&amp;RIGHT("000"&amp;AD7429,3))</f>
        <v>0</v>
      </c>
    </row>
    <row r="7430" spans="1:31">
      <c r="A7430" s="60" t="str">
        <f>IF(G7430&amp;Q7430&lt;&gt;"",W7430&amp;Q7430,"")</f>
        <v/>
      </c>
      <c r="B7430" s="85" t="str">
        <f>IF(C7430&lt;&gt;"",LEFT(C7430,9),"")</f>
        <v/>
      </c>
      <c r="V7430" s="60" t="str">
        <f>W7430&amp;H7430</f>
        <v/>
      </c>
      <c r="W7430" s="60" t="str">
        <f>_xlfn.LET(_xlpm.TextCell,TEXT(G7430,"###"),IF(_xlpm.TextCell&lt;&gt;"",IF(StyleSpaceSplit,IFERROR(IF(FIND(" ",_xlpm.TextCell)&gt;=1,MID(_xlpm.TextCell,1,FIND(" ",_xlpm.TextCell)-1),_xlpm.TextCell),_xlpm.TextCell),_xlpm.TextCell),""))</f>
        <v/>
      </c>
      <c r="X7430" s="60" t="str">
        <f>IF(A7430&lt;&gt;"",IFERROR(IF(FIND(" ",G7430)&gt;=1,MID(G7430,FIND(" ",G7430)+1,LEN(G7430)),""),""),"")</f>
        <v/>
      </c>
      <c r="AC7430" s="51">
        <f>IFERROR(VALUE(MID($C7430,1,2)),0)</f>
        <v>0</v>
      </c>
      <c r="AD7430" s="44">
        <f>IFERROR(VALUE(MID($C7430,4,3)),0)</f>
        <v>0</v>
      </c>
      <c r="AE7430" s="51">
        <f>VALUE(RIGHT("00"&amp;AC7430,2)&amp;RIGHT("000"&amp;AD7430,3))</f>
        <v>0</v>
      </c>
    </row>
    <row r="7431" spans="1:31">
      <c r="A7431" s="60" t="str">
        <f>IF(G7431&amp;Q7431&lt;&gt;"",W7431&amp;Q7431,"")</f>
        <v/>
      </c>
      <c r="B7431" s="85" t="str">
        <f>IF(C7431&lt;&gt;"",LEFT(C7431,9),"")</f>
        <v/>
      </c>
      <c r="V7431" s="60" t="str">
        <f>W7431&amp;H7431</f>
        <v/>
      </c>
      <c r="W7431" s="60" t="str">
        <f>_xlfn.LET(_xlpm.TextCell,TEXT(G7431,"###"),IF(_xlpm.TextCell&lt;&gt;"",IF(StyleSpaceSplit,IFERROR(IF(FIND(" ",_xlpm.TextCell)&gt;=1,MID(_xlpm.TextCell,1,FIND(" ",_xlpm.TextCell)-1),_xlpm.TextCell),_xlpm.TextCell),_xlpm.TextCell),""))</f>
        <v/>
      </c>
      <c r="X7431" s="60" t="str">
        <f>IF(A7431&lt;&gt;"",IFERROR(IF(FIND(" ",G7431)&gt;=1,MID(G7431,FIND(" ",G7431)+1,LEN(G7431)),""),""),"")</f>
        <v/>
      </c>
      <c r="AC7431" s="51">
        <f>IFERROR(VALUE(MID($C7431,1,2)),0)</f>
        <v>0</v>
      </c>
      <c r="AD7431" s="44">
        <f>IFERROR(VALUE(MID($C7431,4,3)),0)</f>
        <v>0</v>
      </c>
      <c r="AE7431" s="51">
        <f>VALUE(RIGHT("00"&amp;AC7431,2)&amp;RIGHT("000"&amp;AD7431,3))</f>
        <v>0</v>
      </c>
    </row>
    <row r="7432" spans="1:31">
      <c r="A7432" s="60" t="str">
        <f>IF(G7432&amp;Q7432&lt;&gt;"",W7432&amp;Q7432,"")</f>
        <v/>
      </c>
      <c r="B7432" s="85" t="str">
        <f>IF(C7432&lt;&gt;"",LEFT(C7432,9),"")</f>
        <v/>
      </c>
      <c r="V7432" s="60" t="str">
        <f>W7432&amp;H7432</f>
        <v/>
      </c>
      <c r="W7432" s="60" t="str">
        <f>_xlfn.LET(_xlpm.TextCell,TEXT(G7432,"###"),IF(_xlpm.TextCell&lt;&gt;"",IF(StyleSpaceSplit,IFERROR(IF(FIND(" ",_xlpm.TextCell)&gt;=1,MID(_xlpm.TextCell,1,FIND(" ",_xlpm.TextCell)-1),_xlpm.TextCell),_xlpm.TextCell),_xlpm.TextCell),""))</f>
        <v/>
      </c>
      <c r="X7432" s="60" t="str">
        <f>IF(A7432&lt;&gt;"",IFERROR(IF(FIND(" ",G7432)&gt;=1,MID(G7432,FIND(" ",G7432)+1,LEN(G7432)),""),""),"")</f>
        <v/>
      </c>
      <c r="AC7432" s="51">
        <f>IFERROR(VALUE(MID($C7432,1,2)),0)</f>
        <v>0</v>
      </c>
      <c r="AD7432" s="44">
        <f>IFERROR(VALUE(MID($C7432,4,3)),0)</f>
        <v>0</v>
      </c>
      <c r="AE7432" s="51">
        <f>VALUE(RIGHT("00"&amp;AC7432,2)&amp;RIGHT("000"&amp;AD7432,3))</f>
        <v>0</v>
      </c>
    </row>
    <row r="7433" spans="1:31">
      <c r="A7433" s="60" t="str">
        <f>IF(G7433&amp;Q7433&lt;&gt;"",W7433&amp;Q7433,"")</f>
        <v/>
      </c>
      <c r="B7433" s="85" t="str">
        <f>IF(C7433&lt;&gt;"",LEFT(C7433,9),"")</f>
        <v/>
      </c>
      <c r="V7433" s="60" t="str">
        <f>W7433&amp;H7433</f>
        <v/>
      </c>
      <c r="W7433" s="60" t="str">
        <f>_xlfn.LET(_xlpm.TextCell,TEXT(G7433,"###"),IF(_xlpm.TextCell&lt;&gt;"",IF(StyleSpaceSplit,IFERROR(IF(FIND(" ",_xlpm.TextCell)&gt;=1,MID(_xlpm.TextCell,1,FIND(" ",_xlpm.TextCell)-1),_xlpm.TextCell),_xlpm.TextCell),_xlpm.TextCell),""))</f>
        <v/>
      </c>
      <c r="X7433" s="60" t="str">
        <f>IF(A7433&lt;&gt;"",IFERROR(IF(FIND(" ",G7433)&gt;=1,MID(G7433,FIND(" ",G7433)+1,LEN(G7433)),""),""),"")</f>
        <v/>
      </c>
      <c r="AC7433" s="51">
        <f>IFERROR(VALUE(MID($C7433,1,2)),0)</f>
        <v>0</v>
      </c>
      <c r="AD7433" s="44">
        <f>IFERROR(VALUE(MID($C7433,4,3)),0)</f>
        <v>0</v>
      </c>
      <c r="AE7433" s="51">
        <f>VALUE(RIGHT("00"&amp;AC7433,2)&amp;RIGHT("000"&amp;AD7433,3))</f>
        <v>0</v>
      </c>
    </row>
    <row r="7434" spans="1:31">
      <c r="A7434" s="60" t="str">
        <f>IF(G7434&amp;Q7434&lt;&gt;"",W7434&amp;Q7434,"")</f>
        <v/>
      </c>
      <c r="B7434" s="85" t="str">
        <f>IF(C7434&lt;&gt;"",LEFT(C7434,9),"")</f>
        <v/>
      </c>
      <c r="V7434" s="60" t="str">
        <f>W7434&amp;H7434</f>
        <v/>
      </c>
      <c r="W7434" s="60" t="str">
        <f>_xlfn.LET(_xlpm.TextCell,TEXT(G7434,"###"),IF(_xlpm.TextCell&lt;&gt;"",IF(StyleSpaceSplit,IFERROR(IF(FIND(" ",_xlpm.TextCell)&gt;=1,MID(_xlpm.TextCell,1,FIND(" ",_xlpm.TextCell)-1),_xlpm.TextCell),_xlpm.TextCell),_xlpm.TextCell),""))</f>
        <v/>
      </c>
      <c r="X7434" s="60" t="str">
        <f>IF(A7434&lt;&gt;"",IFERROR(IF(FIND(" ",G7434)&gt;=1,MID(G7434,FIND(" ",G7434)+1,LEN(G7434)),""),""),"")</f>
        <v/>
      </c>
      <c r="AC7434" s="51">
        <f>IFERROR(VALUE(MID($C7434,1,2)),0)</f>
        <v>0</v>
      </c>
      <c r="AD7434" s="44">
        <f>IFERROR(VALUE(MID($C7434,4,3)),0)</f>
        <v>0</v>
      </c>
      <c r="AE7434" s="51">
        <f>VALUE(RIGHT("00"&amp;AC7434,2)&amp;RIGHT("000"&amp;AD7434,3))</f>
        <v>0</v>
      </c>
    </row>
    <row r="7435" spans="1:31">
      <c r="A7435" s="60" t="str">
        <f>IF(G7435&amp;Q7435&lt;&gt;"",W7435&amp;Q7435,"")</f>
        <v/>
      </c>
      <c r="B7435" s="85" t="str">
        <f>IF(C7435&lt;&gt;"",LEFT(C7435,9),"")</f>
        <v/>
      </c>
      <c r="V7435" s="60" t="str">
        <f>W7435&amp;H7435</f>
        <v/>
      </c>
      <c r="W7435" s="60" t="str">
        <f>_xlfn.LET(_xlpm.TextCell,TEXT(G7435,"###"),IF(_xlpm.TextCell&lt;&gt;"",IF(StyleSpaceSplit,IFERROR(IF(FIND(" ",_xlpm.TextCell)&gt;=1,MID(_xlpm.TextCell,1,FIND(" ",_xlpm.TextCell)-1),_xlpm.TextCell),_xlpm.TextCell),_xlpm.TextCell),""))</f>
        <v/>
      </c>
      <c r="X7435" s="60" t="str">
        <f>IF(A7435&lt;&gt;"",IFERROR(IF(FIND(" ",G7435)&gt;=1,MID(G7435,FIND(" ",G7435)+1,LEN(G7435)),""),""),"")</f>
        <v/>
      </c>
      <c r="AC7435" s="51">
        <f>IFERROR(VALUE(MID($C7435,1,2)),0)</f>
        <v>0</v>
      </c>
      <c r="AD7435" s="44">
        <f>IFERROR(VALUE(MID($C7435,4,3)),0)</f>
        <v>0</v>
      </c>
      <c r="AE7435" s="51">
        <f>VALUE(RIGHT("00"&amp;AC7435,2)&amp;RIGHT("000"&amp;AD7435,3))</f>
        <v>0</v>
      </c>
    </row>
    <row r="7436" spans="1:31">
      <c r="A7436" s="60" t="str">
        <f>IF(G7436&amp;Q7436&lt;&gt;"",W7436&amp;Q7436,"")</f>
        <v/>
      </c>
      <c r="B7436" s="85" t="str">
        <f>IF(C7436&lt;&gt;"",LEFT(C7436,9),"")</f>
        <v/>
      </c>
      <c r="V7436" s="60" t="str">
        <f>W7436&amp;H7436</f>
        <v/>
      </c>
      <c r="W7436" s="60" t="str">
        <f>_xlfn.LET(_xlpm.TextCell,TEXT(G7436,"###"),IF(_xlpm.TextCell&lt;&gt;"",IF(StyleSpaceSplit,IFERROR(IF(FIND(" ",_xlpm.TextCell)&gt;=1,MID(_xlpm.TextCell,1,FIND(" ",_xlpm.TextCell)-1),_xlpm.TextCell),_xlpm.TextCell),_xlpm.TextCell),""))</f>
        <v/>
      </c>
      <c r="X7436" s="60" t="str">
        <f>IF(A7436&lt;&gt;"",IFERROR(IF(FIND(" ",G7436)&gt;=1,MID(G7436,FIND(" ",G7436)+1,LEN(G7436)),""),""),"")</f>
        <v/>
      </c>
      <c r="AC7436" s="51">
        <f>IFERROR(VALUE(MID($C7436,1,2)),0)</f>
        <v>0</v>
      </c>
      <c r="AD7436" s="44">
        <f>IFERROR(VALUE(MID($C7436,4,3)),0)</f>
        <v>0</v>
      </c>
      <c r="AE7436" s="51">
        <f>VALUE(RIGHT("00"&amp;AC7436,2)&amp;RIGHT("000"&amp;AD7436,3))</f>
        <v>0</v>
      </c>
    </row>
    <row r="7437" spans="1:31">
      <c r="A7437" s="60" t="str">
        <f>IF(G7437&amp;Q7437&lt;&gt;"",W7437&amp;Q7437,"")</f>
        <v/>
      </c>
      <c r="B7437" s="85" t="str">
        <f>IF(C7437&lt;&gt;"",LEFT(C7437,9),"")</f>
        <v/>
      </c>
      <c r="V7437" s="60" t="str">
        <f>W7437&amp;H7437</f>
        <v/>
      </c>
      <c r="W7437" s="60" t="str">
        <f>_xlfn.LET(_xlpm.TextCell,TEXT(G7437,"###"),IF(_xlpm.TextCell&lt;&gt;"",IF(StyleSpaceSplit,IFERROR(IF(FIND(" ",_xlpm.TextCell)&gt;=1,MID(_xlpm.TextCell,1,FIND(" ",_xlpm.TextCell)-1),_xlpm.TextCell),_xlpm.TextCell),_xlpm.TextCell),""))</f>
        <v/>
      </c>
      <c r="X7437" s="60" t="str">
        <f>IF(A7437&lt;&gt;"",IFERROR(IF(FIND(" ",G7437)&gt;=1,MID(G7437,FIND(" ",G7437)+1,LEN(G7437)),""),""),"")</f>
        <v/>
      </c>
      <c r="AC7437" s="51">
        <f>IFERROR(VALUE(MID($C7437,1,2)),0)</f>
        <v>0</v>
      </c>
      <c r="AD7437" s="44">
        <f>IFERROR(VALUE(MID($C7437,4,3)),0)</f>
        <v>0</v>
      </c>
      <c r="AE7437" s="51">
        <f>VALUE(RIGHT("00"&amp;AC7437,2)&amp;RIGHT("000"&amp;AD7437,3))</f>
        <v>0</v>
      </c>
    </row>
    <row r="7438" spans="1:31">
      <c r="A7438" s="60" t="str">
        <f>IF(G7438&amp;Q7438&lt;&gt;"",W7438&amp;Q7438,"")</f>
        <v/>
      </c>
      <c r="B7438" s="85" t="str">
        <f>IF(C7438&lt;&gt;"",LEFT(C7438,9),"")</f>
        <v/>
      </c>
      <c r="V7438" s="60" t="str">
        <f>W7438&amp;H7438</f>
        <v/>
      </c>
      <c r="W7438" s="60" t="str">
        <f>_xlfn.LET(_xlpm.TextCell,TEXT(G7438,"###"),IF(_xlpm.TextCell&lt;&gt;"",IF(StyleSpaceSplit,IFERROR(IF(FIND(" ",_xlpm.TextCell)&gt;=1,MID(_xlpm.TextCell,1,FIND(" ",_xlpm.TextCell)-1),_xlpm.TextCell),_xlpm.TextCell),_xlpm.TextCell),""))</f>
        <v/>
      </c>
      <c r="X7438" s="60" t="str">
        <f>IF(A7438&lt;&gt;"",IFERROR(IF(FIND(" ",G7438)&gt;=1,MID(G7438,FIND(" ",G7438)+1,LEN(G7438)),""),""),"")</f>
        <v/>
      </c>
      <c r="AC7438" s="51">
        <f>IFERROR(VALUE(MID($C7438,1,2)),0)</f>
        <v>0</v>
      </c>
      <c r="AD7438" s="44">
        <f>IFERROR(VALUE(MID($C7438,4,3)),0)</f>
        <v>0</v>
      </c>
      <c r="AE7438" s="51">
        <f>VALUE(RIGHT("00"&amp;AC7438,2)&amp;RIGHT("000"&amp;AD7438,3))</f>
        <v>0</v>
      </c>
    </row>
    <row r="7439" spans="1:31">
      <c r="A7439" s="60" t="str">
        <f>IF(G7439&amp;Q7439&lt;&gt;"",W7439&amp;Q7439,"")</f>
        <v/>
      </c>
      <c r="B7439" s="85" t="str">
        <f>IF(C7439&lt;&gt;"",LEFT(C7439,9),"")</f>
        <v/>
      </c>
      <c r="V7439" s="60" t="str">
        <f>W7439&amp;H7439</f>
        <v/>
      </c>
      <c r="W7439" s="60" t="str">
        <f>_xlfn.LET(_xlpm.TextCell,TEXT(G7439,"###"),IF(_xlpm.TextCell&lt;&gt;"",IF(StyleSpaceSplit,IFERROR(IF(FIND(" ",_xlpm.TextCell)&gt;=1,MID(_xlpm.TextCell,1,FIND(" ",_xlpm.TextCell)-1),_xlpm.TextCell),_xlpm.TextCell),_xlpm.TextCell),""))</f>
        <v/>
      </c>
      <c r="X7439" s="60" t="str">
        <f>IF(A7439&lt;&gt;"",IFERROR(IF(FIND(" ",G7439)&gt;=1,MID(G7439,FIND(" ",G7439)+1,LEN(G7439)),""),""),"")</f>
        <v/>
      </c>
      <c r="AC7439" s="51">
        <f>IFERROR(VALUE(MID($C7439,1,2)),0)</f>
        <v>0</v>
      </c>
      <c r="AD7439" s="44">
        <f>IFERROR(VALUE(MID($C7439,4,3)),0)</f>
        <v>0</v>
      </c>
      <c r="AE7439" s="51">
        <f>VALUE(RIGHT("00"&amp;AC7439,2)&amp;RIGHT("000"&amp;AD7439,3))</f>
        <v>0</v>
      </c>
    </row>
    <row r="7440" spans="1:31">
      <c r="A7440" s="60" t="str">
        <f>IF(G7440&amp;Q7440&lt;&gt;"",W7440&amp;Q7440,"")</f>
        <v/>
      </c>
      <c r="B7440" s="85" t="str">
        <f>IF(C7440&lt;&gt;"",LEFT(C7440,9),"")</f>
        <v/>
      </c>
      <c r="V7440" s="60" t="str">
        <f>W7440&amp;H7440</f>
        <v/>
      </c>
      <c r="W7440" s="60" t="str">
        <f>_xlfn.LET(_xlpm.TextCell,TEXT(G7440,"###"),IF(_xlpm.TextCell&lt;&gt;"",IF(StyleSpaceSplit,IFERROR(IF(FIND(" ",_xlpm.TextCell)&gt;=1,MID(_xlpm.TextCell,1,FIND(" ",_xlpm.TextCell)-1),_xlpm.TextCell),_xlpm.TextCell),_xlpm.TextCell),""))</f>
        <v/>
      </c>
      <c r="X7440" s="60" t="str">
        <f>IF(A7440&lt;&gt;"",IFERROR(IF(FIND(" ",G7440)&gt;=1,MID(G7440,FIND(" ",G7440)+1,LEN(G7440)),""),""),"")</f>
        <v/>
      </c>
      <c r="AC7440" s="51">
        <f>IFERROR(VALUE(MID($C7440,1,2)),0)</f>
        <v>0</v>
      </c>
      <c r="AD7440" s="44">
        <f>IFERROR(VALUE(MID($C7440,4,3)),0)</f>
        <v>0</v>
      </c>
      <c r="AE7440" s="51">
        <f>VALUE(RIGHT("00"&amp;AC7440,2)&amp;RIGHT("000"&amp;AD7440,3))</f>
        <v>0</v>
      </c>
    </row>
    <row r="7441" spans="1:31">
      <c r="A7441" s="60" t="str">
        <f>IF(G7441&amp;Q7441&lt;&gt;"",W7441&amp;Q7441,"")</f>
        <v/>
      </c>
      <c r="B7441" s="85" t="str">
        <f>IF(C7441&lt;&gt;"",LEFT(C7441,9),"")</f>
        <v/>
      </c>
      <c r="V7441" s="60" t="str">
        <f>W7441&amp;H7441</f>
        <v/>
      </c>
      <c r="W7441" s="60" t="str">
        <f>_xlfn.LET(_xlpm.TextCell,TEXT(G7441,"###"),IF(_xlpm.TextCell&lt;&gt;"",IF(StyleSpaceSplit,IFERROR(IF(FIND(" ",_xlpm.TextCell)&gt;=1,MID(_xlpm.TextCell,1,FIND(" ",_xlpm.TextCell)-1),_xlpm.TextCell),_xlpm.TextCell),_xlpm.TextCell),""))</f>
        <v/>
      </c>
      <c r="X7441" s="60" t="str">
        <f>IF(A7441&lt;&gt;"",IFERROR(IF(FIND(" ",G7441)&gt;=1,MID(G7441,FIND(" ",G7441)+1,LEN(G7441)),""),""),"")</f>
        <v/>
      </c>
      <c r="AC7441" s="51">
        <f>IFERROR(VALUE(MID($C7441,1,2)),0)</f>
        <v>0</v>
      </c>
      <c r="AD7441" s="44">
        <f>IFERROR(VALUE(MID($C7441,4,3)),0)</f>
        <v>0</v>
      </c>
      <c r="AE7441" s="51">
        <f>VALUE(RIGHT("00"&amp;AC7441,2)&amp;RIGHT("000"&amp;AD7441,3))</f>
        <v>0</v>
      </c>
    </row>
    <row r="7442" spans="1:31">
      <c r="A7442" s="60" t="str">
        <f>IF(G7442&amp;Q7442&lt;&gt;"",W7442&amp;Q7442,"")</f>
        <v/>
      </c>
      <c r="B7442" s="85" t="str">
        <f>IF(C7442&lt;&gt;"",LEFT(C7442,9),"")</f>
        <v/>
      </c>
      <c r="V7442" s="60" t="str">
        <f>W7442&amp;H7442</f>
        <v/>
      </c>
      <c r="W7442" s="60" t="str">
        <f>_xlfn.LET(_xlpm.TextCell,TEXT(G7442,"###"),IF(_xlpm.TextCell&lt;&gt;"",IF(StyleSpaceSplit,IFERROR(IF(FIND(" ",_xlpm.TextCell)&gt;=1,MID(_xlpm.TextCell,1,FIND(" ",_xlpm.TextCell)-1),_xlpm.TextCell),_xlpm.TextCell),_xlpm.TextCell),""))</f>
        <v/>
      </c>
      <c r="X7442" s="60" t="str">
        <f>IF(A7442&lt;&gt;"",IFERROR(IF(FIND(" ",G7442)&gt;=1,MID(G7442,FIND(" ",G7442)+1,LEN(G7442)),""),""),"")</f>
        <v/>
      </c>
      <c r="AC7442" s="51">
        <f>IFERROR(VALUE(MID($C7442,1,2)),0)</f>
        <v>0</v>
      </c>
      <c r="AD7442" s="44">
        <f>IFERROR(VALUE(MID($C7442,4,3)),0)</f>
        <v>0</v>
      </c>
      <c r="AE7442" s="51">
        <f>VALUE(RIGHT("00"&amp;AC7442,2)&amp;RIGHT("000"&amp;AD7442,3))</f>
        <v>0</v>
      </c>
    </row>
    <row r="7443" spans="1:31">
      <c r="A7443" s="60" t="str">
        <f>IF(G7443&amp;Q7443&lt;&gt;"",W7443&amp;Q7443,"")</f>
        <v/>
      </c>
      <c r="B7443" s="85" t="str">
        <f>IF(C7443&lt;&gt;"",LEFT(C7443,9),"")</f>
        <v/>
      </c>
      <c r="V7443" s="60" t="str">
        <f>W7443&amp;H7443</f>
        <v/>
      </c>
      <c r="W7443" s="60" t="str">
        <f>_xlfn.LET(_xlpm.TextCell,TEXT(G7443,"###"),IF(_xlpm.TextCell&lt;&gt;"",IF(StyleSpaceSplit,IFERROR(IF(FIND(" ",_xlpm.TextCell)&gt;=1,MID(_xlpm.TextCell,1,FIND(" ",_xlpm.TextCell)-1),_xlpm.TextCell),_xlpm.TextCell),_xlpm.TextCell),""))</f>
        <v/>
      </c>
      <c r="X7443" s="60" t="str">
        <f>IF(A7443&lt;&gt;"",IFERROR(IF(FIND(" ",G7443)&gt;=1,MID(G7443,FIND(" ",G7443)+1,LEN(G7443)),""),""),"")</f>
        <v/>
      </c>
      <c r="AC7443" s="51">
        <f>IFERROR(VALUE(MID($C7443,1,2)),0)</f>
        <v>0</v>
      </c>
      <c r="AD7443" s="44">
        <f>IFERROR(VALUE(MID($C7443,4,3)),0)</f>
        <v>0</v>
      </c>
      <c r="AE7443" s="51">
        <f>VALUE(RIGHT("00"&amp;AC7443,2)&amp;RIGHT("000"&amp;AD7443,3))</f>
        <v>0</v>
      </c>
    </row>
    <row r="7444" spans="1:31">
      <c r="A7444" s="60" t="str">
        <f>IF(G7444&amp;Q7444&lt;&gt;"",W7444&amp;Q7444,"")</f>
        <v/>
      </c>
      <c r="B7444" s="85" t="str">
        <f>IF(C7444&lt;&gt;"",LEFT(C7444,9),"")</f>
        <v/>
      </c>
      <c r="V7444" s="60" t="str">
        <f>W7444&amp;H7444</f>
        <v/>
      </c>
      <c r="W7444" s="60" t="str">
        <f>_xlfn.LET(_xlpm.TextCell,TEXT(G7444,"###"),IF(_xlpm.TextCell&lt;&gt;"",IF(StyleSpaceSplit,IFERROR(IF(FIND(" ",_xlpm.TextCell)&gt;=1,MID(_xlpm.TextCell,1,FIND(" ",_xlpm.TextCell)-1),_xlpm.TextCell),_xlpm.TextCell),_xlpm.TextCell),""))</f>
        <v/>
      </c>
      <c r="X7444" s="60" t="str">
        <f>IF(A7444&lt;&gt;"",IFERROR(IF(FIND(" ",G7444)&gt;=1,MID(G7444,FIND(" ",G7444)+1,LEN(G7444)),""),""),"")</f>
        <v/>
      </c>
      <c r="AC7444" s="51">
        <f>IFERROR(VALUE(MID($C7444,1,2)),0)</f>
        <v>0</v>
      </c>
      <c r="AD7444" s="44">
        <f>IFERROR(VALUE(MID($C7444,4,3)),0)</f>
        <v>0</v>
      </c>
      <c r="AE7444" s="51">
        <f>VALUE(RIGHT("00"&amp;AC7444,2)&amp;RIGHT("000"&amp;AD7444,3))</f>
        <v>0</v>
      </c>
    </row>
    <row r="7445" spans="1:31">
      <c r="A7445" s="60" t="str">
        <f>IF(G7445&amp;Q7445&lt;&gt;"",W7445&amp;Q7445,"")</f>
        <v/>
      </c>
      <c r="B7445" s="85" t="str">
        <f>IF(C7445&lt;&gt;"",LEFT(C7445,9),"")</f>
        <v/>
      </c>
      <c r="V7445" s="60" t="str">
        <f>W7445&amp;H7445</f>
        <v/>
      </c>
      <c r="W7445" s="60" t="str">
        <f>_xlfn.LET(_xlpm.TextCell,TEXT(G7445,"###"),IF(_xlpm.TextCell&lt;&gt;"",IF(StyleSpaceSplit,IFERROR(IF(FIND(" ",_xlpm.TextCell)&gt;=1,MID(_xlpm.TextCell,1,FIND(" ",_xlpm.TextCell)-1),_xlpm.TextCell),_xlpm.TextCell),_xlpm.TextCell),""))</f>
        <v/>
      </c>
      <c r="X7445" s="60" t="str">
        <f>IF(A7445&lt;&gt;"",IFERROR(IF(FIND(" ",G7445)&gt;=1,MID(G7445,FIND(" ",G7445)+1,LEN(G7445)),""),""),"")</f>
        <v/>
      </c>
      <c r="AC7445" s="51">
        <f>IFERROR(VALUE(MID($C7445,1,2)),0)</f>
        <v>0</v>
      </c>
      <c r="AD7445" s="44">
        <f>IFERROR(VALUE(MID($C7445,4,3)),0)</f>
        <v>0</v>
      </c>
      <c r="AE7445" s="51">
        <f>VALUE(RIGHT("00"&amp;AC7445,2)&amp;RIGHT("000"&amp;AD7445,3))</f>
        <v>0</v>
      </c>
    </row>
    <row r="7446" spans="1:31">
      <c r="A7446" s="60" t="str">
        <f>IF(G7446&amp;Q7446&lt;&gt;"",W7446&amp;Q7446,"")</f>
        <v/>
      </c>
      <c r="B7446" s="85" t="str">
        <f>IF(C7446&lt;&gt;"",LEFT(C7446,9),"")</f>
        <v/>
      </c>
      <c r="V7446" s="60" t="str">
        <f>W7446&amp;H7446</f>
        <v/>
      </c>
      <c r="W7446" s="60" t="str">
        <f>_xlfn.LET(_xlpm.TextCell,TEXT(G7446,"###"),IF(_xlpm.TextCell&lt;&gt;"",IF(StyleSpaceSplit,IFERROR(IF(FIND(" ",_xlpm.TextCell)&gt;=1,MID(_xlpm.TextCell,1,FIND(" ",_xlpm.TextCell)-1),_xlpm.TextCell),_xlpm.TextCell),_xlpm.TextCell),""))</f>
        <v/>
      </c>
      <c r="X7446" s="60" t="str">
        <f>IF(A7446&lt;&gt;"",IFERROR(IF(FIND(" ",G7446)&gt;=1,MID(G7446,FIND(" ",G7446)+1,LEN(G7446)),""),""),"")</f>
        <v/>
      </c>
      <c r="AC7446" s="51">
        <f>IFERROR(VALUE(MID($C7446,1,2)),0)</f>
        <v>0</v>
      </c>
      <c r="AD7446" s="44">
        <f>IFERROR(VALUE(MID($C7446,4,3)),0)</f>
        <v>0</v>
      </c>
      <c r="AE7446" s="51">
        <f>VALUE(RIGHT("00"&amp;AC7446,2)&amp;RIGHT("000"&amp;AD7446,3))</f>
        <v>0</v>
      </c>
    </row>
    <row r="7447" spans="1:31">
      <c r="A7447" s="60" t="str">
        <f>IF(G7447&amp;Q7447&lt;&gt;"",W7447&amp;Q7447,"")</f>
        <v/>
      </c>
      <c r="B7447" s="85" t="str">
        <f>IF(C7447&lt;&gt;"",LEFT(C7447,9),"")</f>
        <v/>
      </c>
      <c r="V7447" s="60" t="str">
        <f>W7447&amp;H7447</f>
        <v/>
      </c>
      <c r="W7447" s="60" t="str">
        <f>_xlfn.LET(_xlpm.TextCell,TEXT(G7447,"###"),IF(_xlpm.TextCell&lt;&gt;"",IF(StyleSpaceSplit,IFERROR(IF(FIND(" ",_xlpm.TextCell)&gt;=1,MID(_xlpm.TextCell,1,FIND(" ",_xlpm.TextCell)-1),_xlpm.TextCell),_xlpm.TextCell),_xlpm.TextCell),""))</f>
        <v/>
      </c>
      <c r="X7447" s="60" t="str">
        <f>IF(A7447&lt;&gt;"",IFERROR(IF(FIND(" ",G7447)&gt;=1,MID(G7447,FIND(" ",G7447)+1,LEN(G7447)),""),""),"")</f>
        <v/>
      </c>
      <c r="AC7447" s="51">
        <f>IFERROR(VALUE(MID($C7447,1,2)),0)</f>
        <v>0</v>
      </c>
      <c r="AD7447" s="44">
        <f>IFERROR(VALUE(MID($C7447,4,3)),0)</f>
        <v>0</v>
      </c>
      <c r="AE7447" s="51">
        <f>VALUE(RIGHT("00"&amp;AC7447,2)&amp;RIGHT("000"&amp;AD7447,3))</f>
        <v>0</v>
      </c>
    </row>
    <row r="7448" spans="1:31">
      <c r="A7448" s="60" t="str">
        <f>IF(G7448&amp;Q7448&lt;&gt;"",W7448&amp;Q7448,"")</f>
        <v/>
      </c>
      <c r="B7448" s="85" t="str">
        <f>IF(C7448&lt;&gt;"",LEFT(C7448,9),"")</f>
        <v/>
      </c>
      <c r="V7448" s="60" t="str">
        <f>W7448&amp;H7448</f>
        <v/>
      </c>
      <c r="W7448" s="60" t="str">
        <f>_xlfn.LET(_xlpm.TextCell,TEXT(G7448,"###"),IF(_xlpm.TextCell&lt;&gt;"",IF(StyleSpaceSplit,IFERROR(IF(FIND(" ",_xlpm.TextCell)&gt;=1,MID(_xlpm.TextCell,1,FIND(" ",_xlpm.TextCell)-1),_xlpm.TextCell),_xlpm.TextCell),_xlpm.TextCell),""))</f>
        <v/>
      </c>
      <c r="X7448" s="60" t="str">
        <f>IF(A7448&lt;&gt;"",IFERROR(IF(FIND(" ",G7448)&gt;=1,MID(G7448,FIND(" ",G7448)+1,LEN(G7448)),""),""),"")</f>
        <v/>
      </c>
      <c r="AC7448" s="51">
        <f>IFERROR(VALUE(MID($C7448,1,2)),0)</f>
        <v>0</v>
      </c>
      <c r="AD7448" s="44">
        <f>IFERROR(VALUE(MID($C7448,4,3)),0)</f>
        <v>0</v>
      </c>
      <c r="AE7448" s="51">
        <f>VALUE(RIGHT("00"&amp;AC7448,2)&amp;RIGHT("000"&amp;AD7448,3))</f>
        <v>0</v>
      </c>
    </row>
    <row r="7449" spans="1:31">
      <c r="A7449" s="60" t="str">
        <f>IF(G7449&amp;Q7449&lt;&gt;"",W7449&amp;Q7449,"")</f>
        <v/>
      </c>
      <c r="B7449" s="85" t="str">
        <f>IF(C7449&lt;&gt;"",LEFT(C7449,9),"")</f>
        <v/>
      </c>
      <c r="V7449" s="60" t="str">
        <f>W7449&amp;H7449</f>
        <v/>
      </c>
      <c r="W7449" s="60" t="str">
        <f>_xlfn.LET(_xlpm.TextCell,TEXT(G7449,"###"),IF(_xlpm.TextCell&lt;&gt;"",IF(StyleSpaceSplit,IFERROR(IF(FIND(" ",_xlpm.TextCell)&gt;=1,MID(_xlpm.TextCell,1,FIND(" ",_xlpm.TextCell)-1),_xlpm.TextCell),_xlpm.TextCell),_xlpm.TextCell),""))</f>
        <v/>
      </c>
      <c r="X7449" s="60" t="str">
        <f>IF(A7449&lt;&gt;"",IFERROR(IF(FIND(" ",G7449)&gt;=1,MID(G7449,FIND(" ",G7449)+1,LEN(G7449)),""),""),"")</f>
        <v/>
      </c>
      <c r="AC7449" s="51">
        <f>IFERROR(VALUE(MID($C7449,1,2)),0)</f>
        <v>0</v>
      </c>
      <c r="AD7449" s="44">
        <f>IFERROR(VALUE(MID($C7449,4,3)),0)</f>
        <v>0</v>
      </c>
      <c r="AE7449" s="51">
        <f>VALUE(RIGHT("00"&amp;AC7449,2)&amp;RIGHT("000"&amp;AD7449,3))</f>
        <v>0</v>
      </c>
    </row>
    <row r="7450" spans="1:31">
      <c r="A7450" s="60" t="str">
        <f>IF(G7450&amp;Q7450&lt;&gt;"",W7450&amp;Q7450,"")</f>
        <v/>
      </c>
      <c r="B7450" s="85" t="str">
        <f>IF(C7450&lt;&gt;"",LEFT(C7450,9),"")</f>
        <v/>
      </c>
      <c r="V7450" s="60" t="str">
        <f>W7450&amp;H7450</f>
        <v/>
      </c>
      <c r="W7450" s="60" t="str">
        <f>_xlfn.LET(_xlpm.TextCell,TEXT(G7450,"###"),IF(_xlpm.TextCell&lt;&gt;"",IF(StyleSpaceSplit,IFERROR(IF(FIND(" ",_xlpm.TextCell)&gt;=1,MID(_xlpm.TextCell,1,FIND(" ",_xlpm.TextCell)-1),_xlpm.TextCell),_xlpm.TextCell),_xlpm.TextCell),""))</f>
        <v/>
      </c>
      <c r="X7450" s="60" t="str">
        <f>IF(A7450&lt;&gt;"",IFERROR(IF(FIND(" ",G7450)&gt;=1,MID(G7450,FIND(" ",G7450)+1,LEN(G7450)),""),""),"")</f>
        <v/>
      </c>
      <c r="AC7450" s="51">
        <f>IFERROR(VALUE(MID($C7450,1,2)),0)</f>
        <v>0</v>
      </c>
      <c r="AD7450" s="44">
        <f>IFERROR(VALUE(MID($C7450,4,3)),0)</f>
        <v>0</v>
      </c>
      <c r="AE7450" s="51">
        <f>VALUE(RIGHT("00"&amp;AC7450,2)&amp;RIGHT("000"&amp;AD7450,3))</f>
        <v>0</v>
      </c>
    </row>
    <row r="7451" spans="1:31">
      <c r="A7451" s="60" t="str">
        <f>IF(G7451&amp;Q7451&lt;&gt;"",W7451&amp;Q7451,"")</f>
        <v/>
      </c>
      <c r="B7451" s="85" t="str">
        <f>IF(C7451&lt;&gt;"",LEFT(C7451,9),"")</f>
        <v/>
      </c>
      <c r="V7451" s="60" t="str">
        <f>W7451&amp;H7451</f>
        <v/>
      </c>
      <c r="W7451" s="60" t="str">
        <f>_xlfn.LET(_xlpm.TextCell,TEXT(G7451,"###"),IF(_xlpm.TextCell&lt;&gt;"",IF(StyleSpaceSplit,IFERROR(IF(FIND(" ",_xlpm.TextCell)&gt;=1,MID(_xlpm.TextCell,1,FIND(" ",_xlpm.TextCell)-1),_xlpm.TextCell),_xlpm.TextCell),_xlpm.TextCell),""))</f>
        <v/>
      </c>
      <c r="X7451" s="60" t="str">
        <f>IF(A7451&lt;&gt;"",IFERROR(IF(FIND(" ",G7451)&gt;=1,MID(G7451,FIND(" ",G7451)+1,LEN(G7451)),""),""),"")</f>
        <v/>
      </c>
      <c r="AC7451" s="51">
        <f>IFERROR(VALUE(MID($C7451,1,2)),0)</f>
        <v>0</v>
      </c>
      <c r="AD7451" s="44">
        <f>IFERROR(VALUE(MID($C7451,4,3)),0)</f>
        <v>0</v>
      </c>
      <c r="AE7451" s="51">
        <f>VALUE(RIGHT("00"&amp;AC7451,2)&amp;RIGHT("000"&amp;AD7451,3))</f>
        <v>0</v>
      </c>
    </row>
    <row r="7452" spans="1:31">
      <c r="A7452" s="60" t="str">
        <f>IF(G7452&amp;Q7452&lt;&gt;"",W7452&amp;Q7452,"")</f>
        <v/>
      </c>
      <c r="B7452" s="85" t="str">
        <f>IF(C7452&lt;&gt;"",LEFT(C7452,9),"")</f>
        <v/>
      </c>
      <c r="V7452" s="60" t="str">
        <f>W7452&amp;H7452</f>
        <v/>
      </c>
      <c r="W7452" s="60" t="str">
        <f>_xlfn.LET(_xlpm.TextCell,TEXT(G7452,"###"),IF(_xlpm.TextCell&lt;&gt;"",IF(StyleSpaceSplit,IFERROR(IF(FIND(" ",_xlpm.TextCell)&gt;=1,MID(_xlpm.TextCell,1,FIND(" ",_xlpm.TextCell)-1),_xlpm.TextCell),_xlpm.TextCell),_xlpm.TextCell),""))</f>
        <v/>
      </c>
      <c r="X7452" s="60" t="str">
        <f>IF(A7452&lt;&gt;"",IFERROR(IF(FIND(" ",G7452)&gt;=1,MID(G7452,FIND(" ",G7452)+1,LEN(G7452)),""),""),"")</f>
        <v/>
      </c>
      <c r="AC7452" s="51">
        <f>IFERROR(VALUE(MID($C7452,1,2)),0)</f>
        <v>0</v>
      </c>
      <c r="AD7452" s="44">
        <f>IFERROR(VALUE(MID($C7452,4,3)),0)</f>
        <v>0</v>
      </c>
      <c r="AE7452" s="51">
        <f>VALUE(RIGHT("00"&amp;AC7452,2)&amp;RIGHT("000"&amp;AD7452,3))</f>
        <v>0</v>
      </c>
    </row>
    <row r="7453" spans="1:31">
      <c r="A7453" s="60" t="str">
        <f>IF(G7453&amp;Q7453&lt;&gt;"",W7453&amp;Q7453,"")</f>
        <v/>
      </c>
      <c r="B7453" s="85" t="str">
        <f>IF(C7453&lt;&gt;"",LEFT(C7453,9),"")</f>
        <v/>
      </c>
      <c r="V7453" s="60" t="str">
        <f>W7453&amp;H7453</f>
        <v/>
      </c>
      <c r="W7453" s="60" t="str">
        <f>_xlfn.LET(_xlpm.TextCell,TEXT(G7453,"###"),IF(_xlpm.TextCell&lt;&gt;"",IF(StyleSpaceSplit,IFERROR(IF(FIND(" ",_xlpm.TextCell)&gt;=1,MID(_xlpm.TextCell,1,FIND(" ",_xlpm.TextCell)-1),_xlpm.TextCell),_xlpm.TextCell),_xlpm.TextCell),""))</f>
        <v/>
      </c>
      <c r="X7453" s="60" t="str">
        <f>IF(A7453&lt;&gt;"",IFERROR(IF(FIND(" ",G7453)&gt;=1,MID(G7453,FIND(" ",G7453)+1,LEN(G7453)),""),""),"")</f>
        <v/>
      </c>
      <c r="AC7453" s="51">
        <f>IFERROR(VALUE(MID($C7453,1,2)),0)</f>
        <v>0</v>
      </c>
      <c r="AD7453" s="44">
        <f>IFERROR(VALUE(MID($C7453,4,3)),0)</f>
        <v>0</v>
      </c>
      <c r="AE7453" s="51">
        <f>VALUE(RIGHT("00"&amp;AC7453,2)&amp;RIGHT("000"&amp;AD7453,3))</f>
        <v>0</v>
      </c>
    </row>
    <row r="7454" spans="1:31">
      <c r="A7454" s="60" t="str">
        <f>IF(G7454&amp;Q7454&lt;&gt;"",W7454&amp;Q7454,"")</f>
        <v/>
      </c>
      <c r="B7454" s="85" t="str">
        <f>IF(C7454&lt;&gt;"",LEFT(C7454,9),"")</f>
        <v/>
      </c>
      <c r="V7454" s="60" t="str">
        <f>W7454&amp;H7454</f>
        <v/>
      </c>
      <c r="W7454" s="60" t="str">
        <f>_xlfn.LET(_xlpm.TextCell,TEXT(G7454,"###"),IF(_xlpm.TextCell&lt;&gt;"",IF(StyleSpaceSplit,IFERROR(IF(FIND(" ",_xlpm.TextCell)&gt;=1,MID(_xlpm.TextCell,1,FIND(" ",_xlpm.TextCell)-1),_xlpm.TextCell),_xlpm.TextCell),_xlpm.TextCell),""))</f>
        <v/>
      </c>
      <c r="X7454" s="60" t="str">
        <f>IF(A7454&lt;&gt;"",IFERROR(IF(FIND(" ",G7454)&gt;=1,MID(G7454,FIND(" ",G7454)+1,LEN(G7454)),""),""),"")</f>
        <v/>
      </c>
      <c r="AC7454" s="51">
        <f>IFERROR(VALUE(MID($C7454,1,2)),0)</f>
        <v>0</v>
      </c>
      <c r="AD7454" s="44">
        <f>IFERROR(VALUE(MID($C7454,4,3)),0)</f>
        <v>0</v>
      </c>
      <c r="AE7454" s="51">
        <f>VALUE(RIGHT("00"&amp;AC7454,2)&amp;RIGHT("000"&amp;AD7454,3))</f>
        <v>0</v>
      </c>
    </row>
    <row r="7455" spans="1:31">
      <c r="A7455" s="60" t="str">
        <f>IF(G7455&amp;Q7455&lt;&gt;"",W7455&amp;Q7455,"")</f>
        <v/>
      </c>
      <c r="B7455" s="85" t="str">
        <f>IF(C7455&lt;&gt;"",LEFT(C7455,9),"")</f>
        <v/>
      </c>
      <c r="V7455" s="60" t="str">
        <f>W7455&amp;H7455</f>
        <v/>
      </c>
      <c r="W7455" s="60" t="str">
        <f>_xlfn.LET(_xlpm.TextCell,TEXT(G7455,"###"),IF(_xlpm.TextCell&lt;&gt;"",IF(StyleSpaceSplit,IFERROR(IF(FIND(" ",_xlpm.TextCell)&gt;=1,MID(_xlpm.TextCell,1,FIND(" ",_xlpm.TextCell)-1),_xlpm.TextCell),_xlpm.TextCell),_xlpm.TextCell),""))</f>
        <v/>
      </c>
      <c r="X7455" s="60" t="str">
        <f>IF(A7455&lt;&gt;"",IFERROR(IF(FIND(" ",G7455)&gt;=1,MID(G7455,FIND(" ",G7455)+1,LEN(G7455)),""),""),"")</f>
        <v/>
      </c>
      <c r="AC7455" s="51">
        <f>IFERROR(VALUE(MID($C7455,1,2)),0)</f>
        <v>0</v>
      </c>
      <c r="AD7455" s="44">
        <f>IFERROR(VALUE(MID($C7455,4,3)),0)</f>
        <v>0</v>
      </c>
      <c r="AE7455" s="51">
        <f>VALUE(RIGHT("00"&amp;AC7455,2)&amp;RIGHT("000"&amp;AD7455,3))</f>
        <v>0</v>
      </c>
    </row>
    <row r="7456" spans="1:31">
      <c r="A7456" s="60" t="str">
        <f>IF(G7456&amp;Q7456&lt;&gt;"",W7456&amp;Q7456,"")</f>
        <v/>
      </c>
      <c r="B7456" s="85" t="str">
        <f>IF(C7456&lt;&gt;"",LEFT(C7456,9),"")</f>
        <v/>
      </c>
      <c r="V7456" s="60" t="str">
        <f>W7456&amp;H7456</f>
        <v/>
      </c>
      <c r="W7456" s="60" t="str">
        <f>_xlfn.LET(_xlpm.TextCell,TEXT(G7456,"###"),IF(_xlpm.TextCell&lt;&gt;"",IF(StyleSpaceSplit,IFERROR(IF(FIND(" ",_xlpm.TextCell)&gt;=1,MID(_xlpm.TextCell,1,FIND(" ",_xlpm.TextCell)-1),_xlpm.TextCell),_xlpm.TextCell),_xlpm.TextCell),""))</f>
        <v/>
      </c>
      <c r="X7456" s="60" t="str">
        <f>IF(A7456&lt;&gt;"",IFERROR(IF(FIND(" ",G7456)&gt;=1,MID(G7456,FIND(" ",G7456)+1,LEN(G7456)),""),""),"")</f>
        <v/>
      </c>
      <c r="AC7456" s="51">
        <f>IFERROR(VALUE(MID($C7456,1,2)),0)</f>
        <v>0</v>
      </c>
      <c r="AD7456" s="44">
        <f>IFERROR(VALUE(MID($C7456,4,3)),0)</f>
        <v>0</v>
      </c>
      <c r="AE7456" s="51">
        <f>VALUE(RIGHT("00"&amp;AC7456,2)&amp;RIGHT("000"&amp;AD7456,3))</f>
        <v>0</v>
      </c>
    </row>
    <row r="7457" spans="1:31">
      <c r="A7457" s="60" t="str">
        <f>IF(G7457&amp;Q7457&lt;&gt;"",W7457&amp;Q7457,"")</f>
        <v/>
      </c>
      <c r="B7457" s="85" t="str">
        <f>IF(C7457&lt;&gt;"",LEFT(C7457,9),"")</f>
        <v/>
      </c>
      <c r="V7457" s="60" t="str">
        <f>W7457&amp;H7457</f>
        <v/>
      </c>
      <c r="W7457" s="60" t="str">
        <f>_xlfn.LET(_xlpm.TextCell,TEXT(G7457,"###"),IF(_xlpm.TextCell&lt;&gt;"",IF(StyleSpaceSplit,IFERROR(IF(FIND(" ",_xlpm.TextCell)&gt;=1,MID(_xlpm.TextCell,1,FIND(" ",_xlpm.TextCell)-1),_xlpm.TextCell),_xlpm.TextCell),_xlpm.TextCell),""))</f>
        <v/>
      </c>
      <c r="X7457" s="60" t="str">
        <f>IF(A7457&lt;&gt;"",IFERROR(IF(FIND(" ",G7457)&gt;=1,MID(G7457,FIND(" ",G7457)+1,LEN(G7457)),""),""),"")</f>
        <v/>
      </c>
      <c r="AC7457" s="51">
        <f>IFERROR(VALUE(MID($C7457,1,2)),0)</f>
        <v>0</v>
      </c>
      <c r="AD7457" s="44">
        <f>IFERROR(VALUE(MID($C7457,4,3)),0)</f>
        <v>0</v>
      </c>
      <c r="AE7457" s="51">
        <f>VALUE(RIGHT("00"&amp;AC7457,2)&amp;RIGHT("000"&amp;AD7457,3))</f>
        <v>0</v>
      </c>
    </row>
    <row r="7458" spans="1:31">
      <c r="A7458" s="60" t="str">
        <f>IF(G7458&amp;Q7458&lt;&gt;"",W7458&amp;Q7458,"")</f>
        <v/>
      </c>
      <c r="B7458" s="85" t="str">
        <f>IF(C7458&lt;&gt;"",LEFT(C7458,9),"")</f>
        <v/>
      </c>
      <c r="V7458" s="60" t="str">
        <f>W7458&amp;H7458</f>
        <v/>
      </c>
      <c r="W7458" s="60" t="str">
        <f>_xlfn.LET(_xlpm.TextCell,TEXT(G7458,"###"),IF(_xlpm.TextCell&lt;&gt;"",IF(StyleSpaceSplit,IFERROR(IF(FIND(" ",_xlpm.TextCell)&gt;=1,MID(_xlpm.TextCell,1,FIND(" ",_xlpm.TextCell)-1),_xlpm.TextCell),_xlpm.TextCell),_xlpm.TextCell),""))</f>
        <v/>
      </c>
      <c r="X7458" s="60" t="str">
        <f>IF(A7458&lt;&gt;"",IFERROR(IF(FIND(" ",G7458)&gt;=1,MID(G7458,FIND(" ",G7458)+1,LEN(G7458)),""),""),"")</f>
        <v/>
      </c>
      <c r="AC7458" s="51">
        <f>IFERROR(VALUE(MID($C7458,1,2)),0)</f>
        <v>0</v>
      </c>
      <c r="AD7458" s="44">
        <f>IFERROR(VALUE(MID($C7458,4,3)),0)</f>
        <v>0</v>
      </c>
      <c r="AE7458" s="51">
        <f>VALUE(RIGHT("00"&amp;AC7458,2)&amp;RIGHT("000"&amp;AD7458,3))</f>
        <v>0</v>
      </c>
    </row>
    <row r="7459" spans="1:31">
      <c r="A7459" s="60" t="str">
        <f>IF(G7459&amp;Q7459&lt;&gt;"",W7459&amp;Q7459,"")</f>
        <v/>
      </c>
      <c r="B7459" s="85" t="str">
        <f>IF(C7459&lt;&gt;"",LEFT(C7459,9),"")</f>
        <v/>
      </c>
      <c r="V7459" s="60" t="str">
        <f>W7459&amp;H7459</f>
        <v/>
      </c>
      <c r="W7459" s="60" t="str">
        <f>_xlfn.LET(_xlpm.TextCell,TEXT(G7459,"###"),IF(_xlpm.TextCell&lt;&gt;"",IF(StyleSpaceSplit,IFERROR(IF(FIND(" ",_xlpm.TextCell)&gt;=1,MID(_xlpm.TextCell,1,FIND(" ",_xlpm.TextCell)-1),_xlpm.TextCell),_xlpm.TextCell),_xlpm.TextCell),""))</f>
        <v/>
      </c>
      <c r="X7459" s="60" t="str">
        <f>IF(A7459&lt;&gt;"",IFERROR(IF(FIND(" ",G7459)&gt;=1,MID(G7459,FIND(" ",G7459)+1,LEN(G7459)),""),""),"")</f>
        <v/>
      </c>
      <c r="AC7459" s="51">
        <f>IFERROR(VALUE(MID($C7459,1,2)),0)</f>
        <v>0</v>
      </c>
      <c r="AD7459" s="44">
        <f>IFERROR(VALUE(MID($C7459,4,3)),0)</f>
        <v>0</v>
      </c>
      <c r="AE7459" s="51">
        <f>VALUE(RIGHT("00"&amp;AC7459,2)&amp;RIGHT("000"&amp;AD7459,3))</f>
        <v>0</v>
      </c>
    </row>
    <row r="7460" spans="1:31">
      <c r="A7460" s="60" t="str">
        <f>IF(G7460&amp;Q7460&lt;&gt;"",W7460&amp;Q7460,"")</f>
        <v/>
      </c>
      <c r="B7460" s="85" t="str">
        <f>IF(C7460&lt;&gt;"",LEFT(C7460,9),"")</f>
        <v/>
      </c>
      <c r="V7460" s="60" t="str">
        <f>W7460&amp;H7460</f>
        <v/>
      </c>
      <c r="W7460" s="60" t="str">
        <f>_xlfn.LET(_xlpm.TextCell,TEXT(G7460,"###"),IF(_xlpm.TextCell&lt;&gt;"",IF(StyleSpaceSplit,IFERROR(IF(FIND(" ",_xlpm.TextCell)&gt;=1,MID(_xlpm.TextCell,1,FIND(" ",_xlpm.TextCell)-1),_xlpm.TextCell),_xlpm.TextCell),_xlpm.TextCell),""))</f>
        <v/>
      </c>
      <c r="X7460" s="60" t="str">
        <f>IF(A7460&lt;&gt;"",IFERROR(IF(FIND(" ",G7460)&gt;=1,MID(G7460,FIND(" ",G7460)+1,LEN(G7460)),""),""),"")</f>
        <v/>
      </c>
      <c r="AC7460" s="51">
        <f>IFERROR(VALUE(MID($C7460,1,2)),0)</f>
        <v>0</v>
      </c>
      <c r="AD7460" s="44">
        <f>IFERROR(VALUE(MID($C7460,4,3)),0)</f>
        <v>0</v>
      </c>
      <c r="AE7460" s="51">
        <f>VALUE(RIGHT("00"&amp;AC7460,2)&amp;RIGHT("000"&amp;AD7460,3))</f>
        <v>0</v>
      </c>
    </row>
    <row r="7461" spans="1:31">
      <c r="A7461" s="60" t="str">
        <f>IF(G7461&amp;Q7461&lt;&gt;"",W7461&amp;Q7461,"")</f>
        <v/>
      </c>
      <c r="B7461" s="85" t="str">
        <f>IF(C7461&lt;&gt;"",LEFT(C7461,9),"")</f>
        <v/>
      </c>
      <c r="V7461" s="60" t="str">
        <f>W7461&amp;H7461</f>
        <v/>
      </c>
      <c r="W7461" s="60" t="str">
        <f>_xlfn.LET(_xlpm.TextCell,TEXT(G7461,"###"),IF(_xlpm.TextCell&lt;&gt;"",IF(StyleSpaceSplit,IFERROR(IF(FIND(" ",_xlpm.TextCell)&gt;=1,MID(_xlpm.TextCell,1,FIND(" ",_xlpm.TextCell)-1),_xlpm.TextCell),_xlpm.TextCell),_xlpm.TextCell),""))</f>
        <v/>
      </c>
      <c r="X7461" s="60" t="str">
        <f>IF(A7461&lt;&gt;"",IFERROR(IF(FIND(" ",G7461)&gt;=1,MID(G7461,FIND(" ",G7461)+1,LEN(G7461)),""),""),"")</f>
        <v/>
      </c>
      <c r="AC7461" s="51">
        <f>IFERROR(VALUE(MID($C7461,1,2)),0)</f>
        <v>0</v>
      </c>
      <c r="AD7461" s="44">
        <f>IFERROR(VALUE(MID($C7461,4,3)),0)</f>
        <v>0</v>
      </c>
      <c r="AE7461" s="51">
        <f>VALUE(RIGHT("00"&amp;AC7461,2)&amp;RIGHT("000"&amp;AD7461,3))</f>
        <v>0</v>
      </c>
    </row>
    <row r="7462" spans="1:31">
      <c r="A7462" s="60" t="str">
        <f>IF(G7462&amp;Q7462&lt;&gt;"",W7462&amp;Q7462,"")</f>
        <v/>
      </c>
      <c r="B7462" s="85" t="str">
        <f>IF(C7462&lt;&gt;"",LEFT(C7462,9),"")</f>
        <v/>
      </c>
      <c r="V7462" s="60" t="str">
        <f>W7462&amp;H7462</f>
        <v/>
      </c>
      <c r="W7462" s="60" t="str">
        <f>_xlfn.LET(_xlpm.TextCell,TEXT(G7462,"###"),IF(_xlpm.TextCell&lt;&gt;"",IF(StyleSpaceSplit,IFERROR(IF(FIND(" ",_xlpm.TextCell)&gt;=1,MID(_xlpm.TextCell,1,FIND(" ",_xlpm.TextCell)-1),_xlpm.TextCell),_xlpm.TextCell),_xlpm.TextCell),""))</f>
        <v/>
      </c>
      <c r="X7462" s="60" t="str">
        <f>IF(A7462&lt;&gt;"",IFERROR(IF(FIND(" ",G7462)&gt;=1,MID(G7462,FIND(" ",G7462)+1,LEN(G7462)),""),""),"")</f>
        <v/>
      </c>
      <c r="AC7462" s="51">
        <f>IFERROR(VALUE(MID($C7462,1,2)),0)</f>
        <v>0</v>
      </c>
      <c r="AD7462" s="44">
        <f>IFERROR(VALUE(MID($C7462,4,3)),0)</f>
        <v>0</v>
      </c>
      <c r="AE7462" s="51">
        <f>VALUE(RIGHT("00"&amp;AC7462,2)&amp;RIGHT("000"&amp;AD7462,3))</f>
        <v>0</v>
      </c>
    </row>
    <row r="7463" spans="1:31">
      <c r="A7463" s="60" t="str">
        <f>IF(G7463&amp;Q7463&lt;&gt;"",W7463&amp;Q7463,"")</f>
        <v/>
      </c>
      <c r="B7463" s="85" t="str">
        <f>IF(C7463&lt;&gt;"",LEFT(C7463,9),"")</f>
        <v/>
      </c>
      <c r="V7463" s="60" t="str">
        <f>W7463&amp;H7463</f>
        <v/>
      </c>
      <c r="W7463" s="60" t="str">
        <f>_xlfn.LET(_xlpm.TextCell,TEXT(G7463,"###"),IF(_xlpm.TextCell&lt;&gt;"",IF(StyleSpaceSplit,IFERROR(IF(FIND(" ",_xlpm.TextCell)&gt;=1,MID(_xlpm.TextCell,1,FIND(" ",_xlpm.TextCell)-1),_xlpm.TextCell),_xlpm.TextCell),_xlpm.TextCell),""))</f>
        <v/>
      </c>
      <c r="X7463" s="60" t="str">
        <f>IF(A7463&lt;&gt;"",IFERROR(IF(FIND(" ",G7463)&gt;=1,MID(G7463,FIND(" ",G7463)+1,LEN(G7463)),""),""),"")</f>
        <v/>
      </c>
      <c r="AC7463" s="51">
        <f>IFERROR(VALUE(MID($C7463,1,2)),0)</f>
        <v>0</v>
      </c>
      <c r="AD7463" s="44">
        <f>IFERROR(VALUE(MID($C7463,4,3)),0)</f>
        <v>0</v>
      </c>
      <c r="AE7463" s="51">
        <f>VALUE(RIGHT("00"&amp;AC7463,2)&amp;RIGHT("000"&amp;AD7463,3))</f>
        <v>0</v>
      </c>
    </row>
    <row r="7464" spans="1:31">
      <c r="A7464" s="60" t="str">
        <f>IF(G7464&amp;Q7464&lt;&gt;"",W7464&amp;Q7464,"")</f>
        <v/>
      </c>
      <c r="B7464" s="85" t="str">
        <f>IF(C7464&lt;&gt;"",LEFT(C7464,9),"")</f>
        <v/>
      </c>
      <c r="V7464" s="60" t="str">
        <f>W7464&amp;H7464</f>
        <v/>
      </c>
      <c r="W7464" s="60" t="str">
        <f>_xlfn.LET(_xlpm.TextCell,TEXT(G7464,"###"),IF(_xlpm.TextCell&lt;&gt;"",IF(StyleSpaceSplit,IFERROR(IF(FIND(" ",_xlpm.TextCell)&gt;=1,MID(_xlpm.TextCell,1,FIND(" ",_xlpm.TextCell)-1),_xlpm.TextCell),_xlpm.TextCell),_xlpm.TextCell),""))</f>
        <v/>
      </c>
      <c r="X7464" s="60" t="str">
        <f>IF(A7464&lt;&gt;"",IFERROR(IF(FIND(" ",G7464)&gt;=1,MID(G7464,FIND(" ",G7464)+1,LEN(G7464)),""),""),"")</f>
        <v/>
      </c>
      <c r="AC7464" s="51">
        <f>IFERROR(VALUE(MID($C7464,1,2)),0)</f>
        <v>0</v>
      </c>
      <c r="AD7464" s="44">
        <f>IFERROR(VALUE(MID($C7464,4,3)),0)</f>
        <v>0</v>
      </c>
      <c r="AE7464" s="51">
        <f>VALUE(RIGHT("00"&amp;AC7464,2)&amp;RIGHT("000"&amp;AD7464,3))</f>
        <v>0</v>
      </c>
    </row>
    <row r="7465" spans="1:31">
      <c r="A7465" s="60" t="str">
        <f>IF(G7465&amp;Q7465&lt;&gt;"",W7465&amp;Q7465,"")</f>
        <v/>
      </c>
      <c r="B7465" s="85" t="str">
        <f>IF(C7465&lt;&gt;"",LEFT(C7465,9),"")</f>
        <v/>
      </c>
      <c r="V7465" s="60" t="str">
        <f>W7465&amp;H7465</f>
        <v/>
      </c>
      <c r="W7465" s="60" t="str">
        <f>_xlfn.LET(_xlpm.TextCell,TEXT(G7465,"###"),IF(_xlpm.TextCell&lt;&gt;"",IF(StyleSpaceSplit,IFERROR(IF(FIND(" ",_xlpm.TextCell)&gt;=1,MID(_xlpm.TextCell,1,FIND(" ",_xlpm.TextCell)-1),_xlpm.TextCell),_xlpm.TextCell),_xlpm.TextCell),""))</f>
        <v/>
      </c>
      <c r="X7465" s="60" t="str">
        <f>IF(A7465&lt;&gt;"",IFERROR(IF(FIND(" ",G7465)&gt;=1,MID(G7465,FIND(" ",G7465)+1,LEN(G7465)),""),""),"")</f>
        <v/>
      </c>
      <c r="AC7465" s="51">
        <f>IFERROR(VALUE(MID($C7465,1,2)),0)</f>
        <v>0</v>
      </c>
      <c r="AD7465" s="44">
        <f>IFERROR(VALUE(MID($C7465,4,3)),0)</f>
        <v>0</v>
      </c>
      <c r="AE7465" s="51">
        <f>VALUE(RIGHT("00"&amp;AC7465,2)&amp;RIGHT("000"&amp;AD7465,3))</f>
        <v>0</v>
      </c>
    </row>
    <row r="7466" spans="1:31">
      <c r="A7466" s="60" t="str">
        <f>IF(G7466&amp;Q7466&lt;&gt;"",W7466&amp;Q7466,"")</f>
        <v/>
      </c>
      <c r="B7466" s="85" t="str">
        <f>IF(C7466&lt;&gt;"",LEFT(C7466,9),"")</f>
        <v/>
      </c>
      <c r="V7466" s="60" t="str">
        <f>W7466&amp;H7466</f>
        <v/>
      </c>
      <c r="W7466" s="60" t="str">
        <f>_xlfn.LET(_xlpm.TextCell,TEXT(G7466,"###"),IF(_xlpm.TextCell&lt;&gt;"",IF(StyleSpaceSplit,IFERROR(IF(FIND(" ",_xlpm.TextCell)&gt;=1,MID(_xlpm.TextCell,1,FIND(" ",_xlpm.TextCell)-1),_xlpm.TextCell),_xlpm.TextCell),_xlpm.TextCell),""))</f>
        <v/>
      </c>
      <c r="X7466" s="60" t="str">
        <f>IF(A7466&lt;&gt;"",IFERROR(IF(FIND(" ",G7466)&gt;=1,MID(G7466,FIND(" ",G7466)+1,LEN(G7466)),""),""),"")</f>
        <v/>
      </c>
      <c r="AC7466" s="51">
        <f>IFERROR(VALUE(MID($C7466,1,2)),0)</f>
        <v>0</v>
      </c>
      <c r="AD7466" s="44">
        <f>IFERROR(VALUE(MID($C7466,4,3)),0)</f>
        <v>0</v>
      </c>
      <c r="AE7466" s="51">
        <f>VALUE(RIGHT("00"&amp;AC7466,2)&amp;RIGHT("000"&amp;AD7466,3))</f>
        <v>0</v>
      </c>
    </row>
    <row r="7467" spans="1:31">
      <c r="A7467" s="60" t="str">
        <f>IF(G7467&amp;Q7467&lt;&gt;"",W7467&amp;Q7467,"")</f>
        <v/>
      </c>
      <c r="B7467" s="85" t="str">
        <f>IF(C7467&lt;&gt;"",LEFT(C7467,9),"")</f>
        <v/>
      </c>
      <c r="V7467" s="60" t="str">
        <f>W7467&amp;H7467</f>
        <v/>
      </c>
      <c r="W7467" s="60" t="str">
        <f>_xlfn.LET(_xlpm.TextCell,TEXT(G7467,"###"),IF(_xlpm.TextCell&lt;&gt;"",IF(StyleSpaceSplit,IFERROR(IF(FIND(" ",_xlpm.TextCell)&gt;=1,MID(_xlpm.TextCell,1,FIND(" ",_xlpm.TextCell)-1),_xlpm.TextCell),_xlpm.TextCell),_xlpm.TextCell),""))</f>
        <v/>
      </c>
      <c r="X7467" s="60" t="str">
        <f>IF(A7467&lt;&gt;"",IFERROR(IF(FIND(" ",G7467)&gt;=1,MID(G7467,FIND(" ",G7467)+1,LEN(G7467)),""),""),"")</f>
        <v/>
      </c>
      <c r="AC7467" s="51">
        <f>IFERROR(VALUE(MID($C7467,1,2)),0)</f>
        <v>0</v>
      </c>
      <c r="AD7467" s="44">
        <f>IFERROR(VALUE(MID($C7467,4,3)),0)</f>
        <v>0</v>
      </c>
      <c r="AE7467" s="51">
        <f>VALUE(RIGHT("00"&amp;AC7467,2)&amp;RIGHT("000"&amp;AD7467,3))</f>
        <v>0</v>
      </c>
    </row>
    <row r="7468" spans="1:31">
      <c r="A7468" s="60" t="str">
        <f>IF(G7468&amp;Q7468&lt;&gt;"",W7468&amp;Q7468,"")</f>
        <v/>
      </c>
      <c r="B7468" s="85" t="str">
        <f>IF(C7468&lt;&gt;"",LEFT(C7468,9),"")</f>
        <v/>
      </c>
      <c r="V7468" s="60" t="str">
        <f>W7468&amp;H7468</f>
        <v/>
      </c>
      <c r="W7468" s="60" t="str">
        <f>_xlfn.LET(_xlpm.TextCell,TEXT(G7468,"###"),IF(_xlpm.TextCell&lt;&gt;"",IF(StyleSpaceSplit,IFERROR(IF(FIND(" ",_xlpm.TextCell)&gt;=1,MID(_xlpm.TextCell,1,FIND(" ",_xlpm.TextCell)-1),_xlpm.TextCell),_xlpm.TextCell),_xlpm.TextCell),""))</f>
        <v/>
      </c>
      <c r="X7468" s="60" t="str">
        <f>IF(A7468&lt;&gt;"",IFERROR(IF(FIND(" ",G7468)&gt;=1,MID(G7468,FIND(" ",G7468)+1,LEN(G7468)),""),""),"")</f>
        <v/>
      </c>
      <c r="AC7468" s="51">
        <f>IFERROR(VALUE(MID($C7468,1,2)),0)</f>
        <v>0</v>
      </c>
      <c r="AD7468" s="44">
        <f>IFERROR(VALUE(MID($C7468,4,3)),0)</f>
        <v>0</v>
      </c>
      <c r="AE7468" s="51">
        <f>VALUE(RIGHT("00"&amp;AC7468,2)&amp;RIGHT("000"&amp;AD7468,3))</f>
        <v>0</v>
      </c>
    </row>
    <row r="7469" spans="1:31">
      <c r="A7469" s="60" t="str">
        <f>IF(G7469&amp;Q7469&lt;&gt;"",W7469&amp;Q7469,"")</f>
        <v/>
      </c>
      <c r="B7469" s="85" t="str">
        <f>IF(C7469&lt;&gt;"",LEFT(C7469,9),"")</f>
        <v/>
      </c>
      <c r="V7469" s="60" t="str">
        <f>W7469&amp;H7469</f>
        <v/>
      </c>
      <c r="W7469" s="60" t="str">
        <f>_xlfn.LET(_xlpm.TextCell,TEXT(G7469,"###"),IF(_xlpm.TextCell&lt;&gt;"",IF(StyleSpaceSplit,IFERROR(IF(FIND(" ",_xlpm.TextCell)&gt;=1,MID(_xlpm.TextCell,1,FIND(" ",_xlpm.TextCell)-1),_xlpm.TextCell),_xlpm.TextCell),_xlpm.TextCell),""))</f>
        <v/>
      </c>
      <c r="X7469" s="60" t="str">
        <f>IF(A7469&lt;&gt;"",IFERROR(IF(FIND(" ",G7469)&gt;=1,MID(G7469,FIND(" ",G7469)+1,LEN(G7469)),""),""),"")</f>
        <v/>
      </c>
      <c r="AC7469" s="51">
        <f>IFERROR(VALUE(MID($C7469,1,2)),0)</f>
        <v>0</v>
      </c>
      <c r="AD7469" s="44">
        <f>IFERROR(VALUE(MID($C7469,4,3)),0)</f>
        <v>0</v>
      </c>
      <c r="AE7469" s="51">
        <f>VALUE(RIGHT("00"&amp;AC7469,2)&amp;RIGHT("000"&amp;AD7469,3))</f>
        <v>0</v>
      </c>
    </row>
    <row r="7470" spans="1:31">
      <c r="A7470" s="60" t="str">
        <f>IF(G7470&amp;Q7470&lt;&gt;"",W7470&amp;Q7470,"")</f>
        <v/>
      </c>
      <c r="B7470" s="85" t="str">
        <f>IF(C7470&lt;&gt;"",LEFT(C7470,9),"")</f>
        <v/>
      </c>
      <c r="V7470" s="60" t="str">
        <f>W7470&amp;H7470</f>
        <v/>
      </c>
      <c r="W7470" s="60" t="str">
        <f>_xlfn.LET(_xlpm.TextCell,TEXT(G7470,"###"),IF(_xlpm.TextCell&lt;&gt;"",IF(StyleSpaceSplit,IFERROR(IF(FIND(" ",_xlpm.TextCell)&gt;=1,MID(_xlpm.TextCell,1,FIND(" ",_xlpm.TextCell)-1),_xlpm.TextCell),_xlpm.TextCell),_xlpm.TextCell),""))</f>
        <v/>
      </c>
      <c r="X7470" s="60" t="str">
        <f>IF(A7470&lt;&gt;"",IFERROR(IF(FIND(" ",G7470)&gt;=1,MID(G7470,FIND(" ",G7470)+1,LEN(G7470)),""),""),"")</f>
        <v/>
      </c>
      <c r="AC7470" s="51">
        <f>IFERROR(VALUE(MID($C7470,1,2)),0)</f>
        <v>0</v>
      </c>
      <c r="AD7470" s="44">
        <f>IFERROR(VALUE(MID($C7470,4,3)),0)</f>
        <v>0</v>
      </c>
      <c r="AE7470" s="51">
        <f>VALUE(RIGHT("00"&amp;AC7470,2)&amp;RIGHT("000"&amp;AD7470,3))</f>
        <v>0</v>
      </c>
    </row>
    <row r="7471" spans="1:31">
      <c r="A7471" s="60" t="str">
        <f>IF(G7471&amp;Q7471&lt;&gt;"",W7471&amp;Q7471,"")</f>
        <v/>
      </c>
      <c r="B7471" s="85" t="str">
        <f>IF(C7471&lt;&gt;"",LEFT(C7471,9),"")</f>
        <v/>
      </c>
      <c r="V7471" s="60" t="str">
        <f>W7471&amp;H7471</f>
        <v/>
      </c>
      <c r="W7471" s="60" t="str">
        <f>_xlfn.LET(_xlpm.TextCell,TEXT(G7471,"###"),IF(_xlpm.TextCell&lt;&gt;"",IF(StyleSpaceSplit,IFERROR(IF(FIND(" ",_xlpm.TextCell)&gt;=1,MID(_xlpm.TextCell,1,FIND(" ",_xlpm.TextCell)-1),_xlpm.TextCell),_xlpm.TextCell),_xlpm.TextCell),""))</f>
        <v/>
      </c>
      <c r="X7471" s="60" t="str">
        <f>IF(A7471&lt;&gt;"",IFERROR(IF(FIND(" ",G7471)&gt;=1,MID(G7471,FIND(" ",G7471)+1,LEN(G7471)),""),""),"")</f>
        <v/>
      </c>
      <c r="AC7471" s="51">
        <f>IFERROR(VALUE(MID($C7471,1,2)),0)</f>
        <v>0</v>
      </c>
      <c r="AD7471" s="44">
        <f>IFERROR(VALUE(MID($C7471,4,3)),0)</f>
        <v>0</v>
      </c>
      <c r="AE7471" s="51">
        <f>VALUE(RIGHT("00"&amp;AC7471,2)&amp;RIGHT("000"&amp;AD7471,3))</f>
        <v>0</v>
      </c>
    </row>
    <row r="7472" spans="1:31">
      <c r="A7472" s="60" t="str">
        <f>IF(G7472&amp;Q7472&lt;&gt;"",W7472&amp;Q7472,"")</f>
        <v/>
      </c>
      <c r="B7472" s="85" t="str">
        <f>IF(C7472&lt;&gt;"",LEFT(C7472,9),"")</f>
        <v/>
      </c>
      <c r="V7472" s="60" t="str">
        <f>W7472&amp;H7472</f>
        <v/>
      </c>
      <c r="W7472" s="60" t="str">
        <f>_xlfn.LET(_xlpm.TextCell,TEXT(G7472,"###"),IF(_xlpm.TextCell&lt;&gt;"",IF(StyleSpaceSplit,IFERROR(IF(FIND(" ",_xlpm.TextCell)&gt;=1,MID(_xlpm.TextCell,1,FIND(" ",_xlpm.TextCell)-1),_xlpm.TextCell),_xlpm.TextCell),_xlpm.TextCell),""))</f>
        <v/>
      </c>
      <c r="X7472" s="60" t="str">
        <f>IF(A7472&lt;&gt;"",IFERROR(IF(FIND(" ",G7472)&gt;=1,MID(G7472,FIND(" ",G7472)+1,LEN(G7472)),""),""),"")</f>
        <v/>
      </c>
      <c r="AC7472" s="51">
        <f>IFERROR(VALUE(MID($C7472,1,2)),0)</f>
        <v>0</v>
      </c>
      <c r="AD7472" s="44">
        <f>IFERROR(VALUE(MID($C7472,4,3)),0)</f>
        <v>0</v>
      </c>
      <c r="AE7472" s="51">
        <f>VALUE(RIGHT("00"&amp;AC7472,2)&amp;RIGHT("000"&amp;AD7472,3))</f>
        <v>0</v>
      </c>
    </row>
    <row r="7473" spans="1:31">
      <c r="A7473" s="60" t="str">
        <f>IF(G7473&amp;Q7473&lt;&gt;"",W7473&amp;Q7473,"")</f>
        <v/>
      </c>
      <c r="B7473" s="85" t="str">
        <f>IF(C7473&lt;&gt;"",LEFT(C7473,9),"")</f>
        <v/>
      </c>
      <c r="V7473" s="60" t="str">
        <f>W7473&amp;H7473</f>
        <v/>
      </c>
      <c r="W7473" s="60" t="str">
        <f>_xlfn.LET(_xlpm.TextCell,TEXT(G7473,"###"),IF(_xlpm.TextCell&lt;&gt;"",IF(StyleSpaceSplit,IFERROR(IF(FIND(" ",_xlpm.TextCell)&gt;=1,MID(_xlpm.TextCell,1,FIND(" ",_xlpm.TextCell)-1),_xlpm.TextCell),_xlpm.TextCell),_xlpm.TextCell),""))</f>
        <v/>
      </c>
      <c r="X7473" s="60" t="str">
        <f>IF(A7473&lt;&gt;"",IFERROR(IF(FIND(" ",G7473)&gt;=1,MID(G7473,FIND(" ",G7473)+1,LEN(G7473)),""),""),"")</f>
        <v/>
      </c>
      <c r="AC7473" s="51">
        <f>IFERROR(VALUE(MID($C7473,1,2)),0)</f>
        <v>0</v>
      </c>
      <c r="AD7473" s="44">
        <f>IFERROR(VALUE(MID($C7473,4,3)),0)</f>
        <v>0</v>
      </c>
      <c r="AE7473" s="51">
        <f>VALUE(RIGHT("00"&amp;AC7473,2)&amp;RIGHT("000"&amp;AD7473,3))</f>
        <v>0</v>
      </c>
    </row>
    <row r="7474" spans="1:31">
      <c r="A7474" s="60" t="str">
        <f>IF(G7474&amp;Q7474&lt;&gt;"",W7474&amp;Q7474,"")</f>
        <v/>
      </c>
      <c r="B7474" s="85" t="str">
        <f>IF(C7474&lt;&gt;"",LEFT(C7474,9),"")</f>
        <v/>
      </c>
      <c r="V7474" s="60" t="str">
        <f>W7474&amp;H7474</f>
        <v/>
      </c>
      <c r="W7474" s="60" t="str">
        <f>_xlfn.LET(_xlpm.TextCell,TEXT(G7474,"###"),IF(_xlpm.TextCell&lt;&gt;"",IF(StyleSpaceSplit,IFERROR(IF(FIND(" ",_xlpm.TextCell)&gt;=1,MID(_xlpm.TextCell,1,FIND(" ",_xlpm.TextCell)-1),_xlpm.TextCell),_xlpm.TextCell),_xlpm.TextCell),""))</f>
        <v/>
      </c>
      <c r="X7474" s="60" t="str">
        <f>IF(A7474&lt;&gt;"",IFERROR(IF(FIND(" ",G7474)&gt;=1,MID(G7474,FIND(" ",G7474)+1,LEN(G7474)),""),""),"")</f>
        <v/>
      </c>
      <c r="AC7474" s="51">
        <f>IFERROR(VALUE(MID($C7474,1,2)),0)</f>
        <v>0</v>
      </c>
      <c r="AD7474" s="44">
        <f>IFERROR(VALUE(MID($C7474,4,3)),0)</f>
        <v>0</v>
      </c>
      <c r="AE7474" s="51">
        <f>VALUE(RIGHT("00"&amp;AC7474,2)&amp;RIGHT("000"&amp;AD7474,3))</f>
        <v>0</v>
      </c>
    </row>
    <row r="7475" spans="1:31">
      <c r="A7475" s="60" t="str">
        <f>IF(G7475&amp;Q7475&lt;&gt;"",W7475&amp;Q7475,"")</f>
        <v/>
      </c>
      <c r="B7475" s="85" t="str">
        <f>IF(C7475&lt;&gt;"",LEFT(C7475,9),"")</f>
        <v/>
      </c>
      <c r="V7475" s="60" t="str">
        <f>W7475&amp;H7475</f>
        <v/>
      </c>
      <c r="W7475" s="60" t="str">
        <f>_xlfn.LET(_xlpm.TextCell,TEXT(G7475,"###"),IF(_xlpm.TextCell&lt;&gt;"",IF(StyleSpaceSplit,IFERROR(IF(FIND(" ",_xlpm.TextCell)&gt;=1,MID(_xlpm.TextCell,1,FIND(" ",_xlpm.TextCell)-1),_xlpm.TextCell),_xlpm.TextCell),_xlpm.TextCell),""))</f>
        <v/>
      </c>
      <c r="X7475" s="60" t="str">
        <f>IF(A7475&lt;&gt;"",IFERROR(IF(FIND(" ",G7475)&gt;=1,MID(G7475,FIND(" ",G7475)+1,LEN(G7475)),""),""),"")</f>
        <v/>
      </c>
      <c r="AC7475" s="51">
        <f>IFERROR(VALUE(MID($C7475,1,2)),0)</f>
        <v>0</v>
      </c>
      <c r="AD7475" s="44">
        <f>IFERROR(VALUE(MID($C7475,4,3)),0)</f>
        <v>0</v>
      </c>
      <c r="AE7475" s="51">
        <f>VALUE(RIGHT("00"&amp;AC7475,2)&amp;RIGHT("000"&amp;AD7475,3))</f>
        <v>0</v>
      </c>
    </row>
    <row r="7476" spans="1:31">
      <c r="A7476" s="60" t="str">
        <f>IF(G7476&amp;Q7476&lt;&gt;"",W7476&amp;Q7476,"")</f>
        <v/>
      </c>
      <c r="B7476" s="85" t="str">
        <f>IF(C7476&lt;&gt;"",LEFT(C7476,9),"")</f>
        <v/>
      </c>
      <c r="V7476" s="60" t="str">
        <f>W7476&amp;H7476</f>
        <v/>
      </c>
      <c r="W7476" s="60" t="str">
        <f>_xlfn.LET(_xlpm.TextCell,TEXT(G7476,"###"),IF(_xlpm.TextCell&lt;&gt;"",IF(StyleSpaceSplit,IFERROR(IF(FIND(" ",_xlpm.TextCell)&gt;=1,MID(_xlpm.TextCell,1,FIND(" ",_xlpm.TextCell)-1),_xlpm.TextCell),_xlpm.TextCell),_xlpm.TextCell),""))</f>
        <v/>
      </c>
      <c r="X7476" s="60" t="str">
        <f>IF(A7476&lt;&gt;"",IFERROR(IF(FIND(" ",G7476)&gt;=1,MID(G7476,FIND(" ",G7476)+1,LEN(G7476)),""),""),"")</f>
        <v/>
      </c>
      <c r="AC7476" s="51">
        <f>IFERROR(VALUE(MID($C7476,1,2)),0)</f>
        <v>0</v>
      </c>
      <c r="AD7476" s="44">
        <f>IFERROR(VALUE(MID($C7476,4,3)),0)</f>
        <v>0</v>
      </c>
      <c r="AE7476" s="51">
        <f>VALUE(RIGHT("00"&amp;AC7476,2)&amp;RIGHT("000"&amp;AD7476,3))</f>
        <v>0</v>
      </c>
    </row>
    <row r="7477" spans="1:31">
      <c r="A7477" s="60" t="str">
        <f>IF(G7477&amp;Q7477&lt;&gt;"",W7477&amp;Q7477,"")</f>
        <v/>
      </c>
      <c r="B7477" s="85" t="str">
        <f>IF(C7477&lt;&gt;"",LEFT(C7477,9),"")</f>
        <v/>
      </c>
      <c r="V7477" s="60" t="str">
        <f>W7477&amp;H7477</f>
        <v/>
      </c>
      <c r="W7477" s="60" t="str">
        <f>_xlfn.LET(_xlpm.TextCell,TEXT(G7477,"###"),IF(_xlpm.TextCell&lt;&gt;"",IF(StyleSpaceSplit,IFERROR(IF(FIND(" ",_xlpm.TextCell)&gt;=1,MID(_xlpm.TextCell,1,FIND(" ",_xlpm.TextCell)-1),_xlpm.TextCell),_xlpm.TextCell),_xlpm.TextCell),""))</f>
        <v/>
      </c>
      <c r="X7477" s="60" t="str">
        <f>IF(A7477&lt;&gt;"",IFERROR(IF(FIND(" ",G7477)&gt;=1,MID(G7477,FIND(" ",G7477)+1,LEN(G7477)),""),""),"")</f>
        <v/>
      </c>
      <c r="AC7477" s="51">
        <f>IFERROR(VALUE(MID($C7477,1,2)),0)</f>
        <v>0</v>
      </c>
      <c r="AD7477" s="44">
        <f>IFERROR(VALUE(MID($C7477,4,3)),0)</f>
        <v>0</v>
      </c>
      <c r="AE7477" s="51">
        <f>VALUE(RIGHT("00"&amp;AC7477,2)&amp;RIGHT("000"&amp;AD7477,3))</f>
        <v>0</v>
      </c>
    </row>
    <row r="7478" spans="1:31">
      <c r="A7478" s="60" t="str">
        <f>IF(G7478&amp;Q7478&lt;&gt;"",W7478&amp;Q7478,"")</f>
        <v/>
      </c>
      <c r="B7478" s="85" t="str">
        <f>IF(C7478&lt;&gt;"",LEFT(C7478,9),"")</f>
        <v/>
      </c>
      <c r="V7478" s="60" t="str">
        <f>W7478&amp;H7478</f>
        <v/>
      </c>
      <c r="W7478" s="60" t="str">
        <f>_xlfn.LET(_xlpm.TextCell,TEXT(G7478,"###"),IF(_xlpm.TextCell&lt;&gt;"",IF(StyleSpaceSplit,IFERROR(IF(FIND(" ",_xlpm.TextCell)&gt;=1,MID(_xlpm.TextCell,1,FIND(" ",_xlpm.TextCell)-1),_xlpm.TextCell),_xlpm.TextCell),_xlpm.TextCell),""))</f>
        <v/>
      </c>
      <c r="X7478" s="60" t="str">
        <f>IF(A7478&lt;&gt;"",IFERROR(IF(FIND(" ",G7478)&gt;=1,MID(G7478,FIND(" ",G7478)+1,LEN(G7478)),""),""),"")</f>
        <v/>
      </c>
      <c r="AC7478" s="51">
        <f>IFERROR(VALUE(MID($C7478,1,2)),0)</f>
        <v>0</v>
      </c>
      <c r="AD7478" s="44">
        <f>IFERROR(VALUE(MID($C7478,4,3)),0)</f>
        <v>0</v>
      </c>
      <c r="AE7478" s="51">
        <f>VALUE(RIGHT("00"&amp;AC7478,2)&amp;RIGHT("000"&amp;AD7478,3))</f>
        <v>0</v>
      </c>
    </row>
    <row r="7479" spans="1:31">
      <c r="A7479" s="60" t="str">
        <f>IF(G7479&amp;Q7479&lt;&gt;"",W7479&amp;Q7479,"")</f>
        <v/>
      </c>
      <c r="B7479" s="85" t="str">
        <f>IF(C7479&lt;&gt;"",LEFT(C7479,9),"")</f>
        <v/>
      </c>
      <c r="V7479" s="60" t="str">
        <f>W7479&amp;H7479</f>
        <v/>
      </c>
      <c r="W7479" s="60" t="str">
        <f>_xlfn.LET(_xlpm.TextCell,TEXT(G7479,"###"),IF(_xlpm.TextCell&lt;&gt;"",IF(StyleSpaceSplit,IFERROR(IF(FIND(" ",_xlpm.TextCell)&gt;=1,MID(_xlpm.TextCell,1,FIND(" ",_xlpm.TextCell)-1),_xlpm.TextCell),_xlpm.TextCell),_xlpm.TextCell),""))</f>
        <v/>
      </c>
      <c r="X7479" s="60" t="str">
        <f>IF(A7479&lt;&gt;"",IFERROR(IF(FIND(" ",G7479)&gt;=1,MID(G7479,FIND(" ",G7479)+1,LEN(G7479)),""),""),"")</f>
        <v/>
      </c>
      <c r="AC7479" s="51">
        <f>IFERROR(VALUE(MID($C7479,1,2)),0)</f>
        <v>0</v>
      </c>
      <c r="AD7479" s="44">
        <f>IFERROR(VALUE(MID($C7479,4,3)),0)</f>
        <v>0</v>
      </c>
      <c r="AE7479" s="51">
        <f>VALUE(RIGHT("00"&amp;AC7479,2)&amp;RIGHT("000"&amp;AD7479,3))</f>
        <v>0</v>
      </c>
    </row>
    <row r="7480" spans="1:31">
      <c r="A7480" s="60" t="str">
        <f>IF(G7480&amp;Q7480&lt;&gt;"",W7480&amp;Q7480,"")</f>
        <v/>
      </c>
      <c r="B7480" s="85" t="str">
        <f>IF(C7480&lt;&gt;"",LEFT(C7480,9),"")</f>
        <v/>
      </c>
      <c r="V7480" s="60" t="str">
        <f>W7480&amp;H7480</f>
        <v/>
      </c>
      <c r="W7480" s="60" t="str">
        <f>_xlfn.LET(_xlpm.TextCell,TEXT(G7480,"###"),IF(_xlpm.TextCell&lt;&gt;"",IF(StyleSpaceSplit,IFERROR(IF(FIND(" ",_xlpm.TextCell)&gt;=1,MID(_xlpm.TextCell,1,FIND(" ",_xlpm.TextCell)-1),_xlpm.TextCell),_xlpm.TextCell),_xlpm.TextCell),""))</f>
        <v/>
      </c>
      <c r="X7480" s="60" t="str">
        <f>IF(A7480&lt;&gt;"",IFERROR(IF(FIND(" ",G7480)&gt;=1,MID(G7480,FIND(" ",G7480)+1,LEN(G7480)),""),""),"")</f>
        <v/>
      </c>
      <c r="AC7480" s="51">
        <f>IFERROR(VALUE(MID($C7480,1,2)),0)</f>
        <v>0</v>
      </c>
      <c r="AD7480" s="44">
        <f>IFERROR(VALUE(MID($C7480,4,3)),0)</f>
        <v>0</v>
      </c>
      <c r="AE7480" s="51">
        <f>VALUE(RIGHT("00"&amp;AC7480,2)&amp;RIGHT("000"&amp;AD7480,3))</f>
        <v>0</v>
      </c>
    </row>
    <row r="7481" spans="1:31">
      <c r="A7481" s="60" t="str">
        <f>IF(G7481&amp;Q7481&lt;&gt;"",W7481&amp;Q7481,"")</f>
        <v/>
      </c>
      <c r="B7481" s="85" t="str">
        <f>IF(C7481&lt;&gt;"",LEFT(C7481,9),"")</f>
        <v/>
      </c>
      <c r="V7481" s="60" t="str">
        <f>W7481&amp;H7481</f>
        <v/>
      </c>
      <c r="W7481" s="60" t="str">
        <f>_xlfn.LET(_xlpm.TextCell,TEXT(G7481,"###"),IF(_xlpm.TextCell&lt;&gt;"",IF(StyleSpaceSplit,IFERROR(IF(FIND(" ",_xlpm.TextCell)&gt;=1,MID(_xlpm.TextCell,1,FIND(" ",_xlpm.TextCell)-1),_xlpm.TextCell),_xlpm.TextCell),_xlpm.TextCell),""))</f>
        <v/>
      </c>
      <c r="X7481" s="60" t="str">
        <f>IF(A7481&lt;&gt;"",IFERROR(IF(FIND(" ",G7481)&gt;=1,MID(G7481,FIND(" ",G7481)+1,LEN(G7481)),""),""),"")</f>
        <v/>
      </c>
      <c r="AC7481" s="51">
        <f>IFERROR(VALUE(MID($C7481,1,2)),0)</f>
        <v>0</v>
      </c>
      <c r="AD7481" s="44">
        <f>IFERROR(VALUE(MID($C7481,4,3)),0)</f>
        <v>0</v>
      </c>
      <c r="AE7481" s="51">
        <f>VALUE(RIGHT("00"&amp;AC7481,2)&amp;RIGHT("000"&amp;AD7481,3))</f>
        <v>0</v>
      </c>
    </row>
    <row r="7482" spans="1:31">
      <c r="A7482" s="60" t="str">
        <f>IF(G7482&amp;Q7482&lt;&gt;"",W7482&amp;Q7482,"")</f>
        <v/>
      </c>
      <c r="B7482" s="85" t="str">
        <f>IF(C7482&lt;&gt;"",LEFT(C7482,9),"")</f>
        <v/>
      </c>
      <c r="V7482" s="60" t="str">
        <f>W7482&amp;H7482</f>
        <v/>
      </c>
      <c r="W7482" s="60" t="str">
        <f>_xlfn.LET(_xlpm.TextCell,TEXT(G7482,"###"),IF(_xlpm.TextCell&lt;&gt;"",IF(StyleSpaceSplit,IFERROR(IF(FIND(" ",_xlpm.TextCell)&gt;=1,MID(_xlpm.TextCell,1,FIND(" ",_xlpm.TextCell)-1),_xlpm.TextCell),_xlpm.TextCell),_xlpm.TextCell),""))</f>
        <v/>
      </c>
      <c r="X7482" s="60" t="str">
        <f>IF(A7482&lt;&gt;"",IFERROR(IF(FIND(" ",G7482)&gt;=1,MID(G7482,FIND(" ",G7482)+1,LEN(G7482)),""),""),"")</f>
        <v/>
      </c>
      <c r="AC7482" s="51">
        <f>IFERROR(VALUE(MID($C7482,1,2)),0)</f>
        <v>0</v>
      </c>
      <c r="AD7482" s="44">
        <f>IFERROR(VALUE(MID($C7482,4,3)),0)</f>
        <v>0</v>
      </c>
      <c r="AE7482" s="51">
        <f>VALUE(RIGHT("00"&amp;AC7482,2)&amp;RIGHT("000"&amp;AD7482,3))</f>
        <v>0</v>
      </c>
    </row>
    <row r="7483" spans="1:31">
      <c r="A7483" s="60" t="str">
        <f>IF(G7483&amp;Q7483&lt;&gt;"",W7483&amp;Q7483,"")</f>
        <v/>
      </c>
      <c r="B7483" s="85" t="str">
        <f>IF(C7483&lt;&gt;"",LEFT(C7483,9),"")</f>
        <v/>
      </c>
      <c r="V7483" s="60" t="str">
        <f>W7483&amp;H7483</f>
        <v/>
      </c>
      <c r="W7483" s="60" t="str">
        <f>_xlfn.LET(_xlpm.TextCell,TEXT(G7483,"###"),IF(_xlpm.TextCell&lt;&gt;"",IF(StyleSpaceSplit,IFERROR(IF(FIND(" ",_xlpm.TextCell)&gt;=1,MID(_xlpm.TextCell,1,FIND(" ",_xlpm.TextCell)-1),_xlpm.TextCell),_xlpm.TextCell),_xlpm.TextCell),""))</f>
        <v/>
      </c>
      <c r="X7483" s="60" t="str">
        <f>IF(A7483&lt;&gt;"",IFERROR(IF(FIND(" ",G7483)&gt;=1,MID(G7483,FIND(" ",G7483)+1,LEN(G7483)),""),""),"")</f>
        <v/>
      </c>
      <c r="AC7483" s="51">
        <f>IFERROR(VALUE(MID($C7483,1,2)),0)</f>
        <v>0</v>
      </c>
      <c r="AD7483" s="44">
        <f>IFERROR(VALUE(MID($C7483,4,3)),0)</f>
        <v>0</v>
      </c>
      <c r="AE7483" s="51">
        <f>VALUE(RIGHT("00"&amp;AC7483,2)&amp;RIGHT("000"&amp;AD7483,3))</f>
        <v>0</v>
      </c>
    </row>
    <row r="7484" spans="1:31">
      <c r="A7484" s="60" t="str">
        <f>IF(G7484&amp;Q7484&lt;&gt;"",W7484&amp;Q7484,"")</f>
        <v/>
      </c>
      <c r="B7484" s="85" t="str">
        <f>IF(C7484&lt;&gt;"",LEFT(C7484,9),"")</f>
        <v/>
      </c>
      <c r="V7484" s="60" t="str">
        <f>W7484&amp;H7484</f>
        <v/>
      </c>
      <c r="W7484" s="60" t="str">
        <f>_xlfn.LET(_xlpm.TextCell,TEXT(G7484,"###"),IF(_xlpm.TextCell&lt;&gt;"",IF(StyleSpaceSplit,IFERROR(IF(FIND(" ",_xlpm.TextCell)&gt;=1,MID(_xlpm.TextCell,1,FIND(" ",_xlpm.TextCell)-1),_xlpm.TextCell),_xlpm.TextCell),_xlpm.TextCell),""))</f>
        <v/>
      </c>
      <c r="X7484" s="60" t="str">
        <f>IF(A7484&lt;&gt;"",IFERROR(IF(FIND(" ",G7484)&gt;=1,MID(G7484,FIND(" ",G7484)+1,LEN(G7484)),""),""),"")</f>
        <v/>
      </c>
      <c r="AC7484" s="51">
        <f>IFERROR(VALUE(MID($C7484,1,2)),0)</f>
        <v>0</v>
      </c>
      <c r="AD7484" s="44">
        <f>IFERROR(VALUE(MID($C7484,4,3)),0)</f>
        <v>0</v>
      </c>
      <c r="AE7484" s="51">
        <f>VALUE(RIGHT("00"&amp;AC7484,2)&amp;RIGHT("000"&amp;AD7484,3))</f>
        <v>0</v>
      </c>
    </row>
    <row r="7485" spans="1:31">
      <c r="A7485" s="60" t="str">
        <f>IF(G7485&amp;Q7485&lt;&gt;"",W7485&amp;Q7485,"")</f>
        <v/>
      </c>
      <c r="B7485" s="85" t="str">
        <f>IF(C7485&lt;&gt;"",LEFT(C7485,9),"")</f>
        <v/>
      </c>
      <c r="V7485" s="60" t="str">
        <f>W7485&amp;H7485</f>
        <v/>
      </c>
      <c r="W7485" s="60" t="str">
        <f>_xlfn.LET(_xlpm.TextCell,TEXT(G7485,"###"),IF(_xlpm.TextCell&lt;&gt;"",IF(StyleSpaceSplit,IFERROR(IF(FIND(" ",_xlpm.TextCell)&gt;=1,MID(_xlpm.TextCell,1,FIND(" ",_xlpm.TextCell)-1),_xlpm.TextCell),_xlpm.TextCell),_xlpm.TextCell),""))</f>
        <v/>
      </c>
      <c r="X7485" s="60" t="str">
        <f>IF(A7485&lt;&gt;"",IFERROR(IF(FIND(" ",G7485)&gt;=1,MID(G7485,FIND(" ",G7485)+1,LEN(G7485)),""),""),"")</f>
        <v/>
      </c>
      <c r="AC7485" s="51">
        <f>IFERROR(VALUE(MID($C7485,1,2)),0)</f>
        <v>0</v>
      </c>
      <c r="AD7485" s="44">
        <f>IFERROR(VALUE(MID($C7485,4,3)),0)</f>
        <v>0</v>
      </c>
      <c r="AE7485" s="51">
        <f>VALUE(RIGHT("00"&amp;AC7485,2)&amp;RIGHT("000"&amp;AD7485,3))</f>
        <v>0</v>
      </c>
    </row>
    <row r="7486" spans="1:31">
      <c r="A7486" s="60" t="str">
        <f>IF(G7486&amp;Q7486&lt;&gt;"",W7486&amp;Q7486,"")</f>
        <v/>
      </c>
      <c r="B7486" s="85" t="str">
        <f>IF(C7486&lt;&gt;"",LEFT(C7486,9),"")</f>
        <v/>
      </c>
      <c r="V7486" s="60" t="str">
        <f>W7486&amp;H7486</f>
        <v/>
      </c>
      <c r="W7486" s="60" t="str">
        <f>_xlfn.LET(_xlpm.TextCell,TEXT(G7486,"###"),IF(_xlpm.TextCell&lt;&gt;"",IF(StyleSpaceSplit,IFERROR(IF(FIND(" ",_xlpm.TextCell)&gt;=1,MID(_xlpm.TextCell,1,FIND(" ",_xlpm.TextCell)-1),_xlpm.TextCell),_xlpm.TextCell),_xlpm.TextCell),""))</f>
        <v/>
      </c>
      <c r="X7486" s="60" t="str">
        <f>IF(A7486&lt;&gt;"",IFERROR(IF(FIND(" ",G7486)&gt;=1,MID(G7486,FIND(" ",G7486)+1,LEN(G7486)),""),""),"")</f>
        <v/>
      </c>
      <c r="AC7486" s="51">
        <f>IFERROR(VALUE(MID($C7486,1,2)),0)</f>
        <v>0</v>
      </c>
      <c r="AD7486" s="44">
        <f>IFERROR(VALUE(MID($C7486,4,3)),0)</f>
        <v>0</v>
      </c>
      <c r="AE7486" s="51">
        <f>VALUE(RIGHT("00"&amp;AC7486,2)&amp;RIGHT("000"&amp;AD7486,3))</f>
        <v>0</v>
      </c>
    </row>
    <row r="7487" spans="1:31">
      <c r="A7487" s="60" t="str">
        <f>IF(G7487&amp;Q7487&lt;&gt;"",W7487&amp;Q7487,"")</f>
        <v/>
      </c>
      <c r="B7487" s="85" t="str">
        <f>IF(C7487&lt;&gt;"",LEFT(C7487,9),"")</f>
        <v/>
      </c>
      <c r="V7487" s="60" t="str">
        <f>W7487&amp;H7487</f>
        <v/>
      </c>
      <c r="W7487" s="60" t="str">
        <f>_xlfn.LET(_xlpm.TextCell,TEXT(G7487,"###"),IF(_xlpm.TextCell&lt;&gt;"",IF(StyleSpaceSplit,IFERROR(IF(FIND(" ",_xlpm.TextCell)&gt;=1,MID(_xlpm.TextCell,1,FIND(" ",_xlpm.TextCell)-1),_xlpm.TextCell),_xlpm.TextCell),_xlpm.TextCell),""))</f>
        <v/>
      </c>
      <c r="X7487" s="60" t="str">
        <f>IF(A7487&lt;&gt;"",IFERROR(IF(FIND(" ",G7487)&gt;=1,MID(G7487,FIND(" ",G7487)+1,LEN(G7487)),""),""),"")</f>
        <v/>
      </c>
      <c r="AC7487" s="51">
        <f>IFERROR(VALUE(MID($C7487,1,2)),0)</f>
        <v>0</v>
      </c>
      <c r="AD7487" s="44">
        <f>IFERROR(VALUE(MID($C7487,4,3)),0)</f>
        <v>0</v>
      </c>
      <c r="AE7487" s="51">
        <f>VALUE(RIGHT("00"&amp;AC7487,2)&amp;RIGHT("000"&amp;AD7487,3))</f>
        <v>0</v>
      </c>
    </row>
    <row r="7488" spans="1:31">
      <c r="A7488" s="60" t="str">
        <f>IF(G7488&amp;Q7488&lt;&gt;"",W7488&amp;Q7488,"")</f>
        <v/>
      </c>
      <c r="B7488" s="85" t="str">
        <f>IF(C7488&lt;&gt;"",LEFT(C7488,9),"")</f>
        <v/>
      </c>
      <c r="V7488" s="60" t="str">
        <f>W7488&amp;H7488</f>
        <v/>
      </c>
      <c r="W7488" s="60" t="str">
        <f>_xlfn.LET(_xlpm.TextCell,TEXT(G7488,"###"),IF(_xlpm.TextCell&lt;&gt;"",IF(StyleSpaceSplit,IFERROR(IF(FIND(" ",_xlpm.TextCell)&gt;=1,MID(_xlpm.TextCell,1,FIND(" ",_xlpm.TextCell)-1),_xlpm.TextCell),_xlpm.TextCell),_xlpm.TextCell),""))</f>
        <v/>
      </c>
      <c r="X7488" s="60" t="str">
        <f>IF(A7488&lt;&gt;"",IFERROR(IF(FIND(" ",G7488)&gt;=1,MID(G7488,FIND(" ",G7488)+1,LEN(G7488)),""),""),"")</f>
        <v/>
      </c>
      <c r="AC7488" s="51">
        <f>IFERROR(VALUE(MID($C7488,1,2)),0)</f>
        <v>0</v>
      </c>
      <c r="AD7488" s="44">
        <f>IFERROR(VALUE(MID($C7488,4,3)),0)</f>
        <v>0</v>
      </c>
      <c r="AE7488" s="51">
        <f>VALUE(RIGHT("00"&amp;AC7488,2)&amp;RIGHT("000"&amp;AD7488,3))</f>
        <v>0</v>
      </c>
    </row>
    <row r="7489" spans="1:31">
      <c r="A7489" s="60" t="str">
        <f>IF(G7489&amp;Q7489&lt;&gt;"",W7489&amp;Q7489,"")</f>
        <v/>
      </c>
      <c r="B7489" s="85" t="str">
        <f>IF(C7489&lt;&gt;"",LEFT(C7489,9),"")</f>
        <v/>
      </c>
      <c r="V7489" s="60" t="str">
        <f>W7489&amp;H7489</f>
        <v/>
      </c>
      <c r="W7489" s="60" t="str">
        <f>_xlfn.LET(_xlpm.TextCell,TEXT(G7489,"###"),IF(_xlpm.TextCell&lt;&gt;"",IF(StyleSpaceSplit,IFERROR(IF(FIND(" ",_xlpm.TextCell)&gt;=1,MID(_xlpm.TextCell,1,FIND(" ",_xlpm.TextCell)-1),_xlpm.TextCell),_xlpm.TextCell),_xlpm.TextCell),""))</f>
        <v/>
      </c>
      <c r="X7489" s="60" t="str">
        <f>IF(A7489&lt;&gt;"",IFERROR(IF(FIND(" ",G7489)&gt;=1,MID(G7489,FIND(" ",G7489)+1,LEN(G7489)),""),""),"")</f>
        <v/>
      </c>
      <c r="AC7489" s="51">
        <f>IFERROR(VALUE(MID($C7489,1,2)),0)</f>
        <v>0</v>
      </c>
      <c r="AD7489" s="44">
        <f>IFERROR(VALUE(MID($C7489,4,3)),0)</f>
        <v>0</v>
      </c>
      <c r="AE7489" s="51">
        <f>VALUE(RIGHT("00"&amp;AC7489,2)&amp;RIGHT("000"&amp;AD7489,3))</f>
        <v>0</v>
      </c>
    </row>
    <row r="7490" spans="1:31">
      <c r="A7490" s="60" t="str">
        <f>IF(G7490&amp;Q7490&lt;&gt;"",W7490&amp;Q7490,"")</f>
        <v/>
      </c>
      <c r="B7490" s="85" t="str">
        <f>IF(C7490&lt;&gt;"",LEFT(C7490,9),"")</f>
        <v/>
      </c>
      <c r="V7490" s="60" t="str">
        <f>W7490&amp;H7490</f>
        <v/>
      </c>
      <c r="W7490" s="60" t="str">
        <f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>IF(A7490&lt;&gt;"",IFERROR(IF(FIND(" ",G7490)&gt;=1,MID(G7490,FIND(" ",G7490)+1,LEN(G7490)),""),""),"")</f>
        <v/>
      </c>
      <c r="AC7490" s="51">
        <f>IFERROR(VALUE(MID($C7490,1,2)),0)</f>
        <v>0</v>
      </c>
      <c r="AD7490" s="44">
        <f>IFERROR(VALUE(MID($C7490,4,3)),0)</f>
        <v>0</v>
      </c>
      <c r="AE7490" s="51">
        <f>VALUE(RIGHT("00"&amp;AC7490,2)&amp;RIGHT("000"&amp;AD7490,3))</f>
        <v>0</v>
      </c>
    </row>
    <row r="7491" spans="1:31">
      <c r="A7491" s="60" t="str">
        <f>IF(G7491&amp;Q7491&lt;&gt;"",W7491&amp;Q7491,"")</f>
        <v/>
      </c>
      <c r="B7491" s="85" t="str">
        <f>IF(C7491&lt;&gt;"",LEFT(C7491,9),"")</f>
        <v/>
      </c>
      <c r="V7491" s="60" t="str">
        <f>W7491&amp;H7491</f>
        <v/>
      </c>
      <c r="W7491" s="60" t="str">
        <f>_xlfn.LET(_xlpm.TextCell,TEXT(G7491,"###"),IF(_xlpm.TextCell&lt;&gt;"",IF(StyleSpaceSplit,IFERROR(IF(FIND(" ",_xlpm.TextCell)&gt;=1,MID(_xlpm.TextCell,1,FIND(" ",_xlpm.TextCell)-1),_xlpm.TextCell),_xlpm.TextCell),_xlpm.TextCell),""))</f>
        <v/>
      </c>
      <c r="X7491" s="60" t="str">
        <f>IF(A7491&lt;&gt;"",IFERROR(IF(FIND(" ",G7491)&gt;=1,MID(G7491,FIND(" ",G7491)+1,LEN(G7491)),""),""),"")</f>
        <v/>
      </c>
      <c r="AC7491" s="51">
        <f>IFERROR(VALUE(MID($C7491,1,2)),0)</f>
        <v>0</v>
      </c>
      <c r="AD7491" s="44">
        <f>IFERROR(VALUE(MID($C7491,4,3)),0)</f>
        <v>0</v>
      </c>
      <c r="AE7491" s="51">
        <f>VALUE(RIGHT("00"&amp;AC7491,2)&amp;RIGHT("000"&amp;AD7491,3))</f>
        <v>0</v>
      </c>
    </row>
    <row r="7492" spans="1:31">
      <c r="A7492" s="60" t="str">
        <f>IF(G7492&amp;Q7492&lt;&gt;"",W7492&amp;Q7492,"")</f>
        <v/>
      </c>
      <c r="B7492" s="85" t="str">
        <f>IF(C7492&lt;&gt;"",LEFT(C7492,9),"")</f>
        <v/>
      </c>
      <c r="V7492" s="60" t="str">
        <f>W7492&amp;H7492</f>
        <v/>
      </c>
      <c r="W7492" s="60" t="str">
        <f>_xlfn.LET(_xlpm.TextCell,TEXT(G7492,"###"),IF(_xlpm.TextCell&lt;&gt;"",IF(StyleSpaceSplit,IFERROR(IF(FIND(" ",_xlpm.TextCell)&gt;=1,MID(_xlpm.TextCell,1,FIND(" ",_xlpm.TextCell)-1),_xlpm.TextCell),_xlpm.TextCell),_xlpm.TextCell),""))</f>
        <v/>
      </c>
      <c r="X7492" s="60" t="str">
        <f>IF(A7492&lt;&gt;"",IFERROR(IF(FIND(" ",G7492)&gt;=1,MID(G7492,FIND(" ",G7492)+1,LEN(G7492)),""),""),"")</f>
        <v/>
      </c>
      <c r="AC7492" s="51">
        <f>IFERROR(VALUE(MID($C7492,1,2)),0)</f>
        <v>0</v>
      </c>
      <c r="AD7492" s="44">
        <f>IFERROR(VALUE(MID($C7492,4,3)),0)</f>
        <v>0</v>
      </c>
      <c r="AE7492" s="51">
        <f>VALUE(RIGHT("00"&amp;AC7492,2)&amp;RIGHT("000"&amp;AD7492,3))</f>
        <v>0</v>
      </c>
    </row>
    <row r="7493" spans="1:31">
      <c r="A7493" s="60" t="str">
        <f>IF(G7493&amp;Q7493&lt;&gt;"",W7493&amp;Q7493,"")</f>
        <v/>
      </c>
      <c r="B7493" s="85" t="str">
        <f>IF(C7493&lt;&gt;"",LEFT(C7493,9),"")</f>
        <v/>
      </c>
      <c r="V7493" s="60" t="str">
        <f>W7493&amp;H7493</f>
        <v/>
      </c>
      <c r="W7493" s="60" t="str">
        <f>_xlfn.LET(_xlpm.TextCell,TEXT(G7493,"###"),IF(_xlpm.TextCell&lt;&gt;"",IF(StyleSpaceSplit,IFERROR(IF(FIND(" ",_xlpm.TextCell)&gt;=1,MID(_xlpm.TextCell,1,FIND(" ",_xlpm.TextCell)-1),_xlpm.TextCell),_xlpm.TextCell),_xlpm.TextCell),""))</f>
        <v/>
      </c>
      <c r="X7493" s="60" t="str">
        <f>IF(A7493&lt;&gt;"",IFERROR(IF(FIND(" ",G7493)&gt;=1,MID(G7493,FIND(" ",G7493)+1,LEN(G7493)),""),""),"")</f>
        <v/>
      </c>
      <c r="AC7493" s="51">
        <f>IFERROR(VALUE(MID($C7493,1,2)),0)</f>
        <v>0</v>
      </c>
      <c r="AD7493" s="44">
        <f>IFERROR(VALUE(MID($C7493,4,3)),0)</f>
        <v>0</v>
      </c>
      <c r="AE7493" s="51">
        <f>VALUE(RIGHT("00"&amp;AC7493,2)&amp;RIGHT("000"&amp;AD7493,3))</f>
        <v>0</v>
      </c>
    </row>
    <row r="7494" spans="1:31">
      <c r="A7494" s="60" t="str">
        <f>IF(G7494&amp;Q7494&lt;&gt;"",W7494&amp;Q7494,"")</f>
        <v/>
      </c>
      <c r="B7494" s="85" t="str">
        <f>IF(C7494&lt;&gt;"",LEFT(C7494,9),"")</f>
        <v/>
      </c>
      <c r="V7494" s="60" t="str">
        <f>W7494&amp;H7494</f>
        <v/>
      </c>
      <c r="W7494" s="60" t="str">
        <f>_xlfn.LET(_xlpm.TextCell,TEXT(G7494,"###"),IF(_xlpm.TextCell&lt;&gt;"",IF(StyleSpaceSplit,IFERROR(IF(FIND(" ",_xlpm.TextCell)&gt;=1,MID(_xlpm.TextCell,1,FIND(" ",_xlpm.TextCell)-1),_xlpm.TextCell),_xlpm.TextCell),_xlpm.TextCell),""))</f>
        <v/>
      </c>
      <c r="X7494" s="60" t="str">
        <f>IF(A7494&lt;&gt;"",IFERROR(IF(FIND(" ",G7494)&gt;=1,MID(G7494,FIND(" ",G7494)+1,LEN(G7494)),""),""),"")</f>
        <v/>
      </c>
      <c r="AC7494" s="51">
        <f>IFERROR(VALUE(MID($C7494,1,2)),0)</f>
        <v>0</v>
      </c>
      <c r="AD7494" s="44">
        <f>IFERROR(VALUE(MID($C7494,4,3)),0)</f>
        <v>0</v>
      </c>
      <c r="AE7494" s="51">
        <f>VALUE(RIGHT("00"&amp;AC7494,2)&amp;RIGHT("000"&amp;AD7494,3))</f>
        <v>0</v>
      </c>
    </row>
    <row r="7495" spans="1:31">
      <c r="A7495" s="60" t="str">
        <f>IF(G7495&amp;Q7495&lt;&gt;"",W7495&amp;Q7495,"")</f>
        <v/>
      </c>
      <c r="B7495" s="85" t="str">
        <f>IF(C7495&lt;&gt;"",LEFT(C7495,9),"")</f>
        <v/>
      </c>
      <c r="V7495" s="60" t="str">
        <f>W7495&amp;H7495</f>
        <v/>
      </c>
      <c r="W7495" s="60" t="str">
        <f>_xlfn.LET(_xlpm.TextCell,TEXT(G7495,"###"),IF(_xlpm.TextCell&lt;&gt;"",IF(StyleSpaceSplit,IFERROR(IF(FIND(" ",_xlpm.TextCell)&gt;=1,MID(_xlpm.TextCell,1,FIND(" ",_xlpm.TextCell)-1),_xlpm.TextCell),_xlpm.TextCell),_xlpm.TextCell),""))</f>
        <v/>
      </c>
      <c r="X7495" s="60" t="str">
        <f>IF(A7495&lt;&gt;"",IFERROR(IF(FIND(" ",G7495)&gt;=1,MID(G7495,FIND(" ",G7495)+1,LEN(G7495)),""),""),"")</f>
        <v/>
      </c>
      <c r="AC7495" s="51">
        <f>IFERROR(VALUE(MID($C7495,1,2)),0)</f>
        <v>0</v>
      </c>
      <c r="AD7495" s="44">
        <f>IFERROR(VALUE(MID($C7495,4,3)),0)</f>
        <v>0</v>
      </c>
      <c r="AE7495" s="51">
        <f>VALUE(RIGHT("00"&amp;AC7495,2)&amp;RIGHT("000"&amp;AD7495,3))</f>
        <v>0</v>
      </c>
    </row>
    <row r="7496" spans="1:31">
      <c r="A7496" s="60" t="str">
        <f>IF(G7496&amp;Q7496&lt;&gt;"",W7496&amp;Q7496,"")</f>
        <v/>
      </c>
      <c r="B7496" s="85" t="str">
        <f>IF(C7496&lt;&gt;"",LEFT(C7496,9),"")</f>
        <v/>
      </c>
      <c r="V7496" s="60" t="str">
        <f>W7496&amp;H7496</f>
        <v/>
      </c>
      <c r="W7496" s="60" t="str">
        <f>_xlfn.LET(_xlpm.TextCell,TEXT(G7496,"###"),IF(_xlpm.TextCell&lt;&gt;"",IF(StyleSpaceSplit,IFERROR(IF(FIND(" ",_xlpm.TextCell)&gt;=1,MID(_xlpm.TextCell,1,FIND(" ",_xlpm.TextCell)-1),_xlpm.TextCell),_xlpm.TextCell),_xlpm.TextCell),""))</f>
        <v/>
      </c>
      <c r="X7496" s="60" t="str">
        <f>IF(A7496&lt;&gt;"",IFERROR(IF(FIND(" ",G7496)&gt;=1,MID(G7496,FIND(" ",G7496)+1,LEN(G7496)),""),""),"")</f>
        <v/>
      </c>
      <c r="AC7496" s="51">
        <f>IFERROR(VALUE(MID($C7496,1,2)),0)</f>
        <v>0</v>
      </c>
      <c r="AD7496" s="44">
        <f>IFERROR(VALUE(MID($C7496,4,3)),0)</f>
        <v>0</v>
      </c>
      <c r="AE7496" s="51">
        <f>VALUE(RIGHT("00"&amp;AC7496,2)&amp;RIGHT("000"&amp;AD7496,3))</f>
        <v>0</v>
      </c>
    </row>
    <row r="7497" spans="1:31">
      <c r="A7497" s="60" t="str">
        <f>IF(G7497&amp;Q7497&lt;&gt;"",W7497&amp;Q7497,"")</f>
        <v/>
      </c>
      <c r="B7497" s="85" t="str">
        <f>IF(C7497&lt;&gt;"",LEFT(C7497,9),"")</f>
        <v/>
      </c>
      <c r="V7497" s="60" t="str">
        <f>W7497&amp;H7497</f>
        <v/>
      </c>
      <c r="W7497" s="60" t="str">
        <f>_xlfn.LET(_xlpm.TextCell,TEXT(G7497,"###"),IF(_xlpm.TextCell&lt;&gt;"",IF(StyleSpaceSplit,IFERROR(IF(FIND(" ",_xlpm.TextCell)&gt;=1,MID(_xlpm.TextCell,1,FIND(" ",_xlpm.TextCell)-1),_xlpm.TextCell),_xlpm.TextCell),_xlpm.TextCell),""))</f>
        <v/>
      </c>
      <c r="X7497" s="60" t="str">
        <f>IF(A7497&lt;&gt;"",IFERROR(IF(FIND(" ",G7497)&gt;=1,MID(G7497,FIND(" ",G7497)+1,LEN(G7497)),""),""),"")</f>
        <v/>
      </c>
      <c r="AC7497" s="51">
        <f>IFERROR(VALUE(MID($C7497,1,2)),0)</f>
        <v>0</v>
      </c>
      <c r="AD7497" s="44">
        <f>IFERROR(VALUE(MID($C7497,4,3)),0)</f>
        <v>0</v>
      </c>
      <c r="AE7497" s="51">
        <f>VALUE(RIGHT("00"&amp;AC7497,2)&amp;RIGHT("000"&amp;AD7497,3))</f>
        <v>0</v>
      </c>
    </row>
    <row r="7498" spans="1:31">
      <c r="A7498" s="60" t="str">
        <f>IF(G7498&amp;Q7498&lt;&gt;"",W7498&amp;Q7498,"")</f>
        <v/>
      </c>
      <c r="B7498" s="85" t="str">
        <f>IF(C7498&lt;&gt;"",LEFT(C7498,9),"")</f>
        <v/>
      </c>
      <c r="V7498" s="60" t="str">
        <f>W7498&amp;H7498</f>
        <v/>
      </c>
      <c r="W7498" s="60" t="str">
        <f>_xlfn.LET(_xlpm.TextCell,TEXT(G7498,"###"),IF(_xlpm.TextCell&lt;&gt;"",IF(StyleSpaceSplit,IFERROR(IF(FIND(" ",_xlpm.TextCell)&gt;=1,MID(_xlpm.TextCell,1,FIND(" ",_xlpm.TextCell)-1),_xlpm.TextCell),_xlpm.TextCell),_xlpm.TextCell),""))</f>
        <v/>
      </c>
      <c r="X7498" s="60" t="str">
        <f>IF(A7498&lt;&gt;"",IFERROR(IF(FIND(" ",G7498)&gt;=1,MID(G7498,FIND(" ",G7498)+1,LEN(G7498)),""),""),"")</f>
        <v/>
      </c>
      <c r="AC7498" s="51">
        <f>IFERROR(VALUE(MID($C7498,1,2)),0)</f>
        <v>0</v>
      </c>
      <c r="AD7498" s="44">
        <f>IFERROR(VALUE(MID($C7498,4,3)),0)</f>
        <v>0</v>
      </c>
      <c r="AE7498" s="51">
        <f>VALUE(RIGHT("00"&amp;AC7498,2)&amp;RIGHT("000"&amp;AD7498,3))</f>
        <v>0</v>
      </c>
    </row>
    <row r="7499" spans="1:31">
      <c r="A7499" s="60" t="str">
        <f>IF(G7499&amp;Q7499&lt;&gt;"",W7499&amp;Q7499,"")</f>
        <v/>
      </c>
      <c r="B7499" s="85" t="str">
        <f>IF(C7499&lt;&gt;"",LEFT(C7499,9),"")</f>
        <v/>
      </c>
      <c r="V7499" s="60" t="str">
        <f>W7499&amp;H7499</f>
        <v/>
      </c>
      <c r="W7499" s="60" t="str">
        <f>_xlfn.LET(_xlpm.TextCell,TEXT(G7499,"###"),IF(_xlpm.TextCell&lt;&gt;"",IF(StyleSpaceSplit,IFERROR(IF(FIND(" ",_xlpm.TextCell)&gt;=1,MID(_xlpm.TextCell,1,FIND(" ",_xlpm.TextCell)-1),_xlpm.TextCell),_xlpm.TextCell),_xlpm.TextCell),""))</f>
        <v/>
      </c>
      <c r="X7499" s="60" t="str">
        <f>IF(A7499&lt;&gt;"",IFERROR(IF(FIND(" ",G7499)&gt;=1,MID(G7499,FIND(" ",G7499)+1,LEN(G7499)),""),""),"")</f>
        <v/>
      </c>
      <c r="AC7499" s="51">
        <f>IFERROR(VALUE(MID($C7499,1,2)),0)</f>
        <v>0</v>
      </c>
      <c r="AD7499" s="44">
        <f>IFERROR(VALUE(MID($C7499,4,3)),0)</f>
        <v>0</v>
      </c>
      <c r="AE7499" s="51">
        <f>VALUE(RIGHT("00"&amp;AC7499,2)&amp;RIGHT("000"&amp;AD7499,3))</f>
        <v>0</v>
      </c>
    </row>
    <row r="7500" spans="1:31">
      <c r="A7500" s="60" t="str">
        <f>IF(G7500&amp;Q7500&lt;&gt;"",W7500&amp;Q7500,"")</f>
        <v/>
      </c>
      <c r="B7500" s="85" t="str">
        <f>IF(C7500&lt;&gt;"",LEFT(C7500,9),"")</f>
        <v/>
      </c>
      <c r="V7500" s="60" t="str">
        <f>W7500&amp;H7500</f>
        <v/>
      </c>
      <c r="W7500" s="60" t="str">
        <f>_xlfn.LET(_xlpm.TextCell,TEXT(G7500,"###"),IF(_xlpm.TextCell&lt;&gt;"",IF(StyleSpaceSplit,IFERROR(IF(FIND(" ",_xlpm.TextCell)&gt;=1,MID(_xlpm.TextCell,1,FIND(" ",_xlpm.TextCell)-1),_xlpm.TextCell),_xlpm.TextCell),_xlpm.TextCell),""))</f>
        <v/>
      </c>
      <c r="X7500" s="60" t="str">
        <f>IF(A7500&lt;&gt;"",IFERROR(IF(FIND(" ",G7500)&gt;=1,MID(G7500,FIND(" ",G7500)+1,LEN(G7500)),""),""),"")</f>
        <v/>
      </c>
      <c r="AC7500" s="51">
        <f>IFERROR(VALUE(MID($C7500,1,2)),0)</f>
        <v>0</v>
      </c>
      <c r="AD7500" s="44">
        <f>IFERROR(VALUE(MID($C7500,4,3)),0)</f>
        <v>0</v>
      </c>
      <c r="AE7500" s="51">
        <f>VALUE(RIGHT("00"&amp;AC7500,2)&amp;RIGHT("000"&amp;AD7500,3))</f>
        <v>0</v>
      </c>
    </row>
    <row r="7501" spans="1:31">
      <c r="A7501" s="60" t="str">
        <f>IF(G7501&amp;Q7501&lt;&gt;"",W7501&amp;Q7501,"")</f>
        <v/>
      </c>
      <c r="B7501" s="85" t="str">
        <f>IF(C7501&lt;&gt;"",LEFT(C7501,9),"")</f>
        <v/>
      </c>
      <c r="V7501" s="60" t="str">
        <f>W7501&amp;H7501</f>
        <v/>
      </c>
      <c r="W7501" s="60" t="str">
        <f>_xlfn.LET(_xlpm.TextCell,TEXT(G7501,"###"),IF(_xlpm.TextCell&lt;&gt;"",IF(StyleSpaceSplit,IFERROR(IF(FIND(" ",_xlpm.TextCell)&gt;=1,MID(_xlpm.TextCell,1,FIND(" ",_xlpm.TextCell)-1),_xlpm.TextCell),_xlpm.TextCell),_xlpm.TextCell),""))</f>
        <v/>
      </c>
      <c r="X7501" s="60" t="str">
        <f>IF(A7501&lt;&gt;"",IFERROR(IF(FIND(" ",G7501)&gt;=1,MID(G7501,FIND(" ",G7501)+1,LEN(G7501)),""),""),"")</f>
        <v/>
      </c>
      <c r="AC7501" s="51">
        <f>IFERROR(VALUE(MID($C7501,1,2)),0)</f>
        <v>0</v>
      </c>
      <c r="AD7501" s="44">
        <f>IFERROR(VALUE(MID($C7501,4,3)),0)</f>
        <v>0</v>
      </c>
      <c r="AE7501" s="51">
        <f>VALUE(RIGHT("00"&amp;AC7501,2)&amp;RIGHT("000"&amp;AD7501,3))</f>
        <v>0</v>
      </c>
    </row>
    <row r="7502" spans="1:31">
      <c r="A7502" s="60" t="str">
        <f>IF(G7502&amp;Q7502&lt;&gt;"",W7502&amp;Q7502,"")</f>
        <v/>
      </c>
      <c r="B7502" s="85" t="str">
        <f>IF(C7502&lt;&gt;"",LEFT(C7502,9),"")</f>
        <v/>
      </c>
      <c r="V7502" s="60" t="str">
        <f>W7502&amp;H7502</f>
        <v/>
      </c>
      <c r="W7502" s="60" t="str">
        <f>_xlfn.LET(_xlpm.TextCell,TEXT(G7502,"###"),IF(_xlpm.TextCell&lt;&gt;"",IF(StyleSpaceSplit,IFERROR(IF(FIND(" ",_xlpm.TextCell)&gt;=1,MID(_xlpm.TextCell,1,FIND(" ",_xlpm.TextCell)-1),_xlpm.TextCell),_xlpm.TextCell),_xlpm.TextCell),""))</f>
        <v/>
      </c>
      <c r="X7502" s="60" t="str">
        <f>IF(A7502&lt;&gt;"",IFERROR(IF(FIND(" ",G7502)&gt;=1,MID(G7502,FIND(" ",G7502)+1,LEN(G7502)),""),""),"")</f>
        <v/>
      </c>
      <c r="AC7502" s="51">
        <f>IFERROR(VALUE(MID($C7502,1,2)),0)</f>
        <v>0</v>
      </c>
      <c r="AD7502" s="44">
        <f>IFERROR(VALUE(MID($C7502,4,3)),0)</f>
        <v>0</v>
      </c>
      <c r="AE7502" s="51">
        <f>VALUE(RIGHT("00"&amp;AC7502,2)&amp;RIGHT("000"&amp;AD7502,3))</f>
        <v>0</v>
      </c>
    </row>
    <row r="7503" spans="1:31">
      <c r="A7503" s="60" t="str">
        <f>IF(G7503&amp;Q7503&lt;&gt;"",W7503&amp;Q7503,"")</f>
        <v/>
      </c>
      <c r="B7503" s="85" t="str">
        <f>IF(C7503&lt;&gt;"",LEFT(C7503,9),"")</f>
        <v/>
      </c>
      <c r="V7503" s="60" t="str">
        <f>W7503&amp;H7503</f>
        <v/>
      </c>
      <c r="W7503" s="60" t="str">
        <f>_xlfn.LET(_xlpm.TextCell,TEXT(G7503,"###"),IF(_xlpm.TextCell&lt;&gt;"",IF(StyleSpaceSplit,IFERROR(IF(FIND(" ",_xlpm.TextCell)&gt;=1,MID(_xlpm.TextCell,1,FIND(" ",_xlpm.TextCell)-1),_xlpm.TextCell),_xlpm.TextCell),_xlpm.TextCell),""))</f>
        <v/>
      </c>
      <c r="X7503" s="60" t="str">
        <f>IF(A7503&lt;&gt;"",IFERROR(IF(FIND(" ",G7503)&gt;=1,MID(G7503,FIND(" ",G7503)+1,LEN(G7503)),""),""),"")</f>
        <v/>
      </c>
      <c r="AC7503" s="51">
        <f>IFERROR(VALUE(MID($C7503,1,2)),0)</f>
        <v>0</v>
      </c>
      <c r="AD7503" s="44">
        <f>IFERROR(VALUE(MID($C7503,4,3)),0)</f>
        <v>0</v>
      </c>
      <c r="AE7503" s="51">
        <f>VALUE(RIGHT("00"&amp;AC7503,2)&amp;RIGHT("000"&amp;AD7503,3))</f>
        <v>0</v>
      </c>
    </row>
    <row r="7504" spans="1:31">
      <c r="A7504" s="60" t="str">
        <f>IF(G7504&amp;Q7504&lt;&gt;"",W7504&amp;Q7504,"")</f>
        <v/>
      </c>
      <c r="B7504" s="85" t="str">
        <f>IF(C7504&lt;&gt;"",LEFT(C7504,9),"")</f>
        <v/>
      </c>
      <c r="V7504" s="60" t="str">
        <f>W7504&amp;H7504</f>
        <v/>
      </c>
      <c r="W7504" s="60" t="str">
        <f>_xlfn.LET(_xlpm.TextCell,TEXT(G7504,"###"),IF(_xlpm.TextCell&lt;&gt;"",IF(StyleSpaceSplit,IFERROR(IF(FIND(" ",_xlpm.TextCell)&gt;=1,MID(_xlpm.TextCell,1,FIND(" ",_xlpm.TextCell)-1),_xlpm.TextCell),_xlpm.TextCell),_xlpm.TextCell),""))</f>
        <v/>
      </c>
      <c r="X7504" s="60" t="str">
        <f>IF(A7504&lt;&gt;"",IFERROR(IF(FIND(" ",G7504)&gt;=1,MID(G7504,FIND(" ",G7504)+1,LEN(G7504)),""),""),"")</f>
        <v/>
      </c>
      <c r="AC7504" s="51">
        <f>IFERROR(VALUE(MID($C7504,1,2)),0)</f>
        <v>0</v>
      </c>
      <c r="AD7504" s="44">
        <f>IFERROR(VALUE(MID($C7504,4,3)),0)</f>
        <v>0</v>
      </c>
      <c r="AE7504" s="51">
        <f>VALUE(RIGHT("00"&amp;AC7504,2)&amp;RIGHT("000"&amp;AD7504,3))</f>
        <v>0</v>
      </c>
    </row>
    <row r="7505" spans="1:31">
      <c r="A7505" s="60" t="str">
        <f>IF(G7505&amp;Q7505&lt;&gt;"",W7505&amp;Q7505,"")</f>
        <v/>
      </c>
      <c r="B7505" s="85" t="str">
        <f>IF(C7505&lt;&gt;"",LEFT(C7505,9),"")</f>
        <v/>
      </c>
      <c r="V7505" s="60" t="str">
        <f>W7505&amp;H7505</f>
        <v/>
      </c>
      <c r="W7505" s="60" t="str">
        <f>_xlfn.LET(_xlpm.TextCell,TEXT(G7505,"###"),IF(_xlpm.TextCell&lt;&gt;"",IF(StyleSpaceSplit,IFERROR(IF(FIND(" ",_xlpm.TextCell)&gt;=1,MID(_xlpm.TextCell,1,FIND(" ",_xlpm.TextCell)-1),_xlpm.TextCell),_xlpm.TextCell),_xlpm.TextCell),""))</f>
        <v/>
      </c>
      <c r="X7505" s="60" t="str">
        <f>IF(A7505&lt;&gt;"",IFERROR(IF(FIND(" ",G7505)&gt;=1,MID(G7505,FIND(" ",G7505)+1,LEN(G7505)),""),""),"")</f>
        <v/>
      </c>
      <c r="AC7505" s="51">
        <f>IFERROR(VALUE(MID($C7505,1,2)),0)</f>
        <v>0</v>
      </c>
      <c r="AD7505" s="44">
        <f>IFERROR(VALUE(MID($C7505,4,3)),0)</f>
        <v>0</v>
      </c>
      <c r="AE7505" s="51">
        <f>VALUE(RIGHT("00"&amp;AC7505,2)&amp;RIGHT("000"&amp;AD7505,3))</f>
        <v>0</v>
      </c>
    </row>
    <row r="7506" spans="1:31">
      <c r="A7506" s="60" t="str">
        <f>IF(G7506&amp;Q7506&lt;&gt;"",W7506&amp;Q7506,"")</f>
        <v/>
      </c>
      <c r="B7506" s="85" t="str">
        <f>IF(C7506&lt;&gt;"",LEFT(C7506,9),"")</f>
        <v/>
      </c>
      <c r="V7506" s="60" t="str">
        <f>W7506&amp;H7506</f>
        <v/>
      </c>
      <c r="W7506" s="60" t="str">
        <f>_xlfn.LET(_xlpm.TextCell,TEXT(G7506,"###"),IF(_xlpm.TextCell&lt;&gt;"",IF(StyleSpaceSplit,IFERROR(IF(FIND(" ",_xlpm.TextCell)&gt;=1,MID(_xlpm.TextCell,1,FIND(" ",_xlpm.TextCell)-1),_xlpm.TextCell),_xlpm.TextCell),_xlpm.TextCell),""))</f>
        <v/>
      </c>
      <c r="X7506" s="60" t="str">
        <f>IF(A7506&lt;&gt;"",IFERROR(IF(FIND(" ",G7506)&gt;=1,MID(G7506,FIND(" ",G7506)+1,LEN(G7506)),""),""),"")</f>
        <v/>
      </c>
      <c r="AC7506" s="51">
        <f>IFERROR(VALUE(MID($C7506,1,2)),0)</f>
        <v>0</v>
      </c>
      <c r="AD7506" s="44">
        <f>IFERROR(VALUE(MID($C7506,4,3)),0)</f>
        <v>0</v>
      </c>
      <c r="AE7506" s="51">
        <f>VALUE(RIGHT("00"&amp;AC7506,2)&amp;RIGHT("000"&amp;AD7506,3))</f>
        <v>0</v>
      </c>
    </row>
    <row r="7507" spans="1:31">
      <c r="A7507" s="60" t="str">
        <f>IF(G7507&amp;Q7507&lt;&gt;"",W7507&amp;Q7507,"")</f>
        <v/>
      </c>
      <c r="B7507" s="85" t="str">
        <f>IF(C7507&lt;&gt;"",LEFT(C7507,9),"")</f>
        <v/>
      </c>
      <c r="V7507" s="60" t="str">
        <f>W7507&amp;H7507</f>
        <v/>
      </c>
      <c r="W7507" s="60" t="str">
        <f>_xlfn.LET(_xlpm.TextCell,TEXT(G7507,"###"),IF(_xlpm.TextCell&lt;&gt;"",IF(StyleSpaceSplit,IFERROR(IF(FIND(" ",_xlpm.TextCell)&gt;=1,MID(_xlpm.TextCell,1,FIND(" ",_xlpm.TextCell)-1),_xlpm.TextCell),_xlpm.TextCell),_xlpm.TextCell),""))</f>
        <v/>
      </c>
      <c r="X7507" s="60" t="str">
        <f>IF(A7507&lt;&gt;"",IFERROR(IF(FIND(" ",G7507)&gt;=1,MID(G7507,FIND(" ",G7507)+1,LEN(G7507)),""),""),"")</f>
        <v/>
      </c>
      <c r="AC7507" s="51">
        <f>IFERROR(VALUE(MID($C7507,1,2)),0)</f>
        <v>0</v>
      </c>
      <c r="AD7507" s="44">
        <f>IFERROR(VALUE(MID($C7507,4,3)),0)</f>
        <v>0</v>
      </c>
      <c r="AE7507" s="51">
        <f>VALUE(RIGHT("00"&amp;AC7507,2)&amp;RIGHT("000"&amp;AD7507,3))</f>
        <v>0</v>
      </c>
    </row>
    <row r="7508" spans="1:31">
      <c r="A7508" s="60" t="str">
        <f>IF(G7508&amp;Q7508&lt;&gt;"",W7508&amp;Q7508,"")</f>
        <v/>
      </c>
      <c r="B7508" s="85" t="str">
        <f>IF(C7508&lt;&gt;"",LEFT(C7508,9),"")</f>
        <v/>
      </c>
      <c r="V7508" s="60" t="str">
        <f>W7508&amp;H7508</f>
        <v/>
      </c>
      <c r="W7508" s="60" t="str">
        <f>_xlfn.LET(_xlpm.TextCell,TEXT(G7508,"###"),IF(_xlpm.TextCell&lt;&gt;"",IF(StyleSpaceSplit,IFERROR(IF(FIND(" ",_xlpm.TextCell)&gt;=1,MID(_xlpm.TextCell,1,FIND(" ",_xlpm.TextCell)-1),_xlpm.TextCell),_xlpm.TextCell),_xlpm.TextCell),""))</f>
        <v/>
      </c>
      <c r="X7508" s="60" t="str">
        <f>IF(A7508&lt;&gt;"",IFERROR(IF(FIND(" ",G7508)&gt;=1,MID(G7508,FIND(" ",G7508)+1,LEN(G7508)),""),""),"")</f>
        <v/>
      </c>
      <c r="AC7508" s="51">
        <f>IFERROR(VALUE(MID($C7508,1,2)),0)</f>
        <v>0</v>
      </c>
      <c r="AD7508" s="44">
        <f>IFERROR(VALUE(MID($C7508,4,3)),0)</f>
        <v>0</v>
      </c>
      <c r="AE7508" s="51">
        <f>VALUE(RIGHT("00"&amp;AC7508,2)&amp;RIGHT("000"&amp;AD7508,3))</f>
        <v>0</v>
      </c>
    </row>
    <row r="7509" spans="1:31">
      <c r="A7509" s="60" t="str">
        <f>IF(G7509&amp;Q7509&lt;&gt;"",W7509&amp;Q7509,"")</f>
        <v/>
      </c>
      <c r="B7509" s="85" t="str">
        <f>IF(C7509&lt;&gt;"",LEFT(C7509,9),"")</f>
        <v/>
      </c>
      <c r="V7509" s="60" t="str">
        <f>W7509&amp;H7509</f>
        <v/>
      </c>
      <c r="W7509" s="60" t="str">
        <f>_xlfn.LET(_xlpm.TextCell,TEXT(G7509,"###"),IF(_xlpm.TextCell&lt;&gt;"",IF(StyleSpaceSplit,IFERROR(IF(FIND(" ",_xlpm.TextCell)&gt;=1,MID(_xlpm.TextCell,1,FIND(" ",_xlpm.TextCell)-1),_xlpm.TextCell),_xlpm.TextCell),_xlpm.TextCell),""))</f>
        <v/>
      </c>
      <c r="X7509" s="60" t="str">
        <f>IF(A7509&lt;&gt;"",IFERROR(IF(FIND(" ",G7509)&gt;=1,MID(G7509,FIND(" ",G7509)+1,LEN(G7509)),""),""),"")</f>
        <v/>
      </c>
      <c r="AC7509" s="51">
        <f>IFERROR(VALUE(MID($C7509,1,2)),0)</f>
        <v>0</v>
      </c>
      <c r="AD7509" s="44">
        <f>IFERROR(VALUE(MID($C7509,4,3)),0)</f>
        <v>0</v>
      </c>
      <c r="AE7509" s="51">
        <f>VALUE(RIGHT("00"&amp;AC7509,2)&amp;RIGHT("000"&amp;AD7509,3))</f>
        <v>0</v>
      </c>
    </row>
    <row r="7510" spans="1:31">
      <c r="A7510" s="60" t="str">
        <f>IF(G7510&amp;Q7510&lt;&gt;"",W7510&amp;Q7510,"")</f>
        <v/>
      </c>
      <c r="B7510" s="85" t="str">
        <f>IF(C7510&lt;&gt;"",LEFT(C7510,9),"")</f>
        <v/>
      </c>
      <c r="V7510" s="60" t="str">
        <f>W7510&amp;H7510</f>
        <v/>
      </c>
      <c r="W7510" s="60" t="str">
        <f>_xlfn.LET(_xlpm.TextCell,TEXT(G7510,"###"),IF(_xlpm.TextCell&lt;&gt;"",IF(StyleSpaceSplit,IFERROR(IF(FIND(" ",_xlpm.TextCell)&gt;=1,MID(_xlpm.TextCell,1,FIND(" ",_xlpm.TextCell)-1),_xlpm.TextCell),_xlpm.TextCell),_xlpm.TextCell),""))</f>
        <v/>
      </c>
      <c r="X7510" s="60" t="str">
        <f>IF(A7510&lt;&gt;"",IFERROR(IF(FIND(" ",G7510)&gt;=1,MID(G7510,FIND(" ",G7510)+1,LEN(G7510)),""),""),"")</f>
        <v/>
      </c>
      <c r="AC7510" s="51">
        <f>IFERROR(VALUE(MID($C7510,1,2)),0)</f>
        <v>0</v>
      </c>
      <c r="AD7510" s="44">
        <f>IFERROR(VALUE(MID($C7510,4,3)),0)</f>
        <v>0</v>
      </c>
      <c r="AE7510" s="51">
        <f>VALUE(RIGHT("00"&amp;AC7510,2)&amp;RIGHT("000"&amp;AD7510,3))</f>
        <v>0</v>
      </c>
    </row>
    <row r="7511" spans="1:31">
      <c r="A7511" s="60" t="str">
        <f>IF(G7511&amp;Q7511&lt;&gt;"",W7511&amp;Q7511,"")</f>
        <v/>
      </c>
      <c r="B7511" s="85" t="str">
        <f>IF(C7511&lt;&gt;"",LEFT(C7511,9),"")</f>
        <v/>
      </c>
      <c r="V7511" s="60" t="str">
        <f>W7511&amp;H7511</f>
        <v/>
      </c>
      <c r="W7511" s="60" t="str">
        <f>_xlfn.LET(_xlpm.TextCell,TEXT(G7511,"###"),IF(_xlpm.TextCell&lt;&gt;"",IF(StyleSpaceSplit,IFERROR(IF(FIND(" ",_xlpm.TextCell)&gt;=1,MID(_xlpm.TextCell,1,FIND(" ",_xlpm.TextCell)-1),_xlpm.TextCell),_xlpm.TextCell),_xlpm.TextCell),""))</f>
        <v/>
      </c>
      <c r="X7511" s="60" t="str">
        <f>IF(A7511&lt;&gt;"",IFERROR(IF(FIND(" ",G7511)&gt;=1,MID(G7511,FIND(" ",G7511)+1,LEN(G7511)),""),""),"")</f>
        <v/>
      </c>
      <c r="AC7511" s="51">
        <f>IFERROR(VALUE(MID($C7511,1,2)),0)</f>
        <v>0</v>
      </c>
      <c r="AD7511" s="44">
        <f>IFERROR(VALUE(MID($C7511,4,3)),0)</f>
        <v>0</v>
      </c>
      <c r="AE7511" s="51">
        <f>VALUE(RIGHT("00"&amp;AC7511,2)&amp;RIGHT("000"&amp;AD7511,3))</f>
        <v>0</v>
      </c>
    </row>
    <row r="7512" spans="1:31">
      <c r="A7512" s="60" t="str">
        <f>IF(G7512&amp;Q7512&lt;&gt;"",W7512&amp;Q7512,"")</f>
        <v/>
      </c>
      <c r="B7512" s="85" t="str">
        <f>IF(C7512&lt;&gt;"",LEFT(C7512,9),"")</f>
        <v/>
      </c>
      <c r="V7512" s="60" t="str">
        <f>W7512&amp;H7512</f>
        <v/>
      </c>
      <c r="W7512" s="60" t="str">
        <f>_xlfn.LET(_xlpm.TextCell,TEXT(G7512,"###"),IF(_xlpm.TextCell&lt;&gt;"",IF(StyleSpaceSplit,IFERROR(IF(FIND(" ",_xlpm.TextCell)&gt;=1,MID(_xlpm.TextCell,1,FIND(" ",_xlpm.TextCell)-1),_xlpm.TextCell),_xlpm.TextCell),_xlpm.TextCell),""))</f>
        <v/>
      </c>
      <c r="X7512" s="60" t="str">
        <f>IF(A7512&lt;&gt;"",IFERROR(IF(FIND(" ",G7512)&gt;=1,MID(G7512,FIND(" ",G7512)+1,LEN(G7512)),""),""),"")</f>
        <v/>
      </c>
      <c r="AC7512" s="51">
        <f>IFERROR(VALUE(MID($C7512,1,2)),0)</f>
        <v>0</v>
      </c>
      <c r="AD7512" s="44">
        <f>IFERROR(VALUE(MID($C7512,4,3)),0)</f>
        <v>0</v>
      </c>
      <c r="AE7512" s="51">
        <f>VALUE(RIGHT("00"&amp;AC7512,2)&amp;RIGHT("000"&amp;AD7512,3))</f>
        <v>0</v>
      </c>
    </row>
    <row r="7513" spans="1:31">
      <c r="A7513" s="60" t="str">
        <f>IF(G7513&amp;Q7513&lt;&gt;"",W7513&amp;Q7513,"")</f>
        <v/>
      </c>
      <c r="B7513" s="85" t="str">
        <f>IF(C7513&lt;&gt;"",LEFT(C7513,9),"")</f>
        <v/>
      </c>
      <c r="V7513" s="60" t="str">
        <f>W7513&amp;H7513</f>
        <v/>
      </c>
      <c r="W7513" s="60" t="str">
        <f>_xlfn.LET(_xlpm.TextCell,TEXT(G7513,"###"),IF(_xlpm.TextCell&lt;&gt;"",IF(StyleSpaceSplit,IFERROR(IF(FIND(" ",_xlpm.TextCell)&gt;=1,MID(_xlpm.TextCell,1,FIND(" ",_xlpm.TextCell)-1),_xlpm.TextCell),_xlpm.TextCell),_xlpm.TextCell),""))</f>
        <v/>
      </c>
      <c r="X7513" s="60" t="str">
        <f>IF(A7513&lt;&gt;"",IFERROR(IF(FIND(" ",G7513)&gt;=1,MID(G7513,FIND(" ",G7513)+1,LEN(G7513)),""),""),"")</f>
        <v/>
      </c>
      <c r="AC7513" s="51">
        <f>IFERROR(VALUE(MID($C7513,1,2)),0)</f>
        <v>0</v>
      </c>
      <c r="AD7513" s="44">
        <f>IFERROR(VALUE(MID($C7513,4,3)),0)</f>
        <v>0</v>
      </c>
      <c r="AE7513" s="51">
        <f>VALUE(RIGHT("00"&amp;AC7513,2)&amp;RIGHT("000"&amp;AD7513,3))</f>
        <v>0</v>
      </c>
    </row>
    <row r="7514" spans="1:31">
      <c r="A7514" s="60" t="str">
        <f>IF(G7514&amp;Q7514&lt;&gt;"",W7514&amp;Q7514,"")</f>
        <v/>
      </c>
      <c r="B7514" s="85" t="str">
        <f>IF(C7514&lt;&gt;"",LEFT(C7514,9),"")</f>
        <v/>
      </c>
      <c r="V7514" s="60" t="str">
        <f>W7514&amp;H7514</f>
        <v/>
      </c>
      <c r="W7514" s="60" t="str">
        <f>_xlfn.LET(_xlpm.TextCell,TEXT(G7514,"###"),IF(_xlpm.TextCell&lt;&gt;"",IF(StyleSpaceSplit,IFERROR(IF(FIND(" ",_xlpm.TextCell)&gt;=1,MID(_xlpm.TextCell,1,FIND(" ",_xlpm.TextCell)-1),_xlpm.TextCell),_xlpm.TextCell),_xlpm.TextCell),""))</f>
        <v/>
      </c>
      <c r="X7514" s="60" t="str">
        <f>IF(A7514&lt;&gt;"",IFERROR(IF(FIND(" ",G7514)&gt;=1,MID(G7514,FIND(" ",G7514)+1,LEN(G7514)),""),""),"")</f>
        <v/>
      </c>
      <c r="AC7514" s="51">
        <f>IFERROR(VALUE(MID($C7514,1,2)),0)</f>
        <v>0</v>
      </c>
      <c r="AD7514" s="44">
        <f>IFERROR(VALUE(MID($C7514,4,3)),0)</f>
        <v>0</v>
      </c>
      <c r="AE7514" s="51">
        <f>VALUE(RIGHT("00"&amp;AC7514,2)&amp;RIGHT("000"&amp;AD7514,3))</f>
        <v>0</v>
      </c>
    </row>
    <row r="7515" spans="1:31">
      <c r="A7515" s="60" t="str">
        <f>IF(G7515&amp;Q7515&lt;&gt;"",W7515&amp;Q7515,"")</f>
        <v/>
      </c>
      <c r="B7515" s="85" t="str">
        <f>IF(C7515&lt;&gt;"",LEFT(C7515,9),"")</f>
        <v/>
      </c>
      <c r="V7515" s="60" t="str">
        <f>W7515&amp;H7515</f>
        <v/>
      </c>
      <c r="W7515" s="60" t="str">
        <f>_xlfn.LET(_xlpm.TextCell,TEXT(G7515,"###"),IF(_xlpm.TextCell&lt;&gt;"",IF(StyleSpaceSplit,IFERROR(IF(FIND(" ",_xlpm.TextCell)&gt;=1,MID(_xlpm.TextCell,1,FIND(" ",_xlpm.TextCell)-1),_xlpm.TextCell),_xlpm.TextCell),_xlpm.TextCell),""))</f>
        <v/>
      </c>
      <c r="X7515" s="60" t="str">
        <f>IF(A7515&lt;&gt;"",IFERROR(IF(FIND(" ",G7515)&gt;=1,MID(G7515,FIND(" ",G7515)+1,LEN(G7515)),""),""),"")</f>
        <v/>
      </c>
      <c r="AC7515" s="51">
        <f>IFERROR(VALUE(MID($C7515,1,2)),0)</f>
        <v>0</v>
      </c>
      <c r="AD7515" s="44">
        <f>IFERROR(VALUE(MID($C7515,4,3)),0)</f>
        <v>0</v>
      </c>
      <c r="AE7515" s="51">
        <f>VALUE(RIGHT("00"&amp;AC7515,2)&amp;RIGHT("000"&amp;AD7515,3))</f>
        <v>0</v>
      </c>
    </row>
    <row r="7516" spans="1:31">
      <c r="A7516" s="60" t="str">
        <f>IF(G7516&amp;Q7516&lt;&gt;"",W7516&amp;Q7516,"")</f>
        <v/>
      </c>
      <c r="B7516" s="85" t="str">
        <f>IF(C7516&lt;&gt;"",LEFT(C7516,9),"")</f>
        <v/>
      </c>
      <c r="V7516" s="60" t="str">
        <f>W7516&amp;H7516</f>
        <v/>
      </c>
      <c r="W7516" s="60" t="str">
        <f>_xlfn.LET(_xlpm.TextCell,TEXT(G7516,"###"),IF(_xlpm.TextCell&lt;&gt;"",IF(StyleSpaceSplit,IFERROR(IF(FIND(" ",_xlpm.TextCell)&gt;=1,MID(_xlpm.TextCell,1,FIND(" ",_xlpm.TextCell)-1),_xlpm.TextCell),_xlpm.TextCell),_xlpm.TextCell),""))</f>
        <v/>
      </c>
      <c r="X7516" s="60" t="str">
        <f>IF(A7516&lt;&gt;"",IFERROR(IF(FIND(" ",G7516)&gt;=1,MID(G7516,FIND(" ",G7516)+1,LEN(G7516)),""),""),"")</f>
        <v/>
      </c>
      <c r="AC7516" s="51">
        <f>IFERROR(VALUE(MID($C7516,1,2)),0)</f>
        <v>0</v>
      </c>
      <c r="AD7516" s="44">
        <f>IFERROR(VALUE(MID($C7516,4,3)),0)</f>
        <v>0</v>
      </c>
      <c r="AE7516" s="51">
        <f>VALUE(RIGHT("00"&amp;AC7516,2)&amp;RIGHT("000"&amp;AD7516,3))</f>
        <v>0</v>
      </c>
    </row>
    <row r="7517" spans="1:31">
      <c r="A7517" s="60" t="str">
        <f>IF(G7517&amp;Q7517&lt;&gt;"",W7517&amp;Q7517,"")</f>
        <v/>
      </c>
      <c r="B7517" s="85" t="str">
        <f>IF(C7517&lt;&gt;"",LEFT(C7517,9),"")</f>
        <v/>
      </c>
      <c r="V7517" s="60" t="str">
        <f>W7517&amp;H7517</f>
        <v/>
      </c>
      <c r="W7517" s="60" t="str">
        <f>_xlfn.LET(_xlpm.TextCell,TEXT(G7517,"###"),IF(_xlpm.TextCell&lt;&gt;"",IF(StyleSpaceSplit,IFERROR(IF(FIND(" ",_xlpm.TextCell)&gt;=1,MID(_xlpm.TextCell,1,FIND(" ",_xlpm.TextCell)-1),_xlpm.TextCell),_xlpm.TextCell),_xlpm.TextCell),""))</f>
        <v/>
      </c>
      <c r="X7517" s="60" t="str">
        <f>IF(A7517&lt;&gt;"",IFERROR(IF(FIND(" ",G7517)&gt;=1,MID(G7517,FIND(" ",G7517)+1,LEN(G7517)),""),""),"")</f>
        <v/>
      </c>
      <c r="AC7517" s="51">
        <f>IFERROR(VALUE(MID($C7517,1,2)),0)</f>
        <v>0</v>
      </c>
      <c r="AD7517" s="44">
        <f>IFERROR(VALUE(MID($C7517,4,3)),0)</f>
        <v>0</v>
      </c>
      <c r="AE7517" s="51">
        <f>VALUE(RIGHT("00"&amp;AC7517,2)&amp;RIGHT("000"&amp;AD7517,3))</f>
        <v>0</v>
      </c>
    </row>
    <row r="7518" spans="1:31">
      <c r="A7518" s="60" t="str">
        <f>IF(G7518&amp;Q7518&lt;&gt;"",W7518&amp;Q7518,"")</f>
        <v/>
      </c>
      <c r="B7518" s="85" t="str">
        <f>IF(C7518&lt;&gt;"",LEFT(C7518,9),"")</f>
        <v/>
      </c>
      <c r="V7518" s="60" t="str">
        <f>W7518&amp;H7518</f>
        <v/>
      </c>
      <c r="W7518" s="60" t="str">
        <f>_xlfn.LET(_xlpm.TextCell,TEXT(G7518,"###"),IF(_xlpm.TextCell&lt;&gt;"",IF(StyleSpaceSplit,IFERROR(IF(FIND(" ",_xlpm.TextCell)&gt;=1,MID(_xlpm.TextCell,1,FIND(" ",_xlpm.TextCell)-1),_xlpm.TextCell),_xlpm.TextCell),_xlpm.TextCell),""))</f>
        <v/>
      </c>
      <c r="X7518" s="60" t="str">
        <f>IF(A7518&lt;&gt;"",IFERROR(IF(FIND(" ",G7518)&gt;=1,MID(G7518,FIND(" ",G7518)+1,LEN(G7518)),""),""),"")</f>
        <v/>
      </c>
      <c r="AC7518" s="51">
        <f>IFERROR(VALUE(MID($C7518,1,2)),0)</f>
        <v>0</v>
      </c>
      <c r="AD7518" s="44">
        <f>IFERROR(VALUE(MID($C7518,4,3)),0)</f>
        <v>0</v>
      </c>
      <c r="AE7518" s="51">
        <f>VALUE(RIGHT("00"&amp;AC7518,2)&amp;RIGHT("000"&amp;AD7518,3))</f>
        <v>0</v>
      </c>
    </row>
    <row r="7519" spans="1:31">
      <c r="A7519" s="60" t="str">
        <f>IF(G7519&amp;Q7519&lt;&gt;"",W7519&amp;Q7519,"")</f>
        <v/>
      </c>
      <c r="B7519" s="85" t="str">
        <f>IF(C7519&lt;&gt;"",LEFT(C7519,9),"")</f>
        <v/>
      </c>
      <c r="V7519" s="60" t="str">
        <f>W7519&amp;H7519</f>
        <v/>
      </c>
      <c r="W7519" s="60" t="str">
        <f>_xlfn.LET(_xlpm.TextCell,TEXT(G7519,"###"),IF(_xlpm.TextCell&lt;&gt;"",IF(StyleSpaceSplit,IFERROR(IF(FIND(" ",_xlpm.TextCell)&gt;=1,MID(_xlpm.TextCell,1,FIND(" ",_xlpm.TextCell)-1),_xlpm.TextCell),_xlpm.TextCell),_xlpm.TextCell),""))</f>
        <v/>
      </c>
      <c r="X7519" s="60" t="str">
        <f>IF(A7519&lt;&gt;"",IFERROR(IF(FIND(" ",G7519)&gt;=1,MID(G7519,FIND(" ",G7519)+1,LEN(G7519)),""),""),"")</f>
        <v/>
      </c>
      <c r="AC7519" s="51">
        <f>IFERROR(VALUE(MID($C7519,1,2)),0)</f>
        <v>0</v>
      </c>
      <c r="AD7519" s="44">
        <f>IFERROR(VALUE(MID($C7519,4,3)),0)</f>
        <v>0</v>
      </c>
      <c r="AE7519" s="51">
        <f>VALUE(RIGHT("00"&amp;AC7519,2)&amp;RIGHT("000"&amp;AD7519,3))</f>
        <v>0</v>
      </c>
    </row>
    <row r="7520" spans="1:31">
      <c r="A7520" s="60" t="str">
        <f>IF(G7520&amp;Q7520&lt;&gt;"",W7520&amp;Q7520,"")</f>
        <v/>
      </c>
      <c r="B7520" s="85" t="str">
        <f>IF(C7520&lt;&gt;"",LEFT(C7520,9),"")</f>
        <v/>
      </c>
      <c r="V7520" s="60" t="str">
        <f>W7520&amp;H7520</f>
        <v/>
      </c>
      <c r="W7520" s="60" t="str">
        <f>_xlfn.LET(_xlpm.TextCell,TEXT(G7520,"###"),IF(_xlpm.TextCell&lt;&gt;"",IF(StyleSpaceSplit,IFERROR(IF(FIND(" ",_xlpm.TextCell)&gt;=1,MID(_xlpm.TextCell,1,FIND(" ",_xlpm.TextCell)-1),_xlpm.TextCell),_xlpm.TextCell),_xlpm.TextCell),""))</f>
        <v/>
      </c>
      <c r="X7520" s="60" t="str">
        <f>IF(A7520&lt;&gt;"",IFERROR(IF(FIND(" ",G7520)&gt;=1,MID(G7520,FIND(" ",G7520)+1,LEN(G7520)),""),""),"")</f>
        <v/>
      </c>
      <c r="AC7520" s="51">
        <f>IFERROR(VALUE(MID($C7520,1,2)),0)</f>
        <v>0</v>
      </c>
      <c r="AD7520" s="44">
        <f>IFERROR(VALUE(MID($C7520,4,3)),0)</f>
        <v>0</v>
      </c>
      <c r="AE7520" s="51">
        <f>VALUE(RIGHT("00"&amp;AC7520,2)&amp;RIGHT("000"&amp;AD7520,3))</f>
        <v>0</v>
      </c>
    </row>
    <row r="7521" spans="1:31">
      <c r="A7521" s="60" t="str">
        <f>IF(G7521&amp;Q7521&lt;&gt;"",W7521&amp;Q7521,"")</f>
        <v/>
      </c>
      <c r="B7521" s="85" t="str">
        <f>IF(C7521&lt;&gt;"",LEFT(C7521,9),"")</f>
        <v/>
      </c>
      <c r="V7521" s="60" t="str">
        <f>W7521&amp;H7521</f>
        <v/>
      </c>
      <c r="W7521" s="60" t="str">
        <f>_xlfn.LET(_xlpm.TextCell,TEXT(G7521,"###"),IF(_xlpm.TextCell&lt;&gt;"",IF(StyleSpaceSplit,IFERROR(IF(FIND(" ",_xlpm.TextCell)&gt;=1,MID(_xlpm.TextCell,1,FIND(" ",_xlpm.TextCell)-1),_xlpm.TextCell),_xlpm.TextCell),_xlpm.TextCell),""))</f>
        <v/>
      </c>
      <c r="X7521" s="60" t="str">
        <f>IF(A7521&lt;&gt;"",IFERROR(IF(FIND(" ",G7521)&gt;=1,MID(G7521,FIND(" ",G7521)+1,LEN(G7521)),""),""),"")</f>
        <v/>
      </c>
      <c r="AC7521" s="51">
        <f>IFERROR(VALUE(MID($C7521,1,2)),0)</f>
        <v>0</v>
      </c>
      <c r="AD7521" s="44">
        <f>IFERROR(VALUE(MID($C7521,4,3)),0)</f>
        <v>0</v>
      </c>
      <c r="AE7521" s="51">
        <f>VALUE(RIGHT("00"&amp;AC7521,2)&amp;RIGHT("000"&amp;AD7521,3))</f>
        <v>0</v>
      </c>
    </row>
    <row r="7522" spans="1:31">
      <c r="A7522" s="60" t="str">
        <f>IF(G7522&amp;Q7522&lt;&gt;"",W7522&amp;Q7522,"")</f>
        <v/>
      </c>
      <c r="B7522" s="85" t="str">
        <f>IF(C7522&lt;&gt;"",LEFT(C7522,9),"")</f>
        <v/>
      </c>
      <c r="V7522" s="60" t="str">
        <f>W7522&amp;H7522</f>
        <v/>
      </c>
      <c r="W7522" s="60" t="str">
        <f>_xlfn.LET(_xlpm.TextCell,TEXT(G7522,"###"),IF(_xlpm.TextCell&lt;&gt;"",IF(StyleSpaceSplit,IFERROR(IF(FIND(" ",_xlpm.TextCell)&gt;=1,MID(_xlpm.TextCell,1,FIND(" ",_xlpm.TextCell)-1),_xlpm.TextCell),_xlpm.TextCell),_xlpm.TextCell),""))</f>
        <v/>
      </c>
      <c r="X7522" s="60" t="str">
        <f>IF(A7522&lt;&gt;"",IFERROR(IF(FIND(" ",G7522)&gt;=1,MID(G7522,FIND(" ",G7522)+1,LEN(G7522)),""),""),"")</f>
        <v/>
      </c>
      <c r="AC7522" s="51">
        <f>IFERROR(VALUE(MID($C7522,1,2)),0)</f>
        <v>0</v>
      </c>
      <c r="AD7522" s="44">
        <f>IFERROR(VALUE(MID($C7522,4,3)),0)</f>
        <v>0</v>
      </c>
      <c r="AE7522" s="51">
        <f>VALUE(RIGHT("00"&amp;AC7522,2)&amp;RIGHT("000"&amp;AD7522,3))</f>
        <v>0</v>
      </c>
    </row>
    <row r="7523" spans="1:31">
      <c r="A7523" s="60" t="str">
        <f>IF(G7523&amp;Q7523&lt;&gt;"",W7523&amp;Q7523,"")</f>
        <v/>
      </c>
      <c r="B7523" s="85" t="str">
        <f>IF(C7523&lt;&gt;"",LEFT(C7523,9),"")</f>
        <v/>
      </c>
      <c r="V7523" s="60" t="str">
        <f>W7523&amp;H7523</f>
        <v/>
      </c>
      <c r="W7523" s="60" t="str">
        <f>_xlfn.LET(_xlpm.TextCell,TEXT(G7523,"###"),IF(_xlpm.TextCell&lt;&gt;"",IF(StyleSpaceSplit,IFERROR(IF(FIND(" ",_xlpm.TextCell)&gt;=1,MID(_xlpm.TextCell,1,FIND(" ",_xlpm.TextCell)-1),_xlpm.TextCell),_xlpm.TextCell),_xlpm.TextCell),""))</f>
        <v/>
      </c>
      <c r="X7523" s="60" t="str">
        <f>IF(A7523&lt;&gt;"",IFERROR(IF(FIND(" ",G7523)&gt;=1,MID(G7523,FIND(" ",G7523)+1,LEN(G7523)),""),""),"")</f>
        <v/>
      </c>
      <c r="AC7523" s="51">
        <f>IFERROR(VALUE(MID($C7523,1,2)),0)</f>
        <v>0</v>
      </c>
      <c r="AD7523" s="44">
        <f>IFERROR(VALUE(MID($C7523,4,3)),0)</f>
        <v>0</v>
      </c>
      <c r="AE7523" s="51">
        <f>VALUE(RIGHT("00"&amp;AC7523,2)&amp;RIGHT("000"&amp;AD7523,3))</f>
        <v>0</v>
      </c>
    </row>
    <row r="7524" spans="1:31">
      <c r="A7524" s="60" t="str">
        <f>IF(G7524&amp;Q7524&lt;&gt;"",W7524&amp;Q7524,"")</f>
        <v/>
      </c>
      <c r="B7524" s="85" t="str">
        <f>IF(C7524&lt;&gt;"",LEFT(C7524,9),"")</f>
        <v/>
      </c>
      <c r="V7524" s="60" t="str">
        <f>W7524&amp;H7524</f>
        <v/>
      </c>
      <c r="W7524" s="60" t="str">
        <f>_xlfn.LET(_xlpm.TextCell,TEXT(G7524,"###"),IF(_xlpm.TextCell&lt;&gt;"",IF(StyleSpaceSplit,IFERROR(IF(FIND(" ",_xlpm.TextCell)&gt;=1,MID(_xlpm.TextCell,1,FIND(" ",_xlpm.TextCell)-1),_xlpm.TextCell),_xlpm.TextCell),_xlpm.TextCell),""))</f>
        <v/>
      </c>
      <c r="X7524" s="60" t="str">
        <f>IF(A7524&lt;&gt;"",IFERROR(IF(FIND(" ",G7524)&gt;=1,MID(G7524,FIND(" ",G7524)+1,LEN(G7524)),""),""),"")</f>
        <v/>
      </c>
      <c r="AC7524" s="51">
        <f>IFERROR(VALUE(MID($C7524,1,2)),0)</f>
        <v>0</v>
      </c>
      <c r="AD7524" s="44">
        <f>IFERROR(VALUE(MID($C7524,4,3)),0)</f>
        <v>0</v>
      </c>
      <c r="AE7524" s="51">
        <f>VALUE(RIGHT("00"&amp;AC7524,2)&amp;RIGHT("000"&amp;AD7524,3))</f>
        <v>0</v>
      </c>
    </row>
    <row r="7525" spans="1:31">
      <c r="A7525" s="60" t="str">
        <f>IF(G7525&amp;Q7525&lt;&gt;"",W7525&amp;Q7525,"")</f>
        <v/>
      </c>
      <c r="B7525" s="85" t="str">
        <f>IF(C7525&lt;&gt;"",LEFT(C7525,9),"")</f>
        <v/>
      </c>
      <c r="V7525" s="60" t="str">
        <f>W7525&amp;H7525</f>
        <v/>
      </c>
      <c r="W7525" s="60" t="str">
        <f>_xlfn.LET(_xlpm.TextCell,TEXT(G7525,"###"),IF(_xlpm.TextCell&lt;&gt;"",IF(StyleSpaceSplit,IFERROR(IF(FIND(" ",_xlpm.TextCell)&gt;=1,MID(_xlpm.TextCell,1,FIND(" ",_xlpm.TextCell)-1),_xlpm.TextCell),_xlpm.TextCell),_xlpm.TextCell),""))</f>
        <v/>
      </c>
      <c r="X7525" s="60" t="str">
        <f>IF(A7525&lt;&gt;"",IFERROR(IF(FIND(" ",G7525)&gt;=1,MID(G7525,FIND(" ",G7525)+1,LEN(G7525)),""),""),"")</f>
        <v/>
      </c>
      <c r="AC7525" s="51">
        <f>IFERROR(VALUE(MID($C7525,1,2)),0)</f>
        <v>0</v>
      </c>
      <c r="AD7525" s="44">
        <f>IFERROR(VALUE(MID($C7525,4,3)),0)</f>
        <v>0</v>
      </c>
      <c r="AE7525" s="51">
        <f>VALUE(RIGHT("00"&amp;AC7525,2)&amp;RIGHT("000"&amp;AD7525,3))</f>
        <v>0</v>
      </c>
    </row>
    <row r="7526" spans="1:31">
      <c r="A7526" s="60" t="str">
        <f>IF(G7526&amp;Q7526&lt;&gt;"",W7526&amp;Q7526,"")</f>
        <v/>
      </c>
      <c r="B7526" s="85" t="str">
        <f>IF(C7526&lt;&gt;"",LEFT(C7526,9),"")</f>
        <v/>
      </c>
      <c r="V7526" s="60" t="str">
        <f>W7526&amp;H7526</f>
        <v/>
      </c>
      <c r="W7526" s="60" t="str">
        <f>_xlfn.LET(_xlpm.TextCell,TEXT(G7526,"###"),IF(_xlpm.TextCell&lt;&gt;"",IF(StyleSpaceSplit,IFERROR(IF(FIND(" ",_xlpm.TextCell)&gt;=1,MID(_xlpm.TextCell,1,FIND(" ",_xlpm.TextCell)-1),_xlpm.TextCell),_xlpm.TextCell),_xlpm.TextCell),""))</f>
        <v/>
      </c>
      <c r="X7526" s="60" t="str">
        <f>IF(A7526&lt;&gt;"",IFERROR(IF(FIND(" ",G7526)&gt;=1,MID(G7526,FIND(" ",G7526)+1,LEN(G7526)),""),""),"")</f>
        <v/>
      </c>
      <c r="AC7526" s="51">
        <f>IFERROR(VALUE(MID($C7526,1,2)),0)</f>
        <v>0</v>
      </c>
      <c r="AD7526" s="44">
        <f>IFERROR(VALUE(MID($C7526,4,3)),0)</f>
        <v>0</v>
      </c>
      <c r="AE7526" s="51">
        <f>VALUE(RIGHT("00"&amp;AC7526,2)&amp;RIGHT("000"&amp;AD7526,3))</f>
        <v>0</v>
      </c>
    </row>
    <row r="7527" spans="1:31">
      <c r="A7527" s="60" t="str">
        <f>IF(G7527&amp;Q7527&lt;&gt;"",W7527&amp;Q7527,"")</f>
        <v/>
      </c>
      <c r="B7527" s="85" t="str">
        <f>IF(C7527&lt;&gt;"",LEFT(C7527,9),"")</f>
        <v/>
      </c>
      <c r="V7527" s="60" t="str">
        <f>W7527&amp;H7527</f>
        <v/>
      </c>
      <c r="W7527" s="60" t="str">
        <f>_xlfn.LET(_xlpm.TextCell,TEXT(G7527,"###"),IF(_xlpm.TextCell&lt;&gt;"",IF(StyleSpaceSplit,IFERROR(IF(FIND(" ",_xlpm.TextCell)&gt;=1,MID(_xlpm.TextCell,1,FIND(" ",_xlpm.TextCell)-1),_xlpm.TextCell),_xlpm.TextCell),_xlpm.TextCell),""))</f>
        <v/>
      </c>
      <c r="X7527" s="60" t="str">
        <f>IF(A7527&lt;&gt;"",IFERROR(IF(FIND(" ",G7527)&gt;=1,MID(G7527,FIND(" ",G7527)+1,LEN(G7527)),""),""),"")</f>
        <v/>
      </c>
      <c r="AC7527" s="51">
        <f>IFERROR(VALUE(MID($C7527,1,2)),0)</f>
        <v>0</v>
      </c>
      <c r="AD7527" s="44">
        <f>IFERROR(VALUE(MID($C7527,4,3)),0)</f>
        <v>0</v>
      </c>
      <c r="AE7527" s="51">
        <f>VALUE(RIGHT("00"&amp;AC7527,2)&amp;RIGHT("000"&amp;AD7527,3))</f>
        <v>0</v>
      </c>
    </row>
    <row r="7528" spans="1:31">
      <c r="A7528" s="60" t="str">
        <f>IF(G7528&amp;Q7528&lt;&gt;"",W7528&amp;Q7528,"")</f>
        <v/>
      </c>
      <c r="B7528" s="85" t="str">
        <f>IF(C7528&lt;&gt;"",LEFT(C7528,9),"")</f>
        <v/>
      </c>
      <c r="V7528" s="60" t="str">
        <f>W7528&amp;H7528</f>
        <v/>
      </c>
      <c r="W7528" s="60" t="str">
        <f>_xlfn.LET(_xlpm.TextCell,TEXT(G7528,"###"),IF(_xlpm.TextCell&lt;&gt;"",IF(StyleSpaceSplit,IFERROR(IF(FIND(" ",_xlpm.TextCell)&gt;=1,MID(_xlpm.TextCell,1,FIND(" ",_xlpm.TextCell)-1),_xlpm.TextCell),_xlpm.TextCell),_xlpm.TextCell),""))</f>
        <v/>
      </c>
      <c r="X7528" s="60" t="str">
        <f>IF(A7528&lt;&gt;"",IFERROR(IF(FIND(" ",G7528)&gt;=1,MID(G7528,FIND(" ",G7528)+1,LEN(G7528)),""),""),"")</f>
        <v/>
      </c>
      <c r="AC7528" s="51">
        <f>IFERROR(VALUE(MID($C7528,1,2)),0)</f>
        <v>0</v>
      </c>
      <c r="AD7528" s="44">
        <f>IFERROR(VALUE(MID($C7528,4,3)),0)</f>
        <v>0</v>
      </c>
      <c r="AE7528" s="51">
        <f>VALUE(RIGHT("00"&amp;AC7528,2)&amp;RIGHT("000"&amp;AD7528,3))</f>
        <v>0</v>
      </c>
    </row>
    <row r="7529" spans="1:31">
      <c r="A7529" s="60" t="str">
        <f>IF(G7529&amp;Q7529&lt;&gt;"",W7529&amp;Q7529,"")</f>
        <v/>
      </c>
      <c r="B7529" s="85" t="str">
        <f>IF(C7529&lt;&gt;"",LEFT(C7529,9),"")</f>
        <v/>
      </c>
      <c r="V7529" s="60" t="str">
        <f>W7529&amp;H7529</f>
        <v/>
      </c>
      <c r="W7529" s="60" t="str">
        <f>_xlfn.LET(_xlpm.TextCell,TEXT(G7529,"###"),IF(_xlpm.TextCell&lt;&gt;"",IF(StyleSpaceSplit,IFERROR(IF(FIND(" ",_xlpm.TextCell)&gt;=1,MID(_xlpm.TextCell,1,FIND(" ",_xlpm.TextCell)-1),_xlpm.TextCell),_xlpm.TextCell),_xlpm.TextCell),""))</f>
        <v/>
      </c>
      <c r="X7529" s="60" t="str">
        <f>IF(A7529&lt;&gt;"",IFERROR(IF(FIND(" ",G7529)&gt;=1,MID(G7529,FIND(" ",G7529)+1,LEN(G7529)),""),""),"")</f>
        <v/>
      </c>
      <c r="AC7529" s="51">
        <f>IFERROR(VALUE(MID($C7529,1,2)),0)</f>
        <v>0</v>
      </c>
      <c r="AD7529" s="44">
        <f>IFERROR(VALUE(MID($C7529,4,3)),0)</f>
        <v>0</v>
      </c>
      <c r="AE7529" s="51">
        <f>VALUE(RIGHT("00"&amp;AC7529,2)&amp;RIGHT("000"&amp;AD7529,3))</f>
        <v>0</v>
      </c>
    </row>
    <row r="7530" spans="1:31">
      <c r="A7530" s="60" t="str">
        <f>IF(G7530&amp;Q7530&lt;&gt;"",W7530&amp;Q7530,"")</f>
        <v/>
      </c>
      <c r="B7530" s="85" t="str">
        <f>IF(C7530&lt;&gt;"",LEFT(C7530,9),"")</f>
        <v/>
      </c>
      <c r="V7530" s="60" t="str">
        <f>W7530&amp;H7530</f>
        <v/>
      </c>
      <c r="W7530" s="60" t="str">
        <f>_xlfn.LET(_xlpm.TextCell,TEXT(G7530,"###"),IF(_xlpm.TextCell&lt;&gt;"",IF(StyleSpaceSplit,IFERROR(IF(FIND(" ",_xlpm.TextCell)&gt;=1,MID(_xlpm.TextCell,1,FIND(" ",_xlpm.TextCell)-1),_xlpm.TextCell),_xlpm.TextCell),_xlpm.TextCell),""))</f>
        <v/>
      </c>
      <c r="X7530" s="60" t="str">
        <f>IF(A7530&lt;&gt;"",IFERROR(IF(FIND(" ",G7530)&gt;=1,MID(G7530,FIND(" ",G7530)+1,LEN(G7530)),""),""),"")</f>
        <v/>
      </c>
      <c r="AC7530" s="51">
        <f>IFERROR(VALUE(MID($C7530,1,2)),0)</f>
        <v>0</v>
      </c>
      <c r="AD7530" s="44">
        <f>IFERROR(VALUE(MID($C7530,4,3)),0)</f>
        <v>0</v>
      </c>
      <c r="AE7530" s="51">
        <f>VALUE(RIGHT("00"&amp;AC7530,2)&amp;RIGHT("000"&amp;AD7530,3))</f>
        <v>0</v>
      </c>
    </row>
    <row r="7531" spans="1:31">
      <c r="A7531" s="60" t="str">
        <f>IF(G7531&amp;Q7531&lt;&gt;"",W7531&amp;Q7531,"")</f>
        <v/>
      </c>
      <c r="B7531" s="85" t="str">
        <f>IF(C7531&lt;&gt;"",LEFT(C7531,9),"")</f>
        <v/>
      </c>
      <c r="V7531" s="60" t="str">
        <f>W7531&amp;H7531</f>
        <v/>
      </c>
      <c r="W7531" s="60" t="str">
        <f>_xlfn.LET(_xlpm.TextCell,TEXT(G7531,"###"),IF(_xlpm.TextCell&lt;&gt;"",IF(StyleSpaceSplit,IFERROR(IF(FIND(" ",_xlpm.TextCell)&gt;=1,MID(_xlpm.TextCell,1,FIND(" ",_xlpm.TextCell)-1),_xlpm.TextCell),_xlpm.TextCell),_xlpm.TextCell),""))</f>
        <v/>
      </c>
      <c r="X7531" s="60" t="str">
        <f>IF(A7531&lt;&gt;"",IFERROR(IF(FIND(" ",G7531)&gt;=1,MID(G7531,FIND(" ",G7531)+1,LEN(G7531)),""),""),"")</f>
        <v/>
      </c>
      <c r="AC7531" s="51">
        <f>IFERROR(VALUE(MID($C7531,1,2)),0)</f>
        <v>0</v>
      </c>
      <c r="AD7531" s="44">
        <f>IFERROR(VALUE(MID($C7531,4,3)),0)</f>
        <v>0</v>
      </c>
      <c r="AE7531" s="51">
        <f>VALUE(RIGHT("00"&amp;AC7531,2)&amp;RIGHT("000"&amp;AD7531,3))</f>
        <v>0</v>
      </c>
    </row>
    <row r="7532" spans="1:31">
      <c r="A7532" s="60" t="str">
        <f>IF(G7532&amp;Q7532&lt;&gt;"",W7532&amp;Q7532,"")</f>
        <v/>
      </c>
      <c r="B7532" s="85" t="str">
        <f>IF(C7532&lt;&gt;"",LEFT(C7532,9),"")</f>
        <v/>
      </c>
      <c r="V7532" s="60" t="str">
        <f>W7532&amp;H7532</f>
        <v/>
      </c>
      <c r="W7532" s="60" t="str">
        <f>_xlfn.LET(_xlpm.TextCell,TEXT(G7532,"###"),IF(_xlpm.TextCell&lt;&gt;"",IF(StyleSpaceSplit,IFERROR(IF(FIND(" ",_xlpm.TextCell)&gt;=1,MID(_xlpm.TextCell,1,FIND(" ",_xlpm.TextCell)-1),_xlpm.TextCell),_xlpm.TextCell),_xlpm.TextCell),""))</f>
        <v/>
      </c>
      <c r="X7532" s="60" t="str">
        <f>IF(A7532&lt;&gt;"",IFERROR(IF(FIND(" ",G7532)&gt;=1,MID(G7532,FIND(" ",G7532)+1,LEN(G7532)),""),""),"")</f>
        <v/>
      </c>
      <c r="AC7532" s="51">
        <f>IFERROR(VALUE(MID($C7532,1,2)),0)</f>
        <v>0</v>
      </c>
      <c r="AD7532" s="44">
        <f>IFERROR(VALUE(MID($C7532,4,3)),0)</f>
        <v>0</v>
      </c>
      <c r="AE7532" s="51">
        <f>VALUE(RIGHT("00"&amp;AC7532,2)&amp;RIGHT("000"&amp;AD7532,3))</f>
        <v>0</v>
      </c>
    </row>
    <row r="7533" spans="1:31">
      <c r="A7533" s="60" t="str">
        <f>IF(G7533&amp;Q7533&lt;&gt;"",W7533&amp;Q7533,"")</f>
        <v/>
      </c>
      <c r="B7533" s="85" t="str">
        <f>IF(C7533&lt;&gt;"",LEFT(C7533,9),"")</f>
        <v/>
      </c>
      <c r="V7533" s="60" t="str">
        <f>W7533&amp;H7533</f>
        <v/>
      </c>
      <c r="W7533" s="60" t="str">
        <f>_xlfn.LET(_xlpm.TextCell,TEXT(G7533,"###"),IF(_xlpm.TextCell&lt;&gt;"",IF(StyleSpaceSplit,IFERROR(IF(FIND(" ",_xlpm.TextCell)&gt;=1,MID(_xlpm.TextCell,1,FIND(" ",_xlpm.TextCell)-1),_xlpm.TextCell),_xlpm.TextCell),_xlpm.TextCell),""))</f>
        <v/>
      </c>
      <c r="X7533" s="60" t="str">
        <f>IF(A7533&lt;&gt;"",IFERROR(IF(FIND(" ",G7533)&gt;=1,MID(G7533,FIND(" ",G7533)+1,LEN(G7533)),""),""),"")</f>
        <v/>
      </c>
      <c r="AC7533" s="51">
        <f>IFERROR(VALUE(MID($C7533,1,2)),0)</f>
        <v>0</v>
      </c>
      <c r="AD7533" s="44">
        <f>IFERROR(VALUE(MID($C7533,4,3)),0)</f>
        <v>0</v>
      </c>
      <c r="AE7533" s="51">
        <f>VALUE(RIGHT("00"&amp;AC7533,2)&amp;RIGHT("000"&amp;AD7533,3))</f>
        <v>0</v>
      </c>
    </row>
    <row r="7534" spans="1:31">
      <c r="A7534" s="60" t="str">
        <f>IF(G7534&amp;Q7534&lt;&gt;"",W7534&amp;Q7534,"")</f>
        <v/>
      </c>
      <c r="B7534" s="85" t="str">
        <f>IF(C7534&lt;&gt;"",LEFT(C7534,9),"")</f>
        <v/>
      </c>
      <c r="V7534" s="60" t="str">
        <f>W7534&amp;H7534</f>
        <v/>
      </c>
      <c r="W7534" s="60" t="str">
        <f>_xlfn.LET(_xlpm.TextCell,TEXT(G7534,"###"),IF(_xlpm.TextCell&lt;&gt;"",IF(StyleSpaceSplit,IFERROR(IF(FIND(" ",_xlpm.TextCell)&gt;=1,MID(_xlpm.TextCell,1,FIND(" ",_xlpm.TextCell)-1),_xlpm.TextCell),_xlpm.TextCell),_xlpm.TextCell),""))</f>
        <v/>
      </c>
      <c r="X7534" s="60" t="str">
        <f>IF(A7534&lt;&gt;"",IFERROR(IF(FIND(" ",G7534)&gt;=1,MID(G7534,FIND(" ",G7534)+1,LEN(G7534)),""),""),"")</f>
        <v/>
      </c>
      <c r="AC7534" s="51">
        <f>IFERROR(VALUE(MID($C7534,1,2)),0)</f>
        <v>0</v>
      </c>
      <c r="AD7534" s="44">
        <f>IFERROR(VALUE(MID($C7534,4,3)),0)</f>
        <v>0</v>
      </c>
      <c r="AE7534" s="51">
        <f>VALUE(RIGHT("00"&amp;AC7534,2)&amp;RIGHT("000"&amp;AD7534,3))</f>
        <v>0</v>
      </c>
    </row>
    <row r="7535" spans="1:31">
      <c r="A7535" s="60" t="str">
        <f>IF(G7535&amp;Q7535&lt;&gt;"",W7535&amp;Q7535,"")</f>
        <v/>
      </c>
      <c r="B7535" s="85" t="str">
        <f>IF(C7535&lt;&gt;"",LEFT(C7535,9),"")</f>
        <v/>
      </c>
      <c r="V7535" s="60" t="str">
        <f>W7535&amp;H7535</f>
        <v/>
      </c>
      <c r="W7535" s="60" t="str">
        <f>_xlfn.LET(_xlpm.TextCell,TEXT(G7535,"###"),IF(_xlpm.TextCell&lt;&gt;"",IF(StyleSpaceSplit,IFERROR(IF(FIND(" ",_xlpm.TextCell)&gt;=1,MID(_xlpm.TextCell,1,FIND(" ",_xlpm.TextCell)-1),_xlpm.TextCell),_xlpm.TextCell),_xlpm.TextCell),""))</f>
        <v/>
      </c>
      <c r="X7535" s="60" t="str">
        <f>IF(A7535&lt;&gt;"",IFERROR(IF(FIND(" ",G7535)&gt;=1,MID(G7535,FIND(" ",G7535)+1,LEN(G7535)),""),""),"")</f>
        <v/>
      </c>
      <c r="AC7535" s="51">
        <f>IFERROR(VALUE(MID($C7535,1,2)),0)</f>
        <v>0</v>
      </c>
      <c r="AD7535" s="44">
        <f>IFERROR(VALUE(MID($C7535,4,3)),0)</f>
        <v>0</v>
      </c>
      <c r="AE7535" s="51">
        <f>VALUE(RIGHT("00"&amp;AC7535,2)&amp;RIGHT("000"&amp;AD7535,3))</f>
        <v>0</v>
      </c>
    </row>
    <row r="7536" spans="1:31">
      <c r="A7536" s="60" t="str">
        <f>IF(G7536&amp;Q7536&lt;&gt;"",W7536&amp;Q7536,"")</f>
        <v/>
      </c>
      <c r="B7536" s="85" t="str">
        <f>IF(C7536&lt;&gt;"",LEFT(C7536,9),"")</f>
        <v/>
      </c>
      <c r="V7536" s="60" t="str">
        <f>W7536&amp;H7536</f>
        <v/>
      </c>
      <c r="W7536" s="60" t="str">
        <f>_xlfn.LET(_xlpm.TextCell,TEXT(G7536,"###"),IF(_xlpm.TextCell&lt;&gt;"",IF(StyleSpaceSplit,IFERROR(IF(FIND(" ",_xlpm.TextCell)&gt;=1,MID(_xlpm.TextCell,1,FIND(" ",_xlpm.TextCell)-1),_xlpm.TextCell),_xlpm.TextCell),_xlpm.TextCell),""))</f>
        <v/>
      </c>
      <c r="X7536" s="60" t="str">
        <f>IF(A7536&lt;&gt;"",IFERROR(IF(FIND(" ",G7536)&gt;=1,MID(G7536,FIND(" ",G7536)+1,LEN(G7536)),""),""),"")</f>
        <v/>
      </c>
      <c r="AC7536" s="51">
        <f>IFERROR(VALUE(MID($C7536,1,2)),0)</f>
        <v>0</v>
      </c>
      <c r="AD7536" s="44">
        <f>IFERROR(VALUE(MID($C7536,4,3)),0)</f>
        <v>0</v>
      </c>
      <c r="AE7536" s="51">
        <f>VALUE(RIGHT("00"&amp;AC7536,2)&amp;RIGHT("000"&amp;AD7536,3))</f>
        <v>0</v>
      </c>
    </row>
    <row r="7537" spans="1:31">
      <c r="A7537" s="60" t="str">
        <f>IF(G7537&amp;Q7537&lt;&gt;"",W7537&amp;Q7537,"")</f>
        <v/>
      </c>
      <c r="B7537" s="85" t="str">
        <f>IF(C7537&lt;&gt;"",LEFT(C7537,9),"")</f>
        <v/>
      </c>
      <c r="V7537" s="60" t="str">
        <f>W7537&amp;H7537</f>
        <v/>
      </c>
      <c r="W7537" s="60" t="str">
        <f>_xlfn.LET(_xlpm.TextCell,TEXT(G7537,"###"),IF(_xlpm.TextCell&lt;&gt;"",IF(StyleSpaceSplit,IFERROR(IF(FIND(" ",_xlpm.TextCell)&gt;=1,MID(_xlpm.TextCell,1,FIND(" ",_xlpm.TextCell)-1),_xlpm.TextCell),_xlpm.TextCell),_xlpm.TextCell),""))</f>
        <v/>
      </c>
      <c r="X7537" s="60" t="str">
        <f>IF(A7537&lt;&gt;"",IFERROR(IF(FIND(" ",G7537)&gt;=1,MID(G7537,FIND(" ",G7537)+1,LEN(G7537)),""),""),"")</f>
        <v/>
      </c>
      <c r="AC7537" s="51">
        <f>IFERROR(VALUE(MID($C7537,1,2)),0)</f>
        <v>0</v>
      </c>
      <c r="AD7537" s="44">
        <f>IFERROR(VALUE(MID($C7537,4,3)),0)</f>
        <v>0</v>
      </c>
      <c r="AE7537" s="51">
        <f>VALUE(RIGHT("00"&amp;AC7537,2)&amp;RIGHT("000"&amp;AD7537,3))</f>
        <v>0</v>
      </c>
    </row>
    <row r="7538" spans="1:31">
      <c r="A7538" s="60" t="str">
        <f>IF(G7538&amp;Q7538&lt;&gt;"",W7538&amp;Q7538,"")</f>
        <v/>
      </c>
      <c r="B7538" s="85" t="str">
        <f>IF(C7538&lt;&gt;"",LEFT(C7538,9),"")</f>
        <v/>
      </c>
      <c r="V7538" s="60" t="str">
        <f>W7538&amp;H7538</f>
        <v/>
      </c>
      <c r="W7538" s="60" t="str">
        <f>_xlfn.LET(_xlpm.TextCell,TEXT(G7538,"###"),IF(_xlpm.TextCell&lt;&gt;"",IF(StyleSpaceSplit,IFERROR(IF(FIND(" ",_xlpm.TextCell)&gt;=1,MID(_xlpm.TextCell,1,FIND(" ",_xlpm.TextCell)-1),_xlpm.TextCell),_xlpm.TextCell),_xlpm.TextCell),""))</f>
        <v/>
      </c>
      <c r="X7538" s="60" t="str">
        <f>IF(A7538&lt;&gt;"",IFERROR(IF(FIND(" ",G7538)&gt;=1,MID(G7538,FIND(" ",G7538)+1,LEN(G7538)),""),""),"")</f>
        <v/>
      </c>
      <c r="AC7538" s="51">
        <f>IFERROR(VALUE(MID($C7538,1,2)),0)</f>
        <v>0</v>
      </c>
      <c r="AD7538" s="44">
        <f>IFERROR(VALUE(MID($C7538,4,3)),0)</f>
        <v>0</v>
      </c>
      <c r="AE7538" s="51">
        <f>VALUE(RIGHT("00"&amp;AC7538,2)&amp;RIGHT("000"&amp;AD7538,3))</f>
        <v>0</v>
      </c>
    </row>
    <row r="7539" spans="1:31">
      <c r="A7539" s="60" t="str">
        <f>IF(G7539&amp;Q7539&lt;&gt;"",W7539&amp;Q7539,"")</f>
        <v/>
      </c>
      <c r="B7539" s="85" t="str">
        <f>IF(C7539&lt;&gt;"",LEFT(C7539,9),"")</f>
        <v/>
      </c>
      <c r="V7539" s="60" t="str">
        <f>W7539&amp;H7539</f>
        <v/>
      </c>
      <c r="W7539" s="60" t="str">
        <f>_xlfn.LET(_xlpm.TextCell,TEXT(G7539,"###"),IF(_xlpm.TextCell&lt;&gt;"",IF(StyleSpaceSplit,IFERROR(IF(FIND(" ",_xlpm.TextCell)&gt;=1,MID(_xlpm.TextCell,1,FIND(" ",_xlpm.TextCell)-1),_xlpm.TextCell),_xlpm.TextCell),_xlpm.TextCell),""))</f>
        <v/>
      </c>
      <c r="X7539" s="60" t="str">
        <f>IF(A7539&lt;&gt;"",IFERROR(IF(FIND(" ",G7539)&gt;=1,MID(G7539,FIND(" ",G7539)+1,LEN(G7539)),""),""),"")</f>
        <v/>
      </c>
      <c r="AC7539" s="51">
        <f>IFERROR(VALUE(MID($C7539,1,2)),0)</f>
        <v>0</v>
      </c>
      <c r="AD7539" s="44">
        <f>IFERROR(VALUE(MID($C7539,4,3)),0)</f>
        <v>0</v>
      </c>
      <c r="AE7539" s="51">
        <f>VALUE(RIGHT("00"&amp;AC7539,2)&amp;RIGHT("000"&amp;AD7539,3))</f>
        <v>0</v>
      </c>
    </row>
    <row r="7540" spans="1:31">
      <c r="A7540" s="60" t="str">
        <f>IF(G7540&amp;Q7540&lt;&gt;"",W7540&amp;Q7540,"")</f>
        <v/>
      </c>
      <c r="B7540" s="85" t="str">
        <f>IF(C7540&lt;&gt;"",LEFT(C7540,9),"")</f>
        <v/>
      </c>
      <c r="V7540" s="60" t="str">
        <f>W7540&amp;H7540</f>
        <v/>
      </c>
      <c r="W7540" s="60" t="str">
        <f>_xlfn.LET(_xlpm.TextCell,TEXT(G7540,"###"),IF(_xlpm.TextCell&lt;&gt;"",IF(StyleSpaceSplit,IFERROR(IF(FIND(" ",_xlpm.TextCell)&gt;=1,MID(_xlpm.TextCell,1,FIND(" ",_xlpm.TextCell)-1),_xlpm.TextCell),_xlpm.TextCell),_xlpm.TextCell),""))</f>
        <v/>
      </c>
      <c r="X7540" s="60" t="str">
        <f>IF(A7540&lt;&gt;"",IFERROR(IF(FIND(" ",G7540)&gt;=1,MID(G7540,FIND(" ",G7540)+1,LEN(G7540)),""),""),"")</f>
        <v/>
      </c>
      <c r="AC7540" s="51">
        <f>IFERROR(VALUE(MID($C7540,1,2)),0)</f>
        <v>0</v>
      </c>
      <c r="AD7540" s="44">
        <f>IFERROR(VALUE(MID($C7540,4,3)),0)</f>
        <v>0</v>
      </c>
      <c r="AE7540" s="51">
        <f>VALUE(RIGHT("00"&amp;AC7540,2)&amp;RIGHT("000"&amp;AD7540,3))</f>
        <v>0</v>
      </c>
    </row>
    <row r="7541" spans="1:31">
      <c r="A7541" s="60" t="str">
        <f>IF(G7541&amp;Q7541&lt;&gt;"",W7541&amp;Q7541,"")</f>
        <v/>
      </c>
      <c r="B7541" s="85" t="str">
        <f>IF(C7541&lt;&gt;"",LEFT(C7541,9),"")</f>
        <v/>
      </c>
      <c r="V7541" s="60" t="str">
        <f>W7541&amp;H7541</f>
        <v/>
      </c>
      <c r="W7541" s="60" t="str">
        <f>_xlfn.LET(_xlpm.TextCell,TEXT(G7541,"###"),IF(_xlpm.TextCell&lt;&gt;"",IF(StyleSpaceSplit,IFERROR(IF(FIND(" ",_xlpm.TextCell)&gt;=1,MID(_xlpm.TextCell,1,FIND(" ",_xlpm.TextCell)-1),_xlpm.TextCell),_xlpm.TextCell),_xlpm.TextCell),""))</f>
        <v/>
      </c>
      <c r="X7541" s="60" t="str">
        <f>IF(A7541&lt;&gt;"",IFERROR(IF(FIND(" ",G7541)&gt;=1,MID(G7541,FIND(" ",G7541)+1,LEN(G7541)),""),""),"")</f>
        <v/>
      </c>
      <c r="AC7541" s="51">
        <f>IFERROR(VALUE(MID($C7541,1,2)),0)</f>
        <v>0</v>
      </c>
      <c r="AD7541" s="44">
        <f>IFERROR(VALUE(MID($C7541,4,3)),0)</f>
        <v>0</v>
      </c>
      <c r="AE7541" s="51">
        <f>VALUE(RIGHT("00"&amp;AC7541,2)&amp;RIGHT("000"&amp;AD7541,3))</f>
        <v>0</v>
      </c>
    </row>
    <row r="7542" spans="1:31">
      <c r="A7542" s="60" t="str">
        <f>IF(G7542&amp;Q7542&lt;&gt;"",W7542&amp;Q7542,"")</f>
        <v/>
      </c>
      <c r="B7542" s="85" t="str">
        <f>IF(C7542&lt;&gt;"",LEFT(C7542,9),"")</f>
        <v/>
      </c>
      <c r="V7542" s="60" t="str">
        <f>W7542&amp;H7542</f>
        <v/>
      </c>
      <c r="W7542" s="60" t="str">
        <f>_xlfn.LET(_xlpm.TextCell,TEXT(G7542,"###"),IF(_xlpm.TextCell&lt;&gt;"",IF(StyleSpaceSplit,IFERROR(IF(FIND(" ",_xlpm.TextCell)&gt;=1,MID(_xlpm.TextCell,1,FIND(" ",_xlpm.TextCell)-1),_xlpm.TextCell),_xlpm.TextCell),_xlpm.TextCell),""))</f>
        <v/>
      </c>
      <c r="X7542" s="60" t="str">
        <f>IF(A7542&lt;&gt;"",IFERROR(IF(FIND(" ",G7542)&gt;=1,MID(G7542,FIND(" ",G7542)+1,LEN(G7542)),""),""),"")</f>
        <v/>
      </c>
      <c r="AC7542" s="51">
        <f>IFERROR(VALUE(MID($C7542,1,2)),0)</f>
        <v>0</v>
      </c>
      <c r="AD7542" s="44">
        <f>IFERROR(VALUE(MID($C7542,4,3)),0)</f>
        <v>0</v>
      </c>
      <c r="AE7542" s="51">
        <f>VALUE(RIGHT("00"&amp;AC7542,2)&amp;RIGHT("000"&amp;AD7542,3))</f>
        <v>0</v>
      </c>
    </row>
    <row r="7543" spans="1:31">
      <c r="A7543" s="60" t="str">
        <f>IF(G7543&amp;Q7543&lt;&gt;"",W7543&amp;Q7543,"")</f>
        <v/>
      </c>
      <c r="B7543" s="85" t="str">
        <f>IF(C7543&lt;&gt;"",LEFT(C7543,9),"")</f>
        <v/>
      </c>
      <c r="V7543" s="60" t="str">
        <f>W7543&amp;H7543</f>
        <v/>
      </c>
      <c r="W7543" s="60" t="str">
        <f>_xlfn.LET(_xlpm.TextCell,TEXT(G7543,"###"),IF(_xlpm.TextCell&lt;&gt;"",IF(StyleSpaceSplit,IFERROR(IF(FIND(" ",_xlpm.TextCell)&gt;=1,MID(_xlpm.TextCell,1,FIND(" ",_xlpm.TextCell)-1),_xlpm.TextCell),_xlpm.TextCell),_xlpm.TextCell),""))</f>
        <v/>
      </c>
      <c r="X7543" s="60" t="str">
        <f>IF(A7543&lt;&gt;"",IFERROR(IF(FIND(" ",G7543)&gt;=1,MID(G7543,FIND(" ",G7543)+1,LEN(G7543)),""),""),"")</f>
        <v/>
      </c>
      <c r="AC7543" s="51">
        <f>IFERROR(VALUE(MID($C7543,1,2)),0)</f>
        <v>0</v>
      </c>
      <c r="AD7543" s="44">
        <f>IFERROR(VALUE(MID($C7543,4,3)),0)</f>
        <v>0</v>
      </c>
      <c r="AE7543" s="51">
        <f>VALUE(RIGHT("00"&amp;AC7543,2)&amp;RIGHT("000"&amp;AD7543,3))</f>
        <v>0</v>
      </c>
    </row>
    <row r="7544" spans="1:31">
      <c r="A7544" s="60" t="str">
        <f>IF(G7544&amp;Q7544&lt;&gt;"",W7544&amp;Q7544,"")</f>
        <v/>
      </c>
      <c r="B7544" s="85" t="str">
        <f>IF(C7544&lt;&gt;"",LEFT(C7544,9),"")</f>
        <v/>
      </c>
      <c r="V7544" s="60" t="str">
        <f>W7544&amp;H7544</f>
        <v/>
      </c>
      <c r="W7544" s="60" t="str">
        <f>_xlfn.LET(_xlpm.TextCell,TEXT(G7544,"###"),IF(_xlpm.TextCell&lt;&gt;"",IF(StyleSpaceSplit,IFERROR(IF(FIND(" ",_xlpm.TextCell)&gt;=1,MID(_xlpm.TextCell,1,FIND(" ",_xlpm.TextCell)-1),_xlpm.TextCell),_xlpm.TextCell),_xlpm.TextCell),""))</f>
        <v/>
      </c>
      <c r="X7544" s="60" t="str">
        <f>IF(A7544&lt;&gt;"",IFERROR(IF(FIND(" ",G7544)&gt;=1,MID(G7544,FIND(" ",G7544)+1,LEN(G7544)),""),""),"")</f>
        <v/>
      </c>
      <c r="AC7544" s="51">
        <f>IFERROR(VALUE(MID($C7544,1,2)),0)</f>
        <v>0</v>
      </c>
      <c r="AD7544" s="44">
        <f>IFERROR(VALUE(MID($C7544,4,3)),0)</f>
        <v>0</v>
      </c>
      <c r="AE7544" s="51">
        <f>VALUE(RIGHT("00"&amp;AC7544,2)&amp;RIGHT("000"&amp;AD7544,3))</f>
        <v>0</v>
      </c>
    </row>
    <row r="7545" spans="1:31">
      <c r="A7545" s="60" t="str">
        <f>IF(G7545&amp;Q7545&lt;&gt;"",W7545&amp;Q7545,"")</f>
        <v/>
      </c>
      <c r="B7545" s="85" t="str">
        <f>IF(C7545&lt;&gt;"",LEFT(C7545,9),"")</f>
        <v/>
      </c>
      <c r="V7545" s="60" t="str">
        <f>W7545&amp;H7545</f>
        <v/>
      </c>
      <c r="W7545" s="60" t="str">
        <f>_xlfn.LET(_xlpm.TextCell,TEXT(G7545,"###"),IF(_xlpm.TextCell&lt;&gt;"",IF(StyleSpaceSplit,IFERROR(IF(FIND(" ",_xlpm.TextCell)&gt;=1,MID(_xlpm.TextCell,1,FIND(" ",_xlpm.TextCell)-1),_xlpm.TextCell),_xlpm.TextCell),_xlpm.TextCell),""))</f>
        <v/>
      </c>
      <c r="X7545" s="60" t="str">
        <f>IF(A7545&lt;&gt;"",IFERROR(IF(FIND(" ",G7545)&gt;=1,MID(G7545,FIND(" ",G7545)+1,LEN(G7545)),""),""),"")</f>
        <v/>
      </c>
      <c r="AC7545" s="51">
        <f>IFERROR(VALUE(MID($C7545,1,2)),0)</f>
        <v>0</v>
      </c>
      <c r="AD7545" s="44">
        <f>IFERROR(VALUE(MID($C7545,4,3)),0)</f>
        <v>0</v>
      </c>
      <c r="AE7545" s="51">
        <f>VALUE(RIGHT("00"&amp;AC7545,2)&amp;RIGHT("000"&amp;AD7545,3))</f>
        <v>0</v>
      </c>
    </row>
    <row r="7546" spans="1:31">
      <c r="A7546" s="60" t="str">
        <f>IF(G7546&amp;Q7546&lt;&gt;"",W7546&amp;Q7546,"")</f>
        <v/>
      </c>
      <c r="B7546" s="85" t="str">
        <f>IF(C7546&lt;&gt;"",LEFT(C7546,9),"")</f>
        <v/>
      </c>
      <c r="V7546" s="60" t="str">
        <f>W7546&amp;H7546</f>
        <v/>
      </c>
      <c r="W7546" s="60" t="str">
        <f>_xlfn.LET(_xlpm.TextCell,TEXT(G7546,"###"),IF(_xlpm.TextCell&lt;&gt;"",IF(StyleSpaceSplit,IFERROR(IF(FIND(" ",_xlpm.TextCell)&gt;=1,MID(_xlpm.TextCell,1,FIND(" ",_xlpm.TextCell)-1),_xlpm.TextCell),_xlpm.TextCell),_xlpm.TextCell),""))</f>
        <v/>
      </c>
      <c r="X7546" s="60" t="str">
        <f>IF(A7546&lt;&gt;"",IFERROR(IF(FIND(" ",G7546)&gt;=1,MID(G7546,FIND(" ",G7546)+1,LEN(G7546)),""),""),"")</f>
        <v/>
      </c>
      <c r="AC7546" s="51">
        <f>IFERROR(VALUE(MID($C7546,1,2)),0)</f>
        <v>0</v>
      </c>
      <c r="AD7546" s="44">
        <f>IFERROR(VALUE(MID($C7546,4,3)),0)</f>
        <v>0</v>
      </c>
      <c r="AE7546" s="51">
        <f>VALUE(RIGHT("00"&amp;AC7546,2)&amp;RIGHT("000"&amp;AD7546,3))</f>
        <v>0</v>
      </c>
    </row>
    <row r="7547" spans="1:31">
      <c r="A7547" s="60" t="str">
        <f>IF(G7547&amp;Q7547&lt;&gt;"",W7547&amp;Q7547,"")</f>
        <v/>
      </c>
      <c r="B7547" s="85" t="str">
        <f>IF(C7547&lt;&gt;"",LEFT(C7547,9),"")</f>
        <v/>
      </c>
      <c r="V7547" s="60" t="str">
        <f>W7547&amp;H7547</f>
        <v/>
      </c>
      <c r="W7547" s="60" t="str">
        <f>_xlfn.LET(_xlpm.TextCell,TEXT(G7547,"###"),IF(_xlpm.TextCell&lt;&gt;"",IF(StyleSpaceSplit,IFERROR(IF(FIND(" ",_xlpm.TextCell)&gt;=1,MID(_xlpm.TextCell,1,FIND(" ",_xlpm.TextCell)-1),_xlpm.TextCell),_xlpm.TextCell),_xlpm.TextCell),""))</f>
        <v/>
      </c>
      <c r="X7547" s="60" t="str">
        <f>IF(A7547&lt;&gt;"",IFERROR(IF(FIND(" ",G7547)&gt;=1,MID(G7547,FIND(" ",G7547)+1,LEN(G7547)),""),""),"")</f>
        <v/>
      </c>
      <c r="AC7547" s="51">
        <f>IFERROR(VALUE(MID($C7547,1,2)),0)</f>
        <v>0</v>
      </c>
      <c r="AD7547" s="44">
        <f>IFERROR(VALUE(MID($C7547,4,3)),0)</f>
        <v>0</v>
      </c>
      <c r="AE7547" s="51">
        <f>VALUE(RIGHT("00"&amp;AC7547,2)&amp;RIGHT("000"&amp;AD7547,3))</f>
        <v>0</v>
      </c>
    </row>
    <row r="7548" spans="1:31">
      <c r="A7548" s="60" t="str">
        <f>IF(G7548&amp;Q7548&lt;&gt;"",W7548&amp;Q7548,"")</f>
        <v/>
      </c>
      <c r="B7548" s="85" t="str">
        <f>IF(C7548&lt;&gt;"",LEFT(C7548,9),"")</f>
        <v/>
      </c>
      <c r="V7548" s="60" t="str">
        <f>W7548&amp;H7548</f>
        <v/>
      </c>
      <c r="W7548" s="60" t="str">
        <f>_xlfn.LET(_xlpm.TextCell,TEXT(G7548,"###"),IF(_xlpm.TextCell&lt;&gt;"",IF(StyleSpaceSplit,IFERROR(IF(FIND(" ",_xlpm.TextCell)&gt;=1,MID(_xlpm.TextCell,1,FIND(" ",_xlpm.TextCell)-1),_xlpm.TextCell),_xlpm.TextCell),_xlpm.TextCell),""))</f>
        <v/>
      </c>
      <c r="X7548" s="60" t="str">
        <f>IF(A7548&lt;&gt;"",IFERROR(IF(FIND(" ",G7548)&gt;=1,MID(G7548,FIND(" ",G7548)+1,LEN(G7548)),""),""),"")</f>
        <v/>
      </c>
      <c r="AC7548" s="51">
        <f>IFERROR(VALUE(MID($C7548,1,2)),0)</f>
        <v>0</v>
      </c>
      <c r="AD7548" s="44">
        <f>IFERROR(VALUE(MID($C7548,4,3)),0)</f>
        <v>0</v>
      </c>
      <c r="AE7548" s="51">
        <f>VALUE(RIGHT("00"&amp;AC7548,2)&amp;RIGHT("000"&amp;AD7548,3))</f>
        <v>0</v>
      </c>
    </row>
    <row r="7549" spans="1:31">
      <c r="A7549" s="60" t="str">
        <f>IF(G7549&amp;Q7549&lt;&gt;"",W7549&amp;Q7549,"")</f>
        <v/>
      </c>
      <c r="B7549" s="85" t="str">
        <f>IF(C7549&lt;&gt;"",LEFT(C7549,9),"")</f>
        <v/>
      </c>
      <c r="V7549" s="60" t="str">
        <f>W7549&amp;H7549</f>
        <v/>
      </c>
      <c r="W7549" s="60" t="str">
        <f>_xlfn.LET(_xlpm.TextCell,TEXT(G7549,"###"),IF(_xlpm.TextCell&lt;&gt;"",IF(StyleSpaceSplit,IFERROR(IF(FIND(" ",_xlpm.TextCell)&gt;=1,MID(_xlpm.TextCell,1,FIND(" ",_xlpm.TextCell)-1),_xlpm.TextCell),_xlpm.TextCell),_xlpm.TextCell),""))</f>
        <v/>
      </c>
      <c r="X7549" s="60" t="str">
        <f>IF(A7549&lt;&gt;"",IFERROR(IF(FIND(" ",G7549)&gt;=1,MID(G7549,FIND(" ",G7549)+1,LEN(G7549)),""),""),"")</f>
        <v/>
      </c>
      <c r="AC7549" s="51">
        <f>IFERROR(VALUE(MID($C7549,1,2)),0)</f>
        <v>0</v>
      </c>
      <c r="AD7549" s="44">
        <f>IFERROR(VALUE(MID($C7549,4,3)),0)</f>
        <v>0</v>
      </c>
      <c r="AE7549" s="51">
        <f>VALUE(RIGHT("00"&amp;AC7549,2)&amp;RIGHT("000"&amp;AD7549,3))</f>
        <v>0</v>
      </c>
    </row>
    <row r="7550" spans="1:31">
      <c r="A7550" s="60" t="str">
        <f>IF(G7550&amp;Q7550&lt;&gt;"",W7550&amp;Q7550,"")</f>
        <v/>
      </c>
      <c r="B7550" s="85" t="str">
        <f>IF(C7550&lt;&gt;"",LEFT(C7550,9),"")</f>
        <v/>
      </c>
      <c r="V7550" s="60" t="str">
        <f>W7550&amp;H7550</f>
        <v/>
      </c>
      <c r="W7550" s="60" t="str">
        <f>_xlfn.LET(_xlpm.TextCell,TEXT(G7550,"###"),IF(_xlpm.TextCell&lt;&gt;"",IF(StyleSpaceSplit,IFERROR(IF(FIND(" ",_xlpm.TextCell)&gt;=1,MID(_xlpm.TextCell,1,FIND(" ",_xlpm.TextCell)-1),_xlpm.TextCell),_xlpm.TextCell),_xlpm.TextCell),""))</f>
        <v/>
      </c>
      <c r="X7550" s="60" t="str">
        <f>IF(A7550&lt;&gt;"",IFERROR(IF(FIND(" ",G7550)&gt;=1,MID(G7550,FIND(" ",G7550)+1,LEN(G7550)),""),""),"")</f>
        <v/>
      </c>
      <c r="AC7550" s="51">
        <f>IFERROR(VALUE(MID($C7550,1,2)),0)</f>
        <v>0</v>
      </c>
      <c r="AD7550" s="44">
        <f>IFERROR(VALUE(MID($C7550,4,3)),0)</f>
        <v>0</v>
      </c>
      <c r="AE7550" s="51">
        <f>VALUE(RIGHT("00"&amp;AC7550,2)&amp;RIGHT("000"&amp;AD7550,3))</f>
        <v>0</v>
      </c>
    </row>
    <row r="7551" spans="1:31">
      <c r="A7551" s="60" t="str">
        <f>IF(G7551&amp;Q7551&lt;&gt;"",W7551&amp;Q7551,"")</f>
        <v/>
      </c>
      <c r="B7551" s="85" t="str">
        <f>IF(C7551&lt;&gt;"",LEFT(C7551,9),"")</f>
        <v/>
      </c>
      <c r="V7551" s="60" t="str">
        <f>W7551&amp;H7551</f>
        <v/>
      </c>
      <c r="W7551" s="60" t="str">
        <f>_xlfn.LET(_xlpm.TextCell,TEXT(G7551,"###"),IF(_xlpm.TextCell&lt;&gt;"",IF(StyleSpaceSplit,IFERROR(IF(FIND(" ",_xlpm.TextCell)&gt;=1,MID(_xlpm.TextCell,1,FIND(" ",_xlpm.TextCell)-1),_xlpm.TextCell),_xlpm.TextCell),_xlpm.TextCell),""))</f>
        <v/>
      </c>
      <c r="X7551" s="60" t="str">
        <f>IF(A7551&lt;&gt;"",IFERROR(IF(FIND(" ",G7551)&gt;=1,MID(G7551,FIND(" ",G7551)+1,LEN(G7551)),""),""),"")</f>
        <v/>
      </c>
      <c r="AC7551" s="51">
        <f>IFERROR(VALUE(MID($C7551,1,2)),0)</f>
        <v>0</v>
      </c>
      <c r="AD7551" s="44">
        <f>IFERROR(VALUE(MID($C7551,4,3)),0)</f>
        <v>0</v>
      </c>
      <c r="AE7551" s="51">
        <f>VALUE(RIGHT("00"&amp;AC7551,2)&amp;RIGHT("000"&amp;AD7551,3))</f>
        <v>0</v>
      </c>
    </row>
    <row r="7552" spans="1:31">
      <c r="A7552" s="60" t="str">
        <f>IF(G7552&amp;Q7552&lt;&gt;"",W7552&amp;Q7552,"")</f>
        <v/>
      </c>
      <c r="B7552" s="85" t="str">
        <f>IF(C7552&lt;&gt;"",LEFT(C7552,9),"")</f>
        <v/>
      </c>
      <c r="V7552" s="60" t="str">
        <f>W7552&amp;H7552</f>
        <v/>
      </c>
      <c r="W7552" s="60" t="str">
        <f>_xlfn.LET(_xlpm.TextCell,TEXT(G7552,"###"),IF(_xlpm.TextCell&lt;&gt;"",IF(StyleSpaceSplit,IFERROR(IF(FIND(" ",_xlpm.TextCell)&gt;=1,MID(_xlpm.TextCell,1,FIND(" ",_xlpm.TextCell)-1),_xlpm.TextCell),_xlpm.TextCell),_xlpm.TextCell),""))</f>
        <v/>
      </c>
      <c r="X7552" s="60" t="str">
        <f>IF(A7552&lt;&gt;"",IFERROR(IF(FIND(" ",G7552)&gt;=1,MID(G7552,FIND(" ",G7552)+1,LEN(G7552)),""),""),"")</f>
        <v/>
      </c>
      <c r="AC7552" s="51">
        <f>IFERROR(VALUE(MID($C7552,1,2)),0)</f>
        <v>0</v>
      </c>
      <c r="AD7552" s="44">
        <f>IFERROR(VALUE(MID($C7552,4,3)),0)</f>
        <v>0</v>
      </c>
      <c r="AE7552" s="51">
        <f>VALUE(RIGHT("00"&amp;AC7552,2)&amp;RIGHT("000"&amp;AD7552,3))</f>
        <v>0</v>
      </c>
    </row>
    <row r="7553" spans="1:31">
      <c r="A7553" s="60" t="str">
        <f>IF(G7553&amp;Q7553&lt;&gt;"",W7553&amp;Q7553,"")</f>
        <v/>
      </c>
      <c r="B7553" s="85" t="str">
        <f>IF(C7553&lt;&gt;"",LEFT(C7553,9),"")</f>
        <v/>
      </c>
      <c r="V7553" s="60" t="str">
        <f>W7553&amp;H7553</f>
        <v/>
      </c>
      <c r="W7553" s="60" t="str">
        <f>_xlfn.LET(_xlpm.TextCell,TEXT(G7553,"###"),IF(_xlpm.TextCell&lt;&gt;"",IF(StyleSpaceSplit,IFERROR(IF(FIND(" ",_xlpm.TextCell)&gt;=1,MID(_xlpm.TextCell,1,FIND(" ",_xlpm.TextCell)-1),_xlpm.TextCell),_xlpm.TextCell),_xlpm.TextCell),""))</f>
        <v/>
      </c>
      <c r="X7553" s="60" t="str">
        <f>IF(A7553&lt;&gt;"",IFERROR(IF(FIND(" ",G7553)&gt;=1,MID(G7553,FIND(" ",G7553)+1,LEN(G7553)),""),""),"")</f>
        <v/>
      </c>
      <c r="AC7553" s="51">
        <f>IFERROR(VALUE(MID($C7553,1,2)),0)</f>
        <v>0</v>
      </c>
      <c r="AD7553" s="44">
        <f>IFERROR(VALUE(MID($C7553,4,3)),0)</f>
        <v>0</v>
      </c>
      <c r="AE7553" s="51">
        <f>VALUE(RIGHT("00"&amp;AC7553,2)&amp;RIGHT("000"&amp;AD7553,3))</f>
        <v>0</v>
      </c>
    </row>
    <row r="7554" spans="1:31">
      <c r="A7554" s="60" t="str">
        <f>IF(G7554&amp;Q7554&lt;&gt;"",W7554&amp;Q7554,"")</f>
        <v/>
      </c>
      <c r="B7554" s="85" t="str">
        <f>IF(C7554&lt;&gt;"",LEFT(C7554,9),"")</f>
        <v/>
      </c>
      <c r="V7554" s="60" t="str">
        <f>W7554&amp;H7554</f>
        <v/>
      </c>
      <c r="W7554" s="60" t="str">
        <f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>IF(A7554&lt;&gt;"",IFERROR(IF(FIND(" ",G7554)&gt;=1,MID(G7554,FIND(" ",G7554)+1,LEN(G7554)),""),""),"")</f>
        <v/>
      </c>
      <c r="AC7554" s="51">
        <f>IFERROR(VALUE(MID($C7554,1,2)),0)</f>
        <v>0</v>
      </c>
      <c r="AD7554" s="44">
        <f>IFERROR(VALUE(MID($C7554,4,3)),0)</f>
        <v>0</v>
      </c>
      <c r="AE7554" s="51">
        <f>VALUE(RIGHT("00"&amp;AC7554,2)&amp;RIGHT("000"&amp;AD7554,3))</f>
        <v>0</v>
      </c>
    </row>
    <row r="7555" spans="1:31">
      <c r="A7555" s="60" t="str">
        <f>IF(G7555&amp;Q7555&lt;&gt;"",W7555&amp;Q7555,"")</f>
        <v/>
      </c>
      <c r="B7555" s="85" t="str">
        <f>IF(C7555&lt;&gt;"",LEFT(C7555,9),"")</f>
        <v/>
      </c>
      <c r="V7555" s="60" t="str">
        <f>W7555&amp;H7555</f>
        <v/>
      </c>
      <c r="W7555" s="60" t="str">
        <f>_xlfn.LET(_xlpm.TextCell,TEXT(G7555,"###"),IF(_xlpm.TextCell&lt;&gt;"",IF(StyleSpaceSplit,IFERROR(IF(FIND(" ",_xlpm.TextCell)&gt;=1,MID(_xlpm.TextCell,1,FIND(" ",_xlpm.TextCell)-1),_xlpm.TextCell),_xlpm.TextCell),_xlpm.TextCell),""))</f>
        <v/>
      </c>
      <c r="X7555" s="60" t="str">
        <f>IF(A7555&lt;&gt;"",IFERROR(IF(FIND(" ",G7555)&gt;=1,MID(G7555,FIND(" ",G7555)+1,LEN(G7555)),""),""),"")</f>
        <v/>
      </c>
      <c r="AC7555" s="51">
        <f>IFERROR(VALUE(MID($C7555,1,2)),0)</f>
        <v>0</v>
      </c>
      <c r="AD7555" s="44">
        <f>IFERROR(VALUE(MID($C7555,4,3)),0)</f>
        <v>0</v>
      </c>
      <c r="AE7555" s="51">
        <f>VALUE(RIGHT("00"&amp;AC7555,2)&amp;RIGHT("000"&amp;AD7555,3))</f>
        <v>0</v>
      </c>
    </row>
    <row r="7556" spans="1:31">
      <c r="A7556" s="60" t="str">
        <f>IF(G7556&amp;Q7556&lt;&gt;"",W7556&amp;Q7556,"")</f>
        <v/>
      </c>
      <c r="B7556" s="85" t="str">
        <f>IF(C7556&lt;&gt;"",LEFT(C7556,9),"")</f>
        <v/>
      </c>
      <c r="V7556" s="60" t="str">
        <f>W7556&amp;H7556</f>
        <v/>
      </c>
      <c r="W7556" s="60" t="str">
        <f>_xlfn.LET(_xlpm.TextCell,TEXT(G7556,"###"),IF(_xlpm.TextCell&lt;&gt;"",IF(StyleSpaceSplit,IFERROR(IF(FIND(" ",_xlpm.TextCell)&gt;=1,MID(_xlpm.TextCell,1,FIND(" ",_xlpm.TextCell)-1),_xlpm.TextCell),_xlpm.TextCell),_xlpm.TextCell),""))</f>
        <v/>
      </c>
      <c r="X7556" s="60" t="str">
        <f>IF(A7556&lt;&gt;"",IFERROR(IF(FIND(" ",G7556)&gt;=1,MID(G7556,FIND(" ",G7556)+1,LEN(G7556)),""),""),"")</f>
        <v/>
      </c>
      <c r="AC7556" s="51">
        <f>IFERROR(VALUE(MID($C7556,1,2)),0)</f>
        <v>0</v>
      </c>
      <c r="AD7556" s="44">
        <f>IFERROR(VALUE(MID($C7556,4,3)),0)</f>
        <v>0</v>
      </c>
      <c r="AE7556" s="51">
        <f>VALUE(RIGHT("00"&amp;AC7556,2)&amp;RIGHT("000"&amp;AD7556,3))</f>
        <v>0</v>
      </c>
    </row>
    <row r="7557" spans="1:31">
      <c r="A7557" s="60" t="str">
        <f>IF(G7557&amp;Q7557&lt;&gt;"",W7557&amp;Q7557,"")</f>
        <v/>
      </c>
      <c r="B7557" s="85" t="str">
        <f>IF(C7557&lt;&gt;"",LEFT(C7557,9),"")</f>
        <v/>
      </c>
      <c r="V7557" s="60" t="str">
        <f>W7557&amp;H7557</f>
        <v/>
      </c>
      <c r="W7557" s="60" t="str">
        <f>_xlfn.LET(_xlpm.TextCell,TEXT(G7557,"###"),IF(_xlpm.TextCell&lt;&gt;"",IF(StyleSpaceSplit,IFERROR(IF(FIND(" ",_xlpm.TextCell)&gt;=1,MID(_xlpm.TextCell,1,FIND(" ",_xlpm.TextCell)-1),_xlpm.TextCell),_xlpm.TextCell),_xlpm.TextCell),""))</f>
        <v/>
      </c>
      <c r="X7557" s="60" t="str">
        <f>IF(A7557&lt;&gt;"",IFERROR(IF(FIND(" ",G7557)&gt;=1,MID(G7557,FIND(" ",G7557)+1,LEN(G7557)),""),""),"")</f>
        <v/>
      </c>
      <c r="AC7557" s="51">
        <f>IFERROR(VALUE(MID($C7557,1,2)),0)</f>
        <v>0</v>
      </c>
      <c r="AD7557" s="44">
        <f>IFERROR(VALUE(MID($C7557,4,3)),0)</f>
        <v>0</v>
      </c>
      <c r="AE7557" s="51">
        <f>VALUE(RIGHT("00"&amp;AC7557,2)&amp;RIGHT("000"&amp;AD7557,3))</f>
        <v>0</v>
      </c>
    </row>
    <row r="7558" spans="1:31">
      <c r="A7558" s="60" t="str">
        <f>IF(G7558&amp;Q7558&lt;&gt;"",W7558&amp;Q7558,"")</f>
        <v/>
      </c>
      <c r="B7558" s="85" t="str">
        <f>IF(C7558&lt;&gt;"",LEFT(C7558,9),"")</f>
        <v/>
      </c>
      <c r="V7558" s="60" t="str">
        <f>W7558&amp;H7558</f>
        <v/>
      </c>
      <c r="W7558" s="60" t="str">
        <f>_xlfn.LET(_xlpm.TextCell,TEXT(G7558,"###"),IF(_xlpm.TextCell&lt;&gt;"",IF(StyleSpaceSplit,IFERROR(IF(FIND(" ",_xlpm.TextCell)&gt;=1,MID(_xlpm.TextCell,1,FIND(" ",_xlpm.TextCell)-1),_xlpm.TextCell),_xlpm.TextCell),_xlpm.TextCell),""))</f>
        <v/>
      </c>
      <c r="X7558" s="60" t="str">
        <f>IF(A7558&lt;&gt;"",IFERROR(IF(FIND(" ",G7558)&gt;=1,MID(G7558,FIND(" ",G7558)+1,LEN(G7558)),""),""),"")</f>
        <v/>
      </c>
      <c r="AC7558" s="51">
        <f>IFERROR(VALUE(MID($C7558,1,2)),0)</f>
        <v>0</v>
      </c>
      <c r="AD7558" s="44">
        <f>IFERROR(VALUE(MID($C7558,4,3)),0)</f>
        <v>0</v>
      </c>
      <c r="AE7558" s="51">
        <f>VALUE(RIGHT("00"&amp;AC7558,2)&amp;RIGHT("000"&amp;AD7558,3))</f>
        <v>0</v>
      </c>
    </row>
    <row r="7559" spans="1:31">
      <c r="A7559" s="60" t="str">
        <f>IF(G7559&amp;Q7559&lt;&gt;"",W7559&amp;Q7559,"")</f>
        <v/>
      </c>
      <c r="B7559" s="85" t="str">
        <f>IF(C7559&lt;&gt;"",LEFT(C7559,9),"")</f>
        <v/>
      </c>
      <c r="V7559" s="60" t="str">
        <f>W7559&amp;H7559</f>
        <v/>
      </c>
      <c r="W7559" s="60" t="str">
        <f>_xlfn.LET(_xlpm.TextCell,TEXT(G7559,"###"),IF(_xlpm.TextCell&lt;&gt;"",IF(StyleSpaceSplit,IFERROR(IF(FIND(" ",_xlpm.TextCell)&gt;=1,MID(_xlpm.TextCell,1,FIND(" ",_xlpm.TextCell)-1),_xlpm.TextCell),_xlpm.TextCell),_xlpm.TextCell),""))</f>
        <v/>
      </c>
      <c r="X7559" s="60" t="str">
        <f>IF(A7559&lt;&gt;"",IFERROR(IF(FIND(" ",G7559)&gt;=1,MID(G7559,FIND(" ",G7559)+1,LEN(G7559)),""),""),"")</f>
        <v/>
      </c>
      <c r="AC7559" s="51">
        <f>IFERROR(VALUE(MID($C7559,1,2)),0)</f>
        <v>0</v>
      </c>
      <c r="AD7559" s="44">
        <f>IFERROR(VALUE(MID($C7559,4,3)),0)</f>
        <v>0</v>
      </c>
      <c r="AE7559" s="51">
        <f>VALUE(RIGHT("00"&amp;AC7559,2)&amp;RIGHT("000"&amp;AD7559,3))</f>
        <v>0</v>
      </c>
    </row>
    <row r="7560" spans="1:31">
      <c r="A7560" s="60" t="str">
        <f>IF(G7560&amp;Q7560&lt;&gt;"",W7560&amp;Q7560,"")</f>
        <v/>
      </c>
      <c r="B7560" s="85" t="str">
        <f>IF(C7560&lt;&gt;"",LEFT(C7560,9),"")</f>
        <v/>
      </c>
      <c r="V7560" s="60" t="str">
        <f>W7560&amp;H7560</f>
        <v/>
      </c>
      <c r="W7560" s="60" t="str">
        <f>_xlfn.LET(_xlpm.TextCell,TEXT(G7560,"###"),IF(_xlpm.TextCell&lt;&gt;"",IF(StyleSpaceSplit,IFERROR(IF(FIND(" ",_xlpm.TextCell)&gt;=1,MID(_xlpm.TextCell,1,FIND(" ",_xlpm.TextCell)-1),_xlpm.TextCell),_xlpm.TextCell),_xlpm.TextCell),""))</f>
        <v/>
      </c>
      <c r="X7560" s="60" t="str">
        <f>IF(A7560&lt;&gt;"",IFERROR(IF(FIND(" ",G7560)&gt;=1,MID(G7560,FIND(" ",G7560)+1,LEN(G7560)),""),""),"")</f>
        <v/>
      </c>
      <c r="AC7560" s="51">
        <f>IFERROR(VALUE(MID($C7560,1,2)),0)</f>
        <v>0</v>
      </c>
      <c r="AD7560" s="44">
        <f>IFERROR(VALUE(MID($C7560,4,3)),0)</f>
        <v>0</v>
      </c>
      <c r="AE7560" s="51">
        <f>VALUE(RIGHT("00"&amp;AC7560,2)&amp;RIGHT("000"&amp;AD7560,3))</f>
        <v>0</v>
      </c>
    </row>
    <row r="7561" spans="1:31">
      <c r="A7561" s="60" t="str">
        <f>IF(G7561&amp;Q7561&lt;&gt;"",W7561&amp;Q7561,"")</f>
        <v/>
      </c>
      <c r="B7561" s="85" t="str">
        <f>IF(C7561&lt;&gt;"",LEFT(C7561,9),"")</f>
        <v/>
      </c>
      <c r="V7561" s="60" t="str">
        <f>W7561&amp;H7561</f>
        <v/>
      </c>
      <c r="W7561" s="60" t="str">
        <f>_xlfn.LET(_xlpm.TextCell,TEXT(G7561,"###"),IF(_xlpm.TextCell&lt;&gt;"",IF(StyleSpaceSplit,IFERROR(IF(FIND(" ",_xlpm.TextCell)&gt;=1,MID(_xlpm.TextCell,1,FIND(" ",_xlpm.TextCell)-1),_xlpm.TextCell),_xlpm.TextCell),_xlpm.TextCell),""))</f>
        <v/>
      </c>
      <c r="X7561" s="60" t="str">
        <f>IF(A7561&lt;&gt;"",IFERROR(IF(FIND(" ",G7561)&gt;=1,MID(G7561,FIND(" ",G7561)+1,LEN(G7561)),""),""),"")</f>
        <v/>
      </c>
      <c r="AC7561" s="51">
        <f>IFERROR(VALUE(MID($C7561,1,2)),0)</f>
        <v>0</v>
      </c>
      <c r="AD7561" s="44">
        <f>IFERROR(VALUE(MID($C7561,4,3)),0)</f>
        <v>0</v>
      </c>
      <c r="AE7561" s="51">
        <f>VALUE(RIGHT("00"&amp;AC7561,2)&amp;RIGHT("000"&amp;AD7561,3))</f>
        <v>0</v>
      </c>
    </row>
    <row r="7562" spans="1:31">
      <c r="A7562" s="60" t="str">
        <f>IF(G7562&amp;Q7562&lt;&gt;"",W7562&amp;Q7562,"")</f>
        <v/>
      </c>
      <c r="B7562" s="85" t="str">
        <f>IF(C7562&lt;&gt;"",LEFT(C7562,9),"")</f>
        <v/>
      </c>
      <c r="V7562" s="60" t="str">
        <f>W7562&amp;H7562</f>
        <v/>
      </c>
      <c r="W7562" s="60" t="str">
        <f>_xlfn.LET(_xlpm.TextCell,TEXT(G7562,"###"),IF(_xlpm.TextCell&lt;&gt;"",IF(StyleSpaceSplit,IFERROR(IF(FIND(" ",_xlpm.TextCell)&gt;=1,MID(_xlpm.TextCell,1,FIND(" ",_xlpm.TextCell)-1),_xlpm.TextCell),_xlpm.TextCell),_xlpm.TextCell),""))</f>
        <v/>
      </c>
      <c r="X7562" s="60" t="str">
        <f>IF(A7562&lt;&gt;"",IFERROR(IF(FIND(" ",G7562)&gt;=1,MID(G7562,FIND(" ",G7562)+1,LEN(G7562)),""),""),"")</f>
        <v/>
      </c>
      <c r="AC7562" s="51">
        <f>IFERROR(VALUE(MID($C7562,1,2)),0)</f>
        <v>0</v>
      </c>
      <c r="AD7562" s="44">
        <f>IFERROR(VALUE(MID($C7562,4,3)),0)</f>
        <v>0</v>
      </c>
      <c r="AE7562" s="51">
        <f>VALUE(RIGHT("00"&amp;AC7562,2)&amp;RIGHT("000"&amp;AD7562,3))</f>
        <v>0</v>
      </c>
    </row>
    <row r="7563" spans="1:31">
      <c r="A7563" s="60" t="str">
        <f>IF(G7563&amp;Q7563&lt;&gt;"",W7563&amp;Q7563,"")</f>
        <v/>
      </c>
      <c r="B7563" s="85" t="str">
        <f>IF(C7563&lt;&gt;"",LEFT(C7563,9),"")</f>
        <v/>
      </c>
      <c r="V7563" s="60" t="str">
        <f>W7563&amp;H7563</f>
        <v/>
      </c>
      <c r="W7563" s="60" t="str">
        <f>_xlfn.LET(_xlpm.TextCell,TEXT(G7563,"###"),IF(_xlpm.TextCell&lt;&gt;"",IF(StyleSpaceSplit,IFERROR(IF(FIND(" ",_xlpm.TextCell)&gt;=1,MID(_xlpm.TextCell,1,FIND(" ",_xlpm.TextCell)-1),_xlpm.TextCell),_xlpm.TextCell),_xlpm.TextCell),""))</f>
        <v/>
      </c>
      <c r="X7563" s="60" t="str">
        <f>IF(A7563&lt;&gt;"",IFERROR(IF(FIND(" ",G7563)&gt;=1,MID(G7563,FIND(" ",G7563)+1,LEN(G7563)),""),""),"")</f>
        <v/>
      </c>
      <c r="AC7563" s="51">
        <f>IFERROR(VALUE(MID($C7563,1,2)),0)</f>
        <v>0</v>
      </c>
      <c r="AD7563" s="44">
        <f>IFERROR(VALUE(MID($C7563,4,3)),0)</f>
        <v>0</v>
      </c>
      <c r="AE7563" s="51">
        <f>VALUE(RIGHT("00"&amp;AC7563,2)&amp;RIGHT("000"&amp;AD7563,3))</f>
        <v>0</v>
      </c>
    </row>
    <row r="7564" spans="1:31">
      <c r="A7564" s="60" t="str">
        <f>IF(G7564&amp;Q7564&lt;&gt;"",W7564&amp;Q7564,"")</f>
        <v/>
      </c>
      <c r="B7564" s="85" t="str">
        <f>IF(C7564&lt;&gt;"",LEFT(C7564,9),"")</f>
        <v/>
      </c>
      <c r="V7564" s="60" t="str">
        <f>W7564&amp;H7564</f>
        <v/>
      </c>
      <c r="W7564" s="60" t="str">
        <f>_xlfn.LET(_xlpm.TextCell,TEXT(G7564,"###"),IF(_xlpm.TextCell&lt;&gt;"",IF(StyleSpaceSplit,IFERROR(IF(FIND(" ",_xlpm.TextCell)&gt;=1,MID(_xlpm.TextCell,1,FIND(" ",_xlpm.TextCell)-1),_xlpm.TextCell),_xlpm.TextCell),_xlpm.TextCell),""))</f>
        <v/>
      </c>
      <c r="X7564" s="60" t="str">
        <f>IF(A7564&lt;&gt;"",IFERROR(IF(FIND(" ",G7564)&gt;=1,MID(G7564,FIND(" ",G7564)+1,LEN(G7564)),""),""),"")</f>
        <v/>
      </c>
      <c r="AC7564" s="51">
        <f>IFERROR(VALUE(MID($C7564,1,2)),0)</f>
        <v>0</v>
      </c>
      <c r="AD7564" s="44">
        <f>IFERROR(VALUE(MID($C7564,4,3)),0)</f>
        <v>0</v>
      </c>
      <c r="AE7564" s="51">
        <f>VALUE(RIGHT("00"&amp;AC7564,2)&amp;RIGHT("000"&amp;AD7564,3))</f>
        <v>0</v>
      </c>
    </row>
    <row r="7565" spans="1:31">
      <c r="A7565" s="60" t="str">
        <f>IF(G7565&amp;Q7565&lt;&gt;"",W7565&amp;Q7565,"")</f>
        <v/>
      </c>
      <c r="B7565" s="85" t="str">
        <f>IF(C7565&lt;&gt;"",LEFT(C7565,9),"")</f>
        <v/>
      </c>
      <c r="V7565" s="60" t="str">
        <f>W7565&amp;H7565</f>
        <v/>
      </c>
      <c r="W7565" s="60" t="str">
        <f>_xlfn.LET(_xlpm.TextCell,TEXT(G7565,"###"),IF(_xlpm.TextCell&lt;&gt;"",IF(StyleSpaceSplit,IFERROR(IF(FIND(" ",_xlpm.TextCell)&gt;=1,MID(_xlpm.TextCell,1,FIND(" ",_xlpm.TextCell)-1),_xlpm.TextCell),_xlpm.TextCell),_xlpm.TextCell),""))</f>
        <v/>
      </c>
      <c r="X7565" s="60" t="str">
        <f>IF(A7565&lt;&gt;"",IFERROR(IF(FIND(" ",G7565)&gt;=1,MID(G7565,FIND(" ",G7565)+1,LEN(G7565)),""),""),"")</f>
        <v/>
      </c>
      <c r="AC7565" s="51">
        <f>IFERROR(VALUE(MID($C7565,1,2)),0)</f>
        <v>0</v>
      </c>
      <c r="AD7565" s="44">
        <f>IFERROR(VALUE(MID($C7565,4,3)),0)</f>
        <v>0</v>
      </c>
      <c r="AE7565" s="51">
        <f>VALUE(RIGHT("00"&amp;AC7565,2)&amp;RIGHT("000"&amp;AD7565,3))</f>
        <v>0</v>
      </c>
    </row>
    <row r="7566" spans="1:31">
      <c r="A7566" s="60" t="str">
        <f>IF(G7566&amp;Q7566&lt;&gt;"",W7566&amp;Q7566,"")</f>
        <v/>
      </c>
      <c r="B7566" s="85" t="str">
        <f>IF(C7566&lt;&gt;"",LEFT(C7566,9),"")</f>
        <v/>
      </c>
      <c r="V7566" s="60" t="str">
        <f>W7566&amp;H7566</f>
        <v/>
      </c>
      <c r="W7566" s="60" t="str">
        <f>_xlfn.LET(_xlpm.TextCell,TEXT(G7566,"###"),IF(_xlpm.TextCell&lt;&gt;"",IF(StyleSpaceSplit,IFERROR(IF(FIND(" ",_xlpm.TextCell)&gt;=1,MID(_xlpm.TextCell,1,FIND(" ",_xlpm.TextCell)-1),_xlpm.TextCell),_xlpm.TextCell),_xlpm.TextCell),""))</f>
        <v/>
      </c>
      <c r="X7566" s="60" t="str">
        <f>IF(A7566&lt;&gt;"",IFERROR(IF(FIND(" ",G7566)&gt;=1,MID(G7566,FIND(" ",G7566)+1,LEN(G7566)),""),""),"")</f>
        <v/>
      </c>
      <c r="AC7566" s="51">
        <f>IFERROR(VALUE(MID($C7566,1,2)),0)</f>
        <v>0</v>
      </c>
      <c r="AD7566" s="44">
        <f>IFERROR(VALUE(MID($C7566,4,3)),0)</f>
        <v>0</v>
      </c>
      <c r="AE7566" s="51">
        <f>VALUE(RIGHT("00"&amp;AC7566,2)&amp;RIGHT("000"&amp;AD7566,3))</f>
        <v>0</v>
      </c>
    </row>
    <row r="7567" spans="1:31">
      <c r="A7567" s="60" t="str">
        <f>IF(G7567&amp;Q7567&lt;&gt;"",W7567&amp;Q7567,"")</f>
        <v/>
      </c>
      <c r="B7567" s="85" t="str">
        <f>IF(C7567&lt;&gt;"",LEFT(C7567,9),"")</f>
        <v/>
      </c>
      <c r="V7567" s="60" t="str">
        <f>W7567&amp;H7567</f>
        <v/>
      </c>
      <c r="W7567" s="60" t="str">
        <f>_xlfn.LET(_xlpm.TextCell,TEXT(G7567,"###"),IF(_xlpm.TextCell&lt;&gt;"",IF(StyleSpaceSplit,IFERROR(IF(FIND(" ",_xlpm.TextCell)&gt;=1,MID(_xlpm.TextCell,1,FIND(" ",_xlpm.TextCell)-1),_xlpm.TextCell),_xlpm.TextCell),_xlpm.TextCell),""))</f>
        <v/>
      </c>
      <c r="X7567" s="60" t="str">
        <f>IF(A7567&lt;&gt;"",IFERROR(IF(FIND(" ",G7567)&gt;=1,MID(G7567,FIND(" ",G7567)+1,LEN(G7567)),""),""),"")</f>
        <v/>
      </c>
      <c r="AC7567" s="51">
        <f>IFERROR(VALUE(MID($C7567,1,2)),0)</f>
        <v>0</v>
      </c>
      <c r="AD7567" s="44">
        <f>IFERROR(VALUE(MID($C7567,4,3)),0)</f>
        <v>0</v>
      </c>
      <c r="AE7567" s="51">
        <f>VALUE(RIGHT("00"&amp;AC7567,2)&amp;RIGHT("000"&amp;AD7567,3))</f>
        <v>0</v>
      </c>
    </row>
    <row r="7568" spans="1:31">
      <c r="A7568" s="60" t="str">
        <f>IF(G7568&amp;Q7568&lt;&gt;"",W7568&amp;Q7568,"")</f>
        <v/>
      </c>
      <c r="B7568" s="85" t="str">
        <f>IF(C7568&lt;&gt;"",LEFT(C7568,9),"")</f>
        <v/>
      </c>
      <c r="V7568" s="60" t="str">
        <f>W7568&amp;H7568</f>
        <v/>
      </c>
      <c r="W7568" s="60" t="str">
        <f>_xlfn.LET(_xlpm.TextCell,TEXT(G7568,"###"),IF(_xlpm.TextCell&lt;&gt;"",IF(StyleSpaceSplit,IFERROR(IF(FIND(" ",_xlpm.TextCell)&gt;=1,MID(_xlpm.TextCell,1,FIND(" ",_xlpm.TextCell)-1),_xlpm.TextCell),_xlpm.TextCell),_xlpm.TextCell),""))</f>
        <v/>
      </c>
      <c r="X7568" s="60" t="str">
        <f>IF(A7568&lt;&gt;"",IFERROR(IF(FIND(" ",G7568)&gt;=1,MID(G7568,FIND(" ",G7568)+1,LEN(G7568)),""),""),"")</f>
        <v/>
      </c>
      <c r="AC7568" s="51">
        <f>IFERROR(VALUE(MID($C7568,1,2)),0)</f>
        <v>0</v>
      </c>
      <c r="AD7568" s="44">
        <f>IFERROR(VALUE(MID($C7568,4,3)),0)</f>
        <v>0</v>
      </c>
      <c r="AE7568" s="51">
        <f>VALUE(RIGHT("00"&amp;AC7568,2)&amp;RIGHT("000"&amp;AD7568,3))</f>
        <v>0</v>
      </c>
    </row>
    <row r="7569" spans="1:31">
      <c r="A7569" s="60" t="str">
        <f>IF(G7569&amp;Q7569&lt;&gt;"",W7569&amp;Q7569,"")</f>
        <v/>
      </c>
      <c r="B7569" s="85" t="str">
        <f>IF(C7569&lt;&gt;"",LEFT(C7569,9),"")</f>
        <v/>
      </c>
      <c r="V7569" s="60" t="str">
        <f>W7569&amp;H7569</f>
        <v/>
      </c>
      <c r="W7569" s="60" t="str">
        <f>_xlfn.LET(_xlpm.TextCell,TEXT(G7569,"###"),IF(_xlpm.TextCell&lt;&gt;"",IF(StyleSpaceSplit,IFERROR(IF(FIND(" ",_xlpm.TextCell)&gt;=1,MID(_xlpm.TextCell,1,FIND(" ",_xlpm.TextCell)-1),_xlpm.TextCell),_xlpm.TextCell),_xlpm.TextCell),""))</f>
        <v/>
      </c>
      <c r="X7569" s="60" t="str">
        <f>IF(A7569&lt;&gt;"",IFERROR(IF(FIND(" ",G7569)&gt;=1,MID(G7569,FIND(" ",G7569)+1,LEN(G7569)),""),""),"")</f>
        <v/>
      </c>
      <c r="AC7569" s="51">
        <f>IFERROR(VALUE(MID($C7569,1,2)),0)</f>
        <v>0</v>
      </c>
      <c r="AD7569" s="44">
        <f>IFERROR(VALUE(MID($C7569,4,3)),0)</f>
        <v>0</v>
      </c>
      <c r="AE7569" s="51">
        <f>VALUE(RIGHT("00"&amp;AC7569,2)&amp;RIGHT("000"&amp;AD7569,3))</f>
        <v>0</v>
      </c>
    </row>
    <row r="7570" spans="1:31">
      <c r="A7570" s="60" t="str">
        <f>IF(G7570&amp;Q7570&lt;&gt;"",W7570&amp;Q7570,"")</f>
        <v/>
      </c>
      <c r="B7570" s="85" t="str">
        <f>IF(C7570&lt;&gt;"",LEFT(C7570,9),"")</f>
        <v/>
      </c>
      <c r="V7570" s="60" t="str">
        <f>W7570&amp;H7570</f>
        <v/>
      </c>
      <c r="W7570" s="60" t="str">
        <f>_xlfn.LET(_xlpm.TextCell,TEXT(G7570,"###"),IF(_xlpm.TextCell&lt;&gt;"",IF(StyleSpaceSplit,IFERROR(IF(FIND(" ",_xlpm.TextCell)&gt;=1,MID(_xlpm.TextCell,1,FIND(" ",_xlpm.TextCell)-1),_xlpm.TextCell),_xlpm.TextCell),_xlpm.TextCell),""))</f>
        <v/>
      </c>
      <c r="X7570" s="60" t="str">
        <f>IF(A7570&lt;&gt;"",IFERROR(IF(FIND(" ",G7570)&gt;=1,MID(G7570,FIND(" ",G7570)+1,LEN(G7570)),""),""),"")</f>
        <v/>
      </c>
      <c r="AC7570" s="51">
        <f>IFERROR(VALUE(MID($C7570,1,2)),0)</f>
        <v>0</v>
      </c>
      <c r="AD7570" s="44">
        <f>IFERROR(VALUE(MID($C7570,4,3)),0)</f>
        <v>0</v>
      </c>
      <c r="AE7570" s="51">
        <f>VALUE(RIGHT("00"&amp;AC7570,2)&amp;RIGHT("000"&amp;AD7570,3))</f>
        <v>0</v>
      </c>
    </row>
    <row r="7571" spans="1:31">
      <c r="A7571" s="60" t="str">
        <f>IF(G7571&amp;Q7571&lt;&gt;"",W7571&amp;Q7571,"")</f>
        <v/>
      </c>
      <c r="B7571" s="85" t="str">
        <f>IF(C7571&lt;&gt;"",LEFT(C7571,9),"")</f>
        <v/>
      </c>
      <c r="V7571" s="60" t="str">
        <f>W7571&amp;H7571</f>
        <v/>
      </c>
      <c r="W7571" s="60" t="str">
        <f>_xlfn.LET(_xlpm.TextCell,TEXT(G7571,"###"),IF(_xlpm.TextCell&lt;&gt;"",IF(StyleSpaceSplit,IFERROR(IF(FIND(" ",_xlpm.TextCell)&gt;=1,MID(_xlpm.TextCell,1,FIND(" ",_xlpm.TextCell)-1),_xlpm.TextCell),_xlpm.TextCell),_xlpm.TextCell),""))</f>
        <v/>
      </c>
      <c r="X7571" s="60" t="str">
        <f>IF(A7571&lt;&gt;"",IFERROR(IF(FIND(" ",G7571)&gt;=1,MID(G7571,FIND(" ",G7571)+1,LEN(G7571)),""),""),"")</f>
        <v/>
      </c>
      <c r="AC7571" s="51">
        <f>IFERROR(VALUE(MID($C7571,1,2)),0)</f>
        <v>0</v>
      </c>
      <c r="AD7571" s="44">
        <f>IFERROR(VALUE(MID($C7571,4,3)),0)</f>
        <v>0</v>
      </c>
      <c r="AE7571" s="51">
        <f>VALUE(RIGHT("00"&amp;AC7571,2)&amp;RIGHT("000"&amp;AD7571,3))</f>
        <v>0</v>
      </c>
    </row>
    <row r="7572" spans="1:31">
      <c r="A7572" s="60" t="str">
        <f>IF(G7572&amp;Q7572&lt;&gt;"",W7572&amp;Q7572,"")</f>
        <v/>
      </c>
      <c r="B7572" s="85" t="str">
        <f>IF(C7572&lt;&gt;"",LEFT(C7572,9),"")</f>
        <v/>
      </c>
      <c r="V7572" s="60" t="str">
        <f>W7572&amp;H7572</f>
        <v/>
      </c>
      <c r="W7572" s="60" t="str">
        <f>_xlfn.LET(_xlpm.TextCell,TEXT(G7572,"###"),IF(_xlpm.TextCell&lt;&gt;"",IF(StyleSpaceSplit,IFERROR(IF(FIND(" ",_xlpm.TextCell)&gt;=1,MID(_xlpm.TextCell,1,FIND(" ",_xlpm.TextCell)-1),_xlpm.TextCell),_xlpm.TextCell),_xlpm.TextCell),""))</f>
        <v/>
      </c>
      <c r="X7572" s="60" t="str">
        <f>IF(A7572&lt;&gt;"",IFERROR(IF(FIND(" ",G7572)&gt;=1,MID(G7572,FIND(" ",G7572)+1,LEN(G7572)),""),""),"")</f>
        <v/>
      </c>
      <c r="AC7572" s="51">
        <f>IFERROR(VALUE(MID($C7572,1,2)),0)</f>
        <v>0</v>
      </c>
      <c r="AD7572" s="44">
        <f>IFERROR(VALUE(MID($C7572,4,3)),0)</f>
        <v>0</v>
      </c>
      <c r="AE7572" s="51">
        <f>VALUE(RIGHT("00"&amp;AC7572,2)&amp;RIGHT("000"&amp;AD7572,3))</f>
        <v>0</v>
      </c>
    </row>
    <row r="7573" spans="1:31">
      <c r="A7573" s="60" t="str">
        <f>IF(G7573&amp;Q7573&lt;&gt;"",W7573&amp;Q7573,"")</f>
        <v/>
      </c>
      <c r="B7573" s="85" t="str">
        <f>IF(C7573&lt;&gt;"",LEFT(C7573,9),"")</f>
        <v/>
      </c>
      <c r="V7573" s="60" t="str">
        <f>W7573&amp;H7573</f>
        <v/>
      </c>
      <c r="W7573" s="60" t="str">
        <f>_xlfn.LET(_xlpm.TextCell,TEXT(G7573,"###"),IF(_xlpm.TextCell&lt;&gt;"",IF(StyleSpaceSplit,IFERROR(IF(FIND(" ",_xlpm.TextCell)&gt;=1,MID(_xlpm.TextCell,1,FIND(" ",_xlpm.TextCell)-1),_xlpm.TextCell),_xlpm.TextCell),_xlpm.TextCell),""))</f>
        <v/>
      </c>
      <c r="X7573" s="60" t="str">
        <f>IF(A7573&lt;&gt;"",IFERROR(IF(FIND(" ",G7573)&gt;=1,MID(G7573,FIND(" ",G7573)+1,LEN(G7573)),""),""),"")</f>
        <v/>
      </c>
      <c r="AC7573" s="51">
        <f>IFERROR(VALUE(MID($C7573,1,2)),0)</f>
        <v>0</v>
      </c>
      <c r="AD7573" s="44">
        <f>IFERROR(VALUE(MID($C7573,4,3)),0)</f>
        <v>0</v>
      </c>
      <c r="AE7573" s="51">
        <f>VALUE(RIGHT("00"&amp;AC7573,2)&amp;RIGHT("000"&amp;AD7573,3))</f>
        <v>0</v>
      </c>
    </row>
    <row r="7574" spans="1:31">
      <c r="A7574" s="60" t="str">
        <f>IF(G7574&amp;Q7574&lt;&gt;"",W7574&amp;Q7574,"")</f>
        <v/>
      </c>
      <c r="B7574" s="85" t="str">
        <f>IF(C7574&lt;&gt;"",LEFT(C7574,9),"")</f>
        <v/>
      </c>
      <c r="V7574" s="60" t="str">
        <f>W7574&amp;H7574</f>
        <v/>
      </c>
      <c r="W7574" s="60" t="str">
        <f>_xlfn.LET(_xlpm.TextCell,TEXT(G7574,"###"),IF(_xlpm.TextCell&lt;&gt;"",IF(StyleSpaceSplit,IFERROR(IF(FIND(" ",_xlpm.TextCell)&gt;=1,MID(_xlpm.TextCell,1,FIND(" ",_xlpm.TextCell)-1),_xlpm.TextCell),_xlpm.TextCell),_xlpm.TextCell),""))</f>
        <v/>
      </c>
      <c r="X7574" s="60" t="str">
        <f>IF(A7574&lt;&gt;"",IFERROR(IF(FIND(" ",G7574)&gt;=1,MID(G7574,FIND(" ",G7574)+1,LEN(G7574)),""),""),"")</f>
        <v/>
      </c>
      <c r="AC7574" s="51">
        <f>IFERROR(VALUE(MID($C7574,1,2)),0)</f>
        <v>0</v>
      </c>
      <c r="AD7574" s="44">
        <f>IFERROR(VALUE(MID($C7574,4,3)),0)</f>
        <v>0</v>
      </c>
      <c r="AE7574" s="51">
        <f>VALUE(RIGHT("00"&amp;AC7574,2)&amp;RIGHT("000"&amp;AD7574,3))</f>
        <v>0</v>
      </c>
    </row>
    <row r="7575" spans="1:31">
      <c r="A7575" s="60" t="str">
        <f>IF(G7575&amp;Q7575&lt;&gt;"",W7575&amp;Q7575,"")</f>
        <v/>
      </c>
      <c r="B7575" s="85" t="str">
        <f>IF(C7575&lt;&gt;"",LEFT(C7575,9),"")</f>
        <v/>
      </c>
      <c r="V7575" s="60" t="str">
        <f>W7575&amp;H7575</f>
        <v/>
      </c>
      <c r="W7575" s="60" t="str">
        <f>_xlfn.LET(_xlpm.TextCell,TEXT(G7575,"###"),IF(_xlpm.TextCell&lt;&gt;"",IF(StyleSpaceSplit,IFERROR(IF(FIND(" ",_xlpm.TextCell)&gt;=1,MID(_xlpm.TextCell,1,FIND(" ",_xlpm.TextCell)-1),_xlpm.TextCell),_xlpm.TextCell),_xlpm.TextCell),""))</f>
        <v/>
      </c>
      <c r="X7575" s="60" t="str">
        <f>IF(A7575&lt;&gt;"",IFERROR(IF(FIND(" ",G7575)&gt;=1,MID(G7575,FIND(" ",G7575)+1,LEN(G7575)),""),""),"")</f>
        <v/>
      </c>
      <c r="AC7575" s="51">
        <f>IFERROR(VALUE(MID($C7575,1,2)),0)</f>
        <v>0</v>
      </c>
      <c r="AD7575" s="44">
        <f>IFERROR(VALUE(MID($C7575,4,3)),0)</f>
        <v>0</v>
      </c>
      <c r="AE7575" s="51">
        <f>VALUE(RIGHT("00"&amp;AC7575,2)&amp;RIGHT("000"&amp;AD7575,3))</f>
        <v>0</v>
      </c>
    </row>
    <row r="7576" spans="1:31">
      <c r="A7576" s="60" t="str">
        <f>IF(G7576&amp;Q7576&lt;&gt;"",W7576&amp;Q7576,"")</f>
        <v/>
      </c>
      <c r="B7576" s="85" t="str">
        <f>IF(C7576&lt;&gt;"",LEFT(C7576,9),"")</f>
        <v/>
      </c>
      <c r="V7576" s="60" t="str">
        <f>W7576&amp;H7576</f>
        <v/>
      </c>
      <c r="W7576" s="60" t="str">
        <f>_xlfn.LET(_xlpm.TextCell,TEXT(G7576,"###"),IF(_xlpm.TextCell&lt;&gt;"",IF(StyleSpaceSplit,IFERROR(IF(FIND(" ",_xlpm.TextCell)&gt;=1,MID(_xlpm.TextCell,1,FIND(" ",_xlpm.TextCell)-1),_xlpm.TextCell),_xlpm.TextCell),_xlpm.TextCell),""))</f>
        <v/>
      </c>
      <c r="X7576" s="60" t="str">
        <f>IF(A7576&lt;&gt;"",IFERROR(IF(FIND(" ",G7576)&gt;=1,MID(G7576,FIND(" ",G7576)+1,LEN(G7576)),""),""),"")</f>
        <v/>
      </c>
      <c r="AC7576" s="51">
        <f>IFERROR(VALUE(MID($C7576,1,2)),0)</f>
        <v>0</v>
      </c>
      <c r="AD7576" s="44">
        <f>IFERROR(VALUE(MID($C7576,4,3)),0)</f>
        <v>0</v>
      </c>
      <c r="AE7576" s="51">
        <f>VALUE(RIGHT("00"&amp;AC7576,2)&amp;RIGHT("000"&amp;AD7576,3))</f>
        <v>0</v>
      </c>
    </row>
    <row r="7577" spans="1:31">
      <c r="A7577" s="60" t="str">
        <f>IF(G7577&amp;Q7577&lt;&gt;"",W7577&amp;Q7577,"")</f>
        <v/>
      </c>
      <c r="B7577" s="85" t="str">
        <f>IF(C7577&lt;&gt;"",LEFT(C7577,9),"")</f>
        <v/>
      </c>
      <c r="V7577" s="60" t="str">
        <f>W7577&amp;H7577</f>
        <v/>
      </c>
      <c r="W7577" s="60" t="str">
        <f>_xlfn.LET(_xlpm.TextCell,TEXT(G7577,"###"),IF(_xlpm.TextCell&lt;&gt;"",IF(StyleSpaceSplit,IFERROR(IF(FIND(" ",_xlpm.TextCell)&gt;=1,MID(_xlpm.TextCell,1,FIND(" ",_xlpm.TextCell)-1),_xlpm.TextCell),_xlpm.TextCell),_xlpm.TextCell),""))</f>
        <v/>
      </c>
      <c r="X7577" s="60" t="str">
        <f>IF(A7577&lt;&gt;"",IFERROR(IF(FIND(" ",G7577)&gt;=1,MID(G7577,FIND(" ",G7577)+1,LEN(G7577)),""),""),"")</f>
        <v/>
      </c>
      <c r="AC7577" s="51">
        <f>IFERROR(VALUE(MID($C7577,1,2)),0)</f>
        <v>0</v>
      </c>
      <c r="AD7577" s="44">
        <f>IFERROR(VALUE(MID($C7577,4,3)),0)</f>
        <v>0</v>
      </c>
      <c r="AE7577" s="51">
        <f>VALUE(RIGHT("00"&amp;AC7577,2)&amp;RIGHT("000"&amp;AD7577,3))</f>
        <v>0</v>
      </c>
    </row>
    <row r="7578" spans="1:31">
      <c r="A7578" s="60" t="str">
        <f>IF(G7578&amp;Q7578&lt;&gt;"",W7578&amp;Q7578,"")</f>
        <v/>
      </c>
      <c r="B7578" s="85" t="str">
        <f>IF(C7578&lt;&gt;"",LEFT(C7578,9),"")</f>
        <v/>
      </c>
      <c r="V7578" s="60" t="str">
        <f>W7578&amp;H7578</f>
        <v/>
      </c>
      <c r="W7578" s="60" t="str">
        <f>_xlfn.LET(_xlpm.TextCell,TEXT(G7578,"###"),IF(_xlpm.TextCell&lt;&gt;"",IF(StyleSpaceSplit,IFERROR(IF(FIND(" ",_xlpm.TextCell)&gt;=1,MID(_xlpm.TextCell,1,FIND(" ",_xlpm.TextCell)-1),_xlpm.TextCell),_xlpm.TextCell),_xlpm.TextCell),""))</f>
        <v/>
      </c>
      <c r="X7578" s="60" t="str">
        <f>IF(A7578&lt;&gt;"",IFERROR(IF(FIND(" ",G7578)&gt;=1,MID(G7578,FIND(" ",G7578)+1,LEN(G7578)),""),""),"")</f>
        <v/>
      </c>
      <c r="AC7578" s="51">
        <f>IFERROR(VALUE(MID($C7578,1,2)),0)</f>
        <v>0</v>
      </c>
      <c r="AD7578" s="44">
        <f>IFERROR(VALUE(MID($C7578,4,3)),0)</f>
        <v>0</v>
      </c>
      <c r="AE7578" s="51">
        <f>VALUE(RIGHT("00"&amp;AC7578,2)&amp;RIGHT("000"&amp;AD7578,3))</f>
        <v>0</v>
      </c>
    </row>
    <row r="7579" spans="1:31">
      <c r="A7579" s="60" t="str">
        <f>IF(G7579&amp;Q7579&lt;&gt;"",W7579&amp;Q7579,"")</f>
        <v/>
      </c>
      <c r="B7579" s="85" t="str">
        <f>IF(C7579&lt;&gt;"",LEFT(C7579,9),"")</f>
        <v/>
      </c>
      <c r="V7579" s="60" t="str">
        <f>W7579&amp;H7579</f>
        <v/>
      </c>
      <c r="W7579" s="60" t="str">
        <f>_xlfn.LET(_xlpm.TextCell,TEXT(G7579,"###"),IF(_xlpm.TextCell&lt;&gt;"",IF(StyleSpaceSplit,IFERROR(IF(FIND(" ",_xlpm.TextCell)&gt;=1,MID(_xlpm.TextCell,1,FIND(" ",_xlpm.TextCell)-1),_xlpm.TextCell),_xlpm.TextCell),_xlpm.TextCell),""))</f>
        <v/>
      </c>
      <c r="X7579" s="60" t="str">
        <f>IF(A7579&lt;&gt;"",IFERROR(IF(FIND(" ",G7579)&gt;=1,MID(G7579,FIND(" ",G7579)+1,LEN(G7579)),""),""),"")</f>
        <v/>
      </c>
      <c r="AC7579" s="51">
        <f>IFERROR(VALUE(MID($C7579,1,2)),0)</f>
        <v>0</v>
      </c>
      <c r="AD7579" s="44">
        <f>IFERROR(VALUE(MID($C7579,4,3)),0)</f>
        <v>0</v>
      </c>
      <c r="AE7579" s="51">
        <f>VALUE(RIGHT("00"&amp;AC7579,2)&amp;RIGHT("000"&amp;AD7579,3))</f>
        <v>0</v>
      </c>
    </row>
    <row r="7580" spans="1:31">
      <c r="A7580" s="60" t="str">
        <f>IF(G7580&amp;Q7580&lt;&gt;"",W7580&amp;Q7580,"")</f>
        <v/>
      </c>
      <c r="B7580" s="85" t="str">
        <f>IF(C7580&lt;&gt;"",LEFT(C7580,9),"")</f>
        <v/>
      </c>
      <c r="V7580" s="60" t="str">
        <f>W7580&amp;H7580</f>
        <v/>
      </c>
      <c r="W7580" s="60" t="str">
        <f>_xlfn.LET(_xlpm.TextCell,TEXT(G7580,"###"),IF(_xlpm.TextCell&lt;&gt;"",IF(StyleSpaceSplit,IFERROR(IF(FIND(" ",_xlpm.TextCell)&gt;=1,MID(_xlpm.TextCell,1,FIND(" ",_xlpm.TextCell)-1),_xlpm.TextCell),_xlpm.TextCell),_xlpm.TextCell),""))</f>
        <v/>
      </c>
      <c r="X7580" s="60" t="str">
        <f>IF(A7580&lt;&gt;"",IFERROR(IF(FIND(" ",G7580)&gt;=1,MID(G7580,FIND(" ",G7580)+1,LEN(G7580)),""),""),"")</f>
        <v/>
      </c>
      <c r="AC7580" s="51">
        <f>IFERROR(VALUE(MID($C7580,1,2)),0)</f>
        <v>0</v>
      </c>
      <c r="AD7580" s="44">
        <f>IFERROR(VALUE(MID($C7580,4,3)),0)</f>
        <v>0</v>
      </c>
      <c r="AE7580" s="51">
        <f>VALUE(RIGHT("00"&amp;AC7580,2)&amp;RIGHT("000"&amp;AD7580,3))</f>
        <v>0</v>
      </c>
    </row>
    <row r="7581" spans="1:31">
      <c r="A7581" s="60" t="str">
        <f>IF(G7581&amp;Q7581&lt;&gt;"",W7581&amp;Q7581,"")</f>
        <v/>
      </c>
      <c r="B7581" s="85" t="str">
        <f>IF(C7581&lt;&gt;"",LEFT(C7581,9),"")</f>
        <v/>
      </c>
      <c r="V7581" s="60" t="str">
        <f>W7581&amp;H7581</f>
        <v/>
      </c>
      <c r="W7581" s="60" t="str">
        <f>_xlfn.LET(_xlpm.TextCell,TEXT(G7581,"###"),IF(_xlpm.TextCell&lt;&gt;"",IF(StyleSpaceSplit,IFERROR(IF(FIND(" ",_xlpm.TextCell)&gt;=1,MID(_xlpm.TextCell,1,FIND(" ",_xlpm.TextCell)-1),_xlpm.TextCell),_xlpm.TextCell),_xlpm.TextCell),""))</f>
        <v/>
      </c>
      <c r="X7581" s="60" t="str">
        <f>IF(A7581&lt;&gt;"",IFERROR(IF(FIND(" ",G7581)&gt;=1,MID(G7581,FIND(" ",G7581)+1,LEN(G7581)),""),""),"")</f>
        <v/>
      </c>
      <c r="AC7581" s="51">
        <f>IFERROR(VALUE(MID($C7581,1,2)),0)</f>
        <v>0</v>
      </c>
      <c r="AD7581" s="44">
        <f>IFERROR(VALUE(MID($C7581,4,3)),0)</f>
        <v>0</v>
      </c>
      <c r="AE7581" s="51">
        <f>VALUE(RIGHT("00"&amp;AC7581,2)&amp;RIGHT("000"&amp;AD7581,3))</f>
        <v>0</v>
      </c>
    </row>
    <row r="7582" spans="1:31">
      <c r="A7582" s="60" t="str">
        <f>IF(G7582&amp;Q7582&lt;&gt;"",W7582&amp;Q7582,"")</f>
        <v/>
      </c>
      <c r="B7582" s="85" t="str">
        <f>IF(C7582&lt;&gt;"",LEFT(C7582,9),"")</f>
        <v/>
      </c>
      <c r="V7582" s="60" t="str">
        <f>W7582&amp;H7582</f>
        <v/>
      </c>
      <c r="W7582" s="60" t="str">
        <f>_xlfn.LET(_xlpm.TextCell,TEXT(G7582,"###"),IF(_xlpm.TextCell&lt;&gt;"",IF(StyleSpaceSplit,IFERROR(IF(FIND(" ",_xlpm.TextCell)&gt;=1,MID(_xlpm.TextCell,1,FIND(" ",_xlpm.TextCell)-1),_xlpm.TextCell),_xlpm.TextCell),_xlpm.TextCell),""))</f>
        <v/>
      </c>
      <c r="X7582" s="60" t="str">
        <f>IF(A7582&lt;&gt;"",IFERROR(IF(FIND(" ",G7582)&gt;=1,MID(G7582,FIND(" ",G7582)+1,LEN(G7582)),""),""),"")</f>
        <v/>
      </c>
      <c r="AC7582" s="51">
        <f>IFERROR(VALUE(MID($C7582,1,2)),0)</f>
        <v>0</v>
      </c>
      <c r="AD7582" s="44">
        <f>IFERROR(VALUE(MID($C7582,4,3)),0)</f>
        <v>0</v>
      </c>
      <c r="AE7582" s="51">
        <f>VALUE(RIGHT("00"&amp;AC7582,2)&amp;RIGHT("000"&amp;AD7582,3))</f>
        <v>0</v>
      </c>
    </row>
    <row r="7583" spans="1:31">
      <c r="A7583" s="60" t="str">
        <f>IF(G7583&amp;Q7583&lt;&gt;"",W7583&amp;Q7583,"")</f>
        <v/>
      </c>
      <c r="B7583" s="85" t="str">
        <f>IF(C7583&lt;&gt;"",LEFT(C7583,9),"")</f>
        <v/>
      </c>
      <c r="V7583" s="60" t="str">
        <f>W7583&amp;H7583</f>
        <v/>
      </c>
      <c r="W7583" s="60" t="str">
        <f>_xlfn.LET(_xlpm.TextCell,TEXT(G7583,"###"),IF(_xlpm.TextCell&lt;&gt;"",IF(StyleSpaceSplit,IFERROR(IF(FIND(" ",_xlpm.TextCell)&gt;=1,MID(_xlpm.TextCell,1,FIND(" ",_xlpm.TextCell)-1),_xlpm.TextCell),_xlpm.TextCell),_xlpm.TextCell),""))</f>
        <v/>
      </c>
      <c r="X7583" s="60" t="str">
        <f>IF(A7583&lt;&gt;"",IFERROR(IF(FIND(" ",G7583)&gt;=1,MID(G7583,FIND(" ",G7583)+1,LEN(G7583)),""),""),"")</f>
        <v/>
      </c>
      <c r="AC7583" s="51">
        <f>IFERROR(VALUE(MID($C7583,1,2)),0)</f>
        <v>0</v>
      </c>
      <c r="AD7583" s="44">
        <f>IFERROR(VALUE(MID($C7583,4,3)),0)</f>
        <v>0</v>
      </c>
      <c r="AE7583" s="51">
        <f>VALUE(RIGHT("00"&amp;AC7583,2)&amp;RIGHT("000"&amp;AD7583,3))</f>
        <v>0</v>
      </c>
    </row>
    <row r="7584" spans="1:31">
      <c r="A7584" s="60" t="str">
        <f>IF(G7584&amp;Q7584&lt;&gt;"",W7584&amp;Q7584,"")</f>
        <v/>
      </c>
      <c r="B7584" s="85" t="str">
        <f>IF(C7584&lt;&gt;"",LEFT(C7584,9),"")</f>
        <v/>
      </c>
      <c r="V7584" s="60" t="str">
        <f>W7584&amp;H7584</f>
        <v/>
      </c>
      <c r="W7584" s="60" t="str">
        <f>_xlfn.LET(_xlpm.TextCell,TEXT(G7584,"###"),IF(_xlpm.TextCell&lt;&gt;"",IF(StyleSpaceSplit,IFERROR(IF(FIND(" ",_xlpm.TextCell)&gt;=1,MID(_xlpm.TextCell,1,FIND(" ",_xlpm.TextCell)-1),_xlpm.TextCell),_xlpm.TextCell),_xlpm.TextCell),""))</f>
        <v/>
      </c>
      <c r="X7584" s="60" t="str">
        <f>IF(A7584&lt;&gt;"",IFERROR(IF(FIND(" ",G7584)&gt;=1,MID(G7584,FIND(" ",G7584)+1,LEN(G7584)),""),""),"")</f>
        <v/>
      </c>
      <c r="AC7584" s="51">
        <f>IFERROR(VALUE(MID($C7584,1,2)),0)</f>
        <v>0</v>
      </c>
      <c r="AD7584" s="44">
        <f>IFERROR(VALUE(MID($C7584,4,3)),0)</f>
        <v>0</v>
      </c>
      <c r="AE7584" s="51">
        <f>VALUE(RIGHT("00"&amp;AC7584,2)&amp;RIGHT("000"&amp;AD7584,3))</f>
        <v>0</v>
      </c>
    </row>
    <row r="7585" spans="1:31">
      <c r="A7585" s="60" t="str">
        <f>IF(G7585&amp;Q7585&lt;&gt;"",W7585&amp;Q7585,"")</f>
        <v/>
      </c>
      <c r="B7585" s="85" t="str">
        <f>IF(C7585&lt;&gt;"",LEFT(C7585,9),"")</f>
        <v/>
      </c>
      <c r="V7585" s="60" t="str">
        <f>W7585&amp;H7585</f>
        <v/>
      </c>
      <c r="W7585" s="60" t="str">
        <f>_xlfn.LET(_xlpm.TextCell,TEXT(G7585,"###"),IF(_xlpm.TextCell&lt;&gt;"",IF(StyleSpaceSplit,IFERROR(IF(FIND(" ",_xlpm.TextCell)&gt;=1,MID(_xlpm.TextCell,1,FIND(" ",_xlpm.TextCell)-1),_xlpm.TextCell),_xlpm.TextCell),_xlpm.TextCell),""))</f>
        <v/>
      </c>
      <c r="X7585" s="60" t="str">
        <f>IF(A7585&lt;&gt;"",IFERROR(IF(FIND(" ",G7585)&gt;=1,MID(G7585,FIND(" ",G7585)+1,LEN(G7585)),""),""),"")</f>
        <v/>
      </c>
      <c r="AC7585" s="51">
        <f>IFERROR(VALUE(MID($C7585,1,2)),0)</f>
        <v>0</v>
      </c>
      <c r="AD7585" s="44">
        <f>IFERROR(VALUE(MID($C7585,4,3)),0)</f>
        <v>0</v>
      </c>
      <c r="AE7585" s="51">
        <f>VALUE(RIGHT("00"&amp;AC7585,2)&amp;RIGHT("000"&amp;AD7585,3))</f>
        <v>0</v>
      </c>
    </row>
    <row r="7586" spans="1:31">
      <c r="A7586" s="60" t="str">
        <f>IF(G7586&amp;Q7586&lt;&gt;"",W7586&amp;Q7586,"")</f>
        <v/>
      </c>
      <c r="B7586" s="85" t="str">
        <f>IF(C7586&lt;&gt;"",LEFT(C7586,9),"")</f>
        <v/>
      </c>
      <c r="V7586" s="60" t="str">
        <f>W7586&amp;H7586</f>
        <v/>
      </c>
      <c r="W7586" s="60" t="str">
        <f>_xlfn.LET(_xlpm.TextCell,TEXT(G7586,"###"),IF(_xlpm.TextCell&lt;&gt;"",IF(StyleSpaceSplit,IFERROR(IF(FIND(" ",_xlpm.TextCell)&gt;=1,MID(_xlpm.TextCell,1,FIND(" ",_xlpm.TextCell)-1),_xlpm.TextCell),_xlpm.TextCell),_xlpm.TextCell),""))</f>
        <v/>
      </c>
      <c r="X7586" s="60" t="str">
        <f>IF(A7586&lt;&gt;"",IFERROR(IF(FIND(" ",G7586)&gt;=1,MID(G7586,FIND(" ",G7586)+1,LEN(G7586)),""),""),"")</f>
        <v/>
      </c>
      <c r="AC7586" s="51">
        <f>IFERROR(VALUE(MID($C7586,1,2)),0)</f>
        <v>0</v>
      </c>
      <c r="AD7586" s="44">
        <f>IFERROR(VALUE(MID($C7586,4,3)),0)</f>
        <v>0</v>
      </c>
      <c r="AE7586" s="51">
        <f>VALUE(RIGHT("00"&amp;AC7586,2)&amp;RIGHT("000"&amp;AD7586,3))</f>
        <v>0</v>
      </c>
    </row>
    <row r="7587" spans="1:31">
      <c r="A7587" s="60" t="str">
        <f>IF(G7587&amp;Q7587&lt;&gt;"",W7587&amp;Q7587,"")</f>
        <v/>
      </c>
      <c r="B7587" s="85" t="str">
        <f>IF(C7587&lt;&gt;"",LEFT(C7587,9),"")</f>
        <v/>
      </c>
      <c r="V7587" s="60" t="str">
        <f>W7587&amp;H7587</f>
        <v/>
      </c>
      <c r="W7587" s="60" t="str">
        <f>_xlfn.LET(_xlpm.TextCell,TEXT(G7587,"###"),IF(_xlpm.TextCell&lt;&gt;"",IF(StyleSpaceSplit,IFERROR(IF(FIND(" ",_xlpm.TextCell)&gt;=1,MID(_xlpm.TextCell,1,FIND(" ",_xlpm.TextCell)-1),_xlpm.TextCell),_xlpm.TextCell),_xlpm.TextCell),""))</f>
        <v/>
      </c>
      <c r="X7587" s="60" t="str">
        <f>IF(A7587&lt;&gt;"",IFERROR(IF(FIND(" ",G7587)&gt;=1,MID(G7587,FIND(" ",G7587)+1,LEN(G7587)),""),""),"")</f>
        <v/>
      </c>
      <c r="AC7587" s="51">
        <f>IFERROR(VALUE(MID($C7587,1,2)),0)</f>
        <v>0</v>
      </c>
      <c r="AD7587" s="44">
        <f>IFERROR(VALUE(MID($C7587,4,3)),0)</f>
        <v>0</v>
      </c>
      <c r="AE7587" s="51">
        <f>VALUE(RIGHT("00"&amp;AC7587,2)&amp;RIGHT("000"&amp;AD7587,3))</f>
        <v>0</v>
      </c>
    </row>
    <row r="7588" spans="1:31">
      <c r="A7588" s="60" t="str">
        <f>IF(G7588&amp;Q7588&lt;&gt;"",W7588&amp;Q7588,"")</f>
        <v/>
      </c>
      <c r="B7588" s="85" t="str">
        <f>IF(C7588&lt;&gt;"",LEFT(C7588,9),"")</f>
        <v/>
      </c>
      <c r="V7588" s="60" t="str">
        <f>W7588&amp;H7588</f>
        <v/>
      </c>
      <c r="W7588" s="60" t="str">
        <f>_xlfn.LET(_xlpm.TextCell,TEXT(G7588,"###"),IF(_xlpm.TextCell&lt;&gt;"",IF(StyleSpaceSplit,IFERROR(IF(FIND(" ",_xlpm.TextCell)&gt;=1,MID(_xlpm.TextCell,1,FIND(" ",_xlpm.TextCell)-1),_xlpm.TextCell),_xlpm.TextCell),_xlpm.TextCell),""))</f>
        <v/>
      </c>
      <c r="X7588" s="60" t="str">
        <f>IF(A7588&lt;&gt;"",IFERROR(IF(FIND(" ",G7588)&gt;=1,MID(G7588,FIND(" ",G7588)+1,LEN(G7588)),""),""),"")</f>
        <v/>
      </c>
      <c r="AC7588" s="51">
        <f>IFERROR(VALUE(MID($C7588,1,2)),0)</f>
        <v>0</v>
      </c>
      <c r="AD7588" s="44">
        <f>IFERROR(VALUE(MID($C7588,4,3)),0)</f>
        <v>0</v>
      </c>
      <c r="AE7588" s="51">
        <f>VALUE(RIGHT("00"&amp;AC7588,2)&amp;RIGHT("000"&amp;AD7588,3))</f>
        <v>0</v>
      </c>
    </row>
    <row r="7589" spans="1:31">
      <c r="A7589" s="60" t="str">
        <f>IF(G7589&amp;Q7589&lt;&gt;"",W7589&amp;Q7589,"")</f>
        <v/>
      </c>
      <c r="B7589" s="85" t="str">
        <f>IF(C7589&lt;&gt;"",LEFT(C7589,9),"")</f>
        <v/>
      </c>
      <c r="V7589" s="60" t="str">
        <f>W7589&amp;H7589</f>
        <v/>
      </c>
      <c r="W7589" s="60" t="str">
        <f>_xlfn.LET(_xlpm.TextCell,TEXT(G7589,"###"),IF(_xlpm.TextCell&lt;&gt;"",IF(StyleSpaceSplit,IFERROR(IF(FIND(" ",_xlpm.TextCell)&gt;=1,MID(_xlpm.TextCell,1,FIND(" ",_xlpm.TextCell)-1),_xlpm.TextCell),_xlpm.TextCell),_xlpm.TextCell),""))</f>
        <v/>
      </c>
      <c r="X7589" s="60" t="str">
        <f>IF(A7589&lt;&gt;"",IFERROR(IF(FIND(" ",G7589)&gt;=1,MID(G7589,FIND(" ",G7589)+1,LEN(G7589)),""),""),"")</f>
        <v/>
      </c>
      <c r="AC7589" s="51">
        <f>IFERROR(VALUE(MID($C7589,1,2)),0)</f>
        <v>0</v>
      </c>
      <c r="AD7589" s="44">
        <f>IFERROR(VALUE(MID($C7589,4,3)),0)</f>
        <v>0</v>
      </c>
      <c r="AE7589" s="51">
        <f>VALUE(RIGHT("00"&amp;AC7589,2)&amp;RIGHT("000"&amp;AD7589,3))</f>
        <v>0</v>
      </c>
    </row>
    <row r="7590" spans="1:31">
      <c r="A7590" s="60" t="str">
        <f>IF(G7590&amp;Q7590&lt;&gt;"",W7590&amp;Q7590,"")</f>
        <v/>
      </c>
      <c r="B7590" s="85" t="str">
        <f>IF(C7590&lt;&gt;"",LEFT(C7590,9),"")</f>
        <v/>
      </c>
      <c r="V7590" s="60" t="str">
        <f>W7590&amp;H7590</f>
        <v/>
      </c>
      <c r="W7590" s="60" t="str">
        <f>_xlfn.LET(_xlpm.TextCell,TEXT(G7590,"###"),IF(_xlpm.TextCell&lt;&gt;"",IF(StyleSpaceSplit,IFERROR(IF(FIND(" ",_xlpm.TextCell)&gt;=1,MID(_xlpm.TextCell,1,FIND(" ",_xlpm.TextCell)-1),_xlpm.TextCell),_xlpm.TextCell),_xlpm.TextCell),""))</f>
        <v/>
      </c>
      <c r="X7590" s="60" t="str">
        <f>IF(A7590&lt;&gt;"",IFERROR(IF(FIND(" ",G7590)&gt;=1,MID(G7590,FIND(" ",G7590)+1,LEN(G7590)),""),""),"")</f>
        <v/>
      </c>
      <c r="AC7590" s="51">
        <f>IFERROR(VALUE(MID($C7590,1,2)),0)</f>
        <v>0</v>
      </c>
      <c r="AD7590" s="44">
        <f>IFERROR(VALUE(MID($C7590,4,3)),0)</f>
        <v>0</v>
      </c>
      <c r="AE7590" s="51">
        <f>VALUE(RIGHT("00"&amp;AC7590,2)&amp;RIGHT("000"&amp;AD7590,3))</f>
        <v>0</v>
      </c>
    </row>
    <row r="7591" spans="1:31">
      <c r="A7591" s="60" t="str">
        <f>IF(G7591&amp;Q7591&lt;&gt;"",W7591&amp;Q7591,"")</f>
        <v/>
      </c>
      <c r="B7591" s="85" t="str">
        <f>IF(C7591&lt;&gt;"",LEFT(C7591,9),"")</f>
        <v/>
      </c>
      <c r="V7591" s="60" t="str">
        <f>W7591&amp;H7591</f>
        <v/>
      </c>
      <c r="W7591" s="60" t="str">
        <f>_xlfn.LET(_xlpm.TextCell,TEXT(G7591,"###"),IF(_xlpm.TextCell&lt;&gt;"",IF(StyleSpaceSplit,IFERROR(IF(FIND(" ",_xlpm.TextCell)&gt;=1,MID(_xlpm.TextCell,1,FIND(" ",_xlpm.TextCell)-1),_xlpm.TextCell),_xlpm.TextCell),_xlpm.TextCell),""))</f>
        <v/>
      </c>
      <c r="X7591" s="60" t="str">
        <f>IF(A7591&lt;&gt;"",IFERROR(IF(FIND(" ",G7591)&gt;=1,MID(G7591,FIND(" ",G7591)+1,LEN(G7591)),""),""),"")</f>
        <v/>
      </c>
      <c r="AC7591" s="51">
        <f>IFERROR(VALUE(MID($C7591,1,2)),0)</f>
        <v>0</v>
      </c>
      <c r="AD7591" s="44">
        <f>IFERROR(VALUE(MID($C7591,4,3)),0)</f>
        <v>0</v>
      </c>
      <c r="AE7591" s="51">
        <f>VALUE(RIGHT("00"&amp;AC7591,2)&amp;RIGHT("000"&amp;AD7591,3))</f>
        <v>0</v>
      </c>
    </row>
    <row r="7592" spans="1:31">
      <c r="A7592" s="60" t="str">
        <f>IF(G7592&amp;Q7592&lt;&gt;"",W7592&amp;Q7592,"")</f>
        <v/>
      </c>
      <c r="B7592" s="85" t="str">
        <f>IF(C7592&lt;&gt;"",LEFT(C7592,9),"")</f>
        <v/>
      </c>
      <c r="V7592" s="60" t="str">
        <f>W7592&amp;H7592</f>
        <v/>
      </c>
      <c r="W7592" s="60" t="str">
        <f>_xlfn.LET(_xlpm.TextCell,TEXT(G7592,"###"),IF(_xlpm.TextCell&lt;&gt;"",IF(StyleSpaceSplit,IFERROR(IF(FIND(" ",_xlpm.TextCell)&gt;=1,MID(_xlpm.TextCell,1,FIND(" ",_xlpm.TextCell)-1),_xlpm.TextCell),_xlpm.TextCell),_xlpm.TextCell),""))</f>
        <v/>
      </c>
      <c r="X7592" s="60" t="str">
        <f>IF(A7592&lt;&gt;"",IFERROR(IF(FIND(" ",G7592)&gt;=1,MID(G7592,FIND(" ",G7592)+1,LEN(G7592)),""),""),"")</f>
        <v/>
      </c>
      <c r="AC7592" s="51">
        <f>IFERROR(VALUE(MID($C7592,1,2)),0)</f>
        <v>0</v>
      </c>
      <c r="AD7592" s="44">
        <f>IFERROR(VALUE(MID($C7592,4,3)),0)</f>
        <v>0</v>
      </c>
      <c r="AE7592" s="51">
        <f>VALUE(RIGHT("00"&amp;AC7592,2)&amp;RIGHT("000"&amp;AD7592,3))</f>
        <v>0</v>
      </c>
    </row>
    <row r="7593" spans="1:31">
      <c r="A7593" s="60" t="str">
        <f>IF(G7593&amp;Q7593&lt;&gt;"",W7593&amp;Q7593,"")</f>
        <v/>
      </c>
      <c r="B7593" s="85" t="str">
        <f>IF(C7593&lt;&gt;"",LEFT(C7593,9),"")</f>
        <v/>
      </c>
      <c r="V7593" s="60" t="str">
        <f>W7593&amp;H7593</f>
        <v/>
      </c>
      <c r="W7593" s="60" t="str">
        <f>_xlfn.LET(_xlpm.TextCell,TEXT(G7593,"###"),IF(_xlpm.TextCell&lt;&gt;"",IF(StyleSpaceSplit,IFERROR(IF(FIND(" ",_xlpm.TextCell)&gt;=1,MID(_xlpm.TextCell,1,FIND(" ",_xlpm.TextCell)-1),_xlpm.TextCell),_xlpm.TextCell),_xlpm.TextCell),""))</f>
        <v/>
      </c>
      <c r="X7593" s="60" t="str">
        <f>IF(A7593&lt;&gt;"",IFERROR(IF(FIND(" ",G7593)&gt;=1,MID(G7593,FIND(" ",G7593)+1,LEN(G7593)),""),""),"")</f>
        <v/>
      </c>
      <c r="AC7593" s="51">
        <f>IFERROR(VALUE(MID($C7593,1,2)),0)</f>
        <v>0</v>
      </c>
      <c r="AD7593" s="44">
        <f>IFERROR(VALUE(MID($C7593,4,3)),0)</f>
        <v>0</v>
      </c>
      <c r="AE7593" s="51">
        <f>VALUE(RIGHT("00"&amp;AC7593,2)&amp;RIGHT("000"&amp;AD7593,3))</f>
        <v>0</v>
      </c>
    </row>
    <row r="7594" spans="1:31">
      <c r="A7594" s="60" t="str">
        <f>IF(G7594&amp;Q7594&lt;&gt;"",W7594&amp;Q7594,"")</f>
        <v/>
      </c>
      <c r="B7594" s="85" t="str">
        <f>IF(C7594&lt;&gt;"",LEFT(C7594,9),"")</f>
        <v/>
      </c>
      <c r="V7594" s="60" t="str">
        <f>W7594&amp;H7594</f>
        <v/>
      </c>
      <c r="W7594" s="60" t="str">
        <f>_xlfn.LET(_xlpm.TextCell,TEXT(G7594,"###"),IF(_xlpm.TextCell&lt;&gt;"",IF(StyleSpaceSplit,IFERROR(IF(FIND(" ",_xlpm.TextCell)&gt;=1,MID(_xlpm.TextCell,1,FIND(" ",_xlpm.TextCell)-1),_xlpm.TextCell),_xlpm.TextCell),_xlpm.TextCell),""))</f>
        <v/>
      </c>
      <c r="X7594" s="60" t="str">
        <f>IF(A7594&lt;&gt;"",IFERROR(IF(FIND(" ",G7594)&gt;=1,MID(G7594,FIND(" ",G7594)+1,LEN(G7594)),""),""),"")</f>
        <v/>
      </c>
      <c r="AC7594" s="51">
        <f>IFERROR(VALUE(MID($C7594,1,2)),0)</f>
        <v>0</v>
      </c>
      <c r="AD7594" s="44">
        <f>IFERROR(VALUE(MID($C7594,4,3)),0)</f>
        <v>0</v>
      </c>
      <c r="AE7594" s="51">
        <f>VALUE(RIGHT("00"&amp;AC7594,2)&amp;RIGHT("000"&amp;AD7594,3))</f>
        <v>0</v>
      </c>
    </row>
    <row r="7595" spans="1:31">
      <c r="A7595" s="60" t="str">
        <f>IF(G7595&amp;Q7595&lt;&gt;"",W7595&amp;Q7595,"")</f>
        <v/>
      </c>
      <c r="B7595" s="85" t="str">
        <f>IF(C7595&lt;&gt;"",LEFT(C7595,9),"")</f>
        <v/>
      </c>
      <c r="V7595" s="60" t="str">
        <f>W7595&amp;H7595</f>
        <v/>
      </c>
      <c r="W7595" s="60" t="str">
        <f>_xlfn.LET(_xlpm.TextCell,TEXT(G7595,"###"),IF(_xlpm.TextCell&lt;&gt;"",IF(StyleSpaceSplit,IFERROR(IF(FIND(" ",_xlpm.TextCell)&gt;=1,MID(_xlpm.TextCell,1,FIND(" ",_xlpm.TextCell)-1),_xlpm.TextCell),_xlpm.TextCell),_xlpm.TextCell),""))</f>
        <v/>
      </c>
      <c r="X7595" s="60" t="str">
        <f>IF(A7595&lt;&gt;"",IFERROR(IF(FIND(" ",G7595)&gt;=1,MID(G7595,FIND(" ",G7595)+1,LEN(G7595)),""),""),"")</f>
        <v/>
      </c>
      <c r="AC7595" s="51">
        <f>IFERROR(VALUE(MID($C7595,1,2)),0)</f>
        <v>0</v>
      </c>
      <c r="AD7595" s="44">
        <f>IFERROR(VALUE(MID($C7595,4,3)),0)</f>
        <v>0</v>
      </c>
      <c r="AE7595" s="51">
        <f>VALUE(RIGHT("00"&amp;AC7595,2)&amp;RIGHT("000"&amp;AD7595,3))</f>
        <v>0</v>
      </c>
    </row>
    <row r="7596" spans="1:31">
      <c r="A7596" s="60" t="str">
        <f>IF(G7596&amp;Q7596&lt;&gt;"",W7596&amp;Q7596,"")</f>
        <v/>
      </c>
      <c r="B7596" s="85" t="str">
        <f>IF(C7596&lt;&gt;"",LEFT(C7596,9),"")</f>
        <v/>
      </c>
      <c r="V7596" s="60" t="str">
        <f>W7596&amp;H7596</f>
        <v/>
      </c>
      <c r="W7596" s="60" t="str">
        <f>_xlfn.LET(_xlpm.TextCell,TEXT(G7596,"###"),IF(_xlpm.TextCell&lt;&gt;"",IF(StyleSpaceSplit,IFERROR(IF(FIND(" ",_xlpm.TextCell)&gt;=1,MID(_xlpm.TextCell,1,FIND(" ",_xlpm.TextCell)-1),_xlpm.TextCell),_xlpm.TextCell),_xlpm.TextCell),""))</f>
        <v/>
      </c>
      <c r="X7596" s="60" t="str">
        <f>IF(A7596&lt;&gt;"",IFERROR(IF(FIND(" ",G7596)&gt;=1,MID(G7596,FIND(" ",G7596)+1,LEN(G7596)),""),""),"")</f>
        <v/>
      </c>
      <c r="AC7596" s="51">
        <f>IFERROR(VALUE(MID($C7596,1,2)),0)</f>
        <v>0</v>
      </c>
      <c r="AD7596" s="44">
        <f>IFERROR(VALUE(MID($C7596,4,3)),0)</f>
        <v>0</v>
      </c>
      <c r="AE7596" s="51">
        <f>VALUE(RIGHT("00"&amp;AC7596,2)&amp;RIGHT("000"&amp;AD7596,3))</f>
        <v>0</v>
      </c>
    </row>
    <row r="7597" spans="1:31">
      <c r="A7597" s="60" t="str">
        <f>IF(G7597&amp;Q7597&lt;&gt;"",W7597&amp;Q7597,"")</f>
        <v/>
      </c>
      <c r="B7597" s="85" t="str">
        <f>IF(C7597&lt;&gt;"",LEFT(C7597,9),"")</f>
        <v/>
      </c>
      <c r="V7597" s="60" t="str">
        <f>W7597&amp;H7597</f>
        <v/>
      </c>
      <c r="W7597" s="60" t="str">
        <f>_xlfn.LET(_xlpm.TextCell,TEXT(G7597,"###"),IF(_xlpm.TextCell&lt;&gt;"",IF(StyleSpaceSplit,IFERROR(IF(FIND(" ",_xlpm.TextCell)&gt;=1,MID(_xlpm.TextCell,1,FIND(" ",_xlpm.TextCell)-1),_xlpm.TextCell),_xlpm.TextCell),_xlpm.TextCell),""))</f>
        <v/>
      </c>
      <c r="X7597" s="60" t="str">
        <f>IF(A7597&lt;&gt;"",IFERROR(IF(FIND(" ",G7597)&gt;=1,MID(G7597,FIND(" ",G7597)+1,LEN(G7597)),""),""),"")</f>
        <v/>
      </c>
      <c r="AC7597" s="51">
        <f>IFERROR(VALUE(MID($C7597,1,2)),0)</f>
        <v>0</v>
      </c>
      <c r="AD7597" s="44">
        <f>IFERROR(VALUE(MID($C7597,4,3)),0)</f>
        <v>0</v>
      </c>
      <c r="AE7597" s="51">
        <f>VALUE(RIGHT("00"&amp;AC7597,2)&amp;RIGHT("000"&amp;AD7597,3))</f>
        <v>0</v>
      </c>
    </row>
    <row r="7598" spans="1:31">
      <c r="A7598" s="60" t="str">
        <f>IF(G7598&amp;Q7598&lt;&gt;"",W7598&amp;Q7598,"")</f>
        <v/>
      </c>
      <c r="B7598" s="85" t="str">
        <f>IF(C7598&lt;&gt;"",LEFT(C7598,9),"")</f>
        <v/>
      </c>
      <c r="V7598" s="60" t="str">
        <f>W7598&amp;H7598</f>
        <v/>
      </c>
      <c r="W7598" s="60" t="str">
        <f>_xlfn.LET(_xlpm.TextCell,TEXT(G7598,"###"),IF(_xlpm.TextCell&lt;&gt;"",IF(StyleSpaceSplit,IFERROR(IF(FIND(" ",_xlpm.TextCell)&gt;=1,MID(_xlpm.TextCell,1,FIND(" ",_xlpm.TextCell)-1),_xlpm.TextCell),_xlpm.TextCell),_xlpm.TextCell),""))</f>
        <v/>
      </c>
      <c r="X7598" s="60" t="str">
        <f>IF(A7598&lt;&gt;"",IFERROR(IF(FIND(" ",G7598)&gt;=1,MID(G7598,FIND(" ",G7598)+1,LEN(G7598)),""),""),"")</f>
        <v/>
      </c>
      <c r="AC7598" s="51">
        <f>IFERROR(VALUE(MID($C7598,1,2)),0)</f>
        <v>0</v>
      </c>
      <c r="AD7598" s="44">
        <f>IFERROR(VALUE(MID($C7598,4,3)),0)</f>
        <v>0</v>
      </c>
      <c r="AE7598" s="51">
        <f>VALUE(RIGHT("00"&amp;AC7598,2)&amp;RIGHT("000"&amp;AD7598,3))</f>
        <v>0</v>
      </c>
    </row>
    <row r="7599" spans="1:31">
      <c r="A7599" s="60" t="str">
        <f>IF(G7599&amp;Q7599&lt;&gt;"",W7599&amp;Q7599,"")</f>
        <v/>
      </c>
      <c r="B7599" s="85" t="str">
        <f>IF(C7599&lt;&gt;"",LEFT(C7599,9),"")</f>
        <v/>
      </c>
      <c r="V7599" s="60" t="str">
        <f>W7599&amp;H7599</f>
        <v/>
      </c>
      <c r="W7599" s="60" t="str">
        <f>_xlfn.LET(_xlpm.TextCell,TEXT(G7599,"###"),IF(_xlpm.TextCell&lt;&gt;"",IF(StyleSpaceSplit,IFERROR(IF(FIND(" ",_xlpm.TextCell)&gt;=1,MID(_xlpm.TextCell,1,FIND(" ",_xlpm.TextCell)-1),_xlpm.TextCell),_xlpm.TextCell),_xlpm.TextCell),""))</f>
        <v/>
      </c>
      <c r="X7599" s="60" t="str">
        <f>IF(A7599&lt;&gt;"",IFERROR(IF(FIND(" ",G7599)&gt;=1,MID(G7599,FIND(" ",G7599)+1,LEN(G7599)),""),""),"")</f>
        <v/>
      </c>
      <c r="AC7599" s="51">
        <f>IFERROR(VALUE(MID($C7599,1,2)),0)</f>
        <v>0</v>
      </c>
      <c r="AD7599" s="44">
        <f>IFERROR(VALUE(MID($C7599,4,3)),0)</f>
        <v>0</v>
      </c>
      <c r="AE7599" s="51">
        <f>VALUE(RIGHT("00"&amp;AC7599,2)&amp;RIGHT("000"&amp;AD7599,3))</f>
        <v>0</v>
      </c>
    </row>
    <row r="7600" spans="1:31">
      <c r="A7600" s="60" t="str">
        <f>IF(G7600&amp;Q7600&lt;&gt;"",W7600&amp;Q7600,"")</f>
        <v/>
      </c>
      <c r="B7600" s="85" t="str">
        <f>IF(C7600&lt;&gt;"",LEFT(C7600,9),"")</f>
        <v/>
      </c>
      <c r="V7600" s="60" t="str">
        <f>W7600&amp;H7600</f>
        <v/>
      </c>
      <c r="W7600" s="60" t="str">
        <f>_xlfn.LET(_xlpm.TextCell,TEXT(G7600,"###"),IF(_xlpm.TextCell&lt;&gt;"",IF(StyleSpaceSplit,IFERROR(IF(FIND(" ",_xlpm.TextCell)&gt;=1,MID(_xlpm.TextCell,1,FIND(" ",_xlpm.TextCell)-1),_xlpm.TextCell),_xlpm.TextCell),_xlpm.TextCell),""))</f>
        <v/>
      </c>
      <c r="X7600" s="60" t="str">
        <f>IF(A7600&lt;&gt;"",IFERROR(IF(FIND(" ",G7600)&gt;=1,MID(G7600,FIND(" ",G7600)+1,LEN(G7600)),""),""),"")</f>
        <v/>
      </c>
      <c r="AC7600" s="51">
        <f>IFERROR(VALUE(MID($C7600,1,2)),0)</f>
        <v>0</v>
      </c>
      <c r="AD7600" s="44">
        <f>IFERROR(VALUE(MID($C7600,4,3)),0)</f>
        <v>0</v>
      </c>
      <c r="AE7600" s="51">
        <f>VALUE(RIGHT("00"&amp;AC7600,2)&amp;RIGHT("000"&amp;AD7600,3))</f>
        <v>0</v>
      </c>
    </row>
    <row r="7601" spans="1:31">
      <c r="A7601" s="60" t="str">
        <f>IF(G7601&amp;Q7601&lt;&gt;"",W7601&amp;Q7601,"")</f>
        <v/>
      </c>
      <c r="B7601" s="85" t="str">
        <f>IF(C7601&lt;&gt;"",LEFT(C7601,9),"")</f>
        <v/>
      </c>
      <c r="V7601" s="60" t="str">
        <f>W7601&amp;H7601</f>
        <v/>
      </c>
      <c r="W7601" s="60" t="str">
        <f>_xlfn.LET(_xlpm.TextCell,TEXT(G7601,"###"),IF(_xlpm.TextCell&lt;&gt;"",IF(StyleSpaceSplit,IFERROR(IF(FIND(" ",_xlpm.TextCell)&gt;=1,MID(_xlpm.TextCell,1,FIND(" ",_xlpm.TextCell)-1),_xlpm.TextCell),_xlpm.TextCell),_xlpm.TextCell),""))</f>
        <v/>
      </c>
      <c r="X7601" s="60" t="str">
        <f>IF(A7601&lt;&gt;"",IFERROR(IF(FIND(" ",G7601)&gt;=1,MID(G7601,FIND(" ",G7601)+1,LEN(G7601)),""),""),"")</f>
        <v/>
      </c>
      <c r="AC7601" s="51">
        <f>IFERROR(VALUE(MID($C7601,1,2)),0)</f>
        <v>0</v>
      </c>
      <c r="AD7601" s="44">
        <f>IFERROR(VALUE(MID($C7601,4,3)),0)</f>
        <v>0</v>
      </c>
      <c r="AE7601" s="51">
        <f>VALUE(RIGHT("00"&amp;AC7601,2)&amp;RIGHT("000"&amp;AD7601,3))</f>
        <v>0</v>
      </c>
    </row>
    <row r="7602" spans="1:31">
      <c r="A7602" s="60" t="str">
        <f>IF(G7602&amp;Q7602&lt;&gt;"",W7602&amp;Q7602,"")</f>
        <v/>
      </c>
      <c r="B7602" s="85" t="str">
        <f>IF(C7602&lt;&gt;"",LEFT(C7602,9),"")</f>
        <v/>
      </c>
      <c r="V7602" s="60" t="str">
        <f>W7602&amp;H7602</f>
        <v/>
      </c>
      <c r="W7602" s="60" t="str">
        <f>_xlfn.LET(_xlpm.TextCell,TEXT(G7602,"###"),IF(_xlpm.TextCell&lt;&gt;"",IF(StyleSpaceSplit,IFERROR(IF(FIND(" ",_xlpm.TextCell)&gt;=1,MID(_xlpm.TextCell,1,FIND(" ",_xlpm.TextCell)-1),_xlpm.TextCell),_xlpm.TextCell),_xlpm.TextCell),""))</f>
        <v/>
      </c>
      <c r="X7602" s="60" t="str">
        <f>IF(A7602&lt;&gt;"",IFERROR(IF(FIND(" ",G7602)&gt;=1,MID(G7602,FIND(" ",G7602)+1,LEN(G7602)),""),""),"")</f>
        <v/>
      </c>
      <c r="AC7602" s="51">
        <f>IFERROR(VALUE(MID($C7602,1,2)),0)</f>
        <v>0</v>
      </c>
      <c r="AD7602" s="44">
        <f>IFERROR(VALUE(MID($C7602,4,3)),0)</f>
        <v>0</v>
      </c>
      <c r="AE7602" s="51">
        <f>VALUE(RIGHT("00"&amp;AC7602,2)&amp;RIGHT("000"&amp;AD7602,3))</f>
        <v>0</v>
      </c>
    </row>
    <row r="7603" spans="1:31">
      <c r="A7603" s="60" t="str">
        <f>IF(G7603&amp;Q7603&lt;&gt;"",W7603&amp;Q7603,"")</f>
        <v/>
      </c>
      <c r="B7603" s="85" t="str">
        <f>IF(C7603&lt;&gt;"",LEFT(C7603,9),"")</f>
        <v/>
      </c>
      <c r="V7603" s="60" t="str">
        <f>W7603&amp;H7603</f>
        <v/>
      </c>
      <c r="W7603" s="60" t="str">
        <f>_xlfn.LET(_xlpm.TextCell,TEXT(G7603,"###"),IF(_xlpm.TextCell&lt;&gt;"",IF(StyleSpaceSplit,IFERROR(IF(FIND(" ",_xlpm.TextCell)&gt;=1,MID(_xlpm.TextCell,1,FIND(" ",_xlpm.TextCell)-1),_xlpm.TextCell),_xlpm.TextCell),_xlpm.TextCell),""))</f>
        <v/>
      </c>
      <c r="X7603" s="60" t="str">
        <f>IF(A7603&lt;&gt;"",IFERROR(IF(FIND(" ",G7603)&gt;=1,MID(G7603,FIND(" ",G7603)+1,LEN(G7603)),""),""),"")</f>
        <v/>
      </c>
      <c r="AC7603" s="51">
        <f>IFERROR(VALUE(MID($C7603,1,2)),0)</f>
        <v>0</v>
      </c>
      <c r="AD7603" s="44">
        <f>IFERROR(VALUE(MID($C7603,4,3)),0)</f>
        <v>0</v>
      </c>
      <c r="AE7603" s="51">
        <f>VALUE(RIGHT("00"&amp;AC7603,2)&amp;RIGHT("000"&amp;AD7603,3))</f>
        <v>0</v>
      </c>
    </row>
    <row r="7604" spans="1:31">
      <c r="A7604" s="60" t="str">
        <f>IF(G7604&amp;Q7604&lt;&gt;"",W7604&amp;Q7604,"")</f>
        <v/>
      </c>
      <c r="B7604" s="85" t="str">
        <f>IF(C7604&lt;&gt;"",LEFT(C7604,9),"")</f>
        <v/>
      </c>
      <c r="V7604" s="60" t="str">
        <f>W7604&amp;H7604</f>
        <v/>
      </c>
      <c r="W7604" s="60" t="str">
        <f>_xlfn.LET(_xlpm.TextCell,TEXT(G7604,"###"),IF(_xlpm.TextCell&lt;&gt;"",IF(StyleSpaceSplit,IFERROR(IF(FIND(" ",_xlpm.TextCell)&gt;=1,MID(_xlpm.TextCell,1,FIND(" ",_xlpm.TextCell)-1),_xlpm.TextCell),_xlpm.TextCell),_xlpm.TextCell),""))</f>
        <v/>
      </c>
      <c r="X7604" s="60" t="str">
        <f>IF(A7604&lt;&gt;"",IFERROR(IF(FIND(" ",G7604)&gt;=1,MID(G7604,FIND(" ",G7604)+1,LEN(G7604)),""),""),"")</f>
        <v/>
      </c>
      <c r="AC7604" s="51">
        <f>IFERROR(VALUE(MID($C7604,1,2)),0)</f>
        <v>0</v>
      </c>
      <c r="AD7604" s="44">
        <f>IFERROR(VALUE(MID($C7604,4,3)),0)</f>
        <v>0</v>
      </c>
      <c r="AE7604" s="51">
        <f>VALUE(RIGHT("00"&amp;AC7604,2)&amp;RIGHT("000"&amp;AD7604,3))</f>
        <v>0</v>
      </c>
    </row>
    <row r="7605" spans="1:31">
      <c r="A7605" s="60" t="str">
        <f>IF(G7605&amp;Q7605&lt;&gt;"",W7605&amp;Q7605,"")</f>
        <v/>
      </c>
      <c r="B7605" s="85" t="str">
        <f>IF(C7605&lt;&gt;"",LEFT(C7605,9),"")</f>
        <v/>
      </c>
      <c r="V7605" s="60" t="str">
        <f>W7605&amp;H7605</f>
        <v/>
      </c>
      <c r="W7605" s="60" t="str">
        <f>_xlfn.LET(_xlpm.TextCell,TEXT(G7605,"###"),IF(_xlpm.TextCell&lt;&gt;"",IF(StyleSpaceSplit,IFERROR(IF(FIND(" ",_xlpm.TextCell)&gt;=1,MID(_xlpm.TextCell,1,FIND(" ",_xlpm.TextCell)-1),_xlpm.TextCell),_xlpm.TextCell),_xlpm.TextCell),""))</f>
        <v/>
      </c>
      <c r="X7605" s="60" t="str">
        <f>IF(A7605&lt;&gt;"",IFERROR(IF(FIND(" ",G7605)&gt;=1,MID(G7605,FIND(" ",G7605)+1,LEN(G7605)),""),""),"")</f>
        <v/>
      </c>
      <c r="AC7605" s="51">
        <f>IFERROR(VALUE(MID($C7605,1,2)),0)</f>
        <v>0</v>
      </c>
      <c r="AD7605" s="44">
        <f>IFERROR(VALUE(MID($C7605,4,3)),0)</f>
        <v>0</v>
      </c>
      <c r="AE7605" s="51">
        <f>VALUE(RIGHT("00"&amp;AC7605,2)&amp;RIGHT("000"&amp;AD7605,3))</f>
        <v>0</v>
      </c>
    </row>
    <row r="7606" spans="1:31">
      <c r="A7606" s="60" t="str">
        <f>IF(G7606&amp;Q7606&lt;&gt;"",W7606&amp;Q7606,"")</f>
        <v/>
      </c>
      <c r="B7606" s="85" t="str">
        <f>IF(C7606&lt;&gt;"",LEFT(C7606,9),"")</f>
        <v/>
      </c>
      <c r="V7606" s="60" t="str">
        <f>W7606&amp;H7606</f>
        <v/>
      </c>
      <c r="W7606" s="60" t="str">
        <f>_xlfn.LET(_xlpm.TextCell,TEXT(G7606,"###"),IF(_xlpm.TextCell&lt;&gt;"",IF(StyleSpaceSplit,IFERROR(IF(FIND(" ",_xlpm.TextCell)&gt;=1,MID(_xlpm.TextCell,1,FIND(" ",_xlpm.TextCell)-1),_xlpm.TextCell),_xlpm.TextCell),_xlpm.TextCell),""))</f>
        <v/>
      </c>
      <c r="X7606" s="60" t="str">
        <f>IF(A7606&lt;&gt;"",IFERROR(IF(FIND(" ",G7606)&gt;=1,MID(G7606,FIND(" ",G7606)+1,LEN(G7606)),""),""),"")</f>
        <v/>
      </c>
      <c r="AC7606" s="51">
        <f>IFERROR(VALUE(MID($C7606,1,2)),0)</f>
        <v>0</v>
      </c>
      <c r="AD7606" s="44">
        <f>IFERROR(VALUE(MID($C7606,4,3)),0)</f>
        <v>0</v>
      </c>
      <c r="AE7606" s="51">
        <f>VALUE(RIGHT("00"&amp;AC7606,2)&amp;RIGHT("000"&amp;AD7606,3))</f>
        <v>0</v>
      </c>
    </row>
    <row r="7607" spans="1:31">
      <c r="A7607" s="60" t="str">
        <f>IF(G7607&amp;Q7607&lt;&gt;"",W7607&amp;Q7607,"")</f>
        <v/>
      </c>
      <c r="B7607" s="85" t="str">
        <f>IF(C7607&lt;&gt;"",LEFT(C7607,9),"")</f>
        <v/>
      </c>
      <c r="V7607" s="60" t="str">
        <f>W7607&amp;H7607</f>
        <v/>
      </c>
      <c r="W7607" s="60" t="str">
        <f>_xlfn.LET(_xlpm.TextCell,TEXT(G7607,"###"),IF(_xlpm.TextCell&lt;&gt;"",IF(StyleSpaceSplit,IFERROR(IF(FIND(" ",_xlpm.TextCell)&gt;=1,MID(_xlpm.TextCell,1,FIND(" ",_xlpm.TextCell)-1),_xlpm.TextCell),_xlpm.TextCell),_xlpm.TextCell),""))</f>
        <v/>
      </c>
      <c r="X7607" s="60" t="str">
        <f>IF(A7607&lt;&gt;"",IFERROR(IF(FIND(" ",G7607)&gt;=1,MID(G7607,FIND(" ",G7607)+1,LEN(G7607)),""),""),"")</f>
        <v/>
      </c>
      <c r="AC7607" s="51">
        <f>IFERROR(VALUE(MID($C7607,1,2)),0)</f>
        <v>0</v>
      </c>
      <c r="AD7607" s="44">
        <f>IFERROR(VALUE(MID($C7607,4,3)),0)</f>
        <v>0</v>
      </c>
      <c r="AE7607" s="51">
        <f>VALUE(RIGHT("00"&amp;AC7607,2)&amp;RIGHT("000"&amp;AD7607,3))</f>
        <v>0</v>
      </c>
    </row>
    <row r="7608" spans="1:31">
      <c r="A7608" s="60" t="str">
        <f>IF(G7608&amp;Q7608&lt;&gt;"",W7608&amp;Q7608,"")</f>
        <v/>
      </c>
      <c r="B7608" s="85" t="str">
        <f>IF(C7608&lt;&gt;"",LEFT(C7608,9),"")</f>
        <v/>
      </c>
      <c r="V7608" s="60" t="str">
        <f>W7608&amp;H7608</f>
        <v/>
      </c>
      <c r="W7608" s="60" t="str">
        <f>_xlfn.LET(_xlpm.TextCell,TEXT(G7608,"###"),IF(_xlpm.TextCell&lt;&gt;"",IF(StyleSpaceSplit,IFERROR(IF(FIND(" ",_xlpm.TextCell)&gt;=1,MID(_xlpm.TextCell,1,FIND(" ",_xlpm.TextCell)-1),_xlpm.TextCell),_xlpm.TextCell),_xlpm.TextCell),""))</f>
        <v/>
      </c>
      <c r="X7608" s="60" t="str">
        <f>IF(A7608&lt;&gt;"",IFERROR(IF(FIND(" ",G7608)&gt;=1,MID(G7608,FIND(" ",G7608)+1,LEN(G7608)),""),""),"")</f>
        <v/>
      </c>
      <c r="AC7608" s="51">
        <f>IFERROR(VALUE(MID($C7608,1,2)),0)</f>
        <v>0</v>
      </c>
      <c r="AD7608" s="44">
        <f>IFERROR(VALUE(MID($C7608,4,3)),0)</f>
        <v>0</v>
      </c>
      <c r="AE7608" s="51">
        <f>VALUE(RIGHT("00"&amp;AC7608,2)&amp;RIGHT("000"&amp;AD7608,3))</f>
        <v>0</v>
      </c>
    </row>
    <row r="7609" spans="1:31">
      <c r="A7609" s="60" t="str">
        <f>IF(G7609&amp;Q7609&lt;&gt;"",W7609&amp;Q7609,"")</f>
        <v/>
      </c>
      <c r="B7609" s="85" t="str">
        <f>IF(C7609&lt;&gt;"",LEFT(C7609,9),"")</f>
        <v/>
      </c>
      <c r="V7609" s="60" t="str">
        <f>W7609&amp;H7609</f>
        <v/>
      </c>
      <c r="W7609" s="60" t="str">
        <f>_xlfn.LET(_xlpm.TextCell,TEXT(G7609,"###"),IF(_xlpm.TextCell&lt;&gt;"",IF(StyleSpaceSplit,IFERROR(IF(FIND(" ",_xlpm.TextCell)&gt;=1,MID(_xlpm.TextCell,1,FIND(" ",_xlpm.TextCell)-1),_xlpm.TextCell),_xlpm.TextCell),_xlpm.TextCell),""))</f>
        <v/>
      </c>
      <c r="X7609" s="60" t="str">
        <f>IF(A7609&lt;&gt;"",IFERROR(IF(FIND(" ",G7609)&gt;=1,MID(G7609,FIND(" ",G7609)+1,LEN(G7609)),""),""),"")</f>
        <v/>
      </c>
      <c r="AC7609" s="51">
        <f>IFERROR(VALUE(MID($C7609,1,2)),0)</f>
        <v>0</v>
      </c>
      <c r="AD7609" s="44">
        <f>IFERROR(VALUE(MID($C7609,4,3)),0)</f>
        <v>0</v>
      </c>
      <c r="AE7609" s="51">
        <f>VALUE(RIGHT("00"&amp;AC7609,2)&amp;RIGHT("000"&amp;AD7609,3))</f>
        <v>0</v>
      </c>
    </row>
    <row r="7610" spans="1:31">
      <c r="A7610" s="60" t="str">
        <f>IF(G7610&amp;Q7610&lt;&gt;"",W7610&amp;Q7610,"")</f>
        <v/>
      </c>
      <c r="B7610" s="85" t="str">
        <f>IF(C7610&lt;&gt;"",LEFT(C7610,9),"")</f>
        <v/>
      </c>
      <c r="V7610" s="60" t="str">
        <f>W7610&amp;H7610</f>
        <v/>
      </c>
      <c r="W7610" s="60" t="str">
        <f>_xlfn.LET(_xlpm.TextCell,TEXT(G7610,"###"),IF(_xlpm.TextCell&lt;&gt;"",IF(StyleSpaceSplit,IFERROR(IF(FIND(" ",_xlpm.TextCell)&gt;=1,MID(_xlpm.TextCell,1,FIND(" ",_xlpm.TextCell)-1),_xlpm.TextCell),_xlpm.TextCell),_xlpm.TextCell),""))</f>
        <v/>
      </c>
      <c r="X7610" s="60" t="str">
        <f>IF(A7610&lt;&gt;"",IFERROR(IF(FIND(" ",G7610)&gt;=1,MID(G7610,FIND(" ",G7610)+1,LEN(G7610)),""),""),"")</f>
        <v/>
      </c>
      <c r="AC7610" s="51">
        <f>IFERROR(VALUE(MID($C7610,1,2)),0)</f>
        <v>0</v>
      </c>
      <c r="AD7610" s="44">
        <f>IFERROR(VALUE(MID($C7610,4,3)),0)</f>
        <v>0</v>
      </c>
      <c r="AE7610" s="51">
        <f>VALUE(RIGHT("00"&amp;AC7610,2)&amp;RIGHT("000"&amp;AD7610,3))</f>
        <v>0</v>
      </c>
    </row>
    <row r="7611" spans="1:31">
      <c r="A7611" s="60" t="str">
        <f>IF(G7611&amp;Q7611&lt;&gt;"",W7611&amp;Q7611,"")</f>
        <v/>
      </c>
      <c r="B7611" s="85" t="str">
        <f>IF(C7611&lt;&gt;"",LEFT(C7611,9),"")</f>
        <v/>
      </c>
      <c r="V7611" s="60" t="str">
        <f>W7611&amp;H7611</f>
        <v/>
      </c>
      <c r="W7611" s="60" t="str">
        <f>_xlfn.LET(_xlpm.TextCell,TEXT(G7611,"###"),IF(_xlpm.TextCell&lt;&gt;"",IF(StyleSpaceSplit,IFERROR(IF(FIND(" ",_xlpm.TextCell)&gt;=1,MID(_xlpm.TextCell,1,FIND(" ",_xlpm.TextCell)-1),_xlpm.TextCell),_xlpm.TextCell),_xlpm.TextCell),""))</f>
        <v/>
      </c>
      <c r="X7611" s="60" t="str">
        <f>IF(A7611&lt;&gt;"",IFERROR(IF(FIND(" ",G7611)&gt;=1,MID(G7611,FIND(" ",G7611)+1,LEN(G7611)),""),""),"")</f>
        <v/>
      </c>
      <c r="AC7611" s="51">
        <f>IFERROR(VALUE(MID($C7611,1,2)),0)</f>
        <v>0</v>
      </c>
      <c r="AD7611" s="44">
        <f>IFERROR(VALUE(MID($C7611,4,3)),0)</f>
        <v>0</v>
      </c>
      <c r="AE7611" s="51">
        <f>VALUE(RIGHT("00"&amp;AC7611,2)&amp;RIGHT("000"&amp;AD7611,3))</f>
        <v>0</v>
      </c>
    </row>
    <row r="7612" spans="1:31">
      <c r="A7612" s="60" t="str">
        <f>IF(G7612&amp;Q7612&lt;&gt;"",W7612&amp;Q7612,"")</f>
        <v/>
      </c>
      <c r="B7612" s="85" t="str">
        <f>IF(C7612&lt;&gt;"",LEFT(C7612,9),"")</f>
        <v/>
      </c>
      <c r="V7612" s="60" t="str">
        <f>W7612&amp;H7612</f>
        <v/>
      </c>
      <c r="W7612" s="60" t="str">
        <f>_xlfn.LET(_xlpm.TextCell,TEXT(G7612,"###"),IF(_xlpm.TextCell&lt;&gt;"",IF(StyleSpaceSplit,IFERROR(IF(FIND(" ",_xlpm.TextCell)&gt;=1,MID(_xlpm.TextCell,1,FIND(" ",_xlpm.TextCell)-1),_xlpm.TextCell),_xlpm.TextCell),_xlpm.TextCell),""))</f>
        <v/>
      </c>
      <c r="X7612" s="60" t="str">
        <f>IF(A7612&lt;&gt;"",IFERROR(IF(FIND(" ",G7612)&gt;=1,MID(G7612,FIND(" ",G7612)+1,LEN(G7612)),""),""),"")</f>
        <v/>
      </c>
      <c r="AC7612" s="51">
        <f>IFERROR(VALUE(MID($C7612,1,2)),0)</f>
        <v>0</v>
      </c>
      <c r="AD7612" s="44">
        <f>IFERROR(VALUE(MID($C7612,4,3)),0)</f>
        <v>0</v>
      </c>
      <c r="AE7612" s="51">
        <f>VALUE(RIGHT("00"&amp;AC7612,2)&amp;RIGHT("000"&amp;AD7612,3))</f>
        <v>0</v>
      </c>
    </row>
    <row r="7613" spans="1:31">
      <c r="A7613" s="60" t="str">
        <f>IF(G7613&amp;Q7613&lt;&gt;"",W7613&amp;Q7613,"")</f>
        <v/>
      </c>
      <c r="B7613" s="85" t="str">
        <f>IF(C7613&lt;&gt;"",LEFT(C7613,9),"")</f>
        <v/>
      </c>
      <c r="V7613" s="60" t="str">
        <f>W7613&amp;H7613</f>
        <v/>
      </c>
      <c r="W7613" s="60" t="str">
        <f>_xlfn.LET(_xlpm.TextCell,TEXT(G7613,"###"),IF(_xlpm.TextCell&lt;&gt;"",IF(StyleSpaceSplit,IFERROR(IF(FIND(" ",_xlpm.TextCell)&gt;=1,MID(_xlpm.TextCell,1,FIND(" ",_xlpm.TextCell)-1),_xlpm.TextCell),_xlpm.TextCell),_xlpm.TextCell),""))</f>
        <v/>
      </c>
      <c r="X7613" s="60" t="str">
        <f>IF(A7613&lt;&gt;"",IFERROR(IF(FIND(" ",G7613)&gt;=1,MID(G7613,FIND(" ",G7613)+1,LEN(G7613)),""),""),"")</f>
        <v/>
      </c>
      <c r="AC7613" s="51">
        <f>IFERROR(VALUE(MID($C7613,1,2)),0)</f>
        <v>0</v>
      </c>
      <c r="AD7613" s="44">
        <f>IFERROR(VALUE(MID($C7613,4,3)),0)</f>
        <v>0</v>
      </c>
      <c r="AE7613" s="51">
        <f>VALUE(RIGHT("00"&amp;AC7613,2)&amp;RIGHT("000"&amp;AD7613,3))</f>
        <v>0</v>
      </c>
    </row>
    <row r="7614" spans="1:31">
      <c r="A7614" s="60" t="str">
        <f>IF(G7614&amp;Q7614&lt;&gt;"",W7614&amp;Q7614,"")</f>
        <v/>
      </c>
      <c r="B7614" s="85" t="str">
        <f>IF(C7614&lt;&gt;"",LEFT(C7614,9),"")</f>
        <v/>
      </c>
      <c r="V7614" s="60" t="str">
        <f>W7614&amp;H7614</f>
        <v/>
      </c>
      <c r="W7614" s="60" t="str">
        <f>_xlfn.LET(_xlpm.TextCell,TEXT(G7614,"###"),IF(_xlpm.TextCell&lt;&gt;"",IF(StyleSpaceSplit,IFERROR(IF(FIND(" ",_xlpm.TextCell)&gt;=1,MID(_xlpm.TextCell,1,FIND(" ",_xlpm.TextCell)-1),_xlpm.TextCell),_xlpm.TextCell),_xlpm.TextCell),""))</f>
        <v/>
      </c>
      <c r="X7614" s="60" t="str">
        <f>IF(A7614&lt;&gt;"",IFERROR(IF(FIND(" ",G7614)&gt;=1,MID(G7614,FIND(" ",G7614)+1,LEN(G7614)),""),""),"")</f>
        <v/>
      </c>
      <c r="AC7614" s="51">
        <f>IFERROR(VALUE(MID($C7614,1,2)),0)</f>
        <v>0</v>
      </c>
      <c r="AD7614" s="44">
        <f>IFERROR(VALUE(MID($C7614,4,3)),0)</f>
        <v>0</v>
      </c>
      <c r="AE7614" s="51">
        <f>VALUE(RIGHT("00"&amp;AC7614,2)&amp;RIGHT("000"&amp;AD7614,3))</f>
        <v>0</v>
      </c>
    </row>
    <row r="7615" spans="1:31">
      <c r="A7615" s="60" t="str">
        <f>IF(G7615&amp;Q7615&lt;&gt;"",W7615&amp;Q7615,"")</f>
        <v/>
      </c>
      <c r="B7615" s="85" t="str">
        <f>IF(C7615&lt;&gt;"",LEFT(C7615,9),"")</f>
        <v/>
      </c>
      <c r="V7615" s="60" t="str">
        <f>W7615&amp;H7615</f>
        <v/>
      </c>
      <c r="W7615" s="60" t="str">
        <f>_xlfn.LET(_xlpm.TextCell,TEXT(G7615,"###"),IF(_xlpm.TextCell&lt;&gt;"",IF(StyleSpaceSplit,IFERROR(IF(FIND(" ",_xlpm.TextCell)&gt;=1,MID(_xlpm.TextCell,1,FIND(" ",_xlpm.TextCell)-1),_xlpm.TextCell),_xlpm.TextCell),_xlpm.TextCell),""))</f>
        <v/>
      </c>
      <c r="X7615" s="60" t="str">
        <f>IF(A7615&lt;&gt;"",IFERROR(IF(FIND(" ",G7615)&gt;=1,MID(G7615,FIND(" ",G7615)+1,LEN(G7615)),""),""),"")</f>
        <v/>
      </c>
      <c r="AC7615" s="51">
        <f>IFERROR(VALUE(MID($C7615,1,2)),0)</f>
        <v>0</v>
      </c>
      <c r="AD7615" s="44">
        <f>IFERROR(VALUE(MID($C7615,4,3)),0)</f>
        <v>0</v>
      </c>
      <c r="AE7615" s="51">
        <f>VALUE(RIGHT("00"&amp;AC7615,2)&amp;RIGHT("000"&amp;AD7615,3))</f>
        <v>0</v>
      </c>
    </row>
    <row r="7616" spans="1:31">
      <c r="A7616" s="60" t="str">
        <f>IF(G7616&amp;Q7616&lt;&gt;"",W7616&amp;Q7616,"")</f>
        <v/>
      </c>
      <c r="B7616" s="85" t="str">
        <f>IF(C7616&lt;&gt;"",LEFT(C7616,9),"")</f>
        <v/>
      </c>
      <c r="V7616" s="60" t="str">
        <f>W7616&amp;H7616</f>
        <v/>
      </c>
      <c r="W7616" s="60" t="str">
        <f>_xlfn.LET(_xlpm.TextCell,TEXT(G7616,"###"),IF(_xlpm.TextCell&lt;&gt;"",IF(StyleSpaceSplit,IFERROR(IF(FIND(" ",_xlpm.TextCell)&gt;=1,MID(_xlpm.TextCell,1,FIND(" ",_xlpm.TextCell)-1),_xlpm.TextCell),_xlpm.TextCell),_xlpm.TextCell),""))</f>
        <v/>
      </c>
      <c r="X7616" s="60" t="str">
        <f>IF(A7616&lt;&gt;"",IFERROR(IF(FIND(" ",G7616)&gt;=1,MID(G7616,FIND(" ",G7616)+1,LEN(G7616)),""),""),"")</f>
        <v/>
      </c>
      <c r="AC7616" s="51">
        <f>IFERROR(VALUE(MID($C7616,1,2)),0)</f>
        <v>0</v>
      </c>
      <c r="AD7616" s="44">
        <f>IFERROR(VALUE(MID($C7616,4,3)),0)</f>
        <v>0</v>
      </c>
      <c r="AE7616" s="51">
        <f>VALUE(RIGHT("00"&amp;AC7616,2)&amp;RIGHT("000"&amp;AD7616,3))</f>
        <v>0</v>
      </c>
    </row>
    <row r="7617" spans="1:31">
      <c r="A7617" s="60" t="str">
        <f>IF(G7617&amp;Q7617&lt;&gt;"",W7617&amp;Q7617,"")</f>
        <v/>
      </c>
      <c r="B7617" s="85" t="str">
        <f>IF(C7617&lt;&gt;"",LEFT(C7617,9),"")</f>
        <v/>
      </c>
      <c r="V7617" s="60" t="str">
        <f>W7617&amp;H7617</f>
        <v/>
      </c>
      <c r="W7617" s="60" t="str">
        <f>_xlfn.LET(_xlpm.TextCell,TEXT(G7617,"###"),IF(_xlpm.TextCell&lt;&gt;"",IF(StyleSpaceSplit,IFERROR(IF(FIND(" ",_xlpm.TextCell)&gt;=1,MID(_xlpm.TextCell,1,FIND(" ",_xlpm.TextCell)-1),_xlpm.TextCell),_xlpm.TextCell),_xlpm.TextCell),""))</f>
        <v/>
      </c>
      <c r="X7617" s="60" t="str">
        <f>IF(A7617&lt;&gt;"",IFERROR(IF(FIND(" ",G7617)&gt;=1,MID(G7617,FIND(" ",G7617)+1,LEN(G7617)),""),""),"")</f>
        <v/>
      </c>
      <c r="AC7617" s="51">
        <f>IFERROR(VALUE(MID($C7617,1,2)),0)</f>
        <v>0</v>
      </c>
      <c r="AD7617" s="44">
        <f>IFERROR(VALUE(MID($C7617,4,3)),0)</f>
        <v>0</v>
      </c>
      <c r="AE7617" s="51">
        <f>VALUE(RIGHT("00"&amp;AC7617,2)&amp;RIGHT("000"&amp;AD7617,3))</f>
        <v>0</v>
      </c>
    </row>
    <row r="7618" spans="1:31">
      <c r="A7618" s="60" t="str">
        <f>IF(G7618&amp;Q7618&lt;&gt;"",W7618&amp;Q7618,"")</f>
        <v/>
      </c>
      <c r="B7618" s="85" t="str">
        <f>IF(C7618&lt;&gt;"",LEFT(C7618,9),"")</f>
        <v/>
      </c>
      <c r="V7618" s="60" t="str">
        <f>W7618&amp;H7618</f>
        <v/>
      </c>
      <c r="W7618" s="60" t="str">
        <f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>IF(A7618&lt;&gt;"",IFERROR(IF(FIND(" ",G7618)&gt;=1,MID(G7618,FIND(" ",G7618)+1,LEN(G7618)),""),""),"")</f>
        <v/>
      </c>
      <c r="AC7618" s="51">
        <f>IFERROR(VALUE(MID($C7618,1,2)),0)</f>
        <v>0</v>
      </c>
      <c r="AD7618" s="44">
        <f>IFERROR(VALUE(MID($C7618,4,3)),0)</f>
        <v>0</v>
      </c>
      <c r="AE7618" s="51">
        <f>VALUE(RIGHT("00"&amp;AC7618,2)&amp;RIGHT("000"&amp;AD7618,3))</f>
        <v>0</v>
      </c>
    </row>
    <row r="7619" spans="1:31">
      <c r="A7619" s="60" t="str">
        <f>IF(G7619&amp;Q7619&lt;&gt;"",W7619&amp;Q7619,"")</f>
        <v/>
      </c>
      <c r="B7619" s="85" t="str">
        <f>IF(C7619&lt;&gt;"",LEFT(C7619,9),"")</f>
        <v/>
      </c>
      <c r="V7619" s="60" t="str">
        <f>W7619&amp;H7619</f>
        <v/>
      </c>
      <c r="W7619" s="60" t="str">
        <f>_xlfn.LET(_xlpm.TextCell,TEXT(G7619,"###"),IF(_xlpm.TextCell&lt;&gt;"",IF(StyleSpaceSplit,IFERROR(IF(FIND(" ",_xlpm.TextCell)&gt;=1,MID(_xlpm.TextCell,1,FIND(" ",_xlpm.TextCell)-1),_xlpm.TextCell),_xlpm.TextCell),_xlpm.TextCell),""))</f>
        <v/>
      </c>
      <c r="X7619" s="60" t="str">
        <f>IF(A7619&lt;&gt;"",IFERROR(IF(FIND(" ",G7619)&gt;=1,MID(G7619,FIND(" ",G7619)+1,LEN(G7619)),""),""),"")</f>
        <v/>
      </c>
      <c r="AC7619" s="51">
        <f>IFERROR(VALUE(MID($C7619,1,2)),0)</f>
        <v>0</v>
      </c>
      <c r="AD7619" s="44">
        <f>IFERROR(VALUE(MID($C7619,4,3)),0)</f>
        <v>0</v>
      </c>
      <c r="AE7619" s="51">
        <f>VALUE(RIGHT("00"&amp;AC7619,2)&amp;RIGHT("000"&amp;AD7619,3))</f>
        <v>0</v>
      </c>
    </row>
    <row r="7620" spans="1:31">
      <c r="A7620" s="60" t="str">
        <f>IF(G7620&amp;Q7620&lt;&gt;"",W7620&amp;Q7620,"")</f>
        <v/>
      </c>
      <c r="B7620" s="85" t="str">
        <f>IF(C7620&lt;&gt;"",LEFT(C7620,9),"")</f>
        <v/>
      </c>
      <c r="V7620" s="60" t="str">
        <f>W7620&amp;H7620</f>
        <v/>
      </c>
      <c r="W7620" s="60" t="str">
        <f>_xlfn.LET(_xlpm.TextCell,TEXT(G7620,"###"),IF(_xlpm.TextCell&lt;&gt;"",IF(StyleSpaceSplit,IFERROR(IF(FIND(" ",_xlpm.TextCell)&gt;=1,MID(_xlpm.TextCell,1,FIND(" ",_xlpm.TextCell)-1),_xlpm.TextCell),_xlpm.TextCell),_xlpm.TextCell),""))</f>
        <v/>
      </c>
      <c r="X7620" s="60" t="str">
        <f>IF(A7620&lt;&gt;"",IFERROR(IF(FIND(" ",G7620)&gt;=1,MID(G7620,FIND(" ",G7620)+1,LEN(G7620)),""),""),"")</f>
        <v/>
      </c>
      <c r="AC7620" s="51">
        <f>IFERROR(VALUE(MID($C7620,1,2)),0)</f>
        <v>0</v>
      </c>
      <c r="AD7620" s="44">
        <f>IFERROR(VALUE(MID($C7620,4,3)),0)</f>
        <v>0</v>
      </c>
      <c r="AE7620" s="51">
        <f>VALUE(RIGHT("00"&amp;AC7620,2)&amp;RIGHT("000"&amp;AD7620,3))</f>
        <v>0</v>
      </c>
    </row>
    <row r="7621" spans="1:31">
      <c r="A7621" s="60" t="str">
        <f>IF(G7621&amp;Q7621&lt;&gt;"",W7621&amp;Q7621,"")</f>
        <v/>
      </c>
      <c r="B7621" s="85" t="str">
        <f>IF(C7621&lt;&gt;"",LEFT(C7621,9),"")</f>
        <v/>
      </c>
      <c r="V7621" s="60" t="str">
        <f>W7621&amp;H7621</f>
        <v/>
      </c>
      <c r="W7621" s="60" t="str">
        <f>_xlfn.LET(_xlpm.TextCell,TEXT(G7621,"###"),IF(_xlpm.TextCell&lt;&gt;"",IF(StyleSpaceSplit,IFERROR(IF(FIND(" ",_xlpm.TextCell)&gt;=1,MID(_xlpm.TextCell,1,FIND(" ",_xlpm.TextCell)-1),_xlpm.TextCell),_xlpm.TextCell),_xlpm.TextCell),""))</f>
        <v/>
      </c>
      <c r="X7621" s="60" t="str">
        <f>IF(A7621&lt;&gt;"",IFERROR(IF(FIND(" ",G7621)&gt;=1,MID(G7621,FIND(" ",G7621)+1,LEN(G7621)),""),""),"")</f>
        <v/>
      </c>
      <c r="AC7621" s="51">
        <f>IFERROR(VALUE(MID($C7621,1,2)),0)</f>
        <v>0</v>
      </c>
      <c r="AD7621" s="44">
        <f>IFERROR(VALUE(MID($C7621,4,3)),0)</f>
        <v>0</v>
      </c>
      <c r="AE7621" s="51">
        <f>VALUE(RIGHT("00"&amp;AC7621,2)&amp;RIGHT("000"&amp;AD7621,3))</f>
        <v>0</v>
      </c>
    </row>
    <row r="7622" spans="1:31">
      <c r="A7622" s="60" t="str">
        <f>IF(G7622&amp;Q7622&lt;&gt;"",W7622&amp;Q7622,"")</f>
        <v/>
      </c>
      <c r="B7622" s="85" t="str">
        <f>IF(C7622&lt;&gt;"",LEFT(C7622,9),"")</f>
        <v/>
      </c>
      <c r="V7622" s="60" t="str">
        <f>W7622&amp;H7622</f>
        <v/>
      </c>
      <c r="W7622" s="60" t="str">
        <f>_xlfn.LET(_xlpm.TextCell,TEXT(G7622,"###"),IF(_xlpm.TextCell&lt;&gt;"",IF(StyleSpaceSplit,IFERROR(IF(FIND(" ",_xlpm.TextCell)&gt;=1,MID(_xlpm.TextCell,1,FIND(" ",_xlpm.TextCell)-1),_xlpm.TextCell),_xlpm.TextCell),_xlpm.TextCell),""))</f>
        <v/>
      </c>
      <c r="X7622" s="60" t="str">
        <f>IF(A7622&lt;&gt;"",IFERROR(IF(FIND(" ",G7622)&gt;=1,MID(G7622,FIND(" ",G7622)+1,LEN(G7622)),""),""),"")</f>
        <v/>
      </c>
      <c r="AC7622" s="51">
        <f>IFERROR(VALUE(MID($C7622,1,2)),0)</f>
        <v>0</v>
      </c>
      <c r="AD7622" s="44">
        <f>IFERROR(VALUE(MID($C7622,4,3)),0)</f>
        <v>0</v>
      </c>
      <c r="AE7622" s="51">
        <f>VALUE(RIGHT("00"&amp;AC7622,2)&amp;RIGHT("000"&amp;AD7622,3))</f>
        <v>0</v>
      </c>
    </row>
    <row r="7623" spans="1:31">
      <c r="A7623" s="60" t="str">
        <f>IF(G7623&amp;Q7623&lt;&gt;"",W7623&amp;Q7623,"")</f>
        <v/>
      </c>
      <c r="B7623" s="85" t="str">
        <f>IF(C7623&lt;&gt;"",LEFT(C7623,9),"")</f>
        <v/>
      </c>
      <c r="V7623" s="60" t="str">
        <f>W7623&amp;H7623</f>
        <v/>
      </c>
      <c r="W7623" s="60" t="str">
        <f>_xlfn.LET(_xlpm.TextCell,TEXT(G7623,"###"),IF(_xlpm.TextCell&lt;&gt;"",IF(StyleSpaceSplit,IFERROR(IF(FIND(" ",_xlpm.TextCell)&gt;=1,MID(_xlpm.TextCell,1,FIND(" ",_xlpm.TextCell)-1),_xlpm.TextCell),_xlpm.TextCell),_xlpm.TextCell),""))</f>
        <v/>
      </c>
      <c r="X7623" s="60" t="str">
        <f>IF(A7623&lt;&gt;"",IFERROR(IF(FIND(" ",G7623)&gt;=1,MID(G7623,FIND(" ",G7623)+1,LEN(G7623)),""),""),"")</f>
        <v/>
      </c>
      <c r="AC7623" s="51">
        <f>IFERROR(VALUE(MID($C7623,1,2)),0)</f>
        <v>0</v>
      </c>
      <c r="AD7623" s="44">
        <f>IFERROR(VALUE(MID($C7623,4,3)),0)</f>
        <v>0</v>
      </c>
      <c r="AE7623" s="51">
        <f>VALUE(RIGHT("00"&amp;AC7623,2)&amp;RIGHT("000"&amp;AD7623,3))</f>
        <v>0</v>
      </c>
    </row>
    <row r="7624" spans="1:31">
      <c r="A7624" s="60" t="str">
        <f>IF(G7624&amp;Q7624&lt;&gt;"",W7624&amp;Q7624,"")</f>
        <v/>
      </c>
      <c r="B7624" s="85" t="str">
        <f>IF(C7624&lt;&gt;"",LEFT(C7624,9),"")</f>
        <v/>
      </c>
      <c r="V7624" s="60" t="str">
        <f>W7624&amp;H7624</f>
        <v/>
      </c>
      <c r="W7624" s="60" t="str">
        <f>_xlfn.LET(_xlpm.TextCell,TEXT(G7624,"###"),IF(_xlpm.TextCell&lt;&gt;"",IF(StyleSpaceSplit,IFERROR(IF(FIND(" ",_xlpm.TextCell)&gt;=1,MID(_xlpm.TextCell,1,FIND(" ",_xlpm.TextCell)-1),_xlpm.TextCell),_xlpm.TextCell),_xlpm.TextCell),""))</f>
        <v/>
      </c>
      <c r="X7624" s="60" t="str">
        <f>IF(A7624&lt;&gt;"",IFERROR(IF(FIND(" ",G7624)&gt;=1,MID(G7624,FIND(" ",G7624)+1,LEN(G7624)),""),""),"")</f>
        <v/>
      </c>
      <c r="AC7624" s="51">
        <f>IFERROR(VALUE(MID($C7624,1,2)),0)</f>
        <v>0</v>
      </c>
      <c r="AD7624" s="44">
        <f>IFERROR(VALUE(MID($C7624,4,3)),0)</f>
        <v>0</v>
      </c>
      <c r="AE7624" s="51">
        <f>VALUE(RIGHT("00"&amp;AC7624,2)&amp;RIGHT("000"&amp;AD7624,3))</f>
        <v>0</v>
      </c>
    </row>
    <row r="7625" spans="1:31">
      <c r="A7625" s="60" t="str">
        <f>IF(G7625&amp;Q7625&lt;&gt;"",W7625&amp;Q7625,"")</f>
        <v/>
      </c>
      <c r="B7625" s="85" t="str">
        <f>IF(C7625&lt;&gt;"",LEFT(C7625,9),"")</f>
        <v/>
      </c>
      <c r="V7625" s="60" t="str">
        <f>W7625&amp;H7625</f>
        <v/>
      </c>
      <c r="W7625" s="60" t="str">
        <f>_xlfn.LET(_xlpm.TextCell,TEXT(G7625,"###"),IF(_xlpm.TextCell&lt;&gt;"",IF(StyleSpaceSplit,IFERROR(IF(FIND(" ",_xlpm.TextCell)&gt;=1,MID(_xlpm.TextCell,1,FIND(" ",_xlpm.TextCell)-1),_xlpm.TextCell),_xlpm.TextCell),_xlpm.TextCell),""))</f>
        <v/>
      </c>
      <c r="X7625" s="60" t="str">
        <f>IF(A7625&lt;&gt;"",IFERROR(IF(FIND(" ",G7625)&gt;=1,MID(G7625,FIND(" ",G7625)+1,LEN(G7625)),""),""),"")</f>
        <v/>
      </c>
      <c r="AC7625" s="51">
        <f>IFERROR(VALUE(MID($C7625,1,2)),0)</f>
        <v>0</v>
      </c>
      <c r="AD7625" s="44">
        <f>IFERROR(VALUE(MID($C7625,4,3)),0)</f>
        <v>0</v>
      </c>
      <c r="AE7625" s="51">
        <f>VALUE(RIGHT("00"&amp;AC7625,2)&amp;RIGHT("000"&amp;AD7625,3))</f>
        <v>0</v>
      </c>
    </row>
    <row r="7626" spans="1:31">
      <c r="A7626" s="60" t="str">
        <f>IF(G7626&amp;Q7626&lt;&gt;"",W7626&amp;Q7626,"")</f>
        <v/>
      </c>
      <c r="B7626" s="85" t="str">
        <f>IF(C7626&lt;&gt;"",LEFT(C7626,9),"")</f>
        <v/>
      </c>
      <c r="V7626" s="60" t="str">
        <f>W7626&amp;H7626</f>
        <v/>
      </c>
      <c r="W7626" s="60" t="str">
        <f>_xlfn.LET(_xlpm.TextCell,TEXT(G7626,"###"),IF(_xlpm.TextCell&lt;&gt;"",IF(StyleSpaceSplit,IFERROR(IF(FIND(" ",_xlpm.TextCell)&gt;=1,MID(_xlpm.TextCell,1,FIND(" ",_xlpm.TextCell)-1),_xlpm.TextCell),_xlpm.TextCell),_xlpm.TextCell),""))</f>
        <v/>
      </c>
      <c r="X7626" s="60" t="str">
        <f>IF(A7626&lt;&gt;"",IFERROR(IF(FIND(" ",G7626)&gt;=1,MID(G7626,FIND(" ",G7626)+1,LEN(G7626)),""),""),"")</f>
        <v/>
      </c>
      <c r="AC7626" s="51">
        <f>IFERROR(VALUE(MID($C7626,1,2)),0)</f>
        <v>0</v>
      </c>
      <c r="AD7626" s="44">
        <f>IFERROR(VALUE(MID($C7626,4,3)),0)</f>
        <v>0</v>
      </c>
      <c r="AE7626" s="51">
        <f>VALUE(RIGHT("00"&amp;AC7626,2)&amp;RIGHT("000"&amp;AD7626,3))</f>
        <v>0</v>
      </c>
    </row>
    <row r="7627" spans="1:31">
      <c r="A7627" s="60" t="str">
        <f>IF(G7627&amp;Q7627&lt;&gt;"",W7627&amp;Q7627,"")</f>
        <v/>
      </c>
      <c r="B7627" s="85" t="str">
        <f>IF(C7627&lt;&gt;"",LEFT(C7627,9),"")</f>
        <v/>
      </c>
      <c r="V7627" s="60" t="str">
        <f>W7627&amp;H7627</f>
        <v/>
      </c>
      <c r="W7627" s="60" t="str">
        <f>_xlfn.LET(_xlpm.TextCell,TEXT(G7627,"###"),IF(_xlpm.TextCell&lt;&gt;"",IF(StyleSpaceSplit,IFERROR(IF(FIND(" ",_xlpm.TextCell)&gt;=1,MID(_xlpm.TextCell,1,FIND(" ",_xlpm.TextCell)-1),_xlpm.TextCell),_xlpm.TextCell),_xlpm.TextCell),""))</f>
        <v/>
      </c>
      <c r="X7627" s="60" t="str">
        <f>IF(A7627&lt;&gt;"",IFERROR(IF(FIND(" ",G7627)&gt;=1,MID(G7627,FIND(" ",G7627)+1,LEN(G7627)),""),""),"")</f>
        <v/>
      </c>
      <c r="AC7627" s="51">
        <f>IFERROR(VALUE(MID($C7627,1,2)),0)</f>
        <v>0</v>
      </c>
      <c r="AD7627" s="44">
        <f>IFERROR(VALUE(MID($C7627,4,3)),0)</f>
        <v>0</v>
      </c>
      <c r="AE7627" s="51">
        <f>VALUE(RIGHT("00"&amp;AC7627,2)&amp;RIGHT("000"&amp;AD7627,3))</f>
        <v>0</v>
      </c>
    </row>
    <row r="7628" spans="1:31">
      <c r="A7628" s="60" t="str">
        <f>IF(G7628&amp;Q7628&lt;&gt;"",W7628&amp;Q7628,"")</f>
        <v/>
      </c>
      <c r="B7628" s="85" t="str">
        <f>IF(C7628&lt;&gt;"",LEFT(C7628,9),"")</f>
        <v/>
      </c>
      <c r="V7628" s="60" t="str">
        <f>W7628&amp;H7628</f>
        <v/>
      </c>
      <c r="W7628" s="60" t="str">
        <f>_xlfn.LET(_xlpm.TextCell,TEXT(G7628,"###"),IF(_xlpm.TextCell&lt;&gt;"",IF(StyleSpaceSplit,IFERROR(IF(FIND(" ",_xlpm.TextCell)&gt;=1,MID(_xlpm.TextCell,1,FIND(" ",_xlpm.TextCell)-1),_xlpm.TextCell),_xlpm.TextCell),_xlpm.TextCell),""))</f>
        <v/>
      </c>
      <c r="X7628" s="60" t="str">
        <f>IF(A7628&lt;&gt;"",IFERROR(IF(FIND(" ",G7628)&gt;=1,MID(G7628,FIND(" ",G7628)+1,LEN(G7628)),""),""),"")</f>
        <v/>
      </c>
      <c r="AC7628" s="51">
        <f>IFERROR(VALUE(MID($C7628,1,2)),0)</f>
        <v>0</v>
      </c>
      <c r="AD7628" s="44">
        <f>IFERROR(VALUE(MID($C7628,4,3)),0)</f>
        <v>0</v>
      </c>
      <c r="AE7628" s="51">
        <f>VALUE(RIGHT("00"&amp;AC7628,2)&amp;RIGHT("000"&amp;AD7628,3))</f>
        <v>0</v>
      </c>
    </row>
    <row r="7629" spans="1:31">
      <c r="A7629" s="60" t="str">
        <f>IF(G7629&amp;Q7629&lt;&gt;"",W7629&amp;Q7629,"")</f>
        <v/>
      </c>
      <c r="B7629" s="85" t="str">
        <f>IF(C7629&lt;&gt;"",LEFT(C7629,9),"")</f>
        <v/>
      </c>
      <c r="V7629" s="60" t="str">
        <f>W7629&amp;H7629</f>
        <v/>
      </c>
      <c r="W7629" s="60" t="str">
        <f>_xlfn.LET(_xlpm.TextCell,TEXT(G7629,"###"),IF(_xlpm.TextCell&lt;&gt;"",IF(StyleSpaceSplit,IFERROR(IF(FIND(" ",_xlpm.TextCell)&gt;=1,MID(_xlpm.TextCell,1,FIND(" ",_xlpm.TextCell)-1),_xlpm.TextCell),_xlpm.TextCell),_xlpm.TextCell),""))</f>
        <v/>
      </c>
      <c r="X7629" s="60" t="str">
        <f>IF(A7629&lt;&gt;"",IFERROR(IF(FIND(" ",G7629)&gt;=1,MID(G7629,FIND(" ",G7629)+1,LEN(G7629)),""),""),"")</f>
        <v/>
      </c>
      <c r="AC7629" s="51">
        <f>IFERROR(VALUE(MID($C7629,1,2)),0)</f>
        <v>0</v>
      </c>
      <c r="AD7629" s="44">
        <f>IFERROR(VALUE(MID($C7629,4,3)),0)</f>
        <v>0</v>
      </c>
      <c r="AE7629" s="51">
        <f>VALUE(RIGHT("00"&amp;AC7629,2)&amp;RIGHT("000"&amp;AD7629,3))</f>
        <v>0</v>
      </c>
    </row>
    <row r="7630" spans="1:31">
      <c r="A7630" s="60" t="str">
        <f>IF(G7630&amp;Q7630&lt;&gt;"",W7630&amp;Q7630,"")</f>
        <v/>
      </c>
      <c r="B7630" s="85" t="str">
        <f>IF(C7630&lt;&gt;"",LEFT(C7630,9),"")</f>
        <v/>
      </c>
      <c r="V7630" s="60" t="str">
        <f>W7630&amp;H7630</f>
        <v/>
      </c>
      <c r="W7630" s="60" t="str">
        <f>_xlfn.LET(_xlpm.TextCell,TEXT(G7630,"###"),IF(_xlpm.TextCell&lt;&gt;"",IF(StyleSpaceSplit,IFERROR(IF(FIND(" ",_xlpm.TextCell)&gt;=1,MID(_xlpm.TextCell,1,FIND(" ",_xlpm.TextCell)-1),_xlpm.TextCell),_xlpm.TextCell),_xlpm.TextCell),""))</f>
        <v/>
      </c>
      <c r="X7630" s="60" t="str">
        <f>IF(A7630&lt;&gt;"",IFERROR(IF(FIND(" ",G7630)&gt;=1,MID(G7630,FIND(" ",G7630)+1,LEN(G7630)),""),""),"")</f>
        <v/>
      </c>
      <c r="AC7630" s="51">
        <f>IFERROR(VALUE(MID($C7630,1,2)),0)</f>
        <v>0</v>
      </c>
      <c r="AD7630" s="44">
        <f>IFERROR(VALUE(MID($C7630,4,3)),0)</f>
        <v>0</v>
      </c>
      <c r="AE7630" s="51">
        <f>VALUE(RIGHT("00"&amp;AC7630,2)&amp;RIGHT("000"&amp;AD7630,3))</f>
        <v>0</v>
      </c>
    </row>
    <row r="7631" spans="1:31">
      <c r="A7631" s="60" t="str">
        <f>IF(G7631&amp;Q7631&lt;&gt;"",W7631&amp;Q7631,"")</f>
        <v/>
      </c>
      <c r="B7631" s="85" t="str">
        <f>IF(C7631&lt;&gt;"",LEFT(C7631,9),"")</f>
        <v/>
      </c>
      <c r="V7631" s="60" t="str">
        <f>W7631&amp;H7631</f>
        <v/>
      </c>
      <c r="W7631" s="60" t="str">
        <f>_xlfn.LET(_xlpm.TextCell,TEXT(G7631,"###"),IF(_xlpm.TextCell&lt;&gt;"",IF(StyleSpaceSplit,IFERROR(IF(FIND(" ",_xlpm.TextCell)&gt;=1,MID(_xlpm.TextCell,1,FIND(" ",_xlpm.TextCell)-1),_xlpm.TextCell),_xlpm.TextCell),_xlpm.TextCell),""))</f>
        <v/>
      </c>
      <c r="X7631" s="60" t="str">
        <f>IF(A7631&lt;&gt;"",IFERROR(IF(FIND(" ",G7631)&gt;=1,MID(G7631,FIND(" ",G7631)+1,LEN(G7631)),""),""),"")</f>
        <v/>
      </c>
      <c r="AC7631" s="51">
        <f>IFERROR(VALUE(MID($C7631,1,2)),0)</f>
        <v>0</v>
      </c>
      <c r="AD7631" s="44">
        <f>IFERROR(VALUE(MID($C7631,4,3)),0)</f>
        <v>0</v>
      </c>
      <c r="AE7631" s="51">
        <f>VALUE(RIGHT("00"&amp;AC7631,2)&amp;RIGHT("000"&amp;AD7631,3))</f>
        <v>0</v>
      </c>
    </row>
    <row r="7632" spans="1:31">
      <c r="A7632" s="60" t="str">
        <f>IF(G7632&amp;Q7632&lt;&gt;"",W7632&amp;Q7632,"")</f>
        <v/>
      </c>
      <c r="B7632" s="85" t="str">
        <f>IF(C7632&lt;&gt;"",LEFT(C7632,9),"")</f>
        <v/>
      </c>
      <c r="V7632" s="60" t="str">
        <f>W7632&amp;H7632</f>
        <v/>
      </c>
      <c r="W7632" s="60" t="str">
        <f>_xlfn.LET(_xlpm.TextCell,TEXT(G7632,"###"),IF(_xlpm.TextCell&lt;&gt;"",IF(StyleSpaceSplit,IFERROR(IF(FIND(" ",_xlpm.TextCell)&gt;=1,MID(_xlpm.TextCell,1,FIND(" ",_xlpm.TextCell)-1),_xlpm.TextCell),_xlpm.TextCell),_xlpm.TextCell),""))</f>
        <v/>
      </c>
      <c r="X7632" s="60" t="str">
        <f>IF(A7632&lt;&gt;"",IFERROR(IF(FIND(" ",G7632)&gt;=1,MID(G7632,FIND(" ",G7632)+1,LEN(G7632)),""),""),"")</f>
        <v/>
      </c>
      <c r="AC7632" s="51">
        <f>IFERROR(VALUE(MID($C7632,1,2)),0)</f>
        <v>0</v>
      </c>
      <c r="AD7632" s="44">
        <f>IFERROR(VALUE(MID($C7632,4,3)),0)</f>
        <v>0</v>
      </c>
      <c r="AE7632" s="51">
        <f>VALUE(RIGHT("00"&amp;AC7632,2)&amp;RIGHT("000"&amp;AD7632,3))</f>
        <v>0</v>
      </c>
    </row>
    <row r="7633" spans="1:31">
      <c r="A7633" s="60" t="str">
        <f>IF(G7633&amp;Q7633&lt;&gt;"",W7633&amp;Q7633,"")</f>
        <v/>
      </c>
      <c r="B7633" s="85" t="str">
        <f>IF(C7633&lt;&gt;"",LEFT(C7633,9),"")</f>
        <v/>
      </c>
      <c r="V7633" s="60" t="str">
        <f>W7633&amp;H7633</f>
        <v/>
      </c>
      <c r="W7633" s="60" t="str">
        <f>_xlfn.LET(_xlpm.TextCell,TEXT(G7633,"###"),IF(_xlpm.TextCell&lt;&gt;"",IF(StyleSpaceSplit,IFERROR(IF(FIND(" ",_xlpm.TextCell)&gt;=1,MID(_xlpm.TextCell,1,FIND(" ",_xlpm.TextCell)-1),_xlpm.TextCell),_xlpm.TextCell),_xlpm.TextCell),""))</f>
        <v/>
      </c>
      <c r="X7633" s="60" t="str">
        <f>IF(A7633&lt;&gt;"",IFERROR(IF(FIND(" ",G7633)&gt;=1,MID(G7633,FIND(" ",G7633)+1,LEN(G7633)),""),""),"")</f>
        <v/>
      </c>
      <c r="AC7633" s="51">
        <f>IFERROR(VALUE(MID($C7633,1,2)),0)</f>
        <v>0</v>
      </c>
      <c r="AD7633" s="44">
        <f>IFERROR(VALUE(MID($C7633,4,3)),0)</f>
        <v>0</v>
      </c>
      <c r="AE7633" s="51">
        <f>VALUE(RIGHT("00"&amp;AC7633,2)&amp;RIGHT("000"&amp;AD7633,3))</f>
        <v>0</v>
      </c>
    </row>
    <row r="7634" spans="1:31">
      <c r="A7634" s="60" t="str">
        <f>IF(G7634&amp;Q7634&lt;&gt;"",W7634&amp;Q7634,"")</f>
        <v/>
      </c>
      <c r="B7634" s="85" t="str">
        <f>IF(C7634&lt;&gt;"",LEFT(C7634,9),"")</f>
        <v/>
      </c>
      <c r="V7634" s="60" t="str">
        <f>W7634&amp;H7634</f>
        <v/>
      </c>
      <c r="W7634" s="60" t="str">
        <f>_xlfn.LET(_xlpm.TextCell,TEXT(G7634,"###"),IF(_xlpm.TextCell&lt;&gt;"",IF(StyleSpaceSplit,IFERROR(IF(FIND(" ",_xlpm.TextCell)&gt;=1,MID(_xlpm.TextCell,1,FIND(" ",_xlpm.TextCell)-1),_xlpm.TextCell),_xlpm.TextCell),_xlpm.TextCell),""))</f>
        <v/>
      </c>
      <c r="X7634" s="60" t="str">
        <f>IF(A7634&lt;&gt;"",IFERROR(IF(FIND(" ",G7634)&gt;=1,MID(G7634,FIND(" ",G7634)+1,LEN(G7634)),""),""),"")</f>
        <v/>
      </c>
      <c r="AC7634" s="51">
        <f>IFERROR(VALUE(MID($C7634,1,2)),0)</f>
        <v>0</v>
      </c>
      <c r="AD7634" s="44">
        <f>IFERROR(VALUE(MID($C7634,4,3)),0)</f>
        <v>0</v>
      </c>
      <c r="AE7634" s="51">
        <f>VALUE(RIGHT("00"&amp;AC7634,2)&amp;RIGHT("000"&amp;AD7634,3))</f>
        <v>0</v>
      </c>
    </row>
    <row r="7635" spans="1:31">
      <c r="A7635" s="60" t="str">
        <f>IF(G7635&amp;Q7635&lt;&gt;"",W7635&amp;Q7635,"")</f>
        <v/>
      </c>
      <c r="B7635" s="85" t="str">
        <f>IF(C7635&lt;&gt;"",LEFT(C7635,9),"")</f>
        <v/>
      </c>
      <c r="V7635" s="60" t="str">
        <f>W7635&amp;H7635</f>
        <v/>
      </c>
      <c r="W7635" s="60" t="str">
        <f>_xlfn.LET(_xlpm.TextCell,TEXT(G7635,"###"),IF(_xlpm.TextCell&lt;&gt;"",IF(StyleSpaceSplit,IFERROR(IF(FIND(" ",_xlpm.TextCell)&gt;=1,MID(_xlpm.TextCell,1,FIND(" ",_xlpm.TextCell)-1),_xlpm.TextCell),_xlpm.TextCell),_xlpm.TextCell),""))</f>
        <v/>
      </c>
      <c r="X7635" s="60" t="str">
        <f>IF(A7635&lt;&gt;"",IFERROR(IF(FIND(" ",G7635)&gt;=1,MID(G7635,FIND(" ",G7635)+1,LEN(G7635)),""),""),"")</f>
        <v/>
      </c>
      <c r="AC7635" s="51">
        <f>IFERROR(VALUE(MID($C7635,1,2)),0)</f>
        <v>0</v>
      </c>
      <c r="AD7635" s="44">
        <f>IFERROR(VALUE(MID($C7635,4,3)),0)</f>
        <v>0</v>
      </c>
      <c r="AE7635" s="51">
        <f>VALUE(RIGHT("00"&amp;AC7635,2)&amp;RIGHT("000"&amp;AD7635,3))</f>
        <v>0</v>
      </c>
    </row>
    <row r="7636" spans="1:31">
      <c r="A7636" s="60" t="str">
        <f>IF(G7636&amp;Q7636&lt;&gt;"",W7636&amp;Q7636,"")</f>
        <v/>
      </c>
      <c r="B7636" s="85" t="str">
        <f>IF(C7636&lt;&gt;"",LEFT(C7636,9),"")</f>
        <v/>
      </c>
      <c r="V7636" s="60" t="str">
        <f>W7636&amp;H7636</f>
        <v/>
      </c>
      <c r="W7636" s="60" t="str">
        <f>_xlfn.LET(_xlpm.TextCell,TEXT(G7636,"###"),IF(_xlpm.TextCell&lt;&gt;"",IF(StyleSpaceSplit,IFERROR(IF(FIND(" ",_xlpm.TextCell)&gt;=1,MID(_xlpm.TextCell,1,FIND(" ",_xlpm.TextCell)-1),_xlpm.TextCell),_xlpm.TextCell),_xlpm.TextCell),""))</f>
        <v/>
      </c>
      <c r="X7636" s="60" t="str">
        <f>IF(A7636&lt;&gt;"",IFERROR(IF(FIND(" ",G7636)&gt;=1,MID(G7636,FIND(" ",G7636)+1,LEN(G7636)),""),""),"")</f>
        <v/>
      </c>
      <c r="AC7636" s="51">
        <f>IFERROR(VALUE(MID($C7636,1,2)),0)</f>
        <v>0</v>
      </c>
      <c r="AD7636" s="44">
        <f>IFERROR(VALUE(MID($C7636,4,3)),0)</f>
        <v>0</v>
      </c>
      <c r="AE7636" s="51">
        <f>VALUE(RIGHT("00"&amp;AC7636,2)&amp;RIGHT("000"&amp;AD7636,3))</f>
        <v>0</v>
      </c>
    </row>
    <row r="7637" spans="1:31">
      <c r="A7637" s="60" t="str">
        <f>IF(G7637&amp;Q7637&lt;&gt;"",W7637&amp;Q7637,"")</f>
        <v/>
      </c>
      <c r="B7637" s="85" t="str">
        <f>IF(C7637&lt;&gt;"",LEFT(C7637,9),"")</f>
        <v/>
      </c>
      <c r="V7637" s="60" t="str">
        <f>W7637&amp;H7637</f>
        <v/>
      </c>
      <c r="W7637" s="60" t="str">
        <f>_xlfn.LET(_xlpm.TextCell,TEXT(G7637,"###"),IF(_xlpm.TextCell&lt;&gt;"",IF(StyleSpaceSplit,IFERROR(IF(FIND(" ",_xlpm.TextCell)&gt;=1,MID(_xlpm.TextCell,1,FIND(" ",_xlpm.TextCell)-1),_xlpm.TextCell),_xlpm.TextCell),_xlpm.TextCell),""))</f>
        <v/>
      </c>
      <c r="X7637" s="60" t="str">
        <f>IF(A7637&lt;&gt;"",IFERROR(IF(FIND(" ",G7637)&gt;=1,MID(G7637,FIND(" ",G7637)+1,LEN(G7637)),""),""),"")</f>
        <v/>
      </c>
      <c r="AC7637" s="51">
        <f>IFERROR(VALUE(MID($C7637,1,2)),0)</f>
        <v>0</v>
      </c>
      <c r="AD7637" s="44">
        <f>IFERROR(VALUE(MID($C7637,4,3)),0)</f>
        <v>0</v>
      </c>
      <c r="AE7637" s="51">
        <f>VALUE(RIGHT("00"&amp;AC7637,2)&amp;RIGHT("000"&amp;AD7637,3))</f>
        <v>0</v>
      </c>
    </row>
    <row r="7638" spans="1:31">
      <c r="A7638" s="60" t="str">
        <f>IF(G7638&amp;Q7638&lt;&gt;"",W7638&amp;Q7638,"")</f>
        <v/>
      </c>
      <c r="B7638" s="85" t="str">
        <f>IF(C7638&lt;&gt;"",LEFT(C7638,9),"")</f>
        <v/>
      </c>
      <c r="V7638" s="60" t="str">
        <f>W7638&amp;H7638</f>
        <v/>
      </c>
      <c r="W7638" s="60" t="str">
        <f>_xlfn.LET(_xlpm.TextCell,TEXT(G7638,"###"),IF(_xlpm.TextCell&lt;&gt;"",IF(StyleSpaceSplit,IFERROR(IF(FIND(" ",_xlpm.TextCell)&gt;=1,MID(_xlpm.TextCell,1,FIND(" ",_xlpm.TextCell)-1),_xlpm.TextCell),_xlpm.TextCell),_xlpm.TextCell),""))</f>
        <v/>
      </c>
      <c r="X7638" s="60" t="str">
        <f>IF(A7638&lt;&gt;"",IFERROR(IF(FIND(" ",G7638)&gt;=1,MID(G7638,FIND(" ",G7638)+1,LEN(G7638)),""),""),"")</f>
        <v/>
      </c>
      <c r="AC7638" s="51">
        <f>IFERROR(VALUE(MID($C7638,1,2)),0)</f>
        <v>0</v>
      </c>
      <c r="AD7638" s="44">
        <f>IFERROR(VALUE(MID($C7638,4,3)),0)</f>
        <v>0</v>
      </c>
      <c r="AE7638" s="51">
        <f>VALUE(RIGHT("00"&amp;AC7638,2)&amp;RIGHT("000"&amp;AD7638,3))</f>
        <v>0</v>
      </c>
    </row>
    <row r="7639" spans="1:31">
      <c r="A7639" s="60" t="str">
        <f>IF(G7639&amp;Q7639&lt;&gt;"",W7639&amp;Q7639,"")</f>
        <v/>
      </c>
      <c r="B7639" s="85" t="str">
        <f>IF(C7639&lt;&gt;"",LEFT(C7639,9),"")</f>
        <v/>
      </c>
      <c r="V7639" s="60" t="str">
        <f>W7639&amp;H7639</f>
        <v/>
      </c>
      <c r="W7639" s="60" t="str">
        <f>_xlfn.LET(_xlpm.TextCell,TEXT(G7639,"###"),IF(_xlpm.TextCell&lt;&gt;"",IF(StyleSpaceSplit,IFERROR(IF(FIND(" ",_xlpm.TextCell)&gt;=1,MID(_xlpm.TextCell,1,FIND(" ",_xlpm.TextCell)-1),_xlpm.TextCell),_xlpm.TextCell),_xlpm.TextCell),""))</f>
        <v/>
      </c>
      <c r="X7639" s="60" t="str">
        <f>IF(A7639&lt;&gt;"",IFERROR(IF(FIND(" ",G7639)&gt;=1,MID(G7639,FIND(" ",G7639)+1,LEN(G7639)),""),""),"")</f>
        <v/>
      </c>
      <c r="AC7639" s="51">
        <f>IFERROR(VALUE(MID($C7639,1,2)),0)</f>
        <v>0</v>
      </c>
      <c r="AD7639" s="44">
        <f>IFERROR(VALUE(MID($C7639,4,3)),0)</f>
        <v>0</v>
      </c>
      <c r="AE7639" s="51">
        <f>VALUE(RIGHT("00"&amp;AC7639,2)&amp;RIGHT("000"&amp;AD7639,3))</f>
        <v>0</v>
      </c>
    </row>
    <row r="7640" spans="1:31">
      <c r="A7640" s="60" t="str">
        <f>IF(G7640&amp;Q7640&lt;&gt;"",W7640&amp;Q7640,"")</f>
        <v/>
      </c>
      <c r="B7640" s="85" t="str">
        <f>IF(C7640&lt;&gt;"",LEFT(C7640,9),"")</f>
        <v/>
      </c>
      <c r="V7640" s="60" t="str">
        <f>W7640&amp;H7640</f>
        <v/>
      </c>
      <c r="W7640" s="60" t="str">
        <f>_xlfn.LET(_xlpm.TextCell,TEXT(G7640,"###"),IF(_xlpm.TextCell&lt;&gt;"",IF(StyleSpaceSplit,IFERROR(IF(FIND(" ",_xlpm.TextCell)&gt;=1,MID(_xlpm.TextCell,1,FIND(" ",_xlpm.TextCell)-1),_xlpm.TextCell),_xlpm.TextCell),_xlpm.TextCell),""))</f>
        <v/>
      </c>
      <c r="X7640" s="60" t="str">
        <f>IF(A7640&lt;&gt;"",IFERROR(IF(FIND(" ",G7640)&gt;=1,MID(G7640,FIND(" ",G7640)+1,LEN(G7640)),""),""),"")</f>
        <v/>
      </c>
      <c r="AC7640" s="51">
        <f>IFERROR(VALUE(MID($C7640,1,2)),0)</f>
        <v>0</v>
      </c>
      <c r="AD7640" s="44">
        <f>IFERROR(VALUE(MID($C7640,4,3)),0)</f>
        <v>0</v>
      </c>
      <c r="AE7640" s="51">
        <f>VALUE(RIGHT("00"&amp;AC7640,2)&amp;RIGHT("000"&amp;AD7640,3))</f>
        <v>0</v>
      </c>
    </row>
    <row r="7641" spans="1:31">
      <c r="A7641" s="60" t="str">
        <f>IF(G7641&amp;Q7641&lt;&gt;"",W7641&amp;Q7641,"")</f>
        <v/>
      </c>
      <c r="B7641" s="85" t="str">
        <f>IF(C7641&lt;&gt;"",LEFT(C7641,9),"")</f>
        <v/>
      </c>
      <c r="V7641" s="60" t="str">
        <f>W7641&amp;H7641</f>
        <v/>
      </c>
      <c r="W7641" s="60" t="str">
        <f>_xlfn.LET(_xlpm.TextCell,TEXT(G7641,"###"),IF(_xlpm.TextCell&lt;&gt;"",IF(StyleSpaceSplit,IFERROR(IF(FIND(" ",_xlpm.TextCell)&gt;=1,MID(_xlpm.TextCell,1,FIND(" ",_xlpm.TextCell)-1),_xlpm.TextCell),_xlpm.TextCell),_xlpm.TextCell),""))</f>
        <v/>
      </c>
      <c r="X7641" s="60" t="str">
        <f>IF(A7641&lt;&gt;"",IFERROR(IF(FIND(" ",G7641)&gt;=1,MID(G7641,FIND(" ",G7641)+1,LEN(G7641)),""),""),"")</f>
        <v/>
      </c>
      <c r="AC7641" s="51">
        <f>IFERROR(VALUE(MID($C7641,1,2)),0)</f>
        <v>0</v>
      </c>
      <c r="AD7641" s="44">
        <f>IFERROR(VALUE(MID($C7641,4,3)),0)</f>
        <v>0</v>
      </c>
      <c r="AE7641" s="51">
        <f>VALUE(RIGHT("00"&amp;AC7641,2)&amp;RIGHT("000"&amp;AD7641,3))</f>
        <v>0</v>
      </c>
    </row>
    <row r="7642" spans="1:31">
      <c r="A7642" s="60" t="str">
        <f>IF(G7642&amp;Q7642&lt;&gt;"",W7642&amp;Q7642,"")</f>
        <v/>
      </c>
      <c r="B7642" s="85" t="str">
        <f>IF(C7642&lt;&gt;"",LEFT(C7642,9),"")</f>
        <v/>
      </c>
      <c r="V7642" s="60" t="str">
        <f>W7642&amp;H7642</f>
        <v/>
      </c>
      <c r="W7642" s="60" t="str">
        <f>_xlfn.LET(_xlpm.TextCell,TEXT(G7642,"###"),IF(_xlpm.TextCell&lt;&gt;"",IF(StyleSpaceSplit,IFERROR(IF(FIND(" ",_xlpm.TextCell)&gt;=1,MID(_xlpm.TextCell,1,FIND(" ",_xlpm.TextCell)-1),_xlpm.TextCell),_xlpm.TextCell),_xlpm.TextCell),""))</f>
        <v/>
      </c>
      <c r="X7642" s="60" t="str">
        <f>IF(A7642&lt;&gt;"",IFERROR(IF(FIND(" ",G7642)&gt;=1,MID(G7642,FIND(" ",G7642)+1,LEN(G7642)),""),""),"")</f>
        <v/>
      </c>
      <c r="AC7642" s="51">
        <f>IFERROR(VALUE(MID($C7642,1,2)),0)</f>
        <v>0</v>
      </c>
      <c r="AD7642" s="44">
        <f>IFERROR(VALUE(MID($C7642,4,3)),0)</f>
        <v>0</v>
      </c>
      <c r="AE7642" s="51">
        <f>VALUE(RIGHT("00"&amp;AC7642,2)&amp;RIGHT("000"&amp;AD7642,3))</f>
        <v>0</v>
      </c>
    </row>
    <row r="7643" spans="1:31">
      <c r="A7643" s="60" t="str">
        <f>IF(G7643&amp;Q7643&lt;&gt;"",W7643&amp;Q7643,"")</f>
        <v/>
      </c>
      <c r="B7643" s="85" t="str">
        <f>IF(C7643&lt;&gt;"",LEFT(C7643,9),"")</f>
        <v/>
      </c>
      <c r="V7643" s="60" t="str">
        <f>W7643&amp;H7643</f>
        <v/>
      </c>
      <c r="W7643" s="60" t="str">
        <f>_xlfn.LET(_xlpm.TextCell,TEXT(G7643,"###"),IF(_xlpm.TextCell&lt;&gt;"",IF(StyleSpaceSplit,IFERROR(IF(FIND(" ",_xlpm.TextCell)&gt;=1,MID(_xlpm.TextCell,1,FIND(" ",_xlpm.TextCell)-1),_xlpm.TextCell),_xlpm.TextCell),_xlpm.TextCell),""))</f>
        <v/>
      </c>
      <c r="X7643" s="60" t="str">
        <f>IF(A7643&lt;&gt;"",IFERROR(IF(FIND(" ",G7643)&gt;=1,MID(G7643,FIND(" ",G7643)+1,LEN(G7643)),""),""),"")</f>
        <v/>
      </c>
      <c r="AC7643" s="51">
        <f>IFERROR(VALUE(MID($C7643,1,2)),0)</f>
        <v>0</v>
      </c>
      <c r="AD7643" s="44">
        <f>IFERROR(VALUE(MID($C7643,4,3)),0)</f>
        <v>0</v>
      </c>
      <c r="AE7643" s="51">
        <f>VALUE(RIGHT("00"&amp;AC7643,2)&amp;RIGHT("000"&amp;AD7643,3))</f>
        <v>0</v>
      </c>
    </row>
    <row r="7644" spans="1:31">
      <c r="A7644" s="60" t="str">
        <f>IF(G7644&amp;Q7644&lt;&gt;"",W7644&amp;Q7644,"")</f>
        <v/>
      </c>
      <c r="B7644" s="85" t="str">
        <f>IF(C7644&lt;&gt;"",LEFT(C7644,9),"")</f>
        <v/>
      </c>
      <c r="V7644" s="60" t="str">
        <f>W7644&amp;H7644</f>
        <v/>
      </c>
      <c r="W7644" s="60" t="str">
        <f>_xlfn.LET(_xlpm.TextCell,TEXT(G7644,"###"),IF(_xlpm.TextCell&lt;&gt;"",IF(StyleSpaceSplit,IFERROR(IF(FIND(" ",_xlpm.TextCell)&gt;=1,MID(_xlpm.TextCell,1,FIND(" ",_xlpm.TextCell)-1),_xlpm.TextCell),_xlpm.TextCell),_xlpm.TextCell),""))</f>
        <v/>
      </c>
      <c r="X7644" s="60" t="str">
        <f>IF(A7644&lt;&gt;"",IFERROR(IF(FIND(" ",G7644)&gt;=1,MID(G7644,FIND(" ",G7644)+1,LEN(G7644)),""),""),"")</f>
        <v/>
      </c>
      <c r="AC7644" s="51">
        <f>IFERROR(VALUE(MID($C7644,1,2)),0)</f>
        <v>0</v>
      </c>
      <c r="AD7644" s="44">
        <f>IFERROR(VALUE(MID($C7644,4,3)),0)</f>
        <v>0</v>
      </c>
      <c r="AE7644" s="51">
        <f>VALUE(RIGHT("00"&amp;AC7644,2)&amp;RIGHT("000"&amp;AD7644,3))</f>
        <v>0</v>
      </c>
    </row>
    <row r="7645" spans="1:31">
      <c r="A7645" s="60" t="str">
        <f>IF(G7645&amp;Q7645&lt;&gt;"",W7645&amp;Q7645,"")</f>
        <v/>
      </c>
      <c r="B7645" s="85" t="str">
        <f>IF(C7645&lt;&gt;"",LEFT(C7645,9),"")</f>
        <v/>
      </c>
      <c r="V7645" s="60" t="str">
        <f>W7645&amp;H7645</f>
        <v/>
      </c>
      <c r="W7645" s="60" t="str">
        <f>_xlfn.LET(_xlpm.TextCell,TEXT(G7645,"###"),IF(_xlpm.TextCell&lt;&gt;"",IF(StyleSpaceSplit,IFERROR(IF(FIND(" ",_xlpm.TextCell)&gt;=1,MID(_xlpm.TextCell,1,FIND(" ",_xlpm.TextCell)-1),_xlpm.TextCell),_xlpm.TextCell),_xlpm.TextCell),""))</f>
        <v/>
      </c>
      <c r="X7645" s="60" t="str">
        <f>IF(A7645&lt;&gt;"",IFERROR(IF(FIND(" ",G7645)&gt;=1,MID(G7645,FIND(" ",G7645)+1,LEN(G7645)),""),""),"")</f>
        <v/>
      </c>
      <c r="AC7645" s="51">
        <f>IFERROR(VALUE(MID($C7645,1,2)),0)</f>
        <v>0</v>
      </c>
      <c r="AD7645" s="44">
        <f>IFERROR(VALUE(MID($C7645,4,3)),0)</f>
        <v>0</v>
      </c>
      <c r="AE7645" s="51">
        <f>VALUE(RIGHT("00"&amp;AC7645,2)&amp;RIGHT("000"&amp;AD7645,3))</f>
        <v>0</v>
      </c>
    </row>
    <row r="7646" spans="1:31">
      <c r="A7646" s="60" t="str">
        <f>IF(G7646&amp;Q7646&lt;&gt;"",W7646&amp;Q7646,"")</f>
        <v/>
      </c>
      <c r="B7646" s="85" t="str">
        <f>IF(C7646&lt;&gt;"",LEFT(C7646,9),"")</f>
        <v/>
      </c>
      <c r="V7646" s="60" t="str">
        <f>W7646&amp;H7646</f>
        <v/>
      </c>
      <c r="W7646" s="60" t="str">
        <f>_xlfn.LET(_xlpm.TextCell,TEXT(G7646,"###"),IF(_xlpm.TextCell&lt;&gt;"",IF(StyleSpaceSplit,IFERROR(IF(FIND(" ",_xlpm.TextCell)&gt;=1,MID(_xlpm.TextCell,1,FIND(" ",_xlpm.TextCell)-1),_xlpm.TextCell),_xlpm.TextCell),_xlpm.TextCell),""))</f>
        <v/>
      </c>
      <c r="X7646" s="60" t="str">
        <f>IF(A7646&lt;&gt;"",IFERROR(IF(FIND(" ",G7646)&gt;=1,MID(G7646,FIND(" ",G7646)+1,LEN(G7646)),""),""),"")</f>
        <v/>
      </c>
      <c r="AC7646" s="51">
        <f>IFERROR(VALUE(MID($C7646,1,2)),0)</f>
        <v>0</v>
      </c>
      <c r="AD7646" s="44">
        <f>IFERROR(VALUE(MID($C7646,4,3)),0)</f>
        <v>0</v>
      </c>
      <c r="AE7646" s="51">
        <f>VALUE(RIGHT("00"&amp;AC7646,2)&amp;RIGHT("000"&amp;AD7646,3))</f>
        <v>0</v>
      </c>
    </row>
    <row r="7647" spans="1:31">
      <c r="A7647" s="60" t="str">
        <f>IF(G7647&amp;Q7647&lt;&gt;"",W7647&amp;Q7647,"")</f>
        <v/>
      </c>
      <c r="B7647" s="85" t="str">
        <f>IF(C7647&lt;&gt;"",LEFT(C7647,9),"")</f>
        <v/>
      </c>
      <c r="V7647" s="60" t="str">
        <f>W7647&amp;H7647</f>
        <v/>
      </c>
      <c r="W7647" s="60" t="str">
        <f>_xlfn.LET(_xlpm.TextCell,TEXT(G7647,"###"),IF(_xlpm.TextCell&lt;&gt;"",IF(StyleSpaceSplit,IFERROR(IF(FIND(" ",_xlpm.TextCell)&gt;=1,MID(_xlpm.TextCell,1,FIND(" ",_xlpm.TextCell)-1),_xlpm.TextCell),_xlpm.TextCell),_xlpm.TextCell),""))</f>
        <v/>
      </c>
      <c r="X7647" s="60" t="str">
        <f>IF(A7647&lt;&gt;"",IFERROR(IF(FIND(" ",G7647)&gt;=1,MID(G7647,FIND(" ",G7647)+1,LEN(G7647)),""),""),"")</f>
        <v/>
      </c>
      <c r="AC7647" s="51">
        <f>IFERROR(VALUE(MID($C7647,1,2)),0)</f>
        <v>0</v>
      </c>
      <c r="AD7647" s="44">
        <f>IFERROR(VALUE(MID($C7647,4,3)),0)</f>
        <v>0</v>
      </c>
      <c r="AE7647" s="51">
        <f>VALUE(RIGHT("00"&amp;AC7647,2)&amp;RIGHT("000"&amp;AD7647,3))</f>
        <v>0</v>
      </c>
    </row>
    <row r="7648" spans="1:31">
      <c r="A7648" s="60" t="str">
        <f>IF(G7648&amp;Q7648&lt;&gt;"",W7648&amp;Q7648,"")</f>
        <v/>
      </c>
      <c r="B7648" s="85" t="str">
        <f>IF(C7648&lt;&gt;"",LEFT(C7648,9),"")</f>
        <v/>
      </c>
      <c r="V7648" s="60" t="str">
        <f>W7648&amp;H7648</f>
        <v/>
      </c>
      <c r="W7648" s="60" t="str">
        <f>_xlfn.LET(_xlpm.TextCell,TEXT(G7648,"###"),IF(_xlpm.TextCell&lt;&gt;"",IF(StyleSpaceSplit,IFERROR(IF(FIND(" ",_xlpm.TextCell)&gt;=1,MID(_xlpm.TextCell,1,FIND(" ",_xlpm.TextCell)-1),_xlpm.TextCell),_xlpm.TextCell),_xlpm.TextCell),""))</f>
        <v/>
      </c>
      <c r="X7648" s="60" t="str">
        <f>IF(A7648&lt;&gt;"",IFERROR(IF(FIND(" ",G7648)&gt;=1,MID(G7648,FIND(" ",G7648)+1,LEN(G7648)),""),""),"")</f>
        <v/>
      </c>
      <c r="AC7648" s="51">
        <f>IFERROR(VALUE(MID($C7648,1,2)),0)</f>
        <v>0</v>
      </c>
      <c r="AD7648" s="44">
        <f>IFERROR(VALUE(MID($C7648,4,3)),0)</f>
        <v>0</v>
      </c>
      <c r="AE7648" s="51">
        <f>VALUE(RIGHT("00"&amp;AC7648,2)&amp;RIGHT("000"&amp;AD7648,3))</f>
        <v>0</v>
      </c>
    </row>
    <row r="7649" spans="1:31">
      <c r="A7649" s="60" t="str">
        <f>IF(G7649&amp;Q7649&lt;&gt;"",W7649&amp;Q7649,"")</f>
        <v/>
      </c>
      <c r="B7649" s="85" t="str">
        <f>IF(C7649&lt;&gt;"",LEFT(C7649,9),"")</f>
        <v/>
      </c>
      <c r="V7649" s="60" t="str">
        <f>W7649&amp;H7649</f>
        <v/>
      </c>
      <c r="W7649" s="60" t="str">
        <f>_xlfn.LET(_xlpm.TextCell,TEXT(G7649,"###"),IF(_xlpm.TextCell&lt;&gt;"",IF(StyleSpaceSplit,IFERROR(IF(FIND(" ",_xlpm.TextCell)&gt;=1,MID(_xlpm.TextCell,1,FIND(" ",_xlpm.TextCell)-1),_xlpm.TextCell),_xlpm.TextCell),_xlpm.TextCell),""))</f>
        <v/>
      </c>
      <c r="X7649" s="60" t="str">
        <f>IF(A7649&lt;&gt;"",IFERROR(IF(FIND(" ",G7649)&gt;=1,MID(G7649,FIND(" ",G7649)+1,LEN(G7649)),""),""),"")</f>
        <v/>
      </c>
      <c r="AC7649" s="51">
        <f>IFERROR(VALUE(MID($C7649,1,2)),0)</f>
        <v>0</v>
      </c>
      <c r="AD7649" s="44">
        <f>IFERROR(VALUE(MID($C7649,4,3)),0)</f>
        <v>0</v>
      </c>
      <c r="AE7649" s="51">
        <f>VALUE(RIGHT("00"&amp;AC7649,2)&amp;RIGHT("000"&amp;AD7649,3))</f>
        <v>0</v>
      </c>
    </row>
    <row r="7650" spans="1:31">
      <c r="A7650" s="60" t="str">
        <f>IF(G7650&amp;Q7650&lt;&gt;"",W7650&amp;Q7650,"")</f>
        <v/>
      </c>
      <c r="B7650" s="85" t="str">
        <f>IF(C7650&lt;&gt;"",LEFT(C7650,9),"")</f>
        <v/>
      </c>
      <c r="V7650" s="60" t="str">
        <f>W7650&amp;H7650</f>
        <v/>
      </c>
      <c r="W7650" s="60" t="str">
        <f>_xlfn.LET(_xlpm.TextCell,TEXT(G7650,"###"),IF(_xlpm.TextCell&lt;&gt;"",IF(StyleSpaceSplit,IFERROR(IF(FIND(" ",_xlpm.TextCell)&gt;=1,MID(_xlpm.TextCell,1,FIND(" ",_xlpm.TextCell)-1),_xlpm.TextCell),_xlpm.TextCell),_xlpm.TextCell),""))</f>
        <v/>
      </c>
      <c r="X7650" s="60" t="str">
        <f>IF(A7650&lt;&gt;"",IFERROR(IF(FIND(" ",G7650)&gt;=1,MID(G7650,FIND(" ",G7650)+1,LEN(G7650)),""),""),"")</f>
        <v/>
      </c>
      <c r="AC7650" s="51">
        <f>IFERROR(VALUE(MID($C7650,1,2)),0)</f>
        <v>0</v>
      </c>
      <c r="AD7650" s="44">
        <f>IFERROR(VALUE(MID($C7650,4,3)),0)</f>
        <v>0</v>
      </c>
      <c r="AE7650" s="51">
        <f>VALUE(RIGHT("00"&amp;AC7650,2)&amp;RIGHT("000"&amp;AD7650,3))</f>
        <v>0</v>
      </c>
    </row>
    <row r="7651" spans="1:31">
      <c r="A7651" s="60" t="str">
        <f>IF(G7651&amp;Q7651&lt;&gt;"",W7651&amp;Q7651,"")</f>
        <v/>
      </c>
      <c r="B7651" s="85" t="str">
        <f>IF(C7651&lt;&gt;"",LEFT(C7651,9),"")</f>
        <v/>
      </c>
      <c r="V7651" s="60" t="str">
        <f>W7651&amp;H7651</f>
        <v/>
      </c>
      <c r="W7651" s="60" t="str">
        <f>_xlfn.LET(_xlpm.TextCell,TEXT(G7651,"###"),IF(_xlpm.TextCell&lt;&gt;"",IF(StyleSpaceSplit,IFERROR(IF(FIND(" ",_xlpm.TextCell)&gt;=1,MID(_xlpm.TextCell,1,FIND(" ",_xlpm.TextCell)-1),_xlpm.TextCell),_xlpm.TextCell),_xlpm.TextCell),""))</f>
        <v/>
      </c>
      <c r="X7651" s="60" t="str">
        <f>IF(A7651&lt;&gt;"",IFERROR(IF(FIND(" ",G7651)&gt;=1,MID(G7651,FIND(" ",G7651)+1,LEN(G7651)),""),""),"")</f>
        <v/>
      </c>
      <c r="AC7651" s="51">
        <f>IFERROR(VALUE(MID($C7651,1,2)),0)</f>
        <v>0</v>
      </c>
      <c r="AD7651" s="44">
        <f>IFERROR(VALUE(MID($C7651,4,3)),0)</f>
        <v>0</v>
      </c>
      <c r="AE7651" s="51">
        <f>VALUE(RIGHT("00"&amp;AC7651,2)&amp;RIGHT("000"&amp;AD7651,3))</f>
        <v>0</v>
      </c>
    </row>
    <row r="7652" spans="1:31">
      <c r="A7652" s="60" t="str">
        <f>IF(G7652&amp;Q7652&lt;&gt;"",W7652&amp;Q7652,"")</f>
        <v/>
      </c>
      <c r="B7652" s="85" t="str">
        <f>IF(C7652&lt;&gt;"",LEFT(C7652,9),"")</f>
        <v/>
      </c>
      <c r="V7652" s="60" t="str">
        <f>W7652&amp;H7652</f>
        <v/>
      </c>
      <c r="W7652" s="60" t="str">
        <f>_xlfn.LET(_xlpm.TextCell,TEXT(G7652,"###"),IF(_xlpm.TextCell&lt;&gt;"",IF(StyleSpaceSplit,IFERROR(IF(FIND(" ",_xlpm.TextCell)&gt;=1,MID(_xlpm.TextCell,1,FIND(" ",_xlpm.TextCell)-1),_xlpm.TextCell),_xlpm.TextCell),_xlpm.TextCell),""))</f>
        <v/>
      </c>
      <c r="X7652" s="60" t="str">
        <f>IF(A7652&lt;&gt;"",IFERROR(IF(FIND(" ",G7652)&gt;=1,MID(G7652,FIND(" ",G7652)+1,LEN(G7652)),""),""),"")</f>
        <v/>
      </c>
      <c r="AC7652" s="51">
        <f>IFERROR(VALUE(MID($C7652,1,2)),0)</f>
        <v>0</v>
      </c>
      <c r="AD7652" s="44">
        <f>IFERROR(VALUE(MID($C7652,4,3)),0)</f>
        <v>0</v>
      </c>
      <c r="AE7652" s="51">
        <f>VALUE(RIGHT("00"&amp;AC7652,2)&amp;RIGHT("000"&amp;AD7652,3))</f>
        <v>0</v>
      </c>
    </row>
    <row r="7653" spans="1:31">
      <c r="A7653" s="60" t="str">
        <f>IF(G7653&amp;Q7653&lt;&gt;"",W7653&amp;Q7653,"")</f>
        <v/>
      </c>
      <c r="B7653" s="85" t="str">
        <f>IF(C7653&lt;&gt;"",LEFT(C7653,9),"")</f>
        <v/>
      </c>
      <c r="V7653" s="60" t="str">
        <f>W7653&amp;H7653</f>
        <v/>
      </c>
      <c r="W7653" s="60" t="str">
        <f>_xlfn.LET(_xlpm.TextCell,TEXT(G7653,"###"),IF(_xlpm.TextCell&lt;&gt;"",IF(StyleSpaceSplit,IFERROR(IF(FIND(" ",_xlpm.TextCell)&gt;=1,MID(_xlpm.TextCell,1,FIND(" ",_xlpm.TextCell)-1),_xlpm.TextCell),_xlpm.TextCell),_xlpm.TextCell),""))</f>
        <v/>
      </c>
      <c r="X7653" s="60" t="str">
        <f>IF(A7653&lt;&gt;"",IFERROR(IF(FIND(" ",G7653)&gt;=1,MID(G7653,FIND(" ",G7653)+1,LEN(G7653)),""),""),"")</f>
        <v/>
      </c>
      <c r="AC7653" s="51">
        <f>IFERROR(VALUE(MID($C7653,1,2)),0)</f>
        <v>0</v>
      </c>
      <c r="AD7653" s="44">
        <f>IFERROR(VALUE(MID($C7653,4,3)),0)</f>
        <v>0</v>
      </c>
      <c r="AE7653" s="51">
        <f>VALUE(RIGHT("00"&amp;AC7653,2)&amp;RIGHT("000"&amp;AD7653,3))</f>
        <v>0</v>
      </c>
    </row>
    <row r="7654" spans="1:31">
      <c r="A7654" s="60" t="str">
        <f>IF(G7654&amp;Q7654&lt;&gt;"",W7654&amp;Q7654,"")</f>
        <v/>
      </c>
      <c r="B7654" s="85" t="str">
        <f>IF(C7654&lt;&gt;"",LEFT(C7654,9),"")</f>
        <v/>
      </c>
      <c r="V7654" s="60" t="str">
        <f>W7654&amp;H7654</f>
        <v/>
      </c>
      <c r="W7654" s="60" t="str">
        <f>_xlfn.LET(_xlpm.TextCell,TEXT(G7654,"###"),IF(_xlpm.TextCell&lt;&gt;"",IF(StyleSpaceSplit,IFERROR(IF(FIND(" ",_xlpm.TextCell)&gt;=1,MID(_xlpm.TextCell,1,FIND(" ",_xlpm.TextCell)-1),_xlpm.TextCell),_xlpm.TextCell),_xlpm.TextCell),""))</f>
        <v/>
      </c>
      <c r="X7654" s="60" t="str">
        <f>IF(A7654&lt;&gt;"",IFERROR(IF(FIND(" ",G7654)&gt;=1,MID(G7654,FIND(" ",G7654)+1,LEN(G7654)),""),""),"")</f>
        <v/>
      </c>
      <c r="AC7654" s="51">
        <f>IFERROR(VALUE(MID($C7654,1,2)),0)</f>
        <v>0</v>
      </c>
      <c r="AD7654" s="44">
        <f>IFERROR(VALUE(MID($C7654,4,3)),0)</f>
        <v>0</v>
      </c>
      <c r="AE7654" s="51">
        <f>VALUE(RIGHT("00"&amp;AC7654,2)&amp;RIGHT("000"&amp;AD7654,3))</f>
        <v>0</v>
      </c>
    </row>
    <row r="7655" spans="1:31">
      <c r="A7655" s="60" t="str">
        <f>IF(G7655&amp;Q7655&lt;&gt;"",W7655&amp;Q7655,"")</f>
        <v/>
      </c>
      <c r="B7655" s="85" t="str">
        <f>IF(C7655&lt;&gt;"",LEFT(C7655,9),"")</f>
        <v/>
      </c>
      <c r="V7655" s="60" t="str">
        <f>W7655&amp;H7655</f>
        <v/>
      </c>
      <c r="W7655" s="60" t="str">
        <f>_xlfn.LET(_xlpm.TextCell,TEXT(G7655,"###"),IF(_xlpm.TextCell&lt;&gt;"",IF(StyleSpaceSplit,IFERROR(IF(FIND(" ",_xlpm.TextCell)&gt;=1,MID(_xlpm.TextCell,1,FIND(" ",_xlpm.TextCell)-1),_xlpm.TextCell),_xlpm.TextCell),_xlpm.TextCell),""))</f>
        <v/>
      </c>
      <c r="X7655" s="60" t="str">
        <f>IF(A7655&lt;&gt;"",IFERROR(IF(FIND(" ",G7655)&gt;=1,MID(G7655,FIND(" ",G7655)+1,LEN(G7655)),""),""),"")</f>
        <v/>
      </c>
      <c r="AC7655" s="51">
        <f>IFERROR(VALUE(MID($C7655,1,2)),0)</f>
        <v>0</v>
      </c>
      <c r="AD7655" s="44">
        <f>IFERROR(VALUE(MID($C7655,4,3)),0)</f>
        <v>0</v>
      </c>
      <c r="AE7655" s="51">
        <f>VALUE(RIGHT("00"&amp;AC7655,2)&amp;RIGHT("000"&amp;AD7655,3))</f>
        <v>0</v>
      </c>
    </row>
    <row r="7656" spans="1:31">
      <c r="A7656" s="60" t="str">
        <f>IF(G7656&amp;Q7656&lt;&gt;"",W7656&amp;Q7656,"")</f>
        <v/>
      </c>
      <c r="B7656" s="85" t="str">
        <f>IF(C7656&lt;&gt;"",LEFT(C7656,9),"")</f>
        <v/>
      </c>
      <c r="V7656" s="60" t="str">
        <f>W7656&amp;H7656</f>
        <v/>
      </c>
      <c r="W7656" s="60" t="str">
        <f>_xlfn.LET(_xlpm.TextCell,TEXT(G7656,"###"),IF(_xlpm.TextCell&lt;&gt;"",IF(StyleSpaceSplit,IFERROR(IF(FIND(" ",_xlpm.TextCell)&gt;=1,MID(_xlpm.TextCell,1,FIND(" ",_xlpm.TextCell)-1),_xlpm.TextCell),_xlpm.TextCell),_xlpm.TextCell),""))</f>
        <v/>
      </c>
      <c r="X7656" s="60" t="str">
        <f>IF(A7656&lt;&gt;"",IFERROR(IF(FIND(" ",G7656)&gt;=1,MID(G7656,FIND(" ",G7656)+1,LEN(G7656)),""),""),"")</f>
        <v/>
      </c>
      <c r="AC7656" s="51">
        <f>IFERROR(VALUE(MID($C7656,1,2)),0)</f>
        <v>0</v>
      </c>
      <c r="AD7656" s="44">
        <f>IFERROR(VALUE(MID($C7656,4,3)),0)</f>
        <v>0</v>
      </c>
      <c r="AE7656" s="51">
        <f>VALUE(RIGHT("00"&amp;AC7656,2)&amp;RIGHT("000"&amp;AD7656,3))</f>
        <v>0</v>
      </c>
    </row>
    <row r="7657" spans="1:31">
      <c r="A7657" s="60" t="str">
        <f>IF(G7657&amp;Q7657&lt;&gt;"",W7657&amp;Q7657,"")</f>
        <v/>
      </c>
      <c r="B7657" s="85" t="str">
        <f>IF(C7657&lt;&gt;"",LEFT(C7657,9),"")</f>
        <v/>
      </c>
      <c r="V7657" s="60" t="str">
        <f>W7657&amp;H7657</f>
        <v/>
      </c>
      <c r="W7657" s="60" t="str">
        <f>_xlfn.LET(_xlpm.TextCell,TEXT(G7657,"###"),IF(_xlpm.TextCell&lt;&gt;"",IF(StyleSpaceSplit,IFERROR(IF(FIND(" ",_xlpm.TextCell)&gt;=1,MID(_xlpm.TextCell,1,FIND(" ",_xlpm.TextCell)-1),_xlpm.TextCell),_xlpm.TextCell),_xlpm.TextCell),""))</f>
        <v/>
      </c>
      <c r="X7657" s="60" t="str">
        <f>IF(A7657&lt;&gt;"",IFERROR(IF(FIND(" ",G7657)&gt;=1,MID(G7657,FIND(" ",G7657)+1,LEN(G7657)),""),""),"")</f>
        <v/>
      </c>
      <c r="AC7657" s="51">
        <f>IFERROR(VALUE(MID($C7657,1,2)),0)</f>
        <v>0</v>
      </c>
      <c r="AD7657" s="44">
        <f>IFERROR(VALUE(MID($C7657,4,3)),0)</f>
        <v>0</v>
      </c>
      <c r="AE7657" s="51">
        <f>VALUE(RIGHT("00"&amp;AC7657,2)&amp;RIGHT("000"&amp;AD7657,3))</f>
        <v>0</v>
      </c>
    </row>
    <row r="7658" spans="1:31">
      <c r="A7658" s="60" t="str">
        <f>IF(G7658&amp;Q7658&lt;&gt;"",W7658&amp;Q7658,"")</f>
        <v/>
      </c>
      <c r="B7658" s="85" t="str">
        <f>IF(C7658&lt;&gt;"",LEFT(C7658,9),"")</f>
        <v/>
      </c>
      <c r="V7658" s="60" t="str">
        <f>W7658&amp;H7658</f>
        <v/>
      </c>
      <c r="W7658" s="60" t="str">
        <f>_xlfn.LET(_xlpm.TextCell,TEXT(G7658,"###"),IF(_xlpm.TextCell&lt;&gt;"",IF(StyleSpaceSplit,IFERROR(IF(FIND(" ",_xlpm.TextCell)&gt;=1,MID(_xlpm.TextCell,1,FIND(" ",_xlpm.TextCell)-1),_xlpm.TextCell),_xlpm.TextCell),_xlpm.TextCell),""))</f>
        <v/>
      </c>
      <c r="X7658" s="60" t="str">
        <f>IF(A7658&lt;&gt;"",IFERROR(IF(FIND(" ",G7658)&gt;=1,MID(G7658,FIND(" ",G7658)+1,LEN(G7658)),""),""),"")</f>
        <v/>
      </c>
      <c r="AC7658" s="51">
        <f>IFERROR(VALUE(MID($C7658,1,2)),0)</f>
        <v>0</v>
      </c>
      <c r="AD7658" s="44">
        <f>IFERROR(VALUE(MID($C7658,4,3)),0)</f>
        <v>0</v>
      </c>
      <c r="AE7658" s="51">
        <f>VALUE(RIGHT("00"&amp;AC7658,2)&amp;RIGHT("000"&amp;AD7658,3))</f>
        <v>0</v>
      </c>
    </row>
    <row r="7659" spans="1:31">
      <c r="A7659" s="60" t="str">
        <f>IF(G7659&amp;Q7659&lt;&gt;"",W7659&amp;Q7659,"")</f>
        <v/>
      </c>
      <c r="B7659" s="85" t="str">
        <f>IF(C7659&lt;&gt;"",LEFT(C7659,9),"")</f>
        <v/>
      </c>
      <c r="V7659" s="60" t="str">
        <f>W7659&amp;H7659</f>
        <v/>
      </c>
      <c r="W7659" s="60" t="str">
        <f>_xlfn.LET(_xlpm.TextCell,TEXT(G7659,"###"),IF(_xlpm.TextCell&lt;&gt;"",IF(StyleSpaceSplit,IFERROR(IF(FIND(" ",_xlpm.TextCell)&gt;=1,MID(_xlpm.TextCell,1,FIND(" ",_xlpm.TextCell)-1),_xlpm.TextCell),_xlpm.TextCell),_xlpm.TextCell),""))</f>
        <v/>
      </c>
      <c r="X7659" s="60" t="str">
        <f>IF(A7659&lt;&gt;"",IFERROR(IF(FIND(" ",G7659)&gt;=1,MID(G7659,FIND(" ",G7659)+1,LEN(G7659)),""),""),"")</f>
        <v/>
      </c>
      <c r="AC7659" s="51">
        <f>IFERROR(VALUE(MID($C7659,1,2)),0)</f>
        <v>0</v>
      </c>
      <c r="AD7659" s="44">
        <f>IFERROR(VALUE(MID($C7659,4,3)),0)</f>
        <v>0</v>
      </c>
      <c r="AE7659" s="51">
        <f>VALUE(RIGHT("00"&amp;AC7659,2)&amp;RIGHT("000"&amp;AD7659,3))</f>
        <v>0</v>
      </c>
    </row>
    <row r="7660" spans="1:31">
      <c r="A7660" s="60" t="str">
        <f>IF(G7660&amp;Q7660&lt;&gt;"",W7660&amp;Q7660,"")</f>
        <v/>
      </c>
      <c r="B7660" s="85" t="str">
        <f>IF(C7660&lt;&gt;"",LEFT(C7660,9),"")</f>
        <v/>
      </c>
      <c r="V7660" s="60" t="str">
        <f>W7660&amp;H7660</f>
        <v/>
      </c>
      <c r="W7660" s="60" t="str">
        <f>_xlfn.LET(_xlpm.TextCell,TEXT(G7660,"###"),IF(_xlpm.TextCell&lt;&gt;"",IF(StyleSpaceSplit,IFERROR(IF(FIND(" ",_xlpm.TextCell)&gt;=1,MID(_xlpm.TextCell,1,FIND(" ",_xlpm.TextCell)-1),_xlpm.TextCell),_xlpm.TextCell),_xlpm.TextCell),""))</f>
        <v/>
      </c>
      <c r="X7660" s="60" t="str">
        <f>IF(A7660&lt;&gt;"",IFERROR(IF(FIND(" ",G7660)&gt;=1,MID(G7660,FIND(" ",G7660)+1,LEN(G7660)),""),""),"")</f>
        <v/>
      </c>
      <c r="AC7660" s="51">
        <f>IFERROR(VALUE(MID($C7660,1,2)),0)</f>
        <v>0</v>
      </c>
      <c r="AD7660" s="44">
        <f>IFERROR(VALUE(MID($C7660,4,3)),0)</f>
        <v>0</v>
      </c>
      <c r="AE7660" s="51">
        <f>VALUE(RIGHT("00"&amp;AC7660,2)&amp;RIGHT("000"&amp;AD7660,3))</f>
        <v>0</v>
      </c>
    </row>
    <row r="7661" spans="1:31">
      <c r="A7661" s="60" t="str">
        <f>IF(G7661&amp;Q7661&lt;&gt;"",W7661&amp;Q7661,"")</f>
        <v/>
      </c>
      <c r="B7661" s="85" t="str">
        <f>IF(C7661&lt;&gt;"",LEFT(C7661,9),"")</f>
        <v/>
      </c>
      <c r="V7661" s="60" t="str">
        <f>W7661&amp;H7661</f>
        <v/>
      </c>
      <c r="W7661" s="60" t="str">
        <f>_xlfn.LET(_xlpm.TextCell,TEXT(G7661,"###"),IF(_xlpm.TextCell&lt;&gt;"",IF(StyleSpaceSplit,IFERROR(IF(FIND(" ",_xlpm.TextCell)&gt;=1,MID(_xlpm.TextCell,1,FIND(" ",_xlpm.TextCell)-1),_xlpm.TextCell),_xlpm.TextCell),_xlpm.TextCell),""))</f>
        <v/>
      </c>
      <c r="X7661" s="60" t="str">
        <f>IF(A7661&lt;&gt;"",IFERROR(IF(FIND(" ",G7661)&gt;=1,MID(G7661,FIND(" ",G7661)+1,LEN(G7661)),""),""),"")</f>
        <v/>
      </c>
      <c r="AC7661" s="51">
        <f>IFERROR(VALUE(MID($C7661,1,2)),0)</f>
        <v>0</v>
      </c>
      <c r="AD7661" s="44">
        <f>IFERROR(VALUE(MID($C7661,4,3)),0)</f>
        <v>0</v>
      </c>
      <c r="AE7661" s="51">
        <f>VALUE(RIGHT("00"&amp;AC7661,2)&amp;RIGHT("000"&amp;AD7661,3))</f>
        <v>0</v>
      </c>
    </row>
    <row r="7662" spans="1:31">
      <c r="A7662" s="60" t="str">
        <f>IF(G7662&amp;Q7662&lt;&gt;"",W7662&amp;Q7662,"")</f>
        <v/>
      </c>
      <c r="B7662" s="85" t="str">
        <f>IF(C7662&lt;&gt;"",LEFT(C7662,9),"")</f>
        <v/>
      </c>
      <c r="V7662" s="60" t="str">
        <f>W7662&amp;H7662</f>
        <v/>
      </c>
      <c r="W7662" s="60" t="str">
        <f>_xlfn.LET(_xlpm.TextCell,TEXT(G7662,"###"),IF(_xlpm.TextCell&lt;&gt;"",IF(StyleSpaceSplit,IFERROR(IF(FIND(" ",_xlpm.TextCell)&gt;=1,MID(_xlpm.TextCell,1,FIND(" ",_xlpm.TextCell)-1),_xlpm.TextCell),_xlpm.TextCell),_xlpm.TextCell),""))</f>
        <v/>
      </c>
      <c r="X7662" s="60" t="str">
        <f>IF(A7662&lt;&gt;"",IFERROR(IF(FIND(" ",G7662)&gt;=1,MID(G7662,FIND(" ",G7662)+1,LEN(G7662)),""),""),"")</f>
        <v/>
      </c>
      <c r="AC7662" s="51">
        <f>IFERROR(VALUE(MID($C7662,1,2)),0)</f>
        <v>0</v>
      </c>
      <c r="AD7662" s="44">
        <f>IFERROR(VALUE(MID($C7662,4,3)),0)</f>
        <v>0</v>
      </c>
      <c r="AE7662" s="51">
        <f>VALUE(RIGHT("00"&amp;AC7662,2)&amp;RIGHT("000"&amp;AD7662,3))</f>
        <v>0</v>
      </c>
    </row>
    <row r="7663" spans="1:31">
      <c r="A7663" s="60" t="str">
        <f>IF(G7663&amp;Q7663&lt;&gt;"",W7663&amp;Q7663,"")</f>
        <v/>
      </c>
      <c r="B7663" s="85" t="str">
        <f>IF(C7663&lt;&gt;"",LEFT(C7663,9),"")</f>
        <v/>
      </c>
      <c r="V7663" s="60" t="str">
        <f>W7663&amp;H7663</f>
        <v/>
      </c>
      <c r="W7663" s="60" t="str">
        <f>_xlfn.LET(_xlpm.TextCell,TEXT(G7663,"###"),IF(_xlpm.TextCell&lt;&gt;"",IF(StyleSpaceSplit,IFERROR(IF(FIND(" ",_xlpm.TextCell)&gt;=1,MID(_xlpm.TextCell,1,FIND(" ",_xlpm.TextCell)-1),_xlpm.TextCell),_xlpm.TextCell),_xlpm.TextCell),""))</f>
        <v/>
      </c>
      <c r="X7663" s="60" t="str">
        <f>IF(A7663&lt;&gt;"",IFERROR(IF(FIND(" ",G7663)&gt;=1,MID(G7663,FIND(" ",G7663)+1,LEN(G7663)),""),""),"")</f>
        <v/>
      </c>
      <c r="AC7663" s="51">
        <f>IFERROR(VALUE(MID($C7663,1,2)),0)</f>
        <v>0</v>
      </c>
      <c r="AD7663" s="44">
        <f>IFERROR(VALUE(MID($C7663,4,3)),0)</f>
        <v>0</v>
      </c>
      <c r="AE7663" s="51">
        <f>VALUE(RIGHT("00"&amp;AC7663,2)&amp;RIGHT("000"&amp;AD7663,3))</f>
        <v>0</v>
      </c>
    </row>
    <row r="7664" spans="1:31">
      <c r="A7664" s="60" t="str">
        <f>IF(G7664&amp;Q7664&lt;&gt;"",W7664&amp;Q7664,"")</f>
        <v/>
      </c>
      <c r="B7664" s="85" t="str">
        <f>IF(C7664&lt;&gt;"",LEFT(C7664,9),"")</f>
        <v/>
      </c>
      <c r="V7664" s="60" t="str">
        <f>W7664&amp;H7664</f>
        <v/>
      </c>
      <c r="W7664" s="60" t="str">
        <f>_xlfn.LET(_xlpm.TextCell,TEXT(G7664,"###"),IF(_xlpm.TextCell&lt;&gt;"",IF(StyleSpaceSplit,IFERROR(IF(FIND(" ",_xlpm.TextCell)&gt;=1,MID(_xlpm.TextCell,1,FIND(" ",_xlpm.TextCell)-1),_xlpm.TextCell),_xlpm.TextCell),_xlpm.TextCell),""))</f>
        <v/>
      </c>
      <c r="X7664" s="60" t="str">
        <f>IF(A7664&lt;&gt;"",IFERROR(IF(FIND(" ",G7664)&gt;=1,MID(G7664,FIND(" ",G7664)+1,LEN(G7664)),""),""),"")</f>
        <v/>
      </c>
      <c r="AC7664" s="51">
        <f>IFERROR(VALUE(MID($C7664,1,2)),0)</f>
        <v>0</v>
      </c>
      <c r="AD7664" s="44">
        <f>IFERROR(VALUE(MID($C7664,4,3)),0)</f>
        <v>0</v>
      </c>
      <c r="AE7664" s="51">
        <f>VALUE(RIGHT("00"&amp;AC7664,2)&amp;RIGHT("000"&amp;AD7664,3))</f>
        <v>0</v>
      </c>
    </row>
    <row r="7665" spans="1:31">
      <c r="A7665" s="60" t="str">
        <f>IF(G7665&amp;Q7665&lt;&gt;"",W7665&amp;Q7665,"")</f>
        <v/>
      </c>
      <c r="B7665" s="85" t="str">
        <f>IF(C7665&lt;&gt;"",LEFT(C7665,9),"")</f>
        <v/>
      </c>
      <c r="V7665" s="60" t="str">
        <f>W7665&amp;H7665</f>
        <v/>
      </c>
      <c r="W7665" s="60" t="str">
        <f>_xlfn.LET(_xlpm.TextCell,TEXT(G7665,"###"),IF(_xlpm.TextCell&lt;&gt;"",IF(StyleSpaceSplit,IFERROR(IF(FIND(" ",_xlpm.TextCell)&gt;=1,MID(_xlpm.TextCell,1,FIND(" ",_xlpm.TextCell)-1),_xlpm.TextCell),_xlpm.TextCell),_xlpm.TextCell),""))</f>
        <v/>
      </c>
      <c r="X7665" s="60" t="str">
        <f>IF(A7665&lt;&gt;"",IFERROR(IF(FIND(" ",G7665)&gt;=1,MID(G7665,FIND(" ",G7665)+1,LEN(G7665)),""),""),"")</f>
        <v/>
      </c>
      <c r="AC7665" s="51">
        <f>IFERROR(VALUE(MID($C7665,1,2)),0)</f>
        <v>0</v>
      </c>
      <c r="AD7665" s="44">
        <f>IFERROR(VALUE(MID($C7665,4,3)),0)</f>
        <v>0</v>
      </c>
      <c r="AE7665" s="51">
        <f>VALUE(RIGHT("00"&amp;AC7665,2)&amp;RIGHT("000"&amp;AD7665,3))</f>
        <v>0</v>
      </c>
    </row>
    <row r="7666" spans="1:31">
      <c r="A7666" s="60" t="str">
        <f>IF(G7666&amp;Q7666&lt;&gt;"",W7666&amp;Q7666,"")</f>
        <v/>
      </c>
      <c r="B7666" s="85" t="str">
        <f>IF(C7666&lt;&gt;"",LEFT(C7666,9),"")</f>
        <v/>
      </c>
      <c r="V7666" s="60" t="str">
        <f>W7666&amp;H7666</f>
        <v/>
      </c>
      <c r="W7666" s="60" t="str">
        <f>_xlfn.LET(_xlpm.TextCell,TEXT(G7666,"###"),IF(_xlpm.TextCell&lt;&gt;"",IF(StyleSpaceSplit,IFERROR(IF(FIND(" ",_xlpm.TextCell)&gt;=1,MID(_xlpm.TextCell,1,FIND(" ",_xlpm.TextCell)-1),_xlpm.TextCell),_xlpm.TextCell),_xlpm.TextCell),""))</f>
        <v/>
      </c>
      <c r="X7666" s="60" t="str">
        <f>IF(A7666&lt;&gt;"",IFERROR(IF(FIND(" ",G7666)&gt;=1,MID(G7666,FIND(" ",G7666)+1,LEN(G7666)),""),""),"")</f>
        <v/>
      </c>
      <c r="AC7666" s="51">
        <f>IFERROR(VALUE(MID($C7666,1,2)),0)</f>
        <v>0</v>
      </c>
      <c r="AD7666" s="44">
        <f>IFERROR(VALUE(MID($C7666,4,3)),0)</f>
        <v>0</v>
      </c>
      <c r="AE7666" s="51">
        <f>VALUE(RIGHT("00"&amp;AC7666,2)&amp;RIGHT("000"&amp;AD7666,3))</f>
        <v>0</v>
      </c>
    </row>
    <row r="7667" spans="1:31">
      <c r="A7667" s="60" t="str">
        <f>IF(G7667&amp;Q7667&lt;&gt;"",W7667&amp;Q7667,"")</f>
        <v/>
      </c>
      <c r="B7667" s="85" t="str">
        <f>IF(C7667&lt;&gt;"",LEFT(C7667,9),"")</f>
        <v/>
      </c>
      <c r="V7667" s="60" t="str">
        <f>W7667&amp;H7667</f>
        <v/>
      </c>
      <c r="W7667" s="60" t="str">
        <f>_xlfn.LET(_xlpm.TextCell,TEXT(G7667,"###"),IF(_xlpm.TextCell&lt;&gt;"",IF(StyleSpaceSplit,IFERROR(IF(FIND(" ",_xlpm.TextCell)&gt;=1,MID(_xlpm.TextCell,1,FIND(" ",_xlpm.TextCell)-1),_xlpm.TextCell),_xlpm.TextCell),_xlpm.TextCell),""))</f>
        <v/>
      </c>
      <c r="X7667" s="60" t="str">
        <f>IF(A7667&lt;&gt;"",IFERROR(IF(FIND(" ",G7667)&gt;=1,MID(G7667,FIND(" ",G7667)+1,LEN(G7667)),""),""),"")</f>
        <v/>
      </c>
      <c r="AC7667" s="51">
        <f>IFERROR(VALUE(MID($C7667,1,2)),0)</f>
        <v>0</v>
      </c>
      <c r="AD7667" s="44">
        <f>IFERROR(VALUE(MID($C7667,4,3)),0)</f>
        <v>0</v>
      </c>
      <c r="AE7667" s="51">
        <f>VALUE(RIGHT("00"&amp;AC7667,2)&amp;RIGHT("000"&amp;AD7667,3))</f>
        <v>0</v>
      </c>
    </row>
    <row r="7668" spans="1:31">
      <c r="A7668" s="60" t="str">
        <f>IF(G7668&amp;Q7668&lt;&gt;"",W7668&amp;Q7668,"")</f>
        <v/>
      </c>
      <c r="B7668" s="85" t="str">
        <f>IF(C7668&lt;&gt;"",LEFT(C7668,9),"")</f>
        <v/>
      </c>
      <c r="V7668" s="60" t="str">
        <f>W7668&amp;H7668</f>
        <v/>
      </c>
      <c r="W7668" s="60" t="str">
        <f>_xlfn.LET(_xlpm.TextCell,TEXT(G7668,"###"),IF(_xlpm.TextCell&lt;&gt;"",IF(StyleSpaceSplit,IFERROR(IF(FIND(" ",_xlpm.TextCell)&gt;=1,MID(_xlpm.TextCell,1,FIND(" ",_xlpm.TextCell)-1),_xlpm.TextCell),_xlpm.TextCell),_xlpm.TextCell),""))</f>
        <v/>
      </c>
      <c r="X7668" s="60" t="str">
        <f>IF(A7668&lt;&gt;"",IFERROR(IF(FIND(" ",G7668)&gt;=1,MID(G7668,FIND(" ",G7668)+1,LEN(G7668)),""),""),"")</f>
        <v/>
      </c>
      <c r="AC7668" s="51">
        <f>IFERROR(VALUE(MID($C7668,1,2)),0)</f>
        <v>0</v>
      </c>
      <c r="AD7668" s="44">
        <f>IFERROR(VALUE(MID($C7668,4,3)),0)</f>
        <v>0</v>
      </c>
      <c r="AE7668" s="51">
        <f>VALUE(RIGHT("00"&amp;AC7668,2)&amp;RIGHT("000"&amp;AD7668,3))</f>
        <v>0</v>
      </c>
    </row>
    <row r="7669" spans="1:31">
      <c r="A7669" s="60" t="str">
        <f>IF(G7669&amp;Q7669&lt;&gt;"",W7669&amp;Q7669,"")</f>
        <v/>
      </c>
      <c r="B7669" s="85" t="str">
        <f>IF(C7669&lt;&gt;"",LEFT(C7669,9),"")</f>
        <v/>
      </c>
      <c r="V7669" s="60" t="str">
        <f>W7669&amp;H7669</f>
        <v/>
      </c>
      <c r="W7669" s="60" t="str">
        <f>_xlfn.LET(_xlpm.TextCell,TEXT(G7669,"###"),IF(_xlpm.TextCell&lt;&gt;"",IF(StyleSpaceSplit,IFERROR(IF(FIND(" ",_xlpm.TextCell)&gt;=1,MID(_xlpm.TextCell,1,FIND(" ",_xlpm.TextCell)-1),_xlpm.TextCell),_xlpm.TextCell),_xlpm.TextCell),""))</f>
        <v/>
      </c>
      <c r="X7669" s="60" t="str">
        <f>IF(A7669&lt;&gt;"",IFERROR(IF(FIND(" ",G7669)&gt;=1,MID(G7669,FIND(" ",G7669)+1,LEN(G7669)),""),""),"")</f>
        <v/>
      </c>
      <c r="AC7669" s="51">
        <f>IFERROR(VALUE(MID($C7669,1,2)),0)</f>
        <v>0</v>
      </c>
      <c r="AD7669" s="44">
        <f>IFERROR(VALUE(MID($C7669,4,3)),0)</f>
        <v>0</v>
      </c>
      <c r="AE7669" s="51">
        <f>VALUE(RIGHT("00"&amp;AC7669,2)&amp;RIGHT("000"&amp;AD7669,3))</f>
        <v>0</v>
      </c>
    </row>
    <row r="7670" spans="1:31">
      <c r="A7670" s="60" t="str">
        <f>IF(G7670&amp;Q7670&lt;&gt;"",W7670&amp;Q7670,"")</f>
        <v/>
      </c>
      <c r="B7670" s="85" t="str">
        <f>IF(C7670&lt;&gt;"",LEFT(C7670,9),"")</f>
        <v/>
      </c>
      <c r="V7670" s="60" t="str">
        <f>W7670&amp;H7670</f>
        <v/>
      </c>
      <c r="W7670" s="60" t="str">
        <f>_xlfn.LET(_xlpm.TextCell,TEXT(G7670,"###"),IF(_xlpm.TextCell&lt;&gt;"",IF(StyleSpaceSplit,IFERROR(IF(FIND(" ",_xlpm.TextCell)&gt;=1,MID(_xlpm.TextCell,1,FIND(" ",_xlpm.TextCell)-1),_xlpm.TextCell),_xlpm.TextCell),_xlpm.TextCell),""))</f>
        <v/>
      </c>
      <c r="X7670" s="60" t="str">
        <f>IF(A7670&lt;&gt;"",IFERROR(IF(FIND(" ",G7670)&gt;=1,MID(G7670,FIND(" ",G7670)+1,LEN(G7670)),""),""),"")</f>
        <v/>
      </c>
      <c r="AC7670" s="51">
        <f>IFERROR(VALUE(MID($C7670,1,2)),0)</f>
        <v>0</v>
      </c>
      <c r="AD7670" s="44">
        <f>IFERROR(VALUE(MID($C7670,4,3)),0)</f>
        <v>0</v>
      </c>
      <c r="AE7670" s="51">
        <f>VALUE(RIGHT("00"&amp;AC7670,2)&amp;RIGHT("000"&amp;AD7670,3))</f>
        <v>0</v>
      </c>
    </row>
    <row r="7671" spans="1:31">
      <c r="A7671" s="60" t="str">
        <f>IF(G7671&amp;Q7671&lt;&gt;"",W7671&amp;Q7671,"")</f>
        <v/>
      </c>
      <c r="B7671" s="85" t="str">
        <f>IF(C7671&lt;&gt;"",LEFT(C7671,9),"")</f>
        <v/>
      </c>
      <c r="V7671" s="60" t="str">
        <f>W7671&amp;H7671</f>
        <v/>
      </c>
      <c r="W7671" s="60" t="str">
        <f>_xlfn.LET(_xlpm.TextCell,TEXT(G7671,"###"),IF(_xlpm.TextCell&lt;&gt;"",IF(StyleSpaceSplit,IFERROR(IF(FIND(" ",_xlpm.TextCell)&gt;=1,MID(_xlpm.TextCell,1,FIND(" ",_xlpm.TextCell)-1),_xlpm.TextCell),_xlpm.TextCell),_xlpm.TextCell),""))</f>
        <v/>
      </c>
      <c r="X7671" s="60" t="str">
        <f>IF(A7671&lt;&gt;"",IFERROR(IF(FIND(" ",G7671)&gt;=1,MID(G7671,FIND(" ",G7671)+1,LEN(G7671)),""),""),"")</f>
        <v/>
      </c>
      <c r="AC7671" s="51">
        <f>IFERROR(VALUE(MID($C7671,1,2)),0)</f>
        <v>0</v>
      </c>
      <c r="AD7671" s="44">
        <f>IFERROR(VALUE(MID($C7671,4,3)),0)</f>
        <v>0</v>
      </c>
      <c r="AE7671" s="51">
        <f>VALUE(RIGHT("00"&amp;AC7671,2)&amp;RIGHT("000"&amp;AD7671,3))</f>
        <v>0</v>
      </c>
    </row>
    <row r="7672" spans="1:31">
      <c r="A7672" s="60" t="str">
        <f>IF(G7672&amp;Q7672&lt;&gt;"",W7672&amp;Q7672,"")</f>
        <v/>
      </c>
      <c r="B7672" s="85" t="str">
        <f>IF(C7672&lt;&gt;"",LEFT(C7672,9),"")</f>
        <v/>
      </c>
      <c r="V7672" s="60" t="str">
        <f>W7672&amp;H7672</f>
        <v/>
      </c>
      <c r="W7672" s="60" t="str">
        <f>_xlfn.LET(_xlpm.TextCell,TEXT(G7672,"###"),IF(_xlpm.TextCell&lt;&gt;"",IF(StyleSpaceSplit,IFERROR(IF(FIND(" ",_xlpm.TextCell)&gt;=1,MID(_xlpm.TextCell,1,FIND(" ",_xlpm.TextCell)-1),_xlpm.TextCell),_xlpm.TextCell),_xlpm.TextCell),""))</f>
        <v/>
      </c>
      <c r="X7672" s="60" t="str">
        <f>IF(A7672&lt;&gt;"",IFERROR(IF(FIND(" ",G7672)&gt;=1,MID(G7672,FIND(" ",G7672)+1,LEN(G7672)),""),""),"")</f>
        <v/>
      </c>
      <c r="AC7672" s="51">
        <f>IFERROR(VALUE(MID($C7672,1,2)),0)</f>
        <v>0</v>
      </c>
      <c r="AD7672" s="44">
        <f>IFERROR(VALUE(MID($C7672,4,3)),0)</f>
        <v>0</v>
      </c>
      <c r="AE7672" s="51">
        <f>VALUE(RIGHT("00"&amp;AC7672,2)&amp;RIGHT("000"&amp;AD7672,3))</f>
        <v>0</v>
      </c>
    </row>
    <row r="7673" spans="1:31">
      <c r="A7673" s="60" t="str">
        <f>IF(G7673&amp;Q7673&lt;&gt;"",W7673&amp;Q7673,"")</f>
        <v/>
      </c>
      <c r="B7673" s="85" t="str">
        <f>IF(C7673&lt;&gt;"",LEFT(C7673,9),"")</f>
        <v/>
      </c>
      <c r="V7673" s="60" t="str">
        <f>W7673&amp;H7673</f>
        <v/>
      </c>
      <c r="W7673" s="60" t="str">
        <f>_xlfn.LET(_xlpm.TextCell,TEXT(G7673,"###"),IF(_xlpm.TextCell&lt;&gt;"",IF(StyleSpaceSplit,IFERROR(IF(FIND(" ",_xlpm.TextCell)&gt;=1,MID(_xlpm.TextCell,1,FIND(" ",_xlpm.TextCell)-1),_xlpm.TextCell),_xlpm.TextCell),_xlpm.TextCell),""))</f>
        <v/>
      </c>
      <c r="X7673" s="60" t="str">
        <f>IF(A7673&lt;&gt;"",IFERROR(IF(FIND(" ",G7673)&gt;=1,MID(G7673,FIND(" ",G7673)+1,LEN(G7673)),""),""),"")</f>
        <v/>
      </c>
      <c r="AC7673" s="51">
        <f>IFERROR(VALUE(MID($C7673,1,2)),0)</f>
        <v>0</v>
      </c>
      <c r="AD7673" s="44">
        <f>IFERROR(VALUE(MID($C7673,4,3)),0)</f>
        <v>0</v>
      </c>
      <c r="AE7673" s="51">
        <f>VALUE(RIGHT("00"&amp;AC7673,2)&amp;RIGHT("000"&amp;AD7673,3))</f>
        <v>0</v>
      </c>
    </row>
    <row r="7674" spans="1:31">
      <c r="A7674" s="60" t="str">
        <f>IF(G7674&amp;Q7674&lt;&gt;"",W7674&amp;Q7674,"")</f>
        <v/>
      </c>
      <c r="B7674" s="85" t="str">
        <f>IF(C7674&lt;&gt;"",LEFT(C7674,9),"")</f>
        <v/>
      </c>
      <c r="V7674" s="60" t="str">
        <f>W7674&amp;H7674</f>
        <v/>
      </c>
      <c r="W7674" s="60" t="str">
        <f>_xlfn.LET(_xlpm.TextCell,TEXT(G7674,"###"),IF(_xlpm.TextCell&lt;&gt;"",IF(StyleSpaceSplit,IFERROR(IF(FIND(" ",_xlpm.TextCell)&gt;=1,MID(_xlpm.TextCell,1,FIND(" ",_xlpm.TextCell)-1),_xlpm.TextCell),_xlpm.TextCell),_xlpm.TextCell),""))</f>
        <v/>
      </c>
      <c r="X7674" s="60" t="str">
        <f>IF(A7674&lt;&gt;"",IFERROR(IF(FIND(" ",G7674)&gt;=1,MID(G7674,FIND(" ",G7674)+1,LEN(G7674)),""),""),"")</f>
        <v/>
      </c>
      <c r="AC7674" s="51">
        <f>IFERROR(VALUE(MID($C7674,1,2)),0)</f>
        <v>0</v>
      </c>
      <c r="AD7674" s="44">
        <f>IFERROR(VALUE(MID($C7674,4,3)),0)</f>
        <v>0</v>
      </c>
      <c r="AE7674" s="51">
        <f>VALUE(RIGHT("00"&amp;AC7674,2)&amp;RIGHT("000"&amp;AD7674,3))</f>
        <v>0</v>
      </c>
    </row>
    <row r="7675" spans="1:31">
      <c r="A7675" s="60" t="str">
        <f>IF(G7675&amp;Q7675&lt;&gt;"",W7675&amp;Q7675,"")</f>
        <v/>
      </c>
      <c r="B7675" s="85" t="str">
        <f>IF(C7675&lt;&gt;"",LEFT(C7675,9),"")</f>
        <v/>
      </c>
      <c r="V7675" s="60" t="str">
        <f>W7675&amp;H7675</f>
        <v/>
      </c>
      <c r="W7675" s="60" t="str">
        <f>_xlfn.LET(_xlpm.TextCell,TEXT(G7675,"###"),IF(_xlpm.TextCell&lt;&gt;"",IF(StyleSpaceSplit,IFERROR(IF(FIND(" ",_xlpm.TextCell)&gt;=1,MID(_xlpm.TextCell,1,FIND(" ",_xlpm.TextCell)-1),_xlpm.TextCell),_xlpm.TextCell),_xlpm.TextCell),""))</f>
        <v/>
      </c>
      <c r="X7675" s="60" t="str">
        <f>IF(A7675&lt;&gt;"",IFERROR(IF(FIND(" ",G7675)&gt;=1,MID(G7675,FIND(" ",G7675)+1,LEN(G7675)),""),""),"")</f>
        <v/>
      </c>
      <c r="AC7675" s="51">
        <f>IFERROR(VALUE(MID($C7675,1,2)),0)</f>
        <v>0</v>
      </c>
      <c r="AD7675" s="44">
        <f>IFERROR(VALUE(MID($C7675,4,3)),0)</f>
        <v>0</v>
      </c>
      <c r="AE7675" s="51">
        <f>VALUE(RIGHT("00"&amp;AC7675,2)&amp;RIGHT("000"&amp;AD7675,3))</f>
        <v>0</v>
      </c>
    </row>
    <row r="7676" spans="1:31">
      <c r="A7676" s="60" t="str">
        <f>IF(G7676&amp;Q7676&lt;&gt;"",W7676&amp;Q7676,"")</f>
        <v/>
      </c>
      <c r="B7676" s="85" t="str">
        <f>IF(C7676&lt;&gt;"",LEFT(C7676,9),"")</f>
        <v/>
      </c>
      <c r="V7676" s="60" t="str">
        <f>W7676&amp;H7676</f>
        <v/>
      </c>
      <c r="W7676" s="60" t="str">
        <f>_xlfn.LET(_xlpm.TextCell,TEXT(G7676,"###"),IF(_xlpm.TextCell&lt;&gt;"",IF(StyleSpaceSplit,IFERROR(IF(FIND(" ",_xlpm.TextCell)&gt;=1,MID(_xlpm.TextCell,1,FIND(" ",_xlpm.TextCell)-1),_xlpm.TextCell),_xlpm.TextCell),_xlpm.TextCell),""))</f>
        <v/>
      </c>
      <c r="X7676" s="60" t="str">
        <f>IF(A7676&lt;&gt;"",IFERROR(IF(FIND(" ",G7676)&gt;=1,MID(G7676,FIND(" ",G7676)+1,LEN(G7676)),""),""),"")</f>
        <v/>
      </c>
      <c r="AC7676" s="51">
        <f>IFERROR(VALUE(MID($C7676,1,2)),0)</f>
        <v>0</v>
      </c>
      <c r="AD7676" s="44">
        <f>IFERROR(VALUE(MID($C7676,4,3)),0)</f>
        <v>0</v>
      </c>
      <c r="AE7676" s="51">
        <f>VALUE(RIGHT("00"&amp;AC7676,2)&amp;RIGHT("000"&amp;AD7676,3))</f>
        <v>0</v>
      </c>
    </row>
    <row r="7677" spans="1:31">
      <c r="A7677" s="60" t="str">
        <f>IF(G7677&amp;Q7677&lt;&gt;"",W7677&amp;Q7677,"")</f>
        <v/>
      </c>
      <c r="B7677" s="85" t="str">
        <f>IF(C7677&lt;&gt;"",LEFT(C7677,9),"")</f>
        <v/>
      </c>
      <c r="V7677" s="60" t="str">
        <f>W7677&amp;H7677</f>
        <v/>
      </c>
      <c r="W7677" s="60" t="str">
        <f>_xlfn.LET(_xlpm.TextCell,TEXT(G7677,"###"),IF(_xlpm.TextCell&lt;&gt;"",IF(StyleSpaceSplit,IFERROR(IF(FIND(" ",_xlpm.TextCell)&gt;=1,MID(_xlpm.TextCell,1,FIND(" ",_xlpm.TextCell)-1),_xlpm.TextCell),_xlpm.TextCell),_xlpm.TextCell),""))</f>
        <v/>
      </c>
      <c r="X7677" s="60" t="str">
        <f>IF(A7677&lt;&gt;"",IFERROR(IF(FIND(" ",G7677)&gt;=1,MID(G7677,FIND(" ",G7677)+1,LEN(G7677)),""),""),"")</f>
        <v/>
      </c>
      <c r="AC7677" s="51">
        <f>IFERROR(VALUE(MID($C7677,1,2)),0)</f>
        <v>0</v>
      </c>
      <c r="AD7677" s="44">
        <f>IFERROR(VALUE(MID($C7677,4,3)),0)</f>
        <v>0</v>
      </c>
      <c r="AE7677" s="51">
        <f>VALUE(RIGHT("00"&amp;AC7677,2)&amp;RIGHT("000"&amp;AD7677,3))</f>
        <v>0</v>
      </c>
    </row>
    <row r="7678" spans="1:31">
      <c r="A7678" s="60" t="str">
        <f>IF(G7678&amp;Q7678&lt;&gt;"",W7678&amp;Q7678,"")</f>
        <v/>
      </c>
      <c r="B7678" s="85" t="str">
        <f>IF(C7678&lt;&gt;"",LEFT(C7678,9),"")</f>
        <v/>
      </c>
      <c r="V7678" s="60" t="str">
        <f>W7678&amp;H7678</f>
        <v/>
      </c>
      <c r="W7678" s="60" t="str">
        <f>_xlfn.LET(_xlpm.TextCell,TEXT(G7678,"###"),IF(_xlpm.TextCell&lt;&gt;"",IF(StyleSpaceSplit,IFERROR(IF(FIND(" ",_xlpm.TextCell)&gt;=1,MID(_xlpm.TextCell,1,FIND(" ",_xlpm.TextCell)-1),_xlpm.TextCell),_xlpm.TextCell),_xlpm.TextCell),""))</f>
        <v/>
      </c>
      <c r="X7678" s="60" t="str">
        <f>IF(A7678&lt;&gt;"",IFERROR(IF(FIND(" ",G7678)&gt;=1,MID(G7678,FIND(" ",G7678)+1,LEN(G7678)),""),""),"")</f>
        <v/>
      </c>
      <c r="AC7678" s="51">
        <f>IFERROR(VALUE(MID($C7678,1,2)),0)</f>
        <v>0</v>
      </c>
      <c r="AD7678" s="44">
        <f>IFERROR(VALUE(MID($C7678,4,3)),0)</f>
        <v>0</v>
      </c>
      <c r="AE7678" s="51">
        <f>VALUE(RIGHT("00"&amp;AC7678,2)&amp;RIGHT("000"&amp;AD7678,3))</f>
        <v>0</v>
      </c>
    </row>
    <row r="7679" spans="1:31">
      <c r="A7679" s="60" t="str">
        <f>IF(G7679&amp;Q7679&lt;&gt;"",W7679&amp;Q7679,"")</f>
        <v/>
      </c>
      <c r="B7679" s="85" t="str">
        <f>IF(C7679&lt;&gt;"",LEFT(C7679,9),"")</f>
        <v/>
      </c>
      <c r="V7679" s="60" t="str">
        <f>W7679&amp;H7679</f>
        <v/>
      </c>
      <c r="W7679" s="60" t="str">
        <f>_xlfn.LET(_xlpm.TextCell,TEXT(G7679,"###"),IF(_xlpm.TextCell&lt;&gt;"",IF(StyleSpaceSplit,IFERROR(IF(FIND(" ",_xlpm.TextCell)&gt;=1,MID(_xlpm.TextCell,1,FIND(" ",_xlpm.TextCell)-1),_xlpm.TextCell),_xlpm.TextCell),_xlpm.TextCell),""))</f>
        <v/>
      </c>
      <c r="X7679" s="60" t="str">
        <f>IF(A7679&lt;&gt;"",IFERROR(IF(FIND(" ",G7679)&gt;=1,MID(G7679,FIND(" ",G7679)+1,LEN(G7679)),""),""),"")</f>
        <v/>
      </c>
      <c r="AC7679" s="51">
        <f>IFERROR(VALUE(MID($C7679,1,2)),0)</f>
        <v>0</v>
      </c>
      <c r="AD7679" s="44">
        <f>IFERROR(VALUE(MID($C7679,4,3)),0)</f>
        <v>0</v>
      </c>
      <c r="AE7679" s="51">
        <f>VALUE(RIGHT("00"&amp;AC7679,2)&amp;RIGHT("000"&amp;AD7679,3))</f>
        <v>0</v>
      </c>
    </row>
    <row r="7680" spans="1:31">
      <c r="A7680" s="60" t="str">
        <f>IF(G7680&amp;Q7680&lt;&gt;"",W7680&amp;Q7680,"")</f>
        <v/>
      </c>
      <c r="B7680" s="85" t="str">
        <f>IF(C7680&lt;&gt;"",LEFT(C7680,9),"")</f>
        <v/>
      </c>
      <c r="V7680" s="60" t="str">
        <f>W7680&amp;H7680</f>
        <v/>
      </c>
      <c r="W7680" s="60" t="str">
        <f>_xlfn.LET(_xlpm.TextCell,TEXT(G7680,"###"),IF(_xlpm.TextCell&lt;&gt;"",IF(StyleSpaceSplit,IFERROR(IF(FIND(" ",_xlpm.TextCell)&gt;=1,MID(_xlpm.TextCell,1,FIND(" ",_xlpm.TextCell)-1),_xlpm.TextCell),_xlpm.TextCell),_xlpm.TextCell),""))</f>
        <v/>
      </c>
      <c r="X7680" s="60" t="str">
        <f>IF(A7680&lt;&gt;"",IFERROR(IF(FIND(" ",G7680)&gt;=1,MID(G7680,FIND(" ",G7680)+1,LEN(G7680)),""),""),"")</f>
        <v/>
      </c>
      <c r="AC7680" s="51">
        <f>IFERROR(VALUE(MID($C7680,1,2)),0)</f>
        <v>0</v>
      </c>
      <c r="AD7680" s="44">
        <f>IFERROR(VALUE(MID($C7680,4,3)),0)</f>
        <v>0</v>
      </c>
      <c r="AE7680" s="51">
        <f>VALUE(RIGHT("00"&amp;AC7680,2)&amp;RIGHT("000"&amp;AD7680,3))</f>
        <v>0</v>
      </c>
    </row>
    <row r="7681" spans="1:31">
      <c r="A7681" s="60" t="str">
        <f>IF(G7681&amp;Q7681&lt;&gt;"",W7681&amp;Q7681,"")</f>
        <v/>
      </c>
      <c r="B7681" s="85" t="str">
        <f>IF(C7681&lt;&gt;"",LEFT(C7681,9),"")</f>
        <v/>
      </c>
      <c r="V7681" s="60" t="str">
        <f>W7681&amp;H7681</f>
        <v/>
      </c>
      <c r="W7681" s="60" t="str">
        <f>_xlfn.LET(_xlpm.TextCell,TEXT(G7681,"###"),IF(_xlpm.TextCell&lt;&gt;"",IF(StyleSpaceSplit,IFERROR(IF(FIND(" ",_xlpm.TextCell)&gt;=1,MID(_xlpm.TextCell,1,FIND(" ",_xlpm.TextCell)-1),_xlpm.TextCell),_xlpm.TextCell),_xlpm.TextCell),""))</f>
        <v/>
      </c>
      <c r="X7681" s="60" t="str">
        <f>IF(A7681&lt;&gt;"",IFERROR(IF(FIND(" ",G7681)&gt;=1,MID(G7681,FIND(" ",G7681)+1,LEN(G7681)),""),""),"")</f>
        <v/>
      </c>
      <c r="AC7681" s="51">
        <f>IFERROR(VALUE(MID($C7681,1,2)),0)</f>
        <v>0</v>
      </c>
      <c r="AD7681" s="44">
        <f>IFERROR(VALUE(MID($C7681,4,3)),0)</f>
        <v>0</v>
      </c>
      <c r="AE7681" s="51">
        <f>VALUE(RIGHT("00"&amp;AC7681,2)&amp;RIGHT("000"&amp;AD7681,3))</f>
        <v>0</v>
      </c>
    </row>
    <row r="7682" spans="1:31">
      <c r="A7682" s="60" t="str">
        <f>IF(G7682&amp;Q7682&lt;&gt;"",W7682&amp;Q7682,"")</f>
        <v/>
      </c>
      <c r="B7682" s="85" t="str">
        <f>IF(C7682&lt;&gt;"",LEFT(C7682,9),"")</f>
        <v/>
      </c>
      <c r="V7682" s="60" t="str">
        <f>W7682&amp;H7682</f>
        <v/>
      </c>
      <c r="W7682" s="60" t="str">
        <f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>IF(A7682&lt;&gt;"",IFERROR(IF(FIND(" ",G7682)&gt;=1,MID(G7682,FIND(" ",G7682)+1,LEN(G7682)),""),""),"")</f>
        <v/>
      </c>
      <c r="AC7682" s="51">
        <f>IFERROR(VALUE(MID($C7682,1,2)),0)</f>
        <v>0</v>
      </c>
      <c r="AD7682" s="44">
        <f>IFERROR(VALUE(MID($C7682,4,3)),0)</f>
        <v>0</v>
      </c>
      <c r="AE7682" s="51">
        <f>VALUE(RIGHT("00"&amp;AC7682,2)&amp;RIGHT("000"&amp;AD7682,3))</f>
        <v>0</v>
      </c>
    </row>
    <row r="7683" spans="1:31">
      <c r="A7683" s="60" t="str">
        <f>IF(G7683&amp;Q7683&lt;&gt;"",W7683&amp;Q7683,"")</f>
        <v/>
      </c>
      <c r="B7683" s="85" t="str">
        <f>IF(C7683&lt;&gt;"",LEFT(C7683,9),"")</f>
        <v/>
      </c>
      <c r="V7683" s="60" t="str">
        <f>W7683&amp;H7683</f>
        <v/>
      </c>
      <c r="W7683" s="60" t="str">
        <f>_xlfn.LET(_xlpm.TextCell,TEXT(G7683,"###"),IF(_xlpm.TextCell&lt;&gt;"",IF(StyleSpaceSplit,IFERROR(IF(FIND(" ",_xlpm.TextCell)&gt;=1,MID(_xlpm.TextCell,1,FIND(" ",_xlpm.TextCell)-1),_xlpm.TextCell),_xlpm.TextCell),_xlpm.TextCell),""))</f>
        <v/>
      </c>
      <c r="X7683" s="60" t="str">
        <f>IF(A7683&lt;&gt;"",IFERROR(IF(FIND(" ",G7683)&gt;=1,MID(G7683,FIND(" ",G7683)+1,LEN(G7683)),""),""),"")</f>
        <v/>
      </c>
      <c r="AC7683" s="51">
        <f>IFERROR(VALUE(MID($C7683,1,2)),0)</f>
        <v>0</v>
      </c>
      <c r="AD7683" s="44">
        <f>IFERROR(VALUE(MID($C7683,4,3)),0)</f>
        <v>0</v>
      </c>
      <c r="AE7683" s="51">
        <f>VALUE(RIGHT("00"&amp;AC7683,2)&amp;RIGHT("000"&amp;AD7683,3))</f>
        <v>0</v>
      </c>
    </row>
    <row r="7684" spans="1:31">
      <c r="A7684" s="60" t="str">
        <f>IF(G7684&amp;Q7684&lt;&gt;"",W7684&amp;Q7684,"")</f>
        <v/>
      </c>
      <c r="B7684" s="85" t="str">
        <f>IF(C7684&lt;&gt;"",LEFT(C7684,9),"")</f>
        <v/>
      </c>
      <c r="V7684" s="60" t="str">
        <f>W7684&amp;H7684</f>
        <v/>
      </c>
      <c r="W7684" s="60" t="str">
        <f>_xlfn.LET(_xlpm.TextCell,TEXT(G7684,"###"),IF(_xlpm.TextCell&lt;&gt;"",IF(StyleSpaceSplit,IFERROR(IF(FIND(" ",_xlpm.TextCell)&gt;=1,MID(_xlpm.TextCell,1,FIND(" ",_xlpm.TextCell)-1),_xlpm.TextCell),_xlpm.TextCell),_xlpm.TextCell),""))</f>
        <v/>
      </c>
      <c r="X7684" s="60" t="str">
        <f>IF(A7684&lt;&gt;"",IFERROR(IF(FIND(" ",G7684)&gt;=1,MID(G7684,FIND(" ",G7684)+1,LEN(G7684)),""),""),"")</f>
        <v/>
      </c>
      <c r="AC7684" s="51">
        <f>IFERROR(VALUE(MID($C7684,1,2)),0)</f>
        <v>0</v>
      </c>
      <c r="AD7684" s="44">
        <f>IFERROR(VALUE(MID($C7684,4,3)),0)</f>
        <v>0</v>
      </c>
      <c r="AE7684" s="51">
        <f>VALUE(RIGHT("00"&amp;AC7684,2)&amp;RIGHT("000"&amp;AD7684,3))</f>
        <v>0</v>
      </c>
    </row>
    <row r="7685" spans="1:31">
      <c r="A7685" s="60" t="str">
        <f>IF(G7685&amp;Q7685&lt;&gt;"",W7685&amp;Q7685,"")</f>
        <v/>
      </c>
      <c r="B7685" s="85" t="str">
        <f>IF(C7685&lt;&gt;"",LEFT(C7685,9),"")</f>
        <v/>
      </c>
      <c r="V7685" s="60" t="str">
        <f>W7685&amp;H7685</f>
        <v/>
      </c>
      <c r="W7685" s="60" t="str">
        <f>_xlfn.LET(_xlpm.TextCell,TEXT(G7685,"###"),IF(_xlpm.TextCell&lt;&gt;"",IF(StyleSpaceSplit,IFERROR(IF(FIND(" ",_xlpm.TextCell)&gt;=1,MID(_xlpm.TextCell,1,FIND(" ",_xlpm.TextCell)-1),_xlpm.TextCell),_xlpm.TextCell),_xlpm.TextCell),""))</f>
        <v/>
      </c>
      <c r="X7685" s="60" t="str">
        <f>IF(A7685&lt;&gt;"",IFERROR(IF(FIND(" ",G7685)&gt;=1,MID(G7685,FIND(" ",G7685)+1,LEN(G7685)),""),""),"")</f>
        <v/>
      </c>
      <c r="AC7685" s="51">
        <f>IFERROR(VALUE(MID($C7685,1,2)),0)</f>
        <v>0</v>
      </c>
      <c r="AD7685" s="44">
        <f>IFERROR(VALUE(MID($C7685,4,3)),0)</f>
        <v>0</v>
      </c>
      <c r="AE7685" s="51">
        <f>VALUE(RIGHT("00"&amp;AC7685,2)&amp;RIGHT("000"&amp;AD7685,3))</f>
        <v>0</v>
      </c>
    </row>
    <row r="7686" spans="1:31">
      <c r="A7686" s="60" t="str">
        <f>IF(G7686&amp;Q7686&lt;&gt;"",W7686&amp;Q7686,"")</f>
        <v/>
      </c>
      <c r="B7686" s="85" t="str">
        <f>IF(C7686&lt;&gt;"",LEFT(C7686,9),"")</f>
        <v/>
      </c>
      <c r="V7686" s="60" t="str">
        <f>W7686&amp;H7686</f>
        <v/>
      </c>
      <c r="W7686" s="60" t="str">
        <f>_xlfn.LET(_xlpm.TextCell,TEXT(G7686,"###"),IF(_xlpm.TextCell&lt;&gt;"",IF(StyleSpaceSplit,IFERROR(IF(FIND(" ",_xlpm.TextCell)&gt;=1,MID(_xlpm.TextCell,1,FIND(" ",_xlpm.TextCell)-1),_xlpm.TextCell),_xlpm.TextCell),_xlpm.TextCell),""))</f>
        <v/>
      </c>
      <c r="X7686" s="60" t="str">
        <f>IF(A7686&lt;&gt;"",IFERROR(IF(FIND(" ",G7686)&gt;=1,MID(G7686,FIND(" ",G7686)+1,LEN(G7686)),""),""),"")</f>
        <v/>
      </c>
      <c r="AC7686" s="51">
        <f>IFERROR(VALUE(MID($C7686,1,2)),0)</f>
        <v>0</v>
      </c>
      <c r="AD7686" s="44">
        <f>IFERROR(VALUE(MID($C7686,4,3)),0)</f>
        <v>0</v>
      </c>
      <c r="AE7686" s="51">
        <f>VALUE(RIGHT("00"&amp;AC7686,2)&amp;RIGHT("000"&amp;AD7686,3))</f>
        <v>0</v>
      </c>
    </row>
    <row r="7687" spans="1:31">
      <c r="A7687" s="60" t="str">
        <f>IF(G7687&amp;Q7687&lt;&gt;"",W7687&amp;Q7687,"")</f>
        <v/>
      </c>
      <c r="B7687" s="85" t="str">
        <f>IF(C7687&lt;&gt;"",LEFT(C7687,9),"")</f>
        <v/>
      </c>
      <c r="V7687" s="60" t="str">
        <f>W7687&amp;H7687</f>
        <v/>
      </c>
      <c r="W7687" s="60" t="str">
        <f>_xlfn.LET(_xlpm.TextCell,TEXT(G7687,"###"),IF(_xlpm.TextCell&lt;&gt;"",IF(StyleSpaceSplit,IFERROR(IF(FIND(" ",_xlpm.TextCell)&gt;=1,MID(_xlpm.TextCell,1,FIND(" ",_xlpm.TextCell)-1),_xlpm.TextCell),_xlpm.TextCell),_xlpm.TextCell),""))</f>
        <v/>
      </c>
      <c r="X7687" s="60" t="str">
        <f>IF(A7687&lt;&gt;"",IFERROR(IF(FIND(" ",G7687)&gt;=1,MID(G7687,FIND(" ",G7687)+1,LEN(G7687)),""),""),"")</f>
        <v/>
      </c>
      <c r="AC7687" s="51">
        <f>IFERROR(VALUE(MID($C7687,1,2)),0)</f>
        <v>0</v>
      </c>
      <c r="AD7687" s="44">
        <f>IFERROR(VALUE(MID($C7687,4,3)),0)</f>
        <v>0</v>
      </c>
      <c r="AE7687" s="51">
        <f>VALUE(RIGHT("00"&amp;AC7687,2)&amp;RIGHT("000"&amp;AD7687,3))</f>
        <v>0</v>
      </c>
    </row>
    <row r="7688" spans="1:31">
      <c r="A7688" s="60" t="str">
        <f>IF(G7688&amp;Q7688&lt;&gt;"",W7688&amp;Q7688,"")</f>
        <v/>
      </c>
      <c r="B7688" s="85" t="str">
        <f>IF(C7688&lt;&gt;"",LEFT(C7688,9),"")</f>
        <v/>
      </c>
      <c r="V7688" s="60" t="str">
        <f>W7688&amp;H7688</f>
        <v/>
      </c>
      <c r="W7688" s="60" t="str">
        <f>_xlfn.LET(_xlpm.TextCell,TEXT(G7688,"###"),IF(_xlpm.TextCell&lt;&gt;"",IF(StyleSpaceSplit,IFERROR(IF(FIND(" ",_xlpm.TextCell)&gt;=1,MID(_xlpm.TextCell,1,FIND(" ",_xlpm.TextCell)-1),_xlpm.TextCell),_xlpm.TextCell),_xlpm.TextCell),""))</f>
        <v/>
      </c>
      <c r="X7688" s="60" t="str">
        <f>IF(A7688&lt;&gt;"",IFERROR(IF(FIND(" ",G7688)&gt;=1,MID(G7688,FIND(" ",G7688)+1,LEN(G7688)),""),""),"")</f>
        <v/>
      </c>
      <c r="AC7688" s="51">
        <f>IFERROR(VALUE(MID($C7688,1,2)),0)</f>
        <v>0</v>
      </c>
      <c r="AD7688" s="44">
        <f>IFERROR(VALUE(MID($C7688,4,3)),0)</f>
        <v>0</v>
      </c>
      <c r="AE7688" s="51">
        <f>VALUE(RIGHT("00"&amp;AC7688,2)&amp;RIGHT("000"&amp;AD7688,3))</f>
        <v>0</v>
      </c>
    </row>
    <row r="7689" spans="1:31">
      <c r="A7689" s="60" t="str">
        <f>IF(G7689&amp;Q7689&lt;&gt;"",W7689&amp;Q7689,"")</f>
        <v/>
      </c>
      <c r="B7689" s="85" t="str">
        <f>IF(C7689&lt;&gt;"",LEFT(C7689,9),"")</f>
        <v/>
      </c>
      <c r="V7689" s="60" t="str">
        <f>W7689&amp;H7689</f>
        <v/>
      </c>
      <c r="W7689" s="60" t="str">
        <f>_xlfn.LET(_xlpm.TextCell,TEXT(G7689,"###"),IF(_xlpm.TextCell&lt;&gt;"",IF(StyleSpaceSplit,IFERROR(IF(FIND(" ",_xlpm.TextCell)&gt;=1,MID(_xlpm.TextCell,1,FIND(" ",_xlpm.TextCell)-1),_xlpm.TextCell),_xlpm.TextCell),_xlpm.TextCell),""))</f>
        <v/>
      </c>
      <c r="X7689" s="60" t="str">
        <f>IF(A7689&lt;&gt;"",IFERROR(IF(FIND(" ",G7689)&gt;=1,MID(G7689,FIND(" ",G7689)+1,LEN(G7689)),""),""),"")</f>
        <v/>
      </c>
      <c r="AC7689" s="51">
        <f>IFERROR(VALUE(MID($C7689,1,2)),0)</f>
        <v>0</v>
      </c>
      <c r="AD7689" s="44">
        <f>IFERROR(VALUE(MID($C7689,4,3)),0)</f>
        <v>0</v>
      </c>
      <c r="AE7689" s="51">
        <f>VALUE(RIGHT("00"&amp;AC7689,2)&amp;RIGHT("000"&amp;AD7689,3))</f>
        <v>0</v>
      </c>
    </row>
    <row r="7690" spans="1:31">
      <c r="A7690" s="60" t="str">
        <f>IF(G7690&amp;Q7690&lt;&gt;"",W7690&amp;Q7690,"")</f>
        <v/>
      </c>
      <c r="B7690" s="85" t="str">
        <f>IF(C7690&lt;&gt;"",LEFT(C7690,9),"")</f>
        <v/>
      </c>
      <c r="V7690" s="60" t="str">
        <f>W7690&amp;H7690</f>
        <v/>
      </c>
      <c r="W7690" s="60" t="str">
        <f>_xlfn.LET(_xlpm.TextCell,TEXT(G7690,"###"),IF(_xlpm.TextCell&lt;&gt;"",IF(StyleSpaceSplit,IFERROR(IF(FIND(" ",_xlpm.TextCell)&gt;=1,MID(_xlpm.TextCell,1,FIND(" ",_xlpm.TextCell)-1),_xlpm.TextCell),_xlpm.TextCell),_xlpm.TextCell),""))</f>
        <v/>
      </c>
      <c r="X7690" s="60" t="str">
        <f>IF(A7690&lt;&gt;"",IFERROR(IF(FIND(" ",G7690)&gt;=1,MID(G7690,FIND(" ",G7690)+1,LEN(G7690)),""),""),"")</f>
        <v/>
      </c>
      <c r="AC7690" s="51">
        <f>IFERROR(VALUE(MID($C7690,1,2)),0)</f>
        <v>0</v>
      </c>
      <c r="AD7690" s="44">
        <f>IFERROR(VALUE(MID($C7690,4,3)),0)</f>
        <v>0</v>
      </c>
      <c r="AE7690" s="51">
        <f>VALUE(RIGHT("00"&amp;AC7690,2)&amp;RIGHT("000"&amp;AD7690,3))</f>
        <v>0</v>
      </c>
    </row>
    <row r="7691" spans="1:31">
      <c r="A7691" s="60" t="str">
        <f>IF(G7691&amp;Q7691&lt;&gt;"",W7691&amp;Q7691,"")</f>
        <v/>
      </c>
      <c r="B7691" s="85" t="str">
        <f>IF(C7691&lt;&gt;"",LEFT(C7691,9),"")</f>
        <v/>
      </c>
      <c r="V7691" s="60" t="str">
        <f>W7691&amp;H7691</f>
        <v/>
      </c>
      <c r="W7691" s="60" t="str">
        <f>_xlfn.LET(_xlpm.TextCell,TEXT(G7691,"###"),IF(_xlpm.TextCell&lt;&gt;"",IF(StyleSpaceSplit,IFERROR(IF(FIND(" ",_xlpm.TextCell)&gt;=1,MID(_xlpm.TextCell,1,FIND(" ",_xlpm.TextCell)-1),_xlpm.TextCell),_xlpm.TextCell),_xlpm.TextCell),""))</f>
        <v/>
      </c>
      <c r="X7691" s="60" t="str">
        <f>IF(A7691&lt;&gt;"",IFERROR(IF(FIND(" ",G7691)&gt;=1,MID(G7691,FIND(" ",G7691)+1,LEN(G7691)),""),""),"")</f>
        <v/>
      </c>
      <c r="AC7691" s="51">
        <f>IFERROR(VALUE(MID($C7691,1,2)),0)</f>
        <v>0</v>
      </c>
      <c r="AD7691" s="44">
        <f>IFERROR(VALUE(MID($C7691,4,3)),0)</f>
        <v>0</v>
      </c>
      <c r="AE7691" s="51">
        <f>VALUE(RIGHT("00"&amp;AC7691,2)&amp;RIGHT("000"&amp;AD7691,3))</f>
        <v>0</v>
      </c>
    </row>
    <row r="7692" spans="1:31">
      <c r="A7692" s="60" t="str">
        <f>IF(G7692&amp;Q7692&lt;&gt;"",W7692&amp;Q7692,"")</f>
        <v/>
      </c>
      <c r="B7692" s="85" t="str">
        <f>IF(C7692&lt;&gt;"",LEFT(C7692,9),"")</f>
        <v/>
      </c>
      <c r="V7692" s="60" t="str">
        <f>W7692&amp;H7692</f>
        <v/>
      </c>
      <c r="W7692" s="60" t="str">
        <f>_xlfn.LET(_xlpm.TextCell,TEXT(G7692,"###"),IF(_xlpm.TextCell&lt;&gt;"",IF(StyleSpaceSplit,IFERROR(IF(FIND(" ",_xlpm.TextCell)&gt;=1,MID(_xlpm.TextCell,1,FIND(" ",_xlpm.TextCell)-1),_xlpm.TextCell),_xlpm.TextCell),_xlpm.TextCell),""))</f>
        <v/>
      </c>
      <c r="X7692" s="60" t="str">
        <f>IF(A7692&lt;&gt;"",IFERROR(IF(FIND(" ",G7692)&gt;=1,MID(G7692,FIND(" ",G7692)+1,LEN(G7692)),""),""),"")</f>
        <v/>
      </c>
      <c r="AC7692" s="51">
        <f>IFERROR(VALUE(MID($C7692,1,2)),0)</f>
        <v>0</v>
      </c>
      <c r="AD7692" s="44">
        <f>IFERROR(VALUE(MID($C7692,4,3)),0)</f>
        <v>0</v>
      </c>
      <c r="AE7692" s="51">
        <f>VALUE(RIGHT("00"&amp;AC7692,2)&amp;RIGHT("000"&amp;AD7692,3))</f>
        <v>0</v>
      </c>
    </row>
    <row r="7693" spans="1:31">
      <c r="A7693" s="60" t="str">
        <f>IF(G7693&amp;Q7693&lt;&gt;"",W7693&amp;Q7693,"")</f>
        <v/>
      </c>
      <c r="B7693" s="85" t="str">
        <f>IF(C7693&lt;&gt;"",LEFT(C7693,9),"")</f>
        <v/>
      </c>
      <c r="V7693" s="60" t="str">
        <f>W7693&amp;H7693</f>
        <v/>
      </c>
      <c r="W7693" s="60" t="str">
        <f>_xlfn.LET(_xlpm.TextCell,TEXT(G7693,"###"),IF(_xlpm.TextCell&lt;&gt;"",IF(StyleSpaceSplit,IFERROR(IF(FIND(" ",_xlpm.TextCell)&gt;=1,MID(_xlpm.TextCell,1,FIND(" ",_xlpm.TextCell)-1),_xlpm.TextCell),_xlpm.TextCell),_xlpm.TextCell),""))</f>
        <v/>
      </c>
      <c r="X7693" s="60" t="str">
        <f>IF(A7693&lt;&gt;"",IFERROR(IF(FIND(" ",G7693)&gt;=1,MID(G7693,FIND(" ",G7693)+1,LEN(G7693)),""),""),"")</f>
        <v/>
      </c>
      <c r="AC7693" s="51">
        <f>IFERROR(VALUE(MID($C7693,1,2)),0)</f>
        <v>0</v>
      </c>
      <c r="AD7693" s="44">
        <f>IFERROR(VALUE(MID($C7693,4,3)),0)</f>
        <v>0</v>
      </c>
      <c r="AE7693" s="51">
        <f>VALUE(RIGHT("00"&amp;AC7693,2)&amp;RIGHT("000"&amp;AD7693,3))</f>
        <v>0</v>
      </c>
    </row>
    <row r="7694" spans="1:31">
      <c r="A7694" s="60" t="str">
        <f>IF(G7694&amp;Q7694&lt;&gt;"",W7694&amp;Q7694,"")</f>
        <v/>
      </c>
      <c r="B7694" s="85" t="str">
        <f>IF(C7694&lt;&gt;"",LEFT(C7694,9),"")</f>
        <v/>
      </c>
      <c r="V7694" s="60" t="str">
        <f>W7694&amp;H7694</f>
        <v/>
      </c>
      <c r="W7694" s="60" t="str">
        <f>_xlfn.LET(_xlpm.TextCell,TEXT(G7694,"###"),IF(_xlpm.TextCell&lt;&gt;"",IF(StyleSpaceSplit,IFERROR(IF(FIND(" ",_xlpm.TextCell)&gt;=1,MID(_xlpm.TextCell,1,FIND(" ",_xlpm.TextCell)-1),_xlpm.TextCell),_xlpm.TextCell),_xlpm.TextCell),""))</f>
        <v/>
      </c>
      <c r="X7694" s="60" t="str">
        <f>IF(A7694&lt;&gt;"",IFERROR(IF(FIND(" ",G7694)&gt;=1,MID(G7694,FIND(" ",G7694)+1,LEN(G7694)),""),""),"")</f>
        <v/>
      </c>
      <c r="AC7694" s="51">
        <f>IFERROR(VALUE(MID($C7694,1,2)),0)</f>
        <v>0</v>
      </c>
      <c r="AD7694" s="44">
        <f>IFERROR(VALUE(MID($C7694,4,3)),0)</f>
        <v>0</v>
      </c>
      <c r="AE7694" s="51">
        <f>VALUE(RIGHT("00"&amp;AC7694,2)&amp;RIGHT("000"&amp;AD7694,3))</f>
        <v>0</v>
      </c>
    </row>
    <row r="7695" spans="1:31">
      <c r="A7695" s="60" t="str">
        <f>IF(G7695&amp;Q7695&lt;&gt;"",W7695&amp;Q7695,"")</f>
        <v/>
      </c>
      <c r="B7695" s="85" t="str">
        <f>IF(C7695&lt;&gt;"",LEFT(C7695,9),"")</f>
        <v/>
      </c>
      <c r="V7695" s="60" t="str">
        <f>W7695&amp;H7695</f>
        <v/>
      </c>
      <c r="W7695" s="60" t="str">
        <f>_xlfn.LET(_xlpm.TextCell,TEXT(G7695,"###"),IF(_xlpm.TextCell&lt;&gt;"",IF(StyleSpaceSplit,IFERROR(IF(FIND(" ",_xlpm.TextCell)&gt;=1,MID(_xlpm.TextCell,1,FIND(" ",_xlpm.TextCell)-1),_xlpm.TextCell),_xlpm.TextCell),_xlpm.TextCell),""))</f>
        <v/>
      </c>
      <c r="X7695" s="60" t="str">
        <f>IF(A7695&lt;&gt;"",IFERROR(IF(FIND(" ",G7695)&gt;=1,MID(G7695,FIND(" ",G7695)+1,LEN(G7695)),""),""),"")</f>
        <v/>
      </c>
      <c r="AC7695" s="51">
        <f>IFERROR(VALUE(MID($C7695,1,2)),0)</f>
        <v>0</v>
      </c>
      <c r="AD7695" s="44">
        <f>IFERROR(VALUE(MID($C7695,4,3)),0)</f>
        <v>0</v>
      </c>
      <c r="AE7695" s="51">
        <f>VALUE(RIGHT("00"&amp;AC7695,2)&amp;RIGHT("000"&amp;AD7695,3))</f>
        <v>0</v>
      </c>
    </row>
    <row r="7696" spans="1:31">
      <c r="A7696" s="60" t="str">
        <f>IF(G7696&amp;Q7696&lt;&gt;"",W7696&amp;Q7696,"")</f>
        <v/>
      </c>
      <c r="B7696" s="85" t="str">
        <f>IF(C7696&lt;&gt;"",LEFT(C7696,9),"")</f>
        <v/>
      </c>
      <c r="V7696" s="60" t="str">
        <f>W7696&amp;H7696</f>
        <v/>
      </c>
      <c r="W7696" s="60" t="str">
        <f>_xlfn.LET(_xlpm.TextCell,TEXT(G7696,"###"),IF(_xlpm.TextCell&lt;&gt;"",IF(StyleSpaceSplit,IFERROR(IF(FIND(" ",_xlpm.TextCell)&gt;=1,MID(_xlpm.TextCell,1,FIND(" ",_xlpm.TextCell)-1),_xlpm.TextCell),_xlpm.TextCell),_xlpm.TextCell),""))</f>
        <v/>
      </c>
      <c r="X7696" s="60" t="str">
        <f>IF(A7696&lt;&gt;"",IFERROR(IF(FIND(" ",G7696)&gt;=1,MID(G7696,FIND(" ",G7696)+1,LEN(G7696)),""),""),"")</f>
        <v/>
      </c>
      <c r="AC7696" s="51">
        <f>IFERROR(VALUE(MID($C7696,1,2)),0)</f>
        <v>0</v>
      </c>
      <c r="AD7696" s="44">
        <f>IFERROR(VALUE(MID($C7696,4,3)),0)</f>
        <v>0</v>
      </c>
      <c r="AE7696" s="51">
        <f>VALUE(RIGHT("00"&amp;AC7696,2)&amp;RIGHT("000"&amp;AD7696,3))</f>
        <v>0</v>
      </c>
    </row>
    <row r="7697" spans="1:31">
      <c r="A7697" s="60" t="str">
        <f>IF(G7697&amp;Q7697&lt;&gt;"",W7697&amp;Q7697,"")</f>
        <v/>
      </c>
      <c r="B7697" s="85" t="str">
        <f>IF(C7697&lt;&gt;"",LEFT(C7697,9),"")</f>
        <v/>
      </c>
      <c r="V7697" s="60" t="str">
        <f>W7697&amp;H7697</f>
        <v/>
      </c>
      <c r="W7697" s="60" t="str">
        <f>_xlfn.LET(_xlpm.TextCell,TEXT(G7697,"###"),IF(_xlpm.TextCell&lt;&gt;"",IF(StyleSpaceSplit,IFERROR(IF(FIND(" ",_xlpm.TextCell)&gt;=1,MID(_xlpm.TextCell,1,FIND(" ",_xlpm.TextCell)-1),_xlpm.TextCell),_xlpm.TextCell),_xlpm.TextCell),""))</f>
        <v/>
      </c>
      <c r="X7697" s="60" t="str">
        <f>IF(A7697&lt;&gt;"",IFERROR(IF(FIND(" ",G7697)&gt;=1,MID(G7697,FIND(" ",G7697)+1,LEN(G7697)),""),""),"")</f>
        <v/>
      </c>
      <c r="AC7697" s="51">
        <f>IFERROR(VALUE(MID($C7697,1,2)),0)</f>
        <v>0</v>
      </c>
      <c r="AD7697" s="44">
        <f>IFERROR(VALUE(MID($C7697,4,3)),0)</f>
        <v>0</v>
      </c>
      <c r="AE7697" s="51">
        <f>VALUE(RIGHT("00"&amp;AC7697,2)&amp;RIGHT("000"&amp;AD7697,3))</f>
        <v>0</v>
      </c>
    </row>
    <row r="7698" spans="1:31">
      <c r="A7698" s="60" t="str">
        <f>IF(G7698&amp;Q7698&lt;&gt;"",W7698&amp;Q7698,"")</f>
        <v/>
      </c>
      <c r="B7698" s="85" t="str">
        <f>IF(C7698&lt;&gt;"",LEFT(C7698,9),"")</f>
        <v/>
      </c>
      <c r="V7698" s="60" t="str">
        <f>W7698&amp;H7698</f>
        <v/>
      </c>
      <c r="W7698" s="60" t="str">
        <f>_xlfn.LET(_xlpm.TextCell,TEXT(G7698,"###"),IF(_xlpm.TextCell&lt;&gt;"",IF(StyleSpaceSplit,IFERROR(IF(FIND(" ",_xlpm.TextCell)&gt;=1,MID(_xlpm.TextCell,1,FIND(" ",_xlpm.TextCell)-1),_xlpm.TextCell),_xlpm.TextCell),_xlpm.TextCell),""))</f>
        <v/>
      </c>
      <c r="X7698" s="60" t="str">
        <f>IF(A7698&lt;&gt;"",IFERROR(IF(FIND(" ",G7698)&gt;=1,MID(G7698,FIND(" ",G7698)+1,LEN(G7698)),""),""),"")</f>
        <v/>
      </c>
      <c r="AC7698" s="51">
        <f>IFERROR(VALUE(MID($C7698,1,2)),0)</f>
        <v>0</v>
      </c>
      <c r="AD7698" s="44">
        <f>IFERROR(VALUE(MID($C7698,4,3)),0)</f>
        <v>0</v>
      </c>
      <c r="AE7698" s="51">
        <f>VALUE(RIGHT("00"&amp;AC7698,2)&amp;RIGHT("000"&amp;AD7698,3))</f>
        <v>0</v>
      </c>
    </row>
    <row r="7699" spans="1:31">
      <c r="A7699" s="60" t="str">
        <f>IF(G7699&amp;Q7699&lt;&gt;"",W7699&amp;Q7699,"")</f>
        <v/>
      </c>
      <c r="B7699" s="85" t="str">
        <f>IF(C7699&lt;&gt;"",LEFT(C7699,9),"")</f>
        <v/>
      </c>
      <c r="V7699" s="60" t="str">
        <f>W7699&amp;H7699</f>
        <v/>
      </c>
      <c r="W7699" s="60" t="str">
        <f>_xlfn.LET(_xlpm.TextCell,TEXT(G7699,"###"),IF(_xlpm.TextCell&lt;&gt;"",IF(StyleSpaceSplit,IFERROR(IF(FIND(" ",_xlpm.TextCell)&gt;=1,MID(_xlpm.TextCell,1,FIND(" ",_xlpm.TextCell)-1),_xlpm.TextCell),_xlpm.TextCell),_xlpm.TextCell),""))</f>
        <v/>
      </c>
      <c r="X7699" s="60" t="str">
        <f>IF(A7699&lt;&gt;"",IFERROR(IF(FIND(" ",G7699)&gt;=1,MID(G7699,FIND(" ",G7699)+1,LEN(G7699)),""),""),"")</f>
        <v/>
      </c>
      <c r="AC7699" s="51">
        <f>IFERROR(VALUE(MID($C7699,1,2)),0)</f>
        <v>0</v>
      </c>
      <c r="AD7699" s="44">
        <f>IFERROR(VALUE(MID($C7699,4,3)),0)</f>
        <v>0</v>
      </c>
      <c r="AE7699" s="51">
        <f>VALUE(RIGHT("00"&amp;AC7699,2)&amp;RIGHT("000"&amp;AD7699,3))</f>
        <v>0</v>
      </c>
    </row>
    <row r="7700" spans="1:31">
      <c r="A7700" s="60" t="str">
        <f>IF(G7700&amp;Q7700&lt;&gt;"",W7700&amp;Q7700,"")</f>
        <v/>
      </c>
      <c r="B7700" s="85" t="str">
        <f>IF(C7700&lt;&gt;"",LEFT(C7700,9),"")</f>
        <v/>
      </c>
      <c r="V7700" s="60" t="str">
        <f>W7700&amp;H7700</f>
        <v/>
      </c>
      <c r="W7700" s="60" t="str">
        <f>_xlfn.LET(_xlpm.TextCell,TEXT(G7700,"###"),IF(_xlpm.TextCell&lt;&gt;"",IF(StyleSpaceSplit,IFERROR(IF(FIND(" ",_xlpm.TextCell)&gt;=1,MID(_xlpm.TextCell,1,FIND(" ",_xlpm.TextCell)-1),_xlpm.TextCell),_xlpm.TextCell),_xlpm.TextCell),""))</f>
        <v/>
      </c>
      <c r="X7700" s="60" t="str">
        <f>IF(A7700&lt;&gt;"",IFERROR(IF(FIND(" ",G7700)&gt;=1,MID(G7700,FIND(" ",G7700)+1,LEN(G7700)),""),""),"")</f>
        <v/>
      </c>
      <c r="AC7700" s="51">
        <f>IFERROR(VALUE(MID($C7700,1,2)),0)</f>
        <v>0</v>
      </c>
      <c r="AD7700" s="44">
        <f>IFERROR(VALUE(MID($C7700,4,3)),0)</f>
        <v>0</v>
      </c>
      <c r="AE7700" s="51">
        <f>VALUE(RIGHT("00"&amp;AC7700,2)&amp;RIGHT("000"&amp;AD7700,3))</f>
        <v>0</v>
      </c>
    </row>
    <row r="7701" spans="1:31">
      <c r="A7701" s="60" t="str">
        <f>IF(G7701&amp;Q7701&lt;&gt;"",W7701&amp;Q7701,"")</f>
        <v/>
      </c>
      <c r="B7701" s="85" t="str">
        <f>IF(C7701&lt;&gt;"",LEFT(C7701,9),"")</f>
        <v/>
      </c>
      <c r="V7701" s="60" t="str">
        <f>W7701&amp;H7701</f>
        <v/>
      </c>
      <c r="W7701" s="60" t="str">
        <f>_xlfn.LET(_xlpm.TextCell,TEXT(G7701,"###"),IF(_xlpm.TextCell&lt;&gt;"",IF(StyleSpaceSplit,IFERROR(IF(FIND(" ",_xlpm.TextCell)&gt;=1,MID(_xlpm.TextCell,1,FIND(" ",_xlpm.TextCell)-1),_xlpm.TextCell),_xlpm.TextCell),_xlpm.TextCell),""))</f>
        <v/>
      </c>
      <c r="X7701" s="60" t="str">
        <f>IF(A7701&lt;&gt;"",IFERROR(IF(FIND(" ",G7701)&gt;=1,MID(G7701,FIND(" ",G7701)+1,LEN(G7701)),""),""),"")</f>
        <v/>
      </c>
      <c r="AC7701" s="51">
        <f>IFERROR(VALUE(MID($C7701,1,2)),0)</f>
        <v>0</v>
      </c>
      <c r="AD7701" s="44">
        <f>IFERROR(VALUE(MID($C7701,4,3)),0)</f>
        <v>0</v>
      </c>
      <c r="AE7701" s="51">
        <f>VALUE(RIGHT("00"&amp;AC7701,2)&amp;RIGHT("000"&amp;AD7701,3))</f>
        <v>0</v>
      </c>
    </row>
    <row r="7702" spans="1:31">
      <c r="A7702" s="60" t="str">
        <f>IF(G7702&amp;Q7702&lt;&gt;"",W7702&amp;Q7702,"")</f>
        <v/>
      </c>
      <c r="B7702" s="85" t="str">
        <f>IF(C7702&lt;&gt;"",LEFT(C7702,9),"")</f>
        <v/>
      </c>
      <c r="V7702" s="60" t="str">
        <f>W7702&amp;H7702</f>
        <v/>
      </c>
      <c r="W7702" s="60" t="str">
        <f>_xlfn.LET(_xlpm.TextCell,TEXT(G7702,"###"),IF(_xlpm.TextCell&lt;&gt;"",IF(StyleSpaceSplit,IFERROR(IF(FIND(" ",_xlpm.TextCell)&gt;=1,MID(_xlpm.TextCell,1,FIND(" ",_xlpm.TextCell)-1),_xlpm.TextCell),_xlpm.TextCell),_xlpm.TextCell),""))</f>
        <v/>
      </c>
      <c r="X7702" s="60" t="str">
        <f>IF(A7702&lt;&gt;"",IFERROR(IF(FIND(" ",G7702)&gt;=1,MID(G7702,FIND(" ",G7702)+1,LEN(G7702)),""),""),"")</f>
        <v/>
      </c>
      <c r="AC7702" s="51">
        <f>IFERROR(VALUE(MID($C7702,1,2)),0)</f>
        <v>0</v>
      </c>
      <c r="AD7702" s="44">
        <f>IFERROR(VALUE(MID($C7702,4,3)),0)</f>
        <v>0</v>
      </c>
      <c r="AE7702" s="51">
        <f>VALUE(RIGHT("00"&amp;AC7702,2)&amp;RIGHT("000"&amp;AD7702,3))</f>
        <v>0</v>
      </c>
    </row>
    <row r="7703" spans="1:31">
      <c r="A7703" s="60" t="str">
        <f>IF(G7703&amp;Q7703&lt;&gt;"",W7703&amp;Q7703,"")</f>
        <v/>
      </c>
      <c r="B7703" s="85" t="str">
        <f>IF(C7703&lt;&gt;"",LEFT(C7703,9),"")</f>
        <v/>
      </c>
      <c r="V7703" s="60" t="str">
        <f>W7703&amp;H7703</f>
        <v/>
      </c>
      <c r="W7703" s="60" t="str">
        <f>_xlfn.LET(_xlpm.TextCell,TEXT(G7703,"###"),IF(_xlpm.TextCell&lt;&gt;"",IF(StyleSpaceSplit,IFERROR(IF(FIND(" ",_xlpm.TextCell)&gt;=1,MID(_xlpm.TextCell,1,FIND(" ",_xlpm.TextCell)-1),_xlpm.TextCell),_xlpm.TextCell),_xlpm.TextCell),""))</f>
        <v/>
      </c>
      <c r="X7703" s="60" t="str">
        <f>IF(A7703&lt;&gt;"",IFERROR(IF(FIND(" ",G7703)&gt;=1,MID(G7703,FIND(" ",G7703)+1,LEN(G7703)),""),""),"")</f>
        <v/>
      </c>
      <c r="AC7703" s="51">
        <f>IFERROR(VALUE(MID($C7703,1,2)),0)</f>
        <v>0</v>
      </c>
      <c r="AD7703" s="44">
        <f>IFERROR(VALUE(MID($C7703,4,3)),0)</f>
        <v>0</v>
      </c>
      <c r="AE7703" s="51">
        <f>VALUE(RIGHT("00"&amp;AC7703,2)&amp;RIGHT("000"&amp;AD7703,3))</f>
        <v>0</v>
      </c>
    </row>
    <row r="7704" spans="1:31">
      <c r="A7704" s="60" t="str">
        <f>IF(G7704&amp;Q7704&lt;&gt;"",W7704&amp;Q7704,"")</f>
        <v/>
      </c>
      <c r="B7704" s="85" t="str">
        <f>IF(C7704&lt;&gt;"",LEFT(C7704,9),"")</f>
        <v/>
      </c>
      <c r="V7704" s="60" t="str">
        <f>W7704&amp;H7704</f>
        <v/>
      </c>
      <c r="W7704" s="60" t="str">
        <f>_xlfn.LET(_xlpm.TextCell,TEXT(G7704,"###"),IF(_xlpm.TextCell&lt;&gt;"",IF(StyleSpaceSplit,IFERROR(IF(FIND(" ",_xlpm.TextCell)&gt;=1,MID(_xlpm.TextCell,1,FIND(" ",_xlpm.TextCell)-1),_xlpm.TextCell),_xlpm.TextCell),_xlpm.TextCell),""))</f>
        <v/>
      </c>
      <c r="X7704" s="60" t="str">
        <f>IF(A7704&lt;&gt;"",IFERROR(IF(FIND(" ",G7704)&gt;=1,MID(G7704,FIND(" ",G7704)+1,LEN(G7704)),""),""),"")</f>
        <v/>
      </c>
      <c r="AC7704" s="51">
        <f>IFERROR(VALUE(MID($C7704,1,2)),0)</f>
        <v>0</v>
      </c>
      <c r="AD7704" s="44">
        <f>IFERROR(VALUE(MID($C7704,4,3)),0)</f>
        <v>0</v>
      </c>
      <c r="AE7704" s="51">
        <f>VALUE(RIGHT("00"&amp;AC7704,2)&amp;RIGHT("000"&amp;AD7704,3))</f>
        <v>0</v>
      </c>
    </row>
    <row r="7705" spans="1:31">
      <c r="A7705" s="60" t="str">
        <f>IF(G7705&amp;Q7705&lt;&gt;"",W7705&amp;Q7705,"")</f>
        <v/>
      </c>
      <c r="B7705" s="85" t="str">
        <f>IF(C7705&lt;&gt;"",LEFT(C7705,9),"")</f>
        <v/>
      </c>
      <c r="V7705" s="60" t="str">
        <f>W7705&amp;H7705</f>
        <v/>
      </c>
      <c r="W7705" s="60" t="str">
        <f>_xlfn.LET(_xlpm.TextCell,TEXT(G7705,"###"),IF(_xlpm.TextCell&lt;&gt;"",IF(StyleSpaceSplit,IFERROR(IF(FIND(" ",_xlpm.TextCell)&gt;=1,MID(_xlpm.TextCell,1,FIND(" ",_xlpm.TextCell)-1),_xlpm.TextCell),_xlpm.TextCell),_xlpm.TextCell),""))</f>
        <v/>
      </c>
      <c r="X7705" s="60" t="str">
        <f>IF(A7705&lt;&gt;"",IFERROR(IF(FIND(" ",G7705)&gt;=1,MID(G7705,FIND(" ",G7705)+1,LEN(G7705)),""),""),"")</f>
        <v/>
      </c>
      <c r="AC7705" s="51">
        <f>IFERROR(VALUE(MID($C7705,1,2)),0)</f>
        <v>0</v>
      </c>
      <c r="AD7705" s="44">
        <f>IFERROR(VALUE(MID($C7705,4,3)),0)</f>
        <v>0</v>
      </c>
      <c r="AE7705" s="51">
        <f>VALUE(RIGHT("00"&amp;AC7705,2)&amp;RIGHT("000"&amp;AD7705,3))</f>
        <v>0</v>
      </c>
    </row>
    <row r="7706" spans="1:31">
      <c r="A7706" s="60" t="str">
        <f>IF(G7706&amp;Q7706&lt;&gt;"",W7706&amp;Q7706,"")</f>
        <v/>
      </c>
      <c r="B7706" s="85" t="str">
        <f>IF(C7706&lt;&gt;"",LEFT(C7706,9),"")</f>
        <v/>
      </c>
      <c r="V7706" s="60" t="str">
        <f>W7706&amp;H7706</f>
        <v/>
      </c>
      <c r="W7706" s="60" t="str">
        <f>_xlfn.LET(_xlpm.TextCell,TEXT(G7706,"###"),IF(_xlpm.TextCell&lt;&gt;"",IF(StyleSpaceSplit,IFERROR(IF(FIND(" ",_xlpm.TextCell)&gt;=1,MID(_xlpm.TextCell,1,FIND(" ",_xlpm.TextCell)-1),_xlpm.TextCell),_xlpm.TextCell),_xlpm.TextCell),""))</f>
        <v/>
      </c>
      <c r="X7706" s="60" t="str">
        <f>IF(A7706&lt;&gt;"",IFERROR(IF(FIND(" ",G7706)&gt;=1,MID(G7706,FIND(" ",G7706)+1,LEN(G7706)),""),""),"")</f>
        <v/>
      </c>
      <c r="AC7706" s="51">
        <f>IFERROR(VALUE(MID($C7706,1,2)),0)</f>
        <v>0</v>
      </c>
      <c r="AD7706" s="44">
        <f>IFERROR(VALUE(MID($C7706,4,3)),0)</f>
        <v>0</v>
      </c>
      <c r="AE7706" s="51">
        <f>VALUE(RIGHT("00"&amp;AC7706,2)&amp;RIGHT("000"&amp;AD7706,3))</f>
        <v>0</v>
      </c>
    </row>
    <row r="7707" spans="1:31">
      <c r="A7707" s="60" t="str">
        <f>IF(G7707&amp;Q7707&lt;&gt;"",W7707&amp;Q7707,"")</f>
        <v/>
      </c>
      <c r="B7707" s="85" t="str">
        <f>IF(C7707&lt;&gt;"",LEFT(C7707,9),"")</f>
        <v/>
      </c>
      <c r="V7707" s="60" t="str">
        <f>W7707&amp;H7707</f>
        <v/>
      </c>
      <c r="W7707" s="60" t="str">
        <f>_xlfn.LET(_xlpm.TextCell,TEXT(G7707,"###"),IF(_xlpm.TextCell&lt;&gt;"",IF(StyleSpaceSplit,IFERROR(IF(FIND(" ",_xlpm.TextCell)&gt;=1,MID(_xlpm.TextCell,1,FIND(" ",_xlpm.TextCell)-1),_xlpm.TextCell),_xlpm.TextCell),_xlpm.TextCell),""))</f>
        <v/>
      </c>
      <c r="X7707" s="60" t="str">
        <f>IF(A7707&lt;&gt;"",IFERROR(IF(FIND(" ",G7707)&gt;=1,MID(G7707,FIND(" ",G7707)+1,LEN(G7707)),""),""),"")</f>
        <v/>
      </c>
      <c r="AC7707" s="51">
        <f>IFERROR(VALUE(MID($C7707,1,2)),0)</f>
        <v>0</v>
      </c>
      <c r="AD7707" s="44">
        <f>IFERROR(VALUE(MID($C7707,4,3)),0)</f>
        <v>0</v>
      </c>
      <c r="AE7707" s="51">
        <f>VALUE(RIGHT("00"&amp;AC7707,2)&amp;RIGHT("000"&amp;AD7707,3))</f>
        <v>0</v>
      </c>
    </row>
    <row r="7708" spans="1:31">
      <c r="A7708" s="60" t="str">
        <f>IF(G7708&amp;Q7708&lt;&gt;"",W7708&amp;Q7708,"")</f>
        <v/>
      </c>
      <c r="B7708" s="85" t="str">
        <f>IF(C7708&lt;&gt;"",LEFT(C7708,9),"")</f>
        <v/>
      </c>
      <c r="V7708" s="60" t="str">
        <f>W7708&amp;H7708</f>
        <v/>
      </c>
      <c r="W7708" s="60" t="str">
        <f>_xlfn.LET(_xlpm.TextCell,TEXT(G7708,"###"),IF(_xlpm.TextCell&lt;&gt;"",IF(StyleSpaceSplit,IFERROR(IF(FIND(" ",_xlpm.TextCell)&gt;=1,MID(_xlpm.TextCell,1,FIND(" ",_xlpm.TextCell)-1),_xlpm.TextCell),_xlpm.TextCell),_xlpm.TextCell),""))</f>
        <v/>
      </c>
      <c r="X7708" s="60" t="str">
        <f>IF(A7708&lt;&gt;"",IFERROR(IF(FIND(" ",G7708)&gt;=1,MID(G7708,FIND(" ",G7708)+1,LEN(G7708)),""),""),"")</f>
        <v/>
      </c>
      <c r="AC7708" s="51">
        <f>IFERROR(VALUE(MID($C7708,1,2)),0)</f>
        <v>0</v>
      </c>
      <c r="AD7708" s="44">
        <f>IFERROR(VALUE(MID($C7708,4,3)),0)</f>
        <v>0</v>
      </c>
      <c r="AE7708" s="51">
        <f>VALUE(RIGHT("00"&amp;AC7708,2)&amp;RIGHT("000"&amp;AD7708,3))</f>
        <v>0</v>
      </c>
    </row>
    <row r="7709" spans="1:31">
      <c r="A7709" s="60" t="str">
        <f>IF(G7709&amp;Q7709&lt;&gt;"",W7709&amp;Q7709,"")</f>
        <v/>
      </c>
      <c r="B7709" s="85" t="str">
        <f>IF(C7709&lt;&gt;"",LEFT(C7709,9),"")</f>
        <v/>
      </c>
      <c r="V7709" s="60" t="str">
        <f>W7709&amp;H7709</f>
        <v/>
      </c>
      <c r="W7709" s="60" t="str">
        <f>_xlfn.LET(_xlpm.TextCell,TEXT(G7709,"###"),IF(_xlpm.TextCell&lt;&gt;"",IF(StyleSpaceSplit,IFERROR(IF(FIND(" ",_xlpm.TextCell)&gt;=1,MID(_xlpm.TextCell,1,FIND(" ",_xlpm.TextCell)-1),_xlpm.TextCell),_xlpm.TextCell),_xlpm.TextCell),""))</f>
        <v/>
      </c>
      <c r="X7709" s="60" t="str">
        <f>IF(A7709&lt;&gt;"",IFERROR(IF(FIND(" ",G7709)&gt;=1,MID(G7709,FIND(" ",G7709)+1,LEN(G7709)),""),""),"")</f>
        <v/>
      </c>
      <c r="AC7709" s="51">
        <f>IFERROR(VALUE(MID($C7709,1,2)),0)</f>
        <v>0</v>
      </c>
      <c r="AD7709" s="44">
        <f>IFERROR(VALUE(MID($C7709,4,3)),0)</f>
        <v>0</v>
      </c>
      <c r="AE7709" s="51">
        <f>VALUE(RIGHT("00"&amp;AC7709,2)&amp;RIGHT("000"&amp;AD7709,3))</f>
        <v>0</v>
      </c>
    </row>
    <row r="7710" spans="1:31">
      <c r="A7710" s="60" t="str">
        <f>IF(G7710&amp;Q7710&lt;&gt;"",W7710&amp;Q7710,"")</f>
        <v/>
      </c>
      <c r="B7710" s="85" t="str">
        <f>IF(C7710&lt;&gt;"",LEFT(C7710,9),"")</f>
        <v/>
      </c>
      <c r="V7710" s="60" t="str">
        <f>W7710&amp;H7710</f>
        <v/>
      </c>
      <c r="W7710" s="60" t="str">
        <f>_xlfn.LET(_xlpm.TextCell,TEXT(G7710,"###"),IF(_xlpm.TextCell&lt;&gt;"",IF(StyleSpaceSplit,IFERROR(IF(FIND(" ",_xlpm.TextCell)&gt;=1,MID(_xlpm.TextCell,1,FIND(" ",_xlpm.TextCell)-1),_xlpm.TextCell),_xlpm.TextCell),_xlpm.TextCell),""))</f>
        <v/>
      </c>
      <c r="X7710" s="60" t="str">
        <f>IF(A7710&lt;&gt;"",IFERROR(IF(FIND(" ",G7710)&gt;=1,MID(G7710,FIND(" ",G7710)+1,LEN(G7710)),""),""),"")</f>
        <v/>
      </c>
      <c r="AC7710" s="51">
        <f>IFERROR(VALUE(MID($C7710,1,2)),0)</f>
        <v>0</v>
      </c>
      <c r="AD7710" s="44">
        <f>IFERROR(VALUE(MID($C7710,4,3)),0)</f>
        <v>0</v>
      </c>
      <c r="AE7710" s="51">
        <f>VALUE(RIGHT("00"&amp;AC7710,2)&amp;RIGHT("000"&amp;AD7710,3))</f>
        <v>0</v>
      </c>
    </row>
    <row r="7711" spans="1:31">
      <c r="A7711" s="60" t="str">
        <f>IF(G7711&amp;Q7711&lt;&gt;"",W7711&amp;Q7711,"")</f>
        <v/>
      </c>
      <c r="B7711" s="85" t="str">
        <f>IF(C7711&lt;&gt;"",LEFT(C7711,9),"")</f>
        <v/>
      </c>
      <c r="V7711" s="60" t="str">
        <f>W7711&amp;H7711</f>
        <v/>
      </c>
      <c r="W7711" s="60" t="str">
        <f>_xlfn.LET(_xlpm.TextCell,TEXT(G7711,"###"),IF(_xlpm.TextCell&lt;&gt;"",IF(StyleSpaceSplit,IFERROR(IF(FIND(" ",_xlpm.TextCell)&gt;=1,MID(_xlpm.TextCell,1,FIND(" ",_xlpm.TextCell)-1),_xlpm.TextCell),_xlpm.TextCell),_xlpm.TextCell),""))</f>
        <v/>
      </c>
      <c r="X7711" s="60" t="str">
        <f>IF(A7711&lt;&gt;"",IFERROR(IF(FIND(" ",G7711)&gt;=1,MID(G7711,FIND(" ",G7711)+1,LEN(G7711)),""),""),"")</f>
        <v/>
      </c>
      <c r="AC7711" s="51">
        <f>IFERROR(VALUE(MID($C7711,1,2)),0)</f>
        <v>0</v>
      </c>
      <c r="AD7711" s="44">
        <f>IFERROR(VALUE(MID($C7711,4,3)),0)</f>
        <v>0</v>
      </c>
      <c r="AE7711" s="51">
        <f>VALUE(RIGHT("00"&amp;AC7711,2)&amp;RIGHT("000"&amp;AD7711,3))</f>
        <v>0</v>
      </c>
    </row>
    <row r="7712" spans="1:31">
      <c r="A7712" s="60" t="str">
        <f>IF(G7712&amp;Q7712&lt;&gt;"",W7712&amp;Q7712,"")</f>
        <v/>
      </c>
      <c r="B7712" s="85" t="str">
        <f>IF(C7712&lt;&gt;"",LEFT(C7712,9),"")</f>
        <v/>
      </c>
      <c r="V7712" s="60" t="str">
        <f>W7712&amp;H7712</f>
        <v/>
      </c>
      <c r="W7712" s="60" t="str">
        <f>_xlfn.LET(_xlpm.TextCell,TEXT(G7712,"###"),IF(_xlpm.TextCell&lt;&gt;"",IF(StyleSpaceSplit,IFERROR(IF(FIND(" ",_xlpm.TextCell)&gt;=1,MID(_xlpm.TextCell,1,FIND(" ",_xlpm.TextCell)-1),_xlpm.TextCell),_xlpm.TextCell),_xlpm.TextCell),""))</f>
        <v/>
      </c>
      <c r="X7712" s="60" t="str">
        <f>IF(A7712&lt;&gt;"",IFERROR(IF(FIND(" ",G7712)&gt;=1,MID(G7712,FIND(" ",G7712)+1,LEN(G7712)),""),""),"")</f>
        <v/>
      </c>
      <c r="AC7712" s="51">
        <f>IFERROR(VALUE(MID($C7712,1,2)),0)</f>
        <v>0</v>
      </c>
      <c r="AD7712" s="44">
        <f>IFERROR(VALUE(MID($C7712,4,3)),0)</f>
        <v>0</v>
      </c>
      <c r="AE7712" s="51">
        <f>VALUE(RIGHT("00"&amp;AC7712,2)&amp;RIGHT("000"&amp;AD7712,3))</f>
        <v>0</v>
      </c>
    </row>
    <row r="7713" spans="1:31">
      <c r="A7713" s="60" t="str">
        <f>IF(G7713&amp;Q7713&lt;&gt;"",W7713&amp;Q7713,"")</f>
        <v/>
      </c>
      <c r="B7713" s="85" t="str">
        <f>IF(C7713&lt;&gt;"",LEFT(C7713,9),"")</f>
        <v/>
      </c>
      <c r="V7713" s="60" t="str">
        <f>W7713&amp;H7713</f>
        <v/>
      </c>
      <c r="W7713" s="60" t="str">
        <f>_xlfn.LET(_xlpm.TextCell,TEXT(G7713,"###"),IF(_xlpm.TextCell&lt;&gt;"",IF(StyleSpaceSplit,IFERROR(IF(FIND(" ",_xlpm.TextCell)&gt;=1,MID(_xlpm.TextCell,1,FIND(" ",_xlpm.TextCell)-1),_xlpm.TextCell),_xlpm.TextCell),_xlpm.TextCell),""))</f>
        <v/>
      </c>
      <c r="X7713" s="60" t="str">
        <f>IF(A7713&lt;&gt;"",IFERROR(IF(FIND(" ",G7713)&gt;=1,MID(G7713,FIND(" ",G7713)+1,LEN(G7713)),""),""),"")</f>
        <v/>
      </c>
      <c r="AC7713" s="51">
        <f>IFERROR(VALUE(MID($C7713,1,2)),0)</f>
        <v>0</v>
      </c>
      <c r="AD7713" s="44">
        <f>IFERROR(VALUE(MID($C7713,4,3)),0)</f>
        <v>0</v>
      </c>
      <c r="AE7713" s="51">
        <f>VALUE(RIGHT("00"&amp;AC7713,2)&amp;RIGHT("000"&amp;AD7713,3))</f>
        <v>0</v>
      </c>
    </row>
    <row r="7714" spans="1:31">
      <c r="A7714" s="60" t="str">
        <f>IF(G7714&amp;Q7714&lt;&gt;"",W7714&amp;Q7714,"")</f>
        <v/>
      </c>
      <c r="B7714" s="85" t="str">
        <f>IF(C7714&lt;&gt;"",LEFT(C7714,9),"")</f>
        <v/>
      </c>
      <c r="V7714" s="60" t="str">
        <f>W7714&amp;H7714</f>
        <v/>
      </c>
      <c r="W7714" s="60" t="str">
        <f>_xlfn.LET(_xlpm.TextCell,TEXT(G7714,"###"),IF(_xlpm.TextCell&lt;&gt;"",IF(StyleSpaceSplit,IFERROR(IF(FIND(" ",_xlpm.TextCell)&gt;=1,MID(_xlpm.TextCell,1,FIND(" ",_xlpm.TextCell)-1),_xlpm.TextCell),_xlpm.TextCell),_xlpm.TextCell),""))</f>
        <v/>
      </c>
      <c r="X7714" s="60" t="str">
        <f>IF(A7714&lt;&gt;"",IFERROR(IF(FIND(" ",G7714)&gt;=1,MID(G7714,FIND(" ",G7714)+1,LEN(G7714)),""),""),"")</f>
        <v/>
      </c>
      <c r="AC7714" s="51">
        <f>IFERROR(VALUE(MID($C7714,1,2)),0)</f>
        <v>0</v>
      </c>
      <c r="AD7714" s="44">
        <f>IFERROR(VALUE(MID($C7714,4,3)),0)</f>
        <v>0</v>
      </c>
      <c r="AE7714" s="51">
        <f>VALUE(RIGHT("00"&amp;AC7714,2)&amp;RIGHT("000"&amp;AD7714,3))</f>
        <v>0</v>
      </c>
    </row>
    <row r="7715" spans="1:31">
      <c r="A7715" s="60" t="str">
        <f>IF(G7715&amp;Q7715&lt;&gt;"",W7715&amp;Q7715,"")</f>
        <v/>
      </c>
      <c r="B7715" s="85" t="str">
        <f>IF(C7715&lt;&gt;"",LEFT(C7715,9),"")</f>
        <v/>
      </c>
      <c r="V7715" s="60" t="str">
        <f>W7715&amp;H7715</f>
        <v/>
      </c>
      <c r="W7715" s="60" t="str">
        <f>_xlfn.LET(_xlpm.TextCell,TEXT(G7715,"###"),IF(_xlpm.TextCell&lt;&gt;"",IF(StyleSpaceSplit,IFERROR(IF(FIND(" ",_xlpm.TextCell)&gt;=1,MID(_xlpm.TextCell,1,FIND(" ",_xlpm.TextCell)-1),_xlpm.TextCell),_xlpm.TextCell),_xlpm.TextCell),""))</f>
        <v/>
      </c>
      <c r="X7715" s="60" t="str">
        <f>IF(A7715&lt;&gt;"",IFERROR(IF(FIND(" ",G7715)&gt;=1,MID(G7715,FIND(" ",G7715)+1,LEN(G7715)),""),""),"")</f>
        <v/>
      </c>
      <c r="AC7715" s="51">
        <f>IFERROR(VALUE(MID($C7715,1,2)),0)</f>
        <v>0</v>
      </c>
      <c r="AD7715" s="44">
        <f>IFERROR(VALUE(MID($C7715,4,3)),0)</f>
        <v>0</v>
      </c>
      <c r="AE7715" s="51">
        <f>VALUE(RIGHT("00"&amp;AC7715,2)&amp;RIGHT("000"&amp;AD7715,3))</f>
        <v>0</v>
      </c>
    </row>
    <row r="7716" spans="1:31">
      <c r="A7716" s="60" t="str">
        <f>IF(G7716&amp;Q7716&lt;&gt;"",W7716&amp;Q7716,"")</f>
        <v/>
      </c>
      <c r="B7716" s="85" t="str">
        <f>IF(C7716&lt;&gt;"",LEFT(C7716,9),"")</f>
        <v/>
      </c>
      <c r="V7716" s="60" t="str">
        <f>W7716&amp;H7716</f>
        <v/>
      </c>
      <c r="W7716" s="60" t="str">
        <f>_xlfn.LET(_xlpm.TextCell,TEXT(G7716,"###"),IF(_xlpm.TextCell&lt;&gt;"",IF(StyleSpaceSplit,IFERROR(IF(FIND(" ",_xlpm.TextCell)&gt;=1,MID(_xlpm.TextCell,1,FIND(" ",_xlpm.TextCell)-1),_xlpm.TextCell),_xlpm.TextCell),_xlpm.TextCell),""))</f>
        <v/>
      </c>
      <c r="X7716" s="60" t="str">
        <f>IF(A7716&lt;&gt;"",IFERROR(IF(FIND(" ",G7716)&gt;=1,MID(G7716,FIND(" ",G7716)+1,LEN(G7716)),""),""),"")</f>
        <v/>
      </c>
      <c r="AC7716" s="51">
        <f>IFERROR(VALUE(MID($C7716,1,2)),0)</f>
        <v>0</v>
      </c>
      <c r="AD7716" s="44">
        <f>IFERROR(VALUE(MID($C7716,4,3)),0)</f>
        <v>0</v>
      </c>
      <c r="AE7716" s="51">
        <f>VALUE(RIGHT("00"&amp;AC7716,2)&amp;RIGHT("000"&amp;AD7716,3))</f>
        <v>0</v>
      </c>
    </row>
    <row r="7717" spans="1:31">
      <c r="A7717" s="60" t="str">
        <f>IF(G7717&amp;Q7717&lt;&gt;"",W7717&amp;Q7717,"")</f>
        <v/>
      </c>
      <c r="B7717" s="85" t="str">
        <f>IF(C7717&lt;&gt;"",LEFT(C7717,9),"")</f>
        <v/>
      </c>
      <c r="V7717" s="60" t="str">
        <f>W7717&amp;H7717</f>
        <v/>
      </c>
      <c r="W7717" s="60" t="str">
        <f>_xlfn.LET(_xlpm.TextCell,TEXT(G7717,"###"),IF(_xlpm.TextCell&lt;&gt;"",IF(StyleSpaceSplit,IFERROR(IF(FIND(" ",_xlpm.TextCell)&gt;=1,MID(_xlpm.TextCell,1,FIND(" ",_xlpm.TextCell)-1),_xlpm.TextCell),_xlpm.TextCell),_xlpm.TextCell),""))</f>
        <v/>
      </c>
      <c r="X7717" s="60" t="str">
        <f>IF(A7717&lt;&gt;"",IFERROR(IF(FIND(" ",G7717)&gt;=1,MID(G7717,FIND(" ",G7717)+1,LEN(G7717)),""),""),"")</f>
        <v/>
      </c>
      <c r="AC7717" s="51">
        <f>IFERROR(VALUE(MID($C7717,1,2)),0)</f>
        <v>0</v>
      </c>
      <c r="AD7717" s="44">
        <f>IFERROR(VALUE(MID($C7717,4,3)),0)</f>
        <v>0</v>
      </c>
      <c r="AE7717" s="51">
        <f>VALUE(RIGHT("00"&amp;AC7717,2)&amp;RIGHT("000"&amp;AD7717,3))</f>
        <v>0</v>
      </c>
    </row>
    <row r="7718" spans="1:31">
      <c r="A7718" s="60" t="str">
        <f>IF(G7718&amp;Q7718&lt;&gt;"",W7718&amp;Q7718,"")</f>
        <v/>
      </c>
      <c r="B7718" s="85" t="str">
        <f>IF(C7718&lt;&gt;"",LEFT(C7718,9),"")</f>
        <v/>
      </c>
      <c r="V7718" s="60" t="str">
        <f>W7718&amp;H7718</f>
        <v/>
      </c>
      <c r="W7718" s="60" t="str">
        <f>_xlfn.LET(_xlpm.TextCell,TEXT(G7718,"###"),IF(_xlpm.TextCell&lt;&gt;"",IF(StyleSpaceSplit,IFERROR(IF(FIND(" ",_xlpm.TextCell)&gt;=1,MID(_xlpm.TextCell,1,FIND(" ",_xlpm.TextCell)-1),_xlpm.TextCell),_xlpm.TextCell),_xlpm.TextCell),""))</f>
        <v/>
      </c>
      <c r="X7718" s="60" t="str">
        <f>IF(A7718&lt;&gt;"",IFERROR(IF(FIND(" ",G7718)&gt;=1,MID(G7718,FIND(" ",G7718)+1,LEN(G7718)),""),""),"")</f>
        <v/>
      </c>
      <c r="AC7718" s="51">
        <f>IFERROR(VALUE(MID($C7718,1,2)),0)</f>
        <v>0</v>
      </c>
      <c r="AD7718" s="44">
        <f>IFERROR(VALUE(MID($C7718,4,3)),0)</f>
        <v>0</v>
      </c>
      <c r="AE7718" s="51">
        <f>VALUE(RIGHT("00"&amp;AC7718,2)&amp;RIGHT("000"&amp;AD7718,3))</f>
        <v>0</v>
      </c>
    </row>
    <row r="7719" spans="1:31">
      <c r="A7719" s="60" t="str">
        <f>IF(G7719&amp;Q7719&lt;&gt;"",W7719&amp;Q7719,"")</f>
        <v/>
      </c>
      <c r="B7719" s="85" t="str">
        <f>IF(C7719&lt;&gt;"",LEFT(C7719,9),"")</f>
        <v/>
      </c>
      <c r="V7719" s="60" t="str">
        <f>W7719&amp;H7719</f>
        <v/>
      </c>
      <c r="W7719" s="60" t="str">
        <f>_xlfn.LET(_xlpm.TextCell,TEXT(G7719,"###"),IF(_xlpm.TextCell&lt;&gt;"",IF(StyleSpaceSplit,IFERROR(IF(FIND(" ",_xlpm.TextCell)&gt;=1,MID(_xlpm.TextCell,1,FIND(" ",_xlpm.TextCell)-1),_xlpm.TextCell),_xlpm.TextCell),_xlpm.TextCell),""))</f>
        <v/>
      </c>
      <c r="X7719" s="60" t="str">
        <f>IF(A7719&lt;&gt;"",IFERROR(IF(FIND(" ",G7719)&gt;=1,MID(G7719,FIND(" ",G7719)+1,LEN(G7719)),""),""),"")</f>
        <v/>
      </c>
      <c r="AC7719" s="51">
        <f>IFERROR(VALUE(MID($C7719,1,2)),0)</f>
        <v>0</v>
      </c>
      <c r="AD7719" s="44">
        <f>IFERROR(VALUE(MID($C7719,4,3)),0)</f>
        <v>0</v>
      </c>
      <c r="AE7719" s="51">
        <f>VALUE(RIGHT("00"&amp;AC7719,2)&amp;RIGHT("000"&amp;AD7719,3))</f>
        <v>0</v>
      </c>
    </row>
    <row r="7720" spans="1:31">
      <c r="A7720" s="60" t="str">
        <f>IF(G7720&amp;Q7720&lt;&gt;"",W7720&amp;Q7720,"")</f>
        <v/>
      </c>
      <c r="B7720" s="85" t="str">
        <f>IF(C7720&lt;&gt;"",LEFT(C7720,9),"")</f>
        <v/>
      </c>
      <c r="V7720" s="60" t="str">
        <f>W7720&amp;H7720</f>
        <v/>
      </c>
      <c r="W7720" s="60" t="str">
        <f>_xlfn.LET(_xlpm.TextCell,TEXT(G7720,"###"),IF(_xlpm.TextCell&lt;&gt;"",IF(StyleSpaceSplit,IFERROR(IF(FIND(" ",_xlpm.TextCell)&gt;=1,MID(_xlpm.TextCell,1,FIND(" ",_xlpm.TextCell)-1),_xlpm.TextCell),_xlpm.TextCell),_xlpm.TextCell),""))</f>
        <v/>
      </c>
      <c r="X7720" s="60" t="str">
        <f>IF(A7720&lt;&gt;"",IFERROR(IF(FIND(" ",G7720)&gt;=1,MID(G7720,FIND(" ",G7720)+1,LEN(G7720)),""),""),"")</f>
        <v/>
      </c>
      <c r="AC7720" s="51">
        <f>IFERROR(VALUE(MID($C7720,1,2)),0)</f>
        <v>0</v>
      </c>
      <c r="AD7720" s="44">
        <f>IFERROR(VALUE(MID($C7720,4,3)),0)</f>
        <v>0</v>
      </c>
      <c r="AE7720" s="51">
        <f>VALUE(RIGHT("00"&amp;AC7720,2)&amp;RIGHT("000"&amp;AD7720,3))</f>
        <v>0</v>
      </c>
    </row>
    <row r="7721" spans="1:31">
      <c r="A7721" s="60" t="str">
        <f>IF(G7721&amp;Q7721&lt;&gt;"",W7721&amp;Q7721,"")</f>
        <v/>
      </c>
      <c r="B7721" s="85" t="str">
        <f>IF(C7721&lt;&gt;"",LEFT(C7721,9),"")</f>
        <v/>
      </c>
      <c r="V7721" s="60" t="str">
        <f>W7721&amp;H7721</f>
        <v/>
      </c>
      <c r="W7721" s="60" t="str">
        <f>_xlfn.LET(_xlpm.TextCell,TEXT(G7721,"###"),IF(_xlpm.TextCell&lt;&gt;"",IF(StyleSpaceSplit,IFERROR(IF(FIND(" ",_xlpm.TextCell)&gt;=1,MID(_xlpm.TextCell,1,FIND(" ",_xlpm.TextCell)-1),_xlpm.TextCell),_xlpm.TextCell),_xlpm.TextCell),""))</f>
        <v/>
      </c>
      <c r="X7721" s="60" t="str">
        <f>IF(A7721&lt;&gt;"",IFERROR(IF(FIND(" ",G7721)&gt;=1,MID(G7721,FIND(" ",G7721)+1,LEN(G7721)),""),""),"")</f>
        <v/>
      </c>
      <c r="AC7721" s="51">
        <f>IFERROR(VALUE(MID($C7721,1,2)),0)</f>
        <v>0</v>
      </c>
      <c r="AD7721" s="44">
        <f>IFERROR(VALUE(MID($C7721,4,3)),0)</f>
        <v>0</v>
      </c>
      <c r="AE7721" s="51">
        <f>VALUE(RIGHT("00"&amp;AC7721,2)&amp;RIGHT("000"&amp;AD7721,3))</f>
        <v>0</v>
      </c>
    </row>
    <row r="7722" spans="1:31">
      <c r="A7722" s="60" t="str">
        <f>IF(G7722&amp;Q7722&lt;&gt;"",W7722&amp;Q7722,"")</f>
        <v/>
      </c>
      <c r="B7722" s="85" t="str">
        <f>IF(C7722&lt;&gt;"",LEFT(C7722,9),"")</f>
        <v/>
      </c>
      <c r="V7722" s="60" t="str">
        <f>W7722&amp;H7722</f>
        <v/>
      </c>
      <c r="W7722" s="60" t="str">
        <f>_xlfn.LET(_xlpm.TextCell,TEXT(G7722,"###"),IF(_xlpm.TextCell&lt;&gt;"",IF(StyleSpaceSplit,IFERROR(IF(FIND(" ",_xlpm.TextCell)&gt;=1,MID(_xlpm.TextCell,1,FIND(" ",_xlpm.TextCell)-1),_xlpm.TextCell),_xlpm.TextCell),_xlpm.TextCell),""))</f>
        <v/>
      </c>
      <c r="X7722" s="60" t="str">
        <f>IF(A7722&lt;&gt;"",IFERROR(IF(FIND(" ",G7722)&gt;=1,MID(G7722,FIND(" ",G7722)+1,LEN(G7722)),""),""),"")</f>
        <v/>
      </c>
      <c r="AC7722" s="51">
        <f>IFERROR(VALUE(MID($C7722,1,2)),0)</f>
        <v>0</v>
      </c>
      <c r="AD7722" s="44">
        <f>IFERROR(VALUE(MID($C7722,4,3)),0)</f>
        <v>0</v>
      </c>
      <c r="AE7722" s="51">
        <f>VALUE(RIGHT("00"&amp;AC7722,2)&amp;RIGHT("000"&amp;AD7722,3))</f>
        <v>0</v>
      </c>
    </row>
    <row r="7723" spans="1:31">
      <c r="A7723" s="60" t="str">
        <f>IF(G7723&amp;Q7723&lt;&gt;"",W7723&amp;Q7723,"")</f>
        <v/>
      </c>
      <c r="B7723" s="85" t="str">
        <f>IF(C7723&lt;&gt;"",LEFT(C7723,9),"")</f>
        <v/>
      </c>
      <c r="V7723" s="60" t="str">
        <f>W7723&amp;H7723</f>
        <v/>
      </c>
      <c r="W7723" s="60" t="str">
        <f>_xlfn.LET(_xlpm.TextCell,TEXT(G7723,"###"),IF(_xlpm.TextCell&lt;&gt;"",IF(StyleSpaceSplit,IFERROR(IF(FIND(" ",_xlpm.TextCell)&gt;=1,MID(_xlpm.TextCell,1,FIND(" ",_xlpm.TextCell)-1),_xlpm.TextCell),_xlpm.TextCell),_xlpm.TextCell),""))</f>
        <v/>
      </c>
      <c r="X7723" s="60" t="str">
        <f>IF(A7723&lt;&gt;"",IFERROR(IF(FIND(" ",G7723)&gt;=1,MID(G7723,FIND(" ",G7723)+1,LEN(G7723)),""),""),"")</f>
        <v/>
      </c>
      <c r="AC7723" s="51">
        <f>IFERROR(VALUE(MID($C7723,1,2)),0)</f>
        <v>0</v>
      </c>
      <c r="AD7723" s="44">
        <f>IFERROR(VALUE(MID($C7723,4,3)),0)</f>
        <v>0</v>
      </c>
      <c r="AE7723" s="51">
        <f>VALUE(RIGHT("00"&amp;AC7723,2)&amp;RIGHT("000"&amp;AD7723,3))</f>
        <v>0</v>
      </c>
    </row>
    <row r="7724" spans="1:31">
      <c r="A7724" s="60" t="str">
        <f>IF(G7724&amp;Q7724&lt;&gt;"",W7724&amp;Q7724,"")</f>
        <v/>
      </c>
      <c r="B7724" s="85" t="str">
        <f>IF(C7724&lt;&gt;"",LEFT(C7724,9),"")</f>
        <v/>
      </c>
      <c r="V7724" s="60" t="str">
        <f>W7724&amp;H7724</f>
        <v/>
      </c>
      <c r="W7724" s="60" t="str">
        <f>_xlfn.LET(_xlpm.TextCell,TEXT(G7724,"###"),IF(_xlpm.TextCell&lt;&gt;"",IF(StyleSpaceSplit,IFERROR(IF(FIND(" ",_xlpm.TextCell)&gt;=1,MID(_xlpm.TextCell,1,FIND(" ",_xlpm.TextCell)-1),_xlpm.TextCell),_xlpm.TextCell),_xlpm.TextCell),""))</f>
        <v/>
      </c>
      <c r="X7724" s="60" t="str">
        <f>IF(A7724&lt;&gt;"",IFERROR(IF(FIND(" ",G7724)&gt;=1,MID(G7724,FIND(" ",G7724)+1,LEN(G7724)),""),""),"")</f>
        <v/>
      </c>
      <c r="AC7724" s="51">
        <f>IFERROR(VALUE(MID($C7724,1,2)),0)</f>
        <v>0</v>
      </c>
      <c r="AD7724" s="44">
        <f>IFERROR(VALUE(MID($C7724,4,3)),0)</f>
        <v>0</v>
      </c>
      <c r="AE7724" s="51">
        <f>VALUE(RIGHT("00"&amp;AC7724,2)&amp;RIGHT("000"&amp;AD7724,3))</f>
        <v>0</v>
      </c>
    </row>
    <row r="7725" spans="1:31">
      <c r="A7725" s="60" t="str">
        <f>IF(G7725&amp;Q7725&lt;&gt;"",W7725&amp;Q7725,"")</f>
        <v/>
      </c>
      <c r="B7725" s="85" t="str">
        <f>IF(C7725&lt;&gt;"",LEFT(C7725,9),"")</f>
        <v/>
      </c>
      <c r="V7725" s="60" t="str">
        <f>W7725&amp;H7725</f>
        <v/>
      </c>
      <c r="W7725" s="60" t="str">
        <f>_xlfn.LET(_xlpm.TextCell,TEXT(G7725,"###"),IF(_xlpm.TextCell&lt;&gt;"",IF(StyleSpaceSplit,IFERROR(IF(FIND(" ",_xlpm.TextCell)&gt;=1,MID(_xlpm.TextCell,1,FIND(" ",_xlpm.TextCell)-1),_xlpm.TextCell),_xlpm.TextCell),_xlpm.TextCell),""))</f>
        <v/>
      </c>
      <c r="X7725" s="60" t="str">
        <f>IF(A7725&lt;&gt;"",IFERROR(IF(FIND(" ",G7725)&gt;=1,MID(G7725,FIND(" ",G7725)+1,LEN(G7725)),""),""),"")</f>
        <v/>
      </c>
      <c r="AC7725" s="51">
        <f>IFERROR(VALUE(MID($C7725,1,2)),0)</f>
        <v>0</v>
      </c>
      <c r="AD7725" s="44">
        <f>IFERROR(VALUE(MID($C7725,4,3)),0)</f>
        <v>0</v>
      </c>
      <c r="AE7725" s="51">
        <f>VALUE(RIGHT("00"&amp;AC7725,2)&amp;RIGHT("000"&amp;AD7725,3))</f>
        <v>0</v>
      </c>
    </row>
    <row r="7726" spans="1:31">
      <c r="A7726" s="60" t="str">
        <f>IF(G7726&amp;Q7726&lt;&gt;"",W7726&amp;Q7726,"")</f>
        <v/>
      </c>
      <c r="B7726" s="85" t="str">
        <f>IF(C7726&lt;&gt;"",LEFT(C7726,9),"")</f>
        <v/>
      </c>
      <c r="V7726" s="60" t="str">
        <f>W7726&amp;H7726</f>
        <v/>
      </c>
      <c r="W7726" s="60" t="str">
        <f>_xlfn.LET(_xlpm.TextCell,TEXT(G7726,"###"),IF(_xlpm.TextCell&lt;&gt;"",IF(StyleSpaceSplit,IFERROR(IF(FIND(" ",_xlpm.TextCell)&gt;=1,MID(_xlpm.TextCell,1,FIND(" ",_xlpm.TextCell)-1),_xlpm.TextCell),_xlpm.TextCell),_xlpm.TextCell),""))</f>
        <v/>
      </c>
      <c r="X7726" s="60" t="str">
        <f>IF(A7726&lt;&gt;"",IFERROR(IF(FIND(" ",G7726)&gt;=1,MID(G7726,FIND(" ",G7726)+1,LEN(G7726)),""),""),"")</f>
        <v/>
      </c>
      <c r="AC7726" s="51">
        <f>IFERROR(VALUE(MID($C7726,1,2)),0)</f>
        <v>0</v>
      </c>
      <c r="AD7726" s="44">
        <f>IFERROR(VALUE(MID($C7726,4,3)),0)</f>
        <v>0</v>
      </c>
      <c r="AE7726" s="51">
        <f>VALUE(RIGHT("00"&amp;AC7726,2)&amp;RIGHT("000"&amp;AD7726,3))</f>
        <v>0</v>
      </c>
    </row>
    <row r="7727" spans="1:31">
      <c r="A7727" s="60" t="str">
        <f>IF(G7727&amp;Q7727&lt;&gt;"",W7727&amp;Q7727,"")</f>
        <v/>
      </c>
      <c r="B7727" s="85" t="str">
        <f>IF(C7727&lt;&gt;"",LEFT(C7727,9),"")</f>
        <v/>
      </c>
      <c r="V7727" s="60" t="str">
        <f>W7727&amp;H7727</f>
        <v/>
      </c>
      <c r="W7727" s="60" t="str">
        <f>_xlfn.LET(_xlpm.TextCell,TEXT(G7727,"###"),IF(_xlpm.TextCell&lt;&gt;"",IF(StyleSpaceSplit,IFERROR(IF(FIND(" ",_xlpm.TextCell)&gt;=1,MID(_xlpm.TextCell,1,FIND(" ",_xlpm.TextCell)-1),_xlpm.TextCell),_xlpm.TextCell),_xlpm.TextCell),""))</f>
        <v/>
      </c>
      <c r="X7727" s="60" t="str">
        <f>IF(A7727&lt;&gt;"",IFERROR(IF(FIND(" ",G7727)&gt;=1,MID(G7727,FIND(" ",G7727)+1,LEN(G7727)),""),""),"")</f>
        <v/>
      </c>
      <c r="AC7727" s="51">
        <f>IFERROR(VALUE(MID($C7727,1,2)),0)</f>
        <v>0</v>
      </c>
      <c r="AD7727" s="44">
        <f>IFERROR(VALUE(MID($C7727,4,3)),0)</f>
        <v>0</v>
      </c>
      <c r="AE7727" s="51">
        <f>VALUE(RIGHT("00"&amp;AC7727,2)&amp;RIGHT("000"&amp;AD7727,3))</f>
        <v>0</v>
      </c>
    </row>
    <row r="7728" spans="1:31">
      <c r="A7728" s="60" t="str">
        <f>IF(G7728&amp;Q7728&lt;&gt;"",W7728&amp;Q7728,"")</f>
        <v/>
      </c>
      <c r="B7728" s="85" t="str">
        <f>IF(C7728&lt;&gt;"",LEFT(C7728,9),"")</f>
        <v/>
      </c>
      <c r="V7728" s="60" t="str">
        <f>W7728&amp;H7728</f>
        <v/>
      </c>
      <c r="W7728" s="60" t="str">
        <f>_xlfn.LET(_xlpm.TextCell,TEXT(G7728,"###"),IF(_xlpm.TextCell&lt;&gt;"",IF(StyleSpaceSplit,IFERROR(IF(FIND(" ",_xlpm.TextCell)&gt;=1,MID(_xlpm.TextCell,1,FIND(" ",_xlpm.TextCell)-1),_xlpm.TextCell),_xlpm.TextCell),_xlpm.TextCell),""))</f>
        <v/>
      </c>
      <c r="X7728" s="60" t="str">
        <f>IF(A7728&lt;&gt;"",IFERROR(IF(FIND(" ",G7728)&gt;=1,MID(G7728,FIND(" ",G7728)+1,LEN(G7728)),""),""),"")</f>
        <v/>
      </c>
      <c r="AC7728" s="51">
        <f>IFERROR(VALUE(MID($C7728,1,2)),0)</f>
        <v>0</v>
      </c>
      <c r="AD7728" s="44">
        <f>IFERROR(VALUE(MID($C7728,4,3)),0)</f>
        <v>0</v>
      </c>
      <c r="AE7728" s="51">
        <f>VALUE(RIGHT("00"&amp;AC7728,2)&amp;RIGHT("000"&amp;AD7728,3))</f>
        <v>0</v>
      </c>
    </row>
    <row r="7729" spans="1:31">
      <c r="A7729" s="60" t="str">
        <f>IF(G7729&amp;Q7729&lt;&gt;"",W7729&amp;Q7729,"")</f>
        <v/>
      </c>
      <c r="B7729" s="85" t="str">
        <f>IF(C7729&lt;&gt;"",LEFT(C7729,9),"")</f>
        <v/>
      </c>
      <c r="V7729" s="60" t="str">
        <f>W7729&amp;H7729</f>
        <v/>
      </c>
      <c r="W7729" s="60" t="str">
        <f>_xlfn.LET(_xlpm.TextCell,TEXT(G7729,"###"),IF(_xlpm.TextCell&lt;&gt;"",IF(StyleSpaceSplit,IFERROR(IF(FIND(" ",_xlpm.TextCell)&gt;=1,MID(_xlpm.TextCell,1,FIND(" ",_xlpm.TextCell)-1),_xlpm.TextCell),_xlpm.TextCell),_xlpm.TextCell),""))</f>
        <v/>
      </c>
      <c r="X7729" s="60" t="str">
        <f>IF(A7729&lt;&gt;"",IFERROR(IF(FIND(" ",G7729)&gt;=1,MID(G7729,FIND(" ",G7729)+1,LEN(G7729)),""),""),"")</f>
        <v/>
      </c>
      <c r="AC7729" s="51">
        <f>IFERROR(VALUE(MID($C7729,1,2)),0)</f>
        <v>0</v>
      </c>
      <c r="AD7729" s="44">
        <f>IFERROR(VALUE(MID($C7729,4,3)),0)</f>
        <v>0</v>
      </c>
      <c r="AE7729" s="51">
        <f>VALUE(RIGHT("00"&amp;AC7729,2)&amp;RIGHT("000"&amp;AD7729,3))</f>
        <v>0</v>
      </c>
    </row>
    <row r="7730" spans="1:31">
      <c r="A7730" s="60" t="str">
        <f>IF(G7730&amp;Q7730&lt;&gt;"",W7730&amp;Q7730,"")</f>
        <v/>
      </c>
      <c r="B7730" s="85" t="str">
        <f>IF(C7730&lt;&gt;"",LEFT(C7730,9),"")</f>
        <v/>
      </c>
      <c r="V7730" s="60" t="str">
        <f>W7730&amp;H7730</f>
        <v/>
      </c>
      <c r="W7730" s="60" t="str">
        <f>_xlfn.LET(_xlpm.TextCell,TEXT(G7730,"###"),IF(_xlpm.TextCell&lt;&gt;"",IF(StyleSpaceSplit,IFERROR(IF(FIND(" ",_xlpm.TextCell)&gt;=1,MID(_xlpm.TextCell,1,FIND(" ",_xlpm.TextCell)-1),_xlpm.TextCell),_xlpm.TextCell),_xlpm.TextCell),""))</f>
        <v/>
      </c>
      <c r="X7730" s="60" t="str">
        <f>IF(A7730&lt;&gt;"",IFERROR(IF(FIND(" ",G7730)&gt;=1,MID(G7730,FIND(" ",G7730)+1,LEN(G7730)),""),""),"")</f>
        <v/>
      </c>
      <c r="AC7730" s="51">
        <f>IFERROR(VALUE(MID($C7730,1,2)),0)</f>
        <v>0</v>
      </c>
      <c r="AD7730" s="44">
        <f>IFERROR(VALUE(MID($C7730,4,3)),0)</f>
        <v>0</v>
      </c>
      <c r="AE7730" s="51">
        <f>VALUE(RIGHT("00"&amp;AC7730,2)&amp;RIGHT("000"&amp;AD7730,3))</f>
        <v>0</v>
      </c>
    </row>
    <row r="7731" spans="1:31">
      <c r="A7731" s="60" t="str">
        <f>IF(G7731&amp;Q7731&lt;&gt;"",W7731&amp;Q7731,"")</f>
        <v/>
      </c>
      <c r="B7731" s="85" t="str">
        <f>IF(C7731&lt;&gt;"",LEFT(C7731,9),"")</f>
        <v/>
      </c>
      <c r="V7731" s="60" t="str">
        <f>W7731&amp;H7731</f>
        <v/>
      </c>
      <c r="W7731" s="60" t="str">
        <f>_xlfn.LET(_xlpm.TextCell,TEXT(G7731,"###"),IF(_xlpm.TextCell&lt;&gt;"",IF(StyleSpaceSplit,IFERROR(IF(FIND(" ",_xlpm.TextCell)&gt;=1,MID(_xlpm.TextCell,1,FIND(" ",_xlpm.TextCell)-1),_xlpm.TextCell),_xlpm.TextCell),_xlpm.TextCell),""))</f>
        <v/>
      </c>
      <c r="X7731" s="60" t="str">
        <f>IF(A7731&lt;&gt;"",IFERROR(IF(FIND(" ",G7731)&gt;=1,MID(G7731,FIND(" ",G7731)+1,LEN(G7731)),""),""),"")</f>
        <v/>
      </c>
      <c r="AC7731" s="51">
        <f>IFERROR(VALUE(MID($C7731,1,2)),0)</f>
        <v>0</v>
      </c>
      <c r="AD7731" s="44">
        <f>IFERROR(VALUE(MID($C7731,4,3)),0)</f>
        <v>0</v>
      </c>
      <c r="AE7731" s="51">
        <f>VALUE(RIGHT("00"&amp;AC7731,2)&amp;RIGHT("000"&amp;AD7731,3))</f>
        <v>0</v>
      </c>
    </row>
    <row r="7732" spans="1:31">
      <c r="A7732" s="60" t="str">
        <f>IF(G7732&amp;Q7732&lt;&gt;"",W7732&amp;Q7732,"")</f>
        <v/>
      </c>
      <c r="B7732" s="85" t="str">
        <f>IF(C7732&lt;&gt;"",LEFT(C7732,9),"")</f>
        <v/>
      </c>
      <c r="V7732" s="60" t="str">
        <f>W7732&amp;H7732</f>
        <v/>
      </c>
      <c r="W7732" s="60" t="str">
        <f>_xlfn.LET(_xlpm.TextCell,TEXT(G7732,"###"),IF(_xlpm.TextCell&lt;&gt;"",IF(StyleSpaceSplit,IFERROR(IF(FIND(" ",_xlpm.TextCell)&gt;=1,MID(_xlpm.TextCell,1,FIND(" ",_xlpm.TextCell)-1),_xlpm.TextCell),_xlpm.TextCell),_xlpm.TextCell),""))</f>
        <v/>
      </c>
      <c r="X7732" s="60" t="str">
        <f>IF(A7732&lt;&gt;"",IFERROR(IF(FIND(" ",G7732)&gt;=1,MID(G7732,FIND(" ",G7732)+1,LEN(G7732)),""),""),"")</f>
        <v/>
      </c>
      <c r="AC7732" s="51">
        <f>IFERROR(VALUE(MID($C7732,1,2)),0)</f>
        <v>0</v>
      </c>
      <c r="AD7732" s="44">
        <f>IFERROR(VALUE(MID($C7732,4,3)),0)</f>
        <v>0</v>
      </c>
      <c r="AE7732" s="51">
        <f>VALUE(RIGHT("00"&amp;AC7732,2)&amp;RIGHT("000"&amp;AD7732,3))</f>
        <v>0</v>
      </c>
    </row>
    <row r="7733" spans="1:31">
      <c r="A7733" s="60" t="str">
        <f>IF(G7733&amp;Q7733&lt;&gt;"",W7733&amp;Q7733,"")</f>
        <v/>
      </c>
      <c r="B7733" s="85" t="str">
        <f>IF(C7733&lt;&gt;"",LEFT(C7733,9),"")</f>
        <v/>
      </c>
      <c r="V7733" s="60" t="str">
        <f>W7733&amp;H7733</f>
        <v/>
      </c>
      <c r="W7733" s="60" t="str">
        <f>_xlfn.LET(_xlpm.TextCell,TEXT(G7733,"###"),IF(_xlpm.TextCell&lt;&gt;"",IF(StyleSpaceSplit,IFERROR(IF(FIND(" ",_xlpm.TextCell)&gt;=1,MID(_xlpm.TextCell,1,FIND(" ",_xlpm.TextCell)-1),_xlpm.TextCell),_xlpm.TextCell),_xlpm.TextCell),""))</f>
        <v/>
      </c>
      <c r="X7733" s="60" t="str">
        <f>IF(A7733&lt;&gt;"",IFERROR(IF(FIND(" ",G7733)&gt;=1,MID(G7733,FIND(" ",G7733)+1,LEN(G7733)),""),""),"")</f>
        <v/>
      </c>
      <c r="AC7733" s="51">
        <f>IFERROR(VALUE(MID($C7733,1,2)),0)</f>
        <v>0</v>
      </c>
      <c r="AD7733" s="44">
        <f>IFERROR(VALUE(MID($C7733,4,3)),0)</f>
        <v>0</v>
      </c>
      <c r="AE7733" s="51">
        <f>VALUE(RIGHT("00"&amp;AC7733,2)&amp;RIGHT("000"&amp;AD7733,3))</f>
        <v>0</v>
      </c>
    </row>
    <row r="7734" spans="1:31">
      <c r="A7734" s="60" t="str">
        <f>IF(G7734&amp;Q7734&lt;&gt;"",W7734&amp;Q7734,"")</f>
        <v/>
      </c>
      <c r="B7734" s="85" t="str">
        <f>IF(C7734&lt;&gt;"",LEFT(C7734,9),"")</f>
        <v/>
      </c>
      <c r="V7734" s="60" t="str">
        <f>W7734&amp;H7734</f>
        <v/>
      </c>
      <c r="W7734" s="60" t="str">
        <f>_xlfn.LET(_xlpm.TextCell,TEXT(G7734,"###"),IF(_xlpm.TextCell&lt;&gt;"",IF(StyleSpaceSplit,IFERROR(IF(FIND(" ",_xlpm.TextCell)&gt;=1,MID(_xlpm.TextCell,1,FIND(" ",_xlpm.TextCell)-1),_xlpm.TextCell),_xlpm.TextCell),_xlpm.TextCell),""))</f>
        <v/>
      </c>
      <c r="X7734" s="60" t="str">
        <f>IF(A7734&lt;&gt;"",IFERROR(IF(FIND(" ",G7734)&gt;=1,MID(G7734,FIND(" ",G7734)+1,LEN(G7734)),""),""),"")</f>
        <v/>
      </c>
      <c r="AC7734" s="51">
        <f>IFERROR(VALUE(MID($C7734,1,2)),0)</f>
        <v>0</v>
      </c>
      <c r="AD7734" s="44">
        <f>IFERROR(VALUE(MID($C7734,4,3)),0)</f>
        <v>0</v>
      </c>
      <c r="AE7734" s="51">
        <f>VALUE(RIGHT("00"&amp;AC7734,2)&amp;RIGHT("000"&amp;AD7734,3))</f>
        <v>0</v>
      </c>
    </row>
    <row r="7735" spans="1:31">
      <c r="A7735" s="60" t="str">
        <f>IF(G7735&amp;Q7735&lt;&gt;"",W7735&amp;Q7735,"")</f>
        <v/>
      </c>
      <c r="B7735" s="85" t="str">
        <f>IF(C7735&lt;&gt;"",LEFT(C7735,9),"")</f>
        <v/>
      </c>
      <c r="V7735" s="60" t="str">
        <f>W7735&amp;H7735</f>
        <v/>
      </c>
      <c r="W7735" s="60" t="str">
        <f>_xlfn.LET(_xlpm.TextCell,TEXT(G7735,"###"),IF(_xlpm.TextCell&lt;&gt;"",IF(StyleSpaceSplit,IFERROR(IF(FIND(" ",_xlpm.TextCell)&gt;=1,MID(_xlpm.TextCell,1,FIND(" ",_xlpm.TextCell)-1),_xlpm.TextCell),_xlpm.TextCell),_xlpm.TextCell),""))</f>
        <v/>
      </c>
      <c r="X7735" s="60" t="str">
        <f>IF(A7735&lt;&gt;"",IFERROR(IF(FIND(" ",G7735)&gt;=1,MID(G7735,FIND(" ",G7735)+1,LEN(G7735)),""),""),"")</f>
        <v/>
      </c>
      <c r="AC7735" s="51">
        <f>IFERROR(VALUE(MID($C7735,1,2)),0)</f>
        <v>0</v>
      </c>
      <c r="AD7735" s="44">
        <f>IFERROR(VALUE(MID($C7735,4,3)),0)</f>
        <v>0</v>
      </c>
      <c r="AE7735" s="51">
        <f>VALUE(RIGHT("00"&amp;AC7735,2)&amp;RIGHT("000"&amp;AD7735,3))</f>
        <v>0</v>
      </c>
    </row>
    <row r="7736" spans="1:31">
      <c r="A7736" s="60" t="str">
        <f>IF(G7736&amp;Q7736&lt;&gt;"",W7736&amp;Q7736,"")</f>
        <v/>
      </c>
      <c r="B7736" s="85" t="str">
        <f>IF(C7736&lt;&gt;"",LEFT(C7736,9),"")</f>
        <v/>
      </c>
      <c r="V7736" s="60" t="str">
        <f>W7736&amp;H7736</f>
        <v/>
      </c>
      <c r="W7736" s="60" t="str">
        <f>_xlfn.LET(_xlpm.TextCell,TEXT(G7736,"###"),IF(_xlpm.TextCell&lt;&gt;"",IF(StyleSpaceSplit,IFERROR(IF(FIND(" ",_xlpm.TextCell)&gt;=1,MID(_xlpm.TextCell,1,FIND(" ",_xlpm.TextCell)-1),_xlpm.TextCell),_xlpm.TextCell),_xlpm.TextCell),""))</f>
        <v/>
      </c>
      <c r="X7736" s="60" t="str">
        <f>IF(A7736&lt;&gt;"",IFERROR(IF(FIND(" ",G7736)&gt;=1,MID(G7736,FIND(" ",G7736)+1,LEN(G7736)),""),""),"")</f>
        <v/>
      </c>
      <c r="AC7736" s="51">
        <f>IFERROR(VALUE(MID($C7736,1,2)),0)</f>
        <v>0</v>
      </c>
      <c r="AD7736" s="44">
        <f>IFERROR(VALUE(MID($C7736,4,3)),0)</f>
        <v>0</v>
      </c>
      <c r="AE7736" s="51">
        <f>VALUE(RIGHT("00"&amp;AC7736,2)&amp;RIGHT("000"&amp;AD7736,3))</f>
        <v>0</v>
      </c>
    </row>
    <row r="7737" spans="1:31">
      <c r="A7737" s="60" t="str">
        <f>IF(G7737&amp;Q7737&lt;&gt;"",W7737&amp;Q7737,"")</f>
        <v/>
      </c>
      <c r="B7737" s="85" t="str">
        <f>IF(C7737&lt;&gt;"",LEFT(C7737,9),"")</f>
        <v/>
      </c>
      <c r="V7737" s="60" t="str">
        <f>W7737&amp;H7737</f>
        <v/>
      </c>
      <c r="W7737" s="60" t="str">
        <f>_xlfn.LET(_xlpm.TextCell,TEXT(G7737,"###"),IF(_xlpm.TextCell&lt;&gt;"",IF(StyleSpaceSplit,IFERROR(IF(FIND(" ",_xlpm.TextCell)&gt;=1,MID(_xlpm.TextCell,1,FIND(" ",_xlpm.TextCell)-1),_xlpm.TextCell),_xlpm.TextCell),_xlpm.TextCell),""))</f>
        <v/>
      </c>
      <c r="X7737" s="60" t="str">
        <f>IF(A7737&lt;&gt;"",IFERROR(IF(FIND(" ",G7737)&gt;=1,MID(G7737,FIND(" ",G7737)+1,LEN(G7737)),""),""),"")</f>
        <v/>
      </c>
      <c r="AC7737" s="51">
        <f>IFERROR(VALUE(MID($C7737,1,2)),0)</f>
        <v>0</v>
      </c>
      <c r="AD7737" s="44">
        <f>IFERROR(VALUE(MID($C7737,4,3)),0)</f>
        <v>0</v>
      </c>
      <c r="AE7737" s="51">
        <f>VALUE(RIGHT("00"&amp;AC7737,2)&amp;RIGHT("000"&amp;AD7737,3))</f>
        <v>0</v>
      </c>
    </row>
    <row r="7738" spans="1:31">
      <c r="A7738" s="60" t="str">
        <f>IF(G7738&amp;Q7738&lt;&gt;"",W7738&amp;Q7738,"")</f>
        <v/>
      </c>
      <c r="B7738" s="85" t="str">
        <f>IF(C7738&lt;&gt;"",LEFT(C7738,9),"")</f>
        <v/>
      </c>
      <c r="V7738" s="60" t="str">
        <f>W7738&amp;H7738</f>
        <v/>
      </c>
      <c r="W7738" s="60" t="str">
        <f>_xlfn.LET(_xlpm.TextCell,TEXT(G7738,"###"),IF(_xlpm.TextCell&lt;&gt;"",IF(StyleSpaceSplit,IFERROR(IF(FIND(" ",_xlpm.TextCell)&gt;=1,MID(_xlpm.TextCell,1,FIND(" ",_xlpm.TextCell)-1),_xlpm.TextCell),_xlpm.TextCell),_xlpm.TextCell),""))</f>
        <v/>
      </c>
      <c r="X7738" s="60" t="str">
        <f>IF(A7738&lt;&gt;"",IFERROR(IF(FIND(" ",G7738)&gt;=1,MID(G7738,FIND(" ",G7738)+1,LEN(G7738)),""),""),"")</f>
        <v/>
      </c>
      <c r="AC7738" s="51">
        <f>IFERROR(VALUE(MID($C7738,1,2)),0)</f>
        <v>0</v>
      </c>
      <c r="AD7738" s="44">
        <f>IFERROR(VALUE(MID($C7738,4,3)),0)</f>
        <v>0</v>
      </c>
      <c r="AE7738" s="51">
        <f>VALUE(RIGHT("00"&amp;AC7738,2)&amp;RIGHT("000"&amp;AD7738,3))</f>
        <v>0</v>
      </c>
    </row>
    <row r="7739" spans="1:31">
      <c r="A7739" s="60" t="str">
        <f>IF(G7739&amp;Q7739&lt;&gt;"",W7739&amp;Q7739,"")</f>
        <v/>
      </c>
      <c r="B7739" s="85" t="str">
        <f>IF(C7739&lt;&gt;"",LEFT(C7739,9),"")</f>
        <v/>
      </c>
      <c r="V7739" s="60" t="str">
        <f>W7739&amp;H7739</f>
        <v/>
      </c>
      <c r="W7739" s="60" t="str">
        <f>_xlfn.LET(_xlpm.TextCell,TEXT(G7739,"###"),IF(_xlpm.TextCell&lt;&gt;"",IF(StyleSpaceSplit,IFERROR(IF(FIND(" ",_xlpm.TextCell)&gt;=1,MID(_xlpm.TextCell,1,FIND(" ",_xlpm.TextCell)-1),_xlpm.TextCell),_xlpm.TextCell),_xlpm.TextCell),""))</f>
        <v/>
      </c>
      <c r="X7739" s="60" t="str">
        <f>IF(A7739&lt;&gt;"",IFERROR(IF(FIND(" ",G7739)&gt;=1,MID(G7739,FIND(" ",G7739)+1,LEN(G7739)),""),""),"")</f>
        <v/>
      </c>
      <c r="AC7739" s="51">
        <f>IFERROR(VALUE(MID($C7739,1,2)),0)</f>
        <v>0</v>
      </c>
      <c r="AD7739" s="44">
        <f>IFERROR(VALUE(MID($C7739,4,3)),0)</f>
        <v>0</v>
      </c>
      <c r="AE7739" s="51">
        <f>VALUE(RIGHT("00"&amp;AC7739,2)&amp;RIGHT("000"&amp;AD7739,3))</f>
        <v>0</v>
      </c>
    </row>
    <row r="7740" spans="1:31">
      <c r="A7740" s="60" t="str">
        <f>IF(G7740&amp;Q7740&lt;&gt;"",W7740&amp;Q7740,"")</f>
        <v/>
      </c>
      <c r="B7740" s="85" t="str">
        <f>IF(C7740&lt;&gt;"",LEFT(C7740,9),"")</f>
        <v/>
      </c>
      <c r="V7740" s="60" t="str">
        <f>W7740&amp;H7740</f>
        <v/>
      </c>
      <c r="W7740" s="60" t="str">
        <f>_xlfn.LET(_xlpm.TextCell,TEXT(G7740,"###"),IF(_xlpm.TextCell&lt;&gt;"",IF(StyleSpaceSplit,IFERROR(IF(FIND(" ",_xlpm.TextCell)&gt;=1,MID(_xlpm.TextCell,1,FIND(" ",_xlpm.TextCell)-1),_xlpm.TextCell),_xlpm.TextCell),_xlpm.TextCell),""))</f>
        <v/>
      </c>
      <c r="X7740" s="60" t="str">
        <f>IF(A7740&lt;&gt;"",IFERROR(IF(FIND(" ",G7740)&gt;=1,MID(G7740,FIND(" ",G7740)+1,LEN(G7740)),""),""),"")</f>
        <v/>
      </c>
      <c r="AC7740" s="51">
        <f>IFERROR(VALUE(MID($C7740,1,2)),0)</f>
        <v>0</v>
      </c>
      <c r="AD7740" s="44">
        <f>IFERROR(VALUE(MID($C7740,4,3)),0)</f>
        <v>0</v>
      </c>
      <c r="AE7740" s="51">
        <f>VALUE(RIGHT("00"&amp;AC7740,2)&amp;RIGHT("000"&amp;AD7740,3))</f>
        <v>0</v>
      </c>
    </row>
    <row r="7741" spans="1:31">
      <c r="A7741" s="60" t="str">
        <f>IF(G7741&amp;Q7741&lt;&gt;"",W7741&amp;Q7741,"")</f>
        <v/>
      </c>
      <c r="B7741" s="85" t="str">
        <f>IF(C7741&lt;&gt;"",LEFT(C7741,9),"")</f>
        <v/>
      </c>
      <c r="V7741" s="60" t="str">
        <f>W7741&amp;H7741</f>
        <v/>
      </c>
      <c r="W7741" s="60" t="str">
        <f>_xlfn.LET(_xlpm.TextCell,TEXT(G7741,"###"),IF(_xlpm.TextCell&lt;&gt;"",IF(StyleSpaceSplit,IFERROR(IF(FIND(" ",_xlpm.TextCell)&gt;=1,MID(_xlpm.TextCell,1,FIND(" ",_xlpm.TextCell)-1),_xlpm.TextCell),_xlpm.TextCell),_xlpm.TextCell),""))</f>
        <v/>
      </c>
      <c r="X7741" s="60" t="str">
        <f>IF(A7741&lt;&gt;"",IFERROR(IF(FIND(" ",G7741)&gt;=1,MID(G7741,FIND(" ",G7741)+1,LEN(G7741)),""),""),"")</f>
        <v/>
      </c>
      <c r="AC7741" s="51">
        <f>IFERROR(VALUE(MID($C7741,1,2)),0)</f>
        <v>0</v>
      </c>
      <c r="AD7741" s="44">
        <f>IFERROR(VALUE(MID($C7741,4,3)),0)</f>
        <v>0</v>
      </c>
      <c r="AE7741" s="51">
        <f>VALUE(RIGHT("00"&amp;AC7741,2)&amp;RIGHT("000"&amp;AD7741,3))</f>
        <v>0</v>
      </c>
    </row>
    <row r="7742" spans="1:31">
      <c r="A7742" s="60" t="str">
        <f>IF(G7742&amp;Q7742&lt;&gt;"",W7742&amp;Q7742,"")</f>
        <v/>
      </c>
      <c r="B7742" s="85" t="str">
        <f>IF(C7742&lt;&gt;"",LEFT(C7742,9),"")</f>
        <v/>
      </c>
      <c r="V7742" s="60" t="str">
        <f>W7742&amp;H7742</f>
        <v/>
      </c>
      <c r="W7742" s="60" t="str">
        <f>_xlfn.LET(_xlpm.TextCell,TEXT(G7742,"###"),IF(_xlpm.TextCell&lt;&gt;"",IF(StyleSpaceSplit,IFERROR(IF(FIND(" ",_xlpm.TextCell)&gt;=1,MID(_xlpm.TextCell,1,FIND(" ",_xlpm.TextCell)-1),_xlpm.TextCell),_xlpm.TextCell),_xlpm.TextCell),""))</f>
        <v/>
      </c>
      <c r="X7742" s="60" t="str">
        <f>IF(A7742&lt;&gt;"",IFERROR(IF(FIND(" ",G7742)&gt;=1,MID(G7742,FIND(" ",G7742)+1,LEN(G7742)),""),""),"")</f>
        <v/>
      </c>
      <c r="AC7742" s="51">
        <f>IFERROR(VALUE(MID($C7742,1,2)),0)</f>
        <v>0</v>
      </c>
      <c r="AD7742" s="44">
        <f>IFERROR(VALUE(MID($C7742,4,3)),0)</f>
        <v>0</v>
      </c>
      <c r="AE7742" s="51">
        <f>VALUE(RIGHT("00"&amp;AC7742,2)&amp;RIGHT("000"&amp;AD7742,3))</f>
        <v>0</v>
      </c>
    </row>
    <row r="7743" spans="1:31">
      <c r="A7743" s="60" t="str">
        <f>IF(G7743&amp;Q7743&lt;&gt;"",W7743&amp;Q7743,"")</f>
        <v/>
      </c>
      <c r="B7743" s="85" t="str">
        <f>IF(C7743&lt;&gt;"",LEFT(C7743,9),"")</f>
        <v/>
      </c>
      <c r="V7743" s="60" t="str">
        <f>W7743&amp;H7743</f>
        <v/>
      </c>
      <c r="W7743" s="60" t="str">
        <f>_xlfn.LET(_xlpm.TextCell,TEXT(G7743,"###"),IF(_xlpm.TextCell&lt;&gt;"",IF(StyleSpaceSplit,IFERROR(IF(FIND(" ",_xlpm.TextCell)&gt;=1,MID(_xlpm.TextCell,1,FIND(" ",_xlpm.TextCell)-1),_xlpm.TextCell),_xlpm.TextCell),_xlpm.TextCell),""))</f>
        <v/>
      </c>
      <c r="X7743" s="60" t="str">
        <f>IF(A7743&lt;&gt;"",IFERROR(IF(FIND(" ",G7743)&gt;=1,MID(G7743,FIND(" ",G7743)+1,LEN(G7743)),""),""),"")</f>
        <v/>
      </c>
      <c r="AC7743" s="51">
        <f>IFERROR(VALUE(MID($C7743,1,2)),0)</f>
        <v>0</v>
      </c>
      <c r="AD7743" s="44">
        <f>IFERROR(VALUE(MID($C7743,4,3)),0)</f>
        <v>0</v>
      </c>
      <c r="AE7743" s="51">
        <f>VALUE(RIGHT("00"&amp;AC7743,2)&amp;RIGHT("000"&amp;AD7743,3))</f>
        <v>0</v>
      </c>
    </row>
    <row r="7744" spans="1:31">
      <c r="A7744" s="60" t="str">
        <f>IF(G7744&amp;Q7744&lt;&gt;"",W7744&amp;Q7744,"")</f>
        <v/>
      </c>
      <c r="B7744" s="85" t="str">
        <f>IF(C7744&lt;&gt;"",LEFT(C7744,9),"")</f>
        <v/>
      </c>
      <c r="V7744" s="60" t="str">
        <f>W7744&amp;H7744</f>
        <v/>
      </c>
      <c r="W7744" s="60" t="str">
        <f>_xlfn.LET(_xlpm.TextCell,TEXT(G7744,"###"),IF(_xlpm.TextCell&lt;&gt;"",IF(StyleSpaceSplit,IFERROR(IF(FIND(" ",_xlpm.TextCell)&gt;=1,MID(_xlpm.TextCell,1,FIND(" ",_xlpm.TextCell)-1),_xlpm.TextCell),_xlpm.TextCell),_xlpm.TextCell),""))</f>
        <v/>
      </c>
      <c r="X7744" s="60" t="str">
        <f>IF(A7744&lt;&gt;"",IFERROR(IF(FIND(" ",G7744)&gt;=1,MID(G7744,FIND(" ",G7744)+1,LEN(G7744)),""),""),"")</f>
        <v/>
      </c>
      <c r="AC7744" s="51">
        <f>IFERROR(VALUE(MID($C7744,1,2)),0)</f>
        <v>0</v>
      </c>
      <c r="AD7744" s="44">
        <f>IFERROR(VALUE(MID($C7744,4,3)),0)</f>
        <v>0</v>
      </c>
      <c r="AE7744" s="51">
        <f>VALUE(RIGHT("00"&amp;AC7744,2)&amp;RIGHT("000"&amp;AD7744,3))</f>
        <v>0</v>
      </c>
    </row>
    <row r="7745" spans="1:31">
      <c r="A7745" s="60" t="str">
        <f>IF(G7745&amp;Q7745&lt;&gt;"",W7745&amp;Q7745,"")</f>
        <v/>
      </c>
      <c r="B7745" s="85" t="str">
        <f>IF(C7745&lt;&gt;"",LEFT(C7745,9),"")</f>
        <v/>
      </c>
      <c r="V7745" s="60" t="str">
        <f>W7745&amp;H7745</f>
        <v/>
      </c>
      <c r="W7745" s="60" t="str">
        <f>_xlfn.LET(_xlpm.TextCell,TEXT(G7745,"###"),IF(_xlpm.TextCell&lt;&gt;"",IF(StyleSpaceSplit,IFERROR(IF(FIND(" ",_xlpm.TextCell)&gt;=1,MID(_xlpm.TextCell,1,FIND(" ",_xlpm.TextCell)-1),_xlpm.TextCell),_xlpm.TextCell),_xlpm.TextCell),""))</f>
        <v/>
      </c>
      <c r="X7745" s="60" t="str">
        <f>IF(A7745&lt;&gt;"",IFERROR(IF(FIND(" ",G7745)&gt;=1,MID(G7745,FIND(" ",G7745)+1,LEN(G7745)),""),""),"")</f>
        <v/>
      </c>
      <c r="AC7745" s="51">
        <f>IFERROR(VALUE(MID($C7745,1,2)),0)</f>
        <v>0</v>
      </c>
      <c r="AD7745" s="44">
        <f>IFERROR(VALUE(MID($C7745,4,3)),0)</f>
        <v>0</v>
      </c>
      <c r="AE7745" s="51">
        <f>VALUE(RIGHT("00"&amp;AC7745,2)&amp;RIGHT("000"&amp;AD7745,3))</f>
        <v>0</v>
      </c>
    </row>
    <row r="7746" spans="1:31">
      <c r="A7746" s="60" t="str">
        <f>IF(G7746&amp;Q7746&lt;&gt;"",W7746&amp;Q7746,"")</f>
        <v/>
      </c>
      <c r="B7746" s="85" t="str">
        <f>IF(C7746&lt;&gt;"",LEFT(C7746,9),"")</f>
        <v/>
      </c>
      <c r="V7746" s="60" t="str">
        <f>W7746&amp;H7746</f>
        <v/>
      </c>
      <c r="W7746" s="60" t="str">
        <f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>IF(A7746&lt;&gt;"",IFERROR(IF(FIND(" ",G7746)&gt;=1,MID(G7746,FIND(" ",G7746)+1,LEN(G7746)),""),""),"")</f>
        <v/>
      </c>
      <c r="AC7746" s="51">
        <f>IFERROR(VALUE(MID($C7746,1,2)),0)</f>
        <v>0</v>
      </c>
      <c r="AD7746" s="44">
        <f>IFERROR(VALUE(MID($C7746,4,3)),0)</f>
        <v>0</v>
      </c>
      <c r="AE7746" s="51">
        <f>VALUE(RIGHT("00"&amp;AC7746,2)&amp;RIGHT("000"&amp;AD7746,3))</f>
        <v>0</v>
      </c>
    </row>
    <row r="7747" spans="1:31">
      <c r="A7747" s="60" t="str">
        <f>IF(G7747&amp;Q7747&lt;&gt;"",W7747&amp;Q7747,"")</f>
        <v/>
      </c>
      <c r="B7747" s="85" t="str">
        <f>IF(C7747&lt;&gt;"",LEFT(C7747,9),"")</f>
        <v/>
      </c>
      <c r="V7747" s="60" t="str">
        <f>W7747&amp;H7747</f>
        <v/>
      </c>
      <c r="W7747" s="60" t="str">
        <f>_xlfn.LET(_xlpm.TextCell,TEXT(G7747,"###"),IF(_xlpm.TextCell&lt;&gt;"",IF(StyleSpaceSplit,IFERROR(IF(FIND(" ",_xlpm.TextCell)&gt;=1,MID(_xlpm.TextCell,1,FIND(" ",_xlpm.TextCell)-1),_xlpm.TextCell),_xlpm.TextCell),_xlpm.TextCell),""))</f>
        <v/>
      </c>
      <c r="X7747" s="60" t="str">
        <f>IF(A7747&lt;&gt;"",IFERROR(IF(FIND(" ",G7747)&gt;=1,MID(G7747,FIND(" ",G7747)+1,LEN(G7747)),""),""),"")</f>
        <v/>
      </c>
      <c r="AC7747" s="51">
        <f>IFERROR(VALUE(MID($C7747,1,2)),0)</f>
        <v>0</v>
      </c>
      <c r="AD7747" s="44">
        <f>IFERROR(VALUE(MID($C7747,4,3)),0)</f>
        <v>0</v>
      </c>
      <c r="AE7747" s="51">
        <f>VALUE(RIGHT("00"&amp;AC7747,2)&amp;RIGHT("000"&amp;AD7747,3))</f>
        <v>0</v>
      </c>
    </row>
    <row r="7748" spans="1:31">
      <c r="A7748" s="60" t="str">
        <f>IF(G7748&amp;Q7748&lt;&gt;"",W7748&amp;Q7748,"")</f>
        <v/>
      </c>
      <c r="B7748" s="85" t="str">
        <f>IF(C7748&lt;&gt;"",LEFT(C7748,9),"")</f>
        <v/>
      </c>
      <c r="V7748" s="60" t="str">
        <f>W7748&amp;H7748</f>
        <v/>
      </c>
      <c r="W7748" s="60" t="str">
        <f>_xlfn.LET(_xlpm.TextCell,TEXT(G7748,"###"),IF(_xlpm.TextCell&lt;&gt;"",IF(StyleSpaceSplit,IFERROR(IF(FIND(" ",_xlpm.TextCell)&gt;=1,MID(_xlpm.TextCell,1,FIND(" ",_xlpm.TextCell)-1),_xlpm.TextCell),_xlpm.TextCell),_xlpm.TextCell),""))</f>
        <v/>
      </c>
      <c r="X7748" s="60" t="str">
        <f>IF(A7748&lt;&gt;"",IFERROR(IF(FIND(" ",G7748)&gt;=1,MID(G7748,FIND(" ",G7748)+1,LEN(G7748)),""),""),"")</f>
        <v/>
      </c>
      <c r="AC7748" s="51">
        <f>IFERROR(VALUE(MID($C7748,1,2)),0)</f>
        <v>0</v>
      </c>
      <c r="AD7748" s="44">
        <f>IFERROR(VALUE(MID($C7748,4,3)),0)</f>
        <v>0</v>
      </c>
      <c r="AE7748" s="51">
        <f>VALUE(RIGHT("00"&amp;AC7748,2)&amp;RIGHT("000"&amp;AD7748,3))</f>
        <v>0</v>
      </c>
    </row>
    <row r="7749" spans="1:31">
      <c r="A7749" s="60" t="str">
        <f>IF(G7749&amp;Q7749&lt;&gt;"",W7749&amp;Q7749,"")</f>
        <v/>
      </c>
      <c r="B7749" s="85" t="str">
        <f>IF(C7749&lt;&gt;"",LEFT(C7749,9),"")</f>
        <v/>
      </c>
      <c r="V7749" s="60" t="str">
        <f>W7749&amp;H7749</f>
        <v/>
      </c>
      <c r="W7749" s="60" t="str">
        <f>_xlfn.LET(_xlpm.TextCell,TEXT(G7749,"###"),IF(_xlpm.TextCell&lt;&gt;"",IF(StyleSpaceSplit,IFERROR(IF(FIND(" ",_xlpm.TextCell)&gt;=1,MID(_xlpm.TextCell,1,FIND(" ",_xlpm.TextCell)-1),_xlpm.TextCell),_xlpm.TextCell),_xlpm.TextCell),""))</f>
        <v/>
      </c>
      <c r="X7749" s="60" t="str">
        <f>IF(A7749&lt;&gt;"",IFERROR(IF(FIND(" ",G7749)&gt;=1,MID(G7749,FIND(" ",G7749)+1,LEN(G7749)),""),""),"")</f>
        <v/>
      </c>
      <c r="AC7749" s="51">
        <f>IFERROR(VALUE(MID($C7749,1,2)),0)</f>
        <v>0</v>
      </c>
      <c r="AD7749" s="44">
        <f>IFERROR(VALUE(MID($C7749,4,3)),0)</f>
        <v>0</v>
      </c>
      <c r="AE7749" s="51">
        <f>VALUE(RIGHT("00"&amp;AC7749,2)&amp;RIGHT("000"&amp;AD7749,3))</f>
        <v>0</v>
      </c>
    </row>
    <row r="7750" spans="1:31">
      <c r="A7750" s="60" t="str">
        <f>IF(G7750&amp;Q7750&lt;&gt;"",W7750&amp;Q7750,"")</f>
        <v/>
      </c>
      <c r="B7750" s="85" t="str">
        <f>IF(C7750&lt;&gt;"",LEFT(C7750,9),"")</f>
        <v/>
      </c>
      <c r="V7750" s="60" t="str">
        <f>W7750&amp;H7750</f>
        <v/>
      </c>
      <c r="W7750" s="60" t="str">
        <f>_xlfn.LET(_xlpm.TextCell,TEXT(G7750,"###"),IF(_xlpm.TextCell&lt;&gt;"",IF(StyleSpaceSplit,IFERROR(IF(FIND(" ",_xlpm.TextCell)&gt;=1,MID(_xlpm.TextCell,1,FIND(" ",_xlpm.TextCell)-1),_xlpm.TextCell),_xlpm.TextCell),_xlpm.TextCell),""))</f>
        <v/>
      </c>
      <c r="X7750" s="60" t="str">
        <f>IF(A7750&lt;&gt;"",IFERROR(IF(FIND(" ",G7750)&gt;=1,MID(G7750,FIND(" ",G7750)+1,LEN(G7750)),""),""),"")</f>
        <v/>
      </c>
      <c r="AC7750" s="51">
        <f>IFERROR(VALUE(MID($C7750,1,2)),0)</f>
        <v>0</v>
      </c>
      <c r="AD7750" s="44">
        <f>IFERROR(VALUE(MID($C7750,4,3)),0)</f>
        <v>0</v>
      </c>
      <c r="AE7750" s="51">
        <f>VALUE(RIGHT("00"&amp;AC7750,2)&amp;RIGHT("000"&amp;AD7750,3))</f>
        <v>0</v>
      </c>
    </row>
    <row r="7751" spans="1:31">
      <c r="A7751" s="60" t="str">
        <f>IF(G7751&amp;Q7751&lt;&gt;"",W7751&amp;Q7751,"")</f>
        <v/>
      </c>
      <c r="B7751" s="85" t="str">
        <f>IF(C7751&lt;&gt;"",LEFT(C7751,9),"")</f>
        <v/>
      </c>
      <c r="V7751" s="60" t="str">
        <f>W7751&amp;H7751</f>
        <v/>
      </c>
      <c r="W7751" s="60" t="str">
        <f>_xlfn.LET(_xlpm.TextCell,TEXT(G7751,"###"),IF(_xlpm.TextCell&lt;&gt;"",IF(StyleSpaceSplit,IFERROR(IF(FIND(" ",_xlpm.TextCell)&gt;=1,MID(_xlpm.TextCell,1,FIND(" ",_xlpm.TextCell)-1),_xlpm.TextCell),_xlpm.TextCell),_xlpm.TextCell),""))</f>
        <v/>
      </c>
      <c r="X7751" s="60" t="str">
        <f>IF(A7751&lt;&gt;"",IFERROR(IF(FIND(" ",G7751)&gt;=1,MID(G7751,FIND(" ",G7751)+1,LEN(G7751)),""),""),"")</f>
        <v/>
      </c>
      <c r="AC7751" s="51">
        <f>IFERROR(VALUE(MID($C7751,1,2)),0)</f>
        <v>0</v>
      </c>
      <c r="AD7751" s="44">
        <f>IFERROR(VALUE(MID($C7751,4,3)),0)</f>
        <v>0</v>
      </c>
      <c r="AE7751" s="51">
        <f>VALUE(RIGHT("00"&amp;AC7751,2)&amp;RIGHT("000"&amp;AD7751,3))</f>
        <v>0</v>
      </c>
    </row>
    <row r="7752" spans="1:31">
      <c r="A7752" s="60" t="str">
        <f>IF(G7752&amp;Q7752&lt;&gt;"",W7752&amp;Q7752,"")</f>
        <v/>
      </c>
      <c r="B7752" s="85" t="str">
        <f>IF(C7752&lt;&gt;"",LEFT(C7752,9),"")</f>
        <v/>
      </c>
      <c r="V7752" s="60" t="str">
        <f>W7752&amp;H7752</f>
        <v/>
      </c>
      <c r="W7752" s="60" t="str">
        <f>_xlfn.LET(_xlpm.TextCell,TEXT(G7752,"###"),IF(_xlpm.TextCell&lt;&gt;"",IF(StyleSpaceSplit,IFERROR(IF(FIND(" ",_xlpm.TextCell)&gt;=1,MID(_xlpm.TextCell,1,FIND(" ",_xlpm.TextCell)-1),_xlpm.TextCell),_xlpm.TextCell),_xlpm.TextCell),""))</f>
        <v/>
      </c>
      <c r="X7752" s="60" t="str">
        <f>IF(A7752&lt;&gt;"",IFERROR(IF(FIND(" ",G7752)&gt;=1,MID(G7752,FIND(" ",G7752)+1,LEN(G7752)),""),""),"")</f>
        <v/>
      </c>
      <c r="AC7752" s="51">
        <f>IFERROR(VALUE(MID($C7752,1,2)),0)</f>
        <v>0</v>
      </c>
      <c r="AD7752" s="44">
        <f>IFERROR(VALUE(MID($C7752,4,3)),0)</f>
        <v>0</v>
      </c>
      <c r="AE7752" s="51">
        <f>VALUE(RIGHT("00"&amp;AC7752,2)&amp;RIGHT("000"&amp;AD7752,3))</f>
        <v>0</v>
      </c>
    </row>
    <row r="7753" spans="1:31">
      <c r="A7753" s="60" t="str">
        <f>IF(G7753&amp;Q7753&lt;&gt;"",W7753&amp;Q7753,"")</f>
        <v/>
      </c>
      <c r="B7753" s="85" t="str">
        <f>IF(C7753&lt;&gt;"",LEFT(C7753,9),"")</f>
        <v/>
      </c>
      <c r="V7753" s="60" t="str">
        <f>W7753&amp;H7753</f>
        <v/>
      </c>
      <c r="W7753" s="60" t="str">
        <f>_xlfn.LET(_xlpm.TextCell,TEXT(G7753,"###"),IF(_xlpm.TextCell&lt;&gt;"",IF(StyleSpaceSplit,IFERROR(IF(FIND(" ",_xlpm.TextCell)&gt;=1,MID(_xlpm.TextCell,1,FIND(" ",_xlpm.TextCell)-1),_xlpm.TextCell),_xlpm.TextCell),_xlpm.TextCell),""))</f>
        <v/>
      </c>
      <c r="X7753" s="60" t="str">
        <f>IF(A7753&lt;&gt;"",IFERROR(IF(FIND(" ",G7753)&gt;=1,MID(G7753,FIND(" ",G7753)+1,LEN(G7753)),""),""),"")</f>
        <v/>
      </c>
      <c r="AC7753" s="51">
        <f>IFERROR(VALUE(MID($C7753,1,2)),0)</f>
        <v>0</v>
      </c>
      <c r="AD7753" s="44">
        <f>IFERROR(VALUE(MID($C7753,4,3)),0)</f>
        <v>0</v>
      </c>
      <c r="AE7753" s="51">
        <f>VALUE(RIGHT("00"&amp;AC7753,2)&amp;RIGHT("000"&amp;AD7753,3))</f>
        <v>0</v>
      </c>
    </row>
    <row r="7754" spans="1:31">
      <c r="A7754" s="60" t="str">
        <f>IF(G7754&amp;Q7754&lt;&gt;"",W7754&amp;Q7754,"")</f>
        <v/>
      </c>
      <c r="B7754" s="85" t="str">
        <f>IF(C7754&lt;&gt;"",LEFT(C7754,9),"")</f>
        <v/>
      </c>
      <c r="V7754" s="60" t="str">
        <f>W7754&amp;H7754</f>
        <v/>
      </c>
      <c r="W7754" s="60" t="str">
        <f>_xlfn.LET(_xlpm.TextCell,TEXT(G7754,"###"),IF(_xlpm.TextCell&lt;&gt;"",IF(StyleSpaceSplit,IFERROR(IF(FIND(" ",_xlpm.TextCell)&gt;=1,MID(_xlpm.TextCell,1,FIND(" ",_xlpm.TextCell)-1),_xlpm.TextCell),_xlpm.TextCell),_xlpm.TextCell),""))</f>
        <v/>
      </c>
      <c r="X7754" s="60" t="str">
        <f>IF(A7754&lt;&gt;"",IFERROR(IF(FIND(" ",G7754)&gt;=1,MID(G7754,FIND(" ",G7754)+1,LEN(G7754)),""),""),"")</f>
        <v/>
      </c>
      <c r="AC7754" s="51">
        <f>IFERROR(VALUE(MID($C7754,1,2)),0)</f>
        <v>0</v>
      </c>
      <c r="AD7754" s="44">
        <f>IFERROR(VALUE(MID($C7754,4,3)),0)</f>
        <v>0</v>
      </c>
      <c r="AE7754" s="51">
        <f>VALUE(RIGHT("00"&amp;AC7754,2)&amp;RIGHT("000"&amp;AD7754,3))</f>
        <v>0</v>
      </c>
    </row>
    <row r="7755" spans="1:31">
      <c r="A7755" s="60" t="str">
        <f>IF(G7755&amp;Q7755&lt;&gt;"",W7755&amp;Q7755,"")</f>
        <v/>
      </c>
      <c r="B7755" s="85" t="str">
        <f>IF(C7755&lt;&gt;"",LEFT(C7755,9),"")</f>
        <v/>
      </c>
      <c r="V7755" s="60" t="str">
        <f>W7755&amp;H7755</f>
        <v/>
      </c>
      <c r="W7755" s="60" t="str">
        <f>_xlfn.LET(_xlpm.TextCell,TEXT(G7755,"###"),IF(_xlpm.TextCell&lt;&gt;"",IF(StyleSpaceSplit,IFERROR(IF(FIND(" ",_xlpm.TextCell)&gt;=1,MID(_xlpm.TextCell,1,FIND(" ",_xlpm.TextCell)-1),_xlpm.TextCell),_xlpm.TextCell),_xlpm.TextCell),""))</f>
        <v/>
      </c>
      <c r="X7755" s="60" t="str">
        <f>IF(A7755&lt;&gt;"",IFERROR(IF(FIND(" ",G7755)&gt;=1,MID(G7755,FIND(" ",G7755)+1,LEN(G7755)),""),""),"")</f>
        <v/>
      </c>
      <c r="AC7755" s="51">
        <f>IFERROR(VALUE(MID($C7755,1,2)),0)</f>
        <v>0</v>
      </c>
      <c r="AD7755" s="44">
        <f>IFERROR(VALUE(MID($C7755,4,3)),0)</f>
        <v>0</v>
      </c>
      <c r="AE7755" s="51">
        <f>VALUE(RIGHT("00"&amp;AC7755,2)&amp;RIGHT("000"&amp;AD7755,3))</f>
        <v>0</v>
      </c>
    </row>
    <row r="7756" spans="1:31">
      <c r="A7756" s="60" t="str">
        <f>IF(G7756&amp;Q7756&lt;&gt;"",W7756&amp;Q7756,"")</f>
        <v/>
      </c>
      <c r="B7756" s="85" t="str">
        <f>IF(C7756&lt;&gt;"",LEFT(C7756,9),"")</f>
        <v/>
      </c>
      <c r="V7756" s="60" t="str">
        <f>W7756&amp;H7756</f>
        <v/>
      </c>
      <c r="W7756" s="60" t="str">
        <f>_xlfn.LET(_xlpm.TextCell,TEXT(G7756,"###"),IF(_xlpm.TextCell&lt;&gt;"",IF(StyleSpaceSplit,IFERROR(IF(FIND(" ",_xlpm.TextCell)&gt;=1,MID(_xlpm.TextCell,1,FIND(" ",_xlpm.TextCell)-1),_xlpm.TextCell),_xlpm.TextCell),_xlpm.TextCell),""))</f>
        <v/>
      </c>
      <c r="X7756" s="60" t="str">
        <f>IF(A7756&lt;&gt;"",IFERROR(IF(FIND(" ",G7756)&gt;=1,MID(G7756,FIND(" ",G7756)+1,LEN(G7756)),""),""),"")</f>
        <v/>
      </c>
      <c r="AC7756" s="51">
        <f>IFERROR(VALUE(MID($C7756,1,2)),0)</f>
        <v>0</v>
      </c>
      <c r="AD7756" s="44">
        <f>IFERROR(VALUE(MID($C7756,4,3)),0)</f>
        <v>0</v>
      </c>
      <c r="AE7756" s="51">
        <f>VALUE(RIGHT("00"&amp;AC7756,2)&amp;RIGHT("000"&amp;AD7756,3))</f>
        <v>0</v>
      </c>
    </row>
    <row r="7757" spans="1:31">
      <c r="A7757" s="60" t="str">
        <f>IF(G7757&amp;Q7757&lt;&gt;"",W7757&amp;Q7757,"")</f>
        <v/>
      </c>
      <c r="B7757" s="85" t="str">
        <f>IF(C7757&lt;&gt;"",LEFT(C7757,9),"")</f>
        <v/>
      </c>
      <c r="V7757" s="60" t="str">
        <f>W7757&amp;H7757</f>
        <v/>
      </c>
      <c r="W7757" s="60" t="str">
        <f>_xlfn.LET(_xlpm.TextCell,TEXT(G7757,"###"),IF(_xlpm.TextCell&lt;&gt;"",IF(StyleSpaceSplit,IFERROR(IF(FIND(" ",_xlpm.TextCell)&gt;=1,MID(_xlpm.TextCell,1,FIND(" ",_xlpm.TextCell)-1),_xlpm.TextCell),_xlpm.TextCell),_xlpm.TextCell),""))</f>
        <v/>
      </c>
      <c r="X7757" s="60" t="str">
        <f>IF(A7757&lt;&gt;"",IFERROR(IF(FIND(" ",G7757)&gt;=1,MID(G7757,FIND(" ",G7757)+1,LEN(G7757)),""),""),"")</f>
        <v/>
      </c>
      <c r="AC7757" s="51">
        <f>IFERROR(VALUE(MID($C7757,1,2)),0)</f>
        <v>0</v>
      </c>
      <c r="AD7757" s="44">
        <f>IFERROR(VALUE(MID($C7757,4,3)),0)</f>
        <v>0</v>
      </c>
      <c r="AE7757" s="51">
        <f>VALUE(RIGHT("00"&amp;AC7757,2)&amp;RIGHT("000"&amp;AD7757,3))</f>
        <v>0</v>
      </c>
    </row>
    <row r="7758" spans="1:31">
      <c r="A7758" s="60" t="str">
        <f>IF(G7758&amp;Q7758&lt;&gt;"",W7758&amp;Q7758,"")</f>
        <v/>
      </c>
      <c r="B7758" s="85" t="str">
        <f>IF(C7758&lt;&gt;"",LEFT(C7758,9),"")</f>
        <v/>
      </c>
      <c r="V7758" s="60" t="str">
        <f>W7758&amp;H7758</f>
        <v/>
      </c>
      <c r="W7758" s="60" t="str">
        <f>_xlfn.LET(_xlpm.TextCell,TEXT(G7758,"###"),IF(_xlpm.TextCell&lt;&gt;"",IF(StyleSpaceSplit,IFERROR(IF(FIND(" ",_xlpm.TextCell)&gt;=1,MID(_xlpm.TextCell,1,FIND(" ",_xlpm.TextCell)-1),_xlpm.TextCell),_xlpm.TextCell),_xlpm.TextCell),""))</f>
        <v/>
      </c>
      <c r="X7758" s="60" t="str">
        <f>IF(A7758&lt;&gt;"",IFERROR(IF(FIND(" ",G7758)&gt;=1,MID(G7758,FIND(" ",G7758)+1,LEN(G7758)),""),""),"")</f>
        <v/>
      </c>
      <c r="AC7758" s="51">
        <f>IFERROR(VALUE(MID($C7758,1,2)),0)</f>
        <v>0</v>
      </c>
      <c r="AD7758" s="44">
        <f>IFERROR(VALUE(MID($C7758,4,3)),0)</f>
        <v>0</v>
      </c>
      <c r="AE7758" s="51">
        <f>VALUE(RIGHT("00"&amp;AC7758,2)&amp;RIGHT("000"&amp;AD7758,3))</f>
        <v>0</v>
      </c>
    </row>
    <row r="7759" spans="1:31">
      <c r="A7759" s="60" t="str">
        <f>IF(G7759&amp;Q7759&lt;&gt;"",W7759&amp;Q7759,"")</f>
        <v/>
      </c>
      <c r="B7759" s="85" t="str">
        <f>IF(C7759&lt;&gt;"",LEFT(C7759,9),"")</f>
        <v/>
      </c>
      <c r="V7759" s="60" t="str">
        <f>W7759&amp;H7759</f>
        <v/>
      </c>
      <c r="W7759" s="60" t="str">
        <f>_xlfn.LET(_xlpm.TextCell,TEXT(G7759,"###"),IF(_xlpm.TextCell&lt;&gt;"",IF(StyleSpaceSplit,IFERROR(IF(FIND(" ",_xlpm.TextCell)&gt;=1,MID(_xlpm.TextCell,1,FIND(" ",_xlpm.TextCell)-1),_xlpm.TextCell),_xlpm.TextCell),_xlpm.TextCell),""))</f>
        <v/>
      </c>
      <c r="X7759" s="60" t="str">
        <f>IF(A7759&lt;&gt;"",IFERROR(IF(FIND(" ",G7759)&gt;=1,MID(G7759,FIND(" ",G7759)+1,LEN(G7759)),""),""),"")</f>
        <v/>
      </c>
      <c r="AC7759" s="51">
        <f>IFERROR(VALUE(MID($C7759,1,2)),0)</f>
        <v>0</v>
      </c>
      <c r="AD7759" s="44">
        <f>IFERROR(VALUE(MID($C7759,4,3)),0)</f>
        <v>0</v>
      </c>
      <c r="AE7759" s="51">
        <f>VALUE(RIGHT("00"&amp;AC7759,2)&amp;RIGHT("000"&amp;AD7759,3))</f>
        <v>0</v>
      </c>
    </row>
    <row r="7760" spans="1:31">
      <c r="A7760" s="60" t="str">
        <f>IF(G7760&amp;Q7760&lt;&gt;"",W7760&amp;Q7760,"")</f>
        <v/>
      </c>
      <c r="B7760" s="85" t="str">
        <f>IF(C7760&lt;&gt;"",LEFT(C7760,9),"")</f>
        <v/>
      </c>
      <c r="V7760" s="60" t="str">
        <f>W7760&amp;H7760</f>
        <v/>
      </c>
      <c r="W7760" s="60" t="str">
        <f>_xlfn.LET(_xlpm.TextCell,TEXT(G7760,"###"),IF(_xlpm.TextCell&lt;&gt;"",IF(StyleSpaceSplit,IFERROR(IF(FIND(" ",_xlpm.TextCell)&gt;=1,MID(_xlpm.TextCell,1,FIND(" ",_xlpm.TextCell)-1),_xlpm.TextCell),_xlpm.TextCell),_xlpm.TextCell),""))</f>
        <v/>
      </c>
      <c r="X7760" s="60" t="str">
        <f>IF(A7760&lt;&gt;"",IFERROR(IF(FIND(" ",G7760)&gt;=1,MID(G7760,FIND(" ",G7760)+1,LEN(G7760)),""),""),"")</f>
        <v/>
      </c>
      <c r="AC7760" s="51">
        <f>IFERROR(VALUE(MID($C7760,1,2)),0)</f>
        <v>0</v>
      </c>
      <c r="AD7760" s="44">
        <f>IFERROR(VALUE(MID($C7760,4,3)),0)</f>
        <v>0</v>
      </c>
      <c r="AE7760" s="51">
        <f>VALUE(RIGHT("00"&amp;AC7760,2)&amp;RIGHT("000"&amp;AD7760,3))</f>
        <v>0</v>
      </c>
    </row>
    <row r="7761" spans="1:31">
      <c r="A7761" s="60" t="str">
        <f>IF(G7761&amp;Q7761&lt;&gt;"",W7761&amp;Q7761,"")</f>
        <v/>
      </c>
      <c r="B7761" s="85" t="str">
        <f>IF(C7761&lt;&gt;"",LEFT(C7761,9),"")</f>
        <v/>
      </c>
      <c r="V7761" s="60" t="str">
        <f>W7761&amp;H7761</f>
        <v/>
      </c>
      <c r="W7761" s="60" t="str">
        <f>_xlfn.LET(_xlpm.TextCell,TEXT(G7761,"###"),IF(_xlpm.TextCell&lt;&gt;"",IF(StyleSpaceSplit,IFERROR(IF(FIND(" ",_xlpm.TextCell)&gt;=1,MID(_xlpm.TextCell,1,FIND(" ",_xlpm.TextCell)-1),_xlpm.TextCell),_xlpm.TextCell),_xlpm.TextCell),""))</f>
        <v/>
      </c>
      <c r="X7761" s="60" t="str">
        <f>IF(A7761&lt;&gt;"",IFERROR(IF(FIND(" ",G7761)&gt;=1,MID(G7761,FIND(" ",G7761)+1,LEN(G7761)),""),""),"")</f>
        <v/>
      </c>
      <c r="AC7761" s="51">
        <f>IFERROR(VALUE(MID($C7761,1,2)),0)</f>
        <v>0</v>
      </c>
      <c r="AD7761" s="44">
        <f>IFERROR(VALUE(MID($C7761,4,3)),0)</f>
        <v>0</v>
      </c>
      <c r="AE7761" s="51">
        <f>VALUE(RIGHT("00"&amp;AC7761,2)&amp;RIGHT("000"&amp;AD7761,3))</f>
        <v>0</v>
      </c>
    </row>
    <row r="7762" spans="1:31">
      <c r="A7762" s="60" t="str">
        <f>IF(G7762&amp;Q7762&lt;&gt;"",W7762&amp;Q7762,"")</f>
        <v/>
      </c>
      <c r="B7762" s="85" t="str">
        <f>IF(C7762&lt;&gt;"",LEFT(C7762,9),"")</f>
        <v/>
      </c>
      <c r="V7762" s="60" t="str">
        <f>W7762&amp;H7762</f>
        <v/>
      </c>
      <c r="W7762" s="60" t="str">
        <f>_xlfn.LET(_xlpm.TextCell,TEXT(G7762,"###"),IF(_xlpm.TextCell&lt;&gt;"",IF(StyleSpaceSplit,IFERROR(IF(FIND(" ",_xlpm.TextCell)&gt;=1,MID(_xlpm.TextCell,1,FIND(" ",_xlpm.TextCell)-1),_xlpm.TextCell),_xlpm.TextCell),_xlpm.TextCell),""))</f>
        <v/>
      </c>
      <c r="X7762" s="60" t="str">
        <f>IF(A7762&lt;&gt;"",IFERROR(IF(FIND(" ",G7762)&gt;=1,MID(G7762,FIND(" ",G7762)+1,LEN(G7762)),""),""),"")</f>
        <v/>
      </c>
      <c r="AC7762" s="51">
        <f>IFERROR(VALUE(MID($C7762,1,2)),0)</f>
        <v>0</v>
      </c>
      <c r="AD7762" s="44">
        <f>IFERROR(VALUE(MID($C7762,4,3)),0)</f>
        <v>0</v>
      </c>
      <c r="AE7762" s="51">
        <f>VALUE(RIGHT("00"&amp;AC7762,2)&amp;RIGHT("000"&amp;AD7762,3))</f>
        <v>0</v>
      </c>
    </row>
    <row r="7763" spans="1:31">
      <c r="A7763" s="60" t="str">
        <f>IF(G7763&amp;Q7763&lt;&gt;"",W7763&amp;Q7763,"")</f>
        <v/>
      </c>
      <c r="B7763" s="85" t="str">
        <f>IF(C7763&lt;&gt;"",LEFT(C7763,9),"")</f>
        <v/>
      </c>
      <c r="V7763" s="60" t="str">
        <f>W7763&amp;H7763</f>
        <v/>
      </c>
      <c r="W7763" s="60" t="str">
        <f>_xlfn.LET(_xlpm.TextCell,TEXT(G7763,"###"),IF(_xlpm.TextCell&lt;&gt;"",IF(StyleSpaceSplit,IFERROR(IF(FIND(" ",_xlpm.TextCell)&gt;=1,MID(_xlpm.TextCell,1,FIND(" ",_xlpm.TextCell)-1),_xlpm.TextCell),_xlpm.TextCell),_xlpm.TextCell),""))</f>
        <v/>
      </c>
      <c r="X7763" s="60" t="str">
        <f>IF(A7763&lt;&gt;"",IFERROR(IF(FIND(" ",G7763)&gt;=1,MID(G7763,FIND(" ",G7763)+1,LEN(G7763)),""),""),"")</f>
        <v/>
      </c>
      <c r="AC7763" s="51">
        <f>IFERROR(VALUE(MID($C7763,1,2)),0)</f>
        <v>0</v>
      </c>
      <c r="AD7763" s="44">
        <f>IFERROR(VALUE(MID($C7763,4,3)),0)</f>
        <v>0</v>
      </c>
      <c r="AE7763" s="51">
        <f>VALUE(RIGHT("00"&amp;AC7763,2)&amp;RIGHT("000"&amp;AD7763,3))</f>
        <v>0</v>
      </c>
    </row>
    <row r="7764" spans="1:31">
      <c r="A7764" s="60" t="str">
        <f>IF(G7764&amp;Q7764&lt;&gt;"",W7764&amp;Q7764,"")</f>
        <v/>
      </c>
      <c r="B7764" s="85" t="str">
        <f>IF(C7764&lt;&gt;"",LEFT(C7764,9),"")</f>
        <v/>
      </c>
      <c r="V7764" s="60" t="str">
        <f>W7764&amp;H7764</f>
        <v/>
      </c>
      <c r="W7764" s="60" t="str">
        <f>_xlfn.LET(_xlpm.TextCell,TEXT(G7764,"###"),IF(_xlpm.TextCell&lt;&gt;"",IF(StyleSpaceSplit,IFERROR(IF(FIND(" ",_xlpm.TextCell)&gt;=1,MID(_xlpm.TextCell,1,FIND(" ",_xlpm.TextCell)-1),_xlpm.TextCell),_xlpm.TextCell),_xlpm.TextCell),""))</f>
        <v/>
      </c>
      <c r="X7764" s="60" t="str">
        <f>IF(A7764&lt;&gt;"",IFERROR(IF(FIND(" ",G7764)&gt;=1,MID(G7764,FIND(" ",G7764)+1,LEN(G7764)),""),""),"")</f>
        <v/>
      </c>
      <c r="AC7764" s="51">
        <f>IFERROR(VALUE(MID($C7764,1,2)),0)</f>
        <v>0</v>
      </c>
      <c r="AD7764" s="44">
        <f>IFERROR(VALUE(MID($C7764,4,3)),0)</f>
        <v>0</v>
      </c>
      <c r="AE7764" s="51">
        <f>VALUE(RIGHT("00"&amp;AC7764,2)&amp;RIGHT("000"&amp;AD7764,3))</f>
        <v>0</v>
      </c>
    </row>
    <row r="7765" spans="1:31">
      <c r="A7765" s="60" t="str">
        <f>IF(G7765&amp;Q7765&lt;&gt;"",W7765&amp;Q7765,"")</f>
        <v/>
      </c>
      <c r="B7765" s="85" t="str">
        <f>IF(C7765&lt;&gt;"",LEFT(C7765,9),"")</f>
        <v/>
      </c>
      <c r="V7765" s="60" t="str">
        <f>W7765&amp;H7765</f>
        <v/>
      </c>
      <c r="W7765" s="60" t="str">
        <f>_xlfn.LET(_xlpm.TextCell,TEXT(G7765,"###"),IF(_xlpm.TextCell&lt;&gt;"",IF(StyleSpaceSplit,IFERROR(IF(FIND(" ",_xlpm.TextCell)&gt;=1,MID(_xlpm.TextCell,1,FIND(" ",_xlpm.TextCell)-1),_xlpm.TextCell),_xlpm.TextCell),_xlpm.TextCell),""))</f>
        <v/>
      </c>
      <c r="X7765" s="60" t="str">
        <f>IF(A7765&lt;&gt;"",IFERROR(IF(FIND(" ",G7765)&gt;=1,MID(G7765,FIND(" ",G7765)+1,LEN(G7765)),""),""),"")</f>
        <v/>
      </c>
      <c r="AC7765" s="51">
        <f>IFERROR(VALUE(MID($C7765,1,2)),0)</f>
        <v>0</v>
      </c>
      <c r="AD7765" s="44">
        <f>IFERROR(VALUE(MID($C7765,4,3)),0)</f>
        <v>0</v>
      </c>
      <c r="AE7765" s="51">
        <f>VALUE(RIGHT("00"&amp;AC7765,2)&amp;RIGHT("000"&amp;AD7765,3))</f>
        <v>0</v>
      </c>
    </row>
    <row r="7766" spans="1:31">
      <c r="A7766" s="60" t="str">
        <f>IF(G7766&amp;Q7766&lt;&gt;"",W7766&amp;Q7766,"")</f>
        <v/>
      </c>
      <c r="B7766" s="85" t="str">
        <f>IF(C7766&lt;&gt;"",LEFT(C7766,9),"")</f>
        <v/>
      </c>
      <c r="V7766" s="60" t="str">
        <f>W7766&amp;H7766</f>
        <v/>
      </c>
      <c r="W7766" s="60" t="str">
        <f>_xlfn.LET(_xlpm.TextCell,TEXT(G7766,"###"),IF(_xlpm.TextCell&lt;&gt;"",IF(StyleSpaceSplit,IFERROR(IF(FIND(" ",_xlpm.TextCell)&gt;=1,MID(_xlpm.TextCell,1,FIND(" ",_xlpm.TextCell)-1),_xlpm.TextCell),_xlpm.TextCell),_xlpm.TextCell),""))</f>
        <v/>
      </c>
      <c r="X7766" s="60" t="str">
        <f>IF(A7766&lt;&gt;"",IFERROR(IF(FIND(" ",G7766)&gt;=1,MID(G7766,FIND(" ",G7766)+1,LEN(G7766)),""),""),"")</f>
        <v/>
      </c>
      <c r="AC7766" s="51">
        <f>IFERROR(VALUE(MID($C7766,1,2)),0)</f>
        <v>0</v>
      </c>
      <c r="AD7766" s="44">
        <f>IFERROR(VALUE(MID($C7766,4,3)),0)</f>
        <v>0</v>
      </c>
      <c r="AE7766" s="51">
        <f>VALUE(RIGHT("00"&amp;AC7766,2)&amp;RIGHT("000"&amp;AD7766,3))</f>
        <v>0</v>
      </c>
    </row>
    <row r="7767" spans="1:31">
      <c r="A7767" s="60" t="str">
        <f>IF(G7767&amp;Q7767&lt;&gt;"",W7767&amp;Q7767,"")</f>
        <v/>
      </c>
      <c r="B7767" s="85" t="str">
        <f>IF(C7767&lt;&gt;"",LEFT(C7767,9),"")</f>
        <v/>
      </c>
      <c r="V7767" s="60" t="str">
        <f>W7767&amp;H7767</f>
        <v/>
      </c>
      <c r="W7767" s="60" t="str">
        <f>_xlfn.LET(_xlpm.TextCell,TEXT(G7767,"###"),IF(_xlpm.TextCell&lt;&gt;"",IF(StyleSpaceSplit,IFERROR(IF(FIND(" ",_xlpm.TextCell)&gt;=1,MID(_xlpm.TextCell,1,FIND(" ",_xlpm.TextCell)-1),_xlpm.TextCell),_xlpm.TextCell),_xlpm.TextCell),""))</f>
        <v/>
      </c>
      <c r="X7767" s="60" t="str">
        <f>IF(A7767&lt;&gt;"",IFERROR(IF(FIND(" ",G7767)&gt;=1,MID(G7767,FIND(" ",G7767)+1,LEN(G7767)),""),""),"")</f>
        <v/>
      </c>
      <c r="AC7767" s="51">
        <f>IFERROR(VALUE(MID($C7767,1,2)),0)</f>
        <v>0</v>
      </c>
      <c r="AD7767" s="44">
        <f>IFERROR(VALUE(MID($C7767,4,3)),0)</f>
        <v>0</v>
      </c>
      <c r="AE7767" s="51">
        <f>VALUE(RIGHT("00"&amp;AC7767,2)&amp;RIGHT("000"&amp;AD7767,3))</f>
        <v>0</v>
      </c>
    </row>
    <row r="7768" spans="1:31">
      <c r="A7768" s="60" t="str">
        <f>IF(G7768&amp;Q7768&lt;&gt;"",W7768&amp;Q7768,"")</f>
        <v/>
      </c>
      <c r="B7768" s="85" t="str">
        <f>IF(C7768&lt;&gt;"",LEFT(C7768,9),"")</f>
        <v/>
      </c>
      <c r="V7768" s="60" t="str">
        <f>W7768&amp;H7768</f>
        <v/>
      </c>
      <c r="W7768" s="60" t="str">
        <f>_xlfn.LET(_xlpm.TextCell,TEXT(G7768,"###"),IF(_xlpm.TextCell&lt;&gt;"",IF(StyleSpaceSplit,IFERROR(IF(FIND(" ",_xlpm.TextCell)&gt;=1,MID(_xlpm.TextCell,1,FIND(" ",_xlpm.TextCell)-1),_xlpm.TextCell),_xlpm.TextCell),_xlpm.TextCell),""))</f>
        <v/>
      </c>
      <c r="X7768" s="60" t="str">
        <f>IF(A7768&lt;&gt;"",IFERROR(IF(FIND(" ",G7768)&gt;=1,MID(G7768,FIND(" ",G7768)+1,LEN(G7768)),""),""),"")</f>
        <v/>
      </c>
      <c r="AC7768" s="51">
        <f>IFERROR(VALUE(MID($C7768,1,2)),0)</f>
        <v>0</v>
      </c>
      <c r="AD7768" s="44">
        <f>IFERROR(VALUE(MID($C7768,4,3)),0)</f>
        <v>0</v>
      </c>
      <c r="AE7768" s="51">
        <f>VALUE(RIGHT("00"&amp;AC7768,2)&amp;RIGHT("000"&amp;AD7768,3))</f>
        <v>0</v>
      </c>
    </row>
    <row r="7769" spans="1:31">
      <c r="A7769" s="60" t="str">
        <f>IF(G7769&amp;Q7769&lt;&gt;"",W7769&amp;Q7769,"")</f>
        <v/>
      </c>
      <c r="B7769" s="85" t="str">
        <f>IF(C7769&lt;&gt;"",LEFT(C7769,9),"")</f>
        <v/>
      </c>
      <c r="V7769" s="60" t="str">
        <f>W7769&amp;H7769</f>
        <v/>
      </c>
      <c r="W7769" s="60" t="str">
        <f>_xlfn.LET(_xlpm.TextCell,TEXT(G7769,"###"),IF(_xlpm.TextCell&lt;&gt;"",IF(StyleSpaceSplit,IFERROR(IF(FIND(" ",_xlpm.TextCell)&gt;=1,MID(_xlpm.TextCell,1,FIND(" ",_xlpm.TextCell)-1),_xlpm.TextCell),_xlpm.TextCell),_xlpm.TextCell),""))</f>
        <v/>
      </c>
      <c r="X7769" s="60" t="str">
        <f>IF(A7769&lt;&gt;"",IFERROR(IF(FIND(" ",G7769)&gt;=1,MID(G7769,FIND(" ",G7769)+1,LEN(G7769)),""),""),"")</f>
        <v/>
      </c>
      <c r="AC7769" s="51">
        <f>IFERROR(VALUE(MID($C7769,1,2)),0)</f>
        <v>0</v>
      </c>
      <c r="AD7769" s="44">
        <f>IFERROR(VALUE(MID($C7769,4,3)),0)</f>
        <v>0</v>
      </c>
      <c r="AE7769" s="51">
        <f>VALUE(RIGHT("00"&amp;AC7769,2)&amp;RIGHT("000"&amp;AD7769,3))</f>
        <v>0</v>
      </c>
    </row>
    <row r="7770" spans="1:31">
      <c r="A7770" s="60" t="str">
        <f>IF(G7770&amp;Q7770&lt;&gt;"",W7770&amp;Q7770,"")</f>
        <v/>
      </c>
      <c r="B7770" s="85" t="str">
        <f>IF(C7770&lt;&gt;"",LEFT(C7770,9),"")</f>
        <v/>
      </c>
      <c r="V7770" s="60" t="str">
        <f>W7770&amp;H7770</f>
        <v/>
      </c>
      <c r="W7770" s="60" t="str">
        <f>_xlfn.LET(_xlpm.TextCell,TEXT(G7770,"###"),IF(_xlpm.TextCell&lt;&gt;"",IF(StyleSpaceSplit,IFERROR(IF(FIND(" ",_xlpm.TextCell)&gt;=1,MID(_xlpm.TextCell,1,FIND(" ",_xlpm.TextCell)-1),_xlpm.TextCell),_xlpm.TextCell),_xlpm.TextCell),""))</f>
        <v/>
      </c>
      <c r="X7770" s="60" t="str">
        <f>IF(A7770&lt;&gt;"",IFERROR(IF(FIND(" ",G7770)&gt;=1,MID(G7770,FIND(" ",G7770)+1,LEN(G7770)),""),""),"")</f>
        <v/>
      </c>
      <c r="AC7770" s="51">
        <f>IFERROR(VALUE(MID($C7770,1,2)),0)</f>
        <v>0</v>
      </c>
      <c r="AD7770" s="44">
        <f>IFERROR(VALUE(MID($C7770,4,3)),0)</f>
        <v>0</v>
      </c>
      <c r="AE7770" s="51">
        <f>VALUE(RIGHT("00"&amp;AC7770,2)&amp;RIGHT("000"&amp;AD7770,3))</f>
        <v>0</v>
      </c>
    </row>
    <row r="7771" spans="1:31">
      <c r="A7771" s="60" t="str">
        <f>IF(G7771&amp;Q7771&lt;&gt;"",W7771&amp;Q7771,"")</f>
        <v/>
      </c>
      <c r="B7771" s="85" t="str">
        <f>IF(C7771&lt;&gt;"",LEFT(C7771,9),"")</f>
        <v/>
      </c>
      <c r="V7771" s="60" t="str">
        <f>W7771&amp;H7771</f>
        <v/>
      </c>
      <c r="W7771" s="60" t="str">
        <f>_xlfn.LET(_xlpm.TextCell,TEXT(G7771,"###"),IF(_xlpm.TextCell&lt;&gt;"",IF(StyleSpaceSplit,IFERROR(IF(FIND(" ",_xlpm.TextCell)&gt;=1,MID(_xlpm.TextCell,1,FIND(" ",_xlpm.TextCell)-1),_xlpm.TextCell),_xlpm.TextCell),_xlpm.TextCell),""))</f>
        <v/>
      </c>
      <c r="X7771" s="60" t="str">
        <f>IF(A7771&lt;&gt;"",IFERROR(IF(FIND(" ",G7771)&gt;=1,MID(G7771,FIND(" ",G7771)+1,LEN(G7771)),""),""),"")</f>
        <v/>
      </c>
      <c r="AC7771" s="51">
        <f>IFERROR(VALUE(MID($C7771,1,2)),0)</f>
        <v>0</v>
      </c>
      <c r="AD7771" s="44">
        <f>IFERROR(VALUE(MID($C7771,4,3)),0)</f>
        <v>0</v>
      </c>
      <c r="AE7771" s="51">
        <f>VALUE(RIGHT("00"&amp;AC7771,2)&amp;RIGHT("000"&amp;AD7771,3))</f>
        <v>0</v>
      </c>
    </row>
    <row r="7772" spans="1:31">
      <c r="A7772" s="60" t="str">
        <f>IF(G7772&amp;Q7772&lt;&gt;"",W7772&amp;Q7772,"")</f>
        <v/>
      </c>
      <c r="B7772" s="85" t="str">
        <f>IF(C7772&lt;&gt;"",LEFT(C7772,9),"")</f>
        <v/>
      </c>
      <c r="V7772" s="60" t="str">
        <f>W7772&amp;H7772</f>
        <v/>
      </c>
      <c r="W7772" s="60" t="str">
        <f>_xlfn.LET(_xlpm.TextCell,TEXT(G7772,"###"),IF(_xlpm.TextCell&lt;&gt;"",IF(StyleSpaceSplit,IFERROR(IF(FIND(" ",_xlpm.TextCell)&gt;=1,MID(_xlpm.TextCell,1,FIND(" ",_xlpm.TextCell)-1),_xlpm.TextCell),_xlpm.TextCell),_xlpm.TextCell),""))</f>
        <v/>
      </c>
      <c r="X7772" s="60" t="str">
        <f>IF(A7772&lt;&gt;"",IFERROR(IF(FIND(" ",G7772)&gt;=1,MID(G7772,FIND(" ",G7772)+1,LEN(G7772)),""),""),"")</f>
        <v/>
      </c>
      <c r="AC7772" s="51">
        <f>IFERROR(VALUE(MID($C7772,1,2)),0)</f>
        <v>0</v>
      </c>
      <c r="AD7772" s="44">
        <f>IFERROR(VALUE(MID($C7772,4,3)),0)</f>
        <v>0</v>
      </c>
      <c r="AE7772" s="51">
        <f>VALUE(RIGHT("00"&amp;AC7772,2)&amp;RIGHT("000"&amp;AD7772,3))</f>
        <v>0</v>
      </c>
    </row>
    <row r="7773" spans="1:31">
      <c r="A7773" s="60" t="str">
        <f>IF(G7773&amp;Q7773&lt;&gt;"",W7773&amp;Q7773,"")</f>
        <v/>
      </c>
      <c r="B7773" s="85" t="str">
        <f>IF(C7773&lt;&gt;"",LEFT(C7773,9),"")</f>
        <v/>
      </c>
      <c r="V7773" s="60" t="str">
        <f>W7773&amp;H7773</f>
        <v/>
      </c>
      <c r="W7773" s="60" t="str">
        <f>_xlfn.LET(_xlpm.TextCell,TEXT(G7773,"###"),IF(_xlpm.TextCell&lt;&gt;"",IF(StyleSpaceSplit,IFERROR(IF(FIND(" ",_xlpm.TextCell)&gt;=1,MID(_xlpm.TextCell,1,FIND(" ",_xlpm.TextCell)-1),_xlpm.TextCell),_xlpm.TextCell),_xlpm.TextCell),""))</f>
        <v/>
      </c>
      <c r="X7773" s="60" t="str">
        <f>IF(A7773&lt;&gt;"",IFERROR(IF(FIND(" ",G7773)&gt;=1,MID(G7773,FIND(" ",G7773)+1,LEN(G7773)),""),""),"")</f>
        <v/>
      </c>
      <c r="AC7773" s="51">
        <f>IFERROR(VALUE(MID($C7773,1,2)),0)</f>
        <v>0</v>
      </c>
      <c r="AD7773" s="44">
        <f>IFERROR(VALUE(MID($C7773,4,3)),0)</f>
        <v>0</v>
      </c>
      <c r="AE7773" s="51">
        <f>VALUE(RIGHT("00"&amp;AC7773,2)&amp;RIGHT("000"&amp;AD7773,3))</f>
        <v>0</v>
      </c>
    </row>
    <row r="7774" spans="1:31">
      <c r="A7774" s="60" t="str">
        <f>IF(G7774&amp;Q7774&lt;&gt;"",W7774&amp;Q7774,"")</f>
        <v/>
      </c>
      <c r="B7774" s="85" t="str">
        <f>IF(C7774&lt;&gt;"",LEFT(C7774,9),"")</f>
        <v/>
      </c>
      <c r="V7774" s="60" t="str">
        <f>W7774&amp;H7774</f>
        <v/>
      </c>
      <c r="W7774" s="60" t="str">
        <f>_xlfn.LET(_xlpm.TextCell,TEXT(G7774,"###"),IF(_xlpm.TextCell&lt;&gt;"",IF(StyleSpaceSplit,IFERROR(IF(FIND(" ",_xlpm.TextCell)&gt;=1,MID(_xlpm.TextCell,1,FIND(" ",_xlpm.TextCell)-1),_xlpm.TextCell),_xlpm.TextCell),_xlpm.TextCell),""))</f>
        <v/>
      </c>
      <c r="X7774" s="60" t="str">
        <f>IF(A7774&lt;&gt;"",IFERROR(IF(FIND(" ",G7774)&gt;=1,MID(G7774,FIND(" ",G7774)+1,LEN(G7774)),""),""),"")</f>
        <v/>
      </c>
      <c r="AC7774" s="51">
        <f>IFERROR(VALUE(MID($C7774,1,2)),0)</f>
        <v>0</v>
      </c>
      <c r="AD7774" s="44">
        <f>IFERROR(VALUE(MID($C7774,4,3)),0)</f>
        <v>0</v>
      </c>
      <c r="AE7774" s="51">
        <f>VALUE(RIGHT("00"&amp;AC7774,2)&amp;RIGHT("000"&amp;AD7774,3))</f>
        <v>0</v>
      </c>
    </row>
    <row r="7775" spans="1:31">
      <c r="A7775" s="60" t="str">
        <f>IF(G7775&amp;Q7775&lt;&gt;"",W7775&amp;Q7775,"")</f>
        <v/>
      </c>
      <c r="B7775" s="85" t="str">
        <f>IF(C7775&lt;&gt;"",LEFT(C7775,9),"")</f>
        <v/>
      </c>
      <c r="V7775" s="60" t="str">
        <f>W7775&amp;H7775</f>
        <v/>
      </c>
      <c r="W7775" s="60" t="str">
        <f>_xlfn.LET(_xlpm.TextCell,TEXT(G7775,"###"),IF(_xlpm.TextCell&lt;&gt;"",IF(StyleSpaceSplit,IFERROR(IF(FIND(" ",_xlpm.TextCell)&gt;=1,MID(_xlpm.TextCell,1,FIND(" ",_xlpm.TextCell)-1),_xlpm.TextCell),_xlpm.TextCell),_xlpm.TextCell),""))</f>
        <v/>
      </c>
      <c r="X7775" s="60" t="str">
        <f>IF(A7775&lt;&gt;"",IFERROR(IF(FIND(" ",G7775)&gt;=1,MID(G7775,FIND(" ",G7775)+1,LEN(G7775)),""),""),"")</f>
        <v/>
      </c>
      <c r="AC7775" s="51">
        <f>IFERROR(VALUE(MID($C7775,1,2)),0)</f>
        <v>0</v>
      </c>
      <c r="AD7775" s="44">
        <f>IFERROR(VALUE(MID($C7775,4,3)),0)</f>
        <v>0</v>
      </c>
      <c r="AE7775" s="51">
        <f>VALUE(RIGHT("00"&amp;AC7775,2)&amp;RIGHT("000"&amp;AD7775,3))</f>
        <v>0</v>
      </c>
    </row>
    <row r="7776" spans="1:31">
      <c r="A7776" s="60" t="str">
        <f>IF(G7776&amp;Q7776&lt;&gt;"",W7776&amp;Q7776,"")</f>
        <v/>
      </c>
      <c r="B7776" s="85" t="str">
        <f>IF(C7776&lt;&gt;"",LEFT(C7776,9),"")</f>
        <v/>
      </c>
      <c r="V7776" s="60" t="str">
        <f>W7776&amp;H7776</f>
        <v/>
      </c>
      <c r="W7776" s="60" t="str">
        <f>_xlfn.LET(_xlpm.TextCell,TEXT(G7776,"###"),IF(_xlpm.TextCell&lt;&gt;"",IF(StyleSpaceSplit,IFERROR(IF(FIND(" ",_xlpm.TextCell)&gt;=1,MID(_xlpm.TextCell,1,FIND(" ",_xlpm.TextCell)-1),_xlpm.TextCell),_xlpm.TextCell),_xlpm.TextCell),""))</f>
        <v/>
      </c>
      <c r="X7776" s="60" t="str">
        <f>IF(A7776&lt;&gt;"",IFERROR(IF(FIND(" ",G7776)&gt;=1,MID(G7776,FIND(" ",G7776)+1,LEN(G7776)),""),""),"")</f>
        <v/>
      </c>
      <c r="AC7776" s="51">
        <f>IFERROR(VALUE(MID($C7776,1,2)),0)</f>
        <v>0</v>
      </c>
      <c r="AD7776" s="44">
        <f>IFERROR(VALUE(MID($C7776,4,3)),0)</f>
        <v>0</v>
      </c>
      <c r="AE7776" s="51">
        <f>VALUE(RIGHT("00"&amp;AC7776,2)&amp;RIGHT("000"&amp;AD7776,3))</f>
        <v>0</v>
      </c>
    </row>
    <row r="7777" spans="1:31">
      <c r="A7777" s="60" t="str">
        <f>IF(G7777&amp;Q7777&lt;&gt;"",W7777&amp;Q7777,"")</f>
        <v/>
      </c>
      <c r="B7777" s="85" t="str">
        <f>IF(C7777&lt;&gt;"",LEFT(C7777,9),"")</f>
        <v/>
      </c>
      <c r="V7777" s="60" t="str">
        <f>W7777&amp;H7777</f>
        <v/>
      </c>
      <c r="W7777" s="60" t="str">
        <f>_xlfn.LET(_xlpm.TextCell,TEXT(G7777,"###"),IF(_xlpm.TextCell&lt;&gt;"",IF(StyleSpaceSplit,IFERROR(IF(FIND(" ",_xlpm.TextCell)&gt;=1,MID(_xlpm.TextCell,1,FIND(" ",_xlpm.TextCell)-1),_xlpm.TextCell),_xlpm.TextCell),_xlpm.TextCell),""))</f>
        <v/>
      </c>
      <c r="X7777" s="60" t="str">
        <f>IF(A7777&lt;&gt;"",IFERROR(IF(FIND(" ",G7777)&gt;=1,MID(G7777,FIND(" ",G7777)+1,LEN(G7777)),""),""),"")</f>
        <v/>
      </c>
      <c r="AC7777" s="51">
        <f>IFERROR(VALUE(MID($C7777,1,2)),0)</f>
        <v>0</v>
      </c>
      <c r="AD7777" s="44">
        <f>IFERROR(VALUE(MID($C7777,4,3)),0)</f>
        <v>0</v>
      </c>
      <c r="AE7777" s="51">
        <f>VALUE(RIGHT("00"&amp;AC7777,2)&amp;RIGHT("000"&amp;AD7777,3))</f>
        <v>0</v>
      </c>
    </row>
    <row r="7778" spans="1:31">
      <c r="A7778" s="60" t="str">
        <f>IF(G7778&amp;Q7778&lt;&gt;"",W7778&amp;Q7778,"")</f>
        <v/>
      </c>
      <c r="B7778" s="85" t="str">
        <f>IF(C7778&lt;&gt;"",LEFT(C7778,9),"")</f>
        <v/>
      </c>
      <c r="V7778" s="60" t="str">
        <f>W7778&amp;H7778</f>
        <v/>
      </c>
      <c r="W7778" s="60" t="str">
        <f>_xlfn.LET(_xlpm.TextCell,TEXT(G7778,"###"),IF(_xlpm.TextCell&lt;&gt;"",IF(StyleSpaceSplit,IFERROR(IF(FIND(" ",_xlpm.TextCell)&gt;=1,MID(_xlpm.TextCell,1,FIND(" ",_xlpm.TextCell)-1),_xlpm.TextCell),_xlpm.TextCell),_xlpm.TextCell),""))</f>
        <v/>
      </c>
      <c r="X7778" s="60" t="str">
        <f>IF(A7778&lt;&gt;"",IFERROR(IF(FIND(" ",G7778)&gt;=1,MID(G7778,FIND(" ",G7778)+1,LEN(G7778)),""),""),"")</f>
        <v/>
      </c>
      <c r="AC7778" s="51">
        <f>IFERROR(VALUE(MID($C7778,1,2)),0)</f>
        <v>0</v>
      </c>
      <c r="AD7778" s="44">
        <f>IFERROR(VALUE(MID($C7778,4,3)),0)</f>
        <v>0</v>
      </c>
      <c r="AE7778" s="51">
        <f>VALUE(RIGHT("00"&amp;AC7778,2)&amp;RIGHT("000"&amp;AD7778,3))</f>
        <v>0</v>
      </c>
    </row>
    <row r="7779" spans="1:31">
      <c r="A7779" s="60" t="str">
        <f>IF(G7779&amp;Q7779&lt;&gt;"",W7779&amp;Q7779,"")</f>
        <v/>
      </c>
      <c r="B7779" s="85" t="str">
        <f>IF(C7779&lt;&gt;"",LEFT(C7779,9),"")</f>
        <v/>
      </c>
      <c r="V7779" s="60" t="str">
        <f>W7779&amp;H7779</f>
        <v/>
      </c>
      <c r="W7779" s="60" t="str">
        <f>_xlfn.LET(_xlpm.TextCell,TEXT(G7779,"###"),IF(_xlpm.TextCell&lt;&gt;"",IF(StyleSpaceSplit,IFERROR(IF(FIND(" ",_xlpm.TextCell)&gt;=1,MID(_xlpm.TextCell,1,FIND(" ",_xlpm.TextCell)-1),_xlpm.TextCell),_xlpm.TextCell),_xlpm.TextCell),""))</f>
        <v/>
      </c>
      <c r="X7779" s="60" t="str">
        <f>IF(A7779&lt;&gt;"",IFERROR(IF(FIND(" ",G7779)&gt;=1,MID(G7779,FIND(" ",G7779)+1,LEN(G7779)),""),""),"")</f>
        <v/>
      </c>
      <c r="AC7779" s="51">
        <f>IFERROR(VALUE(MID($C7779,1,2)),0)</f>
        <v>0</v>
      </c>
      <c r="AD7779" s="44">
        <f>IFERROR(VALUE(MID($C7779,4,3)),0)</f>
        <v>0</v>
      </c>
      <c r="AE7779" s="51">
        <f>VALUE(RIGHT("00"&amp;AC7779,2)&amp;RIGHT("000"&amp;AD7779,3))</f>
        <v>0</v>
      </c>
    </row>
    <row r="7780" spans="1:31">
      <c r="A7780" s="60" t="str">
        <f>IF(G7780&amp;Q7780&lt;&gt;"",W7780&amp;Q7780,"")</f>
        <v/>
      </c>
      <c r="B7780" s="85" t="str">
        <f>IF(C7780&lt;&gt;"",LEFT(C7780,9),"")</f>
        <v/>
      </c>
      <c r="V7780" s="60" t="str">
        <f>W7780&amp;H7780</f>
        <v/>
      </c>
      <c r="W7780" s="60" t="str">
        <f>_xlfn.LET(_xlpm.TextCell,TEXT(G7780,"###"),IF(_xlpm.TextCell&lt;&gt;"",IF(StyleSpaceSplit,IFERROR(IF(FIND(" ",_xlpm.TextCell)&gt;=1,MID(_xlpm.TextCell,1,FIND(" ",_xlpm.TextCell)-1),_xlpm.TextCell),_xlpm.TextCell),_xlpm.TextCell),""))</f>
        <v/>
      </c>
      <c r="X7780" s="60" t="str">
        <f>IF(A7780&lt;&gt;"",IFERROR(IF(FIND(" ",G7780)&gt;=1,MID(G7780,FIND(" ",G7780)+1,LEN(G7780)),""),""),"")</f>
        <v/>
      </c>
      <c r="AC7780" s="51">
        <f>IFERROR(VALUE(MID($C7780,1,2)),0)</f>
        <v>0</v>
      </c>
      <c r="AD7780" s="44">
        <f>IFERROR(VALUE(MID($C7780,4,3)),0)</f>
        <v>0</v>
      </c>
      <c r="AE7780" s="51">
        <f>VALUE(RIGHT("00"&amp;AC7780,2)&amp;RIGHT("000"&amp;AD7780,3))</f>
        <v>0</v>
      </c>
    </row>
    <row r="7781" spans="1:31">
      <c r="A7781" s="60" t="str">
        <f>IF(G7781&amp;Q7781&lt;&gt;"",W7781&amp;Q7781,"")</f>
        <v/>
      </c>
      <c r="B7781" s="85" t="str">
        <f>IF(C7781&lt;&gt;"",LEFT(C7781,9),"")</f>
        <v/>
      </c>
      <c r="V7781" s="60" t="str">
        <f>W7781&amp;H7781</f>
        <v/>
      </c>
      <c r="W7781" s="60" t="str">
        <f>_xlfn.LET(_xlpm.TextCell,TEXT(G7781,"###"),IF(_xlpm.TextCell&lt;&gt;"",IF(StyleSpaceSplit,IFERROR(IF(FIND(" ",_xlpm.TextCell)&gt;=1,MID(_xlpm.TextCell,1,FIND(" ",_xlpm.TextCell)-1),_xlpm.TextCell),_xlpm.TextCell),_xlpm.TextCell),""))</f>
        <v/>
      </c>
      <c r="X7781" s="60" t="str">
        <f>IF(A7781&lt;&gt;"",IFERROR(IF(FIND(" ",G7781)&gt;=1,MID(G7781,FIND(" ",G7781)+1,LEN(G7781)),""),""),"")</f>
        <v/>
      </c>
      <c r="AC7781" s="51">
        <f>IFERROR(VALUE(MID($C7781,1,2)),0)</f>
        <v>0</v>
      </c>
      <c r="AD7781" s="44">
        <f>IFERROR(VALUE(MID($C7781,4,3)),0)</f>
        <v>0</v>
      </c>
      <c r="AE7781" s="51">
        <f>VALUE(RIGHT("00"&amp;AC7781,2)&amp;RIGHT("000"&amp;AD7781,3))</f>
        <v>0</v>
      </c>
    </row>
    <row r="7782" spans="1:31">
      <c r="A7782" s="60" t="str">
        <f>IF(G7782&amp;Q7782&lt;&gt;"",W7782&amp;Q7782,"")</f>
        <v/>
      </c>
      <c r="B7782" s="85" t="str">
        <f>IF(C7782&lt;&gt;"",LEFT(C7782,9),"")</f>
        <v/>
      </c>
      <c r="V7782" s="60" t="str">
        <f>W7782&amp;H7782</f>
        <v/>
      </c>
      <c r="W7782" s="60" t="str">
        <f>_xlfn.LET(_xlpm.TextCell,TEXT(G7782,"###"),IF(_xlpm.TextCell&lt;&gt;"",IF(StyleSpaceSplit,IFERROR(IF(FIND(" ",_xlpm.TextCell)&gt;=1,MID(_xlpm.TextCell,1,FIND(" ",_xlpm.TextCell)-1),_xlpm.TextCell),_xlpm.TextCell),_xlpm.TextCell),""))</f>
        <v/>
      </c>
      <c r="X7782" s="60" t="str">
        <f>IF(A7782&lt;&gt;"",IFERROR(IF(FIND(" ",G7782)&gt;=1,MID(G7782,FIND(" ",G7782)+1,LEN(G7782)),""),""),"")</f>
        <v/>
      </c>
      <c r="AC7782" s="51">
        <f>IFERROR(VALUE(MID($C7782,1,2)),0)</f>
        <v>0</v>
      </c>
      <c r="AD7782" s="44">
        <f>IFERROR(VALUE(MID($C7782,4,3)),0)</f>
        <v>0</v>
      </c>
      <c r="AE7782" s="51">
        <f>VALUE(RIGHT("00"&amp;AC7782,2)&amp;RIGHT("000"&amp;AD7782,3))</f>
        <v>0</v>
      </c>
    </row>
    <row r="7783" spans="1:31">
      <c r="A7783" s="60" t="str">
        <f>IF(G7783&amp;Q7783&lt;&gt;"",W7783&amp;Q7783,"")</f>
        <v/>
      </c>
      <c r="B7783" s="85" t="str">
        <f>IF(C7783&lt;&gt;"",LEFT(C7783,9),"")</f>
        <v/>
      </c>
      <c r="V7783" s="60" t="str">
        <f>W7783&amp;H7783</f>
        <v/>
      </c>
      <c r="W7783" s="60" t="str">
        <f>_xlfn.LET(_xlpm.TextCell,TEXT(G7783,"###"),IF(_xlpm.TextCell&lt;&gt;"",IF(StyleSpaceSplit,IFERROR(IF(FIND(" ",_xlpm.TextCell)&gt;=1,MID(_xlpm.TextCell,1,FIND(" ",_xlpm.TextCell)-1),_xlpm.TextCell),_xlpm.TextCell),_xlpm.TextCell),""))</f>
        <v/>
      </c>
      <c r="X7783" s="60" t="str">
        <f>IF(A7783&lt;&gt;"",IFERROR(IF(FIND(" ",G7783)&gt;=1,MID(G7783,FIND(" ",G7783)+1,LEN(G7783)),""),""),"")</f>
        <v/>
      </c>
      <c r="AC7783" s="51">
        <f>IFERROR(VALUE(MID($C7783,1,2)),0)</f>
        <v>0</v>
      </c>
      <c r="AD7783" s="44">
        <f>IFERROR(VALUE(MID($C7783,4,3)),0)</f>
        <v>0</v>
      </c>
      <c r="AE7783" s="51">
        <f>VALUE(RIGHT("00"&amp;AC7783,2)&amp;RIGHT("000"&amp;AD7783,3))</f>
        <v>0</v>
      </c>
    </row>
    <row r="7784" spans="1:31">
      <c r="A7784" s="60" t="str">
        <f>IF(G7784&amp;Q7784&lt;&gt;"",W7784&amp;Q7784,"")</f>
        <v/>
      </c>
      <c r="B7784" s="85" t="str">
        <f>IF(C7784&lt;&gt;"",LEFT(C7784,9),"")</f>
        <v/>
      </c>
      <c r="V7784" s="60" t="str">
        <f>W7784&amp;H7784</f>
        <v/>
      </c>
      <c r="W7784" s="60" t="str">
        <f>_xlfn.LET(_xlpm.TextCell,TEXT(G7784,"###"),IF(_xlpm.TextCell&lt;&gt;"",IF(StyleSpaceSplit,IFERROR(IF(FIND(" ",_xlpm.TextCell)&gt;=1,MID(_xlpm.TextCell,1,FIND(" ",_xlpm.TextCell)-1),_xlpm.TextCell),_xlpm.TextCell),_xlpm.TextCell),""))</f>
        <v/>
      </c>
      <c r="X7784" s="60" t="str">
        <f>IF(A7784&lt;&gt;"",IFERROR(IF(FIND(" ",G7784)&gt;=1,MID(G7784,FIND(" ",G7784)+1,LEN(G7784)),""),""),"")</f>
        <v/>
      </c>
      <c r="AC7784" s="51">
        <f>IFERROR(VALUE(MID($C7784,1,2)),0)</f>
        <v>0</v>
      </c>
      <c r="AD7784" s="44">
        <f>IFERROR(VALUE(MID($C7784,4,3)),0)</f>
        <v>0</v>
      </c>
      <c r="AE7784" s="51">
        <f>VALUE(RIGHT("00"&amp;AC7784,2)&amp;RIGHT("000"&amp;AD7784,3))</f>
        <v>0</v>
      </c>
    </row>
    <row r="7785" spans="1:31">
      <c r="A7785" s="60" t="str">
        <f>IF(G7785&amp;Q7785&lt;&gt;"",W7785&amp;Q7785,"")</f>
        <v/>
      </c>
      <c r="B7785" s="85" t="str">
        <f>IF(C7785&lt;&gt;"",LEFT(C7785,9),"")</f>
        <v/>
      </c>
      <c r="V7785" s="60" t="str">
        <f>W7785&amp;H7785</f>
        <v/>
      </c>
      <c r="W7785" s="60" t="str">
        <f>_xlfn.LET(_xlpm.TextCell,TEXT(G7785,"###"),IF(_xlpm.TextCell&lt;&gt;"",IF(StyleSpaceSplit,IFERROR(IF(FIND(" ",_xlpm.TextCell)&gt;=1,MID(_xlpm.TextCell,1,FIND(" ",_xlpm.TextCell)-1),_xlpm.TextCell),_xlpm.TextCell),_xlpm.TextCell),""))</f>
        <v/>
      </c>
      <c r="X7785" s="60" t="str">
        <f>IF(A7785&lt;&gt;"",IFERROR(IF(FIND(" ",G7785)&gt;=1,MID(G7785,FIND(" ",G7785)+1,LEN(G7785)),""),""),"")</f>
        <v/>
      </c>
      <c r="AC7785" s="51">
        <f>IFERROR(VALUE(MID($C7785,1,2)),0)</f>
        <v>0</v>
      </c>
      <c r="AD7785" s="44">
        <f>IFERROR(VALUE(MID($C7785,4,3)),0)</f>
        <v>0</v>
      </c>
      <c r="AE7785" s="51">
        <f>VALUE(RIGHT("00"&amp;AC7785,2)&amp;RIGHT("000"&amp;AD7785,3))</f>
        <v>0</v>
      </c>
    </row>
    <row r="7786" spans="1:31">
      <c r="A7786" s="60" t="str">
        <f>IF(G7786&amp;Q7786&lt;&gt;"",W7786&amp;Q7786,"")</f>
        <v/>
      </c>
      <c r="B7786" s="85" t="str">
        <f>IF(C7786&lt;&gt;"",LEFT(C7786,9),"")</f>
        <v/>
      </c>
      <c r="V7786" s="60" t="str">
        <f>W7786&amp;H7786</f>
        <v/>
      </c>
      <c r="W7786" s="60" t="str">
        <f>_xlfn.LET(_xlpm.TextCell,TEXT(G7786,"###"),IF(_xlpm.TextCell&lt;&gt;"",IF(StyleSpaceSplit,IFERROR(IF(FIND(" ",_xlpm.TextCell)&gt;=1,MID(_xlpm.TextCell,1,FIND(" ",_xlpm.TextCell)-1),_xlpm.TextCell),_xlpm.TextCell),_xlpm.TextCell),""))</f>
        <v/>
      </c>
      <c r="X7786" s="60" t="str">
        <f>IF(A7786&lt;&gt;"",IFERROR(IF(FIND(" ",G7786)&gt;=1,MID(G7786,FIND(" ",G7786)+1,LEN(G7786)),""),""),"")</f>
        <v/>
      </c>
      <c r="AC7786" s="51">
        <f>IFERROR(VALUE(MID($C7786,1,2)),0)</f>
        <v>0</v>
      </c>
      <c r="AD7786" s="44">
        <f>IFERROR(VALUE(MID($C7786,4,3)),0)</f>
        <v>0</v>
      </c>
      <c r="AE7786" s="51">
        <f>VALUE(RIGHT("00"&amp;AC7786,2)&amp;RIGHT("000"&amp;AD7786,3))</f>
        <v>0</v>
      </c>
    </row>
    <row r="7787" spans="1:31">
      <c r="A7787" s="60" t="str">
        <f>IF(G7787&amp;Q7787&lt;&gt;"",W7787&amp;Q7787,"")</f>
        <v/>
      </c>
      <c r="B7787" s="85" t="str">
        <f>IF(C7787&lt;&gt;"",LEFT(C7787,9),"")</f>
        <v/>
      </c>
      <c r="V7787" s="60" t="str">
        <f>W7787&amp;H7787</f>
        <v/>
      </c>
      <c r="W7787" s="60" t="str">
        <f>_xlfn.LET(_xlpm.TextCell,TEXT(G7787,"###"),IF(_xlpm.TextCell&lt;&gt;"",IF(StyleSpaceSplit,IFERROR(IF(FIND(" ",_xlpm.TextCell)&gt;=1,MID(_xlpm.TextCell,1,FIND(" ",_xlpm.TextCell)-1),_xlpm.TextCell),_xlpm.TextCell),_xlpm.TextCell),""))</f>
        <v/>
      </c>
      <c r="X7787" s="60" t="str">
        <f>IF(A7787&lt;&gt;"",IFERROR(IF(FIND(" ",G7787)&gt;=1,MID(G7787,FIND(" ",G7787)+1,LEN(G7787)),""),""),"")</f>
        <v/>
      </c>
      <c r="AC7787" s="51">
        <f>IFERROR(VALUE(MID($C7787,1,2)),0)</f>
        <v>0</v>
      </c>
      <c r="AD7787" s="44">
        <f>IFERROR(VALUE(MID($C7787,4,3)),0)</f>
        <v>0</v>
      </c>
      <c r="AE7787" s="51">
        <f>VALUE(RIGHT("00"&amp;AC7787,2)&amp;RIGHT("000"&amp;AD7787,3))</f>
        <v>0</v>
      </c>
    </row>
    <row r="7788" spans="1:31">
      <c r="A7788" s="60" t="str">
        <f>IF(G7788&amp;Q7788&lt;&gt;"",W7788&amp;Q7788,"")</f>
        <v/>
      </c>
      <c r="B7788" s="85" t="str">
        <f>IF(C7788&lt;&gt;"",LEFT(C7788,9),"")</f>
        <v/>
      </c>
      <c r="V7788" s="60" t="str">
        <f>W7788&amp;H7788</f>
        <v/>
      </c>
      <c r="W7788" s="60" t="str">
        <f>_xlfn.LET(_xlpm.TextCell,TEXT(G7788,"###"),IF(_xlpm.TextCell&lt;&gt;"",IF(StyleSpaceSplit,IFERROR(IF(FIND(" ",_xlpm.TextCell)&gt;=1,MID(_xlpm.TextCell,1,FIND(" ",_xlpm.TextCell)-1),_xlpm.TextCell),_xlpm.TextCell),_xlpm.TextCell),""))</f>
        <v/>
      </c>
      <c r="X7788" s="60" t="str">
        <f>IF(A7788&lt;&gt;"",IFERROR(IF(FIND(" ",G7788)&gt;=1,MID(G7788,FIND(" ",G7788)+1,LEN(G7788)),""),""),"")</f>
        <v/>
      </c>
      <c r="AC7788" s="51">
        <f>IFERROR(VALUE(MID($C7788,1,2)),0)</f>
        <v>0</v>
      </c>
      <c r="AD7788" s="44">
        <f>IFERROR(VALUE(MID($C7788,4,3)),0)</f>
        <v>0</v>
      </c>
      <c r="AE7788" s="51">
        <f>VALUE(RIGHT("00"&amp;AC7788,2)&amp;RIGHT("000"&amp;AD7788,3))</f>
        <v>0</v>
      </c>
    </row>
    <row r="7789" spans="1:31">
      <c r="A7789" s="60" t="str">
        <f>IF(G7789&amp;Q7789&lt;&gt;"",W7789&amp;Q7789,"")</f>
        <v/>
      </c>
      <c r="B7789" s="85" t="str">
        <f>IF(C7789&lt;&gt;"",LEFT(C7789,9),"")</f>
        <v/>
      </c>
      <c r="V7789" s="60" t="str">
        <f>W7789&amp;H7789</f>
        <v/>
      </c>
      <c r="W7789" s="60" t="str">
        <f>_xlfn.LET(_xlpm.TextCell,TEXT(G7789,"###"),IF(_xlpm.TextCell&lt;&gt;"",IF(StyleSpaceSplit,IFERROR(IF(FIND(" ",_xlpm.TextCell)&gt;=1,MID(_xlpm.TextCell,1,FIND(" ",_xlpm.TextCell)-1),_xlpm.TextCell),_xlpm.TextCell),_xlpm.TextCell),""))</f>
        <v/>
      </c>
      <c r="X7789" s="60" t="str">
        <f>IF(A7789&lt;&gt;"",IFERROR(IF(FIND(" ",G7789)&gt;=1,MID(G7789,FIND(" ",G7789)+1,LEN(G7789)),""),""),"")</f>
        <v/>
      </c>
      <c r="AC7789" s="51">
        <f>IFERROR(VALUE(MID($C7789,1,2)),0)</f>
        <v>0</v>
      </c>
      <c r="AD7789" s="44">
        <f>IFERROR(VALUE(MID($C7789,4,3)),0)</f>
        <v>0</v>
      </c>
      <c r="AE7789" s="51">
        <f>VALUE(RIGHT("00"&amp;AC7789,2)&amp;RIGHT("000"&amp;AD7789,3))</f>
        <v>0</v>
      </c>
    </row>
    <row r="7790" spans="1:31">
      <c r="A7790" s="60" t="str">
        <f>IF(G7790&amp;Q7790&lt;&gt;"",W7790&amp;Q7790,"")</f>
        <v/>
      </c>
      <c r="B7790" s="85" t="str">
        <f>IF(C7790&lt;&gt;"",LEFT(C7790,9),"")</f>
        <v/>
      </c>
      <c r="V7790" s="60" t="str">
        <f>W7790&amp;H7790</f>
        <v/>
      </c>
      <c r="W7790" s="60" t="str">
        <f>_xlfn.LET(_xlpm.TextCell,TEXT(G7790,"###"),IF(_xlpm.TextCell&lt;&gt;"",IF(StyleSpaceSplit,IFERROR(IF(FIND(" ",_xlpm.TextCell)&gt;=1,MID(_xlpm.TextCell,1,FIND(" ",_xlpm.TextCell)-1),_xlpm.TextCell),_xlpm.TextCell),_xlpm.TextCell),""))</f>
        <v/>
      </c>
      <c r="X7790" s="60" t="str">
        <f>IF(A7790&lt;&gt;"",IFERROR(IF(FIND(" ",G7790)&gt;=1,MID(G7790,FIND(" ",G7790)+1,LEN(G7790)),""),""),"")</f>
        <v/>
      </c>
      <c r="AC7790" s="51">
        <f>IFERROR(VALUE(MID($C7790,1,2)),0)</f>
        <v>0</v>
      </c>
      <c r="AD7790" s="44">
        <f>IFERROR(VALUE(MID($C7790,4,3)),0)</f>
        <v>0</v>
      </c>
      <c r="AE7790" s="51">
        <f>VALUE(RIGHT("00"&amp;AC7790,2)&amp;RIGHT("000"&amp;AD7790,3))</f>
        <v>0</v>
      </c>
    </row>
    <row r="7791" spans="1:31">
      <c r="A7791" s="60" t="str">
        <f>IF(G7791&amp;Q7791&lt;&gt;"",W7791&amp;Q7791,"")</f>
        <v/>
      </c>
      <c r="B7791" s="85" t="str">
        <f>IF(C7791&lt;&gt;"",LEFT(C7791,9),"")</f>
        <v/>
      </c>
      <c r="V7791" s="60" t="str">
        <f>W7791&amp;H7791</f>
        <v/>
      </c>
      <c r="W7791" s="60" t="str">
        <f>_xlfn.LET(_xlpm.TextCell,TEXT(G7791,"###"),IF(_xlpm.TextCell&lt;&gt;"",IF(StyleSpaceSplit,IFERROR(IF(FIND(" ",_xlpm.TextCell)&gt;=1,MID(_xlpm.TextCell,1,FIND(" ",_xlpm.TextCell)-1),_xlpm.TextCell),_xlpm.TextCell),_xlpm.TextCell),""))</f>
        <v/>
      </c>
      <c r="X7791" s="60" t="str">
        <f>IF(A7791&lt;&gt;"",IFERROR(IF(FIND(" ",G7791)&gt;=1,MID(G7791,FIND(" ",G7791)+1,LEN(G7791)),""),""),"")</f>
        <v/>
      </c>
      <c r="AC7791" s="51">
        <f>IFERROR(VALUE(MID($C7791,1,2)),0)</f>
        <v>0</v>
      </c>
      <c r="AD7791" s="44">
        <f>IFERROR(VALUE(MID($C7791,4,3)),0)</f>
        <v>0</v>
      </c>
      <c r="AE7791" s="51">
        <f>VALUE(RIGHT("00"&amp;AC7791,2)&amp;RIGHT("000"&amp;AD7791,3))</f>
        <v>0</v>
      </c>
    </row>
    <row r="7792" spans="1:31">
      <c r="A7792" s="60" t="str">
        <f>IF(G7792&amp;Q7792&lt;&gt;"",W7792&amp;Q7792,"")</f>
        <v/>
      </c>
      <c r="B7792" s="85" t="str">
        <f>IF(C7792&lt;&gt;"",LEFT(C7792,9),"")</f>
        <v/>
      </c>
      <c r="V7792" s="60" t="str">
        <f>W7792&amp;H7792</f>
        <v/>
      </c>
      <c r="W7792" s="60" t="str">
        <f>_xlfn.LET(_xlpm.TextCell,TEXT(G7792,"###"),IF(_xlpm.TextCell&lt;&gt;"",IF(StyleSpaceSplit,IFERROR(IF(FIND(" ",_xlpm.TextCell)&gt;=1,MID(_xlpm.TextCell,1,FIND(" ",_xlpm.TextCell)-1),_xlpm.TextCell),_xlpm.TextCell),_xlpm.TextCell),""))</f>
        <v/>
      </c>
      <c r="X7792" s="60" t="str">
        <f>IF(A7792&lt;&gt;"",IFERROR(IF(FIND(" ",G7792)&gt;=1,MID(G7792,FIND(" ",G7792)+1,LEN(G7792)),""),""),"")</f>
        <v/>
      </c>
      <c r="AC7792" s="51">
        <f>IFERROR(VALUE(MID($C7792,1,2)),0)</f>
        <v>0</v>
      </c>
      <c r="AD7792" s="44">
        <f>IFERROR(VALUE(MID($C7792,4,3)),0)</f>
        <v>0</v>
      </c>
      <c r="AE7792" s="51">
        <f>VALUE(RIGHT("00"&amp;AC7792,2)&amp;RIGHT("000"&amp;AD7792,3))</f>
        <v>0</v>
      </c>
    </row>
    <row r="7793" spans="1:31">
      <c r="A7793" s="60" t="str">
        <f>IF(G7793&amp;Q7793&lt;&gt;"",W7793&amp;Q7793,"")</f>
        <v/>
      </c>
      <c r="B7793" s="85" t="str">
        <f>IF(C7793&lt;&gt;"",LEFT(C7793,9),"")</f>
        <v/>
      </c>
      <c r="V7793" s="60" t="str">
        <f>W7793&amp;H7793</f>
        <v/>
      </c>
      <c r="W7793" s="60" t="str">
        <f>_xlfn.LET(_xlpm.TextCell,TEXT(G7793,"###"),IF(_xlpm.TextCell&lt;&gt;"",IF(StyleSpaceSplit,IFERROR(IF(FIND(" ",_xlpm.TextCell)&gt;=1,MID(_xlpm.TextCell,1,FIND(" ",_xlpm.TextCell)-1),_xlpm.TextCell),_xlpm.TextCell),_xlpm.TextCell),""))</f>
        <v/>
      </c>
      <c r="X7793" s="60" t="str">
        <f>IF(A7793&lt;&gt;"",IFERROR(IF(FIND(" ",G7793)&gt;=1,MID(G7793,FIND(" ",G7793)+1,LEN(G7793)),""),""),"")</f>
        <v/>
      </c>
      <c r="AC7793" s="51">
        <f>IFERROR(VALUE(MID($C7793,1,2)),0)</f>
        <v>0</v>
      </c>
      <c r="AD7793" s="44">
        <f>IFERROR(VALUE(MID($C7793,4,3)),0)</f>
        <v>0</v>
      </c>
      <c r="AE7793" s="51">
        <f>VALUE(RIGHT("00"&amp;AC7793,2)&amp;RIGHT("000"&amp;AD7793,3))</f>
        <v>0</v>
      </c>
    </row>
    <row r="7794" spans="1:31">
      <c r="A7794" s="60" t="str">
        <f>IF(G7794&amp;Q7794&lt;&gt;"",W7794&amp;Q7794,"")</f>
        <v/>
      </c>
      <c r="B7794" s="85" t="str">
        <f>IF(C7794&lt;&gt;"",LEFT(C7794,9),"")</f>
        <v/>
      </c>
      <c r="V7794" s="60" t="str">
        <f>W7794&amp;H7794</f>
        <v/>
      </c>
      <c r="W7794" s="60" t="str">
        <f>_xlfn.LET(_xlpm.TextCell,TEXT(G7794,"###"),IF(_xlpm.TextCell&lt;&gt;"",IF(StyleSpaceSplit,IFERROR(IF(FIND(" ",_xlpm.TextCell)&gt;=1,MID(_xlpm.TextCell,1,FIND(" ",_xlpm.TextCell)-1),_xlpm.TextCell),_xlpm.TextCell),_xlpm.TextCell),""))</f>
        <v/>
      </c>
      <c r="X7794" s="60" t="str">
        <f>IF(A7794&lt;&gt;"",IFERROR(IF(FIND(" ",G7794)&gt;=1,MID(G7794,FIND(" ",G7794)+1,LEN(G7794)),""),""),"")</f>
        <v/>
      </c>
      <c r="AC7794" s="51">
        <f>IFERROR(VALUE(MID($C7794,1,2)),0)</f>
        <v>0</v>
      </c>
      <c r="AD7794" s="44">
        <f>IFERROR(VALUE(MID($C7794,4,3)),0)</f>
        <v>0</v>
      </c>
      <c r="AE7794" s="51">
        <f>VALUE(RIGHT("00"&amp;AC7794,2)&amp;RIGHT("000"&amp;AD7794,3))</f>
        <v>0</v>
      </c>
    </row>
    <row r="7795" spans="1:31">
      <c r="A7795" s="60" t="str">
        <f>IF(G7795&amp;Q7795&lt;&gt;"",W7795&amp;Q7795,"")</f>
        <v/>
      </c>
      <c r="B7795" s="85" t="str">
        <f>IF(C7795&lt;&gt;"",LEFT(C7795,9),"")</f>
        <v/>
      </c>
      <c r="V7795" s="60" t="str">
        <f>W7795&amp;H7795</f>
        <v/>
      </c>
      <c r="W7795" s="60" t="str">
        <f>_xlfn.LET(_xlpm.TextCell,TEXT(G7795,"###"),IF(_xlpm.TextCell&lt;&gt;"",IF(StyleSpaceSplit,IFERROR(IF(FIND(" ",_xlpm.TextCell)&gt;=1,MID(_xlpm.TextCell,1,FIND(" ",_xlpm.TextCell)-1),_xlpm.TextCell),_xlpm.TextCell),_xlpm.TextCell),""))</f>
        <v/>
      </c>
      <c r="X7795" s="60" t="str">
        <f>IF(A7795&lt;&gt;"",IFERROR(IF(FIND(" ",G7795)&gt;=1,MID(G7795,FIND(" ",G7795)+1,LEN(G7795)),""),""),"")</f>
        <v/>
      </c>
      <c r="AC7795" s="51">
        <f>IFERROR(VALUE(MID($C7795,1,2)),0)</f>
        <v>0</v>
      </c>
      <c r="AD7795" s="44">
        <f>IFERROR(VALUE(MID($C7795,4,3)),0)</f>
        <v>0</v>
      </c>
      <c r="AE7795" s="51">
        <f>VALUE(RIGHT("00"&amp;AC7795,2)&amp;RIGHT("000"&amp;AD7795,3))</f>
        <v>0</v>
      </c>
    </row>
    <row r="7796" spans="1:31">
      <c r="A7796" s="60" t="str">
        <f>IF(G7796&amp;Q7796&lt;&gt;"",W7796&amp;Q7796,"")</f>
        <v/>
      </c>
      <c r="B7796" s="85" t="str">
        <f>IF(C7796&lt;&gt;"",LEFT(C7796,9),"")</f>
        <v/>
      </c>
      <c r="V7796" s="60" t="str">
        <f>W7796&amp;H7796</f>
        <v/>
      </c>
      <c r="W7796" s="60" t="str">
        <f>_xlfn.LET(_xlpm.TextCell,TEXT(G7796,"###"),IF(_xlpm.TextCell&lt;&gt;"",IF(StyleSpaceSplit,IFERROR(IF(FIND(" ",_xlpm.TextCell)&gt;=1,MID(_xlpm.TextCell,1,FIND(" ",_xlpm.TextCell)-1),_xlpm.TextCell),_xlpm.TextCell),_xlpm.TextCell),""))</f>
        <v/>
      </c>
      <c r="X7796" s="60" t="str">
        <f>IF(A7796&lt;&gt;"",IFERROR(IF(FIND(" ",G7796)&gt;=1,MID(G7796,FIND(" ",G7796)+1,LEN(G7796)),""),""),"")</f>
        <v/>
      </c>
      <c r="AC7796" s="51">
        <f>IFERROR(VALUE(MID($C7796,1,2)),0)</f>
        <v>0</v>
      </c>
      <c r="AD7796" s="44">
        <f>IFERROR(VALUE(MID($C7796,4,3)),0)</f>
        <v>0</v>
      </c>
      <c r="AE7796" s="51">
        <f>VALUE(RIGHT("00"&amp;AC7796,2)&amp;RIGHT("000"&amp;AD7796,3))</f>
        <v>0</v>
      </c>
    </row>
    <row r="7797" spans="1:31">
      <c r="A7797" s="60" t="str">
        <f>IF(G7797&amp;Q7797&lt;&gt;"",W7797&amp;Q7797,"")</f>
        <v/>
      </c>
      <c r="B7797" s="85" t="str">
        <f>IF(C7797&lt;&gt;"",LEFT(C7797,9),"")</f>
        <v/>
      </c>
      <c r="V7797" s="60" t="str">
        <f>W7797&amp;H7797</f>
        <v/>
      </c>
      <c r="W7797" s="60" t="str">
        <f>_xlfn.LET(_xlpm.TextCell,TEXT(G7797,"###"),IF(_xlpm.TextCell&lt;&gt;"",IF(StyleSpaceSplit,IFERROR(IF(FIND(" ",_xlpm.TextCell)&gt;=1,MID(_xlpm.TextCell,1,FIND(" ",_xlpm.TextCell)-1),_xlpm.TextCell),_xlpm.TextCell),_xlpm.TextCell),""))</f>
        <v/>
      </c>
      <c r="X7797" s="60" t="str">
        <f>IF(A7797&lt;&gt;"",IFERROR(IF(FIND(" ",G7797)&gt;=1,MID(G7797,FIND(" ",G7797)+1,LEN(G7797)),""),""),"")</f>
        <v/>
      </c>
      <c r="AC7797" s="51">
        <f>IFERROR(VALUE(MID($C7797,1,2)),0)</f>
        <v>0</v>
      </c>
      <c r="AD7797" s="44">
        <f>IFERROR(VALUE(MID($C7797,4,3)),0)</f>
        <v>0</v>
      </c>
      <c r="AE7797" s="51">
        <f>VALUE(RIGHT("00"&amp;AC7797,2)&amp;RIGHT("000"&amp;AD7797,3))</f>
        <v>0</v>
      </c>
    </row>
    <row r="7798" spans="1:31">
      <c r="A7798" s="60" t="str">
        <f>IF(G7798&amp;Q7798&lt;&gt;"",W7798&amp;Q7798,"")</f>
        <v/>
      </c>
      <c r="B7798" s="85" t="str">
        <f>IF(C7798&lt;&gt;"",LEFT(C7798,9),"")</f>
        <v/>
      </c>
      <c r="V7798" s="60" t="str">
        <f>W7798&amp;H7798</f>
        <v/>
      </c>
      <c r="W7798" s="60" t="str">
        <f>_xlfn.LET(_xlpm.TextCell,TEXT(G7798,"###"),IF(_xlpm.TextCell&lt;&gt;"",IF(StyleSpaceSplit,IFERROR(IF(FIND(" ",_xlpm.TextCell)&gt;=1,MID(_xlpm.TextCell,1,FIND(" ",_xlpm.TextCell)-1),_xlpm.TextCell),_xlpm.TextCell),_xlpm.TextCell),""))</f>
        <v/>
      </c>
      <c r="X7798" s="60" t="str">
        <f>IF(A7798&lt;&gt;"",IFERROR(IF(FIND(" ",G7798)&gt;=1,MID(G7798,FIND(" ",G7798)+1,LEN(G7798)),""),""),"")</f>
        <v/>
      </c>
      <c r="AC7798" s="51">
        <f>IFERROR(VALUE(MID($C7798,1,2)),0)</f>
        <v>0</v>
      </c>
      <c r="AD7798" s="44">
        <f>IFERROR(VALUE(MID($C7798,4,3)),0)</f>
        <v>0</v>
      </c>
      <c r="AE7798" s="51">
        <f>VALUE(RIGHT("00"&amp;AC7798,2)&amp;RIGHT("000"&amp;AD7798,3))</f>
        <v>0</v>
      </c>
    </row>
    <row r="7799" spans="1:31">
      <c r="A7799" s="60" t="str">
        <f>IF(G7799&amp;Q7799&lt;&gt;"",W7799&amp;Q7799,"")</f>
        <v/>
      </c>
      <c r="B7799" s="85" t="str">
        <f>IF(C7799&lt;&gt;"",LEFT(C7799,9),"")</f>
        <v/>
      </c>
      <c r="V7799" s="60" t="str">
        <f>W7799&amp;H7799</f>
        <v/>
      </c>
      <c r="W7799" s="60" t="str">
        <f>_xlfn.LET(_xlpm.TextCell,TEXT(G7799,"###"),IF(_xlpm.TextCell&lt;&gt;"",IF(StyleSpaceSplit,IFERROR(IF(FIND(" ",_xlpm.TextCell)&gt;=1,MID(_xlpm.TextCell,1,FIND(" ",_xlpm.TextCell)-1),_xlpm.TextCell),_xlpm.TextCell),_xlpm.TextCell),""))</f>
        <v/>
      </c>
      <c r="X7799" s="60" t="str">
        <f>IF(A7799&lt;&gt;"",IFERROR(IF(FIND(" ",G7799)&gt;=1,MID(G7799,FIND(" ",G7799)+1,LEN(G7799)),""),""),"")</f>
        <v/>
      </c>
      <c r="AC7799" s="51">
        <f>IFERROR(VALUE(MID($C7799,1,2)),0)</f>
        <v>0</v>
      </c>
      <c r="AD7799" s="44">
        <f>IFERROR(VALUE(MID($C7799,4,3)),0)</f>
        <v>0</v>
      </c>
      <c r="AE7799" s="51">
        <f>VALUE(RIGHT("00"&amp;AC7799,2)&amp;RIGHT("000"&amp;AD7799,3))</f>
        <v>0</v>
      </c>
    </row>
    <row r="7800" spans="1:31">
      <c r="A7800" s="60" t="str">
        <f>IF(G7800&amp;Q7800&lt;&gt;"",W7800&amp;Q7800,"")</f>
        <v/>
      </c>
      <c r="B7800" s="85" t="str">
        <f>IF(C7800&lt;&gt;"",LEFT(C7800,9),"")</f>
        <v/>
      </c>
      <c r="V7800" s="60" t="str">
        <f>W7800&amp;H7800</f>
        <v/>
      </c>
      <c r="W7800" s="60" t="str">
        <f>_xlfn.LET(_xlpm.TextCell,TEXT(G7800,"###"),IF(_xlpm.TextCell&lt;&gt;"",IF(StyleSpaceSplit,IFERROR(IF(FIND(" ",_xlpm.TextCell)&gt;=1,MID(_xlpm.TextCell,1,FIND(" ",_xlpm.TextCell)-1),_xlpm.TextCell),_xlpm.TextCell),_xlpm.TextCell),""))</f>
        <v/>
      </c>
      <c r="X7800" s="60" t="str">
        <f>IF(A7800&lt;&gt;"",IFERROR(IF(FIND(" ",G7800)&gt;=1,MID(G7800,FIND(" ",G7800)+1,LEN(G7800)),""),""),"")</f>
        <v/>
      </c>
      <c r="AC7800" s="51">
        <f>IFERROR(VALUE(MID($C7800,1,2)),0)</f>
        <v>0</v>
      </c>
      <c r="AD7800" s="44">
        <f>IFERROR(VALUE(MID($C7800,4,3)),0)</f>
        <v>0</v>
      </c>
      <c r="AE7800" s="51">
        <f>VALUE(RIGHT("00"&amp;AC7800,2)&amp;RIGHT("000"&amp;AD7800,3))</f>
        <v>0</v>
      </c>
    </row>
    <row r="7801" spans="1:31">
      <c r="A7801" s="60" t="str">
        <f>IF(G7801&amp;Q7801&lt;&gt;"",W7801&amp;Q7801,"")</f>
        <v/>
      </c>
      <c r="B7801" s="85" t="str">
        <f>IF(C7801&lt;&gt;"",LEFT(C7801,9),"")</f>
        <v/>
      </c>
      <c r="V7801" s="60" t="str">
        <f>W7801&amp;H7801</f>
        <v/>
      </c>
      <c r="W7801" s="60" t="str">
        <f>_xlfn.LET(_xlpm.TextCell,TEXT(G7801,"###"),IF(_xlpm.TextCell&lt;&gt;"",IF(StyleSpaceSplit,IFERROR(IF(FIND(" ",_xlpm.TextCell)&gt;=1,MID(_xlpm.TextCell,1,FIND(" ",_xlpm.TextCell)-1),_xlpm.TextCell),_xlpm.TextCell),_xlpm.TextCell),""))</f>
        <v/>
      </c>
      <c r="X7801" s="60" t="str">
        <f>IF(A7801&lt;&gt;"",IFERROR(IF(FIND(" ",G7801)&gt;=1,MID(G7801,FIND(" ",G7801)+1,LEN(G7801)),""),""),"")</f>
        <v/>
      </c>
      <c r="AC7801" s="51">
        <f>IFERROR(VALUE(MID($C7801,1,2)),0)</f>
        <v>0</v>
      </c>
      <c r="AD7801" s="44">
        <f>IFERROR(VALUE(MID($C7801,4,3)),0)</f>
        <v>0</v>
      </c>
      <c r="AE7801" s="51">
        <f>VALUE(RIGHT("00"&amp;AC7801,2)&amp;RIGHT("000"&amp;AD7801,3))</f>
        <v>0</v>
      </c>
    </row>
    <row r="7802" spans="1:31">
      <c r="A7802" s="60" t="str">
        <f>IF(G7802&amp;Q7802&lt;&gt;"",W7802&amp;Q7802,"")</f>
        <v/>
      </c>
      <c r="B7802" s="85" t="str">
        <f>IF(C7802&lt;&gt;"",LEFT(C7802,9),"")</f>
        <v/>
      </c>
      <c r="V7802" s="60" t="str">
        <f>W7802&amp;H7802</f>
        <v/>
      </c>
      <c r="W7802" s="60" t="str">
        <f>_xlfn.LET(_xlpm.TextCell,TEXT(G7802,"###"),IF(_xlpm.TextCell&lt;&gt;"",IF(StyleSpaceSplit,IFERROR(IF(FIND(" ",_xlpm.TextCell)&gt;=1,MID(_xlpm.TextCell,1,FIND(" ",_xlpm.TextCell)-1),_xlpm.TextCell),_xlpm.TextCell),_xlpm.TextCell),""))</f>
        <v/>
      </c>
      <c r="X7802" s="60" t="str">
        <f>IF(A7802&lt;&gt;"",IFERROR(IF(FIND(" ",G7802)&gt;=1,MID(G7802,FIND(" ",G7802)+1,LEN(G7802)),""),""),"")</f>
        <v/>
      </c>
      <c r="AC7802" s="51">
        <f>IFERROR(VALUE(MID($C7802,1,2)),0)</f>
        <v>0</v>
      </c>
      <c r="AD7802" s="44">
        <f>IFERROR(VALUE(MID($C7802,4,3)),0)</f>
        <v>0</v>
      </c>
      <c r="AE7802" s="51">
        <f>VALUE(RIGHT("00"&amp;AC7802,2)&amp;RIGHT("000"&amp;AD7802,3))</f>
        <v>0</v>
      </c>
    </row>
    <row r="7803" spans="1:31">
      <c r="A7803" s="60" t="str">
        <f>IF(G7803&amp;Q7803&lt;&gt;"",W7803&amp;Q7803,"")</f>
        <v/>
      </c>
      <c r="B7803" s="85" t="str">
        <f>IF(C7803&lt;&gt;"",LEFT(C7803,9),"")</f>
        <v/>
      </c>
      <c r="V7803" s="60" t="str">
        <f>W7803&amp;H7803</f>
        <v/>
      </c>
      <c r="W7803" s="60" t="str">
        <f>_xlfn.LET(_xlpm.TextCell,TEXT(G7803,"###"),IF(_xlpm.TextCell&lt;&gt;"",IF(StyleSpaceSplit,IFERROR(IF(FIND(" ",_xlpm.TextCell)&gt;=1,MID(_xlpm.TextCell,1,FIND(" ",_xlpm.TextCell)-1),_xlpm.TextCell),_xlpm.TextCell),_xlpm.TextCell),""))</f>
        <v/>
      </c>
      <c r="X7803" s="60" t="str">
        <f>IF(A7803&lt;&gt;"",IFERROR(IF(FIND(" ",G7803)&gt;=1,MID(G7803,FIND(" ",G7803)+1,LEN(G7803)),""),""),"")</f>
        <v/>
      </c>
      <c r="AC7803" s="51">
        <f>IFERROR(VALUE(MID($C7803,1,2)),0)</f>
        <v>0</v>
      </c>
      <c r="AD7803" s="44">
        <f>IFERROR(VALUE(MID($C7803,4,3)),0)</f>
        <v>0</v>
      </c>
      <c r="AE7803" s="51">
        <f>VALUE(RIGHT("00"&amp;AC7803,2)&amp;RIGHT("000"&amp;AD7803,3))</f>
        <v>0</v>
      </c>
    </row>
    <row r="7804" spans="1:31">
      <c r="A7804" s="60" t="str">
        <f>IF(G7804&amp;Q7804&lt;&gt;"",W7804&amp;Q7804,"")</f>
        <v/>
      </c>
      <c r="B7804" s="85" t="str">
        <f>IF(C7804&lt;&gt;"",LEFT(C7804,9),"")</f>
        <v/>
      </c>
      <c r="V7804" s="60" t="str">
        <f>W7804&amp;H7804</f>
        <v/>
      </c>
      <c r="W7804" s="60" t="str">
        <f>_xlfn.LET(_xlpm.TextCell,TEXT(G7804,"###"),IF(_xlpm.TextCell&lt;&gt;"",IF(StyleSpaceSplit,IFERROR(IF(FIND(" ",_xlpm.TextCell)&gt;=1,MID(_xlpm.TextCell,1,FIND(" ",_xlpm.TextCell)-1),_xlpm.TextCell),_xlpm.TextCell),_xlpm.TextCell),""))</f>
        <v/>
      </c>
      <c r="X7804" s="60" t="str">
        <f>IF(A7804&lt;&gt;"",IFERROR(IF(FIND(" ",G7804)&gt;=1,MID(G7804,FIND(" ",G7804)+1,LEN(G7804)),""),""),"")</f>
        <v/>
      </c>
      <c r="AC7804" s="51">
        <f>IFERROR(VALUE(MID($C7804,1,2)),0)</f>
        <v>0</v>
      </c>
      <c r="AD7804" s="44">
        <f>IFERROR(VALUE(MID($C7804,4,3)),0)</f>
        <v>0</v>
      </c>
      <c r="AE7804" s="51">
        <f>VALUE(RIGHT("00"&amp;AC7804,2)&amp;RIGHT("000"&amp;AD7804,3))</f>
        <v>0</v>
      </c>
    </row>
    <row r="7805" spans="1:31">
      <c r="A7805" s="60" t="str">
        <f>IF(G7805&amp;Q7805&lt;&gt;"",W7805&amp;Q7805,"")</f>
        <v/>
      </c>
      <c r="B7805" s="85" t="str">
        <f>IF(C7805&lt;&gt;"",LEFT(C7805,9),"")</f>
        <v/>
      </c>
      <c r="V7805" s="60" t="str">
        <f>W7805&amp;H7805</f>
        <v/>
      </c>
      <c r="W7805" s="60" t="str">
        <f>_xlfn.LET(_xlpm.TextCell,TEXT(G7805,"###"),IF(_xlpm.TextCell&lt;&gt;"",IF(StyleSpaceSplit,IFERROR(IF(FIND(" ",_xlpm.TextCell)&gt;=1,MID(_xlpm.TextCell,1,FIND(" ",_xlpm.TextCell)-1),_xlpm.TextCell),_xlpm.TextCell),_xlpm.TextCell),""))</f>
        <v/>
      </c>
      <c r="X7805" s="60" t="str">
        <f>IF(A7805&lt;&gt;"",IFERROR(IF(FIND(" ",G7805)&gt;=1,MID(G7805,FIND(" ",G7805)+1,LEN(G7805)),""),""),"")</f>
        <v/>
      </c>
      <c r="AC7805" s="51">
        <f>IFERROR(VALUE(MID($C7805,1,2)),0)</f>
        <v>0</v>
      </c>
      <c r="AD7805" s="44">
        <f>IFERROR(VALUE(MID($C7805,4,3)),0)</f>
        <v>0</v>
      </c>
      <c r="AE7805" s="51">
        <f>VALUE(RIGHT("00"&amp;AC7805,2)&amp;RIGHT("000"&amp;AD7805,3))</f>
        <v>0</v>
      </c>
    </row>
    <row r="7806" spans="1:31">
      <c r="A7806" s="60" t="str">
        <f>IF(G7806&amp;Q7806&lt;&gt;"",W7806&amp;Q7806,"")</f>
        <v/>
      </c>
      <c r="B7806" s="85" t="str">
        <f>IF(C7806&lt;&gt;"",LEFT(C7806,9),"")</f>
        <v/>
      </c>
      <c r="V7806" s="60" t="str">
        <f>W7806&amp;H7806</f>
        <v/>
      </c>
      <c r="W7806" s="60" t="str">
        <f>_xlfn.LET(_xlpm.TextCell,TEXT(G7806,"###"),IF(_xlpm.TextCell&lt;&gt;"",IF(StyleSpaceSplit,IFERROR(IF(FIND(" ",_xlpm.TextCell)&gt;=1,MID(_xlpm.TextCell,1,FIND(" ",_xlpm.TextCell)-1),_xlpm.TextCell),_xlpm.TextCell),_xlpm.TextCell),""))</f>
        <v/>
      </c>
      <c r="X7806" s="60" t="str">
        <f>IF(A7806&lt;&gt;"",IFERROR(IF(FIND(" ",G7806)&gt;=1,MID(G7806,FIND(" ",G7806)+1,LEN(G7806)),""),""),"")</f>
        <v/>
      </c>
      <c r="AC7806" s="51">
        <f>IFERROR(VALUE(MID($C7806,1,2)),0)</f>
        <v>0</v>
      </c>
      <c r="AD7806" s="44">
        <f>IFERROR(VALUE(MID($C7806,4,3)),0)</f>
        <v>0</v>
      </c>
      <c r="AE7806" s="51">
        <f>VALUE(RIGHT("00"&amp;AC7806,2)&amp;RIGHT("000"&amp;AD7806,3))</f>
        <v>0</v>
      </c>
    </row>
    <row r="7807" spans="1:31">
      <c r="A7807" s="60" t="str">
        <f>IF(G7807&amp;Q7807&lt;&gt;"",W7807&amp;Q7807,"")</f>
        <v/>
      </c>
      <c r="B7807" s="85" t="str">
        <f>IF(C7807&lt;&gt;"",LEFT(C7807,9),"")</f>
        <v/>
      </c>
      <c r="V7807" s="60" t="str">
        <f>W7807&amp;H7807</f>
        <v/>
      </c>
      <c r="W7807" s="60" t="str">
        <f>_xlfn.LET(_xlpm.TextCell,TEXT(G7807,"###"),IF(_xlpm.TextCell&lt;&gt;"",IF(StyleSpaceSplit,IFERROR(IF(FIND(" ",_xlpm.TextCell)&gt;=1,MID(_xlpm.TextCell,1,FIND(" ",_xlpm.TextCell)-1),_xlpm.TextCell),_xlpm.TextCell),_xlpm.TextCell),""))</f>
        <v/>
      </c>
      <c r="X7807" s="60" t="str">
        <f>IF(A7807&lt;&gt;"",IFERROR(IF(FIND(" ",G7807)&gt;=1,MID(G7807,FIND(" ",G7807)+1,LEN(G7807)),""),""),"")</f>
        <v/>
      </c>
      <c r="AC7807" s="51">
        <f>IFERROR(VALUE(MID($C7807,1,2)),0)</f>
        <v>0</v>
      </c>
      <c r="AD7807" s="44">
        <f>IFERROR(VALUE(MID($C7807,4,3)),0)</f>
        <v>0</v>
      </c>
      <c r="AE7807" s="51">
        <f>VALUE(RIGHT("00"&amp;AC7807,2)&amp;RIGHT("000"&amp;AD7807,3))</f>
        <v>0</v>
      </c>
    </row>
    <row r="7808" spans="1:31">
      <c r="A7808" s="60" t="str">
        <f>IF(G7808&amp;Q7808&lt;&gt;"",W7808&amp;Q7808,"")</f>
        <v/>
      </c>
      <c r="B7808" s="85" t="str">
        <f>IF(C7808&lt;&gt;"",LEFT(C7808,9),"")</f>
        <v/>
      </c>
      <c r="V7808" s="60" t="str">
        <f>W7808&amp;H7808</f>
        <v/>
      </c>
      <c r="W7808" s="60" t="str">
        <f>_xlfn.LET(_xlpm.TextCell,TEXT(G7808,"###"),IF(_xlpm.TextCell&lt;&gt;"",IF(StyleSpaceSplit,IFERROR(IF(FIND(" ",_xlpm.TextCell)&gt;=1,MID(_xlpm.TextCell,1,FIND(" ",_xlpm.TextCell)-1),_xlpm.TextCell),_xlpm.TextCell),_xlpm.TextCell),""))</f>
        <v/>
      </c>
      <c r="X7808" s="60" t="str">
        <f>IF(A7808&lt;&gt;"",IFERROR(IF(FIND(" ",G7808)&gt;=1,MID(G7808,FIND(" ",G7808)+1,LEN(G7808)),""),""),"")</f>
        <v/>
      </c>
      <c r="AC7808" s="51">
        <f>IFERROR(VALUE(MID($C7808,1,2)),0)</f>
        <v>0</v>
      </c>
      <c r="AD7808" s="44">
        <f>IFERROR(VALUE(MID($C7808,4,3)),0)</f>
        <v>0</v>
      </c>
      <c r="AE7808" s="51">
        <f>VALUE(RIGHT("00"&amp;AC7808,2)&amp;RIGHT("000"&amp;AD7808,3))</f>
        <v>0</v>
      </c>
    </row>
    <row r="7809" spans="1:31">
      <c r="A7809" s="60" t="str">
        <f>IF(G7809&amp;Q7809&lt;&gt;"",W7809&amp;Q7809,"")</f>
        <v/>
      </c>
      <c r="B7809" s="85" t="str">
        <f>IF(C7809&lt;&gt;"",LEFT(C7809,9),"")</f>
        <v/>
      </c>
      <c r="V7809" s="60" t="str">
        <f>W7809&amp;H7809</f>
        <v/>
      </c>
      <c r="W7809" s="60" t="str">
        <f>_xlfn.LET(_xlpm.TextCell,TEXT(G7809,"###"),IF(_xlpm.TextCell&lt;&gt;"",IF(StyleSpaceSplit,IFERROR(IF(FIND(" ",_xlpm.TextCell)&gt;=1,MID(_xlpm.TextCell,1,FIND(" ",_xlpm.TextCell)-1),_xlpm.TextCell),_xlpm.TextCell),_xlpm.TextCell),""))</f>
        <v/>
      </c>
      <c r="X7809" s="60" t="str">
        <f>IF(A7809&lt;&gt;"",IFERROR(IF(FIND(" ",G7809)&gt;=1,MID(G7809,FIND(" ",G7809)+1,LEN(G7809)),""),""),"")</f>
        <v/>
      </c>
      <c r="AC7809" s="51">
        <f>IFERROR(VALUE(MID($C7809,1,2)),0)</f>
        <v>0</v>
      </c>
      <c r="AD7809" s="44">
        <f>IFERROR(VALUE(MID($C7809,4,3)),0)</f>
        <v>0</v>
      </c>
      <c r="AE7809" s="51">
        <f>VALUE(RIGHT("00"&amp;AC7809,2)&amp;RIGHT("000"&amp;AD7809,3))</f>
        <v>0</v>
      </c>
    </row>
    <row r="7810" spans="1:31">
      <c r="A7810" s="60" t="str">
        <f>IF(G7810&amp;Q7810&lt;&gt;"",W7810&amp;Q7810,"")</f>
        <v/>
      </c>
      <c r="B7810" s="85" t="str">
        <f>IF(C7810&lt;&gt;"",LEFT(C7810,9),"")</f>
        <v/>
      </c>
      <c r="V7810" s="60" t="str">
        <f>W7810&amp;H7810</f>
        <v/>
      </c>
      <c r="W7810" s="60" t="str">
        <f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>IF(A7810&lt;&gt;"",IFERROR(IF(FIND(" ",G7810)&gt;=1,MID(G7810,FIND(" ",G7810)+1,LEN(G7810)),""),""),"")</f>
        <v/>
      </c>
      <c r="AC7810" s="51">
        <f>IFERROR(VALUE(MID($C7810,1,2)),0)</f>
        <v>0</v>
      </c>
      <c r="AD7810" s="44">
        <f>IFERROR(VALUE(MID($C7810,4,3)),0)</f>
        <v>0</v>
      </c>
      <c r="AE7810" s="51">
        <f>VALUE(RIGHT("00"&amp;AC7810,2)&amp;RIGHT("000"&amp;AD7810,3))</f>
        <v>0</v>
      </c>
    </row>
    <row r="7811" spans="1:31">
      <c r="A7811" s="60" t="str">
        <f>IF(G7811&amp;Q7811&lt;&gt;"",W7811&amp;Q7811,"")</f>
        <v/>
      </c>
      <c r="B7811" s="85" t="str">
        <f>IF(C7811&lt;&gt;"",LEFT(C7811,9),"")</f>
        <v/>
      </c>
      <c r="V7811" s="60" t="str">
        <f>W7811&amp;H7811</f>
        <v/>
      </c>
      <c r="W7811" s="60" t="str">
        <f>_xlfn.LET(_xlpm.TextCell,TEXT(G7811,"###"),IF(_xlpm.TextCell&lt;&gt;"",IF(StyleSpaceSplit,IFERROR(IF(FIND(" ",_xlpm.TextCell)&gt;=1,MID(_xlpm.TextCell,1,FIND(" ",_xlpm.TextCell)-1),_xlpm.TextCell),_xlpm.TextCell),_xlpm.TextCell),""))</f>
        <v/>
      </c>
      <c r="X7811" s="60" t="str">
        <f>IF(A7811&lt;&gt;"",IFERROR(IF(FIND(" ",G7811)&gt;=1,MID(G7811,FIND(" ",G7811)+1,LEN(G7811)),""),""),"")</f>
        <v/>
      </c>
      <c r="AC7811" s="51">
        <f>IFERROR(VALUE(MID($C7811,1,2)),0)</f>
        <v>0</v>
      </c>
      <c r="AD7811" s="44">
        <f>IFERROR(VALUE(MID($C7811,4,3)),0)</f>
        <v>0</v>
      </c>
      <c r="AE7811" s="51">
        <f>VALUE(RIGHT("00"&amp;AC7811,2)&amp;RIGHT("000"&amp;AD7811,3))</f>
        <v>0</v>
      </c>
    </row>
    <row r="7812" spans="1:31">
      <c r="A7812" s="60" t="str">
        <f>IF(G7812&amp;Q7812&lt;&gt;"",W7812&amp;Q7812,"")</f>
        <v/>
      </c>
      <c r="B7812" s="85" t="str">
        <f>IF(C7812&lt;&gt;"",LEFT(C7812,9),"")</f>
        <v/>
      </c>
      <c r="V7812" s="60" t="str">
        <f>W7812&amp;H7812</f>
        <v/>
      </c>
      <c r="W7812" s="60" t="str">
        <f>_xlfn.LET(_xlpm.TextCell,TEXT(G7812,"###"),IF(_xlpm.TextCell&lt;&gt;"",IF(StyleSpaceSplit,IFERROR(IF(FIND(" ",_xlpm.TextCell)&gt;=1,MID(_xlpm.TextCell,1,FIND(" ",_xlpm.TextCell)-1),_xlpm.TextCell),_xlpm.TextCell),_xlpm.TextCell),""))</f>
        <v/>
      </c>
      <c r="X7812" s="60" t="str">
        <f>IF(A7812&lt;&gt;"",IFERROR(IF(FIND(" ",G7812)&gt;=1,MID(G7812,FIND(" ",G7812)+1,LEN(G7812)),""),""),"")</f>
        <v/>
      </c>
      <c r="AC7812" s="51">
        <f>IFERROR(VALUE(MID($C7812,1,2)),0)</f>
        <v>0</v>
      </c>
      <c r="AD7812" s="44">
        <f>IFERROR(VALUE(MID($C7812,4,3)),0)</f>
        <v>0</v>
      </c>
      <c r="AE7812" s="51">
        <f>VALUE(RIGHT("00"&amp;AC7812,2)&amp;RIGHT("000"&amp;AD7812,3))</f>
        <v>0</v>
      </c>
    </row>
    <row r="7813" spans="1:31">
      <c r="A7813" s="60" t="str">
        <f>IF(G7813&amp;Q7813&lt;&gt;"",W7813&amp;Q7813,"")</f>
        <v/>
      </c>
      <c r="B7813" s="85" t="str">
        <f>IF(C7813&lt;&gt;"",LEFT(C7813,9),"")</f>
        <v/>
      </c>
      <c r="V7813" s="60" t="str">
        <f>W7813&amp;H7813</f>
        <v/>
      </c>
      <c r="W7813" s="60" t="str">
        <f>_xlfn.LET(_xlpm.TextCell,TEXT(G7813,"###"),IF(_xlpm.TextCell&lt;&gt;"",IF(StyleSpaceSplit,IFERROR(IF(FIND(" ",_xlpm.TextCell)&gt;=1,MID(_xlpm.TextCell,1,FIND(" ",_xlpm.TextCell)-1),_xlpm.TextCell),_xlpm.TextCell),_xlpm.TextCell),""))</f>
        <v/>
      </c>
      <c r="X7813" s="60" t="str">
        <f>IF(A7813&lt;&gt;"",IFERROR(IF(FIND(" ",G7813)&gt;=1,MID(G7813,FIND(" ",G7813)+1,LEN(G7813)),""),""),"")</f>
        <v/>
      </c>
      <c r="AC7813" s="51">
        <f>IFERROR(VALUE(MID($C7813,1,2)),0)</f>
        <v>0</v>
      </c>
      <c r="AD7813" s="44">
        <f>IFERROR(VALUE(MID($C7813,4,3)),0)</f>
        <v>0</v>
      </c>
      <c r="AE7813" s="51">
        <f>VALUE(RIGHT("00"&amp;AC7813,2)&amp;RIGHT("000"&amp;AD7813,3))</f>
        <v>0</v>
      </c>
    </row>
    <row r="7814" spans="1:31">
      <c r="A7814" s="60" t="str">
        <f>IF(G7814&amp;Q7814&lt;&gt;"",W7814&amp;Q7814,"")</f>
        <v/>
      </c>
      <c r="B7814" s="85" t="str">
        <f>IF(C7814&lt;&gt;"",LEFT(C7814,9),"")</f>
        <v/>
      </c>
      <c r="V7814" s="60" t="str">
        <f>W7814&amp;H7814</f>
        <v/>
      </c>
      <c r="W7814" s="60" t="str">
        <f>_xlfn.LET(_xlpm.TextCell,TEXT(G7814,"###"),IF(_xlpm.TextCell&lt;&gt;"",IF(StyleSpaceSplit,IFERROR(IF(FIND(" ",_xlpm.TextCell)&gt;=1,MID(_xlpm.TextCell,1,FIND(" ",_xlpm.TextCell)-1),_xlpm.TextCell),_xlpm.TextCell),_xlpm.TextCell),""))</f>
        <v/>
      </c>
      <c r="X7814" s="60" t="str">
        <f>IF(A7814&lt;&gt;"",IFERROR(IF(FIND(" ",G7814)&gt;=1,MID(G7814,FIND(" ",G7814)+1,LEN(G7814)),""),""),"")</f>
        <v/>
      </c>
      <c r="AC7814" s="51">
        <f>IFERROR(VALUE(MID($C7814,1,2)),0)</f>
        <v>0</v>
      </c>
      <c r="AD7814" s="44">
        <f>IFERROR(VALUE(MID($C7814,4,3)),0)</f>
        <v>0</v>
      </c>
      <c r="AE7814" s="51">
        <f>VALUE(RIGHT("00"&amp;AC7814,2)&amp;RIGHT("000"&amp;AD7814,3))</f>
        <v>0</v>
      </c>
    </row>
    <row r="7815" spans="1:31">
      <c r="A7815" s="60" t="str">
        <f>IF(G7815&amp;Q7815&lt;&gt;"",W7815&amp;Q7815,"")</f>
        <v/>
      </c>
      <c r="B7815" s="85" t="str">
        <f>IF(C7815&lt;&gt;"",LEFT(C7815,9),"")</f>
        <v/>
      </c>
      <c r="V7815" s="60" t="str">
        <f>W7815&amp;H7815</f>
        <v/>
      </c>
      <c r="W7815" s="60" t="str">
        <f>_xlfn.LET(_xlpm.TextCell,TEXT(G7815,"###"),IF(_xlpm.TextCell&lt;&gt;"",IF(StyleSpaceSplit,IFERROR(IF(FIND(" ",_xlpm.TextCell)&gt;=1,MID(_xlpm.TextCell,1,FIND(" ",_xlpm.TextCell)-1),_xlpm.TextCell),_xlpm.TextCell),_xlpm.TextCell),""))</f>
        <v/>
      </c>
      <c r="X7815" s="60" t="str">
        <f>IF(A7815&lt;&gt;"",IFERROR(IF(FIND(" ",G7815)&gt;=1,MID(G7815,FIND(" ",G7815)+1,LEN(G7815)),""),""),"")</f>
        <v/>
      </c>
      <c r="AC7815" s="51">
        <f>IFERROR(VALUE(MID($C7815,1,2)),0)</f>
        <v>0</v>
      </c>
      <c r="AD7815" s="44">
        <f>IFERROR(VALUE(MID($C7815,4,3)),0)</f>
        <v>0</v>
      </c>
      <c r="AE7815" s="51">
        <f>VALUE(RIGHT("00"&amp;AC7815,2)&amp;RIGHT("000"&amp;AD7815,3))</f>
        <v>0</v>
      </c>
    </row>
    <row r="7816" spans="1:31">
      <c r="A7816" s="60" t="str">
        <f>IF(G7816&amp;Q7816&lt;&gt;"",W7816&amp;Q7816,"")</f>
        <v/>
      </c>
      <c r="B7816" s="85" t="str">
        <f>IF(C7816&lt;&gt;"",LEFT(C7816,9),"")</f>
        <v/>
      </c>
      <c r="V7816" s="60" t="str">
        <f>W7816&amp;H7816</f>
        <v/>
      </c>
      <c r="W7816" s="60" t="str">
        <f>_xlfn.LET(_xlpm.TextCell,TEXT(G7816,"###"),IF(_xlpm.TextCell&lt;&gt;"",IF(StyleSpaceSplit,IFERROR(IF(FIND(" ",_xlpm.TextCell)&gt;=1,MID(_xlpm.TextCell,1,FIND(" ",_xlpm.TextCell)-1),_xlpm.TextCell),_xlpm.TextCell),_xlpm.TextCell),""))</f>
        <v/>
      </c>
      <c r="X7816" s="60" t="str">
        <f>IF(A7816&lt;&gt;"",IFERROR(IF(FIND(" ",G7816)&gt;=1,MID(G7816,FIND(" ",G7816)+1,LEN(G7816)),""),""),"")</f>
        <v/>
      </c>
      <c r="AC7816" s="51">
        <f>IFERROR(VALUE(MID($C7816,1,2)),0)</f>
        <v>0</v>
      </c>
      <c r="AD7816" s="44">
        <f>IFERROR(VALUE(MID($C7816,4,3)),0)</f>
        <v>0</v>
      </c>
      <c r="AE7816" s="51">
        <f>VALUE(RIGHT("00"&amp;AC7816,2)&amp;RIGHT("000"&amp;AD7816,3))</f>
        <v>0</v>
      </c>
    </row>
    <row r="7817" spans="1:31">
      <c r="A7817" s="60" t="str">
        <f>IF(G7817&amp;Q7817&lt;&gt;"",W7817&amp;Q7817,"")</f>
        <v/>
      </c>
      <c r="B7817" s="85" t="str">
        <f>IF(C7817&lt;&gt;"",LEFT(C7817,9),"")</f>
        <v/>
      </c>
      <c r="V7817" s="60" t="str">
        <f>W7817&amp;H7817</f>
        <v/>
      </c>
      <c r="W7817" s="60" t="str">
        <f>_xlfn.LET(_xlpm.TextCell,TEXT(G7817,"###"),IF(_xlpm.TextCell&lt;&gt;"",IF(StyleSpaceSplit,IFERROR(IF(FIND(" ",_xlpm.TextCell)&gt;=1,MID(_xlpm.TextCell,1,FIND(" ",_xlpm.TextCell)-1),_xlpm.TextCell),_xlpm.TextCell),_xlpm.TextCell),""))</f>
        <v/>
      </c>
      <c r="X7817" s="60" t="str">
        <f>IF(A7817&lt;&gt;"",IFERROR(IF(FIND(" ",G7817)&gt;=1,MID(G7817,FIND(" ",G7817)+1,LEN(G7817)),""),""),"")</f>
        <v/>
      </c>
      <c r="AC7817" s="51">
        <f>IFERROR(VALUE(MID($C7817,1,2)),0)</f>
        <v>0</v>
      </c>
      <c r="AD7817" s="44">
        <f>IFERROR(VALUE(MID($C7817,4,3)),0)</f>
        <v>0</v>
      </c>
      <c r="AE7817" s="51">
        <f>VALUE(RIGHT("00"&amp;AC7817,2)&amp;RIGHT("000"&amp;AD7817,3))</f>
        <v>0</v>
      </c>
    </row>
    <row r="7818" spans="1:31">
      <c r="A7818" s="60" t="str">
        <f>IF(G7818&amp;Q7818&lt;&gt;"",W7818&amp;Q7818,"")</f>
        <v/>
      </c>
      <c r="B7818" s="85" t="str">
        <f>IF(C7818&lt;&gt;"",LEFT(C7818,9),"")</f>
        <v/>
      </c>
      <c r="V7818" s="60" t="str">
        <f>W7818&amp;H7818</f>
        <v/>
      </c>
      <c r="W7818" s="60" t="str">
        <f>_xlfn.LET(_xlpm.TextCell,TEXT(G7818,"###"),IF(_xlpm.TextCell&lt;&gt;"",IF(StyleSpaceSplit,IFERROR(IF(FIND(" ",_xlpm.TextCell)&gt;=1,MID(_xlpm.TextCell,1,FIND(" ",_xlpm.TextCell)-1),_xlpm.TextCell),_xlpm.TextCell),_xlpm.TextCell),""))</f>
        <v/>
      </c>
      <c r="X7818" s="60" t="str">
        <f>IF(A7818&lt;&gt;"",IFERROR(IF(FIND(" ",G7818)&gt;=1,MID(G7818,FIND(" ",G7818)+1,LEN(G7818)),""),""),"")</f>
        <v/>
      </c>
      <c r="AC7818" s="51">
        <f>IFERROR(VALUE(MID($C7818,1,2)),0)</f>
        <v>0</v>
      </c>
      <c r="AD7818" s="44">
        <f>IFERROR(VALUE(MID($C7818,4,3)),0)</f>
        <v>0</v>
      </c>
      <c r="AE7818" s="51">
        <f>VALUE(RIGHT("00"&amp;AC7818,2)&amp;RIGHT("000"&amp;AD7818,3))</f>
        <v>0</v>
      </c>
    </row>
    <row r="7819" spans="1:31">
      <c r="A7819" s="60" t="str">
        <f>IF(G7819&amp;Q7819&lt;&gt;"",W7819&amp;Q7819,"")</f>
        <v/>
      </c>
      <c r="B7819" s="85" t="str">
        <f>IF(C7819&lt;&gt;"",LEFT(C7819,9),"")</f>
        <v/>
      </c>
      <c r="V7819" s="60" t="str">
        <f>W7819&amp;H7819</f>
        <v/>
      </c>
      <c r="W7819" s="60" t="str">
        <f>_xlfn.LET(_xlpm.TextCell,TEXT(G7819,"###"),IF(_xlpm.TextCell&lt;&gt;"",IF(StyleSpaceSplit,IFERROR(IF(FIND(" ",_xlpm.TextCell)&gt;=1,MID(_xlpm.TextCell,1,FIND(" ",_xlpm.TextCell)-1),_xlpm.TextCell),_xlpm.TextCell),_xlpm.TextCell),""))</f>
        <v/>
      </c>
      <c r="X7819" s="60" t="str">
        <f>IF(A7819&lt;&gt;"",IFERROR(IF(FIND(" ",G7819)&gt;=1,MID(G7819,FIND(" ",G7819)+1,LEN(G7819)),""),""),"")</f>
        <v/>
      </c>
      <c r="AC7819" s="51">
        <f>IFERROR(VALUE(MID($C7819,1,2)),0)</f>
        <v>0</v>
      </c>
      <c r="AD7819" s="44">
        <f>IFERROR(VALUE(MID($C7819,4,3)),0)</f>
        <v>0</v>
      </c>
      <c r="AE7819" s="51">
        <f>VALUE(RIGHT("00"&amp;AC7819,2)&amp;RIGHT("000"&amp;AD7819,3))</f>
        <v>0</v>
      </c>
    </row>
    <row r="7820" spans="1:31">
      <c r="A7820" s="60" t="str">
        <f>IF(G7820&amp;Q7820&lt;&gt;"",W7820&amp;Q7820,"")</f>
        <v/>
      </c>
      <c r="B7820" s="85" t="str">
        <f>IF(C7820&lt;&gt;"",LEFT(C7820,9),"")</f>
        <v/>
      </c>
      <c r="V7820" s="60" t="str">
        <f>W7820&amp;H7820</f>
        <v/>
      </c>
      <c r="W7820" s="60" t="str">
        <f>_xlfn.LET(_xlpm.TextCell,TEXT(G7820,"###"),IF(_xlpm.TextCell&lt;&gt;"",IF(StyleSpaceSplit,IFERROR(IF(FIND(" ",_xlpm.TextCell)&gt;=1,MID(_xlpm.TextCell,1,FIND(" ",_xlpm.TextCell)-1),_xlpm.TextCell),_xlpm.TextCell),_xlpm.TextCell),""))</f>
        <v/>
      </c>
      <c r="X7820" s="60" t="str">
        <f>IF(A7820&lt;&gt;"",IFERROR(IF(FIND(" ",G7820)&gt;=1,MID(G7820,FIND(" ",G7820)+1,LEN(G7820)),""),""),"")</f>
        <v/>
      </c>
      <c r="AC7820" s="51">
        <f>IFERROR(VALUE(MID($C7820,1,2)),0)</f>
        <v>0</v>
      </c>
      <c r="AD7820" s="44">
        <f>IFERROR(VALUE(MID($C7820,4,3)),0)</f>
        <v>0</v>
      </c>
      <c r="AE7820" s="51">
        <f>VALUE(RIGHT("00"&amp;AC7820,2)&amp;RIGHT("000"&amp;AD7820,3))</f>
        <v>0</v>
      </c>
    </row>
    <row r="7821" spans="1:31">
      <c r="A7821" s="60" t="str">
        <f>IF(G7821&amp;Q7821&lt;&gt;"",W7821&amp;Q7821,"")</f>
        <v/>
      </c>
      <c r="B7821" s="85" t="str">
        <f>IF(C7821&lt;&gt;"",LEFT(C7821,9),"")</f>
        <v/>
      </c>
      <c r="V7821" s="60" t="str">
        <f>W7821&amp;H7821</f>
        <v/>
      </c>
      <c r="W7821" s="60" t="str">
        <f>_xlfn.LET(_xlpm.TextCell,TEXT(G7821,"###"),IF(_xlpm.TextCell&lt;&gt;"",IF(StyleSpaceSplit,IFERROR(IF(FIND(" ",_xlpm.TextCell)&gt;=1,MID(_xlpm.TextCell,1,FIND(" ",_xlpm.TextCell)-1),_xlpm.TextCell),_xlpm.TextCell),_xlpm.TextCell),""))</f>
        <v/>
      </c>
      <c r="X7821" s="60" t="str">
        <f>IF(A7821&lt;&gt;"",IFERROR(IF(FIND(" ",G7821)&gt;=1,MID(G7821,FIND(" ",G7821)+1,LEN(G7821)),""),""),"")</f>
        <v/>
      </c>
      <c r="AC7821" s="51">
        <f>IFERROR(VALUE(MID($C7821,1,2)),0)</f>
        <v>0</v>
      </c>
      <c r="AD7821" s="44">
        <f>IFERROR(VALUE(MID($C7821,4,3)),0)</f>
        <v>0</v>
      </c>
      <c r="AE7821" s="51">
        <f>VALUE(RIGHT("00"&amp;AC7821,2)&amp;RIGHT("000"&amp;AD7821,3))</f>
        <v>0</v>
      </c>
    </row>
    <row r="7822" spans="1:31">
      <c r="A7822" s="60" t="str">
        <f>IF(G7822&amp;Q7822&lt;&gt;"",W7822&amp;Q7822,"")</f>
        <v/>
      </c>
      <c r="B7822" s="85" t="str">
        <f>IF(C7822&lt;&gt;"",LEFT(C7822,9),"")</f>
        <v/>
      </c>
      <c r="V7822" s="60" t="str">
        <f>W7822&amp;H7822</f>
        <v/>
      </c>
      <c r="W7822" s="60" t="str">
        <f>_xlfn.LET(_xlpm.TextCell,TEXT(G7822,"###"),IF(_xlpm.TextCell&lt;&gt;"",IF(StyleSpaceSplit,IFERROR(IF(FIND(" ",_xlpm.TextCell)&gt;=1,MID(_xlpm.TextCell,1,FIND(" ",_xlpm.TextCell)-1),_xlpm.TextCell),_xlpm.TextCell),_xlpm.TextCell),""))</f>
        <v/>
      </c>
      <c r="X7822" s="60" t="str">
        <f>IF(A7822&lt;&gt;"",IFERROR(IF(FIND(" ",G7822)&gt;=1,MID(G7822,FIND(" ",G7822)+1,LEN(G7822)),""),""),"")</f>
        <v/>
      </c>
      <c r="AC7822" s="51">
        <f>IFERROR(VALUE(MID($C7822,1,2)),0)</f>
        <v>0</v>
      </c>
      <c r="AD7822" s="44">
        <f>IFERROR(VALUE(MID($C7822,4,3)),0)</f>
        <v>0</v>
      </c>
      <c r="AE7822" s="51">
        <f>VALUE(RIGHT("00"&amp;AC7822,2)&amp;RIGHT("000"&amp;AD7822,3))</f>
        <v>0</v>
      </c>
    </row>
    <row r="7823" spans="1:31">
      <c r="A7823" s="60" t="str">
        <f>IF(G7823&amp;Q7823&lt;&gt;"",W7823&amp;Q7823,"")</f>
        <v/>
      </c>
      <c r="B7823" s="85" t="str">
        <f>IF(C7823&lt;&gt;"",LEFT(C7823,9),"")</f>
        <v/>
      </c>
      <c r="V7823" s="60" t="str">
        <f>W7823&amp;H7823</f>
        <v/>
      </c>
      <c r="W7823" s="60" t="str">
        <f>_xlfn.LET(_xlpm.TextCell,TEXT(G7823,"###"),IF(_xlpm.TextCell&lt;&gt;"",IF(StyleSpaceSplit,IFERROR(IF(FIND(" ",_xlpm.TextCell)&gt;=1,MID(_xlpm.TextCell,1,FIND(" ",_xlpm.TextCell)-1),_xlpm.TextCell),_xlpm.TextCell),_xlpm.TextCell),""))</f>
        <v/>
      </c>
      <c r="X7823" s="60" t="str">
        <f>IF(A7823&lt;&gt;"",IFERROR(IF(FIND(" ",G7823)&gt;=1,MID(G7823,FIND(" ",G7823)+1,LEN(G7823)),""),""),"")</f>
        <v/>
      </c>
      <c r="AC7823" s="51">
        <f>IFERROR(VALUE(MID($C7823,1,2)),0)</f>
        <v>0</v>
      </c>
      <c r="AD7823" s="44">
        <f>IFERROR(VALUE(MID($C7823,4,3)),0)</f>
        <v>0</v>
      </c>
      <c r="AE7823" s="51">
        <f>VALUE(RIGHT("00"&amp;AC7823,2)&amp;RIGHT("000"&amp;AD7823,3))</f>
        <v>0</v>
      </c>
    </row>
    <row r="7824" spans="1:31">
      <c r="A7824" s="60" t="str">
        <f>IF(G7824&amp;Q7824&lt;&gt;"",W7824&amp;Q7824,"")</f>
        <v/>
      </c>
      <c r="B7824" s="85" t="str">
        <f>IF(C7824&lt;&gt;"",LEFT(C7824,9),"")</f>
        <v/>
      </c>
      <c r="V7824" s="60" t="str">
        <f>W7824&amp;H7824</f>
        <v/>
      </c>
      <c r="W7824" s="60" t="str">
        <f>_xlfn.LET(_xlpm.TextCell,TEXT(G7824,"###"),IF(_xlpm.TextCell&lt;&gt;"",IF(StyleSpaceSplit,IFERROR(IF(FIND(" ",_xlpm.TextCell)&gt;=1,MID(_xlpm.TextCell,1,FIND(" ",_xlpm.TextCell)-1),_xlpm.TextCell),_xlpm.TextCell),_xlpm.TextCell),""))</f>
        <v/>
      </c>
      <c r="X7824" s="60" t="str">
        <f>IF(A7824&lt;&gt;"",IFERROR(IF(FIND(" ",G7824)&gt;=1,MID(G7824,FIND(" ",G7824)+1,LEN(G7824)),""),""),"")</f>
        <v/>
      </c>
      <c r="AC7824" s="51">
        <f>IFERROR(VALUE(MID($C7824,1,2)),0)</f>
        <v>0</v>
      </c>
      <c r="AD7824" s="44">
        <f>IFERROR(VALUE(MID($C7824,4,3)),0)</f>
        <v>0</v>
      </c>
      <c r="AE7824" s="51">
        <f>VALUE(RIGHT("00"&amp;AC7824,2)&amp;RIGHT("000"&amp;AD7824,3))</f>
        <v>0</v>
      </c>
    </row>
    <row r="7825" spans="1:31">
      <c r="A7825" s="60" t="str">
        <f>IF(G7825&amp;Q7825&lt;&gt;"",W7825&amp;Q7825,"")</f>
        <v/>
      </c>
      <c r="B7825" s="85" t="str">
        <f>IF(C7825&lt;&gt;"",LEFT(C7825,9),"")</f>
        <v/>
      </c>
      <c r="V7825" s="60" t="str">
        <f>W7825&amp;H7825</f>
        <v/>
      </c>
      <c r="W7825" s="60" t="str">
        <f>_xlfn.LET(_xlpm.TextCell,TEXT(G7825,"###"),IF(_xlpm.TextCell&lt;&gt;"",IF(StyleSpaceSplit,IFERROR(IF(FIND(" ",_xlpm.TextCell)&gt;=1,MID(_xlpm.TextCell,1,FIND(" ",_xlpm.TextCell)-1),_xlpm.TextCell),_xlpm.TextCell),_xlpm.TextCell),""))</f>
        <v/>
      </c>
      <c r="X7825" s="60" t="str">
        <f>IF(A7825&lt;&gt;"",IFERROR(IF(FIND(" ",G7825)&gt;=1,MID(G7825,FIND(" ",G7825)+1,LEN(G7825)),""),""),"")</f>
        <v/>
      </c>
      <c r="AC7825" s="51">
        <f>IFERROR(VALUE(MID($C7825,1,2)),0)</f>
        <v>0</v>
      </c>
      <c r="AD7825" s="44">
        <f>IFERROR(VALUE(MID($C7825,4,3)),0)</f>
        <v>0</v>
      </c>
      <c r="AE7825" s="51">
        <f>VALUE(RIGHT("00"&amp;AC7825,2)&amp;RIGHT("000"&amp;AD7825,3))</f>
        <v>0</v>
      </c>
    </row>
    <row r="7826" spans="1:31">
      <c r="A7826" s="60" t="str">
        <f>IF(G7826&amp;Q7826&lt;&gt;"",W7826&amp;Q7826,"")</f>
        <v/>
      </c>
      <c r="B7826" s="85" t="str">
        <f>IF(C7826&lt;&gt;"",LEFT(C7826,9),"")</f>
        <v/>
      </c>
      <c r="V7826" s="60" t="str">
        <f>W7826&amp;H7826</f>
        <v/>
      </c>
      <c r="W7826" s="60" t="str">
        <f>_xlfn.LET(_xlpm.TextCell,TEXT(G7826,"###"),IF(_xlpm.TextCell&lt;&gt;"",IF(StyleSpaceSplit,IFERROR(IF(FIND(" ",_xlpm.TextCell)&gt;=1,MID(_xlpm.TextCell,1,FIND(" ",_xlpm.TextCell)-1),_xlpm.TextCell),_xlpm.TextCell),_xlpm.TextCell),""))</f>
        <v/>
      </c>
      <c r="X7826" s="60" t="str">
        <f>IF(A7826&lt;&gt;"",IFERROR(IF(FIND(" ",G7826)&gt;=1,MID(G7826,FIND(" ",G7826)+1,LEN(G7826)),""),""),"")</f>
        <v/>
      </c>
      <c r="AC7826" s="51">
        <f>IFERROR(VALUE(MID($C7826,1,2)),0)</f>
        <v>0</v>
      </c>
      <c r="AD7826" s="44">
        <f>IFERROR(VALUE(MID($C7826,4,3)),0)</f>
        <v>0</v>
      </c>
      <c r="AE7826" s="51">
        <f>VALUE(RIGHT("00"&amp;AC7826,2)&amp;RIGHT("000"&amp;AD7826,3))</f>
        <v>0</v>
      </c>
    </row>
    <row r="7827" spans="1:31">
      <c r="A7827" s="60" t="str">
        <f>IF(G7827&amp;Q7827&lt;&gt;"",W7827&amp;Q7827,"")</f>
        <v/>
      </c>
      <c r="B7827" s="85" t="str">
        <f>IF(C7827&lt;&gt;"",LEFT(C7827,9),"")</f>
        <v/>
      </c>
      <c r="V7827" s="60" t="str">
        <f>W7827&amp;H7827</f>
        <v/>
      </c>
      <c r="W7827" s="60" t="str">
        <f>_xlfn.LET(_xlpm.TextCell,TEXT(G7827,"###"),IF(_xlpm.TextCell&lt;&gt;"",IF(StyleSpaceSplit,IFERROR(IF(FIND(" ",_xlpm.TextCell)&gt;=1,MID(_xlpm.TextCell,1,FIND(" ",_xlpm.TextCell)-1),_xlpm.TextCell),_xlpm.TextCell),_xlpm.TextCell),""))</f>
        <v/>
      </c>
      <c r="X7827" s="60" t="str">
        <f>IF(A7827&lt;&gt;"",IFERROR(IF(FIND(" ",G7827)&gt;=1,MID(G7827,FIND(" ",G7827)+1,LEN(G7827)),""),""),"")</f>
        <v/>
      </c>
      <c r="AC7827" s="51">
        <f>IFERROR(VALUE(MID($C7827,1,2)),0)</f>
        <v>0</v>
      </c>
      <c r="AD7827" s="44">
        <f>IFERROR(VALUE(MID($C7827,4,3)),0)</f>
        <v>0</v>
      </c>
      <c r="AE7827" s="51">
        <f>VALUE(RIGHT("00"&amp;AC7827,2)&amp;RIGHT("000"&amp;AD7827,3))</f>
        <v>0</v>
      </c>
    </row>
    <row r="7828" spans="1:31">
      <c r="A7828" s="60" t="str">
        <f>IF(G7828&amp;Q7828&lt;&gt;"",W7828&amp;Q7828,"")</f>
        <v/>
      </c>
      <c r="B7828" s="85" t="str">
        <f>IF(C7828&lt;&gt;"",LEFT(C7828,9),"")</f>
        <v/>
      </c>
      <c r="V7828" s="60" t="str">
        <f>W7828&amp;H7828</f>
        <v/>
      </c>
      <c r="W7828" s="60" t="str">
        <f>_xlfn.LET(_xlpm.TextCell,TEXT(G7828,"###"),IF(_xlpm.TextCell&lt;&gt;"",IF(StyleSpaceSplit,IFERROR(IF(FIND(" ",_xlpm.TextCell)&gt;=1,MID(_xlpm.TextCell,1,FIND(" ",_xlpm.TextCell)-1),_xlpm.TextCell),_xlpm.TextCell),_xlpm.TextCell),""))</f>
        <v/>
      </c>
      <c r="X7828" s="60" t="str">
        <f>IF(A7828&lt;&gt;"",IFERROR(IF(FIND(" ",G7828)&gt;=1,MID(G7828,FIND(" ",G7828)+1,LEN(G7828)),""),""),"")</f>
        <v/>
      </c>
      <c r="AC7828" s="51">
        <f>IFERROR(VALUE(MID($C7828,1,2)),0)</f>
        <v>0</v>
      </c>
      <c r="AD7828" s="44">
        <f>IFERROR(VALUE(MID($C7828,4,3)),0)</f>
        <v>0</v>
      </c>
      <c r="AE7828" s="51">
        <f>VALUE(RIGHT("00"&amp;AC7828,2)&amp;RIGHT("000"&amp;AD7828,3))</f>
        <v>0</v>
      </c>
    </row>
    <row r="7829" spans="1:31">
      <c r="A7829" s="60" t="str">
        <f>IF(G7829&amp;Q7829&lt;&gt;"",W7829&amp;Q7829,"")</f>
        <v/>
      </c>
      <c r="B7829" s="85" t="str">
        <f>IF(C7829&lt;&gt;"",LEFT(C7829,9),"")</f>
        <v/>
      </c>
      <c r="V7829" s="60" t="str">
        <f>W7829&amp;H7829</f>
        <v/>
      </c>
      <c r="W7829" s="60" t="str">
        <f>_xlfn.LET(_xlpm.TextCell,TEXT(G7829,"###"),IF(_xlpm.TextCell&lt;&gt;"",IF(StyleSpaceSplit,IFERROR(IF(FIND(" ",_xlpm.TextCell)&gt;=1,MID(_xlpm.TextCell,1,FIND(" ",_xlpm.TextCell)-1),_xlpm.TextCell),_xlpm.TextCell),_xlpm.TextCell),""))</f>
        <v/>
      </c>
      <c r="X7829" s="60" t="str">
        <f>IF(A7829&lt;&gt;"",IFERROR(IF(FIND(" ",G7829)&gt;=1,MID(G7829,FIND(" ",G7829)+1,LEN(G7829)),""),""),"")</f>
        <v/>
      </c>
      <c r="AC7829" s="51">
        <f>IFERROR(VALUE(MID($C7829,1,2)),0)</f>
        <v>0</v>
      </c>
      <c r="AD7829" s="44">
        <f>IFERROR(VALUE(MID($C7829,4,3)),0)</f>
        <v>0</v>
      </c>
      <c r="AE7829" s="51">
        <f>VALUE(RIGHT("00"&amp;AC7829,2)&amp;RIGHT("000"&amp;AD7829,3))</f>
        <v>0</v>
      </c>
    </row>
    <row r="7830" spans="1:31">
      <c r="A7830" s="60" t="str">
        <f>IF(G7830&amp;Q7830&lt;&gt;"",W7830&amp;Q7830,"")</f>
        <v/>
      </c>
      <c r="B7830" s="85" t="str">
        <f>IF(C7830&lt;&gt;"",LEFT(C7830,9),"")</f>
        <v/>
      </c>
      <c r="V7830" s="60" t="str">
        <f>W7830&amp;H7830</f>
        <v/>
      </c>
      <c r="W7830" s="60" t="str">
        <f>_xlfn.LET(_xlpm.TextCell,TEXT(G7830,"###"),IF(_xlpm.TextCell&lt;&gt;"",IF(StyleSpaceSplit,IFERROR(IF(FIND(" ",_xlpm.TextCell)&gt;=1,MID(_xlpm.TextCell,1,FIND(" ",_xlpm.TextCell)-1),_xlpm.TextCell),_xlpm.TextCell),_xlpm.TextCell),""))</f>
        <v/>
      </c>
      <c r="X7830" s="60" t="str">
        <f>IF(A7830&lt;&gt;"",IFERROR(IF(FIND(" ",G7830)&gt;=1,MID(G7830,FIND(" ",G7830)+1,LEN(G7830)),""),""),"")</f>
        <v/>
      </c>
      <c r="AC7830" s="51">
        <f>IFERROR(VALUE(MID($C7830,1,2)),0)</f>
        <v>0</v>
      </c>
      <c r="AD7830" s="44">
        <f>IFERROR(VALUE(MID($C7830,4,3)),0)</f>
        <v>0</v>
      </c>
      <c r="AE7830" s="51">
        <f>VALUE(RIGHT("00"&amp;AC7830,2)&amp;RIGHT("000"&amp;AD7830,3))</f>
        <v>0</v>
      </c>
    </row>
    <row r="7831" spans="1:31">
      <c r="A7831" s="60" t="str">
        <f>IF(G7831&amp;Q7831&lt;&gt;"",W7831&amp;Q7831,"")</f>
        <v/>
      </c>
      <c r="B7831" s="85" t="str">
        <f>IF(C7831&lt;&gt;"",LEFT(C7831,9),"")</f>
        <v/>
      </c>
      <c r="V7831" s="60" t="str">
        <f>W7831&amp;H7831</f>
        <v/>
      </c>
      <c r="W7831" s="60" t="str">
        <f>_xlfn.LET(_xlpm.TextCell,TEXT(G7831,"###"),IF(_xlpm.TextCell&lt;&gt;"",IF(StyleSpaceSplit,IFERROR(IF(FIND(" ",_xlpm.TextCell)&gt;=1,MID(_xlpm.TextCell,1,FIND(" ",_xlpm.TextCell)-1),_xlpm.TextCell),_xlpm.TextCell),_xlpm.TextCell),""))</f>
        <v/>
      </c>
      <c r="X7831" s="60" t="str">
        <f>IF(A7831&lt;&gt;"",IFERROR(IF(FIND(" ",G7831)&gt;=1,MID(G7831,FIND(" ",G7831)+1,LEN(G7831)),""),""),"")</f>
        <v/>
      </c>
      <c r="AC7831" s="51">
        <f>IFERROR(VALUE(MID($C7831,1,2)),0)</f>
        <v>0</v>
      </c>
      <c r="AD7831" s="44">
        <f>IFERROR(VALUE(MID($C7831,4,3)),0)</f>
        <v>0</v>
      </c>
      <c r="AE7831" s="51">
        <f>VALUE(RIGHT("00"&amp;AC7831,2)&amp;RIGHT("000"&amp;AD7831,3))</f>
        <v>0</v>
      </c>
    </row>
    <row r="7832" spans="1:31">
      <c r="A7832" s="60" t="str">
        <f>IF(G7832&amp;Q7832&lt;&gt;"",W7832&amp;Q7832,"")</f>
        <v/>
      </c>
      <c r="B7832" s="85" t="str">
        <f>IF(C7832&lt;&gt;"",LEFT(C7832,9),"")</f>
        <v/>
      </c>
      <c r="V7832" s="60" t="str">
        <f>W7832&amp;H7832</f>
        <v/>
      </c>
      <c r="W7832" s="60" t="str">
        <f>_xlfn.LET(_xlpm.TextCell,TEXT(G7832,"###"),IF(_xlpm.TextCell&lt;&gt;"",IF(StyleSpaceSplit,IFERROR(IF(FIND(" ",_xlpm.TextCell)&gt;=1,MID(_xlpm.TextCell,1,FIND(" ",_xlpm.TextCell)-1),_xlpm.TextCell),_xlpm.TextCell),_xlpm.TextCell),""))</f>
        <v/>
      </c>
      <c r="X7832" s="60" t="str">
        <f>IF(A7832&lt;&gt;"",IFERROR(IF(FIND(" ",G7832)&gt;=1,MID(G7832,FIND(" ",G7832)+1,LEN(G7832)),""),""),"")</f>
        <v/>
      </c>
      <c r="AC7832" s="51">
        <f>IFERROR(VALUE(MID($C7832,1,2)),0)</f>
        <v>0</v>
      </c>
      <c r="AD7832" s="44">
        <f>IFERROR(VALUE(MID($C7832,4,3)),0)</f>
        <v>0</v>
      </c>
      <c r="AE7832" s="51">
        <f>VALUE(RIGHT("00"&amp;AC7832,2)&amp;RIGHT("000"&amp;AD7832,3))</f>
        <v>0</v>
      </c>
    </row>
    <row r="7833" spans="1:31">
      <c r="A7833" s="60" t="str">
        <f>IF(G7833&amp;Q7833&lt;&gt;"",W7833&amp;Q7833,"")</f>
        <v/>
      </c>
      <c r="B7833" s="85" t="str">
        <f>IF(C7833&lt;&gt;"",LEFT(C7833,9),"")</f>
        <v/>
      </c>
      <c r="V7833" s="60" t="str">
        <f>W7833&amp;H7833</f>
        <v/>
      </c>
      <c r="W7833" s="60" t="str">
        <f>_xlfn.LET(_xlpm.TextCell,TEXT(G7833,"###"),IF(_xlpm.TextCell&lt;&gt;"",IF(StyleSpaceSplit,IFERROR(IF(FIND(" ",_xlpm.TextCell)&gt;=1,MID(_xlpm.TextCell,1,FIND(" ",_xlpm.TextCell)-1),_xlpm.TextCell),_xlpm.TextCell),_xlpm.TextCell),""))</f>
        <v/>
      </c>
      <c r="X7833" s="60" t="str">
        <f>IF(A7833&lt;&gt;"",IFERROR(IF(FIND(" ",G7833)&gt;=1,MID(G7833,FIND(" ",G7833)+1,LEN(G7833)),""),""),"")</f>
        <v/>
      </c>
      <c r="AC7833" s="51">
        <f>IFERROR(VALUE(MID($C7833,1,2)),0)</f>
        <v>0</v>
      </c>
      <c r="AD7833" s="44">
        <f>IFERROR(VALUE(MID($C7833,4,3)),0)</f>
        <v>0</v>
      </c>
      <c r="AE7833" s="51">
        <f>VALUE(RIGHT("00"&amp;AC7833,2)&amp;RIGHT("000"&amp;AD7833,3))</f>
        <v>0</v>
      </c>
    </row>
    <row r="7834" spans="1:31">
      <c r="A7834" s="60" t="str">
        <f>IF(G7834&amp;Q7834&lt;&gt;"",W7834&amp;Q7834,"")</f>
        <v/>
      </c>
      <c r="B7834" s="85" t="str">
        <f>IF(C7834&lt;&gt;"",LEFT(C7834,9),"")</f>
        <v/>
      </c>
      <c r="V7834" s="60" t="str">
        <f>W7834&amp;H7834</f>
        <v/>
      </c>
      <c r="W7834" s="60" t="str">
        <f>_xlfn.LET(_xlpm.TextCell,TEXT(G7834,"###"),IF(_xlpm.TextCell&lt;&gt;"",IF(StyleSpaceSplit,IFERROR(IF(FIND(" ",_xlpm.TextCell)&gt;=1,MID(_xlpm.TextCell,1,FIND(" ",_xlpm.TextCell)-1),_xlpm.TextCell),_xlpm.TextCell),_xlpm.TextCell),""))</f>
        <v/>
      </c>
      <c r="X7834" s="60" t="str">
        <f>IF(A7834&lt;&gt;"",IFERROR(IF(FIND(" ",G7834)&gt;=1,MID(G7834,FIND(" ",G7834)+1,LEN(G7834)),""),""),"")</f>
        <v/>
      </c>
      <c r="AC7834" s="51">
        <f>IFERROR(VALUE(MID($C7834,1,2)),0)</f>
        <v>0</v>
      </c>
      <c r="AD7834" s="44">
        <f>IFERROR(VALUE(MID($C7834,4,3)),0)</f>
        <v>0</v>
      </c>
      <c r="AE7834" s="51">
        <f>VALUE(RIGHT("00"&amp;AC7834,2)&amp;RIGHT("000"&amp;AD7834,3))</f>
        <v>0</v>
      </c>
    </row>
    <row r="7835" spans="1:31">
      <c r="A7835" s="60" t="str">
        <f>IF(G7835&amp;Q7835&lt;&gt;"",W7835&amp;Q7835,"")</f>
        <v/>
      </c>
      <c r="B7835" s="85" t="str">
        <f>IF(C7835&lt;&gt;"",LEFT(C7835,9),"")</f>
        <v/>
      </c>
      <c r="V7835" s="60" t="str">
        <f>W7835&amp;H7835</f>
        <v/>
      </c>
      <c r="W7835" s="60" t="str">
        <f>_xlfn.LET(_xlpm.TextCell,TEXT(G7835,"###"),IF(_xlpm.TextCell&lt;&gt;"",IF(StyleSpaceSplit,IFERROR(IF(FIND(" ",_xlpm.TextCell)&gt;=1,MID(_xlpm.TextCell,1,FIND(" ",_xlpm.TextCell)-1),_xlpm.TextCell),_xlpm.TextCell),_xlpm.TextCell),""))</f>
        <v/>
      </c>
      <c r="X7835" s="60" t="str">
        <f>IF(A7835&lt;&gt;"",IFERROR(IF(FIND(" ",G7835)&gt;=1,MID(G7835,FIND(" ",G7835)+1,LEN(G7835)),""),""),"")</f>
        <v/>
      </c>
      <c r="AC7835" s="51">
        <f>IFERROR(VALUE(MID($C7835,1,2)),0)</f>
        <v>0</v>
      </c>
      <c r="AD7835" s="44">
        <f>IFERROR(VALUE(MID($C7835,4,3)),0)</f>
        <v>0</v>
      </c>
      <c r="AE7835" s="51">
        <f>VALUE(RIGHT("00"&amp;AC7835,2)&amp;RIGHT("000"&amp;AD7835,3))</f>
        <v>0</v>
      </c>
    </row>
    <row r="7836" spans="1:31">
      <c r="A7836" s="60" t="str">
        <f>IF(G7836&amp;Q7836&lt;&gt;"",W7836&amp;Q7836,"")</f>
        <v/>
      </c>
      <c r="B7836" s="85" t="str">
        <f>IF(C7836&lt;&gt;"",LEFT(C7836,9),"")</f>
        <v/>
      </c>
      <c r="V7836" s="60" t="str">
        <f>W7836&amp;H7836</f>
        <v/>
      </c>
      <c r="W7836" s="60" t="str">
        <f>_xlfn.LET(_xlpm.TextCell,TEXT(G7836,"###"),IF(_xlpm.TextCell&lt;&gt;"",IF(StyleSpaceSplit,IFERROR(IF(FIND(" ",_xlpm.TextCell)&gt;=1,MID(_xlpm.TextCell,1,FIND(" ",_xlpm.TextCell)-1),_xlpm.TextCell),_xlpm.TextCell),_xlpm.TextCell),""))</f>
        <v/>
      </c>
      <c r="X7836" s="60" t="str">
        <f>IF(A7836&lt;&gt;"",IFERROR(IF(FIND(" ",G7836)&gt;=1,MID(G7836,FIND(" ",G7836)+1,LEN(G7836)),""),""),"")</f>
        <v/>
      </c>
      <c r="AC7836" s="51">
        <f>IFERROR(VALUE(MID($C7836,1,2)),0)</f>
        <v>0</v>
      </c>
      <c r="AD7836" s="44">
        <f>IFERROR(VALUE(MID($C7836,4,3)),0)</f>
        <v>0</v>
      </c>
      <c r="AE7836" s="51">
        <f>VALUE(RIGHT("00"&amp;AC7836,2)&amp;RIGHT("000"&amp;AD7836,3))</f>
        <v>0</v>
      </c>
    </row>
    <row r="7837" spans="1:31">
      <c r="A7837" s="60" t="str">
        <f>IF(G7837&amp;Q7837&lt;&gt;"",W7837&amp;Q7837,"")</f>
        <v/>
      </c>
      <c r="B7837" s="85" t="str">
        <f>IF(C7837&lt;&gt;"",LEFT(C7837,9),"")</f>
        <v/>
      </c>
      <c r="V7837" s="60" t="str">
        <f>W7837&amp;H7837</f>
        <v/>
      </c>
      <c r="W7837" s="60" t="str">
        <f>_xlfn.LET(_xlpm.TextCell,TEXT(G7837,"###"),IF(_xlpm.TextCell&lt;&gt;"",IF(StyleSpaceSplit,IFERROR(IF(FIND(" ",_xlpm.TextCell)&gt;=1,MID(_xlpm.TextCell,1,FIND(" ",_xlpm.TextCell)-1),_xlpm.TextCell),_xlpm.TextCell),_xlpm.TextCell),""))</f>
        <v/>
      </c>
      <c r="X7837" s="60" t="str">
        <f>IF(A7837&lt;&gt;"",IFERROR(IF(FIND(" ",G7837)&gt;=1,MID(G7837,FIND(" ",G7837)+1,LEN(G7837)),""),""),"")</f>
        <v/>
      </c>
      <c r="AC7837" s="51">
        <f>IFERROR(VALUE(MID($C7837,1,2)),0)</f>
        <v>0</v>
      </c>
      <c r="AD7837" s="44">
        <f>IFERROR(VALUE(MID($C7837,4,3)),0)</f>
        <v>0</v>
      </c>
      <c r="AE7837" s="51">
        <f>VALUE(RIGHT("00"&amp;AC7837,2)&amp;RIGHT("000"&amp;AD7837,3))</f>
        <v>0</v>
      </c>
    </row>
    <row r="7838" spans="1:31">
      <c r="A7838" s="60" t="str">
        <f>IF(G7838&amp;Q7838&lt;&gt;"",W7838&amp;Q7838,"")</f>
        <v/>
      </c>
      <c r="B7838" s="85" t="str">
        <f>IF(C7838&lt;&gt;"",LEFT(C7838,9),"")</f>
        <v/>
      </c>
      <c r="V7838" s="60" t="str">
        <f>W7838&amp;H7838</f>
        <v/>
      </c>
      <c r="W7838" s="60" t="str">
        <f>_xlfn.LET(_xlpm.TextCell,TEXT(G7838,"###"),IF(_xlpm.TextCell&lt;&gt;"",IF(StyleSpaceSplit,IFERROR(IF(FIND(" ",_xlpm.TextCell)&gt;=1,MID(_xlpm.TextCell,1,FIND(" ",_xlpm.TextCell)-1),_xlpm.TextCell),_xlpm.TextCell),_xlpm.TextCell),""))</f>
        <v/>
      </c>
      <c r="X7838" s="60" t="str">
        <f>IF(A7838&lt;&gt;"",IFERROR(IF(FIND(" ",G7838)&gt;=1,MID(G7838,FIND(" ",G7838)+1,LEN(G7838)),""),""),"")</f>
        <v/>
      </c>
      <c r="AC7838" s="51">
        <f>IFERROR(VALUE(MID($C7838,1,2)),0)</f>
        <v>0</v>
      </c>
      <c r="AD7838" s="44">
        <f>IFERROR(VALUE(MID($C7838,4,3)),0)</f>
        <v>0</v>
      </c>
      <c r="AE7838" s="51">
        <f>VALUE(RIGHT("00"&amp;AC7838,2)&amp;RIGHT("000"&amp;AD7838,3))</f>
        <v>0</v>
      </c>
    </row>
    <row r="7839" spans="1:31">
      <c r="A7839" s="60" t="str">
        <f>IF(G7839&amp;Q7839&lt;&gt;"",W7839&amp;Q7839,"")</f>
        <v/>
      </c>
      <c r="B7839" s="85" t="str">
        <f>IF(C7839&lt;&gt;"",LEFT(C7839,9),"")</f>
        <v/>
      </c>
      <c r="V7839" s="60" t="str">
        <f>W7839&amp;H7839</f>
        <v/>
      </c>
      <c r="W7839" s="60" t="str">
        <f>_xlfn.LET(_xlpm.TextCell,TEXT(G7839,"###"),IF(_xlpm.TextCell&lt;&gt;"",IF(StyleSpaceSplit,IFERROR(IF(FIND(" ",_xlpm.TextCell)&gt;=1,MID(_xlpm.TextCell,1,FIND(" ",_xlpm.TextCell)-1),_xlpm.TextCell),_xlpm.TextCell),_xlpm.TextCell),""))</f>
        <v/>
      </c>
      <c r="X7839" s="60" t="str">
        <f>IF(A7839&lt;&gt;"",IFERROR(IF(FIND(" ",G7839)&gt;=1,MID(G7839,FIND(" ",G7839)+1,LEN(G7839)),""),""),"")</f>
        <v/>
      </c>
      <c r="AC7839" s="51">
        <f>IFERROR(VALUE(MID($C7839,1,2)),0)</f>
        <v>0</v>
      </c>
      <c r="AD7839" s="44">
        <f>IFERROR(VALUE(MID($C7839,4,3)),0)</f>
        <v>0</v>
      </c>
      <c r="AE7839" s="51">
        <f>VALUE(RIGHT("00"&amp;AC7839,2)&amp;RIGHT("000"&amp;AD7839,3))</f>
        <v>0</v>
      </c>
    </row>
    <row r="7840" spans="1:31">
      <c r="A7840" s="60" t="str">
        <f>IF(G7840&amp;Q7840&lt;&gt;"",W7840&amp;Q7840,"")</f>
        <v/>
      </c>
      <c r="B7840" s="85" t="str">
        <f>IF(C7840&lt;&gt;"",LEFT(C7840,9),"")</f>
        <v/>
      </c>
      <c r="V7840" s="60" t="str">
        <f>W7840&amp;H7840</f>
        <v/>
      </c>
      <c r="W7840" s="60" t="str">
        <f>_xlfn.LET(_xlpm.TextCell,TEXT(G7840,"###"),IF(_xlpm.TextCell&lt;&gt;"",IF(StyleSpaceSplit,IFERROR(IF(FIND(" ",_xlpm.TextCell)&gt;=1,MID(_xlpm.TextCell,1,FIND(" ",_xlpm.TextCell)-1),_xlpm.TextCell),_xlpm.TextCell),_xlpm.TextCell),""))</f>
        <v/>
      </c>
      <c r="X7840" s="60" t="str">
        <f>IF(A7840&lt;&gt;"",IFERROR(IF(FIND(" ",G7840)&gt;=1,MID(G7840,FIND(" ",G7840)+1,LEN(G7840)),""),""),"")</f>
        <v/>
      </c>
      <c r="AC7840" s="51">
        <f>IFERROR(VALUE(MID($C7840,1,2)),0)</f>
        <v>0</v>
      </c>
      <c r="AD7840" s="44">
        <f>IFERROR(VALUE(MID($C7840,4,3)),0)</f>
        <v>0</v>
      </c>
      <c r="AE7840" s="51">
        <f>VALUE(RIGHT("00"&amp;AC7840,2)&amp;RIGHT("000"&amp;AD7840,3))</f>
        <v>0</v>
      </c>
    </row>
    <row r="7841" spans="1:31">
      <c r="A7841" s="60" t="str">
        <f>IF(G7841&amp;Q7841&lt;&gt;"",W7841&amp;Q7841,"")</f>
        <v/>
      </c>
      <c r="B7841" s="85" t="str">
        <f>IF(C7841&lt;&gt;"",LEFT(C7841,9),"")</f>
        <v/>
      </c>
      <c r="V7841" s="60" t="str">
        <f>W7841&amp;H7841</f>
        <v/>
      </c>
      <c r="W7841" s="60" t="str">
        <f>_xlfn.LET(_xlpm.TextCell,TEXT(G7841,"###"),IF(_xlpm.TextCell&lt;&gt;"",IF(StyleSpaceSplit,IFERROR(IF(FIND(" ",_xlpm.TextCell)&gt;=1,MID(_xlpm.TextCell,1,FIND(" ",_xlpm.TextCell)-1),_xlpm.TextCell),_xlpm.TextCell),_xlpm.TextCell),""))</f>
        <v/>
      </c>
      <c r="X7841" s="60" t="str">
        <f>IF(A7841&lt;&gt;"",IFERROR(IF(FIND(" ",G7841)&gt;=1,MID(G7841,FIND(" ",G7841)+1,LEN(G7841)),""),""),"")</f>
        <v/>
      </c>
      <c r="AC7841" s="51">
        <f>IFERROR(VALUE(MID($C7841,1,2)),0)</f>
        <v>0</v>
      </c>
      <c r="AD7841" s="44">
        <f>IFERROR(VALUE(MID($C7841,4,3)),0)</f>
        <v>0</v>
      </c>
      <c r="AE7841" s="51">
        <f>VALUE(RIGHT("00"&amp;AC7841,2)&amp;RIGHT("000"&amp;AD7841,3))</f>
        <v>0</v>
      </c>
    </row>
    <row r="7842" spans="1:31">
      <c r="A7842" s="60" t="str">
        <f>IF(G7842&amp;Q7842&lt;&gt;"",W7842&amp;Q7842,"")</f>
        <v/>
      </c>
      <c r="B7842" s="85" t="str">
        <f>IF(C7842&lt;&gt;"",LEFT(C7842,9),"")</f>
        <v/>
      </c>
      <c r="V7842" s="60" t="str">
        <f>W7842&amp;H7842</f>
        <v/>
      </c>
      <c r="W7842" s="60" t="str">
        <f>_xlfn.LET(_xlpm.TextCell,TEXT(G7842,"###"),IF(_xlpm.TextCell&lt;&gt;"",IF(StyleSpaceSplit,IFERROR(IF(FIND(" ",_xlpm.TextCell)&gt;=1,MID(_xlpm.TextCell,1,FIND(" ",_xlpm.TextCell)-1),_xlpm.TextCell),_xlpm.TextCell),_xlpm.TextCell),""))</f>
        <v/>
      </c>
      <c r="X7842" s="60" t="str">
        <f>IF(A7842&lt;&gt;"",IFERROR(IF(FIND(" ",G7842)&gt;=1,MID(G7842,FIND(" ",G7842)+1,LEN(G7842)),""),""),"")</f>
        <v/>
      </c>
      <c r="AC7842" s="51">
        <f>IFERROR(VALUE(MID($C7842,1,2)),0)</f>
        <v>0</v>
      </c>
      <c r="AD7842" s="44">
        <f>IFERROR(VALUE(MID($C7842,4,3)),0)</f>
        <v>0</v>
      </c>
      <c r="AE7842" s="51">
        <f>VALUE(RIGHT("00"&amp;AC7842,2)&amp;RIGHT("000"&amp;AD7842,3))</f>
        <v>0</v>
      </c>
    </row>
    <row r="7843" spans="1:31">
      <c r="A7843" s="60" t="str">
        <f>IF(G7843&amp;Q7843&lt;&gt;"",W7843&amp;Q7843,"")</f>
        <v/>
      </c>
      <c r="B7843" s="85" t="str">
        <f>IF(C7843&lt;&gt;"",LEFT(C7843,9),"")</f>
        <v/>
      </c>
      <c r="V7843" s="60" t="str">
        <f>W7843&amp;H7843</f>
        <v/>
      </c>
      <c r="W7843" s="60" t="str">
        <f>_xlfn.LET(_xlpm.TextCell,TEXT(G7843,"###"),IF(_xlpm.TextCell&lt;&gt;"",IF(StyleSpaceSplit,IFERROR(IF(FIND(" ",_xlpm.TextCell)&gt;=1,MID(_xlpm.TextCell,1,FIND(" ",_xlpm.TextCell)-1),_xlpm.TextCell),_xlpm.TextCell),_xlpm.TextCell),""))</f>
        <v/>
      </c>
      <c r="X7843" s="60" t="str">
        <f>IF(A7843&lt;&gt;"",IFERROR(IF(FIND(" ",G7843)&gt;=1,MID(G7843,FIND(" ",G7843)+1,LEN(G7843)),""),""),"")</f>
        <v/>
      </c>
      <c r="AC7843" s="51">
        <f>IFERROR(VALUE(MID($C7843,1,2)),0)</f>
        <v>0</v>
      </c>
      <c r="AD7843" s="44">
        <f>IFERROR(VALUE(MID($C7843,4,3)),0)</f>
        <v>0</v>
      </c>
      <c r="AE7843" s="51">
        <f>VALUE(RIGHT("00"&amp;AC7843,2)&amp;RIGHT("000"&amp;AD7843,3))</f>
        <v>0</v>
      </c>
    </row>
    <row r="7844" spans="1:31">
      <c r="A7844" s="60" t="str">
        <f>IF(G7844&amp;Q7844&lt;&gt;"",W7844&amp;Q7844,"")</f>
        <v/>
      </c>
      <c r="B7844" s="85" t="str">
        <f>IF(C7844&lt;&gt;"",LEFT(C7844,9),"")</f>
        <v/>
      </c>
      <c r="V7844" s="60" t="str">
        <f>W7844&amp;H7844</f>
        <v/>
      </c>
      <c r="W7844" s="60" t="str">
        <f>_xlfn.LET(_xlpm.TextCell,TEXT(G7844,"###"),IF(_xlpm.TextCell&lt;&gt;"",IF(StyleSpaceSplit,IFERROR(IF(FIND(" ",_xlpm.TextCell)&gt;=1,MID(_xlpm.TextCell,1,FIND(" ",_xlpm.TextCell)-1),_xlpm.TextCell),_xlpm.TextCell),_xlpm.TextCell),""))</f>
        <v/>
      </c>
      <c r="X7844" s="60" t="str">
        <f>IF(A7844&lt;&gt;"",IFERROR(IF(FIND(" ",G7844)&gt;=1,MID(G7844,FIND(" ",G7844)+1,LEN(G7844)),""),""),"")</f>
        <v/>
      </c>
      <c r="AC7844" s="51">
        <f>IFERROR(VALUE(MID($C7844,1,2)),0)</f>
        <v>0</v>
      </c>
      <c r="AD7844" s="44">
        <f>IFERROR(VALUE(MID($C7844,4,3)),0)</f>
        <v>0</v>
      </c>
      <c r="AE7844" s="51">
        <f>VALUE(RIGHT("00"&amp;AC7844,2)&amp;RIGHT("000"&amp;AD7844,3))</f>
        <v>0</v>
      </c>
    </row>
    <row r="7845" spans="1:31">
      <c r="A7845" s="60" t="str">
        <f>IF(G7845&amp;Q7845&lt;&gt;"",W7845&amp;Q7845,"")</f>
        <v/>
      </c>
      <c r="B7845" s="85" t="str">
        <f>IF(C7845&lt;&gt;"",LEFT(C7845,9),"")</f>
        <v/>
      </c>
      <c r="V7845" s="60" t="str">
        <f>W7845&amp;H7845</f>
        <v/>
      </c>
      <c r="W7845" s="60" t="str">
        <f>_xlfn.LET(_xlpm.TextCell,TEXT(G7845,"###"),IF(_xlpm.TextCell&lt;&gt;"",IF(StyleSpaceSplit,IFERROR(IF(FIND(" ",_xlpm.TextCell)&gt;=1,MID(_xlpm.TextCell,1,FIND(" ",_xlpm.TextCell)-1),_xlpm.TextCell),_xlpm.TextCell),_xlpm.TextCell),""))</f>
        <v/>
      </c>
      <c r="X7845" s="60" t="str">
        <f>IF(A7845&lt;&gt;"",IFERROR(IF(FIND(" ",G7845)&gt;=1,MID(G7845,FIND(" ",G7845)+1,LEN(G7845)),""),""),"")</f>
        <v/>
      </c>
      <c r="AC7845" s="51">
        <f>IFERROR(VALUE(MID($C7845,1,2)),0)</f>
        <v>0</v>
      </c>
      <c r="AD7845" s="44">
        <f>IFERROR(VALUE(MID($C7845,4,3)),0)</f>
        <v>0</v>
      </c>
      <c r="AE7845" s="51">
        <f>VALUE(RIGHT("00"&amp;AC7845,2)&amp;RIGHT("000"&amp;AD7845,3))</f>
        <v>0</v>
      </c>
    </row>
    <row r="7846" spans="1:31">
      <c r="A7846" s="60" t="str">
        <f>IF(G7846&amp;Q7846&lt;&gt;"",W7846&amp;Q7846,"")</f>
        <v/>
      </c>
      <c r="B7846" s="85" t="str">
        <f>IF(C7846&lt;&gt;"",LEFT(C7846,9),"")</f>
        <v/>
      </c>
      <c r="V7846" s="60" t="str">
        <f>W7846&amp;H7846</f>
        <v/>
      </c>
      <c r="W7846" s="60" t="str">
        <f>_xlfn.LET(_xlpm.TextCell,TEXT(G7846,"###"),IF(_xlpm.TextCell&lt;&gt;"",IF(StyleSpaceSplit,IFERROR(IF(FIND(" ",_xlpm.TextCell)&gt;=1,MID(_xlpm.TextCell,1,FIND(" ",_xlpm.TextCell)-1),_xlpm.TextCell),_xlpm.TextCell),_xlpm.TextCell),""))</f>
        <v/>
      </c>
      <c r="X7846" s="60" t="str">
        <f>IF(A7846&lt;&gt;"",IFERROR(IF(FIND(" ",G7846)&gt;=1,MID(G7846,FIND(" ",G7846)+1,LEN(G7846)),""),""),"")</f>
        <v/>
      </c>
      <c r="AC7846" s="51">
        <f>IFERROR(VALUE(MID($C7846,1,2)),0)</f>
        <v>0</v>
      </c>
      <c r="AD7846" s="44">
        <f>IFERROR(VALUE(MID($C7846,4,3)),0)</f>
        <v>0</v>
      </c>
      <c r="AE7846" s="51">
        <f>VALUE(RIGHT("00"&amp;AC7846,2)&amp;RIGHT("000"&amp;AD7846,3))</f>
        <v>0</v>
      </c>
    </row>
    <row r="7847" spans="1:31">
      <c r="A7847" s="60" t="str">
        <f>IF(G7847&amp;Q7847&lt;&gt;"",W7847&amp;Q7847,"")</f>
        <v/>
      </c>
      <c r="B7847" s="85" t="str">
        <f>IF(C7847&lt;&gt;"",LEFT(C7847,9),"")</f>
        <v/>
      </c>
      <c r="V7847" s="60" t="str">
        <f>W7847&amp;H7847</f>
        <v/>
      </c>
      <c r="W7847" s="60" t="str">
        <f>_xlfn.LET(_xlpm.TextCell,TEXT(G7847,"###"),IF(_xlpm.TextCell&lt;&gt;"",IF(StyleSpaceSplit,IFERROR(IF(FIND(" ",_xlpm.TextCell)&gt;=1,MID(_xlpm.TextCell,1,FIND(" ",_xlpm.TextCell)-1),_xlpm.TextCell),_xlpm.TextCell),_xlpm.TextCell),""))</f>
        <v/>
      </c>
      <c r="X7847" s="60" t="str">
        <f>IF(A7847&lt;&gt;"",IFERROR(IF(FIND(" ",G7847)&gt;=1,MID(G7847,FIND(" ",G7847)+1,LEN(G7847)),""),""),"")</f>
        <v/>
      </c>
      <c r="AC7847" s="51">
        <f>IFERROR(VALUE(MID($C7847,1,2)),0)</f>
        <v>0</v>
      </c>
      <c r="AD7847" s="44">
        <f>IFERROR(VALUE(MID($C7847,4,3)),0)</f>
        <v>0</v>
      </c>
      <c r="AE7847" s="51">
        <f>VALUE(RIGHT("00"&amp;AC7847,2)&amp;RIGHT("000"&amp;AD7847,3))</f>
        <v>0</v>
      </c>
    </row>
    <row r="7848" spans="1:31">
      <c r="A7848" s="60" t="str">
        <f>IF(G7848&amp;Q7848&lt;&gt;"",W7848&amp;Q7848,"")</f>
        <v/>
      </c>
      <c r="B7848" s="85" t="str">
        <f>IF(C7848&lt;&gt;"",LEFT(C7848,9),"")</f>
        <v/>
      </c>
      <c r="V7848" s="60" t="str">
        <f>W7848&amp;H7848</f>
        <v/>
      </c>
      <c r="W7848" s="60" t="str">
        <f>_xlfn.LET(_xlpm.TextCell,TEXT(G7848,"###"),IF(_xlpm.TextCell&lt;&gt;"",IF(StyleSpaceSplit,IFERROR(IF(FIND(" ",_xlpm.TextCell)&gt;=1,MID(_xlpm.TextCell,1,FIND(" ",_xlpm.TextCell)-1),_xlpm.TextCell),_xlpm.TextCell),_xlpm.TextCell),""))</f>
        <v/>
      </c>
      <c r="X7848" s="60" t="str">
        <f>IF(A7848&lt;&gt;"",IFERROR(IF(FIND(" ",G7848)&gt;=1,MID(G7848,FIND(" ",G7848)+1,LEN(G7848)),""),""),"")</f>
        <v/>
      </c>
      <c r="AC7848" s="51">
        <f>IFERROR(VALUE(MID($C7848,1,2)),0)</f>
        <v>0</v>
      </c>
      <c r="AD7848" s="44">
        <f>IFERROR(VALUE(MID($C7848,4,3)),0)</f>
        <v>0</v>
      </c>
      <c r="AE7848" s="51">
        <f>VALUE(RIGHT("00"&amp;AC7848,2)&amp;RIGHT("000"&amp;AD7848,3))</f>
        <v>0</v>
      </c>
    </row>
    <row r="7849" spans="1:31">
      <c r="A7849" s="60" t="str">
        <f>IF(G7849&amp;Q7849&lt;&gt;"",W7849&amp;Q7849,"")</f>
        <v/>
      </c>
      <c r="B7849" s="85" t="str">
        <f>IF(C7849&lt;&gt;"",LEFT(C7849,9),"")</f>
        <v/>
      </c>
      <c r="V7849" s="60" t="str">
        <f>W7849&amp;H7849</f>
        <v/>
      </c>
      <c r="W7849" s="60" t="str">
        <f>_xlfn.LET(_xlpm.TextCell,TEXT(G7849,"###"),IF(_xlpm.TextCell&lt;&gt;"",IF(StyleSpaceSplit,IFERROR(IF(FIND(" ",_xlpm.TextCell)&gt;=1,MID(_xlpm.TextCell,1,FIND(" ",_xlpm.TextCell)-1),_xlpm.TextCell),_xlpm.TextCell),_xlpm.TextCell),""))</f>
        <v/>
      </c>
      <c r="X7849" s="60" t="str">
        <f>IF(A7849&lt;&gt;"",IFERROR(IF(FIND(" ",G7849)&gt;=1,MID(G7849,FIND(" ",G7849)+1,LEN(G7849)),""),""),"")</f>
        <v/>
      </c>
      <c r="AC7849" s="51">
        <f>IFERROR(VALUE(MID($C7849,1,2)),0)</f>
        <v>0</v>
      </c>
      <c r="AD7849" s="44">
        <f>IFERROR(VALUE(MID($C7849,4,3)),0)</f>
        <v>0</v>
      </c>
      <c r="AE7849" s="51">
        <f>VALUE(RIGHT("00"&amp;AC7849,2)&amp;RIGHT("000"&amp;AD7849,3))</f>
        <v>0</v>
      </c>
    </row>
    <row r="7850" spans="1:31">
      <c r="A7850" s="60" t="str">
        <f>IF(G7850&amp;Q7850&lt;&gt;"",W7850&amp;Q7850,"")</f>
        <v/>
      </c>
      <c r="B7850" s="85" t="str">
        <f>IF(C7850&lt;&gt;"",LEFT(C7850,9),"")</f>
        <v/>
      </c>
      <c r="V7850" s="60" t="str">
        <f>W7850&amp;H7850</f>
        <v/>
      </c>
      <c r="W7850" s="60" t="str">
        <f>_xlfn.LET(_xlpm.TextCell,TEXT(G7850,"###"),IF(_xlpm.TextCell&lt;&gt;"",IF(StyleSpaceSplit,IFERROR(IF(FIND(" ",_xlpm.TextCell)&gt;=1,MID(_xlpm.TextCell,1,FIND(" ",_xlpm.TextCell)-1),_xlpm.TextCell),_xlpm.TextCell),_xlpm.TextCell),""))</f>
        <v/>
      </c>
      <c r="X7850" s="60" t="str">
        <f>IF(A7850&lt;&gt;"",IFERROR(IF(FIND(" ",G7850)&gt;=1,MID(G7850,FIND(" ",G7850)+1,LEN(G7850)),""),""),"")</f>
        <v/>
      </c>
      <c r="AC7850" s="51">
        <f>IFERROR(VALUE(MID($C7850,1,2)),0)</f>
        <v>0</v>
      </c>
      <c r="AD7850" s="44">
        <f>IFERROR(VALUE(MID($C7850,4,3)),0)</f>
        <v>0</v>
      </c>
      <c r="AE7850" s="51">
        <f>VALUE(RIGHT("00"&amp;AC7850,2)&amp;RIGHT("000"&amp;AD7850,3))</f>
        <v>0</v>
      </c>
    </row>
    <row r="7851" spans="1:31">
      <c r="A7851" s="60" t="str">
        <f>IF(G7851&amp;Q7851&lt;&gt;"",W7851&amp;Q7851,"")</f>
        <v/>
      </c>
      <c r="B7851" s="85" t="str">
        <f>IF(C7851&lt;&gt;"",LEFT(C7851,9),"")</f>
        <v/>
      </c>
      <c r="V7851" s="60" t="str">
        <f>W7851&amp;H7851</f>
        <v/>
      </c>
      <c r="W7851" s="60" t="str">
        <f>_xlfn.LET(_xlpm.TextCell,TEXT(G7851,"###"),IF(_xlpm.TextCell&lt;&gt;"",IF(StyleSpaceSplit,IFERROR(IF(FIND(" ",_xlpm.TextCell)&gt;=1,MID(_xlpm.TextCell,1,FIND(" ",_xlpm.TextCell)-1),_xlpm.TextCell),_xlpm.TextCell),_xlpm.TextCell),""))</f>
        <v/>
      </c>
      <c r="X7851" s="60" t="str">
        <f>IF(A7851&lt;&gt;"",IFERROR(IF(FIND(" ",G7851)&gt;=1,MID(G7851,FIND(" ",G7851)+1,LEN(G7851)),""),""),"")</f>
        <v/>
      </c>
      <c r="AC7851" s="51">
        <f>IFERROR(VALUE(MID($C7851,1,2)),0)</f>
        <v>0</v>
      </c>
      <c r="AD7851" s="44">
        <f>IFERROR(VALUE(MID($C7851,4,3)),0)</f>
        <v>0</v>
      </c>
      <c r="AE7851" s="51">
        <f>VALUE(RIGHT("00"&amp;AC7851,2)&amp;RIGHT("000"&amp;AD7851,3))</f>
        <v>0</v>
      </c>
    </row>
    <row r="7852" spans="1:31">
      <c r="A7852" s="60" t="str">
        <f>IF(G7852&amp;Q7852&lt;&gt;"",W7852&amp;Q7852,"")</f>
        <v/>
      </c>
      <c r="B7852" s="85" t="str">
        <f>IF(C7852&lt;&gt;"",LEFT(C7852,9),"")</f>
        <v/>
      </c>
      <c r="V7852" s="60" t="str">
        <f>W7852&amp;H7852</f>
        <v/>
      </c>
      <c r="W7852" s="60" t="str">
        <f>_xlfn.LET(_xlpm.TextCell,TEXT(G7852,"###"),IF(_xlpm.TextCell&lt;&gt;"",IF(StyleSpaceSplit,IFERROR(IF(FIND(" ",_xlpm.TextCell)&gt;=1,MID(_xlpm.TextCell,1,FIND(" ",_xlpm.TextCell)-1),_xlpm.TextCell),_xlpm.TextCell),_xlpm.TextCell),""))</f>
        <v/>
      </c>
      <c r="X7852" s="60" t="str">
        <f>IF(A7852&lt;&gt;"",IFERROR(IF(FIND(" ",G7852)&gt;=1,MID(G7852,FIND(" ",G7852)+1,LEN(G7852)),""),""),"")</f>
        <v/>
      </c>
      <c r="AC7852" s="51">
        <f>IFERROR(VALUE(MID($C7852,1,2)),0)</f>
        <v>0</v>
      </c>
      <c r="AD7852" s="44">
        <f>IFERROR(VALUE(MID($C7852,4,3)),0)</f>
        <v>0</v>
      </c>
      <c r="AE7852" s="51">
        <f>VALUE(RIGHT("00"&amp;AC7852,2)&amp;RIGHT("000"&amp;AD7852,3))</f>
        <v>0</v>
      </c>
    </row>
    <row r="7853" spans="1:31">
      <c r="A7853" s="60" t="str">
        <f>IF(G7853&amp;Q7853&lt;&gt;"",W7853&amp;Q7853,"")</f>
        <v/>
      </c>
      <c r="B7853" s="85" t="str">
        <f>IF(C7853&lt;&gt;"",LEFT(C7853,9),"")</f>
        <v/>
      </c>
      <c r="V7853" s="60" t="str">
        <f>W7853&amp;H7853</f>
        <v/>
      </c>
      <c r="W7853" s="60" t="str">
        <f>_xlfn.LET(_xlpm.TextCell,TEXT(G7853,"###"),IF(_xlpm.TextCell&lt;&gt;"",IF(StyleSpaceSplit,IFERROR(IF(FIND(" ",_xlpm.TextCell)&gt;=1,MID(_xlpm.TextCell,1,FIND(" ",_xlpm.TextCell)-1),_xlpm.TextCell),_xlpm.TextCell),_xlpm.TextCell),""))</f>
        <v/>
      </c>
      <c r="X7853" s="60" t="str">
        <f>IF(A7853&lt;&gt;"",IFERROR(IF(FIND(" ",G7853)&gt;=1,MID(G7853,FIND(" ",G7853)+1,LEN(G7853)),""),""),"")</f>
        <v/>
      </c>
      <c r="AC7853" s="51">
        <f>IFERROR(VALUE(MID($C7853,1,2)),0)</f>
        <v>0</v>
      </c>
      <c r="AD7853" s="44">
        <f>IFERROR(VALUE(MID($C7853,4,3)),0)</f>
        <v>0</v>
      </c>
      <c r="AE7853" s="51">
        <f>VALUE(RIGHT("00"&amp;AC7853,2)&amp;RIGHT("000"&amp;AD7853,3))</f>
        <v>0</v>
      </c>
    </row>
    <row r="7854" spans="1:31">
      <c r="A7854" s="60" t="str">
        <f>IF(G7854&amp;Q7854&lt;&gt;"",W7854&amp;Q7854,"")</f>
        <v/>
      </c>
      <c r="B7854" s="85" t="str">
        <f>IF(C7854&lt;&gt;"",LEFT(C7854,9),"")</f>
        <v/>
      </c>
      <c r="V7854" s="60" t="str">
        <f>W7854&amp;H7854</f>
        <v/>
      </c>
      <c r="W7854" s="60" t="str">
        <f>_xlfn.LET(_xlpm.TextCell,TEXT(G7854,"###"),IF(_xlpm.TextCell&lt;&gt;"",IF(StyleSpaceSplit,IFERROR(IF(FIND(" ",_xlpm.TextCell)&gt;=1,MID(_xlpm.TextCell,1,FIND(" ",_xlpm.TextCell)-1),_xlpm.TextCell),_xlpm.TextCell),_xlpm.TextCell),""))</f>
        <v/>
      </c>
      <c r="X7854" s="60" t="str">
        <f>IF(A7854&lt;&gt;"",IFERROR(IF(FIND(" ",G7854)&gt;=1,MID(G7854,FIND(" ",G7854)+1,LEN(G7854)),""),""),"")</f>
        <v/>
      </c>
      <c r="AC7854" s="51">
        <f>IFERROR(VALUE(MID($C7854,1,2)),0)</f>
        <v>0</v>
      </c>
      <c r="AD7854" s="44">
        <f>IFERROR(VALUE(MID($C7854,4,3)),0)</f>
        <v>0</v>
      </c>
      <c r="AE7854" s="51">
        <f>VALUE(RIGHT("00"&amp;AC7854,2)&amp;RIGHT("000"&amp;AD7854,3))</f>
        <v>0</v>
      </c>
    </row>
    <row r="7855" spans="1:31">
      <c r="A7855" s="60" t="str">
        <f>IF(G7855&amp;Q7855&lt;&gt;"",W7855&amp;Q7855,"")</f>
        <v/>
      </c>
      <c r="B7855" s="85" t="str">
        <f>IF(C7855&lt;&gt;"",LEFT(C7855,9),"")</f>
        <v/>
      </c>
      <c r="V7855" s="60" t="str">
        <f>W7855&amp;H7855</f>
        <v/>
      </c>
      <c r="W7855" s="60" t="str">
        <f>_xlfn.LET(_xlpm.TextCell,TEXT(G7855,"###"),IF(_xlpm.TextCell&lt;&gt;"",IF(StyleSpaceSplit,IFERROR(IF(FIND(" ",_xlpm.TextCell)&gt;=1,MID(_xlpm.TextCell,1,FIND(" ",_xlpm.TextCell)-1),_xlpm.TextCell),_xlpm.TextCell),_xlpm.TextCell),""))</f>
        <v/>
      </c>
      <c r="X7855" s="60" t="str">
        <f>IF(A7855&lt;&gt;"",IFERROR(IF(FIND(" ",G7855)&gt;=1,MID(G7855,FIND(" ",G7855)+1,LEN(G7855)),""),""),"")</f>
        <v/>
      </c>
      <c r="AC7855" s="51">
        <f>IFERROR(VALUE(MID($C7855,1,2)),0)</f>
        <v>0</v>
      </c>
      <c r="AD7855" s="44">
        <f>IFERROR(VALUE(MID($C7855,4,3)),0)</f>
        <v>0</v>
      </c>
      <c r="AE7855" s="51">
        <f>VALUE(RIGHT("00"&amp;AC7855,2)&amp;RIGHT("000"&amp;AD7855,3))</f>
        <v>0</v>
      </c>
    </row>
    <row r="7856" spans="1:31">
      <c r="A7856" s="60" t="str">
        <f>IF(G7856&amp;Q7856&lt;&gt;"",W7856&amp;Q7856,"")</f>
        <v/>
      </c>
      <c r="B7856" s="85" t="str">
        <f>IF(C7856&lt;&gt;"",LEFT(C7856,9),"")</f>
        <v/>
      </c>
      <c r="V7856" s="60" t="str">
        <f>W7856&amp;H7856</f>
        <v/>
      </c>
      <c r="W7856" s="60" t="str">
        <f>_xlfn.LET(_xlpm.TextCell,TEXT(G7856,"###"),IF(_xlpm.TextCell&lt;&gt;"",IF(StyleSpaceSplit,IFERROR(IF(FIND(" ",_xlpm.TextCell)&gt;=1,MID(_xlpm.TextCell,1,FIND(" ",_xlpm.TextCell)-1),_xlpm.TextCell),_xlpm.TextCell),_xlpm.TextCell),""))</f>
        <v/>
      </c>
      <c r="X7856" s="60" t="str">
        <f>IF(A7856&lt;&gt;"",IFERROR(IF(FIND(" ",G7856)&gt;=1,MID(G7856,FIND(" ",G7856)+1,LEN(G7856)),""),""),"")</f>
        <v/>
      </c>
      <c r="AC7856" s="51">
        <f>IFERROR(VALUE(MID($C7856,1,2)),0)</f>
        <v>0</v>
      </c>
      <c r="AD7856" s="44">
        <f>IFERROR(VALUE(MID($C7856,4,3)),0)</f>
        <v>0</v>
      </c>
      <c r="AE7856" s="51">
        <f>VALUE(RIGHT("00"&amp;AC7856,2)&amp;RIGHT("000"&amp;AD7856,3))</f>
        <v>0</v>
      </c>
    </row>
    <row r="7857" spans="1:31">
      <c r="A7857" s="60" t="str">
        <f>IF(G7857&amp;Q7857&lt;&gt;"",W7857&amp;Q7857,"")</f>
        <v/>
      </c>
      <c r="B7857" s="85" t="str">
        <f>IF(C7857&lt;&gt;"",LEFT(C7857,9),"")</f>
        <v/>
      </c>
      <c r="V7857" s="60" t="str">
        <f>W7857&amp;H7857</f>
        <v/>
      </c>
      <c r="W7857" s="60" t="str">
        <f>_xlfn.LET(_xlpm.TextCell,TEXT(G7857,"###"),IF(_xlpm.TextCell&lt;&gt;"",IF(StyleSpaceSplit,IFERROR(IF(FIND(" ",_xlpm.TextCell)&gt;=1,MID(_xlpm.TextCell,1,FIND(" ",_xlpm.TextCell)-1),_xlpm.TextCell),_xlpm.TextCell),_xlpm.TextCell),""))</f>
        <v/>
      </c>
      <c r="X7857" s="60" t="str">
        <f>IF(A7857&lt;&gt;"",IFERROR(IF(FIND(" ",G7857)&gt;=1,MID(G7857,FIND(" ",G7857)+1,LEN(G7857)),""),""),"")</f>
        <v/>
      </c>
      <c r="AC7857" s="51">
        <f>IFERROR(VALUE(MID($C7857,1,2)),0)</f>
        <v>0</v>
      </c>
      <c r="AD7857" s="44">
        <f>IFERROR(VALUE(MID($C7857,4,3)),0)</f>
        <v>0</v>
      </c>
      <c r="AE7857" s="51">
        <f>VALUE(RIGHT("00"&amp;AC7857,2)&amp;RIGHT("000"&amp;AD7857,3))</f>
        <v>0</v>
      </c>
    </row>
    <row r="7858" spans="1:31">
      <c r="A7858" s="60" t="str">
        <f>IF(G7858&amp;Q7858&lt;&gt;"",W7858&amp;Q7858,"")</f>
        <v/>
      </c>
      <c r="B7858" s="85" t="str">
        <f>IF(C7858&lt;&gt;"",LEFT(C7858,9),"")</f>
        <v/>
      </c>
      <c r="V7858" s="60" t="str">
        <f>W7858&amp;H7858</f>
        <v/>
      </c>
      <c r="W7858" s="60" t="str">
        <f>_xlfn.LET(_xlpm.TextCell,TEXT(G7858,"###"),IF(_xlpm.TextCell&lt;&gt;"",IF(StyleSpaceSplit,IFERROR(IF(FIND(" ",_xlpm.TextCell)&gt;=1,MID(_xlpm.TextCell,1,FIND(" ",_xlpm.TextCell)-1),_xlpm.TextCell),_xlpm.TextCell),_xlpm.TextCell),""))</f>
        <v/>
      </c>
      <c r="X7858" s="60" t="str">
        <f>IF(A7858&lt;&gt;"",IFERROR(IF(FIND(" ",G7858)&gt;=1,MID(G7858,FIND(" ",G7858)+1,LEN(G7858)),""),""),"")</f>
        <v/>
      </c>
      <c r="AC7858" s="51">
        <f>IFERROR(VALUE(MID($C7858,1,2)),0)</f>
        <v>0</v>
      </c>
      <c r="AD7858" s="44">
        <f>IFERROR(VALUE(MID($C7858,4,3)),0)</f>
        <v>0</v>
      </c>
      <c r="AE7858" s="51">
        <f>VALUE(RIGHT("00"&amp;AC7858,2)&amp;RIGHT("000"&amp;AD7858,3))</f>
        <v>0</v>
      </c>
    </row>
    <row r="7859" spans="1:31">
      <c r="A7859" s="60" t="str">
        <f>IF(G7859&amp;Q7859&lt;&gt;"",W7859&amp;Q7859,"")</f>
        <v/>
      </c>
      <c r="B7859" s="85" t="str">
        <f>IF(C7859&lt;&gt;"",LEFT(C7859,9),"")</f>
        <v/>
      </c>
      <c r="V7859" s="60" t="str">
        <f>W7859&amp;H7859</f>
        <v/>
      </c>
      <c r="W7859" s="60" t="str">
        <f>_xlfn.LET(_xlpm.TextCell,TEXT(G7859,"###"),IF(_xlpm.TextCell&lt;&gt;"",IF(StyleSpaceSplit,IFERROR(IF(FIND(" ",_xlpm.TextCell)&gt;=1,MID(_xlpm.TextCell,1,FIND(" ",_xlpm.TextCell)-1),_xlpm.TextCell),_xlpm.TextCell),_xlpm.TextCell),""))</f>
        <v/>
      </c>
      <c r="X7859" s="60" t="str">
        <f>IF(A7859&lt;&gt;"",IFERROR(IF(FIND(" ",G7859)&gt;=1,MID(G7859,FIND(" ",G7859)+1,LEN(G7859)),""),""),"")</f>
        <v/>
      </c>
      <c r="AC7859" s="51">
        <f>IFERROR(VALUE(MID($C7859,1,2)),0)</f>
        <v>0</v>
      </c>
      <c r="AD7859" s="44">
        <f>IFERROR(VALUE(MID($C7859,4,3)),0)</f>
        <v>0</v>
      </c>
      <c r="AE7859" s="51">
        <f>VALUE(RIGHT("00"&amp;AC7859,2)&amp;RIGHT("000"&amp;AD7859,3))</f>
        <v>0</v>
      </c>
    </row>
    <row r="7860" spans="1:31">
      <c r="A7860" s="60" t="str">
        <f>IF(G7860&amp;Q7860&lt;&gt;"",W7860&amp;Q7860,"")</f>
        <v/>
      </c>
      <c r="B7860" s="85" t="str">
        <f>IF(C7860&lt;&gt;"",LEFT(C7860,9),"")</f>
        <v/>
      </c>
      <c r="V7860" s="60" t="str">
        <f>W7860&amp;H7860</f>
        <v/>
      </c>
      <c r="W7860" s="60" t="str">
        <f>_xlfn.LET(_xlpm.TextCell,TEXT(G7860,"###"),IF(_xlpm.TextCell&lt;&gt;"",IF(StyleSpaceSplit,IFERROR(IF(FIND(" ",_xlpm.TextCell)&gt;=1,MID(_xlpm.TextCell,1,FIND(" ",_xlpm.TextCell)-1),_xlpm.TextCell),_xlpm.TextCell),_xlpm.TextCell),""))</f>
        <v/>
      </c>
      <c r="X7860" s="60" t="str">
        <f>IF(A7860&lt;&gt;"",IFERROR(IF(FIND(" ",G7860)&gt;=1,MID(G7860,FIND(" ",G7860)+1,LEN(G7860)),""),""),"")</f>
        <v/>
      </c>
      <c r="AC7860" s="51">
        <f>IFERROR(VALUE(MID($C7860,1,2)),0)</f>
        <v>0</v>
      </c>
      <c r="AD7860" s="44">
        <f>IFERROR(VALUE(MID($C7860,4,3)),0)</f>
        <v>0</v>
      </c>
      <c r="AE7860" s="51">
        <f>VALUE(RIGHT("00"&amp;AC7860,2)&amp;RIGHT("000"&amp;AD7860,3))</f>
        <v>0</v>
      </c>
    </row>
    <row r="7861" spans="1:31">
      <c r="A7861" s="60" t="str">
        <f>IF(G7861&amp;Q7861&lt;&gt;"",W7861&amp;Q7861,"")</f>
        <v/>
      </c>
      <c r="B7861" s="85" t="str">
        <f>IF(C7861&lt;&gt;"",LEFT(C7861,9),"")</f>
        <v/>
      </c>
      <c r="V7861" s="60" t="str">
        <f>W7861&amp;H7861</f>
        <v/>
      </c>
      <c r="W7861" s="60" t="str">
        <f>_xlfn.LET(_xlpm.TextCell,TEXT(G7861,"###"),IF(_xlpm.TextCell&lt;&gt;"",IF(StyleSpaceSplit,IFERROR(IF(FIND(" ",_xlpm.TextCell)&gt;=1,MID(_xlpm.TextCell,1,FIND(" ",_xlpm.TextCell)-1),_xlpm.TextCell),_xlpm.TextCell),_xlpm.TextCell),""))</f>
        <v/>
      </c>
      <c r="X7861" s="60" t="str">
        <f>IF(A7861&lt;&gt;"",IFERROR(IF(FIND(" ",G7861)&gt;=1,MID(G7861,FIND(" ",G7861)+1,LEN(G7861)),""),""),"")</f>
        <v/>
      </c>
      <c r="AC7861" s="51">
        <f>IFERROR(VALUE(MID($C7861,1,2)),0)</f>
        <v>0</v>
      </c>
      <c r="AD7861" s="44">
        <f>IFERROR(VALUE(MID($C7861,4,3)),0)</f>
        <v>0</v>
      </c>
      <c r="AE7861" s="51">
        <f>VALUE(RIGHT("00"&amp;AC7861,2)&amp;RIGHT("000"&amp;AD7861,3))</f>
        <v>0</v>
      </c>
    </row>
    <row r="7862" spans="1:31">
      <c r="A7862" s="60" t="str">
        <f>IF(G7862&amp;Q7862&lt;&gt;"",W7862&amp;Q7862,"")</f>
        <v/>
      </c>
      <c r="B7862" s="85" t="str">
        <f>IF(C7862&lt;&gt;"",LEFT(C7862,9),"")</f>
        <v/>
      </c>
      <c r="V7862" s="60" t="str">
        <f>W7862&amp;H7862</f>
        <v/>
      </c>
      <c r="W7862" s="60" t="str">
        <f>_xlfn.LET(_xlpm.TextCell,TEXT(G7862,"###"),IF(_xlpm.TextCell&lt;&gt;"",IF(StyleSpaceSplit,IFERROR(IF(FIND(" ",_xlpm.TextCell)&gt;=1,MID(_xlpm.TextCell,1,FIND(" ",_xlpm.TextCell)-1),_xlpm.TextCell),_xlpm.TextCell),_xlpm.TextCell),""))</f>
        <v/>
      </c>
      <c r="X7862" s="60" t="str">
        <f>IF(A7862&lt;&gt;"",IFERROR(IF(FIND(" ",G7862)&gt;=1,MID(G7862,FIND(" ",G7862)+1,LEN(G7862)),""),""),"")</f>
        <v/>
      </c>
      <c r="AC7862" s="51">
        <f>IFERROR(VALUE(MID($C7862,1,2)),0)</f>
        <v>0</v>
      </c>
      <c r="AD7862" s="44">
        <f>IFERROR(VALUE(MID($C7862,4,3)),0)</f>
        <v>0</v>
      </c>
      <c r="AE7862" s="51">
        <f>VALUE(RIGHT("00"&amp;AC7862,2)&amp;RIGHT("000"&amp;AD7862,3))</f>
        <v>0</v>
      </c>
    </row>
    <row r="7863" spans="1:31">
      <c r="A7863" s="60" t="str">
        <f>IF(G7863&amp;Q7863&lt;&gt;"",W7863&amp;Q7863,"")</f>
        <v/>
      </c>
      <c r="B7863" s="85" t="str">
        <f>IF(C7863&lt;&gt;"",LEFT(C7863,9),"")</f>
        <v/>
      </c>
      <c r="V7863" s="60" t="str">
        <f>W7863&amp;H7863</f>
        <v/>
      </c>
      <c r="W7863" s="60" t="str">
        <f>_xlfn.LET(_xlpm.TextCell,TEXT(G7863,"###"),IF(_xlpm.TextCell&lt;&gt;"",IF(StyleSpaceSplit,IFERROR(IF(FIND(" ",_xlpm.TextCell)&gt;=1,MID(_xlpm.TextCell,1,FIND(" ",_xlpm.TextCell)-1),_xlpm.TextCell),_xlpm.TextCell),_xlpm.TextCell),""))</f>
        <v/>
      </c>
      <c r="X7863" s="60" t="str">
        <f>IF(A7863&lt;&gt;"",IFERROR(IF(FIND(" ",G7863)&gt;=1,MID(G7863,FIND(" ",G7863)+1,LEN(G7863)),""),""),"")</f>
        <v/>
      </c>
      <c r="AC7863" s="51">
        <f>IFERROR(VALUE(MID($C7863,1,2)),0)</f>
        <v>0</v>
      </c>
      <c r="AD7863" s="44">
        <f>IFERROR(VALUE(MID($C7863,4,3)),0)</f>
        <v>0</v>
      </c>
      <c r="AE7863" s="51">
        <f>VALUE(RIGHT("00"&amp;AC7863,2)&amp;RIGHT("000"&amp;AD7863,3))</f>
        <v>0</v>
      </c>
    </row>
    <row r="7864" spans="1:31">
      <c r="A7864" s="60" t="str">
        <f>IF(G7864&amp;Q7864&lt;&gt;"",W7864&amp;Q7864,"")</f>
        <v/>
      </c>
      <c r="B7864" s="85" t="str">
        <f>IF(C7864&lt;&gt;"",LEFT(C7864,9),"")</f>
        <v/>
      </c>
      <c r="V7864" s="60" t="str">
        <f>W7864&amp;H7864</f>
        <v/>
      </c>
      <c r="W7864" s="60" t="str">
        <f>_xlfn.LET(_xlpm.TextCell,TEXT(G7864,"###"),IF(_xlpm.TextCell&lt;&gt;"",IF(StyleSpaceSplit,IFERROR(IF(FIND(" ",_xlpm.TextCell)&gt;=1,MID(_xlpm.TextCell,1,FIND(" ",_xlpm.TextCell)-1),_xlpm.TextCell),_xlpm.TextCell),_xlpm.TextCell),""))</f>
        <v/>
      </c>
      <c r="X7864" s="60" t="str">
        <f>IF(A7864&lt;&gt;"",IFERROR(IF(FIND(" ",G7864)&gt;=1,MID(G7864,FIND(" ",G7864)+1,LEN(G7864)),""),""),"")</f>
        <v/>
      </c>
      <c r="AC7864" s="51">
        <f>IFERROR(VALUE(MID($C7864,1,2)),0)</f>
        <v>0</v>
      </c>
      <c r="AD7864" s="44">
        <f>IFERROR(VALUE(MID($C7864,4,3)),0)</f>
        <v>0</v>
      </c>
      <c r="AE7864" s="51">
        <f>VALUE(RIGHT("00"&amp;AC7864,2)&amp;RIGHT("000"&amp;AD7864,3))</f>
        <v>0</v>
      </c>
    </row>
    <row r="7865" spans="1:31">
      <c r="A7865" s="60" t="str">
        <f>IF(G7865&amp;Q7865&lt;&gt;"",W7865&amp;Q7865,"")</f>
        <v/>
      </c>
      <c r="B7865" s="85" t="str">
        <f>IF(C7865&lt;&gt;"",LEFT(C7865,9),"")</f>
        <v/>
      </c>
      <c r="V7865" s="60" t="str">
        <f>W7865&amp;H7865</f>
        <v/>
      </c>
      <c r="W7865" s="60" t="str">
        <f>_xlfn.LET(_xlpm.TextCell,TEXT(G7865,"###"),IF(_xlpm.TextCell&lt;&gt;"",IF(StyleSpaceSplit,IFERROR(IF(FIND(" ",_xlpm.TextCell)&gt;=1,MID(_xlpm.TextCell,1,FIND(" ",_xlpm.TextCell)-1),_xlpm.TextCell),_xlpm.TextCell),_xlpm.TextCell),""))</f>
        <v/>
      </c>
      <c r="X7865" s="60" t="str">
        <f>IF(A7865&lt;&gt;"",IFERROR(IF(FIND(" ",G7865)&gt;=1,MID(G7865,FIND(" ",G7865)+1,LEN(G7865)),""),""),"")</f>
        <v/>
      </c>
      <c r="AC7865" s="51">
        <f>IFERROR(VALUE(MID($C7865,1,2)),0)</f>
        <v>0</v>
      </c>
      <c r="AD7865" s="44">
        <f>IFERROR(VALUE(MID($C7865,4,3)),0)</f>
        <v>0</v>
      </c>
      <c r="AE7865" s="51">
        <f>VALUE(RIGHT("00"&amp;AC7865,2)&amp;RIGHT("000"&amp;AD7865,3))</f>
        <v>0</v>
      </c>
    </row>
    <row r="7866" spans="1:31">
      <c r="A7866" s="60" t="str">
        <f>IF(G7866&amp;Q7866&lt;&gt;"",W7866&amp;Q7866,"")</f>
        <v/>
      </c>
      <c r="B7866" s="85" t="str">
        <f>IF(C7866&lt;&gt;"",LEFT(C7866,9),"")</f>
        <v/>
      </c>
      <c r="V7866" s="60" t="str">
        <f>W7866&amp;H7866</f>
        <v/>
      </c>
      <c r="W7866" s="60" t="str">
        <f>_xlfn.LET(_xlpm.TextCell,TEXT(G7866,"###"),IF(_xlpm.TextCell&lt;&gt;"",IF(StyleSpaceSplit,IFERROR(IF(FIND(" ",_xlpm.TextCell)&gt;=1,MID(_xlpm.TextCell,1,FIND(" ",_xlpm.TextCell)-1),_xlpm.TextCell),_xlpm.TextCell),_xlpm.TextCell),""))</f>
        <v/>
      </c>
      <c r="X7866" s="60" t="str">
        <f>IF(A7866&lt;&gt;"",IFERROR(IF(FIND(" ",G7866)&gt;=1,MID(G7866,FIND(" ",G7866)+1,LEN(G7866)),""),""),"")</f>
        <v/>
      </c>
      <c r="AC7866" s="51">
        <f>IFERROR(VALUE(MID($C7866,1,2)),0)</f>
        <v>0</v>
      </c>
      <c r="AD7866" s="44">
        <f>IFERROR(VALUE(MID($C7866,4,3)),0)</f>
        <v>0</v>
      </c>
      <c r="AE7866" s="51">
        <f>VALUE(RIGHT("00"&amp;AC7866,2)&amp;RIGHT("000"&amp;AD7866,3))</f>
        <v>0</v>
      </c>
    </row>
    <row r="7867" spans="1:31">
      <c r="A7867" s="60" t="str">
        <f>IF(G7867&amp;Q7867&lt;&gt;"",W7867&amp;Q7867,"")</f>
        <v/>
      </c>
      <c r="B7867" s="85" t="str">
        <f>IF(C7867&lt;&gt;"",LEFT(C7867,9),"")</f>
        <v/>
      </c>
      <c r="V7867" s="60" t="str">
        <f>W7867&amp;H7867</f>
        <v/>
      </c>
      <c r="W7867" s="60" t="str">
        <f>_xlfn.LET(_xlpm.TextCell,TEXT(G7867,"###"),IF(_xlpm.TextCell&lt;&gt;"",IF(StyleSpaceSplit,IFERROR(IF(FIND(" ",_xlpm.TextCell)&gt;=1,MID(_xlpm.TextCell,1,FIND(" ",_xlpm.TextCell)-1),_xlpm.TextCell),_xlpm.TextCell),_xlpm.TextCell),""))</f>
        <v/>
      </c>
      <c r="X7867" s="60" t="str">
        <f>IF(A7867&lt;&gt;"",IFERROR(IF(FIND(" ",G7867)&gt;=1,MID(G7867,FIND(" ",G7867)+1,LEN(G7867)),""),""),"")</f>
        <v/>
      </c>
      <c r="AC7867" s="51">
        <f>IFERROR(VALUE(MID($C7867,1,2)),0)</f>
        <v>0</v>
      </c>
      <c r="AD7867" s="44">
        <f>IFERROR(VALUE(MID($C7867,4,3)),0)</f>
        <v>0</v>
      </c>
      <c r="AE7867" s="51">
        <f>VALUE(RIGHT("00"&amp;AC7867,2)&amp;RIGHT("000"&amp;AD7867,3))</f>
        <v>0</v>
      </c>
    </row>
    <row r="7868" spans="1:31">
      <c r="A7868" s="60" t="str">
        <f>IF(G7868&amp;Q7868&lt;&gt;"",W7868&amp;Q7868,"")</f>
        <v/>
      </c>
      <c r="B7868" s="85" t="str">
        <f>IF(C7868&lt;&gt;"",LEFT(C7868,9),"")</f>
        <v/>
      </c>
      <c r="V7868" s="60" t="str">
        <f>W7868&amp;H7868</f>
        <v/>
      </c>
      <c r="W7868" s="60" t="str">
        <f>_xlfn.LET(_xlpm.TextCell,TEXT(G7868,"###"),IF(_xlpm.TextCell&lt;&gt;"",IF(StyleSpaceSplit,IFERROR(IF(FIND(" ",_xlpm.TextCell)&gt;=1,MID(_xlpm.TextCell,1,FIND(" ",_xlpm.TextCell)-1),_xlpm.TextCell),_xlpm.TextCell),_xlpm.TextCell),""))</f>
        <v/>
      </c>
      <c r="X7868" s="60" t="str">
        <f>IF(A7868&lt;&gt;"",IFERROR(IF(FIND(" ",G7868)&gt;=1,MID(G7868,FIND(" ",G7868)+1,LEN(G7868)),""),""),"")</f>
        <v/>
      </c>
      <c r="AC7868" s="51">
        <f>IFERROR(VALUE(MID($C7868,1,2)),0)</f>
        <v>0</v>
      </c>
      <c r="AD7868" s="44">
        <f>IFERROR(VALUE(MID($C7868,4,3)),0)</f>
        <v>0</v>
      </c>
      <c r="AE7868" s="51">
        <f>VALUE(RIGHT("00"&amp;AC7868,2)&amp;RIGHT("000"&amp;AD7868,3))</f>
        <v>0</v>
      </c>
    </row>
    <row r="7869" spans="1:31">
      <c r="A7869" s="60" t="str">
        <f>IF(G7869&amp;Q7869&lt;&gt;"",W7869&amp;Q7869,"")</f>
        <v/>
      </c>
      <c r="B7869" s="85" t="str">
        <f>IF(C7869&lt;&gt;"",LEFT(C7869,9),"")</f>
        <v/>
      </c>
      <c r="V7869" s="60" t="str">
        <f>W7869&amp;H7869</f>
        <v/>
      </c>
      <c r="W7869" s="60" t="str">
        <f>_xlfn.LET(_xlpm.TextCell,TEXT(G7869,"###"),IF(_xlpm.TextCell&lt;&gt;"",IF(StyleSpaceSplit,IFERROR(IF(FIND(" ",_xlpm.TextCell)&gt;=1,MID(_xlpm.TextCell,1,FIND(" ",_xlpm.TextCell)-1),_xlpm.TextCell),_xlpm.TextCell),_xlpm.TextCell),""))</f>
        <v/>
      </c>
      <c r="X7869" s="60" t="str">
        <f>IF(A7869&lt;&gt;"",IFERROR(IF(FIND(" ",G7869)&gt;=1,MID(G7869,FIND(" ",G7869)+1,LEN(G7869)),""),""),"")</f>
        <v/>
      </c>
      <c r="AC7869" s="51">
        <f>IFERROR(VALUE(MID($C7869,1,2)),0)</f>
        <v>0</v>
      </c>
      <c r="AD7869" s="44">
        <f>IFERROR(VALUE(MID($C7869,4,3)),0)</f>
        <v>0</v>
      </c>
      <c r="AE7869" s="51">
        <f>VALUE(RIGHT("00"&amp;AC7869,2)&amp;RIGHT("000"&amp;AD7869,3))</f>
        <v>0</v>
      </c>
    </row>
    <row r="7870" spans="1:31">
      <c r="A7870" s="60" t="str">
        <f>IF(G7870&amp;Q7870&lt;&gt;"",W7870&amp;Q7870,"")</f>
        <v/>
      </c>
      <c r="B7870" s="85" t="str">
        <f>IF(C7870&lt;&gt;"",LEFT(C7870,9),"")</f>
        <v/>
      </c>
      <c r="V7870" s="60" t="str">
        <f>W7870&amp;H7870</f>
        <v/>
      </c>
      <c r="W7870" s="60" t="str">
        <f>_xlfn.LET(_xlpm.TextCell,TEXT(G7870,"###"),IF(_xlpm.TextCell&lt;&gt;"",IF(StyleSpaceSplit,IFERROR(IF(FIND(" ",_xlpm.TextCell)&gt;=1,MID(_xlpm.TextCell,1,FIND(" ",_xlpm.TextCell)-1),_xlpm.TextCell),_xlpm.TextCell),_xlpm.TextCell),""))</f>
        <v/>
      </c>
      <c r="X7870" s="60" t="str">
        <f>IF(A7870&lt;&gt;"",IFERROR(IF(FIND(" ",G7870)&gt;=1,MID(G7870,FIND(" ",G7870)+1,LEN(G7870)),""),""),"")</f>
        <v/>
      </c>
      <c r="AC7870" s="51">
        <f>IFERROR(VALUE(MID($C7870,1,2)),0)</f>
        <v>0</v>
      </c>
      <c r="AD7870" s="44">
        <f>IFERROR(VALUE(MID($C7870,4,3)),0)</f>
        <v>0</v>
      </c>
      <c r="AE7870" s="51">
        <f>VALUE(RIGHT("00"&amp;AC7870,2)&amp;RIGHT("000"&amp;AD7870,3))</f>
        <v>0</v>
      </c>
    </row>
    <row r="7871" spans="1:31">
      <c r="A7871" s="60" t="str">
        <f>IF(G7871&amp;Q7871&lt;&gt;"",W7871&amp;Q7871,"")</f>
        <v/>
      </c>
      <c r="B7871" s="85" t="str">
        <f>IF(C7871&lt;&gt;"",LEFT(C7871,9),"")</f>
        <v/>
      </c>
      <c r="V7871" s="60" t="str">
        <f>W7871&amp;H7871</f>
        <v/>
      </c>
      <c r="W7871" s="60" t="str">
        <f>_xlfn.LET(_xlpm.TextCell,TEXT(G7871,"###"),IF(_xlpm.TextCell&lt;&gt;"",IF(StyleSpaceSplit,IFERROR(IF(FIND(" ",_xlpm.TextCell)&gt;=1,MID(_xlpm.TextCell,1,FIND(" ",_xlpm.TextCell)-1),_xlpm.TextCell),_xlpm.TextCell),_xlpm.TextCell),""))</f>
        <v/>
      </c>
      <c r="X7871" s="60" t="str">
        <f>IF(A7871&lt;&gt;"",IFERROR(IF(FIND(" ",G7871)&gt;=1,MID(G7871,FIND(" ",G7871)+1,LEN(G7871)),""),""),"")</f>
        <v/>
      </c>
      <c r="AC7871" s="51">
        <f>IFERROR(VALUE(MID($C7871,1,2)),0)</f>
        <v>0</v>
      </c>
      <c r="AD7871" s="44">
        <f>IFERROR(VALUE(MID($C7871,4,3)),0)</f>
        <v>0</v>
      </c>
      <c r="AE7871" s="51">
        <f>VALUE(RIGHT("00"&amp;AC7871,2)&amp;RIGHT("000"&amp;AD7871,3))</f>
        <v>0</v>
      </c>
    </row>
    <row r="7872" spans="1:31">
      <c r="A7872" s="60" t="str">
        <f>IF(G7872&amp;Q7872&lt;&gt;"",W7872&amp;Q7872,"")</f>
        <v/>
      </c>
      <c r="B7872" s="85" t="str">
        <f>IF(C7872&lt;&gt;"",LEFT(C7872,9),"")</f>
        <v/>
      </c>
      <c r="V7872" s="60" t="str">
        <f>W7872&amp;H7872</f>
        <v/>
      </c>
      <c r="W7872" s="60" t="str">
        <f>_xlfn.LET(_xlpm.TextCell,TEXT(G7872,"###"),IF(_xlpm.TextCell&lt;&gt;"",IF(StyleSpaceSplit,IFERROR(IF(FIND(" ",_xlpm.TextCell)&gt;=1,MID(_xlpm.TextCell,1,FIND(" ",_xlpm.TextCell)-1),_xlpm.TextCell),_xlpm.TextCell),_xlpm.TextCell),""))</f>
        <v/>
      </c>
      <c r="X7872" s="60" t="str">
        <f>IF(A7872&lt;&gt;"",IFERROR(IF(FIND(" ",G7872)&gt;=1,MID(G7872,FIND(" ",G7872)+1,LEN(G7872)),""),""),"")</f>
        <v/>
      </c>
      <c r="AC7872" s="51">
        <f>IFERROR(VALUE(MID($C7872,1,2)),0)</f>
        <v>0</v>
      </c>
      <c r="AD7872" s="44">
        <f>IFERROR(VALUE(MID($C7872,4,3)),0)</f>
        <v>0</v>
      </c>
      <c r="AE7872" s="51">
        <f>VALUE(RIGHT("00"&amp;AC7872,2)&amp;RIGHT("000"&amp;AD7872,3))</f>
        <v>0</v>
      </c>
    </row>
    <row r="7873" spans="1:31">
      <c r="A7873" s="60" t="str">
        <f>IF(G7873&amp;Q7873&lt;&gt;"",W7873&amp;Q7873,"")</f>
        <v/>
      </c>
      <c r="B7873" s="85" t="str">
        <f>IF(C7873&lt;&gt;"",LEFT(C7873,9),"")</f>
        <v/>
      </c>
      <c r="V7873" s="60" t="str">
        <f>W7873&amp;H7873</f>
        <v/>
      </c>
      <c r="W7873" s="60" t="str">
        <f>_xlfn.LET(_xlpm.TextCell,TEXT(G7873,"###"),IF(_xlpm.TextCell&lt;&gt;"",IF(StyleSpaceSplit,IFERROR(IF(FIND(" ",_xlpm.TextCell)&gt;=1,MID(_xlpm.TextCell,1,FIND(" ",_xlpm.TextCell)-1),_xlpm.TextCell),_xlpm.TextCell),_xlpm.TextCell),""))</f>
        <v/>
      </c>
      <c r="X7873" s="60" t="str">
        <f>IF(A7873&lt;&gt;"",IFERROR(IF(FIND(" ",G7873)&gt;=1,MID(G7873,FIND(" ",G7873)+1,LEN(G7873)),""),""),"")</f>
        <v/>
      </c>
      <c r="AC7873" s="51">
        <f>IFERROR(VALUE(MID($C7873,1,2)),0)</f>
        <v>0</v>
      </c>
      <c r="AD7873" s="44">
        <f>IFERROR(VALUE(MID($C7873,4,3)),0)</f>
        <v>0</v>
      </c>
      <c r="AE7873" s="51">
        <f>VALUE(RIGHT("00"&amp;AC7873,2)&amp;RIGHT("000"&amp;AD7873,3))</f>
        <v>0</v>
      </c>
    </row>
    <row r="7874" spans="1:31">
      <c r="A7874" s="60" t="str">
        <f>IF(G7874&amp;Q7874&lt;&gt;"",W7874&amp;Q7874,"")</f>
        <v/>
      </c>
      <c r="B7874" s="85" t="str">
        <f>IF(C7874&lt;&gt;"",LEFT(C7874,9),"")</f>
        <v/>
      </c>
      <c r="V7874" s="60" t="str">
        <f>W7874&amp;H7874</f>
        <v/>
      </c>
      <c r="W7874" s="60" t="str">
        <f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>IF(A7874&lt;&gt;"",IFERROR(IF(FIND(" ",G7874)&gt;=1,MID(G7874,FIND(" ",G7874)+1,LEN(G7874)),""),""),"")</f>
        <v/>
      </c>
      <c r="AC7874" s="51">
        <f>IFERROR(VALUE(MID($C7874,1,2)),0)</f>
        <v>0</v>
      </c>
      <c r="AD7874" s="44">
        <f>IFERROR(VALUE(MID($C7874,4,3)),0)</f>
        <v>0</v>
      </c>
      <c r="AE7874" s="51">
        <f>VALUE(RIGHT("00"&amp;AC7874,2)&amp;RIGHT("000"&amp;AD7874,3))</f>
        <v>0</v>
      </c>
    </row>
    <row r="7875" spans="1:31">
      <c r="A7875" s="60" t="str">
        <f>IF(G7875&amp;Q7875&lt;&gt;"",W7875&amp;Q7875,"")</f>
        <v/>
      </c>
      <c r="B7875" s="85" t="str">
        <f>IF(C7875&lt;&gt;"",LEFT(C7875,9),"")</f>
        <v/>
      </c>
      <c r="V7875" s="60" t="str">
        <f>W7875&amp;H7875</f>
        <v/>
      </c>
      <c r="W7875" s="60" t="str">
        <f>_xlfn.LET(_xlpm.TextCell,TEXT(G7875,"###"),IF(_xlpm.TextCell&lt;&gt;"",IF(StyleSpaceSplit,IFERROR(IF(FIND(" ",_xlpm.TextCell)&gt;=1,MID(_xlpm.TextCell,1,FIND(" ",_xlpm.TextCell)-1),_xlpm.TextCell),_xlpm.TextCell),_xlpm.TextCell),""))</f>
        <v/>
      </c>
      <c r="X7875" s="60" t="str">
        <f>IF(A7875&lt;&gt;"",IFERROR(IF(FIND(" ",G7875)&gt;=1,MID(G7875,FIND(" ",G7875)+1,LEN(G7875)),""),""),"")</f>
        <v/>
      </c>
      <c r="AC7875" s="51">
        <f>IFERROR(VALUE(MID($C7875,1,2)),0)</f>
        <v>0</v>
      </c>
      <c r="AD7875" s="44">
        <f>IFERROR(VALUE(MID($C7875,4,3)),0)</f>
        <v>0</v>
      </c>
      <c r="AE7875" s="51">
        <f>VALUE(RIGHT("00"&amp;AC7875,2)&amp;RIGHT("000"&amp;AD7875,3))</f>
        <v>0</v>
      </c>
    </row>
    <row r="7876" spans="1:31">
      <c r="A7876" s="60" t="str">
        <f>IF(G7876&amp;Q7876&lt;&gt;"",W7876&amp;Q7876,"")</f>
        <v/>
      </c>
      <c r="B7876" s="85" t="str">
        <f>IF(C7876&lt;&gt;"",LEFT(C7876,9),"")</f>
        <v/>
      </c>
      <c r="V7876" s="60" t="str">
        <f>W7876&amp;H7876</f>
        <v/>
      </c>
      <c r="W7876" s="60" t="str">
        <f>_xlfn.LET(_xlpm.TextCell,TEXT(G7876,"###"),IF(_xlpm.TextCell&lt;&gt;"",IF(StyleSpaceSplit,IFERROR(IF(FIND(" ",_xlpm.TextCell)&gt;=1,MID(_xlpm.TextCell,1,FIND(" ",_xlpm.TextCell)-1),_xlpm.TextCell),_xlpm.TextCell),_xlpm.TextCell),""))</f>
        <v/>
      </c>
      <c r="X7876" s="60" t="str">
        <f>IF(A7876&lt;&gt;"",IFERROR(IF(FIND(" ",G7876)&gt;=1,MID(G7876,FIND(" ",G7876)+1,LEN(G7876)),""),""),"")</f>
        <v/>
      </c>
      <c r="AC7876" s="51">
        <f>IFERROR(VALUE(MID($C7876,1,2)),0)</f>
        <v>0</v>
      </c>
      <c r="AD7876" s="44">
        <f>IFERROR(VALUE(MID($C7876,4,3)),0)</f>
        <v>0</v>
      </c>
      <c r="AE7876" s="51">
        <f>VALUE(RIGHT("00"&amp;AC7876,2)&amp;RIGHT("000"&amp;AD7876,3))</f>
        <v>0</v>
      </c>
    </row>
    <row r="7877" spans="1:31">
      <c r="A7877" s="60" t="str">
        <f>IF(G7877&amp;Q7877&lt;&gt;"",W7877&amp;Q7877,"")</f>
        <v/>
      </c>
      <c r="B7877" s="85" t="str">
        <f>IF(C7877&lt;&gt;"",LEFT(C7877,9),"")</f>
        <v/>
      </c>
      <c r="V7877" s="60" t="str">
        <f>W7877&amp;H7877</f>
        <v/>
      </c>
      <c r="W7877" s="60" t="str">
        <f>_xlfn.LET(_xlpm.TextCell,TEXT(G7877,"###"),IF(_xlpm.TextCell&lt;&gt;"",IF(StyleSpaceSplit,IFERROR(IF(FIND(" ",_xlpm.TextCell)&gt;=1,MID(_xlpm.TextCell,1,FIND(" ",_xlpm.TextCell)-1),_xlpm.TextCell),_xlpm.TextCell),_xlpm.TextCell),""))</f>
        <v/>
      </c>
      <c r="X7877" s="60" t="str">
        <f>IF(A7877&lt;&gt;"",IFERROR(IF(FIND(" ",G7877)&gt;=1,MID(G7877,FIND(" ",G7877)+1,LEN(G7877)),""),""),"")</f>
        <v/>
      </c>
      <c r="AC7877" s="51">
        <f>IFERROR(VALUE(MID($C7877,1,2)),0)</f>
        <v>0</v>
      </c>
      <c r="AD7877" s="44">
        <f>IFERROR(VALUE(MID($C7877,4,3)),0)</f>
        <v>0</v>
      </c>
      <c r="AE7877" s="51">
        <f>VALUE(RIGHT("00"&amp;AC7877,2)&amp;RIGHT("000"&amp;AD7877,3))</f>
        <v>0</v>
      </c>
    </row>
    <row r="7878" spans="1:31">
      <c r="A7878" s="60" t="str">
        <f>IF(G7878&amp;Q7878&lt;&gt;"",W7878&amp;Q7878,"")</f>
        <v/>
      </c>
      <c r="B7878" s="85" t="str">
        <f>IF(C7878&lt;&gt;"",LEFT(C7878,9),"")</f>
        <v/>
      </c>
      <c r="V7878" s="60" t="str">
        <f>W7878&amp;H7878</f>
        <v/>
      </c>
      <c r="W7878" s="60" t="str">
        <f>_xlfn.LET(_xlpm.TextCell,TEXT(G7878,"###"),IF(_xlpm.TextCell&lt;&gt;"",IF(StyleSpaceSplit,IFERROR(IF(FIND(" ",_xlpm.TextCell)&gt;=1,MID(_xlpm.TextCell,1,FIND(" ",_xlpm.TextCell)-1),_xlpm.TextCell),_xlpm.TextCell),_xlpm.TextCell),""))</f>
        <v/>
      </c>
      <c r="X7878" s="60" t="str">
        <f>IF(A7878&lt;&gt;"",IFERROR(IF(FIND(" ",G7878)&gt;=1,MID(G7878,FIND(" ",G7878)+1,LEN(G7878)),""),""),"")</f>
        <v/>
      </c>
      <c r="AC7878" s="51">
        <f>IFERROR(VALUE(MID($C7878,1,2)),0)</f>
        <v>0</v>
      </c>
      <c r="AD7878" s="44">
        <f>IFERROR(VALUE(MID($C7878,4,3)),0)</f>
        <v>0</v>
      </c>
      <c r="AE7878" s="51">
        <f>VALUE(RIGHT("00"&amp;AC7878,2)&amp;RIGHT("000"&amp;AD7878,3))</f>
        <v>0</v>
      </c>
    </row>
    <row r="7879" spans="1:31">
      <c r="A7879" s="60" t="str">
        <f>IF(G7879&amp;Q7879&lt;&gt;"",W7879&amp;Q7879,"")</f>
        <v/>
      </c>
      <c r="B7879" s="85" t="str">
        <f>IF(C7879&lt;&gt;"",LEFT(C7879,9),"")</f>
        <v/>
      </c>
      <c r="V7879" s="60" t="str">
        <f>W7879&amp;H7879</f>
        <v/>
      </c>
      <c r="W7879" s="60" t="str">
        <f>_xlfn.LET(_xlpm.TextCell,TEXT(G7879,"###"),IF(_xlpm.TextCell&lt;&gt;"",IF(StyleSpaceSplit,IFERROR(IF(FIND(" ",_xlpm.TextCell)&gt;=1,MID(_xlpm.TextCell,1,FIND(" ",_xlpm.TextCell)-1),_xlpm.TextCell),_xlpm.TextCell),_xlpm.TextCell),""))</f>
        <v/>
      </c>
      <c r="X7879" s="60" t="str">
        <f>IF(A7879&lt;&gt;"",IFERROR(IF(FIND(" ",G7879)&gt;=1,MID(G7879,FIND(" ",G7879)+1,LEN(G7879)),""),""),"")</f>
        <v/>
      </c>
      <c r="AC7879" s="51">
        <f>IFERROR(VALUE(MID($C7879,1,2)),0)</f>
        <v>0</v>
      </c>
      <c r="AD7879" s="44">
        <f>IFERROR(VALUE(MID($C7879,4,3)),0)</f>
        <v>0</v>
      </c>
      <c r="AE7879" s="51">
        <f>VALUE(RIGHT("00"&amp;AC7879,2)&amp;RIGHT("000"&amp;AD7879,3))</f>
        <v>0</v>
      </c>
    </row>
    <row r="7880" spans="1:31">
      <c r="A7880" s="60" t="str">
        <f>IF(G7880&amp;Q7880&lt;&gt;"",W7880&amp;Q7880,"")</f>
        <v/>
      </c>
      <c r="B7880" s="85" t="str">
        <f>IF(C7880&lt;&gt;"",LEFT(C7880,9),"")</f>
        <v/>
      </c>
      <c r="V7880" s="60" t="str">
        <f>W7880&amp;H7880</f>
        <v/>
      </c>
      <c r="W7880" s="60" t="str">
        <f>_xlfn.LET(_xlpm.TextCell,TEXT(G7880,"###"),IF(_xlpm.TextCell&lt;&gt;"",IF(StyleSpaceSplit,IFERROR(IF(FIND(" ",_xlpm.TextCell)&gt;=1,MID(_xlpm.TextCell,1,FIND(" ",_xlpm.TextCell)-1),_xlpm.TextCell),_xlpm.TextCell),_xlpm.TextCell),""))</f>
        <v/>
      </c>
      <c r="X7880" s="60" t="str">
        <f>IF(A7880&lt;&gt;"",IFERROR(IF(FIND(" ",G7880)&gt;=1,MID(G7880,FIND(" ",G7880)+1,LEN(G7880)),""),""),"")</f>
        <v/>
      </c>
      <c r="AC7880" s="51">
        <f>IFERROR(VALUE(MID($C7880,1,2)),0)</f>
        <v>0</v>
      </c>
      <c r="AD7880" s="44">
        <f>IFERROR(VALUE(MID($C7880,4,3)),0)</f>
        <v>0</v>
      </c>
      <c r="AE7880" s="51">
        <f>VALUE(RIGHT("00"&amp;AC7880,2)&amp;RIGHT("000"&amp;AD7880,3))</f>
        <v>0</v>
      </c>
    </row>
    <row r="7881" spans="1:31">
      <c r="A7881" s="60" t="str">
        <f>IF(G7881&amp;Q7881&lt;&gt;"",W7881&amp;Q7881,"")</f>
        <v/>
      </c>
      <c r="B7881" s="85" t="str">
        <f>IF(C7881&lt;&gt;"",LEFT(C7881,9),"")</f>
        <v/>
      </c>
      <c r="V7881" s="60" t="str">
        <f>W7881&amp;H7881</f>
        <v/>
      </c>
      <c r="W7881" s="60" t="str">
        <f>_xlfn.LET(_xlpm.TextCell,TEXT(G7881,"###"),IF(_xlpm.TextCell&lt;&gt;"",IF(StyleSpaceSplit,IFERROR(IF(FIND(" ",_xlpm.TextCell)&gt;=1,MID(_xlpm.TextCell,1,FIND(" ",_xlpm.TextCell)-1),_xlpm.TextCell),_xlpm.TextCell),_xlpm.TextCell),""))</f>
        <v/>
      </c>
      <c r="X7881" s="60" t="str">
        <f>IF(A7881&lt;&gt;"",IFERROR(IF(FIND(" ",G7881)&gt;=1,MID(G7881,FIND(" ",G7881)+1,LEN(G7881)),""),""),"")</f>
        <v/>
      </c>
      <c r="AC7881" s="51">
        <f>IFERROR(VALUE(MID($C7881,1,2)),0)</f>
        <v>0</v>
      </c>
      <c r="AD7881" s="44">
        <f>IFERROR(VALUE(MID($C7881,4,3)),0)</f>
        <v>0</v>
      </c>
      <c r="AE7881" s="51">
        <f>VALUE(RIGHT("00"&amp;AC7881,2)&amp;RIGHT("000"&amp;AD7881,3))</f>
        <v>0</v>
      </c>
    </row>
    <row r="7882" spans="1:31">
      <c r="A7882" s="60" t="str">
        <f>IF(G7882&amp;Q7882&lt;&gt;"",W7882&amp;Q7882,"")</f>
        <v/>
      </c>
      <c r="B7882" s="85" t="str">
        <f>IF(C7882&lt;&gt;"",LEFT(C7882,9),"")</f>
        <v/>
      </c>
      <c r="V7882" s="60" t="str">
        <f>W7882&amp;H7882</f>
        <v/>
      </c>
      <c r="W7882" s="60" t="str">
        <f>_xlfn.LET(_xlpm.TextCell,TEXT(G7882,"###"),IF(_xlpm.TextCell&lt;&gt;"",IF(StyleSpaceSplit,IFERROR(IF(FIND(" ",_xlpm.TextCell)&gt;=1,MID(_xlpm.TextCell,1,FIND(" ",_xlpm.TextCell)-1),_xlpm.TextCell),_xlpm.TextCell),_xlpm.TextCell),""))</f>
        <v/>
      </c>
      <c r="X7882" s="60" t="str">
        <f>IF(A7882&lt;&gt;"",IFERROR(IF(FIND(" ",G7882)&gt;=1,MID(G7882,FIND(" ",G7882)+1,LEN(G7882)),""),""),"")</f>
        <v/>
      </c>
      <c r="AC7882" s="51">
        <f>IFERROR(VALUE(MID($C7882,1,2)),0)</f>
        <v>0</v>
      </c>
      <c r="AD7882" s="44">
        <f>IFERROR(VALUE(MID($C7882,4,3)),0)</f>
        <v>0</v>
      </c>
      <c r="AE7882" s="51">
        <f>VALUE(RIGHT("00"&amp;AC7882,2)&amp;RIGHT("000"&amp;AD7882,3))</f>
        <v>0</v>
      </c>
    </row>
    <row r="7883" spans="1:31">
      <c r="A7883" s="60" t="str">
        <f>IF(G7883&amp;Q7883&lt;&gt;"",W7883&amp;Q7883,"")</f>
        <v/>
      </c>
      <c r="B7883" s="85" t="str">
        <f>IF(C7883&lt;&gt;"",LEFT(C7883,9),"")</f>
        <v/>
      </c>
      <c r="V7883" s="60" t="str">
        <f>W7883&amp;H7883</f>
        <v/>
      </c>
      <c r="W7883" s="60" t="str">
        <f>_xlfn.LET(_xlpm.TextCell,TEXT(G7883,"###"),IF(_xlpm.TextCell&lt;&gt;"",IF(StyleSpaceSplit,IFERROR(IF(FIND(" ",_xlpm.TextCell)&gt;=1,MID(_xlpm.TextCell,1,FIND(" ",_xlpm.TextCell)-1),_xlpm.TextCell),_xlpm.TextCell),_xlpm.TextCell),""))</f>
        <v/>
      </c>
      <c r="X7883" s="60" t="str">
        <f>IF(A7883&lt;&gt;"",IFERROR(IF(FIND(" ",G7883)&gt;=1,MID(G7883,FIND(" ",G7883)+1,LEN(G7883)),""),""),"")</f>
        <v/>
      </c>
      <c r="AC7883" s="51">
        <f>IFERROR(VALUE(MID($C7883,1,2)),0)</f>
        <v>0</v>
      </c>
      <c r="AD7883" s="44">
        <f>IFERROR(VALUE(MID($C7883,4,3)),0)</f>
        <v>0</v>
      </c>
      <c r="AE7883" s="51">
        <f>VALUE(RIGHT("00"&amp;AC7883,2)&amp;RIGHT("000"&amp;AD7883,3))</f>
        <v>0</v>
      </c>
    </row>
    <row r="7884" spans="1:31">
      <c r="A7884" s="60" t="str">
        <f>IF(G7884&amp;Q7884&lt;&gt;"",W7884&amp;Q7884,"")</f>
        <v/>
      </c>
      <c r="B7884" s="85" t="str">
        <f>IF(C7884&lt;&gt;"",LEFT(C7884,9),"")</f>
        <v/>
      </c>
      <c r="V7884" s="60" t="str">
        <f>W7884&amp;H7884</f>
        <v/>
      </c>
      <c r="W7884" s="60" t="str">
        <f>_xlfn.LET(_xlpm.TextCell,TEXT(G7884,"###"),IF(_xlpm.TextCell&lt;&gt;"",IF(StyleSpaceSplit,IFERROR(IF(FIND(" ",_xlpm.TextCell)&gt;=1,MID(_xlpm.TextCell,1,FIND(" ",_xlpm.TextCell)-1),_xlpm.TextCell),_xlpm.TextCell),_xlpm.TextCell),""))</f>
        <v/>
      </c>
      <c r="X7884" s="60" t="str">
        <f>IF(A7884&lt;&gt;"",IFERROR(IF(FIND(" ",G7884)&gt;=1,MID(G7884,FIND(" ",G7884)+1,LEN(G7884)),""),""),"")</f>
        <v/>
      </c>
      <c r="AC7884" s="51">
        <f>IFERROR(VALUE(MID($C7884,1,2)),0)</f>
        <v>0</v>
      </c>
      <c r="AD7884" s="44">
        <f>IFERROR(VALUE(MID($C7884,4,3)),0)</f>
        <v>0</v>
      </c>
      <c r="AE7884" s="51">
        <f>VALUE(RIGHT("00"&amp;AC7884,2)&amp;RIGHT("000"&amp;AD7884,3))</f>
        <v>0</v>
      </c>
    </row>
    <row r="7885" spans="1:31">
      <c r="A7885" s="60" t="str">
        <f>IF(G7885&amp;Q7885&lt;&gt;"",W7885&amp;Q7885,"")</f>
        <v/>
      </c>
      <c r="B7885" s="85" t="str">
        <f>IF(C7885&lt;&gt;"",LEFT(C7885,9),"")</f>
        <v/>
      </c>
      <c r="V7885" s="60" t="str">
        <f>W7885&amp;H7885</f>
        <v/>
      </c>
      <c r="W7885" s="60" t="str">
        <f>_xlfn.LET(_xlpm.TextCell,TEXT(G7885,"###"),IF(_xlpm.TextCell&lt;&gt;"",IF(StyleSpaceSplit,IFERROR(IF(FIND(" ",_xlpm.TextCell)&gt;=1,MID(_xlpm.TextCell,1,FIND(" ",_xlpm.TextCell)-1),_xlpm.TextCell),_xlpm.TextCell),_xlpm.TextCell),""))</f>
        <v/>
      </c>
      <c r="X7885" s="60" t="str">
        <f>IF(A7885&lt;&gt;"",IFERROR(IF(FIND(" ",G7885)&gt;=1,MID(G7885,FIND(" ",G7885)+1,LEN(G7885)),""),""),"")</f>
        <v/>
      </c>
      <c r="AC7885" s="51">
        <f>IFERROR(VALUE(MID($C7885,1,2)),0)</f>
        <v>0</v>
      </c>
      <c r="AD7885" s="44">
        <f>IFERROR(VALUE(MID($C7885,4,3)),0)</f>
        <v>0</v>
      </c>
      <c r="AE7885" s="51">
        <f>VALUE(RIGHT("00"&amp;AC7885,2)&amp;RIGHT("000"&amp;AD7885,3))</f>
        <v>0</v>
      </c>
    </row>
    <row r="7886" spans="1:31">
      <c r="A7886" s="60" t="str">
        <f>IF(G7886&amp;Q7886&lt;&gt;"",W7886&amp;Q7886,"")</f>
        <v/>
      </c>
      <c r="B7886" s="85" t="str">
        <f>IF(C7886&lt;&gt;"",LEFT(C7886,9),"")</f>
        <v/>
      </c>
      <c r="V7886" s="60" t="str">
        <f>W7886&amp;H7886</f>
        <v/>
      </c>
      <c r="W7886" s="60" t="str">
        <f>_xlfn.LET(_xlpm.TextCell,TEXT(G7886,"###"),IF(_xlpm.TextCell&lt;&gt;"",IF(StyleSpaceSplit,IFERROR(IF(FIND(" ",_xlpm.TextCell)&gt;=1,MID(_xlpm.TextCell,1,FIND(" ",_xlpm.TextCell)-1),_xlpm.TextCell),_xlpm.TextCell),_xlpm.TextCell),""))</f>
        <v/>
      </c>
      <c r="X7886" s="60" t="str">
        <f>IF(A7886&lt;&gt;"",IFERROR(IF(FIND(" ",G7886)&gt;=1,MID(G7886,FIND(" ",G7886)+1,LEN(G7886)),""),""),"")</f>
        <v/>
      </c>
      <c r="AC7886" s="51">
        <f>IFERROR(VALUE(MID($C7886,1,2)),0)</f>
        <v>0</v>
      </c>
      <c r="AD7886" s="44">
        <f>IFERROR(VALUE(MID($C7886,4,3)),0)</f>
        <v>0</v>
      </c>
      <c r="AE7886" s="51">
        <f>VALUE(RIGHT("00"&amp;AC7886,2)&amp;RIGHT("000"&amp;AD7886,3))</f>
        <v>0</v>
      </c>
    </row>
    <row r="7887" spans="1:31">
      <c r="A7887" s="60" t="str">
        <f>IF(G7887&amp;Q7887&lt;&gt;"",W7887&amp;Q7887,"")</f>
        <v/>
      </c>
      <c r="B7887" s="85" t="str">
        <f>IF(C7887&lt;&gt;"",LEFT(C7887,9),"")</f>
        <v/>
      </c>
      <c r="V7887" s="60" t="str">
        <f>W7887&amp;H7887</f>
        <v/>
      </c>
      <c r="W7887" s="60" t="str">
        <f>_xlfn.LET(_xlpm.TextCell,TEXT(G7887,"###"),IF(_xlpm.TextCell&lt;&gt;"",IF(StyleSpaceSplit,IFERROR(IF(FIND(" ",_xlpm.TextCell)&gt;=1,MID(_xlpm.TextCell,1,FIND(" ",_xlpm.TextCell)-1),_xlpm.TextCell),_xlpm.TextCell),_xlpm.TextCell),""))</f>
        <v/>
      </c>
      <c r="X7887" s="60" t="str">
        <f>IF(A7887&lt;&gt;"",IFERROR(IF(FIND(" ",G7887)&gt;=1,MID(G7887,FIND(" ",G7887)+1,LEN(G7887)),""),""),"")</f>
        <v/>
      </c>
      <c r="AC7887" s="51">
        <f>IFERROR(VALUE(MID($C7887,1,2)),0)</f>
        <v>0</v>
      </c>
      <c r="AD7887" s="44">
        <f>IFERROR(VALUE(MID($C7887,4,3)),0)</f>
        <v>0</v>
      </c>
      <c r="AE7887" s="51">
        <f>VALUE(RIGHT("00"&amp;AC7887,2)&amp;RIGHT("000"&amp;AD7887,3))</f>
        <v>0</v>
      </c>
    </row>
    <row r="7888" spans="1:31">
      <c r="A7888" s="60" t="str">
        <f>IF(G7888&amp;Q7888&lt;&gt;"",W7888&amp;Q7888,"")</f>
        <v/>
      </c>
      <c r="B7888" s="85" t="str">
        <f>IF(C7888&lt;&gt;"",LEFT(C7888,9),"")</f>
        <v/>
      </c>
      <c r="V7888" s="60" t="str">
        <f>W7888&amp;H7888</f>
        <v/>
      </c>
      <c r="W7888" s="60" t="str">
        <f>_xlfn.LET(_xlpm.TextCell,TEXT(G7888,"###"),IF(_xlpm.TextCell&lt;&gt;"",IF(StyleSpaceSplit,IFERROR(IF(FIND(" ",_xlpm.TextCell)&gt;=1,MID(_xlpm.TextCell,1,FIND(" ",_xlpm.TextCell)-1),_xlpm.TextCell),_xlpm.TextCell),_xlpm.TextCell),""))</f>
        <v/>
      </c>
      <c r="X7888" s="60" t="str">
        <f>IF(A7888&lt;&gt;"",IFERROR(IF(FIND(" ",G7888)&gt;=1,MID(G7888,FIND(" ",G7888)+1,LEN(G7888)),""),""),"")</f>
        <v/>
      </c>
      <c r="AC7888" s="51">
        <f>IFERROR(VALUE(MID($C7888,1,2)),0)</f>
        <v>0</v>
      </c>
      <c r="AD7888" s="44">
        <f>IFERROR(VALUE(MID($C7888,4,3)),0)</f>
        <v>0</v>
      </c>
      <c r="AE7888" s="51">
        <f>VALUE(RIGHT("00"&amp;AC7888,2)&amp;RIGHT("000"&amp;AD7888,3))</f>
        <v>0</v>
      </c>
    </row>
    <row r="7889" spans="1:31">
      <c r="A7889" s="60" t="str">
        <f>IF(G7889&amp;Q7889&lt;&gt;"",W7889&amp;Q7889,"")</f>
        <v/>
      </c>
      <c r="B7889" s="85" t="str">
        <f>IF(C7889&lt;&gt;"",LEFT(C7889,9),"")</f>
        <v/>
      </c>
      <c r="V7889" s="60" t="str">
        <f>W7889&amp;H7889</f>
        <v/>
      </c>
      <c r="W7889" s="60" t="str">
        <f>_xlfn.LET(_xlpm.TextCell,TEXT(G7889,"###"),IF(_xlpm.TextCell&lt;&gt;"",IF(StyleSpaceSplit,IFERROR(IF(FIND(" ",_xlpm.TextCell)&gt;=1,MID(_xlpm.TextCell,1,FIND(" ",_xlpm.TextCell)-1),_xlpm.TextCell),_xlpm.TextCell),_xlpm.TextCell),""))</f>
        <v/>
      </c>
      <c r="X7889" s="60" t="str">
        <f>IF(A7889&lt;&gt;"",IFERROR(IF(FIND(" ",G7889)&gt;=1,MID(G7889,FIND(" ",G7889)+1,LEN(G7889)),""),""),"")</f>
        <v/>
      </c>
      <c r="AC7889" s="51">
        <f>IFERROR(VALUE(MID($C7889,1,2)),0)</f>
        <v>0</v>
      </c>
      <c r="AD7889" s="44">
        <f>IFERROR(VALUE(MID($C7889,4,3)),0)</f>
        <v>0</v>
      </c>
      <c r="AE7889" s="51">
        <f>VALUE(RIGHT("00"&amp;AC7889,2)&amp;RIGHT("000"&amp;AD7889,3))</f>
        <v>0</v>
      </c>
    </row>
    <row r="7890" spans="1:31">
      <c r="A7890" s="60" t="str">
        <f>IF(G7890&amp;Q7890&lt;&gt;"",W7890&amp;Q7890,"")</f>
        <v/>
      </c>
      <c r="B7890" s="85" t="str">
        <f>IF(C7890&lt;&gt;"",LEFT(C7890,9),"")</f>
        <v/>
      </c>
      <c r="V7890" s="60" t="str">
        <f>W7890&amp;H7890</f>
        <v/>
      </c>
      <c r="W7890" s="60" t="str">
        <f>_xlfn.LET(_xlpm.TextCell,TEXT(G7890,"###"),IF(_xlpm.TextCell&lt;&gt;"",IF(StyleSpaceSplit,IFERROR(IF(FIND(" ",_xlpm.TextCell)&gt;=1,MID(_xlpm.TextCell,1,FIND(" ",_xlpm.TextCell)-1),_xlpm.TextCell),_xlpm.TextCell),_xlpm.TextCell),""))</f>
        <v/>
      </c>
      <c r="X7890" s="60" t="str">
        <f>IF(A7890&lt;&gt;"",IFERROR(IF(FIND(" ",G7890)&gt;=1,MID(G7890,FIND(" ",G7890)+1,LEN(G7890)),""),""),"")</f>
        <v/>
      </c>
      <c r="AC7890" s="51">
        <f>IFERROR(VALUE(MID($C7890,1,2)),0)</f>
        <v>0</v>
      </c>
      <c r="AD7890" s="44">
        <f>IFERROR(VALUE(MID($C7890,4,3)),0)</f>
        <v>0</v>
      </c>
      <c r="AE7890" s="51">
        <f>VALUE(RIGHT("00"&amp;AC7890,2)&amp;RIGHT("000"&amp;AD7890,3))</f>
        <v>0</v>
      </c>
    </row>
    <row r="7891" spans="1:31">
      <c r="A7891" s="60" t="str">
        <f>IF(G7891&amp;Q7891&lt;&gt;"",W7891&amp;Q7891,"")</f>
        <v/>
      </c>
      <c r="B7891" s="85" t="str">
        <f>IF(C7891&lt;&gt;"",LEFT(C7891,9),"")</f>
        <v/>
      </c>
      <c r="V7891" s="60" t="str">
        <f>W7891&amp;H7891</f>
        <v/>
      </c>
      <c r="W7891" s="60" t="str">
        <f>_xlfn.LET(_xlpm.TextCell,TEXT(G7891,"###"),IF(_xlpm.TextCell&lt;&gt;"",IF(StyleSpaceSplit,IFERROR(IF(FIND(" ",_xlpm.TextCell)&gt;=1,MID(_xlpm.TextCell,1,FIND(" ",_xlpm.TextCell)-1),_xlpm.TextCell),_xlpm.TextCell),_xlpm.TextCell),""))</f>
        <v/>
      </c>
      <c r="X7891" s="60" t="str">
        <f>IF(A7891&lt;&gt;"",IFERROR(IF(FIND(" ",G7891)&gt;=1,MID(G7891,FIND(" ",G7891)+1,LEN(G7891)),""),""),"")</f>
        <v/>
      </c>
      <c r="AC7891" s="51">
        <f>IFERROR(VALUE(MID($C7891,1,2)),0)</f>
        <v>0</v>
      </c>
      <c r="AD7891" s="44">
        <f>IFERROR(VALUE(MID($C7891,4,3)),0)</f>
        <v>0</v>
      </c>
      <c r="AE7891" s="51">
        <f>VALUE(RIGHT("00"&amp;AC7891,2)&amp;RIGHT("000"&amp;AD7891,3))</f>
        <v>0</v>
      </c>
    </row>
    <row r="7892" spans="1:31">
      <c r="A7892" s="60" t="str">
        <f>IF(G7892&amp;Q7892&lt;&gt;"",W7892&amp;Q7892,"")</f>
        <v/>
      </c>
      <c r="B7892" s="85" t="str">
        <f>IF(C7892&lt;&gt;"",LEFT(C7892,9),"")</f>
        <v/>
      </c>
      <c r="V7892" s="60" t="str">
        <f>W7892&amp;H7892</f>
        <v/>
      </c>
      <c r="W7892" s="60" t="str">
        <f>_xlfn.LET(_xlpm.TextCell,TEXT(G7892,"###"),IF(_xlpm.TextCell&lt;&gt;"",IF(StyleSpaceSplit,IFERROR(IF(FIND(" ",_xlpm.TextCell)&gt;=1,MID(_xlpm.TextCell,1,FIND(" ",_xlpm.TextCell)-1),_xlpm.TextCell),_xlpm.TextCell),_xlpm.TextCell),""))</f>
        <v/>
      </c>
      <c r="X7892" s="60" t="str">
        <f>IF(A7892&lt;&gt;"",IFERROR(IF(FIND(" ",G7892)&gt;=1,MID(G7892,FIND(" ",G7892)+1,LEN(G7892)),""),""),"")</f>
        <v/>
      </c>
      <c r="AC7892" s="51">
        <f>IFERROR(VALUE(MID($C7892,1,2)),0)</f>
        <v>0</v>
      </c>
      <c r="AD7892" s="44">
        <f>IFERROR(VALUE(MID($C7892,4,3)),0)</f>
        <v>0</v>
      </c>
      <c r="AE7892" s="51">
        <f>VALUE(RIGHT("00"&amp;AC7892,2)&amp;RIGHT("000"&amp;AD7892,3))</f>
        <v>0</v>
      </c>
    </row>
    <row r="7893" spans="1:31">
      <c r="A7893" s="60" t="str">
        <f>IF(G7893&amp;Q7893&lt;&gt;"",W7893&amp;Q7893,"")</f>
        <v/>
      </c>
      <c r="B7893" s="85" t="str">
        <f>IF(C7893&lt;&gt;"",LEFT(C7893,9),"")</f>
        <v/>
      </c>
      <c r="V7893" s="60" t="str">
        <f>W7893&amp;H7893</f>
        <v/>
      </c>
      <c r="W7893" s="60" t="str">
        <f>_xlfn.LET(_xlpm.TextCell,TEXT(G7893,"###"),IF(_xlpm.TextCell&lt;&gt;"",IF(StyleSpaceSplit,IFERROR(IF(FIND(" ",_xlpm.TextCell)&gt;=1,MID(_xlpm.TextCell,1,FIND(" ",_xlpm.TextCell)-1),_xlpm.TextCell),_xlpm.TextCell),_xlpm.TextCell),""))</f>
        <v/>
      </c>
      <c r="X7893" s="60" t="str">
        <f>IF(A7893&lt;&gt;"",IFERROR(IF(FIND(" ",G7893)&gt;=1,MID(G7893,FIND(" ",G7893)+1,LEN(G7893)),""),""),"")</f>
        <v/>
      </c>
      <c r="AC7893" s="51">
        <f>IFERROR(VALUE(MID($C7893,1,2)),0)</f>
        <v>0</v>
      </c>
      <c r="AD7893" s="44">
        <f>IFERROR(VALUE(MID($C7893,4,3)),0)</f>
        <v>0</v>
      </c>
      <c r="AE7893" s="51">
        <f>VALUE(RIGHT("00"&amp;AC7893,2)&amp;RIGHT("000"&amp;AD7893,3))</f>
        <v>0</v>
      </c>
    </row>
    <row r="7894" spans="1:31">
      <c r="A7894" s="60" t="str">
        <f>IF(G7894&amp;Q7894&lt;&gt;"",W7894&amp;Q7894,"")</f>
        <v/>
      </c>
      <c r="B7894" s="85" t="str">
        <f>IF(C7894&lt;&gt;"",LEFT(C7894,9),"")</f>
        <v/>
      </c>
      <c r="V7894" s="60" t="str">
        <f>W7894&amp;H7894</f>
        <v/>
      </c>
      <c r="W7894" s="60" t="str">
        <f>_xlfn.LET(_xlpm.TextCell,TEXT(G7894,"###"),IF(_xlpm.TextCell&lt;&gt;"",IF(StyleSpaceSplit,IFERROR(IF(FIND(" ",_xlpm.TextCell)&gt;=1,MID(_xlpm.TextCell,1,FIND(" ",_xlpm.TextCell)-1),_xlpm.TextCell),_xlpm.TextCell),_xlpm.TextCell),""))</f>
        <v/>
      </c>
      <c r="X7894" s="60" t="str">
        <f>IF(A7894&lt;&gt;"",IFERROR(IF(FIND(" ",G7894)&gt;=1,MID(G7894,FIND(" ",G7894)+1,LEN(G7894)),""),""),"")</f>
        <v/>
      </c>
      <c r="AC7894" s="51">
        <f>IFERROR(VALUE(MID($C7894,1,2)),0)</f>
        <v>0</v>
      </c>
      <c r="AD7894" s="44">
        <f>IFERROR(VALUE(MID($C7894,4,3)),0)</f>
        <v>0</v>
      </c>
      <c r="AE7894" s="51">
        <f>VALUE(RIGHT("00"&amp;AC7894,2)&amp;RIGHT("000"&amp;AD7894,3))</f>
        <v>0</v>
      </c>
    </row>
    <row r="7895" spans="1:31">
      <c r="A7895" s="60" t="str">
        <f>IF(G7895&amp;Q7895&lt;&gt;"",W7895&amp;Q7895,"")</f>
        <v/>
      </c>
      <c r="B7895" s="85" t="str">
        <f>IF(C7895&lt;&gt;"",LEFT(C7895,9),"")</f>
        <v/>
      </c>
      <c r="V7895" s="60" t="str">
        <f>W7895&amp;H7895</f>
        <v/>
      </c>
      <c r="W7895" s="60" t="str">
        <f>_xlfn.LET(_xlpm.TextCell,TEXT(G7895,"###"),IF(_xlpm.TextCell&lt;&gt;"",IF(StyleSpaceSplit,IFERROR(IF(FIND(" ",_xlpm.TextCell)&gt;=1,MID(_xlpm.TextCell,1,FIND(" ",_xlpm.TextCell)-1),_xlpm.TextCell),_xlpm.TextCell),_xlpm.TextCell),""))</f>
        <v/>
      </c>
      <c r="X7895" s="60" t="str">
        <f>IF(A7895&lt;&gt;"",IFERROR(IF(FIND(" ",G7895)&gt;=1,MID(G7895,FIND(" ",G7895)+1,LEN(G7895)),""),""),"")</f>
        <v/>
      </c>
      <c r="AC7895" s="51">
        <f>IFERROR(VALUE(MID($C7895,1,2)),0)</f>
        <v>0</v>
      </c>
      <c r="AD7895" s="44">
        <f>IFERROR(VALUE(MID($C7895,4,3)),0)</f>
        <v>0</v>
      </c>
      <c r="AE7895" s="51">
        <f>VALUE(RIGHT("00"&amp;AC7895,2)&amp;RIGHT("000"&amp;AD7895,3))</f>
        <v>0</v>
      </c>
    </row>
    <row r="7896" spans="1:31">
      <c r="A7896" s="60" t="str">
        <f>IF(G7896&amp;Q7896&lt;&gt;"",W7896&amp;Q7896,"")</f>
        <v/>
      </c>
      <c r="B7896" s="85" t="str">
        <f>IF(C7896&lt;&gt;"",LEFT(C7896,9),"")</f>
        <v/>
      </c>
      <c r="V7896" s="60" t="str">
        <f>W7896&amp;H7896</f>
        <v/>
      </c>
      <c r="W7896" s="60" t="str">
        <f>_xlfn.LET(_xlpm.TextCell,TEXT(G7896,"###"),IF(_xlpm.TextCell&lt;&gt;"",IF(StyleSpaceSplit,IFERROR(IF(FIND(" ",_xlpm.TextCell)&gt;=1,MID(_xlpm.TextCell,1,FIND(" ",_xlpm.TextCell)-1),_xlpm.TextCell),_xlpm.TextCell),_xlpm.TextCell),""))</f>
        <v/>
      </c>
      <c r="X7896" s="60" t="str">
        <f>IF(A7896&lt;&gt;"",IFERROR(IF(FIND(" ",G7896)&gt;=1,MID(G7896,FIND(" ",G7896)+1,LEN(G7896)),""),""),"")</f>
        <v/>
      </c>
      <c r="AC7896" s="51">
        <f>IFERROR(VALUE(MID($C7896,1,2)),0)</f>
        <v>0</v>
      </c>
      <c r="AD7896" s="44">
        <f>IFERROR(VALUE(MID($C7896,4,3)),0)</f>
        <v>0</v>
      </c>
      <c r="AE7896" s="51">
        <f>VALUE(RIGHT("00"&amp;AC7896,2)&amp;RIGHT("000"&amp;AD7896,3))</f>
        <v>0</v>
      </c>
    </row>
    <row r="7897" spans="1:31">
      <c r="A7897" s="60" t="str">
        <f>IF(G7897&amp;Q7897&lt;&gt;"",W7897&amp;Q7897,"")</f>
        <v/>
      </c>
      <c r="B7897" s="85" t="str">
        <f>IF(C7897&lt;&gt;"",LEFT(C7897,9),"")</f>
        <v/>
      </c>
      <c r="V7897" s="60" t="str">
        <f>W7897&amp;H7897</f>
        <v/>
      </c>
      <c r="W7897" s="60" t="str">
        <f>_xlfn.LET(_xlpm.TextCell,TEXT(G7897,"###"),IF(_xlpm.TextCell&lt;&gt;"",IF(StyleSpaceSplit,IFERROR(IF(FIND(" ",_xlpm.TextCell)&gt;=1,MID(_xlpm.TextCell,1,FIND(" ",_xlpm.TextCell)-1),_xlpm.TextCell),_xlpm.TextCell),_xlpm.TextCell),""))</f>
        <v/>
      </c>
      <c r="X7897" s="60" t="str">
        <f>IF(A7897&lt;&gt;"",IFERROR(IF(FIND(" ",G7897)&gt;=1,MID(G7897,FIND(" ",G7897)+1,LEN(G7897)),""),""),"")</f>
        <v/>
      </c>
      <c r="AC7897" s="51">
        <f>IFERROR(VALUE(MID($C7897,1,2)),0)</f>
        <v>0</v>
      </c>
      <c r="AD7897" s="44">
        <f>IFERROR(VALUE(MID($C7897,4,3)),0)</f>
        <v>0</v>
      </c>
      <c r="AE7897" s="51">
        <f>VALUE(RIGHT("00"&amp;AC7897,2)&amp;RIGHT("000"&amp;AD7897,3))</f>
        <v>0</v>
      </c>
    </row>
    <row r="7898" spans="1:31">
      <c r="A7898" s="60" t="str">
        <f>IF(G7898&amp;Q7898&lt;&gt;"",W7898&amp;Q7898,"")</f>
        <v/>
      </c>
      <c r="B7898" s="85" t="str">
        <f>IF(C7898&lt;&gt;"",LEFT(C7898,9),"")</f>
        <v/>
      </c>
      <c r="V7898" s="60" t="str">
        <f>W7898&amp;H7898</f>
        <v/>
      </c>
      <c r="W7898" s="60" t="str">
        <f>_xlfn.LET(_xlpm.TextCell,TEXT(G7898,"###"),IF(_xlpm.TextCell&lt;&gt;"",IF(StyleSpaceSplit,IFERROR(IF(FIND(" ",_xlpm.TextCell)&gt;=1,MID(_xlpm.TextCell,1,FIND(" ",_xlpm.TextCell)-1),_xlpm.TextCell),_xlpm.TextCell),_xlpm.TextCell),""))</f>
        <v/>
      </c>
      <c r="X7898" s="60" t="str">
        <f>IF(A7898&lt;&gt;"",IFERROR(IF(FIND(" ",G7898)&gt;=1,MID(G7898,FIND(" ",G7898)+1,LEN(G7898)),""),""),"")</f>
        <v/>
      </c>
      <c r="AC7898" s="51">
        <f>IFERROR(VALUE(MID($C7898,1,2)),0)</f>
        <v>0</v>
      </c>
      <c r="AD7898" s="44">
        <f>IFERROR(VALUE(MID($C7898,4,3)),0)</f>
        <v>0</v>
      </c>
      <c r="AE7898" s="51">
        <f>VALUE(RIGHT("00"&amp;AC7898,2)&amp;RIGHT("000"&amp;AD7898,3))</f>
        <v>0</v>
      </c>
    </row>
    <row r="7899" spans="1:31">
      <c r="A7899" s="60" t="str">
        <f>IF(G7899&amp;Q7899&lt;&gt;"",W7899&amp;Q7899,"")</f>
        <v/>
      </c>
      <c r="B7899" s="85" t="str">
        <f>IF(C7899&lt;&gt;"",LEFT(C7899,9),"")</f>
        <v/>
      </c>
      <c r="V7899" s="60" t="str">
        <f>W7899&amp;H7899</f>
        <v/>
      </c>
      <c r="W7899" s="60" t="str">
        <f>_xlfn.LET(_xlpm.TextCell,TEXT(G7899,"###"),IF(_xlpm.TextCell&lt;&gt;"",IF(StyleSpaceSplit,IFERROR(IF(FIND(" ",_xlpm.TextCell)&gt;=1,MID(_xlpm.TextCell,1,FIND(" ",_xlpm.TextCell)-1),_xlpm.TextCell),_xlpm.TextCell),_xlpm.TextCell),""))</f>
        <v/>
      </c>
      <c r="X7899" s="60" t="str">
        <f>IF(A7899&lt;&gt;"",IFERROR(IF(FIND(" ",G7899)&gt;=1,MID(G7899,FIND(" ",G7899)+1,LEN(G7899)),""),""),"")</f>
        <v/>
      </c>
      <c r="AC7899" s="51">
        <f>IFERROR(VALUE(MID($C7899,1,2)),0)</f>
        <v>0</v>
      </c>
      <c r="AD7899" s="44">
        <f>IFERROR(VALUE(MID($C7899,4,3)),0)</f>
        <v>0</v>
      </c>
      <c r="AE7899" s="51">
        <f>VALUE(RIGHT("00"&amp;AC7899,2)&amp;RIGHT("000"&amp;AD7899,3))</f>
        <v>0</v>
      </c>
    </row>
    <row r="7900" spans="1:31">
      <c r="A7900" s="60" t="str">
        <f>IF(G7900&amp;Q7900&lt;&gt;"",W7900&amp;Q7900,"")</f>
        <v/>
      </c>
      <c r="B7900" s="85" t="str">
        <f>IF(C7900&lt;&gt;"",LEFT(C7900,9),"")</f>
        <v/>
      </c>
      <c r="V7900" s="60" t="str">
        <f>W7900&amp;H7900</f>
        <v/>
      </c>
      <c r="W7900" s="60" t="str">
        <f>_xlfn.LET(_xlpm.TextCell,TEXT(G7900,"###"),IF(_xlpm.TextCell&lt;&gt;"",IF(StyleSpaceSplit,IFERROR(IF(FIND(" ",_xlpm.TextCell)&gt;=1,MID(_xlpm.TextCell,1,FIND(" ",_xlpm.TextCell)-1),_xlpm.TextCell),_xlpm.TextCell),_xlpm.TextCell),""))</f>
        <v/>
      </c>
      <c r="X7900" s="60" t="str">
        <f>IF(A7900&lt;&gt;"",IFERROR(IF(FIND(" ",G7900)&gt;=1,MID(G7900,FIND(" ",G7900)+1,LEN(G7900)),""),""),"")</f>
        <v/>
      </c>
      <c r="AC7900" s="51">
        <f>IFERROR(VALUE(MID($C7900,1,2)),0)</f>
        <v>0</v>
      </c>
      <c r="AD7900" s="44">
        <f>IFERROR(VALUE(MID($C7900,4,3)),0)</f>
        <v>0</v>
      </c>
      <c r="AE7900" s="51">
        <f>VALUE(RIGHT("00"&amp;AC7900,2)&amp;RIGHT("000"&amp;AD7900,3))</f>
        <v>0</v>
      </c>
    </row>
    <row r="7901" spans="1:31">
      <c r="A7901" s="60" t="str">
        <f>IF(G7901&amp;Q7901&lt;&gt;"",W7901&amp;Q7901,"")</f>
        <v/>
      </c>
      <c r="B7901" s="85" t="str">
        <f>IF(C7901&lt;&gt;"",LEFT(C7901,9),"")</f>
        <v/>
      </c>
      <c r="V7901" s="60" t="str">
        <f>W7901&amp;H7901</f>
        <v/>
      </c>
      <c r="W7901" s="60" t="str">
        <f>_xlfn.LET(_xlpm.TextCell,TEXT(G7901,"###"),IF(_xlpm.TextCell&lt;&gt;"",IF(StyleSpaceSplit,IFERROR(IF(FIND(" ",_xlpm.TextCell)&gt;=1,MID(_xlpm.TextCell,1,FIND(" ",_xlpm.TextCell)-1),_xlpm.TextCell),_xlpm.TextCell),_xlpm.TextCell),""))</f>
        <v/>
      </c>
      <c r="X7901" s="60" t="str">
        <f>IF(A7901&lt;&gt;"",IFERROR(IF(FIND(" ",G7901)&gt;=1,MID(G7901,FIND(" ",G7901)+1,LEN(G7901)),""),""),"")</f>
        <v/>
      </c>
      <c r="AC7901" s="51">
        <f>IFERROR(VALUE(MID($C7901,1,2)),0)</f>
        <v>0</v>
      </c>
      <c r="AD7901" s="44">
        <f>IFERROR(VALUE(MID($C7901,4,3)),0)</f>
        <v>0</v>
      </c>
      <c r="AE7901" s="51">
        <f>VALUE(RIGHT("00"&amp;AC7901,2)&amp;RIGHT("000"&amp;AD7901,3))</f>
        <v>0</v>
      </c>
    </row>
    <row r="7902" spans="1:31">
      <c r="A7902" s="60" t="str">
        <f>IF(G7902&amp;Q7902&lt;&gt;"",W7902&amp;Q7902,"")</f>
        <v/>
      </c>
      <c r="B7902" s="85" t="str">
        <f>IF(C7902&lt;&gt;"",LEFT(C7902,9),"")</f>
        <v/>
      </c>
      <c r="V7902" s="60" t="str">
        <f>W7902&amp;H7902</f>
        <v/>
      </c>
      <c r="W7902" s="60" t="str">
        <f>_xlfn.LET(_xlpm.TextCell,TEXT(G7902,"###"),IF(_xlpm.TextCell&lt;&gt;"",IF(StyleSpaceSplit,IFERROR(IF(FIND(" ",_xlpm.TextCell)&gt;=1,MID(_xlpm.TextCell,1,FIND(" ",_xlpm.TextCell)-1),_xlpm.TextCell),_xlpm.TextCell),_xlpm.TextCell),""))</f>
        <v/>
      </c>
      <c r="X7902" s="60" t="str">
        <f>IF(A7902&lt;&gt;"",IFERROR(IF(FIND(" ",G7902)&gt;=1,MID(G7902,FIND(" ",G7902)+1,LEN(G7902)),""),""),"")</f>
        <v/>
      </c>
      <c r="AC7902" s="51">
        <f>IFERROR(VALUE(MID($C7902,1,2)),0)</f>
        <v>0</v>
      </c>
      <c r="AD7902" s="44">
        <f>IFERROR(VALUE(MID($C7902,4,3)),0)</f>
        <v>0</v>
      </c>
      <c r="AE7902" s="51">
        <f>VALUE(RIGHT("00"&amp;AC7902,2)&amp;RIGHT("000"&amp;AD7902,3))</f>
        <v>0</v>
      </c>
    </row>
    <row r="7903" spans="1:31">
      <c r="A7903" s="60" t="str">
        <f>IF(G7903&amp;Q7903&lt;&gt;"",W7903&amp;Q7903,"")</f>
        <v/>
      </c>
      <c r="B7903" s="85" t="str">
        <f>IF(C7903&lt;&gt;"",LEFT(C7903,9),"")</f>
        <v/>
      </c>
      <c r="V7903" s="60" t="str">
        <f>W7903&amp;H7903</f>
        <v/>
      </c>
      <c r="W7903" s="60" t="str">
        <f>_xlfn.LET(_xlpm.TextCell,TEXT(G7903,"###"),IF(_xlpm.TextCell&lt;&gt;"",IF(StyleSpaceSplit,IFERROR(IF(FIND(" ",_xlpm.TextCell)&gt;=1,MID(_xlpm.TextCell,1,FIND(" ",_xlpm.TextCell)-1),_xlpm.TextCell),_xlpm.TextCell),_xlpm.TextCell),""))</f>
        <v/>
      </c>
      <c r="X7903" s="60" t="str">
        <f>IF(A7903&lt;&gt;"",IFERROR(IF(FIND(" ",G7903)&gt;=1,MID(G7903,FIND(" ",G7903)+1,LEN(G7903)),""),""),"")</f>
        <v/>
      </c>
      <c r="AC7903" s="51">
        <f>IFERROR(VALUE(MID($C7903,1,2)),0)</f>
        <v>0</v>
      </c>
      <c r="AD7903" s="44">
        <f>IFERROR(VALUE(MID($C7903,4,3)),0)</f>
        <v>0</v>
      </c>
      <c r="AE7903" s="51">
        <f>VALUE(RIGHT("00"&amp;AC7903,2)&amp;RIGHT("000"&amp;AD7903,3))</f>
        <v>0</v>
      </c>
    </row>
    <row r="7904" spans="1:31">
      <c r="A7904" s="60" t="str">
        <f>IF(G7904&amp;Q7904&lt;&gt;"",W7904&amp;Q7904,"")</f>
        <v/>
      </c>
      <c r="B7904" s="85" t="str">
        <f>IF(C7904&lt;&gt;"",LEFT(C7904,9),"")</f>
        <v/>
      </c>
      <c r="V7904" s="60" t="str">
        <f>W7904&amp;H7904</f>
        <v/>
      </c>
      <c r="W7904" s="60" t="str">
        <f>_xlfn.LET(_xlpm.TextCell,TEXT(G7904,"###"),IF(_xlpm.TextCell&lt;&gt;"",IF(StyleSpaceSplit,IFERROR(IF(FIND(" ",_xlpm.TextCell)&gt;=1,MID(_xlpm.TextCell,1,FIND(" ",_xlpm.TextCell)-1),_xlpm.TextCell),_xlpm.TextCell),_xlpm.TextCell),""))</f>
        <v/>
      </c>
      <c r="X7904" s="60" t="str">
        <f>IF(A7904&lt;&gt;"",IFERROR(IF(FIND(" ",G7904)&gt;=1,MID(G7904,FIND(" ",G7904)+1,LEN(G7904)),""),""),"")</f>
        <v/>
      </c>
      <c r="AC7904" s="51">
        <f>IFERROR(VALUE(MID($C7904,1,2)),0)</f>
        <v>0</v>
      </c>
      <c r="AD7904" s="44">
        <f>IFERROR(VALUE(MID($C7904,4,3)),0)</f>
        <v>0</v>
      </c>
      <c r="AE7904" s="51">
        <f>VALUE(RIGHT("00"&amp;AC7904,2)&amp;RIGHT("000"&amp;AD7904,3))</f>
        <v>0</v>
      </c>
    </row>
    <row r="7905" spans="1:31">
      <c r="A7905" s="60" t="str">
        <f>IF(G7905&amp;Q7905&lt;&gt;"",W7905&amp;Q7905,"")</f>
        <v/>
      </c>
      <c r="B7905" s="85" t="str">
        <f>IF(C7905&lt;&gt;"",LEFT(C7905,9),"")</f>
        <v/>
      </c>
      <c r="V7905" s="60" t="str">
        <f>W7905&amp;H7905</f>
        <v/>
      </c>
      <c r="W7905" s="60" t="str">
        <f>_xlfn.LET(_xlpm.TextCell,TEXT(G7905,"###"),IF(_xlpm.TextCell&lt;&gt;"",IF(StyleSpaceSplit,IFERROR(IF(FIND(" ",_xlpm.TextCell)&gt;=1,MID(_xlpm.TextCell,1,FIND(" ",_xlpm.TextCell)-1),_xlpm.TextCell),_xlpm.TextCell),_xlpm.TextCell),""))</f>
        <v/>
      </c>
      <c r="X7905" s="60" t="str">
        <f>IF(A7905&lt;&gt;"",IFERROR(IF(FIND(" ",G7905)&gt;=1,MID(G7905,FIND(" ",G7905)+1,LEN(G7905)),""),""),"")</f>
        <v/>
      </c>
      <c r="AC7905" s="51">
        <f>IFERROR(VALUE(MID($C7905,1,2)),0)</f>
        <v>0</v>
      </c>
      <c r="AD7905" s="44">
        <f>IFERROR(VALUE(MID($C7905,4,3)),0)</f>
        <v>0</v>
      </c>
      <c r="AE7905" s="51">
        <f>VALUE(RIGHT("00"&amp;AC7905,2)&amp;RIGHT("000"&amp;AD7905,3))</f>
        <v>0</v>
      </c>
    </row>
    <row r="7906" spans="1:31">
      <c r="A7906" s="60" t="str">
        <f>IF(G7906&amp;Q7906&lt;&gt;"",W7906&amp;Q7906,"")</f>
        <v/>
      </c>
      <c r="B7906" s="85" t="str">
        <f>IF(C7906&lt;&gt;"",LEFT(C7906,9),"")</f>
        <v/>
      </c>
      <c r="V7906" s="60" t="str">
        <f>W7906&amp;H7906</f>
        <v/>
      </c>
      <c r="W7906" s="60" t="str">
        <f>_xlfn.LET(_xlpm.TextCell,TEXT(G7906,"###"),IF(_xlpm.TextCell&lt;&gt;"",IF(StyleSpaceSplit,IFERROR(IF(FIND(" ",_xlpm.TextCell)&gt;=1,MID(_xlpm.TextCell,1,FIND(" ",_xlpm.TextCell)-1),_xlpm.TextCell),_xlpm.TextCell),_xlpm.TextCell),""))</f>
        <v/>
      </c>
      <c r="X7906" s="60" t="str">
        <f>IF(A7906&lt;&gt;"",IFERROR(IF(FIND(" ",G7906)&gt;=1,MID(G7906,FIND(" ",G7906)+1,LEN(G7906)),""),""),"")</f>
        <v/>
      </c>
      <c r="AC7906" s="51">
        <f>IFERROR(VALUE(MID($C7906,1,2)),0)</f>
        <v>0</v>
      </c>
      <c r="AD7906" s="44">
        <f>IFERROR(VALUE(MID($C7906,4,3)),0)</f>
        <v>0</v>
      </c>
      <c r="AE7906" s="51">
        <f>VALUE(RIGHT("00"&amp;AC7906,2)&amp;RIGHT("000"&amp;AD7906,3))</f>
        <v>0</v>
      </c>
    </row>
    <row r="7907" spans="1:31">
      <c r="A7907" s="60" t="str">
        <f>IF(G7907&amp;Q7907&lt;&gt;"",W7907&amp;Q7907,"")</f>
        <v/>
      </c>
      <c r="B7907" s="85" t="str">
        <f>IF(C7907&lt;&gt;"",LEFT(C7907,9),"")</f>
        <v/>
      </c>
      <c r="V7907" s="60" t="str">
        <f>W7907&amp;H7907</f>
        <v/>
      </c>
      <c r="W7907" s="60" t="str">
        <f>_xlfn.LET(_xlpm.TextCell,TEXT(G7907,"###"),IF(_xlpm.TextCell&lt;&gt;"",IF(StyleSpaceSplit,IFERROR(IF(FIND(" ",_xlpm.TextCell)&gt;=1,MID(_xlpm.TextCell,1,FIND(" ",_xlpm.TextCell)-1),_xlpm.TextCell),_xlpm.TextCell),_xlpm.TextCell),""))</f>
        <v/>
      </c>
      <c r="X7907" s="60" t="str">
        <f>IF(A7907&lt;&gt;"",IFERROR(IF(FIND(" ",G7907)&gt;=1,MID(G7907,FIND(" ",G7907)+1,LEN(G7907)),""),""),"")</f>
        <v/>
      </c>
      <c r="AC7907" s="51">
        <f>IFERROR(VALUE(MID($C7907,1,2)),0)</f>
        <v>0</v>
      </c>
      <c r="AD7907" s="44">
        <f>IFERROR(VALUE(MID($C7907,4,3)),0)</f>
        <v>0</v>
      </c>
      <c r="AE7907" s="51">
        <f>VALUE(RIGHT("00"&amp;AC7907,2)&amp;RIGHT("000"&amp;AD7907,3))</f>
        <v>0</v>
      </c>
    </row>
    <row r="7908" spans="1:31">
      <c r="A7908" s="60" t="str">
        <f>IF(G7908&amp;Q7908&lt;&gt;"",W7908&amp;Q7908,"")</f>
        <v/>
      </c>
      <c r="B7908" s="85" t="str">
        <f>IF(C7908&lt;&gt;"",LEFT(C7908,9),"")</f>
        <v/>
      </c>
      <c r="V7908" s="60" t="str">
        <f>W7908&amp;H7908</f>
        <v/>
      </c>
      <c r="W7908" s="60" t="str">
        <f>_xlfn.LET(_xlpm.TextCell,TEXT(G7908,"###"),IF(_xlpm.TextCell&lt;&gt;"",IF(StyleSpaceSplit,IFERROR(IF(FIND(" ",_xlpm.TextCell)&gt;=1,MID(_xlpm.TextCell,1,FIND(" ",_xlpm.TextCell)-1),_xlpm.TextCell),_xlpm.TextCell),_xlpm.TextCell),""))</f>
        <v/>
      </c>
      <c r="X7908" s="60" t="str">
        <f>IF(A7908&lt;&gt;"",IFERROR(IF(FIND(" ",G7908)&gt;=1,MID(G7908,FIND(" ",G7908)+1,LEN(G7908)),""),""),"")</f>
        <v/>
      </c>
      <c r="AC7908" s="51">
        <f>IFERROR(VALUE(MID($C7908,1,2)),0)</f>
        <v>0</v>
      </c>
      <c r="AD7908" s="44">
        <f>IFERROR(VALUE(MID($C7908,4,3)),0)</f>
        <v>0</v>
      </c>
      <c r="AE7908" s="51">
        <f>VALUE(RIGHT("00"&amp;AC7908,2)&amp;RIGHT("000"&amp;AD7908,3))</f>
        <v>0</v>
      </c>
    </row>
    <row r="7909" spans="1:31">
      <c r="A7909" s="60" t="str">
        <f>IF(G7909&amp;Q7909&lt;&gt;"",W7909&amp;Q7909,"")</f>
        <v/>
      </c>
      <c r="B7909" s="85" t="str">
        <f>IF(C7909&lt;&gt;"",LEFT(C7909,9),"")</f>
        <v/>
      </c>
      <c r="V7909" s="60" t="str">
        <f>W7909&amp;H7909</f>
        <v/>
      </c>
      <c r="W7909" s="60" t="str">
        <f>_xlfn.LET(_xlpm.TextCell,TEXT(G7909,"###"),IF(_xlpm.TextCell&lt;&gt;"",IF(StyleSpaceSplit,IFERROR(IF(FIND(" ",_xlpm.TextCell)&gt;=1,MID(_xlpm.TextCell,1,FIND(" ",_xlpm.TextCell)-1),_xlpm.TextCell),_xlpm.TextCell),_xlpm.TextCell),""))</f>
        <v/>
      </c>
      <c r="X7909" s="60" t="str">
        <f>IF(A7909&lt;&gt;"",IFERROR(IF(FIND(" ",G7909)&gt;=1,MID(G7909,FIND(" ",G7909)+1,LEN(G7909)),""),""),"")</f>
        <v/>
      </c>
      <c r="AC7909" s="51">
        <f>IFERROR(VALUE(MID($C7909,1,2)),0)</f>
        <v>0</v>
      </c>
      <c r="AD7909" s="44">
        <f>IFERROR(VALUE(MID($C7909,4,3)),0)</f>
        <v>0</v>
      </c>
      <c r="AE7909" s="51">
        <f>VALUE(RIGHT("00"&amp;AC7909,2)&amp;RIGHT("000"&amp;AD7909,3))</f>
        <v>0</v>
      </c>
    </row>
    <row r="7910" spans="1:31">
      <c r="A7910" s="60" t="str">
        <f>IF(G7910&amp;Q7910&lt;&gt;"",W7910&amp;Q7910,"")</f>
        <v/>
      </c>
      <c r="B7910" s="85" t="str">
        <f>IF(C7910&lt;&gt;"",LEFT(C7910,9),"")</f>
        <v/>
      </c>
      <c r="V7910" s="60" t="str">
        <f>W7910&amp;H7910</f>
        <v/>
      </c>
      <c r="W7910" s="60" t="str">
        <f>_xlfn.LET(_xlpm.TextCell,TEXT(G7910,"###"),IF(_xlpm.TextCell&lt;&gt;"",IF(StyleSpaceSplit,IFERROR(IF(FIND(" ",_xlpm.TextCell)&gt;=1,MID(_xlpm.TextCell,1,FIND(" ",_xlpm.TextCell)-1),_xlpm.TextCell),_xlpm.TextCell),_xlpm.TextCell),""))</f>
        <v/>
      </c>
      <c r="X7910" s="60" t="str">
        <f>IF(A7910&lt;&gt;"",IFERROR(IF(FIND(" ",G7910)&gt;=1,MID(G7910,FIND(" ",G7910)+1,LEN(G7910)),""),""),"")</f>
        <v/>
      </c>
      <c r="AC7910" s="51">
        <f>IFERROR(VALUE(MID($C7910,1,2)),0)</f>
        <v>0</v>
      </c>
      <c r="AD7910" s="44">
        <f>IFERROR(VALUE(MID($C7910,4,3)),0)</f>
        <v>0</v>
      </c>
      <c r="AE7910" s="51">
        <f>VALUE(RIGHT("00"&amp;AC7910,2)&amp;RIGHT("000"&amp;AD7910,3))</f>
        <v>0</v>
      </c>
    </row>
    <row r="7911" spans="1:31">
      <c r="A7911" s="60" t="str">
        <f>IF(G7911&amp;Q7911&lt;&gt;"",W7911&amp;Q7911,"")</f>
        <v/>
      </c>
      <c r="B7911" s="85" t="str">
        <f>IF(C7911&lt;&gt;"",LEFT(C7911,9),"")</f>
        <v/>
      </c>
      <c r="V7911" s="60" t="str">
        <f>W7911&amp;H7911</f>
        <v/>
      </c>
      <c r="W7911" s="60" t="str">
        <f>_xlfn.LET(_xlpm.TextCell,TEXT(G7911,"###"),IF(_xlpm.TextCell&lt;&gt;"",IF(StyleSpaceSplit,IFERROR(IF(FIND(" ",_xlpm.TextCell)&gt;=1,MID(_xlpm.TextCell,1,FIND(" ",_xlpm.TextCell)-1),_xlpm.TextCell),_xlpm.TextCell),_xlpm.TextCell),""))</f>
        <v/>
      </c>
      <c r="X7911" s="60" t="str">
        <f>IF(A7911&lt;&gt;"",IFERROR(IF(FIND(" ",G7911)&gt;=1,MID(G7911,FIND(" ",G7911)+1,LEN(G7911)),""),""),"")</f>
        <v/>
      </c>
      <c r="AC7911" s="51">
        <f>IFERROR(VALUE(MID($C7911,1,2)),0)</f>
        <v>0</v>
      </c>
      <c r="AD7911" s="44">
        <f>IFERROR(VALUE(MID($C7911,4,3)),0)</f>
        <v>0</v>
      </c>
      <c r="AE7911" s="51">
        <f>VALUE(RIGHT("00"&amp;AC7911,2)&amp;RIGHT("000"&amp;AD7911,3))</f>
        <v>0</v>
      </c>
    </row>
    <row r="7912" spans="1:31">
      <c r="A7912" s="60" t="str">
        <f>IF(G7912&amp;Q7912&lt;&gt;"",W7912&amp;Q7912,"")</f>
        <v/>
      </c>
      <c r="B7912" s="85" t="str">
        <f>IF(C7912&lt;&gt;"",LEFT(C7912,9),"")</f>
        <v/>
      </c>
      <c r="V7912" s="60" t="str">
        <f>W7912&amp;H7912</f>
        <v/>
      </c>
      <c r="W7912" s="60" t="str">
        <f>_xlfn.LET(_xlpm.TextCell,TEXT(G7912,"###"),IF(_xlpm.TextCell&lt;&gt;"",IF(StyleSpaceSplit,IFERROR(IF(FIND(" ",_xlpm.TextCell)&gt;=1,MID(_xlpm.TextCell,1,FIND(" ",_xlpm.TextCell)-1),_xlpm.TextCell),_xlpm.TextCell),_xlpm.TextCell),""))</f>
        <v/>
      </c>
      <c r="X7912" s="60" t="str">
        <f>IF(A7912&lt;&gt;"",IFERROR(IF(FIND(" ",G7912)&gt;=1,MID(G7912,FIND(" ",G7912)+1,LEN(G7912)),""),""),"")</f>
        <v/>
      </c>
      <c r="AC7912" s="51">
        <f>IFERROR(VALUE(MID($C7912,1,2)),0)</f>
        <v>0</v>
      </c>
      <c r="AD7912" s="44">
        <f>IFERROR(VALUE(MID($C7912,4,3)),0)</f>
        <v>0</v>
      </c>
      <c r="AE7912" s="51">
        <f>VALUE(RIGHT("00"&amp;AC7912,2)&amp;RIGHT("000"&amp;AD7912,3))</f>
        <v>0</v>
      </c>
    </row>
    <row r="7913" spans="1:31">
      <c r="A7913" s="60" t="str">
        <f>IF(G7913&amp;Q7913&lt;&gt;"",W7913&amp;Q7913,"")</f>
        <v/>
      </c>
      <c r="B7913" s="85" t="str">
        <f>IF(C7913&lt;&gt;"",LEFT(C7913,9),"")</f>
        <v/>
      </c>
      <c r="V7913" s="60" t="str">
        <f>W7913&amp;H7913</f>
        <v/>
      </c>
      <c r="W7913" s="60" t="str">
        <f>_xlfn.LET(_xlpm.TextCell,TEXT(G7913,"###"),IF(_xlpm.TextCell&lt;&gt;"",IF(StyleSpaceSplit,IFERROR(IF(FIND(" ",_xlpm.TextCell)&gt;=1,MID(_xlpm.TextCell,1,FIND(" ",_xlpm.TextCell)-1),_xlpm.TextCell),_xlpm.TextCell),_xlpm.TextCell),""))</f>
        <v/>
      </c>
      <c r="X7913" s="60" t="str">
        <f>IF(A7913&lt;&gt;"",IFERROR(IF(FIND(" ",G7913)&gt;=1,MID(G7913,FIND(" ",G7913)+1,LEN(G7913)),""),""),"")</f>
        <v/>
      </c>
      <c r="AC7913" s="51">
        <f>IFERROR(VALUE(MID($C7913,1,2)),0)</f>
        <v>0</v>
      </c>
      <c r="AD7913" s="44">
        <f>IFERROR(VALUE(MID($C7913,4,3)),0)</f>
        <v>0</v>
      </c>
      <c r="AE7913" s="51">
        <f>VALUE(RIGHT("00"&amp;AC7913,2)&amp;RIGHT("000"&amp;AD7913,3))</f>
        <v>0</v>
      </c>
    </row>
    <row r="7914" spans="1:31">
      <c r="A7914" s="60" t="str">
        <f>IF(G7914&amp;Q7914&lt;&gt;"",W7914&amp;Q7914,"")</f>
        <v/>
      </c>
      <c r="B7914" s="85" t="str">
        <f>IF(C7914&lt;&gt;"",LEFT(C7914,9),"")</f>
        <v/>
      </c>
      <c r="V7914" s="60" t="str">
        <f>W7914&amp;H7914</f>
        <v/>
      </c>
      <c r="W7914" s="60" t="str">
        <f>_xlfn.LET(_xlpm.TextCell,TEXT(G7914,"###"),IF(_xlpm.TextCell&lt;&gt;"",IF(StyleSpaceSplit,IFERROR(IF(FIND(" ",_xlpm.TextCell)&gt;=1,MID(_xlpm.TextCell,1,FIND(" ",_xlpm.TextCell)-1),_xlpm.TextCell),_xlpm.TextCell),_xlpm.TextCell),""))</f>
        <v/>
      </c>
      <c r="X7914" s="60" t="str">
        <f>IF(A7914&lt;&gt;"",IFERROR(IF(FIND(" ",G7914)&gt;=1,MID(G7914,FIND(" ",G7914)+1,LEN(G7914)),""),""),"")</f>
        <v/>
      </c>
      <c r="AC7914" s="51">
        <f>IFERROR(VALUE(MID($C7914,1,2)),0)</f>
        <v>0</v>
      </c>
      <c r="AD7914" s="44">
        <f>IFERROR(VALUE(MID($C7914,4,3)),0)</f>
        <v>0</v>
      </c>
      <c r="AE7914" s="51">
        <f>VALUE(RIGHT("00"&amp;AC7914,2)&amp;RIGHT("000"&amp;AD7914,3))</f>
        <v>0</v>
      </c>
    </row>
    <row r="7915" spans="1:31">
      <c r="A7915" s="60" t="str">
        <f>IF(G7915&amp;Q7915&lt;&gt;"",W7915&amp;Q7915,"")</f>
        <v/>
      </c>
      <c r="B7915" s="85" t="str">
        <f>IF(C7915&lt;&gt;"",LEFT(C7915,9),"")</f>
        <v/>
      </c>
      <c r="V7915" s="60" t="str">
        <f>W7915&amp;H7915</f>
        <v/>
      </c>
      <c r="W7915" s="60" t="str">
        <f>_xlfn.LET(_xlpm.TextCell,TEXT(G7915,"###"),IF(_xlpm.TextCell&lt;&gt;"",IF(StyleSpaceSplit,IFERROR(IF(FIND(" ",_xlpm.TextCell)&gt;=1,MID(_xlpm.TextCell,1,FIND(" ",_xlpm.TextCell)-1),_xlpm.TextCell),_xlpm.TextCell),_xlpm.TextCell),""))</f>
        <v/>
      </c>
      <c r="X7915" s="60" t="str">
        <f>IF(A7915&lt;&gt;"",IFERROR(IF(FIND(" ",G7915)&gt;=1,MID(G7915,FIND(" ",G7915)+1,LEN(G7915)),""),""),"")</f>
        <v/>
      </c>
      <c r="AC7915" s="51">
        <f>IFERROR(VALUE(MID($C7915,1,2)),0)</f>
        <v>0</v>
      </c>
      <c r="AD7915" s="44">
        <f>IFERROR(VALUE(MID($C7915,4,3)),0)</f>
        <v>0</v>
      </c>
      <c r="AE7915" s="51">
        <f>VALUE(RIGHT("00"&amp;AC7915,2)&amp;RIGHT("000"&amp;AD7915,3))</f>
        <v>0</v>
      </c>
    </row>
    <row r="7916" spans="1:31">
      <c r="A7916" s="60" t="str">
        <f>IF(G7916&amp;Q7916&lt;&gt;"",W7916&amp;Q7916,"")</f>
        <v/>
      </c>
      <c r="B7916" s="85" t="str">
        <f>IF(C7916&lt;&gt;"",LEFT(C7916,9),"")</f>
        <v/>
      </c>
      <c r="V7916" s="60" t="str">
        <f>W7916&amp;H7916</f>
        <v/>
      </c>
      <c r="W7916" s="60" t="str">
        <f>_xlfn.LET(_xlpm.TextCell,TEXT(G7916,"###"),IF(_xlpm.TextCell&lt;&gt;"",IF(StyleSpaceSplit,IFERROR(IF(FIND(" ",_xlpm.TextCell)&gt;=1,MID(_xlpm.TextCell,1,FIND(" ",_xlpm.TextCell)-1),_xlpm.TextCell),_xlpm.TextCell),_xlpm.TextCell),""))</f>
        <v/>
      </c>
      <c r="X7916" s="60" t="str">
        <f>IF(A7916&lt;&gt;"",IFERROR(IF(FIND(" ",G7916)&gt;=1,MID(G7916,FIND(" ",G7916)+1,LEN(G7916)),""),""),"")</f>
        <v/>
      </c>
      <c r="AC7916" s="51">
        <f>IFERROR(VALUE(MID($C7916,1,2)),0)</f>
        <v>0</v>
      </c>
      <c r="AD7916" s="44">
        <f>IFERROR(VALUE(MID($C7916,4,3)),0)</f>
        <v>0</v>
      </c>
      <c r="AE7916" s="51">
        <f>VALUE(RIGHT("00"&amp;AC7916,2)&amp;RIGHT("000"&amp;AD7916,3))</f>
        <v>0</v>
      </c>
    </row>
    <row r="7917" spans="1:31">
      <c r="A7917" s="60" t="str">
        <f>IF(G7917&amp;Q7917&lt;&gt;"",W7917&amp;Q7917,"")</f>
        <v/>
      </c>
      <c r="B7917" s="85" t="str">
        <f>IF(C7917&lt;&gt;"",LEFT(C7917,9),"")</f>
        <v/>
      </c>
      <c r="V7917" s="60" t="str">
        <f>W7917&amp;H7917</f>
        <v/>
      </c>
      <c r="W7917" s="60" t="str">
        <f>_xlfn.LET(_xlpm.TextCell,TEXT(G7917,"###"),IF(_xlpm.TextCell&lt;&gt;"",IF(StyleSpaceSplit,IFERROR(IF(FIND(" ",_xlpm.TextCell)&gt;=1,MID(_xlpm.TextCell,1,FIND(" ",_xlpm.TextCell)-1),_xlpm.TextCell),_xlpm.TextCell),_xlpm.TextCell),""))</f>
        <v/>
      </c>
      <c r="X7917" s="60" t="str">
        <f>IF(A7917&lt;&gt;"",IFERROR(IF(FIND(" ",G7917)&gt;=1,MID(G7917,FIND(" ",G7917)+1,LEN(G7917)),""),""),"")</f>
        <v/>
      </c>
      <c r="AC7917" s="51">
        <f>IFERROR(VALUE(MID($C7917,1,2)),0)</f>
        <v>0</v>
      </c>
      <c r="AD7917" s="44">
        <f>IFERROR(VALUE(MID($C7917,4,3)),0)</f>
        <v>0</v>
      </c>
      <c r="AE7917" s="51">
        <f>VALUE(RIGHT("00"&amp;AC7917,2)&amp;RIGHT("000"&amp;AD7917,3))</f>
        <v>0</v>
      </c>
    </row>
    <row r="7918" spans="1:31">
      <c r="A7918" s="60" t="str">
        <f>IF(G7918&amp;Q7918&lt;&gt;"",W7918&amp;Q7918,"")</f>
        <v/>
      </c>
      <c r="B7918" s="85" t="str">
        <f>IF(C7918&lt;&gt;"",LEFT(C7918,9),"")</f>
        <v/>
      </c>
      <c r="V7918" s="60" t="str">
        <f>W7918&amp;H7918</f>
        <v/>
      </c>
      <c r="W7918" s="60" t="str">
        <f>_xlfn.LET(_xlpm.TextCell,TEXT(G7918,"###"),IF(_xlpm.TextCell&lt;&gt;"",IF(StyleSpaceSplit,IFERROR(IF(FIND(" ",_xlpm.TextCell)&gt;=1,MID(_xlpm.TextCell,1,FIND(" ",_xlpm.TextCell)-1),_xlpm.TextCell),_xlpm.TextCell),_xlpm.TextCell),""))</f>
        <v/>
      </c>
      <c r="X7918" s="60" t="str">
        <f>IF(A7918&lt;&gt;"",IFERROR(IF(FIND(" ",G7918)&gt;=1,MID(G7918,FIND(" ",G7918)+1,LEN(G7918)),""),""),"")</f>
        <v/>
      </c>
      <c r="AC7918" s="51">
        <f>IFERROR(VALUE(MID($C7918,1,2)),0)</f>
        <v>0</v>
      </c>
      <c r="AD7918" s="44">
        <f>IFERROR(VALUE(MID($C7918,4,3)),0)</f>
        <v>0</v>
      </c>
      <c r="AE7918" s="51">
        <f>VALUE(RIGHT("00"&amp;AC7918,2)&amp;RIGHT("000"&amp;AD7918,3))</f>
        <v>0</v>
      </c>
    </row>
    <row r="7919" spans="1:31">
      <c r="A7919" s="60" t="str">
        <f>IF(G7919&amp;Q7919&lt;&gt;"",W7919&amp;Q7919,"")</f>
        <v/>
      </c>
      <c r="B7919" s="85" t="str">
        <f>IF(C7919&lt;&gt;"",LEFT(C7919,9),"")</f>
        <v/>
      </c>
      <c r="V7919" s="60" t="str">
        <f>W7919&amp;H7919</f>
        <v/>
      </c>
      <c r="W7919" s="60" t="str">
        <f>_xlfn.LET(_xlpm.TextCell,TEXT(G7919,"###"),IF(_xlpm.TextCell&lt;&gt;"",IF(StyleSpaceSplit,IFERROR(IF(FIND(" ",_xlpm.TextCell)&gt;=1,MID(_xlpm.TextCell,1,FIND(" ",_xlpm.TextCell)-1),_xlpm.TextCell),_xlpm.TextCell),_xlpm.TextCell),""))</f>
        <v/>
      </c>
      <c r="X7919" s="60" t="str">
        <f>IF(A7919&lt;&gt;"",IFERROR(IF(FIND(" ",G7919)&gt;=1,MID(G7919,FIND(" ",G7919)+1,LEN(G7919)),""),""),"")</f>
        <v/>
      </c>
      <c r="AC7919" s="51">
        <f>IFERROR(VALUE(MID($C7919,1,2)),0)</f>
        <v>0</v>
      </c>
      <c r="AD7919" s="44">
        <f>IFERROR(VALUE(MID($C7919,4,3)),0)</f>
        <v>0</v>
      </c>
      <c r="AE7919" s="51">
        <f>VALUE(RIGHT("00"&amp;AC7919,2)&amp;RIGHT("000"&amp;AD7919,3))</f>
        <v>0</v>
      </c>
    </row>
    <row r="7920" spans="1:31">
      <c r="A7920" s="60" t="str">
        <f>IF(G7920&amp;Q7920&lt;&gt;"",W7920&amp;Q7920,"")</f>
        <v/>
      </c>
      <c r="B7920" s="85" t="str">
        <f>IF(C7920&lt;&gt;"",LEFT(C7920,9),"")</f>
        <v/>
      </c>
      <c r="V7920" s="60" t="str">
        <f>W7920&amp;H7920</f>
        <v/>
      </c>
      <c r="W7920" s="60" t="str">
        <f>_xlfn.LET(_xlpm.TextCell,TEXT(G7920,"###"),IF(_xlpm.TextCell&lt;&gt;"",IF(StyleSpaceSplit,IFERROR(IF(FIND(" ",_xlpm.TextCell)&gt;=1,MID(_xlpm.TextCell,1,FIND(" ",_xlpm.TextCell)-1),_xlpm.TextCell),_xlpm.TextCell),_xlpm.TextCell),""))</f>
        <v/>
      </c>
      <c r="X7920" s="60" t="str">
        <f>IF(A7920&lt;&gt;"",IFERROR(IF(FIND(" ",G7920)&gt;=1,MID(G7920,FIND(" ",G7920)+1,LEN(G7920)),""),""),"")</f>
        <v/>
      </c>
      <c r="AC7920" s="51">
        <f>IFERROR(VALUE(MID($C7920,1,2)),0)</f>
        <v>0</v>
      </c>
      <c r="AD7920" s="44">
        <f>IFERROR(VALUE(MID($C7920,4,3)),0)</f>
        <v>0</v>
      </c>
      <c r="AE7920" s="51">
        <f>VALUE(RIGHT("00"&amp;AC7920,2)&amp;RIGHT("000"&amp;AD7920,3))</f>
        <v>0</v>
      </c>
    </row>
    <row r="7921" spans="1:31">
      <c r="A7921" s="60" t="str">
        <f>IF(G7921&amp;Q7921&lt;&gt;"",W7921&amp;Q7921,"")</f>
        <v/>
      </c>
      <c r="B7921" s="85" t="str">
        <f>IF(C7921&lt;&gt;"",LEFT(C7921,9),"")</f>
        <v/>
      </c>
      <c r="V7921" s="60" t="str">
        <f>W7921&amp;H7921</f>
        <v/>
      </c>
      <c r="W7921" s="60" t="str">
        <f>_xlfn.LET(_xlpm.TextCell,TEXT(G7921,"###"),IF(_xlpm.TextCell&lt;&gt;"",IF(StyleSpaceSplit,IFERROR(IF(FIND(" ",_xlpm.TextCell)&gt;=1,MID(_xlpm.TextCell,1,FIND(" ",_xlpm.TextCell)-1),_xlpm.TextCell),_xlpm.TextCell),_xlpm.TextCell),""))</f>
        <v/>
      </c>
      <c r="X7921" s="60" t="str">
        <f>IF(A7921&lt;&gt;"",IFERROR(IF(FIND(" ",G7921)&gt;=1,MID(G7921,FIND(" ",G7921)+1,LEN(G7921)),""),""),"")</f>
        <v/>
      </c>
      <c r="AC7921" s="51">
        <f>IFERROR(VALUE(MID($C7921,1,2)),0)</f>
        <v>0</v>
      </c>
      <c r="AD7921" s="44">
        <f>IFERROR(VALUE(MID($C7921,4,3)),0)</f>
        <v>0</v>
      </c>
      <c r="AE7921" s="51">
        <f>VALUE(RIGHT("00"&amp;AC7921,2)&amp;RIGHT("000"&amp;AD7921,3))</f>
        <v>0</v>
      </c>
    </row>
    <row r="7922" spans="1:31">
      <c r="A7922" s="60" t="str">
        <f>IF(G7922&amp;Q7922&lt;&gt;"",W7922&amp;Q7922,"")</f>
        <v/>
      </c>
      <c r="B7922" s="85" t="str">
        <f>IF(C7922&lt;&gt;"",LEFT(C7922,9),"")</f>
        <v/>
      </c>
      <c r="V7922" s="60" t="str">
        <f>W7922&amp;H7922</f>
        <v/>
      </c>
      <c r="W7922" s="60" t="str">
        <f>_xlfn.LET(_xlpm.TextCell,TEXT(G7922,"###"),IF(_xlpm.TextCell&lt;&gt;"",IF(StyleSpaceSplit,IFERROR(IF(FIND(" ",_xlpm.TextCell)&gt;=1,MID(_xlpm.TextCell,1,FIND(" ",_xlpm.TextCell)-1),_xlpm.TextCell),_xlpm.TextCell),_xlpm.TextCell),""))</f>
        <v/>
      </c>
      <c r="X7922" s="60" t="str">
        <f>IF(A7922&lt;&gt;"",IFERROR(IF(FIND(" ",G7922)&gt;=1,MID(G7922,FIND(" ",G7922)+1,LEN(G7922)),""),""),"")</f>
        <v/>
      </c>
      <c r="AC7922" s="51">
        <f>IFERROR(VALUE(MID($C7922,1,2)),0)</f>
        <v>0</v>
      </c>
      <c r="AD7922" s="44">
        <f>IFERROR(VALUE(MID($C7922,4,3)),0)</f>
        <v>0</v>
      </c>
      <c r="AE7922" s="51">
        <f>VALUE(RIGHT("00"&amp;AC7922,2)&amp;RIGHT("000"&amp;AD7922,3))</f>
        <v>0</v>
      </c>
    </row>
    <row r="7923" spans="1:31">
      <c r="A7923" s="60" t="str">
        <f>IF(G7923&amp;Q7923&lt;&gt;"",W7923&amp;Q7923,"")</f>
        <v/>
      </c>
      <c r="B7923" s="85" t="str">
        <f>IF(C7923&lt;&gt;"",LEFT(C7923,9),"")</f>
        <v/>
      </c>
      <c r="V7923" s="60" t="str">
        <f>W7923&amp;H7923</f>
        <v/>
      </c>
      <c r="W7923" s="60" t="str">
        <f>_xlfn.LET(_xlpm.TextCell,TEXT(G7923,"###"),IF(_xlpm.TextCell&lt;&gt;"",IF(StyleSpaceSplit,IFERROR(IF(FIND(" ",_xlpm.TextCell)&gt;=1,MID(_xlpm.TextCell,1,FIND(" ",_xlpm.TextCell)-1),_xlpm.TextCell),_xlpm.TextCell),_xlpm.TextCell),""))</f>
        <v/>
      </c>
      <c r="X7923" s="60" t="str">
        <f>IF(A7923&lt;&gt;"",IFERROR(IF(FIND(" ",G7923)&gt;=1,MID(G7923,FIND(" ",G7923)+1,LEN(G7923)),""),""),"")</f>
        <v/>
      </c>
      <c r="AC7923" s="51">
        <f>IFERROR(VALUE(MID($C7923,1,2)),0)</f>
        <v>0</v>
      </c>
      <c r="AD7923" s="44">
        <f>IFERROR(VALUE(MID($C7923,4,3)),0)</f>
        <v>0</v>
      </c>
      <c r="AE7923" s="51">
        <f>VALUE(RIGHT("00"&amp;AC7923,2)&amp;RIGHT("000"&amp;AD7923,3))</f>
        <v>0</v>
      </c>
    </row>
    <row r="7924" spans="1:31">
      <c r="A7924" s="60" t="str">
        <f>IF(G7924&amp;Q7924&lt;&gt;"",W7924&amp;Q7924,"")</f>
        <v/>
      </c>
      <c r="B7924" s="85" t="str">
        <f>IF(C7924&lt;&gt;"",LEFT(C7924,9),"")</f>
        <v/>
      </c>
      <c r="V7924" s="60" t="str">
        <f>W7924&amp;H7924</f>
        <v/>
      </c>
      <c r="W7924" s="60" t="str">
        <f>_xlfn.LET(_xlpm.TextCell,TEXT(G7924,"###"),IF(_xlpm.TextCell&lt;&gt;"",IF(StyleSpaceSplit,IFERROR(IF(FIND(" ",_xlpm.TextCell)&gt;=1,MID(_xlpm.TextCell,1,FIND(" ",_xlpm.TextCell)-1),_xlpm.TextCell),_xlpm.TextCell),_xlpm.TextCell),""))</f>
        <v/>
      </c>
      <c r="X7924" s="60" t="str">
        <f>IF(A7924&lt;&gt;"",IFERROR(IF(FIND(" ",G7924)&gt;=1,MID(G7924,FIND(" ",G7924)+1,LEN(G7924)),""),""),"")</f>
        <v/>
      </c>
      <c r="AC7924" s="51">
        <f>IFERROR(VALUE(MID($C7924,1,2)),0)</f>
        <v>0</v>
      </c>
      <c r="AD7924" s="44">
        <f>IFERROR(VALUE(MID($C7924,4,3)),0)</f>
        <v>0</v>
      </c>
      <c r="AE7924" s="51">
        <f>VALUE(RIGHT("00"&amp;AC7924,2)&amp;RIGHT("000"&amp;AD7924,3))</f>
        <v>0</v>
      </c>
    </row>
    <row r="7925" spans="1:31">
      <c r="A7925" s="60" t="str">
        <f>IF(G7925&amp;Q7925&lt;&gt;"",W7925&amp;Q7925,"")</f>
        <v/>
      </c>
      <c r="B7925" s="85" t="str">
        <f>IF(C7925&lt;&gt;"",LEFT(C7925,9),"")</f>
        <v/>
      </c>
      <c r="V7925" s="60" t="str">
        <f>W7925&amp;H7925</f>
        <v/>
      </c>
      <c r="W7925" s="60" t="str">
        <f>_xlfn.LET(_xlpm.TextCell,TEXT(G7925,"###"),IF(_xlpm.TextCell&lt;&gt;"",IF(StyleSpaceSplit,IFERROR(IF(FIND(" ",_xlpm.TextCell)&gt;=1,MID(_xlpm.TextCell,1,FIND(" ",_xlpm.TextCell)-1),_xlpm.TextCell),_xlpm.TextCell),_xlpm.TextCell),""))</f>
        <v/>
      </c>
      <c r="X7925" s="60" t="str">
        <f>IF(A7925&lt;&gt;"",IFERROR(IF(FIND(" ",G7925)&gt;=1,MID(G7925,FIND(" ",G7925)+1,LEN(G7925)),""),""),"")</f>
        <v/>
      </c>
      <c r="AC7925" s="51">
        <f>IFERROR(VALUE(MID($C7925,1,2)),0)</f>
        <v>0</v>
      </c>
      <c r="AD7925" s="44">
        <f>IFERROR(VALUE(MID($C7925,4,3)),0)</f>
        <v>0</v>
      </c>
      <c r="AE7925" s="51">
        <f>VALUE(RIGHT("00"&amp;AC7925,2)&amp;RIGHT("000"&amp;AD7925,3))</f>
        <v>0</v>
      </c>
    </row>
    <row r="7926" spans="1:31">
      <c r="A7926" s="60" t="str">
        <f>IF(G7926&amp;Q7926&lt;&gt;"",W7926&amp;Q7926,"")</f>
        <v/>
      </c>
      <c r="B7926" s="85" t="str">
        <f>IF(C7926&lt;&gt;"",LEFT(C7926,9),"")</f>
        <v/>
      </c>
      <c r="V7926" s="60" t="str">
        <f>W7926&amp;H7926</f>
        <v/>
      </c>
      <c r="W7926" s="60" t="str">
        <f>_xlfn.LET(_xlpm.TextCell,TEXT(G7926,"###"),IF(_xlpm.TextCell&lt;&gt;"",IF(StyleSpaceSplit,IFERROR(IF(FIND(" ",_xlpm.TextCell)&gt;=1,MID(_xlpm.TextCell,1,FIND(" ",_xlpm.TextCell)-1),_xlpm.TextCell),_xlpm.TextCell),_xlpm.TextCell),""))</f>
        <v/>
      </c>
      <c r="X7926" s="60" t="str">
        <f>IF(A7926&lt;&gt;"",IFERROR(IF(FIND(" ",G7926)&gt;=1,MID(G7926,FIND(" ",G7926)+1,LEN(G7926)),""),""),"")</f>
        <v/>
      </c>
      <c r="AC7926" s="51">
        <f>IFERROR(VALUE(MID($C7926,1,2)),0)</f>
        <v>0</v>
      </c>
      <c r="AD7926" s="44">
        <f>IFERROR(VALUE(MID($C7926,4,3)),0)</f>
        <v>0</v>
      </c>
      <c r="AE7926" s="51">
        <f>VALUE(RIGHT("00"&amp;AC7926,2)&amp;RIGHT("000"&amp;AD7926,3))</f>
        <v>0</v>
      </c>
    </row>
    <row r="7927" spans="1:31">
      <c r="A7927" s="60" t="str">
        <f>IF(G7927&amp;Q7927&lt;&gt;"",W7927&amp;Q7927,"")</f>
        <v/>
      </c>
      <c r="B7927" s="85" t="str">
        <f>IF(C7927&lt;&gt;"",LEFT(C7927,9),"")</f>
        <v/>
      </c>
      <c r="V7927" s="60" t="str">
        <f>W7927&amp;H7927</f>
        <v/>
      </c>
      <c r="W7927" s="60" t="str">
        <f>_xlfn.LET(_xlpm.TextCell,TEXT(G7927,"###"),IF(_xlpm.TextCell&lt;&gt;"",IF(StyleSpaceSplit,IFERROR(IF(FIND(" ",_xlpm.TextCell)&gt;=1,MID(_xlpm.TextCell,1,FIND(" ",_xlpm.TextCell)-1),_xlpm.TextCell),_xlpm.TextCell),_xlpm.TextCell),""))</f>
        <v/>
      </c>
      <c r="X7927" s="60" t="str">
        <f>IF(A7927&lt;&gt;"",IFERROR(IF(FIND(" ",G7927)&gt;=1,MID(G7927,FIND(" ",G7927)+1,LEN(G7927)),""),""),"")</f>
        <v/>
      </c>
      <c r="AC7927" s="51">
        <f>IFERROR(VALUE(MID($C7927,1,2)),0)</f>
        <v>0</v>
      </c>
      <c r="AD7927" s="44">
        <f>IFERROR(VALUE(MID($C7927,4,3)),0)</f>
        <v>0</v>
      </c>
      <c r="AE7927" s="51">
        <f>VALUE(RIGHT("00"&amp;AC7927,2)&amp;RIGHT("000"&amp;AD7927,3))</f>
        <v>0</v>
      </c>
    </row>
    <row r="7928" spans="1:31">
      <c r="A7928" s="60" t="str">
        <f>IF(G7928&amp;Q7928&lt;&gt;"",W7928&amp;Q7928,"")</f>
        <v/>
      </c>
      <c r="B7928" s="85" t="str">
        <f>IF(C7928&lt;&gt;"",LEFT(C7928,9),"")</f>
        <v/>
      </c>
      <c r="V7928" s="60" t="str">
        <f>W7928&amp;H7928</f>
        <v/>
      </c>
      <c r="W7928" s="60" t="str">
        <f>_xlfn.LET(_xlpm.TextCell,TEXT(G7928,"###"),IF(_xlpm.TextCell&lt;&gt;"",IF(StyleSpaceSplit,IFERROR(IF(FIND(" ",_xlpm.TextCell)&gt;=1,MID(_xlpm.TextCell,1,FIND(" ",_xlpm.TextCell)-1),_xlpm.TextCell),_xlpm.TextCell),_xlpm.TextCell),""))</f>
        <v/>
      </c>
      <c r="X7928" s="60" t="str">
        <f>IF(A7928&lt;&gt;"",IFERROR(IF(FIND(" ",G7928)&gt;=1,MID(G7928,FIND(" ",G7928)+1,LEN(G7928)),""),""),"")</f>
        <v/>
      </c>
      <c r="AC7928" s="51">
        <f>IFERROR(VALUE(MID($C7928,1,2)),0)</f>
        <v>0</v>
      </c>
      <c r="AD7928" s="44">
        <f>IFERROR(VALUE(MID($C7928,4,3)),0)</f>
        <v>0</v>
      </c>
      <c r="AE7928" s="51">
        <f>VALUE(RIGHT("00"&amp;AC7928,2)&amp;RIGHT("000"&amp;AD7928,3))</f>
        <v>0</v>
      </c>
    </row>
    <row r="7929" spans="1:31">
      <c r="A7929" s="60" t="str">
        <f>IF(G7929&amp;Q7929&lt;&gt;"",W7929&amp;Q7929,"")</f>
        <v/>
      </c>
      <c r="B7929" s="85" t="str">
        <f>IF(C7929&lt;&gt;"",LEFT(C7929,9),"")</f>
        <v/>
      </c>
      <c r="V7929" s="60" t="str">
        <f>W7929&amp;H7929</f>
        <v/>
      </c>
      <c r="W7929" s="60" t="str">
        <f>_xlfn.LET(_xlpm.TextCell,TEXT(G7929,"###"),IF(_xlpm.TextCell&lt;&gt;"",IF(StyleSpaceSplit,IFERROR(IF(FIND(" ",_xlpm.TextCell)&gt;=1,MID(_xlpm.TextCell,1,FIND(" ",_xlpm.TextCell)-1),_xlpm.TextCell),_xlpm.TextCell),_xlpm.TextCell),""))</f>
        <v/>
      </c>
      <c r="X7929" s="60" t="str">
        <f>IF(A7929&lt;&gt;"",IFERROR(IF(FIND(" ",G7929)&gt;=1,MID(G7929,FIND(" ",G7929)+1,LEN(G7929)),""),""),"")</f>
        <v/>
      </c>
      <c r="AC7929" s="51">
        <f>IFERROR(VALUE(MID($C7929,1,2)),0)</f>
        <v>0</v>
      </c>
      <c r="AD7929" s="44">
        <f>IFERROR(VALUE(MID($C7929,4,3)),0)</f>
        <v>0</v>
      </c>
      <c r="AE7929" s="51">
        <f>VALUE(RIGHT("00"&amp;AC7929,2)&amp;RIGHT("000"&amp;AD7929,3))</f>
        <v>0</v>
      </c>
    </row>
    <row r="7930" spans="1:31">
      <c r="A7930" s="60" t="str">
        <f>IF(G7930&amp;Q7930&lt;&gt;"",W7930&amp;Q7930,"")</f>
        <v/>
      </c>
      <c r="B7930" s="85" t="str">
        <f>IF(C7930&lt;&gt;"",LEFT(C7930,9),"")</f>
        <v/>
      </c>
      <c r="V7930" s="60" t="str">
        <f>W7930&amp;H7930</f>
        <v/>
      </c>
      <c r="W7930" s="60" t="str">
        <f>_xlfn.LET(_xlpm.TextCell,TEXT(G7930,"###"),IF(_xlpm.TextCell&lt;&gt;"",IF(StyleSpaceSplit,IFERROR(IF(FIND(" ",_xlpm.TextCell)&gt;=1,MID(_xlpm.TextCell,1,FIND(" ",_xlpm.TextCell)-1),_xlpm.TextCell),_xlpm.TextCell),_xlpm.TextCell),""))</f>
        <v/>
      </c>
      <c r="X7930" s="60" t="str">
        <f>IF(A7930&lt;&gt;"",IFERROR(IF(FIND(" ",G7930)&gt;=1,MID(G7930,FIND(" ",G7930)+1,LEN(G7930)),""),""),"")</f>
        <v/>
      </c>
      <c r="AC7930" s="51">
        <f>IFERROR(VALUE(MID($C7930,1,2)),0)</f>
        <v>0</v>
      </c>
      <c r="AD7930" s="44">
        <f>IFERROR(VALUE(MID($C7930,4,3)),0)</f>
        <v>0</v>
      </c>
      <c r="AE7930" s="51">
        <f>VALUE(RIGHT("00"&amp;AC7930,2)&amp;RIGHT("000"&amp;AD7930,3))</f>
        <v>0</v>
      </c>
    </row>
    <row r="7931" spans="1:31">
      <c r="A7931" s="60" t="str">
        <f>IF(G7931&amp;Q7931&lt;&gt;"",W7931&amp;Q7931,"")</f>
        <v/>
      </c>
      <c r="B7931" s="85" t="str">
        <f>IF(C7931&lt;&gt;"",LEFT(C7931,9),"")</f>
        <v/>
      </c>
      <c r="V7931" s="60" t="str">
        <f>W7931&amp;H7931</f>
        <v/>
      </c>
      <c r="W7931" s="60" t="str">
        <f>_xlfn.LET(_xlpm.TextCell,TEXT(G7931,"###"),IF(_xlpm.TextCell&lt;&gt;"",IF(StyleSpaceSplit,IFERROR(IF(FIND(" ",_xlpm.TextCell)&gt;=1,MID(_xlpm.TextCell,1,FIND(" ",_xlpm.TextCell)-1),_xlpm.TextCell),_xlpm.TextCell),_xlpm.TextCell),""))</f>
        <v/>
      </c>
      <c r="X7931" s="60" t="str">
        <f>IF(A7931&lt;&gt;"",IFERROR(IF(FIND(" ",G7931)&gt;=1,MID(G7931,FIND(" ",G7931)+1,LEN(G7931)),""),""),"")</f>
        <v/>
      </c>
      <c r="AC7931" s="51">
        <f>IFERROR(VALUE(MID($C7931,1,2)),0)</f>
        <v>0</v>
      </c>
      <c r="AD7931" s="44">
        <f>IFERROR(VALUE(MID($C7931,4,3)),0)</f>
        <v>0</v>
      </c>
      <c r="AE7931" s="51">
        <f>VALUE(RIGHT("00"&amp;AC7931,2)&amp;RIGHT("000"&amp;AD7931,3))</f>
        <v>0</v>
      </c>
    </row>
    <row r="7932" spans="1:31">
      <c r="A7932" s="60" t="str">
        <f>IF(G7932&amp;Q7932&lt;&gt;"",W7932&amp;Q7932,"")</f>
        <v/>
      </c>
      <c r="B7932" s="85" t="str">
        <f>IF(C7932&lt;&gt;"",LEFT(C7932,9),"")</f>
        <v/>
      </c>
      <c r="V7932" s="60" t="str">
        <f>W7932&amp;H7932</f>
        <v/>
      </c>
      <c r="W7932" s="60" t="str">
        <f>_xlfn.LET(_xlpm.TextCell,TEXT(G7932,"###"),IF(_xlpm.TextCell&lt;&gt;"",IF(StyleSpaceSplit,IFERROR(IF(FIND(" ",_xlpm.TextCell)&gt;=1,MID(_xlpm.TextCell,1,FIND(" ",_xlpm.TextCell)-1),_xlpm.TextCell),_xlpm.TextCell),_xlpm.TextCell),""))</f>
        <v/>
      </c>
      <c r="X7932" s="60" t="str">
        <f>IF(A7932&lt;&gt;"",IFERROR(IF(FIND(" ",G7932)&gt;=1,MID(G7932,FIND(" ",G7932)+1,LEN(G7932)),""),""),"")</f>
        <v/>
      </c>
      <c r="AC7932" s="51">
        <f>IFERROR(VALUE(MID($C7932,1,2)),0)</f>
        <v>0</v>
      </c>
      <c r="AD7932" s="44">
        <f>IFERROR(VALUE(MID($C7932,4,3)),0)</f>
        <v>0</v>
      </c>
      <c r="AE7932" s="51">
        <f>VALUE(RIGHT("00"&amp;AC7932,2)&amp;RIGHT("000"&amp;AD7932,3))</f>
        <v>0</v>
      </c>
    </row>
    <row r="7933" spans="1:31">
      <c r="A7933" s="60" t="str">
        <f>IF(G7933&amp;Q7933&lt;&gt;"",W7933&amp;Q7933,"")</f>
        <v/>
      </c>
      <c r="B7933" s="85" t="str">
        <f>IF(C7933&lt;&gt;"",LEFT(C7933,9),"")</f>
        <v/>
      </c>
      <c r="V7933" s="60" t="str">
        <f>W7933&amp;H7933</f>
        <v/>
      </c>
      <c r="W7933" s="60" t="str">
        <f>_xlfn.LET(_xlpm.TextCell,TEXT(G7933,"###"),IF(_xlpm.TextCell&lt;&gt;"",IF(StyleSpaceSplit,IFERROR(IF(FIND(" ",_xlpm.TextCell)&gt;=1,MID(_xlpm.TextCell,1,FIND(" ",_xlpm.TextCell)-1),_xlpm.TextCell),_xlpm.TextCell),_xlpm.TextCell),""))</f>
        <v/>
      </c>
      <c r="X7933" s="60" t="str">
        <f>IF(A7933&lt;&gt;"",IFERROR(IF(FIND(" ",G7933)&gt;=1,MID(G7933,FIND(" ",G7933)+1,LEN(G7933)),""),""),"")</f>
        <v/>
      </c>
      <c r="AC7933" s="51">
        <f>IFERROR(VALUE(MID($C7933,1,2)),0)</f>
        <v>0</v>
      </c>
      <c r="AD7933" s="44">
        <f>IFERROR(VALUE(MID($C7933,4,3)),0)</f>
        <v>0</v>
      </c>
      <c r="AE7933" s="51">
        <f>VALUE(RIGHT("00"&amp;AC7933,2)&amp;RIGHT("000"&amp;AD7933,3))</f>
        <v>0</v>
      </c>
    </row>
    <row r="7934" spans="1:31">
      <c r="A7934" s="60" t="str">
        <f>IF(G7934&amp;Q7934&lt;&gt;"",W7934&amp;Q7934,"")</f>
        <v/>
      </c>
      <c r="B7934" s="85" t="str">
        <f>IF(C7934&lt;&gt;"",LEFT(C7934,9),"")</f>
        <v/>
      </c>
      <c r="V7934" s="60" t="str">
        <f>W7934&amp;H7934</f>
        <v/>
      </c>
      <c r="W7934" s="60" t="str">
        <f>_xlfn.LET(_xlpm.TextCell,TEXT(G7934,"###"),IF(_xlpm.TextCell&lt;&gt;"",IF(StyleSpaceSplit,IFERROR(IF(FIND(" ",_xlpm.TextCell)&gt;=1,MID(_xlpm.TextCell,1,FIND(" ",_xlpm.TextCell)-1),_xlpm.TextCell),_xlpm.TextCell),_xlpm.TextCell),""))</f>
        <v/>
      </c>
      <c r="X7934" s="60" t="str">
        <f>IF(A7934&lt;&gt;"",IFERROR(IF(FIND(" ",G7934)&gt;=1,MID(G7934,FIND(" ",G7934)+1,LEN(G7934)),""),""),"")</f>
        <v/>
      </c>
      <c r="AC7934" s="51">
        <f>IFERROR(VALUE(MID($C7934,1,2)),0)</f>
        <v>0</v>
      </c>
      <c r="AD7934" s="44">
        <f>IFERROR(VALUE(MID($C7934,4,3)),0)</f>
        <v>0</v>
      </c>
      <c r="AE7934" s="51">
        <f>VALUE(RIGHT("00"&amp;AC7934,2)&amp;RIGHT("000"&amp;AD7934,3))</f>
        <v>0</v>
      </c>
    </row>
    <row r="7935" spans="1:31">
      <c r="A7935" s="60" t="str">
        <f>IF(G7935&amp;Q7935&lt;&gt;"",W7935&amp;Q7935,"")</f>
        <v/>
      </c>
      <c r="B7935" s="85" t="str">
        <f>IF(C7935&lt;&gt;"",LEFT(C7935,9),"")</f>
        <v/>
      </c>
      <c r="V7935" s="60" t="str">
        <f>W7935&amp;H7935</f>
        <v/>
      </c>
      <c r="W7935" s="60" t="str">
        <f>_xlfn.LET(_xlpm.TextCell,TEXT(G7935,"###"),IF(_xlpm.TextCell&lt;&gt;"",IF(StyleSpaceSplit,IFERROR(IF(FIND(" ",_xlpm.TextCell)&gt;=1,MID(_xlpm.TextCell,1,FIND(" ",_xlpm.TextCell)-1),_xlpm.TextCell),_xlpm.TextCell),_xlpm.TextCell),""))</f>
        <v/>
      </c>
      <c r="X7935" s="60" t="str">
        <f>IF(A7935&lt;&gt;"",IFERROR(IF(FIND(" ",G7935)&gt;=1,MID(G7935,FIND(" ",G7935)+1,LEN(G7935)),""),""),"")</f>
        <v/>
      </c>
      <c r="AC7935" s="51">
        <f>IFERROR(VALUE(MID($C7935,1,2)),0)</f>
        <v>0</v>
      </c>
      <c r="AD7935" s="44">
        <f>IFERROR(VALUE(MID($C7935,4,3)),0)</f>
        <v>0</v>
      </c>
      <c r="AE7935" s="51">
        <f>VALUE(RIGHT("00"&amp;AC7935,2)&amp;RIGHT("000"&amp;AD7935,3))</f>
        <v>0</v>
      </c>
    </row>
    <row r="7936" spans="1:31">
      <c r="A7936" s="60" t="str">
        <f>IF(G7936&amp;Q7936&lt;&gt;"",W7936&amp;Q7936,"")</f>
        <v/>
      </c>
      <c r="B7936" s="85" t="str">
        <f>IF(C7936&lt;&gt;"",LEFT(C7936,9),"")</f>
        <v/>
      </c>
      <c r="V7936" s="60" t="str">
        <f>W7936&amp;H7936</f>
        <v/>
      </c>
      <c r="W7936" s="60" t="str">
        <f>_xlfn.LET(_xlpm.TextCell,TEXT(G7936,"###"),IF(_xlpm.TextCell&lt;&gt;"",IF(StyleSpaceSplit,IFERROR(IF(FIND(" ",_xlpm.TextCell)&gt;=1,MID(_xlpm.TextCell,1,FIND(" ",_xlpm.TextCell)-1),_xlpm.TextCell),_xlpm.TextCell),_xlpm.TextCell),""))</f>
        <v/>
      </c>
      <c r="X7936" s="60" t="str">
        <f>IF(A7936&lt;&gt;"",IFERROR(IF(FIND(" ",G7936)&gt;=1,MID(G7936,FIND(" ",G7936)+1,LEN(G7936)),""),""),"")</f>
        <v/>
      </c>
      <c r="AC7936" s="51">
        <f>IFERROR(VALUE(MID($C7936,1,2)),0)</f>
        <v>0</v>
      </c>
      <c r="AD7936" s="44">
        <f>IFERROR(VALUE(MID($C7936,4,3)),0)</f>
        <v>0</v>
      </c>
      <c r="AE7936" s="51">
        <f>VALUE(RIGHT("00"&amp;AC7936,2)&amp;RIGHT("000"&amp;AD7936,3))</f>
        <v>0</v>
      </c>
    </row>
    <row r="7937" spans="1:31">
      <c r="A7937" s="60" t="str">
        <f>IF(G7937&amp;Q7937&lt;&gt;"",W7937&amp;Q7937,"")</f>
        <v/>
      </c>
      <c r="B7937" s="85" t="str">
        <f>IF(C7937&lt;&gt;"",LEFT(C7937,9),"")</f>
        <v/>
      </c>
      <c r="V7937" s="60" t="str">
        <f>W7937&amp;H7937</f>
        <v/>
      </c>
      <c r="W7937" s="60" t="str">
        <f>_xlfn.LET(_xlpm.TextCell,TEXT(G7937,"###"),IF(_xlpm.TextCell&lt;&gt;"",IF(StyleSpaceSplit,IFERROR(IF(FIND(" ",_xlpm.TextCell)&gt;=1,MID(_xlpm.TextCell,1,FIND(" ",_xlpm.TextCell)-1),_xlpm.TextCell),_xlpm.TextCell),_xlpm.TextCell),""))</f>
        <v/>
      </c>
      <c r="X7937" s="60" t="str">
        <f>IF(A7937&lt;&gt;"",IFERROR(IF(FIND(" ",G7937)&gt;=1,MID(G7937,FIND(" ",G7937)+1,LEN(G7937)),""),""),"")</f>
        <v/>
      </c>
      <c r="AC7937" s="51">
        <f>IFERROR(VALUE(MID($C7937,1,2)),0)</f>
        <v>0</v>
      </c>
      <c r="AD7937" s="44">
        <f>IFERROR(VALUE(MID($C7937,4,3)),0)</f>
        <v>0</v>
      </c>
      <c r="AE7937" s="51">
        <f>VALUE(RIGHT("00"&amp;AC7937,2)&amp;RIGHT("000"&amp;AD7937,3))</f>
        <v>0</v>
      </c>
    </row>
    <row r="7938" spans="1:31">
      <c r="A7938" s="60" t="str">
        <f>IF(G7938&amp;Q7938&lt;&gt;"",W7938&amp;Q7938,"")</f>
        <v/>
      </c>
      <c r="B7938" s="85" t="str">
        <f>IF(C7938&lt;&gt;"",LEFT(C7938,9),"")</f>
        <v/>
      </c>
      <c r="V7938" s="60" t="str">
        <f>W7938&amp;H7938</f>
        <v/>
      </c>
      <c r="W7938" s="60" t="str">
        <f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>IF(A7938&lt;&gt;"",IFERROR(IF(FIND(" ",G7938)&gt;=1,MID(G7938,FIND(" ",G7938)+1,LEN(G7938)),""),""),"")</f>
        <v/>
      </c>
      <c r="AC7938" s="51">
        <f>IFERROR(VALUE(MID($C7938,1,2)),0)</f>
        <v>0</v>
      </c>
      <c r="AD7938" s="44">
        <f>IFERROR(VALUE(MID($C7938,4,3)),0)</f>
        <v>0</v>
      </c>
      <c r="AE7938" s="51">
        <f>VALUE(RIGHT("00"&amp;AC7938,2)&amp;RIGHT("000"&amp;AD7938,3))</f>
        <v>0</v>
      </c>
    </row>
    <row r="7939" spans="1:31">
      <c r="A7939" s="60" t="str">
        <f>IF(G7939&amp;Q7939&lt;&gt;"",W7939&amp;Q7939,"")</f>
        <v/>
      </c>
      <c r="B7939" s="85" t="str">
        <f>IF(C7939&lt;&gt;"",LEFT(C7939,9),"")</f>
        <v/>
      </c>
      <c r="V7939" s="60" t="str">
        <f>W7939&amp;H7939</f>
        <v/>
      </c>
      <c r="W7939" s="60" t="str">
        <f>_xlfn.LET(_xlpm.TextCell,TEXT(G7939,"###"),IF(_xlpm.TextCell&lt;&gt;"",IF(StyleSpaceSplit,IFERROR(IF(FIND(" ",_xlpm.TextCell)&gt;=1,MID(_xlpm.TextCell,1,FIND(" ",_xlpm.TextCell)-1),_xlpm.TextCell),_xlpm.TextCell),_xlpm.TextCell),""))</f>
        <v/>
      </c>
      <c r="X7939" s="60" t="str">
        <f>IF(A7939&lt;&gt;"",IFERROR(IF(FIND(" ",G7939)&gt;=1,MID(G7939,FIND(" ",G7939)+1,LEN(G7939)),""),""),"")</f>
        <v/>
      </c>
      <c r="AC7939" s="51">
        <f>IFERROR(VALUE(MID($C7939,1,2)),0)</f>
        <v>0</v>
      </c>
      <c r="AD7939" s="44">
        <f>IFERROR(VALUE(MID($C7939,4,3)),0)</f>
        <v>0</v>
      </c>
      <c r="AE7939" s="51">
        <f>VALUE(RIGHT("00"&amp;AC7939,2)&amp;RIGHT("000"&amp;AD7939,3))</f>
        <v>0</v>
      </c>
    </row>
    <row r="7940" spans="1:31">
      <c r="A7940" s="60" t="str">
        <f>IF(G7940&amp;Q7940&lt;&gt;"",W7940&amp;Q7940,"")</f>
        <v/>
      </c>
      <c r="B7940" s="85" t="str">
        <f>IF(C7940&lt;&gt;"",LEFT(C7940,9),"")</f>
        <v/>
      </c>
      <c r="V7940" s="60" t="str">
        <f>W7940&amp;H7940</f>
        <v/>
      </c>
      <c r="W7940" s="60" t="str">
        <f>_xlfn.LET(_xlpm.TextCell,TEXT(G7940,"###"),IF(_xlpm.TextCell&lt;&gt;"",IF(StyleSpaceSplit,IFERROR(IF(FIND(" ",_xlpm.TextCell)&gt;=1,MID(_xlpm.TextCell,1,FIND(" ",_xlpm.TextCell)-1),_xlpm.TextCell),_xlpm.TextCell),_xlpm.TextCell),""))</f>
        <v/>
      </c>
      <c r="X7940" s="60" t="str">
        <f>IF(A7940&lt;&gt;"",IFERROR(IF(FIND(" ",G7940)&gt;=1,MID(G7940,FIND(" ",G7940)+1,LEN(G7940)),""),""),"")</f>
        <v/>
      </c>
      <c r="AC7940" s="51">
        <f>IFERROR(VALUE(MID($C7940,1,2)),0)</f>
        <v>0</v>
      </c>
      <c r="AD7940" s="44">
        <f>IFERROR(VALUE(MID($C7940,4,3)),0)</f>
        <v>0</v>
      </c>
      <c r="AE7940" s="51">
        <f>VALUE(RIGHT("00"&amp;AC7940,2)&amp;RIGHT("000"&amp;AD7940,3))</f>
        <v>0</v>
      </c>
    </row>
    <row r="7941" spans="1:31">
      <c r="A7941" s="60" t="str">
        <f>IF(G7941&amp;Q7941&lt;&gt;"",W7941&amp;Q7941,"")</f>
        <v/>
      </c>
      <c r="B7941" s="85" t="str">
        <f>IF(C7941&lt;&gt;"",LEFT(C7941,9),"")</f>
        <v/>
      </c>
      <c r="V7941" s="60" t="str">
        <f>W7941&amp;H7941</f>
        <v/>
      </c>
      <c r="W7941" s="60" t="str">
        <f>_xlfn.LET(_xlpm.TextCell,TEXT(G7941,"###"),IF(_xlpm.TextCell&lt;&gt;"",IF(StyleSpaceSplit,IFERROR(IF(FIND(" ",_xlpm.TextCell)&gt;=1,MID(_xlpm.TextCell,1,FIND(" ",_xlpm.TextCell)-1),_xlpm.TextCell),_xlpm.TextCell),_xlpm.TextCell),""))</f>
        <v/>
      </c>
      <c r="X7941" s="60" t="str">
        <f>IF(A7941&lt;&gt;"",IFERROR(IF(FIND(" ",G7941)&gt;=1,MID(G7941,FIND(" ",G7941)+1,LEN(G7941)),""),""),"")</f>
        <v/>
      </c>
      <c r="AC7941" s="51">
        <f>IFERROR(VALUE(MID($C7941,1,2)),0)</f>
        <v>0</v>
      </c>
      <c r="AD7941" s="44">
        <f>IFERROR(VALUE(MID($C7941,4,3)),0)</f>
        <v>0</v>
      </c>
      <c r="AE7941" s="51">
        <f>VALUE(RIGHT("00"&amp;AC7941,2)&amp;RIGHT("000"&amp;AD7941,3))</f>
        <v>0</v>
      </c>
    </row>
    <row r="7942" spans="1:31">
      <c r="A7942" s="60" t="str">
        <f>IF(G7942&amp;Q7942&lt;&gt;"",W7942&amp;Q7942,"")</f>
        <v/>
      </c>
      <c r="B7942" s="85" t="str">
        <f>IF(C7942&lt;&gt;"",LEFT(C7942,9),"")</f>
        <v/>
      </c>
      <c r="V7942" s="60" t="str">
        <f>W7942&amp;H7942</f>
        <v/>
      </c>
      <c r="W7942" s="60" t="str">
        <f>_xlfn.LET(_xlpm.TextCell,TEXT(G7942,"###"),IF(_xlpm.TextCell&lt;&gt;"",IF(StyleSpaceSplit,IFERROR(IF(FIND(" ",_xlpm.TextCell)&gt;=1,MID(_xlpm.TextCell,1,FIND(" ",_xlpm.TextCell)-1),_xlpm.TextCell),_xlpm.TextCell),_xlpm.TextCell),""))</f>
        <v/>
      </c>
      <c r="X7942" s="60" t="str">
        <f>IF(A7942&lt;&gt;"",IFERROR(IF(FIND(" ",G7942)&gt;=1,MID(G7942,FIND(" ",G7942)+1,LEN(G7942)),""),""),"")</f>
        <v/>
      </c>
      <c r="AC7942" s="51">
        <f>IFERROR(VALUE(MID($C7942,1,2)),0)</f>
        <v>0</v>
      </c>
      <c r="AD7942" s="44">
        <f>IFERROR(VALUE(MID($C7942,4,3)),0)</f>
        <v>0</v>
      </c>
      <c r="AE7942" s="51">
        <f>VALUE(RIGHT("00"&amp;AC7942,2)&amp;RIGHT("000"&amp;AD7942,3))</f>
        <v>0</v>
      </c>
    </row>
    <row r="7943" spans="1:31">
      <c r="A7943" s="60" t="str">
        <f>IF(G7943&amp;Q7943&lt;&gt;"",W7943&amp;Q7943,"")</f>
        <v/>
      </c>
      <c r="B7943" s="85" t="str">
        <f>IF(C7943&lt;&gt;"",LEFT(C7943,9),"")</f>
        <v/>
      </c>
      <c r="V7943" s="60" t="str">
        <f>W7943&amp;H7943</f>
        <v/>
      </c>
      <c r="W7943" s="60" t="str">
        <f>_xlfn.LET(_xlpm.TextCell,TEXT(G7943,"###"),IF(_xlpm.TextCell&lt;&gt;"",IF(StyleSpaceSplit,IFERROR(IF(FIND(" ",_xlpm.TextCell)&gt;=1,MID(_xlpm.TextCell,1,FIND(" ",_xlpm.TextCell)-1),_xlpm.TextCell),_xlpm.TextCell),_xlpm.TextCell),""))</f>
        <v/>
      </c>
      <c r="X7943" s="60" t="str">
        <f>IF(A7943&lt;&gt;"",IFERROR(IF(FIND(" ",G7943)&gt;=1,MID(G7943,FIND(" ",G7943)+1,LEN(G7943)),""),""),"")</f>
        <v/>
      </c>
      <c r="AC7943" s="51">
        <f>IFERROR(VALUE(MID($C7943,1,2)),0)</f>
        <v>0</v>
      </c>
      <c r="AD7943" s="44">
        <f>IFERROR(VALUE(MID($C7943,4,3)),0)</f>
        <v>0</v>
      </c>
      <c r="AE7943" s="51">
        <f>VALUE(RIGHT("00"&amp;AC7943,2)&amp;RIGHT("000"&amp;AD7943,3))</f>
        <v>0</v>
      </c>
    </row>
    <row r="7944" spans="1:31">
      <c r="A7944" s="60" t="str">
        <f>IF(G7944&amp;Q7944&lt;&gt;"",W7944&amp;Q7944,"")</f>
        <v/>
      </c>
      <c r="B7944" s="85" t="str">
        <f>IF(C7944&lt;&gt;"",LEFT(C7944,9),"")</f>
        <v/>
      </c>
      <c r="V7944" s="60" t="str">
        <f>W7944&amp;H7944</f>
        <v/>
      </c>
      <c r="W7944" s="60" t="str">
        <f>_xlfn.LET(_xlpm.TextCell,TEXT(G7944,"###"),IF(_xlpm.TextCell&lt;&gt;"",IF(StyleSpaceSplit,IFERROR(IF(FIND(" ",_xlpm.TextCell)&gt;=1,MID(_xlpm.TextCell,1,FIND(" ",_xlpm.TextCell)-1),_xlpm.TextCell),_xlpm.TextCell),_xlpm.TextCell),""))</f>
        <v/>
      </c>
      <c r="X7944" s="60" t="str">
        <f>IF(A7944&lt;&gt;"",IFERROR(IF(FIND(" ",G7944)&gt;=1,MID(G7944,FIND(" ",G7944)+1,LEN(G7944)),""),""),"")</f>
        <v/>
      </c>
      <c r="AC7944" s="51">
        <f>IFERROR(VALUE(MID($C7944,1,2)),0)</f>
        <v>0</v>
      </c>
      <c r="AD7944" s="44">
        <f>IFERROR(VALUE(MID($C7944,4,3)),0)</f>
        <v>0</v>
      </c>
      <c r="AE7944" s="51">
        <f>VALUE(RIGHT("00"&amp;AC7944,2)&amp;RIGHT("000"&amp;AD7944,3))</f>
        <v>0</v>
      </c>
    </row>
    <row r="7945" spans="1:31">
      <c r="A7945" s="60" t="str">
        <f>IF(G7945&amp;Q7945&lt;&gt;"",W7945&amp;Q7945,"")</f>
        <v/>
      </c>
      <c r="B7945" s="85" t="str">
        <f>IF(C7945&lt;&gt;"",LEFT(C7945,9),"")</f>
        <v/>
      </c>
      <c r="V7945" s="60" t="str">
        <f>W7945&amp;H7945</f>
        <v/>
      </c>
      <c r="W7945" s="60" t="str">
        <f>_xlfn.LET(_xlpm.TextCell,TEXT(G7945,"###"),IF(_xlpm.TextCell&lt;&gt;"",IF(StyleSpaceSplit,IFERROR(IF(FIND(" ",_xlpm.TextCell)&gt;=1,MID(_xlpm.TextCell,1,FIND(" ",_xlpm.TextCell)-1),_xlpm.TextCell),_xlpm.TextCell),_xlpm.TextCell),""))</f>
        <v/>
      </c>
      <c r="X7945" s="60" t="str">
        <f>IF(A7945&lt;&gt;"",IFERROR(IF(FIND(" ",G7945)&gt;=1,MID(G7945,FIND(" ",G7945)+1,LEN(G7945)),""),""),"")</f>
        <v/>
      </c>
      <c r="AC7945" s="51">
        <f>IFERROR(VALUE(MID($C7945,1,2)),0)</f>
        <v>0</v>
      </c>
      <c r="AD7945" s="44">
        <f>IFERROR(VALUE(MID($C7945,4,3)),0)</f>
        <v>0</v>
      </c>
      <c r="AE7945" s="51">
        <f>VALUE(RIGHT("00"&amp;AC7945,2)&amp;RIGHT("000"&amp;AD7945,3))</f>
        <v>0</v>
      </c>
    </row>
    <row r="7946" spans="1:31">
      <c r="A7946" s="60" t="str">
        <f>IF(G7946&amp;Q7946&lt;&gt;"",W7946&amp;Q7946,"")</f>
        <v/>
      </c>
      <c r="B7946" s="85" t="str">
        <f>IF(C7946&lt;&gt;"",LEFT(C7946,9),"")</f>
        <v/>
      </c>
      <c r="V7946" s="60" t="str">
        <f>W7946&amp;H7946</f>
        <v/>
      </c>
      <c r="W7946" s="60" t="str">
        <f>_xlfn.LET(_xlpm.TextCell,TEXT(G7946,"###"),IF(_xlpm.TextCell&lt;&gt;"",IF(StyleSpaceSplit,IFERROR(IF(FIND(" ",_xlpm.TextCell)&gt;=1,MID(_xlpm.TextCell,1,FIND(" ",_xlpm.TextCell)-1),_xlpm.TextCell),_xlpm.TextCell),_xlpm.TextCell),""))</f>
        <v/>
      </c>
      <c r="X7946" s="60" t="str">
        <f>IF(A7946&lt;&gt;"",IFERROR(IF(FIND(" ",G7946)&gt;=1,MID(G7946,FIND(" ",G7946)+1,LEN(G7946)),""),""),"")</f>
        <v/>
      </c>
      <c r="AC7946" s="51">
        <f>IFERROR(VALUE(MID($C7946,1,2)),0)</f>
        <v>0</v>
      </c>
      <c r="AD7946" s="44">
        <f>IFERROR(VALUE(MID($C7946,4,3)),0)</f>
        <v>0</v>
      </c>
      <c r="AE7946" s="51">
        <f>VALUE(RIGHT("00"&amp;AC7946,2)&amp;RIGHT("000"&amp;AD7946,3))</f>
        <v>0</v>
      </c>
    </row>
    <row r="7947" spans="1:31">
      <c r="A7947" s="60" t="str">
        <f>IF(G7947&amp;Q7947&lt;&gt;"",W7947&amp;Q7947,"")</f>
        <v/>
      </c>
      <c r="B7947" s="85" t="str">
        <f>IF(C7947&lt;&gt;"",LEFT(C7947,9),"")</f>
        <v/>
      </c>
      <c r="V7947" s="60" t="str">
        <f>W7947&amp;H7947</f>
        <v/>
      </c>
      <c r="W7947" s="60" t="str">
        <f>_xlfn.LET(_xlpm.TextCell,TEXT(G7947,"###"),IF(_xlpm.TextCell&lt;&gt;"",IF(StyleSpaceSplit,IFERROR(IF(FIND(" ",_xlpm.TextCell)&gt;=1,MID(_xlpm.TextCell,1,FIND(" ",_xlpm.TextCell)-1),_xlpm.TextCell),_xlpm.TextCell),_xlpm.TextCell),""))</f>
        <v/>
      </c>
      <c r="X7947" s="60" t="str">
        <f>IF(A7947&lt;&gt;"",IFERROR(IF(FIND(" ",G7947)&gt;=1,MID(G7947,FIND(" ",G7947)+1,LEN(G7947)),""),""),"")</f>
        <v/>
      </c>
      <c r="AC7947" s="51">
        <f>IFERROR(VALUE(MID($C7947,1,2)),0)</f>
        <v>0</v>
      </c>
      <c r="AD7947" s="44">
        <f>IFERROR(VALUE(MID($C7947,4,3)),0)</f>
        <v>0</v>
      </c>
      <c r="AE7947" s="51">
        <f>VALUE(RIGHT("00"&amp;AC7947,2)&amp;RIGHT("000"&amp;AD7947,3))</f>
        <v>0</v>
      </c>
    </row>
    <row r="7948" spans="1:31">
      <c r="A7948" s="60" t="str">
        <f>IF(G7948&amp;Q7948&lt;&gt;"",W7948&amp;Q7948,"")</f>
        <v/>
      </c>
      <c r="B7948" s="85" t="str">
        <f>IF(C7948&lt;&gt;"",LEFT(C7948,9),"")</f>
        <v/>
      </c>
      <c r="V7948" s="60" t="str">
        <f>W7948&amp;H7948</f>
        <v/>
      </c>
      <c r="W7948" s="60" t="str">
        <f>_xlfn.LET(_xlpm.TextCell,TEXT(G7948,"###"),IF(_xlpm.TextCell&lt;&gt;"",IF(StyleSpaceSplit,IFERROR(IF(FIND(" ",_xlpm.TextCell)&gt;=1,MID(_xlpm.TextCell,1,FIND(" ",_xlpm.TextCell)-1),_xlpm.TextCell),_xlpm.TextCell),_xlpm.TextCell),""))</f>
        <v/>
      </c>
      <c r="X7948" s="60" t="str">
        <f>IF(A7948&lt;&gt;"",IFERROR(IF(FIND(" ",G7948)&gt;=1,MID(G7948,FIND(" ",G7948)+1,LEN(G7948)),""),""),"")</f>
        <v/>
      </c>
      <c r="AC7948" s="51">
        <f>IFERROR(VALUE(MID($C7948,1,2)),0)</f>
        <v>0</v>
      </c>
      <c r="AD7948" s="44">
        <f>IFERROR(VALUE(MID($C7948,4,3)),0)</f>
        <v>0</v>
      </c>
      <c r="AE7948" s="51">
        <f>VALUE(RIGHT("00"&amp;AC7948,2)&amp;RIGHT("000"&amp;AD7948,3))</f>
        <v>0</v>
      </c>
    </row>
    <row r="7949" spans="1:31">
      <c r="A7949" s="60" t="str">
        <f>IF(G7949&amp;Q7949&lt;&gt;"",W7949&amp;Q7949,"")</f>
        <v/>
      </c>
      <c r="B7949" s="85" t="str">
        <f>IF(C7949&lt;&gt;"",LEFT(C7949,9),"")</f>
        <v/>
      </c>
      <c r="V7949" s="60" t="str">
        <f>W7949&amp;H7949</f>
        <v/>
      </c>
      <c r="W7949" s="60" t="str">
        <f>_xlfn.LET(_xlpm.TextCell,TEXT(G7949,"###"),IF(_xlpm.TextCell&lt;&gt;"",IF(StyleSpaceSplit,IFERROR(IF(FIND(" ",_xlpm.TextCell)&gt;=1,MID(_xlpm.TextCell,1,FIND(" ",_xlpm.TextCell)-1),_xlpm.TextCell),_xlpm.TextCell),_xlpm.TextCell),""))</f>
        <v/>
      </c>
      <c r="X7949" s="60" t="str">
        <f>IF(A7949&lt;&gt;"",IFERROR(IF(FIND(" ",G7949)&gt;=1,MID(G7949,FIND(" ",G7949)+1,LEN(G7949)),""),""),"")</f>
        <v/>
      </c>
      <c r="AC7949" s="51">
        <f>IFERROR(VALUE(MID($C7949,1,2)),0)</f>
        <v>0</v>
      </c>
      <c r="AD7949" s="44">
        <f>IFERROR(VALUE(MID($C7949,4,3)),0)</f>
        <v>0</v>
      </c>
      <c r="AE7949" s="51">
        <f>VALUE(RIGHT("00"&amp;AC7949,2)&amp;RIGHT("000"&amp;AD7949,3))</f>
        <v>0</v>
      </c>
    </row>
    <row r="7950" spans="1:31">
      <c r="A7950" s="60" t="str">
        <f>IF(G7950&amp;Q7950&lt;&gt;"",W7950&amp;Q7950,"")</f>
        <v/>
      </c>
      <c r="B7950" s="85" t="str">
        <f>IF(C7950&lt;&gt;"",LEFT(C7950,9),"")</f>
        <v/>
      </c>
      <c r="V7950" s="60" t="str">
        <f>W7950&amp;H7950</f>
        <v/>
      </c>
      <c r="W7950" s="60" t="str">
        <f>_xlfn.LET(_xlpm.TextCell,TEXT(G7950,"###"),IF(_xlpm.TextCell&lt;&gt;"",IF(StyleSpaceSplit,IFERROR(IF(FIND(" ",_xlpm.TextCell)&gt;=1,MID(_xlpm.TextCell,1,FIND(" ",_xlpm.TextCell)-1),_xlpm.TextCell),_xlpm.TextCell),_xlpm.TextCell),""))</f>
        <v/>
      </c>
      <c r="X7950" s="60" t="str">
        <f>IF(A7950&lt;&gt;"",IFERROR(IF(FIND(" ",G7950)&gt;=1,MID(G7950,FIND(" ",G7950)+1,LEN(G7950)),""),""),"")</f>
        <v/>
      </c>
      <c r="AC7950" s="51">
        <f>IFERROR(VALUE(MID($C7950,1,2)),0)</f>
        <v>0</v>
      </c>
      <c r="AD7950" s="44">
        <f>IFERROR(VALUE(MID($C7950,4,3)),0)</f>
        <v>0</v>
      </c>
      <c r="AE7950" s="51">
        <f>VALUE(RIGHT("00"&amp;AC7950,2)&amp;RIGHT("000"&amp;AD7950,3))</f>
        <v>0</v>
      </c>
    </row>
    <row r="7951" spans="1:31">
      <c r="A7951" s="60" t="str">
        <f>IF(G7951&amp;Q7951&lt;&gt;"",W7951&amp;Q7951,"")</f>
        <v/>
      </c>
      <c r="B7951" s="85" t="str">
        <f>IF(C7951&lt;&gt;"",LEFT(C7951,9),"")</f>
        <v/>
      </c>
      <c r="V7951" s="60" t="str">
        <f>W7951&amp;H7951</f>
        <v/>
      </c>
      <c r="W7951" s="60" t="str">
        <f>_xlfn.LET(_xlpm.TextCell,TEXT(G7951,"###"),IF(_xlpm.TextCell&lt;&gt;"",IF(StyleSpaceSplit,IFERROR(IF(FIND(" ",_xlpm.TextCell)&gt;=1,MID(_xlpm.TextCell,1,FIND(" ",_xlpm.TextCell)-1),_xlpm.TextCell),_xlpm.TextCell),_xlpm.TextCell),""))</f>
        <v/>
      </c>
      <c r="X7951" s="60" t="str">
        <f>IF(A7951&lt;&gt;"",IFERROR(IF(FIND(" ",G7951)&gt;=1,MID(G7951,FIND(" ",G7951)+1,LEN(G7951)),""),""),"")</f>
        <v/>
      </c>
      <c r="AC7951" s="51">
        <f>IFERROR(VALUE(MID($C7951,1,2)),0)</f>
        <v>0</v>
      </c>
      <c r="AD7951" s="44">
        <f>IFERROR(VALUE(MID($C7951,4,3)),0)</f>
        <v>0</v>
      </c>
      <c r="AE7951" s="51">
        <f>VALUE(RIGHT("00"&amp;AC7951,2)&amp;RIGHT("000"&amp;AD7951,3))</f>
        <v>0</v>
      </c>
    </row>
    <row r="7952" spans="1:31">
      <c r="A7952" s="60" t="str">
        <f>IF(G7952&amp;Q7952&lt;&gt;"",W7952&amp;Q7952,"")</f>
        <v/>
      </c>
      <c r="B7952" s="85" t="str">
        <f>IF(C7952&lt;&gt;"",LEFT(C7952,9),"")</f>
        <v/>
      </c>
      <c r="V7952" s="60" t="str">
        <f>W7952&amp;H7952</f>
        <v/>
      </c>
      <c r="W7952" s="60" t="str">
        <f>_xlfn.LET(_xlpm.TextCell,TEXT(G7952,"###"),IF(_xlpm.TextCell&lt;&gt;"",IF(StyleSpaceSplit,IFERROR(IF(FIND(" ",_xlpm.TextCell)&gt;=1,MID(_xlpm.TextCell,1,FIND(" ",_xlpm.TextCell)-1),_xlpm.TextCell),_xlpm.TextCell),_xlpm.TextCell),""))</f>
        <v/>
      </c>
      <c r="X7952" s="60" t="str">
        <f>IF(A7952&lt;&gt;"",IFERROR(IF(FIND(" ",G7952)&gt;=1,MID(G7952,FIND(" ",G7952)+1,LEN(G7952)),""),""),"")</f>
        <v/>
      </c>
      <c r="AC7952" s="51">
        <f>IFERROR(VALUE(MID($C7952,1,2)),0)</f>
        <v>0</v>
      </c>
      <c r="AD7952" s="44">
        <f>IFERROR(VALUE(MID($C7952,4,3)),0)</f>
        <v>0</v>
      </c>
      <c r="AE7952" s="51">
        <f>VALUE(RIGHT("00"&amp;AC7952,2)&amp;RIGHT("000"&amp;AD7952,3))</f>
        <v>0</v>
      </c>
    </row>
    <row r="7953" spans="1:31">
      <c r="A7953" s="60" t="str">
        <f>IF(G7953&amp;Q7953&lt;&gt;"",W7953&amp;Q7953,"")</f>
        <v/>
      </c>
      <c r="B7953" s="85" t="str">
        <f>IF(C7953&lt;&gt;"",LEFT(C7953,9),"")</f>
        <v/>
      </c>
      <c r="V7953" s="60" t="str">
        <f>W7953&amp;H7953</f>
        <v/>
      </c>
      <c r="W7953" s="60" t="str">
        <f>_xlfn.LET(_xlpm.TextCell,TEXT(G7953,"###"),IF(_xlpm.TextCell&lt;&gt;"",IF(StyleSpaceSplit,IFERROR(IF(FIND(" ",_xlpm.TextCell)&gt;=1,MID(_xlpm.TextCell,1,FIND(" ",_xlpm.TextCell)-1),_xlpm.TextCell),_xlpm.TextCell),_xlpm.TextCell),""))</f>
        <v/>
      </c>
      <c r="X7953" s="60" t="str">
        <f>IF(A7953&lt;&gt;"",IFERROR(IF(FIND(" ",G7953)&gt;=1,MID(G7953,FIND(" ",G7953)+1,LEN(G7953)),""),""),"")</f>
        <v/>
      </c>
      <c r="AC7953" s="51">
        <f>IFERROR(VALUE(MID($C7953,1,2)),0)</f>
        <v>0</v>
      </c>
      <c r="AD7953" s="44">
        <f>IFERROR(VALUE(MID($C7953,4,3)),0)</f>
        <v>0</v>
      </c>
      <c r="AE7953" s="51">
        <f>VALUE(RIGHT("00"&amp;AC7953,2)&amp;RIGHT("000"&amp;AD7953,3))</f>
        <v>0</v>
      </c>
    </row>
    <row r="7954" spans="1:31">
      <c r="A7954" s="60" t="str">
        <f>IF(G7954&amp;Q7954&lt;&gt;"",W7954&amp;Q7954,"")</f>
        <v/>
      </c>
      <c r="B7954" s="85" t="str">
        <f>IF(C7954&lt;&gt;"",LEFT(C7954,9),"")</f>
        <v/>
      </c>
      <c r="V7954" s="60" t="str">
        <f>W7954&amp;H7954</f>
        <v/>
      </c>
      <c r="W7954" s="60" t="str">
        <f>_xlfn.LET(_xlpm.TextCell,TEXT(G7954,"###"),IF(_xlpm.TextCell&lt;&gt;"",IF(StyleSpaceSplit,IFERROR(IF(FIND(" ",_xlpm.TextCell)&gt;=1,MID(_xlpm.TextCell,1,FIND(" ",_xlpm.TextCell)-1),_xlpm.TextCell),_xlpm.TextCell),_xlpm.TextCell),""))</f>
        <v/>
      </c>
      <c r="X7954" s="60" t="str">
        <f>IF(A7954&lt;&gt;"",IFERROR(IF(FIND(" ",G7954)&gt;=1,MID(G7954,FIND(" ",G7954)+1,LEN(G7954)),""),""),"")</f>
        <v/>
      </c>
      <c r="AC7954" s="51">
        <f>IFERROR(VALUE(MID($C7954,1,2)),0)</f>
        <v>0</v>
      </c>
      <c r="AD7954" s="44">
        <f>IFERROR(VALUE(MID($C7954,4,3)),0)</f>
        <v>0</v>
      </c>
      <c r="AE7954" s="51">
        <f>VALUE(RIGHT("00"&amp;AC7954,2)&amp;RIGHT("000"&amp;AD7954,3))</f>
        <v>0</v>
      </c>
    </row>
    <row r="7955" spans="1:31">
      <c r="A7955" s="60" t="str">
        <f>IF(G7955&amp;Q7955&lt;&gt;"",W7955&amp;Q7955,"")</f>
        <v/>
      </c>
      <c r="B7955" s="85" t="str">
        <f>IF(C7955&lt;&gt;"",LEFT(C7955,9),"")</f>
        <v/>
      </c>
      <c r="V7955" s="60" t="str">
        <f>W7955&amp;H7955</f>
        <v/>
      </c>
      <c r="W7955" s="60" t="str">
        <f>_xlfn.LET(_xlpm.TextCell,TEXT(G7955,"###"),IF(_xlpm.TextCell&lt;&gt;"",IF(StyleSpaceSplit,IFERROR(IF(FIND(" ",_xlpm.TextCell)&gt;=1,MID(_xlpm.TextCell,1,FIND(" ",_xlpm.TextCell)-1),_xlpm.TextCell),_xlpm.TextCell),_xlpm.TextCell),""))</f>
        <v/>
      </c>
      <c r="X7955" s="60" t="str">
        <f>IF(A7955&lt;&gt;"",IFERROR(IF(FIND(" ",G7955)&gt;=1,MID(G7955,FIND(" ",G7955)+1,LEN(G7955)),""),""),"")</f>
        <v/>
      </c>
      <c r="AC7955" s="51">
        <f>IFERROR(VALUE(MID($C7955,1,2)),0)</f>
        <v>0</v>
      </c>
      <c r="AD7955" s="44">
        <f>IFERROR(VALUE(MID($C7955,4,3)),0)</f>
        <v>0</v>
      </c>
      <c r="AE7955" s="51">
        <f>VALUE(RIGHT("00"&amp;AC7955,2)&amp;RIGHT("000"&amp;AD7955,3))</f>
        <v>0</v>
      </c>
    </row>
    <row r="7956" spans="1:31">
      <c r="A7956" s="60" t="str">
        <f>IF(G7956&amp;Q7956&lt;&gt;"",W7956&amp;Q7956,"")</f>
        <v/>
      </c>
      <c r="B7956" s="85" t="str">
        <f>IF(C7956&lt;&gt;"",LEFT(C7956,9),"")</f>
        <v/>
      </c>
      <c r="V7956" s="60" t="str">
        <f>W7956&amp;H7956</f>
        <v/>
      </c>
      <c r="W7956" s="60" t="str">
        <f>_xlfn.LET(_xlpm.TextCell,TEXT(G7956,"###"),IF(_xlpm.TextCell&lt;&gt;"",IF(StyleSpaceSplit,IFERROR(IF(FIND(" ",_xlpm.TextCell)&gt;=1,MID(_xlpm.TextCell,1,FIND(" ",_xlpm.TextCell)-1),_xlpm.TextCell),_xlpm.TextCell),_xlpm.TextCell),""))</f>
        <v/>
      </c>
      <c r="X7956" s="60" t="str">
        <f>IF(A7956&lt;&gt;"",IFERROR(IF(FIND(" ",G7956)&gt;=1,MID(G7956,FIND(" ",G7956)+1,LEN(G7956)),""),""),"")</f>
        <v/>
      </c>
      <c r="AC7956" s="51">
        <f>IFERROR(VALUE(MID($C7956,1,2)),0)</f>
        <v>0</v>
      </c>
      <c r="AD7956" s="44">
        <f>IFERROR(VALUE(MID($C7956,4,3)),0)</f>
        <v>0</v>
      </c>
      <c r="AE7956" s="51">
        <f>VALUE(RIGHT("00"&amp;AC7956,2)&amp;RIGHT("000"&amp;AD7956,3))</f>
        <v>0</v>
      </c>
    </row>
    <row r="7957" spans="1:31">
      <c r="A7957" s="60" t="str">
        <f>IF(G7957&amp;Q7957&lt;&gt;"",W7957&amp;Q7957,"")</f>
        <v/>
      </c>
      <c r="B7957" s="85" t="str">
        <f>IF(C7957&lt;&gt;"",LEFT(C7957,9),"")</f>
        <v/>
      </c>
      <c r="V7957" s="60" t="str">
        <f>W7957&amp;H7957</f>
        <v/>
      </c>
      <c r="W7957" s="60" t="str">
        <f>_xlfn.LET(_xlpm.TextCell,TEXT(G7957,"###"),IF(_xlpm.TextCell&lt;&gt;"",IF(StyleSpaceSplit,IFERROR(IF(FIND(" ",_xlpm.TextCell)&gt;=1,MID(_xlpm.TextCell,1,FIND(" ",_xlpm.TextCell)-1),_xlpm.TextCell),_xlpm.TextCell),_xlpm.TextCell),""))</f>
        <v/>
      </c>
      <c r="X7957" s="60" t="str">
        <f>IF(A7957&lt;&gt;"",IFERROR(IF(FIND(" ",G7957)&gt;=1,MID(G7957,FIND(" ",G7957)+1,LEN(G7957)),""),""),"")</f>
        <v/>
      </c>
      <c r="AC7957" s="51">
        <f>IFERROR(VALUE(MID($C7957,1,2)),0)</f>
        <v>0</v>
      </c>
      <c r="AD7957" s="44">
        <f>IFERROR(VALUE(MID($C7957,4,3)),0)</f>
        <v>0</v>
      </c>
      <c r="AE7957" s="51">
        <f>VALUE(RIGHT("00"&amp;AC7957,2)&amp;RIGHT("000"&amp;AD7957,3))</f>
        <v>0</v>
      </c>
    </row>
    <row r="7958" spans="1:31">
      <c r="A7958" s="60" t="str">
        <f>IF(G7958&amp;Q7958&lt;&gt;"",W7958&amp;Q7958,"")</f>
        <v/>
      </c>
      <c r="B7958" s="85" t="str">
        <f>IF(C7958&lt;&gt;"",LEFT(C7958,9),"")</f>
        <v/>
      </c>
      <c r="V7958" s="60" t="str">
        <f>W7958&amp;H7958</f>
        <v/>
      </c>
      <c r="W7958" s="60" t="str">
        <f>_xlfn.LET(_xlpm.TextCell,TEXT(G7958,"###"),IF(_xlpm.TextCell&lt;&gt;"",IF(StyleSpaceSplit,IFERROR(IF(FIND(" ",_xlpm.TextCell)&gt;=1,MID(_xlpm.TextCell,1,FIND(" ",_xlpm.TextCell)-1),_xlpm.TextCell),_xlpm.TextCell),_xlpm.TextCell),""))</f>
        <v/>
      </c>
      <c r="X7958" s="60" t="str">
        <f>IF(A7958&lt;&gt;"",IFERROR(IF(FIND(" ",G7958)&gt;=1,MID(G7958,FIND(" ",G7958)+1,LEN(G7958)),""),""),"")</f>
        <v/>
      </c>
      <c r="AC7958" s="51">
        <f>IFERROR(VALUE(MID($C7958,1,2)),0)</f>
        <v>0</v>
      </c>
      <c r="AD7958" s="44">
        <f>IFERROR(VALUE(MID($C7958,4,3)),0)</f>
        <v>0</v>
      </c>
      <c r="AE7958" s="51">
        <f>VALUE(RIGHT("00"&amp;AC7958,2)&amp;RIGHT("000"&amp;AD7958,3))</f>
        <v>0</v>
      </c>
    </row>
    <row r="7959" spans="1:31">
      <c r="A7959" s="60" t="str">
        <f>IF(G7959&amp;Q7959&lt;&gt;"",W7959&amp;Q7959,"")</f>
        <v/>
      </c>
      <c r="B7959" s="85" t="str">
        <f>IF(C7959&lt;&gt;"",LEFT(C7959,9),"")</f>
        <v/>
      </c>
      <c r="V7959" s="60" t="str">
        <f>W7959&amp;H7959</f>
        <v/>
      </c>
      <c r="W7959" s="60" t="str">
        <f>_xlfn.LET(_xlpm.TextCell,TEXT(G7959,"###"),IF(_xlpm.TextCell&lt;&gt;"",IF(StyleSpaceSplit,IFERROR(IF(FIND(" ",_xlpm.TextCell)&gt;=1,MID(_xlpm.TextCell,1,FIND(" ",_xlpm.TextCell)-1),_xlpm.TextCell),_xlpm.TextCell),_xlpm.TextCell),""))</f>
        <v/>
      </c>
      <c r="X7959" s="60" t="str">
        <f>IF(A7959&lt;&gt;"",IFERROR(IF(FIND(" ",G7959)&gt;=1,MID(G7959,FIND(" ",G7959)+1,LEN(G7959)),""),""),"")</f>
        <v/>
      </c>
      <c r="AC7959" s="51">
        <f>IFERROR(VALUE(MID($C7959,1,2)),0)</f>
        <v>0</v>
      </c>
      <c r="AD7959" s="44">
        <f>IFERROR(VALUE(MID($C7959,4,3)),0)</f>
        <v>0</v>
      </c>
      <c r="AE7959" s="51">
        <f>VALUE(RIGHT("00"&amp;AC7959,2)&amp;RIGHT("000"&amp;AD7959,3))</f>
        <v>0</v>
      </c>
    </row>
    <row r="7960" spans="1:31">
      <c r="A7960" s="60" t="str">
        <f>IF(G7960&amp;Q7960&lt;&gt;"",W7960&amp;Q7960,"")</f>
        <v/>
      </c>
      <c r="B7960" s="85" t="str">
        <f>IF(C7960&lt;&gt;"",LEFT(C7960,9),"")</f>
        <v/>
      </c>
      <c r="V7960" s="60" t="str">
        <f>W7960&amp;H7960</f>
        <v/>
      </c>
      <c r="W7960" s="60" t="str">
        <f>_xlfn.LET(_xlpm.TextCell,TEXT(G7960,"###"),IF(_xlpm.TextCell&lt;&gt;"",IF(StyleSpaceSplit,IFERROR(IF(FIND(" ",_xlpm.TextCell)&gt;=1,MID(_xlpm.TextCell,1,FIND(" ",_xlpm.TextCell)-1),_xlpm.TextCell),_xlpm.TextCell),_xlpm.TextCell),""))</f>
        <v/>
      </c>
      <c r="X7960" s="60" t="str">
        <f>IF(A7960&lt;&gt;"",IFERROR(IF(FIND(" ",G7960)&gt;=1,MID(G7960,FIND(" ",G7960)+1,LEN(G7960)),""),""),"")</f>
        <v/>
      </c>
      <c r="AC7960" s="51">
        <f>IFERROR(VALUE(MID($C7960,1,2)),0)</f>
        <v>0</v>
      </c>
      <c r="AD7960" s="44">
        <f>IFERROR(VALUE(MID($C7960,4,3)),0)</f>
        <v>0</v>
      </c>
      <c r="AE7960" s="51">
        <f>VALUE(RIGHT("00"&amp;AC7960,2)&amp;RIGHT("000"&amp;AD7960,3))</f>
        <v>0</v>
      </c>
    </row>
    <row r="7961" spans="1:31">
      <c r="A7961" s="60" t="str">
        <f>IF(G7961&amp;Q7961&lt;&gt;"",W7961&amp;Q7961,"")</f>
        <v/>
      </c>
      <c r="B7961" s="85" t="str">
        <f>IF(C7961&lt;&gt;"",LEFT(C7961,9),"")</f>
        <v/>
      </c>
      <c r="V7961" s="60" t="str">
        <f>W7961&amp;H7961</f>
        <v/>
      </c>
      <c r="W7961" s="60" t="str">
        <f>_xlfn.LET(_xlpm.TextCell,TEXT(G7961,"###"),IF(_xlpm.TextCell&lt;&gt;"",IF(StyleSpaceSplit,IFERROR(IF(FIND(" ",_xlpm.TextCell)&gt;=1,MID(_xlpm.TextCell,1,FIND(" ",_xlpm.TextCell)-1),_xlpm.TextCell),_xlpm.TextCell),_xlpm.TextCell),""))</f>
        <v/>
      </c>
      <c r="X7961" s="60" t="str">
        <f>IF(A7961&lt;&gt;"",IFERROR(IF(FIND(" ",G7961)&gt;=1,MID(G7961,FIND(" ",G7961)+1,LEN(G7961)),""),""),"")</f>
        <v/>
      </c>
      <c r="AC7961" s="51">
        <f>IFERROR(VALUE(MID($C7961,1,2)),0)</f>
        <v>0</v>
      </c>
      <c r="AD7961" s="44">
        <f>IFERROR(VALUE(MID($C7961,4,3)),0)</f>
        <v>0</v>
      </c>
      <c r="AE7961" s="51">
        <f>VALUE(RIGHT("00"&amp;AC7961,2)&amp;RIGHT("000"&amp;AD7961,3))</f>
        <v>0</v>
      </c>
    </row>
    <row r="7962" spans="1:31">
      <c r="A7962" s="60" t="str">
        <f>IF(G7962&amp;Q7962&lt;&gt;"",W7962&amp;Q7962,"")</f>
        <v/>
      </c>
      <c r="B7962" s="85" t="str">
        <f>IF(C7962&lt;&gt;"",LEFT(C7962,9),"")</f>
        <v/>
      </c>
      <c r="V7962" s="60" t="str">
        <f>W7962&amp;H7962</f>
        <v/>
      </c>
      <c r="W7962" s="60" t="str">
        <f>_xlfn.LET(_xlpm.TextCell,TEXT(G7962,"###"),IF(_xlpm.TextCell&lt;&gt;"",IF(StyleSpaceSplit,IFERROR(IF(FIND(" ",_xlpm.TextCell)&gt;=1,MID(_xlpm.TextCell,1,FIND(" ",_xlpm.TextCell)-1),_xlpm.TextCell),_xlpm.TextCell),_xlpm.TextCell),""))</f>
        <v/>
      </c>
      <c r="X7962" s="60" t="str">
        <f>IF(A7962&lt;&gt;"",IFERROR(IF(FIND(" ",G7962)&gt;=1,MID(G7962,FIND(" ",G7962)+1,LEN(G7962)),""),""),"")</f>
        <v/>
      </c>
      <c r="AC7962" s="51">
        <f>IFERROR(VALUE(MID($C7962,1,2)),0)</f>
        <v>0</v>
      </c>
      <c r="AD7962" s="44">
        <f>IFERROR(VALUE(MID($C7962,4,3)),0)</f>
        <v>0</v>
      </c>
      <c r="AE7962" s="51">
        <f>VALUE(RIGHT("00"&amp;AC7962,2)&amp;RIGHT("000"&amp;AD7962,3))</f>
        <v>0</v>
      </c>
    </row>
    <row r="7963" spans="1:31">
      <c r="A7963" s="60" t="str">
        <f>IF(G7963&amp;Q7963&lt;&gt;"",W7963&amp;Q7963,"")</f>
        <v/>
      </c>
      <c r="B7963" s="85" t="str">
        <f>IF(C7963&lt;&gt;"",LEFT(C7963,9),"")</f>
        <v/>
      </c>
      <c r="V7963" s="60" t="str">
        <f>W7963&amp;H7963</f>
        <v/>
      </c>
      <c r="W7963" s="60" t="str">
        <f>_xlfn.LET(_xlpm.TextCell,TEXT(G7963,"###"),IF(_xlpm.TextCell&lt;&gt;"",IF(StyleSpaceSplit,IFERROR(IF(FIND(" ",_xlpm.TextCell)&gt;=1,MID(_xlpm.TextCell,1,FIND(" ",_xlpm.TextCell)-1),_xlpm.TextCell),_xlpm.TextCell),_xlpm.TextCell),""))</f>
        <v/>
      </c>
      <c r="X7963" s="60" t="str">
        <f>IF(A7963&lt;&gt;"",IFERROR(IF(FIND(" ",G7963)&gt;=1,MID(G7963,FIND(" ",G7963)+1,LEN(G7963)),""),""),"")</f>
        <v/>
      </c>
      <c r="AC7963" s="51">
        <f>IFERROR(VALUE(MID($C7963,1,2)),0)</f>
        <v>0</v>
      </c>
      <c r="AD7963" s="44">
        <f>IFERROR(VALUE(MID($C7963,4,3)),0)</f>
        <v>0</v>
      </c>
      <c r="AE7963" s="51">
        <f>VALUE(RIGHT("00"&amp;AC7963,2)&amp;RIGHT("000"&amp;AD7963,3))</f>
        <v>0</v>
      </c>
    </row>
    <row r="7964" spans="1:31">
      <c r="A7964" s="60" t="str">
        <f>IF(G7964&amp;Q7964&lt;&gt;"",W7964&amp;Q7964,"")</f>
        <v/>
      </c>
      <c r="B7964" s="85" t="str">
        <f>IF(C7964&lt;&gt;"",LEFT(C7964,9),"")</f>
        <v/>
      </c>
      <c r="V7964" s="60" t="str">
        <f>W7964&amp;H7964</f>
        <v/>
      </c>
      <c r="W7964" s="60" t="str">
        <f>_xlfn.LET(_xlpm.TextCell,TEXT(G7964,"###"),IF(_xlpm.TextCell&lt;&gt;"",IF(StyleSpaceSplit,IFERROR(IF(FIND(" ",_xlpm.TextCell)&gt;=1,MID(_xlpm.TextCell,1,FIND(" ",_xlpm.TextCell)-1),_xlpm.TextCell),_xlpm.TextCell),_xlpm.TextCell),""))</f>
        <v/>
      </c>
      <c r="X7964" s="60" t="str">
        <f>IF(A7964&lt;&gt;"",IFERROR(IF(FIND(" ",G7964)&gt;=1,MID(G7964,FIND(" ",G7964)+1,LEN(G7964)),""),""),"")</f>
        <v/>
      </c>
      <c r="AC7964" s="51">
        <f>IFERROR(VALUE(MID($C7964,1,2)),0)</f>
        <v>0</v>
      </c>
      <c r="AD7964" s="44">
        <f>IFERROR(VALUE(MID($C7964,4,3)),0)</f>
        <v>0</v>
      </c>
      <c r="AE7964" s="51">
        <f>VALUE(RIGHT("00"&amp;AC7964,2)&amp;RIGHT("000"&amp;AD7964,3))</f>
        <v>0</v>
      </c>
    </row>
    <row r="7965" spans="1:31">
      <c r="A7965" s="60" t="str">
        <f>IF(G7965&amp;Q7965&lt;&gt;"",W7965&amp;Q7965,"")</f>
        <v/>
      </c>
      <c r="B7965" s="85" t="str">
        <f>IF(C7965&lt;&gt;"",LEFT(C7965,9),"")</f>
        <v/>
      </c>
      <c r="V7965" s="60" t="str">
        <f>W7965&amp;H7965</f>
        <v/>
      </c>
      <c r="W7965" s="60" t="str">
        <f>_xlfn.LET(_xlpm.TextCell,TEXT(G7965,"###"),IF(_xlpm.TextCell&lt;&gt;"",IF(StyleSpaceSplit,IFERROR(IF(FIND(" ",_xlpm.TextCell)&gt;=1,MID(_xlpm.TextCell,1,FIND(" ",_xlpm.TextCell)-1),_xlpm.TextCell),_xlpm.TextCell),_xlpm.TextCell),""))</f>
        <v/>
      </c>
      <c r="X7965" s="60" t="str">
        <f>IF(A7965&lt;&gt;"",IFERROR(IF(FIND(" ",G7965)&gt;=1,MID(G7965,FIND(" ",G7965)+1,LEN(G7965)),""),""),"")</f>
        <v/>
      </c>
      <c r="AC7965" s="51">
        <f>IFERROR(VALUE(MID($C7965,1,2)),0)</f>
        <v>0</v>
      </c>
      <c r="AD7965" s="44">
        <f>IFERROR(VALUE(MID($C7965,4,3)),0)</f>
        <v>0</v>
      </c>
      <c r="AE7965" s="51">
        <f>VALUE(RIGHT("00"&amp;AC7965,2)&amp;RIGHT("000"&amp;AD7965,3))</f>
        <v>0</v>
      </c>
    </row>
    <row r="7966" spans="1:31">
      <c r="A7966" s="60" t="str">
        <f>IF(G7966&amp;Q7966&lt;&gt;"",W7966&amp;Q7966,"")</f>
        <v/>
      </c>
      <c r="B7966" s="85" t="str">
        <f>IF(C7966&lt;&gt;"",LEFT(C7966,9),"")</f>
        <v/>
      </c>
      <c r="V7966" s="60" t="str">
        <f>W7966&amp;H7966</f>
        <v/>
      </c>
      <c r="W7966" s="60" t="str">
        <f>_xlfn.LET(_xlpm.TextCell,TEXT(G7966,"###"),IF(_xlpm.TextCell&lt;&gt;"",IF(StyleSpaceSplit,IFERROR(IF(FIND(" ",_xlpm.TextCell)&gt;=1,MID(_xlpm.TextCell,1,FIND(" ",_xlpm.TextCell)-1),_xlpm.TextCell),_xlpm.TextCell),_xlpm.TextCell),""))</f>
        <v/>
      </c>
      <c r="X7966" s="60" t="str">
        <f>IF(A7966&lt;&gt;"",IFERROR(IF(FIND(" ",G7966)&gt;=1,MID(G7966,FIND(" ",G7966)+1,LEN(G7966)),""),""),"")</f>
        <v/>
      </c>
      <c r="AC7966" s="51">
        <f>IFERROR(VALUE(MID($C7966,1,2)),0)</f>
        <v>0</v>
      </c>
      <c r="AD7966" s="44">
        <f>IFERROR(VALUE(MID($C7966,4,3)),0)</f>
        <v>0</v>
      </c>
      <c r="AE7966" s="51">
        <f>VALUE(RIGHT("00"&amp;AC7966,2)&amp;RIGHT("000"&amp;AD7966,3))</f>
        <v>0</v>
      </c>
    </row>
    <row r="7967" spans="1:31">
      <c r="A7967" s="60" t="str">
        <f>IF(G7967&amp;Q7967&lt;&gt;"",W7967&amp;Q7967,"")</f>
        <v/>
      </c>
      <c r="B7967" s="85" t="str">
        <f>IF(C7967&lt;&gt;"",LEFT(C7967,9),"")</f>
        <v/>
      </c>
      <c r="V7967" s="60" t="str">
        <f>W7967&amp;H7967</f>
        <v/>
      </c>
      <c r="W7967" s="60" t="str">
        <f>_xlfn.LET(_xlpm.TextCell,TEXT(G7967,"###"),IF(_xlpm.TextCell&lt;&gt;"",IF(StyleSpaceSplit,IFERROR(IF(FIND(" ",_xlpm.TextCell)&gt;=1,MID(_xlpm.TextCell,1,FIND(" ",_xlpm.TextCell)-1),_xlpm.TextCell),_xlpm.TextCell),_xlpm.TextCell),""))</f>
        <v/>
      </c>
      <c r="X7967" s="60" t="str">
        <f>IF(A7967&lt;&gt;"",IFERROR(IF(FIND(" ",G7967)&gt;=1,MID(G7967,FIND(" ",G7967)+1,LEN(G7967)),""),""),"")</f>
        <v/>
      </c>
      <c r="AC7967" s="51">
        <f>IFERROR(VALUE(MID($C7967,1,2)),0)</f>
        <v>0</v>
      </c>
      <c r="AD7967" s="44">
        <f>IFERROR(VALUE(MID($C7967,4,3)),0)</f>
        <v>0</v>
      </c>
      <c r="AE7967" s="51">
        <f>VALUE(RIGHT("00"&amp;AC7967,2)&amp;RIGHT("000"&amp;AD7967,3))</f>
        <v>0</v>
      </c>
    </row>
    <row r="7968" spans="1:31">
      <c r="A7968" s="60" t="str">
        <f>IF(G7968&amp;Q7968&lt;&gt;"",W7968&amp;Q7968,"")</f>
        <v/>
      </c>
      <c r="B7968" s="85" t="str">
        <f>IF(C7968&lt;&gt;"",LEFT(C7968,9),"")</f>
        <v/>
      </c>
      <c r="V7968" s="60" t="str">
        <f>W7968&amp;H7968</f>
        <v/>
      </c>
      <c r="W7968" s="60" t="str">
        <f>_xlfn.LET(_xlpm.TextCell,TEXT(G7968,"###"),IF(_xlpm.TextCell&lt;&gt;"",IF(StyleSpaceSplit,IFERROR(IF(FIND(" ",_xlpm.TextCell)&gt;=1,MID(_xlpm.TextCell,1,FIND(" ",_xlpm.TextCell)-1),_xlpm.TextCell),_xlpm.TextCell),_xlpm.TextCell),""))</f>
        <v/>
      </c>
      <c r="X7968" s="60" t="str">
        <f>IF(A7968&lt;&gt;"",IFERROR(IF(FIND(" ",G7968)&gt;=1,MID(G7968,FIND(" ",G7968)+1,LEN(G7968)),""),""),"")</f>
        <v/>
      </c>
      <c r="AC7968" s="51">
        <f>IFERROR(VALUE(MID($C7968,1,2)),0)</f>
        <v>0</v>
      </c>
      <c r="AD7968" s="44">
        <f>IFERROR(VALUE(MID($C7968,4,3)),0)</f>
        <v>0</v>
      </c>
      <c r="AE7968" s="51">
        <f>VALUE(RIGHT("00"&amp;AC7968,2)&amp;RIGHT("000"&amp;AD7968,3))</f>
        <v>0</v>
      </c>
    </row>
    <row r="7969" spans="1:31">
      <c r="A7969" s="60" t="str">
        <f>IF(G7969&amp;Q7969&lt;&gt;"",W7969&amp;Q7969,"")</f>
        <v/>
      </c>
      <c r="B7969" s="85" t="str">
        <f>IF(C7969&lt;&gt;"",LEFT(C7969,9),"")</f>
        <v/>
      </c>
      <c r="V7969" s="60" t="str">
        <f>W7969&amp;H7969</f>
        <v/>
      </c>
      <c r="W7969" s="60" t="str">
        <f>_xlfn.LET(_xlpm.TextCell,TEXT(G7969,"###"),IF(_xlpm.TextCell&lt;&gt;"",IF(StyleSpaceSplit,IFERROR(IF(FIND(" ",_xlpm.TextCell)&gt;=1,MID(_xlpm.TextCell,1,FIND(" ",_xlpm.TextCell)-1),_xlpm.TextCell),_xlpm.TextCell),_xlpm.TextCell),""))</f>
        <v/>
      </c>
      <c r="X7969" s="60" t="str">
        <f>IF(A7969&lt;&gt;"",IFERROR(IF(FIND(" ",G7969)&gt;=1,MID(G7969,FIND(" ",G7969)+1,LEN(G7969)),""),""),"")</f>
        <v/>
      </c>
      <c r="AC7969" s="51">
        <f>IFERROR(VALUE(MID($C7969,1,2)),0)</f>
        <v>0</v>
      </c>
      <c r="AD7969" s="44">
        <f>IFERROR(VALUE(MID($C7969,4,3)),0)</f>
        <v>0</v>
      </c>
      <c r="AE7969" s="51">
        <f>VALUE(RIGHT("00"&amp;AC7969,2)&amp;RIGHT("000"&amp;AD7969,3))</f>
        <v>0</v>
      </c>
    </row>
    <row r="7970" spans="1:31">
      <c r="A7970" s="60" t="str">
        <f>IF(G7970&amp;Q7970&lt;&gt;"",W7970&amp;Q7970,"")</f>
        <v/>
      </c>
      <c r="B7970" s="85" t="str">
        <f>IF(C7970&lt;&gt;"",LEFT(C7970,9),"")</f>
        <v/>
      </c>
      <c r="V7970" s="60" t="str">
        <f>W7970&amp;H7970</f>
        <v/>
      </c>
      <c r="W7970" s="60" t="str">
        <f>_xlfn.LET(_xlpm.TextCell,TEXT(G7970,"###"),IF(_xlpm.TextCell&lt;&gt;"",IF(StyleSpaceSplit,IFERROR(IF(FIND(" ",_xlpm.TextCell)&gt;=1,MID(_xlpm.TextCell,1,FIND(" ",_xlpm.TextCell)-1),_xlpm.TextCell),_xlpm.TextCell),_xlpm.TextCell),""))</f>
        <v/>
      </c>
      <c r="X7970" s="60" t="str">
        <f>IF(A7970&lt;&gt;"",IFERROR(IF(FIND(" ",G7970)&gt;=1,MID(G7970,FIND(" ",G7970)+1,LEN(G7970)),""),""),"")</f>
        <v/>
      </c>
      <c r="AC7970" s="51">
        <f>IFERROR(VALUE(MID($C7970,1,2)),0)</f>
        <v>0</v>
      </c>
      <c r="AD7970" s="44">
        <f>IFERROR(VALUE(MID($C7970,4,3)),0)</f>
        <v>0</v>
      </c>
      <c r="AE7970" s="51">
        <f>VALUE(RIGHT("00"&amp;AC7970,2)&amp;RIGHT("000"&amp;AD7970,3))</f>
        <v>0</v>
      </c>
    </row>
    <row r="7971" spans="1:31">
      <c r="A7971" s="60" t="str">
        <f>IF(G7971&amp;Q7971&lt;&gt;"",W7971&amp;Q7971,"")</f>
        <v/>
      </c>
      <c r="B7971" s="85" t="str">
        <f>IF(C7971&lt;&gt;"",LEFT(C7971,9),"")</f>
        <v/>
      </c>
      <c r="V7971" s="60" t="str">
        <f>W7971&amp;H7971</f>
        <v/>
      </c>
      <c r="W7971" s="60" t="str">
        <f>_xlfn.LET(_xlpm.TextCell,TEXT(G7971,"###"),IF(_xlpm.TextCell&lt;&gt;"",IF(StyleSpaceSplit,IFERROR(IF(FIND(" ",_xlpm.TextCell)&gt;=1,MID(_xlpm.TextCell,1,FIND(" ",_xlpm.TextCell)-1),_xlpm.TextCell),_xlpm.TextCell),_xlpm.TextCell),""))</f>
        <v/>
      </c>
      <c r="X7971" s="60" t="str">
        <f>IF(A7971&lt;&gt;"",IFERROR(IF(FIND(" ",G7971)&gt;=1,MID(G7971,FIND(" ",G7971)+1,LEN(G7971)),""),""),"")</f>
        <v/>
      </c>
      <c r="AC7971" s="51">
        <f>IFERROR(VALUE(MID($C7971,1,2)),0)</f>
        <v>0</v>
      </c>
      <c r="AD7971" s="44">
        <f>IFERROR(VALUE(MID($C7971,4,3)),0)</f>
        <v>0</v>
      </c>
      <c r="AE7971" s="51">
        <f>VALUE(RIGHT("00"&amp;AC7971,2)&amp;RIGHT("000"&amp;AD7971,3))</f>
        <v>0</v>
      </c>
    </row>
    <row r="7972" spans="1:31">
      <c r="A7972" s="60" t="str">
        <f>IF(G7972&amp;Q7972&lt;&gt;"",W7972&amp;Q7972,"")</f>
        <v/>
      </c>
      <c r="B7972" s="85" t="str">
        <f>IF(C7972&lt;&gt;"",LEFT(C7972,9),"")</f>
        <v/>
      </c>
      <c r="V7972" s="60" t="str">
        <f>W7972&amp;H7972</f>
        <v/>
      </c>
      <c r="W7972" s="60" t="str">
        <f>_xlfn.LET(_xlpm.TextCell,TEXT(G7972,"###"),IF(_xlpm.TextCell&lt;&gt;"",IF(StyleSpaceSplit,IFERROR(IF(FIND(" ",_xlpm.TextCell)&gt;=1,MID(_xlpm.TextCell,1,FIND(" ",_xlpm.TextCell)-1),_xlpm.TextCell),_xlpm.TextCell),_xlpm.TextCell),""))</f>
        <v/>
      </c>
      <c r="X7972" s="60" t="str">
        <f>IF(A7972&lt;&gt;"",IFERROR(IF(FIND(" ",G7972)&gt;=1,MID(G7972,FIND(" ",G7972)+1,LEN(G7972)),""),""),"")</f>
        <v/>
      </c>
      <c r="AC7972" s="51">
        <f>IFERROR(VALUE(MID($C7972,1,2)),0)</f>
        <v>0</v>
      </c>
      <c r="AD7972" s="44">
        <f>IFERROR(VALUE(MID($C7972,4,3)),0)</f>
        <v>0</v>
      </c>
      <c r="AE7972" s="51">
        <f>VALUE(RIGHT("00"&amp;AC7972,2)&amp;RIGHT("000"&amp;AD7972,3))</f>
        <v>0</v>
      </c>
    </row>
    <row r="7973" spans="1:31">
      <c r="A7973" s="60" t="str">
        <f>IF(G7973&amp;Q7973&lt;&gt;"",W7973&amp;Q7973,"")</f>
        <v/>
      </c>
      <c r="B7973" s="85" t="str">
        <f>IF(C7973&lt;&gt;"",LEFT(C7973,9),"")</f>
        <v/>
      </c>
      <c r="V7973" s="60" t="str">
        <f>W7973&amp;H7973</f>
        <v/>
      </c>
      <c r="W7973" s="60" t="str">
        <f>_xlfn.LET(_xlpm.TextCell,TEXT(G7973,"###"),IF(_xlpm.TextCell&lt;&gt;"",IF(StyleSpaceSplit,IFERROR(IF(FIND(" ",_xlpm.TextCell)&gt;=1,MID(_xlpm.TextCell,1,FIND(" ",_xlpm.TextCell)-1),_xlpm.TextCell),_xlpm.TextCell),_xlpm.TextCell),""))</f>
        <v/>
      </c>
      <c r="X7973" s="60" t="str">
        <f>IF(A7973&lt;&gt;"",IFERROR(IF(FIND(" ",G7973)&gt;=1,MID(G7973,FIND(" ",G7973)+1,LEN(G7973)),""),""),"")</f>
        <v/>
      </c>
      <c r="AC7973" s="51">
        <f>IFERROR(VALUE(MID($C7973,1,2)),0)</f>
        <v>0</v>
      </c>
      <c r="AD7973" s="44">
        <f>IFERROR(VALUE(MID($C7973,4,3)),0)</f>
        <v>0</v>
      </c>
      <c r="AE7973" s="51">
        <f>VALUE(RIGHT("00"&amp;AC7973,2)&amp;RIGHT("000"&amp;AD7973,3))</f>
        <v>0</v>
      </c>
    </row>
    <row r="7974" spans="1:31">
      <c r="A7974" s="60" t="str">
        <f>IF(G7974&amp;Q7974&lt;&gt;"",W7974&amp;Q7974,"")</f>
        <v/>
      </c>
      <c r="B7974" s="85" t="str">
        <f>IF(C7974&lt;&gt;"",LEFT(C7974,9),"")</f>
        <v/>
      </c>
      <c r="V7974" s="60" t="str">
        <f>W7974&amp;H7974</f>
        <v/>
      </c>
      <c r="W7974" s="60" t="str">
        <f>_xlfn.LET(_xlpm.TextCell,TEXT(G7974,"###"),IF(_xlpm.TextCell&lt;&gt;"",IF(StyleSpaceSplit,IFERROR(IF(FIND(" ",_xlpm.TextCell)&gt;=1,MID(_xlpm.TextCell,1,FIND(" ",_xlpm.TextCell)-1),_xlpm.TextCell),_xlpm.TextCell),_xlpm.TextCell),""))</f>
        <v/>
      </c>
      <c r="X7974" s="60" t="str">
        <f>IF(A7974&lt;&gt;"",IFERROR(IF(FIND(" ",G7974)&gt;=1,MID(G7974,FIND(" ",G7974)+1,LEN(G7974)),""),""),"")</f>
        <v/>
      </c>
      <c r="AC7974" s="51">
        <f>IFERROR(VALUE(MID($C7974,1,2)),0)</f>
        <v>0</v>
      </c>
      <c r="AD7974" s="44">
        <f>IFERROR(VALUE(MID($C7974,4,3)),0)</f>
        <v>0</v>
      </c>
      <c r="AE7974" s="51">
        <f>VALUE(RIGHT("00"&amp;AC7974,2)&amp;RIGHT("000"&amp;AD7974,3))</f>
        <v>0</v>
      </c>
    </row>
    <row r="7975" spans="1:31">
      <c r="A7975" s="60" t="str">
        <f>IF(G7975&amp;Q7975&lt;&gt;"",W7975&amp;Q7975,"")</f>
        <v/>
      </c>
      <c r="B7975" s="85" t="str">
        <f>IF(C7975&lt;&gt;"",LEFT(C7975,9),"")</f>
        <v/>
      </c>
      <c r="V7975" s="60" t="str">
        <f>W7975&amp;H7975</f>
        <v/>
      </c>
      <c r="W7975" s="60" t="str">
        <f>_xlfn.LET(_xlpm.TextCell,TEXT(G7975,"###"),IF(_xlpm.TextCell&lt;&gt;"",IF(StyleSpaceSplit,IFERROR(IF(FIND(" ",_xlpm.TextCell)&gt;=1,MID(_xlpm.TextCell,1,FIND(" ",_xlpm.TextCell)-1),_xlpm.TextCell),_xlpm.TextCell),_xlpm.TextCell),""))</f>
        <v/>
      </c>
      <c r="X7975" s="60" t="str">
        <f>IF(A7975&lt;&gt;"",IFERROR(IF(FIND(" ",G7975)&gt;=1,MID(G7975,FIND(" ",G7975)+1,LEN(G7975)),""),""),"")</f>
        <v/>
      </c>
      <c r="AC7975" s="51">
        <f>IFERROR(VALUE(MID($C7975,1,2)),0)</f>
        <v>0</v>
      </c>
      <c r="AD7975" s="44">
        <f>IFERROR(VALUE(MID($C7975,4,3)),0)</f>
        <v>0</v>
      </c>
      <c r="AE7975" s="51">
        <f>VALUE(RIGHT("00"&amp;AC7975,2)&amp;RIGHT("000"&amp;AD7975,3))</f>
        <v>0</v>
      </c>
    </row>
    <row r="7976" spans="1:31">
      <c r="A7976" s="60" t="str">
        <f>IF(G7976&amp;Q7976&lt;&gt;"",W7976&amp;Q7976,"")</f>
        <v/>
      </c>
      <c r="B7976" s="85" t="str">
        <f>IF(C7976&lt;&gt;"",LEFT(C7976,9),"")</f>
        <v/>
      </c>
      <c r="V7976" s="60" t="str">
        <f>W7976&amp;H7976</f>
        <v/>
      </c>
      <c r="W7976" s="60" t="str">
        <f>_xlfn.LET(_xlpm.TextCell,TEXT(G7976,"###"),IF(_xlpm.TextCell&lt;&gt;"",IF(StyleSpaceSplit,IFERROR(IF(FIND(" ",_xlpm.TextCell)&gt;=1,MID(_xlpm.TextCell,1,FIND(" ",_xlpm.TextCell)-1),_xlpm.TextCell),_xlpm.TextCell),_xlpm.TextCell),""))</f>
        <v/>
      </c>
      <c r="X7976" s="60" t="str">
        <f>IF(A7976&lt;&gt;"",IFERROR(IF(FIND(" ",G7976)&gt;=1,MID(G7976,FIND(" ",G7976)+1,LEN(G7976)),""),""),"")</f>
        <v/>
      </c>
      <c r="AC7976" s="51">
        <f>IFERROR(VALUE(MID($C7976,1,2)),0)</f>
        <v>0</v>
      </c>
      <c r="AD7976" s="44">
        <f>IFERROR(VALUE(MID($C7976,4,3)),0)</f>
        <v>0</v>
      </c>
      <c r="AE7976" s="51">
        <f>VALUE(RIGHT("00"&amp;AC7976,2)&amp;RIGHT("000"&amp;AD7976,3))</f>
        <v>0</v>
      </c>
    </row>
    <row r="7977" spans="1:31">
      <c r="A7977" s="60" t="str">
        <f>IF(G7977&amp;Q7977&lt;&gt;"",W7977&amp;Q7977,"")</f>
        <v/>
      </c>
      <c r="B7977" s="85" t="str">
        <f>IF(C7977&lt;&gt;"",LEFT(C7977,9),"")</f>
        <v/>
      </c>
      <c r="V7977" s="60" t="str">
        <f>W7977&amp;H7977</f>
        <v/>
      </c>
      <c r="W7977" s="60" t="str">
        <f>_xlfn.LET(_xlpm.TextCell,TEXT(G7977,"###"),IF(_xlpm.TextCell&lt;&gt;"",IF(StyleSpaceSplit,IFERROR(IF(FIND(" ",_xlpm.TextCell)&gt;=1,MID(_xlpm.TextCell,1,FIND(" ",_xlpm.TextCell)-1),_xlpm.TextCell),_xlpm.TextCell),_xlpm.TextCell),""))</f>
        <v/>
      </c>
      <c r="X7977" s="60" t="str">
        <f>IF(A7977&lt;&gt;"",IFERROR(IF(FIND(" ",G7977)&gt;=1,MID(G7977,FIND(" ",G7977)+1,LEN(G7977)),""),""),"")</f>
        <v/>
      </c>
      <c r="AC7977" s="51">
        <f>IFERROR(VALUE(MID($C7977,1,2)),0)</f>
        <v>0</v>
      </c>
      <c r="AD7977" s="44">
        <f>IFERROR(VALUE(MID($C7977,4,3)),0)</f>
        <v>0</v>
      </c>
      <c r="AE7977" s="51">
        <f>VALUE(RIGHT("00"&amp;AC7977,2)&amp;RIGHT("000"&amp;AD7977,3))</f>
        <v>0</v>
      </c>
    </row>
    <row r="7978" spans="1:31">
      <c r="A7978" s="60" t="str">
        <f>IF(G7978&amp;Q7978&lt;&gt;"",W7978&amp;Q7978,"")</f>
        <v/>
      </c>
      <c r="B7978" s="85" t="str">
        <f>IF(C7978&lt;&gt;"",LEFT(C7978,9),"")</f>
        <v/>
      </c>
      <c r="V7978" s="60" t="str">
        <f>W7978&amp;H7978</f>
        <v/>
      </c>
      <c r="W7978" s="60" t="str">
        <f>_xlfn.LET(_xlpm.TextCell,TEXT(G7978,"###"),IF(_xlpm.TextCell&lt;&gt;"",IF(StyleSpaceSplit,IFERROR(IF(FIND(" ",_xlpm.TextCell)&gt;=1,MID(_xlpm.TextCell,1,FIND(" ",_xlpm.TextCell)-1),_xlpm.TextCell),_xlpm.TextCell),_xlpm.TextCell),""))</f>
        <v/>
      </c>
      <c r="X7978" s="60" t="str">
        <f>IF(A7978&lt;&gt;"",IFERROR(IF(FIND(" ",G7978)&gt;=1,MID(G7978,FIND(" ",G7978)+1,LEN(G7978)),""),""),"")</f>
        <v/>
      </c>
      <c r="AC7978" s="51">
        <f>IFERROR(VALUE(MID($C7978,1,2)),0)</f>
        <v>0</v>
      </c>
      <c r="AD7978" s="44">
        <f>IFERROR(VALUE(MID($C7978,4,3)),0)</f>
        <v>0</v>
      </c>
      <c r="AE7978" s="51">
        <f>VALUE(RIGHT("00"&amp;AC7978,2)&amp;RIGHT("000"&amp;AD7978,3))</f>
        <v>0</v>
      </c>
    </row>
    <row r="7979" spans="1:31">
      <c r="A7979" s="60" t="str">
        <f>IF(G7979&amp;Q7979&lt;&gt;"",W7979&amp;Q7979,"")</f>
        <v/>
      </c>
      <c r="B7979" s="85" t="str">
        <f>IF(C7979&lt;&gt;"",LEFT(C7979,9),"")</f>
        <v/>
      </c>
      <c r="V7979" s="60" t="str">
        <f>W7979&amp;H7979</f>
        <v/>
      </c>
      <c r="W7979" s="60" t="str">
        <f>_xlfn.LET(_xlpm.TextCell,TEXT(G7979,"###"),IF(_xlpm.TextCell&lt;&gt;"",IF(StyleSpaceSplit,IFERROR(IF(FIND(" ",_xlpm.TextCell)&gt;=1,MID(_xlpm.TextCell,1,FIND(" ",_xlpm.TextCell)-1),_xlpm.TextCell),_xlpm.TextCell),_xlpm.TextCell),""))</f>
        <v/>
      </c>
      <c r="X7979" s="60" t="str">
        <f>IF(A7979&lt;&gt;"",IFERROR(IF(FIND(" ",G7979)&gt;=1,MID(G7979,FIND(" ",G7979)+1,LEN(G7979)),""),""),"")</f>
        <v/>
      </c>
      <c r="AC7979" s="51">
        <f>IFERROR(VALUE(MID($C7979,1,2)),0)</f>
        <v>0</v>
      </c>
      <c r="AD7979" s="44">
        <f>IFERROR(VALUE(MID($C7979,4,3)),0)</f>
        <v>0</v>
      </c>
      <c r="AE7979" s="51">
        <f>VALUE(RIGHT("00"&amp;AC7979,2)&amp;RIGHT("000"&amp;AD7979,3))</f>
        <v>0</v>
      </c>
    </row>
    <row r="7980" spans="1:31">
      <c r="A7980" s="60" t="str">
        <f>IF(G7980&amp;Q7980&lt;&gt;"",W7980&amp;Q7980,"")</f>
        <v/>
      </c>
      <c r="B7980" s="85" t="str">
        <f>IF(C7980&lt;&gt;"",LEFT(C7980,9),"")</f>
        <v/>
      </c>
      <c r="V7980" s="60" t="str">
        <f>W7980&amp;H7980</f>
        <v/>
      </c>
      <c r="W7980" s="60" t="str">
        <f>_xlfn.LET(_xlpm.TextCell,TEXT(G7980,"###"),IF(_xlpm.TextCell&lt;&gt;"",IF(StyleSpaceSplit,IFERROR(IF(FIND(" ",_xlpm.TextCell)&gt;=1,MID(_xlpm.TextCell,1,FIND(" ",_xlpm.TextCell)-1),_xlpm.TextCell),_xlpm.TextCell),_xlpm.TextCell),""))</f>
        <v/>
      </c>
      <c r="X7980" s="60" t="str">
        <f>IF(A7980&lt;&gt;"",IFERROR(IF(FIND(" ",G7980)&gt;=1,MID(G7980,FIND(" ",G7980)+1,LEN(G7980)),""),""),"")</f>
        <v/>
      </c>
      <c r="AC7980" s="51">
        <f>IFERROR(VALUE(MID($C7980,1,2)),0)</f>
        <v>0</v>
      </c>
      <c r="AD7980" s="44">
        <f>IFERROR(VALUE(MID($C7980,4,3)),0)</f>
        <v>0</v>
      </c>
      <c r="AE7980" s="51">
        <f>VALUE(RIGHT("00"&amp;AC7980,2)&amp;RIGHT("000"&amp;AD7980,3))</f>
        <v>0</v>
      </c>
    </row>
    <row r="7981" spans="1:31">
      <c r="A7981" s="60" t="str">
        <f>IF(G7981&amp;Q7981&lt;&gt;"",W7981&amp;Q7981,"")</f>
        <v/>
      </c>
      <c r="B7981" s="85" t="str">
        <f>IF(C7981&lt;&gt;"",LEFT(C7981,9),"")</f>
        <v/>
      </c>
      <c r="V7981" s="60" t="str">
        <f>W7981&amp;H7981</f>
        <v/>
      </c>
      <c r="W7981" s="60" t="str">
        <f>_xlfn.LET(_xlpm.TextCell,TEXT(G7981,"###"),IF(_xlpm.TextCell&lt;&gt;"",IF(StyleSpaceSplit,IFERROR(IF(FIND(" ",_xlpm.TextCell)&gt;=1,MID(_xlpm.TextCell,1,FIND(" ",_xlpm.TextCell)-1),_xlpm.TextCell),_xlpm.TextCell),_xlpm.TextCell),""))</f>
        <v/>
      </c>
      <c r="X7981" s="60" t="str">
        <f>IF(A7981&lt;&gt;"",IFERROR(IF(FIND(" ",G7981)&gt;=1,MID(G7981,FIND(" ",G7981)+1,LEN(G7981)),""),""),"")</f>
        <v/>
      </c>
      <c r="AC7981" s="51">
        <f>IFERROR(VALUE(MID($C7981,1,2)),0)</f>
        <v>0</v>
      </c>
      <c r="AD7981" s="44">
        <f>IFERROR(VALUE(MID($C7981,4,3)),0)</f>
        <v>0</v>
      </c>
      <c r="AE7981" s="51">
        <f>VALUE(RIGHT("00"&amp;AC7981,2)&amp;RIGHT("000"&amp;AD7981,3))</f>
        <v>0</v>
      </c>
    </row>
    <row r="7982" spans="1:31">
      <c r="A7982" s="60" t="str">
        <f>IF(G7982&amp;Q7982&lt;&gt;"",W7982&amp;Q7982,"")</f>
        <v/>
      </c>
      <c r="B7982" s="85" t="str">
        <f>IF(C7982&lt;&gt;"",LEFT(C7982,9),"")</f>
        <v/>
      </c>
      <c r="V7982" s="60" t="str">
        <f>W7982&amp;H7982</f>
        <v/>
      </c>
      <c r="W7982" s="60" t="str">
        <f>_xlfn.LET(_xlpm.TextCell,TEXT(G7982,"###"),IF(_xlpm.TextCell&lt;&gt;"",IF(StyleSpaceSplit,IFERROR(IF(FIND(" ",_xlpm.TextCell)&gt;=1,MID(_xlpm.TextCell,1,FIND(" ",_xlpm.TextCell)-1),_xlpm.TextCell),_xlpm.TextCell),_xlpm.TextCell),""))</f>
        <v/>
      </c>
      <c r="X7982" s="60" t="str">
        <f>IF(A7982&lt;&gt;"",IFERROR(IF(FIND(" ",G7982)&gt;=1,MID(G7982,FIND(" ",G7982)+1,LEN(G7982)),""),""),"")</f>
        <v/>
      </c>
      <c r="AC7982" s="51">
        <f>IFERROR(VALUE(MID($C7982,1,2)),0)</f>
        <v>0</v>
      </c>
      <c r="AD7982" s="44">
        <f>IFERROR(VALUE(MID($C7982,4,3)),0)</f>
        <v>0</v>
      </c>
      <c r="AE7982" s="51">
        <f>VALUE(RIGHT("00"&amp;AC7982,2)&amp;RIGHT("000"&amp;AD7982,3))</f>
        <v>0</v>
      </c>
    </row>
    <row r="7983" spans="1:31">
      <c r="A7983" s="60" t="str">
        <f>IF(G7983&amp;Q7983&lt;&gt;"",W7983&amp;Q7983,"")</f>
        <v/>
      </c>
      <c r="B7983" s="85" t="str">
        <f>IF(C7983&lt;&gt;"",LEFT(C7983,9),"")</f>
        <v/>
      </c>
      <c r="V7983" s="60" t="str">
        <f>W7983&amp;H7983</f>
        <v/>
      </c>
      <c r="W7983" s="60" t="str">
        <f>_xlfn.LET(_xlpm.TextCell,TEXT(G7983,"###"),IF(_xlpm.TextCell&lt;&gt;"",IF(StyleSpaceSplit,IFERROR(IF(FIND(" ",_xlpm.TextCell)&gt;=1,MID(_xlpm.TextCell,1,FIND(" ",_xlpm.TextCell)-1),_xlpm.TextCell),_xlpm.TextCell),_xlpm.TextCell),""))</f>
        <v/>
      </c>
      <c r="X7983" s="60" t="str">
        <f>IF(A7983&lt;&gt;"",IFERROR(IF(FIND(" ",G7983)&gt;=1,MID(G7983,FIND(" ",G7983)+1,LEN(G7983)),""),""),"")</f>
        <v/>
      </c>
      <c r="AC7983" s="51">
        <f>IFERROR(VALUE(MID($C7983,1,2)),0)</f>
        <v>0</v>
      </c>
      <c r="AD7983" s="44">
        <f>IFERROR(VALUE(MID($C7983,4,3)),0)</f>
        <v>0</v>
      </c>
      <c r="AE7983" s="51">
        <f>VALUE(RIGHT("00"&amp;AC7983,2)&amp;RIGHT("000"&amp;AD7983,3))</f>
        <v>0</v>
      </c>
    </row>
    <row r="7984" spans="1:31">
      <c r="A7984" s="60" t="str">
        <f>IF(G7984&amp;Q7984&lt;&gt;"",W7984&amp;Q7984,"")</f>
        <v/>
      </c>
      <c r="B7984" s="85" t="str">
        <f>IF(C7984&lt;&gt;"",LEFT(C7984,9),"")</f>
        <v/>
      </c>
      <c r="V7984" s="60" t="str">
        <f>W7984&amp;H7984</f>
        <v/>
      </c>
      <c r="W7984" s="60" t="str">
        <f>_xlfn.LET(_xlpm.TextCell,TEXT(G7984,"###"),IF(_xlpm.TextCell&lt;&gt;"",IF(StyleSpaceSplit,IFERROR(IF(FIND(" ",_xlpm.TextCell)&gt;=1,MID(_xlpm.TextCell,1,FIND(" ",_xlpm.TextCell)-1),_xlpm.TextCell),_xlpm.TextCell),_xlpm.TextCell),""))</f>
        <v/>
      </c>
      <c r="X7984" s="60" t="str">
        <f>IF(A7984&lt;&gt;"",IFERROR(IF(FIND(" ",G7984)&gt;=1,MID(G7984,FIND(" ",G7984)+1,LEN(G7984)),""),""),"")</f>
        <v/>
      </c>
      <c r="AC7984" s="51">
        <f>IFERROR(VALUE(MID($C7984,1,2)),0)</f>
        <v>0</v>
      </c>
      <c r="AD7984" s="44">
        <f>IFERROR(VALUE(MID($C7984,4,3)),0)</f>
        <v>0</v>
      </c>
      <c r="AE7984" s="51">
        <f>VALUE(RIGHT("00"&amp;AC7984,2)&amp;RIGHT("000"&amp;AD7984,3))</f>
        <v>0</v>
      </c>
    </row>
    <row r="7985" spans="1:31">
      <c r="A7985" s="60" t="str">
        <f>IF(G7985&amp;Q7985&lt;&gt;"",W7985&amp;Q7985,"")</f>
        <v/>
      </c>
      <c r="B7985" s="85" t="str">
        <f>IF(C7985&lt;&gt;"",LEFT(C7985,9),"")</f>
        <v/>
      </c>
      <c r="V7985" s="60" t="str">
        <f>W7985&amp;H7985</f>
        <v/>
      </c>
      <c r="W7985" s="60" t="str">
        <f>_xlfn.LET(_xlpm.TextCell,TEXT(G7985,"###"),IF(_xlpm.TextCell&lt;&gt;"",IF(StyleSpaceSplit,IFERROR(IF(FIND(" ",_xlpm.TextCell)&gt;=1,MID(_xlpm.TextCell,1,FIND(" ",_xlpm.TextCell)-1),_xlpm.TextCell),_xlpm.TextCell),_xlpm.TextCell),""))</f>
        <v/>
      </c>
      <c r="X7985" s="60" t="str">
        <f>IF(A7985&lt;&gt;"",IFERROR(IF(FIND(" ",G7985)&gt;=1,MID(G7985,FIND(" ",G7985)+1,LEN(G7985)),""),""),"")</f>
        <v/>
      </c>
      <c r="AC7985" s="51">
        <f>IFERROR(VALUE(MID($C7985,1,2)),0)</f>
        <v>0</v>
      </c>
      <c r="AD7985" s="44">
        <f>IFERROR(VALUE(MID($C7985,4,3)),0)</f>
        <v>0</v>
      </c>
      <c r="AE7985" s="51">
        <f>VALUE(RIGHT("00"&amp;AC7985,2)&amp;RIGHT("000"&amp;AD7985,3))</f>
        <v>0</v>
      </c>
    </row>
    <row r="7986" spans="1:31">
      <c r="A7986" s="60" t="str">
        <f>IF(G7986&amp;Q7986&lt;&gt;"",W7986&amp;Q7986,"")</f>
        <v/>
      </c>
      <c r="B7986" s="85" t="str">
        <f>IF(C7986&lt;&gt;"",LEFT(C7986,9),"")</f>
        <v/>
      </c>
      <c r="V7986" s="60" t="str">
        <f>W7986&amp;H7986</f>
        <v/>
      </c>
      <c r="W7986" s="60" t="str">
        <f>_xlfn.LET(_xlpm.TextCell,TEXT(G7986,"###"),IF(_xlpm.TextCell&lt;&gt;"",IF(StyleSpaceSplit,IFERROR(IF(FIND(" ",_xlpm.TextCell)&gt;=1,MID(_xlpm.TextCell,1,FIND(" ",_xlpm.TextCell)-1),_xlpm.TextCell),_xlpm.TextCell),_xlpm.TextCell),""))</f>
        <v/>
      </c>
      <c r="X7986" s="60" t="str">
        <f>IF(A7986&lt;&gt;"",IFERROR(IF(FIND(" ",G7986)&gt;=1,MID(G7986,FIND(" ",G7986)+1,LEN(G7986)),""),""),"")</f>
        <v/>
      </c>
      <c r="AC7986" s="51">
        <f>IFERROR(VALUE(MID($C7986,1,2)),0)</f>
        <v>0</v>
      </c>
      <c r="AD7986" s="44">
        <f>IFERROR(VALUE(MID($C7986,4,3)),0)</f>
        <v>0</v>
      </c>
      <c r="AE7986" s="51">
        <f>VALUE(RIGHT("00"&amp;AC7986,2)&amp;RIGHT("000"&amp;AD7986,3))</f>
        <v>0</v>
      </c>
    </row>
    <row r="7987" spans="1:31">
      <c r="A7987" s="60" t="str">
        <f>IF(G7987&amp;Q7987&lt;&gt;"",W7987&amp;Q7987,"")</f>
        <v/>
      </c>
      <c r="B7987" s="85" t="str">
        <f>IF(C7987&lt;&gt;"",LEFT(C7987,9),"")</f>
        <v/>
      </c>
      <c r="V7987" s="60" t="str">
        <f>W7987&amp;H7987</f>
        <v/>
      </c>
      <c r="W7987" s="60" t="str">
        <f>_xlfn.LET(_xlpm.TextCell,TEXT(G7987,"###"),IF(_xlpm.TextCell&lt;&gt;"",IF(StyleSpaceSplit,IFERROR(IF(FIND(" ",_xlpm.TextCell)&gt;=1,MID(_xlpm.TextCell,1,FIND(" ",_xlpm.TextCell)-1),_xlpm.TextCell),_xlpm.TextCell),_xlpm.TextCell),""))</f>
        <v/>
      </c>
      <c r="X7987" s="60" t="str">
        <f>IF(A7987&lt;&gt;"",IFERROR(IF(FIND(" ",G7987)&gt;=1,MID(G7987,FIND(" ",G7987)+1,LEN(G7987)),""),""),"")</f>
        <v/>
      </c>
      <c r="AC7987" s="51">
        <f>IFERROR(VALUE(MID($C7987,1,2)),0)</f>
        <v>0</v>
      </c>
      <c r="AD7987" s="44">
        <f>IFERROR(VALUE(MID($C7987,4,3)),0)</f>
        <v>0</v>
      </c>
      <c r="AE7987" s="51">
        <f>VALUE(RIGHT("00"&amp;AC7987,2)&amp;RIGHT("000"&amp;AD7987,3))</f>
        <v>0</v>
      </c>
    </row>
    <row r="7988" spans="1:31">
      <c r="A7988" s="60" t="str">
        <f>IF(G7988&amp;Q7988&lt;&gt;"",W7988&amp;Q7988,"")</f>
        <v/>
      </c>
      <c r="B7988" s="85" t="str">
        <f>IF(C7988&lt;&gt;"",LEFT(C7988,9),"")</f>
        <v/>
      </c>
      <c r="V7988" s="60" t="str">
        <f>W7988&amp;H7988</f>
        <v/>
      </c>
      <c r="W7988" s="60" t="str">
        <f>_xlfn.LET(_xlpm.TextCell,TEXT(G7988,"###"),IF(_xlpm.TextCell&lt;&gt;"",IF(StyleSpaceSplit,IFERROR(IF(FIND(" ",_xlpm.TextCell)&gt;=1,MID(_xlpm.TextCell,1,FIND(" ",_xlpm.TextCell)-1),_xlpm.TextCell),_xlpm.TextCell),_xlpm.TextCell),""))</f>
        <v/>
      </c>
      <c r="X7988" s="60" t="str">
        <f>IF(A7988&lt;&gt;"",IFERROR(IF(FIND(" ",G7988)&gt;=1,MID(G7988,FIND(" ",G7988)+1,LEN(G7988)),""),""),"")</f>
        <v/>
      </c>
      <c r="AC7988" s="51">
        <f>IFERROR(VALUE(MID($C7988,1,2)),0)</f>
        <v>0</v>
      </c>
      <c r="AD7988" s="44">
        <f>IFERROR(VALUE(MID($C7988,4,3)),0)</f>
        <v>0</v>
      </c>
      <c r="AE7988" s="51">
        <f>VALUE(RIGHT("00"&amp;AC7988,2)&amp;RIGHT("000"&amp;AD7988,3))</f>
        <v>0</v>
      </c>
    </row>
    <row r="7989" spans="1:31">
      <c r="A7989" s="60" t="str">
        <f>IF(G7989&amp;Q7989&lt;&gt;"",W7989&amp;Q7989,"")</f>
        <v/>
      </c>
      <c r="B7989" s="85" t="str">
        <f>IF(C7989&lt;&gt;"",LEFT(C7989,9),"")</f>
        <v/>
      </c>
      <c r="V7989" s="60" t="str">
        <f>W7989&amp;H7989</f>
        <v/>
      </c>
      <c r="W7989" s="60" t="str">
        <f>_xlfn.LET(_xlpm.TextCell,TEXT(G7989,"###"),IF(_xlpm.TextCell&lt;&gt;"",IF(StyleSpaceSplit,IFERROR(IF(FIND(" ",_xlpm.TextCell)&gt;=1,MID(_xlpm.TextCell,1,FIND(" ",_xlpm.TextCell)-1),_xlpm.TextCell),_xlpm.TextCell),_xlpm.TextCell),""))</f>
        <v/>
      </c>
      <c r="X7989" s="60" t="str">
        <f>IF(A7989&lt;&gt;"",IFERROR(IF(FIND(" ",G7989)&gt;=1,MID(G7989,FIND(" ",G7989)+1,LEN(G7989)),""),""),"")</f>
        <v/>
      </c>
      <c r="AC7989" s="51">
        <f>IFERROR(VALUE(MID($C7989,1,2)),0)</f>
        <v>0</v>
      </c>
      <c r="AD7989" s="44">
        <f>IFERROR(VALUE(MID($C7989,4,3)),0)</f>
        <v>0</v>
      </c>
      <c r="AE7989" s="51">
        <f>VALUE(RIGHT("00"&amp;AC7989,2)&amp;RIGHT("000"&amp;AD7989,3))</f>
        <v>0</v>
      </c>
    </row>
    <row r="7990" spans="1:31">
      <c r="A7990" s="60" t="str">
        <f>IF(G7990&amp;Q7990&lt;&gt;"",W7990&amp;Q7990,"")</f>
        <v/>
      </c>
      <c r="B7990" s="85" t="str">
        <f>IF(C7990&lt;&gt;"",LEFT(C7990,9),"")</f>
        <v/>
      </c>
      <c r="V7990" s="60" t="str">
        <f>W7990&amp;H7990</f>
        <v/>
      </c>
      <c r="W7990" s="60" t="str">
        <f>_xlfn.LET(_xlpm.TextCell,TEXT(G7990,"###"),IF(_xlpm.TextCell&lt;&gt;"",IF(StyleSpaceSplit,IFERROR(IF(FIND(" ",_xlpm.TextCell)&gt;=1,MID(_xlpm.TextCell,1,FIND(" ",_xlpm.TextCell)-1),_xlpm.TextCell),_xlpm.TextCell),_xlpm.TextCell),""))</f>
        <v/>
      </c>
      <c r="X7990" s="60" t="str">
        <f>IF(A7990&lt;&gt;"",IFERROR(IF(FIND(" ",G7990)&gt;=1,MID(G7990,FIND(" ",G7990)+1,LEN(G7990)),""),""),"")</f>
        <v/>
      </c>
      <c r="AC7990" s="51">
        <f>IFERROR(VALUE(MID($C7990,1,2)),0)</f>
        <v>0</v>
      </c>
      <c r="AD7990" s="44">
        <f>IFERROR(VALUE(MID($C7990,4,3)),0)</f>
        <v>0</v>
      </c>
      <c r="AE7990" s="51">
        <f>VALUE(RIGHT("00"&amp;AC7990,2)&amp;RIGHT("000"&amp;AD7990,3))</f>
        <v>0</v>
      </c>
    </row>
    <row r="7991" spans="1:31">
      <c r="A7991" s="60" t="str">
        <f>IF(G7991&amp;Q7991&lt;&gt;"",W7991&amp;Q7991,"")</f>
        <v/>
      </c>
      <c r="B7991" s="85" t="str">
        <f>IF(C7991&lt;&gt;"",LEFT(C7991,9),"")</f>
        <v/>
      </c>
      <c r="V7991" s="60" t="str">
        <f>W7991&amp;H7991</f>
        <v/>
      </c>
      <c r="W7991" s="60" t="str">
        <f>_xlfn.LET(_xlpm.TextCell,TEXT(G7991,"###"),IF(_xlpm.TextCell&lt;&gt;"",IF(StyleSpaceSplit,IFERROR(IF(FIND(" ",_xlpm.TextCell)&gt;=1,MID(_xlpm.TextCell,1,FIND(" ",_xlpm.TextCell)-1),_xlpm.TextCell),_xlpm.TextCell),_xlpm.TextCell),""))</f>
        <v/>
      </c>
      <c r="X7991" s="60" t="str">
        <f>IF(A7991&lt;&gt;"",IFERROR(IF(FIND(" ",G7991)&gt;=1,MID(G7991,FIND(" ",G7991)+1,LEN(G7991)),""),""),"")</f>
        <v/>
      </c>
      <c r="AC7991" s="51">
        <f>IFERROR(VALUE(MID($C7991,1,2)),0)</f>
        <v>0</v>
      </c>
      <c r="AD7991" s="44">
        <f>IFERROR(VALUE(MID($C7991,4,3)),0)</f>
        <v>0</v>
      </c>
      <c r="AE7991" s="51">
        <f>VALUE(RIGHT("00"&amp;AC7991,2)&amp;RIGHT("000"&amp;AD7991,3))</f>
        <v>0</v>
      </c>
    </row>
    <row r="7992" spans="1:31">
      <c r="A7992" s="60" t="str">
        <f>IF(G7992&amp;Q7992&lt;&gt;"",W7992&amp;Q7992,"")</f>
        <v/>
      </c>
      <c r="B7992" s="85" t="str">
        <f>IF(C7992&lt;&gt;"",LEFT(C7992,9),"")</f>
        <v/>
      </c>
      <c r="V7992" s="60" t="str">
        <f>W7992&amp;H7992</f>
        <v/>
      </c>
      <c r="W7992" s="60" t="str">
        <f>_xlfn.LET(_xlpm.TextCell,TEXT(G7992,"###"),IF(_xlpm.TextCell&lt;&gt;"",IF(StyleSpaceSplit,IFERROR(IF(FIND(" ",_xlpm.TextCell)&gt;=1,MID(_xlpm.TextCell,1,FIND(" ",_xlpm.TextCell)-1),_xlpm.TextCell),_xlpm.TextCell),_xlpm.TextCell),""))</f>
        <v/>
      </c>
      <c r="X7992" s="60" t="str">
        <f>IF(A7992&lt;&gt;"",IFERROR(IF(FIND(" ",G7992)&gt;=1,MID(G7992,FIND(" ",G7992)+1,LEN(G7992)),""),""),"")</f>
        <v/>
      </c>
      <c r="AC7992" s="51">
        <f>IFERROR(VALUE(MID($C7992,1,2)),0)</f>
        <v>0</v>
      </c>
      <c r="AD7992" s="44">
        <f>IFERROR(VALUE(MID($C7992,4,3)),0)</f>
        <v>0</v>
      </c>
      <c r="AE7992" s="51">
        <f>VALUE(RIGHT("00"&amp;AC7992,2)&amp;RIGHT("000"&amp;AD7992,3))</f>
        <v>0</v>
      </c>
    </row>
    <row r="7993" spans="1:31">
      <c r="A7993" s="60" t="str">
        <f>IF(G7993&amp;Q7993&lt;&gt;"",W7993&amp;Q7993,"")</f>
        <v/>
      </c>
      <c r="B7993" s="85" t="str">
        <f>IF(C7993&lt;&gt;"",LEFT(C7993,9),"")</f>
        <v/>
      </c>
      <c r="V7993" s="60" t="str">
        <f>W7993&amp;H7993</f>
        <v/>
      </c>
      <c r="W7993" s="60" t="str">
        <f>_xlfn.LET(_xlpm.TextCell,TEXT(G7993,"###"),IF(_xlpm.TextCell&lt;&gt;"",IF(StyleSpaceSplit,IFERROR(IF(FIND(" ",_xlpm.TextCell)&gt;=1,MID(_xlpm.TextCell,1,FIND(" ",_xlpm.TextCell)-1),_xlpm.TextCell),_xlpm.TextCell),_xlpm.TextCell),""))</f>
        <v/>
      </c>
      <c r="X7993" s="60" t="str">
        <f>IF(A7993&lt;&gt;"",IFERROR(IF(FIND(" ",G7993)&gt;=1,MID(G7993,FIND(" ",G7993)+1,LEN(G7993)),""),""),"")</f>
        <v/>
      </c>
      <c r="AC7993" s="51">
        <f>IFERROR(VALUE(MID($C7993,1,2)),0)</f>
        <v>0</v>
      </c>
      <c r="AD7993" s="44">
        <f>IFERROR(VALUE(MID($C7993,4,3)),0)</f>
        <v>0</v>
      </c>
      <c r="AE7993" s="51">
        <f>VALUE(RIGHT("00"&amp;AC7993,2)&amp;RIGHT("000"&amp;AD7993,3))</f>
        <v>0</v>
      </c>
    </row>
    <row r="7994" spans="1:31">
      <c r="A7994" s="60" t="str">
        <f>IF(G7994&amp;Q7994&lt;&gt;"",W7994&amp;Q7994,"")</f>
        <v/>
      </c>
      <c r="B7994" s="85" t="str">
        <f>IF(C7994&lt;&gt;"",LEFT(C7994,9),"")</f>
        <v/>
      </c>
      <c r="V7994" s="60" t="str">
        <f>W7994&amp;H7994</f>
        <v/>
      </c>
      <c r="W7994" s="60" t="str">
        <f>_xlfn.LET(_xlpm.TextCell,TEXT(G7994,"###"),IF(_xlpm.TextCell&lt;&gt;"",IF(StyleSpaceSplit,IFERROR(IF(FIND(" ",_xlpm.TextCell)&gt;=1,MID(_xlpm.TextCell,1,FIND(" ",_xlpm.TextCell)-1),_xlpm.TextCell),_xlpm.TextCell),_xlpm.TextCell),""))</f>
        <v/>
      </c>
      <c r="X7994" s="60" t="str">
        <f>IF(A7994&lt;&gt;"",IFERROR(IF(FIND(" ",G7994)&gt;=1,MID(G7994,FIND(" ",G7994)+1,LEN(G7994)),""),""),"")</f>
        <v/>
      </c>
      <c r="AC7994" s="51">
        <f>IFERROR(VALUE(MID($C7994,1,2)),0)</f>
        <v>0</v>
      </c>
      <c r="AD7994" s="44">
        <f>IFERROR(VALUE(MID($C7994,4,3)),0)</f>
        <v>0</v>
      </c>
      <c r="AE7994" s="51">
        <f>VALUE(RIGHT("00"&amp;AC7994,2)&amp;RIGHT("000"&amp;AD7994,3))</f>
        <v>0</v>
      </c>
    </row>
    <row r="7995" spans="1:31">
      <c r="A7995" s="60" t="str">
        <f>IF(G7995&amp;Q7995&lt;&gt;"",W7995&amp;Q7995,"")</f>
        <v/>
      </c>
      <c r="B7995" s="85" t="str">
        <f>IF(C7995&lt;&gt;"",LEFT(C7995,9),"")</f>
        <v/>
      </c>
      <c r="V7995" s="60" t="str">
        <f>W7995&amp;H7995</f>
        <v/>
      </c>
      <c r="W7995" s="60" t="str">
        <f>_xlfn.LET(_xlpm.TextCell,TEXT(G7995,"###"),IF(_xlpm.TextCell&lt;&gt;"",IF(StyleSpaceSplit,IFERROR(IF(FIND(" ",_xlpm.TextCell)&gt;=1,MID(_xlpm.TextCell,1,FIND(" ",_xlpm.TextCell)-1),_xlpm.TextCell),_xlpm.TextCell),_xlpm.TextCell),""))</f>
        <v/>
      </c>
      <c r="X7995" s="60" t="str">
        <f>IF(A7995&lt;&gt;"",IFERROR(IF(FIND(" ",G7995)&gt;=1,MID(G7995,FIND(" ",G7995)+1,LEN(G7995)),""),""),"")</f>
        <v/>
      </c>
      <c r="AC7995" s="51">
        <f>IFERROR(VALUE(MID($C7995,1,2)),0)</f>
        <v>0</v>
      </c>
      <c r="AD7995" s="44">
        <f>IFERROR(VALUE(MID($C7995,4,3)),0)</f>
        <v>0</v>
      </c>
      <c r="AE7995" s="51">
        <f>VALUE(RIGHT("00"&amp;AC7995,2)&amp;RIGHT("000"&amp;AD7995,3))</f>
        <v>0</v>
      </c>
    </row>
    <row r="7996" spans="1:31">
      <c r="A7996" s="60" t="str">
        <f>IF(G7996&amp;Q7996&lt;&gt;"",W7996&amp;Q7996,"")</f>
        <v/>
      </c>
      <c r="B7996" s="85" t="str">
        <f>IF(C7996&lt;&gt;"",LEFT(C7996,9),"")</f>
        <v/>
      </c>
      <c r="V7996" s="60" t="str">
        <f>W7996&amp;H7996</f>
        <v/>
      </c>
      <c r="W7996" s="60" t="str">
        <f>_xlfn.LET(_xlpm.TextCell,TEXT(G7996,"###"),IF(_xlpm.TextCell&lt;&gt;"",IF(StyleSpaceSplit,IFERROR(IF(FIND(" ",_xlpm.TextCell)&gt;=1,MID(_xlpm.TextCell,1,FIND(" ",_xlpm.TextCell)-1),_xlpm.TextCell),_xlpm.TextCell),_xlpm.TextCell),""))</f>
        <v/>
      </c>
      <c r="X7996" s="60" t="str">
        <f>IF(A7996&lt;&gt;"",IFERROR(IF(FIND(" ",G7996)&gt;=1,MID(G7996,FIND(" ",G7996)+1,LEN(G7996)),""),""),"")</f>
        <v/>
      </c>
      <c r="AC7996" s="51">
        <f>IFERROR(VALUE(MID($C7996,1,2)),0)</f>
        <v>0</v>
      </c>
      <c r="AD7996" s="44">
        <f>IFERROR(VALUE(MID($C7996,4,3)),0)</f>
        <v>0</v>
      </c>
      <c r="AE7996" s="51">
        <f>VALUE(RIGHT("00"&amp;AC7996,2)&amp;RIGHT("000"&amp;AD7996,3))</f>
        <v>0</v>
      </c>
    </row>
    <row r="7997" spans="1:31">
      <c r="A7997" s="60" t="str">
        <f>IF(G7997&amp;Q7997&lt;&gt;"",W7997&amp;Q7997,"")</f>
        <v/>
      </c>
      <c r="B7997" s="85" t="str">
        <f>IF(C7997&lt;&gt;"",LEFT(C7997,9),"")</f>
        <v/>
      </c>
      <c r="V7997" s="60" t="str">
        <f>W7997&amp;H7997</f>
        <v/>
      </c>
      <c r="W7997" s="60" t="str">
        <f>_xlfn.LET(_xlpm.TextCell,TEXT(G7997,"###"),IF(_xlpm.TextCell&lt;&gt;"",IF(StyleSpaceSplit,IFERROR(IF(FIND(" ",_xlpm.TextCell)&gt;=1,MID(_xlpm.TextCell,1,FIND(" ",_xlpm.TextCell)-1),_xlpm.TextCell),_xlpm.TextCell),_xlpm.TextCell),""))</f>
        <v/>
      </c>
      <c r="X7997" s="60" t="str">
        <f>IF(A7997&lt;&gt;"",IFERROR(IF(FIND(" ",G7997)&gt;=1,MID(G7997,FIND(" ",G7997)+1,LEN(G7997)),""),""),"")</f>
        <v/>
      </c>
      <c r="AC7997" s="51">
        <f>IFERROR(VALUE(MID($C7997,1,2)),0)</f>
        <v>0</v>
      </c>
      <c r="AD7997" s="44">
        <f>IFERROR(VALUE(MID($C7997,4,3)),0)</f>
        <v>0</v>
      </c>
      <c r="AE7997" s="51">
        <f>VALUE(RIGHT("00"&amp;AC7997,2)&amp;RIGHT("000"&amp;AD7997,3))</f>
        <v>0</v>
      </c>
    </row>
    <row r="7998" spans="1:31">
      <c r="A7998" s="60" t="str">
        <f>IF(G7998&amp;Q7998&lt;&gt;"",W7998&amp;Q7998,"")</f>
        <v/>
      </c>
      <c r="B7998" s="85" t="str">
        <f>IF(C7998&lt;&gt;"",LEFT(C7998,9),"")</f>
        <v/>
      </c>
      <c r="V7998" s="60" t="str">
        <f>W7998&amp;H7998</f>
        <v/>
      </c>
      <c r="W7998" s="60" t="str">
        <f>_xlfn.LET(_xlpm.TextCell,TEXT(G7998,"###"),IF(_xlpm.TextCell&lt;&gt;"",IF(StyleSpaceSplit,IFERROR(IF(FIND(" ",_xlpm.TextCell)&gt;=1,MID(_xlpm.TextCell,1,FIND(" ",_xlpm.TextCell)-1),_xlpm.TextCell),_xlpm.TextCell),_xlpm.TextCell),""))</f>
        <v/>
      </c>
      <c r="X7998" s="60" t="str">
        <f>IF(A7998&lt;&gt;"",IFERROR(IF(FIND(" ",G7998)&gt;=1,MID(G7998,FIND(" ",G7998)+1,LEN(G7998)),""),""),"")</f>
        <v/>
      </c>
      <c r="AC7998" s="51">
        <f>IFERROR(VALUE(MID($C7998,1,2)),0)</f>
        <v>0</v>
      </c>
      <c r="AD7998" s="44">
        <f>IFERROR(VALUE(MID($C7998,4,3)),0)</f>
        <v>0</v>
      </c>
      <c r="AE7998" s="51">
        <f>VALUE(RIGHT("00"&amp;AC7998,2)&amp;RIGHT("000"&amp;AD7998,3))</f>
        <v>0</v>
      </c>
    </row>
    <row r="7999" spans="1:31">
      <c r="A7999" s="60" t="str">
        <f>IF(G7999&amp;Q7999&lt;&gt;"",W7999&amp;Q7999,"")</f>
        <v/>
      </c>
      <c r="B7999" s="85" t="str">
        <f>IF(C7999&lt;&gt;"",LEFT(C7999,9),"")</f>
        <v/>
      </c>
      <c r="V7999" s="60" t="str">
        <f>W7999&amp;H7999</f>
        <v/>
      </c>
      <c r="W7999" s="60" t="str">
        <f>_xlfn.LET(_xlpm.TextCell,TEXT(G7999,"###"),IF(_xlpm.TextCell&lt;&gt;"",IF(StyleSpaceSplit,IFERROR(IF(FIND(" ",_xlpm.TextCell)&gt;=1,MID(_xlpm.TextCell,1,FIND(" ",_xlpm.TextCell)-1),_xlpm.TextCell),_xlpm.TextCell),_xlpm.TextCell),""))</f>
        <v/>
      </c>
      <c r="X7999" s="60" t="str">
        <f>IF(A7999&lt;&gt;"",IFERROR(IF(FIND(" ",G7999)&gt;=1,MID(G7999,FIND(" ",G7999)+1,LEN(G7999)),""),""),"")</f>
        <v/>
      </c>
      <c r="AC7999" s="51">
        <f>IFERROR(VALUE(MID($C7999,1,2)),0)</f>
        <v>0</v>
      </c>
      <c r="AD7999" s="44">
        <f>IFERROR(VALUE(MID($C7999,4,3)),0)</f>
        <v>0</v>
      </c>
      <c r="AE7999" s="51">
        <f>VALUE(RIGHT("00"&amp;AC7999,2)&amp;RIGHT("000"&amp;AD7999,3))</f>
        <v>0</v>
      </c>
    </row>
    <row r="8000" spans="1:31">
      <c r="A8000" s="60" t="str">
        <f>IF(G8000&amp;Q8000&lt;&gt;"",W8000&amp;Q8000,"")</f>
        <v/>
      </c>
      <c r="B8000" s="85" t="str">
        <f>IF(C8000&lt;&gt;"",LEFT(C8000,9),"")</f>
        <v/>
      </c>
      <c r="V8000" s="60" t="str">
        <f>W8000&amp;H8000</f>
        <v/>
      </c>
      <c r="W8000" s="60" t="str">
        <f>_xlfn.LET(_xlpm.TextCell,TEXT(G8000,"###"),IF(_xlpm.TextCell&lt;&gt;"",IF(StyleSpaceSplit,IFERROR(IF(FIND(" ",_xlpm.TextCell)&gt;=1,MID(_xlpm.TextCell,1,FIND(" ",_xlpm.TextCell)-1),_xlpm.TextCell),_xlpm.TextCell),_xlpm.TextCell),""))</f>
        <v/>
      </c>
      <c r="X8000" s="60" t="str">
        <f>IF(A8000&lt;&gt;"",IFERROR(IF(FIND(" ",G8000)&gt;=1,MID(G8000,FIND(" ",G8000)+1,LEN(G8000)),""),""),"")</f>
        <v/>
      </c>
      <c r="AC8000" s="51">
        <f>IFERROR(VALUE(MID($C8000,1,2)),0)</f>
        <v>0</v>
      </c>
      <c r="AD8000" s="44">
        <f>IFERROR(VALUE(MID($C8000,4,3)),0)</f>
        <v>0</v>
      </c>
      <c r="AE8000" s="51">
        <f>VALUE(RIGHT("00"&amp;AC8000,2)&amp;RIGHT("000"&amp;AD8000,3))</f>
        <v>0</v>
      </c>
    </row>
    <row r="8001" spans="1:31">
      <c r="A8001" s="60" t="str">
        <f>IF(G8001&amp;Q8001&lt;&gt;"",W8001&amp;Q8001,"")</f>
        <v/>
      </c>
      <c r="B8001" s="85" t="str">
        <f>IF(C8001&lt;&gt;"",LEFT(C8001,9),"")</f>
        <v/>
      </c>
      <c r="V8001" s="60" t="str">
        <f>W8001&amp;H8001</f>
        <v/>
      </c>
      <c r="W8001" s="60" t="str">
        <f>_xlfn.LET(_xlpm.TextCell,TEXT(G8001,"###"),IF(_xlpm.TextCell&lt;&gt;"",IF(StyleSpaceSplit,IFERROR(IF(FIND(" ",_xlpm.TextCell)&gt;=1,MID(_xlpm.TextCell,1,FIND(" ",_xlpm.TextCell)-1),_xlpm.TextCell),_xlpm.TextCell),_xlpm.TextCell),""))</f>
        <v/>
      </c>
      <c r="X8001" s="60" t="str">
        <f>IF(A8001&lt;&gt;"",IFERROR(IF(FIND(" ",G8001)&gt;=1,MID(G8001,FIND(" ",G8001)+1,LEN(G8001)),""),""),"")</f>
        <v/>
      </c>
      <c r="AC8001" s="51">
        <f>IFERROR(VALUE(MID($C8001,1,2)),0)</f>
        <v>0</v>
      </c>
      <c r="AD8001" s="44">
        <f>IFERROR(VALUE(MID($C8001,4,3)),0)</f>
        <v>0</v>
      </c>
      <c r="AE8001" s="51">
        <f>VALUE(RIGHT("00"&amp;AC8001,2)&amp;RIGHT("000"&amp;AD8001,3))</f>
        <v>0</v>
      </c>
    </row>
    <row r="8002" spans="1:31">
      <c r="A8002" s="60" t="str">
        <f>IF(G8002&amp;Q8002&lt;&gt;"",W8002&amp;Q8002,"")</f>
        <v/>
      </c>
      <c r="B8002" s="85" t="str">
        <f>IF(C8002&lt;&gt;"",LEFT(C8002,9),"")</f>
        <v/>
      </c>
      <c r="V8002" s="60" t="str">
        <f>W8002&amp;H8002</f>
        <v/>
      </c>
      <c r="W8002" s="60" t="str">
        <f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>IF(A8002&lt;&gt;"",IFERROR(IF(FIND(" ",G8002)&gt;=1,MID(G8002,FIND(" ",G8002)+1,LEN(G8002)),""),""),"")</f>
        <v/>
      </c>
      <c r="AC8002" s="51">
        <f>IFERROR(VALUE(MID($C8002,1,2)),0)</f>
        <v>0</v>
      </c>
      <c r="AD8002" s="44">
        <f>IFERROR(VALUE(MID($C8002,4,3)),0)</f>
        <v>0</v>
      </c>
      <c r="AE8002" s="51">
        <f>VALUE(RIGHT("00"&amp;AC8002,2)&amp;RIGHT("000"&amp;AD8002,3))</f>
        <v>0</v>
      </c>
    </row>
    <row r="8003" spans="1:31">
      <c r="A8003" s="60" t="str">
        <f>IF(G8003&amp;Q8003&lt;&gt;"",W8003&amp;Q8003,"")</f>
        <v/>
      </c>
      <c r="B8003" s="85" t="str">
        <f>IF(C8003&lt;&gt;"",LEFT(C8003,9),"")</f>
        <v/>
      </c>
      <c r="V8003" s="60" t="str">
        <f>W8003&amp;H8003</f>
        <v/>
      </c>
      <c r="W8003" s="60" t="str">
        <f>_xlfn.LET(_xlpm.TextCell,TEXT(G8003,"###"),IF(_xlpm.TextCell&lt;&gt;"",IF(StyleSpaceSplit,IFERROR(IF(FIND(" ",_xlpm.TextCell)&gt;=1,MID(_xlpm.TextCell,1,FIND(" ",_xlpm.TextCell)-1),_xlpm.TextCell),_xlpm.TextCell),_xlpm.TextCell),""))</f>
        <v/>
      </c>
      <c r="X8003" s="60" t="str">
        <f>IF(A8003&lt;&gt;"",IFERROR(IF(FIND(" ",G8003)&gt;=1,MID(G8003,FIND(" ",G8003)+1,LEN(G8003)),""),""),"")</f>
        <v/>
      </c>
      <c r="AC8003" s="51">
        <f>IFERROR(VALUE(MID($C8003,1,2)),0)</f>
        <v>0</v>
      </c>
      <c r="AD8003" s="44">
        <f>IFERROR(VALUE(MID($C8003,4,3)),0)</f>
        <v>0</v>
      </c>
      <c r="AE8003" s="51">
        <f>VALUE(RIGHT("00"&amp;AC8003,2)&amp;RIGHT("000"&amp;AD8003,3))</f>
        <v>0</v>
      </c>
    </row>
    <row r="8004" spans="1:31">
      <c r="A8004" s="60" t="str">
        <f>IF(G8004&amp;Q8004&lt;&gt;"",W8004&amp;Q8004,"")</f>
        <v/>
      </c>
      <c r="B8004" s="85" t="str">
        <f>IF(C8004&lt;&gt;"",LEFT(C8004,9),"")</f>
        <v/>
      </c>
      <c r="V8004" s="60" t="str">
        <f>W8004&amp;H8004</f>
        <v/>
      </c>
      <c r="W8004" s="60" t="str">
        <f>_xlfn.LET(_xlpm.TextCell,TEXT(G8004,"###"),IF(_xlpm.TextCell&lt;&gt;"",IF(StyleSpaceSplit,IFERROR(IF(FIND(" ",_xlpm.TextCell)&gt;=1,MID(_xlpm.TextCell,1,FIND(" ",_xlpm.TextCell)-1),_xlpm.TextCell),_xlpm.TextCell),_xlpm.TextCell),""))</f>
        <v/>
      </c>
      <c r="X8004" s="60" t="str">
        <f>IF(A8004&lt;&gt;"",IFERROR(IF(FIND(" ",G8004)&gt;=1,MID(G8004,FIND(" ",G8004)+1,LEN(G8004)),""),""),"")</f>
        <v/>
      </c>
      <c r="AC8004" s="51">
        <f>IFERROR(VALUE(MID($C8004,1,2)),0)</f>
        <v>0</v>
      </c>
      <c r="AD8004" s="44">
        <f>IFERROR(VALUE(MID($C8004,4,3)),0)</f>
        <v>0</v>
      </c>
      <c r="AE8004" s="51">
        <f>VALUE(RIGHT("00"&amp;AC8004,2)&amp;RIGHT("000"&amp;AD8004,3))</f>
        <v>0</v>
      </c>
    </row>
    <row r="8005" spans="1:31">
      <c r="A8005" s="60" t="str">
        <f>IF(G8005&amp;Q8005&lt;&gt;"",W8005&amp;Q8005,"")</f>
        <v/>
      </c>
      <c r="B8005" s="85" t="str">
        <f>IF(C8005&lt;&gt;"",LEFT(C8005,9),"")</f>
        <v/>
      </c>
      <c r="V8005" s="60" t="str">
        <f>W8005&amp;H8005</f>
        <v/>
      </c>
      <c r="W8005" s="60" t="str">
        <f>_xlfn.LET(_xlpm.TextCell,TEXT(G8005,"###"),IF(_xlpm.TextCell&lt;&gt;"",IF(StyleSpaceSplit,IFERROR(IF(FIND(" ",_xlpm.TextCell)&gt;=1,MID(_xlpm.TextCell,1,FIND(" ",_xlpm.TextCell)-1),_xlpm.TextCell),_xlpm.TextCell),_xlpm.TextCell),""))</f>
        <v/>
      </c>
      <c r="X8005" s="60" t="str">
        <f>IF(A8005&lt;&gt;"",IFERROR(IF(FIND(" ",G8005)&gt;=1,MID(G8005,FIND(" ",G8005)+1,LEN(G8005)),""),""),"")</f>
        <v/>
      </c>
      <c r="AC8005" s="51">
        <f>IFERROR(VALUE(MID($C8005,1,2)),0)</f>
        <v>0</v>
      </c>
      <c r="AD8005" s="44">
        <f>IFERROR(VALUE(MID($C8005,4,3)),0)</f>
        <v>0</v>
      </c>
      <c r="AE8005" s="51">
        <f>VALUE(RIGHT("00"&amp;AC8005,2)&amp;RIGHT("000"&amp;AD8005,3))</f>
        <v>0</v>
      </c>
    </row>
    <row r="8006" spans="1:31">
      <c r="A8006" s="60" t="str">
        <f>IF(G8006&amp;Q8006&lt;&gt;"",W8006&amp;Q8006,"")</f>
        <v/>
      </c>
      <c r="B8006" s="85" t="str">
        <f>IF(C8006&lt;&gt;"",LEFT(C8006,9),"")</f>
        <v/>
      </c>
      <c r="V8006" s="60" t="str">
        <f>W8006&amp;H8006</f>
        <v/>
      </c>
      <c r="W8006" s="60" t="str">
        <f>_xlfn.LET(_xlpm.TextCell,TEXT(G8006,"###"),IF(_xlpm.TextCell&lt;&gt;"",IF(StyleSpaceSplit,IFERROR(IF(FIND(" ",_xlpm.TextCell)&gt;=1,MID(_xlpm.TextCell,1,FIND(" ",_xlpm.TextCell)-1),_xlpm.TextCell),_xlpm.TextCell),_xlpm.TextCell),""))</f>
        <v/>
      </c>
      <c r="X8006" s="60" t="str">
        <f>IF(A8006&lt;&gt;"",IFERROR(IF(FIND(" ",G8006)&gt;=1,MID(G8006,FIND(" ",G8006)+1,LEN(G8006)),""),""),"")</f>
        <v/>
      </c>
      <c r="AC8006" s="51">
        <f>IFERROR(VALUE(MID($C8006,1,2)),0)</f>
        <v>0</v>
      </c>
      <c r="AD8006" s="44">
        <f>IFERROR(VALUE(MID($C8006,4,3)),0)</f>
        <v>0</v>
      </c>
      <c r="AE8006" s="51">
        <f>VALUE(RIGHT("00"&amp;AC8006,2)&amp;RIGHT("000"&amp;AD8006,3))</f>
        <v>0</v>
      </c>
    </row>
    <row r="8007" spans="1:31">
      <c r="A8007" s="60" t="str">
        <f>IF(G8007&amp;Q8007&lt;&gt;"",W8007&amp;Q8007,"")</f>
        <v/>
      </c>
      <c r="B8007" s="85" t="str">
        <f>IF(C8007&lt;&gt;"",LEFT(C8007,9),"")</f>
        <v/>
      </c>
      <c r="V8007" s="60" t="str">
        <f>W8007&amp;H8007</f>
        <v/>
      </c>
      <c r="W8007" s="60" t="str">
        <f>_xlfn.LET(_xlpm.TextCell,TEXT(G8007,"###"),IF(_xlpm.TextCell&lt;&gt;"",IF(StyleSpaceSplit,IFERROR(IF(FIND(" ",_xlpm.TextCell)&gt;=1,MID(_xlpm.TextCell,1,FIND(" ",_xlpm.TextCell)-1),_xlpm.TextCell),_xlpm.TextCell),_xlpm.TextCell),""))</f>
        <v/>
      </c>
      <c r="X8007" s="60" t="str">
        <f>IF(A8007&lt;&gt;"",IFERROR(IF(FIND(" ",G8007)&gt;=1,MID(G8007,FIND(" ",G8007)+1,LEN(G8007)),""),""),"")</f>
        <v/>
      </c>
      <c r="AC8007" s="51">
        <f>IFERROR(VALUE(MID($C8007,1,2)),0)</f>
        <v>0</v>
      </c>
      <c r="AD8007" s="44">
        <f>IFERROR(VALUE(MID($C8007,4,3)),0)</f>
        <v>0</v>
      </c>
      <c r="AE8007" s="51">
        <f>VALUE(RIGHT("00"&amp;AC8007,2)&amp;RIGHT("000"&amp;AD8007,3))</f>
        <v>0</v>
      </c>
    </row>
    <row r="8008" spans="1:31">
      <c r="A8008" s="60" t="str">
        <f>IF(G8008&amp;Q8008&lt;&gt;"",W8008&amp;Q8008,"")</f>
        <v/>
      </c>
      <c r="B8008" s="85" t="str">
        <f>IF(C8008&lt;&gt;"",LEFT(C8008,9),"")</f>
        <v/>
      </c>
      <c r="V8008" s="60" t="str">
        <f>W8008&amp;H8008</f>
        <v/>
      </c>
      <c r="W8008" s="60" t="str">
        <f>_xlfn.LET(_xlpm.TextCell,TEXT(G8008,"###"),IF(_xlpm.TextCell&lt;&gt;"",IF(StyleSpaceSplit,IFERROR(IF(FIND(" ",_xlpm.TextCell)&gt;=1,MID(_xlpm.TextCell,1,FIND(" ",_xlpm.TextCell)-1),_xlpm.TextCell),_xlpm.TextCell),_xlpm.TextCell),""))</f>
        <v/>
      </c>
      <c r="X8008" s="60" t="str">
        <f>IF(A8008&lt;&gt;"",IFERROR(IF(FIND(" ",G8008)&gt;=1,MID(G8008,FIND(" ",G8008)+1,LEN(G8008)),""),""),"")</f>
        <v/>
      </c>
      <c r="AC8008" s="51">
        <f>IFERROR(VALUE(MID($C8008,1,2)),0)</f>
        <v>0</v>
      </c>
      <c r="AD8008" s="44">
        <f>IFERROR(VALUE(MID($C8008,4,3)),0)</f>
        <v>0</v>
      </c>
      <c r="AE8008" s="51">
        <f>VALUE(RIGHT("00"&amp;AC8008,2)&amp;RIGHT("000"&amp;AD8008,3))</f>
        <v>0</v>
      </c>
    </row>
    <row r="8009" spans="1:31">
      <c r="A8009" s="60" t="str">
        <f>IF(G8009&amp;Q8009&lt;&gt;"",W8009&amp;Q8009,"")</f>
        <v/>
      </c>
      <c r="B8009" s="85" t="str">
        <f>IF(C8009&lt;&gt;"",LEFT(C8009,9),"")</f>
        <v/>
      </c>
      <c r="V8009" s="60" t="str">
        <f>W8009&amp;H8009</f>
        <v/>
      </c>
      <c r="W8009" s="60" t="str">
        <f>_xlfn.LET(_xlpm.TextCell,TEXT(G8009,"###"),IF(_xlpm.TextCell&lt;&gt;"",IF(StyleSpaceSplit,IFERROR(IF(FIND(" ",_xlpm.TextCell)&gt;=1,MID(_xlpm.TextCell,1,FIND(" ",_xlpm.TextCell)-1),_xlpm.TextCell),_xlpm.TextCell),_xlpm.TextCell),""))</f>
        <v/>
      </c>
      <c r="X8009" s="60" t="str">
        <f>IF(A8009&lt;&gt;"",IFERROR(IF(FIND(" ",G8009)&gt;=1,MID(G8009,FIND(" ",G8009)+1,LEN(G8009)),""),""),"")</f>
        <v/>
      </c>
      <c r="AC8009" s="51">
        <f>IFERROR(VALUE(MID($C8009,1,2)),0)</f>
        <v>0</v>
      </c>
      <c r="AD8009" s="44">
        <f>IFERROR(VALUE(MID($C8009,4,3)),0)</f>
        <v>0</v>
      </c>
      <c r="AE8009" s="51">
        <f>VALUE(RIGHT("00"&amp;AC8009,2)&amp;RIGHT("000"&amp;AD8009,3))</f>
        <v>0</v>
      </c>
    </row>
    <row r="8010" spans="1:31">
      <c r="A8010" s="60" t="str">
        <f>IF(G8010&amp;Q8010&lt;&gt;"",W8010&amp;Q8010,"")</f>
        <v/>
      </c>
      <c r="B8010" s="85" t="str">
        <f>IF(C8010&lt;&gt;"",LEFT(C8010,9),"")</f>
        <v/>
      </c>
      <c r="V8010" s="60" t="str">
        <f>W8010&amp;H8010</f>
        <v/>
      </c>
      <c r="W8010" s="60" t="str">
        <f>_xlfn.LET(_xlpm.TextCell,TEXT(G8010,"###"),IF(_xlpm.TextCell&lt;&gt;"",IF(StyleSpaceSplit,IFERROR(IF(FIND(" ",_xlpm.TextCell)&gt;=1,MID(_xlpm.TextCell,1,FIND(" ",_xlpm.TextCell)-1),_xlpm.TextCell),_xlpm.TextCell),_xlpm.TextCell),""))</f>
        <v/>
      </c>
      <c r="X8010" s="60" t="str">
        <f>IF(A8010&lt;&gt;"",IFERROR(IF(FIND(" ",G8010)&gt;=1,MID(G8010,FIND(" ",G8010)+1,LEN(G8010)),""),""),"")</f>
        <v/>
      </c>
      <c r="AC8010" s="51">
        <f>IFERROR(VALUE(MID($C8010,1,2)),0)</f>
        <v>0</v>
      </c>
      <c r="AD8010" s="44">
        <f>IFERROR(VALUE(MID($C8010,4,3)),0)</f>
        <v>0</v>
      </c>
      <c r="AE8010" s="51">
        <f>VALUE(RIGHT("00"&amp;AC8010,2)&amp;RIGHT("000"&amp;AD8010,3))</f>
        <v>0</v>
      </c>
    </row>
    <row r="8011" spans="1:31">
      <c r="A8011" s="60" t="str">
        <f>IF(G8011&amp;Q8011&lt;&gt;"",W8011&amp;Q8011,"")</f>
        <v/>
      </c>
      <c r="B8011" s="85" t="str">
        <f>IF(C8011&lt;&gt;"",LEFT(C8011,9),"")</f>
        <v/>
      </c>
      <c r="V8011" s="60" t="str">
        <f>W8011&amp;H8011</f>
        <v/>
      </c>
      <c r="W8011" s="60" t="str">
        <f>_xlfn.LET(_xlpm.TextCell,TEXT(G8011,"###"),IF(_xlpm.TextCell&lt;&gt;"",IF(StyleSpaceSplit,IFERROR(IF(FIND(" ",_xlpm.TextCell)&gt;=1,MID(_xlpm.TextCell,1,FIND(" ",_xlpm.TextCell)-1),_xlpm.TextCell),_xlpm.TextCell),_xlpm.TextCell),""))</f>
        <v/>
      </c>
      <c r="X8011" s="60" t="str">
        <f>IF(A8011&lt;&gt;"",IFERROR(IF(FIND(" ",G8011)&gt;=1,MID(G8011,FIND(" ",G8011)+1,LEN(G8011)),""),""),"")</f>
        <v/>
      </c>
      <c r="AC8011" s="51">
        <f>IFERROR(VALUE(MID($C8011,1,2)),0)</f>
        <v>0</v>
      </c>
      <c r="AD8011" s="44">
        <f>IFERROR(VALUE(MID($C8011,4,3)),0)</f>
        <v>0</v>
      </c>
      <c r="AE8011" s="51">
        <f>VALUE(RIGHT("00"&amp;AC8011,2)&amp;RIGHT("000"&amp;AD8011,3))</f>
        <v>0</v>
      </c>
    </row>
    <row r="8012" spans="1:31">
      <c r="A8012" s="60" t="str">
        <f>IF(G8012&amp;Q8012&lt;&gt;"",W8012&amp;Q8012,"")</f>
        <v/>
      </c>
      <c r="B8012" s="85" t="str">
        <f>IF(C8012&lt;&gt;"",LEFT(C8012,9),"")</f>
        <v/>
      </c>
      <c r="V8012" s="60" t="str">
        <f>W8012&amp;H8012</f>
        <v/>
      </c>
      <c r="W8012" s="60" t="str">
        <f>_xlfn.LET(_xlpm.TextCell,TEXT(G8012,"###"),IF(_xlpm.TextCell&lt;&gt;"",IF(StyleSpaceSplit,IFERROR(IF(FIND(" ",_xlpm.TextCell)&gt;=1,MID(_xlpm.TextCell,1,FIND(" ",_xlpm.TextCell)-1),_xlpm.TextCell),_xlpm.TextCell),_xlpm.TextCell),""))</f>
        <v/>
      </c>
      <c r="X8012" s="60" t="str">
        <f>IF(A8012&lt;&gt;"",IFERROR(IF(FIND(" ",G8012)&gt;=1,MID(G8012,FIND(" ",G8012)+1,LEN(G8012)),""),""),"")</f>
        <v/>
      </c>
      <c r="AC8012" s="51">
        <f>IFERROR(VALUE(MID($C8012,1,2)),0)</f>
        <v>0</v>
      </c>
      <c r="AD8012" s="44">
        <f>IFERROR(VALUE(MID($C8012,4,3)),0)</f>
        <v>0</v>
      </c>
      <c r="AE8012" s="51">
        <f>VALUE(RIGHT("00"&amp;AC8012,2)&amp;RIGHT("000"&amp;AD8012,3))</f>
        <v>0</v>
      </c>
    </row>
    <row r="8013" spans="1:31">
      <c r="A8013" s="60" t="str">
        <f>IF(G8013&amp;Q8013&lt;&gt;"",W8013&amp;Q8013,"")</f>
        <v/>
      </c>
      <c r="B8013" s="85" t="str">
        <f>IF(C8013&lt;&gt;"",LEFT(C8013,9),"")</f>
        <v/>
      </c>
      <c r="V8013" s="60" t="str">
        <f>W8013&amp;H8013</f>
        <v/>
      </c>
      <c r="W8013" s="60" t="str">
        <f>_xlfn.LET(_xlpm.TextCell,TEXT(G8013,"###"),IF(_xlpm.TextCell&lt;&gt;"",IF(StyleSpaceSplit,IFERROR(IF(FIND(" ",_xlpm.TextCell)&gt;=1,MID(_xlpm.TextCell,1,FIND(" ",_xlpm.TextCell)-1),_xlpm.TextCell),_xlpm.TextCell),_xlpm.TextCell),""))</f>
        <v/>
      </c>
      <c r="X8013" s="60" t="str">
        <f>IF(A8013&lt;&gt;"",IFERROR(IF(FIND(" ",G8013)&gt;=1,MID(G8013,FIND(" ",G8013)+1,LEN(G8013)),""),""),"")</f>
        <v/>
      </c>
      <c r="AC8013" s="51">
        <f>IFERROR(VALUE(MID($C8013,1,2)),0)</f>
        <v>0</v>
      </c>
      <c r="AD8013" s="44">
        <f>IFERROR(VALUE(MID($C8013,4,3)),0)</f>
        <v>0</v>
      </c>
      <c r="AE8013" s="51">
        <f>VALUE(RIGHT("00"&amp;AC8013,2)&amp;RIGHT("000"&amp;AD8013,3))</f>
        <v>0</v>
      </c>
    </row>
    <row r="8014" spans="1:31">
      <c r="A8014" s="60" t="str">
        <f>IF(G8014&amp;Q8014&lt;&gt;"",W8014&amp;Q8014,"")</f>
        <v/>
      </c>
      <c r="B8014" s="85" t="str">
        <f>IF(C8014&lt;&gt;"",LEFT(C8014,9),"")</f>
        <v/>
      </c>
      <c r="V8014" s="60" t="str">
        <f>W8014&amp;H8014</f>
        <v/>
      </c>
      <c r="W8014" s="60" t="str">
        <f>_xlfn.LET(_xlpm.TextCell,TEXT(G8014,"###"),IF(_xlpm.TextCell&lt;&gt;"",IF(StyleSpaceSplit,IFERROR(IF(FIND(" ",_xlpm.TextCell)&gt;=1,MID(_xlpm.TextCell,1,FIND(" ",_xlpm.TextCell)-1),_xlpm.TextCell),_xlpm.TextCell),_xlpm.TextCell),""))</f>
        <v/>
      </c>
      <c r="X8014" s="60" t="str">
        <f>IF(A8014&lt;&gt;"",IFERROR(IF(FIND(" ",G8014)&gt;=1,MID(G8014,FIND(" ",G8014)+1,LEN(G8014)),""),""),"")</f>
        <v/>
      </c>
      <c r="AC8014" s="51">
        <f>IFERROR(VALUE(MID($C8014,1,2)),0)</f>
        <v>0</v>
      </c>
      <c r="AD8014" s="44">
        <f>IFERROR(VALUE(MID($C8014,4,3)),0)</f>
        <v>0</v>
      </c>
      <c r="AE8014" s="51">
        <f>VALUE(RIGHT("00"&amp;AC8014,2)&amp;RIGHT("000"&amp;AD8014,3))</f>
        <v>0</v>
      </c>
    </row>
    <row r="8015" spans="1:31">
      <c r="A8015" s="60" t="str">
        <f>IF(G8015&amp;Q8015&lt;&gt;"",W8015&amp;Q8015,"")</f>
        <v/>
      </c>
      <c r="B8015" s="85" t="str">
        <f>IF(C8015&lt;&gt;"",LEFT(C8015,9),"")</f>
        <v/>
      </c>
      <c r="V8015" s="60" t="str">
        <f>W8015&amp;H8015</f>
        <v/>
      </c>
      <c r="W8015" s="60" t="str">
        <f>_xlfn.LET(_xlpm.TextCell,TEXT(G8015,"###"),IF(_xlpm.TextCell&lt;&gt;"",IF(StyleSpaceSplit,IFERROR(IF(FIND(" ",_xlpm.TextCell)&gt;=1,MID(_xlpm.TextCell,1,FIND(" ",_xlpm.TextCell)-1),_xlpm.TextCell),_xlpm.TextCell),_xlpm.TextCell),""))</f>
        <v/>
      </c>
      <c r="X8015" s="60" t="str">
        <f>IF(A8015&lt;&gt;"",IFERROR(IF(FIND(" ",G8015)&gt;=1,MID(G8015,FIND(" ",G8015)+1,LEN(G8015)),""),""),"")</f>
        <v/>
      </c>
      <c r="AC8015" s="51">
        <f>IFERROR(VALUE(MID($C8015,1,2)),0)</f>
        <v>0</v>
      </c>
      <c r="AD8015" s="44">
        <f>IFERROR(VALUE(MID($C8015,4,3)),0)</f>
        <v>0</v>
      </c>
      <c r="AE8015" s="51">
        <f>VALUE(RIGHT("00"&amp;AC8015,2)&amp;RIGHT("000"&amp;AD8015,3))</f>
        <v>0</v>
      </c>
    </row>
    <row r="8016" spans="1:31">
      <c r="A8016" s="60" t="str">
        <f>IF(G8016&amp;Q8016&lt;&gt;"",W8016&amp;Q8016,"")</f>
        <v/>
      </c>
      <c r="B8016" s="85" t="str">
        <f>IF(C8016&lt;&gt;"",LEFT(C8016,9),"")</f>
        <v/>
      </c>
      <c r="V8016" s="60" t="str">
        <f>W8016&amp;H8016</f>
        <v/>
      </c>
      <c r="W8016" s="60" t="str">
        <f>_xlfn.LET(_xlpm.TextCell,TEXT(G8016,"###"),IF(_xlpm.TextCell&lt;&gt;"",IF(StyleSpaceSplit,IFERROR(IF(FIND(" ",_xlpm.TextCell)&gt;=1,MID(_xlpm.TextCell,1,FIND(" ",_xlpm.TextCell)-1),_xlpm.TextCell),_xlpm.TextCell),_xlpm.TextCell),""))</f>
        <v/>
      </c>
      <c r="X8016" s="60" t="str">
        <f>IF(A8016&lt;&gt;"",IFERROR(IF(FIND(" ",G8016)&gt;=1,MID(G8016,FIND(" ",G8016)+1,LEN(G8016)),""),""),"")</f>
        <v/>
      </c>
      <c r="AC8016" s="51">
        <f>IFERROR(VALUE(MID($C8016,1,2)),0)</f>
        <v>0</v>
      </c>
      <c r="AD8016" s="44">
        <f>IFERROR(VALUE(MID($C8016,4,3)),0)</f>
        <v>0</v>
      </c>
      <c r="AE8016" s="51">
        <f>VALUE(RIGHT("00"&amp;AC8016,2)&amp;RIGHT("000"&amp;AD8016,3))</f>
        <v>0</v>
      </c>
    </row>
    <row r="8017" spans="1:31">
      <c r="A8017" s="60" t="str">
        <f>IF(G8017&amp;Q8017&lt;&gt;"",W8017&amp;Q8017,"")</f>
        <v/>
      </c>
      <c r="B8017" s="85" t="str">
        <f>IF(C8017&lt;&gt;"",LEFT(C8017,9),"")</f>
        <v/>
      </c>
      <c r="V8017" s="60" t="str">
        <f>W8017&amp;H8017</f>
        <v/>
      </c>
      <c r="W8017" s="60" t="str">
        <f>_xlfn.LET(_xlpm.TextCell,TEXT(G8017,"###"),IF(_xlpm.TextCell&lt;&gt;"",IF(StyleSpaceSplit,IFERROR(IF(FIND(" ",_xlpm.TextCell)&gt;=1,MID(_xlpm.TextCell,1,FIND(" ",_xlpm.TextCell)-1),_xlpm.TextCell),_xlpm.TextCell),_xlpm.TextCell),""))</f>
        <v/>
      </c>
      <c r="X8017" s="60" t="str">
        <f>IF(A8017&lt;&gt;"",IFERROR(IF(FIND(" ",G8017)&gt;=1,MID(G8017,FIND(" ",G8017)+1,LEN(G8017)),""),""),"")</f>
        <v/>
      </c>
      <c r="AC8017" s="51">
        <f>IFERROR(VALUE(MID($C8017,1,2)),0)</f>
        <v>0</v>
      </c>
      <c r="AD8017" s="44">
        <f>IFERROR(VALUE(MID($C8017,4,3)),0)</f>
        <v>0</v>
      </c>
      <c r="AE8017" s="51">
        <f>VALUE(RIGHT("00"&amp;AC8017,2)&amp;RIGHT("000"&amp;AD8017,3))</f>
        <v>0</v>
      </c>
    </row>
    <row r="8018" spans="1:31">
      <c r="A8018" s="60" t="str">
        <f>IF(G8018&amp;Q8018&lt;&gt;"",W8018&amp;Q8018,"")</f>
        <v/>
      </c>
      <c r="B8018" s="85" t="str">
        <f>IF(C8018&lt;&gt;"",LEFT(C8018,9),"")</f>
        <v/>
      </c>
      <c r="V8018" s="60" t="str">
        <f>W8018&amp;H8018</f>
        <v/>
      </c>
      <c r="W8018" s="60" t="str">
        <f>_xlfn.LET(_xlpm.TextCell,TEXT(G8018,"###"),IF(_xlpm.TextCell&lt;&gt;"",IF(StyleSpaceSplit,IFERROR(IF(FIND(" ",_xlpm.TextCell)&gt;=1,MID(_xlpm.TextCell,1,FIND(" ",_xlpm.TextCell)-1),_xlpm.TextCell),_xlpm.TextCell),_xlpm.TextCell),""))</f>
        <v/>
      </c>
      <c r="X8018" s="60" t="str">
        <f>IF(A8018&lt;&gt;"",IFERROR(IF(FIND(" ",G8018)&gt;=1,MID(G8018,FIND(" ",G8018)+1,LEN(G8018)),""),""),"")</f>
        <v/>
      </c>
      <c r="AC8018" s="51">
        <f>IFERROR(VALUE(MID($C8018,1,2)),0)</f>
        <v>0</v>
      </c>
      <c r="AD8018" s="44">
        <f>IFERROR(VALUE(MID($C8018,4,3)),0)</f>
        <v>0</v>
      </c>
      <c r="AE8018" s="51">
        <f>VALUE(RIGHT("00"&amp;AC8018,2)&amp;RIGHT("000"&amp;AD8018,3))</f>
        <v>0</v>
      </c>
    </row>
    <row r="8019" spans="1:31">
      <c r="A8019" s="60" t="str">
        <f>IF(G8019&amp;Q8019&lt;&gt;"",W8019&amp;Q8019,"")</f>
        <v/>
      </c>
      <c r="B8019" s="85" t="str">
        <f>IF(C8019&lt;&gt;"",LEFT(C8019,9),"")</f>
        <v/>
      </c>
      <c r="V8019" s="60" t="str">
        <f>W8019&amp;H8019</f>
        <v/>
      </c>
      <c r="W8019" s="60" t="str">
        <f>_xlfn.LET(_xlpm.TextCell,TEXT(G8019,"###"),IF(_xlpm.TextCell&lt;&gt;"",IF(StyleSpaceSplit,IFERROR(IF(FIND(" ",_xlpm.TextCell)&gt;=1,MID(_xlpm.TextCell,1,FIND(" ",_xlpm.TextCell)-1),_xlpm.TextCell),_xlpm.TextCell),_xlpm.TextCell),""))</f>
        <v/>
      </c>
      <c r="X8019" s="60" t="str">
        <f>IF(A8019&lt;&gt;"",IFERROR(IF(FIND(" ",G8019)&gt;=1,MID(G8019,FIND(" ",G8019)+1,LEN(G8019)),""),""),"")</f>
        <v/>
      </c>
      <c r="AC8019" s="51">
        <f>IFERROR(VALUE(MID($C8019,1,2)),0)</f>
        <v>0</v>
      </c>
      <c r="AD8019" s="44">
        <f>IFERROR(VALUE(MID($C8019,4,3)),0)</f>
        <v>0</v>
      </c>
      <c r="AE8019" s="51">
        <f>VALUE(RIGHT("00"&amp;AC8019,2)&amp;RIGHT("000"&amp;AD8019,3))</f>
        <v>0</v>
      </c>
    </row>
    <row r="8020" spans="1:31">
      <c r="A8020" s="60" t="str">
        <f>IF(G8020&amp;Q8020&lt;&gt;"",W8020&amp;Q8020,"")</f>
        <v/>
      </c>
      <c r="B8020" s="85" t="str">
        <f>IF(C8020&lt;&gt;"",LEFT(C8020,9),"")</f>
        <v/>
      </c>
      <c r="V8020" s="60" t="str">
        <f>W8020&amp;H8020</f>
        <v/>
      </c>
      <c r="W8020" s="60" t="str">
        <f>_xlfn.LET(_xlpm.TextCell,TEXT(G8020,"###"),IF(_xlpm.TextCell&lt;&gt;"",IF(StyleSpaceSplit,IFERROR(IF(FIND(" ",_xlpm.TextCell)&gt;=1,MID(_xlpm.TextCell,1,FIND(" ",_xlpm.TextCell)-1),_xlpm.TextCell),_xlpm.TextCell),_xlpm.TextCell),""))</f>
        <v/>
      </c>
      <c r="X8020" s="60" t="str">
        <f>IF(A8020&lt;&gt;"",IFERROR(IF(FIND(" ",G8020)&gt;=1,MID(G8020,FIND(" ",G8020)+1,LEN(G8020)),""),""),"")</f>
        <v/>
      </c>
      <c r="AC8020" s="51">
        <f>IFERROR(VALUE(MID($C8020,1,2)),0)</f>
        <v>0</v>
      </c>
      <c r="AD8020" s="44">
        <f>IFERROR(VALUE(MID($C8020,4,3)),0)</f>
        <v>0</v>
      </c>
      <c r="AE8020" s="51">
        <f>VALUE(RIGHT("00"&amp;AC8020,2)&amp;RIGHT("000"&amp;AD8020,3))</f>
        <v>0</v>
      </c>
    </row>
    <row r="8021" spans="1:31">
      <c r="A8021" s="60" t="str">
        <f>IF(G8021&amp;Q8021&lt;&gt;"",W8021&amp;Q8021,"")</f>
        <v/>
      </c>
      <c r="B8021" s="85" t="str">
        <f>IF(C8021&lt;&gt;"",LEFT(C8021,9),"")</f>
        <v/>
      </c>
      <c r="V8021" s="60" t="str">
        <f>W8021&amp;H8021</f>
        <v/>
      </c>
      <c r="W8021" s="60" t="str">
        <f>_xlfn.LET(_xlpm.TextCell,TEXT(G8021,"###"),IF(_xlpm.TextCell&lt;&gt;"",IF(StyleSpaceSplit,IFERROR(IF(FIND(" ",_xlpm.TextCell)&gt;=1,MID(_xlpm.TextCell,1,FIND(" ",_xlpm.TextCell)-1),_xlpm.TextCell),_xlpm.TextCell),_xlpm.TextCell),""))</f>
        <v/>
      </c>
      <c r="X8021" s="60" t="str">
        <f>IF(A8021&lt;&gt;"",IFERROR(IF(FIND(" ",G8021)&gt;=1,MID(G8021,FIND(" ",G8021)+1,LEN(G8021)),""),""),"")</f>
        <v/>
      </c>
      <c r="AC8021" s="51">
        <f>IFERROR(VALUE(MID($C8021,1,2)),0)</f>
        <v>0</v>
      </c>
      <c r="AD8021" s="44">
        <f>IFERROR(VALUE(MID($C8021,4,3)),0)</f>
        <v>0</v>
      </c>
      <c r="AE8021" s="51">
        <f>VALUE(RIGHT("00"&amp;AC8021,2)&amp;RIGHT("000"&amp;AD8021,3))</f>
        <v>0</v>
      </c>
    </row>
    <row r="8022" spans="1:31">
      <c r="A8022" s="60" t="str">
        <f>IF(G8022&amp;Q8022&lt;&gt;"",W8022&amp;Q8022,"")</f>
        <v/>
      </c>
      <c r="B8022" s="85" t="str">
        <f>IF(C8022&lt;&gt;"",LEFT(C8022,9),"")</f>
        <v/>
      </c>
      <c r="V8022" s="60" t="str">
        <f>W8022&amp;H8022</f>
        <v/>
      </c>
      <c r="W8022" s="60" t="str">
        <f>_xlfn.LET(_xlpm.TextCell,TEXT(G8022,"###"),IF(_xlpm.TextCell&lt;&gt;"",IF(StyleSpaceSplit,IFERROR(IF(FIND(" ",_xlpm.TextCell)&gt;=1,MID(_xlpm.TextCell,1,FIND(" ",_xlpm.TextCell)-1),_xlpm.TextCell),_xlpm.TextCell),_xlpm.TextCell),""))</f>
        <v/>
      </c>
      <c r="X8022" s="60" t="str">
        <f>IF(A8022&lt;&gt;"",IFERROR(IF(FIND(" ",G8022)&gt;=1,MID(G8022,FIND(" ",G8022)+1,LEN(G8022)),""),""),"")</f>
        <v/>
      </c>
      <c r="AC8022" s="51">
        <f>IFERROR(VALUE(MID($C8022,1,2)),0)</f>
        <v>0</v>
      </c>
      <c r="AD8022" s="44">
        <f>IFERROR(VALUE(MID($C8022,4,3)),0)</f>
        <v>0</v>
      </c>
      <c r="AE8022" s="51">
        <f>VALUE(RIGHT("00"&amp;AC8022,2)&amp;RIGHT("000"&amp;AD8022,3))</f>
        <v>0</v>
      </c>
    </row>
    <row r="8023" spans="1:31">
      <c r="A8023" s="60" t="str">
        <f>IF(G8023&amp;Q8023&lt;&gt;"",W8023&amp;Q8023,"")</f>
        <v/>
      </c>
      <c r="B8023" s="85" t="str">
        <f>IF(C8023&lt;&gt;"",LEFT(C8023,9),"")</f>
        <v/>
      </c>
      <c r="V8023" s="60" t="str">
        <f>W8023&amp;H8023</f>
        <v/>
      </c>
      <c r="W8023" s="60" t="str">
        <f>_xlfn.LET(_xlpm.TextCell,TEXT(G8023,"###"),IF(_xlpm.TextCell&lt;&gt;"",IF(StyleSpaceSplit,IFERROR(IF(FIND(" ",_xlpm.TextCell)&gt;=1,MID(_xlpm.TextCell,1,FIND(" ",_xlpm.TextCell)-1),_xlpm.TextCell),_xlpm.TextCell),_xlpm.TextCell),""))</f>
        <v/>
      </c>
      <c r="X8023" s="60" t="str">
        <f>IF(A8023&lt;&gt;"",IFERROR(IF(FIND(" ",G8023)&gt;=1,MID(G8023,FIND(" ",G8023)+1,LEN(G8023)),""),""),"")</f>
        <v/>
      </c>
      <c r="AC8023" s="51">
        <f>IFERROR(VALUE(MID($C8023,1,2)),0)</f>
        <v>0</v>
      </c>
      <c r="AD8023" s="44">
        <f>IFERROR(VALUE(MID($C8023,4,3)),0)</f>
        <v>0</v>
      </c>
      <c r="AE8023" s="51">
        <f>VALUE(RIGHT("00"&amp;AC8023,2)&amp;RIGHT("000"&amp;AD8023,3))</f>
        <v>0</v>
      </c>
    </row>
    <row r="8024" spans="1:31">
      <c r="A8024" s="60" t="str">
        <f>IF(G8024&amp;Q8024&lt;&gt;"",W8024&amp;Q8024,"")</f>
        <v/>
      </c>
      <c r="B8024" s="85" t="str">
        <f>IF(C8024&lt;&gt;"",LEFT(C8024,9),"")</f>
        <v/>
      </c>
      <c r="V8024" s="60" t="str">
        <f>W8024&amp;H8024</f>
        <v/>
      </c>
      <c r="W8024" s="60" t="str">
        <f>_xlfn.LET(_xlpm.TextCell,TEXT(G8024,"###"),IF(_xlpm.TextCell&lt;&gt;"",IF(StyleSpaceSplit,IFERROR(IF(FIND(" ",_xlpm.TextCell)&gt;=1,MID(_xlpm.TextCell,1,FIND(" ",_xlpm.TextCell)-1),_xlpm.TextCell),_xlpm.TextCell),_xlpm.TextCell),""))</f>
        <v/>
      </c>
      <c r="X8024" s="60" t="str">
        <f>IF(A8024&lt;&gt;"",IFERROR(IF(FIND(" ",G8024)&gt;=1,MID(G8024,FIND(" ",G8024)+1,LEN(G8024)),""),""),"")</f>
        <v/>
      </c>
      <c r="AC8024" s="51">
        <f>IFERROR(VALUE(MID($C8024,1,2)),0)</f>
        <v>0</v>
      </c>
      <c r="AD8024" s="44">
        <f>IFERROR(VALUE(MID($C8024,4,3)),0)</f>
        <v>0</v>
      </c>
      <c r="AE8024" s="51">
        <f>VALUE(RIGHT("00"&amp;AC8024,2)&amp;RIGHT("000"&amp;AD8024,3))</f>
        <v>0</v>
      </c>
    </row>
    <row r="8025" spans="1:31">
      <c r="A8025" s="60" t="str">
        <f>IF(G8025&amp;Q8025&lt;&gt;"",W8025&amp;Q8025,"")</f>
        <v/>
      </c>
      <c r="B8025" s="85" t="str">
        <f>IF(C8025&lt;&gt;"",LEFT(C8025,9),"")</f>
        <v/>
      </c>
      <c r="V8025" s="60" t="str">
        <f>W8025&amp;H8025</f>
        <v/>
      </c>
      <c r="W8025" s="60" t="str">
        <f>_xlfn.LET(_xlpm.TextCell,TEXT(G8025,"###"),IF(_xlpm.TextCell&lt;&gt;"",IF(StyleSpaceSplit,IFERROR(IF(FIND(" ",_xlpm.TextCell)&gt;=1,MID(_xlpm.TextCell,1,FIND(" ",_xlpm.TextCell)-1),_xlpm.TextCell),_xlpm.TextCell),_xlpm.TextCell),""))</f>
        <v/>
      </c>
      <c r="X8025" s="60" t="str">
        <f>IF(A8025&lt;&gt;"",IFERROR(IF(FIND(" ",G8025)&gt;=1,MID(G8025,FIND(" ",G8025)+1,LEN(G8025)),""),""),"")</f>
        <v/>
      </c>
      <c r="AC8025" s="51">
        <f>IFERROR(VALUE(MID($C8025,1,2)),0)</f>
        <v>0</v>
      </c>
      <c r="AD8025" s="44">
        <f>IFERROR(VALUE(MID($C8025,4,3)),0)</f>
        <v>0</v>
      </c>
      <c r="AE8025" s="51">
        <f>VALUE(RIGHT("00"&amp;AC8025,2)&amp;RIGHT("000"&amp;AD8025,3))</f>
        <v>0</v>
      </c>
    </row>
    <row r="8026" spans="1:31">
      <c r="A8026" s="60" t="str">
        <f>IF(G8026&amp;Q8026&lt;&gt;"",W8026&amp;Q8026,"")</f>
        <v/>
      </c>
      <c r="B8026" s="85" t="str">
        <f>IF(C8026&lt;&gt;"",LEFT(C8026,9),"")</f>
        <v/>
      </c>
      <c r="V8026" s="60" t="str">
        <f>W8026&amp;H8026</f>
        <v/>
      </c>
      <c r="W8026" s="60" t="str">
        <f>_xlfn.LET(_xlpm.TextCell,TEXT(G8026,"###"),IF(_xlpm.TextCell&lt;&gt;"",IF(StyleSpaceSplit,IFERROR(IF(FIND(" ",_xlpm.TextCell)&gt;=1,MID(_xlpm.TextCell,1,FIND(" ",_xlpm.TextCell)-1),_xlpm.TextCell),_xlpm.TextCell),_xlpm.TextCell),""))</f>
        <v/>
      </c>
      <c r="X8026" s="60" t="str">
        <f>IF(A8026&lt;&gt;"",IFERROR(IF(FIND(" ",G8026)&gt;=1,MID(G8026,FIND(" ",G8026)+1,LEN(G8026)),""),""),"")</f>
        <v/>
      </c>
      <c r="AC8026" s="51">
        <f>IFERROR(VALUE(MID($C8026,1,2)),0)</f>
        <v>0</v>
      </c>
      <c r="AD8026" s="44">
        <f>IFERROR(VALUE(MID($C8026,4,3)),0)</f>
        <v>0</v>
      </c>
      <c r="AE8026" s="51">
        <f>VALUE(RIGHT("00"&amp;AC8026,2)&amp;RIGHT("000"&amp;AD8026,3))</f>
        <v>0</v>
      </c>
    </row>
    <row r="8027" spans="1:31">
      <c r="A8027" s="60" t="str">
        <f>IF(G8027&amp;Q8027&lt;&gt;"",W8027&amp;Q8027,"")</f>
        <v/>
      </c>
      <c r="B8027" s="85" t="str">
        <f>IF(C8027&lt;&gt;"",LEFT(C8027,9),"")</f>
        <v/>
      </c>
      <c r="V8027" s="60" t="str">
        <f>W8027&amp;H8027</f>
        <v/>
      </c>
      <c r="W8027" s="60" t="str">
        <f>_xlfn.LET(_xlpm.TextCell,TEXT(G8027,"###"),IF(_xlpm.TextCell&lt;&gt;"",IF(StyleSpaceSplit,IFERROR(IF(FIND(" ",_xlpm.TextCell)&gt;=1,MID(_xlpm.TextCell,1,FIND(" ",_xlpm.TextCell)-1),_xlpm.TextCell),_xlpm.TextCell),_xlpm.TextCell),""))</f>
        <v/>
      </c>
      <c r="X8027" s="60" t="str">
        <f>IF(A8027&lt;&gt;"",IFERROR(IF(FIND(" ",G8027)&gt;=1,MID(G8027,FIND(" ",G8027)+1,LEN(G8027)),""),""),"")</f>
        <v/>
      </c>
      <c r="AC8027" s="51">
        <f>IFERROR(VALUE(MID($C8027,1,2)),0)</f>
        <v>0</v>
      </c>
      <c r="AD8027" s="44">
        <f>IFERROR(VALUE(MID($C8027,4,3)),0)</f>
        <v>0</v>
      </c>
      <c r="AE8027" s="51">
        <f>VALUE(RIGHT("00"&amp;AC8027,2)&amp;RIGHT("000"&amp;AD8027,3))</f>
        <v>0</v>
      </c>
    </row>
    <row r="8028" spans="1:31">
      <c r="A8028" s="60" t="str">
        <f>IF(G8028&amp;Q8028&lt;&gt;"",W8028&amp;Q8028,"")</f>
        <v/>
      </c>
      <c r="B8028" s="85" t="str">
        <f>IF(C8028&lt;&gt;"",LEFT(C8028,9),"")</f>
        <v/>
      </c>
      <c r="V8028" s="60" t="str">
        <f>W8028&amp;H8028</f>
        <v/>
      </c>
      <c r="W8028" s="60" t="str">
        <f>_xlfn.LET(_xlpm.TextCell,TEXT(G8028,"###"),IF(_xlpm.TextCell&lt;&gt;"",IF(StyleSpaceSplit,IFERROR(IF(FIND(" ",_xlpm.TextCell)&gt;=1,MID(_xlpm.TextCell,1,FIND(" ",_xlpm.TextCell)-1),_xlpm.TextCell),_xlpm.TextCell),_xlpm.TextCell),""))</f>
        <v/>
      </c>
      <c r="X8028" s="60" t="str">
        <f>IF(A8028&lt;&gt;"",IFERROR(IF(FIND(" ",G8028)&gt;=1,MID(G8028,FIND(" ",G8028)+1,LEN(G8028)),""),""),"")</f>
        <v/>
      </c>
      <c r="AC8028" s="51">
        <f>IFERROR(VALUE(MID($C8028,1,2)),0)</f>
        <v>0</v>
      </c>
      <c r="AD8028" s="44">
        <f>IFERROR(VALUE(MID($C8028,4,3)),0)</f>
        <v>0</v>
      </c>
      <c r="AE8028" s="51">
        <f>VALUE(RIGHT("00"&amp;AC8028,2)&amp;RIGHT("000"&amp;AD8028,3))</f>
        <v>0</v>
      </c>
    </row>
    <row r="8029" spans="1:31">
      <c r="A8029" s="60" t="str">
        <f>IF(G8029&amp;Q8029&lt;&gt;"",W8029&amp;Q8029,"")</f>
        <v/>
      </c>
      <c r="B8029" s="85" t="str">
        <f>IF(C8029&lt;&gt;"",LEFT(C8029,9),"")</f>
        <v/>
      </c>
      <c r="V8029" s="60" t="str">
        <f>W8029&amp;H8029</f>
        <v/>
      </c>
      <c r="W8029" s="60" t="str">
        <f>_xlfn.LET(_xlpm.TextCell,TEXT(G8029,"###"),IF(_xlpm.TextCell&lt;&gt;"",IF(StyleSpaceSplit,IFERROR(IF(FIND(" ",_xlpm.TextCell)&gt;=1,MID(_xlpm.TextCell,1,FIND(" ",_xlpm.TextCell)-1),_xlpm.TextCell),_xlpm.TextCell),_xlpm.TextCell),""))</f>
        <v/>
      </c>
      <c r="X8029" s="60" t="str">
        <f>IF(A8029&lt;&gt;"",IFERROR(IF(FIND(" ",G8029)&gt;=1,MID(G8029,FIND(" ",G8029)+1,LEN(G8029)),""),""),"")</f>
        <v/>
      </c>
      <c r="AC8029" s="51">
        <f>IFERROR(VALUE(MID($C8029,1,2)),0)</f>
        <v>0</v>
      </c>
      <c r="AD8029" s="44">
        <f>IFERROR(VALUE(MID($C8029,4,3)),0)</f>
        <v>0</v>
      </c>
      <c r="AE8029" s="51">
        <f>VALUE(RIGHT("00"&amp;AC8029,2)&amp;RIGHT("000"&amp;AD8029,3))</f>
        <v>0</v>
      </c>
    </row>
    <row r="8030" spans="1:31">
      <c r="A8030" s="60" t="str">
        <f>IF(G8030&amp;Q8030&lt;&gt;"",W8030&amp;Q8030,"")</f>
        <v/>
      </c>
      <c r="B8030" s="85" t="str">
        <f>IF(C8030&lt;&gt;"",LEFT(C8030,9),"")</f>
        <v/>
      </c>
      <c r="V8030" s="60" t="str">
        <f>W8030&amp;H8030</f>
        <v/>
      </c>
      <c r="W8030" s="60" t="str">
        <f>_xlfn.LET(_xlpm.TextCell,TEXT(G8030,"###"),IF(_xlpm.TextCell&lt;&gt;"",IF(StyleSpaceSplit,IFERROR(IF(FIND(" ",_xlpm.TextCell)&gt;=1,MID(_xlpm.TextCell,1,FIND(" ",_xlpm.TextCell)-1),_xlpm.TextCell),_xlpm.TextCell),_xlpm.TextCell),""))</f>
        <v/>
      </c>
      <c r="X8030" s="60" t="str">
        <f>IF(A8030&lt;&gt;"",IFERROR(IF(FIND(" ",G8030)&gt;=1,MID(G8030,FIND(" ",G8030)+1,LEN(G8030)),""),""),"")</f>
        <v/>
      </c>
      <c r="AC8030" s="51">
        <f>IFERROR(VALUE(MID($C8030,1,2)),0)</f>
        <v>0</v>
      </c>
      <c r="AD8030" s="44">
        <f>IFERROR(VALUE(MID($C8030,4,3)),0)</f>
        <v>0</v>
      </c>
      <c r="AE8030" s="51">
        <f>VALUE(RIGHT("00"&amp;AC8030,2)&amp;RIGHT("000"&amp;AD8030,3))</f>
        <v>0</v>
      </c>
    </row>
    <row r="8031" spans="1:31">
      <c r="A8031" s="60" t="str">
        <f>IF(G8031&amp;Q8031&lt;&gt;"",W8031&amp;Q8031,"")</f>
        <v/>
      </c>
      <c r="B8031" s="85" t="str">
        <f>IF(C8031&lt;&gt;"",LEFT(C8031,9),"")</f>
        <v/>
      </c>
      <c r="V8031" s="60" t="str">
        <f>W8031&amp;H8031</f>
        <v/>
      </c>
      <c r="W8031" s="60" t="str">
        <f>_xlfn.LET(_xlpm.TextCell,TEXT(G8031,"###"),IF(_xlpm.TextCell&lt;&gt;"",IF(StyleSpaceSplit,IFERROR(IF(FIND(" ",_xlpm.TextCell)&gt;=1,MID(_xlpm.TextCell,1,FIND(" ",_xlpm.TextCell)-1),_xlpm.TextCell),_xlpm.TextCell),_xlpm.TextCell),""))</f>
        <v/>
      </c>
      <c r="X8031" s="60" t="str">
        <f>IF(A8031&lt;&gt;"",IFERROR(IF(FIND(" ",G8031)&gt;=1,MID(G8031,FIND(" ",G8031)+1,LEN(G8031)),""),""),"")</f>
        <v/>
      </c>
      <c r="AC8031" s="51">
        <f>IFERROR(VALUE(MID($C8031,1,2)),0)</f>
        <v>0</v>
      </c>
      <c r="AD8031" s="44">
        <f>IFERROR(VALUE(MID($C8031,4,3)),0)</f>
        <v>0</v>
      </c>
      <c r="AE8031" s="51">
        <f>VALUE(RIGHT("00"&amp;AC8031,2)&amp;RIGHT("000"&amp;AD8031,3))</f>
        <v>0</v>
      </c>
    </row>
    <row r="8032" spans="1:31">
      <c r="A8032" s="60" t="str">
        <f>IF(G8032&amp;Q8032&lt;&gt;"",W8032&amp;Q8032,"")</f>
        <v/>
      </c>
      <c r="B8032" s="85" t="str">
        <f>IF(C8032&lt;&gt;"",LEFT(C8032,9),"")</f>
        <v/>
      </c>
      <c r="V8032" s="60" t="str">
        <f>W8032&amp;H8032</f>
        <v/>
      </c>
      <c r="W8032" s="60" t="str">
        <f>_xlfn.LET(_xlpm.TextCell,TEXT(G8032,"###"),IF(_xlpm.TextCell&lt;&gt;"",IF(StyleSpaceSplit,IFERROR(IF(FIND(" ",_xlpm.TextCell)&gt;=1,MID(_xlpm.TextCell,1,FIND(" ",_xlpm.TextCell)-1),_xlpm.TextCell),_xlpm.TextCell),_xlpm.TextCell),""))</f>
        <v/>
      </c>
      <c r="X8032" s="60" t="str">
        <f>IF(A8032&lt;&gt;"",IFERROR(IF(FIND(" ",G8032)&gt;=1,MID(G8032,FIND(" ",G8032)+1,LEN(G8032)),""),""),"")</f>
        <v/>
      </c>
      <c r="AC8032" s="51">
        <f>IFERROR(VALUE(MID($C8032,1,2)),0)</f>
        <v>0</v>
      </c>
      <c r="AD8032" s="44">
        <f>IFERROR(VALUE(MID($C8032,4,3)),0)</f>
        <v>0</v>
      </c>
      <c r="AE8032" s="51">
        <f>VALUE(RIGHT("00"&amp;AC8032,2)&amp;RIGHT("000"&amp;AD8032,3))</f>
        <v>0</v>
      </c>
    </row>
    <row r="8033" spans="1:31">
      <c r="A8033" s="60" t="str">
        <f>IF(G8033&amp;Q8033&lt;&gt;"",W8033&amp;Q8033,"")</f>
        <v/>
      </c>
      <c r="B8033" s="85" t="str">
        <f>IF(C8033&lt;&gt;"",LEFT(C8033,9),"")</f>
        <v/>
      </c>
      <c r="V8033" s="60" t="str">
        <f>W8033&amp;H8033</f>
        <v/>
      </c>
      <c r="W8033" s="60" t="str">
        <f>_xlfn.LET(_xlpm.TextCell,TEXT(G8033,"###"),IF(_xlpm.TextCell&lt;&gt;"",IF(StyleSpaceSplit,IFERROR(IF(FIND(" ",_xlpm.TextCell)&gt;=1,MID(_xlpm.TextCell,1,FIND(" ",_xlpm.TextCell)-1),_xlpm.TextCell),_xlpm.TextCell),_xlpm.TextCell),""))</f>
        <v/>
      </c>
      <c r="X8033" s="60" t="str">
        <f>IF(A8033&lt;&gt;"",IFERROR(IF(FIND(" ",G8033)&gt;=1,MID(G8033,FIND(" ",G8033)+1,LEN(G8033)),""),""),"")</f>
        <v/>
      </c>
      <c r="AC8033" s="51">
        <f>IFERROR(VALUE(MID($C8033,1,2)),0)</f>
        <v>0</v>
      </c>
      <c r="AD8033" s="44">
        <f>IFERROR(VALUE(MID($C8033,4,3)),0)</f>
        <v>0</v>
      </c>
      <c r="AE8033" s="51">
        <f>VALUE(RIGHT("00"&amp;AC8033,2)&amp;RIGHT("000"&amp;AD8033,3))</f>
        <v>0</v>
      </c>
    </row>
    <row r="8034" spans="1:31">
      <c r="A8034" s="60" t="str">
        <f>IF(G8034&amp;Q8034&lt;&gt;"",W8034&amp;Q8034,"")</f>
        <v/>
      </c>
      <c r="B8034" s="85" t="str">
        <f>IF(C8034&lt;&gt;"",LEFT(C8034,9),"")</f>
        <v/>
      </c>
      <c r="V8034" s="60" t="str">
        <f>W8034&amp;H8034</f>
        <v/>
      </c>
      <c r="W8034" s="60" t="str">
        <f>_xlfn.LET(_xlpm.TextCell,TEXT(G8034,"###"),IF(_xlpm.TextCell&lt;&gt;"",IF(StyleSpaceSplit,IFERROR(IF(FIND(" ",_xlpm.TextCell)&gt;=1,MID(_xlpm.TextCell,1,FIND(" ",_xlpm.TextCell)-1),_xlpm.TextCell),_xlpm.TextCell),_xlpm.TextCell),""))</f>
        <v/>
      </c>
      <c r="X8034" s="60" t="str">
        <f>IF(A8034&lt;&gt;"",IFERROR(IF(FIND(" ",G8034)&gt;=1,MID(G8034,FIND(" ",G8034)+1,LEN(G8034)),""),""),"")</f>
        <v/>
      </c>
      <c r="AC8034" s="51">
        <f>IFERROR(VALUE(MID($C8034,1,2)),0)</f>
        <v>0</v>
      </c>
      <c r="AD8034" s="44">
        <f>IFERROR(VALUE(MID($C8034,4,3)),0)</f>
        <v>0</v>
      </c>
      <c r="AE8034" s="51">
        <f>VALUE(RIGHT("00"&amp;AC8034,2)&amp;RIGHT("000"&amp;AD8034,3))</f>
        <v>0</v>
      </c>
    </row>
    <row r="8035" spans="1:31">
      <c r="A8035" s="60" t="str">
        <f>IF(G8035&amp;Q8035&lt;&gt;"",W8035&amp;Q8035,"")</f>
        <v/>
      </c>
      <c r="B8035" s="85" t="str">
        <f>IF(C8035&lt;&gt;"",LEFT(C8035,9),"")</f>
        <v/>
      </c>
      <c r="V8035" s="60" t="str">
        <f>W8035&amp;H8035</f>
        <v/>
      </c>
      <c r="W8035" s="60" t="str">
        <f>_xlfn.LET(_xlpm.TextCell,TEXT(G8035,"###"),IF(_xlpm.TextCell&lt;&gt;"",IF(StyleSpaceSplit,IFERROR(IF(FIND(" ",_xlpm.TextCell)&gt;=1,MID(_xlpm.TextCell,1,FIND(" ",_xlpm.TextCell)-1),_xlpm.TextCell),_xlpm.TextCell),_xlpm.TextCell),""))</f>
        <v/>
      </c>
      <c r="X8035" s="60" t="str">
        <f>IF(A8035&lt;&gt;"",IFERROR(IF(FIND(" ",G8035)&gt;=1,MID(G8035,FIND(" ",G8035)+1,LEN(G8035)),""),""),"")</f>
        <v/>
      </c>
      <c r="AC8035" s="51">
        <f>IFERROR(VALUE(MID($C8035,1,2)),0)</f>
        <v>0</v>
      </c>
      <c r="AD8035" s="44">
        <f>IFERROR(VALUE(MID($C8035,4,3)),0)</f>
        <v>0</v>
      </c>
      <c r="AE8035" s="51">
        <f>VALUE(RIGHT("00"&amp;AC8035,2)&amp;RIGHT("000"&amp;AD8035,3))</f>
        <v>0</v>
      </c>
    </row>
    <row r="8036" spans="1:31">
      <c r="A8036" s="60" t="str">
        <f>IF(G8036&amp;Q8036&lt;&gt;"",W8036&amp;Q8036,"")</f>
        <v/>
      </c>
      <c r="B8036" s="85" t="str">
        <f>IF(C8036&lt;&gt;"",LEFT(C8036,9),"")</f>
        <v/>
      </c>
      <c r="V8036" s="60" t="str">
        <f>W8036&amp;H8036</f>
        <v/>
      </c>
      <c r="W8036" s="60" t="str">
        <f>_xlfn.LET(_xlpm.TextCell,TEXT(G8036,"###"),IF(_xlpm.TextCell&lt;&gt;"",IF(StyleSpaceSplit,IFERROR(IF(FIND(" ",_xlpm.TextCell)&gt;=1,MID(_xlpm.TextCell,1,FIND(" ",_xlpm.TextCell)-1),_xlpm.TextCell),_xlpm.TextCell),_xlpm.TextCell),""))</f>
        <v/>
      </c>
      <c r="X8036" s="60" t="str">
        <f>IF(A8036&lt;&gt;"",IFERROR(IF(FIND(" ",G8036)&gt;=1,MID(G8036,FIND(" ",G8036)+1,LEN(G8036)),""),""),"")</f>
        <v/>
      </c>
      <c r="AC8036" s="51">
        <f>IFERROR(VALUE(MID($C8036,1,2)),0)</f>
        <v>0</v>
      </c>
      <c r="AD8036" s="44">
        <f>IFERROR(VALUE(MID($C8036,4,3)),0)</f>
        <v>0</v>
      </c>
      <c r="AE8036" s="51">
        <f>VALUE(RIGHT("00"&amp;AC8036,2)&amp;RIGHT("000"&amp;AD8036,3))</f>
        <v>0</v>
      </c>
    </row>
    <row r="8037" spans="1:31">
      <c r="A8037" s="60" t="str">
        <f>IF(G8037&amp;Q8037&lt;&gt;"",W8037&amp;Q8037,"")</f>
        <v/>
      </c>
      <c r="B8037" s="85" t="str">
        <f>IF(C8037&lt;&gt;"",LEFT(C8037,9),"")</f>
        <v/>
      </c>
      <c r="V8037" s="60" t="str">
        <f>W8037&amp;H8037</f>
        <v/>
      </c>
      <c r="W8037" s="60" t="str">
        <f>_xlfn.LET(_xlpm.TextCell,TEXT(G8037,"###"),IF(_xlpm.TextCell&lt;&gt;"",IF(StyleSpaceSplit,IFERROR(IF(FIND(" ",_xlpm.TextCell)&gt;=1,MID(_xlpm.TextCell,1,FIND(" ",_xlpm.TextCell)-1),_xlpm.TextCell),_xlpm.TextCell),_xlpm.TextCell),""))</f>
        <v/>
      </c>
      <c r="X8037" s="60" t="str">
        <f>IF(A8037&lt;&gt;"",IFERROR(IF(FIND(" ",G8037)&gt;=1,MID(G8037,FIND(" ",G8037)+1,LEN(G8037)),""),""),"")</f>
        <v/>
      </c>
      <c r="AC8037" s="51">
        <f>IFERROR(VALUE(MID($C8037,1,2)),0)</f>
        <v>0</v>
      </c>
      <c r="AD8037" s="44">
        <f>IFERROR(VALUE(MID($C8037,4,3)),0)</f>
        <v>0</v>
      </c>
      <c r="AE8037" s="51">
        <f>VALUE(RIGHT("00"&amp;AC8037,2)&amp;RIGHT("000"&amp;AD8037,3))</f>
        <v>0</v>
      </c>
    </row>
    <row r="8038" spans="1:31">
      <c r="A8038" s="60" t="str">
        <f>IF(G8038&amp;Q8038&lt;&gt;"",W8038&amp;Q8038,"")</f>
        <v/>
      </c>
      <c r="B8038" s="85" t="str">
        <f>IF(C8038&lt;&gt;"",LEFT(C8038,9),"")</f>
        <v/>
      </c>
      <c r="V8038" s="60" t="str">
        <f>W8038&amp;H8038</f>
        <v/>
      </c>
      <c r="W8038" s="60" t="str">
        <f>_xlfn.LET(_xlpm.TextCell,TEXT(G8038,"###"),IF(_xlpm.TextCell&lt;&gt;"",IF(StyleSpaceSplit,IFERROR(IF(FIND(" ",_xlpm.TextCell)&gt;=1,MID(_xlpm.TextCell,1,FIND(" ",_xlpm.TextCell)-1),_xlpm.TextCell),_xlpm.TextCell),_xlpm.TextCell),""))</f>
        <v/>
      </c>
      <c r="X8038" s="60" t="str">
        <f>IF(A8038&lt;&gt;"",IFERROR(IF(FIND(" ",G8038)&gt;=1,MID(G8038,FIND(" ",G8038)+1,LEN(G8038)),""),""),"")</f>
        <v/>
      </c>
      <c r="AC8038" s="51">
        <f>IFERROR(VALUE(MID($C8038,1,2)),0)</f>
        <v>0</v>
      </c>
      <c r="AD8038" s="44">
        <f>IFERROR(VALUE(MID($C8038,4,3)),0)</f>
        <v>0</v>
      </c>
      <c r="AE8038" s="51">
        <f>VALUE(RIGHT("00"&amp;AC8038,2)&amp;RIGHT("000"&amp;AD8038,3))</f>
        <v>0</v>
      </c>
    </row>
    <row r="8039" spans="1:31">
      <c r="A8039" s="60" t="str">
        <f>IF(G8039&amp;Q8039&lt;&gt;"",W8039&amp;Q8039,"")</f>
        <v/>
      </c>
      <c r="B8039" s="85" t="str">
        <f>IF(C8039&lt;&gt;"",LEFT(C8039,9),"")</f>
        <v/>
      </c>
      <c r="V8039" s="60" t="str">
        <f>W8039&amp;H8039</f>
        <v/>
      </c>
      <c r="W8039" s="60" t="str">
        <f>_xlfn.LET(_xlpm.TextCell,TEXT(G8039,"###"),IF(_xlpm.TextCell&lt;&gt;"",IF(StyleSpaceSplit,IFERROR(IF(FIND(" ",_xlpm.TextCell)&gt;=1,MID(_xlpm.TextCell,1,FIND(" ",_xlpm.TextCell)-1),_xlpm.TextCell),_xlpm.TextCell),_xlpm.TextCell),""))</f>
        <v/>
      </c>
      <c r="X8039" s="60" t="str">
        <f>IF(A8039&lt;&gt;"",IFERROR(IF(FIND(" ",G8039)&gt;=1,MID(G8039,FIND(" ",G8039)+1,LEN(G8039)),""),""),"")</f>
        <v/>
      </c>
      <c r="AC8039" s="51">
        <f>IFERROR(VALUE(MID($C8039,1,2)),0)</f>
        <v>0</v>
      </c>
      <c r="AD8039" s="44">
        <f>IFERROR(VALUE(MID($C8039,4,3)),0)</f>
        <v>0</v>
      </c>
      <c r="AE8039" s="51">
        <f>VALUE(RIGHT("00"&amp;AC8039,2)&amp;RIGHT("000"&amp;AD8039,3))</f>
        <v>0</v>
      </c>
    </row>
    <row r="8040" spans="1:31">
      <c r="A8040" s="60" t="str">
        <f>IF(G8040&amp;Q8040&lt;&gt;"",W8040&amp;Q8040,"")</f>
        <v/>
      </c>
      <c r="B8040" s="85" t="str">
        <f>IF(C8040&lt;&gt;"",LEFT(C8040,9),"")</f>
        <v/>
      </c>
      <c r="V8040" s="60" t="str">
        <f>W8040&amp;H8040</f>
        <v/>
      </c>
      <c r="W8040" s="60" t="str">
        <f>_xlfn.LET(_xlpm.TextCell,TEXT(G8040,"###"),IF(_xlpm.TextCell&lt;&gt;"",IF(StyleSpaceSplit,IFERROR(IF(FIND(" ",_xlpm.TextCell)&gt;=1,MID(_xlpm.TextCell,1,FIND(" ",_xlpm.TextCell)-1),_xlpm.TextCell),_xlpm.TextCell),_xlpm.TextCell),""))</f>
        <v/>
      </c>
      <c r="X8040" s="60" t="str">
        <f>IF(A8040&lt;&gt;"",IFERROR(IF(FIND(" ",G8040)&gt;=1,MID(G8040,FIND(" ",G8040)+1,LEN(G8040)),""),""),"")</f>
        <v/>
      </c>
      <c r="AC8040" s="51">
        <f>IFERROR(VALUE(MID($C8040,1,2)),0)</f>
        <v>0</v>
      </c>
      <c r="AD8040" s="44">
        <f>IFERROR(VALUE(MID($C8040,4,3)),0)</f>
        <v>0</v>
      </c>
      <c r="AE8040" s="51">
        <f>VALUE(RIGHT("00"&amp;AC8040,2)&amp;RIGHT("000"&amp;AD8040,3))</f>
        <v>0</v>
      </c>
    </row>
    <row r="8041" spans="1:31">
      <c r="A8041" s="60" t="str">
        <f>IF(G8041&amp;Q8041&lt;&gt;"",W8041&amp;Q8041,"")</f>
        <v/>
      </c>
      <c r="B8041" s="85" t="str">
        <f>IF(C8041&lt;&gt;"",LEFT(C8041,9),"")</f>
        <v/>
      </c>
      <c r="V8041" s="60" t="str">
        <f>W8041&amp;H8041</f>
        <v/>
      </c>
      <c r="W8041" s="60" t="str">
        <f>_xlfn.LET(_xlpm.TextCell,TEXT(G8041,"###"),IF(_xlpm.TextCell&lt;&gt;"",IF(StyleSpaceSplit,IFERROR(IF(FIND(" ",_xlpm.TextCell)&gt;=1,MID(_xlpm.TextCell,1,FIND(" ",_xlpm.TextCell)-1),_xlpm.TextCell),_xlpm.TextCell),_xlpm.TextCell),""))</f>
        <v/>
      </c>
      <c r="X8041" s="60" t="str">
        <f>IF(A8041&lt;&gt;"",IFERROR(IF(FIND(" ",G8041)&gt;=1,MID(G8041,FIND(" ",G8041)+1,LEN(G8041)),""),""),"")</f>
        <v/>
      </c>
      <c r="AC8041" s="51">
        <f>IFERROR(VALUE(MID($C8041,1,2)),0)</f>
        <v>0</v>
      </c>
      <c r="AD8041" s="44">
        <f>IFERROR(VALUE(MID($C8041,4,3)),0)</f>
        <v>0</v>
      </c>
      <c r="AE8041" s="51">
        <f>VALUE(RIGHT("00"&amp;AC8041,2)&amp;RIGHT("000"&amp;AD8041,3))</f>
        <v>0</v>
      </c>
    </row>
    <row r="8042" spans="1:31">
      <c r="A8042" s="60" t="str">
        <f>IF(G8042&amp;Q8042&lt;&gt;"",W8042&amp;Q8042,"")</f>
        <v/>
      </c>
      <c r="B8042" s="85" t="str">
        <f>IF(C8042&lt;&gt;"",LEFT(C8042,9),"")</f>
        <v/>
      </c>
      <c r="V8042" s="60" t="str">
        <f>W8042&amp;H8042</f>
        <v/>
      </c>
      <c r="W8042" s="60" t="str">
        <f>_xlfn.LET(_xlpm.TextCell,TEXT(G8042,"###"),IF(_xlpm.TextCell&lt;&gt;"",IF(StyleSpaceSplit,IFERROR(IF(FIND(" ",_xlpm.TextCell)&gt;=1,MID(_xlpm.TextCell,1,FIND(" ",_xlpm.TextCell)-1),_xlpm.TextCell),_xlpm.TextCell),_xlpm.TextCell),""))</f>
        <v/>
      </c>
      <c r="X8042" s="60" t="str">
        <f>IF(A8042&lt;&gt;"",IFERROR(IF(FIND(" ",G8042)&gt;=1,MID(G8042,FIND(" ",G8042)+1,LEN(G8042)),""),""),"")</f>
        <v/>
      </c>
      <c r="AC8042" s="51">
        <f>IFERROR(VALUE(MID($C8042,1,2)),0)</f>
        <v>0</v>
      </c>
      <c r="AD8042" s="44">
        <f>IFERROR(VALUE(MID($C8042,4,3)),0)</f>
        <v>0</v>
      </c>
      <c r="AE8042" s="51">
        <f>VALUE(RIGHT("00"&amp;AC8042,2)&amp;RIGHT("000"&amp;AD8042,3))</f>
        <v>0</v>
      </c>
    </row>
    <row r="8043" spans="1:31">
      <c r="A8043" s="60" t="str">
        <f>IF(G8043&amp;Q8043&lt;&gt;"",W8043&amp;Q8043,"")</f>
        <v/>
      </c>
      <c r="B8043" s="85" t="str">
        <f>IF(C8043&lt;&gt;"",LEFT(C8043,9),"")</f>
        <v/>
      </c>
      <c r="V8043" s="60" t="str">
        <f>W8043&amp;H8043</f>
        <v/>
      </c>
      <c r="W8043" s="60" t="str">
        <f>_xlfn.LET(_xlpm.TextCell,TEXT(G8043,"###"),IF(_xlpm.TextCell&lt;&gt;"",IF(StyleSpaceSplit,IFERROR(IF(FIND(" ",_xlpm.TextCell)&gt;=1,MID(_xlpm.TextCell,1,FIND(" ",_xlpm.TextCell)-1),_xlpm.TextCell),_xlpm.TextCell),_xlpm.TextCell),""))</f>
        <v/>
      </c>
      <c r="X8043" s="60" t="str">
        <f>IF(A8043&lt;&gt;"",IFERROR(IF(FIND(" ",G8043)&gt;=1,MID(G8043,FIND(" ",G8043)+1,LEN(G8043)),""),""),"")</f>
        <v/>
      </c>
      <c r="AC8043" s="51">
        <f>IFERROR(VALUE(MID($C8043,1,2)),0)</f>
        <v>0</v>
      </c>
      <c r="AD8043" s="44">
        <f>IFERROR(VALUE(MID($C8043,4,3)),0)</f>
        <v>0</v>
      </c>
      <c r="AE8043" s="51">
        <f>VALUE(RIGHT("00"&amp;AC8043,2)&amp;RIGHT("000"&amp;AD8043,3))</f>
        <v>0</v>
      </c>
    </row>
    <row r="8044" spans="1:31">
      <c r="A8044" s="60" t="str">
        <f>IF(G8044&amp;Q8044&lt;&gt;"",W8044&amp;Q8044,"")</f>
        <v/>
      </c>
      <c r="B8044" s="85" t="str">
        <f>IF(C8044&lt;&gt;"",LEFT(C8044,9),"")</f>
        <v/>
      </c>
      <c r="V8044" s="60" t="str">
        <f>W8044&amp;H8044</f>
        <v/>
      </c>
      <c r="W8044" s="60" t="str">
        <f>_xlfn.LET(_xlpm.TextCell,TEXT(G8044,"###"),IF(_xlpm.TextCell&lt;&gt;"",IF(StyleSpaceSplit,IFERROR(IF(FIND(" ",_xlpm.TextCell)&gt;=1,MID(_xlpm.TextCell,1,FIND(" ",_xlpm.TextCell)-1),_xlpm.TextCell),_xlpm.TextCell),_xlpm.TextCell),""))</f>
        <v/>
      </c>
      <c r="X8044" s="60" t="str">
        <f>IF(A8044&lt;&gt;"",IFERROR(IF(FIND(" ",G8044)&gt;=1,MID(G8044,FIND(" ",G8044)+1,LEN(G8044)),""),""),"")</f>
        <v/>
      </c>
      <c r="AC8044" s="51">
        <f>IFERROR(VALUE(MID($C8044,1,2)),0)</f>
        <v>0</v>
      </c>
      <c r="AD8044" s="44">
        <f>IFERROR(VALUE(MID($C8044,4,3)),0)</f>
        <v>0</v>
      </c>
      <c r="AE8044" s="51">
        <f>VALUE(RIGHT("00"&amp;AC8044,2)&amp;RIGHT("000"&amp;AD8044,3))</f>
        <v>0</v>
      </c>
    </row>
    <row r="8045" spans="1:31">
      <c r="A8045" s="60" t="str">
        <f>IF(G8045&amp;Q8045&lt;&gt;"",W8045&amp;Q8045,"")</f>
        <v/>
      </c>
      <c r="B8045" s="85" t="str">
        <f>IF(C8045&lt;&gt;"",LEFT(C8045,9),"")</f>
        <v/>
      </c>
      <c r="V8045" s="60" t="str">
        <f>W8045&amp;H8045</f>
        <v/>
      </c>
      <c r="W8045" s="60" t="str">
        <f>_xlfn.LET(_xlpm.TextCell,TEXT(G8045,"###"),IF(_xlpm.TextCell&lt;&gt;"",IF(StyleSpaceSplit,IFERROR(IF(FIND(" ",_xlpm.TextCell)&gt;=1,MID(_xlpm.TextCell,1,FIND(" ",_xlpm.TextCell)-1),_xlpm.TextCell),_xlpm.TextCell),_xlpm.TextCell),""))</f>
        <v/>
      </c>
      <c r="X8045" s="60" t="str">
        <f>IF(A8045&lt;&gt;"",IFERROR(IF(FIND(" ",G8045)&gt;=1,MID(G8045,FIND(" ",G8045)+1,LEN(G8045)),""),""),"")</f>
        <v/>
      </c>
      <c r="AC8045" s="51">
        <f>IFERROR(VALUE(MID($C8045,1,2)),0)</f>
        <v>0</v>
      </c>
      <c r="AD8045" s="44">
        <f>IFERROR(VALUE(MID($C8045,4,3)),0)</f>
        <v>0</v>
      </c>
      <c r="AE8045" s="51">
        <f>VALUE(RIGHT("00"&amp;AC8045,2)&amp;RIGHT("000"&amp;AD8045,3))</f>
        <v>0</v>
      </c>
    </row>
    <row r="8046" spans="1:31">
      <c r="A8046" s="60" t="str">
        <f>IF(G8046&amp;Q8046&lt;&gt;"",W8046&amp;Q8046,"")</f>
        <v/>
      </c>
      <c r="B8046" s="85" t="str">
        <f>IF(C8046&lt;&gt;"",LEFT(C8046,9),"")</f>
        <v/>
      </c>
      <c r="V8046" s="60" t="str">
        <f>W8046&amp;H8046</f>
        <v/>
      </c>
      <c r="W8046" s="60" t="str">
        <f>_xlfn.LET(_xlpm.TextCell,TEXT(G8046,"###"),IF(_xlpm.TextCell&lt;&gt;"",IF(StyleSpaceSplit,IFERROR(IF(FIND(" ",_xlpm.TextCell)&gt;=1,MID(_xlpm.TextCell,1,FIND(" ",_xlpm.TextCell)-1),_xlpm.TextCell),_xlpm.TextCell),_xlpm.TextCell),""))</f>
        <v/>
      </c>
      <c r="X8046" s="60" t="str">
        <f>IF(A8046&lt;&gt;"",IFERROR(IF(FIND(" ",G8046)&gt;=1,MID(G8046,FIND(" ",G8046)+1,LEN(G8046)),""),""),"")</f>
        <v/>
      </c>
      <c r="AC8046" s="51">
        <f>IFERROR(VALUE(MID($C8046,1,2)),0)</f>
        <v>0</v>
      </c>
      <c r="AD8046" s="44">
        <f>IFERROR(VALUE(MID($C8046,4,3)),0)</f>
        <v>0</v>
      </c>
      <c r="AE8046" s="51">
        <f>VALUE(RIGHT("00"&amp;AC8046,2)&amp;RIGHT("000"&amp;AD8046,3))</f>
        <v>0</v>
      </c>
    </row>
    <row r="8047" spans="1:31">
      <c r="A8047" s="60" t="str">
        <f>IF(G8047&amp;Q8047&lt;&gt;"",W8047&amp;Q8047,"")</f>
        <v/>
      </c>
      <c r="B8047" s="85" t="str">
        <f>IF(C8047&lt;&gt;"",LEFT(C8047,9),"")</f>
        <v/>
      </c>
      <c r="V8047" s="60" t="str">
        <f>W8047&amp;H8047</f>
        <v/>
      </c>
      <c r="W8047" s="60" t="str">
        <f>_xlfn.LET(_xlpm.TextCell,TEXT(G8047,"###"),IF(_xlpm.TextCell&lt;&gt;"",IF(StyleSpaceSplit,IFERROR(IF(FIND(" ",_xlpm.TextCell)&gt;=1,MID(_xlpm.TextCell,1,FIND(" ",_xlpm.TextCell)-1),_xlpm.TextCell),_xlpm.TextCell),_xlpm.TextCell),""))</f>
        <v/>
      </c>
      <c r="X8047" s="60" t="str">
        <f>IF(A8047&lt;&gt;"",IFERROR(IF(FIND(" ",G8047)&gt;=1,MID(G8047,FIND(" ",G8047)+1,LEN(G8047)),""),""),"")</f>
        <v/>
      </c>
      <c r="AC8047" s="51">
        <f>IFERROR(VALUE(MID($C8047,1,2)),0)</f>
        <v>0</v>
      </c>
      <c r="AD8047" s="44">
        <f>IFERROR(VALUE(MID($C8047,4,3)),0)</f>
        <v>0</v>
      </c>
      <c r="AE8047" s="51">
        <f>VALUE(RIGHT("00"&amp;AC8047,2)&amp;RIGHT("000"&amp;AD8047,3))</f>
        <v>0</v>
      </c>
    </row>
    <row r="8048" spans="1:31">
      <c r="A8048" s="60" t="str">
        <f>IF(G8048&amp;Q8048&lt;&gt;"",W8048&amp;Q8048,"")</f>
        <v/>
      </c>
      <c r="B8048" s="85" t="str">
        <f>IF(C8048&lt;&gt;"",LEFT(C8048,9),"")</f>
        <v/>
      </c>
      <c r="V8048" s="60" t="str">
        <f>W8048&amp;H8048</f>
        <v/>
      </c>
      <c r="W8048" s="60" t="str">
        <f>_xlfn.LET(_xlpm.TextCell,TEXT(G8048,"###"),IF(_xlpm.TextCell&lt;&gt;"",IF(StyleSpaceSplit,IFERROR(IF(FIND(" ",_xlpm.TextCell)&gt;=1,MID(_xlpm.TextCell,1,FIND(" ",_xlpm.TextCell)-1),_xlpm.TextCell),_xlpm.TextCell),_xlpm.TextCell),""))</f>
        <v/>
      </c>
      <c r="X8048" s="60" t="str">
        <f>IF(A8048&lt;&gt;"",IFERROR(IF(FIND(" ",G8048)&gt;=1,MID(G8048,FIND(" ",G8048)+1,LEN(G8048)),""),""),"")</f>
        <v/>
      </c>
      <c r="AC8048" s="51">
        <f>IFERROR(VALUE(MID($C8048,1,2)),0)</f>
        <v>0</v>
      </c>
      <c r="AD8048" s="44">
        <f>IFERROR(VALUE(MID($C8048,4,3)),0)</f>
        <v>0</v>
      </c>
      <c r="AE8048" s="51">
        <f>VALUE(RIGHT("00"&amp;AC8048,2)&amp;RIGHT("000"&amp;AD8048,3))</f>
        <v>0</v>
      </c>
    </row>
    <row r="8049" spans="1:31">
      <c r="A8049" s="60" t="str">
        <f>IF(G8049&amp;Q8049&lt;&gt;"",W8049&amp;Q8049,"")</f>
        <v/>
      </c>
      <c r="B8049" s="85" t="str">
        <f>IF(C8049&lt;&gt;"",LEFT(C8049,9),"")</f>
        <v/>
      </c>
      <c r="V8049" s="60" t="str">
        <f>W8049&amp;H8049</f>
        <v/>
      </c>
      <c r="W8049" s="60" t="str">
        <f>_xlfn.LET(_xlpm.TextCell,TEXT(G8049,"###"),IF(_xlpm.TextCell&lt;&gt;"",IF(StyleSpaceSplit,IFERROR(IF(FIND(" ",_xlpm.TextCell)&gt;=1,MID(_xlpm.TextCell,1,FIND(" ",_xlpm.TextCell)-1),_xlpm.TextCell),_xlpm.TextCell),_xlpm.TextCell),""))</f>
        <v/>
      </c>
      <c r="X8049" s="60" t="str">
        <f>IF(A8049&lt;&gt;"",IFERROR(IF(FIND(" ",G8049)&gt;=1,MID(G8049,FIND(" ",G8049)+1,LEN(G8049)),""),""),"")</f>
        <v/>
      </c>
      <c r="AC8049" s="51">
        <f>IFERROR(VALUE(MID($C8049,1,2)),0)</f>
        <v>0</v>
      </c>
      <c r="AD8049" s="44">
        <f>IFERROR(VALUE(MID($C8049,4,3)),0)</f>
        <v>0</v>
      </c>
      <c r="AE8049" s="51">
        <f>VALUE(RIGHT("00"&amp;AC8049,2)&amp;RIGHT("000"&amp;AD8049,3))</f>
        <v>0</v>
      </c>
    </row>
    <row r="8050" spans="1:31">
      <c r="A8050" s="60" t="str">
        <f>IF(G8050&amp;Q8050&lt;&gt;"",W8050&amp;Q8050,"")</f>
        <v/>
      </c>
      <c r="B8050" s="85" t="str">
        <f>IF(C8050&lt;&gt;"",LEFT(C8050,9),"")</f>
        <v/>
      </c>
      <c r="V8050" s="60" t="str">
        <f>W8050&amp;H8050</f>
        <v/>
      </c>
      <c r="W8050" s="60" t="str">
        <f>_xlfn.LET(_xlpm.TextCell,TEXT(G8050,"###"),IF(_xlpm.TextCell&lt;&gt;"",IF(StyleSpaceSplit,IFERROR(IF(FIND(" ",_xlpm.TextCell)&gt;=1,MID(_xlpm.TextCell,1,FIND(" ",_xlpm.TextCell)-1),_xlpm.TextCell),_xlpm.TextCell),_xlpm.TextCell),""))</f>
        <v/>
      </c>
      <c r="X8050" s="60" t="str">
        <f>IF(A8050&lt;&gt;"",IFERROR(IF(FIND(" ",G8050)&gt;=1,MID(G8050,FIND(" ",G8050)+1,LEN(G8050)),""),""),"")</f>
        <v/>
      </c>
      <c r="AC8050" s="51">
        <f>IFERROR(VALUE(MID($C8050,1,2)),0)</f>
        <v>0</v>
      </c>
      <c r="AD8050" s="44">
        <f>IFERROR(VALUE(MID($C8050,4,3)),0)</f>
        <v>0</v>
      </c>
      <c r="AE8050" s="51">
        <f>VALUE(RIGHT("00"&amp;AC8050,2)&amp;RIGHT("000"&amp;AD8050,3))</f>
        <v>0</v>
      </c>
    </row>
    <row r="8051" spans="1:31">
      <c r="A8051" s="60" t="str">
        <f>IF(G8051&amp;Q8051&lt;&gt;"",W8051&amp;Q8051,"")</f>
        <v/>
      </c>
      <c r="B8051" s="85" t="str">
        <f>IF(C8051&lt;&gt;"",LEFT(C8051,9),"")</f>
        <v/>
      </c>
      <c r="V8051" s="60" t="str">
        <f>W8051&amp;H8051</f>
        <v/>
      </c>
      <c r="W8051" s="60" t="str">
        <f>_xlfn.LET(_xlpm.TextCell,TEXT(G8051,"###"),IF(_xlpm.TextCell&lt;&gt;"",IF(StyleSpaceSplit,IFERROR(IF(FIND(" ",_xlpm.TextCell)&gt;=1,MID(_xlpm.TextCell,1,FIND(" ",_xlpm.TextCell)-1),_xlpm.TextCell),_xlpm.TextCell),_xlpm.TextCell),""))</f>
        <v/>
      </c>
      <c r="X8051" s="60" t="str">
        <f>IF(A8051&lt;&gt;"",IFERROR(IF(FIND(" ",G8051)&gt;=1,MID(G8051,FIND(" ",G8051)+1,LEN(G8051)),""),""),"")</f>
        <v/>
      </c>
      <c r="AC8051" s="51">
        <f>IFERROR(VALUE(MID($C8051,1,2)),0)</f>
        <v>0</v>
      </c>
      <c r="AD8051" s="44">
        <f>IFERROR(VALUE(MID($C8051,4,3)),0)</f>
        <v>0</v>
      </c>
      <c r="AE8051" s="51">
        <f>VALUE(RIGHT("00"&amp;AC8051,2)&amp;RIGHT("000"&amp;AD8051,3))</f>
        <v>0</v>
      </c>
    </row>
    <row r="8052" spans="1:31">
      <c r="A8052" s="60" t="str">
        <f>IF(G8052&amp;Q8052&lt;&gt;"",W8052&amp;Q8052,"")</f>
        <v/>
      </c>
      <c r="B8052" s="85" t="str">
        <f>IF(C8052&lt;&gt;"",LEFT(C8052,9),"")</f>
        <v/>
      </c>
      <c r="V8052" s="60" t="str">
        <f>W8052&amp;H8052</f>
        <v/>
      </c>
      <c r="W8052" s="60" t="str">
        <f>_xlfn.LET(_xlpm.TextCell,TEXT(G8052,"###"),IF(_xlpm.TextCell&lt;&gt;"",IF(StyleSpaceSplit,IFERROR(IF(FIND(" ",_xlpm.TextCell)&gt;=1,MID(_xlpm.TextCell,1,FIND(" ",_xlpm.TextCell)-1),_xlpm.TextCell),_xlpm.TextCell),_xlpm.TextCell),""))</f>
        <v/>
      </c>
      <c r="X8052" s="60" t="str">
        <f>IF(A8052&lt;&gt;"",IFERROR(IF(FIND(" ",G8052)&gt;=1,MID(G8052,FIND(" ",G8052)+1,LEN(G8052)),""),""),"")</f>
        <v/>
      </c>
      <c r="AC8052" s="51">
        <f>IFERROR(VALUE(MID($C8052,1,2)),0)</f>
        <v>0</v>
      </c>
      <c r="AD8052" s="44">
        <f>IFERROR(VALUE(MID($C8052,4,3)),0)</f>
        <v>0</v>
      </c>
      <c r="AE8052" s="51">
        <f>VALUE(RIGHT("00"&amp;AC8052,2)&amp;RIGHT("000"&amp;AD8052,3))</f>
        <v>0</v>
      </c>
    </row>
    <row r="8053" spans="1:31">
      <c r="A8053" s="60" t="str">
        <f>IF(G8053&amp;Q8053&lt;&gt;"",W8053&amp;Q8053,"")</f>
        <v/>
      </c>
      <c r="B8053" s="85" t="str">
        <f>IF(C8053&lt;&gt;"",LEFT(C8053,9),"")</f>
        <v/>
      </c>
      <c r="V8053" s="60" t="str">
        <f>W8053&amp;H8053</f>
        <v/>
      </c>
      <c r="W8053" s="60" t="str">
        <f>_xlfn.LET(_xlpm.TextCell,TEXT(G8053,"###"),IF(_xlpm.TextCell&lt;&gt;"",IF(StyleSpaceSplit,IFERROR(IF(FIND(" ",_xlpm.TextCell)&gt;=1,MID(_xlpm.TextCell,1,FIND(" ",_xlpm.TextCell)-1),_xlpm.TextCell),_xlpm.TextCell),_xlpm.TextCell),""))</f>
        <v/>
      </c>
      <c r="X8053" s="60" t="str">
        <f>IF(A8053&lt;&gt;"",IFERROR(IF(FIND(" ",G8053)&gt;=1,MID(G8053,FIND(" ",G8053)+1,LEN(G8053)),""),""),"")</f>
        <v/>
      </c>
      <c r="AC8053" s="51">
        <f>IFERROR(VALUE(MID($C8053,1,2)),0)</f>
        <v>0</v>
      </c>
      <c r="AD8053" s="44">
        <f>IFERROR(VALUE(MID($C8053,4,3)),0)</f>
        <v>0</v>
      </c>
      <c r="AE8053" s="51">
        <f>VALUE(RIGHT("00"&amp;AC8053,2)&amp;RIGHT("000"&amp;AD8053,3))</f>
        <v>0</v>
      </c>
    </row>
    <row r="8054" spans="1:31">
      <c r="A8054" s="60" t="str">
        <f>IF(G8054&amp;Q8054&lt;&gt;"",W8054&amp;Q8054,"")</f>
        <v/>
      </c>
      <c r="B8054" s="85" t="str">
        <f>IF(C8054&lt;&gt;"",LEFT(C8054,9),"")</f>
        <v/>
      </c>
      <c r="V8054" s="60" t="str">
        <f>W8054&amp;H8054</f>
        <v/>
      </c>
      <c r="W8054" s="60" t="str">
        <f>_xlfn.LET(_xlpm.TextCell,TEXT(G8054,"###"),IF(_xlpm.TextCell&lt;&gt;"",IF(StyleSpaceSplit,IFERROR(IF(FIND(" ",_xlpm.TextCell)&gt;=1,MID(_xlpm.TextCell,1,FIND(" ",_xlpm.TextCell)-1),_xlpm.TextCell),_xlpm.TextCell),_xlpm.TextCell),""))</f>
        <v/>
      </c>
      <c r="X8054" s="60" t="str">
        <f>IF(A8054&lt;&gt;"",IFERROR(IF(FIND(" ",G8054)&gt;=1,MID(G8054,FIND(" ",G8054)+1,LEN(G8054)),""),""),"")</f>
        <v/>
      </c>
      <c r="AC8054" s="51">
        <f>IFERROR(VALUE(MID($C8054,1,2)),0)</f>
        <v>0</v>
      </c>
      <c r="AD8054" s="44">
        <f>IFERROR(VALUE(MID($C8054,4,3)),0)</f>
        <v>0</v>
      </c>
      <c r="AE8054" s="51">
        <f>VALUE(RIGHT("00"&amp;AC8054,2)&amp;RIGHT("000"&amp;AD8054,3))</f>
        <v>0</v>
      </c>
    </row>
    <row r="8055" spans="1:31">
      <c r="A8055" s="60" t="str">
        <f>IF(G8055&amp;Q8055&lt;&gt;"",W8055&amp;Q8055,"")</f>
        <v/>
      </c>
      <c r="B8055" s="85" t="str">
        <f>IF(C8055&lt;&gt;"",LEFT(C8055,9),"")</f>
        <v/>
      </c>
      <c r="V8055" s="60" t="str">
        <f>W8055&amp;H8055</f>
        <v/>
      </c>
      <c r="W8055" s="60" t="str">
        <f>_xlfn.LET(_xlpm.TextCell,TEXT(G8055,"###"),IF(_xlpm.TextCell&lt;&gt;"",IF(StyleSpaceSplit,IFERROR(IF(FIND(" ",_xlpm.TextCell)&gt;=1,MID(_xlpm.TextCell,1,FIND(" ",_xlpm.TextCell)-1),_xlpm.TextCell),_xlpm.TextCell),_xlpm.TextCell),""))</f>
        <v/>
      </c>
      <c r="X8055" s="60" t="str">
        <f>IF(A8055&lt;&gt;"",IFERROR(IF(FIND(" ",G8055)&gt;=1,MID(G8055,FIND(" ",G8055)+1,LEN(G8055)),""),""),"")</f>
        <v/>
      </c>
      <c r="AC8055" s="51">
        <f>IFERROR(VALUE(MID($C8055,1,2)),0)</f>
        <v>0</v>
      </c>
      <c r="AD8055" s="44">
        <f>IFERROR(VALUE(MID($C8055,4,3)),0)</f>
        <v>0</v>
      </c>
      <c r="AE8055" s="51">
        <f>VALUE(RIGHT("00"&amp;AC8055,2)&amp;RIGHT("000"&amp;AD8055,3))</f>
        <v>0</v>
      </c>
    </row>
    <row r="8056" spans="1:31">
      <c r="A8056" s="60" t="str">
        <f>IF(G8056&amp;Q8056&lt;&gt;"",W8056&amp;Q8056,"")</f>
        <v/>
      </c>
      <c r="B8056" s="85" t="str">
        <f>IF(C8056&lt;&gt;"",LEFT(C8056,9),"")</f>
        <v/>
      </c>
      <c r="V8056" s="60" t="str">
        <f>W8056&amp;H8056</f>
        <v/>
      </c>
      <c r="W8056" s="60" t="str">
        <f>_xlfn.LET(_xlpm.TextCell,TEXT(G8056,"###"),IF(_xlpm.TextCell&lt;&gt;"",IF(StyleSpaceSplit,IFERROR(IF(FIND(" ",_xlpm.TextCell)&gt;=1,MID(_xlpm.TextCell,1,FIND(" ",_xlpm.TextCell)-1),_xlpm.TextCell),_xlpm.TextCell),_xlpm.TextCell),""))</f>
        <v/>
      </c>
      <c r="X8056" s="60" t="str">
        <f>IF(A8056&lt;&gt;"",IFERROR(IF(FIND(" ",G8056)&gt;=1,MID(G8056,FIND(" ",G8056)+1,LEN(G8056)),""),""),"")</f>
        <v/>
      </c>
      <c r="AC8056" s="51">
        <f>IFERROR(VALUE(MID($C8056,1,2)),0)</f>
        <v>0</v>
      </c>
      <c r="AD8056" s="44">
        <f>IFERROR(VALUE(MID($C8056,4,3)),0)</f>
        <v>0</v>
      </c>
      <c r="AE8056" s="51">
        <f>VALUE(RIGHT("00"&amp;AC8056,2)&amp;RIGHT("000"&amp;AD8056,3))</f>
        <v>0</v>
      </c>
    </row>
    <row r="8057" spans="1:31">
      <c r="A8057" s="60" t="str">
        <f>IF(G8057&amp;Q8057&lt;&gt;"",W8057&amp;Q8057,"")</f>
        <v/>
      </c>
      <c r="B8057" s="85" t="str">
        <f>IF(C8057&lt;&gt;"",LEFT(C8057,9),"")</f>
        <v/>
      </c>
      <c r="V8057" s="60" t="str">
        <f>W8057&amp;H8057</f>
        <v/>
      </c>
      <c r="W8057" s="60" t="str">
        <f>_xlfn.LET(_xlpm.TextCell,TEXT(G8057,"###"),IF(_xlpm.TextCell&lt;&gt;"",IF(StyleSpaceSplit,IFERROR(IF(FIND(" ",_xlpm.TextCell)&gt;=1,MID(_xlpm.TextCell,1,FIND(" ",_xlpm.TextCell)-1),_xlpm.TextCell),_xlpm.TextCell),_xlpm.TextCell),""))</f>
        <v/>
      </c>
      <c r="X8057" s="60" t="str">
        <f>IF(A8057&lt;&gt;"",IFERROR(IF(FIND(" ",G8057)&gt;=1,MID(G8057,FIND(" ",G8057)+1,LEN(G8057)),""),""),"")</f>
        <v/>
      </c>
      <c r="AC8057" s="51">
        <f>IFERROR(VALUE(MID($C8057,1,2)),0)</f>
        <v>0</v>
      </c>
      <c r="AD8057" s="44">
        <f>IFERROR(VALUE(MID($C8057,4,3)),0)</f>
        <v>0</v>
      </c>
      <c r="AE8057" s="51">
        <f>VALUE(RIGHT("00"&amp;AC8057,2)&amp;RIGHT("000"&amp;AD8057,3))</f>
        <v>0</v>
      </c>
    </row>
    <row r="8058" spans="1:31">
      <c r="A8058" s="60" t="str">
        <f>IF(G8058&amp;Q8058&lt;&gt;"",W8058&amp;Q8058,"")</f>
        <v/>
      </c>
      <c r="B8058" s="85" t="str">
        <f>IF(C8058&lt;&gt;"",LEFT(C8058,9),"")</f>
        <v/>
      </c>
      <c r="V8058" s="60" t="str">
        <f>W8058&amp;H8058</f>
        <v/>
      </c>
      <c r="W8058" s="60" t="str">
        <f>_xlfn.LET(_xlpm.TextCell,TEXT(G8058,"###"),IF(_xlpm.TextCell&lt;&gt;"",IF(StyleSpaceSplit,IFERROR(IF(FIND(" ",_xlpm.TextCell)&gt;=1,MID(_xlpm.TextCell,1,FIND(" ",_xlpm.TextCell)-1),_xlpm.TextCell),_xlpm.TextCell),_xlpm.TextCell),""))</f>
        <v/>
      </c>
      <c r="X8058" s="60" t="str">
        <f>IF(A8058&lt;&gt;"",IFERROR(IF(FIND(" ",G8058)&gt;=1,MID(G8058,FIND(" ",G8058)+1,LEN(G8058)),""),""),"")</f>
        <v/>
      </c>
      <c r="AC8058" s="51">
        <f>IFERROR(VALUE(MID($C8058,1,2)),0)</f>
        <v>0</v>
      </c>
      <c r="AD8058" s="44">
        <f>IFERROR(VALUE(MID($C8058,4,3)),0)</f>
        <v>0</v>
      </c>
      <c r="AE8058" s="51">
        <f>VALUE(RIGHT("00"&amp;AC8058,2)&amp;RIGHT("000"&amp;AD8058,3))</f>
        <v>0</v>
      </c>
    </row>
    <row r="8059" spans="1:31">
      <c r="A8059" s="60" t="str">
        <f>IF(G8059&amp;Q8059&lt;&gt;"",W8059&amp;Q8059,"")</f>
        <v/>
      </c>
      <c r="B8059" s="85" t="str">
        <f>IF(C8059&lt;&gt;"",LEFT(C8059,9),"")</f>
        <v/>
      </c>
      <c r="V8059" s="60" t="str">
        <f>W8059&amp;H8059</f>
        <v/>
      </c>
      <c r="W8059" s="60" t="str">
        <f>_xlfn.LET(_xlpm.TextCell,TEXT(G8059,"###"),IF(_xlpm.TextCell&lt;&gt;"",IF(StyleSpaceSplit,IFERROR(IF(FIND(" ",_xlpm.TextCell)&gt;=1,MID(_xlpm.TextCell,1,FIND(" ",_xlpm.TextCell)-1),_xlpm.TextCell),_xlpm.TextCell),_xlpm.TextCell),""))</f>
        <v/>
      </c>
      <c r="X8059" s="60" t="str">
        <f>IF(A8059&lt;&gt;"",IFERROR(IF(FIND(" ",G8059)&gt;=1,MID(G8059,FIND(" ",G8059)+1,LEN(G8059)),""),""),"")</f>
        <v/>
      </c>
      <c r="AC8059" s="51">
        <f>IFERROR(VALUE(MID($C8059,1,2)),0)</f>
        <v>0</v>
      </c>
      <c r="AD8059" s="44">
        <f>IFERROR(VALUE(MID($C8059,4,3)),0)</f>
        <v>0</v>
      </c>
      <c r="AE8059" s="51">
        <f>VALUE(RIGHT("00"&amp;AC8059,2)&amp;RIGHT("000"&amp;AD8059,3))</f>
        <v>0</v>
      </c>
    </row>
    <row r="8060" spans="1:31">
      <c r="A8060" s="60" t="str">
        <f>IF(G8060&amp;Q8060&lt;&gt;"",W8060&amp;Q8060,"")</f>
        <v/>
      </c>
      <c r="B8060" s="85" t="str">
        <f>IF(C8060&lt;&gt;"",LEFT(C8060,9),"")</f>
        <v/>
      </c>
      <c r="V8060" s="60" t="str">
        <f>W8060&amp;H8060</f>
        <v/>
      </c>
      <c r="W8060" s="60" t="str">
        <f>_xlfn.LET(_xlpm.TextCell,TEXT(G8060,"###"),IF(_xlpm.TextCell&lt;&gt;"",IF(StyleSpaceSplit,IFERROR(IF(FIND(" ",_xlpm.TextCell)&gt;=1,MID(_xlpm.TextCell,1,FIND(" ",_xlpm.TextCell)-1),_xlpm.TextCell),_xlpm.TextCell),_xlpm.TextCell),""))</f>
        <v/>
      </c>
      <c r="X8060" s="60" t="str">
        <f>IF(A8060&lt;&gt;"",IFERROR(IF(FIND(" ",G8060)&gt;=1,MID(G8060,FIND(" ",G8060)+1,LEN(G8060)),""),""),"")</f>
        <v/>
      </c>
      <c r="AC8060" s="51">
        <f>IFERROR(VALUE(MID($C8060,1,2)),0)</f>
        <v>0</v>
      </c>
      <c r="AD8060" s="44">
        <f>IFERROR(VALUE(MID($C8060,4,3)),0)</f>
        <v>0</v>
      </c>
      <c r="AE8060" s="51">
        <f>VALUE(RIGHT("00"&amp;AC8060,2)&amp;RIGHT("000"&amp;AD8060,3))</f>
        <v>0</v>
      </c>
    </row>
    <row r="8061" spans="1:31">
      <c r="A8061" s="60" t="str">
        <f>IF(G8061&amp;Q8061&lt;&gt;"",W8061&amp;Q8061,"")</f>
        <v/>
      </c>
      <c r="B8061" s="85" t="str">
        <f>IF(C8061&lt;&gt;"",LEFT(C8061,9),"")</f>
        <v/>
      </c>
      <c r="V8061" s="60" t="str">
        <f>W8061&amp;H8061</f>
        <v/>
      </c>
      <c r="W8061" s="60" t="str">
        <f>_xlfn.LET(_xlpm.TextCell,TEXT(G8061,"###"),IF(_xlpm.TextCell&lt;&gt;"",IF(StyleSpaceSplit,IFERROR(IF(FIND(" ",_xlpm.TextCell)&gt;=1,MID(_xlpm.TextCell,1,FIND(" ",_xlpm.TextCell)-1),_xlpm.TextCell),_xlpm.TextCell),_xlpm.TextCell),""))</f>
        <v/>
      </c>
      <c r="X8061" s="60" t="str">
        <f>IF(A8061&lt;&gt;"",IFERROR(IF(FIND(" ",G8061)&gt;=1,MID(G8061,FIND(" ",G8061)+1,LEN(G8061)),""),""),"")</f>
        <v/>
      </c>
      <c r="AC8061" s="51">
        <f>IFERROR(VALUE(MID($C8061,1,2)),0)</f>
        <v>0</v>
      </c>
      <c r="AD8061" s="44">
        <f>IFERROR(VALUE(MID($C8061,4,3)),0)</f>
        <v>0</v>
      </c>
      <c r="AE8061" s="51">
        <f>VALUE(RIGHT("00"&amp;AC8061,2)&amp;RIGHT("000"&amp;AD8061,3))</f>
        <v>0</v>
      </c>
    </row>
    <row r="8062" spans="1:31">
      <c r="A8062" s="60" t="str">
        <f>IF(G8062&amp;Q8062&lt;&gt;"",W8062&amp;Q8062,"")</f>
        <v/>
      </c>
      <c r="B8062" s="85" t="str">
        <f>IF(C8062&lt;&gt;"",LEFT(C8062,9),"")</f>
        <v/>
      </c>
      <c r="V8062" s="60" t="str">
        <f>W8062&amp;H8062</f>
        <v/>
      </c>
      <c r="W8062" s="60" t="str">
        <f>_xlfn.LET(_xlpm.TextCell,TEXT(G8062,"###"),IF(_xlpm.TextCell&lt;&gt;"",IF(StyleSpaceSplit,IFERROR(IF(FIND(" ",_xlpm.TextCell)&gt;=1,MID(_xlpm.TextCell,1,FIND(" ",_xlpm.TextCell)-1),_xlpm.TextCell),_xlpm.TextCell),_xlpm.TextCell),""))</f>
        <v/>
      </c>
      <c r="X8062" s="60" t="str">
        <f>IF(A8062&lt;&gt;"",IFERROR(IF(FIND(" ",G8062)&gt;=1,MID(G8062,FIND(" ",G8062)+1,LEN(G8062)),""),""),"")</f>
        <v/>
      </c>
      <c r="AC8062" s="51">
        <f>IFERROR(VALUE(MID($C8062,1,2)),0)</f>
        <v>0</v>
      </c>
      <c r="AD8062" s="44">
        <f>IFERROR(VALUE(MID($C8062,4,3)),0)</f>
        <v>0</v>
      </c>
      <c r="AE8062" s="51">
        <f>VALUE(RIGHT("00"&amp;AC8062,2)&amp;RIGHT("000"&amp;AD8062,3))</f>
        <v>0</v>
      </c>
    </row>
    <row r="8063" spans="1:31">
      <c r="A8063" s="60" t="str">
        <f>IF(G8063&amp;Q8063&lt;&gt;"",W8063&amp;Q8063,"")</f>
        <v/>
      </c>
      <c r="B8063" s="85" t="str">
        <f>IF(C8063&lt;&gt;"",LEFT(C8063,9),"")</f>
        <v/>
      </c>
      <c r="V8063" s="60" t="str">
        <f>W8063&amp;H8063</f>
        <v/>
      </c>
      <c r="W8063" s="60" t="str">
        <f>_xlfn.LET(_xlpm.TextCell,TEXT(G8063,"###"),IF(_xlpm.TextCell&lt;&gt;"",IF(StyleSpaceSplit,IFERROR(IF(FIND(" ",_xlpm.TextCell)&gt;=1,MID(_xlpm.TextCell,1,FIND(" ",_xlpm.TextCell)-1),_xlpm.TextCell),_xlpm.TextCell),_xlpm.TextCell),""))</f>
        <v/>
      </c>
      <c r="X8063" s="60" t="str">
        <f>IF(A8063&lt;&gt;"",IFERROR(IF(FIND(" ",G8063)&gt;=1,MID(G8063,FIND(" ",G8063)+1,LEN(G8063)),""),""),"")</f>
        <v/>
      </c>
      <c r="AC8063" s="51">
        <f>IFERROR(VALUE(MID($C8063,1,2)),0)</f>
        <v>0</v>
      </c>
      <c r="AD8063" s="44">
        <f>IFERROR(VALUE(MID($C8063,4,3)),0)</f>
        <v>0</v>
      </c>
      <c r="AE8063" s="51">
        <f>VALUE(RIGHT("00"&amp;AC8063,2)&amp;RIGHT("000"&amp;AD8063,3))</f>
        <v>0</v>
      </c>
    </row>
    <row r="8064" spans="1:31">
      <c r="A8064" s="60" t="str">
        <f>IF(G8064&amp;Q8064&lt;&gt;"",W8064&amp;Q8064,"")</f>
        <v/>
      </c>
      <c r="B8064" s="85" t="str">
        <f>IF(C8064&lt;&gt;"",LEFT(C8064,9),"")</f>
        <v/>
      </c>
      <c r="V8064" s="60" t="str">
        <f>W8064&amp;H8064</f>
        <v/>
      </c>
      <c r="W8064" s="60" t="str">
        <f>_xlfn.LET(_xlpm.TextCell,TEXT(G8064,"###"),IF(_xlpm.TextCell&lt;&gt;"",IF(StyleSpaceSplit,IFERROR(IF(FIND(" ",_xlpm.TextCell)&gt;=1,MID(_xlpm.TextCell,1,FIND(" ",_xlpm.TextCell)-1),_xlpm.TextCell),_xlpm.TextCell),_xlpm.TextCell),""))</f>
        <v/>
      </c>
      <c r="X8064" s="60" t="str">
        <f>IF(A8064&lt;&gt;"",IFERROR(IF(FIND(" ",G8064)&gt;=1,MID(G8064,FIND(" ",G8064)+1,LEN(G8064)),""),""),"")</f>
        <v/>
      </c>
      <c r="AC8064" s="51">
        <f>IFERROR(VALUE(MID($C8064,1,2)),0)</f>
        <v>0</v>
      </c>
      <c r="AD8064" s="44">
        <f>IFERROR(VALUE(MID($C8064,4,3)),0)</f>
        <v>0</v>
      </c>
      <c r="AE8064" s="51">
        <f>VALUE(RIGHT("00"&amp;AC8064,2)&amp;RIGHT("000"&amp;AD8064,3))</f>
        <v>0</v>
      </c>
    </row>
    <row r="8065" spans="1:31">
      <c r="A8065" s="60" t="str">
        <f>IF(G8065&amp;Q8065&lt;&gt;"",W8065&amp;Q8065,"")</f>
        <v/>
      </c>
      <c r="B8065" s="85" t="str">
        <f>IF(C8065&lt;&gt;"",LEFT(C8065,9),"")</f>
        <v/>
      </c>
      <c r="V8065" s="60" t="str">
        <f>W8065&amp;H8065</f>
        <v/>
      </c>
      <c r="W8065" s="60" t="str">
        <f>_xlfn.LET(_xlpm.TextCell,TEXT(G8065,"###"),IF(_xlpm.TextCell&lt;&gt;"",IF(StyleSpaceSplit,IFERROR(IF(FIND(" ",_xlpm.TextCell)&gt;=1,MID(_xlpm.TextCell,1,FIND(" ",_xlpm.TextCell)-1),_xlpm.TextCell),_xlpm.TextCell),_xlpm.TextCell),""))</f>
        <v/>
      </c>
      <c r="X8065" s="60" t="str">
        <f>IF(A8065&lt;&gt;"",IFERROR(IF(FIND(" ",G8065)&gt;=1,MID(G8065,FIND(" ",G8065)+1,LEN(G8065)),""),""),"")</f>
        <v/>
      </c>
      <c r="AC8065" s="51">
        <f>IFERROR(VALUE(MID($C8065,1,2)),0)</f>
        <v>0</v>
      </c>
      <c r="AD8065" s="44">
        <f>IFERROR(VALUE(MID($C8065,4,3)),0)</f>
        <v>0</v>
      </c>
      <c r="AE8065" s="51">
        <f>VALUE(RIGHT("00"&amp;AC8065,2)&amp;RIGHT("000"&amp;AD8065,3))</f>
        <v>0</v>
      </c>
    </row>
    <row r="8066" spans="1:31">
      <c r="A8066" s="60" t="str">
        <f>IF(G8066&amp;Q8066&lt;&gt;"",W8066&amp;Q8066,"")</f>
        <v/>
      </c>
      <c r="B8066" s="85" t="str">
        <f>IF(C8066&lt;&gt;"",LEFT(C8066,9),"")</f>
        <v/>
      </c>
      <c r="V8066" s="60" t="str">
        <f>W8066&amp;H8066</f>
        <v/>
      </c>
      <c r="W8066" s="60" t="str">
        <f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>IF(A8066&lt;&gt;"",IFERROR(IF(FIND(" ",G8066)&gt;=1,MID(G8066,FIND(" ",G8066)+1,LEN(G8066)),""),""),"")</f>
        <v/>
      </c>
      <c r="AC8066" s="51">
        <f>IFERROR(VALUE(MID($C8066,1,2)),0)</f>
        <v>0</v>
      </c>
      <c r="AD8066" s="44">
        <f>IFERROR(VALUE(MID($C8066,4,3)),0)</f>
        <v>0</v>
      </c>
      <c r="AE8066" s="51">
        <f>VALUE(RIGHT("00"&amp;AC8066,2)&amp;RIGHT("000"&amp;AD8066,3))</f>
        <v>0</v>
      </c>
    </row>
    <row r="8067" spans="1:31">
      <c r="A8067" s="60" t="str">
        <f>IF(G8067&amp;Q8067&lt;&gt;"",W8067&amp;Q8067,"")</f>
        <v/>
      </c>
      <c r="B8067" s="85" t="str">
        <f>IF(C8067&lt;&gt;"",LEFT(C8067,9),"")</f>
        <v/>
      </c>
      <c r="V8067" s="60" t="str">
        <f>W8067&amp;H8067</f>
        <v/>
      </c>
      <c r="W8067" s="60" t="str">
        <f>_xlfn.LET(_xlpm.TextCell,TEXT(G8067,"###"),IF(_xlpm.TextCell&lt;&gt;"",IF(StyleSpaceSplit,IFERROR(IF(FIND(" ",_xlpm.TextCell)&gt;=1,MID(_xlpm.TextCell,1,FIND(" ",_xlpm.TextCell)-1),_xlpm.TextCell),_xlpm.TextCell),_xlpm.TextCell),""))</f>
        <v/>
      </c>
      <c r="X8067" s="60" t="str">
        <f>IF(A8067&lt;&gt;"",IFERROR(IF(FIND(" ",G8067)&gt;=1,MID(G8067,FIND(" ",G8067)+1,LEN(G8067)),""),""),"")</f>
        <v/>
      </c>
      <c r="AC8067" s="51">
        <f>IFERROR(VALUE(MID($C8067,1,2)),0)</f>
        <v>0</v>
      </c>
      <c r="AD8067" s="44">
        <f>IFERROR(VALUE(MID($C8067,4,3)),0)</f>
        <v>0</v>
      </c>
      <c r="AE8067" s="51">
        <f>VALUE(RIGHT("00"&amp;AC8067,2)&amp;RIGHT("000"&amp;AD8067,3))</f>
        <v>0</v>
      </c>
    </row>
    <row r="8068" spans="1:31">
      <c r="A8068" s="60" t="str">
        <f>IF(G8068&amp;Q8068&lt;&gt;"",W8068&amp;Q8068,"")</f>
        <v/>
      </c>
      <c r="B8068" s="85" t="str">
        <f>IF(C8068&lt;&gt;"",LEFT(C8068,9),"")</f>
        <v/>
      </c>
      <c r="V8068" s="60" t="str">
        <f>W8068&amp;H8068</f>
        <v/>
      </c>
      <c r="W8068" s="60" t="str">
        <f>_xlfn.LET(_xlpm.TextCell,TEXT(G8068,"###"),IF(_xlpm.TextCell&lt;&gt;"",IF(StyleSpaceSplit,IFERROR(IF(FIND(" ",_xlpm.TextCell)&gt;=1,MID(_xlpm.TextCell,1,FIND(" ",_xlpm.TextCell)-1),_xlpm.TextCell),_xlpm.TextCell),_xlpm.TextCell),""))</f>
        <v/>
      </c>
      <c r="X8068" s="60" t="str">
        <f>IF(A8068&lt;&gt;"",IFERROR(IF(FIND(" ",G8068)&gt;=1,MID(G8068,FIND(" ",G8068)+1,LEN(G8068)),""),""),"")</f>
        <v/>
      </c>
      <c r="AC8068" s="51">
        <f>IFERROR(VALUE(MID($C8068,1,2)),0)</f>
        <v>0</v>
      </c>
      <c r="AD8068" s="44">
        <f>IFERROR(VALUE(MID($C8068,4,3)),0)</f>
        <v>0</v>
      </c>
      <c r="AE8068" s="51">
        <f>VALUE(RIGHT("00"&amp;AC8068,2)&amp;RIGHT("000"&amp;AD8068,3))</f>
        <v>0</v>
      </c>
    </row>
    <row r="8069" spans="1:31">
      <c r="A8069" s="60" t="str">
        <f>IF(G8069&amp;Q8069&lt;&gt;"",W8069&amp;Q8069,"")</f>
        <v/>
      </c>
      <c r="B8069" s="85" t="str">
        <f>IF(C8069&lt;&gt;"",LEFT(C8069,9),"")</f>
        <v/>
      </c>
      <c r="V8069" s="60" t="str">
        <f>W8069&amp;H8069</f>
        <v/>
      </c>
      <c r="W8069" s="60" t="str">
        <f>_xlfn.LET(_xlpm.TextCell,TEXT(G8069,"###"),IF(_xlpm.TextCell&lt;&gt;"",IF(StyleSpaceSplit,IFERROR(IF(FIND(" ",_xlpm.TextCell)&gt;=1,MID(_xlpm.TextCell,1,FIND(" ",_xlpm.TextCell)-1),_xlpm.TextCell),_xlpm.TextCell),_xlpm.TextCell),""))</f>
        <v/>
      </c>
      <c r="X8069" s="60" t="str">
        <f>IF(A8069&lt;&gt;"",IFERROR(IF(FIND(" ",G8069)&gt;=1,MID(G8069,FIND(" ",G8069)+1,LEN(G8069)),""),""),"")</f>
        <v/>
      </c>
      <c r="AC8069" s="51">
        <f>IFERROR(VALUE(MID($C8069,1,2)),0)</f>
        <v>0</v>
      </c>
      <c r="AD8069" s="44">
        <f>IFERROR(VALUE(MID($C8069,4,3)),0)</f>
        <v>0</v>
      </c>
      <c r="AE8069" s="51">
        <f>VALUE(RIGHT("00"&amp;AC8069,2)&amp;RIGHT("000"&amp;AD8069,3))</f>
        <v>0</v>
      </c>
    </row>
    <row r="8070" spans="1:31">
      <c r="A8070" s="60" t="str">
        <f>IF(G8070&amp;Q8070&lt;&gt;"",W8070&amp;Q8070,"")</f>
        <v/>
      </c>
      <c r="B8070" s="85" t="str">
        <f>IF(C8070&lt;&gt;"",LEFT(C8070,9),"")</f>
        <v/>
      </c>
      <c r="V8070" s="60" t="str">
        <f>W8070&amp;H8070</f>
        <v/>
      </c>
      <c r="W8070" s="60" t="str">
        <f>_xlfn.LET(_xlpm.TextCell,TEXT(G8070,"###"),IF(_xlpm.TextCell&lt;&gt;"",IF(StyleSpaceSplit,IFERROR(IF(FIND(" ",_xlpm.TextCell)&gt;=1,MID(_xlpm.TextCell,1,FIND(" ",_xlpm.TextCell)-1),_xlpm.TextCell),_xlpm.TextCell),_xlpm.TextCell),""))</f>
        <v/>
      </c>
      <c r="X8070" s="60" t="str">
        <f>IF(A8070&lt;&gt;"",IFERROR(IF(FIND(" ",G8070)&gt;=1,MID(G8070,FIND(" ",G8070)+1,LEN(G8070)),""),""),"")</f>
        <v/>
      </c>
      <c r="AC8070" s="51">
        <f>IFERROR(VALUE(MID($C8070,1,2)),0)</f>
        <v>0</v>
      </c>
      <c r="AD8070" s="44">
        <f>IFERROR(VALUE(MID($C8070,4,3)),0)</f>
        <v>0</v>
      </c>
      <c r="AE8070" s="51">
        <f>VALUE(RIGHT("00"&amp;AC8070,2)&amp;RIGHT("000"&amp;AD8070,3))</f>
        <v>0</v>
      </c>
    </row>
    <row r="8071" spans="1:31">
      <c r="A8071" s="60" t="str">
        <f>IF(G8071&amp;Q8071&lt;&gt;"",W8071&amp;Q8071,"")</f>
        <v/>
      </c>
      <c r="B8071" s="85" t="str">
        <f>IF(C8071&lt;&gt;"",LEFT(C8071,9),"")</f>
        <v/>
      </c>
      <c r="V8071" s="60" t="str">
        <f>W8071&amp;H8071</f>
        <v/>
      </c>
      <c r="W8071" s="60" t="str">
        <f>_xlfn.LET(_xlpm.TextCell,TEXT(G8071,"###"),IF(_xlpm.TextCell&lt;&gt;"",IF(StyleSpaceSplit,IFERROR(IF(FIND(" ",_xlpm.TextCell)&gt;=1,MID(_xlpm.TextCell,1,FIND(" ",_xlpm.TextCell)-1),_xlpm.TextCell),_xlpm.TextCell),_xlpm.TextCell),""))</f>
        <v/>
      </c>
      <c r="X8071" s="60" t="str">
        <f>IF(A8071&lt;&gt;"",IFERROR(IF(FIND(" ",G8071)&gt;=1,MID(G8071,FIND(" ",G8071)+1,LEN(G8071)),""),""),"")</f>
        <v/>
      </c>
      <c r="AC8071" s="51">
        <f>IFERROR(VALUE(MID($C8071,1,2)),0)</f>
        <v>0</v>
      </c>
      <c r="AD8071" s="44">
        <f>IFERROR(VALUE(MID($C8071,4,3)),0)</f>
        <v>0</v>
      </c>
      <c r="AE8071" s="51">
        <f>VALUE(RIGHT("00"&amp;AC8071,2)&amp;RIGHT("000"&amp;AD8071,3))</f>
        <v>0</v>
      </c>
    </row>
    <row r="8072" spans="1:31">
      <c r="A8072" s="60" t="str">
        <f>IF(G8072&amp;Q8072&lt;&gt;"",W8072&amp;Q8072,"")</f>
        <v/>
      </c>
      <c r="B8072" s="85" t="str">
        <f>IF(C8072&lt;&gt;"",LEFT(C8072,9),"")</f>
        <v/>
      </c>
      <c r="V8072" s="60" t="str">
        <f>W8072&amp;H8072</f>
        <v/>
      </c>
      <c r="W8072" s="60" t="str">
        <f>_xlfn.LET(_xlpm.TextCell,TEXT(G8072,"###"),IF(_xlpm.TextCell&lt;&gt;"",IF(StyleSpaceSplit,IFERROR(IF(FIND(" ",_xlpm.TextCell)&gt;=1,MID(_xlpm.TextCell,1,FIND(" ",_xlpm.TextCell)-1),_xlpm.TextCell),_xlpm.TextCell),_xlpm.TextCell),""))</f>
        <v/>
      </c>
      <c r="X8072" s="60" t="str">
        <f>IF(A8072&lt;&gt;"",IFERROR(IF(FIND(" ",G8072)&gt;=1,MID(G8072,FIND(" ",G8072)+1,LEN(G8072)),""),""),"")</f>
        <v/>
      </c>
      <c r="AC8072" s="51">
        <f>IFERROR(VALUE(MID($C8072,1,2)),0)</f>
        <v>0</v>
      </c>
      <c r="AD8072" s="44">
        <f>IFERROR(VALUE(MID($C8072,4,3)),0)</f>
        <v>0</v>
      </c>
      <c r="AE8072" s="51">
        <f>VALUE(RIGHT("00"&amp;AC8072,2)&amp;RIGHT("000"&amp;AD8072,3))</f>
        <v>0</v>
      </c>
    </row>
    <row r="8073" spans="1:31">
      <c r="A8073" s="60" t="str">
        <f>IF(G8073&amp;Q8073&lt;&gt;"",W8073&amp;Q8073,"")</f>
        <v/>
      </c>
      <c r="B8073" s="85" t="str">
        <f>IF(C8073&lt;&gt;"",LEFT(C8073,9),"")</f>
        <v/>
      </c>
      <c r="V8073" s="60" t="str">
        <f>W8073&amp;H8073</f>
        <v/>
      </c>
      <c r="W8073" s="60" t="str">
        <f>_xlfn.LET(_xlpm.TextCell,TEXT(G8073,"###"),IF(_xlpm.TextCell&lt;&gt;"",IF(StyleSpaceSplit,IFERROR(IF(FIND(" ",_xlpm.TextCell)&gt;=1,MID(_xlpm.TextCell,1,FIND(" ",_xlpm.TextCell)-1),_xlpm.TextCell),_xlpm.TextCell),_xlpm.TextCell),""))</f>
        <v/>
      </c>
      <c r="X8073" s="60" t="str">
        <f>IF(A8073&lt;&gt;"",IFERROR(IF(FIND(" ",G8073)&gt;=1,MID(G8073,FIND(" ",G8073)+1,LEN(G8073)),""),""),"")</f>
        <v/>
      </c>
      <c r="AC8073" s="51">
        <f>IFERROR(VALUE(MID($C8073,1,2)),0)</f>
        <v>0</v>
      </c>
      <c r="AD8073" s="44">
        <f>IFERROR(VALUE(MID($C8073,4,3)),0)</f>
        <v>0</v>
      </c>
      <c r="AE8073" s="51">
        <f>VALUE(RIGHT("00"&amp;AC8073,2)&amp;RIGHT("000"&amp;AD8073,3))</f>
        <v>0</v>
      </c>
    </row>
    <row r="8074" spans="1:31">
      <c r="A8074" s="60" t="str">
        <f>IF(G8074&amp;Q8074&lt;&gt;"",W8074&amp;Q8074,"")</f>
        <v/>
      </c>
      <c r="B8074" s="85" t="str">
        <f>IF(C8074&lt;&gt;"",LEFT(C8074,9),"")</f>
        <v/>
      </c>
      <c r="V8074" s="60" t="str">
        <f>W8074&amp;H8074</f>
        <v/>
      </c>
      <c r="W8074" s="60" t="str">
        <f>_xlfn.LET(_xlpm.TextCell,TEXT(G8074,"###"),IF(_xlpm.TextCell&lt;&gt;"",IF(StyleSpaceSplit,IFERROR(IF(FIND(" ",_xlpm.TextCell)&gt;=1,MID(_xlpm.TextCell,1,FIND(" ",_xlpm.TextCell)-1),_xlpm.TextCell),_xlpm.TextCell),_xlpm.TextCell),""))</f>
        <v/>
      </c>
      <c r="X8074" s="60" t="str">
        <f>IF(A8074&lt;&gt;"",IFERROR(IF(FIND(" ",G8074)&gt;=1,MID(G8074,FIND(" ",G8074)+1,LEN(G8074)),""),""),"")</f>
        <v/>
      </c>
      <c r="AC8074" s="51">
        <f>IFERROR(VALUE(MID($C8074,1,2)),0)</f>
        <v>0</v>
      </c>
      <c r="AD8074" s="44">
        <f>IFERROR(VALUE(MID($C8074,4,3)),0)</f>
        <v>0</v>
      </c>
      <c r="AE8074" s="51">
        <f>VALUE(RIGHT("00"&amp;AC8074,2)&amp;RIGHT("000"&amp;AD8074,3))</f>
        <v>0</v>
      </c>
    </row>
    <row r="8075" spans="1:31">
      <c r="A8075" s="60" t="str">
        <f>IF(G8075&amp;Q8075&lt;&gt;"",W8075&amp;Q8075,"")</f>
        <v/>
      </c>
      <c r="B8075" s="85" t="str">
        <f>IF(C8075&lt;&gt;"",LEFT(C8075,9),"")</f>
        <v/>
      </c>
      <c r="V8075" s="60" t="str">
        <f>W8075&amp;H8075</f>
        <v/>
      </c>
      <c r="W8075" s="60" t="str">
        <f>_xlfn.LET(_xlpm.TextCell,TEXT(G8075,"###"),IF(_xlpm.TextCell&lt;&gt;"",IF(StyleSpaceSplit,IFERROR(IF(FIND(" ",_xlpm.TextCell)&gt;=1,MID(_xlpm.TextCell,1,FIND(" ",_xlpm.TextCell)-1),_xlpm.TextCell),_xlpm.TextCell),_xlpm.TextCell),""))</f>
        <v/>
      </c>
      <c r="X8075" s="60" t="str">
        <f>IF(A8075&lt;&gt;"",IFERROR(IF(FIND(" ",G8075)&gt;=1,MID(G8075,FIND(" ",G8075)+1,LEN(G8075)),""),""),"")</f>
        <v/>
      </c>
      <c r="AC8075" s="51">
        <f>IFERROR(VALUE(MID($C8075,1,2)),0)</f>
        <v>0</v>
      </c>
      <c r="AD8075" s="44">
        <f>IFERROR(VALUE(MID($C8075,4,3)),0)</f>
        <v>0</v>
      </c>
      <c r="AE8075" s="51">
        <f>VALUE(RIGHT("00"&amp;AC8075,2)&amp;RIGHT("000"&amp;AD8075,3))</f>
        <v>0</v>
      </c>
    </row>
    <row r="8076" spans="1:31">
      <c r="A8076" s="60" t="str">
        <f>IF(G8076&amp;Q8076&lt;&gt;"",W8076&amp;Q8076,"")</f>
        <v/>
      </c>
      <c r="B8076" s="85" t="str">
        <f>IF(C8076&lt;&gt;"",LEFT(C8076,9),"")</f>
        <v/>
      </c>
      <c r="V8076" s="60" t="str">
        <f>W8076&amp;H8076</f>
        <v/>
      </c>
      <c r="W8076" s="60" t="str">
        <f>_xlfn.LET(_xlpm.TextCell,TEXT(G8076,"###"),IF(_xlpm.TextCell&lt;&gt;"",IF(StyleSpaceSplit,IFERROR(IF(FIND(" ",_xlpm.TextCell)&gt;=1,MID(_xlpm.TextCell,1,FIND(" ",_xlpm.TextCell)-1),_xlpm.TextCell),_xlpm.TextCell),_xlpm.TextCell),""))</f>
        <v/>
      </c>
      <c r="X8076" s="60" t="str">
        <f>IF(A8076&lt;&gt;"",IFERROR(IF(FIND(" ",G8076)&gt;=1,MID(G8076,FIND(" ",G8076)+1,LEN(G8076)),""),""),"")</f>
        <v/>
      </c>
      <c r="AC8076" s="51">
        <f>IFERROR(VALUE(MID($C8076,1,2)),0)</f>
        <v>0</v>
      </c>
      <c r="AD8076" s="44">
        <f>IFERROR(VALUE(MID($C8076,4,3)),0)</f>
        <v>0</v>
      </c>
      <c r="AE8076" s="51">
        <f>VALUE(RIGHT("00"&amp;AC8076,2)&amp;RIGHT("000"&amp;AD8076,3))</f>
        <v>0</v>
      </c>
    </row>
    <row r="8077" spans="1:31">
      <c r="A8077" s="60" t="str">
        <f>IF(G8077&amp;Q8077&lt;&gt;"",W8077&amp;Q8077,"")</f>
        <v/>
      </c>
      <c r="B8077" s="85" t="str">
        <f>IF(C8077&lt;&gt;"",LEFT(C8077,9),"")</f>
        <v/>
      </c>
      <c r="V8077" s="60" t="str">
        <f>W8077&amp;H8077</f>
        <v/>
      </c>
      <c r="W8077" s="60" t="str">
        <f>_xlfn.LET(_xlpm.TextCell,TEXT(G8077,"###"),IF(_xlpm.TextCell&lt;&gt;"",IF(StyleSpaceSplit,IFERROR(IF(FIND(" ",_xlpm.TextCell)&gt;=1,MID(_xlpm.TextCell,1,FIND(" ",_xlpm.TextCell)-1),_xlpm.TextCell),_xlpm.TextCell),_xlpm.TextCell),""))</f>
        <v/>
      </c>
      <c r="X8077" s="60" t="str">
        <f>IF(A8077&lt;&gt;"",IFERROR(IF(FIND(" ",G8077)&gt;=1,MID(G8077,FIND(" ",G8077)+1,LEN(G8077)),""),""),"")</f>
        <v/>
      </c>
      <c r="AC8077" s="51">
        <f>IFERROR(VALUE(MID($C8077,1,2)),0)</f>
        <v>0</v>
      </c>
      <c r="AD8077" s="44">
        <f>IFERROR(VALUE(MID($C8077,4,3)),0)</f>
        <v>0</v>
      </c>
      <c r="AE8077" s="51">
        <f>VALUE(RIGHT("00"&amp;AC8077,2)&amp;RIGHT("000"&amp;AD8077,3))</f>
        <v>0</v>
      </c>
    </row>
    <row r="8078" spans="1:31">
      <c r="A8078" s="60" t="str">
        <f>IF(G8078&amp;Q8078&lt;&gt;"",W8078&amp;Q8078,"")</f>
        <v/>
      </c>
      <c r="B8078" s="85" t="str">
        <f>IF(C8078&lt;&gt;"",LEFT(C8078,9),"")</f>
        <v/>
      </c>
      <c r="V8078" s="60" t="str">
        <f>W8078&amp;H8078</f>
        <v/>
      </c>
      <c r="W8078" s="60" t="str">
        <f>_xlfn.LET(_xlpm.TextCell,TEXT(G8078,"###"),IF(_xlpm.TextCell&lt;&gt;"",IF(StyleSpaceSplit,IFERROR(IF(FIND(" ",_xlpm.TextCell)&gt;=1,MID(_xlpm.TextCell,1,FIND(" ",_xlpm.TextCell)-1),_xlpm.TextCell),_xlpm.TextCell),_xlpm.TextCell),""))</f>
        <v/>
      </c>
      <c r="X8078" s="60" t="str">
        <f>IF(A8078&lt;&gt;"",IFERROR(IF(FIND(" ",G8078)&gt;=1,MID(G8078,FIND(" ",G8078)+1,LEN(G8078)),""),""),"")</f>
        <v/>
      </c>
      <c r="AC8078" s="51">
        <f>IFERROR(VALUE(MID($C8078,1,2)),0)</f>
        <v>0</v>
      </c>
      <c r="AD8078" s="44">
        <f>IFERROR(VALUE(MID($C8078,4,3)),0)</f>
        <v>0</v>
      </c>
      <c r="AE8078" s="51">
        <f>VALUE(RIGHT("00"&amp;AC8078,2)&amp;RIGHT("000"&amp;AD8078,3))</f>
        <v>0</v>
      </c>
    </row>
    <row r="8079" spans="1:31">
      <c r="A8079" s="60" t="str">
        <f>IF(G8079&amp;Q8079&lt;&gt;"",W8079&amp;Q8079,"")</f>
        <v/>
      </c>
      <c r="B8079" s="85" t="str">
        <f>IF(C8079&lt;&gt;"",LEFT(C8079,9),"")</f>
        <v/>
      </c>
      <c r="V8079" s="60" t="str">
        <f>W8079&amp;H8079</f>
        <v/>
      </c>
      <c r="W8079" s="60" t="str">
        <f>_xlfn.LET(_xlpm.TextCell,TEXT(G8079,"###"),IF(_xlpm.TextCell&lt;&gt;"",IF(StyleSpaceSplit,IFERROR(IF(FIND(" ",_xlpm.TextCell)&gt;=1,MID(_xlpm.TextCell,1,FIND(" ",_xlpm.TextCell)-1),_xlpm.TextCell),_xlpm.TextCell),_xlpm.TextCell),""))</f>
        <v/>
      </c>
      <c r="X8079" s="60" t="str">
        <f>IF(A8079&lt;&gt;"",IFERROR(IF(FIND(" ",G8079)&gt;=1,MID(G8079,FIND(" ",G8079)+1,LEN(G8079)),""),""),"")</f>
        <v/>
      </c>
      <c r="AC8079" s="51">
        <f>IFERROR(VALUE(MID($C8079,1,2)),0)</f>
        <v>0</v>
      </c>
      <c r="AD8079" s="44">
        <f>IFERROR(VALUE(MID($C8079,4,3)),0)</f>
        <v>0</v>
      </c>
      <c r="AE8079" s="51">
        <f>VALUE(RIGHT("00"&amp;AC8079,2)&amp;RIGHT("000"&amp;AD8079,3))</f>
        <v>0</v>
      </c>
    </row>
    <row r="8080" spans="1:31">
      <c r="A8080" s="60" t="str">
        <f>IF(G8080&amp;Q8080&lt;&gt;"",W8080&amp;Q8080,"")</f>
        <v/>
      </c>
      <c r="B8080" s="85" t="str">
        <f>IF(C8080&lt;&gt;"",LEFT(C8080,9),"")</f>
        <v/>
      </c>
      <c r="V8080" s="60" t="str">
        <f>W8080&amp;H8080</f>
        <v/>
      </c>
      <c r="W8080" s="60" t="str">
        <f>_xlfn.LET(_xlpm.TextCell,TEXT(G8080,"###"),IF(_xlpm.TextCell&lt;&gt;"",IF(StyleSpaceSplit,IFERROR(IF(FIND(" ",_xlpm.TextCell)&gt;=1,MID(_xlpm.TextCell,1,FIND(" ",_xlpm.TextCell)-1),_xlpm.TextCell),_xlpm.TextCell),_xlpm.TextCell),""))</f>
        <v/>
      </c>
      <c r="X8080" s="60" t="str">
        <f>IF(A8080&lt;&gt;"",IFERROR(IF(FIND(" ",G8080)&gt;=1,MID(G8080,FIND(" ",G8080)+1,LEN(G8080)),""),""),"")</f>
        <v/>
      </c>
      <c r="AC8080" s="51">
        <f>IFERROR(VALUE(MID($C8080,1,2)),0)</f>
        <v>0</v>
      </c>
      <c r="AD8080" s="44">
        <f>IFERROR(VALUE(MID($C8080,4,3)),0)</f>
        <v>0</v>
      </c>
      <c r="AE8080" s="51">
        <f>VALUE(RIGHT("00"&amp;AC8080,2)&amp;RIGHT("000"&amp;AD8080,3))</f>
        <v>0</v>
      </c>
    </row>
    <row r="8081" spans="1:31">
      <c r="A8081" s="60" t="str">
        <f>IF(G8081&amp;Q8081&lt;&gt;"",W8081&amp;Q8081,"")</f>
        <v/>
      </c>
      <c r="B8081" s="85" t="str">
        <f>IF(C8081&lt;&gt;"",LEFT(C8081,9),"")</f>
        <v/>
      </c>
      <c r="V8081" s="60" t="str">
        <f>W8081&amp;H8081</f>
        <v/>
      </c>
      <c r="W8081" s="60" t="str">
        <f>_xlfn.LET(_xlpm.TextCell,TEXT(G8081,"###"),IF(_xlpm.TextCell&lt;&gt;"",IF(StyleSpaceSplit,IFERROR(IF(FIND(" ",_xlpm.TextCell)&gt;=1,MID(_xlpm.TextCell,1,FIND(" ",_xlpm.TextCell)-1),_xlpm.TextCell),_xlpm.TextCell),_xlpm.TextCell),""))</f>
        <v/>
      </c>
      <c r="X8081" s="60" t="str">
        <f>IF(A8081&lt;&gt;"",IFERROR(IF(FIND(" ",G8081)&gt;=1,MID(G8081,FIND(" ",G8081)+1,LEN(G8081)),""),""),"")</f>
        <v/>
      </c>
      <c r="AC8081" s="51">
        <f>IFERROR(VALUE(MID($C8081,1,2)),0)</f>
        <v>0</v>
      </c>
      <c r="AD8081" s="44">
        <f>IFERROR(VALUE(MID($C8081,4,3)),0)</f>
        <v>0</v>
      </c>
      <c r="AE8081" s="51">
        <f>VALUE(RIGHT("00"&amp;AC8081,2)&amp;RIGHT("000"&amp;AD8081,3))</f>
        <v>0</v>
      </c>
    </row>
    <row r="8082" spans="1:31">
      <c r="A8082" s="60" t="str">
        <f>IF(G8082&amp;Q8082&lt;&gt;"",W8082&amp;Q8082,"")</f>
        <v/>
      </c>
      <c r="B8082" s="85" t="str">
        <f>IF(C8082&lt;&gt;"",LEFT(C8082,9),"")</f>
        <v/>
      </c>
      <c r="V8082" s="60" t="str">
        <f>W8082&amp;H8082</f>
        <v/>
      </c>
      <c r="W8082" s="60" t="str">
        <f>_xlfn.LET(_xlpm.TextCell,TEXT(G8082,"###"),IF(_xlpm.TextCell&lt;&gt;"",IF(StyleSpaceSplit,IFERROR(IF(FIND(" ",_xlpm.TextCell)&gt;=1,MID(_xlpm.TextCell,1,FIND(" ",_xlpm.TextCell)-1),_xlpm.TextCell),_xlpm.TextCell),_xlpm.TextCell),""))</f>
        <v/>
      </c>
      <c r="X8082" s="60" t="str">
        <f>IF(A8082&lt;&gt;"",IFERROR(IF(FIND(" ",G8082)&gt;=1,MID(G8082,FIND(" ",G8082)+1,LEN(G8082)),""),""),"")</f>
        <v/>
      </c>
      <c r="AC8082" s="51">
        <f>IFERROR(VALUE(MID($C8082,1,2)),0)</f>
        <v>0</v>
      </c>
      <c r="AD8082" s="44">
        <f>IFERROR(VALUE(MID($C8082,4,3)),0)</f>
        <v>0</v>
      </c>
      <c r="AE8082" s="51">
        <f>VALUE(RIGHT("00"&amp;AC8082,2)&amp;RIGHT("000"&amp;AD8082,3))</f>
        <v>0</v>
      </c>
    </row>
    <row r="8083" spans="1:31">
      <c r="A8083" s="60" t="str">
        <f>IF(G8083&amp;Q8083&lt;&gt;"",W8083&amp;Q8083,"")</f>
        <v/>
      </c>
      <c r="B8083" s="85" t="str">
        <f>IF(C8083&lt;&gt;"",LEFT(C8083,9),"")</f>
        <v/>
      </c>
      <c r="V8083" s="60" t="str">
        <f>W8083&amp;H8083</f>
        <v/>
      </c>
      <c r="W8083" s="60" t="str">
        <f>_xlfn.LET(_xlpm.TextCell,TEXT(G8083,"###"),IF(_xlpm.TextCell&lt;&gt;"",IF(StyleSpaceSplit,IFERROR(IF(FIND(" ",_xlpm.TextCell)&gt;=1,MID(_xlpm.TextCell,1,FIND(" ",_xlpm.TextCell)-1),_xlpm.TextCell),_xlpm.TextCell),_xlpm.TextCell),""))</f>
        <v/>
      </c>
      <c r="X8083" s="60" t="str">
        <f>IF(A8083&lt;&gt;"",IFERROR(IF(FIND(" ",G8083)&gt;=1,MID(G8083,FIND(" ",G8083)+1,LEN(G8083)),""),""),"")</f>
        <v/>
      </c>
      <c r="AC8083" s="51">
        <f>IFERROR(VALUE(MID($C8083,1,2)),0)</f>
        <v>0</v>
      </c>
      <c r="AD8083" s="44">
        <f>IFERROR(VALUE(MID($C8083,4,3)),0)</f>
        <v>0</v>
      </c>
      <c r="AE8083" s="51">
        <f>VALUE(RIGHT("00"&amp;AC8083,2)&amp;RIGHT("000"&amp;AD8083,3))</f>
        <v>0</v>
      </c>
    </row>
    <row r="8084" spans="1:31">
      <c r="A8084" s="60" t="str">
        <f>IF(G8084&amp;Q8084&lt;&gt;"",W8084&amp;Q8084,"")</f>
        <v/>
      </c>
      <c r="B8084" s="85" t="str">
        <f>IF(C8084&lt;&gt;"",LEFT(C8084,9),"")</f>
        <v/>
      </c>
      <c r="V8084" s="60" t="str">
        <f>W8084&amp;H8084</f>
        <v/>
      </c>
      <c r="W8084" s="60" t="str">
        <f>_xlfn.LET(_xlpm.TextCell,TEXT(G8084,"###"),IF(_xlpm.TextCell&lt;&gt;"",IF(StyleSpaceSplit,IFERROR(IF(FIND(" ",_xlpm.TextCell)&gt;=1,MID(_xlpm.TextCell,1,FIND(" ",_xlpm.TextCell)-1),_xlpm.TextCell),_xlpm.TextCell),_xlpm.TextCell),""))</f>
        <v/>
      </c>
      <c r="X8084" s="60" t="str">
        <f>IF(A8084&lt;&gt;"",IFERROR(IF(FIND(" ",G8084)&gt;=1,MID(G8084,FIND(" ",G8084)+1,LEN(G8084)),""),""),"")</f>
        <v/>
      </c>
      <c r="AC8084" s="51">
        <f>IFERROR(VALUE(MID($C8084,1,2)),0)</f>
        <v>0</v>
      </c>
      <c r="AD8084" s="44">
        <f>IFERROR(VALUE(MID($C8084,4,3)),0)</f>
        <v>0</v>
      </c>
      <c r="AE8084" s="51">
        <f>VALUE(RIGHT("00"&amp;AC8084,2)&amp;RIGHT("000"&amp;AD8084,3))</f>
        <v>0</v>
      </c>
    </row>
    <row r="8085" spans="1:31">
      <c r="A8085" s="60" t="str">
        <f>IF(G8085&amp;Q8085&lt;&gt;"",W8085&amp;Q8085,"")</f>
        <v/>
      </c>
      <c r="B8085" s="85" t="str">
        <f>IF(C8085&lt;&gt;"",LEFT(C8085,9),"")</f>
        <v/>
      </c>
      <c r="V8085" s="60" t="str">
        <f>W8085&amp;H8085</f>
        <v/>
      </c>
      <c r="W8085" s="60" t="str">
        <f>_xlfn.LET(_xlpm.TextCell,TEXT(G8085,"###"),IF(_xlpm.TextCell&lt;&gt;"",IF(StyleSpaceSplit,IFERROR(IF(FIND(" ",_xlpm.TextCell)&gt;=1,MID(_xlpm.TextCell,1,FIND(" ",_xlpm.TextCell)-1),_xlpm.TextCell),_xlpm.TextCell),_xlpm.TextCell),""))</f>
        <v/>
      </c>
      <c r="X8085" s="60" t="str">
        <f>IF(A8085&lt;&gt;"",IFERROR(IF(FIND(" ",G8085)&gt;=1,MID(G8085,FIND(" ",G8085)+1,LEN(G8085)),""),""),"")</f>
        <v/>
      </c>
      <c r="AC8085" s="51">
        <f>IFERROR(VALUE(MID($C8085,1,2)),0)</f>
        <v>0</v>
      </c>
      <c r="AD8085" s="44">
        <f>IFERROR(VALUE(MID($C8085,4,3)),0)</f>
        <v>0</v>
      </c>
      <c r="AE8085" s="51">
        <f>VALUE(RIGHT("00"&amp;AC8085,2)&amp;RIGHT("000"&amp;AD8085,3))</f>
        <v>0</v>
      </c>
    </row>
    <row r="8086" spans="1:31">
      <c r="A8086" s="60" t="str">
        <f>IF(G8086&amp;Q8086&lt;&gt;"",W8086&amp;Q8086,"")</f>
        <v/>
      </c>
      <c r="B8086" s="85" t="str">
        <f>IF(C8086&lt;&gt;"",LEFT(C8086,9),"")</f>
        <v/>
      </c>
      <c r="V8086" s="60" t="str">
        <f>W8086&amp;H8086</f>
        <v/>
      </c>
      <c r="W8086" s="60" t="str">
        <f>_xlfn.LET(_xlpm.TextCell,TEXT(G8086,"###"),IF(_xlpm.TextCell&lt;&gt;"",IF(StyleSpaceSplit,IFERROR(IF(FIND(" ",_xlpm.TextCell)&gt;=1,MID(_xlpm.TextCell,1,FIND(" ",_xlpm.TextCell)-1),_xlpm.TextCell),_xlpm.TextCell),_xlpm.TextCell),""))</f>
        <v/>
      </c>
      <c r="X8086" s="60" t="str">
        <f>IF(A8086&lt;&gt;"",IFERROR(IF(FIND(" ",G8086)&gt;=1,MID(G8086,FIND(" ",G8086)+1,LEN(G8086)),""),""),"")</f>
        <v/>
      </c>
      <c r="AC8086" s="51">
        <f>IFERROR(VALUE(MID($C8086,1,2)),0)</f>
        <v>0</v>
      </c>
      <c r="AD8086" s="44">
        <f>IFERROR(VALUE(MID($C8086,4,3)),0)</f>
        <v>0</v>
      </c>
      <c r="AE8086" s="51">
        <f>VALUE(RIGHT("00"&amp;AC8086,2)&amp;RIGHT("000"&amp;AD8086,3))</f>
        <v>0</v>
      </c>
    </row>
    <row r="8087" spans="1:31">
      <c r="A8087" s="60" t="str">
        <f>IF(G8087&amp;Q8087&lt;&gt;"",W8087&amp;Q8087,"")</f>
        <v/>
      </c>
      <c r="B8087" s="85" t="str">
        <f>IF(C8087&lt;&gt;"",LEFT(C8087,9),"")</f>
        <v/>
      </c>
      <c r="V8087" s="60" t="str">
        <f>W8087&amp;H8087</f>
        <v/>
      </c>
      <c r="W8087" s="60" t="str">
        <f>_xlfn.LET(_xlpm.TextCell,TEXT(G8087,"###"),IF(_xlpm.TextCell&lt;&gt;"",IF(StyleSpaceSplit,IFERROR(IF(FIND(" ",_xlpm.TextCell)&gt;=1,MID(_xlpm.TextCell,1,FIND(" ",_xlpm.TextCell)-1),_xlpm.TextCell),_xlpm.TextCell),_xlpm.TextCell),""))</f>
        <v/>
      </c>
      <c r="X8087" s="60" t="str">
        <f>IF(A8087&lt;&gt;"",IFERROR(IF(FIND(" ",G8087)&gt;=1,MID(G8087,FIND(" ",G8087)+1,LEN(G8087)),""),""),"")</f>
        <v/>
      </c>
      <c r="AC8087" s="51">
        <f>IFERROR(VALUE(MID($C8087,1,2)),0)</f>
        <v>0</v>
      </c>
      <c r="AD8087" s="44">
        <f>IFERROR(VALUE(MID($C8087,4,3)),0)</f>
        <v>0</v>
      </c>
      <c r="AE8087" s="51">
        <f>VALUE(RIGHT("00"&amp;AC8087,2)&amp;RIGHT("000"&amp;AD8087,3))</f>
        <v>0</v>
      </c>
    </row>
    <row r="8088" spans="1:31">
      <c r="A8088" s="60" t="str">
        <f>IF(G8088&amp;Q8088&lt;&gt;"",W8088&amp;Q8088,"")</f>
        <v/>
      </c>
      <c r="B8088" s="85" t="str">
        <f>IF(C8088&lt;&gt;"",LEFT(C8088,9),"")</f>
        <v/>
      </c>
      <c r="V8088" s="60" t="str">
        <f>W8088&amp;H8088</f>
        <v/>
      </c>
      <c r="W8088" s="60" t="str">
        <f>_xlfn.LET(_xlpm.TextCell,TEXT(G8088,"###"),IF(_xlpm.TextCell&lt;&gt;"",IF(StyleSpaceSplit,IFERROR(IF(FIND(" ",_xlpm.TextCell)&gt;=1,MID(_xlpm.TextCell,1,FIND(" ",_xlpm.TextCell)-1),_xlpm.TextCell),_xlpm.TextCell),_xlpm.TextCell),""))</f>
        <v/>
      </c>
      <c r="X8088" s="60" t="str">
        <f>IF(A8088&lt;&gt;"",IFERROR(IF(FIND(" ",G8088)&gt;=1,MID(G8088,FIND(" ",G8088)+1,LEN(G8088)),""),""),"")</f>
        <v/>
      </c>
      <c r="AC8088" s="51">
        <f>IFERROR(VALUE(MID($C8088,1,2)),0)</f>
        <v>0</v>
      </c>
      <c r="AD8088" s="44">
        <f>IFERROR(VALUE(MID($C8088,4,3)),0)</f>
        <v>0</v>
      </c>
      <c r="AE8088" s="51">
        <f>VALUE(RIGHT("00"&amp;AC8088,2)&amp;RIGHT("000"&amp;AD8088,3))</f>
        <v>0</v>
      </c>
    </row>
    <row r="8089" spans="1:31">
      <c r="A8089" s="60" t="str">
        <f>IF(G8089&amp;Q8089&lt;&gt;"",W8089&amp;Q8089,"")</f>
        <v/>
      </c>
      <c r="B8089" s="85" t="str">
        <f>IF(C8089&lt;&gt;"",LEFT(C8089,9),"")</f>
        <v/>
      </c>
      <c r="V8089" s="60" t="str">
        <f>W8089&amp;H8089</f>
        <v/>
      </c>
      <c r="W8089" s="60" t="str">
        <f>_xlfn.LET(_xlpm.TextCell,TEXT(G8089,"###"),IF(_xlpm.TextCell&lt;&gt;"",IF(StyleSpaceSplit,IFERROR(IF(FIND(" ",_xlpm.TextCell)&gt;=1,MID(_xlpm.TextCell,1,FIND(" ",_xlpm.TextCell)-1),_xlpm.TextCell),_xlpm.TextCell),_xlpm.TextCell),""))</f>
        <v/>
      </c>
      <c r="X8089" s="60" t="str">
        <f>IF(A8089&lt;&gt;"",IFERROR(IF(FIND(" ",G8089)&gt;=1,MID(G8089,FIND(" ",G8089)+1,LEN(G8089)),""),""),"")</f>
        <v/>
      </c>
      <c r="AC8089" s="51">
        <f>IFERROR(VALUE(MID($C8089,1,2)),0)</f>
        <v>0</v>
      </c>
      <c r="AD8089" s="44">
        <f>IFERROR(VALUE(MID($C8089,4,3)),0)</f>
        <v>0</v>
      </c>
      <c r="AE8089" s="51">
        <f>VALUE(RIGHT("00"&amp;AC8089,2)&amp;RIGHT("000"&amp;AD8089,3))</f>
        <v>0</v>
      </c>
    </row>
    <row r="8090" spans="1:31">
      <c r="A8090" s="60" t="str">
        <f>IF(G8090&amp;Q8090&lt;&gt;"",W8090&amp;Q8090,"")</f>
        <v/>
      </c>
      <c r="B8090" s="85" t="str">
        <f>IF(C8090&lt;&gt;"",LEFT(C8090,9),"")</f>
        <v/>
      </c>
      <c r="V8090" s="60" t="str">
        <f>W8090&amp;H8090</f>
        <v/>
      </c>
      <c r="W8090" s="60" t="str">
        <f>_xlfn.LET(_xlpm.TextCell,TEXT(G8090,"###"),IF(_xlpm.TextCell&lt;&gt;"",IF(StyleSpaceSplit,IFERROR(IF(FIND(" ",_xlpm.TextCell)&gt;=1,MID(_xlpm.TextCell,1,FIND(" ",_xlpm.TextCell)-1),_xlpm.TextCell),_xlpm.TextCell),_xlpm.TextCell),""))</f>
        <v/>
      </c>
      <c r="X8090" s="60" t="str">
        <f>IF(A8090&lt;&gt;"",IFERROR(IF(FIND(" ",G8090)&gt;=1,MID(G8090,FIND(" ",G8090)+1,LEN(G8090)),""),""),"")</f>
        <v/>
      </c>
      <c r="AC8090" s="51">
        <f>IFERROR(VALUE(MID($C8090,1,2)),0)</f>
        <v>0</v>
      </c>
      <c r="AD8090" s="44">
        <f>IFERROR(VALUE(MID($C8090,4,3)),0)</f>
        <v>0</v>
      </c>
      <c r="AE8090" s="51">
        <f>VALUE(RIGHT("00"&amp;AC8090,2)&amp;RIGHT("000"&amp;AD8090,3))</f>
        <v>0</v>
      </c>
    </row>
    <row r="8091" spans="1:31">
      <c r="A8091" s="60" t="str">
        <f>IF(G8091&amp;Q8091&lt;&gt;"",W8091&amp;Q8091,"")</f>
        <v/>
      </c>
      <c r="B8091" s="85" t="str">
        <f>IF(C8091&lt;&gt;"",LEFT(C8091,9),"")</f>
        <v/>
      </c>
      <c r="V8091" s="60" t="str">
        <f>W8091&amp;H8091</f>
        <v/>
      </c>
      <c r="W8091" s="60" t="str">
        <f>_xlfn.LET(_xlpm.TextCell,TEXT(G8091,"###"),IF(_xlpm.TextCell&lt;&gt;"",IF(StyleSpaceSplit,IFERROR(IF(FIND(" ",_xlpm.TextCell)&gt;=1,MID(_xlpm.TextCell,1,FIND(" ",_xlpm.TextCell)-1),_xlpm.TextCell),_xlpm.TextCell),_xlpm.TextCell),""))</f>
        <v/>
      </c>
      <c r="X8091" s="60" t="str">
        <f>IF(A8091&lt;&gt;"",IFERROR(IF(FIND(" ",G8091)&gt;=1,MID(G8091,FIND(" ",G8091)+1,LEN(G8091)),""),""),"")</f>
        <v/>
      </c>
      <c r="AC8091" s="51">
        <f>IFERROR(VALUE(MID($C8091,1,2)),0)</f>
        <v>0</v>
      </c>
      <c r="AD8091" s="44">
        <f>IFERROR(VALUE(MID($C8091,4,3)),0)</f>
        <v>0</v>
      </c>
      <c r="AE8091" s="51">
        <f>VALUE(RIGHT("00"&amp;AC8091,2)&amp;RIGHT("000"&amp;AD8091,3))</f>
        <v>0</v>
      </c>
    </row>
    <row r="8092" spans="1:31">
      <c r="A8092" s="60" t="str">
        <f>IF(G8092&amp;Q8092&lt;&gt;"",W8092&amp;Q8092,"")</f>
        <v/>
      </c>
      <c r="B8092" s="85" t="str">
        <f>IF(C8092&lt;&gt;"",LEFT(C8092,9),"")</f>
        <v/>
      </c>
      <c r="V8092" s="60" t="str">
        <f>W8092&amp;H8092</f>
        <v/>
      </c>
      <c r="W8092" s="60" t="str">
        <f>_xlfn.LET(_xlpm.TextCell,TEXT(G8092,"###"),IF(_xlpm.TextCell&lt;&gt;"",IF(StyleSpaceSplit,IFERROR(IF(FIND(" ",_xlpm.TextCell)&gt;=1,MID(_xlpm.TextCell,1,FIND(" ",_xlpm.TextCell)-1),_xlpm.TextCell),_xlpm.TextCell),_xlpm.TextCell),""))</f>
        <v/>
      </c>
      <c r="X8092" s="60" t="str">
        <f>IF(A8092&lt;&gt;"",IFERROR(IF(FIND(" ",G8092)&gt;=1,MID(G8092,FIND(" ",G8092)+1,LEN(G8092)),""),""),"")</f>
        <v/>
      </c>
      <c r="AC8092" s="51">
        <f>IFERROR(VALUE(MID($C8092,1,2)),0)</f>
        <v>0</v>
      </c>
      <c r="AD8092" s="44">
        <f>IFERROR(VALUE(MID($C8092,4,3)),0)</f>
        <v>0</v>
      </c>
      <c r="AE8092" s="51">
        <f>VALUE(RIGHT("00"&amp;AC8092,2)&amp;RIGHT("000"&amp;AD8092,3))</f>
        <v>0</v>
      </c>
    </row>
    <row r="8093" spans="1:31">
      <c r="A8093" s="60" t="str">
        <f>IF(G8093&amp;Q8093&lt;&gt;"",W8093&amp;Q8093,"")</f>
        <v/>
      </c>
      <c r="B8093" s="85" t="str">
        <f>IF(C8093&lt;&gt;"",LEFT(C8093,9),"")</f>
        <v/>
      </c>
      <c r="V8093" s="60" t="str">
        <f>W8093&amp;H8093</f>
        <v/>
      </c>
      <c r="W8093" s="60" t="str">
        <f>_xlfn.LET(_xlpm.TextCell,TEXT(G8093,"###"),IF(_xlpm.TextCell&lt;&gt;"",IF(StyleSpaceSplit,IFERROR(IF(FIND(" ",_xlpm.TextCell)&gt;=1,MID(_xlpm.TextCell,1,FIND(" ",_xlpm.TextCell)-1),_xlpm.TextCell),_xlpm.TextCell),_xlpm.TextCell),""))</f>
        <v/>
      </c>
      <c r="X8093" s="60" t="str">
        <f>IF(A8093&lt;&gt;"",IFERROR(IF(FIND(" ",G8093)&gt;=1,MID(G8093,FIND(" ",G8093)+1,LEN(G8093)),""),""),"")</f>
        <v/>
      </c>
      <c r="AC8093" s="51">
        <f>IFERROR(VALUE(MID($C8093,1,2)),0)</f>
        <v>0</v>
      </c>
      <c r="AD8093" s="44">
        <f>IFERROR(VALUE(MID($C8093,4,3)),0)</f>
        <v>0</v>
      </c>
      <c r="AE8093" s="51">
        <f>VALUE(RIGHT("00"&amp;AC8093,2)&amp;RIGHT("000"&amp;AD8093,3))</f>
        <v>0</v>
      </c>
    </row>
    <row r="8094" spans="1:31">
      <c r="A8094" s="60" t="str">
        <f>IF(G8094&amp;Q8094&lt;&gt;"",W8094&amp;Q8094,"")</f>
        <v/>
      </c>
      <c r="B8094" s="85" t="str">
        <f>IF(C8094&lt;&gt;"",LEFT(C8094,9),"")</f>
        <v/>
      </c>
      <c r="V8094" s="60" t="str">
        <f>W8094&amp;H8094</f>
        <v/>
      </c>
      <c r="W8094" s="60" t="str">
        <f>_xlfn.LET(_xlpm.TextCell,TEXT(G8094,"###"),IF(_xlpm.TextCell&lt;&gt;"",IF(StyleSpaceSplit,IFERROR(IF(FIND(" ",_xlpm.TextCell)&gt;=1,MID(_xlpm.TextCell,1,FIND(" ",_xlpm.TextCell)-1),_xlpm.TextCell),_xlpm.TextCell),_xlpm.TextCell),""))</f>
        <v/>
      </c>
      <c r="X8094" s="60" t="str">
        <f>IF(A8094&lt;&gt;"",IFERROR(IF(FIND(" ",G8094)&gt;=1,MID(G8094,FIND(" ",G8094)+1,LEN(G8094)),""),""),"")</f>
        <v/>
      </c>
      <c r="AC8094" s="51">
        <f>IFERROR(VALUE(MID($C8094,1,2)),0)</f>
        <v>0</v>
      </c>
      <c r="AD8094" s="44">
        <f>IFERROR(VALUE(MID($C8094,4,3)),0)</f>
        <v>0</v>
      </c>
      <c r="AE8094" s="51">
        <f>VALUE(RIGHT("00"&amp;AC8094,2)&amp;RIGHT("000"&amp;AD8094,3))</f>
        <v>0</v>
      </c>
    </row>
    <row r="8095" spans="1:31">
      <c r="A8095" s="60" t="str">
        <f>IF(G8095&amp;Q8095&lt;&gt;"",W8095&amp;Q8095,"")</f>
        <v/>
      </c>
      <c r="B8095" s="85" t="str">
        <f>IF(C8095&lt;&gt;"",LEFT(C8095,9),"")</f>
        <v/>
      </c>
      <c r="V8095" s="60" t="str">
        <f>W8095&amp;H8095</f>
        <v/>
      </c>
      <c r="W8095" s="60" t="str">
        <f>_xlfn.LET(_xlpm.TextCell,TEXT(G8095,"###"),IF(_xlpm.TextCell&lt;&gt;"",IF(StyleSpaceSplit,IFERROR(IF(FIND(" ",_xlpm.TextCell)&gt;=1,MID(_xlpm.TextCell,1,FIND(" ",_xlpm.TextCell)-1),_xlpm.TextCell),_xlpm.TextCell),_xlpm.TextCell),""))</f>
        <v/>
      </c>
      <c r="X8095" s="60" t="str">
        <f>IF(A8095&lt;&gt;"",IFERROR(IF(FIND(" ",G8095)&gt;=1,MID(G8095,FIND(" ",G8095)+1,LEN(G8095)),""),""),"")</f>
        <v/>
      </c>
      <c r="AC8095" s="51">
        <f>IFERROR(VALUE(MID($C8095,1,2)),0)</f>
        <v>0</v>
      </c>
      <c r="AD8095" s="44">
        <f>IFERROR(VALUE(MID($C8095,4,3)),0)</f>
        <v>0</v>
      </c>
      <c r="AE8095" s="51">
        <f>VALUE(RIGHT("00"&amp;AC8095,2)&amp;RIGHT("000"&amp;AD8095,3))</f>
        <v>0</v>
      </c>
    </row>
    <row r="8096" spans="1:31">
      <c r="A8096" s="60" t="str">
        <f>IF(G8096&amp;Q8096&lt;&gt;"",W8096&amp;Q8096,"")</f>
        <v/>
      </c>
      <c r="B8096" s="85" t="str">
        <f>IF(C8096&lt;&gt;"",LEFT(C8096,9),"")</f>
        <v/>
      </c>
      <c r="V8096" s="60" t="str">
        <f>W8096&amp;H8096</f>
        <v/>
      </c>
      <c r="W8096" s="60" t="str">
        <f>_xlfn.LET(_xlpm.TextCell,TEXT(G8096,"###"),IF(_xlpm.TextCell&lt;&gt;"",IF(StyleSpaceSplit,IFERROR(IF(FIND(" ",_xlpm.TextCell)&gt;=1,MID(_xlpm.TextCell,1,FIND(" ",_xlpm.TextCell)-1),_xlpm.TextCell),_xlpm.TextCell),_xlpm.TextCell),""))</f>
        <v/>
      </c>
      <c r="X8096" s="60" t="str">
        <f>IF(A8096&lt;&gt;"",IFERROR(IF(FIND(" ",G8096)&gt;=1,MID(G8096,FIND(" ",G8096)+1,LEN(G8096)),""),""),"")</f>
        <v/>
      </c>
      <c r="AC8096" s="51">
        <f>IFERROR(VALUE(MID($C8096,1,2)),0)</f>
        <v>0</v>
      </c>
      <c r="AD8096" s="44">
        <f>IFERROR(VALUE(MID($C8096,4,3)),0)</f>
        <v>0</v>
      </c>
      <c r="AE8096" s="51">
        <f>VALUE(RIGHT("00"&amp;AC8096,2)&amp;RIGHT("000"&amp;AD8096,3))</f>
        <v>0</v>
      </c>
    </row>
    <row r="8097" spans="1:31">
      <c r="A8097" s="60" t="str">
        <f>IF(G8097&amp;Q8097&lt;&gt;"",W8097&amp;Q8097,"")</f>
        <v/>
      </c>
      <c r="B8097" s="85" t="str">
        <f>IF(C8097&lt;&gt;"",LEFT(C8097,9),"")</f>
        <v/>
      </c>
      <c r="V8097" s="60" t="str">
        <f>W8097&amp;H8097</f>
        <v/>
      </c>
      <c r="W8097" s="60" t="str">
        <f>_xlfn.LET(_xlpm.TextCell,TEXT(G8097,"###"),IF(_xlpm.TextCell&lt;&gt;"",IF(StyleSpaceSplit,IFERROR(IF(FIND(" ",_xlpm.TextCell)&gt;=1,MID(_xlpm.TextCell,1,FIND(" ",_xlpm.TextCell)-1),_xlpm.TextCell),_xlpm.TextCell),_xlpm.TextCell),""))</f>
        <v/>
      </c>
      <c r="X8097" s="60" t="str">
        <f>IF(A8097&lt;&gt;"",IFERROR(IF(FIND(" ",G8097)&gt;=1,MID(G8097,FIND(" ",G8097)+1,LEN(G8097)),""),""),"")</f>
        <v/>
      </c>
      <c r="AC8097" s="51">
        <f>IFERROR(VALUE(MID($C8097,1,2)),0)</f>
        <v>0</v>
      </c>
      <c r="AD8097" s="44">
        <f>IFERROR(VALUE(MID($C8097,4,3)),0)</f>
        <v>0</v>
      </c>
      <c r="AE8097" s="51">
        <f>VALUE(RIGHT("00"&amp;AC8097,2)&amp;RIGHT("000"&amp;AD8097,3))</f>
        <v>0</v>
      </c>
    </row>
    <row r="8098" spans="1:31">
      <c r="A8098" s="60" t="str">
        <f>IF(G8098&amp;Q8098&lt;&gt;"",W8098&amp;Q8098,"")</f>
        <v/>
      </c>
      <c r="B8098" s="85" t="str">
        <f>IF(C8098&lt;&gt;"",LEFT(C8098,9),"")</f>
        <v/>
      </c>
      <c r="V8098" s="60" t="str">
        <f>W8098&amp;H8098</f>
        <v/>
      </c>
      <c r="W8098" s="60" t="str">
        <f>_xlfn.LET(_xlpm.TextCell,TEXT(G8098,"###"),IF(_xlpm.TextCell&lt;&gt;"",IF(StyleSpaceSplit,IFERROR(IF(FIND(" ",_xlpm.TextCell)&gt;=1,MID(_xlpm.TextCell,1,FIND(" ",_xlpm.TextCell)-1),_xlpm.TextCell),_xlpm.TextCell),_xlpm.TextCell),""))</f>
        <v/>
      </c>
      <c r="X8098" s="60" t="str">
        <f>IF(A8098&lt;&gt;"",IFERROR(IF(FIND(" ",G8098)&gt;=1,MID(G8098,FIND(" ",G8098)+1,LEN(G8098)),""),""),"")</f>
        <v/>
      </c>
      <c r="AC8098" s="51">
        <f>IFERROR(VALUE(MID($C8098,1,2)),0)</f>
        <v>0</v>
      </c>
      <c r="AD8098" s="44">
        <f>IFERROR(VALUE(MID($C8098,4,3)),0)</f>
        <v>0</v>
      </c>
      <c r="AE8098" s="51">
        <f>VALUE(RIGHT("00"&amp;AC8098,2)&amp;RIGHT("000"&amp;AD8098,3))</f>
        <v>0</v>
      </c>
    </row>
    <row r="8099" spans="1:31">
      <c r="A8099" s="60" t="str">
        <f>IF(G8099&amp;Q8099&lt;&gt;"",W8099&amp;Q8099,"")</f>
        <v/>
      </c>
      <c r="B8099" s="85" t="str">
        <f>IF(C8099&lt;&gt;"",LEFT(C8099,9),"")</f>
        <v/>
      </c>
      <c r="V8099" s="60" t="str">
        <f>W8099&amp;H8099</f>
        <v/>
      </c>
      <c r="W8099" s="60" t="str">
        <f>_xlfn.LET(_xlpm.TextCell,TEXT(G8099,"###"),IF(_xlpm.TextCell&lt;&gt;"",IF(StyleSpaceSplit,IFERROR(IF(FIND(" ",_xlpm.TextCell)&gt;=1,MID(_xlpm.TextCell,1,FIND(" ",_xlpm.TextCell)-1),_xlpm.TextCell),_xlpm.TextCell),_xlpm.TextCell),""))</f>
        <v/>
      </c>
      <c r="X8099" s="60" t="str">
        <f>IF(A8099&lt;&gt;"",IFERROR(IF(FIND(" ",G8099)&gt;=1,MID(G8099,FIND(" ",G8099)+1,LEN(G8099)),""),""),"")</f>
        <v/>
      </c>
      <c r="AC8099" s="51">
        <f>IFERROR(VALUE(MID($C8099,1,2)),0)</f>
        <v>0</v>
      </c>
      <c r="AD8099" s="44">
        <f>IFERROR(VALUE(MID($C8099,4,3)),0)</f>
        <v>0</v>
      </c>
      <c r="AE8099" s="51">
        <f>VALUE(RIGHT("00"&amp;AC8099,2)&amp;RIGHT("000"&amp;AD8099,3))</f>
        <v>0</v>
      </c>
    </row>
    <row r="8100" spans="1:31">
      <c r="A8100" s="60" t="str">
        <f>IF(G8100&amp;Q8100&lt;&gt;"",W8100&amp;Q8100,"")</f>
        <v/>
      </c>
      <c r="B8100" s="85" t="str">
        <f>IF(C8100&lt;&gt;"",LEFT(C8100,9),"")</f>
        <v/>
      </c>
      <c r="V8100" s="60" t="str">
        <f>W8100&amp;H8100</f>
        <v/>
      </c>
      <c r="W8100" s="60" t="str">
        <f>_xlfn.LET(_xlpm.TextCell,TEXT(G8100,"###"),IF(_xlpm.TextCell&lt;&gt;"",IF(StyleSpaceSplit,IFERROR(IF(FIND(" ",_xlpm.TextCell)&gt;=1,MID(_xlpm.TextCell,1,FIND(" ",_xlpm.TextCell)-1),_xlpm.TextCell),_xlpm.TextCell),_xlpm.TextCell),""))</f>
        <v/>
      </c>
      <c r="X8100" s="60" t="str">
        <f>IF(A8100&lt;&gt;"",IFERROR(IF(FIND(" ",G8100)&gt;=1,MID(G8100,FIND(" ",G8100)+1,LEN(G8100)),""),""),"")</f>
        <v/>
      </c>
      <c r="AC8100" s="51">
        <f>IFERROR(VALUE(MID($C8100,1,2)),0)</f>
        <v>0</v>
      </c>
      <c r="AD8100" s="44">
        <f>IFERROR(VALUE(MID($C8100,4,3)),0)</f>
        <v>0</v>
      </c>
      <c r="AE8100" s="51">
        <f>VALUE(RIGHT("00"&amp;AC8100,2)&amp;RIGHT("000"&amp;AD8100,3))</f>
        <v>0</v>
      </c>
    </row>
    <row r="8101" spans="1:31">
      <c r="A8101" s="60" t="str">
        <f>IF(G8101&amp;Q8101&lt;&gt;"",W8101&amp;Q8101,"")</f>
        <v/>
      </c>
      <c r="B8101" s="85" t="str">
        <f>IF(C8101&lt;&gt;"",LEFT(C8101,9),"")</f>
        <v/>
      </c>
      <c r="V8101" s="60" t="str">
        <f>W8101&amp;H8101</f>
        <v/>
      </c>
      <c r="W8101" s="60" t="str">
        <f>_xlfn.LET(_xlpm.TextCell,TEXT(G8101,"###"),IF(_xlpm.TextCell&lt;&gt;"",IF(StyleSpaceSplit,IFERROR(IF(FIND(" ",_xlpm.TextCell)&gt;=1,MID(_xlpm.TextCell,1,FIND(" ",_xlpm.TextCell)-1),_xlpm.TextCell),_xlpm.TextCell),_xlpm.TextCell),""))</f>
        <v/>
      </c>
      <c r="X8101" s="60" t="str">
        <f>IF(A8101&lt;&gt;"",IFERROR(IF(FIND(" ",G8101)&gt;=1,MID(G8101,FIND(" ",G8101)+1,LEN(G8101)),""),""),"")</f>
        <v/>
      </c>
      <c r="AC8101" s="51">
        <f>IFERROR(VALUE(MID($C8101,1,2)),0)</f>
        <v>0</v>
      </c>
      <c r="AD8101" s="44">
        <f>IFERROR(VALUE(MID($C8101,4,3)),0)</f>
        <v>0</v>
      </c>
      <c r="AE8101" s="51">
        <f>VALUE(RIGHT("00"&amp;AC8101,2)&amp;RIGHT("000"&amp;AD8101,3))</f>
        <v>0</v>
      </c>
    </row>
    <row r="8102" spans="1:31">
      <c r="A8102" s="60" t="str">
        <f>IF(G8102&amp;Q8102&lt;&gt;"",W8102&amp;Q8102,"")</f>
        <v/>
      </c>
      <c r="B8102" s="85" t="str">
        <f>IF(C8102&lt;&gt;"",LEFT(C8102,9),"")</f>
        <v/>
      </c>
      <c r="V8102" s="60" t="str">
        <f>W8102&amp;H8102</f>
        <v/>
      </c>
      <c r="W8102" s="60" t="str">
        <f>_xlfn.LET(_xlpm.TextCell,TEXT(G8102,"###"),IF(_xlpm.TextCell&lt;&gt;"",IF(StyleSpaceSplit,IFERROR(IF(FIND(" ",_xlpm.TextCell)&gt;=1,MID(_xlpm.TextCell,1,FIND(" ",_xlpm.TextCell)-1),_xlpm.TextCell),_xlpm.TextCell),_xlpm.TextCell),""))</f>
        <v/>
      </c>
      <c r="X8102" s="60" t="str">
        <f>IF(A8102&lt;&gt;"",IFERROR(IF(FIND(" ",G8102)&gt;=1,MID(G8102,FIND(" ",G8102)+1,LEN(G8102)),""),""),"")</f>
        <v/>
      </c>
      <c r="AC8102" s="51">
        <f>IFERROR(VALUE(MID($C8102,1,2)),0)</f>
        <v>0</v>
      </c>
      <c r="AD8102" s="44">
        <f>IFERROR(VALUE(MID($C8102,4,3)),0)</f>
        <v>0</v>
      </c>
      <c r="AE8102" s="51">
        <f>VALUE(RIGHT("00"&amp;AC8102,2)&amp;RIGHT("000"&amp;AD8102,3))</f>
        <v>0</v>
      </c>
    </row>
    <row r="8103" spans="1:31">
      <c r="A8103" s="60" t="str">
        <f>IF(G8103&amp;Q8103&lt;&gt;"",W8103&amp;Q8103,"")</f>
        <v/>
      </c>
      <c r="B8103" s="85" t="str">
        <f>IF(C8103&lt;&gt;"",LEFT(C8103,9),"")</f>
        <v/>
      </c>
      <c r="V8103" s="60" t="str">
        <f>W8103&amp;H8103</f>
        <v/>
      </c>
      <c r="W8103" s="60" t="str">
        <f>_xlfn.LET(_xlpm.TextCell,TEXT(G8103,"###"),IF(_xlpm.TextCell&lt;&gt;"",IF(StyleSpaceSplit,IFERROR(IF(FIND(" ",_xlpm.TextCell)&gt;=1,MID(_xlpm.TextCell,1,FIND(" ",_xlpm.TextCell)-1),_xlpm.TextCell),_xlpm.TextCell),_xlpm.TextCell),""))</f>
        <v/>
      </c>
      <c r="X8103" s="60" t="str">
        <f>IF(A8103&lt;&gt;"",IFERROR(IF(FIND(" ",G8103)&gt;=1,MID(G8103,FIND(" ",G8103)+1,LEN(G8103)),""),""),"")</f>
        <v/>
      </c>
      <c r="AC8103" s="51">
        <f>IFERROR(VALUE(MID($C8103,1,2)),0)</f>
        <v>0</v>
      </c>
      <c r="AD8103" s="44">
        <f>IFERROR(VALUE(MID($C8103,4,3)),0)</f>
        <v>0</v>
      </c>
      <c r="AE8103" s="51">
        <f>VALUE(RIGHT("00"&amp;AC8103,2)&amp;RIGHT("000"&amp;AD8103,3))</f>
        <v>0</v>
      </c>
    </row>
    <row r="8104" spans="1:31">
      <c r="A8104" s="60" t="str">
        <f>IF(G8104&amp;Q8104&lt;&gt;"",W8104&amp;Q8104,"")</f>
        <v/>
      </c>
      <c r="B8104" s="85" t="str">
        <f>IF(C8104&lt;&gt;"",LEFT(C8104,9),"")</f>
        <v/>
      </c>
      <c r="V8104" s="60" t="str">
        <f>W8104&amp;H8104</f>
        <v/>
      </c>
      <c r="W8104" s="60" t="str">
        <f>_xlfn.LET(_xlpm.TextCell,TEXT(G8104,"###"),IF(_xlpm.TextCell&lt;&gt;"",IF(StyleSpaceSplit,IFERROR(IF(FIND(" ",_xlpm.TextCell)&gt;=1,MID(_xlpm.TextCell,1,FIND(" ",_xlpm.TextCell)-1),_xlpm.TextCell),_xlpm.TextCell),_xlpm.TextCell),""))</f>
        <v/>
      </c>
      <c r="X8104" s="60" t="str">
        <f>IF(A8104&lt;&gt;"",IFERROR(IF(FIND(" ",G8104)&gt;=1,MID(G8104,FIND(" ",G8104)+1,LEN(G8104)),""),""),"")</f>
        <v/>
      </c>
      <c r="AC8104" s="51">
        <f>IFERROR(VALUE(MID($C8104,1,2)),0)</f>
        <v>0</v>
      </c>
      <c r="AD8104" s="44">
        <f>IFERROR(VALUE(MID($C8104,4,3)),0)</f>
        <v>0</v>
      </c>
      <c r="AE8104" s="51">
        <f>VALUE(RIGHT("00"&amp;AC8104,2)&amp;RIGHT("000"&amp;AD8104,3))</f>
        <v>0</v>
      </c>
    </row>
    <row r="8105" spans="1:31">
      <c r="A8105" s="60" t="str">
        <f>IF(G8105&amp;Q8105&lt;&gt;"",W8105&amp;Q8105,"")</f>
        <v/>
      </c>
      <c r="B8105" s="85" t="str">
        <f>IF(C8105&lt;&gt;"",LEFT(C8105,9),"")</f>
        <v/>
      </c>
      <c r="V8105" s="60" t="str">
        <f>W8105&amp;H8105</f>
        <v/>
      </c>
      <c r="W8105" s="60" t="str">
        <f>_xlfn.LET(_xlpm.TextCell,TEXT(G8105,"###"),IF(_xlpm.TextCell&lt;&gt;"",IF(StyleSpaceSplit,IFERROR(IF(FIND(" ",_xlpm.TextCell)&gt;=1,MID(_xlpm.TextCell,1,FIND(" ",_xlpm.TextCell)-1),_xlpm.TextCell),_xlpm.TextCell),_xlpm.TextCell),""))</f>
        <v/>
      </c>
      <c r="X8105" s="60" t="str">
        <f>IF(A8105&lt;&gt;"",IFERROR(IF(FIND(" ",G8105)&gt;=1,MID(G8105,FIND(" ",G8105)+1,LEN(G8105)),""),""),"")</f>
        <v/>
      </c>
      <c r="AC8105" s="51">
        <f>IFERROR(VALUE(MID($C8105,1,2)),0)</f>
        <v>0</v>
      </c>
      <c r="AD8105" s="44">
        <f>IFERROR(VALUE(MID($C8105,4,3)),0)</f>
        <v>0</v>
      </c>
      <c r="AE8105" s="51">
        <f>VALUE(RIGHT("00"&amp;AC8105,2)&amp;RIGHT("000"&amp;AD8105,3))</f>
        <v>0</v>
      </c>
    </row>
    <row r="8106" spans="1:31">
      <c r="A8106" s="60" t="str">
        <f>IF(G8106&amp;Q8106&lt;&gt;"",W8106&amp;Q8106,"")</f>
        <v/>
      </c>
      <c r="B8106" s="85" t="str">
        <f>IF(C8106&lt;&gt;"",LEFT(C8106,9),"")</f>
        <v/>
      </c>
      <c r="V8106" s="60" t="str">
        <f>W8106&amp;H8106</f>
        <v/>
      </c>
      <c r="W8106" s="60" t="str">
        <f>_xlfn.LET(_xlpm.TextCell,TEXT(G8106,"###"),IF(_xlpm.TextCell&lt;&gt;"",IF(StyleSpaceSplit,IFERROR(IF(FIND(" ",_xlpm.TextCell)&gt;=1,MID(_xlpm.TextCell,1,FIND(" ",_xlpm.TextCell)-1),_xlpm.TextCell),_xlpm.TextCell),_xlpm.TextCell),""))</f>
        <v/>
      </c>
      <c r="X8106" s="60" t="str">
        <f>IF(A8106&lt;&gt;"",IFERROR(IF(FIND(" ",G8106)&gt;=1,MID(G8106,FIND(" ",G8106)+1,LEN(G8106)),""),""),"")</f>
        <v/>
      </c>
      <c r="AC8106" s="51">
        <f>IFERROR(VALUE(MID($C8106,1,2)),0)</f>
        <v>0</v>
      </c>
      <c r="AD8106" s="44">
        <f>IFERROR(VALUE(MID($C8106,4,3)),0)</f>
        <v>0</v>
      </c>
      <c r="AE8106" s="51">
        <f>VALUE(RIGHT("00"&amp;AC8106,2)&amp;RIGHT("000"&amp;AD8106,3))</f>
        <v>0</v>
      </c>
    </row>
    <row r="8107" spans="1:31">
      <c r="A8107" s="60" t="str">
        <f>IF(G8107&amp;Q8107&lt;&gt;"",W8107&amp;Q8107,"")</f>
        <v/>
      </c>
      <c r="B8107" s="85" t="str">
        <f>IF(C8107&lt;&gt;"",LEFT(C8107,9),"")</f>
        <v/>
      </c>
      <c r="V8107" s="60" t="str">
        <f>W8107&amp;H8107</f>
        <v/>
      </c>
      <c r="W8107" s="60" t="str">
        <f>_xlfn.LET(_xlpm.TextCell,TEXT(G8107,"###"),IF(_xlpm.TextCell&lt;&gt;"",IF(StyleSpaceSplit,IFERROR(IF(FIND(" ",_xlpm.TextCell)&gt;=1,MID(_xlpm.TextCell,1,FIND(" ",_xlpm.TextCell)-1),_xlpm.TextCell),_xlpm.TextCell),_xlpm.TextCell),""))</f>
        <v/>
      </c>
      <c r="X8107" s="60" t="str">
        <f>IF(A8107&lt;&gt;"",IFERROR(IF(FIND(" ",G8107)&gt;=1,MID(G8107,FIND(" ",G8107)+1,LEN(G8107)),""),""),"")</f>
        <v/>
      </c>
      <c r="AC8107" s="51">
        <f>IFERROR(VALUE(MID($C8107,1,2)),0)</f>
        <v>0</v>
      </c>
      <c r="AD8107" s="44">
        <f>IFERROR(VALUE(MID($C8107,4,3)),0)</f>
        <v>0</v>
      </c>
      <c r="AE8107" s="51">
        <f>VALUE(RIGHT("00"&amp;AC8107,2)&amp;RIGHT("000"&amp;AD8107,3))</f>
        <v>0</v>
      </c>
    </row>
    <row r="8108" spans="1:31">
      <c r="A8108" s="60" t="str">
        <f>IF(G8108&amp;Q8108&lt;&gt;"",W8108&amp;Q8108,"")</f>
        <v/>
      </c>
      <c r="B8108" s="85" t="str">
        <f>IF(C8108&lt;&gt;"",LEFT(C8108,9),"")</f>
        <v/>
      </c>
      <c r="V8108" s="60" t="str">
        <f>W8108&amp;H8108</f>
        <v/>
      </c>
      <c r="W8108" s="60" t="str">
        <f>_xlfn.LET(_xlpm.TextCell,TEXT(G8108,"###"),IF(_xlpm.TextCell&lt;&gt;"",IF(StyleSpaceSplit,IFERROR(IF(FIND(" ",_xlpm.TextCell)&gt;=1,MID(_xlpm.TextCell,1,FIND(" ",_xlpm.TextCell)-1),_xlpm.TextCell),_xlpm.TextCell),_xlpm.TextCell),""))</f>
        <v/>
      </c>
      <c r="X8108" s="60" t="str">
        <f>IF(A8108&lt;&gt;"",IFERROR(IF(FIND(" ",G8108)&gt;=1,MID(G8108,FIND(" ",G8108)+1,LEN(G8108)),""),""),"")</f>
        <v/>
      </c>
      <c r="AC8108" s="51">
        <f>IFERROR(VALUE(MID($C8108,1,2)),0)</f>
        <v>0</v>
      </c>
      <c r="AD8108" s="44">
        <f>IFERROR(VALUE(MID($C8108,4,3)),0)</f>
        <v>0</v>
      </c>
      <c r="AE8108" s="51">
        <f>VALUE(RIGHT("00"&amp;AC8108,2)&amp;RIGHT("000"&amp;AD8108,3))</f>
        <v>0</v>
      </c>
    </row>
    <row r="8109" spans="1:31">
      <c r="A8109" s="60" t="str">
        <f>IF(G8109&amp;Q8109&lt;&gt;"",W8109&amp;Q8109,"")</f>
        <v/>
      </c>
      <c r="B8109" s="85" t="str">
        <f>IF(C8109&lt;&gt;"",LEFT(C8109,9),"")</f>
        <v/>
      </c>
      <c r="V8109" s="60" t="str">
        <f>W8109&amp;H8109</f>
        <v/>
      </c>
      <c r="W8109" s="60" t="str">
        <f>_xlfn.LET(_xlpm.TextCell,TEXT(G8109,"###"),IF(_xlpm.TextCell&lt;&gt;"",IF(StyleSpaceSplit,IFERROR(IF(FIND(" ",_xlpm.TextCell)&gt;=1,MID(_xlpm.TextCell,1,FIND(" ",_xlpm.TextCell)-1),_xlpm.TextCell),_xlpm.TextCell),_xlpm.TextCell),""))</f>
        <v/>
      </c>
      <c r="X8109" s="60" t="str">
        <f>IF(A8109&lt;&gt;"",IFERROR(IF(FIND(" ",G8109)&gt;=1,MID(G8109,FIND(" ",G8109)+1,LEN(G8109)),""),""),"")</f>
        <v/>
      </c>
      <c r="AC8109" s="51">
        <f>IFERROR(VALUE(MID($C8109,1,2)),0)</f>
        <v>0</v>
      </c>
      <c r="AD8109" s="44">
        <f>IFERROR(VALUE(MID($C8109,4,3)),0)</f>
        <v>0</v>
      </c>
      <c r="AE8109" s="51">
        <f>VALUE(RIGHT("00"&amp;AC8109,2)&amp;RIGHT("000"&amp;AD8109,3))</f>
        <v>0</v>
      </c>
    </row>
    <row r="8110" spans="1:31">
      <c r="A8110" s="60" t="str">
        <f>IF(G8110&amp;Q8110&lt;&gt;"",W8110&amp;Q8110,"")</f>
        <v/>
      </c>
      <c r="B8110" s="85" t="str">
        <f>IF(C8110&lt;&gt;"",LEFT(C8110,9),"")</f>
        <v/>
      </c>
      <c r="V8110" s="60" t="str">
        <f>W8110&amp;H8110</f>
        <v/>
      </c>
      <c r="W8110" s="60" t="str">
        <f>_xlfn.LET(_xlpm.TextCell,TEXT(G8110,"###"),IF(_xlpm.TextCell&lt;&gt;"",IF(StyleSpaceSplit,IFERROR(IF(FIND(" ",_xlpm.TextCell)&gt;=1,MID(_xlpm.TextCell,1,FIND(" ",_xlpm.TextCell)-1),_xlpm.TextCell),_xlpm.TextCell),_xlpm.TextCell),""))</f>
        <v/>
      </c>
      <c r="X8110" s="60" t="str">
        <f>IF(A8110&lt;&gt;"",IFERROR(IF(FIND(" ",G8110)&gt;=1,MID(G8110,FIND(" ",G8110)+1,LEN(G8110)),""),""),"")</f>
        <v/>
      </c>
      <c r="AC8110" s="51">
        <f>IFERROR(VALUE(MID($C8110,1,2)),0)</f>
        <v>0</v>
      </c>
      <c r="AD8110" s="44">
        <f>IFERROR(VALUE(MID($C8110,4,3)),0)</f>
        <v>0</v>
      </c>
      <c r="AE8110" s="51">
        <f>VALUE(RIGHT("00"&amp;AC8110,2)&amp;RIGHT("000"&amp;AD8110,3))</f>
        <v>0</v>
      </c>
    </row>
    <row r="8111" spans="1:31">
      <c r="A8111" s="60" t="str">
        <f>IF(G8111&amp;Q8111&lt;&gt;"",W8111&amp;Q8111,"")</f>
        <v/>
      </c>
      <c r="B8111" s="85" t="str">
        <f>IF(C8111&lt;&gt;"",LEFT(C8111,9),"")</f>
        <v/>
      </c>
      <c r="V8111" s="60" t="str">
        <f>W8111&amp;H8111</f>
        <v/>
      </c>
      <c r="W8111" s="60" t="str">
        <f>_xlfn.LET(_xlpm.TextCell,TEXT(G8111,"###"),IF(_xlpm.TextCell&lt;&gt;"",IF(StyleSpaceSplit,IFERROR(IF(FIND(" ",_xlpm.TextCell)&gt;=1,MID(_xlpm.TextCell,1,FIND(" ",_xlpm.TextCell)-1),_xlpm.TextCell),_xlpm.TextCell),_xlpm.TextCell),""))</f>
        <v/>
      </c>
      <c r="X8111" s="60" t="str">
        <f>IF(A8111&lt;&gt;"",IFERROR(IF(FIND(" ",G8111)&gt;=1,MID(G8111,FIND(" ",G8111)+1,LEN(G8111)),""),""),"")</f>
        <v/>
      </c>
      <c r="AC8111" s="51">
        <f>IFERROR(VALUE(MID($C8111,1,2)),0)</f>
        <v>0</v>
      </c>
      <c r="AD8111" s="44">
        <f>IFERROR(VALUE(MID($C8111,4,3)),0)</f>
        <v>0</v>
      </c>
      <c r="AE8111" s="51">
        <f>VALUE(RIGHT("00"&amp;AC8111,2)&amp;RIGHT("000"&amp;AD8111,3))</f>
        <v>0</v>
      </c>
    </row>
    <row r="8112" spans="1:31">
      <c r="A8112" s="60" t="str">
        <f>IF(G8112&amp;Q8112&lt;&gt;"",W8112&amp;Q8112,"")</f>
        <v/>
      </c>
      <c r="B8112" s="85" t="str">
        <f>IF(C8112&lt;&gt;"",LEFT(C8112,9),"")</f>
        <v/>
      </c>
      <c r="V8112" s="60" t="str">
        <f>W8112&amp;H8112</f>
        <v/>
      </c>
      <c r="W8112" s="60" t="str">
        <f>_xlfn.LET(_xlpm.TextCell,TEXT(G8112,"###"),IF(_xlpm.TextCell&lt;&gt;"",IF(StyleSpaceSplit,IFERROR(IF(FIND(" ",_xlpm.TextCell)&gt;=1,MID(_xlpm.TextCell,1,FIND(" ",_xlpm.TextCell)-1),_xlpm.TextCell),_xlpm.TextCell),_xlpm.TextCell),""))</f>
        <v/>
      </c>
      <c r="X8112" s="60" t="str">
        <f>IF(A8112&lt;&gt;"",IFERROR(IF(FIND(" ",G8112)&gt;=1,MID(G8112,FIND(" ",G8112)+1,LEN(G8112)),""),""),"")</f>
        <v/>
      </c>
      <c r="AC8112" s="51">
        <f>IFERROR(VALUE(MID($C8112,1,2)),0)</f>
        <v>0</v>
      </c>
      <c r="AD8112" s="44">
        <f>IFERROR(VALUE(MID($C8112,4,3)),0)</f>
        <v>0</v>
      </c>
      <c r="AE8112" s="51">
        <f>VALUE(RIGHT("00"&amp;AC8112,2)&amp;RIGHT("000"&amp;AD8112,3))</f>
        <v>0</v>
      </c>
    </row>
    <row r="8113" spans="1:31">
      <c r="A8113" s="60" t="str">
        <f>IF(G8113&amp;Q8113&lt;&gt;"",W8113&amp;Q8113,"")</f>
        <v/>
      </c>
      <c r="B8113" s="85" t="str">
        <f>IF(C8113&lt;&gt;"",LEFT(C8113,9),"")</f>
        <v/>
      </c>
      <c r="V8113" s="60" t="str">
        <f>W8113&amp;H8113</f>
        <v/>
      </c>
      <c r="W8113" s="60" t="str">
        <f>_xlfn.LET(_xlpm.TextCell,TEXT(G8113,"###"),IF(_xlpm.TextCell&lt;&gt;"",IF(StyleSpaceSplit,IFERROR(IF(FIND(" ",_xlpm.TextCell)&gt;=1,MID(_xlpm.TextCell,1,FIND(" ",_xlpm.TextCell)-1),_xlpm.TextCell),_xlpm.TextCell),_xlpm.TextCell),""))</f>
        <v/>
      </c>
      <c r="X8113" s="60" t="str">
        <f>IF(A8113&lt;&gt;"",IFERROR(IF(FIND(" ",G8113)&gt;=1,MID(G8113,FIND(" ",G8113)+1,LEN(G8113)),""),""),"")</f>
        <v/>
      </c>
      <c r="AC8113" s="51">
        <f>IFERROR(VALUE(MID($C8113,1,2)),0)</f>
        <v>0</v>
      </c>
      <c r="AD8113" s="44">
        <f>IFERROR(VALUE(MID($C8113,4,3)),0)</f>
        <v>0</v>
      </c>
      <c r="AE8113" s="51">
        <f>VALUE(RIGHT("00"&amp;AC8113,2)&amp;RIGHT("000"&amp;AD8113,3))</f>
        <v>0</v>
      </c>
    </row>
    <row r="8114" spans="1:31">
      <c r="A8114" s="60" t="str">
        <f>IF(G8114&amp;Q8114&lt;&gt;"",W8114&amp;Q8114,"")</f>
        <v/>
      </c>
      <c r="B8114" s="85" t="str">
        <f>IF(C8114&lt;&gt;"",LEFT(C8114,9),"")</f>
        <v/>
      </c>
      <c r="V8114" s="60" t="str">
        <f>W8114&amp;H8114</f>
        <v/>
      </c>
      <c r="W8114" s="60" t="str">
        <f>_xlfn.LET(_xlpm.TextCell,TEXT(G8114,"###"),IF(_xlpm.TextCell&lt;&gt;"",IF(StyleSpaceSplit,IFERROR(IF(FIND(" ",_xlpm.TextCell)&gt;=1,MID(_xlpm.TextCell,1,FIND(" ",_xlpm.TextCell)-1),_xlpm.TextCell),_xlpm.TextCell),_xlpm.TextCell),""))</f>
        <v/>
      </c>
      <c r="X8114" s="60" t="str">
        <f>IF(A8114&lt;&gt;"",IFERROR(IF(FIND(" ",G8114)&gt;=1,MID(G8114,FIND(" ",G8114)+1,LEN(G8114)),""),""),"")</f>
        <v/>
      </c>
      <c r="AC8114" s="51">
        <f>IFERROR(VALUE(MID($C8114,1,2)),0)</f>
        <v>0</v>
      </c>
      <c r="AD8114" s="44">
        <f>IFERROR(VALUE(MID($C8114,4,3)),0)</f>
        <v>0</v>
      </c>
      <c r="AE8114" s="51">
        <f>VALUE(RIGHT("00"&amp;AC8114,2)&amp;RIGHT("000"&amp;AD8114,3))</f>
        <v>0</v>
      </c>
    </row>
    <row r="8115" spans="1:31">
      <c r="A8115" s="60" t="str">
        <f>IF(G8115&amp;Q8115&lt;&gt;"",W8115&amp;Q8115,"")</f>
        <v/>
      </c>
      <c r="B8115" s="85" t="str">
        <f>IF(C8115&lt;&gt;"",LEFT(C8115,9),"")</f>
        <v/>
      </c>
      <c r="V8115" s="60" t="str">
        <f>W8115&amp;H8115</f>
        <v/>
      </c>
      <c r="W8115" s="60" t="str">
        <f>_xlfn.LET(_xlpm.TextCell,TEXT(G8115,"###"),IF(_xlpm.TextCell&lt;&gt;"",IF(StyleSpaceSplit,IFERROR(IF(FIND(" ",_xlpm.TextCell)&gt;=1,MID(_xlpm.TextCell,1,FIND(" ",_xlpm.TextCell)-1),_xlpm.TextCell),_xlpm.TextCell),_xlpm.TextCell),""))</f>
        <v/>
      </c>
      <c r="X8115" s="60" t="str">
        <f>IF(A8115&lt;&gt;"",IFERROR(IF(FIND(" ",G8115)&gt;=1,MID(G8115,FIND(" ",G8115)+1,LEN(G8115)),""),""),"")</f>
        <v/>
      </c>
      <c r="AC8115" s="51">
        <f>IFERROR(VALUE(MID($C8115,1,2)),0)</f>
        <v>0</v>
      </c>
      <c r="AD8115" s="44">
        <f>IFERROR(VALUE(MID($C8115,4,3)),0)</f>
        <v>0</v>
      </c>
      <c r="AE8115" s="51">
        <f>VALUE(RIGHT("00"&amp;AC8115,2)&amp;RIGHT("000"&amp;AD8115,3))</f>
        <v>0</v>
      </c>
    </row>
    <row r="8116" spans="1:31">
      <c r="A8116" s="60" t="str">
        <f>IF(G8116&amp;Q8116&lt;&gt;"",W8116&amp;Q8116,"")</f>
        <v/>
      </c>
      <c r="B8116" s="85" t="str">
        <f>IF(C8116&lt;&gt;"",LEFT(C8116,9),"")</f>
        <v/>
      </c>
      <c r="V8116" s="60" t="str">
        <f>W8116&amp;H8116</f>
        <v/>
      </c>
      <c r="W8116" s="60" t="str">
        <f>_xlfn.LET(_xlpm.TextCell,TEXT(G8116,"###"),IF(_xlpm.TextCell&lt;&gt;"",IF(StyleSpaceSplit,IFERROR(IF(FIND(" ",_xlpm.TextCell)&gt;=1,MID(_xlpm.TextCell,1,FIND(" ",_xlpm.TextCell)-1),_xlpm.TextCell),_xlpm.TextCell),_xlpm.TextCell),""))</f>
        <v/>
      </c>
      <c r="X8116" s="60" t="str">
        <f>IF(A8116&lt;&gt;"",IFERROR(IF(FIND(" ",G8116)&gt;=1,MID(G8116,FIND(" ",G8116)+1,LEN(G8116)),""),""),"")</f>
        <v/>
      </c>
      <c r="AC8116" s="51">
        <f>IFERROR(VALUE(MID($C8116,1,2)),0)</f>
        <v>0</v>
      </c>
      <c r="AD8116" s="44">
        <f>IFERROR(VALUE(MID($C8116,4,3)),0)</f>
        <v>0</v>
      </c>
      <c r="AE8116" s="51">
        <f>VALUE(RIGHT("00"&amp;AC8116,2)&amp;RIGHT("000"&amp;AD8116,3))</f>
        <v>0</v>
      </c>
    </row>
    <row r="8117" spans="1:31">
      <c r="A8117" s="60" t="str">
        <f>IF(G8117&amp;Q8117&lt;&gt;"",W8117&amp;Q8117,"")</f>
        <v/>
      </c>
      <c r="B8117" s="85" t="str">
        <f>IF(C8117&lt;&gt;"",LEFT(C8117,9),"")</f>
        <v/>
      </c>
      <c r="V8117" s="60" t="str">
        <f>W8117&amp;H8117</f>
        <v/>
      </c>
      <c r="W8117" s="60" t="str">
        <f>_xlfn.LET(_xlpm.TextCell,TEXT(G8117,"###"),IF(_xlpm.TextCell&lt;&gt;"",IF(StyleSpaceSplit,IFERROR(IF(FIND(" ",_xlpm.TextCell)&gt;=1,MID(_xlpm.TextCell,1,FIND(" ",_xlpm.TextCell)-1),_xlpm.TextCell),_xlpm.TextCell),_xlpm.TextCell),""))</f>
        <v/>
      </c>
      <c r="X8117" s="60" t="str">
        <f>IF(A8117&lt;&gt;"",IFERROR(IF(FIND(" ",G8117)&gt;=1,MID(G8117,FIND(" ",G8117)+1,LEN(G8117)),""),""),"")</f>
        <v/>
      </c>
      <c r="AC8117" s="51">
        <f>IFERROR(VALUE(MID($C8117,1,2)),0)</f>
        <v>0</v>
      </c>
      <c r="AD8117" s="44">
        <f>IFERROR(VALUE(MID($C8117,4,3)),0)</f>
        <v>0</v>
      </c>
      <c r="AE8117" s="51">
        <f>VALUE(RIGHT("00"&amp;AC8117,2)&amp;RIGHT("000"&amp;AD8117,3))</f>
        <v>0</v>
      </c>
    </row>
    <row r="8118" spans="1:31">
      <c r="A8118" s="60" t="str">
        <f>IF(G8118&amp;Q8118&lt;&gt;"",W8118&amp;Q8118,"")</f>
        <v/>
      </c>
      <c r="B8118" s="85" t="str">
        <f>IF(C8118&lt;&gt;"",LEFT(C8118,9),"")</f>
        <v/>
      </c>
      <c r="V8118" s="60" t="str">
        <f>W8118&amp;H8118</f>
        <v/>
      </c>
      <c r="W8118" s="60" t="str">
        <f>_xlfn.LET(_xlpm.TextCell,TEXT(G8118,"###"),IF(_xlpm.TextCell&lt;&gt;"",IF(StyleSpaceSplit,IFERROR(IF(FIND(" ",_xlpm.TextCell)&gt;=1,MID(_xlpm.TextCell,1,FIND(" ",_xlpm.TextCell)-1),_xlpm.TextCell),_xlpm.TextCell),_xlpm.TextCell),""))</f>
        <v/>
      </c>
      <c r="X8118" s="60" t="str">
        <f>IF(A8118&lt;&gt;"",IFERROR(IF(FIND(" ",G8118)&gt;=1,MID(G8118,FIND(" ",G8118)+1,LEN(G8118)),""),""),"")</f>
        <v/>
      </c>
      <c r="AC8118" s="51">
        <f>IFERROR(VALUE(MID($C8118,1,2)),0)</f>
        <v>0</v>
      </c>
      <c r="AD8118" s="44">
        <f>IFERROR(VALUE(MID($C8118,4,3)),0)</f>
        <v>0</v>
      </c>
      <c r="AE8118" s="51">
        <f>VALUE(RIGHT("00"&amp;AC8118,2)&amp;RIGHT("000"&amp;AD8118,3))</f>
        <v>0</v>
      </c>
    </row>
    <row r="8119" spans="1:31">
      <c r="A8119" s="60" t="str">
        <f>IF(G8119&amp;Q8119&lt;&gt;"",W8119&amp;Q8119,"")</f>
        <v/>
      </c>
      <c r="B8119" s="85" t="str">
        <f>IF(C8119&lt;&gt;"",LEFT(C8119,9),"")</f>
        <v/>
      </c>
      <c r="V8119" s="60" t="str">
        <f>W8119&amp;H8119</f>
        <v/>
      </c>
      <c r="W8119" s="60" t="str">
        <f>_xlfn.LET(_xlpm.TextCell,TEXT(G8119,"###"),IF(_xlpm.TextCell&lt;&gt;"",IF(StyleSpaceSplit,IFERROR(IF(FIND(" ",_xlpm.TextCell)&gt;=1,MID(_xlpm.TextCell,1,FIND(" ",_xlpm.TextCell)-1),_xlpm.TextCell),_xlpm.TextCell),_xlpm.TextCell),""))</f>
        <v/>
      </c>
      <c r="X8119" s="60" t="str">
        <f>IF(A8119&lt;&gt;"",IFERROR(IF(FIND(" ",G8119)&gt;=1,MID(G8119,FIND(" ",G8119)+1,LEN(G8119)),""),""),"")</f>
        <v/>
      </c>
      <c r="AC8119" s="51">
        <f>IFERROR(VALUE(MID($C8119,1,2)),0)</f>
        <v>0</v>
      </c>
      <c r="AD8119" s="44">
        <f>IFERROR(VALUE(MID($C8119,4,3)),0)</f>
        <v>0</v>
      </c>
      <c r="AE8119" s="51">
        <f>VALUE(RIGHT("00"&amp;AC8119,2)&amp;RIGHT("000"&amp;AD8119,3))</f>
        <v>0</v>
      </c>
    </row>
    <row r="8120" spans="1:31">
      <c r="A8120" s="60" t="str">
        <f>IF(G8120&amp;Q8120&lt;&gt;"",W8120&amp;Q8120,"")</f>
        <v/>
      </c>
      <c r="B8120" s="85" t="str">
        <f>IF(C8120&lt;&gt;"",LEFT(C8120,9),"")</f>
        <v/>
      </c>
      <c r="V8120" s="60" t="str">
        <f>W8120&amp;H8120</f>
        <v/>
      </c>
      <c r="W8120" s="60" t="str">
        <f>_xlfn.LET(_xlpm.TextCell,TEXT(G8120,"###"),IF(_xlpm.TextCell&lt;&gt;"",IF(StyleSpaceSplit,IFERROR(IF(FIND(" ",_xlpm.TextCell)&gt;=1,MID(_xlpm.TextCell,1,FIND(" ",_xlpm.TextCell)-1),_xlpm.TextCell),_xlpm.TextCell),_xlpm.TextCell),""))</f>
        <v/>
      </c>
      <c r="X8120" s="60" t="str">
        <f>IF(A8120&lt;&gt;"",IFERROR(IF(FIND(" ",G8120)&gt;=1,MID(G8120,FIND(" ",G8120)+1,LEN(G8120)),""),""),"")</f>
        <v/>
      </c>
      <c r="AC8120" s="51">
        <f>IFERROR(VALUE(MID($C8120,1,2)),0)</f>
        <v>0</v>
      </c>
      <c r="AD8120" s="44">
        <f>IFERROR(VALUE(MID($C8120,4,3)),0)</f>
        <v>0</v>
      </c>
      <c r="AE8120" s="51">
        <f>VALUE(RIGHT("00"&amp;AC8120,2)&amp;RIGHT("000"&amp;AD8120,3))</f>
        <v>0</v>
      </c>
    </row>
    <row r="8121" spans="1:31">
      <c r="A8121" s="60" t="str">
        <f>IF(G8121&amp;Q8121&lt;&gt;"",W8121&amp;Q8121,"")</f>
        <v/>
      </c>
      <c r="B8121" s="85" t="str">
        <f>IF(C8121&lt;&gt;"",LEFT(C8121,9),"")</f>
        <v/>
      </c>
      <c r="V8121" s="60" t="str">
        <f>W8121&amp;H8121</f>
        <v/>
      </c>
      <c r="W8121" s="60" t="str">
        <f>_xlfn.LET(_xlpm.TextCell,TEXT(G8121,"###"),IF(_xlpm.TextCell&lt;&gt;"",IF(StyleSpaceSplit,IFERROR(IF(FIND(" ",_xlpm.TextCell)&gt;=1,MID(_xlpm.TextCell,1,FIND(" ",_xlpm.TextCell)-1),_xlpm.TextCell),_xlpm.TextCell),_xlpm.TextCell),""))</f>
        <v/>
      </c>
      <c r="X8121" s="60" t="str">
        <f>IF(A8121&lt;&gt;"",IFERROR(IF(FIND(" ",G8121)&gt;=1,MID(G8121,FIND(" ",G8121)+1,LEN(G8121)),""),""),"")</f>
        <v/>
      </c>
      <c r="AC8121" s="51">
        <f>IFERROR(VALUE(MID($C8121,1,2)),0)</f>
        <v>0</v>
      </c>
      <c r="AD8121" s="44">
        <f>IFERROR(VALUE(MID($C8121,4,3)),0)</f>
        <v>0</v>
      </c>
      <c r="AE8121" s="51">
        <f>VALUE(RIGHT("00"&amp;AC8121,2)&amp;RIGHT("000"&amp;AD8121,3))</f>
        <v>0</v>
      </c>
    </row>
    <row r="8122" spans="1:31">
      <c r="A8122" s="60" t="str">
        <f>IF(G8122&amp;Q8122&lt;&gt;"",W8122&amp;Q8122,"")</f>
        <v/>
      </c>
      <c r="B8122" s="85" t="str">
        <f>IF(C8122&lt;&gt;"",LEFT(C8122,9),"")</f>
        <v/>
      </c>
      <c r="V8122" s="60" t="str">
        <f>W8122&amp;H8122</f>
        <v/>
      </c>
      <c r="W8122" s="60" t="str">
        <f>_xlfn.LET(_xlpm.TextCell,TEXT(G8122,"###"),IF(_xlpm.TextCell&lt;&gt;"",IF(StyleSpaceSplit,IFERROR(IF(FIND(" ",_xlpm.TextCell)&gt;=1,MID(_xlpm.TextCell,1,FIND(" ",_xlpm.TextCell)-1),_xlpm.TextCell),_xlpm.TextCell),_xlpm.TextCell),""))</f>
        <v/>
      </c>
      <c r="X8122" s="60" t="str">
        <f>IF(A8122&lt;&gt;"",IFERROR(IF(FIND(" ",G8122)&gt;=1,MID(G8122,FIND(" ",G8122)+1,LEN(G8122)),""),""),"")</f>
        <v/>
      </c>
      <c r="AC8122" s="51">
        <f>IFERROR(VALUE(MID($C8122,1,2)),0)</f>
        <v>0</v>
      </c>
      <c r="AD8122" s="44">
        <f>IFERROR(VALUE(MID($C8122,4,3)),0)</f>
        <v>0</v>
      </c>
      <c r="AE8122" s="51">
        <f>VALUE(RIGHT("00"&amp;AC8122,2)&amp;RIGHT("000"&amp;AD8122,3))</f>
        <v>0</v>
      </c>
    </row>
    <row r="8123" spans="1:31">
      <c r="A8123" s="60" t="str">
        <f>IF(G8123&amp;Q8123&lt;&gt;"",W8123&amp;Q8123,"")</f>
        <v/>
      </c>
      <c r="B8123" s="85" t="str">
        <f>IF(C8123&lt;&gt;"",LEFT(C8123,9),"")</f>
        <v/>
      </c>
      <c r="V8123" s="60" t="str">
        <f>W8123&amp;H8123</f>
        <v/>
      </c>
      <c r="W8123" s="60" t="str">
        <f>_xlfn.LET(_xlpm.TextCell,TEXT(G8123,"###"),IF(_xlpm.TextCell&lt;&gt;"",IF(StyleSpaceSplit,IFERROR(IF(FIND(" ",_xlpm.TextCell)&gt;=1,MID(_xlpm.TextCell,1,FIND(" ",_xlpm.TextCell)-1),_xlpm.TextCell),_xlpm.TextCell),_xlpm.TextCell),""))</f>
        <v/>
      </c>
      <c r="X8123" s="60" t="str">
        <f>IF(A8123&lt;&gt;"",IFERROR(IF(FIND(" ",G8123)&gt;=1,MID(G8123,FIND(" ",G8123)+1,LEN(G8123)),""),""),"")</f>
        <v/>
      </c>
      <c r="AC8123" s="51">
        <f>IFERROR(VALUE(MID($C8123,1,2)),0)</f>
        <v>0</v>
      </c>
      <c r="AD8123" s="44">
        <f>IFERROR(VALUE(MID($C8123,4,3)),0)</f>
        <v>0</v>
      </c>
      <c r="AE8123" s="51">
        <f>VALUE(RIGHT("00"&amp;AC8123,2)&amp;RIGHT("000"&amp;AD8123,3))</f>
        <v>0</v>
      </c>
    </row>
    <row r="8124" spans="1:31">
      <c r="A8124" s="60" t="str">
        <f>IF(G8124&amp;Q8124&lt;&gt;"",W8124&amp;Q8124,"")</f>
        <v/>
      </c>
      <c r="B8124" s="85" t="str">
        <f>IF(C8124&lt;&gt;"",LEFT(C8124,9),"")</f>
        <v/>
      </c>
      <c r="V8124" s="60" t="str">
        <f>W8124&amp;H8124</f>
        <v/>
      </c>
      <c r="W8124" s="60" t="str">
        <f>_xlfn.LET(_xlpm.TextCell,TEXT(G8124,"###"),IF(_xlpm.TextCell&lt;&gt;"",IF(StyleSpaceSplit,IFERROR(IF(FIND(" ",_xlpm.TextCell)&gt;=1,MID(_xlpm.TextCell,1,FIND(" ",_xlpm.TextCell)-1),_xlpm.TextCell),_xlpm.TextCell),_xlpm.TextCell),""))</f>
        <v/>
      </c>
      <c r="X8124" s="60" t="str">
        <f>IF(A8124&lt;&gt;"",IFERROR(IF(FIND(" ",G8124)&gt;=1,MID(G8124,FIND(" ",G8124)+1,LEN(G8124)),""),""),"")</f>
        <v/>
      </c>
      <c r="AC8124" s="51">
        <f>IFERROR(VALUE(MID($C8124,1,2)),0)</f>
        <v>0</v>
      </c>
      <c r="AD8124" s="44">
        <f>IFERROR(VALUE(MID($C8124,4,3)),0)</f>
        <v>0</v>
      </c>
      <c r="AE8124" s="51">
        <f>VALUE(RIGHT("00"&amp;AC8124,2)&amp;RIGHT("000"&amp;AD8124,3))</f>
        <v>0</v>
      </c>
    </row>
    <row r="8125" spans="1:31">
      <c r="A8125" s="60" t="str">
        <f>IF(G8125&amp;Q8125&lt;&gt;"",W8125&amp;Q8125,"")</f>
        <v/>
      </c>
      <c r="B8125" s="85" t="str">
        <f>IF(C8125&lt;&gt;"",LEFT(C8125,9),"")</f>
        <v/>
      </c>
      <c r="V8125" s="60" t="str">
        <f>W8125&amp;H8125</f>
        <v/>
      </c>
      <c r="W8125" s="60" t="str">
        <f>_xlfn.LET(_xlpm.TextCell,TEXT(G8125,"###"),IF(_xlpm.TextCell&lt;&gt;"",IF(StyleSpaceSplit,IFERROR(IF(FIND(" ",_xlpm.TextCell)&gt;=1,MID(_xlpm.TextCell,1,FIND(" ",_xlpm.TextCell)-1),_xlpm.TextCell),_xlpm.TextCell),_xlpm.TextCell),""))</f>
        <v/>
      </c>
      <c r="X8125" s="60" t="str">
        <f>IF(A8125&lt;&gt;"",IFERROR(IF(FIND(" ",G8125)&gt;=1,MID(G8125,FIND(" ",G8125)+1,LEN(G8125)),""),""),"")</f>
        <v/>
      </c>
      <c r="AC8125" s="51">
        <f>IFERROR(VALUE(MID($C8125,1,2)),0)</f>
        <v>0</v>
      </c>
      <c r="AD8125" s="44">
        <f>IFERROR(VALUE(MID($C8125,4,3)),0)</f>
        <v>0</v>
      </c>
      <c r="AE8125" s="51">
        <f>VALUE(RIGHT("00"&amp;AC8125,2)&amp;RIGHT("000"&amp;AD8125,3))</f>
        <v>0</v>
      </c>
    </row>
    <row r="8126" spans="1:31">
      <c r="A8126" s="60" t="str">
        <f>IF(G8126&amp;Q8126&lt;&gt;"",W8126&amp;Q8126,"")</f>
        <v/>
      </c>
      <c r="B8126" s="85" t="str">
        <f>IF(C8126&lt;&gt;"",LEFT(C8126,9),"")</f>
        <v/>
      </c>
      <c r="V8126" s="60" t="str">
        <f>W8126&amp;H8126</f>
        <v/>
      </c>
      <c r="W8126" s="60" t="str">
        <f>_xlfn.LET(_xlpm.TextCell,TEXT(G8126,"###"),IF(_xlpm.TextCell&lt;&gt;"",IF(StyleSpaceSplit,IFERROR(IF(FIND(" ",_xlpm.TextCell)&gt;=1,MID(_xlpm.TextCell,1,FIND(" ",_xlpm.TextCell)-1),_xlpm.TextCell),_xlpm.TextCell),_xlpm.TextCell),""))</f>
        <v/>
      </c>
      <c r="X8126" s="60" t="str">
        <f>IF(A8126&lt;&gt;"",IFERROR(IF(FIND(" ",G8126)&gt;=1,MID(G8126,FIND(" ",G8126)+1,LEN(G8126)),""),""),"")</f>
        <v/>
      </c>
      <c r="AC8126" s="51">
        <f>IFERROR(VALUE(MID($C8126,1,2)),0)</f>
        <v>0</v>
      </c>
      <c r="AD8126" s="44">
        <f>IFERROR(VALUE(MID($C8126,4,3)),0)</f>
        <v>0</v>
      </c>
      <c r="AE8126" s="51">
        <f>VALUE(RIGHT("00"&amp;AC8126,2)&amp;RIGHT("000"&amp;AD8126,3))</f>
        <v>0</v>
      </c>
    </row>
    <row r="8127" spans="1:31">
      <c r="A8127" s="60" t="str">
        <f>IF(G8127&amp;Q8127&lt;&gt;"",W8127&amp;Q8127,"")</f>
        <v/>
      </c>
      <c r="B8127" s="85" t="str">
        <f>IF(C8127&lt;&gt;"",LEFT(C8127,9),"")</f>
        <v/>
      </c>
      <c r="V8127" s="60" t="str">
        <f>W8127&amp;H8127</f>
        <v/>
      </c>
      <c r="W8127" s="60" t="str">
        <f>_xlfn.LET(_xlpm.TextCell,TEXT(G8127,"###"),IF(_xlpm.TextCell&lt;&gt;"",IF(StyleSpaceSplit,IFERROR(IF(FIND(" ",_xlpm.TextCell)&gt;=1,MID(_xlpm.TextCell,1,FIND(" ",_xlpm.TextCell)-1),_xlpm.TextCell),_xlpm.TextCell),_xlpm.TextCell),""))</f>
        <v/>
      </c>
      <c r="X8127" s="60" t="str">
        <f>IF(A8127&lt;&gt;"",IFERROR(IF(FIND(" ",G8127)&gt;=1,MID(G8127,FIND(" ",G8127)+1,LEN(G8127)),""),""),"")</f>
        <v/>
      </c>
      <c r="AC8127" s="51">
        <f>IFERROR(VALUE(MID($C8127,1,2)),0)</f>
        <v>0</v>
      </c>
      <c r="AD8127" s="44">
        <f>IFERROR(VALUE(MID($C8127,4,3)),0)</f>
        <v>0</v>
      </c>
      <c r="AE8127" s="51">
        <f>VALUE(RIGHT("00"&amp;AC8127,2)&amp;RIGHT("000"&amp;AD8127,3))</f>
        <v>0</v>
      </c>
    </row>
    <row r="8128" spans="1:31">
      <c r="A8128" s="60" t="str">
        <f>IF(G8128&amp;Q8128&lt;&gt;"",W8128&amp;Q8128,"")</f>
        <v/>
      </c>
      <c r="B8128" s="85" t="str">
        <f>IF(C8128&lt;&gt;"",LEFT(C8128,9),"")</f>
        <v/>
      </c>
      <c r="V8128" s="60" t="str">
        <f>W8128&amp;H8128</f>
        <v/>
      </c>
      <c r="W8128" s="60" t="str">
        <f>_xlfn.LET(_xlpm.TextCell,TEXT(G8128,"###"),IF(_xlpm.TextCell&lt;&gt;"",IF(StyleSpaceSplit,IFERROR(IF(FIND(" ",_xlpm.TextCell)&gt;=1,MID(_xlpm.TextCell,1,FIND(" ",_xlpm.TextCell)-1),_xlpm.TextCell),_xlpm.TextCell),_xlpm.TextCell),""))</f>
        <v/>
      </c>
      <c r="X8128" s="60" t="str">
        <f>IF(A8128&lt;&gt;"",IFERROR(IF(FIND(" ",G8128)&gt;=1,MID(G8128,FIND(" ",G8128)+1,LEN(G8128)),""),""),"")</f>
        <v/>
      </c>
      <c r="AC8128" s="51">
        <f>IFERROR(VALUE(MID($C8128,1,2)),0)</f>
        <v>0</v>
      </c>
      <c r="AD8128" s="44">
        <f>IFERROR(VALUE(MID($C8128,4,3)),0)</f>
        <v>0</v>
      </c>
      <c r="AE8128" s="51">
        <f>VALUE(RIGHT("00"&amp;AC8128,2)&amp;RIGHT("000"&amp;AD8128,3))</f>
        <v>0</v>
      </c>
    </row>
    <row r="8129" spans="1:31">
      <c r="A8129" s="60" t="str">
        <f>IF(G8129&amp;Q8129&lt;&gt;"",W8129&amp;Q8129,"")</f>
        <v/>
      </c>
      <c r="B8129" s="85" t="str">
        <f>IF(C8129&lt;&gt;"",LEFT(C8129,9),"")</f>
        <v/>
      </c>
      <c r="V8129" s="60" t="str">
        <f>W8129&amp;H8129</f>
        <v/>
      </c>
      <c r="W8129" s="60" t="str">
        <f>_xlfn.LET(_xlpm.TextCell,TEXT(G8129,"###"),IF(_xlpm.TextCell&lt;&gt;"",IF(StyleSpaceSplit,IFERROR(IF(FIND(" ",_xlpm.TextCell)&gt;=1,MID(_xlpm.TextCell,1,FIND(" ",_xlpm.TextCell)-1),_xlpm.TextCell),_xlpm.TextCell),_xlpm.TextCell),""))</f>
        <v/>
      </c>
      <c r="X8129" s="60" t="str">
        <f>IF(A8129&lt;&gt;"",IFERROR(IF(FIND(" ",G8129)&gt;=1,MID(G8129,FIND(" ",G8129)+1,LEN(G8129)),""),""),"")</f>
        <v/>
      </c>
      <c r="AC8129" s="51">
        <f>IFERROR(VALUE(MID($C8129,1,2)),0)</f>
        <v>0</v>
      </c>
      <c r="AD8129" s="44">
        <f>IFERROR(VALUE(MID($C8129,4,3)),0)</f>
        <v>0</v>
      </c>
      <c r="AE8129" s="51">
        <f>VALUE(RIGHT("00"&amp;AC8129,2)&amp;RIGHT("000"&amp;AD8129,3))</f>
        <v>0</v>
      </c>
    </row>
    <row r="8130" spans="1:31">
      <c r="A8130" s="60" t="str">
        <f>IF(G8130&amp;Q8130&lt;&gt;"",W8130&amp;Q8130,"")</f>
        <v/>
      </c>
      <c r="B8130" s="85" t="str">
        <f>IF(C8130&lt;&gt;"",LEFT(C8130,9),"")</f>
        <v/>
      </c>
      <c r="V8130" s="60" t="str">
        <f>W8130&amp;H8130</f>
        <v/>
      </c>
      <c r="W8130" s="60" t="str">
        <f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>IF(A8130&lt;&gt;"",IFERROR(IF(FIND(" ",G8130)&gt;=1,MID(G8130,FIND(" ",G8130)+1,LEN(G8130)),""),""),"")</f>
        <v/>
      </c>
      <c r="AC8130" s="51">
        <f>IFERROR(VALUE(MID($C8130,1,2)),0)</f>
        <v>0</v>
      </c>
      <c r="AD8130" s="44">
        <f>IFERROR(VALUE(MID($C8130,4,3)),0)</f>
        <v>0</v>
      </c>
      <c r="AE8130" s="51">
        <f>VALUE(RIGHT("00"&amp;AC8130,2)&amp;RIGHT("000"&amp;AD8130,3))</f>
        <v>0</v>
      </c>
    </row>
    <row r="8131" spans="1:31">
      <c r="A8131" s="60" t="str">
        <f>IF(G8131&amp;Q8131&lt;&gt;"",W8131&amp;Q8131,"")</f>
        <v/>
      </c>
      <c r="B8131" s="85" t="str">
        <f>IF(C8131&lt;&gt;"",LEFT(C8131,9),"")</f>
        <v/>
      </c>
      <c r="V8131" s="60" t="str">
        <f>W8131&amp;H8131</f>
        <v/>
      </c>
      <c r="W8131" s="60" t="str">
        <f>_xlfn.LET(_xlpm.TextCell,TEXT(G8131,"###"),IF(_xlpm.TextCell&lt;&gt;"",IF(StyleSpaceSplit,IFERROR(IF(FIND(" ",_xlpm.TextCell)&gt;=1,MID(_xlpm.TextCell,1,FIND(" ",_xlpm.TextCell)-1),_xlpm.TextCell),_xlpm.TextCell),_xlpm.TextCell),""))</f>
        <v/>
      </c>
      <c r="X8131" s="60" t="str">
        <f>IF(A8131&lt;&gt;"",IFERROR(IF(FIND(" ",G8131)&gt;=1,MID(G8131,FIND(" ",G8131)+1,LEN(G8131)),""),""),"")</f>
        <v/>
      </c>
      <c r="AC8131" s="51">
        <f>IFERROR(VALUE(MID($C8131,1,2)),0)</f>
        <v>0</v>
      </c>
      <c r="AD8131" s="44">
        <f>IFERROR(VALUE(MID($C8131,4,3)),0)</f>
        <v>0</v>
      </c>
      <c r="AE8131" s="51">
        <f>VALUE(RIGHT("00"&amp;AC8131,2)&amp;RIGHT("000"&amp;AD8131,3))</f>
        <v>0</v>
      </c>
    </row>
    <row r="8132" spans="1:31">
      <c r="A8132" s="60" t="str">
        <f>IF(G8132&amp;Q8132&lt;&gt;"",W8132&amp;Q8132,"")</f>
        <v/>
      </c>
      <c r="B8132" s="85" t="str">
        <f>IF(C8132&lt;&gt;"",LEFT(C8132,9),"")</f>
        <v/>
      </c>
      <c r="V8132" s="60" t="str">
        <f>W8132&amp;H8132</f>
        <v/>
      </c>
      <c r="W8132" s="60" t="str">
        <f>_xlfn.LET(_xlpm.TextCell,TEXT(G8132,"###"),IF(_xlpm.TextCell&lt;&gt;"",IF(StyleSpaceSplit,IFERROR(IF(FIND(" ",_xlpm.TextCell)&gt;=1,MID(_xlpm.TextCell,1,FIND(" ",_xlpm.TextCell)-1),_xlpm.TextCell),_xlpm.TextCell),_xlpm.TextCell),""))</f>
        <v/>
      </c>
      <c r="X8132" s="60" t="str">
        <f>IF(A8132&lt;&gt;"",IFERROR(IF(FIND(" ",G8132)&gt;=1,MID(G8132,FIND(" ",G8132)+1,LEN(G8132)),""),""),"")</f>
        <v/>
      </c>
      <c r="AC8132" s="51">
        <f>IFERROR(VALUE(MID($C8132,1,2)),0)</f>
        <v>0</v>
      </c>
      <c r="AD8132" s="44">
        <f>IFERROR(VALUE(MID($C8132,4,3)),0)</f>
        <v>0</v>
      </c>
      <c r="AE8132" s="51">
        <f>VALUE(RIGHT("00"&amp;AC8132,2)&amp;RIGHT("000"&amp;AD8132,3))</f>
        <v>0</v>
      </c>
    </row>
    <row r="8133" spans="1:31">
      <c r="A8133" s="60" t="str">
        <f>IF(G8133&amp;Q8133&lt;&gt;"",W8133&amp;Q8133,"")</f>
        <v/>
      </c>
      <c r="B8133" s="85" t="str">
        <f>IF(C8133&lt;&gt;"",LEFT(C8133,9),"")</f>
        <v/>
      </c>
      <c r="V8133" s="60" t="str">
        <f>W8133&amp;H8133</f>
        <v/>
      </c>
      <c r="W8133" s="60" t="str">
        <f>_xlfn.LET(_xlpm.TextCell,TEXT(G8133,"###"),IF(_xlpm.TextCell&lt;&gt;"",IF(StyleSpaceSplit,IFERROR(IF(FIND(" ",_xlpm.TextCell)&gt;=1,MID(_xlpm.TextCell,1,FIND(" ",_xlpm.TextCell)-1),_xlpm.TextCell),_xlpm.TextCell),_xlpm.TextCell),""))</f>
        <v/>
      </c>
      <c r="X8133" s="60" t="str">
        <f>IF(A8133&lt;&gt;"",IFERROR(IF(FIND(" ",G8133)&gt;=1,MID(G8133,FIND(" ",G8133)+1,LEN(G8133)),""),""),"")</f>
        <v/>
      </c>
      <c r="AC8133" s="51">
        <f>IFERROR(VALUE(MID($C8133,1,2)),0)</f>
        <v>0</v>
      </c>
      <c r="AD8133" s="44">
        <f>IFERROR(VALUE(MID($C8133,4,3)),0)</f>
        <v>0</v>
      </c>
      <c r="AE8133" s="51">
        <f>VALUE(RIGHT("00"&amp;AC8133,2)&amp;RIGHT("000"&amp;AD8133,3))</f>
        <v>0</v>
      </c>
    </row>
    <row r="8134" spans="1:31">
      <c r="A8134" s="60" t="str">
        <f>IF(G8134&amp;Q8134&lt;&gt;"",W8134&amp;Q8134,"")</f>
        <v/>
      </c>
      <c r="B8134" s="85" t="str">
        <f>IF(C8134&lt;&gt;"",LEFT(C8134,9),"")</f>
        <v/>
      </c>
      <c r="V8134" s="60" t="str">
        <f>W8134&amp;H8134</f>
        <v/>
      </c>
      <c r="W8134" s="60" t="str">
        <f>_xlfn.LET(_xlpm.TextCell,TEXT(G8134,"###"),IF(_xlpm.TextCell&lt;&gt;"",IF(StyleSpaceSplit,IFERROR(IF(FIND(" ",_xlpm.TextCell)&gt;=1,MID(_xlpm.TextCell,1,FIND(" ",_xlpm.TextCell)-1),_xlpm.TextCell),_xlpm.TextCell),_xlpm.TextCell),""))</f>
        <v/>
      </c>
      <c r="X8134" s="60" t="str">
        <f>IF(A8134&lt;&gt;"",IFERROR(IF(FIND(" ",G8134)&gt;=1,MID(G8134,FIND(" ",G8134)+1,LEN(G8134)),""),""),"")</f>
        <v/>
      </c>
      <c r="AC8134" s="51">
        <f>IFERROR(VALUE(MID($C8134,1,2)),0)</f>
        <v>0</v>
      </c>
      <c r="AD8134" s="44">
        <f>IFERROR(VALUE(MID($C8134,4,3)),0)</f>
        <v>0</v>
      </c>
      <c r="AE8134" s="51">
        <f>VALUE(RIGHT("00"&amp;AC8134,2)&amp;RIGHT("000"&amp;AD8134,3))</f>
        <v>0</v>
      </c>
    </row>
    <row r="8135" spans="1:31">
      <c r="A8135" s="60" t="str">
        <f>IF(G8135&amp;Q8135&lt;&gt;"",W8135&amp;Q8135,"")</f>
        <v/>
      </c>
      <c r="B8135" s="85" t="str">
        <f>IF(C8135&lt;&gt;"",LEFT(C8135,9),"")</f>
        <v/>
      </c>
      <c r="V8135" s="60" t="str">
        <f>W8135&amp;H8135</f>
        <v/>
      </c>
      <c r="W8135" s="60" t="str">
        <f>_xlfn.LET(_xlpm.TextCell,TEXT(G8135,"###"),IF(_xlpm.TextCell&lt;&gt;"",IF(StyleSpaceSplit,IFERROR(IF(FIND(" ",_xlpm.TextCell)&gt;=1,MID(_xlpm.TextCell,1,FIND(" ",_xlpm.TextCell)-1),_xlpm.TextCell),_xlpm.TextCell),_xlpm.TextCell),""))</f>
        <v/>
      </c>
      <c r="X8135" s="60" t="str">
        <f>IF(A8135&lt;&gt;"",IFERROR(IF(FIND(" ",G8135)&gt;=1,MID(G8135,FIND(" ",G8135)+1,LEN(G8135)),""),""),"")</f>
        <v/>
      </c>
      <c r="AC8135" s="51">
        <f>IFERROR(VALUE(MID($C8135,1,2)),0)</f>
        <v>0</v>
      </c>
      <c r="AD8135" s="44">
        <f>IFERROR(VALUE(MID($C8135,4,3)),0)</f>
        <v>0</v>
      </c>
      <c r="AE8135" s="51">
        <f>VALUE(RIGHT("00"&amp;AC8135,2)&amp;RIGHT("000"&amp;AD8135,3))</f>
        <v>0</v>
      </c>
    </row>
    <row r="8136" spans="1:31">
      <c r="A8136" s="60" t="str">
        <f>IF(G8136&amp;Q8136&lt;&gt;"",W8136&amp;Q8136,"")</f>
        <v/>
      </c>
      <c r="B8136" s="85" t="str">
        <f>IF(C8136&lt;&gt;"",LEFT(C8136,9),"")</f>
        <v/>
      </c>
      <c r="V8136" s="60" t="str">
        <f>W8136&amp;H8136</f>
        <v/>
      </c>
      <c r="W8136" s="60" t="str">
        <f>_xlfn.LET(_xlpm.TextCell,TEXT(G8136,"###"),IF(_xlpm.TextCell&lt;&gt;"",IF(StyleSpaceSplit,IFERROR(IF(FIND(" ",_xlpm.TextCell)&gt;=1,MID(_xlpm.TextCell,1,FIND(" ",_xlpm.TextCell)-1),_xlpm.TextCell),_xlpm.TextCell),_xlpm.TextCell),""))</f>
        <v/>
      </c>
      <c r="X8136" s="60" t="str">
        <f>IF(A8136&lt;&gt;"",IFERROR(IF(FIND(" ",G8136)&gt;=1,MID(G8136,FIND(" ",G8136)+1,LEN(G8136)),""),""),"")</f>
        <v/>
      </c>
      <c r="AC8136" s="51">
        <f>IFERROR(VALUE(MID($C8136,1,2)),0)</f>
        <v>0</v>
      </c>
      <c r="AD8136" s="44">
        <f>IFERROR(VALUE(MID($C8136,4,3)),0)</f>
        <v>0</v>
      </c>
      <c r="AE8136" s="51">
        <f>VALUE(RIGHT("00"&amp;AC8136,2)&amp;RIGHT("000"&amp;AD8136,3))</f>
        <v>0</v>
      </c>
    </row>
    <row r="8137" spans="1:31">
      <c r="A8137" s="60" t="str">
        <f>IF(G8137&amp;Q8137&lt;&gt;"",W8137&amp;Q8137,"")</f>
        <v/>
      </c>
      <c r="B8137" s="85" t="str">
        <f>IF(C8137&lt;&gt;"",LEFT(C8137,9),"")</f>
        <v/>
      </c>
      <c r="V8137" s="60" t="str">
        <f>W8137&amp;H8137</f>
        <v/>
      </c>
      <c r="W8137" s="60" t="str">
        <f>_xlfn.LET(_xlpm.TextCell,TEXT(G8137,"###"),IF(_xlpm.TextCell&lt;&gt;"",IF(StyleSpaceSplit,IFERROR(IF(FIND(" ",_xlpm.TextCell)&gt;=1,MID(_xlpm.TextCell,1,FIND(" ",_xlpm.TextCell)-1),_xlpm.TextCell),_xlpm.TextCell),_xlpm.TextCell),""))</f>
        <v/>
      </c>
      <c r="X8137" s="60" t="str">
        <f>IF(A8137&lt;&gt;"",IFERROR(IF(FIND(" ",G8137)&gt;=1,MID(G8137,FIND(" ",G8137)+1,LEN(G8137)),""),""),"")</f>
        <v/>
      </c>
      <c r="AC8137" s="51">
        <f>IFERROR(VALUE(MID($C8137,1,2)),0)</f>
        <v>0</v>
      </c>
      <c r="AD8137" s="44">
        <f>IFERROR(VALUE(MID($C8137,4,3)),0)</f>
        <v>0</v>
      </c>
      <c r="AE8137" s="51">
        <f>VALUE(RIGHT("00"&amp;AC8137,2)&amp;RIGHT("000"&amp;AD8137,3))</f>
        <v>0</v>
      </c>
    </row>
    <row r="8138" spans="1:31">
      <c r="A8138" s="60" t="str">
        <f>IF(G8138&amp;Q8138&lt;&gt;"",W8138&amp;Q8138,"")</f>
        <v/>
      </c>
      <c r="B8138" s="85" t="str">
        <f>IF(C8138&lt;&gt;"",LEFT(C8138,9),"")</f>
        <v/>
      </c>
      <c r="V8138" s="60" t="str">
        <f>W8138&amp;H8138</f>
        <v/>
      </c>
      <c r="W8138" s="60" t="str">
        <f>_xlfn.LET(_xlpm.TextCell,TEXT(G8138,"###"),IF(_xlpm.TextCell&lt;&gt;"",IF(StyleSpaceSplit,IFERROR(IF(FIND(" ",_xlpm.TextCell)&gt;=1,MID(_xlpm.TextCell,1,FIND(" ",_xlpm.TextCell)-1),_xlpm.TextCell),_xlpm.TextCell),_xlpm.TextCell),""))</f>
        <v/>
      </c>
      <c r="X8138" s="60" t="str">
        <f>IF(A8138&lt;&gt;"",IFERROR(IF(FIND(" ",G8138)&gt;=1,MID(G8138,FIND(" ",G8138)+1,LEN(G8138)),""),""),"")</f>
        <v/>
      </c>
      <c r="AC8138" s="51">
        <f>IFERROR(VALUE(MID($C8138,1,2)),0)</f>
        <v>0</v>
      </c>
      <c r="AD8138" s="44">
        <f>IFERROR(VALUE(MID($C8138,4,3)),0)</f>
        <v>0</v>
      </c>
      <c r="AE8138" s="51">
        <f>VALUE(RIGHT("00"&amp;AC8138,2)&amp;RIGHT("000"&amp;AD8138,3))</f>
        <v>0</v>
      </c>
    </row>
    <row r="8139" spans="1:31">
      <c r="A8139" s="60" t="str">
        <f>IF(G8139&amp;Q8139&lt;&gt;"",W8139&amp;Q8139,"")</f>
        <v/>
      </c>
      <c r="B8139" s="85" t="str">
        <f>IF(C8139&lt;&gt;"",LEFT(C8139,9),"")</f>
        <v/>
      </c>
      <c r="V8139" s="60" t="str">
        <f>W8139&amp;H8139</f>
        <v/>
      </c>
      <c r="W8139" s="60" t="str">
        <f>_xlfn.LET(_xlpm.TextCell,TEXT(G8139,"###"),IF(_xlpm.TextCell&lt;&gt;"",IF(StyleSpaceSplit,IFERROR(IF(FIND(" ",_xlpm.TextCell)&gt;=1,MID(_xlpm.TextCell,1,FIND(" ",_xlpm.TextCell)-1),_xlpm.TextCell),_xlpm.TextCell),_xlpm.TextCell),""))</f>
        <v/>
      </c>
      <c r="X8139" s="60" t="str">
        <f>IF(A8139&lt;&gt;"",IFERROR(IF(FIND(" ",G8139)&gt;=1,MID(G8139,FIND(" ",G8139)+1,LEN(G8139)),""),""),"")</f>
        <v/>
      </c>
      <c r="AC8139" s="51">
        <f>IFERROR(VALUE(MID($C8139,1,2)),0)</f>
        <v>0</v>
      </c>
      <c r="AD8139" s="44">
        <f>IFERROR(VALUE(MID($C8139,4,3)),0)</f>
        <v>0</v>
      </c>
      <c r="AE8139" s="51">
        <f>VALUE(RIGHT("00"&amp;AC8139,2)&amp;RIGHT("000"&amp;AD8139,3))</f>
        <v>0</v>
      </c>
    </row>
    <row r="8140" spans="1:31">
      <c r="A8140" s="60" t="str">
        <f>IF(G8140&amp;Q8140&lt;&gt;"",W8140&amp;Q8140,"")</f>
        <v/>
      </c>
      <c r="B8140" s="85" t="str">
        <f>IF(C8140&lt;&gt;"",LEFT(C8140,9),"")</f>
        <v/>
      </c>
      <c r="V8140" s="60" t="str">
        <f>W8140&amp;H8140</f>
        <v/>
      </c>
      <c r="W8140" s="60" t="str">
        <f>_xlfn.LET(_xlpm.TextCell,TEXT(G8140,"###"),IF(_xlpm.TextCell&lt;&gt;"",IF(StyleSpaceSplit,IFERROR(IF(FIND(" ",_xlpm.TextCell)&gt;=1,MID(_xlpm.TextCell,1,FIND(" ",_xlpm.TextCell)-1),_xlpm.TextCell),_xlpm.TextCell),_xlpm.TextCell),""))</f>
        <v/>
      </c>
      <c r="X8140" s="60" t="str">
        <f>IF(A8140&lt;&gt;"",IFERROR(IF(FIND(" ",G8140)&gt;=1,MID(G8140,FIND(" ",G8140)+1,LEN(G8140)),""),""),"")</f>
        <v/>
      </c>
      <c r="AC8140" s="51">
        <f>IFERROR(VALUE(MID($C8140,1,2)),0)</f>
        <v>0</v>
      </c>
      <c r="AD8140" s="44">
        <f>IFERROR(VALUE(MID($C8140,4,3)),0)</f>
        <v>0</v>
      </c>
      <c r="AE8140" s="51">
        <f>VALUE(RIGHT("00"&amp;AC8140,2)&amp;RIGHT("000"&amp;AD8140,3))</f>
        <v>0</v>
      </c>
    </row>
    <row r="8141" spans="1:31">
      <c r="A8141" s="60" t="str">
        <f>IF(G8141&amp;Q8141&lt;&gt;"",W8141&amp;Q8141,"")</f>
        <v/>
      </c>
      <c r="B8141" s="85" t="str">
        <f>IF(C8141&lt;&gt;"",LEFT(C8141,9),"")</f>
        <v/>
      </c>
      <c r="V8141" s="60" t="str">
        <f>W8141&amp;H8141</f>
        <v/>
      </c>
      <c r="W8141" s="60" t="str">
        <f>_xlfn.LET(_xlpm.TextCell,TEXT(G8141,"###"),IF(_xlpm.TextCell&lt;&gt;"",IF(StyleSpaceSplit,IFERROR(IF(FIND(" ",_xlpm.TextCell)&gt;=1,MID(_xlpm.TextCell,1,FIND(" ",_xlpm.TextCell)-1),_xlpm.TextCell),_xlpm.TextCell),_xlpm.TextCell),""))</f>
        <v/>
      </c>
      <c r="X8141" s="60" t="str">
        <f>IF(A8141&lt;&gt;"",IFERROR(IF(FIND(" ",G8141)&gt;=1,MID(G8141,FIND(" ",G8141)+1,LEN(G8141)),""),""),"")</f>
        <v/>
      </c>
      <c r="AC8141" s="51">
        <f>IFERROR(VALUE(MID($C8141,1,2)),0)</f>
        <v>0</v>
      </c>
      <c r="AD8141" s="44">
        <f>IFERROR(VALUE(MID($C8141,4,3)),0)</f>
        <v>0</v>
      </c>
      <c r="AE8141" s="51">
        <f>VALUE(RIGHT("00"&amp;AC8141,2)&amp;RIGHT("000"&amp;AD8141,3))</f>
        <v>0</v>
      </c>
    </row>
    <row r="8142" spans="1:31">
      <c r="A8142" s="60" t="str">
        <f>IF(G8142&amp;Q8142&lt;&gt;"",W8142&amp;Q8142,"")</f>
        <v/>
      </c>
      <c r="B8142" s="85" t="str">
        <f>IF(C8142&lt;&gt;"",LEFT(C8142,9),"")</f>
        <v/>
      </c>
      <c r="V8142" s="60" t="str">
        <f>W8142&amp;H8142</f>
        <v/>
      </c>
      <c r="W8142" s="60" t="str">
        <f>_xlfn.LET(_xlpm.TextCell,TEXT(G8142,"###"),IF(_xlpm.TextCell&lt;&gt;"",IF(StyleSpaceSplit,IFERROR(IF(FIND(" ",_xlpm.TextCell)&gt;=1,MID(_xlpm.TextCell,1,FIND(" ",_xlpm.TextCell)-1),_xlpm.TextCell),_xlpm.TextCell),_xlpm.TextCell),""))</f>
        <v/>
      </c>
      <c r="X8142" s="60" t="str">
        <f>IF(A8142&lt;&gt;"",IFERROR(IF(FIND(" ",G8142)&gt;=1,MID(G8142,FIND(" ",G8142)+1,LEN(G8142)),""),""),"")</f>
        <v/>
      </c>
      <c r="AC8142" s="51">
        <f>IFERROR(VALUE(MID($C8142,1,2)),0)</f>
        <v>0</v>
      </c>
      <c r="AD8142" s="44">
        <f>IFERROR(VALUE(MID($C8142,4,3)),0)</f>
        <v>0</v>
      </c>
      <c r="AE8142" s="51">
        <f>VALUE(RIGHT("00"&amp;AC8142,2)&amp;RIGHT("000"&amp;AD8142,3))</f>
        <v>0</v>
      </c>
    </row>
    <row r="8143" spans="1:31">
      <c r="A8143" s="60" t="str">
        <f>IF(G8143&amp;Q8143&lt;&gt;"",W8143&amp;Q8143,"")</f>
        <v/>
      </c>
      <c r="B8143" s="85" t="str">
        <f>IF(C8143&lt;&gt;"",LEFT(C8143,9),"")</f>
        <v/>
      </c>
      <c r="V8143" s="60" t="str">
        <f>W8143&amp;H8143</f>
        <v/>
      </c>
      <c r="W8143" s="60" t="str">
        <f>_xlfn.LET(_xlpm.TextCell,TEXT(G8143,"###"),IF(_xlpm.TextCell&lt;&gt;"",IF(StyleSpaceSplit,IFERROR(IF(FIND(" ",_xlpm.TextCell)&gt;=1,MID(_xlpm.TextCell,1,FIND(" ",_xlpm.TextCell)-1),_xlpm.TextCell),_xlpm.TextCell),_xlpm.TextCell),""))</f>
        <v/>
      </c>
      <c r="X8143" s="60" t="str">
        <f>IF(A8143&lt;&gt;"",IFERROR(IF(FIND(" ",G8143)&gt;=1,MID(G8143,FIND(" ",G8143)+1,LEN(G8143)),""),""),"")</f>
        <v/>
      </c>
      <c r="AC8143" s="51">
        <f>IFERROR(VALUE(MID($C8143,1,2)),0)</f>
        <v>0</v>
      </c>
      <c r="AD8143" s="44">
        <f>IFERROR(VALUE(MID($C8143,4,3)),0)</f>
        <v>0</v>
      </c>
      <c r="AE8143" s="51">
        <f>VALUE(RIGHT("00"&amp;AC8143,2)&amp;RIGHT("000"&amp;AD8143,3))</f>
        <v>0</v>
      </c>
    </row>
    <row r="8144" spans="1:31">
      <c r="A8144" s="60" t="str">
        <f>IF(G8144&amp;Q8144&lt;&gt;"",W8144&amp;Q8144,"")</f>
        <v/>
      </c>
      <c r="B8144" s="85" t="str">
        <f>IF(C8144&lt;&gt;"",LEFT(C8144,9),"")</f>
        <v/>
      </c>
      <c r="V8144" s="60" t="str">
        <f>W8144&amp;H8144</f>
        <v/>
      </c>
      <c r="W8144" s="60" t="str">
        <f>_xlfn.LET(_xlpm.TextCell,TEXT(G8144,"###"),IF(_xlpm.TextCell&lt;&gt;"",IF(StyleSpaceSplit,IFERROR(IF(FIND(" ",_xlpm.TextCell)&gt;=1,MID(_xlpm.TextCell,1,FIND(" ",_xlpm.TextCell)-1),_xlpm.TextCell),_xlpm.TextCell),_xlpm.TextCell),""))</f>
        <v/>
      </c>
      <c r="X8144" s="60" t="str">
        <f>IF(A8144&lt;&gt;"",IFERROR(IF(FIND(" ",G8144)&gt;=1,MID(G8144,FIND(" ",G8144)+1,LEN(G8144)),""),""),"")</f>
        <v/>
      </c>
      <c r="AC8144" s="51">
        <f>IFERROR(VALUE(MID($C8144,1,2)),0)</f>
        <v>0</v>
      </c>
      <c r="AD8144" s="44">
        <f>IFERROR(VALUE(MID($C8144,4,3)),0)</f>
        <v>0</v>
      </c>
      <c r="AE8144" s="51">
        <f>VALUE(RIGHT("00"&amp;AC8144,2)&amp;RIGHT("000"&amp;AD8144,3))</f>
        <v>0</v>
      </c>
    </row>
    <row r="8145" spans="1:31">
      <c r="A8145" s="60" t="str">
        <f>IF(G8145&amp;Q8145&lt;&gt;"",W8145&amp;Q8145,"")</f>
        <v/>
      </c>
      <c r="B8145" s="85" t="str">
        <f>IF(C8145&lt;&gt;"",LEFT(C8145,9),"")</f>
        <v/>
      </c>
      <c r="V8145" s="60" t="str">
        <f>W8145&amp;H8145</f>
        <v/>
      </c>
      <c r="W8145" s="60" t="str">
        <f>_xlfn.LET(_xlpm.TextCell,TEXT(G8145,"###"),IF(_xlpm.TextCell&lt;&gt;"",IF(StyleSpaceSplit,IFERROR(IF(FIND(" ",_xlpm.TextCell)&gt;=1,MID(_xlpm.TextCell,1,FIND(" ",_xlpm.TextCell)-1),_xlpm.TextCell),_xlpm.TextCell),_xlpm.TextCell),""))</f>
        <v/>
      </c>
      <c r="X8145" s="60" t="str">
        <f>IF(A8145&lt;&gt;"",IFERROR(IF(FIND(" ",G8145)&gt;=1,MID(G8145,FIND(" ",G8145)+1,LEN(G8145)),""),""),"")</f>
        <v/>
      </c>
      <c r="AC8145" s="51">
        <f>IFERROR(VALUE(MID($C8145,1,2)),0)</f>
        <v>0</v>
      </c>
      <c r="AD8145" s="44">
        <f>IFERROR(VALUE(MID($C8145,4,3)),0)</f>
        <v>0</v>
      </c>
      <c r="AE8145" s="51">
        <f>VALUE(RIGHT("00"&amp;AC8145,2)&amp;RIGHT("000"&amp;AD8145,3))</f>
        <v>0</v>
      </c>
    </row>
    <row r="8146" spans="1:31">
      <c r="A8146" s="60" t="str">
        <f>IF(G8146&amp;Q8146&lt;&gt;"",W8146&amp;Q8146,"")</f>
        <v/>
      </c>
      <c r="B8146" s="85" t="str">
        <f>IF(C8146&lt;&gt;"",LEFT(C8146,9),"")</f>
        <v/>
      </c>
      <c r="V8146" s="60" t="str">
        <f>W8146&amp;H8146</f>
        <v/>
      </c>
      <c r="W8146" s="60" t="str">
        <f>_xlfn.LET(_xlpm.TextCell,TEXT(G8146,"###"),IF(_xlpm.TextCell&lt;&gt;"",IF(StyleSpaceSplit,IFERROR(IF(FIND(" ",_xlpm.TextCell)&gt;=1,MID(_xlpm.TextCell,1,FIND(" ",_xlpm.TextCell)-1),_xlpm.TextCell),_xlpm.TextCell),_xlpm.TextCell),""))</f>
        <v/>
      </c>
      <c r="X8146" s="60" t="str">
        <f>IF(A8146&lt;&gt;"",IFERROR(IF(FIND(" ",G8146)&gt;=1,MID(G8146,FIND(" ",G8146)+1,LEN(G8146)),""),""),"")</f>
        <v/>
      </c>
      <c r="AC8146" s="51">
        <f>IFERROR(VALUE(MID($C8146,1,2)),0)</f>
        <v>0</v>
      </c>
      <c r="AD8146" s="44">
        <f>IFERROR(VALUE(MID($C8146,4,3)),0)</f>
        <v>0</v>
      </c>
      <c r="AE8146" s="51">
        <f>VALUE(RIGHT("00"&amp;AC8146,2)&amp;RIGHT("000"&amp;AD8146,3))</f>
        <v>0</v>
      </c>
    </row>
    <row r="8147" spans="1:31">
      <c r="A8147" s="60" t="str">
        <f>IF(G8147&amp;Q8147&lt;&gt;"",W8147&amp;Q8147,"")</f>
        <v/>
      </c>
      <c r="B8147" s="85" t="str">
        <f>IF(C8147&lt;&gt;"",LEFT(C8147,9),"")</f>
        <v/>
      </c>
      <c r="V8147" s="60" t="str">
        <f>W8147&amp;H8147</f>
        <v/>
      </c>
      <c r="W8147" s="60" t="str">
        <f>_xlfn.LET(_xlpm.TextCell,TEXT(G8147,"###"),IF(_xlpm.TextCell&lt;&gt;"",IF(StyleSpaceSplit,IFERROR(IF(FIND(" ",_xlpm.TextCell)&gt;=1,MID(_xlpm.TextCell,1,FIND(" ",_xlpm.TextCell)-1),_xlpm.TextCell),_xlpm.TextCell),_xlpm.TextCell),""))</f>
        <v/>
      </c>
      <c r="X8147" s="60" t="str">
        <f>IF(A8147&lt;&gt;"",IFERROR(IF(FIND(" ",G8147)&gt;=1,MID(G8147,FIND(" ",G8147)+1,LEN(G8147)),""),""),"")</f>
        <v/>
      </c>
      <c r="AC8147" s="51">
        <f>IFERROR(VALUE(MID($C8147,1,2)),0)</f>
        <v>0</v>
      </c>
      <c r="AD8147" s="44">
        <f>IFERROR(VALUE(MID($C8147,4,3)),0)</f>
        <v>0</v>
      </c>
      <c r="AE8147" s="51">
        <f>VALUE(RIGHT("00"&amp;AC8147,2)&amp;RIGHT("000"&amp;AD8147,3))</f>
        <v>0</v>
      </c>
    </row>
    <row r="8148" spans="1:31">
      <c r="A8148" s="60" t="str">
        <f>IF(G8148&amp;Q8148&lt;&gt;"",W8148&amp;Q8148,"")</f>
        <v/>
      </c>
      <c r="B8148" s="85" t="str">
        <f>IF(C8148&lt;&gt;"",LEFT(C8148,9),"")</f>
        <v/>
      </c>
      <c r="V8148" s="60" t="str">
        <f>W8148&amp;H8148</f>
        <v/>
      </c>
      <c r="W8148" s="60" t="str">
        <f>_xlfn.LET(_xlpm.TextCell,TEXT(G8148,"###"),IF(_xlpm.TextCell&lt;&gt;"",IF(StyleSpaceSplit,IFERROR(IF(FIND(" ",_xlpm.TextCell)&gt;=1,MID(_xlpm.TextCell,1,FIND(" ",_xlpm.TextCell)-1),_xlpm.TextCell),_xlpm.TextCell),_xlpm.TextCell),""))</f>
        <v/>
      </c>
      <c r="X8148" s="60" t="str">
        <f>IF(A8148&lt;&gt;"",IFERROR(IF(FIND(" ",G8148)&gt;=1,MID(G8148,FIND(" ",G8148)+1,LEN(G8148)),""),""),"")</f>
        <v/>
      </c>
      <c r="AC8148" s="51">
        <f>IFERROR(VALUE(MID($C8148,1,2)),0)</f>
        <v>0</v>
      </c>
      <c r="AD8148" s="44">
        <f>IFERROR(VALUE(MID($C8148,4,3)),0)</f>
        <v>0</v>
      </c>
      <c r="AE8148" s="51">
        <f>VALUE(RIGHT("00"&amp;AC8148,2)&amp;RIGHT("000"&amp;AD8148,3))</f>
        <v>0</v>
      </c>
    </row>
    <row r="8149" spans="1:31">
      <c r="A8149" s="60" t="str">
        <f>IF(G8149&amp;Q8149&lt;&gt;"",W8149&amp;Q8149,"")</f>
        <v/>
      </c>
      <c r="B8149" s="85" t="str">
        <f>IF(C8149&lt;&gt;"",LEFT(C8149,9),"")</f>
        <v/>
      </c>
      <c r="V8149" s="60" t="str">
        <f>W8149&amp;H8149</f>
        <v/>
      </c>
      <c r="W8149" s="60" t="str">
        <f>_xlfn.LET(_xlpm.TextCell,TEXT(G8149,"###"),IF(_xlpm.TextCell&lt;&gt;"",IF(StyleSpaceSplit,IFERROR(IF(FIND(" ",_xlpm.TextCell)&gt;=1,MID(_xlpm.TextCell,1,FIND(" ",_xlpm.TextCell)-1),_xlpm.TextCell),_xlpm.TextCell),_xlpm.TextCell),""))</f>
        <v/>
      </c>
      <c r="X8149" s="60" t="str">
        <f>IF(A8149&lt;&gt;"",IFERROR(IF(FIND(" ",G8149)&gt;=1,MID(G8149,FIND(" ",G8149)+1,LEN(G8149)),""),""),"")</f>
        <v/>
      </c>
      <c r="AC8149" s="51">
        <f>IFERROR(VALUE(MID($C8149,1,2)),0)</f>
        <v>0</v>
      </c>
      <c r="AD8149" s="44">
        <f>IFERROR(VALUE(MID($C8149,4,3)),0)</f>
        <v>0</v>
      </c>
      <c r="AE8149" s="51">
        <f>VALUE(RIGHT("00"&amp;AC8149,2)&amp;RIGHT("000"&amp;AD8149,3))</f>
        <v>0</v>
      </c>
    </row>
    <row r="8150" spans="1:31">
      <c r="A8150" s="60" t="str">
        <f>IF(G8150&amp;Q8150&lt;&gt;"",W8150&amp;Q8150,"")</f>
        <v/>
      </c>
      <c r="B8150" s="85" t="str">
        <f>IF(C8150&lt;&gt;"",LEFT(C8150,9),"")</f>
        <v/>
      </c>
      <c r="V8150" s="60" t="str">
        <f>W8150&amp;H8150</f>
        <v/>
      </c>
      <c r="W8150" s="60" t="str">
        <f>_xlfn.LET(_xlpm.TextCell,TEXT(G8150,"###"),IF(_xlpm.TextCell&lt;&gt;"",IF(StyleSpaceSplit,IFERROR(IF(FIND(" ",_xlpm.TextCell)&gt;=1,MID(_xlpm.TextCell,1,FIND(" ",_xlpm.TextCell)-1),_xlpm.TextCell),_xlpm.TextCell),_xlpm.TextCell),""))</f>
        <v/>
      </c>
      <c r="X8150" s="60" t="str">
        <f>IF(A8150&lt;&gt;"",IFERROR(IF(FIND(" ",G8150)&gt;=1,MID(G8150,FIND(" ",G8150)+1,LEN(G8150)),""),""),"")</f>
        <v/>
      </c>
      <c r="AC8150" s="51">
        <f>IFERROR(VALUE(MID($C8150,1,2)),0)</f>
        <v>0</v>
      </c>
      <c r="AD8150" s="44">
        <f>IFERROR(VALUE(MID($C8150,4,3)),0)</f>
        <v>0</v>
      </c>
      <c r="AE8150" s="51">
        <f>VALUE(RIGHT("00"&amp;AC8150,2)&amp;RIGHT("000"&amp;AD8150,3))</f>
        <v>0</v>
      </c>
    </row>
    <row r="8151" spans="1:31">
      <c r="A8151" s="60" t="str">
        <f>IF(G8151&amp;Q8151&lt;&gt;"",W8151&amp;Q8151,"")</f>
        <v/>
      </c>
      <c r="B8151" s="85" t="str">
        <f>IF(C8151&lt;&gt;"",LEFT(C8151,9),"")</f>
        <v/>
      </c>
      <c r="V8151" s="60" t="str">
        <f>W8151&amp;H8151</f>
        <v/>
      </c>
      <c r="W8151" s="60" t="str">
        <f>_xlfn.LET(_xlpm.TextCell,TEXT(G8151,"###"),IF(_xlpm.TextCell&lt;&gt;"",IF(StyleSpaceSplit,IFERROR(IF(FIND(" ",_xlpm.TextCell)&gt;=1,MID(_xlpm.TextCell,1,FIND(" ",_xlpm.TextCell)-1),_xlpm.TextCell),_xlpm.TextCell),_xlpm.TextCell),""))</f>
        <v/>
      </c>
      <c r="X8151" s="60" t="str">
        <f>IF(A8151&lt;&gt;"",IFERROR(IF(FIND(" ",G8151)&gt;=1,MID(G8151,FIND(" ",G8151)+1,LEN(G8151)),""),""),"")</f>
        <v/>
      </c>
      <c r="AC8151" s="51">
        <f>IFERROR(VALUE(MID($C8151,1,2)),0)</f>
        <v>0</v>
      </c>
      <c r="AD8151" s="44">
        <f>IFERROR(VALUE(MID($C8151,4,3)),0)</f>
        <v>0</v>
      </c>
      <c r="AE8151" s="51">
        <f>VALUE(RIGHT("00"&amp;AC8151,2)&amp;RIGHT("000"&amp;AD8151,3))</f>
        <v>0</v>
      </c>
    </row>
    <row r="8152" spans="1:31">
      <c r="A8152" s="60" t="str">
        <f>IF(G8152&amp;Q8152&lt;&gt;"",W8152&amp;Q8152,"")</f>
        <v/>
      </c>
      <c r="B8152" s="85" t="str">
        <f>IF(C8152&lt;&gt;"",LEFT(C8152,9),"")</f>
        <v/>
      </c>
      <c r="V8152" s="60" t="str">
        <f>W8152&amp;H8152</f>
        <v/>
      </c>
      <c r="W8152" s="60" t="str">
        <f>_xlfn.LET(_xlpm.TextCell,TEXT(G8152,"###"),IF(_xlpm.TextCell&lt;&gt;"",IF(StyleSpaceSplit,IFERROR(IF(FIND(" ",_xlpm.TextCell)&gt;=1,MID(_xlpm.TextCell,1,FIND(" ",_xlpm.TextCell)-1),_xlpm.TextCell),_xlpm.TextCell),_xlpm.TextCell),""))</f>
        <v/>
      </c>
      <c r="X8152" s="60" t="str">
        <f>IF(A8152&lt;&gt;"",IFERROR(IF(FIND(" ",G8152)&gt;=1,MID(G8152,FIND(" ",G8152)+1,LEN(G8152)),""),""),"")</f>
        <v/>
      </c>
      <c r="AC8152" s="51">
        <f>IFERROR(VALUE(MID($C8152,1,2)),0)</f>
        <v>0</v>
      </c>
      <c r="AD8152" s="44">
        <f>IFERROR(VALUE(MID($C8152,4,3)),0)</f>
        <v>0</v>
      </c>
      <c r="AE8152" s="51">
        <f>VALUE(RIGHT("00"&amp;AC8152,2)&amp;RIGHT("000"&amp;AD8152,3))</f>
        <v>0</v>
      </c>
    </row>
    <row r="8153" spans="1:31">
      <c r="A8153" s="60" t="str">
        <f>IF(G8153&amp;Q8153&lt;&gt;"",W8153&amp;Q8153,"")</f>
        <v/>
      </c>
      <c r="B8153" s="85" t="str">
        <f>IF(C8153&lt;&gt;"",LEFT(C8153,9),"")</f>
        <v/>
      </c>
      <c r="V8153" s="60" t="str">
        <f>W8153&amp;H8153</f>
        <v/>
      </c>
      <c r="W8153" s="60" t="str">
        <f>_xlfn.LET(_xlpm.TextCell,TEXT(G8153,"###"),IF(_xlpm.TextCell&lt;&gt;"",IF(StyleSpaceSplit,IFERROR(IF(FIND(" ",_xlpm.TextCell)&gt;=1,MID(_xlpm.TextCell,1,FIND(" ",_xlpm.TextCell)-1),_xlpm.TextCell),_xlpm.TextCell),_xlpm.TextCell),""))</f>
        <v/>
      </c>
      <c r="X8153" s="60" t="str">
        <f>IF(A8153&lt;&gt;"",IFERROR(IF(FIND(" ",G8153)&gt;=1,MID(G8153,FIND(" ",G8153)+1,LEN(G8153)),""),""),"")</f>
        <v/>
      </c>
      <c r="AC8153" s="51">
        <f>IFERROR(VALUE(MID($C8153,1,2)),0)</f>
        <v>0</v>
      </c>
      <c r="AD8153" s="44">
        <f>IFERROR(VALUE(MID($C8153,4,3)),0)</f>
        <v>0</v>
      </c>
      <c r="AE8153" s="51">
        <f>VALUE(RIGHT("00"&amp;AC8153,2)&amp;RIGHT("000"&amp;AD8153,3))</f>
        <v>0</v>
      </c>
    </row>
    <row r="8154" spans="1:31">
      <c r="A8154" s="60" t="str">
        <f>IF(G8154&amp;Q8154&lt;&gt;"",W8154&amp;Q8154,"")</f>
        <v/>
      </c>
      <c r="B8154" s="85" t="str">
        <f>IF(C8154&lt;&gt;"",LEFT(C8154,9),"")</f>
        <v/>
      </c>
      <c r="V8154" s="60" t="str">
        <f>W8154&amp;H8154</f>
        <v/>
      </c>
      <c r="W8154" s="60" t="str">
        <f>_xlfn.LET(_xlpm.TextCell,TEXT(G8154,"###"),IF(_xlpm.TextCell&lt;&gt;"",IF(StyleSpaceSplit,IFERROR(IF(FIND(" ",_xlpm.TextCell)&gt;=1,MID(_xlpm.TextCell,1,FIND(" ",_xlpm.TextCell)-1),_xlpm.TextCell),_xlpm.TextCell),_xlpm.TextCell),""))</f>
        <v/>
      </c>
      <c r="X8154" s="60" t="str">
        <f>IF(A8154&lt;&gt;"",IFERROR(IF(FIND(" ",G8154)&gt;=1,MID(G8154,FIND(" ",G8154)+1,LEN(G8154)),""),""),"")</f>
        <v/>
      </c>
      <c r="AC8154" s="51">
        <f>IFERROR(VALUE(MID($C8154,1,2)),0)</f>
        <v>0</v>
      </c>
      <c r="AD8154" s="44">
        <f>IFERROR(VALUE(MID($C8154,4,3)),0)</f>
        <v>0</v>
      </c>
      <c r="AE8154" s="51">
        <f>VALUE(RIGHT("00"&amp;AC8154,2)&amp;RIGHT("000"&amp;AD8154,3))</f>
        <v>0</v>
      </c>
    </row>
    <row r="8155" spans="1:31">
      <c r="A8155" s="60" t="str">
        <f>IF(G8155&amp;Q8155&lt;&gt;"",W8155&amp;Q8155,"")</f>
        <v/>
      </c>
      <c r="B8155" s="85" t="str">
        <f>IF(C8155&lt;&gt;"",LEFT(C8155,9),"")</f>
        <v/>
      </c>
      <c r="V8155" s="60" t="str">
        <f>W8155&amp;H8155</f>
        <v/>
      </c>
      <c r="W8155" s="60" t="str">
        <f>_xlfn.LET(_xlpm.TextCell,TEXT(G8155,"###"),IF(_xlpm.TextCell&lt;&gt;"",IF(StyleSpaceSplit,IFERROR(IF(FIND(" ",_xlpm.TextCell)&gt;=1,MID(_xlpm.TextCell,1,FIND(" ",_xlpm.TextCell)-1),_xlpm.TextCell),_xlpm.TextCell),_xlpm.TextCell),""))</f>
        <v/>
      </c>
      <c r="X8155" s="60" t="str">
        <f>IF(A8155&lt;&gt;"",IFERROR(IF(FIND(" ",G8155)&gt;=1,MID(G8155,FIND(" ",G8155)+1,LEN(G8155)),""),""),"")</f>
        <v/>
      </c>
      <c r="AC8155" s="51">
        <f>IFERROR(VALUE(MID($C8155,1,2)),0)</f>
        <v>0</v>
      </c>
      <c r="AD8155" s="44">
        <f>IFERROR(VALUE(MID($C8155,4,3)),0)</f>
        <v>0</v>
      </c>
      <c r="AE8155" s="51">
        <f>VALUE(RIGHT("00"&amp;AC8155,2)&amp;RIGHT("000"&amp;AD8155,3))</f>
        <v>0</v>
      </c>
    </row>
    <row r="8156" spans="1:31">
      <c r="A8156" s="60" t="str">
        <f>IF(G8156&amp;Q8156&lt;&gt;"",W8156&amp;Q8156,"")</f>
        <v/>
      </c>
      <c r="B8156" s="85" t="str">
        <f>IF(C8156&lt;&gt;"",LEFT(C8156,9),"")</f>
        <v/>
      </c>
      <c r="V8156" s="60" t="str">
        <f>W8156&amp;H8156</f>
        <v/>
      </c>
      <c r="W8156" s="60" t="str">
        <f>_xlfn.LET(_xlpm.TextCell,TEXT(G8156,"###"),IF(_xlpm.TextCell&lt;&gt;"",IF(StyleSpaceSplit,IFERROR(IF(FIND(" ",_xlpm.TextCell)&gt;=1,MID(_xlpm.TextCell,1,FIND(" ",_xlpm.TextCell)-1),_xlpm.TextCell),_xlpm.TextCell),_xlpm.TextCell),""))</f>
        <v/>
      </c>
      <c r="X8156" s="60" t="str">
        <f>IF(A8156&lt;&gt;"",IFERROR(IF(FIND(" ",G8156)&gt;=1,MID(G8156,FIND(" ",G8156)+1,LEN(G8156)),""),""),"")</f>
        <v/>
      </c>
      <c r="AC8156" s="51">
        <f>IFERROR(VALUE(MID($C8156,1,2)),0)</f>
        <v>0</v>
      </c>
      <c r="AD8156" s="44">
        <f>IFERROR(VALUE(MID($C8156,4,3)),0)</f>
        <v>0</v>
      </c>
      <c r="AE8156" s="51">
        <f>VALUE(RIGHT("00"&amp;AC8156,2)&amp;RIGHT("000"&amp;AD8156,3))</f>
        <v>0</v>
      </c>
    </row>
    <row r="8157" spans="1:31">
      <c r="A8157" s="60" t="str">
        <f>IF(G8157&amp;Q8157&lt;&gt;"",W8157&amp;Q8157,"")</f>
        <v/>
      </c>
      <c r="B8157" s="85" t="str">
        <f>IF(C8157&lt;&gt;"",LEFT(C8157,9),"")</f>
        <v/>
      </c>
      <c r="V8157" s="60" t="str">
        <f>W8157&amp;H8157</f>
        <v/>
      </c>
      <c r="W8157" s="60" t="str">
        <f>_xlfn.LET(_xlpm.TextCell,TEXT(G8157,"###"),IF(_xlpm.TextCell&lt;&gt;"",IF(StyleSpaceSplit,IFERROR(IF(FIND(" ",_xlpm.TextCell)&gt;=1,MID(_xlpm.TextCell,1,FIND(" ",_xlpm.TextCell)-1),_xlpm.TextCell),_xlpm.TextCell),_xlpm.TextCell),""))</f>
        <v/>
      </c>
      <c r="X8157" s="60" t="str">
        <f>IF(A8157&lt;&gt;"",IFERROR(IF(FIND(" ",G8157)&gt;=1,MID(G8157,FIND(" ",G8157)+1,LEN(G8157)),""),""),"")</f>
        <v/>
      </c>
      <c r="AC8157" s="51">
        <f>IFERROR(VALUE(MID($C8157,1,2)),0)</f>
        <v>0</v>
      </c>
      <c r="AD8157" s="44">
        <f>IFERROR(VALUE(MID($C8157,4,3)),0)</f>
        <v>0</v>
      </c>
      <c r="AE8157" s="51">
        <f>VALUE(RIGHT("00"&amp;AC8157,2)&amp;RIGHT("000"&amp;AD8157,3))</f>
        <v>0</v>
      </c>
    </row>
    <row r="8158" spans="1:31">
      <c r="A8158" s="60" t="str">
        <f>IF(G8158&amp;Q8158&lt;&gt;"",W8158&amp;Q8158,"")</f>
        <v/>
      </c>
      <c r="B8158" s="85" t="str">
        <f>IF(C8158&lt;&gt;"",LEFT(C8158,9),"")</f>
        <v/>
      </c>
      <c r="V8158" s="60" t="str">
        <f>W8158&amp;H8158</f>
        <v/>
      </c>
      <c r="W8158" s="60" t="str">
        <f>_xlfn.LET(_xlpm.TextCell,TEXT(G8158,"###"),IF(_xlpm.TextCell&lt;&gt;"",IF(StyleSpaceSplit,IFERROR(IF(FIND(" ",_xlpm.TextCell)&gt;=1,MID(_xlpm.TextCell,1,FIND(" ",_xlpm.TextCell)-1),_xlpm.TextCell),_xlpm.TextCell),_xlpm.TextCell),""))</f>
        <v/>
      </c>
      <c r="X8158" s="60" t="str">
        <f>IF(A8158&lt;&gt;"",IFERROR(IF(FIND(" ",G8158)&gt;=1,MID(G8158,FIND(" ",G8158)+1,LEN(G8158)),""),""),"")</f>
        <v/>
      </c>
      <c r="AC8158" s="51">
        <f>IFERROR(VALUE(MID($C8158,1,2)),0)</f>
        <v>0</v>
      </c>
      <c r="AD8158" s="44">
        <f>IFERROR(VALUE(MID($C8158,4,3)),0)</f>
        <v>0</v>
      </c>
      <c r="AE8158" s="51">
        <f>VALUE(RIGHT("00"&amp;AC8158,2)&amp;RIGHT("000"&amp;AD8158,3))</f>
        <v>0</v>
      </c>
    </row>
    <row r="8159" spans="1:31">
      <c r="A8159" s="60" t="str">
        <f>IF(G8159&amp;Q8159&lt;&gt;"",W8159&amp;Q8159,"")</f>
        <v/>
      </c>
      <c r="B8159" s="85" t="str">
        <f>IF(C8159&lt;&gt;"",LEFT(C8159,9),"")</f>
        <v/>
      </c>
      <c r="V8159" s="60" t="str">
        <f>W8159&amp;H8159</f>
        <v/>
      </c>
      <c r="W8159" s="60" t="str">
        <f>_xlfn.LET(_xlpm.TextCell,TEXT(G8159,"###"),IF(_xlpm.TextCell&lt;&gt;"",IF(StyleSpaceSplit,IFERROR(IF(FIND(" ",_xlpm.TextCell)&gt;=1,MID(_xlpm.TextCell,1,FIND(" ",_xlpm.TextCell)-1),_xlpm.TextCell),_xlpm.TextCell),_xlpm.TextCell),""))</f>
        <v/>
      </c>
      <c r="X8159" s="60" t="str">
        <f>IF(A8159&lt;&gt;"",IFERROR(IF(FIND(" ",G8159)&gt;=1,MID(G8159,FIND(" ",G8159)+1,LEN(G8159)),""),""),"")</f>
        <v/>
      </c>
      <c r="AC8159" s="51">
        <f>IFERROR(VALUE(MID($C8159,1,2)),0)</f>
        <v>0</v>
      </c>
      <c r="AD8159" s="44">
        <f>IFERROR(VALUE(MID($C8159,4,3)),0)</f>
        <v>0</v>
      </c>
      <c r="AE8159" s="51">
        <f>VALUE(RIGHT("00"&amp;AC8159,2)&amp;RIGHT("000"&amp;AD8159,3))</f>
        <v>0</v>
      </c>
    </row>
    <row r="8160" spans="1:31">
      <c r="A8160" s="60" t="str">
        <f>IF(G8160&amp;Q8160&lt;&gt;"",W8160&amp;Q8160,"")</f>
        <v/>
      </c>
      <c r="B8160" s="85" t="str">
        <f>IF(C8160&lt;&gt;"",LEFT(C8160,9),"")</f>
        <v/>
      </c>
      <c r="V8160" s="60" t="str">
        <f>W8160&amp;H8160</f>
        <v/>
      </c>
      <c r="W8160" s="60" t="str">
        <f>_xlfn.LET(_xlpm.TextCell,TEXT(G8160,"###"),IF(_xlpm.TextCell&lt;&gt;"",IF(StyleSpaceSplit,IFERROR(IF(FIND(" ",_xlpm.TextCell)&gt;=1,MID(_xlpm.TextCell,1,FIND(" ",_xlpm.TextCell)-1),_xlpm.TextCell),_xlpm.TextCell),_xlpm.TextCell),""))</f>
        <v/>
      </c>
      <c r="X8160" s="60" t="str">
        <f>IF(A8160&lt;&gt;"",IFERROR(IF(FIND(" ",G8160)&gt;=1,MID(G8160,FIND(" ",G8160)+1,LEN(G8160)),""),""),"")</f>
        <v/>
      </c>
      <c r="AC8160" s="51">
        <f>IFERROR(VALUE(MID($C8160,1,2)),0)</f>
        <v>0</v>
      </c>
      <c r="AD8160" s="44">
        <f>IFERROR(VALUE(MID($C8160,4,3)),0)</f>
        <v>0</v>
      </c>
      <c r="AE8160" s="51">
        <f>VALUE(RIGHT("00"&amp;AC8160,2)&amp;RIGHT("000"&amp;AD8160,3))</f>
        <v>0</v>
      </c>
    </row>
    <row r="8161" spans="1:31">
      <c r="A8161" s="60" t="str">
        <f>IF(G8161&amp;Q8161&lt;&gt;"",W8161&amp;Q8161,"")</f>
        <v/>
      </c>
      <c r="B8161" s="85" t="str">
        <f>IF(C8161&lt;&gt;"",LEFT(C8161,9),"")</f>
        <v/>
      </c>
      <c r="V8161" s="60" t="str">
        <f>W8161&amp;H8161</f>
        <v/>
      </c>
      <c r="W8161" s="60" t="str">
        <f>_xlfn.LET(_xlpm.TextCell,TEXT(G8161,"###"),IF(_xlpm.TextCell&lt;&gt;"",IF(StyleSpaceSplit,IFERROR(IF(FIND(" ",_xlpm.TextCell)&gt;=1,MID(_xlpm.TextCell,1,FIND(" ",_xlpm.TextCell)-1),_xlpm.TextCell),_xlpm.TextCell),_xlpm.TextCell),""))</f>
        <v/>
      </c>
      <c r="X8161" s="60" t="str">
        <f>IF(A8161&lt;&gt;"",IFERROR(IF(FIND(" ",G8161)&gt;=1,MID(G8161,FIND(" ",G8161)+1,LEN(G8161)),""),""),"")</f>
        <v/>
      </c>
      <c r="AC8161" s="51">
        <f>IFERROR(VALUE(MID($C8161,1,2)),0)</f>
        <v>0</v>
      </c>
      <c r="AD8161" s="44">
        <f>IFERROR(VALUE(MID($C8161,4,3)),0)</f>
        <v>0</v>
      </c>
      <c r="AE8161" s="51">
        <f>VALUE(RIGHT("00"&amp;AC8161,2)&amp;RIGHT("000"&amp;AD8161,3))</f>
        <v>0</v>
      </c>
    </row>
    <row r="8162" spans="1:31">
      <c r="A8162" s="60" t="str">
        <f>IF(G8162&amp;Q8162&lt;&gt;"",W8162&amp;Q8162,"")</f>
        <v/>
      </c>
      <c r="B8162" s="85" t="str">
        <f>IF(C8162&lt;&gt;"",LEFT(C8162,9),"")</f>
        <v/>
      </c>
      <c r="V8162" s="60" t="str">
        <f>W8162&amp;H8162</f>
        <v/>
      </c>
      <c r="W8162" s="60" t="str">
        <f>_xlfn.LET(_xlpm.TextCell,TEXT(G8162,"###"),IF(_xlpm.TextCell&lt;&gt;"",IF(StyleSpaceSplit,IFERROR(IF(FIND(" ",_xlpm.TextCell)&gt;=1,MID(_xlpm.TextCell,1,FIND(" ",_xlpm.TextCell)-1),_xlpm.TextCell),_xlpm.TextCell),_xlpm.TextCell),""))</f>
        <v/>
      </c>
      <c r="X8162" s="60" t="str">
        <f>IF(A8162&lt;&gt;"",IFERROR(IF(FIND(" ",G8162)&gt;=1,MID(G8162,FIND(" ",G8162)+1,LEN(G8162)),""),""),"")</f>
        <v/>
      </c>
      <c r="AC8162" s="51">
        <f>IFERROR(VALUE(MID($C8162,1,2)),0)</f>
        <v>0</v>
      </c>
      <c r="AD8162" s="44">
        <f>IFERROR(VALUE(MID($C8162,4,3)),0)</f>
        <v>0</v>
      </c>
      <c r="AE8162" s="51">
        <f>VALUE(RIGHT("00"&amp;AC8162,2)&amp;RIGHT("000"&amp;AD8162,3))</f>
        <v>0</v>
      </c>
    </row>
    <row r="8163" spans="1:31">
      <c r="A8163" s="60" t="str">
        <f>IF(G8163&amp;Q8163&lt;&gt;"",W8163&amp;Q8163,"")</f>
        <v/>
      </c>
      <c r="B8163" s="85" t="str">
        <f>IF(C8163&lt;&gt;"",LEFT(C8163,9),"")</f>
        <v/>
      </c>
      <c r="V8163" s="60" t="str">
        <f>W8163&amp;H8163</f>
        <v/>
      </c>
      <c r="W8163" s="60" t="str">
        <f>_xlfn.LET(_xlpm.TextCell,TEXT(G8163,"###"),IF(_xlpm.TextCell&lt;&gt;"",IF(StyleSpaceSplit,IFERROR(IF(FIND(" ",_xlpm.TextCell)&gt;=1,MID(_xlpm.TextCell,1,FIND(" ",_xlpm.TextCell)-1),_xlpm.TextCell),_xlpm.TextCell),_xlpm.TextCell),""))</f>
        <v/>
      </c>
      <c r="X8163" s="60" t="str">
        <f>IF(A8163&lt;&gt;"",IFERROR(IF(FIND(" ",G8163)&gt;=1,MID(G8163,FIND(" ",G8163)+1,LEN(G8163)),""),""),"")</f>
        <v/>
      </c>
      <c r="AC8163" s="51">
        <f>IFERROR(VALUE(MID($C8163,1,2)),0)</f>
        <v>0</v>
      </c>
      <c r="AD8163" s="44">
        <f>IFERROR(VALUE(MID($C8163,4,3)),0)</f>
        <v>0</v>
      </c>
      <c r="AE8163" s="51">
        <f>VALUE(RIGHT("00"&amp;AC8163,2)&amp;RIGHT("000"&amp;AD8163,3))</f>
        <v>0</v>
      </c>
    </row>
    <row r="8164" spans="1:31">
      <c r="A8164" s="60" t="str">
        <f>IF(G8164&amp;Q8164&lt;&gt;"",W8164&amp;Q8164,"")</f>
        <v/>
      </c>
      <c r="B8164" s="85" t="str">
        <f>IF(C8164&lt;&gt;"",LEFT(C8164,9),"")</f>
        <v/>
      </c>
      <c r="V8164" s="60" t="str">
        <f>W8164&amp;H8164</f>
        <v/>
      </c>
      <c r="W8164" s="60" t="str">
        <f>_xlfn.LET(_xlpm.TextCell,TEXT(G8164,"###"),IF(_xlpm.TextCell&lt;&gt;"",IF(StyleSpaceSplit,IFERROR(IF(FIND(" ",_xlpm.TextCell)&gt;=1,MID(_xlpm.TextCell,1,FIND(" ",_xlpm.TextCell)-1),_xlpm.TextCell),_xlpm.TextCell),_xlpm.TextCell),""))</f>
        <v/>
      </c>
      <c r="X8164" s="60" t="str">
        <f>IF(A8164&lt;&gt;"",IFERROR(IF(FIND(" ",G8164)&gt;=1,MID(G8164,FIND(" ",G8164)+1,LEN(G8164)),""),""),"")</f>
        <v/>
      </c>
      <c r="AC8164" s="51">
        <f>IFERROR(VALUE(MID($C8164,1,2)),0)</f>
        <v>0</v>
      </c>
      <c r="AD8164" s="44">
        <f>IFERROR(VALUE(MID($C8164,4,3)),0)</f>
        <v>0</v>
      </c>
      <c r="AE8164" s="51">
        <f>VALUE(RIGHT("00"&amp;AC8164,2)&amp;RIGHT("000"&amp;AD8164,3))</f>
        <v>0</v>
      </c>
    </row>
    <row r="8165" spans="1:31">
      <c r="A8165" s="60" t="str">
        <f>IF(G8165&amp;Q8165&lt;&gt;"",W8165&amp;Q8165,"")</f>
        <v/>
      </c>
      <c r="B8165" s="85" t="str">
        <f>IF(C8165&lt;&gt;"",LEFT(C8165,9),"")</f>
        <v/>
      </c>
      <c r="V8165" s="60" t="str">
        <f>W8165&amp;H8165</f>
        <v/>
      </c>
      <c r="W8165" s="60" t="str">
        <f>_xlfn.LET(_xlpm.TextCell,TEXT(G8165,"###"),IF(_xlpm.TextCell&lt;&gt;"",IF(StyleSpaceSplit,IFERROR(IF(FIND(" ",_xlpm.TextCell)&gt;=1,MID(_xlpm.TextCell,1,FIND(" ",_xlpm.TextCell)-1),_xlpm.TextCell),_xlpm.TextCell),_xlpm.TextCell),""))</f>
        <v/>
      </c>
      <c r="X8165" s="60" t="str">
        <f>IF(A8165&lt;&gt;"",IFERROR(IF(FIND(" ",G8165)&gt;=1,MID(G8165,FIND(" ",G8165)+1,LEN(G8165)),""),""),"")</f>
        <v/>
      </c>
      <c r="AC8165" s="51">
        <f>IFERROR(VALUE(MID($C8165,1,2)),0)</f>
        <v>0</v>
      </c>
      <c r="AD8165" s="44">
        <f>IFERROR(VALUE(MID($C8165,4,3)),0)</f>
        <v>0</v>
      </c>
      <c r="AE8165" s="51">
        <f>VALUE(RIGHT("00"&amp;AC8165,2)&amp;RIGHT("000"&amp;AD8165,3))</f>
        <v>0</v>
      </c>
    </row>
    <row r="8166" spans="1:31">
      <c r="A8166" s="60" t="str">
        <f>IF(G8166&amp;Q8166&lt;&gt;"",W8166&amp;Q8166,"")</f>
        <v/>
      </c>
      <c r="B8166" s="85" t="str">
        <f>IF(C8166&lt;&gt;"",LEFT(C8166,9),"")</f>
        <v/>
      </c>
      <c r="V8166" s="60" t="str">
        <f>W8166&amp;H8166</f>
        <v/>
      </c>
      <c r="W8166" s="60" t="str">
        <f>_xlfn.LET(_xlpm.TextCell,TEXT(G8166,"###"),IF(_xlpm.TextCell&lt;&gt;"",IF(StyleSpaceSplit,IFERROR(IF(FIND(" ",_xlpm.TextCell)&gt;=1,MID(_xlpm.TextCell,1,FIND(" ",_xlpm.TextCell)-1),_xlpm.TextCell),_xlpm.TextCell),_xlpm.TextCell),""))</f>
        <v/>
      </c>
      <c r="X8166" s="60" t="str">
        <f>IF(A8166&lt;&gt;"",IFERROR(IF(FIND(" ",G8166)&gt;=1,MID(G8166,FIND(" ",G8166)+1,LEN(G8166)),""),""),"")</f>
        <v/>
      </c>
      <c r="AC8166" s="51">
        <f>IFERROR(VALUE(MID($C8166,1,2)),0)</f>
        <v>0</v>
      </c>
      <c r="AD8166" s="44">
        <f>IFERROR(VALUE(MID($C8166,4,3)),0)</f>
        <v>0</v>
      </c>
      <c r="AE8166" s="51">
        <f>VALUE(RIGHT("00"&amp;AC8166,2)&amp;RIGHT("000"&amp;AD8166,3))</f>
        <v>0</v>
      </c>
    </row>
    <row r="8167" spans="1:31">
      <c r="A8167" s="60" t="str">
        <f>IF(G8167&amp;Q8167&lt;&gt;"",W8167&amp;Q8167,"")</f>
        <v/>
      </c>
      <c r="B8167" s="85" t="str">
        <f>IF(C8167&lt;&gt;"",LEFT(C8167,9),"")</f>
        <v/>
      </c>
      <c r="V8167" s="60" t="str">
        <f>W8167&amp;H8167</f>
        <v/>
      </c>
      <c r="W8167" s="60" t="str">
        <f>_xlfn.LET(_xlpm.TextCell,TEXT(G8167,"###"),IF(_xlpm.TextCell&lt;&gt;"",IF(StyleSpaceSplit,IFERROR(IF(FIND(" ",_xlpm.TextCell)&gt;=1,MID(_xlpm.TextCell,1,FIND(" ",_xlpm.TextCell)-1),_xlpm.TextCell),_xlpm.TextCell),_xlpm.TextCell),""))</f>
        <v/>
      </c>
      <c r="X8167" s="60" t="str">
        <f>IF(A8167&lt;&gt;"",IFERROR(IF(FIND(" ",G8167)&gt;=1,MID(G8167,FIND(" ",G8167)+1,LEN(G8167)),""),""),"")</f>
        <v/>
      </c>
      <c r="AC8167" s="51">
        <f>IFERROR(VALUE(MID($C8167,1,2)),0)</f>
        <v>0</v>
      </c>
      <c r="AD8167" s="44">
        <f>IFERROR(VALUE(MID($C8167,4,3)),0)</f>
        <v>0</v>
      </c>
      <c r="AE8167" s="51">
        <f>VALUE(RIGHT("00"&amp;AC8167,2)&amp;RIGHT("000"&amp;AD8167,3))</f>
        <v>0</v>
      </c>
    </row>
    <row r="8168" spans="1:31">
      <c r="A8168" s="60" t="str">
        <f>IF(G8168&amp;Q8168&lt;&gt;"",W8168&amp;Q8168,"")</f>
        <v/>
      </c>
      <c r="B8168" s="85" t="str">
        <f>IF(C8168&lt;&gt;"",LEFT(C8168,9),"")</f>
        <v/>
      </c>
      <c r="V8168" s="60" t="str">
        <f>W8168&amp;H8168</f>
        <v/>
      </c>
      <c r="W8168" s="60" t="str">
        <f>_xlfn.LET(_xlpm.TextCell,TEXT(G8168,"###"),IF(_xlpm.TextCell&lt;&gt;"",IF(StyleSpaceSplit,IFERROR(IF(FIND(" ",_xlpm.TextCell)&gt;=1,MID(_xlpm.TextCell,1,FIND(" ",_xlpm.TextCell)-1),_xlpm.TextCell),_xlpm.TextCell),_xlpm.TextCell),""))</f>
        <v/>
      </c>
      <c r="X8168" s="60" t="str">
        <f>IF(A8168&lt;&gt;"",IFERROR(IF(FIND(" ",G8168)&gt;=1,MID(G8168,FIND(" ",G8168)+1,LEN(G8168)),""),""),"")</f>
        <v/>
      </c>
      <c r="AC8168" s="51">
        <f>IFERROR(VALUE(MID($C8168,1,2)),0)</f>
        <v>0</v>
      </c>
      <c r="AD8168" s="44">
        <f>IFERROR(VALUE(MID($C8168,4,3)),0)</f>
        <v>0</v>
      </c>
      <c r="AE8168" s="51">
        <f>VALUE(RIGHT("00"&amp;AC8168,2)&amp;RIGHT("000"&amp;AD8168,3))</f>
        <v>0</v>
      </c>
    </row>
    <row r="8169" spans="1:31">
      <c r="A8169" s="60" t="str">
        <f>IF(G8169&amp;Q8169&lt;&gt;"",W8169&amp;Q8169,"")</f>
        <v/>
      </c>
      <c r="B8169" s="85" t="str">
        <f>IF(C8169&lt;&gt;"",LEFT(C8169,9),"")</f>
        <v/>
      </c>
      <c r="V8169" s="60" t="str">
        <f>W8169&amp;H8169</f>
        <v/>
      </c>
      <c r="W8169" s="60" t="str">
        <f>_xlfn.LET(_xlpm.TextCell,TEXT(G8169,"###"),IF(_xlpm.TextCell&lt;&gt;"",IF(StyleSpaceSplit,IFERROR(IF(FIND(" ",_xlpm.TextCell)&gt;=1,MID(_xlpm.TextCell,1,FIND(" ",_xlpm.TextCell)-1),_xlpm.TextCell),_xlpm.TextCell),_xlpm.TextCell),""))</f>
        <v/>
      </c>
      <c r="X8169" s="60" t="str">
        <f>IF(A8169&lt;&gt;"",IFERROR(IF(FIND(" ",G8169)&gt;=1,MID(G8169,FIND(" ",G8169)+1,LEN(G8169)),""),""),"")</f>
        <v/>
      </c>
      <c r="AC8169" s="51">
        <f>IFERROR(VALUE(MID($C8169,1,2)),0)</f>
        <v>0</v>
      </c>
      <c r="AD8169" s="44">
        <f>IFERROR(VALUE(MID($C8169,4,3)),0)</f>
        <v>0</v>
      </c>
      <c r="AE8169" s="51">
        <f>VALUE(RIGHT("00"&amp;AC8169,2)&amp;RIGHT("000"&amp;AD8169,3))</f>
        <v>0</v>
      </c>
    </row>
    <row r="8170" spans="1:31">
      <c r="A8170" s="60" t="str">
        <f>IF(G8170&amp;Q8170&lt;&gt;"",W8170&amp;Q8170,"")</f>
        <v/>
      </c>
      <c r="B8170" s="85" t="str">
        <f>IF(C8170&lt;&gt;"",LEFT(C8170,9),"")</f>
        <v/>
      </c>
      <c r="V8170" s="60" t="str">
        <f>W8170&amp;H8170</f>
        <v/>
      </c>
      <c r="W8170" s="60" t="str">
        <f>_xlfn.LET(_xlpm.TextCell,TEXT(G8170,"###"),IF(_xlpm.TextCell&lt;&gt;"",IF(StyleSpaceSplit,IFERROR(IF(FIND(" ",_xlpm.TextCell)&gt;=1,MID(_xlpm.TextCell,1,FIND(" ",_xlpm.TextCell)-1),_xlpm.TextCell),_xlpm.TextCell),_xlpm.TextCell),""))</f>
        <v/>
      </c>
      <c r="X8170" s="60" t="str">
        <f>IF(A8170&lt;&gt;"",IFERROR(IF(FIND(" ",G8170)&gt;=1,MID(G8170,FIND(" ",G8170)+1,LEN(G8170)),""),""),"")</f>
        <v/>
      </c>
      <c r="AC8170" s="51">
        <f>IFERROR(VALUE(MID($C8170,1,2)),0)</f>
        <v>0</v>
      </c>
      <c r="AD8170" s="44">
        <f>IFERROR(VALUE(MID($C8170,4,3)),0)</f>
        <v>0</v>
      </c>
      <c r="AE8170" s="51">
        <f>VALUE(RIGHT("00"&amp;AC8170,2)&amp;RIGHT("000"&amp;AD8170,3))</f>
        <v>0</v>
      </c>
    </row>
    <row r="8171" spans="1:31">
      <c r="A8171" s="60" t="str">
        <f>IF(G8171&amp;Q8171&lt;&gt;"",W8171&amp;Q8171,"")</f>
        <v/>
      </c>
      <c r="B8171" s="85" t="str">
        <f>IF(C8171&lt;&gt;"",LEFT(C8171,9),"")</f>
        <v/>
      </c>
      <c r="V8171" s="60" t="str">
        <f>W8171&amp;H8171</f>
        <v/>
      </c>
      <c r="W8171" s="60" t="str">
        <f>_xlfn.LET(_xlpm.TextCell,TEXT(G8171,"###"),IF(_xlpm.TextCell&lt;&gt;"",IF(StyleSpaceSplit,IFERROR(IF(FIND(" ",_xlpm.TextCell)&gt;=1,MID(_xlpm.TextCell,1,FIND(" ",_xlpm.TextCell)-1),_xlpm.TextCell),_xlpm.TextCell),_xlpm.TextCell),""))</f>
        <v/>
      </c>
      <c r="X8171" s="60" t="str">
        <f>IF(A8171&lt;&gt;"",IFERROR(IF(FIND(" ",G8171)&gt;=1,MID(G8171,FIND(" ",G8171)+1,LEN(G8171)),""),""),"")</f>
        <v/>
      </c>
      <c r="AC8171" s="51">
        <f>IFERROR(VALUE(MID($C8171,1,2)),0)</f>
        <v>0</v>
      </c>
      <c r="AD8171" s="44">
        <f>IFERROR(VALUE(MID($C8171,4,3)),0)</f>
        <v>0</v>
      </c>
      <c r="AE8171" s="51">
        <f>VALUE(RIGHT("00"&amp;AC8171,2)&amp;RIGHT("000"&amp;AD8171,3))</f>
        <v>0</v>
      </c>
    </row>
    <row r="8172" spans="1:31">
      <c r="A8172" s="60" t="str">
        <f>IF(G8172&amp;Q8172&lt;&gt;"",W8172&amp;Q8172,"")</f>
        <v/>
      </c>
      <c r="B8172" s="85" t="str">
        <f>IF(C8172&lt;&gt;"",LEFT(C8172,9),"")</f>
        <v/>
      </c>
      <c r="V8172" s="60" t="str">
        <f>W8172&amp;H8172</f>
        <v/>
      </c>
      <c r="W8172" s="60" t="str">
        <f>_xlfn.LET(_xlpm.TextCell,TEXT(G8172,"###"),IF(_xlpm.TextCell&lt;&gt;"",IF(StyleSpaceSplit,IFERROR(IF(FIND(" ",_xlpm.TextCell)&gt;=1,MID(_xlpm.TextCell,1,FIND(" ",_xlpm.TextCell)-1),_xlpm.TextCell),_xlpm.TextCell),_xlpm.TextCell),""))</f>
        <v/>
      </c>
      <c r="X8172" s="60" t="str">
        <f>IF(A8172&lt;&gt;"",IFERROR(IF(FIND(" ",G8172)&gt;=1,MID(G8172,FIND(" ",G8172)+1,LEN(G8172)),""),""),"")</f>
        <v/>
      </c>
      <c r="AC8172" s="51">
        <f>IFERROR(VALUE(MID($C8172,1,2)),0)</f>
        <v>0</v>
      </c>
      <c r="AD8172" s="44">
        <f>IFERROR(VALUE(MID($C8172,4,3)),0)</f>
        <v>0</v>
      </c>
      <c r="AE8172" s="51">
        <f>VALUE(RIGHT("00"&amp;AC8172,2)&amp;RIGHT("000"&amp;AD8172,3))</f>
        <v>0</v>
      </c>
    </row>
    <row r="8173" spans="1:31">
      <c r="A8173" s="60" t="str">
        <f>IF(G8173&amp;Q8173&lt;&gt;"",W8173&amp;Q8173,"")</f>
        <v/>
      </c>
      <c r="B8173" s="85" t="str">
        <f>IF(C8173&lt;&gt;"",LEFT(C8173,9),"")</f>
        <v/>
      </c>
      <c r="V8173" s="60" t="str">
        <f>W8173&amp;H8173</f>
        <v/>
      </c>
      <c r="W8173" s="60" t="str">
        <f>_xlfn.LET(_xlpm.TextCell,TEXT(G8173,"###"),IF(_xlpm.TextCell&lt;&gt;"",IF(StyleSpaceSplit,IFERROR(IF(FIND(" ",_xlpm.TextCell)&gt;=1,MID(_xlpm.TextCell,1,FIND(" ",_xlpm.TextCell)-1),_xlpm.TextCell),_xlpm.TextCell),_xlpm.TextCell),""))</f>
        <v/>
      </c>
      <c r="X8173" s="60" t="str">
        <f>IF(A8173&lt;&gt;"",IFERROR(IF(FIND(" ",G8173)&gt;=1,MID(G8173,FIND(" ",G8173)+1,LEN(G8173)),""),""),"")</f>
        <v/>
      </c>
      <c r="AC8173" s="51">
        <f>IFERROR(VALUE(MID($C8173,1,2)),0)</f>
        <v>0</v>
      </c>
      <c r="AD8173" s="44">
        <f>IFERROR(VALUE(MID($C8173,4,3)),0)</f>
        <v>0</v>
      </c>
      <c r="AE8173" s="51">
        <f>VALUE(RIGHT("00"&amp;AC8173,2)&amp;RIGHT("000"&amp;AD8173,3))</f>
        <v>0</v>
      </c>
    </row>
    <row r="8174" spans="1:31">
      <c r="A8174" s="60" t="str">
        <f>IF(G8174&amp;Q8174&lt;&gt;"",W8174&amp;Q8174,"")</f>
        <v/>
      </c>
      <c r="B8174" s="85" t="str">
        <f>IF(C8174&lt;&gt;"",LEFT(C8174,9),"")</f>
        <v/>
      </c>
      <c r="V8174" s="60" t="str">
        <f>W8174&amp;H8174</f>
        <v/>
      </c>
      <c r="W8174" s="60" t="str">
        <f>_xlfn.LET(_xlpm.TextCell,TEXT(G8174,"###"),IF(_xlpm.TextCell&lt;&gt;"",IF(StyleSpaceSplit,IFERROR(IF(FIND(" ",_xlpm.TextCell)&gt;=1,MID(_xlpm.TextCell,1,FIND(" ",_xlpm.TextCell)-1),_xlpm.TextCell),_xlpm.TextCell),_xlpm.TextCell),""))</f>
        <v/>
      </c>
      <c r="X8174" s="60" t="str">
        <f>IF(A8174&lt;&gt;"",IFERROR(IF(FIND(" ",G8174)&gt;=1,MID(G8174,FIND(" ",G8174)+1,LEN(G8174)),""),""),"")</f>
        <v/>
      </c>
      <c r="AC8174" s="51">
        <f>IFERROR(VALUE(MID($C8174,1,2)),0)</f>
        <v>0</v>
      </c>
      <c r="AD8174" s="44">
        <f>IFERROR(VALUE(MID($C8174,4,3)),0)</f>
        <v>0</v>
      </c>
      <c r="AE8174" s="51">
        <f>VALUE(RIGHT("00"&amp;AC8174,2)&amp;RIGHT("000"&amp;AD8174,3))</f>
        <v>0</v>
      </c>
    </row>
    <row r="8175" spans="1:31">
      <c r="A8175" s="60" t="str">
        <f>IF(G8175&amp;Q8175&lt;&gt;"",W8175&amp;Q8175,"")</f>
        <v/>
      </c>
      <c r="B8175" s="85" t="str">
        <f>IF(C8175&lt;&gt;"",LEFT(C8175,9),"")</f>
        <v/>
      </c>
      <c r="V8175" s="60" t="str">
        <f>W8175&amp;H8175</f>
        <v/>
      </c>
      <c r="W8175" s="60" t="str">
        <f>_xlfn.LET(_xlpm.TextCell,TEXT(G8175,"###"),IF(_xlpm.TextCell&lt;&gt;"",IF(StyleSpaceSplit,IFERROR(IF(FIND(" ",_xlpm.TextCell)&gt;=1,MID(_xlpm.TextCell,1,FIND(" ",_xlpm.TextCell)-1),_xlpm.TextCell),_xlpm.TextCell),_xlpm.TextCell),""))</f>
        <v/>
      </c>
      <c r="X8175" s="60" t="str">
        <f>IF(A8175&lt;&gt;"",IFERROR(IF(FIND(" ",G8175)&gt;=1,MID(G8175,FIND(" ",G8175)+1,LEN(G8175)),""),""),"")</f>
        <v/>
      </c>
      <c r="AC8175" s="51">
        <f>IFERROR(VALUE(MID($C8175,1,2)),0)</f>
        <v>0</v>
      </c>
      <c r="AD8175" s="44">
        <f>IFERROR(VALUE(MID($C8175,4,3)),0)</f>
        <v>0</v>
      </c>
      <c r="AE8175" s="51">
        <f>VALUE(RIGHT("00"&amp;AC8175,2)&amp;RIGHT("000"&amp;AD8175,3))</f>
        <v>0</v>
      </c>
    </row>
    <row r="8176" spans="1:31">
      <c r="A8176" s="60" t="str">
        <f>IF(G8176&amp;Q8176&lt;&gt;"",W8176&amp;Q8176,"")</f>
        <v/>
      </c>
      <c r="B8176" s="85" t="str">
        <f>IF(C8176&lt;&gt;"",LEFT(C8176,9),"")</f>
        <v/>
      </c>
      <c r="V8176" s="60" t="str">
        <f>W8176&amp;H8176</f>
        <v/>
      </c>
      <c r="W8176" s="60" t="str">
        <f>_xlfn.LET(_xlpm.TextCell,TEXT(G8176,"###"),IF(_xlpm.TextCell&lt;&gt;"",IF(StyleSpaceSplit,IFERROR(IF(FIND(" ",_xlpm.TextCell)&gt;=1,MID(_xlpm.TextCell,1,FIND(" ",_xlpm.TextCell)-1),_xlpm.TextCell),_xlpm.TextCell),_xlpm.TextCell),""))</f>
        <v/>
      </c>
      <c r="X8176" s="60" t="str">
        <f>IF(A8176&lt;&gt;"",IFERROR(IF(FIND(" ",G8176)&gt;=1,MID(G8176,FIND(" ",G8176)+1,LEN(G8176)),""),""),"")</f>
        <v/>
      </c>
      <c r="AC8176" s="51">
        <f>IFERROR(VALUE(MID($C8176,1,2)),0)</f>
        <v>0</v>
      </c>
      <c r="AD8176" s="44">
        <f>IFERROR(VALUE(MID($C8176,4,3)),0)</f>
        <v>0</v>
      </c>
      <c r="AE8176" s="51">
        <f>VALUE(RIGHT("00"&amp;AC8176,2)&amp;RIGHT("000"&amp;AD8176,3))</f>
        <v>0</v>
      </c>
    </row>
    <row r="8177" spans="1:31">
      <c r="A8177" s="60" t="str">
        <f>IF(G8177&amp;Q8177&lt;&gt;"",W8177&amp;Q8177,"")</f>
        <v/>
      </c>
      <c r="B8177" s="85" t="str">
        <f>IF(C8177&lt;&gt;"",LEFT(C8177,9),"")</f>
        <v/>
      </c>
      <c r="V8177" s="60" t="str">
        <f>W8177&amp;H8177</f>
        <v/>
      </c>
      <c r="W8177" s="60" t="str">
        <f>_xlfn.LET(_xlpm.TextCell,TEXT(G8177,"###"),IF(_xlpm.TextCell&lt;&gt;"",IF(StyleSpaceSplit,IFERROR(IF(FIND(" ",_xlpm.TextCell)&gt;=1,MID(_xlpm.TextCell,1,FIND(" ",_xlpm.TextCell)-1),_xlpm.TextCell),_xlpm.TextCell),_xlpm.TextCell),""))</f>
        <v/>
      </c>
      <c r="X8177" s="60" t="str">
        <f>IF(A8177&lt;&gt;"",IFERROR(IF(FIND(" ",G8177)&gt;=1,MID(G8177,FIND(" ",G8177)+1,LEN(G8177)),""),""),"")</f>
        <v/>
      </c>
      <c r="AC8177" s="51">
        <f>IFERROR(VALUE(MID($C8177,1,2)),0)</f>
        <v>0</v>
      </c>
      <c r="AD8177" s="44">
        <f>IFERROR(VALUE(MID($C8177,4,3)),0)</f>
        <v>0</v>
      </c>
      <c r="AE8177" s="51">
        <f>VALUE(RIGHT("00"&amp;AC8177,2)&amp;RIGHT("000"&amp;AD8177,3))</f>
        <v>0</v>
      </c>
    </row>
    <row r="8178" spans="1:31">
      <c r="A8178" s="60" t="str">
        <f>IF(G8178&amp;Q8178&lt;&gt;"",W8178&amp;Q8178,"")</f>
        <v/>
      </c>
      <c r="B8178" s="85" t="str">
        <f>IF(C8178&lt;&gt;"",LEFT(C8178,9),"")</f>
        <v/>
      </c>
      <c r="V8178" s="60" t="str">
        <f>W8178&amp;H8178</f>
        <v/>
      </c>
      <c r="W8178" s="60" t="str">
        <f>_xlfn.LET(_xlpm.TextCell,TEXT(G8178,"###"),IF(_xlpm.TextCell&lt;&gt;"",IF(StyleSpaceSplit,IFERROR(IF(FIND(" ",_xlpm.TextCell)&gt;=1,MID(_xlpm.TextCell,1,FIND(" ",_xlpm.TextCell)-1),_xlpm.TextCell),_xlpm.TextCell),_xlpm.TextCell),""))</f>
        <v/>
      </c>
      <c r="X8178" s="60" t="str">
        <f>IF(A8178&lt;&gt;"",IFERROR(IF(FIND(" ",G8178)&gt;=1,MID(G8178,FIND(" ",G8178)+1,LEN(G8178)),""),""),"")</f>
        <v/>
      </c>
      <c r="AC8178" s="51">
        <f>IFERROR(VALUE(MID($C8178,1,2)),0)</f>
        <v>0</v>
      </c>
      <c r="AD8178" s="44">
        <f>IFERROR(VALUE(MID($C8178,4,3)),0)</f>
        <v>0</v>
      </c>
      <c r="AE8178" s="51">
        <f>VALUE(RIGHT("00"&amp;AC8178,2)&amp;RIGHT("000"&amp;AD8178,3))</f>
        <v>0</v>
      </c>
    </row>
    <row r="8179" spans="1:31">
      <c r="A8179" s="60" t="str">
        <f>IF(G8179&amp;Q8179&lt;&gt;"",W8179&amp;Q8179,"")</f>
        <v/>
      </c>
      <c r="B8179" s="85" t="str">
        <f>IF(C8179&lt;&gt;"",LEFT(C8179,9),"")</f>
        <v/>
      </c>
      <c r="V8179" s="60" t="str">
        <f>W8179&amp;H8179</f>
        <v/>
      </c>
      <c r="W8179" s="60" t="str">
        <f>_xlfn.LET(_xlpm.TextCell,TEXT(G8179,"###"),IF(_xlpm.TextCell&lt;&gt;"",IF(StyleSpaceSplit,IFERROR(IF(FIND(" ",_xlpm.TextCell)&gt;=1,MID(_xlpm.TextCell,1,FIND(" ",_xlpm.TextCell)-1),_xlpm.TextCell),_xlpm.TextCell),_xlpm.TextCell),""))</f>
        <v/>
      </c>
      <c r="X8179" s="60" t="str">
        <f>IF(A8179&lt;&gt;"",IFERROR(IF(FIND(" ",G8179)&gt;=1,MID(G8179,FIND(" ",G8179)+1,LEN(G8179)),""),""),"")</f>
        <v/>
      </c>
      <c r="AC8179" s="51">
        <f>IFERROR(VALUE(MID($C8179,1,2)),0)</f>
        <v>0</v>
      </c>
      <c r="AD8179" s="44">
        <f>IFERROR(VALUE(MID($C8179,4,3)),0)</f>
        <v>0</v>
      </c>
      <c r="AE8179" s="51">
        <f>VALUE(RIGHT("00"&amp;AC8179,2)&amp;RIGHT("000"&amp;AD8179,3))</f>
        <v>0</v>
      </c>
    </row>
    <row r="8180" spans="1:31">
      <c r="A8180" s="60" t="str">
        <f>IF(G8180&amp;Q8180&lt;&gt;"",W8180&amp;Q8180,"")</f>
        <v/>
      </c>
      <c r="B8180" s="85" t="str">
        <f>IF(C8180&lt;&gt;"",LEFT(C8180,9),"")</f>
        <v/>
      </c>
      <c r="V8180" s="60" t="str">
        <f>W8180&amp;H8180</f>
        <v/>
      </c>
      <c r="W8180" s="60" t="str">
        <f>_xlfn.LET(_xlpm.TextCell,TEXT(G8180,"###"),IF(_xlpm.TextCell&lt;&gt;"",IF(StyleSpaceSplit,IFERROR(IF(FIND(" ",_xlpm.TextCell)&gt;=1,MID(_xlpm.TextCell,1,FIND(" ",_xlpm.TextCell)-1),_xlpm.TextCell),_xlpm.TextCell),_xlpm.TextCell),""))</f>
        <v/>
      </c>
      <c r="X8180" s="60" t="str">
        <f>IF(A8180&lt;&gt;"",IFERROR(IF(FIND(" ",G8180)&gt;=1,MID(G8180,FIND(" ",G8180)+1,LEN(G8180)),""),""),"")</f>
        <v/>
      </c>
      <c r="AC8180" s="51">
        <f>IFERROR(VALUE(MID($C8180,1,2)),0)</f>
        <v>0</v>
      </c>
      <c r="AD8180" s="44">
        <f>IFERROR(VALUE(MID($C8180,4,3)),0)</f>
        <v>0</v>
      </c>
      <c r="AE8180" s="51">
        <f>VALUE(RIGHT("00"&amp;AC8180,2)&amp;RIGHT("000"&amp;AD8180,3))</f>
        <v>0</v>
      </c>
    </row>
    <row r="8181" spans="1:31">
      <c r="A8181" s="60" t="str">
        <f>IF(G8181&amp;Q8181&lt;&gt;"",W8181&amp;Q8181,"")</f>
        <v/>
      </c>
      <c r="B8181" s="85" t="str">
        <f>IF(C8181&lt;&gt;"",LEFT(C8181,9),"")</f>
        <v/>
      </c>
      <c r="V8181" s="60" t="str">
        <f>W8181&amp;H8181</f>
        <v/>
      </c>
      <c r="W8181" s="60" t="str">
        <f>_xlfn.LET(_xlpm.TextCell,TEXT(G8181,"###"),IF(_xlpm.TextCell&lt;&gt;"",IF(StyleSpaceSplit,IFERROR(IF(FIND(" ",_xlpm.TextCell)&gt;=1,MID(_xlpm.TextCell,1,FIND(" ",_xlpm.TextCell)-1),_xlpm.TextCell),_xlpm.TextCell),_xlpm.TextCell),""))</f>
        <v/>
      </c>
      <c r="X8181" s="60" t="str">
        <f>IF(A8181&lt;&gt;"",IFERROR(IF(FIND(" ",G8181)&gt;=1,MID(G8181,FIND(" ",G8181)+1,LEN(G8181)),""),""),"")</f>
        <v/>
      </c>
      <c r="AC8181" s="51">
        <f>IFERROR(VALUE(MID($C8181,1,2)),0)</f>
        <v>0</v>
      </c>
      <c r="AD8181" s="44">
        <f>IFERROR(VALUE(MID($C8181,4,3)),0)</f>
        <v>0</v>
      </c>
      <c r="AE8181" s="51">
        <f>VALUE(RIGHT("00"&amp;AC8181,2)&amp;RIGHT("000"&amp;AD8181,3))</f>
        <v>0</v>
      </c>
    </row>
    <row r="8182" spans="1:31">
      <c r="A8182" s="60" t="str">
        <f>IF(G8182&amp;Q8182&lt;&gt;"",W8182&amp;Q8182,"")</f>
        <v/>
      </c>
      <c r="B8182" s="85" t="str">
        <f>IF(C8182&lt;&gt;"",LEFT(C8182,9),"")</f>
        <v/>
      </c>
      <c r="V8182" s="60" t="str">
        <f>W8182&amp;H8182</f>
        <v/>
      </c>
      <c r="W8182" s="60" t="str">
        <f>_xlfn.LET(_xlpm.TextCell,TEXT(G8182,"###"),IF(_xlpm.TextCell&lt;&gt;"",IF(StyleSpaceSplit,IFERROR(IF(FIND(" ",_xlpm.TextCell)&gt;=1,MID(_xlpm.TextCell,1,FIND(" ",_xlpm.TextCell)-1),_xlpm.TextCell),_xlpm.TextCell),_xlpm.TextCell),""))</f>
        <v/>
      </c>
      <c r="X8182" s="60" t="str">
        <f>IF(A8182&lt;&gt;"",IFERROR(IF(FIND(" ",G8182)&gt;=1,MID(G8182,FIND(" ",G8182)+1,LEN(G8182)),""),""),"")</f>
        <v/>
      </c>
      <c r="AC8182" s="51">
        <f>IFERROR(VALUE(MID($C8182,1,2)),0)</f>
        <v>0</v>
      </c>
      <c r="AD8182" s="44">
        <f>IFERROR(VALUE(MID($C8182,4,3)),0)</f>
        <v>0</v>
      </c>
      <c r="AE8182" s="51">
        <f>VALUE(RIGHT("00"&amp;AC8182,2)&amp;RIGHT("000"&amp;AD8182,3))</f>
        <v>0</v>
      </c>
    </row>
    <row r="8183" spans="1:31">
      <c r="A8183" s="60" t="str">
        <f>IF(G8183&amp;Q8183&lt;&gt;"",W8183&amp;Q8183,"")</f>
        <v/>
      </c>
      <c r="B8183" s="85" t="str">
        <f>IF(C8183&lt;&gt;"",LEFT(C8183,9),"")</f>
        <v/>
      </c>
      <c r="V8183" s="60" t="str">
        <f>W8183&amp;H8183</f>
        <v/>
      </c>
      <c r="W8183" s="60" t="str">
        <f>_xlfn.LET(_xlpm.TextCell,TEXT(G8183,"###"),IF(_xlpm.TextCell&lt;&gt;"",IF(StyleSpaceSplit,IFERROR(IF(FIND(" ",_xlpm.TextCell)&gt;=1,MID(_xlpm.TextCell,1,FIND(" ",_xlpm.TextCell)-1),_xlpm.TextCell),_xlpm.TextCell),_xlpm.TextCell),""))</f>
        <v/>
      </c>
      <c r="X8183" s="60" t="str">
        <f>IF(A8183&lt;&gt;"",IFERROR(IF(FIND(" ",G8183)&gt;=1,MID(G8183,FIND(" ",G8183)+1,LEN(G8183)),""),""),"")</f>
        <v/>
      </c>
      <c r="AC8183" s="51">
        <f>IFERROR(VALUE(MID($C8183,1,2)),0)</f>
        <v>0</v>
      </c>
      <c r="AD8183" s="44">
        <f>IFERROR(VALUE(MID($C8183,4,3)),0)</f>
        <v>0</v>
      </c>
      <c r="AE8183" s="51">
        <f>VALUE(RIGHT("00"&amp;AC8183,2)&amp;RIGHT("000"&amp;AD8183,3))</f>
        <v>0</v>
      </c>
    </row>
    <row r="8184" spans="1:31">
      <c r="A8184" s="60" t="str">
        <f>IF(G8184&amp;Q8184&lt;&gt;"",W8184&amp;Q8184,"")</f>
        <v/>
      </c>
      <c r="B8184" s="85" t="str">
        <f>IF(C8184&lt;&gt;"",LEFT(C8184,9),"")</f>
        <v/>
      </c>
      <c r="V8184" s="60" t="str">
        <f>W8184&amp;H8184</f>
        <v/>
      </c>
      <c r="W8184" s="60" t="str">
        <f>_xlfn.LET(_xlpm.TextCell,TEXT(G8184,"###"),IF(_xlpm.TextCell&lt;&gt;"",IF(StyleSpaceSplit,IFERROR(IF(FIND(" ",_xlpm.TextCell)&gt;=1,MID(_xlpm.TextCell,1,FIND(" ",_xlpm.TextCell)-1),_xlpm.TextCell),_xlpm.TextCell),_xlpm.TextCell),""))</f>
        <v/>
      </c>
      <c r="X8184" s="60" t="str">
        <f>IF(A8184&lt;&gt;"",IFERROR(IF(FIND(" ",G8184)&gt;=1,MID(G8184,FIND(" ",G8184)+1,LEN(G8184)),""),""),"")</f>
        <v/>
      </c>
      <c r="AC8184" s="51">
        <f>IFERROR(VALUE(MID($C8184,1,2)),0)</f>
        <v>0</v>
      </c>
      <c r="AD8184" s="44">
        <f>IFERROR(VALUE(MID($C8184,4,3)),0)</f>
        <v>0</v>
      </c>
      <c r="AE8184" s="51">
        <f>VALUE(RIGHT("00"&amp;AC8184,2)&amp;RIGHT("000"&amp;AD8184,3))</f>
        <v>0</v>
      </c>
    </row>
    <row r="8185" spans="1:31">
      <c r="A8185" s="60" t="str">
        <f>IF(G8185&amp;Q8185&lt;&gt;"",W8185&amp;Q8185,"")</f>
        <v/>
      </c>
      <c r="B8185" s="85" t="str">
        <f>IF(C8185&lt;&gt;"",LEFT(C8185,9),"")</f>
        <v/>
      </c>
      <c r="V8185" s="60" t="str">
        <f>W8185&amp;H8185</f>
        <v/>
      </c>
      <c r="W8185" s="60" t="str">
        <f>_xlfn.LET(_xlpm.TextCell,TEXT(G8185,"###"),IF(_xlpm.TextCell&lt;&gt;"",IF(StyleSpaceSplit,IFERROR(IF(FIND(" ",_xlpm.TextCell)&gt;=1,MID(_xlpm.TextCell,1,FIND(" ",_xlpm.TextCell)-1),_xlpm.TextCell),_xlpm.TextCell),_xlpm.TextCell),""))</f>
        <v/>
      </c>
      <c r="X8185" s="60" t="str">
        <f>IF(A8185&lt;&gt;"",IFERROR(IF(FIND(" ",G8185)&gt;=1,MID(G8185,FIND(" ",G8185)+1,LEN(G8185)),""),""),"")</f>
        <v/>
      </c>
      <c r="AC8185" s="51">
        <f>IFERROR(VALUE(MID($C8185,1,2)),0)</f>
        <v>0</v>
      </c>
      <c r="AD8185" s="44">
        <f>IFERROR(VALUE(MID($C8185,4,3)),0)</f>
        <v>0</v>
      </c>
      <c r="AE8185" s="51">
        <f>VALUE(RIGHT("00"&amp;AC8185,2)&amp;RIGHT("000"&amp;AD8185,3))</f>
        <v>0</v>
      </c>
    </row>
    <row r="8186" spans="1:31">
      <c r="A8186" s="60" t="str">
        <f>IF(G8186&amp;Q8186&lt;&gt;"",W8186&amp;Q8186,"")</f>
        <v/>
      </c>
      <c r="B8186" s="85" t="str">
        <f>IF(C8186&lt;&gt;"",LEFT(C8186,9),"")</f>
        <v/>
      </c>
      <c r="V8186" s="60" t="str">
        <f>W8186&amp;H8186</f>
        <v/>
      </c>
      <c r="W8186" s="60" t="str">
        <f>_xlfn.LET(_xlpm.TextCell,TEXT(G8186,"###"),IF(_xlpm.TextCell&lt;&gt;"",IF(StyleSpaceSplit,IFERROR(IF(FIND(" ",_xlpm.TextCell)&gt;=1,MID(_xlpm.TextCell,1,FIND(" ",_xlpm.TextCell)-1),_xlpm.TextCell),_xlpm.TextCell),_xlpm.TextCell),""))</f>
        <v/>
      </c>
      <c r="X8186" s="60" t="str">
        <f>IF(A8186&lt;&gt;"",IFERROR(IF(FIND(" ",G8186)&gt;=1,MID(G8186,FIND(" ",G8186)+1,LEN(G8186)),""),""),"")</f>
        <v/>
      </c>
      <c r="AC8186" s="51">
        <f>IFERROR(VALUE(MID($C8186,1,2)),0)</f>
        <v>0</v>
      </c>
      <c r="AD8186" s="44">
        <f>IFERROR(VALUE(MID($C8186,4,3)),0)</f>
        <v>0</v>
      </c>
      <c r="AE8186" s="51">
        <f>VALUE(RIGHT("00"&amp;AC8186,2)&amp;RIGHT("000"&amp;AD8186,3))</f>
        <v>0</v>
      </c>
    </row>
    <row r="8187" spans="1:31">
      <c r="A8187" s="60" t="str">
        <f>IF(G8187&amp;Q8187&lt;&gt;"",W8187&amp;Q8187,"")</f>
        <v/>
      </c>
      <c r="B8187" s="85" t="str">
        <f>IF(C8187&lt;&gt;"",LEFT(C8187,9),"")</f>
        <v/>
      </c>
      <c r="V8187" s="60" t="str">
        <f>W8187&amp;H8187</f>
        <v/>
      </c>
      <c r="W8187" s="60" t="str">
        <f>_xlfn.LET(_xlpm.TextCell,TEXT(G8187,"###"),IF(_xlpm.TextCell&lt;&gt;"",IF(StyleSpaceSplit,IFERROR(IF(FIND(" ",_xlpm.TextCell)&gt;=1,MID(_xlpm.TextCell,1,FIND(" ",_xlpm.TextCell)-1),_xlpm.TextCell),_xlpm.TextCell),_xlpm.TextCell),""))</f>
        <v/>
      </c>
      <c r="X8187" s="60" t="str">
        <f>IF(A8187&lt;&gt;"",IFERROR(IF(FIND(" ",G8187)&gt;=1,MID(G8187,FIND(" ",G8187)+1,LEN(G8187)),""),""),"")</f>
        <v/>
      </c>
      <c r="AC8187" s="51">
        <f>IFERROR(VALUE(MID($C8187,1,2)),0)</f>
        <v>0</v>
      </c>
      <c r="AD8187" s="44">
        <f>IFERROR(VALUE(MID($C8187,4,3)),0)</f>
        <v>0</v>
      </c>
      <c r="AE8187" s="51">
        <f>VALUE(RIGHT("00"&amp;AC8187,2)&amp;RIGHT("000"&amp;AD8187,3))</f>
        <v>0</v>
      </c>
    </row>
    <row r="8188" spans="1:31">
      <c r="A8188" s="60" t="str">
        <f>IF(G8188&amp;Q8188&lt;&gt;"",W8188&amp;Q8188,"")</f>
        <v/>
      </c>
      <c r="B8188" s="85" t="str">
        <f>IF(C8188&lt;&gt;"",LEFT(C8188,9),"")</f>
        <v/>
      </c>
      <c r="V8188" s="60" t="str">
        <f>W8188&amp;H8188</f>
        <v/>
      </c>
      <c r="W8188" s="60" t="str">
        <f>_xlfn.LET(_xlpm.TextCell,TEXT(G8188,"###"),IF(_xlpm.TextCell&lt;&gt;"",IF(StyleSpaceSplit,IFERROR(IF(FIND(" ",_xlpm.TextCell)&gt;=1,MID(_xlpm.TextCell,1,FIND(" ",_xlpm.TextCell)-1),_xlpm.TextCell),_xlpm.TextCell),_xlpm.TextCell),""))</f>
        <v/>
      </c>
      <c r="X8188" s="60" t="str">
        <f>IF(A8188&lt;&gt;"",IFERROR(IF(FIND(" ",G8188)&gt;=1,MID(G8188,FIND(" ",G8188)+1,LEN(G8188)),""),""),"")</f>
        <v/>
      </c>
      <c r="AC8188" s="51">
        <f>IFERROR(VALUE(MID($C8188,1,2)),0)</f>
        <v>0</v>
      </c>
      <c r="AD8188" s="44">
        <f>IFERROR(VALUE(MID($C8188,4,3)),0)</f>
        <v>0</v>
      </c>
      <c r="AE8188" s="51">
        <f>VALUE(RIGHT("00"&amp;AC8188,2)&amp;RIGHT("000"&amp;AD8188,3))</f>
        <v>0</v>
      </c>
    </row>
    <row r="8189" spans="1:31">
      <c r="A8189" s="60" t="str">
        <f>IF(G8189&amp;Q8189&lt;&gt;"",W8189&amp;Q8189,"")</f>
        <v/>
      </c>
      <c r="B8189" s="85" t="str">
        <f>IF(C8189&lt;&gt;"",LEFT(C8189,9),"")</f>
        <v/>
      </c>
      <c r="V8189" s="60" t="str">
        <f>W8189&amp;H8189</f>
        <v/>
      </c>
      <c r="W8189" s="60" t="str">
        <f>_xlfn.LET(_xlpm.TextCell,TEXT(G8189,"###"),IF(_xlpm.TextCell&lt;&gt;"",IF(StyleSpaceSplit,IFERROR(IF(FIND(" ",_xlpm.TextCell)&gt;=1,MID(_xlpm.TextCell,1,FIND(" ",_xlpm.TextCell)-1),_xlpm.TextCell),_xlpm.TextCell),_xlpm.TextCell),""))</f>
        <v/>
      </c>
      <c r="X8189" s="60" t="str">
        <f>IF(A8189&lt;&gt;"",IFERROR(IF(FIND(" ",G8189)&gt;=1,MID(G8189,FIND(" ",G8189)+1,LEN(G8189)),""),""),"")</f>
        <v/>
      </c>
      <c r="AC8189" s="51">
        <f>IFERROR(VALUE(MID($C8189,1,2)),0)</f>
        <v>0</v>
      </c>
      <c r="AD8189" s="44">
        <f>IFERROR(VALUE(MID($C8189,4,3)),0)</f>
        <v>0</v>
      </c>
      <c r="AE8189" s="51">
        <f>VALUE(RIGHT("00"&amp;AC8189,2)&amp;RIGHT("000"&amp;AD8189,3))</f>
        <v>0</v>
      </c>
    </row>
    <row r="8190" spans="1:31">
      <c r="A8190" s="60" t="str">
        <f>IF(G8190&amp;Q8190&lt;&gt;"",W8190&amp;Q8190,"")</f>
        <v/>
      </c>
      <c r="B8190" s="85" t="str">
        <f>IF(C8190&lt;&gt;"",LEFT(C8190,9),"")</f>
        <v/>
      </c>
      <c r="V8190" s="60" t="str">
        <f>W8190&amp;H8190</f>
        <v/>
      </c>
      <c r="W8190" s="60" t="str">
        <f>_xlfn.LET(_xlpm.TextCell,TEXT(G8190,"###"),IF(_xlpm.TextCell&lt;&gt;"",IF(StyleSpaceSplit,IFERROR(IF(FIND(" ",_xlpm.TextCell)&gt;=1,MID(_xlpm.TextCell,1,FIND(" ",_xlpm.TextCell)-1),_xlpm.TextCell),_xlpm.TextCell),_xlpm.TextCell),""))</f>
        <v/>
      </c>
      <c r="X8190" s="60" t="str">
        <f>IF(A8190&lt;&gt;"",IFERROR(IF(FIND(" ",G8190)&gt;=1,MID(G8190,FIND(" ",G8190)+1,LEN(G8190)),""),""),"")</f>
        <v/>
      </c>
      <c r="AC8190" s="51">
        <f>IFERROR(VALUE(MID($C8190,1,2)),0)</f>
        <v>0</v>
      </c>
      <c r="AD8190" s="44">
        <f>IFERROR(VALUE(MID($C8190,4,3)),0)</f>
        <v>0</v>
      </c>
      <c r="AE8190" s="51">
        <f>VALUE(RIGHT("00"&amp;AC8190,2)&amp;RIGHT("000"&amp;AD8190,3))</f>
        <v>0</v>
      </c>
    </row>
    <row r="8191" spans="1:31">
      <c r="A8191" s="60" t="str">
        <f>IF(G8191&amp;Q8191&lt;&gt;"",W8191&amp;Q8191,"")</f>
        <v/>
      </c>
      <c r="B8191" s="85" t="str">
        <f>IF(C8191&lt;&gt;"",LEFT(C8191,9),"")</f>
        <v/>
      </c>
      <c r="V8191" s="60" t="str">
        <f>W8191&amp;H8191</f>
        <v/>
      </c>
      <c r="W8191" s="60" t="str">
        <f>_xlfn.LET(_xlpm.TextCell,TEXT(G8191,"###"),IF(_xlpm.TextCell&lt;&gt;"",IF(StyleSpaceSplit,IFERROR(IF(FIND(" ",_xlpm.TextCell)&gt;=1,MID(_xlpm.TextCell,1,FIND(" ",_xlpm.TextCell)-1),_xlpm.TextCell),_xlpm.TextCell),_xlpm.TextCell),""))</f>
        <v/>
      </c>
      <c r="X8191" s="60" t="str">
        <f>IF(A8191&lt;&gt;"",IFERROR(IF(FIND(" ",G8191)&gt;=1,MID(G8191,FIND(" ",G8191)+1,LEN(G8191)),""),""),"")</f>
        <v/>
      </c>
      <c r="AC8191" s="51">
        <f>IFERROR(VALUE(MID($C8191,1,2)),0)</f>
        <v>0</v>
      </c>
      <c r="AD8191" s="44">
        <f>IFERROR(VALUE(MID($C8191,4,3)),0)</f>
        <v>0</v>
      </c>
      <c r="AE8191" s="51">
        <f>VALUE(RIGHT("00"&amp;AC8191,2)&amp;RIGHT("000"&amp;AD8191,3))</f>
        <v>0</v>
      </c>
    </row>
    <row r="8192" spans="1:31">
      <c r="A8192" s="60" t="str">
        <f>IF(G8192&amp;Q8192&lt;&gt;"",W8192&amp;Q8192,"")</f>
        <v/>
      </c>
      <c r="B8192" s="85" t="str">
        <f>IF(C8192&lt;&gt;"",LEFT(C8192,9),"")</f>
        <v/>
      </c>
      <c r="V8192" s="60" t="str">
        <f>W8192&amp;H8192</f>
        <v/>
      </c>
      <c r="W8192" s="60" t="str">
        <f>_xlfn.LET(_xlpm.TextCell,TEXT(G8192,"###"),IF(_xlpm.TextCell&lt;&gt;"",IF(StyleSpaceSplit,IFERROR(IF(FIND(" ",_xlpm.TextCell)&gt;=1,MID(_xlpm.TextCell,1,FIND(" ",_xlpm.TextCell)-1),_xlpm.TextCell),_xlpm.TextCell),_xlpm.TextCell),""))</f>
        <v/>
      </c>
      <c r="X8192" s="60" t="str">
        <f>IF(A8192&lt;&gt;"",IFERROR(IF(FIND(" ",G8192)&gt;=1,MID(G8192,FIND(" ",G8192)+1,LEN(G8192)),""),""),"")</f>
        <v/>
      </c>
      <c r="AC8192" s="51">
        <f>IFERROR(VALUE(MID($C8192,1,2)),0)</f>
        <v>0</v>
      </c>
      <c r="AD8192" s="44">
        <f>IFERROR(VALUE(MID($C8192,4,3)),0)</f>
        <v>0</v>
      </c>
      <c r="AE8192" s="51">
        <f>VALUE(RIGHT("00"&amp;AC8192,2)&amp;RIGHT("000"&amp;AD8192,3))</f>
        <v>0</v>
      </c>
    </row>
    <row r="8193" spans="1:31">
      <c r="A8193" s="60" t="str">
        <f>IF(G8193&amp;Q8193&lt;&gt;"",W8193&amp;Q8193,"")</f>
        <v/>
      </c>
      <c r="B8193" s="85" t="str">
        <f>IF(C8193&lt;&gt;"",LEFT(C8193,9),"")</f>
        <v/>
      </c>
      <c r="V8193" s="60" t="str">
        <f>W8193&amp;H8193</f>
        <v/>
      </c>
      <c r="W8193" s="60" t="str">
        <f>_xlfn.LET(_xlpm.TextCell,TEXT(G8193,"###"),IF(_xlpm.TextCell&lt;&gt;"",IF(StyleSpaceSplit,IFERROR(IF(FIND(" ",_xlpm.TextCell)&gt;=1,MID(_xlpm.TextCell,1,FIND(" ",_xlpm.TextCell)-1),_xlpm.TextCell),_xlpm.TextCell),_xlpm.TextCell),""))</f>
        <v/>
      </c>
      <c r="X8193" s="60" t="str">
        <f>IF(A8193&lt;&gt;"",IFERROR(IF(FIND(" ",G8193)&gt;=1,MID(G8193,FIND(" ",G8193)+1,LEN(G8193)),""),""),"")</f>
        <v/>
      </c>
      <c r="AC8193" s="51">
        <f>IFERROR(VALUE(MID($C8193,1,2)),0)</f>
        <v>0</v>
      </c>
      <c r="AD8193" s="44">
        <f>IFERROR(VALUE(MID($C8193,4,3)),0)</f>
        <v>0</v>
      </c>
      <c r="AE8193" s="51">
        <f>VALUE(RIGHT("00"&amp;AC8193,2)&amp;RIGHT("000"&amp;AD8193,3))</f>
        <v>0</v>
      </c>
    </row>
    <row r="8194" spans="1:31">
      <c r="A8194" s="60" t="str">
        <f>IF(G8194&amp;Q8194&lt;&gt;"",W8194&amp;Q8194,"")</f>
        <v/>
      </c>
      <c r="B8194" s="85" t="str">
        <f>IF(C8194&lt;&gt;"",LEFT(C8194,9),"")</f>
        <v/>
      </c>
      <c r="V8194" s="60" t="str">
        <f>W8194&amp;H8194</f>
        <v/>
      </c>
      <c r="W8194" s="60" t="str">
        <f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>IF(A8194&lt;&gt;"",IFERROR(IF(FIND(" ",G8194)&gt;=1,MID(G8194,FIND(" ",G8194)+1,LEN(G8194)),""),""),"")</f>
        <v/>
      </c>
      <c r="AC8194" s="51">
        <f>IFERROR(VALUE(MID($C8194,1,2)),0)</f>
        <v>0</v>
      </c>
      <c r="AD8194" s="44">
        <f>IFERROR(VALUE(MID($C8194,4,3)),0)</f>
        <v>0</v>
      </c>
      <c r="AE8194" s="51">
        <f>VALUE(RIGHT("00"&amp;AC8194,2)&amp;RIGHT("000"&amp;AD8194,3))</f>
        <v>0</v>
      </c>
    </row>
    <row r="8195" spans="1:31">
      <c r="A8195" s="60" t="str">
        <f>IF(G8195&amp;Q8195&lt;&gt;"",W8195&amp;Q8195,"")</f>
        <v/>
      </c>
      <c r="B8195" s="85" t="str">
        <f>IF(C8195&lt;&gt;"",LEFT(C8195,9),"")</f>
        <v/>
      </c>
      <c r="V8195" s="60" t="str">
        <f>W8195&amp;H8195</f>
        <v/>
      </c>
      <c r="W8195" s="60" t="str">
        <f>_xlfn.LET(_xlpm.TextCell,TEXT(G8195,"###"),IF(_xlpm.TextCell&lt;&gt;"",IF(StyleSpaceSplit,IFERROR(IF(FIND(" ",_xlpm.TextCell)&gt;=1,MID(_xlpm.TextCell,1,FIND(" ",_xlpm.TextCell)-1),_xlpm.TextCell),_xlpm.TextCell),_xlpm.TextCell),""))</f>
        <v/>
      </c>
      <c r="X8195" s="60" t="str">
        <f>IF(A8195&lt;&gt;"",IFERROR(IF(FIND(" ",G8195)&gt;=1,MID(G8195,FIND(" ",G8195)+1,LEN(G8195)),""),""),"")</f>
        <v/>
      </c>
      <c r="AC8195" s="51">
        <f>IFERROR(VALUE(MID($C8195,1,2)),0)</f>
        <v>0</v>
      </c>
      <c r="AD8195" s="44">
        <f>IFERROR(VALUE(MID($C8195,4,3)),0)</f>
        <v>0</v>
      </c>
      <c r="AE8195" s="51">
        <f>VALUE(RIGHT("00"&amp;AC8195,2)&amp;RIGHT("000"&amp;AD8195,3))</f>
        <v>0</v>
      </c>
    </row>
    <row r="8196" spans="1:31">
      <c r="A8196" s="60" t="str">
        <f>IF(G8196&amp;Q8196&lt;&gt;"",W8196&amp;Q8196,"")</f>
        <v/>
      </c>
      <c r="B8196" s="85" t="str">
        <f>IF(C8196&lt;&gt;"",LEFT(C8196,9),"")</f>
        <v/>
      </c>
      <c r="V8196" s="60" t="str">
        <f>W8196&amp;H8196</f>
        <v/>
      </c>
      <c r="W8196" s="60" t="str">
        <f>_xlfn.LET(_xlpm.TextCell,TEXT(G8196,"###"),IF(_xlpm.TextCell&lt;&gt;"",IF(StyleSpaceSplit,IFERROR(IF(FIND(" ",_xlpm.TextCell)&gt;=1,MID(_xlpm.TextCell,1,FIND(" ",_xlpm.TextCell)-1),_xlpm.TextCell),_xlpm.TextCell),_xlpm.TextCell),""))</f>
        <v/>
      </c>
      <c r="X8196" s="60" t="str">
        <f>IF(A8196&lt;&gt;"",IFERROR(IF(FIND(" ",G8196)&gt;=1,MID(G8196,FIND(" ",G8196)+1,LEN(G8196)),""),""),"")</f>
        <v/>
      </c>
      <c r="AC8196" s="51">
        <f>IFERROR(VALUE(MID($C8196,1,2)),0)</f>
        <v>0</v>
      </c>
      <c r="AD8196" s="44">
        <f>IFERROR(VALUE(MID($C8196,4,3)),0)</f>
        <v>0</v>
      </c>
      <c r="AE8196" s="51">
        <f>VALUE(RIGHT("00"&amp;AC8196,2)&amp;RIGHT("000"&amp;AD8196,3))</f>
        <v>0</v>
      </c>
    </row>
    <row r="8197" spans="1:31">
      <c r="A8197" s="60" t="str">
        <f>IF(G8197&amp;Q8197&lt;&gt;"",W8197&amp;Q8197,"")</f>
        <v/>
      </c>
      <c r="B8197" s="85" t="str">
        <f>IF(C8197&lt;&gt;"",LEFT(C8197,9),"")</f>
        <v/>
      </c>
      <c r="V8197" s="60" t="str">
        <f>W8197&amp;H8197</f>
        <v/>
      </c>
      <c r="W8197" s="60" t="str">
        <f>_xlfn.LET(_xlpm.TextCell,TEXT(G8197,"###"),IF(_xlpm.TextCell&lt;&gt;"",IF(StyleSpaceSplit,IFERROR(IF(FIND(" ",_xlpm.TextCell)&gt;=1,MID(_xlpm.TextCell,1,FIND(" ",_xlpm.TextCell)-1),_xlpm.TextCell),_xlpm.TextCell),_xlpm.TextCell),""))</f>
        <v/>
      </c>
      <c r="X8197" s="60" t="str">
        <f>IF(A8197&lt;&gt;"",IFERROR(IF(FIND(" ",G8197)&gt;=1,MID(G8197,FIND(" ",G8197)+1,LEN(G8197)),""),""),"")</f>
        <v/>
      </c>
      <c r="AC8197" s="51">
        <f>IFERROR(VALUE(MID($C8197,1,2)),0)</f>
        <v>0</v>
      </c>
      <c r="AD8197" s="44">
        <f>IFERROR(VALUE(MID($C8197,4,3)),0)</f>
        <v>0</v>
      </c>
      <c r="AE8197" s="51">
        <f>VALUE(RIGHT("00"&amp;AC8197,2)&amp;RIGHT("000"&amp;AD8197,3))</f>
        <v>0</v>
      </c>
    </row>
    <row r="8198" spans="1:31">
      <c r="A8198" s="60" t="str">
        <f>IF(G8198&amp;Q8198&lt;&gt;"",W8198&amp;Q8198,"")</f>
        <v/>
      </c>
      <c r="B8198" s="85" t="str">
        <f>IF(C8198&lt;&gt;"",LEFT(C8198,9),"")</f>
        <v/>
      </c>
      <c r="V8198" s="60" t="str">
        <f>W8198&amp;H8198</f>
        <v/>
      </c>
      <c r="W8198" s="60" t="str">
        <f>_xlfn.LET(_xlpm.TextCell,TEXT(G8198,"###"),IF(_xlpm.TextCell&lt;&gt;"",IF(StyleSpaceSplit,IFERROR(IF(FIND(" ",_xlpm.TextCell)&gt;=1,MID(_xlpm.TextCell,1,FIND(" ",_xlpm.TextCell)-1),_xlpm.TextCell),_xlpm.TextCell),_xlpm.TextCell),""))</f>
        <v/>
      </c>
      <c r="X8198" s="60" t="str">
        <f>IF(A8198&lt;&gt;"",IFERROR(IF(FIND(" ",G8198)&gt;=1,MID(G8198,FIND(" ",G8198)+1,LEN(G8198)),""),""),"")</f>
        <v/>
      </c>
      <c r="AC8198" s="51">
        <f>IFERROR(VALUE(MID($C8198,1,2)),0)</f>
        <v>0</v>
      </c>
      <c r="AD8198" s="44">
        <f>IFERROR(VALUE(MID($C8198,4,3)),0)</f>
        <v>0</v>
      </c>
      <c r="AE8198" s="51">
        <f>VALUE(RIGHT("00"&amp;AC8198,2)&amp;RIGHT("000"&amp;AD8198,3))</f>
        <v>0</v>
      </c>
    </row>
    <row r="8199" spans="1:31">
      <c r="A8199" s="60" t="str">
        <f>IF(G8199&amp;Q8199&lt;&gt;"",W8199&amp;Q8199,"")</f>
        <v/>
      </c>
      <c r="B8199" s="85" t="str">
        <f>IF(C8199&lt;&gt;"",LEFT(C8199,9),"")</f>
        <v/>
      </c>
      <c r="V8199" s="60" t="str">
        <f>W8199&amp;H8199</f>
        <v/>
      </c>
      <c r="W8199" s="60" t="str">
        <f>_xlfn.LET(_xlpm.TextCell,TEXT(G8199,"###"),IF(_xlpm.TextCell&lt;&gt;"",IF(StyleSpaceSplit,IFERROR(IF(FIND(" ",_xlpm.TextCell)&gt;=1,MID(_xlpm.TextCell,1,FIND(" ",_xlpm.TextCell)-1),_xlpm.TextCell),_xlpm.TextCell),_xlpm.TextCell),""))</f>
        <v/>
      </c>
      <c r="X8199" s="60" t="str">
        <f>IF(A8199&lt;&gt;"",IFERROR(IF(FIND(" ",G8199)&gt;=1,MID(G8199,FIND(" ",G8199)+1,LEN(G8199)),""),""),"")</f>
        <v/>
      </c>
      <c r="AC8199" s="51">
        <f>IFERROR(VALUE(MID($C8199,1,2)),0)</f>
        <v>0</v>
      </c>
      <c r="AD8199" s="44">
        <f>IFERROR(VALUE(MID($C8199,4,3)),0)</f>
        <v>0</v>
      </c>
      <c r="AE8199" s="51">
        <f>VALUE(RIGHT("00"&amp;AC8199,2)&amp;RIGHT("000"&amp;AD8199,3))</f>
        <v>0</v>
      </c>
    </row>
    <row r="8200" spans="1:31">
      <c r="A8200" s="60" t="str">
        <f>IF(G8200&amp;Q8200&lt;&gt;"",W8200&amp;Q8200,"")</f>
        <v/>
      </c>
      <c r="B8200" s="85" t="str">
        <f>IF(C8200&lt;&gt;"",LEFT(C8200,9),"")</f>
        <v/>
      </c>
      <c r="V8200" s="60" t="str">
        <f>W8200&amp;H8200</f>
        <v/>
      </c>
      <c r="W8200" s="60" t="str">
        <f>_xlfn.LET(_xlpm.TextCell,TEXT(G8200,"###"),IF(_xlpm.TextCell&lt;&gt;"",IF(StyleSpaceSplit,IFERROR(IF(FIND(" ",_xlpm.TextCell)&gt;=1,MID(_xlpm.TextCell,1,FIND(" ",_xlpm.TextCell)-1),_xlpm.TextCell),_xlpm.TextCell),_xlpm.TextCell),""))</f>
        <v/>
      </c>
      <c r="X8200" s="60" t="str">
        <f>IF(A8200&lt;&gt;"",IFERROR(IF(FIND(" ",G8200)&gt;=1,MID(G8200,FIND(" ",G8200)+1,LEN(G8200)),""),""),"")</f>
        <v/>
      </c>
      <c r="AC8200" s="51">
        <f>IFERROR(VALUE(MID($C8200,1,2)),0)</f>
        <v>0</v>
      </c>
      <c r="AD8200" s="44">
        <f>IFERROR(VALUE(MID($C8200,4,3)),0)</f>
        <v>0</v>
      </c>
      <c r="AE8200" s="51">
        <f>VALUE(RIGHT("00"&amp;AC8200,2)&amp;RIGHT("000"&amp;AD8200,3))</f>
        <v>0</v>
      </c>
    </row>
    <row r="8201" spans="1:31">
      <c r="A8201" s="60" t="str">
        <f>IF(G8201&amp;Q8201&lt;&gt;"",W8201&amp;Q8201,"")</f>
        <v/>
      </c>
      <c r="B8201" s="85" t="str">
        <f>IF(C8201&lt;&gt;"",LEFT(C8201,9),"")</f>
        <v/>
      </c>
      <c r="V8201" s="60" t="str">
        <f>W8201&amp;H8201</f>
        <v/>
      </c>
      <c r="W8201" s="60" t="str">
        <f>_xlfn.LET(_xlpm.TextCell,TEXT(G8201,"###"),IF(_xlpm.TextCell&lt;&gt;"",IF(StyleSpaceSplit,IFERROR(IF(FIND(" ",_xlpm.TextCell)&gt;=1,MID(_xlpm.TextCell,1,FIND(" ",_xlpm.TextCell)-1),_xlpm.TextCell),_xlpm.TextCell),_xlpm.TextCell),""))</f>
        <v/>
      </c>
      <c r="X8201" s="60" t="str">
        <f>IF(A8201&lt;&gt;"",IFERROR(IF(FIND(" ",G8201)&gt;=1,MID(G8201,FIND(" ",G8201)+1,LEN(G8201)),""),""),"")</f>
        <v/>
      </c>
      <c r="AC8201" s="51">
        <f>IFERROR(VALUE(MID($C8201,1,2)),0)</f>
        <v>0</v>
      </c>
      <c r="AD8201" s="44">
        <f>IFERROR(VALUE(MID($C8201,4,3)),0)</f>
        <v>0</v>
      </c>
      <c r="AE8201" s="51">
        <f>VALUE(RIGHT("00"&amp;AC8201,2)&amp;RIGHT("000"&amp;AD8201,3))</f>
        <v>0</v>
      </c>
    </row>
    <row r="8202" spans="1:31">
      <c r="A8202" s="60" t="str">
        <f>IF(G8202&amp;Q8202&lt;&gt;"",W8202&amp;Q8202,"")</f>
        <v/>
      </c>
      <c r="B8202" s="85" t="str">
        <f>IF(C8202&lt;&gt;"",LEFT(C8202,9),"")</f>
        <v/>
      </c>
      <c r="V8202" s="60" t="str">
        <f>W8202&amp;H8202</f>
        <v/>
      </c>
      <c r="W8202" s="60" t="str">
        <f>_xlfn.LET(_xlpm.TextCell,TEXT(G8202,"###"),IF(_xlpm.TextCell&lt;&gt;"",IF(StyleSpaceSplit,IFERROR(IF(FIND(" ",_xlpm.TextCell)&gt;=1,MID(_xlpm.TextCell,1,FIND(" ",_xlpm.TextCell)-1),_xlpm.TextCell),_xlpm.TextCell),_xlpm.TextCell),""))</f>
        <v/>
      </c>
      <c r="X8202" s="60" t="str">
        <f>IF(A8202&lt;&gt;"",IFERROR(IF(FIND(" ",G8202)&gt;=1,MID(G8202,FIND(" ",G8202)+1,LEN(G8202)),""),""),"")</f>
        <v/>
      </c>
      <c r="AC8202" s="51">
        <f>IFERROR(VALUE(MID($C8202,1,2)),0)</f>
        <v>0</v>
      </c>
      <c r="AD8202" s="44">
        <f>IFERROR(VALUE(MID($C8202,4,3)),0)</f>
        <v>0</v>
      </c>
      <c r="AE8202" s="51">
        <f>VALUE(RIGHT("00"&amp;AC8202,2)&amp;RIGHT("000"&amp;AD8202,3))</f>
        <v>0</v>
      </c>
    </row>
    <row r="8203" spans="1:31">
      <c r="A8203" s="60" t="str">
        <f>IF(G8203&amp;Q8203&lt;&gt;"",W8203&amp;Q8203,"")</f>
        <v/>
      </c>
      <c r="B8203" s="85" t="str">
        <f>IF(C8203&lt;&gt;"",LEFT(C8203,9),"")</f>
        <v/>
      </c>
      <c r="V8203" s="60" t="str">
        <f>W8203&amp;H8203</f>
        <v/>
      </c>
      <c r="W8203" s="60" t="str">
        <f>_xlfn.LET(_xlpm.TextCell,TEXT(G8203,"###"),IF(_xlpm.TextCell&lt;&gt;"",IF(StyleSpaceSplit,IFERROR(IF(FIND(" ",_xlpm.TextCell)&gt;=1,MID(_xlpm.TextCell,1,FIND(" ",_xlpm.TextCell)-1),_xlpm.TextCell),_xlpm.TextCell),_xlpm.TextCell),""))</f>
        <v/>
      </c>
      <c r="X8203" s="60" t="str">
        <f>IF(A8203&lt;&gt;"",IFERROR(IF(FIND(" ",G8203)&gt;=1,MID(G8203,FIND(" ",G8203)+1,LEN(G8203)),""),""),"")</f>
        <v/>
      </c>
      <c r="AC8203" s="51">
        <f>IFERROR(VALUE(MID($C8203,1,2)),0)</f>
        <v>0</v>
      </c>
      <c r="AD8203" s="44">
        <f>IFERROR(VALUE(MID($C8203,4,3)),0)</f>
        <v>0</v>
      </c>
      <c r="AE8203" s="51">
        <f>VALUE(RIGHT("00"&amp;AC8203,2)&amp;RIGHT("000"&amp;AD8203,3))</f>
        <v>0</v>
      </c>
    </row>
    <row r="8204" spans="1:31">
      <c r="A8204" s="60" t="str">
        <f>IF(G8204&amp;Q8204&lt;&gt;"",W8204&amp;Q8204,"")</f>
        <v/>
      </c>
      <c r="B8204" s="85" t="str">
        <f>IF(C8204&lt;&gt;"",LEFT(C8204,9),"")</f>
        <v/>
      </c>
      <c r="V8204" s="60" t="str">
        <f>W8204&amp;H8204</f>
        <v/>
      </c>
      <c r="W8204" s="60" t="str">
        <f>_xlfn.LET(_xlpm.TextCell,TEXT(G8204,"###"),IF(_xlpm.TextCell&lt;&gt;"",IF(StyleSpaceSplit,IFERROR(IF(FIND(" ",_xlpm.TextCell)&gt;=1,MID(_xlpm.TextCell,1,FIND(" ",_xlpm.TextCell)-1),_xlpm.TextCell),_xlpm.TextCell),_xlpm.TextCell),""))</f>
        <v/>
      </c>
      <c r="X8204" s="60" t="str">
        <f>IF(A8204&lt;&gt;"",IFERROR(IF(FIND(" ",G8204)&gt;=1,MID(G8204,FIND(" ",G8204)+1,LEN(G8204)),""),""),"")</f>
        <v/>
      </c>
      <c r="AC8204" s="51">
        <f>IFERROR(VALUE(MID($C8204,1,2)),0)</f>
        <v>0</v>
      </c>
      <c r="AD8204" s="44">
        <f>IFERROR(VALUE(MID($C8204,4,3)),0)</f>
        <v>0</v>
      </c>
      <c r="AE8204" s="51">
        <f>VALUE(RIGHT("00"&amp;AC8204,2)&amp;RIGHT("000"&amp;AD8204,3))</f>
        <v>0</v>
      </c>
    </row>
    <row r="8205" spans="1:31">
      <c r="A8205" s="60" t="str">
        <f>IF(G8205&amp;Q8205&lt;&gt;"",W8205&amp;Q8205,"")</f>
        <v/>
      </c>
      <c r="B8205" s="85" t="str">
        <f>IF(C8205&lt;&gt;"",LEFT(C8205,9),"")</f>
        <v/>
      </c>
      <c r="V8205" s="60" t="str">
        <f>W8205&amp;H8205</f>
        <v/>
      </c>
      <c r="W8205" s="60" t="str">
        <f>_xlfn.LET(_xlpm.TextCell,TEXT(G8205,"###"),IF(_xlpm.TextCell&lt;&gt;"",IF(StyleSpaceSplit,IFERROR(IF(FIND(" ",_xlpm.TextCell)&gt;=1,MID(_xlpm.TextCell,1,FIND(" ",_xlpm.TextCell)-1),_xlpm.TextCell),_xlpm.TextCell),_xlpm.TextCell),""))</f>
        <v/>
      </c>
      <c r="X8205" s="60" t="str">
        <f>IF(A8205&lt;&gt;"",IFERROR(IF(FIND(" ",G8205)&gt;=1,MID(G8205,FIND(" ",G8205)+1,LEN(G8205)),""),""),"")</f>
        <v/>
      </c>
      <c r="AC8205" s="51">
        <f>IFERROR(VALUE(MID($C8205,1,2)),0)</f>
        <v>0</v>
      </c>
      <c r="AD8205" s="44">
        <f>IFERROR(VALUE(MID($C8205,4,3)),0)</f>
        <v>0</v>
      </c>
      <c r="AE8205" s="51">
        <f>VALUE(RIGHT("00"&amp;AC8205,2)&amp;RIGHT("000"&amp;AD8205,3))</f>
        <v>0</v>
      </c>
    </row>
    <row r="8206" spans="1:31">
      <c r="A8206" s="60" t="str">
        <f>IF(G8206&amp;Q8206&lt;&gt;"",W8206&amp;Q8206,"")</f>
        <v/>
      </c>
      <c r="B8206" s="85" t="str">
        <f>IF(C8206&lt;&gt;"",LEFT(C8206,9),"")</f>
        <v/>
      </c>
      <c r="V8206" s="60" t="str">
        <f>W8206&amp;H8206</f>
        <v/>
      </c>
      <c r="W8206" s="60" t="str">
        <f>_xlfn.LET(_xlpm.TextCell,TEXT(G8206,"###"),IF(_xlpm.TextCell&lt;&gt;"",IF(StyleSpaceSplit,IFERROR(IF(FIND(" ",_xlpm.TextCell)&gt;=1,MID(_xlpm.TextCell,1,FIND(" ",_xlpm.TextCell)-1),_xlpm.TextCell),_xlpm.TextCell),_xlpm.TextCell),""))</f>
        <v/>
      </c>
      <c r="X8206" s="60" t="str">
        <f>IF(A8206&lt;&gt;"",IFERROR(IF(FIND(" ",G8206)&gt;=1,MID(G8206,FIND(" ",G8206)+1,LEN(G8206)),""),""),"")</f>
        <v/>
      </c>
      <c r="AC8206" s="51">
        <f>IFERROR(VALUE(MID($C8206,1,2)),0)</f>
        <v>0</v>
      </c>
      <c r="AD8206" s="44">
        <f>IFERROR(VALUE(MID($C8206,4,3)),0)</f>
        <v>0</v>
      </c>
      <c r="AE8206" s="51">
        <f>VALUE(RIGHT("00"&amp;AC8206,2)&amp;RIGHT("000"&amp;AD8206,3))</f>
        <v>0</v>
      </c>
    </row>
    <row r="8207" spans="1:31">
      <c r="A8207" s="60" t="str">
        <f>IF(G8207&amp;Q8207&lt;&gt;"",W8207&amp;Q8207,"")</f>
        <v/>
      </c>
      <c r="B8207" s="85" t="str">
        <f>IF(C8207&lt;&gt;"",LEFT(C8207,9),"")</f>
        <v/>
      </c>
      <c r="V8207" s="60" t="str">
        <f>W8207&amp;H8207</f>
        <v/>
      </c>
      <c r="W8207" s="60" t="str">
        <f>_xlfn.LET(_xlpm.TextCell,TEXT(G8207,"###"),IF(_xlpm.TextCell&lt;&gt;"",IF(StyleSpaceSplit,IFERROR(IF(FIND(" ",_xlpm.TextCell)&gt;=1,MID(_xlpm.TextCell,1,FIND(" ",_xlpm.TextCell)-1),_xlpm.TextCell),_xlpm.TextCell),_xlpm.TextCell),""))</f>
        <v/>
      </c>
      <c r="X8207" s="60" t="str">
        <f>IF(A8207&lt;&gt;"",IFERROR(IF(FIND(" ",G8207)&gt;=1,MID(G8207,FIND(" ",G8207)+1,LEN(G8207)),""),""),"")</f>
        <v/>
      </c>
      <c r="AC8207" s="51">
        <f>IFERROR(VALUE(MID($C8207,1,2)),0)</f>
        <v>0</v>
      </c>
      <c r="AD8207" s="44">
        <f>IFERROR(VALUE(MID($C8207,4,3)),0)</f>
        <v>0</v>
      </c>
      <c r="AE8207" s="51">
        <f>VALUE(RIGHT("00"&amp;AC8207,2)&amp;RIGHT("000"&amp;AD8207,3))</f>
        <v>0</v>
      </c>
    </row>
    <row r="8208" spans="1:31">
      <c r="A8208" s="60" t="str">
        <f>IF(G8208&amp;Q8208&lt;&gt;"",W8208&amp;Q8208,"")</f>
        <v/>
      </c>
      <c r="B8208" s="85" t="str">
        <f>IF(C8208&lt;&gt;"",LEFT(C8208,9),"")</f>
        <v/>
      </c>
      <c r="V8208" s="60" t="str">
        <f>W8208&amp;H8208</f>
        <v/>
      </c>
      <c r="W8208" s="60" t="str">
        <f>_xlfn.LET(_xlpm.TextCell,TEXT(G8208,"###"),IF(_xlpm.TextCell&lt;&gt;"",IF(StyleSpaceSplit,IFERROR(IF(FIND(" ",_xlpm.TextCell)&gt;=1,MID(_xlpm.TextCell,1,FIND(" ",_xlpm.TextCell)-1),_xlpm.TextCell),_xlpm.TextCell),_xlpm.TextCell),""))</f>
        <v/>
      </c>
      <c r="X8208" s="60" t="str">
        <f>IF(A8208&lt;&gt;"",IFERROR(IF(FIND(" ",G8208)&gt;=1,MID(G8208,FIND(" ",G8208)+1,LEN(G8208)),""),""),"")</f>
        <v/>
      </c>
      <c r="AC8208" s="51">
        <f>IFERROR(VALUE(MID($C8208,1,2)),0)</f>
        <v>0</v>
      </c>
      <c r="AD8208" s="44">
        <f>IFERROR(VALUE(MID($C8208,4,3)),0)</f>
        <v>0</v>
      </c>
      <c r="AE8208" s="51">
        <f>VALUE(RIGHT("00"&amp;AC8208,2)&amp;RIGHT("000"&amp;AD8208,3))</f>
        <v>0</v>
      </c>
    </row>
    <row r="8209" spans="1:31">
      <c r="A8209" s="60" t="str">
        <f>IF(G8209&amp;Q8209&lt;&gt;"",W8209&amp;Q8209,"")</f>
        <v/>
      </c>
      <c r="B8209" s="85" t="str">
        <f>IF(C8209&lt;&gt;"",LEFT(C8209,9),"")</f>
        <v/>
      </c>
      <c r="V8209" s="60" t="str">
        <f>W8209&amp;H8209</f>
        <v/>
      </c>
      <c r="W8209" s="60" t="str">
        <f>_xlfn.LET(_xlpm.TextCell,TEXT(G8209,"###"),IF(_xlpm.TextCell&lt;&gt;"",IF(StyleSpaceSplit,IFERROR(IF(FIND(" ",_xlpm.TextCell)&gt;=1,MID(_xlpm.TextCell,1,FIND(" ",_xlpm.TextCell)-1),_xlpm.TextCell),_xlpm.TextCell),_xlpm.TextCell),""))</f>
        <v/>
      </c>
      <c r="X8209" s="60" t="str">
        <f>IF(A8209&lt;&gt;"",IFERROR(IF(FIND(" ",G8209)&gt;=1,MID(G8209,FIND(" ",G8209)+1,LEN(G8209)),""),""),"")</f>
        <v/>
      </c>
      <c r="AC8209" s="51">
        <f>IFERROR(VALUE(MID($C8209,1,2)),0)</f>
        <v>0</v>
      </c>
      <c r="AD8209" s="44">
        <f>IFERROR(VALUE(MID($C8209,4,3)),0)</f>
        <v>0</v>
      </c>
      <c r="AE8209" s="51">
        <f>VALUE(RIGHT("00"&amp;AC8209,2)&amp;RIGHT("000"&amp;AD8209,3))</f>
        <v>0</v>
      </c>
    </row>
    <row r="8210" spans="1:31">
      <c r="A8210" s="60" t="str">
        <f>IF(G8210&amp;Q8210&lt;&gt;"",W8210&amp;Q8210,"")</f>
        <v/>
      </c>
      <c r="B8210" s="85" t="str">
        <f>IF(C8210&lt;&gt;"",LEFT(C8210,9),"")</f>
        <v/>
      </c>
      <c r="V8210" s="60" t="str">
        <f>W8210&amp;H8210</f>
        <v/>
      </c>
      <c r="W8210" s="60" t="str">
        <f>_xlfn.LET(_xlpm.TextCell,TEXT(G8210,"###"),IF(_xlpm.TextCell&lt;&gt;"",IF(StyleSpaceSplit,IFERROR(IF(FIND(" ",_xlpm.TextCell)&gt;=1,MID(_xlpm.TextCell,1,FIND(" ",_xlpm.TextCell)-1),_xlpm.TextCell),_xlpm.TextCell),_xlpm.TextCell),""))</f>
        <v/>
      </c>
      <c r="X8210" s="60" t="str">
        <f>IF(A8210&lt;&gt;"",IFERROR(IF(FIND(" ",G8210)&gt;=1,MID(G8210,FIND(" ",G8210)+1,LEN(G8210)),""),""),"")</f>
        <v/>
      </c>
      <c r="AC8210" s="51">
        <f>IFERROR(VALUE(MID($C8210,1,2)),0)</f>
        <v>0</v>
      </c>
      <c r="AD8210" s="44">
        <f>IFERROR(VALUE(MID($C8210,4,3)),0)</f>
        <v>0</v>
      </c>
      <c r="AE8210" s="51">
        <f>VALUE(RIGHT("00"&amp;AC8210,2)&amp;RIGHT("000"&amp;AD8210,3))</f>
        <v>0</v>
      </c>
    </row>
    <row r="8211" spans="1:31">
      <c r="A8211" s="60" t="str">
        <f>IF(G8211&amp;Q8211&lt;&gt;"",W8211&amp;Q8211,"")</f>
        <v/>
      </c>
      <c r="B8211" s="85" t="str">
        <f>IF(C8211&lt;&gt;"",LEFT(C8211,9),"")</f>
        <v/>
      </c>
      <c r="V8211" s="60" t="str">
        <f>W8211&amp;H8211</f>
        <v/>
      </c>
      <c r="W8211" s="60" t="str">
        <f>_xlfn.LET(_xlpm.TextCell,TEXT(G8211,"###"),IF(_xlpm.TextCell&lt;&gt;"",IF(StyleSpaceSplit,IFERROR(IF(FIND(" ",_xlpm.TextCell)&gt;=1,MID(_xlpm.TextCell,1,FIND(" ",_xlpm.TextCell)-1),_xlpm.TextCell),_xlpm.TextCell),_xlpm.TextCell),""))</f>
        <v/>
      </c>
      <c r="X8211" s="60" t="str">
        <f>IF(A8211&lt;&gt;"",IFERROR(IF(FIND(" ",G8211)&gt;=1,MID(G8211,FIND(" ",G8211)+1,LEN(G8211)),""),""),"")</f>
        <v/>
      </c>
      <c r="AC8211" s="51">
        <f>IFERROR(VALUE(MID($C8211,1,2)),0)</f>
        <v>0</v>
      </c>
      <c r="AD8211" s="44">
        <f>IFERROR(VALUE(MID($C8211,4,3)),0)</f>
        <v>0</v>
      </c>
      <c r="AE8211" s="51">
        <f>VALUE(RIGHT("00"&amp;AC8211,2)&amp;RIGHT("000"&amp;AD8211,3))</f>
        <v>0</v>
      </c>
    </row>
    <row r="8212" spans="1:31">
      <c r="A8212" s="60" t="str">
        <f>IF(G8212&amp;Q8212&lt;&gt;"",W8212&amp;Q8212,"")</f>
        <v/>
      </c>
      <c r="B8212" s="85" t="str">
        <f>IF(C8212&lt;&gt;"",LEFT(C8212,9),"")</f>
        <v/>
      </c>
      <c r="V8212" s="60" t="str">
        <f>W8212&amp;H8212</f>
        <v/>
      </c>
      <c r="W8212" s="60" t="str">
        <f>_xlfn.LET(_xlpm.TextCell,TEXT(G8212,"###"),IF(_xlpm.TextCell&lt;&gt;"",IF(StyleSpaceSplit,IFERROR(IF(FIND(" ",_xlpm.TextCell)&gt;=1,MID(_xlpm.TextCell,1,FIND(" ",_xlpm.TextCell)-1),_xlpm.TextCell),_xlpm.TextCell),_xlpm.TextCell),""))</f>
        <v/>
      </c>
      <c r="X8212" s="60" t="str">
        <f>IF(A8212&lt;&gt;"",IFERROR(IF(FIND(" ",G8212)&gt;=1,MID(G8212,FIND(" ",G8212)+1,LEN(G8212)),""),""),"")</f>
        <v/>
      </c>
      <c r="AC8212" s="51">
        <f>IFERROR(VALUE(MID($C8212,1,2)),0)</f>
        <v>0</v>
      </c>
      <c r="AD8212" s="44">
        <f>IFERROR(VALUE(MID($C8212,4,3)),0)</f>
        <v>0</v>
      </c>
      <c r="AE8212" s="51">
        <f>VALUE(RIGHT("00"&amp;AC8212,2)&amp;RIGHT("000"&amp;AD8212,3))</f>
        <v>0</v>
      </c>
    </row>
    <row r="8213" spans="1:31">
      <c r="A8213" s="60" t="str">
        <f>IF(G8213&amp;Q8213&lt;&gt;"",W8213&amp;Q8213,"")</f>
        <v/>
      </c>
      <c r="B8213" s="85" t="str">
        <f>IF(C8213&lt;&gt;"",LEFT(C8213,9),"")</f>
        <v/>
      </c>
      <c r="V8213" s="60" t="str">
        <f>W8213&amp;H8213</f>
        <v/>
      </c>
      <c r="W8213" s="60" t="str">
        <f>_xlfn.LET(_xlpm.TextCell,TEXT(G8213,"###"),IF(_xlpm.TextCell&lt;&gt;"",IF(StyleSpaceSplit,IFERROR(IF(FIND(" ",_xlpm.TextCell)&gt;=1,MID(_xlpm.TextCell,1,FIND(" ",_xlpm.TextCell)-1),_xlpm.TextCell),_xlpm.TextCell),_xlpm.TextCell),""))</f>
        <v/>
      </c>
      <c r="X8213" s="60" t="str">
        <f>IF(A8213&lt;&gt;"",IFERROR(IF(FIND(" ",G8213)&gt;=1,MID(G8213,FIND(" ",G8213)+1,LEN(G8213)),""),""),"")</f>
        <v/>
      </c>
      <c r="AC8213" s="51">
        <f>IFERROR(VALUE(MID($C8213,1,2)),0)</f>
        <v>0</v>
      </c>
      <c r="AD8213" s="44">
        <f>IFERROR(VALUE(MID($C8213,4,3)),0)</f>
        <v>0</v>
      </c>
      <c r="AE8213" s="51">
        <f>VALUE(RIGHT("00"&amp;AC8213,2)&amp;RIGHT("000"&amp;AD8213,3))</f>
        <v>0</v>
      </c>
    </row>
    <row r="8214" spans="1:31">
      <c r="A8214" s="60" t="str">
        <f>IF(G8214&amp;Q8214&lt;&gt;"",W8214&amp;Q8214,"")</f>
        <v/>
      </c>
      <c r="B8214" s="85" t="str">
        <f>IF(C8214&lt;&gt;"",LEFT(C8214,9),"")</f>
        <v/>
      </c>
      <c r="V8214" s="60" t="str">
        <f>W8214&amp;H8214</f>
        <v/>
      </c>
      <c r="W8214" s="60" t="str">
        <f>_xlfn.LET(_xlpm.TextCell,TEXT(G8214,"###"),IF(_xlpm.TextCell&lt;&gt;"",IF(StyleSpaceSplit,IFERROR(IF(FIND(" ",_xlpm.TextCell)&gt;=1,MID(_xlpm.TextCell,1,FIND(" ",_xlpm.TextCell)-1),_xlpm.TextCell),_xlpm.TextCell),_xlpm.TextCell),""))</f>
        <v/>
      </c>
      <c r="X8214" s="60" t="str">
        <f>IF(A8214&lt;&gt;"",IFERROR(IF(FIND(" ",G8214)&gt;=1,MID(G8214,FIND(" ",G8214)+1,LEN(G8214)),""),""),"")</f>
        <v/>
      </c>
      <c r="AC8214" s="51">
        <f>IFERROR(VALUE(MID($C8214,1,2)),0)</f>
        <v>0</v>
      </c>
      <c r="AD8214" s="44">
        <f>IFERROR(VALUE(MID($C8214,4,3)),0)</f>
        <v>0</v>
      </c>
      <c r="AE8214" s="51">
        <f>VALUE(RIGHT("00"&amp;AC8214,2)&amp;RIGHT("000"&amp;AD8214,3))</f>
        <v>0</v>
      </c>
    </row>
    <row r="8215" spans="1:31">
      <c r="A8215" s="60" t="str">
        <f>IF(G8215&amp;Q8215&lt;&gt;"",W8215&amp;Q8215,"")</f>
        <v/>
      </c>
      <c r="B8215" s="85" t="str">
        <f>IF(C8215&lt;&gt;"",LEFT(C8215,9),"")</f>
        <v/>
      </c>
      <c r="V8215" s="60" t="str">
        <f>W8215&amp;H8215</f>
        <v/>
      </c>
      <c r="W8215" s="60" t="str">
        <f>_xlfn.LET(_xlpm.TextCell,TEXT(G8215,"###"),IF(_xlpm.TextCell&lt;&gt;"",IF(StyleSpaceSplit,IFERROR(IF(FIND(" ",_xlpm.TextCell)&gt;=1,MID(_xlpm.TextCell,1,FIND(" ",_xlpm.TextCell)-1),_xlpm.TextCell),_xlpm.TextCell),_xlpm.TextCell),""))</f>
        <v/>
      </c>
      <c r="X8215" s="60" t="str">
        <f>IF(A8215&lt;&gt;"",IFERROR(IF(FIND(" ",G8215)&gt;=1,MID(G8215,FIND(" ",G8215)+1,LEN(G8215)),""),""),"")</f>
        <v/>
      </c>
      <c r="AC8215" s="51">
        <f>IFERROR(VALUE(MID($C8215,1,2)),0)</f>
        <v>0</v>
      </c>
      <c r="AD8215" s="44">
        <f>IFERROR(VALUE(MID($C8215,4,3)),0)</f>
        <v>0</v>
      </c>
      <c r="AE8215" s="51">
        <f>VALUE(RIGHT("00"&amp;AC8215,2)&amp;RIGHT("000"&amp;AD8215,3))</f>
        <v>0</v>
      </c>
    </row>
    <row r="8216" spans="1:31">
      <c r="A8216" s="60" t="str">
        <f>IF(G8216&amp;Q8216&lt;&gt;"",W8216&amp;Q8216,"")</f>
        <v/>
      </c>
      <c r="B8216" s="85" t="str">
        <f>IF(C8216&lt;&gt;"",LEFT(C8216,9),"")</f>
        <v/>
      </c>
      <c r="V8216" s="60" t="str">
        <f>W8216&amp;H8216</f>
        <v/>
      </c>
      <c r="W8216" s="60" t="str">
        <f>_xlfn.LET(_xlpm.TextCell,TEXT(G8216,"###"),IF(_xlpm.TextCell&lt;&gt;"",IF(StyleSpaceSplit,IFERROR(IF(FIND(" ",_xlpm.TextCell)&gt;=1,MID(_xlpm.TextCell,1,FIND(" ",_xlpm.TextCell)-1),_xlpm.TextCell),_xlpm.TextCell),_xlpm.TextCell),""))</f>
        <v/>
      </c>
      <c r="X8216" s="60" t="str">
        <f>IF(A8216&lt;&gt;"",IFERROR(IF(FIND(" ",G8216)&gt;=1,MID(G8216,FIND(" ",G8216)+1,LEN(G8216)),""),""),"")</f>
        <v/>
      </c>
      <c r="AC8216" s="51">
        <f>IFERROR(VALUE(MID($C8216,1,2)),0)</f>
        <v>0</v>
      </c>
      <c r="AD8216" s="44">
        <f>IFERROR(VALUE(MID($C8216,4,3)),0)</f>
        <v>0</v>
      </c>
      <c r="AE8216" s="51">
        <f>VALUE(RIGHT("00"&amp;AC8216,2)&amp;RIGHT("000"&amp;AD8216,3))</f>
        <v>0</v>
      </c>
    </row>
    <row r="8217" spans="1:31">
      <c r="A8217" s="60" t="str">
        <f>IF(G8217&amp;Q8217&lt;&gt;"",W8217&amp;Q8217,"")</f>
        <v/>
      </c>
      <c r="B8217" s="85" t="str">
        <f>IF(C8217&lt;&gt;"",LEFT(C8217,9),"")</f>
        <v/>
      </c>
      <c r="V8217" s="60" t="str">
        <f>W8217&amp;H8217</f>
        <v/>
      </c>
      <c r="W8217" s="60" t="str">
        <f>_xlfn.LET(_xlpm.TextCell,TEXT(G8217,"###"),IF(_xlpm.TextCell&lt;&gt;"",IF(StyleSpaceSplit,IFERROR(IF(FIND(" ",_xlpm.TextCell)&gt;=1,MID(_xlpm.TextCell,1,FIND(" ",_xlpm.TextCell)-1),_xlpm.TextCell),_xlpm.TextCell),_xlpm.TextCell),""))</f>
        <v/>
      </c>
      <c r="X8217" s="60" t="str">
        <f>IF(A8217&lt;&gt;"",IFERROR(IF(FIND(" ",G8217)&gt;=1,MID(G8217,FIND(" ",G8217)+1,LEN(G8217)),""),""),"")</f>
        <v/>
      </c>
      <c r="AC8217" s="51">
        <f>IFERROR(VALUE(MID($C8217,1,2)),0)</f>
        <v>0</v>
      </c>
      <c r="AD8217" s="44">
        <f>IFERROR(VALUE(MID($C8217,4,3)),0)</f>
        <v>0</v>
      </c>
      <c r="AE8217" s="51">
        <f>VALUE(RIGHT("00"&amp;AC8217,2)&amp;RIGHT("000"&amp;AD8217,3))</f>
        <v>0</v>
      </c>
    </row>
    <row r="8218" spans="1:31">
      <c r="A8218" s="60" t="str">
        <f>IF(G8218&amp;Q8218&lt;&gt;"",W8218&amp;Q8218,"")</f>
        <v/>
      </c>
      <c r="B8218" s="85" t="str">
        <f>IF(C8218&lt;&gt;"",LEFT(C8218,9),"")</f>
        <v/>
      </c>
      <c r="V8218" s="60" t="str">
        <f>W8218&amp;H8218</f>
        <v/>
      </c>
      <c r="W8218" s="60" t="str">
        <f>_xlfn.LET(_xlpm.TextCell,TEXT(G8218,"###"),IF(_xlpm.TextCell&lt;&gt;"",IF(StyleSpaceSplit,IFERROR(IF(FIND(" ",_xlpm.TextCell)&gt;=1,MID(_xlpm.TextCell,1,FIND(" ",_xlpm.TextCell)-1),_xlpm.TextCell),_xlpm.TextCell),_xlpm.TextCell),""))</f>
        <v/>
      </c>
      <c r="X8218" s="60" t="str">
        <f>IF(A8218&lt;&gt;"",IFERROR(IF(FIND(" ",G8218)&gt;=1,MID(G8218,FIND(" ",G8218)+1,LEN(G8218)),""),""),"")</f>
        <v/>
      </c>
      <c r="AC8218" s="51">
        <f>IFERROR(VALUE(MID($C8218,1,2)),0)</f>
        <v>0</v>
      </c>
      <c r="AD8218" s="44">
        <f>IFERROR(VALUE(MID($C8218,4,3)),0)</f>
        <v>0</v>
      </c>
      <c r="AE8218" s="51">
        <f>VALUE(RIGHT("00"&amp;AC8218,2)&amp;RIGHT("000"&amp;AD8218,3))</f>
        <v>0</v>
      </c>
    </row>
    <row r="8219" spans="1:31">
      <c r="A8219" s="60" t="str">
        <f>IF(G8219&amp;Q8219&lt;&gt;"",W8219&amp;Q8219,"")</f>
        <v/>
      </c>
      <c r="B8219" s="85" t="str">
        <f>IF(C8219&lt;&gt;"",LEFT(C8219,9),"")</f>
        <v/>
      </c>
      <c r="V8219" s="60" t="str">
        <f>W8219&amp;H8219</f>
        <v/>
      </c>
      <c r="W8219" s="60" t="str">
        <f>_xlfn.LET(_xlpm.TextCell,TEXT(G8219,"###"),IF(_xlpm.TextCell&lt;&gt;"",IF(StyleSpaceSplit,IFERROR(IF(FIND(" ",_xlpm.TextCell)&gt;=1,MID(_xlpm.TextCell,1,FIND(" ",_xlpm.TextCell)-1),_xlpm.TextCell),_xlpm.TextCell),_xlpm.TextCell),""))</f>
        <v/>
      </c>
      <c r="X8219" s="60" t="str">
        <f>IF(A8219&lt;&gt;"",IFERROR(IF(FIND(" ",G8219)&gt;=1,MID(G8219,FIND(" ",G8219)+1,LEN(G8219)),""),""),"")</f>
        <v/>
      </c>
      <c r="AC8219" s="51">
        <f>IFERROR(VALUE(MID($C8219,1,2)),0)</f>
        <v>0</v>
      </c>
      <c r="AD8219" s="44">
        <f>IFERROR(VALUE(MID($C8219,4,3)),0)</f>
        <v>0</v>
      </c>
      <c r="AE8219" s="51">
        <f>VALUE(RIGHT("00"&amp;AC8219,2)&amp;RIGHT("000"&amp;AD8219,3))</f>
        <v>0</v>
      </c>
    </row>
    <row r="8220" spans="1:31">
      <c r="A8220" s="60" t="str">
        <f>IF(G8220&amp;Q8220&lt;&gt;"",W8220&amp;Q8220,"")</f>
        <v/>
      </c>
      <c r="B8220" s="85" t="str">
        <f>IF(C8220&lt;&gt;"",LEFT(C8220,9),"")</f>
        <v/>
      </c>
      <c r="V8220" s="60" t="str">
        <f>W8220&amp;H8220</f>
        <v/>
      </c>
      <c r="W8220" s="60" t="str">
        <f>_xlfn.LET(_xlpm.TextCell,TEXT(G8220,"###"),IF(_xlpm.TextCell&lt;&gt;"",IF(StyleSpaceSplit,IFERROR(IF(FIND(" ",_xlpm.TextCell)&gt;=1,MID(_xlpm.TextCell,1,FIND(" ",_xlpm.TextCell)-1),_xlpm.TextCell),_xlpm.TextCell),_xlpm.TextCell),""))</f>
        <v/>
      </c>
      <c r="X8220" s="60" t="str">
        <f>IF(A8220&lt;&gt;"",IFERROR(IF(FIND(" ",G8220)&gt;=1,MID(G8220,FIND(" ",G8220)+1,LEN(G8220)),""),""),"")</f>
        <v/>
      </c>
      <c r="AC8220" s="51">
        <f>IFERROR(VALUE(MID($C8220,1,2)),0)</f>
        <v>0</v>
      </c>
      <c r="AD8220" s="44">
        <f>IFERROR(VALUE(MID($C8220,4,3)),0)</f>
        <v>0</v>
      </c>
      <c r="AE8220" s="51">
        <f>VALUE(RIGHT("00"&amp;AC8220,2)&amp;RIGHT("000"&amp;AD8220,3))</f>
        <v>0</v>
      </c>
    </row>
    <row r="8221" spans="1:31">
      <c r="A8221" s="60" t="str">
        <f>IF(G8221&amp;Q8221&lt;&gt;"",W8221&amp;Q8221,"")</f>
        <v/>
      </c>
      <c r="B8221" s="85" t="str">
        <f>IF(C8221&lt;&gt;"",LEFT(C8221,9),"")</f>
        <v/>
      </c>
      <c r="V8221" s="60" t="str">
        <f>W8221&amp;H8221</f>
        <v/>
      </c>
      <c r="W8221" s="60" t="str">
        <f>_xlfn.LET(_xlpm.TextCell,TEXT(G8221,"###"),IF(_xlpm.TextCell&lt;&gt;"",IF(StyleSpaceSplit,IFERROR(IF(FIND(" ",_xlpm.TextCell)&gt;=1,MID(_xlpm.TextCell,1,FIND(" ",_xlpm.TextCell)-1),_xlpm.TextCell),_xlpm.TextCell),_xlpm.TextCell),""))</f>
        <v/>
      </c>
      <c r="X8221" s="60" t="str">
        <f>IF(A8221&lt;&gt;"",IFERROR(IF(FIND(" ",G8221)&gt;=1,MID(G8221,FIND(" ",G8221)+1,LEN(G8221)),""),""),"")</f>
        <v/>
      </c>
      <c r="AC8221" s="51">
        <f>IFERROR(VALUE(MID($C8221,1,2)),0)</f>
        <v>0</v>
      </c>
      <c r="AD8221" s="44">
        <f>IFERROR(VALUE(MID($C8221,4,3)),0)</f>
        <v>0</v>
      </c>
      <c r="AE8221" s="51">
        <f>VALUE(RIGHT("00"&amp;AC8221,2)&amp;RIGHT("000"&amp;AD8221,3))</f>
        <v>0</v>
      </c>
    </row>
    <row r="8222" spans="1:31">
      <c r="A8222" s="60" t="str">
        <f>IF(G8222&amp;Q8222&lt;&gt;"",W8222&amp;Q8222,"")</f>
        <v/>
      </c>
      <c r="B8222" s="85" t="str">
        <f>IF(C8222&lt;&gt;"",LEFT(C8222,9),"")</f>
        <v/>
      </c>
      <c r="V8222" s="60" t="str">
        <f>W8222&amp;H8222</f>
        <v/>
      </c>
      <c r="W8222" s="60" t="str">
        <f>_xlfn.LET(_xlpm.TextCell,TEXT(G8222,"###"),IF(_xlpm.TextCell&lt;&gt;"",IF(StyleSpaceSplit,IFERROR(IF(FIND(" ",_xlpm.TextCell)&gt;=1,MID(_xlpm.TextCell,1,FIND(" ",_xlpm.TextCell)-1),_xlpm.TextCell),_xlpm.TextCell),_xlpm.TextCell),""))</f>
        <v/>
      </c>
      <c r="X8222" s="60" t="str">
        <f>IF(A8222&lt;&gt;"",IFERROR(IF(FIND(" ",G8222)&gt;=1,MID(G8222,FIND(" ",G8222)+1,LEN(G8222)),""),""),"")</f>
        <v/>
      </c>
      <c r="AC8222" s="51">
        <f>IFERROR(VALUE(MID($C8222,1,2)),0)</f>
        <v>0</v>
      </c>
      <c r="AD8222" s="44">
        <f>IFERROR(VALUE(MID($C8222,4,3)),0)</f>
        <v>0</v>
      </c>
      <c r="AE8222" s="51">
        <f>VALUE(RIGHT("00"&amp;AC8222,2)&amp;RIGHT("000"&amp;AD8222,3))</f>
        <v>0</v>
      </c>
    </row>
    <row r="8223" spans="1:31">
      <c r="A8223" s="60" t="str">
        <f>IF(G8223&amp;Q8223&lt;&gt;"",W8223&amp;Q8223,"")</f>
        <v/>
      </c>
      <c r="B8223" s="85" t="str">
        <f>IF(C8223&lt;&gt;"",LEFT(C8223,9),"")</f>
        <v/>
      </c>
      <c r="V8223" s="60" t="str">
        <f>W8223&amp;H8223</f>
        <v/>
      </c>
      <c r="W8223" s="60" t="str">
        <f>_xlfn.LET(_xlpm.TextCell,TEXT(G8223,"###"),IF(_xlpm.TextCell&lt;&gt;"",IF(StyleSpaceSplit,IFERROR(IF(FIND(" ",_xlpm.TextCell)&gt;=1,MID(_xlpm.TextCell,1,FIND(" ",_xlpm.TextCell)-1),_xlpm.TextCell),_xlpm.TextCell),_xlpm.TextCell),""))</f>
        <v/>
      </c>
      <c r="X8223" s="60" t="str">
        <f>IF(A8223&lt;&gt;"",IFERROR(IF(FIND(" ",G8223)&gt;=1,MID(G8223,FIND(" ",G8223)+1,LEN(G8223)),""),""),"")</f>
        <v/>
      </c>
      <c r="AC8223" s="51">
        <f>IFERROR(VALUE(MID($C8223,1,2)),0)</f>
        <v>0</v>
      </c>
      <c r="AD8223" s="44">
        <f>IFERROR(VALUE(MID($C8223,4,3)),0)</f>
        <v>0</v>
      </c>
      <c r="AE8223" s="51">
        <f>VALUE(RIGHT("00"&amp;AC8223,2)&amp;RIGHT("000"&amp;AD8223,3))</f>
        <v>0</v>
      </c>
    </row>
    <row r="8224" spans="1:31">
      <c r="A8224" s="60" t="str">
        <f>IF(G8224&amp;Q8224&lt;&gt;"",W8224&amp;Q8224,"")</f>
        <v/>
      </c>
      <c r="B8224" s="85" t="str">
        <f>IF(C8224&lt;&gt;"",LEFT(C8224,9),"")</f>
        <v/>
      </c>
      <c r="V8224" s="60" t="str">
        <f>W8224&amp;H8224</f>
        <v/>
      </c>
      <c r="W8224" s="60" t="str">
        <f>_xlfn.LET(_xlpm.TextCell,TEXT(G8224,"###"),IF(_xlpm.TextCell&lt;&gt;"",IF(StyleSpaceSplit,IFERROR(IF(FIND(" ",_xlpm.TextCell)&gt;=1,MID(_xlpm.TextCell,1,FIND(" ",_xlpm.TextCell)-1),_xlpm.TextCell),_xlpm.TextCell),_xlpm.TextCell),""))</f>
        <v/>
      </c>
      <c r="X8224" s="60" t="str">
        <f>IF(A8224&lt;&gt;"",IFERROR(IF(FIND(" ",G8224)&gt;=1,MID(G8224,FIND(" ",G8224)+1,LEN(G8224)),""),""),"")</f>
        <v/>
      </c>
      <c r="AC8224" s="51">
        <f>IFERROR(VALUE(MID($C8224,1,2)),0)</f>
        <v>0</v>
      </c>
      <c r="AD8224" s="44">
        <f>IFERROR(VALUE(MID($C8224,4,3)),0)</f>
        <v>0</v>
      </c>
      <c r="AE8224" s="51">
        <f>VALUE(RIGHT("00"&amp;AC8224,2)&amp;RIGHT("000"&amp;AD8224,3))</f>
        <v>0</v>
      </c>
    </row>
    <row r="8225" spans="1:31">
      <c r="A8225" s="60" t="str">
        <f>IF(G8225&amp;Q8225&lt;&gt;"",W8225&amp;Q8225,"")</f>
        <v/>
      </c>
      <c r="B8225" s="85" t="str">
        <f>IF(C8225&lt;&gt;"",LEFT(C8225,9),"")</f>
        <v/>
      </c>
      <c r="V8225" s="60" t="str">
        <f>W8225&amp;H8225</f>
        <v/>
      </c>
      <c r="W8225" s="60" t="str">
        <f>_xlfn.LET(_xlpm.TextCell,TEXT(G8225,"###"),IF(_xlpm.TextCell&lt;&gt;"",IF(StyleSpaceSplit,IFERROR(IF(FIND(" ",_xlpm.TextCell)&gt;=1,MID(_xlpm.TextCell,1,FIND(" ",_xlpm.TextCell)-1),_xlpm.TextCell),_xlpm.TextCell),_xlpm.TextCell),""))</f>
        <v/>
      </c>
      <c r="X8225" s="60" t="str">
        <f>IF(A8225&lt;&gt;"",IFERROR(IF(FIND(" ",G8225)&gt;=1,MID(G8225,FIND(" ",G8225)+1,LEN(G8225)),""),""),"")</f>
        <v/>
      </c>
      <c r="AC8225" s="51">
        <f>IFERROR(VALUE(MID($C8225,1,2)),0)</f>
        <v>0</v>
      </c>
      <c r="AD8225" s="44">
        <f>IFERROR(VALUE(MID($C8225,4,3)),0)</f>
        <v>0</v>
      </c>
      <c r="AE8225" s="51">
        <f>VALUE(RIGHT("00"&amp;AC8225,2)&amp;RIGHT("000"&amp;AD8225,3))</f>
        <v>0</v>
      </c>
    </row>
    <row r="8226" spans="1:31">
      <c r="A8226" s="60" t="str">
        <f>IF(G8226&amp;Q8226&lt;&gt;"",W8226&amp;Q8226,"")</f>
        <v/>
      </c>
      <c r="B8226" s="85" t="str">
        <f>IF(C8226&lt;&gt;"",LEFT(C8226,9),"")</f>
        <v/>
      </c>
      <c r="V8226" s="60" t="str">
        <f>W8226&amp;H8226</f>
        <v/>
      </c>
      <c r="W8226" s="60" t="str">
        <f>_xlfn.LET(_xlpm.TextCell,TEXT(G8226,"###"),IF(_xlpm.TextCell&lt;&gt;"",IF(StyleSpaceSplit,IFERROR(IF(FIND(" ",_xlpm.TextCell)&gt;=1,MID(_xlpm.TextCell,1,FIND(" ",_xlpm.TextCell)-1),_xlpm.TextCell),_xlpm.TextCell),_xlpm.TextCell),""))</f>
        <v/>
      </c>
      <c r="X8226" s="60" t="str">
        <f>IF(A8226&lt;&gt;"",IFERROR(IF(FIND(" ",G8226)&gt;=1,MID(G8226,FIND(" ",G8226)+1,LEN(G8226)),""),""),"")</f>
        <v/>
      </c>
      <c r="AC8226" s="51">
        <f>IFERROR(VALUE(MID($C8226,1,2)),0)</f>
        <v>0</v>
      </c>
      <c r="AD8226" s="44">
        <f>IFERROR(VALUE(MID($C8226,4,3)),0)</f>
        <v>0</v>
      </c>
      <c r="AE8226" s="51">
        <f>VALUE(RIGHT("00"&amp;AC8226,2)&amp;RIGHT("000"&amp;AD8226,3))</f>
        <v>0</v>
      </c>
    </row>
    <row r="8227" spans="1:31">
      <c r="A8227" s="60" t="str">
        <f>IF(G8227&amp;Q8227&lt;&gt;"",W8227&amp;Q8227,"")</f>
        <v/>
      </c>
      <c r="B8227" s="85" t="str">
        <f>IF(C8227&lt;&gt;"",LEFT(C8227,9),"")</f>
        <v/>
      </c>
      <c r="V8227" s="60" t="str">
        <f>W8227&amp;H8227</f>
        <v/>
      </c>
      <c r="W8227" s="60" t="str">
        <f>_xlfn.LET(_xlpm.TextCell,TEXT(G8227,"###"),IF(_xlpm.TextCell&lt;&gt;"",IF(StyleSpaceSplit,IFERROR(IF(FIND(" ",_xlpm.TextCell)&gt;=1,MID(_xlpm.TextCell,1,FIND(" ",_xlpm.TextCell)-1),_xlpm.TextCell),_xlpm.TextCell),_xlpm.TextCell),""))</f>
        <v/>
      </c>
      <c r="X8227" s="60" t="str">
        <f>IF(A8227&lt;&gt;"",IFERROR(IF(FIND(" ",G8227)&gt;=1,MID(G8227,FIND(" ",G8227)+1,LEN(G8227)),""),""),"")</f>
        <v/>
      </c>
      <c r="AC8227" s="51">
        <f>IFERROR(VALUE(MID($C8227,1,2)),0)</f>
        <v>0</v>
      </c>
      <c r="AD8227" s="44">
        <f>IFERROR(VALUE(MID($C8227,4,3)),0)</f>
        <v>0</v>
      </c>
      <c r="AE8227" s="51">
        <f>VALUE(RIGHT("00"&amp;AC8227,2)&amp;RIGHT("000"&amp;AD8227,3))</f>
        <v>0</v>
      </c>
    </row>
    <row r="8228" spans="1:31">
      <c r="A8228" s="60" t="str">
        <f>IF(G8228&amp;Q8228&lt;&gt;"",W8228&amp;Q8228,"")</f>
        <v/>
      </c>
      <c r="B8228" s="85" t="str">
        <f>IF(C8228&lt;&gt;"",LEFT(C8228,9),"")</f>
        <v/>
      </c>
      <c r="V8228" s="60" t="str">
        <f>W8228&amp;H8228</f>
        <v/>
      </c>
      <c r="W8228" s="60" t="str">
        <f>_xlfn.LET(_xlpm.TextCell,TEXT(G8228,"###"),IF(_xlpm.TextCell&lt;&gt;"",IF(StyleSpaceSplit,IFERROR(IF(FIND(" ",_xlpm.TextCell)&gt;=1,MID(_xlpm.TextCell,1,FIND(" ",_xlpm.TextCell)-1),_xlpm.TextCell),_xlpm.TextCell),_xlpm.TextCell),""))</f>
        <v/>
      </c>
      <c r="X8228" s="60" t="str">
        <f>IF(A8228&lt;&gt;"",IFERROR(IF(FIND(" ",G8228)&gt;=1,MID(G8228,FIND(" ",G8228)+1,LEN(G8228)),""),""),"")</f>
        <v/>
      </c>
      <c r="AC8228" s="51">
        <f>IFERROR(VALUE(MID($C8228,1,2)),0)</f>
        <v>0</v>
      </c>
      <c r="AD8228" s="44">
        <f>IFERROR(VALUE(MID($C8228,4,3)),0)</f>
        <v>0</v>
      </c>
      <c r="AE8228" s="51">
        <f>VALUE(RIGHT("00"&amp;AC8228,2)&amp;RIGHT("000"&amp;AD8228,3))</f>
        <v>0</v>
      </c>
    </row>
    <row r="8229" spans="1:31">
      <c r="A8229" s="60" t="str">
        <f>IF(G8229&amp;Q8229&lt;&gt;"",W8229&amp;Q8229,"")</f>
        <v/>
      </c>
      <c r="B8229" s="85" t="str">
        <f>IF(C8229&lt;&gt;"",LEFT(C8229,9),"")</f>
        <v/>
      </c>
      <c r="V8229" s="60" t="str">
        <f>W8229&amp;H8229</f>
        <v/>
      </c>
      <c r="W8229" s="60" t="str">
        <f>_xlfn.LET(_xlpm.TextCell,TEXT(G8229,"###"),IF(_xlpm.TextCell&lt;&gt;"",IF(StyleSpaceSplit,IFERROR(IF(FIND(" ",_xlpm.TextCell)&gt;=1,MID(_xlpm.TextCell,1,FIND(" ",_xlpm.TextCell)-1),_xlpm.TextCell),_xlpm.TextCell),_xlpm.TextCell),""))</f>
        <v/>
      </c>
      <c r="X8229" s="60" t="str">
        <f>IF(A8229&lt;&gt;"",IFERROR(IF(FIND(" ",G8229)&gt;=1,MID(G8229,FIND(" ",G8229)+1,LEN(G8229)),""),""),"")</f>
        <v/>
      </c>
      <c r="AC8229" s="51">
        <f>IFERROR(VALUE(MID($C8229,1,2)),0)</f>
        <v>0</v>
      </c>
      <c r="AD8229" s="44">
        <f>IFERROR(VALUE(MID($C8229,4,3)),0)</f>
        <v>0</v>
      </c>
      <c r="AE8229" s="51">
        <f>VALUE(RIGHT("00"&amp;AC8229,2)&amp;RIGHT("000"&amp;AD8229,3))</f>
        <v>0</v>
      </c>
    </row>
    <row r="8230" spans="1:31">
      <c r="A8230" s="60" t="str">
        <f>IF(G8230&amp;Q8230&lt;&gt;"",W8230&amp;Q8230,"")</f>
        <v/>
      </c>
      <c r="B8230" s="85" t="str">
        <f>IF(C8230&lt;&gt;"",LEFT(C8230,9),"")</f>
        <v/>
      </c>
      <c r="V8230" s="60" t="str">
        <f>W8230&amp;H8230</f>
        <v/>
      </c>
      <c r="W8230" s="60" t="str">
        <f>_xlfn.LET(_xlpm.TextCell,TEXT(G8230,"###"),IF(_xlpm.TextCell&lt;&gt;"",IF(StyleSpaceSplit,IFERROR(IF(FIND(" ",_xlpm.TextCell)&gt;=1,MID(_xlpm.TextCell,1,FIND(" ",_xlpm.TextCell)-1),_xlpm.TextCell),_xlpm.TextCell),_xlpm.TextCell),""))</f>
        <v/>
      </c>
      <c r="X8230" s="60" t="str">
        <f>IF(A8230&lt;&gt;"",IFERROR(IF(FIND(" ",G8230)&gt;=1,MID(G8230,FIND(" ",G8230)+1,LEN(G8230)),""),""),"")</f>
        <v/>
      </c>
      <c r="AC8230" s="51">
        <f>IFERROR(VALUE(MID($C8230,1,2)),0)</f>
        <v>0</v>
      </c>
      <c r="AD8230" s="44">
        <f>IFERROR(VALUE(MID($C8230,4,3)),0)</f>
        <v>0</v>
      </c>
      <c r="AE8230" s="51">
        <f>VALUE(RIGHT("00"&amp;AC8230,2)&amp;RIGHT("000"&amp;AD8230,3))</f>
        <v>0</v>
      </c>
    </row>
    <row r="8231" spans="1:31">
      <c r="A8231" s="60" t="str">
        <f>IF(G8231&amp;Q8231&lt;&gt;"",W8231&amp;Q8231,"")</f>
        <v/>
      </c>
      <c r="B8231" s="85" t="str">
        <f>IF(C8231&lt;&gt;"",LEFT(C8231,9),"")</f>
        <v/>
      </c>
      <c r="V8231" s="60" t="str">
        <f>W8231&amp;H8231</f>
        <v/>
      </c>
      <c r="W8231" s="60" t="str">
        <f>_xlfn.LET(_xlpm.TextCell,TEXT(G8231,"###"),IF(_xlpm.TextCell&lt;&gt;"",IF(StyleSpaceSplit,IFERROR(IF(FIND(" ",_xlpm.TextCell)&gt;=1,MID(_xlpm.TextCell,1,FIND(" ",_xlpm.TextCell)-1),_xlpm.TextCell),_xlpm.TextCell),_xlpm.TextCell),""))</f>
        <v/>
      </c>
      <c r="X8231" s="60" t="str">
        <f>IF(A8231&lt;&gt;"",IFERROR(IF(FIND(" ",G8231)&gt;=1,MID(G8231,FIND(" ",G8231)+1,LEN(G8231)),""),""),"")</f>
        <v/>
      </c>
      <c r="AC8231" s="51">
        <f>IFERROR(VALUE(MID($C8231,1,2)),0)</f>
        <v>0</v>
      </c>
      <c r="AD8231" s="44">
        <f>IFERROR(VALUE(MID($C8231,4,3)),0)</f>
        <v>0</v>
      </c>
      <c r="AE8231" s="51">
        <f>VALUE(RIGHT("00"&amp;AC8231,2)&amp;RIGHT("000"&amp;AD8231,3))</f>
        <v>0</v>
      </c>
    </row>
    <row r="8232" spans="1:31">
      <c r="A8232" s="60" t="str">
        <f>IF(G8232&amp;Q8232&lt;&gt;"",W8232&amp;Q8232,"")</f>
        <v/>
      </c>
      <c r="B8232" s="85" t="str">
        <f>IF(C8232&lt;&gt;"",LEFT(C8232,9),"")</f>
        <v/>
      </c>
      <c r="V8232" s="60" t="str">
        <f>W8232&amp;H8232</f>
        <v/>
      </c>
      <c r="W8232" s="60" t="str">
        <f>_xlfn.LET(_xlpm.TextCell,TEXT(G8232,"###"),IF(_xlpm.TextCell&lt;&gt;"",IF(StyleSpaceSplit,IFERROR(IF(FIND(" ",_xlpm.TextCell)&gt;=1,MID(_xlpm.TextCell,1,FIND(" ",_xlpm.TextCell)-1),_xlpm.TextCell),_xlpm.TextCell),_xlpm.TextCell),""))</f>
        <v/>
      </c>
      <c r="X8232" s="60" t="str">
        <f>IF(A8232&lt;&gt;"",IFERROR(IF(FIND(" ",G8232)&gt;=1,MID(G8232,FIND(" ",G8232)+1,LEN(G8232)),""),""),"")</f>
        <v/>
      </c>
      <c r="AC8232" s="51">
        <f>IFERROR(VALUE(MID($C8232,1,2)),0)</f>
        <v>0</v>
      </c>
      <c r="AD8232" s="44">
        <f>IFERROR(VALUE(MID($C8232,4,3)),0)</f>
        <v>0</v>
      </c>
      <c r="AE8232" s="51">
        <f>VALUE(RIGHT("00"&amp;AC8232,2)&amp;RIGHT("000"&amp;AD8232,3))</f>
        <v>0</v>
      </c>
    </row>
    <row r="8233" spans="1:31">
      <c r="A8233" s="60" t="str">
        <f>IF(G8233&amp;Q8233&lt;&gt;"",W8233&amp;Q8233,"")</f>
        <v/>
      </c>
      <c r="B8233" s="85" t="str">
        <f>IF(C8233&lt;&gt;"",LEFT(C8233,9),"")</f>
        <v/>
      </c>
      <c r="V8233" s="60" t="str">
        <f>W8233&amp;H8233</f>
        <v/>
      </c>
      <c r="W8233" s="60" t="str">
        <f>_xlfn.LET(_xlpm.TextCell,TEXT(G8233,"###"),IF(_xlpm.TextCell&lt;&gt;"",IF(StyleSpaceSplit,IFERROR(IF(FIND(" ",_xlpm.TextCell)&gt;=1,MID(_xlpm.TextCell,1,FIND(" ",_xlpm.TextCell)-1),_xlpm.TextCell),_xlpm.TextCell),_xlpm.TextCell),""))</f>
        <v/>
      </c>
      <c r="X8233" s="60" t="str">
        <f>IF(A8233&lt;&gt;"",IFERROR(IF(FIND(" ",G8233)&gt;=1,MID(G8233,FIND(" ",G8233)+1,LEN(G8233)),""),""),"")</f>
        <v/>
      </c>
      <c r="AC8233" s="51">
        <f>IFERROR(VALUE(MID($C8233,1,2)),0)</f>
        <v>0</v>
      </c>
      <c r="AD8233" s="44">
        <f>IFERROR(VALUE(MID($C8233,4,3)),0)</f>
        <v>0</v>
      </c>
      <c r="AE8233" s="51">
        <f>VALUE(RIGHT("00"&amp;AC8233,2)&amp;RIGHT("000"&amp;AD8233,3))</f>
        <v>0</v>
      </c>
    </row>
    <row r="8234" spans="1:31">
      <c r="A8234" s="60" t="str">
        <f>IF(G8234&amp;Q8234&lt;&gt;"",W8234&amp;Q8234,"")</f>
        <v/>
      </c>
      <c r="B8234" s="85" t="str">
        <f>IF(C8234&lt;&gt;"",LEFT(C8234,9),"")</f>
        <v/>
      </c>
      <c r="V8234" s="60" t="str">
        <f>W8234&amp;H8234</f>
        <v/>
      </c>
      <c r="W8234" s="60" t="str">
        <f>_xlfn.LET(_xlpm.TextCell,TEXT(G8234,"###"),IF(_xlpm.TextCell&lt;&gt;"",IF(StyleSpaceSplit,IFERROR(IF(FIND(" ",_xlpm.TextCell)&gt;=1,MID(_xlpm.TextCell,1,FIND(" ",_xlpm.TextCell)-1),_xlpm.TextCell),_xlpm.TextCell),_xlpm.TextCell),""))</f>
        <v/>
      </c>
      <c r="X8234" s="60" t="str">
        <f>IF(A8234&lt;&gt;"",IFERROR(IF(FIND(" ",G8234)&gt;=1,MID(G8234,FIND(" ",G8234)+1,LEN(G8234)),""),""),"")</f>
        <v/>
      </c>
      <c r="AC8234" s="51">
        <f>IFERROR(VALUE(MID($C8234,1,2)),0)</f>
        <v>0</v>
      </c>
      <c r="AD8234" s="44">
        <f>IFERROR(VALUE(MID($C8234,4,3)),0)</f>
        <v>0</v>
      </c>
      <c r="AE8234" s="51">
        <f>VALUE(RIGHT("00"&amp;AC8234,2)&amp;RIGHT("000"&amp;AD8234,3))</f>
        <v>0</v>
      </c>
    </row>
    <row r="8235" spans="1:31">
      <c r="A8235" s="60" t="str">
        <f>IF(G8235&amp;Q8235&lt;&gt;"",W8235&amp;Q8235,"")</f>
        <v/>
      </c>
      <c r="B8235" s="85" t="str">
        <f>IF(C8235&lt;&gt;"",LEFT(C8235,9),"")</f>
        <v/>
      </c>
      <c r="V8235" s="60" t="str">
        <f>W8235&amp;H8235</f>
        <v/>
      </c>
      <c r="W8235" s="60" t="str">
        <f>_xlfn.LET(_xlpm.TextCell,TEXT(G8235,"###"),IF(_xlpm.TextCell&lt;&gt;"",IF(StyleSpaceSplit,IFERROR(IF(FIND(" ",_xlpm.TextCell)&gt;=1,MID(_xlpm.TextCell,1,FIND(" ",_xlpm.TextCell)-1),_xlpm.TextCell),_xlpm.TextCell),_xlpm.TextCell),""))</f>
        <v/>
      </c>
      <c r="X8235" s="60" t="str">
        <f>IF(A8235&lt;&gt;"",IFERROR(IF(FIND(" ",G8235)&gt;=1,MID(G8235,FIND(" ",G8235)+1,LEN(G8235)),""),""),"")</f>
        <v/>
      </c>
      <c r="AC8235" s="51">
        <f>IFERROR(VALUE(MID($C8235,1,2)),0)</f>
        <v>0</v>
      </c>
      <c r="AD8235" s="44">
        <f>IFERROR(VALUE(MID($C8235,4,3)),0)</f>
        <v>0</v>
      </c>
      <c r="AE8235" s="51">
        <f>VALUE(RIGHT("00"&amp;AC8235,2)&amp;RIGHT("000"&amp;AD8235,3))</f>
        <v>0</v>
      </c>
    </row>
    <row r="8236" spans="1:31">
      <c r="A8236" s="60" t="str">
        <f>IF(G8236&amp;Q8236&lt;&gt;"",W8236&amp;Q8236,"")</f>
        <v/>
      </c>
      <c r="B8236" s="85" t="str">
        <f>IF(C8236&lt;&gt;"",LEFT(C8236,9),"")</f>
        <v/>
      </c>
      <c r="V8236" s="60" t="str">
        <f>W8236&amp;H8236</f>
        <v/>
      </c>
      <c r="W8236" s="60" t="str">
        <f>_xlfn.LET(_xlpm.TextCell,TEXT(G8236,"###"),IF(_xlpm.TextCell&lt;&gt;"",IF(StyleSpaceSplit,IFERROR(IF(FIND(" ",_xlpm.TextCell)&gt;=1,MID(_xlpm.TextCell,1,FIND(" ",_xlpm.TextCell)-1),_xlpm.TextCell),_xlpm.TextCell),_xlpm.TextCell),""))</f>
        <v/>
      </c>
      <c r="X8236" s="60" t="str">
        <f>IF(A8236&lt;&gt;"",IFERROR(IF(FIND(" ",G8236)&gt;=1,MID(G8236,FIND(" ",G8236)+1,LEN(G8236)),""),""),"")</f>
        <v/>
      </c>
      <c r="AC8236" s="51">
        <f>IFERROR(VALUE(MID($C8236,1,2)),0)</f>
        <v>0</v>
      </c>
      <c r="AD8236" s="44">
        <f>IFERROR(VALUE(MID($C8236,4,3)),0)</f>
        <v>0</v>
      </c>
      <c r="AE8236" s="51">
        <f>VALUE(RIGHT("00"&amp;AC8236,2)&amp;RIGHT("000"&amp;AD8236,3))</f>
        <v>0</v>
      </c>
    </row>
    <row r="8237" spans="1:31">
      <c r="A8237" s="60" t="str">
        <f>IF(G8237&amp;Q8237&lt;&gt;"",W8237&amp;Q8237,"")</f>
        <v/>
      </c>
      <c r="B8237" s="85" t="str">
        <f>IF(C8237&lt;&gt;"",LEFT(C8237,9),"")</f>
        <v/>
      </c>
      <c r="V8237" s="60" t="str">
        <f>W8237&amp;H8237</f>
        <v/>
      </c>
      <c r="W8237" s="60" t="str">
        <f>_xlfn.LET(_xlpm.TextCell,TEXT(G8237,"###"),IF(_xlpm.TextCell&lt;&gt;"",IF(StyleSpaceSplit,IFERROR(IF(FIND(" ",_xlpm.TextCell)&gt;=1,MID(_xlpm.TextCell,1,FIND(" ",_xlpm.TextCell)-1),_xlpm.TextCell),_xlpm.TextCell),_xlpm.TextCell),""))</f>
        <v/>
      </c>
      <c r="X8237" s="60" t="str">
        <f>IF(A8237&lt;&gt;"",IFERROR(IF(FIND(" ",G8237)&gt;=1,MID(G8237,FIND(" ",G8237)+1,LEN(G8237)),""),""),"")</f>
        <v/>
      </c>
      <c r="AC8237" s="51">
        <f>IFERROR(VALUE(MID($C8237,1,2)),0)</f>
        <v>0</v>
      </c>
      <c r="AD8237" s="44">
        <f>IFERROR(VALUE(MID($C8237,4,3)),0)</f>
        <v>0</v>
      </c>
      <c r="AE8237" s="51">
        <f>VALUE(RIGHT("00"&amp;AC8237,2)&amp;RIGHT("000"&amp;AD8237,3))</f>
        <v>0</v>
      </c>
    </row>
    <row r="8238" spans="1:31">
      <c r="A8238" s="60" t="str">
        <f>IF(G8238&amp;Q8238&lt;&gt;"",W8238&amp;Q8238,"")</f>
        <v/>
      </c>
      <c r="B8238" s="85" t="str">
        <f>IF(C8238&lt;&gt;"",LEFT(C8238,9),"")</f>
        <v/>
      </c>
      <c r="V8238" s="60" t="str">
        <f>W8238&amp;H8238</f>
        <v/>
      </c>
      <c r="W8238" s="60" t="str">
        <f>_xlfn.LET(_xlpm.TextCell,TEXT(G8238,"###"),IF(_xlpm.TextCell&lt;&gt;"",IF(StyleSpaceSplit,IFERROR(IF(FIND(" ",_xlpm.TextCell)&gt;=1,MID(_xlpm.TextCell,1,FIND(" ",_xlpm.TextCell)-1),_xlpm.TextCell),_xlpm.TextCell),_xlpm.TextCell),""))</f>
        <v/>
      </c>
      <c r="X8238" s="60" t="str">
        <f>IF(A8238&lt;&gt;"",IFERROR(IF(FIND(" ",G8238)&gt;=1,MID(G8238,FIND(" ",G8238)+1,LEN(G8238)),""),""),"")</f>
        <v/>
      </c>
      <c r="AC8238" s="51">
        <f>IFERROR(VALUE(MID($C8238,1,2)),0)</f>
        <v>0</v>
      </c>
      <c r="AD8238" s="44">
        <f>IFERROR(VALUE(MID($C8238,4,3)),0)</f>
        <v>0</v>
      </c>
      <c r="AE8238" s="51">
        <f>VALUE(RIGHT("00"&amp;AC8238,2)&amp;RIGHT("000"&amp;AD8238,3))</f>
        <v>0</v>
      </c>
    </row>
    <row r="8239" spans="1:31">
      <c r="A8239" s="60" t="str">
        <f>IF(G8239&amp;Q8239&lt;&gt;"",W8239&amp;Q8239,"")</f>
        <v/>
      </c>
      <c r="B8239" s="85" t="str">
        <f>IF(C8239&lt;&gt;"",LEFT(C8239,9),"")</f>
        <v/>
      </c>
      <c r="V8239" s="60" t="str">
        <f>W8239&amp;H8239</f>
        <v/>
      </c>
      <c r="W8239" s="60" t="str">
        <f>_xlfn.LET(_xlpm.TextCell,TEXT(G8239,"###"),IF(_xlpm.TextCell&lt;&gt;"",IF(StyleSpaceSplit,IFERROR(IF(FIND(" ",_xlpm.TextCell)&gt;=1,MID(_xlpm.TextCell,1,FIND(" ",_xlpm.TextCell)-1),_xlpm.TextCell),_xlpm.TextCell),_xlpm.TextCell),""))</f>
        <v/>
      </c>
      <c r="X8239" s="60" t="str">
        <f>IF(A8239&lt;&gt;"",IFERROR(IF(FIND(" ",G8239)&gt;=1,MID(G8239,FIND(" ",G8239)+1,LEN(G8239)),""),""),"")</f>
        <v/>
      </c>
      <c r="AC8239" s="51">
        <f>IFERROR(VALUE(MID($C8239,1,2)),0)</f>
        <v>0</v>
      </c>
      <c r="AD8239" s="44">
        <f>IFERROR(VALUE(MID($C8239,4,3)),0)</f>
        <v>0</v>
      </c>
      <c r="AE8239" s="51">
        <f>VALUE(RIGHT("00"&amp;AC8239,2)&amp;RIGHT("000"&amp;AD8239,3))</f>
        <v>0</v>
      </c>
    </row>
    <row r="8240" spans="1:31">
      <c r="A8240" s="60" t="str">
        <f>IF(G8240&amp;Q8240&lt;&gt;"",W8240&amp;Q8240,"")</f>
        <v/>
      </c>
      <c r="B8240" s="85" t="str">
        <f>IF(C8240&lt;&gt;"",LEFT(C8240,9),"")</f>
        <v/>
      </c>
      <c r="V8240" s="60" t="str">
        <f>W8240&amp;H8240</f>
        <v/>
      </c>
      <c r="W8240" s="60" t="str">
        <f>_xlfn.LET(_xlpm.TextCell,TEXT(G8240,"###"),IF(_xlpm.TextCell&lt;&gt;"",IF(StyleSpaceSplit,IFERROR(IF(FIND(" ",_xlpm.TextCell)&gt;=1,MID(_xlpm.TextCell,1,FIND(" ",_xlpm.TextCell)-1),_xlpm.TextCell),_xlpm.TextCell),_xlpm.TextCell),""))</f>
        <v/>
      </c>
      <c r="X8240" s="60" t="str">
        <f>IF(A8240&lt;&gt;"",IFERROR(IF(FIND(" ",G8240)&gt;=1,MID(G8240,FIND(" ",G8240)+1,LEN(G8240)),""),""),"")</f>
        <v/>
      </c>
      <c r="AC8240" s="51">
        <f>IFERROR(VALUE(MID($C8240,1,2)),0)</f>
        <v>0</v>
      </c>
      <c r="AD8240" s="44">
        <f>IFERROR(VALUE(MID($C8240,4,3)),0)</f>
        <v>0</v>
      </c>
      <c r="AE8240" s="51">
        <f>VALUE(RIGHT("00"&amp;AC8240,2)&amp;RIGHT("000"&amp;AD8240,3))</f>
        <v>0</v>
      </c>
    </row>
    <row r="8241" spans="1:31">
      <c r="A8241" s="60" t="str">
        <f>IF(G8241&amp;Q8241&lt;&gt;"",W8241&amp;Q8241,"")</f>
        <v/>
      </c>
      <c r="B8241" s="85" t="str">
        <f>IF(C8241&lt;&gt;"",LEFT(C8241,9),"")</f>
        <v/>
      </c>
      <c r="V8241" s="60" t="str">
        <f>W8241&amp;H8241</f>
        <v/>
      </c>
      <c r="W8241" s="60" t="str">
        <f>_xlfn.LET(_xlpm.TextCell,TEXT(G8241,"###"),IF(_xlpm.TextCell&lt;&gt;"",IF(StyleSpaceSplit,IFERROR(IF(FIND(" ",_xlpm.TextCell)&gt;=1,MID(_xlpm.TextCell,1,FIND(" ",_xlpm.TextCell)-1),_xlpm.TextCell),_xlpm.TextCell),_xlpm.TextCell),""))</f>
        <v/>
      </c>
      <c r="X8241" s="60" t="str">
        <f>IF(A8241&lt;&gt;"",IFERROR(IF(FIND(" ",G8241)&gt;=1,MID(G8241,FIND(" ",G8241)+1,LEN(G8241)),""),""),"")</f>
        <v/>
      </c>
      <c r="AC8241" s="51">
        <f>IFERROR(VALUE(MID($C8241,1,2)),0)</f>
        <v>0</v>
      </c>
      <c r="AD8241" s="44">
        <f>IFERROR(VALUE(MID($C8241,4,3)),0)</f>
        <v>0</v>
      </c>
      <c r="AE8241" s="51">
        <f>VALUE(RIGHT("00"&amp;AC8241,2)&amp;RIGHT("000"&amp;AD8241,3))</f>
        <v>0</v>
      </c>
    </row>
    <row r="8242" spans="1:31">
      <c r="A8242" s="60" t="str">
        <f>IF(G8242&amp;Q8242&lt;&gt;"",W8242&amp;Q8242,"")</f>
        <v/>
      </c>
      <c r="B8242" s="85" t="str">
        <f>IF(C8242&lt;&gt;"",LEFT(C8242,9),"")</f>
        <v/>
      </c>
      <c r="V8242" s="60" t="str">
        <f>W8242&amp;H8242</f>
        <v/>
      </c>
      <c r="W8242" s="60" t="str">
        <f>_xlfn.LET(_xlpm.TextCell,TEXT(G8242,"###"),IF(_xlpm.TextCell&lt;&gt;"",IF(StyleSpaceSplit,IFERROR(IF(FIND(" ",_xlpm.TextCell)&gt;=1,MID(_xlpm.TextCell,1,FIND(" ",_xlpm.TextCell)-1),_xlpm.TextCell),_xlpm.TextCell),_xlpm.TextCell),""))</f>
        <v/>
      </c>
      <c r="X8242" s="60" t="str">
        <f>IF(A8242&lt;&gt;"",IFERROR(IF(FIND(" ",G8242)&gt;=1,MID(G8242,FIND(" ",G8242)+1,LEN(G8242)),""),""),"")</f>
        <v/>
      </c>
      <c r="AC8242" s="51">
        <f>IFERROR(VALUE(MID($C8242,1,2)),0)</f>
        <v>0</v>
      </c>
      <c r="AD8242" s="44">
        <f>IFERROR(VALUE(MID($C8242,4,3)),0)</f>
        <v>0</v>
      </c>
      <c r="AE8242" s="51">
        <f>VALUE(RIGHT("00"&amp;AC8242,2)&amp;RIGHT("000"&amp;AD8242,3))</f>
        <v>0</v>
      </c>
    </row>
    <row r="8243" spans="1:31">
      <c r="A8243" s="60" t="str">
        <f>IF(G8243&amp;Q8243&lt;&gt;"",W8243&amp;Q8243,"")</f>
        <v/>
      </c>
      <c r="B8243" s="85" t="str">
        <f>IF(C8243&lt;&gt;"",LEFT(C8243,9),"")</f>
        <v/>
      </c>
      <c r="V8243" s="60" t="str">
        <f>W8243&amp;H8243</f>
        <v/>
      </c>
      <c r="W8243" s="60" t="str">
        <f>_xlfn.LET(_xlpm.TextCell,TEXT(G8243,"###"),IF(_xlpm.TextCell&lt;&gt;"",IF(StyleSpaceSplit,IFERROR(IF(FIND(" ",_xlpm.TextCell)&gt;=1,MID(_xlpm.TextCell,1,FIND(" ",_xlpm.TextCell)-1),_xlpm.TextCell),_xlpm.TextCell),_xlpm.TextCell),""))</f>
        <v/>
      </c>
      <c r="X8243" s="60" t="str">
        <f>IF(A8243&lt;&gt;"",IFERROR(IF(FIND(" ",G8243)&gt;=1,MID(G8243,FIND(" ",G8243)+1,LEN(G8243)),""),""),"")</f>
        <v/>
      </c>
      <c r="AC8243" s="51">
        <f>IFERROR(VALUE(MID($C8243,1,2)),0)</f>
        <v>0</v>
      </c>
      <c r="AD8243" s="44">
        <f>IFERROR(VALUE(MID($C8243,4,3)),0)</f>
        <v>0</v>
      </c>
      <c r="AE8243" s="51">
        <f>VALUE(RIGHT("00"&amp;AC8243,2)&amp;RIGHT("000"&amp;AD8243,3))</f>
        <v>0</v>
      </c>
    </row>
    <row r="8244" spans="1:31">
      <c r="A8244" s="60" t="str">
        <f>IF(G8244&amp;Q8244&lt;&gt;"",W8244&amp;Q8244,"")</f>
        <v/>
      </c>
      <c r="B8244" s="85" t="str">
        <f>IF(C8244&lt;&gt;"",LEFT(C8244,9),"")</f>
        <v/>
      </c>
      <c r="V8244" s="60" t="str">
        <f>W8244&amp;H8244</f>
        <v/>
      </c>
      <c r="W8244" s="60" t="str">
        <f>_xlfn.LET(_xlpm.TextCell,TEXT(G8244,"###"),IF(_xlpm.TextCell&lt;&gt;"",IF(StyleSpaceSplit,IFERROR(IF(FIND(" ",_xlpm.TextCell)&gt;=1,MID(_xlpm.TextCell,1,FIND(" ",_xlpm.TextCell)-1),_xlpm.TextCell),_xlpm.TextCell),_xlpm.TextCell),""))</f>
        <v/>
      </c>
      <c r="X8244" s="60" t="str">
        <f>IF(A8244&lt;&gt;"",IFERROR(IF(FIND(" ",G8244)&gt;=1,MID(G8244,FIND(" ",G8244)+1,LEN(G8244)),""),""),"")</f>
        <v/>
      </c>
      <c r="AC8244" s="51">
        <f>IFERROR(VALUE(MID($C8244,1,2)),0)</f>
        <v>0</v>
      </c>
      <c r="AD8244" s="44">
        <f>IFERROR(VALUE(MID($C8244,4,3)),0)</f>
        <v>0</v>
      </c>
      <c r="AE8244" s="51">
        <f>VALUE(RIGHT("00"&amp;AC8244,2)&amp;RIGHT("000"&amp;AD8244,3))</f>
        <v>0</v>
      </c>
    </row>
    <row r="8245" spans="1:31">
      <c r="A8245" s="60" t="str">
        <f>IF(G8245&amp;Q8245&lt;&gt;"",W8245&amp;Q8245,"")</f>
        <v/>
      </c>
      <c r="B8245" s="85" t="str">
        <f>IF(C8245&lt;&gt;"",LEFT(C8245,9),"")</f>
        <v/>
      </c>
      <c r="V8245" s="60" t="str">
        <f>W8245&amp;H8245</f>
        <v/>
      </c>
      <c r="W8245" s="60" t="str">
        <f>_xlfn.LET(_xlpm.TextCell,TEXT(G8245,"###"),IF(_xlpm.TextCell&lt;&gt;"",IF(StyleSpaceSplit,IFERROR(IF(FIND(" ",_xlpm.TextCell)&gt;=1,MID(_xlpm.TextCell,1,FIND(" ",_xlpm.TextCell)-1),_xlpm.TextCell),_xlpm.TextCell),_xlpm.TextCell),""))</f>
        <v/>
      </c>
      <c r="X8245" s="60" t="str">
        <f>IF(A8245&lt;&gt;"",IFERROR(IF(FIND(" ",G8245)&gt;=1,MID(G8245,FIND(" ",G8245)+1,LEN(G8245)),""),""),"")</f>
        <v/>
      </c>
      <c r="AC8245" s="51">
        <f>IFERROR(VALUE(MID($C8245,1,2)),0)</f>
        <v>0</v>
      </c>
      <c r="AD8245" s="44">
        <f>IFERROR(VALUE(MID($C8245,4,3)),0)</f>
        <v>0</v>
      </c>
      <c r="AE8245" s="51">
        <f>VALUE(RIGHT("00"&amp;AC8245,2)&amp;RIGHT("000"&amp;AD8245,3))</f>
        <v>0</v>
      </c>
    </row>
    <row r="8246" spans="1:31">
      <c r="A8246" s="60" t="str">
        <f>IF(G8246&amp;Q8246&lt;&gt;"",W8246&amp;Q8246,"")</f>
        <v/>
      </c>
      <c r="B8246" s="85" t="str">
        <f>IF(C8246&lt;&gt;"",LEFT(C8246,9),"")</f>
        <v/>
      </c>
      <c r="V8246" s="60" t="str">
        <f>W8246&amp;H8246</f>
        <v/>
      </c>
      <c r="W8246" s="60" t="str">
        <f>_xlfn.LET(_xlpm.TextCell,TEXT(G8246,"###"),IF(_xlpm.TextCell&lt;&gt;"",IF(StyleSpaceSplit,IFERROR(IF(FIND(" ",_xlpm.TextCell)&gt;=1,MID(_xlpm.TextCell,1,FIND(" ",_xlpm.TextCell)-1),_xlpm.TextCell),_xlpm.TextCell),_xlpm.TextCell),""))</f>
        <v/>
      </c>
      <c r="X8246" s="60" t="str">
        <f>IF(A8246&lt;&gt;"",IFERROR(IF(FIND(" ",G8246)&gt;=1,MID(G8246,FIND(" ",G8246)+1,LEN(G8246)),""),""),"")</f>
        <v/>
      </c>
      <c r="AC8246" s="51">
        <f>IFERROR(VALUE(MID($C8246,1,2)),0)</f>
        <v>0</v>
      </c>
      <c r="AD8246" s="44">
        <f>IFERROR(VALUE(MID($C8246,4,3)),0)</f>
        <v>0</v>
      </c>
      <c r="AE8246" s="51">
        <f>VALUE(RIGHT("00"&amp;AC8246,2)&amp;RIGHT("000"&amp;AD8246,3))</f>
        <v>0</v>
      </c>
    </row>
    <row r="8247" spans="1:31">
      <c r="A8247" s="60" t="str">
        <f>IF(G8247&amp;Q8247&lt;&gt;"",W8247&amp;Q8247,"")</f>
        <v/>
      </c>
      <c r="B8247" s="85" t="str">
        <f>IF(C8247&lt;&gt;"",LEFT(C8247,9),"")</f>
        <v/>
      </c>
      <c r="V8247" s="60" t="str">
        <f>W8247&amp;H8247</f>
        <v/>
      </c>
      <c r="W8247" s="60" t="str">
        <f>_xlfn.LET(_xlpm.TextCell,TEXT(G8247,"###"),IF(_xlpm.TextCell&lt;&gt;"",IF(StyleSpaceSplit,IFERROR(IF(FIND(" ",_xlpm.TextCell)&gt;=1,MID(_xlpm.TextCell,1,FIND(" ",_xlpm.TextCell)-1),_xlpm.TextCell),_xlpm.TextCell),_xlpm.TextCell),""))</f>
        <v/>
      </c>
      <c r="X8247" s="60" t="str">
        <f>IF(A8247&lt;&gt;"",IFERROR(IF(FIND(" ",G8247)&gt;=1,MID(G8247,FIND(" ",G8247)+1,LEN(G8247)),""),""),"")</f>
        <v/>
      </c>
      <c r="AC8247" s="51">
        <f>IFERROR(VALUE(MID($C8247,1,2)),0)</f>
        <v>0</v>
      </c>
      <c r="AD8247" s="44">
        <f>IFERROR(VALUE(MID($C8247,4,3)),0)</f>
        <v>0</v>
      </c>
      <c r="AE8247" s="51">
        <f>VALUE(RIGHT("00"&amp;AC8247,2)&amp;RIGHT("000"&amp;AD8247,3))</f>
        <v>0</v>
      </c>
    </row>
    <row r="8248" spans="1:31">
      <c r="A8248" s="60" t="str">
        <f>IF(G8248&amp;Q8248&lt;&gt;"",W8248&amp;Q8248,"")</f>
        <v/>
      </c>
      <c r="B8248" s="85" t="str">
        <f>IF(C8248&lt;&gt;"",LEFT(C8248,9),"")</f>
        <v/>
      </c>
      <c r="V8248" s="60" t="str">
        <f>W8248&amp;H8248</f>
        <v/>
      </c>
      <c r="W8248" s="60" t="str">
        <f>_xlfn.LET(_xlpm.TextCell,TEXT(G8248,"###"),IF(_xlpm.TextCell&lt;&gt;"",IF(StyleSpaceSplit,IFERROR(IF(FIND(" ",_xlpm.TextCell)&gt;=1,MID(_xlpm.TextCell,1,FIND(" ",_xlpm.TextCell)-1),_xlpm.TextCell),_xlpm.TextCell),_xlpm.TextCell),""))</f>
        <v/>
      </c>
      <c r="X8248" s="60" t="str">
        <f>IF(A8248&lt;&gt;"",IFERROR(IF(FIND(" ",G8248)&gt;=1,MID(G8248,FIND(" ",G8248)+1,LEN(G8248)),""),""),"")</f>
        <v/>
      </c>
      <c r="AC8248" s="51">
        <f>IFERROR(VALUE(MID($C8248,1,2)),0)</f>
        <v>0</v>
      </c>
      <c r="AD8248" s="44">
        <f>IFERROR(VALUE(MID($C8248,4,3)),0)</f>
        <v>0</v>
      </c>
      <c r="AE8248" s="51">
        <f>VALUE(RIGHT("00"&amp;AC8248,2)&amp;RIGHT("000"&amp;AD8248,3))</f>
        <v>0</v>
      </c>
    </row>
    <row r="8249" spans="1:31">
      <c r="A8249" s="60" t="str">
        <f>IF(G8249&amp;Q8249&lt;&gt;"",W8249&amp;Q8249,"")</f>
        <v/>
      </c>
      <c r="B8249" s="85" t="str">
        <f>IF(C8249&lt;&gt;"",LEFT(C8249,9),"")</f>
        <v/>
      </c>
      <c r="V8249" s="60" t="str">
        <f>W8249&amp;H8249</f>
        <v/>
      </c>
      <c r="W8249" s="60" t="str">
        <f>_xlfn.LET(_xlpm.TextCell,TEXT(G8249,"###"),IF(_xlpm.TextCell&lt;&gt;"",IF(StyleSpaceSplit,IFERROR(IF(FIND(" ",_xlpm.TextCell)&gt;=1,MID(_xlpm.TextCell,1,FIND(" ",_xlpm.TextCell)-1),_xlpm.TextCell),_xlpm.TextCell),_xlpm.TextCell),""))</f>
        <v/>
      </c>
      <c r="X8249" s="60" t="str">
        <f>IF(A8249&lt;&gt;"",IFERROR(IF(FIND(" ",G8249)&gt;=1,MID(G8249,FIND(" ",G8249)+1,LEN(G8249)),""),""),"")</f>
        <v/>
      </c>
      <c r="AC8249" s="51">
        <f>IFERROR(VALUE(MID($C8249,1,2)),0)</f>
        <v>0</v>
      </c>
      <c r="AD8249" s="44">
        <f>IFERROR(VALUE(MID($C8249,4,3)),0)</f>
        <v>0</v>
      </c>
      <c r="AE8249" s="51">
        <f>VALUE(RIGHT("00"&amp;AC8249,2)&amp;RIGHT("000"&amp;AD8249,3))</f>
        <v>0</v>
      </c>
    </row>
    <row r="8250" spans="1:31">
      <c r="A8250" s="60" t="str">
        <f>IF(G8250&amp;Q8250&lt;&gt;"",W8250&amp;Q8250,"")</f>
        <v/>
      </c>
      <c r="B8250" s="85" t="str">
        <f>IF(C8250&lt;&gt;"",LEFT(C8250,9),"")</f>
        <v/>
      </c>
      <c r="V8250" s="60" t="str">
        <f>W8250&amp;H8250</f>
        <v/>
      </c>
      <c r="W8250" s="60" t="str">
        <f>_xlfn.LET(_xlpm.TextCell,TEXT(G8250,"###"),IF(_xlpm.TextCell&lt;&gt;"",IF(StyleSpaceSplit,IFERROR(IF(FIND(" ",_xlpm.TextCell)&gt;=1,MID(_xlpm.TextCell,1,FIND(" ",_xlpm.TextCell)-1),_xlpm.TextCell),_xlpm.TextCell),_xlpm.TextCell),""))</f>
        <v/>
      </c>
      <c r="X8250" s="60" t="str">
        <f>IF(A8250&lt;&gt;"",IFERROR(IF(FIND(" ",G8250)&gt;=1,MID(G8250,FIND(" ",G8250)+1,LEN(G8250)),""),""),"")</f>
        <v/>
      </c>
      <c r="AC8250" s="51">
        <f>IFERROR(VALUE(MID($C8250,1,2)),0)</f>
        <v>0</v>
      </c>
      <c r="AD8250" s="44">
        <f>IFERROR(VALUE(MID($C8250,4,3)),0)</f>
        <v>0</v>
      </c>
      <c r="AE8250" s="51">
        <f>VALUE(RIGHT("00"&amp;AC8250,2)&amp;RIGHT("000"&amp;AD8250,3))</f>
        <v>0</v>
      </c>
    </row>
    <row r="8251" spans="1:31">
      <c r="A8251" s="60" t="str">
        <f>IF(G8251&amp;Q8251&lt;&gt;"",W8251&amp;Q8251,"")</f>
        <v/>
      </c>
      <c r="B8251" s="85" t="str">
        <f>IF(C8251&lt;&gt;"",LEFT(C8251,9),"")</f>
        <v/>
      </c>
      <c r="V8251" s="60" t="str">
        <f>W8251&amp;H8251</f>
        <v/>
      </c>
      <c r="W8251" s="60" t="str">
        <f>_xlfn.LET(_xlpm.TextCell,TEXT(G8251,"###"),IF(_xlpm.TextCell&lt;&gt;"",IF(StyleSpaceSplit,IFERROR(IF(FIND(" ",_xlpm.TextCell)&gt;=1,MID(_xlpm.TextCell,1,FIND(" ",_xlpm.TextCell)-1),_xlpm.TextCell),_xlpm.TextCell),_xlpm.TextCell),""))</f>
        <v/>
      </c>
      <c r="X8251" s="60" t="str">
        <f>IF(A8251&lt;&gt;"",IFERROR(IF(FIND(" ",G8251)&gt;=1,MID(G8251,FIND(" ",G8251)+1,LEN(G8251)),""),""),"")</f>
        <v/>
      </c>
      <c r="AC8251" s="51">
        <f>IFERROR(VALUE(MID($C8251,1,2)),0)</f>
        <v>0</v>
      </c>
      <c r="AD8251" s="44">
        <f>IFERROR(VALUE(MID($C8251,4,3)),0)</f>
        <v>0</v>
      </c>
      <c r="AE8251" s="51">
        <f>VALUE(RIGHT("00"&amp;AC8251,2)&amp;RIGHT("000"&amp;AD8251,3))</f>
        <v>0</v>
      </c>
    </row>
    <row r="8252" spans="1:31">
      <c r="A8252" s="60" t="str">
        <f>IF(G8252&amp;Q8252&lt;&gt;"",W8252&amp;Q8252,"")</f>
        <v/>
      </c>
      <c r="B8252" s="85" t="str">
        <f>IF(C8252&lt;&gt;"",LEFT(C8252,9),"")</f>
        <v/>
      </c>
      <c r="V8252" s="60" t="str">
        <f>W8252&amp;H8252</f>
        <v/>
      </c>
      <c r="W8252" s="60" t="str">
        <f>_xlfn.LET(_xlpm.TextCell,TEXT(G8252,"###"),IF(_xlpm.TextCell&lt;&gt;"",IF(StyleSpaceSplit,IFERROR(IF(FIND(" ",_xlpm.TextCell)&gt;=1,MID(_xlpm.TextCell,1,FIND(" ",_xlpm.TextCell)-1),_xlpm.TextCell),_xlpm.TextCell),_xlpm.TextCell),""))</f>
        <v/>
      </c>
      <c r="X8252" s="60" t="str">
        <f>IF(A8252&lt;&gt;"",IFERROR(IF(FIND(" ",G8252)&gt;=1,MID(G8252,FIND(" ",G8252)+1,LEN(G8252)),""),""),"")</f>
        <v/>
      </c>
      <c r="AC8252" s="51">
        <f>IFERROR(VALUE(MID($C8252,1,2)),0)</f>
        <v>0</v>
      </c>
      <c r="AD8252" s="44">
        <f>IFERROR(VALUE(MID($C8252,4,3)),0)</f>
        <v>0</v>
      </c>
      <c r="AE8252" s="51">
        <f>VALUE(RIGHT("00"&amp;AC8252,2)&amp;RIGHT("000"&amp;AD8252,3))</f>
        <v>0</v>
      </c>
    </row>
    <row r="8253" spans="1:31">
      <c r="A8253" s="60" t="str">
        <f>IF(G8253&amp;Q8253&lt;&gt;"",W8253&amp;Q8253,"")</f>
        <v/>
      </c>
      <c r="B8253" s="85" t="str">
        <f>IF(C8253&lt;&gt;"",LEFT(C8253,9),"")</f>
        <v/>
      </c>
      <c r="V8253" s="60" t="str">
        <f>W8253&amp;H8253</f>
        <v/>
      </c>
      <c r="W8253" s="60" t="str">
        <f>_xlfn.LET(_xlpm.TextCell,TEXT(G8253,"###"),IF(_xlpm.TextCell&lt;&gt;"",IF(StyleSpaceSplit,IFERROR(IF(FIND(" ",_xlpm.TextCell)&gt;=1,MID(_xlpm.TextCell,1,FIND(" ",_xlpm.TextCell)-1),_xlpm.TextCell),_xlpm.TextCell),_xlpm.TextCell),""))</f>
        <v/>
      </c>
      <c r="X8253" s="60" t="str">
        <f>IF(A8253&lt;&gt;"",IFERROR(IF(FIND(" ",G8253)&gt;=1,MID(G8253,FIND(" ",G8253)+1,LEN(G8253)),""),""),"")</f>
        <v/>
      </c>
      <c r="AC8253" s="51">
        <f>IFERROR(VALUE(MID($C8253,1,2)),0)</f>
        <v>0</v>
      </c>
      <c r="AD8253" s="44">
        <f>IFERROR(VALUE(MID($C8253,4,3)),0)</f>
        <v>0</v>
      </c>
      <c r="AE8253" s="51">
        <f>VALUE(RIGHT("00"&amp;AC8253,2)&amp;RIGHT("000"&amp;AD8253,3))</f>
        <v>0</v>
      </c>
    </row>
    <row r="8254" spans="1:31">
      <c r="A8254" s="60" t="str">
        <f>IF(G8254&amp;Q8254&lt;&gt;"",W8254&amp;Q8254,"")</f>
        <v/>
      </c>
      <c r="B8254" s="85" t="str">
        <f>IF(C8254&lt;&gt;"",LEFT(C8254,9),"")</f>
        <v/>
      </c>
      <c r="V8254" s="60" t="str">
        <f>W8254&amp;H8254</f>
        <v/>
      </c>
      <c r="W8254" s="60" t="str">
        <f>_xlfn.LET(_xlpm.TextCell,TEXT(G8254,"###"),IF(_xlpm.TextCell&lt;&gt;"",IF(StyleSpaceSplit,IFERROR(IF(FIND(" ",_xlpm.TextCell)&gt;=1,MID(_xlpm.TextCell,1,FIND(" ",_xlpm.TextCell)-1),_xlpm.TextCell),_xlpm.TextCell),_xlpm.TextCell),""))</f>
        <v/>
      </c>
      <c r="X8254" s="60" t="str">
        <f>IF(A8254&lt;&gt;"",IFERROR(IF(FIND(" ",G8254)&gt;=1,MID(G8254,FIND(" ",G8254)+1,LEN(G8254)),""),""),"")</f>
        <v/>
      </c>
      <c r="AC8254" s="51">
        <f>IFERROR(VALUE(MID($C8254,1,2)),0)</f>
        <v>0</v>
      </c>
      <c r="AD8254" s="44">
        <f>IFERROR(VALUE(MID($C8254,4,3)),0)</f>
        <v>0</v>
      </c>
      <c r="AE8254" s="51">
        <f>VALUE(RIGHT("00"&amp;AC8254,2)&amp;RIGHT("000"&amp;AD8254,3))</f>
        <v>0</v>
      </c>
    </row>
    <row r="8255" spans="1:31">
      <c r="A8255" s="60" t="str">
        <f>IF(G8255&amp;Q8255&lt;&gt;"",W8255&amp;Q8255,"")</f>
        <v/>
      </c>
      <c r="B8255" s="85" t="str">
        <f>IF(C8255&lt;&gt;"",LEFT(C8255,9),"")</f>
        <v/>
      </c>
      <c r="V8255" s="60" t="str">
        <f>W8255&amp;H8255</f>
        <v/>
      </c>
      <c r="W8255" s="60" t="str">
        <f>_xlfn.LET(_xlpm.TextCell,TEXT(G8255,"###"),IF(_xlpm.TextCell&lt;&gt;"",IF(StyleSpaceSplit,IFERROR(IF(FIND(" ",_xlpm.TextCell)&gt;=1,MID(_xlpm.TextCell,1,FIND(" ",_xlpm.TextCell)-1),_xlpm.TextCell),_xlpm.TextCell),_xlpm.TextCell),""))</f>
        <v/>
      </c>
      <c r="X8255" s="60" t="str">
        <f>IF(A8255&lt;&gt;"",IFERROR(IF(FIND(" ",G8255)&gt;=1,MID(G8255,FIND(" ",G8255)+1,LEN(G8255)),""),""),"")</f>
        <v/>
      </c>
      <c r="AC8255" s="51">
        <f>IFERROR(VALUE(MID($C8255,1,2)),0)</f>
        <v>0</v>
      </c>
      <c r="AD8255" s="44">
        <f>IFERROR(VALUE(MID($C8255,4,3)),0)</f>
        <v>0</v>
      </c>
      <c r="AE8255" s="51">
        <f>VALUE(RIGHT("00"&amp;AC8255,2)&amp;RIGHT("000"&amp;AD8255,3))</f>
        <v>0</v>
      </c>
    </row>
    <row r="8256" spans="1:31">
      <c r="A8256" s="60" t="str">
        <f>IF(G8256&amp;Q8256&lt;&gt;"",W8256&amp;Q8256,"")</f>
        <v/>
      </c>
      <c r="B8256" s="85" t="str">
        <f>IF(C8256&lt;&gt;"",LEFT(C8256,9),"")</f>
        <v/>
      </c>
      <c r="V8256" s="60" t="str">
        <f>W8256&amp;H8256</f>
        <v/>
      </c>
      <c r="W8256" s="60" t="str">
        <f>_xlfn.LET(_xlpm.TextCell,TEXT(G8256,"###"),IF(_xlpm.TextCell&lt;&gt;"",IF(StyleSpaceSplit,IFERROR(IF(FIND(" ",_xlpm.TextCell)&gt;=1,MID(_xlpm.TextCell,1,FIND(" ",_xlpm.TextCell)-1),_xlpm.TextCell),_xlpm.TextCell),_xlpm.TextCell),""))</f>
        <v/>
      </c>
      <c r="X8256" s="60" t="str">
        <f>IF(A8256&lt;&gt;"",IFERROR(IF(FIND(" ",G8256)&gt;=1,MID(G8256,FIND(" ",G8256)+1,LEN(G8256)),""),""),"")</f>
        <v/>
      </c>
      <c r="AC8256" s="51">
        <f>IFERROR(VALUE(MID($C8256,1,2)),0)</f>
        <v>0</v>
      </c>
      <c r="AD8256" s="44">
        <f>IFERROR(VALUE(MID($C8256,4,3)),0)</f>
        <v>0</v>
      </c>
      <c r="AE8256" s="51">
        <f>VALUE(RIGHT("00"&amp;AC8256,2)&amp;RIGHT("000"&amp;AD8256,3))</f>
        <v>0</v>
      </c>
    </row>
    <row r="8257" spans="1:31">
      <c r="A8257" s="60" t="str">
        <f>IF(G8257&amp;Q8257&lt;&gt;"",W8257&amp;Q8257,"")</f>
        <v/>
      </c>
      <c r="B8257" s="85" t="str">
        <f>IF(C8257&lt;&gt;"",LEFT(C8257,9),"")</f>
        <v/>
      </c>
      <c r="V8257" s="60" t="str">
        <f>W8257&amp;H8257</f>
        <v/>
      </c>
      <c r="W8257" s="60" t="str">
        <f>_xlfn.LET(_xlpm.TextCell,TEXT(G8257,"###"),IF(_xlpm.TextCell&lt;&gt;"",IF(StyleSpaceSplit,IFERROR(IF(FIND(" ",_xlpm.TextCell)&gt;=1,MID(_xlpm.TextCell,1,FIND(" ",_xlpm.TextCell)-1),_xlpm.TextCell),_xlpm.TextCell),_xlpm.TextCell),""))</f>
        <v/>
      </c>
      <c r="X8257" s="60" t="str">
        <f>IF(A8257&lt;&gt;"",IFERROR(IF(FIND(" ",G8257)&gt;=1,MID(G8257,FIND(" ",G8257)+1,LEN(G8257)),""),""),"")</f>
        <v/>
      </c>
      <c r="AC8257" s="51">
        <f>IFERROR(VALUE(MID($C8257,1,2)),0)</f>
        <v>0</v>
      </c>
      <c r="AD8257" s="44">
        <f>IFERROR(VALUE(MID($C8257,4,3)),0)</f>
        <v>0</v>
      </c>
      <c r="AE8257" s="51">
        <f>VALUE(RIGHT("00"&amp;AC8257,2)&amp;RIGHT("000"&amp;AD8257,3))</f>
        <v>0</v>
      </c>
    </row>
    <row r="8258" spans="1:31">
      <c r="A8258" s="60" t="str">
        <f>IF(G8258&amp;Q8258&lt;&gt;"",W8258&amp;Q8258,"")</f>
        <v/>
      </c>
      <c r="B8258" s="85" t="str">
        <f>IF(C8258&lt;&gt;"",LEFT(C8258,9),"")</f>
        <v/>
      </c>
      <c r="V8258" s="60" t="str">
        <f>W8258&amp;H8258</f>
        <v/>
      </c>
      <c r="W8258" s="60" t="str">
        <f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>IF(A8258&lt;&gt;"",IFERROR(IF(FIND(" ",G8258)&gt;=1,MID(G8258,FIND(" ",G8258)+1,LEN(G8258)),""),""),"")</f>
        <v/>
      </c>
      <c r="AC8258" s="51">
        <f>IFERROR(VALUE(MID($C8258,1,2)),0)</f>
        <v>0</v>
      </c>
      <c r="AD8258" s="44">
        <f>IFERROR(VALUE(MID($C8258,4,3)),0)</f>
        <v>0</v>
      </c>
      <c r="AE8258" s="51">
        <f>VALUE(RIGHT("00"&amp;AC8258,2)&amp;RIGHT("000"&amp;AD8258,3))</f>
        <v>0</v>
      </c>
    </row>
    <row r="8259" spans="1:31">
      <c r="A8259" s="60" t="str">
        <f>IF(G8259&amp;Q8259&lt;&gt;"",W8259&amp;Q8259,"")</f>
        <v/>
      </c>
      <c r="B8259" s="85" t="str">
        <f>IF(C8259&lt;&gt;"",LEFT(C8259,9),"")</f>
        <v/>
      </c>
      <c r="V8259" s="60" t="str">
        <f>W8259&amp;H8259</f>
        <v/>
      </c>
      <c r="W8259" s="60" t="str">
        <f>_xlfn.LET(_xlpm.TextCell,TEXT(G8259,"###"),IF(_xlpm.TextCell&lt;&gt;"",IF(StyleSpaceSplit,IFERROR(IF(FIND(" ",_xlpm.TextCell)&gt;=1,MID(_xlpm.TextCell,1,FIND(" ",_xlpm.TextCell)-1),_xlpm.TextCell),_xlpm.TextCell),_xlpm.TextCell),""))</f>
        <v/>
      </c>
      <c r="X8259" s="60" t="str">
        <f>IF(A8259&lt;&gt;"",IFERROR(IF(FIND(" ",G8259)&gt;=1,MID(G8259,FIND(" ",G8259)+1,LEN(G8259)),""),""),"")</f>
        <v/>
      </c>
      <c r="AC8259" s="51">
        <f>IFERROR(VALUE(MID($C8259,1,2)),0)</f>
        <v>0</v>
      </c>
      <c r="AD8259" s="44">
        <f>IFERROR(VALUE(MID($C8259,4,3)),0)</f>
        <v>0</v>
      </c>
      <c r="AE8259" s="51">
        <f>VALUE(RIGHT("00"&amp;AC8259,2)&amp;RIGHT("000"&amp;AD8259,3))</f>
        <v>0</v>
      </c>
    </row>
    <row r="8260" spans="1:31">
      <c r="A8260" s="60" t="str">
        <f>IF(G8260&amp;Q8260&lt;&gt;"",W8260&amp;Q8260,"")</f>
        <v/>
      </c>
      <c r="B8260" s="85" t="str">
        <f>IF(C8260&lt;&gt;"",LEFT(C8260,9),"")</f>
        <v/>
      </c>
      <c r="V8260" s="60" t="str">
        <f>W8260&amp;H8260</f>
        <v/>
      </c>
      <c r="W8260" s="60" t="str">
        <f>_xlfn.LET(_xlpm.TextCell,TEXT(G8260,"###"),IF(_xlpm.TextCell&lt;&gt;"",IF(StyleSpaceSplit,IFERROR(IF(FIND(" ",_xlpm.TextCell)&gt;=1,MID(_xlpm.TextCell,1,FIND(" ",_xlpm.TextCell)-1),_xlpm.TextCell),_xlpm.TextCell),_xlpm.TextCell),""))</f>
        <v/>
      </c>
      <c r="X8260" s="60" t="str">
        <f>IF(A8260&lt;&gt;"",IFERROR(IF(FIND(" ",G8260)&gt;=1,MID(G8260,FIND(" ",G8260)+1,LEN(G8260)),""),""),"")</f>
        <v/>
      </c>
      <c r="AC8260" s="51">
        <f>IFERROR(VALUE(MID($C8260,1,2)),0)</f>
        <v>0</v>
      </c>
      <c r="AD8260" s="44">
        <f>IFERROR(VALUE(MID($C8260,4,3)),0)</f>
        <v>0</v>
      </c>
      <c r="AE8260" s="51">
        <f>VALUE(RIGHT("00"&amp;AC8260,2)&amp;RIGHT("000"&amp;AD8260,3))</f>
        <v>0</v>
      </c>
    </row>
    <row r="8261" spans="1:31">
      <c r="A8261" s="60" t="str">
        <f>IF(G8261&amp;Q8261&lt;&gt;"",W8261&amp;Q8261,"")</f>
        <v/>
      </c>
      <c r="B8261" s="85" t="str">
        <f>IF(C8261&lt;&gt;"",LEFT(C8261,9),"")</f>
        <v/>
      </c>
      <c r="V8261" s="60" t="str">
        <f>W8261&amp;H8261</f>
        <v/>
      </c>
      <c r="W8261" s="60" t="str">
        <f>_xlfn.LET(_xlpm.TextCell,TEXT(G8261,"###"),IF(_xlpm.TextCell&lt;&gt;"",IF(StyleSpaceSplit,IFERROR(IF(FIND(" ",_xlpm.TextCell)&gt;=1,MID(_xlpm.TextCell,1,FIND(" ",_xlpm.TextCell)-1),_xlpm.TextCell),_xlpm.TextCell),_xlpm.TextCell),""))</f>
        <v/>
      </c>
      <c r="X8261" s="60" t="str">
        <f>IF(A8261&lt;&gt;"",IFERROR(IF(FIND(" ",G8261)&gt;=1,MID(G8261,FIND(" ",G8261)+1,LEN(G8261)),""),""),"")</f>
        <v/>
      </c>
      <c r="AC8261" s="51">
        <f>IFERROR(VALUE(MID($C8261,1,2)),0)</f>
        <v>0</v>
      </c>
      <c r="AD8261" s="44">
        <f>IFERROR(VALUE(MID($C8261,4,3)),0)</f>
        <v>0</v>
      </c>
      <c r="AE8261" s="51">
        <f>VALUE(RIGHT("00"&amp;AC8261,2)&amp;RIGHT("000"&amp;AD8261,3))</f>
        <v>0</v>
      </c>
    </row>
    <row r="8262" spans="1:31">
      <c r="A8262" s="60" t="str">
        <f>IF(G8262&amp;Q8262&lt;&gt;"",W8262&amp;Q8262,"")</f>
        <v/>
      </c>
      <c r="B8262" s="85" t="str">
        <f>IF(C8262&lt;&gt;"",LEFT(C8262,9),"")</f>
        <v/>
      </c>
      <c r="V8262" s="60" t="str">
        <f>W8262&amp;H8262</f>
        <v/>
      </c>
      <c r="W8262" s="60" t="str">
        <f>_xlfn.LET(_xlpm.TextCell,TEXT(G8262,"###"),IF(_xlpm.TextCell&lt;&gt;"",IF(StyleSpaceSplit,IFERROR(IF(FIND(" ",_xlpm.TextCell)&gt;=1,MID(_xlpm.TextCell,1,FIND(" ",_xlpm.TextCell)-1),_xlpm.TextCell),_xlpm.TextCell),_xlpm.TextCell),""))</f>
        <v/>
      </c>
      <c r="X8262" s="60" t="str">
        <f>IF(A8262&lt;&gt;"",IFERROR(IF(FIND(" ",G8262)&gt;=1,MID(G8262,FIND(" ",G8262)+1,LEN(G8262)),""),""),"")</f>
        <v/>
      </c>
      <c r="AC8262" s="51">
        <f>IFERROR(VALUE(MID($C8262,1,2)),0)</f>
        <v>0</v>
      </c>
      <c r="AD8262" s="44">
        <f>IFERROR(VALUE(MID($C8262,4,3)),0)</f>
        <v>0</v>
      </c>
      <c r="AE8262" s="51">
        <f>VALUE(RIGHT("00"&amp;AC8262,2)&amp;RIGHT("000"&amp;AD8262,3))</f>
        <v>0</v>
      </c>
    </row>
    <row r="8263" spans="1:31">
      <c r="A8263" s="60" t="str">
        <f>IF(G8263&amp;Q8263&lt;&gt;"",W8263&amp;Q8263,"")</f>
        <v/>
      </c>
      <c r="B8263" s="85" t="str">
        <f>IF(C8263&lt;&gt;"",LEFT(C8263,9),"")</f>
        <v/>
      </c>
      <c r="V8263" s="60" t="str">
        <f>W8263&amp;H8263</f>
        <v/>
      </c>
      <c r="W8263" s="60" t="str">
        <f>_xlfn.LET(_xlpm.TextCell,TEXT(G8263,"###"),IF(_xlpm.TextCell&lt;&gt;"",IF(StyleSpaceSplit,IFERROR(IF(FIND(" ",_xlpm.TextCell)&gt;=1,MID(_xlpm.TextCell,1,FIND(" ",_xlpm.TextCell)-1),_xlpm.TextCell),_xlpm.TextCell),_xlpm.TextCell),""))</f>
        <v/>
      </c>
      <c r="X8263" s="60" t="str">
        <f>IF(A8263&lt;&gt;"",IFERROR(IF(FIND(" ",G8263)&gt;=1,MID(G8263,FIND(" ",G8263)+1,LEN(G8263)),""),""),"")</f>
        <v/>
      </c>
      <c r="AC8263" s="51">
        <f>IFERROR(VALUE(MID($C8263,1,2)),0)</f>
        <v>0</v>
      </c>
      <c r="AD8263" s="44">
        <f>IFERROR(VALUE(MID($C8263,4,3)),0)</f>
        <v>0</v>
      </c>
      <c r="AE8263" s="51">
        <f>VALUE(RIGHT("00"&amp;AC8263,2)&amp;RIGHT("000"&amp;AD8263,3))</f>
        <v>0</v>
      </c>
    </row>
    <row r="8264" spans="1:31">
      <c r="A8264" s="60" t="str">
        <f>IF(G8264&amp;Q8264&lt;&gt;"",W8264&amp;Q8264,"")</f>
        <v/>
      </c>
      <c r="B8264" s="85" t="str">
        <f>IF(C8264&lt;&gt;"",LEFT(C8264,9),"")</f>
        <v/>
      </c>
      <c r="V8264" s="60" t="str">
        <f>W8264&amp;H8264</f>
        <v/>
      </c>
      <c r="W8264" s="60" t="str">
        <f>_xlfn.LET(_xlpm.TextCell,TEXT(G8264,"###"),IF(_xlpm.TextCell&lt;&gt;"",IF(StyleSpaceSplit,IFERROR(IF(FIND(" ",_xlpm.TextCell)&gt;=1,MID(_xlpm.TextCell,1,FIND(" ",_xlpm.TextCell)-1),_xlpm.TextCell),_xlpm.TextCell),_xlpm.TextCell),""))</f>
        <v/>
      </c>
      <c r="X8264" s="60" t="str">
        <f>IF(A8264&lt;&gt;"",IFERROR(IF(FIND(" ",G8264)&gt;=1,MID(G8264,FIND(" ",G8264)+1,LEN(G8264)),""),""),"")</f>
        <v/>
      </c>
      <c r="AC8264" s="51">
        <f>IFERROR(VALUE(MID($C8264,1,2)),0)</f>
        <v>0</v>
      </c>
      <c r="AD8264" s="44">
        <f>IFERROR(VALUE(MID($C8264,4,3)),0)</f>
        <v>0</v>
      </c>
      <c r="AE8264" s="51">
        <f>VALUE(RIGHT("00"&amp;AC8264,2)&amp;RIGHT("000"&amp;AD8264,3))</f>
        <v>0</v>
      </c>
    </row>
    <row r="8265" spans="1:31">
      <c r="A8265" s="60" t="str">
        <f>IF(G8265&amp;Q8265&lt;&gt;"",W8265&amp;Q8265,"")</f>
        <v/>
      </c>
      <c r="B8265" s="85" t="str">
        <f>IF(C8265&lt;&gt;"",LEFT(C8265,9),"")</f>
        <v/>
      </c>
      <c r="V8265" s="60" t="str">
        <f>W8265&amp;H8265</f>
        <v/>
      </c>
      <c r="W8265" s="60" t="str">
        <f>_xlfn.LET(_xlpm.TextCell,TEXT(G8265,"###"),IF(_xlpm.TextCell&lt;&gt;"",IF(StyleSpaceSplit,IFERROR(IF(FIND(" ",_xlpm.TextCell)&gt;=1,MID(_xlpm.TextCell,1,FIND(" ",_xlpm.TextCell)-1),_xlpm.TextCell),_xlpm.TextCell),_xlpm.TextCell),""))</f>
        <v/>
      </c>
      <c r="X8265" s="60" t="str">
        <f>IF(A8265&lt;&gt;"",IFERROR(IF(FIND(" ",G8265)&gt;=1,MID(G8265,FIND(" ",G8265)+1,LEN(G8265)),""),""),"")</f>
        <v/>
      </c>
      <c r="AC8265" s="51">
        <f>IFERROR(VALUE(MID($C8265,1,2)),0)</f>
        <v>0</v>
      </c>
      <c r="AD8265" s="44">
        <f>IFERROR(VALUE(MID($C8265,4,3)),0)</f>
        <v>0</v>
      </c>
      <c r="AE8265" s="51">
        <f>VALUE(RIGHT("00"&amp;AC8265,2)&amp;RIGHT("000"&amp;AD8265,3))</f>
        <v>0</v>
      </c>
    </row>
    <row r="8266" spans="1:31">
      <c r="A8266" s="60" t="str">
        <f>IF(G8266&amp;Q8266&lt;&gt;"",W8266&amp;Q8266,"")</f>
        <v/>
      </c>
      <c r="B8266" s="85" t="str">
        <f>IF(C8266&lt;&gt;"",LEFT(C8266,9),"")</f>
        <v/>
      </c>
      <c r="V8266" s="60" t="str">
        <f>W8266&amp;H8266</f>
        <v/>
      </c>
      <c r="W8266" s="60" t="str">
        <f>_xlfn.LET(_xlpm.TextCell,TEXT(G8266,"###"),IF(_xlpm.TextCell&lt;&gt;"",IF(StyleSpaceSplit,IFERROR(IF(FIND(" ",_xlpm.TextCell)&gt;=1,MID(_xlpm.TextCell,1,FIND(" ",_xlpm.TextCell)-1),_xlpm.TextCell),_xlpm.TextCell),_xlpm.TextCell),""))</f>
        <v/>
      </c>
      <c r="X8266" s="60" t="str">
        <f>IF(A8266&lt;&gt;"",IFERROR(IF(FIND(" ",G8266)&gt;=1,MID(G8266,FIND(" ",G8266)+1,LEN(G8266)),""),""),"")</f>
        <v/>
      </c>
      <c r="AC8266" s="51">
        <f>IFERROR(VALUE(MID($C8266,1,2)),0)</f>
        <v>0</v>
      </c>
      <c r="AD8266" s="44">
        <f>IFERROR(VALUE(MID($C8266,4,3)),0)</f>
        <v>0</v>
      </c>
      <c r="AE8266" s="51">
        <f>VALUE(RIGHT("00"&amp;AC8266,2)&amp;RIGHT("000"&amp;AD8266,3))</f>
        <v>0</v>
      </c>
    </row>
    <row r="8267" spans="1:31">
      <c r="A8267" s="60" t="str">
        <f>IF(G8267&amp;Q8267&lt;&gt;"",W8267&amp;Q8267,"")</f>
        <v/>
      </c>
      <c r="B8267" s="85" t="str">
        <f>IF(C8267&lt;&gt;"",LEFT(C8267,9),"")</f>
        <v/>
      </c>
      <c r="V8267" s="60" t="str">
        <f>W8267&amp;H8267</f>
        <v/>
      </c>
      <c r="W8267" s="60" t="str">
        <f>_xlfn.LET(_xlpm.TextCell,TEXT(G8267,"###"),IF(_xlpm.TextCell&lt;&gt;"",IF(StyleSpaceSplit,IFERROR(IF(FIND(" ",_xlpm.TextCell)&gt;=1,MID(_xlpm.TextCell,1,FIND(" ",_xlpm.TextCell)-1),_xlpm.TextCell),_xlpm.TextCell),_xlpm.TextCell),""))</f>
        <v/>
      </c>
      <c r="X8267" s="60" t="str">
        <f>IF(A8267&lt;&gt;"",IFERROR(IF(FIND(" ",G8267)&gt;=1,MID(G8267,FIND(" ",G8267)+1,LEN(G8267)),""),""),"")</f>
        <v/>
      </c>
      <c r="AC8267" s="51">
        <f>IFERROR(VALUE(MID($C8267,1,2)),0)</f>
        <v>0</v>
      </c>
      <c r="AD8267" s="44">
        <f>IFERROR(VALUE(MID($C8267,4,3)),0)</f>
        <v>0</v>
      </c>
      <c r="AE8267" s="51">
        <f>VALUE(RIGHT("00"&amp;AC8267,2)&amp;RIGHT("000"&amp;AD8267,3))</f>
        <v>0</v>
      </c>
    </row>
    <row r="8268" spans="1:31">
      <c r="A8268" s="60" t="str">
        <f>IF(G8268&amp;Q8268&lt;&gt;"",W8268&amp;Q8268,"")</f>
        <v/>
      </c>
      <c r="B8268" s="85" t="str">
        <f>IF(C8268&lt;&gt;"",LEFT(C8268,9),"")</f>
        <v/>
      </c>
      <c r="V8268" s="60" t="str">
        <f>W8268&amp;H8268</f>
        <v/>
      </c>
      <c r="W8268" s="60" t="str">
        <f>_xlfn.LET(_xlpm.TextCell,TEXT(G8268,"###"),IF(_xlpm.TextCell&lt;&gt;"",IF(StyleSpaceSplit,IFERROR(IF(FIND(" ",_xlpm.TextCell)&gt;=1,MID(_xlpm.TextCell,1,FIND(" ",_xlpm.TextCell)-1),_xlpm.TextCell),_xlpm.TextCell),_xlpm.TextCell),""))</f>
        <v/>
      </c>
      <c r="X8268" s="60" t="str">
        <f>IF(A8268&lt;&gt;"",IFERROR(IF(FIND(" ",G8268)&gt;=1,MID(G8268,FIND(" ",G8268)+1,LEN(G8268)),""),""),"")</f>
        <v/>
      </c>
      <c r="AC8268" s="51">
        <f>IFERROR(VALUE(MID($C8268,1,2)),0)</f>
        <v>0</v>
      </c>
      <c r="AD8268" s="44">
        <f>IFERROR(VALUE(MID($C8268,4,3)),0)</f>
        <v>0</v>
      </c>
      <c r="AE8268" s="51">
        <f>VALUE(RIGHT("00"&amp;AC8268,2)&amp;RIGHT("000"&amp;AD8268,3))</f>
        <v>0</v>
      </c>
    </row>
    <row r="8269" spans="1:31">
      <c r="A8269" s="60" t="str">
        <f>IF(G8269&amp;Q8269&lt;&gt;"",W8269&amp;Q8269,"")</f>
        <v/>
      </c>
      <c r="B8269" s="85" t="str">
        <f>IF(C8269&lt;&gt;"",LEFT(C8269,9),"")</f>
        <v/>
      </c>
      <c r="V8269" s="60" t="str">
        <f>W8269&amp;H8269</f>
        <v/>
      </c>
      <c r="W8269" s="60" t="str">
        <f>_xlfn.LET(_xlpm.TextCell,TEXT(G8269,"###"),IF(_xlpm.TextCell&lt;&gt;"",IF(StyleSpaceSplit,IFERROR(IF(FIND(" ",_xlpm.TextCell)&gt;=1,MID(_xlpm.TextCell,1,FIND(" ",_xlpm.TextCell)-1),_xlpm.TextCell),_xlpm.TextCell),_xlpm.TextCell),""))</f>
        <v/>
      </c>
      <c r="X8269" s="60" t="str">
        <f>IF(A8269&lt;&gt;"",IFERROR(IF(FIND(" ",G8269)&gt;=1,MID(G8269,FIND(" ",G8269)+1,LEN(G8269)),""),""),"")</f>
        <v/>
      </c>
      <c r="AC8269" s="51">
        <f>IFERROR(VALUE(MID($C8269,1,2)),0)</f>
        <v>0</v>
      </c>
      <c r="AD8269" s="44">
        <f>IFERROR(VALUE(MID($C8269,4,3)),0)</f>
        <v>0</v>
      </c>
      <c r="AE8269" s="51">
        <f>VALUE(RIGHT("00"&amp;AC8269,2)&amp;RIGHT("000"&amp;AD8269,3))</f>
        <v>0</v>
      </c>
    </row>
    <row r="8270" spans="1:31">
      <c r="A8270" s="60" t="str">
        <f>IF(G8270&amp;Q8270&lt;&gt;"",W8270&amp;Q8270,"")</f>
        <v/>
      </c>
      <c r="B8270" s="85" t="str">
        <f>IF(C8270&lt;&gt;"",LEFT(C8270,9),"")</f>
        <v/>
      </c>
      <c r="V8270" s="60" t="str">
        <f>W8270&amp;H8270</f>
        <v/>
      </c>
      <c r="W8270" s="60" t="str">
        <f>_xlfn.LET(_xlpm.TextCell,TEXT(G8270,"###"),IF(_xlpm.TextCell&lt;&gt;"",IF(StyleSpaceSplit,IFERROR(IF(FIND(" ",_xlpm.TextCell)&gt;=1,MID(_xlpm.TextCell,1,FIND(" ",_xlpm.TextCell)-1),_xlpm.TextCell),_xlpm.TextCell),_xlpm.TextCell),""))</f>
        <v/>
      </c>
      <c r="X8270" s="60" t="str">
        <f>IF(A8270&lt;&gt;"",IFERROR(IF(FIND(" ",G8270)&gt;=1,MID(G8270,FIND(" ",G8270)+1,LEN(G8270)),""),""),"")</f>
        <v/>
      </c>
      <c r="AC8270" s="51">
        <f>IFERROR(VALUE(MID($C8270,1,2)),0)</f>
        <v>0</v>
      </c>
      <c r="AD8270" s="44">
        <f>IFERROR(VALUE(MID($C8270,4,3)),0)</f>
        <v>0</v>
      </c>
      <c r="AE8270" s="51">
        <f>VALUE(RIGHT("00"&amp;AC8270,2)&amp;RIGHT("000"&amp;AD8270,3))</f>
        <v>0</v>
      </c>
    </row>
    <row r="8271" spans="1:31">
      <c r="A8271" s="60" t="str">
        <f>IF(G8271&amp;Q8271&lt;&gt;"",W8271&amp;Q8271,"")</f>
        <v/>
      </c>
      <c r="B8271" s="85" t="str">
        <f>IF(C8271&lt;&gt;"",LEFT(C8271,9),"")</f>
        <v/>
      </c>
      <c r="V8271" s="60" t="str">
        <f>W8271&amp;H8271</f>
        <v/>
      </c>
      <c r="W8271" s="60" t="str">
        <f>_xlfn.LET(_xlpm.TextCell,TEXT(G8271,"###"),IF(_xlpm.TextCell&lt;&gt;"",IF(StyleSpaceSplit,IFERROR(IF(FIND(" ",_xlpm.TextCell)&gt;=1,MID(_xlpm.TextCell,1,FIND(" ",_xlpm.TextCell)-1),_xlpm.TextCell),_xlpm.TextCell),_xlpm.TextCell),""))</f>
        <v/>
      </c>
      <c r="X8271" s="60" t="str">
        <f>IF(A8271&lt;&gt;"",IFERROR(IF(FIND(" ",G8271)&gt;=1,MID(G8271,FIND(" ",G8271)+1,LEN(G8271)),""),""),"")</f>
        <v/>
      </c>
      <c r="AC8271" s="51">
        <f>IFERROR(VALUE(MID($C8271,1,2)),0)</f>
        <v>0</v>
      </c>
      <c r="AD8271" s="44">
        <f>IFERROR(VALUE(MID($C8271,4,3)),0)</f>
        <v>0</v>
      </c>
      <c r="AE8271" s="51">
        <f>VALUE(RIGHT("00"&amp;AC8271,2)&amp;RIGHT("000"&amp;AD8271,3))</f>
        <v>0</v>
      </c>
    </row>
    <row r="8272" spans="1:31">
      <c r="A8272" s="60" t="str">
        <f>IF(G8272&amp;Q8272&lt;&gt;"",W8272&amp;Q8272,"")</f>
        <v/>
      </c>
      <c r="B8272" s="85" t="str">
        <f>IF(C8272&lt;&gt;"",LEFT(C8272,9),"")</f>
        <v/>
      </c>
      <c r="V8272" s="60" t="str">
        <f>W8272&amp;H8272</f>
        <v/>
      </c>
      <c r="W8272" s="60" t="str">
        <f>_xlfn.LET(_xlpm.TextCell,TEXT(G8272,"###"),IF(_xlpm.TextCell&lt;&gt;"",IF(StyleSpaceSplit,IFERROR(IF(FIND(" ",_xlpm.TextCell)&gt;=1,MID(_xlpm.TextCell,1,FIND(" ",_xlpm.TextCell)-1),_xlpm.TextCell),_xlpm.TextCell),_xlpm.TextCell),""))</f>
        <v/>
      </c>
      <c r="X8272" s="60" t="str">
        <f>IF(A8272&lt;&gt;"",IFERROR(IF(FIND(" ",G8272)&gt;=1,MID(G8272,FIND(" ",G8272)+1,LEN(G8272)),""),""),"")</f>
        <v/>
      </c>
      <c r="AC8272" s="51">
        <f>IFERROR(VALUE(MID($C8272,1,2)),0)</f>
        <v>0</v>
      </c>
      <c r="AD8272" s="44">
        <f>IFERROR(VALUE(MID($C8272,4,3)),0)</f>
        <v>0</v>
      </c>
      <c r="AE8272" s="51">
        <f>VALUE(RIGHT("00"&amp;AC8272,2)&amp;RIGHT("000"&amp;AD8272,3))</f>
        <v>0</v>
      </c>
    </row>
    <row r="8273" spans="1:31">
      <c r="A8273" s="60" t="str">
        <f>IF(G8273&amp;Q8273&lt;&gt;"",W8273&amp;Q8273,"")</f>
        <v/>
      </c>
      <c r="B8273" s="85" t="str">
        <f>IF(C8273&lt;&gt;"",LEFT(C8273,9),"")</f>
        <v/>
      </c>
      <c r="V8273" s="60" t="str">
        <f>W8273&amp;H8273</f>
        <v/>
      </c>
      <c r="W8273" s="60" t="str">
        <f>_xlfn.LET(_xlpm.TextCell,TEXT(G8273,"###"),IF(_xlpm.TextCell&lt;&gt;"",IF(StyleSpaceSplit,IFERROR(IF(FIND(" ",_xlpm.TextCell)&gt;=1,MID(_xlpm.TextCell,1,FIND(" ",_xlpm.TextCell)-1),_xlpm.TextCell),_xlpm.TextCell),_xlpm.TextCell),""))</f>
        <v/>
      </c>
      <c r="X8273" s="60" t="str">
        <f>IF(A8273&lt;&gt;"",IFERROR(IF(FIND(" ",G8273)&gt;=1,MID(G8273,FIND(" ",G8273)+1,LEN(G8273)),""),""),"")</f>
        <v/>
      </c>
      <c r="AC8273" s="51">
        <f>IFERROR(VALUE(MID($C8273,1,2)),0)</f>
        <v>0</v>
      </c>
      <c r="AD8273" s="44">
        <f>IFERROR(VALUE(MID($C8273,4,3)),0)</f>
        <v>0</v>
      </c>
      <c r="AE8273" s="51">
        <f>VALUE(RIGHT("00"&amp;AC8273,2)&amp;RIGHT("000"&amp;AD8273,3))</f>
        <v>0</v>
      </c>
    </row>
    <row r="8274" spans="1:31">
      <c r="A8274" s="60" t="str">
        <f>IF(G8274&amp;Q8274&lt;&gt;"",W8274&amp;Q8274,"")</f>
        <v/>
      </c>
      <c r="B8274" s="85" t="str">
        <f>IF(C8274&lt;&gt;"",LEFT(C8274,9),"")</f>
        <v/>
      </c>
      <c r="V8274" s="60" t="str">
        <f>W8274&amp;H8274</f>
        <v/>
      </c>
      <c r="W8274" s="60" t="str">
        <f>_xlfn.LET(_xlpm.TextCell,TEXT(G8274,"###"),IF(_xlpm.TextCell&lt;&gt;"",IF(StyleSpaceSplit,IFERROR(IF(FIND(" ",_xlpm.TextCell)&gt;=1,MID(_xlpm.TextCell,1,FIND(" ",_xlpm.TextCell)-1),_xlpm.TextCell),_xlpm.TextCell),_xlpm.TextCell),""))</f>
        <v/>
      </c>
      <c r="X8274" s="60" t="str">
        <f>IF(A8274&lt;&gt;"",IFERROR(IF(FIND(" ",G8274)&gt;=1,MID(G8274,FIND(" ",G8274)+1,LEN(G8274)),""),""),"")</f>
        <v/>
      </c>
      <c r="AC8274" s="51">
        <f>IFERROR(VALUE(MID($C8274,1,2)),0)</f>
        <v>0</v>
      </c>
      <c r="AD8274" s="44">
        <f>IFERROR(VALUE(MID($C8274,4,3)),0)</f>
        <v>0</v>
      </c>
      <c r="AE8274" s="51">
        <f>VALUE(RIGHT("00"&amp;AC8274,2)&amp;RIGHT("000"&amp;AD8274,3))</f>
        <v>0</v>
      </c>
    </row>
    <row r="8275" spans="1:31">
      <c r="A8275" s="60" t="str">
        <f>IF(G8275&amp;Q8275&lt;&gt;"",W8275&amp;Q8275,"")</f>
        <v/>
      </c>
      <c r="B8275" s="85" t="str">
        <f>IF(C8275&lt;&gt;"",LEFT(C8275,9),"")</f>
        <v/>
      </c>
      <c r="V8275" s="60" t="str">
        <f>W8275&amp;H8275</f>
        <v/>
      </c>
      <c r="W8275" s="60" t="str">
        <f>_xlfn.LET(_xlpm.TextCell,TEXT(G8275,"###"),IF(_xlpm.TextCell&lt;&gt;"",IF(StyleSpaceSplit,IFERROR(IF(FIND(" ",_xlpm.TextCell)&gt;=1,MID(_xlpm.TextCell,1,FIND(" ",_xlpm.TextCell)-1),_xlpm.TextCell),_xlpm.TextCell),_xlpm.TextCell),""))</f>
        <v/>
      </c>
      <c r="X8275" s="60" t="str">
        <f>IF(A8275&lt;&gt;"",IFERROR(IF(FIND(" ",G8275)&gt;=1,MID(G8275,FIND(" ",G8275)+1,LEN(G8275)),""),""),"")</f>
        <v/>
      </c>
      <c r="AC8275" s="51">
        <f>IFERROR(VALUE(MID($C8275,1,2)),0)</f>
        <v>0</v>
      </c>
      <c r="AD8275" s="44">
        <f>IFERROR(VALUE(MID($C8275,4,3)),0)</f>
        <v>0</v>
      </c>
      <c r="AE8275" s="51">
        <f>VALUE(RIGHT("00"&amp;AC8275,2)&amp;RIGHT("000"&amp;AD8275,3))</f>
        <v>0</v>
      </c>
    </row>
    <row r="8276" spans="1:31">
      <c r="A8276" s="60" t="str">
        <f>IF(G8276&amp;Q8276&lt;&gt;"",W8276&amp;Q8276,"")</f>
        <v/>
      </c>
      <c r="B8276" s="85" t="str">
        <f>IF(C8276&lt;&gt;"",LEFT(C8276,9),"")</f>
        <v/>
      </c>
      <c r="V8276" s="60" t="str">
        <f>W8276&amp;H8276</f>
        <v/>
      </c>
      <c r="W8276" s="60" t="str">
        <f>_xlfn.LET(_xlpm.TextCell,TEXT(G8276,"###"),IF(_xlpm.TextCell&lt;&gt;"",IF(StyleSpaceSplit,IFERROR(IF(FIND(" ",_xlpm.TextCell)&gt;=1,MID(_xlpm.TextCell,1,FIND(" ",_xlpm.TextCell)-1),_xlpm.TextCell),_xlpm.TextCell),_xlpm.TextCell),""))</f>
        <v/>
      </c>
      <c r="X8276" s="60" t="str">
        <f>IF(A8276&lt;&gt;"",IFERROR(IF(FIND(" ",G8276)&gt;=1,MID(G8276,FIND(" ",G8276)+1,LEN(G8276)),""),""),"")</f>
        <v/>
      </c>
      <c r="AC8276" s="51">
        <f>IFERROR(VALUE(MID($C8276,1,2)),0)</f>
        <v>0</v>
      </c>
      <c r="AD8276" s="44">
        <f>IFERROR(VALUE(MID($C8276,4,3)),0)</f>
        <v>0</v>
      </c>
      <c r="AE8276" s="51">
        <f>VALUE(RIGHT("00"&amp;AC8276,2)&amp;RIGHT("000"&amp;AD8276,3))</f>
        <v>0</v>
      </c>
    </row>
    <row r="8277" spans="1:31">
      <c r="A8277" s="60" t="str">
        <f>IF(G8277&amp;Q8277&lt;&gt;"",W8277&amp;Q8277,"")</f>
        <v/>
      </c>
      <c r="B8277" s="85" t="str">
        <f>IF(C8277&lt;&gt;"",LEFT(C8277,9),"")</f>
        <v/>
      </c>
      <c r="V8277" s="60" t="str">
        <f>W8277&amp;H8277</f>
        <v/>
      </c>
      <c r="W8277" s="60" t="str">
        <f>_xlfn.LET(_xlpm.TextCell,TEXT(G8277,"###"),IF(_xlpm.TextCell&lt;&gt;"",IF(StyleSpaceSplit,IFERROR(IF(FIND(" ",_xlpm.TextCell)&gt;=1,MID(_xlpm.TextCell,1,FIND(" ",_xlpm.TextCell)-1),_xlpm.TextCell),_xlpm.TextCell),_xlpm.TextCell),""))</f>
        <v/>
      </c>
      <c r="X8277" s="60" t="str">
        <f>IF(A8277&lt;&gt;"",IFERROR(IF(FIND(" ",G8277)&gt;=1,MID(G8277,FIND(" ",G8277)+1,LEN(G8277)),""),""),"")</f>
        <v/>
      </c>
      <c r="AC8277" s="51">
        <f>IFERROR(VALUE(MID($C8277,1,2)),0)</f>
        <v>0</v>
      </c>
      <c r="AD8277" s="44">
        <f>IFERROR(VALUE(MID($C8277,4,3)),0)</f>
        <v>0</v>
      </c>
      <c r="AE8277" s="51">
        <f>VALUE(RIGHT("00"&amp;AC8277,2)&amp;RIGHT("000"&amp;AD8277,3))</f>
        <v>0</v>
      </c>
    </row>
    <row r="8278" spans="1:31">
      <c r="A8278" s="60" t="str">
        <f>IF(G8278&amp;Q8278&lt;&gt;"",W8278&amp;Q8278,"")</f>
        <v/>
      </c>
      <c r="B8278" s="85" t="str">
        <f>IF(C8278&lt;&gt;"",LEFT(C8278,9),"")</f>
        <v/>
      </c>
      <c r="V8278" s="60" t="str">
        <f>W8278&amp;H8278</f>
        <v/>
      </c>
      <c r="W8278" s="60" t="str">
        <f>_xlfn.LET(_xlpm.TextCell,TEXT(G8278,"###"),IF(_xlpm.TextCell&lt;&gt;"",IF(StyleSpaceSplit,IFERROR(IF(FIND(" ",_xlpm.TextCell)&gt;=1,MID(_xlpm.TextCell,1,FIND(" ",_xlpm.TextCell)-1),_xlpm.TextCell),_xlpm.TextCell),_xlpm.TextCell),""))</f>
        <v/>
      </c>
      <c r="X8278" s="60" t="str">
        <f>IF(A8278&lt;&gt;"",IFERROR(IF(FIND(" ",G8278)&gt;=1,MID(G8278,FIND(" ",G8278)+1,LEN(G8278)),""),""),"")</f>
        <v/>
      </c>
      <c r="AC8278" s="51">
        <f>IFERROR(VALUE(MID($C8278,1,2)),0)</f>
        <v>0</v>
      </c>
      <c r="AD8278" s="44">
        <f>IFERROR(VALUE(MID($C8278,4,3)),0)</f>
        <v>0</v>
      </c>
      <c r="AE8278" s="51">
        <f>VALUE(RIGHT("00"&amp;AC8278,2)&amp;RIGHT("000"&amp;AD8278,3))</f>
        <v>0</v>
      </c>
    </row>
    <row r="8279" spans="1:31">
      <c r="A8279" s="60" t="str">
        <f>IF(G8279&amp;Q8279&lt;&gt;"",W8279&amp;Q8279,"")</f>
        <v/>
      </c>
      <c r="B8279" s="85" t="str">
        <f>IF(C8279&lt;&gt;"",LEFT(C8279,9),"")</f>
        <v/>
      </c>
      <c r="V8279" s="60" t="str">
        <f>W8279&amp;H8279</f>
        <v/>
      </c>
      <c r="W8279" s="60" t="str">
        <f>_xlfn.LET(_xlpm.TextCell,TEXT(G8279,"###"),IF(_xlpm.TextCell&lt;&gt;"",IF(StyleSpaceSplit,IFERROR(IF(FIND(" ",_xlpm.TextCell)&gt;=1,MID(_xlpm.TextCell,1,FIND(" ",_xlpm.TextCell)-1),_xlpm.TextCell),_xlpm.TextCell),_xlpm.TextCell),""))</f>
        <v/>
      </c>
      <c r="X8279" s="60" t="str">
        <f>IF(A8279&lt;&gt;"",IFERROR(IF(FIND(" ",G8279)&gt;=1,MID(G8279,FIND(" ",G8279)+1,LEN(G8279)),""),""),"")</f>
        <v/>
      </c>
      <c r="AC8279" s="51">
        <f>IFERROR(VALUE(MID($C8279,1,2)),0)</f>
        <v>0</v>
      </c>
      <c r="AD8279" s="44">
        <f>IFERROR(VALUE(MID($C8279,4,3)),0)</f>
        <v>0</v>
      </c>
      <c r="AE8279" s="51">
        <f>VALUE(RIGHT("00"&amp;AC8279,2)&amp;RIGHT("000"&amp;AD8279,3))</f>
        <v>0</v>
      </c>
    </row>
    <row r="8280" spans="1:31">
      <c r="A8280" s="60" t="str">
        <f>IF(G8280&amp;Q8280&lt;&gt;"",W8280&amp;Q8280,"")</f>
        <v/>
      </c>
      <c r="B8280" s="85" t="str">
        <f>IF(C8280&lt;&gt;"",LEFT(C8280,9),"")</f>
        <v/>
      </c>
      <c r="V8280" s="60" t="str">
        <f>W8280&amp;H8280</f>
        <v/>
      </c>
      <c r="W8280" s="60" t="str">
        <f>_xlfn.LET(_xlpm.TextCell,TEXT(G8280,"###"),IF(_xlpm.TextCell&lt;&gt;"",IF(StyleSpaceSplit,IFERROR(IF(FIND(" ",_xlpm.TextCell)&gt;=1,MID(_xlpm.TextCell,1,FIND(" ",_xlpm.TextCell)-1),_xlpm.TextCell),_xlpm.TextCell),_xlpm.TextCell),""))</f>
        <v/>
      </c>
      <c r="X8280" s="60" t="str">
        <f>IF(A8280&lt;&gt;"",IFERROR(IF(FIND(" ",G8280)&gt;=1,MID(G8280,FIND(" ",G8280)+1,LEN(G8280)),""),""),"")</f>
        <v/>
      </c>
      <c r="AC8280" s="51">
        <f>IFERROR(VALUE(MID($C8280,1,2)),0)</f>
        <v>0</v>
      </c>
      <c r="AD8280" s="44">
        <f>IFERROR(VALUE(MID($C8280,4,3)),0)</f>
        <v>0</v>
      </c>
      <c r="AE8280" s="51">
        <f>VALUE(RIGHT("00"&amp;AC8280,2)&amp;RIGHT("000"&amp;AD8280,3))</f>
        <v>0</v>
      </c>
    </row>
    <row r="8281" spans="1:31">
      <c r="A8281" s="60" t="str">
        <f>IF(G8281&amp;Q8281&lt;&gt;"",W8281&amp;Q8281,"")</f>
        <v/>
      </c>
      <c r="B8281" s="85" t="str">
        <f>IF(C8281&lt;&gt;"",LEFT(C8281,9),"")</f>
        <v/>
      </c>
      <c r="V8281" s="60" t="str">
        <f>W8281&amp;H8281</f>
        <v/>
      </c>
      <c r="W8281" s="60" t="str">
        <f>_xlfn.LET(_xlpm.TextCell,TEXT(G8281,"###"),IF(_xlpm.TextCell&lt;&gt;"",IF(StyleSpaceSplit,IFERROR(IF(FIND(" ",_xlpm.TextCell)&gt;=1,MID(_xlpm.TextCell,1,FIND(" ",_xlpm.TextCell)-1),_xlpm.TextCell),_xlpm.TextCell),_xlpm.TextCell),""))</f>
        <v/>
      </c>
      <c r="X8281" s="60" t="str">
        <f>IF(A8281&lt;&gt;"",IFERROR(IF(FIND(" ",G8281)&gt;=1,MID(G8281,FIND(" ",G8281)+1,LEN(G8281)),""),""),"")</f>
        <v/>
      </c>
      <c r="AC8281" s="51">
        <f>IFERROR(VALUE(MID($C8281,1,2)),0)</f>
        <v>0</v>
      </c>
      <c r="AD8281" s="44">
        <f>IFERROR(VALUE(MID($C8281,4,3)),0)</f>
        <v>0</v>
      </c>
      <c r="AE8281" s="51">
        <f>VALUE(RIGHT("00"&amp;AC8281,2)&amp;RIGHT("000"&amp;AD8281,3))</f>
        <v>0</v>
      </c>
    </row>
    <row r="8282" spans="1:31">
      <c r="A8282" s="60" t="str">
        <f>IF(G8282&amp;Q8282&lt;&gt;"",W8282&amp;Q8282,"")</f>
        <v/>
      </c>
      <c r="B8282" s="85" t="str">
        <f>IF(C8282&lt;&gt;"",LEFT(C8282,9),"")</f>
        <v/>
      </c>
      <c r="V8282" s="60" t="str">
        <f>W8282&amp;H8282</f>
        <v/>
      </c>
      <c r="W8282" s="60" t="str">
        <f>_xlfn.LET(_xlpm.TextCell,TEXT(G8282,"###"),IF(_xlpm.TextCell&lt;&gt;"",IF(StyleSpaceSplit,IFERROR(IF(FIND(" ",_xlpm.TextCell)&gt;=1,MID(_xlpm.TextCell,1,FIND(" ",_xlpm.TextCell)-1),_xlpm.TextCell),_xlpm.TextCell),_xlpm.TextCell),""))</f>
        <v/>
      </c>
      <c r="X8282" s="60" t="str">
        <f>IF(A8282&lt;&gt;"",IFERROR(IF(FIND(" ",G8282)&gt;=1,MID(G8282,FIND(" ",G8282)+1,LEN(G8282)),""),""),"")</f>
        <v/>
      </c>
      <c r="AC8282" s="51">
        <f>IFERROR(VALUE(MID($C8282,1,2)),0)</f>
        <v>0</v>
      </c>
      <c r="AD8282" s="44">
        <f>IFERROR(VALUE(MID($C8282,4,3)),0)</f>
        <v>0</v>
      </c>
      <c r="AE8282" s="51">
        <f>VALUE(RIGHT("00"&amp;AC8282,2)&amp;RIGHT("000"&amp;AD8282,3))</f>
        <v>0</v>
      </c>
    </row>
    <row r="8283" spans="1:31">
      <c r="A8283" s="60" t="str">
        <f>IF(G8283&amp;Q8283&lt;&gt;"",W8283&amp;Q8283,"")</f>
        <v/>
      </c>
      <c r="B8283" s="85" t="str">
        <f>IF(C8283&lt;&gt;"",LEFT(C8283,9),"")</f>
        <v/>
      </c>
      <c r="V8283" s="60" t="str">
        <f>W8283&amp;H8283</f>
        <v/>
      </c>
      <c r="W8283" s="60" t="str">
        <f>_xlfn.LET(_xlpm.TextCell,TEXT(G8283,"###"),IF(_xlpm.TextCell&lt;&gt;"",IF(StyleSpaceSplit,IFERROR(IF(FIND(" ",_xlpm.TextCell)&gt;=1,MID(_xlpm.TextCell,1,FIND(" ",_xlpm.TextCell)-1),_xlpm.TextCell),_xlpm.TextCell),_xlpm.TextCell),""))</f>
        <v/>
      </c>
      <c r="X8283" s="60" t="str">
        <f>IF(A8283&lt;&gt;"",IFERROR(IF(FIND(" ",G8283)&gt;=1,MID(G8283,FIND(" ",G8283)+1,LEN(G8283)),""),""),"")</f>
        <v/>
      </c>
      <c r="AC8283" s="51">
        <f>IFERROR(VALUE(MID($C8283,1,2)),0)</f>
        <v>0</v>
      </c>
      <c r="AD8283" s="44">
        <f>IFERROR(VALUE(MID($C8283,4,3)),0)</f>
        <v>0</v>
      </c>
      <c r="AE8283" s="51">
        <f>VALUE(RIGHT("00"&amp;AC8283,2)&amp;RIGHT("000"&amp;AD8283,3))</f>
        <v>0</v>
      </c>
    </row>
    <row r="8284" spans="1:31">
      <c r="A8284" s="60" t="str">
        <f>IF(G8284&amp;Q8284&lt;&gt;"",W8284&amp;Q8284,"")</f>
        <v/>
      </c>
      <c r="B8284" s="85" t="str">
        <f>IF(C8284&lt;&gt;"",LEFT(C8284,9),"")</f>
        <v/>
      </c>
      <c r="V8284" s="60" t="str">
        <f>W8284&amp;H8284</f>
        <v/>
      </c>
      <c r="W8284" s="60" t="str">
        <f>_xlfn.LET(_xlpm.TextCell,TEXT(G8284,"###"),IF(_xlpm.TextCell&lt;&gt;"",IF(StyleSpaceSplit,IFERROR(IF(FIND(" ",_xlpm.TextCell)&gt;=1,MID(_xlpm.TextCell,1,FIND(" ",_xlpm.TextCell)-1),_xlpm.TextCell),_xlpm.TextCell),_xlpm.TextCell),""))</f>
        <v/>
      </c>
      <c r="X8284" s="60" t="str">
        <f>IF(A8284&lt;&gt;"",IFERROR(IF(FIND(" ",G8284)&gt;=1,MID(G8284,FIND(" ",G8284)+1,LEN(G8284)),""),""),"")</f>
        <v/>
      </c>
      <c r="AC8284" s="51">
        <f>IFERROR(VALUE(MID($C8284,1,2)),0)</f>
        <v>0</v>
      </c>
      <c r="AD8284" s="44">
        <f>IFERROR(VALUE(MID($C8284,4,3)),0)</f>
        <v>0</v>
      </c>
      <c r="AE8284" s="51">
        <f>VALUE(RIGHT("00"&amp;AC8284,2)&amp;RIGHT("000"&amp;AD8284,3))</f>
        <v>0</v>
      </c>
    </row>
    <row r="8285" spans="1:31">
      <c r="A8285" s="60" t="str">
        <f>IF(G8285&amp;Q8285&lt;&gt;"",W8285&amp;Q8285,"")</f>
        <v/>
      </c>
      <c r="B8285" s="85" t="str">
        <f>IF(C8285&lt;&gt;"",LEFT(C8285,9),"")</f>
        <v/>
      </c>
      <c r="V8285" s="60" t="str">
        <f>W8285&amp;H8285</f>
        <v/>
      </c>
      <c r="W8285" s="60" t="str">
        <f>_xlfn.LET(_xlpm.TextCell,TEXT(G8285,"###"),IF(_xlpm.TextCell&lt;&gt;"",IF(StyleSpaceSplit,IFERROR(IF(FIND(" ",_xlpm.TextCell)&gt;=1,MID(_xlpm.TextCell,1,FIND(" ",_xlpm.TextCell)-1),_xlpm.TextCell),_xlpm.TextCell),_xlpm.TextCell),""))</f>
        <v/>
      </c>
      <c r="X8285" s="60" t="str">
        <f>IF(A8285&lt;&gt;"",IFERROR(IF(FIND(" ",G8285)&gt;=1,MID(G8285,FIND(" ",G8285)+1,LEN(G8285)),""),""),"")</f>
        <v/>
      </c>
      <c r="AC8285" s="51">
        <f>IFERROR(VALUE(MID($C8285,1,2)),0)</f>
        <v>0</v>
      </c>
      <c r="AD8285" s="44">
        <f>IFERROR(VALUE(MID($C8285,4,3)),0)</f>
        <v>0</v>
      </c>
      <c r="AE8285" s="51">
        <f>VALUE(RIGHT("00"&amp;AC8285,2)&amp;RIGHT("000"&amp;AD8285,3))</f>
        <v>0</v>
      </c>
    </row>
    <row r="8286" spans="1:31">
      <c r="A8286" s="60" t="str">
        <f>IF(G8286&amp;Q8286&lt;&gt;"",W8286&amp;Q8286,"")</f>
        <v/>
      </c>
      <c r="B8286" s="85" t="str">
        <f>IF(C8286&lt;&gt;"",LEFT(C8286,9),"")</f>
        <v/>
      </c>
      <c r="V8286" s="60" t="str">
        <f>W8286&amp;H8286</f>
        <v/>
      </c>
      <c r="W8286" s="60" t="str">
        <f>_xlfn.LET(_xlpm.TextCell,TEXT(G8286,"###"),IF(_xlpm.TextCell&lt;&gt;"",IF(StyleSpaceSplit,IFERROR(IF(FIND(" ",_xlpm.TextCell)&gt;=1,MID(_xlpm.TextCell,1,FIND(" ",_xlpm.TextCell)-1),_xlpm.TextCell),_xlpm.TextCell),_xlpm.TextCell),""))</f>
        <v/>
      </c>
      <c r="X8286" s="60" t="str">
        <f>IF(A8286&lt;&gt;"",IFERROR(IF(FIND(" ",G8286)&gt;=1,MID(G8286,FIND(" ",G8286)+1,LEN(G8286)),""),""),"")</f>
        <v/>
      </c>
      <c r="AC8286" s="51">
        <f>IFERROR(VALUE(MID($C8286,1,2)),0)</f>
        <v>0</v>
      </c>
      <c r="AD8286" s="44">
        <f>IFERROR(VALUE(MID($C8286,4,3)),0)</f>
        <v>0</v>
      </c>
      <c r="AE8286" s="51">
        <f>VALUE(RIGHT("00"&amp;AC8286,2)&amp;RIGHT("000"&amp;AD8286,3))</f>
        <v>0</v>
      </c>
    </row>
    <row r="8287" spans="1:31">
      <c r="A8287" s="60" t="str">
        <f>IF(G8287&amp;Q8287&lt;&gt;"",W8287&amp;Q8287,"")</f>
        <v/>
      </c>
      <c r="B8287" s="85" t="str">
        <f>IF(C8287&lt;&gt;"",LEFT(C8287,9),"")</f>
        <v/>
      </c>
      <c r="V8287" s="60" t="str">
        <f>W8287&amp;H8287</f>
        <v/>
      </c>
      <c r="W8287" s="60" t="str">
        <f>_xlfn.LET(_xlpm.TextCell,TEXT(G8287,"###"),IF(_xlpm.TextCell&lt;&gt;"",IF(StyleSpaceSplit,IFERROR(IF(FIND(" ",_xlpm.TextCell)&gt;=1,MID(_xlpm.TextCell,1,FIND(" ",_xlpm.TextCell)-1),_xlpm.TextCell),_xlpm.TextCell),_xlpm.TextCell),""))</f>
        <v/>
      </c>
      <c r="X8287" s="60" t="str">
        <f>IF(A8287&lt;&gt;"",IFERROR(IF(FIND(" ",G8287)&gt;=1,MID(G8287,FIND(" ",G8287)+1,LEN(G8287)),""),""),"")</f>
        <v/>
      </c>
      <c r="AC8287" s="51">
        <f>IFERROR(VALUE(MID($C8287,1,2)),0)</f>
        <v>0</v>
      </c>
      <c r="AD8287" s="44">
        <f>IFERROR(VALUE(MID($C8287,4,3)),0)</f>
        <v>0</v>
      </c>
      <c r="AE8287" s="51">
        <f>VALUE(RIGHT("00"&amp;AC8287,2)&amp;RIGHT("000"&amp;AD8287,3))</f>
        <v>0</v>
      </c>
    </row>
    <row r="8288" spans="1:31">
      <c r="A8288" s="60" t="str">
        <f>IF(G8288&amp;Q8288&lt;&gt;"",W8288&amp;Q8288,"")</f>
        <v/>
      </c>
      <c r="B8288" s="85" t="str">
        <f>IF(C8288&lt;&gt;"",LEFT(C8288,9),"")</f>
        <v/>
      </c>
      <c r="V8288" s="60" t="str">
        <f>W8288&amp;H8288</f>
        <v/>
      </c>
      <c r="W8288" s="60" t="str">
        <f>_xlfn.LET(_xlpm.TextCell,TEXT(G8288,"###"),IF(_xlpm.TextCell&lt;&gt;"",IF(StyleSpaceSplit,IFERROR(IF(FIND(" ",_xlpm.TextCell)&gt;=1,MID(_xlpm.TextCell,1,FIND(" ",_xlpm.TextCell)-1),_xlpm.TextCell),_xlpm.TextCell),_xlpm.TextCell),""))</f>
        <v/>
      </c>
      <c r="X8288" s="60" t="str">
        <f>IF(A8288&lt;&gt;"",IFERROR(IF(FIND(" ",G8288)&gt;=1,MID(G8288,FIND(" ",G8288)+1,LEN(G8288)),""),""),"")</f>
        <v/>
      </c>
      <c r="AC8288" s="51">
        <f>IFERROR(VALUE(MID($C8288,1,2)),0)</f>
        <v>0</v>
      </c>
      <c r="AD8288" s="44">
        <f>IFERROR(VALUE(MID($C8288,4,3)),0)</f>
        <v>0</v>
      </c>
      <c r="AE8288" s="51">
        <f>VALUE(RIGHT("00"&amp;AC8288,2)&amp;RIGHT("000"&amp;AD8288,3))</f>
        <v>0</v>
      </c>
    </row>
    <row r="8289" spans="1:31">
      <c r="A8289" s="60" t="str">
        <f>IF(G8289&amp;Q8289&lt;&gt;"",W8289&amp;Q8289,"")</f>
        <v/>
      </c>
      <c r="B8289" s="85" t="str">
        <f>IF(C8289&lt;&gt;"",LEFT(C8289,9),"")</f>
        <v/>
      </c>
      <c r="V8289" s="60" t="str">
        <f>W8289&amp;H8289</f>
        <v/>
      </c>
      <c r="W8289" s="60" t="str">
        <f>_xlfn.LET(_xlpm.TextCell,TEXT(G8289,"###"),IF(_xlpm.TextCell&lt;&gt;"",IF(StyleSpaceSplit,IFERROR(IF(FIND(" ",_xlpm.TextCell)&gt;=1,MID(_xlpm.TextCell,1,FIND(" ",_xlpm.TextCell)-1),_xlpm.TextCell),_xlpm.TextCell),_xlpm.TextCell),""))</f>
        <v/>
      </c>
      <c r="X8289" s="60" t="str">
        <f>IF(A8289&lt;&gt;"",IFERROR(IF(FIND(" ",G8289)&gt;=1,MID(G8289,FIND(" ",G8289)+1,LEN(G8289)),""),""),"")</f>
        <v/>
      </c>
      <c r="AC8289" s="51">
        <f>IFERROR(VALUE(MID($C8289,1,2)),0)</f>
        <v>0</v>
      </c>
      <c r="AD8289" s="44">
        <f>IFERROR(VALUE(MID($C8289,4,3)),0)</f>
        <v>0</v>
      </c>
      <c r="AE8289" s="51">
        <f>VALUE(RIGHT("00"&amp;AC8289,2)&amp;RIGHT("000"&amp;AD8289,3))</f>
        <v>0</v>
      </c>
    </row>
    <row r="8290" spans="1:31">
      <c r="A8290" s="60" t="str">
        <f>IF(G8290&amp;Q8290&lt;&gt;"",W8290&amp;Q8290,"")</f>
        <v/>
      </c>
      <c r="B8290" s="85" t="str">
        <f>IF(C8290&lt;&gt;"",LEFT(C8290,9),"")</f>
        <v/>
      </c>
      <c r="V8290" s="60" t="str">
        <f>W8290&amp;H8290</f>
        <v/>
      </c>
      <c r="W8290" s="60" t="str">
        <f>_xlfn.LET(_xlpm.TextCell,TEXT(G8290,"###"),IF(_xlpm.TextCell&lt;&gt;"",IF(StyleSpaceSplit,IFERROR(IF(FIND(" ",_xlpm.TextCell)&gt;=1,MID(_xlpm.TextCell,1,FIND(" ",_xlpm.TextCell)-1),_xlpm.TextCell),_xlpm.TextCell),_xlpm.TextCell),""))</f>
        <v/>
      </c>
      <c r="X8290" s="60" t="str">
        <f>IF(A8290&lt;&gt;"",IFERROR(IF(FIND(" ",G8290)&gt;=1,MID(G8290,FIND(" ",G8290)+1,LEN(G8290)),""),""),"")</f>
        <v/>
      </c>
      <c r="AC8290" s="51">
        <f>IFERROR(VALUE(MID($C8290,1,2)),0)</f>
        <v>0</v>
      </c>
      <c r="AD8290" s="44">
        <f>IFERROR(VALUE(MID($C8290,4,3)),0)</f>
        <v>0</v>
      </c>
      <c r="AE8290" s="51">
        <f>VALUE(RIGHT("00"&amp;AC8290,2)&amp;RIGHT("000"&amp;AD8290,3))</f>
        <v>0</v>
      </c>
    </row>
    <row r="8291" spans="1:31">
      <c r="A8291" s="60" t="str">
        <f>IF(G8291&amp;Q8291&lt;&gt;"",W8291&amp;Q8291,"")</f>
        <v/>
      </c>
      <c r="B8291" s="85" t="str">
        <f>IF(C8291&lt;&gt;"",LEFT(C8291,9),"")</f>
        <v/>
      </c>
      <c r="V8291" s="60" t="str">
        <f>W8291&amp;H8291</f>
        <v/>
      </c>
      <c r="W8291" s="60" t="str">
        <f>_xlfn.LET(_xlpm.TextCell,TEXT(G8291,"###"),IF(_xlpm.TextCell&lt;&gt;"",IF(StyleSpaceSplit,IFERROR(IF(FIND(" ",_xlpm.TextCell)&gt;=1,MID(_xlpm.TextCell,1,FIND(" ",_xlpm.TextCell)-1),_xlpm.TextCell),_xlpm.TextCell),_xlpm.TextCell),""))</f>
        <v/>
      </c>
      <c r="X8291" s="60" t="str">
        <f>IF(A8291&lt;&gt;"",IFERROR(IF(FIND(" ",G8291)&gt;=1,MID(G8291,FIND(" ",G8291)+1,LEN(G8291)),""),""),"")</f>
        <v/>
      </c>
      <c r="AC8291" s="51">
        <f>IFERROR(VALUE(MID($C8291,1,2)),0)</f>
        <v>0</v>
      </c>
      <c r="AD8291" s="44">
        <f>IFERROR(VALUE(MID($C8291,4,3)),0)</f>
        <v>0</v>
      </c>
      <c r="AE8291" s="51">
        <f>VALUE(RIGHT("00"&amp;AC8291,2)&amp;RIGHT("000"&amp;AD8291,3))</f>
        <v>0</v>
      </c>
    </row>
    <row r="8292" spans="1:31">
      <c r="A8292" s="60" t="str">
        <f>IF(G8292&amp;Q8292&lt;&gt;"",W8292&amp;Q8292,"")</f>
        <v/>
      </c>
      <c r="B8292" s="85" t="str">
        <f>IF(C8292&lt;&gt;"",LEFT(C8292,9),"")</f>
        <v/>
      </c>
      <c r="V8292" s="60" t="str">
        <f>W8292&amp;H8292</f>
        <v/>
      </c>
      <c r="W8292" s="60" t="str">
        <f>_xlfn.LET(_xlpm.TextCell,TEXT(G8292,"###"),IF(_xlpm.TextCell&lt;&gt;"",IF(StyleSpaceSplit,IFERROR(IF(FIND(" ",_xlpm.TextCell)&gt;=1,MID(_xlpm.TextCell,1,FIND(" ",_xlpm.TextCell)-1),_xlpm.TextCell),_xlpm.TextCell),_xlpm.TextCell),""))</f>
        <v/>
      </c>
      <c r="X8292" s="60" t="str">
        <f>IF(A8292&lt;&gt;"",IFERROR(IF(FIND(" ",G8292)&gt;=1,MID(G8292,FIND(" ",G8292)+1,LEN(G8292)),""),""),"")</f>
        <v/>
      </c>
      <c r="AC8292" s="51">
        <f>IFERROR(VALUE(MID($C8292,1,2)),0)</f>
        <v>0</v>
      </c>
      <c r="AD8292" s="44">
        <f>IFERROR(VALUE(MID($C8292,4,3)),0)</f>
        <v>0</v>
      </c>
      <c r="AE8292" s="51">
        <f>VALUE(RIGHT("00"&amp;AC8292,2)&amp;RIGHT("000"&amp;AD8292,3))</f>
        <v>0</v>
      </c>
    </row>
    <row r="8293" spans="1:31">
      <c r="A8293" s="60" t="str">
        <f>IF(G8293&amp;Q8293&lt;&gt;"",W8293&amp;Q8293,"")</f>
        <v/>
      </c>
      <c r="B8293" s="85" t="str">
        <f>IF(C8293&lt;&gt;"",LEFT(C8293,9),"")</f>
        <v/>
      </c>
      <c r="V8293" s="60" t="str">
        <f>W8293&amp;H8293</f>
        <v/>
      </c>
      <c r="W8293" s="60" t="str">
        <f>_xlfn.LET(_xlpm.TextCell,TEXT(G8293,"###"),IF(_xlpm.TextCell&lt;&gt;"",IF(StyleSpaceSplit,IFERROR(IF(FIND(" ",_xlpm.TextCell)&gt;=1,MID(_xlpm.TextCell,1,FIND(" ",_xlpm.TextCell)-1),_xlpm.TextCell),_xlpm.TextCell),_xlpm.TextCell),""))</f>
        <v/>
      </c>
      <c r="X8293" s="60" t="str">
        <f>IF(A8293&lt;&gt;"",IFERROR(IF(FIND(" ",G8293)&gt;=1,MID(G8293,FIND(" ",G8293)+1,LEN(G8293)),""),""),"")</f>
        <v/>
      </c>
      <c r="AC8293" s="51">
        <f>IFERROR(VALUE(MID($C8293,1,2)),0)</f>
        <v>0</v>
      </c>
      <c r="AD8293" s="44">
        <f>IFERROR(VALUE(MID($C8293,4,3)),0)</f>
        <v>0</v>
      </c>
      <c r="AE8293" s="51">
        <f>VALUE(RIGHT("00"&amp;AC8293,2)&amp;RIGHT("000"&amp;AD8293,3))</f>
        <v>0</v>
      </c>
    </row>
    <row r="8294" spans="1:31">
      <c r="A8294" s="60" t="str">
        <f>IF(G8294&amp;Q8294&lt;&gt;"",W8294&amp;Q8294,"")</f>
        <v/>
      </c>
      <c r="B8294" s="85" t="str">
        <f>IF(C8294&lt;&gt;"",LEFT(C8294,9),"")</f>
        <v/>
      </c>
      <c r="V8294" s="60" t="str">
        <f>W8294&amp;H8294</f>
        <v/>
      </c>
      <c r="W8294" s="60" t="str">
        <f>_xlfn.LET(_xlpm.TextCell,TEXT(G8294,"###"),IF(_xlpm.TextCell&lt;&gt;"",IF(StyleSpaceSplit,IFERROR(IF(FIND(" ",_xlpm.TextCell)&gt;=1,MID(_xlpm.TextCell,1,FIND(" ",_xlpm.TextCell)-1),_xlpm.TextCell),_xlpm.TextCell),_xlpm.TextCell),""))</f>
        <v/>
      </c>
      <c r="X8294" s="60" t="str">
        <f>IF(A8294&lt;&gt;"",IFERROR(IF(FIND(" ",G8294)&gt;=1,MID(G8294,FIND(" ",G8294)+1,LEN(G8294)),""),""),"")</f>
        <v/>
      </c>
      <c r="AC8294" s="51">
        <f>IFERROR(VALUE(MID($C8294,1,2)),0)</f>
        <v>0</v>
      </c>
      <c r="AD8294" s="44">
        <f>IFERROR(VALUE(MID($C8294,4,3)),0)</f>
        <v>0</v>
      </c>
      <c r="AE8294" s="51">
        <f>VALUE(RIGHT("00"&amp;AC8294,2)&amp;RIGHT("000"&amp;AD8294,3))</f>
        <v>0</v>
      </c>
    </row>
    <row r="8295" spans="1:31">
      <c r="A8295" s="60" t="str">
        <f>IF(G8295&amp;Q8295&lt;&gt;"",W8295&amp;Q8295,"")</f>
        <v/>
      </c>
      <c r="B8295" s="85" t="str">
        <f>IF(C8295&lt;&gt;"",LEFT(C8295,9),"")</f>
        <v/>
      </c>
      <c r="V8295" s="60" t="str">
        <f>W8295&amp;H8295</f>
        <v/>
      </c>
      <c r="W8295" s="60" t="str">
        <f>_xlfn.LET(_xlpm.TextCell,TEXT(G8295,"###"),IF(_xlpm.TextCell&lt;&gt;"",IF(StyleSpaceSplit,IFERROR(IF(FIND(" ",_xlpm.TextCell)&gt;=1,MID(_xlpm.TextCell,1,FIND(" ",_xlpm.TextCell)-1),_xlpm.TextCell),_xlpm.TextCell),_xlpm.TextCell),""))</f>
        <v/>
      </c>
      <c r="X8295" s="60" t="str">
        <f>IF(A8295&lt;&gt;"",IFERROR(IF(FIND(" ",G8295)&gt;=1,MID(G8295,FIND(" ",G8295)+1,LEN(G8295)),""),""),"")</f>
        <v/>
      </c>
      <c r="AC8295" s="51">
        <f>IFERROR(VALUE(MID($C8295,1,2)),0)</f>
        <v>0</v>
      </c>
      <c r="AD8295" s="44">
        <f>IFERROR(VALUE(MID($C8295,4,3)),0)</f>
        <v>0</v>
      </c>
      <c r="AE8295" s="51">
        <f>VALUE(RIGHT("00"&amp;AC8295,2)&amp;RIGHT("000"&amp;AD8295,3))</f>
        <v>0</v>
      </c>
    </row>
    <row r="8296" spans="1:31">
      <c r="A8296" s="60" t="str">
        <f>IF(G8296&amp;Q8296&lt;&gt;"",W8296&amp;Q8296,"")</f>
        <v/>
      </c>
      <c r="B8296" s="85" t="str">
        <f>IF(C8296&lt;&gt;"",LEFT(C8296,9),"")</f>
        <v/>
      </c>
      <c r="V8296" s="60" t="str">
        <f>W8296&amp;H8296</f>
        <v/>
      </c>
      <c r="W8296" s="60" t="str">
        <f>_xlfn.LET(_xlpm.TextCell,TEXT(G8296,"###"),IF(_xlpm.TextCell&lt;&gt;"",IF(StyleSpaceSplit,IFERROR(IF(FIND(" ",_xlpm.TextCell)&gt;=1,MID(_xlpm.TextCell,1,FIND(" ",_xlpm.TextCell)-1),_xlpm.TextCell),_xlpm.TextCell),_xlpm.TextCell),""))</f>
        <v/>
      </c>
      <c r="X8296" s="60" t="str">
        <f>IF(A8296&lt;&gt;"",IFERROR(IF(FIND(" ",G8296)&gt;=1,MID(G8296,FIND(" ",G8296)+1,LEN(G8296)),""),""),"")</f>
        <v/>
      </c>
      <c r="AC8296" s="51">
        <f>IFERROR(VALUE(MID($C8296,1,2)),0)</f>
        <v>0</v>
      </c>
      <c r="AD8296" s="44">
        <f>IFERROR(VALUE(MID($C8296,4,3)),0)</f>
        <v>0</v>
      </c>
      <c r="AE8296" s="51">
        <f>VALUE(RIGHT("00"&amp;AC8296,2)&amp;RIGHT("000"&amp;AD8296,3))</f>
        <v>0</v>
      </c>
    </row>
    <row r="8297" spans="1:31">
      <c r="A8297" s="60" t="str">
        <f>IF(G8297&amp;Q8297&lt;&gt;"",W8297&amp;Q8297,"")</f>
        <v/>
      </c>
      <c r="B8297" s="85" t="str">
        <f>IF(C8297&lt;&gt;"",LEFT(C8297,9),"")</f>
        <v/>
      </c>
      <c r="V8297" s="60" t="str">
        <f>W8297&amp;H8297</f>
        <v/>
      </c>
      <c r="W8297" s="60" t="str">
        <f>_xlfn.LET(_xlpm.TextCell,TEXT(G8297,"###"),IF(_xlpm.TextCell&lt;&gt;"",IF(StyleSpaceSplit,IFERROR(IF(FIND(" ",_xlpm.TextCell)&gt;=1,MID(_xlpm.TextCell,1,FIND(" ",_xlpm.TextCell)-1),_xlpm.TextCell),_xlpm.TextCell),_xlpm.TextCell),""))</f>
        <v/>
      </c>
      <c r="X8297" s="60" t="str">
        <f>IF(A8297&lt;&gt;"",IFERROR(IF(FIND(" ",G8297)&gt;=1,MID(G8297,FIND(" ",G8297)+1,LEN(G8297)),""),""),"")</f>
        <v/>
      </c>
      <c r="AC8297" s="51">
        <f>IFERROR(VALUE(MID($C8297,1,2)),0)</f>
        <v>0</v>
      </c>
      <c r="AD8297" s="44">
        <f>IFERROR(VALUE(MID($C8297,4,3)),0)</f>
        <v>0</v>
      </c>
      <c r="AE8297" s="51">
        <f>VALUE(RIGHT("00"&amp;AC8297,2)&amp;RIGHT("000"&amp;AD8297,3))</f>
        <v>0</v>
      </c>
    </row>
    <row r="8298" spans="1:31">
      <c r="A8298" s="60" t="str">
        <f>IF(G8298&amp;Q8298&lt;&gt;"",W8298&amp;Q8298,"")</f>
        <v/>
      </c>
      <c r="B8298" s="85" t="str">
        <f>IF(C8298&lt;&gt;"",LEFT(C8298,9),"")</f>
        <v/>
      </c>
      <c r="V8298" s="60" t="str">
        <f>W8298&amp;H8298</f>
        <v/>
      </c>
      <c r="W8298" s="60" t="str">
        <f>_xlfn.LET(_xlpm.TextCell,TEXT(G8298,"###"),IF(_xlpm.TextCell&lt;&gt;"",IF(StyleSpaceSplit,IFERROR(IF(FIND(" ",_xlpm.TextCell)&gt;=1,MID(_xlpm.TextCell,1,FIND(" ",_xlpm.TextCell)-1),_xlpm.TextCell),_xlpm.TextCell),_xlpm.TextCell),""))</f>
        <v/>
      </c>
      <c r="X8298" s="60" t="str">
        <f>IF(A8298&lt;&gt;"",IFERROR(IF(FIND(" ",G8298)&gt;=1,MID(G8298,FIND(" ",G8298)+1,LEN(G8298)),""),""),"")</f>
        <v/>
      </c>
      <c r="AC8298" s="51">
        <f>IFERROR(VALUE(MID($C8298,1,2)),0)</f>
        <v>0</v>
      </c>
      <c r="AD8298" s="44">
        <f>IFERROR(VALUE(MID($C8298,4,3)),0)</f>
        <v>0</v>
      </c>
      <c r="AE8298" s="51">
        <f>VALUE(RIGHT("00"&amp;AC8298,2)&amp;RIGHT("000"&amp;AD8298,3))</f>
        <v>0</v>
      </c>
    </row>
    <row r="8299" spans="1:31">
      <c r="A8299" s="60" t="str">
        <f>IF(G8299&amp;Q8299&lt;&gt;"",W8299&amp;Q8299,"")</f>
        <v/>
      </c>
      <c r="B8299" s="85" t="str">
        <f>IF(C8299&lt;&gt;"",LEFT(C8299,9),"")</f>
        <v/>
      </c>
      <c r="V8299" s="60" t="str">
        <f>W8299&amp;H8299</f>
        <v/>
      </c>
      <c r="W8299" s="60" t="str">
        <f>_xlfn.LET(_xlpm.TextCell,TEXT(G8299,"###"),IF(_xlpm.TextCell&lt;&gt;"",IF(StyleSpaceSplit,IFERROR(IF(FIND(" ",_xlpm.TextCell)&gt;=1,MID(_xlpm.TextCell,1,FIND(" ",_xlpm.TextCell)-1),_xlpm.TextCell),_xlpm.TextCell),_xlpm.TextCell),""))</f>
        <v/>
      </c>
      <c r="X8299" s="60" t="str">
        <f>IF(A8299&lt;&gt;"",IFERROR(IF(FIND(" ",G8299)&gt;=1,MID(G8299,FIND(" ",G8299)+1,LEN(G8299)),""),""),"")</f>
        <v/>
      </c>
      <c r="AC8299" s="51">
        <f>IFERROR(VALUE(MID($C8299,1,2)),0)</f>
        <v>0</v>
      </c>
      <c r="AD8299" s="44">
        <f>IFERROR(VALUE(MID($C8299,4,3)),0)</f>
        <v>0</v>
      </c>
      <c r="AE8299" s="51">
        <f>VALUE(RIGHT("00"&amp;AC8299,2)&amp;RIGHT("000"&amp;AD8299,3))</f>
        <v>0</v>
      </c>
    </row>
    <row r="8300" spans="1:31">
      <c r="A8300" s="60" t="str">
        <f>IF(G8300&amp;Q8300&lt;&gt;"",W8300&amp;Q8300,"")</f>
        <v/>
      </c>
      <c r="B8300" s="85" t="str">
        <f>IF(C8300&lt;&gt;"",LEFT(C8300,9),"")</f>
        <v/>
      </c>
      <c r="V8300" s="60" t="str">
        <f>W8300&amp;H8300</f>
        <v/>
      </c>
      <c r="W8300" s="60" t="str">
        <f>_xlfn.LET(_xlpm.TextCell,TEXT(G8300,"###"),IF(_xlpm.TextCell&lt;&gt;"",IF(StyleSpaceSplit,IFERROR(IF(FIND(" ",_xlpm.TextCell)&gt;=1,MID(_xlpm.TextCell,1,FIND(" ",_xlpm.TextCell)-1),_xlpm.TextCell),_xlpm.TextCell),_xlpm.TextCell),""))</f>
        <v/>
      </c>
      <c r="X8300" s="60" t="str">
        <f>IF(A8300&lt;&gt;"",IFERROR(IF(FIND(" ",G8300)&gt;=1,MID(G8300,FIND(" ",G8300)+1,LEN(G8300)),""),""),"")</f>
        <v/>
      </c>
      <c r="AC8300" s="51">
        <f>IFERROR(VALUE(MID($C8300,1,2)),0)</f>
        <v>0</v>
      </c>
      <c r="AD8300" s="44">
        <f>IFERROR(VALUE(MID($C8300,4,3)),0)</f>
        <v>0</v>
      </c>
      <c r="AE8300" s="51">
        <f>VALUE(RIGHT("00"&amp;AC8300,2)&amp;RIGHT("000"&amp;AD8300,3))</f>
        <v>0</v>
      </c>
    </row>
    <row r="8301" spans="1:31">
      <c r="A8301" s="60" t="str">
        <f>IF(G8301&amp;Q8301&lt;&gt;"",W8301&amp;Q8301,"")</f>
        <v/>
      </c>
      <c r="B8301" s="85" t="str">
        <f>IF(C8301&lt;&gt;"",LEFT(C8301,9),"")</f>
        <v/>
      </c>
      <c r="V8301" s="60" t="str">
        <f>W8301&amp;H8301</f>
        <v/>
      </c>
      <c r="W8301" s="60" t="str">
        <f>_xlfn.LET(_xlpm.TextCell,TEXT(G8301,"###"),IF(_xlpm.TextCell&lt;&gt;"",IF(StyleSpaceSplit,IFERROR(IF(FIND(" ",_xlpm.TextCell)&gt;=1,MID(_xlpm.TextCell,1,FIND(" ",_xlpm.TextCell)-1),_xlpm.TextCell),_xlpm.TextCell),_xlpm.TextCell),""))</f>
        <v/>
      </c>
      <c r="X8301" s="60" t="str">
        <f>IF(A8301&lt;&gt;"",IFERROR(IF(FIND(" ",G8301)&gt;=1,MID(G8301,FIND(" ",G8301)+1,LEN(G8301)),""),""),"")</f>
        <v/>
      </c>
      <c r="AC8301" s="51">
        <f>IFERROR(VALUE(MID($C8301,1,2)),0)</f>
        <v>0</v>
      </c>
      <c r="AD8301" s="44">
        <f>IFERROR(VALUE(MID($C8301,4,3)),0)</f>
        <v>0</v>
      </c>
      <c r="AE8301" s="51">
        <f>VALUE(RIGHT("00"&amp;AC8301,2)&amp;RIGHT("000"&amp;AD8301,3))</f>
        <v>0</v>
      </c>
    </row>
    <row r="8302" spans="1:31">
      <c r="A8302" s="60" t="str">
        <f>IF(G8302&amp;Q8302&lt;&gt;"",W8302&amp;Q8302,"")</f>
        <v/>
      </c>
      <c r="B8302" s="85" t="str">
        <f>IF(C8302&lt;&gt;"",LEFT(C8302,9),"")</f>
        <v/>
      </c>
      <c r="V8302" s="60" t="str">
        <f>W8302&amp;H8302</f>
        <v/>
      </c>
      <c r="W8302" s="60" t="str">
        <f>_xlfn.LET(_xlpm.TextCell,TEXT(G8302,"###"),IF(_xlpm.TextCell&lt;&gt;"",IF(StyleSpaceSplit,IFERROR(IF(FIND(" ",_xlpm.TextCell)&gt;=1,MID(_xlpm.TextCell,1,FIND(" ",_xlpm.TextCell)-1),_xlpm.TextCell),_xlpm.TextCell),_xlpm.TextCell),""))</f>
        <v/>
      </c>
      <c r="X8302" s="60" t="str">
        <f>IF(A8302&lt;&gt;"",IFERROR(IF(FIND(" ",G8302)&gt;=1,MID(G8302,FIND(" ",G8302)+1,LEN(G8302)),""),""),"")</f>
        <v/>
      </c>
      <c r="AC8302" s="51">
        <f>IFERROR(VALUE(MID($C8302,1,2)),0)</f>
        <v>0</v>
      </c>
      <c r="AD8302" s="44">
        <f>IFERROR(VALUE(MID($C8302,4,3)),0)</f>
        <v>0</v>
      </c>
      <c r="AE8302" s="51">
        <f>VALUE(RIGHT("00"&amp;AC8302,2)&amp;RIGHT("000"&amp;AD8302,3))</f>
        <v>0</v>
      </c>
    </row>
    <row r="8303" spans="1:31">
      <c r="A8303" s="60" t="str">
        <f>IF(G8303&amp;Q8303&lt;&gt;"",W8303&amp;Q8303,"")</f>
        <v/>
      </c>
      <c r="B8303" s="85" t="str">
        <f>IF(C8303&lt;&gt;"",LEFT(C8303,9),"")</f>
        <v/>
      </c>
      <c r="V8303" s="60" t="str">
        <f>W8303&amp;H8303</f>
        <v/>
      </c>
      <c r="W8303" s="60" t="str">
        <f>_xlfn.LET(_xlpm.TextCell,TEXT(G8303,"###"),IF(_xlpm.TextCell&lt;&gt;"",IF(StyleSpaceSplit,IFERROR(IF(FIND(" ",_xlpm.TextCell)&gt;=1,MID(_xlpm.TextCell,1,FIND(" ",_xlpm.TextCell)-1),_xlpm.TextCell),_xlpm.TextCell),_xlpm.TextCell),""))</f>
        <v/>
      </c>
      <c r="X8303" s="60" t="str">
        <f>IF(A8303&lt;&gt;"",IFERROR(IF(FIND(" ",G8303)&gt;=1,MID(G8303,FIND(" ",G8303)+1,LEN(G8303)),""),""),"")</f>
        <v/>
      </c>
      <c r="AC8303" s="51">
        <f>IFERROR(VALUE(MID($C8303,1,2)),0)</f>
        <v>0</v>
      </c>
      <c r="AD8303" s="44">
        <f>IFERROR(VALUE(MID($C8303,4,3)),0)</f>
        <v>0</v>
      </c>
      <c r="AE8303" s="51">
        <f>VALUE(RIGHT("00"&amp;AC8303,2)&amp;RIGHT("000"&amp;AD8303,3))</f>
        <v>0</v>
      </c>
    </row>
    <row r="8304" spans="1:31">
      <c r="A8304" s="60" t="str">
        <f>IF(G8304&amp;Q8304&lt;&gt;"",W8304&amp;Q8304,"")</f>
        <v/>
      </c>
      <c r="B8304" s="85" t="str">
        <f>IF(C8304&lt;&gt;"",LEFT(C8304,9),"")</f>
        <v/>
      </c>
      <c r="V8304" s="60" t="str">
        <f>W8304&amp;H8304</f>
        <v/>
      </c>
      <c r="W8304" s="60" t="str">
        <f>_xlfn.LET(_xlpm.TextCell,TEXT(G8304,"###"),IF(_xlpm.TextCell&lt;&gt;"",IF(StyleSpaceSplit,IFERROR(IF(FIND(" ",_xlpm.TextCell)&gt;=1,MID(_xlpm.TextCell,1,FIND(" ",_xlpm.TextCell)-1),_xlpm.TextCell),_xlpm.TextCell),_xlpm.TextCell),""))</f>
        <v/>
      </c>
      <c r="X8304" s="60" t="str">
        <f>IF(A8304&lt;&gt;"",IFERROR(IF(FIND(" ",G8304)&gt;=1,MID(G8304,FIND(" ",G8304)+1,LEN(G8304)),""),""),"")</f>
        <v/>
      </c>
      <c r="AC8304" s="51">
        <f>IFERROR(VALUE(MID($C8304,1,2)),0)</f>
        <v>0</v>
      </c>
      <c r="AD8304" s="44">
        <f>IFERROR(VALUE(MID($C8304,4,3)),0)</f>
        <v>0</v>
      </c>
      <c r="AE8304" s="51">
        <f>VALUE(RIGHT("00"&amp;AC8304,2)&amp;RIGHT("000"&amp;AD8304,3))</f>
        <v>0</v>
      </c>
    </row>
    <row r="8305" spans="1:31">
      <c r="A8305" s="60" t="str">
        <f>IF(G8305&amp;Q8305&lt;&gt;"",W8305&amp;Q8305,"")</f>
        <v/>
      </c>
      <c r="B8305" s="85" t="str">
        <f>IF(C8305&lt;&gt;"",LEFT(C8305,9),"")</f>
        <v/>
      </c>
      <c r="V8305" s="60" t="str">
        <f>W8305&amp;H8305</f>
        <v/>
      </c>
      <c r="W8305" s="60" t="str">
        <f>_xlfn.LET(_xlpm.TextCell,TEXT(G8305,"###"),IF(_xlpm.TextCell&lt;&gt;"",IF(StyleSpaceSplit,IFERROR(IF(FIND(" ",_xlpm.TextCell)&gt;=1,MID(_xlpm.TextCell,1,FIND(" ",_xlpm.TextCell)-1),_xlpm.TextCell),_xlpm.TextCell),_xlpm.TextCell),""))</f>
        <v/>
      </c>
      <c r="X8305" s="60" t="str">
        <f>IF(A8305&lt;&gt;"",IFERROR(IF(FIND(" ",G8305)&gt;=1,MID(G8305,FIND(" ",G8305)+1,LEN(G8305)),""),""),"")</f>
        <v/>
      </c>
      <c r="AC8305" s="51">
        <f>IFERROR(VALUE(MID($C8305,1,2)),0)</f>
        <v>0</v>
      </c>
      <c r="AD8305" s="44">
        <f>IFERROR(VALUE(MID($C8305,4,3)),0)</f>
        <v>0</v>
      </c>
      <c r="AE8305" s="51">
        <f>VALUE(RIGHT("00"&amp;AC8305,2)&amp;RIGHT("000"&amp;AD8305,3))</f>
        <v>0</v>
      </c>
    </row>
    <row r="8306" spans="1:31">
      <c r="A8306" s="60" t="str">
        <f>IF(G8306&amp;Q8306&lt;&gt;"",W8306&amp;Q8306,"")</f>
        <v/>
      </c>
      <c r="B8306" s="85" t="str">
        <f>IF(C8306&lt;&gt;"",LEFT(C8306,9),"")</f>
        <v/>
      </c>
      <c r="V8306" s="60" t="str">
        <f>W8306&amp;H8306</f>
        <v/>
      </c>
      <c r="W8306" s="60" t="str">
        <f>_xlfn.LET(_xlpm.TextCell,TEXT(G8306,"###"),IF(_xlpm.TextCell&lt;&gt;"",IF(StyleSpaceSplit,IFERROR(IF(FIND(" ",_xlpm.TextCell)&gt;=1,MID(_xlpm.TextCell,1,FIND(" ",_xlpm.TextCell)-1),_xlpm.TextCell),_xlpm.TextCell),_xlpm.TextCell),""))</f>
        <v/>
      </c>
      <c r="X8306" s="60" t="str">
        <f>IF(A8306&lt;&gt;"",IFERROR(IF(FIND(" ",G8306)&gt;=1,MID(G8306,FIND(" ",G8306)+1,LEN(G8306)),""),""),"")</f>
        <v/>
      </c>
      <c r="AC8306" s="51">
        <f>IFERROR(VALUE(MID($C8306,1,2)),0)</f>
        <v>0</v>
      </c>
      <c r="AD8306" s="44">
        <f>IFERROR(VALUE(MID($C8306,4,3)),0)</f>
        <v>0</v>
      </c>
      <c r="AE8306" s="51">
        <f>VALUE(RIGHT("00"&amp;AC8306,2)&amp;RIGHT("000"&amp;AD8306,3))</f>
        <v>0</v>
      </c>
    </row>
    <row r="8307" spans="1:31">
      <c r="A8307" s="60" t="str">
        <f>IF(G8307&amp;Q8307&lt;&gt;"",W8307&amp;Q8307,"")</f>
        <v/>
      </c>
      <c r="B8307" s="85" t="str">
        <f>IF(C8307&lt;&gt;"",LEFT(C8307,9),"")</f>
        <v/>
      </c>
      <c r="V8307" s="60" t="str">
        <f>W8307&amp;H8307</f>
        <v/>
      </c>
      <c r="W8307" s="60" t="str">
        <f>_xlfn.LET(_xlpm.TextCell,TEXT(G8307,"###"),IF(_xlpm.TextCell&lt;&gt;"",IF(StyleSpaceSplit,IFERROR(IF(FIND(" ",_xlpm.TextCell)&gt;=1,MID(_xlpm.TextCell,1,FIND(" ",_xlpm.TextCell)-1),_xlpm.TextCell),_xlpm.TextCell),_xlpm.TextCell),""))</f>
        <v/>
      </c>
      <c r="X8307" s="60" t="str">
        <f>IF(A8307&lt;&gt;"",IFERROR(IF(FIND(" ",G8307)&gt;=1,MID(G8307,FIND(" ",G8307)+1,LEN(G8307)),""),""),"")</f>
        <v/>
      </c>
      <c r="AC8307" s="51">
        <f>IFERROR(VALUE(MID($C8307,1,2)),0)</f>
        <v>0</v>
      </c>
      <c r="AD8307" s="44">
        <f>IFERROR(VALUE(MID($C8307,4,3)),0)</f>
        <v>0</v>
      </c>
      <c r="AE8307" s="51">
        <f>VALUE(RIGHT("00"&amp;AC8307,2)&amp;RIGHT("000"&amp;AD8307,3))</f>
        <v>0</v>
      </c>
    </row>
    <row r="8308" spans="1:31">
      <c r="A8308" s="60" t="str">
        <f>IF(G8308&amp;Q8308&lt;&gt;"",W8308&amp;Q8308,"")</f>
        <v/>
      </c>
      <c r="B8308" s="85" t="str">
        <f>IF(C8308&lt;&gt;"",LEFT(C8308,9),"")</f>
        <v/>
      </c>
      <c r="V8308" s="60" t="str">
        <f>W8308&amp;H8308</f>
        <v/>
      </c>
      <c r="W8308" s="60" t="str">
        <f>_xlfn.LET(_xlpm.TextCell,TEXT(G8308,"###"),IF(_xlpm.TextCell&lt;&gt;"",IF(StyleSpaceSplit,IFERROR(IF(FIND(" ",_xlpm.TextCell)&gt;=1,MID(_xlpm.TextCell,1,FIND(" ",_xlpm.TextCell)-1),_xlpm.TextCell),_xlpm.TextCell),_xlpm.TextCell),""))</f>
        <v/>
      </c>
      <c r="X8308" s="60" t="str">
        <f>IF(A8308&lt;&gt;"",IFERROR(IF(FIND(" ",G8308)&gt;=1,MID(G8308,FIND(" ",G8308)+1,LEN(G8308)),""),""),"")</f>
        <v/>
      </c>
      <c r="AC8308" s="51">
        <f>IFERROR(VALUE(MID($C8308,1,2)),0)</f>
        <v>0</v>
      </c>
      <c r="AD8308" s="44">
        <f>IFERROR(VALUE(MID($C8308,4,3)),0)</f>
        <v>0</v>
      </c>
      <c r="AE8308" s="51">
        <f>VALUE(RIGHT("00"&amp;AC8308,2)&amp;RIGHT("000"&amp;AD8308,3))</f>
        <v>0</v>
      </c>
    </row>
    <row r="8309" spans="1:31">
      <c r="A8309" s="60" t="str">
        <f>IF(G8309&amp;Q8309&lt;&gt;"",W8309&amp;Q8309,"")</f>
        <v/>
      </c>
      <c r="B8309" s="85" t="str">
        <f>IF(C8309&lt;&gt;"",LEFT(C8309,9),"")</f>
        <v/>
      </c>
      <c r="V8309" s="60" t="str">
        <f>W8309&amp;H8309</f>
        <v/>
      </c>
      <c r="W8309" s="60" t="str">
        <f>_xlfn.LET(_xlpm.TextCell,TEXT(G8309,"###"),IF(_xlpm.TextCell&lt;&gt;"",IF(StyleSpaceSplit,IFERROR(IF(FIND(" ",_xlpm.TextCell)&gt;=1,MID(_xlpm.TextCell,1,FIND(" ",_xlpm.TextCell)-1),_xlpm.TextCell),_xlpm.TextCell),_xlpm.TextCell),""))</f>
        <v/>
      </c>
      <c r="X8309" s="60" t="str">
        <f>IF(A8309&lt;&gt;"",IFERROR(IF(FIND(" ",G8309)&gt;=1,MID(G8309,FIND(" ",G8309)+1,LEN(G8309)),""),""),"")</f>
        <v/>
      </c>
      <c r="AC8309" s="51">
        <f>IFERROR(VALUE(MID($C8309,1,2)),0)</f>
        <v>0</v>
      </c>
      <c r="AD8309" s="44">
        <f>IFERROR(VALUE(MID($C8309,4,3)),0)</f>
        <v>0</v>
      </c>
      <c r="AE8309" s="51">
        <f>VALUE(RIGHT("00"&amp;AC8309,2)&amp;RIGHT("000"&amp;AD8309,3))</f>
        <v>0</v>
      </c>
    </row>
    <row r="8310" spans="1:31">
      <c r="A8310" s="60" t="str">
        <f>IF(G8310&amp;Q8310&lt;&gt;"",W8310&amp;Q8310,"")</f>
        <v/>
      </c>
      <c r="B8310" s="85" t="str">
        <f>IF(C8310&lt;&gt;"",LEFT(C8310,9),"")</f>
        <v/>
      </c>
      <c r="V8310" s="60" t="str">
        <f>W8310&amp;H8310</f>
        <v/>
      </c>
      <c r="W8310" s="60" t="str">
        <f>_xlfn.LET(_xlpm.TextCell,TEXT(G8310,"###"),IF(_xlpm.TextCell&lt;&gt;"",IF(StyleSpaceSplit,IFERROR(IF(FIND(" ",_xlpm.TextCell)&gt;=1,MID(_xlpm.TextCell,1,FIND(" ",_xlpm.TextCell)-1),_xlpm.TextCell),_xlpm.TextCell),_xlpm.TextCell),""))</f>
        <v/>
      </c>
      <c r="X8310" s="60" t="str">
        <f>IF(A8310&lt;&gt;"",IFERROR(IF(FIND(" ",G8310)&gt;=1,MID(G8310,FIND(" ",G8310)+1,LEN(G8310)),""),""),"")</f>
        <v/>
      </c>
      <c r="AC8310" s="51">
        <f>IFERROR(VALUE(MID($C8310,1,2)),0)</f>
        <v>0</v>
      </c>
      <c r="AD8310" s="44">
        <f>IFERROR(VALUE(MID($C8310,4,3)),0)</f>
        <v>0</v>
      </c>
      <c r="AE8310" s="51">
        <f>VALUE(RIGHT("00"&amp;AC8310,2)&amp;RIGHT("000"&amp;AD8310,3))</f>
        <v>0</v>
      </c>
    </row>
    <row r="8311" spans="1:31">
      <c r="A8311" s="60" t="str">
        <f>IF(G8311&amp;Q8311&lt;&gt;"",W8311&amp;Q8311,"")</f>
        <v/>
      </c>
      <c r="B8311" s="85" t="str">
        <f>IF(C8311&lt;&gt;"",LEFT(C8311,9),"")</f>
        <v/>
      </c>
      <c r="V8311" s="60" t="str">
        <f>W8311&amp;H8311</f>
        <v/>
      </c>
      <c r="W8311" s="60" t="str">
        <f>_xlfn.LET(_xlpm.TextCell,TEXT(G8311,"###"),IF(_xlpm.TextCell&lt;&gt;"",IF(StyleSpaceSplit,IFERROR(IF(FIND(" ",_xlpm.TextCell)&gt;=1,MID(_xlpm.TextCell,1,FIND(" ",_xlpm.TextCell)-1),_xlpm.TextCell),_xlpm.TextCell),_xlpm.TextCell),""))</f>
        <v/>
      </c>
      <c r="X8311" s="60" t="str">
        <f>IF(A8311&lt;&gt;"",IFERROR(IF(FIND(" ",G8311)&gt;=1,MID(G8311,FIND(" ",G8311)+1,LEN(G8311)),""),""),"")</f>
        <v/>
      </c>
      <c r="AC8311" s="51">
        <f>IFERROR(VALUE(MID($C8311,1,2)),0)</f>
        <v>0</v>
      </c>
      <c r="AD8311" s="44">
        <f>IFERROR(VALUE(MID($C8311,4,3)),0)</f>
        <v>0</v>
      </c>
      <c r="AE8311" s="51">
        <f>VALUE(RIGHT("00"&amp;AC8311,2)&amp;RIGHT("000"&amp;AD8311,3))</f>
        <v>0</v>
      </c>
    </row>
    <row r="8312" spans="1:31">
      <c r="A8312" s="60" t="str">
        <f>IF(G8312&amp;Q8312&lt;&gt;"",W8312&amp;Q8312,"")</f>
        <v/>
      </c>
      <c r="B8312" s="85" t="str">
        <f>IF(C8312&lt;&gt;"",LEFT(C8312,9),"")</f>
        <v/>
      </c>
      <c r="V8312" s="60" t="str">
        <f>W8312&amp;H8312</f>
        <v/>
      </c>
      <c r="W8312" s="60" t="str">
        <f>_xlfn.LET(_xlpm.TextCell,TEXT(G8312,"###"),IF(_xlpm.TextCell&lt;&gt;"",IF(StyleSpaceSplit,IFERROR(IF(FIND(" ",_xlpm.TextCell)&gt;=1,MID(_xlpm.TextCell,1,FIND(" ",_xlpm.TextCell)-1),_xlpm.TextCell),_xlpm.TextCell),_xlpm.TextCell),""))</f>
        <v/>
      </c>
      <c r="X8312" s="60" t="str">
        <f>IF(A8312&lt;&gt;"",IFERROR(IF(FIND(" ",G8312)&gt;=1,MID(G8312,FIND(" ",G8312)+1,LEN(G8312)),""),""),"")</f>
        <v/>
      </c>
      <c r="AC8312" s="51">
        <f>IFERROR(VALUE(MID($C8312,1,2)),0)</f>
        <v>0</v>
      </c>
      <c r="AD8312" s="44">
        <f>IFERROR(VALUE(MID($C8312,4,3)),0)</f>
        <v>0</v>
      </c>
      <c r="AE8312" s="51">
        <f>VALUE(RIGHT("00"&amp;AC8312,2)&amp;RIGHT("000"&amp;AD8312,3))</f>
        <v>0</v>
      </c>
    </row>
    <row r="8313" spans="1:31">
      <c r="A8313" s="60" t="str">
        <f>IF(G8313&amp;Q8313&lt;&gt;"",W8313&amp;Q8313,"")</f>
        <v/>
      </c>
      <c r="B8313" s="85" t="str">
        <f>IF(C8313&lt;&gt;"",LEFT(C8313,9),"")</f>
        <v/>
      </c>
      <c r="V8313" s="60" t="str">
        <f>W8313&amp;H8313</f>
        <v/>
      </c>
      <c r="W8313" s="60" t="str">
        <f>_xlfn.LET(_xlpm.TextCell,TEXT(G8313,"###"),IF(_xlpm.TextCell&lt;&gt;"",IF(StyleSpaceSplit,IFERROR(IF(FIND(" ",_xlpm.TextCell)&gt;=1,MID(_xlpm.TextCell,1,FIND(" ",_xlpm.TextCell)-1),_xlpm.TextCell),_xlpm.TextCell),_xlpm.TextCell),""))</f>
        <v/>
      </c>
      <c r="X8313" s="60" t="str">
        <f>IF(A8313&lt;&gt;"",IFERROR(IF(FIND(" ",G8313)&gt;=1,MID(G8313,FIND(" ",G8313)+1,LEN(G8313)),""),""),"")</f>
        <v/>
      </c>
      <c r="AC8313" s="51">
        <f>IFERROR(VALUE(MID($C8313,1,2)),0)</f>
        <v>0</v>
      </c>
      <c r="AD8313" s="44">
        <f>IFERROR(VALUE(MID($C8313,4,3)),0)</f>
        <v>0</v>
      </c>
      <c r="AE8313" s="51">
        <f>VALUE(RIGHT("00"&amp;AC8313,2)&amp;RIGHT("000"&amp;AD8313,3))</f>
        <v>0</v>
      </c>
    </row>
    <row r="8314" spans="1:31">
      <c r="A8314" s="60" t="str">
        <f>IF(G8314&amp;Q8314&lt;&gt;"",W8314&amp;Q8314,"")</f>
        <v/>
      </c>
      <c r="B8314" s="85" t="str">
        <f>IF(C8314&lt;&gt;"",LEFT(C8314,9),"")</f>
        <v/>
      </c>
      <c r="V8314" s="60" t="str">
        <f>W8314&amp;H8314</f>
        <v/>
      </c>
      <c r="W8314" s="60" t="str">
        <f>_xlfn.LET(_xlpm.TextCell,TEXT(G8314,"###"),IF(_xlpm.TextCell&lt;&gt;"",IF(StyleSpaceSplit,IFERROR(IF(FIND(" ",_xlpm.TextCell)&gt;=1,MID(_xlpm.TextCell,1,FIND(" ",_xlpm.TextCell)-1),_xlpm.TextCell),_xlpm.TextCell),_xlpm.TextCell),""))</f>
        <v/>
      </c>
      <c r="X8314" s="60" t="str">
        <f>IF(A8314&lt;&gt;"",IFERROR(IF(FIND(" ",G8314)&gt;=1,MID(G8314,FIND(" ",G8314)+1,LEN(G8314)),""),""),"")</f>
        <v/>
      </c>
      <c r="AC8314" s="51">
        <f>IFERROR(VALUE(MID($C8314,1,2)),0)</f>
        <v>0</v>
      </c>
      <c r="AD8314" s="44">
        <f>IFERROR(VALUE(MID($C8314,4,3)),0)</f>
        <v>0</v>
      </c>
      <c r="AE8314" s="51">
        <f>VALUE(RIGHT("00"&amp;AC8314,2)&amp;RIGHT("000"&amp;AD8314,3))</f>
        <v>0</v>
      </c>
    </row>
    <row r="8315" spans="1:31">
      <c r="A8315" s="60" t="str">
        <f>IF(G8315&amp;Q8315&lt;&gt;"",W8315&amp;Q8315,"")</f>
        <v/>
      </c>
      <c r="B8315" s="85" t="str">
        <f>IF(C8315&lt;&gt;"",LEFT(C8315,9),"")</f>
        <v/>
      </c>
      <c r="V8315" s="60" t="str">
        <f>W8315&amp;H8315</f>
        <v/>
      </c>
      <c r="W8315" s="60" t="str">
        <f>_xlfn.LET(_xlpm.TextCell,TEXT(G8315,"###"),IF(_xlpm.TextCell&lt;&gt;"",IF(StyleSpaceSplit,IFERROR(IF(FIND(" ",_xlpm.TextCell)&gt;=1,MID(_xlpm.TextCell,1,FIND(" ",_xlpm.TextCell)-1),_xlpm.TextCell),_xlpm.TextCell),_xlpm.TextCell),""))</f>
        <v/>
      </c>
      <c r="X8315" s="60" t="str">
        <f>IF(A8315&lt;&gt;"",IFERROR(IF(FIND(" ",G8315)&gt;=1,MID(G8315,FIND(" ",G8315)+1,LEN(G8315)),""),""),"")</f>
        <v/>
      </c>
      <c r="AC8315" s="51">
        <f>IFERROR(VALUE(MID($C8315,1,2)),0)</f>
        <v>0</v>
      </c>
      <c r="AD8315" s="44">
        <f>IFERROR(VALUE(MID($C8315,4,3)),0)</f>
        <v>0</v>
      </c>
      <c r="AE8315" s="51">
        <f>VALUE(RIGHT("00"&amp;AC8315,2)&amp;RIGHT("000"&amp;AD8315,3))</f>
        <v>0</v>
      </c>
    </row>
    <row r="8316" spans="1:31">
      <c r="A8316" s="60" t="str">
        <f>IF(G8316&amp;Q8316&lt;&gt;"",W8316&amp;Q8316,"")</f>
        <v/>
      </c>
      <c r="B8316" s="85" t="str">
        <f>IF(C8316&lt;&gt;"",LEFT(C8316,9),"")</f>
        <v/>
      </c>
      <c r="V8316" s="60" t="str">
        <f>W8316&amp;H8316</f>
        <v/>
      </c>
      <c r="W8316" s="60" t="str">
        <f>_xlfn.LET(_xlpm.TextCell,TEXT(G8316,"###"),IF(_xlpm.TextCell&lt;&gt;"",IF(StyleSpaceSplit,IFERROR(IF(FIND(" ",_xlpm.TextCell)&gt;=1,MID(_xlpm.TextCell,1,FIND(" ",_xlpm.TextCell)-1),_xlpm.TextCell),_xlpm.TextCell),_xlpm.TextCell),""))</f>
        <v/>
      </c>
      <c r="X8316" s="60" t="str">
        <f>IF(A8316&lt;&gt;"",IFERROR(IF(FIND(" ",G8316)&gt;=1,MID(G8316,FIND(" ",G8316)+1,LEN(G8316)),""),""),"")</f>
        <v/>
      </c>
      <c r="AC8316" s="51">
        <f>IFERROR(VALUE(MID($C8316,1,2)),0)</f>
        <v>0</v>
      </c>
      <c r="AD8316" s="44">
        <f>IFERROR(VALUE(MID($C8316,4,3)),0)</f>
        <v>0</v>
      </c>
      <c r="AE8316" s="51">
        <f>VALUE(RIGHT("00"&amp;AC8316,2)&amp;RIGHT("000"&amp;AD8316,3))</f>
        <v>0</v>
      </c>
    </row>
    <row r="8317" spans="1:31">
      <c r="A8317" s="60" t="str">
        <f>IF(G8317&amp;Q8317&lt;&gt;"",W8317&amp;Q8317,"")</f>
        <v/>
      </c>
      <c r="B8317" s="85" t="str">
        <f>IF(C8317&lt;&gt;"",LEFT(C8317,9),"")</f>
        <v/>
      </c>
      <c r="V8317" s="60" t="str">
        <f>W8317&amp;H8317</f>
        <v/>
      </c>
      <c r="W8317" s="60" t="str">
        <f>_xlfn.LET(_xlpm.TextCell,TEXT(G8317,"###"),IF(_xlpm.TextCell&lt;&gt;"",IF(StyleSpaceSplit,IFERROR(IF(FIND(" ",_xlpm.TextCell)&gt;=1,MID(_xlpm.TextCell,1,FIND(" ",_xlpm.TextCell)-1),_xlpm.TextCell),_xlpm.TextCell),_xlpm.TextCell),""))</f>
        <v/>
      </c>
      <c r="X8317" s="60" t="str">
        <f>IF(A8317&lt;&gt;"",IFERROR(IF(FIND(" ",G8317)&gt;=1,MID(G8317,FIND(" ",G8317)+1,LEN(G8317)),""),""),"")</f>
        <v/>
      </c>
      <c r="AC8317" s="51">
        <f>IFERROR(VALUE(MID($C8317,1,2)),0)</f>
        <v>0</v>
      </c>
      <c r="AD8317" s="44">
        <f>IFERROR(VALUE(MID($C8317,4,3)),0)</f>
        <v>0</v>
      </c>
      <c r="AE8317" s="51">
        <f>VALUE(RIGHT("00"&amp;AC8317,2)&amp;RIGHT("000"&amp;AD8317,3))</f>
        <v>0</v>
      </c>
    </row>
    <row r="8318" spans="1:31">
      <c r="A8318" s="60" t="str">
        <f>IF(G8318&amp;Q8318&lt;&gt;"",W8318&amp;Q8318,"")</f>
        <v/>
      </c>
      <c r="B8318" s="85" t="str">
        <f>IF(C8318&lt;&gt;"",LEFT(C8318,9),"")</f>
        <v/>
      </c>
      <c r="V8318" s="60" t="str">
        <f>W8318&amp;H8318</f>
        <v/>
      </c>
      <c r="W8318" s="60" t="str">
        <f>_xlfn.LET(_xlpm.TextCell,TEXT(G8318,"###"),IF(_xlpm.TextCell&lt;&gt;"",IF(StyleSpaceSplit,IFERROR(IF(FIND(" ",_xlpm.TextCell)&gt;=1,MID(_xlpm.TextCell,1,FIND(" ",_xlpm.TextCell)-1),_xlpm.TextCell),_xlpm.TextCell),_xlpm.TextCell),""))</f>
        <v/>
      </c>
      <c r="X8318" s="60" t="str">
        <f>IF(A8318&lt;&gt;"",IFERROR(IF(FIND(" ",G8318)&gt;=1,MID(G8318,FIND(" ",G8318)+1,LEN(G8318)),""),""),"")</f>
        <v/>
      </c>
      <c r="AC8318" s="51">
        <f>IFERROR(VALUE(MID($C8318,1,2)),0)</f>
        <v>0</v>
      </c>
      <c r="AD8318" s="44">
        <f>IFERROR(VALUE(MID($C8318,4,3)),0)</f>
        <v>0</v>
      </c>
      <c r="AE8318" s="51">
        <f>VALUE(RIGHT("00"&amp;AC8318,2)&amp;RIGHT("000"&amp;AD8318,3))</f>
        <v>0</v>
      </c>
    </row>
    <row r="8319" spans="1:31">
      <c r="A8319" s="60" t="str">
        <f>IF(G8319&amp;Q8319&lt;&gt;"",W8319&amp;Q8319,"")</f>
        <v/>
      </c>
      <c r="B8319" s="85" t="str">
        <f>IF(C8319&lt;&gt;"",LEFT(C8319,9),"")</f>
        <v/>
      </c>
      <c r="V8319" s="60" t="str">
        <f>W8319&amp;H8319</f>
        <v/>
      </c>
      <c r="W8319" s="60" t="str">
        <f>_xlfn.LET(_xlpm.TextCell,TEXT(G8319,"###"),IF(_xlpm.TextCell&lt;&gt;"",IF(StyleSpaceSplit,IFERROR(IF(FIND(" ",_xlpm.TextCell)&gt;=1,MID(_xlpm.TextCell,1,FIND(" ",_xlpm.TextCell)-1),_xlpm.TextCell),_xlpm.TextCell),_xlpm.TextCell),""))</f>
        <v/>
      </c>
      <c r="X8319" s="60" t="str">
        <f>IF(A8319&lt;&gt;"",IFERROR(IF(FIND(" ",G8319)&gt;=1,MID(G8319,FIND(" ",G8319)+1,LEN(G8319)),""),""),"")</f>
        <v/>
      </c>
      <c r="AC8319" s="51">
        <f>IFERROR(VALUE(MID($C8319,1,2)),0)</f>
        <v>0</v>
      </c>
      <c r="AD8319" s="44">
        <f>IFERROR(VALUE(MID($C8319,4,3)),0)</f>
        <v>0</v>
      </c>
      <c r="AE8319" s="51">
        <f>VALUE(RIGHT("00"&amp;AC8319,2)&amp;RIGHT("000"&amp;AD8319,3))</f>
        <v>0</v>
      </c>
    </row>
    <row r="8320" spans="1:31">
      <c r="A8320" s="60" t="str">
        <f>IF(G8320&amp;Q8320&lt;&gt;"",W8320&amp;Q8320,"")</f>
        <v/>
      </c>
      <c r="B8320" s="85" t="str">
        <f>IF(C8320&lt;&gt;"",LEFT(C8320,9),"")</f>
        <v/>
      </c>
      <c r="V8320" s="60" t="str">
        <f>W8320&amp;H8320</f>
        <v/>
      </c>
      <c r="W8320" s="60" t="str">
        <f>_xlfn.LET(_xlpm.TextCell,TEXT(G8320,"###"),IF(_xlpm.TextCell&lt;&gt;"",IF(StyleSpaceSplit,IFERROR(IF(FIND(" ",_xlpm.TextCell)&gt;=1,MID(_xlpm.TextCell,1,FIND(" ",_xlpm.TextCell)-1),_xlpm.TextCell),_xlpm.TextCell),_xlpm.TextCell),""))</f>
        <v/>
      </c>
      <c r="X8320" s="60" t="str">
        <f>IF(A8320&lt;&gt;"",IFERROR(IF(FIND(" ",G8320)&gt;=1,MID(G8320,FIND(" ",G8320)+1,LEN(G8320)),""),""),"")</f>
        <v/>
      </c>
      <c r="AC8320" s="51">
        <f>IFERROR(VALUE(MID($C8320,1,2)),0)</f>
        <v>0</v>
      </c>
      <c r="AD8320" s="44">
        <f>IFERROR(VALUE(MID($C8320,4,3)),0)</f>
        <v>0</v>
      </c>
      <c r="AE8320" s="51">
        <f>VALUE(RIGHT("00"&amp;AC8320,2)&amp;RIGHT("000"&amp;AD8320,3))</f>
        <v>0</v>
      </c>
    </row>
    <row r="8321" spans="1:31">
      <c r="A8321" s="60" t="str">
        <f>IF(G8321&amp;Q8321&lt;&gt;"",W8321&amp;Q8321,"")</f>
        <v/>
      </c>
      <c r="B8321" s="85" t="str">
        <f>IF(C8321&lt;&gt;"",LEFT(C8321,9),"")</f>
        <v/>
      </c>
      <c r="V8321" s="60" t="str">
        <f>W8321&amp;H8321</f>
        <v/>
      </c>
      <c r="W8321" s="60" t="str">
        <f>_xlfn.LET(_xlpm.TextCell,TEXT(G8321,"###"),IF(_xlpm.TextCell&lt;&gt;"",IF(StyleSpaceSplit,IFERROR(IF(FIND(" ",_xlpm.TextCell)&gt;=1,MID(_xlpm.TextCell,1,FIND(" ",_xlpm.TextCell)-1),_xlpm.TextCell),_xlpm.TextCell),_xlpm.TextCell),""))</f>
        <v/>
      </c>
      <c r="X8321" s="60" t="str">
        <f>IF(A8321&lt;&gt;"",IFERROR(IF(FIND(" ",G8321)&gt;=1,MID(G8321,FIND(" ",G8321)+1,LEN(G8321)),""),""),"")</f>
        <v/>
      </c>
      <c r="AC8321" s="51">
        <f>IFERROR(VALUE(MID($C8321,1,2)),0)</f>
        <v>0</v>
      </c>
      <c r="AD8321" s="44">
        <f>IFERROR(VALUE(MID($C8321,4,3)),0)</f>
        <v>0</v>
      </c>
      <c r="AE8321" s="51">
        <f>VALUE(RIGHT("00"&amp;AC8321,2)&amp;RIGHT("000"&amp;AD8321,3))</f>
        <v>0</v>
      </c>
    </row>
    <row r="8322" spans="1:31">
      <c r="A8322" s="60" t="str">
        <f>IF(G8322&amp;Q8322&lt;&gt;"",W8322&amp;Q8322,"")</f>
        <v/>
      </c>
      <c r="B8322" s="85" t="str">
        <f>IF(C8322&lt;&gt;"",LEFT(C8322,9),"")</f>
        <v/>
      </c>
      <c r="V8322" s="60" t="str">
        <f>W8322&amp;H8322</f>
        <v/>
      </c>
      <c r="W8322" s="60" t="str">
        <f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>IF(A8322&lt;&gt;"",IFERROR(IF(FIND(" ",G8322)&gt;=1,MID(G8322,FIND(" ",G8322)+1,LEN(G8322)),""),""),"")</f>
        <v/>
      </c>
      <c r="AC8322" s="51">
        <f>IFERROR(VALUE(MID($C8322,1,2)),0)</f>
        <v>0</v>
      </c>
      <c r="AD8322" s="44">
        <f>IFERROR(VALUE(MID($C8322,4,3)),0)</f>
        <v>0</v>
      </c>
      <c r="AE8322" s="51">
        <f>VALUE(RIGHT("00"&amp;AC8322,2)&amp;RIGHT("000"&amp;AD8322,3))</f>
        <v>0</v>
      </c>
    </row>
    <row r="8323" spans="1:31">
      <c r="A8323" s="60" t="str">
        <f>IF(G8323&amp;Q8323&lt;&gt;"",W8323&amp;Q8323,"")</f>
        <v/>
      </c>
      <c r="B8323" s="85" t="str">
        <f>IF(C8323&lt;&gt;"",LEFT(C8323,9),"")</f>
        <v/>
      </c>
      <c r="V8323" s="60" t="str">
        <f>W8323&amp;H8323</f>
        <v/>
      </c>
      <c r="W8323" s="60" t="str">
        <f>_xlfn.LET(_xlpm.TextCell,TEXT(G8323,"###"),IF(_xlpm.TextCell&lt;&gt;"",IF(StyleSpaceSplit,IFERROR(IF(FIND(" ",_xlpm.TextCell)&gt;=1,MID(_xlpm.TextCell,1,FIND(" ",_xlpm.TextCell)-1),_xlpm.TextCell),_xlpm.TextCell),_xlpm.TextCell),""))</f>
        <v/>
      </c>
      <c r="X8323" s="60" t="str">
        <f>IF(A8323&lt;&gt;"",IFERROR(IF(FIND(" ",G8323)&gt;=1,MID(G8323,FIND(" ",G8323)+1,LEN(G8323)),""),""),"")</f>
        <v/>
      </c>
      <c r="AC8323" s="51">
        <f>IFERROR(VALUE(MID($C8323,1,2)),0)</f>
        <v>0</v>
      </c>
      <c r="AD8323" s="44">
        <f>IFERROR(VALUE(MID($C8323,4,3)),0)</f>
        <v>0</v>
      </c>
      <c r="AE8323" s="51">
        <f>VALUE(RIGHT("00"&amp;AC8323,2)&amp;RIGHT("000"&amp;AD8323,3))</f>
        <v>0</v>
      </c>
    </row>
    <row r="8324" spans="1:31">
      <c r="A8324" s="60" t="str">
        <f>IF(G8324&amp;Q8324&lt;&gt;"",W8324&amp;Q8324,"")</f>
        <v/>
      </c>
      <c r="B8324" s="85" t="str">
        <f>IF(C8324&lt;&gt;"",LEFT(C8324,9),"")</f>
        <v/>
      </c>
      <c r="V8324" s="60" t="str">
        <f>W8324&amp;H8324</f>
        <v/>
      </c>
      <c r="W8324" s="60" t="str">
        <f>_xlfn.LET(_xlpm.TextCell,TEXT(G8324,"###"),IF(_xlpm.TextCell&lt;&gt;"",IF(StyleSpaceSplit,IFERROR(IF(FIND(" ",_xlpm.TextCell)&gt;=1,MID(_xlpm.TextCell,1,FIND(" ",_xlpm.TextCell)-1),_xlpm.TextCell),_xlpm.TextCell),_xlpm.TextCell),""))</f>
        <v/>
      </c>
      <c r="X8324" s="60" t="str">
        <f>IF(A8324&lt;&gt;"",IFERROR(IF(FIND(" ",G8324)&gt;=1,MID(G8324,FIND(" ",G8324)+1,LEN(G8324)),""),""),"")</f>
        <v/>
      </c>
      <c r="AC8324" s="51">
        <f>IFERROR(VALUE(MID($C8324,1,2)),0)</f>
        <v>0</v>
      </c>
      <c r="AD8324" s="44">
        <f>IFERROR(VALUE(MID($C8324,4,3)),0)</f>
        <v>0</v>
      </c>
      <c r="AE8324" s="51">
        <f>VALUE(RIGHT("00"&amp;AC8324,2)&amp;RIGHT("000"&amp;AD8324,3))</f>
        <v>0</v>
      </c>
    </row>
    <row r="8325" spans="1:31">
      <c r="A8325" s="60" t="str">
        <f>IF(G8325&amp;Q8325&lt;&gt;"",W8325&amp;Q8325,"")</f>
        <v/>
      </c>
      <c r="B8325" s="85" t="str">
        <f>IF(C8325&lt;&gt;"",LEFT(C8325,9),"")</f>
        <v/>
      </c>
      <c r="V8325" s="60" t="str">
        <f>W8325&amp;H8325</f>
        <v/>
      </c>
      <c r="W8325" s="60" t="str">
        <f>_xlfn.LET(_xlpm.TextCell,TEXT(G8325,"###"),IF(_xlpm.TextCell&lt;&gt;"",IF(StyleSpaceSplit,IFERROR(IF(FIND(" ",_xlpm.TextCell)&gt;=1,MID(_xlpm.TextCell,1,FIND(" ",_xlpm.TextCell)-1),_xlpm.TextCell),_xlpm.TextCell),_xlpm.TextCell),""))</f>
        <v/>
      </c>
      <c r="X8325" s="60" t="str">
        <f>IF(A8325&lt;&gt;"",IFERROR(IF(FIND(" ",G8325)&gt;=1,MID(G8325,FIND(" ",G8325)+1,LEN(G8325)),""),""),"")</f>
        <v/>
      </c>
      <c r="AC8325" s="51">
        <f>IFERROR(VALUE(MID($C8325,1,2)),0)</f>
        <v>0</v>
      </c>
      <c r="AD8325" s="44">
        <f>IFERROR(VALUE(MID($C8325,4,3)),0)</f>
        <v>0</v>
      </c>
      <c r="AE8325" s="51">
        <f>VALUE(RIGHT("00"&amp;AC8325,2)&amp;RIGHT("000"&amp;AD8325,3))</f>
        <v>0</v>
      </c>
    </row>
    <row r="8326" spans="1:31">
      <c r="A8326" s="60" t="str">
        <f>IF(G8326&amp;Q8326&lt;&gt;"",W8326&amp;Q8326,"")</f>
        <v/>
      </c>
      <c r="B8326" s="85" t="str">
        <f>IF(C8326&lt;&gt;"",LEFT(C8326,9),"")</f>
        <v/>
      </c>
      <c r="V8326" s="60" t="str">
        <f>W8326&amp;H8326</f>
        <v/>
      </c>
      <c r="W8326" s="60" t="str">
        <f>_xlfn.LET(_xlpm.TextCell,TEXT(G8326,"###"),IF(_xlpm.TextCell&lt;&gt;"",IF(StyleSpaceSplit,IFERROR(IF(FIND(" ",_xlpm.TextCell)&gt;=1,MID(_xlpm.TextCell,1,FIND(" ",_xlpm.TextCell)-1),_xlpm.TextCell),_xlpm.TextCell),_xlpm.TextCell),""))</f>
        <v/>
      </c>
      <c r="X8326" s="60" t="str">
        <f>IF(A8326&lt;&gt;"",IFERROR(IF(FIND(" ",G8326)&gt;=1,MID(G8326,FIND(" ",G8326)+1,LEN(G8326)),""),""),"")</f>
        <v/>
      </c>
      <c r="AC8326" s="51">
        <f>IFERROR(VALUE(MID($C8326,1,2)),0)</f>
        <v>0</v>
      </c>
      <c r="AD8326" s="44">
        <f>IFERROR(VALUE(MID($C8326,4,3)),0)</f>
        <v>0</v>
      </c>
      <c r="AE8326" s="51">
        <f>VALUE(RIGHT("00"&amp;AC8326,2)&amp;RIGHT("000"&amp;AD8326,3))</f>
        <v>0</v>
      </c>
    </row>
    <row r="8327" spans="1:31">
      <c r="A8327" s="60" t="str">
        <f>IF(G8327&amp;Q8327&lt;&gt;"",W8327&amp;Q8327,"")</f>
        <v/>
      </c>
      <c r="B8327" s="85" t="str">
        <f>IF(C8327&lt;&gt;"",LEFT(C8327,9),"")</f>
        <v/>
      </c>
      <c r="V8327" s="60" t="str">
        <f>W8327&amp;H8327</f>
        <v/>
      </c>
      <c r="W8327" s="60" t="str">
        <f>_xlfn.LET(_xlpm.TextCell,TEXT(G8327,"###"),IF(_xlpm.TextCell&lt;&gt;"",IF(StyleSpaceSplit,IFERROR(IF(FIND(" ",_xlpm.TextCell)&gt;=1,MID(_xlpm.TextCell,1,FIND(" ",_xlpm.TextCell)-1),_xlpm.TextCell),_xlpm.TextCell),_xlpm.TextCell),""))</f>
        <v/>
      </c>
      <c r="X8327" s="60" t="str">
        <f>IF(A8327&lt;&gt;"",IFERROR(IF(FIND(" ",G8327)&gt;=1,MID(G8327,FIND(" ",G8327)+1,LEN(G8327)),""),""),"")</f>
        <v/>
      </c>
      <c r="AC8327" s="51">
        <f>IFERROR(VALUE(MID($C8327,1,2)),0)</f>
        <v>0</v>
      </c>
      <c r="AD8327" s="44">
        <f>IFERROR(VALUE(MID($C8327,4,3)),0)</f>
        <v>0</v>
      </c>
      <c r="AE8327" s="51">
        <f>VALUE(RIGHT("00"&amp;AC8327,2)&amp;RIGHT("000"&amp;AD8327,3))</f>
        <v>0</v>
      </c>
    </row>
    <row r="8328" spans="1:31">
      <c r="A8328" s="60" t="str">
        <f>IF(G8328&amp;Q8328&lt;&gt;"",W8328&amp;Q8328,"")</f>
        <v/>
      </c>
      <c r="B8328" s="85" t="str">
        <f>IF(C8328&lt;&gt;"",LEFT(C8328,9),"")</f>
        <v/>
      </c>
      <c r="V8328" s="60" t="str">
        <f>W8328&amp;H8328</f>
        <v/>
      </c>
      <c r="W8328" s="60" t="str">
        <f>_xlfn.LET(_xlpm.TextCell,TEXT(G8328,"###"),IF(_xlpm.TextCell&lt;&gt;"",IF(StyleSpaceSplit,IFERROR(IF(FIND(" ",_xlpm.TextCell)&gt;=1,MID(_xlpm.TextCell,1,FIND(" ",_xlpm.TextCell)-1),_xlpm.TextCell),_xlpm.TextCell),_xlpm.TextCell),""))</f>
        <v/>
      </c>
      <c r="X8328" s="60" t="str">
        <f>IF(A8328&lt;&gt;"",IFERROR(IF(FIND(" ",G8328)&gt;=1,MID(G8328,FIND(" ",G8328)+1,LEN(G8328)),""),""),"")</f>
        <v/>
      </c>
      <c r="AC8328" s="51">
        <f>IFERROR(VALUE(MID($C8328,1,2)),0)</f>
        <v>0</v>
      </c>
      <c r="AD8328" s="44">
        <f>IFERROR(VALUE(MID($C8328,4,3)),0)</f>
        <v>0</v>
      </c>
      <c r="AE8328" s="51">
        <f>VALUE(RIGHT("00"&amp;AC8328,2)&amp;RIGHT("000"&amp;AD8328,3))</f>
        <v>0</v>
      </c>
    </row>
    <row r="8329" spans="1:31">
      <c r="A8329" s="60" t="str">
        <f>IF(G8329&amp;Q8329&lt;&gt;"",W8329&amp;Q8329,"")</f>
        <v/>
      </c>
      <c r="B8329" s="85" t="str">
        <f>IF(C8329&lt;&gt;"",LEFT(C8329,9),"")</f>
        <v/>
      </c>
      <c r="V8329" s="60" t="str">
        <f>W8329&amp;H8329</f>
        <v/>
      </c>
      <c r="W8329" s="60" t="str">
        <f>_xlfn.LET(_xlpm.TextCell,TEXT(G8329,"###"),IF(_xlpm.TextCell&lt;&gt;"",IF(StyleSpaceSplit,IFERROR(IF(FIND(" ",_xlpm.TextCell)&gt;=1,MID(_xlpm.TextCell,1,FIND(" ",_xlpm.TextCell)-1),_xlpm.TextCell),_xlpm.TextCell),_xlpm.TextCell),""))</f>
        <v/>
      </c>
      <c r="X8329" s="60" t="str">
        <f>IF(A8329&lt;&gt;"",IFERROR(IF(FIND(" ",G8329)&gt;=1,MID(G8329,FIND(" ",G8329)+1,LEN(G8329)),""),""),"")</f>
        <v/>
      </c>
      <c r="AC8329" s="51">
        <f>IFERROR(VALUE(MID($C8329,1,2)),0)</f>
        <v>0</v>
      </c>
      <c r="AD8329" s="44">
        <f>IFERROR(VALUE(MID($C8329,4,3)),0)</f>
        <v>0</v>
      </c>
      <c r="AE8329" s="51">
        <f>VALUE(RIGHT("00"&amp;AC8329,2)&amp;RIGHT("000"&amp;AD8329,3))</f>
        <v>0</v>
      </c>
    </row>
    <row r="8330" spans="1:31">
      <c r="A8330" s="60" t="str">
        <f>IF(G8330&amp;Q8330&lt;&gt;"",W8330&amp;Q8330,"")</f>
        <v/>
      </c>
      <c r="B8330" s="85" t="str">
        <f>IF(C8330&lt;&gt;"",LEFT(C8330,9),"")</f>
        <v/>
      </c>
      <c r="V8330" s="60" t="str">
        <f>W8330&amp;H8330</f>
        <v/>
      </c>
      <c r="W8330" s="60" t="str">
        <f>_xlfn.LET(_xlpm.TextCell,TEXT(G8330,"###"),IF(_xlpm.TextCell&lt;&gt;"",IF(StyleSpaceSplit,IFERROR(IF(FIND(" ",_xlpm.TextCell)&gt;=1,MID(_xlpm.TextCell,1,FIND(" ",_xlpm.TextCell)-1),_xlpm.TextCell),_xlpm.TextCell),_xlpm.TextCell),""))</f>
        <v/>
      </c>
      <c r="X8330" s="60" t="str">
        <f>IF(A8330&lt;&gt;"",IFERROR(IF(FIND(" ",G8330)&gt;=1,MID(G8330,FIND(" ",G8330)+1,LEN(G8330)),""),""),"")</f>
        <v/>
      </c>
      <c r="AC8330" s="51">
        <f>IFERROR(VALUE(MID($C8330,1,2)),0)</f>
        <v>0</v>
      </c>
      <c r="AD8330" s="44">
        <f>IFERROR(VALUE(MID($C8330,4,3)),0)</f>
        <v>0</v>
      </c>
      <c r="AE8330" s="51">
        <f>VALUE(RIGHT("00"&amp;AC8330,2)&amp;RIGHT("000"&amp;AD8330,3))</f>
        <v>0</v>
      </c>
    </row>
    <row r="8331" spans="1:31">
      <c r="A8331" s="60" t="str">
        <f>IF(G8331&amp;Q8331&lt;&gt;"",W8331&amp;Q8331,"")</f>
        <v/>
      </c>
      <c r="B8331" s="85" t="str">
        <f>IF(C8331&lt;&gt;"",LEFT(C8331,9),"")</f>
        <v/>
      </c>
      <c r="V8331" s="60" t="str">
        <f>W8331&amp;H8331</f>
        <v/>
      </c>
      <c r="W8331" s="60" t="str">
        <f>_xlfn.LET(_xlpm.TextCell,TEXT(G8331,"###"),IF(_xlpm.TextCell&lt;&gt;"",IF(StyleSpaceSplit,IFERROR(IF(FIND(" ",_xlpm.TextCell)&gt;=1,MID(_xlpm.TextCell,1,FIND(" ",_xlpm.TextCell)-1),_xlpm.TextCell),_xlpm.TextCell),_xlpm.TextCell),""))</f>
        <v/>
      </c>
      <c r="X8331" s="60" t="str">
        <f>IF(A8331&lt;&gt;"",IFERROR(IF(FIND(" ",G8331)&gt;=1,MID(G8331,FIND(" ",G8331)+1,LEN(G8331)),""),""),"")</f>
        <v/>
      </c>
      <c r="AC8331" s="51">
        <f>IFERROR(VALUE(MID($C8331,1,2)),0)</f>
        <v>0</v>
      </c>
      <c r="AD8331" s="44">
        <f>IFERROR(VALUE(MID($C8331,4,3)),0)</f>
        <v>0</v>
      </c>
      <c r="AE8331" s="51">
        <f>VALUE(RIGHT("00"&amp;AC8331,2)&amp;RIGHT("000"&amp;AD8331,3))</f>
        <v>0</v>
      </c>
    </row>
    <row r="8332" spans="1:31">
      <c r="A8332" s="60" t="str">
        <f>IF(G8332&amp;Q8332&lt;&gt;"",W8332&amp;Q8332,"")</f>
        <v/>
      </c>
      <c r="B8332" s="85" t="str">
        <f>IF(C8332&lt;&gt;"",LEFT(C8332,9),"")</f>
        <v/>
      </c>
      <c r="V8332" s="60" t="str">
        <f>W8332&amp;H8332</f>
        <v/>
      </c>
      <c r="W8332" s="60" t="str">
        <f>_xlfn.LET(_xlpm.TextCell,TEXT(G8332,"###"),IF(_xlpm.TextCell&lt;&gt;"",IF(StyleSpaceSplit,IFERROR(IF(FIND(" ",_xlpm.TextCell)&gt;=1,MID(_xlpm.TextCell,1,FIND(" ",_xlpm.TextCell)-1),_xlpm.TextCell),_xlpm.TextCell),_xlpm.TextCell),""))</f>
        <v/>
      </c>
      <c r="X8332" s="60" t="str">
        <f>IF(A8332&lt;&gt;"",IFERROR(IF(FIND(" ",G8332)&gt;=1,MID(G8332,FIND(" ",G8332)+1,LEN(G8332)),""),""),"")</f>
        <v/>
      </c>
      <c r="AC8332" s="51">
        <f>IFERROR(VALUE(MID($C8332,1,2)),0)</f>
        <v>0</v>
      </c>
      <c r="AD8332" s="44">
        <f>IFERROR(VALUE(MID($C8332,4,3)),0)</f>
        <v>0</v>
      </c>
      <c r="AE8332" s="51">
        <f>VALUE(RIGHT("00"&amp;AC8332,2)&amp;RIGHT("000"&amp;AD8332,3))</f>
        <v>0</v>
      </c>
    </row>
    <row r="8333" spans="1:31">
      <c r="A8333" s="60" t="str">
        <f>IF(G8333&amp;Q8333&lt;&gt;"",W8333&amp;Q8333,"")</f>
        <v/>
      </c>
      <c r="B8333" s="85" t="str">
        <f>IF(C8333&lt;&gt;"",LEFT(C8333,9),"")</f>
        <v/>
      </c>
      <c r="V8333" s="60" t="str">
        <f>W8333&amp;H8333</f>
        <v/>
      </c>
      <c r="W8333" s="60" t="str">
        <f>_xlfn.LET(_xlpm.TextCell,TEXT(G8333,"###"),IF(_xlpm.TextCell&lt;&gt;"",IF(StyleSpaceSplit,IFERROR(IF(FIND(" ",_xlpm.TextCell)&gt;=1,MID(_xlpm.TextCell,1,FIND(" ",_xlpm.TextCell)-1),_xlpm.TextCell),_xlpm.TextCell),_xlpm.TextCell),""))</f>
        <v/>
      </c>
      <c r="X8333" s="60" t="str">
        <f>IF(A8333&lt;&gt;"",IFERROR(IF(FIND(" ",G8333)&gt;=1,MID(G8333,FIND(" ",G8333)+1,LEN(G8333)),""),""),"")</f>
        <v/>
      </c>
      <c r="AC8333" s="51">
        <f>IFERROR(VALUE(MID($C8333,1,2)),0)</f>
        <v>0</v>
      </c>
      <c r="AD8333" s="44">
        <f>IFERROR(VALUE(MID($C8333,4,3)),0)</f>
        <v>0</v>
      </c>
      <c r="AE8333" s="51">
        <f>VALUE(RIGHT("00"&amp;AC8333,2)&amp;RIGHT("000"&amp;AD8333,3))</f>
        <v>0</v>
      </c>
    </row>
    <row r="8334" spans="1:31">
      <c r="A8334" s="60" t="str">
        <f>IF(G8334&amp;Q8334&lt;&gt;"",W8334&amp;Q8334,"")</f>
        <v/>
      </c>
      <c r="B8334" s="85" t="str">
        <f>IF(C8334&lt;&gt;"",LEFT(C8334,9),"")</f>
        <v/>
      </c>
      <c r="V8334" s="60" t="str">
        <f>W8334&amp;H8334</f>
        <v/>
      </c>
      <c r="W8334" s="60" t="str">
        <f>_xlfn.LET(_xlpm.TextCell,TEXT(G8334,"###"),IF(_xlpm.TextCell&lt;&gt;"",IF(StyleSpaceSplit,IFERROR(IF(FIND(" ",_xlpm.TextCell)&gt;=1,MID(_xlpm.TextCell,1,FIND(" ",_xlpm.TextCell)-1),_xlpm.TextCell),_xlpm.TextCell),_xlpm.TextCell),""))</f>
        <v/>
      </c>
      <c r="X8334" s="60" t="str">
        <f>IF(A8334&lt;&gt;"",IFERROR(IF(FIND(" ",G8334)&gt;=1,MID(G8334,FIND(" ",G8334)+1,LEN(G8334)),""),""),"")</f>
        <v/>
      </c>
      <c r="AC8334" s="51">
        <f>IFERROR(VALUE(MID($C8334,1,2)),0)</f>
        <v>0</v>
      </c>
      <c r="AD8334" s="44">
        <f>IFERROR(VALUE(MID($C8334,4,3)),0)</f>
        <v>0</v>
      </c>
      <c r="AE8334" s="51">
        <f>VALUE(RIGHT("00"&amp;AC8334,2)&amp;RIGHT("000"&amp;AD8334,3))</f>
        <v>0</v>
      </c>
    </row>
    <row r="8335" spans="1:31">
      <c r="A8335" s="60" t="str">
        <f>IF(G8335&amp;Q8335&lt;&gt;"",W8335&amp;Q8335,"")</f>
        <v/>
      </c>
      <c r="B8335" s="85" t="str">
        <f>IF(C8335&lt;&gt;"",LEFT(C8335,9),"")</f>
        <v/>
      </c>
      <c r="V8335" s="60" t="str">
        <f>W8335&amp;H8335</f>
        <v/>
      </c>
      <c r="W8335" s="60" t="str">
        <f>_xlfn.LET(_xlpm.TextCell,TEXT(G8335,"###"),IF(_xlpm.TextCell&lt;&gt;"",IF(StyleSpaceSplit,IFERROR(IF(FIND(" ",_xlpm.TextCell)&gt;=1,MID(_xlpm.TextCell,1,FIND(" ",_xlpm.TextCell)-1),_xlpm.TextCell),_xlpm.TextCell),_xlpm.TextCell),""))</f>
        <v/>
      </c>
      <c r="X8335" s="60" t="str">
        <f>IF(A8335&lt;&gt;"",IFERROR(IF(FIND(" ",G8335)&gt;=1,MID(G8335,FIND(" ",G8335)+1,LEN(G8335)),""),""),"")</f>
        <v/>
      </c>
      <c r="AC8335" s="51">
        <f>IFERROR(VALUE(MID($C8335,1,2)),0)</f>
        <v>0</v>
      </c>
      <c r="AD8335" s="44">
        <f>IFERROR(VALUE(MID($C8335,4,3)),0)</f>
        <v>0</v>
      </c>
      <c r="AE8335" s="51">
        <f>VALUE(RIGHT("00"&amp;AC8335,2)&amp;RIGHT("000"&amp;AD8335,3))</f>
        <v>0</v>
      </c>
    </row>
    <row r="8336" spans="1:31">
      <c r="A8336" s="60" t="str">
        <f>IF(G8336&amp;Q8336&lt;&gt;"",W8336&amp;Q8336,"")</f>
        <v/>
      </c>
      <c r="B8336" s="85" t="str">
        <f>IF(C8336&lt;&gt;"",LEFT(C8336,9),"")</f>
        <v/>
      </c>
      <c r="V8336" s="60" t="str">
        <f>W8336&amp;H8336</f>
        <v/>
      </c>
      <c r="W8336" s="60" t="str">
        <f>_xlfn.LET(_xlpm.TextCell,TEXT(G8336,"###"),IF(_xlpm.TextCell&lt;&gt;"",IF(StyleSpaceSplit,IFERROR(IF(FIND(" ",_xlpm.TextCell)&gt;=1,MID(_xlpm.TextCell,1,FIND(" ",_xlpm.TextCell)-1),_xlpm.TextCell),_xlpm.TextCell),_xlpm.TextCell),""))</f>
        <v/>
      </c>
      <c r="X8336" s="60" t="str">
        <f>IF(A8336&lt;&gt;"",IFERROR(IF(FIND(" ",G8336)&gt;=1,MID(G8336,FIND(" ",G8336)+1,LEN(G8336)),""),""),"")</f>
        <v/>
      </c>
      <c r="AC8336" s="51">
        <f>IFERROR(VALUE(MID($C8336,1,2)),0)</f>
        <v>0</v>
      </c>
      <c r="AD8336" s="44">
        <f>IFERROR(VALUE(MID($C8336,4,3)),0)</f>
        <v>0</v>
      </c>
      <c r="AE8336" s="51">
        <f>VALUE(RIGHT("00"&amp;AC8336,2)&amp;RIGHT("000"&amp;AD8336,3))</f>
        <v>0</v>
      </c>
    </row>
    <row r="8337" spans="1:31">
      <c r="A8337" s="60" t="str">
        <f>IF(G8337&amp;Q8337&lt;&gt;"",W8337&amp;Q8337,"")</f>
        <v/>
      </c>
      <c r="B8337" s="85" t="str">
        <f>IF(C8337&lt;&gt;"",LEFT(C8337,9),"")</f>
        <v/>
      </c>
      <c r="V8337" s="60" t="str">
        <f>W8337&amp;H8337</f>
        <v/>
      </c>
      <c r="W8337" s="60" t="str">
        <f>_xlfn.LET(_xlpm.TextCell,TEXT(G8337,"###"),IF(_xlpm.TextCell&lt;&gt;"",IF(StyleSpaceSplit,IFERROR(IF(FIND(" ",_xlpm.TextCell)&gt;=1,MID(_xlpm.TextCell,1,FIND(" ",_xlpm.TextCell)-1),_xlpm.TextCell),_xlpm.TextCell),_xlpm.TextCell),""))</f>
        <v/>
      </c>
      <c r="X8337" s="60" t="str">
        <f>IF(A8337&lt;&gt;"",IFERROR(IF(FIND(" ",G8337)&gt;=1,MID(G8337,FIND(" ",G8337)+1,LEN(G8337)),""),""),"")</f>
        <v/>
      </c>
      <c r="AC8337" s="51">
        <f>IFERROR(VALUE(MID($C8337,1,2)),0)</f>
        <v>0</v>
      </c>
      <c r="AD8337" s="44">
        <f>IFERROR(VALUE(MID($C8337,4,3)),0)</f>
        <v>0</v>
      </c>
      <c r="AE8337" s="51">
        <f>VALUE(RIGHT("00"&amp;AC8337,2)&amp;RIGHT("000"&amp;AD8337,3))</f>
        <v>0</v>
      </c>
    </row>
    <row r="8338" spans="1:31">
      <c r="A8338" s="60" t="str">
        <f>IF(G8338&amp;Q8338&lt;&gt;"",W8338&amp;Q8338,"")</f>
        <v/>
      </c>
      <c r="B8338" s="85" t="str">
        <f>IF(C8338&lt;&gt;"",LEFT(C8338,9),"")</f>
        <v/>
      </c>
      <c r="V8338" s="60" t="str">
        <f>W8338&amp;H8338</f>
        <v/>
      </c>
      <c r="W8338" s="60" t="str">
        <f>_xlfn.LET(_xlpm.TextCell,TEXT(G8338,"###"),IF(_xlpm.TextCell&lt;&gt;"",IF(StyleSpaceSplit,IFERROR(IF(FIND(" ",_xlpm.TextCell)&gt;=1,MID(_xlpm.TextCell,1,FIND(" ",_xlpm.TextCell)-1),_xlpm.TextCell),_xlpm.TextCell),_xlpm.TextCell),""))</f>
        <v/>
      </c>
      <c r="X8338" s="60" t="str">
        <f>IF(A8338&lt;&gt;"",IFERROR(IF(FIND(" ",G8338)&gt;=1,MID(G8338,FIND(" ",G8338)+1,LEN(G8338)),""),""),"")</f>
        <v/>
      </c>
      <c r="AC8338" s="51">
        <f>IFERROR(VALUE(MID($C8338,1,2)),0)</f>
        <v>0</v>
      </c>
      <c r="AD8338" s="44">
        <f>IFERROR(VALUE(MID($C8338,4,3)),0)</f>
        <v>0</v>
      </c>
      <c r="AE8338" s="51">
        <f>VALUE(RIGHT("00"&amp;AC8338,2)&amp;RIGHT("000"&amp;AD8338,3))</f>
        <v>0</v>
      </c>
    </row>
    <row r="8339" spans="1:31">
      <c r="A8339" s="60" t="str">
        <f>IF(G8339&amp;Q8339&lt;&gt;"",W8339&amp;Q8339,"")</f>
        <v/>
      </c>
      <c r="B8339" s="85" t="str">
        <f>IF(C8339&lt;&gt;"",LEFT(C8339,9),"")</f>
        <v/>
      </c>
      <c r="V8339" s="60" t="str">
        <f>W8339&amp;H8339</f>
        <v/>
      </c>
      <c r="W8339" s="60" t="str">
        <f>_xlfn.LET(_xlpm.TextCell,TEXT(G8339,"###"),IF(_xlpm.TextCell&lt;&gt;"",IF(StyleSpaceSplit,IFERROR(IF(FIND(" ",_xlpm.TextCell)&gt;=1,MID(_xlpm.TextCell,1,FIND(" ",_xlpm.TextCell)-1),_xlpm.TextCell),_xlpm.TextCell),_xlpm.TextCell),""))</f>
        <v/>
      </c>
      <c r="X8339" s="60" t="str">
        <f>IF(A8339&lt;&gt;"",IFERROR(IF(FIND(" ",G8339)&gt;=1,MID(G8339,FIND(" ",G8339)+1,LEN(G8339)),""),""),"")</f>
        <v/>
      </c>
      <c r="AC8339" s="51">
        <f>IFERROR(VALUE(MID($C8339,1,2)),0)</f>
        <v>0</v>
      </c>
      <c r="AD8339" s="44">
        <f>IFERROR(VALUE(MID($C8339,4,3)),0)</f>
        <v>0</v>
      </c>
      <c r="AE8339" s="51">
        <f>VALUE(RIGHT("00"&amp;AC8339,2)&amp;RIGHT("000"&amp;AD8339,3))</f>
        <v>0</v>
      </c>
    </row>
    <row r="8340" spans="1:31">
      <c r="A8340" s="60" t="str">
        <f>IF(G8340&amp;Q8340&lt;&gt;"",W8340&amp;Q8340,"")</f>
        <v/>
      </c>
      <c r="B8340" s="85" t="str">
        <f>IF(C8340&lt;&gt;"",LEFT(C8340,9),"")</f>
        <v/>
      </c>
      <c r="V8340" s="60" t="str">
        <f>W8340&amp;H8340</f>
        <v/>
      </c>
      <c r="W8340" s="60" t="str">
        <f>_xlfn.LET(_xlpm.TextCell,TEXT(G8340,"###"),IF(_xlpm.TextCell&lt;&gt;"",IF(StyleSpaceSplit,IFERROR(IF(FIND(" ",_xlpm.TextCell)&gt;=1,MID(_xlpm.TextCell,1,FIND(" ",_xlpm.TextCell)-1),_xlpm.TextCell),_xlpm.TextCell),_xlpm.TextCell),""))</f>
        <v/>
      </c>
      <c r="X8340" s="60" t="str">
        <f>IF(A8340&lt;&gt;"",IFERROR(IF(FIND(" ",G8340)&gt;=1,MID(G8340,FIND(" ",G8340)+1,LEN(G8340)),""),""),"")</f>
        <v/>
      </c>
      <c r="AC8340" s="51">
        <f>IFERROR(VALUE(MID($C8340,1,2)),0)</f>
        <v>0</v>
      </c>
      <c r="AD8340" s="44">
        <f>IFERROR(VALUE(MID($C8340,4,3)),0)</f>
        <v>0</v>
      </c>
      <c r="AE8340" s="51">
        <f>VALUE(RIGHT("00"&amp;AC8340,2)&amp;RIGHT("000"&amp;AD8340,3))</f>
        <v>0</v>
      </c>
    </row>
    <row r="8341" spans="1:31">
      <c r="A8341" s="60" t="str">
        <f>IF(G8341&amp;Q8341&lt;&gt;"",W8341&amp;Q8341,"")</f>
        <v/>
      </c>
      <c r="B8341" s="85" t="str">
        <f>IF(C8341&lt;&gt;"",LEFT(C8341,9),"")</f>
        <v/>
      </c>
      <c r="V8341" s="60" t="str">
        <f>W8341&amp;H8341</f>
        <v/>
      </c>
      <c r="W8341" s="60" t="str">
        <f>_xlfn.LET(_xlpm.TextCell,TEXT(G8341,"###"),IF(_xlpm.TextCell&lt;&gt;"",IF(StyleSpaceSplit,IFERROR(IF(FIND(" ",_xlpm.TextCell)&gt;=1,MID(_xlpm.TextCell,1,FIND(" ",_xlpm.TextCell)-1),_xlpm.TextCell),_xlpm.TextCell),_xlpm.TextCell),""))</f>
        <v/>
      </c>
      <c r="X8341" s="60" t="str">
        <f>IF(A8341&lt;&gt;"",IFERROR(IF(FIND(" ",G8341)&gt;=1,MID(G8341,FIND(" ",G8341)+1,LEN(G8341)),""),""),"")</f>
        <v/>
      </c>
      <c r="AC8341" s="51">
        <f>IFERROR(VALUE(MID($C8341,1,2)),0)</f>
        <v>0</v>
      </c>
      <c r="AD8341" s="44">
        <f>IFERROR(VALUE(MID($C8341,4,3)),0)</f>
        <v>0</v>
      </c>
      <c r="AE8341" s="51">
        <f>VALUE(RIGHT("00"&amp;AC8341,2)&amp;RIGHT("000"&amp;AD8341,3))</f>
        <v>0</v>
      </c>
    </row>
    <row r="8342" spans="1:31">
      <c r="A8342" s="60" t="str">
        <f>IF(G8342&amp;Q8342&lt;&gt;"",W8342&amp;Q8342,"")</f>
        <v/>
      </c>
      <c r="B8342" s="85" t="str">
        <f>IF(C8342&lt;&gt;"",LEFT(C8342,9),"")</f>
        <v/>
      </c>
      <c r="V8342" s="60" t="str">
        <f>W8342&amp;H8342</f>
        <v/>
      </c>
      <c r="W8342" s="60" t="str">
        <f>_xlfn.LET(_xlpm.TextCell,TEXT(G8342,"###"),IF(_xlpm.TextCell&lt;&gt;"",IF(StyleSpaceSplit,IFERROR(IF(FIND(" ",_xlpm.TextCell)&gt;=1,MID(_xlpm.TextCell,1,FIND(" ",_xlpm.TextCell)-1),_xlpm.TextCell),_xlpm.TextCell),_xlpm.TextCell),""))</f>
        <v/>
      </c>
      <c r="X8342" s="60" t="str">
        <f>IF(A8342&lt;&gt;"",IFERROR(IF(FIND(" ",G8342)&gt;=1,MID(G8342,FIND(" ",G8342)+1,LEN(G8342)),""),""),"")</f>
        <v/>
      </c>
      <c r="AC8342" s="51">
        <f>IFERROR(VALUE(MID($C8342,1,2)),0)</f>
        <v>0</v>
      </c>
      <c r="AD8342" s="44">
        <f>IFERROR(VALUE(MID($C8342,4,3)),0)</f>
        <v>0</v>
      </c>
      <c r="AE8342" s="51">
        <f>VALUE(RIGHT("00"&amp;AC8342,2)&amp;RIGHT("000"&amp;AD8342,3))</f>
        <v>0</v>
      </c>
    </row>
    <row r="8343" spans="1:31">
      <c r="A8343" s="60" t="str">
        <f>IF(G8343&amp;Q8343&lt;&gt;"",W8343&amp;Q8343,"")</f>
        <v/>
      </c>
      <c r="B8343" s="85" t="str">
        <f>IF(C8343&lt;&gt;"",LEFT(C8343,9),"")</f>
        <v/>
      </c>
      <c r="V8343" s="60" t="str">
        <f>W8343&amp;H8343</f>
        <v/>
      </c>
      <c r="W8343" s="60" t="str">
        <f>_xlfn.LET(_xlpm.TextCell,TEXT(G8343,"###"),IF(_xlpm.TextCell&lt;&gt;"",IF(StyleSpaceSplit,IFERROR(IF(FIND(" ",_xlpm.TextCell)&gt;=1,MID(_xlpm.TextCell,1,FIND(" ",_xlpm.TextCell)-1),_xlpm.TextCell),_xlpm.TextCell),_xlpm.TextCell),""))</f>
        <v/>
      </c>
      <c r="X8343" s="60" t="str">
        <f>IF(A8343&lt;&gt;"",IFERROR(IF(FIND(" ",G8343)&gt;=1,MID(G8343,FIND(" ",G8343)+1,LEN(G8343)),""),""),"")</f>
        <v/>
      </c>
      <c r="AC8343" s="51">
        <f>IFERROR(VALUE(MID($C8343,1,2)),0)</f>
        <v>0</v>
      </c>
      <c r="AD8343" s="44">
        <f>IFERROR(VALUE(MID($C8343,4,3)),0)</f>
        <v>0</v>
      </c>
      <c r="AE8343" s="51">
        <f>VALUE(RIGHT("00"&amp;AC8343,2)&amp;RIGHT("000"&amp;AD8343,3))</f>
        <v>0</v>
      </c>
    </row>
    <row r="8344" spans="1:31">
      <c r="A8344" s="60" t="str">
        <f>IF(G8344&amp;Q8344&lt;&gt;"",W8344&amp;Q8344,"")</f>
        <v/>
      </c>
      <c r="B8344" s="85" t="str">
        <f>IF(C8344&lt;&gt;"",LEFT(C8344,9),"")</f>
        <v/>
      </c>
      <c r="V8344" s="60" t="str">
        <f>W8344&amp;H8344</f>
        <v/>
      </c>
      <c r="W8344" s="60" t="str">
        <f>_xlfn.LET(_xlpm.TextCell,TEXT(G8344,"###"),IF(_xlpm.TextCell&lt;&gt;"",IF(StyleSpaceSplit,IFERROR(IF(FIND(" ",_xlpm.TextCell)&gt;=1,MID(_xlpm.TextCell,1,FIND(" ",_xlpm.TextCell)-1),_xlpm.TextCell),_xlpm.TextCell),_xlpm.TextCell),""))</f>
        <v/>
      </c>
      <c r="X8344" s="60" t="str">
        <f>IF(A8344&lt;&gt;"",IFERROR(IF(FIND(" ",G8344)&gt;=1,MID(G8344,FIND(" ",G8344)+1,LEN(G8344)),""),""),"")</f>
        <v/>
      </c>
      <c r="AC8344" s="51">
        <f>IFERROR(VALUE(MID($C8344,1,2)),0)</f>
        <v>0</v>
      </c>
      <c r="AD8344" s="44">
        <f>IFERROR(VALUE(MID($C8344,4,3)),0)</f>
        <v>0</v>
      </c>
      <c r="AE8344" s="51">
        <f>VALUE(RIGHT("00"&amp;AC8344,2)&amp;RIGHT("000"&amp;AD8344,3))</f>
        <v>0</v>
      </c>
    </row>
    <row r="8345" spans="1:31">
      <c r="A8345" s="60" t="str">
        <f>IF(G8345&amp;Q8345&lt;&gt;"",W8345&amp;Q8345,"")</f>
        <v/>
      </c>
      <c r="B8345" s="85" t="str">
        <f>IF(C8345&lt;&gt;"",LEFT(C8345,9),"")</f>
        <v/>
      </c>
      <c r="V8345" s="60" t="str">
        <f>W8345&amp;H8345</f>
        <v/>
      </c>
      <c r="W8345" s="60" t="str">
        <f>_xlfn.LET(_xlpm.TextCell,TEXT(G8345,"###"),IF(_xlpm.TextCell&lt;&gt;"",IF(StyleSpaceSplit,IFERROR(IF(FIND(" ",_xlpm.TextCell)&gt;=1,MID(_xlpm.TextCell,1,FIND(" ",_xlpm.TextCell)-1),_xlpm.TextCell),_xlpm.TextCell),_xlpm.TextCell),""))</f>
        <v/>
      </c>
      <c r="X8345" s="60" t="str">
        <f>IF(A8345&lt;&gt;"",IFERROR(IF(FIND(" ",G8345)&gt;=1,MID(G8345,FIND(" ",G8345)+1,LEN(G8345)),""),""),"")</f>
        <v/>
      </c>
      <c r="AC8345" s="51">
        <f>IFERROR(VALUE(MID($C8345,1,2)),0)</f>
        <v>0</v>
      </c>
      <c r="AD8345" s="44">
        <f>IFERROR(VALUE(MID($C8345,4,3)),0)</f>
        <v>0</v>
      </c>
      <c r="AE8345" s="51">
        <f>VALUE(RIGHT("00"&amp;AC8345,2)&amp;RIGHT("000"&amp;AD8345,3))</f>
        <v>0</v>
      </c>
    </row>
    <row r="8346" spans="1:31">
      <c r="A8346" s="60" t="str">
        <f>IF(G8346&amp;Q8346&lt;&gt;"",W8346&amp;Q8346,"")</f>
        <v/>
      </c>
      <c r="B8346" s="85" t="str">
        <f>IF(C8346&lt;&gt;"",LEFT(C8346,9),"")</f>
        <v/>
      </c>
      <c r="V8346" s="60" t="str">
        <f>W8346&amp;H8346</f>
        <v/>
      </c>
      <c r="W8346" s="60" t="str">
        <f>_xlfn.LET(_xlpm.TextCell,TEXT(G8346,"###"),IF(_xlpm.TextCell&lt;&gt;"",IF(StyleSpaceSplit,IFERROR(IF(FIND(" ",_xlpm.TextCell)&gt;=1,MID(_xlpm.TextCell,1,FIND(" ",_xlpm.TextCell)-1),_xlpm.TextCell),_xlpm.TextCell),_xlpm.TextCell),""))</f>
        <v/>
      </c>
      <c r="X8346" s="60" t="str">
        <f>IF(A8346&lt;&gt;"",IFERROR(IF(FIND(" ",G8346)&gt;=1,MID(G8346,FIND(" ",G8346)+1,LEN(G8346)),""),""),"")</f>
        <v/>
      </c>
      <c r="AC8346" s="51">
        <f>IFERROR(VALUE(MID($C8346,1,2)),0)</f>
        <v>0</v>
      </c>
      <c r="AD8346" s="44">
        <f>IFERROR(VALUE(MID($C8346,4,3)),0)</f>
        <v>0</v>
      </c>
      <c r="AE8346" s="51">
        <f>VALUE(RIGHT("00"&amp;AC8346,2)&amp;RIGHT("000"&amp;AD8346,3))</f>
        <v>0</v>
      </c>
    </row>
    <row r="8347" spans="1:31">
      <c r="A8347" s="60" t="str">
        <f>IF(G8347&amp;Q8347&lt;&gt;"",W8347&amp;Q8347,"")</f>
        <v/>
      </c>
      <c r="B8347" s="85" t="str">
        <f>IF(C8347&lt;&gt;"",LEFT(C8347,9),"")</f>
        <v/>
      </c>
      <c r="V8347" s="60" t="str">
        <f>W8347&amp;H8347</f>
        <v/>
      </c>
      <c r="W8347" s="60" t="str">
        <f>_xlfn.LET(_xlpm.TextCell,TEXT(G8347,"###"),IF(_xlpm.TextCell&lt;&gt;"",IF(StyleSpaceSplit,IFERROR(IF(FIND(" ",_xlpm.TextCell)&gt;=1,MID(_xlpm.TextCell,1,FIND(" ",_xlpm.TextCell)-1),_xlpm.TextCell),_xlpm.TextCell),_xlpm.TextCell),""))</f>
        <v/>
      </c>
      <c r="X8347" s="60" t="str">
        <f>IF(A8347&lt;&gt;"",IFERROR(IF(FIND(" ",G8347)&gt;=1,MID(G8347,FIND(" ",G8347)+1,LEN(G8347)),""),""),"")</f>
        <v/>
      </c>
      <c r="AC8347" s="51">
        <f>IFERROR(VALUE(MID($C8347,1,2)),0)</f>
        <v>0</v>
      </c>
      <c r="AD8347" s="44">
        <f>IFERROR(VALUE(MID($C8347,4,3)),0)</f>
        <v>0</v>
      </c>
      <c r="AE8347" s="51">
        <f>VALUE(RIGHT("00"&amp;AC8347,2)&amp;RIGHT("000"&amp;AD8347,3))</f>
        <v>0</v>
      </c>
    </row>
    <row r="8348" spans="1:31">
      <c r="A8348" s="60" t="str">
        <f>IF(G8348&amp;Q8348&lt;&gt;"",W8348&amp;Q8348,"")</f>
        <v/>
      </c>
      <c r="B8348" s="85" t="str">
        <f>IF(C8348&lt;&gt;"",LEFT(C8348,9),"")</f>
        <v/>
      </c>
      <c r="V8348" s="60" t="str">
        <f>W8348&amp;H8348</f>
        <v/>
      </c>
      <c r="W8348" s="60" t="str">
        <f>_xlfn.LET(_xlpm.TextCell,TEXT(G8348,"###"),IF(_xlpm.TextCell&lt;&gt;"",IF(StyleSpaceSplit,IFERROR(IF(FIND(" ",_xlpm.TextCell)&gt;=1,MID(_xlpm.TextCell,1,FIND(" ",_xlpm.TextCell)-1),_xlpm.TextCell),_xlpm.TextCell),_xlpm.TextCell),""))</f>
        <v/>
      </c>
      <c r="X8348" s="60" t="str">
        <f>IF(A8348&lt;&gt;"",IFERROR(IF(FIND(" ",G8348)&gt;=1,MID(G8348,FIND(" ",G8348)+1,LEN(G8348)),""),""),"")</f>
        <v/>
      </c>
      <c r="AC8348" s="51">
        <f>IFERROR(VALUE(MID($C8348,1,2)),0)</f>
        <v>0</v>
      </c>
      <c r="AD8348" s="44">
        <f>IFERROR(VALUE(MID($C8348,4,3)),0)</f>
        <v>0</v>
      </c>
      <c r="AE8348" s="51">
        <f>VALUE(RIGHT("00"&amp;AC8348,2)&amp;RIGHT("000"&amp;AD8348,3))</f>
        <v>0</v>
      </c>
    </row>
    <row r="8349" spans="1:31">
      <c r="A8349" s="60" t="str">
        <f>IF(G8349&amp;Q8349&lt;&gt;"",W8349&amp;Q8349,"")</f>
        <v/>
      </c>
      <c r="B8349" s="85" t="str">
        <f>IF(C8349&lt;&gt;"",LEFT(C8349,9),"")</f>
        <v/>
      </c>
      <c r="V8349" s="60" t="str">
        <f>W8349&amp;H8349</f>
        <v/>
      </c>
      <c r="W8349" s="60" t="str">
        <f>_xlfn.LET(_xlpm.TextCell,TEXT(G8349,"###"),IF(_xlpm.TextCell&lt;&gt;"",IF(StyleSpaceSplit,IFERROR(IF(FIND(" ",_xlpm.TextCell)&gt;=1,MID(_xlpm.TextCell,1,FIND(" ",_xlpm.TextCell)-1),_xlpm.TextCell),_xlpm.TextCell),_xlpm.TextCell),""))</f>
        <v/>
      </c>
      <c r="X8349" s="60" t="str">
        <f>IF(A8349&lt;&gt;"",IFERROR(IF(FIND(" ",G8349)&gt;=1,MID(G8349,FIND(" ",G8349)+1,LEN(G8349)),""),""),"")</f>
        <v/>
      </c>
      <c r="AC8349" s="51">
        <f>IFERROR(VALUE(MID($C8349,1,2)),0)</f>
        <v>0</v>
      </c>
      <c r="AD8349" s="44">
        <f>IFERROR(VALUE(MID($C8349,4,3)),0)</f>
        <v>0</v>
      </c>
      <c r="AE8349" s="51">
        <f>VALUE(RIGHT("00"&amp;AC8349,2)&amp;RIGHT("000"&amp;AD8349,3))</f>
        <v>0</v>
      </c>
    </row>
    <row r="8350" spans="1:31">
      <c r="A8350" s="60" t="str">
        <f>IF(G8350&amp;Q8350&lt;&gt;"",W8350&amp;Q8350,"")</f>
        <v/>
      </c>
      <c r="B8350" s="85" t="str">
        <f>IF(C8350&lt;&gt;"",LEFT(C8350,9),"")</f>
        <v/>
      </c>
      <c r="V8350" s="60" t="str">
        <f>W8350&amp;H8350</f>
        <v/>
      </c>
      <c r="W8350" s="60" t="str">
        <f>_xlfn.LET(_xlpm.TextCell,TEXT(G8350,"###"),IF(_xlpm.TextCell&lt;&gt;"",IF(StyleSpaceSplit,IFERROR(IF(FIND(" ",_xlpm.TextCell)&gt;=1,MID(_xlpm.TextCell,1,FIND(" ",_xlpm.TextCell)-1),_xlpm.TextCell),_xlpm.TextCell),_xlpm.TextCell),""))</f>
        <v/>
      </c>
      <c r="X8350" s="60" t="str">
        <f>IF(A8350&lt;&gt;"",IFERROR(IF(FIND(" ",G8350)&gt;=1,MID(G8350,FIND(" ",G8350)+1,LEN(G8350)),""),""),"")</f>
        <v/>
      </c>
      <c r="AC8350" s="51">
        <f>IFERROR(VALUE(MID($C8350,1,2)),0)</f>
        <v>0</v>
      </c>
      <c r="AD8350" s="44">
        <f>IFERROR(VALUE(MID($C8350,4,3)),0)</f>
        <v>0</v>
      </c>
      <c r="AE8350" s="51">
        <f>VALUE(RIGHT("00"&amp;AC8350,2)&amp;RIGHT("000"&amp;AD8350,3))</f>
        <v>0</v>
      </c>
    </row>
    <row r="8351" spans="1:31">
      <c r="A8351" s="60" t="str">
        <f>IF(G8351&amp;Q8351&lt;&gt;"",W8351&amp;Q8351,"")</f>
        <v/>
      </c>
      <c r="B8351" s="85" t="str">
        <f>IF(C8351&lt;&gt;"",LEFT(C8351,9),"")</f>
        <v/>
      </c>
      <c r="V8351" s="60" t="str">
        <f>W8351&amp;H8351</f>
        <v/>
      </c>
      <c r="W8351" s="60" t="str">
        <f>_xlfn.LET(_xlpm.TextCell,TEXT(G8351,"###"),IF(_xlpm.TextCell&lt;&gt;"",IF(StyleSpaceSplit,IFERROR(IF(FIND(" ",_xlpm.TextCell)&gt;=1,MID(_xlpm.TextCell,1,FIND(" ",_xlpm.TextCell)-1),_xlpm.TextCell),_xlpm.TextCell),_xlpm.TextCell),""))</f>
        <v/>
      </c>
      <c r="X8351" s="60" t="str">
        <f>IF(A8351&lt;&gt;"",IFERROR(IF(FIND(" ",G8351)&gt;=1,MID(G8351,FIND(" ",G8351)+1,LEN(G8351)),""),""),"")</f>
        <v/>
      </c>
      <c r="AC8351" s="51">
        <f>IFERROR(VALUE(MID($C8351,1,2)),0)</f>
        <v>0</v>
      </c>
      <c r="AD8351" s="44">
        <f>IFERROR(VALUE(MID($C8351,4,3)),0)</f>
        <v>0</v>
      </c>
      <c r="AE8351" s="51">
        <f>VALUE(RIGHT("00"&amp;AC8351,2)&amp;RIGHT("000"&amp;AD8351,3))</f>
        <v>0</v>
      </c>
    </row>
    <row r="8352" spans="1:31">
      <c r="A8352" s="60" t="str">
        <f>IF(G8352&amp;Q8352&lt;&gt;"",W8352&amp;Q8352,"")</f>
        <v/>
      </c>
      <c r="B8352" s="85" t="str">
        <f>IF(C8352&lt;&gt;"",LEFT(C8352,9),"")</f>
        <v/>
      </c>
      <c r="V8352" s="60" t="str">
        <f>W8352&amp;H8352</f>
        <v/>
      </c>
      <c r="W8352" s="60" t="str">
        <f>_xlfn.LET(_xlpm.TextCell,TEXT(G8352,"###"),IF(_xlpm.TextCell&lt;&gt;"",IF(StyleSpaceSplit,IFERROR(IF(FIND(" ",_xlpm.TextCell)&gt;=1,MID(_xlpm.TextCell,1,FIND(" ",_xlpm.TextCell)-1),_xlpm.TextCell),_xlpm.TextCell),_xlpm.TextCell),""))</f>
        <v/>
      </c>
      <c r="X8352" s="60" t="str">
        <f>IF(A8352&lt;&gt;"",IFERROR(IF(FIND(" ",G8352)&gt;=1,MID(G8352,FIND(" ",G8352)+1,LEN(G8352)),""),""),"")</f>
        <v/>
      </c>
      <c r="AC8352" s="51">
        <f>IFERROR(VALUE(MID($C8352,1,2)),0)</f>
        <v>0</v>
      </c>
      <c r="AD8352" s="44">
        <f>IFERROR(VALUE(MID($C8352,4,3)),0)</f>
        <v>0</v>
      </c>
      <c r="AE8352" s="51">
        <f>VALUE(RIGHT("00"&amp;AC8352,2)&amp;RIGHT("000"&amp;AD8352,3))</f>
        <v>0</v>
      </c>
    </row>
    <row r="8353" spans="1:31">
      <c r="A8353" s="60" t="str">
        <f>IF(G8353&amp;Q8353&lt;&gt;"",W8353&amp;Q8353,"")</f>
        <v/>
      </c>
      <c r="B8353" s="85" t="str">
        <f>IF(C8353&lt;&gt;"",LEFT(C8353,9),"")</f>
        <v/>
      </c>
      <c r="V8353" s="60" t="str">
        <f>W8353&amp;H8353</f>
        <v/>
      </c>
      <c r="W8353" s="60" t="str">
        <f>_xlfn.LET(_xlpm.TextCell,TEXT(G8353,"###"),IF(_xlpm.TextCell&lt;&gt;"",IF(StyleSpaceSplit,IFERROR(IF(FIND(" ",_xlpm.TextCell)&gt;=1,MID(_xlpm.TextCell,1,FIND(" ",_xlpm.TextCell)-1),_xlpm.TextCell),_xlpm.TextCell),_xlpm.TextCell),""))</f>
        <v/>
      </c>
      <c r="X8353" s="60" t="str">
        <f>IF(A8353&lt;&gt;"",IFERROR(IF(FIND(" ",G8353)&gt;=1,MID(G8353,FIND(" ",G8353)+1,LEN(G8353)),""),""),"")</f>
        <v/>
      </c>
      <c r="AC8353" s="51">
        <f>IFERROR(VALUE(MID($C8353,1,2)),0)</f>
        <v>0</v>
      </c>
      <c r="AD8353" s="44">
        <f>IFERROR(VALUE(MID($C8353,4,3)),0)</f>
        <v>0</v>
      </c>
      <c r="AE8353" s="51">
        <f>VALUE(RIGHT("00"&amp;AC8353,2)&amp;RIGHT("000"&amp;AD8353,3))</f>
        <v>0</v>
      </c>
    </row>
    <row r="8354" spans="1:31">
      <c r="A8354" s="60" t="str">
        <f>IF(G8354&amp;Q8354&lt;&gt;"",W8354&amp;Q8354,"")</f>
        <v/>
      </c>
      <c r="B8354" s="85" t="str">
        <f>IF(C8354&lt;&gt;"",LEFT(C8354,9),"")</f>
        <v/>
      </c>
      <c r="V8354" s="60" t="str">
        <f>W8354&amp;H8354</f>
        <v/>
      </c>
      <c r="W8354" s="60" t="str">
        <f>_xlfn.LET(_xlpm.TextCell,TEXT(G8354,"###"),IF(_xlpm.TextCell&lt;&gt;"",IF(StyleSpaceSplit,IFERROR(IF(FIND(" ",_xlpm.TextCell)&gt;=1,MID(_xlpm.TextCell,1,FIND(" ",_xlpm.TextCell)-1),_xlpm.TextCell),_xlpm.TextCell),_xlpm.TextCell),""))</f>
        <v/>
      </c>
      <c r="X8354" s="60" t="str">
        <f>IF(A8354&lt;&gt;"",IFERROR(IF(FIND(" ",G8354)&gt;=1,MID(G8354,FIND(" ",G8354)+1,LEN(G8354)),""),""),"")</f>
        <v/>
      </c>
      <c r="AC8354" s="51">
        <f>IFERROR(VALUE(MID($C8354,1,2)),0)</f>
        <v>0</v>
      </c>
      <c r="AD8354" s="44">
        <f>IFERROR(VALUE(MID($C8354,4,3)),0)</f>
        <v>0</v>
      </c>
      <c r="AE8354" s="51">
        <f>VALUE(RIGHT("00"&amp;AC8354,2)&amp;RIGHT("000"&amp;AD8354,3))</f>
        <v>0</v>
      </c>
    </row>
    <row r="8355" spans="1:31">
      <c r="A8355" s="60" t="str">
        <f>IF(G8355&amp;Q8355&lt;&gt;"",W8355&amp;Q8355,"")</f>
        <v/>
      </c>
      <c r="B8355" s="85" t="str">
        <f>IF(C8355&lt;&gt;"",LEFT(C8355,9),"")</f>
        <v/>
      </c>
      <c r="V8355" s="60" t="str">
        <f>W8355&amp;H8355</f>
        <v/>
      </c>
      <c r="W8355" s="60" t="str">
        <f>_xlfn.LET(_xlpm.TextCell,TEXT(G8355,"###"),IF(_xlpm.TextCell&lt;&gt;"",IF(StyleSpaceSplit,IFERROR(IF(FIND(" ",_xlpm.TextCell)&gt;=1,MID(_xlpm.TextCell,1,FIND(" ",_xlpm.TextCell)-1),_xlpm.TextCell),_xlpm.TextCell),_xlpm.TextCell),""))</f>
        <v/>
      </c>
      <c r="X8355" s="60" t="str">
        <f>IF(A8355&lt;&gt;"",IFERROR(IF(FIND(" ",G8355)&gt;=1,MID(G8355,FIND(" ",G8355)+1,LEN(G8355)),""),""),"")</f>
        <v/>
      </c>
      <c r="AC8355" s="51">
        <f>IFERROR(VALUE(MID($C8355,1,2)),0)</f>
        <v>0</v>
      </c>
      <c r="AD8355" s="44">
        <f>IFERROR(VALUE(MID($C8355,4,3)),0)</f>
        <v>0</v>
      </c>
      <c r="AE8355" s="51">
        <f>VALUE(RIGHT("00"&amp;AC8355,2)&amp;RIGHT("000"&amp;AD8355,3))</f>
        <v>0</v>
      </c>
    </row>
    <row r="8356" spans="1:31">
      <c r="A8356" s="60" t="str">
        <f>IF(G8356&amp;Q8356&lt;&gt;"",W8356&amp;Q8356,"")</f>
        <v/>
      </c>
      <c r="B8356" s="85" t="str">
        <f>IF(C8356&lt;&gt;"",LEFT(C8356,9),"")</f>
        <v/>
      </c>
      <c r="V8356" s="60" t="str">
        <f>W8356&amp;H8356</f>
        <v/>
      </c>
      <c r="W8356" s="60" t="str">
        <f>_xlfn.LET(_xlpm.TextCell,TEXT(G8356,"###"),IF(_xlpm.TextCell&lt;&gt;"",IF(StyleSpaceSplit,IFERROR(IF(FIND(" ",_xlpm.TextCell)&gt;=1,MID(_xlpm.TextCell,1,FIND(" ",_xlpm.TextCell)-1),_xlpm.TextCell),_xlpm.TextCell),_xlpm.TextCell),""))</f>
        <v/>
      </c>
      <c r="X8356" s="60" t="str">
        <f>IF(A8356&lt;&gt;"",IFERROR(IF(FIND(" ",G8356)&gt;=1,MID(G8356,FIND(" ",G8356)+1,LEN(G8356)),""),""),"")</f>
        <v/>
      </c>
      <c r="AC8356" s="51">
        <f>IFERROR(VALUE(MID($C8356,1,2)),0)</f>
        <v>0</v>
      </c>
      <c r="AD8356" s="44">
        <f>IFERROR(VALUE(MID($C8356,4,3)),0)</f>
        <v>0</v>
      </c>
      <c r="AE8356" s="51">
        <f>VALUE(RIGHT("00"&amp;AC8356,2)&amp;RIGHT("000"&amp;AD8356,3))</f>
        <v>0</v>
      </c>
    </row>
    <row r="8357" spans="1:31">
      <c r="A8357" s="60" t="str">
        <f>IF(G8357&amp;Q8357&lt;&gt;"",W8357&amp;Q8357,"")</f>
        <v/>
      </c>
      <c r="B8357" s="85" t="str">
        <f>IF(C8357&lt;&gt;"",LEFT(C8357,9),"")</f>
        <v/>
      </c>
      <c r="V8357" s="60" t="str">
        <f>W8357&amp;H8357</f>
        <v/>
      </c>
      <c r="W8357" s="60" t="str">
        <f>_xlfn.LET(_xlpm.TextCell,TEXT(G8357,"###"),IF(_xlpm.TextCell&lt;&gt;"",IF(StyleSpaceSplit,IFERROR(IF(FIND(" ",_xlpm.TextCell)&gt;=1,MID(_xlpm.TextCell,1,FIND(" ",_xlpm.TextCell)-1),_xlpm.TextCell),_xlpm.TextCell),_xlpm.TextCell),""))</f>
        <v/>
      </c>
      <c r="X8357" s="60" t="str">
        <f>IF(A8357&lt;&gt;"",IFERROR(IF(FIND(" ",G8357)&gt;=1,MID(G8357,FIND(" ",G8357)+1,LEN(G8357)),""),""),"")</f>
        <v/>
      </c>
      <c r="AC8357" s="51">
        <f>IFERROR(VALUE(MID($C8357,1,2)),0)</f>
        <v>0</v>
      </c>
      <c r="AD8357" s="44">
        <f>IFERROR(VALUE(MID($C8357,4,3)),0)</f>
        <v>0</v>
      </c>
      <c r="AE8357" s="51">
        <f>VALUE(RIGHT("00"&amp;AC8357,2)&amp;RIGHT("000"&amp;AD8357,3))</f>
        <v>0</v>
      </c>
    </row>
    <row r="8358" spans="1:31">
      <c r="A8358" s="60" t="str">
        <f>IF(G8358&amp;Q8358&lt;&gt;"",W8358&amp;Q8358,"")</f>
        <v/>
      </c>
      <c r="B8358" s="85" t="str">
        <f>IF(C8358&lt;&gt;"",LEFT(C8358,9),"")</f>
        <v/>
      </c>
      <c r="V8358" s="60" t="str">
        <f>W8358&amp;H8358</f>
        <v/>
      </c>
      <c r="W8358" s="60" t="str">
        <f>_xlfn.LET(_xlpm.TextCell,TEXT(G8358,"###"),IF(_xlpm.TextCell&lt;&gt;"",IF(StyleSpaceSplit,IFERROR(IF(FIND(" ",_xlpm.TextCell)&gt;=1,MID(_xlpm.TextCell,1,FIND(" ",_xlpm.TextCell)-1),_xlpm.TextCell),_xlpm.TextCell),_xlpm.TextCell),""))</f>
        <v/>
      </c>
      <c r="X8358" s="60" t="str">
        <f>IF(A8358&lt;&gt;"",IFERROR(IF(FIND(" ",G8358)&gt;=1,MID(G8358,FIND(" ",G8358)+1,LEN(G8358)),""),""),"")</f>
        <v/>
      </c>
      <c r="AC8358" s="51">
        <f>IFERROR(VALUE(MID($C8358,1,2)),0)</f>
        <v>0</v>
      </c>
      <c r="AD8358" s="44">
        <f>IFERROR(VALUE(MID($C8358,4,3)),0)</f>
        <v>0</v>
      </c>
      <c r="AE8358" s="51">
        <f>VALUE(RIGHT("00"&amp;AC8358,2)&amp;RIGHT("000"&amp;AD8358,3))</f>
        <v>0</v>
      </c>
    </row>
    <row r="8359" spans="1:31">
      <c r="A8359" s="60" t="str">
        <f>IF(G8359&amp;Q8359&lt;&gt;"",W8359&amp;Q8359,"")</f>
        <v/>
      </c>
      <c r="B8359" s="85" t="str">
        <f>IF(C8359&lt;&gt;"",LEFT(C8359,9),"")</f>
        <v/>
      </c>
      <c r="V8359" s="60" t="str">
        <f>W8359&amp;H8359</f>
        <v/>
      </c>
      <c r="W8359" s="60" t="str">
        <f>_xlfn.LET(_xlpm.TextCell,TEXT(G8359,"###"),IF(_xlpm.TextCell&lt;&gt;"",IF(StyleSpaceSplit,IFERROR(IF(FIND(" ",_xlpm.TextCell)&gt;=1,MID(_xlpm.TextCell,1,FIND(" ",_xlpm.TextCell)-1),_xlpm.TextCell),_xlpm.TextCell),_xlpm.TextCell),""))</f>
        <v/>
      </c>
      <c r="X8359" s="60" t="str">
        <f>IF(A8359&lt;&gt;"",IFERROR(IF(FIND(" ",G8359)&gt;=1,MID(G8359,FIND(" ",G8359)+1,LEN(G8359)),""),""),"")</f>
        <v/>
      </c>
      <c r="AC8359" s="51">
        <f>IFERROR(VALUE(MID($C8359,1,2)),0)</f>
        <v>0</v>
      </c>
      <c r="AD8359" s="44">
        <f>IFERROR(VALUE(MID($C8359,4,3)),0)</f>
        <v>0</v>
      </c>
      <c r="AE8359" s="51">
        <f>VALUE(RIGHT("00"&amp;AC8359,2)&amp;RIGHT("000"&amp;AD8359,3))</f>
        <v>0</v>
      </c>
    </row>
    <row r="8360" spans="1:31">
      <c r="A8360" s="60" t="str">
        <f>IF(G8360&amp;Q8360&lt;&gt;"",W8360&amp;Q8360,"")</f>
        <v/>
      </c>
      <c r="B8360" s="85" t="str">
        <f>IF(C8360&lt;&gt;"",LEFT(C8360,9),"")</f>
        <v/>
      </c>
      <c r="V8360" s="60" t="str">
        <f>W8360&amp;H8360</f>
        <v/>
      </c>
      <c r="W8360" s="60" t="str">
        <f>_xlfn.LET(_xlpm.TextCell,TEXT(G8360,"###"),IF(_xlpm.TextCell&lt;&gt;"",IF(StyleSpaceSplit,IFERROR(IF(FIND(" ",_xlpm.TextCell)&gt;=1,MID(_xlpm.TextCell,1,FIND(" ",_xlpm.TextCell)-1),_xlpm.TextCell),_xlpm.TextCell),_xlpm.TextCell),""))</f>
        <v/>
      </c>
      <c r="X8360" s="60" t="str">
        <f>IF(A8360&lt;&gt;"",IFERROR(IF(FIND(" ",G8360)&gt;=1,MID(G8360,FIND(" ",G8360)+1,LEN(G8360)),""),""),"")</f>
        <v/>
      </c>
      <c r="AC8360" s="51">
        <f>IFERROR(VALUE(MID($C8360,1,2)),0)</f>
        <v>0</v>
      </c>
      <c r="AD8360" s="44">
        <f>IFERROR(VALUE(MID($C8360,4,3)),0)</f>
        <v>0</v>
      </c>
      <c r="AE8360" s="51">
        <f>VALUE(RIGHT("00"&amp;AC8360,2)&amp;RIGHT("000"&amp;AD8360,3))</f>
        <v>0</v>
      </c>
    </row>
    <row r="8361" spans="1:31">
      <c r="A8361" s="60" t="str">
        <f>IF(G8361&amp;Q8361&lt;&gt;"",W8361&amp;Q8361,"")</f>
        <v/>
      </c>
      <c r="B8361" s="85" t="str">
        <f>IF(C8361&lt;&gt;"",LEFT(C8361,9),"")</f>
        <v/>
      </c>
      <c r="V8361" s="60" t="str">
        <f>W8361&amp;H8361</f>
        <v/>
      </c>
      <c r="W8361" s="60" t="str">
        <f>_xlfn.LET(_xlpm.TextCell,TEXT(G8361,"###"),IF(_xlpm.TextCell&lt;&gt;"",IF(StyleSpaceSplit,IFERROR(IF(FIND(" ",_xlpm.TextCell)&gt;=1,MID(_xlpm.TextCell,1,FIND(" ",_xlpm.TextCell)-1),_xlpm.TextCell),_xlpm.TextCell),_xlpm.TextCell),""))</f>
        <v/>
      </c>
      <c r="X8361" s="60" t="str">
        <f>IF(A8361&lt;&gt;"",IFERROR(IF(FIND(" ",G8361)&gt;=1,MID(G8361,FIND(" ",G8361)+1,LEN(G8361)),""),""),"")</f>
        <v/>
      </c>
      <c r="AC8361" s="51">
        <f>IFERROR(VALUE(MID($C8361,1,2)),0)</f>
        <v>0</v>
      </c>
      <c r="AD8361" s="44">
        <f>IFERROR(VALUE(MID($C8361,4,3)),0)</f>
        <v>0</v>
      </c>
      <c r="AE8361" s="51">
        <f>VALUE(RIGHT("00"&amp;AC8361,2)&amp;RIGHT("000"&amp;AD8361,3))</f>
        <v>0</v>
      </c>
    </row>
    <row r="8362" spans="1:31">
      <c r="A8362" s="60" t="str">
        <f>IF(G8362&amp;Q8362&lt;&gt;"",W8362&amp;Q8362,"")</f>
        <v/>
      </c>
      <c r="B8362" s="85" t="str">
        <f>IF(C8362&lt;&gt;"",LEFT(C8362,9),"")</f>
        <v/>
      </c>
      <c r="V8362" s="60" t="str">
        <f>W8362&amp;H8362</f>
        <v/>
      </c>
      <c r="W8362" s="60" t="str">
        <f>_xlfn.LET(_xlpm.TextCell,TEXT(G8362,"###"),IF(_xlpm.TextCell&lt;&gt;"",IF(StyleSpaceSplit,IFERROR(IF(FIND(" ",_xlpm.TextCell)&gt;=1,MID(_xlpm.TextCell,1,FIND(" ",_xlpm.TextCell)-1),_xlpm.TextCell),_xlpm.TextCell),_xlpm.TextCell),""))</f>
        <v/>
      </c>
      <c r="X8362" s="60" t="str">
        <f>IF(A8362&lt;&gt;"",IFERROR(IF(FIND(" ",G8362)&gt;=1,MID(G8362,FIND(" ",G8362)+1,LEN(G8362)),""),""),"")</f>
        <v/>
      </c>
      <c r="AC8362" s="51">
        <f>IFERROR(VALUE(MID($C8362,1,2)),0)</f>
        <v>0</v>
      </c>
      <c r="AD8362" s="44">
        <f>IFERROR(VALUE(MID($C8362,4,3)),0)</f>
        <v>0</v>
      </c>
      <c r="AE8362" s="51">
        <f>VALUE(RIGHT("00"&amp;AC8362,2)&amp;RIGHT("000"&amp;AD8362,3))</f>
        <v>0</v>
      </c>
    </row>
    <row r="8363" spans="1:31">
      <c r="A8363" s="60" t="str">
        <f>IF(G8363&amp;Q8363&lt;&gt;"",W8363&amp;Q8363,"")</f>
        <v/>
      </c>
      <c r="B8363" s="85" t="str">
        <f>IF(C8363&lt;&gt;"",LEFT(C8363,9),"")</f>
        <v/>
      </c>
      <c r="V8363" s="60" t="str">
        <f>W8363&amp;H8363</f>
        <v/>
      </c>
      <c r="W8363" s="60" t="str">
        <f>_xlfn.LET(_xlpm.TextCell,TEXT(G8363,"###"),IF(_xlpm.TextCell&lt;&gt;"",IF(StyleSpaceSplit,IFERROR(IF(FIND(" ",_xlpm.TextCell)&gt;=1,MID(_xlpm.TextCell,1,FIND(" ",_xlpm.TextCell)-1),_xlpm.TextCell),_xlpm.TextCell),_xlpm.TextCell),""))</f>
        <v/>
      </c>
      <c r="X8363" s="60" t="str">
        <f>IF(A8363&lt;&gt;"",IFERROR(IF(FIND(" ",G8363)&gt;=1,MID(G8363,FIND(" ",G8363)+1,LEN(G8363)),""),""),"")</f>
        <v/>
      </c>
      <c r="AC8363" s="51">
        <f>IFERROR(VALUE(MID($C8363,1,2)),0)</f>
        <v>0</v>
      </c>
      <c r="AD8363" s="44">
        <f>IFERROR(VALUE(MID($C8363,4,3)),0)</f>
        <v>0</v>
      </c>
      <c r="AE8363" s="51">
        <f>VALUE(RIGHT("00"&amp;AC8363,2)&amp;RIGHT("000"&amp;AD8363,3))</f>
        <v>0</v>
      </c>
    </row>
    <row r="8364" spans="1:31">
      <c r="A8364" s="60" t="str">
        <f>IF(G8364&amp;Q8364&lt;&gt;"",W8364&amp;Q8364,"")</f>
        <v/>
      </c>
      <c r="B8364" s="85" t="str">
        <f>IF(C8364&lt;&gt;"",LEFT(C8364,9),"")</f>
        <v/>
      </c>
      <c r="V8364" s="60" t="str">
        <f>W8364&amp;H8364</f>
        <v/>
      </c>
      <c r="W8364" s="60" t="str">
        <f>_xlfn.LET(_xlpm.TextCell,TEXT(G8364,"###"),IF(_xlpm.TextCell&lt;&gt;"",IF(StyleSpaceSplit,IFERROR(IF(FIND(" ",_xlpm.TextCell)&gt;=1,MID(_xlpm.TextCell,1,FIND(" ",_xlpm.TextCell)-1),_xlpm.TextCell),_xlpm.TextCell),_xlpm.TextCell),""))</f>
        <v/>
      </c>
      <c r="X8364" s="60" t="str">
        <f>IF(A8364&lt;&gt;"",IFERROR(IF(FIND(" ",G8364)&gt;=1,MID(G8364,FIND(" ",G8364)+1,LEN(G8364)),""),""),"")</f>
        <v/>
      </c>
      <c r="AC8364" s="51">
        <f>IFERROR(VALUE(MID($C8364,1,2)),0)</f>
        <v>0</v>
      </c>
      <c r="AD8364" s="44">
        <f>IFERROR(VALUE(MID($C8364,4,3)),0)</f>
        <v>0</v>
      </c>
      <c r="AE8364" s="51">
        <f>VALUE(RIGHT("00"&amp;AC8364,2)&amp;RIGHT("000"&amp;AD8364,3))</f>
        <v>0</v>
      </c>
    </row>
    <row r="8365" spans="1:31">
      <c r="A8365" s="60" t="str">
        <f>IF(G8365&amp;Q8365&lt;&gt;"",W8365&amp;Q8365,"")</f>
        <v/>
      </c>
      <c r="B8365" s="85" t="str">
        <f>IF(C8365&lt;&gt;"",LEFT(C8365,9),"")</f>
        <v/>
      </c>
      <c r="V8365" s="60" t="str">
        <f>W8365&amp;H8365</f>
        <v/>
      </c>
      <c r="W8365" s="60" t="str">
        <f>_xlfn.LET(_xlpm.TextCell,TEXT(G8365,"###"),IF(_xlpm.TextCell&lt;&gt;"",IF(StyleSpaceSplit,IFERROR(IF(FIND(" ",_xlpm.TextCell)&gt;=1,MID(_xlpm.TextCell,1,FIND(" ",_xlpm.TextCell)-1),_xlpm.TextCell),_xlpm.TextCell),_xlpm.TextCell),""))</f>
        <v/>
      </c>
      <c r="X8365" s="60" t="str">
        <f>IF(A8365&lt;&gt;"",IFERROR(IF(FIND(" ",G8365)&gt;=1,MID(G8365,FIND(" ",G8365)+1,LEN(G8365)),""),""),"")</f>
        <v/>
      </c>
      <c r="AC8365" s="51">
        <f>IFERROR(VALUE(MID($C8365,1,2)),0)</f>
        <v>0</v>
      </c>
      <c r="AD8365" s="44">
        <f>IFERROR(VALUE(MID($C8365,4,3)),0)</f>
        <v>0</v>
      </c>
      <c r="AE8365" s="51">
        <f>VALUE(RIGHT("00"&amp;AC8365,2)&amp;RIGHT("000"&amp;AD8365,3))</f>
        <v>0</v>
      </c>
    </row>
    <row r="8366" spans="1:31">
      <c r="A8366" s="60" t="str">
        <f>IF(G8366&amp;Q8366&lt;&gt;"",W8366&amp;Q8366,"")</f>
        <v/>
      </c>
      <c r="B8366" s="85" t="str">
        <f>IF(C8366&lt;&gt;"",LEFT(C8366,9),"")</f>
        <v/>
      </c>
      <c r="V8366" s="60" t="str">
        <f>W8366&amp;H8366</f>
        <v/>
      </c>
      <c r="W8366" s="60" t="str">
        <f>_xlfn.LET(_xlpm.TextCell,TEXT(G8366,"###"),IF(_xlpm.TextCell&lt;&gt;"",IF(StyleSpaceSplit,IFERROR(IF(FIND(" ",_xlpm.TextCell)&gt;=1,MID(_xlpm.TextCell,1,FIND(" ",_xlpm.TextCell)-1),_xlpm.TextCell),_xlpm.TextCell),_xlpm.TextCell),""))</f>
        <v/>
      </c>
      <c r="X8366" s="60" t="str">
        <f>IF(A8366&lt;&gt;"",IFERROR(IF(FIND(" ",G8366)&gt;=1,MID(G8366,FIND(" ",G8366)+1,LEN(G8366)),""),""),"")</f>
        <v/>
      </c>
      <c r="AC8366" s="51">
        <f>IFERROR(VALUE(MID($C8366,1,2)),0)</f>
        <v>0</v>
      </c>
      <c r="AD8366" s="44">
        <f>IFERROR(VALUE(MID($C8366,4,3)),0)</f>
        <v>0</v>
      </c>
      <c r="AE8366" s="51">
        <f>VALUE(RIGHT("00"&amp;AC8366,2)&amp;RIGHT("000"&amp;AD8366,3))</f>
        <v>0</v>
      </c>
    </row>
    <row r="8367" spans="1:31">
      <c r="A8367" s="60" t="str">
        <f>IF(G8367&amp;Q8367&lt;&gt;"",W8367&amp;Q8367,"")</f>
        <v/>
      </c>
      <c r="B8367" s="85" t="str">
        <f>IF(C8367&lt;&gt;"",LEFT(C8367,9),"")</f>
        <v/>
      </c>
      <c r="V8367" s="60" t="str">
        <f>W8367&amp;H8367</f>
        <v/>
      </c>
      <c r="W8367" s="60" t="str">
        <f>_xlfn.LET(_xlpm.TextCell,TEXT(G8367,"###"),IF(_xlpm.TextCell&lt;&gt;"",IF(StyleSpaceSplit,IFERROR(IF(FIND(" ",_xlpm.TextCell)&gt;=1,MID(_xlpm.TextCell,1,FIND(" ",_xlpm.TextCell)-1),_xlpm.TextCell),_xlpm.TextCell),_xlpm.TextCell),""))</f>
        <v/>
      </c>
      <c r="X8367" s="60" t="str">
        <f>IF(A8367&lt;&gt;"",IFERROR(IF(FIND(" ",G8367)&gt;=1,MID(G8367,FIND(" ",G8367)+1,LEN(G8367)),""),""),"")</f>
        <v/>
      </c>
      <c r="AC8367" s="51">
        <f>IFERROR(VALUE(MID($C8367,1,2)),0)</f>
        <v>0</v>
      </c>
      <c r="AD8367" s="44">
        <f>IFERROR(VALUE(MID($C8367,4,3)),0)</f>
        <v>0</v>
      </c>
      <c r="AE8367" s="51">
        <f>VALUE(RIGHT("00"&amp;AC8367,2)&amp;RIGHT("000"&amp;AD8367,3))</f>
        <v>0</v>
      </c>
    </row>
    <row r="8368" spans="1:31">
      <c r="A8368" s="60" t="str">
        <f>IF(G8368&amp;Q8368&lt;&gt;"",W8368&amp;Q8368,"")</f>
        <v/>
      </c>
      <c r="B8368" s="85" t="str">
        <f>IF(C8368&lt;&gt;"",LEFT(C8368,9),"")</f>
        <v/>
      </c>
      <c r="V8368" s="60" t="str">
        <f>W8368&amp;H8368</f>
        <v/>
      </c>
      <c r="W8368" s="60" t="str">
        <f>_xlfn.LET(_xlpm.TextCell,TEXT(G8368,"###"),IF(_xlpm.TextCell&lt;&gt;"",IF(StyleSpaceSplit,IFERROR(IF(FIND(" ",_xlpm.TextCell)&gt;=1,MID(_xlpm.TextCell,1,FIND(" ",_xlpm.TextCell)-1),_xlpm.TextCell),_xlpm.TextCell),_xlpm.TextCell),""))</f>
        <v/>
      </c>
      <c r="X8368" s="60" t="str">
        <f>IF(A8368&lt;&gt;"",IFERROR(IF(FIND(" ",G8368)&gt;=1,MID(G8368,FIND(" ",G8368)+1,LEN(G8368)),""),""),"")</f>
        <v/>
      </c>
      <c r="AC8368" s="51">
        <f>IFERROR(VALUE(MID($C8368,1,2)),0)</f>
        <v>0</v>
      </c>
      <c r="AD8368" s="44">
        <f>IFERROR(VALUE(MID($C8368,4,3)),0)</f>
        <v>0</v>
      </c>
      <c r="AE8368" s="51">
        <f>VALUE(RIGHT("00"&amp;AC8368,2)&amp;RIGHT("000"&amp;AD8368,3))</f>
        <v>0</v>
      </c>
    </row>
    <row r="8369" spans="1:31">
      <c r="A8369" s="60" t="str">
        <f>IF(G8369&amp;Q8369&lt;&gt;"",W8369&amp;Q8369,"")</f>
        <v/>
      </c>
      <c r="B8369" s="85" t="str">
        <f>IF(C8369&lt;&gt;"",LEFT(C8369,9),"")</f>
        <v/>
      </c>
      <c r="V8369" s="60" t="str">
        <f>W8369&amp;H8369</f>
        <v/>
      </c>
      <c r="W8369" s="60" t="str">
        <f>_xlfn.LET(_xlpm.TextCell,TEXT(G8369,"###"),IF(_xlpm.TextCell&lt;&gt;"",IF(StyleSpaceSplit,IFERROR(IF(FIND(" ",_xlpm.TextCell)&gt;=1,MID(_xlpm.TextCell,1,FIND(" ",_xlpm.TextCell)-1),_xlpm.TextCell),_xlpm.TextCell),_xlpm.TextCell),""))</f>
        <v/>
      </c>
      <c r="X8369" s="60" t="str">
        <f>IF(A8369&lt;&gt;"",IFERROR(IF(FIND(" ",G8369)&gt;=1,MID(G8369,FIND(" ",G8369)+1,LEN(G8369)),""),""),"")</f>
        <v/>
      </c>
      <c r="AC8369" s="51">
        <f>IFERROR(VALUE(MID($C8369,1,2)),0)</f>
        <v>0</v>
      </c>
      <c r="AD8369" s="44">
        <f>IFERROR(VALUE(MID($C8369,4,3)),0)</f>
        <v>0</v>
      </c>
      <c r="AE8369" s="51">
        <f>VALUE(RIGHT("00"&amp;AC8369,2)&amp;RIGHT("000"&amp;AD8369,3))</f>
        <v>0</v>
      </c>
    </row>
    <row r="8370" spans="1:31">
      <c r="A8370" s="60" t="str">
        <f>IF(G8370&amp;Q8370&lt;&gt;"",W8370&amp;Q8370,"")</f>
        <v/>
      </c>
      <c r="B8370" s="85" t="str">
        <f>IF(C8370&lt;&gt;"",LEFT(C8370,9),"")</f>
        <v/>
      </c>
      <c r="V8370" s="60" t="str">
        <f>W8370&amp;H8370</f>
        <v/>
      </c>
      <c r="W8370" s="60" t="str">
        <f>_xlfn.LET(_xlpm.TextCell,TEXT(G8370,"###"),IF(_xlpm.TextCell&lt;&gt;"",IF(StyleSpaceSplit,IFERROR(IF(FIND(" ",_xlpm.TextCell)&gt;=1,MID(_xlpm.TextCell,1,FIND(" ",_xlpm.TextCell)-1),_xlpm.TextCell),_xlpm.TextCell),_xlpm.TextCell),""))</f>
        <v/>
      </c>
      <c r="X8370" s="60" t="str">
        <f>IF(A8370&lt;&gt;"",IFERROR(IF(FIND(" ",G8370)&gt;=1,MID(G8370,FIND(" ",G8370)+1,LEN(G8370)),""),""),"")</f>
        <v/>
      </c>
      <c r="AC8370" s="51">
        <f>IFERROR(VALUE(MID($C8370,1,2)),0)</f>
        <v>0</v>
      </c>
      <c r="AD8370" s="44">
        <f>IFERROR(VALUE(MID($C8370,4,3)),0)</f>
        <v>0</v>
      </c>
      <c r="AE8370" s="51">
        <f>VALUE(RIGHT("00"&amp;AC8370,2)&amp;RIGHT("000"&amp;AD8370,3))</f>
        <v>0</v>
      </c>
    </row>
    <row r="8371" spans="1:31">
      <c r="A8371" s="60" t="str">
        <f>IF(G8371&amp;Q8371&lt;&gt;"",W8371&amp;Q8371,"")</f>
        <v/>
      </c>
      <c r="B8371" s="85" t="str">
        <f>IF(C8371&lt;&gt;"",LEFT(C8371,9),"")</f>
        <v/>
      </c>
      <c r="V8371" s="60" t="str">
        <f>W8371&amp;H8371</f>
        <v/>
      </c>
      <c r="W8371" s="60" t="str">
        <f>_xlfn.LET(_xlpm.TextCell,TEXT(G8371,"###"),IF(_xlpm.TextCell&lt;&gt;"",IF(StyleSpaceSplit,IFERROR(IF(FIND(" ",_xlpm.TextCell)&gt;=1,MID(_xlpm.TextCell,1,FIND(" ",_xlpm.TextCell)-1),_xlpm.TextCell),_xlpm.TextCell),_xlpm.TextCell),""))</f>
        <v/>
      </c>
      <c r="X8371" s="60" t="str">
        <f>IF(A8371&lt;&gt;"",IFERROR(IF(FIND(" ",G8371)&gt;=1,MID(G8371,FIND(" ",G8371)+1,LEN(G8371)),""),""),"")</f>
        <v/>
      </c>
      <c r="AC8371" s="51">
        <f>IFERROR(VALUE(MID($C8371,1,2)),0)</f>
        <v>0</v>
      </c>
      <c r="AD8371" s="44">
        <f>IFERROR(VALUE(MID($C8371,4,3)),0)</f>
        <v>0</v>
      </c>
      <c r="AE8371" s="51">
        <f>VALUE(RIGHT("00"&amp;AC8371,2)&amp;RIGHT("000"&amp;AD8371,3))</f>
        <v>0</v>
      </c>
    </row>
    <row r="8372" spans="1:31">
      <c r="A8372" s="60" t="str">
        <f>IF(G8372&amp;Q8372&lt;&gt;"",W8372&amp;Q8372,"")</f>
        <v/>
      </c>
      <c r="B8372" s="85" t="str">
        <f>IF(C8372&lt;&gt;"",LEFT(C8372,9),"")</f>
        <v/>
      </c>
      <c r="V8372" s="60" t="str">
        <f>W8372&amp;H8372</f>
        <v/>
      </c>
      <c r="W8372" s="60" t="str">
        <f>_xlfn.LET(_xlpm.TextCell,TEXT(G8372,"###"),IF(_xlpm.TextCell&lt;&gt;"",IF(StyleSpaceSplit,IFERROR(IF(FIND(" ",_xlpm.TextCell)&gt;=1,MID(_xlpm.TextCell,1,FIND(" ",_xlpm.TextCell)-1),_xlpm.TextCell),_xlpm.TextCell),_xlpm.TextCell),""))</f>
        <v/>
      </c>
      <c r="X8372" s="60" t="str">
        <f>IF(A8372&lt;&gt;"",IFERROR(IF(FIND(" ",G8372)&gt;=1,MID(G8372,FIND(" ",G8372)+1,LEN(G8372)),""),""),"")</f>
        <v/>
      </c>
      <c r="AC8372" s="51">
        <f>IFERROR(VALUE(MID($C8372,1,2)),0)</f>
        <v>0</v>
      </c>
      <c r="AD8372" s="44">
        <f>IFERROR(VALUE(MID($C8372,4,3)),0)</f>
        <v>0</v>
      </c>
      <c r="AE8372" s="51">
        <f>VALUE(RIGHT("00"&amp;AC8372,2)&amp;RIGHT("000"&amp;AD8372,3))</f>
        <v>0</v>
      </c>
    </row>
    <row r="8373" spans="1:31">
      <c r="A8373" s="60" t="str">
        <f>IF(G8373&amp;Q8373&lt;&gt;"",W8373&amp;Q8373,"")</f>
        <v/>
      </c>
      <c r="B8373" s="85" t="str">
        <f>IF(C8373&lt;&gt;"",LEFT(C8373,9),"")</f>
        <v/>
      </c>
      <c r="V8373" s="60" t="str">
        <f>W8373&amp;H8373</f>
        <v/>
      </c>
      <c r="W8373" s="60" t="str">
        <f>_xlfn.LET(_xlpm.TextCell,TEXT(G8373,"###"),IF(_xlpm.TextCell&lt;&gt;"",IF(StyleSpaceSplit,IFERROR(IF(FIND(" ",_xlpm.TextCell)&gt;=1,MID(_xlpm.TextCell,1,FIND(" ",_xlpm.TextCell)-1),_xlpm.TextCell),_xlpm.TextCell),_xlpm.TextCell),""))</f>
        <v/>
      </c>
      <c r="X8373" s="60" t="str">
        <f>IF(A8373&lt;&gt;"",IFERROR(IF(FIND(" ",G8373)&gt;=1,MID(G8373,FIND(" ",G8373)+1,LEN(G8373)),""),""),"")</f>
        <v/>
      </c>
      <c r="AC8373" s="51">
        <f>IFERROR(VALUE(MID($C8373,1,2)),0)</f>
        <v>0</v>
      </c>
      <c r="AD8373" s="44">
        <f>IFERROR(VALUE(MID($C8373,4,3)),0)</f>
        <v>0</v>
      </c>
      <c r="AE8373" s="51">
        <f>VALUE(RIGHT("00"&amp;AC8373,2)&amp;RIGHT("000"&amp;AD8373,3))</f>
        <v>0</v>
      </c>
    </row>
    <row r="8374" spans="1:31">
      <c r="A8374" s="60" t="str">
        <f>IF(G8374&amp;Q8374&lt;&gt;"",W8374&amp;Q8374,"")</f>
        <v/>
      </c>
      <c r="B8374" s="85" t="str">
        <f>IF(C8374&lt;&gt;"",LEFT(C8374,9),"")</f>
        <v/>
      </c>
      <c r="V8374" s="60" t="str">
        <f>W8374&amp;H8374</f>
        <v/>
      </c>
      <c r="W8374" s="60" t="str">
        <f>_xlfn.LET(_xlpm.TextCell,TEXT(G8374,"###"),IF(_xlpm.TextCell&lt;&gt;"",IF(StyleSpaceSplit,IFERROR(IF(FIND(" ",_xlpm.TextCell)&gt;=1,MID(_xlpm.TextCell,1,FIND(" ",_xlpm.TextCell)-1),_xlpm.TextCell),_xlpm.TextCell),_xlpm.TextCell),""))</f>
        <v/>
      </c>
      <c r="X8374" s="60" t="str">
        <f>IF(A8374&lt;&gt;"",IFERROR(IF(FIND(" ",G8374)&gt;=1,MID(G8374,FIND(" ",G8374)+1,LEN(G8374)),""),""),"")</f>
        <v/>
      </c>
      <c r="AC8374" s="51">
        <f>IFERROR(VALUE(MID($C8374,1,2)),0)</f>
        <v>0</v>
      </c>
      <c r="AD8374" s="44">
        <f>IFERROR(VALUE(MID($C8374,4,3)),0)</f>
        <v>0</v>
      </c>
      <c r="AE8374" s="51">
        <f>VALUE(RIGHT("00"&amp;AC8374,2)&amp;RIGHT("000"&amp;AD8374,3))</f>
        <v>0</v>
      </c>
    </row>
    <row r="8375" spans="1:31">
      <c r="A8375" s="60" t="str">
        <f>IF(G8375&amp;Q8375&lt;&gt;"",W8375&amp;Q8375,"")</f>
        <v/>
      </c>
      <c r="B8375" s="85" t="str">
        <f>IF(C8375&lt;&gt;"",LEFT(C8375,9),"")</f>
        <v/>
      </c>
      <c r="V8375" s="60" t="str">
        <f>W8375&amp;H8375</f>
        <v/>
      </c>
      <c r="W8375" s="60" t="str">
        <f>_xlfn.LET(_xlpm.TextCell,TEXT(G8375,"###"),IF(_xlpm.TextCell&lt;&gt;"",IF(StyleSpaceSplit,IFERROR(IF(FIND(" ",_xlpm.TextCell)&gt;=1,MID(_xlpm.TextCell,1,FIND(" ",_xlpm.TextCell)-1),_xlpm.TextCell),_xlpm.TextCell),_xlpm.TextCell),""))</f>
        <v/>
      </c>
      <c r="X8375" s="60" t="str">
        <f>IF(A8375&lt;&gt;"",IFERROR(IF(FIND(" ",G8375)&gt;=1,MID(G8375,FIND(" ",G8375)+1,LEN(G8375)),""),""),"")</f>
        <v/>
      </c>
      <c r="AC8375" s="51">
        <f>IFERROR(VALUE(MID($C8375,1,2)),0)</f>
        <v>0</v>
      </c>
      <c r="AD8375" s="44">
        <f>IFERROR(VALUE(MID($C8375,4,3)),0)</f>
        <v>0</v>
      </c>
      <c r="AE8375" s="51">
        <f>VALUE(RIGHT("00"&amp;AC8375,2)&amp;RIGHT("000"&amp;AD8375,3))</f>
        <v>0</v>
      </c>
    </row>
    <row r="8376" spans="1:31">
      <c r="A8376" s="60" t="str">
        <f>IF(G8376&amp;Q8376&lt;&gt;"",W8376&amp;Q8376,"")</f>
        <v/>
      </c>
      <c r="B8376" s="85" t="str">
        <f>IF(C8376&lt;&gt;"",LEFT(C8376,9),"")</f>
        <v/>
      </c>
      <c r="V8376" s="60" t="str">
        <f>W8376&amp;H8376</f>
        <v/>
      </c>
      <c r="W8376" s="60" t="str">
        <f>_xlfn.LET(_xlpm.TextCell,TEXT(G8376,"###"),IF(_xlpm.TextCell&lt;&gt;"",IF(StyleSpaceSplit,IFERROR(IF(FIND(" ",_xlpm.TextCell)&gt;=1,MID(_xlpm.TextCell,1,FIND(" ",_xlpm.TextCell)-1),_xlpm.TextCell),_xlpm.TextCell),_xlpm.TextCell),""))</f>
        <v/>
      </c>
      <c r="X8376" s="60" t="str">
        <f>IF(A8376&lt;&gt;"",IFERROR(IF(FIND(" ",G8376)&gt;=1,MID(G8376,FIND(" ",G8376)+1,LEN(G8376)),""),""),"")</f>
        <v/>
      </c>
      <c r="AC8376" s="51">
        <f>IFERROR(VALUE(MID($C8376,1,2)),0)</f>
        <v>0</v>
      </c>
      <c r="AD8376" s="44">
        <f>IFERROR(VALUE(MID($C8376,4,3)),0)</f>
        <v>0</v>
      </c>
      <c r="AE8376" s="51">
        <f>VALUE(RIGHT("00"&amp;AC8376,2)&amp;RIGHT("000"&amp;AD8376,3))</f>
        <v>0</v>
      </c>
    </row>
    <row r="8377" spans="1:31">
      <c r="A8377" s="60" t="str">
        <f>IF(G8377&amp;Q8377&lt;&gt;"",W8377&amp;Q8377,"")</f>
        <v/>
      </c>
      <c r="B8377" s="85" t="str">
        <f>IF(C8377&lt;&gt;"",LEFT(C8377,9),"")</f>
        <v/>
      </c>
      <c r="V8377" s="60" t="str">
        <f>W8377&amp;H8377</f>
        <v/>
      </c>
      <c r="W8377" s="60" t="str">
        <f>_xlfn.LET(_xlpm.TextCell,TEXT(G8377,"###"),IF(_xlpm.TextCell&lt;&gt;"",IF(StyleSpaceSplit,IFERROR(IF(FIND(" ",_xlpm.TextCell)&gt;=1,MID(_xlpm.TextCell,1,FIND(" ",_xlpm.TextCell)-1),_xlpm.TextCell),_xlpm.TextCell),_xlpm.TextCell),""))</f>
        <v/>
      </c>
      <c r="X8377" s="60" t="str">
        <f>IF(A8377&lt;&gt;"",IFERROR(IF(FIND(" ",G8377)&gt;=1,MID(G8377,FIND(" ",G8377)+1,LEN(G8377)),""),""),"")</f>
        <v/>
      </c>
      <c r="AC8377" s="51">
        <f>IFERROR(VALUE(MID($C8377,1,2)),0)</f>
        <v>0</v>
      </c>
      <c r="AD8377" s="44">
        <f>IFERROR(VALUE(MID($C8377,4,3)),0)</f>
        <v>0</v>
      </c>
      <c r="AE8377" s="51">
        <f>VALUE(RIGHT("00"&amp;AC8377,2)&amp;RIGHT("000"&amp;AD8377,3))</f>
        <v>0</v>
      </c>
    </row>
    <row r="8378" spans="1:31">
      <c r="A8378" s="60" t="str">
        <f>IF(G8378&amp;Q8378&lt;&gt;"",W8378&amp;Q8378,"")</f>
        <v/>
      </c>
      <c r="B8378" s="85" t="str">
        <f>IF(C8378&lt;&gt;"",LEFT(C8378,9),"")</f>
        <v/>
      </c>
      <c r="V8378" s="60" t="str">
        <f>W8378&amp;H8378</f>
        <v/>
      </c>
      <c r="W8378" s="60" t="str">
        <f>_xlfn.LET(_xlpm.TextCell,TEXT(G8378,"###"),IF(_xlpm.TextCell&lt;&gt;"",IF(StyleSpaceSplit,IFERROR(IF(FIND(" ",_xlpm.TextCell)&gt;=1,MID(_xlpm.TextCell,1,FIND(" ",_xlpm.TextCell)-1),_xlpm.TextCell),_xlpm.TextCell),_xlpm.TextCell),""))</f>
        <v/>
      </c>
      <c r="X8378" s="60" t="str">
        <f>IF(A8378&lt;&gt;"",IFERROR(IF(FIND(" ",G8378)&gt;=1,MID(G8378,FIND(" ",G8378)+1,LEN(G8378)),""),""),"")</f>
        <v/>
      </c>
      <c r="AC8378" s="51">
        <f>IFERROR(VALUE(MID($C8378,1,2)),0)</f>
        <v>0</v>
      </c>
      <c r="AD8378" s="44">
        <f>IFERROR(VALUE(MID($C8378,4,3)),0)</f>
        <v>0</v>
      </c>
      <c r="AE8378" s="51">
        <f>VALUE(RIGHT("00"&amp;AC8378,2)&amp;RIGHT("000"&amp;AD8378,3))</f>
        <v>0</v>
      </c>
    </row>
    <row r="8379" spans="1:31">
      <c r="A8379" s="60" t="str">
        <f>IF(G8379&amp;Q8379&lt;&gt;"",W8379&amp;Q8379,"")</f>
        <v/>
      </c>
      <c r="B8379" s="85" t="str">
        <f>IF(C8379&lt;&gt;"",LEFT(C8379,9),"")</f>
        <v/>
      </c>
      <c r="V8379" s="60" t="str">
        <f>W8379&amp;H8379</f>
        <v/>
      </c>
      <c r="W8379" s="60" t="str">
        <f>_xlfn.LET(_xlpm.TextCell,TEXT(G8379,"###"),IF(_xlpm.TextCell&lt;&gt;"",IF(StyleSpaceSplit,IFERROR(IF(FIND(" ",_xlpm.TextCell)&gt;=1,MID(_xlpm.TextCell,1,FIND(" ",_xlpm.TextCell)-1),_xlpm.TextCell),_xlpm.TextCell),_xlpm.TextCell),""))</f>
        <v/>
      </c>
      <c r="X8379" s="60" t="str">
        <f>IF(A8379&lt;&gt;"",IFERROR(IF(FIND(" ",G8379)&gt;=1,MID(G8379,FIND(" ",G8379)+1,LEN(G8379)),""),""),"")</f>
        <v/>
      </c>
      <c r="AC8379" s="51">
        <f>IFERROR(VALUE(MID($C8379,1,2)),0)</f>
        <v>0</v>
      </c>
      <c r="AD8379" s="44">
        <f>IFERROR(VALUE(MID($C8379,4,3)),0)</f>
        <v>0</v>
      </c>
      <c r="AE8379" s="51">
        <f>VALUE(RIGHT("00"&amp;AC8379,2)&amp;RIGHT("000"&amp;AD8379,3))</f>
        <v>0</v>
      </c>
    </row>
    <row r="8380" spans="1:31">
      <c r="A8380" s="60" t="str">
        <f>IF(G8380&amp;Q8380&lt;&gt;"",W8380&amp;Q8380,"")</f>
        <v/>
      </c>
      <c r="B8380" s="85" t="str">
        <f>IF(C8380&lt;&gt;"",LEFT(C8380,9),"")</f>
        <v/>
      </c>
      <c r="V8380" s="60" t="str">
        <f>W8380&amp;H8380</f>
        <v/>
      </c>
      <c r="W8380" s="60" t="str">
        <f>_xlfn.LET(_xlpm.TextCell,TEXT(G8380,"###"),IF(_xlpm.TextCell&lt;&gt;"",IF(StyleSpaceSplit,IFERROR(IF(FIND(" ",_xlpm.TextCell)&gt;=1,MID(_xlpm.TextCell,1,FIND(" ",_xlpm.TextCell)-1),_xlpm.TextCell),_xlpm.TextCell),_xlpm.TextCell),""))</f>
        <v/>
      </c>
      <c r="X8380" s="60" t="str">
        <f>IF(A8380&lt;&gt;"",IFERROR(IF(FIND(" ",G8380)&gt;=1,MID(G8380,FIND(" ",G8380)+1,LEN(G8380)),""),""),"")</f>
        <v/>
      </c>
      <c r="AC8380" s="51">
        <f>IFERROR(VALUE(MID($C8380,1,2)),0)</f>
        <v>0</v>
      </c>
      <c r="AD8380" s="44">
        <f>IFERROR(VALUE(MID($C8380,4,3)),0)</f>
        <v>0</v>
      </c>
      <c r="AE8380" s="51">
        <f>VALUE(RIGHT("00"&amp;AC8380,2)&amp;RIGHT("000"&amp;AD8380,3))</f>
        <v>0</v>
      </c>
    </row>
    <row r="8381" spans="1:31">
      <c r="A8381" s="60" t="str">
        <f>IF(G8381&amp;Q8381&lt;&gt;"",W8381&amp;Q8381,"")</f>
        <v/>
      </c>
      <c r="B8381" s="85" t="str">
        <f>IF(C8381&lt;&gt;"",LEFT(C8381,9),"")</f>
        <v/>
      </c>
      <c r="V8381" s="60" t="str">
        <f>W8381&amp;H8381</f>
        <v/>
      </c>
      <c r="W8381" s="60" t="str">
        <f>_xlfn.LET(_xlpm.TextCell,TEXT(G8381,"###"),IF(_xlpm.TextCell&lt;&gt;"",IF(StyleSpaceSplit,IFERROR(IF(FIND(" ",_xlpm.TextCell)&gt;=1,MID(_xlpm.TextCell,1,FIND(" ",_xlpm.TextCell)-1),_xlpm.TextCell),_xlpm.TextCell),_xlpm.TextCell),""))</f>
        <v/>
      </c>
      <c r="X8381" s="60" t="str">
        <f>IF(A8381&lt;&gt;"",IFERROR(IF(FIND(" ",G8381)&gt;=1,MID(G8381,FIND(" ",G8381)+1,LEN(G8381)),""),""),"")</f>
        <v/>
      </c>
      <c r="AC8381" s="51">
        <f>IFERROR(VALUE(MID($C8381,1,2)),0)</f>
        <v>0</v>
      </c>
      <c r="AD8381" s="44">
        <f>IFERROR(VALUE(MID($C8381,4,3)),0)</f>
        <v>0</v>
      </c>
      <c r="AE8381" s="51">
        <f>VALUE(RIGHT("00"&amp;AC8381,2)&amp;RIGHT("000"&amp;AD8381,3))</f>
        <v>0</v>
      </c>
    </row>
    <row r="8382" spans="1:31">
      <c r="A8382" s="60" t="str">
        <f>IF(G8382&amp;Q8382&lt;&gt;"",W8382&amp;Q8382,"")</f>
        <v/>
      </c>
      <c r="B8382" s="85" t="str">
        <f>IF(C8382&lt;&gt;"",LEFT(C8382,9),"")</f>
        <v/>
      </c>
      <c r="V8382" s="60" t="str">
        <f>W8382&amp;H8382</f>
        <v/>
      </c>
      <c r="W8382" s="60" t="str">
        <f>_xlfn.LET(_xlpm.TextCell,TEXT(G8382,"###"),IF(_xlpm.TextCell&lt;&gt;"",IF(StyleSpaceSplit,IFERROR(IF(FIND(" ",_xlpm.TextCell)&gt;=1,MID(_xlpm.TextCell,1,FIND(" ",_xlpm.TextCell)-1),_xlpm.TextCell),_xlpm.TextCell),_xlpm.TextCell),""))</f>
        <v/>
      </c>
      <c r="X8382" s="60" t="str">
        <f>IF(A8382&lt;&gt;"",IFERROR(IF(FIND(" ",G8382)&gt;=1,MID(G8382,FIND(" ",G8382)+1,LEN(G8382)),""),""),"")</f>
        <v/>
      </c>
      <c r="AC8382" s="51">
        <f>IFERROR(VALUE(MID($C8382,1,2)),0)</f>
        <v>0</v>
      </c>
      <c r="AD8382" s="44">
        <f>IFERROR(VALUE(MID($C8382,4,3)),0)</f>
        <v>0</v>
      </c>
      <c r="AE8382" s="51">
        <f>VALUE(RIGHT("00"&amp;AC8382,2)&amp;RIGHT("000"&amp;AD8382,3))</f>
        <v>0</v>
      </c>
    </row>
    <row r="8383" spans="1:31">
      <c r="A8383" s="60" t="str">
        <f>IF(G8383&amp;Q8383&lt;&gt;"",W8383&amp;Q8383,"")</f>
        <v/>
      </c>
      <c r="B8383" s="85" t="str">
        <f>IF(C8383&lt;&gt;"",LEFT(C8383,9),"")</f>
        <v/>
      </c>
      <c r="V8383" s="60" t="str">
        <f>W8383&amp;H8383</f>
        <v/>
      </c>
      <c r="W8383" s="60" t="str">
        <f>_xlfn.LET(_xlpm.TextCell,TEXT(G8383,"###"),IF(_xlpm.TextCell&lt;&gt;"",IF(StyleSpaceSplit,IFERROR(IF(FIND(" ",_xlpm.TextCell)&gt;=1,MID(_xlpm.TextCell,1,FIND(" ",_xlpm.TextCell)-1),_xlpm.TextCell),_xlpm.TextCell),_xlpm.TextCell),""))</f>
        <v/>
      </c>
      <c r="X8383" s="60" t="str">
        <f>IF(A8383&lt;&gt;"",IFERROR(IF(FIND(" ",G8383)&gt;=1,MID(G8383,FIND(" ",G8383)+1,LEN(G8383)),""),""),"")</f>
        <v/>
      </c>
      <c r="AC8383" s="51">
        <f>IFERROR(VALUE(MID($C8383,1,2)),0)</f>
        <v>0</v>
      </c>
      <c r="AD8383" s="44">
        <f>IFERROR(VALUE(MID($C8383,4,3)),0)</f>
        <v>0</v>
      </c>
      <c r="AE8383" s="51">
        <f>VALUE(RIGHT("00"&amp;AC8383,2)&amp;RIGHT("000"&amp;AD8383,3))</f>
        <v>0</v>
      </c>
    </row>
    <row r="8384" spans="1:31">
      <c r="A8384" s="60" t="str">
        <f>IF(G8384&amp;Q8384&lt;&gt;"",W8384&amp;Q8384,"")</f>
        <v/>
      </c>
      <c r="B8384" s="85" t="str">
        <f>IF(C8384&lt;&gt;"",LEFT(C8384,9),"")</f>
        <v/>
      </c>
      <c r="V8384" s="60" t="str">
        <f>W8384&amp;H8384</f>
        <v/>
      </c>
      <c r="W8384" s="60" t="str">
        <f>_xlfn.LET(_xlpm.TextCell,TEXT(G8384,"###"),IF(_xlpm.TextCell&lt;&gt;"",IF(StyleSpaceSplit,IFERROR(IF(FIND(" ",_xlpm.TextCell)&gt;=1,MID(_xlpm.TextCell,1,FIND(" ",_xlpm.TextCell)-1),_xlpm.TextCell),_xlpm.TextCell),_xlpm.TextCell),""))</f>
        <v/>
      </c>
      <c r="X8384" s="60" t="str">
        <f>IF(A8384&lt;&gt;"",IFERROR(IF(FIND(" ",G8384)&gt;=1,MID(G8384,FIND(" ",G8384)+1,LEN(G8384)),""),""),"")</f>
        <v/>
      </c>
      <c r="AC8384" s="51">
        <f>IFERROR(VALUE(MID($C8384,1,2)),0)</f>
        <v>0</v>
      </c>
      <c r="AD8384" s="44">
        <f>IFERROR(VALUE(MID($C8384,4,3)),0)</f>
        <v>0</v>
      </c>
      <c r="AE8384" s="51">
        <f>VALUE(RIGHT("00"&amp;AC8384,2)&amp;RIGHT("000"&amp;AD8384,3))</f>
        <v>0</v>
      </c>
    </row>
    <row r="8385" spans="1:31">
      <c r="A8385" s="60" t="str">
        <f>IF(G8385&amp;Q8385&lt;&gt;"",W8385&amp;Q8385,"")</f>
        <v/>
      </c>
      <c r="B8385" s="85" t="str">
        <f>IF(C8385&lt;&gt;"",LEFT(C8385,9),"")</f>
        <v/>
      </c>
      <c r="V8385" s="60" t="str">
        <f>W8385&amp;H8385</f>
        <v/>
      </c>
      <c r="W8385" s="60" t="str">
        <f>_xlfn.LET(_xlpm.TextCell,TEXT(G8385,"###"),IF(_xlpm.TextCell&lt;&gt;"",IF(StyleSpaceSplit,IFERROR(IF(FIND(" ",_xlpm.TextCell)&gt;=1,MID(_xlpm.TextCell,1,FIND(" ",_xlpm.TextCell)-1),_xlpm.TextCell),_xlpm.TextCell),_xlpm.TextCell),""))</f>
        <v/>
      </c>
      <c r="X8385" s="60" t="str">
        <f>IF(A8385&lt;&gt;"",IFERROR(IF(FIND(" ",G8385)&gt;=1,MID(G8385,FIND(" ",G8385)+1,LEN(G8385)),""),""),"")</f>
        <v/>
      </c>
      <c r="AC8385" s="51">
        <f>IFERROR(VALUE(MID($C8385,1,2)),0)</f>
        <v>0</v>
      </c>
      <c r="AD8385" s="44">
        <f>IFERROR(VALUE(MID($C8385,4,3)),0)</f>
        <v>0</v>
      </c>
      <c r="AE8385" s="51">
        <f>VALUE(RIGHT("00"&amp;AC8385,2)&amp;RIGHT("000"&amp;AD8385,3))</f>
        <v>0</v>
      </c>
    </row>
    <row r="8386" spans="1:31">
      <c r="A8386" s="60" t="str">
        <f>IF(G8386&amp;Q8386&lt;&gt;"",W8386&amp;Q8386,"")</f>
        <v/>
      </c>
      <c r="B8386" s="85" t="str">
        <f>IF(C8386&lt;&gt;"",LEFT(C8386,9),"")</f>
        <v/>
      </c>
      <c r="V8386" s="60" t="str">
        <f>W8386&amp;H8386</f>
        <v/>
      </c>
      <c r="W8386" s="60" t="str">
        <f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>IF(A8386&lt;&gt;"",IFERROR(IF(FIND(" ",G8386)&gt;=1,MID(G8386,FIND(" ",G8386)+1,LEN(G8386)),""),""),"")</f>
        <v/>
      </c>
      <c r="AC8386" s="51">
        <f>IFERROR(VALUE(MID($C8386,1,2)),0)</f>
        <v>0</v>
      </c>
      <c r="AD8386" s="44">
        <f>IFERROR(VALUE(MID($C8386,4,3)),0)</f>
        <v>0</v>
      </c>
      <c r="AE8386" s="51">
        <f>VALUE(RIGHT("00"&amp;AC8386,2)&amp;RIGHT("000"&amp;AD8386,3))</f>
        <v>0</v>
      </c>
    </row>
    <row r="8387" spans="1:31">
      <c r="A8387" s="60" t="str">
        <f>IF(G8387&amp;Q8387&lt;&gt;"",W8387&amp;Q8387,"")</f>
        <v/>
      </c>
      <c r="B8387" s="85" t="str">
        <f>IF(C8387&lt;&gt;"",LEFT(C8387,9),"")</f>
        <v/>
      </c>
      <c r="V8387" s="60" t="str">
        <f>W8387&amp;H8387</f>
        <v/>
      </c>
      <c r="W8387" s="60" t="str">
        <f>_xlfn.LET(_xlpm.TextCell,TEXT(G8387,"###"),IF(_xlpm.TextCell&lt;&gt;"",IF(StyleSpaceSplit,IFERROR(IF(FIND(" ",_xlpm.TextCell)&gt;=1,MID(_xlpm.TextCell,1,FIND(" ",_xlpm.TextCell)-1),_xlpm.TextCell),_xlpm.TextCell),_xlpm.TextCell),""))</f>
        <v/>
      </c>
      <c r="X8387" s="60" t="str">
        <f>IF(A8387&lt;&gt;"",IFERROR(IF(FIND(" ",G8387)&gt;=1,MID(G8387,FIND(" ",G8387)+1,LEN(G8387)),""),""),"")</f>
        <v/>
      </c>
      <c r="AC8387" s="51">
        <f>IFERROR(VALUE(MID($C8387,1,2)),0)</f>
        <v>0</v>
      </c>
      <c r="AD8387" s="44">
        <f>IFERROR(VALUE(MID($C8387,4,3)),0)</f>
        <v>0</v>
      </c>
      <c r="AE8387" s="51">
        <f>VALUE(RIGHT("00"&amp;AC8387,2)&amp;RIGHT("000"&amp;AD8387,3))</f>
        <v>0</v>
      </c>
    </row>
    <row r="8388" spans="1:31">
      <c r="A8388" s="60" t="str">
        <f>IF(G8388&amp;Q8388&lt;&gt;"",W8388&amp;Q8388,"")</f>
        <v/>
      </c>
      <c r="B8388" s="85" t="str">
        <f>IF(C8388&lt;&gt;"",LEFT(C8388,9),"")</f>
        <v/>
      </c>
      <c r="V8388" s="60" t="str">
        <f>W8388&amp;H8388</f>
        <v/>
      </c>
      <c r="W8388" s="60" t="str">
        <f>_xlfn.LET(_xlpm.TextCell,TEXT(G8388,"###"),IF(_xlpm.TextCell&lt;&gt;"",IF(StyleSpaceSplit,IFERROR(IF(FIND(" ",_xlpm.TextCell)&gt;=1,MID(_xlpm.TextCell,1,FIND(" ",_xlpm.TextCell)-1),_xlpm.TextCell),_xlpm.TextCell),_xlpm.TextCell),""))</f>
        <v/>
      </c>
      <c r="X8388" s="60" t="str">
        <f>IF(A8388&lt;&gt;"",IFERROR(IF(FIND(" ",G8388)&gt;=1,MID(G8388,FIND(" ",G8388)+1,LEN(G8388)),""),""),"")</f>
        <v/>
      </c>
      <c r="AC8388" s="51">
        <f>IFERROR(VALUE(MID($C8388,1,2)),0)</f>
        <v>0</v>
      </c>
      <c r="AD8388" s="44">
        <f>IFERROR(VALUE(MID($C8388,4,3)),0)</f>
        <v>0</v>
      </c>
      <c r="AE8388" s="51">
        <f>VALUE(RIGHT("00"&amp;AC8388,2)&amp;RIGHT("000"&amp;AD8388,3))</f>
        <v>0</v>
      </c>
    </row>
    <row r="8389" spans="1:31">
      <c r="A8389" s="60" t="str">
        <f>IF(G8389&amp;Q8389&lt;&gt;"",W8389&amp;Q8389,"")</f>
        <v/>
      </c>
      <c r="B8389" s="85" t="str">
        <f>IF(C8389&lt;&gt;"",LEFT(C8389,9),"")</f>
        <v/>
      </c>
      <c r="V8389" s="60" t="str">
        <f>W8389&amp;H8389</f>
        <v/>
      </c>
      <c r="W8389" s="60" t="str">
        <f>_xlfn.LET(_xlpm.TextCell,TEXT(G8389,"###"),IF(_xlpm.TextCell&lt;&gt;"",IF(StyleSpaceSplit,IFERROR(IF(FIND(" ",_xlpm.TextCell)&gt;=1,MID(_xlpm.TextCell,1,FIND(" ",_xlpm.TextCell)-1),_xlpm.TextCell),_xlpm.TextCell),_xlpm.TextCell),""))</f>
        <v/>
      </c>
      <c r="X8389" s="60" t="str">
        <f>IF(A8389&lt;&gt;"",IFERROR(IF(FIND(" ",G8389)&gt;=1,MID(G8389,FIND(" ",G8389)+1,LEN(G8389)),""),""),"")</f>
        <v/>
      </c>
      <c r="AC8389" s="51">
        <f>IFERROR(VALUE(MID($C8389,1,2)),0)</f>
        <v>0</v>
      </c>
      <c r="AD8389" s="44">
        <f>IFERROR(VALUE(MID($C8389,4,3)),0)</f>
        <v>0</v>
      </c>
      <c r="AE8389" s="51">
        <f>VALUE(RIGHT("00"&amp;AC8389,2)&amp;RIGHT("000"&amp;AD8389,3))</f>
        <v>0</v>
      </c>
    </row>
    <row r="8390" spans="1:31">
      <c r="A8390" s="60" t="str">
        <f>IF(G8390&amp;Q8390&lt;&gt;"",W8390&amp;Q8390,"")</f>
        <v/>
      </c>
      <c r="B8390" s="85" t="str">
        <f>IF(C8390&lt;&gt;"",LEFT(C8390,9),"")</f>
        <v/>
      </c>
      <c r="V8390" s="60" t="str">
        <f>W8390&amp;H8390</f>
        <v/>
      </c>
      <c r="W8390" s="60" t="str">
        <f>_xlfn.LET(_xlpm.TextCell,TEXT(G8390,"###"),IF(_xlpm.TextCell&lt;&gt;"",IF(StyleSpaceSplit,IFERROR(IF(FIND(" ",_xlpm.TextCell)&gt;=1,MID(_xlpm.TextCell,1,FIND(" ",_xlpm.TextCell)-1),_xlpm.TextCell),_xlpm.TextCell),_xlpm.TextCell),""))</f>
        <v/>
      </c>
      <c r="X8390" s="60" t="str">
        <f>IF(A8390&lt;&gt;"",IFERROR(IF(FIND(" ",G8390)&gt;=1,MID(G8390,FIND(" ",G8390)+1,LEN(G8390)),""),""),"")</f>
        <v/>
      </c>
      <c r="AC8390" s="51">
        <f>IFERROR(VALUE(MID($C8390,1,2)),0)</f>
        <v>0</v>
      </c>
      <c r="AD8390" s="44">
        <f>IFERROR(VALUE(MID($C8390,4,3)),0)</f>
        <v>0</v>
      </c>
      <c r="AE8390" s="51">
        <f>VALUE(RIGHT("00"&amp;AC8390,2)&amp;RIGHT("000"&amp;AD8390,3))</f>
        <v>0</v>
      </c>
    </row>
    <row r="8391" spans="1:31">
      <c r="A8391" s="60" t="str">
        <f>IF(G8391&amp;Q8391&lt;&gt;"",W8391&amp;Q8391,"")</f>
        <v/>
      </c>
      <c r="B8391" s="85" t="str">
        <f>IF(C8391&lt;&gt;"",LEFT(C8391,9),"")</f>
        <v/>
      </c>
      <c r="V8391" s="60" t="str">
        <f>W8391&amp;H8391</f>
        <v/>
      </c>
      <c r="W8391" s="60" t="str">
        <f>_xlfn.LET(_xlpm.TextCell,TEXT(G8391,"###"),IF(_xlpm.TextCell&lt;&gt;"",IF(StyleSpaceSplit,IFERROR(IF(FIND(" ",_xlpm.TextCell)&gt;=1,MID(_xlpm.TextCell,1,FIND(" ",_xlpm.TextCell)-1),_xlpm.TextCell),_xlpm.TextCell),_xlpm.TextCell),""))</f>
        <v/>
      </c>
      <c r="X8391" s="60" t="str">
        <f>IF(A8391&lt;&gt;"",IFERROR(IF(FIND(" ",G8391)&gt;=1,MID(G8391,FIND(" ",G8391)+1,LEN(G8391)),""),""),"")</f>
        <v/>
      </c>
      <c r="AC8391" s="51">
        <f>IFERROR(VALUE(MID($C8391,1,2)),0)</f>
        <v>0</v>
      </c>
      <c r="AD8391" s="44">
        <f>IFERROR(VALUE(MID($C8391,4,3)),0)</f>
        <v>0</v>
      </c>
      <c r="AE8391" s="51">
        <f>VALUE(RIGHT("00"&amp;AC8391,2)&amp;RIGHT("000"&amp;AD8391,3))</f>
        <v>0</v>
      </c>
    </row>
    <row r="8392" spans="1:31">
      <c r="A8392" s="60" t="str">
        <f>IF(G8392&amp;Q8392&lt;&gt;"",W8392&amp;Q8392,"")</f>
        <v/>
      </c>
      <c r="B8392" s="85" t="str">
        <f>IF(C8392&lt;&gt;"",LEFT(C8392,9),"")</f>
        <v/>
      </c>
      <c r="V8392" s="60" t="str">
        <f>W8392&amp;H8392</f>
        <v/>
      </c>
      <c r="W8392" s="60" t="str">
        <f>_xlfn.LET(_xlpm.TextCell,TEXT(G8392,"###"),IF(_xlpm.TextCell&lt;&gt;"",IF(StyleSpaceSplit,IFERROR(IF(FIND(" ",_xlpm.TextCell)&gt;=1,MID(_xlpm.TextCell,1,FIND(" ",_xlpm.TextCell)-1),_xlpm.TextCell),_xlpm.TextCell),_xlpm.TextCell),""))</f>
        <v/>
      </c>
      <c r="X8392" s="60" t="str">
        <f>IF(A8392&lt;&gt;"",IFERROR(IF(FIND(" ",G8392)&gt;=1,MID(G8392,FIND(" ",G8392)+1,LEN(G8392)),""),""),"")</f>
        <v/>
      </c>
      <c r="AC8392" s="51">
        <f>IFERROR(VALUE(MID($C8392,1,2)),0)</f>
        <v>0</v>
      </c>
      <c r="AD8392" s="44">
        <f>IFERROR(VALUE(MID($C8392,4,3)),0)</f>
        <v>0</v>
      </c>
      <c r="AE8392" s="51">
        <f>VALUE(RIGHT("00"&amp;AC8392,2)&amp;RIGHT("000"&amp;AD8392,3))</f>
        <v>0</v>
      </c>
    </row>
    <row r="8393" spans="1:31">
      <c r="A8393" s="60" t="str">
        <f>IF(G8393&amp;Q8393&lt;&gt;"",W8393&amp;Q8393,"")</f>
        <v/>
      </c>
      <c r="B8393" s="85" t="str">
        <f>IF(C8393&lt;&gt;"",LEFT(C8393,9),"")</f>
        <v/>
      </c>
      <c r="V8393" s="60" t="str">
        <f>W8393&amp;H8393</f>
        <v/>
      </c>
      <c r="W8393" s="60" t="str">
        <f>_xlfn.LET(_xlpm.TextCell,TEXT(G8393,"###"),IF(_xlpm.TextCell&lt;&gt;"",IF(StyleSpaceSplit,IFERROR(IF(FIND(" ",_xlpm.TextCell)&gt;=1,MID(_xlpm.TextCell,1,FIND(" ",_xlpm.TextCell)-1),_xlpm.TextCell),_xlpm.TextCell),_xlpm.TextCell),""))</f>
        <v/>
      </c>
      <c r="X8393" s="60" t="str">
        <f>IF(A8393&lt;&gt;"",IFERROR(IF(FIND(" ",G8393)&gt;=1,MID(G8393,FIND(" ",G8393)+1,LEN(G8393)),""),""),"")</f>
        <v/>
      </c>
      <c r="AC8393" s="51">
        <f>IFERROR(VALUE(MID($C8393,1,2)),0)</f>
        <v>0</v>
      </c>
      <c r="AD8393" s="44">
        <f>IFERROR(VALUE(MID($C8393,4,3)),0)</f>
        <v>0</v>
      </c>
      <c r="AE8393" s="51">
        <f>VALUE(RIGHT("00"&amp;AC8393,2)&amp;RIGHT("000"&amp;AD8393,3))</f>
        <v>0</v>
      </c>
    </row>
    <row r="8394" spans="1:31">
      <c r="A8394" s="60" t="str">
        <f>IF(G8394&amp;Q8394&lt;&gt;"",W8394&amp;Q8394,"")</f>
        <v/>
      </c>
      <c r="B8394" s="85" t="str">
        <f>IF(C8394&lt;&gt;"",LEFT(C8394,9),"")</f>
        <v/>
      </c>
      <c r="V8394" s="60" t="str">
        <f>W8394&amp;H8394</f>
        <v/>
      </c>
      <c r="W8394" s="60" t="str">
        <f>_xlfn.LET(_xlpm.TextCell,TEXT(G8394,"###"),IF(_xlpm.TextCell&lt;&gt;"",IF(StyleSpaceSplit,IFERROR(IF(FIND(" ",_xlpm.TextCell)&gt;=1,MID(_xlpm.TextCell,1,FIND(" ",_xlpm.TextCell)-1),_xlpm.TextCell),_xlpm.TextCell),_xlpm.TextCell),""))</f>
        <v/>
      </c>
      <c r="X8394" s="60" t="str">
        <f>IF(A8394&lt;&gt;"",IFERROR(IF(FIND(" ",G8394)&gt;=1,MID(G8394,FIND(" ",G8394)+1,LEN(G8394)),""),""),"")</f>
        <v/>
      </c>
      <c r="AC8394" s="51">
        <f>IFERROR(VALUE(MID($C8394,1,2)),0)</f>
        <v>0</v>
      </c>
      <c r="AD8394" s="44">
        <f>IFERROR(VALUE(MID($C8394,4,3)),0)</f>
        <v>0</v>
      </c>
      <c r="AE8394" s="51">
        <f>VALUE(RIGHT("00"&amp;AC8394,2)&amp;RIGHT("000"&amp;AD8394,3))</f>
        <v>0</v>
      </c>
    </row>
    <row r="8395" spans="1:31">
      <c r="A8395" s="60" t="str">
        <f>IF(G8395&amp;Q8395&lt;&gt;"",W8395&amp;Q8395,"")</f>
        <v/>
      </c>
      <c r="B8395" s="85" t="str">
        <f>IF(C8395&lt;&gt;"",LEFT(C8395,9),"")</f>
        <v/>
      </c>
      <c r="V8395" s="60" t="str">
        <f>W8395&amp;H8395</f>
        <v/>
      </c>
      <c r="W8395" s="60" t="str">
        <f>_xlfn.LET(_xlpm.TextCell,TEXT(G8395,"###"),IF(_xlpm.TextCell&lt;&gt;"",IF(StyleSpaceSplit,IFERROR(IF(FIND(" ",_xlpm.TextCell)&gt;=1,MID(_xlpm.TextCell,1,FIND(" ",_xlpm.TextCell)-1),_xlpm.TextCell),_xlpm.TextCell),_xlpm.TextCell),""))</f>
        <v/>
      </c>
      <c r="X8395" s="60" t="str">
        <f>IF(A8395&lt;&gt;"",IFERROR(IF(FIND(" ",G8395)&gt;=1,MID(G8395,FIND(" ",G8395)+1,LEN(G8395)),""),""),"")</f>
        <v/>
      </c>
      <c r="AC8395" s="51">
        <f>IFERROR(VALUE(MID($C8395,1,2)),0)</f>
        <v>0</v>
      </c>
      <c r="AD8395" s="44">
        <f>IFERROR(VALUE(MID($C8395,4,3)),0)</f>
        <v>0</v>
      </c>
      <c r="AE8395" s="51">
        <f>VALUE(RIGHT("00"&amp;AC8395,2)&amp;RIGHT("000"&amp;AD8395,3))</f>
        <v>0</v>
      </c>
    </row>
    <row r="8396" spans="1:31">
      <c r="A8396" s="60" t="str">
        <f>IF(G8396&amp;Q8396&lt;&gt;"",W8396&amp;Q8396,"")</f>
        <v/>
      </c>
      <c r="B8396" s="85" t="str">
        <f>IF(C8396&lt;&gt;"",LEFT(C8396,9),"")</f>
        <v/>
      </c>
      <c r="V8396" s="60" t="str">
        <f>W8396&amp;H8396</f>
        <v/>
      </c>
      <c r="W8396" s="60" t="str">
        <f>_xlfn.LET(_xlpm.TextCell,TEXT(G8396,"###"),IF(_xlpm.TextCell&lt;&gt;"",IF(StyleSpaceSplit,IFERROR(IF(FIND(" ",_xlpm.TextCell)&gt;=1,MID(_xlpm.TextCell,1,FIND(" ",_xlpm.TextCell)-1),_xlpm.TextCell),_xlpm.TextCell),_xlpm.TextCell),""))</f>
        <v/>
      </c>
      <c r="X8396" s="60" t="str">
        <f>IF(A8396&lt;&gt;"",IFERROR(IF(FIND(" ",G8396)&gt;=1,MID(G8396,FIND(" ",G8396)+1,LEN(G8396)),""),""),"")</f>
        <v/>
      </c>
      <c r="AC8396" s="51">
        <f>IFERROR(VALUE(MID($C8396,1,2)),0)</f>
        <v>0</v>
      </c>
      <c r="AD8396" s="44">
        <f>IFERROR(VALUE(MID($C8396,4,3)),0)</f>
        <v>0</v>
      </c>
      <c r="AE8396" s="51">
        <f>VALUE(RIGHT("00"&amp;AC8396,2)&amp;RIGHT("000"&amp;AD8396,3))</f>
        <v>0</v>
      </c>
    </row>
    <row r="8397" spans="1:31">
      <c r="A8397" s="60" t="str">
        <f>IF(G8397&amp;Q8397&lt;&gt;"",W8397&amp;Q8397,"")</f>
        <v/>
      </c>
      <c r="B8397" s="85" t="str">
        <f>IF(C8397&lt;&gt;"",LEFT(C8397,9),"")</f>
        <v/>
      </c>
      <c r="V8397" s="60" t="str">
        <f>W8397&amp;H8397</f>
        <v/>
      </c>
      <c r="W8397" s="60" t="str">
        <f>_xlfn.LET(_xlpm.TextCell,TEXT(G8397,"###"),IF(_xlpm.TextCell&lt;&gt;"",IF(StyleSpaceSplit,IFERROR(IF(FIND(" ",_xlpm.TextCell)&gt;=1,MID(_xlpm.TextCell,1,FIND(" ",_xlpm.TextCell)-1),_xlpm.TextCell),_xlpm.TextCell),_xlpm.TextCell),""))</f>
        <v/>
      </c>
      <c r="X8397" s="60" t="str">
        <f>IF(A8397&lt;&gt;"",IFERROR(IF(FIND(" ",G8397)&gt;=1,MID(G8397,FIND(" ",G8397)+1,LEN(G8397)),""),""),"")</f>
        <v/>
      </c>
      <c r="AC8397" s="51">
        <f>IFERROR(VALUE(MID($C8397,1,2)),0)</f>
        <v>0</v>
      </c>
      <c r="AD8397" s="44">
        <f>IFERROR(VALUE(MID($C8397,4,3)),0)</f>
        <v>0</v>
      </c>
      <c r="AE8397" s="51">
        <f>VALUE(RIGHT("00"&amp;AC8397,2)&amp;RIGHT("000"&amp;AD8397,3))</f>
        <v>0</v>
      </c>
    </row>
    <row r="8398" spans="1:31">
      <c r="A8398" s="60" t="str">
        <f>IF(G8398&amp;Q8398&lt;&gt;"",W8398&amp;Q8398,"")</f>
        <v/>
      </c>
      <c r="B8398" s="85" t="str">
        <f>IF(C8398&lt;&gt;"",LEFT(C8398,9),"")</f>
        <v/>
      </c>
      <c r="V8398" s="60" t="str">
        <f>W8398&amp;H8398</f>
        <v/>
      </c>
      <c r="W8398" s="60" t="str">
        <f>_xlfn.LET(_xlpm.TextCell,TEXT(G8398,"###"),IF(_xlpm.TextCell&lt;&gt;"",IF(StyleSpaceSplit,IFERROR(IF(FIND(" ",_xlpm.TextCell)&gt;=1,MID(_xlpm.TextCell,1,FIND(" ",_xlpm.TextCell)-1),_xlpm.TextCell),_xlpm.TextCell),_xlpm.TextCell),""))</f>
        <v/>
      </c>
      <c r="X8398" s="60" t="str">
        <f>IF(A8398&lt;&gt;"",IFERROR(IF(FIND(" ",G8398)&gt;=1,MID(G8398,FIND(" ",G8398)+1,LEN(G8398)),""),""),"")</f>
        <v/>
      </c>
      <c r="AC8398" s="51">
        <f>IFERROR(VALUE(MID($C8398,1,2)),0)</f>
        <v>0</v>
      </c>
      <c r="AD8398" s="44">
        <f>IFERROR(VALUE(MID($C8398,4,3)),0)</f>
        <v>0</v>
      </c>
      <c r="AE8398" s="51">
        <f>VALUE(RIGHT("00"&amp;AC8398,2)&amp;RIGHT("000"&amp;AD8398,3))</f>
        <v>0</v>
      </c>
    </row>
    <row r="8399" spans="1:31">
      <c r="A8399" s="60" t="str">
        <f>IF(G8399&amp;Q8399&lt;&gt;"",W8399&amp;Q8399,"")</f>
        <v/>
      </c>
      <c r="B8399" s="85" t="str">
        <f>IF(C8399&lt;&gt;"",LEFT(C8399,9),"")</f>
        <v/>
      </c>
      <c r="V8399" s="60" t="str">
        <f>W8399&amp;H8399</f>
        <v/>
      </c>
      <c r="W8399" s="60" t="str">
        <f>_xlfn.LET(_xlpm.TextCell,TEXT(G8399,"###"),IF(_xlpm.TextCell&lt;&gt;"",IF(StyleSpaceSplit,IFERROR(IF(FIND(" ",_xlpm.TextCell)&gt;=1,MID(_xlpm.TextCell,1,FIND(" ",_xlpm.TextCell)-1),_xlpm.TextCell),_xlpm.TextCell),_xlpm.TextCell),""))</f>
        <v/>
      </c>
      <c r="X8399" s="60" t="str">
        <f>IF(A8399&lt;&gt;"",IFERROR(IF(FIND(" ",G8399)&gt;=1,MID(G8399,FIND(" ",G8399)+1,LEN(G8399)),""),""),"")</f>
        <v/>
      </c>
      <c r="AC8399" s="51">
        <f>IFERROR(VALUE(MID($C8399,1,2)),0)</f>
        <v>0</v>
      </c>
      <c r="AD8399" s="44">
        <f>IFERROR(VALUE(MID($C8399,4,3)),0)</f>
        <v>0</v>
      </c>
      <c r="AE8399" s="51">
        <f>VALUE(RIGHT("00"&amp;AC8399,2)&amp;RIGHT("000"&amp;AD8399,3))</f>
        <v>0</v>
      </c>
    </row>
    <row r="8400" spans="1:31">
      <c r="A8400" s="60" t="str">
        <f>IF(G8400&amp;Q8400&lt;&gt;"",W8400&amp;Q8400,"")</f>
        <v/>
      </c>
      <c r="B8400" s="85" t="str">
        <f>IF(C8400&lt;&gt;"",LEFT(C8400,9),"")</f>
        <v/>
      </c>
      <c r="V8400" s="60" t="str">
        <f>W8400&amp;H8400</f>
        <v/>
      </c>
      <c r="W8400" s="60" t="str">
        <f>_xlfn.LET(_xlpm.TextCell,TEXT(G8400,"###"),IF(_xlpm.TextCell&lt;&gt;"",IF(StyleSpaceSplit,IFERROR(IF(FIND(" ",_xlpm.TextCell)&gt;=1,MID(_xlpm.TextCell,1,FIND(" ",_xlpm.TextCell)-1),_xlpm.TextCell),_xlpm.TextCell),_xlpm.TextCell),""))</f>
        <v/>
      </c>
      <c r="X8400" s="60" t="str">
        <f>IF(A8400&lt;&gt;"",IFERROR(IF(FIND(" ",G8400)&gt;=1,MID(G8400,FIND(" ",G8400)+1,LEN(G8400)),""),""),"")</f>
        <v/>
      </c>
      <c r="AC8400" s="51">
        <f>IFERROR(VALUE(MID($C8400,1,2)),0)</f>
        <v>0</v>
      </c>
      <c r="AD8400" s="44">
        <f>IFERROR(VALUE(MID($C8400,4,3)),0)</f>
        <v>0</v>
      </c>
      <c r="AE8400" s="51">
        <f>VALUE(RIGHT("00"&amp;AC8400,2)&amp;RIGHT("000"&amp;AD8400,3))</f>
        <v>0</v>
      </c>
    </row>
    <row r="8401" spans="1:31">
      <c r="A8401" s="60" t="str">
        <f>IF(G8401&amp;Q8401&lt;&gt;"",W8401&amp;Q8401,"")</f>
        <v/>
      </c>
      <c r="B8401" s="85" t="str">
        <f>IF(C8401&lt;&gt;"",LEFT(C8401,9),"")</f>
        <v/>
      </c>
      <c r="V8401" s="60" t="str">
        <f>W8401&amp;H8401</f>
        <v/>
      </c>
      <c r="W8401" s="60" t="str">
        <f>_xlfn.LET(_xlpm.TextCell,TEXT(G8401,"###"),IF(_xlpm.TextCell&lt;&gt;"",IF(StyleSpaceSplit,IFERROR(IF(FIND(" ",_xlpm.TextCell)&gt;=1,MID(_xlpm.TextCell,1,FIND(" ",_xlpm.TextCell)-1),_xlpm.TextCell),_xlpm.TextCell),_xlpm.TextCell),""))</f>
        <v/>
      </c>
      <c r="X8401" s="60" t="str">
        <f>IF(A8401&lt;&gt;"",IFERROR(IF(FIND(" ",G8401)&gt;=1,MID(G8401,FIND(" ",G8401)+1,LEN(G8401)),""),""),"")</f>
        <v/>
      </c>
      <c r="AC8401" s="51">
        <f>IFERROR(VALUE(MID($C8401,1,2)),0)</f>
        <v>0</v>
      </c>
      <c r="AD8401" s="44">
        <f>IFERROR(VALUE(MID($C8401,4,3)),0)</f>
        <v>0</v>
      </c>
      <c r="AE8401" s="51">
        <f>VALUE(RIGHT("00"&amp;AC8401,2)&amp;RIGHT("000"&amp;AD8401,3))</f>
        <v>0</v>
      </c>
    </row>
    <row r="8402" spans="1:31">
      <c r="A8402" s="60" t="str">
        <f>IF(G8402&amp;Q8402&lt;&gt;"",W8402&amp;Q8402,"")</f>
        <v/>
      </c>
      <c r="B8402" s="85" t="str">
        <f>IF(C8402&lt;&gt;"",LEFT(C8402,9),"")</f>
        <v/>
      </c>
      <c r="V8402" s="60" t="str">
        <f>W8402&amp;H8402</f>
        <v/>
      </c>
      <c r="W8402" s="60" t="str">
        <f>_xlfn.LET(_xlpm.TextCell,TEXT(G8402,"###"),IF(_xlpm.TextCell&lt;&gt;"",IF(StyleSpaceSplit,IFERROR(IF(FIND(" ",_xlpm.TextCell)&gt;=1,MID(_xlpm.TextCell,1,FIND(" ",_xlpm.TextCell)-1),_xlpm.TextCell),_xlpm.TextCell),_xlpm.TextCell),""))</f>
        <v/>
      </c>
      <c r="X8402" s="60" t="str">
        <f>IF(A8402&lt;&gt;"",IFERROR(IF(FIND(" ",G8402)&gt;=1,MID(G8402,FIND(" ",G8402)+1,LEN(G8402)),""),""),"")</f>
        <v/>
      </c>
      <c r="AC8402" s="51">
        <f>IFERROR(VALUE(MID($C8402,1,2)),0)</f>
        <v>0</v>
      </c>
      <c r="AD8402" s="44">
        <f>IFERROR(VALUE(MID($C8402,4,3)),0)</f>
        <v>0</v>
      </c>
      <c r="AE8402" s="51">
        <f>VALUE(RIGHT("00"&amp;AC8402,2)&amp;RIGHT("000"&amp;AD8402,3))</f>
        <v>0</v>
      </c>
    </row>
    <row r="8403" spans="1:31">
      <c r="A8403" s="60" t="str">
        <f>IF(G8403&amp;Q8403&lt;&gt;"",W8403&amp;Q8403,"")</f>
        <v/>
      </c>
      <c r="B8403" s="85" t="str">
        <f>IF(C8403&lt;&gt;"",LEFT(C8403,9),"")</f>
        <v/>
      </c>
      <c r="V8403" s="60" t="str">
        <f>W8403&amp;H8403</f>
        <v/>
      </c>
      <c r="W8403" s="60" t="str">
        <f>_xlfn.LET(_xlpm.TextCell,TEXT(G8403,"###"),IF(_xlpm.TextCell&lt;&gt;"",IF(StyleSpaceSplit,IFERROR(IF(FIND(" ",_xlpm.TextCell)&gt;=1,MID(_xlpm.TextCell,1,FIND(" ",_xlpm.TextCell)-1),_xlpm.TextCell),_xlpm.TextCell),_xlpm.TextCell),""))</f>
        <v/>
      </c>
      <c r="X8403" s="60" t="str">
        <f>IF(A8403&lt;&gt;"",IFERROR(IF(FIND(" ",G8403)&gt;=1,MID(G8403,FIND(" ",G8403)+1,LEN(G8403)),""),""),"")</f>
        <v/>
      </c>
      <c r="AC8403" s="51">
        <f>IFERROR(VALUE(MID($C8403,1,2)),0)</f>
        <v>0</v>
      </c>
      <c r="AD8403" s="44">
        <f>IFERROR(VALUE(MID($C8403,4,3)),0)</f>
        <v>0</v>
      </c>
      <c r="AE8403" s="51">
        <f>VALUE(RIGHT("00"&amp;AC8403,2)&amp;RIGHT("000"&amp;AD8403,3))</f>
        <v>0</v>
      </c>
    </row>
    <row r="8404" spans="1:31">
      <c r="A8404" s="60" t="str">
        <f>IF(G8404&amp;Q8404&lt;&gt;"",W8404&amp;Q8404,"")</f>
        <v/>
      </c>
      <c r="B8404" s="85" t="str">
        <f>IF(C8404&lt;&gt;"",LEFT(C8404,9),"")</f>
        <v/>
      </c>
      <c r="V8404" s="60" t="str">
        <f>W8404&amp;H8404</f>
        <v/>
      </c>
      <c r="W8404" s="60" t="str">
        <f>_xlfn.LET(_xlpm.TextCell,TEXT(G8404,"###"),IF(_xlpm.TextCell&lt;&gt;"",IF(StyleSpaceSplit,IFERROR(IF(FIND(" ",_xlpm.TextCell)&gt;=1,MID(_xlpm.TextCell,1,FIND(" ",_xlpm.TextCell)-1),_xlpm.TextCell),_xlpm.TextCell),_xlpm.TextCell),""))</f>
        <v/>
      </c>
      <c r="X8404" s="60" t="str">
        <f>IF(A8404&lt;&gt;"",IFERROR(IF(FIND(" ",G8404)&gt;=1,MID(G8404,FIND(" ",G8404)+1,LEN(G8404)),""),""),"")</f>
        <v/>
      </c>
      <c r="AC8404" s="51">
        <f>IFERROR(VALUE(MID($C8404,1,2)),0)</f>
        <v>0</v>
      </c>
      <c r="AD8404" s="44">
        <f>IFERROR(VALUE(MID($C8404,4,3)),0)</f>
        <v>0</v>
      </c>
      <c r="AE8404" s="51">
        <f>VALUE(RIGHT("00"&amp;AC8404,2)&amp;RIGHT("000"&amp;AD8404,3))</f>
        <v>0</v>
      </c>
    </row>
    <row r="8405" spans="1:31">
      <c r="A8405" s="60" t="str">
        <f>IF(G8405&amp;Q8405&lt;&gt;"",W8405&amp;Q8405,"")</f>
        <v/>
      </c>
      <c r="B8405" s="85" t="str">
        <f>IF(C8405&lt;&gt;"",LEFT(C8405,9),"")</f>
        <v/>
      </c>
      <c r="V8405" s="60" t="str">
        <f>W8405&amp;H8405</f>
        <v/>
      </c>
      <c r="W8405" s="60" t="str">
        <f>_xlfn.LET(_xlpm.TextCell,TEXT(G8405,"###"),IF(_xlpm.TextCell&lt;&gt;"",IF(StyleSpaceSplit,IFERROR(IF(FIND(" ",_xlpm.TextCell)&gt;=1,MID(_xlpm.TextCell,1,FIND(" ",_xlpm.TextCell)-1),_xlpm.TextCell),_xlpm.TextCell),_xlpm.TextCell),""))</f>
        <v/>
      </c>
      <c r="X8405" s="60" t="str">
        <f>IF(A8405&lt;&gt;"",IFERROR(IF(FIND(" ",G8405)&gt;=1,MID(G8405,FIND(" ",G8405)+1,LEN(G8405)),""),""),"")</f>
        <v/>
      </c>
      <c r="AC8405" s="51">
        <f>IFERROR(VALUE(MID($C8405,1,2)),0)</f>
        <v>0</v>
      </c>
      <c r="AD8405" s="44">
        <f>IFERROR(VALUE(MID($C8405,4,3)),0)</f>
        <v>0</v>
      </c>
      <c r="AE8405" s="51">
        <f>VALUE(RIGHT("00"&amp;AC8405,2)&amp;RIGHT("000"&amp;AD8405,3))</f>
        <v>0</v>
      </c>
    </row>
    <row r="8406" spans="1:31">
      <c r="A8406" s="60" t="str">
        <f>IF(G8406&amp;Q8406&lt;&gt;"",W8406&amp;Q8406,"")</f>
        <v/>
      </c>
      <c r="B8406" s="85" t="str">
        <f>IF(C8406&lt;&gt;"",LEFT(C8406,9),"")</f>
        <v/>
      </c>
      <c r="V8406" s="60" t="str">
        <f>W8406&amp;H8406</f>
        <v/>
      </c>
      <c r="W8406" s="60" t="str">
        <f>_xlfn.LET(_xlpm.TextCell,TEXT(G8406,"###"),IF(_xlpm.TextCell&lt;&gt;"",IF(StyleSpaceSplit,IFERROR(IF(FIND(" ",_xlpm.TextCell)&gt;=1,MID(_xlpm.TextCell,1,FIND(" ",_xlpm.TextCell)-1),_xlpm.TextCell),_xlpm.TextCell),_xlpm.TextCell),""))</f>
        <v/>
      </c>
      <c r="X8406" s="60" t="str">
        <f>IF(A8406&lt;&gt;"",IFERROR(IF(FIND(" ",G8406)&gt;=1,MID(G8406,FIND(" ",G8406)+1,LEN(G8406)),""),""),"")</f>
        <v/>
      </c>
      <c r="AC8406" s="51">
        <f>IFERROR(VALUE(MID($C8406,1,2)),0)</f>
        <v>0</v>
      </c>
      <c r="AD8406" s="44">
        <f>IFERROR(VALUE(MID($C8406,4,3)),0)</f>
        <v>0</v>
      </c>
      <c r="AE8406" s="51">
        <f>VALUE(RIGHT("00"&amp;AC8406,2)&amp;RIGHT("000"&amp;AD8406,3))</f>
        <v>0</v>
      </c>
    </row>
    <row r="8407" spans="1:31">
      <c r="A8407" s="60" t="str">
        <f>IF(G8407&amp;Q8407&lt;&gt;"",W8407&amp;Q8407,"")</f>
        <v/>
      </c>
      <c r="B8407" s="85" t="str">
        <f>IF(C8407&lt;&gt;"",LEFT(C8407,9),"")</f>
        <v/>
      </c>
      <c r="V8407" s="60" t="str">
        <f>W8407&amp;H8407</f>
        <v/>
      </c>
      <c r="W8407" s="60" t="str">
        <f>_xlfn.LET(_xlpm.TextCell,TEXT(G8407,"###"),IF(_xlpm.TextCell&lt;&gt;"",IF(StyleSpaceSplit,IFERROR(IF(FIND(" ",_xlpm.TextCell)&gt;=1,MID(_xlpm.TextCell,1,FIND(" ",_xlpm.TextCell)-1),_xlpm.TextCell),_xlpm.TextCell),_xlpm.TextCell),""))</f>
        <v/>
      </c>
      <c r="X8407" s="60" t="str">
        <f>IF(A8407&lt;&gt;"",IFERROR(IF(FIND(" ",G8407)&gt;=1,MID(G8407,FIND(" ",G8407)+1,LEN(G8407)),""),""),"")</f>
        <v/>
      </c>
      <c r="AC8407" s="51">
        <f>IFERROR(VALUE(MID($C8407,1,2)),0)</f>
        <v>0</v>
      </c>
      <c r="AD8407" s="44">
        <f>IFERROR(VALUE(MID($C8407,4,3)),0)</f>
        <v>0</v>
      </c>
      <c r="AE8407" s="51">
        <f>VALUE(RIGHT("00"&amp;AC8407,2)&amp;RIGHT("000"&amp;AD8407,3))</f>
        <v>0</v>
      </c>
    </row>
    <row r="8408" spans="1:31">
      <c r="A8408" s="60" t="str">
        <f>IF(G8408&amp;Q8408&lt;&gt;"",W8408&amp;Q8408,"")</f>
        <v/>
      </c>
      <c r="B8408" s="85" t="str">
        <f>IF(C8408&lt;&gt;"",LEFT(C8408,9),"")</f>
        <v/>
      </c>
      <c r="V8408" s="60" t="str">
        <f>W8408&amp;H8408</f>
        <v/>
      </c>
      <c r="W8408" s="60" t="str">
        <f>_xlfn.LET(_xlpm.TextCell,TEXT(G8408,"###"),IF(_xlpm.TextCell&lt;&gt;"",IF(StyleSpaceSplit,IFERROR(IF(FIND(" ",_xlpm.TextCell)&gt;=1,MID(_xlpm.TextCell,1,FIND(" ",_xlpm.TextCell)-1),_xlpm.TextCell),_xlpm.TextCell),_xlpm.TextCell),""))</f>
        <v/>
      </c>
      <c r="X8408" s="60" t="str">
        <f>IF(A8408&lt;&gt;"",IFERROR(IF(FIND(" ",G8408)&gt;=1,MID(G8408,FIND(" ",G8408)+1,LEN(G8408)),""),""),"")</f>
        <v/>
      </c>
      <c r="AC8408" s="51">
        <f>IFERROR(VALUE(MID($C8408,1,2)),0)</f>
        <v>0</v>
      </c>
      <c r="AD8408" s="44">
        <f>IFERROR(VALUE(MID($C8408,4,3)),0)</f>
        <v>0</v>
      </c>
      <c r="AE8408" s="51">
        <f>VALUE(RIGHT("00"&amp;AC8408,2)&amp;RIGHT("000"&amp;AD8408,3))</f>
        <v>0</v>
      </c>
    </row>
    <row r="8409" spans="1:31">
      <c r="A8409" s="60" t="str">
        <f>IF(G8409&amp;Q8409&lt;&gt;"",W8409&amp;Q8409,"")</f>
        <v/>
      </c>
      <c r="B8409" s="85" t="str">
        <f>IF(C8409&lt;&gt;"",LEFT(C8409,9),"")</f>
        <v/>
      </c>
      <c r="V8409" s="60" t="str">
        <f>W8409&amp;H8409</f>
        <v/>
      </c>
      <c r="W8409" s="60" t="str">
        <f>_xlfn.LET(_xlpm.TextCell,TEXT(G8409,"###"),IF(_xlpm.TextCell&lt;&gt;"",IF(StyleSpaceSplit,IFERROR(IF(FIND(" ",_xlpm.TextCell)&gt;=1,MID(_xlpm.TextCell,1,FIND(" ",_xlpm.TextCell)-1),_xlpm.TextCell),_xlpm.TextCell),_xlpm.TextCell),""))</f>
        <v/>
      </c>
      <c r="X8409" s="60" t="str">
        <f>IF(A8409&lt;&gt;"",IFERROR(IF(FIND(" ",G8409)&gt;=1,MID(G8409,FIND(" ",G8409)+1,LEN(G8409)),""),""),"")</f>
        <v/>
      </c>
      <c r="AC8409" s="51">
        <f>IFERROR(VALUE(MID($C8409,1,2)),0)</f>
        <v>0</v>
      </c>
      <c r="AD8409" s="44">
        <f>IFERROR(VALUE(MID($C8409,4,3)),0)</f>
        <v>0</v>
      </c>
      <c r="AE8409" s="51">
        <f>VALUE(RIGHT("00"&amp;AC8409,2)&amp;RIGHT("000"&amp;AD8409,3))</f>
        <v>0</v>
      </c>
    </row>
    <row r="8410" spans="1:31">
      <c r="A8410" s="60" t="str">
        <f>IF(G8410&amp;Q8410&lt;&gt;"",W8410&amp;Q8410,"")</f>
        <v/>
      </c>
      <c r="B8410" s="85" t="str">
        <f>IF(C8410&lt;&gt;"",LEFT(C8410,9),"")</f>
        <v/>
      </c>
      <c r="V8410" s="60" t="str">
        <f>W8410&amp;H8410</f>
        <v/>
      </c>
      <c r="W8410" s="60" t="str">
        <f>_xlfn.LET(_xlpm.TextCell,TEXT(G8410,"###"),IF(_xlpm.TextCell&lt;&gt;"",IF(StyleSpaceSplit,IFERROR(IF(FIND(" ",_xlpm.TextCell)&gt;=1,MID(_xlpm.TextCell,1,FIND(" ",_xlpm.TextCell)-1),_xlpm.TextCell),_xlpm.TextCell),_xlpm.TextCell),""))</f>
        <v/>
      </c>
      <c r="X8410" s="60" t="str">
        <f>IF(A8410&lt;&gt;"",IFERROR(IF(FIND(" ",G8410)&gt;=1,MID(G8410,FIND(" ",G8410)+1,LEN(G8410)),""),""),"")</f>
        <v/>
      </c>
      <c r="AC8410" s="51">
        <f>IFERROR(VALUE(MID($C8410,1,2)),0)</f>
        <v>0</v>
      </c>
      <c r="AD8410" s="44">
        <f>IFERROR(VALUE(MID($C8410,4,3)),0)</f>
        <v>0</v>
      </c>
      <c r="AE8410" s="51">
        <f>VALUE(RIGHT("00"&amp;AC8410,2)&amp;RIGHT("000"&amp;AD8410,3))</f>
        <v>0</v>
      </c>
    </row>
    <row r="8411" spans="1:31">
      <c r="A8411" s="60" t="str">
        <f>IF(G8411&amp;Q8411&lt;&gt;"",W8411&amp;Q8411,"")</f>
        <v/>
      </c>
      <c r="B8411" s="85" t="str">
        <f>IF(C8411&lt;&gt;"",LEFT(C8411,9),"")</f>
        <v/>
      </c>
      <c r="V8411" s="60" t="str">
        <f>W8411&amp;H8411</f>
        <v/>
      </c>
      <c r="W8411" s="60" t="str">
        <f>_xlfn.LET(_xlpm.TextCell,TEXT(G8411,"###"),IF(_xlpm.TextCell&lt;&gt;"",IF(StyleSpaceSplit,IFERROR(IF(FIND(" ",_xlpm.TextCell)&gt;=1,MID(_xlpm.TextCell,1,FIND(" ",_xlpm.TextCell)-1),_xlpm.TextCell),_xlpm.TextCell),_xlpm.TextCell),""))</f>
        <v/>
      </c>
      <c r="X8411" s="60" t="str">
        <f>IF(A8411&lt;&gt;"",IFERROR(IF(FIND(" ",G8411)&gt;=1,MID(G8411,FIND(" ",G8411)+1,LEN(G8411)),""),""),"")</f>
        <v/>
      </c>
      <c r="AC8411" s="51">
        <f>IFERROR(VALUE(MID($C8411,1,2)),0)</f>
        <v>0</v>
      </c>
      <c r="AD8411" s="44">
        <f>IFERROR(VALUE(MID($C8411,4,3)),0)</f>
        <v>0</v>
      </c>
      <c r="AE8411" s="51">
        <f>VALUE(RIGHT("00"&amp;AC8411,2)&amp;RIGHT("000"&amp;AD8411,3))</f>
        <v>0</v>
      </c>
    </row>
    <row r="8412" spans="1:31">
      <c r="A8412" s="60" t="str">
        <f>IF(G8412&amp;Q8412&lt;&gt;"",W8412&amp;Q8412,"")</f>
        <v/>
      </c>
      <c r="B8412" s="85" t="str">
        <f>IF(C8412&lt;&gt;"",LEFT(C8412,9),"")</f>
        <v/>
      </c>
      <c r="V8412" s="60" t="str">
        <f>W8412&amp;H8412</f>
        <v/>
      </c>
      <c r="W8412" s="60" t="str">
        <f>_xlfn.LET(_xlpm.TextCell,TEXT(G8412,"###"),IF(_xlpm.TextCell&lt;&gt;"",IF(StyleSpaceSplit,IFERROR(IF(FIND(" ",_xlpm.TextCell)&gt;=1,MID(_xlpm.TextCell,1,FIND(" ",_xlpm.TextCell)-1),_xlpm.TextCell),_xlpm.TextCell),_xlpm.TextCell),""))</f>
        <v/>
      </c>
      <c r="X8412" s="60" t="str">
        <f>IF(A8412&lt;&gt;"",IFERROR(IF(FIND(" ",G8412)&gt;=1,MID(G8412,FIND(" ",G8412)+1,LEN(G8412)),""),""),"")</f>
        <v/>
      </c>
      <c r="AC8412" s="51">
        <f>IFERROR(VALUE(MID($C8412,1,2)),0)</f>
        <v>0</v>
      </c>
      <c r="AD8412" s="44">
        <f>IFERROR(VALUE(MID($C8412,4,3)),0)</f>
        <v>0</v>
      </c>
      <c r="AE8412" s="51">
        <f>VALUE(RIGHT("00"&amp;AC8412,2)&amp;RIGHT("000"&amp;AD8412,3))</f>
        <v>0</v>
      </c>
    </row>
    <row r="8413" spans="1:31">
      <c r="A8413" s="60" t="str">
        <f>IF(G8413&amp;Q8413&lt;&gt;"",W8413&amp;Q8413,"")</f>
        <v/>
      </c>
      <c r="B8413" s="85" t="str">
        <f>IF(C8413&lt;&gt;"",LEFT(C8413,9),"")</f>
        <v/>
      </c>
      <c r="V8413" s="60" t="str">
        <f>W8413&amp;H8413</f>
        <v/>
      </c>
      <c r="W8413" s="60" t="str">
        <f>_xlfn.LET(_xlpm.TextCell,TEXT(G8413,"###"),IF(_xlpm.TextCell&lt;&gt;"",IF(StyleSpaceSplit,IFERROR(IF(FIND(" ",_xlpm.TextCell)&gt;=1,MID(_xlpm.TextCell,1,FIND(" ",_xlpm.TextCell)-1),_xlpm.TextCell),_xlpm.TextCell),_xlpm.TextCell),""))</f>
        <v/>
      </c>
      <c r="X8413" s="60" t="str">
        <f>IF(A8413&lt;&gt;"",IFERROR(IF(FIND(" ",G8413)&gt;=1,MID(G8413,FIND(" ",G8413)+1,LEN(G8413)),""),""),"")</f>
        <v/>
      </c>
      <c r="AC8413" s="51">
        <f>IFERROR(VALUE(MID($C8413,1,2)),0)</f>
        <v>0</v>
      </c>
      <c r="AD8413" s="44">
        <f>IFERROR(VALUE(MID($C8413,4,3)),0)</f>
        <v>0</v>
      </c>
      <c r="AE8413" s="51">
        <f>VALUE(RIGHT("00"&amp;AC8413,2)&amp;RIGHT("000"&amp;AD8413,3))</f>
        <v>0</v>
      </c>
    </row>
    <row r="8414" spans="1:31">
      <c r="A8414" s="60" t="str">
        <f>IF(G8414&amp;Q8414&lt;&gt;"",W8414&amp;Q8414,"")</f>
        <v/>
      </c>
      <c r="B8414" s="85" t="str">
        <f>IF(C8414&lt;&gt;"",LEFT(C8414,9),"")</f>
        <v/>
      </c>
      <c r="V8414" s="60" t="str">
        <f>W8414&amp;H8414</f>
        <v/>
      </c>
      <c r="W8414" s="60" t="str">
        <f>_xlfn.LET(_xlpm.TextCell,TEXT(G8414,"###"),IF(_xlpm.TextCell&lt;&gt;"",IF(StyleSpaceSplit,IFERROR(IF(FIND(" ",_xlpm.TextCell)&gt;=1,MID(_xlpm.TextCell,1,FIND(" ",_xlpm.TextCell)-1),_xlpm.TextCell),_xlpm.TextCell),_xlpm.TextCell),""))</f>
        <v/>
      </c>
      <c r="X8414" s="60" t="str">
        <f>IF(A8414&lt;&gt;"",IFERROR(IF(FIND(" ",G8414)&gt;=1,MID(G8414,FIND(" ",G8414)+1,LEN(G8414)),""),""),"")</f>
        <v/>
      </c>
      <c r="AC8414" s="51">
        <f>IFERROR(VALUE(MID($C8414,1,2)),0)</f>
        <v>0</v>
      </c>
      <c r="AD8414" s="44">
        <f>IFERROR(VALUE(MID($C8414,4,3)),0)</f>
        <v>0</v>
      </c>
      <c r="AE8414" s="51">
        <f>VALUE(RIGHT("00"&amp;AC8414,2)&amp;RIGHT("000"&amp;AD8414,3))</f>
        <v>0</v>
      </c>
    </row>
    <row r="8415" spans="1:31">
      <c r="A8415" s="60" t="str">
        <f>IF(G8415&amp;Q8415&lt;&gt;"",W8415&amp;Q8415,"")</f>
        <v/>
      </c>
      <c r="B8415" s="85" t="str">
        <f>IF(C8415&lt;&gt;"",LEFT(C8415,9),"")</f>
        <v/>
      </c>
      <c r="V8415" s="60" t="str">
        <f>W8415&amp;H8415</f>
        <v/>
      </c>
      <c r="W8415" s="60" t="str">
        <f>_xlfn.LET(_xlpm.TextCell,TEXT(G8415,"###"),IF(_xlpm.TextCell&lt;&gt;"",IF(StyleSpaceSplit,IFERROR(IF(FIND(" ",_xlpm.TextCell)&gt;=1,MID(_xlpm.TextCell,1,FIND(" ",_xlpm.TextCell)-1),_xlpm.TextCell),_xlpm.TextCell),_xlpm.TextCell),""))</f>
        <v/>
      </c>
      <c r="X8415" s="60" t="str">
        <f>IF(A8415&lt;&gt;"",IFERROR(IF(FIND(" ",G8415)&gt;=1,MID(G8415,FIND(" ",G8415)+1,LEN(G8415)),""),""),"")</f>
        <v/>
      </c>
      <c r="AC8415" s="51">
        <f>IFERROR(VALUE(MID($C8415,1,2)),0)</f>
        <v>0</v>
      </c>
      <c r="AD8415" s="44">
        <f>IFERROR(VALUE(MID($C8415,4,3)),0)</f>
        <v>0</v>
      </c>
      <c r="AE8415" s="51">
        <f>VALUE(RIGHT("00"&amp;AC8415,2)&amp;RIGHT("000"&amp;AD8415,3))</f>
        <v>0</v>
      </c>
    </row>
    <row r="8416" spans="1:31">
      <c r="A8416" s="60" t="str">
        <f>IF(G8416&amp;Q8416&lt;&gt;"",W8416&amp;Q8416,"")</f>
        <v/>
      </c>
      <c r="B8416" s="85" t="str">
        <f>IF(C8416&lt;&gt;"",LEFT(C8416,9),"")</f>
        <v/>
      </c>
      <c r="V8416" s="60" t="str">
        <f>W8416&amp;H8416</f>
        <v/>
      </c>
      <c r="W8416" s="60" t="str">
        <f>_xlfn.LET(_xlpm.TextCell,TEXT(G8416,"###"),IF(_xlpm.TextCell&lt;&gt;"",IF(StyleSpaceSplit,IFERROR(IF(FIND(" ",_xlpm.TextCell)&gt;=1,MID(_xlpm.TextCell,1,FIND(" ",_xlpm.TextCell)-1),_xlpm.TextCell),_xlpm.TextCell),_xlpm.TextCell),""))</f>
        <v/>
      </c>
      <c r="X8416" s="60" t="str">
        <f>IF(A8416&lt;&gt;"",IFERROR(IF(FIND(" ",G8416)&gt;=1,MID(G8416,FIND(" ",G8416)+1,LEN(G8416)),""),""),"")</f>
        <v/>
      </c>
      <c r="AC8416" s="51">
        <f>IFERROR(VALUE(MID($C8416,1,2)),0)</f>
        <v>0</v>
      </c>
      <c r="AD8416" s="44">
        <f>IFERROR(VALUE(MID($C8416,4,3)),0)</f>
        <v>0</v>
      </c>
      <c r="AE8416" s="51">
        <f>VALUE(RIGHT("00"&amp;AC8416,2)&amp;RIGHT("000"&amp;AD8416,3))</f>
        <v>0</v>
      </c>
    </row>
    <row r="8417" spans="1:31">
      <c r="A8417" s="60" t="str">
        <f>IF(G8417&amp;Q8417&lt;&gt;"",W8417&amp;Q8417,"")</f>
        <v/>
      </c>
      <c r="B8417" s="85" t="str">
        <f>IF(C8417&lt;&gt;"",LEFT(C8417,9),"")</f>
        <v/>
      </c>
      <c r="V8417" s="60" t="str">
        <f>W8417&amp;H8417</f>
        <v/>
      </c>
      <c r="W8417" s="60" t="str">
        <f>_xlfn.LET(_xlpm.TextCell,TEXT(G8417,"###"),IF(_xlpm.TextCell&lt;&gt;"",IF(StyleSpaceSplit,IFERROR(IF(FIND(" ",_xlpm.TextCell)&gt;=1,MID(_xlpm.TextCell,1,FIND(" ",_xlpm.TextCell)-1),_xlpm.TextCell),_xlpm.TextCell),_xlpm.TextCell),""))</f>
        <v/>
      </c>
      <c r="X8417" s="60" t="str">
        <f>IF(A8417&lt;&gt;"",IFERROR(IF(FIND(" ",G8417)&gt;=1,MID(G8417,FIND(" ",G8417)+1,LEN(G8417)),""),""),"")</f>
        <v/>
      </c>
      <c r="AC8417" s="51">
        <f>IFERROR(VALUE(MID($C8417,1,2)),0)</f>
        <v>0</v>
      </c>
      <c r="AD8417" s="44">
        <f>IFERROR(VALUE(MID($C8417,4,3)),0)</f>
        <v>0</v>
      </c>
      <c r="AE8417" s="51">
        <f>VALUE(RIGHT("00"&amp;AC8417,2)&amp;RIGHT("000"&amp;AD8417,3))</f>
        <v>0</v>
      </c>
    </row>
    <row r="8418" spans="1:31">
      <c r="A8418" s="60" t="str">
        <f>IF(G8418&amp;Q8418&lt;&gt;"",W8418&amp;Q8418,"")</f>
        <v/>
      </c>
      <c r="B8418" s="85" t="str">
        <f>IF(C8418&lt;&gt;"",LEFT(C8418,9),"")</f>
        <v/>
      </c>
      <c r="V8418" s="60" t="str">
        <f>W8418&amp;H8418</f>
        <v/>
      </c>
      <c r="W8418" s="60" t="str">
        <f>_xlfn.LET(_xlpm.TextCell,TEXT(G8418,"###"),IF(_xlpm.TextCell&lt;&gt;"",IF(StyleSpaceSplit,IFERROR(IF(FIND(" ",_xlpm.TextCell)&gt;=1,MID(_xlpm.TextCell,1,FIND(" ",_xlpm.TextCell)-1),_xlpm.TextCell),_xlpm.TextCell),_xlpm.TextCell),""))</f>
        <v/>
      </c>
      <c r="X8418" s="60" t="str">
        <f>IF(A8418&lt;&gt;"",IFERROR(IF(FIND(" ",G8418)&gt;=1,MID(G8418,FIND(" ",G8418)+1,LEN(G8418)),""),""),"")</f>
        <v/>
      </c>
      <c r="AC8418" s="51">
        <f>IFERROR(VALUE(MID($C8418,1,2)),0)</f>
        <v>0</v>
      </c>
      <c r="AD8418" s="44">
        <f>IFERROR(VALUE(MID($C8418,4,3)),0)</f>
        <v>0</v>
      </c>
      <c r="AE8418" s="51">
        <f>VALUE(RIGHT("00"&amp;AC8418,2)&amp;RIGHT("000"&amp;AD8418,3))</f>
        <v>0</v>
      </c>
    </row>
    <row r="8419" spans="1:31">
      <c r="A8419" s="60" t="str">
        <f>IF(G8419&amp;Q8419&lt;&gt;"",W8419&amp;Q8419,"")</f>
        <v/>
      </c>
      <c r="B8419" s="85" t="str">
        <f>IF(C8419&lt;&gt;"",LEFT(C8419,9),"")</f>
        <v/>
      </c>
      <c r="V8419" s="60" t="str">
        <f>W8419&amp;H8419</f>
        <v/>
      </c>
      <c r="W8419" s="60" t="str">
        <f>_xlfn.LET(_xlpm.TextCell,TEXT(G8419,"###"),IF(_xlpm.TextCell&lt;&gt;"",IF(StyleSpaceSplit,IFERROR(IF(FIND(" ",_xlpm.TextCell)&gt;=1,MID(_xlpm.TextCell,1,FIND(" ",_xlpm.TextCell)-1),_xlpm.TextCell),_xlpm.TextCell),_xlpm.TextCell),""))</f>
        <v/>
      </c>
      <c r="X8419" s="60" t="str">
        <f>IF(A8419&lt;&gt;"",IFERROR(IF(FIND(" ",G8419)&gt;=1,MID(G8419,FIND(" ",G8419)+1,LEN(G8419)),""),""),"")</f>
        <v/>
      </c>
      <c r="AC8419" s="51">
        <f>IFERROR(VALUE(MID($C8419,1,2)),0)</f>
        <v>0</v>
      </c>
      <c r="AD8419" s="44">
        <f>IFERROR(VALUE(MID($C8419,4,3)),0)</f>
        <v>0</v>
      </c>
      <c r="AE8419" s="51">
        <f>VALUE(RIGHT("00"&amp;AC8419,2)&amp;RIGHT("000"&amp;AD8419,3))</f>
        <v>0</v>
      </c>
    </row>
    <row r="8420" spans="1:31">
      <c r="A8420" s="60" t="str">
        <f>IF(G8420&amp;Q8420&lt;&gt;"",W8420&amp;Q8420,"")</f>
        <v/>
      </c>
      <c r="B8420" s="85" t="str">
        <f>IF(C8420&lt;&gt;"",LEFT(C8420,9),"")</f>
        <v/>
      </c>
      <c r="V8420" s="60" t="str">
        <f>W8420&amp;H8420</f>
        <v/>
      </c>
      <c r="W8420" s="60" t="str">
        <f>_xlfn.LET(_xlpm.TextCell,TEXT(G8420,"###"),IF(_xlpm.TextCell&lt;&gt;"",IF(StyleSpaceSplit,IFERROR(IF(FIND(" ",_xlpm.TextCell)&gt;=1,MID(_xlpm.TextCell,1,FIND(" ",_xlpm.TextCell)-1),_xlpm.TextCell),_xlpm.TextCell),_xlpm.TextCell),""))</f>
        <v/>
      </c>
      <c r="X8420" s="60" t="str">
        <f>IF(A8420&lt;&gt;"",IFERROR(IF(FIND(" ",G8420)&gt;=1,MID(G8420,FIND(" ",G8420)+1,LEN(G8420)),""),""),"")</f>
        <v/>
      </c>
      <c r="AC8420" s="51">
        <f>IFERROR(VALUE(MID($C8420,1,2)),0)</f>
        <v>0</v>
      </c>
      <c r="AD8420" s="44">
        <f>IFERROR(VALUE(MID($C8420,4,3)),0)</f>
        <v>0</v>
      </c>
      <c r="AE8420" s="51">
        <f>VALUE(RIGHT("00"&amp;AC8420,2)&amp;RIGHT("000"&amp;AD8420,3))</f>
        <v>0</v>
      </c>
    </row>
    <row r="8421" spans="1:31">
      <c r="A8421" s="60" t="str">
        <f>IF(G8421&amp;Q8421&lt;&gt;"",W8421&amp;Q8421,"")</f>
        <v/>
      </c>
      <c r="B8421" s="85" t="str">
        <f>IF(C8421&lt;&gt;"",LEFT(C8421,9),"")</f>
        <v/>
      </c>
      <c r="V8421" s="60" t="str">
        <f>W8421&amp;H8421</f>
        <v/>
      </c>
      <c r="W8421" s="60" t="str">
        <f>_xlfn.LET(_xlpm.TextCell,TEXT(G8421,"###"),IF(_xlpm.TextCell&lt;&gt;"",IF(StyleSpaceSplit,IFERROR(IF(FIND(" ",_xlpm.TextCell)&gt;=1,MID(_xlpm.TextCell,1,FIND(" ",_xlpm.TextCell)-1),_xlpm.TextCell),_xlpm.TextCell),_xlpm.TextCell),""))</f>
        <v/>
      </c>
      <c r="X8421" s="60" t="str">
        <f>IF(A8421&lt;&gt;"",IFERROR(IF(FIND(" ",G8421)&gt;=1,MID(G8421,FIND(" ",G8421)+1,LEN(G8421)),""),""),"")</f>
        <v/>
      </c>
      <c r="AC8421" s="51">
        <f>IFERROR(VALUE(MID($C8421,1,2)),0)</f>
        <v>0</v>
      </c>
      <c r="AD8421" s="44">
        <f>IFERROR(VALUE(MID($C8421,4,3)),0)</f>
        <v>0</v>
      </c>
      <c r="AE8421" s="51">
        <f>VALUE(RIGHT("00"&amp;AC8421,2)&amp;RIGHT("000"&amp;AD8421,3))</f>
        <v>0</v>
      </c>
    </row>
    <row r="8422" spans="1:31">
      <c r="A8422" s="60" t="str">
        <f>IF(G8422&amp;Q8422&lt;&gt;"",W8422&amp;Q8422,"")</f>
        <v/>
      </c>
      <c r="B8422" s="85" t="str">
        <f>IF(C8422&lt;&gt;"",LEFT(C8422,9),"")</f>
        <v/>
      </c>
      <c r="V8422" s="60" t="str">
        <f>W8422&amp;H8422</f>
        <v/>
      </c>
      <c r="W8422" s="60" t="str">
        <f>_xlfn.LET(_xlpm.TextCell,TEXT(G8422,"###"),IF(_xlpm.TextCell&lt;&gt;"",IF(StyleSpaceSplit,IFERROR(IF(FIND(" ",_xlpm.TextCell)&gt;=1,MID(_xlpm.TextCell,1,FIND(" ",_xlpm.TextCell)-1),_xlpm.TextCell),_xlpm.TextCell),_xlpm.TextCell),""))</f>
        <v/>
      </c>
      <c r="X8422" s="60" t="str">
        <f>IF(A8422&lt;&gt;"",IFERROR(IF(FIND(" ",G8422)&gt;=1,MID(G8422,FIND(" ",G8422)+1,LEN(G8422)),""),""),"")</f>
        <v/>
      </c>
      <c r="AC8422" s="51">
        <f>IFERROR(VALUE(MID($C8422,1,2)),0)</f>
        <v>0</v>
      </c>
      <c r="AD8422" s="44">
        <f>IFERROR(VALUE(MID($C8422,4,3)),0)</f>
        <v>0</v>
      </c>
      <c r="AE8422" s="51">
        <f>VALUE(RIGHT("00"&amp;AC8422,2)&amp;RIGHT("000"&amp;AD8422,3))</f>
        <v>0</v>
      </c>
    </row>
    <row r="8423" spans="1:31">
      <c r="A8423" s="60" t="str">
        <f>IF(G8423&amp;Q8423&lt;&gt;"",W8423&amp;Q8423,"")</f>
        <v/>
      </c>
      <c r="B8423" s="85" t="str">
        <f>IF(C8423&lt;&gt;"",LEFT(C8423,9),"")</f>
        <v/>
      </c>
      <c r="V8423" s="60" t="str">
        <f>W8423&amp;H8423</f>
        <v/>
      </c>
      <c r="W8423" s="60" t="str">
        <f>_xlfn.LET(_xlpm.TextCell,TEXT(G8423,"###"),IF(_xlpm.TextCell&lt;&gt;"",IF(StyleSpaceSplit,IFERROR(IF(FIND(" ",_xlpm.TextCell)&gt;=1,MID(_xlpm.TextCell,1,FIND(" ",_xlpm.TextCell)-1),_xlpm.TextCell),_xlpm.TextCell),_xlpm.TextCell),""))</f>
        <v/>
      </c>
      <c r="X8423" s="60" t="str">
        <f>IF(A8423&lt;&gt;"",IFERROR(IF(FIND(" ",G8423)&gt;=1,MID(G8423,FIND(" ",G8423)+1,LEN(G8423)),""),""),"")</f>
        <v/>
      </c>
      <c r="AC8423" s="51">
        <f>IFERROR(VALUE(MID($C8423,1,2)),0)</f>
        <v>0</v>
      </c>
      <c r="AD8423" s="44">
        <f>IFERROR(VALUE(MID($C8423,4,3)),0)</f>
        <v>0</v>
      </c>
      <c r="AE8423" s="51">
        <f>VALUE(RIGHT("00"&amp;AC8423,2)&amp;RIGHT("000"&amp;AD8423,3))</f>
        <v>0</v>
      </c>
    </row>
    <row r="8424" spans="1:31">
      <c r="A8424" s="60" t="str">
        <f>IF(G8424&amp;Q8424&lt;&gt;"",W8424&amp;Q8424,"")</f>
        <v/>
      </c>
      <c r="B8424" s="85" t="str">
        <f>IF(C8424&lt;&gt;"",LEFT(C8424,9),"")</f>
        <v/>
      </c>
      <c r="V8424" s="60" t="str">
        <f>W8424&amp;H8424</f>
        <v/>
      </c>
      <c r="W8424" s="60" t="str">
        <f>_xlfn.LET(_xlpm.TextCell,TEXT(G8424,"###"),IF(_xlpm.TextCell&lt;&gt;"",IF(StyleSpaceSplit,IFERROR(IF(FIND(" ",_xlpm.TextCell)&gt;=1,MID(_xlpm.TextCell,1,FIND(" ",_xlpm.TextCell)-1),_xlpm.TextCell),_xlpm.TextCell),_xlpm.TextCell),""))</f>
        <v/>
      </c>
      <c r="X8424" s="60" t="str">
        <f>IF(A8424&lt;&gt;"",IFERROR(IF(FIND(" ",G8424)&gt;=1,MID(G8424,FIND(" ",G8424)+1,LEN(G8424)),""),""),"")</f>
        <v/>
      </c>
      <c r="AC8424" s="51">
        <f>IFERROR(VALUE(MID($C8424,1,2)),0)</f>
        <v>0</v>
      </c>
      <c r="AD8424" s="44">
        <f>IFERROR(VALUE(MID($C8424,4,3)),0)</f>
        <v>0</v>
      </c>
      <c r="AE8424" s="51">
        <f>VALUE(RIGHT("00"&amp;AC8424,2)&amp;RIGHT("000"&amp;AD8424,3))</f>
        <v>0</v>
      </c>
    </row>
    <row r="8425" spans="1:31">
      <c r="A8425" s="60" t="str">
        <f>IF(G8425&amp;Q8425&lt;&gt;"",W8425&amp;Q8425,"")</f>
        <v/>
      </c>
      <c r="B8425" s="85" t="str">
        <f>IF(C8425&lt;&gt;"",LEFT(C8425,9),"")</f>
        <v/>
      </c>
      <c r="V8425" s="60" t="str">
        <f>W8425&amp;H8425</f>
        <v/>
      </c>
      <c r="W8425" s="60" t="str">
        <f>_xlfn.LET(_xlpm.TextCell,TEXT(G8425,"###"),IF(_xlpm.TextCell&lt;&gt;"",IF(StyleSpaceSplit,IFERROR(IF(FIND(" ",_xlpm.TextCell)&gt;=1,MID(_xlpm.TextCell,1,FIND(" ",_xlpm.TextCell)-1),_xlpm.TextCell),_xlpm.TextCell),_xlpm.TextCell),""))</f>
        <v/>
      </c>
      <c r="X8425" s="60" t="str">
        <f>IF(A8425&lt;&gt;"",IFERROR(IF(FIND(" ",G8425)&gt;=1,MID(G8425,FIND(" ",G8425)+1,LEN(G8425)),""),""),"")</f>
        <v/>
      </c>
      <c r="AC8425" s="51">
        <f>IFERROR(VALUE(MID($C8425,1,2)),0)</f>
        <v>0</v>
      </c>
      <c r="AD8425" s="44">
        <f>IFERROR(VALUE(MID($C8425,4,3)),0)</f>
        <v>0</v>
      </c>
      <c r="AE8425" s="51">
        <f>VALUE(RIGHT("00"&amp;AC8425,2)&amp;RIGHT("000"&amp;AD8425,3))</f>
        <v>0</v>
      </c>
    </row>
    <row r="8426" spans="1:31">
      <c r="A8426" s="60" t="str">
        <f>IF(G8426&amp;Q8426&lt;&gt;"",W8426&amp;Q8426,"")</f>
        <v/>
      </c>
      <c r="B8426" s="85" t="str">
        <f>IF(C8426&lt;&gt;"",LEFT(C8426,9),"")</f>
        <v/>
      </c>
      <c r="V8426" s="60" t="str">
        <f>W8426&amp;H8426</f>
        <v/>
      </c>
      <c r="W8426" s="60" t="str">
        <f>_xlfn.LET(_xlpm.TextCell,TEXT(G8426,"###"),IF(_xlpm.TextCell&lt;&gt;"",IF(StyleSpaceSplit,IFERROR(IF(FIND(" ",_xlpm.TextCell)&gt;=1,MID(_xlpm.TextCell,1,FIND(" ",_xlpm.TextCell)-1),_xlpm.TextCell),_xlpm.TextCell),_xlpm.TextCell),""))</f>
        <v/>
      </c>
      <c r="X8426" s="60" t="str">
        <f>IF(A8426&lt;&gt;"",IFERROR(IF(FIND(" ",G8426)&gt;=1,MID(G8426,FIND(" ",G8426)+1,LEN(G8426)),""),""),"")</f>
        <v/>
      </c>
      <c r="AC8426" s="51">
        <f>IFERROR(VALUE(MID($C8426,1,2)),0)</f>
        <v>0</v>
      </c>
      <c r="AD8426" s="44">
        <f>IFERROR(VALUE(MID($C8426,4,3)),0)</f>
        <v>0</v>
      </c>
      <c r="AE8426" s="51">
        <f>VALUE(RIGHT("00"&amp;AC8426,2)&amp;RIGHT("000"&amp;AD8426,3))</f>
        <v>0</v>
      </c>
    </row>
    <row r="8427" spans="1:31">
      <c r="A8427" s="60" t="str">
        <f>IF(G8427&amp;Q8427&lt;&gt;"",W8427&amp;Q8427,"")</f>
        <v/>
      </c>
      <c r="B8427" s="85" t="str">
        <f>IF(C8427&lt;&gt;"",LEFT(C8427,9),"")</f>
        <v/>
      </c>
      <c r="V8427" s="60" t="str">
        <f>W8427&amp;H8427</f>
        <v/>
      </c>
      <c r="W8427" s="60" t="str">
        <f>_xlfn.LET(_xlpm.TextCell,TEXT(G8427,"###"),IF(_xlpm.TextCell&lt;&gt;"",IF(StyleSpaceSplit,IFERROR(IF(FIND(" ",_xlpm.TextCell)&gt;=1,MID(_xlpm.TextCell,1,FIND(" ",_xlpm.TextCell)-1),_xlpm.TextCell),_xlpm.TextCell),_xlpm.TextCell),""))</f>
        <v/>
      </c>
      <c r="X8427" s="60" t="str">
        <f>IF(A8427&lt;&gt;"",IFERROR(IF(FIND(" ",G8427)&gt;=1,MID(G8427,FIND(" ",G8427)+1,LEN(G8427)),""),""),"")</f>
        <v/>
      </c>
      <c r="AC8427" s="51">
        <f>IFERROR(VALUE(MID($C8427,1,2)),0)</f>
        <v>0</v>
      </c>
      <c r="AD8427" s="44">
        <f>IFERROR(VALUE(MID($C8427,4,3)),0)</f>
        <v>0</v>
      </c>
      <c r="AE8427" s="51">
        <f>VALUE(RIGHT("00"&amp;AC8427,2)&amp;RIGHT("000"&amp;AD8427,3))</f>
        <v>0</v>
      </c>
    </row>
    <row r="8428" spans="1:31">
      <c r="A8428" s="60" t="str">
        <f>IF(G8428&amp;Q8428&lt;&gt;"",W8428&amp;Q8428,"")</f>
        <v/>
      </c>
      <c r="B8428" s="85" t="str">
        <f>IF(C8428&lt;&gt;"",LEFT(C8428,9),"")</f>
        <v/>
      </c>
      <c r="V8428" s="60" t="str">
        <f>W8428&amp;H8428</f>
        <v/>
      </c>
      <c r="W8428" s="60" t="str">
        <f>_xlfn.LET(_xlpm.TextCell,TEXT(G8428,"###"),IF(_xlpm.TextCell&lt;&gt;"",IF(StyleSpaceSplit,IFERROR(IF(FIND(" ",_xlpm.TextCell)&gt;=1,MID(_xlpm.TextCell,1,FIND(" ",_xlpm.TextCell)-1),_xlpm.TextCell),_xlpm.TextCell),_xlpm.TextCell),""))</f>
        <v/>
      </c>
      <c r="X8428" s="60" t="str">
        <f>IF(A8428&lt;&gt;"",IFERROR(IF(FIND(" ",G8428)&gt;=1,MID(G8428,FIND(" ",G8428)+1,LEN(G8428)),""),""),"")</f>
        <v/>
      </c>
      <c r="AC8428" s="51">
        <f>IFERROR(VALUE(MID($C8428,1,2)),0)</f>
        <v>0</v>
      </c>
      <c r="AD8428" s="44">
        <f>IFERROR(VALUE(MID($C8428,4,3)),0)</f>
        <v>0</v>
      </c>
      <c r="AE8428" s="51">
        <f>VALUE(RIGHT("00"&amp;AC8428,2)&amp;RIGHT("000"&amp;AD8428,3))</f>
        <v>0</v>
      </c>
    </row>
    <row r="8429" spans="1:31">
      <c r="A8429" s="60" t="str">
        <f>IF(G8429&amp;Q8429&lt;&gt;"",W8429&amp;Q8429,"")</f>
        <v/>
      </c>
      <c r="B8429" s="85" t="str">
        <f>IF(C8429&lt;&gt;"",LEFT(C8429,9),"")</f>
        <v/>
      </c>
      <c r="V8429" s="60" t="str">
        <f>W8429&amp;H8429</f>
        <v/>
      </c>
      <c r="W8429" s="60" t="str">
        <f>_xlfn.LET(_xlpm.TextCell,TEXT(G8429,"###"),IF(_xlpm.TextCell&lt;&gt;"",IF(StyleSpaceSplit,IFERROR(IF(FIND(" ",_xlpm.TextCell)&gt;=1,MID(_xlpm.TextCell,1,FIND(" ",_xlpm.TextCell)-1),_xlpm.TextCell),_xlpm.TextCell),_xlpm.TextCell),""))</f>
        <v/>
      </c>
      <c r="X8429" s="60" t="str">
        <f>IF(A8429&lt;&gt;"",IFERROR(IF(FIND(" ",G8429)&gt;=1,MID(G8429,FIND(" ",G8429)+1,LEN(G8429)),""),""),"")</f>
        <v/>
      </c>
      <c r="AC8429" s="51">
        <f>IFERROR(VALUE(MID($C8429,1,2)),0)</f>
        <v>0</v>
      </c>
      <c r="AD8429" s="44">
        <f>IFERROR(VALUE(MID($C8429,4,3)),0)</f>
        <v>0</v>
      </c>
      <c r="AE8429" s="51">
        <f>VALUE(RIGHT("00"&amp;AC8429,2)&amp;RIGHT("000"&amp;AD8429,3))</f>
        <v>0</v>
      </c>
    </row>
    <row r="8430" spans="1:31">
      <c r="A8430" s="60" t="str">
        <f>IF(G8430&amp;Q8430&lt;&gt;"",W8430&amp;Q8430,"")</f>
        <v/>
      </c>
      <c r="B8430" s="85" t="str">
        <f>IF(C8430&lt;&gt;"",LEFT(C8430,9),"")</f>
        <v/>
      </c>
      <c r="V8430" s="60" t="str">
        <f>W8430&amp;H8430</f>
        <v/>
      </c>
      <c r="W8430" s="60" t="str">
        <f>_xlfn.LET(_xlpm.TextCell,TEXT(G8430,"###"),IF(_xlpm.TextCell&lt;&gt;"",IF(StyleSpaceSplit,IFERROR(IF(FIND(" ",_xlpm.TextCell)&gt;=1,MID(_xlpm.TextCell,1,FIND(" ",_xlpm.TextCell)-1),_xlpm.TextCell),_xlpm.TextCell),_xlpm.TextCell),""))</f>
        <v/>
      </c>
      <c r="X8430" s="60" t="str">
        <f>IF(A8430&lt;&gt;"",IFERROR(IF(FIND(" ",G8430)&gt;=1,MID(G8430,FIND(" ",G8430)+1,LEN(G8430)),""),""),"")</f>
        <v/>
      </c>
      <c r="AC8430" s="51">
        <f>IFERROR(VALUE(MID($C8430,1,2)),0)</f>
        <v>0</v>
      </c>
      <c r="AD8430" s="44">
        <f>IFERROR(VALUE(MID($C8430,4,3)),0)</f>
        <v>0</v>
      </c>
      <c r="AE8430" s="51">
        <f>VALUE(RIGHT("00"&amp;AC8430,2)&amp;RIGHT("000"&amp;AD8430,3))</f>
        <v>0</v>
      </c>
    </row>
    <row r="8431" spans="1:31">
      <c r="A8431" s="60" t="str">
        <f>IF(G8431&amp;Q8431&lt;&gt;"",W8431&amp;Q8431,"")</f>
        <v/>
      </c>
      <c r="B8431" s="85" t="str">
        <f>IF(C8431&lt;&gt;"",LEFT(C8431,9),"")</f>
        <v/>
      </c>
      <c r="V8431" s="60" t="str">
        <f>W8431&amp;H8431</f>
        <v/>
      </c>
      <c r="W8431" s="60" t="str">
        <f>_xlfn.LET(_xlpm.TextCell,TEXT(G8431,"###"),IF(_xlpm.TextCell&lt;&gt;"",IF(StyleSpaceSplit,IFERROR(IF(FIND(" ",_xlpm.TextCell)&gt;=1,MID(_xlpm.TextCell,1,FIND(" ",_xlpm.TextCell)-1),_xlpm.TextCell),_xlpm.TextCell),_xlpm.TextCell),""))</f>
        <v/>
      </c>
      <c r="X8431" s="60" t="str">
        <f>IF(A8431&lt;&gt;"",IFERROR(IF(FIND(" ",G8431)&gt;=1,MID(G8431,FIND(" ",G8431)+1,LEN(G8431)),""),""),"")</f>
        <v/>
      </c>
      <c r="AC8431" s="51">
        <f>IFERROR(VALUE(MID($C8431,1,2)),0)</f>
        <v>0</v>
      </c>
      <c r="AD8431" s="44">
        <f>IFERROR(VALUE(MID($C8431,4,3)),0)</f>
        <v>0</v>
      </c>
      <c r="AE8431" s="51">
        <f>VALUE(RIGHT("00"&amp;AC8431,2)&amp;RIGHT("000"&amp;AD8431,3))</f>
        <v>0</v>
      </c>
    </row>
    <row r="8432" spans="1:31">
      <c r="A8432" s="60" t="str">
        <f>IF(G8432&amp;Q8432&lt;&gt;"",W8432&amp;Q8432,"")</f>
        <v/>
      </c>
      <c r="B8432" s="85" t="str">
        <f>IF(C8432&lt;&gt;"",LEFT(C8432,9),"")</f>
        <v/>
      </c>
      <c r="V8432" s="60" t="str">
        <f>W8432&amp;H8432</f>
        <v/>
      </c>
      <c r="W8432" s="60" t="str">
        <f>_xlfn.LET(_xlpm.TextCell,TEXT(G8432,"###"),IF(_xlpm.TextCell&lt;&gt;"",IF(StyleSpaceSplit,IFERROR(IF(FIND(" ",_xlpm.TextCell)&gt;=1,MID(_xlpm.TextCell,1,FIND(" ",_xlpm.TextCell)-1),_xlpm.TextCell),_xlpm.TextCell),_xlpm.TextCell),""))</f>
        <v/>
      </c>
      <c r="X8432" s="60" t="str">
        <f>IF(A8432&lt;&gt;"",IFERROR(IF(FIND(" ",G8432)&gt;=1,MID(G8432,FIND(" ",G8432)+1,LEN(G8432)),""),""),"")</f>
        <v/>
      </c>
      <c r="AC8432" s="51">
        <f>IFERROR(VALUE(MID($C8432,1,2)),0)</f>
        <v>0</v>
      </c>
      <c r="AD8432" s="44">
        <f>IFERROR(VALUE(MID($C8432,4,3)),0)</f>
        <v>0</v>
      </c>
      <c r="AE8432" s="51">
        <f>VALUE(RIGHT("00"&amp;AC8432,2)&amp;RIGHT("000"&amp;AD8432,3))</f>
        <v>0</v>
      </c>
    </row>
    <row r="8433" spans="1:31">
      <c r="A8433" s="60" t="str">
        <f>IF(G8433&amp;Q8433&lt;&gt;"",W8433&amp;Q8433,"")</f>
        <v/>
      </c>
      <c r="B8433" s="85" t="str">
        <f>IF(C8433&lt;&gt;"",LEFT(C8433,9),"")</f>
        <v/>
      </c>
      <c r="V8433" s="60" t="str">
        <f>W8433&amp;H8433</f>
        <v/>
      </c>
      <c r="W8433" s="60" t="str">
        <f>_xlfn.LET(_xlpm.TextCell,TEXT(G8433,"###"),IF(_xlpm.TextCell&lt;&gt;"",IF(StyleSpaceSplit,IFERROR(IF(FIND(" ",_xlpm.TextCell)&gt;=1,MID(_xlpm.TextCell,1,FIND(" ",_xlpm.TextCell)-1),_xlpm.TextCell),_xlpm.TextCell),_xlpm.TextCell),""))</f>
        <v/>
      </c>
      <c r="X8433" s="60" t="str">
        <f>IF(A8433&lt;&gt;"",IFERROR(IF(FIND(" ",G8433)&gt;=1,MID(G8433,FIND(" ",G8433)+1,LEN(G8433)),""),""),"")</f>
        <v/>
      </c>
      <c r="AC8433" s="51">
        <f>IFERROR(VALUE(MID($C8433,1,2)),0)</f>
        <v>0</v>
      </c>
      <c r="AD8433" s="44">
        <f>IFERROR(VALUE(MID($C8433,4,3)),0)</f>
        <v>0</v>
      </c>
      <c r="AE8433" s="51">
        <f>VALUE(RIGHT("00"&amp;AC8433,2)&amp;RIGHT("000"&amp;AD8433,3))</f>
        <v>0</v>
      </c>
    </row>
    <row r="8434" spans="1:31">
      <c r="A8434" s="60" t="str">
        <f>IF(G8434&amp;Q8434&lt;&gt;"",W8434&amp;Q8434,"")</f>
        <v/>
      </c>
      <c r="B8434" s="85" t="str">
        <f>IF(C8434&lt;&gt;"",LEFT(C8434,9),"")</f>
        <v/>
      </c>
      <c r="V8434" s="60" t="str">
        <f>W8434&amp;H8434</f>
        <v/>
      </c>
      <c r="W8434" s="60" t="str">
        <f>_xlfn.LET(_xlpm.TextCell,TEXT(G8434,"###"),IF(_xlpm.TextCell&lt;&gt;"",IF(StyleSpaceSplit,IFERROR(IF(FIND(" ",_xlpm.TextCell)&gt;=1,MID(_xlpm.TextCell,1,FIND(" ",_xlpm.TextCell)-1),_xlpm.TextCell),_xlpm.TextCell),_xlpm.TextCell),""))</f>
        <v/>
      </c>
      <c r="X8434" s="60" t="str">
        <f>IF(A8434&lt;&gt;"",IFERROR(IF(FIND(" ",G8434)&gt;=1,MID(G8434,FIND(" ",G8434)+1,LEN(G8434)),""),""),"")</f>
        <v/>
      </c>
      <c r="AC8434" s="51">
        <f>IFERROR(VALUE(MID($C8434,1,2)),0)</f>
        <v>0</v>
      </c>
      <c r="AD8434" s="44">
        <f>IFERROR(VALUE(MID($C8434,4,3)),0)</f>
        <v>0</v>
      </c>
      <c r="AE8434" s="51">
        <f>VALUE(RIGHT("00"&amp;AC8434,2)&amp;RIGHT("000"&amp;AD8434,3))</f>
        <v>0</v>
      </c>
    </row>
    <row r="8435" spans="1:31">
      <c r="A8435" s="60" t="str">
        <f>IF(G8435&amp;Q8435&lt;&gt;"",W8435&amp;Q8435,"")</f>
        <v/>
      </c>
      <c r="B8435" s="85" t="str">
        <f>IF(C8435&lt;&gt;"",LEFT(C8435,9),"")</f>
        <v/>
      </c>
      <c r="V8435" s="60" t="str">
        <f>W8435&amp;H8435</f>
        <v/>
      </c>
      <c r="W8435" s="60" t="str">
        <f>_xlfn.LET(_xlpm.TextCell,TEXT(G8435,"###"),IF(_xlpm.TextCell&lt;&gt;"",IF(StyleSpaceSplit,IFERROR(IF(FIND(" ",_xlpm.TextCell)&gt;=1,MID(_xlpm.TextCell,1,FIND(" ",_xlpm.TextCell)-1),_xlpm.TextCell),_xlpm.TextCell),_xlpm.TextCell),""))</f>
        <v/>
      </c>
      <c r="X8435" s="60" t="str">
        <f>IF(A8435&lt;&gt;"",IFERROR(IF(FIND(" ",G8435)&gt;=1,MID(G8435,FIND(" ",G8435)+1,LEN(G8435)),""),""),"")</f>
        <v/>
      </c>
      <c r="AC8435" s="51">
        <f>IFERROR(VALUE(MID($C8435,1,2)),0)</f>
        <v>0</v>
      </c>
      <c r="AD8435" s="44">
        <f>IFERROR(VALUE(MID($C8435,4,3)),0)</f>
        <v>0</v>
      </c>
      <c r="AE8435" s="51">
        <f>VALUE(RIGHT("00"&amp;AC8435,2)&amp;RIGHT("000"&amp;AD8435,3))</f>
        <v>0</v>
      </c>
    </row>
    <row r="8436" spans="1:31">
      <c r="A8436" s="60" t="str">
        <f>IF(G8436&amp;Q8436&lt;&gt;"",W8436&amp;Q8436,"")</f>
        <v/>
      </c>
      <c r="B8436" s="85" t="str">
        <f>IF(C8436&lt;&gt;"",LEFT(C8436,9),"")</f>
        <v/>
      </c>
      <c r="V8436" s="60" t="str">
        <f>W8436&amp;H8436</f>
        <v/>
      </c>
      <c r="W8436" s="60" t="str">
        <f>_xlfn.LET(_xlpm.TextCell,TEXT(G8436,"###"),IF(_xlpm.TextCell&lt;&gt;"",IF(StyleSpaceSplit,IFERROR(IF(FIND(" ",_xlpm.TextCell)&gt;=1,MID(_xlpm.TextCell,1,FIND(" ",_xlpm.TextCell)-1),_xlpm.TextCell),_xlpm.TextCell),_xlpm.TextCell),""))</f>
        <v/>
      </c>
      <c r="X8436" s="60" t="str">
        <f>IF(A8436&lt;&gt;"",IFERROR(IF(FIND(" ",G8436)&gt;=1,MID(G8436,FIND(" ",G8436)+1,LEN(G8436)),""),""),"")</f>
        <v/>
      </c>
      <c r="AC8436" s="51">
        <f>IFERROR(VALUE(MID($C8436,1,2)),0)</f>
        <v>0</v>
      </c>
      <c r="AD8436" s="44">
        <f>IFERROR(VALUE(MID($C8436,4,3)),0)</f>
        <v>0</v>
      </c>
      <c r="AE8436" s="51">
        <f>VALUE(RIGHT("00"&amp;AC8436,2)&amp;RIGHT("000"&amp;AD8436,3))</f>
        <v>0</v>
      </c>
    </row>
    <row r="8437" spans="1:31">
      <c r="A8437" s="60" t="str">
        <f>IF(G8437&amp;Q8437&lt;&gt;"",W8437&amp;Q8437,"")</f>
        <v/>
      </c>
      <c r="B8437" s="85" t="str">
        <f>IF(C8437&lt;&gt;"",LEFT(C8437,9),"")</f>
        <v/>
      </c>
      <c r="V8437" s="60" t="str">
        <f>W8437&amp;H8437</f>
        <v/>
      </c>
      <c r="W8437" s="60" t="str">
        <f>_xlfn.LET(_xlpm.TextCell,TEXT(G8437,"###"),IF(_xlpm.TextCell&lt;&gt;"",IF(StyleSpaceSplit,IFERROR(IF(FIND(" ",_xlpm.TextCell)&gt;=1,MID(_xlpm.TextCell,1,FIND(" ",_xlpm.TextCell)-1),_xlpm.TextCell),_xlpm.TextCell),_xlpm.TextCell),""))</f>
        <v/>
      </c>
      <c r="X8437" s="60" t="str">
        <f>IF(A8437&lt;&gt;"",IFERROR(IF(FIND(" ",G8437)&gt;=1,MID(G8437,FIND(" ",G8437)+1,LEN(G8437)),""),""),"")</f>
        <v/>
      </c>
      <c r="AC8437" s="51">
        <f>IFERROR(VALUE(MID($C8437,1,2)),0)</f>
        <v>0</v>
      </c>
      <c r="AD8437" s="44">
        <f>IFERROR(VALUE(MID($C8437,4,3)),0)</f>
        <v>0</v>
      </c>
      <c r="AE8437" s="51">
        <f>VALUE(RIGHT("00"&amp;AC8437,2)&amp;RIGHT("000"&amp;AD8437,3))</f>
        <v>0</v>
      </c>
    </row>
    <row r="8438" spans="1:31">
      <c r="A8438" s="60" t="str">
        <f>IF(G8438&amp;Q8438&lt;&gt;"",W8438&amp;Q8438,"")</f>
        <v/>
      </c>
      <c r="B8438" s="85" t="str">
        <f>IF(C8438&lt;&gt;"",LEFT(C8438,9),"")</f>
        <v/>
      </c>
      <c r="V8438" s="60" t="str">
        <f>W8438&amp;H8438</f>
        <v/>
      </c>
      <c r="W8438" s="60" t="str">
        <f>_xlfn.LET(_xlpm.TextCell,TEXT(G8438,"###"),IF(_xlpm.TextCell&lt;&gt;"",IF(StyleSpaceSplit,IFERROR(IF(FIND(" ",_xlpm.TextCell)&gt;=1,MID(_xlpm.TextCell,1,FIND(" ",_xlpm.TextCell)-1),_xlpm.TextCell),_xlpm.TextCell),_xlpm.TextCell),""))</f>
        <v/>
      </c>
      <c r="X8438" s="60" t="str">
        <f>IF(A8438&lt;&gt;"",IFERROR(IF(FIND(" ",G8438)&gt;=1,MID(G8438,FIND(" ",G8438)+1,LEN(G8438)),""),""),"")</f>
        <v/>
      </c>
      <c r="AC8438" s="51">
        <f>IFERROR(VALUE(MID($C8438,1,2)),0)</f>
        <v>0</v>
      </c>
      <c r="AD8438" s="44">
        <f>IFERROR(VALUE(MID($C8438,4,3)),0)</f>
        <v>0</v>
      </c>
      <c r="AE8438" s="51">
        <f>VALUE(RIGHT("00"&amp;AC8438,2)&amp;RIGHT("000"&amp;AD8438,3))</f>
        <v>0</v>
      </c>
    </row>
    <row r="8439" spans="1:31">
      <c r="A8439" s="60" t="str">
        <f>IF(G8439&amp;Q8439&lt;&gt;"",W8439&amp;Q8439,"")</f>
        <v/>
      </c>
      <c r="B8439" s="85" t="str">
        <f>IF(C8439&lt;&gt;"",LEFT(C8439,9),"")</f>
        <v/>
      </c>
      <c r="V8439" s="60" t="str">
        <f>W8439&amp;H8439</f>
        <v/>
      </c>
      <c r="W8439" s="60" t="str">
        <f>_xlfn.LET(_xlpm.TextCell,TEXT(G8439,"###"),IF(_xlpm.TextCell&lt;&gt;"",IF(StyleSpaceSplit,IFERROR(IF(FIND(" ",_xlpm.TextCell)&gt;=1,MID(_xlpm.TextCell,1,FIND(" ",_xlpm.TextCell)-1),_xlpm.TextCell),_xlpm.TextCell),_xlpm.TextCell),""))</f>
        <v/>
      </c>
      <c r="X8439" s="60" t="str">
        <f>IF(A8439&lt;&gt;"",IFERROR(IF(FIND(" ",G8439)&gt;=1,MID(G8439,FIND(" ",G8439)+1,LEN(G8439)),""),""),"")</f>
        <v/>
      </c>
      <c r="AC8439" s="51">
        <f>IFERROR(VALUE(MID($C8439,1,2)),0)</f>
        <v>0</v>
      </c>
      <c r="AD8439" s="44">
        <f>IFERROR(VALUE(MID($C8439,4,3)),0)</f>
        <v>0</v>
      </c>
      <c r="AE8439" s="51">
        <f>VALUE(RIGHT("00"&amp;AC8439,2)&amp;RIGHT("000"&amp;AD8439,3))</f>
        <v>0</v>
      </c>
    </row>
    <row r="8440" spans="1:31">
      <c r="A8440" s="60" t="str">
        <f>IF(G8440&amp;Q8440&lt;&gt;"",W8440&amp;Q8440,"")</f>
        <v/>
      </c>
      <c r="B8440" s="85" t="str">
        <f>IF(C8440&lt;&gt;"",LEFT(C8440,9),"")</f>
        <v/>
      </c>
      <c r="V8440" s="60" t="str">
        <f>W8440&amp;H8440</f>
        <v/>
      </c>
      <c r="W8440" s="60" t="str">
        <f>_xlfn.LET(_xlpm.TextCell,TEXT(G8440,"###"),IF(_xlpm.TextCell&lt;&gt;"",IF(StyleSpaceSplit,IFERROR(IF(FIND(" ",_xlpm.TextCell)&gt;=1,MID(_xlpm.TextCell,1,FIND(" ",_xlpm.TextCell)-1),_xlpm.TextCell),_xlpm.TextCell),_xlpm.TextCell),""))</f>
        <v/>
      </c>
      <c r="X8440" s="60" t="str">
        <f>IF(A8440&lt;&gt;"",IFERROR(IF(FIND(" ",G8440)&gt;=1,MID(G8440,FIND(" ",G8440)+1,LEN(G8440)),""),""),"")</f>
        <v/>
      </c>
      <c r="AC8440" s="51">
        <f>IFERROR(VALUE(MID($C8440,1,2)),0)</f>
        <v>0</v>
      </c>
      <c r="AD8440" s="44">
        <f>IFERROR(VALUE(MID($C8440,4,3)),0)</f>
        <v>0</v>
      </c>
      <c r="AE8440" s="51">
        <f>VALUE(RIGHT("00"&amp;AC8440,2)&amp;RIGHT("000"&amp;AD8440,3))</f>
        <v>0</v>
      </c>
    </row>
    <row r="8441" spans="1:31">
      <c r="A8441" s="60" t="str">
        <f>IF(G8441&amp;Q8441&lt;&gt;"",W8441&amp;Q8441,"")</f>
        <v/>
      </c>
      <c r="B8441" s="85" t="str">
        <f>IF(C8441&lt;&gt;"",LEFT(C8441,9),"")</f>
        <v/>
      </c>
      <c r="V8441" s="60" t="str">
        <f>W8441&amp;H8441</f>
        <v/>
      </c>
      <c r="W8441" s="60" t="str">
        <f>_xlfn.LET(_xlpm.TextCell,TEXT(G8441,"###"),IF(_xlpm.TextCell&lt;&gt;"",IF(StyleSpaceSplit,IFERROR(IF(FIND(" ",_xlpm.TextCell)&gt;=1,MID(_xlpm.TextCell,1,FIND(" ",_xlpm.TextCell)-1),_xlpm.TextCell),_xlpm.TextCell),_xlpm.TextCell),""))</f>
        <v/>
      </c>
      <c r="X8441" s="60" t="str">
        <f>IF(A8441&lt;&gt;"",IFERROR(IF(FIND(" ",G8441)&gt;=1,MID(G8441,FIND(" ",G8441)+1,LEN(G8441)),""),""),"")</f>
        <v/>
      </c>
      <c r="AC8441" s="51">
        <f>IFERROR(VALUE(MID($C8441,1,2)),0)</f>
        <v>0</v>
      </c>
      <c r="AD8441" s="44">
        <f>IFERROR(VALUE(MID($C8441,4,3)),0)</f>
        <v>0</v>
      </c>
      <c r="AE8441" s="51">
        <f>VALUE(RIGHT("00"&amp;AC8441,2)&amp;RIGHT("000"&amp;AD8441,3))</f>
        <v>0</v>
      </c>
    </row>
    <row r="8442" spans="1:31">
      <c r="A8442" s="60" t="str">
        <f>IF(G8442&amp;Q8442&lt;&gt;"",W8442&amp;Q8442,"")</f>
        <v/>
      </c>
      <c r="B8442" s="85" t="str">
        <f>IF(C8442&lt;&gt;"",LEFT(C8442,9),"")</f>
        <v/>
      </c>
      <c r="V8442" s="60" t="str">
        <f>W8442&amp;H8442</f>
        <v/>
      </c>
      <c r="W8442" s="60" t="str">
        <f>_xlfn.LET(_xlpm.TextCell,TEXT(G8442,"###"),IF(_xlpm.TextCell&lt;&gt;"",IF(StyleSpaceSplit,IFERROR(IF(FIND(" ",_xlpm.TextCell)&gt;=1,MID(_xlpm.TextCell,1,FIND(" ",_xlpm.TextCell)-1),_xlpm.TextCell),_xlpm.TextCell),_xlpm.TextCell),""))</f>
        <v/>
      </c>
      <c r="X8442" s="60" t="str">
        <f>IF(A8442&lt;&gt;"",IFERROR(IF(FIND(" ",G8442)&gt;=1,MID(G8442,FIND(" ",G8442)+1,LEN(G8442)),""),""),"")</f>
        <v/>
      </c>
      <c r="AC8442" s="51">
        <f>IFERROR(VALUE(MID($C8442,1,2)),0)</f>
        <v>0</v>
      </c>
      <c r="AD8442" s="44">
        <f>IFERROR(VALUE(MID($C8442,4,3)),0)</f>
        <v>0</v>
      </c>
      <c r="AE8442" s="51">
        <f>VALUE(RIGHT("00"&amp;AC8442,2)&amp;RIGHT("000"&amp;AD8442,3))</f>
        <v>0</v>
      </c>
    </row>
    <row r="8443" spans="1:31">
      <c r="A8443" s="60" t="str">
        <f>IF(G8443&amp;Q8443&lt;&gt;"",W8443&amp;Q8443,"")</f>
        <v/>
      </c>
      <c r="B8443" s="85" t="str">
        <f>IF(C8443&lt;&gt;"",LEFT(C8443,9),"")</f>
        <v/>
      </c>
      <c r="V8443" s="60" t="str">
        <f>W8443&amp;H8443</f>
        <v/>
      </c>
      <c r="W8443" s="60" t="str">
        <f>_xlfn.LET(_xlpm.TextCell,TEXT(G8443,"###"),IF(_xlpm.TextCell&lt;&gt;"",IF(StyleSpaceSplit,IFERROR(IF(FIND(" ",_xlpm.TextCell)&gt;=1,MID(_xlpm.TextCell,1,FIND(" ",_xlpm.TextCell)-1),_xlpm.TextCell),_xlpm.TextCell),_xlpm.TextCell),""))</f>
        <v/>
      </c>
      <c r="X8443" s="60" t="str">
        <f>IF(A8443&lt;&gt;"",IFERROR(IF(FIND(" ",G8443)&gt;=1,MID(G8443,FIND(" ",G8443)+1,LEN(G8443)),""),""),"")</f>
        <v/>
      </c>
      <c r="AC8443" s="51">
        <f>IFERROR(VALUE(MID($C8443,1,2)),0)</f>
        <v>0</v>
      </c>
      <c r="AD8443" s="44">
        <f>IFERROR(VALUE(MID($C8443,4,3)),0)</f>
        <v>0</v>
      </c>
      <c r="AE8443" s="51">
        <f>VALUE(RIGHT("00"&amp;AC8443,2)&amp;RIGHT("000"&amp;AD8443,3))</f>
        <v>0</v>
      </c>
    </row>
    <row r="8444" spans="1:31">
      <c r="A8444" s="60" t="str">
        <f>IF(G8444&amp;Q8444&lt;&gt;"",W8444&amp;Q8444,"")</f>
        <v/>
      </c>
      <c r="B8444" s="85" t="str">
        <f>IF(C8444&lt;&gt;"",LEFT(C8444,9),"")</f>
        <v/>
      </c>
      <c r="V8444" s="60" t="str">
        <f>W8444&amp;H8444</f>
        <v/>
      </c>
      <c r="W8444" s="60" t="str">
        <f>_xlfn.LET(_xlpm.TextCell,TEXT(G8444,"###"),IF(_xlpm.TextCell&lt;&gt;"",IF(StyleSpaceSplit,IFERROR(IF(FIND(" ",_xlpm.TextCell)&gt;=1,MID(_xlpm.TextCell,1,FIND(" ",_xlpm.TextCell)-1),_xlpm.TextCell),_xlpm.TextCell),_xlpm.TextCell),""))</f>
        <v/>
      </c>
      <c r="X8444" s="60" t="str">
        <f>IF(A8444&lt;&gt;"",IFERROR(IF(FIND(" ",G8444)&gt;=1,MID(G8444,FIND(" ",G8444)+1,LEN(G8444)),""),""),"")</f>
        <v/>
      </c>
      <c r="AC8444" s="51">
        <f>IFERROR(VALUE(MID($C8444,1,2)),0)</f>
        <v>0</v>
      </c>
      <c r="AD8444" s="44">
        <f>IFERROR(VALUE(MID($C8444,4,3)),0)</f>
        <v>0</v>
      </c>
      <c r="AE8444" s="51">
        <f>VALUE(RIGHT("00"&amp;AC8444,2)&amp;RIGHT("000"&amp;AD8444,3))</f>
        <v>0</v>
      </c>
    </row>
    <row r="8445" spans="1:31">
      <c r="A8445" s="60" t="str">
        <f>IF(G8445&amp;Q8445&lt;&gt;"",W8445&amp;Q8445,"")</f>
        <v/>
      </c>
      <c r="B8445" s="85" t="str">
        <f>IF(C8445&lt;&gt;"",LEFT(C8445,9),"")</f>
        <v/>
      </c>
      <c r="V8445" s="60" t="str">
        <f>W8445&amp;H8445</f>
        <v/>
      </c>
      <c r="W8445" s="60" t="str">
        <f>_xlfn.LET(_xlpm.TextCell,TEXT(G8445,"###"),IF(_xlpm.TextCell&lt;&gt;"",IF(StyleSpaceSplit,IFERROR(IF(FIND(" ",_xlpm.TextCell)&gt;=1,MID(_xlpm.TextCell,1,FIND(" ",_xlpm.TextCell)-1),_xlpm.TextCell),_xlpm.TextCell),_xlpm.TextCell),""))</f>
        <v/>
      </c>
      <c r="X8445" s="60" t="str">
        <f>IF(A8445&lt;&gt;"",IFERROR(IF(FIND(" ",G8445)&gt;=1,MID(G8445,FIND(" ",G8445)+1,LEN(G8445)),""),""),"")</f>
        <v/>
      </c>
      <c r="AC8445" s="51">
        <f>IFERROR(VALUE(MID($C8445,1,2)),0)</f>
        <v>0</v>
      </c>
      <c r="AD8445" s="44">
        <f>IFERROR(VALUE(MID($C8445,4,3)),0)</f>
        <v>0</v>
      </c>
      <c r="AE8445" s="51">
        <f>VALUE(RIGHT("00"&amp;AC8445,2)&amp;RIGHT("000"&amp;AD8445,3))</f>
        <v>0</v>
      </c>
    </row>
    <row r="8446" spans="1:31">
      <c r="A8446" s="60" t="str">
        <f>IF(G8446&amp;Q8446&lt;&gt;"",W8446&amp;Q8446,"")</f>
        <v/>
      </c>
      <c r="B8446" s="85" t="str">
        <f>IF(C8446&lt;&gt;"",LEFT(C8446,9),"")</f>
        <v/>
      </c>
      <c r="V8446" s="60" t="str">
        <f>W8446&amp;H8446</f>
        <v/>
      </c>
      <c r="W8446" s="60" t="str">
        <f>_xlfn.LET(_xlpm.TextCell,TEXT(G8446,"###"),IF(_xlpm.TextCell&lt;&gt;"",IF(StyleSpaceSplit,IFERROR(IF(FIND(" ",_xlpm.TextCell)&gt;=1,MID(_xlpm.TextCell,1,FIND(" ",_xlpm.TextCell)-1),_xlpm.TextCell),_xlpm.TextCell),_xlpm.TextCell),""))</f>
        <v/>
      </c>
      <c r="X8446" s="60" t="str">
        <f>IF(A8446&lt;&gt;"",IFERROR(IF(FIND(" ",G8446)&gt;=1,MID(G8446,FIND(" ",G8446)+1,LEN(G8446)),""),""),"")</f>
        <v/>
      </c>
      <c r="AC8446" s="51">
        <f>IFERROR(VALUE(MID($C8446,1,2)),0)</f>
        <v>0</v>
      </c>
      <c r="AD8446" s="44">
        <f>IFERROR(VALUE(MID($C8446,4,3)),0)</f>
        <v>0</v>
      </c>
      <c r="AE8446" s="51">
        <f>VALUE(RIGHT("00"&amp;AC8446,2)&amp;RIGHT("000"&amp;AD8446,3))</f>
        <v>0</v>
      </c>
    </row>
    <row r="8447" spans="1:31">
      <c r="A8447" s="60" t="str">
        <f>IF(G8447&amp;Q8447&lt;&gt;"",W8447&amp;Q8447,"")</f>
        <v/>
      </c>
      <c r="B8447" s="85" t="str">
        <f>IF(C8447&lt;&gt;"",LEFT(C8447,9),"")</f>
        <v/>
      </c>
      <c r="V8447" s="60" t="str">
        <f>W8447&amp;H8447</f>
        <v/>
      </c>
      <c r="W8447" s="60" t="str">
        <f>_xlfn.LET(_xlpm.TextCell,TEXT(G8447,"###"),IF(_xlpm.TextCell&lt;&gt;"",IF(StyleSpaceSplit,IFERROR(IF(FIND(" ",_xlpm.TextCell)&gt;=1,MID(_xlpm.TextCell,1,FIND(" ",_xlpm.TextCell)-1),_xlpm.TextCell),_xlpm.TextCell),_xlpm.TextCell),""))</f>
        <v/>
      </c>
      <c r="X8447" s="60" t="str">
        <f>IF(A8447&lt;&gt;"",IFERROR(IF(FIND(" ",G8447)&gt;=1,MID(G8447,FIND(" ",G8447)+1,LEN(G8447)),""),""),"")</f>
        <v/>
      </c>
      <c r="AC8447" s="51">
        <f>IFERROR(VALUE(MID($C8447,1,2)),0)</f>
        <v>0</v>
      </c>
      <c r="AD8447" s="44">
        <f>IFERROR(VALUE(MID($C8447,4,3)),0)</f>
        <v>0</v>
      </c>
      <c r="AE8447" s="51">
        <f>VALUE(RIGHT("00"&amp;AC8447,2)&amp;RIGHT("000"&amp;AD8447,3))</f>
        <v>0</v>
      </c>
    </row>
    <row r="8448" spans="1:31">
      <c r="A8448" s="60" t="str">
        <f>IF(G8448&amp;Q8448&lt;&gt;"",W8448&amp;Q8448,"")</f>
        <v/>
      </c>
      <c r="B8448" s="85" t="str">
        <f>IF(C8448&lt;&gt;"",LEFT(C8448,9),"")</f>
        <v/>
      </c>
      <c r="V8448" s="60" t="str">
        <f>W8448&amp;H8448</f>
        <v/>
      </c>
      <c r="W8448" s="60" t="str">
        <f>_xlfn.LET(_xlpm.TextCell,TEXT(G8448,"###"),IF(_xlpm.TextCell&lt;&gt;"",IF(StyleSpaceSplit,IFERROR(IF(FIND(" ",_xlpm.TextCell)&gt;=1,MID(_xlpm.TextCell,1,FIND(" ",_xlpm.TextCell)-1),_xlpm.TextCell),_xlpm.TextCell),_xlpm.TextCell),""))</f>
        <v/>
      </c>
      <c r="X8448" s="60" t="str">
        <f>IF(A8448&lt;&gt;"",IFERROR(IF(FIND(" ",G8448)&gt;=1,MID(G8448,FIND(" ",G8448)+1,LEN(G8448)),""),""),"")</f>
        <v/>
      </c>
      <c r="AC8448" s="51">
        <f>IFERROR(VALUE(MID($C8448,1,2)),0)</f>
        <v>0</v>
      </c>
      <c r="AD8448" s="44">
        <f>IFERROR(VALUE(MID($C8448,4,3)),0)</f>
        <v>0</v>
      </c>
      <c r="AE8448" s="51">
        <f>VALUE(RIGHT("00"&amp;AC8448,2)&amp;RIGHT("000"&amp;AD8448,3))</f>
        <v>0</v>
      </c>
    </row>
    <row r="8449" spans="1:31">
      <c r="A8449" s="60" t="str">
        <f>IF(G8449&amp;Q8449&lt;&gt;"",W8449&amp;Q8449,"")</f>
        <v/>
      </c>
      <c r="B8449" s="85" t="str">
        <f>IF(C8449&lt;&gt;"",LEFT(C8449,9),"")</f>
        <v/>
      </c>
      <c r="V8449" s="60" t="str">
        <f>W8449&amp;H8449</f>
        <v/>
      </c>
      <c r="W8449" s="60" t="str">
        <f>_xlfn.LET(_xlpm.TextCell,TEXT(G8449,"###"),IF(_xlpm.TextCell&lt;&gt;"",IF(StyleSpaceSplit,IFERROR(IF(FIND(" ",_xlpm.TextCell)&gt;=1,MID(_xlpm.TextCell,1,FIND(" ",_xlpm.TextCell)-1),_xlpm.TextCell),_xlpm.TextCell),_xlpm.TextCell),""))</f>
        <v/>
      </c>
      <c r="X8449" s="60" t="str">
        <f>IF(A8449&lt;&gt;"",IFERROR(IF(FIND(" ",G8449)&gt;=1,MID(G8449,FIND(" ",G8449)+1,LEN(G8449)),""),""),"")</f>
        <v/>
      </c>
      <c r="AC8449" s="51">
        <f>IFERROR(VALUE(MID($C8449,1,2)),0)</f>
        <v>0</v>
      </c>
      <c r="AD8449" s="44">
        <f>IFERROR(VALUE(MID($C8449,4,3)),0)</f>
        <v>0</v>
      </c>
      <c r="AE8449" s="51">
        <f>VALUE(RIGHT("00"&amp;AC8449,2)&amp;RIGHT("000"&amp;AD8449,3))</f>
        <v>0</v>
      </c>
    </row>
    <row r="8450" spans="1:31">
      <c r="A8450" s="60" t="str">
        <f>IF(G8450&amp;Q8450&lt;&gt;"",W8450&amp;Q8450,"")</f>
        <v/>
      </c>
      <c r="B8450" s="85" t="str">
        <f>IF(C8450&lt;&gt;"",LEFT(C8450,9),"")</f>
        <v/>
      </c>
      <c r="V8450" s="60" t="str">
        <f>W8450&amp;H8450</f>
        <v/>
      </c>
      <c r="W8450" s="60" t="str">
        <f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>IF(A8450&lt;&gt;"",IFERROR(IF(FIND(" ",G8450)&gt;=1,MID(G8450,FIND(" ",G8450)+1,LEN(G8450)),""),""),"")</f>
        <v/>
      </c>
      <c r="AC8450" s="51">
        <f>IFERROR(VALUE(MID($C8450,1,2)),0)</f>
        <v>0</v>
      </c>
      <c r="AD8450" s="44">
        <f>IFERROR(VALUE(MID($C8450,4,3)),0)</f>
        <v>0</v>
      </c>
      <c r="AE8450" s="51">
        <f>VALUE(RIGHT("00"&amp;AC8450,2)&amp;RIGHT("000"&amp;AD8450,3))</f>
        <v>0</v>
      </c>
    </row>
    <row r="8451" spans="1:31">
      <c r="A8451" s="60" t="str">
        <f>IF(G8451&amp;Q8451&lt;&gt;"",W8451&amp;Q8451,"")</f>
        <v/>
      </c>
      <c r="B8451" s="85" t="str">
        <f>IF(C8451&lt;&gt;"",LEFT(C8451,9),"")</f>
        <v/>
      </c>
      <c r="V8451" s="60" t="str">
        <f>W8451&amp;H8451</f>
        <v/>
      </c>
      <c r="W8451" s="60" t="str">
        <f>_xlfn.LET(_xlpm.TextCell,TEXT(G8451,"###"),IF(_xlpm.TextCell&lt;&gt;"",IF(StyleSpaceSplit,IFERROR(IF(FIND(" ",_xlpm.TextCell)&gt;=1,MID(_xlpm.TextCell,1,FIND(" ",_xlpm.TextCell)-1),_xlpm.TextCell),_xlpm.TextCell),_xlpm.TextCell),""))</f>
        <v/>
      </c>
      <c r="X8451" s="60" t="str">
        <f>IF(A8451&lt;&gt;"",IFERROR(IF(FIND(" ",G8451)&gt;=1,MID(G8451,FIND(" ",G8451)+1,LEN(G8451)),""),""),"")</f>
        <v/>
      </c>
      <c r="AC8451" s="51">
        <f>IFERROR(VALUE(MID($C8451,1,2)),0)</f>
        <v>0</v>
      </c>
      <c r="AD8451" s="44">
        <f>IFERROR(VALUE(MID($C8451,4,3)),0)</f>
        <v>0</v>
      </c>
      <c r="AE8451" s="51">
        <f>VALUE(RIGHT("00"&amp;AC8451,2)&amp;RIGHT("000"&amp;AD8451,3))</f>
        <v>0</v>
      </c>
    </row>
    <row r="8452" spans="1:31">
      <c r="A8452" s="60" t="str">
        <f>IF(G8452&amp;Q8452&lt;&gt;"",W8452&amp;Q8452,"")</f>
        <v/>
      </c>
      <c r="B8452" s="85" t="str">
        <f>IF(C8452&lt;&gt;"",LEFT(C8452,9),"")</f>
        <v/>
      </c>
      <c r="V8452" s="60" t="str">
        <f>W8452&amp;H8452</f>
        <v/>
      </c>
      <c r="W8452" s="60" t="str">
        <f>_xlfn.LET(_xlpm.TextCell,TEXT(G8452,"###"),IF(_xlpm.TextCell&lt;&gt;"",IF(StyleSpaceSplit,IFERROR(IF(FIND(" ",_xlpm.TextCell)&gt;=1,MID(_xlpm.TextCell,1,FIND(" ",_xlpm.TextCell)-1),_xlpm.TextCell),_xlpm.TextCell),_xlpm.TextCell),""))</f>
        <v/>
      </c>
      <c r="X8452" s="60" t="str">
        <f>IF(A8452&lt;&gt;"",IFERROR(IF(FIND(" ",G8452)&gt;=1,MID(G8452,FIND(" ",G8452)+1,LEN(G8452)),""),""),"")</f>
        <v/>
      </c>
      <c r="AC8452" s="51">
        <f>IFERROR(VALUE(MID($C8452,1,2)),0)</f>
        <v>0</v>
      </c>
      <c r="AD8452" s="44">
        <f>IFERROR(VALUE(MID($C8452,4,3)),0)</f>
        <v>0</v>
      </c>
      <c r="AE8452" s="51">
        <f>VALUE(RIGHT("00"&amp;AC8452,2)&amp;RIGHT("000"&amp;AD8452,3))</f>
        <v>0</v>
      </c>
    </row>
    <row r="8453" spans="1:31">
      <c r="A8453" s="60" t="str">
        <f>IF(G8453&amp;Q8453&lt;&gt;"",W8453&amp;Q8453,"")</f>
        <v/>
      </c>
      <c r="B8453" s="85" t="str">
        <f>IF(C8453&lt;&gt;"",LEFT(C8453,9),"")</f>
        <v/>
      </c>
      <c r="V8453" s="60" t="str">
        <f>W8453&amp;H8453</f>
        <v/>
      </c>
      <c r="W8453" s="60" t="str">
        <f>_xlfn.LET(_xlpm.TextCell,TEXT(G8453,"###"),IF(_xlpm.TextCell&lt;&gt;"",IF(StyleSpaceSplit,IFERROR(IF(FIND(" ",_xlpm.TextCell)&gt;=1,MID(_xlpm.TextCell,1,FIND(" ",_xlpm.TextCell)-1),_xlpm.TextCell),_xlpm.TextCell),_xlpm.TextCell),""))</f>
        <v/>
      </c>
      <c r="X8453" s="60" t="str">
        <f>IF(A8453&lt;&gt;"",IFERROR(IF(FIND(" ",G8453)&gt;=1,MID(G8453,FIND(" ",G8453)+1,LEN(G8453)),""),""),"")</f>
        <v/>
      </c>
      <c r="AC8453" s="51">
        <f>IFERROR(VALUE(MID($C8453,1,2)),0)</f>
        <v>0</v>
      </c>
      <c r="AD8453" s="44">
        <f>IFERROR(VALUE(MID($C8453,4,3)),0)</f>
        <v>0</v>
      </c>
      <c r="AE8453" s="51">
        <f>VALUE(RIGHT("00"&amp;AC8453,2)&amp;RIGHT("000"&amp;AD8453,3))</f>
        <v>0</v>
      </c>
    </row>
    <row r="8454" spans="1:31">
      <c r="A8454" s="60" t="str">
        <f>IF(G8454&amp;Q8454&lt;&gt;"",W8454&amp;Q8454,"")</f>
        <v/>
      </c>
      <c r="B8454" s="85" t="str">
        <f>IF(C8454&lt;&gt;"",LEFT(C8454,9),"")</f>
        <v/>
      </c>
      <c r="V8454" s="60" t="str">
        <f>W8454&amp;H8454</f>
        <v/>
      </c>
      <c r="W8454" s="60" t="str">
        <f>_xlfn.LET(_xlpm.TextCell,TEXT(G8454,"###"),IF(_xlpm.TextCell&lt;&gt;"",IF(StyleSpaceSplit,IFERROR(IF(FIND(" ",_xlpm.TextCell)&gt;=1,MID(_xlpm.TextCell,1,FIND(" ",_xlpm.TextCell)-1),_xlpm.TextCell),_xlpm.TextCell),_xlpm.TextCell),""))</f>
        <v/>
      </c>
      <c r="X8454" s="60" t="str">
        <f>IF(A8454&lt;&gt;"",IFERROR(IF(FIND(" ",G8454)&gt;=1,MID(G8454,FIND(" ",G8454)+1,LEN(G8454)),""),""),"")</f>
        <v/>
      </c>
      <c r="AC8454" s="51">
        <f>IFERROR(VALUE(MID($C8454,1,2)),0)</f>
        <v>0</v>
      </c>
      <c r="AD8454" s="44">
        <f>IFERROR(VALUE(MID($C8454,4,3)),0)</f>
        <v>0</v>
      </c>
      <c r="AE8454" s="51">
        <f>VALUE(RIGHT("00"&amp;AC8454,2)&amp;RIGHT("000"&amp;AD8454,3))</f>
        <v>0</v>
      </c>
    </row>
    <row r="8455" spans="1:31">
      <c r="A8455" s="60" t="str">
        <f>IF(G8455&amp;Q8455&lt;&gt;"",W8455&amp;Q8455,"")</f>
        <v/>
      </c>
      <c r="B8455" s="85" t="str">
        <f>IF(C8455&lt;&gt;"",LEFT(C8455,9),"")</f>
        <v/>
      </c>
      <c r="V8455" s="60" t="str">
        <f>W8455&amp;H8455</f>
        <v/>
      </c>
      <c r="W8455" s="60" t="str">
        <f>_xlfn.LET(_xlpm.TextCell,TEXT(G8455,"###"),IF(_xlpm.TextCell&lt;&gt;"",IF(StyleSpaceSplit,IFERROR(IF(FIND(" ",_xlpm.TextCell)&gt;=1,MID(_xlpm.TextCell,1,FIND(" ",_xlpm.TextCell)-1),_xlpm.TextCell),_xlpm.TextCell),_xlpm.TextCell),""))</f>
        <v/>
      </c>
      <c r="X8455" s="60" t="str">
        <f>IF(A8455&lt;&gt;"",IFERROR(IF(FIND(" ",G8455)&gt;=1,MID(G8455,FIND(" ",G8455)+1,LEN(G8455)),""),""),"")</f>
        <v/>
      </c>
      <c r="AC8455" s="51">
        <f>IFERROR(VALUE(MID($C8455,1,2)),0)</f>
        <v>0</v>
      </c>
      <c r="AD8455" s="44">
        <f>IFERROR(VALUE(MID($C8455,4,3)),0)</f>
        <v>0</v>
      </c>
      <c r="AE8455" s="51">
        <f>VALUE(RIGHT("00"&amp;AC8455,2)&amp;RIGHT("000"&amp;AD8455,3))</f>
        <v>0</v>
      </c>
    </row>
    <row r="8456" spans="1:31">
      <c r="A8456" s="60" t="str">
        <f>IF(G8456&amp;Q8456&lt;&gt;"",W8456&amp;Q8456,"")</f>
        <v/>
      </c>
      <c r="B8456" s="85" t="str">
        <f>IF(C8456&lt;&gt;"",LEFT(C8456,9),"")</f>
        <v/>
      </c>
      <c r="V8456" s="60" t="str">
        <f>W8456&amp;H8456</f>
        <v/>
      </c>
      <c r="W8456" s="60" t="str">
        <f>_xlfn.LET(_xlpm.TextCell,TEXT(G8456,"###"),IF(_xlpm.TextCell&lt;&gt;"",IF(StyleSpaceSplit,IFERROR(IF(FIND(" ",_xlpm.TextCell)&gt;=1,MID(_xlpm.TextCell,1,FIND(" ",_xlpm.TextCell)-1),_xlpm.TextCell),_xlpm.TextCell),_xlpm.TextCell),""))</f>
        <v/>
      </c>
      <c r="X8456" s="60" t="str">
        <f>IF(A8456&lt;&gt;"",IFERROR(IF(FIND(" ",G8456)&gt;=1,MID(G8456,FIND(" ",G8456)+1,LEN(G8456)),""),""),"")</f>
        <v/>
      </c>
      <c r="AC8456" s="51">
        <f>IFERROR(VALUE(MID($C8456,1,2)),0)</f>
        <v>0</v>
      </c>
      <c r="AD8456" s="44">
        <f>IFERROR(VALUE(MID($C8456,4,3)),0)</f>
        <v>0</v>
      </c>
      <c r="AE8456" s="51">
        <f>VALUE(RIGHT("00"&amp;AC8456,2)&amp;RIGHT("000"&amp;AD8456,3))</f>
        <v>0</v>
      </c>
    </row>
    <row r="8457" spans="1:31">
      <c r="A8457" s="60" t="str">
        <f>IF(G8457&amp;Q8457&lt;&gt;"",W8457&amp;Q8457,"")</f>
        <v/>
      </c>
      <c r="B8457" s="85" t="str">
        <f>IF(C8457&lt;&gt;"",LEFT(C8457,9),"")</f>
        <v/>
      </c>
      <c r="V8457" s="60" t="str">
        <f>W8457&amp;H8457</f>
        <v/>
      </c>
      <c r="W8457" s="60" t="str">
        <f>_xlfn.LET(_xlpm.TextCell,TEXT(G8457,"###"),IF(_xlpm.TextCell&lt;&gt;"",IF(StyleSpaceSplit,IFERROR(IF(FIND(" ",_xlpm.TextCell)&gt;=1,MID(_xlpm.TextCell,1,FIND(" ",_xlpm.TextCell)-1),_xlpm.TextCell),_xlpm.TextCell),_xlpm.TextCell),""))</f>
        <v/>
      </c>
      <c r="X8457" s="60" t="str">
        <f>IF(A8457&lt;&gt;"",IFERROR(IF(FIND(" ",G8457)&gt;=1,MID(G8457,FIND(" ",G8457)+1,LEN(G8457)),""),""),"")</f>
        <v/>
      </c>
      <c r="AC8457" s="51">
        <f>IFERROR(VALUE(MID($C8457,1,2)),0)</f>
        <v>0</v>
      </c>
      <c r="AD8457" s="44">
        <f>IFERROR(VALUE(MID($C8457,4,3)),0)</f>
        <v>0</v>
      </c>
      <c r="AE8457" s="51">
        <f>VALUE(RIGHT("00"&amp;AC8457,2)&amp;RIGHT("000"&amp;AD8457,3))</f>
        <v>0</v>
      </c>
    </row>
    <row r="8458" spans="1:31">
      <c r="A8458" s="60" t="str">
        <f>IF(G8458&amp;Q8458&lt;&gt;"",W8458&amp;Q8458,"")</f>
        <v/>
      </c>
      <c r="B8458" s="85" t="str">
        <f>IF(C8458&lt;&gt;"",LEFT(C8458,9),"")</f>
        <v/>
      </c>
      <c r="V8458" s="60" t="str">
        <f>W8458&amp;H8458</f>
        <v/>
      </c>
      <c r="W8458" s="60" t="str">
        <f>_xlfn.LET(_xlpm.TextCell,TEXT(G8458,"###"),IF(_xlpm.TextCell&lt;&gt;"",IF(StyleSpaceSplit,IFERROR(IF(FIND(" ",_xlpm.TextCell)&gt;=1,MID(_xlpm.TextCell,1,FIND(" ",_xlpm.TextCell)-1),_xlpm.TextCell),_xlpm.TextCell),_xlpm.TextCell),""))</f>
        <v/>
      </c>
      <c r="X8458" s="60" t="str">
        <f>IF(A8458&lt;&gt;"",IFERROR(IF(FIND(" ",G8458)&gt;=1,MID(G8458,FIND(" ",G8458)+1,LEN(G8458)),""),""),"")</f>
        <v/>
      </c>
      <c r="AC8458" s="51">
        <f>IFERROR(VALUE(MID($C8458,1,2)),0)</f>
        <v>0</v>
      </c>
      <c r="AD8458" s="44">
        <f>IFERROR(VALUE(MID($C8458,4,3)),0)</f>
        <v>0</v>
      </c>
      <c r="AE8458" s="51">
        <f>VALUE(RIGHT("00"&amp;AC8458,2)&amp;RIGHT("000"&amp;AD8458,3))</f>
        <v>0</v>
      </c>
    </row>
    <row r="8459" spans="1:31">
      <c r="A8459" s="60" t="str">
        <f>IF(G8459&amp;Q8459&lt;&gt;"",W8459&amp;Q8459,"")</f>
        <v/>
      </c>
      <c r="B8459" s="85" t="str">
        <f>IF(C8459&lt;&gt;"",LEFT(C8459,9),"")</f>
        <v/>
      </c>
      <c r="V8459" s="60" t="str">
        <f>W8459&amp;H8459</f>
        <v/>
      </c>
      <c r="W8459" s="60" t="str">
        <f>_xlfn.LET(_xlpm.TextCell,TEXT(G8459,"###"),IF(_xlpm.TextCell&lt;&gt;"",IF(StyleSpaceSplit,IFERROR(IF(FIND(" ",_xlpm.TextCell)&gt;=1,MID(_xlpm.TextCell,1,FIND(" ",_xlpm.TextCell)-1),_xlpm.TextCell),_xlpm.TextCell),_xlpm.TextCell),""))</f>
        <v/>
      </c>
      <c r="X8459" s="60" t="str">
        <f>IF(A8459&lt;&gt;"",IFERROR(IF(FIND(" ",G8459)&gt;=1,MID(G8459,FIND(" ",G8459)+1,LEN(G8459)),""),""),"")</f>
        <v/>
      </c>
      <c r="AC8459" s="51">
        <f>IFERROR(VALUE(MID($C8459,1,2)),0)</f>
        <v>0</v>
      </c>
      <c r="AD8459" s="44">
        <f>IFERROR(VALUE(MID($C8459,4,3)),0)</f>
        <v>0</v>
      </c>
      <c r="AE8459" s="51">
        <f>VALUE(RIGHT("00"&amp;AC8459,2)&amp;RIGHT("000"&amp;AD8459,3))</f>
        <v>0</v>
      </c>
    </row>
    <row r="8460" spans="1:31">
      <c r="A8460" s="60" t="str">
        <f>IF(G8460&amp;Q8460&lt;&gt;"",W8460&amp;Q8460,"")</f>
        <v/>
      </c>
      <c r="B8460" s="85" t="str">
        <f>IF(C8460&lt;&gt;"",LEFT(C8460,9),"")</f>
        <v/>
      </c>
      <c r="V8460" s="60" t="str">
        <f>W8460&amp;H8460</f>
        <v/>
      </c>
      <c r="W8460" s="60" t="str">
        <f>_xlfn.LET(_xlpm.TextCell,TEXT(G8460,"###"),IF(_xlpm.TextCell&lt;&gt;"",IF(StyleSpaceSplit,IFERROR(IF(FIND(" ",_xlpm.TextCell)&gt;=1,MID(_xlpm.TextCell,1,FIND(" ",_xlpm.TextCell)-1),_xlpm.TextCell),_xlpm.TextCell),_xlpm.TextCell),""))</f>
        <v/>
      </c>
      <c r="X8460" s="60" t="str">
        <f>IF(A8460&lt;&gt;"",IFERROR(IF(FIND(" ",G8460)&gt;=1,MID(G8460,FIND(" ",G8460)+1,LEN(G8460)),""),""),"")</f>
        <v/>
      </c>
      <c r="AC8460" s="51">
        <f>IFERROR(VALUE(MID($C8460,1,2)),0)</f>
        <v>0</v>
      </c>
      <c r="AD8460" s="44">
        <f>IFERROR(VALUE(MID($C8460,4,3)),0)</f>
        <v>0</v>
      </c>
      <c r="AE8460" s="51">
        <f>VALUE(RIGHT("00"&amp;AC8460,2)&amp;RIGHT("000"&amp;AD8460,3))</f>
        <v>0</v>
      </c>
    </row>
    <row r="8461" spans="1:31">
      <c r="A8461" s="60" t="str">
        <f>IF(G8461&amp;Q8461&lt;&gt;"",W8461&amp;Q8461,"")</f>
        <v/>
      </c>
      <c r="B8461" s="85" t="str">
        <f>IF(C8461&lt;&gt;"",LEFT(C8461,9),"")</f>
        <v/>
      </c>
      <c r="V8461" s="60" t="str">
        <f>W8461&amp;H8461</f>
        <v/>
      </c>
      <c r="W8461" s="60" t="str">
        <f>_xlfn.LET(_xlpm.TextCell,TEXT(G8461,"###"),IF(_xlpm.TextCell&lt;&gt;"",IF(StyleSpaceSplit,IFERROR(IF(FIND(" ",_xlpm.TextCell)&gt;=1,MID(_xlpm.TextCell,1,FIND(" ",_xlpm.TextCell)-1),_xlpm.TextCell),_xlpm.TextCell),_xlpm.TextCell),""))</f>
        <v/>
      </c>
      <c r="X8461" s="60" t="str">
        <f>IF(A8461&lt;&gt;"",IFERROR(IF(FIND(" ",G8461)&gt;=1,MID(G8461,FIND(" ",G8461)+1,LEN(G8461)),""),""),"")</f>
        <v/>
      </c>
      <c r="AC8461" s="51">
        <f>IFERROR(VALUE(MID($C8461,1,2)),0)</f>
        <v>0</v>
      </c>
      <c r="AD8461" s="44">
        <f>IFERROR(VALUE(MID($C8461,4,3)),0)</f>
        <v>0</v>
      </c>
      <c r="AE8461" s="51">
        <f>VALUE(RIGHT("00"&amp;AC8461,2)&amp;RIGHT("000"&amp;AD8461,3))</f>
        <v>0</v>
      </c>
    </row>
    <row r="8462" spans="1:31">
      <c r="A8462" s="60" t="str">
        <f>IF(G8462&amp;Q8462&lt;&gt;"",W8462&amp;Q8462,"")</f>
        <v/>
      </c>
      <c r="B8462" s="85" t="str">
        <f>IF(C8462&lt;&gt;"",LEFT(C8462,9),"")</f>
        <v/>
      </c>
      <c r="V8462" s="60" t="str">
        <f>W8462&amp;H8462</f>
        <v/>
      </c>
      <c r="W8462" s="60" t="str">
        <f>_xlfn.LET(_xlpm.TextCell,TEXT(G8462,"###"),IF(_xlpm.TextCell&lt;&gt;"",IF(StyleSpaceSplit,IFERROR(IF(FIND(" ",_xlpm.TextCell)&gt;=1,MID(_xlpm.TextCell,1,FIND(" ",_xlpm.TextCell)-1),_xlpm.TextCell),_xlpm.TextCell),_xlpm.TextCell),""))</f>
        <v/>
      </c>
      <c r="X8462" s="60" t="str">
        <f>IF(A8462&lt;&gt;"",IFERROR(IF(FIND(" ",G8462)&gt;=1,MID(G8462,FIND(" ",G8462)+1,LEN(G8462)),""),""),"")</f>
        <v/>
      </c>
      <c r="AC8462" s="51">
        <f>IFERROR(VALUE(MID($C8462,1,2)),0)</f>
        <v>0</v>
      </c>
      <c r="AD8462" s="44">
        <f>IFERROR(VALUE(MID($C8462,4,3)),0)</f>
        <v>0</v>
      </c>
      <c r="AE8462" s="51">
        <f>VALUE(RIGHT("00"&amp;AC8462,2)&amp;RIGHT("000"&amp;AD8462,3))</f>
        <v>0</v>
      </c>
    </row>
    <row r="8463" spans="1:31">
      <c r="A8463" s="60" t="str">
        <f>IF(G8463&amp;Q8463&lt;&gt;"",W8463&amp;Q8463,"")</f>
        <v/>
      </c>
      <c r="B8463" s="85" t="str">
        <f>IF(C8463&lt;&gt;"",LEFT(C8463,9),"")</f>
        <v/>
      </c>
      <c r="V8463" s="60" t="str">
        <f>W8463&amp;H8463</f>
        <v/>
      </c>
      <c r="W8463" s="60" t="str">
        <f>_xlfn.LET(_xlpm.TextCell,TEXT(G8463,"###"),IF(_xlpm.TextCell&lt;&gt;"",IF(StyleSpaceSplit,IFERROR(IF(FIND(" ",_xlpm.TextCell)&gt;=1,MID(_xlpm.TextCell,1,FIND(" ",_xlpm.TextCell)-1),_xlpm.TextCell),_xlpm.TextCell),_xlpm.TextCell),""))</f>
        <v/>
      </c>
      <c r="X8463" s="60" t="str">
        <f>IF(A8463&lt;&gt;"",IFERROR(IF(FIND(" ",G8463)&gt;=1,MID(G8463,FIND(" ",G8463)+1,LEN(G8463)),""),""),"")</f>
        <v/>
      </c>
      <c r="AC8463" s="51">
        <f>IFERROR(VALUE(MID($C8463,1,2)),0)</f>
        <v>0</v>
      </c>
      <c r="AD8463" s="44">
        <f>IFERROR(VALUE(MID($C8463,4,3)),0)</f>
        <v>0</v>
      </c>
      <c r="AE8463" s="51">
        <f>VALUE(RIGHT("00"&amp;AC8463,2)&amp;RIGHT("000"&amp;AD8463,3))</f>
        <v>0</v>
      </c>
    </row>
    <row r="8464" spans="1:31">
      <c r="A8464" s="60" t="str">
        <f>IF(G8464&amp;Q8464&lt;&gt;"",W8464&amp;Q8464,"")</f>
        <v/>
      </c>
      <c r="B8464" s="85" t="str">
        <f>IF(C8464&lt;&gt;"",LEFT(C8464,9),"")</f>
        <v/>
      </c>
      <c r="V8464" s="60" t="str">
        <f>W8464&amp;H8464</f>
        <v/>
      </c>
      <c r="W8464" s="60" t="str">
        <f>_xlfn.LET(_xlpm.TextCell,TEXT(G8464,"###"),IF(_xlpm.TextCell&lt;&gt;"",IF(StyleSpaceSplit,IFERROR(IF(FIND(" ",_xlpm.TextCell)&gt;=1,MID(_xlpm.TextCell,1,FIND(" ",_xlpm.TextCell)-1),_xlpm.TextCell),_xlpm.TextCell),_xlpm.TextCell),""))</f>
        <v/>
      </c>
      <c r="X8464" s="60" t="str">
        <f>IF(A8464&lt;&gt;"",IFERROR(IF(FIND(" ",G8464)&gt;=1,MID(G8464,FIND(" ",G8464)+1,LEN(G8464)),""),""),"")</f>
        <v/>
      </c>
      <c r="AC8464" s="51">
        <f>IFERROR(VALUE(MID($C8464,1,2)),0)</f>
        <v>0</v>
      </c>
      <c r="AD8464" s="44">
        <f>IFERROR(VALUE(MID($C8464,4,3)),0)</f>
        <v>0</v>
      </c>
      <c r="AE8464" s="51">
        <f>VALUE(RIGHT("00"&amp;AC8464,2)&amp;RIGHT("000"&amp;AD8464,3))</f>
        <v>0</v>
      </c>
    </row>
    <row r="8465" spans="1:31">
      <c r="A8465" s="60" t="str">
        <f>IF(G8465&amp;Q8465&lt;&gt;"",W8465&amp;Q8465,"")</f>
        <v/>
      </c>
      <c r="B8465" s="85" t="str">
        <f>IF(C8465&lt;&gt;"",LEFT(C8465,9),"")</f>
        <v/>
      </c>
      <c r="V8465" s="60" t="str">
        <f>W8465&amp;H8465</f>
        <v/>
      </c>
      <c r="W8465" s="60" t="str">
        <f>_xlfn.LET(_xlpm.TextCell,TEXT(G8465,"###"),IF(_xlpm.TextCell&lt;&gt;"",IF(StyleSpaceSplit,IFERROR(IF(FIND(" ",_xlpm.TextCell)&gt;=1,MID(_xlpm.TextCell,1,FIND(" ",_xlpm.TextCell)-1),_xlpm.TextCell),_xlpm.TextCell),_xlpm.TextCell),""))</f>
        <v/>
      </c>
      <c r="X8465" s="60" t="str">
        <f>IF(A8465&lt;&gt;"",IFERROR(IF(FIND(" ",G8465)&gt;=1,MID(G8465,FIND(" ",G8465)+1,LEN(G8465)),""),""),"")</f>
        <v/>
      </c>
      <c r="AC8465" s="51">
        <f>IFERROR(VALUE(MID($C8465,1,2)),0)</f>
        <v>0</v>
      </c>
      <c r="AD8465" s="44">
        <f>IFERROR(VALUE(MID($C8465,4,3)),0)</f>
        <v>0</v>
      </c>
      <c r="AE8465" s="51">
        <f>VALUE(RIGHT("00"&amp;AC8465,2)&amp;RIGHT("000"&amp;AD8465,3))</f>
        <v>0</v>
      </c>
    </row>
    <row r="8466" spans="1:31">
      <c r="A8466" s="60" t="str">
        <f>IF(G8466&amp;Q8466&lt;&gt;"",W8466&amp;Q8466,"")</f>
        <v/>
      </c>
      <c r="B8466" s="85" t="str">
        <f>IF(C8466&lt;&gt;"",LEFT(C8466,9),"")</f>
        <v/>
      </c>
      <c r="V8466" s="60" t="str">
        <f>W8466&amp;H8466</f>
        <v/>
      </c>
      <c r="W8466" s="60" t="str">
        <f>_xlfn.LET(_xlpm.TextCell,TEXT(G8466,"###"),IF(_xlpm.TextCell&lt;&gt;"",IF(StyleSpaceSplit,IFERROR(IF(FIND(" ",_xlpm.TextCell)&gt;=1,MID(_xlpm.TextCell,1,FIND(" ",_xlpm.TextCell)-1),_xlpm.TextCell),_xlpm.TextCell),_xlpm.TextCell),""))</f>
        <v/>
      </c>
      <c r="X8466" s="60" t="str">
        <f>IF(A8466&lt;&gt;"",IFERROR(IF(FIND(" ",G8466)&gt;=1,MID(G8466,FIND(" ",G8466)+1,LEN(G8466)),""),""),"")</f>
        <v/>
      </c>
      <c r="AC8466" s="51">
        <f>IFERROR(VALUE(MID($C8466,1,2)),0)</f>
        <v>0</v>
      </c>
      <c r="AD8466" s="44">
        <f>IFERROR(VALUE(MID($C8466,4,3)),0)</f>
        <v>0</v>
      </c>
      <c r="AE8466" s="51">
        <f>VALUE(RIGHT("00"&amp;AC8466,2)&amp;RIGHT("000"&amp;AD8466,3))</f>
        <v>0</v>
      </c>
    </row>
    <row r="8467" spans="1:31">
      <c r="A8467" s="60" t="str">
        <f>IF(G8467&amp;Q8467&lt;&gt;"",W8467&amp;Q8467,"")</f>
        <v/>
      </c>
      <c r="B8467" s="85" t="str">
        <f>IF(C8467&lt;&gt;"",LEFT(C8467,9),"")</f>
        <v/>
      </c>
      <c r="V8467" s="60" t="str">
        <f>W8467&amp;H8467</f>
        <v/>
      </c>
      <c r="W8467" s="60" t="str">
        <f>_xlfn.LET(_xlpm.TextCell,TEXT(G8467,"###"),IF(_xlpm.TextCell&lt;&gt;"",IF(StyleSpaceSplit,IFERROR(IF(FIND(" ",_xlpm.TextCell)&gt;=1,MID(_xlpm.TextCell,1,FIND(" ",_xlpm.TextCell)-1),_xlpm.TextCell),_xlpm.TextCell),_xlpm.TextCell),""))</f>
        <v/>
      </c>
      <c r="X8467" s="60" t="str">
        <f>IF(A8467&lt;&gt;"",IFERROR(IF(FIND(" ",G8467)&gt;=1,MID(G8467,FIND(" ",G8467)+1,LEN(G8467)),""),""),"")</f>
        <v/>
      </c>
      <c r="AC8467" s="51">
        <f>IFERROR(VALUE(MID($C8467,1,2)),0)</f>
        <v>0</v>
      </c>
      <c r="AD8467" s="44">
        <f>IFERROR(VALUE(MID($C8467,4,3)),0)</f>
        <v>0</v>
      </c>
      <c r="AE8467" s="51">
        <f>VALUE(RIGHT("00"&amp;AC8467,2)&amp;RIGHT("000"&amp;AD8467,3))</f>
        <v>0</v>
      </c>
    </row>
    <row r="8468" spans="1:31">
      <c r="A8468" s="60" t="str">
        <f>IF(G8468&amp;Q8468&lt;&gt;"",W8468&amp;Q8468,"")</f>
        <v/>
      </c>
      <c r="B8468" s="85" t="str">
        <f>IF(C8468&lt;&gt;"",LEFT(C8468,9),"")</f>
        <v/>
      </c>
      <c r="V8468" s="60" t="str">
        <f>W8468&amp;H8468</f>
        <v/>
      </c>
      <c r="W8468" s="60" t="str">
        <f>_xlfn.LET(_xlpm.TextCell,TEXT(G8468,"###"),IF(_xlpm.TextCell&lt;&gt;"",IF(StyleSpaceSplit,IFERROR(IF(FIND(" ",_xlpm.TextCell)&gt;=1,MID(_xlpm.TextCell,1,FIND(" ",_xlpm.TextCell)-1),_xlpm.TextCell),_xlpm.TextCell),_xlpm.TextCell),""))</f>
        <v/>
      </c>
      <c r="X8468" s="60" t="str">
        <f>IF(A8468&lt;&gt;"",IFERROR(IF(FIND(" ",G8468)&gt;=1,MID(G8468,FIND(" ",G8468)+1,LEN(G8468)),""),""),"")</f>
        <v/>
      </c>
      <c r="AC8468" s="51">
        <f>IFERROR(VALUE(MID($C8468,1,2)),0)</f>
        <v>0</v>
      </c>
      <c r="AD8468" s="44">
        <f>IFERROR(VALUE(MID($C8468,4,3)),0)</f>
        <v>0</v>
      </c>
      <c r="AE8468" s="51">
        <f>VALUE(RIGHT("00"&amp;AC8468,2)&amp;RIGHT("000"&amp;AD8468,3))</f>
        <v>0</v>
      </c>
    </row>
    <row r="8469" spans="1:31">
      <c r="A8469" s="60" t="str">
        <f>IF(G8469&amp;Q8469&lt;&gt;"",W8469&amp;Q8469,"")</f>
        <v/>
      </c>
      <c r="B8469" s="85" t="str">
        <f>IF(C8469&lt;&gt;"",LEFT(C8469,9),"")</f>
        <v/>
      </c>
      <c r="V8469" s="60" t="str">
        <f>W8469&amp;H8469</f>
        <v/>
      </c>
      <c r="W8469" s="60" t="str">
        <f>_xlfn.LET(_xlpm.TextCell,TEXT(G8469,"###"),IF(_xlpm.TextCell&lt;&gt;"",IF(StyleSpaceSplit,IFERROR(IF(FIND(" ",_xlpm.TextCell)&gt;=1,MID(_xlpm.TextCell,1,FIND(" ",_xlpm.TextCell)-1),_xlpm.TextCell),_xlpm.TextCell),_xlpm.TextCell),""))</f>
        <v/>
      </c>
      <c r="X8469" s="60" t="str">
        <f>IF(A8469&lt;&gt;"",IFERROR(IF(FIND(" ",G8469)&gt;=1,MID(G8469,FIND(" ",G8469)+1,LEN(G8469)),""),""),"")</f>
        <v/>
      </c>
      <c r="AC8469" s="51">
        <f>IFERROR(VALUE(MID($C8469,1,2)),0)</f>
        <v>0</v>
      </c>
      <c r="AD8469" s="44">
        <f>IFERROR(VALUE(MID($C8469,4,3)),0)</f>
        <v>0</v>
      </c>
      <c r="AE8469" s="51">
        <f>VALUE(RIGHT("00"&amp;AC8469,2)&amp;RIGHT("000"&amp;AD8469,3))</f>
        <v>0</v>
      </c>
    </row>
    <row r="8470" spans="1:31">
      <c r="A8470" s="60" t="str">
        <f>IF(G8470&amp;Q8470&lt;&gt;"",W8470&amp;Q8470,"")</f>
        <v/>
      </c>
      <c r="B8470" s="85" t="str">
        <f>IF(C8470&lt;&gt;"",LEFT(C8470,9),"")</f>
        <v/>
      </c>
      <c r="V8470" s="60" t="str">
        <f>W8470&amp;H8470</f>
        <v/>
      </c>
      <c r="W8470" s="60" t="str">
        <f>_xlfn.LET(_xlpm.TextCell,TEXT(G8470,"###"),IF(_xlpm.TextCell&lt;&gt;"",IF(StyleSpaceSplit,IFERROR(IF(FIND(" ",_xlpm.TextCell)&gt;=1,MID(_xlpm.TextCell,1,FIND(" ",_xlpm.TextCell)-1),_xlpm.TextCell),_xlpm.TextCell),_xlpm.TextCell),""))</f>
        <v/>
      </c>
      <c r="X8470" s="60" t="str">
        <f>IF(A8470&lt;&gt;"",IFERROR(IF(FIND(" ",G8470)&gt;=1,MID(G8470,FIND(" ",G8470)+1,LEN(G8470)),""),""),"")</f>
        <v/>
      </c>
      <c r="AC8470" s="51">
        <f>IFERROR(VALUE(MID($C8470,1,2)),0)</f>
        <v>0</v>
      </c>
      <c r="AD8470" s="44">
        <f>IFERROR(VALUE(MID($C8470,4,3)),0)</f>
        <v>0</v>
      </c>
      <c r="AE8470" s="51">
        <f>VALUE(RIGHT("00"&amp;AC8470,2)&amp;RIGHT("000"&amp;AD8470,3))</f>
        <v>0</v>
      </c>
    </row>
    <row r="8471" spans="1:31">
      <c r="A8471" s="60" t="str">
        <f>IF(G8471&amp;Q8471&lt;&gt;"",W8471&amp;Q8471,"")</f>
        <v/>
      </c>
      <c r="B8471" s="85" t="str">
        <f>IF(C8471&lt;&gt;"",LEFT(C8471,9),"")</f>
        <v/>
      </c>
      <c r="V8471" s="60" t="str">
        <f>W8471&amp;H8471</f>
        <v/>
      </c>
      <c r="W8471" s="60" t="str">
        <f>_xlfn.LET(_xlpm.TextCell,TEXT(G8471,"###"),IF(_xlpm.TextCell&lt;&gt;"",IF(StyleSpaceSplit,IFERROR(IF(FIND(" ",_xlpm.TextCell)&gt;=1,MID(_xlpm.TextCell,1,FIND(" ",_xlpm.TextCell)-1),_xlpm.TextCell),_xlpm.TextCell),_xlpm.TextCell),""))</f>
        <v/>
      </c>
      <c r="X8471" s="60" t="str">
        <f>IF(A8471&lt;&gt;"",IFERROR(IF(FIND(" ",G8471)&gt;=1,MID(G8471,FIND(" ",G8471)+1,LEN(G8471)),""),""),"")</f>
        <v/>
      </c>
      <c r="AC8471" s="51">
        <f>IFERROR(VALUE(MID($C8471,1,2)),0)</f>
        <v>0</v>
      </c>
      <c r="AD8471" s="44">
        <f>IFERROR(VALUE(MID($C8471,4,3)),0)</f>
        <v>0</v>
      </c>
      <c r="AE8471" s="51">
        <f>VALUE(RIGHT("00"&amp;AC8471,2)&amp;RIGHT("000"&amp;AD8471,3))</f>
        <v>0</v>
      </c>
    </row>
    <row r="8472" spans="1:31">
      <c r="A8472" s="60" t="str">
        <f>IF(G8472&amp;Q8472&lt;&gt;"",W8472&amp;Q8472,"")</f>
        <v/>
      </c>
      <c r="B8472" s="85" t="str">
        <f>IF(C8472&lt;&gt;"",LEFT(C8472,9),"")</f>
        <v/>
      </c>
      <c r="V8472" s="60" t="str">
        <f>W8472&amp;H8472</f>
        <v/>
      </c>
      <c r="W8472" s="60" t="str">
        <f>_xlfn.LET(_xlpm.TextCell,TEXT(G8472,"###"),IF(_xlpm.TextCell&lt;&gt;"",IF(StyleSpaceSplit,IFERROR(IF(FIND(" ",_xlpm.TextCell)&gt;=1,MID(_xlpm.TextCell,1,FIND(" ",_xlpm.TextCell)-1),_xlpm.TextCell),_xlpm.TextCell),_xlpm.TextCell),""))</f>
        <v/>
      </c>
      <c r="X8472" s="60" t="str">
        <f>IF(A8472&lt;&gt;"",IFERROR(IF(FIND(" ",G8472)&gt;=1,MID(G8472,FIND(" ",G8472)+1,LEN(G8472)),""),""),"")</f>
        <v/>
      </c>
      <c r="AC8472" s="51">
        <f>IFERROR(VALUE(MID($C8472,1,2)),0)</f>
        <v>0</v>
      </c>
      <c r="AD8472" s="44">
        <f>IFERROR(VALUE(MID($C8472,4,3)),0)</f>
        <v>0</v>
      </c>
      <c r="AE8472" s="51">
        <f>VALUE(RIGHT("00"&amp;AC8472,2)&amp;RIGHT("000"&amp;AD8472,3))</f>
        <v>0</v>
      </c>
    </row>
    <row r="8473" spans="1:31">
      <c r="A8473" s="60" t="str">
        <f>IF(G8473&amp;Q8473&lt;&gt;"",W8473&amp;Q8473,"")</f>
        <v/>
      </c>
      <c r="B8473" s="85" t="str">
        <f>IF(C8473&lt;&gt;"",LEFT(C8473,9),"")</f>
        <v/>
      </c>
      <c r="V8473" s="60" t="str">
        <f>W8473&amp;H8473</f>
        <v/>
      </c>
      <c r="W8473" s="60" t="str">
        <f>_xlfn.LET(_xlpm.TextCell,TEXT(G8473,"###"),IF(_xlpm.TextCell&lt;&gt;"",IF(StyleSpaceSplit,IFERROR(IF(FIND(" ",_xlpm.TextCell)&gt;=1,MID(_xlpm.TextCell,1,FIND(" ",_xlpm.TextCell)-1),_xlpm.TextCell),_xlpm.TextCell),_xlpm.TextCell),""))</f>
        <v/>
      </c>
      <c r="X8473" s="60" t="str">
        <f>IF(A8473&lt;&gt;"",IFERROR(IF(FIND(" ",G8473)&gt;=1,MID(G8473,FIND(" ",G8473)+1,LEN(G8473)),""),""),"")</f>
        <v/>
      </c>
      <c r="AC8473" s="51">
        <f>IFERROR(VALUE(MID($C8473,1,2)),0)</f>
        <v>0</v>
      </c>
      <c r="AD8473" s="44">
        <f>IFERROR(VALUE(MID($C8473,4,3)),0)</f>
        <v>0</v>
      </c>
      <c r="AE8473" s="51">
        <f>VALUE(RIGHT("00"&amp;AC8473,2)&amp;RIGHT("000"&amp;AD8473,3))</f>
        <v>0</v>
      </c>
    </row>
    <row r="8474" spans="1:31">
      <c r="A8474" s="60" t="str">
        <f>IF(G8474&amp;Q8474&lt;&gt;"",W8474&amp;Q8474,"")</f>
        <v/>
      </c>
      <c r="B8474" s="85" t="str">
        <f>IF(C8474&lt;&gt;"",LEFT(C8474,9),"")</f>
        <v/>
      </c>
      <c r="V8474" s="60" t="str">
        <f>W8474&amp;H8474</f>
        <v/>
      </c>
      <c r="W8474" s="60" t="str">
        <f>_xlfn.LET(_xlpm.TextCell,TEXT(G8474,"###"),IF(_xlpm.TextCell&lt;&gt;"",IF(StyleSpaceSplit,IFERROR(IF(FIND(" ",_xlpm.TextCell)&gt;=1,MID(_xlpm.TextCell,1,FIND(" ",_xlpm.TextCell)-1),_xlpm.TextCell),_xlpm.TextCell),_xlpm.TextCell),""))</f>
        <v/>
      </c>
      <c r="X8474" s="60" t="str">
        <f>IF(A8474&lt;&gt;"",IFERROR(IF(FIND(" ",G8474)&gt;=1,MID(G8474,FIND(" ",G8474)+1,LEN(G8474)),""),""),"")</f>
        <v/>
      </c>
      <c r="AC8474" s="51">
        <f>IFERROR(VALUE(MID($C8474,1,2)),0)</f>
        <v>0</v>
      </c>
      <c r="AD8474" s="44">
        <f>IFERROR(VALUE(MID($C8474,4,3)),0)</f>
        <v>0</v>
      </c>
      <c r="AE8474" s="51">
        <f>VALUE(RIGHT("00"&amp;AC8474,2)&amp;RIGHT("000"&amp;AD8474,3))</f>
        <v>0</v>
      </c>
    </row>
    <row r="8475" spans="1:31">
      <c r="A8475" s="60" t="str">
        <f>IF(G8475&amp;Q8475&lt;&gt;"",W8475&amp;Q8475,"")</f>
        <v/>
      </c>
      <c r="B8475" s="85" t="str">
        <f>IF(C8475&lt;&gt;"",LEFT(C8475,9),"")</f>
        <v/>
      </c>
      <c r="V8475" s="60" t="str">
        <f>W8475&amp;H8475</f>
        <v/>
      </c>
      <c r="W8475" s="60" t="str">
        <f>_xlfn.LET(_xlpm.TextCell,TEXT(G8475,"###"),IF(_xlpm.TextCell&lt;&gt;"",IF(StyleSpaceSplit,IFERROR(IF(FIND(" ",_xlpm.TextCell)&gt;=1,MID(_xlpm.TextCell,1,FIND(" ",_xlpm.TextCell)-1),_xlpm.TextCell),_xlpm.TextCell),_xlpm.TextCell),""))</f>
        <v/>
      </c>
      <c r="X8475" s="60" t="str">
        <f>IF(A8475&lt;&gt;"",IFERROR(IF(FIND(" ",G8475)&gt;=1,MID(G8475,FIND(" ",G8475)+1,LEN(G8475)),""),""),"")</f>
        <v/>
      </c>
      <c r="AC8475" s="51">
        <f>IFERROR(VALUE(MID($C8475,1,2)),0)</f>
        <v>0</v>
      </c>
      <c r="AD8475" s="44">
        <f>IFERROR(VALUE(MID($C8475,4,3)),0)</f>
        <v>0</v>
      </c>
      <c r="AE8475" s="51">
        <f>VALUE(RIGHT("00"&amp;AC8475,2)&amp;RIGHT("000"&amp;AD8475,3))</f>
        <v>0</v>
      </c>
    </row>
    <row r="8476" spans="1:31">
      <c r="A8476" s="60" t="str">
        <f>IF(G8476&amp;Q8476&lt;&gt;"",W8476&amp;Q8476,"")</f>
        <v/>
      </c>
      <c r="B8476" s="85" t="str">
        <f>IF(C8476&lt;&gt;"",LEFT(C8476,9),"")</f>
        <v/>
      </c>
      <c r="V8476" s="60" t="str">
        <f>W8476&amp;H8476</f>
        <v/>
      </c>
      <c r="W8476" s="60" t="str">
        <f>_xlfn.LET(_xlpm.TextCell,TEXT(G8476,"###"),IF(_xlpm.TextCell&lt;&gt;"",IF(StyleSpaceSplit,IFERROR(IF(FIND(" ",_xlpm.TextCell)&gt;=1,MID(_xlpm.TextCell,1,FIND(" ",_xlpm.TextCell)-1),_xlpm.TextCell),_xlpm.TextCell),_xlpm.TextCell),""))</f>
        <v/>
      </c>
      <c r="X8476" s="60" t="str">
        <f>IF(A8476&lt;&gt;"",IFERROR(IF(FIND(" ",G8476)&gt;=1,MID(G8476,FIND(" ",G8476)+1,LEN(G8476)),""),""),"")</f>
        <v/>
      </c>
      <c r="AC8476" s="51">
        <f>IFERROR(VALUE(MID($C8476,1,2)),0)</f>
        <v>0</v>
      </c>
      <c r="AD8476" s="44">
        <f>IFERROR(VALUE(MID($C8476,4,3)),0)</f>
        <v>0</v>
      </c>
      <c r="AE8476" s="51">
        <f>VALUE(RIGHT("00"&amp;AC8476,2)&amp;RIGHT("000"&amp;AD8476,3))</f>
        <v>0</v>
      </c>
    </row>
    <row r="8477" spans="1:31">
      <c r="A8477" s="60" t="str">
        <f>IF(G8477&amp;Q8477&lt;&gt;"",W8477&amp;Q8477,"")</f>
        <v/>
      </c>
      <c r="B8477" s="85" t="str">
        <f>IF(C8477&lt;&gt;"",LEFT(C8477,9),"")</f>
        <v/>
      </c>
      <c r="V8477" s="60" t="str">
        <f>W8477&amp;H8477</f>
        <v/>
      </c>
      <c r="W8477" s="60" t="str">
        <f>_xlfn.LET(_xlpm.TextCell,TEXT(G8477,"###"),IF(_xlpm.TextCell&lt;&gt;"",IF(StyleSpaceSplit,IFERROR(IF(FIND(" ",_xlpm.TextCell)&gt;=1,MID(_xlpm.TextCell,1,FIND(" ",_xlpm.TextCell)-1),_xlpm.TextCell),_xlpm.TextCell),_xlpm.TextCell),""))</f>
        <v/>
      </c>
      <c r="X8477" s="60" t="str">
        <f>IF(A8477&lt;&gt;"",IFERROR(IF(FIND(" ",G8477)&gt;=1,MID(G8477,FIND(" ",G8477)+1,LEN(G8477)),""),""),"")</f>
        <v/>
      </c>
      <c r="AC8477" s="51">
        <f>IFERROR(VALUE(MID($C8477,1,2)),0)</f>
        <v>0</v>
      </c>
      <c r="AD8477" s="44">
        <f>IFERROR(VALUE(MID($C8477,4,3)),0)</f>
        <v>0</v>
      </c>
      <c r="AE8477" s="51">
        <f>VALUE(RIGHT("00"&amp;AC8477,2)&amp;RIGHT("000"&amp;AD8477,3))</f>
        <v>0</v>
      </c>
    </row>
    <row r="8478" spans="1:31">
      <c r="A8478" s="60" t="str">
        <f>IF(G8478&amp;Q8478&lt;&gt;"",W8478&amp;Q8478,"")</f>
        <v/>
      </c>
      <c r="B8478" s="85" t="str">
        <f>IF(C8478&lt;&gt;"",LEFT(C8478,9),"")</f>
        <v/>
      </c>
      <c r="V8478" s="60" t="str">
        <f>W8478&amp;H8478</f>
        <v/>
      </c>
      <c r="W8478" s="60" t="str">
        <f>_xlfn.LET(_xlpm.TextCell,TEXT(G8478,"###"),IF(_xlpm.TextCell&lt;&gt;"",IF(StyleSpaceSplit,IFERROR(IF(FIND(" ",_xlpm.TextCell)&gt;=1,MID(_xlpm.TextCell,1,FIND(" ",_xlpm.TextCell)-1),_xlpm.TextCell),_xlpm.TextCell),_xlpm.TextCell),""))</f>
        <v/>
      </c>
      <c r="X8478" s="60" t="str">
        <f>IF(A8478&lt;&gt;"",IFERROR(IF(FIND(" ",G8478)&gt;=1,MID(G8478,FIND(" ",G8478)+1,LEN(G8478)),""),""),"")</f>
        <v/>
      </c>
      <c r="AC8478" s="51">
        <f>IFERROR(VALUE(MID($C8478,1,2)),0)</f>
        <v>0</v>
      </c>
      <c r="AD8478" s="44">
        <f>IFERROR(VALUE(MID($C8478,4,3)),0)</f>
        <v>0</v>
      </c>
      <c r="AE8478" s="51">
        <f>VALUE(RIGHT("00"&amp;AC8478,2)&amp;RIGHT("000"&amp;AD8478,3))</f>
        <v>0</v>
      </c>
    </row>
    <row r="8479" spans="1:31">
      <c r="A8479" s="60" t="str">
        <f>IF(G8479&amp;Q8479&lt;&gt;"",W8479&amp;Q8479,"")</f>
        <v/>
      </c>
      <c r="B8479" s="85" t="str">
        <f>IF(C8479&lt;&gt;"",LEFT(C8479,9),"")</f>
        <v/>
      </c>
      <c r="V8479" s="60" t="str">
        <f>W8479&amp;H8479</f>
        <v/>
      </c>
      <c r="W8479" s="60" t="str">
        <f>_xlfn.LET(_xlpm.TextCell,TEXT(G8479,"###"),IF(_xlpm.TextCell&lt;&gt;"",IF(StyleSpaceSplit,IFERROR(IF(FIND(" ",_xlpm.TextCell)&gt;=1,MID(_xlpm.TextCell,1,FIND(" ",_xlpm.TextCell)-1),_xlpm.TextCell),_xlpm.TextCell),_xlpm.TextCell),""))</f>
        <v/>
      </c>
      <c r="X8479" s="60" t="str">
        <f>IF(A8479&lt;&gt;"",IFERROR(IF(FIND(" ",G8479)&gt;=1,MID(G8479,FIND(" ",G8479)+1,LEN(G8479)),""),""),"")</f>
        <v/>
      </c>
      <c r="AC8479" s="51">
        <f>IFERROR(VALUE(MID($C8479,1,2)),0)</f>
        <v>0</v>
      </c>
      <c r="AD8479" s="44">
        <f>IFERROR(VALUE(MID($C8479,4,3)),0)</f>
        <v>0</v>
      </c>
      <c r="AE8479" s="51">
        <f>VALUE(RIGHT("00"&amp;AC8479,2)&amp;RIGHT("000"&amp;AD8479,3))</f>
        <v>0</v>
      </c>
    </row>
    <row r="8480" spans="1:31">
      <c r="A8480" s="60" t="str">
        <f>IF(G8480&amp;Q8480&lt;&gt;"",W8480&amp;Q8480,"")</f>
        <v/>
      </c>
      <c r="B8480" s="85" t="str">
        <f>IF(C8480&lt;&gt;"",LEFT(C8480,9),"")</f>
        <v/>
      </c>
      <c r="V8480" s="60" t="str">
        <f>W8480&amp;H8480</f>
        <v/>
      </c>
      <c r="W8480" s="60" t="str">
        <f>_xlfn.LET(_xlpm.TextCell,TEXT(G8480,"###"),IF(_xlpm.TextCell&lt;&gt;"",IF(StyleSpaceSplit,IFERROR(IF(FIND(" ",_xlpm.TextCell)&gt;=1,MID(_xlpm.TextCell,1,FIND(" ",_xlpm.TextCell)-1),_xlpm.TextCell),_xlpm.TextCell),_xlpm.TextCell),""))</f>
        <v/>
      </c>
      <c r="X8480" s="60" t="str">
        <f>IF(A8480&lt;&gt;"",IFERROR(IF(FIND(" ",G8480)&gt;=1,MID(G8480,FIND(" ",G8480)+1,LEN(G8480)),""),""),"")</f>
        <v/>
      </c>
      <c r="AC8480" s="51">
        <f>IFERROR(VALUE(MID($C8480,1,2)),0)</f>
        <v>0</v>
      </c>
      <c r="AD8480" s="44">
        <f>IFERROR(VALUE(MID($C8480,4,3)),0)</f>
        <v>0</v>
      </c>
      <c r="AE8480" s="51">
        <f>VALUE(RIGHT("00"&amp;AC8480,2)&amp;RIGHT("000"&amp;AD8480,3))</f>
        <v>0</v>
      </c>
    </row>
    <row r="8481" spans="1:31">
      <c r="A8481" s="60" t="str">
        <f>IF(G8481&amp;Q8481&lt;&gt;"",W8481&amp;Q8481,"")</f>
        <v/>
      </c>
      <c r="B8481" s="85" t="str">
        <f>IF(C8481&lt;&gt;"",LEFT(C8481,9),"")</f>
        <v/>
      </c>
      <c r="V8481" s="60" t="str">
        <f>W8481&amp;H8481</f>
        <v/>
      </c>
      <c r="W8481" s="60" t="str">
        <f>_xlfn.LET(_xlpm.TextCell,TEXT(G8481,"###"),IF(_xlpm.TextCell&lt;&gt;"",IF(StyleSpaceSplit,IFERROR(IF(FIND(" ",_xlpm.TextCell)&gt;=1,MID(_xlpm.TextCell,1,FIND(" ",_xlpm.TextCell)-1),_xlpm.TextCell),_xlpm.TextCell),_xlpm.TextCell),""))</f>
        <v/>
      </c>
      <c r="X8481" s="60" t="str">
        <f>IF(A8481&lt;&gt;"",IFERROR(IF(FIND(" ",G8481)&gt;=1,MID(G8481,FIND(" ",G8481)+1,LEN(G8481)),""),""),"")</f>
        <v/>
      </c>
      <c r="AC8481" s="51">
        <f>IFERROR(VALUE(MID($C8481,1,2)),0)</f>
        <v>0</v>
      </c>
      <c r="AD8481" s="44">
        <f>IFERROR(VALUE(MID($C8481,4,3)),0)</f>
        <v>0</v>
      </c>
      <c r="AE8481" s="51">
        <f>VALUE(RIGHT("00"&amp;AC8481,2)&amp;RIGHT("000"&amp;AD8481,3))</f>
        <v>0</v>
      </c>
    </row>
    <row r="8482" spans="1:31">
      <c r="A8482" s="60" t="str">
        <f>IF(G8482&amp;Q8482&lt;&gt;"",W8482&amp;Q8482,"")</f>
        <v/>
      </c>
      <c r="B8482" s="85" t="str">
        <f>IF(C8482&lt;&gt;"",LEFT(C8482,9),"")</f>
        <v/>
      </c>
      <c r="V8482" s="60" t="str">
        <f>W8482&amp;H8482</f>
        <v/>
      </c>
      <c r="W8482" s="60" t="str">
        <f>_xlfn.LET(_xlpm.TextCell,TEXT(G8482,"###"),IF(_xlpm.TextCell&lt;&gt;"",IF(StyleSpaceSplit,IFERROR(IF(FIND(" ",_xlpm.TextCell)&gt;=1,MID(_xlpm.TextCell,1,FIND(" ",_xlpm.TextCell)-1),_xlpm.TextCell),_xlpm.TextCell),_xlpm.TextCell),""))</f>
        <v/>
      </c>
      <c r="X8482" s="60" t="str">
        <f>IF(A8482&lt;&gt;"",IFERROR(IF(FIND(" ",G8482)&gt;=1,MID(G8482,FIND(" ",G8482)+1,LEN(G8482)),""),""),"")</f>
        <v/>
      </c>
      <c r="AC8482" s="51">
        <f>IFERROR(VALUE(MID($C8482,1,2)),0)</f>
        <v>0</v>
      </c>
      <c r="AD8482" s="44">
        <f>IFERROR(VALUE(MID($C8482,4,3)),0)</f>
        <v>0</v>
      </c>
      <c r="AE8482" s="51">
        <f>VALUE(RIGHT("00"&amp;AC8482,2)&amp;RIGHT("000"&amp;AD8482,3))</f>
        <v>0</v>
      </c>
    </row>
    <row r="8483" spans="1:31">
      <c r="A8483" s="60" t="str">
        <f>IF(G8483&amp;Q8483&lt;&gt;"",W8483&amp;Q8483,"")</f>
        <v/>
      </c>
      <c r="B8483" s="85" t="str">
        <f>IF(C8483&lt;&gt;"",LEFT(C8483,9),"")</f>
        <v/>
      </c>
      <c r="V8483" s="60" t="str">
        <f>W8483&amp;H8483</f>
        <v/>
      </c>
      <c r="W8483" s="60" t="str">
        <f>_xlfn.LET(_xlpm.TextCell,TEXT(G8483,"###"),IF(_xlpm.TextCell&lt;&gt;"",IF(StyleSpaceSplit,IFERROR(IF(FIND(" ",_xlpm.TextCell)&gt;=1,MID(_xlpm.TextCell,1,FIND(" ",_xlpm.TextCell)-1),_xlpm.TextCell),_xlpm.TextCell),_xlpm.TextCell),""))</f>
        <v/>
      </c>
      <c r="X8483" s="60" t="str">
        <f>IF(A8483&lt;&gt;"",IFERROR(IF(FIND(" ",G8483)&gt;=1,MID(G8483,FIND(" ",G8483)+1,LEN(G8483)),""),""),"")</f>
        <v/>
      </c>
      <c r="AC8483" s="51">
        <f>IFERROR(VALUE(MID($C8483,1,2)),0)</f>
        <v>0</v>
      </c>
      <c r="AD8483" s="44">
        <f>IFERROR(VALUE(MID($C8483,4,3)),0)</f>
        <v>0</v>
      </c>
      <c r="AE8483" s="51">
        <f>VALUE(RIGHT("00"&amp;AC8483,2)&amp;RIGHT("000"&amp;AD8483,3))</f>
        <v>0</v>
      </c>
    </row>
    <row r="8484" spans="1:31">
      <c r="A8484" s="60" t="str">
        <f>IF(G8484&amp;Q8484&lt;&gt;"",W8484&amp;Q8484,"")</f>
        <v/>
      </c>
      <c r="B8484" s="85" t="str">
        <f>IF(C8484&lt;&gt;"",LEFT(C8484,9),"")</f>
        <v/>
      </c>
      <c r="V8484" s="60" t="str">
        <f>W8484&amp;H8484</f>
        <v/>
      </c>
      <c r="W8484" s="60" t="str">
        <f>_xlfn.LET(_xlpm.TextCell,TEXT(G8484,"###"),IF(_xlpm.TextCell&lt;&gt;"",IF(StyleSpaceSplit,IFERROR(IF(FIND(" ",_xlpm.TextCell)&gt;=1,MID(_xlpm.TextCell,1,FIND(" ",_xlpm.TextCell)-1),_xlpm.TextCell),_xlpm.TextCell),_xlpm.TextCell),""))</f>
        <v/>
      </c>
      <c r="X8484" s="60" t="str">
        <f>IF(A8484&lt;&gt;"",IFERROR(IF(FIND(" ",G8484)&gt;=1,MID(G8484,FIND(" ",G8484)+1,LEN(G8484)),""),""),"")</f>
        <v/>
      </c>
      <c r="AC8484" s="51">
        <f>IFERROR(VALUE(MID($C8484,1,2)),0)</f>
        <v>0</v>
      </c>
      <c r="AD8484" s="44">
        <f>IFERROR(VALUE(MID($C8484,4,3)),0)</f>
        <v>0</v>
      </c>
      <c r="AE8484" s="51">
        <f>VALUE(RIGHT("00"&amp;AC8484,2)&amp;RIGHT("000"&amp;AD8484,3))</f>
        <v>0</v>
      </c>
    </row>
    <row r="8485" spans="1:31">
      <c r="A8485" s="60" t="str">
        <f>IF(G8485&amp;Q8485&lt;&gt;"",W8485&amp;Q8485,"")</f>
        <v/>
      </c>
      <c r="B8485" s="85" t="str">
        <f>IF(C8485&lt;&gt;"",LEFT(C8485,9),"")</f>
        <v/>
      </c>
      <c r="V8485" s="60" t="str">
        <f>W8485&amp;H8485</f>
        <v/>
      </c>
      <c r="W8485" s="60" t="str">
        <f>_xlfn.LET(_xlpm.TextCell,TEXT(G8485,"###"),IF(_xlpm.TextCell&lt;&gt;"",IF(StyleSpaceSplit,IFERROR(IF(FIND(" ",_xlpm.TextCell)&gt;=1,MID(_xlpm.TextCell,1,FIND(" ",_xlpm.TextCell)-1),_xlpm.TextCell),_xlpm.TextCell),_xlpm.TextCell),""))</f>
        <v/>
      </c>
      <c r="X8485" s="60" t="str">
        <f>IF(A8485&lt;&gt;"",IFERROR(IF(FIND(" ",G8485)&gt;=1,MID(G8485,FIND(" ",G8485)+1,LEN(G8485)),""),""),"")</f>
        <v/>
      </c>
      <c r="AC8485" s="51">
        <f>IFERROR(VALUE(MID($C8485,1,2)),0)</f>
        <v>0</v>
      </c>
      <c r="AD8485" s="44">
        <f>IFERROR(VALUE(MID($C8485,4,3)),0)</f>
        <v>0</v>
      </c>
      <c r="AE8485" s="51">
        <f>VALUE(RIGHT("00"&amp;AC8485,2)&amp;RIGHT("000"&amp;AD8485,3))</f>
        <v>0</v>
      </c>
    </row>
    <row r="8486" spans="1:31">
      <c r="A8486" s="60" t="str">
        <f>IF(G8486&amp;Q8486&lt;&gt;"",W8486&amp;Q8486,"")</f>
        <v/>
      </c>
      <c r="B8486" s="85" t="str">
        <f>IF(C8486&lt;&gt;"",LEFT(C8486,9),"")</f>
        <v/>
      </c>
      <c r="V8486" s="60" t="str">
        <f>W8486&amp;H8486</f>
        <v/>
      </c>
      <c r="W8486" s="60" t="str">
        <f>_xlfn.LET(_xlpm.TextCell,TEXT(G8486,"###"),IF(_xlpm.TextCell&lt;&gt;"",IF(StyleSpaceSplit,IFERROR(IF(FIND(" ",_xlpm.TextCell)&gt;=1,MID(_xlpm.TextCell,1,FIND(" ",_xlpm.TextCell)-1),_xlpm.TextCell),_xlpm.TextCell),_xlpm.TextCell),""))</f>
        <v/>
      </c>
      <c r="X8486" s="60" t="str">
        <f>IF(A8486&lt;&gt;"",IFERROR(IF(FIND(" ",G8486)&gt;=1,MID(G8486,FIND(" ",G8486)+1,LEN(G8486)),""),""),"")</f>
        <v/>
      </c>
      <c r="AC8486" s="51">
        <f>IFERROR(VALUE(MID($C8486,1,2)),0)</f>
        <v>0</v>
      </c>
      <c r="AD8486" s="44">
        <f>IFERROR(VALUE(MID($C8486,4,3)),0)</f>
        <v>0</v>
      </c>
      <c r="AE8486" s="51">
        <f>VALUE(RIGHT("00"&amp;AC8486,2)&amp;RIGHT("000"&amp;AD8486,3))</f>
        <v>0</v>
      </c>
    </row>
    <row r="8487" spans="1:31">
      <c r="A8487" s="60" t="str">
        <f>IF(G8487&amp;Q8487&lt;&gt;"",W8487&amp;Q8487,"")</f>
        <v/>
      </c>
      <c r="B8487" s="85" t="str">
        <f>IF(C8487&lt;&gt;"",LEFT(C8487,9),"")</f>
        <v/>
      </c>
      <c r="V8487" s="60" t="str">
        <f>W8487&amp;H8487</f>
        <v/>
      </c>
      <c r="W8487" s="60" t="str">
        <f>_xlfn.LET(_xlpm.TextCell,TEXT(G8487,"###"),IF(_xlpm.TextCell&lt;&gt;"",IF(StyleSpaceSplit,IFERROR(IF(FIND(" ",_xlpm.TextCell)&gt;=1,MID(_xlpm.TextCell,1,FIND(" ",_xlpm.TextCell)-1),_xlpm.TextCell),_xlpm.TextCell),_xlpm.TextCell),""))</f>
        <v/>
      </c>
      <c r="X8487" s="60" t="str">
        <f>IF(A8487&lt;&gt;"",IFERROR(IF(FIND(" ",G8487)&gt;=1,MID(G8487,FIND(" ",G8487)+1,LEN(G8487)),""),""),"")</f>
        <v/>
      </c>
      <c r="AC8487" s="51">
        <f>IFERROR(VALUE(MID($C8487,1,2)),0)</f>
        <v>0</v>
      </c>
      <c r="AD8487" s="44">
        <f>IFERROR(VALUE(MID($C8487,4,3)),0)</f>
        <v>0</v>
      </c>
      <c r="AE8487" s="51">
        <f>VALUE(RIGHT("00"&amp;AC8487,2)&amp;RIGHT("000"&amp;AD8487,3))</f>
        <v>0</v>
      </c>
    </row>
    <row r="8488" spans="1:31">
      <c r="A8488" s="60" t="str">
        <f>IF(G8488&amp;Q8488&lt;&gt;"",W8488&amp;Q8488,"")</f>
        <v/>
      </c>
      <c r="B8488" s="85" t="str">
        <f>IF(C8488&lt;&gt;"",LEFT(C8488,9),"")</f>
        <v/>
      </c>
      <c r="V8488" s="60" t="str">
        <f>W8488&amp;H8488</f>
        <v/>
      </c>
      <c r="W8488" s="60" t="str">
        <f>_xlfn.LET(_xlpm.TextCell,TEXT(G8488,"###"),IF(_xlpm.TextCell&lt;&gt;"",IF(StyleSpaceSplit,IFERROR(IF(FIND(" ",_xlpm.TextCell)&gt;=1,MID(_xlpm.TextCell,1,FIND(" ",_xlpm.TextCell)-1),_xlpm.TextCell),_xlpm.TextCell),_xlpm.TextCell),""))</f>
        <v/>
      </c>
      <c r="X8488" s="60" t="str">
        <f>IF(A8488&lt;&gt;"",IFERROR(IF(FIND(" ",G8488)&gt;=1,MID(G8488,FIND(" ",G8488)+1,LEN(G8488)),""),""),"")</f>
        <v/>
      </c>
      <c r="AC8488" s="51">
        <f>IFERROR(VALUE(MID($C8488,1,2)),0)</f>
        <v>0</v>
      </c>
      <c r="AD8488" s="44">
        <f>IFERROR(VALUE(MID($C8488,4,3)),0)</f>
        <v>0</v>
      </c>
      <c r="AE8488" s="51">
        <f>VALUE(RIGHT("00"&amp;AC8488,2)&amp;RIGHT("000"&amp;AD8488,3))</f>
        <v>0</v>
      </c>
    </row>
    <row r="8489" spans="1:31">
      <c r="A8489" s="60" t="str">
        <f>IF(G8489&amp;Q8489&lt;&gt;"",W8489&amp;Q8489,"")</f>
        <v/>
      </c>
      <c r="B8489" s="85" t="str">
        <f>IF(C8489&lt;&gt;"",LEFT(C8489,9),"")</f>
        <v/>
      </c>
      <c r="V8489" s="60" t="str">
        <f>W8489&amp;H8489</f>
        <v/>
      </c>
      <c r="W8489" s="60" t="str">
        <f>_xlfn.LET(_xlpm.TextCell,TEXT(G8489,"###"),IF(_xlpm.TextCell&lt;&gt;"",IF(StyleSpaceSplit,IFERROR(IF(FIND(" ",_xlpm.TextCell)&gt;=1,MID(_xlpm.TextCell,1,FIND(" ",_xlpm.TextCell)-1),_xlpm.TextCell),_xlpm.TextCell),_xlpm.TextCell),""))</f>
        <v/>
      </c>
      <c r="X8489" s="60" t="str">
        <f>IF(A8489&lt;&gt;"",IFERROR(IF(FIND(" ",G8489)&gt;=1,MID(G8489,FIND(" ",G8489)+1,LEN(G8489)),""),""),"")</f>
        <v/>
      </c>
      <c r="AC8489" s="51">
        <f>IFERROR(VALUE(MID($C8489,1,2)),0)</f>
        <v>0</v>
      </c>
      <c r="AD8489" s="44">
        <f>IFERROR(VALUE(MID($C8489,4,3)),0)</f>
        <v>0</v>
      </c>
      <c r="AE8489" s="51">
        <f>VALUE(RIGHT("00"&amp;AC8489,2)&amp;RIGHT("000"&amp;AD8489,3))</f>
        <v>0</v>
      </c>
    </row>
    <row r="8490" spans="1:31">
      <c r="A8490" s="60" t="str">
        <f>IF(G8490&amp;Q8490&lt;&gt;"",W8490&amp;Q8490,"")</f>
        <v/>
      </c>
      <c r="B8490" s="85" t="str">
        <f>IF(C8490&lt;&gt;"",LEFT(C8490,9),"")</f>
        <v/>
      </c>
      <c r="V8490" s="60" t="str">
        <f>W8490&amp;H8490</f>
        <v/>
      </c>
      <c r="W8490" s="60" t="str">
        <f>_xlfn.LET(_xlpm.TextCell,TEXT(G8490,"###"),IF(_xlpm.TextCell&lt;&gt;"",IF(StyleSpaceSplit,IFERROR(IF(FIND(" ",_xlpm.TextCell)&gt;=1,MID(_xlpm.TextCell,1,FIND(" ",_xlpm.TextCell)-1),_xlpm.TextCell),_xlpm.TextCell),_xlpm.TextCell),""))</f>
        <v/>
      </c>
      <c r="X8490" s="60" t="str">
        <f>IF(A8490&lt;&gt;"",IFERROR(IF(FIND(" ",G8490)&gt;=1,MID(G8490,FIND(" ",G8490)+1,LEN(G8490)),""),""),"")</f>
        <v/>
      </c>
      <c r="AC8490" s="51">
        <f>IFERROR(VALUE(MID($C8490,1,2)),0)</f>
        <v>0</v>
      </c>
      <c r="AD8490" s="44">
        <f>IFERROR(VALUE(MID($C8490,4,3)),0)</f>
        <v>0</v>
      </c>
      <c r="AE8490" s="51">
        <f>VALUE(RIGHT("00"&amp;AC8490,2)&amp;RIGHT("000"&amp;AD8490,3))</f>
        <v>0</v>
      </c>
    </row>
    <row r="8491" spans="1:31">
      <c r="A8491" s="60" t="str">
        <f>IF(G8491&amp;Q8491&lt;&gt;"",W8491&amp;Q8491,"")</f>
        <v/>
      </c>
      <c r="B8491" s="85" t="str">
        <f>IF(C8491&lt;&gt;"",LEFT(C8491,9),"")</f>
        <v/>
      </c>
      <c r="V8491" s="60" t="str">
        <f>W8491&amp;H8491</f>
        <v/>
      </c>
      <c r="W8491" s="60" t="str">
        <f>_xlfn.LET(_xlpm.TextCell,TEXT(G8491,"###"),IF(_xlpm.TextCell&lt;&gt;"",IF(StyleSpaceSplit,IFERROR(IF(FIND(" ",_xlpm.TextCell)&gt;=1,MID(_xlpm.TextCell,1,FIND(" ",_xlpm.TextCell)-1),_xlpm.TextCell),_xlpm.TextCell),_xlpm.TextCell),""))</f>
        <v/>
      </c>
      <c r="X8491" s="60" t="str">
        <f>IF(A8491&lt;&gt;"",IFERROR(IF(FIND(" ",G8491)&gt;=1,MID(G8491,FIND(" ",G8491)+1,LEN(G8491)),""),""),"")</f>
        <v/>
      </c>
      <c r="AC8491" s="51">
        <f>IFERROR(VALUE(MID($C8491,1,2)),0)</f>
        <v>0</v>
      </c>
      <c r="AD8491" s="44">
        <f>IFERROR(VALUE(MID($C8491,4,3)),0)</f>
        <v>0</v>
      </c>
      <c r="AE8491" s="51">
        <f>VALUE(RIGHT("00"&amp;AC8491,2)&amp;RIGHT("000"&amp;AD8491,3))</f>
        <v>0</v>
      </c>
    </row>
    <row r="8492" spans="1:31">
      <c r="A8492" s="60" t="str">
        <f>IF(G8492&amp;Q8492&lt;&gt;"",W8492&amp;Q8492,"")</f>
        <v/>
      </c>
      <c r="B8492" s="85" t="str">
        <f>IF(C8492&lt;&gt;"",LEFT(C8492,9),"")</f>
        <v/>
      </c>
      <c r="V8492" s="60" t="str">
        <f>W8492&amp;H8492</f>
        <v/>
      </c>
      <c r="W8492" s="60" t="str">
        <f>_xlfn.LET(_xlpm.TextCell,TEXT(G8492,"###"),IF(_xlpm.TextCell&lt;&gt;"",IF(StyleSpaceSplit,IFERROR(IF(FIND(" ",_xlpm.TextCell)&gt;=1,MID(_xlpm.TextCell,1,FIND(" ",_xlpm.TextCell)-1),_xlpm.TextCell),_xlpm.TextCell),_xlpm.TextCell),""))</f>
        <v/>
      </c>
      <c r="X8492" s="60" t="str">
        <f>IF(A8492&lt;&gt;"",IFERROR(IF(FIND(" ",G8492)&gt;=1,MID(G8492,FIND(" ",G8492)+1,LEN(G8492)),""),""),"")</f>
        <v/>
      </c>
      <c r="AC8492" s="51">
        <f>IFERROR(VALUE(MID($C8492,1,2)),0)</f>
        <v>0</v>
      </c>
      <c r="AD8492" s="44">
        <f>IFERROR(VALUE(MID($C8492,4,3)),0)</f>
        <v>0</v>
      </c>
      <c r="AE8492" s="51">
        <f>VALUE(RIGHT("00"&amp;AC8492,2)&amp;RIGHT("000"&amp;AD8492,3))</f>
        <v>0</v>
      </c>
    </row>
    <row r="8493" spans="1:31">
      <c r="A8493" s="60" t="str">
        <f>IF(G8493&amp;Q8493&lt;&gt;"",W8493&amp;Q8493,"")</f>
        <v/>
      </c>
      <c r="B8493" s="85" t="str">
        <f>IF(C8493&lt;&gt;"",LEFT(C8493,9),"")</f>
        <v/>
      </c>
      <c r="V8493" s="60" t="str">
        <f>W8493&amp;H8493</f>
        <v/>
      </c>
      <c r="W8493" s="60" t="str">
        <f>_xlfn.LET(_xlpm.TextCell,TEXT(G8493,"###"),IF(_xlpm.TextCell&lt;&gt;"",IF(StyleSpaceSplit,IFERROR(IF(FIND(" ",_xlpm.TextCell)&gt;=1,MID(_xlpm.TextCell,1,FIND(" ",_xlpm.TextCell)-1),_xlpm.TextCell),_xlpm.TextCell),_xlpm.TextCell),""))</f>
        <v/>
      </c>
      <c r="X8493" s="60" t="str">
        <f>IF(A8493&lt;&gt;"",IFERROR(IF(FIND(" ",G8493)&gt;=1,MID(G8493,FIND(" ",G8493)+1,LEN(G8493)),""),""),"")</f>
        <v/>
      </c>
      <c r="AC8493" s="51">
        <f>IFERROR(VALUE(MID($C8493,1,2)),0)</f>
        <v>0</v>
      </c>
      <c r="AD8493" s="44">
        <f>IFERROR(VALUE(MID($C8493,4,3)),0)</f>
        <v>0</v>
      </c>
      <c r="AE8493" s="51">
        <f>VALUE(RIGHT("00"&amp;AC8493,2)&amp;RIGHT("000"&amp;AD8493,3))</f>
        <v>0</v>
      </c>
    </row>
    <row r="8494" spans="1:31">
      <c r="A8494" s="60" t="str">
        <f>IF(G8494&amp;Q8494&lt;&gt;"",W8494&amp;Q8494,"")</f>
        <v/>
      </c>
      <c r="B8494" s="85" t="str">
        <f>IF(C8494&lt;&gt;"",LEFT(C8494,9),"")</f>
        <v/>
      </c>
      <c r="V8494" s="60" t="str">
        <f>W8494&amp;H8494</f>
        <v/>
      </c>
      <c r="W8494" s="60" t="str">
        <f>_xlfn.LET(_xlpm.TextCell,TEXT(G8494,"###"),IF(_xlpm.TextCell&lt;&gt;"",IF(StyleSpaceSplit,IFERROR(IF(FIND(" ",_xlpm.TextCell)&gt;=1,MID(_xlpm.TextCell,1,FIND(" ",_xlpm.TextCell)-1),_xlpm.TextCell),_xlpm.TextCell),_xlpm.TextCell),""))</f>
        <v/>
      </c>
      <c r="X8494" s="60" t="str">
        <f>IF(A8494&lt;&gt;"",IFERROR(IF(FIND(" ",G8494)&gt;=1,MID(G8494,FIND(" ",G8494)+1,LEN(G8494)),""),""),"")</f>
        <v/>
      </c>
      <c r="AC8494" s="51">
        <f>IFERROR(VALUE(MID($C8494,1,2)),0)</f>
        <v>0</v>
      </c>
      <c r="AD8494" s="44">
        <f>IFERROR(VALUE(MID($C8494,4,3)),0)</f>
        <v>0</v>
      </c>
      <c r="AE8494" s="51">
        <f>VALUE(RIGHT("00"&amp;AC8494,2)&amp;RIGHT("000"&amp;AD8494,3))</f>
        <v>0</v>
      </c>
    </row>
    <row r="8495" spans="1:31">
      <c r="A8495" s="60" t="str">
        <f>IF(G8495&amp;Q8495&lt;&gt;"",W8495&amp;Q8495,"")</f>
        <v/>
      </c>
      <c r="B8495" s="85" t="str">
        <f>IF(C8495&lt;&gt;"",LEFT(C8495,9),"")</f>
        <v/>
      </c>
      <c r="V8495" s="60" t="str">
        <f>W8495&amp;H8495</f>
        <v/>
      </c>
      <c r="W8495" s="60" t="str">
        <f>_xlfn.LET(_xlpm.TextCell,TEXT(G8495,"###"),IF(_xlpm.TextCell&lt;&gt;"",IF(StyleSpaceSplit,IFERROR(IF(FIND(" ",_xlpm.TextCell)&gt;=1,MID(_xlpm.TextCell,1,FIND(" ",_xlpm.TextCell)-1),_xlpm.TextCell),_xlpm.TextCell),_xlpm.TextCell),""))</f>
        <v/>
      </c>
      <c r="X8495" s="60" t="str">
        <f>IF(A8495&lt;&gt;"",IFERROR(IF(FIND(" ",G8495)&gt;=1,MID(G8495,FIND(" ",G8495)+1,LEN(G8495)),""),""),"")</f>
        <v/>
      </c>
      <c r="AC8495" s="51">
        <f>IFERROR(VALUE(MID($C8495,1,2)),0)</f>
        <v>0</v>
      </c>
      <c r="AD8495" s="44">
        <f>IFERROR(VALUE(MID($C8495,4,3)),0)</f>
        <v>0</v>
      </c>
      <c r="AE8495" s="51">
        <f>VALUE(RIGHT("00"&amp;AC8495,2)&amp;RIGHT("000"&amp;AD8495,3))</f>
        <v>0</v>
      </c>
    </row>
    <row r="8496" spans="1:31">
      <c r="A8496" s="60" t="str">
        <f>IF(G8496&amp;Q8496&lt;&gt;"",W8496&amp;Q8496,"")</f>
        <v/>
      </c>
      <c r="B8496" s="85" t="str">
        <f>IF(C8496&lt;&gt;"",LEFT(C8496,9),"")</f>
        <v/>
      </c>
      <c r="V8496" s="60" t="str">
        <f>W8496&amp;H8496</f>
        <v/>
      </c>
      <c r="W8496" s="60" t="str">
        <f>_xlfn.LET(_xlpm.TextCell,TEXT(G8496,"###"),IF(_xlpm.TextCell&lt;&gt;"",IF(StyleSpaceSplit,IFERROR(IF(FIND(" ",_xlpm.TextCell)&gt;=1,MID(_xlpm.TextCell,1,FIND(" ",_xlpm.TextCell)-1),_xlpm.TextCell),_xlpm.TextCell),_xlpm.TextCell),""))</f>
        <v/>
      </c>
      <c r="X8496" s="60" t="str">
        <f>IF(A8496&lt;&gt;"",IFERROR(IF(FIND(" ",G8496)&gt;=1,MID(G8496,FIND(" ",G8496)+1,LEN(G8496)),""),""),"")</f>
        <v/>
      </c>
      <c r="AC8496" s="51">
        <f>IFERROR(VALUE(MID($C8496,1,2)),0)</f>
        <v>0</v>
      </c>
      <c r="AD8496" s="44">
        <f>IFERROR(VALUE(MID($C8496,4,3)),0)</f>
        <v>0</v>
      </c>
      <c r="AE8496" s="51">
        <f>VALUE(RIGHT("00"&amp;AC8496,2)&amp;RIGHT("000"&amp;AD8496,3))</f>
        <v>0</v>
      </c>
    </row>
    <row r="8497" spans="1:31">
      <c r="A8497" s="60" t="str">
        <f>IF(G8497&amp;Q8497&lt;&gt;"",W8497&amp;Q8497,"")</f>
        <v/>
      </c>
      <c r="B8497" s="85" t="str">
        <f>IF(C8497&lt;&gt;"",LEFT(C8497,9),"")</f>
        <v/>
      </c>
      <c r="V8497" s="60" t="str">
        <f>W8497&amp;H8497</f>
        <v/>
      </c>
      <c r="W8497" s="60" t="str">
        <f>_xlfn.LET(_xlpm.TextCell,TEXT(G8497,"###"),IF(_xlpm.TextCell&lt;&gt;"",IF(StyleSpaceSplit,IFERROR(IF(FIND(" ",_xlpm.TextCell)&gt;=1,MID(_xlpm.TextCell,1,FIND(" ",_xlpm.TextCell)-1),_xlpm.TextCell),_xlpm.TextCell),_xlpm.TextCell),""))</f>
        <v/>
      </c>
      <c r="X8497" s="60" t="str">
        <f>IF(A8497&lt;&gt;"",IFERROR(IF(FIND(" ",G8497)&gt;=1,MID(G8497,FIND(" ",G8497)+1,LEN(G8497)),""),""),"")</f>
        <v/>
      </c>
      <c r="AC8497" s="51">
        <f>IFERROR(VALUE(MID($C8497,1,2)),0)</f>
        <v>0</v>
      </c>
      <c r="AD8497" s="44">
        <f>IFERROR(VALUE(MID($C8497,4,3)),0)</f>
        <v>0</v>
      </c>
      <c r="AE8497" s="51">
        <f>VALUE(RIGHT("00"&amp;AC8497,2)&amp;RIGHT("000"&amp;AD8497,3))</f>
        <v>0</v>
      </c>
    </row>
    <row r="8498" spans="1:31">
      <c r="A8498" s="60" t="str">
        <f>IF(G8498&amp;Q8498&lt;&gt;"",W8498&amp;Q8498,"")</f>
        <v/>
      </c>
      <c r="B8498" s="85" t="str">
        <f>IF(C8498&lt;&gt;"",LEFT(C8498,9),"")</f>
        <v/>
      </c>
      <c r="V8498" s="60" t="str">
        <f>W8498&amp;H8498</f>
        <v/>
      </c>
      <c r="W8498" s="60" t="str">
        <f>_xlfn.LET(_xlpm.TextCell,TEXT(G8498,"###"),IF(_xlpm.TextCell&lt;&gt;"",IF(StyleSpaceSplit,IFERROR(IF(FIND(" ",_xlpm.TextCell)&gt;=1,MID(_xlpm.TextCell,1,FIND(" ",_xlpm.TextCell)-1),_xlpm.TextCell),_xlpm.TextCell),_xlpm.TextCell),""))</f>
        <v/>
      </c>
      <c r="X8498" s="60" t="str">
        <f>IF(A8498&lt;&gt;"",IFERROR(IF(FIND(" ",G8498)&gt;=1,MID(G8498,FIND(" ",G8498)+1,LEN(G8498)),""),""),"")</f>
        <v/>
      </c>
      <c r="AC8498" s="51">
        <f>IFERROR(VALUE(MID($C8498,1,2)),0)</f>
        <v>0</v>
      </c>
      <c r="AD8498" s="44">
        <f>IFERROR(VALUE(MID($C8498,4,3)),0)</f>
        <v>0</v>
      </c>
      <c r="AE8498" s="51">
        <f>VALUE(RIGHT("00"&amp;AC8498,2)&amp;RIGHT("000"&amp;AD8498,3))</f>
        <v>0</v>
      </c>
    </row>
    <row r="8499" spans="1:31">
      <c r="A8499" s="60" t="str">
        <f>IF(G8499&amp;Q8499&lt;&gt;"",W8499&amp;Q8499,"")</f>
        <v/>
      </c>
      <c r="B8499" s="85" t="str">
        <f>IF(C8499&lt;&gt;"",LEFT(C8499,9),"")</f>
        <v/>
      </c>
      <c r="V8499" s="60" t="str">
        <f>W8499&amp;H8499</f>
        <v/>
      </c>
      <c r="W8499" s="60" t="str">
        <f>_xlfn.LET(_xlpm.TextCell,TEXT(G8499,"###"),IF(_xlpm.TextCell&lt;&gt;"",IF(StyleSpaceSplit,IFERROR(IF(FIND(" ",_xlpm.TextCell)&gt;=1,MID(_xlpm.TextCell,1,FIND(" ",_xlpm.TextCell)-1),_xlpm.TextCell),_xlpm.TextCell),_xlpm.TextCell),""))</f>
        <v/>
      </c>
      <c r="X8499" s="60" t="str">
        <f>IF(A8499&lt;&gt;"",IFERROR(IF(FIND(" ",G8499)&gt;=1,MID(G8499,FIND(" ",G8499)+1,LEN(G8499)),""),""),"")</f>
        <v/>
      </c>
      <c r="AC8499" s="51">
        <f>IFERROR(VALUE(MID($C8499,1,2)),0)</f>
        <v>0</v>
      </c>
      <c r="AD8499" s="44">
        <f>IFERROR(VALUE(MID($C8499,4,3)),0)</f>
        <v>0</v>
      </c>
      <c r="AE8499" s="51">
        <f>VALUE(RIGHT("00"&amp;AC8499,2)&amp;RIGHT("000"&amp;AD8499,3))</f>
        <v>0</v>
      </c>
    </row>
    <row r="8500" spans="1:31">
      <c r="A8500" s="60" t="str">
        <f>IF(G8500&amp;Q8500&lt;&gt;"",W8500&amp;Q8500,"")</f>
        <v/>
      </c>
      <c r="B8500" s="85" t="str">
        <f>IF(C8500&lt;&gt;"",LEFT(C8500,9),"")</f>
        <v/>
      </c>
      <c r="V8500" s="60" t="str">
        <f>W8500&amp;H8500</f>
        <v/>
      </c>
      <c r="W8500" s="60" t="str">
        <f>_xlfn.LET(_xlpm.TextCell,TEXT(G8500,"###"),IF(_xlpm.TextCell&lt;&gt;"",IF(StyleSpaceSplit,IFERROR(IF(FIND(" ",_xlpm.TextCell)&gt;=1,MID(_xlpm.TextCell,1,FIND(" ",_xlpm.TextCell)-1),_xlpm.TextCell),_xlpm.TextCell),_xlpm.TextCell),""))</f>
        <v/>
      </c>
      <c r="X8500" s="60" t="str">
        <f>IF(A8500&lt;&gt;"",IFERROR(IF(FIND(" ",G8500)&gt;=1,MID(G8500,FIND(" ",G8500)+1,LEN(G8500)),""),""),"")</f>
        <v/>
      </c>
      <c r="AC8500" s="51">
        <f>IFERROR(VALUE(MID($C8500,1,2)),0)</f>
        <v>0</v>
      </c>
      <c r="AD8500" s="44">
        <f>IFERROR(VALUE(MID($C8500,4,3)),0)</f>
        <v>0</v>
      </c>
      <c r="AE8500" s="51">
        <f>VALUE(RIGHT("00"&amp;AC8500,2)&amp;RIGHT("000"&amp;AD8500,3))</f>
        <v>0</v>
      </c>
    </row>
    <row r="8501" spans="1:31">
      <c r="A8501" s="60" t="str">
        <f>IF(G8501&amp;Q8501&lt;&gt;"",W8501&amp;Q8501,"")</f>
        <v/>
      </c>
      <c r="B8501" s="85" t="str">
        <f>IF(C8501&lt;&gt;"",LEFT(C8501,9),"")</f>
        <v/>
      </c>
      <c r="V8501" s="60" t="str">
        <f>W8501&amp;H8501</f>
        <v/>
      </c>
      <c r="W8501" s="60" t="str">
        <f>_xlfn.LET(_xlpm.TextCell,TEXT(G8501,"###"),IF(_xlpm.TextCell&lt;&gt;"",IF(StyleSpaceSplit,IFERROR(IF(FIND(" ",_xlpm.TextCell)&gt;=1,MID(_xlpm.TextCell,1,FIND(" ",_xlpm.TextCell)-1),_xlpm.TextCell),_xlpm.TextCell),_xlpm.TextCell),""))</f>
        <v/>
      </c>
      <c r="X8501" s="60" t="str">
        <f>IF(A8501&lt;&gt;"",IFERROR(IF(FIND(" ",G8501)&gt;=1,MID(G8501,FIND(" ",G8501)+1,LEN(G8501)),""),""),"")</f>
        <v/>
      </c>
      <c r="AC8501" s="51">
        <f>IFERROR(VALUE(MID($C8501,1,2)),0)</f>
        <v>0</v>
      </c>
      <c r="AD8501" s="44">
        <f>IFERROR(VALUE(MID($C8501,4,3)),0)</f>
        <v>0</v>
      </c>
      <c r="AE8501" s="51">
        <f>VALUE(RIGHT("00"&amp;AC8501,2)&amp;RIGHT("000"&amp;AD8501,3))</f>
        <v>0</v>
      </c>
    </row>
    <row r="8502" spans="1:31">
      <c r="A8502" s="60" t="str">
        <f>IF(G8502&amp;Q8502&lt;&gt;"",W8502&amp;Q8502,"")</f>
        <v/>
      </c>
      <c r="B8502" s="85" t="str">
        <f>IF(C8502&lt;&gt;"",LEFT(C8502,9),"")</f>
        <v/>
      </c>
      <c r="V8502" s="60" t="str">
        <f>W8502&amp;H8502</f>
        <v/>
      </c>
      <c r="W8502" s="60" t="str">
        <f>_xlfn.LET(_xlpm.TextCell,TEXT(G8502,"###"),IF(_xlpm.TextCell&lt;&gt;"",IF(StyleSpaceSplit,IFERROR(IF(FIND(" ",_xlpm.TextCell)&gt;=1,MID(_xlpm.TextCell,1,FIND(" ",_xlpm.TextCell)-1),_xlpm.TextCell),_xlpm.TextCell),_xlpm.TextCell),""))</f>
        <v/>
      </c>
      <c r="X8502" s="60" t="str">
        <f>IF(A8502&lt;&gt;"",IFERROR(IF(FIND(" ",G8502)&gt;=1,MID(G8502,FIND(" ",G8502)+1,LEN(G8502)),""),""),"")</f>
        <v/>
      </c>
      <c r="AC8502" s="51">
        <f>IFERROR(VALUE(MID($C8502,1,2)),0)</f>
        <v>0</v>
      </c>
      <c r="AD8502" s="44">
        <f>IFERROR(VALUE(MID($C8502,4,3)),0)</f>
        <v>0</v>
      </c>
      <c r="AE8502" s="51">
        <f>VALUE(RIGHT("00"&amp;AC8502,2)&amp;RIGHT("000"&amp;AD8502,3))</f>
        <v>0</v>
      </c>
    </row>
    <row r="8503" spans="1:31">
      <c r="A8503" s="60" t="str">
        <f>IF(G8503&amp;Q8503&lt;&gt;"",W8503&amp;Q8503,"")</f>
        <v/>
      </c>
      <c r="B8503" s="85" t="str">
        <f>IF(C8503&lt;&gt;"",LEFT(C8503,9),"")</f>
        <v/>
      </c>
      <c r="V8503" s="60" t="str">
        <f>W8503&amp;H8503</f>
        <v/>
      </c>
      <c r="W8503" s="60" t="str">
        <f>_xlfn.LET(_xlpm.TextCell,TEXT(G8503,"###"),IF(_xlpm.TextCell&lt;&gt;"",IF(StyleSpaceSplit,IFERROR(IF(FIND(" ",_xlpm.TextCell)&gt;=1,MID(_xlpm.TextCell,1,FIND(" ",_xlpm.TextCell)-1),_xlpm.TextCell),_xlpm.TextCell),_xlpm.TextCell),""))</f>
        <v/>
      </c>
      <c r="X8503" s="60" t="str">
        <f>IF(A8503&lt;&gt;"",IFERROR(IF(FIND(" ",G8503)&gt;=1,MID(G8503,FIND(" ",G8503)+1,LEN(G8503)),""),""),"")</f>
        <v/>
      </c>
      <c r="AC8503" s="51">
        <f>IFERROR(VALUE(MID($C8503,1,2)),0)</f>
        <v>0</v>
      </c>
      <c r="AD8503" s="44">
        <f>IFERROR(VALUE(MID($C8503,4,3)),0)</f>
        <v>0</v>
      </c>
      <c r="AE8503" s="51">
        <f>VALUE(RIGHT("00"&amp;AC8503,2)&amp;RIGHT("000"&amp;AD8503,3))</f>
        <v>0</v>
      </c>
    </row>
    <row r="8504" spans="1:31">
      <c r="A8504" s="60" t="str">
        <f>IF(G8504&amp;Q8504&lt;&gt;"",W8504&amp;Q8504,"")</f>
        <v/>
      </c>
      <c r="B8504" s="85" t="str">
        <f>IF(C8504&lt;&gt;"",LEFT(C8504,9),"")</f>
        <v/>
      </c>
      <c r="V8504" s="60" t="str">
        <f>W8504&amp;H8504</f>
        <v/>
      </c>
      <c r="W8504" s="60" t="str">
        <f>_xlfn.LET(_xlpm.TextCell,TEXT(G8504,"###"),IF(_xlpm.TextCell&lt;&gt;"",IF(StyleSpaceSplit,IFERROR(IF(FIND(" ",_xlpm.TextCell)&gt;=1,MID(_xlpm.TextCell,1,FIND(" ",_xlpm.TextCell)-1),_xlpm.TextCell),_xlpm.TextCell),_xlpm.TextCell),""))</f>
        <v/>
      </c>
      <c r="X8504" s="60" t="str">
        <f>IF(A8504&lt;&gt;"",IFERROR(IF(FIND(" ",G8504)&gt;=1,MID(G8504,FIND(" ",G8504)+1,LEN(G8504)),""),""),"")</f>
        <v/>
      </c>
      <c r="AC8504" s="51">
        <f>IFERROR(VALUE(MID($C8504,1,2)),0)</f>
        <v>0</v>
      </c>
      <c r="AD8504" s="44">
        <f>IFERROR(VALUE(MID($C8504,4,3)),0)</f>
        <v>0</v>
      </c>
      <c r="AE8504" s="51">
        <f>VALUE(RIGHT("00"&amp;AC8504,2)&amp;RIGHT("000"&amp;AD8504,3))</f>
        <v>0</v>
      </c>
    </row>
    <row r="8505" spans="1:31">
      <c r="A8505" s="60" t="str">
        <f>IF(G8505&amp;Q8505&lt;&gt;"",W8505&amp;Q8505,"")</f>
        <v/>
      </c>
      <c r="B8505" s="85" t="str">
        <f>IF(C8505&lt;&gt;"",LEFT(C8505,9),"")</f>
        <v/>
      </c>
      <c r="V8505" s="60" t="str">
        <f>W8505&amp;H8505</f>
        <v/>
      </c>
      <c r="W8505" s="60" t="str">
        <f>_xlfn.LET(_xlpm.TextCell,TEXT(G8505,"###"),IF(_xlpm.TextCell&lt;&gt;"",IF(StyleSpaceSplit,IFERROR(IF(FIND(" ",_xlpm.TextCell)&gt;=1,MID(_xlpm.TextCell,1,FIND(" ",_xlpm.TextCell)-1),_xlpm.TextCell),_xlpm.TextCell),_xlpm.TextCell),""))</f>
        <v/>
      </c>
      <c r="X8505" s="60" t="str">
        <f>IF(A8505&lt;&gt;"",IFERROR(IF(FIND(" ",G8505)&gt;=1,MID(G8505,FIND(" ",G8505)+1,LEN(G8505)),""),""),"")</f>
        <v/>
      </c>
      <c r="AC8505" s="51">
        <f>IFERROR(VALUE(MID($C8505,1,2)),0)</f>
        <v>0</v>
      </c>
      <c r="AD8505" s="44">
        <f>IFERROR(VALUE(MID($C8505,4,3)),0)</f>
        <v>0</v>
      </c>
      <c r="AE8505" s="51">
        <f>VALUE(RIGHT("00"&amp;AC8505,2)&amp;RIGHT("000"&amp;AD8505,3))</f>
        <v>0</v>
      </c>
    </row>
    <row r="8506" spans="1:31">
      <c r="A8506" s="60" t="str">
        <f>IF(G8506&amp;Q8506&lt;&gt;"",W8506&amp;Q8506,"")</f>
        <v/>
      </c>
      <c r="B8506" s="85" t="str">
        <f>IF(C8506&lt;&gt;"",LEFT(C8506,9),"")</f>
        <v/>
      </c>
      <c r="V8506" s="60" t="str">
        <f>W8506&amp;H8506</f>
        <v/>
      </c>
      <c r="W8506" s="60" t="str">
        <f>_xlfn.LET(_xlpm.TextCell,TEXT(G8506,"###"),IF(_xlpm.TextCell&lt;&gt;"",IF(StyleSpaceSplit,IFERROR(IF(FIND(" ",_xlpm.TextCell)&gt;=1,MID(_xlpm.TextCell,1,FIND(" ",_xlpm.TextCell)-1),_xlpm.TextCell),_xlpm.TextCell),_xlpm.TextCell),""))</f>
        <v/>
      </c>
      <c r="X8506" s="60" t="str">
        <f>IF(A8506&lt;&gt;"",IFERROR(IF(FIND(" ",G8506)&gt;=1,MID(G8506,FIND(" ",G8506)+1,LEN(G8506)),""),""),"")</f>
        <v/>
      </c>
      <c r="AC8506" s="51">
        <f>IFERROR(VALUE(MID($C8506,1,2)),0)</f>
        <v>0</v>
      </c>
      <c r="AD8506" s="44">
        <f>IFERROR(VALUE(MID($C8506,4,3)),0)</f>
        <v>0</v>
      </c>
      <c r="AE8506" s="51">
        <f>VALUE(RIGHT("00"&amp;AC8506,2)&amp;RIGHT("000"&amp;AD8506,3))</f>
        <v>0</v>
      </c>
    </row>
    <row r="8507" spans="1:31">
      <c r="A8507" s="60" t="str">
        <f>IF(G8507&amp;Q8507&lt;&gt;"",W8507&amp;Q8507,"")</f>
        <v/>
      </c>
      <c r="B8507" s="85" t="str">
        <f>IF(C8507&lt;&gt;"",LEFT(C8507,9),"")</f>
        <v/>
      </c>
      <c r="V8507" s="60" t="str">
        <f>W8507&amp;H8507</f>
        <v/>
      </c>
      <c r="W8507" s="60" t="str">
        <f>_xlfn.LET(_xlpm.TextCell,TEXT(G8507,"###"),IF(_xlpm.TextCell&lt;&gt;"",IF(StyleSpaceSplit,IFERROR(IF(FIND(" ",_xlpm.TextCell)&gt;=1,MID(_xlpm.TextCell,1,FIND(" ",_xlpm.TextCell)-1),_xlpm.TextCell),_xlpm.TextCell),_xlpm.TextCell),""))</f>
        <v/>
      </c>
      <c r="X8507" s="60" t="str">
        <f>IF(A8507&lt;&gt;"",IFERROR(IF(FIND(" ",G8507)&gt;=1,MID(G8507,FIND(" ",G8507)+1,LEN(G8507)),""),""),"")</f>
        <v/>
      </c>
      <c r="AC8507" s="51">
        <f>IFERROR(VALUE(MID($C8507,1,2)),0)</f>
        <v>0</v>
      </c>
      <c r="AD8507" s="44">
        <f>IFERROR(VALUE(MID($C8507,4,3)),0)</f>
        <v>0</v>
      </c>
      <c r="AE8507" s="51">
        <f>VALUE(RIGHT("00"&amp;AC8507,2)&amp;RIGHT("000"&amp;AD8507,3))</f>
        <v>0</v>
      </c>
    </row>
    <row r="8508" spans="1:31">
      <c r="A8508" s="60" t="str">
        <f>IF(G8508&amp;Q8508&lt;&gt;"",W8508&amp;Q8508,"")</f>
        <v/>
      </c>
      <c r="B8508" s="85" t="str">
        <f>IF(C8508&lt;&gt;"",LEFT(C8508,9),"")</f>
        <v/>
      </c>
      <c r="V8508" s="60" t="str">
        <f>W8508&amp;H8508</f>
        <v/>
      </c>
      <c r="W8508" s="60" t="str">
        <f>_xlfn.LET(_xlpm.TextCell,TEXT(G8508,"###"),IF(_xlpm.TextCell&lt;&gt;"",IF(StyleSpaceSplit,IFERROR(IF(FIND(" ",_xlpm.TextCell)&gt;=1,MID(_xlpm.TextCell,1,FIND(" ",_xlpm.TextCell)-1),_xlpm.TextCell),_xlpm.TextCell),_xlpm.TextCell),""))</f>
        <v/>
      </c>
      <c r="X8508" s="60" t="str">
        <f>IF(A8508&lt;&gt;"",IFERROR(IF(FIND(" ",G8508)&gt;=1,MID(G8508,FIND(" ",G8508)+1,LEN(G8508)),""),""),"")</f>
        <v/>
      </c>
      <c r="AC8508" s="51">
        <f>IFERROR(VALUE(MID($C8508,1,2)),0)</f>
        <v>0</v>
      </c>
      <c r="AD8508" s="44">
        <f>IFERROR(VALUE(MID($C8508,4,3)),0)</f>
        <v>0</v>
      </c>
      <c r="AE8508" s="51">
        <f>VALUE(RIGHT("00"&amp;AC8508,2)&amp;RIGHT("000"&amp;AD8508,3))</f>
        <v>0</v>
      </c>
    </row>
    <row r="8509" spans="1:31">
      <c r="A8509" s="60" t="str">
        <f>IF(G8509&amp;Q8509&lt;&gt;"",W8509&amp;Q8509,"")</f>
        <v/>
      </c>
      <c r="B8509" s="85" t="str">
        <f>IF(C8509&lt;&gt;"",LEFT(C8509,9),"")</f>
        <v/>
      </c>
      <c r="V8509" s="60" t="str">
        <f>W8509&amp;H8509</f>
        <v/>
      </c>
      <c r="W8509" s="60" t="str">
        <f>_xlfn.LET(_xlpm.TextCell,TEXT(G8509,"###"),IF(_xlpm.TextCell&lt;&gt;"",IF(StyleSpaceSplit,IFERROR(IF(FIND(" ",_xlpm.TextCell)&gt;=1,MID(_xlpm.TextCell,1,FIND(" ",_xlpm.TextCell)-1),_xlpm.TextCell),_xlpm.TextCell),_xlpm.TextCell),""))</f>
        <v/>
      </c>
      <c r="X8509" s="60" t="str">
        <f>IF(A8509&lt;&gt;"",IFERROR(IF(FIND(" ",G8509)&gt;=1,MID(G8509,FIND(" ",G8509)+1,LEN(G8509)),""),""),"")</f>
        <v/>
      </c>
      <c r="AC8509" s="51">
        <f>IFERROR(VALUE(MID($C8509,1,2)),0)</f>
        <v>0</v>
      </c>
      <c r="AD8509" s="44">
        <f>IFERROR(VALUE(MID($C8509,4,3)),0)</f>
        <v>0</v>
      </c>
      <c r="AE8509" s="51">
        <f>VALUE(RIGHT("00"&amp;AC8509,2)&amp;RIGHT("000"&amp;AD8509,3))</f>
        <v>0</v>
      </c>
    </row>
    <row r="8510" spans="1:31">
      <c r="A8510" s="60" t="str">
        <f>IF(G8510&amp;Q8510&lt;&gt;"",W8510&amp;Q8510,"")</f>
        <v/>
      </c>
      <c r="B8510" s="85" t="str">
        <f>IF(C8510&lt;&gt;"",LEFT(C8510,9),"")</f>
        <v/>
      </c>
      <c r="V8510" s="60" t="str">
        <f>W8510&amp;H8510</f>
        <v/>
      </c>
      <c r="W8510" s="60" t="str">
        <f>_xlfn.LET(_xlpm.TextCell,TEXT(G8510,"###"),IF(_xlpm.TextCell&lt;&gt;"",IF(StyleSpaceSplit,IFERROR(IF(FIND(" ",_xlpm.TextCell)&gt;=1,MID(_xlpm.TextCell,1,FIND(" ",_xlpm.TextCell)-1),_xlpm.TextCell),_xlpm.TextCell),_xlpm.TextCell),""))</f>
        <v/>
      </c>
      <c r="X8510" s="60" t="str">
        <f>IF(A8510&lt;&gt;"",IFERROR(IF(FIND(" ",G8510)&gt;=1,MID(G8510,FIND(" ",G8510)+1,LEN(G8510)),""),""),"")</f>
        <v/>
      </c>
      <c r="AC8510" s="51">
        <f>IFERROR(VALUE(MID($C8510,1,2)),0)</f>
        <v>0</v>
      </c>
      <c r="AD8510" s="44">
        <f>IFERROR(VALUE(MID($C8510,4,3)),0)</f>
        <v>0</v>
      </c>
      <c r="AE8510" s="51">
        <f>VALUE(RIGHT("00"&amp;AC8510,2)&amp;RIGHT("000"&amp;AD8510,3))</f>
        <v>0</v>
      </c>
    </row>
    <row r="8511" spans="1:31">
      <c r="A8511" s="60" t="str">
        <f>IF(G8511&amp;Q8511&lt;&gt;"",W8511&amp;Q8511,"")</f>
        <v/>
      </c>
      <c r="B8511" s="85" t="str">
        <f>IF(C8511&lt;&gt;"",LEFT(C8511,9),"")</f>
        <v/>
      </c>
      <c r="V8511" s="60" t="str">
        <f>W8511&amp;H8511</f>
        <v/>
      </c>
      <c r="W8511" s="60" t="str">
        <f>_xlfn.LET(_xlpm.TextCell,TEXT(G8511,"###"),IF(_xlpm.TextCell&lt;&gt;"",IF(StyleSpaceSplit,IFERROR(IF(FIND(" ",_xlpm.TextCell)&gt;=1,MID(_xlpm.TextCell,1,FIND(" ",_xlpm.TextCell)-1),_xlpm.TextCell),_xlpm.TextCell),_xlpm.TextCell),""))</f>
        <v/>
      </c>
      <c r="X8511" s="60" t="str">
        <f>IF(A8511&lt;&gt;"",IFERROR(IF(FIND(" ",G8511)&gt;=1,MID(G8511,FIND(" ",G8511)+1,LEN(G8511)),""),""),"")</f>
        <v/>
      </c>
      <c r="AC8511" s="51">
        <f>IFERROR(VALUE(MID($C8511,1,2)),0)</f>
        <v>0</v>
      </c>
      <c r="AD8511" s="44">
        <f>IFERROR(VALUE(MID($C8511,4,3)),0)</f>
        <v>0</v>
      </c>
      <c r="AE8511" s="51">
        <f>VALUE(RIGHT("00"&amp;AC8511,2)&amp;RIGHT("000"&amp;AD8511,3))</f>
        <v>0</v>
      </c>
    </row>
    <row r="8512" spans="1:31">
      <c r="A8512" s="60" t="str">
        <f>IF(G8512&amp;Q8512&lt;&gt;"",W8512&amp;Q8512,"")</f>
        <v/>
      </c>
      <c r="B8512" s="85" t="str">
        <f>IF(C8512&lt;&gt;"",LEFT(C8512,9),"")</f>
        <v/>
      </c>
      <c r="V8512" s="60" t="str">
        <f>W8512&amp;H8512</f>
        <v/>
      </c>
      <c r="W8512" s="60" t="str">
        <f>_xlfn.LET(_xlpm.TextCell,TEXT(G8512,"###"),IF(_xlpm.TextCell&lt;&gt;"",IF(StyleSpaceSplit,IFERROR(IF(FIND(" ",_xlpm.TextCell)&gt;=1,MID(_xlpm.TextCell,1,FIND(" ",_xlpm.TextCell)-1),_xlpm.TextCell),_xlpm.TextCell),_xlpm.TextCell),""))</f>
        <v/>
      </c>
      <c r="X8512" s="60" t="str">
        <f>IF(A8512&lt;&gt;"",IFERROR(IF(FIND(" ",G8512)&gt;=1,MID(G8512,FIND(" ",G8512)+1,LEN(G8512)),""),""),"")</f>
        <v/>
      </c>
      <c r="AC8512" s="51">
        <f>IFERROR(VALUE(MID($C8512,1,2)),0)</f>
        <v>0</v>
      </c>
      <c r="AD8512" s="44">
        <f>IFERROR(VALUE(MID($C8512,4,3)),0)</f>
        <v>0</v>
      </c>
      <c r="AE8512" s="51">
        <f>VALUE(RIGHT("00"&amp;AC8512,2)&amp;RIGHT("000"&amp;AD8512,3))</f>
        <v>0</v>
      </c>
    </row>
    <row r="8513" spans="1:31">
      <c r="A8513" s="60" t="str">
        <f>IF(G8513&amp;Q8513&lt;&gt;"",W8513&amp;Q8513,"")</f>
        <v/>
      </c>
      <c r="B8513" s="85" t="str">
        <f>IF(C8513&lt;&gt;"",LEFT(C8513,9),"")</f>
        <v/>
      </c>
      <c r="V8513" s="60" t="str">
        <f>W8513&amp;H8513</f>
        <v/>
      </c>
      <c r="W8513" s="60" t="str">
        <f>_xlfn.LET(_xlpm.TextCell,TEXT(G8513,"###"),IF(_xlpm.TextCell&lt;&gt;"",IF(StyleSpaceSplit,IFERROR(IF(FIND(" ",_xlpm.TextCell)&gt;=1,MID(_xlpm.TextCell,1,FIND(" ",_xlpm.TextCell)-1),_xlpm.TextCell),_xlpm.TextCell),_xlpm.TextCell),""))</f>
        <v/>
      </c>
      <c r="X8513" s="60" t="str">
        <f>IF(A8513&lt;&gt;"",IFERROR(IF(FIND(" ",G8513)&gt;=1,MID(G8513,FIND(" ",G8513)+1,LEN(G8513)),""),""),"")</f>
        <v/>
      </c>
      <c r="AC8513" s="51">
        <f>IFERROR(VALUE(MID($C8513,1,2)),0)</f>
        <v>0</v>
      </c>
      <c r="AD8513" s="44">
        <f>IFERROR(VALUE(MID($C8513,4,3)),0)</f>
        <v>0</v>
      </c>
      <c r="AE8513" s="51">
        <f>VALUE(RIGHT("00"&amp;AC8513,2)&amp;RIGHT("000"&amp;AD8513,3))</f>
        <v>0</v>
      </c>
    </row>
    <row r="8514" spans="1:31">
      <c r="A8514" s="60" t="str">
        <f>IF(G8514&amp;Q8514&lt;&gt;"",W8514&amp;Q8514,"")</f>
        <v/>
      </c>
      <c r="B8514" s="85" t="str">
        <f>IF(C8514&lt;&gt;"",LEFT(C8514,9),"")</f>
        <v/>
      </c>
      <c r="V8514" s="60" t="str">
        <f>W8514&amp;H8514</f>
        <v/>
      </c>
      <c r="W8514" s="60" t="str">
        <f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>IF(A8514&lt;&gt;"",IFERROR(IF(FIND(" ",G8514)&gt;=1,MID(G8514,FIND(" ",G8514)+1,LEN(G8514)),""),""),"")</f>
        <v/>
      </c>
      <c r="AC8514" s="51">
        <f>IFERROR(VALUE(MID($C8514,1,2)),0)</f>
        <v>0</v>
      </c>
      <c r="AD8514" s="44">
        <f>IFERROR(VALUE(MID($C8514,4,3)),0)</f>
        <v>0</v>
      </c>
      <c r="AE8514" s="51">
        <f>VALUE(RIGHT("00"&amp;AC8514,2)&amp;RIGHT("000"&amp;AD8514,3))</f>
        <v>0</v>
      </c>
    </row>
    <row r="8515" spans="1:31">
      <c r="A8515" s="60" t="str">
        <f>IF(G8515&amp;Q8515&lt;&gt;"",W8515&amp;Q8515,"")</f>
        <v/>
      </c>
      <c r="B8515" s="85" t="str">
        <f>IF(C8515&lt;&gt;"",LEFT(C8515,9),"")</f>
        <v/>
      </c>
      <c r="V8515" s="60" t="str">
        <f>W8515&amp;H8515</f>
        <v/>
      </c>
      <c r="W8515" s="60" t="str">
        <f>_xlfn.LET(_xlpm.TextCell,TEXT(G8515,"###"),IF(_xlpm.TextCell&lt;&gt;"",IF(StyleSpaceSplit,IFERROR(IF(FIND(" ",_xlpm.TextCell)&gt;=1,MID(_xlpm.TextCell,1,FIND(" ",_xlpm.TextCell)-1),_xlpm.TextCell),_xlpm.TextCell),_xlpm.TextCell),""))</f>
        <v/>
      </c>
      <c r="X8515" s="60" t="str">
        <f>IF(A8515&lt;&gt;"",IFERROR(IF(FIND(" ",G8515)&gt;=1,MID(G8515,FIND(" ",G8515)+1,LEN(G8515)),""),""),"")</f>
        <v/>
      </c>
      <c r="AC8515" s="51">
        <f>IFERROR(VALUE(MID($C8515,1,2)),0)</f>
        <v>0</v>
      </c>
      <c r="AD8515" s="44">
        <f>IFERROR(VALUE(MID($C8515,4,3)),0)</f>
        <v>0</v>
      </c>
      <c r="AE8515" s="51">
        <f>VALUE(RIGHT("00"&amp;AC8515,2)&amp;RIGHT("000"&amp;AD8515,3))</f>
        <v>0</v>
      </c>
    </row>
    <row r="8516" spans="1:31">
      <c r="A8516" s="60" t="str">
        <f>IF(G8516&amp;Q8516&lt;&gt;"",W8516&amp;Q8516,"")</f>
        <v/>
      </c>
      <c r="B8516" s="85" t="str">
        <f>IF(C8516&lt;&gt;"",LEFT(C8516,9),"")</f>
        <v/>
      </c>
      <c r="V8516" s="60" t="str">
        <f>W8516&amp;H8516</f>
        <v/>
      </c>
      <c r="W8516" s="60" t="str">
        <f>_xlfn.LET(_xlpm.TextCell,TEXT(G8516,"###"),IF(_xlpm.TextCell&lt;&gt;"",IF(StyleSpaceSplit,IFERROR(IF(FIND(" ",_xlpm.TextCell)&gt;=1,MID(_xlpm.TextCell,1,FIND(" ",_xlpm.TextCell)-1),_xlpm.TextCell),_xlpm.TextCell),_xlpm.TextCell),""))</f>
        <v/>
      </c>
      <c r="X8516" s="60" t="str">
        <f>IF(A8516&lt;&gt;"",IFERROR(IF(FIND(" ",G8516)&gt;=1,MID(G8516,FIND(" ",G8516)+1,LEN(G8516)),""),""),"")</f>
        <v/>
      </c>
      <c r="AC8516" s="51">
        <f>IFERROR(VALUE(MID($C8516,1,2)),0)</f>
        <v>0</v>
      </c>
      <c r="AD8516" s="44">
        <f>IFERROR(VALUE(MID($C8516,4,3)),0)</f>
        <v>0</v>
      </c>
      <c r="AE8516" s="51">
        <f>VALUE(RIGHT("00"&amp;AC8516,2)&amp;RIGHT("000"&amp;AD8516,3))</f>
        <v>0</v>
      </c>
    </row>
    <row r="8517" spans="1:31">
      <c r="A8517" s="60" t="str">
        <f>IF(G8517&amp;Q8517&lt;&gt;"",W8517&amp;Q8517,"")</f>
        <v/>
      </c>
      <c r="B8517" s="85" t="str">
        <f>IF(C8517&lt;&gt;"",LEFT(C8517,9),"")</f>
        <v/>
      </c>
      <c r="V8517" s="60" t="str">
        <f>W8517&amp;H8517</f>
        <v/>
      </c>
      <c r="W8517" s="60" t="str">
        <f>_xlfn.LET(_xlpm.TextCell,TEXT(G8517,"###"),IF(_xlpm.TextCell&lt;&gt;"",IF(StyleSpaceSplit,IFERROR(IF(FIND(" ",_xlpm.TextCell)&gt;=1,MID(_xlpm.TextCell,1,FIND(" ",_xlpm.TextCell)-1),_xlpm.TextCell),_xlpm.TextCell),_xlpm.TextCell),""))</f>
        <v/>
      </c>
      <c r="X8517" s="60" t="str">
        <f>IF(A8517&lt;&gt;"",IFERROR(IF(FIND(" ",G8517)&gt;=1,MID(G8517,FIND(" ",G8517)+1,LEN(G8517)),""),""),"")</f>
        <v/>
      </c>
      <c r="AC8517" s="51">
        <f>IFERROR(VALUE(MID($C8517,1,2)),0)</f>
        <v>0</v>
      </c>
      <c r="AD8517" s="44">
        <f>IFERROR(VALUE(MID($C8517,4,3)),0)</f>
        <v>0</v>
      </c>
      <c r="AE8517" s="51">
        <f>VALUE(RIGHT("00"&amp;AC8517,2)&amp;RIGHT("000"&amp;AD8517,3))</f>
        <v>0</v>
      </c>
    </row>
    <row r="8518" spans="1:31">
      <c r="A8518" s="60" t="str">
        <f>IF(G8518&amp;Q8518&lt;&gt;"",W8518&amp;Q8518,"")</f>
        <v/>
      </c>
      <c r="B8518" s="85" t="str">
        <f>IF(C8518&lt;&gt;"",LEFT(C8518,9),"")</f>
        <v/>
      </c>
      <c r="V8518" s="60" t="str">
        <f>W8518&amp;H8518</f>
        <v/>
      </c>
      <c r="W8518" s="60" t="str">
        <f>_xlfn.LET(_xlpm.TextCell,TEXT(G8518,"###"),IF(_xlpm.TextCell&lt;&gt;"",IF(StyleSpaceSplit,IFERROR(IF(FIND(" ",_xlpm.TextCell)&gt;=1,MID(_xlpm.TextCell,1,FIND(" ",_xlpm.TextCell)-1),_xlpm.TextCell),_xlpm.TextCell),_xlpm.TextCell),""))</f>
        <v/>
      </c>
      <c r="X8518" s="60" t="str">
        <f>IF(A8518&lt;&gt;"",IFERROR(IF(FIND(" ",G8518)&gt;=1,MID(G8518,FIND(" ",G8518)+1,LEN(G8518)),""),""),"")</f>
        <v/>
      </c>
      <c r="AC8518" s="51">
        <f>IFERROR(VALUE(MID($C8518,1,2)),0)</f>
        <v>0</v>
      </c>
      <c r="AD8518" s="44">
        <f>IFERROR(VALUE(MID($C8518,4,3)),0)</f>
        <v>0</v>
      </c>
      <c r="AE8518" s="51">
        <f>VALUE(RIGHT("00"&amp;AC8518,2)&amp;RIGHT("000"&amp;AD8518,3))</f>
        <v>0</v>
      </c>
    </row>
    <row r="8519" spans="1:31">
      <c r="A8519" s="60" t="str">
        <f>IF(G8519&amp;Q8519&lt;&gt;"",W8519&amp;Q8519,"")</f>
        <v/>
      </c>
      <c r="B8519" s="85" t="str">
        <f>IF(C8519&lt;&gt;"",LEFT(C8519,9),"")</f>
        <v/>
      </c>
      <c r="V8519" s="60" t="str">
        <f>W8519&amp;H8519</f>
        <v/>
      </c>
      <c r="W8519" s="60" t="str">
        <f>_xlfn.LET(_xlpm.TextCell,TEXT(G8519,"###"),IF(_xlpm.TextCell&lt;&gt;"",IF(StyleSpaceSplit,IFERROR(IF(FIND(" ",_xlpm.TextCell)&gt;=1,MID(_xlpm.TextCell,1,FIND(" ",_xlpm.TextCell)-1),_xlpm.TextCell),_xlpm.TextCell),_xlpm.TextCell),""))</f>
        <v/>
      </c>
      <c r="X8519" s="60" t="str">
        <f>IF(A8519&lt;&gt;"",IFERROR(IF(FIND(" ",G8519)&gt;=1,MID(G8519,FIND(" ",G8519)+1,LEN(G8519)),""),""),"")</f>
        <v/>
      </c>
      <c r="AC8519" s="51">
        <f>IFERROR(VALUE(MID($C8519,1,2)),0)</f>
        <v>0</v>
      </c>
      <c r="AD8519" s="44">
        <f>IFERROR(VALUE(MID($C8519,4,3)),0)</f>
        <v>0</v>
      </c>
      <c r="AE8519" s="51">
        <f>VALUE(RIGHT("00"&amp;AC8519,2)&amp;RIGHT("000"&amp;AD8519,3))</f>
        <v>0</v>
      </c>
    </row>
    <row r="8520" spans="1:31">
      <c r="A8520" s="60" t="str">
        <f>IF(G8520&amp;Q8520&lt;&gt;"",W8520&amp;Q8520,"")</f>
        <v/>
      </c>
      <c r="B8520" s="85" t="str">
        <f>IF(C8520&lt;&gt;"",LEFT(C8520,9),"")</f>
        <v/>
      </c>
      <c r="V8520" s="60" t="str">
        <f>W8520&amp;H8520</f>
        <v/>
      </c>
      <c r="W8520" s="60" t="str">
        <f>_xlfn.LET(_xlpm.TextCell,TEXT(G8520,"###"),IF(_xlpm.TextCell&lt;&gt;"",IF(StyleSpaceSplit,IFERROR(IF(FIND(" ",_xlpm.TextCell)&gt;=1,MID(_xlpm.TextCell,1,FIND(" ",_xlpm.TextCell)-1),_xlpm.TextCell),_xlpm.TextCell),_xlpm.TextCell),""))</f>
        <v/>
      </c>
      <c r="X8520" s="60" t="str">
        <f>IF(A8520&lt;&gt;"",IFERROR(IF(FIND(" ",G8520)&gt;=1,MID(G8520,FIND(" ",G8520)+1,LEN(G8520)),""),""),"")</f>
        <v/>
      </c>
      <c r="AC8520" s="51">
        <f>IFERROR(VALUE(MID($C8520,1,2)),0)</f>
        <v>0</v>
      </c>
      <c r="AD8520" s="44">
        <f>IFERROR(VALUE(MID($C8520,4,3)),0)</f>
        <v>0</v>
      </c>
      <c r="AE8520" s="51">
        <f>VALUE(RIGHT("00"&amp;AC8520,2)&amp;RIGHT("000"&amp;AD8520,3))</f>
        <v>0</v>
      </c>
    </row>
    <row r="8521" spans="1:31">
      <c r="A8521" s="60" t="str">
        <f>IF(G8521&amp;Q8521&lt;&gt;"",W8521&amp;Q8521,"")</f>
        <v/>
      </c>
      <c r="B8521" s="85" t="str">
        <f>IF(C8521&lt;&gt;"",LEFT(C8521,9),"")</f>
        <v/>
      </c>
      <c r="V8521" s="60" t="str">
        <f>W8521&amp;H8521</f>
        <v/>
      </c>
      <c r="W8521" s="60" t="str">
        <f>_xlfn.LET(_xlpm.TextCell,TEXT(G8521,"###"),IF(_xlpm.TextCell&lt;&gt;"",IF(StyleSpaceSplit,IFERROR(IF(FIND(" ",_xlpm.TextCell)&gt;=1,MID(_xlpm.TextCell,1,FIND(" ",_xlpm.TextCell)-1),_xlpm.TextCell),_xlpm.TextCell),_xlpm.TextCell),""))</f>
        <v/>
      </c>
      <c r="X8521" s="60" t="str">
        <f>IF(A8521&lt;&gt;"",IFERROR(IF(FIND(" ",G8521)&gt;=1,MID(G8521,FIND(" ",G8521)+1,LEN(G8521)),""),""),"")</f>
        <v/>
      </c>
      <c r="AC8521" s="51">
        <f>IFERROR(VALUE(MID($C8521,1,2)),0)</f>
        <v>0</v>
      </c>
      <c r="AD8521" s="44">
        <f>IFERROR(VALUE(MID($C8521,4,3)),0)</f>
        <v>0</v>
      </c>
      <c r="AE8521" s="51">
        <f>VALUE(RIGHT("00"&amp;AC8521,2)&amp;RIGHT("000"&amp;AD8521,3))</f>
        <v>0</v>
      </c>
    </row>
    <row r="8522" spans="1:31">
      <c r="A8522" s="60" t="str">
        <f>IF(G8522&amp;Q8522&lt;&gt;"",W8522&amp;Q8522,"")</f>
        <v/>
      </c>
      <c r="B8522" s="85" t="str">
        <f>IF(C8522&lt;&gt;"",LEFT(C8522,9),"")</f>
        <v/>
      </c>
      <c r="V8522" s="60" t="str">
        <f>W8522&amp;H8522</f>
        <v/>
      </c>
      <c r="W8522" s="60" t="str">
        <f>_xlfn.LET(_xlpm.TextCell,TEXT(G8522,"###"),IF(_xlpm.TextCell&lt;&gt;"",IF(StyleSpaceSplit,IFERROR(IF(FIND(" ",_xlpm.TextCell)&gt;=1,MID(_xlpm.TextCell,1,FIND(" ",_xlpm.TextCell)-1),_xlpm.TextCell),_xlpm.TextCell),_xlpm.TextCell),""))</f>
        <v/>
      </c>
      <c r="X8522" s="60" t="str">
        <f>IF(A8522&lt;&gt;"",IFERROR(IF(FIND(" ",G8522)&gt;=1,MID(G8522,FIND(" ",G8522)+1,LEN(G8522)),""),""),"")</f>
        <v/>
      </c>
      <c r="AC8522" s="51">
        <f>IFERROR(VALUE(MID($C8522,1,2)),0)</f>
        <v>0</v>
      </c>
      <c r="AD8522" s="44">
        <f>IFERROR(VALUE(MID($C8522,4,3)),0)</f>
        <v>0</v>
      </c>
      <c r="AE8522" s="51">
        <f>VALUE(RIGHT("00"&amp;AC8522,2)&amp;RIGHT("000"&amp;AD8522,3))</f>
        <v>0</v>
      </c>
    </row>
    <row r="8523" spans="1:31">
      <c r="A8523" s="60" t="str">
        <f>IF(G8523&amp;Q8523&lt;&gt;"",W8523&amp;Q8523,"")</f>
        <v/>
      </c>
      <c r="B8523" s="85" t="str">
        <f>IF(C8523&lt;&gt;"",LEFT(C8523,9),"")</f>
        <v/>
      </c>
      <c r="V8523" s="60" t="str">
        <f>W8523&amp;H8523</f>
        <v/>
      </c>
      <c r="W8523" s="60" t="str">
        <f>_xlfn.LET(_xlpm.TextCell,TEXT(G8523,"###"),IF(_xlpm.TextCell&lt;&gt;"",IF(StyleSpaceSplit,IFERROR(IF(FIND(" ",_xlpm.TextCell)&gt;=1,MID(_xlpm.TextCell,1,FIND(" ",_xlpm.TextCell)-1),_xlpm.TextCell),_xlpm.TextCell),_xlpm.TextCell),""))</f>
        <v/>
      </c>
      <c r="X8523" s="60" t="str">
        <f>IF(A8523&lt;&gt;"",IFERROR(IF(FIND(" ",G8523)&gt;=1,MID(G8523,FIND(" ",G8523)+1,LEN(G8523)),""),""),"")</f>
        <v/>
      </c>
      <c r="AC8523" s="51">
        <f>IFERROR(VALUE(MID($C8523,1,2)),0)</f>
        <v>0</v>
      </c>
      <c r="AD8523" s="44">
        <f>IFERROR(VALUE(MID($C8523,4,3)),0)</f>
        <v>0</v>
      </c>
      <c r="AE8523" s="51">
        <f>VALUE(RIGHT("00"&amp;AC8523,2)&amp;RIGHT("000"&amp;AD8523,3))</f>
        <v>0</v>
      </c>
    </row>
    <row r="8524" spans="1:31">
      <c r="A8524" s="60" t="str">
        <f>IF(G8524&amp;Q8524&lt;&gt;"",W8524&amp;Q8524,"")</f>
        <v/>
      </c>
      <c r="B8524" s="85" t="str">
        <f>IF(C8524&lt;&gt;"",LEFT(C8524,9),"")</f>
        <v/>
      </c>
      <c r="V8524" s="60" t="str">
        <f>W8524&amp;H8524</f>
        <v/>
      </c>
      <c r="W8524" s="60" t="str">
        <f>_xlfn.LET(_xlpm.TextCell,TEXT(G8524,"###"),IF(_xlpm.TextCell&lt;&gt;"",IF(StyleSpaceSplit,IFERROR(IF(FIND(" ",_xlpm.TextCell)&gt;=1,MID(_xlpm.TextCell,1,FIND(" ",_xlpm.TextCell)-1),_xlpm.TextCell),_xlpm.TextCell),_xlpm.TextCell),""))</f>
        <v/>
      </c>
      <c r="X8524" s="60" t="str">
        <f>IF(A8524&lt;&gt;"",IFERROR(IF(FIND(" ",G8524)&gt;=1,MID(G8524,FIND(" ",G8524)+1,LEN(G8524)),""),""),"")</f>
        <v/>
      </c>
      <c r="AC8524" s="51">
        <f>IFERROR(VALUE(MID($C8524,1,2)),0)</f>
        <v>0</v>
      </c>
      <c r="AD8524" s="44">
        <f>IFERROR(VALUE(MID($C8524,4,3)),0)</f>
        <v>0</v>
      </c>
      <c r="AE8524" s="51">
        <f>VALUE(RIGHT("00"&amp;AC8524,2)&amp;RIGHT("000"&amp;AD8524,3))</f>
        <v>0</v>
      </c>
    </row>
    <row r="8525" spans="1:31">
      <c r="A8525" s="60" t="str">
        <f>IF(G8525&amp;Q8525&lt;&gt;"",W8525&amp;Q8525,"")</f>
        <v/>
      </c>
      <c r="B8525" s="85" t="str">
        <f>IF(C8525&lt;&gt;"",LEFT(C8525,9),"")</f>
        <v/>
      </c>
      <c r="V8525" s="60" t="str">
        <f>W8525&amp;H8525</f>
        <v/>
      </c>
      <c r="W8525" s="60" t="str">
        <f>_xlfn.LET(_xlpm.TextCell,TEXT(G8525,"###"),IF(_xlpm.TextCell&lt;&gt;"",IF(StyleSpaceSplit,IFERROR(IF(FIND(" ",_xlpm.TextCell)&gt;=1,MID(_xlpm.TextCell,1,FIND(" ",_xlpm.TextCell)-1),_xlpm.TextCell),_xlpm.TextCell),_xlpm.TextCell),""))</f>
        <v/>
      </c>
      <c r="X8525" s="60" t="str">
        <f>IF(A8525&lt;&gt;"",IFERROR(IF(FIND(" ",G8525)&gt;=1,MID(G8525,FIND(" ",G8525)+1,LEN(G8525)),""),""),"")</f>
        <v/>
      </c>
      <c r="AC8525" s="51">
        <f>IFERROR(VALUE(MID($C8525,1,2)),0)</f>
        <v>0</v>
      </c>
      <c r="AD8525" s="44">
        <f>IFERROR(VALUE(MID($C8525,4,3)),0)</f>
        <v>0</v>
      </c>
      <c r="AE8525" s="51">
        <f>VALUE(RIGHT("00"&amp;AC8525,2)&amp;RIGHT("000"&amp;AD8525,3))</f>
        <v>0</v>
      </c>
    </row>
    <row r="8526" spans="1:31">
      <c r="A8526" s="60" t="str">
        <f>IF(G8526&amp;Q8526&lt;&gt;"",W8526&amp;Q8526,"")</f>
        <v/>
      </c>
      <c r="B8526" s="85" t="str">
        <f>IF(C8526&lt;&gt;"",LEFT(C8526,9),"")</f>
        <v/>
      </c>
      <c r="V8526" s="60" t="str">
        <f>W8526&amp;H8526</f>
        <v/>
      </c>
      <c r="W8526" s="60" t="str">
        <f>_xlfn.LET(_xlpm.TextCell,TEXT(G8526,"###"),IF(_xlpm.TextCell&lt;&gt;"",IF(StyleSpaceSplit,IFERROR(IF(FIND(" ",_xlpm.TextCell)&gt;=1,MID(_xlpm.TextCell,1,FIND(" ",_xlpm.TextCell)-1),_xlpm.TextCell),_xlpm.TextCell),_xlpm.TextCell),""))</f>
        <v/>
      </c>
      <c r="X8526" s="60" t="str">
        <f>IF(A8526&lt;&gt;"",IFERROR(IF(FIND(" ",G8526)&gt;=1,MID(G8526,FIND(" ",G8526)+1,LEN(G8526)),""),""),"")</f>
        <v/>
      </c>
      <c r="AC8526" s="51">
        <f>IFERROR(VALUE(MID($C8526,1,2)),0)</f>
        <v>0</v>
      </c>
      <c r="AD8526" s="44">
        <f>IFERROR(VALUE(MID($C8526,4,3)),0)</f>
        <v>0</v>
      </c>
      <c r="AE8526" s="51">
        <f>VALUE(RIGHT("00"&amp;AC8526,2)&amp;RIGHT("000"&amp;AD8526,3))</f>
        <v>0</v>
      </c>
    </row>
    <row r="8527" spans="1:31">
      <c r="A8527" s="60" t="str">
        <f>IF(G8527&amp;Q8527&lt;&gt;"",W8527&amp;Q8527,"")</f>
        <v/>
      </c>
      <c r="B8527" s="85" t="str">
        <f>IF(C8527&lt;&gt;"",LEFT(C8527,9),"")</f>
        <v/>
      </c>
      <c r="V8527" s="60" t="str">
        <f>W8527&amp;H8527</f>
        <v/>
      </c>
      <c r="W8527" s="60" t="str">
        <f>_xlfn.LET(_xlpm.TextCell,TEXT(G8527,"###"),IF(_xlpm.TextCell&lt;&gt;"",IF(StyleSpaceSplit,IFERROR(IF(FIND(" ",_xlpm.TextCell)&gt;=1,MID(_xlpm.TextCell,1,FIND(" ",_xlpm.TextCell)-1),_xlpm.TextCell),_xlpm.TextCell),_xlpm.TextCell),""))</f>
        <v/>
      </c>
      <c r="X8527" s="60" t="str">
        <f>IF(A8527&lt;&gt;"",IFERROR(IF(FIND(" ",G8527)&gt;=1,MID(G8527,FIND(" ",G8527)+1,LEN(G8527)),""),""),"")</f>
        <v/>
      </c>
      <c r="AC8527" s="51">
        <f>IFERROR(VALUE(MID($C8527,1,2)),0)</f>
        <v>0</v>
      </c>
      <c r="AD8527" s="44">
        <f>IFERROR(VALUE(MID($C8527,4,3)),0)</f>
        <v>0</v>
      </c>
      <c r="AE8527" s="51">
        <f>VALUE(RIGHT("00"&amp;AC8527,2)&amp;RIGHT("000"&amp;AD8527,3))</f>
        <v>0</v>
      </c>
    </row>
    <row r="8528" spans="1:31">
      <c r="A8528" s="60" t="str">
        <f>IF(G8528&amp;Q8528&lt;&gt;"",W8528&amp;Q8528,"")</f>
        <v/>
      </c>
      <c r="B8528" s="85" t="str">
        <f>IF(C8528&lt;&gt;"",LEFT(C8528,9),"")</f>
        <v/>
      </c>
      <c r="V8528" s="60" t="str">
        <f>W8528&amp;H8528</f>
        <v/>
      </c>
      <c r="W8528" s="60" t="str">
        <f>_xlfn.LET(_xlpm.TextCell,TEXT(G8528,"###"),IF(_xlpm.TextCell&lt;&gt;"",IF(StyleSpaceSplit,IFERROR(IF(FIND(" ",_xlpm.TextCell)&gt;=1,MID(_xlpm.TextCell,1,FIND(" ",_xlpm.TextCell)-1),_xlpm.TextCell),_xlpm.TextCell),_xlpm.TextCell),""))</f>
        <v/>
      </c>
      <c r="X8528" s="60" t="str">
        <f>IF(A8528&lt;&gt;"",IFERROR(IF(FIND(" ",G8528)&gt;=1,MID(G8528,FIND(" ",G8528)+1,LEN(G8528)),""),""),"")</f>
        <v/>
      </c>
      <c r="AC8528" s="51">
        <f>IFERROR(VALUE(MID($C8528,1,2)),0)</f>
        <v>0</v>
      </c>
      <c r="AD8528" s="44">
        <f>IFERROR(VALUE(MID($C8528,4,3)),0)</f>
        <v>0</v>
      </c>
      <c r="AE8528" s="51">
        <f>VALUE(RIGHT("00"&amp;AC8528,2)&amp;RIGHT("000"&amp;AD8528,3))</f>
        <v>0</v>
      </c>
    </row>
    <row r="8529" spans="1:31">
      <c r="A8529" s="60" t="str">
        <f>IF(G8529&amp;Q8529&lt;&gt;"",W8529&amp;Q8529,"")</f>
        <v/>
      </c>
      <c r="B8529" s="85" t="str">
        <f>IF(C8529&lt;&gt;"",LEFT(C8529,9),"")</f>
        <v/>
      </c>
      <c r="V8529" s="60" t="str">
        <f>W8529&amp;H8529</f>
        <v/>
      </c>
      <c r="W8529" s="60" t="str">
        <f>_xlfn.LET(_xlpm.TextCell,TEXT(G8529,"###"),IF(_xlpm.TextCell&lt;&gt;"",IF(StyleSpaceSplit,IFERROR(IF(FIND(" ",_xlpm.TextCell)&gt;=1,MID(_xlpm.TextCell,1,FIND(" ",_xlpm.TextCell)-1),_xlpm.TextCell),_xlpm.TextCell),_xlpm.TextCell),""))</f>
        <v/>
      </c>
      <c r="X8529" s="60" t="str">
        <f>IF(A8529&lt;&gt;"",IFERROR(IF(FIND(" ",G8529)&gt;=1,MID(G8529,FIND(" ",G8529)+1,LEN(G8529)),""),""),"")</f>
        <v/>
      </c>
      <c r="AC8529" s="51">
        <f>IFERROR(VALUE(MID($C8529,1,2)),0)</f>
        <v>0</v>
      </c>
      <c r="AD8529" s="44">
        <f>IFERROR(VALUE(MID($C8529,4,3)),0)</f>
        <v>0</v>
      </c>
      <c r="AE8529" s="51">
        <f>VALUE(RIGHT("00"&amp;AC8529,2)&amp;RIGHT("000"&amp;AD8529,3))</f>
        <v>0</v>
      </c>
    </row>
    <row r="8530" spans="1:31">
      <c r="A8530" s="60" t="str">
        <f>IF(G8530&amp;Q8530&lt;&gt;"",W8530&amp;Q8530,"")</f>
        <v/>
      </c>
      <c r="B8530" s="85" t="str">
        <f>IF(C8530&lt;&gt;"",LEFT(C8530,9),"")</f>
        <v/>
      </c>
      <c r="V8530" s="60" t="str">
        <f>W8530&amp;H8530</f>
        <v/>
      </c>
      <c r="W8530" s="60" t="str">
        <f>_xlfn.LET(_xlpm.TextCell,TEXT(G8530,"###"),IF(_xlpm.TextCell&lt;&gt;"",IF(StyleSpaceSplit,IFERROR(IF(FIND(" ",_xlpm.TextCell)&gt;=1,MID(_xlpm.TextCell,1,FIND(" ",_xlpm.TextCell)-1),_xlpm.TextCell),_xlpm.TextCell),_xlpm.TextCell),""))</f>
        <v/>
      </c>
      <c r="X8530" s="60" t="str">
        <f>IF(A8530&lt;&gt;"",IFERROR(IF(FIND(" ",G8530)&gt;=1,MID(G8530,FIND(" ",G8530)+1,LEN(G8530)),""),""),"")</f>
        <v/>
      </c>
      <c r="AC8530" s="51">
        <f>IFERROR(VALUE(MID($C8530,1,2)),0)</f>
        <v>0</v>
      </c>
      <c r="AD8530" s="44">
        <f>IFERROR(VALUE(MID($C8530,4,3)),0)</f>
        <v>0</v>
      </c>
      <c r="AE8530" s="51">
        <f>VALUE(RIGHT("00"&amp;AC8530,2)&amp;RIGHT("000"&amp;AD8530,3))</f>
        <v>0</v>
      </c>
    </row>
    <row r="8531" spans="1:31">
      <c r="A8531" s="60" t="str">
        <f>IF(G8531&amp;Q8531&lt;&gt;"",W8531&amp;Q8531,"")</f>
        <v/>
      </c>
      <c r="B8531" s="85" t="str">
        <f>IF(C8531&lt;&gt;"",LEFT(C8531,9),"")</f>
        <v/>
      </c>
      <c r="V8531" s="60" t="str">
        <f>W8531&amp;H8531</f>
        <v/>
      </c>
      <c r="W8531" s="60" t="str">
        <f>_xlfn.LET(_xlpm.TextCell,TEXT(G8531,"###"),IF(_xlpm.TextCell&lt;&gt;"",IF(StyleSpaceSplit,IFERROR(IF(FIND(" ",_xlpm.TextCell)&gt;=1,MID(_xlpm.TextCell,1,FIND(" ",_xlpm.TextCell)-1),_xlpm.TextCell),_xlpm.TextCell),_xlpm.TextCell),""))</f>
        <v/>
      </c>
      <c r="X8531" s="60" t="str">
        <f>IF(A8531&lt;&gt;"",IFERROR(IF(FIND(" ",G8531)&gt;=1,MID(G8531,FIND(" ",G8531)+1,LEN(G8531)),""),""),"")</f>
        <v/>
      </c>
      <c r="AC8531" s="51">
        <f>IFERROR(VALUE(MID($C8531,1,2)),0)</f>
        <v>0</v>
      </c>
      <c r="AD8531" s="44">
        <f>IFERROR(VALUE(MID($C8531,4,3)),0)</f>
        <v>0</v>
      </c>
      <c r="AE8531" s="51">
        <f>VALUE(RIGHT("00"&amp;AC8531,2)&amp;RIGHT("000"&amp;AD8531,3))</f>
        <v>0</v>
      </c>
    </row>
    <row r="8532" spans="1:31">
      <c r="A8532" s="60" t="str">
        <f>IF(G8532&amp;Q8532&lt;&gt;"",W8532&amp;Q8532,"")</f>
        <v/>
      </c>
      <c r="B8532" s="85" t="str">
        <f>IF(C8532&lt;&gt;"",LEFT(C8532,9),"")</f>
        <v/>
      </c>
      <c r="V8532" s="60" t="str">
        <f>W8532&amp;H8532</f>
        <v/>
      </c>
      <c r="W8532" s="60" t="str">
        <f>_xlfn.LET(_xlpm.TextCell,TEXT(G8532,"###"),IF(_xlpm.TextCell&lt;&gt;"",IF(StyleSpaceSplit,IFERROR(IF(FIND(" ",_xlpm.TextCell)&gt;=1,MID(_xlpm.TextCell,1,FIND(" ",_xlpm.TextCell)-1),_xlpm.TextCell),_xlpm.TextCell),_xlpm.TextCell),""))</f>
        <v/>
      </c>
      <c r="X8532" s="60" t="str">
        <f>IF(A8532&lt;&gt;"",IFERROR(IF(FIND(" ",G8532)&gt;=1,MID(G8532,FIND(" ",G8532)+1,LEN(G8532)),""),""),"")</f>
        <v/>
      </c>
      <c r="AC8532" s="51">
        <f>IFERROR(VALUE(MID($C8532,1,2)),0)</f>
        <v>0</v>
      </c>
      <c r="AD8532" s="44">
        <f>IFERROR(VALUE(MID($C8532,4,3)),0)</f>
        <v>0</v>
      </c>
      <c r="AE8532" s="51">
        <f>VALUE(RIGHT("00"&amp;AC8532,2)&amp;RIGHT("000"&amp;AD8532,3))</f>
        <v>0</v>
      </c>
    </row>
    <row r="8533" spans="1:31">
      <c r="A8533" s="60" t="str">
        <f>IF(G8533&amp;Q8533&lt;&gt;"",W8533&amp;Q8533,"")</f>
        <v/>
      </c>
      <c r="B8533" s="85" t="str">
        <f>IF(C8533&lt;&gt;"",LEFT(C8533,9),"")</f>
        <v/>
      </c>
      <c r="V8533" s="60" t="str">
        <f>W8533&amp;H8533</f>
        <v/>
      </c>
      <c r="W8533" s="60" t="str">
        <f>_xlfn.LET(_xlpm.TextCell,TEXT(G8533,"###"),IF(_xlpm.TextCell&lt;&gt;"",IF(StyleSpaceSplit,IFERROR(IF(FIND(" ",_xlpm.TextCell)&gt;=1,MID(_xlpm.TextCell,1,FIND(" ",_xlpm.TextCell)-1),_xlpm.TextCell),_xlpm.TextCell),_xlpm.TextCell),""))</f>
        <v/>
      </c>
      <c r="X8533" s="60" t="str">
        <f>IF(A8533&lt;&gt;"",IFERROR(IF(FIND(" ",G8533)&gt;=1,MID(G8533,FIND(" ",G8533)+1,LEN(G8533)),""),""),"")</f>
        <v/>
      </c>
      <c r="AC8533" s="51">
        <f>IFERROR(VALUE(MID($C8533,1,2)),0)</f>
        <v>0</v>
      </c>
      <c r="AD8533" s="44">
        <f>IFERROR(VALUE(MID($C8533,4,3)),0)</f>
        <v>0</v>
      </c>
      <c r="AE8533" s="51">
        <f>VALUE(RIGHT("00"&amp;AC8533,2)&amp;RIGHT("000"&amp;AD8533,3))</f>
        <v>0</v>
      </c>
    </row>
    <row r="8534" spans="1:31">
      <c r="A8534" s="60" t="str">
        <f>IF(G8534&amp;Q8534&lt;&gt;"",W8534&amp;Q8534,"")</f>
        <v/>
      </c>
      <c r="B8534" s="85" t="str">
        <f>IF(C8534&lt;&gt;"",LEFT(C8534,9),"")</f>
        <v/>
      </c>
      <c r="V8534" s="60" t="str">
        <f>W8534&amp;H8534</f>
        <v/>
      </c>
      <c r="W8534" s="60" t="str">
        <f>_xlfn.LET(_xlpm.TextCell,TEXT(G8534,"###"),IF(_xlpm.TextCell&lt;&gt;"",IF(StyleSpaceSplit,IFERROR(IF(FIND(" ",_xlpm.TextCell)&gt;=1,MID(_xlpm.TextCell,1,FIND(" ",_xlpm.TextCell)-1),_xlpm.TextCell),_xlpm.TextCell),_xlpm.TextCell),""))</f>
        <v/>
      </c>
      <c r="X8534" s="60" t="str">
        <f>IF(A8534&lt;&gt;"",IFERROR(IF(FIND(" ",G8534)&gt;=1,MID(G8534,FIND(" ",G8534)+1,LEN(G8534)),""),""),"")</f>
        <v/>
      </c>
      <c r="AC8534" s="51">
        <f>IFERROR(VALUE(MID($C8534,1,2)),0)</f>
        <v>0</v>
      </c>
      <c r="AD8534" s="44">
        <f>IFERROR(VALUE(MID($C8534,4,3)),0)</f>
        <v>0</v>
      </c>
      <c r="AE8534" s="51">
        <f>VALUE(RIGHT("00"&amp;AC8534,2)&amp;RIGHT("000"&amp;AD8534,3))</f>
        <v>0</v>
      </c>
    </row>
    <row r="8535" spans="1:31">
      <c r="A8535" s="60" t="str">
        <f>IF(G8535&amp;Q8535&lt;&gt;"",W8535&amp;Q8535,"")</f>
        <v/>
      </c>
      <c r="B8535" s="85" t="str">
        <f>IF(C8535&lt;&gt;"",LEFT(C8535,9),"")</f>
        <v/>
      </c>
      <c r="V8535" s="60" t="str">
        <f>W8535&amp;H8535</f>
        <v/>
      </c>
      <c r="W8535" s="60" t="str">
        <f>_xlfn.LET(_xlpm.TextCell,TEXT(G8535,"###"),IF(_xlpm.TextCell&lt;&gt;"",IF(StyleSpaceSplit,IFERROR(IF(FIND(" ",_xlpm.TextCell)&gt;=1,MID(_xlpm.TextCell,1,FIND(" ",_xlpm.TextCell)-1),_xlpm.TextCell),_xlpm.TextCell),_xlpm.TextCell),""))</f>
        <v/>
      </c>
      <c r="X8535" s="60" t="str">
        <f>IF(A8535&lt;&gt;"",IFERROR(IF(FIND(" ",G8535)&gt;=1,MID(G8535,FIND(" ",G8535)+1,LEN(G8535)),""),""),"")</f>
        <v/>
      </c>
      <c r="AC8535" s="51">
        <f>IFERROR(VALUE(MID($C8535,1,2)),0)</f>
        <v>0</v>
      </c>
      <c r="AD8535" s="44">
        <f>IFERROR(VALUE(MID($C8535,4,3)),0)</f>
        <v>0</v>
      </c>
      <c r="AE8535" s="51">
        <f>VALUE(RIGHT("00"&amp;AC8535,2)&amp;RIGHT("000"&amp;AD8535,3))</f>
        <v>0</v>
      </c>
    </row>
    <row r="8536" spans="1:31">
      <c r="A8536" s="60" t="str">
        <f>IF(G8536&amp;Q8536&lt;&gt;"",W8536&amp;Q8536,"")</f>
        <v/>
      </c>
      <c r="B8536" s="85" t="str">
        <f>IF(C8536&lt;&gt;"",LEFT(C8536,9),"")</f>
        <v/>
      </c>
      <c r="V8536" s="60" t="str">
        <f>W8536&amp;H8536</f>
        <v/>
      </c>
      <c r="W8536" s="60" t="str">
        <f>_xlfn.LET(_xlpm.TextCell,TEXT(G8536,"###"),IF(_xlpm.TextCell&lt;&gt;"",IF(StyleSpaceSplit,IFERROR(IF(FIND(" ",_xlpm.TextCell)&gt;=1,MID(_xlpm.TextCell,1,FIND(" ",_xlpm.TextCell)-1),_xlpm.TextCell),_xlpm.TextCell),_xlpm.TextCell),""))</f>
        <v/>
      </c>
      <c r="X8536" s="60" t="str">
        <f>IF(A8536&lt;&gt;"",IFERROR(IF(FIND(" ",G8536)&gt;=1,MID(G8536,FIND(" ",G8536)+1,LEN(G8536)),""),""),"")</f>
        <v/>
      </c>
      <c r="AC8536" s="51">
        <f>IFERROR(VALUE(MID($C8536,1,2)),0)</f>
        <v>0</v>
      </c>
      <c r="AD8536" s="44">
        <f>IFERROR(VALUE(MID($C8536,4,3)),0)</f>
        <v>0</v>
      </c>
      <c r="AE8536" s="51">
        <f>VALUE(RIGHT("00"&amp;AC8536,2)&amp;RIGHT("000"&amp;AD8536,3))</f>
        <v>0</v>
      </c>
    </row>
    <row r="8537" spans="1:31">
      <c r="A8537" s="60" t="str">
        <f>IF(G8537&amp;Q8537&lt;&gt;"",W8537&amp;Q8537,"")</f>
        <v/>
      </c>
      <c r="B8537" s="85" t="str">
        <f>IF(C8537&lt;&gt;"",LEFT(C8537,9),"")</f>
        <v/>
      </c>
      <c r="V8537" s="60" t="str">
        <f>W8537&amp;H8537</f>
        <v/>
      </c>
      <c r="W8537" s="60" t="str">
        <f>_xlfn.LET(_xlpm.TextCell,TEXT(G8537,"###"),IF(_xlpm.TextCell&lt;&gt;"",IF(StyleSpaceSplit,IFERROR(IF(FIND(" ",_xlpm.TextCell)&gt;=1,MID(_xlpm.TextCell,1,FIND(" ",_xlpm.TextCell)-1),_xlpm.TextCell),_xlpm.TextCell),_xlpm.TextCell),""))</f>
        <v/>
      </c>
      <c r="X8537" s="60" t="str">
        <f>IF(A8537&lt;&gt;"",IFERROR(IF(FIND(" ",G8537)&gt;=1,MID(G8537,FIND(" ",G8537)+1,LEN(G8537)),""),""),"")</f>
        <v/>
      </c>
      <c r="AC8537" s="51">
        <f>IFERROR(VALUE(MID($C8537,1,2)),0)</f>
        <v>0</v>
      </c>
      <c r="AD8537" s="44">
        <f>IFERROR(VALUE(MID($C8537,4,3)),0)</f>
        <v>0</v>
      </c>
      <c r="AE8537" s="51">
        <f>VALUE(RIGHT("00"&amp;AC8537,2)&amp;RIGHT("000"&amp;AD8537,3))</f>
        <v>0</v>
      </c>
    </row>
    <row r="8538" spans="1:31">
      <c r="A8538" s="60" t="str">
        <f>IF(G8538&amp;Q8538&lt;&gt;"",W8538&amp;Q8538,"")</f>
        <v/>
      </c>
      <c r="B8538" s="85" t="str">
        <f>IF(C8538&lt;&gt;"",LEFT(C8538,9),"")</f>
        <v/>
      </c>
      <c r="V8538" s="60" t="str">
        <f>W8538&amp;H8538</f>
        <v/>
      </c>
      <c r="W8538" s="60" t="str">
        <f>_xlfn.LET(_xlpm.TextCell,TEXT(G8538,"###"),IF(_xlpm.TextCell&lt;&gt;"",IF(StyleSpaceSplit,IFERROR(IF(FIND(" ",_xlpm.TextCell)&gt;=1,MID(_xlpm.TextCell,1,FIND(" ",_xlpm.TextCell)-1),_xlpm.TextCell),_xlpm.TextCell),_xlpm.TextCell),""))</f>
        <v/>
      </c>
      <c r="X8538" s="60" t="str">
        <f>IF(A8538&lt;&gt;"",IFERROR(IF(FIND(" ",G8538)&gt;=1,MID(G8538,FIND(" ",G8538)+1,LEN(G8538)),""),""),"")</f>
        <v/>
      </c>
      <c r="AC8538" s="51">
        <f>IFERROR(VALUE(MID($C8538,1,2)),0)</f>
        <v>0</v>
      </c>
      <c r="AD8538" s="44">
        <f>IFERROR(VALUE(MID($C8538,4,3)),0)</f>
        <v>0</v>
      </c>
      <c r="AE8538" s="51">
        <f>VALUE(RIGHT("00"&amp;AC8538,2)&amp;RIGHT("000"&amp;AD8538,3))</f>
        <v>0</v>
      </c>
    </row>
    <row r="8539" spans="1:31">
      <c r="A8539" s="60" t="str">
        <f>IF(G8539&amp;Q8539&lt;&gt;"",W8539&amp;Q8539,"")</f>
        <v/>
      </c>
      <c r="B8539" s="85" t="str">
        <f>IF(C8539&lt;&gt;"",LEFT(C8539,9),"")</f>
        <v/>
      </c>
      <c r="V8539" s="60" t="str">
        <f>W8539&amp;H8539</f>
        <v/>
      </c>
      <c r="W8539" s="60" t="str">
        <f>_xlfn.LET(_xlpm.TextCell,TEXT(G8539,"###"),IF(_xlpm.TextCell&lt;&gt;"",IF(StyleSpaceSplit,IFERROR(IF(FIND(" ",_xlpm.TextCell)&gt;=1,MID(_xlpm.TextCell,1,FIND(" ",_xlpm.TextCell)-1),_xlpm.TextCell),_xlpm.TextCell),_xlpm.TextCell),""))</f>
        <v/>
      </c>
      <c r="X8539" s="60" t="str">
        <f>IF(A8539&lt;&gt;"",IFERROR(IF(FIND(" ",G8539)&gt;=1,MID(G8539,FIND(" ",G8539)+1,LEN(G8539)),""),""),"")</f>
        <v/>
      </c>
      <c r="AC8539" s="51">
        <f>IFERROR(VALUE(MID($C8539,1,2)),0)</f>
        <v>0</v>
      </c>
      <c r="AD8539" s="44">
        <f>IFERROR(VALUE(MID($C8539,4,3)),0)</f>
        <v>0</v>
      </c>
      <c r="AE8539" s="51">
        <f>VALUE(RIGHT("00"&amp;AC8539,2)&amp;RIGHT("000"&amp;AD8539,3))</f>
        <v>0</v>
      </c>
    </row>
    <row r="8540" spans="1:31">
      <c r="A8540" s="60" t="str">
        <f>IF(G8540&amp;Q8540&lt;&gt;"",W8540&amp;Q8540,"")</f>
        <v/>
      </c>
      <c r="B8540" s="85" t="str">
        <f>IF(C8540&lt;&gt;"",LEFT(C8540,9),"")</f>
        <v/>
      </c>
      <c r="V8540" s="60" t="str">
        <f>W8540&amp;H8540</f>
        <v/>
      </c>
      <c r="W8540" s="60" t="str">
        <f>_xlfn.LET(_xlpm.TextCell,TEXT(G8540,"###"),IF(_xlpm.TextCell&lt;&gt;"",IF(StyleSpaceSplit,IFERROR(IF(FIND(" ",_xlpm.TextCell)&gt;=1,MID(_xlpm.TextCell,1,FIND(" ",_xlpm.TextCell)-1),_xlpm.TextCell),_xlpm.TextCell),_xlpm.TextCell),""))</f>
        <v/>
      </c>
      <c r="X8540" s="60" t="str">
        <f>IF(A8540&lt;&gt;"",IFERROR(IF(FIND(" ",G8540)&gt;=1,MID(G8540,FIND(" ",G8540)+1,LEN(G8540)),""),""),"")</f>
        <v/>
      </c>
      <c r="AC8540" s="51">
        <f>IFERROR(VALUE(MID($C8540,1,2)),0)</f>
        <v>0</v>
      </c>
      <c r="AD8540" s="44">
        <f>IFERROR(VALUE(MID($C8540,4,3)),0)</f>
        <v>0</v>
      </c>
      <c r="AE8540" s="51">
        <f>VALUE(RIGHT("00"&amp;AC8540,2)&amp;RIGHT("000"&amp;AD8540,3))</f>
        <v>0</v>
      </c>
    </row>
    <row r="8541" spans="1:31">
      <c r="A8541" s="60" t="str">
        <f>IF(G8541&amp;Q8541&lt;&gt;"",W8541&amp;Q8541,"")</f>
        <v/>
      </c>
      <c r="B8541" s="85" t="str">
        <f>IF(C8541&lt;&gt;"",LEFT(C8541,9),"")</f>
        <v/>
      </c>
      <c r="V8541" s="60" t="str">
        <f>W8541&amp;H8541</f>
        <v/>
      </c>
      <c r="W8541" s="60" t="str">
        <f>_xlfn.LET(_xlpm.TextCell,TEXT(G8541,"###"),IF(_xlpm.TextCell&lt;&gt;"",IF(StyleSpaceSplit,IFERROR(IF(FIND(" ",_xlpm.TextCell)&gt;=1,MID(_xlpm.TextCell,1,FIND(" ",_xlpm.TextCell)-1),_xlpm.TextCell),_xlpm.TextCell),_xlpm.TextCell),""))</f>
        <v/>
      </c>
      <c r="X8541" s="60" t="str">
        <f>IF(A8541&lt;&gt;"",IFERROR(IF(FIND(" ",G8541)&gt;=1,MID(G8541,FIND(" ",G8541)+1,LEN(G8541)),""),""),"")</f>
        <v/>
      </c>
      <c r="AC8541" s="51">
        <f>IFERROR(VALUE(MID($C8541,1,2)),0)</f>
        <v>0</v>
      </c>
      <c r="AD8541" s="44">
        <f>IFERROR(VALUE(MID($C8541,4,3)),0)</f>
        <v>0</v>
      </c>
      <c r="AE8541" s="51">
        <f>VALUE(RIGHT("00"&amp;AC8541,2)&amp;RIGHT("000"&amp;AD8541,3))</f>
        <v>0</v>
      </c>
    </row>
    <row r="8542" spans="1:31">
      <c r="A8542" s="60" t="str">
        <f>IF(G8542&amp;Q8542&lt;&gt;"",W8542&amp;Q8542,"")</f>
        <v/>
      </c>
      <c r="B8542" s="85" t="str">
        <f>IF(C8542&lt;&gt;"",LEFT(C8542,9),"")</f>
        <v/>
      </c>
      <c r="V8542" s="60" t="str">
        <f>W8542&amp;H8542</f>
        <v/>
      </c>
      <c r="W8542" s="60" t="str">
        <f>_xlfn.LET(_xlpm.TextCell,TEXT(G8542,"###"),IF(_xlpm.TextCell&lt;&gt;"",IF(StyleSpaceSplit,IFERROR(IF(FIND(" ",_xlpm.TextCell)&gt;=1,MID(_xlpm.TextCell,1,FIND(" ",_xlpm.TextCell)-1),_xlpm.TextCell),_xlpm.TextCell),_xlpm.TextCell),""))</f>
        <v/>
      </c>
      <c r="X8542" s="60" t="str">
        <f>IF(A8542&lt;&gt;"",IFERROR(IF(FIND(" ",G8542)&gt;=1,MID(G8542,FIND(" ",G8542)+1,LEN(G8542)),""),""),"")</f>
        <v/>
      </c>
      <c r="AC8542" s="51">
        <f>IFERROR(VALUE(MID($C8542,1,2)),0)</f>
        <v>0</v>
      </c>
      <c r="AD8542" s="44">
        <f>IFERROR(VALUE(MID($C8542,4,3)),0)</f>
        <v>0</v>
      </c>
      <c r="AE8542" s="51">
        <f>VALUE(RIGHT("00"&amp;AC8542,2)&amp;RIGHT("000"&amp;AD8542,3))</f>
        <v>0</v>
      </c>
    </row>
    <row r="8543" spans="1:31">
      <c r="A8543" s="60" t="str">
        <f>IF(G8543&amp;Q8543&lt;&gt;"",W8543&amp;Q8543,"")</f>
        <v/>
      </c>
      <c r="B8543" s="85" t="str">
        <f>IF(C8543&lt;&gt;"",LEFT(C8543,9),"")</f>
        <v/>
      </c>
      <c r="V8543" s="60" t="str">
        <f>W8543&amp;H8543</f>
        <v/>
      </c>
      <c r="W8543" s="60" t="str">
        <f>_xlfn.LET(_xlpm.TextCell,TEXT(G8543,"###"),IF(_xlpm.TextCell&lt;&gt;"",IF(StyleSpaceSplit,IFERROR(IF(FIND(" ",_xlpm.TextCell)&gt;=1,MID(_xlpm.TextCell,1,FIND(" ",_xlpm.TextCell)-1),_xlpm.TextCell),_xlpm.TextCell),_xlpm.TextCell),""))</f>
        <v/>
      </c>
      <c r="X8543" s="60" t="str">
        <f>IF(A8543&lt;&gt;"",IFERROR(IF(FIND(" ",G8543)&gt;=1,MID(G8543,FIND(" ",G8543)+1,LEN(G8543)),""),""),"")</f>
        <v/>
      </c>
      <c r="AC8543" s="51">
        <f>IFERROR(VALUE(MID($C8543,1,2)),0)</f>
        <v>0</v>
      </c>
      <c r="AD8543" s="44">
        <f>IFERROR(VALUE(MID($C8543,4,3)),0)</f>
        <v>0</v>
      </c>
      <c r="AE8543" s="51">
        <f>VALUE(RIGHT("00"&amp;AC8543,2)&amp;RIGHT("000"&amp;AD8543,3))</f>
        <v>0</v>
      </c>
    </row>
    <row r="8544" spans="1:31">
      <c r="A8544" s="60" t="str">
        <f>IF(G8544&amp;Q8544&lt;&gt;"",W8544&amp;Q8544,"")</f>
        <v/>
      </c>
      <c r="B8544" s="85" t="str">
        <f>IF(C8544&lt;&gt;"",LEFT(C8544,9),"")</f>
        <v/>
      </c>
      <c r="V8544" s="60" t="str">
        <f>W8544&amp;H8544</f>
        <v/>
      </c>
      <c r="W8544" s="60" t="str">
        <f>_xlfn.LET(_xlpm.TextCell,TEXT(G8544,"###"),IF(_xlpm.TextCell&lt;&gt;"",IF(StyleSpaceSplit,IFERROR(IF(FIND(" ",_xlpm.TextCell)&gt;=1,MID(_xlpm.TextCell,1,FIND(" ",_xlpm.TextCell)-1),_xlpm.TextCell),_xlpm.TextCell),_xlpm.TextCell),""))</f>
        <v/>
      </c>
      <c r="X8544" s="60" t="str">
        <f>IF(A8544&lt;&gt;"",IFERROR(IF(FIND(" ",G8544)&gt;=1,MID(G8544,FIND(" ",G8544)+1,LEN(G8544)),""),""),"")</f>
        <v/>
      </c>
      <c r="AC8544" s="51">
        <f>IFERROR(VALUE(MID($C8544,1,2)),0)</f>
        <v>0</v>
      </c>
      <c r="AD8544" s="44">
        <f>IFERROR(VALUE(MID($C8544,4,3)),0)</f>
        <v>0</v>
      </c>
      <c r="AE8544" s="51">
        <f>VALUE(RIGHT("00"&amp;AC8544,2)&amp;RIGHT("000"&amp;AD8544,3))</f>
        <v>0</v>
      </c>
    </row>
    <row r="8545" spans="1:31">
      <c r="A8545" s="60" t="str">
        <f>IF(G8545&amp;Q8545&lt;&gt;"",W8545&amp;Q8545,"")</f>
        <v/>
      </c>
      <c r="B8545" s="85" t="str">
        <f>IF(C8545&lt;&gt;"",LEFT(C8545,9),"")</f>
        <v/>
      </c>
      <c r="V8545" s="60" t="str">
        <f>W8545&amp;H8545</f>
        <v/>
      </c>
      <c r="W8545" s="60" t="str">
        <f>_xlfn.LET(_xlpm.TextCell,TEXT(G8545,"###"),IF(_xlpm.TextCell&lt;&gt;"",IF(StyleSpaceSplit,IFERROR(IF(FIND(" ",_xlpm.TextCell)&gt;=1,MID(_xlpm.TextCell,1,FIND(" ",_xlpm.TextCell)-1),_xlpm.TextCell),_xlpm.TextCell),_xlpm.TextCell),""))</f>
        <v/>
      </c>
      <c r="X8545" s="60" t="str">
        <f>IF(A8545&lt;&gt;"",IFERROR(IF(FIND(" ",G8545)&gt;=1,MID(G8545,FIND(" ",G8545)+1,LEN(G8545)),""),""),"")</f>
        <v/>
      </c>
      <c r="AC8545" s="51">
        <f>IFERROR(VALUE(MID($C8545,1,2)),0)</f>
        <v>0</v>
      </c>
      <c r="AD8545" s="44">
        <f>IFERROR(VALUE(MID($C8545,4,3)),0)</f>
        <v>0</v>
      </c>
      <c r="AE8545" s="51">
        <f>VALUE(RIGHT("00"&amp;AC8545,2)&amp;RIGHT("000"&amp;AD8545,3))</f>
        <v>0</v>
      </c>
    </row>
    <row r="8546" spans="1:31">
      <c r="A8546" s="60" t="str">
        <f>IF(G8546&amp;Q8546&lt;&gt;"",W8546&amp;Q8546,"")</f>
        <v/>
      </c>
      <c r="B8546" s="85" t="str">
        <f>IF(C8546&lt;&gt;"",LEFT(C8546,9),"")</f>
        <v/>
      </c>
      <c r="V8546" s="60" t="str">
        <f>W8546&amp;H8546</f>
        <v/>
      </c>
      <c r="W8546" s="60" t="str">
        <f>_xlfn.LET(_xlpm.TextCell,TEXT(G8546,"###"),IF(_xlpm.TextCell&lt;&gt;"",IF(StyleSpaceSplit,IFERROR(IF(FIND(" ",_xlpm.TextCell)&gt;=1,MID(_xlpm.TextCell,1,FIND(" ",_xlpm.TextCell)-1),_xlpm.TextCell),_xlpm.TextCell),_xlpm.TextCell),""))</f>
        <v/>
      </c>
      <c r="X8546" s="60" t="str">
        <f>IF(A8546&lt;&gt;"",IFERROR(IF(FIND(" ",G8546)&gt;=1,MID(G8546,FIND(" ",G8546)+1,LEN(G8546)),""),""),"")</f>
        <v/>
      </c>
      <c r="AC8546" s="51">
        <f>IFERROR(VALUE(MID($C8546,1,2)),0)</f>
        <v>0</v>
      </c>
      <c r="AD8546" s="44">
        <f>IFERROR(VALUE(MID($C8546,4,3)),0)</f>
        <v>0</v>
      </c>
      <c r="AE8546" s="51">
        <f>VALUE(RIGHT("00"&amp;AC8546,2)&amp;RIGHT("000"&amp;AD8546,3))</f>
        <v>0</v>
      </c>
    </row>
    <row r="8547" spans="1:31">
      <c r="A8547" s="60" t="str">
        <f>IF(G8547&amp;Q8547&lt;&gt;"",W8547&amp;Q8547,"")</f>
        <v/>
      </c>
      <c r="B8547" s="85" t="str">
        <f>IF(C8547&lt;&gt;"",LEFT(C8547,9),"")</f>
        <v/>
      </c>
      <c r="V8547" s="60" t="str">
        <f>W8547&amp;H8547</f>
        <v/>
      </c>
      <c r="W8547" s="60" t="str">
        <f>_xlfn.LET(_xlpm.TextCell,TEXT(G8547,"###"),IF(_xlpm.TextCell&lt;&gt;"",IF(StyleSpaceSplit,IFERROR(IF(FIND(" ",_xlpm.TextCell)&gt;=1,MID(_xlpm.TextCell,1,FIND(" ",_xlpm.TextCell)-1),_xlpm.TextCell),_xlpm.TextCell),_xlpm.TextCell),""))</f>
        <v/>
      </c>
      <c r="X8547" s="60" t="str">
        <f>IF(A8547&lt;&gt;"",IFERROR(IF(FIND(" ",G8547)&gt;=1,MID(G8547,FIND(" ",G8547)+1,LEN(G8547)),""),""),"")</f>
        <v/>
      </c>
      <c r="AC8547" s="51">
        <f>IFERROR(VALUE(MID($C8547,1,2)),0)</f>
        <v>0</v>
      </c>
      <c r="AD8547" s="44">
        <f>IFERROR(VALUE(MID($C8547,4,3)),0)</f>
        <v>0</v>
      </c>
      <c r="AE8547" s="51">
        <f>VALUE(RIGHT("00"&amp;AC8547,2)&amp;RIGHT("000"&amp;AD8547,3))</f>
        <v>0</v>
      </c>
    </row>
    <row r="8548" spans="1:31">
      <c r="A8548" s="60" t="str">
        <f>IF(G8548&amp;Q8548&lt;&gt;"",W8548&amp;Q8548,"")</f>
        <v/>
      </c>
      <c r="B8548" s="85" t="str">
        <f>IF(C8548&lt;&gt;"",LEFT(C8548,9),"")</f>
        <v/>
      </c>
      <c r="V8548" s="60" t="str">
        <f>W8548&amp;H8548</f>
        <v/>
      </c>
      <c r="W8548" s="60" t="str">
        <f>_xlfn.LET(_xlpm.TextCell,TEXT(G8548,"###"),IF(_xlpm.TextCell&lt;&gt;"",IF(StyleSpaceSplit,IFERROR(IF(FIND(" ",_xlpm.TextCell)&gt;=1,MID(_xlpm.TextCell,1,FIND(" ",_xlpm.TextCell)-1),_xlpm.TextCell),_xlpm.TextCell),_xlpm.TextCell),""))</f>
        <v/>
      </c>
      <c r="X8548" s="60" t="str">
        <f>IF(A8548&lt;&gt;"",IFERROR(IF(FIND(" ",G8548)&gt;=1,MID(G8548,FIND(" ",G8548)+1,LEN(G8548)),""),""),"")</f>
        <v/>
      </c>
      <c r="AC8548" s="51">
        <f>IFERROR(VALUE(MID($C8548,1,2)),0)</f>
        <v>0</v>
      </c>
      <c r="AD8548" s="44">
        <f>IFERROR(VALUE(MID($C8548,4,3)),0)</f>
        <v>0</v>
      </c>
      <c r="AE8548" s="51">
        <f>VALUE(RIGHT("00"&amp;AC8548,2)&amp;RIGHT("000"&amp;AD8548,3))</f>
        <v>0</v>
      </c>
    </row>
    <row r="8549" spans="1:31">
      <c r="A8549" s="60" t="str">
        <f>IF(G8549&amp;Q8549&lt;&gt;"",W8549&amp;Q8549,"")</f>
        <v/>
      </c>
      <c r="B8549" s="85" t="str">
        <f>IF(C8549&lt;&gt;"",LEFT(C8549,9),"")</f>
        <v/>
      </c>
      <c r="V8549" s="60" t="str">
        <f>W8549&amp;H8549</f>
        <v/>
      </c>
      <c r="W8549" s="60" t="str">
        <f>_xlfn.LET(_xlpm.TextCell,TEXT(G8549,"###"),IF(_xlpm.TextCell&lt;&gt;"",IF(StyleSpaceSplit,IFERROR(IF(FIND(" ",_xlpm.TextCell)&gt;=1,MID(_xlpm.TextCell,1,FIND(" ",_xlpm.TextCell)-1),_xlpm.TextCell),_xlpm.TextCell),_xlpm.TextCell),""))</f>
        <v/>
      </c>
      <c r="X8549" s="60" t="str">
        <f>IF(A8549&lt;&gt;"",IFERROR(IF(FIND(" ",G8549)&gt;=1,MID(G8549,FIND(" ",G8549)+1,LEN(G8549)),""),""),"")</f>
        <v/>
      </c>
      <c r="AC8549" s="51">
        <f>IFERROR(VALUE(MID($C8549,1,2)),0)</f>
        <v>0</v>
      </c>
      <c r="AD8549" s="44">
        <f>IFERROR(VALUE(MID($C8549,4,3)),0)</f>
        <v>0</v>
      </c>
      <c r="AE8549" s="51">
        <f>VALUE(RIGHT("00"&amp;AC8549,2)&amp;RIGHT("000"&amp;AD8549,3))</f>
        <v>0</v>
      </c>
    </row>
    <row r="8550" spans="1:31">
      <c r="A8550" s="60" t="str">
        <f>IF(G8550&amp;Q8550&lt;&gt;"",W8550&amp;Q8550,"")</f>
        <v/>
      </c>
      <c r="B8550" s="85" t="str">
        <f>IF(C8550&lt;&gt;"",LEFT(C8550,9),"")</f>
        <v/>
      </c>
      <c r="V8550" s="60" t="str">
        <f>W8550&amp;H8550</f>
        <v/>
      </c>
      <c r="W8550" s="60" t="str">
        <f>_xlfn.LET(_xlpm.TextCell,TEXT(G8550,"###"),IF(_xlpm.TextCell&lt;&gt;"",IF(StyleSpaceSplit,IFERROR(IF(FIND(" ",_xlpm.TextCell)&gt;=1,MID(_xlpm.TextCell,1,FIND(" ",_xlpm.TextCell)-1),_xlpm.TextCell),_xlpm.TextCell),_xlpm.TextCell),""))</f>
        <v/>
      </c>
      <c r="X8550" s="60" t="str">
        <f>IF(A8550&lt;&gt;"",IFERROR(IF(FIND(" ",G8550)&gt;=1,MID(G8550,FIND(" ",G8550)+1,LEN(G8550)),""),""),"")</f>
        <v/>
      </c>
      <c r="AC8550" s="51">
        <f>IFERROR(VALUE(MID($C8550,1,2)),0)</f>
        <v>0</v>
      </c>
      <c r="AD8550" s="44">
        <f>IFERROR(VALUE(MID($C8550,4,3)),0)</f>
        <v>0</v>
      </c>
      <c r="AE8550" s="51">
        <f>VALUE(RIGHT("00"&amp;AC8550,2)&amp;RIGHT("000"&amp;AD8550,3))</f>
        <v>0</v>
      </c>
    </row>
    <row r="8551" spans="1:31">
      <c r="A8551" s="60" t="str">
        <f>IF(G8551&amp;Q8551&lt;&gt;"",W8551&amp;Q8551,"")</f>
        <v/>
      </c>
      <c r="B8551" s="85" t="str">
        <f>IF(C8551&lt;&gt;"",LEFT(C8551,9),"")</f>
        <v/>
      </c>
      <c r="V8551" s="60" t="str">
        <f>W8551&amp;H8551</f>
        <v/>
      </c>
      <c r="W8551" s="60" t="str">
        <f>_xlfn.LET(_xlpm.TextCell,TEXT(G8551,"###"),IF(_xlpm.TextCell&lt;&gt;"",IF(StyleSpaceSplit,IFERROR(IF(FIND(" ",_xlpm.TextCell)&gt;=1,MID(_xlpm.TextCell,1,FIND(" ",_xlpm.TextCell)-1),_xlpm.TextCell),_xlpm.TextCell),_xlpm.TextCell),""))</f>
        <v/>
      </c>
      <c r="X8551" s="60" t="str">
        <f>IF(A8551&lt;&gt;"",IFERROR(IF(FIND(" ",G8551)&gt;=1,MID(G8551,FIND(" ",G8551)+1,LEN(G8551)),""),""),"")</f>
        <v/>
      </c>
      <c r="AC8551" s="51">
        <f>IFERROR(VALUE(MID($C8551,1,2)),0)</f>
        <v>0</v>
      </c>
      <c r="AD8551" s="44">
        <f>IFERROR(VALUE(MID($C8551,4,3)),0)</f>
        <v>0</v>
      </c>
      <c r="AE8551" s="51">
        <f>VALUE(RIGHT("00"&amp;AC8551,2)&amp;RIGHT("000"&amp;AD8551,3))</f>
        <v>0</v>
      </c>
    </row>
    <row r="8552" spans="1:31">
      <c r="A8552" s="60" t="str">
        <f>IF(G8552&amp;Q8552&lt;&gt;"",W8552&amp;Q8552,"")</f>
        <v/>
      </c>
      <c r="B8552" s="85" t="str">
        <f>IF(C8552&lt;&gt;"",LEFT(C8552,9),"")</f>
        <v/>
      </c>
      <c r="V8552" s="60" t="str">
        <f>W8552&amp;H8552</f>
        <v/>
      </c>
      <c r="W8552" s="60" t="str">
        <f>_xlfn.LET(_xlpm.TextCell,TEXT(G8552,"###"),IF(_xlpm.TextCell&lt;&gt;"",IF(StyleSpaceSplit,IFERROR(IF(FIND(" ",_xlpm.TextCell)&gt;=1,MID(_xlpm.TextCell,1,FIND(" ",_xlpm.TextCell)-1),_xlpm.TextCell),_xlpm.TextCell),_xlpm.TextCell),""))</f>
        <v/>
      </c>
      <c r="X8552" s="60" t="str">
        <f>IF(A8552&lt;&gt;"",IFERROR(IF(FIND(" ",G8552)&gt;=1,MID(G8552,FIND(" ",G8552)+1,LEN(G8552)),""),""),"")</f>
        <v/>
      </c>
      <c r="AC8552" s="51">
        <f>IFERROR(VALUE(MID($C8552,1,2)),0)</f>
        <v>0</v>
      </c>
      <c r="AD8552" s="44">
        <f>IFERROR(VALUE(MID($C8552,4,3)),0)</f>
        <v>0</v>
      </c>
      <c r="AE8552" s="51">
        <f>VALUE(RIGHT("00"&amp;AC8552,2)&amp;RIGHT("000"&amp;AD8552,3))</f>
        <v>0</v>
      </c>
    </row>
    <row r="8553" spans="1:31">
      <c r="A8553" s="60" t="str">
        <f>IF(G8553&amp;Q8553&lt;&gt;"",W8553&amp;Q8553,"")</f>
        <v/>
      </c>
      <c r="B8553" s="85" t="str">
        <f>IF(C8553&lt;&gt;"",LEFT(C8553,9),"")</f>
        <v/>
      </c>
      <c r="V8553" s="60" t="str">
        <f>W8553&amp;H8553</f>
        <v/>
      </c>
      <c r="W8553" s="60" t="str">
        <f>_xlfn.LET(_xlpm.TextCell,TEXT(G8553,"###"),IF(_xlpm.TextCell&lt;&gt;"",IF(StyleSpaceSplit,IFERROR(IF(FIND(" ",_xlpm.TextCell)&gt;=1,MID(_xlpm.TextCell,1,FIND(" ",_xlpm.TextCell)-1),_xlpm.TextCell),_xlpm.TextCell),_xlpm.TextCell),""))</f>
        <v/>
      </c>
      <c r="X8553" s="60" t="str">
        <f>IF(A8553&lt;&gt;"",IFERROR(IF(FIND(" ",G8553)&gt;=1,MID(G8553,FIND(" ",G8553)+1,LEN(G8553)),""),""),"")</f>
        <v/>
      </c>
      <c r="AC8553" s="51">
        <f>IFERROR(VALUE(MID($C8553,1,2)),0)</f>
        <v>0</v>
      </c>
      <c r="AD8553" s="44">
        <f>IFERROR(VALUE(MID($C8553,4,3)),0)</f>
        <v>0</v>
      </c>
      <c r="AE8553" s="51">
        <f>VALUE(RIGHT("00"&amp;AC8553,2)&amp;RIGHT("000"&amp;AD8553,3))</f>
        <v>0</v>
      </c>
    </row>
    <row r="8554" spans="1:31">
      <c r="A8554" s="60" t="str">
        <f>IF(G8554&amp;Q8554&lt;&gt;"",W8554&amp;Q8554,"")</f>
        <v/>
      </c>
      <c r="B8554" s="85" t="str">
        <f>IF(C8554&lt;&gt;"",LEFT(C8554,9),"")</f>
        <v/>
      </c>
      <c r="V8554" s="60" t="str">
        <f>W8554&amp;H8554</f>
        <v/>
      </c>
      <c r="W8554" s="60" t="str">
        <f>_xlfn.LET(_xlpm.TextCell,TEXT(G8554,"###"),IF(_xlpm.TextCell&lt;&gt;"",IF(StyleSpaceSplit,IFERROR(IF(FIND(" ",_xlpm.TextCell)&gt;=1,MID(_xlpm.TextCell,1,FIND(" ",_xlpm.TextCell)-1),_xlpm.TextCell),_xlpm.TextCell),_xlpm.TextCell),""))</f>
        <v/>
      </c>
      <c r="X8554" s="60" t="str">
        <f>IF(A8554&lt;&gt;"",IFERROR(IF(FIND(" ",G8554)&gt;=1,MID(G8554,FIND(" ",G8554)+1,LEN(G8554)),""),""),"")</f>
        <v/>
      </c>
      <c r="AC8554" s="51">
        <f>IFERROR(VALUE(MID($C8554,1,2)),0)</f>
        <v>0</v>
      </c>
      <c r="AD8554" s="44">
        <f>IFERROR(VALUE(MID($C8554,4,3)),0)</f>
        <v>0</v>
      </c>
      <c r="AE8554" s="51">
        <f>VALUE(RIGHT("00"&amp;AC8554,2)&amp;RIGHT("000"&amp;AD8554,3))</f>
        <v>0</v>
      </c>
    </row>
    <row r="8555" spans="1:31">
      <c r="A8555" s="60" t="str">
        <f>IF(G8555&amp;Q8555&lt;&gt;"",W8555&amp;Q8555,"")</f>
        <v/>
      </c>
      <c r="B8555" s="85" t="str">
        <f>IF(C8555&lt;&gt;"",LEFT(C8555,9),"")</f>
        <v/>
      </c>
      <c r="V8555" s="60" t="str">
        <f>W8555&amp;H8555</f>
        <v/>
      </c>
      <c r="W8555" s="60" t="str">
        <f>_xlfn.LET(_xlpm.TextCell,TEXT(G8555,"###"),IF(_xlpm.TextCell&lt;&gt;"",IF(StyleSpaceSplit,IFERROR(IF(FIND(" ",_xlpm.TextCell)&gt;=1,MID(_xlpm.TextCell,1,FIND(" ",_xlpm.TextCell)-1),_xlpm.TextCell),_xlpm.TextCell),_xlpm.TextCell),""))</f>
        <v/>
      </c>
      <c r="X8555" s="60" t="str">
        <f>IF(A8555&lt;&gt;"",IFERROR(IF(FIND(" ",G8555)&gt;=1,MID(G8555,FIND(" ",G8555)+1,LEN(G8555)),""),""),"")</f>
        <v/>
      </c>
      <c r="AC8555" s="51">
        <f>IFERROR(VALUE(MID($C8555,1,2)),0)</f>
        <v>0</v>
      </c>
      <c r="AD8555" s="44">
        <f>IFERROR(VALUE(MID($C8555,4,3)),0)</f>
        <v>0</v>
      </c>
      <c r="AE8555" s="51">
        <f>VALUE(RIGHT("00"&amp;AC8555,2)&amp;RIGHT("000"&amp;AD8555,3))</f>
        <v>0</v>
      </c>
    </row>
    <row r="8556" spans="1:31">
      <c r="A8556" s="60" t="str">
        <f>IF(G8556&amp;Q8556&lt;&gt;"",W8556&amp;Q8556,"")</f>
        <v/>
      </c>
      <c r="B8556" s="85" t="str">
        <f>IF(C8556&lt;&gt;"",LEFT(C8556,9),"")</f>
        <v/>
      </c>
      <c r="V8556" s="60" t="str">
        <f>W8556&amp;H8556</f>
        <v/>
      </c>
      <c r="W8556" s="60" t="str">
        <f>_xlfn.LET(_xlpm.TextCell,TEXT(G8556,"###"),IF(_xlpm.TextCell&lt;&gt;"",IF(StyleSpaceSplit,IFERROR(IF(FIND(" ",_xlpm.TextCell)&gt;=1,MID(_xlpm.TextCell,1,FIND(" ",_xlpm.TextCell)-1),_xlpm.TextCell),_xlpm.TextCell),_xlpm.TextCell),""))</f>
        <v/>
      </c>
      <c r="X8556" s="60" t="str">
        <f>IF(A8556&lt;&gt;"",IFERROR(IF(FIND(" ",G8556)&gt;=1,MID(G8556,FIND(" ",G8556)+1,LEN(G8556)),""),""),"")</f>
        <v/>
      </c>
      <c r="AC8556" s="51">
        <f>IFERROR(VALUE(MID($C8556,1,2)),0)</f>
        <v>0</v>
      </c>
      <c r="AD8556" s="44">
        <f>IFERROR(VALUE(MID($C8556,4,3)),0)</f>
        <v>0</v>
      </c>
      <c r="AE8556" s="51">
        <f>VALUE(RIGHT("00"&amp;AC8556,2)&amp;RIGHT("000"&amp;AD8556,3))</f>
        <v>0</v>
      </c>
    </row>
    <row r="8557" spans="1:31">
      <c r="A8557" s="60" t="str">
        <f>IF(G8557&amp;Q8557&lt;&gt;"",W8557&amp;Q8557,"")</f>
        <v/>
      </c>
      <c r="B8557" s="85" t="str">
        <f>IF(C8557&lt;&gt;"",LEFT(C8557,9),"")</f>
        <v/>
      </c>
      <c r="V8557" s="60" t="str">
        <f>W8557&amp;H8557</f>
        <v/>
      </c>
      <c r="W8557" s="60" t="str">
        <f>_xlfn.LET(_xlpm.TextCell,TEXT(G8557,"###"),IF(_xlpm.TextCell&lt;&gt;"",IF(StyleSpaceSplit,IFERROR(IF(FIND(" ",_xlpm.TextCell)&gt;=1,MID(_xlpm.TextCell,1,FIND(" ",_xlpm.TextCell)-1),_xlpm.TextCell),_xlpm.TextCell),_xlpm.TextCell),""))</f>
        <v/>
      </c>
      <c r="X8557" s="60" t="str">
        <f>IF(A8557&lt;&gt;"",IFERROR(IF(FIND(" ",G8557)&gt;=1,MID(G8557,FIND(" ",G8557)+1,LEN(G8557)),""),""),"")</f>
        <v/>
      </c>
      <c r="AC8557" s="51">
        <f>IFERROR(VALUE(MID($C8557,1,2)),0)</f>
        <v>0</v>
      </c>
      <c r="AD8557" s="44">
        <f>IFERROR(VALUE(MID($C8557,4,3)),0)</f>
        <v>0</v>
      </c>
      <c r="AE8557" s="51">
        <f>VALUE(RIGHT("00"&amp;AC8557,2)&amp;RIGHT("000"&amp;AD8557,3))</f>
        <v>0</v>
      </c>
    </row>
    <row r="8558" spans="1:31">
      <c r="A8558" s="60" t="str">
        <f>IF(G8558&amp;Q8558&lt;&gt;"",W8558&amp;Q8558,"")</f>
        <v/>
      </c>
      <c r="B8558" s="85" t="str">
        <f>IF(C8558&lt;&gt;"",LEFT(C8558,9),"")</f>
        <v/>
      </c>
      <c r="V8558" s="60" t="str">
        <f>W8558&amp;H8558</f>
        <v/>
      </c>
      <c r="W8558" s="60" t="str">
        <f>_xlfn.LET(_xlpm.TextCell,TEXT(G8558,"###"),IF(_xlpm.TextCell&lt;&gt;"",IF(StyleSpaceSplit,IFERROR(IF(FIND(" ",_xlpm.TextCell)&gt;=1,MID(_xlpm.TextCell,1,FIND(" ",_xlpm.TextCell)-1),_xlpm.TextCell),_xlpm.TextCell),_xlpm.TextCell),""))</f>
        <v/>
      </c>
      <c r="X8558" s="60" t="str">
        <f>IF(A8558&lt;&gt;"",IFERROR(IF(FIND(" ",G8558)&gt;=1,MID(G8558,FIND(" ",G8558)+1,LEN(G8558)),""),""),"")</f>
        <v/>
      </c>
      <c r="AC8558" s="51">
        <f>IFERROR(VALUE(MID($C8558,1,2)),0)</f>
        <v>0</v>
      </c>
      <c r="AD8558" s="44">
        <f>IFERROR(VALUE(MID($C8558,4,3)),0)</f>
        <v>0</v>
      </c>
      <c r="AE8558" s="51">
        <f>VALUE(RIGHT("00"&amp;AC8558,2)&amp;RIGHT("000"&amp;AD8558,3))</f>
        <v>0</v>
      </c>
    </row>
    <row r="8559" spans="1:31">
      <c r="A8559" s="60" t="str">
        <f>IF(G8559&amp;Q8559&lt;&gt;"",W8559&amp;Q8559,"")</f>
        <v/>
      </c>
      <c r="B8559" s="85" t="str">
        <f>IF(C8559&lt;&gt;"",LEFT(C8559,9),"")</f>
        <v/>
      </c>
      <c r="V8559" s="60" t="str">
        <f>W8559&amp;H8559</f>
        <v/>
      </c>
      <c r="W8559" s="60" t="str">
        <f>_xlfn.LET(_xlpm.TextCell,TEXT(G8559,"###"),IF(_xlpm.TextCell&lt;&gt;"",IF(StyleSpaceSplit,IFERROR(IF(FIND(" ",_xlpm.TextCell)&gt;=1,MID(_xlpm.TextCell,1,FIND(" ",_xlpm.TextCell)-1),_xlpm.TextCell),_xlpm.TextCell),_xlpm.TextCell),""))</f>
        <v/>
      </c>
      <c r="X8559" s="60" t="str">
        <f>IF(A8559&lt;&gt;"",IFERROR(IF(FIND(" ",G8559)&gt;=1,MID(G8559,FIND(" ",G8559)+1,LEN(G8559)),""),""),"")</f>
        <v/>
      </c>
      <c r="AC8559" s="51">
        <f>IFERROR(VALUE(MID($C8559,1,2)),0)</f>
        <v>0</v>
      </c>
      <c r="AD8559" s="44">
        <f>IFERROR(VALUE(MID($C8559,4,3)),0)</f>
        <v>0</v>
      </c>
      <c r="AE8559" s="51">
        <f>VALUE(RIGHT("00"&amp;AC8559,2)&amp;RIGHT("000"&amp;AD8559,3))</f>
        <v>0</v>
      </c>
    </row>
    <row r="8560" spans="1:31">
      <c r="A8560" s="60" t="str">
        <f>IF(G8560&amp;Q8560&lt;&gt;"",W8560&amp;Q8560,"")</f>
        <v/>
      </c>
      <c r="B8560" s="85" t="str">
        <f>IF(C8560&lt;&gt;"",LEFT(C8560,9),"")</f>
        <v/>
      </c>
      <c r="V8560" s="60" t="str">
        <f>W8560&amp;H8560</f>
        <v/>
      </c>
      <c r="W8560" s="60" t="str">
        <f>_xlfn.LET(_xlpm.TextCell,TEXT(G8560,"###"),IF(_xlpm.TextCell&lt;&gt;"",IF(StyleSpaceSplit,IFERROR(IF(FIND(" ",_xlpm.TextCell)&gt;=1,MID(_xlpm.TextCell,1,FIND(" ",_xlpm.TextCell)-1),_xlpm.TextCell),_xlpm.TextCell),_xlpm.TextCell),""))</f>
        <v/>
      </c>
      <c r="X8560" s="60" t="str">
        <f>IF(A8560&lt;&gt;"",IFERROR(IF(FIND(" ",G8560)&gt;=1,MID(G8560,FIND(" ",G8560)+1,LEN(G8560)),""),""),"")</f>
        <v/>
      </c>
      <c r="AC8560" s="51">
        <f>IFERROR(VALUE(MID($C8560,1,2)),0)</f>
        <v>0</v>
      </c>
      <c r="AD8560" s="44">
        <f>IFERROR(VALUE(MID($C8560,4,3)),0)</f>
        <v>0</v>
      </c>
      <c r="AE8560" s="51">
        <f>VALUE(RIGHT("00"&amp;AC8560,2)&amp;RIGHT("000"&amp;AD8560,3))</f>
        <v>0</v>
      </c>
    </row>
    <row r="8561" spans="1:31">
      <c r="A8561" s="60" t="str">
        <f>IF(G8561&amp;Q8561&lt;&gt;"",W8561&amp;Q8561,"")</f>
        <v/>
      </c>
      <c r="B8561" s="85" t="str">
        <f>IF(C8561&lt;&gt;"",LEFT(C8561,9),"")</f>
        <v/>
      </c>
      <c r="V8561" s="60" t="str">
        <f>W8561&amp;H8561</f>
        <v/>
      </c>
      <c r="W8561" s="60" t="str">
        <f>_xlfn.LET(_xlpm.TextCell,TEXT(G8561,"###"),IF(_xlpm.TextCell&lt;&gt;"",IF(StyleSpaceSplit,IFERROR(IF(FIND(" ",_xlpm.TextCell)&gt;=1,MID(_xlpm.TextCell,1,FIND(" ",_xlpm.TextCell)-1),_xlpm.TextCell),_xlpm.TextCell),_xlpm.TextCell),""))</f>
        <v/>
      </c>
      <c r="X8561" s="60" t="str">
        <f>IF(A8561&lt;&gt;"",IFERROR(IF(FIND(" ",G8561)&gt;=1,MID(G8561,FIND(" ",G8561)+1,LEN(G8561)),""),""),"")</f>
        <v/>
      </c>
      <c r="AC8561" s="51">
        <f>IFERROR(VALUE(MID($C8561,1,2)),0)</f>
        <v>0</v>
      </c>
      <c r="AD8561" s="44">
        <f>IFERROR(VALUE(MID($C8561,4,3)),0)</f>
        <v>0</v>
      </c>
      <c r="AE8561" s="51">
        <f>VALUE(RIGHT("00"&amp;AC8561,2)&amp;RIGHT("000"&amp;AD8561,3))</f>
        <v>0</v>
      </c>
    </row>
    <row r="8562" spans="1:31">
      <c r="A8562" s="60" t="str">
        <f>IF(G8562&amp;Q8562&lt;&gt;"",W8562&amp;Q8562,"")</f>
        <v/>
      </c>
      <c r="B8562" s="85" t="str">
        <f>IF(C8562&lt;&gt;"",LEFT(C8562,9),"")</f>
        <v/>
      </c>
      <c r="V8562" s="60" t="str">
        <f>W8562&amp;H8562</f>
        <v/>
      </c>
      <c r="W8562" s="60" t="str">
        <f>_xlfn.LET(_xlpm.TextCell,TEXT(G8562,"###"),IF(_xlpm.TextCell&lt;&gt;"",IF(StyleSpaceSplit,IFERROR(IF(FIND(" ",_xlpm.TextCell)&gt;=1,MID(_xlpm.TextCell,1,FIND(" ",_xlpm.TextCell)-1),_xlpm.TextCell),_xlpm.TextCell),_xlpm.TextCell),""))</f>
        <v/>
      </c>
      <c r="X8562" s="60" t="str">
        <f>IF(A8562&lt;&gt;"",IFERROR(IF(FIND(" ",G8562)&gt;=1,MID(G8562,FIND(" ",G8562)+1,LEN(G8562)),""),""),"")</f>
        <v/>
      </c>
      <c r="AC8562" s="51">
        <f>IFERROR(VALUE(MID($C8562,1,2)),0)</f>
        <v>0</v>
      </c>
      <c r="AD8562" s="44">
        <f>IFERROR(VALUE(MID($C8562,4,3)),0)</f>
        <v>0</v>
      </c>
      <c r="AE8562" s="51">
        <f>VALUE(RIGHT("00"&amp;AC8562,2)&amp;RIGHT("000"&amp;AD8562,3))</f>
        <v>0</v>
      </c>
    </row>
    <row r="8563" spans="1:31">
      <c r="A8563" s="60" t="str">
        <f>IF(G8563&amp;Q8563&lt;&gt;"",W8563&amp;Q8563,"")</f>
        <v/>
      </c>
      <c r="B8563" s="85" t="str">
        <f>IF(C8563&lt;&gt;"",LEFT(C8563,9),"")</f>
        <v/>
      </c>
      <c r="V8563" s="60" t="str">
        <f>W8563&amp;H8563</f>
        <v/>
      </c>
      <c r="W8563" s="60" t="str">
        <f>_xlfn.LET(_xlpm.TextCell,TEXT(G8563,"###"),IF(_xlpm.TextCell&lt;&gt;"",IF(StyleSpaceSplit,IFERROR(IF(FIND(" ",_xlpm.TextCell)&gt;=1,MID(_xlpm.TextCell,1,FIND(" ",_xlpm.TextCell)-1),_xlpm.TextCell),_xlpm.TextCell),_xlpm.TextCell),""))</f>
        <v/>
      </c>
      <c r="X8563" s="60" t="str">
        <f>IF(A8563&lt;&gt;"",IFERROR(IF(FIND(" ",G8563)&gt;=1,MID(G8563,FIND(" ",G8563)+1,LEN(G8563)),""),""),"")</f>
        <v/>
      </c>
      <c r="AC8563" s="51">
        <f>IFERROR(VALUE(MID($C8563,1,2)),0)</f>
        <v>0</v>
      </c>
      <c r="AD8563" s="44">
        <f>IFERROR(VALUE(MID($C8563,4,3)),0)</f>
        <v>0</v>
      </c>
      <c r="AE8563" s="51">
        <f>VALUE(RIGHT("00"&amp;AC8563,2)&amp;RIGHT("000"&amp;AD8563,3))</f>
        <v>0</v>
      </c>
    </row>
    <row r="8564" spans="1:31">
      <c r="A8564" s="60" t="str">
        <f>IF(G8564&amp;Q8564&lt;&gt;"",W8564&amp;Q8564,"")</f>
        <v/>
      </c>
      <c r="B8564" s="85" t="str">
        <f>IF(C8564&lt;&gt;"",LEFT(C8564,9),"")</f>
        <v/>
      </c>
      <c r="V8564" s="60" t="str">
        <f>W8564&amp;H8564</f>
        <v/>
      </c>
      <c r="W8564" s="60" t="str">
        <f>_xlfn.LET(_xlpm.TextCell,TEXT(G8564,"###"),IF(_xlpm.TextCell&lt;&gt;"",IF(StyleSpaceSplit,IFERROR(IF(FIND(" ",_xlpm.TextCell)&gt;=1,MID(_xlpm.TextCell,1,FIND(" ",_xlpm.TextCell)-1),_xlpm.TextCell),_xlpm.TextCell),_xlpm.TextCell),""))</f>
        <v/>
      </c>
      <c r="X8564" s="60" t="str">
        <f>IF(A8564&lt;&gt;"",IFERROR(IF(FIND(" ",G8564)&gt;=1,MID(G8564,FIND(" ",G8564)+1,LEN(G8564)),""),""),"")</f>
        <v/>
      </c>
      <c r="AC8564" s="51">
        <f>IFERROR(VALUE(MID($C8564,1,2)),0)</f>
        <v>0</v>
      </c>
      <c r="AD8564" s="44">
        <f>IFERROR(VALUE(MID($C8564,4,3)),0)</f>
        <v>0</v>
      </c>
      <c r="AE8564" s="51">
        <f>VALUE(RIGHT("00"&amp;AC8564,2)&amp;RIGHT("000"&amp;AD8564,3))</f>
        <v>0</v>
      </c>
    </row>
    <row r="8565" spans="1:31">
      <c r="A8565" s="60" t="str">
        <f>IF(G8565&amp;Q8565&lt;&gt;"",W8565&amp;Q8565,"")</f>
        <v/>
      </c>
      <c r="B8565" s="85" t="str">
        <f>IF(C8565&lt;&gt;"",LEFT(C8565,9),"")</f>
        <v/>
      </c>
      <c r="V8565" s="60" t="str">
        <f>W8565&amp;H8565</f>
        <v/>
      </c>
      <c r="W8565" s="60" t="str">
        <f>_xlfn.LET(_xlpm.TextCell,TEXT(G8565,"###"),IF(_xlpm.TextCell&lt;&gt;"",IF(StyleSpaceSplit,IFERROR(IF(FIND(" ",_xlpm.TextCell)&gt;=1,MID(_xlpm.TextCell,1,FIND(" ",_xlpm.TextCell)-1),_xlpm.TextCell),_xlpm.TextCell),_xlpm.TextCell),""))</f>
        <v/>
      </c>
      <c r="X8565" s="60" t="str">
        <f>IF(A8565&lt;&gt;"",IFERROR(IF(FIND(" ",G8565)&gt;=1,MID(G8565,FIND(" ",G8565)+1,LEN(G8565)),""),""),"")</f>
        <v/>
      </c>
      <c r="AC8565" s="51">
        <f>IFERROR(VALUE(MID($C8565,1,2)),0)</f>
        <v>0</v>
      </c>
      <c r="AD8565" s="44">
        <f>IFERROR(VALUE(MID($C8565,4,3)),0)</f>
        <v>0</v>
      </c>
      <c r="AE8565" s="51">
        <f>VALUE(RIGHT("00"&amp;AC8565,2)&amp;RIGHT("000"&amp;AD8565,3))</f>
        <v>0</v>
      </c>
    </row>
    <row r="8566" spans="1:31">
      <c r="A8566" s="60" t="str">
        <f>IF(G8566&amp;Q8566&lt;&gt;"",W8566&amp;Q8566,"")</f>
        <v/>
      </c>
      <c r="B8566" s="85" t="str">
        <f>IF(C8566&lt;&gt;"",LEFT(C8566,9),"")</f>
        <v/>
      </c>
      <c r="V8566" s="60" t="str">
        <f>W8566&amp;H8566</f>
        <v/>
      </c>
      <c r="W8566" s="60" t="str">
        <f>_xlfn.LET(_xlpm.TextCell,TEXT(G8566,"###"),IF(_xlpm.TextCell&lt;&gt;"",IF(StyleSpaceSplit,IFERROR(IF(FIND(" ",_xlpm.TextCell)&gt;=1,MID(_xlpm.TextCell,1,FIND(" ",_xlpm.TextCell)-1),_xlpm.TextCell),_xlpm.TextCell),_xlpm.TextCell),""))</f>
        <v/>
      </c>
      <c r="X8566" s="60" t="str">
        <f>IF(A8566&lt;&gt;"",IFERROR(IF(FIND(" ",G8566)&gt;=1,MID(G8566,FIND(" ",G8566)+1,LEN(G8566)),""),""),"")</f>
        <v/>
      </c>
      <c r="AC8566" s="51">
        <f>IFERROR(VALUE(MID($C8566,1,2)),0)</f>
        <v>0</v>
      </c>
      <c r="AD8566" s="44">
        <f>IFERROR(VALUE(MID($C8566,4,3)),0)</f>
        <v>0</v>
      </c>
      <c r="AE8566" s="51">
        <f>VALUE(RIGHT("00"&amp;AC8566,2)&amp;RIGHT("000"&amp;AD8566,3))</f>
        <v>0</v>
      </c>
    </row>
    <row r="8567" spans="1:31">
      <c r="A8567" s="60" t="str">
        <f>IF(G8567&amp;Q8567&lt;&gt;"",W8567&amp;Q8567,"")</f>
        <v/>
      </c>
      <c r="B8567" s="85" t="str">
        <f>IF(C8567&lt;&gt;"",LEFT(C8567,9),"")</f>
        <v/>
      </c>
      <c r="V8567" s="60" t="str">
        <f>W8567&amp;H8567</f>
        <v/>
      </c>
      <c r="W8567" s="60" t="str">
        <f>_xlfn.LET(_xlpm.TextCell,TEXT(G8567,"###"),IF(_xlpm.TextCell&lt;&gt;"",IF(StyleSpaceSplit,IFERROR(IF(FIND(" ",_xlpm.TextCell)&gt;=1,MID(_xlpm.TextCell,1,FIND(" ",_xlpm.TextCell)-1),_xlpm.TextCell),_xlpm.TextCell),_xlpm.TextCell),""))</f>
        <v/>
      </c>
      <c r="X8567" s="60" t="str">
        <f>IF(A8567&lt;&gt;"",IFERROR(IF(FIND(" ",G8567)&gt;=1,MID(G8567,FIND(" ",G8567)+1,LEN(G8567)),""),""),"")</f>
        <v/>
      </c>
      <c r="AC8567" s="51">
        <f>IFERROR(VALUE(MID($C8567,1,2)),0)</f>
        <v>0</v>
      </c>
      <c r="AD8567" s="44">
        <f>IFERROR(VALUE(MID($C8567,4,3)),0)</f>
        <v>0</v>
      </c>
      <c r="AE8567" s="51">
        <f>VALUE(RIGHT("00"&amp;AC8567,2)&amp;RIGHT("000"&amp;AD8567,3))</f>
        <v>0</v>
      </c>
    </row>
    <row r="8568" spans="1:31">
      <c r="A8568" s="60" t="str">
        <f>IF(G8568&amp;Q8568&lt;&gt;"",W8568&amp;Q8568,"")</f>
        <v/>
      </c>
      <c r="B8568" s="85" t="str">
        <f>IF(C8568&lt;&gt;"",LEFT(C8568,9),"")</f>
        <v/>
      </c>
      <c r="V8568" s="60" t="str">
        <f>W8568&amp;H8568</f>
        <v/>
      </c>
      <c r="W8568" s="60" t="str">
        <f>_xlfn.LET(_xlpm.TextCell,TEXT(G8568,"###"),IF(_xlpm.TextCell&lt;&gt;"",IF(StyleSpaceSplit,IFERROR(IF(FIND(" ",_xlpm.TextCell)&gt;=1,MID(_xlpm.TextCell,1,FIND(" ",_xlpm.TextCell)-1),_xlpm.TextCell),_xlpm.TextCell),_xlpm.TextCell),""))</f>
        <v/>
      </c>
      <c r="X8568" s="60" t="str">
        <f>IF(A8568&lt;&gt;"",IFERROR(IF(FIND(" ",G8568)&gt;=1,MID(G8568,FIND(" ",G8568)+1,LEN(G8568)),""),""),"")</f>
        <v/>
      </c>
      <c r="AC8568" s="51">
        <f>IFERROR(VALUE(MID($C8568,1,2)),0)</f>
        <v>0</v>
      </c>
      <c r="AD8568" s="44">
        <f>IFERROR(VALUE(MID($C8568,4,3)),0)</f>
        <v>0</v>
      </c>
      <c r="AE8568" s="51">
        <f>VALUE(RIGHT("00"&amp;AC8568,2)&amp;RIGHT("000"&amp;AD8568,3))</f>
        <v>0</v>
      </c>
    </row>
    <row r="8569" spans="1:31">
      <c r="A8569" s="60" t="str">
        <f>IF(G8569&amp;Q8569&lt;&gt;"",W8569&amp;Q8569,"")</f>
        <v/>
      </c>
      <c r="B8569" s="85" t="str">
        <f>IF(C8569&lt;&gt;"",LEFT(C8569,9),"")</f>
        <v/>
      </c>
      <c r="V8569" s="60" t="str">
        <f>W8569&amp;H8569</f>
        <v/>
      </c>
      <c r="W8569" s="60" t="str">
        <f>_xlfn.LET(_xlpm.TextCell,TEXT(G8569,"###"),IF(_xlpm.TextCell&lt;&gt;"",IF(StyleSpaceSplit,IFERROR(IF(FIND(" ",_xlpm.TextCell)&gt;=1,MID(_xlpm.TextCell,1,FIND(" ",_xlpm.TextCell)-1),_xlpm.TextCell),_xlpm.TextCell),_xlpm.TextCell),""))</f>
        <v/>
      </c>
      <c r="X8569" s="60" t="str">
        <f>IF(A8569&lt;&gt;"",IFERROR(IF(FIND(" ",G8569)&gt;=1,MID(G8569,FIND(" ",G8569)+1,LEN(G8569)),""),""),"")</f>
        <v/>
      </c>
      <c r="AC8569" s="51">
        <f>IFERROR(VALUE(MID($C8569,1,2)),0)</f>
        <v>0</v>
      </c>
      <c r="AD8569" s="44">
        <f>IFERROR(VALUE(MID($C8569,4,3)),0)</f>
        <v>0</v>
      </c>
      <c r="AE8569" s="51">
        <f>VALUE(RIGHT("00"&amp;AC8569,2)&amp;RIGHT("000"&amp;AD8569,3))</f>
        <v>0</v>
      </c>
    </row>
    <row r="8570" spans="1:31">
      <c r="A8570" s="60" t="str">
        <f>IF(G8570&amp;Q8570&lt;&gt;"",W8570&amp;Q8570,"")</f>
        <v/>
      </c>
      <c r="B8570" s="85" t="str">
        <f>IF(C8570&lt;&gt;"",LEFT(C8570,9),"")</f>
        <v/>
      </c>
      <c r="V8570" s="60" t="str">
        <f>W8570&amp;H8570</f>
        <v/>
      </c>
      <c r="W8570" s="60" t="str">
        <f>_xlfn.LET(_xlpm.TextCell,TEXT(G8570,"###"),IF(_xlpm.TextCell&lt;&gt;"",IF(StyleSpaceSplit,IFERROR(IF(FIND(" ",_xlpm.TextCell)&gt;=1,MID(_xlpm.TextCell,1,FIND(" ",_xlpm.TextCell)-1),_xlpm.TextCell),_xlpm.TextCell),_xlpm.TextCell),""))</f>
        <v/>
      </c>
      <c r="X8570" s="60" t="str">
        <f>IF(A8570&lt;&gt;"",IFERROR(IF(FIND(" ",G8570)&gt;=1,MID(G8570,FIND(" ",G8570)+1,LEN(G8570)),""),""),"")</f>
        <v/>
      </c>
      <c r="AC8570" s="51">
        <f>IFERROR(VALUE(MID($C8570,1,2)),0)</f>
        <v>0</v>
      </c>
      <c r="AD8570" s="44">
        <f>IFERROR(VALUE(MID($C8570,4,3)),0)</f>
        <v>0</v>
      </c>
      <c r="AE8570" s="51">
        <f>VALUE(RIGHT("00"&amp;AC8570,2)&amp;RIGHT("000"&amp;AD8570,3))</f>
        <v>0</v>
      </c>
    </row>
    <row r="8571" spans="1:31">
      <c r="A8571" s="60" t="str">
        <f>IF(G8571&amp;Q8571&lt;&gt;"",W8571&amp;Q8571,"")</f>
        <v/>
      </c>
      <c r="B8571" s="85" t="str">
        <f>IF(C8571&lt;&gt;"",LEFT(C8571,9),"")</f>
        <v/>
      </c>
      <c r="V8571" s="60" t="str">
        <f>W8571&amp;H8571</f>
        <v/>
      </c>
      <c r="W8571" s="60" t="str">
        <f>_xlfn.LET(_xlpm.TextCell,TEXT(G8571,"###"),IF(_xlpm.TextCell&lt;&gt;"",IF(StyleSpaceSplit,IFERROR(IF(FIND(" ",_xlpm.TextCell)&gt;=1,MID(_xlpm.TextCell,1,FIND(" ",_xlpm.TextCell)-1),_xlpm.TextCell),_xlpm.TextCell),_xlpm.TextCell),""))</f>
        <v/>
      </c>
      <c r="X8571" s="60" t="str">
        <f>IF(A8571&lt;&gt;"",IFERROR(IF(FIND(" ",G8571)&gt;=1,MID(G8571,FIND(" ",G8571)+1,LEN(G8571)),""),""),"")</f>
        <v/>
      </c>
      <c r="AC8571" s="51">
        <f>IFERROR(VALUE(MID($C8571,1,2)),0)</f>
        <v>0</v>
      </c>
      <c r="AD8571" s="44">
        <f>IFERROR(VALUE(MID($C8571,4,3)),0)</f>
        <v>0</v>
      </c>
      <c r="AE8571" s="51">
        <f>VALUE(RIGHT("00"&amp;AC8571,2)&amp;RIGHT("000"&amp;AD8571,3))</f>
        <v>0</v>
      </c>
    </row>
    <row r="8572" spans="1:31">
      <c r="A8572" s="60" t="str">
        <f>IF(G8572&amp;Q8572&lt;&gt;"",W8572&amp;Q8572,"")</f>
        <v/>
      </c>
      <c r="B8572" s="85" t="str">
        <f>IF(C8572&lt;&gt;"",LEFT(C8572,9),"")</f>
        <v/>
      </c>
      <c r="V8572" s="60" t="str">
        <f>W8572&amp;H8572</f>
        <v/>
      </c>
      <c r="W8572" s="60" t="str">
        <f>_xlfn.LET(_xlpm.TextCell,TEXT(G8572,"###"),IF(_xlpm.TextCell&lt;&gt;"",IF(StyleSpaceSplit,IFERROR(IF(FIND(" ",_xlpm.TextCell)&gt;=1,MID(_xlpm.TextCell,1,FIND(" ",_xlpm.TextCell)-1),_xlpm.TextCell),_xlpm.TextCell),_xlpm.TextCell),""))</f>
        <v/>
      </c>
      <c r="X8572" s="60" t="str">
        <f>IF(A8572&lt;&gt;"",IFERROR(IF(FIND(" ",G8572)&gt;=1,MID(G8572,FIND(" ",G8572)+1,LEN(G8572)),""),""),"")</f>
        <v/>
      </c>
      <c r="AC8572" s="51">
        <f>IFERROR(VALUE(MID($C8572,1,2)),0)</f>
        <v>0</v>
      </c>
      <c r="AD8572" s="44">
        <f>IFERROR(VALUE(MID($C8572,4,3)),0)</f>
        <v>0</v>
      </c>
      <c r="AE8572" s="51">
        <f>VALUE(RIGHT("00"&amp;AC8572,2)&amp;RIGHT("000"&amp;AD8572,3))</f>
        <v>0</v>
      </c>
    </row>
    <row r="8573" spans="1:31">
      <c r="A8573" s="60" t="str">
        <f>IF(G8573&amp;Q8573&lt;&gt;"",W8573&amp;Q8573,"")</f>
        <v/>
      </c>
      <c r="B8573" s="85" t="str">
        <f>IF(C8573&lt;&gt;"",LEFT(C8573,9),"")</f>
        <v/>
      </c>
      <c r="V8573" s="60" t="str">
        <f>W8573&amp;H8573</f>
        <v/>
      </c>
      <c r="W8573" s="60" t="str">
        <f>_xlfn.LET(_xlpm.TextCell,TEXT(G8573,"###"),IF(_xlpm.TextCell&lt;&gt;"",IF(StyleSpaceSplit,IFERROR(IF(FIND(" ",_xlpm.TextCell)&gt;=1,MID(_xlpm.TextCell,1,FIND(" ",_xlpm.TextCell)-1),_xlpm.TextCell),_xlpm.TextCell),_xlpm.TextCell),""))</f>
        <v/>
      </c>
      <c r="X8573" s="60" t="str">
        <f>IF(A8573&lt;&gt;"",IFERROR(IF(FIND(" ",G8573)&gt;=1,MID(G8573,FIND(" ",G8573)+1,LEN(G8573)),""),""),"")</f>
        <v/>
      </c>
      <c r="AC8573" s="51">
        <f>IFERROR(VALUE(MID($C8573,1,2)),0)</f>
        <v>0</v>
      </c>
      <c r="AD8573" s="44">
        <f>IFERROR(VALUE(MID($C8573,4,3)),0)</f>
        <v>0</v>
      </c>
      <c r="AE8573" s="51">
        <f>VALUE(RIGHT("00"&amp;AC8573,2)&amp;RIGHT("000"&amp;AD8573,3))</f>
        <v>0</v>
      </c>
    </row>
    <row r="8574" spans="1:31">
      <c r="A8574" s="60" t="str">
        <f>IF(G8574&amp;Q8574&lt;&gt;"",W8574&amp;Q8574,"")</f>
        <v/>
      </c>
      <c r="B8574" s="85" t="str">
        <f>IF(C8574&lt;&gt;"",LEFT(C8574,9),"")</f>
        <v/>
      </c>
      <c r="V8574" s="60" t="str">
        <f>W8574&amp;H8574</f>
        <v/>
      </c>
      <c r="W8574" s="60" t="str">
        <f>_xlfn.LET(_xlpm.TextCell,TEXT(G8574,"###"),IF(_xlpm.TextCell&lt;&gt;"",IF(StyleSpaceSplit,IFERROR(IF(FIND(" ",_xlpm.TextCell)&gt;=1,MID(_xlpm.TextCell,1,FIND(" ",_xlpm.TextCell)-1),_xlpm.TextCell),_xlpm.TextCell),_xlpm.TextCell),""))</f>
        <v/>
      </c>
      <c r="X8574" s="60" t="str">
        <f>IF(A8574&lt;&gt;"",IFERROR(IF(FIND(" ",G8574)&gt;=1,MID(G8574,FIND(" ",G8574)+1,LEN(G8574)),""),""),"")</f>
        <v/>
      </c>
      <c r="AC8574" s="51">
        <f>IFERROR(VALUE(MID($C8574,1,2)),0)</f>
        <v>0</v>
      </c>
      <c r="AD8574" s="44">
        <f>IFERROR(VALUE(MID($C8574,4,3)),0)</f>
        <v>0</v>
      </c>
      <c r="AE8574" s="51">
        <f>VALUE(RIGHT("00"&amp;AC8574,2)&amp;RIGHT("000"&amp;AD8574,3))</f>
        <v>0</v>
      </c>
    </row>
    <row r="8575" spans="1:31">
      <c r="A8575" s="60" t="str">
        <f>IF(G8575&amp;Q8575&lt;&gt;"",W8575&amp;Q8575,"")</f>
        <v/>
      </c>
      <c r="B8575" s="85" t="str">
        <f>IF(C8575&lt;&gt;"",LEFT(C8575,9),"")</f>
        <v/>
      </c>
      <c r="V8575" s="60" t="str">
        <f>W8575&amp;H8575</f>
        <v/>
      </c>
      <c r="W8575" s="60" t="str">
        <f>_xlfn.LET(_xlpm.TextCell,TEXT(G8575,"###"),IF(_xlpm.TextCell&lt;&gt;"",IF(StyleSpaceSplit,IFERROR(IF(FIND(" ",_xlpm.TextCell)&gt;=1,MID(_xlpm.TextCell,1,FIND(" ",_xlpm.TextCell)-1),_xlpm.TextCell),_xlpm.TextCell),_xlpm.TextCell),""))</f>
        <v/>
      </c>
      <c r="X8575" s="60" t="str">
        <f>IF(A8575&lt;&gt;"",IFERROR(IF(FIND(" ",G8575)&gt;=1,MID(G8575,FIND(" ",G8575)+1,LEN(G8575)),""),""),"")</f>
        <v/>
      </c>
      <c r="AC8575" s="51">
        <f>IFERROR(VALUE(MID($C8575,1,2)),0)</f>
        <v>0</v>
      </c>
      <c r="AD8575" s="44">
        <f>IFERROR(VALUE(MID($C8575,4,3)),0)</f>
        <v>0</v>
      </c>
      <c r="AE8575" s="51">
        <f>VALUE(RIGHT("00"&amp;AC8575,2)&amp;RIGHT("000"&amp;AD8575,3))</f>
        <v>0</v>
      </c>
    </row>
    <row r="8576" spans="1:31">
      <c r="A8576" s="60" t="str">
        <f>IF(G8576&amp;Q8576&lt;&gt;"",W8576&amp;Q8576,"")</f>
        <v/>
      </c>
      <c r="B8576" s="85" t="str">
        <f>IF(C8576&lt;&gt;"",LEFT(C8576,9),"")</f>
        <v/>
      </c>
      <c r="V8576" s="60" t="str">
        <f>W8576&amp;H8576</f>
        <v/>
      </c>
      <c r="W8576" s="60" t="str">
        <f>_xlfn.LET(_xlpm.TextCell,TEXT(G8576,"###"),IF(_xlpm.TextCell&lt;&gt;"",IF(StyleSpaceSplit,IFERROR(IF(FIND(" ",_xlpm.TextCell)&gt;=1,MID(_xlpm.TextCell,1,FIND(" ",_xlpm.TextCell)-1),_xlpm.TextCell),_xlpm.TextCell),_xlpm.TextCell),""))</f>
        <v/>
      </c>
      <c r="X8576" s="60" t="str">
        <f>IF(A8576&lt;&gt;"",IFERROR(IF(FIND(" ",G8576)&gt;=1,MID(G8576,FIND(" ",G8576)+1,LEN(G8576)),""),""),"")</f>
        <v/>
      </c>
      <c r="AC8576" s="51">
        <f>IFERROR(VALUE(MID($C8576,1,2)),0)</f>
        <v>0</v>
      </c>
      <c r="AD8576" s="44">
        <f>IFERROR(VALUE(MID($C8576,4,3)),0)</f>
        <v>0</v>
      </c>
      <c r="AE8576" s="51">
        <f>VALUE(RIGHT("00"&amp;AC8576,2)&amp;RIGHT("000"&amp;AD8576,3))</f>
        <v>0</v>
      </c>
    </row>
    <row r="8577" spans="1:31">
      <c r="A8577" s="60" t="str">
        <f>IF(G8577&amp;Q8577&lt;&gt;"",W8577&amp;Q8577,"")</f>
        <v/>
      </c>
      <c r="B8577" s="85" t="str">
        <f>IF(C8577&lt;&gt;"",LEFT(C8577,9),"")</f>
        <v/>
      </c>
      <c r="V8577" s="60" t="str">
        <f>W8577&amp;H8577</f>
        <v/>
      </c>
      <c r="W8577" s="60" t="str">
        <f>_xlfn.LET(_xlpm.TextCell,TEXT(G8577,"###"),IF(_xlpm.TextCell&lt;&gt;"",IF(StyleSpaceSplit,IFERROR(IF(FIND(" ",_xlpm.TextCell)&gt;=1,MID(_xlpm.TextCell,1,FIND(" ",_xlpm.TextCell)-1),_xlpm.TextCell),_xlpm.TextCell),_xlpm.TextCell),""))</f>
        <v/>
      </c>
      <c r="X8577" s="60" t="str">
        <f>IF(A8577&lt;&gt;"",IFERROR(IF(FIND(" ",G8577)&gt;=1,MID(G8577,FIND(" ",G8577)+1,LEN(G8577)),""),""),"")</f>
        <v/>
      </c>
      <c r="AC8577" s="51">
        <f>IFERROR(VALUE(MID($C8577,1,2)),0)</f>
        <v>0</v>
      </c>
      <c r="AD8577" s="44">
        <f>IFERROR(VALUE(MID($C8577,4,3)),0)</f>
        <v>0</v>
      </c>
      <c r="AE8577" s="51">
        <f>VALUE(RIGHT("00"&amp;AC8577,2)&amp;RIGHT("000"&amp;AD8577,3))</f>
        <v>0</v>
      </c>
    </row>
    <row r="8578" spans="1:31">
      <c r="A8578" s="60" t="str">
        <f>IF(G8578&amp;Q8578&lt;&gt;"",W8578&amp;Q8578,"")</f>
        <v/>
      </c>
      <c r="B8578" s="85" t="str">
        <f>IF(C8578&lt;&gt;"",LEFT(C8578,9),"")</f>
        <v/>
      </c>
      <c r="V8578" s="60" t="str">
        <f>W8578&amp;H8578</f>
        <v/>
      </c>
      <c r="W8578" s="60" t="str">
        <f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>IF(A8578&lt;&gt;"",IFERROR(IF(FIND(" ",G8578)&gt;=1,MID(G8578,FIND(" ",G8578)+1,LEN(G8578)),""),""),"")</f>
        <v/>
      </c>
      <c r="AC8578" s="51">
        <f>IFERROR(VALUE(MID($C8578,1,2)),0)</f>
        <v>0</v>
      </c>
      <c r="AD8578" s="44">
        <f>IFERROR(VALUE(MID($C8578,4,3)),0)</f>
        <v>0</v>
      </c>
      <c r="AE8578" s="51">
        <f>VALUE(RIGHT("00"&amp;AC8578,2)&amp;RIGHT("000"&amp;AD8578,3))</f>
        <v>0</v>
      </c>
    </row>
    <row r="8579" spans="1:31">
      <c r="A8579" s="60" t="str">
        <f>IF(G8579&amp;Q8579&lt;&gt;"",W8579&amp;Q8579,"")</f>
        <v/>
      </c>
      <c r="B8579" s="85" t="str">
        <f>IF(C8579&lt;&gt;"",LEFT(C8579,9),"")</f>
        <v/>
      </c>
      <c r="V8579" s="60" t="str">
        <f>W8579&amp;H8579</f>
        <v/>
      </c>
      <c r="W8579" s="60" t="str">
        <f>_xlfn.LET(_xlpm.TextCell,TEXT(G8579,"###"),IF(_xlpm.TextCell&lt;&gt;"",IF(StyleSpaceSplit,IFERROR(IF(FIND(" ",_xlpm.TextCell)&gt;=1,MID(_xlpm.TextCell,1,FIND(" ",_xlpm.TextCell)-1),_xlpm.TextCell),_xlpm.TextCell),_xlpm.TextCell),""))</f>
        <v/>
      </c>
      <c r="X8579" s="60" t="str">
        <f>IF(A8579&lt;&gt;"",IFERROR(IF(FIND(" ",G8579)&gt;=1,MID(G8579,FIND(" ",G8579)+1,LEN(G8579)),""),""),"")</f>
        <v/>
      </c>
      <c r="AC8579" s="51">
        <f>IFERROR(VALUE(MID($C8579,1,2)),0)</f>
        <v>0</v>
      </c>
      <c r="AD8579" s="44">
        <f>IFERROR(VALUE(MID($C8579,4,3)),0)</f>
        <v>0</v>
      </c>
      <c r="AE8579" s="51">
        <f>VALUE(RIGHT("00"&amp;AC8579,2)&amp;RIGHT("000"&amp;AD8579,3))</f>
        <v>0</v>
      </c>
    </row>
    <row r="8580" spans="1:31">
      <c r="A8580" s="60" t="str">
        <f>IF(G8580&amp;Q8580&lt;&gt;"",W8580&amp;Q8580,"")</f>
        <v/>
      </c>
      <c r="B8580" s="85" t="str">
        <f>IF(C8580&lt;&gt;"",LEFT(C8580,9),"")</f>
        <v/>
      </c>
      <c r="V8580" s="60" t="str">
        <f>W8580&amp;H8580</f>
        <v/>
      </c>
      <c r="W8580" s="60" t="str">
        <f>_xlfn.LET(_xlpm.TextCell,TEXT(G8580,"###"),IF(_xlpm.TextCell&lt;&gt;"",IF(StyleSpaceSplit,IFERROR(IF(FIND(" ",_xlpm.TextCell)&gt;=1,MID(_xlpm.TextCell,1,FIND(" ",_xlpm.TextCell)-1),_xlpm.TextCell),_xlpm.TextCell),_xlpm.TextCell),""))</f>
        <v/>
      </c>
      <c r="X8580" s="60" t="str">
        <f>IF(A8580&lt;&gt;"",IFERROR(IF(FIND(" ",G8580)&gt;=1,MID(G8580,FIND(" ",G8580)+1,LEN(G8580)),""),""),"")</f>
        <v/>
      </c>
      <c r="AC8580" s="51">
        <f>IFERROR(VALUE(MID($C8580,1,2)),0)</f>
        <v>0</v>
      </c>
      <c r="AD8580" s="44">
        <f>IFERROR(VALUE(MID($C8580,4,3)),0)</f>
        <v>0</v>
      </c>
      <c r="AE8580" s="51">
        <f>VALUE(RIGHT("00"&amp;AC8580,2)&amp;RIGHT("000"&amp;AD8580,3))</f>
        <v>0</v>
      </c>
    </row>
    <row r="8581" spans="1:31">
      <c r="A8581" s="60" t="str">
        <f>IF(G8581&amp;Q8581&lt;&gt;"",W8581&amp;Q8581,"")</f>
        <v/>
      </c>
      <c r="B8581" s="85" t="str">
        <f>IF(C8581&lt;&gt;"",LEFT(C8581,9),"")</f>
        <v/>
      </c>
      <c r="V8581" s="60" t="str">
        <f>W8581&amp;H8581</f>
        <v/>
      </c>
      <c r="W8581" s="60" t="str">
        <f>_xlfn.LET(_xlpm.TextCell,TEXT(G8581,"###"),IF(_xlpm.TextCell&lt;&gt;"",IF(StyleSpaceSplit,IFERROR(IF(FIND(" ",_xlpm.TextCell)&gt;=1,MID(_xlpm.TextCell,1,FIND(" ",_xlpm.TextCell)-1),_xlpm.TextCell),_xlpm.TextCell),_xlpm.TextCell),""))</f>
        <v/>
      </c>
      <c r="X8581" s="60" t="str">
        <f>IF(A8581&lt;&gt;"",IFERROR(IF(FIND(" ",G8581)&gt;=1,MID(G8581,FIND(" ",G8581)+1,LEN(G8581)),""),""),"")</f>
        <v/>
      </c>
      <c r="AC8581" s="51">
        <f>IFERROR(VALUE(MID($C8581,1,2)),0)</f>
        <v>0</v>
      </c>
      <c r="AD8581" s="44">
        <f>IFERROR(VALUE(MID($C8581,4,3)),0)</f>
        <v>0</v>
      </c>
      <c r="AE8581" s="51">
        <f>VALUE(RIGHT("00"&amp;AC8581,2)&amp;RIGHT("000"&amp;AD8581,3))</f>
        <v>0</v>
      </c>
    </row>
    <row r="8582" spans="1:31">
      <c r="A8582" s="60" t="str">
        <f>IF(G8582&amp;Q8582&lt;&gt;"",W8582&amp;Q8582,"")</f>
        <v/>
      </c>
      <c r="B8582" s="85" t="str">
        <f>IF(C8582&lt;&gt;"",LEFT(C8582,9),"")</f>
        <v/>
      </c>
      <c r="V8582" s="60" t="str">
        <f>W8582&amp;H8582</f>
        <v/>
      </c>
      <c r="W8582" s="60" t="str">
        <f>_xlfn.LET(_xlpm.TextCell,TEXT(G8582,"###"),IF(_xlpm.TextCell&lt;&gt;"",IF(StyleSpaceSplit,IFERROR(IF(FIND(" ",_xlpm.TextCell)&gt;=1,MID(_xlpm.TextCell,1,FIND(" ",_xlpm.TextCell)-1),_xlpm.TextCell),_xlpm.TextCell),_xlpm.TextCell),""))</f>
        <v/>
      </c>
      <c r="X8582" s="60" t="str">
        <f>IF(A8582&lt;&gt;"",IFERROR(IF(FIND(" ",G8582)&gt;=1,MID(G8582,FIND(" ",G8582)+1,LEN(G8582)),""),""),"")</f>
        <v/>
      </c>
      <c r="AC8582" s="51">
        <f>IFERROR(VALUE(MID($C8582,1,2)),0)</f>
        <v>0</v>
      </c>
      <c r="AD8582" s="44">
        <f>IFERROR(VALUE(MID($C8582,4,3)),0)</f>
        <v>0</v>
      </c>
      <c r="AE8582" s="51">
        <f>VALUE(RIGHT("00"&amp;AC8582,2)&amp;RIGHT("000"&amp;AD8582,3))</f>
        <v>0</v>
      </c>
    </row>
    <row r="8583" spans="1:31">
      <c r="A8583" s="60" t="str">
        <f>IF(G8583&amp;Q8583&lt;&gt;"",W8583&amp;Q8583,"")</f>
        <v/>
      </c>
      <c r="B8583" s="85" t="str">
        <f>IF(C8583&lt;&gt;"",LEFT(C8583,9),"")</f>
        <v/>
      </c>
      <c r="V8583" s="60" t="str">
        <f>W8583&amp;H8583</f>
        <v/>
      </c>
      <c r="W8583" s="60" t="str">
        <f>_xlfn.LET(_xlpm.TextCell,TEXT(G8583,"###"),IF(_xlpm.TextCell&lt;&gt;"",IF(StyleSpaceSplit,IFERROR(IF(FIND(" ",_xlpm.TextCell)&gt;=1,MID(_xlpm.TextCell,1,FIND(" ",_xlpm.TextCell)-1),_xlpm.TextCell),_xlpm.TextCell),_xlpm.TextCell),""))</f>
        <v/>
      </c>
      <c r="X8583" s="60" t="str">
        <f>IF(A8583&lt;&gt;"",IFERROR(IF(FIND(" ",G8583)&gt;=1,MID(G8583,FIND(" ",G8583)+1,LEN(G8583)),""),""),"")</f>
        <v/>
      </c>
      <c r="AC8583" s="51">
        <f>IFERROR(VALUE(MID($C8583,1,2)),0)</f>
        <v>0</v>
      </c>
      <c r="AD8583" s="44">
        <f>IFERROR(VALUE(MID($C8583,4,3)),0)</f>
        <v>0</v>
      </c>
      <c r="AE8583" s="51">
        <f>VALUE(RIGHT("00"&amp;AC8583,2)&amp;RIGHT("000"&amp;AD8583,3))</f>
        <v>0</v>
      </c>
    </row>
    <row r="8584" spans="1:31">
      <c r="A8584" s="60" t="str">
        <f>IF(G8584&amp;Q8584&lt;&gt;"",W8584&amp;Q8584,"")</f>
        <v/>
      </c>
      <c r="B8584" s="85" t="str">
        <f>IF(C8584&lt;&gt;"",LEFT(C8584,9),"")</f>
        <v/>
      </c>
      <c r="V8584" s="60" t="str">
        <f>W8584&amp;H8584</f>
        <v/>
      </c>
      <c r="W8584" s="60" t="str">
        <f>_xlfn.LET(_xlpm.TextCell,TEXT(G8584,"###"),IF(_xlpm.TextCell&lt;&gt;"",IF(StyleSpaceSplit,IFERROR(IF(FIND(" ",_xlpm.TextCell)&gt;=1,MID(_xlpm.TextCell,1,FIND(" ",_xlpm.TextCell)-1),_xlpm.TextCell),_xlpm.TextCell),_xlpm.TextCell),""))</f>
        <v/>
      </c>
      <c r="X8584" s="60" t="str">
        <f>IF(A8584&lt;&gt;"",IFERROR(IF(FIND(" ",G8584)&gt;=1,MID(G8584,FIND(" ",G8584)+1,LEN(G8584)),""),""),"")</f>
        <v/>
      </c>
      <c r="AC8584" s="51">
        <f>IFERROR(VALUE(MID($C8584,1,2)),0)</f>
        <v>0</v>
      </c>
      <c r="AD8584" s="44">
        <f>IFERROR(VALUE(MID($C8584,4,3)),0)</f>
        <v>0</v>
      </c>
      <c r="AE8584" s="51">
        <f>VALUE(RIGHT("00"&amp;AC8584,2)&amp;RIGHT("000"&amp;AD8584,3))</f>
        <v>0</v>
      </c>
    </row>
    <row r="8585" spans="1:31">
      <c r="A8585" s="60" t="str">
        <f>IF(G8585&amp;Q8585&lt;&gt;"",W8585&amp;Q8585,"")</f>
        <v/>
      </c>
      <c r="B8585" s="85" t="str">
        <f>IF(C8585&lt;&gt;"",LEFT(C8585,9),"")</f>
        <v/>
      </c>
      <c r="V8585" s="60" t="str">
        <f>W8585&amp;H8585</f>
        <v/>
      </c>
      <c r="W8585" s="60" t="str">
        <f>_xlfn.LET(_xlpm.TextCell,TEXT(G8585,"###"),IF(_xlpm.TextCell&lt;&gt;"",IF(StyleSpaceSplit,IFERROR(IF(FIND(" ",_xlpm.TextCell)&gt;=1,MID(_xlpm.TextCell,1,FIND(" ",_xlpm.TextCell)-1),_xlpm.TextCell),_xlpm.TextCell),_xlpm.TextCell),""))</f>
        <v/>
      </c>
      <c r="X8585" s="60" t="str">
        <f>IF(A8585&lt;&gt;"",IFERROR(IF(FIND(" ",G8585)&gt;=1,MID(G8585,FIND(" ",G8585)+1,LEN(G8585)),""),""),"")</f>
        <v/>
      </c>
      <c r="AC8585" s="51">
        <f>IFERROR(VALUE(MID($C8585,1,2)),0)</f>
        <v>0</v>
      </c>
      <c r="AD8585" s="44">
        <f>IFERROR(VALUE(MID($C8585,4,3)),0)</f>
        <v>0</v>
      </c>
      <c r="AE8585" s="51">
        <f>VALUE(RIGHT("00"&amp;AC8585,2)&amp;RIGHT("000"&amp;AD8585,3))</f>
        <v>0</v>
      </c>
    </row>
    <row r="8586" spans="1:31">
      <c r="A8586" s="60" t="str">
        <f>IF(G8586&amp;Q8586&lt;&gt;"",W8586&amp;Q8586,"")</f>
        <v/>
      </c>
      <c r="B8586" s="85" t="str">
        <f>IF(C8586&lt;&gt;"",LEFT(C8586,9),"")</f>
        <v/>
      </c>
      <c r="V8586" s="60" t="str">
        <f>W8586&amp;H8586</f>
        <v/>
      </c>
      <c r="W8586" s="60" t="str">
        <f>_xlfn.LET(_xlpm.TextCell,TEXT(G8586,"###"),IF(_xlpm.TextCell&lt;&gt;"",IF(StyleSpaceSplit,IFERROR(IF(FIND(" ",_xlpm.TextCell)&gt;=1,MID(_xlpm.TextCell,1,FIND(" ",_xlpm.TextCell)-1),_xlpm.TextCell),_xlpm.TextCell),_xlpm.TextCell),""))</f>
        <v/>
      </c>
      <c r="X8586" s="60" t="str">
        <f>IF(A8586&lt;&gt;"",IFERROR(IF(FIND(" ",G8586)&gt;=1,MID(G8586,FIND(" ",G8586)+1,LEN(G8586)),""),""),"")</f>
        <v/>
      </c>
      <c r="AC8586" s="51">
        <f>IFERROR(VALUE(MID($C8586,1,2)),0)</f>
        <v>0</v>
      </c>
      <c r="AD8586" s="44">
        <f>IFERROR(VALUE(MID($C8586,4,3)),0)</f>
        <v>0</v>
      </c>
      <c r="AE8586" s="51">
        <f>VALUE(RIGHT("00"&amp;AC8586,2)&amp;RIGHT("000"&amp;AD8586,3))</f>
        <v>0</v>
      </c>
    </row>
    <row r="8587" spans="1:31">
      <c r="A8587" s="60" t="str">
        <f>IF(G8587&amp;Q8587&lt;&gt;"",W8587&amp;Q8587,"")</f>
        <v/>
      </c>
      <c r="B8587" s="85" t="str">
        <f>IF(C8587&lt;&gt;"",LEFT(C8587,9),"")</f>
        <v/>
      </c>
      <c r="V8587" s="60" t="str">
        <f>W8587&amp;H8587</f>
        <v/>
      </c>
      <c r="W8587" s="60" t="str">
        <f>_xlfn.LET(_xlpm.TextCell,TEXT(G8587,"###"),IF(_xlpm.TextCell&lt;&gt;"",IF(StyleSpaceSplit,IFERROR(IF(FIND(" ",_xlpm.TextCell)&gt;=1,MID(_xlpm.TextCell,1,FIND(" ",_xlpm.TextCell)-1),_xlpm.TextCell),_xlpm.TextCell),_xlpm.TextCell),""))</f>
        <v/>
      </c>
      <c r="X8587" s="60" t="str">
        <f>IF(A8587&lt;&gt;"",IFERROR(IF(FIND(" ",G8587)&gt;=1,MID(G8587,FIND(" ",G8587)+1,LEN(G8587)),""),""),"")</f>
        <v/>
      </c>
      <c r="AC8587" s="51">
        <f>IFERROR(VALUE(MID($C8587,1,2)),0)</f>
        <v>0</v>
      </c>
      <c r="AD8587" s="44">
        <f>IFERROR(VALUE(MID($C8587,4,3)),0)</f>
        <v>0</v>
      </c>
      <c r="AE8587" s="51">
        <f>VALUE(RIGHT("00"&amp;AC8587,2)&amp;RIGHT("000"&amp;AD8587,3))</f>
        <v>0</v>
      </c>
    </row>
    <row r="8588" spans="1:31">
      <c r="A8588" s="60" t="str">
        <f>IF(G8588&amp;Q8588&lt;&gt;"",W8588&amp;Q8588,"")</f>
        <v/>
      </c>
      <c r="B8588" s="85" t="str">
        <f>IF(C8588&lt;&gt;"",LEFT(C8588,9),"")</f>
        <v/>
      </c>
      <c r="V8588" s="60" t="str">
        <f>W8588&amp;H8588</f>
        <v/>
      </c>
      <c r="W8588" s="60" t="str">
        <f>_xlfn.LET(_xlpm.TextCell,TEXT(G8588,"###"),IF(_xlpm.TextCell&lt;&gt;"",IF(StyleSpaceSplit,IFERROR(IF(FIND(" ",_xlpm.TextCell)&gt;=1,MID(_xlpm.TextCell,1,FIND(" ",_xlpm.TextCell)-1),_xlpm.TextCell),_xlpm.TextCell),_xlpm.TextCell),""))</f>
        <v/>
      </c>
      <c r="X8588" s="60" t="str">
        <f>IF(A8588&lt;&gt;"",IFERROR(IF(FIND(" ",G8588)&gt;=1,MID(G8588,FIND(" ",G8588)+1,LEN(G8588)),""),""),"")</f>
        <v/>
      </c>
      <c r="AC8588" s="51">
        <f>IFERROR(VALUE(MID($C8588,1,2)),0)</f>
        <v>0</v>
      </c>
      <c r="AD8588" s="44">
        <f>IFERROR(VALUE(MID($C8588,4,3)),0)</f>
        <v>0</v>
      </c>
      <c r="AE8588" s="51">
        <f>VALUE(RIGHT("00"&amp;AC8588,2)&amp;RIGHT("000"&amp;AD8588,3))</f>
        <v>0</v>
      </c>
    </row>
    <row r="8589" spans="1:31">
      <c r="A8589" s="60" t="str">
        <f>IF(G8589&amp;Q8589&lt;&gt;"",W8589&amp;Q8589,"")</f>
        <v/>
      </c>
      <c r="B8589" s="85" t="str">
        <f>IF(C8589&lt;&gt;"",LEFT(C8589,9),"")</f>
        <v/>
      </c>
      <c r="V8589" s="60" t="str">
        <f>W8589&amp;H8589</f>
        <v/>
      </c>
      <c r="W8589" s="60" t="str">
        <f>_xlfn.LET(_xlpm.TextCell,TEXT(G8589,"###"),IF(_xlpm.TextCell&lt;&gt;"",IF(StyleSpaceSplit,IFERROR(IF(FIND(" ",_xlpm.TextCell)&gt;=1,MID(_xlpm.TextCell,1,FIND(" ",_xlpm.TextCell)-1),_xlpm.TextCell),_xlpm.TextCell),_xlpm.TextCell),""))</f>
        <v/>
      </c>
      <c r="X8589" s="60" t="str">
        <f>IF(A8589&lt;&gt;"",IFERROR(IF(FIND(" ",G8589)&gt;=1,MID(G8589,FIND(" ",G8589)+1,LEN(G8589)),""),""),"")</f>
        <v/>
      </c>
      <c r="AC8589" s="51">
        <f>IFERROR(VALUE(MID($C8589,1,2)),0)</f>
        <v>0</v>
      </c>
      <c r="AD8589" s="44">
        <f>IFERROR(VALUE(MID($C8589,4,3)),0)</f>
        <v>0</v>
      </c>
      <c r="AE8589" s="51">
        <f>VALUE(RIGHT("00"&amp;AC8589,2)&amp;RIGHT("000"&amp;AD8589,3))</f>
        <v>0</v>
      </c>
    </row>
    <row r="8590" spans="1:31">
      <c r="A8590" s="60" t="str">
        <f>IF(G8590&amp;Q8590&lt;&gt;"",W8590&amp;Q8590,"")</f>
        <v/>
      </c>
      <c r="B8590" s="85" t="str">
        <f>IF(C8590&lt;&gt;"",LEFT(C8590,9),"")</f>
        <v/>
      </c>
      <c r="V8590" s="60" t="str">
        <f>W8590&amp;H8590</f>
        <v/>
      </c>
      <c r="W8590" s="60" t="str">
        <f>_xlfn.LET(_xlpm.TextCell,TEXT(G8590,"###"),IF(_xlpm.TextCell&lt;&gt;"",IF(StyleSpaceSplit,IFERROR(IF(FIND(" ",_xlpm.TextCell)&gt;=1,MID(_xlpm.TextCell,1,FIND(" ",_xlpm.TextCell)-1),_xlpm.TextCell),_xlpm.TextCell),_xlpm.TextCell),""))</f>
        <v/>
      </c>
      <c r="X8590" s="60" t="str">
        <f>IF(A8590&lt;&gt;"",IFERROR(IF(FIND(" ",G8590)&gt;=1,MID(G8590,FIND(" ",G8590)+1,LEN(G8590)),""),""),"")</f>
        <v/>
      </c>
      <c r="AC8590" s="51">
        <f>IFERROR(VALUE(MID($C8590,1,2)),0)</f>
        <v>0</v>
      </c>
      <c r="AD8590" s="44">
        <f>IFERROR(VALUE(MID($C8590,4,3)),0)</f>
        <v>0</v>
      </c>
      <c r="AE8590" s="51">
        <f>VALUE(RIGHT("00"&amp;AC8590,2)&amp;RIGHT("000"&amp;AD8590,3))</f>
        <v>0</v>
      </c>
    </row>
    <row r="8591" spans="1:31">
      <c r="A8591" s="60" t="str">
        <f>IF(G8591&amp;Q8591&lt;&gt;"",W8591&amp;Q8591,"")</f>
        <v/>
      </c>
      <c r="B8591" s="85" t="str">
        <f>IF(C8591&lt;&gt;"",LEFT(C8591,9),"")</f>
        <v/>
      </c>
      <c r="V8591" s="60" t="str">
        <f>W8591&amp;H8591</f>
        <v/>
      </c>
      <c r="W8591" s="60" t="str">
        <f>_xlfn.LET(_xlpm.TextCell,TEXT(G8591,"###"),IF(_xlpm.TextCell&lt;&gt;"",IF(StyleSpaceSplit,IFERROR(IF(FIND(" ",_xlpm.TextCell)&gt;=1,MID(_xlpm.TextCell,1,FIND(" ",_xlpm.TextCell)-1),_xlpm.TextCell),_xlpm.TextCell),_xlpm.TextCell),""))</f>
        <v/>
      </c>
      <c r="X8591" s="60" t="str">
        <f>IF(A8591&lt;&gt;"",IFERROR(IF(FIND(" ",G8591)&gt;=1,MID(G8591,FIND(" ",G8591)+1,LEN(G8591)),""),""),"")</f>
        <v/>
      </c>
      <c r="AC8591" s="51">
        <f>IFERROR(VALUE(MID($C8591,1,2)),0)</f>
        <v>0</v>
      </c>
      <c r="AD8591" s="44">
        <f>IFERROR(VALUE(MID($C8591,4,3)),0)</f>
        <v>0</v>
      </c>
      <c r="AE8591" s="51">
        <f>VALUE(RIGHT("00"&amp;AC8591,2)&amp;RIGHT("000"&amp;AD8591,3))</f>
        <v>0</v>
      </c>
    </row>
    <row r="8592" spans="1:31">
      <c r="A8592" s="60" t="str">
        <f>IF(G8592&amp;Q8592&lt;&gt;"",W8592&amp;Q8592,"")</f>
        <v/>
      </c>
      <c r="B8592" s="85" t="str">
        <f>IF(C8592&lt;&gt;"",LEFT(C8592,9),"")</f>
        <v/>
      </c>
      <c r="V8592" s="60" t="str">
        <f>W8592&amp;H8592</f>
        <v/>
      </c>
      <c r="W8592" s="60" t="str">
        <f>_xlfn.LET(_xlpm.TextCell,TEXT(G8592,"###"),IF(_xlpm.TextCell&lt;&gt;"",IF(StyleSpaceSplit,IFERROR(IF(FIND(" ",_xlpm.TextCell)&gt;=1,MID(_xlpm.TextCell,1,FIND(" ",_xlpm.TextCell)-1),_xlpm.TextCell),_xlpm.TextCell),_xlpm.TextCell),""))</f>
        <v/>
      </c>
      <c r="X8592" s="60" t="str">
        <f>IF(A8592&lt;&gt;"",IFERROR(IF(FIND(" ",G8592)&gt;=1,MID(G8592,FIND(" ",G8592)+1,LEN(G8592)),""),""),"")</f>
        <v/>
      </c>
      <c r="AC8592" s="51">
        <f>IFERROR(VALUE(MID($C8592,1,2)),0)</f>
        <v>0</v>
      </c>
      <c r="AD8592" s="44">
        <f>IFERROR(VALUE(MID($C8592,4,3)),0)</f>
        <v>0</v>
      </c>
      <c r="AE8592" s="51">
        <f>VALUE(RIGHT("00"&amp;AC8592,2)&amp;RIGHT("000"&amp;AD8592,3))</f>
        <v>0</v>
      </c>
    </row>
    <row r="8593" spans="1:31">
      <c r="A8593" s="60" t="str">
        <f>IF(G8593&amp;Q8593&lt;&gt;"",W8593&amp;Q8593,"")</f>
        <v/>
      </c>
      <c r="B8593" s="85" t="str">
        <f>IF(C8593&lt;&gt;"",LEFT(C8593,9),"")</f>
        <v/>
      </c>
      <c r="V8593" s="60" t="str">
        <f>W8593&amp;H8593</f>
        <v/>
      </c>
      <c r="W8593" s="60" t="str">
        <f>_xlfn.LET(_xlpm.TextCell,TEXT(G8593,"###"),IF(_xlpm.TextCell&lt;&gt;"",IF(StyleSpaceSplit,IFERROR(IF(FIND(" ",_xlpm.TextCell)&gt;=1,MID(_xlpm.TextCell,1,FIND(" ",_xlpm.TextCell)-1),_xlpm.TextCell),_xlpm.TextCell),_xlpm.TextCell),""))</f>
        <v/>
      </c>
      <c r="X8593" s="60" t="str">
        <f>IF(A8593&lt;&gt;"",IFERROR(IF(FIND(" ",G8593)&gt;=1,MID(G8593,FIND(" ",G8593)+1,LEN(G8593)),""),""),"")</f>
        <v/>
      </c>
      <c r="AC8593" s="51">
        <f>IFERROR(VALUE(MID($C8593,1,2)),0)</f>
        <v>0</v>
      </c>
      <c r="AD8593" s="44">
        <f>IFERROR(VALUE(MID($C8593,4,3)),0)</f>
        <v>0</v>
      </c>
      <c r="AE8593" s="51">
        <f>VALUE(RIGHT("00"&amp;AC8593,2)&amp;RIGHT("000"&amp;AD8593,3))</f>
        <v>0</v>
      </c>
    </row>
    <row r="8594" spans="1:31">
      <c r="A8594" s="60" t="str">
        <f>IF(G8594&amp;Q8594&lt;&gt;"",W8594&amp;Q8594,"")</f>
        <v/>
      </c>
      <c r="B8594" s="85" t="str">
        <f>IF(C8594&lt;&gt;"",LEFT(C8594,9),"")</f>
        <v/>
      </c>
      <c r="V8594" s="60" t="str">
        <f>W8594&amp;H8594</f>
        <v/>
      </c>
      <c r="W8594" s="60" t="str">
        <f>_xlfn.LET(_xlpm.TextCell,TEXT(G8594,"###"),IF(_xlpm.TextCell&lt;&gt;"",IF(StyleSpaceSplit,IFERROR(IF(FIND(" ",_xlpm.TextCell)&gt;=1,MID(_xlpm.TextCell,1,FIND(" ",_xlpm.TextCell)-1),_xlpm.TextCell),_xlpm.TextCell),_xlpm.TextCell),""))</f>
        <v/>
      </c>
      <c r="X8594" s="60" t="str">
        <f>IF(A8594&lt;&gt;"",IFERROR(IF(FIND(" ",G8594)&gt;=1,MID(G8594,FIND(" ",G8594)+1,LEN(G8594)),""),""),"")</f>
        <v/>
      </c>
      <c r="AC8594" s="51">
        <f>IFERROR(VALUE(MID($C8594,1,2)),0)</f>
        <v>0</v>
      </c>
      <c r="AD8594" s="44">
        <f>IFERROR(VALUE(MID($C8594,4,3)),0)</f>
        <v>0</v>
      </c>
      <c r="AE8594" s="51">
        <f>VALUE(RIGHT("00"&amp;AC8594,2)&amp;RIGHT("000"&amp;AD8594,3))</f>
        <v>0</v>
      </c>
    </row>
    <row r="8595" spans="1:31">
      <c r="A8595" s="60" t="str">
        <f>IF(G8595&amp;Q8595&lt;&gt;"",W8595&amp;Q8595,"")</f>
        <v/>
      </c>
      <c r="B8595" s="85" t="str">
        <f>IF(C8595&lt;&gt;"",LEFT(C8595,9),"")</f>
        <v/>
      </c>
      <c r="V8595" s="60" t="str">
        <f>W8595&amp;H8595</f>
        <v/>
      </c>
      <c r="W8595" s="60" t="str">
        <f>_xlfn.LET(_xlpm.TextCell,TEXT(G8595,"###"),IF(_xlpm.TextCell&lt;&gt;"",IF(StyleSpaceSplit,IFERROR(IF(FIND(" ",_xlpm.TextCell)&gt;=1,MID(_xlpm.TextCell,1,FIND(" ",_xlpm.TextCell)-1),_xlpm.TextCell),_xlpm.TextCell),_xlpm.TextCell),""))</f>
        <v/>
      </c>
      <c r="X8595" s="60" t="str">
        <f>IF(A8595&lt;&gt;"",IFERROR(IF(FIND(" ",G8595)&gt;=1,MID(G8595,FIND(" ",G8595)+1,LEN(G8595)),""),""),"")</f>
        <v/>
      </c>
      <c r="AC8595" s="51">
        <f>IFERROR(VALUE(MID($C8595,1,2)),0)</f>
        <v>0</v>
      </c>
      <c r="AD8595" s="44">
        <f>IFERROR(VALUE(MID($C8595,4,3)),0)</f>
        <v>0</v>
      </c>
      <c r="AE8595" s="51">
        <f>VALUE(RIGHT("00"&amp;AC8595,2)&amp;RIGHT("000"&amp;AD8595,3))</f>
        <v>0</v>
      </c>
    </row>
    <row r="8596" spans="1:31">
      <c r="A8596" s="60" t="str">
        <f>IF(G8596&amp;Q8596&lt;&gt;"",W8596&amp;Q8596,"")</f>
        <v/>
      </c>
      <c r="B8596" s="85" t="str">
        <f>IF(C8596&lt;&gt;"",LEFT(C8596,9),"")</f>
        <v/>
      </c>
      <c r="V8596" s="60" t="str">
        <f>W8596&amp;H8596</f>
        <v/>
      </c>
      <c r="W8596" s="60" t="str">
        <f>_xlfn.LET(_xlpm.TextCell,TEXT(G8596,"###"),IF(_xlpm.TextCell&lt;&gt;"",IF(StyleSpaceSplit,IFERROR(IF(FIND(" ",_xlpm.TextCell)&gt;=1,MID(_xlpm.TextCell,1,FIND(" ",_xlpm.TextCell)-1),_xlpm.TextCell),_xlpm.TextCell),_xlpm.TextCell),""))</f>
        <v/>
      </c>
      <c r="X8596" s="60" t="str">
        <f>IF(A8596&lt;&gt;"",IFERROR(IF(FIND(" ",G8596)&gt;=1,MID(G8596,FIND(" ",G8596)+1,LEN(G8596)),""),""),"")</f>
        <v/>
      </c>
      <c r="AC8596" s="51">
        <f>IFERROR(VALUE(MID($C8596,1,2)),0)</f>
        <v>0</v>
      </c>
      <c r="AD8596" s="44">
        <f>IFERROR(VALUE(MID($C8596,4,3)),0)</f>
        <v>0</v>
      </c>
      <c r="AE8596" s="51">
        <f>VALUE(RIGHT("00"&amp;AC8596,2)&amp;RIGHT("000"&amp;AD8596,3))</f>
        <v>0</v>
      </c>
    </row>
    <row r="8597" spans="1:31">
      <c r="A8597" s="60" t="str">
        <f>IF(G8597&amp;Q8597&lt;&gt;"",W8597&amp;Q8597,"")</f>
        <v/>
      </c>
      <c r="B8597" s="85" t="str">
        <f>IF(C8597&lt;&gt;"",LEFT(C8597,9),"")</f>
        <v/>
      </c>
      <c r="V8597" s="60" t="str">
        <f>W8597&amp;H8597</f>
        <v/>
      </c>
      <c r="W8597" s="60" t="str">
        <f>_xlfn.LET(_xlpm.TextCell,TEXT(G8597,"###"),IF(_xlpm.TextCell&lt;&gt;"",IF(StyleSpaceSplit,IFERROR(IF(FIND(" ",_xlpm.TextCell)&gt;=1,MID(_xlpm.TextCell,1,FIND(" ",_xlpm.TextCell)-1),_xlpm.TextCell),_xlpm.TextCell),_xlpm.TextCell),""))</f>
        <v/>
      </c>
      <c r="X8597" s="60" t="str">
        <f>IF(A8597&lt;&gt;"",IFERROR(IF(FIND(" ",G8597)&gt;=1,MID(G8597,FIND(" ",G8597)+1,LEN(G8597)),""),""),"")</f>
        <v/>
      </c>
      <c r="AC8597" s="51">
        <f>IFERROR(VALUE(MID($C8597,1,2)),0)</f>
        <v>0</v>
      </c>
      <c r="AD8597" s="44">
        <f>IFERROR(VALUE(MID($C8597,4,3)),0)</f>
        <v>0</v>
      </c>
      <c r="AE8597" s="51">
        <f>VALUE(RIGHT("00"&amp;AC8597,2)&amp;RIGHT("000"&amp;AD8597,3))</f>
        <v>0</v>
      </c>
    </row>
    <row r="8598" spans="1:31">
      <c r="A8598" s="60" t="str">
        <f>IF(G8598&amp;Q8598&lt;&gt;"",W8598&amp;Q8598,"")</f>
        <v/>
      </c>
      <c r="B8598" s="85" t="str">
        <f>IF(C8598&lt;&gt;"",LEFT(C8598,9),"")</f>
        <v/>
      </c>
      <c r="V8598" s="60" t="str">
        <f>W8598&amp;H8598</f>
        <v/>
      </c>
      <c r="W8598" s="60" t="str">
        <f>_xlfn.LET(_xlpm.TextCell,TEXT(G8598,"###"),IF(_xlpm.TextCell&lt;&gt;"",IF(StyleSpaceSplit,IFERROR(IF(FIND(" ",_xlpm.TextCell)&gt;=1,MID(_xlpm.TextCell,1,FIND(" ",_xlpm.TextCell)-1),_xlpm.TextCell),_xlpm.TextCell),_xlpm.TextCell),""))</f>
        <v/>
      </c>
      <c r="X8598" s="60" t="str">
        <f>IF(A8598&lt;&gt;"",IFERROR(IF(FIND(" ",G8598)&gt;=1,MID(G8598,FIND(" ",G8598)+1,LEN(G8598)),""),""),"")</f>
        <v/>
      </c>
      <c r="AC8598" s="51">
        <f>IFERROR(VALUE(MID($C8598,1,2)),0)</f>
        <v>0</v>
      </c>
      <c r="AD8598" s="44">
        <f>IFERROR(VALUE(MID($C8598,4,3)),0)</f>
        <v>0</v>
      </c>
      <c r="AE8598" s="51">
        <f>VALUE(RIGHT("00"&amp;AC8598,2)&amp;RIGHT("000"&amp;AD8598,3))</f>
        <v>0</v>
      </c>
    </row>
    <row r="8599" spans="1:31">
      <c r="A8599" s="60" t="str">
        <f>IF(G8599&amp;Q8599&lt;&gt;"",W8599&amp;Q8599,"")</f>
        <v/>
      </c>
      <c r="B8599" s="85" t="str">
        <f>IF(C8599&lt;&gt;"",LEFT(C8599,9),"")</f>
        <v/>
      </c>
      <c r="V8599" s="60" t="str">
        <f>W8599&amp;H8599</f>
        <v/>
      </c>
      <c r="W8599" s="60" t="str">
        <f>_xlfn.LET(_xlpm.TextCell,TEXT(G8599,"###"),IF(_xlpm.TextCell&lt;&gt;"",IF(StyleSpaceSplit,IFERROR(IF(FIND(" ",_xlpm.TextCell)&gt;=1,MID(_xlpm.TextCell,1,FIND(" ",_xlpm.TextCell)-1),_xlpm.TextCell),_xlpm.TextCell),_xlpm.TextCell),""))</f>
        <v/>
      </c>
      <c r="X8599" s="60" t="str">
        <f>IF(A8599&lt;&gt;"",IFERROR(IF(FIND(" ",G8599)&gt;=1,MID(G8599,FIND(" ",G8599)+1,LEN(G8599)),""),""),"")</f>
        <v/>
      </c>
      <c r="AC8599" s="51">
        <f>IFERROR(VALUE(MID($C8599,1,2)),0)</f>
        <v>0</v>
      </c>
      <c r="AD8599" s="44">
        <f>IFERROR(VALUE(MID($C8599,4,3)),0)</f>
        <v>0</v>
      </c>
      <c r="AE8599" s="51">
        <f>VALUE(RIGHT("00"&amp;AC8599,2)&amp;RIGHT("000"&amp;AD8599,3))</f>
        <v>0</v>
      </c>
    </row>
    <row r="8600" spans="1:31">
      <c r="A8600" s="60" t="str">
        <f>IF(G8600&amp;Q8600&lt;&gt;"",W8600&amp;Q8600,"")</f>
        <v/>
      </c>
      <c r="B8600" s="85" t="str">
        <f>IF(C8600&lt;&gt;"",LEFT(C8600,9),"")</f>
        <v/>
      </c>
      <c r="V8600" s="60" t="str">
        <f>W8600&amp;H8600</f>
        <v/>
      </c>
      <c r="W8600" s="60" t="str">
        <f>_xlfn.LET(_xlpm.TextCell,TEXT(G8600,"###"),IF(_xlpm.TextCell&lt;&gt;"",IF(StyleSpaceSplit,IFERROR(IF(FIND(" ",_xlpm.TextCell)&gt;=1,MID(_xlpm.TextCell,1,FIND(" ",_xlpm.TextCell)-1),_xlpm.TextCell),_xlpm.TextCell),_xlpm.TextCell),""))</f>
        <v/>
      </c>
      <c r="X8600" s="60" t="str">
        <f>IF(A8600&lt;&gt;"",IFERROR(IF(FIND(" ",G8600)&gt;=1,MID(G8600,FIND(" ",G8600)+1,LEN(G8600)),""),""),"")</f>
        <v/>
      </c>
      <c r="AC8600" s="51">
        <f>IFERROR(VALUE(MID($C8600,1,2)),0)</f>
        <v>0</v>
      </c>
      <c r="AD8600" s="44">
        <f>IFERROR(VALUE(MID($C8600,4,3)),0)</f>
        <v>0</v>
      </c>
      <c r="AE8600" s="51">
        <f>VALUE(RIGHT("00"&amp;AC8600,2)&amp;RIGHT("000"&amp;AD8600,3))</f>
        <v>0</v>
      </c>
    </row>
    <row r="8601" spans="1:31">
      <c r="A8601" s="60" t="str">
        <f>IF(G8601&amp;Q8601&lt;&gt;"",W8601&amp;Q8601,"")</f>
        <v/>
      </c>
      <c r="B8601" s="85" t="str">
        <f>IF(C8601&lt;&gt;"",LEFT(C8601,9),"")</f>
        <v/>
      </c>
      <c r="V8601" s="60" t="str">
        <f>W8601&amp;H8601</f>
        <v/>
      </c>
      <c r="W8601" s="60" t="str">
        <f>_xlfn.LET(_xlpm.TextCell,TEXT(G8601,"###"),IF(_xlpm.TextCell&lt;&gt;"",IF(StyleSpaceSplit,IFERROR(IF(FIND(" ",_xlpm.TextCell)&gt;=1,MID(_xlpm.TextCell,1,FIND(" ",_xlpm.TextCell)-1),_xlpm.TextCell),_xlpm.TextCell),_xlpm.TextCell),""))</f>
        <v/>
      </c>
      <c r="X8601" s="60" t="str">
        <f>IF(A8601&lt;&gt;"",IFERROR(IF(FIND(" ",G8601)&gt;=1,MID(G8601,FIND(" ",G8601)+1,LEN(G8601)),""),""),"")</f>
        <v/>
      </c>
      <c r="AC8601" s="51">
        <f>IFERROR(VALUE(MID($C8601,1,2)),0)</f>
        <v>0</v>
      </c>
      <c r="AD8601" s="44">
        <f>IFERROR(VALUE(MID($C8601,4,3)),0)</f>
        <v>0</v>
      </c>
      <c r="AE8601" s="51">
        <f>VALUE(RIGHT("00"&amp;AC8601,2)&amp;RIGHT("000"&amp;AD8601,3))</f>
        <v>0</v>
      </c>
    </row>
    <row r="8602" spans="1:31">
      <c r="A8602" s="60" t="str">
        <f>IF(G8602&amp;Q8602&lt;&gt;"",W8602&amp;Q8602,"")</f>
        <v/>
      </c>
      <c r="B8602" s="85" t="str">
        <f>IF(C8602&lt;&gt;"",LEFT(C8602,9),"")</f>
        <v/>
      </c>
      <c r="V8602" s="60" t="str">
        <f>W8602&amp;H8602</f>
        <v/>
      </c>
      <c r="W8602" s="60" t="str">
        <f>_xlfn.LET(_xlpm.TextCell,TEXT(G8602,"###"),IF(_xlpm.TextCell&lt;&gt;"",IF(StyleSpaceSplit,IFERROR(IF(FIND(" ",_xlpm.TextCell)&gt;=1,MID(_xlpm.TextCell,1,FIND(" ",_xlpm.TextCell)-1),_xlpm.TextCell),_xlpm.TextCell),_xlpm.TextCell),""))</f>
        <v/>
      </c>
      <c r="X8602" s="60" t="str">
        <f>IF(A8602&lt;&gt;"",IFERROR(IF(FIND(" ",G8602)&gt;=1,MID(G8602,FIND(" ",G8602)+1,LEN(G8602)),""),""),"")</f>
        <v/>
      </c>
      <c r="AC8602" s="51">
        <f>IFERROR(VALUE(MID($C8602,1,2)),0)</f>
        <v>0</v>
      </c>
      <c r="AD8602" s="44">
        <f>IFERROR(VALUE(MID($C8602,4,3)),0)</f>
        <v>0</v>
      </c>
      <c r="AE8602" s="51">
        <f>VALUE(RIGHT("00"&amp;AC8602,2)&amp;RIGHT("000"&amp;AD8602,3))</f>
        <v>0</v>
      </c>
    </row>
    <row r="8603" spans="1:31">
      <c r="A8603" s="60" t="str">
        <f>IF(G8603&amp;Q8603&lt;&gt;"",W8603&amp;Q8603,"")</f>
        <v/>
      </c>
      <c r="B8603" s="85" t="str">
        <f>IF(C8603&lt;&gt;"",LEFT(C8603,9),"")</f>
        <v/>
      </c>
      <c r="V8603" s="60" t="str">
        <f>W8603&amp;H8603</f>
        <v/>
      </c>
      <c r="W8603" s="60" t="str">
        <f>_xlfn.LET(_xlpm.TextCell,TEXT(G8603,"###"),IF(_xlpm.TextCell&lt;&gt;"",IF(StyleSpaceSplit,IFERROR(IF(FIND(" ",_xlpm.TextCell)&gt;=1,MID(_xlpm.TextCell,1,FIND(" ",_xlpm.TextCell)-1),_xlpm.TextCell),_xlpm.TextCell),_xlpm.TextCell),""))</f>
        <v/>
      </c>
      <c r="X8603" s="60" t="str">
        <f>IF(A8603&lt;&gt;"",IFERROR(IF(FIND(" ",G8603)&gt;=1,MID(G8603,FIND(" ",G8603)+1,LEN(G8603)),""),""),"")</f>
        <v/>
      </c>
      <c r="AC8603" s="51">
        <f>IFERROR(VALUE(MID($C8603,1,2)),0)</f>
        <v>0</v>
      </c>
      <c r="AD8603" s="44">
        <f>IFERROR(VALUE(MID($C8603,4,3)),0)</f>
        <v>0</v>
      </c>
      <c r="AE8603" s="51">
        <f>VALUE(RIGHT("00"&amp;AC8603,2)&amp;RIGHT("000"&amp;AD8603,3))</f>
        <v>0</v>
      </c>
    </row>
    <row r="8604" spans="1:31">
      <c r="A8604" s="60" t="str">
        <f>IF(G8604&amp;Q8604&lt;&gt;"",W8604&amp;Q8604,"")</f>
        <v/>
      </c>
      <c r="B8604" s="85" t="str">
        <f>IF(C8604&lt;&gt;"",LEFT(C8604,9),"")</f>
        <v/>
      </c>
      <c r="V8604" s="60" t="str">
        <f>W8604&amp;H8604</f>
        <v/>
      </c>
      <c r="W8604" s="60" t="str">
        <f>_xlfn.LET(_xlpm.TextCell,TEXT(G8604,"###"),IF(_xlpm.TextCell&lt;&gt;"",IF(StyleSpaceSplit,IFERROR(IF(FIND(" ",_xlpm.TextCell)&gt;=1,MID(_xlpm.TextCell,1,FIND(" ",_xlpm.TextCell)-1),_xlpm.TextCell),_xlpm.TextCell),_xlpm.TextCell),""))</f>
        <v/>
      </c>
      <c r="X8604" s="60" t="str">
        <f>IF(A8604&lt;&gt;"",IFERROR(IF(FIND(" ",G8604)&gt;=1,MID(G8604,FIND(" ",G8604)+1,LEN(G8604)),""),""),"")</f>
        <v/>
      </c>
      <c r="AC8604" s="51">
        <f>IFERROR(VALUE(MID($C8604,1,2)),0)</f>
        <v>0</v>
      </c>
      <c r="AD8604" s="44">
        <f>IFERROR(VALUE(MID($C8604,4,3)),0)</f>
        <v>0</v>
      </c>
      <c r="AE8604" s="51">
        <f>VALUE(RIGHT("00"&amp;AC8604,2)&amp;RIGHT("000"&amp;AD8604,3))</f>
        <v>0</v>
      </c>
    </row>
    <row r="8605" spans="1:31">
      <c r="A8605" s="60" t="str">
        <f>IF(G8605&amp;Q8605&lt;&gt;"",W8605&amp;Q8605,"")</f>
        <v/>
      </c>
      <c r="B8605" s="85" t="str">
        <f>IF(C8605&lt;&gt;"",LEFT(C8605,9),"")</f>
        <v/>
      </c>
      <c r="V8605" s="60" t="str">
        <f>W8605&amp;H8605</f>
        <v/>
      </c>
      <c r="W8605" s="60" t="str">
        <f>_xlfn.LET(_xlpm.TextCell,TEXT(G8605,"###"),IF(_xlpm.TextCell&lt;&gt;"",IF(StyleSpaceSplit,IFERROR(IF(FIND(" ",_xlpm.TextCell)&gt;=1,MID(_xlpm.TextCell,1,FIND(" ",_xlpm.TextCell)-1),_xlpm.TextCell),_xlpm.TextCell),_xlpm.TextCell),""))</f>
        <v/>
      </c>
      <c r="X8605" s="60" t="str">
        <f>IF(A8605&lt;&gt;"",IFERROR(IF(FIND(" ",G8605)&gt;=1,MID(G8605,FIND(" ",G8605)+1,LEN(G8605)),""),""),"")</f>
        <v/>
      </c>
      <c r="AC8605" s="51">
        <f>IFERROR(VALUE(MID($C8605,1,2)),0)</f>
        <v>0</v>
      </c>
      <c r="AD8605" s="44">
        <f>IFERROR(VALUE(MID($C8605,4,3)),0)</f>
        <v>0</v>
      </c>
      <c r="AE8605" s="51">
        <f>VALUE(RIGHT("00"&amp;AC8605,2)&amp;RIGHT("000"&amp;AD8605,3))</f>
        <v>0</v>
      </c>
    </row>
    <row r="8606" spans="1:31">
      <c r="A8606" s="60" t="str">
        <f>IF(G8606&amp;Q8606&lt;&gt;"",W8606&amp;Q8606,"")</f>
        <v/>
      </c>
      <c r="B8606" s="85" t="str">
        <f>IF(C8606&lt;&gt;"",LEFT(C8606,9),"")</f>
        <v/>
      </c>
      <c r="V8606" s="60" t="str">
        <f>W8606&amp;H8606</f>
        <v/>
      </c>
      <c r="W8606" s="60" t="str">
        <f>_xlfn.LET(_xlpm.TextCell,TEXT(G8606,"###"),IF(_xlpm.TextCell&lt;&gt;"",IF(StyleSpaceSplit,IFERROR(IF(FIND(" ",_xlpm.TextCell)&gt;=1,MID(_xlpm.TextCell,1,FIND(" ",_xlpm.TextCell)-1),_xlpm.TextCell),_xlpm.TextCell),_xlpm.TextCell),""))</f>
        <v/>
      </c>
      <c r="X8606" s="60" t="str">
        <f>IF(A8606&lt;&gt;"",IFERROR(IF(FIND(" ",G8606)&gt;=1,MID(G8606,FIND(" ",G8606)+1,LEN(G8606)),""),""),"")</f>
        <v/>
      </c>
      <c r="AC8606" s="51">
        <f>IFERROR(VALUE(MID($C8606,1,2)),0)</f>
        <v>0</v>
      </c>
      <c r="AD8606" s="44">
        <f>IFERROR(VALUE(MID($C8606,4,3)),0)</f>
        <v>0</v>
      </c>
      <c r="AE8606" s="51">
        <f>VALUE(RIGHT("00"&amp;AC8606,2)&amp;RIGHT("000"&amp;AD8606,3))</f>
        <v>0</v>
      </c>
    </row>
    <row r="8607" spans="1:31">
      <c r="A8607" s="60" t="str">
        <f>IF(G8607&amp;Q8607&lt;&gt;"",W8607&amp;Q8607,"")</f>
        <v/>
      </c>
      <c r="B8607" s="85" t="str">
        <f>IF(C8607&lt;&gt;"",LEFT(C8607,9),"")</f>
        <v/>
      </c>
      <c r="V8607" s="60" t="str">
        <f>W8607&amp;H8607</f>
        <v/>
      </c>
      <c r="W8607" s="60" t="str">
        <f>_xlfn.LET(_xlpm.TextCell,TEXT(G8607,"###"),IF(_xlpm.TextCell&lt;&gt;"",IF(StyleSpaceSplit,IFERROR(IF(FIND(" ",_xlpm.TextCell)&gt;=1,MID(_xlpm.TextCell,1,FIND(" ",_xlpm.TextCell)-1),_xlpm.TextCell),_xlpm.TextCell),_xlpm.TextCell),""))</f>
        <v/>
      </c>
      <c r="X8607" s="60" t="str">
        <f>IF(A8607&lt;&gt;"",IFERROR(IF(FIND(" ",G8607)&gt;=1,MID(G8607,FIND(" ",G8607)+1,LEN(G8607)),""),""),"")</f>
        <v/>
      </c>
      <c r="AC8607" s="51">
        <f>IFERROR(VALUE(MID($C8607,1,2)),0)</f>
        <v>0</v>
      </c>
      <c r="AD8607" s="44">
        <f>IFERROR(VALUE(MID($C8607,4,3)),0)</f>
        <v>0</v>
      </c>
      <c r="AE8607" s="51">
        <f>VALUE(RIGHT("00"&amp;AC8607,2)&amp;RIGHT("000"&amp;AD8607,3))</f>
        <v>0</v>
      </c>
    </row>
    <row r="8608" spans="1:31">
      <c r="A8608" s="60" t="str">
        <f>IF(G8608&amp;Q8608&lt;&gt;"",W8608&amp;Q8608,"")</f>
        <v/>
      </c>
      <c r="B8608" s="85" t="str">
        <f>IF(C8608&lt;&gt;"",LEFT(C8608,9),"")</f>
        <v/>
      </c>
      <c r="V8608" s="60" t="str">
        <f>W8608&amp;H8608</f>
        <v/>
      </c>
      <c r="W8608" s="60" t="str">
        <f>_xlfn.LET(_xlpm.TextCell,TEXT(G8608,"###"),IF(_xlpm.TextCell&lt;&gt;"",IF(StyleSpaceSplit,IFERROR(IF(FIND(" ",_xlpm.TextCell)&gt;=1,MID(_xlpm.TextCell,1,FIND(" ",_xlpm.TextCell)-1),_xlpm.TextCell),_xlpm.TextCell),_xlpm.TextCell),""))</f>
        <v/>
      </c>
      <c r="X8608" s="60" t="str">
        <f>IF(A8608&lt;&gt;"",IFERROR(IF(FIND(" ",G8608)&gt;=1,MID(G8608,FIND(" ",G8608)+1,LEN(G8608)),""),""),"")</f>
        <v/>
      </c>
      <c r="AC8608" s="51">
        <f>IFERROR(VALUE(MID($C8608,1,2)),0)</f>
        <v>0</v>
      </c>
      <c r="AD8608" s="44">
        <f>IFERROR(VALUE(MID($C8608,4,3)),0)</f>
        <v>0</v>
      </c>
      <c r="AE8608" s="51">
        <f>VALUE(RIGHT("00"&amp;AC8608,2)&amp;RIGHT("000"&amp;AD8608,3))</f>
        <v>0</v>
      </c>
    </row>
    <row r="8609" spans="1:31">
      <c r="A8609" s="60" t="str">
        <f>IF(G8609&amp;Q8609&lt;&gt;"",W8609&amp;Q8609,"")</f>
        <v/>
      </c>
      <c r="B8609" s="85" t="str">
        <f>IF(C8609&lt;&gt;"",LEFT(C8609,9),"")</f>
        <v/>
      </c>
      <c r="V8609" s="60" t="str">
        <f>W8609&amp;H8609</f>
        <v/>
      </c>
      <c r="W8609" s="60" t="str">
        <f>_xlfn.LET(_xlpm.TextCell,TEXT(G8609,"###"),IF(_xlpm.TextCell&lt;&gt;"",IF(StyleSpaceSplit,IFERROR(IF(FIND(" ",_xlpm.TextCell)&gt;=1,MID(_xlpm.TextCell,1,FIND(" ",_xlpm.TextCell)-1),_xlpm.TextCell),_xlpm.TextCell),_xlpm.TextCell),""))</f>
        <v/>
      </c>
      <c r="X8609" s="60" t="str">
        <f>IF(A8609&lt;&gt;"",IFERROR(IF(FIND(" ",G8609)&gt;=1,MID(G8609,FIND(" ",G8609)+1,LEN(G8609)),""),""),"")</f>
        <v/>
      </c>
      <c r="AC8609" s="51">
        <f>IFERROR(VALUE(MID($C8609,1,2)),0)</f>
        <v>0</v>
      </c>
      <c r="AD8609" s="44">
        <f>IFERROR(VALUE(MID($C8609,4,3)),0)</f>
        <v>0</v>
      </c>
      <c r="AE8609" s="51">
        <f>VALUE(RIGHT("00"&amp;AC8609,2)&amp;RIGHT("000"&amp;AD8609,3))</f>
        <v>0</v>
      </c>
    </row>
    <row r="8610" spans="1:31">
      <c r="A8610" s="60" t="str">
        <f>IF(G8610&amp;Q8610&lt;&gt;"",W8610&amp;Q8610,"")</f>
        <v/>
      </c>
      <c r="B8610" s="85" t="str">
        <f>IF(C8610&lt;&gt;"",LEFT(C8610,9),"")</f>
        <v/>
      </c>
      <c r="V8610" s="60" t="str">
        <f>W8610&amp;H8610</f>
        <v/>
      </c>
      <c r="W8610" s="60" t="str">
        <f>_xlfn.LET(_xlpm.TextCell,TEXT(G8610,"###"),IF(_xlpm.TextCell&lt;&gt;"",IF(StyleSpaceSplit,IFERROR(IF(FIND(" ",_xlpm.TextCell)&gt;=1,MID(_xlpm.TextCell,1,FIND(" ",_xlpm.TextCell)-1),_xlpm.TextCell),_xlpm.TextCell),_xlpm.TextCell),""))</f>
        <v/>
      </c>
      <c r="X8610" s="60" t="str">
        <f>IF(A8610&lt;&gt;"",IFERROR(IF(FIND(" ",G8610)&gt;=1,MID(G8610,FIND(" ",G8610)+1,LEN(G8610)),""),""),"")</f>
        <v/>
      </c>
      <c r="AC8610" s="51">
        <f>IFERROR(VALUE(MID($C8610,1,2)),0)</f>
        <v>0</v>
      </c>
      <c r="AD8610" s="44">
        <f>IFERROR(VALUE(MID($C8610,4,3)),0)</f>
        <v>0</v>
      </c>
      <c r="AE8610" s="51">
        <f>VALUE(RIGHT("00"&amp;AC8610,2)&amp;RIGHT("000"&amp;AD8610,3))</f>
        <v>0</v>
      </c>
    </row>
    <row r="8611" spans="1:31">
      <c r="A8611" s="60" t="str">
        <f>IF(G8611&amp;Q8611&lt;&gt;"",W8611&amp;Q8611,"")</f>
        <v/>
      </c>
      <c r="B8611" s="85" t="str">
        <f>IF(C8611&lt;&gt;"",LEFT(C8611,9),"")</f>
        <v/>
      </c>
      <c r="V8611" s="60" t="str">
        <f>W8611&amp;H8611</f>
        <v/>
      </c>
      <c r="W8611" s="60" t="str">
        <f>_xlfn.LET(_xlpm.TextCell,TEXT(G8611,"###"),IF(_xlpm.TextCell&lt;&gt;"",IF(StyleSpaceSplit,IFERROR(IF(FIND(" ",_xlpm.TextCell)&gt;=1,MID(_xlpm.TextCell,1,FIND(" ",_xlpm.TextCell)-1),_xlpm.TextCell),_xlpm.TextCell),_xlpm.TextCell),""))</f>
        <v/>
      </c>
      <c r="X8611" s="60" t="str">
        <f>IF(A8611&lt;&gt;"",IFERROR(IF(FIND(" ",G8611)&gt;=1,MID(G8611,FIND(" ",G8611)+1,LEN(G8611)),""),""),"")</f>
        <v/>
      </c>
      <c r="AC8611" s="51">
        <f>IFERROR(VALUE(MID($C8611,1,2)),0)</f>
        <v>0</v>
      </c>
      <c r="AD8611" s="44">
        <f>IFERROR(VALUE(MID($C8611,4,3)),0)</f>
        <v>0</v>
      </c>
      <c r="AE8611" s="51">
        <f>VALUE(RIGHT("00"&amp;AC8611,2)&amp;RIGHT("000"&amp;AD8611,3))</f>
        <v>0</v>
      </c>
    </row>
    <row r="8612" spans="1:31">
      <c r="A8612" s="60" t="str">
        <f>IF(G8612&amp;Q8612&lt;&gt;"",W8612&amp;Q8612,"")</f>
        <v/>
      </c>
      <c r="B8612" s="85" t="str">
        <f>IF(C8612&lt;&gt;"",LEFT(C8612,9),"")</f>
        <v/>
      </c>
      <c r="V8612" s="60" t="str">
        <f>W8612&amp;H8612</f>
        <v/>
      </c>
      <c r="W8612" s="60" t="str">
        <f>_xlfn.LET(_xlpm.TextCell,TEXT(G8612,"###"),IF(_xlpm.TextCell&lt;&gt;"",IF(StyleSpaceSplit,IFERROR(IF(FIND(" ",_xlpm.TextCell)&gt;=1,MID(_xlpm.TextCell,1,FIND(" ",_xlpm.TextCell)-1),_xlpm.TextCell),_xlpm.TextCell),_xlpm.TextCell),""))</f>
        <v/>
      </c>
      <c r="X8612" s="60" t="str">
        <f>IF(A8612&lt;&gt;"",IFERROR(IF(FIND(" ",G8612)&gt;=1,MID(G8612,FIND(" ",G8612)+1,LEN(G8612)),""),""),"")</f>
        <v/>
      </c>
      <c r="AC8612" s="51">
        <f>IFERROR(VALUE(MID($C8612,1,2)),0)</f>
        <v>0</v>
      </c>
      <c r="AD8612" s="44">
        <f>IFERROR(VALUE(MID($C8612,4,3)),0)</f>
        <v>0</v>
      </c>
      <c r="AE8612" s="51">
        <f>VALUE(RIGHT("00"&amp;AC8612,2)&amp;RIGHT("000"&amp;AD8612,3))</f>
        <v>0</v>
      </c>
    </row>
    <row r="8613" spans="1:31">
      <c r="A8613" s="60" t="str">
        <f>IF(G8613&amp;Q8613&lt;&gt;"",W8613&amp;Q8613,"")</f>
        <v/>
      </c>
      <c r="B8613" s="85" t="str">
        <f>IF(C8613&lt;&gt;"",LEFT(C8613,9),"")</f>
        <v/>
      </c>
      <c r="V8613" s="60" t="str">
        <f>W8613&amp;H8613</f>
        <v/>
      </c>
      <c r="W8613" s="60" t="str">
        <f>_xlfn.LET(_xlpm.TextCell,TEXT(G8613,"###"),IF(_xlpm.TextCell&lt;&gt;"",IF(StyleSpaceSplit,IFERROR(IF(FIND(" ",_xlpm.TextCell)&gt;=1,MID(_xlpm.TextCell,1,FIND(" ",_xlpm.TextCell)-1),_xlpm.TextCell),_xlpm.TextCell),_xlpm.TextCell),""))</f>
        <v/>
      </c>
      <c r="X8613" s="60" t="str">
        <f>IF(A8613&lt;&gt;"",IFERROR(IF(FIND(" ",G8613)&gt;=1,MID(G8613,FIND(" ",G8613)+1,LEN(G8613)),""),""),"")</f>
        <v/>
      </c>
      <c r="AC8613" s="51">
        <f>IFERROR(VALUE(MID($C8613,1,2)),0)</f>
        <v>0</v>
      </c>
      <c r="AD8613" s="44">
        <f>IFERROR(VALUE(MID($C8613,4,3)),0)</f>
        <v>0</v>
      </c>
      <c r="AE8613" s="51">
        <f>VALUE(RIGHT("00"&amp;AC8613,2)&amp;RIGHT("000"&amp;AD8613,3))</f>
        <v>0</v>
      </c>
    </row>
    <row r="8614" spans="1:31">
      <c r="A8614" s="60" t="str">
        <f>IF(G8614&amp;Q8614&lt;&gt;"",W8614&amp;Q8614,"")</f>
        <v/>
      </c>
      <c r="B8614" s="85" t="str">
        <f>IF(C8614&lt;&gt;"",LEFT(C8614,9),"")</f>
        <v/>
      </c>
      <c r="V8614" s="60" t="str">
        <f>W8614&amp;H8614</f>
        <v/>
      </c>
      <c r="W8614" s="60" t="str">
        <f>_xlfn.LET(_xlpm.TextCell,TEXT(G8614,"###"),IF(_xlpm.TextCell&lt;&gt;"",IF(StyleSpaceSplit,IFERROR(IF(FIND(" ",_xlpm.TextCell)&gt;=1,MID(_xlpm.TextCell,1,FIND(" ",_xlpm.TextCell)-1),_xlpm.TextCell),_xlpm.TextCell),_xlpm.TextCell),""))</f>
        <v/>
      </c>
      <c r="X8614" s="60" t="str">
        <f>IF(A8614&lt;&gt;"",IFERROR(IF(FIND(" ",G8614)&gt;=1,MID(G8614,FIND(" ",G8614)+1,LEN(G8614)),""),""),"")</f>
        <v/>
      </c>
      <c r="AC8614" s="51">
        <f>IFERROR(VALUE(MID($C8614,1,2)),0)</f>
        <v>0</v>
      </c>
      <c r="AD8614" s="44">
        <f>IFERROR(VALUE(MID($C8614,4,3)),0)</f>
        <v>0</v>
      </c>
      <c r="AE8614" s="51">
        <f>VALUE(RIGHT("00"&amp;AC8614,2)&amp;RIGHT("000"&amp;AD8614,3))</f>
        <v>0</v>
      </c>
    </row>
    <row r="8615" spans="1:31">
      <c r="A8615" s="60" t="str">
        <f>IF(G8615&amp;Q8615&lt;&gt;"",W8615&amp;Q8615,"")</f>
        <v/>
      </c>
      <c r="B8615" s="85" t="str">
        <f>IF(C8615&lt;&gt;"",LEFT(C8615,9),"")</f>
        <v/>
      </c>
      <c r="V8615" s="60" t="str">
        <f>W8615&amp;H8615</f>
        <v/>
      </c>
      <c r="W8615" s="60" t="str">
        <f>_xlfn.LET(_xlpm.TextCell,TEXT(G8615,"###"),IF(_xlpm.TextCell&lt;&gt;"",IF(StyleSpaceSplit,IFERROR(IF(FIND(" ",_xlpm.TextCell)&gt;=1,MID(_xlpm.TextCell,1,FIND(" ",_xlpm.TextCell)-1),_xlpm.TextCell),_xlpm.TextCell),_xlpm.TextCell),""))</f>
        <v/>
      </c>
      <c r="X8615" s="60" t="str">
        <f>IF(A8615&lt;&gt;"",IFERROR(IF(FIND(" ",G8615)&gt;=1,MID(G8615,FIND(" ",G8615)+1,LEN(G8615)),""),""),"")</f>
        <v/>
      </c>
      <c r="AC8615" s="51">
        <f>IFERROR(VALUE(MID($C8615,1,2)),0)</f>
        <v>0</v>
      </c>
      <c r="AD8615" s="44">
        <f>IFERROR(VALUE(MID($C8615,4,3)),0)</f>
        <v>0</v>
      </c>
      <c r="AE8615" s="51">
        <f>VALUE(RIGHT("00"&amp;AC8615,2)&amp;RIGHT("000"&amp;AD8615,3))</f>
        <v>0</v>
      </c>
    </row>
    <row r="8616" spans="1:31">
      <c r="A8616" s="60" t="str">
        <f>IF(G8616&amp;Q8616&lt;&gt;"",W8616&amp;Q8616,"")</f>
        <v/>
      </c>
      <c r="B8616" s="85" t="str">
        <f>IF(C8616&lt;&gt;"",LEFT(C8616,9),"")</f>
        <v/>
      </c>
      <c r="V8616" s="60" t="str">
        <f>W8616&amp;H8616</f>
        <v/>
      </c>
      <c r="W8616" s="60" t="str">
        <f>_xlfn.LET(_xlpm.TextCell,TEXT(G8616,"###"),IF(_xlpm.TextCell&lt;&gt;"",IF(StyleSpaceSplit,IFERROR(IF(FIND(" ",_xlpm.TextCell)&gt;=1,MID(_xlpm.TextCell,1,FIND(" ",_xlpm.TextCell)-1),_xlpm.TextCell),_xlpm.TextCell),_xlpm.TextCell),""))</f>
        <v/>
      </c>
      <c r="X8616" s="60" t="str">
        <f>IF(A8616&lt;&gt;"",IFERROR(IF(FIND(" ",G8616)&gt;=1,MID(G8616,FIND(" ",G8616)+1,LEN(G8616)),""),""),"")</f>
        <v/>
      </c>
      <c r="AC8616" s="51">
        <f>IFERROR(VALUE(MID($C8616,1,2)),0)</f>
        <v>0</v>
      </c>
      <c r="AD8616" s="44">
        <f>IFERROR(VALUE(MID($C8616,4,3)),0)</f>
        <v>0</v>
      </c>
      <c r="AE8616" s="51">
        <f>VALUE(RIGHT("00"&amp;AC8616,2)&amp;RIGHT("000"&amp;AD8616,3))</f>
        <v>0</v>
      </c>
    </row>
    <row r="8617" spans="1:31">
      <c r="A8617" s="60" t="str">
        <f>IF(G8617&amp;Q8617&lt;&gt;"",W8617&amp;Q8617,"")</f>
        <v/>
      </c>
      <c r="B8617" s="85" t="str">
        <f>IF(C8617&lt;&gt;"",LEFT(C8617,9),"")</f>
        <v/>
      </c>
      <c r="V8617" s="60" t="str">
        <f>W8617&amp;H8617</f>
        <v/>
      </c>
      <c r="W8617" s="60" t="str">
        <f>_xlfn.LET(_xlpm.TextCell,TEXT(G8617,"###"),IF(_xlpm.TextCell&lt;&gt;"",IF(StyleSpaceSplit,IFERROR(IF(FIND(" ",_xlpm.TextCell)&gt;=1,MID(_xlpm.TextCell,1,FIND(" ",_xlpm.TextCell)-1),_xlpm.TextCell),_xlpm.TextCell),_xlpm.TextCell),""))</f>
        <v/>
      </c>
      <c r="X8617" s="60" t="str">
        <f>IF(A8617&lt;&gt;"",IFERROR(IF(FIND(" ",G8617)&gt;=1,MID(G8617,FIND(" ",G8617)+1,LEN(G8617)),""),""),"")</f>
        <v/>
      </c>
      <c r="AC8617" s="51">
        <f>IFERROR(VALUE(MID($C8617,1,2)),0)</f>
        <v>0</v>
      </c>
      <c r="AD8617" s="44">
        <f>IFERROR(VALUE(MID($C8617,4,3)),0)</f>
        <v>0</v>
      </c>
      <c r="AE8617" s="51">
        <f>VALUE(RIGHT("00"&amp;AC8617,2)&amp;RIGHT("000"&amp;AD8617,3))</f>
        <v>0</v>
      </c>
    </row>
    <row r="8618" spans="1:31">
      <c r="A8618" s="60" t="str">
        <f>IF(G8618&amp;Q8618&lt;&gt;"",W8618&amp;Q8618,"")</f>
        <v/>
      </c>
      <c r="B8618" s="85" t="str">
        <f>IF(C8618&lt;&gt;"",LEFT(C8618,9),"")</f>
        <v/>
      </c>
      <c r="V8618" s="60" t="str">
        <f>W8618&amp;H8618</f>
        <v/>
      </c>
      <c r="W8618" s="60" t="str">
        <f>_xlfn.LET(_xlpm.TextCell,TEXT(G8618,"###"),IF(_xlpm.TextCell&lt;&gt;"",IF(StyleSpaceSplit,IFERROR(IF(FIND(" ",_xlpm.TextCell)&gt;=1,MID(_xlpm.TextCell,1,FIND(" ",_xlpm.TextCell)-1),_xlpm.TextCell),_xlpm.TextCell),_xlpm.TextCell),""))</f>
        <v/>
      </c>
      <c r="X8618" s="60" t="str">
        <f>IF(A8618&lt;&gt;"",IFERROR(IF(FIND(" ",G8618)&gt;=1,MID(G8618,FIND(" ",G8618)+1,LEN(G8618)),""),""),"")</f>
        <v/>
      </c>
      <c r="AC8618" s="51">
        <f>IFERROR(VALUE(MID($C8618,1,2)),0)</f>
        <v>0</v>
      </c>
      <c r="AD8618" s="44">
        <f>IFERROR(VALUE(MID($C8618,4,3)),0)</f>
        <v>0</v>
      </c>
      <c r="AE8618" s="51">
        <f>VALUE(RIGHT("00"&amp;AC8618,2)&amp;RIGHT("000"&amp;AD8618,3))</f>
        <v>0</v>
      </c>
    </row>
    <row r="8619" spans="1:31">
      <c r="A8619" s="60" t="str">
        <f>IF(G8619&amp;Q8619&lt;&gt;"",W8619&amp;Q8619,"")</f>
        <v/>
      </c>
      <c r="B8619" s="85" t="str">
        <f>IF(C8619&lt;&gt;"",LEFT(C8619,9),"")</f>
        <v/>
      </c>
      <c r="V8619" s="60" t="str">
        <f>W8619&amp;H8619</f>
        <v/>
      </c>
      <c r="W8619" s="60" t="str">
        <f>_xlfn.LET(_xlpm.TextCell,TEXT(G8619,"###"),IF(_xlpm.TextCell&lt;&gt;"",IF(StyleSpaceSplit,IFERROR(IF(FIND(" ",_xlpm.TextCell)&gt;=1,MID(_xlpm.TextCell,1,FIND(" ",_xlpm.TextCell)-1),_xlpm.TextCell),_xlpm.TextCell),_xlpm.TextCell),""))</f>
        <v/>
      </c>
      <c r="X8619" s="60" t="str">
        <f>IF(A8619&lt;&gt;"",IFERROR(IF(FIND(" ",G8619)&gt;=1,MID(G8619,FIND(" ",G8619)+1,LEN(G8619)),""),""),"")</f>
        <v/>
      </c>
      <c r="AC8619" s="51">
        <f>IFERROR(VALUE(MID($C8619,1,2)),0)</f>
        <v>0</v>
      </c>
      <c r="AD8619" s="44">
        <f>IFERROR(VALUE(MID($C8619,4,3)),0)</f>
        <v>0</v>
      </c>
      <c r="AE8619" s="51">
        <f>VALUE(RIGHT("00"&amp;AC8619,2)&amp;RIGHT("000"&amp;AD8619,3))</f>
        <v>0</v>
      </c>
    </row>
    <row r="8620" spans="1:31">
      <c r="A8620" s="60" t="str">
        <f>IF(G8620&amp;Q8620&lt;&gt;"",W8620&amp;Q8620,"")</f>
        <v/>
      </c>
      <c r="B8620" s="85" t="str">
        <f>IF(C8620&lt;&gt;"",LEFT(C8620,9),"")</f>
        <v/>
      </c>
      <c r="V8620" s="60" t="str">
        <f>W8620&amp;H8620</f>
        <v/>
      </c>
      <c r="W8620" s="60" t="str">
        <f>_xlfn.LET(_xlpm.TextCell,TEXT(G8620,"###"),IF(_xlpm.TextCell&lt;&gt;"",IF(StyleSpaceSplit,IFERROR(IF(FIND(" ",_xlpm.TextCell)&gt;=1,MID(_xlpm.TextCell,1,FIND(" ",_xlpm.TextCell)-1),_xlpm.TextCell),_xlpm.TextCell),_xlpm.TextCell),""))</f>
        <v/>
      </c>
      <c r="X8620" s="60" t="str">
        <f>IF(A8620&lt;&gt;"",IFERROR(IF(FIND(" ",G8620)&gt;=1,MID(G8620,FIND(" ",G8620)+1,LEN(G8620)),""),""),"")</f>
        <v/>
      </c>
      <c r="AC8620" s="51">
        <f>IFERROR(VALUE(MID($C8620,1,2)),0)</f>
        <v>0</v>
      </c>
      <c r="AD8620" s="44">
        <f>IFERROR(VALUE(MID($C8620,4,3)),0)</f>
        <v>0</v>
      </c>
      <c r="AE8620" s="51">
        <f>VALUE(RIGHT("00"&amp;AC8620,2)&amp;RIGHT("000"&amp;AD8620,3))</f>
        <v>0</v>
      </c>
    </row>
    <row r="8621" spans="1:31">
      <c r="A8621" s="60" t="str">
        <f>IF(G8621&amp;Q8621&lt;&gt;"",W8621&amp;Q8621,"")</f>
        <v/>
      </c>
      <c r="B8621" s="85" t="str">
        <f>IF(C8621&lt;&gt;"",LEFT(C8621,9),"")</f>
        <v/>
      </c>
      <c r="V8621" s="60" t="str">
        <f>W8621&amp;H8621</f>
        <v/>
      </c>
      <c r="W8621" s="60" t="str">
        <f>_xlfn.LET(_xlpm.TextCell,TEXT(G8621,"###"),IF(_xlpm.TextCell&lt;&gt;"",IF(StyleSpaceSplit,IFERROR(IF(FIND(" ",_xlpm.TextCell)&gt;=1,MID(_xlpm.TextCell,1,FIND(" ",_xlpm.TextCell)-1),_xlpm.TextCell),_xlpm.TextCell),_xlpm.TextCell),""))</f>
        <v/>
      </c>
      <c r="X8621" s="60" t="str">
        <f>IF(A8621&lt;&gt;"",IFERROR(IF(FIND(" ",G8621)&gt;=1,MID(G8621,FIND(" ",G8621)+1,LEN(G8621)),""),""),"")</f>
        <v/>
      </c>
      <c r="AC8621" s="51">
        <f>IFERROR(VALUE(MID($C8621,1,2)),0)</f>
        <v>0</v>
      </c>
      <c r="AD8621" s="44">
        <f>IFERROR(VALUE(MID($C8621,4,3)),0)</f>
        <v>0</v>
      </c>
      <c r="AE8621" s="51">
        <f>VALUE(RIGHT("00"&amp;AC8621,2)&amp;RIGHT("000"&amp;AD8621,3))</f>
        <v>0</v>
      </c>
    </row>
    <row r="8622" spans="1:31">
      <c r="A8622" s="60" t="str">
        <f>IF(G8622&amp;Q8622&lt;&gt;"",W8622&amp;Q8622,"")</f>
        <v/>
      </c>
      <c r="B8622" s="85" t="str">
        <f>IF(C8622&lt;&gt;"",LEFT(C8622,9),"")</f>
        <v/>
      </c>
      <c r="V8622" s="60" t="str">
        <f>W8622&amp;H8622</f>
        <v/>
      </c>
      <c r="W8622" s="60" t="str">
        <f>_xlfn.LET(_xlpm.TextCell,TEXT(G8622,"###"),IF(_xlpm.TextCell&lt;&gt;"",IF(StyleSpaceSplit,IFERROR(IF(FIND(" ",_xlpm.TextCell)&gt;=1,MID(_xlpm.TextCell,1,FIND(" ",_xlpm.TextCell)-1),_xlpm.TextCell),_xlpm.TextCell),_xlpm.TextCell),""))</f>
        <v/>
      </c>
      <c r="X8622" s="60" t="str">
        <f>IF(A8622&lt;&gt;"",IFERROR(IF(FIND(" ",G8622)&gt;=1,MID(G8622,FIND(" ",G8622)+1,LEN(G8622)),""),""),"")</f>
        <v/>
      </c>
      <c r="AC8622" s="51">
        <f>IFERROR(VALUE(MID($C8622,1,2)),0)</f>
        <v>0</v>
      </c>
      <c r="AD8622" s="44">
        <f>IFERROR(VALUE(MID($C8622,4,3)),0)</f>
        <v>0</v>
      </c>
      <c r="AE8622" s="51">
        <f>VALUE(RIGHT("00"&amp;AC8622,2)&amp;RIGHT("000"&amp;AD8622,3))</f>
        <v>0</v>
      </c>
    </row>
    <row r="8623" spans="1:31">
      <c r="A8623" s="60" t="str">
        <f>IF(G8623&amp;Q8623&lt;&gt;"",W8623&amp;Q8623,"")</f>
        <v/>
      </c>
      <c r="B8623" s="85" t="str">
        <f>IF(C8623&lt;&gt;"",LEFT(C8623,9),"")</f>
        <v/>
      </c>
      <c r="V8623" s="60" t="str">
        <f>W8623&amp;H8623</f>
        <v/>
      </c>
      <c r="W8623" s="60" t="str">
        <f>_xlfn.LET(_xlpm.TextCell,TEXT(G8623,"###"),IF(_xlpm.TextCell&lt;&gt;"",IF(StyleSpaceSplit,IFERROR(IF(FIND(" ",_xlpm.TextCell)&gt;=1,MID(_xlpm.TextCell,1,FIND(" ",_xlpm.TextCell)-1),_xlpm.TextCell),_xlpm.TextCell),_xlpm.TextCell),""))</f>
        <v/>
      </c>
      <c r="X8623" s="60" t="str">
        <f>IF(A8623&lt;&gt;"",IFERROR(IF(FIND(" ",G8623)&gt;=1,MID(G8623,FIND(" ",G8623)+1,LEN(G8623)),""),""),"")</f>
        <v/>
      </c>
      <c r="AC8623" s="51">
        <f>IFERROR(VALUE(MID($C8623,1,2)),0)</f>
        <v>0</v>
      </c>
      <c r="AD8623" s="44">
        <f>IFERROR(VALUE(MID($C8623,4,3)),0)</f>
        <v>0</v>
      </c>
      <c r="AE8623" s="51">
        <f>VALUE(RIGHT("00"&amp;AC8623,2)&amp;RIGHT("000"&amp;AD8623,3))</f>
        <v>0</v>
      </c>
    </row>
    <row r="8624" spans="1:31">
      <c r="A8624" s="60" t="str">
        <f>IF(G8624&amp;Q8624&lt;&gt;"",W8624&amp;Q8624,"")</f>
        <v/>
      </c>
      <c r="B8624" s="85" t="str">
        <f>IF(C8624&lt;&gt;"",LEFT(C8624,9),"")</f>
        <v/>
      </c>
      <c r="V8624" s="60" t="str">
        <f>W8624&amp;H8624</f>
        <v/>
      </c>
      <c r="W8624" s="60" t="str">
        <f>_xlfn.LET(_xlpm.TextCell,TEXT(G8624,"###"),IF(_xlpm.TextCell&lt;&gt;"",IF(StyleSpaceSplit,IFERROR(IF(FIND(" ",_xlpm.TextCell)&gt;=1,MID(_xlpm.TextCell,1,FIND(" ",_xlpm.TextCell)-1),_xlpm.TextCell),_xlpm.TextCell),_xlpm.TextCell),""))</f>
        <v/>
      </c>
      <c r="X8624" s="60" t="str">
        <f>IF(A8624&lt;&gt;"",IFERROR(IF(FIND(" ",G8624)&gt;=1,MID(G8624,FIND(" ",G8624)+1,LEN(G8624)),""),""),"")</f>
        <v/>
      </c>
      <c r="AC8624" s="51">
        <f>IFERROR(VALUE(MID($C8624,1,2)),0)</f>
        <v>0</v>
      </c>
      <c r="AD8624" s="44">
        <f>IFERROR(VALUE(MID($C8624,4,3)),0)</f>
        <v>0</v>
      </c>
      <c r="AE8624" s="51">
        <f>VALUE(RIGHT("00"&amp;AC8624,2)&amp;RIGHT("000"&amp;AD8624,3))</f>
        <v>0</v>
      </c>
    </row>
    <row r="8625" spans="1:31">
      <c r="A8625" s="60" t="str">
        <f>IF(G8625&amp;Q8625&lt;&gt;"",W8625&amp;Q8625,"")</f>
        <v/>
      </c>
      <c r="B8625" s="85" t="str">
        <f>IF(C8625&lt;&gt;"",LEFT(C8625,9),"")</f>
        <v/>
      </c>
      <c r="V8625" s="60" t="str">
        <f>W8625&amp;H8625</f>
        <v/>
      </c>
      <c r="W8625" s="60" t="str">
        <f>_xlfn.LET(_xlpm.TextCell,TEXT(G8625,"###"),IF(_xlpm.TextCell&lt;&gt;"",IF(StyleSpaceSplit,IFERROR(IF(FIND(" ",_xlpm.TextCell)&gt;=1,MID(_xlpm.TextCell,1,FIND(" ",_xlpm.TextCell)-1),_xlpm.TextCell),_xlpm.TextCell),_xlpm.TextCell),""))</f>
        <v/>
      </c>
      <c r="X8625" s="60" t="str">
        <f>IF(A8625&lt;&gt;"",IFERROR(IF(FIND(" ",G8625)&gt;=1,MID(G8625,FIND(" ",G8625)+1,LEN(G8625)),""),""),"")</f>
        <v/>
      </c>
      <c r="AC8625" s="51">
        <f>IFERROR(VALUE(MID($C8625,1,2)),0)</f>
        <v>0</v>
      </c>
      <c r="AD8625" s="44">
        <f>IFERROR(VALUE(MID($C8625,4,3)),0)</f>
        <v>0</v>
      </c>
      <c r="AE8625" s="51">
        <f>VALUE(RIGHT("00"&amp;AC8625,2)&amp;RIGHT("000"&amp;AD8625,3))</f>
        <v>0</v>
      </c>
    </row>
    <row r="8626" spans="1:31">
      <c r="A8626" s="60" t="str">
        <f>IF(G8626&amp;Q8626&lt;&gt;"",W8626&amp;Q8626,"")</f>
        <v/>
      </c>
      <c r="B8626" s="85" t="str">
        <f>IF(C8626&lt;&gt;"",LEFT(C8626,9),"")</f>
        <v/>
      </c>
      <c r="V8626" s="60" t="str">
        <f>W8626&amp;H8626</f>
        <v/>
      </c>
      <c r="W8626" s="60" t="str">
        <f>_xlfn.LET(_xlpm.TextCell,TEXT(G8626,"###"),IF(_xlpm.TextCell&lt;&gt;"",IF(StyleSpaceSplit,IFERROR(IF(FIND(" ",_xlpm.TextCell)&gt;=1,MID(_xlpm.TextCell,1,FIND(" ",_xlpm.TextCell)-1),_xlpm.TextCell),_xlpm.TextCell),_xlpm.TextCell),""))</f>
        <v/>
      </c>
      <c r="X8626" s="60" t="str">
        <f>IF(A8626&lt;&gt;"",IFERROR(IF(FIND(" ",G8626)&gt;=1,MID(G8626,FIND(" ",G8626)+1,LEN(G8626)),""),""),"")</f>
        <v/>
      </c>
      <c r="AC8626" s="51">
        <f>IFERROR(VALUE(MID($C8626,1,2)),0)</f>
        <v>0</v>
      </c>
      <c r="AD8626" s="44">
        <f>IFERROR(VALUE(MID($C8626,4,3)),0)</f>
        <v>0</v>
      </c>
      <c r="AE8626" s="51">
        <f>VALUE(RIGHT("00"&amp;AC8626,2)&amp;RIGHT("000"&amp;AD8626,3))</f>
        <v>0</v>
      </c>
    </row>
    <row r="8627" spans="1:31">
      <c r="A8627" s="60" t="str">
        <f>IF(G8627&amp;Q8627&lt;&gt;"",W8627&amp;Q8627,"")</f>
        <v/>
      </c>
      <c r="B8627" s="85" t="str">
        <f>IF(C8627&lt;&gt;"",LEFT(C8627,9),"")</f>
        <v/>
      </c>
      <c r="V8627" s="60" t="str">
        <f>W8627&amp;H8627</f>
        <v/>
      </c>
      <c r="W8627" s="60" t="str">
        <f>_xlfn.LET(_xlpm.TextCell,TEXT(G8627,"###"),IF(_xlpm.TextCell&lt;&gt;"",IF(StyleSpaceSplit,IFERROR(IF(FIND(" ",_xlpm.TextCell)&gt;=1,MID(_xlpm.TextCell,1,FIND(" ",_xlpm.TextCell)-1),_xlpm.TextCell),_xlpm.TextCell),_xlpm.TextCell),""))</f>
        <v/>
      </c>
      <c r="X8627" s="60" t="str">
        <f>IF(A8627&lt;&gt;"",IFERROR(IF(FIND(" ",G8627)&gt;=1,MID(G8627,FIND(" ",G8627)+1,LEN(G8627)),""),""),"")</f>
        <v/>
      </c>
      <c r="AC8627" s="51">
        <f>IFERROR(VALUE(MID($C8627,1,2)),0)</f>
        <v>0</v>
      </c>
      <c r="AD8627" s="44">
        <f>IFERROR(VALUE(MID($C8627,4,3)),0)</f>
        <v>0</v>
      </c>
      <c r="AE8627" s="51">
        <f>VALUE(RIGHT("00"&amp;AC8627,2)&amp;RIGHT("000"&amp;AD8627,3))</f>
        <v>0</v>
      </c>
    </row>
    <row r="8628" spans="1:31">
      <c r="A8628" s="60" t="str">
        <f>IF(G8628&amp;Q8628&lt;&gt;"",W8628&amp;Q8628,"")</f>
        <v/>
      </c>
      <c r="B8628" s="85" t="str">
        <f>IF(C8628&lt;&gt;"",LEFT(C8628,9),"")</f>
        <v/>
      </c>
      <c r="V8628" s="60" t="str">
        <f>W8628&amp;H8628</f>
        <v/>
      </c>
      <c r="W8628" s="60" t="str">
        <f>_xlfn.LET(_xlpm.TextCell,TEXT(G8628,"###"),IF(_xlpm.TextCell&lt;&gt;"",IF(StyleSpaceSplit,IFERROR(IF(FIND(" ",_xlpm.TextCell)&gt;=1,MID(_xlpm.TextCell,1,FIND(" ",_xlpm.TextCell)-1),_xlpm.TextCell),_xlpm.TextCell),_xlpm.TextCell),""))</f>
        <v/>
      </c>
      <c r="X8628" s="60" t="str">
        <f>IF(A8628&lt;&gt;"",IFERROR(IF(FIND(" ",G8628)&gt;=1,MID(G8628,FIND(" ",G8628)+1,LEN(G8628)),""),""),"")</f>
        <v/>
      </c>
      <c r="AC8628" s="51">
        <f>IFERROR(VALUE(MID($C8628,1,2)),0)</f>
        <v>0</v>
      </c>
      <c r="AD8628" s="44">
        <f>IFERROR(VALUE(MID($C8628,4,3)),0)</f>
        <v>0</v>
      </c>
      <c r="AE8628" s="51">
        <f>VALUE(RIGHT("00"&amp;AC8628,2)&amp;RIGHT("000"&amp;AD8628,3))</f>
        <v>0</v>
      </c>
    </row>
    <row r="8629" spans="1:31">
      <c r="A8629" s="60" t="str">
        <f>IF(G8629&amp;Q8629&lt;&gt;"",W8629&amp;Q8629,"")</f>
        <v/>
      </c>
      <c r="B8629" s="85" t="str">
        <f>IF(C8629&lt;&gt;"",LEFT(C8629,9),"")</f>
        <v/>
      </c>
      <c r="V8629" s="60" t="str">
        <f>W8629&amp;H8629</f>
        <v/>
      </c>
      <c r="W8629" s="60" t="str">
        <f>_xlfn.LET(_xlpm.TextCell,TEXT(G8629,"###"),IF(_xlpm.TextCell&lt;&gt;"",IF(StyleSpaceSplit,IFERROR(IF(FIND(" ",_xlpm.TextCell)&gt;=1,MID(_xlpm.TextCell,1,FIND(" ",_xlpm.TextCell)-1),_xlpm.TextCell),_xlpm.TextCell),_xlpm.TextCell),""))</f>
        <v/>
      </c>
      <c r="X8629" s="60" t="str">
        <f>IF(A8629&lt;&gt;"",IFERROR(IF(FIND(" ",G8629)&gt;=1,MID(G8629,FIND(" ",G8629)+1,LEN(G8629)),""),""),"")</f>
        <v/>
      </c>
      <c r="AC8629" s="51">
        <f>IFERROR(VALUE(MID($C8629,1,2)),0)</f>
        <v>0</v>
      </c>
      <c r="AD8629" s="44">
        <f>IFERROR(VALUE(MID($C8629,4,3)),0)</f>
        <v>0</v>
      </c>
      <c r="AE8629" s="51">
        <f>VALUE(RIGHT("00"&amp;AC8629,2)&amp;RIGHT("000"&amp;AD8629,3))</f>
        <v>0</v>
      </c>
    </row>
    <row r="8630" spans="1:31">
      <c r="A8630" s="60" t="str">
        <f>IF(G8630&amp;Q8630&lt;&gt;"",W8630&amp;Q8630,"")</f>
        <v/>
      </c>
      <c r="B8630" s="85" t="str">
        <f>IF(C8630&lt;&gt;"",LEFT(C8630,9),"")</f>
        <v/>
      </c>
      <c r="V8630" s="60" t="str">
        <f>W8630&amp;H8630</f>
        <v/>
      </c>
      <c r="W8630" s="60" t="str">
        <f>_xlfn.LET(_xlpm.TextCell,TEXT(G8630,"###"),IF(_xlpm.TextCell&lt;&gt;"",IF(StyleSpaceSplit,IFERROR(IF(FIND(" ",_xlpm.TextCell)&gt;=1,MID(_xlpm.TextCell,1,FIND(" ",_xlpm.TextCell)-1),_xlpm.TextCell),_xlpm.TextCell),_xlpm.TextCell),""))</f>
        <v/>
      </c>
      <c r="X8630" s="60" t="str">
        <f>IF(A8630&lt;&gt;"",IFERROR(IF(FIND(" ",G8630)&gt;=1,MID(G8630,FIND(" ",G8630)+1,LEN(G8630)),""),""),"")</f>
        <v/>
      </c>
      <c r="AC8630" s="51">
        <f>IFERROR(VALUE(MID($C8630,1,2)),0)</f>
        <v>0</v>
      </c>
      <c r="AD8630" s="44">
        <f>IFERROR(VALUE(MID($C8630,4,3)),0)</f>
        <v>0</v>
      </c>
      <c r="AE8630" s="51">
        <f>VALUE(RIGHT("00"&amp;AC8630,2)&amp;RIGHT("000"&amp;AD8630,3))</f>
        <v>0</v>
      </c>
    </row>
    <row r="8631" spans="1:31">
      <c r="A8631" s="60" t="str">
        <f>IF(G8631&amp;Q8631&lt;&gt;"",W8631&amp;Q8631,"")</f>
        <v/>
      </c>
      <c r="B8631" s="85" t="str">
        <f>IF(C8631&lt;&gt;"",LEFT(C8631,9),"")</f>
        <v/>
      </c>
      <c r="V8631" s="60" t="str">
        <f>W8631&amp;H8631</f>
        <v/>
      </c>
      <c r="W8631" s="60" t="str">
        <f>_xlfn.LET(_xlpm.TextCell,TEXT(G8631,"###"),IF(_xlpm.TextCell&lt;&gt;"",IF(StyleSpaceSplit,IFERROR(IF(FIND(" ",_xlpm.TextCell)&gt;=1,MID(_xlpm.TextCell,1,FIND(" ",_xlpm.TextCell)-1),_xlpm.TextCell),_xlpm.TextCell),_xlpm.TextCell),""))</f>
        <v/>
      </c>
      <c r="X8631" s="60" t="str">
        <f>IF(A8631&lt;&gt;"",IFERROR(IF(FIND(" ",G8631)&gt;=1,MID(G8631,FIND(" ",G8631)+1,LEN(G8631)),""),""),"")</f>
        <v/>
      </c>
      <c r="AC8631" s="51">
        <f>IFERROR(VALUE(MID($C8631,1,2)),0)</f>
        <v>0</v>
      </c>
      <c r="AD8631" s="44">
        <f>IFERROR(VALUE(MID($C8631,4,3)),0)</f>
        <v>0</v>
      </c>
      <c r="AE8631" s="51">
        <f>VALUE(RIGHT("00"&amp;AC8631,2)&amp;RIGHT("000"&amp;AD8631,3))</f>
        <v>0</v>
      </c>
    </row>
    <row r="8632" spans="1:31">
      <c r="A8632" s="60" t="str">
        <f>IF(G8632&amp;Q8632&lt;&gt;"",W8632&amp;Q8632,"")</f>
        <v/>
      </c>
      <c r="B8632" s="85" t="str">
        <f>IF(C8632&lt;&gt;"",LEFT(C8632,9),"")</f>
        <v/>
      </c>
      <c r="V8632" s="60" t="str">
        <f>W8632&amp;H8632</f>
        <v/>
      </c>
      <c r="W8632" s="60" t="str">
        <f>_xlfn.LET(_xlpm.TextCell,TEXT(G8632,"###"),IF(_xlpm.TextCell&lt;&gt;"",IF(StyleSpaceSplit,IFERROR(IF(FIND(" ",_xlpm.TextCell)&gt;=1,MID(_xlpm.TextCell,1,FIND(" ",_xlpm.TextCell)-1),_xlpm.TextCell),_xlpm.TextCell),_xlpm.TextCell),""))</f>
        <v/>
      </c>
      <c r="X8632" s="60" t="str">
        <f>IF(A8632&lt;&gt;"",IFERROR(IF(FIND(" ",G8632)&gt;=1,MID(G8632,FIND(" ",G8632)+1,LEN(G8632)),""),""),"")</f>
        <v/>
      </c>
      <c r="AC8632" s="51">
        <f>IFERROR(VALUE(MID($C8632,1,2)),0)</f>
        <v>0</v>
      </c>
      <c r="AD8632" s="44">
        <f>IFERROR(VALUE(MID($C8632,4,3)),0)</f>
        <v>0</v>
      </c>
      <c r="AE8632" s="51">
        <f>VALUE(RIGHT("00"&amp;AC8632,2)&amp;RIGHT("000"&amp;AD8632,3))</f>
        <v>0</v>
      </c>
    </row>
    <row r="8633" spans="1:31">
      <c r="A8633" s="60" t="str">
        <f>IF(G8633&amp;Q8633&lt;&gt;"",W8633&amp;Q8633,"")</f>
        <v/>
      </c>
      <c r="B8633" s="85" t="str">
        <f>IF(C8633&lt;&gt;"",LEFT(C8633,9),"")</f>
        <v/>
      </c>
      <c r="V8633" s="60" t="str">
        <f>W8633&amp;H8633</f>
        <v/>
      </c>
      <c r="W8633" s="60" t="str">
        <f>_xlfn.LET(_xlpm.TextCell,TEXT(G8633,"###"),IF(_xlpm.TextCell&lt;&gt;"",IF(StyleSpaceSplit,IFERROR(IF(FIND(" ",_xlpm.TextCell)&gt;=1,MID(_xlpm.TextCell,1,FIND(" ",_xlpm.TextCell)-1),_xlpm.TextCell),_xlpm.TextCell),_xlpm.TextCell),""))</f>
        <v/>
      </c>
      <c r="X8633" s="60" t="str">
        <f>IF(A8633&lt;&gt;"",IFERROR(IF(FIND(" ",G8633)&gt;=1,MID(G8633,FIND(" ",G8633)+1,LEN(G8633)),""),""),"")</f>
        <v/>
      </c>
      <c r="AC8633" s="51">
        <f>IFERROR(VALUE(MID($C8633,1,2)),0)</f>
        <v>0</v>
      </c>
      <c r="AD8633" s="44">
        <f>IFERROR(VALUE(MID($C8633,4,3)),0)</f>
        <v>0</v>
      </c>
      <c r="AE8633" s="51">
        <f>VALUE(RIGHT("00"&amp;AC8633,2)&amp;RIGHT("000"&amp;AD8633,3))</f>
        <v>0</v>
      </c>
    </row>
    <row r="8634" spans="1:31">
      <c r="A8634" s="60" t="str">
        <f>IF(G8634&amp;Q8634&lt;&gt;"",W8634&amp;Q8634,"")</f>
        <v/>
      </c>
      <c r="B8634" s="85" t="str">
        <f>IF(C8634&lt;&gt;"",LEFT(C8634,9),"")</f>
        <v/>
      </c>
      <c r="V8634" s="60" t="str">
        <f>W8634&amp;H8634</f>
        <v/>
      </c>
      <c r="W8634" s="60" t="str">
        <f>_xlfn.LET(_xlpm.TextCell,TEXT(G8634,"###"),IF(_xlpm.TextCell&lt;&gt;"",IF(StyleSpaceSplit,IFERROR(IF(FIND(" ",_xlpm.TextCell)&gt;=1,MID(_xlpm.TextCell,1,FIND(" ",_xlpm.TextCell)-1),_xlpm.TextCell),_xlpm.TextCell),_xlpm.TextCell),""))</f>
        <v/>
      </c>
      <c r="X8634" s="60" t="str">
        <f>IF(A8634&lt;&gt;"",IFERROR(IF(FIND(" ",G8634)&gt;=1,MID(G8634,FIND(" ",G8634)+1,LEN(G8634)),""),""),"")</f>
        <v/>
      </c>
      <c r="AC8634" s="51">
        <f>IFERROR(VALUE(MID($C8634,1,2)),0)</f>
        <v>0</v>
      </c>
      <c r="AD8634" s="44">
        <f>IFERROR(VALUE(MID($C8634,4,3)),0)</f>
        <v>0</v>
      </c>
      <c r="AE8634" s="51">
        <f>VALUE(RIGHT("00"&amp;AC8634,2)&amp;RIGHT("000"&amp;AD8634,3))</f>
        <v>0</v>
      </c>
    </row>
    <row r="8635" spans="1:31">
      <c r="A8635" s="60" t="str">
        <f>IF(G8635&amp;Q8635&lt;&gt;"",W8635&amp;Q8635,"")</f>
        <v/>
      </c>
      <c r="B8635" s="85" t="str">
        <f>IF(C8635&lt;&gt;"",LEFT(C8635,9),"")</f>
        <v/>
      </c>
      <c r="V8635" s="60" t="str">
        <f>W8635&amp;H8635</f>
        <v/>
      </c>
      <c r="W8635" s="60" t="str">
        <f>_xlfn.LET(_xlpm.TextCell,TEXT(G8635,"###"),IF(_xlpm.TextCell&lt;&gt;"",IF(StyleSpaceSplit,IFERROR(IF(FIND(" ",_xlpm.TextCell)&gt;=1,MID(_xlpm.TextCell,1,FIND(" ",_xlpm.TextCell)-1),_xlpm.TextCell),_xlpm.TextCell),_xlpm.TextCell),""))</f>
        <v/>
      </c>
      <c r="X8635" s="60" t="str">
        <f>IF(A8635&lt;&gt;"",IFERROR(IF(FIND(" ",G8635)&gt;=1,MID(G8635,FIND(" ",G8635)+1,LEN(G8635)),""),""),"")</f>
        <v/>
      </c>
      <c r="AC8635" s="51">
        <f>IFERROR(VALUE(MID($C8635,1,2)),0)</f>
        <v>0</v>
      </c>
      <c r="AD8635" s="44">
        <f>IFERROR(VALUE(MID($C8635,4,3)),0)</f>
        <v>0</v>
      </c>
      <c r="AE8635" s="51">
        <f>VALUE(RIGHT("00"&amp;AC8635,2)&amp;RIGHT("000"&amp;AD8635,3))</f>
        <v>0</v>
      </c>
    </row>
    <row r="8636" spans="1:31">
      <c r="A8636" s="60" t="str">
        <f>IF(G8636&amp;Q8636&lt;&gt;"",W8636&amp;Q8636,"")</f>
        <v/>
      </c>
      <c r="B8636" s="85" t="str">
        <f>IF(C8636&lt;&gt;"",LEFT(C8636,9),"")</f>
        <v/>
      </c>
      <c r="V8636" s="60" t="str">
        <f>W8636&amp;H8636</f>
        <v/>
      </c>
      <c r="W8636" s="60" t="str">
        <f>_xlfn.LET(_xlpm.TextCell,TEXT(G8636,"###"),IF(_xlpm.TextCell&lt;&gt;"",IF(StyleSpaceSplit,IFERROR(IF(FIND(" ",_xlpm.TextCell)&gt;=1,MID(_xlpm.TextCell,1,FIND(" ",_xlpm.TextCell)-1),_xlpm.TextCell),_xlpm.TextCell),_xlpm.TextCell),""))</f>
        <v/>
      </c>
      <c r="X8636" s="60" t="str">
        <f>IF(A8636&lt;&gt;"",IFERROR(IF(FIND(" ",G8636)&gt;=1,MID(G8636,FIND(" ",G8636)+1,LEN(G8636)),""),""),"")</f>
        <v/>
      </c>
      <c r="AC8636" s="51">
        <f>IFERROR(VALUE(MID($C8636,1,2)),0)</f>
        <v>0</v>
      </c>
      <c r="AD8636" s="44">
        <f>IFERROR(VALUE(MID($C8636,4,3)),0)</f>
        <v>0</v>
      </c>
      <c r="AE8636" s="51">
        <f>VALUE(RIGHT("00"&amp;AC8636,2)&amp;RIGHT("000"&amp;AD8636,3))</f>
        <v>0</v>
      </c>
    </row>
    <row r="8637" spans="1:31">
      <c r="A8637" s="60" t="str">
        <f>IF(G8637&amp;Q8637&lt;&gt;"",W8637&amp;Q8637,"")</f>
        <v/>
      </c>
      <c r="B8637" s="85" t="str">
        <f>IF(C8637&lt;&gt;"",LEFT(C8637,9),"")</f>
        <v/>
      </c>
      <c r="V8637" s="60" t="str">
        <f>W8637&amp;H8637</f>
        <v/>
      </c>
      <c r="W8637" s="60" t="str">
        <f>_xlfn.LET(_xlpm.TextCell,TEXT(G8637,"###"),IF(_xlpm.TextCell&lt;&gt;"",IF(StyleSpaceSplit,IFERROR(IF(FIND(" ",_xlpm.TextCell)&gt;=1,MID(_xlpm.TextCell,1,FIND(" ",_xlpm.TextCell)-1),_xlpm.TextCell),_xlpm.TextCell),_xlpm.TextCell),""))</f>
        <v/>
      </c>
      <c r="X8637" s="60" t="str">
        <f>IF(A8637&lt;&gt;"",IFERROR(IF(FIND(" ",G8637)&gt;=1,MID(G8637,FIND(" ",G8637)+1,LEN(G8637)),""),""),"")</f>
        <v/>
      </c>
      <c r="AC8637" s="51">
        <f>IFERROR(VALUE(MID($C8637,1,2)),0)</f>
        <v>0</v>
      </c>
      <c r="AD8637" s="44">
        <f>IFERROR(VALUE(MID($C8637,4,3)),0)</f>
        <v>0</v>
      </c>
      <c r="AE8637" s="51">
        <f>VALUE(RIGHT("00"&amp;AC8637,2)&amp;RIGHT("000"&amp;AD8637,3))</f>
        <v>0</v>
      </c>
    </row>
    <row r="8638" spans="1:31">
      <c r="A8638" s="60" t="str">
        <f>IF(G8638&amp;Q8638&lt;&gt;"",W8638&amp;Q8638,"")</f>
        <v/>
      </c>
      <c r="B8638" s="85" t="str">
        <f>IF(C8638&lt;&gt;"",LEFT(C8638,9),"")</f>
        <v/>
      </c>
      <c r="V8638" s="60" t="str">
        <f>W8638&amp;H8638</f>
        <v/>
      </c>
      <c r="W8638" s="60" t="str">
        <f>_xlfn.LET(_xlpm.TextCell,TEXT(G8638,"###"),IF(_xlpm.TextCell&lt;&gt;"",IF(StyleSpaceSplit,IFERROR(IF(FIND(" ",_xlpm.TextCell)&gt;=1,MID(_xlpm.TextCell,1,FIND(" ",_xlpm.TextCell)-1),_xlpm.TextCell),_xlpm.TextCell),_xlpm.TextCell),""))</f>
        <v/>
      </c>
      <c r="X8638" s="60" t="str">
        <f>IF(A8638&lt;&gt;"",IFERROR(IF(FIND(" ",G8638)&gt;=1,MID(G8638,FIND(" ",G8638)+1,LEN(G8638)),""),""),"")</f>
        <v/>
      </c>
      <c r="AC8638" s="51">
        <f>IFERROR(VALUE(MID($C8638,1,2)),0)</f>
        <v>0</v>
      </c>
      <c r="AD8638" s="44">
        <f>IFERROR(VALUE(MID($C8638,4,3)),0)</f>
        <v>0</v>
      </c>
      <c r="AE8638" s="51">
        <f>VALUE(RIGHT("00"&amp;AC8638,2)&amp;RIGHT("000"&amp;AD8638,3))</f>
        <v>0</v>
      </c>
    </row>
    <row r="8639" spans="1:31">
      <c r="A8639" s="60" t="str">
        <f>IF(G8639&amp;Q8639&lt;&gt;"",W8639&amp;Q8639,"")</f>
        <v/>
      </c>
      <c r="B8639" s="85" t="str">
        <f>IF(C8639&lt;&gt;"",LEFT(C8639,9),"")</f>
        <v/>
      </c>
      <c r="V8639" s="60" t="str">
        <f>W8639&amp;H8639</f>
        <v/>
      </c>
      <c r="W8639" s="60" t="str">
        <f>_xlfn.LET(_xlpm.TextCell,TEXT(G8639,"###"),IF(_xlpm.TextCell&lt;&gt;"",IF(StyleSpaceSplit,IFERROR(IF(FIND(" ",_xlpm.TextCell)&gt;=1,MID(_xlpm.TextCell,1,FIND(" ",_xlpm.TextCell)-1),_xlpm.TextCell),_xlpm.TextCell),_xlpm.TextCell),""))</f>
        <v/>
      </c>
      <c r="X8639" s="60" t="str">
        <f>IF(A8639&lt;&gt;"",IFERROR(IF(FIND(" ",G8639)&gt;=1,MID(G8639,FIND(" ",G8639)+1,LEN(G8639)),""),""),"")</f>
        <v/>
      </c>
      <c r="AC8639" s="51">
        <f>IFERROR(VALUE(MID($C8639,1,2)),0)</f>
        <v>0</v>
      </c>
      <c r="AD8639" s="44">
        <f>IFERROR(VALUE(MID($C8639,4,3)),0)</f>
        <v>0</v>
      </c>
      <c r="AE8639" s="51">
        <f>VALUE(RIGHT("00"&amp;AC8639,2)&amp;RIGHT("000"&amp;AD8639,3))</f>
        <v>0</v>
      </c>
    </row>
    <row r="8640" spans="1:31">
      <c r="A8640" s="60" t="str">
        <f>IF(G8640&amp;Q8640&lt;&gt;"",W8640&amp;Q8640,"")</f>
        <v/>
      </c>
      <c r="B8640" s="85" t="str">
        <f>IF(C8640&lt;&gt;"",LEFT(C8640,9),"")</f>
        <v/>
      </c>
      <c r="V8640" s="60" t="str">
        <f>W8640&amp;H8640</f>
        <v/>
      </c>
      <c r="W8640" s="60" t="str">
        <f>_xlfn.LET(_xlpm.TextCell,TEXT(G8640,"###"),IF(_xlpm.TextCell&lt;&gt;"",IF(StyleSpaceSplit,IFERROR(IF(FIND(" ",_xlpm.TextCell)&gt;=1,MID(_xlpm.TextCell,1,FIND(" ",_xlpm.TextCell)-1),_xlpm.TextCell),_xlpm.TextCell),_xlpm.TextCell),""))</f>
        <v/>
      </c>
      <c r="X8640" s="60" t="str">
        <f>IF(A8640&lt;&gt;"",IFERROR(IF(FIND(" ",G8640)&gt;=1,MID(G8640,FIND(" ",G8640)+1,LEN(G8640)),""),""),"")</f>
        <v/>
      </c>
      <c r="AC8640" s="51">
        <f>IFERROR(VALUE(MID($C8640,1,2)),0)</f>
        <v>0</v>
      </c>
      <c r="AD8640" s="44">
        <f>IFERROR(VALUE(MID($C8640,4,3)),0)</f>
        <v>0</v>
      </c>
      <c r="AE8640" s="51">
        <f>VALUE(RIGHT("00"&amp;AC8640,2)&amp;RIGHT("000"&amp;AD8640,3))</f>
        <v>0</v>
      </c>
    </row>
    <row r="8641" spans="1:31">
      <c r="A8641" s="60" t="str">
        <f>IF(G8641&amp;Q8641&lt;&gt;"",W8641&amp;Q8641,"")</f>
        <v/>
      </c>
      <c r="B8641" s="85" t="str">
        <f>IF(C8641&lt;&gt;"",LEFT(C8641,9),"")</f>
        <v/>
      </c>
      <c r="V8641" s="60" t="str">
        <f>W8641&amp;H8641</f>
        <v/>
      </c>
      <c r="W8641" s="60" t="str">
        <f>_xlfn.LET(_xlpm.TextCell,TEXT(G8641,"###"),IF(_xlpm.TextCell&lt;&gt;"",IF(StyleSpaceSplit,IFERROR(IF(FIND(" ",_xlpm.TextCell)&gt;=1,MID(_xlpm.TextCell,1,FIND(" ",_xlpm.TextCell)-1),_xlpm.TextCell),_xlpm.TextCell),_xlpm.TextCell),""))</f>
        <v/>
      </c>
      <c r="X8641" s="60" t="str">
        <f>IF(A8641&lt;&gt;"",IFERROR(IF(FIND(" ",G8641)&gt;=1,MID(G8641,FIND(" ",G8641)+1,LEN(G8641)),""),""),"")</f>
        <v/>
      </c>
      <c r="AC8641" s="51">
        <f>IFERROR(VALUE(MID($C8641,1,2)),0)</f>
        <v>0</v>
      </c>
      <c r="AD8641" s="44">
        <f>IFERROR(VALUE(MID($C8641,4,3)),0)</f>
        <v>0</v>
      </c>
      <c r="AE8641" s="51">
        <f>VALUE(RIGHT("00"&amp;AC8641,2)&amp;RIGHT("000"&amp;AD8641,3))</f>
        <v>0</v>
      </c>
    </row>
    <row r="8642" spans="1:31">
      <c r="A8642" s="60" t="str">
        <f>IF(G8642&amp;Q8642&lt;&gt;"",W8642&amp;Q8642,"")</f>
        <v/>
      </c>
      <c r="B8642" s="85" t="str">
        <f>IF(C8642&lt;&gt;"",LEFT(C8642,9),"")</f>
        <v/>
      </c>
      <c r="V8642" s="60" t="str">
        <f>W8642&amp;H8642</f>
        <v/>
      </c>
      <c r="W8642" s="60" t="str">
        <f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>IF(A8642&lt;&gt;"",IFERROR(IF(FIND(" ",G8642)&gt;=1,MID(G8642,FIND(" ",G8642)+1,LEN(G8642)),""),""),"")</f>
        <v/>
      </c>
      <c r="AC8642" s="51">
        <f>IFERROR(VALUE(MID($C8642,1,2)),0)</f>
        <v>0</v>
      </c>
      <c r="AD8642" s="44">
        <f>IFERROR(VALUE(MID($C8642,4,3)),0)</f>
        <v>0</v>
      </c>
      <c r="AE8642" s="51">
        <f>VALUE(RIGHT("00"&amp;AC8642,2)&amp;RIGHT("000"&amp;AD8642,3))</f>
        <v>0</v>
      </c>
    </row>
    <row r="8643" spans="1:31">
      <c r="A8643" s="60" t="str">
        <f>IF(G8643&amp;Q8643&lt;&gt;"",W8643&amp;Q8643,"")</f>
        <v/>
      </c>
      <c r="B8643" s="85" t="str">
        <f>IF(C8643&lt;&gt;"",LEFT(C8643,9),"")</f>
        <v/>
      </c>
      <c r="V8643" s="60" t="str">
        <f>W8643&amp;H8643</f>
        <v/>
      </c>
      <c r="W8643" s="60" t="str">
        <f>_xlfn.LET(_xlpm.TextCell,TEXT(G8643,"###"),IF(_xlpm.TextCell&lt;&gt;"",IF(StyleSpaceSplit,IFERROR(IF(FIND(" ",_xlpm.TextCell)&gt;=1,MID(_xlpm.TextCell,1,FIND(" ",_xlpm.TextCell)-1),_xlpm.TextCell),_xlpm.TextCell),_xlpm.TextCell),""))</f>
        <v/>
      </c>
      <c r="X8643" s="60" t="str">
        <f>IF(A8643&lt;&gt;"",IFERROR(IF(FIND(" ",G8643)&gt;=1,MID(G8643,FIND(" ",G8643)+1,LEN(G8643)),""),""),"")</f>
        <v/>
      </c>
      <c r="AC8643" s="51">
        <f>IFERROR(VALUE(MID($C8643,1,2)),0)</f>
        <v>0</v>
      </c>
      <c r="AD8643" s="44">
        <f>IFERROR(VALUE(MID($C8643,4,3)),0)</f>
        <v>0</v>
      </c>
      <c r="AE8643" s="51">
        <f>VALUE(RIGHT("00"&amp;AC8643,2)&amp;RIGHT("000"&amp;AD8643,3))</f>
        <v>0</v>
      </c>
    </row>
    <row r="8644" spans="1:31">
      <c r="A8644" s="60" t="str">
        <f>IF(G8644&amp;Q8644&lt;&gt;"",W8644&amp;Q8644,"")</f>
        <v/>
      </c>
      <c r="B8644" s="85" t="str">
        <f>IF(C8644&lt;&gt;"",LEFT(C8644,9),"")</f>
        <v/>
      </c>
      <c r="V8644" s="60" t="str">
        <f>W8644&amp;H8644</f>
        <v/>
      </c>
      <c r="W8644" s="60" t="str">
        <f>_xlfn.LET(_xlpm.TextCell,TEXT(G8644,"###"),IF(_xlpm.TextCell&lt;&gt;"",IF(StyleSpaceSplit,IFERROR(IF(FIND(" ",_xlpm.TextCell)&gt;=1,MID(_xlpm.TextCell,1,FIND(" ",_xlpm.TextCell)-1),_xlpm.TextCell),_xlpm.TextCell),_xlpm.TextCell),""))</f>
        <v/>
      </c>
      <c r="X8644" s="60" t="str">
        <f>IF(A8644&lt;&gt;"",IFERROR(IF(FIND(" ",G8644)&gt;=1,MID(G8644,FIND(" ",G8644)+1,LEN(G8644)),""),""),"")</f>
        <v/>
      </c>
      <c r="AC8644" s="51">
        <f>IFERROR(VALUE(MID($C8644,1,2)),0)</f>
        <v>0</v>
      </c>
      <c r="AD8644" s="44">
        <f>IFERROR(VALUE(MID($C8644,4,3)),0)</f>
        <v>0</v>
      </c>
      <c r="AE8644" s="51">
        <f>VALUE(RIGHT("00"&amp;AC8644,2)&amp;RIGHT("000"&amp;AD8644,3))</f>
        <v>0</v>
      </c>
    </row>
    <row r="8645" spans="1:31">
      <c r="A8645" s="60" t="str">
        <f>IF(G8645&amp;Q8645&lt;&gt;"",W8645&amp;Q8645,"")</f>
        <v/>
      </c>
      <c r="B8645" s="85" t="str">
        <f>IF(C8645&lt;&gt;"",LEFT(C8645,9),"")</f>
        <v/>
      </c>
      <c r="V8645" s="60" t="str">
        <f>W8645&amp;H8645</f>
        <v/>
      </c>
      <c r="W8645" s="60" t="str">
        <f>_xlfn.LET(_xlpm.TextCell,TEXT(G8645,"###"),IF(_xlpm.TextCell&lt;&gt;"",IF(StyleSpaceSplit,IFERROR(IF(FIND(" ",_xlpm.TextCell)&gt;=1,MID(_xlpm.TextCell,1,FIND(" ",_xlpm.TextCell)-1),_xlpm.TextCell),_xlpm.TextCell),_xlpm.TextCell),""))</f>
        <v/>
      </c>
      <c r="X8645" s="60" t="str">
        <f>IF(A8645&lt;&gt;"",IFERROR(IF(FIND(" ",G8645)&gt;=1,MID(G8645,FIND(" ",G8645)+1,LEN(G8645)),""),""),"")</f>
        <v/>
      </c>
      <c r="AC8645" s="51">
        <f>IFERROR(VALUE(MID($C8645,1,2)),0)</f>
        <v>0</v>
      </c>
      <c r="AD8645" s="44">
        <f>IFERROR(VALUE(MID($C8645,4,3)),0)</f>
        <v>0</v>
      </c>
      <c r="AE8645" s="51">
        <f>VALUE(RIGHT("00"&amp;AC8645,2)&amp;RIGHT("000"&amp;AD8645,3))</f>
        <v>0</v>
      </c>
    </row>
    <row r="8646" spans="1:31">
      <c r="A8646" s="60" t="str">
        <f>IF(G8646&amp;Q8646&lt;&gt;"",W8646&amp;Q8646,"")</f>
        <v/>
      </c>
      <c r="B8646" s="85" t="str">
        <f>IF(C8646&lt;&gt;"",LEFT(C8646,9),"")</f>
        <v/>
      </c>
      <c r="V8646" s="60" t="str">
        <f>W8646&amp;H8646</f>
        <v/>
      </c>
      <c r="W8646" s="60" t="str">
        <f>_xlfn.LET(_xlpm.TextCell,TEXT(G8646,"###"),IF(_xlpm.TextCell&lt;&gt;"",IF(StyleSpaceSplit,IFERROR(IF(FIND(" ",_xlpm.TextCell)&gt;=1,MID(_xlpm.TextCell,1,FIND(" ",_xlpm.TextCell)-1),_xlpm.TextCell),_xlpm.TextCell),_xlpm.TextCell),""))</f>
        <v/>
      </c>
      <c r="X8646" s="60" t="str">
        <f>IF(A8646&lt;&gt;"",IFERROR(IF(FIND(" ",G8646)&gt;=1,MID(G8646,FIND(" ",G8646)+1,LEN(G8646)),""),""),"")</f>
        <v/>
      </c>
      <c r="AC8646" s="51">
        <f>IFERROR(VALUE(MID($C8646,1,2)),0)</f>
        <v>0</v>
      </c>
      <c r="AD8646" s="44">
        <f>IFERROR(VALUE(MID($C8646,4,3)),0)</f>
        <v>0</v>
      </c>
      <c r="AE8646" s="51">
        <f>VALUE(RIGHT("00"&amp;AC8646,2)&amp;RIGHT("000"&amp;AD8646,3))</f>
        <v>0</v>
      </c>
    </row>
    <row r="8647" spans="1:31">
      <c r="A8647" s="60" t="str">
        <f>IF(G8647&amp;Q8647&lt;&gt;"",W8647&amp;Q8647,"")</f>
        <v/>
      </c>
      <c r="B8647" s="85" t="str">
        <f>IF(C8647&lt;&gt;"",LEFT(C8647,9),"")</f>
        <v/>
      </c>
      <c r="V8647" s="60" t="str">
        <f>W8647&amp;H8647</f>
        <v/>
      </c>
      <c r="W8647" s="60" t="str">
        <f>_xlfn.LET(_xlpm.TextCell,TEXT(G8647,"###"),IF(_xlpm.TextCell&lt;&gt;"",IF(StyleSpaceSplit,IFERROR(IF(FIND(" ",_xlpm.TextCell)&gt;=1,MID(_xlpm.TextCell,1,FIND(" ",_xlpm.TextCell)-1),_xlpm.TextCell),_xlpm.TextCell),_xlpm.TextCell),""))</f>
        <v/>
      </c>
      <c r="X8647" s="60" t="str">
        <f>IF(A8647&lt;&gt;"",IFERROR(IF(FIND(" ",G8647)&gt;=1,MID(G8647,FIND(" ",G8647)+1,LEN(G8647)),""),""),"")</f>
        <v/>
      </c>
      <c r="AC8647" s="51">
        <f>IFERROR(VALUE(MID($C8647,1,2)),0)</f>
        <v>0</v>
      </c>
      <c r="AD8647" s="44">
        <f>IFERROR(VALUE(MID($C8647,4,3)),0)</f>
        <v>0</v>
      </c>
      <c r="AE8647" s="51">
        <f>VALUE(RIGHT("00"&amp;AC8647,2)&amp;RIGHT("000"&amp;AD8647,3))</f>
        <v>0</v>
      </c>
    </row>
    <row r="8648" spans="1:31">
      <c r="A8648" s="60" t="str">
        <f>IF(G8648&amp;Q8648&lt;&gt;"",W8648&amp;Q8648,"")</f>
        <v/>
      </c>
      <c r="B8648" s="85" t="str">
        <f>IF(C8648&lt;&gt;"",LEFT(C8648,9),"")</f>
        <v/>
      </c>
      <c r="V8648" s="60" t="str">
        <f>W8648&amp;H8648</f>
        <v/>
      </c>
      <c r="W8648" s="60" t="str">
        <f>_xlfn.LET(_xlpm.TextCell,TEXT(G8648,"###"),IF(_xlpm.TextCell&lt;&gt;"",IF(StyleSpaceSplit,IFERROR(IF(FIND(" ",_xlpm.TextCell)&gt;=1,MID(_xlpm.TextCell,1,FIND(" ",_xlpm.TextCell)-1),_xlpm.TextCell),_xlpm.TextCell),_xlpm.TextCell),""))</f>
        <v/>
      </c>
      <c r="X8648" s="60" t="str">
        <f>IF(A8648&lt;&gt;"",IFERROR(IF(FIND(" ",G8648)&gt;=1,MID(G8648,FIND(" ",G8648)+1,LEN(G8648)),""),""),"")</f>
        <v/>
      </c>
      <c r="AC8648" s="51">
        <f>IFERROR(VALUE(MID($C8648,1,2)),0)</f>
        <v>0</v>
      </c>
      <c r="AD8648" s="44">
        <f>IFERROR(VALUE(MID($C8648,4,3)),0)</f>
        <v>0</v>
      </c>
      <c r="AE8648" s="51">
        <f>VALUE(RIGHT("00"&amp;AC8648,2)&amp;RIGHT("000"&amp;AD8648,3))</f>
        <v>0</v>
      </c>
    </row>
    <row r="8649" spans="1:31">
      <c r="A8649" s="60" t="str">
        <f>IF(G8649&amp;Q8649&lt;&gt;"",W8649&amp;Q8649,"")</f>
        <v/>
      </c>
      <c r="B8649" s="85" t="str">
        <f>IF(C8649&lt;&gt;"",LEFT(C8649,9),"")</f>
        <v/>
      </c>
      <c r="V8649" s="60" t="str">
        <f>W8649&amp;H8649</f>
        <v/>
      </c>
      <c r="W8649" s="60" t="str">
        <f>_xlfn.LET(_xlpm.TextCell,TEXT(G8649,"###"),IF(_xlpm.TextCell&lt;&gt;"",IF(StyleSpaceSplit,IFERROR(IF(FIND(" ",_xlpm.TextCell)&gt;=1,MID(_xlpm.TextCell,1,FIND(" ",_xlpm.TextCell)-1),_xlpm.TextCell),_xlpm.TextCell),_xlpm.TextCell),""))</f>
        <v/>
      </c>
      <c r="X8649" s="60" t="str">
        <f>IF(A8649&lt;&gt;"",IFERROR(IF(FIND(" ",G8649)&gt;=1,MID(G8649,FIND(" ",G8649)+1,LEN(G8649)),""),""),"")</f>
        <v/>
      </c>
      <c r="AC8649" s="51">
        <f>IFERROR(VALUE(MID($C8649,1,2)),0)</f>
        <v>0</v>
      </c>
      <c r="AD8649" s="44">
        <f>IFERROR(VALUE(MID($C8649,4,3)),0)</f>
        <v>0</v>
      </c>
      <c r="AE8649" s="51">
        <f>VALUE(RIGHT("00"&amp;AC8649,2)&amp;RIGHT("000"&amp;AD8649,3))</f>
        <v>0</v>
      </c>
    </row>
    <row r="8650" spans="1:31">
      <c r="A8650" s="60" t="str">
        <f>IF(G8650&amp;Q8650&lt;&gt;"",W8650&amp;Q8650,"")</f>
        <v/>
      </c>
      <c r="B8650" s="85" t="str">
        <f>IF(C8650&lt;&gt;"",LEFT(C8650,9),"")</f>
        <v/>
      </c>
      <c r="V8650" s="60" t="str">
        <f>W8650&amp;H8650</f>
        <v/>
      </c>
      <c r="W8650" s="60" t="str">
        <f>_xlfn.LET(_xlpm.TextCell,TEXT(G8650,"###"),IF(_xlpm.TextCell&lt;&gt;"",IF(StyleSpaceSplit,IFERROR(IF(FIND(" ",_xlpm.TextCell)&gt;=1,MID(_xlpm.TextCell,1,FIND(" ",_xlpm.TextCell)-1),_xlpm.TextCell),_xlpm.TextCell),_xlpm.TextCell),""))</f>
        <v/>
      </c>
      <c r="X8650" s="60" t="str">
        <f>IF(A8650&lt;&gt;"",IFERROR(IF(FIND(" ",G8650)&gt;=1,MID(G8650,FIND(" ",G8650)+1,LEN(G8650)),""),""),"")</f>
        <v/>
      </c>
      <c r="AC8650" s="51">
        <f>IFERROR(VALUE(MID($C8650,1,2)),0)</f>
        <v>0</v>
      </c>
      <c r="AD8650" s="44">
        <f>IFERROR(VALUE(MID($C8650,4,3)),0)</f>
        <v>0</v>
      </c>
      <c r="AE8650" s="51">
        <f>VALUE(RIGHT("00"&amp;AC8650,2)&amp;RIGHT("000"&amp;AD8650,3))</f>
        <v>0</v>
      </c>
    </row>
    <row r="8651" spans="1:31">
      <c r="A8651" s="60" t="str">
        <f>IF(G8651&amp;Q8651&lt;&gt;"",W8651&amp;Q8651,"")</f>
        <v/>
      </c>
      <c r="B8651" s="85" t="str">
        <f>IF(C8651&lt;&gt;"",LEFT(C8651,9),"")</f>
        <v/>
      </c>
      <c r="V8651" s="60" t="str">
        <f>W8651&amp;H8651</f>
        <v/>
      </c>
      <c r="W8651" s="60" t="str">
        <f>_xlfn.LET(_xlpm.TextCell,TEXT(G8651,"###"),IF(_xlpm.TextCell&lt;&gt;"",IF(StyleSpaceSplit,IFERROR(IF(FIND(" ",_xlpm.TextCell)&gt;=1,MID(_xlpm.TextCell,1,FIND(" ",_xlpm.TextCell)-1),_xlpm.TextCell),_xlpm.TextCell),_xlpm.TextCell),""))</f>
        <v/>
      </c>
      <c r="X8651" s="60" t="str">
        <f>IF(A8651&lt;&gt;"",IFERROR(IF(FIND(" ",G8651)&gt;=1,MID(G8651,FIND(" ",G8651)+1,LEN(G8651)),""),""),"")</f>
        <v/>
      </c>
      <c r="AC8651" s="51">
        <f>IFERROR(VALUE(MID($C8651,1,2)),0)</f>
        <v>0</v>
      </c>
      <c r="AD8651" s="44">
        <f>IFERROR(VALUE(MID($C8651,4,3)),0)</f>
        <v>0</v>
      </c>
      <c r="AE8651" s="51">
        <f>VALUE(RIGHT("00"&amp;AC8651,2)&amp;RIGHT("000"&amp;AD8651,3))</f>
        <v>0</v>
      </c>
    </row>
    <row r="8652" spans="1:31">
      <c r="A8652" s="60" t="str">
        <f>IF(G8652&amp;Q8652&lt;&gt;"",W8652&amp;Q8652,"")</f>
        <v/>
      </c>
      <c r="B8652" s="85" t="str">
        <f>IF(C8652&lt;&gt;"",LEFT(C8652,9),"")</f>
        <v/>
      </c>
      <c r="V8652" s="60" t="str">
        <f>W8652&amp;H8652</f>
        <v/>
      </c>
      <c r="W8652" s="60" t="str">
        <f>_xlfn.LET(_xlpm.TextCell,TEXT(G8652,"###"),IF(_xlpm.TextCell&lt;&gt;"",IF(StyleSpaceSplit,IFERROR(IF(FIND(" ",_xlpm.TextCell)&gt;=1,MID(_xlpm.TextCell,1,FIND(" ",_xlpm.TextCell)-1),_xlpm.TextCell),_xlpm.TextCell),_xlpm.TextCell),""))</f>
        <v/>
      </c>
      <c r="X8652" s="60" t="str">
        <f>IF(A8652&lt;&gt;"",IFERROR(IF(FIND(" ",G8652)&gt;=1,MID(G8652,FIND(" ",G8652)+1,LEN(G8652)),""),""),"")</f>
        <v/>
      </c>
      <c r="AC8652" s="51">
        <f>IFERROR(VALUE(MID($C8652,1,2)),0)</f>
        <v>0</v>
      </c>
      <c r="AD8652" s="44">
        <f>IFERROR(VALUE(MID($C8652,4,3)),0)</f>
        <v>0</v>
      </c>
      <c r="AE8652" s="51">
        <f>VALUE(RIGHT("00"&amp;AC8652,2)&amp;RIGHT("000"&amp;AD8652,3))</f>
        <v>0</v>
      </c>
    </row>
    <row r="8653" spans="1:31">
      <c r="A8653" s="60" t="str">
        <f>IF(G8653&amp;Q8653&lt;&gt;"",W8653&amp;Q8653,"")</f>
        <v/>
      </c>
      <c r="B8653" s="85" t="str">
        <f>IF(C8653&lt;&gt;"",LEFT(C8653,9),"")</f>
        <v/>
      </c>
      <c r="V8653" s="60" t="str">
        <f>W8653&amp;H8653</f>
        <v/>
      </c>
      <c r="W8653" s="60" t="str">
        <f>_xlfn.LET(_xlpm.TextCell,TEXT(G8653,"###"),IF(_xlpm.TextCell&lt;&gt;"",IF(StyleSpaceSplit,IFERROR(IF(FIND(" ",_xlpm.TextCell)&gt;=1,MID(_xlpm.TextCell,1,FIND(" ",_xlpm.TextCell)-1),_xlpm.TextCell),_xlpm.TextCell),_xlpm.TextCell),""))</f>
        <v/>
      </c>
      <c r="X8653" s="60" t="str">
        <f>IF(A8653&lt;&gt;"",IFERROR(IF(FIND(" ",G8653)&gt;=1,MID(G8653,FIND(" ",G8653)+1,LEN(G8653)),""),""),"")</f>
        <v/>
      </c>
      <c r="AC8653" s="51">
        <f>IFERROR(VALUE(MID($C8653,1,2)),0)</f>
        <v>0</v>
      </c>
      <c r="AD8653" s="44">
        <f>IFERROR(VALUE(MID($C8653,4,3)),0)</f>
        <v>0</v>
      </c>
      <c r="AE8653" s="51">
        <f>VALUE(RIGHT("00"&amp;AC8653,2)&amp;RIGHT("000"&amp;AD8653,3))</f>
        <v>0</v>
      </c>
    </row>
    <row r="8654" spans="1:31">
      <c r="A8654" s="60" t="str">
        <f>IF(G8654&amp;Q8654&lt;&gt;"",W8654&amp;Q8654,"")</f>
        <v/>
      </c>
      <c r="B8654" s="85" t="str">
        <f>IF(C8654&lt;&gt;"",LEFT(C8654,9),"")</f>
        <v/>
      </c>
      <c r="V8654" s="60" t="str">
        <f>W8654&amp;H8654</f>
        <v/>
      </c>
      <c r="W8654" s="60" t="str">
        <f>_xlfn.LET(_xlpm.TextCell,TEXT(G8654,"###"),IF(_xlpm.TextCell&lt;&gt;"",IF(StyleSpaceSplit,IFERROR(IF(FIND(" ",_xlpm.TextCell)&gt;=1,MID(_xlpm.TextCell,1,FIND(" ",_xlpm.TextCell)-1),_xlpm.TextCell),_xlpm.TextCell),_xlpm.TextCell),""))</f>
        <v/>
      </c>
      <c r="X8654" s="60" t="str">
        <f>IF(A8654&lt;&gt;"",IFERROR(IF(FIND(" ",G8654)&gt;=1,MID(G8654,FIND(" ",G8654)+1,LEN(G8654)),""),""),"")</f>
        <v/>
      </c>
      <c r="AC8654" s="51">
        <f>IFERROR(VALUE(MID($C8654,1,2)),0)</f>
        <v>0</v>
      </c>
      <c r="AD8654" s="44">
        <f>IFERROR(VALUE(MID($C8654,4,3)),0)</f>
        <v>0</v>
      </c>
      <c r="AE8654" s="51">
        <f>VALUE(RIGHT("00"&amp;AC8654,2)&amp;RIGHT("000"&amp;AD8654,3))</f>
        <v>0</v>
      </c>
    </row>
    <row r="8655" spans="1:31">
      <c r="A8655" s="60" t="str">
        <f>IF(G8655&amp;Q8655&lt;&gt;"",W8655&amp;Q8655,"")</f>
        <v/>
      </c>
      <c r="B8655" s="85" t="str">
        <f>IF(C8655&lt;&gt;"",LEFT(C8655,9),"")</f>
        <v/>
      </c>
      <c r="V8655" s="60" t="str">
        <f>W8655&amp;H8655</f>
        <v/>
      </c>
      <c r="W8655" s="60" t="str">
        <f>_xlfn.LET(_xlpm.TextCell,TEXT(G8655,"###"),IF(_xlpm.TextCell&lt;&gt;"",IF(StyleSpaceSplit,IFERROR(IF(FIND(" ",_xlpm.TextCell)&gt;=1,MID(_xlpm.TextCell,1,FIND(" ",_xlpm.TextCell)-1),_xlpm.TextCell),_xlpm.TextCell),_xlpm.TextCell),""))</f>
        <v/>
      </c>
      <c r="X8655" s="60" t="str">
        <f>IF(A8655&lt;&gt;"",IFERROR(IF(FIND(" ",G8655)&gt;=1,MID(G8655,FIND(" ",G8655)+1,LEN(G8655)),""),""),"")</f>
        <v/>
      </c>
      <c r="AC8655" s="51">
        <f>IFERROR(VALUE(MID($C8655,1,2)),0)</f>
        <v>0</v>
      </c>
      <c r="AD8655" s="44">
        <f>IFERROR(VALUE(MID($C8655,4,3)),0)</f>
        <v>0</v>
      </c>
      <c r="AE8655" s="51">
        <f>VALUE(RIGHT("00"&amp;AC8655,2)&amp;RIGHT("000"&amp;AD8655,3))</f>
        <v>0</v>
      </c>
    </row>
    <row r="8656" spans="1:31">
      <c r="A8656" s="60" t="str">
        <f>IF(G8656&amp;Q8656&lt;&gt;"",W8656&amp;Q8656,"")</f>
        <v/>
      </c>
      <c r="B8656" s="85" t="str">
        <f>IF(C8656&lt;&gt;"",LEFT(C8656,9),"")</f>
        <v/>
      </c>
      <c r="V8656" s="60" t="str">
        <f>W8656&amp;H8656</f>
        <v/>
      </c>
      <c r="W8656" s="60" t="str">
        <f>_xlfn.LET(_xlpm.TextCell,TEXT(G8656,"###"),IF(_xlpm.TextCell&lt;&gt;"",IF(StyleSpaceSplit,IFERROR(IF(FIND(" ",_xlpm.TextCell)&gt;=1,MID(_xlpm.TextCell,1,FIND(" ",_xlpm.TextCell)-1),_xlpm.TextCell),_xlpm.TextCell),_xlpm.TextCell),""))</f>
        <v/>
      </c>
      <c r="X8656" s="60" t="str">
        <f>IF(A8656&lt;&gt;"",IFERROR(IF(FIND(" ",G8656)&gt;=1,MID(G8656,FIND(" ",G8656)+1,LEN(G8656)),""),""),"")</f>
        <v/>
      </c>
      <c r="AC8656" s="51">
        <f>IFERROR(VALUE(MID($C8656,1,2)),0)</f>
        <v>0</v>
      </c>
      <c r="AD8656" s="44">
        <f>IFERROR(VALUE(MID($C8656,4,3)),0)</f>
        <v>0</v>
      </c>
      <c r="AE8656" s="51">
        <f>VALUE(RIGHT("00"&amp;AC8656,2)&amp;RIGHT("000"&amp;AD8656,3))</f>
        <v>0</v>
      </c>
    </row>
    <row r="8657" spans="1:31">
      <c r="A8657" s="60" t="str">
        <f>IF(G8657&amp;Q8657&lt;&gt;"",W8657&amp;Q8657,"")</f>
        <v/>
      </c>
      <c r="B8657" s="85" t="str">
        <f>IF(C8657&lt;&gt;"",LEFT(C8657,9),"")</f>
        <v/>
      </c>
      <c r="V8657" s="60" t="str">
        <f>W8657&amp;H8657</f>
        <v/>
      </c>
      <c r="W8657" s="60" t="str">
        <f>_xlfn.LET(_xlpm.TextCell,TEXT(G8657,"###"),IF(_xlpm.TextCell&lt;&gt;"",IF(StyleSpaceSplit,IFERROR(IF(FIND(" ",_xlpm.TextCell)&gt;=1,MID(_xlpm.TextCell,1,FIND(" ",_xlpm.TextCell)-1),_xlpm.TextCell),_xlpm.TextCell),_xlpm.TextCell),""))</f>
        <v/>
      </c>
      <c r="X8657" s="60" t="str">
        <f>IF(A8657&lt;&gt;"",IFERROR(IF(FIND(" ",G8657)&gt;=1,MID(G8657,FIND(" ",G8657)+1,LEN(G8657)),""),""),"")</f>
        <v/>
      </c>
      <c r="AC8657" s="51">
        <f>IFERROR(VALUE(MID($C8657,1,2)),0)</f>
        <v>0</v>
      </c>
      <c r="AD8657" s="44">
        <f>IFERROR(VALUE(MID($C8657,4,3)),0)</f>
        <v>0</v>
      </c>
      <c r="AE8657" s="51">
        <f>VALUE(RIGHT("00"&amp;AC8657,2)&amp;RIGHT("000"&amp;AD8657,3))</f>
        <v>0</v>
      </c>
    </row>
    <row r="8658" spans="1:31">
      <c r="A8658" s="60" t="str">
        <f>IF(G8658&amp;Q8658&lt;&gt;"",W8658&amp;Q8658,"")</f>
        <v/>
      </c>
      <c r="B8658" s="85" t="str">
        <f>IF(C8658&lt;&gt;"",LEFT(C8658,9),"")</f>
        <v/>
      </c>
      <c r="V8658" s="60" t="str">
        <f>W8658&amp;H8658</f>
        <v/>
      </c>
      <c r="W8658" s="60" t="str">
        <f>_xlfn.LET(_xlpm.TextCell,TEXT(G8658,"###"),IF(_xlpm.TextCell&lt;&gt;"",IF(StyleSpaceSplit,IFERROR(IF(FIND(" ",_xlpm.TextCell)&gt;=1,MID(_xlpm.TextCell,1,FIND(" ",_xlpm.TextCell)-1),_xlpm.TextCell),_xlpm.TextCell),_xlpm.TextCell),""))</f>
        <v/>
      </c>
      <c r="X8658" s="60" t="str">
        <f>IF(A8658&lt;&gt;"",IFERROR(IF(FIND(" ",G8658)&gt;=1,MID(G8658,FIND(" ",G8658)+1,LEN(G8658)),""),""),"")</f>
        <v/>
      </c>
      <c r="AC8658" s="51">
        <f>IFERROR(VALUE(MID($C8658,1,2)),0)</f>
        <v>0</v>
      </c>
      <c r="AD8658" s="44">
        <f>IFERROR(VALUE(MID($C8658,4,3)),0)</f>
        <v>0</v>
      </c>
      <c r="AE8658" s="51">
        <f>VALUE(RIGHT("00"&amp;AC8658,2)&amp;RIGHT("000"&amp;AD8658,3))</f>
        <v>0</v>
      </c>
    </row>
    <row r="8659" spans="1:31">
      <c r="A8659" s="60" t="str">
        <f>IF(G8659&amp;Q8659&lt;&gt;"",W8659&amp;Q8659,"")</f>
        <v/>
      </c>
      <c r="B8659" s="85" t="str">
        <f>IF(C8659&lt;&gt;"",LEFT(C8659,9),"")</f>
        <v/>
      </c>
      <c r="V8659" s="60" t="str">
        <f>W8659&amp;H8659</f>
        <v/>
      </c>
      <c r="W8659" s="60" t="str">
        <f>_xlfn.LET(_xlpm.TextCell,TEXT(G8659,"###"),IF(_xlpm.TextCell&lt;&gt;"",IF(StyleSpaceSplit,IFERROR(IF(FIND(" ",_xlpm.TextCell)&gt;=1,MID(_xlpm.TextCell,1,FIND(" ",_xlpm.TextCell)-1),_xlpm.TextCell),_xlpm.TextCell),_xlpm.TextCell),""))</f>
        <v/>
      </c>
      <c r="X8659" s="60" t="str">
        <f>IF(A8659&lt;&gt;"",IFERROR(IF(FIND(" ",G8659)&gt;=1,MID(G8659,FIND(" ",G8659)+1,LEN(G8659)),""),""),"")</f>
        <v/>
      </c>
      <c r="AC8659" s="51">
        <f>IFERROR(VALUE(MID($C8659,1,2)),0)</f>
        <v>0</v>
      </c>
      <c r="AD8659" s="44">
        <f>IFERROR(VALUE(MID($C8659,4,3)),0)</f>
        <v>0</v>
      </c>
      <c r="AE8659" s="51">
        <f>VALUE(RIGHT("00"&amp;AC8659,2)&amp;RIGHT("000"&amp;AD8659,3))</f>
        <v>0</v>
      </c>
    </row>
    <row r="8660" spans="1:31">
      <c r="A8660" s="60" t="str">
        <f>IF(G8660&amp;Q8660&lt;&gt;"",W8660&amp;Q8660,"")</f>
        <v/>
      </c>
      <c r="B8660" s="85" t="str">
        <f>IF(C8660&lt;&gt;"",LEFT(C8660,9),"")</f>
        <v/>
      </c>
      <c r="V8660" s="60" t="str">
        <f>W8660&amp;H8660</f>
        <v/>
      </c>
      <c r="W8660" s="60" t="str">
        <f>_xlfn.LET(_xlpm.TextCell,TEXT(G8660,"###"),IF(_xlpm.TextCell&lt;&gt;"",IF(StyleSpaceSplit,IFERROR(IF(FIND(" ",_xlpm.TextCell)&gt;=1,MID(_xlpm.TextCell,1,FIND(" ",_xlpm.TextCell)-1),_xlpm.TextCell),_xlpm.TextCell),_xlpm.TextCell),""))</f>
        <v/>
      </c>
      <c r="X8660" s="60" t="str">
        <f>IF(A8660&lt;&gt;"",IFERROR(IF(FIND(" ",G8660)&gt;=1,MID(G8660,FIND(" ",G8660)+1,LEN(G8660)),""),""),"")</f>
        <v/>
      </c>
      <c r="AC8660" s="51">
        <f>IFERROR(VALUE(MID($C8660,1,2)),0)</f>
        <v>0</v>
      </c>
      <c r="AD8660" s="44">
        <f>IFERROR(VALUE(MID($C8660,4,3)),0)</f>
        <v>0</v>
      </c>
      <c r="AE8660" s="51">
        <f>VALUE(RIGHT("00"&amp;AC8660,2)&amp;RIGHT("000"&amp;AD8660,3))</f>
        <v>0</v>
      </c>
    </row>
    <row r="8661" spans="1:31">
      <c r="A8661" s="60" t="str">
        <f>IF(G8661&amp;Q8661&lt;&gt;"",W8661&amp;Q8661,"")</f>
        <v/>
      </c>
      <c r="B8661" s="85" t="str">
        <f>IF(C8661&lt;&gt;"",LEFT(C8661,9),"")</f>
        <v/>
      </c>
      <c r="V8661" s="60" t="str">
        <f>W8661&amp;H8661</f>
        <v/>
      </c>
      <c r="W8661" s="60" t="str">
        <f>_xlfn.LET(_xlpm.TextCell,TEXT(G8661,"###"),IF(_xlpm.TextCell&lt;&gt;"",IF(StyleSpaceSplit,IFERROR(IF(FIND(" ",_xlpm.TextCell)&gt;=1,MID(_xlpm.TextCell,1,FIND(" ",_xlpm.TextCell)-1),_xlpm.TextCell),_xlpm.TextCell),_xlpm.TextCell),""))</f>
        <v/>
      </c>
      <c r="X8661" s="60" t="str">
        <f>IF(A8661&lt;&gt;"",IFERROR(IF(FIND(" ",G8661)&gt;=1,MID(G8661,FIND(" ",G8661)+1,LEN(G8661)),""),""),"")</f>
        <v/>
      </c>
      <c r="AC8661" s="51">
        <f>IFERROR(VALUE(MID($C8661,1,2)),0)</f>
        <v>0</v>
      </c>
      <c r="AD8661" s="44">
        <f>IFERROR(VALUE(MID($C8661,4,3)),0)</f>
        <v>0</v>
      </c>
      <c r="AE8661" s="51">
        <f>VALUE(RIGHT("00"&amp;AC8661,2)&amp;RIGHT("000"&amp;AD8661,3))</f>
        <v>0</v>
      </c>
    </row>
    <row r="8662" spans="1:31">
      <c r="A8662" s="60" t="str">
        <f>IF(G8662&amp;Q8662&lt;&gt;"",W8662&amp;Q8662,"")</f>
        <v/>
      </c>
      <c r="B8662" s="85" t="str">
        <f>IF(C8662&lt;&gt;"",LEFT(C8662,9),"")</f>
        <v/>
      </c>
      <c r="V8662" s="60" t="str">
        <f>W8662&amp;H8662</f>
        <v/>
      </c>
      <c r="W8662" s="60" t="str">
        <f>_xlfn.LET(_xlpm.TextCell,TEXT(G8662,"###"),IF(_xlpm.TextCell&lt;&gt;"",IF(StyleSpaceSplit,IFERROR(IF(FIND(" ",_xlpm.TextCell)&gt;=1,MID(_xlpm.TextCell,1,FIND(" ",_xlpm.TextCell)-1),_xlpm.TextCell),_xlpm.TextCell),_xlpm.TextCell),""))</f>
        <v/>
      </c>
      <c r="X8662" s="60" t="str">
        <f>IF(A8662&lt;&gt;"",IFERROR(IF(FIND(" ",G8662)&gt;=1,MID(G8662,FIND(" ",G8662)+1,LEN(G8662)),""),""),"")</f>
        <v/>
      </c>
      <c r="AC8662" s="51">
        <f>IFERROR(VALUE(MID($C8662,1,2)),0)</f>
        <v>0</v>
      </c>
      <c r="AD8662" s="44">
        <f>IFERROR(VALUE(MID($C8662,4,3)),0)</f>
        <v>0</v>
      </c>
      <c r="AE8662" s="51">
        <f>VALUE(RIGHT("00"&amp;AC8662,2)&amp;RIGHT("000"&amp;AD8662,3))</f>
        <v>0</v>
      </c>
    </row>
    <row r="8663" spans="1:31">
      <c r="A8663" s="60" t="str">
        <f>IF(G8663&amp;Q8663&lt;&gt;"",W8663&amp;Q8663,"")</f>
        <v/>
      </c>
      <c r="B8663" s="85" t="str">
        <f>IF(C8663&lt;&gt;"",LEFT(C8663,9),"")</f>
        <v/>
      </c>
      <c r="V8663" s="60" t="str">
        <f>W8663&amp;H8663</f>
        <v/>
      </c>
      <c r="W8663" s="60" t="str">
        <f>_xlfn.LET(_xlpm.TextCell,TEXT(G8663,"###"),IF(_xlpm.TextCell&lt;&gt;"",IF(StyleSpaceSplit,IFERROR(IF(FIND(" ",_xlpm.TextCell)&gt;=1,MID(_xlpm.TextCell,1,FIND(" ",_xlpm.TextCell)-1),_xlpm.TextCell),_xlpm.TextCell),_xlpm.TextCell),""))</f>
        <v/>
      </c>
      <c r="X8663" s="60" t="str">
        <f>IF(A8663&lt;&gt;"",IFERROR(IF(FIND(" ",G8663)&gt;=1,MID(G8663,FIND(" ",G8663)+1,LEN(G8663)),""),""),"")</f>
        <v/>
      </c>
      <c r="AC8663" s="51">
        <f>IFERROR(VALUE(MID($C8663,1,2)),0)</f>
        <v>0</v>
      </c>
      <c r="AD8663" s="44">
        <f>IFERROR(VALUE(MID($C8663,4,3)),0)</f>
        <v>0</v>
      </c>
      <c r="AE8663" s="51">
        <f>VALUE(RIGHT("00"&amp;AC8663,2)&amp;RIGHT("000"&amp;AD8663,3))</f>
        <v>0</v>
      </c>
    </row>
    <row r="8664" spans="1:31">
      <c r="A8664" s="60" t="str">
        <f>IF(G8664&amp;Q8664&lt;&gt;"",W8664&amp;Q8664,"")</f>
        <v/>
      </c>
      <c r="B8664" s="85" t="str">
        <f>IF(C8664&lt;&gt;"",LEFT(C8664,9),"")</f>
        <v/>
      </c>
      <c r="V8664" s="60" t="str">
        <f>W8664&amp;H8664</f>
        <v/>
      </c>
      <c r="W8664" s="60" t="str">
        <f>_xlfn.LET(_xlpm.TextCell,TEXT(G8664,"###"),IF(_xlpm.TextCell&lt;&gt;"",IF(StyleSpaceSplit,IFERROR(IF(FIND(" ",_xlpm.TextCell)&gt;=1,MID(_xlpm.TextCell,1,FIND(" ",_xlpm.TextCell)-1),_xlpm.TextCell),_xlpm.TextCell),_xlpm.TextCell),""))</f>
        <v/>
      </c>
      <c r="X8664" s="60" t="str">
        <f>IF(A8664&lt;&gt;"",IFERROR(IF(FIND(" ",G8664)&gt;=1,MID(G8664,FIND(" ",G8664)+1,LEN(G8664)),""),""),"")</f>
        <v/>
      </c>
      <c r="AC8664" s="51">
        <f>IFERROR(VALUE(MID($C8664,1,2)),0)</f>
        <v>0</v>
      </c>
      <c r="AD8664" s="44">
        <f>IFERROR(VALUE(MID($C8664,4,3)),0)</f>
        <v>0</v>
      </c>
      <c r="AE8664" s="51">
        <f>VALUE(RIGHT("00"&amp;AC8664,2)&amp;RIGHT("000"&amp;AD8664,3))</f>
        <v>0</v>
      </c>
    </row>
    <row r="8665" spans="1:31">
      <c r="A8665" s="60" t="str">
        <f>IF(G8665&amp;Q8665&lt;&gt;"",W8665&amp;Q8665,"")</f>
        <v/>
      </c>
      <c r="B8665" s="85" t="str">
        <f>IF(C8665&lt;&gt;"",LEFT(C8665,9),"")</f>
        <v/>
      </c>
      <c r="V8665" s="60" t="str">
        <f>W8665&amp;H8665</f>
        <v/>
      </c>
      <c r="W8665" s="60" t="str">
        <f>_xlfn.LET(_xlpm.TextCell,TEXT(G8665,"###"),IF(_xlpm.TextCell&lt;&gt;"",IF(StyleSpaceSplit,IFERROR(IF(FIND(" ",_xlpm.TextCell)&gt;=1,MID(_xlpm.TextCell,1,FIND(" ",_xlpm.TextCell)-1),_xlpm.TextCell),_xlpm.TextCell),_xlpm.TextCell),""))</f>
        <v/>
      </c>
      <c r="X8665" s="60" t="str">
        <f>IF(A8665&lt;&gt;"",IFERROR(IF(FIND(" ",G8665)&gt;=1,MID(G8665,FIND(" ",G8665)+1,LEN(G8665)),""),""),"")</f>
        <v/>
      </c>
      <c r="AC8665" s="51">
        <f>IFERROR(VALUE(MID($C8665,1,2)),0)</f>
        <v>0</v>
      </c>
      <c r="AD8665" s="44">
        <f>IFERROR(VALUE(MID($C8665,4,3)),0)</f>
        <v>0</v>
      </c>
      <c r="AE8665" s="51">
        <f>VALUE(RIGHT("00"&amp;AC8665,2)&amp;RIGHT("000"&amp;AD8665,3))</f>
        <v>0</v>
      </c>
    </row>
    <row r="8666" spans="1:31">
      <c r="A8666" s="60" t="str">
        <f>IF(G8666&amp;Q8666&lt;&gt;"",W8666&amp;Q8666,"")</f>
        <v/>
      </c>
      <c r="B8666" s="85" t="str">
        <f>IF(C8666&lt;&gt;"",LEFT(C8666,9),"")</f>
        <v/>
      </c>
      <c r="V8666" s="60" t="str">
        <f>W8666&amp;H8666</f>
        <v/>
      </c>
      <c r="W8666" s="60" t="str">
        <f>_xlfn.LET(_xlpm.TextCell,TEXT(G8666,"###"),IF(_xlpm.TextCell&lt;&gt;"",IF(StyleSpaceSplit,IFERROR(IF(FIND(" ",_xlpm.TextCell)&gt;=1,MID(_xlpm.TextCell,1,FIND(" ",_xlpm.TextCell)-1),_xlpm.TextCell),_xlpm.TextCell),_xlpm.TextCell),""))</f>
        <v/>
      </c>
      <c r="X8666" s="60" t="str">
        <f>IF(A8666&lt;&gt;"",IFERROR(IF(FIND(" ",G8666)&gt;=1,MID(G8666,FIND(" ",G8666)+1,LEN(G8666)),""),""),"")</f>
        <v/>
      </c>
      <c r="AC8666" s="51">
        <f>IFERROR(VALUE(MID($C8666,1,2)),0)</f>
        <v>0</v>
      </c>
      <c r="AD8666" s="44">
        <f>IFERROR(VALUE(MID($C8666,4,3)),0)</f>
        <v>0</v>
      </c>
      <c r="AE8666" s="51">
        <f>VALUE(RIGHT("00"&amp;AC8666,2)&amp;RIGHT("000"&amp;AD8666,3))</f>
        <v>0</v>
      </c>
    </row>
    <row r="8667" spans="1:31">
      <c r="A8667" s="60" t="str">
        <f>IF(G8667&amp;Q8667&lt;&gt;"",W8667&amp;Q8667,"")</f>
        <v/>
      </c>
      <c r="B8667" s="85" t="str">
        <f>IF(C8667&lt;&gt;"",LEFT(C8667,9),"")</f>
        <v/>
      </c>
      <c r="V8667" s="60" t="str">
        <f>W8667&amp;H8667</f>
        <v/>
      </c>
      <c r="W8667" s="60" t="str">
        <f>_xlfn.LET(_xlpm.TextCell,TEXT(G8667,"###"),IF(_xlpm.TextCell&lt;&gt;"",IF(StyleSpaceSplit,IFERROR(IF(FIND(" ",_xlpm.TextCell)&gt;=1,MID(_xlpm.TextCell,1,FIND(" ",_xlpm.TextCell)-1),_xlpm.TextCell),_xlpm.TextCell),_xlpm.TextCell),""))</f>
        <v/>
      </c>
      <c r="X8667" s="60" t="str">
        <f>IF(A8667&lt;&gt;"",IFERROR(IF(FIND(" ",G8667)&gt;=1,MID(G8667,FIND(" ",G8667)+1,LEN(G8667)),""),""),"")</f>
        <v/>
      </c>
      <c r="AC8667" s="51">
        <f>IFERROR(VALUE(MID($C8667,1,2)),0)</f>
        <v>0</v>
      </c>
      <c r="AD8667" s="44">
        <f>IFERROR(VALUE(MID($C8667,4,3)),0)</f>
        <v>0</v>
      </c>
      <c r="AE8667" s="51">
        <f>VALUE(RIGHT("00"&amp;AC8667,2)&amp;RIGHT("000"&amp;AD8667,3))</f>
        <v>0</v>
      </c>
    </row>
    <row r="8668" spans="1:31">
      <c r="A8668" s="60" t="str">
        <f>IF(G8668&amp;Q8668&lt;&gt;"",W8668&amp;Q8668,"")</f>
        <v/>
      </c>
      <c r="B8668" s="85" t="str">
        <f>IF(C8668&lt;&gt;"",LEFT(C8668,9),"")</f>
        <v/>
      </c>
      <c r="V8668" s="60" t="str">
        <f>W8668&amp;H8668</f>
        <v/>
      </c>
      <c r="W8668" s="60" t="str">
        <f>_xlfn.LET(_xlpm.TextCell,TEXT(G8668,"###"),IF(_xlpm.TextCell&lt;&gt;"",IF(StyleSpaceSplit,IFERROR(IF(FIND(" ",_xlpm.TextCell)&gt;=1,MID(_xlpm.TextCell,1,FIND(" ",_xlpm.TextCell)-1),_xlpm.TextCell),_xlpm.TextCell),_xlpm.TextCell),""))</f>
        <v/>
      </c>
      <c r="X8668" s="60" t="str">
        <f>IF(A8668&lt;&gt;"",IFERROR(IF(FIND(" ",G8668)&gt;=1,MID(G8668,FIND(" ",G8668)+1,LEN(G8668)),""),""),"")</f>
        <v/>
      </c>
      <c r="AC8668" s="51">
        <f>IFERROR(VALUE(MID($C8668,1,2)),0)</f>
        <v>0</v>
      </c>
      <c r="AD8668" s="44">
        <f>IFERROR(VALUE(MID($C8668,4,3)),0)</f>
        <v>0</v>
      </c>
      <c r="AE8668" s="51">
        <f>VALUE(RIGHT("00"&amp;AC8668,2)&amp;RIGHT("000"&amp;AD8668,3))</f>
        <v>0</v>
      </c>
    </row>
    <row r="8669" spans="1:31">
      <c r="A8669" s="60" t="str">
        <f>IF(G8669&amp;Q8669&lt;&gt;"",W8669&amp;Q8669,"")</f>
        <v/>
      </c>
      <c r="B8669" s="85" t="str">
        <f>IF(C8669&lt;&gt;"",LEFT(C8669,9),"")</f>
        <v/>
      </c>
      <c r="V8669" s="60" t="str">
        <f>W8669&amp;H8669</f>
        <v/>
      </c>
      <c r="W8669" s="60" t="str">
        <f>_xlfn.LET(_xlpm.TextCell,TEXT(G8669,"###"),IF(_xlpm.TextCell&lt;&gt;"",IF(StyleSpaceSplit,IFERROR(IF(FIND(" ",_xlpm.TextCell)&gt;=1,MID(_xlpm.TextCell,1,FIND(" ",_xlpm.TextCell)-1),_xlpm.TextCell),_xlpm.TextCell),_xlpm.TextCell),""))</f>
        <v/>
      </c>
      <c r="X8669" s="60" t="str">
        <f>IF(A8669&lt;&gt;"",IFERROR(IF(FIND(" ",G8669)&gt;=1,MID(G8669,FIND(" ",G8669)+1,LEN(G8669)),""),""),"")</f>
        <v/>
      </c>
      <c r="AC8669" s="51">
        <f>IFERROR(VALUE(MID($C8669,1,2)),0)</f>
        <v>0</v>
      </c>
      <c r="AD8669" s="44">
        <f>IFERROR(VALUE(MID($C8669,4,3)),0)</f>
        <v>0</v>
      </c>
      <c r="AE8669" s="51">
        <f>VALUE(RIGHT("00"&amp;AC8669,2)&amp;RIGHT("000"&amp;AD8669,3))</f>
        <v>0</v>
      </c>
    </row>
    <row r="8670" spans="1:31">
      <c r="A8670" s="60" t="str">
        <f>IF(G8670&amp;Q8670&lt;&gt;"",W8670&amp;Q8670,"")</f>
        <v/>
      </c>
      <c r="B8670" s="85" t="str">
        <f>IF(C8670&lt;&gt;"",LEFT(C8670,9),"")</f>
        <v/>
      </c>
      <c r="V8670" s="60" t="str">
        <f>W8670&amp;H8670</f>
        <v/>
      </c>
      <c r="W8670" s="60" t="str">
        <f>_xlfn.LET(_xlpm.TextCell,TEXT(G8670,"###"),IF(_xlpm.TextCell&lt;&gt;"",IF(StyleSpaceSplit,IFERROR(IF(FIND(" ",_xlpm.TextCell)&gt;=1,MID(_xlpm.TextCell,1,FIND(" ",_xlpm.TextCell)-1),_xlpm.TextCell),_xlpm.TextCell),_xlpm.TextCell),""))</f>
        <v/>
      </c>
      <c r="X8670" s="60" t="str">
        <f>IF(A8670&lt;&gt;"",IFERROR(IF(FIND(" ",G8670)&gt;=1,MID(G8670,FIND(" ",G8670)+1,LEN(G8670)),""),""),"")</f>
        <v/>
      </c>
      <c r="AC8670" s="51">
        <f>IFERROR(VALUE(MID($C8670,1,2)),0)</f>
        <v>0</v>
      </c>
      <c r="AD8670" s="44">
        <f>IFERROR(VALUE(MID($C8670,4,3)),0)</f>
        <v>0</v>
      </c>
      <c r="AE8670" s="51">
        <f>VALUE(RIGHT("00"&amp;AC8670,2)&amp;RIGHT("000"&amp;AD8670,3))</f>
        <v>0</v>
      </c>
    </row>
    <row r="8671" spans="1:31">
      <c r="A8671" s="60" t="str">
        <f>IF(G8671&amp;Q8671&lt;&gt;"",W8671&amp;Q8671,"")</f>
        <v/>
      </c>
      <c r="B8671" s="85" t="str">
        <f>IF(C8671&lt;&gt;"",LEFT(C8671,9),"")</f>
        <v/>
      </c>
      <c r="V8671" s="60" t="str">
        <f>W8671&amp;H8671</f>
        <v/>
      </c>
      <c r="W8671" s="60" t="str">
        <f>_xlfn.LET(_xlpm.TextCell,TEXT(G8671,"###"),IF(_xlpm.TextCell&lt;&gt;"",IF(StyleSpaceSplit,IFERROR(IF(FIND(" ",_xlpm.TextCell)&gt;=1,MID(_xlpm.TextCell,1,FIND(" ",_xlpm.TextCell)-1),_xlpm.TextCell),_xlpm.TextCell),_xlpm.TextCell),""))</f>
        <v/>
      </c>
      <c r="X8671" s="60" t="str">
        <f>IF(A8671&lt;&gt;"",IFERROR(IF(FIND(" ",G8671)&gt;=1,MID(G8671,FIND(" ",G8671)+1,LEN(G8671)),""),""),"")</f>
        <v/>
      </c>
      <c r="AC8671" s="51">
        <f>IFERROR(VALUE(MID($C8671,1,2)),0)</f>
        <v>0</v>
      </c>
      <c r="AD8671" s="44">
        <f>IFERROR(VALUE(MID($C8671,4,3)),0)</f>
        <v>0</v>
      </c>
      <c r="AE8671" s="51">
        <f>VALUE(RIGHT("00"&amp;AC8671,2)&amp;RIGHT("000"&amp;AD8671,3))</f>
        <v>0</v>
      </c>
    </row>
    <row r="8672" spans="1:31">
      <c r="A8672" s="60" t="str">
        <f>IF(G8672&amp;Q8672&lt;&gt;"",W8672&amp;Q8672,"")</f>
        <v/>
      </c>
      <c r="B8672" s="85" t="str">
        <f>IF(C8672&lt;&gt;"",LEFT(C8672,9),"")</f>
        <v/>
      </c>
      <c r="V8672" s="60" t="str">
        <f>W8672&amp;H8672</f>
        <v/>
      </c>
      <c r="W8672" s="60" t="str">
        <f>_xlfn.LET(_xlpm.TextCell,TEXT(G8672,"###"),IF(_xlpm.TextCell&lt;&gt;"",IF(StyleSpaceSplit,IFERROR(IF(FIND(" ",_xlpm.TextCell)&gt;=1,MID(_xlpm.TextCell,1,FIND(" ",_xlpm.TextCell)-1),_xlpm.TextCell),_xlpm.TextCell),_xlpm.TextCell),""))</f>
        <v/>
      </c>
      <c r="X8672" s="60" t="str">
        <f>IF(A8672&lt;&gt;"",IFERROR(IF(FIND(" ",G8672)&gt;=1,MID(G8672,FIND(" ",G8672)+1,LEN(G8672)),""),""),"")</f>
        <v/>
      </c>
      <c r="AC8672" s="51">
        <f>IFERROR(VALUE(MID($C8672,1,2)),0)</f>
        <v>0</v>
      </c>
      <c r="AD8672" s="44">
        <f>IFERROR(VALUE(MID($C8672,4,3)),0)</f>
        <v>0</v>
      </c>
      <c r="AE8672" s="51">
        <f>VALUE(RIGHT("00"&amp;AC8672,2)&amp;RIGHT("000"&amp;AD8672,3))</f>
        <v>0</v>
      </c>
    </row>
    <row r="8673" spans="1:31">
      <c r="A8673" s="60" t="str">
        <f>IF(G8673&amp;Q8673&lt;&gt;"",W8673&amp;Q8673,"")</f>
        <v/>
      </c>
      <c r="B8673" s="85" t="str">
        <f>IF(C8673&lt;&gt;"",LEFT(C8673,9),"")</f>
        <v/>
      </c>
      <c r="V8673" s="60" t="str">
        <f>W8673&amp;H8673</f>
        <v/>
      </c>
      <c r="W8673" s="60" t="str">
        <f>_xlfn.LET(_xlpm.TextCell,TEXT(G8673,"###"),IF(_xlpm.TextCell&lt;&gt;"",IF(StyleSpaceSplit,IFERROR(IF(FIND(" ",_xlpm.TextCell)&gt;=1,MID(_xlpm.TextCell,1,FIND(" ",_xlpm.TextCell)-1),_xlpm.TextCell),_xlpm.TextCell),_xlpm.TextCell),""))</f>
        <v/>
      </c>
      <c r="X8673" s="60" t="str">
        <f>IF(A8673&lt;&gt;"",IFERROR(IF(FIND(" ",G8673)&gt;=1,MID(G8673,FIND(" ",G8673)+1,LEN(G8673)),""),""),"")</f>
        <v/>
      </c>
      <c r="AC8673" s="51">
        <f>IFERROR(VALUE(MID($C8673,1,2)),0)</f>
        <v>0</v>
      </c>
      <c r="AD8673" s="44">
        <f>IFERROR(VALUE(MID($C8673,4,3)),0)</f>
        <v>0</v>
      </c>
      <c r="AE8673" s="51">
        <f>VALUE(RIGHT("00"&amp;AC8673,2)&amp;RIGHT("000"&amp;AD8673,3))</f>
        <v>0</v>
      </c>
    </row>
    <row r="8674" spans="1:31">
      <c r="A8674" s="60" t="str">
        <f>IF(G8674&amp;Q8674&lt;&gt;"",W8674&amp;Q8674,"")</f>
        <v/>
      </c>
      <c r="B8674" s="85" t="str">
        <f>IF(C8674&lt;&gt;"",LEFT(C8674,9),"")</f>
        <v/>
      </c>
      <c r="V8674" s="60" t="str">
        <f>W8674&amp;H8674</f>
        <v/>
      </c>
      <c r="W8674" s="60" t="str">
        <f>_xlfn.LET(_xlpm.TextCell,TEXT(G8674,"###"),IF(_xlpm.TextCell&lt;&gt;"",IF(StyleSpaceSplit,IFERROR(IF(FIND(" ",_xlpm.TextCell)&gt;=1,MID(_xlpm.TextCell,1,FIND(" ",_xlpm.TextCell)-1),_xlpm.TextCell),_xlpm.TextCell),_xlpm.TextCell),""))</f>
        <v/>
      </c>
      <c r="X8674" s="60" t="str">
        <f>IF(A8674&lt;&gt;"",IFERROR(IF(FIND(" ",G8674)&gt;=1,MID(G8674,FIND(" ",G8674)+1,LEN(G8674)),""),""),"")</f>
        <v/>
      </c>
      <c r="AC8674" s="51">
        <f>IFERROR(VALUE(MID($C8674,1,2)),0)</f>
        <v>0</v>
      </c>
      <c r="AD8674" s="44">
        <f>IFERROR(VALUE(MID($C8674,4,3)),0)</f>
        <v>0</v>
      </c>
      <c r="AE8674" s="51">
        <f>VALUE(RIGHT("00"&amp;AC8674,2)&amp;RIGHT("000"&amp;AD8674,3))</f>
        <v>0</v>
      </c>
    </row>
    <row r="8675" spans="1:31">
      <c r="A8675" s="60" t="str">
        <f>IF(G8675&amp;Q8675&lt;&gt;"",W8675&amp;Q8675,"")</f>
        <v/>
      </c>
      <c r="B8675" s="85" t="str">
        <f>IF(C8675&lt;&gt;"",LEFT(C8675,9),"")</f>
        <v/>
      </c>
      <c r="V8675" s="60" t="str">
        <f>W8675&amp;H8675</f>
        <v/>
      </c>
      <c r="W8675" s="60" t="str">
        <f>_xlfn.LET(_xlpm.TextCell,TEXT(G8675,"###"),IF(_xlpm.TextCell&lt;&gt;"",IF(StyleSpaceSplit,IFERROR(IF(FIND(" ",_xlpm.TextCell)&gt;=1,MID(_xlpm.TextCell,1,FIND(" ",_xlpm.TextCell)-1),_xlpm.TextCell),_xlpm.TextCell),_xlpm.TextCell),""))</f>
        <v/>
      </c>
      <c r="X8675" s="60" t="str">
        <f>IF(A8675&lt;&gt;"",IFERROR(IF(FIND(" ",G8675)&gt;=1,MID(G8675,FIND(" ",G8675)+1,LEN(G8675)),""),""),"")</f>
        <v/>
      </c>
      <c r="AC8675" s="51">
        <f>IFERROR(VALUE(MID($C8675,1,2)),0)</f>
        <v>0</v>
      </c>
      <c r="AD8675" s="44">
        <f>IFERROR(VALUE(MID($C8675,4,3)),0)</f>
        <v>0</v>
      </c>
      <c r="AE8675" s="51">
        <f>VALUE(RIGHT("00"&amp;AC8675,2)&amp;RIGHT("000"&amp;AD8675,3))</f>
        <v>0</v>
      </c>
    </row>
    <row r="8676" spans="1:31">
      <c r="A8676" s="60" t="str">
        <f>IF(G8676&amp;Q8676&lt;&gt;"",W8676&amp;Q8676,"")</f>
        <v/>
      </c>
      <c r="B8676" s="85" t="str">
        <f>IF(C8676&lt;&gt;"",LEFT(C8676,9),"")</f>
        <v/>
      </c>
      <c r="V8676" s="60" t="str">
        <f>W8676&amp;H8676</f>
        <v/>
      </c>
      <c r="W8676" s="60" t="str">
        <f>_xlfn.LET(_xlpm.TextCell,TEXT(G8676,"###"),IF(_xlpm.TextCell&lt;&gt;"",IF(StyleSpaceSplit,IFERROR(IF(FIND(" ",_xlpm.TextCell)&gt;=1,MID(_xlpm.TextCell,1,FIND(" ",_xlpm.TextCell)-1),_xlpm.TextCell),_xlpm.TextCell),_xlpm.TextCell),""))</f>
        <v/>
      </c>
      <c r="X8676" s="60" t="str">
        <f>IF(A8676&lt;&gt;"",IFERROR(IF(FIND(" ",G8676)&gt;=1,MID(G8676,FIND(" ",G8676)+1,LEN(G8676)),""),""),"")</f>
        <v/>
      </c>
      <c r="AC8676" s="51">
        <f>IFERROR(VALUE(MID($C8676,1,2)),0)</f>
        <v>0</v>
      </c>
      <c r="AD8676" s="44">
        <f>IFERROR(VALUE(MID($C8676,4,3)),0)</f>
        <v>0</v>
      </c>
      <c r="AE8676" s="51">
        <f>VALUE(RIGHT("00"&amp;AC8676,2)&amp;RIGHT("000"&amp;AD8676,3))</f>
        <v>0</v>
      </c>
    </row>
    <row r="8677" spans="1:31">
      <c r="A8677" s="60" t="str">
        <f>IF(G8677&amp;Q8677&lt;&gt;"",W8677&amp;Q8677,"")</f>
        <v/>
      </c>
      <c r="B8677" s="85" t="str">
        <f>IF(C8677&lt;&gt;"",LEFT(C8677,9),"")</f>
        <v/>
      </c>
      <c r="V8677" s="60" t="str">
        <f>W8677&amp;H8677</f>
        <v/>
      </c>
      <c r="W8677" s="60" t="str">
        <f>_xlfn.LET(_xlpm.TextCell,TEXT(G8677,"###"),IF(_xlpm.TextCell&lt;&gt;"",IF(StyleSpaceSplit,IFERROR(IF(FIND(" ",_xlpm.TextCell)&gt;=1,MID(_xlpm.TextCell,1,FIND(" ",_xlpm.TextCell)-1),_xlpm.TextCell),_xlpm.TextCell),_xlpm.TextCell),""))</f>
        <v/>
      </c>
      <c r="X8677" s="60" t="str">
        <f>IF(A8677&lt;&gt;"",IFERROR(IF(FIND(" ",G8677)&gt;=1,MID(G8677,FIND(" ",G8677)+1,LEN(G8677)),""),""),"")</f>
        <v/>
      </c>
      <c r="AC8677" s="51">
        <f>IFERROR(VALUE(MID($C8677,1,2)),0)</f>
        <v>0</v>
      </c>
      <c r="AD8677" s="44">
        <f>IFERROR(VALUE(MID($C8677,4,3)),0)</f>
        <v>0</v>
      </c>
      <c r="AE8677" s="51">
        <f>VALUE(RIGHT("00"&amp;AC8677,2)&amp;RIGHT("000"&amp;AD8677,3))</f>
        <v>0</v>
      </c>
    </row>
    <row r="8678" spans="1:31">
      <c r="A8678" s="60" t="str">
        <f>IF(G8678&amp;Q8678&lt;&gt;"",W8678&amp;Q8678,"")</f>
        <v/>
      </c>
      <c r="B8678" s="85" t="str">
        <f>IF(C8678&lt;&gt;"",LEFT(C8678,9),"")</f>
        <v/>
      </c>
      <c r="V8678" s="60" t="str">
        <f>W8678&amp;H8678</f>
        <v/>
      </c>
      <c r="W8678" s="60" t="str">
        <f>_xlfn.LET(_xlpm.TextCell,TEXT(G8678,"###"),IF(_xlpm.TextCell&lt;&gt;"",IF(StyleSpaceSplit,IFERROR(IF(FIND(" ",_xlpm.TextCell)&gt;=1,MID(_xlpm.TextCell,1,FIND(" ",_xlpm.TextCell)-1),_xlpm.TextCell),_xlpm.TextCell),_xlpm.TextCell),""))</f>
        <v/>
      </c>
      <c r="X8678" s="60" t="str">
        <f>IF(A8678&lt;&gt;"",IFERROR(IF(FIND(" ",G8678)&gt;=1,MID(G8678,FIND(" ",G8678)+1,LEN(G8678)),""),""),"")</f>
        <v/>
      </c>
      <c r="AC8678" s="51">
        <f>IFERROR(VALUE(MID($C8678,1,2)),0)</f>
        <v>0</v>
      </c>
      <c r="AD8678" s="44">
        <f>IFERROR(VALUE(MID($C8678,4,3)),0)</f>
        <v>0</v>
      </c>
      <c r="AE8678" s="51">
        <f>VALUE(RIGHT("00"&amp;AC8678,2)&amp;RIGHT("000"&amp;AD8678,3))</f>
        <v>0</v>
      </c>
    </row>
    <row r="8679" spans="1:31">
      <c r="A8679" s="60" t="str">
        <f>IF(G8679&amp;Q8679&lt;&gt;"",W8679&amp;Q8679,"")</f>
        <v/>
      </c>
      <c r="B8679" s="85" t="str">
        <f>IF(C8679&lt;&gt;"",LEFT(C8679,9),"")</f>
        <v/>
      </c>
      <c r="V8679" s="60" t="str">
        <f>W8679&amp;H8679</f>
        <v/>
      </c>
      <c r="W8679" s="60" t="str">
        <f>_xlfn.LET(_xlpm.TextCell,TEXT(G8679,"###"),IF(_xlpm.TextCell&lt;&gt;"",IF(StyleSpaceSplit,IFERROR(IF(FIND(" ",_xlpm.TextCell)&gt;=1,MID(_xlpm.TextCell,1,FIND(" ",_xlpm.TextCell)-1),_xlpm.TextCell),_xlpm.TextCell),_xlpm.TextCell),""))</f>
        <v/>
      </c>
      <c r="X8679" s="60" t="str">
        <f>IF(A8679&lt;&gt;"",IFERROR(IF(FIND(" ",G8679)&gt;=1,MID(G8679,FIND(" ",G8679)+1,LEN(G8679)),""),""),"")</f>
        <v/>
      </c>
      <c r="AC8679" s="51">
        <f>IFERROR(VALUE(MID($C8679,1,2)),0)</f>
        <v>0</v>
      </c>
      <c r="AD8679" s="44">
        <f>IFERROR(VALUE(MID($C8679,4,3)),0)</f>
        <v>0</v>
      </c>
      <c r="AE8679" s="51">
        <f>VALUE(RIGHT("00"&amp;AC8679,2)&amp;RIGHT("000"&amp;AD8679,3))</f>
        <v>0</v>
      </c>
    </row>
    <row r="8680" spans="1:31">
      <c r="A8680" s="60" t="str">
        <f>IF(G8680&amp;Q8680&lt;&gt;"",W8680&amp;Q8680,"")</f>
        <v/>
      </c>
      <c r="B8680" s="85" t="str">
        <f>IF(C8680&lt;&gt;"",LEFT(C8680,9),"")</f>
        <v/>
      </c>
      <c r="V8680" s="60" t="str">
        <f>W8680&amp;H8680</f>
        <v/>
      </c>
      <c r="W8680" s="60" t="str">
        <f>_xlfn.LET(_xlpm.TextCell,TEXT(G8680,"###"),IF(_xlpm.TextCell&lt;&gt;"",IF(StyleSpaceSplit,IFERROR(IF(FIND(" ",_xlpm.TextCell)&gt;=1,MID(_xlpm.TextCell,1,FIND(" ",_xlpm.TextCell)-1),_xlpm.TextCell),_xlpm.TextCell),_xlpm.TextCell),""))</f>
        <v/>
      </c>
      <c r="X8680" s="60" t="str">
        <f>IF(A8680&lt;&gt;"",IFERROR(IF(FIND(" ",G8680)&gt;=1,MID(G8680,FIND(" ",G8680)+1,LEN(G8680)),""),""),"")</f>
        <v/>
      </c>
      <c r="AC8680" s="51">
        <f>IFERROR(VALUE(MID($C8680,1,2)),0)</f>
        <v>0</v>
      </c>
      <c r="AD8680" s="44">
        <f>IFERROR(VALUE(MID($C8680,4,3)),0)</f>
        <v>0</v>
      </c>
      <c r="AE8680" s="51">
        <f>VALUE(RIGHT("00"&amp;AC8680,2)&amp;RIGHT("000"&amp;AD8680,3))</f>
        <v>0</v>
      </c>
    </row>
    <row r="8681" spans="1:31">
      <c r="A8681" s="60" t="str">
        <f>IF(G8681&amp;Q8681&lt;&gt;"",W8681&amp;Q8681,"")</f>
        <v/>
      </c>
      <c r="B8681" s="85" t="str">
        <f>IF(C8681&lt;&gt;"",LEFT(C8681,9),"")</f>
        <v/>
      </c>
      <c r="V8681" s="60" t="str">
        <f>W8681&amp;H8681</f>
        <v/>
      </c>
      <c r="W8681" s="60" t="str">
        <f>_xlfn.LET(_xlpm.TextCell,TEXT(G8681,"###"),IF(_xlpm.TextCell&lt;&gt;"",IF(StyleSpaceSplit,IFERROR(IF(FIND(" ",_xlpm.TextCell)&gt;=1,MID(_xlpm.TextCell,1,FIND(" ",_xlpm.TextCell)-1),_xlpm.TextCell),_xlpm.TextCell),_xlpm.TextCell),""))</f>
        <v/>
      </c>
      <c r="X8681" s="60" t="str">
        <f>IF(A8681&lt;&gt;"",IFERROR(IF(FIND(" ",G8681)&gt;=1,MID(G8681,FIND(" ",G8681)+1,LEN(G8681)),""),""),"")</f>
        <v/>
      </c>
      <c r="AC8681" s="51">
        <f>IFERROR(VALUE(MID($C8681,1,2)),0)</f>
        <v>0</v>
      </c>
      <c r="AD8681" s="44">
        <f>IFERROR(VALUE(MID($C8681,4,3)),0)</f>
        <v>0</v>
      </c>
      <c r="AE8681" s="51">
        <f>VALUE(RIGHT("00"&amp;AC8681,2)&amp;RIGHT("000"&amp;AD8681,3))</f>
        <v>0</v>
      </c>
    </row>
    <row r="8682" spans="1:31">
      <c r="A8682" s="60" t="str">
        <f>IF(G8682&amp;Q8682&lt;&gt;"",W8682&amp;Q8682,"")</f>
        <v/>
      </c>
      <c r="B8682" s="85" t="str">
        <f>IF(C8682&lt;&gt;"",LEFT(C8682,9),"")</f>
        <v/>
      </c>
      <c r="V8682" s="60" t="str">
        <f>W8682&amp;H8682</f>
        <v/>
      </c>
      <c r="W8682" s="60" t="str">
        <f>_xlfn.LET(_xlpm.TextCell,TEXT(G8682,"###"),IF(_xlpm.TextCell&lt;&gt;"",IF(StyleSpaceSplit,IFERROR(IF(FIND(" ",_xlpm.TextCell)&gt;=1,MID(_xlpm.TextCell,1,FIND(" ",_xlpm.TextCell)-1),_xlpm.TextCell),_xlpm.TextCell),_xlpm.TextCell),""))</f>
        <v/>
      </c>
      <c r="X8682" s="60" t="str">
        <f>IF(A8682&lt;&gt;"",IFERROR(IF(FIND(" ",G8682)&gt;=1,MID(G8682,FIND(" ",G8682)+1,LEN(G8682)),""),""),"")</f>
        <v/>
      </c>
      <c r="AC8682" s="51">
        <f>IFERROR(VALUE(MID($C8682,1,2)),0)</f>
        <v>0</v>
      </c>
      <c r="AD8682" s="44">
        <f>IFERROR(VALUE(MID($C8682,4,3)),0)</f>
        <v>0</v>
      </c>
      <c r="AE8682" s="51">
        <f>VALUE(RIGHT("00"&amp;AC8682,2)&amp;RIGHT("000"&amp;AD8682,3))</f>
        <v>0</v>
      </c>
    </row>
    <row r="8683" spans="1:31">
      <c r="A8683" s="60" t="str">
        <f>IF(G8683&amp;Q8683&lt;&gt;"",W8683&amp;Q8683,"")</f>
        <v/>
      </c>
      <c r="B8683" s="85" t="str">
        <f>IF(C8683&lt;&gt;"",LEFT(C8683,9),"")</f>
        <v/>
      </c>
      <c r="V8683" s="60" t="str">
        <f>W8683&amp;H8683</f>
        <v/>
      </c>
      <c r="W8683" s="60" t="str">
        <f>_xlfn.LET(_xlpm.TextCell,TEXT(G8683,"###"),IF(_xlpm.TextCell&lt;&gt;"",IF(StyleSpaceSplit,IFERROR(IF(FIND(" ",_xlpm.TextCell)&gt;=1,MID(_xlpm.TextCell,1,FIND(" ",_xlpm.TextCell)-1),_xlpm.TextCell),_xlpm.TextCell),_xlpm.TextCell),""))</f>
        <v/>
      </c>
      <c r="X8683" s="60" t="str">
        <f>IF(A8683&lt;&gt;"",IFERROR(IF(FIND(" ",G8683)&gt;=1,MID(G8683,FIND(" ",G8683)+1,LEN(G8683)),""),""),"")</f>
        <v/>
      </c>
      <c r="AC8683" s="51">
        <f>IFERROR(VALUE(MID($C8683,1,2)),0)</f>
        <v>0</v>
      </c>
      <c r="AD8683" s="44">
        <f>IFERROR(VALUE(MID($C8683,4,3)),0)</f>
        <v>0</v>
      </c>
      <c r="AE8683" s="51">
        <f>VALUE(RIGHT("00"&amp;AC8683,2)&amp;RIGHT("000"&amp;AD8683,3))</f>
        <v>0</v>
      </c>
    </row>
    <row r="8684" spans="1:31">
      <c r="A8684" s="60" t="str">
        <f>IF(G8684&amp;Q8684&lt;&gt;"",W8684&amp;Q8684,"")</f>
        <v/>
      </c>
      <c r="B8684" s="85" t="str">
        <f>IF(C8684&lt;&gt;"",LEFT(C8684,9),"")</f>
        <v/>
      </c>
      <c r="V8684" s="60" t="str">
        <f>W8684&amp;H8684</f>
        <v/>
      </c>
      <c r="W8684" s="60" t="str">
        <f>_xlfn.LET(_xlpm.TextCell,TEXT(G8684,"###"),IF(_xlpm.TextCell&lt;&gt;"",IF(StyleSpaceSplit,IFERROR(IF(FIND(" ",_xlpm.TextCell)&gt;=1,MID(_xlpm.TextCell,1,FIND(" ",_xlpm.TextCell)-1),_xlpm.TextCell),_xlpm.TextCell),_xlpm.TextCell),""))</f>
        <v/>
      </c>
      <c r="X8684" s="60" t="str">
        <f>IF(A8684&lt;&gt;"",IFERROR(IF(FIND(" ",G8684)&gt;=1,MID(G8684,FIND(" ",G8684)+1,LEN(G8684)),""),""),"")</f>
        <v/>
      </c>
      <c r="AC8684" s="51">
        <f>IFERROR(VALUE(MID($C8684,1,2)),0)</f>
        <v>0</v>
      </c>
      <c r="AD8684" s="44">
        <f>IFERROR(VALUE(MID($C8684,4,3)),0)</f>
        <v>0</v>
      </c>
      <c r="AE8684" s="51">
        <f>VALUE(RIGHT("00"&amp;AC8684,2)&amp;RIGHT("000"&amp;AD8684,3))</f>
        <v>0</v>
      </c>
    </row>
    <row r="8685" spans="1:31">
      <c r="A8685" s="60" t="str">
        <f>IF(G8685&amp;Q8685&lt;&gt;"",W8685&amp;Q8685,"")</f>
        <v/>
      </c>
      <c r="B8685" s="85" t="str">
        <f>IF(C8685&lt;&gt;"",LEFT(C8685,9),"")</f>
        <v/>
      </c>
      <c r="V8685" s="60" t="str">
        <f>W8685&amp;H8685</f>
        <v/>
      </c>
      <c r="W8685" s="60" t="str">
        <f>_xlfn.LET(_xlpm.TextCell,TEXT(G8685,"###"),IF(_xlpm.TextCell&lt;&gt;"",IF(StyleSpaceSplit,IFERROR(IF(FIND(" ",_xlpm.TextCell)&gt;=1,MID(_xlpm.TextCell,1,FIND(" ",_xlpm.TextCell)-1),_xlpm.TextCell),_xlpm.TextCell),_xlpm.TextCell),""))</f>
        <v/>
      </c>
      <c r="X8685" s="60" t="str">
        <f>IF(A8685&lt;&gt;"",IFERROR(IF(FIND(" ",G8685)&gt;=1,MID(G8685,FIND(" ",G8685)+1,LEN(G8685)),""),""),"")</f>
        <v/>
      </c>
      <c r="AC8685" s="51">
        <f>IFERROR(VALUE(MID($C8685,1,2)),0)</f>
        <v>0</v>
      </c>
      <c r="AD8685" s="44">
        <f>IFERROR(VALUE(MID($C8685,4,3)),0)</f>
        <v>0</v>
      </c>
      <c r="AE8685" s="51">
        <f>VALUE(RIGHT("00"&amp;AC8685,2)&amp;RIGHT("000"&amp;AD8685,3))</f>
        <v>0</v>
      </c>
    </row>
    <row r="8686" spans="1:31">
      <c r="A8686" s="60" t="str">
        <f>IF(G8686&amp;Q8686&lt;&gt;"",W8686&amp;Q8686,"")</f>
        <v/>
      </c>
      <c r="B8686" s="85" t="str">
        <f>IF(C8686&lt;&gt;"",LEFT(C8686,9),"")</f>
        <v/>
      </c>
      <c r="V8686" s="60" t="str">
        <f>W8686&amp;H8686</f>
        <v/>
      </c>
      <c r="W8686" s="60" t="str">
        <f>_xlfn.LET(_xlpm.TextCell,TEXT(G8686,"###"),IF(_xlpm.TextCell&lt;&gt;"",IF(StyleSpaceSplit,IFERROR(IF(FIND(" ",_xlpm.TextCell)&gt;=1,MID(_xlpm.TextCell,1,FIND(" ",_xlpm.TextCell)-1),_xlpm.TextCell),_xlpm.TextCell),_xlpm.TextCell),""))</f>
        <v/>
      </c>
      <c r="X8686" s="60" t="str">
        <f>IF(A8686&lt;&gt;"",IFERROR(IF(FIND(" ",G8686)&gt;=1,MID(G8686,FIND(" ",G8686)+1,LEN(G8686)),""),""),"")</f>
        <v/>
      </c>
      <c r="AC8686" s="51">
        <f>IFERROR(VALUE(MID($C8686,1,2)),0)</f>
        <v>0</v>
      </c>
      <c r="AD8686" s="44">
        <f>IFERROR(VALUE(MID($C8686,4,3)),0)</f>
        <v>0</v>
      </c>
      <c r="AE8686" s="51">
        <f>VALUE(RIGHT("00"&amp;AC8686,2)&amp;RIGHT("000"&amp;AD8686,3))</f>
        <v>0</v>
      </c>
    </row>
    <row r="8687" spans="1:31">
      <c r="A8687" s="60" t="str">
        <f>IF(G8687&amp;Q8687&lt;&gt;"",W8687&amp;Q8687,"")</f>
        <v/>
      </c>
      <c r="B8687" s="85" t="str">
        <f>IF(C8687&lt;&gt;"",LEFT(C8687,9),"")</f>
        <v/>
      </c>
      <c r="V8687" s="60" t="str">
        <f>W8687&amp;H8687</f>
        <v/>
      </c>
      <c r="W8687" s="60" t="str">
        <f>_xlfn.LET(_xlpm.TextCell,TEXT(G8687,"###"),IF(_xlpm.TextCell&lt;&gt;"",IF(StyleSpaceSplit,IFERROR(IF(FIND(" ",_xlpm.TextCell)&gt;=1,MID(_xlpm.TextCell,1,FIND(" ",_xlpm.TextCell)-1),_xlpm.TextCell),_xlpm.TextCell),_xlpm.TextCell),""))</f>
        <v/>
      </c>
      <c r="X8687" s="60" t="str">
        <f>IF(A8687&lt;&gt;"",IFERROR(IF(FIND(" ",G8687)&gt;=1,MID(G8687,FIND(" ",G8687)+1,LEN(G8687)),""),""),"")</f>
        <v/>
      </c>
      <c r="AC8687" s="51">
        <f>IFERROR(VALUE(MID($C8687,1,2)),0)</f>
        <v>0</v>
      </c>
      <c r="AD8687" s="44">
        <f>IFERROR(VALUE(MID($C8687,4,3)),0)</f>
        <v>0</v>
      </c>
      <c r="AE8687" s="51">
        <f>VALUE(RIGHT("00"&amp;AC8687,2)&amp;RIGHT("000"&amp;AD8687,3))</f>
        <v>0</v>
      </c>
    </row>
    <row r="8688" spans="1:31">
      <c r="A8688" s="60" t="str">
        <f>IF(G8688&amp;Q8688&lt;&gt;"",W8688&amp;Q8688,"")</f>
        <v/>
      </c>
      <c r="B8688" s="85" t="str">
        <f>IF(C8688&lt;&gt;"",LEFT(C8688,9),"")</f>
        <v/>
      </c>
      <c r="V8688" s="60" t="str">
        <f>W8688&amp;H8688</f>
        <v/>
      </c>
      <c r="W8688" s="60" t="str">
        <f>_xlfn.LET(_xlpm.TextCell,TEXT(G8688,"###"),IF(_xlpm.TextCell&lt;&gt;"",IF(StyleSpaceSplit,IFERROR(IF(FIND(" ",_xlpm.TextCell)&gt;=1,MID(_xlpm.TextCell,1,FIND(" ",_xlpm.TextCell)-1),_xlpm.TextCell),_xlpm.TextCell),_xlpm.TextCell),""))</f>
        <v/>
      </c>
      <c r="X8688" s="60" t="str">
        <f>IF(A8688&lt;&gt;"",IFERROR(IF(FIND(" ",G8688)&gt;=1,MID(G8688,FIND(" ",G8688)+1,LEN(G8688)),""),""),"")</f>
        <v/>
      </c>
      <c r="AC8688" s="51">
        <f>IFERROR(VALUE(MID($C8688,1,2)),0)</f>
        <v>0</v>
      </c>
      <c r="AD8688" s="44">
        <f>IFERROR(VALUE(MID($C8688,4,3)),0)</f>
        <v>0</v>
      </c>
      <c r="AE8688" s="51">
        <f>VALUE(RIGHT("00"&amp;AC8688,2)&amp;RIGHT("000"&amp;AD8688,3))</f>
        <v>0</v>
      </c>
    </row>
    <row r="8689" spans="1:31">
      <c r="A8689" s="60" t="str">
        <f>IF(G8689&amp;Q8689&lt;&gt;"",W8689&amp;Q8689,"")</f>
        <v/>
      </c>
      <c r="B8689" s="85" t="str">
        <f>IF(C8689&lt;&gt;"",LEFT(C8689,9),"")</f>
        <v/>
      </c>
      <c r="V8689" s="60" t="str">
        <f>W8689&amp;H8689</f>
        <v/>
      </c>
      <c r="W8689" s="60" t="str">
        <f>_xlfn.LET(_xlpm.TextCell,TEXT(G8689,"###"),IF(_xlpm.TextCell&lt;&gt;"",IF(StyleSpaceSplit,IFERROR(IF(FIND(" ",_xlpm.TextCell)&gt;=1,MID(_xlpm.TextCell,1,FIND(" ",_xlpm.TextCell)-1),_xlpm.TextCell),_xlpm.TextCell),_xlpm.TextCell),""))</f>
        <v/>
      </c>
      <c r="X8689" s="60" t="str">
        <f>IF(A8689&lt;&gt;"",IFERROR(IF(FIND(" ",G8689)&gt;=1,MID(G8689,FIND(" ",G8689)+1,LEN(G8689)),""),""),"")</f>
        <v/>
      </c>
      <c r="AC8689" s="51">
        <f>IFERROR(VALUE(MID($C8689,1,2)),0)</f>
        <v>0</v>
      </c>
      <c r="AD8689" s="44">
        <f>IFERROR(VALUE(MID($C8689,4,3)),0)</f>
        <v>0</v>
      </c>
      <c r="AE8689" s="51">
        <f>VALUE(RIGHT("00"&amp;AC8689,2)&amp;RIGHT("000"&amp;AD8689,3))</f>
        <v>0</v>
      </c>
    </row>
    <row r="8690" spans="1:31">
      <c r="A8690" s="60" t="str">
        <f>IF(G8690&amp;Q8690&lt;&gt;"",W8690&amp;Q8690,"")</f>
        <v/>
      </c>
      <c r="B8690" s="85" t="str">
        <f>IF(C8690&lt;&gt;"",LEFT(C8690,9),"")</f>
        <v/>
      </c>
      <c r="V8690" s="60" t="str">
        <f>W8690&amp;H8690</f>
        <v/>
      </c>
      <c r="W8690" s="60" t="str">
        <f>_xlfn.LET(_xlpm.TextCell,TEXT(G8690,"###"),IF(_xlpm.TextCell&lt;&gt;"",IF(StyleSpaceSplit,IFERROR(IF(FIND(" ",_xlpm.TextCell)&gt;=1,MID(_xlpm.TextCell,1,FIND(" ",_xlpm.TextCell)-1),_xlpm.TextCell),_xlpm.TextCell),_xlpm.TextCell),""))</f>
        <v/>
      </c>
      <c r="X8690" s="60" t="str">
        <f>IF(A8690&lt;&gt;"",IFERROR(IF(FIND(" ",G8690)&gt;=1,MID(G8690,FIND(" ",G8690)+1,LEN(G8690)),""),""),"")</f>
        <v/>
      </c>
      <c r="AC8690" s="51">
        <f>IFERROR(VALUE(MID($C8690,1,2)),0)</f>
        <v>0</v>
      </c>
      <c r="AD8690" s="44">
        <f>IFERROR(VALUE(MID($C8690,4,3)),0)</f>
        <v>0</v>
      </c>
      <c r="AE8690" s="51">
        <f>VALUE(RIGHT("00"&amp;AC8690,2)&amp;RIGHT("000"&amp;AD8690,3))</f>
        <v>0</v>
      </c>
    </row>
    <row r="8691" spans="1:31">
      <c r="A8691" s="60" t="str">
        <f>IF(G8691&amp;Q8691&lt;&gt;"",W8691&amp;Q8691,"")</f>
        <v/>
      </c>
      <c r="B8691" s="85" t="str">
        <f>IF(C8691&lt;&gt;"",LEFT(C8691,9),"")</f>
        <v/>
      </c>
      <c r="V8691" s="60" t="str">
        <f>W8691&amp;H8691</f>
        <v/>
      </c>
      <c r="W8691" s="60" t="str">
        <f>_xlfn.LET(_xlpm.TextCell,TEXT(G8691,"###"),IF(_xlpm.TextCell&lt;&gt;"",IF(StyleSpaceSplit,IFERROR(IF(FIND(" ",_xlpm.TextCell)&gt;=1,MID(_xlpm.TextCell,1,FIND(" ",_xlpm.TextCell)-1),_xlpm.TextCell),_xlpm.TextCell),_xlpm.TextCell),""))</f>
        <v/>
      </c>
      <c r="X8691" s="60" t="str">
        <f>IF(A8691&lt;&gt;"",IFERROR(IF(FIND(" ",G8691)&gt;=1,MID(G8691,FIND(" ",G8691)+1,LEN(G8691)),""),""),"")</f>
        <v/>
      </c>
      <c r="AC8691" s="51">
        <f>IFERROR(VALUE(MID($C8691,1,2)),0)</f>
        <v>0</v>
      </c>
      <c r="AD8691" s="44">
        <f>IFERROR(VALUE(MID($C8691,4,3)),0)</f>
        <v>0</v>
      </c>
      <c r="AE8691" s="51">
        <f>VALUE(RIGHT("00"&amp;AC8691,2)&amp;RIGHT("000"&amp;AD8691,3))</f>
        <v>0</v>
      </c>
    </row>
    <row r="8692" spans="1:31">
      <c r="A8692" s="60" t="str">
        <f>IF(G8692&amp;Q8692&lt;&gt;"",W8692&amp;Q8692,"")</f>
        <v/>
      </c>
      <c r="B8692" s="85" t="str">
        <f>IF(C8692&lt;&gt;"",LEFT(C8692,9),"")</f>
        <v/>
      </c>
      <c r="V8692" s="60" t="str">
        <f>W8692&amp;H8692</f>
        <v/>
      </c>
      <c r="W8692" s="60" t="str">
        <f>_xlfn.LET(_xlpm.TextCell,TEXT(G8692,"###"),IF(_xlpm.TextCell&lt;&gt;"",IF(StyleSpaceSplit,IFERROR(IF(FIND(" ",_xlpm.TextCell)&gt;=1,MID(_xlpm.TextCell,1,FIND(" ",_xlpm.TextCell)-1),_xlpm.TextCell),_xlpm.TextCell),_xlpm.TextCell),""))</f>
        <v/>
      </c>
      <c r="X8692" s="60" t="str">
        <f>IF(A8692&lt;&gt;"",IFERROR(IF(FIND(" ",G8692)&gt;=1,MID(G8692,FIND(" ",G8692)+1,LEN(G8692)),""),""),"")</f>
        <v/>
      </c>
      <c r="AC8692" s="51">
        <f>IFERROR(VALUE(MID($C8692,1,2)),0)</f>
        <v>0</v>
      </c>
      <c r="AD8692" s="44">
        <f>IFERROR(VALUE(MID($C8692,4,3)),0)</f>
        <v>0</v>
      </c>
      <c r="AE8692" s="51">
        <f>VALUE(RIGHT("00"&amp;AC8692,2)&amp;RIGHT("000"&amp;AD8692,3))</f>
        <v>0</v>
      </c>
    </row>
    <row r="8693" spans="1:31">
      <c r="A8693" s="60" t="str">
        <f>IF(G8693&amp;Q8693&lt;&gt;"",W8693&amp;Q8693,"")</f>
        <v/>
      </c>
      <c r="B8693" s="85" t="str">
        <f>IF(C8693&lt;&gt;"",LEFT(C8693,9),"")</f>
        <v/>
      </c>
      <c r="V8693" s="60" t="str">
        <f>W8693&amp;H8693</f>
        <v/>
      </c>
      <c r="W8693" s="60" t="str">
        <f>_xlfn.LET(_xlpm.TextCell,TEXT(G8693,"###"),IF(_xlpm.TextCell&lt;&gt;"",IF(StyleSpaceSplit,IFERROR(IF(FIND(" ",_xlpm.TextCell)&gt;=1,MID(_xlpm.TextCell,1,FIND(" ",_xlpm.TextCell)-1),_xlpm.TextCell),_xlpm.TextCell),_xlpm.TextCell),""))</f>
        <v/>
      </c>
      <c r="X8693" s="60" t="str">
        <f>IF(A8693&lt;&gt;"",IFERROR(IF(FIND(" ",G8693)&gt;=1,MID(G8693,FIND(" ",G8693)+1,LEN(G8693)),""),""),"")</f>
        <v/>
      </c>
      <c r="AC8693" s="51">
        <f>IFERROR(VALUE(MID($C8693,1,2)),0)</f>
        <v>0</v>
      </c>
      <c r="AD8693" s="44">
        <f>IFERROR(VALUE(MID($C8693,4,3)),0)</f>
        <v>0</v>
      </c>
      <c r="AE8693" s="51">
        <f>VALUE(RIGHT("00"&amp;AC8693,2)&amp;RIGHT("000"&amp;AD8693,3))</f>
        <v>0</v>
      </c>
    </row>
    <row r="8694" spans="1:31">
      <c r="A8694" s="60" t="str">
        <f>IF(G8694&amp;Q8694&lt;&gt;"",W8694&amp;Q8694,"")</f>
        <v/>
      </c>
      <c r="B8694" s="85" t="str">
        <f>IF(C8694&lt;&gt;"",LEFT(C8694,9),"")</f>
        <v/>
      </c>
      <c r="V8694" s="60" t="str">
        <f>W8694&amp;H8694</f>
        <v/>
      </c>
      <c r="W8694" s="60" t="str">
        <f>_xlfn.LET(_xlpm.TextCell,TEXT(G8694,"###"),IF(_xlpm.TextCell&lt;&gt;"",IF(StyleSpaceSplit,IFERROR(IF(FIND(" ",_xlpm.TextCell)&gt;=1,MID(_xlpm.TextCell,1,FIND(" ",_xlpm.TextCell)-1),_xlpm.TextCell),_xlpm.TextCell),_xlpm.TextCell),""))</f>
        <v/>
      </c>
      <c r="X8694" s="60" t="str">
        <f>IF(A8694&lt;&gt;"",IFERROR(IF(FIND(" ",G8694)&gt;=1,MID(G8694,FIND(" ",G8694)+1,LEN(G8694)),""),""),"")</f>
        <v/>
      </c>
      <c r="AC8694" s="51">
        <f>IFERROR(VALUE(MID($C8694,1,2)),0)</f>
        <v>0</v>
      </c>
      <c r="AD8694" s="44">
        <f>IFERROR(VALUE(MID($C8694,4,3)),0)</f>
        <v>0</v>
      </c>
      <c r="AE8694" s="51">
        <f>VALUE(RIGHT("00"&amp;AC8694,2)&amp;RIGHT("000"&amp;AD8694,3))</f>
        <v>0</v>
      </c>
    </row>
    <row r="8695" spans="1:31">
      <c r="A8695" s="60" t="str">
        <f>IF(G8695&amp;Q8695&lt;&gt;"",W8695&amp;Q8695,"")</f>
        <v/>
      </c>
      <c r="B8695" s="85" t="str">
        <f>IF(C8695&lt;&gt;"",LEFT(C8695,9),"")</f>
        <v/>
      </c>
      <c r="V8695" s="60" t="str">
        <f>W8695&amp;H8695</f>
        <v/>
      </c>
      <c r="W8695" s="60" t="str">
        <f>_xlfn.LET(_xlpm.TextCell,TEXT(G8695,"###"),IF(_xlpm.TextCell&lt;&gt;"",IF(StyleSpaceSplit,IFERROR(IF(FIND(" ",_xlpm.TextCell)&gt;=1,MID(_xlpm.TextCell,1,FIND(" ",_xlpm.TextCell)-1),_xlpm.TextCell),_xlpm.TextCell),_xlpm.TextCell),""))</f>
        <v/>
      </c>
      <c r="X8695" s="60" t="str">
        <f>IF(A8695&lt;&gt;"",IFERROR(IF(FIND(" ",G8695)&gt;=1,MID(G8695,FIND(" ",G8695)+1,LEN(G8695)),""),""),"")</f>
        <v/>
      </c>
      <c r="AC8695" s="51">
        <f>IFERROR(VALUE(MID($C8695,1,2)),0)</f>
        <v>0</v>
      </c>
      <c r="AD8695" s="44">
        <f>IFERROR(VALUE(MID($C8695,4,3)),0)</f>
        <v>0</v>
      </c>
      <c r="AE8695" s="51">
        <f>VALUE(RIGHT("00"&amp;AC8695,2)&amp;RIGHT("000"&amp;AD8695,3))</f>
        <v>0</v>
      </c>
    </row>
    <row r="8696" spans="1:31">
      <c r="A8696" s="60" t="str">
        <f>IF(G8696&amp;Q8696&lt;&gt;"",W8696&amp;Q8696,"")</f>
        <v/>
      </c>
      <c r="B8696" s="85" t="str">
        <f>IF(C8696&lt;&gt;"",LEFT(C8696,9),"")</f>
        <v/>
      </c>
      <c r="V8696" s="60" t="str">
        <f>W8696&amp;H8696</f>
        <v/>
      </c>
      <c r="W8696" s="60" t="str">
        <f>_xlfn.LET(_xlpm.TextCell,TEXT(G8696,"###"),IF(_xlpm.TextCell&lt;&gt;"",IF(StyleSpaceSplit,IFERROR(IF(FIND(" ",_xlpm.TextCell)&gt;=1,MID(_xlpm.TextCell,1,FIND(" ",_xlpm.TextCell)-1),_xlpm.TextCell),_xlpm.TextCell),_xlpm.TextCell),""))</f>
        <v/>
      </c>
      <c r="X8696" s="60" t="str">
        <f>IF(A8696&lt;&gt;"",IFERROR(IF(FIND(" ",G8696)&gt;=1,MID(G8696,FIND(" ",G8696)+1,LEN(G8696)),""),""),"")</f>
        <v/>
      </c>
      <c r="AC8696" s="51">
        <f>IFERROR(VALUE(MID($C8696,1,2)),0)</f>
        <v>0</v>
      </c>
      <c r="AD8696" s="44">
        <f>IFERROR(VALUE(MID($C8696,4,3)),0)</f>
        <v>0</v>
      </c>
      <c r="AE8696" s="51">
        <f>VALUE(RIGHT("00"&amp;AC8696,2)&amp;RIGHT("000"&amp;AD8696,3))</f>
        <v>0</v>
      </c>
    </row>
    <row r="8697" spans="1:31">
      <c r="A8697" s="60" t="str">
        <f>IF(G8697&amp;Q8697&lt;&gt;"",W8697&amp;Q8697,"")</f>
        <v/>
      </c>
      <c r="B8697" s="85" t="str">
        <f>IF(C8697&lt;&gt;"",LEFT(C8697,9),"")</f>
        <v/>
      </c>
      <c r="V8697" s="60" t="str">
        <f>W8697&amp;H8697</f>
        <v/>
      </c>
      <c r="W8697" s="60" t="str">
        <f>_xlfn.LET(_xlpm.TextCell,TEXT(G8697,"###"),IF(_xlpm.TextCell&lt;&gt;"",IF(StyleSpaceSplit,IFERROR(IF(FIND(" ",_xlpm.TextCell)&gt;=1,MID(_xlpm.TextCell,1,FIND(" ",_xlpm.TextCell)-1),_xlpm.TextCell),_xlpm.TextCell),_xlpm.TextCell),""))</f>
        <v/>
      </c>
      <c r="X8697" s="60" t="str">
        <f>IF(A8697&lt;&gt;"",IFERROR(IF(FIND(" ",G8697)&gt;=1,MID(G8697,FIND(" ",G8697)+1,LEN(G8697)),""),""),"")</f>
        <v/>
      </c>
      <c r="AC8697" s="51">
        <f>IFERROR(VALUE(MID($C8697,1,2)),0)</f>
        <v>0</v>
      </c>
      <c r="AD8697" s="44">
        <f>IFERROR(VALUE(MID($C8697,4,3)),0)</f>
        <v>0</v>
      </c>
      <c r="AE8697" s="51">
        <f>VALUE(RIGHT("00"&amp;AC8697,2)&amp;RIGHT("000"&amp;AD8697,3))</f>
        <v>0</v>
      </c>
    </row>
    <row r="8698" spans="1:31">
      <c r="A8698" s="60" t="str">
        <f>IF(G8698&amp;Q8698&lt;&gt;"",W8698&amp;Q8698,"")</f>
        <v/>
      </c>
      <c r="B8698" s="85" t="str">
        <f>IF(C8698&lt;&gt;"",LEFT(C8698,9),"")</f>
        <v/>
      </c>
      <c r="V8698" s="60" t="str">
        <f>W8698&amp;H8698</f>
        <v/>
      </c>
      <c r="W8698" s="60" t="str">
        <f>_xlfn.LET(_xlpm.TextCell,TEXT(G8698,"###"),IF(_xlpm.TextCell&lt;&gt;"",IF(StyleSpaceSplit,IFERROR(IF(FIND(" ",_xlpm.TextCell)&gt;=1,MID(_xlpm.TextCell,1,FIND(" ",_xlpm.TextCell)-1),_xlpm.TextCell),_xlpm.TextCell),_xlpm.TextCell),""))</f>
        <v/>
      </c>
      <c r="X8698" s="60" t="str">
        <f>IF(A8698&lt;&gt;"",IFERROR(IF(FIND(" ",G8698)&gt;=1,MID(G8698,FIND(" ",G8698)+1,LEN(G8698)),""),""),"")</f>
        <v/>
      </c>
      <c r="AC8698" s="51">
        <f>IFERROR(VALUE(MID($C8698,1,2)),0)</f>
        <v>0</v>
      </c>
      <c r="AD8698" s="44">
        <f>IFERROR(VALUE(MID($C8698,4,3)),0)</f>
        <v>0</v>
      </c>
      <c r="AE8698" s="51">
        <f>VALUE(RIGHT("00"&amp;AC8698,2)&amp;RIGHT("000"&amp;AD8698,3))</f>
        <v>0</v>
      </c>
    </row>
    <row r="8699" spans="1:31">
      <c r="A8699" s="60" t="str">
        <f>IF(G8699&amp;Q8699&lt;&gt;"",W8699&amp;Q8699,"")</f>
        <v/>
      </c>
      <c r="B8699" s="85" t="str">
        <f>IF(C8699&lt;&gt;"",LEFT(C8699,9),"")</f>
        <v/>
      </c>
      <c r="V8699" s="60" t="str">
        <f>W8699&amp;H8699</f>
        <v/>
      </c>
      <c r="W8699" s="60" t="str">
        <f>_xlfn.LET(_xlpm.TextCell,TEXT(G8699,"###"),IF(_xlpm.TextCell&lt;&gt;"",IF(StyleSpaceSplit,IFERROR(IF(FIND(" ",_xlpm.TextCell)&gt;=1,MID(_xlpm.TextCell,1,FIND(" ",_xlpm.TextCell)-1),_xlpm.TextCell),_xlpm.TextCell),_xlpm.TextCell),""))</f>
        <v/>
      </c>
      <c r="X8699" s="60" t="str">
        <f>IF(A8699&lt;&gt;"",IFERROR(IF(FIND(" ",G8699)&gt;=1,MID(G8699,FIND(" ",G8699)+1,LEN(G8699)),""),""),"")</f>
        <v/>
      </c>
      <c r="AC8699" s="51">
        <f>IFERROR(VALUE(MID($C8699,1,2)),0)</f>
        <v>0</v>
      </c>
      <c r="AD8699" s="44">
        <f>IFERROR(VALUE(MID($C8699,4,3)),0)</f>
        <v>0</v>
      </c>
      <c r="AE8699" s="51">
        <f>VALUE(RIGHT("00"&amp;AC8699,2)&amp;RIGHT("000"&amp;AD8699,3))</f>
        <v>0</v>
      </c>
    </row>
    <row r="8700" spans="1:31">
      <c r="A8700" s="60" t="str">
        <f>IF(G8700&amp;Q8700&lt;&gt;"",W8700&amp;Q8700,"")</f>
        <v/>
      </c>
      <c r="B8700" s="85" t="str">
        <f>IF(C8700&lt;&gt;"",LEFT(C8700,9),"")</f>
        <v/>
      </c>
      <c r="V8700" s="60" t="str">
        <f>W8700&amp;H8700</f>
        <v/>
      </c>
      <c r="W8700" s="60" t="str">
        <f>_xlfn.LET(_xlpm.TextCell,TEXT(G8700,"###"),IF(_xlpm.TextCell&lt;&gt;"",IF(StyleSpaceSplit,IFERROR(IF(FIND(" ",_xlpm.TextCell)&gt;=1,MID(_xlpm.TextCell,1,FIND(" ",_xlpm.TextCell)-1),_xlpm.TextCell),_xlpm.TextCell),_xlpm.TextCell),""))</f>
        <v/>
      </c>
      <c r="X8700" s="60" t="str">
        <f>IF(A8700&lt;&gt;"",IFERROR(IF(FIND(" ",G8700)&gt;=1,MID(G8700,FIND(" ",G8700)+1,LEN(G8700)),""),""),"")</f>
        <v/>
      </c>
      <c r="AC8700" s="51">
        <f>IFERROR(VALUE(MID($C8700,1,2)),0)</f>
        <v>0</v>
      </c>
      <c r="AD8700" s="44">
        <f>IFERROR(VALUE(MID($C8700,4,3)),0)</f>
        <v>0</v>
      </c>
      <c r="AE8700" s="51">
        <f>VALUE(RIGHT("00"&amp;AC8700,2)&amp;RIGHT("000"&amp;AD8700,3))</f>
        <v>0</v>
      </c>
    </row>
    <row r="8701" spans="1:31">
      <c r="A8701" s="60" t="str">
        <f>IF(G8701&amp;Q8701&lt;&gt;"",W8701&amp;Q8701,"")</f>
        <v/>
      </c>
      <c r="B8701" s="85" t="str">
        <f>IF(C8701&lt;&gt;"",LEFT(C8701,9),"")</f>
        <v/>
      </c>
      <c r="V8701" s="60" t="str">
        <f>W8701&amp;H8701</f>
        <v/>
      </c>
      <c r="W8701" s="60" t="str">
        <f>_xlfn.LET(_xlpm.TextCell,TEXT(G8701,"###"),IF(_xlpm.TextCell&lt;&gt;"",IF(StyleSpaceSplit,IFERROR(IF(FIND(" ",_xlpm.TextCell)&gt;=1,MID(_xlpm.TextCell,1,FIND(" ",_xlpm.TextCell)-1),_xlpm.TextCell),_xlpm.TextCell),_xlpm.TextCell),""))</f>
        <v/>
      </c>
      <c r="X8701" s="60" t="str">
        <f>IF(A8701&lt;&gt;"",IFERROR(IF(FIND(" ",G8701)&gt;=1,MID(G8701,FIND(" ",G8701)+1,LEN(G8701)),""),""),"")</f>
        <v/>
      </c>
      <c r="AC8701" s="51">
        <f>IFERROR(VALUE(MID($C8701,1,2)),0)</f>
        <v>0</v>
      </c>
      <c r="AD8701" s="44">
        <f>IFERROR(VALUE(MID($C8701,4,3)),0)</f>
        <v>0</v>
      </c>
      <c r="AE8701" s="51">
        <f>VALUE(RIGHT("00"&amp;AC8701,2)&amp;RIGHT("000"&amp;AD8701,3))</f>
        <v>0</v>
      </c>
    </row>
    <row r="8702" spans="1:31">
      <c r="A8702" s="60" t="str">
        <f>IF(G8702&amp;Q8702&lt;&gt;"",W8702&amp;Q8702,"")</f>
        <v/>
      </c>
      <c r="B8702" s="85" t="str">
        <f>IF(C8702&lt;&gt;"",LEFT(C8702,9),"")</f>
        <v/>
      </c>
      <c r="V8702" s="60" t="str">
        <f>W8702&amp;H8702</f>
        <v/>
      </c>
      <c r="W8702" s="60" t="str">
        <f>_xlfn.LET(_xlpm.TextCell,TEXT(G8702,"###"),IF(_xlpm.TextCell&lt;&gt;"",IF(StyleSpaceSplit,IFERROR(IF(FIND(" ",_xlpm.TextCell)&gt;=1,MID(_xlpm.TextCell,1,FIND(" ",_xlpm.TextCell)-1),_xlpm.TextCell),_xlpm.TextCell),_xlpm.TextCell),""))</f>
        <v/>
      </c>
      <c r="X8702" s="60" t="str">
        <f>IF(A8702&lt;&gt;"",IFERROR(IF(FIND(" ",G8702)&gt;=1,MID(G8702,FIND(" ",G8702)+1,LEN(G8702)),""),""),"")</f>
        <v/>
      </c>
      <c r="AC8702" s="51">
        <f>IFERROR(VALUE(MID($C8702,1,2)),0)</f>
        <v>0</v>
      </c>
      <c r="AD8702" s="44">
        <f>IFERROR(VALUE(MID($C8702,4,3)),0)</f>
        <v>0</v>
      </c>
      <c r="AE8702" s="51">
        <f>VALUE(RIGHT("00"&amp;AC8702,2)&amp;RIGHT("000"&amp;AD8702,3))</f>
        <v>0</v>
      </c>
    </row>
    <row r="8703" spans="1:31">
      <c r="A8703" s="60" t="str">
        <f>IF(G8703&amp;Q8703&lt;&gt;"",W8703&amp;Q8703,"")</f>
        <v/>
      </c>
      <c r="B8703" s="85" t="str">
        <f>IF(C8703&lt;&gt;"",LEFT(C8703,9),"")</f>
        <v/>
      </c>
      <c r="V8703" s="60" t="str">
        <f>W8703&amp;H8703</f>
        <v/>
      </c>
      <c r="W8703" s="60" t="str">
        <f>_xlfn.LET(_xlpm.TextCell,TEXT(G8703,"###"),IF(_xlpm.TextCell&lt;&gt;"",IF(StyleSpaceSplit,IFERROR(IF(FIND(" ",_xlpm.TextCell)&gt;=1,MID(_xlpm.TextCell,1,FIND(" ",_xlpm.TextCell)-1),_xlpm.TextCell),_xlpm.TextCell),_xlpm.TextCell),""))</f>
        <v/>
      </c>
      <c r="X8703" s="60" t="str">
        <f>IF(A8703&lt;&gt;"",IFERROR(IF(FIND(" ",G8703)&gt;=1,MID(G8703,FIND(" ",G8703)+1,LEN(G8703)),""),""),"")</f>
        <v/>
      </c>
      <c r="AC8703" s="51">
        <f>IFERROR(VALUE(MID($C8703,1,2)),0)</f>
        <v>0</v>
      </c>
      <c r="AD8703" s="44">
        <f>IFERROR(VALUE(MID($C8703,4,3)),0)</f>
        <v>0</v>
      </c>
      <c r="AE8703" s="51">
        <f>VALUE(RIGHT("00"&amp;AC8703,2)&amp;RIGHT("000"&amp;AD8703,3))</f>
        <v>0</v>
      </c>
    </row>
    <row r="8704" spans="1:31">
      <c r="A8704" s="60" t="str">
        <f>IF(G8704&amp;Q8704&lt;&gt;"",W8704&amp;Q8704,"")</f>
        <v/>
      </c>
      <c r="B8704" s="85" t="str">
        <f>IF(C8704&lt;&gt;"",LEFT(C8704,9),"")</f>
        <v/>
      </c>
      <c r="V8704" s="60" t="str">
        <f>W8704&amp;H8704</f>
        <v/>
      </c>
      <c r="W8704" s="60" t="str">
        <f>_xlfn.LET(_xlpm.TextCell,TEXT(G8704,"###"),IF(_xlpm.TextCell&lt;&gt;"",IF(StyleSpaceSplit,IFERROR(IF(FIND(" ",_xlpm.TextCell)&gt;=1,MID(_xlpm.TextCell,1,FIND(" ",_xlpm.TextCell)-1),_xlpm.TextCell),_xlpm.TextCell),_xlpm.TextCell),""))</f>
        <v/>
      </c>
      <c r="X8704" s="60" t="str">
        <f>IF(A8704&lt;&gt;"",IFERROR(IF(FIND(" ",G8704)&gt;=1,MID(G8704,FIND(" ",G8704)+1,LEN(G8704)),""),""),"")</f>
        <v/>
      </c>
      <c r="AC8704" s="51">
        <f>IFERROR(VALUE(MID($C8704,1,2)),0)</f>
        <v>0</v>
      </c>
      <c r="AD8704" s="44">
        <f>IFERROR(VALUE(MID($C8704,4,3)),0)</f>
        <v>0</v>
      </c>
      <c r="AE8704" s="51">
        <f>VALUE(RIGHT("00"&amp;AC8704,2)&amp;RIGHT("000"&amp;AD8704,3))</f>
        <v>0</v>
      </c>
    </row>
    <row r="8705" spans="1:31">
      <c r="A8705" s="60" t="str">
        <f>IF(G8705&amp;Q8705&lt;&gt;"",W8705&amp;Q8705,"")</f>
        <v/>
      </c>
      <c r="B8705" s="85" t="str">
        <f>IF(C8705&lt;&gt;"",LEFT(C8705,9),"")</f>
        <v/>
      </c>
      <c r="V8705" s="60" t="str">
        <f>W8705&amp;H8705</f>
        <v/>
      </c>
      <c r="W8705" s="60" t="str">
        <f>_xlfn.LET(_xlpm.TextCell,TEXT(G8705,"###"),IF(_xlpm.TextCell&lt;&gt;"",IF(StyleSpaceSplit,IFERROR(IF(FIND(" ",_xlpm.TextCell)&gt;=1,MID(_xlpm.TextCell,1,FIND(" ",_xlpm.TextCell)-1),_xlpm.TextCell),_xlpm.TextCell),_xlpm.TextCell),""))</f>
        <v/>
      </c>
      <c r="X8705" s="60" t="str">
        <f>IF(A8705&lt;&gt;"",IFERROR(IF(FIND(" ",G8705)&gt;=1,MID(G8705,FIND(" ",G8705)+1,LEN(G8705)),""),""),"")</f>
        <v/>
      </c>
      <c r="AC8705" s="51">
        <f>IFERROR(VALUE(MID($C8705,1,2)),0)</f>
        <v>0</v>
      </c>
      <c r="AD8705" s="44">
        <f>IFERROR(VALUE(MID($C8705,4,3)),0)</f>
        <v>0</v>
      </c>
      <c r="AE8705" s="51">
        <f>VALUE(RIGHT("00"&amp;AC8705,2)&amp;RIGHT("000"&amp;AD8705,3))</f>
        <v>0</v>
      </c>
    </row>
    <row r="8706" spans="1:31">
      <c r="A8706" s="60" t="str">
        <f>IF(G8706&amp;Q8706&lt;&gt;"",W8706&amp;Q8706,"")</f>
        <v/>
      </c>
      <c r="B8706" s="85" t="str">
        <f>IF(C8706&lt;&gt;"",LEFT(C8706,9),"")</f>
        <v/>
      </c>
      <c r="V8706" s="60" t="str">
        <f>W8706&amp;H8706</f>
        <v/>
      </c>
      <c r="W8706" s="60" t="str">
        <f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>IF(A8706&lt;&gt;"",IFERROR(IF(FIND(" ",G8706)&gt;=1,MID(G8706,FIND(" ",G8706)+1,LEN(G8706)),""),""),"")</f>
        <v/>
      </c>
      <c r="AC8706" s="51">
        <f>IFERROR(VALUE(MID($C8706,1,2)),0)</f>
        <v>0</v>
      </c>
      <c r="AD8706" s="44">
        <f>IFERROR(VALUE(MID($C8706,4,3)),0)</f>
        <v>0</v>
      </c>
      <c r="AE8706" s="51">
        <f>VALUE(RIGHT("00"&amp;AC8706,2)&amp;RIGHT("000"&amp;AD8706,3))</f>
        <v>0</v>
      </c>
    </row>
    <row r="8707" spans="1:31">
      <c r="A8707" s="60" t="str">
        <f>IF(G8707&amp;Q8707&lt;&gt;"",W8707&amp;Q8707,"")</f>
        <v/>
      </c>
      <c r="B8707" s="85" t="str">
        <f>IF(C8707&lt;&gt;"",LEFT(C8707,9),"")</f>
        <v/>
      </c>
      <c r="V8707" s="60" t="str">
        <f>W8707&amp;H8707</f>
        <v/>
      </c>
      <c r="W8707" s="60" t="str">
        <f>_xlfn.LET(_xlpm.TextCell,TEXT(G8707,"###"),IF(_xlpm.TextCell&lt;&gt;"",IF(StyleSpaceSplit,IFERROR(IF(FIND(" ",_xlpm.TextCell)&gt;=1,MID(_xlpm.TextCell,1,FIND(" ",_xlpm.TextCell)-1),_xlpm.TextCell),_xlpm.TextCell),_xlpm.TextCell),""))</f>
        <v/>
      </c>
      <c r="X8707" s="60" t="str">
        <f>IF(A8707&lt;&gt;"",IFERROR(IF(FIND(" ",G8707)&gt;=1,MID(G8707,FIND(" ",G8707)+1,LEN(G8707)),""),""),"")</f>
        <v/>
      </c>
      <c r="AC8707" s="51">
        <f>IFERROR(VALUE(MID($C8707,1,2)),0)</f>
        <v>0</v>
      </c>
      <c r="AD8707" s="44">
        <f>IFERROR(VALUE(MID($C8707,4,3)),0)</f>
        <v>0</v>
      </c>
      <c r="AE8707" s="51">
        <f>VALUE(RIGHT("00"&amp;AC8707,2)&amp;RIGHT("000"&amp;AD8707,3))</f>
        <v>0</v>
      </c>
    </row>
    <row r="8708" spans="1:31">
      <c r="A8708" s="60" t="str">
        <f>IF(G8708&amp;Q8708&lt;&gt;"",W8708&amp;Q8708,"")</f>
        <v/>
      </c>
      <c r="B8708" s="85" t="str">
        <f>IF(C8708&lt;&gt;"",LEFT(C8708,9),"")</f>
        <v/>
      </c>
      <c r="V8708" s="60" t="str">
        <f>W8708&amp;H8708</f>
        <v/>
      </c>
      <c r="W8708" s="60" t="str">
        <f>_xlfn.LET(_xlpm.TextCell,TEXT(G8708,"###"),IF(_xlpm.TextCell&lt;&gt;"",IF(StyleSpaceSplit,IFERROR(IF(FIND(" ",_xlpm.TextCell)&gt;=1,MID(_xlpm.TextCell,1,FIND(" ",_xlpm.TextCell)-1),_xlpm.TextCell),_xlpm.TextCell),_xlpm.TextCell),""))</f>
        <v/>
      </c>
      <c r="X8708" s="60" t="str">
        <f>IF(A8708&lt;&gt;"",IFERROR(IF(FIND(" ",G8708)&gt;=1,MID(G8708,FIND(" ",G8708)+1,LEN(G8708)),""),""),"")</f>
        <v/>
      </c>
      <c r="AC8708" s="51">
        <f>IFERROR(VALUE(MID($C8708,1,2)),0)</f>
        <v>0</v>
      </c>
      <c r="AD8708" s="44">
        <f>IFERROR(VALUE(MID($C8708,4,3)),0)</f>
        <v>0</v>
      </c>
      <c r="AE8708" s="51">
        <f>VALUE(RIGHT("00"&amp;AC8708,2)&amp;RIGHT("000"&amp;AD8708,3))</f>
        <v>0</v>
      </c>
    </row>
    <row r="8709" spans="1:31">
      <c r="A8709" s="60" t="str">
        <f>IF(G8709&amp;Q8709&lt;&gt;"",W8709&amp;Q8709,"")</f>
        <v/>
      </c>
      <c r="B8709" s="85" t="str">
        <f>IF(C8709&lt;&gt;"",LEFT(C8709,9),"")</f>
        <v/>
      </c>
      <c r="V8709" s="60" t="str">
        <f>W8709&amp;H8709</f>
        <v/>
      </c>
      <c r="W8709" s="60" t="str">
        <f>_xlfn.LET(_xlpm.TextCell,TEXT(G8709,"###"),IF(_xlpm.TextCell&lt;&gt;"",IF(StyleSpaceSplit,IFERROR(IF(FIND(" ",_xlpm.TextCell)&gt;=1,MID(_xlpm.TextCell,1,FIND(" ",_xlpm.TextCell)-1),_xlpm.TextCell),_xlpm.TextCell),_xlpm.TextCell),""))</f>
        <v/>
      </c>
      <c r="X8709" s="60" t="str">
        <f>IF(A8709&lt;&gt;"",IFERROR(IF(FIND(" ",G8709)&gt;=1,MID(G8709,FIND(" ",G8709)+1,LEN(G8709)),""),""),"")</f>
        <v/>
      </c>
      <c r="AC8709" s="51">
        <f>IFERROR(VALUE(MID($C8709,1,2)),0)</f>
        <v>0</v>
      </c>
      <c r="AD8709" s="44">
        <f>IFERROR(VALUE(MID($C8709,4,3)),0)</f>
        <v>0</v>
      </c>
      <c r="AE8709" s="51">
        <f>VALUE(RIGHT("00"&amp;AC8709,2)&amp;RIGHT("000"&amp;AD8709,3))</f>
        <v>0</v>
      </c>
    </row>
    <row r="8710" spans="1:31">
      <c r="A8710" s="60" t="str">
        <f>IF(G8710&amp;Q8710&lt;&gt;"",W8710&amp;Q8710,"")</f>
        <v/>
      </c>
      <c r="B8710" s="85" t="str">
        <f>IF(C8710&lt;&gt;"",LEFT(C8710,9),"")</f>
        <v/>
      </c>
      <c r="V8710" s="60" t="str">
        <f>W8710&amp;H8710</f>
        <v/>
      </c>
      <c r="W8710" s="60" t="str">
        <f>_xlfn.LET(_xlpm.TextCell,TEXT(G8710,"###"),IF(_xlpm.TextCell&lt;&gt;"",IF(StyleSpaceSplit,IFERROR(IF(FIND(" ",_xlpm.TextCell)&gt;=1,MID(_xlpm.TextCell,1,FIND(" ",_xlpm.TextCell)-1),_xlpm.TextCell),_xlpm.TextCell),_xlpm.TextCell),""))</f>
        <v/>
      </c>
      <c r="X8710" s="60" t="str">
        <f>IF(A8710&lt;&gt;"",IFERROR(IF(FIND(" ",G8710)&gt;=1,MID(G8710,FIND(" ",G8710)+1,LEN(G8710)),""),""),"")</f>
        <v/>
      </c>
      <c r="AC8710" s="51">
        <f>IFERROR(VALUE(MID($C8710,1,2)),0)</f>
        <v>0</v>
      </c>
      <c r="AD8710" s="44">
        <f>IFERROR(VALUE(MID($C8710,4,3)),0)</f>
        <v>0</v>
      </c>
      <c r="AE8710" s="51">
        <f>VALUE(RIGHT("00"&amp;AC8710,2)&amp;RIGHT("000"&amp;AD8710,3))</f>
        <v>0</v>
      </c>
    </row>
    <row r="8711" spans="1:31">
      <c r="A8711" s="60" t="str">
        <f>IF(G8711&amp;Q8711&lt;&gt;"",W8711&amp;Q8711,"")</f>
        <v/>
      </c>
      <c r="B8711" s="85" t="str">
        <f>IF(C8711&lt;&gt;"",LEFT(C8711,9),"")</f>
        <v/>
      </c>
      <c r="V8711" s="60" t="str">
        <f>W8711&amp;H8711</f>
        <v/>
      </c>
      <c r="W8711" s="60" t="str">
        <f>_xlfn.LET(_xlpm.TextCell,TEXT(G8711,"###"),IF(_xlpm.TextCell&lt;&gt;"",IF(StyleSpaceSplit,IFERROR(IF(FIND(" ",_xlpm.TextCell)&gt;=1,MID(_xlpm.TextCell,1,FIND(" ",_xlpm.TextCell)-1),_xlpm.TextCell),_xlpm.TextCell),_xlpm.TextCell),""))</f>
        <v/>
      </c>
      <c r="X8711" s="60" t="str">
        <f>IF(A8711&lt;&gt;"",IFERROR(IF(FIND(" ",G8711)&gt;=1,MID(G8711,FIND(" ",G8711)+1,LEN(G8711)),""),""),"")</f>
        <v/>
      </c>
      <c r="AC8711" s="51">
        <f>IFERROR(VALUE(MID($C8711,1,2)),0)</f>
        <v>0</v>
      </c>
      <c r="AD8711" s="44">
        <f>IFERROR(VALUE(MID($C8711,4,3)),0)</f>
        <v>0</v>
      </c>
      <c r="AE8711" s="51">
        <f>VALUE(RIGHT("00"&amp;AC8711,2)&amp;RIGHT("000"&amp;AD8711,3))</f>
        <v>0</v>
      </c>
    </row>
    <row r="8712" spans="1:31">
      <c r="A8712" s="60" t="str">
        <f>IF(G8712&amp;Q8712&lt;&gt;"",W8712&amp;Q8712,"")</f>
        <v/>
      </c>
      <c r="B8712" s="85" t="str">
        <f>IF(C8712&lt;&gt;"",LEFT(C8712,9),"")</f>
        <v/>
      </c>
      <c r="V8712" s="60" t="str">
        <f>W8712&amp;H8712</f>
        <v/>
      </c>
      <c r="W8712" s="60" t="str">
        <f>_xlfn.LET(_xlpm.TextCell,TEXT(G8712,"###"),IF(_xlpm.TextCell&lt;&gt;"",IF(StyleSpaceSplit,IFERROR(IF(FIND(" ",_xlpm.TextCell)&gt;=1,MID(_xlpm.TextCell,1,FIND(" ",_xlpm.TextCell)-1),_xlpm.TextCell),_xlpm.TextCell),_xlpm.TextCell),""))</f>
        <v/>
      </c>
      <c r="X8712" s="60" t="str">
        <f>IF(A8712&lt;&gt;"",IFERROR(IF(FIND(" ",G8712)&gt;=1,MID(G8712,FIND(" ",G8712)+1,LEN(G8712)),""),""),"")</f>
        <v/>
      </c>
      <c r="AC8712" s="51">
        <f>IFERROR(VALUE(MID($C8712,1,2)),0)</f>
        <v>0</v>
      </c>
      <c r="AD8712" s="44">
        <f>IFERROR(VALUE(MID($C8712,4,3)),0)</f>
        <v>0</v>
      </c>
      <c r="AE8712" s="51">
        <f>VALUE(RIGHT("00"&amp;AC8712,2)&amp;RIGHT("000"&amp;AD8712,3))</f>
        <v>0</v>
      </c>
    </row>
    <row r="8713" spans="1:31">
      <c r="A8713" s="60" t="str">
        <f>IF(G8713&amp;Q8713&lt;&gt;"",W8713&amp;Q8713,"")</f>
        <v/>
      </c>
      <c r="B8713" s="85" t="str">
        <f>IF(C8713&lt;&gt;"",LEFT(C8713,9),"")</f>
        <v/>
      </c>
      <c r="V8713" s="60" t="str">
        <f>W8713&amp;H8713</f>
        <v/>
      </c>
      <c r="W8713" s="60" t="str">
        <f>_xlfn.LET(_xlpm.TextCell,TEXT(G8713,"###"),IF(_xlpm.TextCell&lt;&gt;"",IF(StyleSpaceSplit,IFERROR(IF(FIND(" ",_xlpm.TextCell)&gt;=1,MID(_xlpm.TextCell,1,FIND(" ",_xlpm.TextCell)-1),_xlpm.TextCell),_xlpm.TextCell),_xlpm.TextCell),""))</f>
        <v/>
      </c>
      <c r="X8713" s="60" t="str">
        <f>IF(A8713&lt;&gt;"",IFERROR(IF(FIND(" ",G8713)&gt;=1,MID(G8713,FIND(" ",G8713)+1,LEN(G8713)),""),""),"")</f>
        <v/>
      </c>
      <c r="AC8713" s="51">
        <f>IFERROR(VALUE(MID($C8713,1,2)),0)</f>
        <v>0</v>
      </c>
      <c r="AD8713" s="44">
        <f>IFERROR(VALUE(MID($C8713,4,3)),0)</f>
        <v>0</v>
      </c>
      <c r="AE8713" s="51">
        <f>VALUE(RIGHT("00"&amp;AC8713,2)&amp;RIGHT("000"&amp;AD8713,3))</f>
        <v>0</v>
      </c>
    </row>
    <row r="8714" spans="1:31">
      <c r="A8714" s="60" t="str">
        <f>IF(G8714&amp;Q8714&lt;&gt;"",W8714&amp;Q8714,"")</f>
        <v/>
      </c>
      <c r="B8714" s="85" t="str">
        <f>IF(C8714&lt;&gt;"",LEFT(C8714,9),"")</f>
        <v/>
      </c>
      <c r="V8714" s="60" t="str">
        <f>W8714&amp;H8714</f>
        <v/>
      </c>
      <c r="W8714" s="60" t="str">
        <f>_xlfn.LET(_xlpm.TextCell,TEXT(G8714,"###"),IF(_xlpm.TextCell&lt;&gt;"",IF(StyleSpaceSplit,IFERROR(IF(FIND(" ",_xlpm.TextCell)&gt;=1,MID(_xlpm.TextCell,1,FIND(" ",_xlpm.TextCell)-1),_xlpm.TextCell),_xlpm.TextCell),_xlpm.TextCell),""))</f>
        <v/>
      </c>
      <c r="X8714" s="60" t="str">
        <f>IF(A8714&lt;&gt;"",IFERROR(IF(FIND(" ",G8714)&gt;=1,MID(G8714,FIND(" ",G8714)+1,LEN(G8714)),""),""),"")</f>
        <v/>
      </c>
      <c r="AC8714" s="51">
        <f>IFERROR(VALUE(MID($C8714,1,2)),0)</f>
        <v>0</v>
      </c>
      <c r="AD8714" s="44">
        <f>IFERROR(VALUE(MID($C8714,4,3)),0)</f>
        <v>0</v>
      </c>
      <c r="AE8714" s="51">
        <f>VALUE(RIGHT("00"&amp;AC8714,2)&amp;RIGHT("000"&amp;AD8714,3))</f>
        <v>0</v>
      </c>
    </row>
    <row r="8715" spans="1:31">
      <c r="A8715" s="60" t="str">
        <f>IF(G8715&amp;Q8715&lt;&gt;"",W8715&amp;Q8715,"")</f>
        <v/>
      </c>
      <c r="B8715" s="85" t="str">
        <f>IF(C8715&lt;&gt;"",LEFT(C8715,9),"")</f>
        <v/>
      </c>
      <c r="V8715" s="60" t="str">
        <f>W8715&amp;H8715</f>
        <v/>
      </c>
      <c r="W8715" s="60" t="str">
        <f>_xlfn.LET(_xlpm.TextCell,TEXT(G8715,"###"),IF(_xlpm.TextCell&lt;&gt;"",IF(StyleSpaceSplit,IFERROR(IF(FIND(" ",_xlpm.TextCell)&gt;=1,MID(_xlpm.TextCell,1,FIND(" ",_xlpm.TextCell)-1),_xlpm.TextCell),_xlpm.TextCell),_xlpm.TextCell),""))</f>
        <v/>
      </c>
      <c r="X8715" s="60" t="str">
        <f>IF(A8715&lt;&gt;"",IFERROR(IF(FIND(" ",G8715)&gt;=1,MID(G8715,FIND(" ",G8715)+1,LEN(G8715)),""),""),"")</f>
        <v/>
      </c>
      <c r="AC8715" s="51">
        <f>IFERROR(VALUE(MID($C8715,1,2)),0)</f>
        <v>0</v>
      </c>
      <c r="AD8715" s="44">
        <f>IFERROR(VALUE(MID($C8715,4,3)),0)</f>
        <v>0</v>
      </c>
      <c r="AE8715" s="51">
        <f>VALUE(RIGHT("00"&amp;AC8715,2)&amp;RIGHT("000"&amp;AD8715,3))</f>
        <v>0</v>
      </c>
    </row>
    <row r="8716" spans="1:31">
      <c r="A8716" s="60" t="str">
        <f>IF(G8716&amp;Q8716&lt;&gt;"",W8716&amp;Q8716,"")</f>
        <v/>
      </c>
      <c r="B8716" s="85" t="str">
        <f>IF(C8716&lt;&gt;"",LEFT(C8716,9),"")</f>
        <v/>
      </c>
      <c r="V8716" s="60" t="str">
        <f>W8716&amp;H8716</f>
        <v/>
      </c>
      <c r="W8716" s="60" t="str">
        <f>_xlfn.LET(_xlpm.TextCell,TEXT(G8716,"###"),IF(_xlpm.TextCell&lt;&gt;"",IF(StyleSpaceSplit,IFERROR(IF(FIND(" ",_xlpm.TextCell)&gt;=1,MID(_xlpm.TextCell,1,FIND(" ",_xlpm.TextCell)-1),_xlpm.TextCell),_xlpm.TextCell),_xlpm.TextCell),""))</f>
        <v/>
      </c>
      <c r="X8716" s="60" t="str">
        <f>IF(A8716&lt;&gt;"",IFERROR(IF(FIND(" ",G8716)&gt;=1,MID(G8716,FIND(" ",G8716)+1,LEN(G8716)),""),""),"")</f>
        <v/>
      </c>
      <c r="AC8716" s="51">
        <f>IFERROR(VALUE(MID($C8716,1,2)),0)</f>
        <v>0</v>
      </c>
      <c r="AD8716" s="44">
        <f>IFERROR(VALUE(MID($C8716,4,3)),0)</f>
        <v>0</v>
      </c>
      <c r="AE8716" s="51">
        <f>VALUE(RIGHT("00"&amp;AC8716,2)&amp;RIGHT("000"&amp;AD8716,3))</f>
        <v>0</v>
      </c>
    </row>
    <row r="8717" spans="1:31">
      <c r="A8717" s="60" t="str">
        <f>IF(G8717&amp;Q8717&lt;&gt;"",W8717&amp;Q8717,"")</f>
        <v/>
      </c>
      <c r="B8717" s="85" t="str">
        <f>IF(C8717&lt;&gt;"",LEFT(C8717,9),"")</f>
        <v/>
      </c>
      <c r="V8717" s="60" t="str">
        <f>W8717&amp;H8717</f>
        <v/>
      </c>
      <c r="W8717" s="60" t="str">
        <f>_xlfn.LET(_xlpm.TextCell,TEXT(G8717,"###"),IF(_xlpm.TextCell&lt;&gt;"",IF(StyleSpaceSplit,IFERROR(IF(FIND(" ",_xlpm.TextCell)&gt;=1,MID(_xlpm.TextCell,1,FIND(" ",_xlpm.TextCell)-1),_xlpm.TextCell),_xlpm.TextCell),_xlpm.TextCell),""))</f>
        <v/>
      </c>
      <c r="X8717" s="60" t="str">
        <f>IF(A8717&lt;&gt;"",IFERROR(IF(FIND(" ",G8717)&gt;=1,MID(G8717,FIND(" ",G8717)+1,LEN(G8717)),""),""),"")</f>
        <v/>
      </c>
      <c r="AC8717" s="51">
        <f>IFERROR(VALUE(MID($C8717,1,2)),0)</f>
        <v>0</v>
      </c>
      <c r="AD8717" s="44">
        <f>IFERROR(VALUE(MID($C8717,4,3)),0)</f>
        <v>0</v>
      </c>
      <c r="AE8717" s="51">
        <f>VALUE(RIGHT("00"&amp;AC8717,2)&amp;RIGHT("000"&amp;AD8717,3))</f>
        <v>0</v>
      </c>
    </row>
    <row r="8718" spans="1:31">
      <c r="A8718" s="60" t="str">
        <f>IF(G8718&amp;Q8718&lt;&gt;"",W8718&amp;Q8718,"")</f>
        <v/>
      </c>
      <c r="B8718" s="85" t="str">
        <f>IF(C8718&lt;&gt;"",LEFT(C8718,9),"")</f>
        <v/>
      </c>
      <c r="V8718" s="60" t="str">
        <f>W8718&amp;H8718</f>
        <v/>
      </c>
      <c r="W8718" s="60" t="str">
        <f>_xlfn.LET(_xlpm.TextCell,TEXT(G8718,"###"),IF(_xlpm.TextCell&lt;&gt;"",IF(StyleSpaceSplit,IFERROR(IF(FIND(" ",_xlpm.TextCell)&gt;=1,MID(_xlpm.TextCell,1,FIND(" ",_xlpm.TextCell)-1),_xlpm.TextCell),_xlpm.TextCell),_xlpm.TextCell),""))</f>
        <v/>
      </c>
      <c r="X8718" s="60" t="str">
        <f>IF(A8718&lt;&gt;"",IFERROR(IF(FIND(" ",G8718)&gt;=1,MID(G8718,FIND(" ",G8718)+1,LEN(G8718)),""),""),"")</f>
        <v/>
      </c>
      <c r="AC8718" s="51">
        <f>IFERROR(VALUE(MID($C8718,1,2)),0)</f>
        <v>0</v>
      </c>
      <c r="AD8718" s="44">
        <f>IFERROR(VALUE(MID($C8718,4,3)),0)</f>
        <v>0</v>
      </c>
      <c r="AE8718" s="51">
        <f>VALUE(RIGHT("00"&amp;AC8718,2)&amp;RIGHT("000"&amp;AD8718,3))</f>
        <v>0</v>
      </c>
    </row>
    <row r="8719" spans="1:31">
      <c r="A8719" s="60" t="str">
        <f>IF(G8719&amp;Q8719&lt;&gt;"",W8719&amp;Q8719,"")</f>
        <v/>
      </c>
      <c r="B8719" s="85" t="str">
        <f>IF(C8719&lt;&gt;"",LEFT(C8719,9),"")</f>
        <v/>
      </c>
      <c r="V8719" s="60" t="str">
        <f>W8719&amp;H8719</f>
        <v/>
      </c>
      <c r="W8719" s="60" t="str">
        <f>_xlfn.LET(_xlpm.TextCell,TEXT(G8719,"###"),IF(_xlpm.TextCell&lt;&gt;"",IF(StyleSpaceSplit,IFERROR(IF(FIND(" ",_xlpm.TextCell)&gt;=1,MID(_xlpm.TextCell,1,FIND(" ",_xlpm.TextCell)-1),_xlpm.TextCell),_xlpm.TextCell),_xlpm.TextCell),""))</f>
        <v/>
      </c>
      <c r="X8719" s="60" t="str">
        <f>IF(A8719&lt;&gt;"",IFERROR(IF(FIND(" ",G8719)&gt;=1,MID(G8719,FIND(" ",G8719)+1,LEN(G8719)),""),""),"")</f>
        <v/>
      </c>
      <c r="AC8719" s="51">
        <f>IFERROR(VALUE(MID($C8719,1,2)),0)</f>
        <v>0</v>
      </c>
      <c r="AD8719" s="44">
        <f>IFERROR(VALUE(MID($C8719,4,3)),0)</f>
        <v>0</v>
      </c>
      <c r="AE8719" s="51">
        <f>VALUE(RIGHT("00"&amp;AC8719,2)&amp;RIGHT("000"&amp;AD8719,3))</f>
        <v>0</v>
      </c>
    </row>
    <row r="8720" spans="1:31">
      <c r="A8720" s="60" t="str">
        <f>IF(G8720&amp;Q8720&lt;&gt;"",W8720&amp;Q8720,"")</f>
        <v/>
      </c>
      <c r="B8720" s="85" t="str">
        <f>IF(C8720&lt;&gt;"",LEFT(C8720,9),"")</f>
        <v/>
      </c>
      <c r="V8720" s="60" t="str">
        <f>W8720&amp;H8720</f>
        <v/>
      </c>
      <c r="W8720" s="60" t="str">
        <f>_xlfn.LET(_xlpm.TextCell,TEXT(G8720,"###"),IF(_xlpm.TextCell&lt;&gt;"",IF(StyleSpaceSplit,IFERROR(IF(FIND(" ",_xlpm.TextCell)&gt;=1,MID(_xlpm.TextCell,1,FIND(" ",_xlpm.TextCell)-1),_xlpm.TextCell),_xlpm.TextCell),_xlpm.TextCell),""))</f>
        <v/>
      </c>
      <c r="X8720" s="60" t="str">
        <f>IF(A8720&lt;&gt;"",IFERROR(IF(FIND(" ",G8720)&gt;=1,MID(G8720,FIND(" ",G8720)+1,LEN(G8720)),""),""),"")</f>
        <v/>
      </c>
      <c r="AC8720" s="51">
        <f>IFERROR(VALUE(MID($C8720,1,2)),0)</f>
        <v>0</v>
      </c>
      <c r="AD8720" s="44">
        <f>IFERROR(VALUE(MID($C8720,4,3)),0)</f>
        <v>0</v>
      </c>
      <c r="AE8720" s="51">
        <f>VALUE(RIGHT("00"&amp;AC8720,2)&amp;RIGHT("000"&amp;AD8720,3))</f>
        <v>0</v>
      </c>
    </row>
    <row r="8721" spans="1:31">
      <c r="A8721" s="60" t="str">
        <f>IF(G8721&amp;Q8721&lt;&gt;"",W8721&amp;Q8721,"")</f>
        <v/>
      </c>
      <c r="B8721" s="85" t="str">
        <f>IF(C8721&lt;&gt;"",LEFT(C8721,9),"")</f>
        <v/>
      </c>
      <c r="V8721" s="60" t="str">
        <f>W8721&amp;H8721</f>
        <v/>
      </c>
      <c r="W8721" s="60" t="str">
        <f>_xlfn.LET(_xlpm.TextCell,TEXT(G8721,"###"),IF(_xlpm.TextCell&lt;&gt;"",IF(StyleSpaceSplit,IFERROR(IF(FIND(" ",_xlpm.TextCell)&gt;=1,MID(_xlpm.TextCell,1,FIND(" ",_xlpm.TextCell)-1),_xlpm.TextCell),_xlpm.TextCell),_xlpm.TextCell),""))</f>
        <v/>
      </c>
      <c r="X8721" s="60" t="str">
        <f>IF(A8721&lt;&gt;"",IFERROR(IF(FIND(" ",G8721)&gt;=1,MID(G8721,FIND(" ",G8721)+1,LEN(G8721)),""),""),"")</f>
        <v/>
      </c>
      <c r="AC8721" s="51">
        <f>IFERROR(VALUE(MID($C8721,1,2)),0)</f>
        <v>0</v>
      </c>
      <c r="AD8721" s="44">
        <f>IFERROR(VALUE(MID($C8721,4,3)),0)</f>
        <v>0</v>
      </c>
      <c r="AE8721" s="51">
        <f>VALUE(RIGHT("00"&amp;AC8721,2)&amp;RIGHT("000"&amp;AD8721,3))</f>
        <v>0</v>
      </c>
    </row>
    <row r="8722" spans="1:31">
      <c r="A8722" s="60" t="str">
        <f>IF(G8722&amp;Q8722&lt;&gt;"",W8722&amp;Q8722,"")</f>
        <v/>
      </c>
      <c r="B8722" s="85" t="str">
        <f>IF(C8722&lt;&gt;"",LEFT(C8722,9),"")</f>
        <v/>
      </c>
      <c r="V8722" s="60" t="str">
        <f>W8722&amp;H8722</f>
        <v/>
      </c>
      <c r="W8722" s="60" t="str">
        <f>_xlfn.LET(_xlpm.TextCell,TEXT(G8722,"###"),IF(_xlpm.TextCell&lt;&gt;"",IF(StyleSpaceSplit,IFERROR(IF(FIND(" ",_xlpm.TextCell)&gt;=1,MID(_xlpm.TextCell,1,FIND(" ",_xlpm.TextCell)-1),_xlpm.TextCell),_xlpm.TextCell),_xlpm.TextCell),""))</f>
        <v/>
      </c>
      <c r="X8722" s="60" t="str">
        <f>IF(A8722&lt;&gt;"",IFERROR(IF(FIND(" ",G8722)&gt;=1,MID(G8722,FIND(" ",G8722)+1,LEN(G8722)),""),""),"")</f>
        <v/>
      </c>
      <c r="AC8722" s="51">
        <f>IFERROR(VALUE(MID($C8722,1,2)),0)</f>
        <v>0</v>
      </c>
      <c r="AD8722" s="44">
        <f>IFERROR(VALUE(MID($C8722,4,3)),0)</f>
        <v>0</v>
      </c>
      <c r="AE8722" s="51">
        <f>VALUE(RIGHT("00"&amp;AC8722,2)&amp;RIGHT("000"&amp;AD8722,3))</f>
        <v>0</v>
      </c>
    </row>
    <row r="8723" spans="1:31">
      <c r="A8723" s="60" t="str">
        <f>IF(G8723&amp;Q8723&lt;&gt;"",W8723&amp;Q8723,"")</f>
        <v/>
      </c>
      <c r="B8723" s="85" t="str">
        <f>IF(C8723&lt;&gt;"",LEFT(C8723,9),"")</f>
        <v/>
      </c>
      <c r="V8723" s="60" t="str">
        <f>W8723&amp;H8723</f>
        <v/>
      </c>
      <c r="W8723" s="60" t="str">
        <f>_xlfn.LET(_xlpm.TextCell,TEXT(G8723,"###"),IF(_xlpm.TextCell&lt;&gt;"",IF(StyleSpaceSplit,IFERROR(IF(FIND(" ",_xlpm.TextCell)&gt;=1,MID(_xlpm.TextCell,1,FIND(" ",_xlpm.TextCell)-1),_xlpm.TextCell),_xlpm.TextCell),_xlpm.TextCell),""))</f>
        <v/>
      </c>
      <c r="X8723" s="60" t="str">
        <f>IF(A8723&lt;&gt;"",IFERROR(IF(FIND(" ",G8723)&gt;=1,MID(G8723,FIND(" ",G8723)+1,LEN(G8723)),""),""),"")</f>
        <v/>
      </c>
      <c r="AC8723" s="51">
        <f>IFERROR(VALUE(MID($C8723,1,2)),0)</f>
        <v>0</v>
      </c>
      <c r="AD8723" s="44">
        <f>IFERROR(VALUE(MID($C8723,4,3)),0)</f>
        <v>0</v>
      </c>
      <c r="AE8723" s="51">
        <f>VALUE(RIGHT("00"&amp;AC8723,2)&amp;RIGHT("000"&amp;AD8723,3))</f>
        <v>0</v>
      </c>
    </row>
    <row r="8724" spans="1:31">
      <c r="A8724" s="60" t="str">
        <f>IF(G8724&amp;Q8724&lt;&gt;"",W8724&amp;Q8724,"")</f>
        <v/>
      </c>
      <c r="B8724" s="85" t="str">
        <f>IF(C8724&lt;&gt;"",LEFT(C8724,9),"")</f>
        <v/>
      </c>
      <c r="V8724" s="60" t="str">
        <f>W8724&amp;H8724</f>
        <v/>
      </c>
      <c r="W8724" s="60" t="str">
        <f>_xlfn.LET(_xlpm.TextCell,TEXT(G8724,"###"),IF(_xlpm.TextCell&lt;&gt;"",IF(StyleSpaceSplit,IFERROR(IF(FIND(" ",_xlpm.TextCell)&gt;=1,MID(_xlpm.TextCell,1,FIND(" ",_xlpm.TextCell)-1),_xlpm.TextCell),_xlpm.TextCell),_xlpm.TextCell),""))</f>
        <v/>
      </c>
      <c r="X8724" s="60" t="str">
        <f>IF(A8724&lt;&gt;"",IFERROR(IF(FIND(" ",G8724)&gt;=1,MID(G8724,FIND(" ",G8724)+1,LEN(G8724)),""),""),"")</f>
        <v/>
      </c>
      <c r="AC8724" s="51">
        <f>IFERROR(VALUE(MID($C8724,1,2)),0)</f>
        <v>0</v>
      </c>
      <c r="AD8724" s="44">
        <f>IFERROR(VALUE(MID($C8724,4,3)),0)</f>
        <v>0</v>
      </c>
      <c r="AE8724" s="51">
        <f>VALUE(RIGHT("00"&amp;AC8724,2)&amp;RIGHT("000"&amp;AD8724,3))</f>
        <v>0</v>
      </c>
    </row>
    <row r="8725" spans="1:31">
      <c r="A8725" s="60" t="str">
        <f>IF(G8725&amp;Q8725&lt;&gt;"",W8725&amp;Q8725,"")</f>
        <v/>
      </c>
      <c r="B8725" s="85" t="str">
        <f>IF(C8725&lt;&gt;"",LEFT(C8725,9),"")</f>
        <v/>
      </c>
      <c r="V8725" s="60" t="str">
        <f>W8725&amp;H8725</f>
        <v/>
      </c>
      <c r="W8725" s="60" t="str">
        <f>_xlfn.LET(_xlpm.TextCell,TEXT(G8725,"###"),IF(_xlpm.TextCell&lt;&gt;"",IF(StyleSpaceSplit,IFERROR(IF(FIND(" ",_xlpm.TextCell)&gt;=1,MID(_xlpm.TextCell,1,FIND(" ",_xlpm.TextCell)-1),_xlpm.TextCell),_xlpm.TextCell),_xlpm.TextCell),""))</f>
        <v/>
      </c>
      <c r="X8725" s="60" t="str">
        <f>IF(A8725&lt;&gt;"",IFERROR(IF(FIND(" ",G8725)&gt;=1,MID(G8725,FIND(" ",G8725)+1,LEN(G8725)),""),""),"")</f>
        <v/>
      </c>
      <c r="AC8725" s="51">
        <f>IFERROR(VALUE(MID($C8725,1,2)),0)</f>
        <v>0</v>
      </c>
      <c r="AD8725" s="44">
        <f>IFERROR(VALUE(MID($C8725,4,3)),0)</f>
        <v>0</v>
      </c>
      <c r="AE8725" s="51">
        <f>VALUE(RIGHT("00"&amp;AC8725,2)&amp;RIGHT("000"&amp;AD8725,3))</f>
        <v>0</v>
      </c>
    </row>
    <row r="8726" spans="1:31">
      <c r="A8726" s="60" t="str">
        <f>IF(G8726&amp;Q8726&lt;&gt;"",W8726&amp;Q8726,"")</f>
        <v/>
      </c>
      <c r="B8726" s="85" t="str">
        <f>IF(C8726&lt;&gt;"",LEFT(C8726,9),"")</f>
        <v/>
      </c>
      <c r="V8726" s="60" t="str">
        <f>W8726&amp;H8726</f>
        <v/>
      </c>
      <c r="W8726" s="60" t="str">
        <f>_xlfn.LET(_xlpm.TextCell,TEXT(G8726,"###"),IF(_xlpm.TextCell&lt;&gt;"",IF(StyleSpaceSplit,IFERROR(IF(FIND(" ",_xlpm.TextCell)&gt;=1,MID(_xlpm.TextCell,1,FIND(" ",_xlpm.TextCell)-1),_xlpm.TextCell),_xlpm.TextCell),_xlpm.TextCell),""))</f>
        <v/>
      </c>
      <c r="X8726" s="60" t="str">
        <f>IF(A8726&lt;&gt;"",IFERROR(IF(FIND(" ",G8726)&gt;=1,MID(G8726,FIND(" ",G8726)+1,LEN(G8726)),""),""),"")</f>
        <v/>
      </c>
      <c r="AC8726" s="51">
        <f>IFERROR(VALUE(MID($C8726,1,2)),0)</f>
        <v>0</v>
      </c>
      <c r="AD8726" s="44">
        <f>IFERROR(VALUE(MID($C8726,4,3)),0)</f>
        <v>0</v>
      </c>
      <c r="AE8726" s="51">
        <f>VALUE(RIGHT("00"&amp;AC8726,2)&amp;RIGHT("000"&amp;AD8726,3))</f>
        <v>0</v>
      </c>
    </row>
    <row r="8727" spans="1:31">
      <c r="A8727" s="60" t="str">
        <f>IF(G8727&amp;Q8727&lt;&gt;"",W8727&amp;Q8727,"")</f>
        <v/>
      </c>
      <c r="B8727" s="85" t="str">
        <f>IF(C8727&lt;&gt;"",LEFT(C8727,9),"")</f>
        <v/>
      </c>
      <c r="V8727" s="60" t="str">
        <f>W8727&amp;H8727</f>
        <v/>
      </c>
      <c r="W8727" s="60" t="str">
        <f>_xlfn.LET(_xlpm.TextCell,TEXT(G8727,"###"),IF(_xlpm.TextCell&lt;&gt;"",IF(StyleSpaceSplit,IFERROR(IF(FIND(" ",_xlpm.TextCell)&gt;=1,MID(_xlpm.TextCell,1,FIND(" ",_xlpm.TextCell)-1),_xlpm.TextCell),_xlpm.TextCell),_xlpm.TextCell),""))</f>
        <v/>
      </c>
      <c r="X8727" s="60" t="str">
        <f>IF(A8727&lt;&gt;"",IFERROR(IF(FIND(" ",G8727)&gt;=1,MID(G8727,FIND(" ",G8727)+1,LEN(G8727)),""),""),"")</f>
        <v/>
      </c>
      <c r="AC8727" s="51">
        <f>IFERROR(VALUE(MID($C8727,1,2)),0)</f>
        <v>0</v>
      </c>
      <c r="AD8727" s="44">
        <f>IFERROR(VALUE(MID($C8727,4,3)),0)</f>
        <v>0</v>
      </c>
      <c r="AE8727" s="51">
        <f>VALUE(RIGHT("00"&amp;AC8727,2)&amp;RIGHT("000"&amp;AD8727,3))</f>
        <v>0</v>
      </c>
    </row>
    <row r="8728" spans="1:31">
      <c r="A8728" s="60" t="str">
        <f>IF(G8728&amp;Q8728&lt;&gt;"",W8728&amp;Q8728,"")</f>
        <v/>
      </c>
      <c r="B8728" s="85" t="str">
        <f>IF(C8728&lt;&gt;"",LEFT(C8728,9),"")</f>
        <v/>
      </c>
      <c r="V8728" s="60" t="str">
        <f>W8728&amp;H8728</f>
        <v/>
      </c>
      <c r="W8728" s="60" t="str">
        <f>_xlfn.LET(_xlpm.TextCell,TEXT(G8728,"###"),IF(_xlpm.TextCell&lt;&gt;"",IF(StyleSpaceSplit,IFERROR(IF(FIND(" ",_xlpm.TextCell)&gt;=1,MID(_xlpm.TextCell,1,FIND(" ",_xlpm.TextCell)-1),_xlpm.TextCell),_xlpm.TextCell),_xlpm.TextCell),""))</f>
        <v/>
      </c>
      <c r="X8728" s="60" t="str">
        <f>IF(A8728&lt;&gt;"",IFERROR(IF(FIND(" ",G8728)&gt;=1,MID(G8728,FIND(" ",G8728)+1,LEN(G8728)),""),""),"")</f>
        <v/>
      </c>
      <c r="AC8728" s="51">
        <f>IFERROR(VALUE(MID($C8728,1,2)),0)</f>
        <v>0</v>
      </c>
      <c r="AD8728" s="44">
        <f>IFERROR(VALUE(MID($C8728,4,3)),0)</f>
        <v>0</v>
      </c>
      <c r="AE8728" s="51">
        <f>VALUE(RIGHT("00"&amp;AC8728,2)&amp;RIGHT("000"&amp;AD8728,3))</f>
        <v>0</v>
      </c>
    </row>
    <row r="8729" spans="1:31">
      <c r="A8729" s="60" t="str">
        <f>IF(G8729&amp;Q8729&lt;&gt;"",W8729&amp;Q8729,"")</f>
        <v/>
      </c>
      <c r="B8729" s="85" t="str">
        <f>IF(C8729&lt;&gt;"",LEFT(C8729,9),"")</f>
        <v/>
      </c>
      <c r="V8729" s="60" t="str">
        <f>W8729&amp;H8729</f>
        <v/>
      </c>
      <c r="W8729" s="60" t="str">
        <f>_xlfn.LET(_xlpm.TextCell,TEXT(G8729,"###"),IF(_xlpm.TextCell&lt;&gt;"",IF(StyleSpaceSplit,IFERROR(IF(FIND(" ",_xlpm.TextCell)&gt;=1,MID(_xlpm.TextCell,1,FIND(" ",_xlpm.TextCell)-1),_xlpm.TextCell),_xlpm.TextCell),_xlpm.TextCell),""))</f>
        <v/>
      </c>
      <c r="X8729" s="60" t="str">
        <f>IF(A8729&lt;&gt;"",IFERROR(IF(FIND(" ",G8729)&gt;=1,MID(G8729,FIND(" ",G8729)+1,LEN(G8729)),""),""),"")</f>
        <v/>
      </c>
      <c r="AC8729" s="51">
        <f>IFERROR(VALUE(MID($C8729,1,2)),0)</f>
        <v>0</v>
      </c>
      <c r="AD8729" s="44">
        <f>IFERROR(VALUE(MID($C8729,4,3)),0)</f>
        <v>0</v>
      </c>
      <c r="AE8729" s="51">
        <f>VALUE(RIGHT("00"&amp;AC8729,2)&amp;RIGHT("000"&amp;AD8729,3))</f>
        <v>0</v>
      </c>
    </row>
    <row r="8730" spans="1:31">
      <c r="A8730" s="60" t="str">
        <f>IF(G8730&amp;Q8730&lt;&gt;"",W8730&amp;Q8730,"")</f>
        <v/>
      </c>
      <c r="B8730" s="85" t="str">
        <f>IF(C8730&lt;&gt;"",LEFT(C8730,9),"")</f>
        <v/>
      </c>
      <c r="V8730" s="60" t="str">
        <f>W8730&amp;H8730</f>
        <v/>
      </c>
      <c r="W8730" s="60" t="str">
        <f>_xlfn.LET(_xlpm.TextCell,TEXT(G8730,"###"),IF(_xlpm.TextCell&lt;&gt;"",IF(StyleSpaceSplit,IFERROR(IF(FIND(" ",_xlpm.TextCell)&gt;=1,MID(_xlpm.TextCell,1,FIND(" ",_xlpm.TextCell)-1),_xlpm.TextCell),_xlpm.TextCell),_xlpm.TextCell),""))</f>
        <v/>
      </c>
      <c r="X8730" s="60" t="str">
        <f>IF(A8730&lt;&gt;"",IFERROR(IF(FIND(" ",G8730)&gt;=1,MID(G8730,FIND(" ",G8730)+1,LEN(G8730)),""),""),"")</f>
        <v/>
      </c>
      <c r="AC8730" s="51">
        <f>IFERROR(VALUE(MID($C8730,1,2)),0)</f>
        <v>0</v>
      </c>
      <c r="AD8730" s="44">
        <f>IFERROR(VALUE(MID($C8730,4,3)),0)</f>
        <v>0</v>
      </c>
      <c r="AE8730" s="51">
        <f>VALUE(RIGHT("00"&amp;AC8730,2)&amp;RIGHT("000"&amp;AD8730,3))</f>
        <v>0</v>
      </c>
    </row>
    <row r="8731" spans="1:31">
      <c r="A8731" s="60" t="str">
        <f>IF(G8731&amp;Q8731&lt;&gt;"",W8731&amp;Q8731,"")</f>
        <v/>
      </c>
      <c r="B8731" s="85" t="str">
        <f>IF(C8731&lt;&gt;"",LEFT(C8731,9),"")</f>
        <v/>
      </c>
      <c r="V8731" s="60" t="str">
        <f>W8731&amp;H8731</f>
        <v/>
      </c>
      <c r="W8731" s="60" t="str">
        <f>_xlfn.LET(_xlpm.TextCell,TEXT(G8731,"###"),IF(_xlpm.TextCell&lt;&gt;"",IF(StyleSpaceSplit,IFERROR(IF(FIND(" ",_xlpm.TextCell)&gt;=1,MID(_xlpm.TextCell,1,FIND(" ",_xlpm.TextCell)-1),_xlpm.TextCell),_xlpm.TextCell),_xlpm.TextCell),""))</f>
        <v/>
      </c>
      <c r="X8731" s="60" t="str">
        <f>IF(A8731&lt;&gt;"",IFERROR(IF(FIND(" ",G8731)&gt;=1,MID(G8731,FIND(" ",G8731)+1,LEN(G8731)),""),""),"")</f>
        <v/>
      </c>
      <c r="AC8731" s="51">
        <f>IFERROR(VALUE(MID($C8731,1,2)),0)</f>
        <v>0</v>
      </c>
      <c r="AD8731" s="44">
        <f>IFERROR(VALUE(MID($C8731,4,3)),0)</f>
        <v>0</v>
      </c>
      <c r="AE8731" s="51">
        <f>VALUE(RIGHT("00"&amp;AC8731,2)&amp;RIGHT("000"&amp;AD8731,3))</f>
        <v>0</v>
      </c>
    </row>
    <row r="8732" spans="1:31">
      <c r="A8732" s="60" t="str">
        <f>IF(G8732&amp;Q8732&lt;&gt;"",W8732&amp;Q8732,"")</f>
        <v/>
      </c>
      <c r="B8732" s="85" t="str">
        <f>IF(C8732&lt;&gt;"",LEFT(C8732,9),"")</f>
        <v/>
      </c>
      <c r="V8732" s="60" t="str">
        <f>W8732&amp;H8732</f>
        <v/>
      </c>
      <c r="W8732" s="60" t="str">
        <f>_xlfn.LET(_xlpm.TextCell,TEXT(G8732,"###"),IF(_xlpm.TextCell&lt;&gt;"",IF(StyleSpaceSplit,IFERROR(IF(FIND(" ",_xlpm.TextCell)&gt;=1,MID(_xlpm.TextCell,1,FIND(" ",_xlpm.TextCell)-1),_xlpm.TextCell),_xlpm.TextCell),_xlpm.TextCell),""))</f>
        <v/>
      </c>
      <c r="X8732" s="60" t="str">
        <f>IF(A8732&lt;&gt;"",IFERROR(IF(FIND(" ",G8732)&gt;=1,MID(G8732,FIND(" ",G8732)+1,LEN(G8732)),""),""),"")</f>
        <v/>
      </c>
      <c r="AC8732" s="51">
        <f>IFERROR(VALUE(MID($C8732,1,2)),0)</f>
        <v>0</v>
      </c>
      <c r="AD8732" s="44">
        <f>IFERROR(VALUE(MID($C8732,4,3)),0)</f>
        <v>0</v>
      </c>
      <c r="AE8732" s="51">
        <f>VALUE(RIGHT("00"&amp;AC8732,2)&amp;RIGHT("000"&amp;AD8732,3))</f>
        <v>0</v>
      </c>
    </row>
    <row r="8733" spans="1:31">
      <c r="A8733" s="60" t="str">
        <f>IF(G8733&amp;Q8733&lt;&gt;"",W8733&amp;Q8733,"")</f>
        <v/>
      </c>
      <c r="B8733" s="85" t="str">
        <f>IF(C8733&lt;&gt;"",LEFT(C8733,9),"")</f>
        <v/>
      </c>
      <c r="V8733" s="60" t="str">
        <f>W8733&amp;H8733</f>
        <v/>
      </c>
      <c r="W8733" s="60" t="str">
        <f>_xlfn.LET(_xlpm.TextCell,TEXT(G8733,"###"),IF(_xlpm.TextCell&lt;&gt;"",IF(StyleSpaceSplit,IFERROR(IF(FIND(" ",_xlpm.TextCell)&gt;=1,MID(_xlpm.TextCell,1,FIND(" ",_xlpm.TextCell)-1),_xlpm.TextCell),_xlpm.TextCell),_xlpm.TextCell),""))</f>
        <v/>
      </c>
      <c r="X8733" s="60" t="str">
        <f>IF(A8733&lt;&gt;"",IFERROR(IF(FIND(" ",G8733)&gt;=1,MID(G8733,FIND(" ",G8733)+1,LEN(G8733)),""),""),"")</f>
        <v/>
      </c>
      <c r="AC8733" s="51">
        <f>IFERROR(VALUE(MID($C8733,1,2)),0)</f>
        <v>0</v>
      </c>
      <c r="AD8733" s="44">
        <f>IFERROR(VALUE(MID($C8733,4,3)),0)</f>
        <v>0</v>
      </c>
      <c r="AE8733" s="51">
        <f>VALUE(RIGHT("00"&amp;AC8733,2)&amp;RIGHT("000"&amp;AD8733,3))</f>
        <v>0</v>
      </c>
    </row>
    <row r="8734" spans="1:31">
      <c r="A8734" s="60" t="str">
        <f>IF(G8734&amp;Q8734&lt;&gt;"",W8734&amp;Q8734,"")</f>
        <v/>
      </c>
      <c r="B8734" s="85" t="str">
        <f>IF(C8734&lt;&gt;"",LEFT(C8734,9),"")</f>
        <v/>
      </c>
      <c r="V8734" s="60" t="str">
        <f>W8734&amp;H8734</f>
        <v/>
      </c>
      <c r="W8734" s="60" t="str">
        <f>_xlfn.LET(_xlpm.TextCell,TEXT(G8734,"###"),IF(_xlpm.TextCell&lt;&gt;"",IF(StyleSpaceSplit,IFERROR(IF(FIND(" ",_xlpm.TextCell)&gt;=1,MID(_xlpm.TextCell,1,FIND(" ",_xlpm.TextCell)-1),_xlpm.TextCell),_xlpm.TextCell),_xlpm.TextCell),""))</f>
        <v/>
      </c>
      <c r="X8734" s="60" t="str">
        <f>IF(A8734&lt;&gt;"",IFERROR(IF(FIND(" ",G8734)&gt;=1,MID(G8734,FIND(" ",G8734)+1,LEN(G8734)),""),""),"")</f>
        <v/>
      </c>
      <c r="AC8734" s="51">
        <f>IFERROR(VALUE(MID($C8734,1,2)),0)</f>
        <v>0</v>
      </c>
      <c r="AD8734" s="44">
        <f>IFERROR(VALUE(MID($C8734,4,3)),0)</f>
        <v>0</v>
      </c>
      <c r="AE8734" s="51">
        <f>VALUE(RIGHT("00"&amp;AC8734,2)&amp;RIGHT("000"&amp;AD8734,3))</f>
        <v>0</v>
      </c>
    </row>
    <row r="8735" spans="1:31">
      <c r="A8735" s="60" t="str">
        <f>IF(G8735&amp;Q8735&lt;&gt;"",W8735&amp;Q8735,"")</f>
        <v/>
      </c>
      <c r="B8735" s="85" t="str">
        <f>IF(C8735&lt;&gt;"",LEFT(C8735,9),"")</f>
        <v/>
      </c>
      <c r="V8735" s="60" t="str">
        <f>W8735&amp;H8735</f>
        <v/>
      </c>
      <c r="W8735" s="60" t="str">
        <f>_xlfn.LET(_xlpm.TextCell,TEXT(G8735,"###"),IF(_xlpm.TextCell&lt;&gt;"",IF(StyleSpaceSplit,IFERROR(IF(FIND(" ",_xlpm.TextCell)&gt;=1,MID(_xlpm.TextCell,1,FIND(" ",_xlpm.TextCell)-1),_xlpm.TextCell),_xlpm.TextCell),_xlpm.TextCell),""))</f>
        <v/>
      </c>
      <c r="X8735" s="60" t="str">
        <f>IF(A8735&lt;&gt;"",IFERROR(IF(FIND(" ",G8735)&gt;=1,MID(G8735,FIND(" ",G8735)+1,LEN(G8735)),""),""),"")</f>
        <v/>
      </c>
      <c r="AC8735" s="51">
        <f>IFERROR(VALUE(MID($C8735,1,2)),0)</f>
        <v>0</v>
      </c>
      <c r="AD8735" s="44">
        <f>IFERROR(VALUE(MID($C8735,4,3)),0)</f>
        <v>0</v>
      </c>
      <c r="AE8735" s="51">
        <f>VALUE(RIGHT("00"&amp;AC8735,2)&amp;RIGHT("000"&amp;AD8735,3))</f>
        <v>0</v>
      </c>
    </row>
    <row r="8736" spans="1:31">
      <c r="A8736" s="60" t="str">
        <f>IF(G8736&amp;Q8736&lt;&gt;"",W8736&amp;Q8736,"")</f>
        <v/>
      </c>
      <c r="B8736" s="85" t="str">
        <f>IF(C8736&lt;&gt;"",LEFT(C8736,9),"")</f>
        <v/>
      </c>
      <c r="V8736" s="60" t="str">
        <f>W8736&amp;H8736</f>
        <v/>
      </c>
      <c r="W8736" s="60" t="str">
        <f>_xlfn.LET(_xlpm.TextCell,TEXT(G8736,"###"),IF(_xlpm.TextCell&lt;&gt;"",IF(StyleSpaceSplit,IFERROR(IF(FIND(" ",_xlpm.TextCell)&gt;=1,MID(_xlpm.TextCell,1,FIND(" ",_xlpm.TextCell)-1),_xlpm.TextCell),_xlpm.TextCell),_xlpm.TextCell),""))</f>
        <v/>
      </c>
      <c r="X8736" s="60" t="str">
        <f>IF(A8736&lt;&gt;"",IFERROR(IF(FIND(" ",G8736)&gt;=1,MID(G8736,FIND(" ",G8736)+1,LEN(G8736)),""),""),"")</f>
        <v/>
      </c>
      <c r="AC8736" s="51">
        <f>IFERROR(VALUE(MID($C8736,1,2)),0)</f>
        <v>0</v>
      </c>
      <c r="AD8736" s="44">
        <f>IFERROR(VALUE(MID($C8736,4,3)),0)</f>
        <v>0</v>
      </c>
      <c r="AE8736" s="51">
        <f>VALUE(RIGHT("00"&amp;AC8736,2)&amp;RIGHT("000"&amp;AD8736,3))</f>
        <v>0</v>
      </c>
    </row>
    <row r="8737" spans="1:31">
      <c r="A8737" s="60" t="str">
        <f>IF(G8737&amp;Q8737&lt;&gt;"",W8737&amp;Q8737,"")</f>
        <v/>
      </c>
      <c r="B8737" s="85" t="str">
        <f>IF(C8737&lt;&gt;"",LEFT(C8737,9),"")</f>
        <v/>
      </c>
      <c r="V8737" s="60" t="str">
        <f>W8737&amp;H8737</f>
        <v/>
      </c>
      <c r="W8737" s="60" t="str">
        <f>_xlfn.LET(_xlpm.TextCell,TEXT(G8737,"###"),IF(_xlpm.TextCell&lt;&gt;"",IF(StyleSpaceSplit,IFERROR(IF(FIND(" ",_xlpm.TextCell)&gt;=1,MID(_xlpm.TextCell,1,FIND(" ",_xlpm.TextCell)-1),_xlpm.TextCell),_xlpm.TextCell),_xlpm.TextCell),""))</f>
        <v/>
      </c>
      <c r="X8737" s="60" t="str">
        <f>IF(A8737&lt;&gt;"",IFERROR(IF(FIND(" ",G8737)&gt;=1,MID(G8737,FIND(" ",G8737)+1,LEN(G8737)),""),""),"")</f>
        <v/>
      </c>
      <c r="AC8737" s="51">
        <f>IFERROR(VALUE(MID($C8737,1,2)),0)</f>
        <v>0</v>
      </c>
      <c r="AD8737" s="44">
        <f>IFERROR(VALUE(MID($C8737,4,3)),0)</f>
        <v>0</v>
      </c>
      <c r="AE8737" s="51">
        <f>VALUE(RIGHT("00"&amp;AC8737,2)&amp;RIGHT("000"&amp;AD8737,3))</f>
        <v>0</v>
      </c>
    </row>
    <row r="8738" spans="1:31">
      <c r="A8738" s="60" t="str">
        <f>IF(G8738&amp;Q8738&lt;&gt;"",W8738&amp;Q8738,"")</f>
        <v/>
      </c>
      <c r="B8738" s="85" t="str">
        <f>IF(C8738&lt;&gt;"",LEFT(C8738,9),"")</f>
        <v/>
      </c>
      <c r="V8738" s="60" t="str">
        <f>W8738&amp;H8738</f>
        <v/>
      </c>
      <c r="W8738" s="60" t="str">
        <f>_xlfn.LET(_xlpm.TextCell,TEXT(G8738,"###"),IF(_xlpm.TextCell&lt;&gt;"",IF(StyleSpaceSplit,IFERROR(IF(FIND(" ",_xlpm.TextCell)&gt;=1,MID(_xlpm.TextCell,1,FIND(" ",_xlpm.TextCell)-1),_xlpm.TextCell),_xlpm.TextCell),_xlpm.TextCell),""))</f>
        <v/>
      </c>
      <c r="X8738" s="60" t="str">
        <f>IF(A8738&lt;&gt;"",IFERROR(IF(FIND(" ",G8738)&gt;=1,MID(G8738,FIND(" ",G8738)+1,LEN(G8738)),""),""),"")</f>
        <v/>
      </c>
      <c r="AC8738" s="51">
        <f>IFERROR(VALUE(MID($C8738,1,2)),0)</f>
        <v>0</v>
      </c>
      <c r="AD8738" s="44">
        <f>IFERROR(VALUE(MID($C8738,4,3)),0)</f>
        <v>0</v>
      </c>
      <c r="AE8738" s="51">
        <f>VALUE(RIGHT("00"&amp;AC8738,2)&amp;RIGHT("000"&amp;AD8738,3))</f>
        <v>0</v>
      </c>
    </row>
    <row r="8739" spans="1:31">
      <c r="A8739" s="60" t="str">
        <f>IF(G8739&amp;Q8739&lt;&gt;"",W8739&amp;Q8739,"")</f>
        <v/>
      </c>
      <c r="B8739" s="85" t="str">
        <f>IF(C8739&lt;&gt;"",LEFT(C8739,9),"")</f>
        <v/>
      </c>
      <c r="V8739" s="60" t="str">
        <f>W8739&amp;H8739</f>
        <v/>
      </c>
      <c r="W8739" s="60" t="str">
        <f>_xlfn.LET(_xlpm.TextCell,TEXT(G8739,"###"),IF(_xlpm.TextCell&lt;&gt;"",IF(StyleSpaceSplit,IFERROR(IF(FIND(" ",_xlpm.TextCell)&gt;=1,MID(_xlpm.TextCell,1,FIND(" ",_xlpm.TextCell)-1),_xlpm.TextCell),_xlpm.TextCell),_xlpm.TextCell),""))</f>
        <v/>
      </c>
      <c r="X8739" s="60" t="str">
        <f>IF(A8739&lt;&gt;"",IFERROR(IF(FIND(" ",G8739)&gt;=1,MID(G8739,FIND(" ",G8739)+1,LEN(G8739)),""),""),"")</f>
        <v/>
      </c>
      <c r="AC8739" s="51">
        <f>IFERROR(VALUE(MID($C8739,1,2)),0)</f>
        <v>0</v>
      </c>
      <c r="AD8739" s="44">
        <f>IFERROR(VALUE(MID($C8739,4,3)),0)</f>
        <v>0</v>
      </c>
      <c r="AE8739" s="51">
        <f>VALUE(RIGHT("00"&amp;AC8739,2)&amp;RIGHT("000"&amp;AD8739,3))</f>
        <v>0</v>
      </c>
    </row>
    <row r="8740" spans="1:31">
      <c r="A8740" s="60" t="str">
        <f>IF(G8740&amp;Q8740&lt;&gt;"",W8740&amp;Q8740,"")</f>
        <v/>
      </c>
      <c r="B8740" s="85" t="str">
        <f>IF(C8740&lt;&gt;"",LEFT(C8740,9),"")</f>
        <v/>
      </c>
      <c r="V8740" s="60" t="str">
        <f>W8740&amp;H8740</f>
        <v/>
      </c>
      <c r="W8740" s="60" t="str">
        <f>_xlfn.LET(_xlpm.TextCell,TEXT(G8740,"###"),IF(_xlpm.TextCell&lt;&gt;"",IF(StyleSpaceSplit,IFERROR(IF(FIND(" ",_xlpm.TextCell)&gt;=1,MID(_xlpm.TextCell,1,FIND(" ",_xlpm.TextCell)-1),_xlpm.TextCell),_xlpm.TextCell),_xlpm.TextCell),""))</f>
        <v/>
      </c>
      <c r="X8740" s="60" t="str">
        <f>IF(A8740&lt;&gt;"",IFERROR(IF(FIND(" ",G8740)&gt;=1,MID(G8740,FIND(" ",G8740)+1,LEN(G8740)),""),""),"")</f>
        <v/>
      </c>
      <c r="AC8740" s="51">
        <f>IFERROR(VALUE(MID($C8740,1,2)),0)</f>
        <v>0</v>
      </c>
      <c r="AD8740" s="44">
        <f>IFERROR(VALUE(MID($C8740,4,3)),0)</f>
        <v>0</v>
      </c>
      <c r="AE8740" s="51">
        <f>VALUE(RIGHT("00"&amp;AC8740,2)&amp;RIGHT("000"&amp;AD8740,3))</f>
        <v>0</v>
      </c>
    </row>
    <row r="8741" spans="1:31">
      <c r="A8741" s="60" t="str">
        <f>IF(G8741&amp;Q8741&lt;&gt;"",W8741&amp;Q8741,"")</f>
        <v/>
      </c>
      <c r="B8741" s="85" t="str">
        <f>IF(C8741&lt;&gt;"",LEFT(C8741,9),"")</f>
        <v/>
      </c>
      <c r="V8741" s="60" t="str">
        <f>W8741&amp;H8741</f>
        <v/>
      </c>
      <c r="W8741" s="60" t="str">
        <f>_xlfn.LET(_xlpm.TextCell,TEXT(G8741,"###"),IF(_xlpm.TextCell&lt;&gt;"",IF(StyleSpaceSplit,IFERROR(IF(FIND(" ",_xlpm.TextCell)&gt;=1,MID(_xlpm.TextCell,1,FIND(" ",_xlpm.TextCell)-1),_xlpm.TextCell),_xlpm.TextCell),_xlpm.TextCell),""))</f>
        <v/>
      </c>
      <c r="X8741" s="60" t="str">
        <f>IF(A8741&lt;&gt;"",IFERROR(IF(FIND(" ",G8741)&gt;=1,MID(G8741,FIND(" ",G8741)+1,LEN(G8741)),""),""),"")</f>
        <v/>
      </c>
      <c r="AC8741" s="51">
        <f>IFERROR(VALUE(MID($C8741,1,2)),0)</f>
        <v>0</v>
      </c>
      <c r="AD8741" s="44">
        <f>IFERROR(VALUE(MID($C8741,4,3)),0)</f>
        <v>0</v>
      </c>
      <c r="AE8741" s="51">
        <f>VALUE(RIGHT("00"&amp;AC8741,2)&amp;RIGHT("000"&amp;AD8741,3))</f>
        <v>0</v>
      </c>
    </row>
    <row r="8742" spans="1:31">
      <c r="A8742" s="60" t="str">
        <f>IF(G8742&amp;Q8742&lt;&gt;"",W8742&amp;Q8742,"")</f>
        <v/>
      </c>
      <c r="B8742" s="85" t="str">
        <f>IF(C8742&lt;&gt;"",LEFT(C8742,9),"")</f>
        <v/>
      </c>
      <c r="V8742" s="60" t="str">
        <f>W8742&amp;H8742</f>
        <v/>
      </c>
      <c r="W8742" s="60" t="str">
        <f>_xlfn.LET(_xlpm.TextCell,TEXT(G8742,"###"),IF(_xlpm.TextCell&lt;&gt;"",IF(StyleSpaceSplit,IFERROR(IF(FIND(" ",_xlpm.TextCell)&gt;=1,MID(_xlpm.TextCell,1,FIND(" ",_xlpm.TextCell)-1),_xlpm.TextCell),_xlpm.TextCell),_xlpm.TextCell),""))</f>
        <v/>
      </c>
      <c r="X8742" s="60" t="str">
        <f>IF(A8742&lt;&gt;"",IFERROR(IF(FIND(" ",G8742)&gt;=1,MID(G8742,FIND(" ",G8742)+1,LEN(G8742)),""),""),"")</f>
        <v/>
      </c>
      <c r="AC8742" s="51">
        <f>IFERROR(VALUE(MID($C8742,1,2)),0)</f>
        <v>0</v>
      </c>
      <c r="AD8742" s="44">
        <f>IFERROR(VALUE(MID($C8742,4,3)),0)</f>
        <v>0</v>
      </c>
      <c r="AE8742" s="51">
        <f>VALUE(RIGHT("00"&amp;AC8742,2)&amp;RIGHT("000"&amp;AD8742,3))</f>
        <v>0</v>
      </c>
    </row>
    <row r="8743" spans="1:31">
      <c r="A8743" s="60" t="str">
        <f>IF(G8743&amp;Q8743&lt;&gt;"",W8743&amp;Q8743,"")</f>
        <v/>
      </c>
      <c r="B8743" s="85" t="str">
        <f>IF(C8743&lt;&gt;"",LEFT(C8743,9),"")</f>
        <v/>
      </c>
      <c r="V8743" s="60" t="str">
        <f>W8743&amp;H8743</f>
        <v/>
      </c>
      <c r="W8743" s="60" t="str">
        <f>_xlfn.LET(_xlpm.TextCell,TEXT(G8743,"###"),IF(_xlpm.TextCell&lt;&gt;"",IF(StyleSpaceSplit,IFERROR(IF(FIND(" ",_xlpm.TextCell)&gt;=1,MID(_xlpm.TextCell,1,FIND(" ",_xlpm.TextCell)-1),_xlpm.TextCell),_xlpm.TextCell),_xlpm.TextCell),""))</f>
        <v/>
      </c>
      <c r="X8743" s="60" t="str">
        <f>IF(A8743&lt;&gt;"",IFERROR(IF(FIND(" ",G8743)&gt;=1,MID(G8743,FIND(" ",G8743)+1,LEN(G8743)),""),""),"")</f>
        <v/>
      </c>
      <c r="AC8743" s="51">
        <f>IFERROR(VALUE(MID($C8743,1,2)),0)</f>
        <v>0</v>
      </c>
      <c r="AD8743" s="44">
        <f>IFERROR(VALUE(MID($C8743,4,3)),0)</f>
        <v>0</v>
      </c>
      <c r="AE8743" s="51">
        <f>VALUE(RIGHT("00"&amp;AC8743,2)&amp;RIGHT("000"&amp;AD8743,3))</f>
        <v>0</v>
      </c>
    </row>
    <row r="8744" spans="1:31">
      <c r="A8744" s="60" t="str">
        <f>IF(G8744&amp;Q8744&lt;&gt;"",W8744&amp;Q8744,"")</f>
        <v/>
      </c>
      <c r="B8744" s="85" t="str">
        <f>IF(C8744&lt;&gt;"",LEFT(C8744,9),"")</f>
        <v/>
      </c>
      <c r="V8744" s="60" t="str">
        <f>W8744&amp;H8744</f>
        <v/>
      </c>
      <c r="W8744" s="60" t="str">
        <f>_xlfn.LET(_xlpm.TextCell,TEXT(G8744,"###"),IF(_xlpm.TextCell&lt;&gt;"",IF(StyleSpaceSplit,IFERROR(IF(FIND(" ",_xlpm.TextCell)&gt;=1,MID(_xlpm.TextCell,1,FIND(" ",_xlpm.TextCell)-1),_xlpm.TextCell),_xlpm.TextCell),_xlpm.TextCell),""))</f>
        <v/>
      </c>
      <c r="X8744" s="60" t="str">
        <f>IF(A8744&lt;&gt;"",IFERROR(IF(FIND(" ",G8744)&gt;=1,MID(G8744,FIND(" ",G8744)+1,LEN(G8744)),""),""),"")</f>
        <v/>
      </c>
      <c r="AC8744" s="51">
        <f>IFERROR(VALUE(MID($C8744,1,2)),0)</f>
        <v>0</v>
      </c>
      <c r="AD8744" s="44">
        <f>IFERROR(VALUE(MID($C8744,4,3)),0)</f>
        <v>0</v>
      </c>
      <c r="AE8744" s="51">
        <f>VALUE(RIGHT("00"&amp;AC8744,2)&amp;RIGHT("000"&amp;AD8744,3))</f>
        <v>0</v>
      </c>
    </row>
    <row r="8745" spans="1:31">
      <c r="A8745" s="60" t="str">
        <f>IF(G8745&amp;Q8745&lt;&gt;"",W8745&amp;Q8745,"")</f>
        <v/>
      </c>
      <c r="B8745" s="85" t="str">
        <f>IF(C8745&lt;&gt;"",LEFT(C8745,9),"")</f>
        <v/>
      </c>
      <c r="V8745" s="60" t="str">
        <f>W8745&amp;H8745</f>
        <v/>
      </c>
      <c r="W8745" s="60" t="str">
        <f>_xlfn.LET(_xlpm.TextCell,TEXT(G8745,"###"),IF(_xlpm.TextCell&lt;&gt;"",IF(StyleSpaceSplit,IFERROR(IF(FIND(" ",_xlpm.TextCell)&gt;=1,MID(_xlpm.TextCell,1,FIND(" ",_xlpm.TextCell)-1),_xlpm.TextCell),_xlpm.TextCell),_xlpm.TextCell),""))</f>
        <v/>
      </c>
      <c r="X8745" s="60" t="str">
        <f>IF(A8745&lt;&gt;"",IFERROR(IF(FIND(" ",G8745)&gt;=1,MID(G8745,FIND(" ",G8745)+1,LEN(G8745)),""),""),"")</f>
        <v/>
      </c>
      <c r="AC8745" s="51">
        <f>IFERROR(VALUE(MID($C8745,1,2)),0)</f>
        <v>0</v>
      </c>
      <c r="AD8745" s="44">
        <f>IFERROR(VALUE(MID($C8745,4,3)),0)</f>
        <v>0</v>
      </c>
      <c r="AE8745" s="51">
        <f>VALUE(RIGHT("00"&amp;AC8745,2)&amp;RIGHT("000"&amp;AD8745,3))</f>
        <v>0</v>
      </c>
    </row>
    <row r="8746" spans="1:31">
      <c r="A8746" s="60" t="str">
        <f>IF(G8746&amp;Q8746&lt;&gt;"",W8746&amp;Q8746,"")</f>
        <v/>
      </c>
      <c r="B8746" s="85" t="str">
        <f>IF(C8746&lt;&gt;"",LEFT(C8746,9),"")</f>
        <v/>
      </c>
      <c r="V8746" s="60" t="str">
        <f>W8746&amp;H8746</f>
        <v/>
      </c>
      <c r="W8746" s="60" t="str">
        <f>_xlfn.LET(_xlpm.TextCell,TEXT(G8746,"###"),IF(_xlpm.TextCell&lt;&gt;"",IF(StyleSpaceSplit,IFERROR(IF(FIND(" ",_xlpm.TextCell)&gt;=1,MID(_xlpm.TextCell,1,FIND(" ",_xlpm.TextCell)-1),_xlpm.TextCell),_xlpm.TextCell),_xlpm.TextCell),""))</f>
        <v/>
      </c>
      <c r="X8746" s="60" t="str">
        <f>IF(A8746&lt;&gt;"",IFERROR(IF(FIND(" ",G8746)&gt;=1,MID(G8746,FIND(" ",G8746)+1,LEN(G8746)),""),""),"")</f>
        <v/>
      </c>
      <c r="AC8746" s="51">
        <f>IFERROR(VALUE(MID($C8746,1,2)),0)</f>
        <v>0</v>
      </c>
      <c r="AD8746" s="44">
        <f>IFERROR(VALUE(MID($C8746,4,3)),0)</f>
        <v>0</v>
      </c>
      <c r="AE8746" s="51">
        <f>VALUE(RIGHT("00"&amp;AC8746,2)&amp;RIGHT("000"&amp;AD8746,3))</f>
        <v>0</v>
      </c>
    </row>
    <row r="8747" spans="1:31">
      <c r="A8747" s="60" t="str">
        <f>IF(G8747&amp;Q8747&lt;&gt;"",W8747&amp;Q8747,"")</f>
        <v/>
      </c>
      <c r="B8747" s="85" t="str">
        <f>IF(C8747&lt;&gt;"",LEFT(C8747,9),"")</f>
        <v/>
      </c>
      <c r="V8747" s="60" t="str">
        <f>W8747&amp;H8747</f>
        <v/>
      </c>
      <c r="W8747" s="60" t="str">
        <f>_xlfn.LET(_xlpm.TextCell,TEXT(G8747,"###"),IF(_xlpm.TextCell&lt;&gt;"",IF(StyleSpaceSplit,IFERROR(IF(FIND(" ",_xlpm.TextCell)&gt;=1,MID(_xlpm.TextCell,1,FIND(" ",_xlpm.TextCell)-1),_xlpm.TextCell),_xlpm.TextCell),_xlpm.TextCell),""))</f>
        <v/>
      </c>
      <c r="X8747" s="60" t="str">
        <f>IF(A8747&lt;&gt;"",IFERROR(IF(FIND(" ",G8747)&gt;=1,MID(G8747,FIND(" ",G8747)+1,LEN(G8747)),""),""),"")</f>
        <v/>
      </c>
      <c r="AC8747" s="51">
        <f>IFERROR(VALUE(MID($C8747,1,2)),0)</f>
        <v>0</v>
      </c>
      <c r="AD8747" s="44">
        <f>IFERROR(VALUE(MID($C8747,4,3)),0)</f>
        <v>0</v>
      </c>
      <c r="AE8747" s="51">
        <f>VALUE(RIGHT("00"&amp;AC8747,2)&amp;RIGHT("000"&amp;AD8747,3))</f>
        <v>0</v>
      </c>
    </row>
    <row r="8748" spans="1:31">
      <c r="A8748" s="60" t="str">
        <f>IF(G8748&amp;Q8748&lt;&gt;"",W8748&amp;Q8748,"")</f>
        <v/>
      </c>
      <c r="B8748" s="85" t="str">
        <f>IF(C8748&lt;&gt;"",LEFT(C8748,9),"")</f>
        <v/>
      </c>
      <c r="V8748" s="60" t="str">
        <f>W8748&amp;H8748</f>
        <v/>
      </c>
      <c r="W8748" s="60" t="str">
        <f>_xlfn.LET(_xlpm.TextCell,TEXT(G8748,"###"),IF(_xlpm.TextCell&lt;&gt;"",IF(StyleSpaceSplit,IFERROR(IF(FIND(" ",_xlpm.TextCell)&gt;=1,MID(_xlpm.TextCell,1,FIND(" ",_xlpm.TextCell)-1),_xlpm.TextCell),_xlpm.TextCell),_xlpm.TextCell),""))</f>
        <v/>
      </c>
      <c r="X8748" s="60" t="str">
        <f>IF(A8748&lt;&gt;"",IFERROR(IF(FIND(" ",G8748)&gt;=1,MID(G8748,FIND(" ",G8748)+1,LEN(G8748)),""),""),"")</f>
        <v/>
      </c>
      <c r="AC8748" s="51">
        <f>IFERROR(VALUE(MID($C8748,1,2)),0)</f>
        <v>0</v>
      </c>
      <c r="AD8748" s="44">
        <f>IFERROR(VALUE(MID($C8748,4,3)),0)</f>
        <v>0</v>
      </c>
      <c r="AE8748" s="51">
        <f>VALUE(RIGHT("00"&amp;AC8748,2)&amp;RIGHT("000"&amp;AD8748,3))</f>
        <v>0</v>
      </c>
    </row>
    <row r="8749" spans="1:31">
      <c r="A8749" s="60" t="str">
        <f>IF(G8749&amp;Q8749&lt;&gt;"",W8749&amp;Q8749,"")</f>
        <v/>
      </c>
      <c r="B8749" s="85" t="str">
        <f>IF(C8749&lt;&gt;"",LEFT(C8749,9),"")</f>
        <v/>
      </c>
      <c r="V8749" s="60" t="str">
        <f>W8749&amp;H8749</f>
        <v/>
      </c>
      <c r="W8749" s="60" t="str">
        <f>_xlfn.LET(_xlpm.TextCell,TEXT(G8749,"###"),IF(_xlpm.TextCell&lt;&gt;"",IF(StyleSpaceSplit,IFERROR(IF(FIND(" ",_xlpm.TextCell)&gt;=1,MID(_xlpm.TextCell,1,FIND(" ",_xlpm.TextCell)-1),_xlpm.TextCell),_xlpm.TextCell),_xlpm.TextCell),""))</f>
        <v/>
      </c>
      <c r="X8749" s="60" t="str">
        <f>IF(A8749&lt;&gt;"",IFERROR(IF(FIND(" ",G8749)&gt;=1,MID(G8749,FIND(" ",G8749)+1,LEN(G8749)),""),""),"")</f>
        <v/>
      </c>
      <c r="AC8749" s="51">
        <f>IFERROR(VALUE(MID($C8749,1,2)),0)</f>
        <v>0</v>
      </c>
      <c r="AD8749" s="44">
        <f>IFERROR(VALUE(MID($C8749,4,3)),0)</f>
        <v>0</v>
      </c>
      <c r="AE8749" s="51">
        <f>VALUE(RIGHT("00"&amp;AC8749,2)&amp;RIGHT("000"&amp;AD8749,3))</f>
        <v>0</v>
      </c>
    </row>
    <row r="8750" spans="1:31">
      <c r="A8750" s="60" t="str">
        <f>IF(G8750&amp;Q8750&lt;&gt;"",W8750&amp;Q8750,"")</f>
        <v/>
      </c>
      <c r="B8750" s="85" t="str">
        <f>IF(C8750&lt;&gt;"",LEFT(C8750,9),"")</f>
        <v/>
      </c>
      <c r="V8750" s="60" t="str">
        <f>W8750&amp;H8750</f>
        <v/>
      </c>
      <c r="W8750" s="60" t="str">
        <f>_xlfn.LET(_xlpm.TextCell,TEXT(G8750,"###"),IF(_xlpm.TextCell&lt;&gt;"",IF(StyleSpaceSplit,IFERROR(IF(FIND(" ",_xlpm.TextCell)&gt;=1,MID(_xlpm.TextCell,1,FIND(" ",_xlpm.TextCell)-1),_xlpm.TextCell),_xlpm.TextCell),_xlpm.TextCell),""))</f>
        <v/>
      </c>
      <c r="X8750" s="60" t="str">
        <f>IF(A8750&lt;&gt;"",IFERROR(IF(FIND(" ",G8750)&gt;=1,MID(G8750,FIND(" ",G8750)+1,LEN(G8750)),""),""),"")</f>
        <v/>
      </c>
      <c r="AC8750" s="51">
        <f>IFERROR(VALUE(MID($C8750,1,2)),0)</f>
        <v>0</v>
      </c>
      <c r="AD8750" s="44">
        <f>IFERROR(VALUE(MID($C8750,4,3)),0)</f>
        <v>0</v>
      </c>
      <c r="AE8750" s="51">
        <f>VALUE(RIGHT("00"&amp;AC8750,2)&amp;RIGHT("000"&amp;AD8750,3))</f>
        <v>0</v>
      </c>
    </row>
    <row r="8751" spans="1:31">
      <c r="A8751" s="60" t="str">
        <f>IF(G8751&amp;Q8751&lt;&gt;"",W8751&amp;Q8751,"")</f>
        <v/>
      </c>
      <c r="B8751" s="85" t="str">
        <f>IF(C8751&lt;&gt;"",LEFT(C8751,9),"")</f>
        <v/>
      </c>
      <c r="V8751" s="60" t="str">
        <f>W8751&amp;H8751</f>
        <v/>
      </c>
      <c r="W8751" s="60" t="str">
        <f>_xlfn.LET(_xlpm.TextCell,TEXT(G8751,"###"),IF(_xlpm.TextCell&lt;&gt;"",IF(StyleSpaceSplit,IFERROR(IF(FIND(" ",_xlpm.TextCell)&gt;=1,MID(_xlpm.TextCell,1,FIND(" ",_xlpm.TextCell)-1),_xlpm.TextCell),_xlpm.TextCell),_xlpm.TextCell),""))</f>
        <v/>
      </c>
      <c r="X8751" s="60" t="str">
        <f>IF(A8751&lt;&gt;"",IFERROR(IF(FIND(" ",G8751)&gt;=1,MID(G8751,FIND(" ",G8751)+1,LEN(G8751)),""),""),"")</f>
        <v/>
      </c>
      <c r="AC8751" s="51">
        <f>IFERROR(VALUE(MID($C8751,1,2)),0)</f>
        <v>0</v>
      </c>
      <c r="AD8751" s="44">
        <f>IFERROR(VALUE(MID($C8751,4,3)),0)</f>
        <v>0</v>
      </c>
      <c r="AE8751" s="51">
        <f>VALUE(RIGHT("00"&amp;AC8751,2)&amp;RIGHT("000"&amp;AD8751,3))</f>
        <v>0</v>
      </c>
    </row>
    <row r="8752" spans="1:31">
      <c r="A8752" s="60" t="str">
        <f>IF(G8752&amp;Q8752&lt;&gt;"",W8752&amp;Q8752,"")</f>
        <v/>
      </c>
      <c r="B8752" s="85" t="str">
        <f>IF(C8752&lt;&gt;"",LEFT(C8752,9),"")</f>
        <v/>
      </c>
      <c r="V8752" s="60" t="str">
        <f>W8752&amp;H8752</f>
        <v/>
      </c>
      <c r="W8752" s="60" t="str">
        <f>_xlfn.LET(_xlpm.TextCell,TEXT(G8752,"###"),IF(_xlpm.TextCell&lt;&gt;"",IF(StyleSpaceSplit,IFERROR(IF(FIND(" ",_xlpm.TextCell)&gt;=1,MID(_xlpm.TextCell,1,FIND(" ",_xlpm.TextCell)-1),_xlpm.TextCell),_xlpm.TextCell),_xlpm.TextCell),""))</f>
        <v/>
      </c>
      <c r="X8752" s="60" t="str">
        <f>IF(A8752&lt;&gt;"",IFERROR(IF(FIND(" ",G8752)&gt;=1,MID(G8752,FIND(" ",G8752)+1,LEN(G8752)),""),""),"")</f>
        <v/>
      </c>
      <c r="AC8752" s="51">
        <f>IFERROR(VALUE(MID($C8752,1,2)),0)</f>
        <v>0</v>
      </c>
      <c r="AD8752" s="44">
        <f>IFERROR(VALUE(MID($C8752,4,3)),0)</f>
        <v>0</v>
      </c>
      <c r="AE8752" s="51">
        <f>VALUE(RIGHT("00"&amp;AC8752,2)&amp;RIGHT("000"&amp;AD8752,3))</f>
        <v>0</v>
      </c>
    </row>
    <row r="8753" spans="1:31">
      <c r="A8753" s="60" t="str">
        <f>IF(G8753&amp;Q8753&lt;&gt;"",W8753&amp;Q8753,"")</f>
        <v/>
      </c>
      <c r="B8753" s="85" t="str">
        <f>IF(C8753&lt;&gt;"",LEFT(C8753,9),"")</f>
        <v/>
      </c>
      <c r="V8753" s="60" t="str">
        <f>W8753&amp;H8753</f>
        <v/>
      </c>
      <c r="W8753" s="60" t="str">
        <f>_xlfn.LET(_xlpm.TextCell,TEXT(G8753,"###"),IF(_xlpm.TextCell&lt;&gt;"",IF(StyleSpaceSplit,IFERROR(IF(FIND(" ",_xlpm.TextCell)&gt;=1,MID(_xlpm.TextCell,1,FIND(" ",_xlpm.TextCell)-1),_xlpm.TextCell),_xlpm.TextCell),_xlpm.TextCell),""))</f>
        <v/>
      </c>
      <c r="X8753" s="60" t="str">
        <f>IF(A8753&lt;&gt;"",IFERROR(IF(FIND(" ",G8753)&gt;=1,MID(G8753,FIND(" ",G8753)+1,LEN(G8753)),""),""),"")</f>
        <v/>
      </c>
      <c r="AC8753" s="51">
        <f>IFERROR(VALUE(MID($C8753,1,2)),0)</f>
        <v>0</v>
      </c>
      <c r="AD8753" s="44">
        <f>IFERROR(VALUE(MID($C8753,4,3)),0)</f>
        <v>0</v>
      </c>
      <c r="AE8753" s="51">
        <f>VALUE(RIGHT("00"&amp;AC8753,2)&amp;RIGHT("000"&amp;AD8753,3))</f>
        <v>0</v>
      </c>
    </row>
    <row r="8754" spans="1:31">
      <c r="A8754" s="60" t="str">
        <f>IF(G8754&amp;Q8754&lt;&gt;"",W8754&amp;Q8754,"")</f>
        <v/>
      </c>
      <c r="B8754" s="85" t="str">
        <f>IF(C8754&lt;&gt;"",LEFT(C8754,9),"")</f>
        <v/>
      </c>
      <c r="V8754" s="60" t="str">
        <f>W8754&amp;H8754</f>
        <v/>
      </c>
      <c r="W8754" s="60" t="str">
        <f>_xlfn.LET(_xlpm.TextCell,TEXT(G8754,"###"),IF(_xlpm.TextCell&lt;&gt;"",IF(StyleSpaceSplit,IFERROR(IF(FIND(" ",_xlpm.TextCell)&gt;=1,MID(_xlpm.TextCell,1,FIND(" ",_xlpm.TextCell)-1),_xlpm.TextCell),_xlpm.TextCell),_xlpm.TextCell),""))</f>
        <v/>
      </c>
      <c r="X8754" s="60" t="str">
        <f>IF(A8754&lt;&gt;"",IFERROR(IF(FIND(" ",G8754)&gt;=1,MID(G8754,FIND(" ",G8754)+1,LEN(G8754)),""),""),"")</f>
        <v/>
      </c>
      <c r="AC8754" s="51">
        <f>IFERROR(VALUE(MID($C8754,1,2)),0)</f>
        <v>0</v>
      </c>
      <c r="AD8754" s="44">
        <f>IFERROR(VALUE(MID($C8754,4,3)),0)</f>
        <v>0</v>
      </c>
      <c r="AE8754" s="51">
        <f>VALUE(RIGHT("00"&amp;AC8754,2)&amp;RIGHT("000"&amp;AD8754,3))</f>
        <v>0</v>
      </c>
    </row>
    <row r="8755" spans="1:31">
      <c r="A8755" s="60" t="str">
        <f>IF(G8755&amp;Q8755&lt;&gt;"",W8755&amp;Q8755,"")</f>
        <v/>
      </c>
      <c r="B8755" s="85" t="str">
        <f>IF(C8755&lt;&gt;"",LEFT(C8755,9),"")</f>
        <v/>
      </c>
      <c r="V8755" s="60" t="str">
        <f>W8755&amp;H8755</f>
        <v/>
      </c>
      <c r="W8755" s="60" t="str">
        <f>_xlfn.LET(_xlpm.TextCell,TEXT(G8755,"###"),IF(_xlpm.TextCell&lt;&gt;"",IF(StyleSpaceSplit,IFERROR(IF(FIND(" ",_xlpm.TextCell)&gt;=1,MID(_xlpm.TextCell,1,FIND(" ",_xlpm.TextCell)-1),_xlpm.TextCell),_xlpm.TextCell),_xlpm.TextCell),""))</f>
        <v/>
      </c>
      <c r="X8755" s="60" t="str">
        <f>IF(A8755&lt;&gt;"",IFERROR(IF(FIND(" ",G8755)&gt;=1,MID(G8755,FIND(" ",G8755)+1,LEN(G8755)),""),""),"")</f>
        <v/>
      </c>
      <c r="AC8755" s="51">
        <f>IFERROR(VALUE(MID($C8755,1,2)),0)</f>
        <v>0</v>
      </c>
      <c r="AD8755" s="44">
        <f>IFERROR(VALUE(MID($C8755,4,3)),0)</f>
        <v>0</v>
      </c>
      <c r="AE8755" s="51">
        <f>VALUE(RIGHT("00"&amp;AC8755,2)&amp;RIGHT("000"&amp;AD8755,3))</f>
        <v>0</v>
      </c>
    </row>
    <row r="8756" spans="1:31">
      <c r="A8756" s="60" t="str">
        <f>IF(G8756&amp;Q8756&lt;&gt;"",W8756&amp;Q8756,"")</f>
        <v/>
      </c>
      <c r="B8756" s="85" t="str">
        <f>IF(C8756&lt;&gt;"",LEFT(C8756,9),"")</f>
        <v/>
      </c>
      <c r="V8756" s="60" t="str">
        <f>W8756&amp;H8756</f>
        <v/>
      </c>
      <c r="W8756" s="60" t="str">
        <f>_xlfn.LET(_xlpm.TextCell,TEXT(G8756,"###"),IF(_xlpm.TextCell&lt;&gt;"",IF(StyleSpaceSplit,IFERROR(IF(FIND(" ",_xlpm.TextCell)&gt;=1,MID(_xlpm.TextCell,1,FIND(" ",_xlpm.TextCell)-1),_xlpm.TextCell),_xlpm.TextCell),_xlpm.TextCell),""))</f>
        <v/>
      </c>
      <c r="X8756" s="60" t="str">
        <f>IF(A8756&lt;&gt;"",IFERROR(IF(FIND(" ",G8756)&gt;=1,MID(G8756,FIND(" ",G8756)+1,LEN(G8756)),""),""),"")</f>
        <v/>
      </c>
      <c r="AC8756" s="51">
        <f>IFERROR(VALUE(MID($C8756,1,2)),0)</f>
        <v>0</v>
      </c>
      <c r="AD8756" s="44">
        <f>IFERROR(VALUE(MID($C8756,4,3)),0)</f>
        <v>0</v>
      </c>
      <c r="AE8756" s="51">
        <f>VALUE(RIGHT("00"&amp;AC8756,2)&amp;RIGHT("000"&amp;AD8756,3))</f>
        <v>0</v>
      </c>
    </row>
    <row r="8757" spans="1:31">
      <c r="A8757" s="60" t="str">
        <f>IF(G8757&amp;Q8757&lt;&gt;"",W8757&amp;Q8757,"")</f>
        <v/>
      </c>
      <c r="B8757" s="85" t="str">
        <f>IF(C8757&lt;&gt;"",LEFT(C8757,9),"")</f>
        <v/>
      </c>
      <c r="V8757" s="60" t="str">
        <f>W8757&amp;H8757</f>
        <v/>
      </c>
      <c r="W8757" s="60" t="str">
        <f>_xlfn.LET(_xlpm.TextCell,TEXT(G8757,"###"),IF(_xlpm.TextCell&lt;&gt;"",IF(StyleSpaceSplit,IFERROR(IF(FIND(" ",_xlpm.TextCell)&gt;=1,MID(_xlpm.TextCell,1,FIND(" ",_xlpm.TextCell)-1),_xlpm.TextCell),_xlpm.TextCell),_xlpm.TextCell),""))</f>
        <v/>
      </c>
      <c r="X8757" s="60" t="str">
        <f>IF(A8757&lt;&gt;"",IFERROR(IF(FIND(" ",G8757)&gt;=1,MID(G8757,FIND(" ",G8757)+1,LEN(G8757)),""),""),"")</f>
        <v/>
      </c>
      <c r="AC8757" s="51">
        <f>IFERROR(VALUE(MID($C8757,1,2)),0)</f>
        <v>0</v>
      </c>
      <c r="AD8757" s="44">
        <f>IFERROR(VALUE(MID($C8757,4,3)),0)</f>
        <v>0</v>
      </c>
      <c r="AE8757" s="51">
        <f>VALUE(RIGHT("00"&amp;AC8757,2)&amp;RIGHT("000"&amp;AD8757,3))</f>
        <v>0</v>
      </c>
    </row>
    <row r="8758" spans="1:31">
      <c r="A8758" s="60" t="str">
        <f>IF(G8758&amp;Q8758&lt;&gt;"",W8758&amp;Q8758,"")</f>
        <v/>
      </c>
      <c r="B8758" s="85" t="str">
        <f>IF(C8758&lt;&gt;"",LEFT(C8758,9),"")</f>
        <v/>
      </c>
      <c r="V8758" s="60" t="str">
        <f>W8758&amp;H8758</f>
        <v/>
      </c>
      <c r="W8758" s="60" t="str">
        <f>_xlfn.LET(_xlpm.TextCell,TEXT(G8758,"###"),IF(_xlpm.TextCell&lt;&gt;"",IF(StyleSpaceSplit,IFERROR(IF(FIND(" ",_xlpm.TextCell)&gt;=1,MID(_xlpm.TextCell,1,FIND(" ",_xlpm.TextCell)-1),_xlpm.TextCell),_xlpm.TextCell),_xlpm.TextCell),""))</f>
        <v/>
      </c>
      <c r="X8758" s="60" t="str">
        <f>IF(A8758&lt;&gt;"",IFERROR(IF(FIND(" ",G8758)&gt;=1,MID(G8758,FIND(" ",G8758)+1,LEN(G8758)),""),""),"")</f>
        <v/>
      </c>
      <c r="AC8758" s="51">
        <f>IFERROR(VALUE(MID($C8758,1,2)),0)</f>
        <v>0</v>
      </c>
      <c r="AD8758" s="44">
        <f>IFERROR(VALUE(MID($C8758,4,3)),0)</f>
        <v>0</v>
      </c>
      <c r="AE8758" s="51">
        <f>VALUE(RIGHT("00"&amp;AC8758,2)&amp;RIGHT("000"&amp;AD8758,3))</f>
        <v>0</v>
      </c>
    </row>
    <row r="8759" spans="1:31">
      <c r="A8759" s="60" t="str">
        <f>IF(G8759&amp;Q8759&lt;&gt;"",W8759&amp;Q8759,"")</f>
        <v/>
      </c>
      <c r="B8759" s="85" t="str">
        <f>IF(C8759&lt;&gt;"",LEFT(C8759,9),"")</f>
        <v/>
      </c>
      <c r="V8759" s="60" t="str">
        <f>W8759&amp;H8759</f>
        <v/>
      </c>
      <c r="W8759" s="60" t="str">
        <f>_xlfn.LET(_xlpm.TextCell,TEXT(G8759,"###"),IF(_xlpm.TextCell&lt;&gt;"",IF(StyleSpaceSplit,IFERROR(IF(FIND(" ",_xlpm.TextCell)&gt;=1,MID(_xlpm.TextCell,1,FIND(" ",_xlpm.TextCell)-1),_xlpm.TextCell),_xlpm.TextCell),_xlpm.TextCell),""))</f>
        <v/>
      </c>
      <c r="X8759" s="60" t="str">
        <f>IF(A8759&lt;&gt;"",IFERROR(IF(FIND(" ",G8759)&gt;=1,MID(G8759,FIND(" ",G8759)+1,LEN(G8759)),""),""),"")</f>
        <v/>
      </c>
      <c r="AC8759" s="51">
        <f>IFERROR(VALUE(MID($C8759,1,2)),0)</f>
        <v>0</v>
      </c>
      <c r="AD8759" s="44">
        <f>IFERROR(VALUE(MID($C8759,4,3)),0)</f>
        <v>0</v>
      </c>
      <c r="AE8759" s="51">
        <f>VALUE(RIGHT("00"&amp;AC8759,2)&amp;RIGHT("000"&amp;AD8759,3))</f>
        <v>0</v>
      </c>
    </row>
    <row r="8760" spans="1:31">
      <c r="A8760" s="60" t="str">
        <f>IF(G8760&amp;Q8760&lt;&gt;"",W8760&amp;Q8760,"")</f>
        <v/>
      </c>
      <c r="B8760" s="85" t="str">
        <f>IF(C8760&lt;&gt;"",LEFT(C8760,9),"")</f>
        <v/>
      </c>
      <c r="V8760" s="60" t="str">
        <f>W8760&amp;H8760</f>
        <v/>
      </c>
      <c r="W8760" s="60" t="str">
        <f>_xlfn.LET(_xlpm.TextCell,TEXT(G8760,"###"),IF(_xlpm.TextCell&lt;&gt;"",IF(StyleSpaceSplit,IFERROR(IF(FIND(" ",_xlpm.TextCell)&gt;=1,MID(_xlpm.TextCell,1,FIND(" ",_xlpm.TextCell)-1),_xlpm.TextCell),_xlpm.TextCell),_xlpm.TextCell),""))</f>
        <v/>
      </c>
      <c r="X8760" s="60" t="str">
        <f>IF(A8760&lt;&gt;"",IFERROR(IF(FIND(" ",G8760)&gt;=1,MID(G8760,FIND(" ",G8760)+1,LEN(G8760)),""),""),"")</f>
        <v/>
      </c>
      <c r="AC8760" s="51">
        <f>IFERROR(VALUE(MID($C8760,1,2)),0)</f>
        <v>0</v>
      </c>
      <c r="AD8760" s="44">
        <f>IFERROR(VALUE(MID($C8760,4,3)),0)</f>
        <v>0</v>
      </c>
      <c r="AE8760" s="51">
        <f>VALUE(RIGHT("00"&amp;AC8760,2)&amp;RIGHT("000"&amp;AD8760,3))</f>
        <v>0</v>
      </c>
    </row>
    <row r="8761" spans="1:31">
      <c r="A8761" s="60" t="str">
        <f>IF(G8761&amp;Q8761&lt;&gt;"",W8761&amp;Q8761,"")</f>
        <v/>
      </c>
      <c r="B8761" s="85" t="str">
        <f>IF(C8761&lt;&gt;"",LEFT(C8761,9),"")</f>
        <v/>
      </c>
      <c r="V8761" s="60" t="str">
        <f>W8761&amp;H8761</f>
        <v/>
      </c>
      <c r="W8761" s="60" t="str">
        <f>_xlfn.LET(_xlpm.TextCell,TEXT(G8761,"###"),IF(_xlpm.TextCell&lt;&gt;"",IF(StyleSpaceSplit,IFERROR(IF(FIND(" ",_xlpm.TextCell)&gt;=1,MID(_xlpm.TextCell,1,FIND(" ",_xlpm.TextCell)-1),_xlpm.TextCell),_xlpm.TextCell),_xlpm.TextCell),""))</f>
        <v/>
      </c>
      <c r="X8761" s="60" t="str">
        <f>IF(A8761&lt;&gt;"",IFERROR(IF(FIND(" ",G8761)&gt;=1,MID(G8761,FIND(" ",G8761)+1,LEN(G8761)),""),""),"")</f>
        <v/>
      </c>
      <c r="AC8761" s="51">
        <f>IFERROR(VALUE(MID($C8761,1,2)),0)</f>
        <v>0</v>
      </c>
      <c r="AD8761" s="44">
        <f>IFERROR(VALUE(MID($C8761,4,3)),0)</f>
        <v>0</v>
      </c>
      <c r="AE8761" s="51">
        <f>VALUE(RIGHT("00"&amp;AC8761,2)&amp;RIGHT("000"&amp;AD8761,3))</f>
        <v>0</v>
      </c>
    </row>
    <row r="8762" spans="1:31">
      <c r="A8762" s="60" t="str">
        <f>IF(G8762&amp;Q8762&lt;&gt;"",W8762&amp;Q8762,"")</f>
        <v/>
      </c>
      <c r="B8762" s="85" t="str">
        <f>IF(C8762&lt;&gt;"",LEFT(C8762,9),"")</f>
        <v/>
      </c>
      <c r="V8762" s="60" t="str">
        <f>W8762&amp;H8762</f>
        <v/>
      </c>
      <c r="W8762" s="60" t="str">
        <f>_xlfn.LET(_xlpm.TextCell,TEXT(G8762,"###"),IF(_xlpm.TextCell&lt;&gt;"",IF(StyleSpaceSplit,IFERROR(IF(FIND(" ",_xlpm.TextCell)&gt;=1,MID(_xlpm.TextCell,1,FIND(" ",_xlpm.TextCell)-1),_xlpm.TextCell),_xlpm.TextCell),_xlpm.TextCell),""))</f>
        <v/>
      </c>
      <c r="X8762" s="60" t="str">
        <f>IF(A8762&lt;&gt;"",IFERROR(IF(FIND(" ",G8762)&gt;=1,MID(G8762,FIND(" ",G8762)+1,LEN(G8762)),""),""),"")</f>
        <v/>
      </c>
      <c r="AC8762" s="51">
        <f>IFERROR(VALUE(MID($C8762,1,2)),0)</f>
        <v>0</v>
      </c>
      <c r="AD8762" s="44">
        <f>IFERROR(VALUE(MID($C8762,4,3)),0)</f>
        <v>0</v>
      </c>
      <c r="AE8762" s="51">
        <f>VALUE(RIGHT("00"&amp;AC8762,2)&amp;RIGHT("000"&amp;AD8762,3))</f>
        <v>0</v>
      </c>
    </row>
    <row r="8763" spans="1:31">
      <c r="A8763" s="60" t="str">
        <f>IF(G8763&amp;Q8763&lt;&gt;"",W8763&amp;Q8763,"")</f>
        <v/>
      </c>
      <c r="B8763" s="85" t="str">
        <f>IF(C8763&lt;&gt;"",LEFT(C8763,9),"")</f>
        <v/>
      </c>
      <c r="V8763" s="60" t="str">
        <f>W8763&amp;H8763</f>
        <v/>
      </c>
      <c r="W8763" s="60" t="str">
        <f>_xlfn.LET(_xlpm.TextCell,TEXT(G8763,"###"),IF(_xlpm.TextCell&lt;&gt;"",IF(StyleSpaceSplit,IFERROR(IF(FIND(" ",_xlpm.TextCell)&gt;=1,MID(_xlpm.TextCell,1,FIND(" ",_xlpm.TextCell)-1),_xlpm.TextCell),_xlpm.TextCell),_xlpm.TextCell),""))</f>
        <v/>
      </c>
      <c r="X8763" s="60" t="str">
        <f>IF(A8763&lt;&gt;"",IFERROR(IF(FIND(" ",G8763)&gt;=1,MID(G8763,FIND(" ",G8763)+1,LEN(G8763)),""),""),"")</f>
        <v/>
      </c>
      <c r="AC8763" s="51">
        <f>IFERROR(VALUE(MID($C8763,1,2)),0)</f>
        <v>0</v>
      </c>
      <c r="AD8763" s="44">
        <f>IFERROR(VALUE(MID($C8763,4,3)),0)</f>
        <v>0</v>
      </c>
      <c r="AE8763" s="51">
        <f>VALUE(RIGHT("00"&amp;AC8763,2)&amp;RIGHT("000"&amp;AD8763,3))</f>
        <v>0</v>
      </c>
    </row>
    <row r="8764" spans="1:31">
      <c r="A8764" s="60" t="str">
        <f>IF(G8764&amp;Q8764&lt;&gt;"",W8764&amp;Q8764,"")</f>
        <v/>
      </c>
      <c r="B8764" s="85" t="str">
        <f>IF(C8764&lt;&gt;"",LEFT(C8764,9),"")</f>
        <v/>
      </c>
      <c r="V8764" s="60" t="str">
        <f>W8764&amp;H8764</f>
        <v/>
      </c>
      <c r="W8764" s="60" t="str">
        <f>_xlfn.LET(_xlpm.TextCell,TEXT(G8764,"###"),IF(_xlpm.TextCell&lt;&gt;"",IF(StyleSpaceSplit,IFERROR(IF(FIND(" ",_xlpm.TextCell)&gt;=1,MID(_xlpm.TextCell,1,FIND(" ",_xlpm.TextCell)-1),_xlpm.TextCell),_xlpm.TextCell),_xlpm.TextCell),""))</f>
        <v/>
      </c>
      <c r="X8764" s="60" t="str">
        <f>IF(A8764&lt;&gt;"",IFERROR(IF(FIND(" ",G8764)&gt;=1,MID(G8764,FIND(" ",G8764)+1,LEN(G8764)),""),""),"")</f>
        <v/>
      </c>
      <c r="AC8764" s="51">
        <f>IFERROR(VALUE(MID($C8764,1,2)),0)</f>
        <v>0</v>
      </c>
      <c r="AD8764" s="44">
        <f>IFERROR(VALUE(MID($C8764,4,3)),0)</f>
        <v>0</v>
      </c>
      <c r="AE8764" s="51">
        <f>VALUE(RIGHT("00"&amp;AC8764,2)&amp;RIGHT("000"&amp;AD8764,3))</f>
        <v>0</v>
      </c>
    </row>
    <row r="8765" spans="1:31">
      <c r="A8765" s="60" t="str">
        <f>IF(G8765&amp;Q8765&lt;&gt;"",W8765&amp;Q8765,"")</f>
        <v/>
      </c>
      <c r="B8765" s="85" t="str">
        <f>IF(C8765&lt;&gt;"",LEFT(C8765,9),"")</f>
        <v/>
      </c>
      <c r="V8765" s="60" t="str">
        <f>W8765&amp;H8765</f>
        <v/>
      </c>
      <c r="W8765" s="60" t="str">
        <f>_xlfn.LET(_xlpm.TextCell,TEXT(G8765,"###"),IF(_xlpm.TextCell&lt;&gt;"",IF(StyleSpaceSplit,IFERROR(IF(FIND(" ",_xlpm.TextCell)&gt;=1,MID(_xlpm.TextCell,1,FIND(" ",_xlpm.TextCell)-1),_xlpm.TextCell),_xlpm.TextCell),_xlpm.TextCell),""))</f>
        <v/>
      </c>
      <c r="X8765" s="60" t="str">
        <f>IF(A8765&lt;&gt;"",IFERROR(IF(FIND(" ",G8765)&gt;=1,MID(G8765,FIND(" ",G8765)+1,LEN(G8765)),""),""),"")</f>
        <v/>
      </c>
      <c r="AC8765" s="51">
        <f>IFERROR(VALUE(MID($C8765,1,2)),0)</f>
        <v>0</v>
      </c>
      <c r="AD8765" s="44">
        <f>IFERROR(VALUE(MID($C8765,4,3)),0)</f>
        <v>0</v>
      </c>
      <c r="AE8765" s="51">
        <f>VALUE(RIGHT("00"&amp;AC8765,2)&amp;RIGHT("000"&amp;AD8765,3))</f>
        <v>0</v>
      </c>
    </row>
    <row r="8766" spans="1:31">
      <c r="A8766" s="60" t="str">
        <f>IF(G8766&amp;Q8766&lt;&gt;"",W8766&amp;Q8766,"")</f>
        <v/>
      </c>
      <c r="B8766" s="85" t="str">
        <f>IF(C8766&lt;&gt;"",LEFT(C8766,9),"")</f>
        <v/>
      </c>
      <c r="V8766" s="60" t="str">
        <f>W8766&amp;H8766</f>
        <v/>
      </c>
      <c r="W8766" s="60" t="str">
        <f>_xlfn.LET(_xlpm.TextCell,TEXT(G8766,"###"),IF(_xlpm.TextCell&lt;&gt;"",IF(StyleSpaceSplit,IFERROR(IF(FIND(" ",_xlpm.TextCell)&gt;=1,MID(_xlpm.TextCell,1,FIND(" ",_xlpm.TextCell)-1),_xlpm.TextCell),_xlpm.TextCell),_xlpm.TextCell),""))</f>
        <v/>
      </c>
      <c r="X8766" s="60" t="str">
        <f>IF(A8766&lt;&gt;"",IFERROR(IF(FIND(" ",G8766)&gt;=1,MID(G8766,FIND(" ",G8766)+1,LEN(G8766)),""),""),"")</f>
        <v/>
      </c>
      <c r="AC8766" s="51">
        <f>IFERROR(VALUE(MID($C8766,1,2)),0)</f>
        <v>0</v>
      </c>
      <c r="AD8766" s="44">
        <f>IFERROR(VALUE(MID($C8766,4,3)),0)</f>
        <v>0</v>
      </c>
      <c r="AE8766" s="51">
        <f>VALUE(RIGHT("00"&amp;AC8766,2)&amp;RIGHT("000"&amp;AD8766,3))</f>
        <v>0</v>
      </c>
    </row>
    <row r="8767" spans="1:31">
      <c r="A8767" s="60" t="str">
        <f>IF(G8767&amp;Q8767&lt;&gt;"",W8767&amp;Q8767,"")</f>
        <v/>
      </c>
      <c r="B8767" s="85" t="str">
        <f>IF(C8767&lt;&gt;"",LEFT(C8767,9),"")</f>
        <v/>
      </c>
      <c r="V8767" s="60" t="str">
        <f>W8767&amp;H8767</f>
        <v/>
      </c>
      <c r="W8767" s="60" t="str">
        <f>_xlfn.LET(_xlpm.TextCell,TEXT(G8767,"###"),IF(_xlpm.TextCell&lt;&gt;"",IF(StyleSpaceSplit,IFERROR(IF(FIND(" ",_xlpm.TextCell)&gt;=1,MID(_xlpm.TextCell,1,FIND(" ",_xlpm.TextCell)-1),_xlpm.TextCell),_xlpm.TextCell),_xlpm.TextCell),""))</f>
        <v/>
      </c>
      <c r="X8767" s="60" t="str">
        <f>IF(A8767&lt;&gt;"",IFERROR(IF(FIND(" ",G8767)&gt;=1,MID(G8767,FIND(" ",G8767)+1,LEN(G8767)),""),""),"")</f>
        <v/>
      </c>
      <c r="AC8767" s="51">
        <f>IFERROR(VALUE(MID($C8767,1,2)),0)</f>
        <v>0</v>
      </c>
      <c r="AD8767" s="44">
        <f>IFERROR(VALUE(MID($C8767,4,3)),0)</f>
        <v>0</v>
      </c>
      <c r="AE8767" s="51">
        <f>VALUE(RIGHT("00"&amp;AC8767,2)&amp;RIGHT("000"&amp;AD8767,3))</f>
        <v>0</v>
      </c>
    </row>
    <row r="8768" spans="1:31">
      <c r="A8768" s="60" t="str">
        <f>IF(G8768&amp;Q8768&lt;&gt;"",W8768&amp;Q8768,"")</f>
        <v/>
      </c>
      <c r="B8768" s="85" t="str">
        <f>IF(C8768&lt;&gt;"",LEFT(C8768,9),"")</f>
        <v/>
      </c>
      <c r="V8768" s="60" t="str">
        <f>W8768&amp;H8768</f>
        <v/>
      </c>
      <c r="W8768" s="60" t="str">
        <f>_xlfn.LET(_xlpm.TextCell,TEXT(G8768,"###"),IF(_xlpm.TextCell&lt;&gt;"",IF(StyleSpaceSplit,IFERROR(IF(FIND(" ",_xlpm.TextCell)&gt;=1,MID(_xlpm.TextCell,1,FIND(" ",_xlpm.TextCell)-1),_xlpm.TextCell),_xlpm.TextCell),_xlpm.TextCell),""))</f>
        <v/>
      </c>
      <c r="X8768" s="60" t="str">
        <f>IF(A8768&lt;&gt;"",IFERROR(IF(FIND(" ",G8768)&gt;=1,MID(G8768,FIND(" ",G8768)+1,LEN(G8768)),""),""),"")</f>
        <v/>
      </c>
      <c r="AC8768" s="51">
        <f>IFERROR(VALUE(MID($C8768,1,2)),0)</f>
        <v>0</v>
      </c>
      <c r="AD8768" s="44">
        <f>IFERROR(VALUE(MID($C8768,4,3)),0)</f>
        <v>0</v>
      </c>
      <c r="AE8768" s="51">
        <f>VALUE(RIGHT("00"&amp;AC8768,2)&amp;RIGHT("000"&amp;AD8768,3))</f>
        <v>0</v>
      </c>
    </row>
    <row r="8769" spans="1:31">
      <c r="A8769" s="60" t="str">
        <f>IF(G8769&amp;Q8769&lt;&gt;"",W8769&amp;Q8769,"")</f>
        <v/>
      </c>
      <c r="B8769" s="85" t="str">
        <f>IF(C8769&lt;&gt;"",LEFT(C8769,9),"")</f>
        <v/>
      </c>
      <c r="V8769" s="60" t="str">
        <f>W8769&amp;H8769</f>
        <v/>
      </c>
      <c r="W8769" s="60" t="str">
        <f>_xlfn.LET(_xlpm.TextCell,TEXT(G8769,"###"),IF(_xlpm.TextCell&lt;&gt;"",IF(StyleSpaceSplit,IFERROR(IF(FIND(" ",_xlpm.TextCell)&gt;=1,MID(_xlpm.TextCell,1,FIND(" ",_xlpm.TextCell)-1),_xlpm.TextCell),_xlpm.TextCell),_xlpm.TextCell),""))</f>
        <v/>
      </c>
      <c r="X8769" s="60" t="str">
        <f>IF(A8769&lt;&gt;"",IFERROR(IF(FIND(" ",G8769)&gt;=1,MID(G8769,FIND(" ",G8769)+1,LEN(G8769)),""),""),"")</f>
        <v/>
      </c>
      <c r="AC8769" s="51">
        <f>IFERROR(VALUE(MID($C8769,1,2)),0)</f>
        <v>0</v>
      </c>
      <c r="AD8769" s="44">
        <f>IFERROR(VALUE(MID($C8769,4,3)),0)</f>
        <v>0</v>
      </c>
      <c r="AE8769" s="51">
        <f>VALUE(RIGHT("00"&amp;AC8769,2)&amp;RIGHT("000"&amp;AD8769,3))</f>
        <v>0</v>
      </c>
    </row>
    <row r="8770" spans="1:31">
      <c r="A8770" s="60" t="str">
        <f>IF(G8770&amp;Q8770&lt;&gt;"",W8770&amp;Q8770,"")</f>
        <v/>
      </c>
      <c r="B8770" s="85" t="str">
        <f>IF(C8770&lt;&gt;"",LEFT(C8770,9),"")</f>
        <v/>
      </c>
      <c r="V8770" s="60" t="str">
        <f>W8770&amp;H8770</f>
        <v/>
      </c>
      <c r="W8770" s="60" t="str">
        <f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>IF(A8770&lt;&gt;"",IFERROR(IF(FIND(" ",G8770)&gt;=1,MID(G8770,FIND(" ",G8770)+1,LEN(G8770)),""),""),"")</f>
        <v/>
      </c>
      <c r="AC8770" s="51">
        <f>IFERROR(VALUE(MID($C8770,1,2)),0)</f>
        <v>0</v>
      </c>
      <c r="AD8770" s="44">
        <f>IFERROR(VALUE(MID($C8770,4,3)),0)</f>
        <v>0</v>
      </c>
      <c r="AE8770" s="51">
        <f>VALUE(RIGHT("00"&amp;AC8770,2)&amp;RIGHT("000"&amp;AD8770,3))</f>
        <v>0</v>
      </c>
    </row>
    <row r="8771" spans="1:31">
      <c r="A8771" s="60" t="str">
        <f>IF(G8771&amp;Q8771&lt;&gt;"",W8771&amp;Q8771,"")</f>
        <v/>
      </c>
      <c r="B8771" s="85" t="str">
        <f>IF(C8771&lt;&gt;"",LEFT(C8771,9),"")</f>
        <v/>
      </c>
      <c r="V8771" s="60" t="str">
        <f>W8771&amp;H8771</f>
        <v/>
      </c>
      <c r="W8771" s="60" t="str">
        <f>_xlfn.LET(_xlpm.TextCell,TEXT(G8771,"###"),IF(_xlpm.TextCell&lt;&gt;"",IF(StyleSpaceSplit,IFERROR(IF(FIND(" ",_xlpm.TextCell)&gt;=1,MID(_xlpm.TextCell,1,FIND(" ",_xlpm.TextCell)-1),_xlpm.TextCell),_xlpm.TextCell),_xlpm.TextCell),""))</f>
        <v/>
      </c>
      <c r="X8771" s="60" t="str">
        <f>IF(A8771&lt;&gt;"",IFERROR(IF(FIND(" ",G8771)&gt;=1,MID(G8771,FIND(" ",G8771)+1,LEN(G8771)),""),""),"")</f>
        <v/>
      </c>
      <c r="AC8771" s="51">
        <f>IFERROR(VALUE(MID($C8771,1,2)),0)</f>
        <v>0</v>
      </c>
      <c r="AD8771" s="44">
        <f>IFERROR(VALUE(MID($C8771,4,3)),0)</f>
        <v>0</v>
      </c>
      <c r="AE8771" s="51">
        <f>VALUE(RIGHT("00"&amp;AC8771,2)&amp;RIGHT("000"&amp;AD8771,3))</f>
        <v>0</v>
      </c>
    </row>
    <row r="8772" spans="1:31">
      <c r="A8772" s="60" t="str">
        <f>IF(G8772&amp;Q8772&lt;&gt;"",W8772&amp;Q8772,"")</f>
        <v/>
      </c>
      <c r="B8772" s="85" t="str">
        <f>IF(C8772&lt;&gt;"",LEFT(C8772,9),"")</f>
        <v/>
      </c>
      <c r="V8772" s="60" t="str">
        <f>W8772&amp;H8772</f>
        <v/>
      </c>
      <c r="W8772" s="60" t="str">
        <f>_xlfn.LET(_xlpm.TextCell,TEXT(G8772,"###"),IF(_xlpm.TextCell&lt;&gt;"",IF(StyleSpaceSplit,IFERROR(IF(FIND(" ",_xlpm.TextCell)&gt;=1,MID(_xlpm.TextCell,1,FIND(" ",_xlpm.TextCell)-1),_xlpm.TextCell),_xlpm.TextCell),_xlpm.TextCell),""))</f>
        <v/>
      </c>
      <c r="X8772" s="60" t="str">
        <f>IF(A8772&lt;&gt;"",IFERROR(IF(FIND(" ",G8772)&gt;=1,MID(G8772,FIND(" ",G8772)+1,LEN(G8772)),""),""),"")</f>
        <v/>
      </c>
      <c r="AC8772" s="51">
        <f>IFERROR(VALUE(MID($C8772,1,2)),0)</f>
        <v>0</v>
      </c>
      <c r="AD8772" s="44">
        <f>IFERROR(VALUE(MID($C8772,4,3)),0)</f>
        <v>0</v>
      </c>
      <c r="AE8772" s="51">
        <f>VALUE(RIGHT("00"&amp;AC8772,2)&amp;RIGHT("000"&amp;AD8772,3))</f>
        <v>0</v>
      </c>
    </row>
    <row r="8773" spans="1:31">
      <c r="A8773" s="60" t="str">
        <f>IF(G8773&amp;Q8773&lt;&gt;"",W8773&amp;Q8773,"")</f>
        <v/>
      </c>
      <c r="B8773" s="85" t="str">
        <f>IF(C8773&lt;&gt;"",LEFT(C8773,9),"")</f>
        <v/>
      </c>
      <c r="V8773" s="60" t="str">
        <f>W8773&amp;H8773</f>
        <v/>
      </c>
      <c r="W8773" s="60" t="str">
        <f>_xlfn.LET(_xlpm.TextCell,TEXT(G8773,"###"),IF(_xlpm.TextCell&lt;&gt;"",IF(StyleSpaceSplit,IFERROR(IF(FIND(" ",_xlpm.TextCell)&gt;=1,MID(_xlpm.TextCell,1,FIND(" ",_xlpm.TextCell)-1),_xlpm.TextCell),_xlpm.TextCell),_xlpm.TextCell),""))</f>
        <v/>
      </c>
      <c r="X8773" s="60" t="str">
        <f>IF(A8773&lt;&gt;"",IFERROR(IF(FIND(" ",G8773)&gt;=1,MID(G8773,FIND(" ",G8773)+1,LEN(G8773)),""),""),"")</f>
        <v/>
      </c>
      <c r="AC8773" s="51">
        <f>IFERROR(VALUE(MID($C8773,1,2)),0)</f>
        <v>0</v>
      </c>
      <c r="AD8773" s="44">
        <f>IFERROR(VALUE(MID($C8773,4,3)),0)</f>
        <v>0</v>
      </c>
      <c r="AE8773" s="51">
        <f>VALUE(RIGHT("00"&amp;AC8773,2)&amp;RIGHT("000"&amp;AD8773,3))</f>
        <v>0</v>
      </c>
    </row>
    <row r="8774" spans="1:31">
      <c r="A8774" s="60" t="str">
        <f>IF(G8774&amp;Q8774&lt;&gt;"",W8774&amp;Q8774,"")</f>
        <v/>
      </c>
      <c r="B8774" s="85" t="str">
        <f>IF(C8774&lt;&gt;"",LEFT(C8774,9),"")</f>
        <v/>
      </c>
      <c r="V8774" s="60" t="str">
        <f>W8774&amp;H8774</f>
        <v/>
      </c>
      <c r="W8774" s="60" t="str">
        <f>_xlfn.LET(_xlpm.TextCell,TEXT(G8774,"###"),IF(_xlpm.TextCell&lt;&gt;"",IF(StyleSpaceSplit,IFERROR(IF(FIND(" ",_xlpm.TextCell)&gt;=1,MID(_xlpm.TextCell,1,FIND(" ",_xlpm.TextCell)-1),_xlpm.TextCell),_xlpm.TextCell),_xlpm.TextCell),""))</f>
        <v/>
      </c>
      <c r="X8774" s="60" t="str">
        <f>IF(A8774&lt;&gt;"",IFERROR(IF(FIND(" ",G8774)&gt;=1,MID(G8774,FIND(" ",G8774)+1,LEN(G8774)),""),""),"")</f>
        <v/>
      </c>
      <c r="AC8774" s="51">
        <f>IFERROR(VALUE(MID($C8774,1,2)),0)</f>
        <v>0</v>
      </c>
      <c r="AD8774" s="44">
        <f>IFERROR(VALUE(MID($C8774,4,3)),0)</f>
        <v>0</v>
      </c>
      <c r="AE8774" s="51">
        <f>VALUE(RIGHT("00"&amp;AC8774,2)&amp;RIGHT("000"&amp;AD8774,3))</f>
        <v>0</v>
      </c>
    </row>
    <row r="8775" spans="1:31">
      <c r="A8775" s="60" t="str">
        <f>IF(G8775&amp;Q8775&lt;&gt;"",W8775&amp;Q8775,"")</f>
        <v/>
      </c>
      <c r="B8775" s="85" t="str">
        <f>IF(C8775&lt;&gt;"",LEFT(C8775,9),"")</f>
        <v/>
      </c>
      <c r="V8775" s="60" t="str">
        <f>W8775&amp;H8775</f>
        <v/>
      </c>
      <c r="W8775" s="60" t="str">
        <f>_xlfn.LET(_xlpm.TextCell,TEXT(G8775,"###"),IF(_xlpm.TextCell&lt;&gt;"",IF(StyleSpaceSplit,IFERROR(IF(FIND(" ",_xlpm.TextCell)&gt;=1,MID(_xlpm.TextCell,1,FIND(" ",_xlpm.TextCell)-1),_xlpm.TextCell),_xlpm.TextCell),_xlpm.TextCell),""))</f>
        <v/>
      </c>
      <c r="X8775" s="60" t="str">
        <f>IF(A8775&lt;&gt;"",IFERROR(IF(FIND(" ",G8775)&gt;=1,MID(G8775,FIND(" ",G8775)+1,LEN(G8775)),""),""),"")</f>
        <v/>
      </c>
      <c r="AC8775" s="51">
        <f>IFERROR(VALUE(MID($C8775,1,2)),0)</f>
        <v>0</v>
      </c>
      <c r="AD8775" s="44">
        <f>IFERROR(VALUE(MID($C8775,4,3)),0)</f>
        <v>0</v>
      </c>
      <c r="AE8775" s="51">
        <f>VALUE(RIGHT("00"&amp;AC8775,2)&amp;RIGHT("000"&amp;AD8775,3))</f>
        <v>0</v>
      </c>
    </row>
    <row r="8776" spans="1:31">
      <c r="A8776" s="60" t="str">
        <f>IF(G8776&amp;Q8776&lt;&gt;"",W8776&amp;Q8776,"")</f>
        <v/>
      </c>
      <c r="B8776" s="85" t="str">
        <f>IF(C8776&lt;&gt;"",LEFT(C8776,9),"")</f>
        <v/>
      </c>
      <c r="V8776" s="60" t="str">
        <f>W8776&amp;H8776</f>
        <v/>
      </c>
      <c r="W8776" s="60" t="str">
        <f>_xlfn.LET(_xlpm.TextCell,TEXT(G8776,"###"),IF(_xlpm.TextCell&lt;&gt;"",IF(StyleSpaceSplit,IFERROR(IF(FIND(" ",_xlpm.TextCell)&gt;=1,MID(_xlpm.TextCell,1,FIND(" ",_xlpm.TextCell)-1),_xlpm.TextCell),_xlpm.TextCell),_xlpm.TextCell),""))</f>
        <v/>
      </c>
      <c r="X8776" s="60" t="str">
        <f>IF(A8776&lt;&gt;"",IFERROR(IF(FIND(" ",G8776)&gt;=1,MID(G8776,FIND(" ",G8776)+1,LEN(G8776)),""),""),"")</f>
        <v/>
      </c>
      <c r="AC8776" s="51">
        <f>IFERROR(VALUE(MID($C8776,1,2)),0)</f>
        <v>0</v>
      </c>
      <c r="AD8776" s="44">
        <f>IFERROR(VALUE(MID($C8776,4,3)),0)</f>
        <v>0</v>
      </c>
      <c r="AE8776" s="51">
        <f>VALUE(RIGHT("00"&amp;AC8776,2)&amp;RIGHT("000"&amp;AD8776,3))</f>
        <v>0</v>
      </c>
    </row>
    <row r="8777" spans="1:31">
      <c r="A8777" s="60" t="str">
        <f>IF(G8777&amp;Q8777&lt;&gt;"",W8777&amp;Q8777,"")</f>
        <v/>
      </c>
      <c r="B8777" s="85" t="str">
        <f>IF(C8777&lt;&gt;"",LEFT(C8777,9),"")</f>
        <v/>
      </c>
      <c r="V8777" s="60" t="str">
        <f>W8777&amp;H8777</f>
        <v/>
      </c>
      <c r="W8777" s="60" t="str">
        <f>_xlfn.LET(_xlpm.TextCell,TEXT(G8777,"###"),IF(_xlpm.TextCell&lt;&gt;"",IF(StyleSpaceSplit,IFERROR(IF(FIND(" ",_xlpm.TextCell)&gt;=1,MID(_xlpm.TextCell,1,FIND(" ",_xlpm.TextCell)-1),_xlpm.TextCell),_xlpm.TextCell),_xlpm.TextCell),""))</f>
        <v/>
      </c>
      <c r="X8777" s="60" t="str">
        <f>IF(A8777&lt;&gt;"",IFERROR(IF(FIND(" ",G8777)&gt;=1,MID(G8777,FIND(" ",G8777)+1,LEN(G8777)),""),""),"")</f>
        <v/>
      </c>
      <c r="AC8777" s="51">
        <f>IFERROR(VALUE(MID($C8777,1,2)),0)</f>
        <v>0</v>
      </c>
      <c r="AD8777" s="44">
        <f>IFERROR(VALUE(MID($C8777,4,3)),0)</f>
        <v>0</v>
      </c>
      <c r="AE8777" s="51">
        <f>VALUE(RIGHT("00"&amp;AC8777,2)&amp;RIGHT("000"&amp;AD8777,3))</f>
        <v>0</v>
      </c>
    </row>
    <row r="8778" spans="1:31">
      <c r="A8778" s="60" t="str">
        <f>IF(G8778&amp;Q8778&lt;&gt;"",W8778&amp;Q8778,"")</f>
        <v/>
      </c>
      <c r="B8778" s="85" t="str">
        <f>IF(C8778&lt;&gt;"",LEFT(C8778,9),"")</f>
        <v/>
      </c>
      <c r="V8778" s="60" t="str">
        <f>W8778&amp;H8778</f>
        <v/>
      </c>
      <c r="W8778" s="60" t="str">
        <f>_xlfn.LET(_xlpm.TextCell,TEXT(G8778,"###"),IF(_xlpm.TextCell&lt;&gt;"",IF(StyleSpaceSplit,IFERROR(IF(FIND(" ",_xlpm.TextCell)&gt;=1,MID(_xlpm.TextCell,1,FIND(" ",_xlpm.TextCell)-1),_xlpm.TextCell),_xlpm.TextCell),_xlpm.TextCell),""))</f>
        <v/>
      </c>
      <c r="X8778" s="60" t="str">
        <f>IF(A8778&lt;&gt;"",IFERROR(IF(FIND(" ",G8778)&gt;=1,MID(G8778,FIND(" ",G8778)+1,LEN(G8778)),""),""),"")</f>
        <v/>
      </c>
      <c r="AC8778" s="51">
        <f>IFERROR(VALUE(MID($C8778,1,2)),0)</f>
        <v>0</v>
      </c>
      <c r="AD8778" s="44">
        <f>IFERROR(VALUE(MID($C8778,4,3)),0)</f>
        <v>0</v>
      </c>
      <c r="AE8778" s="51">
        <f>VALUE(RIGHT("00"&amp;AC8778,2)&amp;RIGHT("000"&amp;AD8778,3))</f>
        <v>0</v>
      </c>
    </row>
    <row r="8779" spans="1:31">
      <c r="A8779" s="60" t="str">
        <f>IF(G8779&amp;Q8779&lt;&gt;"",W8779&amp;Q8779,"")</f>
        <v/>
      </c>
      <c r="B8779" s="85" t="str">
        <f>IF(C8779&lt;&gt;"",LEFT(C8779,9),"")</f>
        <v/>
      </c>
      <c r="V8779" s="60" t="str">
        <f>W8779&amp;H8779</f>
        <v/>
      </c>
      <c r="W8779" s="60" t="str">
        <f>_xlfn.LET(_xlpm.TextCell,TEXT(G8779,"###"),IF(_xlpm.TextCell&lt;&gt;"",IF(StyleSpaceSplit,IFERROR(IF(FIND(" ",_xlpm.TextCell)&gt;=1,MID(_xlpm.TextCell,1,FIND(" ",_xlpm.TextCell)-1),_xlpm.TextCell),_xlpm.TextCell),_xlpm.TextCell),""))</f>
        <v/>
      </c>
      <c r="X8779" s="60" t="str">
        <f>IF(A8779&lt;&gt;"",IFERROR(IF(FIND(" ",G8779)&gt;=1,MID(G8779,FIND(" ",G8779)+1,LEN(G8779)),""),""),"")</f>
        <v/>
      </c>
      <c r="AC8779" s="51">
        <f>IFERROR(VALUE(MID($C8779,1,2)),0)</f>
        <v>0</v>
      </c>
      <c r="AD8779" s="44">
        <f>IFERROR(VALUE(MID($C8779,4,3)),0)</f>
        <v>0</v>
      </c>
      <c r="AE8779" s="51">
        <f>VALUE(RIGHT("00"&amp;AC8779,2)&amp;RIGHT("000"&amp;AD8779,3))</f>
        <v>0</v>
      </c>
    </row>
    <row r="8780" spans="1:31">
      <c r="A8780" s="60" t="str">
        <f>IF(G8780&amp;Q8780&lt;&gt;"",W8780&amp;Q8780,"")</f>
        <v/>
      </c>
      <c r="B8780" s="85" t="str">
        <f>IF(C8780&lt;&gt;"",LEFT(C8780,9),"")</f>
        <v/>
      </c>
      <c r="V8780" s="60" t="str">
        <f>W8780&amp;H8780</f>
        <v/>
      </c>
      <c r="W8780" s="60" t="str">
        <f>_xlfn.LET(_xlpm.TextCell,TEXT(G8780,"###"),IF(_xlpm.TextCell&lt;&gt;"",IF(StyleSpaceSplit,IFERROR(IF(FIND(" ",_xlpm.TextCell)&gt;=1,MID(_xlpm.TextCell,1,FIND(" ",_xlpm.TextCell)-1),_xlpm.TextCell),_xlpm.TextCell),_xlpm.TextCell),""))</f>
        <v/>
      </c>
      <c r="X8780" s="60" t="str">
        <f>IF(A8780&lt;&gt;"",IFERROR(IF(FIND(" ",G8780)&gt;=1,MID(G8780,FIND(" ",G8780)+1,LEN(G8780)),""),""),"")</f>
        <v/>
      </c>
      <c r="AC8780" s="51">
        <f>IFERROR(VALUE(MID($C8780,1,2)),0)</f>
        <v>0</v>
      </c>
      <c r="AD8780" s="44">
        <f>IFERROR(VALUE(MID($C8780,4,3)),0)</f>
        <v>0</v>
      </c>
      <c r="AE8780" s="51">
        <f>VALUE(RIGHT("00"&amp;AC8780,2)&amp;RIGHT("000"&amp;AD8780,3))</f>
        <v>0</v>
      </c>
    </row>
    <row r="8781" spans="1:31">
      <c r="A8781" s="60" t="str">
        <f>IF(G8781&amp;Q8781&lt;&gt;"",W8781&amp;Q8781,"")</f>
        <v/>
      </c>
      <c r="B8781" s="85" t="str">
        <f>IF(C8781&lt;&gt;"",LEFT(C8781,9),"")</f>
        <v/>
      </c>
      <c r="V8781" s="60" t="str">
        <f>W8781&amp;H8781</f>
        <v/>
      </c>
      <c r="W8781" s="60" t="str">
        <f>_xlfn.LET(_xlpm.TextCell,TEXT(G8781,"###"),IF(_xlpm.TextCell&lt;&gt;"",IF(StyleSpaceSplit,IFERROR(IF(FIND(" ",_xlpm.TextCell)&gt;=1,MID(_xlpm.TextCell,1,FIND(" ",_xlpm.TextCell)-1),_xlpm.TextCell),_xlpm.TextCell),_xlpm.TextCell),""))</f>
        <v/>
      </c>
      <c r="X8781" s="60" t="str">
        <f>IF(A8781&lt;&gt;"",IFERROR(IF(FIND(" ",G8781)&gt;=1,MID(G8781,FIND(" ",G8781)+1,LEN(G8781)),""),""),"")</f>
        <v/>
      </c>
      <c r="AC8781" s="51">
        <f>IFERROR(VALUE(MID($C8781,1,2)),0)</f>
        <v>0</v>
      </c>
      <c r="AD8781" s="44">
        <f>IFERROR(VALUE(MID($C8781,4,3)),0)</f>
        <v>0</v>
      </c>
      <c r="AE8781" s="51">
        <f>VALUE(RIGHT("00"&amp;AC8781,2)&amp;RIGHT("000"&amp;AD8781,3))</f>
        <v>0</v>
      </c>
    </row>
    <row r="8782" spans="1:31">
      <c r="A8782" s="60" t="str">
        <f>IF(G8782&amp;Q8782&lt;&gt;"",W8782&amp;Q8782,"")</f>
        <v/>
      </c>
      <c r="B8782" s="85" t="str">
        <f>IF(C8782&lt;&gt;"",LEFT(C8782,9),"")</f>
        <v/>
      </c>
      <c r="V8782" s="60" t="str">
        <f>W8782&amp;H8782</f>
        <v/>
      </c>
      <c r="W8782" s="60" t="str">
        <f>_xlfn.LET(_xlpm.TextCell,TEXT(G8782,"###"),IF(_xlpm.TextCell&lt;&gt;"",IF(StyleSpaceSplit,IFERROR(IF(FIND(" ",_xlpm.TextCell)&gt;=1,MID(_xlpm.TextCell,1,FIND(" ",_xlpm.TextCell)-1),_xlpm.TextCell),_xlpm.TextCell),_xlpm.TextCell),""))</f>
        <v/>
      </c>
      <c r="X8782" s="60" t="str">
        <f>IF(A8782&lt;&gt;"",IFERROR(IF(FIND(" ",G8782)&gt;=1,MID(G8782,FIND(" ",G8782)+1,LEN(G8782)),""),""),"")</f>
        <v/>
      </c>
      <c r="AC8782" s="51">
        <f>IFERROR(VALUE(MID($C8782,1,2)),0)</f>
        <v>0</v>
      </c>
      <c r="AD8782" s="44">
        <f>IFERROR(VALUE(MID($C8782,4,3)),0)</f>
        <v>0</v>
      </c>
      <c r="AE8782" s="51">
        <f>VALUE(RIGHT("00"&amp;AC8782,2)&amp;RIGHT("000"&amp;AD8782,3))</f>
        <v>0</v>
      </c>
    </row>
    <row r="8783" spans="1:31">
      <c r="A8783" s="60" t="str">
        <f>IF(G8783&amp;Q8783&lt;&gt;"",W8783&amp;Q8783,"")</f>
        <v/>
      </c>
      <c r="B8783" s="85" t="str">
        <f>IF(C8783&lt;&gt;"",LEFT(C8783,9),"")</f>
        <v/>
      </c>
      <c r="V8783" s="60" t="str">
        <f>W8783&amp;H8783</f>
        <v/>
      </c>
      <c r="W8783" s="60" t="str">
        <f>_xlfn.LET(_xlpm.TextCell,TEXT(G8783,"###"),IF(_xlpm.TextCell&lt;&gt;"",IF(StyleSpaceSplit,IFERROR(IF(FIND(" ",_xlpm.TextCell)&gt;=1,MID(_xlpm.TextCell,1,FIND(" ",_xlpm.TextCell)-1),_xlpm.TextCell),_xlpm.TextCell),_xlpm.TextCell),""))</f>
        <v/>
      </c>
      <c r="X8783" s="60" t="str">
        <f>IF(A8783&lt;&gt;"",IFERROR(IF(FIND(" ",G8783)&gt;=1,MID(G8783,FIND(" ",G8783)+1,LEN(G8783)),""),""),"")</f>
        <v/>
      </c>
      <c r="AC8783" s="51">
        <f>IFERROR(VALUE(MID($C8783,1,2)),0)</f>
        <v>0</v>
      </c>
      <c r="AD8783" s="44">
        <f>IFERROR(VALUE(MID($C8783,4,3)),0)</f>
        <v>0</v>
      </c>
      <c r="AE8783" s="51">
        <f>VALUE(RIGHT("00"&amp;AC8783,2)&amp;RIGHT("000"&amp;AD8783,3))</f>
        <v>0</v>
      </c>
    </row>
    <row r="8784" spans="1:31">
      <c r="A8784" s="60" t="str">
        <f>IF(G8784&amp;Q8784&lt;&gt;"",W8784&amp;Q8784,"")</f>
        <v/>
      </c>
      <c r="B8784" s="85" t="str">
        <f>IF(C8784&lt;&gt;"",LEFT(C8784,9),"")</f>
        <v/>
      </c>
      <c r="V8784" s="60" t="str">
        <f>W8784&amp;H8784</f>
        <v/>
      </c>
      <c r="W8784" s="60" t="str">
        <f>_xlfn.LET(_xlpm.TextCell,TEXT(G8784,"###"),IF(_xlpm.TextCell&lt;&gt;"",IF(StyleSpaceSplit,IFERROR(IF(FIND(" ",_xlpm.TextCell)&gt;=1,MID(_xlpm.TextCell,1,FIND(" ",_xlpm.TextCell)-1),_xlpm.TextCell),_xlpm.TextCell),_xlpm.TextCell),""))</f>
        <v/>
      </c>
      <c r="X8784" s="60" t="str">
        <f>IF(A8784&lt;&gt;"",IFERROR(IF(FIND(" ",G8784)&gt;=1,MID(G8784,FIND(" ",G8784)+1,LEN(G8784)),""),""),"")</f>
        <v/>
      </c>
      <c r="AC8784" s="51">
        <f>IFERROR(VALUE(MID($C8784,1,2)),0)</f>
        <v>0</v>
      </c>
      <c r="AD8784" s="44">
        <f>IFERROR(VALUE(MID($C8784,4,3)),0)</f>
        <v>0</v>
      </c>
      <c r="AE8784" s="51">
        <f>VALUE(RIGHT("00"&amp;AC8784,2)&amp;RIGHT("000"&amp;AD8784,3))</f>
        <v>0</v>
      </c>
    </row>
    <row r="8785" spans="1:31">
      <c r="A8785" s="60" t="str">
        <f>IF(G8785&amp;Q8785&lt;&gt;"",W8785&amp;Q8785,"")</f>
        <v/>
      </c>
      <c r="B8785" s="85" t="str">
        <f>IF(C8785&lt;&gt;"",LEFT(C8785,9),"")</f>
        <v/>
      </c>
      <c r="V8785" s="60" t="str">
        <f>W8785&amp;H8785</f>
        <v/>
      </c>
      <c r="W8785" s="60" t="str">
        <f>_xlfn.LET(_xlpm.TextCell,TEXT(G8785,"###"),IF(_xlpm.TextCell&lt;&gt;"",IF(StyleSpaceSplit,IFERROR(IF(FIND(" ",_xlpm.TextCell)&gt;=1,MID(_xlpm.TextCell,1,FIND(" ",_xlpm.TextCell)-1),_xlpm.TextCell),_xlpm.TextCell),_xlpm.TextCell),""))</f>
        <v/>
      </c>
      <c r="X8785" s="60" t="str">
        <f>IF(A8785&lt;&gt;"",IFERROR(IF(FIND(" ",G8785)&gt;=1,MID(G8785,FIND(" ",G8785)+1,LEN(G8785)),""),""),"")</f>
        <v/>
      </c>
      <c r="AC8785" s="51">
        <f>IFERROR(VALUE(MID($C8785,1,2)),0)</f>
        <v>0</v>
      </c>
      <c r="AD8785" s="44">
        <f>IFERROR(VALUE(MID($C8785,4,3)),0)</f>
        <v>0</v>
      </c>
      <c r="AE8785" s="51">
        <f>VALUE(RIGHT("00"&amp;AC8785,2)&amp;RIGHT("000"&amp;AD8785,3))</f>
        <v>0</v>
      </c>
    </row>
    <row r="8786" spans="1:31">
      <c r="A8786" s="60" t="str">
        <f>IF(G8786&amp;Q8786&lt;&gt;"",W8786&amp;Q8786,"")</f>
        <v/>
      </c>
      <c r="B8786" s="85" t="str">
        <f>IF(C8786&lt;&gt;"",LEFT(C8786,9),"")</f>
        <v/>
      </c>
      <c r="V8786" s="60" t="str">
        <f>W8786&amp;H8786</f>
        <v/>
      </c>
      <c r="W8786" s="60" t="str">
        <f>_xlfn.LET(_xlpm.TextCell,TEXT(G8786,"###"),IF(_xlpm.TextCell&lt;&gt;"",IF(StyleSpaceSplit,IFERROR(IF(FIND(" ",_xlpm.TextCell)&gt;=1,MID(_xlpm.TextCell,1,FIND(" ",_xlpm.TextCell)-1),_xlpm.TextCell),_xlpm.TextCell),_xlpm.TextCell),""))</f>
        <v/>
      </c>
      <c r="X8786" s="60" t="str">
        <f>IF(A8786&lt;&gt;"",IFERROR(IF(FIND(" ",G8786)&gt;=1,MID(G8786,FIND(" ",G8786)+1,LEN(G8786)),""),""),"")</f>
        <v/>
      </c>
      <c r="AC8786" s="51">
        <f>IFERROR(VALUE(MID($C8786,1,2)),0)</f>
        <v>0</v>
      </c>
      <c r="AD8786" s="44">
        <f>IFERROR(VALUE(MID($C8786,4,3)),0)</f>
        <v>0</v>
      </c>
      <c r="AE8786" s="51">
        <f>VALUE(RIGHT("00"&amp;AC8786,2)&amp;RIGHT("000"&amp;AD8786,3))</f>
        <v>0</v>
      </c>
    </row>
    <row r="8787" spans="1:31">
      <c r="A8787" s="60" t="str">
        <f>IF(G8787&amp;Q8787&lt;&gt;"",W8787&amp;Q8787,"")</f>
        <v/>
      </c>
      <c r="B8787" s="85" t="str">
        <f>IF(C8787&lt;&gt;"",LEFT(C8787,9),"")</f>
        <v/>
      </c>
      <c r="V8787" s="60" t="str">
        <f>W8787&amp;H8787</f>
        <v/>
      </c>
      <c r="W8787" s="60" t="str">
        <f>_xlfn.LET(_xlpm.TextCell,TEXT(G8787,"###"),IF(_xlpm.TextCell&lt;&gt;"",IF(StyleSpaceSplit,IFERROR(IF(FIND(" ",_xlpm.TextCell)&gt;=1,MID(_xlpm.TextCell,1,FIND(" ",_xlpm.TextCell)-1),_xlpm.TextCell),_xlpm.TextCell),_xlpm.TextCell),""))</f>
        <v/>
      </c>
      <c r="X8787" s="60" t="str">
        <f>IF(A8787&lt;&gt;"",IFERROR(IF(FIND(" ",G8787)&gt;=1,MID(G8787,FIND(" ",G8787)+1,LEN(G8787)),""),""),"")</f>
        <v/>
      </c>
      <c r="AC8787" s="51">
        <f>IFERROR(VALUE(MID($C8787,1,2)),0)</f>
        <v>0</v>
      </c>
      <c r="AD8787" s="44">
        <f>IFERROR(VALUE(MID($C8787,4,3)),0)</f>
        <v>0</v>
      </c>
      <c r="AE8787" s="51">
        <f>VALUE(RIGHT("00"&amp;AC8787,2)&amp;RIGHT("000"&amp;AD8787,3))</f>
        <v>0</v>
      </c>
    </row>
    <row r="8788" spans="1:31">
      <c r="A8788" s="60" t="str">
        <f>IF(G8788&amp;Q8788&lt;&gt;"",W8788&amp;Q8788,"")</f>
        <v/>
      </c>
      <c r="B8788" s="85" t="str">
        <f>IF(C8788&lt;&gt;"",LEFT(C8788,9),"")</f>
        <v/>
      </c>
      <c r="V8788" s="60" t="str">
        <f>W8788&amp;H8788</f>
        <v/>
      </c>
      <c r="W8788" s="60" t="str">
        <f>_xlfn.LET(_xlpm.TextCell,TEXT(G8788,"###"),IF(_xlpm.TextCell&lt;&gt;"",IF(StyleSpaceSplit,IFERROR(IF(FIND(" ",_xlpm.TextCell)&gt;=1,MID(_xlpm.TextCell,1,FIND(" ",_xlpm.TextCell)-1),_xlpm.TextCell),_xlpm.TextCell),_xlpm.TextCell),""))</f>
        <v/>
      </c>
      <c r="X8788" s="60" t="str">
        <f>IF(A8788&lt;&gt;"",IFERROR(IF(FIND(" ",G8788)&gt;=1,MID(G8788,FIND(" ",G8788)+1,LEN(G8788)),""),""),"")</f>
        <v/>
      </c>
      <c r="AC8788" s="51">
        <f>IFERROR(VALUE(MID($C8788,1,2)),0)</f>
        <v>0</v>
      </c>
      <c r="AD8788" s="44">
        <f>IFERROR(VALUE(MID($C8788,4,3)),0)</f>
        <v>0</v>
      </c>
      <c r="AE8788" s="51">
        <f>VALUE(RIGHT("00"&amp;AC8788,2)&amp;RIGHT("000"&amp;AD8788,3))</f>
        <v>0</v>
      </c>
    </row>
    <row r="8789" spans="1:31">
      <c r="A8789" s="60" t="str">
        <f>IF(G8789&amp;Q8789&lt;&gt;"",W8789&amp;Q8789,"")</f>
        <v/>
      </c>
      <c r="B8789" s="85" t="str">
        <f>IF(C8789&lt;&gt;"",LEFT(C8789,9),"")</f>
        <v/>
      </c>
      <c r="V8789" s="60" t="str">
        <f>W8789&amp;H8789</f>
        <v/>
      </c>
      <c r="W8789" s="60" t="str">
        <f>_xlfn.LET(_xlpm.TextCell,TEXT(G8789,"###"),IF(_xlpm.TextCell&lt;&gt;"",IF(StyleSpaceSplit,IFERROR(IF(FIND(" ",_xlpm.TextCell)&gt;=1,MID(_xlpm.TextCell,1,FIND(" ",_xlpm.TextCell)-1),_xlpm.TextCell),_xlpm.TextCell),_xlpm.TextCell),""))</f>
        <v/>
      </c>
      <c r="X8789" s="60" t="str">
        <f>IF(A8789&lt;&gt;"",IFERROR(IF(FIND(" ",G8789)&gt;=1,MID(G8789,FIND(" ",G8789)+1,LEN(G8789)),""),""),"")</f>
        <v/>
      </c>
      <c r="AC8789" s="51">
        <f>IFERROR(VALUE(MID($C8789,1,2)),0)</f>
        <v>0</v>
      </c>
      <c r="AD8789" s="44">
        <f>IFERROR(VALUE(MID($C8789,4,3)),0)</f>
        <v>0</v>
      </c>
      <c r="AE8789" s="51">
        <f>VALUE(RIGHT("00"&amp;AC8789,2)&amp;RIGHT("000"&amp;AD8789,3))</f>
        <v>0</v>
      </c>
    </row>
    <row r="8790" spans="1:31">
      <c r="A8790" s="60" t="str">
        <f>IF(G8790&amp;Q8790&lt;&gt;"",W8790&amp;Q8790,"")</f>
        <v/>
      </c>
      <c r="B8790" s="85" t="str">
        <f>IF(C8790&lt;&gt;"",LEFT(C8790,9),"")</f>
        <v/>
      </c>
      <c r="V8790" s="60" t="str">
        <f>W8790&amp;H8790</f>
        <v/>
      </c>
      <c r="W8790" s="60" t="str">
        <f>_xlfn.LET(_xlpm.TextCell,TEXT(G8790,"###"),IF(_xlpm.TextCell&lt;&gt;"",IF(StyleSpaceSplit,IFERROR(IF(FIND(" ",_xlpm.TextCell)&gt;=1,MID(_xlpm.TextCell,1,FIND(" ",_xlpm.TextCell)-1),_xlpm.TextCell),_xlpm.TextCell),_xlpm.TextCell),""))</f>
        <v/>
      </c>
      <c r="X8790" s="60" t="str">
        <f>IF(A8790&lt;&gt;"",IFERROR(IF(FIND(" ",G8790)&gt;=1,MID(G8790,FIND(" ",G8790)+1,LEN(G8790)),""),""),"")</f>
        <v/>
      </c>
      <c r="AC8790" s="51">
        <f>IFERROR(VALUE(MID($C8790,1,2)),0)</f>
        <v>0</v>
      </c>
      <c r="AD8790" s="44">
        <f>IFERROR(VALUE(MID($C8790,4,3)),0)</f>
        <v>0</v>
      </c>
      <c r="AE8790" s="51">
        <f>VALUE(RIGHT("00"&amp;AC8790,2)&amp;RIGHT("000"&amp;AD8790,3))</f>
        <v>0</v>
      </c>
    </row>
    <row r="8791" spans="1:31">
      <c r="A8791" s="60" t="str">
        <f>IF(G8791&amp;Q8791&lt;&gt;"",W8791&amp;Q8791,"")</f>
        <v/>
      </c>
      <c r="B8791" s="85" t="str">
        <f>IF(C8791&lt;&gt;"",LEFT(C8791,9),"")</f>
        <v/>
      </c>
      <c r="V8791" s="60" t="str">
        <f>W8791&amp;H8791</f>
        <v/>
      </c>
      <c r="W8791" s="60" t="str">
        <f>_xlfn.LET(_xlpm.TextCell,TEXT(G8791,"###"),IF(_xlpm.TextCell&lt;&gt;"",IF(StyleSpaceSplit,IFERROR(IF(FIND(" ",_xlpm.TextCell)&gt;=1,MID(_xlpm.TextCell,1,FIND(" ",_xlpm.TextCell)-1),_xlpm.TextCell),_xlpm.TextCell),_xlpm.TextCell),""))</f>
        <v/>
      </c>
      <c r="X8791" s="60" t="str">
        <f>IF(A8791&lt;&gt;"",IFERROR(IF(FIND(" ",G8791)&gt;=1,MID(G8791,FIND(" ",G8791)+1,LEN(G8791)),""),""),"")</f>
        <v/>
      </c>
      <c r="AC8791" s="51">
        <f>IFERROR(VALUE(MID($C8791,1,2)),0)</f>
        <v>0</v>
      </c>
      <c r="AD8791" s="44">
        <f>IFERROR(VALUE(MID($C8791,4,3)),0)</f>
        <v>0</v>
      </c>
      <c r="AE8791" s="51">
        <f>VALUE(RIGHT("00"&amp;AC8791,2)&amp;RIGHT("000"&amp;AD8791,3))</f>
        <v>0</v>
      </c>
    </row>
    <row r="8792" spans="1:31">
      <c r="A8792" s="60" t="str">
        <f>IF(G8792&amp;Q8792&lt;&gt;"",W8792&amp;Q8792,"")</f>
        <v/>
      </c>
      <c r="B8792" s="85" t="str">
        <f>IF(C8792&lt;&gt;"",LEFT(C8792,9),"")</f>
        <v/>
      </c>
      <c r="V8792" s="60" t="str">
        <f>W8792&amp;H8792</f>
        <v/>
      </c>
      <c r="W8792" s="60" t="str">
        <f>_xlfn.LET(_xlpm.TextCell,TEXT(G8792,"###"),IF(_xlpm.TextCell&lt;&gt;"",IF(StyleSpaceSplit,IFERROR(IF(FIND(" ",_xlpm.TextCell)&gt;=1,MID(_xlpm.TextCell,1,FIND(" ",_xlpm.TextCell)-1),_xlpm.TextCell),_xlpm.TextCell),_xlpm.TextCell),""))</f>
        <v/>
      </c>
      <c r="X8792" s="60" t="str">
        <f>IF(A8792&lt;&gt;"",IFERROR(IF(FIND(" ",G8792)&gt;=1,MID(G8792,FIND(" ",G8792)+1,LEN(G8792)),""),""),"")</f>
        <v/>
      </c>
      <c r="AC8792" s="51">
        <f>IFERROR(VALUE(MID($C8792,1,2)),0)</f>
        <v>0</v>
      </c>
      <c r="AD8792" s="44">
        <f>IFERROR(VALUE(MID($C8792,4,3)),0)</f>
        <v>0</v>
      </c>
      <c r="AE8792" s="51">
        <f>VALUE(RIGHT("00"&amp;AC8792,2)&amp;RIGHT("000"&amp;AD8792,3))</f>
        <v>0</v>
      </c>
    </row>
    <row r="8793" spans="1:31">
      <c r="A8793" s="60" t="str">
        <f>IF(G8793&amp;Q8793&lt;&gt;"",W8793&amp;Q8793,"")</f>
        <v/>
      </c>
      <c r="B8793" s="85" t="str">
        <f>IF(C8793&lt;&gt;"",LEFT(C8793,9),"")</f>
        <v/>
      </c>
      <c r="V8793" s="60" t="str">
        <f>W8793&amp;H8793</f>
        <v/>
      </c>
      <c r="W8793" s="60" t="str">
        <f>_xlfn.LET(_xlpm.TextCell,TEXT(G8793,"###"),IF(_xlpm.TextCell&lt;&gt;"",IF(StyleSpaceSplit,IFERROR(IF(FIND(" ",_xlpm.TextCell)&gt;=1,MID(_xlpm.TextCell,1,FIND(" ",_xlpm.TextCell)-1),_xlpm.TextCell),_xlpm.TextCell),_xlpm.TextCell),""))</f>
        <v/>
      </c>
      <c r="X8793" s="60" t="str">
        <f>IF(A8793&lt;&gt;"",IFERROR(IF(FIND(" ",G8793)&gt;=1,MID(G8793,FIND(" ",G8793)+1,LEN(G8793)),""),""),"")</f>
        <v/>
      </c>
      <c r="AC8793" s="51">
        <f>IFERROR(VALUE(MID($C8793,1,2)),0)</f>
        <v>0</v>
      </c>
      <c r="AD8793" s="44">
        <f>IFERROR(VALUE(MID($C8793,4,3)),0)</f>
        <v>0</v>
      </c>
      <c r="AE8793" s="51">
        <f>VALUE(RIGHT("00"&amp;AC8793,2)&amp;RIGHT("000"&amp;AD8793,3))</f>
        <v>0</v>
      </c>
    </row>
    <row r="8794" spans="1:31">
      <c r="A8794" s="60" t="str">
        <f>IF(G8794&amp;Q8794&lt;&gt;"",W8794&amp;Q8794,"")</f>
        <v/>
      </c>
      <c r="B8794" s="85" t="str">
        <f>IF(C8794&lt;&gt;"",LEFT(C8794,9),"")</f>
        <v/>
      </c>
      <c r="V8794" s="60" t="str">
        <f>W8794&amp;H8794</f>
        <v/>
      </c>
      <c r="W8794" s="60" t="str">
        <f>_xlfn.LET(_xlpm.TextCell,TEXT(G8794,"###"),IF(_xlpm.TextCell&lt;&gt;"",IF(StyleSpaceSplit,IFERROR(IF(FIND(" ",_xlpm.TextCell)&gt;=1,MID(_xlpm.TextCell,1,FIND(" ",_xlpm.TextCell)-1),_xlpm.TextCell),_xlpm.TextCell),_xlpm.TextCell),""))</f>
        <v/>
      </c>
      <c r="X8794" s="60" t="str">
        <f>IF(A8794&lt;&gt;"",IFERROR(IF(FIND(" ",G8794)&gt;=1,MID(G8794,FIND(" ",G8794)+1,LEN(G8794)),""),""),"")</f>
        <v/>
      </c>
      <c r="AC8794" s="51">
        <f>IFERROR(VALUE(MID($C8794,1,2)),0)</f>
        <v>0</v>
      </c>
      <c r="AD8794" s="44">
        <f>IFERROR(VALUE(MID($C8794,4,3)),0)</f>
        <v>0</v>
      </c>
      <c r="AE8794" s="51">
        <f>VALUE(RIGHT("00"&amp;AC8794,2)&amp;RIGHT("000"&amp;AD8794,3))</f>
        <v>0</v>
      </c>
    </row>
    <row r="8795" spans="1:31">
      <c r="A8795" s="60" t="str">
        <f>IF(G8795&amp;Q8795&lt;&gt;"",W8795&amp;Q8795,"")</f>
        <v/>
      </c>
      <c r="B8795" s="85" t="str">
        <f>IF(C8795&lt;&gt;"",LEFT(C8795,9),"")</f>
        <v/>
      </c>
      <c r="V8795" s="60" t="str">
        <f>W8795&amp;H8795</f>
        <v/>
      </c>
      <c r="W8795" s="60" t="str">
        <f>_xlfn.LET(_xlpm.TextCell,TEXT(G8795,"###"),IF(_xlpm.TextCell&lt;&gt;"",IF(StyleSpaceSplit,IFERROR(IF(FIND(" ",_xlpm.TextCell)&gt;=1,MID(_xlpm.TextCell,1,FIND(" ",_xlpm.TextCell)-1),_xlpm.TextCell),_xlpm.TextCell),_xlpm.TextCell),""))</f>
        <v/>
      </c>
      <c r="X8795" s="60" t="str">
        <f>IF(A8795&lt;&gt;"",IFERROR(IF(FIND(" ",G8795)&gt;=1,MID(G8795,FIND(" ",G8795)+1,LEN(G8795)),""),""),"")</f>
        <v/>
      </c>
      <c r="AC8795" s="51">
        <f>IFERROR(VALUE(MID($C8795,1,2)),0)</f>
        <v>0</v>
      </c>
      <c r="AD8795" s="44">
        <f>IFERROR(VALUE(MID($C8795,4,3)),0)</f>
        <v>0</v>
      </c>
      <c r="AE8795" s="51">
        <f>VALUE(RIGHT("00"&amp;AC8795,2)&amp;RIGHT("000"&amp;AD8795,3))</f>
        <v>0</v>
      </c>
    </row>
    <row r="8796" spans="1:31">
      <c r="A8796" s="60" t="str">
        <f>IF(G8796&amp;Q8796&lt;&gt;"",W8796&amp;Q8796,"")</f>
        <v/>
      </c>
      <c r="B8796" s="85" t="str">
        <f>IF(C8796&lt;&gt;"",LEFT(C8796,9),"")</f>
        <v/>
      </c>
      <c r="V8796" s="60" t="str">
        <f>W8796&amp;H8796</f>
        <v/>
      </c>
      <c r="W8796" s="60" t="str">
        <f>_xlfn.LET(_xlpm.TextCell,TEXT(G8796,"###"),IF(_xlpm.TextCell&lt;&gt;"",IF(StyleSpaceSplit,IFERROR(IF(FIND(" ",_xlpm.TextCell)&gt;=1,MID(_xlpm.TextCell,1,FIND(" ",_xlpm.TextCell)-1),_xlpm.TextCell),_xlpm.TextCell),_xlpm.TextCell),""))</f>
        <v/>
      </c>
      <c r="X8796" s="60" t="str">
        <f>IF(A8796&lt;&gt;"",IFERROR(IF(FIND(" ",G8796)&gt;=1,MID(G8796,FIND(" ",G8796)+1,LEN(G8796)),""),""),"")</f>
        <v/>
      </c>
      <c r="AC8796" s="51">
        <f>IFERROR(VALUE(MID($C8796,1,2)),0)</f>
        <v>0</v>
      </c>
      <c r="AD8796" s="44">
        <f>IFERROR(VALUE(MID($C8796,4,3)),0)</f>
        <v>0</v>
      </c>
      <c r="AE8796" s="51">
        <f>VALUE(RIGHT("00"&amp;AC8796,2)&amp;RIGHT("000"&amp;AD8796,3))</f>
        <v>0</v>
      </c>
    </row>
    <row r="8797" spans="1:31">
      <c r="A8797" s="60" t="str">
        <f>IF(G8797&amp;Q8797&lt;&gt;"",W8797&amp;Q8797,"")</f>
        <v/>
      </c>
      <c r="B8797" s="85" t="str">
        <f>IF(C8797&lt;&gt;"",LEFT(C8797,9),"")</f>
        <v/>
      </c>
      <c r="V8797" s="60" t="str">
        <f>W8797&amp;H8797</f>
        <v/>
      </c>
      <c r="W8797" s="60" t="str">
        <f>_xlfn.LET(_xlpm.TextCell,TEXT(G8797,"###"),IF(_xlpm.TextCell&lt;&gt;"",IF(StyleSpaceSplit,IFERROR(IF(FIND(" ",_xlpm.TextCell)&gt;=1,MID(_xlpm.TextCell,1,FIND(" ",_xlpm.TextCell)-1),_xlpm.TextCell),_xlpm.TextCell),_xlpm.TextCell),""))</f>
        <v/>
      </c>
      <c r="X8797" s="60" t="str">
        <f>IF(A8797&lt;&gt;"",IFERROR(IF(FIND(" ",G8797)&gt;=1,MID(G8797,FIND(" ",G8797)+1,LEN(G8797)),""),""),"")</f>
        <v/>
      </c>
      <c r="AC8797" s="51">
        <f>IFERROR(VALUE(MID($C8797,1,2)),0)</f>
        <v>0</v>
      </c>
      <c r="AD8797" s="44">
        <f>IFERROR(VALUE(MID($C8797,4,3)),0)</f>
        <v>0</v>
      </c>
      <c r="AE8797" s="51">
        <f>VALUE(RIGHT("00"&amp;AC8797,2)&amp;RIGHT("000"&amp;AD8797,3))</f>
        <v>0</v>
      </c>
    </row>
    <row r="8798" spans="1:31">
      <c r="A8798" s="60" t="str">
        <f>IF(G8798&amp;Q8798&lt;&gt;"",W8798&amp;Q8798,"")</f>
        <v/>
      </c>
      <c r="B8798" s="85" t="str">
        <f>IF(C8798&lt;&gt;"",LEFT(C8798,9),"")</f>
        <v/>
      </c>
      <c r="V8798" s="60" t="str">
        <f>W8798&amp;H8798</f>
        <v/>
      </c>
      <c r="W8798" s="60" t="str">
        <f>_xlfn.LET(_xlpm.TextCell,TEXT(G8798,"###"),IF(_xlpm.TextCell&lt;&gt;"",IF(StyleSpaceSplit,IFERROR(IF(FIND(" ",_xlpm.TextCell)&gt;=1,MID(_xlpm.TextCell,1,FIND(" ",_xlpm.TextCell)-1),_xlpm.TextCell),_xlpm.TextCell),_xlpm.TextCell),""))</f>
        <v/>
      </c>
      <c r="X8798" s="60" t="str">
        <f>IF(A8798&lt;&gt;"",IFERROR(IF(FIND(" ",G8798)&gt;=1,MID(G8798,FIND(" ",G8798)+1,LEN(G8798)),""),""),"")</f>
        <v/>
      </c>
      <c r="AC8798" s="51">
        <f>IFERROR(VALUE(MID($C8798,1,2)),0)</f>
        <v>0</v>
      </c>
      <c r="AD8798" s="44">
        <f>IFERROR(VALUE(MID($C8798,4,3)),0)</f>
        <v>0</v>
      </c>
      <c r="AE8798" s="51">
        <f>VALUE(RIGHT("00"&amp;AC8798,2)&amp;RIGHT("000"&amp;AD8798,3))</f>
        <v>0</v>
      </c>
    </row>
    <row r="8799" spans="1:31">
      <c r="A8799" s="60" t="str">
        <f>IF(G8799&amp;Q8799&lt;&gt;"",W8799&amp;Q8799,"")</f>
        <v/>
      </c>
      <c r="B8799" s="85" t="str">
        <f>IF(C8799&lt;&gt;"",LEFT(C8799,9),"")</f>
        <v/>
      </c>
      <c r="V8799" s="60" t="str">
        <f>W8799&amp;H8799</f>
        <v/>
      </c>
      <c r="W8799" s="60" t="str">
        <f>_xlfn.LET(_xlpm.TextCell,TEXT(G8799,"###"),IF(_xlpm.TextCell&lt;&gt;"",IF(StyleSpaceSplit,IFERROR(IF(FIND(" ",_xlpm.TextCell)&gt;=1,MID(_xlpm.TextCell,1,FIND(" ",_xlpm.TextCell)-1),_xlpm.TextCell),_xlpm.TextCell),_xlpm.TextCell),""))</f>
        <v/>
      </c>
      <c r="X8799" s="60" t="str">
        <f>IF(A8799&lt;&gt;"",IFERROR(IF(FIND(" ",G8799)&gt;=1,MID(G8799,FIND(" ",G8799)+1,LEN(G8799)),""),""),"")</f>
        <v/>
      </c>
      <c r="AC8799" s="51">
        <f>IFERROR(VALUE(MID($C8799,1,2)),0)</f>
        <v>0</v>
      </c>
      <c r="AD8799" s="44">
        <f>IFERROR(VALUE(MID($C8799,4,3)),0)</f>
        <v>0</v>
      </c>
      <c r="AE8799" s="51">
        <f>VALUE(RIGHT("00"&amp;AC8799,2)&amp;RIGHT("000"&amp;AD8799,3))</f>
        <v>0</v>
      </c>
    </row>
    <row r="8800" spans="1:31">
      <c r="A8800" s="60" t="str">
        <f>IF(G8800&amp;Q8800&lt;&gt;"",W8800&amp;Q8800,"")</f>
        <v/>
      </c>
      <c r="B8800" s="85" t="str">
        <f>IF(C8800&lt;&gt;"",LEFT(C8800,9),"")</f>
        <v/>
      </c>
      <c r="V8800" s="60" t="str">
        <f>W8800&amp;H8800</f>
        <v/>
      </c>
      <c r="W8800" s="60" t="str">
        <f>_xlfn.LET(_xlpm.TextCell,TEXT(G8800,"###"),IF(_xlpm.TextCell&lt;&gt;"",IF(StyleSpaceSplit,IFERROR(IF(FIND(" ",_xlpm.TextCell)&gt;=1,MID(_xlpm.TextCell,1,FIND(" ",_xlpm.TextCell)-1),_xlpm.TextCell),_xlpm.TextCell),_xlpm.TextCell),""))</f>
        <v/>
      </c>
      <c r="X8800" s="60" t="str">
        <f>IF(A8800&lt;&gt;"",IFERROR(IF(FIND(" ",G8800)&gt;=1,MID(G8800,FIND(" ",G8800)+1,LEN(G8800)),""),""),"")</f>
        <v/>
      </c>
      <c r="AC8800" s="51">
        <f>IFERROR(VALUE(MID($C8800,1,2)),0)</f>
        <v>0</v>
      </c>
      <c r="AD8800" s="44">
        <f>IFERROR(VALUE(MID($C8800,4,3)),0)</f>
        <v>0</v>
      </c>
      <c r="AE8800" s="51">
        <f>VALUE(RIGHT("00"&amp;AC8800,2)&amp;RIGHT("000"&amp;AD8800,3))</f>
        <v>0</v>
      </c>
    </row>
    <row r="8801" spans="1:31">
      <c r="A8801" s="60" t="str">
        <f>IF(G8801&amp;Q8801&lt;&gt;"",W8801&amp;Q8801,"")</f>
        <v/>
      </c>
      <c r="B8801" s="85" t="str">
        <f>IF(C8801&lt;&gt;"",LEFT(C8801,9),"")</f>
        <v/>
      </c>
      <c r="V8801" s="60" t="str">
        <f>W8801&amp;H8801</f>
        <v/>
      </c>
      <c r="W8801" s="60" t="str">
        <f>_xlfn.LET(_xlpm.TextCell,TEXT(G8801,"###"),IF(_xlpm.TextCell&lt;&gt;"",IF(StyleSpaceSplit,IFERROR(IF(FIND(" ",_xlpm.TextCell)&gt;=1,MID(_xlpm.TextCell,1,FIND(" ",_xlpm.TextCell)-1),_xlpm.TextCell),_xlpm.TextCell),_xlpm.TextCell),""))</f>
        <v/>
      </c>
      <c r="X8801" s="60" t="str">
        <f>IF(A8801&lt;&gt;"",IFERROR(IF(FIND(" ",G8801)&gt;=1,MID(G8801,FIND(" ",G8801)+1,LEN(G8801)),""),""),"")</f>
        <v/>
      </c>
      <c r="AC8801" s="51">
        <f>IFERROR(VALUE(MID($C8801,1,2)),0)</f>
        <v>0</v>
      </c>
      <c r="AD8801" s="44">
        <f>IFERROR(VALUE(MID($C8801,4,3)),0)</f>
        <v>0</v>
      </c>
      <c r="AE8801" s="51">
        <f>VALUE(RIGHT("00"&amp;AC8801,2)&amp;RIGHT("000"&amp;AD8801,3))</f>
        <v>0</v>
      </c>
    </row>
    <row r="8802" spans="1:31">
      <c r="A8802" s="60" t="str">
        <f>IF(G8802&amp;Q8802&lt;&gt;"",W8802&amp;Q8802,"")</f>
        <v/>
      </c>
      <c r="B8802" s="85" t="str">
        <f>IF(C8802&lt;&gt;"",LEFT(C8802,9),"")</f>
        <v/>
      </c>
      <c r="V8802" s="60" t="str">
        <f>W8802&amp;H8802</f>
        <v/>
      </c>
      <c r="W8802" s="60" t="str">
        <f>_xlfn.LET(_xlpm.TextCell,TEXT(G8802,"###"),IF(_xlpm.TextCell&lt;&gt;"",IF(StyleSpaceSplit,IFERROR(IF(FIND(" ",_xlpm.TextCell)&gt;=1,MID(_xlpm.TextCell,1,FIND(" ",_xlpm.TextCell)-1),_xlpm.TextCell),_xlpm.TextCell),_xlpm.TextCell),""))</f>
        <v/>
      </c>
      <c r="X8802" s="60" t="str">
        <f>IF(A8802&lt;&gt;"",IFERROR(IF(FIND(" ",G8802)&gt;=1,MID(G8802,FIND(" ",G8802)+1,LEN(G8802)),""),""),"")</f>
        <v/>
      </c>
      <c r="AC8802" s="51">
        <f>IFERROR(VALUE(MID($C8802,1,2)),0)</f>
        <v>0</v>
      </c>
      <c r="AD8802" s="44">
        <f>IFERROR(VALUE(MID($C8802,4,3)),0)</f>
        <v>0</v>
      </c>
      <c r="AE8802" s="51">
        <f>VALUE(RIGHT("00"&amp;AC8802,2)&amp;RIGHT("000"&amp;AD8802,3))</f>
        <v>0</v>
      </c>
    </row>
    <row r="8803" spans="1:31">
      <c r="A8803" s="60" t="str">
        <f>IF(G8803&amp;Q8803&lt;&gt;"",W8803&amp;Q8803,"")</f>
        <v/>
      </c>
      <c r="B8803" s="85" t="str">
        <f>IF(C8803&lt;&gt;"",LEFT(C8803,9),"")</f>
        <v/>
      </c>
      <c r="V8803" s="60" t="str">
        <f>W8803&amp;H8803</f>
        <v/>
      </c>
      <c r="W8803" s="60" t="str">
        <f>_xlfn.LET(_xlpm.TextCell,TEXT(G8803,"###"),IF(_xlpm.TextCell&lt;&gt;"",IF(StyleSpaceSplit,IFERROR(IF(FIND(" ",_xlpm.TextCell)&gt;=1,MID(_xlpm.TextCell,1,FIND(" ",_xlpm.TextCell)-1),_xlpm.TextCell),_xlpm.TextCell),_xlpm.TextCell),""))</f>
        <v/>
      </c>
      <c r="X8803" s="60" t="str">
        <f>IF(A8803&lt;&gt;"",IFERROR(IF(FIND(" ",G8803)&gt;=1,MID(G8803,FIND(" ",G8803)+1,LEN(G8803)),""),""),"")</f>
        <v/>
      </c>
      <c r="AC8803" s="51">
        <f>IFERROR(VALUE(MID($C8803,1,2)),0)</f>
        <v>0</v>
      </c>
      <c r="AD8803" s="44">
        <f>IFERROR(VALUE(MID($C8803,4,3)),0)</f>
        <v>0</v>
      </c>
      <c r="AE8803" s="51">
        <f>VALUE(RIGHT("00"&amp;AC8803,2)&amp;RIGHT("000"&amp;AD8803,3))</f>
        <v>0</v>
      </c>
    </row>
    <row r="8804" spans="1:31">
      <c r="A8804" s="60" t="str">
        <f>IF(G8804&amp;Q8804&lt;&gt;"",W8804&amp;Q8804,"")</f>
        <v/>
      </c>
      <c r="B8804" s="85" t="str">
        <f>IF(C8804&lt;&gt;"",LEFT(C8804,9),"")</f>
        <v/>
      </c>
      <c r="V8804" s="60" t="str">
        <f>W8804&amp;H8804</f>
        <v/>
      </c>
      <c r="W8804" s="60" t="str">
        <f>_xlfn.LET(_xlpm.TextCell,TEXT(G8804,"###"),IF(_xlpm.TextCell&lt;&gt;"",IF(StyleSpaceSplit,IFERROR(IF(FIND(" ",_xlpm.TextCell)&gt;=1,MID(_xlpm.TextCell,1,FIND(" ",_xlpm.TextCell)-1),_xlpm.TextCell),_xlpm.TextCell),_xlpm.TextCell),""))</f>
        <v/>
      </c>
      <c r="X8804" s="60" t="str">
        <f>IF(A8804&lt;&gt;"",IFERROR(IF(FIND(" ",G8804)&gt;=1,MID(G8804,FIND(" ",G8804)+1,LEN(G8804)),""),""),"")</f>
        <v/>
      </c>
      <c r="AC8804" s="51">
        <f>IFERROR(VALUE(MID($C8804,1,2)),0)</f>
        <v>0</v>
      </c>
      <c r="AD8804" s="44">
        <f>IFERROR(VALUE(MID($C8804,4,3)),0)</f>
        <v>0</v>
      </c>
      <c r="AE8804" s="51">
        <f>VALUE(RIGHT("00"&amp;AC8804,2)&amp;RIGHT("000"&amp;AD8804,3))</f>
        <v>0</v>
      </c>
    </row>
    <row r="8805" spans="1:31">
      <c r="A8805" s="60" t="str">
        <f>IF(G8805&amp;Q8805&lt;&gt;"",W8805&amp;Q8805,"")</f>
        <v/>
      </c>
      <c r="B8805" s="85" t="str">
        <f>IF(C8805&lt;&gt;"",LEFT(C8805,9),"")</f>
        <v/>
      </c>
      <c r="V8805" s="60" t="str">
        <f>W8805&amp;H8805</f>
        <v/>
      </c>
      <c r="W8805" s="60" t="str">
        <f>_xlfn.LET(_xlpm.TextCell,TEXT(G8805,"###"),IF(_xlpm.TextCell&lt;&gt;"",IF(StyleSpaceSplit,IFERROR(IF(FIND(" ",_xlpm.TextCell)&gt;=1,MID(_xlpm.TextCell,1,FIND(" ",_xlpm.TextCell)-1),_xlpm.TextCell),_xlpm.TextCell),_xlpm.TextCell),""))</f>
        <v/>
      </c>
      <c r="X8805" s="60" t="str">
        <f>IF(A8805&lt;&gt;"",IFERROR(IF(FIND(" ",G8805)&gt;=1,MID(G8805,FIND(" ",G8805)+1,LEN(G8805)),""),""),"")</f>
        <v/>
      </c>
      <c r="AC8805" s="51">
        <f>IFERROR(VALUE(MID($C8805,1,2)),0)</f>
        <v>0</v>
      </c>
      <c r="AD8805" s="44">
        <f>IFERROR(VALUE(MID($C8805,4,3)),0)</f>
        <v>0</v>
      </c>
      <c r="AE8805" s="51">
        <f>VALUE(RIGHT("00"&amp;AC8805,2)&amp;RIGHT("000"&amp;AD8805,3))</f>
        <v>0</v>
      </c>
    </row>
    <row r="8806" spans="1:31">
      <c r="A8806" s="60" t="str">
        <f>IF(G8806&amp;Q8806&lt;&gt;"",W8806&amp;Q8806,"")</f>
        <v/>
      </c>
      <c r="B8806" s="85" t="str">
        <f>IF(C8806&lt;&gt;"",LEFT(C8806,9),"")</f>
        <v/>
      </c>
      <c r="V8806" s="60" t="str">
        <f>W8806&amp;H8806</f>
        <v/>
      </c>
      <c r="W8806" s="60" t="str">
        <f>_xlfn.LET(_xlpm.TextCell,TEXT(G8806,"###"),IF(_xlpm.TextCell&lt;&gt;"",IF(StyleSpaceSplit,IFERROR(IF(FIND(" ",_xlpm.TextCell)&gt;=1,MID(_xlpm.TextCell,1,FIND(" ",_xlpm.TextCell)-1),_xlpm.TextCell),_xlpm.TextCell),_xlpm.TextCell),""))</f>
        <v/>
      </c>
      <c r="X8806" s="60" t="str">
        <f>IF(A8806&lt;&gt;"",IFERROR(IF(FIND(" ",G8806)&gt;=1,MID(G8806,FIND(" ",G8806)+1,LEN(G8806)),""),""),"")</f>
        <v/>
      </c>
      <c r="AC8806" s="51">
        <f>IFERROR(VALUE(MID($C8806,1,2)),0)</f>
        <v>0</v>
      </c>
      <c r="AD8806" s="44">
        <f>IFERROR(VALUE(MID($C8806,4,3)),0)</f>
        <v>0</v>
      </c>
      <c r="AE8806" s="51">
        <f>VALUE(RIGHT("00"&amp;AC8806,2)&amp;RIGHT("000"&amp;AD8806,3))</f>
        <v>0</v>
      </c>
    </row>
    <row r="8807" spans="1:31">
      <c r="A8807" s="60" t="str">
        <f>IF(G8807&amp;Q8807&lt;&gt;"",W8807&amp;Q8807,"")</f>
        <v/>
      </c>
      <c r="B8807" s="85" t="str">
        <f>IF(C8807&lt;&gt;"",LEFT(C8807,9),"")</f>
        <v/>
      </c>
      <c r="V8807" s="60" t="str">
        <f>W8807&amp;H8807</f>
        <v/>
      </c>
      <c r="W8807" s="60" t="str">
        <f>_xlfn.LET(_xlpm.TextCell,TEXT(G8807,"###"),IF(_xlpm.TextCell&lt;&gt;"",IF(StyleSpaceSplit,IFERROR(IF(FIND(" ",_xlpm.TextCell)&gt;=1,MID(_xlpm.TextCell,1,FIND(" ",_xlpm.TextCell)-1),_xlpm.TextCell),_xlpm.TextCell),_xlpm.TextCell),""))</f>
        <v/>
      </c>
      <c r="X8807" s="60" t="str">
        <f>IF(A8807&lt;&gt;"",IFERROR(IF(FIND(" ",G8807)&gt;=1,MID(G8807,FIND(" ",G8807)+1,LEN(G8807)),""),""),"")</f>
        <v/>
      </c>
      <c r="AC8807" s="51">
        <f>IFERROR(VALUE(MID($C8807,1,2)),0)</f>
        <v>0</v>
      </c>
      <c r="AD8807" s="44">
        <f>IFERROR(VALUE(MID($C8807,4,3)),0)</f>
        <v>0</v>
      </c>
      <c r="AE8807" s="51">
        <f>VALUE(RIGHT("00"&amp;AC8807,2)&amp;RIGHT("000"&amp;AD8807,3))</f>
        <v>0</v>
      </c>
    </row>
    <row r="8808" spans="1:31">
      <c r="A8808" s="60" t="str">
        <f>IF(G8808&amp;Q8808&lt;&gt;"",W8808&amp;Q8808,"")</f>
        <v/>
      </c>
      <c r="B8808" s="85" t="str">
        <f>IF(C8808&lt;&gt;"",LEFT(C8808,9),"")</f>
        <v/>
      </c>
      <c r="V8808" s="60" t="str">
        <f>W8808&amp;H8808</f>
        <v/>
      </c>
      <c r="W8808" s="60" t="str">
        <f>_xlfn.LET(_xlpm.TextCell,TEXT(G8808,"###"),IF(_xlpm.TextCell&lt;&gt;"",IF(StyleSpaceSplit,IFERROR(IF(FIND(" ",_xlpm.TextCell)&gt;=1,MID(_xlpm.TextCell,1,FIND(" ",_xlpm.TextCell)-1),_xlpm.TextCell),_xlpm.TextCell),_xlpm.TextCell),""))</f>
        <v/>
      </c>
      <c r="X8808" s="60" t="str">
        <f>IF(A8808&lt;&gt;"",IFERROR(IF(FIND(" ",G8808)&gt;=1,MID(G8808,FIND(" ",G8808)+1,LEN(G8808)),""),""),"")</f>
        <v/>
      </c>
      <c r="AC8808" s="51">
        <f>IFERROR(VALUE(MID($C8808,1,2)),0)</f>
        <v>0</v>
      </c>
      <c r="AD8808" s="44">
        <f>IFERROR(VALUE(MID($C8808,4,3)),0)</f>
        <v>0</v>
      </c>
      <c r="AE8808" s="51">
        <f>VALUE(RIGHT("00"&amp;AC8808,2)&amp;RIGHT("000"&amp;AD8808,3))</f>
        <v>0</v>
      </c>
    </row>
    <row r="8809" spans="1:31">
      <c r="A8809" s="60" t="str">
        <f>IF(G8809&amp;Q8809&lt;&gt;"",W8809&amp;Q8809,"")</f>
        <v/>
      </c>
      <c r="B8809" s="85" t="str">
        <f>IF(C8809&lt;&gt;"",LEFT(C8809,9),"")</f>
        <v/>
      </c>
      <c r="V8809" s="60" t="str">
        <f>W8809&amp;H8809</f>
        <v/>
      </c>
      <c r="W8809" s="60" t="str">
        <f>_xlfn.LET(_xlpm.TextCell,TEXT(G8809,"###"),IF(_xlpm.TextCell&lt;&gt;"",IF(StyleSpaceSplit,IFERROR(IF(FIND(" ",_xlpm.TextCell)&gt;=1,MID(_xlpm.TextCell,1,FIND(" ",_xlpm.TextCell)-1),_xlpm.TextCell),_xlpm.TextCell),_xlpm.TextCell),""))</f>
        <v/>
      </c>
      <c r="X8809" s="60" t="str">
        <f>IF(A8809&lt;&gt;"",IFERROR(IF(FIND(" ",G8809)&gt;=1,MID(G8809,FIND(" ",G8809)+1,LEN(G8809)),""),""),"")</f>
        <v/>
      </c>
      <c r="AC8809" s="51">
        <f>IFERROR(VALUE(MID($C8809,1,2)),0)</f>
        <v>0</v>
      </c>
      <c r="AD8809" s="44">
        <f>IFERROR(VALUE(MID($C8809,4,3)),0)</f>
        <v>0</v>
      </c>
      <c r="AE8809" s="51">
        <f>VALUE(RIGHT("00"&amp;AC8809,2)&amp;RIGHT("000"&amp;AD8809,3))</f>
        <v>0</v>
      </c>
    </row>
    <row r="8810" spans="1:31">
      <c r="A8810" s="60" t="str">
        <f>IF(G8810&amp;Q8810&lt;&gt;"",W8810&amp;Q8810,"")</f>
        <v/>
      </c>
      <c r="B8810" s="85" t="str">
        <f>IF(C8810&lt;&gt;"",LEFT(C8810,9),"")</f>
        <v/>
      </c>
      <c r="V8810" s="60" t="str">
        <f>W8810&amp;H8810</f>
        <v/>
      </c>
      <c r="W8810" s="60" t="str">
        <f>_xlfn.LET(_xlpm.TextCell,TEXT(G8810,"###"),IF(_xlpm.TextCell&lt;&gt;"",IF(StyleSpaceSplit,IFERROR(IF(FIND(" ",_xlpm.TextCell)&gt;=1,MID(_xlpm.TextCell,1,FIND(" ",_xlpm.TextCell)-1),_xlpm.TextCell),_xlpm.TextCell),_xlpm.TextCell),""))</f>
        <v/>
      </c>
      <c r="X8810" s="60" t="str">
        <f>IF(A8810&lt;&gt;"",IFERROR(IF(FIND(" ",G8810)&gt;=1,MID(G8810,FIND(" ",G8810)+1,LEN(G8810)),""),""),"")</f>
        <v/>
      </c>
      <c r="AC8810" s="51">
        <f>IFERROR(VALUE(MID($C8810,1,2)),0)</f>
        <v>0</v>
      </c>
      <c r="AD8810" s="44">
        <f>IFERROR(VALUE(MID($C8810,4,3)),0)</f>
        <v>0</v>
      </c>
      <c r="AE8810" s="51">
        <f>VALUE(RIGHT("00"&amp;AC8810,2)&amp;RIGHT("000"&amp;AD8810,3))</f>
        <v>0</v>
      </c>
    </row>
    <row r="8811" spans="1:31">
      <c r="A8811" s="60" t="str">
        <f>IF(G8811&amp;Q8811&lt;&gt;"",W8811&amp;Q8811,"")</f>
        <v/>
      </c>
      <c r="B8811" s="85" t="str">
        <f>IF(C8811&lt;&gt;"",LEFT(C8811,9),"")</f>
        <v/>
      </c>
      <c r="V8811" s="60" t="str">
        <f>W8811&amp;H8811</f>
        <v/>
      </c>
      <c r="W8811" s="60" t="str">
        <f>_xlfn.LET(_xlpm.TextCell,TEXT(G8811,"###"),IF(_xlpm.TextCell&lt;&gt;"",IF(StyleSpaceSplit,IFERROR(IF(FIND(" ",_xlpm.TextCell)&gt;=1,MID(_xlpm.TextCell,1,FIND(" ",_xlpm.TextCell)-1),_xlpm.TextCell),_xlpm.TextCell),_xlpm.TextCell),""))</f>
        <v/>
      </c>
      <c r="X8811" s="60" t="str">
        <f>IF(A8811&lt;&gt;"",IFERROR(IF(FIND(" ",G8811)&gt;=1,MID(G8811,FIND(" ",G8811)+1,LEN(G8811)),""),""),"")</f>
        <v/>
      </c>
      <c r="AC8811" s="51">
        <f>IFERROR(VALUE(MID($C8811,1,2)),0)</f>
        <v>0</v>
      </c>
      <c r="AD8811" s="44">
        <f>IFERROR(VALUE(MID($C8811,4,3)),0)</f>
        <v>0</v>
      </c>
      <c r="AE8811" s="51">
        <f>VALUE(RIGHT("00"&amp;AC8811,2)&amp;RIGHT("000"&amp;AD8811,3))</f>
        <v>0</v>
      </c>
    </row>
    <row r="8812" spans="1:31">
      <c r="A8812" s="60" t="str">
        <f>IF(G8812&amp;Q8812&lt;&gt;"",W8812&amp;Q8812,"")</f>
        <v/>
      </c>
      <c r="B8812" s="85" t="str">
        <f>IF(C8812&lt;&gt;"",LEFT(C8812,9),"")</f>
        <v/>
      </c>
      <c r="V8812" s="60" t="str">
        <f>W8812&amp;H8812</f>
        <v/>
      </c>
      <c r="W8812" s="60" t="str">
        <f>_xlfn.LET(_xlpm.TextCell,TEXT(G8812,"###"),IF(_xlpm.TextCell&lt;&gt;"",IF(StyleSpaceSplit,IFERROR(IF(FIND(" ",_xlpm.TextCell)&gt;=1,MID(_xlpm.TextCell,1,FIND(" ",_xlpm.TextCell)-1),_xlpm.TextCell),_xlpm.TextCell),_xlpm.TextCell),""))</f>
        <v/>
      </c>
      <c r="X8812" s="60" t="str">
        <f>IF(A8812&lt;&gt;"",IFERROR(IF(FIND(" ",G8812)&gt;=1,MID(G8812,FIND(" ",G8812)+1,LEN(G8812)),""),""),"")</f>
        <v/>
      </c>
      <c r="AC8812" s="51">
        <f>IFERROR(VALUE(MID($C8812,1,2)),0)</f>
        <v>0</v>
      </c>
      <c r="AD8812" s="44">
        <f>IFERROR(VALUE(MID($C8812,4,3)),0)</f>
        <v>0</v>
      </c>
      <c r="AE8812" s="51">
        <f>VALUE(RIGHT("00"&amp;AC8812,2)&amp;RIGHT("000"&amp;AD8812,3))</f>
        <v>0</v>
      </c>
    </row>
    <row r="8813" spans="1:31">
      <c r="A8813" s="60" t="str">
        <f>IF(G8813&amp;Q8813&lt;&gt;"",W8813&amp;Q8813,"")</f>
        <v/>
      </c>
      <c r="B8813" s="85" t="str">
        <f>IF(C8813&lt;&gt;"",LEFT(C8813,9),"")</f>
        <v/>
      </c>
      <c r="V8813" s="60" t="str">
        <f>W8813&amp;H8813</f>
        <v/>
      </c>
      <c r="W8813" s="60" t="str">
        <f>_xlfn.LET(_xlpm.TextCell,TEXT(G8813,"###"),IF(_xlpm.TextCell&lt;&gt;"",IF(StyleSpaceSplit,IFERROR(IF(FIND(" ",_xlpm.TextCell)&gt;=1,MID(_xlpm.TextCell,1,FIND(" ",_xlpm.TextCell)-1),_xlpm.TextCell),_xlpm.TextCell),_xlpm.TextCell),""))</f>
        <v/>
      </c>
      <c r="X8813" s="60" t="str">
        <f>IF(A8813&lt;&gt;"",IFERROR(IF(FIND(" ",G8813)&gt;=1,MID(G8813,FIND(" ",G8813)+1,LEN(G8813)),""),""),"")</f>
        <v/>
      </c>
      <c r="AC8813" s="51">
        <f>IFERROR(VALUE(MID($C8813,1,2)),0)</f>
        <v>0</v>
      </c>
      <c r="AD8813" s="44">
        <f>IFERROR(VALUE(MID($C8813,4,3)),0)</f>
        <v>0</v>
      </c>
      <c r="AE8813" s="51">
        <f>VALUE(RIGHT("00"&amp;AC8813,2)&amp;RIGHT("000"&amp;AD8813,3))</f>
        <v>0</v>
      </c>
    </row>
    <row r="8814" spans="1:31">
      <c r="A8814" s="60" t="str">
        <f>IF(G8814&amp;Q8814&lt;&gt;"",W8814&amp;Q8814,"")</f>
        <v/>
      </c>
      <c r="B8814" s="85" t="str">
        <f>IF(C8814&lt;&gt;"",LEFT(C8814,9),"")</f>
        <v/>
      </c>
      <c r="V8814" s="60" t="str">
        <f>W8814&amp;H8814</f>
        <v/>
      </c>
      <c r="W8814" s="60" t="str">
        <f>_xlfn.LET(_xlpm.TextCell,TEXT(G8814,"###"),IF(_xlpm.TextCell&lt;&gt;"",IF(StyleSpaceSplit,IFERROR(IF(FIND(" ",_xlpm.TextCell)&gt;=1,MID(_xlpm.TextCell,1,FIND(" ",_xlpm.TextCell)-1),_xlpm.TextCell),_xlpm.TextCell),_xlpm.TextCell),""))</f>
        <v/>
      </c>
      <c r="X8814" s="60" t="str">
        <f>IF(A8814&lt;&gt;"",IFERROR(IF(FIND(" ",G8814)&gt;=1,MID(G8814,FIND(" ",G8814)+1,LEN(G8814)),""),""),"")</f>
        <v/>
      </c>
      <c r="AC8814" s="51">
        <f>IFERROR(VALUE(MID($C8814,1,2)),0)</f>
        <v>0</v>
      </c>
      <c r="AD8814" s="44">
        <f>IFERROR(VALUE(MID($C8814,4,3)),0)</f>
        <v>0</v>
      </c>
      <c r="AE8814" s="51">
        <f>VALUE(RIGHT("00"&amp;AC8814,2)&amp;RIGHT("000"&amp;AD8814,3))</f>
        <v>0</v>
      </c>
    </row>
    <row r="8815" spans="1:31">
      <c r="A8815" s="60" t="str">
        <f>IF(G8815&amp;Q8815&lt;&gt;"",W8815&amp;Q8815,"")</f>
        <v/>
      </c>
      <c r="B8815" s="85" t="str">
        <f>IF(C8815&lt;&gt;"",LEFT(C8815,9),"")</f>
        <v/>
      </c>
      <c r="V8815" s="60" t="str">
        <f>W8815&amp;H8815</f>
        <v/>
      </c>
      <c r="W8815" s="60" t="str">
        <f>_xlfn.LET(_xlpm.TextCell,TEXT(G8815,"###"),IF(_xlpm.TextCell&lt;&gt;"",IF(StyleSpaceSplit,IFERROR(IF(FIND(" ",_xlpm.TextCell)&gt;=1,MID(_xlpm.TextCell,1,FIND(" ",_xlpm.TextCell)-1),_xlpm.TextCell),_xlpm.TextCell),_xlpm.TextCell),""))</f>
        <v/>
      </c>
      <c r="X8815" s="60" t="str">
        <f>IF(A8815&lt;&gt;"",IFERROR(IF(FIND(" ",G8815)&gt;=1,MID(G8815,FIND(" ",G8815)+1,LEN(G8815)),""),""),"")</f>
        <v/>
      </c>
      <c r="AC8815" s="51">
        <f>IFERROR(VALUE(MID($C8815,1,2)),0)</f>
        <v>0</v>
      </c>
      <c r="AD8815" s="44">
        <f>IFERROR(VALUE(MID($C8815,4,3)),0)</f>
        <v>0</v>
      </c>
      <c r="AE8815" s="51">
        <f>VALUE(RIGHT("00"&amp;AC8815,2)&amp;RIGHT("000"&amp;AD8815,3))</f>
        <v>0</v>
      </c>
    </row>
    <row r="8816" spans="1:31">
      <c r="A8816" s="60" t="str">
        <f>IF(G8816&amp;Q8816&lt;&gt;"",W8816&amp;Q8816,"")</f>
        <v/>
      </c>
      <c r="B8816" s="85" t="str">
        <f>IF(C8816&lt;&gt;"",LEFT(C8816,9),"")</f>
        <v/>
      </c>
      <c r="V8816" s="60" t="str">
        <f>W8816&amp;H8816</f>
        <v/>
      </c>
      <c r="W8816" s="60" t="str">
        <f>_xlfn.LET(_xlpm.TextCell,TEXT(G8816,"###"),IF(_xlpm.TextCell&lt;&gt;"",IF(StyleSpaceSplit,IFERROR(IF(FIND(" ",_xlpm.TextCell)&gt;=1,MID(_xlpm.TextCell,1,FIND(" ",_xlpm.TextCell)-1),_xlpm.TextCell),_xlpm.TextCell),_xlpm.TextCell),""))</f>
        <v/>
      </c>
      <c r="X8816" s="60" t="str">
        <f>IF(A8816&lt;&gt;"",IFERROR(IF(FIND(" ",G8816)&gt;=1,MID(G8816,FIND(" ",G8816)+1,LEN(G8816)),""),""),"")</f>
        <v/>
      </c>
      <c r="AC8816" s="51">
        <f>IFERROR(VALUE(MID($C8816,1,2)),0)</f>
        <v>0</v>
      </c>
      <c r="AD8816" s="44">
        <f>IFERROR(VALUE(MID($C8816,4,3)),0)</f>
        <v>0</v>
      </c>
      <c r="AE8816" s="51">
        <f>VALUE(RIGHT("00"&amp;AC8816,2)&amp;RIGHT("000"&amp;AD8816,3))</f>
        <v>0</v>
      </c>
    </row>
    <row r="8817" spans="1:31">
      <c r="A8817" s="60" t="str">
        <f>IF(G8817&amp;Q8817&lt;&gt;"",W8817&amp;Q8817,"")</f>
        <v/>
      </c>
      <c r="B8817" s="85" t="str">
        <f>IF(C8817&lt;&gt;"",LEFT(C8817,9),"")</f>
        <v/>
      </c>
      <c r="V8817" s="60" t="str">
        <f>W8817&amp;H8817</f>
        <v/>
      </c>
      <c r="W8817" s="60" t="str">
        <f>_xlfn.LET(_xlpm.TextCell,TEXT(G8817,"###"),IF(_xlpm.TextCell&lt;&gt;"",IF(StyleSpaceSplit,IFERROR(IF(FIND(" ",_xlpm.TextCell)&gt;=1,MID(_xlpm.TextCell,1,FIND(" ",_xlpm.TextCell)-1),_xlpm.TextCell),_xlpm.TextCell),_xlpm.TextCell),""))</f>
        <v/>
      </c>
      <c r="X8817" s="60" t="str">
        <f>IF(A8817&lt;&gt;"",IFERROR(IF(FIND(" ",G8817)&gt;=1,MID(G8817,FIND(" ",G8817)+1,LEN(G8817)),""),""),"")</f>
        <v/>
      </c>
      <c r="AC8817" s="51">
        <f>IFERROR(VALUE(MID($C8817,1,2)),0)</f>
        <v>0</v>
      </c>
      <c r="AD8817" s="44">
        <f>IFERROR(VALUE(MID($C8817,4,3)),0)</f>
        <v>0</v>
      </c>
      <c r="AE8817" s="51">
        <f>VALUE(RIGHT("00"&amp;AC8817,2)&amp;RIGHT("000"&amp;AD8817,3))</f>
        <v>0</v>
      </c>
    </row>
    <row r="8818" spans="1:31">
      <c r="A8818" s="60" t="str">
        <f>IF(G8818&amp;Q8818&lt;&gt;"",W8818&amp;Q8818,"")</f>
        <v/>
      </c>
      <c r="B8818" s="85" t="str">
        <f>IF(C8818&lt;&gt;"",LEFT(C8818,9),"")</f>
        <v/>
      </c>
      <c r="V8818" s="60" t="str">
        <f>W8818&amp;H8818</f>
        <v/>
      </c>
      <c r="W8818" s="60" t="str">
        <f>_xlfn.LET(_xlpm.TextCell,TEXT(G8818,"###"),IF(_xlpm.TextCell&lt;&gt;"",IF(StyleSpaceSplit,IFERROR(IF(FIND(" ",_xlpm.TextCell)&gt;=1,MID(_xlpm.TextCell,1,FIND(" ",_xlpm.TextCell)-1),_xlpm.TextCell),_xlpm.TextCell),_xlpm.TextCell),""))</f>
        <v/>
      </c>
      <c r="X8818" s="60" t="str">
        <f>IF(A8818&lt;&gt;"",IFERROR(IF(FIND(" ",G8818)&gt;=1,MID(G8818,FIND(" ",G8818)+1,LEN(G8818)),""),""),"")</f>
        <v/>
      </c>
      <c r="AC8818" s="51">
        <f>IFERROR(VALUE(MID($C8818,1,2)),0)</f>
        <v>0</v>
      </c>
      <c r="AD8818" s="44">
        <f>IFERROR(VALUE(MID($C8818,4,3)),0)</f>
        <v>0</v>
      </c>
      <c r="AE8818" s="51">
        <f>VALUE(RIGHT("00"&amp;AC8818,2)&amp;RIGHT("000"&amp;AD8818,3))</f>
        <v>0</v>
      </c>
    </row>
    <row r="8819" spans="1:31">
      <c r="A8819" s="60" t="str">
        <f>IF(G8819&amp;Q8819&lt;&gt;"",W8819&amp;Q8819,"")</f>
        <v/>
      </c>
      <c r="B8819" s="85" t="str">
        <f>IF(C8819&lt;&gt;"",LEFT(C8819,9),"")</f>
        <v/>
      </c>
      <c r="V8819" s="60" t="str">
        <f>W8819&amp;H8819</f>
        <v/>
      </c>
      <c r="W8819" s="60" t="str">
        <f>_xlfn.LET(_xlpm.TextCell,TEXT(G8819,"###"),IF(_xlpm.TextCell&lt;&gt;"",IF(StyleSpaceSplit,IFERROR(IF(FIND(" ",_xlpm.TextCell)&gt;=1,MID(_xlpm.TextCell,1,FIND(" ",_xlpm.TextCell)-1),_xlpm.TextCell),_xlpm.TextCell),_xlpm.TextCell),""))</f>
        <v/>
      </c>
      <c r="X8819" s="60" t="str">
        <f>IF(A8819&lt;&gt;"",IFERROR(IF(FIND(" ",G8819)&gt;=1,MID(G8819,FIND(" ",G8819)+1,LEN(G8819)),""),""),"")</f>
        <v/>
      </c>
      <c r="AC8819" s="51">
        <f>IFERROR(VALUE(MID($C8819,1,2)),0)</f>
        <v>0</v>
      </c>
      <c r="AD8819" s="44">
        <f>IFERROR(VALUE(MID($C8819,4,3)),0)</f>
        <v>0</v>
      </c>
      <c r="AE8819" s="51">
        <f>VALUE(RIGHT("00"&amp;AC8819,2)&amp;RIGHT("000"&amp;AD8819,3))</f>
        <v>0</v>
      </c>
    </row>
    <row r="8820" spans="1:31">
      <c r="A8820" s="60" t="str">
        <f>IF(G8820&amp;Q8820&lt;&gt;"",W8820&amp;Q8820,"")</f>
        <v/>
      </c>
      <c r="B8820" s="85" t="str">
        <f>IF(C8820&lt;&gt;"",LEFT(C8820,9),"")</f>
        <v/>
      </c>
      <c r="V8820" s="60" t="str">
        <f>W8820&amp;H8820</f>
        <v/>
      </c>
      <c r="W8820" s="60" t="str">
        <f>_xlfn.LET(_xlpm.TextCell,TEXT(G8820,"###"),IF(_xlpm.TextCell&lt;&gt;"",IF(StyleSpaceSplit,IFERROR(IF(FIND(" ",_xlpm.TextCell)&gt;=1,MID(_xlpm.TextCell,1,FIND(" ",_xlpm.TextCell)-1),_xlpm.TextCell),_xlpm.TextCell),_xlpm.TextCell),""))</f>
        <v/>
      </c>
      <c r="X8820" s="60" t="str">
        <f>IF(A8820&lt;&gt;"",IFERROR(IF(FIND(" ",G8820)&gt;=1,MID(G8820,FIND(" ",G8820)+1,LEN(G8820)),""),""),"")</f>
        <v/>
      </c>
      <c r="AC8820" s="51">
        <f>IFERROR(VALUE(MID($C8820,1,2)),0)</f>
        <v>0</v>
      </c>
      <c r="AD8820" s="44">
        <f>IFERROR(VALUE(MID($C8820,4,3)),0)</f>
        <v>0</v>
      </c>
      <c r="AE8820" s="51">
        <f>VALUE(RIGHT("00"&amp;AC8820,2)&amp;RIGHT("000"&amp;AD8820,3))</f>
        <v>0</v>
      </c>
    </row>
    <row r="8821" spans="1:31">
      <c r="A8821" s="60" t="str">
        <f>IF(G8821&amp;Q8821&lt;&gt;"",W8821&amp;Q8821,"")</f>
        <v/>
      </c>
      <c r="B8821" s="85" t="str">
        <f>IF(C8821&lt;&gt;"",LEFT(C8821,9),"")</f>
        <v/>
      </c>
      <c r="V8821" s="60" t="str">
        <f>W8821&amp;H8821</f>
        <v/>
      </c>
      <c r="W8821" s="60" t="str">
        <f>_xlfn.LET(_xlpm.TextCell,TEXT(G8821,"###"),IF(_xlpm.TextCell&lt;&gt;"",IF(StyleSpaceSplit,IFERROR(IF(FIND(" ",_xlpm.TextCell)&gt;=1,MID(_xlpm.TextCell,1,FIND(" ",_xlpm.TextCell)-1),_xlpm.TextCell),_xlpm.TextCell),_xlpm.TextCell),""))</f>
        <v/>
      </c>
      <c r="X8821" s="60" t="str">
        <f>IF(A8821&lt;&gt;"",IFERROR(IF(FIND(" ",G8821)&gt;=1,MID(G8821,FIND(" ",G8821)+1,LEN(G8821)),""),""),"")</f>
        <v/>
      </c>
      <c r="AC8821" s="51">
        <f>IFERROR(VALUE(MID($C8821,1,2)),0)</f>
        <v>0</v>
      </c>
      <c r="AD8821" s="44">
        <f>IFERROR(VALUE(MID($C8821,4,3)),0)</f>
        <v>0</v>
      </c>
      <c r="AE8821" s="51">
        <f>VALUE(RIGHT("00"&amp;AC8821,2)&amp;RIGHT("000"&amp;AD8821,3))</f>
        <v>0</v>
      </c>
    </row>
    <row r="8822" spans="1:31">
      <c r="A8822" s="60" t="str">
        <f>IF(G8822&amp;Q8822&lt;&gt;"",W8822&amp;Q8822,"")</f>
        <v/>
      </c>
      <c r="B8822" s="85" t="str">
        <f>IF(C8822&lt;&gt;"",LEFT(C8822,9),"")</f>
        <v/>
      </c>
      <c r="V8822" s="60" t="str">
        <f>W8822&amp;H8822</f>
        <v/>
      </c>
      <c r="W8822" s="60" t="str">
        <f>_xlfn.LET(_xlpm.TextCell,TEXT(G8822,"###"),IF(_xlpm.TextCell&lt;&gt;"",IF(StyleSpaceSplit,IFERROR(IF(FIND(" ",_xlpm.TextCell)&gt;=1,MID(_xlpm.TextCell,1,FIND(" ",_xlpm.TextCell)-1),_xlpm.TextCell),_xlpm.TextCell),_xlpm.TextCell),""))</f>
        <v/>
      </c>
      <c r="X8822" s="60" t="str">
        <f>IF(A8822&lt;&gt;"",IFERROR(IF(FIND(" ",G8822)&gt;=1,MID(G8822,FIND(" ",G8822)+1,LEN(G8822)),""),""),"")</f>
        <v/>
      </c>
      <c r="AC8822" s="51">
        <f>IFERROR(VALUE(MID($C8822,1,2)),0)</f>
        <v>0</v>
      </c>
      <c r="AD8822" s="44">
        <f>IFERROR(VALUE(MID($C8822,4,3)),0)</f>
        <v>0</v>
      </c>
      <c r="AE8822" s="51">
        <f>VALUE(RIGHT("00"&amp;AC8822,2)&amp;RIGHT("000"&amp;AD8822,3))</f>
        <v>0</v>
      </c>
    </row>
    <row r="8823" spans="1:31">
      <c r="A8823" s="60" t="str">
        <f>IF(G8823&amp;Q8823&lt;&gt;"",W8823&amp;Q8823,"")</f>
        <v/>
      </c>
      <c r="B8823" s="85" t="str">
        <f>IF(C8823&lt;&gt;"",LEFT(C8823,9),"")</f>
        <v/>
      </c>
      <c r="V8823" s="60" t="str">
        <f>W8823&amp;H8823</f>
        <v/>
      </c>
      <c r="W8823" s="60" t="str">
        <f>_xlfn.LET(_xlpm.TextCell,TEXT(G8823,"###"),IF(_xlpm.TextCell&lt;&gt;"",IF(StyleSpaceSplit,IFERROR(IF(FIND(" ",_xlpm.TextCell)&gt;=1,MID(_xlpm.TextCell,1,FIND(" ",_xlpm.TextCell)-1),_xlpm.TextCell),_xlpm.TextCell),_xlpm.TextCell),""))</f>
        <v/>
      </c>
      <c r="X8823" s="60" t="str">
        <f>IF(A8823&lt;&gt;"",IFERROR(IF(FIND(" ",G8823)&gt;=1,MID(G8823,FIND(" ",G8823)+1,LEN(G8823)),""),""),"")</f>
        <v/>
      </c>
      <c r="AC8823" s="51">
        <f>IFERROR(VALUE(MID($C8823,1,2)),0)</f>
        <v>0</v>
      </c>
      <c r="AD8823" s="44">
        <f>IFERROR(VALUE(MID($C8823,4,3)),0)</f>
        <v>0</v>
      </c>
      <c r="AE8823" s="51">
        <f>VALUE(RIGHT("00"&amp;AC8823,2)&amp;RIGHT("000"&amp;AD8823,3))</f>
        <v>0</v>
      </c>
    </row>
    <row r="8824" spans="1:31">
      <c r="A8824" s="60" t="str">
        <f>IF(G8824&amp;Q8824&lt;&gt;"",W8824&amp;Q8824,"")</f>
        <v/>
      </c>
      <c r="B8824" s="85" t="str">
        <f>IF(C8824&lt;&gt;"",LEFT(C8824,9),"")</f>
        <v/>
      </c>
      <c r="V8824" s="60" t="str">
        <f>W8824&amp;H8824</f>
        <v/>
      </c>
      <c r="W8824" s="60" t="str">
        <f>_xlfn.LET(_xlpm.TextCell,TEXT(G8824,"###"),IF(_xlpm.TextCell&lt;&gt;"",IF(StyleSpaceSplit,IFERROR(IF(FIND(" ",_xlpm.TextCell)&gt;=1,MID(_xlpm.TextCell,1,FIND(" ",_xlpm.TextCell)-1),_xlpm.TextCell),_xlpm.TextCell),_xlpm.TextCell),""))</f>
        <v/>
      </c>
      <c r="X8824" s="60" t="str">
        <f>IF(A8824&lt;&gt;"",IFERROR(IF(FIND(" ",G8824)&gt;=1,MID(G8824,FIND(" ",G8824)+1,LEN(G8824)),""),""),"")</f>
        <v/>
      </c>
      <c r="AC8824" s="51">
        <f>IFERROR(VALUE(MID($C8824,1,2)),0)</f>
        <v>0</v>
      </c>
      <c r="AD8824" s="44">
        <f>IFERROR(VALUE(MID($C8824,4,3)),0)</f>
        <v>0</v>
      </c>
      <c r="AE8824" s="51">
        <f>VALUE(RIGHT("00"&amp;AC8824,2)&amp;RIGHT("000"&amp;AD8824,3))</f>
        <v>0</v>
      </c>
    </row>
    <row r="8825" spans="1:31">
      <c r="A8825" s="60" t="str">
        <f>IF(G8825&amp;Q8825&lt;&gt;"",W8825&amp;Q8825,"")</f>
        <v/>
      </c>
      <c r="B8825" s="85" t="str">
        <f>IF(C8825&lt;&gt;"",LEFT(C8825,9),"")</f>
        <v/>
      </c>
      <c r="V8825" s="60" t="str">
        <f>W8825&amp;H8825</f>
        <v/>
      </c>
      <c r="W8825" s="60" t="str">
        <f>_xlfn.LET(_xlpm.TextCell,TEXT(G8825,"###"),IF(_xlpm.TextCell&lt;&gt;"",IF(StyleSpaceSplit,IFERROR(IF(FIND(" ",_xlpm.TextCell)&gt;=1,MID(_xlpm.TextCell,1,FIND(" ",_xlpm.TextCell)-1),_xlpm.TextCell),_xlpm.TextCell),_xlpm.TextCell),""))</f>
        <v/>
      </c>
      <c r="X8825" s="60" t="str">
        <f>IF(A8825&lt;&gt;"",IFERROR(IF(FIND(" ",G8825)&gt;=1,MID(G8825,FIND(" ",G8825)+1,LEN(G8825)),""),""),"")</f>
        <v/>
      </c>
      <c r="AC8825" s="51">
        <f>IFERROR(VALUE(MID($C8825,1,2)),0)</f>
        <v>0</v>
      </c>
      <c r="AD8825" s="44">
        <f>IFERROR(VALUE(MID($C8825,4,3)),0)</f>
        <v>0</v>
      </c>
      <c r="AE8825" s="51">
        <f>VALUE(RIGHT("00"&amp;AC8825,2)&amp;RIGHT("000"&amp;AD8825,3))</f>
        <v>0</v>
      </c>
    </row>
    <row r="8826" spans="1:31">
      <c r="A8826" s="60" t="str">
        <f>IF(G8826&amp;Q8826&lt;&gt;"",W8826&amp;Q8826,"")</f>
        <v/>
      </c>
      <c r="B8826" s="85" t="str">
        <f>IF(C8826&lt;&gt;"",LEFT(C8826,9),"")</f>
        <v/>
      </c>
      <c r="V8826" s="60" t="str">
        <f>W8826&amp;H8826</f>
        <v/>
      </c>
      <c r="W8826" s="60" t="str">
        <f>_xlfn.LET(_xlpm.TextCell,TEXT(G8826,"###"),IF(_xlpm.TextCell&lt;&gt;"",IF(StyleSpaceSplit,IFERROR(IF(FIND(" ",_xlpm.TextCell)&gt;=1,MID(_xlpm.TextCell,1,FIND(" ",_xlpm.TextCell)-1),_xlpm.TextCell),_xlpm.TextCell),_xlpm.TextCell),""))</f>
        <v/>
      </c>
      <c r="X8826" s="60" t="str">
        <f>IF(A8826&lt;&gt;"",IFERROR(IF(FIND(" ",G8826)&gt;=1,MID(G8826,FIND(" ",G8826)+1,LEN(G8826)),""),""),"")</f>
        <v/>
      </c>
      <c r="AC8826" s="51">
        <f>IFERROR(VALUE(MID($C8826,1,2)),0)</f>
        <v>0</v>
      </c>
      <c r="AD8826" s="44">
        <f>IFERROR(VALUE(MID($C8826,4,3)),0)</f>
        <v>0</v>
      </c>
      <c r="AE8826" s="51">
        <f>VALUE(RIGHT("00"&amp;AC8826,2)&amp;RIGHT("000"&amp;AD8826,3))</f>
        <v>0</v>
      </c>
    </row>
    <row r="8827" spans="1:31">
      <c r="A8827" s="60" t="str">
        <f>IF(G8827&amp;Q8827&lt;&gt;"",W8827&amp;Q8827,"")</f>
        <v/>
      </c>
      <c r="B8827" s="85" t="str">
        <f>IF(C8827&lt;&gt;"",LEFT(C8827,9),"")</f>
        <v/>
      </c>
      <c r="V8827" s="60" t="str">
        <f>W8827&amp;H8827</f>
        <v/>
      </c>
      <c r="W8827" s="60" t="str">
        <f>_xlfn.LET(_xlpm.TextCell,TEXT(G8827,"###"),IF(_xlpm.TextCell&lt;&gt;"",IF(StyleSpaceSplit,IFERROR(IF(FIND(" ",_xlpm.TextCell)&gt;=1,MID(_xlpm.TextCell,1,FIND(" ",_xlpm.TextCell)-1),_xlpm.TextCell),_xlpm.TextCell),_xlpm.TextCell),""))</f>
        <v/>
      </c>
      <c r="X8827" s="60" t="str">
        <f>IF(A8827&lt;&gt;"",IFERROR(IF(FIND(" ",G8827)&gt;=1,MID(G8827,FIND(" ",G8827)+1,LEN(G8827)),""),""),"")</f>
        <v/>
      </c>
      <c r="AC8827" s="51">
        <f>IFERROR(VALUE(MID($C8827,1,2)),0)</f>
        <v>0</v>
      </c>
      <c r="AD8827" s="44">
        <f>IFERROR(VALUE(MID($C8827,4,3)),0)</f>
        <v>0</v>
      </c>
      <c r="AE8827" s="51">
        <f>VALUE(RIGHT("00"&amp;AC8827,2)&amp;RIGHT("000"&amp;AD8827,3))</f>
        <v>0</v>
      </c>
    </row>
    <row r="8828" spans="1:31">
      <c r="A8828" s="60" t="str">
        <f>IF(G8828&amp;Q8828&lt;&gt;"",W8828&amp;Q8828,"")</f>
        <v/>
      </c>
      <c r="B8828" s="85" t="str">
        <f>IF(C8828&lt;&gt;"",LEFT(C8828,9),"")</f>
        <v/>
      </c>
      <c r="V8828" s="60" t="str">
        <f>W8828&amp;H8828</f>
        <v/>
      </c>
      <c r="W8828" s="60" t="str">
        <f>_xlfn.LET(_xlpm.TextCell,TEXT(G8828,"###"),IF(_xlpm.TextCell&lt;&gt;"",IF(StyleSpaceSplit,IFERROR(IF(FIND(" ",_xlpm.TextCell)&gt;=1,MID(_xlpm.TextCell,1,FIND(" ",_xlpm.TextCell)-1),_xlpm.TextCell),_xlpm.TextCell),_xlpm.TextCell),""))</f>
        <v/>
      </c>
      <c r="X8828" s="60" t="str">
        <f>IF(A8828&lt;&gt;"",IFERROR(IF(FIND(" ",G8828)&gt;=1,MID(G8828,FIND(" ",G8828)+1,LEN(G8828)),""),""),"")</f>
        <v/>
      </c>
      <c r="AC8828" s="51">
        <f>IFERROR(VALUE(MID($C8828,1,2)),0)</f>
        <v>0</v>
      </c>
      <c r="AD8828" s="44">
        <f>IFERROR(VALUE(MID($C8828,4,3)),0)</f>
        <v>0</v>
      </c>
      <c r="AE8828" s="51">
        <f>VALUE(RIGHT("00"&amp;AC8828,2)&amp;RIGHT("000"&amp;AD8828,3))</f>
        <v>0</v>
      </c>
    </row>
    <row r="8829" spans="1:31">
      <c r="A8829" s="60" t="str">
        <f>IF(G8829&amp;Q8829&lt;&gt;"",W8829&amp;Q8829,"")</f>
        <v/>
      </c>
      <c r="B8829" s="85" t="str">
        <f>IF(C8829&lt;&gt;"",LEFT(C8829,9),"")</f>
        <v/>
      </c>
      <c r="V8829" s="60" t="str">
        <f>W8829&amp;H8829</f>
        <v/>
      </c>
      <c r="W8829" s="60" t="str">
        <f>_xlfn.LET(_xlpm.TextCell,TEXT(G8829,"###"),IF(_xlpm.TextCell&lt;&gt;"",IF(StyleSpaceSplit,IFERROR(IF(FIND(" ",_xlpm.TextCell)&gt;=1,MID(_xlpm.TextCell,1,FIND(" ",_xlpm.TextCell)-1),_xlpm.TextCell),_xlpm.TextCell),_xlpm.TextCell),""))</f>
        <v/>
      </c>
      <c r="X8829" s="60" t="str">
        <f>IF(A8829&lt;&gt;"",IFERROR(IF(FIND(" ",G8829)&gt;=1,MID(G8829,FIND(" ",G8829)+1,LEN(G8829)),""),""),"")</f>
        <v/>
      </c>
      <c r="AC8829" s="51">
        <f>IFERROR(VALUE(MID($C8829,1,2)),0)</f>
        <v>0</v>
      </c>
      <c r="AD8829" s="44">
        <f>IFERROR(VALUE(MID($C8829,4,3)),0)</f>
        <v>0</v>
      </c>
      <c r="AE8829" s="51">
        <f>VALUE(RIGHT("00"&amp;AC8829,2)&amp;RIGHT("000"&amp;AD8829,3))</f>
        <v>0</v>
      </c>
    </row>
    <row r="8830" spans="1:31">
      <c r="A8830" s="60" t="str">
        <f>IF(G8830&amp;Q8830&lt;&gt;"",W8830&amp;Q8830,"")</f>
        <v/>
      </c>
      <c r="B8830" s="85" t="str">
        <f>IF(C8830&lt;&gt;"",LEFT(C8830,9),"")</f>
        <v/>
      </c>
      <c r="V8830" s="60" t="str">
        <f>W8830&amp;H8830</f>
        <v/>
      </c>
      <c r="W8830" s="60" t="str">
        <f>_xlfn.LET(_xlpm.TextCell,TEXT(G8830,"###"),IF(_xlpm.TextCell&lt;&gt;"",IF(StyleSpaceSplit,IFERROR(IF(FIND(" ",_xlpm.TextCell)&gt;=1,MID(_xlpm.TextCell,1,FIND(" ",_xlpm.TextCell)-1),_xlpm.TextCell),_xlpm.TextCell),_xlpm.TextCell),""))</f>
        <v/>
      </c>
      <c r="X8830" s="60" t="str">
        <f>IF(A8830&lt;&gt;"",IFERROR(IF(FIND(" ",G8830)&gt;=1,MID(G8830,FIND(" ",G8830)+1,LEN(G8830)),""),""),"")</f>
        <v/>
      </c>
      <c r="AC8830" s="51">
        <f>IFERROR(VALUE(MID($C8830,1,2)),0)</f>
        <v>0</v>
      </c>
      <c r="AD8830" s="44">
        <f>IFERROR(VALUE(MID($C8830,4,3)),0)</f>
        <v>0</v>
      </c>
      <c r="AE8830" s="51">
        <f>VALUE(RIGHT("00"&amp;AC8830,2)&amp;RIGHT("000"&amp;AD8830,3))</f>
        <v>0</v>
      </c>
    </row>
    <row r="8831" spans="1:31">
      <c r="A8831" s="60" t="str">
        <f>IF(G8831&amp;Q8831&lt;&gt;"",W8831&amp;Q8831,"")</f>
        <v/>
      </c>
      <c r="B8831" s="85" t="str">
        <f>IF(C8831&lt;&gt;"",LEFT(C8831,9),"")</f>
        <v/>
      </c>
      <c r="V8831" s="60" t="str">
        <f>W8831&amp;H8831</f>
        <v/>
      </c>
      <c r="W8831" s="60" t="str">
        <f>_xlfn.LET(_xlpm.TextCell,TEXT(G8831,"###"),IF(_xlpm.TextCell&lt;&gt;"",IF(StyleSpaceSplit,IFERROR(IF(FIND(" ",_xlpm.TextCell)&gt;=1,MID(_xlpm.TextCell,1,FIND(" ",_xlpm.TextCell)-1),_xlpm.TextCell),_xlpm.TextCell),_xlpm.TextCell),""))</f>
        <v/>
      </c>
      <c r="X8831" s="60" t="str">
        <f>IF(A8831&lt;&gt;"",IFERROR(IF(FIND(" ",G8831)&gt;=1,MID(G8831,FIND(" ",G8831)+1,LEN(G8831)),""),""),"")</f>
        <v/>
      </c>
      <c r="AC8831" s="51">
        <f>IFERROR(VALUE(MID($C8831,1,2)),0)</f>
        <v>0</v>
      </c>
      <c r="AD8831" s="44">
        <f>IFERROR(VALUE(MID($C8831,4,3)),0)</f>
        <v>0</v>
      </c>
      <c r="AE8831" s="51">
        <f>VALUE(RIGHT("00"&amp;AC8831,2)&amp;RIGHT("000"&amp;AD8831,3))</f>
        <v>0</v>
      </c>
    </row>
    <row r="8832" spans="1:31">
      <c r="A8832" s="60" t="str">
        <f>IF(G8832&amp;Q8832&lt;&gt;"",W8832&amp;Q8832,"")</f>
        <v/>
      </c>
      <c r="B8832" s="85" t="str">
        <f>IF(C8832&lt;&gt;"",LEFT(C8832,9),"")</f>
        <v/>
      </c>
      <c r="V8832" s="60" t="str">
        <f>W8832&amp;H8832</f>
        <v/>
      </c>
      <c r="W8832" s="60" t="str">
        <f>_xlfn.LET(_xlpm.TextCell,TEXT(G8832,"###"),IF(_xlpm.TextCell&lt;&gt;"",IF(StyleSpaceSplit,IFERROR(IF(FIND(" ",_xlpm.TextCell)&gt;=1,MID(_xlpm.TextCell,1,FIND(" ",_xlpm.TextCell)-1),_xlpm.TextCell),_xlpm.TextCell),_xlpm.TextCell),""))</f>
        <v/>
      </c>
      <c r="X8832" s="60" t="str">
        <f>IF(A8832&lt;&gt;"",IFERROR(IF(FIND(" ",G8832)&gt;=1,MID(G8832,FIND(" ",G8832)+1,LEN(G8832)),""),""),"")</f>
        <v/>
      </c>
      <c r="AC8832" s="51">
        <f>IFERROR(VALUE(MID($C8832,1,2)),0)</f>
        <v>0</v>
      </c>
      <c r="AD8832" s="44">
        <f>IFERROR(VALUE(MID($C8832,4,3)),0)</f>
        <v>0</v>
      </c>
      <c r="AE8832" s="51">
        <f>VALUE(RIGHT("00"&amp;AC8832,2)&amp;RIGHT("000"&amp;AD8832,3))</f>
        <v>0</v>
      </c>
    </row>
    <row r="8833" spans="1:31">
      <c r="A8833" s="60" t="str">
        <f>IF(G8833&amp;Q8833&lt;&gt;"",W8833&amp;Q8833,"")</f>
        <v/>
      </c>
      <c r="B8833" s="85" t="str">
        <f>IF(C8833&lt;&gt;"",LEFT(C8833,9),"")</f>
        <v/>
      </c>
      <c r="V8833" s="60" t="str">
        <f>W8833&amp;H8833</f>
        <v/>
      </c>
      <c r="W8833" s="60" t="str">
        <f>_xlfn.LET(_xlpm.TextCell,TEXT(G8833,"###"),IF(_xlpm.TextCell&lt;&gt;"",IF(StyleSpaceSplit,IFERROR(IF(FIND(" ",_xlpm.TextCell)&gt;=1,MID(_xlpm.TextCell,1,FIND(" ",_xlpm.TextCell)-1),_xlpm.TextCell),_xlpm.TextCell),_xlpm.TextCell),""))</f>
        <v/>
      </c>
      <c r="X8833" s="60" t="str">
        <f>IF(A8833&lt;&gt;"",IFERROR(IF(FIND(" ",G8833)&gt;=1,MID(G8833,FIND(" ",G8833)+1,LEN(G8833)),""),""),"")</f>
        <v/>
      </c>
      <c r="AC8833" s="51">
        <f>IFERROR(VALUE(MID($C8833,1,2)),0)</f>
        <v>0</v>
      </c>
      <c r="AD8833" s="44">
        <f>IFERROR(VALUE(MID($C8833,4,3)),0)</f>
        <v>0</v>
      </c>
      <c r="AE8833" s="51">
        <f>VALUE(RIGHT("00"&amp;AC8833,2)&amp;RIGHT("000"&amp;AD8833,3))</f>
        <v>0</v>
      </c>
    </row>
    <row r="8834" spans="1:31">
      <c r="A8834" s="60" t="str">
        <f>IF(G8834&amp;Q8834&lt;&gt;"",W8834&amp;Q8834,"")</f>
        <v/>
      </c>
      <c r="B8834" s="85" t="str">
        <f>IF(C8834&lt;&gt;"",LEFT(C8834,9),"")</f>
        <v/>
      </c>
      <c r="V8834" s="60" t="str">
        <f>W8834&amp;H8834</f>
        <v/>
      </c>
      <c r="W8834" s="60" t="str">
        <f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>IF(A8834&lt;&gt;"",IFERROR(IF(FIND(" ",G8834)&gt;=1,MID(G8834,FIND(" ",G8834)+1,LEN(G8834)),""),""),"")</f>
        <v/>
      </c>
      <c r="AC8834" s="51">
        <f>IFERROR(VALUE(MID($C8834,1,2)),0)</f>
        <v>0</v>
      </c>
      <c r="AD8834" s="44">
        <f>IFERROR(VALUE(MID($C8834,4,3)),0)</f>
        <v>0</v>
      </c>
      <c r="AE8834" s="51">
        <f>VALUE(RIGHT("00"&amp;AC8834,2)&amp;RIGHT("000"&amp;AD8834,3))</f>
        <v>0</v>
      </c>
    </row>
    <row r="8835" spans="1:31">
      <c r="A8835" s="60" t="str">
        <f>IF(G8835&amp;Q8835&lt;&gt;"",W8835&amp;Q8835,"")</f>
        <v/>
      </c>
      <c r="B8835" s="85" t="str">
        <f>IF(C8835&lt;&gt;"",LEFT(C8835,9),"")</f>
        <v/>
      </c>
      <c r="V8835" s="60" t="str">
        <f>W8835&amp;H8835</f>
        <v/>
      </c>
      <c r="W8835" s="60" t="str">
        <f>_xlfn.LET(_xlpm.TextCell,TEXT(G8835,"###"),IF(_xlpm.TextCell&lt;&gt;"",IF(StyleSpaceSplit,IFERROR(IF(FIND(" ",_xlpm.TextCell)&gt;=1,MID(_xlpm.TextCell,1,FIND(" ",_xlpm.TextCell)-1),_xlpm.TextCell),_xlpm.TextCell),_xlpm.TextCell),""))</f>
        <v/>
      </c>
      <c r="X8835" s="60" t="str">
        <f>IF(A8835&lt;&gt;"",IFERROR(IF(FIND(" ",G8835)&gt;=1,MID(G8835,FIND(" ",G8835)+1,LEN(G8835)),""),""),"")</f>
        <v/>
      </c>
      <c r="AC8835" s="51">
        <f>IFERROR(VALUE(MID($C8835,1,2)),0)</f>
        <v>0</v>
      </c>
      <c r="AD8835" s="44">
        <f>IFERROR(VALUE(MID($C8835,4,3)),0)</f>
        <v>0</v>
      </c>
      <c r="AE8835" s="51">
        <f>VALUE(RIGHT("00"&amp;AC8835,2)&amp;RIGHT("000"&amp;AD8835,3))</f>
        <v>0</v>
      </c>
    </row>
    <row r="8836" spans="1:31">
      <c r="A8836" s="60" t="str">
        <f>IF(G8836&amp;Q8836&lt;&gt;"",W8836&amp;Q8836,"")</f>
        <v/>
      </c>
      <c r="B8836" s="85" t="str">
        <f>IF(C8836&lt;&gt;"",LEFT(C8836,9),"")</f>
        <v/>
      </c>
      <c r="V8836" s="60" t="str">
        <f>W8836&amp;H8836</f>
        <v/>
      </c>
      <c r="W8836" s="60" t="str">
        <f>_xlfn.LET(_xlpm.TextCell,TEXT(G8836,"###"),IF(_xlpm.TextCell&lt;&gt;"",IF(StyleSpaceSplit,IFERROR(IF(FIND(" ",_xlpm.TextCell)&gt;=1,MID(_xlpm.TextCell,1,FIND(" ",_xlpm.TextCell)-1),_xlpm.TextCell),_xlpm.TextCell),_xlpm.TextCell),""))</f>
        <v/>
      </c>
      <c r="X8836" s="60" t="str">
        <f>IF(A8836&lt;&gt;"",IFERROR(IF(FIND(" ",G8836)&gt;=1,MID(G8836,FIND(" ",G8836)+1,LEN(G8836)),""),""),"")</f>
        <v/>
      </c>
      <c r="AC8836" s="51">
        <f>IFERROR(VALUE(MID($C8836,1,2)),0)</f>
        <v>0</v>
      </c>
      <c r="AD8836" s="44">
        <f>IFERROR(VALUE(MID($C8836,4,3)),0)</f>
        <v>0</v>
      </c>
      <c r="AE8836" s="51">
        <f>VALUE(RIGHT("00"&amp;AC8836,2)&amp;RIGHT("000"&amp;AD8836,3))</f>
        <v>0</v>
      </c>
    </row>
    <row r="8837" spans="1:31">
      <c r="A8837" s="60" t="str">
        <f>IF(G8837&amp;Q8837&lt;&gt;"",W8837&amp;Q8837,"")</f>
        <v/>
      </c>
      <c r="B8837" s="85" t="str">
        <f>IF(C8837&lt;&gt;"",LEFT(C8837,9),"")</f>
        <v/>
      </c>
      <c r="V8837" s="60" t="str">
        <f>W8837&amp;H8837</f>
        <v/>
      </c>
      <c r="W8837" s="60" t="str">
        <f>_xlfn.LET(_xlpm.TextCell,TEXT(G8837,"###"),IF(_xlpm.TextCell&lt;&gt;"",IF(StyleSpaceSplit,IFERROR(IF(FIND(" ",_xlpm.TextCell)&gt;=1,MID(_xlpm.TextCell,1,FIND(" ",_xlpm.TextCell)-1),_xlpm.TextCell),_xlpm.TextCell),_xlpm.TextCell),""))</f>
        <v/>
      </c>
      <c r="X8837" s="60" t="str">
        <f>IF(A8837&lt;&gt;"",IFERROR(IF(FIND(" ",G8837)&gt;=1,MID(G8837,FIND(" ",G8837)+1,LEN(G8837)),""),""),"")</f>
        <v/>
      </c>
      <c r="AC8837" s="51">
        <f>IFERROR(VALUE(MID($C8837,1,2)),0)</f>
        <v>0</v>
      </c>
      <c r="AD8837" s="44">
        <f>IFERROR(VALUE(MID($C8837,4,3)),0)</f>
        <v>0</v>
      </c>
      <c r="AE8837" s="51">
        <f>VALUE(RIGHT("00"&amp;AC8837,2)&amp;RIGHT("000"&amp;AD8837,3))</f>
        <v>0</v>
      </c>
    </row>
    <row r="8838" spans="1:31">
      <c r="A8838" s="60" t="str">
        <f>IF(G8838&amp;Q8838&lt;&gt;"",W8838&amp;Q8838,"")</f>
        <v/>
      </c>
      <c r="B8838" s="85" t="str">
        <f>IF(C8838&lt;&gt;"",LEFT(C8838,9),"")</f>
        <v/>
      </c>
      <c r="V8838" s="60" t="str">
        <f>W8838&amp;H8838</f>
        <v/>
      </c>
      <c r="W8838" s="60" t="str">
        <f>_xlfn.LET(_xlpm.TextCell,TEXT(G8838,"###"),IF(_xlpm.TextCell&lt;&gt;"",IF(StyleSpaceSplit,IFERROR(IF(FIND(" ",_xlpm.TextCell)&gt;=1,MID(_xlpm.TextCell,1,FIND(" ",_xlpm.TextCell)-1),_xlpm.TextCell),_xlpm.TextCell),_xlpm.TextCell),""))</f>
        <v/>
      </c>
      <c r="X8838" s="60" t="str">
        <f>IF(A8838&lt;&gt;"",IFERROR(IF(FIND(" ",G8838)&gt;=1,MID(G8838,FIND(" ",G8838)+1,LEN(G8838)),""),""),"")</f>
        <v/>
      </c>
      <c r="AC8838" s="51">
        <f>IFERROR(VALUE(MID($C8838,1,2)),0)</f>
        <v>0</v>
      </c>
      <c r="AD8838" s="44">
        <f>IFERROR(VALUE(MID($C8838,4,3)),0)</f>
        <v>0</v>
      </c>
      <c r="AE8838" s="51">
        <f>VALUE(RIGHT("00"&amp;AC8838,2)&amp;RIGHT("000"&amp;AD8838,3))</f>
        <v>0</v>
      </c>
    </row>
    <row r="8839" spans="1:31">
      <c r="A8839" s="60" t="str">
        <f>IF(G8839&amp;Q8839&lt;&gt;"",W8839&amp;Q8839,"")</f>
        <v/>
      </c>
      <c r="B8839" s="85" t="str">
        <f>IF(C8839&lt;&gt;"",LEFT(C8839,9),"")</f>
        <v/>
      </c>
      <c r="V8839" s="60" t="str">
        <f>W8839&amp;H8839</f>
        <v/>
      </c>
      <c r="W8839" s="60" t="str">
        <f>_xlfn.LET(_xlpm.TextCell,TEXT(G8839,"###"),IF(_xlpm.TextCell&lt;&gt;"",IF(StyleSpaceSplit,IFERROR(IF(FIND(" ",_xlpm.TextCell)&gt;=1,MID(_xlpm.TextCell,1,FIND(" ",_xlpm.TextCell)-1),_xlpm.TextCell),_xlpm.TextCell),_xlpm.TextCell),""))</f>
        <v/>
      </c>
      <c r="X8839" s="60" t="str">
        <f>IF(A8839&lt;&gt;"",IFERROR(IF(FIND(" ",G8839)&gt;=1,MID(G8839,FIND(" ",G8839)+1,LEN(G8839)),""),""),"")</f>
        <v/>
      </c>
      <c r="AC8839" s="51">
        <f>IFERROR(VALUE(MID($C8839,1,2)),0)</f>
        <v>0</v>
      </c>
      <c r="AD8839" s="44">
        <f>IFERROR(VALUE(MID($C8839,4,3)),0)</f>
        <v>0</v>
      </c>
      <c r="AE8839" s="51">
        <f>VALUE(RIGHT("00"&amp;AC8839,2)&amp;RIGHT("000"&amp;AD8839,3))</f>
        <v>0</v>
      </c>
    </row>
    <row r="8840" spans="1:31">
      <c r="A8840" s="60" t="str">
        <f>IF(G8840&amp;Q8840&lt;&gt;"",W8840&amp;Q8840,"")</f>
        <v/>
      </c>
      <c r="B8840" s="85" t="str">
        <f>IF(C8840&lt;&gt;"",LEFT(C8840,9),"")</f>
        <v/>
      </c>
      <c r="V8840" s="60" t="str">
        <f>W8840&amp;H8840</f>
        <v/>
      </c>
      <c r="W8840" s="60" t="str">
        <f>_xlfn.LET(_xlpm.TextCell,TEXT(G8840,"###"),IF(_xlpm.TextCell&lt;&gt;"",IF(StyleSpaceSplit,IFERROR(IF(FIND(" ",_xlpm.TextCell)&gt;=1,MID(_xlpm.TextCell,1,FIND(" ",_xlpm.TextCell)-1),_xlpm.TextCell),_xlpm.TextCell),_xlpm.TextCell),""))</f>
        <v/>
      </c>
      <c r="X8840" s="60" t="str">
        <f>IF(A8840&lt;&gt;"",IFERROR(IF(FIND(" ",G8840)&gt;=1,MID(G8840,FIND(" ",G8840)+1,LEN(G8840)),""),""),"")</f>
        <v/>
      </c>
      <c r="AC8840" s="51">
        <f>IFERROR(VALUE(MID($C8840,1,2)),0)</f>
        <v>0</v>
      </c>
      <c r="AD8840" s="44">
        <f>IFERROR(VALUE(MID($C8840,4,3)),0)</f>
        <v>0</v>
      </c>
      <c r="AE8840" s="51">
        <f>VALUE(RIGHT("00"&amp;AC8840,2)&amp;RIGHT("000"&amp;AD8840,3))</f>
        <v>0</v>
      </c>
    </row>
    <row r="8841" spans="1:31">
      <c r="A8841" s="60" t="str">
        <f>IF(G8841&amp;Q8841&lt;&gt;"",W8841&amp;Q8841,"")</f>
        <v/>
      </c>
      <c r="B8841" s="85" t="str">
        <f>IF(C8841&lt;&gt;"",LEFT(C8841,9),"")</f>
        <v/>
      </c>
      <c r="V8841" s="60" t="str">
        <f>W8841&amp;H8841</f>
        <v/>
      </c>
      <c r="W8841" s="60" t="str">
        <f>_xlfn.LET(_xlpm.TextCell,TEXT(G8841,"###"),IF(_xlpm.TextCell&lt;&gt;"",IF(StyleSpaceSplit,IFERROR(IF(FIND(" ",_xlpm.TextCell)&gt;=1,MID(_xlpm.TextCell,1,FIND(" ",_xlpm.TextCell)-1),_xlpm.TextCell),_xlpm.TextCell),_xlpm.TextCell),""))</f>
        <v/>
      </c>
      <c r="X8841" s="60" t="str">
        <f>IF(A8841&lt;&gt;"",IFERROR(IF(FIND(" ",G8841)&gt;=1,MID(G8841,FIND(" ",G8841)+1,LEN(G8841)),""),""),"")</f>
        <v/>
      </c>
      <c r="AC8841" s="51">
        <f>IFERROR(VALUE(MID($C8841,1,2)),0)</f>
        <v>0</v>
      </c>
      <c r="AD8841" s="44">
        <f>IFERROR(VALUE(MID($C8841,4,3)),0)</f>
        <v>0</v>
      </c>
      <c r="AE8841" s="51">
        <f>VALUE(RIGHT("00"&amp;AC8841,2)&amp;RIGHT("000"&amp;AD8841,3))</f>
        <v>0</v>
      </c>
    </row>
    <row r="8842" spans="1:31">
      <c r="A8842" s="60" t="str">
        <f>IF(G8842&amp;Q8842&lt;&gt;"",W8842&amp;Q8842,"")</f>
        <v/>
      </c>
      <c r="B8842" s="85" t="str">
        <f>IF(C8842&lt;&gt;"",LEFT(C8842,9),"")</f>
        <v/>
      </c>
      <c r="V8842" s="60" t="str">
        <f>W8842&amp;H8842</f>
        <v/>
      </c>
      <c r="W8842" s="60" t="str">
        <f>_xlfn.LET(_xlpm.TextCell,TEXT(G8842,"###"),IF(_xlpm.TextCell&lt;&gt;"",IF(StyleSpaceSplit,IFERROR(IF(FIND(" ",_xlpm.TextCell)&gt;=1,MID(_xlpm.TextCell,1,FIND(" ",_xlpm.TextCell)-1),_xlpm.TextCell),_xlpm.TextCell),_xlpm.TextCell),""))</f>
        <v/>
      </c>
      <c r="X8842" s="60" t="str">
        <f>IF(A8842&lt;&gt;"",IFERROR(IF(FIND(" ",G8842)&gt;=1,MID(G8842,FIND(" ",G8842)+1,LEN(G8842)),""),""),"")</f>
        <v/>
      </c>
      <c r="AC8842" s="51">
        <f>IFERROR(VALUE(MID($C8842,1,2)),0)</f>
        <v>0</v>
      </c>
      <c r="AD8842" s="44">
        <f>IFERROR(VALUE(MID($C8842,4,3)),0)</f>
        <v>0</v>
      </c>
      <c r="AE8842" s="51">
        <f>VALUE(RIGHT("00"&amp;AC8842,2)&amp;RIGHT("000"&amp;AD8842,3))</f>
        <v>0</v>
      </c>
    </row>
    <row r="8843" spans="1:31">
      <c r="A8843" s="60" t="str">
        <f>IF(G8843&amp;Q8843&lt;&gt;"",W8843&amp;Q8843,"")</f>
        <v/>
      </c>
      <c r="B8843" s="85" t="str">
        <f>IF(C8843&lt;&gt;"",LEFT(C8843,9),"")</f>
        <v/>
      </c>
      <c r="V8843" s="60" t="str">
        <f>W8843&amp;H8843</f>
        <v/>
      </c>
      <c r="W8843" s="60" t="str">
        <f>_xlfn.LET(_xlpm.TextCell,TEXT(G8843,"###"),IF(_xlpm.TextCell&lt;&gt;"",IF(StyleSpaceSplit,IFERROR(IF(FIND(" ",_xlpm.TextCell)&gt;=1,MID(_xlpm.TextCell,1,FIND(" ",_xlpm.TextCell)-1),_xlpm.TextCell),_xlpm.TextCell),_xlpm.TextCell),""))</f>
        <v/>
      </c>
      <c r="X8843" s="60" t="str">
        <f>IF(A8843&lt;&gt;"",IFERROR(IF(FIND(" ",G8843)&gt;=1,MID(G8843,FIND(" ",G8843)+1,LEN(G8843)),""),""),"")</f>
        <v/>
      </c>
      <c r="AC8843" s="51">
        <f>IFERROR(VALUE(MID($C8843,1,2)),0)</f>
        <v>0</v>
      </c>
      <c r="AD8843" s="44">
        <f>IFERROR(VALUE(MID($C8843,4,3)),0)</f>
        <v>0</v>
      </c>
      <c r="AE8843" s="51">
        <f>VALUE(RIGHT("00"&amp;AC8843,2)&amp;RIGHT("000"&amp;AD8843,3))</f>
        <v>0</v>
      </c>
    </row>
    <row r="8844" spans="1:31">
      <c r="A8844" s="60" t="str">
        <f>IF(G8844&amp;Q8844&lt;&gt;"",W8844&amp;Q8844,"")</f>
        <v/>
      </c>
      <c r="B8844" s="85" t="str">
        <f>IF(C8844&lt;&gt;"",LEFT(C8844,9),"")</f>
        <v/>
      </c>
      <c r="V8844" s="60" t="str">
        <f>W8844&amp;H8844</f>
        <v/>
      </c>
      <c r="W8844" s="60" t="str">
        <f>_xlfn.LET(_xlpm.TextCell,TEXT(G8844,"###"),IF(_xlpm.TextCell&lt;&gt;"",IF(StyleSpaceSplit,IFERROR(IF(FIND(" ",_xlpm.TextCell)&gt;=1,MID(_xlpm.TextCell,1,FIND(" ",_xlpm.TextCell)-1),_xlpm.TextCell),_xlpm.TextCell),_xlpm.TextCell),""))</f>
        <v/>
      </c>
      <c r="X8844" s="60" t="str">
        <f>IF(A8844&lt;&gt;"",IFERROR(IF(FIND(" ",G8844)&gt;=1,MID(G8844,FIND(" ",G8844)+1,LEN(G8844)),""),""),"")</f>
        <v/>
      </c>
      <c r="AC8844" s="51">
        <f>IFERROR(VALUE(MID($C8844,1,2)),0)</f>
        <v>0</v>
      </c>
      <c r="AD8844" s="44">
        <f>IFERROR(VALUE(MID($C8844,4,3)),0)</f>
        <v>0</v>
      </c>
      <c r="AE8844" s="51">
        <f>VALUE(RIGHT("00"&amp;AC8844,2)&amp;RIGHT("000"&amp;AD8844,3))</f>
        <v>0</v>
      </c>
    </row>
    <row r="8845" spans="1:31">
      <c r="A8845" s="60" t="str">
        <f>IF(G8845&amp;Q8845&lt;&gt;"",W8845&amp;Q8845,"")</f>
        <v/>
      </c>
      <c r="B8845" s="85" t="str">
        <f>IF(C8845&lt;&gt;"",LEFT(C8845,9),"")</f>
        <v/>
      </c>
      <c r="V8845" s="60" t="str">
        <f>W8845&amp;H8845</f>
        <v/>
      </c>
      <c r="W8845" s="60" t="str">
        <f>_xlfn.LET(_xlpm.TextCell,TEXT(G8845,"###"),IF(_xlpm.TextCell&lt;&gt;"",IF(StyleSpaceSplit,IFERROR(IF(FIND(" ",_xlpm.TextCell)&gt;=1,MID(_xlpm.TextCell,1,FIND(" ",_xlpm.TextCell)-1),_xlpm.TextCell),_xlpm.TextCell),_xlpm.TextCell),""))</f>
        <v/>
      </c>
      <c r="X8845" s="60" t="str">
        <f>IF(A8845&lt;&gt;"",IFERROR(IF(FIND(" ",G8845)&gt;=1,MID(G8845,FIND(" ",G8845)+1,LEN(G8845)),""),""),"")</f>
        <v/>
      </c>
      <c r="AC8845" s="51">
        <f>IFERROR(VALUE(MID($C8845,1,2)),0)</f>
        <v>0</v>
      </c>
      <c r="AD8845" s="44">
        <f>IFERROR(VALUE(MID($C8845,4,3)),0)</f>
        <v>0</v>
      </c>
      <c r="AE8845" s="51">
        <f>VALUE(RIGHT("00"&amp;AC8845,2)&amp;RIGHT("000"&amp;AD8845,3))</f>
        <v>0</v>
      </c>
    </row>
    <row r="8846" spans="1:31">
      <c r="A8846" s="60" t="str">
        <f>IF(G8846&amp;Q8846&lt;&gt;"",W8846&amp;Q8846,"")</f>
        <v/>
      </c>
      <c r="B8846" s="85" t="str">
        <f>IF(C8846&lt;&gt;"",LEFT(C8846,9),"")</f>
        <v/>
      </c>
      <c r="V8846" s="60" t="str">
        <f>W8846&amp;H8846</f>
        <v/>
      </c>
      <c r="W8846" s="60" t="str">
        <f>_xlfn.LET(_xlpm.TextCell,TEXT(G8846,"###"),IF(_xlpm.TextCell&lt;&gt;"",IF(StyleSpaceSplit,IFERROR(IF(FIND(" ",_xlpm.TextCell)&gt;=1,MID(_xlpm.TextCell,1,FIND(" ",_xlpm.TextCell)-1),_xlpm.TextCell),_xlpm.TextCell),_xlpm.TextCell),""))</f>
        <v/>
      </c>
      <c r="X8846" s="60" t="str">
        <f>IF(A8846&lt;&gt;"",IFERROR(IF(FIND(" ",G8846)&gt;=1,MID(G8846,FIND(" ",G8846)+1,LEN(G8846)),""),""),"")</f>
        <v/>
      </c>
      <c r="AC8846" s="51">
        <f>IFERROR(VALUE(MID($C8846,1,2)),0)</f>
        <v>0</v>
      </c>
      <c r="AD8846" s="44">
        <f>IFERROR(VALUE(MID($C8846,4,3)),0)</f>
        <v>0</v>
      </c>
      <c r="AE8846" s="51">
        <f>VALUE(RIGHT("00"&amp;AC8846,2)&amp;RIGHT("000"&amp;AD8846,3))</f>
        <v>0</v>
      </c>
    </row>
    <row r="8847" spans="1:31">
      <c r="A8847" s="60" t="str">
        <f>IF(G8847&amp;Q8847&lt;&gt;"",W8847&amp;Q8847,"")</f>
        <v/>
      </c>
      <c r="B8847" s="85" t="str">
        <f>IF(C8847&lt;&gt;"",LEFT(C8847,9),"")</f>
        <v/>
      </c>
      <c r="V8847" s="60" t="str">
        <f>W8847&amp;H8847</f>
        <v/>
      </c>
      <c r="W8847" s="60" t="str">
        <f>_xlfn.LET(_xlpm.TextCell,TEXT(G8847,"###"),IF(_xlpm.TextCell&lt;&gt;"",IF(StyleSpaceSplit,IFERROR(IF(FIND(" ",_xlpm.TextCell)&gt;=1,MID(_xlpm.TextCell,1,FIND(" ",_xlpm.TextCell)-1),_xlpm.TextCell),_xlpm.TextCell),_xlpm.TextCell),""))</f>
        <v/>
      </c>
      <c r="X8847" s="60" t="str">
        <f>IF(A8847&lt;&gt;"",IFERROR(IF(FIND(" ",G8847)&gt;=1,MID(G8847,FIND(" ",G8847)+1,LEN(G8847)),""),""),"")</f>
        <v/>
      </c>
      <c r="AC8847" s="51">
        <f>IFERROR(VALUE(MID($C8847,1,2)),0)</f>
        <v>0</v>
      </c>
      <c r="AD8847" s="44">
        <f>IFERROR(VALUE(MID($C8847,4,3)),0)</f>
        <v>0</v>
      </c>
      <c r="AE8847" s="51">
        <f>VALUE(RIGHT("00"&amp;AC8847,2)&amp;RIGHT("000"&amp;AD8847,3))</f>
        <v>0</v>
      </c>
    </row>
    <row r="8848" spans="1:31">
      <c r="A8848" s="60" t="str">
        <f>IF(G8848&amp;Q8848&lt;&gt;"",W8848&amp;Q8848,"")</f>
        <v/>
      </c>
      <c r="B8848" s="85" t="str">
        <f>IF(C8848&lt;&gt;"",LEFT(C8848,9),"")</f>
        <v/>
      </c>
      <c r="V8848" s="60" t="str">
        <f>W8848&amp;H8848</f>
        <v/>
      </c>
      <c r="W8848" s="60" t="str">
        <f>_xlfn.LET(_xlpm.TextCell,TEXT(G8848,"###"),IF(_xlpm.TextCell&lt;&gt;"",IF(StyleSpaceSplit,IFERROR(IF(FIND(" ",_xlpm.TextCell)&gt;=1,MID(_xlpm.TextCell,1,FIND(" ",_xlpm.TextCell)-1),_xlpm.TextCell),_xlpm.TextCell),_xlpm.TextCell),""))</f>
        <v/>
      </c>
      <c r="X8848" s="60" t="str">
        <f>IF(A8848&lt;&gt;"",IFERROR(IF(FIND(" ",G8848)&gt;=1,MID(G8848,FIND(" ",G8848)+1,LEN(G8848)),""),""),"")</f>
        <v/>
      </c>
      <c r="AC8848" s="51">
        <f>IFERROR(VALUE(MID($C8848,1,2)),0)</f>
        <v>0</v>
      </c>
      <c r="AD8848" s="44">
        <f>IFERROR(VALUE(MID($C8848,4,3)),0)</f>
        <v>0</v>
      </c>
      <c r="AE8848" s="51">
        <f>VALUE(RIGHT("00"&amp;AC8848,2)&amp;RIGHT("000"&amp;AD8848,3))</f>
        <v>0</v>
      </c>
    </row>
    <row r="8849" spans="1:31">
      <c r="A8849" s="60" t="str">
        <f>IF(G8849&amp;Q8849&lt;&gt;"",W8849&amp;Q8849,"")</f>
        <v/>
      </c>
      <c r="B8849" s="85" t="str">
        <f>IF(C8849&lt;&gt;"",LEFT(C8849,9),"")</f>
        <v/>
      </c>
      <c r="V8849" s="60" t="str">
        <f>W8849&amp;H8849</f>
        <v/>
      </c>
      <c r="W8849" s="60" t="str">
        <f>_xlfn.LET(_xlpm.TextCell,TEXT(G8849,"###"),IF(_xlpm.TextCell&lt;&gt;"",IF(StyleSpaceSplit,IFERROR(IF(FIND(" ",_xlpm.TextCell)&gt;=1,MID(_xlpm.TextCell,1,FIND(" ",_xlpm.TextCell)-1),_xlpm.TextCell),_xlpm.TextCell),_xlpm.TextCell),""))</f>
        <v/>
      </c>
      <c r="X8849" s="60" t="str">
        <f>IF(A8849&lt;&gt;"",IFERROR(IF(FIND(" ",G8849)&gt;=1,MID(G8849,FIND(" ",G8849)+1,LEN(G8849)),""),""),"")</f>
        <v/>
      </c>
      <c r="AC8849" s="51">
        <f>IFERROR(VALUE(MID($C8849,1,2)),0)</f>
        <v>0</v>
      </c>
      <c r="AD8849" s="44">
        <f>IFERROR(VALUE(MID($C8849,4,3)),0)</f>
        <v>0</v>
      </c>
      <c r="AE8849" s="51">
        <f>VALUE(RIGHT("00"&amp;AC8849,2)&amp;RIGHT("000"&amp;AD8849,3))</f>
        <v>0</v>
      </c>
    </row>
    <row r="8850" spans="1:31">
      <c r="A8850" s="60" t="str">
        <f>IF(G8850&amp;Q8850&lt;&gt;"",W8850&amp;Q8850,"")</f>
        <v/>
      </c>
      <c r="B8850" s="85" t="str">
        <f>IF(C8850&lt;&gt;"",LEFT(C8850,9),"")</f>
        <v/>
      </c>
      <c r="V8850" s="60" t="str">
        <f>W8850&amp;H8850</f>
        <v/>
      </c>
      <c r="W8850" s="60" t="str">
        <f>_xlfn.LET(_xlpm.TextCell,TEXT(G8850,"###"),IF(_xlpm.TextCell&lt;&gt;"",IF(StyleSpaceSplit,IFERROR(IF(FIND(" ",_xlpm.TextCell)&gt;=1,MID(_xlpm.TextCell,1,FIND(" ",_xlpm.TextCell)-1),_xlpm.TextCell),_xlpm.TextCell),_xlpm.TextCell),""))</f>
        <v/>
      </c>
      <c r="X8850" s="60" t="str">
        <f>IF(A8850&lt;&gt;"",IFERROR(IF(FIND(" ",G8850)&gt;=1,MID(G8850,FIND(" ",G8850)+1,LEN(G8850)),""),""),"")</f>
        <v/>
      </c>
      <c r="AC8850" s="51">
        <f>IFERROR(VALUE(MID($C8850,1,2)),0)</f>
        <v>0</v>
      </c>
      <c r="AD8850" s="44">
        <f>IFERROR(VALUE(MID($C8850,4,3)),0)</f>
        <v>0</v>
      </c>
      <c r="AE8850" s="51">
        <f>VALUE(RIGHT("00"&amp;AC8850,2)&amp;RIGHT("000"&amp;AD8850,3))</f>
        <v>0</v>
      </c>
    </row>
    <row r="8851" spans="1:31">
      <c r="A8851" s="60" t="str">
        <f>IF(G8851&amp;Q8851&lt;&gt;"",W8851&amp;Q8851,"")</f>
        <v/>
      </c>
      <c r="B8851" s="85" t="str">
        <f>IF(C8851&lt;&gt;"",LEFT(C8851,9),"")</f>
        <v/>
      </c>
      <c r="V8851" s="60" t="str">
        <f>W8851&amp;H8851</f>
        <v/>
      </c>
      <c r="W8851" s="60" t="str">
        <f>_xlfn.LET(_xlpm.TextCell,TEXT(G8851,"###"),IF(_xlpm.TextCell&lt;&gt;"",IF(StyleSpaceSplit,IFERROR(IF(FIND(" ",_xlpm.TextCell)&gt;=1,MID(_xlpm.TextCell,1,FIND(" ",_xlpm.TextCell)-1),_xlpm.TextCell),_xlpm.TextCell),_xlpm.TextCell),""))</f>
        <v/>
      </c>
      <c r="X8851" s="60" t="str">
        <f>IF(A8851&lt;&gt;"",IFERROR(IF(FIND(" ",G8851)&gt;=1,MID(G8851,FIND(" ",G8851)+1,LEN(G8851)),""),""),"")</f>
        <v/>
      </c>
      <c r="AC8851" s="51">
        <f>IFERROR(VALUE(MID($C8851,1,2)),0)</f>
        <v>0</v>
      </c>
      <c r="AD8851" s="44">
        <f>IFERROR(VALUE(MID($C8851,4,3)),0)</f>
        <v>0</v>
      </c>
      <c r="AE8851" s="51">
        <f>VALUE(RIGHT("00"&amp;AC8851,2)&amp;RIGHT("000"&amp;AD8851,3))</f>
        <v>0</v>
      </c>
    </row>
    <row r="8852" spans="1:31">
      <c r="A8852" s="60" t="str">
        <f>IF(G8852&amp;Q8852&lt;&gt;"",W8852&amp;Q8852,"")</f>
        <v/>
      </c>
      <c r="B8852" s="85" t="str">
        <f>IF(C8852&lt;&gt;"",LEFT(C8852,9),"")</f>
        <v/>
      </c>
      <c r="V8852" s="60" t="str">
        <f>W8852&amp;H8852</f>
        <v/>
      </c>
      <c r="W8852" s="60" t="str">
        <f>_xlfn.LET(_xlpm.TextCell,TEXT(G8852,"###"),IF(_xlpm.TextCell&lt;&gt;"",IF(StyleSpaceSplit,IFERROR(IF(FIND(" ",_xlpm.TextCell)&gt;=1,MID(_xlpm.TextCell,1,FIND(" ",_xlpm.TextCell)-1),_xlpm.TextCell),_xlpm.TextCell),_xlpm.TextCell),""))</f>
        <v/>
      </c>
      <c r="X8852" s="60" t="str">
        <f>IF(A8852&lt;&gt;"",IFERROR(IF(FIND(" ",G8852)&gt;=1,MID(G8852,FIND(" ",G8852)+1,LEN(G8852)),""),""),"")</f>
        <v/>
      </c>
      <c r="AC8852" s="51">
        <f>IFERROR(VALUE(MID($C8852,1,2)),0)</f>
        <v>0</v>
      </c>
      <c r="AD8852" s="44">
        <f>IFERROR(VALUE(MID($C8852,4,3)),0)</f>
        <v>0</v>
      </c>
      <c r="AE8852" s="51">
        <f>VALUE(RIGHT("00"&amp;AC8852,2)&amp;RIGHT("000"&amp;AD8852,3))</f>
        <v>0</v>
      </c>
    </row>
    <row r="8853" spans="1:31">
      <c r="A8853" s="60" t="str">
        <f>IF(G8853&amp;Q8853&lt;&gt;"",W8853&amp;Q8853,"")</f>
        <v/>
      </c>
      <c r="B8853" s="85" t="str">
        <f>IF(C8853&lt;&gt;"",LEFT(C8853,9),"")</f>
        <v/>
      </c>
      <c r="V8853" s="60" t="str">
        <f>W8853&amp;H8853</f>
        <v/>
      </c>
      <c r="W8853" s="60" t="str">
        <f>_xlfn.LET(_xlpm.TextCell,TEXT(G8853,"###"),IF(_xlpm.TextCell&lt;&gt;"",IF(StyleSpaceSplit,IFERROR(IF(FIND(" ",_xlpm.TextCell)&gt;=1,MID(_xlpm.TextCell,1,FIND(" ",_xlpm.TextCell)-1),_xlpm.TextCell),_xlpm.TextCell),_xlpm.TextCell),""))</f>
        <v/>
      </c>
      <c r="X8853" s="60" t="str">
        <f>IF(A8853&lt;&gt;"",IFERROR(IF(FIND(" ",G8853)&gt;=1,MID(G8853,FIND(" ",G8853)+1,LEN(G8853)),""),""),"")</f>
        <v/>
      </c>
      <c r="AC8853" s="51">
        <f>IFERROR(VALUE(MID($C8853,1,2)),0)</f>
        <v>0</v>
      </c>
      <c r="AD8853" s="44">
        <f>IFERROR(VALUE(MID($C8853,4,3)),0)</f>
        <v>0</v>
      </c>
      <c r="AE8853" s="51">
        <f>VALUE(RIGHT("00"&amp;AC8853,2)&amp;RIGHT("000"&amp;AD8853,3))</f>
        <v>0</v>
      </c>
    </row>
    <row r="8854" spans="1:31">
      <c r="A8854" s="60" t="str">
        <f>IF(G8854&amp;Q8854&lt;&gt;"",W8854&amp;Q8854,"")</f>
        <v/>
      </c>
      <c r="B8854" s="85" t="str">
        <f>IF(C8854&lt;&gt;"",LEFT(C8854,9),"")</f>
        <v/>
      </c>
      <c r="V8854" s="60" t="str">
        <f>W8854&amp;H8854</f>
        <v/>
      </c>
      <c r="W8854" s="60" t="str">
        <f>_xlfn.LET(_xlpm.TextCell,TEXT(G8854,"###"),IF(_xlpm.TextCell&lt;&gt;"",IF(StyleSpaceSplit,IFERROR(IF(FIND(" ",_xlpm.TextCell)&gt;=1,MID(_xlpm.TextCell,1,FIND(" ",_xlpm.TextCell)-1),_xlpm.TextCell),_xlpm.TextCell),_xlpm.TextCell),""))</f>
        <v/>
      </c>
      <c r="X8854" s="60" t="str">
        <f>IF(A8854&lt;&gt;"",IFERROR(IF(FIND(" ",G8854)&gt;=1,MID(G8854,FIND(" ",G8854)+1,LEN(G8854)),""),""),"")</f>
        <v/>
      </c>
      <c r="AC8854" s="51">
        <f>IFERROR(VALUE(MID($C8854,1,2)),0)</f>
        <v>0</v>
      </c>
      <c r="AD8854" s="44">
        <f>IFERROR(VALUE(MID($C8854,4,3)),0)</f>
        <v>0</v>
      </c>
      <c r="AE8854" s="51">
        <f>VALUE(RIGHT("00"&amp;AC8854,2)&amp;RIGHT("000"&amp;AD8854,3))</f>
        <v>0</v>
      </c>
    </row>
    <row r="8855" spans="1:31">
      <c r="A8855" s="60" t="str">
        <f>IF(G8855&amp;Q8855&lt;&gt;"",W8855&amp;Q8855,"")</f>
        <v/>
      </c>
      <c r="B8855" s="85" t="str">
        <f>IF(C8855&lt;&gt;"",LEFT(C8855,9),"")</f>
        <v/>
      </c>
      <c r="V8855" s="60" t="str">
        <f>W8855&amp;H8855</f>
        <v/>
      </c>
      <c r="W8855" s="60" t="str">
        <f>_xlfn.LET(_xlpm.TextCell,TEXT(G8855,"###"),IF(_xlpm.TextCell&lt;&gt;"",IF(StyleSpaceSplit,IFERROR(IF(FIND(" ",_xlpm.TextCell)&gt;=1,MID(_xlpm.TextCell,1,FIND(" ",_xlpm.TextCell)-1),_xlpm.TextCell),_xlpm.TextCell),_xlpm.TextCell),""))</f>
        <v/>
      </c>
      <c r="X8855" s="60" t="str">
        <f>IF(A8855&lt;&gt;"",IFERROR(IF(FIND(" ",G8855)&gt;=1,MID(G8855,FIND(" ",G8855)+1,LEN(G8855)),""),""),"")</f>
        <v/>
      </c>
      <c r="AC8855" s="51">
        <f>IFERROR(VALUE(MID($C8855,1,2)),0)</f>
        <v>0</v>
      </c>
      <c r="AD8855" s="44">
        <f>IFERROR(VALUE(MID($C8855,4,3)),0)</f>
        <v>0</v>
      </c>
      <c r="AE8855" s="51">
        <f>VALUE(RIGHT("00"&amp;AC8855,2)&amp;RIGHT("000"&amp;AD8855,3))</f>
        <v>0</v>
      </c>
    </row>
    <row r="8856" spans="1:31">
      <c r="A8856" s="60" t="str">
        <f>IF(G8856&amp;Q8856&lt;&gt;"",W8856&amp;Q8856,"")</f>
        <v/>
      </c>
      <c r="B8856" s="85" t="str">
        <f>IF(C8856&lt;&gt;"",LEFT(C8856,9),"")</f>
        <v/>
      </c>
      <c r="V8856" s="60" t="str">
        <f>W8856&amp;H8856</f>
        <v/>
      </c>
      <c r="W8856" s="60" t="str">
        <f>_xlfn.LET(_xlpm.TextCell,TEXT(G8856,"###"),IF(_xlpm.TextCell&lt;&gt;"",IF(StyleSpaceSplit,IFERROR(IF(FIND(" ",_xlpm.TextCell)&gt;=1,MID(_xlpm.TextCell,1,FIND(" ",_xlpm.TextCell)-1),_xlpm.TextCell),_xlpm.TextCell),_xlpm.TextCell),""))</f>
        <v/>
      </c>
      <c r="X8856" s="60" t="str">
        <f>IF(A8856&lt;&gt;"",IFERROR(IF(FIND(" ",G8856)&gt;=1,MID(G8856,FIND(" ",G8856)+1,LEN(G8856)),""),""),"")</f>
        <v/>
      </c>
      <c r="AC8856" s="51">
        <f>IFERROR(VALUE(MID($C8856,1,2)),0)</f>
        <v>0</v>
      </c>
      <c r="AD8856" s="44">
        <f>IFERROR(VALUE(MID($C8856,4,3)),0)</f>
        <v>0</v>
      </c>
      <c r="AE8856" s="51">
        <f>VALUE(RIGHT("00"&amp;AC8856,2)&amp;RIGHT("000"&amp;AD8856,3))</f>
        <v>0</v>
      </c>
    </row>
    <row r="8857" spans="1:31">
      <c r="A8857" s="60" t="str">
        <f>IF(G8857&amp;Q8857&lt;&gt;"",W8857&amp;Q8857,"")</f>
        <v/>
      </c>
      <c r="B8857" s="85" t="str">
        <f>IF(C8857&lt;&gt;"",LEFT(C8857,9),"")</f>
        <v/>
      </c>
      <c r="V8857" s="60" t="str">
        <f>W8857&amp;H8857</f>
        <v/>
      </c>
      <c r="W8857" s="60" t="str">
        <f>_xlfn.LET(_xlpm.TextCell,TEXT(G8857,"###"),IF(_xlpm.TextCell&lt;&gt;"",IF(StyleSpaceSplit,IFERROR(IF(FIND(" ",_xlpm.TextCell)&gt;=1,MID(_xlpm.TextCell,1,FIND(" ",_xlpm.TextCell)-1),_xlpm.TextCell),_xlpm.TextCell),_xlpm.TextCell),""))</f>
        <v/>
      </c>
      <c r="X8857" s="60" t="str">
        <f>IF(A8857&lt;&gt;"",IFERROR(IF(FIND(" ",G8857)&gt;=1,MID(G8857,FIND(" ",G8857)+1,LEN(G8857)),""),""),"")</f>
        <v/>
      </c>
      <c r="AC8857" s="51">
        <f>IFERROR(VALUE(MID($C8857,1,2)),0)</f>
        <v>0</v>
      </c>
      <c r="AD8857" s="44">
        <f>IFERROR(VALUE(MID($C8857,4,3)),0)</f>
        <v>0</v>
      </c>
      <c r="AE8857" s="51">
        <f>VALUE(RIGHT("00"&amp;AC8857,2)&amp;RIGHT("000"&amp;AD8857,3))</f>
        <v>0</v>
      </c>
    </row>
    <row r="8858" spans="1:31">
      <c r="A8858" s="60" t="str">
        <f>IF(G8858&amp;Q8858&lt;&gt;"",W8858&amp;Q8858,"")</f>
        <v/>
      </c>
      <c r="B8858" s="85" t="str">
        <f>IF(C8858&lt;&gt;"",LEFT(C8858,9),"")</f>
        <v/>
      </c>
      <c r="V8858" s="60" t="str">
        <f>W8858&amp;H8858</f>
        <v/>
      </c>
      <c r="W8858" s="60" t="str">
        <f>_xlfn.LET(_xlpm.TextCell,TEXT(G8858,"###"),IF(_xlpm.TextCell&lt;&gt;"",IF(StyleSpaceSplit,IFERROR(IF(FIND(" ",_xlpm.TextCell)&gt;=1,MID(_xlpm.TextCell,1,FIND(" ",_xlpm.TextCell)-1),_xlpm.TextCell),_xlpm.TextCell),_xlpm.TextCell),""))</f>
        <v/>
      </c>
      <c r="X8858" s="60" t="str">
        <f>IF(A8858&lt;&gt;"",IFERROR(IF(FIND(" ",G8858)&gt;=1,MID(G8858,FIND(" ",G8858)+1,LEN(G8858)),""),""),"")</f>
        <v/>
      </c>
      <c r="AC8858" s="51">
        <f>IFERROR(VALUE(MID($C8858,1,2)),0)</f>
        <v>0</v>
      </c>
      <c r="AD8858" s="44">
        <f>IFERROR(VALUE(MID($C8858,4,3)),0)</f>
        <v>0</v>
      </c>
      <c r="AE8858" s="51">
        <f>VALUE(RIGHT("00"&amp;AC8858,2)&amp;RIGHT("000"&amp;AD8858,3))</f>
        <v>0</v>
      </c>
    </row>
    <row r="8859" spans="1:31">
      <c r="A8859" s="60" t="str">
        <f>IF(G8859&amp;Q8859&lt;&gt;"",W8859&amp;Q8859,"")</f>
        <v/>
      </c>
      <c r="B8859" s="85" t="str">
        <f>IF(C8859&lt;&gt;"",LEFT(C8859,9),"")</f>
        <v/>
      </c>
      <c r="V8859" s="60" t="str">
        <f>W8859&amp;H8859</f>
        <v/>
      </c>
      <c r="W8859" s="60" t="str">
        <f>_xlfn.LET(_xlpm.TextCell,TEXT(G8859,"###"),IF(_xlpm.TextCell&lt;&gt;"",IF(StyleSpaceSplit,IFERROR(IF(FIND(" ",_xlpm.TextCell)&gt;=1,MID(_xlpm.TextCell,1,FIND(" ",_xlpm.TextCell)-1),_xlpm.TextCell),_xlpm.TextCell),_xlpm.TextCell),""))</f>
        <v/>
      </c>
      <c r="X8859" s="60" t="str">
        <f>IF(A8859&lt;&gt;"",IFERROR(IF(FIND(" ",G8859)&gt;=1,MID(G8859,FIND(" ",G8859)+1,LEN(G8859)),""),""),"")</f>
        <v/>
      </c>
      <c r="AC8859" s="51">
        <f>IFERROR(VALUE(MID($C8859,1,2)),0)</f>
        <v>0</v>
      </c>
      <c r="AD8859" s="44">
        <f>IFERROR(VALUE(MID($C8859,4,3)),0)</f>
        <v>0</v>
      </c>
      <c r="AE8859" s="51">
        <f>VALUE(RIGHT("00"&amp;AC8859,2)&amp;RIGHT("000"&amp;AD8859,3))</f>
        <v>0</v>
      </c>
    </row>
    <row r="8860" spans="1:31">
      <c r="A8860" s="60" t="str">
        <f>IF(G8860&amp;Q8860&lt;&gt;"",W8860&amp;Q8860,"")</f>
        <v/>
      </c>
      <c r="B8860" s="85" t="str">
        <f>IF(C8860&lt;&gt;"",LEFT(C8860,9),"")</f>
        <v/>
      </c>
      <c r="V8860" s="60" t="str">
        <f>W8860&amp;H8860</f>
        <v/>
      </c>
      <c r="W8860" s="60" t="str">
        <f>_xlfn.LET(_xlpm.TextCell,TEXT(G8860,"###"),IF(_xlpm.TextCell&lt;&gt;"",IF(StyleSpaceSplit,IFERROR(IF(FIND(" ",_xlpm.TextCell)&gt;=1,MID(_xlpm.TextCell,1,FIND(" ",_xlpm.TextCell)-1),_xlpm.TextCell),_xlpm.TextCell),_xlpm.TextCell),""))</f>
        <v/>
      </c>
      <c r="X8860" s="60" t="str">
        <f>IF(A8860&lt;&gt;"",IFERROR(IF(FIND(" ",G8860)&gt;=1,MID(G8860,FIND(" ",G8860)+1,LEN(G8860)),""),""),"")</f>
        <v/>
      </c>
      <c r="AC8860" s="51">
        <f>IFERROR(VALUE(MID($C8860,1,2)),0)</f>
        <v>0</v>
      </c>
      <c r="AD8860" s="44">
        <f>IFERROR(VALUE(MID($C8860,4,3)),0)</f>
        <v>0</v>
      </c>
      <c r="AE8860" s="51">
        <f>VALUE(RIGHT("00"&amp;AC8860,2)&amp;RIGHT("000"&amp;AD8860,3))</f>
        <v>0</v>
      </c>
    </row>
    <row r="8861" spans="1:31">
      <c r="A8861" s="60" t="str">
        <f>IF(G8861&amp;Q8861&lt;&gt;"",W8861&amp;Q8861,"")</f>
        <v/>
      </c>
      <c r="B8861" s="85" t="str">
        <f>IF(C8861&lt;&gt;"",LEFT(C8861,9),"")</f>
        <v/>
      </c>
      <c r="V8861" s="60" t="str">
        <f>W8861&amp;H8861</f>
        <v/>
      </c>
      <c r="W8861" s="60" t="str">
        <f>_xlfn.LET(_xlpm.TextCell,TEXT(G8861,"###"),IF(_xlpm.TextCell&lt;&gt;"",IF(StyleSpaceSplit,IFERROR(IF(FIND(" ",_xlpm.TextCell)&gt;=1,MID(_xlpm.TextCell,1,FIND(" ",_xlpm.TextCell)-1),_xlpm.TextCell),_xlpm.TextCell),_xlpm.TextCell),""))</f>
        <v/>
      </c>
      <c r="X8861" s="60" t="str">
        <f>IF(A8861&lt;&gt;"",IFERROR(IF(FIND(" ",G8861)&gt;=1,MID(G8861,FIND(" ",G8861)+1,LEN(G8861)),""),""),"")</f>
        <v/>
      </c>
      <c r="AC8861" s="51">
        <f>IFERROR(VALUE(MID($C8861,1,2)),0)</f>
        <v>0</v>
      </c>
      <c r="AD8861" s="44">
        <f>IFERROR(VALUE(MID($C8861,4,3)),0)</f>
        <v>0</v>
      </c>
      <c r="AE8861" s="51">
        <f>VALUE(RIGHT("00"&amp;AC8861,2)&amp;RIGHT("000"&amp;AD8861,3))</f>
        <v>0</v>
      </c>
    </row>
    <row r="8862" spans="1:31">
      <c r="A8862" s="60" t="str">
        <f>IF(G8862&amp;Q8862&lt;&gt;"",W8862&amp;Q8862,"")</f>
        <v/>
      </c>
      <c r="B8862" s="85" t="str">
        <f>IF(C8862&lt;&gt;"",LEFT(C8862,9),"")</f>
        <v/>
      </c>
      <c r="V8862" s="60" t="str">
        <f>W8862&amp;H8862</f>
        <v/>
      </c>
      <c r="W8862" s="60" t="str">
        <f>_xlfn.LET(_xlpm.TextCell,TEXT(G8862,"###"),IF(_xlpm.TextCell&lt;&gt;"",IF(StyleSpaceSplit,IFERROR(IF(FIND(" ",_xlpm.TextCell)&gt;=1,MID(_xlpm.TextCell,1,FIND(" ",_xlpm.TextCell)-1),_xlpm.TextCell),_xlpm.TextCell),_xlpm.TextCell),""))</f>
        <v/>
      </c>
      <c r="X8862" s="60" t="str">
        <f>IF(A8862&lt;&gt;"",IFERROR(IF(FIND(" ",G8862)&gt;=1,MID(G8862,FIND(" ",G8862)+1,LEN(G8862)),""),""),"")</f>
        <v/>
      </c>
      <c r="AC8862" s="51">
        <f>IFERROR(VALUE(MID($C8862,1,2)),0)</f>
        <v>0</v>
      </c>
      <c r="AD8862" s="44">
        <f>IFERROR(VALUE(MID($C8862,4,3)),0)</f>
        <v>0</v>
      </c>
      <c r="AE8862" s="51">
        <f>VALUE(RIGHT("00"&amp;AC8862,2)&amp;RIGHT("000"&amp;AD8862,3))</f>
        <v>0</v>
      </c>
    </row>
    <row r="8863" spans="1:31">
      <c r="A8863" s="60" t="str">
        <f>IF(G8863&amp;Q8863&lt;&gt;"",W8863&amp;Q8863,"")</f>
        <v/>
      </c>
      <c r="B8863" s="85" t="str">
        <f>IF(C8863&lt;&gt;"",LEFT(C8863,9),"")</f>
        <v/>
      </c>
      <c r="V8863" s="60" t="str">
        <f>W8863&amp;H8863</f>
        <v/>
      </c>
      <c r="W8863" s="60" t="str">
        <f>_xlfn.LET(_xlpm.TextCell,TEXT(G8863,"###"),IF(_xlpm.TextCell&lt;&gt;"",IF(StyleSpaceSplit,IFERROR(IF(FIND(" ",_xlpm.TextCell)&gt;=1,MID(_xlpm.TextCell,1,FIND(" ",_xlpm.TextCell)-1),_xlpm.TextCell),_xlpm.TextCell),_xlpm.TextCell),""))</f>
        <v/>
      </c>
      <c r="X8863" s="60" t="str">
        <f>IF(A8863&lt;&gt;"",IFERROR(IF(FIND(" ",G8863)&gt;=1,MID(G8863,FIND(" ",G8863)+1,LEN(G8863)),""),""),"")</f>
        <v/>
      </c>
      <c r="AC8863" s="51">
        <f>IFERROR(VALUE(MID($C8863,1,2)),0)</f>
        <v>0</v>
      </c>
      <c r="AD8863" s="44">
        <f>IFERROR(VALUE(MID($C8863,4,3)),0)</f>
        <v>0</v>
      </c>
      <c r="AE8863" s="51">
        <f>VALUE(RIGHT("00"&amp;AC8863,2)&amp;RIGHT("000"&amp;AD8863,3))</f>
        <v>0</v>
      </c>
    </row>
    <row r="8864" spans="1:31">
      <c r="A8864" s="60" t="str">
        <f>IF(G8864&amp;Q8864&lt;&gt;"",W8864&amp;Q8864,"")</f>
        <v/>
      </c>
      <c r="B8864" s="85" t="str">
        <f>IF(C8864&lt;&gt;"",LEFT(C8864,9),"")</f>
        <v/>
      </c>
      <c r="V8864" s="60" t="str">
        <f>W8864&amp;H8864</f>
        <v/>
      </c>
      <c r="W8864" s="60" t="str">
        <f>_xlfn.LET(_xlpm.TextCell,TEXT(G8864,"###"),IF(_xlpm.TextCell&lt;&gt;"",IF(StyleSpaceSplit,IFERROR(IF(FIND(" ",_xlpm.TextCell)&gt;=1,MID(_xlpm.TextCell,1,FIND(" ",_xlpm.TextCell)-1),_xlpm.TextCell),_xlpm.TextCell),_xlpm.TextCell),""))</f>
        <v/>
      </c>
      <c r="X8864" s="60" t="str">
        <f>IF(A8864&lt;&gt;"",IFERROR(IF(FIND(" ",G8864)&gt;=1,MID(G8864,FIND(" ",G8864)+1,LEN(G8864)),""),""),"")</f>
        <v/>
      </c>
      <c r="AC8864" s="51">
        <f>IFERROR(VALUE(MID($C8864,1,2)),0)</f>
        <v>0</v>
      </c>
      <c r="AD8864" s="44">
        <f>IFERROR(VALUE(MID($C8864,4,3)),0)</f>
        <v>0</v>
      </c>
      <c r="AE8864" s="51">
        <f>VALUE(RIGHT("00"&amp;AC8864,2)&amp;RIGHT("000"&amp;AD8864,3))</f>
        <v>0</v>
      </c>
    </row>
    <row r="8865" spans="1:31">
      <c r="A8865" s="60" t="str">
        <f>IF(G8865&amp;Q8865&lt;&gt;"",W8865&amp;Q8865,"")</f>
        <v/>
      </c>
      <c r="B8865" s="85" t="str">
        <f>IF(C8865&lt;&gt;"",LEFT(C8865,9),"")</f>
        <v/>
      </c>
      <c r="V8865" s="60" t="str">
        <f>W8865&amp;H8865</f>
        <v/>
      </c>
      <c r="W8865" s="60" t="str">
        <f>_xlfn.LET(_xlpm.TextCell,TEXT(G8865,"###"),IF(_xlpm.TextCell&lt;&gt;"",IF(StyleSpaceSplit,IFERROR(IF(FIND(" ",_xlpm.TextCell)&gt;=1,MID(_xlpm.TextCell,1,FIND(" ",_xlpm.TextCell)-1),_xlpm.TextCell),_xlpm.TextCell),_xlpm.TextCell),""))</f>
        <v/>
      </c>
      <c r="X8865" s="60" t="str">
        <f>IF(A8865&lt;&gt;"",IFERROR(IF(FIND(" ",G8865)&gt;=1,MID(G8865,FIND(" ",G8865)+1,LEN(G8865)),""),""),"")</f>
        <v/>
      </c>
      <c r="AC8865" s="51">
        <f>IFERROR(VALUE(MID($C8865,1,2)),0)</f>
        <v>0</v>
      </c>
      <c r="AD8865" s="44">
        <f>IFERROR(VALUE(MID($C8865,4,3)),0)</f>
        <v>0</v>
      </c>
      <c r="AE8865" s="51">
        <f>VALUE(RIGHT("00"&amp;AC8865,2)&amp;RIGHT("000"&amp;AD8865,3))</f>
        <v>0</v>
      </c>
    </row>
    <row r="8866" spans="1:31">
      <c r="A8866" s="60" t="str">
        <f>IF(G8866&amp;Q8866&lt;&gt;"",W8866&amp;Q8866,"")</f>
        <v/>
      </c>
      <c r="B8866" s="85" t="str">
        <f>IF(C8866&lt;&gt;"",LEFT(C8866,9),"")</f>
        <v/>
      </c>
      <c r="V8866" s="60" t="str">
        <f>W8866&amp;H8866</f>
        <v/>
      </c>
      <c r="W8866" s="60" t="str">
        <f>_xlfn.LET(_xlpm.TextCell,TEXT(G8866,"###"),IF(_xlpm.TextCell&lt;&gt;"",IF(StyleSpaceSplit,IFERROR(IF(FIND(" ",_xlpm.TextCell)&gt;=1,MID(_xlpm.TextCell,1,FIND(" ",_xlpm.TextCell)-1),_xlpm.TextCell),_xlpm.TextCell),_xlpm.TextCell),""))</f>
        <v/>
      </c>
      <c r="X8866" s="60" t="str">
        <f>IF(A8866&lt;&gt;"",IFERROR(IF(FIND(" ",G8866)&gt;=1,MID(G8866,FIND(" ",G8866)+1,LEN(G8866)),""),""),"")</f>
        <v/>
      </c>
      <c r="AC8866" s="51">
        <f>IFERROR(VALUE(MID($C8866,1,2)),0)</f>
        <v>0</v>
      </c>
      <c r="AD8866" s="44">
        <f>IFERROR(VALUE(MID($C8866,4,3)),0)</f>
        <v>0</v>
      </c>
      <c r="AE8866" s="51">
        <f>VALUE(RIGHT("00"&amp;AC8866,2)&amp;RIGHT("000"&amp;AD8866,3))</f>
        <v>0</v>
      </c>
    </row>
    <row r="8867" spans="1:31">
      <c r="A8867" s="60" t="str">
        <f>IF(G8867&amp;Q8867&lt;&gt;"",W8867&amp;Q8867,"")</f>
        <v/>
      </c>
      <c r="B8867" s="85" t="str">
        <f>IF(C8867&lt;&gt;"",LEFT(C8867,9),"")</f>
        <v/>
      </c>
      <c r="V8867" s="60" t="str">
        <f>W8867&amp;H8867</f>
        <v/>
      </c>
      <c r="W8867" s="60" t="str">
        <f>_xlfn.LET(_xlpm.TextCell,TEXT(G8867,"###"),IF(_xlpm.TextCell&lt;&gt;"",IF(StyleSpaceSplit,IFERROR(IF(FIND(" ",_xlpm.TextCell)&gt;=1,MID(_xlpm.TextCell,1,FIND(" ",_xlpm.TextCell)-1),_xlpm.TextCell),_xlpm.TextCell),_xlpm.TextCell),""))</f>
        <v/>
      </c>
      <c r="X8867" s="60" t="str">
        <f>IF(A8867&lt;&gt;"",IFERROR(IF(FIND(" ",G8867)&gt;=1,MID(G8867,FIND(" ",G8867)+1,LEN(G8867)),""),""),"")</f>
        <v/>
      </c>
      <c r="AC8867" s="51">
        <f>IFERROR(VALUE(MID($C8867,1,2)),0)</f>
        <v>0</v>
      </c>
      <c r="AD8867" s="44">
        <f>IFERROR(VALUE(MID($C8867,4,3)),0)</f>
        <v>0</v>
      </c>
      <c r="AE8867" s="51">
        <f>VALUE(RIGHT("00"&amp;AC8867,2)&amp;RIGHT("000"&amp;AD8867,3))</f>
        <v>0</v>
      </c>
    </row>
    <row r="8868" spans="1:31">
      <c r="A8868" s="60" t="str">
        <f>IF(G8868&amp;Q8868&lt;&gt;"",W8868&amp;Q8868,"")</f>
        <v/>
      </c>
      <c r="B8868" s="85" t="str">
        <f>IF(C8868&lt;&gt;"",LEFT(C8868,9),"")</f>
        <v/>
      </c>
      <c r="V8868" s="60" t="str">
        <f>W8868&amp;H8868</f>
        <v/>
      </c>
      <c r="W8868" s="60" t="str">
        <f>_xlfn.LET(_xlpm.TextCell,TEXT(G8868,"###"),IF(_xlpm.TextCell&lt;&gt;"",IF(StyleSpaceSplit,IFERROR(IF(FIND(" ",_xlpm.TextCell)&gt;=1,MID(_xlpm.TextCell,1,FIND(" ",_xlpm.TextCell)-1),_xlpm.TextCell),_xlpm.TextCell),_xlpm.TextCell),""))</f>
        <v/>
      </c>
      <c r="X8868" s="60" t="str">
        <f>IF(A8868&lt;&gt;"",IFERROR(IF(FIND(" ",G8868)&gt;=1,MID(G8868,FIND(" ",G8868)+1,LEN(G8868)),""),""),"")</f>
        <v/>
      </c>
      <c r="AC8868" s="51">
        <f>IFERROR(VALUE(MID($C8868,1,2)),0)</f>
        <v>0</v>
      </c>
      <c r="AD8868" s="44">
        <f>IFERROR(VALUE(MID($C8868,4,3)),0)</f>
        <v>0</v>
      </c>
      <c r="AE8868" s="51">
        <f>VALUE(RIGHT("00"&amp;AC8868,2)&amp;RIGHT("000"&amp;AD8868,3))</f>
        <v>0</v>
      </c>
    </row>
    <row r="8869" spans="1:31">
      <c r="A8869" s="60" t="str">
        <f>IF(G8869&amp;Q8869&lt;&gt;"",W8869&amp;Q8869,"")</f>
        <v/>
      </c>
      <c r="B8869" s="85" t="str">
        <f>IF(C8869&lt;&gt;"",LEFT(C8869,9),"")</f>
        <v/>
      </c>
      <c r="V8869" s="60" t="str">
        <f>W8869&amp;H8869</f>
        <v/>
      </c>
      <c r="W8869" s="60" t="str">
        <f>_xlfn.LET(_xlpm.TextCell,TEXT(G8869,"###"),IF(_xlpm.TextCell&lt;&gt;"",IF(StyleSpaceSplit,IFERROR(IF(FIND(" ",_xlpm.TextCell)&gt;=1,MID(_xlpm.TextCell,1,FIND(" ",_xlpm.TextCell)-1),_xlpm.TextCell),_xlpm.TextCell),_xlpm.TextCell),""))</f>
        <v/>
      </c>
      <c r="X8869" s="60" t="str">
        <f>IF(A8869&lt;&gt;"",IFERROR(IF(FIND(" ",G8869)&gt;=1,MID(G8869,FIND(" ",G8869)+1,LEN(G8869)),""),""),"")</f>
        <v/>
      </c>
      <c r="AC8869" s="51">
        <f>IFERROR(VALUE(MID($C8869,1,2)),0)</f>
        <v>0</v>
      </c>
      <c r="AD8869" s="44">
        <f>IFERROR(VALUE(MID($C8869,4,3)),0)</f>
        <v>0</v>
      </c>
      <c r="AE8869" s="51">
        <f>VALUE(RIGHT("00"&amp;AC8869,2)&amp;RIGHT("000"&amp;AD8869,3))</f>
        <v>0</v>
      </c>
    </row>
    <row r="8870" spans="1:31">
      <c r="A8870" s="60" t="str">
        <f>IF(G8870&amp;Q8870&lt;&gt;"",W8870&amp;Q8870,"")</f>
        <v/>
      </c>
      <c r="B8870" s="85" t="str">
        <f>IF(C8870&lt;&gt;"",LEFT(C8870,9),"")</f>
        <v/>
      </c>
      <c r="V8870" s="60" t="str">
        <f>W8870&amp;H8870</f>
        <v/>
      </c>
      <c r="W8870" s="60" t="str">
        <f>_xlfn.LET(_xlpm.TextCell,TEXT(G8870,"###"),IF(_xlpm.TextCell&lt;&gt;"",IF(StyleSpaceSplit,IFERROR(IF(FIND(" ",_xlpm.TextCell)&gt;=1,MID(_xlpm.TextCell,1,FIND(" ",_xlpm.TextCell)-1),_xlpm.TextCell),_xlpm.TextCell),_xlpm.TextCell),""))</f>
        <v/>
      </c>
      <c r="X8870" s="60" t="str">
        <f>IF(A8870&lt;&gt;"",IFERROR(IF(FIND(" ",G8870)&gt;=1,MID(G8870,FIND(" ",G8870)+1,LEN(G8870)),""),""),"")</f>
        <v/>
      </c>
      <c r="AC8870" s="51">
        <f>IFERROR(VALUE(MID($C8870,1,2)),0)</f>
        <v>0</v>
      </c>
      <c r="AD8870" s="44">
        <f>IFERROR(VALUE(MID($C8870,4,3)),0)</f>
        <v>0</v>
      </c>
      <c r="AE8870" s="51">
        <f>VALUE(RIGHT("00"&amp;AC8870,2)&amp;RIGHT("000"&amp;AD8870,3))</f>
        <v>0</v>
      </c>
    </row>
    <row r="8871" spans="1:31">
      <c r="A8871" s="60" t="str">
        <f>IF(G8871&amp;Q8871&lt;&gt;"",W8871&amp;Q8871,"")</f>
        <v/>
      </c>
      <c r="B8871" s="85" t="str">
        <f>IF(C8871&lt;&gt;"",LEFT(C8871,9),"")</f>
        <v/>
      </c>
      <c r="V8871" s="60" t="str">
        <f>W8871&amp;H8871</f>
        <v/>
      </c>
      <c r="W8871" s="60" t="str">
        <f>_xlfn.LET(_xlpm.TextCell,TEXT(G8871,"###"),IF(_xlpm.TextCell&lt;&gt;"",IF(StyleSpaceSplit,IFERROR(IF(FIND(" ",_xlpm.TextCell)&gt;=1,MID(_xlpm.TextCell,1,FIND(" ",_xlpm.TextCell)-1),_xlpm.TextCell),_xlpm.TextCell),_xlpm.TextCell),""))</f>
        <v/>
      </c>
      <c r="X8871" s="60" t="str">
        <f>IF(A8871&lt;&gt;"",IFERROR(IF(FIND(" ",G8871)&gt;=1,MID(G8871,FIND(" ",G8871)+1,LEN(G8871)),""),""),"")</f>
        <v/>
      </c>
      <c r="AC8871" s="51">
        <f>IFERROR(VALUE(MID($C8871,1,2)),0)</f>
        <v>0</v>
      </c>
      <c r="AD8871" s="44">
        <f>IFERROR(VALUE(MID($C8871,4,3)),0)</f>
        <v>0</v>
      </c>
      <c r="AE8871" s="51">
        <f>VALUE(RIGHT("00"&amp;AC8871,2)&amp;RIGHT("000"&amp;AD8871,3))</f>
        <v>0</v>
      </c>
    </row>
    <row r="8872" spans="1:31">
      <c r="A8872" s="60" t="str">
        <f>IF(G8872&amp;Q8872&lt;&gt;"",W8872&amp;Q8872,"")</f>
        <v/>
      </c>
      <c r="B8872" s="85" t="str">
        <f>IF(C8872&lt;&gt;"",LEFT(C8872,9),"")</f>
        <v/>
      </c>
      <c r="V8872" s="60" t="str">
        <f>W8872&amp;H8872</f>
        <v/>
      </c>
      <c r="W8872" s="60" t="str">
        <f>_xlfn.LET(_xlpm.TextCell,TEXT(G8872,"###"),IF(_xlpm.TextCell&lt;&gt;"",IF(StyleSpaceSplit,IFERROR(IF(FIND(" ",_xlpm.TextCell)&gt;=1,MID(_xlpm.TextCell,1,FIND(" ",_xlpm.TextCell)-1),_xlpm.TextCell),_xlpm.TextCell),_xlpm.TextCell),""))</f>
        <v/>
      </c>
      <c r="X8872" s="60" t="str">
        <f>IF(A8872&lt;&gt;"",IFERROR(IF(FIND(" ",G8872)&gt;=1,MID(G8872,FIND(" ",G8872)+1,LEN(G8872)),""),""),"")</f>
        <v/>
      </c>
      <c r="AC8872" s="51">
        <f>IFERROR(VALUE(MID($C8872,1,2)),0)</f>
        <v>0</v>
      </c>
      <c r="AD8872" s="44">
        <f>IFERROR(VALUE(MID($C8872,4,3)),0)</f>
        <v>0</v>
      </c>
      <c r="AE8872" s="51">
        <f>VALUE(RIGHT("00"&amp;AC8872,2)&amp;RIGHT("000"&amp;AD8872,3))</f>
        <v>0</v>
      </c>
    </row>
    <row r="8873" spans="1:31">
      <c r="A8873" s="60" t="str">
        <f>IF(G8873&amp;Q8873&lt;&gt;"",W8873&amp;Q8873,"")</f>
        <v/>
      </c>
      <c r="B8873" s="85" t="str">
        <f>IF(C8873&lt;&gt;"",LEFT(C8873,9),"")</f>
        <v/>
      </c>
      <c r="V8873" s="60" t="str">
        <f>W8873&amp;H8873</f>
        <v/>
      </c>
      <c r="W8873" s="60" t="str">
        <f>_xlfn.LET(_xlpm.TextCell,TEXT(G8873,"###"),IF(_xlpm.TextCell&lt;&gt;"",IF(StyleSpaceSplit,IFERROR(IF(FIND(" ",_xlpm.TextCell)&gt;=1,MID(_xlpm.TextCell,1,FIND(" ",_xlpm.TextCell)-1),_xlpm.TextCell),_xlpm.TextCell),_xlpm.TextCell),""))</f>
        <v/>
      </c>
      <c r="X8873" s="60" t="str">
        <f>IF(A8873&lt;&gt;"",IFERROR(IF(FIND(" ",G8873)&gt;=1,MID(G8873,FIND(" ",G8873)+1,LEN(G8873)),""),""),"")</f>
        <v/>
      </c>
      <c r="AC8873" s="51">
        <f>IFERROR(VALUE(MID($C8873,1,2)),0)</f>
        <v>0</v>
      </c>
      <c r="AD8873" s="44">
        <f>IFERROR(VALUE(MID($C8873,4,3)),0)</f>
        <v>0</v>
      </c>
      <c r="AE8873" s="51">
        <f>VALUE(RIGHT("00"&amp;AC8873,2)&amp;RIGHT("000"&amp;AD8873,3))</f>
        <v>0</v>
      </c>
    </row>
    <row r="8874" spans="1:31">
      <c r="A8874" s="60" t="str">
        <f>IF(G8874&amp;Q8874&lt;&gt;"",W8874&amp;Q8874,"")</f>
        <v/>
      </c>
      <c r="B8874" s="85" t="str">
        <f>IF(C8874&lt;&gt;"",LEFT(C8874,9),"")</f>
        <v/>
      </c>
      <c r="V8874" s="60" t="str">
        <f>W8874&amp;H8874</f>
        <v/>
      </c>
      <c r="W8874" s="60" t="str">
        <f>_xlfn.LET(_xlpm.TextCell,TEXT(G8874,"###"),IF(_xlpm.TextCell&lt;&gt;"",IF(StyleSpaceSplit,IFERROR(IF(FIND(" ",_xlpm.TextCell)&gt;=1,MID(_xlpm.TextCell,1,FIND(" ",_xlpm.TextCell)-1),_xlpm.TextCell),_xlpm.TextCell),_xlpm.TextCell),""))</f>
        <v/>
      </c>
      <c r="X8874" s="60" t="str">
        <f>IF(A8874&lt;&gt;"",IFERROR(IF(FIND(" ",G8874)&gt;=1,MID(G8874,FIND(" ",G8874)+1,LEN(G8874)),""),""),"")</f>
        <v/>
      </c>
      <c r="AC8874" s="51">
        <f>IFERROR(VALUE(MID($C8874,1,2)),0)</f>
        <v>0</v>
      </c>
      <c r="AD8874" s="44">
        <f>IFERROR(VALUE(MID($C8874,4,3)),0)</f>
        <v>0</v>
      </c>
      <c r="AE8874" s="51">
        <f>VALUE(RIGHT("00"&amp;AC8874,2)&amp;RIGHT("000"&amp;AD8874,3))</f>
        <v>0</v>
      </c>
    </row>
    <row r="8875" spans="1:31">
      <c r="A8875" s="60" t="str">
        <f>IF(G8875&amp;Q8875&lt;&gt;"",W8875&amp;Q8875,"")</f>
        <v/>
      </c>
      <c r="B8875" s="85" t="str">
        <f>IF(C8875&lt;&gt;"",LEFT(C8875,9),"")</f>
        <v/>
      </c>
      <c r="V8875" s="60" t="str">
        <f>W8875&amp;H8875</f>
        <v/>
      </c>
      <c r="W8875" s="60" t="str">
        <f>_xlfn.LET(_xlpm.TextCell,TEXT(G8875,"###"),IF(_xlpm.TextCell&lt;&gt;"",IF(StyleSpaceSplit,IFERROR(IF(FIND(" ",_xlpm.TextCell)&gt;=1,MID(_xlpm.TextCell,1,FIND(" ",_xlpm.TextCell)-1),_xlpm.TextCell),_xlpm.TextCell),_xlpm.TextCell),""))</f>
        <v/>
      </c>
      <c r="X8875" s="60" t="str">
        <f>IF(A8875&lt;&gt;"",IFERROR(IF(FIND(" ",G8875)&gt;=1,MID(G8875,FIND(" ",G8875)+1,LEN(G8875)),""),""),"")</f>
        <v/>
      </c>
      <c r="AC8875" s="51">
        <f>IFERROR(VALUE(MID($C8875,1,2)),0)</f>
        <v>0</v>
      </c>
      <c r="AD8875" s="44">
        <f>IFERROR(VALUE(MID($C8875,4,3)),0)</f>
        <v>0</v>
      </c>
      <c r="AE8875" s="51">
        <f>VALUE(RIGHT("00"&amp;AC8875,2)&amp;RIGHT("000"&amp;AD8875,3))</f>
        <v>0</v>
      </c>
    </row>
    <row r="8876" spans="1:31">
      <c r="A8876" s="60" t="str">
        <f>IF(G8876&amp;Q8876&lt;&gt;"",W8876&amp;Q8876,"")</f>
        <v/>
      </c>
      <c r="B8876" s="85" t="str">
        <f>IF(C8876&lt;&gt;"",LEFT(C8876,9),"")</f>
        <v/>
      </c>
      <c r="V8876" s="60" t="str">
        <f>W8876&amp;H8876</f>
        <v/>
      </c>
      <c r="W8876" s="60" t="str">
        <f>_xlfn.LET(_xlpm.TextCell,TEXT(G8876,"###"),IF(_xlpm.TextCell&lt;&gt;"",IF(StyleSpaceSplit,IFERROR(IF(FIND(" ",_xlpm.TextCell)&gt;=1,MID(_xlpm.TextCell,1,FIND(" ",_xlpm.TextCell)-1),_xlpm.TextCell),_xlpm.TextCell),_xlpm.TextCell),""))</f>
        <v/>
      </c>
      <c r="X8876" s="60" t="str">
        <f>IF(A8876&lt;&gt;"",IFERROR(IF(FIND(" ",G8876)&gt;=1,MID(G8876,FIND(" ",G8876)+1,LEN(G8876)),""),""),"")</f>
        <v/>
      </c>
      <c r="AC8876" s="51">
        <f>IFERROR(VALUE(MID($C8876,1,2)),0)</f>
        <v>0</v>
      </c>
      <c r="AD8876" s="44">
        <f>IFERROR(VALUE(MID($C8876,4,3)),0)</f>
        <v>0</v>
      </c>
      <c r="AE8876" s="51">
        <f>VALUE(RIGHT("00"&amp;AC8876,2)&amp;RIGHT("000"&amp;AD8876,3))</f>
        <v>0</v>
      </c>
    </row>
    <row r="8877" spans="1:31">
      <c r="A8877" s="60" t="str">
        <f>IF(G8877&amp;Q8877&lt;&gt;"",W8877&amp;Q8877,"")</f>
        <v/>
      </c>
      <c r="B8877" s="85" t="str">
        <f>IF(C8877&lt;&gt;"",LEFT(C8877,9),"")</f>
        <v/>
      </c>
      <c r="V8877" s="60" t="str">
        <f>W8877&amp;H8877</f>
        <v/>
      </c>
      <c r="W8877" s="60" t="str">
        <f>_xlfn.LET(_xlpm.TextCell,TEXT(G8877,"###"),IF(_xlpm.TextCell&lt;&gt;"",IF(StyleSpaceSplit,IFERROR(IF(FIND(" ",_xlpm.TextCell)&gt;=1,MID(_xlpm.TextCell,1,FIND(" ",_xlpm.TextCell)-1),_xlpm.TextCell),_xlpm.TextCell),_xlpm.TextCell),""))</f>
        <v/>
      </c>
      <c r="X8877" s="60" t="str">
        <f>IF(A8877&lt;&gt;"",IFERROR(IF(FIND(" ",G8877)&gt;=1,MID(G8877,FIND(" ",G8877)+1,LEN(G8877)),""),""),"")</f>
        <v/>
      </c>
      <c r="AC8877" s="51">
        <f>IFERROR(VALUE(MID($C8877,1,2)),0)</f>
        <v>0</v>
      </c>
      <c r="AD8877" s="44">
        <f>IFERROR(VALUE(MID($C8877,4,3)),0)</f>
        <v>0</v>
      </c>
      <c r="AE8877" s="51">
        <f>VALUE(RIGHT("00"&amp;AC8877,2)&amp;RIGHT("000"&amp;AD8877,3))</f>
        <v>0</v>
      </c>
    </row>
    <row r="8878" spans="1:31">
      <c r="A8878" s="60" t="str">
        <f>IF(G8878&amp;Q8878&lt;&gt;"",W8878&amp;Q8878,"")</f>
        <v/>
      </c>
      <c r="B8878" s="85" t="str">
        <f>IF(C8878&lt;&gt;"",LEFT(C8878,9),"")</f>
        <v/>
      </c>
      <c r="V8878" s="60" t="str">
        <f>W8878&amp;H8878</f>
        <v/>
      </c>
      <c r="W8878" s="60" t="str">
        <f>_xlfn.LET(_xlpm.TextCell,TEXT(G8878,"###"),IF(_xlpm.TextCell&lt;&gt;"",IF(StyleSpaceSplit,IFERROR(IF(FIND(" ",_xlpm.TextCell)&gt;=1,MID(_xlpm.TextCell,1,FIND(" ",_xlpm.TextCell)-1),_xlpm.TextCell),_xlpm.TextCell),_xlpm.TextCell),""))</f>
        <v/>
      </c>
      <c r="X8878" s="60" t="str">
        <f>IF(A8878&lt;&gt;"",IFERROR(IF(FIND(" ",G8878)&gt;=1,MID(G8878,FIND(" ",G8878)+1,LEN(G8878)),""),""),"")</f>
        <v/>
      </c>
      <c r="AC8878" s="51">
        <f>IFERROR(VALUE(MID($C8878,1,2)),0)</f>
        <v>0</v>
      </c>
      <c r="AD8878" s="44">
        <f>IFERROR(VALUE(MID($C8878,4,3)),0)</f>
        <v>0</v>
      </c>
      <c r="AE8878" s="51">
        <f>VALUE(RIGHT("00"&amp;AC8878,2)&amp;RIGHT("000"&amp;AD8878,3))</f>
        <v>0</v>
      </c>
    </row>
    <row r="8879" spans="1:31">
      <c r="A8879" s="60" t="str">
        <f>IF(G8879&amp;Q8879&lt;&gt;"",W8879&amp;Q8879,"")</f>
        <v/>
      </c>
      <c r="B8879" s="85" t="str">
        <f>IF(C8879&lt;&gt;"",LEFT(C8879,9),"")</f>
        <v/>
      </c>
      <c r="V8879" s="60" t="str">
        <f>W8879&amp;H8879</f>
        <v/>
      </c>
      <c r="W8879" s="60" t="str">
        <f>_xlfn.LET(_xlpm.TextCell,TEXT(G8879,"###"),IF(_xlpm.TextCell&lt;&gt;"",IF(StyleSpaceSplit,IFERROR(IF(FIND(" ",_xlpm.TextCell)&gt;=1,MID(_xlpm.TextCell,1,FIND(" ",_xlpm.TextCell)-1),_xlpm.TextCell),_xlpm.TextCell),_xlpm.TextCell),""))</f>
        <v/>
      </c>
      <c r="X8879" s="60" t="str">
        <f>IF(A8879&lt;&gt;"",IFERROR(IF(FIND(" ",G8879)&gt;=1,MID(G8879,FIND(" ",G8879)+1,LEN(G8879)),""),""),"")</f>
        <v/>
      </c>
      <c r="AC8879" s="51">
        <f>IFERROR(VALUE(MID($C8879,1,2)),0)</f>
        <v>0</v>
      </c>
      <c r="AD8879" s="44">
        <f>IFERROR(VALUE(MID($C8879,4,3)),0)</f>
        <v>0</v>
      </c>
      <c r="AE8879" s="51">
        <f>VALUE(RIGHT("00"&amp;AC8879,2)&amp;RIGHT("000"&amp;AD8879,3))</f>
        <v>0</v>
      </c>
    </row>
    <row r="8880" spans="1:31">
      <c r="A8880" s="60" t="str">
        <f>IF(G8880&amp;Q8880&lt;&gt;"",W8880&amp;Q8880,"")</f>
        <v/>
      </c>
      <c r="B8880" s="85" t="str">
        <f>IF(C8880&lt;&gt;"",LEFT(C8880,9),"")</f>
        <v/>
      </c>
      <c r="V8880" s="60" t="str">
        <f>W8880&amp;H8880</f>
        <v/>
      </c>
      <c r="W8880" s="60" t="str">
        <f>_xlfn.LET(_xlpm.TextCell,TEXT(G8880,"###"),IF(_xlpm.TextCell&lt;&gt;"",IF(StyleSpaceSplit,IFERROR(IF(FIND(" ",_xlpm.TextCell)&gt;=1,MID(_xlpm.TextCell,1,FIND(" ",_xlpm.TextCell)-1),_xlpm.TextCell),_xlpm.TextCell),_xlpm.TextCell),""))</f>
        <v/>
      </c>
      <c r="X8880" s="60" t="str">
        <f>IF(A8880&lt;&gt;"",IFERROR(IF(FIND(" ",G8880)&gt;=1,MID(G8880,FIND(" ",G8880)+1,LEN(G8880)),""),""),"")</f>
        <v/>
      </c>
      <c r="AC8880" s="51">
        <f>IFERROR(VALUE(MID($C8880,1,2)),0)</f>
        <v>0</v>
      </c>
      <c r="AD8880" s="44">
        <f>IFERROR(VALUE(MID($C8880,4,3)),0)</f>
        <v>0</v>
      </c>
      <c r="AE8880" s="51">
        <f>VALUE(RIGHT("00"&amp;AC8880,2)&amp;RIGHT("000"&amp;AD8880,3))</f>
        <v>0</v>
      </c>
    </row>
    <row r="8881" spans="1:31">
      <c r="A8881" s="60" t="str">
        <f>IF(G8881&amp;Q8881&lt;&gt;"",W8881&amp;Q8881,"")</f>
        <v/>
      </c>
      <c r="B8881" s="85" t="str">
        <f>IF(C8881&lt;&gt;"",LEFT(C8881,9),"")</f>
        <v/>
      </c>
      <c r="V8881" s="60" t="str">
        <f>W8881&amp;H8881</f>
        <v/>
      </c>
      <c r="W8881" s="60" t="str">
        <f>_xlfn.LET(_xlpm.TextCell,TEXT(G8881,"###"),IF(_xlpm.TextCell&lt;&gt;"",IF(StyleSpaceSplit,IFERROR(IF(FIND(" ",_xlpm.TextCell)&gt;=1,MID(_xlpm.TextCell,1,FIND(" ",_xlpm.TextCell)-1),_xlpm.TextCell),_xlpm.TextCell),_xlpm.TextCell),""))</f>
        <v/>
      </c>
      <c r="X8881" s="60" t="str">
        <f>IF(A8881&lt;&gt;"",IFERROR(IF(FIND(" ",G8881)&gt;=1,MID(G8881,FIND(" ",G8881)+1,LEN(G8881)),""),""),"")</f>
        <v/>
      </c>
      <c r="AC8881" s="51">
        <f>IFERROR(VALUE(MID($C8881,1,2)),0)</f>
        <v>0</v>
      </c>
      <c r="AD8881" s="44">
        <f>IFERROR(VALUE(MID($C8881,4,3)),0)</f>
        <v>0</v>
      </c>
      <c r="AE8881" s="51">
        <f>VALUE(RIGHT("00"&amp;AC8881,2)&amp;RIGHT("000"&amp;AD8881,3))</f>
        <v>0</v>
      </c>
    </row>
    <row r="8882" spans="1:31">
      <c r="A8882" s="60" t="str">
        <f>IF(G8882&amp;Q8882&lt;&gt;"",W8882&amp;Q8882,"")</f>
        <v/>
      </c>
      <c r="B8882" s="85" t="str">
        <f>IF(C8882&lt;&gt;"",LEFT(C8882,9),"")</f>
        <v/>
      </c>
      <c r="V8882" s="60" t="str">
        <f>W8882&amp;H8882</f>
        <v/>
      </c>
      <c r="W8882" s="60" t="str">
        <f>_xlfn.LET(_xlpm.TextCell,TEXT(G8882,"###"),IF(_xlpm.TextCell&lt;&gt;"",IF(StyleSpaceSplit,IFERROR(IF(FIND(" ",_xlpm.TextCell)&gt;=1,MID(_xlpm.TextCell,1,FIND(" ",_xlpm.TextCell)-1),_xlpm.TextCell),_xlpm.TextCell),_xlpm.TextCell),""))</f>
        <v/>
      </c>
      <c r="X8882" s="60" t="str">
        <f>IF(A8882&lt;&gt;"",IFERROR(IF(FIND(" ",G8882)&gt;=1,MID(G8882,FIND(" ",G8882)+1,LEN(G8882)),""),""),"")</f>
        <v/>
      </c>
      <c r="AC8882" s="51">
        <f>IFERROR(VALUE(MID($C8882,1,2)),0)</f>
        <v>0</v>
      </c>
      <c r="AD8882" s="44">
        <f>IFERROR(VALUE(MID($C8882,4,3)),0)</f>
        <v>0</v>
      </c>
      <c r="AE8882" s="51">
        <f>VALUE(RIGHT("00"&amp;AC8882,2)&amp;RIGHT("000"&amp;AD8882,3))</f>
        <v>0</v>
      </c>
    </row>
    <row r="8883" spans="1:31">
      <c r="A8883" s="60" t="str">
        <f>IF(G8883&amp;Q8883&lt;&gt;"",W8883&amp;Q8883,"")</f>
        <v/>
      </c>
      <c r="B8883" s="85" t="str">
        <f>IF(C8883&lt;&gt;"",LEFT(C8883,9),"")</f>
        <v/>
      </c>
      <c r="V8883" s="60" t="str">
        <f>W8883&amp;H8883</f>
        <v/>
      </c>
      <c r="W8883" s="60" t="str">
        <f>_xlfn.LET(_xlpm.TextCell,TEXT(G8883,"###"),IF(_xlpm.TextCell&lt;&gt;"",IF(StyleSpaceSplit,IFERROR(IF(FIND(" ",_xlpm.TextCell)&gt;=1,MID(_xlpm.TextCell,1,FIND(" ",_xlpm.TextCell)-1),_xlpm.TextCell),_xlpm.TextCell),_xlpm.TextCell),""))</f>
        <v/>
      </c>
      <c r="X8883" s="60" t="str">
        <f>IF(A8883&lt;&gt;"",IFERROR(IF(FIND(" ",G8883)&gt;=1,MID(G8883,FIND(" ",G8883)+1,LEN(G8883)),""),""),"")</f>
        <v/>
      </c>
      <c r="AC8883" s="51">
        <f>IFERROR(VALUE(MID($C8883,1,2)),0)</f>
        <v>0</v>
      </c>
      <c r="AD8883" s="44">
        <f>IFERROR(VALUE(MID($C8883,4,3)),0)</f>
        <v>0</v>
      </c>
      <c r="AE8883" s="51">
        <f>VALUE(RIGHT("00"&amp;AC8883,2)&amp;RIGHT("000"&amp;AD8883,3))</f>
        <v>0</v>
      </c>
    </row>
    <row r="8884" spans="1:31">
      <c r="A8884" s="60" t="str">
        <f>IF(G8884&amp;Q8884&lt;&gt;"",W8884&amp;Q8884,"")</f>
        <v/>
      </c>
      <c r="B8884" s="85" t="str">
        <f>IF(C8884&lt;&gt;"",LEFT(C8884,9),"")</f>
        <v/>
      </c>
      <c r="V8884" s="60" t="str">
        <f>W8884&amp;H8884</f>
        <v/>
      </c>
      <c r="W8884" s="60" t="str">
        <f>_xlfn.LET(_xlpm.TextCell,TEXT(G8884,"###"),IF(_xlpm.TextCell&lt;&gt;"",IF(StyleSpaceSplit,IFERROR(IF(FIND(" ",_xlpm.TextCell)&gt;=1,MID(_xlpm.TextCell,1,FIND(" ",_xlpm.TextCell)-1),_xlpm.TextCell),_xlpm.TextCell),_xlpm.TextCell),""))</f>
        <v/>
      </c>
      <c r="X8884" s="60" t="str">
        <f>IF(A8884&lt;&gt;"",IFERROR(IF(FIND(" ",G8884)&gt;=1,MID(G8884,FIND(" ",G8884)+1,LEN(G8884)),""),""),"")</f>
        <v/>
      </c>
      <c r="AC8884" s="51">
        <f>IFERROR(VALUE(MID($C8884,1,2)),0)</f>
        <v>0</v>
      </c>
      <c r="AD8884" s="44">
        <f>IFERROR(VALUE(MID($C8884,4,3)),0)</f>
        <v>0</v>
      </c>
      <c r="AE8884" s="51">
        <f>VALUE(RIGHT("00"&amp;AC8884,2)&amp;RIGHT("000"&amp;AD8884,3))</f>
        <v>0</v>
      </c>
    </row>
    <row r="8885" spans="1:31">
      <c r="A8885" s="60" t="str">
        <f>IF(G8885&amp;Q8885&lt;&gt;"",W8885&amp;Q8885,"")</f>
        <v/>
      </c>
      <c r="B8885" s="85" t="str">
        <f>IF(C8885&lt;&gt;"",LEFT(C8885,9),"")</f>
        <v/>
      </c>
      <c r="V8885" s="60" t="str">
        <f>W8885&amp;H8885</f>
        <v/>
      </c>
      <c r="W8885" s="60" t="str">
        <f>_xlfn.LET(_xlpm.TextCell,TEXT(G8885,"###"),IF(_xlpm.TextCell&lt;&gt;"",IF(StyleSpaceSplit,IFERROR(IF(FIND(" ",_xlpm.TextCell)&gt;=1,MID(_xlpm.TextCell,1,FIND(" ",_xlpm.TextCell)-1),_xlpm.TextCell),_xlpm.TextCell),_xlpm.TextCell),""))</f>
        <v/>
      </c>
      <c r="X8885" s="60" t="str">
        <f>IF(A8885&lt;&gt;"",IFERROR(IF(FIND(" ",G8885)&gt;=1,MID(G8885,FIND(" ",G8885)+1,LEN(G8885)),""),""),"")</f>
        <v/>
      </c>
      <c r="AC8885" s="51">
        <f>IFERROR(VALUE(MID($C8885,1,2)),0)</f>
        <v>0</v>
      </c>
      <c r="AD8885" s="44">
        <f>IFERROR(VALUE(MID($C8885,4,3)),0)</f>
        <v>0</v>
      </c>
      <c r="AE8885" s="51">
        <f>VALUE(RIGHT("00"&amp;AC8885,2)&amp;RIGHT("000"&amp;AD8885,3))</f>
        <v>0</v>
      </c>
    </row>
    <row r="8886" spans="1:31">
      <c r="A8886" s="60" t="str">
        <f>IF(G8886&amp;Q8886&lt;&gt;"",W8886&amp;Q8886,"")</f>
        <v/>
      </c>
      <c r="B8886" s="85" t="str">
        <f>IF(C8886&lt;&gt;"",LEFT(C8886,9),"")</f>
        <v/>
      </c>
      <c r="V8886" s="60" t="str">
        <f>W8886&amp;H8886</f>
        <v/>
      </c>
      <c r="W8886" s="60" t="str">
        <f>_xlfn.LET(_xlpm.TextCell,TEXT(G8886,"###"),IF(_xlpm.TextCell&lt;&gt;"",IF(StyleSpaceSplit,IFERROR(IF(FIND(" ",_xlpm.TextCell)&gt;=1,MID(_xlpm.TextCell,1,FIND(" ",_xlpm.TextCell)-1),_xlpm.TextCell),_xlpm.TextCell),_xlpm.TextCell),""))</f>
        <v/>
      </c>
      <c r="X8886" s="60" t="str">
        <f>IF(A8886&lt;&gt;"",IFERROR(IF(FIND(" ",G8886)&gt;=1,MID(G8886,FIND(" ",G8886)+1,LEN(G8886)),""),""),"")</f>
        <v/>
      </c>
      <c r="AC8886" s="51">
        <f>IFERROR(VALUE(MID($C8886,1,2)),0)</f>
        <v>0</v>
      </c>
      <c r="AD8886" s="44">
        <f>IFERROR(VALUE(MID($C8886,4,3)),0)</f>
        <v>0</v>
      </c>
      <c r="AE8886" s="51">
        <f>VALUE(RIGHT("00"&amp;AC8886,2)&amp;RIGHT("000"&amp;AD8886,3))</f>
        <v>0</v>
      </c>
    </row>
    <row r="8887" spans="1:31">
      <c r="A8887" s="60" t="str">
        <f>IF(G8887&amp;Q8887&lt;&gt;"",W8887&amp;Q8887,"")</f>
        <v/>
      </c>
      <c r="B8887" s="85" t="str">
        <f>IF(C8887&lt;&gt;"",LEFT(C8887,9),"")</f>
        <v/>
      </c>
      <c r="V8887" s="60" t="str">
        <f>W8887&amp;H8887</f>
        <v/>
      </c>
      <c r="W8887" s="60" t="str">
        <f>_xlfn.LET(_xlpm.TextCell,TEXT(G8887,"###"),IF(_xlpm.TextCell&lt;&gt;"",IF(StyleSpaceSplit,IFERROR(IF(FIND(" ",_xlpm.TextCell)&gt;=1,MID(_xlpm.TextCell,1,FIND(" ",_xlpm.TextCell)-1),_xlpm.TextCell),_xlpm.TextCell),_xlpm.TextCell),""))</f>
        <v/>
      </c>
      <c r="X8887" s="60" t="str">
        <f>IF(A8887&lt;&gt;"",IFERROR(IF(FIND(" ",G8887)&gt;=1,MID(G8887,FIND(" ",G8887)+1,LEN(G8887)),""),""),"")</f>
        <v/>
      </c>
      <c r="AC8887" s="51">
        <f>IFERROR(VALUE(MID($C8887,1,2)),0)</f>
        <v>0</v>
      </c>
      <c r="AD8887" s="44">
        <f>IFERROR(VALUE(MID($C8887,4,3)),0)</f>
        <v>0</v>
      </c>
      <c r="AE8887" s="51">
        <f>VALUE(RIGHT("00"&amp;AC8887,2)&amp;RIGHT("000"&amp;AD8887,3))</f>
        <v>0</v>
      </c>
    </row>
    <row r="8888" spans="1:31">
      <c r="A8888" s="60" t="str">
        <f>IF(G8888&amp;Q8888&lt;&gt;"",W8888&amp;Q8888,"")</f>
        <v/>
      </c>
      <c r="B8888" s="85" t="str">
        <f>IF(C8888&lt;&gt;"",LEFT(C8888,9),"")</f>
        <v/>
      </c>
      <c r="V8888" s="60" t="str">
        <f>W8888&amp;H8888</f>
        <v/>
      </c>
      <c r="W8888" s="60" t="str">
        <f>_xlfn.LET(_xlpm.TextCell,TEXT(G8888,"###"),IF(_xlpm.TextCell&lt;&gt;"",IF(StyleSpaceSplit,IFERROR(IF(FIND(" ",_xlpm.TextCell)&gt;=1,MID(_xlpm.TextCell,1,FIND(" ",_xlpm.TextCell)-1),_xlpm.TextCell),_xlpm.TextCell),_xlpm.TextCell),""))</f>
        <v/>
      </c>
      <c r="X8888" s="60" t="str">
        <f>IF(A8888&lt;&gt;"",IFERROR(IF(FIND(" ",G8888)&gt;=1,MID(G8888,FIND(" ",G8888)+1,LEN(G8888)),""),""),"")</f>
        <v/>
      </c>
      <c r="AC8888" s="51">
        <f>IFERROR(VALUE(MID($C8888,1,2)),0)</f>
        <v>0</v>
      </c>
      <c r="AD8888" s="44">
        <f>IFERROR(VALUE(MID($C8888,4,3)),0)</f>
        <v>0</v>
      </c>
      <c r="AE8888" s="51">
        <f>VALUE(RIGHT("00"&amp;AC8888,2)&amp;RIGHT("000"&amp;AD8888,3))</f>
        <v>0</v>
      </c>
    </row>
    <row r="8889" spans="1:31">
      <c r="A8889" s="60" t="str">
        <f>IF(G8889&amp;Q8889&lt;&gt;"",W8889&amp;Q8889,"")</f>
        <v/>
      </c>
      <c r="B8889" s="85" t="str">
        <f>IF(C8889&lt;&gt;"",LEFT(C8889,9),"")</f>
        <v/>
      </c>
      <c r="V8889" s="60" t="str">
        <f>W8889&amp;H8889</f>
        <v/>
      </c>
      <c r="W8889" s="60" t="str">
        <f>_xlfn.LET(_xlpm.TextCell,TEXT(G8889,"###"),IF(_xlpm.TextCell&lt;&gt;"",IF(StyleSpaceSplit,IFERROR(IF(FIND(" ",_xlpm.TextCell)&gt;=1,MID(_xlpm.TextCell,1,FIND(" ",_xlpm.TextCell)-1),_xlpm.TextCell),_xlpm.TextCell),_xlpm.TextCell),""))</f>
        <v/>
      </c>
      <c r="X8889" s="60" t="str">
        <f>IF(A8889&lt;&gt;"",IFERROR(IF(FIND(" ",G8889)&gt;=1,MID(G8889,FIND(" ",G8889)+1,LEN(G8889)),""),""),"")</f>
        <v/>
      </c>
      <c r="AC8889" s="51">
        <f>IFERROR(VALUE(MID($C8889,1,2)),0)</f>
        <v>0</v>
      </c>
      <c r="AD8889" s="44">
        <f>IFERROR(VALUE(MID($C8889,4,3)),0)</f>
        <v>0</v>
      </c>
      <c r="AE8889" s="51">
        <f>VALUE(RIGHT("00"&amp;AC8889,2)&amp;RIGHT("000"&amp;AD8889,3))</f>
        <v>0</v>
      </c>
    </row>
    <row r="8890" spans="1:31">
      <c r="A8890" s="60" t="str">
        <f>IF(G8890&amp;Q8890&lt;&gt;"",W8890&amp;Q8890,"")</f>
        <v/>
      </c>
      <c r="B8890" s="85" t="str">
        <f>IF(C8890&lt;&gt;"",LEFT(C8890,9),"")</f>
        <v/>
      </c>
      <c r="V8890" s="60" t="str">
        <f>W8890&amp;H8890</f>
        <v/>
      </c>
      <c r="W8890" s="60" t="str">
        <f>_xlfn.LET(_xlpm.TextCell,TEXT(G8890,"###"),IF(_xlpm.TextCell&lt;&gt;"",IF(StyleSpaceSplit,IFERROR(IF(FIND(" ",_xlpm.TextCell)&gt;=1,MID(_xlpm.TextCell,1,FIND(" ",_xlpm.TextCell)-1),_xlpm.TextCell),_xlpm.TextCell),_xlpm.TextCell),""))</f>
        <v/>
      </c>
      <c r="X8890" s="60" t="str">
        <f>IF(A8890&lt;&gt;"",IFERROR(IF(FIND(" ",G8890)&gt;=1,MID(G8890,FIND(" ",G8890)+1,LEN(G8890)),""),""),"")</f>
        <v/>
      </c>
      <c r="AC8890" s="51">
        <f>IFERROR(VALUE(MID($C8890,1,2)),0)</f>
        <v>0</v>
      </c>
      <c r="AD8890" s="44">
        <f>IFERROR(VALUE(MID($C8890,4,3)),0)</f>
        <v>0</v>
      </c>
      <c r="AE8890" s="51">
        <f>VALUE(RIGHT("00"&amp;AC8890,2)&amp;RIGHT("000"&amp;AD8890,3))</f>
        <v>0</v>
      </c>
    </row>
    <row r="8891" spans="1:31">
      <c r="A8891" s="60" t="str">
        <f>IF(G8891&amp;Q8891&lt;&gt;"",W8891&amp;Q8891,"")</f>
        <v/>
      </c>
      <c r="B8891" s="85" t="str">
        <f>IF(C8891&lt;&gt;"",LEFT(C8891,9),"")</f>
        <v/>
      </c>
      <c r="V8891" s="60" t="str">
        <f>W8891&amp;H8891</f>
        <v/>
      </c>
      <c r="W8891" s="60" t="str">
        <f>_xlfn.LET(_xlpm.TextCell,TEXT(G8891,"###"),IF(_xlpm.TextCell&lt;&gt;"",IF(StyleSpaceSplit,IFERROR(IF(FIND(" ",_xlpm.TextCell)&gt;=1,MID(_xlpm.TextCell,1,FIND(" ",_xlpm.TextCell)-1),_xlpm.TextCell),_xlpm.TextCell),_xlpm.TextCell),""))</f>
        <v/>
      </c>
      <c r="X8891" s="60" t="str">
        <f>IF(A8891&lt;&gt;"",IFERROR(IF(FIND(" ",G8891)&gt;=1,MID(G8891,FIND(" ",G8891)+1,LEN(G8891)),""),""),"")</f>
        <v/>
      </c>
      <c r="AC8891" s="51">
        <f>IFERROR(VALUE(MID($C8891,1,2)),0)</f>
        <v>0</v>
      </c>
      <c r="AD8891" s="44">
        <f>IFERROR(VALUE(MID($C8891,4,3)),0)</f>
        <v>0</v>
      </c>
      <c r="AE8891" s="51">
        <f>VALUE(RIGHT("00"&amp;AC8891,2)&amp;RIGHT("000"&amp;AD8891,3))</f>
        <v>0</v>
      </c>
    </row>
    <row r="8892" spans="1:31">
      <c r="A8892" s="60" t="str">
        <f>IF(G8892&amp;Q8892&lt;&gt;"",W8892&amp;Q8892,"")</f>
        <v/>
      </c>
      <c r="B8892" s="85" t="str">
        <f>IF(C8892&lt;&gt;"",LEFT(C8892,9),"")</f>
        <v/>
      </c>
      <c r="V8892" s="60" t="str">
        <f>W8892&amp;H8892</f>
        <v/>
      </c>
      <c r="W8892" s="60" t="str">
        <f>_xlfn.LET(_xlpm.TextCell,TEXT(G8892,"###"),IF(_xlpm.TextCell&lt;&gt;"",IF(StyleSpaceSplit,IFERROR(IF(FIND(" ",_xlpm.TextCell)&gt;=1,MID(_xlpm.TextCell,1,FIND(" ",_xlpm.TextCell)-1),_xlpm.TextCell),_xlpm.TextCell),_xlpm.TextCell),""))</f>
        <v/>
      </c>
      <c r="X8892" s="60" t="str">
        <f>IF(A8892&lt;&gt;"",IFERROR(IF(FIND(" ",G8892)&gt;=1,MID(G8892,FIND(" ",G8892)+1,LEN(G8892)),""),""),"")</f>
        <v/>
      </c>
      <c r="AC8892" s="51">
        <f>IFERROR(VALUE(MID($C8892,1,2)),0)</f>
        <v>0</v>
      </c>
      <c r="AD8892" s="44">
        <f>IFERROR(VALUE(MID($C8892,4,3)),0)</f>
        <v>0</v>
      </c>
      <c r="AE8892" s="51">
        <f>VALUE(RIGHT("00"&amp;AC8892,2)&amp;RIGHT("000"&amp;AD8892,3))</f>
        <v>0</v>
      </c>
    </row>
    <row r="8893" spans="1:31">
      <c r="A8893" s="60" t="str">
        <f>IF(G8893&amp;Q8893&lt;&gt;"",W8893&amp;Q8893,"")</f>
        <v/>
      </c>
      <c r="B8893" s="85" t="str">
        <f>IF(C8893&lt;&gt;"",LEFT(C8893,9),"")</f>
        <v/>
      </c>
      <c r="V8893" s="60" t="str">
        <f>W8893&amp;H8893</f>
        <v/>
      </c>
      <c r="W8893" s="60" t="str">
        <f>_xlfn.LET(_xlpm.TextCell,TEXT(G8893,"###"),IF(_xlpm.TextCell&lt;&gt;"",IF(StyleSpaceSplit,IFERROR(IF(FIND(" ",_xlpm.TextCell)&gt;=1,MID(_xlpm.TextCell,1,FIND(" ",_xlpm.TextCell)-1),_xlpm.TextCell),_xlpm.TextCell),_xlpm.TextCell),""))</f>
        <v/>
      </c>
      <c r="X8893" s="60" t="str">
        <f>IF(A8893&lt;&gt;"",IFERROR(IF(FIND(" ",G8893)&gt;=1,MID(G8893,FIND(" ",G8893)+1,LEN(G8893)),""),""),"")</f>
        <v/>
      </c>
      <c r="AC8893" s="51">
        <f>IFERROR(VALUE(MID($C8893,1,2)),0)</f>
        <v>0</v>
      </c>
      <c r="AD8893" s="44">
        <f>IFERROR(VALUE(MID($C8893,4,3)),0)</f>
        <v>0</v>
      </c>
      <c r="AE8893" s="51">
        <f>VALUE(RIGHT("00"&amp;AC8893,2)&amp;RIGHT("000"&amp;AD8893,3))</f>
        <v>0</v>
      </c>
    </row>
    <row r="8894" spans="1:31">
      <c r="A8894" s="60" t="str">
        <f>IF(G8894&amp;Q8894&lt;&gt;"",W8894&amp;Q8894,"")</f>
        <v/>
      </c>
      <c r="B8894" s="85" t="str">
        <f>IF(C8894&lt;&gt;"",LEFT(C8894,9),"")</f>
        <v/>
      </c>
      <c r="V8894" s="60" t="str">
        <f>W8894&amp;H8894</f>
        <v/>
      </c>
      <c r="W8894" s="60" t="str">
        <f>_xlfn.LET(_xlpm.TextCell,TEXT(G8894,"###"),IF(_xlpm.TextCell&lt;&gt;"",IF(StyleSpaceSplit,IFERROR(IF(FIND(" ",_xlpm.TextCell)&gt;=1,MID(_xlpm.TextCell,1,FIND(" ",_xlpm.TextCell)-1),_xlpm.TextCell),_xlpm.TextCell),_xlpm.TextCell),""))</f>
        <v/>
      </c>
      <c r="X8894" s="60" t="str">
        <f>IF(A8894&lt;&gt;"",IFERROR(IF(FIND(" ",G8894)&gt;=1,MID(G8894,FIND(" ",G8894)+1,LEN(G8894)),""),""),"")</f>
        <v/>
      </c>
      <c r="AC8894" s="51">
        <f>IFERROR(VALUE(MID($C8894,1,2)),0)</f>
        <v>0</v>
      </c>
      <c r="AD8894" s="44">
        <f>IFERROR(VALUE(MID($C8894,4,3)),0)</f>
        <v>0</v>
      </c>
      <c r="AE8894" s="51">
        <f>VALUE(RIGHT("00"&amp;AC8894,2)&amp;RIGHT("000"&amp;AD8894,3))</f>
        <v>0</v>
      </c>
    </row>
    <row r="8895" spans="1:31">
      <c r="A8895" s="60" t="str">
        <f>IF(G8895&amp;Q8895&lt;&gt;"",W8895&amp;Q8895,"")</f>
        <v/>
      </c>
      <c r="B8895" s="85" t="str">
        <f>IF(C8895&lt;&gt;"",LEFT(C8895,9),"")</f>
        <v/>
      </c>
      <c r="V8895" s="60" t="str">
        <f>W8895&amp;H8895</f>
        <v/>
      </c>
      <c r="W8895" s="60" t="str">
        <f>_xlfn.LET(_xlpm.TextCell,TEXT(G8895,"###"),IF(_xlpm.TextCell&lt;&gt;"",IF(StyleSpaceSplit,IFERROR(IF(FIND(" ",_xlpm.TextCell)&gt;=1,MID(_xlpm.TextCell,1,FIND(" ",_xlpm.TextCell)-1),_xlpm.TextCell),_xlpm.TextCell),_xlpm.TextCell),""))</f>
        <v/>
      </c>
      <c r="X8895" s="60" t="str">
        <f>IF(A8895&lt;&gt;"",IFERROR(IF(FIND(" ",G8895)&gt;=1,MID(G8895,FIND(" ",G8895)+1,LEN(G8895)),""),""),"")</f>
        <v/>
      </c>
      <c r="AC8895" s="51">
        <f>IFERROR(VALUE(MID($C8895,1,2)),0)</f>
        <v>0</v>
      </c>
      <c r="AD8895" s="44">
        <f>IFERROR(VALUE(MID($C8895,4,3)),0)</f>
        <v>0</v>
      </c>
      <c r="AE8895" s="51">
        <f>VALUE(RIGHT("00"&amp;AC8895,2)&amp;RIGHT("000"&amp;AD8895,3))</f>
        <v>0</v>
      </c>
    </row>
    <row r="8896" spans="1:31">
      <c r="A8896" s="60" t="str">
        <f>IF(G8896&amp;Q8896&lt;&gt;"",W8896&amp;Q8896,"")</f>
        <v/>
      </c>
      <c r="B8896" s="85" t="str">
        <f>IF(C8896&lt;&gt;"",LEFT(C8896,9),"")</f>
        <v/>
      </c>
      <c r="V8896" s="60" t="str">
        <f>W8896&amp;H8896</f>
        <v/>
      </c>
      <c r="W8896" s="60" t="str">
        <f>_xlfn.LET(_xlpm.TextCell,TEXT(G8896,"###"),IF(_xlpm.TextCell&lt;&gt;"",IF(StyleSpaceSplit,IFERROR(IF(FIND(" ",_xlpm.TextCell)&gt;=1,MID(_xlpm.TextCell,1,FIND(" ",_xlpm.TextCell)-1),_xlpm.TextCell),_xlpm.TextCell),_xlpm.TextCell),""))</f>
        <v/>
      </c>
      <c r="X8896" s="60" t="str">
        <f>IF(A8896&lt;&gt;"",IFERROR(IF(FIND(" ",G8896)&gt;=1,MID(G8896,FIND(" ",G8896)+1,LEN(G8896)),""),""),"")</f>
        <v/>
      </c>
      <c r="AC8896" s="51">
        <f>IFERROR(VALUE(MID($C8896,1,2)),0)</f>
        <v>0</v>
      </c>
      <c r="AD8896" s="44">
        <f>IFERROR(VALUE(MID($C8896,4,3)),0)</f>
        <v>0</v>
      </c>
      <c r="AE8896" s="51">
        <f>VALUE(RIGHT("00"&amp;AC8896,2)&amp;RIGHT("000"&amp;AD8896,3))</f>
        <v>0</v>
      </c>
    </row>
    <row r="8897" spans="1:31">
      <c r="A8897" s="60" t="str">
        <f>IF(G8897&amp;Q8897&lt;&gt;"",W8897&amp;Q8897,"")</f>
        <v/>
      </c>
      <c r="B8897" s="85" t="str">
        <f>IF(C8897&lt;&gt;"",LEFT(C8897,9),"")</f>
        <v/>
      </c>
      <c r="V8897" s="60" t="str">
        <f>W8897&amp;H8897</f>
        <v/>
      </c>
      <c r="W8897" s="60" t="str">
        <f>_xlfn.LET(_xlpm.TextCell,TEXT(G8897,"###"),IF(_xlpm.TextCell&lt;&gt;"",IF(StyleSpaceSplit,IFERROR(IF(FIND(" ",_xlpm.TextCell)&gt;=1,MID(_xlpm.TextCell,1,FIND(" ",_xlpm.TextCell)-1),_xlpm.TextCell),_xlpm.TextCell),_xlpm.TextCell),""))</f>
        <v/>
      </c>
      <c r="X8897" s="60" t="str">
        <f>IF(A8897&lt;&gt;"",IFERROR(IF(FIND(" ",G8897)&gt;=1,MID(G8897,FIND(" ",G8897)+1,LEN(G8897)),""),""),"")</f>
        <v/>
      </c>
      <c r="AC8897" s="51">
        <f>IFERROR(VALUE(MID($C8897,1,2)),0)</f>
        <v>0</v>
      </c>
      <c r="AD8897" s="44">
        <f>IFERROR(VALUE(MID($C8897,4,3)),0)</f>
        <v>0</v>
      </c>
      <c r="AE8897" s="51">
        <f>VALUE(RIGHT("00"&amp;AC8897,2)&amp;RIGHT("000"&amp;AD8897,3))</f>
        <v>0</v>
      </c>
    </row>
    <row r="8898" spans="1:31">
      <c r="A8898" s="60" t="str">
        <f>IF(G8898&amp;Q8898&lt;&gt;"",W8898&amp;Q8898,"")</f>
        <v/>
      </c>
      <c r="B8898" s="85" t="str">
        <f>IF(C8898&lt;&gt;"",LEFT(C8898,9),"")</f>
        <v/>
      </c>
      <c r="V8898" s="60" t="str">
        <f>W8898&amp;H8898</f>
        <v/>
      </c>
      <c r="W8898" s="60" t="str">
        <f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>IF(A8898&lt;&gt;"",IFERROR(IF(FIND(" ",G8898)&gt;=1,MID(G8898,FIND(" ",G8898)+1,LEN(G8898)),""),""),"")</f>
        <v/>
      </c>
      <c r="AC8898" s="51">
        <f>IFERROR(VALUE(MID($C8898,1,2)),0)</f>
        <v>0</v>
      </c>
      <c r="AD8898" s="44">
        <f>IFERROR(VALUE(MID($C8898,4,3)),0)</f>
        <v>0</v>
      </c>
      <c r="AE8898" s="51">
        <f>VALUE(RIGHT("00"&amp;AC8898,2)&amp;RIGHT("000"&amp;AD8898,3))</f>
        <v>0</v>
      </c>
    </row>
    <row r="8899" spans="1:31">
      <c r="A8899" s="60" t="str">
        <f>IF(G8899&amp;Q8899&lt;&gt;"",W8899&amp;Q8899,"")</f>
        <v/>
      </c>
      <c r="B8899" s="85" t="str">
        <f>IF(C8899&lt;&gt;"",LEFT(C8899,9),"")</f>
        <v/>
      </c>
      <c r="V8899" s="60" t="str">
        <f>W8899&amp;H8899</f>
        <v/>
      </c>
      <c r="W8899" s="60" t="str">
        <f>_xlfn.LET(_xlpm.TextCell,TEXT(G8899,"###"),IF(_xlpm.TextCell&lt;&gt;"",IF(StyleSpaceSplit,IFERROR(IF(FIND(" ",_xlpm.TextCell)&gt;=1,MID(_xlpm.TextCell,1,FIND(" ",_xlpm.TextCell)-1),_xlpm.TextCell),_xlpm.TextCell),_xlpm.TextCell),""))</f>
        <v/>
      </c>
      <c r="X8899" s="60" t="str">
        <f>IF(A8899&lt;&gt;"",IFERROR(IF(FIND(" ",G8899)&gt;=1,MID(G8899,FIND(" ",G8899)+1,LEN(G8899)),""),""),"")</f>
        <v/>
      </c>
      <c r="AC8899" s="51">
        <f>IFERROR(VALUE(MID($C8899,1,2)),0)</f>
        <v>0</v>
      </c>
      <c r="AD8899" s="44">
        <f>IFERROR(VALUE(MID($C8899,4,3)),0)</f>
        <v>0</v>
      </c>
      <c r="AE8899" s="51">
        <f>VALUE(RIGHT("00"&amp;AC8899,2)&amp;RIGHT("000"&amp;AD8899,3))</f>
        <v>0</v>
      </c>
    </row>
    <row r="8900" spans="1:31">
      <c r="A8900" s="60" t="str">
        <f>IF(G8900&amp;Q8900&lt;&gt;"",W8900&amp;Q8900,"")</f>
        <v/>
      </c>
      <c r="B8900" s="85" t="str">
        <f>IF(C8900&lt;&gt;"",LEFT(C8900,9),"")</f>
        <v/>
      </c>
      <c r="V8900" s="60" t="str">
        <f>W8900&amp;H8900</f>
        <v/>
      </c>
      <c r="W8900" s="60" t="str">
        <f>_xlfn.LET(_xlpm.TextCell,TEXT(G8900,"###"),IF(_xlpm.TextCell&lt;&gt;"",IF(StyleSpaceSplit,IFERROR(IF(FIND(" ",_xlpm.TextCell)&gt;=1,MID(_xlpm.TextCell,1,FIND(" ",_xlpm.TextCell)-1),_xlpm.TextCell),_xlpm.TextCell),_xlpm.TextCell),""))</f>
        <v/>
      </c>
      <c r="X8900" s="60" t="str">
        <f>IF(A8900&lt;&gt;"",IFERROR(IF(FIND(" ",G8900)&gt;=1,MID(G8900,FIND(" ",G8900)+1,LEN(G8900)),""),""),"")</f>
        <v/>
      </c>
      <c r="AC8900" s="51">
        <f>IFERROR(VALUE(MID($C8900,1,2)),0)</f>
        <v>0</v>
      </c>
      <c r="AD8900" s="44">
        <f>IFERROR(VALUE(MID($C8900,4,3)),0)</f>
        <v>0</v>
      </c>
      <c r="AE8900" s="51">
        <f>VALUE(RIGHT("00"&amp;AC8900,2)&amp;RIGHT("000"&amp;AD8900,3))</f>
        <v>0</v>
      </c>
    </row>
    <row r="8901" spans="1:31">
      <c r="A8901" s="60" t="str">
        <f>IF(G8901&amp;Q8901&lt;&gt;"",W8901&amp;Q8901,"")</f>
        <v/>
      </c>
      <c r="B8901" s="85" t="str">
        <f>IF(C8901&lt;&gt;"",LEFT(C8901,9),"")</f>
        <v/>
      </c>
      <c r="V8901" s="60" t="str">
        <f>W8901&amp;H8901</f>
        <v/>
      </c>
      <c r="W8901" s="60" t="str">
        <f>_xlfn.LET(_xlpm.TextCell,TEXT(G8901,"###"),IF(_xlpm.TextCell&lt;&gt;"",IF(StyleSpaceSplit,IFERROR(IF(FIND(" ",_xlpm.TextCell)&gt;=1,MID(_xlpm.TextCell,1,FIND(" ",_xlpm.TextCell)-1),_xlpm.TextCell),_xlpm.TextCell),_xlpm.TextCell),""))</f>
        <v/>
      </c>
      <c r="X8901" s="60" t="str">
        <f>IF(A8901&lt;&gt;"",IFERROR(IF(FIND(" ",G8901)&gt;=1,MID(G8901,FIND(" ",G8901)+1,LEN(G8901)),""),""),"")</f>
        <v/>
      </c>
      <c r="AC8901" s="51">
        <f>IFERROR(VALUE(MID($C8901,1,2)),0)</f>
        <v>0</v>
      </c>
      <c r="AD8901" s="44">
        <f>IFERROR(VALUE(MID($C8901,4,3)),0)</f>
        <v>0</v>
      </c>
      <c r="AE8901" s="51">
        <f>VALUE(RIGHT("00"&amp;AC8901,2)&amp;RIGHT("000"&amp;AD8901,3))</f>
        <v>0</v>
      </c>
    </row>
    <row r="8902" spans="1:31">
      <c r="A8902" s="60" t="str">
        <f>IF(G8902&amp;Q8902&lt;&gt;"",W8902&amp;Q8902,"")</f>
        <v/>
      </c>
      <c r="B8902" s="85" t="str">
        <f>IF(C8902&lt;&gt;"",LEFT(C8902,9),"")</f>
        <v/>
      </c>
      <c r="V8902" s="60" t="str">
        <f>W8902&amp;H8902</f>
        <v/>
      </c>
      <c r="W8902" s="60" t="str">
        <f>_xlfn.LET(_xlpm.TextCell,TEXT(G8902,"###"),IF(_xlpm.TextCell&lt;&gt;"",IF(StyleSpaceSplit,IFERROR(IF(FIND(" ",_xlpm.TextCell)&gt;=1,MID(_xlpm.TextCell,1,FIND(" ",_xlpm.TextCell)-1),_xlpm.TextCell),_xlpm.TextCell),_xlpm.TextCell),""))</f>
        <v/>
      </c>
      <c r="X8902" s="60" t="str">
        <f>IF(A8902&lt;&gt;"",IFERROR(IF(FIND(" ",G8902)&gt;=1,MID(G8902,FIND(" ",G8902)+1,LEN(G8902)),""),""),"")</f>
        <v/>
      </c>
      <c r="AC8902" s="51">
        <f>IFERROR(VALUE(MID($C8902,1,2)),0)</f>
        <v>0</v>
      </c>
      <c r="AD8902" s="44">
        <f>IFERROR(VALUE(MID($C8902,4,3)),0)</f>
        <v>0</v>
      </c>
      <c r="AE8902" s="51">
        <f>VALUE(RIGHT("00"&amp;AC8902,2)&amp;RIGHT("000"&amp;AD8902,3))</f>
        <v>0</v>
      </c>
    </row>
    <row r="8903" spans="1:31">
      <c r="A8903" s="60" t="str">
        <f>IF(G8903&amp;Q8903&lt;&gt;"",W8903&amp;Q8903,"")</f>
        <v/>
      </c>
      <c r="B8903" s="85" t="str">
        <f>IF(C8903&lt;&gt;"",LEFT(C8903,9),"")</f>
        <v/>
      </c>
      <c r="V8903" s="60" t="str">
        <f>W8903&amp;H8903</f>
        <v/>
      </c>
      <c r="W8903" s="60" t="str">
        <f>_xlfn.LET(_xlpm.TextCell,TEXT(G8903,"###"),IF(_xlpm.TextCell&lt;&gt;"",IF(StyleSpaceSplit,IFERROR(IF(FIND(" ",_xlpm.TextCell)&gt;=1,MID(_xlpm.TextCell,1,FIND(" ",_xlpm.TextCell)-1),_xlpm.TextCell),_xlpm.TextCell),_xlpm.TextCell),""))</f>
        <v/>
      </c>
      <c r="X8903" s="60" t="str">
        <f>IF(A8903&lt;&gt;"",IFERROR(IF(FIND(" ",G8903)&gt;=1,MID(G8903,FIND(" ",G8903)+1,LEN(G8903)),""),""),"")</f>
        <v/>
      </c>
      <c r="AC8903" s="51">
        <f>IFERROR(VALUE(MID($C8903,1,2)),0)</f>
        <v>0</v>
      </c>
      <c r="AD8903" s="44">
        <f>IFERROR(VALUE(MID($C8903,4,3)),0)</f>
        <v>0</v>
      </c>
      <c r="AE8903" s="51">
        <f>VALUE(RIGHT("00"&amp;AC8903,2)&amp;RIGHT("000"&amp;AD8903,3))</f>
        <v>0</v>
      </c>
    </row>
    <row r="8904" spans="1:31">
      <c r="A8904" s="60" t="str">
        <f>IF(G8904&amp;Q8904&lt;&gt;"",W8904&amp;Q8904,"")</f>
        <v/>
      </c>
      <c r="B8904" s="85" t="str">
        <f>IF(C8904&lt;&gt;"",LEFT(C8904,9),"")</f>
        <v/>
      </c>
      <c r="V8904" s="60" t="str">
        <f>W8904&amp;H8904</f>
        <v/>
      </c>
      <c r="W8904" s="60" t="str">
        <f>_xlfn.LET(_xlpm.TextCell,TEXT(G8904,"###"),IF(_xlpm.TextCell&lt;&gt;"",IF(StyleSpaceSplit,IFERROR(IF(FIND(" ",_xlpm.TextCell)&gt;=1,MID(_xlpm.TextCell,1,FIND(" ",_xlpm.TextCell)-1),_xlpm.TextCell),_xlpm.TextCell),_xlpm.TextCell),""))</f>
        <v/>
      </c>
      <c r="X8904" s="60" t="str">
        <f>IF(A8904&lt;&gt;"",IFERROR(IF(FIND(" ",G8904)&gt;=1,MID(G8904,FIND(" ",G8904)+1,LEN(G8904)),""),""),"")</f>
        <v/>
      </c>
      <c r="AC8904" s="51">
        <f>IFERROR(VALUE(MID($C8904,1,2)),0)</f>
        <v>0</v>
      </c>
      <c r="AD8904" s="44">
        <f>IFERROR(VALUE(MID($C8904,4,3)),0)</f>
        <v>0</v>
      </c>
      <c r="AE8904" s="51">
        <f>VALUE(RIGHT("00"&amp;AC8904,2)&amp;RIGHT("000"&amp;AD8904,3))</f>
        <v>0</v>
      </c>
    </row>
    <row r="8905" spans="1:31">
      <c r="A8905" s="60" t="str">
        <f>IF(G8905&amp;Q8905&lt;&gt;"",W8905&amp;Q8905,"")</f>
        <v/>
      </c>
      <c r="B8905" s="85" t="str">
        <f>IF(C8905&lt;&gt;"",LEFT(C8905,9),"")</f>
        <v/>
      </c>
      <c r="V8905" s="60" t="str">
        <f>W8905&amp;H8905</f>
        <v/>
      </c>
      <c r="W8905" s="60" t="str">
        <f>_xlfn.LET(_xlpm.TextCell,TEXT(G8905,"###"),IF(_xlpm.TextCell&lt;&gt;"",IF(StyleSpaceSplit,IFERROR(IF(FIND(" ",_xlpm.TextCell)&gt;=1,MID(_xlpm.TextCell,1,FIND(" ",_xlpm.TextCell)-1),_xlpm.TextCell),_xlpm.TextCell),_xlpm.TextCell),""))</f>
        <v/>
      </c>
      <c r="X8905" s="60" t="str">
        <f>IF(A8905&lt;&gt;"",IFERROR(IF(FIND(" ",G8905)&gt;=1,MID(G8905,FIND(" ",G8905)+1,LEN(G8905)),""),""),"")</f>
        <v/>
      </c>
      <c r="AC8905" s="51">
        <f>IFERROR(VALUE(MID($C8905,1,2)),0)</f>
        <v>0</v>
      </c>
      <c r="AD8905" s="44">
        <f>IFERROR(VALUE(MID($C8905,4,3)),0)</f>
        <v>0</v>
      </c>
      <c r="AE8905" s="51">
        <f>VALUE(RIGHT("00"&amp;AC8905,2)&amp;RIGHT("000"&amp;AD8905,3))</f>
        <v>0</v>
      </c>
    </row>
    <row r="8906" spans="1:31">
      <c r="A8906" s="60" t="str">
        <f>IF(G8906&amp;Q8906&lt;&gt;"",W8906&amp;Q8906,"")</f>
        <v/>
      </c>
      <c r="B8906" s="85" t="str">
        <f>IF(C8906&lt;&gt;"",LEFT(C8906,9),"")</f>
        <v/>
      </c>
      <c r="V8906" s="60" t="str">
        <f>W8906&amp;H8906</f>
        <v/>
      </c>
      <c r="W8906" s="60" t="str">
        <f>_xlfn.LET(_xlpm.TextCell,TEXT(G8906,"###"),IF(_xlpm.TextCell&lt;&gt;"",IF(StyleSpaceSplit,IFERROR(IF(FIND(" ",_xlpm.TextCell)&gt;=1,MID(_xlpm.TextCell,1,FIND(" ",_xlpm.TextCell)-1),_xlpm.TextCell),_xlpm.TextCell),_xlpm.TextCell),""))</f>
        <v/>
      </c>
      <c r="X8906" s="60" t="str">
        <f>IF(A8906&lt;&gt;"",IFERROR(IF(FIND(" ",G8906)&gt;=1,MID(G8906,FIND(" ",G8906)+1,LEN(G8906)),""),""),"")</f>
        <v/>
      </c>
      <c r="AC8906" s="51">
        <f>IFERROR(VALUE(MID($C8906,1,2)),0)</f>
        <v>0</v>
      </c>
      <c r="AD8906" s="44">
        <f>IFERROR(VALUE(MID($C8906,4,3)),0)</f>
        <v>0</v>
      </c>
      <c r="AE8906" s="51">
        <f>VALUE(RIGHT("00"&amp;AC8906,2)&amp;RIGHT("000"&amp;AD8906,3))</f>
        <v>0</v>
      </c>
    </row>
    <row r="8907" spans="1:31">
      <c r="A8907" s="60" t="str">
        <f>IF(G8907&amp;Q8907&lt;&gt;"",W8907&amp;Q8907,"")</f>
        <v/>
      </c>
      <c r="B8907" s="85" t="str">
        <f>IF(C8907&lt;&gt;"",LEFT(C8907,9),"")</f>
        <v/>
      </c>
      <c r="V8907" s="60" t="str">
        <f>W8907&amp;H8907</f>
        <v/>
      </c>
      <c r="W8907" s="60" t="str">
        <f>_xlfn.LET(_xlpm.TextCell,TEXT(G8907,"###"),IF(_xlpm.TextCell&lt;&gt;"",IF(StyleSpaceSplit,IFERROR(IF(FIND(" ",_xlpm.TextCell)&gt;=1,MID(_xlpm.TextCell,1,FIND(" ",_xlpm.TextCell)-1),_xlpm.TextCell),_xlpm.TextCell),_xlpm.TextCell),""))</f>
        <v/>
      </c>
      <c r="X8907" s="60" t="str">
        <f>IF(A8907&lt;&gt;"",IFERROR(IF(FIND(" ",G8907)&gt;=1,MID(G8907,FIND(" ",G8907)+1,LEN(G8907)),""),""),"")</f>
        <v/>
      </c>
      <c r="AC8907" s="51">
        <f>IFERROR(VALUE(MID($C8907,1,2)),0)</f>
        <v>0</v>
      </c>
      <c r="AD8907" s="44">
        <f>IFERROR(VALUE(MID($C8907,4,3)),0)</f>
        <v>0</v>
      </c>
      <c r="AE8907" s="51">
        <f>VALUE(RIGHT("00"&amp;AC8907,2)&amp;RIGHT("000"&amp;AD8907,3))</f>
        <v>0</v>
      </c>
    </row>
    <row r="8908" spans="1:31">
      <c r="A8908" s="60" t="str">
        <f>IF(G8908&amp;Q8908&lt;&gt;"",W8908&amp;Q8908,"")</f>
        <v/>
      </c>
      <c r="B8908" s="85" t="str">
        <f>IF(C8908&lt;&gt;"",LEFT(C8908,9),"")</f>
        <v/>
      </c>
      <c r="V8908" s="60" t="str">
        <f>W8908&amp;H8908</f>
        <v/>
      </c>
      <c r="W8908" s="60" t="str">
        <f>_xlfn.LET(_xlpm.TextCell,TEXT(G8908,"###"),IF(_xlpm.TextCell&lt;&gt;"",IF(StyleSpaceSplit,IFERROR(IF(FIND(" ",_xlpm.TextCell)&gt;=1,MID(_xlpm.TextCell,1,FIND(" ",_xlpm.TextCell)-1),_xlpm.TextCell),_xlpm.TextCell),_xlpm.TextCell),""))</f>
        <v/>
      </c>
      <c r="X8908" s="60" t="str">
        <f>IF(A8908&lt;&gt;"",IFERROR(IF(FIND(" ",G8908)&gt;=1,MID(G8908,FIND(" ",G8908)+1,LEN(G8908)),""),""),"")</f>
        <v/>
      </c>
      <c r="AC8908" s="51">
        <f>IFERROR(VALUE(MID($C8908,1,2)),0)</f>
        <v>0</v>
      </c>
      <c r="AD8908" s="44">
        <f>IFERROR(VALUE(MID($C8908,4,3)),0)</f>
        <v>0</v>
      </c>
      <c r="AE8908" s="51">
        <f>VALUE(RIGHT("00"&amp;AC8908,2)&amp;RIGHT("000"&amp;AD8908,3))</f>
        <v>0</v>
      </c>
    </row>
    <row r="8909" spans="1:31">
      <c r="A8909" s="60" t="str">
        <f>IF(G8909&amp;Q8909&lt;&gt;"",W8909&amp;Q8909,"")</f>
        <v/>
      </c>
      <c r="B8909" s="85" t="str">
        <f>IF(C8909&lt;&gt;"",LEFT(C8909,9),"")</f>
        <v/>
      </c>
      <c r="V8909" s="60" t="str">
        <f>W8909&amp;H8909</f>
        <v/>
      </c>
      <c r="W8909" s="60" t="str">
        <f>_xlfn.LET(_xlpm.TextCell,TEXT(G8909,"###"),IF(_xlpm.TextCell&lt;&gt;"",IF(StyleSpaceSplit,IFERROR(IF(FIND(" ",_xlpm.TextCell)&gt;=1,MID(_xlpm.TextCell,1,FIND(" ",_xlpm.TextCell)-1),_xlpm.TextCell),_xlpm.TextCell),_xlpm.TextCell),""))</f>
        <v/>
      </c>
      <c r="X8909" s="60" t="str">
        <f>IF(A8909&lt;&gt;"",IFERROR(IF(FIND(" ",G8909)&gt;=1,MID(G8909,FIND(" ",G8909)+1,LEN(G8909)),""),""),"")</f>
        <v/>
      </c>
      <c r="AC8909" s="51">
        <f>IFERROR(VALUE(MID($C8909,1,2)),0)</f>
        <v>0</v>
      </c>
      <c r="AD8909" s="44">
        <f>IFERROR(VALUE(MID($C8909,4,3)),0)</f>
        <v>0</v>
      </c>
      <c r="AE8909" s="51">
        <f>VALUE(RIGHT("00"&amp;AC8909,2)&amp;RIGHT("000"&amp;AD8909,3))</f>
        <v>0</v>
      </c>
    </row>
    <row r="8910" spans="1:31">
      <c r="A8910" s="60" t="str">
        <f>IF(G8910&amp;Q8910&lt;&gt;"",W8910&amp;Q8910,"")</f>
        <v/>
      </c>
      <c r="B8910" s="85" t="str">
        <f>IF(C8910&lt;&gt;"",LEFT(C8910,9),"")</f>
        <v/>
      </c>
      <c r="V8910" s="60" t="str">
        <f>W8910&amp;H8910</f>
        <v/>
      </c>
      <c r="W8910" s="60" t="str">
        <f>_xlfn.LET(_xlpm.TextCell,TEXT(G8910,"###"),IF(_xlpm.TextCell&lt;&gt;"",IF(StyleSpaceSplit,IFERROR(IF(FIND(" ",_xlpm.TextCell)&gt;=1,MID(_xlpm.TextCell,1,FIND(" ",_xlpm.TextCell)-1),_xlpm.TextCell),_xlpm.TextCell),_xlpm.TextCell),""))</f>
        <v/>
      </c>
      <c r="X8910" s="60" t="str">
        <f>IF(A8910&lt;&gt;"",IFERROR(IF(FIND(" ",G8910)&gt;=1,MID(G8910,FIND(" ",G8910)+1,LEN(G8910)),""),""),"")</f>
        <v/>
      </c>
      <c r="AC8910" s="51">
        <f>IFERROR(VALUE(MID($C8910,1,2)),0)</f>
        <v>0</v>
      </c>
      <c r="AD8910" s="44">
        <f>IFERROR(VALUE(MID($C8910,4,3)),0)</f>
        <v>0</v>
      </c>
      <c r="AE8910" s="51">
        <f>VALUE(RIGHT("00"&amp;AC8910,2)&amp;RIGHT("000"&amp;AD8910,3))</f>
        <v>0</v>
      </c>
    </row>
    <row r="8911" spans="1:31">
      <c r="A8911" s="60" t="str">
        <f>IF(G8911&amp;Q8911&lt;&gt;"",W8911&amp;Q8911,"")</f>
        <v/>
      </c>
      <c r="B8911" s="85" t="str">
        <f>IF(C8911&lt;&gt;"",LEFT(C8911,9),"")</f>
        <v/>
      </c>
      <c r="V8911" s="60" t="str">
        <f>W8911&amp;H8911</f>
        <v/>
      </c>
      <c r="W8911" s="60" t="str">
        <f>_xlfn.LET(_xlpm.TextCell,TEXT(G8911,"###"),IF(_xlpm.TextCell&lt;&gt;"",IF(StyleSpaceSplit,IFERROR(IF(FIND(" ",_xlpm.TextCell)&gt;=1,MID(_xlpm.TextCell,1,FIND(" ",_xlpm.TextCell)-1),_xlpm.TextCell),_xlpm.TextCell),_xlpm.TextCell),""))</f>
        <v/>
      </c>
      <c r="X8911" s="60" t="str">
        <f>IF(A8911&lt;&gt;"",IFERROR(IF(FIND(" ",G8911)&gt;=1,MID(G8911,FIND(" ",G8911)+1,LEN(G8911)),""),""),"")</f>
        <v/>
      </c>
      <c r="AC8911" s="51">
        <f>IFERROR(VALUE(MID($C8911,1,2)),0)</f>
        <v>0</v>
      </c>
      <c r="AD8911" s="44">
        <f>IFERROR(VALUE(MID($C8911,4,3)),0)</f>
        <v>0</v>
      </c>
      <c r="AE8911" s="51">
        <f>VALUE(RIGHT("00"&amp;AC8911,2)&amp;RIGHT("000"&amp;AD8911,3))</f>
        <v>0</v>
      </c>
    </row>
    <row r="8912" spans="1:31">
      <c r="A8912" s="60" t="str">
        <f>IF(G8912&amp;Q8912&lt;&gt;"",W8912&amp;Q8912,"")</f>
        <v/>
      </c>
      <c r="B8912" s="85" t="str">
        <f>IF(C8912&lt;&gt;"",LEFT(C8912,9),"")</f>
        <v/>
      </c>
      <c r="V8912" s="60" t="str">
        <f>W8912&amp;H8912</f>
        <v/>
      </c>
      <c r="W8912" s="60" t="str">
        <f>_xlfn.LET(_xlpm.TextCell,TEXT(G8912,"###"),IF(_xlpm.TextCell&lt;&gt;"",IF(StyleSpaceSplit,IFERROR(IF(FIND(" ",_xlpm.TextCell)&gt;=1,MID(_xlpm.TextCell,1,FIND(" ",_xlpm.TextCell)-1),_xlpm.TextCell),_xlpm.TextCell),_xlpm.TextCell),""))</f>
        <v/>
      </c>
      <c r="X8912" s="60" t="str">
        <f>IF(A8912&lt;&gt;"",IFERROR(IF(FIND(" ",G8912)&gt;=1,MID(G8912,FIND(" ",G8912)+1,LEN(G8912)),""),""),"")</f>
        <v/>
      </c>
      <c r="AC8912" s="51">
        <f>IFERROR(VALUE(MID($C8912,1,2)),0)</f>
        <v>0</v>
      </c>
      <c r="AD8912" s="44">
        <f>IFERROR(VALUE(MID($C8912,4,3)),0)</f>
        <v>0</v>
      </c>
      <c r="AE8912" s="51">
        <f>VALUE(RIGHT("00"&amp;AC8912,2)&amp;RIGHT("000"&amp;AD8912,3))</f>
        <v>0</v>
      </c>
    </row>
    <row r="8913" spans="1:31">
      <c r="A8913" s="60" t="str">
        <f>IF(G8913&amp;Q8913&lt;&gt;"",W8913&amp;Q8913,"")</f>
        <v/>
      </c>
      <c r="B8913" s="85" t="str">
        <f>IF(C8913&lt;&gt;"",LEFT(C8913,9),"")</f>
        <v/>
      </c>
      <c r="V8913" s="60" t="str">
        <f>W8913&amp;H8913</f>
        <v/>
      </c>
      <c r="W8913" s="60" t="str">
        <f>_xlfn.LET(_xlpm.TextCell,TEXT(G8913,"###"),IF(_xlpm.TextCell&lt;&gt;"",IF(StyleSpaceSplit,IFERROR(IF(FIND(" ",_xlpm.TextCell)&gt;=1,MID(_xlpm.TextCell,1,FIND(" ",_xlpm.TextCell)-1),_xlpm.TextCell),_xlpm.TextCell),_xlpm.TextCell),""))</f>
        <v/>
      </c>
      <c r="X8913" s="60" t="str">
        <f>IF(A8913&lt;&gt;"",IFERROR(IF(FIND(" ",G8913)&gt;=1,MID(G8913,FIND(" ",G8913)+1,LEN(G8913)),""),""),"")</f>
        <v/>
      </c>
      <c r="AC8913" s="51">
        <f>IFERROR(VALUE(MID($C8913,1,2)),0)</f>
        <v>0</v>
      </c>
      <c r="AD8913" s="44">
        <f>IFERROR(VALUE(MID($C8913,4,3)),0)</f>
        <v>0</v>
      </c>
      <c r="AE8913" s="51">
        <f>VALUE(RIGHT("00"&amp;AC8913,2)&amp;RIGHT("000"&amp;AD8913,3))</f>
        <v>0</v>
      </c>
    </row>
    <row r="8914" spans="1:31">
      <c r="A8914" s="60" t="str">
        <f>IF(G8914&amp;Q8914&lt;&gt;"",W8914&amp;Q8914,"")</f>
        <v/>
      </c>
      <c r="B8914" s="85" t="str">
        <f>IF(C8914&lt;&gt;"",LEFT(C8914,9),"")</f>
        <v/>
      </c>
      <c r="V8914" s="60" t="str">
        <f>W8914&amp;H8914</f>
        <v/>
      </c>
      <c r="W8914" s="60" t="str">
        <f>_xlfn.LET(_xlpm.TextCell,TEXT(G8914,"###"),IF(_xlpm.TextCell&lt;&gt;"",IF(StyleSpaceSplit,IFERROR(IF(FIND(" ",_xlpm.TextCell)&gt;=1,MID(_xlpm.TextCell,1,FIND(" ",_xlpm.TextCell)-1),_xlpm.TextCell),_xlpm.TextCell),_xlpm.TextCell),""))</f>
        <v/>
      </c>
      <c r="X8914" s="60" t="str">
        <f>IF(A8914&lt;&gt;"",IFERROR(IF(FIND(" ",G8914)&gt;=1,MID(G8914,FIND(" ",G8914)+1,LEN(G8914)),""),""),"")</f>
        <v/>
      </c>
      <c r="AC8914" s="51">
        <f>IFERROR(VALUE(MID($C8914,1,2)),0)</f>
        <v>0</v>
      </c>
      <c r="AD8914" s="44">
        <f>IFERROR(VALUE(MID($C8914,4,3)),0)</f>
        <v>0</v>
      </c>
      <c r="AE8914" s="51">
        <f>VALUE(RIGHT("00"&amp;AC8914,2)&amp;RIGHT("000"&amp;AD8914,3))</f>
        <v>0</v>
      </c>
    </row>
    <row r="8915" spans="1:31">
      <c r="A8915" s="60" t="str">
        <f>IF(G8915&amp;Q8915&lt;&gt;"",W8915&amp;Q8915,"")</f>
        <v/>
      </c>
      <c r="B8915" s="85" t="str">
        <f>IF(C8915&lt;&gt;"",LEFT(C8915,9),"")</f>
        <v/>
      </c>
      <c r="V8915" s="60" t="str">
        <f>W8915&amp;H8915</f>
        <v/>
      </c>
      <c r="W8915" s="60" t="str">
        <f>_xlfn.LET(_xlpm.TextCell,TEXT(G8915,"###"),IF(_xlpm.TextCell&lt;&gt;"",IF(StyleSpaceSplit,IFERROR(IF(FIND(" ",_xlpm.TextCell)&gt;=1,MID(_xlpm.TextCell,1,FIND(" ",_xlpm.TextCell)-1),_xlpm.TextCell),_xlpm.TextCell),_xlpm.TextCell),""))</f>
        <v/>
      </c>
      <c r="X8915" s="60" t="str">
        <f>IF(A8915&lt;&gt;"",IFERROR(IF(FIND(" ",G8915)&gt;=1,MID(G8915,FIND(" ",G8915)+1,LEN(G8915)),""),""),"")</f>
        <v/>
      </c>
      <c r="AC8915" s="51">
        <f>IFERROR(VALUE(MID($C8915,1,2)),0)</f>
        <v>0</v>
      </c>
      <c r="AD8915" s="44">
        <f>IFERROR(VALUE(MID($C8915,4,3)),0)</f>
        <v>0</v>
      </c>
      <c r="AE8915" s="51">
        <f>VALUE(RIGHT("00"&amp;AC8915,2)&amp;RIGHT("000"&amp;AD8915,3))</f>
        <v>0</v>
      </c>
    </row>
    <row r="8916" spans="1:31">
      <c r="A8916" s="60" t="str">
        <f>IF(G8916&amp;Q8916&lt;&gt;"",W8916&amp;Q8916,"")</f>
        <v/>
      </c>
      <c r="B8916" s="85" t="str">
        <f>IF(C8916&lt;&gt;"",LEFT(C8916,9),"")</f>
        <v/>
      </c>
      <c r="V8916" s="60" t="str">
        <f>W8916&amp;H8916</f>
        <v/>
      </c>
      <c r="W8916" s="60" t="str">
        <f>_xlfn.LET(_xlpm.TextCell,TEXT(G8916,"###"),IF(_xlpm.TextCell&lt;&gt;"",IF(StyleSpaceSplit,IFERROR(IF(FIND(" ",_xlpm.TextCell)&gt;=1,MID(_xlpm.TextCell,1,FIND(" ",_xlpm.TextCell)-1),_xlpm.TextCell),_xlpm.TextCell),_xlpm.TextCell),""))</f>
        <v/>
      </c>
      <c r="X8916" s="60" t="str">
        <f>IF(A8916&lt;&gt;"",IFERROR(IF(FIND(" ",G8916)&gt;=1,MID(G8916,FIND(" ",G8916)+1,LEN(G8916)),""),""),"")</f>
        <v/>
      </c>
      <c r="AC8916" s="51">
        <f>IFERROR(VALUE(MID($C8916,1,2)),0)</f>
        <v>0</v>
      </c>
      <c r="AD8916" s="44">
        <f>IFERROR(VALUE(MID($C8916,4,3)),0)</f>
        <v>0</v>
      </c>
      <c r="AE8916" s="51">
        <f>VALUE(RIGHT("00"&amp;AC8916,2)&amp;RIGHT("000"&amp;AD8916,3))</f>
        <v>0</v>
      </c>
    </row>
    <row r="8917" spans="1:31">
      <c r="A8917" s="60" t="str">
        <f>IF(G8917&amp;Q8917&lt;&gt;"",W8917&amp;Q8917,"")</f>
        <v/>
      </c>
      <c r="B8917" s="85" t="str">
        <f>IF(C8917&lt;&gt;"",LEFT(C8917,9),"")</f>
        <v/>
      </c>
      <c r="V8917" s="60" t="str">
        <f>W8917&amp;H8917</f>
        <v/>
      </c>
      <c r="W8917" s="60" t="str">
        <f>_xlfn.LET(_xlpm.TextCell,TEXT(G8917,"###"),IF(_xlpm.TextCell&lt;&gt;"",IF(StyleSpaceSplit,IFERROR(IF(FIND(" ",_xlpm.TextCell)&gt;=1,MID(_xlpm.TextCell,1,FIND(" ",_xlpm.TextCell)-1),_xlpm.TextCell),_xlpm.TextCell),_xlpm.TextCell),""))</f>
        <v/>
      </c>
      <c r="X8917" s="60" t="str">
        <f>IF(A8917&lt;&gt;"",IFERROR(IF(FIND(" ",G8917)&gt;=1,MID(G8917,FIND(" ",G8917)+1,LEN(G8917)),""),""),"")</f>
        <v/>
      </c>
      <c r="AC8917" s="51">
        <f>IFERROR(VALUE(MID($C8917,1,2)),0)</f>
        <v>0</v>
      </c>
      <c r="AD8917" s="44">
        <f>IFERROR(VALUE(MID($C8917,4,3)),0)</f>
        <v>0</v>
      </c>
      <c r="AE8917" s="51">
        <f>VALUE(RIGHT("00"&amp;AC8917,2)&amp;RIGHT("000"&amp;AD8917,3))</f>
        <v>0</v>
      </c>
    </row>
    <row r="8918" spans="1:31">
      <c r="A8918" s="60" t="str">
        <f>IF(G8918&amp;Q8918&lt;&gt;"",W8918&amp;Q8918,"")</f>
        <v/>
      </c>
      <c r="B8918" s="85" t="str">
        <f>IF(C8918&lt;&gt;"",LEFT(C8918,9),"")</f>
        <v/>
      </c>
      <c r="V8918" s="60" t="str">
        <f>W8918&amp;H8918</f>
        <v/>
      </c>
      <c r="W8918" s="60" t="str">
        <f>_xlfn.LET(_xlpm.TextCell,TEXT(G8918,"###"),IF(_xlpm.TextCell&lt;&gt;"",IF(StyleSpaceSplit,IFERROR(IF(FIND(" ",_xlpm.TextCell)&gt;=1,MID(_xlpm.TextCell,1,FIND(" ",_xlpm.TextCell)-1),_xlpm.TextCell),_xlpm.TextCell),_xlpm.TextCell),""))</f>
        <v/>
      </c>
      <c r="X8918" s="60" t="str">
        <f>IF(A8918&lt;&gt;"",IFERROR(IF(FIND(" ",G8918)&gt;=1,MID(G8918,FIND(" ",G8918)+1,LEN(G8918)),""),""),"")</f>
        <v/>
      </c>
      <c r="AC8918" s="51">
        <f>IFERROR(VALUE(MID($C8918,1,2)),0)</f>
        <v>0</v>
      </c>
      <c r="AD8918" s="44">
        <f>IFERROR(VALUE(MID($C8918,4,3)),0)</f>
        <v>0</v>
      </c>
      <c r="AE8918" s="51">
        <f>VALUE(RIGHT("00"&amp;AC8918,2)&amp;RIGHT("000"&amp;AD8918,3))</f>
        <v>0</v>
      </c>
    </row>
    <row r="8919" spans="1:31">
      <c r="A8919" s="60" t="str">
        <f>IF(G8919&amp;Q8919&lt;&gt;"",W8919&amp;Q8919,"")</f>
        <v/>
      </c>
      <c r="B8919" s="85" t="str">
        <f>IF(C8919&lt;&gt;"",LEFT(C8919,9),"")</f>
        <v/>
      </c>
      <c r="V8919" s="60" t="str">
        <f>W8919&amp;H8919</f>
        <v/>
      </c>
      <c r="W8919" s="60" t="str">
        <f>_xlfn.LET(_xlpm.TextCell,TEXT(G8919,"###"),IF(_xlpm.TextCell&lt;&gt;"",IF(StyleSpaceSplit,IFERROR(IF(FIND(" ",_xlpm.TextCell)&gt;=1,MID(_xlpm.TextCell,1,FIND(" ",_xlpm.TextCell)-1),_xlpm.TextCell),_xlpm.TextCell),_xlpm.TextCell),""))</f>
        <v/>
      </c>
      <c r="X8919" s="60" t="str">
        <f>IF(A8919&lt;&gt;"",IFERROR(IF(FIND(" ",G8919)&gt;=1,MID(G8919,FIND(" ",G8919)+1,LEN(G8919)),""),""),"")</f>
        <v/>
      </c>
      <c r="AC8919" s="51">
        <f>IFERROR(VALUE(MID($C8919,1,2)),0)</f>
        <v>0</v>
      </c>
      <c r="AD8919" s="44">
        <f>IFERROR(VALUE(MID($C8919,4,3)),0)</f>
        <v>0</v>
      </c>
      <c r="AE8919" s="51">
        <f>VALUE(RIGHT("00"&amp;AC8919,2)&amp;RIGHT("000"&amp;AD8919,3))</f>
        <v>0</v>
      </c>
    </row>
    <row r="8920" spans="1:31">
      <c r="A8920" s="60" t="str">
        <f>IF(G8920&amp;Q8920&lt;&gt;"",W8920&amp;Q8920,"")</f>
        <v/>
      </c>
      <c r="B8920" s="85" t="str">
        <f>IF(C8920&lt;&gt;"",LEFT(C8920,9),"")</f>
        <v/>
      </c>
      <c r="V8920" s="60" t="str">
        <f>W8920&amp;H8920</f>
        <v/>
      </c>
      <c r="W8920" s="60" t="str">
        <f>_xlfn.LET(_xlpm.TextCell,TEXT(G8920,"###"),IF(_xlpm.TextCell&lt;&gt;"",IF(StyleSpaceSplit,IFERROR(IF(FIND(" ",_xlpm.TextCell)&gt;=1,MID(_xlpm.TextCell,1,FIND(" ",_xlpm.TextCell)-1),_xlpm.TextCell),_xlpm.TextCell),_xlpm.TextCell),""))</f>
        <v/>
      </c>
      <c r="X8920" s="60" t="str">
        <f>IF(A8920&lt;&gt;"",IFERROR(IF(FIND(" ",G8920)&gt;=1,MID(G8920,FIND(" ",G8920)+1,LEN(G8920)),""),""),"")</f>
        <v/>
      </c>
      <c r="AC8920" s="51">
        <f>IFERROR(VALUE(MID($C8920,1,2)),0)</f>
        <v>0</v>
      </c>
      <c r="AD8920" s="44">
        <f>IFERROR(VALUE(MID($C8920,4,3)),0)</f>
        <v>0</v>
      </c>
      <c r="AE8920" s="51">
        <f>VALUE(RIGHT("00"&amp;AC8920,2)&amp;RIGHT("000"&amp;AD8920,3))</f>
        <v>0</v>
      </c>
    </row>
    <row r="8921" spans="1:31">
      <c r="A8921" s="60" t="str">
        <f>IF(G8921&amp;Q8921&lt;&gt;"",W8921&amp;Q8921,"")</f>
        <v/>
      </c>
      <c r="B8921" s="85" t="str">
        <f>IF(C8921&lt;&gt;"",LEFT(C8921,9),"")</f>
        <v/>
      </c>
      <c r="V8921" s="60" t="str">
        <f>W8921&amp;H8921</f>
        <v/>
      </c>
      <c r="W8921" s="60" t="str">
        <f>_xlfn.LET(_xlpm.TextCell,TEXT(G8921,"###"),IF(_xlpm.TextCell&lt;&gt;"",IF(StyleSpaceSplit,IFERROR(IF(FIND(" ",_xlpm.TextCell)&gt;=1,MID(_xlpm.TextCell,1,FIND(" ",_xlpm.TextCell)-1),_xlpm.TextCell),_xlpm.TextCell),_xlpm.TextCell),""))</f>
        <v/>
      </c>
      <c r="X8921" s="60" t="str">
        <f>IF(A8921&lt;&gt;"",IFERROR(IF(FIND(" ",G8921)&gt;=1,MID(G8921,FIND(" ",G8921)+1,LEN(G8921)),""),""),"")</f>
        <v/>
      </c>
      <c r="AC8921" s="51">
        <f>IFERROR(VALUE(MID($C8921,1,2)),0)</f>
        <v>0</v>
      </c>
      <c r="AD8921" s="44">
        <f>IFERROR(VALUE(MID($C8921,4,3)),0)</f>
        <v>0</v>
      </c>
      <c r="AE8921" s="51">
        <f>VALUE(RIGHT("00"&amp;AC8921,2)&amp;RIGHT("000"&amp;AD8921,3))</f>
        <v>0</v>
      </c>
    </row>
    <row r="8922" spans="1:31">
      <c r="A8922" s="60" t="str">
        <f>IF(G8922&amp;Q8922&lt;&gt;"",W8922&amp;Q8922,"")</f>
        <v/>
      </c>
      <c r="B8922" s="85" t="str">
        <f>IF(C8922&lt;&gt;"",LEFT(C8922,9),"")</f>
        <v/>
      </c>
      <c r="V8922" s="60" t="str">
        <f>W8922&amp;H8922</f>
        <v/>
      </c>
      <c r="W8922" s="60" t="str">
        <f>_xlfn.LET(_xlpm.TextCell,TEXT(G8922,"###"),IF(_xlpm.TextCell&lt;&gt;"",IF(StyleSpaceSplit,IFERROR(IF(FIND(" ",_xlpm.TextCell)&gt;=1,MID(_xlpm.TextCell,1,FIND(" ",_xlpm.TextCell)-1),_xlpm.TextCell),_xlpm.TextCell),_xlpm.TextCell),""))</f>
        <v/>
      </c>
      <c r="X8922" s="60" t="str">
        <f>IF(A8922&lt;&gt;"",IFERROR(IF(FIND(" ",G8922)&gt;=1,MID(G8922,FIND(" ",G8922)+1,LEN(G8922)),""),""),"")</f>
        <v/>
      </c>
      <c r="AC8922" s="51">
        <f>IFERROR(VALUE(MID($C8922,1,2)),0)</f>
        <v>0</v>
      </c>
      <c r="AD8922" s="44">
        <f>IFERROR(VALUE(MID($C8922,4,3)),0)</f>
        <v>0</v>
      </c>
      <c r="AE8922" s="51">
        <f>VALUE(RIGHT("00"&amp;AC8922,2)&amp;RIGHT("000"&amp;AD8922,3))</f>
        <v>0</v>
      </c>
    </row>
    <row r="8923" spans="1:31">
      <c r="A8923" s="60" t="str">
        <f>IF(G8923&amp;Q8923&lt;&gt;"",W8923&amp;Q8923,"")</f>
        <v/>
      </c>
      <c r="B8923" s="85" t="str">
        <f>IF(C8923&lt;&gt;"",LEFT(C8923,9),"")</f>
        <v/>
      </c>
      <c r="V8923" s="60" t="str">
        <f>W8923&amp;H8923</f>
        <v/>
      </c>
      <c r="W8923" s="60" t="str">
        <f>_xlfn.LET(_xlpm.TextCell,TEXT(G8923,"###"),IF(_xlpm.TextCell&lt;&gt;"",IF(StyleSpaceSplit,IFERROR(IF(FIND(" ",_xlpm.TextCell)&gt;=1,MID(_xlpm.TextCell,1,FIND(" ",_xlpm.TextCell)-1),_xlpm.TextCell),_xlpm.TextCell),_xlpm.TextCell),""))</f>
        <v/>
      </c>
      <c r="X8923" s="60" t="str">
        <f>IF(A8923&lt;&gt;"",IFERROR(IF(FIND(" ",G8923)&gt;=1,MID(G8923,FIND(" ",G8923)+1,LEN(G8923)),""),""),"")</f>
        <v/>
      </c>
      <c r="AC8923" s="51">
        <f>IFERROR(VALUE(MID($C8923,1,2)),0)</f>
        <v>0</v>
      </c>
      <c r="AD8923" s="44">
        <f>IFERROR(VALUE(MID($C8923,4,3)),0)</f>
        <v>0</v>
      </c>
      <c r="AE8923" s="51">
        <f>VALUE(RIGHT("00"&amp;AC8923,2)&amp;RIGHT("000"&amp;AD8923,3))</f>
        <v>0</v>
      </c>
    </row>
    <row r="8924" spans="1:31">
      <c r="A8924" s="60" t="str">
        <f>IF(G8924&amp;Q8924&lt;&gt;"",W8924&amp;Q8924,"")</f>
        <v/>
      </c>
      <c r="B8924" s="85" t="str">
        <f>IF(C8924&lt;&gt;"",LEFT(C8924,9),"")</f>
        <v/>
      </c>
      <c r="V8924" s="60" t="str">
        <f>W8924&amp;H8924</f>
        <v/>
      </c>
      <c r="W8924" s="60" t="str">
        <f>_xlfn.LET(_xlpm.TextCell,TEXT(G8924,"###"),IF(_xlpm.TextCell&lt;&gt;"",IF(StyleSpaceSplit,IFERROR(IF(FIND(" ",_xlpm.TextCell)&gt;=1,MID(_xlpm.TextCell,1,FIND(" ",_xlpm.TextCell)-1),_xlpm.TextCell),_xlpm.TextCell),_xlpm.TextCell),""))</f>
        <v/>
      </c>
      <c r="X8924" s="60" t="str">
        <f>IF(A8924&lt;&gt;"",IFERROR(IF(FIND(" ",G8924)&gt;=1,MID(G8924,FIND(" ",G8924)+1,LEN(G8924)),""),""),"")</f>
        <v/>
      </c>
      <c r="AC8924" s="51">
        <f>IFERROR(VALUE(MID($C8924,1,2)),0)</f>
        <v>0</v>
      </c>
      <c r="AD8924" s="44">
        <f>IFERROR(VALUE(MID($C8924,4,3)),0)</f>
        <v>0</v>
      </c>
      <c r="AE8924" s="51">
        <f>VALUE(RIGHT("00"&amp;AC8924,2)&amp;RIGHT("000"&amp;AD8924,3))</f>
        <v>0</v>
      </c>
    </row>
    <row r="8925" spans="1:31">
      <c r="A8925" s="60" t="str">
        <f>IF(G8925&amp;Q8925&lt;&gt;"",W8925&amp;Q8925,"")</f>
        <v/>
      </c>
      <c r="B8925" s="85" t="str">
        <f>IF(C8925&lt;&gt;"",LEFT(C8925,9),"")</f>
        <v/>
      </c>
      <c r="V8925" s="60" t="str">
        <f>W8925&amp;H8925</f>
        <v/>
      </c>
      <c r="W8925" s="60" t="str">
        <f>_xlfn.LET(_xlpm.TextCell,TEXT(G8925,"###"),IF(_xlpm.TextCell&lt;&gt;"",IF(StyleSpaceSplit,IFERROR(IF(FIND(" ",_xlpm.TextCell)&gt;=1,MID(_xlpm.TextCell,1,FIND(" ",_xlpm.TextCell)-1),_xlpm.TextCell),_xlpm.TextCell),_xlpm.TextCell),""))</f>
        <v/>
      </c>
      <c r="X8925" s="60" t="str">
        <f>IF(A8925&lt;&gt;"",IFERROR(IF(FIND(" ",G8925)&gt;=1,MID(G8925,FIND(" ",G8925)+1,LEN(G8925)),""),""),"")</f>
        <v/>
      </c>
      <c r="AC8925" s="51">
        <f>IFERROR(VALUE(MID($C8925,1,2)),0)</f>
        <v>0</v>
      </c>
      <c r="AD8925" s="44">
        <f>IFERROR(VALUE(MID($C8925,4,3)),0)</f>
        <v>0</v>
      </c>
      <c r="AE8925" s="51">
        <f>VALUE(RIGHT("00"&amp;AC8925,2)&amp;RIGHT("000"&amp;AD8925,3))</f>
        <v>0</v>
      </c>
    </row>
    <row r="8926" spans="1:31">
      <c r="A8926" s="60" t="str">
        <f>IF(G8926&amp;Q8926&lt;&gt;"",W8926&amp;Q8926,"")</f>
        <v/>
      </c>
      <c r="B8926" s="85" t="str">
        <f>IF(C8926&lt;&gt;"",LEFT(C8926,9),"")</f>
        <v/>
      </c>
      <c r="V8926" s="60" t="str">
        <f>W8926&amp;H8926</f>
        <v/>
      </c>
      <c r="W8926" s="60" t="str">
        <f>_xlfn.LET(_xlpm.TextCell,TEXT(G8926,"###"),IF(_xlpm.TextCell&lt;&gt;"",IF(StyleSpaceSplit,IFERROR(IF(FIND(" ",_xlpm.TextCell)&gt;=1,MID(_xlpm.TextCell,1,FIND(" ",_xlpm.TextCell)-1),_xlpm.TextCell),_xlpm.TextCell),_xlpm.TextCell),""))</f>
        <v/>
      </c>
      <c r="X8926" s="60" t="str">
        <f>IF(A8926&lt;&gt;"",IFERROR(IF(FIND(" ",G8926)&gt;=1,MID(G8926,FIND(" ",G8926)+1,LEN(G8926)),""),""),"")</f>
        <v/>
      </c>
      <c r="AC8926" s="51">
        <f>IFERROR(VALUE(MID($C8926,1,2)),0)</f>
        <v>0</v>
      </c>
      <c r="AD8926" s="44">
        <f>IFERROR(VALUE(MID($C8926,4,3)),0)</f>
        <v>0</v>
      </c>
      <c r="AE8926" s="51">
        <f>VALUE(RIGHT("00"&amp;AC8926,2)&amp;RIGHT("000"&amp;AD8926,3))</f>
        <v>0</v>
      </c>
    </row>
    <row r="8927" spans="1:31">
      <c r="A8927" s="60" t="str">
        <f>IF(G8927&amp;Q8927&lt;&gt;"",W8927&amp;Q8927,"")</f>
        <v/>
      </c>
      <c r="B8927" s="85" t="str">
        <f>IF(C8927&lt;&gt;"",LEFT(C8927,9),"")</f>
        <v/>
      </c>
      <c r="V8927" s="60" t="str">
        <f>W8927&amp;H8927</f>
        <v/>
      </c>
      <c r="W8927" s="60" t="str">
        <f>_xlfn.LET(_xlpm.TextCell,TEXT(G8927,"###"),IF(_xlpm.TextCell&lt;&gt;"",IF(StyleSpaceSplit,IFERROR(IF(FIND(" ",_xlpm.TextCell)&gt;=1,MID(_xlpm.TextCell,1,FIND(" ",_xlpm.TextCell)-1),_xlpm.TextCell),_xlpm.TextCell),_xlpm.TextCell),""))</f>
        <v/>
      </c>
      <c r="X8927" s="60" t="str">
        <f>IF(A8927&lt;&gt;"",IFERROR(IF(FIND(" ",G8927)&gt;=1,MID(G8927,FIND(" ",G8927)+1,LEN(G8927)),""),""),"")</f>
        <v/>
      </c>
      <c r="AC8927" s="51">
        <f>IFERROR(VALUE(MID($C8927,1,2)),0)</f>
        <v>0</v>
      </c>
      <c r="AD8927" s="44">
        <f>IFERROR(VALUE(MID($C8927,4,3)),0)</f>
        <v>0</v>
      </c>
      <c r="AE8927" s="51">
        <f>VALUE(RIGHT("00"&amp;AC8927,2)&amp;RIGHT("000"&amp;AD8927,3))</f>
        <v>0</v>
      </c>
    </row>
    <row r="8928" spans="1:31">
      <c r="A8928" s="60" t="str">
        <f>IF(G8928&amp;Q8928&lt;&gt;"",W8928&amp;Q8928,"")</f>
        <v/>
      </c>
      <c r="B8928" s="85" t="str">
        <f>IF(C8928&lt;&gt;"",LEFT(C8928,9),"")</f>
        <v/>
      </c>
      <c r="V8928" s="60" t="str">
        <f>W8928&amp;H8928</f>
        <v/>
      </c>
      <c r="W8928" s="60" t="str">
        <f>_xlfn.LET(_xlpm.TextCell,TEXT(G8928,"###"),IF(_xlpm.TextCell&lt;&gt;"",IF(StyleSpaceSplit,IFERROR(IF(FIND(" ",_xlpm.TextCell)&gt;=1,MID(_xlpm.TextCell,1,FIND(" ",_xlpm.TextCell)-1),_xlpm.TextCell),_xlpm.TextCell),_xlpm.TextCell),""))</f>
        <v/>
      </c>
      <c r="X8928" s="60" t="str">
        <f>IF(A8928&lt;&gt;"",IFERROR(IF(FIND(" ",G8928)&gt;=1,MID(G8928,FIND(" ",G8928)+1,LEN(G8928)),""),""),"")</f>
        <v/>
      </c>
      <c r="AC8928" s="51">
        <f>IFERROR(VALUE(MID($C8928,1,2)),0)</f>
        <v>0</v>
      </c>
      <c r="AD8928" s="44">
        <f>IFERROR(VALUE(MID($C8928,4,3)),0)</f>
        <v>0</v>
      </c>
      <c r="AE8928" s="51">
        <f>VALUE(RIGHT("00"&amp;AC8928,2)&amp;RIGHT("000"&amp;AD8928,3))</f>
        <v>0</v>
      </c>
    </row>
    <row r="8929" spans="1:31">
      <c r="A8929" s="60" t="str">
        <f>IF(G8929&amp;Q8929&lt;&gt;"",W8929&amp;Q8929,"")</f>
        <v/>
      </c>
      <c r="B8929" s="85" t="str">
        <f>IF(C8929&lt;&gt;"",LEFT(C8929,9),"")</f>
        <v/>
      </c>
      <c r="V8929" s="60" t="str">
        <f>W8929&amp;H8929</f>
        <v/>
      </c>
      <c r="W8929" s="60" t="str">
        <f>_xlfn.LET(_xlpm.TextCell,TEXT(G8929,"###"),IF(_xlpm.TextCell&lt;&gt;"",IF(StyleSpaceSplit,IFERROR(IF(FIND(" ",_xlpm.TextCell)&gt;=1,MID(_xlpm.TextCell,1,FIND(" ",_xlpm.TextCell)-1),_xlpm.TextCell),_xlpm.TextCell),_xlpm.TextCell),""))</f>
        <v/>
      </c>
      <c r="X8929" s="60" t="str">
        <f>IF(A8929&lt;&gt;"",IFERROR(IF(FIND(" ",G8929)&gt;=1,MID(G8929,FIND(" ",G8929)+1,LEN(G8929)),""),""),"")</f>
        <v/>
      </c>
      <c r="AC8929" s="51">
        <f>IFERROR(VALUE(MID($C8929,1,2)),0)</f>
        <v>0</v>
      </c>
      <c r="AD8929" s="44">
        <f>IFERROR(VALUE(MID($C8929,4,3)),0)</f>
        <v>0</v>
      </c>
      <c r="AE8929" s="51">
        <f>VALUE(RIGHT("00"&amp;AC8929,2)&amp;RIGHT("000"&amp;AD8929,3))</f>
        <v>0</v>
      </c>
    </row>
    <row r="8930" spans="1:31">
      <c r="A8930" s="60" t="str">
        <f>IF(G8930&amp;Q8930&lt;&gt;"",W8930&amp;Q8930,"")</f>
        <v/>
      </c>
      <c r="B8930" s="85" t="str">
        <f>IF(C8930&lt;&gt;"",LEFT(C8930,9),"")</f>
        <v/>
      </c>
      <c r="V8930" s="60" t="str">
        <f>W8930&amp;H8930</f>
        <v/>
      </c>
      <c r="W8930" s="60" t="str">
        <f>_xlfn.LET(_xlpm.TextCell,TEXT(G8930,"###"),IF(_xlpm.TextCell&lt;&gt;"",IF(StyleSpaceSplit,IFERROR(IF(FIND(" ",_xlpm.TextCell)&gt;=1,MID(_xlpm.TextCell,1,FIND(" ",_xlpm.TextCell)-1),_xlpm.TextCell),_xlpm.TextCell),_xlpm.TextCell),""))</f>
        <v/>
      </c>
      <c r="X8930" s="60" t="str">
        <f>IF(A8930&lt;&gt;"",IFERROR(IF(FIND(" ",G8930)&gt;=1,MID(G8930,FIND(" ",G8930)+1,LEN(G8930)),""),""),"")</f>
        <v/>
      </c>
      <c r="AC8930" s="51">
        <f>IFERROR(VALUE(MID($C8930,1,2)),0)</f>
        <v>0</v>
      </c>
      <c r="AD8930" s="44">
        <f>IFERROR(VALUE(MID($C8930,4,3)),0)</f>
        <v>0</v>
      </c>
      <c r="AE8930" s="51">
        <f>VALUE(RIGHT("00"&amp;AC8930,2)&amp;RIGHT("000"&amp;AD8930,3))</f>
        <v>0</v>
      </c>
    </row>
    <row r="8931" spans="1:31">
      <c r="A8931" s="60" t="str">
        <f>IF(G8931&amp;Q8931&lt;&gt;"",W8931&amp;Q8931,"")</f>
        <v/>
      </c>
      <c r="B8931" s="85" t="str">
        <f>IF(C8931&lt;&gt;"",LEFT(C8931,9),"")</f>
        <v/>
      </c>
      <c r="V8931" s="60" t="str">
        <f>W8931&amp;H8931</f>
        <v/>
      </c>
      <c r="W8931" s="60" t="str">
        <f>_xlfn.LET(_xlpm.TextCell,TEXT(G8931,"###"),IF(_xlpm.TextCell&lt;&gt;"",IF(StyleSpaceSplit,IFERROR(IF(FIND(" ",_xlpm.TextCell)&gt;=1,MID(_xlpm.TextCell,1,FIND(" ",_xlpm.TextCell)-1),_xlpm.TextCell),_xlpm.TextCell),_xlpm.TextCell),""))</f>
        <v/>
      </c>
      <c r="X8931" s="60" t="str">
        <f>IF(A8931&lt;&gt;"",IFERROR(IF(FIND(" ",G8931)&gt;=1,MID(G8931,FIND(" ",G8931)+1,LEN(G8931)),""),""),"")</f>
        <v/>
      </c>
      <c r="AC8931" s="51">
        <f>IFERROR(VALUE(MID($C8931,1,2)),0)</f>
        <v>0</v>
      </c>
      <c r="AD8931" s="44">
        <f>IFERROR(VALUE(MID($C8931,4,3)),0)</f>
        <v>0</v>
      </c>
      <c r="AE8931" s="51">
        <f>VALUE(RIGHT("00"&amp;AC8931,2)&amp;RIGHT("000"&amp;AD8931,3))</f>
        <v>0</v>
      </c>
    </row>
    <row r="8932" spans="1:31">
      <c r="A8932" s="60" t="str">
        <f>IF(G8932&amp;Q8932&lt;&gt;"",W8932&amp;Q8932,"")</f>
        <v/>
      </c>
      <c r="B8932" s="85" t="str">
        <f>IF(C8932&lt;&gt;"",LEFT(C8932,9),"")</f>
        <v/>
      </c>
      <c r="V8932" s="60" t="str">
        <f>W8932&amp;H8932</f>
        <v/>
      </c>
      <c r="W8932" s="60" t="str">
        <f>_xlfn.LET(_xlpm.TextCell,TEXT(G8932,"###"),IF(_xlpm.TextCell&lt;&gt;"",IF(StyleSpaceSplit,IFERROR(IF(FIND(" ",_xlpm.TextCell)&gt;=1,MID(_xlpm.TextCell,1,FIND(" ",_xlpm.TextCell)-1),_xlpm.TextCell),_xlpm.TextCell),_xlpm.TextCell),""))</f>
        <v/>
      </c>
      <c r="X8932" s="60" t="str">
        <f>IF(A8932&lt;&gt;"",IFERROR(IF(FIND(" ",G8932)&gt;=1,MID(G8932,FIND(" ",G8932)+1,LEN(G8932)),""),""),"")</f>
        <v/>
      </c>
      <c r="AC8932" s="51">
        <f>IFERROR(VALUE(MID($C8932,1,2)),0)</f>
        <v>0</v>
      </c>
      <c r="AD8932" s="44">
        <f>IFERROR(VALUE(MID($C8932,4,3)),0)</f>
        <v>0</v>
      </c>
      <c r="AE8932" s="51">
        <f>VALUE(RIGHT("00"&amp;AC8932,2)&amp;RIGHT("000"&amp;AD8932,3))</f>
        <v>0</v>
      </c>
    </row>
    <row r="8933" spans="1:31">
      <c r="A8933" s="60" t="str">
        <f>IF(G8933&amp;Q8933&lt;&gt;"",W8933&amp;Q8933,"")</f>
        <v/>
      </c>
      <c r="B8933" s="85" t="str">
        <f>IF(C8933&lt;&gt;"",LEFT(C8933,9),"")</f>
        <v/>
      </c>
      <c r="V8933" s="60" t="str">
        <f>W8933&amp;H8933</f>
        <v/>
      </c>
      <c r="W8933" s="60" t="str">
        <f>_xlfn.LET(_xlpm.TextCell,TEXT(G8933,"###"),IF(_xlpm.TextCell&lt;&gt;"",IF(StyleSpaceSplit,IFERROR(IF(FIND(" ",_xlpm.TextCell)&gt;=1,MID(_xlpm.TextCell,1,FIND(" ",_xlpm.TextCell)-1),_xlpm.TextCell),_xlpm.TextCell),_xlpm.TextCell),""))</f>
        <v/>
      </c>
      <c r="X8933" s="60" t="str">
        <f>IF(A8933&lt;&gt;"",IFERROR(IF(FIND(" ",G8933)&gt;=1,MID(G8933,FIND(" ",G8933)+1,LEN(G8933)),""),""),"")</f>
        <v/>
      </c>
      <c r="AC8933" s="51">
        <f>IFERROR(VALUE(MID($C8933,1,2)),0)</f>
        <v>0</v>
      </c>
      <c r="AD8933" s="44">
        <f>IFERROR(VALUE(MID($C8933,4,3)),0)</f>
        <v>0</v>
      </c>
      <c r="AE8933" s="51">
        <f>VALUE(RIGHT("00"&amp;AC8933,2)&amp;RIGHT("000"&amp;AD8933,3))</f>
        <v>0</v>
      </c>
    </row>
    <row r="8934" spans="1:31">
      <c r="A8934" s="60" t="str">
        <f>IF(G8934&amp;Q8934&lt;&gt;"",W8934&amp;Q8934,"")</f>
        <v/>
      </c>
      <c r="B8934" s="85" t="str">
        <f>IF(C8934&lt;&gt;"",LEFT(C8934,9),"")</f>
        <v/>
      </c>
      <c r="V8934" s="60" t="str">
        <f>W8934&amp;H8934</f>
        <v/>
      </c>
      <c r="W8934" s="60" t="str">
        <f>_xlfn.LET(_xlpm.TextCell,TEXT(G8934,"###"),IF(_xlpm.TextCell&lt;&gt;"",IF(StyleSpaceSplit,IFERROR(IF(FIND(" ",_xlpm.TextCell)&gt;=1,MID(_xlpm.TextCell,1,FIND(" ",_xlpm.TextCell)-1),_xlpm.TextCell),_xlpm.TextCell),_xlpm.TextCell),""))</f>
        <v/>
      </c>
      <c r="X8934" s="60" t="str">
        <f>IF(A8934&lt;&gt;"",IFERROR(IF(FIND(" ",G8934)&gt;=1,MID(G8934,FIND(" ",G8934)+1,LEN(G8934)),""),""),"")</f>
        <v/>
      </c>
      <c r="AC8934" s="51">
        <f>IFERROR(VALUE(MID($C8934,1,2)),0)</f>
        <v>0</v>
      </c>
      <c r="AD8934" s="44">
        <f>IFERROR(VALUE(MID($C8934,4,3)),0)</f>
        <v>0</v>
      </c>
      <c r="AE8934" s="51">
        <f>VALUE(RIGHT("00"&amp;AC8934,2)&amp;RIGHT("000"&amp;AD8934,3))</f>
        <v>0</v>
      </c>
    </row>
    <row r="8935" spans="1:31">
      <c r="A8935" s="60" t="str">
        <f>IF(G8935&amp;Q8935&lt;&gt;"",W8935&amp;Q8935,"")</f>
        <v/>
      </c>
      <c r="B8935" s="85" t="str">
        <f>IF(C8935&lt;&gt;"",LEFT(C8935,9),"")</f>
        <v/>
      </c>
      <c r="V8935" s="60" t="str">
        <f>W8935&amp;H8935</f>
        <v/>
      </c>
      <c r="W8935" s="60" t="str">
        <f>_xlfn.LET(_xlpm.TextCell,TEXT(G8935,"###"),IF(_xlpm.TextCell&lt;&gt;"",IF(StyleSpaceSplit,IFERROR(IF(FIND(" ",_xlpm.TextCell)&gt;=1,MID(_xlpm.TextCell,1,FIND(" ",_xlpm.TextCell)-1),_xlpm.TextCell),_xlpm.TextCell),_xlpm.TextCell),""))</f>
        <v/>
      </c>
      <c r="X8935" s="60" t="str">
        <f>IF(A8935&lt;&gt;"",IFERROR(IF(FIND(" ",G8935)&gt;=1,MID(G8935,FIND(" ",G8935)+1,LEN(G8935)),""),""),"")</f>
        <v/>
      </c>
      <c r="AC8935" s="51">
        <f>IFERROR(VALUE(MID($C8935,1,2)),0)</f>
        <v>0</v>
      </c>
      <c r="AD8935" s="44">
        <f>IFERROR(VALUE(MID($C8935,4,3)),0)</f>
        <v>0</v>
      </c>
      <c r="AE8935" s="51">
        <f>VALUE(RIGHT("00"&amp;AC8935,2)&amp;RIGHT("000"&amp;AD8935,3))</f>
        <v>0</v>
      </c>
    </row>
    <row r="8936" spans="1:31">
      <c r="A8936" s="60" t="str">
        <f>IF(G8936&amp;Q8936&lt;&gt;"",W8936&amp;Q8936,"")</f>
        <v/>
      </c>
      <c r="B8936" s="85" t="str">
        <f>IF(C8936&lt;&gt;"",LEFT(C8936,9),"")</f>
        <v/>
      </c>
      <c r="V8936" s="60" t="str">
        <f>W8936&amp;H8936</f>
        <v/>
      </c>
      <c r="W8936" s="60" t="str">
        <f>_xlfn.LET(_xlpm.TextCell,TEXT(G8936,"###"),IF(_xlpm.TextCell&lt;&gt;"",IF(StyleSpaceSplit,IFERROR(IF(FIND(" ",_xlpm.TextCell)&gt;=1,MID(_xlpm.TextCell,1,FIND(" ",_xlpm.TextCell)-1),_xlpm.TextCell),_xlpm.TextCell),_xlpm.TextCell),""))</f>
        <v/>
      </c>
      <c r="X8936" s="60" t="str">
        <f>IF(A8936&lt;&gt;"",IFERROR(IF(FIND(" ",G8936)&gt;=1,MID(G8936,FIND(" ",G8936)+1,LEN(G8936)),""),""),"")</f>
        <v/>
      </c>
      <c r="AC8936" s="51">
        <f>IFERROR(VALUE(MID($C8936,1,2)),0)</f>
        <v>0</v>
      </c>
      <c r="AD8936" s="44">
        <f>IFERROR(VALUE(MID($C8936,4,3)),0)</f>
        <v>0</v>
      </c>
      <c r="AE8936" s="51">
        <f>VALUE(RIGHT("00"&amp;AC8936,2)&amp;RIGHT("000"&amp;AD8936,3))</f>
        <v>0</v>
      </c>
    </row>
    <row r="8937" spans="1:31">
      <c r="A8937" s="60" t="str">
        <f>IF(G8937&amp;Q8937&lt;&gt;"",W8937&amp;Q8937,"")</f>
        <v/>
      </c>
      <c r="B8937" s="85" t="str">
        <f>IF(C8937&lt;&gt;"",LEFT(C8937,9),"")</f>
        <v/>
      </c>
      <c r="V8937" s="60" t="str">
        <f>W8937&amp;H8937</f>
        <v/>
      </c>
      <c r="W8937" s="60" t="str">
        <f>_xlfn.LET(_xlpm.TextCell,TEXT(G8937,"###"),IF(_xlpm.TextCell&lt;&gt;"",IF(StyleSpaceSplit,IFERROR(IF(FIND(" ",_xlpm.TextCell)&gt;=1,MID(_xlpm.TextCell,1,FIND(" ",_xlpm.TextCell)-1),_xlpm.TextCell),_xlpm.TextCell),_xlpm.TextCell),""))</f>
        <v/>
      </c>
      <c r="X8937" s="60" t="str">
        <f>IF(A8937&lt;&gt;"",IFERROR(IF(FIND(" ",G8937)&gt;=1,MID(G8937,FIND(" ",G8937)+1,LEN(G8937)),""),""),"")</f>
        <v/>
      </c>
      <c r="AC8937" s="51">
        <f>IFERROR(VALUE(MID($C8937,1,2)),0)</f>
        <v>0</v>
      </c>
      <c r="AD8937" s="44">
        <f>IFERROR(VALUE(MID($C8937,4,3)),0)</f>
        <v>0</v>
      </c>
      <c r="AE8937" s="51">
        <f>VALUE(RIGHT("00"&amp;AC8937,2)&amp;RIGHT("000"&amp;AD8937,3))</f>
        <v>0</v>
      </c>
    </row>
    <row r="8938" spans="1:31">
      <c r="A8938" s="60" t="str">
        <f>IF(G8938&amp;Q8938&lt;&gt;"",W8938&amp;Q8938,"")</f>
        <v/>
      </c>
      <c r="B8938" s="85" t="str">
        <f>IF(C8938&lt;&gt;"",LEFT(C8938,9),"")</f>
        <v/>
      </c>
      <c r="V8938" s="60" t="str">
        <f>W8938&amp;H8938</f>
        <v/>
      </c>
      <c r="W8938" s="60" t="str">
        <f>_xlfn.LET(_xlpm.TextCell,TEXT(G8938,"###"),IF(_xlpm.TextCell&lt;&gt;"",IF(StyleSpaceSplit,IFERROR(IF(FIND(" ",_xlpm.TextCell)&gt;=1,MID(_xlpm.TextCell,1,FIND(" ",_xlpm.TextCell)-1),_xlpm.TextCell),_xlpm.TextCell),_xlpm.TextCell),""))</f>
        <v/>
      </c>
      <c r="X8938" s="60" t="str">
        <f>IF(A8938&lt;&gt;"",IFERROR(IF(FIND(" ",G8938)&gt;=1,MID(G8938,FIND(" ",G8938)+1,LEN(G8938)),""),""),"")</f>
        <v/>
      </c>
      <c r="AC8938" s="51">
        <f>IFERROR(VALUE(MID($C8938,1,2)),0)</f>
        <v>0</v>
      </c>
      <c r="AD8938" s="44">
        <f>IFERROR(VALUE(MID($C8938,4,3)),0)</f>
        <v>0</v>
      </c>
      <c r="AE8938" s="51">
        <f>VALUE(RIGHT("00"&amp;AC8938,2)&amp;RIGHT("000"&amp;AD8938,3))</f>
        <v>0</v>
      </c>
    </row>
    <row r="8939" spans="1:31">
      <c r="A8939" s="60" t="str">
        <f>IF(G8939&amp;Q8939&lt;&gt;"",W8939&amp;Q8939,"")</f>
        <v/>
      </c>
      <c r="B8939" s="85" t="str">
        <f>IF(C8939&lt;&gt;"",LEFT(C8939,9),"")</f>
        <v/>
      </c>
      <c r="V8939" s="60" t="str">
        <f>W8939&amp;H8939</f>
        <v/>
      </c>
      <c r="W8939" s="60" t="str">
        <f>_xlfn.LET(_xlpm.TextCell,TEXT(G8939,"###"),IF(_xlpm.TextCell&lt;&gt;"",IF(StyleSpaceSplit,IFERROR(IF(FIND(" ",_xlpm.TextCell)&gt;=1,MID(_xlpm.TextCell,1,FIND(" ",_xlpm.TextCell)-1),_xlpm.TextCell),_xlpm.TextCell),_xlpm.TextCell),""))</f>
        <v/>
      </c>
      <c r="X8939" s="60" t="str">
        <f>IF(A8939&lt;&gt;"",IFERROR(IF(FIND(" ",G8939)&gt;=1,MID(G8939,FIND(" ",G8939)+1,LEN(G8939)),""),""),"")</f>
        <v/>
      </c>
      <c r="AC8939" s="51">
        <f>IFERROR(VALUE(MID($C8939,1,2)),0)</f>
        <v>0</v>
      </c>
      <c r="AD8939" s="44">
        <f>IFERROR(VALUE(MID($C8939,4,3)),0)</f>
        <v>0</v>
      </c>
      <c r="AE8939" s="51">
        <f>VALUE(RIGHT("00"&amp;AC8939,2)&amp;RIGHT("000"&amp;AD8939,3))</f>
        <v>0</v>
      </c>
    </row>
    <row r="8940" spans="1:31">
      <c r="A8940" s="60" t="str">
        <f>IF(G8940&amp;Q8940&lt;&gt;"",W8940&amp;Q8940,"")</f>
        <v/>
      </c>
      <c r="B8940" s="85" t="str">
        <f>IF(C8940&lt;&gt;"",LEFT(C8940,9),"")</f>
        <v/>
      </c>
      <c r="V8940" s="60" t="str">
        <f>W8940&amp;H8940</f>
        <v/>
      </c>
      <c r="W8940" s="60" t="str">
        <f>_xlfn.LET(_xlpm.TextCell,TEXT(G8940,"###"),IF(_xlpm.TextCell&lt;&gt;"",IF(StyleSpaceSplit,IFERROR(IF(FIND(" ",_xlpm.TextCell)&gt;=1,MID(_xlpm.TextCell,1,FIND(" ",_xlpm.TextCell)-1),_xlpm.TextCell),_xlpm.TextCell),_xlpm.TextCell),""))</f>
        <v/>
      </c>
      <c r="X8940" s="60" t="str">
        <f>IF(A8940&lt;&gt;"",IFERROR(IF(FIND(" ",G8940)&gt;=1,MID(G8940,FIND(" ",G8940)+1,LEN(G8940)),""),""),"")</f>
        <v/>
      </c>
      <c r="AC8940" s="51">
        <f>IFERROR(VALUE(MID($C8940,1,2)),0)</f>
        <v>0</v>
      </c>
      <c r="AD8940" s="44">
        <f>IFERROR(VALUE(MID($C8940,4,3)),0)</f>
        <v>0</v>
      </c>
      <c r="AE8940" s="51">
        <f>VALUE(RIGHT("00"&amp;AC8940,2)&amp;RIGHT("000"&amp;AD8940,3))</f>
        <v>0</v>
      </c>
    </row>
    <row r="8941" spans="1:31">
      <c r="A8941" s="60" t="str">
        <f>IF(G8941&amp;Q8941&lt;&gt;"",W8941&amp;Q8941,"")</f>
        <v/>
      </c>
      <c r="B8941" s="85" t="str">
        <f>IF(C8941&lt;&gt;"",LEFT(C8941,9),"")</f>
        <v/>
      </c>
      <c r="V8941" s="60" t="str">
        <f>W8941&amp;H8941</f>
        <v/>
      </c>
      <c r="W8941" s="60" t="str">
        <f>_xlfn.LET(_xlpm.TextCell,TEXT(G8941,"###"),IF(_xlpm.TextCell&lt;&gt;"",IF(StyleSpaceSplit,IFERROR(IF(FIND(" ",_xlpm.TextCell)&gt;=1,MID(_xlpm.TextCell,1,FIND(" ",_xlpm.TextCell)-1),_xlpm.TextCell),_xlpm.TextCell),_xlpm.TextCell),""))</f>
        <v/>
      </c>
      <c r="X8941" s="60" t="str">
        <f>IF(A8941&lt;&gt;"",IFERROR(IF(FIND(" ",G8941)&gt;=1,MID(G8941,FIND(" ",G8941)+1,LEN(G8941)),""),""),"")</f>
        <v/>
      </c>
      <c r="AC8941" s="51">
        <f>IFERROR(VALUE(MID($C8941,1,2)),0)</f>
        <v>0</v>
      </c>
      <c r="AD8941" s="44">
        <f>IFERROR(VALUE(MID($C8941,4,3)),0)</f>
        <v>0</v>
      </c>
      <c r="AE8941" s="51">
        <f>VALUE(RIGHT("00"&amp;AC8941,2)&amp;RIGHT("000"&amp;AD8941,3))</f>
        <v>0</v>
      </c>
    </row>
    <row r="8942" spans="1:31">
      <c r="A8942" s="60" t="str">
        <f>IF(G8942&amp;Q8942&lt;&gt;"",W8942&amp;Q8942,"")</f>
        <v/>
      </c>
      <c r="B8942" s="85" t="str">
        <f>IF(C8942&lt;&gt;"",LEFT(C8942,9),"")</f>
        <v/>
      </c>
      <c r="V8942" s="60" t="str">
        <f>W8942&amp;H8942</f>
        <v/>
      </c>
      <c r="W8942" s="60" t="str">
        <f>_xlfn.LET(_xlpm.TextCell,TEXT(G8942,"###"),IF(_xlpm.TextCell&lt;&gt;"",IF(StyleSpaceSplit,IFERROR(IF(FIND(" ",_xlpm.TextCell)&gt;=1,MID(_xlpm.TextCell,1,FIND(" ",_xlpm.TextCell)-1),_xlpm.TextCell),_xlpm.TextCell),_xlpm.TextCell),""))</f>
        <v/>
      </c>
      <c r="X8942" s="60" t="str">
        <f>IF(A8942&lt;&gt;"",IFERROR(IF(FIND(" ",G8942)&gt;=1,MID(G8942,FIND(" ",G8942)+1,LEN(G8942)),""),""),"")</f>
        <v/>
      </c>
      <c r="AC8942" s="51">
        <f>IFERROR(VALUE(MID($C8942,1,2)),0)</f>
        <v>0</v>
      </c>
      <c r="AD8942" s="44">
        <f>IFERROR(VALUE(MID($C8942,4,3)),0)</f>
        <v>0</v>
      </c>
      <c r="AE8942" s="51">
        <f>VALUE(RIGHT("00"&amp;AC8942,2)&amp;RIGHT("000"&amp;AD8942,3))</f>
        <v>0</v>
      </c>
    </row>
    <row r="8943" spans="1:31">
      <c r="A8943" s="60" t="str">
        <f>IF(G8943&amp;Q8943&lt;&gt;"",W8943&amp;Q8943,"")</f>
        <v/>
      </c>
      <c r="B8943" s="85" t="str">
        <f>IF(C8943&lt;&gt;"",LEFT(C8943,9),"")</f>
        <v/>
      </c>
      <c r="V8943" s="60" t="str">
        <f>W8943&amp;H8943</f>
        <v/>
      </c>
      <c r="W8943" s="60" t="str">
        <f>_xlfn.LET(_xlpm.TextCell,TEXT(G8943,"###"),IF(_xlpm.TextCell&lt;&gt;"",IF(StyleSpaceSplit,IFERROR(IF(FIND(" ",_xlpm.TextCell)&gt;=1,MID(_xlpm.TextCell,1,FIND(" ",_xlpm.TextCell)-1),_xlpm.TextCell),_xlpm.TextCell),_xlpm.TextCell),""))</f>
        <v/>
      </c>
      <c r="X8943" s="60" t="str">
        <f>IF(A8943&lt;&gt;"",IFERROR(IF(FIND(" ",G8943)&gt;=1,MID(G8943,FIND(" ",G8943)+1,LEN(G8943)),""),""),"")</f>
        <v/>
      </c>
      <c r="AC8943" s="51">
        <f>IFERROR(VALUE(MID($C8943,1,2)),0)</f>
        <v>0</v>
      </c>
      <c r="AD8943" s="44">
        <f>IFERROR(VALUE(MID($C8943,4,3)),0)</f>
        <v>0</v>
      </c>
      <c r="AE8943" s="51">
        <f>VALUE(RIGHT("00"&amp;AC8943,2)&amp;RIGHT("000"&amp;AD8943,3))</f>
        <v>0</v>
      </c>
    </row>
    <row r="8944" spans="1:31">
      <c r="A8944" s="60" t="str">
        <f>IF(G8944&amp;Q8944&lt;&gt;"",W8944&amp;Q8944,"")</f>
        <v/>
      </c>
      <c r="B8944" s="85" t="str">
        <f>IF(C8944&lt;&gt;"",LEFT(C8944,9),"")</f>
        <v/>
      </c>
      <c r="V8944" s="60" t="str">
        <f>W8944&amp;H8944</f>
        <v/>
      </c>
      <c r="W8944" s="60" t="str">
        <f>_xlfn.LET(_xlpm.TextCell,TEXT(G8944,"###"),IF(_xlpm.TextCell&lt;&gt;"",IF(StyleSpaceSplit,IFERROR(IF(FIND(" ",_xlpm.TextCell)&gt;=1,MID(_xlpm.TextCell,1,FIND(" ",_xlpm.TextCell)-1),_xlpm.TextCell),_xlpm.TextCell),_xlpm.TextCell),""))</f>
        <v/>
      </c>
      <c r="X8944" s="60" t="str">
        <f>IF(A8944&lt;&gt;"",IFERROR(IF(FIND(" ",G8944)&gt;=1,MID(G8944,FIND(" ",G8944)+1,LEN(G8944)),""),""),"")</f>
        <v/>
      </c>
      <c r="AC8944" s="51">
        <f>IFERROR(VALUE(MID($C8944,1,2)),0)</f>
        <v>0</v>
      </c>
      <c r="AD8944" s="44">
        <f>IFERROR(VALUE(MID($C8944,4,3)),0)</f>
        <v>0</v>
      </c>
      <c r="AE8944" s="51">
        <f>VALUE(RIGHT("00"&amp;AC8944,2)&amp;RIGHT("000"&amp;AD8944,3))</f>
        <v>0</v>
      </c>
    </row>
    <row r="8945" spans="1:31">
      <c r="A8945" s="60" t="str">
        <f>IF(G8945&amp;Q8945&lt;&gt;"",W8945&amp;Q8945,"")</f>
        <v/>
      </c>
      <c r="B8945" s="85" t="str">
        <f>IF(C8945&lt;&gt;"",LEFT(C8945,9),"")</f>
        <v/>
      </c>
      <c r="V8945" s="60" t="str">
        <f>W8945&amp;H8945</f>
        <v/>
      </c>
      <c r="W8945" s="60" t="str">
        <f>_xlfn.LET(_xlpm.TextCell,TEXT(G8945,"###"),IF(_xlpm.TextCell&lt;&gt;"",IF(StyleSpaceSplit,IFERROR(IF(FIND(" ",_xlpm.TextCell)&gt;=1,MID(_xlpm.TextCell,1,FIND(" ",_xlpm.TextCell)-1),_xlpm.TextCell),_xlpm.TextCell),_xlpm.TextCell),""))</f>
        <v/>
      </c>
      <c r="X8945" s="60" t="str">
        <f>IF(A8945&lt;&gt;"",IFERROR(IF(FIND(" ",G8945)&gt;=1,MID(G8945,FIND(" ",G8945)+1,LEN(G8945)),""),""),"")</f>
        <v/>
      </c>
      <c r="AC8945" s="51">
        <f>IFERROR(VALUE(MID($C8945,1,2)),0)</f>
        <v>0</v>
      </c>
      <c r="AD8945" s="44">
        <f>IFERROR(VALUE(MID($C8945,4,3)),0)</f>
        <v>0</v>
      </c>
      <c r="AE8945" s="51">
        <f>VALUE(RIGHT("00"&amp;AC8945,2)&amp;RIGHT("000"&amp;AD8945,3))</f>
        <v>0</v>
      </c>
    </row>
    <row r="8946" spans="1:31">
      <c r="A8946" s="60" t="str">
        <f>IF(G8946&amp;Q8946&lt;&gt;"",W8946&amp;Q8946,"")</f>
        <v/>
      </c>
      <c r="B8946" s="85" t="str">
        <f>IF(C8946&lt;&gt;"",LEFT(C8946,9),"")</f>
        <v/>
      </c>
      <c r="V8946" s="60" t="str">
        <f>W8946&amp;H8946</f>
        <v/>
      </c>
      <c r="W8946" s="60" t="str">
        <f>_xlfn.LET(_xlpm.TextCell,TEXT(G8946,"###"),IF(_xlpm.TextCell&lt;&gt;"",IF(StyleSpaceSplit,IFERROR(IF(FIND(" ",_xlpm.TextCell)&gt;=1,MID(_xlpm.TextCell,1,FIND(" ",_xlpm.TextCell)-1),_xlpm.TextCell),_xlpm.TextCell),_xlpm.TextCell),""))</f>
        <v/>
      </c>
      <c r="X8946" s="60" t="str">
        <f>IF(A8946&lt;&gt;"",IFERROR(IF(FIND(" ",G8946)&gt;=1,MID(G8946,FIND(" ",G8946)+1,LEN(G8946)),""),""),"")</f>
        <v/>
      </c>
      <c r="AC8946" s="51">
        <f>IFERROR(VALUE(MID($C8946,1,2)),0)</f>
        <v>0</v>
      </c>
      <c r="AD8946" s="44">
        <f>IFERROR(VALUE(MID($C8946,4,3)),0)</f>
        <v>0</v>
      </c>
      <c r="AE8946" s="51">
        <f>VALUE(RIGHT("00"&amp;AC8946,2)&amp;RIGHT("000"&amp;AD8946,3))</f>
        <v>0</v>
      </c>
    </row>
    <row r="8947" spans="1:31">
      <c r="A8947" s="60" t="str">
        <f>IF(G8947&amp;Q8947&lt;&gt;"",W8947&amp;Q8947,"")</f>
        <v/>
      </c>
      <c r="B8947" s="85" t="str">
        <f>IF(C8947&lt;&gt;"",LEFT(C8947,9),"")</f>
        <v/>
      </c>
      <c r="V8947" s="60" t="str">
        <f>W8947&amp;H8947</f>
        <v/>
      </c>
      <c r="W8947" s="60" t="str">
        <f>_xlfn.LET(_xlpm.TextCell,TEXT(G8947,"###"),IF(_xlpm.TextCell&lt;&gt;"",IF(StyleSpaceSplit,IFERROR(IF(FIND(" ",_xlpm.TextCell)&gt;=1,MID(_xlpm.TextCell,1,FIND(" ",_xlpm.TextCell)-1),_xlpm.TextCell),_xlpm.TextCell),_xlpm.TextCell),""))</f>
        <v/>
      </c>
      <c r="X8947" s="60" t="str">
        <f>IF(A8947&lt;&gt;"",IFERROR(IF(FIND(" ",G8947)&gt;=1,MID(G8947,FIND(" ",G8947)+1,LEN(G8947)),""),""),"")</f>
        <v/>
      </c>
      <c r="AC8947" s="51">
        <f>IFERROR(VALUE(MID($C8947,1,2)),0)</f>
        <v>0</v>
      </c>
      <c r="AD8947" s="44">
        <f>IFERROR(VALUE(MID($C8947,4,3)),0)</f>
        <v>0</v>
      </c>
      <c r="AE8947" s="51">
        <f>VALUE(RIGHT("00"&amp;AC8947,2)&amp;RIGHT("000"&amp;AD8947,3))</f>
        <v>0</v>
      </c>
    </row>
    <row r="8948" spans="1:31">
      <c r="A8948" s="60" t="str">
        <f>IF(G8948&amp;Q8948&lt;&gt;"",W8948&amp;Q8948,"")</f>
        <v/>
      </c>
      <c r="B8948" s="85" t="str">
        <f>IF(C8948&lt;&gt;"",LEFT(C8948,9),"")</f>
        <v/>
      </c>
      <c r="V8948" s="60" t="str">
        <f>W8948&amp;H8948</f>
        <v/>
      </c>
      <c r="W8948" s="60" t="str">
        <f>_xlfn.LET(_xlpm.TextCell,TEXT(G8948,"###"),IF(_xlpm.TextCell&lt;&gt;"",IF(StyleSpaceSplit,IFERROR(IF(FIND(" ",_xlpm.TextCell)&gt;=1,MID(_xlpm.TextCell,1,FIND(" ",_xlpm.TextCell)-1),_xlpm.TextCell),_xlpm.TextCell),_xlpm.TextCell),""))</f>
        <v/>
      </c>
      <c r="X8948" s="60" t="str">
        <f>IF(A8948&lt;&gt;"",IFERROR(IF(FIND(" ",G8948)&gt;=1,MID(G8948,FIND(" ",G8948)+1,LEN(G8948)),""),""),"")</f>
        <v/>
      </c>
      <c r="AC8948" s="51">
        <f>IFERROR(VALUE(MID($C8948,1,2)),0)</f>
        <v>0</v>
      </c>
      <c r="AD8948" s="44">
        <f>IFERROR(VALUE(MID($C8948,4,3)),0)</f>
        <v>0</v>
      </c>
      <c r="AE8948" s="51">
        <f>VALUE(RIGHT("00"&amp;AC8948,2)&amp;RIGHT("000"&amp;AD8948,3))</f>
        <v>0</v>
      </c>
    </row>
    <row r="8949" spans="1:31">
      <c r="A8949" s="60" t="str">
        <f>IF(G8949&amp;Q8949&lt;&gt;"",W8949&amp;Q8949,"")</f>
        <v/>
      </c>
      <c r="B8949" s="85" t="str">
        <f>IF(C8949&lt;&gt;"",LEFT(C8949,9),"")</f>
        <v/>
      </c>
      <c r="V8949" s="60" t="str">
        <f>W8949&amp;H8949</f>
        <v/>
      </c>
      <c r="W8949" s="60" t="str">
        <f>_xlfn.LET(_xlpm.TextCell,TEXT(G8949,"###"),IF(_xlpm.TextCell&lt;&gt;"",IF(StyleSpaceSplit,IFERROR(IF(FIND(" ",_xlpm.TextCell)&gt;=1,MID(_xlpm.TextCell,1,FIND(" ",_xlpm.TextCell)-1),_xlpm.TextCell),_xlpm.TextCell),_xlpm.TextCell),""))</f>
        <v/>
      </c>
      <c r="X8949" s="60" t="str">
        <f>IF(A8949&lt;&gt;"",IFERROR(IF(FIND(" ",G8949)&gt;=1,MID(G8949,FIND(" ",G8949)+1,LEN(G8949)),""),""),"")</f>
        <v/>
      </c>
      <c r="AC8949" s="51">
        <f>IFERROR(VALUE(MID($C8949,1,2)),0)</f>
        <v>0</v>
      </c>
      <c r="AD8949" s="44">
        <f>IFERROR(VALUE(MID($C8949,4,3)),0)</f>
        <v>0</v>
      </c>
      <c r="AE8949" s="51">
        <f>VALUE(RIGHT("00"&amp;AC8949,2)&amp;RIGHT("000"&amp;AD8949,3))</f>
        <v>0</v>
      </c>
    </row>
    <row r="8950" spans="1:31">
      <c r="A8950" s="60" t="str">
        <f>IF(G8950&amp;Q8950&lt;&gt;"",W8950&amp;Q8950,"")</f>
        <v/>
      </c>
      <c r="B8950" s="85" t="str">
        <f>IF(C8950&lt;&gt;"",LEFT(C8950,9),"")</f>
        <v/>
      </c>
      <c r="V8950" s="60" t="str">
        <f>W8950&amp;H8950</f>
        <v/>
      </c>
      <c r="W8950" s="60" t="str">
        <f>_xlfn.LET(_xlpm.TextCell,TEXT(G8950,"###"),IF(_xlpm.TextCell&lt;&gt;"",IF(StyleSpaceSplit,IFERROR(IF(FIND(" ",_xlpm.TextCell)&gt;=1,MID(_xlpm.TextCell,1,FIND(" ",_xlpm.TextCell)-1),_xlpm.TextCell),_xlpm.TextCell),_xlpm.TextCell),""))</f>
        <v/>
      </c>
      <c r="X8950" s="60" t="str">
        <f>IF(A8950&lt;&gt;"",IFERROR(IF(FIND(" ",G8950)&gt;=1,MID(G8950,FIND(" ",G8950)+1,LEN(G8950)),""),""),"")</f>
        <v/>
      </c>
      <c r="AC8950" s="51">
        <f>IFERROR(VALUE(MID($C8950,1,2)),0)</f>
        <v>0</v>
      </c>
      <c r="AD8950" s="44">
        <f>IFERROR(VALUE(MID($C8950,4,3)),0)</f>
        <v>0</v>
      </c>
      <c r="AE8950" s="51">
        <f>VALUE(RIGHT("00"&amp;AC8950,2)&amp;RIGHT("000"&amp;AD8950,3))</f>
        <v>0</v>
      </c>
    </row>
    <row r="8951" spans="1:31">
      <c r="A8951" s="60" t="str">
        <f>IF(G8951&amp;Q8951&lt;&gt;"",W8951&amp;Q8951,"")</f>
        <v/>
      </c>
      <c r="B8951" s="85" t="str">
        <f>IF(C8951&lt;&gt;"",LEFT(C8951,9),"")</f>
        <v/>
      </c>
      <c r="V8951" s="60" t="str">
        <f>W8951&amp;H8951</f>
        <v/>
      </c>
      <c r="W8951" s="60" t="str">
        <f>_xlfn.LET(_xlpm.TextCell,TEXT(G8951,"###"),IF(_xlpm.TextCell&lt;&gt;"",IF(StyleSpaceSplit,IFERROR(IF(FIND(" ",_xlpm.TextCell)&gt;=1,MID(_xlpm.TextCell,1,FIND(" ",_xlpm.TextCell)-1),_xlpm.TextCell),_xlpm.TextCell),_xlpm.TextCell),""))</f>
        <v/>
      </c>
      <c r="X8951" s="60" t="str">
        <f>IF(A8951&lt;&gt;"",IFERROR(IF(FIND(" ",G8951)&gt;=1,MID(G8951,FIND(" ",G8951)+1,LEN(G8951)),""),""),"")</f>
        <v/>
      </c>
      <c r="AC8951" s="51">
        <f>IFERROR(VALUE(MID($C8951,1,2)),0)</f>
        <v>0</v>
      </c>
      <c r="AD8951" s="44">
        <f>IFERROR(VALUE(MID($C8951,4,3)),0)</f>
        <v>0</v>
      </c>
      <c r="AE8951" s="51">
        <f>VALUE(RIGHT("00"&amp;AC8951,2)&amp;RIGHT("000"&amp;AD8951,3))</f>
        <v>0</v>
      </c>
    </row>
    <row r="8952" spans="1:31">
      <c r="A8952" s="60" t="str">
        <f>IF(G8952&amp;Q8952&lt;&gt;"",W8952&amp;Q8952,"")</f>
        <v/>
      </c>
      <c r="B8952" s="85" t="str">
        <f>IF(C8952&lt;&gt;"",LEFT(C8952,9),"")</f>
        <v/>
      </c>
      <c r="V8952" s="60" t="str">
        <f>W8952&amp;H8952</f>
        <v/>
      </c>
      <c r="W8952" s="60" t="str">
        <f>_xlfn.LET(_xlpm.TextCell,TEXT(G8952,"###"),IF(_xlpm.TextCell&lt;&gt;"",IF(StyleSpaceSplit,IFERROR(IF(FIND(" ",_xlpm.TextCell)&gt;=1,MID(_xlpm.TextCell,1,FIND(" ",_xlpm.TextCell)-1),_xlpm.TextCell),_xlpm.TextCell),_xlpm.TextCell),""))</f>
        <v/>
      </c>
      <c r="X8952" s="60" t="str">
        <f>IF(A8952&lt;&gt;"",IFERROR(IF(FIND(" ",G8952)&gt;=1,MID(G8952,FIND(" ",G8952)+1,LEN(G8952)),""),""),"")</f>
        <v/>
      </c>
      <c r="AC8952" s="51">
        <f>IFERROR(VALUE(MID($C8952,1,2)),0)</f>
        <v>0</v>
      </c>
      <c r="AD8952" s="44">
        <f>IFERROR(VALUE(MID($C8952,4,3)),0)</f>
        <v>0</v>
      </c>
      <c r="AE8952" s="51">
        <f>VALUE(RIGHT("00"&amp;AC8952,2)&amp;RIGHT("000"&amp;AD8952,3))</f>
        <v>0</v>
      </c>
    </row>
    <row r="8953" spans="1:31">
      <c r="A8953" s="60" t="str">
        <f>IF(G8953&amp;Q8953&lt;&gt;"",W8953&amp;Q8953,"")</f>
        <v/>
      </c>
      <c r="B8953" s="85" t="str">
        <f>IF(C8953&lt;&gt;"",LEFT(C8953,9),"")</f>
        <v/>
      </c>
      <c r="V8953" s="60" t="str">
        <f>W8953&amp;H8953</f>
        <v/>
      </c>
      <c r="W8953" s="60" t="str">
        <f>_xlfn.LET(_xlpm.TextCell,TEXT(G8953,"###"),IF(_xlpm.TextCell&lt;&gt;"",IF(StyleSpaceSplit,IFERROR(IF(FIND(" ",_xlpm.TextCell)&gt;=1,MID(_xlpm.TextCell,1,FIND(" ",_xlpm.TextCell)-1),_xlpm.TextCell),_xlpm.TextCell),_xlpm.TextCell),""))</f>
        <v/>
      </c>
      <c r="X8953" s="60" t="str">
        <f>IF(A8953&lt;&gt;"",IFERROR(IF(FIND(" ",G8953)&gt;=1,MID(G8953,FIND(" ",G8953)+1,LEN(G8953)),""),""),"")</f>
        <v/>
      </c>
      <c r="AC8953" s="51">
        <f>IFERROR(VALUE(MID($C8953,1,2)),0)</f>
        <v>0</v>
      </c>
      <c r="AD8953" s="44">
        <f>IFERROR(VALUE(MID($C8953,4,3)),0)</f>
        <v>0</v>
      </c>
      <c r="AE8953" s="51">
        <f>VALUE(RIGHT("00"&amp;AC8953,2)&amp;RIGHT("000"&amp;AD8953,3))</f>
        <v>0</v>
      </c>
    </row>
    <row r="8954" spans="1:31">
      <c r="A8954" s="60" t="str">
        <f>IF(G8954&amp;Q8954&lt;&gt;"",W8954&amp;Q8954,"")</f>
        <v/>
      </c>
      <c r="B8954" s="85" t="str">
        <f>IF(C8954&lt;&gt;"",LEFT(C8954,9),"")</f>
        <v/>
      </c>
      <c r="V8954" s="60" t="str">
        <f>W8954&amp;H8954</f>
        <v/>
      </c>
      <c r="W8954" s="60" t="str">
        <f>_xlfn.LET(_xlpm.TextCell,TEXT(G8954,"###"),IF(_xlpm.TextCell&lt;&gt;"",IF(StyleSpaceSplit,IFERROR(IF(FIND(" ",_xlpm.TextCell)&gt;=1,MID(_xlpm.TextCell,1,FIND(" ",_xlpm.TextCell)-1),_xlpm.TextCell),_xlpm.TextCell),_xlpm.TextCell),""))</f>
        <v/>
      </c>
      <c r="X8954" s="60" t="str">
        <f>IF(A8954&lt;&gt;"",IFERROR(IF(FIND(" ",G8954)&gt;=1,MID(G8954,FIND(" ",G8954)+1,LEN(G8954)),""),""),"")</f>
        <v/>
      </c>
      <c r="AC8954" s="51">
        <f>IFERROR(VALUE(MID($C8954,1,2)),0)</f>
        <v>0</v>
      </c>
      <c r="AD8954" s="44">
        <f>IFERROR(VALUE(MID($C8954,4,3)),0)</f>
        <v>0</v>
      </c>
      <c r="AE8954" s="51">
        <f>VALUE(RIGHT("00"&amp;AC8954,2)&amp;RIGHT("000"&amp;AD8954,3))</f>
        <v>0</v>
      </c>
    </row>
    <row r="8955" spans="1:31">
      <c r="A8955" s="60" t="str">
        <f>IF(G8955&amp;Q8955&lt;&gt;"",W8955&amp;Q8955,"")</f>
        <v/>
      </c>
      <c r="B8955" s="85" t="str">
        <f>IF(C8955&lt;&gt;"",LEFT(C8955,9),"")</f>
        <v/>
      </c>
      <c r="V8955" s="60" t="str">
        <f>W8955&amp;H8955</f>
        <v/>
      </c>
      <c r="W8955" s="60" t="str">
        <f>_xlfn.LET(_xlpm.TextCell,TEXT(G8955,"###"),IF(_xlpm.TextCell&lt;&gt;"",IF(StyleSpaceSplit,IFERROR(IF(FIND(" ",_xlpm.TextCell)&gt;=1,MID(_xlpm.TextCell,1,FIND(" ",_xlpm.TextCell)-1),_xlpm.TextCell),_xlpm.TextCell),_xlpm.TextCell),""))</f>
        <v/>
      </c>
      <c r="X8955" s="60" t="str">
        <f>IF(A8955&lt;&gt;"",IFERROR(IF(FIND(" ",G8955)&gt;=1,MID(G8955,FIND(" ",G8955)+1,LEN(G8955)),""),""),"")</f>
        <v/>
      </c>
      <c r="AC8955" s="51">
        <f>IFERROR(VALUE(MID($C8955,1,2)),0)</f>
        <v>0</v>
      </c>
      <c r="AD8955" s="44">
        <f>IFERROR(VALUE(MID($C8955,4,3)),0)</f>
        <v>0</v>
      </c>
      <c r="AE8955" s="51">
        <f>VALUE(RIGHT("00"&amp;AC8955,2)&amp;RIGHT("000"&amp;AD8955,3))</f>
        <v>0</v>
      </c>
    </row>
    <row r="8956" spans="1:31">
      <c r="A8956" s="60" t="str">
        <f>IF(G8956&amp;Q8956&lt;&gt;"",W8956&amp;Q8956,"")</f>
        <v/>
      </c>
      <c r="B8956" s="85" t="str">
        <f>IF(C8956&lt;&gt;"",LEFT(C8956,9),"")</f>
        <v/>
      </c>
      <c r="V8956" s="60" t="str">
        <f>W8956&amp;H8956</f>
        <v/>
      </c>
      <c r="W8956" s="60" t="str">
        <f>_xlfn.LET(_xlpm.TextCell,TEXT(G8956,"###"),IF(_xlpm.TextCell&lt;&gt;"",IF(StyleSpaceSplit,IFERROR(IF(FIND(" ",_xlpm.TextCell)&gt;=1,MID(_xlpm.TextCell,1,FIND(" ",_xlpm.TextCell)-1),_xlpm.TextCell),_xlpm.TextCell),_xlpm.TextCell),""))</f>
        <v/>
      </c>
      <c r="X8956" s="60" t="str">
        <f>IF(A8956&lt;&gt;"",IFERROR(IF(FIND(" ",G8956)&gt;=1,MID(G8956,FIND(" ",G8956)+1,LEN(G8956)),""),""),"")</f>
        <v/>
      </c>
      <c r="AC8956" s="51">
        <f>IFERROR(VALUE(MID($C8956,1,2)),0)</f>
        <v>0</v>
      </c>
      <c r="AD8956" s="44">
        <f>IFERROR(VALUE(MID($C8956,4,3)),0)</f>
        <v>0</v>
      </c>
      <c r="AE8956" s="51">
        <f>VALUE(RIGHT("00"&amp;AC8956,2)&amp;RIGHT("000"&amp;AD8956,3))</f>
        <v>0</v>
      </c>
    </row>
    <row r="8957" spans="1:31">
      <c r="A8957" s="60" t="str">
        <f>IF(G8957&amp;Q8957&lt;&gt;"",W8957&amp;Q8957,"")</f>
        <v/>
      </c>
      <c r="B8957" s="85" t="str">
        <f>IF(C8957&lt;&gt;"",LEFT(C8957,9),"")</f>
        <v/>
      </c>
      <c r="V8957" s="60" t="str">
        <f>W8957&amp;H8957</f>
        <v/>
      </c>
      <c r="W8957" s="60" t="str">
        <f>_xlfn.LET(_xlpm.TextCell,TEXT(G8957,"###"),IF(_xlpm.TextCell&lt;&gt;"",IF(StyleSpaceSplit,IFERROR(IF(FIND(" ",_xlpm.TextCell)&gt;=1,MID(_xlpm.TextCell,1,FIND(" ",_xlpm.TextCell)-1),_xlpm.TextCell),_xlpm.TextCell),_xlpm.TextCell),""))</f>
        <v/>
      </c>
      <c r="X8957" s="60" t="str">
        <f>IF(A8957&lt;&gt;"",IFERROR(IF(FIND(" ",G8957)&gt;=1,MID(G8957,FIND(" ",G8957)+1,LEN(G8957)),""),""),"")</f>
        <v/>
      </c>
      <c r="AC8957" s="51">
        <f>IFERROR(VALUE(MID($C8957,1,2)),0)</f>
        <v>0</v>
      </c>
      <c r="AD8957" s="44">
        <f>IFERROR(VALUE(MID($C8957,4,3)),0)</f>
        <v>0</v>
      </c>
      <c r="AE8957" s="51">
        <f>VALUE(RIGHT("00"&amp;AC8957,2)&amp;RIGHT("000"&amp;AD8957,3))</f>
        <v>0</v>
      </c>
    </row>
    <row r="8958" spans="1:31">
      <c r="A8958" s="60" t="str">
        <f>IF(G8958&amp;Q8958&lt;&gt;"",W8958&amp;Q8958,"")</f>
        <v/>
      </c>
      <c r="B8958" s="85" t="str">
        <f>IF(C8958&lt;&gt;"",LEFT(C8958,9),"")</f>
        <v/>
      </c>
      <c r="V8958" s="60" t="str">
        <f>W8958&amp;H8958</f>
        <v/>
      </c>
      <c r="W8958" s="60" t="str">
        <f>_xlfn.LET(_xlpm.TextCell,TEXT(G8958,"###"),IF(_xlpm.TextCell&lt;&gt;"",IF(StyleSpaceSplit,IFERROR(IF(FIND(" ",_xlpm.TextCell)&gt;=1,MID(_xlpm.TextCell,1,FIND(" ",_xlpm.TextCell)-1),_xlpm.TextCell),_xlpm.TextCell),_xlpm.TextCell),""))</f>
        <v/>
      </c>
      <c r="X8958" s="60" t="str">
        <f>IF(A8958&lt;&gt;"",IFERROR(IF(FIND(" ",G8958)&gt;=1,MID(G8958,FIND(" ",G8958)+1,LEN(G8958)),""),""),"")</f>
        <v/>
      </c>
      <c r="AC8958" s="51">
        <f>IFERROR(VALUE(MID($C8958,1,2)),0)</f>
        <v>0</v>
      </c>
      <c r="AD8958" s="44">
        <f>IFERROR(VALUE(MID($C8958,4,3)),0)</f>
        <v>0</v>
      </c>
      <c r="AE8958" s="51">
        <f>VALUE(RIGHT("00"&amp;AC8958,2)&amp;RIGHT("000"&amp;AD8958,3))</f>
        <v>0</v>
      </c>
    </row>
    <row r="8959" spans="1:31">
      <c r="A8959" s="60" t="str">
        <f>IF(G8959&amp;Q8959&lt;&gt;"",W8959&amp;Q8959,"")</f>
        <v/>
      </c>
      <c r="B8959" s="85" t="str">
        <f>IF(C8959&lt;&gt;"",LEFT(C8959,9),"")</f>
        <v/>
      </c>
      <c r="V8959" s="60" t="str">
        <f>W8959&amp;H8959</f>
        <v/>
      </c>
      <c r="W8959" s="60" t="str">
        <f>_xlfn.LET(_xlpm.TextCell,TEXT(G8959,"###"),IF(_xlpm.TextCell&lt;&gt;"",IF(StyleSpaceSplit,IFERROR(IF(FIND(" ",_xlpm.TextCell)&gt;=1,MID(_xlpm.TextCell,1,FIND(" ",_xlpm.TextCell)-1),_xlpm.TextCell),_xlpm.TextCell),_xlpm.TextCell),""))</f>
        <v/>
      </c>
      <c r="X8959" s="60" t="str">
        <f>IF(A8959&lt;&gt;"",IFERROR(IF(FIND(" ",G8959)&gt;=1,MID(G8959,FIND(" ",G8959)+1,LEN(G8959)),""),""),"")</f>
        <v/>
      </c>
      <c r="AC8959" s="51">
        <f>IFERROR(VALUE(MID($C8959,1,2)),0)</f>
        <v>0</v>
      </c>
      <c r="AD8959" s="44">
        <f>IFERROR(VALUE(MID($C8959,4,3)),0)</f>
        <v>0</v>
      </c>
      <c r="AE8959" s="51">
        <f>VALUE(RIGHT("00"&amp;AC8959,2)&amp;RIGHT("000"&amp;AD8959,3))</f>
        <v>0</v>
      </c>
    </row>
    <row r="8960" spans="1:31">
      <c r="A8960" s="60" t="str">
        <f>IF(G8960&amp;Q8960&lt;&gt;"",W8960&amp;Q8960,"")</f>
        <v/>
      </c>
      <c r="B8960" s="85" t="str">
        <f>IF(C8960&lt;&gt;"",LEFT(C8960,9),"")</f>
        <v/>
      </c>
      <c r="V8960" s="60" t="str">
        <f>W8960&amp;H8960</f>
        <v/>
      </c>
      <c r="W8960" s="60" t="str">
        <f>_xlfn.LET(_xlpm.TextCell,TEXT(G8960,"###"),IF(_xlpm.TextCell&lt;&gt;"",IF(StyleSpaceSplit,IFERROR(IF(FIND(" ",_xlpm.TextCell)&gt;=1,MID(_xlpm.TextCell,1,FIND(" ",_xlpm.TextCell)-1),_xlpm.TextCell),_xlpm.TextCell),_xlpm.TextCell),""))</f>
        <v/>
      </c>
      <c r="X8960" s="60" t="str">
        <f>IF(A8960&lt;&gt;"",IFERROR(IF(FIND(" ",G8960)&gt;=1,MID(G8960,FIND(" ",G8960)+1,LEN(G8960)),""),""),"")</f>
        <v/>
      </c>
      <c r="AC8960" s="51">
        <f>IFERROR(VALUE(MID($C8960,1,2)),0)</f>
        <v>0</v>
      </c>
      <c r="AD8960" s="44">
        <f>IFERROR(VALUE(MID($C8960,4,3)),0)</f>
        <v>0</v>
      </c>
      <c r="AE8960" s="51">
        <f>VALUE(RIGHT("00"&amp;AC8960,2)&amp;RIGHT("000"&amp;AD8960,3))</f>
        <v>0</v>
      </c>
    </row>
    <row r="8961" spans="1:31">
      <c r="A8961" s="60" t="str">
        <f>IF(G8961&amp;Q8961&lt;&gt;"",W8961&amp;Q8961,"")</f>
        <v/>
      </c>
      <c r="B8961" s="85" t="str">
        <f>IF(C8961&lt;&gt;"",LEFT(C8961,9),"")</f>
        <v/>
      </c>
      <c r="V8961" s="60" t="str">
        <f>W8961&amp;H8961</f>
        <v/>
      </c>
      <c r="W8961" s="60" t="str">
        <f>_xlfn.LET(_xlpm.TextCell,TEXT(G8961,"###"),IF(_xlpm.TextCell&lt;&gt;"",IF(StyleSpaceSplit,IFERROR(IF(FIND(" ",_xlpm.TextCell)&gt;=1,MID(_xlpm.TextCell,1,FIND(" ",_xlpm.TextCell)-1),_xlpm.TextCell),_xlpm.TextCell),_xlpm.TextCell),""))</f>
        <v/>
      </c>
      <c r="X8961" s="60" t="str">
        <f>IF(A8961&lt;&gt;"",IFERROR(IF(FIND(" ",G8961)&gt;=1,MID(G8961,FIND(" ",G8961)+1,LEN(G8961)),""),""),"")</f>
        <v/>
      </c>
      <c r="AC8961" s="51">
        <f>IFERROR(VALUE(MID($C8961,1,2)),0)</f>
        <v>0</v>
      </c>
      <c r="AD8961" s="44">
        <f>IFERROR(VALUE(MID($C8961,4,3)),0)</f>
        <v>0</v>
      </c>
      <c r="AE8961" s="51">
        <f>VALUE(RIGHT("00"&amp;AC8961,2)&amp;RIGHT("000"&amp;AD8961,3))</f>
        <v>0</v>
      </c>
    </row>
    <row r="8962" spans="1:31">
      <c r="A8962" s="60" t="str">
        <f>IF(G8962&amp;Q8962&lt;&gt;"",W8962&amp;Q8962,"")</f>
        <v/>
      </c>
      <c r="B8962" s="85" t="str">
        <f>IF(C8962&lt;&gt;"",LEFT(C8962,9),"")</f>
        <v/>
      </c>
      <c r="V8962" s="60" t="str">
        <f>W8962&amp;H8962</f>
        <v/>
      </c>
      <c r="W8962" s="60" t="str">
        <f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>IF(A8962&lt;&gt;"",IFERROR(IF(FIND(" ",G8962)&gt;=1,MID(G8962,FIND(" ",G8962)+1,LEN(G8962)),""),""),"")</f>
        <v/>
      </c>
      <c r="AC8962" s="51">
        <f>IFERROR(VALUE(MID($C8962,1,2)),0)</f>
        <v>0</v>
      </c>
      <c r="AD8962" s="44">
        <f>IFERROR(VALUE(MID($C8962,4,3)),0)</f>
        <v>0</v>
      </c>
      <c r="AE8962" s="51">
        <f>VALUE(RIGHT("00"&amp;AC8962,2)&amp;RIGHT("000"&amp;AD8962,3))</f>
        <v>0</v>
      </c>
    </row>
    <row r="8963" spans="1:31">
      <c r="A8963" s="60" t="str">
        <f>IF(G8963&amp;Q8963&lt;&gt;"",W8963&amp;Q8963,"")</f>
        <v/>
      </c>
      <c r="B8963" s="85" t="str">
        <f>IF(C8963&lt;&gt;"",LEFT(C8963,9),"")</f>
        <v/>
      </c>
      <c r="V8963" s="60" t="str">
        <f>W8963&amp;H8963</f>
        <v/>
      </c>
      <c r="W8963" s="60" t="str">
        <f>_xlfn.LET(_xlpm.TextCell,TEXT(G8963,"###"),IF(_xlpm.TextCell&lt;&gt;"",IF(StyleSpaceSplit,IFERROR(IF(FIND(" ",_xlpm.TextCell)&gt;=1,MID(_xlpm.TextCell,1,FIND(" ",_xlpm.TextCell)-1),_xlpm.TextCell),_xlpm.TextCell),_xlpm.TextCell),""))</f>
        <v/>
      </c>
      <c r="X8963" s="60" t="str">
        <f>IF(A8963&lt;&gt;"",IFERROR(IF(FIND(" ",G8963)&gt;=1,MID(G8963,FIND(" ",G8963)+1,LEN(G8963)),""),""),"")</f>
        <v/>
      </c>
      <c r="AC8963" s="51">
        <f>IFERROR(VALUE(MID($C8963,1,2)),0)</f>
        <v>0</v>
      </c>
      <c r="AD8963" s="44">
        <f>IFERROR(VALUE(MID($C8963,4,3)),0)</f>
        <v>0</v>
      </c>
      <c r="AE8963" s="51">
        <f>VALUE(RIGHT("00"&amp;AC8963,2)&amp;RIGHT("000"&amp;AD8963,3))</f>
        <v>0</v>
      </c>
    </row>
    <row r="8964" spans="1:31">
      <c r="A8964" s="60" t="str">
        <f>IF(G8964&amp;Q8964&lt;&gt;"",W8964&amp;Q8964,"")</f>
        <v/>
      </c>
      <c r="B8964" s="85" t="str">
        <f>IF(C8964&lt;&gt;"",LEFT(C8964,9),"")</f>
        <v/>
      </c>
      <c r="V8964" s="60" t="str">
        <f>W8964&amp;H8964</f>
        <v/>
      </c>
      <c r="W8964" s="60" t="str">
        <f>_xlfn.LET(_xlpm.TextCell,TEXT(G8964,"###"),IF(_xlpm.TextCell&lt;&gt;"",IF(StyleSpaceSplit,IFERROR(IF(FIND(" ",_xlpm.TextCell)&gt;=1,MID(_xlpm.TextCell,1,FIND(" ",_xlpm.TextCell)-1),_xlpm.TextCell),_xlpm.TextCell),_xlpm.TextCell),""))</f>
        <v/>
      </c>
      <c r="X8964" s="60" t="str">
        <f>IF(A8964&lt;&gt;"",IFERROR(IF(FIND(" ",G8964)&gt;=1,MID(G8964,FIND(" ",G8964)+1,LEN(G8964)),""),""),"")</f>
        <v/>
      </c>
      <c r="AC8964" s="51">
        <f>IFERROR(VALUE(MID($C8964,1,2)),0)</f>
        <v>0</v>
      </c>
      <c r="AD8964" s="44">
        <f>IFERROR(VALUE(MID($C8964,4,3)),0)</f>
        <v>0</v>
      </c>
      <c r="AE8964" s="51">
        <f>VALUE(RIGHT("00"&amp;AC8964,2)&amp;RIGHT("000"&amp;AD8964,3))</f>
        <v>0</v>
      </c>
    </row>
    <row r="8965" spans="1:31">
      <c r="A8965" s="60" t="str">
        <f>IF(G8965&amp;Q8965&lt;&gt;"",W8965&amp;Q8965,"")</f>
        <v/>
      </c>
      <c r="B8965" s="85" t="str">
        <f>IF(C8965&lt;&gt;"",LEFT(C8965,9),"")</f>
        <v/>
      </c>
      <c r="V8965" s="60" t="str">
        <f>W8965&amp;H8965</f>
        <v/>
      </c>
      <c r="W8965" s="60" t="str">
        <f>_xlfn.LET(_xlpm.TextCell,TEXT(G8965,"###"),IF(_xlpm.TextCell&lt;&gt;"",IF(StyleSpaceSplit,IFERROR(IF(FIND(" ",_xlpm.TextCell)&gt;=1,MID(_xlpm.TextCell,1,FIND(" ",_xlpm.TextCell)-1),_xlpm.TextCell),_xlpm.TextCell),_xlpm.TextCell),""))</f>
        <v/>
      </c>
      <c r="X8965" s="60" t="str">
        <f>IF(A8965&lt;&gt;"",IFERROR(IF(FIND(" ",G8965)&gt;=1,MID(G8965,FIND(" ",G8965)+1,LEN(G8965)),""),""),"")</f>
        <v/>
      </c>
      <c r="AC8965" s="51">
        <f>IFERROR(VALUE(MID($C8965,1,2)),0)</f>
        <v>0</v>
      </c>
      <c r="AD8965" s="44">
        <f>IFERROR(VALUE(MID($C8965,4,3)),0)</f>
        <v>0</v>
      </c>
      <c r="AE8965" s="51">
        <f>VALUE(RIGHT("00"&amp;AC8965,2)&amp;RIGHT("000"&amp;AD8965,3))</f>
        <v>0</v>
      </c>
    </row>
    <row r="8966" spans="1:31">
      <c r="A8966" s="60" t="str">
        <f>IF(G8966&amp;Q8966&lt;&gt;"",W8966&amp;Q8966,"")</f>
        <v/>
      </c>
      <c r="B8966" s="85" t="str">
        <f>IF(C8966&lt;&gt;"",LEFT(C8966,9),"")</f>
        <v/>
      </c>
      <c r="V8966" s="60" t="str">
        <f>W8966&amp;H8966</f>
        <v/>
      </c>
      <c r="W8966" s="60" t="str">
        <f>_xlfn.LET(_xlpm.TextCell,TEXT(G8966,"###"),IF(_xlpm.TextCell&lt;&gt;"",IF(StyleSpaceSplit,IFERROR(IF(FIND(" ",_xlpm.TextCell)&gt;=1,MID(_xlpm.TextCell,1,FIND(" ",_xlpm.TextCell)-1),_xlpm.TextCell),_xlpm.TextCell),_xlpm.TextCell),""))</f>
        <v/>
      </c>
      <c r="X8966" s="60" t="str">
        <f>IF(A8966&lt;&gt;"",IFERROR(IF(FIND(" ",G8966)&gt;=1,MID(G8966,FIND(" ",G8966)+1,LEN(G8966)),""),""),"")</f>
        <v/>
      </c>
      <c r="AC8966" s="51">
        <f>IFERROR(VALUE(MID($C8966,1,2)),0)</f>
        <v>0</v>
      </c>
      <c r="AD8966" s="44">
        <f>IFERROR(VALUE(MID($C8966,4,3)),0)</f>
        <v>0</v>
      </c>
      <c r="AE8966" s="51">
        <f>VALUE(RIGHT("00"&amp;AC8966,2)&amp;RIGHT("000"&amp;AD8966,3))</f>
        <v>0</v>
      </c>
    </row>
    <row r="8967" spans="1:31">
      <c r="A8967" s="60" t="str">
        <f>IF(G8967&amp;Q8967&lt;&gt;"",W8967&amp;Q8967,"")</f>
        <v/>
      </c>
      <c r="B8967" s="85" t="str">
        <f>IF(C8967&lt;&gt;"",LEFT(C8967,9),"")</f>
        <v/>
      </c>
      <c r="V8967" s="60" t="str">
        <f>W8967&amp;H8967</f>
        <v/>
      </c>
      <c r="W8967" s="60" t="str">
        <f>_xlfn.LET(_xlpm.TextCell,TEXT(G8967,"###"),IF(_xlpm.TextCell&lt;&gt;"",IF(StyleSpaceSplit,IFERROR(IF(FIND(" ",_xlpm.TextCell)&gt;=1,MID(_xlpm.TextCell,1,FIND(" ",_xlpm.TextCell)-1),_xlpm.TextCell),_xlpm.TextCell),_xlpm.TextCell),""))</f>
        <v/>
      </c>
      <c r="X8967" s="60" t="str">
        <f>IF(A8967&lt;&gt;"",IFERROR(IF(FIND(" ",G8967)&gt;=1,MID(G8967,FIND(" ",G8967)+1,LEN(G8967)),""),""),"")</f>
        <v/>
      </c>
      <c r="AC8967" s="51">
        <f>IFERROR(VALUE(MID($C8967,1,2)),0)</f>
        <v>0</v>
      </c>
      <c r="AD8967" s="44">
        <f>IFERROR(VALUE(MID($C8967,4,3)),0)</f>
        <v>0</v>
      </c>
      <c r="AE8967" s="51">
        <f>VALUE(RIGHT("00"&amp;AC8967,2)&amp;RIGHT("000"&amp;AD8967,3))</f>
        <v>0</v>
      </c>
    </row>
    <row r="8968" spans="1:31">
      <c r="A8968" s="60" t="str">
        <f>IF(G8968&amp;Q8968&lt;&gt;"",W8968&amp;Q8968,"")</f>
        <v/>
      </c>
      <c r="B8968" s="85" t="str">
        <f>IF(C8968&lt;&gt;"",LEFT(C8968,9),"")</f>
        <v/>
      </c>
      <c r="V8968" s="60" t="str">
        <f>W8968&amp;H8968</f>
        <v/>
      </c>
      <c r="W8968" s="60" t="str">
        <f>_xlfn.LET(_xlpm.TextCell,TEXT(G8968,"###"),IF(_xlpm.TextCell&lt;&gt;"",IF(StyleSpaceSplit,IFERROR(IF(FIND(" ",_xlpm.TextCell)&gt;=1,MID(_xlpm.TextCell,1,FIND(" ",_xlpm.TextCell)-1),_xlpm.TextCell),_xlpm.TextCell),_xlpm.TextCell),""))</f>
        <v/>
      </c>
      <c r="X8968" s="60" t="str">
        <f>IF(A8968&lt;&gt;"",IFERROR(IF(FIND(" ",G8968)&gt;=1,MID(G8968,FIND(" ",G8968)+1,LEN(G8968)),""),""),"")</f>
        <v/>
      </c>
      <c r="AC8968" s="51">
        <f>IFERROR(VALUE(MID($C8968,1,2)),0)</f>
        <v>0</v>
      </c>
      <c r="AD8968" s="44">
        <f>IFERROR(VALUE(MID($C8968,4,3)),0)</f>
        <v>0</v>
      </c>
      <c r="AE8968" s="51">
        <f>VALUE(RIGHT("00"&amp;AC8968,2)&amp;RIGHT("000"&amp;AD8968,3))</f>
        <v>0</v>
      </c>
    </row>
    <row r="8969" spans="1:31">
      <c r="A8969" s="60" t="str">
        <f>IF(G8969&amp;Q8969&lt;&gt;"",W8969&amp;Q8969,"")</f>
        <v/>
      </c>
      <c r="B8969" s="85" t="str">
        <f>IF(C8969&lt;&gt;"",LEFT(C8969,9),"")</f>
        <v/>
      </c>
      <c r="V8969" s="60" t="str">
        <f>W8969&amp;H8969</f>
        <v/>
      </c>
      <c r="W8969" s="60" t="str">
        <f>_xlfn.LET(_xlpm.TextCell,TEXT(G8969,"###"),IF(_xlpm.TextCell&lt;&gt;"",IF(StyleSpaceSplit,IFERROR(IF(FIND(" ",_xlpm.TextCell)&gt;=1,MID(_xlpm.TextCell,1,FIND(" ",_xlpm.TextCell)-1),_xlpm.TextCell),_xlpm.TextCell),_xlpm.TextCell),""))</f>
        <v/>
      </c>
      <c r="X8969" s="60" t="str">
        <f>IF(A8969&lt;&gt;"",IFERROR(IF(FIND(" ",G8969)&gt;=1,MID(G8969,FIND(" ",G8969)+1,LEN(G8969)),""),""),"")</f>
        <v/>
      </c>
      <c r="AC8969" s="51">
        <f>IFERROR(VALUE(MID($C8969,1,2)),0)</f>
        <v>0</v>
      </c>
      <c r="AD8969" s="44">
        <f>IFERROR(VALUE(MID($C8969,4,3)),0)</f>
        <v>0</v>
      </c>
      <c r="AE8969" s="51">
        <f>VALUE(RIGHT("00"&amp;AC8969,2)&amp;RIGHT("000"&amp;AD8969,3))</f>
        <v>0</v>
      </c>
    </row>
    <row r="8970" spans="1:31">
      <c r="A8970" s="60" t="str">
        <f>IF(G8970&amp;Q8970&lt;&gt;"",W8970&amp;Q8970,"")</f>
        <v/>
      </c>
      <c r="B8970" s="85" t="str">
        <f>IF(C8970&lt;&gt;"",LEFT(C8970,9),"")</f>
        <v/>
      </c>
      <c r="V8970" s="60" t="str">
        <f>W8970&amp;H8970</f>
        <v/>
      </c>
      <c r="W8970" s="60" t="str">
        <f>_xlfn.LET(_xlpm.TextCell,TEXT(G8970,"###"),IF(_xlpm.TextCell&lt;&gt;"",IF(StyleSpaceSplit,IFERROR(IF(FIND(" ",_xlpm.TextCell)&gt;=1,MID(_xlpm.TextCell,1,FIND(" ",_xlpm.TextCell)-1),_xlpm.TextCell),_xlpm.TextCell),_xlpm.TextCell),""))</f>
        <v/>
      </c>
      <c r="X8970" s="60" t="str">
        <f>IF(A8970&lt;&gt;"",IFERROR(IF(FIND(" ",G8970)&gt;=1,MID(G8970,FIND(" ",G8970)+1,LEN(G8970)),""),""),"")</f>
        <v/>
      </c>
      <c r="AC8970" s="51">
        <f>IFERROR(VALUE(MID($C8970,1,2)),0)</f>
        <v>0</v>
      </c>
      <c r="AD8970" s="44">
        <f>IFERROR(VALUE(MID($C8970,4,3)),0)</f>
        <v>0</v>
      </c>
      <c r="AE8970" s="51">
        <f>VALUE(RIGHT("00"&amp;AC8970,2)&amp;RIGHT("000"&amp;AD8970,3))</f>
        <v>0</v>
      </c>
    </row>
    <row r="8971" spans="1:31">
      <c r="A8971" s="60" t="str">
        <f>IF(G8971&amp;Q8971&lt;&gt;"",W8971&amp;Q8971,"")</f>
        <v/>
      </c>
      <c r="B8971" s="85" t="str">
        <f>IF(C8971&lt;&gt;"",LEFT(C8971,9),"")</f>
        <v/>
      </c>
      <c r="V8971" s="60" t="str">
        <f>W8971&amp;H8971</f>
        <v/>
      </c>
      <c r="W8971" s="60" t="str">
        <f>_xlfn.LET(_xlpm.TextCell,TEXT(G8971,"###"),IF(_xlpm.TextCell&lt;&gt;"",IF(StyleSpaceSplit,IFERROR(IF(FIND(" ",_xlpm.TextCell)&gt;=1,MID(_xlpm.TextCell,1,FIND(" ",_xlpm.TextCell)-1),_xlpm.TextCell),_xlpm.TextCell),_xlpm.TextCell),""))</f>
        <v/>
      </c>
      <c r="X8971" s="60" t="str">
        <f>IF(A8971&lt;&gt;"",IFERROR(IF(FIND(" ",G8971)&gt;=1,MID(G8971,FIND(" ",G8971)+1,LEN(G8971)),""),""),"")</f>
        <v/>
      </c>
      <c r="AC8971" s="51">
        <f>IFERROR(VALUE(MID($C8971,1,2)),0)</f>
        <v>0</v>
      </c>
      <c r="AD8971" s="44">
        <f>IFERROR(VALUE(MID($C8971,4,3)),0)</f>
        <v>0</v>
      </c>
      <c r="AE8971" s="51">
        <f>VALUE(RIGHT("00"&amp;AC8971,2)&amp;RIGHT("000"&amp;AD8971,3))</f>
        <v>0</v>
      </c>
    </row>
    <row r="8972" spans="1:31">
      <c r="A8972" s="60" t="str">
        <f>IF(G8972&amp;Q8972&lt;&gt;"",W8972&amp;Q8972,"")</f>
        <v/>
      </c>
      <c r="B8972" s="85" t="str">
        <f>IF(C8972&lt;&gt;"",LEFT(C8972,9),"")</f>
        <v/>
      </c>
      <c r="V8972" s="60" t="str">
        <f>W8972&amp;H8972</f>
        <v/>
      </c>
      <c r="W8972" s="60" t="str">
        <f>_xlfn.LET(_xlpm.TextCell,TEXT(G8972,"###"),IF(_xlpm.TextCell&lt;&gt;"",IF(StyleSpaceSplit,IFERROR(IF(FIND(" ",_xlpm.TextCell)&gt;=1,MID(_xlpm.TextCell,1,FIND(" ",_xlpm.TextCell)-1),_xlpm.TextCell),_xlpm.TextCell),_xlpm.TextCell),""))</f>
        <v/>
      </c>
      <c r="X8972" s="60" t="str">
        <f>IF(A8972&lt;&gt;"",IFERROR(IF(FIND(" ",G8972)&gt;=1,MID(G8972,FIND(" ",G8972)+1,LEN(G8972)),""),""),"")</f>
        <v/>
      </c>
      <c r="AC8972" s="51">
        <f>IFERROR(VALUE(MID($C8972,1,2)),0)</f>
        <v>0</v>
      </c>
      <c r="AD8972" s="44">
        <f>IFERROR(VALUE(MID($C8972,4,3)),0)</f>
        <v>0</v>
      </c>
      <c r="AE8972" s="51">
        <f>VALUE(RIGHT("00"&amp;AC8972,2)&amp;RIGHT("000"&amp;AD8972,3))</f>
        <v>0</v>
      </c>
    </row>
    <row r="8973" spans="1:31">
      <c r="A8973" s="60" t="str">
        <f>IF(G8973&amp;Q8973&lt;&gt;"",W8973&amp;Q8973,"")</f>
        <v/>
      </c>
      <c r="B8973" s="85" t="str">
        <f>IF(C8973&lt;&gt;"",LEFT(C8973,9),"")</f>
        <v/>
      </c>
      <c r="V8973" s="60" t="str">
        <f>W8973&amp;H8973</f>
        <v/>
      </c>
      <c r="W8973" s="60" t="str">
        <f>_xlfn.LET(_xlpm.TextCell,TEXT(G8973,"###"),IF(_xlpm.TextCell&lt;&gt;"",IF(StyleSpaceSplit,IFERROR(IF(FIND(" ",_xlpm.TextCell)&gt;=1,MID(_xlpm.TextCell,1,FIND(" ",_xlpm.TextCell)-1),_xlpm.TextCell),_xlpm.TextCell),_xlpm.TextCell),""))</f>
        <v/>
      </c>
      <c r="X8973" s="60" t="str">
        <f>IF(A8973&lt;&gt;"",IFERROR(IF(FIND(" ",G8973)&gt;=1,MID(G8973,FIND(" ",G8973)+1,LEN(G8973)),""),""),"")</f>
        <v/>
      </c>
      <c r="AC8973" s="51">
        <f>IFERROR(VALUE(MID($C8973,1,2)),0)</f>
        <v>0</v>
      </c>
      <c r="AD8973" s="44">
        <f>IFERROR(VALUE(MID($C8973,4,3)),0)</f>
        <v>0</v>
      </c>
      <c r="AE8973" s="51">
        <f>VALUE(RIGHT("00"&amp;AC8973,2)&amp;RIGHT("000"&amp;AD8973,3))</f>
        <v>0</v>
      </c>
    </row>
    <row r="8974" spans="1:31">
      <c r="A8974" s="60" t="str">
        <f>IF(G8974&amp;Q8974&lt;&gt;"",W8974&amp;Q8974,"")</f>
        <v/>
      </c>
      <c r="B8974" s="85" t="str">
        <f>IF(C8974&lt;&gt;"",LEFT(C8974,9),"")</f>
        <v/>
      </c>
      <c r="V8974" s="60" t="str">
        <f>W8974&amp;H8974</f>
        <v/>
      </c>
      <c r="W8974" s="60" t="str">
        <f>_xlfn.LET(_xlpm.TextCell,TEXT(G8974,"###"),IF(_xlpm.TextCell&lt;&gt;"",IF(StyleSpaceSplit,IFERROR(IF(FIND(" ",_xlpm.TextCell)&gt;=1,MID(_xlpm.TextCell,1,FIND(" ",_xlpm.TextCell)-1),_xlpm.TextCell),_xlpm.TextCell),_xlpm.TextCell),""))</f>
        <v/>
      </c>
      <c r="X8974" s="60" t="str">
        <f>IF(A8974&lt;&gt;"",IFERROR(IF(FIND(" ",G8974)&gt;=1,MID(G8974,FIND(" ",G8974)+1,LEN(G8974)),""),""),"")</f>
        <v/>
      </c>
      <c r="AC8974" s="51">
        <f>IFERROR(VALUE(MID($C8974,1,2)),0)</f>
        <v>0</v>
      </c>
      <c r="AD8974" s="44">
        <f>IFERROR(VALUE(MID($C8974,4,3)),0)</f>
        <v>0</v>
      </c>
      <c r="AE8974" s="51">
        <f>VALUE(RIGHT("00"&amp;AC8974,2)&amp;RIGHT("000"&amp;AD8974,3))</f>
        <v>0</v>
      </c>
    </row>
    <row r="8975" spans="1:31">
      <c r="A8975" s="60" t="str">
        <f>IF(G8975&amp;Q8975&lt;&gt;"",W8975&amp;Q8975,"")</f>
        <v/>
      </c>
      <c r="B8975" s="85" t="str">
        <f>IF(C8975&lt;&gt;"",LEFT(C8975,9),"")</f>
        <v/>
      </c>
      <c r="V8975" s="60" t="str">
        <f>W8975&amp;H8975</f>
        <v/>
      </c>
      <c r="W8975" s="60" t="str">
        <f>_xlfn.LET(_xlpm.TextCell,TEXT(G8975,"###"),IF(_xlpm.TextCell&lt;&gt;"",IF(StyleSpaceSplit,IFERROR(IF(FIND(" ",_xlpm.TextCell)&gt;=1,MID(_xlpm.TextCell,1,FIND(" ",_xlpm.TextCell)-1),_xlpm.TextCell),_xlpm.TextCell),_xlpm.TextCell),""))</f>
        <v/>
      </c>
      <c r="X8975" s="60" t="str">
        <f>IF(A8975&lt;&gt;"",IFERROR(IF(FIND(" ",G8975)&gt;=1,MID(G8975,FIND(" ",G8975)+1,LEN(G8975)),""),""),"")</f>
        <v/>
      </c>
      <c r="AC8975" s="51">
        <f>IFERROR(VALUE(MID($C8975,1,2)),0)</f>
        <v>0</v>
      </c>
      <c r="AD8975" s="44">
        <f>IFERROR(VALUE(MID($C8975,4,3)),0)</f>
        <v>0</v>
      </c>
      <c r="AE8975" s="51">
        <f>VALUE(RIGHT("00"&amp;AC8975,2)&amp;RIGHT("000"&amp;AD8975,3))</f>
        <v>0</v>
      </c>
    </row>
    <row r="8976" spans="1:31">
      <c r="A8976" s="60" t="str">
        <f>IF(G8976&amp;Q8976&lt;&gt;"",W8976&amp;Q8976,"")</f>
        <v/>
      </c>
      <c r="B8976" s="85" t="str">
        <f>IF(C8976&lt;&gt;"",LEFT(C8976,9),"")</f>
        <v/>
      </c>
      <c r="V8976" s="60" t="str">
        <f>W8976&amp;H8976</f>
        <v/>
      </c>
      <c r="W8976" s="60" t="str">
        <f>_xlfn.LET(_xlpm.TextCell,TEXT(G8976,"###"),IF(_xlpm.TextCell&lt;&gt;"",IF(StyleSpaceSplit,IFERROR(IF(FIND(" ",_xlpm.TextCell)&gt;=1,MID(_xlpm.TextCell,1,FIND(" ",_xlpm.TextCell)-1),_xlpm.TextCell),_xlpm.TextCell),_xlpm.TextCell),""))</f>
        <v/>
      </c>
      <c r="X8976" s="60" t="str">
        <f>IF(A8976&lt;&gt;"",IFERROR(IF(FIND(" ",G8976)&gt;=1,MID(G8976,FIND(" ",G8976)+1,LEN(G8976)),""),""),"")</f>
        <v/>
      </c>
      <c r="AC8976" s="51">
        <f>IFERROR(VALUE(MID($C8976,1,2)),0)</f>
        <v>0</v>
      </c>
      <c r="AD8976" s="44">
        <f>IFERROR(VALUE(MID($C8976,4,3)),0)</f>
        <v>0</v>
      </c>
      <c r="AE8976" s="51">
        <f>VALUE(RIGHT("00"&amp;AC8976,2)&amp;RIGHT("000"&amp;AD8976,3))</f>
        <v>0</v>
      </c>
    </row>
    <row r="8977" spans="1:31">
      <c r="A8977" s="60" t="str">
        <f>IF(G8977&amp;Q8977&lt;&gt;"",W8977&amp;Q8977,"")</f>
        <v/>
      </c>
      <c r="B8977" s="85" t="str">
        <f>IF(C8977&lt;&gt;"",LEFT(C8977,9),"")</f>
        <v/>
      </c>
      <c r="V8977" s="60" t="str">
        <f>W8977&amp;H8977</f>
        <v/>
      </c>
      <c r="W8977" s="60" t="str">
        <f>_xlfn.LET(_xlpm.TextCell,TEXT(G8977,"###"),IF(_xlpm.TextCell&lt;&gt;"",IF(StyleSpaceSplit,IFERROR(IF(FIND(" ",_xlpm.TextCell)&gt;=1,MID(_xlpm.TextCell,1,FIND(" ",_xlpm.TextCell)-1),_xlpm.TextCell),_xlpm.TextCell),_xlpm.TextCell),""))</f>
        <v/>
      </c>
      <c r="X8977" s="60" t="str">
        <f>IF(A8977&lt;&gt;"",IFERROR(IF(FIND(" ",G8977)&gt;=1,MID(G8977,FIND(" ",G8977)+1,LEN(G8977)),""),""),"")</f>
        <v/>
      </c>
      <c r="AC8977" s="51">
        <f>IFERROR(VALUE(MID($C8977,1,2)),0)</f>
        <v>0</v>
      </c>
      <c r="AD8977" s="44">
        <f>IFERROR(VALUE(MID($C8977,4,3)),0)</f>
        <v>0</v>
      </c>
      <c r="AE8977" s="51">
        <f>VALUE(RIGHT("00"&amp;AC8977,2)&amp;RIGHT("000"&amp;AD8977,3))</f>
        <v>0</v>
      </c>
    </row>
    <row r="8978" spans="1:31">
      <c r="A8978" s="60" t="str">
        <f>IF(G8978&amp;Q8978&lt;&gt;"",W8978&amp;Q8978,"")</f>
        <v/>
      </c>
      <c r="B8978" s="85" t="str">
        <f>IF(C8978&lt;&gt;"",LEFT(C8978,9),"")</f>
        <v/>
      </c>
      <c r="V8978" s="60" t="str">
        <f>W8978&amp;H8978</f>
        <v/>
      </c>
      <c r="W8978" s="60" t="str">
        <f>_xlfn.LET(_xlpm.TextCell,TEXT(G8978,"###"),IF(_xlpm.TextCell&lt;&gt;"",IF(StyleSpaceSplit,IFERROR(IF(FIND(" ",_xlpm.TextCell)&gt;=1,MID(_xlpm.TextCell,1,FIND(" ",_xlpm.TextCell)-1),_xlpm.TextCell),_xlpm.TextCell),_xlpm.TextCell),""))</f>
        <v/>
      </c>
      <c r="X8978" s="60" t="str">
        <f>IF(A8978&lt;&gt;"",IFERROR(IF(FIND(" ",G8978)&gt;=1,MID(G8978,FIND(" ",G8978)+1,LEN(G8978)),""),""),"")</f>
        <v/>
      </c>
      <c r="AC8978" s="51">
        <f>IFERROR(VALUE(MID($C8978,1,2)),0)</f>
        <v>0</v>
      </c>
      <c r="AD8978" s="44">
        <f>IFERROR(VALUE(MID($C8978,4,3)),0)</f>
        <v>0</v>
      </c>
      <c r="AE8978" s="51">
        <f>VALUE(RIGHT("00"&amp;AC8978,2)&amp;RIGHT("000"&amp;AD8978,3))</f>
        <v>0</v>
      </c>
    </row>
    <row r="8979" spans="1:31">
      <c r="A8979" s="60" t="str">
        <f>IF(G8979&amp;Q8979&lt;&gt;"",W8979&amp;Q8979,"")</f>
        <v/>
      </c>
      <c r="B8979" s="85" t="str">
        <f>IF(C8979&lt;&gt;"",LEFT(C8979,9),"")</f>
        <v/>
      </c>
      <c r="V8979" s="60" t="str">
        <f>W8979&amp;H8979</f>
        <v/>
      </c>
      <c r="W8979" s="60" t="str">
        <f>_xlfn.LET(_xlpm.TextCell,TEXT(G8979,"###"),IF(_xlpm.TextCell&lt;&gt;"",IF(StyleSpaceSplit,IFERROR(IF(FIND(" ",_xlpm.TextCell)&gt;=1,MID(_xlpm.TextCell,1,FIND(" ",_xlpm.TextCell)-1),_xlpm.TextCell),_xlpm.TextCell),_xlpm.TextCell),""))</f>
        <v/>
      </c>
      <c r="X8979" s="60" t="str">
        <f>IF(A8979&lt;&gt;"",IFERROR(IF(FIND(" ",G8979)&gt;=1,MID(G8979,FIND(" ",G8979)+1,LEN(G8979)),""),""),"")</f>
        <v/>
      </c>
      <c r="AC8979" s="51">
        <f>IFERROR(VALUE(MID($C8979,1,2)),0)</f>
        <v>0</v>
      </c>
      <c r="AD8979" s="44">
        <f>IFERROR(VALUE(MID($C8979,4,3)),0)</f>
        <v>0</v>
      </c>
      <c r="AE8979" s="51">
        <f>VALUE(RIGHT("00"&amp;AC8979,2)&amp;RIGHT("000"&amp;AD8979,3))</f>
        <v>0</v>
      </c>
    </row>
    <row r="8980" spans="1:31">
      <c r="A8980" s="60" t="str">
        <f>IF(G8980&amp;Q8980&lt;&gt;"",W8980&amp;Q8980,"")</f>
        <v/>
      </c>
      <c r="B8980" s="85" t="str">
        <f>IF(C8980&lt;&gt;"",LEFT(C8980,9),"")</f>
        <v/>
      </c>
      <c r="V8980" s="60" t="str">
        <f>W8980&amp;H8980</f>
        <v/>
      </c>
      <c r="W8980" s="60" t="str">
        <f>_xlfn.LET(_xlpm.TextCell,TEXT(G8980,"###"),IF(_xlpm.TextCell&lt;&gt;"",IF(StyleSpaceSplit,IFERROR(IF(FIND(" ",_xlpm.TextCell)&gt;=1,MID(_xlpm.TextCell,1,FIND(" ",_xlpm.TextCell)-1),_xlpm.TextCell),_xlpm.TextCell),_xlpm.TextCell),""))</f>
        <v/>
      </c>
      <c r="X8980" s="60" t="str">
        <f>IF(A8980&lt;&gt;"",IFERROR(IF(FIND(" ",G8980)&gt;=1,MID(G8980,FIND(" ",G8980)+1,LEN(G8980)),""),""),"")</f>
        <v/>
      </c>
      <c r="AC8980" s="51">
        <f>IFERROR(VALUE(MID($C8980,1,2)),0)</f>
        <v>0</v>
      </c>
      <c r="AD8980" s="44">
        <f>IFERROR(VALUE(MID($C8980,4,3)),0)</f>
        <v>0</v>
      </c>
      <c r="AE8980" s="51">
        <f>VALUE(RIGHT("00"&amp;AC8980,2)&amp;RIGHT("000"&amp;AD8980,3))</f>
        <v>0</v>
      </c>
    </row>
    <row r="8981" spans="1:31">
      <c r="A8981" s="60" t="str">
        <f>IF(G8981&amp;Q8981&lt;&gt;"",W8981&amp;Q8981,"")</f>
        <v/>
      </c>
      <c r="B8981" s="85" t="str">
        <f>IF(C8981&lt;&gt;"",LEFT(C8981,9),"")</f>
        <v/>
      </c>
      <c r="V8981" s="60" t="str">
        <f>W8981&amp;H8981</f>
        <v/>
      </c>
      <c r="W8981" s="60" t="str">
        <f>_xlfn.LET(_xlpm.TextCell,TEXT(G8981,"###"),IF(_xlpm.TextCell&lt;&gt;"",IF(StyleSpaceSplit,IFERROR(IF(FIND(" ",_xlpm.TextCell)&gt;=1,MID(_xlpm.TextCell,1,FIND(" ",_xlpm.TextCell)-1),_xlpm.TextCell),_xlpm.TextCell),_xlpm.TextCell),""))</f>
        <v/>
      </c>
      <c r="X8981" s="60" t="str">
        <f>IF(A8981&lt;&gt;"",IFERROR(IF(FIND(" ",G8981)&gt;=1,MID(G8981,FIND(" ",G8981)+1,LEN(G8981)),""),""),"")</f>
        <v/>
      </c>
      <c r="AC8981" s="51">
        <f>IFERROR(VALUE(MID($C8981,1,2)),0)</f>
        <v>0</v>
      </c>
      <c r="AD8981" s="44">
        <f>IFERROR(VALUE(MID($C8981,4,3)),0)</f>
        <v>0</v>
      </c>
      <c r="AE8981" s="51">
        <f>VALUE(RIGHT("00"&amp;AC8981,2)&amp;RIGHT("000"&amp;AD8981,3))</f>
        <v>0</v>
      </c>
    </row>
    <row r="8982" spans="1:31">
      <c r="A8982" s="60" t="str">
        <f>IF(G8982&amp;Q8982&lt;&gt;"",W8982&amp;Q8982,"")</f>
        <v/>
      </c>
      <c r="B8982" s="85" t="str">
        <f>IF(C8982&lt;&gt;"",LEFT(C8982,9),"")</f>
        <v/>
      </c>
      <c r="V8982" s="60" t="str">
        <f>W8982&amp;H8982</f>
        <v/>
      </c>
      <c r="W8982" s="60" t="str">
        <f>_xlfn.LET(_xlpm.TextCell,TEXT(G8982,"###"),IF(_xlpm.TextCell&lt;&gt;"",IF(StyleSpaceSplit,IFERROR(IF(FIND(" ",_xlpm.TextCell)&gt;=1,MID(_xlpm.TextCell,1,FIND(" ",_xlpm.TextCell)-1),_xlpm.TextCell),_xlpm.TextCell),_xlpm.TextCell),""))</f>
        <v/>
      </c>
      <c r="X8982" s="60" t="str">
        <f>IF(A8982&lt;&gt;"",IFERROR(IF(FIND(" ",G8982)&gt;=1,MID(G8982,FIND(" ",G8982)+1,LEN(G8982)),""),""),"")</f>
        <v/>
      </c>
      <c r="AC8982" s="51">
        <f>IFERROR(VALUE(MID($C8982,1,2)),0)</f>
        <v>0</v>
      </c>
      <c r="AD8982" s="44">
        <f>IFERROR(VALUE(MID($C8982,4,3)),0)</f>
        <v>0</v>
      </c>
      <c r="AE8982" s="51">
        <f>VALUE(RIGHT("00"&amp;AC8982,2)&amp;RIGHT("000"&amp;AD8982,3))</f>
        <v>0</v>
      </c>
    </row>
    <row r="8983" spans="1:31">
      <c r="A8983" s="60" t="str">
        <f>IF(G8983&amp;Q8983&lt;&gt;"",W8983&amp;Q8983,"")</f>
        <v/>
      </c>
      <c r="B8983" s="85" t="str">
        <f>IF(C8983&lt;&gt;"",LEFT(C8983,9),"")</f>
        <v/>
      </c>
      <c r="V8983" s="60" t="str">
        <f>W8983&amp;H8983</f>
        <v/>
      </c>
      <c r="W8983" s="60" t="str">
        <f>_xlfn.LET(_xlpm.TextCell,TEXT(G8983,"###"),IF(_xlpm.TextCell&lt;&gt;"",IF(StyleSpaceSplit,IFERROR(IF(FIND(" ",_xlpm.TextCell)&gt;=1,MID(_xlpm.TextCell,1,FIND(" ",_xlpm.TextCell)-1),_xlpm.TextCell),_xlpm.TextCell),_xlpm.TextCell),""))</f>
        <v/>
      </c>
      <c r="X8983" s="60" t="str">
        <f>IF(A8983&lt;&gt;"",IFERROR(IF(FIND(" ",G8983)&gt;=1,MID(G8983,FIND(" ",G8983)+1,LEN(G8983)),""),""),"")</f>
        <v/>
      </c>
      <c r="AC8983" s="51">
        <f>IFERROR(VALUE(MID($C8983,1,2)),0)</f>
        <v>0</v>
      </c>
      <c r="AD8983" s="44">
        <f>IFERROR(VALUE(MID($C8983,4,3)),0)</f>
        <v>0</v>
      </c>
      <c r="AE8983" s="51">
        <f>VALUE(RIGHT("00"&amp;AC8983,2)&amp;RIGHT("000"&amp;AD8983,3))</f>
        <v>0</v>
      </c>
    </row>
    <row r="8984" spans="1:31">
      <c r="A8984" s="60" t="str">
        <f>IF(G8984&amp;Q8984&lt;&gt;"",W8984&amp;Q8984,"")</f>
        <v/>
      </c>
      <c r="B8984" s="85" t="str">
        <f>IF(C8984&lt;&gt;"",LEFT(C8984,9),"")</f>
        <v/>
      </c>
      <c r="V8984" s="60" t="str">
        <f>W8984&amp;H8984</f>
        <v/>
      </c>
      <c r="W8984" s="60" t="str">
        <f>_xlfn.LET(_xlpm.TextCell,TEXT(G8984,"###"),IF(_xlpm.TextCell&lt;&gt;"",IF(StyleSpaceSplit,IFERROR(IF(FIND(" ",_xlpm.TextCell)&gt;=1,MID(_xlpm.TextCell,1,FIND(" ",_xlpm.TextCell)-1),_xlpm.TextCell),_xlpm.TextCell),_xlpm.TextCell),""))</f>
        <v/>
      </c>
      <c r="X8984" s="60" t="str">
        <f>IF(A8984&lt;&gt;"",IFERROR(IF(FIND(" ",G8984)&gt;=1,MID(G8984,FIND(" ",G8984)+1,LEN(G8984)),""),""),"")</f>
        <v/>
      </c>
      <c r="AC8984" s="51">
        <f>IFERROR(VALUE(MID($C8984,1,2)),0)</f>
        <v>0</v>
      </c>
      <c r="AD8984" s="44">
        <f>IFERROR(VALUE(MID($C8984,4,3)),0)</f>
        <v>0</v>
      </c>
      <c r="AE8984" s="51">
        <f>VALUE(RIGHT("00"&amp;AC8984,2)&amp;RIGHT("000"&amp;AD8984,3))</f>
        <v>0</v>
      </c>
    </row>
    <row r="8985" spans="1:31">
      <c r="A8985" s="60" t="str">
        <f>IF(G8985&amp;Q8985&lt;&gt;"",W8985&amp;Q8985,"")</f>
        <v/>
      </c>
      <c r="B8985" s="85" t="str">
        <f>IF(C8985&lt;&gt;"",LEFT(C8985,9),"")</f>
        <v/>
      </c>
      <c r="V8985" s="60" t="str">
        <f>W8985&amp;H8985</f>
        <v/>
      </c>
      <c r="W8985" s="60" t="str">
        <f>_xlfn.LET(_xlpm.TextCell,TEXT(G8985,"###"),IF(_xlpm.TextCell&lt;&gt;"",IF(StyleSpaceSplit,IFERROR(IF(FIND(" ",_xlpm.TextCell)&gt;=1,MID(_xlpm.TextCell,1,FIND(" ",_xlpm.TextCell)-1),_xlpm.TextCell),_xlpm.TextCell),_xlpm.TextCell),""))</f>
        <v/>
      </c>
      <c r="X8985" s="60" t="str">
        <f>IF(A8985&lt;&gt;"",IFERROR(IF(FIND(" ",G8985)&gt;=1,MID(G8985,FIND(" ",G8985)+1,LEN(G8985)),""),""),"")</f>
        <v/>
      </c>
      <c r="AC8985" s="51">
        <f>IFERROR(VALUE(MID($C8985,1,2)),0)</f>
        <v>0</v>
      </c>
      <c r="AD8985" s="44">
        <f>IFERROR(VALUE(MID($C8985,4,3)),0)</f>
        <v>0</v>
      </c>
      <c r="AE8985" s="51">
        <f>VALUE(RIGHT("00"&amp;AC8985,2)&amp;RIGHT("000"&amp;AD8985,3))</f>
        <v>0</v>
      </c>
    </row>
    <row r="8986" spans="1:31">
      <c r="A8986" s="60" t="str">
        <f>IF(G8986&amp;Q8986&lt;&gt;"",W8986&amp;Q8986,"")</f>
        <v/>
      </c>
      <c r="B8986" s="85" t="str">
        <f>IF(C8986&lt;&gt;"",LEFT(C8986,9),"")</f>
        <v/>
      </c>
      <c r="V8986" s="60" t="str">
        <f>W8986&amp;H8986</f>
        <v/>
      </c>
      <c r="W8986" s="60" t="str">
        <f>_xlfn.LET(_xlpm.TextCell,TEXT(G8986,"###"),IF(_xlpm.TextCell&lt;&gt;"",IF(StyleSpaceSplit,IFERROR(IF(FIND(" ",_xlpm.TextCell)&gt;=1,MID(_xlpm.TextCell,1,FIND(" ",_xlpm.TextCell)-1),_xlpm.TextCell),_xlpm.TextCell),_xlpm.TextCell),""))</f>
        <v/>
      </c>
      <c r="X8986" s="60" t="str">
        <f>IF(A8986&lt;&gt;"",IFERROR(IF(FIND(" ",G8986)&gt;=1,MID(G8986,FIND(" ",G8986)+1,LEN(G8986)),""),""),"")</f>
        <v/>
      </c>
      <c r="AC8986" s="51">
        <f>IFERROR(VALUE(MID($C8986,1,2)),0)</f>
        <v>0</v>
      </c>
      <c r="AD8986" s="44">
        <f>IFERROR(VALUE(MID($C8986,4,3)),0)</f>
        <v>0</v>
      </c>
      <c r="AE8986" s="51">
        <f>VALUE(RIGHT("00"&amp;AC8986,2)&amp;RIGHT("000"&amp;AD8986,3))</f>
        <v>0</v>
      </c>
    </row>
    <row r="8987" spans="1:31">
      <c r="A8987" s="60" t="str">
        <f>IF(G8987&amp;Q8987&lt;&gt;"",W8987&amp;Q8987,"")</f>
        <v/>
      </c>
      <c r="B8987" s="85" t="str">
        <f>IF(C8987&lt;&gt;"",LEFT(C8987,9),"")</f>
        <v/>
      </c>
      <c r="V8987" s="60" t="str">
        <f>W8987&amp;H8987</f>
        <v/>
      </c>
      <c r="W8987" s="60" t="str">
        <f>_xlfn.LET(_xlpm.TextCell,TEXT(G8987,"###"),IF(_xlpm.TextCell&lt;&gt;"",IF(StyleSpaceSplit,IFERROR(IF(FIND(" ",_xlpm.TextCell)&gt;=1,MID(_xlpm.TextCell,1,FIND(" ",_xlpm.TextCell)-1),_xlpm.TextCell),_xlpm.TextCell),_xlpm.TextCell),""))</f>
        <v/>
      </c>
      <c r="X8987" s="60" t="str">
        <f>IF(A8987&lt;&gt;"",IFERROR(IF(FIND(" ",G8987)&gt;=1,MID(G8987,FIND(" ",G8987)+1,LEN(G8987)),""),""),"")</f>
        <v/>
      </c>
      <c r="AC8987" s="51">
        <f>IFERROR(VALUE(MID($C8987,1,2)),0)</f>
        <v>0</v>
      </c>
      <c r="AD8987" s="44">
        <f>IFERROR(VALUE(MID($C8987,4,3)),0)</f>
        <v>0</v>
      </c>
      <c r="AE8987" s="51">
        <f>VALUE(RIGHT("00"&amp;AC8987,2)&amp;RIGHT("000"&amp;AD8987,3))</f>
        <v>0</v>
      </c>
    </row>
    <row r="8988" spans="1:31">
      <c r="A8988" s="60" t="str">
        <f>IF(G8988&amp;Q8988&lt;&gt;"",W8988&amp;Q8988,"")</f>
        <v/>
      </c>
      <c r="B8988" s="85" t="str">
        <f>IF(C8988&lt;&gt;"",LEFT(C8988,9),"")</f>
        <v/>
      </c>
      <c r="V8988" s="60" t="str">
        <f>W8988&amp;H8988</f>
        <v/>
      </c>
      <c r="W8988" s="60" t="str">
        <f>_xlfn.LET(_xlpm.TextCell,TEXT(G8988,"###"),IF(_xlpm.TextCell&lt;&gt;"",IF(StyleSpaceSplit,IFERROR(IF(FIND(" ",_xlpm.TextCell)&gt;=1,MID(_xlpm.TextCell,1,FIND(" ",_xlpm.TextCell)-1),_xlpm.TextCell),_xlpm.TextCell),_xlpm.TextCell),""))</f>
        <v/>
      </c>
      <c r="X8988" s="60" t="str">
        <f>IF(A8988&lt;&gt;"",IFERROR(IF(FIND(" ",G8988)&gt;=1,MID(G8988,FIND(" ",G8988)+1,LEN(G8988)),""),""),"")</f>
        <v/>
      </c>
      <c r="AC8988" s="51">
        <f>IFERROR(VALUE(MID($C8988,1,2)),0)</f>
        <v>0</v>
      </c>
      <c r="AD8988" s="44">
        <f>IFERROR(VALUE(MID($C8988,4,3)),0)</f>
        <v>0</v>
      </c>
      <c r="AE8988" s="51">
        <f>VALUE(RIGHT("00"&amp;AC8988,2)&amp;RIGHT("000"&amp;AD8988,3))</f>
        <v>0</v>
      </c>
    </row>
    <row r="8989" spans="1:31">
      <c r="A8989" s="60" t="str">
        <f>IF(G8989&amp;Q8989&lt;&gt;"",W8989&amp;Q8989,"")</f>
        <v/>
      </c>
      <c r="B8989" s="85" t="str">
        <f>IF(C8989&lt;&gt;"",LEFT(C8989,9),"")</f>
        <v/>
      </c>
      <c r="V8989" s="60" t="str">
        <f>W8989&amp;H8989</f>
        <v/>
      </c>
      <c r="W8989" s="60" t="str">
        <f>_xlfn.LET(_xlpm.TextCell,TEXT(G8989,"###"),IF(_xlpm.TextCell&lt;&gt;"",IF(StyleSpaceSplit,IFERROR(IF(FIND(" ",_xlpm.TextCell)&gt;=1,MID(_xlpm.TextCell,1,FIND(" ",_xlpm.TextCell)-1),_xlpm.TextCell),_xlpm.TextCell),_xlpm.TextCell),""))</f>
        <v/>
      </c>
      <c r="X8989" s="60" t="str">
        <f>IF(A8989&lt;&gt;"",IFERROR(IF(FIND(" ",G8989)&gt;=1,MID(G8989,FIND(" ",G8989)+1,LEN(G8989)),""),""),"")</f>
        <v/>
      </c>
      <c r="AC8989" s="51">
        <f>IFERROR(VALUE(MID($C8989,1,2)),0)</f>
        <v>0</v>
      </c>
      <c r="AD8989" s="44">
        <f>IFERROR(VALUE(MID($C8989,4,3)),0)</f>
        <v>0</v>
      </c>
      <c r="AE8989" s="51">
        <f>VALUE(RIGHT("00"&amp;AC8989,2)&amp;RIGHT("000"&amp;AD8989,3))</f>
        <v>0</v>
      </c>
    </row>
    <row r="8990" spans="1:31">
      <c r="A8990" s="60" t="str">
        <f>IF(G8990&amp;Q8990&lt;&gt;"",W8990&amp;Q8990,"")</f>
        <v/>
      </c>
      <c r="B8990" s="85" t="str">
        <f>IF(C8990&lt;&gt;"",LEFT(C8990,9),"")</f>
        <v/>
      </c>
      <c r="V8990" s="60" t="str">
        <f>W8990&amp;H8990</f>
        <v/>
      </c>
      <c r="W8990" s="60" t="str">
        <f>_xlfn.LET(_xlpm.TextCell,TEXT(G8990,"###"),IF(_xlpm.TextCell&lt;&gt;"",IF(StyleSpaceSplit,IFERROR(IF(FIND(" ",_xlpm.TextCell)&gt;=1,MID(_xlpm.TextCell,1,FIND(" ",_xlpm.TextCell)-1),_xlpm.TextCell),_xlpm.TextCell),_xlpm.TextCell),""))</f>
        <v/>
      </c>
      <c r="X8990" s="60" t="str">
        <f>IF(A8990&lt;&gt;"",IFERROR(IF(FIND(" ",G8990)&gt;=1,MID(G8990,FIND(" ",G8990)+1,LEN(G8990)),""),""),"")</f>
        <v/>
      </c>
      <c r="AC8990" s="51">
        <f>IFERROR(VALUE(MID($C8990,1,2)),0)</f>
        <v>0</v>
      </c>
      <c r="AD8990" s="44">
        <f>IFERROR(VALUE(MID($C8990,4,3)),0)</f>
        <v>0</v>
      </c>
      <c r="AE8990" s="51">
        <f>VALUE(RIGHT("00"&amp;AC8990,2)&amp;RIGHT("000"&amp;AD8990,3))</f>
        <v>0</v>
      </c>
    </row>
    <row r="8991" spans="1:31">
      <c r="A8991" s="60" t="str">
        <f>IF(G8991&amp;Q8991&lt;&gt;"",W8991&amp;Q8991,"")</f>
        <v/>
      </c>
      <c r="B8991" s="85" t="str">
        <f>IF(C8991&lt;&gt;"",LEFT(C8991,9),"")</f>
        <v/>
      </c>
      <c r="V8991" s="60" t="str">
        <f>W8991&amp;H8991</f>
        <v/>
      </c>
      <c r="W8991" s="60" t="str">
        <f>_xlfn.LET(_xlpm.TextCell,TEXT(G8991,"###"),IF(_xlpm.TextCell&lt;&gt;"",IF(StyleSpaceSplit,IFERROR(IF(FIND(" ",_xlpm.TextCell)&gt;=1,MID(_xlpm.TextCell,1,FIND(" ",_xlpm.TextCell)-1),_xlpm.TextCell),_xlpm.TextCell),_xlpm.TextCell),""))</f>
        <v/>
      </c>
      <c r="X8991" s="60" t="str">
        <f>IF(A8991&lt;&gt;"",IFERROR(IF(FIND(" ",G8991)&gt;=1,MID(G8991,FIND(" ",G8991)+1,LEN(G8991)),""),""),"")</f>
        <v/>
      </c>
      <c r="AC8991" s="51">
        <f>IFERROR(VALUE(MID($C8991,1,2)),0)</f>
        <v>0</v>
      </c>
      <c r="AD8991" s="44">
        <f>IFERROR(VALUE(MID($C8991,4,3)),0)</f>
        <v>0</v>
      </c>
      <c r="AE8991" s="51">
        <f>VALUE(RIGHT("00"&amp;AC8991,2)&amp;RIGHT("000"&amp;AD8991,3))</f>
        <v>0</v>
      </c>
    </row>
    <row r="8992" spans="1:31">
      <c r="A8992" s="60" t="str">
        <f>IF(G8992&amp;Q8992&lt;&gt;"",W8992&amp;Q8992,"")</f>
        <v/>
      </c>
      <c r="B8992" s="85" t="str">
        <f>IF(C8992&lt;&gt;"",LEFT(C8992,9),"")</f>
        <v/>
      </c>
      <c r="V8992" s="60" t="str">
        <f>W8992&amp;H8992</f>
        <v/>
      </c>
      <c r="W8992" s="60" t="str">
        <f>_xlfn.LET(_xlpm.TextCell,TEXT(G8992,"###"),IF(_xlpm.TextCell&lt;&gt;"",IF(StyleSpaceSplit,IFERROR(IF(FIND(" ",_xlpm.TextCell)&gt;=1,MID(_xlpm.TextCell,1,FIND(" ",_xlpm.TextCell)-1),_xlpm.TextCell),_xlpm.TextCell),_xlpm.TextCell),""))</f>
        <v/>
      </c>
      <c r="X8992" s="60" t="str">
        <f>IF(A8992&lt;&gt;"",IFERROR(IF(FIND(" ",G8992)&gt;=1,MID(G8992,FIND(" ",G8992)+1,LEN(G8992)),""),""),"")</f>
        <v/>
      </c>
      <c r="AC8992" s="51">
        <f>IFERROR(VALUE(MID($C8992,1,2)),0)</f>
        <v>0</v>
      </c>
      <c r="AD8992" s="44">
        <f>IFERROR(VALUE(MID($C8992,4,3)),0)</f>
        <v>0</v>
      </c>
      <c r="AE8992" s="51">
        <f>VALUE(RIGHT("00"&amp;AC8992,2)&amp;RIGHT("000"&amp;AD8992,3))</f>
        <v>0</v>
      </c>
    </row>
    <row r="8993" spans="1:31">
      <c r="A8993" s="60" t="str">
        <f>IF(G8993&amp;Q8993&lt;&gt;"",W8993&amp;Q8993,"")</f>
        <v/>
      </c>
      <c r="B8993" s="85" t="str">
        <f>IF(C8993&lt;&gt;"",LEFT(C8993,9),"")</f>
        <v/>
      </c>
      <c r="V8993" s="60" t="str">
        <f>W8993&amp;H8993</f>
        <v/>
      </c>
      <c r="W8993" s="60" t="str">
        <f>_xlfn.LET(_xlpm.TextCell,TEXT(G8993,"###"),IF(_xlpm.TextCell&lt;&gt;"",IF(StyleSpaceSplit,IFERROR(IF(FIND(" ",_xlpm.TextCell)&gt;=1,MID(_xlpm.TextCell,1,FIND(" ",_xlpm.TextCell)-1),_xlpm.TextCell),_xlpm.TextCell),_xlpm.TextCell),""))</f>
        <v/>
      </c>
      <c r="X8993" s="60" t="str">
        <f>IF(A8993&lt;&gt;"",IFERROR(IF(FIND(" ",G8993)&gt;=1,MID(G8993,FIND(" ",G8993)+1,LEN(G8993)),""),""),"")</f>
        <v/>
      </c>
      <c r="AC8993" s="51">
        <f>IFERROR(VALUE(MID($C8993,1,2)),0)</f>
        <v>0</v>
      </c>
      <c r="AD8993" s="44">
        <f>IFERROR(VALUE(MID($C8993,4,3)),0)</f>
        <v>0</v>
      </c>
      <c r="AE8993" s="51">
        <f>VALUE(RIGHT("00"&amp;AC8993,2)&amp;RIGHT("000"&amp;AD8993,3))</f>
        <v>0</v>
      </c>
    </row>
    <row r="8994" spans="1:31">
      <c r="A8994" s="60" t="str">
        <f>IF(G8994&amp;Q8994&lt;&gt;"",W8994&amp;Q8994,"")</f>
        <v/>
      </c>
      <c r="B8994" s="85" t="str">
        <f>IF(C8994&lt;&gt;"",LEFT(C8994,9),"")</f>
        <v/>
      </c>
      <c r="V8994" s="60" t="str">
        <f>W8994&amp;H8994</f>
        <v/>
      </c>
      <c r="W8994" s="60" t="str">
        <f>_xlfn.LET(_xlpm.TextCell,TEXT(G8994,"###"),IF(_xlpm.TextCell&lt;&gt;"",IF(StyleSpaceSplit,IFERROR(IF(FIND(" ",_xlpm.TextCell)&gt;=1,MID(_xlpm.TextCell,1,FIND(" ",_xlpm.TextCell)-1),_xlpm.TextCell),_xlpm.TextCell),_xlpm.TextCell),""))</f>
        <v/>
      </c>
      <c r="X8994" s="60" t="str">
        <f>IF(A8994&lt;&gt;"",IFERROR(IF(FIND(" ",G8994)&gt;=1,MID(G8994,FIND(" ",G8994)+1,LEN(G8994)),""),""),"")</f>
        <v/>
      </c>
      <c r="AC8994" s="51">
        <f>IFERROR(VALUE(MID($C8994,1,2)),0)</f>
        <v>0</v>
      </c>
      <c r="AD8994" s="44">
        <f>IFERROR(VALUE(MID($C8994,4,3)),0)</f>
        <v>0</v>
      </c>
      <c r="AE8994" s="51">
        <f>VALUE(RIGHT("00"&amp;AC8994,2)&amp;RIGHT("000"&amp;AD8994,3))</f>
        <v>0</v>
      </c>
    </row>
    <row r="8995" spans="1:31">
      <c r="A8995" s="60" t="str">
        <f>IF(G8995&amp;Q8995&lt;&gt;"",W8995&amp;Q8995,"")</f>
        <v/>
      </c>
      <c r="B8995" s="85" t="str">
        <f>IF(C8995&lt;&gt;"",LEFT(C8995,9),"")</f>
        <v/>
      </c>
      <c r="V8995" s="60" t="str">
        <f>W8995&amp;H8995</f>
        <v/>
      </c>
      <c r="W8995" s="60" t="str">
        <f>_xlfn.LET(_xlpm.TextCell,TEXT(G8995,"###"),IF(_xlpm.TextCell&lt;&gt;"",IF(StyleSpaceSplit,IFERROR(IF(FIND(" ",_xlpm.TextCell)&gt;=1,MID(_xlpm.TextCell,1,FIND(" ",_xlpm.TextCell)-1),_xlpm.TextCell),_xlpm.TextCell),_xlpm.TextCell),""))</f>
        <v/>
      </c>
      <c r="X8995" s="60" t="str">
        <f>IF(A8995&lt;&gt;"",IFERROR(IF(FIND(" ",G8995)&gt;=1,MID(G8995,FIND(" ",G8995)+1,LEN(G8995)),""),""),"")</f>
        <v/>
      </c>
      <c r="AC8995" s="51">
        <f>IFERROR(VALUE(MID($C8995,1,2)),0)</f>
        <v>0</v>
      </c>
      <c r="AD8995" s="44">
        <f>IFERROR(VALUE(MID($C8995,4,3)),0)</f>
        <v>0</v>
      </c>
      <c r="AE8995" s="51">
        <f>VALUE(RIGHT("00"&amp;AC8995,2)&amp;RIGHT("000"&amp;AD8995,3))</f>
        <v>0</v>
      </c>
    </row>
    <row r="8996" spans="1:31">
      <c r="A8996" s="60" t="str">
        <f>IF(G8996&amp;Q8996&lt;&gt;"",W8996&amp;Q8996,"")</f>
        <v/>
      </c>
      <c r="B8996" s="85" t="str">
        <f>IF(C8996&lt;&gt;"",LEFT(C8996,9),"")</f>
        <v/>
      </c>
      <c r="V8996" s="60" t="str">
        <f>W8996&amp;H8996</f>
        <v/>
      </c>
      <c r="W8996" s="60" t="str">
        <f>_xlfn.LET(_xlpm.TextCell,TEXT(G8996,"###"),IF(_xlpm.TextCell&lt;&gt;"",IF(StyleSpaceSplit,IFERROR(IF(FIND(" ",_xlpm.TextCell)&gt;=1,MID(_xlpm.TextCell,1,FIND(" ",_xlpm.TextCell)-1),_xlpm.TextCell),_xlpm.TextCell),_xlpm.TextCell),""))</f>
        <v/>
      </c>
      <c r="X8996" s="60" t="str">
        <f>IF(A8996&lt;&gt;"",IFERROR(IF(FIND(" ",G8996)&gt;=1,MID(G8996,FIND(" ",G8996)+1,LEN(G8996)),""),""),"")</f>
        <v/>
      </c>
      <c r="AC8996" s="51">
        <f>IFERROR(VALUE(MID($C8996,1,2)),0)</f>
        <v>0</v>
      </c>
      <c r="AD8996" s="44">
        <f>IFERROR(VALUE(MID($C8996,4,3)),0)</f>
        <v>0</v>
      </c>
      <c r="AE8996" s="51">
        <f>VALUE(RIGHT("00"&amp;AC8996,2)&amp;RIGHT("000"&amp;AD8996,3))</f>
        <v>0</v>
      </c>
    </row>
    <row r="8997" spans="1:31">
      <c r="A8997" s="60" t="str">
        <f>IF(G8997&amp;Q8997&lt;&gt;"",W8997&amp;Q8997,"")</f>
        <v/>
      </c>
      <c r="B8997" s="85" t="str">
        <f>IF(C8997&lt;&gt;"",LEFT(C8997,9),"")</f>
        <v/>
      </c>
      <c r="V8997" s="60" t="str">
        <f>W8997&amp;H8997</f>
        <v/>
      </c>
      <c r="W8997" s="60" t="str">
        <f>_xlfn.LET(_xlpm.TextCell,TEXT(G8997,"###"),IF(_xlpm.TextCell&lt;&gt;"",IF(StyleSpaceSplit,IFERROR(IF(FIND(" ",_xlpm.TextCell)&gt;=1,MID(_xlpm.TextCell,1,FIND(" ",_xlpm.TextCell)-1),_xlpm.TextCell),_xlpm.TextCell),_xlpm.TextCell),""))</f>
        <v/>
      </c>
      <c r="X8997" s="60" t="str">
        <f>IF(A8997&lt;&gt;"",IFERROR(IF(FIND(" ",G8997)&gt;=1,MID(G8997,FIND(" ",G8997)+1,LEN(G8997)),""),""),"")</f>
        <v/>
      </c>
      <c r="AC8997" s="51">
        <f>IFERROR(VALUE(MID($C8997,1,2)),0)</f>
        <v>0</v>
      </c>
      <c r="AD8997" s="44">
        <f>IFERROR(VALUE(MID($C8997,4,3)),0)</f>
        <v>0</v>
      </c>
      <c r="AE8997" s="51">
        <f>VALUE(RIGHT("00"&amp;AC8997,2)&amp;RIGHT("000"&amp;AD8997,3))</f>
        <v>0</v>
      </c>
    </row>
    <row r="8998" spans="1:31">
      <c r="A8998" s="60" t="str">
        <f>IF(G8998&amp;Q8998&lt;&gt;"",W8998&amp;Q8998,"")</f>
        <v/>
      </c>
      <c r="B8998" s="85" t="str">
        <f>IF(C8998&lt;&gt;"",LEFT(C8998,9),"")</f>
        <v/>
      </c>
      <c r="V8998" s="60" t="str">
        <f>W8998&amp;H8998</f>
        <v/>
      </c>
      <c r="W8998" s="60" t="str">
        <f>_xlfn.LET(_xlpm.TextCell,TEXT(G8998,"###"),IF(_xlpm.TextCell&lt;&gt;"",IF(StyleSpaceSplit,IFERROR(IF(FIND(" ",_xlpm.TextCell)&gt;=1,MID(_xlpm.TextCell,1,FIND(" ",_xlpm.TextCell)-1),_xlpm.TextCell),_xlpm.TextCell),_xlpm.TextCell),""))</f>
        <v/>
      </c>
      <c r="X8998" s="60" t="str">
        <f>IF(A8998&lt;&gt;"",IFERROR(IF(FIND(" ",G8998)&gt;=1,MID(G8998,FIND(" ",G8998)+1,LEN(G8998)),""),""),"")</f>
        <v/>
      </c>
      <c r="AC8998" s="51">
        <f>IFERROR(VALUE(MID($C8998,1,2)),0)</f>
        <v>0</v>
      </c>
      <c r="AD8998" s="44">
        <f>IFERROR(VALUE(MID($C8998,4,3)),0)</f>
        <v>0</v>
      </c>
      <c r="AE8998" s="51">
        <f>VALUE(RIGHT("00"&amp;AC8998,2)&amp;RIGHT("000"&amp;AD8998,3))</f>
        <v>0</v>
      </c>
    </row>
    <row r="8999" spans="1:31">
      <c r="A8999" s="60" t="str">
        <f>IF(G8999&amp;Q8999&lt;&gt;"",W8999&amp;Q8999,"")</f>
        <v/>
      </c>
      <c r="B8999" s="85" t="str">
        <f>IF(C8999&lt;&gt;"",LEFT(C8999,9),"")</f>
        <v/>
      </c>
      <c r="V8999" s="60" t="str">
        <f>W8999&amp;H8999</f>
        <v/>
      </c>
      <c r="W8999" s="60" t="str">
        <f>_xlfn.LET(_xlpm.TextCell,TEXT(G8999,"###"),IF(_xlpm.TextCell&lt;&gt;"",IF(StyleSpaceSplit,IFERROR(IF(FIND(" ",_xlpm.TextCell)&gt;=1,MID(_xlpm.TextCell,1,FIND(" ",_xlpm.TextCell)-1),_xlpm.TextCell),_xlpm.TextCell),_xlpm.TextCell),""))</f>
        <v/>
      </c>
      <c r="X8999" s="60" t="str">
        <f>IF(A8999&lt;&gt;"",IFERROR(IF(FIND(" ",G8999)&gt;=1,MID(G8999,FIND(" ",G8999)+1,LEN(G8999)),""),""),"")</f>
        <v/>
      </c>
      <c r="AC8999" s="51">
        <f>IFERROR(VALUE(MID($C8999,1,2)),0)</f>
        <v>0</v>
      </c>
      <c r="AD8999" s="44">
        <f>IFERROR(VALUE(MID($C8999,4,3)),0)</f>
        <v>0</v>
      </c>
      <c r="AE8999" s="51">
        <f>VALUE(RIGHT("00"&amp;AC8999,2)&amp;RIGHT("000"&amp;AD8999,3))</f>
        <v>0</v>
      </c>
    </row>
    <row r="9000" spans="1:31">
      <c r="A9000" s="60" t="str">
        <f>IF(G9000&amp;Q9000&lt;&gt;"",W9000&amp;Q9000,"")</f>
        <v/>
      </c>
      <c r="B9000" s="85" t="str">
        <f>IF(C9000&lt;&gt;"",LEFT(C9000,9),"")</f>
        <v/>
      </c>
      <c r="V9000" s="60" t="str">
        <f>W9000&amp;H9000</f>
        <v/>
      </c>
      <c r="W9000" s="60" t="str">
        <f>_xlfn.LET(_xlpm.TextCell,TEXT(G9000,"###"),IF(_xlpm.TextCell&lt;&gt;"",IF(StyleSpaceSplit,IFERROR(IF(FIND(" ",_xlpm.TextCell)&gt;=1,MID(_xlpm.TextCell,1,FIND(" ",_xlpm.TextCell)-1),_xlpm.TextCell),_xlpm.TextCell),_xlpm.TextCell),""))</f>
        <v/>
      </c>
      <c r="X9000" s="60" t="str">
        <f>IF(A9000&lt;&gt;"",IFERROR(IF(FIND(" ",G9000)&gt;=1,MID(G9000,FIND(" ",G9000)+1,LEN(G9000)),""),""),"")</f>
        <v/>
      </c>
      <c r="AC9000" s="51">
        <f>IFERROR(VALUE(MID($C9000,1,2)),0)</f>
        <v>0</v>
      </c>
      <c r="AD9000" s="44">
        <f>IFERROR(VALUE(MID($C9000,4,3)),0)</f>
        <v>0</v>
      </c>
      <c r="AE9000" s="51">
        <f>VALUE(RIGHT("00"&amp;AC9000,2)&amp;RIGHT("000"&amp;AD9000,3))</f>
        <v>0</v>
      </c>
    </row>
    <row r="9001" spans="1:31">
      <c r="A9001" s="60" t="str">
        <f>IF(G9001&amp;Q9001&lt;&gt;"",W9001&amp;Q9001,"")</f>
        <v/>
      </c>
      <c r="B9001" s="85" t="str">
        <f>IF(C9001&lt;&gt;"",LEFT(C9001,9),"")</f>
        <v/>
      </c>
      <c r="V9001" s="60" t="str">
        <f>W9001&amp;H9001</f>
        <v/>
      </c>
      <c r="W9001" s="60" t="str">
        <f>_xlfn.LET(_xlpm.TextCell,TEXT(G9001,"###"),IF(_xlpm.TextCell&lt;&gt;"",IF(StyleSpaceSplit,IFERROR(IF(FIND(" ",_xlpm.TextCell)&gt;=1,MID(_xlpm.TextCell,1,FIND(" ",_xlpm.TextCell)-1),_xlpm.TextCell),_xlpm.TextCell),_xlpm.TextCell),""))</f>
        <v/>
      </c>
      <c r="X9001" s="60" t="str">
        <f>IF(A9001&lt;&gt;"",IFERROR(IF(FIND(" ",G9001)&gt;=1,MID(G9001,FIND(" ",G9001)+1,LEN(G9001)),""),""),"")</f>
        <v/>
      </c>
      <c r="AC9001" s="51">
        <f>IFERROR(VALUE(MID($C9001,1,2)),0)</f>
        <v>0</v>
      </c>
      <c r="AD9001" s="44">
        <f>IFERROR(VALUE(MID($C9001,4,3)),0)</f>
        <v>0</v>
      </c>
      <c r="AE9001" s="51">
        <f>VALUE(RIGHT("00"&amp;AC9001,2)&amp;RIGHT("000"&amp;AD9001,3))</f>
        <v>0</v>
      </c>
    </row>
    <row r="9002" spans="1:31">
      <c r="A9002" s="60" t="str">
        <f>IF(G9002&amp;Q9002&lt;&gt;"",W9002&amp;Q9002,"")</f>
        <v/>
      </c>
      <c r="B9002" s="85" t="str">
        <f>IF(C9002&lt;&gt;"",LEFT(C9002,9),"")</f>
        <v/>
      </c>
      <c r="V9002" s="60" t="str">
        <f>W9002&amp;H9002</f>
        <v/>
      </c>
      <c r="W9002" s="60" t="str">
        <f>_xlfn.LET(_xlpm.TextCell,TEXT(G9002,"###"),IF(_xlpm.TextCell&lt;&gt;"",IF(StyleSpaceSplit,IFERROR(IF(FIND(" ",_xlpm.TextCell)&gt;=1,MID(_xlpm.TextCell,1,FIND(" ",_xlpm.TextCell)-1),_xlpm.TextCell),_xlpm.TextCell),_xlpm.TextCell),""))</f>
        <v/>
      </c>
      <c r="X9002" s="60" t="str">
        <f>IF(A9002&lt;&gt;"",IFERROR(IF(FIND(" ",G9002)&gt;=1,MID(G9002,FIND(" ",G9002)+1,LEN(G9002)),""),""),"")</f>
        <v/>
      </c>
      <c r="AC9002" s="51">
        <f>IFERROR(VALUE(MID($C9002,1,2)),0)</f>
        <v>0</v>
      </c>
      <c r="AD9002" s="44">
        <f>IFERROR(VALUE(MID($C9002,4,3)),0)</f>
        <v>0</v>
      </c>
      <c r="AE9002" s="51">
        <f>VALUE(RIGHT("00"&amp;AC9002,2)&amp;RIGHT("000"&amp;AD9002,3))</f>
        <v>0</v>
      </c>
    </row>
    <row r="9003" spans="1:31">
      <c r="A9003" s="60" t="str">
        <f>IF(G9003&amp;Q9003&lt;&gt;"",W9003&amp;Q9003,"")</f>
        <v/>
      </c>
      <c r="B9003" s="85" t="str">
        <f>IF(C9003&lt;&gt;"",LEFT(C9003,9),"")</f>
        <v/>
      </c>
      <c r="V9003" s="60" t="str">
        <f>W9003&amp;H9003</f>
        <v/>
      </c>
      <c r="W9003" s="60" t="str">
        <f>_xlfn.LET(_xlpm.TextCell,TEXT(G9003,"###"),IF(_xlpm.TextCell&lt;&gt;"",IF(StyleSpaceSplit,IFERROR(IF(FIND(" ",_xlpm.TextCell)&gt;=1,MID(_xlpm.TextCell,1,FIND(" ",_xlpm.TextCell)-1),_xlpm.TextCell),_xlpm.TextCell),_xlpm.TextCell),""))</f>
        <v/>
      </c>
      <c r="X9003" s="60" t="str">
        <f>IF(A9003&lt;&gt;"",IFERROR(IF(FIND(" ",G9003)&gt;=1,MID(G9003,FIND(" ",G9003)+1,LEN(G9003)),""),""),"")</f>
        <v/>
      </c>
      <c r="AC9003" s="51">
        <f>IFERROR(VALUE(MID($C9003,1,2)),0)</f>
        <v>0</v>
      </c>
      <c r="AD9003" s="44">
        <f>IFERROR(VALUE(MID($C9003,4,3)),0)</f>
        <v>0</v>
      </c>
      <c r="AE9003" s="51">
        <f>VALUE(RIGHT("00"&amp;AC9003,2)&amp;RIGHT("000"&amp;AD9003,3))</f>
        <v>0</v>
      </c>
    </row>
    <row r="9004" spans="1:31">
      <c r="A9004" s="60" t="str">
        <f>IF(G9004&amp;Q9004&lt;&gt;"",W9004&amp;Q9004,"")</f>
        <v/>
      </c>
      <c r="B9004" s="85" t="str">
        <f>IF(C9004&lt;&gt;"",LEFT(C9004,9),"")</f>
        <v/>
      </c>
      <c r="V9004" s="60" t="str">
        <f>W9004&amp;H9004</f>
        <v/>
      </c>
      <c r="W9004" s="60" t="str">
        <f>_xlfn.LET(_xlpm.TextCell,TEXT(G9004,"###"),IF(_xlpm.TextCell&lt;&gt;"",IF(StyleSpaceSplit,IFERROR(IF(FIND(" ",_xlpm.TextCell)&gt;=1,MID(_xlpm.TextCell,1,FIND(" ",_xlpm.TextCell)-1),_xlpm.TextCell),_xlpm.TextCell),_xlpm.TextCell),""))</f>
        <v/>
      </c>
      <c r="X9004" s="60" t="str">
        <f>IF(A9004&lt;&gt;"",IFERROR(IF(FIND(" ",G9004)&gt;=1,MID(G9004,FIND(" ",G9004)+1,LEN(G9004)),""),""),"")</f>
        <v/>
      </c>
      <c r="AC9004" s="51">
        <f>IFERROR(VALUE(MID($C9004,1,2)),0)</f>
        <v>0</v>
      </c>
      <c r="AD9004" s="44">
        <f>IFERROR(VALUE(MID($C9004,4,3)),0)</f>
        <v>0</v>
      </c>
      <c r="AE9004" s="51">
        <f>VALUE(RIGHT("00"&amp;AC9004,2)&amp;RIGHT("000"&amp;AD9004,3))</f>
        <v>0</v>
      </c>
    </row>
    <row r="9005" spans="1:31">
      <c r="A9005" s="60" t="str">
        <f>IF(G9005&amp;Q9005&lt;&gt;"",W9005&amp;Q9005,"")</f>
        <v/>
      </c>
      <c r="B9005" s="85" t="str">
        <f>IF(C9005&lt;&gt;"",LEFT(C9005,9),"")</f>
        <v/>
      </c>
      <c r="V9005" s="60" t="str">
        <f>W9005&amp;H9005</f>
        <v/>
      </c>
      <c r="W9005" s="60" t="str">
        <f>_xlfn.LET(_xlpm.TextCell,TEXT(G9005,"###"),IF(_xlpm.TextCell&lt;&gt;"",IF(StyleSpaceSplit,IFERROR(IF(FIND(" ",_xlpm.TextCell)&gt;=1,MID(_xlpm.TextCell,1,FIND(" ",_xlpm.TextCell)-1),_xlpm.TextCell),_xlpm.TextCell),_xlpm.TextCell),""))</f>
        <v/>
      </c>
      <c r="X9005" s="60" t="str">
        <f>IF(A9005&lt;&gt;"",IFERROR(IF(FIND(" ",G9005)&gt;=1,MID(G9005,FIND(" ",G9005)+1,LEN(G9005)),""),""),"")</f>
        <v/>
      </c>
      <c r="AC9005" s="51">
        <f>IFERROR(VALUE(MID($C9005,1,2)),0)</f>
        <v>0</v>
      </c>
      <c r="AD9005" s="44">
        <f>IFERROR(VALUE(MID($C9005,4,3)),0)</f>
        <v>0</v>
      </c>
      <c r="AE9005" s="51">
        <f>VALUE(RIGHT("00"&amp;AC9005,2)&amp;RIGHT("000"&amp;AD9005,3))</f>
        <v>0</v>
      </c>
    </row>
    <row r="9006" spans="1:31">
      <c r="A9006" s="60" t="str">
        <f>IF(G9006&amp;Q9006&lt;&gt;"",W9006&amp;Q9006,"")</f>
        <v/>
      </c>
      <c r="B9006" s="85" t="str">
        <f>IF(C9006&lt;&gt;"",LEFT(C9006,9),"")</f>
        <v/>
      </c>
      <c r="V9006" s="60" t="str">
        <f>W9006&amp;H9006</f>
        <v/>
      </c>
      <c r="W9006" s="60" t="str">
        <f>_xlfn.LET(_xlpm.TextCell,TEXT(G9006,"###"),IF(_xlpm.TextCell&lt;&gt;"",IF(StyleSpaceSplit,IFERROR(IF(FIND(" ",_xlpm.TextCell)&gt;=1,MID(_xlpm.TextCell,1,FIND(" ",_xlpm.TextCell)-1),_xlpm.TextCell),_xlpm.TextCell),_xlpm.TextCell),""))</f>
        <v/>
      </c>
      <c r="X9006" s="60" t="str">
        <f>IF(A9006&lt;&gt;"",IFERROR(IF(FIND(" ",G9006)&gt;=1,MID(G9006,FIND(" ",G9006)+1,LEN(G9006)),""),""),"")</f>
        <v/>
      </c>
      <c r="AC9006" s="51">
        <f>IFERROR(VALUE(MID($C9006,1,2)),0)</f>
        <v>0</v>
      </c>
      <c r="AD9006" s="44">
        <f>IFERROR(VALUE(MID($C9006,4,3)),0)</f>
        <v>0</v>
      </c>
      <c r="AE9006" s="51">
        <f>VALUE(RIGHT("00"&amp;AC9006,2)&amp;RIGHT("000"&amp;AD9006,3))</f>
        <v>0</v>
      </c>
    </row>
    <row r="9007" spans="1:31">
      <c r="A9007" s="60" t="str">
        <f>IF(G9007&amp;Q9007&lt;&gt;"",W9007&amp;Q9007,"")</f>
        <v/>
      </c>
      <c r="B9007" s="85" t="str">
        <f>IF(C9007&lt;&gt;"",LEFT(C9007,9),"")</f>
        <v/>
      </c>
      <c r="V9007" s="60" t="str">
        <f>W9007&amp;H9007</f>
        <v/>
      </c>
      <c r="W9007" s="60" t="str">
        <f>_xlfn.LET(_xlpm.TextCell,TEXT(G9007,"###"),IF(_xlpm.TextCell&lt;&gt;"",IF(StyleSpaceSplit,IFERROR(IF(FIND(" ",_xlpm.TextCell)&gt;=1,MID(_xlpm.TextCell,1,FIND(" ",_xlpm.TextCell)-1),_xlpm.TextCell),_xlpm.TextCell),_xlpm.TextCell),""))</f>
        <v/>
      </c>
      <c r="X9007" s="60" t="str">
        <f>IF(A9007&lt;&gt;"",IFERROR(IF(FIND(" ",G9007)&gt;=1,MID(G9007,FIND(" ",G9007)+1,LEN(G9007)),""),""),"")</f>
        <v/>
      </c>
      <c r="AC9007" s="51">
        <f>IFERROR(VALUE(MID($C9007,1,2)),0)</f>
        <v>0</v>
      </c>
      <c r="AD9007" s="44">
        <f>IFERROR(VALUE(MID($C9007,4,3)),0)</f>
        <v>0</v>
      </c>
      <c r="AE9007" s="51">
        <f>VALUE(RIGHT("00"&amp;AC9007,2)&amp;RIGHT("000"&amp;AD9007,3))</f>
        <v>0</v>
      </c>
    </row>
    <row r="9008" spans="1:31">
      <c r="A9008" s="60" t="str">
        <f>IF(G9008&amp;Q9008&lt;&gt;"",W9008&amp;Q9008,"")</f>
        <v/>
      </c>
      <c r="B9008" s="85" t="str">
        <f>IF(C9008&lt;&gt;"",LEFT(C9008,9),"")</f>
        <v/>
      </c>
      <c r="V9008" s="60" t="str">
        <f>W9008&amp;H9008</f>
        <v/>
      </c>
      <c r="W9008" s="60" t="str">
        <f>_xlfn.LET(_xlpm.TextCell,TEXT(G9008,"###"),IF(_xlpm.TextCell&lt;&gt;"",IF(StyleSpaceSplit,IFERROR(IF(FIND(" ",_xlpm.TextCell)&gt;=1,MID(_xlpm.TextCell,1,FIND(" ",_xlpm.TextCell)-1),_xlpm.TextCell),_xlpm.TextCell),_xlpm.TextCell),""))</f>
        <v/>
      </c>
      <c r="X9008" s="60" t="str">
        <f>IF(A9008&lt;&gt;"",IFERROR(IF(FIND(" ",G9008)&gt;=1,MID(G9008,FIND(" ",G9008)+1,LEN(G9008)),""),""),"")</f>
        <v/>
      </c>
      <c r="AC9008" s="51">
        <f>IFERROR(VALUE(MID($C9008,1,2)),0)</f>
        <v>0</v>
      </c>
      <c r="AD9008" s="44">
        <f>IFERROR(VALUE(MID($C9008,4,3)),0)</f>
        <v>0</v>
      </c>
      <c r="AE9008" s="51">
        <f>VALUE(RIGHT("00"&amp;AC9008,2)&amp;RIGHT("000"&amp;AD9008,3))</f>
        <v>0</v>
      </c>
    </row>
    <row r="9009" spans="1:31">
      <c r="A9009" s="60" t="str">
        <f>IF(G9009&amp;Q9009&lt;&gt;"",W9009&amp;Q9009,"")</f>
        <v/>
      </c>
      <c r="B9009" s="85" t="str">
        <f>IF(C9009&lt;&gt;"",LEFT(C9009,9),"")</f>
        <v/>
      </c>
      <c r="V9009" s="60" t="str">
        <f>W9009&amp;H9009</f>
        <v/>
      </c>
      <c r="W9009" s="60" t="str">
        <f>_xlfn.LET(_xlpm.TextCell,TEXT(G9009,"###"),IF(_xlpm.TextCell&lt;&gt;"",IF(StyleSpaceSplit,IFERROR(IF(FIND(" ",_xlpm.TextCell)&gt;=1,MID(_xlpm.TextCell,1,FIND(" ",_xlpm.TextCell)-1),_xlpm.TextCell),_xlpm.TextCell),_xlpm.TextCell),""))</f>
        <v/>
      </c>
      <c r="X9009" s="60" t="str">
        <f>IF(A9009&lt;&gt;"",IFERROR(IF(FIND(" ",G9009)&gt;=1,MID(G9009,FIND(" ",G9009)+1,LEN(G9009)),""),""),"")</f>
        <v/>
      </c>
      <c r="AC9009" s="51">
        <f>IFERROR(VALUE(MID($C9009,1,2)),0)</f>
        <v>0</v>
      </c>
      <c r="AD9009" s="44">
        <f>IFERROR(VALUE(MID($C9009,4,3)),0)</f>
        <v>0</v>
      </c>
      <c r="AE9009" s="51">
        <f>VALUE(RIGHT("00"&amp;AC9009,2)&amp;RIGHT("000"&amp;AD9009,3))</f>
        <v>0</v>
      </c>
    </row>
    <row r="9010" spans="1:31">
      <c r="A9010" s="60" t="str">
        <f>IF(G9010&amp;Q9010&lt;&gt;"",W9010&amp;Q9010,"")</f>
        <v/>
      </c>
      <c r="B9010" s="85" t="str">
        <f>IF(C9010&lt;&gt;"",LEFT(C9010,9),"")</f>
        <v/>
      </c>
      <c r="V9010" s="60" t="str">
        <f>W9010&amp;H9010</f>
        <v/>
      </c>
      <c r="W9010" s="60" t="str">
        <f>_xlfn.LET(_xlpm.TextCell,TEXT(G9010,"###"),IF(_xlpm.TextCell&lt;&gt;"",IF(StyleSpaceSplit,IFERROR(IF(FIND(" ",_xlpm.TextCell)&gt;=1,MID(_xlpm.TextCell,1,FIND(" ",_xlpm.TextCell)-1),_xlpm.TextCell),_xlpm.TextCell),_xlpm.TextCell),""))</f>
        <v/>
      </c>
      <c r="X9010" s="60" t="str">
        <f>IF(A9010&lt;&gt;"",IFERROR(IF(FIND(" ",G9010)&gt;=1,MID(G9010,FIND(" ",G9010)+1,LEN(G9010)),""),""),"")</f>
        <v/>
      </c>
      <c r="AC9010" s="51">
        <f>IFERROR(VALUE(MID($C9010,1,2)),0)</f>
        <v>0</v>
      </c>
      <c r="AD9010" s="44">
        <f>IFERROR(VALUE(MID($C9010,4,3)),0)</f>
        <v>0</v>
      </c>
      <c r="AE9010" s="51">
        <f>VALUE(RIGHT("00"&amp;AC9010,2)&amp;RIGHT("000"&amp;AD9010,3))</f>
        <v>0</v>
      </c>
    </row>
    <row r="9011" spans="1:31">
      <c r="A9011" s="60" t="str">
        <f>IF(G9011&amp;Q9011&lt;&gt;"",W9011&amp;Q9011,"")</f>
        <v/>
      </c>
      <c r="B9011" s="85" t="str">
        <f>IF(C9011&lt;&gt;"",LEFT(C9011,9),"")</f>
        <v/>
      </c>
      <c r="V9011" s="60" t="str">
        <f>W9011&amp;H9011</f>
        <v/>
      </c>
      <c r="W9011" s="60" t="str">
        <f>_xlfn.LET(_xlpm.TextCell,TEXT(G9011,"###"),IF(_xlpm.TextCell&lt;&gt;"",IF(StyleSpaceSplit,IFERROR(IF(FIND(" ",_xlpm.TextCell)&gt;=1,MID(_xlpm.TextCell,1,FIND(" ",_xlpm.TextCell)-1),_xlpm.TextCell),_xlpm.TextCell),_xlpm.TextCell),""))</f>
        <v/>
      </c>
      <c r="X9011" s="60" t="str">
        <f>IF(A9011&lt;&gt;"",IFERROR(IF(FIND(" ",G9011)&gt;=1,MID(G9011,FIND(" ",G9011)+1,LEN(G9011)),""),""),"")</f>
        <v/>
      </c>
      <c r="AC9011" s="51">
        <f>IFERROR(VALUE(MID($C9011,1,2)),0)</f>
        <v>0</v>
      </c>
      <c r="AD9011" s="44">
        <f>IFERROR(VALUE(MID($C9011,4,3)),0)</f>
        <v>0</v>
      </c>
      <c r="AE9011" s="51">
        <f>VALUE(RIGHT("00"&amp;AC9011,2)&amp;RIGHT("000"&amp;AD9011,3))</f>
        <v>0</v>
      </c>
    </row>
    <row r="9012" spans="1:31">
      <c r="A9012" s="60" t="str">
        <f>IF(G9012&amp;Q9012&lt;&gt;"",W9012&amp;Q9012,"")</f>
        <v/>
      </c>
      <c r="B9012" s="85" t="str">
        <f>IF(C9012&lt;&gt;"",LEFT(C9012,9),"")</f>
        <v/>
      </c>
      <c r="V9012" s="60" t="str">
        <f>W9012&amp;H9012</f>
        <v/>
      </c>
      <c r="W9012" s="60" t="str">
        <f>_xlfn.LET(_xlpm.TextCell,TEXT(G9012,"###"),IF(_xlpm.TextCell&lt;&gt;"",IF(StyleSpaceSplit,IFERROR(IF(FIND(" ",_xlpm.TextCell)&gt;=1,MID(_xlpm.TextCell,1,FIND(" ",_xlpm.TextCell)-1),_xlpm.TextCell),_xlpm.TextCell),_xlpm.TextCell),""))</f>
        <v/>
      </c>
      <c r="X9012" s="60" t="str">
        <f>IF(A9012&lt;&gt;"",IFERROR(IF(FIND(" ",G9012)&gt;=1,MID(G9012,FIND(" ",G9012)+1,LEN(G9012)),""),""),"")</f>
        <v/>
      </c>
      <c r="AC9012" s="51">
        <f>IFERROR(VALUE(MID($C9012,1,2)),0)</f>
        <v>0</v>
      </c>
      <c r="AD9012" s="44">
        <f>IFERROR(VALUE(MID($C9012,4,3)),0)</f>
        <v>0</v>
      </c>
      <c r="AE9012" s="51">
        <f>VALUE(RIGHT("00"&amp;AC9012,2)&amp;RIGHT("000"&amp;AD9012,3))</f>
        <v>0</v>
      </c>
    </row>
    <row r="9013" spans="1:31">
      <c r="A9013" s="60" t="str">
        <f>IF(G9013&amp;Q9013&lt;&gt;"",W9013&amp;Q9013,"")</f>
        <v/>
      </c>
      <c r="B9013" s="85" t="str">
        <f>IF(C9013&lt;&gt;"",LEFT(C9013,9),"")</f>
        <v/>
      </c>
      <c r="V9013" s="60" t="str">
        <f>W9013&amp;H9013</f>
        <v/>
      </c>
      <c r="W9013" s="60" t="str">
        <f>_xlfn.LET(_xlpm.TextCell,TEXT(G9013,"###"),IF(_xlpm.TextCell&lt;&gt;"",IF(StyleSpaceSplit,IFERROR(IF(FIND(" ",_xlpm.TextCell)&gt;=1,MID(_xlpm.TextCell,1,FIND(" ",_xlpm.TextCell)-1),_xlpm.TextCell),_xlpm.TextCell),_xlpm.TextCell),""))</f>
        <v/>
      </c>
      <c r="X9013" s="60" t="str">
        <f>IF(A9013&lt;&gt;"",IFERROR(IF(FIND(" ",G9013)&gt;=1,MID(G9013,FIND(" ",G9013)+1,LEN(G9013)),""),""),"")</f>
        <v/>
      </c>
      <c r="AC9013" s="51">
        <f>IFERROR(VALUE(MID($C9013,1,2)),0)</f>
        <v>0</v>
      </c>
      <c r="AD9013" s="44">
        <f>IFERROR(VALUE(MID($C9013,4,3)),0)</f>
        <v>0</v>
      </c>
      <c r="AE9013" s="51">
        <f>VALUE(RIGHT("00"&amp;AC9013,2)&amp;RIGHT("000"&amp;AD9013,3))</f>
        <v>0</v>
      </c>
    </row>
    <row r="9014" spans="1:31">
      <c r="A9014" s="60" t="str">
        <f>IF(G9014&amp;Q9014&lt;&gt;"",W9014&amp;Q9014,"")</f>
        <v/>
      </c>
      <c r="B9014" s="85" t="str">
        <f>IF(C9014&lt;&gt;"",LEFT(C9014,9),"")</f>
        <v/>
      </c>
      <c r="V9014" s="60" t="str">
        <f>W9014&amp;H9014</f>
        <v/>
      </c>
      <c r="W9014" s="60" t="str">
        <f>_xlfn.LET(_xlpm.TextCell,TEXT(G9014,"###"),IF(_xlpm.TextCell&lt;&gt;"",IF(StyleSpaceSplit,IFERROR(IF(FIND(" ",_xlpm.TextCell)&gt;=1,MID(_xlpm.TextCell,1,FIND(" ",_xlpm.TextCell)-1),_xlpm.TextCell),_xlpm.TextCell),_xlpm.TextCell),""))</f>
        <v/>
      </c>
      <c r="X9014" s="60" t="str">
        <f>IF(A9014&lt;&gt;"",IFERROR(IF(FIND(" ",G9014)&gt;=1,MID(G9014,FIND(" ",G9014)+1,LEN(G9014)),""),""),"")</f>
        <v/>
      </c>
      <c r="AC9014" s="51">
        <f>IFERROR(VALUE(MID($C9014,1,2)),0)</f>
        <v>0</v>
      </c>
      <c r="AD9014" s="44">
        <f>IFERROR(VALUE(MID($C9014,4,3)),0)</f>
        <v>0</v>
      </c>
      <c r="AE9014" s="51">
        <f>VALUE(RIGHT("00"&amp;AC9014,2)&amp;RIGHT("000"&amp;AD9014,3))</f>
        <v>0</v>
      </c>
    </row>
    <row r="9015" spans="1:31">
      <c r="A9015" s="60" t="str">
        <f>IF(G9015&amp;Q9015&lt;&gt;"",W9015&amp;Q9015,"")</f>
        <v/>
      </c>
      <c r="B9015" s="85" t="str">
        <f>IF(C9015&lt;&gt;"",LEFT(C9015,9),"")</f>
        <v/>
      </c>
      <c r="V9015" s="60" t="str">
        <f>W9015&amp;H9015</f>
        <v/>
      </c>
      <c r="W9015" s="60" t="str">
        <f>_xlfn.LET(_xlpm.TextCell,TEXT(G9015,"###"),IF(_xlpm.TextCell&lt;&gt;"",IF(StyleSpaceSplit,IFERROR(IF(FIND(" ",_xlpm.TextCell)&gt;=1,MID(_xlpm.TextCell,1,FIND(" ",_xlpm.TextCell)-1),_xlpm.TextCell),_xlpm.TextCell),_xlpm.TextCell),""))</f>
        <v/>
      </c>
      <c r="X9015" s="60" t="str">
        <f>IF(A9015&lt;&gt;"",IFERROR(IF(FIND(" ",G9015)&gt;=1,MID(G9015,FIND(" ",G9015)+1,LEN(G9015)),""),""),"")</f>
        <v/>
      </c>
      <c r="AC9015" s="51">
        <f>IFERROR(VALUE(MID($C9015,1,2)),0)</f>
        <v>0</v>
      </c>
      <c r="AD9015" s="44">
        <f>IFERROR(VALUE(MID($C9015,4,3)),0)</f>
        <v>0</v>
      </c>
      <c r="AE9015" s="51">
        <f>VALUE(RIGHT("00"&amp;AC9015,2)&amp;RIGHT("000"&amp;AD9015,3))</f>
        <v>0</v>
      </c>
    </row>
    <row r="9016" spans="1:31">
      <c r="A9016" s="60" t="str">
        <f>IF(G9016&amp;Q9016&lt;&gt;"",W9016&amp;Q9016,"")</f>
        <v/>
      </c>
      <c r="B9016" s="85" t="str">
        <f>IF(C9016&lt;&gt;"",LEFT(C9016,9),"")</f>
        <v/>
      </c>
      <c r="V9016" s="60" t="str">
        <f>W9016&amp;H9016</f>
        <v/>
      </c>
      <c r="W9016" s="60" t="str">
        <f>_xlfn.LET(_xlpm.TextCell,TEXT(G9016,"###"),IF(_xlpm.TextCell&lt;&gt;"",IF(StyleSpaceSplit,IFERROR(IF(FIND(" ",_xlpm.TextCell)&gt;=1,MID(_xlpm.TextCell,1,FIND(" ",_xlpm.TextCell)-1),_xlpm.TextCell),_xlpm.TextCell),_xlpm.TextCell),""))</f>
        <v/>
      </c>
      <c r="X9016" s="60" t="str">
        <f>IF(A9016&lt;&gt;"",IFERROR(IF(FIND(" ",G9016)&gt;=1,MID(G9016,FIND(" ",G9016)+1,LEN(G9016)),""),""),"")</f>
        <v/>
      </c>
      <c r="AC9016" s="51">
        <f>IFERROR(VALUE(MID($C9016,1,2)),0)</f>
        <v>0</v>
      </c>
      <c r="AD9016" s="44">
        <f>IFERROR(VALUE(MID($C9016,4,3)),0)</f>
        <v>0</v>
      </c>
      <c r="AE9016" s="51">
        <f>VALUE(RIGHT("00"&amp;AC9016,2)&amp;RIGHT("000"&amp;AD9016,3))</f>
        <v>0</v>
      </c>
    </row>
    <row r="9017" spans="1:31">
      <c r="A9017" s="60" t="str">
        <f>IF(G9017&amp;Q9017&lt;&gt;"",W9017&amp;Q9017,"")</f>
        <v/>
      </c>
      <c r="B9017" s="85" t="str">
        <f>IF(C9017&lt;&gt;"",LEFT(C9017,9),"")</f>
        <v/>
      </c>
      <c r="V9017" s="60" t="str">
        <f>W9017&amp;H9017</f>
        <v/>
      </c>
      <c r="W9017" s="60" t="str">
        <f>_xlfn.LET(_xlpm.TextCell,TEXT(G9017,"###"),IF(_xlpm.TextCell&lt;&gt;"",IF(StyleSpaceSplit,IFERROR(IF(FIND(" ",_xlpm.TextCell)&gt;=1,MID(_xlpm.TextCell,1,FIND(" ",_xlpm.TextCell)-1),_xlpm.TextCell),_xlpm.TextCell),_xlpm.TextCell),""))</f>
        <v/>
      </c>
      <c r="X9017" s="60" t="str">
        <f>IF(A9017&lt;&gt;"",IFERROR(IF(FIND(" ",G9017)&gt;=1,MID(G9017,FIND(" ",G9017)+1,LEN(G9017)),""),""),"")</f>
        <v/>
      </c>
      <c r="AC9017" s="51">
        <f>IFERROR(VALUE(MID($C9017,1,2)),0)</f>
        <v>0</v>
      </c>
      <c r="AD9017" s="44">
        <f>IFERROR(VALUE(MID($C9017,4,3)),0)</f>
        <v>0</v>
      </c>
      <c r="AE9017" s="51">
        <f>VALUE(RIGHT("00"&amp;AC9017,2)&amp;RIGHT("000"&amp;AD9017,3))</f>
        <v>0</v>
      </c>
    </row>
    <row r="9018" spans="1:31">
      <c r="A9018" s="60" t="str">
        <f>IF(G9018&amp;Q9018&lt;&gt;"",W9018&amp;Q9018,"")</f>
        <v/>
      </c>
      <c r="B9018" s="85" t="str">
        <f>IF(C9018&lt;&gt;"",LEFT(C9018,9),"")</f>
        <v/>
      </c>
      <c r="V9018" s="60" t="str">
        <f>W9018&amp;H9018</f>
        <v/>
      </c>
      <c r="W9018" s="60" t="str">
        <f>_xlfn.LET(_xlpm.TextCell,TEXT(G9018,"###"),IF(_xlpm.TextCell&lt;&gt;"",IF(StyleSpaceSplit,IFERROR(IF(FIND(" ",_xlpm.TextCell)&gt;=1,MID(_xlpm.TextCell,1,FIND(" ",_xlpm.TextCell)-1),_xlpm.TextCell),_xlpm.TextCell),_xlpm.TextCell),""))</f>
        <v/>
      </c>
      <c r="X9018" s="60" t="str">
        <f>IF(A9018&lt;&gt;"",IFERROR(IF(FIND(" ",G9018)&gt;=1,MID(G9018,FIND(" ",G9018)+1,LEN(G9018)),""),""),"")</f>
        <v/>
      </c>
      <c r="AC9018" s="51">
        <f>IFERROR(VALUE(MID($C9018,1,2)),0)</f>
        <v>0</v>
      </c>
      <c r="AD9018" s="44">
        <f>IFERROR(VALUE(MID($C9018,4,3)),0)</f>
        <v>0</v>
      </c>
      <c r="AE9018" s="51">
        <f>VALUE(RIGHT("00"&amp;AC9018,2)&amp;RIGHT("000"&amp;AD9018,3))</f>
        <v>0</v>
      </c>
    </row>
    <row r="9019" spans="1:31">
      <c r="A9019" s="60" t="str">
        <f>IF(G9019&amp;Q9019&lt;&gt;"",W9019&amp;Q9019,"")</f>
        <v/>
      </c>
      <c r="B9019" s="85" t="str">
        <f>IF(C9019&lt;&gt;"",LEFT(C9019,9),"")</f>
        <v/>
      </c>
      <c r="V9019" s="60" t="str">
        <f>W9019&amp;H9019</f>
        <v/>
      </c>
      <c r="W9019" s="60" t="str">
        <f>_xlfn.LET(_xlpm.TextCell,TEXT(G9019,"###"),IF(_xlpm.TextCell&lt;&gt;"",IF(StyleSpaceSplit,IFERROR(IF(FIND(" ",_xlpm.TextCell)&gt;=1,MID(_xlpm.TextCell,1,FIND(" ",_xlpm.TextCell)-1),_xlpm.TextCell),_xlpm.TextCell),_xlpm.TextCell),""))</f>
        <v/>
      </c>
      <c r="X9019" s="60" t="str">
        <f>IF(A9019&lt;&gt;"",IFERROR(IF(FIND(" ",G9019)&gt;=1,MID(G9019,FIND(" ",G9019)+1,LEN(G9019)),""),""),"")</f>
        <v/>
      </c>
      <c r="AC9019" s="51">
        <f>IFERROR(VALUE(MID($C9019,1,2)),0)</f>
        <v>0</v>
      </c>
      <c r="AD9019" s="44">
        <f>IFERROR(VALUE(MID($C9019,4,3)),0)</f>
        <v>0</v>
      </c>
      <c r="AE9019" s="51">
        <f>VALUE(RIGHT("00"&amp;AC9019,2)&amp;RIGHT("000"&amp;AD9019,3))</f>
        <v>0</v>
      </c>
    </row>
    <row r="9020" spans="1:31">
      <c r="A9020" s="60" t="str">
        <f>IF(G9020&amp;Q9020&lt;&gt;"",W9020&amp;Q9020,"")</f>
        <v/>
      </c>
      <c r="B9020" s="85" t="str">
        <f>IF(C9020&lt;&gt;"",LEFT(C9020,9),"")</f>
        <v/>
      </c>
      <c r="V9020" s="60" t="str">
        <f>W9020&amp;H9020</f>
        <v/>
      </c>
      <c r="W9020" s="60" t="str">
        <f>_xlfn.LET(_xlpm.TextCell,TEXT(G9020,"###"),IF(_xlpm.TextCell&lt;&gt;"",IF(StyleSpaceSplit,IFERROR(IF(FIND(" ",_xlpm.TextCell)&gt;=1,MID(_xlpm.TextCell,1,FIND(" ",_xlpm.TextCell)-1),_xlpm.TextCell),_xlpm.TextCell),_xlpm.TextCell),""))</f>
        <v/>
      </c>
      <c r="X9020" s="60" t="str">
        <f>IF(A9020&lt;&gt;"",IFERROR(IF(FIND(" ",G9020)&gt;=1,MID(G9020,FIND(" ",G9020)+1,LEN(G9020)),""),""),"")</f>
        <v/>
      </c>
      <c r="AC9020" s="51">
        <f>IFERROR(VALUE(MID($C9020,1,2)),0)</f>
        <v>0</v>
      </c>
      <c r="AD9020" s="44">
        <f>IFERROR(VALUE(MID($C9020,4,3)),0)</f>
        <v>0</v>
      </c>
      <c r="AE9020" s="51">
        <f>VALUE(RIGHT("00"&amp;AC9020,2)&amp;RIGHT("000"&amp;AD9020,3))</f>
        <v>0</v>
      </c>
    </row>
    <row r="9021" spans="1:31">
      <c r="A9021" s="60" t="str">
        <f>IF(G9021&amp;Q9021&lt;&gt;"",W9021&amp;Q9021,"")</f>
        <v/>
      </c>
      <c r="B9021" s="85" t="str">
        <f>IF(C9021&lt;&gt;"",LEFT(C9021,9),"")</f>
        <v/>
      </c>
      <c r="V9021" s="60" t="str">
        <f>W9021&amp;H9021</f>
        <v/>
      </c>
      <c r="W9021" s="60" t="str">
        <f>_xlfn.LET(_xlpm.TextCell,TEXT(G9021,"###"),IF(_xlpm.TextCell&lt;&gt;"",IF(StyleSpaceSplit,IFERROR(IF(FIND(" ",_xlpm.TextCell)&gt;=1,MID(_xlpm.TextCell,1,FIND(" ",_xlpm.TextCell)-1),_xlpm.TextCell),_xlpm.TextCell),_xlpm.TextCell),""))</f>
        <v/>
      </c>
      <c r="X9021" s="60" t="str">
        <f>IF(A9021&lt;&gt;"",IFERROR(IF(FIND(" ",G9021)&gt;=1,MID(G9021,FIND(" ",G9021)+1,LEN(G9021)),""),""),"")</f>
        <v/>
      </c>
      <c r="AC9021" s="51">
        <f>IFERROR(VALUE(MID($C9021,1,2)),0)</f>
        <v>0</v>
      </c>
      <c r="AD9021" s="44">
        <f>IFERROR(VALUE(MID($C9021,4,3)),0)</f>
        <v>0</v>
      </c>
      <c r="AE9021" s="51">
        <f>VALUE(RIGHT("00"&amp;AC9021,2)&amp;RIGHT("000"&amp;AD9021,3))</f>
        <v>0</v>
      </c>
    </row>
    <row r="9022" spans="1:31">
      <c r="A9022" s="60" t="str">
        <f>IF(G9022&amp;Q9022&lt;&gt;"",W9022&amp;Q9022,"")</f>
        <v/>
      </c>
      <c r="B9022" s="85" t="str">
        <f>IF(C9022&lt;&gt;"",LEFT(C9022,9),"")</f>
        <v/>
      </c>
      <c r="V9022" s="60" t="str">
        <f>W9022&amp;H9022</f>
        <v/>
      </c>
      <c r="W9022" s="60" t="str">
        <f>_xlfn.LET(_xlpm.TextCell,TEXT(G9022,"###"),IF(_xlpm.TextCell&lt;&gt;"",IF(StyleSpaceSplit,IFERROR(IF(FIND(" ",_xlpm.TextCell)&gt;=1,MID(_xlpm.TextCell,1,FIND(" ",_xlpm.TextCell)-1),_xlpm.TextCell),_xlpm.TextCell),_xlpm.TextCell),""))</f>
        <v/>
      </c>
      <c r="X9022" s="60" t="str">
        <f>IF(A9022&lt;&gt;"",IFERROR(IF(FIND(" ",G9022)&gt;=1,MID(G9022,FIND(" ",G9022)+1,LEN(G9022)),""),""),"")</f>
        <v/>
      </c>
      <c r="AC9022" s="51">
        <f>IFERROR(VALUE(MID($C9022,1,2)),0)</f>
        <v>0</v>
      </c>
      <c r="AD9022" s="44">
        <f>IFERROR(VALUE(MID($C9022,4,3)),0)</f>
        <v>0</v>
      </c>
      <c r="AE9022" s="51">
        <f>VALUE(RIGHT("00"&amp;AC9022,2)&amp;RIGHT("000"&amp;AD9022,3))</f>
        <v>0</v>
      </c>
    </row>
    <row r="9023" spans="1:31">
      <c r="A9023" s="60" t="str">
        <f>IF(G9023&amp;Q9023&lt;&gt;"",W9023&amp;Q9023,"")</f>
        <v/>
      </c>
      <c r="B9023" s="85" t="str">
        <f>IF(C9023&lt;&gt;"",LEFT(C9023,9),"")</f>
        <v/>
      </c>
      <c r="V9023" s="60" t="str">
        <f>W9023&amp;H9023</f>
        <v/>
      </c>
      <c r="W9023" s="60" t="str">
        <f>_xlfn.LET(_xlpm.TextCell,TEXT(G9023,"###"),IF(_xlpm.TextCell&lt;&gt;"",IF(StyleSpaceSplit,IFERROR(IF(FIND(" ",_xlpm.TextCell)&gt;=1,MID(_xlpm.TextCell,1,FIND(" ",_xlpm.TextCell)-1),_xlpm.TextCell),_xlpm.TextCell),_xlpm.TextCell),""))</f>
        <v/>
      </c>
      <c r="X9023" s="60" t="str">
        <f>IF(A9023&lt;&gt;"",IFERROR(IF(FIND(" ",G9023)&gt;=1,MID(G9023,FIND(" ",G9023)+1,LEN(G9023)),""),""),"")</f>
        <v/>
      </c>
      <c r="AC9023" s="51">
        <f>IFERROR(VALUE(MID($C9023,1,2)),0)</f>
        <v>0</v>
      </c>
      <c r="AD9023" s="44">
        <f>IFERROR(VALUE(MID($C9023,4,3)),0)</f>
        <v>0</v>
      </c>
      <c r="AE9023" s="51">
        <f>VALUE(RIGHT("00"&amp;AC9023,2)&amp;RIGHT("000"&amp;AD9023,3))</f>
        <v>0</v>
      </c>
    </row>
    <row r="9024" spans="1:31">
      <c r="A9024" s="60" t="str">
        <f>IF(G9024&amp;Q9024&lt;&gt;"",W9024&amp;Q9024,"")</f>
        <v/>
      </c>
      <c r="B9024" s="85" t="str">
        <f>IF(C9024&lt;&gt;"",LEFT(C9024,9),"")</f>
        <v/>
      </c>
      <c r="V9024" s="60" t="str">
        <f>W9024&amp;H9024</f>
        <v/>
      </c>
      <c r="W9024" s="60" t="str">
        <f>_xlfn.LET(_xlpm.TextCell,TEXT(G9024,"###"),IF(_xlpm.TextCell&lt;&gt;"",IF(StyleSpaceSplit,IFERROR(IF(FIND(" ",_xlpm.TextCell)&gt;=1,MID(_xlpm.TextCell,1,FIND(" ",_xlpm.TextCell)-1),_xlpm.TextCell),_xlpm.TextCell),_xlpm.TextCell),""))</f>
        <v/>
      </c>
      <c r="X9024" s="60" t="str">
        <f>IF(A9024&lt;&gt;"",IFERROR(IF(FIND(" ",G9024)&gt;=1,MID(G9024,FIND(" ",G9024)+1,LEN(G9024)),""),""),"")</f>
        <v/>
      </c>
      <c r="AC9024" s="51">
        <f>IFERROR(VALUE(MID($C9024,1,2)),0)</f>
        <v>0</v>
      </c>
      <c r="AD9024" s="44">
        <f>IFERROR(VALUE(MID($C9024,4,3)),0)</f>
        <v>0</v>
      </c>
      <c r="AE9024" s="51">
        <f>VALUE(RIGHT("00"&amp;AC9024,2)&amp;RIGHT("000"&amp;AD9024,3))</f>
        <v>0</v>
      </c>
    </row>
    <row r="9025" spans="1:31">
      <c r="A9025" s="60" t="str">
        <f>IF(G9025&amp;Q9025&lt;&gt;"",W9025&amp;Q9025,"")</f>
        <v/>
      </c>
      <c r="B9025" s="85" t="str">
        <f>IF(C9025&lt;&gt;"",LEFT(C9025,9),"")</f>
        <v/>
      </c>
      <c r="V9025" s="60" t="str">
        <f>W9025&amp;H9025</f>
        <v/>
      </c>
      <c r="W9025" s="60" t="str">
        <f>_xlfn.LET(_xlpm.TextCell,TEXT(G9025,"###"),IF(_xlpm.TextCell&lt;&gt;"",IF(StyleSpaceSplit,IFERROR(IF(FIND(" ",_xlpm.TextCell)&gt;=1,MID(_xlpm.TextCell,1,FIND(" ",_xlpm.TextCell)-1),_xlpm.TextCell),_xlpm.TextCell),_xlpm.TextCell),""))</f>
        <v/>
      </c>
      <c r="X9025" s="60" t="str">
        <f>IF(A9025&lt;&gt;"",IFERROR(IF(FIND(" ",G9025)&gt;=1,MID(G9025,FIND(" ",G9025)+1,LEN(G9025)),""),""),"")</f>
        <v/>
      </c>
      <c r="AC9025" s="51">
        <f>IFERROR(VALUE(MID($C9025,1,2)),0)</f>
        <v>0</v>
      </c>
      <c r="AD9025" s="44">
        <f>IFERROR(VALUE(MID($C9025,4,3)),0)</f>
        <v>0</v>
      </c>
      <c r="AE9025" s="51">
        <f>VALUE(RIGHT("00"&amp;AC9025,2)&amp;RIGHT("000"&amp;AD9025,3))</f>
        <v>0</v>
      </c>
    </row>
    <row r="9026" spans="1:31">
      <c r="A9026" s="60" t="str">
        <f>IF(G9026&amp;Q9026&lt;&gt;"",W9026&amp;Q9026,"")</f>
        <v/>
      </c>
      <c r="B9026" s="85" t="str">
        <f>IF(C9026&lt;&gt;"",LEFT(C9026,9),"")</f>
        <v/>
      </c>
      <c r="V9026" s="60" t="str">
        <f>W9026&amp;H9026</f>
        <v/>
      </c>
      <c r="W9026" s="60" t="str">
        <f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>IF(A9026&lt;&gt;"",IFERROR(IF(FIND(" ",G9026)&gt;=1,MID(G9026,FIND(" ",G9026)+1,LEN(G9026)),""),""),"")</f>
        <v/>
      </c>
      <c r="AC9026" s="51">
        <f>IFERROR(VALUE(MID($C9026,1,2)),0)</f>
        <v>0</v>
      </c>
      <c r="AD9026" s="44">
        <f>IFERROR(VALUE(MID($C9026,4,3)),0)</f>
        <v>0</v>
      </c>
      <c r="AE9026" s="51">
        <f>VALUE(RIGHT("00"&amp;AC9026,2)&amp;RIGHT("000"&amp;AD9026,3))</f>
        <v>0</v>
      </c>
    </row>
    <row r="9027" spans="1:31">
      <c r="A9027" s="60" t="str">
        <f>IF(G9027&amp;Q9027&lt;&gt;"",W9027&amp;Q9027,"")</f>
        <v/>
      </c>
      <c r="B9027" s="85" t="str">
        <f>IF(C9027&lt;&gt;"",LEFT(C9027,9),"")</f>
        <v/>
      </c>
      <c r="V9027" s="60" t="str">
        <f>W9027&amp;H9027</f>
        <v/>
      </c>
      <c r="W9027" s="60" t="str">
        <f>_xlfn.LET(_xlpm.TextCell,TEXT(G9027,"###"),IF(_xlpm.TextCell&lt;&gt;"",IF(StyleSpaceSplit,IFERROR(IF(FIND(" ",_xlpm.TextCell)&gt;=1,MID(_xlpm.TextCell,1,FIND(" ",_xlpm.TextCell)-1),_xlpm.TextCell),_xlpm.TextCell),_xlpm.TextCell),""))</f>
        <v/>
      </c>
      <c r="X9027" s="60" t="str">
        <f>IF(A9027&lt;&gt;"",IFERROR(IF(FIND(" ",G9027)&gt;=1,MID(G9027,FIND(" ",G9027)+1,LEN(G9027)),""),""),"")</f>
        <v/>
      </c>
      <c r="AC9027" s="51">
        <f>IFERROR(VALUE(MID($C9027,1,2)),0)</f>
        <v>0</v>
      </c>
      <c r="AD9027" s="44">
        <f>IFERROR(VALUE(MID($C9027,4,3)),0)</f>
        <v>0</v>
      </c>
      <c r="AE9027" s="51">
        <f>VALUE(RIGHT("00"&amp;AC9027,2)&amp;RIGHT("000"&amp;AD9027,3))</f>
        <v>0</v>
      </c>
    </row>
    <row r="9028" spans="1:31">
      <c r="A9028" s="60" t="str">
        <f>IF(G9028&amp;Q9028&lt;&gt;"",W9028&amp;Q9028,"")</f>
        <v/>
      </c>
      <c r="B9028" s="85" t="str">
        <f>IF(C9028&lt;&gt;"",LEFT(C9028,9),"")</f>
        <v/>
      </c>
      <c r="V9028" s="60" t="str">
        <f>W9028&amp;H9028</f>
        <v/>
      </c>
      <c r="W9028" s="60" t="str">
        <f>_xlfn.LET(_xlpm.TextCell,TEXT(G9028,"###"),IF(_xlpm.TextCell&lt;&gt;"",IF(StyleSpaceSplit,IFERROR(IF(FIND(" ",_xlpm.TextCell)&gt;=1,MID(_xlpm.TextCell,1,FIND(" ",_xlpm.TextCell)-1),_xlpm.TextCell),_xlpm.TextCell),_xlpm.TextCell),""))</f>
        <v/>
      </c>
      <c r="X9028" s="60" t="str">
        <f>IF(A9028&lt;&gt;"",IFERROR(IF(FIND(" ",G9028)&gt;=1,MID(G9028,FIND(" ",G9028)+1,LEN(G9028)),""),""),"")</f>
        <v/>
      </c>
      <c r="AC9028" s="51">
        <f>IFERROR(VALUE(MID($C9028,1,2)),0)</f>
        <v>0</v>
      </c>
      <c r="AD9028" s="44">
        <f>IFERROR(VALUE(MID($C9028,4,3)),0)</f>
        <v>0</v>
      </c>
      <c r="AE9028" s="51">
        <f>VALUE(RIGHT("00"&amp;AC9028,2)&amp;RIGHT("000"&amp;AD9028,3))</f>
        <v>0</v>
      </c>
    </row>
    <row r="9029" spans="1:31">
      <c r="A9029" s="60" t="str">
        <f>IF(G9029&amp;Q9029&lt;&gt;"",W9029&amp;Q9029,"")</f>
        <v/>
      </c>
      <c r="B9029" s="85" t="str">
        <f>IF(C9029&lt;&gt;"",LEFT(C9029,9),"")</f>
        <v/>
      </c>
      <c r="V9029" s="60" t="str">
        <f>W9029&amp;H9029</f>
        <v/>
      </c>
      <c r="W9029" s="60" t="str">
        <f>_xlfn.LET(_xlpm.TextCell,TEXT(G9029,"###"),IF(_xlpm.TextCell&lt;&gt;"",IF(StyleSpaceSplit,IFERROR(IF(FIND(" ",_xlpm.TextCell)&gt;=1,MID(_xlpm.TextCell,1,FIND(" ",_xlpm.TextCell)-1),_xlpm.TextCell),_xlpm.TextCell),_xlpm.TextCell),""))</f>
        <v/>
      </c>
      <c r="X9029" s="60" t="str">
        <f>IF(A9029&lt;&gt;"",IFERROR(IF(FIND(" ",G9029)&gt;=1,MID(G9029,FIND(" ",G9029)+1,LEN(G9029)),""),""),"")</f>
        <v/>
      </c>
      <c r="AC9029" s="51">
        <f>IFERROR(VALUE(MID($C9029,1,2)),0)</f>
        <v>0</v>
      </c>
      <c r="AD9029" s="44">
        <f>IFERROR(VALUE(MID($C9029,4,3)),0)</f>
        <v>0</v>
      </c>
      <c r="AE9029" s="51">
        <f>VALUE(RIGHT("00"&amp;AC9029,2)&amp;RIGHT("000"&amp;AD9029,3))</f>
        <v>0</v>
      </c>
    </row>
    <row r="9030" spans="1:31">
      <c r="A9030" s="60" t="str">
        <f>IF(G9030&amp;Q9030&lt;&gt;"",W9030&amp;Q9030,"")</f>
        <v/>
      </c>
      <c r="B9030" s="85" t="str">
        <f>IF(C9030&lt;&gt;"",LEFT(C9030,9),"")</f>
        <v/>
      </c>
      <c r="V9030" s="60" t="str">
        <f>W9030&amp;H9030</f>
        <v/>
      </c>
      <c r="W9030" s="60" t="str">
        <f>_xlfn.LET(_xlpm.TextCell,TEXT(G9030,"###"),IF(_xlpm.TextCell&lt;&gt;"",IF(StyleSpaceSplit,IFERROR(IF(FIND(" ",_xlpm.TextCell)&gt;=1,MID(_xlpm.TextCell,1,FIND(" ",_xlpm.TextCell)-1),_xlpm.TextCell),_xlpm.TextCell),_xlpm.TextCell),""))</f>
        <v/>
      </c>
      <c r="X9030" s="60" t="str">
        <f>IF(A9030&lt;&gt;"",IFERROR(IF(FIND(" ",G9030)&gt;=1,MID(G9030,FIND(" ",G9030)+1,LEN(G9030)),""),""),"")</f>
        <v/>
      </c>
      <c r="AC9030" s="51">
        <f>IFERROR(VALUE(MID($C9030,1,2)),0)</f>
        <v>0</v>
      </c>
      <c r="AD9030" s="44">
        <f>IFERROR(VALUE(MID($C9030,4,3)),0)</f>
        <v>0</v>
      </c>
      <c r="AE9030" s="51">
        <f>VALUE(RIGHT("00"&amp;AC9030,2)&amp;RIGHT("000"&amp;AD9030,3))</f>
        <v>0</v>
      </c>
    </row>
    <row r="9031" spans="1:31">
      <c r="A9031" s="60" t="str">
        <f>IF(G9031&amp;Q9031&lt;&gt;"",W9031&amp;Q9031,"")</f>
        <v/>
      </c>
      <c r="B9031" s="85" t="str">
        <f>IF(C9031&lt;&gt;"",LEFT(C9031,9),"")</f>
        <v/>
      </c>
      <c r="V9031" s="60" t="str">
        <f>W9031&amp;H9031</f>
        <v/>
      </c>
      <c r="W9031" s="60" t="str">
        <f>_xlfn.LET(_xlpm.TextCell,TEXT(G9031,"###"),IF(_xlpm.TextCell&lt;&gt;"",IF(StyleSpaceSplit,IFERROR(IF(FIND(" ",_xlpm.TextCell)&gt;=1,MID(_xlpm.TextCell,1,FIND(" ",_xlpm.TextCell)-1),_xlpm.TextCell),_xlpm.TextCell),_xlpm.TextCell),""))</f>
        <v/>
      </c>
      <c r="X9031" s="60" t="str">
        <f>IF(A9031&lt;&gt;"",IFERROR(IF(FIND(" ",G9031)&gt;=1,MID(G9031,FIND(" ",G9031)+1,LEN(G9031)),""),""),"")</f>
        <v/>
      </c>
      <c r="AC9031" s="51">
        <f>IFERROR(VALUE(MID($C9031,1,2)),0)</f>
        <v>0</v>
      </c>
      <c r="AD9031" s="44">
        <f>IFERROR(VALUE(MID($C9031,4,3)),0)</f>
        <v>0</v>
      </c>
      <c r="AE9031" s="51">
        <f>VALUE(RIGHT("00"&amp;AC9031,2)&amp;RIGHT("000"&amp;AD9031,3))</f>
        <v>0</v>
      </c>
    </row>
    <row r="9032" spans="1:31">
      <c r="A9032" s="60" t="str">
        <f>IF(G9032&amp;Q9032&lt;&gt;"",W9032&amp;Q9032,"")</f>
        <v/>
      </c>
      <c r="B9032" s="85" t="str">
        <f>IF(C9032&lt;&gt;"",LEFT(C9032,9),"")</f>
        <v/>
      </c>
      <c r="V9032" s="60" t="str">
        <f>W9032&amp;H9032</f>
        <v/>
      </c>
      <c r="W9032" s="60" t="str">
        <f>_xlfn.LET(_xlpm.TextCell,TEXT(G9032,"###"),IF(_xlpm.TextCell&lt;&gt;"",IF(StyleSpaceSplit,IFERROR(IF(FIND(" ",_xlpm.TextCell)&gt;=1,MID(_xlpm.TextCell,1,FIND(" ",_xlpm.TextCell)-1),_xlpm.TextCell),_xlpm.TextCell),_xlpm.TextCell),""))</f>
        <v/>
      </c>
      <c r="X9032" s="60" t="str">
        <f>IF(A9032&lt;&gt;"",IFERROR(IF(FIND(" ",G9032)&gt;=1,MID(G9032,FIND(" ",G9032)+1,LEN(G9032)),""),""),"")</f>
        <v/>
      </c>
      <c r="AC9032" s="51">
        <f>IFERROR(VALUE(MID($C9032,1,2)),0)</f>
        <v>0</v>
      </c>
      <c r="AD9032" s="44">
        <f>IFERROR(VALUE(MID($C9032,4,3)),0)</f>
        <v>0</v>
      </c>
      <c r="AE9032" s="51">
        <f>VALUE(RIGHT("00"&amp;AC9032,2)&amp;RIGHT("000"&amp;AD9032,3))</f>
        <v>0</v>
      </c>
    </row>
    <row r="9033" spans="1:31">
      <c r="A9033" s="60" t="str">
        <f>IF(G9033&amp;Q9033&lt;&gt;"",W9033&amp;Q9033,"")</f>
        <v/>
      </c>
      <c r="B9033" s="85" t="str">
        <f>IF(C9033&lt;&gt;"",LEFT(C9033,9),"")</f>
        <v/>
      </c>
      <c r="V9033" s="60" t="str">
        <f>W9033&amp;H9033</f>
        <v/>
      </c>
      <c r="W9033" s="60" t="str">
        <f>_xlfn.LET(_xlpm.TextCell,TEXT(G9033,"###"),IF(_xlpm.TextCell&lt;&gt;"",IF(StyleSpaceSplit,IFERROR(IF(FIND(" ",_xlpm.TextCell)&gt;=1,MID(_xlpm.TextCell,1,FIND(" ",_xlpm.TextCell)-1),_xlpm.TextCell),_xlpm.TextCell),_xlpm.TextCell),""))</f>
        <v/>
      </c>
      <c r="X9033" s="60" t="str">
        <f>IF(A9033&lt;&gt;"",IFERROR(IF(FIND(" ",G9033)&gt;=1,MID(G9033,FIND(" ",G9033)+1,LEN(G9033)),""),""),"")</f>
        <v/>
      </c>
      <c r="AC9033" s="51">
        <f>IFERROR(VALUE(MID($C9033,1,2)),0)</f>
        <v>0</v>
      </c>
      <c r="AD9033" s="44">
        <f>IFERROR(VALUE(MID($C9033,4,3)),0)</f>
        <v>0</v>
      </c>
      <c r="AE9033" s="51">
        <f>VALUE(RIGHT("00"&amp;AC9033,2)&amp;RIGHT("000"&amp;AD9033,3))</f>
        <v>0</v>
      </c>
    </row>
    <row r="9034" spans="1:31">
      <c r="A9034" s="60" t="str">
        <f>IF(G9034&amp;Q9034&lt;&gt;"",W9034&amp;Q9034,"")</f>
        <v/>
      </c>
      <c r="B9034" s="85" t="str">
        <f>IF(C9034&lt;&gt;"",LEFT(C9034,9),"")</f>
        <v/>
      </c>
      <c r="V9034" s="60" t="str">
        <f>W9034&amp;H9034</f>
        <v/>
      </c>
      <c r="W9034" s="60" t="str">
        <f>_xlfn.LET(_xlpm.TextCell,TEXT(G9034,"###"),IF(_xlpm.TextCell&lt;&gt;"",IF(StyleSpaceSplit,IFERROR(IF(FIND(" ",_xlpm.TextCell)&gt;=1,MID(_xlpm.TextCell,1,FIND(" ",_xlpm.TextCell)-1),_xlpm.TextCell),_xlpm.TextCell),_xlpm.TextCell),""))</f>
        <v/>
      </c>
      <c r="X9034" s="60" t="str">
        <f>IF(A9034&lt;&gt;"",IFERROR(IF(FIND(" ",G9034)&gt;=1,MID(G9034,FIND(" ",G9034)+1,LEN(G9034)),""),""),"")</f>
        <v/>
      </c>
      <c r="AC9034" s="51">
        <f>IFERROR(VALUE(MID($C9034,1,2)),0)</f>
        <v>0</v>
      </c>
      <c r="AD9034" s="44">
        <f>IFERROR(VALUE(MID($C9034,4,3)),0)</f>
        <v>0</v>
      </c>
      <c r="AE9034" s="51">
        <f>VALUE(RIGHT("00"&amp;AC9034,2)&amp;RIGHT("000"&amp;AD9034,3))</f>
        <v>0</v>
      </c>
    </row>
    <row r="9035" spans="1:31">
      <c r="A9035" s="60" t="str">
        <f>IF(G9035&amp;Q9035&lt;&gt;"",W9035&amp;Q9035,"")</f>
        <v/>
      </c>
      <c r="B9035" s="85" t="str">
        <f>IF(C9035&lt;&gt;"",LEFT(C9035,9),"")</f>
        <v/>
      </c>
      <c r="V9035" s="60" t="str">
        <f>W9035&amp;H9035</f>
        <v/>
      </c>
      <c r="W9035" s="60" t="str">
        <f>_xlfn.LET(_xlpm.TextCell,TEXT(G9035,"###"),IF(_xlpm.TextCell&lt;&gt;"",IF(StyleSpaceSplit,IFERROR(IF(FIND(" ",_xlpm.TextCell)&gt;=1,MID(_xlpm.TextCell,1,FIND(" ",_xlpm.TextCell)-1),_xlpm.TextCell),_xlpm.TextCell),_xlpm.TextCell),""))</f>
        <v/>
      </c>
      <c r="X9035" s="60" t="str">
        <f>IF(A9035&lt;&gt;"",IFERROR(IF(FIND(" ",G9035)&gt;=1,MID(G9035,FIND(" ",G9035)+1,LEN(G9035)),""),""),"")</f>
        <v/>
      </c>
      <c r="AC9035" s="51">
        <f>IFERROR(VALUE(MID($C9035,1,2)),0)</f>
        <v>0</v>
      </c>
      <c r="AD9035" s="44">
        <f>IFERROR(VALUE(MID($C9035,4,3)),0)</f>
        <v>0</v>
      </c>
      <c r="AE9035" s="51">
        <f>VALUE(RIGHT("00"&amp;AC9035,2)&amp;RIGHT("000"&amp;AD9035,3))</f>
        <v>0</v>
      </c>
    </row>
    <row r="9036" spans="1:31">
      <c r="A9036" s="60" t="str">
        <f>IF(G9036&amp;Q9036&lt;&gt;"",W9036&amp;Q9036,"")</f>
        <v/>
      </c>
      <c r="B9036" s="85" t="str">
        <f>IF(C9036&lt;&gt;"",LEFT(C9036,9),"")</f>
        <v/>
      </c>
      <c r="V9036" s="60" t="str">
        <f>W9036&amp;H9036</f>
        <v/>
      </c>
      <c r="W9036" s="60" t="str">
        <f>_xlfn.LET(_xlpm.TextCell,TEXT(G9036,"###"),IF(_xlpm.TextCell&lt;&gt;"",IF(StyleSpaceSplit,IFERROR(IF(FIND(" ",_xlpm.TextCell)&gt;=1,MID(_xlpm.TextCell,1,FIND(" ",_xlpm.TextCell)-1),_xlpm.TextCell),_xlpm.TextCell),_xlpm.TextCell),""))</f>
        <v/>
      </c>
      <c r="X9036" s="60" t="str">
        <f>IF(A9036&lt;&gt;"",IFERROR(IF(FIND(" ",G9036)&gt;=1,MID(G9036,FIND(" ",G9036)+1,LEN(G9036)),""),""),"")</f>
        <v/>
      </c>
      <c r="AC9036" s="51">
        <f>IFERROR(VALUE(MID($C9036,1,2)),0)</f>
        <v>0</v>
      </c>
      <c r="AD9036" s="44">
        <f>IFERROR(VALUE(MID($C9036,4,3)),0)</f>
        <v>0</v>
      </c>
      <c r="AE9036" s="51">
        <f>VALUE(RIGHT("00"&amp;AC9036,2)&amp;RIGHT("000"&amp;AD9036,3))</f>
        <v>0</v>
      </c>
    </row>
    <row r="9037" spans="1:31">
      <c r="A9037" s="60" t="str">
        <f>IF(G9037&amp;Q9037&lt;&gt;"",W9037&amp;Q9037,"")</f>
        <v/>
      </c>
      <c r="B9037" s="85" t="str">
        <f>IF(C9037&lt;&gt;"",LEFT(C9037,9),"")</f>
        <v/>
      </c>
      <c r="V9037" s="60" t="str">
        <f>W9037&amp;H9037</f>
        <v/>
      </c>
      <c r="W9037" s="60" t="str">
        <f>_xlfn.LET(_xlpm.TextCell,TEXT(G9037,"###"),IF(_xlpm.TextCell&lt;&gt;"",IF(StyleSpaceSplit,IFERROR(IF(FIND(" ",_xlpm.TextCell)&gt;=1,MID(_xlpm.TextCell,1,FIND(" ",_xlpm.TextCell)-1),_xlpm.TextCell),_xlpm.TextCell),_xlpm.TextCell),""))</f>
        <v/>
      </c>
      <c r="X9037" s="60" t="str">
        <f>IF(A9037&lt;&gt;"",IFERROR(IF(FIND(" ",G9037)&gt;=1,MID(G9037,FIND(" ",G9037)+1,LEN(G9037)),""),""),"")</f>
        <v/>
      </c>
      <c r="AC9037" s="51">
        <f>IFERROR(VALUE(MID($C9037,1,2)),0)</f>
        <v>0</v>
      </c>
      <c r="AD9037" s="44">
        <f>IFERROR(VALUE(MID($C9037,4,3)),0)</f>
        <v>0</v>
      </c>
      <c r="AE9037" s="51">
        <f>VALUE(RIGHT("00"&amp;AC9037,2)&amp;RIGHT("000"&amp;AD9037,3))</f>
        <v>0</v>
      </c>
    </row>
    <row r="9038" spans="1:31">
      <c r="A9038" s="60" t="str">
        <f>IF(G9038&amp;Q9038&lt;&gt;"",W9038&amp;Q9038,"")</f>
        <v/>
      </c>
      <c r="B9038" s="85" t="str">
        <f>IF(C9038&lt;&gt;"",LEFT(C9038,9),"")</f>
        <v/>
      </c>
      <c r="V9038" s="60" t="str">
        <f>W9038&amp;H9038</f>
        <v/>
      </c>
      <c r="W9038" s="60" t="str">
        <f>_xlfn.LET(_xlpm.TextCell,TEXT(G9038,"###"),IF(_xlpm.TextCell&lt;&gt;"",IF(StyleSpaceSplit,IFERROR(IF(FIND(" ",_xlpm.TextCell)&gt;=1,MID(_xlpm.TextCell,1,FIND(" ",_xlpm.TextCell)-1),_xlpm.TextCell),_xlpm.TextCell),_xlpm.TextCell),""))</f>
        <v/>
      </c>
      <c r="X9038" s="60" t="str">
        <f>IF(A9038&lt;&gt;"",IFERROR(IF(FIND(" ",G9038)&gt;=1,MID(G9038,FIND(" ",G9038)+1,LEN(G9038)),""),""),"")</f>
        <v/>
      </c>
      <c r="AC9038" s="51">
        <f>IFERROR(VALUE(MID($C9038,1,2)),0)</f>
        <v>0</v>
      </c>
      <c r="AD9038" s="44">
        <f>IFERROR(VALUE(MID($C9038,4,3)),0)</f>
        <v>0</v>
      </c>
      <c r="AE9038" s="51">
        <f>VALUE(RIGHT("00"&amp;AC9038,2)&amp;RIGHT("000"&amp;AD9038,3))</f>
        <v>0</v>
      </c>
    </row>
    <row r="9039" spans="1:31">
      <c r="A9039" s="60" t="str">
        <f>IF(G9039&amp;Q9039&lt;&gt;"",W9039&amp;Q9039,"")</f>
        <v/>
      </c>
      <c r="B9039" s="85" t="str">
        <f>IF(C9039&lt;&gt;"",LEFT(C9039,9),"")</f>
        <v/>
      </c>
      <c r="V9039" s="60" t="str">
        <f>W9039&amp;H9039</f>
        <v/>
      </c>
      <c r="W9039" s="60" t="str">
        <f>_xlfn.LET(_xlpm.TextCell,TEXT(G9039,"###"),IF(_xlpm.TextCell&lt;&gt;"",IF(StyleSpaceSplit,IFERROR(IF(FIND(" ",_xlpm.TextCell)&gt;=1,MID(_xlpm.TextCell,1,FIND(" ",_xlpm.TextCell)-1),_xlpm.TextCell),_xlpm.TextCell),_xlpm.TextCell),""))</f>
        <v/>
      </c>
      <c r="X9039" s="60" t="str">
        <f>IF(A9039&lt;&gt;"",IFERROR(IF(FIND(" ",G9039)&gt;=1,MID(G9039,FIND(" ",G9039)+1,LEN(G9039)),""),""),"")</f>
        <v/>
      </c>
      <c r="AC9039" s="51">
        <f>IFERROR(VALUE(MID($C9039,1,2)),0)</f>
        <v>0</v>
      </c>
      <c r="AD9039" s="44">
        <f>IFERROR(VALUE(MID($C9039,4,3)),0)</f>
        <v>0</v>
      </c>
      <c r="AE9039" s="51">
        <f>VALUE(RIGHT("00"&amp;AC9039,2)&amp;RIGHT("000"&amp;AD9039,3))</f>
        <v>0</v>
      </c>
    </row>
    <row r="9040" spans="1:31">
      <c r="A9040" s="60" t="str">
        <f>IF(G9040&amp;Q9040&lt;&gt;"",W9040&amp;Q9040,"")</f>
        <v/>
      </c>
      <c r="B9040" s="85" t="str">
        <f>IF(C9040&lt;&gt;"",LEFT(C9040,9),"")</f>
        <v/>
      </c>
      <c r="V9040" s="60" t="str">
        <f>W9040&amp;H9040</f>
        <v/>
      </c>
      <c r="W9040" s="60" t="str">
        <f>_xlfn.LET(_xlpm.TextCell,TEXT(G9040,"###"),IF(_xlpm.TextCell&lt;&gt;"",IF(StyleSpaceSplit,IFERROR(IF(FIND(" ",_xlpm.TextCell)&gt;=1,MID(_xlpm.TextCell,1,FIND(" ",_xlpm.TextCell)-1),_xlpm.TextCell),_xlpm.TextCell),_xlpm.TextCell),""))</f>
        <v/>
      </c>
      <c r="X9040" s="60" t="str">
        <f>IF(A9040&lt;&gt;"",IFERROR(IF(FIND(" ",G9040)&gt;=1,MID(G9040,FIND(" ",G9040)+1,LEN(G9040)),""),""),"")</f>
        <v/>
      </c>
      <c r="AC9040" s="51">
        <f>IFERROR(VALUE(MID($C9040,1,2)),0)</f>
        <v>0</v>
      </c>
      <c r="AD9040" s="44">
        <f>IFERROR(VALUE(MID($C9040,4,3)),0)</f>
        <v>0</v>
      </c>
      <c r="AE9040" s="51">
        <f>VALUE(RIGHT("00"&amp;AC9040,2)&amp;RIGHT("000"&amp;AD9040,3))</f>
        <v>0</v>
      </c>
    </row>
    <row r="9041" spans="1:31">
      <c r="A9041" s="60" t="str">
        <f>IF(G9041&amp;Q9041&lt;&gt;"",W9041&amp;Q9041,"")</f>
        <v/>
      </c>
      <c r="B9041" s="85" t="str">
        <f>IF(C9041&lt;&gt;"",LEFT(C9041,9),"")</f>
        <v/>
      </c>
      <c r="V9041" s="60" t="str">
        <f>W9041&amp;H9041</f>
        <v/>
      </c>
      <c r="W9041" s="60" t="str">
        <f>_xlfn.LET(_xlpm.TextCell,TEXT(G9041,"###"),IF(_xlpm.TextCell&lt;&gt;"",IF(StyleSpaceSplit,IFERROR(IF(FIND(" ",_xlpm.TextCell)&gt;=1,MID(_xlpm.TextCell,1,FIND(" ",_xlpm.TextCell)-1),_xlpm.TextCell),_xlpm.TextCell),_xlpm.TextCell),""))</f>
        <v/>
      </c>
      <c r="X9041" s="60" t="str">
        <f>IF(A9041&lt;&gt;"",IFERROR(IF(FIND(" ",G9041)&gt;=1,MID(G9041,FIND(" ",G9041)+1,LEN(G9041)),""),""),"")</f>
        <v/>
      </c>
      <c r="AC9041" s="51">
        <f>IFERROR(VALUE(MID($C9041,1,2)),0)</f>
        <v>0</v>
      </c>
      <c r="AD9041" s="44">
        <f>IFERROR(VALUE(MID($C9041,4,3)),0)</f>
        <v>0</v>
      </c>
      <c r="AE9041" s="51">
        <f>VALUE(RIGHT("00"&amp;AC9041,2)&amp;RIGHT("000"&amp;AD9041,3))</f>
        <v>0</v>
      </c>
    </row>
    <row r="9042" spans="1:31">
      <c r="A9042" s="60" t="str">
        <f>IF(G9042&amp;Q9042&lt;&gt;"",W9042&amp;Q9042,"")</f>
        <v/>
      </c>
      <c r="B9042" s="85" t="str">
        <f>IF(C9042&lt;&gt;"",LEFT(C9042,9),"")</f>
        <v/>
      </c>
      <c r="V9042" s="60" t="str">
        <f>W9042&amp;H9042</f>
        <v/>
      </c>
      <c r="W9042" s="60" t="str">
        <f>_xlfn.LET(_xlpm.TextCell,TEXT(G9042,"###"),IF(_xlpm.TextCell&lt;&gt;"",IF(StyleSpaceSplit,IFERROR(IF(FIND(" ",_xlpm.TextCell)&gt;=1,MID(_xlpm.TextCell,1,FIND(" ",_xlpm.TextCell)-1),_xlpm.TextCell),_xlpm.TextCell),_xlpm.TextCell),""))</f>
        <v/>
      </c>
      <c r="X9042" s="60" t="str">
        <f>IF(A9042&lt;&gt;"",IFERROR(IF(FIND(" ",G9042)&gt;=1,MID(G9042,FIND(" ",G9042)+1,LEN(G9042)),""),""),"")</f>
        <v/>
      </c>
      <c r="AC9042" s="51">
        <f>IFERROR(VALUE(MID($C9042,1,2)),0)</f>
        <v>0</v>
      </c>
      <c r="AD9042" s="44">
        <f>IFERROR(VALUE(MID($C9042,4,3)),0)</f>
        <v>0</v>
      </c>
      <c r="AE9042" s="51">
        <f>VALUE(RIGHT("00"&amp;AC9042,2)&amp;RIGHT("000"&amp;AD9042,3))</f>
        <v>0</v>
      </c>
    </row>
    <row r="9043" spans="1:31">
      <c r="A9043" s="60" t="str">
        <f>IF(G9043&amp;Q9043&lt;&gt;"",W9043&amp;Q9043,"")</f>
        <v/>
      </c>
      <c r="B9043" s="85" t="str">
        <f>IF(C9043&lt;&gt;"",LEFT(C9043,9),"")</f>
        <v/>
      </c>
      <c r="V9043" s="60" t="str">
        <f>W9043&amp;H9043</f>
        <v/>
      </c>
      <c r="W9043" s="60" t="str">
        <f>_xlfn.LET(_xlpm.TextCell,TEXT(G9043,"###"),IF(_xlpm.TextCell&lt;&gt;"",IF(StyleSpaceSplit,IFERROR(IF(FIND(" ",_xlpm.TextCell)&gt;=1,MID(_xlpm.TextCell,1,FIND(" ",_xlpm.TextCell)-1),_xlpm.TextCell),_xlpm.TextCell),_xlpm.TextCell),""))</f>
        <v/>
      </c>
      <c r="X9043" s="60" t="str">
        <f>IF(A9043&lt;&gt;"",IFERROR(IF(FIND(" ",G9043)&gt;=1,MID(G9043,FIND(" ",G9043)+1,LEN(G9043)),""),""),"")</f>
        <v/>
      </c>
      <c r="AC9043" s="51">
        <f>IFERROR(VALUE(MID($C9043,1,2)),0)</f>
        <v>0</v>
      </c>
      <c r="AD9043" s="44">
        <f>IFERROR(VALUE(MID($C9043,4,3)),0)</f>
        <v>0</v>
      </c>
      <c r="AE9043" s="51">
        <f>VALUE(RIGHT("00"&amp;AC9043,2)&amp;RIGHT("000"&amp;AD9043,3))</f>
        <v>0</v>
      </c>
    </row>
    <row r="9044" spans="1:31">
      <c r="A9044" s="60" t="str">
        <f>IF(G9044&amp;Q9044&lt;&gt;"",W9044&amp;Q9044,"")</f>
        <v/>
      </c>
      <c r="B9044" s="85" t="str">
        <f>IF(C9044&lt;&gt;"",LEFT(C9044,9),"")</f>
        <v/>
      </c>
      <c r="V9044" s="60" t="str">
        <f>W9044&amp;H9044</f>
        <v/>
      </c>
      <c r="W9044" s="60" t="str">
        <f>_xlfn.LET(_xlpm.TextCell,TEXT(G9044,"###"),IF(_xlpm.TextCell&lt;&gt;"",IF(StyleSpaceSplit,IFERROR(IF(FIND(" ",_xlpm.TextCell)&gt;=1,MID(_xlpm.TextCell,1,FIND(" ",_xlpm.TextCell)-1),_xlpm.TextCell),_xlpm.TextCell),_xlpm.TextCell),""))</f>
        <v/>
      </c>
      <c r="X9044" s="60" t="str">
        <f>IF(A9044&lt;&gt;"",IFERROR(IF(FIND(" ",G9044)&gt;=1,MID(G9044,FIND(" ",G9044)+1,LEN(G9044)),""),""),"")</f>
        <v/>
      </c>
      <c r="AC9044" s="51">
        <f>IFERROR(VALUE(MID($C9044,1,2)),0)</f>
        <v>0</v>
      </c>
      <c r="AD9044" s="44">
        <f>IFERROR(VALUE(MID($C9044,4,3)),0)</f>
        <v>0</v>
      </c>
      <c r="AE9044" s="51">
        <f>VALUE(RIGHT("00"&amp;AC9044,2)&amp;RIGHT("000"&amp;AD9044,3))</f>
        <v>0</v>
      </c>
    </row>
    <row r="9045" spans="1:31">
      <c r="A9045" s="60" t="str">
        <f>IF(G9045&amp;Q9045&lt;&gt;"",W9045&amp;Q9045,"")</f>
        <v/>
      </c>
      <c r="B9045" s="85" t="str">
        <f>IF(C9045&lt;&gt;"",LEFT(C9045,9),"")</f>
        <v/>
      </c>
      <c r="V9045" s="60" t="str">
        <f>W9045&amp;H9045</f>
        <v/>
      </c>
      <c r="W9045" s="60" t="str">
        <f>_xlfn.LET(_xlpm.TextCell,TEXT(G9045,"###"),IF(_xlpm.TextCell&lt;&gt;"",IF(StyleSpaceSplit,IFERROR(IF(FIND(" ",_xlpm.TextCell)&gt;=1,MID(_xlpm.TextCell,1,FIND(" ",_xlpm.TextCell)-1),_xlpm.TextCell),_xlpm.TextCell),_xlpm.TextCell),""))</f>
        <v/>
      </c>
      <c r="X9045" s="60" t="str">
        <f>IF(A9045&lt;&gt;"",IFERROR(IF(FIND(" ",G9045)&gt;=1,MID(G9045,FIND(" ",G9045)+1,LEN(G9045)),""),""),"")</f>
        <v/>
      </c>
      <c r="AC9045" s="51">
        <f>IFERROR(VALUE(MID($C9045,1,2)),0)</f>
        <v>0</v>
      </c>
      <c r="AD9045" s="44">
        <f>IFERROR(VALUE(MID($C9045,4,3)),0)</f>
        <v>0</v>
      </c>
      <c r="AE9045" s="51">
        <f>VALUE(RIGHT("00"&amp;AC9045,2)&amp;RIGHT("000"&amp;AD9045,3))</f>
        <v>0</v>
      </c>
    </row>
    <row r="9046" spans="1:31">
      <c r="A9046" s="60" t="str">
        <f>IF(G9046&amp;Q9046&lt;&gt;"",W9046&amp;Q9046,"")</f>
        <v/>
      </c>
      <c r="B9046" s="85" t="str">
        <f>IF(C9046&lt;&gt;"",LEFT(C9046,9),"")</f>
        <v/>
      </c>
      <c r="V9046" s="60" t="str">
        <f>W9046&amp;H9046</f>
        <v/>
      </c>
      <c r="W9046" s="60" t="str">
        <f>_xlfn.LET(_xlpm.TextCell,TEXT(G9046,"###"),IF(_xlpm.TextCell&lt;&gt;"",IF(StyleSpaceSplit,IFERROR(IF(FIND(" ",_xlpm.TextCell)&gt;=1,MID(_xlpm.TextCell,1,FIND(" ",_xlpm.TextCell)-1),_xlpm.TextCell),_xlpm.TextCell),_xlpm.TextCell),""))</f>
        <v/>
      </c>
      <c r="X9046" s="60" t="str">
        <f>IF(A9046&lt;&gt;"",IFERROR(IF(FIND(" ",G9046)&gt;=1,MID(G9046,FIND(" ",G9046)+1,LEN(G9046)),""),""),"")</f>
        <v/>
      </c>
      <c r="AC9046" s="51">
        <f>IFERROR(VALUE(MID($C9046,1,2)),0)</f>
        <v>0</v>
      </c>
      <c r="AD9046" s="44">
        <f>IFERROR(VALUE(MID($C9046,4,3)),0)</f>
        <v>0</v>
      </c>
      <c r="AE9046" s="51">
        <f>VALUE(RIGHT("00"&amp;AC9046,2)&amp;RIGHT("000"&amp;AD9046,3))</f>
        <v>0</v>
      </c>
    </row>
    <row r="9047" spans="1:31">
      <c r="A9047" s="60" t="str">
        <f>IF(G9047&amp;Q9047&lt;&gt;"",W9047&amp;Q9047,"")</f>
        <v/>
      </c>
      <c r="B9047" s="85" t="str">
        <f>IF(C9047&lt;&gt;"",LEFT(C9047,9),"")</f>
        <v/>
      </c>
      <c r="V9047" s="60" t="str">
        <f>W9047&amp;H9047</f>
        <v/>
      </c>
      <c r="W9047" s="60" t="str">
        <f>_xlfn.LET(_xlpm.TextCell,TEXT(G9047,"###"),IF(_xlpm.TextCell&lt;&gt;"",IF(StyleSpaceSplit,IFERROR(IF(FIND(" ",_xlpm.TextCell)&gt;=1,MID(_xlpm.TextCell,1,FIND(" ",_xlpm.TextCell)-1),_xlpm.TextCell),_xlpm.TextCell),_xlpm.TextCell),""))</f>
        <v/>
      </c>
      <c r="X9047" s="60" t="str">
        <f>IF(A9047&lt;&gt;"",IFERROR(IF(FIND(" ",G9047)&gt;=1,MID(G9047,FIND(" ",G9047)+1,LEN(G9047)),""),""),"")</f>
        <v/>
      </c>
      <c r="AC9047" s="51">
        <f>IFERROR(VALUE(MID($C9047,1,2)),0)</f>
        <v>0</v>
      </c>
      <c r="AD9047" s="44">
        <f>IFERROR(VALUE(MID($C9047,4,3)),0)</f>
        <v>0</v>
      </c>
      <c r="AE9047" s="51">
        <f>VALUE(RIGHT("00"&amp;AC9047,2)&amp;RIGHT("000"&amp;AD9047,3))</f>
        <v>0</v>
      </c>
    </row>
    <row r="9048" spans="1:31">
      <c r="A9048" s="60" t="str">
        <f>IF(G9048&amp;Q9048&lt;&gt;"",W9048&amp;Q9048,"")</f>
        <v/>
      </c>
      <c r="B9048" s="85" t="str">
        <f>IF(C9048&lt;&gt;"",LEFT(C9048,9),"")</f>
        <v/>
      </c>
      <c r="V9048" s="60" t="str">
        <f>W9048&amp;H9048</f>
        <v/>
      </c>
      <c r="W9048" s="60" t="str">
        <f>_xlfn.LET(_xlpm.TextCell,TEXT(G9048,"###"),IF(_xlpm.TextCell&lt;&gt;"",IF(StyleSpaceSplit,IFERROR(IF(FIND(" ",_xlpm.TextCell)&gt;=1,MID(_xlpm.TextCell,1,FIND(" ",_xlpm.TextCell)-1),_xlpm.TextCell),_xlpm.TextCell),_xlpm.TextCell),""))</f>
        <v/>
      </c>
      <c r="X9048" s="60" t="str">
        <f>IF(A9048&lt;&gt;"",IFERROR(IF(FIND(" ",G9048)&gt;=1,MID(G9048,FIND(" ",G9048)+1,LEN(G9048)),""),""),"")</f>
        <v/>
      </c>
      <c r="AC9048" s="51">
        <f>IFERROR(VALUE(MID($C9048,1,2)),0)</f>
        <v>0</v>
      </c>
      <c r="AD9048" s="44">
        <f>IFERROR(VALUE(MID($C9048,4,3)),0)</f>
        <v>0</v>
      </c>
      <c r="AE9048" s="51">
        <f>VALUE(RIGHT("00"&amp;AC9048,2)&amp;RIGHT("000"&amp;AD9048,3))</f>
        <v>0</v>
      </c>
    </row>
    <row r="9049" spans="1:31">
      <c r="A9049" s="60" t="str">
        <f>IF(G9049&amp;Q9049&lt;&gt;"",W9049&amp;Q9049,"")</f>
        <v/>
      </c>
      <c r="B9049" s="85" t="str">
        <f>IF(C9049&lt;&gt;"",LEFT(C9049,9),"")</f>
        <v/>
      </c>
      <c r="V9049" s="60" t="str">
        <f>W9049&amp;H9049</f>
        <v/>
      </c>
      <c r="W9049" s="60" t="str">
        <f>_xlfn.LET(_xlpm.TextCell,TEXT(G9049,"###"),IF(_xlpm.TextCell&lt;&gt;"",IF(StyleSpaceSplit,IFERROR(IF(FIND(" ",_xlpm.TextCell)&gt;=1,MID(_xlpm.TextCell,1,FIND(" ",_xlpm.TextCell)-1),_xlpm.TextCell),_xlpm.TextCell),_xlpm.TextCell),""))</f>
        <v/>
      </c>
      <c r="X9049" s="60" t="str">
        <f>IF(A9049&lt;&gt;"",IFERROR(IF(FIND(" ",G9049)&gt;=1,MID(G9049,FIND(" ",G9049)+1,LEN(G9049)),""),""),"")</f>
        <v/>
      </c>
      <c r="AC9049" s="51">
        <f>IFERROR(VALUE(MID($C9049,1,2)),0)</f>
        <v>0</v>
      </c>
      <c r="AD9049" s="44">
        <f>IFERROR(VALUE(MID($C9049,4,3)),0)</f>
        <v>0</v>
      </c>
      <c r="AE9049" s="51">
        <f>VALUE(RIGHT("00"&amp;AC9049,2)&amp;RIGHT("000"&amp;AD9049,3))</f>
        <v>0</v>
      </c>
    </row>
    <row r="9050" spans="1:31">
      <c r="A9050" s="60" t="str">
        <f>IF(G9050&amp;Q9050&lt;&gt;"",W9050&amp;Q9050,"")</f>
        <v/>
      </c>
      <c r="B9050" s="85" t="str">
        <f>IF(C9050&lt;&gt;"",LEFT(C9050,9),"")</f>
        <v/>
      </c>
      <c r="V9050" s="60" t="str">
        <f>W9050&amp;H9050</f>
        <v/>
      </c>
      <c r="W9050" s="60" t="str">
        <f>_xlfn.LET(_xlpm.TextCell,TEXT(G9050,"###"),IF(_xlpm.TextCell&lt;&gt;"",IF(StyleSpaceSplit,IFERROR(IF(FIND(" ",_xlpm.TextCell)&gt;=1,MID(_xlpm.TextCell,1,FIND(" ",_xlpm.TextCell)-1),_xlpm.TextCell),_xlpm.TextCell),_xlpm.TextCell),""))</f>
        <v/>
      </c>
      <c r="X9050" s="60" t="str">
        <f>IF(A9050&lt;&gt;"",IFERROR(IF(FIND(" ",G9050)&gt;=1,MID(G9050,FIND(" ",G9050)+1,LEN(G9050)),""),""),"")</f>
        <v/>
      </c>
      <c r="AC9050" s="51">
        <f>IFERROR(VALUE(MID($C9050,1,2)),0)</f>
        <v>0</v>
      </c>
      <c r="AD9050" s="44">
        <f>IFERROR(VALUE(MID($C9050,4,3)),0)</f>
        <v>0</v>
      </c>
      <c r="AE9050" s="51">
        <f>VALUE(RIGHT("00"&amp;AC9050,2)&amp;RIGHT("000"&amp;AD9050,3))</f>
        <v>0</v>
      </c>
    </row>
    <row r="9051" spans="1:31">
      <c r="A9051" s="60" t="str">
        <f>IF(G9051&amp;Q9051&lt;&gt;"",W9051&amp;Q9051,"")</f>
        <v/>
      </c>
      <c r="B9051" s="85" t="str">
        <f>IF(C9051&lt;&gt;"",LEFT(C9051,9),"")</f>
        <v/>
      </c>
      <c r="V9051" s="60" t="str">
        <f>W9051&amp;H9051</f>
        <v/>
      </c>
      <c r="W9051" s="60" t="str">
        <f>_xlfn.LET(_xlpm.TextCell,TEXT(G9051,"###"),IF(_xlpm.TextCell&lt;&gt;"",IF(StyleSpaceSplit,IFERROR(IF(FIND(" ",_xlpm.TextCell)&gt;=1,MID(_xlpm.TextCell,1,FIND(" ",_xlpm.TextCell)-1),_xlpm.TextCell),_xlpm.TextCell),_xlpm.TextCell),""))</f>
        <v/>
      </c>
      <c r="X9051" s="60" t="str">
        <f>IF(A9051&lt;&gt;"",IFERROR(IF(FIND(" ",G9051)&gt;=1,MID(G9051,FIND(" ",G9051)+1,LEN(G9051)),""),""),"")</f>
        <v/>
      </c>
      <c r="AC9051" s="51">
        <f>IFERROR(VALUE(MID($C9051,1,2)),0)</f>
        <v>0</v>
      </c>
      <c r="AD9051" s="44">
        <f>IFERROR(VALUE(MID($C9051,4,3)),0)</f>
        <v>0</v>
      </c>
      <c r="AE9051" s="51">
        <f>VALUE(RIGHT("00"&amp;AC9051,2)&amp;RIGHT("000"&amp;AD9051,3))</f>
        <v>0</v>
      </c>
    </row>
    <row r="9052" spans="1:31">
      <c r="A9052" s="60" t="str">
        <f>IF(G9052&amp;Q9052&lt;&gt;"",W9052&amp;Q9052,"")</f>
        <v/>
      </c>
      <c r="B9052" s="85" t="str">
        <f>IF(C9052&lt;&gt;"",LEFT(C9052,9),"")</f>
        <v/>
      </c>
      <c r="V9052" s="60" t="str">
        <f>W9052&amp;H9052</f>
        <v/>
      </c>
      <c r="W9052" s="60" t="str">
        <f>_xlfn.LET(_xlpm.TextCell,TEXT(G9052,"###"),IF(_xlpm.TextCell&lt;&gt;"",IF(StyleSpaceSplit,IFERROR(IF(FIND(" ",_xlpm.TextCell)&gt;=1,MID(_xlpm.TextCell,1,FIND(" ",_xlpm.TextCell)-1),_xlpm.TextCell),_xlpm.TextCell),_xlpm.TextCell),""))</f>
        <v/>
      </c>
      <c r="X9052" s="60" t="str">
        <f>IF(A9052&lt;&gt;"",IFERROR(IF(FIND(" ",G9052)&gt;=1,MID(G9052,FIND(" ",G9052)+1,LEN(G9052)),""),""),"")</f>
        <v/>
      </c>
      <c r="AC9052" s="51">
        <f>IFERROR(VALUE(MID($C9052,1,2)),0)</f>
        <v>0</v>
      </c>
      <c r="AD9052" s="44">
        <f>IFERROR(VALUE(MID($C9052,4,3)),0)</f>
        <v>0</v>
      </c>
      <c r="AE9052" s="51">
        <f>VALUE(RIGHT("00"&amp;AC9052,2)&amp;RIGHT("000"&amp;AD9052,3))</f>
        <v>0</v>
      </c>
    </row>
    <row r="9053" spans="1:31">
      <c r="A9053" s="60" t="str">
        <f>IF(G9053&amp;Q9053&lt;&gt;"",W9053&amp;Q9053,"")</f>
        <v/>
      </c>
      <c r="B9053" s="85" t="str">
        <f>IF(C9053&lt;&gt;"",LEFT(C9053,9),"")</f>
        <v/>
      </c>
      <c r="V9053" s="60" t="str">
        <f>W9053&amp;H9053</f>
        <v/>
      </c>
      <c r="W9053" s="60" t="str">
        <f>_xlfn.LET(_xlpm.TextCell,TEXT(G9053,"###"),IF(_xlpm.TextCell&lt;&gt;"",IF(StyleSpaceSplit,IFERROR(IF(FIND(" ",_xlpm.TextCell)&gt;=1,MID(_xlpm.TextCell,1,FIND(" ",_xlpm.TextCell)-1),_xlpm.TextCell),_xlpm.TextCell),_xlpm.TextCell),""))</f>
        <v/>
      </c>
      <c r="X9053" s="60" t="str">
        <f>IF(A9053&lt;&gt;"",IFERROR(IF(FIND(" ",G9053)&gt;=1,MID(G9053,FIND(" ",G9053)+1,LEN(G9053)),""),""),"")</f>
        <v/>
      </c>
      <c r="AC9053" s="51">
        <f>IFERROR(VALUE(MID($C9053,1,2)),0)</f>
        <v>0</v>
      </c>
      <c r="AD9053" s="44">
        <f>IFERROR(VALUE(MID($C9053,4,3)),0)</f>
        <v>0</v>
      </c>
      <c r="AE9053" s="51">
        <f>VALUE(RIGHT("00"&amp;AC9053,2)&amp;RIGHT("000"&amp;AD9053,3))</f>
        <v>0</v>
      </c>
    </row>
    <row r="9054" spans="1:31">
      <c r="A9054" s="60" t="str">
        <f>IF(G9054&amp;Q9054&lt;&gt;"",W9054&amp;Q9054,"")</f>
        <v/>
      </c>
      <c r="B9054" s="85" t="str">
        <f>IF(C9054&lt;&gt;"",LEFT(C9054,9),"")</f>
        <v/>
      </c>
      <c r="V9054" s="60" t="str">
        <f>W9054&amp;H9054</f>
        <v/>
      </c>
      <c r="W9054" s="60" t="str">
        <f>_xlfn.LET(_xlpm.TextCell,TEXT(G9054,"###"),IF(_xlpm.TextCell&lt;&gt;"",IF(StyleSpaceSplit,IFERROR(IF(FIND(" ",_xlpm.TextCell)&gt;=1,MID(_xlpm.TextCell,1,FIND(" ",_xlpm.TextCell)-1),_xlpm.TextCell),_xlpm.TextCell),_xlpm.TextCell),""))</f>
        <v/>
      </c>
      <c r="X9054" s="60" t="str">
        <f>IF(A9054&lt;&gt;"",IFERROR(IF(FIND(" ",G9054)&gt;=1,MID(G9054,FIND(" ",G9054)+1,LEN(G9054)),""),""),"")</f>
        <v/>
      </c>
      <c r="AC9054" s="51">
        <f>IFERROR(VALUE(MID($C9054,1,2)),0)</f>
        <v>0</v>
      </c>
      <c r="AD9054" s="44">
        <f>IFERROR(VALUE(MID($C9054,4,3)),0)</f>
        <v>0</v>
      </c>
      <c r="AE9054" s="51">
        <f>VALUE(RIGHT("00"&amp;AC9054,2)&amp;RIGHT("000"&amp;AD9054,3))</f>
        <v>0</v>
      </c>
    </row>
    <row r="9055" spans="1:31">
      <c r="A9055" s="60" t="str">
        <f>IF(G9055&amp;Q9055&lt;&gt;"",W9055&amp;Q9055,"")</f>
        <v/>
      </c>
      <c r="B9055" s="85" t="str">
        <f>IF(C9055&lt;&gt;"",LEFT(C9055,9),"")</f>
        <v/>
      </c>
      <c r="V9055" s="60" t="str">
        <f>W9055&amp;H9055</f>
        <v/>
      </c>
      <c r="W9055" s="60" t="str">
        <f>_xlfn.LET(_xlpm.TextCell,TEXT(G9055,"###"),IF(_xlpm.TextCell&lt;&gt;"",IF(StyleSpaceSplit,IFERROR(IF(FIND(" ",_xlpm.TextCell)&gt;=1,MID(_xlpm.TextCell,1,FIND(" ",_xlpm.TextCell)-1),_xlpm.TextCell),_xlpm.TextCell),_xlpm.TextCell),""))</f>
        <v/>
      </c>
      <c r="X9055" s="60" t="str">
        <f>IF(A9055&lt;&gt;"",IFERROR(IF(FIND(" ",G9055)&gt;=1,MID(G9055,FIND(" ",G9055)+1,LEN(G9055)),""),""),"")</f>
        <v/>
      </c>
      <c r="AC9055" s="51">
        <f>IFERROR(VALUE(MID($C9055,1,2)),0)</f>
        <v>0</v>
      </c>
      <c r="AD9055" s="44">
        <f>IFERROR(VALUE(MID($C9055,4,3)),0)</f>
        <v>0</v>
      </c>
      <c r="AE9055" s="51">
        <f>VALUE(RIGHT("00"&amp;AC9055,2)&amp;RIGHT("000"&amp;AD9055,3))</f>
        <v>0</v>
      </c>
    </row>
    <row r="9056" spans="1:31">
      <c r="A9056" s="60" t="str">
        <f>IF(G9056&amp;Q9056&lt;&gt;"",W9056&amp;Q9056,"")</f>
        <v/>
      </c>
      <c r="B9056" s="85" t="str">
        <f>IF(C9056&lt;&gt;"",LEFT(C9056,9),"")</f>
        <v/>
      </c>
      <c r="V9056" s="60" t="str">
        <f>W9056&amp;H9056</f>
        <v/>
      </c>
      <c r="W9056" s="60" t="str">
        <f>_xlfn.LET(_xlpm.TextCell,TEXT(G9056,"###"),IF(_xlpm.TextCell&lt;&gt;"",IF(StyleSpaceSplit,IFERROR(IF(FIND(" ",_xlpm.TextCell)&gt;=1,MID(_xlpm.TextCell,1,FIND(" ",_xlpm.TextCell)-1),_xlpm.TextCell),_xlpm.TextCell),_xlpm.TextCell),""))</f>
        <v/>
      </c>
      <c r="X9056" s="60" t="str">
        <f>IF(A9056&lt;&gt;"",IFERROR(IF(FIND(" ",G9056)&gt;=1,MID(G9056,FIND(" ",G9056)+1,LEN(G9056)),""),""),"")</f>
        <v/>
      </c>
      <c r="AC9056" s="51">
        <f>IFERROR(VALUE(MID($C9056,1,2)),0)</f>
        <v>0</v>
      </c>
      <c r="AD9056" s="44">
        <f>IFERROR(VALUE(MID($C9056,4,3)),0)</f>
        <v>0</v>
      </c>
      <c r="AE9056" s="51">
        <f>VALUE(RIGHT("00"&amp;AC9056,2)&amp;RIGHT("000"&amp;AD9056,3))</f>
        <v>0</v>
      </c>
    </row>
    <row r="9057" spans="1:31">
      <c r="A9057" s="60" t="str">
        <f>IF(G9057&amp;Q9057&lt;&gt;"",W9057&amp;Q9057,"")</f>
        <v/>
      </c>
      <c r="B9057" s="85" t="str">
        <f>IF(C9057&lt;&gt;"",LEFT(C9057,9),"")</f>
        <v/>
      </c>
      <c r="V9057" s="60" t="str">
        <f>W9057&amp;H9057</f>
        <v/>
      </c>
      <c r="W9057" s="60" t="str">
        <f>_xlfn.LET(_xlpm.TextCell,TEXT(G9057,"###"),IF(_xlpm.TextCell&lt;&gt;"",IF(StyleSpaceSplit,IFERROR(IF(FIND(" ",_xlpm.TextCell)&gt;=1,MID(_xlpm.TextCell,1,FIND(" ",_xlpm.TextCell)-1),_xlpm.TextCell),_xlpm.TextCell),_xlpm.TextCell),""))</f>
        <v/>
      </c>
      <c r="X9057" s="60" t="str">
        <f>IF(A9057&lt;&gt;"",IFERROR(IF(FIND(" ",G9057)&gt;=1,MID(G9057,FIND(" ",G9057)+1,LEN(G9057)),""),""),"")</f>
        <v/>
      </c>
      <c r="AC9057" s="51">
        <f>IFERROR(VALUE(MID($C9057,1,2)),0)</f>
        <v>0</v>
      </c>
      <c r="AD9057" s="44">
        <f>IFERROR(VALUE(MID($C9057,4,3)),0)</f>
        <v>0</v>
      </c>
      <c r="AE9057" s="51">
        <f>VALUE(RIGHT("00"&amp;AC9057,2)&amp;RIGHT("000"&amp;AD9057,3))</f>
        <v>0</v>
      </c>
    </row>
    <row r="9058" spans="1:31">
      <c r="A9058" s="60" t="str">
        <f>IF(G9058&amp;Q9058&lt;&gt;"",W9058&amp;Q9058,"")</f>
        <v/>
      </c>
      <c r="B9058" s="85" t="str">
        <f>IF(C9058&lt;&gt;"",LEFT(C9058,9),"")</f>
        <v/>
      </c>
      <c r="V9058" s="60" t="str">
        <f>W9058&amp;H9058</f>
        <v/>
      </c>
      <c r="W9058" s="60" t="str">
        <f>_xlfn.LET(_xlpm.TextCell,TEXT(G9058,"###"),IF(_xlpm.TextCell&lt;&gt;"",IF(StyleSpaceSplit,IFERROR(IF(FIND(" ",_xlpm.TextCell)&gt;=1,MID(_xlpm.TextCell,1,FIND(" ",_xlpm.TextCell)-1),_xlpm.TextCell),_xlpm.TextCell),_xlpm.TextCell),""))</f>
        <v/>
      </c>
      <c r="X9058" s="60" t="str">
        <f>IF(A9058&lt;&gt;"",IFERROR(IF(FIND(" ",G9058)&gt;=1,MID(G9058,FIND(" ",G9058)+1,LEN(G9058)),""),""),"")</f>
        <v/>
      </c>
      <c r="AC9058" s="51">
        <f>IFERROR(VALUE(MID($C9058,1,2)),0)</f>
        <v>0</v>
      </c>
      <c r="AD9058" s="44">
        <f>IFERROR(VALUE(MID($C9058,4,3)),0)</f>
        <v>0</v>
      </c>
      <c r="AE9058" s="51">
        <f>VALUE(RIGHT("00"&amp;AC9058,2)&amp;RIGHT("000"&amp;AD9058,3))</f>
        <v>0</v>
      </c>
    </row>
    <row r="9059" spans="1:31">
      <c r="A9059" s="60" t="str">
        <f>IF(G9059&amp;Q9059&lt;&gt;"",W9059&amp;Q9059,"")</f>
        <v/>
      </c>
      <c r="B9059" s="85" t="str">
        <f>IF(C9059&lt;&gt;"",LEFT(C9059,9),"")</f>
        <v/>
      </c>
      <c r="V9059" s="60" t="str">
        <f>W9059&amp;H9059</f>
        <v/>
      </c>
      <c r="W9059" s="60" t="str">
        <f>_xlfn.LET(_xlpm.TextCell,TEXT(G9059,"###"),IF(_xlpm.TextCell&lt;&gt;"",IF(StyleSpaceSplit,IFERROR(IF(FIND(" ",_xlpm.TextCell)&gt;=1,MID(_xlpm.TextCell,1,FIND(" ",_xlpm.TextCell)-1),_xlpm.TextCell),_xlpm.TextCell),_xlpm.TextCell),""))</f>
        <v/>
      </c>
      <c r="X9059" s="60" t="str">
        <f>IF(A9059&lt;&gt;"",IFERROR(IF(FIND(" ",G9059)&gt;=1,MID(G9059,FIND(" ",G9059)+1,LEN(G9059)),""),""),"")</f>
        <v/>
      </c>
      <c r="AC9059" s="51">
        <f>IFERROR(VALUE(MID($C9059,1,2)),0)</f>
        <v>0</v>
      </c>
      <c r="AD9059" s="44">
        <f>IFERROR(VALUE(MID($C9059,4,3)),0)</f>
        <v>0</v>
      </c>
      <c r="AE9059" s="51">
        <f>VALUE(RIGHT("00"&amp;AC9059,2)&amp;RIGHT("000"&amp;AD9059,3))</f>
        <v>0</v>
      </c>
    </row>
    <row r="9060" spans="1:31">
      <c r="A9060" s="60" t="str">
        <f>IF(G9060&amp;Q9060&lt;&gt;"",W9060&amp;Q9060,"")</f>
        <v/>
      </c>
      <c r="B9060" s="85" t="str">
        <f>IF(C9060&lt;&gt;"",LEFT(C9060,9),"")</f>
        <v/>
      </c>
      <c r="V9060" s="60" t="str">
        <f>W9060&amp;H9060</f>
        <v/>
      </c>
      <c r="W9060" s="60" t="str">
        <f>_xlfn.LET(_xlpm.TextCell,TEXT(G9060,"###"),IF(_xlpm.TextCell&lt;&gt;"",IF(StyleSpaceSplit,IFERROR(IF(FIND(" ",_xlpm.TextCell)&gt;=1,MID(_xlpm.TextCell,1,FIND(" ",_xlpm.TextCell)-1),_xlpm.TextCell),_xlpm.TextCell),_xlpm.TextCell),""))</f>
        <v/>
      </c>
      <c r="X9060" s="60" t="str">
        <f>IF(A9060&lt;&gt;"",IFERROR(IF(FIND(" ",G9060)&gt;=1,MID(G9060,FIND(" ",G9060)+1,LEN(G9060)),""),""),"")</f>
        <v/>
      </c>
      <c r="AC9060" s="51">
        <f>IFERROR(VALUE(MID($C9060,1,2)),0)</f>
        <v>0</v>
      </c>
      <c r="AD9060" s="44">
        <f>IFERROR(VALUE(MID($C9060,4,3)),0)</f>
        <v>0</v>
      </c>
      <c r="AE9060" s="51">
        <f>VALUE(RIGHT("00"&amp;AC9060,2)&amp;RIGHT("000"&amp;AD9060,3))</f>
        <v>0</v>
      </c>
    </row>
    <row r="9061" spans="1:31">
      <c r="A9061" s="60" t="str">
        <f>IF(G9061&amp;Q9061&lt;&gt;"",W9061&amp;Q9061,"")</f>
        <v/>
      </c>
      <c r="B9061" s="85" t="str">
        <f>IF(C9061&lt;&gt;"",LEFT(C9061,9),"")</f>
        <v/>
      </c>
      <c r="V9061" s="60" t="str">
        <f>W9061&amp;H9061</f>
        <v/>
      </c>
      <c r="W9061" s="60" t="str">
        <f>_xlfn.LET(_xlpm.TextCell,TEXT(G9061,"###"),IF(_xlpm.TextCell&lt;&gt;"",IF(StyleSpaceSplit,IFERROR(IF(FIND(" ",_xlpm.TextCell)&gt;=1,MID(_xlpm.TextCell,1,FIND(" ",_xlpm.TextCell)-1),_xlpm.TextCell),_xlpm.TextCell),_xlpm.TextCell),""))</f>
        <v/>
      </c>
      <c r="X9061" s="60" t="str">
        <f>IF(A9061&lt;&gt;"",IFERROR(IF(FIND(" ",G9061)&gt;=1,MID(G9061,FIND(" ",G9061)+1,LEN(G9061)),""),""),"")</f>
        <v/>
      </c>
      <c r="AC9061" s="51">
        <f>IFERROR(VALUE(MID($C9061,1,2)),0)</f>
        <v>0</v>
      </c>
      <c r="AD9061" s="44">
        <f>IFERROR(VALUE(MID($C9061,4,3)),0)</f>
        <v>0</v>
      </c>
      <c r="AE9061" s="51">
        <f>VALUE(RIGHT("00"&amp;AC9061,2)&amp;RIGHT("000"&amp;AD9061,3))</f>
        <v>0</v>
      </c>
    </row>
    <row r="9062" spans="1:31">
      <c r="A9062" s="60" t="str">
        <f>IF(G9062&amp;Q9062&lt;&gt;"",W9062&amp;Q9062,"")</f>
        <v/>
      </c>
      <c r="B9062" s="85" t="str">
        <f>IF(C9062&lt;&gt;"",LEFT(C9062,9),"")</f>
        <v/>
      </c>
      <c r="V9062" s="60" t="str">
        <f>W9062&amp;H9062</f>
        <v/>
      </c>
      <c r="W9062" s="60" t="str">
        <f>_xlfn.LET(_xlpm.TextCell,TEXT(G9062,"###"),IF(_xlpm.TextCell&lt;&gt;"",IF(StyleSpaceSplit,IFERROR(IF(FIND(" ",_xlpm.TextCell)&gt;=1,MID(_xlpm.TextCell,1,FIND(" ",_xlpm.TextCell)-1),_xlpm.TextCell),_xlpm.TextCell),_xlpm.TextCell),""))</f>
        <v/>
      </c>
      <c r="X9062" s="60" t="str">
        <f>IF(A9062&lt;&gt;"",IFERROR(IF(FIND(" ",G9062)&gt;=1,MID(G9062,FIND(" ",G9062)+1,LEN(G9062)),""),""),"")</f>
        <v/>
      </c>
      <c r="AC9062" s="51">
        <f>IFERROR(VALUE(MID($C9062,1,2)),0)</f>
        <v>0</v>
      </c>
      <c r="AD9062" s="44">
        <f>IFERROR(VALUE(MID($C9062,4,3)),0)</f>
        <v>0</v>
      </c>
      <c r="AE9062" s="51">
        <f>VALUE(RIGHT("00"&amp;AC9062,2)&amp;RIGHT("000"&amp;AD9062,3))</f>
        <v>0</v>
      </c>
    </row>
    <row r="9063" spans="1:31">
      <c r="A9063" s="60" t="str">
        <f>IF(G9063&amp;Q9063&lt;&gt;"",W9063&amp;Q9063,"")</f>
        <v/>
      </c>
      <c r="B9063" s="85" t="str">
        <f>IF(C9063&lt;&gt;"",LEFT(C9063,9),"")</f>
        <v/>
      </c>
      <c r="V9063" s="60" t="str">
        <f>W9063&amp;H9063</f>
        <v/>
      </c>
      <c r="W9063" s="60" t="str">
        <f>_xlfn.LET(_xlpm.TextCell,TEXT(G9063,"###"),IF(_xlpm.TextCell&lt;&gt;"",IF(StyleSpaceSplit,IFERROR(IF(FIND(" ",_xlpm.TextCell)&gt;=1,MID(_xlpm.TextCell,1,FIND(" ",_xlpm.TextCell)-1),_xlpm.TextCell),_xlpm.TextCell),_xlpm.TextCell),""))</f>
        <v/>
      </c>
      <c r="X9063" s="60" t="str">
        <f>IF(A9063&lt;&gt;"",IFERROR(IF(FIND(" ",G9063)&gt;=1,MID(G9063,FIND(" ",G9063)+1,LEN(G9063)),""),""),"")</f>
        <v/>
      </c>
      <c r="AC9063" s="51">
        <f>IFERROR(VALUE(MID($C9063,1,2)),0)</f>
        <v>0</v>
      </c>
      <c r="AD9063" s="44">
        <f>IFERROR(VALUE(MID($C9063,4,3)),0)</f>
        <v>0</v>
      </c>
      <c r="AE9063" s="51">
        <f>VALUE(RIGHT("00"&amp;AC9063,2)&amp;RIGHT("000"&amp;AD9063,3))</f>
        <v>0</v>
      </c>
    </row>
    <row r="9064" spans="1:31">
      <c r="A9064" s="60" t="str">
        <f>IF(G9064&amp;Q9064&lt;&gt;"",W9064&amp;Q9064,"")</f>
        <v/>
      </c>
      <c r="B9064" s="85" t="str">
        <f>IF(C9064&lt;&gt;"",LEFT(C9064,9),"")</f>
        <v/>
      </c>
      <c r="V9064" s="60" t="str">
        <f>W9064&amp;H9064</f>
        <v/>
      </c>
      <c r="W9064" s="60" t="str">
        <f>_xlfn.LET(_xlpm.TextCell,TEXT(G9064,"###"),IF(_xlpm.TextCell&lt;&gt;"",IF(StyleSpaceSplit,IFERROR(IF(FIND(" ",_xlpm.TextCell)&gt;=1,MID(_xlpm.TextCell,1,FIND(" ",_xlpm.TextCell)-1),_xlpm.TextCell),_xlpm.TextCell),_xlpm.TextCell),""))</f>
        <v/>
      </c>
      <c r="X9064" s="60" t="str">
        <f>IF(A9064&lt;&gt;"",IFERROR(IF(FIND(" ",G9064)&gt;=1,MID(G9064,FIND(" ",G9064)+1,LEN(G9064)),""),""),"")</f>
        <v/>
      </c>
      <c r="AC9064" s="51">
        <f>IFERROR(VALUE(MID($C9064,1,2)),0)</f>
        <v>0</v>
      </c>
      <c r="AD9064" s="44">
        <f>IFERROR(VALUE(MID($C9064,4,3)),0)</f>
        <v>0</v>
      </c>
      <c r="AE9064" s="51">
        <f>VALUE(RIGHT("00"&amp;AC9064,2)&amp;RIGHT("000"&amp;AD9064,3))</f>
        <v>0</v>
      </c>
    </row>
    <row r="9065" spans="1:31">
      <c r="A9065" s="60" t="str">
        <f>IF(G9065&amp;Q9065&lt;&gt;"",W9065&amp;Q9065,"")</f>
        <v/>
      </c>
      <c r="B9065" s="85" t="str">
        <f>IF(C9065&lt;&gt;"",LEFT(C9065,9),"")</f>
        <v/>
      </c>
      <c r="V9065" s="60" t="str">
        <f>W9065&amp;H9065</f>
        <v/>
      </c>
      <c r="W9065" s="60" t="str">
        <f>_xlfn.LET(_xlpm.TextCell,TEXT(G9065,"###"),IF(_xlpm.TextCell&lt;&gt;"",IF(StyleSpaceSplit,IFERROR(IF(FIND(" ",_xlpm.TextCell)&gt;=1,MID(_xlpm.TextCell,1,FIND(" ",_xlpm.TextCell)-1),_xlpm.TextCell),_xlpm.TextCell),_xlpm.TextCell),""))</f>
        <v/>
      </c>
      <c r="X9065" s="60" t="str">
        <f>IF(A9065&lt;&gt;"",IFERROR(IF(FIND(" ",G9065)&gt;=1,MID(G9065,FIND(" ",G9065)+1,LEN(G9065)),""),""),"")</f>
        <v/>
      </c>
      <c r="AC9065" s="51">
        <f>IFERROR(VALUE(MID($C9065,1,2)),0)</f>
        <v>0</v>
      </c>
      <c r="AD9065" s="44">
        <f>IFERROR(VALUE(MID($C9065,4,3)),0)</f>
        <v>0</v>
      </c>
      <c r="AE9065" s="51">
        <f>VALUE(RIGHT("00"&amp;AC9065,2)&amp;RIGHT("000"&amp;AD9065,3))</f>
        <v>0</v>
      </c>
    </row>
    <row r="9066" spans="1:31">
      <c r="A9066" s="60" t="str">
        <f>IF(G9066&amp;Q9066&lt;&gt;"",W9066&amp;Q9066,"")</f>
        <v/>
      </c>
      <c r="B9066" s="85" t="str">
        <f>IF(C9066&lt;&gt;"",LEFT(C9066,9),"")</f>
        <v/>
      </c>
      <c r="V9066" s="60" t="str">
        <f>W9066&amp;H9066</f>
        <v/>
      </c>
      <c r="W9066" s="60" t="str">
        <f>_xlfn.LET(_xlpm.TextCell,TEXT(G9066,"###"),IF(_xlpm.TextCell&lt;&gt;"",IF(StyleSpaceSplit,IFERROR(IF(FIND(" ",_xlpm.TextCell)&gt;=1,MID(_xlpm.TextCell,1,FIND(" ",_xlpm.TextCell)-1),_xlpm.TextCell),_xlpm.TextCell),_xlpm.TextCell),""))</f>
        <v/>
      </c>
      <c r="X9066" s="60" t="str">
        <f>IF(A9066&lt;&gt;"",IFERROR(IF(FIND(" ",G9066)&gt;=1,MID(G9066,FIND(" ",G9066)+1,LEN(G9066)),""),""),"")</f>
        <v/>
      </c>
      <c r="AC9066" s="51">
        <f>IFERROR(VALUE(MID($C9066,1,2)),0)</f>
        <v>0</v>
      </c>
      <c r="AD9066" s="44">
        <f>IFERROR(VALUE(MID($C9066,4,3)),0)</f>
        <v>0</v>
      </c>
      <c r="AE9066" s="51">
        <f>VALUE(RIGHT("00"&amp;AC9066,2)&amp;RIGHT("000"&amp;AD9066,3))</f>
        <v>0</v>
      </c>
    </row>
    <row r="9067" spans="1:31">
      <c r="A9067" s="60" t="str">
        <f>IF(G9067&amp;Q9067&lt;&gt;"",W9067&amp;Q9067,"")</f>
        <v/>
      </c>
      <c r="B9067" s="85" t="str">
        <f>IF(C9067&lt;&gt;"",LEFT(C9067,9),"")</f>
        <v/>
      </c>
      <c r="V9067" s="60" t="str">
        <f>W9067&amp;H9067</f>
        <v/>
      </c>
      <c r="W9067" s="60" t="str">
        <f>_xlfn.LET(_xlpm.TextCell,TEXT(G9067,"###"),IF(_xlpm.TextCell&lt;&gt;"",IF(StyleSpaceSplit,IFERROR(IF(FIND(" ",_xlpm.TextCell)&gt;=1,MID(_xlpm.TextCell,1,FIND(" ",_xlpm.TextCell)-1),_xlpm.TextCell),_xlpm.TextCell),_xlpm.TextCell),""))</f>
        <v/>
      </c>
      <c r="X9067" s="60" t="str">
        <f>IF(A9067&lt;&gt;"",IFERROR(IF(FIND(" ",G9067)&gt;=1,MID(G9067,FIND(" ",G9067)+1,LEN(G9067)),""),""),"")</f>
        <v/>
      </c>
      <c r="AC9067" s="51">
        <f>IFERROR(VALUE(MID($C9067,1,2)),0)</f>
        <v>0</v>
      </c>
      <c r="AD9067" s="44">
        <f>IFERROR(VALUE(MID($C9067,4,3)),0)</f>
        <v>0</v>
      </c>
      <c r="AE9067" s="51">
        <f>VALUE(RIGHT("00"&amp;AC9067,2)&amp;RIGHT("000"&amp;AD9067,3))</f>
        <v>0</v>
      </c>
    </row>
    <row r="9068" spans="1:31">
      <c r="A9068" s="60" t="str">
        <f>IF(G9068&amp;Q9068&lt;&gt;"",W9068&amp;Q9068,"")</f>
        <v/>
      </c>
      <c r="B9068" s="85" t="str">
        <f>IF(C9068&lt;&gt;"",LEFT(C9068,9),"")</f>
        <v/>
      </c>
      <c r="V9068" s="60" t="str">
        <f>W9068&amp;H9068</f>
        <v/>
      </c>
      <c r="W9068" s="60" t="str">
        <f>_xlfn.LET(_xlpm.TextCell,TEXT(G9068,"###"),IF(_xlpm.TextCell&lt;&gt;"",IF(StyleSpaceSplit,IFERROR(IF(FIND(" ",_xlpm.TextCell)&gt;=1,MID(_xlpm.TextCell,1,FIND(" ",_xlpm.TextCell)-1),_xlpm.TextCell),_xlpm.TextCell),_xlpm.TextCell),""))</f>
        <v/>
      </c>
      <c r="X9068" s="60" t="str">
        <f>IF(A9068&lt;&gt;"",IFERROR(IF(FIND(" ",G9068)&gt;=1,MID(G9068,FIND(" ",G9068)+1,LEN(G9068)),""),""),"")</f>
        <v/>
      </c>
      <c r="AC9068" s="51">
        <f>IFERROR(VALUE(MID($C9068,1,2)),0)</f>
        <v>0</v>
      </c>
      <c r="AD9068" s="44">
        <f>IFERROR(VALUE(MID($C9068,4,3)),0)</f>
        <v>0</v>
      </c>
      <c r="AE9068" s="51">
        <f>VALUE(RIGHT("00"&amp;AC9068,2)&amp;RIGHT("000"&amp;AD9068,3))</f>
        <v>0</v>
      </c>
    </row>
    <row r="9069" spans="1:31">
      <c r="A9069" s="60" t="str">
        <f>IF(G9069&amp;Q9069&lt;&gt;"",W9069&amp;Q9069,"")</f>
        <v/>
      </c>
      <c r="B9069" s="85" t="str">
        <f>IF(C9069&lt;&gt;"",LEFT(C9069,9),"")</f>
        <v/>
      </c>
      <c r="V9069" s="60" t="str">
        <f>W9069&amp;H9069</f>
        <v/>
      </c>
      <c r="W9069" s="60" t="str">
        <f>_xlfn.LET(_xlpm.TextCell,TEXT(G9069,"###"),IF(_xlpm.TextCell&lt;&gt;"",IF(StyleSpaceSplit,IFERROR(IF(FIND(" ",_xlpm.TextCell)&gt;=1,MID(_xlpm.TextCell,1,FIND(" ",_xlpm.TextCell)-1),_xlpm.TextCell),_xlpm.TextCell),_xlpm.TextCell),""))</f>
        <v/>
      </c>
      <c r="X9069" s="60" t="str">
        <f>IF(A9069&lt;&gt;"",IFERROR(IF(FIND(" ",G9069)&gt;=1,MID(G9069,FIND(" ",G9069)+1,LEN(G9069)),""),""),"")</f>
        <v/>
      </c>
      <c r="AC9069" s="51">
        <f>IFERROR(VALUE(MID($C9069,1,2)),0)</f>
        <v>0</v>
      </c>
      <c r="AD9069" s="44">
        <f>IFERROR(VALUE(MID($C9069,4,3)),0)</f>
        <v>0</v>
      </c>
      <c r="AE9069" s="51">
        <f>VALUE(RIGHT("00"&amp;AC9069,2)&amp;RIGHT("000"&amp;AD9069,3))</f>
        <v>0</v>
      </c>
    </row>
    <row r="9070" spans="1:31">
      <c r="A9070" s="60" t="str">
        <f>IF(G9070&amp;Q9070&lt;&gt;"",W9070&amp;Q9070,"")</f>
        <v/>
      </c>
      <c r="B9070" s="85" t="str">
        <f>IF(C9070&lt;&gt;"",LEFT(C9070,9),"")</f>
        <v/>
      </c>
      <c r="V9070" s="60" t="str">
        <f>W9070&amp;H9070</f>
        <v/>
      </c>
      <c r="W9070" s="60" t="str">
        <f>_xlfn.LET(_xlpm.TextCell,TEXT(G9070,"###"),IF(_xlpm.TextCell&lt;&gt;"",IF(StyleSpaceSplit,IFERROR(IF(FIND(" ",_xlpm.TextCell)&gt;=1,MID(_xlpm.TextCell,1,FIND(" ",_xlpm.TextCell)-1),_xlpm.TextCell),_xlpm.TextCell),_xlpm.TextCell),""))</f>
        <v/>
      </c>
      <c r="X9070" s="60" t="str">
        <f>IF(A9070&lt;&gt;"",IFERROR(IF(FIND(" ",G9070)&gt;=1,MID(G9070,FIND(" ",G9070)+1,LEN(G9070)),""),""),"")</f>
        <v/>
      </c>
      <c r="AC9070" s="51">
        <f>IFERROR(VALUE(MID($C9070,1,2)),0)</f>
        <v>0</v>
      </c>
      <c r="AD9070" s="44">
        <f>IFERROR(VALUE(MID($C9070,4,3)),0)</f>
        <v>0</v>
      </c>
      <c r="AE9070" s="51">
        <f>VALUE(RIGHT("00"&amp;AC9070,2)&amp;RIGHT("000"&amp;AD9070,3))</f>
        <v>0</v>
      </c>
    </row>
    <row r="9071" spans="1:31">
      <c r="A9071" s="60" t="str">
        <f>IF(G9071&amp;Q9071&lt;&gt;"",W9071&amp;Q9071,"")</f>
        <v/>
      </c>
      <c r="B9071" s="85" t="str">
        <f>IF(C9071&lt;&gt;"",LEFT(C9071,9),"")</f>
        <v/>
      </c>
      <c r="V9071" s="60" t="str">
        <f>W9071&amp;H9071</f>
        <v/>
      </c>
      <c r="W9071" s="60" t="str">
        <f>_xlfn.LET(_xlpm.TextCell,TEXT(G9071,"###"),IF(_xlpm.TextCell&lt;&gt;"",IF(StyleSpaceSplit,IFERROR(IF(FIND(" ",_xlpm.TextCell)&gt;=1,MID(_xlpm.TextCell,1,FIND(" ",_xlpm.TextCell)-1),_xlpm.TextCell),_xlpm.TextCell),_xlpm.TextCell),""))</f>
        <v/>
      </c>
      <c r="X9071" s="60" t="str">
        <f>IF(A9071&lt;&gt;"",IFERROR(IF(FIND(" ",G9071)&gt;=1,MID(G9071,FIND(" ",G9071)+1,LEN(G9071)),""),""),"")</f>
        <v/>
      </c>
      <c r="AC9071" s="51">
        <f>IFERROR(VALUE(MID($C9071,1,2)),0)</f>
        <v>0</v>
      </c>
      <c r="AD9071" s="44">
        <f>IFERROR(VALUE(MID($C9071,4,3)),0)</f>
        <v>0</v>
      </c>
      <c r="AE9071" s="51">
        <f>VALUE(RIGHT("00"&amp;AC9071,2)&amp;RIGHT("000"&amp;AD9071,3))</f>
        <v>0</v>
      </c>
    </row>
    <row r="9072" spans="1:31">
      <c r="A9072" s="60" t="str">
        <f>IF(G9072&amp;Q9072&lt;&gt;"",W9072&amp;Q9072,"")</f>
        <v/>
      </c>
      <c r="B9072" s="85" t="str">
        <f>IF(C9072&lt;&gt;"",LEFT(C9072,9),"")</f>
        <v/>
      </c>
      <c r="V9072" s="60" t="str">
        <f>W9072&amp;H9072</f>
        <v/>
      </c>
      <c r="W9072" s="60" t="str">
        <f>_xlfn.LET(_xlpm.TextCell,TEXT(G9072,"###"),IF(_xlpm.TextCell&lt;&gt;"",IF(StyleSpaceSplit,IFERROR(IF(FIND(" ",_xlpm.TextCell)&gt;=1,MID(_xlpm.TextCell,1,FIND(" ",_xlpm.TextCell)-1),_xlpm.TextCell),_xlpm.TextCell),_xlpm.TextCell),""))</f>
        <v/>
      </c>
      <c r="X9072" s="60" t="str">
        <f>IF(A9072&lt;&gt;"",IFERROR(IF(FIND(" ",G9072)&gt;=1,MID(G9072,FIND(" ",G9072)+1,LEN(G9072)),""),""),"")</f>
        <v/>
      </c>
      <c r="AC9072" s="51">
        <f>IFERROR(VALUE(MID($C9072,1,2)),0)</f>
        <v>0</v>
      </c>
      <c r="AD9072" s="44">
        <f>IFERROR(VALUE(MID($C9072,4,3)),0)</f>
        <v>0</v>
      </c>
      <c r="AE9072" s="51">
        <f>VALUE(RIGHT("00"&amp;AC9072,2)&amp;RIGHT("000"&amp;AD9072,3))</f>
        <v>0</v>
      </c>
    </row>
    <row r="9073" spans="1:31">
      <c r="A9073" s="60" t="str">
        <f>IF(G9073&amp;Q9073&lt;&gt;"",W9073&amp;Q9073,"")</f>
        <v/>
      </c>
      <c r="B9073" s="85" t="str">
        <f>IF(C9073&lt;&gt;"",LEFT(C9073,9),"")</f>
        <v/>
      </c>
      <c r="V9073" s="60" t="str">
        <f>W9073&amp;H9073</f>
        <v/>
      </c>
      <c r="W9073" s="60" t="str">
        <f>_xlfn.LET(_xlpm.TextCell,TEXT(G9073,"###"),IF(_xlpm.TextCell&lt;&gt;"",IF(StyleSpaceSplit,IFERROR(IF(FIND(" ",_xlpm.TextCell)&gt;=1,MID(_xlpm.TextCell,1,FIND(" ",_xlpm.TextCell)-1),_xlpm.TextCell),_xlpm.TextCell),_xlpm.TextCell),""))</f>
        <v/>
      </c>
      <c r="X9073" s="60" t="str">
        <f>IF(A9073&lt;&gt;"",IFERROR(IF(FIND(" ",G9073)&gt;=1,MID(G9073,FIND(" ",G9073)+1,LEN(G9073)),""),""),"")</f>
        <v/>
      </c>
      <c r="AC9073" s="51">
        <f>IFERROR(VALUE(MID($C9073,1,2)),0)</f>
        <v>0</v>
      </c>
      <c r="AD9073" s="44">
        <f>IFERROR(VALUE(MID($C9073,4,3)),0)</f>
        <v>0</v>
      </c>
      <c r="AE9073" s="51">
        <f>VALUE(RIGHT("00"&amp;AC9073,2)&amp;RIGHT("000"&amp;AD9073,3))</f>
        <v>0</v>
      </c>
    </row>
    <row r="9074" spans="1:31">
      <c r="A9074" s="60" t="str">
        <f>IF(G9074&amp;Q9074&lt;&gt;"",W9074&amp;Q9074,"")</f>
        <v/>
      </c>
      <c r="B9074" s="85" t="str">
        <f>IF(C9074&lt;&gt;"",LEFT(C9074,9),"")</f>
        <v/>
      </c>
      <c r="V9074" s="60" t="str">
        <f>W9074&amp;H9074</f>
        <v/>
      </c>
      <c r="W9074" s="60" t="str">
        <f>_xlfn.LET(_xlpm.TextCell,TEXT(G9074,"###"),IF(_xlpm.TextCell&lt;&gt;"",IF(StyleSpaceSplit,IFERROR(IF(FIND(" ",_xlpm.TextCell)&gt;=1,MID(_xlpm.TextCell,1,FIND(" ",_xlpm.TextCell)-1),_xlpm.TextCell),_xlpm.TextCell),_xlpm.TextCell),""))</f>
        <v/>
      </c>
      <c r="X9074" s="60" t="str">
        <f>IF(A9074&lt;&gt;"",IFERROR(IF(FIND(" ",G9074)&gt;=1,MID(G9074,FIND(" ",G9074)+1,LEN(G9074)),""),""),"")</f>
        <v/>
      </c>
      <c r="AC9074" s="51">
        <f>IFERROR(VALUE(MID($C9074,1,2)),0)</f>
        <v>0</v>
      </c>
      <c r="AD9074" s="44">
        <f>IFERROR(VALUE(MID($C9074,4,3)),0)</f>
        <v>0</v>
      </c>
      <c r="AE9074" s="51">
        <f>VALUE(RIGHT("00"&amp;AC9074,2)&amp;RIGHT("000"&amp;AD9074,3))</f>
        <v>0</v>
      </c>
    </row>
    <row r="9075" spans="1:31">
      <c r="A9075" s="60" t="str">
        <f>IF(G9075&amp;Q9075&lt;&gt;"",W9075&amp;Q9075,"")</f>
        <v/>
      </c>
      <c r="B9075" s="85" t="str">
        <f>IF(C9075&lt;&gt;"",LEFT(C9075,9),"")</f>
        <v/>
      </c>
      <c r="V9075" s="60" t="str">
        <f>W9075&amp;H9075</f>
        <v/>
      </c>
      <c r="W9075" s="60" t="str">
        <f>_xlfn.LET(_xlpm.TextCell,TEXT(G9075,"###"),IF(_xlpm.TextCell&lt;&gt;"",IF(StyleSpaceSplit,IFERROR(IF(FIND(" ",_xlpm.TextCell)&gt;=1,MID(_xlpm.TextCell,1,FIND(" ",_xlpm.TextCell)-1),_xlpm.TextCell),_xlpm.TextCell),_xlpm.TextCell),""))</f>
        <v/>
      </c>
      <c r="X9075" s="60" t="str">
        <f>IF(A9075&lt;&gt;"",IFERROR(IF(FIND(" ",G9075)&gt;=1,MID(G9075,FIND(" ",G9075)+1,LEN(G9075)),""),""),"")</f>
        <v/>
      </c>
      <c r="AC9075" s="51">
        <f>IFERROR(VALUE(MID($C9075,1,2)),0)</f>
        <v>0</v>
      </c>
      <c r="AD9075" s="44">
        <f>IFERROR(VALUE(MID($C9075,4,3)),0)</f>
        <v>0</v>
      </c>
      <c r="AE9075" s="51">
        <f>VALUE(RIGHT("00"&amp;AC9075,2)&amp;RIGHT("000"&amp;AD9075,3))</f>
        <v>0</v>
      </c>
    </row>
    <row r="9076" spans="1:31">
      <c r="A9076" s="60" t="str">
        <f>IF(G9076&amp;Q9076&lt;&gt;"",W9076&amp;Q9076,"")</f>
        <v/>
      </c>
      <c r="B9076" s="85" t="str">
        <f>IF(C9076&lt;&gt;"",LEFT(C9076,9),"")</f>
        <v/>
      </c>
      <c r="V9076" s="60" t="str">
        <f>W9076&amp;H9076</f>
        <v/>
      </c>
      <c r="W9076" s="60" t="str">
        <f>_xlfn.LET(_xlpm.TextCell,TEXT(G9076,"###"),IF(_xlpm.TextCell&lt;&gt;"",IF(StyleSpaceSplit,IFERROR(IF(FIND(" ",_xlpm.TextCell)&gt;=1,MID(_xlpm.TextCell,1,FIND(" ",_xlpm.TextCell)-1),_xlpm.TextCell),_xlpm.TextCell),_xlpm.TextCell),""))</f>
        <v/>
      </c>
      <c r="X9076" s="60" t="str">
        <f>IF(A9076&lt;&gt;"",IFERROR(IF(FIND(" ",G9076)&gt;=1,MID(G9076,FIND(" ",G9076)+1,LEN(G9076)),""),""),"")</f>
        <v/>
      </c>
      <c r="AC9076" s="51">
        <f>IFERROR(VALUE(MID($C9076,1,2)),0)</f>
        <v>0</v>
      </c>
      <c r="AD9076" s="44">
        <f>IFERROR(VALUE(MID($C9076,4,3)),0)</f>
        <v>0</v>
      </c>
      <c r="AE9076" s="51">
        <f>VALUE(RIGHT("00"&amp;AC9076,2)&amp;RIGHT("000"&amp;AD9076,3))</f>
        <v>0</v>
      </c>
    </row>
    <row r="9077" spans="1:31">
      <c r="A9077" s="60" t="str">
        <f>IF(G9077&amp;Q9077&lt;&gt;"",W9077&amp;Q9077,"")</f>
        <v/>
      </c>
      <c r="B9077" s="85" t="str">
        <f>IF(C9077&lt;&gt;"",LEFT(C9077,9),"")</f>
        <v/>
      </c>
      <c r="V9077" s="60" t="str">
        <f>W9077&amp;H9077</f>
        <v/>
      </c>
      <c r="W9077" s="60" t="str">
        <f>_xlfn.LET(_xlpm.TextCell,TEXT(G9077,"###"),IF(_xlpm.TextCell&lt;&gt;"",IF(StyleSpaceSplit,IFERROR(IF(FIND(" ",_xlpm.TextCell)&gt;=1,MID(_xlpm.TextCell,1,FIND(" ",_xlpm.TextCell)-1),_xlpm.TextCell),_xlpm.TextCell),_xlpm.TextCell),""))</f>
        <v/>
      </c>
      <c r="X9077" s="60" t="str">
        <f>IF(A9077&lt;&gt;"",IFERROR(IF(FIND(" ",G9077)&gt;=1,MID(G9077,FIND(" ",G9077)+1,LEN(G9077)),""),""),"")</f>
        <v/>
      </c>
      <c r="AC9077" s="51">
        <f>IFERROR(VALUE(MID($C9077,1,2)),0)</f>
        <v>0</v>
      </c>
      <c r="AD9077" s="44">
        <f>IFERROR(VALUE(MID($C9077,4,3)),0)</f>
        <v>0</v>
      </c>
      <c r="AE9077" s="51">
        <f>VALUE(RIGHT("00"&amp;AC9077,2)&amp;RIGHT("000"&amp;AD9077,3))</f>
        <v>0</v>
      </c>
    </row>
    <row r="9078" spans="1:31">
      <c r="A9078" s="60" t="str">
        <f>IF(G9078&amp;Q9078&lt;&gt;"",W9078&amp;Q9078,"")</f>
        <v/>
      </c>
      <c r="B9078" s="85" t="str">
        <f>IF(C9078&lt;&gt;"",LEFT(C9078,9),"")</f>
        <v/>
      </c>
      <c r="V9078" s="60" t="str">
        <f>W9078&amp;H9078</f>
        <v/>
      </c>
      <c r="W9078" s="60" t="str">
        <f>_xlfn.LET(_xlpm.TextCell,TEXT(G9078,"###"),IF(_xlpm.TextCell&lt;&gt;"",IF(StyleSpaceSplit,IFERROR(IF(FIND(" ",_xlpm.TextCell)&gt;=1,MID(_xlpm.TextCell,1,FIND(" ",_xlpm.TextCell)-1),_xlpm.TextCell),_xlpm.TextCell),_xlpm.TextCell),""))</f>
        <v/>
      </c>
      <c r="X9078" s="60" t="str">
        <f>IF(A9078&lt;&gt;"",IFERROR(IF(FIND(" ",G9078)&gt;=1,MID(G9078,FIND(" ",G9078)+1,LEN(G9078)),""),""),"")</f>
        <v/>
      </c>
      <c r="AC9078" s="51">
        <f>IFERROR(VALUE(MID($C9078,1,2)),0)</f>
        <v>0</v>
      </c>
      <c r="AD9078" s="44">
        <f>IFERROR(VALUE(MID($C9078,4,3)),0)</f>
        <v>0</v>
      </c>
      <c r="AE9078" s="51">
        <f>VALUE(RIGHT("00"&amp;AC9078,2)&amp;RIGHT("000"&amp;AD9078,3))</f>
        <v>0</v>
      </c>
    </row>
    <row r="9079" spans="1:31">
      <c r="A9079" s="60" t="str">
        <f>IF(G9079&amp;Q9079&lt;&gt;"",W9079&amp;Q9079,"")</f>
        <v/>
      </c>
      <c r="B9079" s="85" t="str">
        <f>IF(C9079&lt;&gt;"",LEFT(C9079,9),"")</f>
        <v/>
      </c>
      <c r="V9079" s="60" t="str">
        <f>W9079&amp;H9079</f>
        <v/>
      </c>
      <c r="W9079" s="60" t="str">
        <f>_xlfn.LET(_xlpm.TextCell,TEXT(G9079,"###"),IF(_xlpm.TextCell&lt;&gt;"",IF(StyleSpaceSplit,IFERROR(IF(FIND(" ",_xlpm.TextCell)&gt;=1,MID(_xlpm.TextCell,1,FIND(" ",_xlpm.TextCell)-1),_xlpm.TextCell),_xlpm.TextCell),_xlpm.TextCell),""))</f>
        <v/>
      </c>
      <c r="X9079" s="60" t="str">
        <f>IF(A9079&lt;&gt;"",IFERROR(IF(FIND(" ",G9079)&gt;=1,MID(G9079,FIND(" ",G9079)+1,LEN(G9079)),""),""),"")</f>
        <v/>
      </c>
      <c r="AC9079" s="51">
        <f>IFERROR(VALUE(MID($C9079,1,2)),0)</f>
        <v>0</v>
      </c>
      <c r="AD9079" s="44">
        <f>IFERROR(VALUE(MID($C9079,4,3)),0)</f>
        <v>0</v>
      </c>
      <c r="AE9079" s="51">
        <f>VALUE(RIGHT("00"&amp;AC9079,2)&amp;RIGHT("000"&amp;AD9079,3))</f>
        <v>0</v>
      </c>
    </row>
    <row r="9080" spans="1:31">
      <c r="A9080" s="60" t="str">
        <f>IF(G9080&amp;Q9080&lt;&gt;"",W9080&amp;Q9080,"")</f>
        <v/>
      </c>
      <c r="B9080" s="85" t="str">
        <f>IF(C9080&lt;&gt;"",LEFT(C9080,9),"")</f>
        <v/>
      </c>
      <c r="V9080" s="60" t="str">
        <f>W9080&amp;H9080</f>
        <v/>
      </c>
      <c r="W9080" s="60" t="str">
        <f>_xlfn.LET(_xlpm.TextCell,TEXT(G9080,"###"),IF(_xlpm.TextCell&lt;&gt;"",IF(StyleSpaceSplit,IFERROR(IF(FIND(" ",_xlpm.TextCell)&gt;=1,MID(_xlpm.TextCell,1,FIND(" ",_xlpm.TextCell)-1),_xlpm.TextCell),_xlpm.TextCell),_xlpm.TextCell),""))</f>
        <v/>
      </c>
      <c r="X9080" s="60" t="str">
        <f>IF(A9080&lt;&gt;"",IFERROR(IF(FIND(" ",G9080)&gt;=1,MID(G9080,FIND(" ",G9080)+1,LEN(G9080)),""),""),"")</f>
        <v/>
      </c>
      <c r="AC9080" s="51">
        <f>IFERROR(VALUE(MID($C9080,1,2)),0)</f>
        <v>0</v>
      </c>
      <c r="AD9080" s="44">
        <f>IFERROR(VALUE(MID($C9080,4,3)),0)</f>
        <v>0</v>
      </c>
      <c r="AE9080" s="51">
        <f>VALUE(RIGHT("00"&amp;AC9080,2)&amp;RIGHT("000"&amp;AD9080,3))</f>
        <v>0</v>
      </c>
    </row>
    <row r="9081" spans="1:31">
      <c r="A9081" s="60" t="str">
        <f>IF(G9081&amp;Q9081&lt;&gt;"",W9081&amp;Q9081,"")</f>
        <v/>
      </c>
      <c r="B9081" s="85" t="str">
        <f>IF(C9081&lt;&gt;"",LEFT(C9081,9),"")</f>
        <v/>
      </c>
      <c r="V9081" s="60" t="str">
        <f>W9081&amp;H9081</f>
        <v/>
      </c>
      <c r="W9081" s="60" t="str">
        <f>_xlfn.LET(_xlpm.TextCell,TEXT(G9081,"###"),IF(_xlpm.TextCell&lt;&gt;"",IF(StyleSpaceSplit,IFERROR(IF(FIND(" ",_xlpm.TextCell)&gt;=1,MID(_xlpm.TextCell,1,FIND(" ",_xlpm.TextCell)-1),_xlpm.TextCell),_xlpm.TextCell),_xlpm.TextCell),""))</f>
        <v/>
      </c>
      <c r="X9081" s="60" t="str">
        <f>IF(A9081&lt;&gt;"",IFERROR(IF(FIND(" ",G9081)&gt;=1,MID(G9081,FIND(" ",G9081)+1,LEN(G9081)),""),""),"")</f>
        <v/>
      </c>
      <c r="AC9081" s="51">
        <f>IFERROR(VALUE(MID($C9081,1,2)),0)</f>
        <v>0</v>
      </c>
      <c r="AD9081" s="44">
        <f>IFERROR(VALUE(MID($C9081,4,3)),0)</f>
        <v>0</v>
      </c>
      <c r="AE9081" s="51">
        <f>VALUE(RIGHT("00"&amp;AC9081,2)&amp;RIGHT("000"&amp;AD9081,3))</f>
        <v>0</v>
      </c>
    </row>
    <row r="9082" spans="1:31">
      <c r="A9082" s="60" t="str">
        <f>IF(G9082&amp;Q9082&lt;&gt;"",W9082&amp;Q9082,"")</f>
        <v/>
      </c>
      <c r="B9082" s="85" t="str">
        <f>IF(C9082&lt;&gt;"",LEFT(C9082,9),"")</f>
        <v/>
      </c>
      <c r="V9082" s="60" t="str">
        <f>W9082&amp;H9082</f>
        <v/>
      </c>
      <c r="W9082" s="60" t="str">
        <f>_xlfn.LET(_xlpm.TextCell,TEXT(G9082,"###"),IF(_xlpm.TextCell&lt;&gt;"",IF(StyleSpaceSplit,IFERROR(IF(FIND(" ",_xlpm.TextCell)&gt;=1,MID(_xlpm.TextCell,1,FIND(" ",_xlpm.TextCell)-1),_xlpm.TextCell),_xlpm.TextCell),_xlpm.TextCell),""))</f>
        <v/>
      </c>
      <c r="X9082" s="60" t="str">
        <f>IF(A9082&lt;&gt;"",IFERROR(IF(FIND(" ",G9082)&gt;=1,MID(G9082,FIND(" ",G9082)+1,LEN(G9082)),""),""),"")</f>
        <v/>
      </c>
      <c r="AC9082" s="51">
        <f>IFERROR(VALUE(MID($C9082,1,2)),0)</f>
        <v>0</v>
      </c>
      <c r="AD9082" s="44">
        <f>IFERROR(VALUE(MID($C9082,4,3)),0)</f>
        <v>0</v>
      </c>
      <c r="AE9082" s="51">
        <f>VALUE(RIGHT("00"&amp;AC9082,2)&amp;RIGHT("000"&amp;AD9082,3))</f>
        <v>0</v>
      </c>
    </row>
    <row r="9083" spans="1:31">
      <c r="A9083" s="60" t="str">
        <f>IF(G9083&amp;Q9083&lt;&gt;"",W9083&amp;Q9083,"")</f>
        <v/>
      </c>
      <c r="B9083" s="85" t="str">
        <f>IF(C9083&lt;&gt;"",LEFT(C9083,9),"")</f>
        <v/>
      </c>
      <c r="V9083" s="60" t="str">
        <f>W9083&amp;H9083</f>
        <v/>
      </c>
      <c r="W9083" s="60" t="str">
        <f>_xlfn.LET(_xlpm.TextCell,TEXT(G9083,"###"),IF(_xlpm.TextCell&lt;&gt;"",IF(StyleSpaceSplit,IFERROR(IF(FIND(" ",_xlpm.TextCell)&gt;=1,MID(_xlpm.TextCell,1,FIND(" ",_xlpm.TextCell)-1),_xlpm.TextCell),_xlpm.TextCell),_xlpm.TextCell),""))</f>
        <v/>
      </c>
      <c r="X9083" s="60" t="str">
        <f>IF(A9083&lt;&gt;"",IFERROR(IF(FIND(" ",G9083)&gt;=1,MID(G9083,FIND(" ",G9083)+1,LEN(G9083)),""),""),"")</f>
        <v/>
      </c>
      <c r="AC9083" s="51">
        <f>IFERROR(VALUE(MID($C9083,1,2)),0)</f>
        <v>0</v>
      </c>
      <c r="AD9083" s="44">
        <f>IFERROR(VALUE(MID($C9083,4,3)),0)</f>
        <v>0</v>
      </c>
      <c r="AE9083" s="51">
        <f>VALUE(RIGHT("00"&amp;AC9083,2)&amp;RIGHT("000"&amp;AD9083,3))</f>
        <v>0</v>
      </c>
    </row>
    <row r="9084" spans="1:31">
      <c r="A9084" s="60" t="str">
        <f>IF(G9084&amp;Q9084&lt;&gt;"",W9084&amp;Q9084,"")</f>
        <v/>
      </c>
      <c r="B9084" s="85" t="str">
        <f>IF(C9084&lt;&gt;"",LEFT(C9084,9),"")</f>
        <v/>
      </c>
      <c r="V9084" s="60" t="str">
        <f>W9084&amp;H9084</f>
        <v/>
      </c>
      <c r="W9084" s="60" t="str">
        <f>_xlfn.LET(_xlpm.TextCell,TEXT(G9084,"###"),IF(_xlpm.TextCell&lt;&gt;"",IF(StyleSpaceSplit,IFERROR(IF(FIND(" ",_xlpm.TextCell)&gt;=1,MID(_xlpm.TextCell,1,FIND(" ",_xlpm.TextCell)-1),_xlpm.TextCell),_xlpm.TextCell),_xlpm.TextCell),""))</f>
        <v/>
      </c>
      <c r="X9084" s="60" t="str">
        <f>IF(A9084&lt;&gt;"",IFERROR(IF(FIND(" ",G9084)&gt;=1,MID(G9084,FIND(" ",G9084)+1,LEN(G9084)),""),""),"")</f>
        <v/>
      </c>
      <c r="AC9084" s="51">
        <f>IFERROR(VALUE(MID($C9084,1,2)),0)</f>
        <v>0</v>
      </c>
      <c r="AD9084" s="44">
        <f>IFERROR(VALUE(MID($C9084,4,3)),0)</f>
        <v>0</v>
      </c>
      <c r="AE9084" s="51">
        <f>VALUE(RIGHT("00"&amp;AC9084,2)&amp;RIGHT("000"&amp;AD9084,3))</f>
        <v>0</v>
      </c>
    </row>
    <row r="9085" spans="1:31">
      <c r="A9085" s="60" t="str">
        <f>IF(G9085&amp;Q9085&lt;&gt;"",W9085&amp;Q9085,"")</f>
        <v/>
      </c>
      <c r="B9085" s="85" t="str">
        <f>IF(C9085&lt;&gt;"",LEFT(C9085,9),"")</f>
        <v/>
      </c>
      <c r="V9085" s="60" t="str">
        <f>W9085&amp;H9085</f>
        <v/>
      </c>
      <c r="W9085" s="60" t="str">
        <f>_xlfn.LET(_xlpm.TextCell,TEXT(G9085,"###"),IF(_xlpm.TextCell&lt;&gt;"",IF(StyleSpaceSplit,IFERROR(IF(FIND(" ",_xlpm.TextCell)&gt;=1,MID(_xlpm.TextCell,1,FIND(" ",_xlpm.TextCell)-1),_xlpm.TextCell),_xlpm.TextCell),_xlpm.TextCell),""))</f>
        <v/>
      </c>
      <c r="X9085" s="60" t="str">
        <f>IF(A9085&lt;&gt;"",IFERROR(IF(FIND(" ",G9085)&gt;=1,MID(G9085,FIND(" ",G9085)+1,LEN(G9085)),""),""),"")</f>
        <v/>
      </c>
      <c r="AC9085" s="51">
        <f>IFERROR(VALUE(MID($C9085,1,2)),0)</f>
        <v>0</v>
      </c>
      <c r="AD9085" s="44">
        <f>IFERROR(VALUE(MID($C9085,4,3)),0)</f>
        <v>0</v>
      </c>
      <c r="AE9085" s="51">
        <f>VALUE(RIGHT("00"&amp;AC9085,2)&amp;RIGHT("000"&amp;AD9085,3))</f>
        <v>0</v>
      </c>
    </row>
    <row r="9086" spans="1:31">
      <c r="A9086" s="60" t="str">
        <f>IF(G9086&amp;Q9086&lt;&gt;"",W9086&amp;Q9086,"")</f>
        <v/>
      </c>
      <c r="B9086" s="85" t="str">
        <f>IF(C9086&lt;&gt;"",LEFT(C9086,9),"")</f>
        <v/>
      </c>
      <c r="V9086" s="60" t="str">
        <f>W9086&amp;H9086</f>
        <v/>
      </c>
      <c r="W9086" s="60" t="str">
        <f>_xlfn.LET(_xlpm.TextCell,TEXT(G9086,"###"),IF(_xlpm.TextCell&lt;&gt;"",IF(StyleSpaceSplit,IFERROR(IF(FIND(" ",_xlpm.TextCell)&gt;=1,MID(_xlpm.TextCell,1,FIND(" ",_xlpm.TextCell)-1),_xlpm.TextCell),_xlpm.TextCell),_xlpm.TextCell),""))</f>
        <v/>
      </c>
      <c r="X9086" s="60" t="str">
        <f>IF(A9086&lt;&gt;"",IFERROR(IF(FIND(" ",G9086)&gt;=1,MID(G9086,FIND(" ",G9086)+1,LEN(G9086)),""),""),"")</f>
        <v/>
      </c>
      <c r="AC9086" s="51">
        <f>IFERROR(VALUE(MID($C9086,1,2)),0)</f>
        <v>0</v>
      </c>
      <c r="AD9086" s="44">
        <f>IFERROR(VALUE(MID($C9086,4,3)),0)</f>
        <v>0</v>
      </c>
      <c r="AE9086" s="51">
        <f>VALUE(RIGHT("00"&amp;AC9086,2)&amp;RIGHT("000"&amp;AD9086,3))</f>
        <v>0</v>
      </c>
    </row>
    <row r="9087" spans="1:31">
      <c r="A9087" s="60" t="str">
        <f>IF(G9087&amp;Q9087&lt;&gt;"",W9087&amp;Q9087,"")</f>
        <v/>
      </c>
      <c r="B9087" s="85" t="str">
        <f>IF(C9087&lt;&gt;"",LEFT(C9087,9),"")</f>
        <v/>
      </c>
      <c r="V9087" s="60" t="str">
        <f>W9087&amp;H9087</f>
        <v/>
      </c>
      <c r="W9087" s="60" t="str">
        <f>_xlfn.LET(_xlpm.TextCell,TEXT(G9087,"###"),IF(_xlpm.TextCell&lt;&gt;"",IF(StyleSpaceSplit,IFERROR(IF(FIND(" ",_xlpm.TextCell)&gt;=1,MID(_xlpm.TextCell,1,FIND(" ",_xlpm.TextCell)-1),_xlpm.TextCell),_xlpm.TextCell),_xlpm.TextCell),""))</f>
        <v/>
      </c>
      <c r="X9087" s="60" t="str">
        <f>IF(A9087&lt;&gt;"",IFERROR(IF(FIND(" ",G9087)&gt;=1,MID(G9087,FIND(" ",G9087)+1,LEN(G9087)),""),""),"")</f>
        <v/>
      </c>
      <c r="AC9087" s="51">
        <f>IFERROR(VALUE(MID($C9087,1,2)),0)</f>
        <v>0</v>
      </c>
      <c r="AD9087" s="44">
        <f>IFERROR(VALUE(MID($C9087,4,3)),0)</f>
        <v>0</v>
      </c>
      <c r="AE9087" s="51">
        <f>VALUE(RIGHT("00"&amp;AC9087,2)&amp;RIGHT("000"&amp;AD9087,3))</f>
        <v>0</v>
      </c>
    </row>
    <row r="9088" spans="1:31">
      <c r="A9088" s="60" t="str">
        <f>IF(G9088&amp;Q9088&lt;&gt;"",W9088&amp;Q9088,"")</f>
        <v/>
      </c>
      <c r="B9088" s="85" t="str">
        <f>IF(C9088&lt;&gt;"",LEFT(C9088,9),"")</f>
        <v/>
      </c>
      <c r="V9088" s="60" t="str">
        <f>W9088&amp;H9088</f>
        <v/>
      </c>
      <c r="W9088" s="60" t="str">
        <f>_xlfn.LET(_xlpm.TextCell,TEXT(G9088,"###"),IF(_xlpm.TextCell&lt;&gt;"",IF(StyleSpaceSplit,IFERROR(IF(FIND(" ",_xlpm.TextCell)&gt;=1,MID(_xlpm.TextCell,1,FIND(" ",_xlpm.TextCell)-1),_xlpm.TextCell),_xlpm.TextCell),_xlpm.TextCell),""))</f>
        <v/>
      </c>
      <c r="X9088" s="60" t="str">
        <f>IF(A9088&lt;&gt;"",IFERROR(IF(FIND(" ",G9088)&gt;=1,MID(G9088,FIND(" ",G9088)+1,LEN(G9088)),""),""),"")</f>
        <v/>
      </c>
      <c r="AC9088" s="51">
        <f>IFERROR(VALUE(MID($C9088,1,2)),0)</f>
        <v>0</v>
      </c>
      <c r="AD9088" s="44">
        <f>IFERROR(VALUE(MID($C9088,4,3)),0)</f>
        <v>0</v>
      </c>
      <c r="AE9088" s="51">
        <f>VALUE(RIGHT("00"&amp;AC9088,2)&amp;RIGHT("000"&amp;AD9088,3))</f>
        <v>0</v>
      </c>
    </row>
    <row r="9089" spans="1:31">
      <c r="A9089" s="60" t="str">
        <f>IF(G9089&amp;Q9089&lt;&gt;"",W9089&amp;Q9089,"")</f>
        <v/>
      </c>
      <c r="B9089" s="85" t="str">
        <f>IF(C9089&lt;&gt;"",LEFT(C9089,9),"")</f>
        <v/>
      </c>
      <c r="V9089" s="60" t="str">
        <f>W9089&amp;H9089</f>
        <v/>
      </c>
      <c r="W9089" s="60" t="str">
        <f>_xlfn.LET(_xlpm.TextCell,TEXT(G9089,"###"),IF(_xlpm.TextCell&lt;&gt;"",IF(StyleSpaceSplit,IFERROR(IF(FIND(" ",_xlpm.TextCell)&gt;=1,MID(_xlpm.TextCell,1,FIND(" ",_xlpm.TextCell)-1),_xlpm.TextCell),_xlpm.TextCell),_xlpm.TextCell),""))</f>
        <v/>
      </c>
      <c r="X9089" s="60" t="str">
        <f>IF(A9089&lt;&gt;"",IFERROR(IF(FIND(" ",G9089)&gt;=1,MID(G9089,FIND(" ",G9089)+1,LEN(G9089)),""),""),"")</f>
        <v/>
      </c>
      <c r="AC9089" s="51">
        <f>IFERROR(VALUE(MID($C9089,1,2)),0)</f>
        <v>0</v>
      </c>
      <c r="AD9089" s="44">
        <f>IFERROR(VALUE(MID($C9089,4,3)),0)</f>
        <v>0</v>
      </c>
      <c r="AE9089" s="51">
        <f>VALUE(RIGHT("00"&amp;AC9089,2)&amp;RIGHT("000"&amp;AD9089,3))</f>
        <v>0</v>
      </c>
    </row>
    <row r="9090" spans="1:31">
      <c r="A9090" s="60" t="str">
        <f>IF(G9090&amp;Q9090&lt;&gt;"",W9090&amp;Q9090,"")</f>
        <v/>
      </c>
      <c r="B9090" s="85" t="str">
        <f>IF(C9090&lt;&gt;"",LEFT(C9090,9),"")</f>
        <v/>
      </c>
      <c r="V9090" s="60" t="str">
        <f>W9090&amp;H9090</f>
        <v/>
      </c>
      <c r="W9090" s="60" t="str">
        <f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>IF(A9090&lt;&gt;"",IFERROR(IF(FIND(" ",G9090)&gt;=1,MID(G9090,FIND(" ",G9090)+1,LEN(G9090)),""),""),"")</f>
        <v/>
      </c>
      <c r="AC9090" s="51">
        <f>IFERROR(VALUE(MID($C9090,1,2)),0)</f>
        <v>0</v>
      </c>
      <c r="AD9090" s="44">
        <f>IFERROR(VALUE(MID($C9090,4,3)),0)</f>
        <v>0</v>
      </c>
      <c r="AE9090" s="51">
        <f>VALUE(RIGHT("00"&amp;AC9090,2)&amp;RIGHT("000"&amp;AD9090,3))</f>
        <v>0</v>
      </c>
    </row>
    <row r="9091" spans="1:31">
      <c r="A9091" s="60" t="str">
        <f>IF(G9091&amp;Q9091&lt;&gt;"",W9091&amp;Q9091,"")</f>
        <v/>
      </c>
      <c r="B9091" s="85" t="str">
        <f>IF(C9091&lt;&gt;"",LEFT(C9091,9),"")</f>
        <v/>
      </c>
      <c r="V9091" s="60" t="str">
        <f>W9091&amp;H9091</f>
        <v/>
      </c>
      <c r="W9091" s="60" t="str">
        <f>_xlfn.LET(_xlpm.TextCell,TEXT(G9091,"###"),IF(_xlpm.TextCell&lt;&gt;"",IF(StyleSpaceSplit,IFERROR(IF(FIND(" ",_xlpm.TextCell)&gt;=1,MID(_xlpm.TextCell,1,FIND(" ",_xlpm.TextCell)-1),_xlpm.TextCell),_xlpm.TextCell),_xlpm.TextCell),""))</f>
        <v/>
      </c>
      <c r="X9091" s="60" t="str">
        <f>IF(A9091&lt;&gt;"",IFERROR(IF(FIND(" ",G9091)&gt;=1,MID(G9091,FIND(" ",G9091)+1,LEN(G9091)),""),""),"")</f>
        <v/>
      </c>
      <c r="AC9091" s="51">
        <f>IFERROR(VALUE(MID($C9091,1,2)),0)</f>
        <v>0</v>
      </c>
      <c r="AD9091" s="44">
        <f>IFERROR(VALUE(MID($C9091,4,3)),0)</f>
        <v>0</v>
      </c>
      <c r="AE9091" s="51">
        <f>VALUE(RIGHT("00"&amp;AC9091,2)&amp;RIGHT("000"&amp;AD9091,3))</f>
        <v>0</v>
      </c>
    </row>
    <row r="9092" spans="1:31">
      <c r="A9092" s="60" t="str">
        <f>IF(G9092&amp;Q9092&lt;&gt;"",W9092&amp;Q9092,"")</f>
        <v/>
      </c>
      <c r="B9092" s="85" t="str">
        <f>IF(C9092&lt;&gt;"",LEFT(C9092,9),"")</f>
        <v/>
      </c>
      <c r="V9092" s="60" t="str">
        <f>W9092&amp;H9092</f>
        <v/>
      </c>
      <c r="W9092" s="60" t="str">
        <f>_xlfn.LET(_xlpm.TextCell,TEXT(G9092,"###"),IF(_xlpm.TextCell&lt;&gt;"",IF(StyleSpaceSplit,IFERROR(IF(FIND(" ",_xlpm.TextCell)&gt;=1,MID(_xlpm.TextCell,1,FIND(" ",_xlpm.TextCell)-1),_xlpm.TextCell),_xlpm.TextCell),_xlpm.TextCell),""))</f>
        <v/>
      </c>
      <c r="X9092" s="60" t="str">
        <f>IF(A9092&lt;&gt;"",IFERROR(IF(FIND(" ",G9092)&gt;=1,MID(G9092,FIND(" ",G9092)+1,LEN(G9092)),""),""),"")</f>
        <v/>
      </c>
      <c r="AC9092" s="51">
        <f>IFERROR(VALUE(MID($C9092,1,2)),0)</f>
        <v>0</v>
      </c>
      <c r="AD9092" s="44">
        <f>IFERROR(VALUE(MID($C9092,4,3)),0)</f>
        <v>0</v>
      </c>
      <c r="AE9092" s="51">
        <f>VALUE(RIGHT("00"&amp;AC9092,2)&amp;RIGHT("000"&amp;AD9092,3))</f>
        <v>0</v>
      </c>
    </row>
    <row r="9093" spans="1:31">
      <c r="A9093" s="60" t="str">
        <f>IF(G9093&amp;Q9093&lt;&gt;"",W9093&amp;Q9093,"")</f>
        <v/>
      </c>
      <c r="B9093" s="85" t="str">
        <f>IF(C9093&lt;&gt;"",LEFT(C9093,9),"")</f>
        <v/>
      </c>
      <c r="V9093" s="60" t="str">
        <f>W9093&amp;H9093</f>
        <v/>
      </c>
      <c r="W9093" s="60" t="str">
        <f>_xlfn.LET(_xlpm.TextCell,TEXT(G9093,"###"),IF(_xlpm.TextCell&lt;&gt;"",IF(StyleSpaceSplit,IFERROR(IF(FIND(" ",_xlpm.TextCell)&gt;=1,MID(_xlpm.TextCell,1,FIND(" ",_xlpm.TextCell)-1),_xlpm.TextCell),_xlpm.TextCell),_xlpm.TextCell),""))</f>
        <v/>
      </c>
      <c r="X9093" s="60" t="str">
        <f>IF(A9093&lt;&gt;"",IFERROR(IF(FIND(" ",G9093)&gt;=1,MID(G9093,FIND(" ",G9093)+1,LEN(G9093)),""),""),"")</f>
        <v/>
      </c>
      <c r="AC9093" s="51">
        <f>IFERROR(VALUE(MID($C9093,1,2)),0)</f>
        <v>0</v>
      </c>
      <c r="AD9093" s="44">
        <f>IFERROR(VALUE(MID($C9093,4,3)),0)</f>
        <v>0</v>
      </c>
      <c r="AE9093" s="51">
        <f>VALUE(RIGHT("00"&amp;AC9093,2)&amp;RIGHT("000"&amp;AD9093,3))</f>
        <v>0</v>
      </c>
    </row>
    <row r="9094" spans="1:31">
      <c r="A9094" s="60" t="str">
        <f>IF(G9094&amp;Q9094&lt;&gt;"",W9094&amp;Q9094,"")</f>
        <v/>
      </c>
      <c r="B9094" s="85" t="str">
        <f>IF(C9094&lt;&gt;"",LEFT(C9094,9),"")</f>
        <v/>
      </c>
      <c r="V9094" s="60" t="str">
        <f>W9094&amp;H9094</f>
        <v/>
      </c>
      <c r="W9094" s="60" t="str">
        <f>_xlfn.LET(_xlpm.TextCell,TEXT(G9094,"###"),IF(_xlpm.TextCell&lt;&gt;"",IF(StyleSpaceSplit,IFERROR(IF(FIND(" ",_xlpm.TextCell)&gt;=1,MID(_xlpm.TextCell,1,FIND(" ",_xlpm.TextCell)-1),_xlpm.TextCell),_xlpm.TextCell),_xlpm.TextCell),""))</f>
        <v/>
      </c>
      <c r="X9094" s="60" t="str">
        <f>IF(A9094&lt;&gt;"",IFERROR(IF(FIND(" ",G9094)&gt;=1,MID(G9094,FIND(" ",G9094)+1,LEN(G9094)),""),""),"")</f>
        <v/>
      </c>
      <c r="AC9094" s="51">
        <f>IFERROR(VALUE(MID($C9094,1,2)),0)</f>
        <v>0</v>
      </c>
      <c r="AD9094" s="44">
        <f>IFERROR(VALUE(MID($C9094,4,3)),0)</f>
        <v>0</v>
      </c>
      <c r="AE9094" s="51">
        <f>VALUE(RIGHT("00"&amp;AC9094,2)&amp;RIGHT("000"&amp;AD9094,3))</f>
        <v>0</v>
      </c>
    </row>
    <row r="9095" spans="1:31">
      <c r="A9095" s="60" t="str">
        <f>IF(G9095&amp;Q9095&lt;&gt;"",W9095&amp;Q9095,"")</f>
        <v/>
      </c>
      <c r="B9095" s="85" t="str">
        <f>IF(C9095&lt;&gt;"",LEFT(C9095,9),"")</f>
        <v/>
      </c>
      <c r="V9095" s="60" t="str">
        <f>W9095&amp;H9095</f>
        <v/>
      </c>
      <c r="W9095" s="60" t="str">
        <f>_xlfn.LET(_xlpm.TextCell,TEXT(G9095,"###"),IF(_xlpm.TextCell&lt;&gt;"",IF(StyleSpaceSplit,IFERROR(IF(FIND(" ",_xlpm.TextCell)&gt;=1,MID(_xlpm.TextCell,1,FIND(" ",_xlpm.TextCell)-1),_xlpm.TextCell),_xlpm.TextCell),_xlpm.TextCell),""))</f>
        <v/>
      </c>
      <c r="X9095" s="60" t="str">
        <f>IF(A9095&lt;&gt;"",IFERROR(IF(FIND(" ",G9095)&gt;=1,MID(G9095,FIND(" ",G9095)+1,LEN(G9095)),""),""),"")</f>
        <v/>
      </c>
      <c r="AC9095" s="51">
        <f>IFERROR(VALUE(MID($C9095,1,2)),0)</f>
        <v>0</v>
      </c>
      <c r="AD9095" s="44">
        <f>IFERROR(VALUE(MID($C9095,4,3)),0)</f>
        <v>0</v>
      </c>
      <c r="AE9095" s="51">
        <f>VALUE(RIGHT("00"&amp;AC9095,2)&amp;RIGHT("000"&amp;AD9095,3))</f>
        <v>0</v>
      </c>
    </row>
    <row r="9096" spans="1:31">
      <c r="A9096" s="60" t="str">
        <f>IF(G9096&amp;Q9096&lt;&gt;"",W9096&amp;Q9096,"")</f>
        <v/>
      </c>
      <c r="B9096" s="85" t="str">
        <f>IF(C9096&lt;&gt;"",LEFT(C9096,9),"")</f>
        <v/>
      </c>
      <c r="V9096" s="60" t="str">
        <f>W9096&amp;H9096</f>
        <v/>
      </c>
      <c r="W9096" s="60" t="str">
        <f>_xlfn.LET(_xlpm.TextCell,TEXT(G9096,"###"),IF(_xlpm.TextCell&lt;&gt;"",IF(StyleSpaceSplit,IFERROR(IF(FIND(" ",_xlpm.TextCell)&gt;=1,MID(_xlpm.TextCell,1,FIND(" ",_xlpm.TextCell)-1),_xlpm.TextCell),_xlpm.TextCell),_xlpm.TextCell),""))</f>
        <v/>
      </c>
      <c r="X9096" s="60" t="str">
        <f>IF(A9096&lt;&gt;"",IFERROR(IF(FIND(" ",G9096)&gt;=1,MID(G9096,FIND(" ",G9096)+1,LEN(G9096)),""),""),"")</f>
        <v/>
      </c>
      <c r="AC9096" s="51">
        <f>IFERROR(VALUE(MID($C9096,1,2)),0)</f>
        <v>0</v>
      </c>
      <c r="AD9096" s="44">
        <f>IFERROR(VALUE(MID($C9096,4,3)),0)</f>
        <v>0</v>
      </c>
      <c r="AE9096" s="51">
        <f>VALUE(RIGHT("00"&amp;AC9096,2)&amp;RIGHT("000"&amp;AD9096,3))</f>
        <v>0</v>
      </c>
    </row>
    <row r="9097" spans="1:31">
      <c r="A9097" s="60" t="str">
        <f>IF(G9097&amp;Q9097&lt;&gt;"",W9097&amp;Q9097,"")</f>
        <v/>
      </c>
      <c r="B9097" s="85" t="str">
        <f>IF(C9097&lt;&gt;"",LEFT(C9097,9),"")</f>
        <v/>
      </c>
      <c r="V9097" s="60" t="str">
        <f>W9097&amp;H9097</f>
        <v/>
      </c>
      <c r="W9097" s="60" t="str">
        <f>_xlfn.LET(_xlpm.TextCell,TEXT(G9097,"###"),IF(_xlpm.TextCell&lt;&gt;"",IF(StyleSpaceSplit,IFERROR(IF(FIND(" ",_xlpm.TextCell)&gt;=1,MID(_xlpm.TextCell,1,FIND(" ",_xlpm.TextCell)-1),_xlpm.TextCell),_xlpm.TextCell),_xlpm.TextCell),""))</f>
        <v/>
      </c>
      <c r="X9097" s="60" t="str">
        <f>IF(A9097&lt;&gt;"",IFERROR(IF(FIND(" ",G9097)&gt;=1,MID(G9097,FIND(" ",G9097)+1,LEN(G9097)),""),""),"")</f>
        <v/>
      </c>
      <c r="AC9097" s="51">
        <f>IFERROR(VALUE(MID($C9097,1,2)),0)</f>
        <v>0</v>
      </c>
      <c r="AD9097" s="44">
        <f>IFERROR(VALUE(MID($C9097,4,3)),0)</f>
        <v>0</v>
      </c>
      <c r="AE9097" s="51">
        <f>VALUE(RIGHT("00"&amp;AC9097,2)&amp;RIGHT("000"&amp;AD9097,3))</f>
        <v>0</v>
      </c>
    </row>
    <row r="9098" spans="1:31">
      <c r="A9098" s="60" t="str">
        <f>IF(G9098&amp;Q9098&lt;&gt;"",W9098&amp;Q9098,"")</f>
        <v/>
      </c>
      <c r="B9098" s="85" t="str">
        <f>IF(C9098&lt;&gt;"",LEFT(C9098,9),"")</f>
        <v/>
      </c>
      <c r="V9098" s="60" t="str">
        <f>W9098&amp;H9098</f>
        <v/>
      </c>
      <c r="W9098" s="60" t="str">
        <f>_xlfn.LET(_xlpm.TextCell,TEXT(G9098,"###"),IF(_xlpm.TextCell&lt;&gt;"",IF(StyleSpaceSplit,IFERROR(IF(FIND(" ",_xlpm.TextCell)&gt;=1,MID(_xlpm.TextCell,1,FIND(" ",_xlpm.TextCell)-1),_xlpm.TextCell),_xlpm.TextCell),_xlpm.TextCell),""))</f>
        <v/>
      </c>
      <c r="X9098" s="60" t="str">
        <f>IF(A9098&lt;&gt;"",IFERROR(IF(FIND(" ",G9098)&gt;=1,MID(G9098,FIND(" ",G9098)+1,LEN(G9098)),""),""),"")</f>
        <v/>
      </c>
      <c r="AC9098" s="51">
        <f>IFERROR(VALUE(MID($C9098,1,2)),0)</f>
        <v>0</v>
      </c>
      <c r="AD9098" s="44">
        <f>IFERROR(VALUE(MID($C9098,4,3)),0)</f>
        <v>0</v>
      </c>
      <c r="AE9098" s="51">
        <f>VALUE(RIGHT("00"&amp;AC9098,2)&amp;RIGHT("000"&amp;AD9098,3))</f>
        <v>0</v>
      </c>
    </row>
    <row r="9099" spans="1:31">
      <c r="A9099" s="60" t="str">
        <f>IF(G9099&amp;Q9099&lt;&gt;"",W9099&amp;Q9099,"")</f>
        <v/>
      </c>
      <c r="B9099" s="85" t="str">
        <f>IF(C9099&lt;&gt;"",LEFT(C9099,9),"")</f>
        <v/>
      </c>
      <c r="V9099" s="60" t="str">
        <f>W9099&amp;H9099</f>
        <v/>
      </c>
      <c r="W9099" s="60" t="str">
        <f>_xlfn.LET(_xlpm.TextCell,TEXT(G9099,"###"),IF(_xlpm.TextCell&lt;&gt;"",IF(StyleSpaceSplit,IFERROR(IF(FIND(" ",_xlpm.TextCell)&gt;=1,MID(_xlpm.TextCell,1,FIND(" ",_xlpm.TextCell)-1),_xlpm.TextCell),_xlpm.TextCell),_xlpm.TextCell),""))</f>
        <v/>
      </c>
      <c r="X9099" s="60" t="str">
        <f>IF(A9099&lt;&gt;"",IFERROR(IF(FIND(" ",G9099)&gt;=1,MID(G9099,FIND(" ",G9099)+1,LEN(G9099)),""),""),"")</f>
        <v/>
      </c>
      <c r="AC9099" s="51">
        <f>IFERROR(VALUE(MID($C9099,1,2)),0)</f>
        <v>0</v>
      </c>
      <c r="AD9099" s="44">
        <f>IFERROR(VALUE(MID($C9099,4,3)),0)</f>
        <v>0</v>
      </c>
      <c r="AE9099" s="51">
        <f>VALUE(RIGHT("00"&amp;AC9099,2)&amp;RIGHT("000"&amp;AD9099,3))</f>
        <v>0</v>
      </c>
    </row>
    <row r="9100" spans="1:31">
      <c r="A9100" s="60" t="str">
        <f>IF(G9100&amp;Q9100&lt;&gt;"",W9100&amp;Q9100,"")</f>
        <v/>
      </c>
      <c r="B9100" s="85" t="str">
        <f>IF(C9100&lt;&gt;"",LEFT(C9100,9),"")</f>
        <v/>
      </c>
      <c r="V9100" s="60" t="str">
        <f>W9100&amp;H9100</f>
        <v/>
      </c>
      <c r="W9100" s="60" t="str">
        <f>_xlfn.LET(_xlpm.TextCell,TEXT(G9100,"###"),IF(_xlpm.TextCell&lt;&gt;"",IF(StyleSpaceSplit,IFERROR(IF(FIND(" ",_xlpm.TextCell)&gt;=1,MID(_xlpm.TextCell,1,FIND(" ",_xlpm.TextCell)-1),_xlpm.TextCell),_xlpm.TextCell),_xlpm.TextCell),""))</f>
        <v/>
      </c>
      <c r="X9100" s="60" t="str">
        <f>IF(A9100&lt;&gt;"",IFERROR(IF(FIND(" ",G9100)&gt;=1,MID(G9100,FIND(" ",G9100)+1,LEN(G9100)),""),""),"")</f>
        <v/>
      </c>
      <c r="AC9100" s="51">
        <f>IFERROR(VALUE(MID($C9100,1,2)),0)</f>
        <v>0</v>
      </c>
      <c r="AD9100" s="44">
        <f>IFERROR(VALUE(MID($C9100,4,3)),0)</f>
        <v>0</v>
      </c>
      <c r="AE9100" s="51">
        <f>VALUE(RIGHT("00"&amp;AC9100,2)&amp;RIGHT("000"&amp;AD9100,3))</f>
        <v>0</v>
      </c>
    </row>
    <row r="9101" spans="1:31">
      <c r="A9101" s="60" t="str">
        <f>IF(G9101&amp;Q9101&lt;&gt;"",W9101&amp;Q9101,"")</f>
        <v/>
      </c>
      <c r="B9101" s="85" t="str">
        <f>IF(C9101&lt;&gt;"",LEFT(C9101,9),"")</f>
        <v/>
      </c>
      <c r="V9101" s="60" t="str">
        <f>W9101&amp;H9101</f>
        <v/>
      </c>
      <c r="W9101" s="60" t="str">
        <f>_xlfn.LET(_xlpm.TextCell,TEXT(G9101,"###"),IF(_xlpm.TextCell&lt;&gt;"",IF(StyleSpaceSplit,IFERROR(IF(FIND(" ",_xlpm.TextCell)&gt;=1,MID(_xlpm.TextCell,1,FIND(" ",_xlpm.TextCell)-1),_xlpm.TextCell),_xlpm.TextCell),_xlpm.TextCell),""))</f>
        <v/>
      </c>
      <c r="X9101" s="60" t="str">
        <f>IF(A9101&lt;&gt;"",IFERROR(IF(FIND(" ",G9101)&gt;=1,MID(G9101,FIND(" ",G9101)+1,LEN(G9101)),""),""),"")</f>
        <v/>
      </c>
      <c r="AC9101" s="51">
        <f>IFERROR(VALUE(MID($C9101,1,2)),0)</f>
        <v>0</v>
      </c>
      <c r="AD9101" s="44">
        <f>IFERROR(VALUE(MID($C9101,4,3)),0)</f>
        <v>0</v>
      </c>
      <c r="AE9101" s="51">
        <f>VALUE(RIGHT("00"&amp;AC9101,2)&amp;RIGHT("000"&amp;AD9101,3))</f>
        <v>0</v>
      </c>
    </row>
    <row r="9102" spans="1:31">
      <c r="A9102" s="60" t="str">
        <f>IF(G9102&amp;Q9102&lt;&gt;"",W9102&amp;Q9102,"")</f>
        <v/>
      </c>
      <c r="B9102" s="85" t="str">
        <f>IF(C9102&lt;&gt;"",LEFT(C9102,9),"")</f>
        <v/>
      </c>
      <c r="V9102" s="60" t="str">
        <f>W9102&amp;H9102</f>
        <v/>
      </c>
      <c r="W9102" s="60" t="str">
        <f>_xlfn.LET(_xlpm.TextCell,TEXT(G9102,"###"),IF(_xlpm.TextCell&lt;&gt;"",IF(StyleSpaceSplit,IFERROR(IF(FIND(" ",_xlpm.TextCell)&gt;=1,MID(_xlpm.TextCell,1,FIND(" ",_xlpm.TextCell)-1),_xlpm.TextCell),_xlpm.TextCell),_xlpm.TextCell),""))</f>
        <v/>
      </c>
      <c r="X9102" s="60" t="str">
        <f>IF(A9102&lt;&gt;"",IFERROR(IF(FIND(" ",G9102)&gt;=1,MID(G9102,FIND(" ",G9102)+1,LEN(G9102)),""),""),"")</f>
        <v/>
      </c>
      <c r="AC9102" s="51">
        <f>IFERROR(VALUE(MID($C9102,1,2)),0)</f>
        <v>0</v>
      </c>
      <c r="AD9102" s="44">
        <f>IFERROR(VALUE(MID($C9102,4,3)),0)</f>
        <v>0</v>
      </c>
      <c r="AE9102" s="51">
        <f>VALUE(RIGHT("00"&amp;AC9102,2)&amp;RIGHT("000"&amp;AD9102,3))</f>
        <v>0</v>
      </c>
    </row>
    <row r="9103" spans="1:31">
      <c r="A9103" s="60" t="str">
        <f>IF(G9103&amp;Q9103&lt;&gt;"",W9103&amp;Q9103,"")</f>
        <v/>
      </c>
      <c r="B9103" s="85" t="str">
        <f>IF(C9103&lt;&gt;"",LEFT(C9103,9),"")</f>
        <v/>
      </c>
      <c r="V9103" s="60" t="str">
        <f>W9103&amp;H9103</f>
        <v/>
      </c>
      <c r="W9103" s="60" t="str">
        <f>_xlfn.LET(_xlpm.TextCell,TEXT(G9103,"###"),IF(_xlpm.TextCell&lt;&gt;"",IF(StyleSpaceSplit,IFERROR(IF(FIND(" ",_xlpm.TextCell)&gt;=1,MID(_xlpm.TextCell,1,FIND(" ",_xlpm.TextCell)-1),_xlpm.TextCell),_xlpm.TextCell),_xlpm.TextCell),""))</f>
        <v/>
      </c>
      <c r="X9103" s="60" t="str">
        <f>IF(A9103&lt;&gt;"",IFERROR(IF(FIND(" ",G9103)&gt;=1,MID(G9103,FIND(" ",G9103)+1,LEN(G9103)),""),""),"")</f>
        <v/>
      </c>
      <c r="AC9103" s="51">
        <f>IFERROR(VALUE(MID($C9103,1,2)),0)</f>
        <v>0</v>
      </c>
      <c r="AD9103" s="44">
        <f>IFERROR(VALUE(MID($C9103,4,3)),0)</f>
        <v>0</v>
      </c>
      <c r="AE9103" s="51">
        <f>VALUE(RIGHT("00"&amp;AC9103,2)&amp;RIGHT("000"&amp;AD9103,3))</f>
        <v>0</v>
      </c>
    </row>
    <row r="9104" spans="1:31">
      <c r="A9104" s="60" t="str">
        <f>IF(G9104&amp;Q9104&lt;&gt;"",W9104&amp;Q9104,"")</f>
        <v/>
      </c>
      <c r="B9104" s="85" t="str">
        <f>IF(C9104&lt;&gt;"",LEFT(C9104,9),"")</f>
        <v/>
      </c>
      <c r="V9104" s="60" t="str">
        <f>W9104&amp;H9104</f>
        <v/>
      </c>
      <c r="W9104" s="60" t="str">
        <f>_xlfn.LET(_xlpm.TextCell,TEXT(G9104,"###"),IF(_xlpm.TextCell&lt;&gt;"",IF(StyleSpaceSplit,IFERROR(IF(FIND(" ",_xlpm.TextCell)&gt;=1,MID(_xlpm.TextCell,1,FIND(" ",_xlpm.TextCell)-1),_xlpm.TextCell),_xlpm.TextCell),_xlpm.TextCell),""))</f>
        <v/>
      </c>
      <c r="X9104" s="60" t="str">
        <f>IF(A9104&lt;&gt;"",IFERROR(IF(FIND(" ",G9104)&gt;=1,MID(G9104,FIND(" ",G9104)+1,LEN(G9104)),""),""),"")</f>
        <v/>
      </c>
      <c r="AC9104" s="51">
        <f>IFERROR(VALUE(MID($C9104,1,2)),0)</f>
        <v>0</v>
      </c>
      <c r="AD9104" s="44">
        <f>IFERROR(VALUE(MID($C9104,4,3)),0)</f>
        <v>0</v>
      </c>
      <c r="AE9104" s="51">
        <f>VALUE(RIGHT("00"&amp;AC9104,2)&amp;RIGHT("000"&amp;AD9104,3))</f>
        <v>0</v>
      </c>
    </row>
    <row r="9105" spans="1:31">
      <c r="A9105" s="60" t="str">
        <f>IF(G9105&amp;Q9105&lt;&gt;"",W9105&amp;Q9105,"")</f>
        <v/>
      </c>
      <c r="B9105" s="85" t="str">
        <f>IF(C9105&lt;&gt;"",LEFT(C9105,9),"")</f>
        <v/>
      </c>
      <c r="V9105" s="60" t="str">
        <f>W9105&amp;H9105</f>
        <v/>
      </c>
      <c r="W9105" s="60" t="str">
        <f>_xlfn.LET(_xlpm.TextCell,TEXT(G9105,"###"),IF(_xlpm.TextCell&lt;&gt;"",IF(StyleSpaceSplit,IFERROR(IF(FIND(" ",_xlpm.TextCell)&gt;=1,MID(_xlpm.TextCell,1,FIND(" ",_xlpm.TextCell)-1),_xlpm.TextCell),_xlpm.TextCell),_xlpm.TextCell),""))</f>
        <v/>
      </c>
      <c r="X9105" s="60" t="str">
        <f>IF(A9105&lt;&gt;"",IFERROR(IF(FIND(" ",G9105)&gt;=1,MID(G9105,FIND(" ",G9105)+1,LEN(G9105)),""),""),"")</f>
        <v/>
      </c>
      <c r="AC9105" s="51">
        <f>IFERROR(VALUE(MID($C9105,1,2)),0)</f>
        <v>0</v>
      </c>
      <c r="AD9105" s="44">
        <f>IFERROR(VALUE(MID($C9105,4,3)),0)</f>
        <v>0</v>
      </c>
      <c r="AE9105" s="51">
        <f>VALUE(RIGHT("00"&amp;AC9105,2)&amp;RIGHT("000"&amp;AD9105,3))</f>
        <v>0</v>
      </c>
    </row>
    <row r="9106" spans="1:31">
      <c r="A9106" s="60" t="str">
        <f>IF(G9106&amp;Q9106&lt;&gt;"",W9106&amp;Q9106,"")</f>
        <v/>
      </c>
      <c r="B9106" s="85" t="str">
        <f>IF(C9106&lt;&gt;"",LEFT(C9106,9),"")</f>
        <v/>
      </c>
      <c r="V9106" s="60" t="str">
        <f>W9106&amp;H9106</f>
        <v/>
      </c>
      <c r="W9106" s="60" t="str">
        <f>_xlfn.LET(_xlpm.TextCell,TEXT(G9106,"###"),IF(_xlpm.TextCell&lt;&gt;"",IF(StyleSpaceSplit,IFERROR(IF(FIND(" ",_xlpm.TextCell)&gt;=1,MID(_xlpm.TextCell,1,FIND(" ",_xlpm.TextCell)-1),_xlpm.TextCell),_xlpm.TextCell),_xlpm.TextCell),""))</f>
        <v/>
      </c>
      <c r="X9106" s="60" t="str">
        <f>IF(A9106&lt;&gt;"",IFERROR(IF(FIND(" ",G9106)&gt;=1,MID(G9106,FIND(" ",G9106)+1,LEN(G9106)),""),""),"")</f>
        <v/>
      </c>
      <c r="AC9106" s="51">
        <f>IFERROR(VALUE(MID($C9106,1,2)),0)</f>
        <v>0</v>
      </c>
      <c r="AD9106" s="44">
        <f>IFERROR(VALUE(MID($C9106,4,3)),0)</f>
        <v>0</v>
      </c>
      <c r="AE9106" s="51">
        <f>VALUE(RIGHT("00"&amp;AC9106,2)&amp;RIGHT("000"&amp;AD9106,3))</f>
        <v>0</v>
      </c>
    </row>
    <row r="9107" spans="1:31">
      <c r="A9107" s="60" t="str">
        <f>IF(G9107&amp;Q9107&lt;&gt;"",W9107&amp;Q9107,"")</f>
        <v/>
      </c>
      <c r="B9107" s="85" t="str">
        <f>IF(C9107&lt;&gt;"",LEFT(C9107,9),"")</f>
        <v/>
      </c>
      <c r="V9107" s="60" t="str">
        <f>W9107&amp;H9107</f>
        <v/>
      </c>
      <c r="W9107" s="60" t="str">
        <f>_xlfn.LET(_xlpm.TextCell,TEXT(G9107,"###"),IF(_xlpm.TextCell&lt;&gt;"",IF(StyleSpaceSplit,IFERROR(IF(FIND(" ",_xlpm.TextCell)&gt;=1,MID(_xlpm.TextCell,1,FIND(" ",_xlpm.TextCell)-1),_xlpm.TextCell),_xlpm.TextCell),_xlpm.TextCell),""))</f>
        <v/>
      </c>
      <c r="X9107" s="60" t="str">
        <f>IF(A9107&lt;&gt;"",IFERROR(IF(FIND(" ",G9107)&gt;=1,MID(G9107,FIND(" ",G9107)+1,LEN(G9107)),""),""),"")</f>
        <v/>
      </c>
      <c r="AC9107" s="51">
        <f>IFERROR(VALUE(MID($C9107,1,2)),0)</f>
        <v>0</v>
      </c>
      <c r="AD9107" s="44">
        <f>IFERROR(VALUE(MID($C9107,4,3)),0)</f>
        <v>0</v>
      </c>
      <c r="AE9107" s="51">
        <f>VALUE(RIGHT("00"&amp;AC9107,2)&amp;RIGHT("000"&amp;AD9107,3))</f>
        <v>0</v>
      </c>
    </row>
    <row r="9108" spans="1:31">
      <c r="A9108" s="60" t="str">
        <f>IF(G9108&amp;Q9108&lt;&gt;"",W9108&amp;Q9108,"")</f>
        <v/>
      </c>
      <c r="B9108" s="85" t="str">
        <f>IF(C9108&lt;&gt;"",LEFT(C9108,9),"")</f>
        <v/>
      </c>
      <c r="V9108" s="60" t="str">
        <f>W9108&amp;H9108</f>
        <v/>
      </c>
      <c r="W9108" s="60" t="str">
        <f>_xlfn.LET(_xlpm.TextCell,TEXT(G9108,"###"),IF(_xlpm.TextCell&lt;&gt;"",IF(StyleSpaceSplit,IFERROR(IF(FIND(" ",_xlpm.TextCell)&gt;=1,MID(_xlpm.TextCell,1,FIND(" ",_xlpm.TextCell)-1),_xlpm.TextCell),_xlpm.TextCell),_xlpm.TextCell),""))</f>
        <v/>
      </c>
      <c r="X9108" s="60" t="str">
        <f>IF(A9108&lt;&gt;"",IFERROR(IF(FIND(" ",G9108)&gt;=1,MID(G9108,FIND(" ",G9108)+1,LEN(G9108)),""),""),"")</f>
        <v/>
      </c>
      <c r="AC9108" s="51">
        <f>IFERROR(VALUE(MID($C9108,1,2)),0)</f>
        <v>0</v>
      </c>
      <c r="AD9108" s="44">
        <f>IFERROR(VALUE(MID($C9108,4,3)),0)</f>
        <v>0</v>
      </c>
      <c r="AE9108" s="51">
        <f>VALUE(RIGHT("00"&amp;AC9108,2)&amp;RIGHT("000"&amp;AD9108,3))</f>
        <v>0</v>
      </c>
    </row>
    <row r="9109" spans="1:31">
      <c r="A9109" s="60" t="str">
        <f>IF(G9109&amp;Q9109&lt;&gt;"",W9109&amp;Q9109,"")</f>
        <v/>
      </c>
      <c r="B9109" s="85" t="str">
        <f>IF(C9109&lt;&gt;"",LEFT(C9109,9),"")</f>
        <v/>
      </c>
      <c r="V9109" s="60" t="str">
        <f>W9109&amp;H9109</f>
        <v/>
      </c>
      <c r="W9109" s="60" t="str">
        <f>_xlfn.LET(_xlpm.TextCell,TEXT(G9109,"###"),IF(_xlpm.TextCell&lt;&gt;"",IF(StyleSpaceSplit,IFERROR(IF(FIND(" ",_xlpm.TextCell)&gt;=1,MID(_xlpm.TextCell,1,FIND(" ",_xlpm.TextCell)-1),_xlpm.TextCell),_xlpm.TextCell),_xlpm.TextCell),""))</f>
        <v/>
      </c>
      <c r="X9109" s="60" t="str">
        <f>IF(A9109&lt;&gt;"",IFERROR(IF(FIND(" ",G9109)&gt;=1,MID(G9109,FIND(" ",G9109)+1,LEN(G9109)),""),""),"")</f>
        <v/>
      </c>
      <c r="AC9109" s="51">
        <f>IFERROR(VALUE(MID($C9109,1,2)),0)</f>
        <v>0</v>
      </c>
      <c r="AD9109" s="44">
        <f>IFERROR(VALUE(MID($C9109,4,3)),0)</f>
        <v>0</v>
      </c>
      <c r="AE9109" s="51">
        <f>VALUE(RIGHT("00"&amp;AC9109,2)&amp;RIGHT("000"&amp;AD9109,3))</f>
        <v>0</v>
      </c>
    </row>
    <row r="9110" spans="1:31">
      <c r="A9110" s="60" t="str">
        <f>IF(G9110&amp;Q9110&lt;&gt;"",W9110&amp;Q9110,"")</f>
        <v/>
      </c>
      <c r="B9110" s="85" t="str">
        <f>IF(C9110&lt;&gt;"",LEFT(C9110,9),"")</f>
        <v/>
      </c>
      <c r="V9110" s="60" t="str">
        <f>W9110&amp;H9110</f>
        <v/>
      </c>
      <c r="W9110" s="60" t="str">
        <f>_xlfn.LET(_xlpm.TextCell,TEXT(G9110,"###"),IF(_xlpm.TextCell&lt;&gt;"",IF(StyleSpaceSplit,IFERROR(IF(FIND(" ",_xlpm.TextCell)&gt;=1,MID(_xlpm.TextCell,1,FIND(" ",_xlpm.TextCell)-1),_xlpm.TextCell),_xlpm.TextCell),_xlpm.TextCell),""))</f>
        <v/>
      </c>
      <c r="X9110" s="60" t="str">
        <f>IF(A9110&lt;&gt;"",IFERROR(IF(FIND(" ",G9110)&gt;=1,MID(G9110,FIND(" ",G9110)+1,LEN(G9110)),""),""),"")</f>
        <v/>
      </c>
      <c r="AC9110" s="51">
        <f>IFERROR(VALUE(MID($C9110,1,2)),0)</f>
        <v>0</v>
      </c>
      <c r="AD9110" s="44">
        <f>IFERROR(VALUE(MID($C9110,4,3)),0)</f>
        <v>0</v>
      </c>
      <c r="AE9110" s="51">
        <f>VALUE(RIGHT("00"&amp;AC9110,2)&amp;RIGHT("000"&amp;AD9110,3))</f>
        <v>0</v>
      </c>
    </row>
    <row r="9111" spans="1:31">
      <c r="A9111" s="60" t="str">
        <f>IF(G9111&amp;Q9111&lt;&gt;"",W9111&amp;Q9111,"")</f>
        <v/>
      </c>
      <c r="B9111" s="85" t="str">
        <f>IF(C9111&lt;&gt;"",LEFT(C9111,9),"")</f>
        <v/>
      </c>
      <c r="V9111" s="60" t="str">
        <f>W9111&amp;H9111</f>
        <v/>
      </c>
      <c r="W9111" s="60" t="str">
        <f>_xlfn.LET(_xlpm.TextCell,TEXT(G9111,"###"),IF(_xlpm.TextCell&lt;&gt;"",IF(StyleSpaceSplit,IFERROR(IF(FIND(" ",_xlpm.TextCell)&gt;=1,MID(_xlpm.TextCell,1,FIND(" ",_xlpm.TextCell)-1),_xlpm.TextCell),_xlpm.TextCell),_xlpm.TextCell),""))</f>
        <v/>
      </c>
      <c r="X9111" s="60" t="str">
        <f>IF(A9111&lt;&gt;"",IFERROR(IF(FIND(" ",G9111)&gt;=1,MID(G9111,FIND(" ",G9111)+1,LEN(G9111)),""),""),"")</f>
        <v/>
      </c>
      <c r="AC9111" s="51">
        <f>IFERROR(VALUE(MID($C9111,1,2)),0)</f>
        <v>0</v>
      </c>
      <c r="AD9111" s="44">
        <f>IFERROR(VALUE(MID($C9111,4,3)),0)</f>
        <v>0</v>
      </c>
      <c r="AE9111" s="51">
        <f>VALUE(RIGHT("00"&amp;AC9111,2)&amp;RIGHT("000"&amp;AD9111,3))</f>
        <v>0</v>
      </c>
    </row>
    <row r="9112" spans="1:31">
      <c r="A9112" s="60" t="str">
        <f>IF(G9112&amp;Q9112&lt;&gt;"",W9112&amp;Q9112,"")</f>
        <v/>
      </c>
      <c r="B9112" s="85" t="str">
        <f>IF(C9112&lt;&gt;"",LEFT(C9112,9),"")</f>
        <v/>
      </c>
      <c r="V9112" s="60" t="str">
        <f>W9112&amp;H9112</f>
        <v/>
      </c>
      <c r="W9112" s="60" t="str">
        <f>_xlfn.LET(_xlpm.TextCell,TEXT(G9112,"###"),IF(_xlpm.TextCell&lt;&gt;"",IF(StyleSpaceSplit,IFERROR(IF(FIND(" ",_xlpm.TextCell)&gt;=1,MID(_xlpm.TextCell,1,FIND(" ",_xlpm.TextCell)-1),_xlpm.TextCell),_xlpm.TextCell),_xlpm.TextCell),""))</f>
        <v/>
      </c>
      <c r="X9112" s="60" t="str">
        <f>IF(A9112&lt;&gt;"",IFERROR(IF(FIND(" ",G9112)&gt;=1,MID(G9112,FIND(" ",G9112)+1,LEN(G9112)),""),""),"")</f>
        <v/>
      </c>
      <c r="AC9112" s="51">
        <f>IFERROR(VALUE(MID($C9112,1,2)),0)</f>
        <v>0</v>
      </c>
      <c r="AD9112" s="44">
        <f>IFERROR(VALUE(MID($C9112,4,3)),0)</f>
        <v>0</v>
      </c>
      <c r="AE9112" s="51">
        <f>VALUE(RIGHT("00"&amp;AC9112,2)&amp;RIGHT("000"&amp;AD9112,3))</f>
        <v>0</v>
      </c>
    </row>
    <row r="9113" spans="1:31">
      <c r="A9113" s="60" t="str">
        <f>IF(G9113&amp;Q9113&lt;&gt;"",W9113&amp;Q9113,"")</f>
        <v/>
      </c>
      <c r="B9113" s="85" t="str">
        <f>IF(C9113&lt;&gt;"",LEFT(C9113,9),"")</f>
        <v/>
      </c>
      <c r="V9113" s="60" t="str">
        <f>W9113&amp;H9113</f>
        <v/>
      </c>
      <c r="W9113" s="60" t="str">
        <f>_xlfn.LET(_xlpm.TextCell,TEXT(G9113,"###"),IF(_xlpm.TextCell&lt;&gt;"",IF(StyleSpaceSplit,IFERROR(IF(FIND(" ",_xlpm.TextCell)&gt;=1,MID(_xlpm.TextCell,1,FIND(" ",_xlpm.TextCell)-1),_xlpm.TextCell),_xlpm.TextCell),_xlpm.TextCell),""))</f>
        <v/>
      </c>
      <c r="X9113" s="60" t="str">
        <f>IF(A9113&lt;&gt;"",IFERROR(IF(FIND(" ",G9113)&gt;=1,MID(G9113,FIND(" ",G9113)+1,LEN(G9113)),""),""),"")</f>
        <v/>
      </c>
      <c r="AC9113" s="51">
        <f>IFERROR(VALUE(MID($C9113,1,2)),0)</f>
        <v>0</v>
      </c>
      <c r="AD9113" s="44">
        <f>IFERROR(VALUE(MID($C9113,4,3)),0)</f>
        <v>0</v>
      </c>
      <c r="AE9113" s="51">
        <f>VALUE(RIGHT("00"&amp;AC9113,2)&amp;RIGHT("000"&amp;AD9113,3))</f>
        <v>0</v>
      </c>
    </row>
    <row r="9114" spans="1:31">
      <c r="A9114" s="60" t="str">
        <f>IF(G9114&amp;Q9114&lt;&gt;"",W9114&amp;Q9114,"")</f>
        <v/>
      </c>
      <c r="B9114" s="85" t="str">
        <f>IF(C9114&lt;&gt;"",LEFT(C9114,9),"")</f>
        <v/>
      </c>
      <c r="V9114" s="60" t="str">
        <f>W9114&amp;H9114</f>
        <v/>
      </c>
      <c r="W9114" s="60" t="str">
        <f>_xlfn.LET(_xlpm.TextCell,TEXT(G9114,"###"),IF(_xlpm.TextCell&lt;&gt;"",IF(StyleSpaceSplit,IFERROR(IF(FIND(" ",_xlpm.TextCell)&gt;=1,MID(_xlpm.TextCell,1,FIND(" ",_xlpm.TextCell)-1),_xlpm.TextCell),_xlpm.TextCell),_xlpm.TextCell),""))</f>
        <v/>
      </c>
      <c r="X9114" s="60" t="str">
        <f>IF(A9114&lt;&gt;"",IFERROR(IF(FIND(" ",G9114)&gt;=1,MID(G9114,FIND(" ",G9114)+1,LEN(G9114)),""),""),"")</f>
        <v/>
      </c>
      <c r="AC9114" s="51">
        <f>IFERROR(VALUE(MID($C9114,1,2)),0)</f>
        <v>0</v>
      </c>
      <c r="AD9114" s="44">
        <f>IFERROR(VALUE(MID($C9114,4,3)),0)</f>
        <v>0</v>
      </c>
      <c r="AE9114" s="51">
        <f>VALUE(RIGHT("00"&amp;AC9114,2)&amp;RIGHT("000"&amp;AD9114,3))</f>
        <v>0</v>
      </c>
    </row>
    <row r="9115" spans="1:31">
      <c r="A9115" s="60" t="str">
        <f>IF(G9115&amp;Q9115&lt;&gt;"",W9115&amp;Q9115,"")</f>
        <v/>
      </c>
      <c r="B9115" s="85" t="str">
        <f>IF(C9115&lt;&gt;"",LEFT(C9115,9),"")</f>
        <v/>
      </c>
      <c r="V9115" s="60" t="str">
        <f>W9115&amp;H9115</f>
        <v/>
      </c>
      <c r="W9115" s="60" t="str">
        <f>_xlfn.LET(_xlpm.TextCell,TEXT(G9115,"###"),IF(_xlpm.TextCell&lt;&gt;"",IF(StyleSpaceSplit,IFERROR(IF(FIND(" ",_xlpm.TextCell)&gt;=1,MID(_xlpm.TextCell,1,FIND(" ",_xlpm.TextCell)-1),_xlpm.TextCell),_xlpm.TextCell),_xlpm.TextCell),""))</f>
        <v/>
      </c>
      <c r="X9115" s="60" t="str">
        <f>IF(A9115&lt;&gt;"",IFERROR(IF(FIND(" ",G9115)&gt;=1,MID(G9115,FIND(" ",G9115)+1,LEN(G9115)),""),""),"")</f>
        <v/>
      </c>
      <c r="AC9115" s="51">
        <f>IFERROR(VALUE(MID($C9115,1,2)),0)</f>
        <v>0</v>
      </c>
      <c r="AD9115" s="44">
        <f>IFERROR(VALUE(MID($C9115,4,3)),0)</f>
        <v>0</v>
      </c>
      <c r="AE9115" s="51">
        <f>VALUE(RIGHT("00"&amp;AC9115,2)&amp;RIGHT("000"&amp;AD9115,3))</f>
        <v>0</v>
      </c>
    </row>
    <row r="9116" spans="1:31">
      <c r="A9116" s="60" t="str">
        <f>IF(G9116&amp;Q9116&lt;&gt;"",W9116&amp;Q9116,"")</f>
        <v/>
      </c>
      <c r="B9116" s="85" t="str">
        <f>IF(C9116&lt;&gt;"",LEFT(C9116,9),"")</f>
        <v/>
      </c>
      <c r="V9116" s="60" t="str">
        <f>W9116&amp;H9116</f>
        <v/>
      </c>
      <c r="W9116" s="60" t="str">
        <f>_xlfn.LET(_xlpm.TextCell,TEXT(G9116,"###"),IF(_xlpm.TextCell&lt;&gt;"",IF(StyleSpaceSplit,IFERROR(IF(FIND(" ",_xlpm.TextCell)&gt;=1,MID(_xlpm.TextCell,1,FIND(" ",_xlpm.TextCell)-1),_xlpm.TextCell),_xlpm.TextCell),_xlpm.TextCell),""))</f>
        <v/>
      </c>
      <c r="X9116" s="60" t="str">
        <f>IF(A9116&lt;&gt;"",IFERROR(IF(FIND(" ",G9116)&gt;=1,MID(G9116,FIND(" ",G9116)+1,LEN(G9116)),""),""),"")</f>
        <v/>
      </c>
      <c r="AC9116" s="51">
        <f>IFERROR(VALUE(MID($C9116,1,2)),0)</f>
        <v>0</v>
      </c>
      <c r="AD9116" s="44">
        <f>IFERROR(VALUE(MID($C9116,4,3)),0)</f>
        <v>0</v>
      </c>
      <c r="AE9116" s="51">
        <f>VALUE(RIGHT("00"&amp;AC9116,2)&amp;RIGHT("000"&amp;AD9116,3))</f>
        <v>0</v>
      </c>
    </row>
    <row r="9117" spans="1:31">
      <c r="A9117" s="60" t="str">
        <f>IF(G9117&amp;Q9117&lt;&gt;"",W9117&amp;Q9117,"")</f>
        <v/>
      </c>
      <c r="B9117" s="85" t="str">
        <f>IF(C9117&lt;&gt;"",LEFT(C9117,9),"")</f>
        <v/>
      </c>
      <c r="V9117" s="60" t="str">
        <f>W9117&amp;H9117</f>
        <v/>
      </c>
      <c r="W9117" s="60" t="str">
        <f>_xlfn.LET(_xlpm.TextCell,TEXT(G9117,"###"),IF(_xlpm.TextCell&lt;&gt;"",IF(StyleSpaceSplit,IFERROR(IF(FIND(" ",_xlpm.TextCell)&gt;=1,MID(_xlpm.TextCell,1,FIND(" ",_xlpm.TextCell)-1),_xlpm.TextCell),_xlpm.TextCell),_xlpm.TextCell),""))</f>
        <v/>
      </c>
      <c r="X9117" s="60" t="str">
        <f>IF(A9117&lt;&gt;"",IFERROR(IF(FIND(" ",G9117)&gt;=1,MID(G9117,FIND(" ",G9117)+1,LEN(G9117)),""),""),"")</f>
        <v/>
      </c>
      <c r="AC9117" s="51">
        <f>IFERROR(VALUE(MID($C9117,1,2)),0)</f>
        <v>0</v>
      </c>
      <c r="AD9117" s="44">
        <f>IFERROR(VALUE(MID($C9117,4,3)),0)</f>
        <v>0</v>
      </c>
      <c r="AE9117" s="51">
        <f>VALUE(RIGHT("00"&amp;AC9117,2)&amp;RIGHT("000"&amp;AD9117,3))</f>
        <v>0</v>
      </c>
    </row>
    <row r="9118" spans="1:31">
      <c r="A9118" s="60" t="str">
        <f>IF(G9118&amp;Q9118&lt;&gt;"",W9118&amp;Q9118,"")</f>
        <v/>
      </c>
      <c r="B9118" s="85" t="str">
        <f>IF(C9118&lt;&gt;"",LEFT(C9118,9),"")</f>
        <v/>
      </c>
      <c r="V9118" s="60" t="str">
        <f>W9118&amp;H9118</f>
        <v/>
      </c>
      <c r="W9118" s="60" t="str">
        <f>_xlfn.LET(_xlpm.TextCell,TEXT(G9118,"###"),IF(_xlpm.TextCell&lt;&gt;"",IF(StyleSpaceSplit,IFERROR(IF(FIND(" ",_xlpm.TextCell)&gt;=1,MID(_xlpm.TextCell,1,FIND(" ",_xlpm.TextCell)-1),_xlpm.TextCell),_xlpm.TextCell),_xlpm.TextCell),""))</f>
        <v/>
      </c>
      <c r="X9118" s="60" t="str">
        <f>IF(A9118&lt;&gt;"",IFERROR(IF(FIND(" ",G9118)&gt;=1,MID(G9118,FIND(" ",G9118)+1,LEN(G9118)),""),""),"")</f>
        <v/>
      </c>
      <c r="AC9118" s="51">
        <f>IFERROR(VALUE(MID($C9118,1,2)),0)</f>
        <v>0</v>
      </c>
      <c r="AD9118" s="44">
        <f>IFERROR(VALUE(MID($C9118,4,3)),0)</f>
        <v>0</v>
      </c>
      <c r="AE9118" s="51">
        <f>VALUE(RIGHT("00"&amp;AC9118,2)&amp;RIGHT("000"&amp;AD9118,3))</f>
        <v>0</v>
      </c>
    </row>
    <row r="9119" spans="1:31">
      <c r="A9119" s="60" t="str">
        <f>IF(G9119&amp;Q9119&lt;&gt;"",W9119&amp;Q9119,"")</f>
        <v/>
      </c>
      <c r="B9119" s="85" t="str">
        <f>IF(C9119&lt;&gt;"",LEFT(C9119,9),"")</f>
        <v/>
      </c>
      <c r="V9119" s="60" t="str">
        <f>W9119&amp;H9119</f>
        <v/>
      </c>
      <c r="W9119" s="60" t="str">
        <f>_xlfn.LET(_xlpm.TextCell,TEXT(G9119,"###"),IF(_xlpm.TextCell&lt;&gt;"",IF(StyleSpaceSplit,IFERROR(IF(FIND(" ",_xlpm.TextCell)&gt;=1,MID(_xlpm.TextCell,1,FIND(" ",_xlpm.TextCell)-1),_xlpm.TextCell),_xlpm.TextCell),_xlpm.TextCell),""))</f>
        <v/>
      </c>
      <c r="X9119" s="60" t="str">
        <f>IF(A9119&lt;&gt;"",IFERROR(IF(FIND(" ",G9119)&gt;=1,MID(G9119,FIND(" ",G9119)+1,LEN(G9119)),""),""),"")</f>
        <v/>
      </c>
      <c r="AC9119" s="51">
        <f>IFERROR(VALUE(MID($C9119,1,2)),0)</f>
        <v>0</v>
      </c>
      <c r="AD9119" s="44">
        <f>IFERROR(VALUE(MID($C9119,4,3)),0)</f>
        <v>0</v>
      </c>
      <c r="AE9119" s="51">
        <f>VALUE(RIGHT("00"&amp;AC9119,2)&amp;RIGHT("000"&amp;AD9119,3))</f>
        <v>0</v>
      </c>
    </row>
    <row r="9120" spans="1:31">
      <c r="A9120" s="60" t="str">
        <f>IF(G9120&amp;Q9120&lt;&gt;"",W9120&amp;Q9120,"")</f>
        <v/>
      </c>
      <c r="B9120" s="85" t="str">
        <f>IF(C9120&lt;&gt;"",LEFT(C9120,9),"")</f>
        <v/>
      </c>
      <c r="V9120" s="60" t="str">
        <f>W9120&amp;H9120</f>
        <v/>
      </c>
      <c r="W9120" s="60" t="str">
        <f>_xlfn.LET(_xlpm.TextCell,TEXT(G9120,"###"),IF(_xlpm.TextCell&lt;&gt;"",IF(StyleSpaceSplit,IFERROR(IF(FIND(" ",_xlpm.TextCell)&gt;=1,MID(_xlpm.TextCell,1,FIND(" ",_xlpm.TextCell)-1),_xlpm.TextCell),_xlpm.TextCell),_xlpm.TextCell),""))</f>
        <v/>
      </c>
      <c r="X9120" s="60" t="str">
        <f>IF(A9120&lt;&gt;"",IFERROR(IF(FIND(" ",G9120)&gt;=1,MID(G9120,FIND(" ",G9120)+1,LEN(G9120)),""),""),"")</f>
        <v/>
      </c>
      <c r="AC9120" s="51">
        <f>IFERROR(VALUE(MID($C9120,1,2)),0)</f>
        <v>0</v>
      </c>
      <c r="AD9120" s="44">
        <f>IFERROR(VALUE(MID($C9120,4,3)),0)</f>
        <v>0</v>
      </c>
      <c r="AE9120" s="51">
        <f>VALUE(RIGHT("00"&amp;AC9120,2)&amp;RIGHT("000"&amp;AD9120,3))</f>
        <v>0</v>
      </c>
    </row>
    <row r="9121" spans="1:31">
      <c r="A9121" s="60" t="str">
        <f>IF(G9121&amp;Q9121&lt;&gt;"",W9121&amp;Q9121,"")</f>
        <v/>
      </c>
      <c r="B9121" s="85" t="str">
        <f>IF(C9121&lt;&gt;"",LEFT(C9121,9),"")</f>
        <v/>
      </c>
      <c r="V9121" s="60" t="str">
        <f>W9121&amp;H9121</f>
        <v/>
      </c>
      <c r="W9121" s="60" t="str">
        <f>_xlfn.LET(_xlpm.TextCell,TEXT(G9121,"###"),IF(_xlpm.TextCell&lt;&gt;"",IF(StyleSpaceSplit,IFERROR(IF(FIND(" ",_xlpm.TextCell)&gt;=1,MID(_xlpm.TextCell,1,FIND(" ",_xlpm.TextCell)-1),_xlpm.TextCell),_xlpm.TextCell),_xlpm.TextCell),""))</f>
        <v/>
      </c>
      <c r="X9121" s="60" t="str">
        <f>IF(A9121&lt;&gt;"",IFERROR(IF(FIND(" ",G9121)&gt;=1,MID(G9121,FIND(" ",G9121)+1,LEN(G9121)),""),""),"")</f>
        <v/>
      </c>
      <c r="AC9121" s="51">
        <f>IFERROR(VALUE(MID($C9121,1,2)),0)</f>
        <v>0</v>
      </c>
      <c r="AD9121" s="44">
        <f>IFERROR(VALUE(MID($C9121,4,3)),0)</f>
        <v>0</v>
      </c>
      <c r="AE9121" s="51">
        <f>VALUE(RIGHT("00"&amp;AC9121,2)&amp;RIGHT("000"&amp;AD9121,3))</f>
        <v>0</v>
      </c>
    </row>
    <row r="9122" spans="1:31">
      <c r="A9122" s="60" t="str">
        <f>IF(G9122&amp;Q9122&lt;&gt;"",W9122&amp;Q9122,"")</f>
        <v/>
      </c>
      <c r="B9122" s="85" t="str">
        <f>IF(C9122&lt;&gt;"",LEFT(C9122,9),"")</f>
        <v/>
      </c>
      <c r="V9122" s="60" t="str">
        <f>W9122&amp;H9122</f>
        <v/>
      </c>
      <c r="W9122" s="60" t="str">
        <f>_xlfn.LET(_xlpm.TextCell,TEXT(G9122,"###"),IF(_xlpm.TextCell&lt;&gt;"",IF(StyleSpaceSplit,IFERROR(IF(FIND(" ",_xlpm.TextCell)&gt;=1,MID(_xlpm.TextCell,1,FIND(" ",_xlpm.TextCell)-1),_xlpm.TextCell),_xlpm.TextCell),_xlpm.TextCell),""))</f>
        <v/>
      </c>
      <c r="X9122" s="60" t="str">
        <f>IF(A9122&lt;&gt;"",IFERROR(IF(FIND(" ",G9122)&gt;=1,MID(G9122,FIND(" ",G9122)+1,LEN(G9122)),""),""),"")</f>
        <v/>
      </c>
      <c r="AC9122" s="51">
        <f>IFERROR(VALUE(MID($C9122,1,2)),0)</f>
        <v>0</v>
      </c>
      <c r="AD9122" s="44">
        <f>IFERROR(VALUE(MID($C9122,4,3)),0)</f>
        <v>0</v>
      </c>
      <c r="AE9122" s="51">
        <f>VALUE(RIGHT("00"&amp;AC9122,2)&amp;RIGHT("000"&amp;AD9122,3))</f>
        <v>0</v>
      </c>
    </row>
    <row r="9123" spans="1:31">
      <c r="A9123" s="60" t="str">
        <f>IF(G9123&amp;Q9123&lt;&gt;"",W9123&amp;Q9123,"")</f>
        <v/>
      </c>
      <c r="B9123" s="85" t="str">
        <f>IF(C9123&lt;&gt;"",LEFT(C9123,9),"")</f>
        <v/>
      </c>
      <c r="V9123" s="60" t="str">
        <f>W9123&amp;H9123</f>
        <v/>
      </c>
      <c r="W9123" s="60" t="str">
        <f>_xlfn.LET(_xlpm.TextCell,TEXT(G9123,"###"),IF(_xlpm.TextCell&lt;&gt;"",IF(StyleSpaceSplit,IFERROR(IF(FIND(" ",_xlpm.TextCell)&gt;=1,MID(_xlpm.TextCell,1,FIND(" ",_xlpm.TextCell)-1),_xlpm.TextCell),_xlpm.TextCell),_xlpm.TextCell),""))</f>
        <v/>
      </c>
      <c r="X9123" s="60" t="str">
        <f>IF(A9123&lt;&gt;"",IFERROR(IF(FIND(" ",G9123)&gt;=1,MID(G9123,FIND(" ",G9123)+1,LEN(G9123)),""),""),"")</f>
        <v/>
      </c>
      <c r="AC9123" s="51">
        <f>IFERROR(VALUE(MID($C9123,1,2)),0)</f>
        <v>0</v>
      </c>
      <c r="AD9123" s="44">
        <f>IFERROR(VALUE(MID($C9123,4,3)),0)</f>
        <v>0</v>
      </c>
      <c r="AE9123" s="51">
        <f>VALUE(RIGHT("00"&amp;AC9123,2)&amp;RIGHT("000"&amp;AD9123,3))</f>
        <v>0</v>
      </c>
    </row>
    <row r="9124" spans="1:31">
      <c r="A9124" s="60" t="str">
        <f>IF(G9124&amp;Q9124&lt;&gt;"",W9124&amp;Q9124,"")</f>
        <v/>
      </c>
      <c r="B9124" s="85" t="str">
        <f>IF(C9124&lt;&gt;"",LEFT(C9124,9),"")</f>
        <v/>
      </c>
      <c r="V9124" s="60" t="str">
        <f>W9124&amp;H9124</f>
        <v/>
      </c>
      <c r="W9124" s="60" t="str">
        <f>_xlfn.LET(_xlpm.TextCell,TEXT(G9124,"###"),IF(_xlpm.TextCell&lt;&gt;"",IF(StyleSpaceSplit,IFERROR(IF(FIND(" ",_xlpm.TextCell)&gt;=1,MID(_xlpm.TextCell,1,FIND(" ",_xlpm.TextCell)-1),_xlpm.TextCell),_xlpm.TextCell),_xlpm.TextCell),""))</f>
        <v/>
      </c>
      <c r="X9124" s="60" t="str">
        <f>IF(A9124&lt;&gt;"",IFERROR(IF(FIND(" ",G9124)&gt;=1,MID(G9124,FIND(" ",G9124)+1,LEN(G9124)),""),""),"")</f>
        <v/>
      </c>
      <c r="AC9124" s="51">
        <f>IFERROR(VALUE(MID($C9124,1,2)),0)</f>
        <v>0</v>
      </c>
      <c r="AD9124" s="44">
        <f>IFERROR(VALUE(MID($C9124,4,3)),0)</f>
        <v>0</v>
      </c>
      <c r="AE9124" s="51">
        <f>VALUE(RIGHT("00"&amp;AC9124,2)&amp;RIGHT("000"&amp;AD9124,3))</f>
        <v>0</v>
      </c>
    </row>
    <row r="9125" spans="1:31">
      <c r="A9125" s="60" t="str">
        <f>IF(G9125&amp;Q9125&lt;&gt;"",W9125&amp;Q9125,"")</f>
        <v/>
      </c>
      <c r="B9125" s="85" t="str">
        <f>IF(C9125&lt;&gt;"",LEFT(C9125,9),"")</f>
        <v/>
      </c>
      <c r="V9125" s="60" t="str">
        <f>W9125&amp;H9125</f>
        <v/>
      </c>
      <c r="W9125" s="60" t="str">
        <f>_xlfn.LET(_xlpm.TextCell,TEXT(G9125,"###"),IF(_xlpm.TextCell&lt;&gt;"",IF(StyleSpaceSplit,IFERROR(IF(FIND(" ",_xlpm.TextCell)&gt;=1,MID(_xlpm.TextCell,1,FIND(" ",_xlpm.TextCell)-1),_xlpm.TextCell),_xlpm.TextCell),_xlpm.TextCell),""))</f>
        <v/>
      </c>
      <c r="X9125" s="60" t="str">
        <f>IF(A9125&lt;&gt;"",IFERROR(IF(FIND(" ",G9125)&gt;=1,MID(G9125,FIND(" ",G9125)+1,LEN(G9125)),""),""),"")</f>
        <v/>
      </c>
      <c r="AC9125" s="51">
        <f>IFERROR(VALUE(MID($C9125,1,2)),0)</f>
        <v>0</v>
      </c>
      <c r="AD9125" s="44">
        <f>IFERROR(VALUE(MID($C9125,4,3)),0)</f>
        <v>0</v>
      </c>
      <c r="AE9125" s="51">
        <f>VALUE(RIGHT("00"&amp;AC9125,2)&amp;RIGHT("000"&amp;AD9125,3))</f>
        <v>0</v>
      </c>
    </row>
    <row r="9126" spans="1:31">
      <c r="A9126" s="60" t="str">
        <f>IF(G9126&amp;Q9126&lt;&gt;"",W9126&amp;Q9126,"")</f>
        <v/>
      </c>
      <c r="B9126" s="85" t="str">
        <f>IF(C9126&lt;&gt;"",LEFT(C9126,9),"")</f>
        <v/>
      </c>
      <c r="V9126" s="60" t="str">
        <f>W9126&amp;H9126</f>
        <v/>
      </c>
      <c r="W9126" s="60" t="str">
        <f>_xlfn.LET(_xlpm.TextCell,TEXT(G9126,"###"),IF(_xlpm.TextCell&lt;&gt;"",IF(StyleSpaceSplit,IFERROR(IF(FIND(" ",_xlpm.TextCell)&gt;=1,MID(_xlpm.TextCell,1,FIND(" ",_xlpm.TextCell)-1),_xlpm.TextCell),_xlpm.TextCell),_xlpm.TextCell),""))</f>
        <v/>
      </c>
      <c r="X9126" s="60" t="str">
        <f>IF(A9126&lt;&gt;"",IFERROR(IF(FIND(" ",G9126)&gt;=1,MID(G9126,FIND(" ",G9126)+1,LEN(G9126)),""),""),"")</f>
        <v/>
      </c>
      <c r="AC9126" s="51">
        <f>IFERROR(VALUE(MID($C9126,1,2)),0)</f>
        <v>0</v>
      </c>
      <c r="AD9126" s="44">
        <f>IFERROR(VALUE(MID($C9126,4,3)),0)</f>
        <v>0</v>
      </c>
      <c r="AE9126" s="51">
        <f>VALUE(RIGHT("00"&amp;AC9126,2)&amp;RIGHT("000"&amp;AD9126,3))</f>
        <v>0</v>
      </c>
    </row>
    <row r="9127" spans="1:31">
      <c r="A9127" s="60" t="str">
        <f>IF(G9127&amp;Q9127&lt;&gt;"",W9127&amp;Q9127,"")</f>
        <v/>
      </c>
      <c r="B9127" s="85" t="str">
        <f>IF(C9127&lt;&gt;"",LEFT(C9127,9),"")</f>
        <v/>
      </c>
      <c r="V9127" s="60" t="str">
        <f>W9127&amp;H9127</f>
        <v/>
      </c>
      <c r="W9127" s="60" t="str">
        <f>_xlfn.LET(_xlpm.TextCell,TEXT(G9127,"###"),IF(_xlpm.TextCell&lt;&gt;"",IF(StyleSpaceSplit,IFERROR(IF(FIND(" ",_xlpm.TextCell)&gt;=1,MID(_xlpm.TextCell,1,FIND(" ",_xlpm.TextCell)-1),_xlpm.TextCell),_xlpm.TextCell),_xlpm.TextCell),""))</f>
        <v/>
      </c>
      <c r="X9127" s="60" t="str">
        <f>IF(A9127&lt;&gt;"",IFERROR(IF(FIND(" ",G9127)&gt;=1,MID(G9127,FIND(" ",G9127)+1,LEN(G9127)),""),""),"")</f>
        <v/>
      </c>
      <c r="AC9127" s="51">
        <f>IFERROR(VALUE(MID($C9127,1,2)),0)</f>
        <v>0</v>
      </c>
      <c r="AD9127" s="44">
        <f>IFERROR(VALUE(MID($C9127,4,3)),0)</f>
        <v>0</v>
      </c>
      <c r="AE9127" s="51">
        <f>VALUE(RIGHT("00"&amp;AC9127,2)&amp;RIGHT("000"&amp;AD9127,3))</f>
        <v>0</v>
      </c>
    </row>
    <row r="9128" spans="1:31">
      <c r="A9128" s="60" t="str">
        <f>IF(G9128&amp;Q9128&lt;&gt;"",W9128&amp;Q9128,"")</f>
        <v/>
      </c>
      <c r="B9128" s="85" t="str">
        <f>IF(C9128&lt;&gt;"",LEFT(C9128,9),"")</f>
        <v/>
      </c>
      <c r="V9128" s="60" t="str">
        <f>W9128&amp;H9128</f>
        <v/>
      </c>
      <c r="W9128" s="60" t="str">
        <f>_xlfn.LET(_xlpm.TextCell,TEXT(G9128,"###"),IF(_xlpm.TextCell&lt;&gt;"",IF(StyleSpaceSplit,IFERROR(IF(FIND(" ",_xlpm.TextCell)&gt;=1,MID(_xlpm.TextCell,1,FIND(" ",_xlpm.TextCell)-1),_xlpm.TextCell),_xlpm.TextCell),_xlpm.TextCell),""))</f>
        <v/>
      </c>
      <c r="X9128" s="60" t="str">
        <f>IF(A9128&lt;&gt;"",IFERROR(IF(FIND(" ",G9128)&gt;=1,MID(G9128,FIND(" ",G9128)+1,LEN(G9128)),""),""),"")</f>
        <v/>
      </c>
      <c r="AC9128" s="51">
        <f>IFERROR(VALUE(MID($C9128,1,2)),0)</f>
        <v>0</v>
      </c>
      <c r="AD9128" s="44">
        <f>IFERROR(VALUE(MID($C9128,4,3)),0)</f>
        <v>0</v>
      </c>
      <c r="AE9128" s="51">
        <f>VALUE(RIGHT("00"&amp;AC9128,2)&amp;RIGHT("000"&amp;AD9128,3))</f>
        <v>0</v>
      </c>
    </row>
    <row r="9129" spans="1:31">
      <c r="A9129" s="60" t="str">
        <f>IF(G9129&amp;Q9129&lt;&gt;"",W9129&amp;Q9129,"")</f>
        <v/>
      </c>
      <c r="B9129" s="85" t="str">
        <f>IF(C9129&lt;&gt;"",LEFT(C9129,9),"")</f>
        <v/>
      </c>
      <c r="V9129" s="60" t="str">
        <f>W9129&amp;H9129</f>
        <v/>
      </c>
      <c r="W9129" s="60" t="str">
        <f>_xlfn.LET(_xlpm.TextCell,TEXT(G9129,"###"),IF(_xlpm.TextCell&lt;&gt;"",IF(StyleSpaceSplit,IFERROR(IF(FIND(" ",_xlpm.TextCell)&gt;=1,MID(_xlpm.TextCell,1,FIND(" ",_xlpm.TextCell)-1),_xlpm.TextCell),_xlpm.TextCell),_xlpm.TextCell),""))</f>
        <v/>
      </c>
      <c r="X9129" s="60" t="str">
        <f>IF(A9129&lt;&gt;"",IFERROR(IF(FIND(" ",G9129)&gt;=1,MID(G9129,FIND(" ",G9129)+1,LEN(G9129)),""),""),"")</f>
        <v/>
      </c>
      <c r="AC9129" s="51">
        <f>IFERROR(VALUE(MID($C9129,1,2)),0)</f>
        <v>0</v>
      </c>
      <c r="AD9129" s="44">
        <f>IFERROR(VALUE(MID($C9129,4,3)),0)</f>
        <v>0</v>
      </c>
      <c r="AE9129" s="51">
        <f>VALUE(RIGHT("00"&amp;AC9129,2)&amp;RIGHT("000"&amp;AD9129,3))</f>
        <v>0</v>
      </c>
    </row>
    <row r="9130" spans="1:31">
      <c r="A9130" s="60" t="str">
        <f>IF(G9130&amp;Q9130&lt;&gt;"",W9130&amp;Q9130,"")</f>
        <v/>
      </c>
      <c r="B9130" s="85" t="str">
        <f>IF(C9130&lt;&gt;"",LEFT(C9130,9),"")</f>
        <v/>
      </c>
      <c r="V9130" s="60" t="str">
        <f>W9130&amp;H9130</f>
        <v/>
      </c>
      <c r="W9130" s="60" t="str">
        <f>_xlfn.LET(_xlpm.TextCell,TEXT(G9130,"###"),IF(_xlpm.TextCell&lt;&gt;"",IF(StyleSpaceSplit,IFERROR(IF(FIND(" ",_xlpm.TextCell)&gt;=1,MID(_xlpm.TextCell,1,FIND(" ",_xlpm.TextCell)-1),_xlpm.TextCell),_xlpm.TextCell),_xlpm.TextCell),""))</f>
        <v/>
      </c>
      <c r="X9130" s="60" t="str">
        <f>IF(A9130&lt;&gt;"",IFERROR(IF(FIND(" ",G9130)&gt;=1,MID(G9130,FIND(" ",G9130)+1,LEN(G9130)),""),""),"")</f>
        <v/>
      </c>
      <c r="AC9130" s="51">
        <f>IFERROR(VALUE(MID($C9130,1,2)),0)</f>
        <v>0</v>
      </c>
      <c r="AD9130" s="44">
        <f>IFERROR(VALUE(MID($C9130,4,3)),0)</f>
        <v>0</v>
      </c>
      <c r="AE9130" s="51">
        <f>VALUE(RIGHT("00"&amp;AC9130,2)&amp;RIGHT("000"&amp;AD9130,3))</f>
        <v>0</v>
      </c>
    </row>
    <row r="9131" spans="1:31">
      <c r="A9131" s="60" t="str">
        <f>IF(G9131&amp;Q9131&lt;&gt;"",W9131&amp;Q9131,"")</f>
        <v/>
      </c>
      <c r="B9131" s="85" t="str">
        <f>IF(C9131&lt;&gt;"",LEFT(C9131,9),"")</f>
        <v/>
      </c>
      <c r="V9131" s="60" t="str">
        <f>W9131&amp;H9131</f>
        <v/>
      </c>
      <c r="W9131" s="60" t="str">
        <f>_xlfn.LET(_xlpm.TextCell,TEXT(G9131,"###"),IF(_xlpm.TextCell&lt;&gt;"",IF(StyleSpaceSplit,IFERROR(IF(FIND(" ",_xlpm.TextCell)&gt;=1,MID(_xlpm.TextCell,1,FIND(" ",_xlpm.TextCell)-1),_xlpm.TextCell),_xlpm.TextCell),_xlpm.TextCell),""))</f>
        <v/>
      </c>
      <c r="X9131" s="60" t="str">
        <f>IF(A9131&lt;&gt;"",IFERROR(IF(FIND(" ",G9131)&gt;=1,MID(G9131,FIND(" ",G9131)+1,LEN(G9131)),""),""),"")</f>
        <v/>
      </c>
      <c r="AC9131" s="51">
        <f>IFERROR(VALUE(MID($C9131,1,2)),0)</f>
        <v>0</v>
      </c>
      <c r="AD9131" s="44">
        <f>IFERROR(VALUE(MID($C9131,4,3)),0)</f>
        <v>0</v>
      </c>
      <c r="AE9131" s="51">
        <f>VALUE(RIGHT("00"&amp;AC9131,2)&amp;RIGHT("000"&amp;AD9131,3))</f>
        <v>0</v>
      </c>
    </row>
    <row r="9132" spans="1:31">
      <c r="A9132" s="60" t="str">
        <f>IF(G9132&amp;Q9132&lt;&gt;"",W9132&amp;Q9132,"")</f>
        <v/>
      </c>
      <c r="B9132" s="85" t="str">
        <f>IF(C9132&lt;&gt;"",LEFT(C9132,9),"")</f>
        <v/>
      </c>
      <c r="V9132" s="60" t="str">
        <f>W9132&amp;H9132</f>
        <v/>
      </c>
      <c r="W9132" s="60" t="str">
        <f>_xlfn.LET(_xlpm.TextCell,TEXT(G9132,"###"),IF(_xlpm.TextCell&lt;&gt;"",IF(StyleSpaceSplit,IFERROR(IF(FIND(" ",_xlpm.TextCell)&gt;=1,MID(_xlpm.TextCell,1,FIND(" ",_xlpm.TextCell)-1),_xlpm.TextCell),_xlpm.TextCell),_xlpm.TextCell),""))</f>
        <v/>
      </c>
      <c r="X9132" s="60" t="str">
        <f>IF(A9132&lt;&gt;"",IFERROR(IF(FIND(" ",G9132)&gt;=1,MID(G9132,FIND(" ",G9132)+1,LEN(G9132)),""),""),"")</f>
        <v/>
      </c>
      <c r="AC9132" s="51">
        <f>IFERROR(VALUE(MID($C9132,1,2)),0)</f>
        <v>0</v>
      </c>
      <c r="AD9132" s="44">
        <f>IFERROR(VALUE(MID($C9132,4,3)),0)</f>
        <v>0</v>
      </c>
      <c r="AE9132" s="51">
        <f>VALUE(RIGHT("00"&amp;AC9132,2)&amp;RIGHT("000"&amp;AD9132,3))</f>
        <v>0</v>
      </c>
    </row>
    <row r="9133" spans="1:31">
      <c r="A9133" s="60" t="str">
        <f>IF(G9133&amp;Q9133&lt;&gt;"",W9133&amp;Q9133,"")</f>
        <v/>
      </c>
      <c r="B9133" s="85" t="str">
        <f>IF(C9133&lt;&gt;"",LEFT(C9133,9),"")</f>
        <v/>
      </c>
      <c r="V9133" s="60" t="str">
        <f>W9133&amp;H9133</f>
        <v/>
      </c>
      <c r="W9133" s="60" t="str">
        <f>_xlfn.LET(_xlpm.TextCell,TEXT(G9133,"###"),IF(_xlpm.TextCell&lt;&gt;"",IF(StyleSpaceSplit,IFERROR(IF(FIND(" ",_xlpm.TextCell)&gt;=1,MID(_xlpm.TextCell,1,FIND(" ",_xlpm.TextCell)-1),_xlpm.TextCell),_xlpm.TextCell),_xlpm.TextCell),""))</f>
        <v/>
      </c>
      <c r="X9133" s="60" t="str">
        <f>IF(A9133&lt;&gt;"",IFERROR(IF(FIND(" ",G9133)&gt;=1,MID(G9133,FIND(" ",G9133)+1,LEN(G9133)),""),""),"")</f>
        <v/>
      </c>
      <c r="AC9133" s="51">
        <f>IFERROR(VALUE(MID($C9133,1,2)),0)</f>
        <v>0</v>
      </c>
      <c r="AD9133" s="44">
        <f>IFERROR(VALUE(MID($C9133,4,3)),0)</f>
        <v>0</v>
      </c>
      <c r="AE9133" s="51">
        <f>VALUE(RIGHT("00"&amp;AC9133,2)&amp;RIGHT("000"&amp;AD9133,3))</f>
        <v>0</v>
      </c>
    </row>
    <row r="9134" spans="1:31">
      <c r="A9134" s="60" t="str">
        <f>IF(G9134&amp;Q9134&lt;&gt;"",W9134&amp;Q9134,"")</f>
        <v/>
      </c>
      <c r="B9134" s="85" t="str">
        <f>IF(C9134&lt;&gt;"",LEFT(C9134,9),"")</f>
        <v/>
      </c>
      <c r="V9134" s="60" t="str">
        <f>W9134&amp;H9134</f>
        <v/>
      </c>
      <c r="W9134" s="60" t="str">
        <f>_xlfn.LET(_xlpm.TextCell,TEXT(G9134,"###"),IF(_xlpm.TextCell&lt;&gt;"",IF(StyleSpaceSplit,IFERROR(IF(FIND(" ",_xlpm.TextCell)&gt;=1,MID(_xlpm.TextCell,1,FIND(" ",_xlpm.TextCell)-1),_xlpm.TextCell),_xlpm.TextCell),_xlpm.TextCell),""))</f>
        <v/>
      </c>
      <c r="X9134" s="60" t="str">
        <f>IF(A9134&lt;&gt;"",IFERROR(IF(FIND(" ",G9134)&gt;=1,MID(G9134,FIND(" ",G9134)+1,LEN(G9134)),""),""),"")</f>
        <v/>
      </c>
      <c r="AC9134" s="51">
        <f>IFERROR(VALUE(MID($C9134,1,2)),0)</f>
        <v>0</v>
      </c>
      <c r="AD9134" s="44">
        <f>IFERROR(VALUE(MID($C9134,4,3)),0)</f>
        <v>0</v>
      </c>
      <c r="AE9134" s="51">
        <f>VALUE(RIGHT("00"&amp;AC9134,2)&amp;RIGHT("000"&amp;AD9134,3))</f>
        <v>0</v>
      </c>
    </row>
    <row r="9135" spans="1:31">
      <c r="A9135" s="60" t="str">
        <f>IF(G9135&amp;Q9135&lt;&gt;"",W9135&amp;Q9135,"")</f>
        <v/>
      </c>
      <c r="B9135" s="85" t="str">
        <f>IF(C9135&lt;&gt;"",LEFT(C9135,9),"")</f>
        <v/>
      </c>
      <c r="V9135" s="60" t="str">
        <f>W9135&amp;H9135</f>
        <v/>
      </c>
      <c r="W9135" s="60" t="str">
        <f>_xlfn.LET(_xlpm.TextCell,TEXT(G9135,"###"),IF(_xlpm.TextCell&lt;&gt;"",IF(StyleSpaceSplit,IFERROR(IF(FIND(" ",_xlpm.TextCell)&gt;=1,MID(_xlpm.TextCell,1,FIND(" ",_xlpm.TextCell)-1),_xlpm.TextCell),_xlpm.TextCell),_xlpm.TextCell),""))</f>
        <v/>
      </c>
      <c r="X9135" s="60" t="str">
        <f>IF(A9135&lt;&gt;"",IFERROR(IF(FIND(" ",G9135)&gt;=1,MID(G9135,FIND(" ",G9135)+1,LEN(G9135)),""),""),"")</f>
        <v/>
      </c>
      <c r="AC9135" s="51">
        <f>IFERROR(VALUE(MID($C9135,1,2)),0)</f>
        <v>0</v>
      </c>
      <c r="AD9135" s="44">
        <f>IFERROR(VALUE(MID($C9135,4,3)),0)</f>
        <v>0</v>
      </c>
      <c r="AE9135" s="51">
        <f>VALUE(RIGHT("00"&amp;AC9135,2)&amp;RIGHT("000"&amp;AD9135,3))</f>
        <v>0</v>
      </c>
    </row>
    <row r="9136" spans="1:31">
      <c r="A9136" s="60" t="str">
        <f>IF(G9136&amp;Q9136&lt;&gt;"",W9136&amp;Q9136,"")</f>
        <v/>
      </c>
      <c r="B9136" s="85" t="str">
        <f>IF(C9136&lt;&gt;"",LEFT(C9136,9),"")</f>
        <v/>
      </c>
      <c r="V9136" s="60" t="str">
        <f>W9136&amp;H9136</f>
        <v/>
      </c>
      <c r="W9136" s="60" t="str">
        <f>_xlfn.LET(_xlpm.TextCell,TEXT(G9136,"###"),IF(_xlpm.TextCell&lt;&gt;"",IF(StyleSpaceSplit,IFERROR(IF(FIND(" ",_xlpm.TextCell)&gt;=1,MID(_xlpm.TextCell,1,FIND(" ",_xlpm.TextCell)-1),_xlpm.TextCell),_xlpm.TextCell),_xlpm.TextCell),""))</f>
        <v/>
      </c>
      <c r="X9136" s="60" t="str">
        <f>IF(A9136&lt;&gt;"",IFERROR(IF(FIND(" ",G9136)&gt;=1,MID(G9136,FIND(" ",G9136)+1,LEN(G9136)),""),""),"")</f>
        <v/>
      </c>
      <c r="AC9136" s="51">
        <f>IFERROR(VALUE(MID($C9136,1,2)),0)</f>
        <v>0</v>
      </c>
      <c r="AD9136" s="44">
        <f>IFERROR(VALUE(MID($C9136,4,3)),0)</f>
        <v>0</v>
      </c>
      <c r="AE9136" s="51">
        <f>VALUE(RIGHT("00"&amp;AC9136,2)&amp;RIGHT("000"&amp;AD9136,3))</f>
        <v>0</v>
      </c>
    </row>
    <row r="9137" spans="1:31">
      <c r="A9137" s="60" t="str">
        <f>IF(G9137&amp;Q9137&lt;&gt;"",W9137&amp;Q9137,"")</f>
        <v/>
      </c>
      <c r="B9137" s="85" t="str">
        <f>IF(C9137&lt;&gt;"",LEFT(C9137,9),"")</f>
        <v/>
      </c>
      <c r="V9137" s="60" t="str">
        <f>W9137&amp;H9137</f>
        <v/>
      </c>
      <c r="W9137" s="60" t="str">
        <f>_xlfn.LET(_xlpm.TextCell,TEXT(G9137,"###"),IF(_xlpm.TextCell&lt;&gt;"",IF(StyleSpaceSplit,IFERROR(IF(FIND(" ",_xlpm.TextCell)&gt;=1,MID(_xlpm.TextCell,1,FIND(" ",_xlpm.TextCell)-1),_xlpm.TextCell),_xlpm.TextCell),_xlpm.TextCell),""))</f>
        <v/>
      </c>
      <c r="X9137" s="60" t="str">
        <f>IF(A9137&lt;&gt;"",IFERROR(IF(FIND(" ",G9137)&gt;=1,MID(G9137,FIND(" ",G9137)+1,LEN(G9137)),""),""),"")</f>
        <v/>
      </c>
      <c r="AC9137" s="51">
        <f>IFERROR(VALUE(MID($C9137,1,2)),0)</f>
        <v>0</v>
      </c>
      <c r="AD9137" s="44">
        <f>IFERROR(VALUE(MID($C9137,4,3)),0)</f>
        <v>0</v>
      </c>
      <c r="AE9137" s="51">
        <f>VALUE(RIGHT("00"&amp;AC9137,2)&amp;RIGHT("000"&amp;AD9137,3))</f>
        <v>0</v>
      </c>
    </row>
    <row r="9138" spans="1:31">
      <c r="A9138" s="60" t="str">
        <f>IF(G9138&amp;Q9138&lt;&gt;"",W9138&amp;Q9138,"")</f>
        <v/>
      </c>
      <c r="B9138" s="85" t="str">
        <f>IF(C9138&lt;&gt;"",LEFT(C9138,9),"")</f>
        <v/>
      </c>
      <c r="V9138" s="60" t="str">
        <f>W9138&amp;H9138</f>
        <v/>
      </c>
      <c r="W9138" s="60" t="str">
        <f>_xlfn.LET(_xlpm.TextCell,TEXT(G9138,"###"),IF(_xlpm.TextCell&lt;&gt;"",IF(StyleSpaceSplit,IFERROR(IF(FIND(" ",_xlpm.TextCell)&gt;=1,MID(_xlpm.TextCell,1,FIND(" ",_xlpm.TextCell)-1),_xlpm.TextCell),_xlpm.TextCell),_xlpm.TextCell),""))</f>
        <v/>
      </c>
      <c r="X9138" s="60" t="str">
        <f>IF(A9138&lt;&gt;"",IFERROR(IF(FIND(" ",G9138)&gt;=1,MID(G9138,FIND(" ",G9138)+1,LEN(G9138)),""),""),"")</f>
        <v/>
      </c>
      <c r="AC9138" s="51">
        <f>IFERROR(VALUE(MID($C9138,1,2)),0)</f>
        <v>0</v>
      </c>
      <c r="AD9138" s="44">
        <f>IFERROR(VALUE(MID($C9138,4,3)),0)</f>
        <v>0</v>
      </c>
      <c r="AE9138" s="51">
        <f>VALUE(RIGHT("00"&amp;AC9138,2)&amp;RIGHT("000"&amp;AD9138,3))</f>
        <v>0</v>
      </c>
    </row>
    <row r="9139" spans="1:31">
      <c r="A9139" s="60" t="str">
        <f>IF(G9139&amp;Q9139&lt;&gt;"",W9139&amp;Q9139,"")</f>
        <v/>
      </c>
      <c r="B9139" s="85" t="str">
        <f>IF(C9139&lt;&gt;"",LEFT(C9139,9),"")</f>
        <v/>
      </c>
      <c r="V9139" s="60" t="str">
        <f>W9139&amp;H9139</f>
        <v/>
      </c>
      <c r="W9139" s="60" t="str">
        <f>_xlfn.LET(_xlpm.TextCell,TEXT(G9139,"###"),IF(_xlpm.TextCell&lt;&gt;"",IF(StyleSpaceSplit,IFERROR(IF(FIND(" ",_xlpm.TextCell)&gt;=1,MID(_xlpm.TextCell,1,FIND(" ",_xlpm.TextCell)-1),_xlpm.TextCell),_xlpm.TextCell),_xlpm.TextCell),""))</f>
        <v/>
      </c>
      <c r="X9139" s="60" t="str">
        <f>IF(A9139&lt;&gt;"",IFERROR(IF(FIND(" ",G9139)&gt;=1,MID(G9139,FIND(" ",G9139)+1,LEN(G9139)),""),""),"")</f>
        <v/>
      </c>
      <c r="AC9139" s="51">
        <f>IFERROR(VALUE(MID($C9139,1,2)),0)</f>
        <v>0</v>
      </c>
      <c r="AD9139" s="44">
        <f>IFERROR(VALUE(MID($C9139,4,3)),0)</f>
        <v>0</v>
      </c>
      <c r="AE9139" s="51">
        <f>VALUE(RIGHT("00"&amp;AC9139,2)&amp;RIGHT("000"&amp;AD9139,3))</f>
        <v>0</v>
      </c>
    </row>
    <row r="9140" spans="1:31">
      <c r="A9140" s="60" t="str">
        <f>IF(G9140&amp;Q9140&lt;&gt;"",W9140&amp;Q9140,"")</f>
        <v/>
      </c>
      <c r="B9140" s="85" t="str">
        <f>IF(C9140&lt;&gt;"",LEFT(C9140,9),"")</f>
        <v/>
      </c>
      <c r="V9140" s="60" t="str">
        <f>W9140&amp;H9140</f>
        <v/>
      </c>
      <c r="W9140" s="60" t="str">
        <f>_xlfn.LET(_xlpm.TextCell,TEXT(G9140,"###"),IF(_xlpm.TextCell&lt;&gt;"",IF(StyleSpaceSplit,IFERROR(IF(FIND(" ",_xlpm.TextCell)&gt;=1,MID(_xlpm.TextCell,1,FIND(" ",_xlpm.TextCell)-1),_xlpm.TextCell),_xlpm.TextCell),_xlpm.TextCell),""))</f>
        <v/>
      </c>
      <c r="X9140" s="60" t="str">
        <f>IF(A9140&lt;&gt;"",IFERROR(IF(FIND(" ",G9140)&gt;=1,MID(G9140,FIND(" ",G9140)+1,LEN(G9140)),""),""),"")</f>
        <v/>
      </c>
      <c r="AC9140" s="51">
        <f>IFERROR(VALUE(MID($C9140,1,2)),0)</f>
        <v>0</v>
      </c>
      <c r="AD9140" s="44">
        <f>IFERROR(VALUE(MID($C9140,4,3)),0)</f>
        <v>0</v>
      </c>
      <c r="AE9140" s="51">
        <f>VALUE(RIGHT("00"&amp;AC9140,2)&amp;RIGHT("000"&amp;AD9140,3))</f>
        <v>0</v>
      </c>
    </row>
    <row r="9141" spans="1:31">
      <c r="A9141" s="60" t="str">
        <f>IF(G9141&amp;Q9141&lt;&gt;"",W9141&amp;Q9141,"")</f>
        <v/>
      </c>
      <c r="B9141" s="85" t="str">
        <f>IF(C9141&lt;&gt;"",LEFT(C9141,9),"")</f>
        <v/>
      </c>
      <c r="V9141" s="60" t="str">
        <f>W9141&amp;H9141</f>
        <v/>
      </c>
      <c r="W9141" s="60" t="str">
        <f>_xlfn.LET(_xlpm.TextCell,TEXT(G9141,"###"),IF(_xlpm.TextCell&lt;&gt;"",IF(StyleSpaceSplit,IFERROR(IF(FIND(" ",_xlpm.TextCell)&gt;=1,MID(_xlpm.TextCell,1,FIND(" ",_xlpm.TextCell)-1),_xlpm.TextCell),_xlpm.TextCell),_xlpm.TextCell),""))</f>
        <v/>
      </c>
      <c r="X9141" s="60" t="str">
        <f>IF(A9141&lt;&gt;"",IFERROR(IF(FIND(" ",G9141)&gt;=1,MID(G9141,FIND(" ",G9141)+1,LEN(G9141)),""),""),"")</f>
        <v/>
      </c>
      <c r="AC9141" s="51">
        <f>IFERROR(VALUE(MID($C9141,1,2)),0)</f>
        <v>0</v>
      </c>
      <c r="AD9141" s="44">
        <f>IFERROR(VALUE(MID($C9141,4,3)),0)</f>
        <v>0</v>
      </c>
      <c r="AE9141" s="51">
        <f>VALUE(RIGHT("00"&amp;AC9141,2)&amp;RIGHT("000"&amp;AD9141,3))</f>
        <v>0</v>
      </c>
    </row>
    <row r="9142" spans="1:31">
      <c r="A9142" s="60" t="str">
        <f>IF(G9142&amp;Q9142&lt;&gt;"",W9142&amp;Q9142,"")</f>
        <v/>
      </c>
      <c r="B9142" s="85" t="str">
        <f>IF(C9142&lt;&gt;"",LEFT(C9142,9),"")</f>
        <v/>
      </c>
      <c r="V9142" s="60" t="str">
        <f>W9142&amp;H9142</f>
        <v/>
      </c>
      <c r="W9142" s="60" t="str">
        <f>_xlfn.LET(_xlpm.TextCell,TEXT(G9142,"###"),IF(_xlpm.TextCell&lt;&gt;"",IF(StyleSpaceSplit,IFERROR(IF(FIND(" ",_xlpm.TextCell)&gt;=1,MID(_xlpm.TextCell,1,FIND(" ",_xlpm.TextCell)-1),_xlpm.TextCell),_xlpm.TextCell),_xlpm.TextCell),""))</f>
        <v/>
      </c>
      <c r="X9142" s="60" t="str">
        <f>IF(A9142&lt;&gt;"",IFERROR(IF(FIND(" ",G9142)&gt;=1,MID(G9142,FIND(" ",G9142)+1,LEN(G9142)),""),""),"")</f>
        <v/>
      </c>
      <c r="AC9142" s="51">
        <f>IFERROR(VALUE(MID($C9142,1,2)),0)</f>
        <v>0</v>
      </c>
      <c r="AD9142" s="44">
        <f>IFERROR(VALUE(MID($C9142,4,3)),0)</f>
        <v>0</v>
      </c>
      <c r="AE9142" s="51">
        <f>VALUE(RIGHT("00"&amp;AC9142,2)&amp;RIGHT("000"&amp;AD9142,3))</f>
        <v>0</v>
      </c>
    </row>
    <row r="9143" spans="1:31">
      <c r="A9143" s="60" t="str">
        <f>IF(G9143&amp;Q9143&lt;&gt;"",W9143&amp;Q9143,"")</f>
        <v/>
      </c>
      <c r="B9143" s="85" t="str">
        <f>IF(C9143&lt;&gt;"",LEFT(C9143,9),"")</f>
        <v/>
      </c>
      <c r="V9143" s="60" t="str">
        <f>W9143&amp;H9143</f>
        <v/>
      </c>
      <c r="W9143" s="60" t="str">
        <f>_xlfn.LET(_xlpm.TextCell,TEXT(G9143,"###"),IF(_xlpm.TextCell&lt;&gt;"",IF(StyleSpaceSplit,IFERROR(IF(FIND(" ",_xlpm.TextCell)&gt;=1,MID(_xlpm.TextCell,1,FIND(" ",_xlpm.TextCell)-1),_xlpm.TextCell),_xlpm.TextCell),_xlpm.TextCell),""))</f>
        <v/>
      </c>
      <c r="X9143" s="60" t="str">
        <f>IF(A9143&lt;&gt;"",IFERROR(IF(FIND(" ",G9143)&gt;=1,MID(G9143,FIND(" ",G9143)+1,LEN(G9143)),""),""),"")</f>
        <v/>
      </c>
      <c r="AC9143" s="51">
        <f>IFERROR(VALUE(MID($C9143,1,2)),0)</f>
        <v>0</v>
      </c>
      <c r="AD9143" s="44">
        <f>IFERROR(VALUE(MID($C9143,4,3)),0)</f>
        <v>0</v>
      </c>
      <c r="AE9143" s="51">
        <f>VALUE(RIGHT("00"&amp;AC9143,2)&amp;RIGHT("000"&amp;AD9143,3))</f>
        <v>0</v>
      </c>
    </row>
    <row r="9144" spans="1:31">
      <c r="A9144" s="60" t="str">
        <f>IF(G9144&amp;Q9144&lt;&gt;"",W9144&amp;Q9144,"")</f>
        <v/>
      </c>
      <c r="B9144" s="85" t="str">
        <f>IF(C9144&lt;&gt;"",LEFT(C9144,9),"")</f>
        <v/>
      </c>
      <c r="V9144" s="60" t="str">
        <f>W9144&amp;H9144</f>
        <v/>
      </c>
      <c r="W9144" s="60" t="str">
        <f>_xlfn.LET(_xlpm.TextCell,TEXT(G9144,"###"),IF(_xlpm.TextCell&lt;&gt;"",IF(StyleSpaceSplit,IFERROR(IF(FIND(" ",_xlpm.TextCell)&gt;=1,MID(_xlpm.TextCell,1,FIND(" ",_xlpm.TextCell)-1),_xlpm.TextCell),_xlpm.TextCell),_xlpm.TextCell),""))</f>
        <v/>
      </c>
      <c r="X9144" s="60" t="str">
        <f>IF(A9144&lt;&gt;"",IFERROR(IF(FIND(" ",G9144)&gt;=1,MID(G9144,FIND(" ",G9144)+1,LEN(G9144)),""),""),"")</f>
        <v/>
      </c>
      <c r="AC9144" s="51">
        <f>IFERROR(VALUE(MID($C9144,1,2)),0)</f>
        <v>0</v>
      </c>
      <c r="AD9144" s="44">
        <f>IFERROR(VALUE(MID($C9144,4,3)),0)</f>
        <v>0</v>
      </c>
      <c r="AE9144" s="51">
        <f>VALUE(RIGHT("00"&amp;AC9144,2)&amp;RIGHT("000"&amp;AD9144,3))</f>
        <v>0</v>
      </c>
    </row>
    <row r="9145" spans="1:31">
      <c r="A9145" s="60" t="str">
        <f>IF(G9145&amp;Q9145&lt;&gt;"",W9145&amp;Q9145,"")</f>
        <v/>
      </c>
      <c r="B9145" s="85" t="str">
        <f>IF(C9145&lt;&gt;"",LEFT(C9145,9),"")</f>
        <v/>
      </c>
      <c r="V9145" s="60" t="str">
        <f>W9145&amp;H9145</f>
        <v/>
      </c>
      <c r="W9145" s="60" t="str">
        <f>_xlfn.LET(_xlpm.TextCell,TEXT(G9145,"###"),IF(_xlpm.TextCell&lt;&gt;"",IF(StyleSpaceSplit,IFERROR(IF(FIND(" ",_xlpm.TextCell)&gt;=1,MID(_xlpm.TextCell,1,FIND(" ",_xlpm.TextCell)-1),_xlpm.TextCell),_xlpm.TextCell),_xlpm.TextCell),""))</f>
        <v/>
      </c>
      <c r="X9145" s="60" t="str">
        <f>IF(A9145&lt;&gt;"",IFERROR(IF(FIND(" ",G9145)&gt;=1,MID(G9145,FIND(" ",G9145)+1,LEN(G9145)),""),""),"")</f>
        <v/>
      </c>
      <c r="AC9145" s="51">
        <f>IFERROR(VALUE(MID($C9145,1,2)),0)</f>
        <v>0</v>
      </c>
      <c r="AD9145" s="44">
        <f>IFERROR(VALUE(MID($C9145,4,3)),0)</f>
        <v>0</v>
      </c>
      <c r="AE9145" s="51">
        <f>VALUE(RIGHT("00"&amp;AC9145,2)&amp;RIGHT("000"&amp;AD9145,3))</f>
        <v>0</v>
      </c>
    </row>
    <row r="9146" spans="1:31">
      <c r="A9146" s="60" t="str">
        <f>IF(G9146&amp;Q9146&lt;&gt;"",W9146&amp;Q9146,"")</f>
        <v/>
      </c>
      <c r="B9146" s="85" t="str">
        <f>IF(C9146&lt;&gt;"",LEFT(C9146,9),"")</f>
        <v/>
      </c>
      <c r="V9146" s="60" t="str">
        <f>W9146&amp;H9146</f>
        <v/>
      </c>
      <c r="W9146" s="60" t="str">
        <f>_xlfn.LET(_xlpm.TextCell,TEXT(G9146,"###"),IF(_xlpm.TextCell&lt;&gt;"",IF(StyleSpaceSplit,IFERROR(IF(FIND(" ",_xlpm.TextCell)&gt;=1,MID(_xlpm.TextCell,1,FIND(" ",_xlpm.TextCell)-1),_xlpm.TextCell),_xlpm.TextCell),_xlpm.TextCell),""))</f>
        <v/>
      </c>
      <c r="X9146" s="60" t="str">
        <f>IF(A9146&lt;&gt;"",IFERROR(IF(FIND(" ",G9146)&gt;=1,MID(G9146,FIND(" ",G9146)+1,LEN(G9146)),""),""),"")</f>
        <v/>
      </c>
      <c r="AC9146" s="51">
        <f>IFERROR(VALUE(MID($C9146,1,2)),0)</f>
        <v>0</v>
      </c>
      <c r="AD9146" s="44">
        <f>IFERROR(VALUE(MID($C9146,4,3)),0)</f>
        <v>0</v>
      </c>
      <c r="AE9146" s="51">
        <f>VALUE(RIGHT("00"&amp;AC9146,2)&amp;RIGHT("000"&amp;AD9146,3))</f>
        <v>0</v>
      </c>
    </row>
    <row r="9147" spans="1:31">
      <c r="A9147" s="60" t="str">
        <f>IF(G9147&amp;Q9147&lt;&gt;"",W9147&amp;Q9147,"")</f>
        <v/>
      </c>
      <c r="B9147" s="85" t="str">
        <f>IF(C9147&lt;&gt;"",LEFT(C9147,9),"")</f>
        <v/>
      </c>
      <c r="V9147" s="60" t="str">
        <f>W9147&amp;H9147</f>
        <v/>
      </c>
      <c r="W9147" s="60" t="str">
        <f>_xlfn.LET(_xlpm.TextCell,TEXT(G9147,"###"),IF(_xlpm.TextCell&lt;&gt;"",IF(StyleSpaceSplit,IFERROR(IF(FIND(" ",_xlpm.TextCell)&gt;=1,MID(_xlpm.TextCell,1,FIND(" ",_xlpm.TextCell)-1),_xlpm.TextCell),_xlpm.TextCell),_xlpm.TextCell),""))</f>
        <v/>
      </c>
      <c r="X9147" s="60" t="str">
        <f>IF(A9147&lt;&gt;"",IFERROR(IF(FIND(" ",G9147)&gt;=1,MID(G9147,FIND(" ",G9147)+1,LEN(G9147)),""),""),"")</f>
        <v/>
      </c>
      <c r="AC9147" s="51">
        <f>IFERROR(VALUE(MID($C9147,1,2)),0)</f>
        <v>0</v>
      </c>
      <c r="AD9147" s="44">
        <f>IFERROR(VALUE(MID($C9147,4,3)),0)</f>
        <v>0</v>
      </c>
      <c r="AE9147" s="51">
        <f>VALUE(RIGHT("00"&amp;AC9147,2)&amp;RIGHT("000"&amp;AD9147,3))</f>
        <v>0</v>
      </c>
    </row>
    <row r="9148" spans="1:31">
      <c r="A9148" s="60" t="str">
        <f>IF(G9148&amp;Q9148&lt;&gt;"",W9148&amp;Q9148,"")</f>
        <v/>
      </c>
      <c r="B9148" s="85" t="str">
        <f>IF(C9148&lt;&gt;"",LEFT(C9148,9),"")</f>
        <v/>
      </c>
      <c r="V9148" s="60" t="str">
        <f>W9148&amp;H9148</f>
        <v/>
      </c>
      <c r="W9148" s="60" t="str">
        <f>_xlfn.LET(_xlpm.TextCell,TEXT(G9148,"###"),IF(_xlpm.TextCell&lt;&gt;"",IF(StyleSpaceSplit,IFERROR(IF(FIND(" ",_xlpm.TextCell)&gt;=1,MID(_xlpm.TextCell,1,FIND(" ",_xlpm.TextCell)-1),_xlpm.TextCell),_xlpm.TextCell),_xlpm.TextCell),""))</f>
        <v/>
      </c>
      <c r="X9148" s="60" t="str">
        <f>IF(A9148&lt;&gt;"",IFERROR(IF(FIND(" ",G9148)&gt;=1,MID(G9148,FIND(" ",G9148)+1,LEN(G9148)),""),""),"")</f>
        <v/>
      </c>
      <c r="AC9148" s="51">
        <f>IFERROR(VALUE(MID($C9148,1,2)),0)</f>
        <v>0</v>
      </c>
      <c r="AD9148" s="44">
        <f>IFERROR(VALUE(MID($C9148,4,3)),0)</f>
        <v>0</v>
      </c>
      <c r="AE9148" s="51">
        <f>VALUE(RIGHT("00"&amp;AC9148,2)&amp;RIGHT("000"&amp;AD9148,3))</f>
        <v>0</v>
      </c>
    </row>
    <row r="9149" spans="1:31">
      <c r="A9149" s="60" t="str">
        <f>IF(G9149&amp;Q9149&lt;&gt;"",W9149&amp;Q9149,"")</f>
        <v/>
      </c>
      <c r="B9149" s="85" t="str">
        <f>IF(C9149&lt;&gt;"",LEFT(C9149,9),"")</f>
        <v/>
      </c>
      <c r="V9149" s="60" t="str">
        <f>W9149&amp;H9149</f>
        <v/>
      </c>
      <c r="W9149" s="60" t="str">
        <f>_xlfn.LET(_xlpm.TextCell,TEXT(G9149,"###"),IF(_xlpm.TextCell&lt;&gt;"",IF(StyleSpaceSplit,IFERROR(IF(FIND(" ",_xlpm.TextCell)&gt;=1,MID(_xlpm.TextCell,1,FIND(" ",_xlpm.TextCell)-1),_xlpm.TextCell),_xlpm.TextCell),_xlpm.TextCell),""))</f>
        <v/>
      </c>
      <c r="X9149" s="60" t="str">
        <f>IF(A9149&lt;&gt;"",IFERROR(IF(FIND(" ",G9149)&gt;=1,MID(G9149,FIND(" ",G9149)+1,LEN(G9149)),""),""),"")</f>
        <v/>
      </c>
      <c r="AC9149" s="51">
        <f>IFERROR(VALUE(MID($C9149,1,2)),0)</f>
        <v>0</v>
      </c>
      <c r="AD9149" s="44">
        <f>IFERROR(VALUE(MID($C9149,4,3)),0)</f>
        <v>0</v>
      </c>
      <c r="AE9149" s="51">
        <f>VALUE(RIGHT("00"&amp;AC9149,2)&amp;RIGHT("000"&amp;AD9149,3))</f>
        <v>0</v>
      </c>
    </row>
    <row r="9150" spans="1:31">
      <c r="A9150" s="60" t="str">
        <f>IF(G9150&amp;Q9150&lt;&gt;"",W9150&amp;Q9150,"")</f>
        <v/>
      </c>
      <c r="B9150" s="85" t="str">
        <f>IF(C9150&lt;&gt;"",LEFT(C9150,9),"")</f>
        <v/>
      </c>
      <c r="V9150" s="60" t="str">
        <f>W9150&amp;H9150</f>
        <v/>
      </c>
      <c r="W9150" s="60" t="str">
        <f>_xlfn.LET(_xlpm.TextCell,TEXT(G9150,"###"),IF(_xlpm.TextCell&lt;&gt;"",IF(StyleSpaceSplit,IFERROR(IF(FIND(" ",_xlpm.TextCell)&gt;=1,MID(_xlpm.TextCell,1,FIND(" ",_xlpm.TextCell)-1),_xlpm.TextCell),_xlpm.TextCell),_xlpm.TextCell),""))</f>
        <v/>
      </c>
      <c r="X9150" s="60" t="str">
        <f>IF(A9150&lt;&gt;"",IFERROR(IF(FIND(" ",G9150)&gt;=1,MID(G9150,FIND(" ",G9150)+1,LEN(G9150)),""),""),"")</f>
        <v/>
      </c>
      <c r="AC9150" s="51">
        <f>IFERROR(VALUE(MID($C9150,1,2)),0)</f>
        <v>0</v>
      </c>
      <c r="AD9150" s="44">
        <f>IFERROR(VALUE(MID($C9150,4,3)),0)</f>
        <v>0</v>
      </c>
      <c r="AE9150" s="51">
        <f>VALUE(RIGHT("00"&amp;AC9150,2)&amp;RIGHT("000"&amp;AD9150,3))</f>
        <v>0</v>
      </c>
    </row>
    <row r="9151" spans="1:31">
      <c r="A9151" s="60" t="str">
        <f>IF(G9151&amp;Q9151&lt;&gt;"",W9151&amp;Q9151,"")</f>
        <v/>
      </c>
      <c r="B9151" s="85" t="str">
        <f>IF(C9151&lt;&gt;"",LEFT(C9151,9),"")</f>
        <v/>
      </c>
      <c r="V9151" s="60" t="str">
        <f>W9151&amp;H9151</f>
        <v/>
      </c>
      <c r="W9151" s="60" t="str">
        <f>_xlfn.LET(_xlpm.TextCell,TEXT(G9151,"###"),IF(_xlpm.TextCell&lt;&gt;"",IF(StyleSpaceSplit,IFERROR(IF(FIND(" ",_xlpm.TextCell)&gt;=1,MID(_xlpm.TextCell,1,FIND(" ",_xlpm.TextCell)-1),_xlpm.TextCell),_xlpm.TextCell),_xlpm.TextCell),""))</f>
        <v/>
      </c>
      <c r="X9151" s="60" t="str">
        <f>IF(A9151&lt;&gt;"",IFERROR(IF(FIND(" ",G9151)&gt;=1,MID(G9151,FIND(" ",G9151)+1,LEN(G9151)),""),""),"")</f>
        <v/>
      </c>
      <c r="AC9151" s="51">
        <f>IFERROR(VALUE(MID($C9151,1,2)),0)</f>
        <v>0</v>
      </c>
      <c r="AD9151" s="44">
        <f>IFERROR(VALUE(MID($C9151,4,3)),0)</f>
        <v>0</v>
      </c>
      <c r="AE9151" s="51">
        <f>VALUE(RIGHT("00"&amp;AC9151,2)&amp;RIGHT("000"&amp;AD9151,3))</f>
        <v>0</v>
      </c>
    </row>
    <row r="9152" spans="1:31">
      <c r="A9152" s="60" t="str">
        <f>IF(G9152&amp;Q9152&lt;&gt;"",W9152&amp;Q9152,"")</f>
        <v/>
      </c>
      <c r="B9152" s="85" t="str">
        <f>IF(C9152&lt;&gt;"",LEFT(C9152,9),"")</f>
        <v/>
      </c>
      <c r="V9152" s="60" t="str">
        <f>W9152&amp;H9152</f>
        <v/>
      </c>
      <c r="W9152" s="60" t="str">
        <f>_xlfn.LET(_xlpm.TextCell,TEXT(G9152,"###"),IF(_xlpm.TextCell&lt;&gt;"",IF(StyleSpaceSplit,IFERROR(IF(FIND(" ",_xlpm.TextCell)&gt;=1,MID(_xlpm.TextCell,1,FIND(" ",_xlpm.TextCell)-1),_xlpm.TextCell),_xlpm.TextCell),_xlpm.TextCell),""))</f>
        <v/>
      </c>
      <c r="X9152" s="60" t="str">
        <f>IF(A9152&lt;&gt;"",IFERROR(IF(FIND(" ",G9152)&gt;=1,MID(G9152,FIND(" ",G9152)+1,LEN(G9152)),""),""),"")</f>
        <v/>
      </c>
      <c r="AC9152" s="51">
        <f>IFERROR(VALUE(MID($C9152,1,2)),0)</f>
        <v>0</v>
      </c>
      <c r="AD9152" s="44">
        <f>IFERROR(VALUE(MID($C9152,4,3)),0)</f>
        <v>0</v>
      </c>
      <c r="AE9152" s="51">
        <f>VALUE(RIGHT("00"&amp;AC9152,2)&amp;RIGHT("000"&amp;AD9152,3))</f>
        <v>0</v>
      </c>
    </row>
    <row r="9153" spans="1:31">
      <c r="A9153" s="60" t="str">
        <f>IF(G9153&amp;Q9153&lt;&gt;"",W9153&amp;Q9153,"")</f>
        <v/>
      </c>
      <c r="B9153" s="85" t="str">
        <f>IF(C9153&lt;&gt;"",LEFT(C9153,9),"")</f>
        <v/>
      </c>
      <c r="V9153" s="60" t="str">
        <f>W9153&amp;H9153</f>
        <v/>
      </c>
      <c r="W9153" s="60" t="str">
        <f>_xlfn.LET(_xlpm.TextCell,TEXT(G9153,"###"),IF(_xlpm.TextCell&lt;&gt;"",IF(StyleSpaceSplit,IFERROR(IF(FIND(" ",_xlpm.TextCell)&gt;=1,MID(_xlpm.TextCell,1,FIND(" ",_xlpm.TextCell)-1),_xlpm.TextCell),_xlpm.TextCell),_xlpm.TextCell),""))</f>
        <v/>
      </c>
      <c r="X9153" s="60" t="str">
        <f>IF(A9153&lt;&gt;"",IFERROR(IF(FIND(" ",G9153)&gt;=1,MID(G9153,FIND(" ",G9153)+1,LEN(G9153)),""),""),"")</f>
        <v/>
      </c>
      <c r="AC9153" s="51">
        <f>IFERROR(VALUE(MID($C9153,1,2)),0)</f>
        <v>0</v>
      </c>
      <c r="AD9153" s="44">
        <f>IFERROR(VALUE(MID($C9153,4,3)),0)</f>
        <v>0</v>
      </c>
      <c r="AE9153" s="51">
        <f>VALUE(RIGHT("00"&amp;AC9153,2)&amp;RIGHT("000"&amp;AD9153,3))</f>
        <v>0</v>
      </c>
    </row>
    <row r="9154" spans="1:31">
      <c r="A9154" s="60" t="str">
        <f>IF(G9154&amp;Q9154&lt;&gt;"",W9154&amp;Q9154,"")</f>
        <v/>
      </c>
      <c r="B9154" s="85" t="str">
        <f>IF(C9154&lt;&gt;"",LEFT(C9154,9),"")</f>
        <v/>
      </c>
      <c r="V9154" s="60" t="str">
        <f>W9154&amp;H9154</f>
        <v/>
      </c>
      <c r="W9154" s="60" t="str">
        <f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>IF(A9154&lt;&gt;"",IFERROR(IF(FIND(" ",G9154)&gt;=1,MID(G9154,FIND(" ",G9154)+1,LEN(G9154)),""),""),"")</f>
        <v/>
      </c>
      <c r="AC9154" s="51">
        <f>IFERROR(VALUE(MID($C9154,1,2)),0)</f>
        <v>0</v>
      </c>
      <c r="AD9154" s="44">
        <f>IFERROR(VALUE(MID($C9154,4,3)),0)</f>
        <v>0</v>
      </c>
      <c r="AE9154" s="51">
        <f>VALUE(RIGHT("00"&amp;AC9154,2)&amp;RIGHT("000"&amp;AD9154,3))</f>
        <v>0</v>
      </c>
    </row>
    <row r="9155" spans="1:31">
      <c r="A9155" s="60" t="str">
        <f>IF(G9155&amp;Q9155&lt;&gt;"",W9155&amp;Q9155,"")</f>
        <v/>
      </c>
      <c r="B9155" s="85" t="str">
        <f>IF(C9155&lt;&gt;"",LEFT(C9155,9),"")</f>
        <v/>
      </c>
      <c r="V9155" s="60" t="str">
        <f>W9155&amp;H9155</f>
        <v/>
      </c>
      <c r="W9155" s="60" t="str">
        <f>_xlfn.LET(_xlpm.TextCell,TEXT(G9155,"###"),IF(_xlpm.TextCell&lt;&gt;"",IF(StyleSpaceSplit,IFERROR(IF(FIND(" ",_xlpm.TextCell)&gt;=1,MID(_xlpm.TextCell,1,FIND(" ",_xlpm.TextCell)-1),_xlpm.TextCell),_xlpm.TextCell),_xlpm.TextCell),""))</f>
        <v/>
      </c>
      <c r="X9155" s="60" t="str">
        <f>IF(A9155&lt;&gt;"",IFERROR(IF(FIND(" ",G9155)&gt;=1,MID(G9155,FIND(" ",G9155)+1,LEN(G9155)),""),""),"")</f>
        <v/>
      </c>
      <c r="AC9155" s="51">
        <f>IFERROR(VALUE(MID($C9155,1,2)),0)</f>
        <v>0</v>
      </c>
      <c r="AD9155" s="44">
        <f>IFERROR(VALUE(MID($C9155,4,3)),0)</f>
        <v>0</v>
      </c>
      <c r="AE9155" s="51">
        <f>VALUE(RIGHT("00"&amp;AC9155,2)&amp;RIGHT("000"&amp;AD9155,3))</f>
        <v>0</v>
      </c>
    </row>
    <row r="9156" spans="1:31">
      <c r="A9156" s="60" t="str">
        <f>IF(G9156&amp;Q9156&lt;&gt;"",W9156&amp;Q9156,"")</f>
        <v/>
      </c>
      <c r="B9156" s="85" t="str">
        <f>IF(C9156&lt;&gt;"",LEFT(C9156,9),"")</f>
        <v/>
      </c>
      <c r="V9156" s="60" t="str">
        <f>W9156&amp;H9156</f>
        <v/>
      </c>
      <c r="W9156" s="60" t="str">
        <f>_xlfn.LET(_xlpm.TextCell,TEXT(G9156,"###"),IF(_xlpm.TextCell&lt;&gt;"",IF(StyleSpaceSplit,IFERROR(IF(FIND(" ",_xlpm.TextCell)&gt;=1,MID(_xlpm.TextCell,1,FIND(" ",_xlpm.TextCell)-1),_xlpm.TextCell),_xlpm.TextCell),_xlpm.TextCell),""))</f>
        <v/>
      </c>
      <c r="X9156" s="60" t="str">
        <f>IF(A9156&lt;&gt;"",IFERROR(IF(FIND(" ",G9156)&gt;=1,MID(G9156,FIND(" ",G9156)+1,LEN(G9156)),""),""),"")</f>
        <v/>
      </c>
      <c r="AC9156" s="51">
        <f>IFERROR(VALUE(MID($C9156,1,2)),0)</f>
        <v>0</v>
      </c>
      <c r="AD9156" s="44">
        <f>IFERROR(VALUE(MID($C9156,4,3)),0)</f>
        <v>0</v>
      </c>
      <c r="AE9156" s="51">
        <f>VALUE(RIGHT("00"&amp;AC9156,2)&amp;RIGHT("000"&amp;AD9156,3))</f>
        <v>0</v>
      </c>
    </row>
    <row r="9157" spans="1:31">
      <c r="A9157" s="60" t="str">
        <f>IF(G9157&amp;Q9157&lt;&gt;"",W9157&amp;Q9157,"")</f>
        <v/>
      </c>
      <c r="B9157" s="85" t="str">
        <f>IF(C9157&lt;&gt;"",LEFT(C9157,9),"")</f>
        <v/>
      </c>
      <c r="V9157" s="60" t="str">
        <f>W9157&amp;H9157</f>
        <v/>
      </c>
      <c r="W9157" s="60" t="str">
        <f>_xlfn.LET(_xlpm.TextCell,TEXT(G9157,"###"),IF(_xlpm.TextCell&lt;&gt;"",IF(StyleSpaceSplit,IFERROR(IF(FIND(" ",_xlpm.TextCell)&gt;=1,MID(_xlpm.TextCell,1,FIND(" ",_xlpm.TextCell)-1),_xlpm.TextCell),_xlpm.TextCell),_xlpm.TextCell),""))</f>
        <v/>
      </c>
      <c r="X9157" s="60" t="str">
        <f>IF(A9157&lt;&gt;"",IFERROR(IF(FIND(" ",G9157)&gt;=1,MID(G9157,FIND(" ",G9157)+1,LEN(G9157)),""),""),"")</f>
        <v/>
      </c>
      <c r="AC9157" s="51">
        <f>IFERROR(VALUE(MID($C9157,1,2)),0)</f>
        <v>0</v>
      </c>
      <c r="AD9157" s="44">
        <f>IFERROR(VALUE(MID($C9157,4,3)),0)</f>
        <v>0</v>
      </c>
      <c r="AE9157" s="51">
        <f>VALUE(RIGHT("00"&amp;AC9157,2)&amp;RIGHT("000"&amp;AD9157,3))</f>
        <v>0</v>
      </c>
    </row>
    <row r="9158" spans="1:31">
      <c r="A9158" s="60" t="str">
        <f>IF(G9158&amp;Q9158&lt;&gt;"",W9158&amp;Q9158,"")</f>
        <v/>
      </c>
      <c r="B9158" s="85" t="str">
        <f>IF(C9158&lt;&gt;"",LEFT(C9158,9),"")</f>
        <v/>
      </c>
      <c r="V9158" s="60" t="str">
        <f>W9158&amp;H9158</f>
        <v/>
      </c>
      <c r="W9158" s="60" t="str">
        <f>_xlfn.LET(_xlpm.TextCell,TEXT(G9158,"###"),IF(_xlpm.TextCell&lt;&gt;"",IF(StyleSpaceSplit,IFERROR(IF(FIND(" ",_xlpm.TextCell)&gt;=1,MID(_xlpm.TextCell,1,FIND(" ",_xlpm.TextCell)-1),_xlpm.TextCell),_xlpm.TextCell),_xlpm.TextCell),""))</f>
        <v/>
      </c>
      <c r="X9158" s="60" t="str">
        <f>IF(A9158&lt;&gt;"",IFERROR(IF(FIND(" ",G9158)&gt;=1,MID(G9158,FIND(" ",G9158)+1,LEN(G9158)),""),""),"")</f>
        <v/>
      </c>
      <c r="AC9158" s="51">
        <f>IFERROR(VALUE(MID($C9158,1,2)),0)</f>
        <v>0</v>
      </c>
      <c r="AD9158" s="44">
        <f>IFERROR(VALUE(MID($C9158,4,3)),0)</f>
        <v>0</v>
      </c>
      <c r="AE9158" s="51">
        <f>VALUE(RIGHT("00"&amp;AC9158,2)&amp;RIGHT("000"&amp;AD9158,3))</f>
        <v>0</v>
      </c>
    </row>
    <row r="9159" spans="1:31">
      <c r="A9159" s="60" t="str">
        <f>IF(G9159&amp;Q9159&lt;&gt;"",W9159&amp;Q9159,"")</f>
        <v/>
      </c>
      <c r="B9159" s="85" t="str">
        <f>IF(C9159&lt;&gt;"",LEFT(C9159,9),"")</f>
        <v/>
      </c>
      <c r="V9159" s="60" t="str">
        <f>W9159&amp;H9159</f>
        <v/>
      </c>
      <c r="W9159" s="60" t="str">
        <f>_xlfn.LET(_xlpm.TextCell,TEXT(G9159,"###"),IF(_xlpm.TextCell&lt;&gt;"",IF(StyleSpaceSplit,IFERROR(IF(FIND(" ",_xlpm.TextCell)&gt;=1,MID(_xlpm.TextCell,1,FIND(" ",_xlpm.TextCell)-1),_xlpm.TextCell),_xlpm.TextCell),_xlpm.TextCell),""))</f>
        <v/>
      </c>
      <c r="X9159" s="60" t="str">
        <f>IF(A9159&lt;&gt;"",IFERROR(IF(FIND(" ",G9159)&gt;=1,MID(G9159,FIND(" ",G9159)+1,LEN(G9159)),""),""),"")</f>
        <v/>
      </c>
      <c r="AC9159" s="51">
        <f>IFERROR(VALUE(MID($C9159,1,2)),0)</f>
        <v>0</v>
      </c>
      <c r="AD9159" s="44">
        <f>IFERROR(VALUE(MID($C9159,4,3)),0)</f>
        <v>0</v>
      </c>
      <c r="AE9159" s="51">
        <f>VALUE(RIGHT("00"&amp;AC9159,2)&amp;RIGHT("000"&amp;AD9159,3))</f>
        <v>0</v>
      </c>
    </row>
    <row r="9160" spans="1:31">
      <c r="A9160" s="60" t="str">
        <f>IF(G9160&amp;Q9160&lt;&gt;"",W9160&amp;Q9160,"")</f>
        <v/>
      </c>
      <c r="B9160" s="85" t="str">
        <f>IF(C9160&lt;&gt;"",LEFT(C9160,9),"")</f>
        <v/>
      </c>
      <c r="V9160" s="60" t="str">
        <f>W9160&amp;H9160</f>
        <v/>
      </c>
      <c r="W9160" s="60" t="str">
        <f>_xlfn.LET(_xlpm.TextCell,TEXT(G9160,"###"),IF(_xlpm.TextCell&lt;&gt;"",IF(StyleSpaceSplit,IFERROR(IF(FIND(" ",_xlpm.TextCell)&gt;=1,MID(_xlpm.TextCell,1,FIND(" ",_xlpm.TextCell)-1),_xlpm.TextCell),_xlpm.TextCell),_xlpm.TextCell),""))</f>
        <v/>
      </c>
      <c r="X9160" s="60" t="str">
        <f>IF(A9160&lt;&gt;"",IFERROR(IF(FIND(" ",G9160)&gt;=1,MID(G9160,FIND(" ",G9160)+1,LEN(G9160)),""),""),"")</f>
        <v/>
      </c>
      <c r="AC9160" s="51">
        <f>IFERROR(VALUE(MID($C9160,1,2)),0)</f>
        <v>0</v>
      </c>
      <c r="AD9160" s="44">
        <f>IFERROR(VALUE(MID($C9160,4,3)),0)</f>
        <v>0</v>
      </c>
      <c r="AE9160" s="51">
        <f>VALUE(RIGHT("00"&amp;AC9160,2)&amp;RIGHT("000"&amp;AD9160,3))</f>
        <v>0</v>
      </c>
    </row>
    <row r="9161" spans="1:31">
      <c r="A9161" s="60" t="str">
        <f>IF(G9161&amp;Q9161&lt;&gt;"",W9161&amp;Q9161,"")</f>
        <v/>
      </c>
      <c r="B9161" s="85" t="str">
        <f>IF(C9161&lt;&gt;"",LEFT(C9161,9),"")</f>
        <v/>
      </c>
      <c r="V9161" s="60" t="str">
        <f>W9161&amp;H9161</f>
        <v/>
      </c>
      <c r="W9161" s="60" t="str">
        <f>_xlfn.LET(_xlpm.TextCell,TEXT(G9161,"###"),IF(_xlpm.TextCell&lt;&gt;"",IF(StyleSpaceSplit,IFERROR(IF(FIND(" ",_xlpm.TextCell)&gt;=1,MID(_xlpm.TextCell,1,FIND(" ",_xlpm.TextCell)-1),_xlpm.TextCell),_xlpm.TextCell),_xlpm.TextCell),""))</f>
        <v/>
      </c>
      <c r="X9161" s="60" t="str">
        <f>IF(A9161&lt;&gt;"",IFERROR(IF(FIND(" ",G9161)&gt;=1,MID(G9161,FIND(" ",G9161)+1,LEN(G9161)),""),""),"")</f>
        <v/>
      </c>
      <c r="AC9161" s="51">
        <f>IFERROR(VALUE(MID($C9161,1,2)),0)</f>
        <v>0</v>
      </c>
      <c r="AD9161" s="44">
        <f>IFERROR(VALUE(MID($C9161,4,3)),0)</f>
        <v>0</v>
      </c>
      <c r="AE9161" s="51">
        <f>VALUE(RIGHT("00"&amp;AC9161,2)&amp;RIGHT("000"&amp;AD9161,3))</f>
        <v>0</v>
      </c>
    </row>
    <row r="9162" spans="1:31">
      <c r="A9162" s="60" t="str">
        <f>IF(G9162&amp;Q9162&lt;&gt;"",W9162&amp;Q9162,"")</f>
        <v/>
      </c>
      <c r="B9162" s="85" t="str">
        <f>IF(C9162&lt;&gt;"",LEFT(C9162,9),"")</f>
        <v/>
      </c>
      <c r="V9162" s="60" t="str">
        <f>W9162&amp;H9162</f>
        <v/>
      </c>
      <c r="W9162" s="60" t="str">
        <f>_xlfn.LET(_xlpm.TextCell,TEXT(G9162,"###"),IF(_xlpm.TextCell&lt;&gt;"",IF(StyleSpaceSplit,IFERROR(IF(FIND(" ",_xlpm.TextCell)&gt;=1,MID(_xlpm.TextCell,1,FIND(" ",_xlpm.TextCell)-1),_xlpm.TextCell),_xlpm.TextCell),_xlpm.TextCell),""))</f>
        <v/>
      </c>
      <c r="X9162" s="60" t="str">
        <f>IF(A9162&lt;&gt;"",IFERROR(IF(FIND(" ",G9162)&gt;=1,MID(G9162,FIND(" ",G9162)+1,LEN(G9162)),""),""),"")</f>
        <v/>
      </c>
      <c r="AC9162" s="51">
        <f>IFERROR(VALUE(MID($C9162,1,2)),0)</f>
        <v>0</v>
      </c>
      <c r="AD9162" s="44">
        <f>IFERROR(VALUE(MID($C9162,4,3)),0)</f>
        <v>0</v>
      </c>
      <c r="AE9162" s="51">
        <f>VALUE(RIGHT("00"&amp;AC9162,2)&amp;RIGHT("000"&amp;AD9162,3))</f>
        <v>0</v>
      </c>
    </row>
    <row r="9163" spans="1:31">
      <c r="A9163" s="60" t="str">
        <f>IF(G9163&amp;Q9163&lt;&gt;"",W9163&amp;Q9163,"")</f>
        <v/>
      </c>
      <c r="B9163" s="85" t="str">
        <f>IF(C9163&lt;&gt;"",LEFT(C9163,9),"")</f>
        <v/>
      </c>
      <c r="V9163" s="60" t="str">
        <f>W9163&amp;H9163</f>
        <v/>
      </c>
      <c r="W9163" s="60" t="str">
        <f>_xlfn.LET(_xlpm.TextCell,TEXT(G9163,"###"),IF(_xlpm.TextCell&lt;&gt;"",IF(StyleSpaceSplit,IFERROR(IF(FIND(" ",_xlpm.TextCell)&gt;=1,MID(_xlpm.TextCell,1,FIND(" ",_xlpm.TextCell)-1),_xlpm.TextCell),_xlpm.TextCell),_xlpm.TextCell),""))</f>
        <v/>
      </c>
      <c r="X9163" s="60" t="str">
        <f>IF(A9163&lt;&gt;"",IFERROR(IF(FIND(" ",G9163)&gt;=1,MID(G9163,FIND(" ",G9163)+1,LEN(G9163)),""),""),"")</f>
        <v/>
      </c>
      <c r="AC9163" s="51">
        <f>IFERROR(VALUE(MID($C9163,1,2)),0)</f>
        <v>0</v>
      </c>
      <c r="AD9163" s="44">
        <f>IFERROR(VALUE(MID($C9163,4,3)),0)</f>
        <v>0</v>
      </c>
      <c r="AE9163" s="51">
        <f>VALUE(RIGHT("00"&amp;AC9163,2)&amp;RIGHT("000"&amp;AD9163,3))</f>
        <v>0</v>
      </c>
    </row>
    <row r="9164" spans="1:31">
      <c r="A9164" s="60" t="str">
        <f>IF(G9164&amp;Q9164&lt;&gt;"",W9164&amp;Q9164,"")</f>
        <v/>
      </c>
      <c r="B9164" s="85" t="str">
        <f>IF(C9164&lt;&gt;"",LEFT(C9164,9),"")</f>
        <v/>
      </c>
      <c r="V9164" s="60" t="str">
        <f>W9164&amp;H9164</f>
        <v/>
      </c>
      <c r="W9164" s="60" t="str">
        <f>_xlfn.LET(_xlpm.TextCell,TEXT(G9164,"###"),IF(_xlpm.TextCell&lt;&gt;"",IF(StyleSpaceSplit,IFERROR(IF(FIND(" ",_xlpm.TextCell)&gt;=1,MID(_xlpm.TextCell,1,FIND(" ",_xlpm.TextCell)-1),_xlpm.TextCell),_xlpm.TextCell),_xlpm.TextCell),""))</f>
        <v/>
      </c>
      <c r="X9164" s="60" t="str">
        <f>IF(A9164&lt;&gt;"",IFERROR(IF(FIND(" ",G9164)&gt;=1,MID(G9164,FIND(" ",G9164)+1,LEN(G9164)),""),""),"")</f>
        <v/>
      </c>
      <c r="AC9164" s="51">
        <f>IFERROR(VALUE(MID($C9164,1,2)),0)</f>
        <v>0</v>
      </c>
      <c r="AD9164" s="44">
        <f>IFERROR(VALUE(MID($C9164,4,3)),0)</f>
        <v>0</v>
      </c>
      <c r="AE9164" s="51">
        <f>VALUE(RIGHT("00"&amp;AC9164,2)&amp;RIGHT("000"&amp;AD9164,3))</f>
        <v>0</v>
      </c>
    </row>
    <row r="9165" spans="1:31">
      <c r="A9165" s="60" t="str">
        <f>IF(G9165&amp;Q9165&lt;&gt;"",W9165&amp;Q9165,"")</f>
        <v/>
      </c>
      <c r="B9165" s="85" t="str">
        <f>IF(C9165&lt;&gt;"",LEFT(C9165,9),"")</f>
        <v/>
      </c>
      <c r="V9165" s="60" t="str">
        <f>W9165&amp;H9165</f>
        <v/>
      </c>
      <c r="W9165" s="60" t="str">
        <f>_xlfn.LET(_xlpm.TextCell,TEXT(G9165,"###"),IF(_xlpm.TextCell&lt;&gt;"",IF(StyleSpaceSplit,IFERROR(IF(FIND(" ",_xlpm.TextCell)&gt;=1,MID(_xlpm.TextCell,1,FIND(" ",_xlpm.TextCell)-1),_xlpm.TextCell),_xlpm.TextCell),_xlpm.TextCell),""))</f>
        <v/>
      </c>
      <c r="X9165" s="60" t="str">
        <f>IF(A9165&lt;&gt;"",IFERROR(IF(FIND(" ",G9165)&gt;=1,MID(G9165,FIND(" ",G9165)+1,LEN(G9165)),""),""),"")</f>
        <v/>
      </c>
      <c r="AC9165" s="51">
        <f>IFERROR(VALUE(MID($C9165,1,2)),0)</f>
        <v>0</v>
      </c>
      <c r="AD9165" s="44">
        <f>IFERROR(VALUE(MID($C9165,4,3)),0)</f>
        <v>0</v>
      </c>
      <c r="AE9165" s="51">
        <f>VALUE(RIGHT("00"&amp;AC9165,2)&amp;RIGHT("000"&amp;AD9165,3))</f>
        <v>0</v>
      </c>
    </row>
    <row r="9166" spans="1:31">
      <c r="A9166" s="60" t="str">
        <f>IF(G9166&amp;Q9166&lt;&gt;"",W9166&amp;Q9166,"")</f>
        <v/>
      </c>
      <c r="B9166" s="85" t="str">
        <f>IF(C9166&lt;&gt;"",LEFT(C9166,9),"")</f>
        <v/>
      </c>
      <c r="V9166" s="60" t="str">
        <f>W9166&amp;H9166</f>
        <v/>
      </c>
      <c r="W9166" s="60" t="str">
        <f>_xlfn.LET(_xlpm.TextCell,TEXT(G9166,"###"),IF(_xlpm.TextCell&lt;&gt;"",IF(StyleSpaceSplit,IFERROR(IF(FIND(" ",_xlpm.TextCell)&gt;=1,MID(_xlpm.TextCell,1,FIND(" ",_xlpm.TextCell)-1),_xlpm.TextCell),_xlpm.TextCell),_xlpm.TextCell),""))</f>
        <v/>
      </c>
      <c r="X9166" s="60" t="str">
        <f>IF(A9166&lt;&gt;"",IFERROR(IF(FIND(" ",G9166)&gt;=1,MID(G9166,FIND(" ",G9166)+1,LEN(G9166)),""),""),"")</f>
        <v/>
      </c>
      <c r="AC9166" s="51">
        <f>IFERROR(VALUE(MID($C9166,1,2)),0)</f>
        <v>0</v>
      </c>
      <c r="AD9166" s="44">
        <f>IFERROR(VALUE(MID($C9166,4,3)),0)</f>
        <v>0</v>
      </c>
      <c r="AE9166" s="51">
        <f>VALUE(RIGHT("00"&amp;AC9166,2)&amp;RIGHT("000"&amp;AD9166,3))</f>
        <v>0</v>
      </c>
    </row>
    <row r="9167" spans="1:31">
      <c r="A9167" s="60" t="str">
        <f>IF(G9167&amp;Q9167&lt;&gt;"",W9167&amp;Q9167,"")</f>
        <v/>
      </c>
      <c r="B9167" s="85" t="str">
        <f>IF(C9167&lt;&gt;"",LEFT(C9167,9),"")</f>
        <v/>
      </c>
      <c r="V9167" s="60" t="str">
        <f>W9167&amp;H9167</f>
        <v/>
      </c>
      <c r="W9167" s="60" t="str">
        <f>_xlfn.LET(_xlpm.TextCell,TEXT(G9167,"###"),IF(_xlpm.TextCell&lt;&gt;"",IF(StyleSpaceSplit,IFERROR(IF(FIND(" ",_xlpm.TextCell)&gt;=1,MID(_xlpm.TextCell,1,FIND(" ",_xlpm.TextCell)-1),_xlpm.TextCell),_xlpm.TextCell),_xlpm.TextCell),""))</f>
        <v/>
      </c>
      <c r="X9167" s="60" t="str">
        <f>IF(A9167&lt;&gt;"",IFERROR(IF(FIND(" ",G9167)&gt;=1,MID(G9167,FIND(" ",G9167)+1,LEN(G9167)),""),""),"")</f>
        <v/>
      </c>
      <c r="AC9167" s="51">
        <f>IFERROR(VALUE(MID($C9167,1,2)),0)</f>
        <v>0</v>
      </c>
      <c r="AD9167" s="44">
        <f>IFERROR(VALUE(MID($C9167,4,3)),0)</f>
        <v>0</v>
      </c>
      <c r="AE9167" s="51">
        <f>VALUE(RIGHT("00"&amp;AC9167,2)&amp;RIGHT("000"&amp;AD9167,3))</f>
        <v>0</v>
      </c>
    </row>
    <row r="9168" spans="1:31">
      <c r="A9168" s="60" t="str">
        <f>IF(G9168&amp;Q9168&lt;&gt;"",W9168&amp;Q9168,"")</f>
        <v/>
      </c>
      <c r="B9168" s="85" t="str">
        <f>IF(C9168&lt;&gt;"",LEFT(C9168,9),"")</f>
        <v/>
      </c>
      <c r="V9168" s="60" t="str">
        <f>W9168&amp;H9168</f>
        <v/>
      </c>
      <c r="W9168" s="60" t="str">
        <f>_xlfn.LET(_xlpm.TextCell,TEXT(G9168,"###"),IF(_xlpm.TextCell&lt;&gt;"",IF(StyleSpaceSplit,IFERROR(IF(FIND(" ",_xlpm.TextCell)&gt;=1,MID(_xlpm.TextCell,1,FIND(" ",_xlpm.TextCell)-1),_xlpm.TextCell),_xlpm.TextCell),_xlpm.TextCell),""))</f>
        <v/>
      </c>
      <c r="X9168" s="60" t="str">
        <f>IF(A9168&lt;&gt;"",IFERROR(IF(FIND(" ",G9168)&gt;=1,MID(G9168,FIND(" ",G9168)+1,LEN(G9168)),""),""),"")</f>
        <v/>
      </c>
      <c r="AC9168" s="51">
        <f>IFERROR(VALUE(MID($C9168,1,2)),0)</f>
        <v>0</v>
      </c>
      <c r="AD9168" s="44">
        <f>IFERROR(VALUE(MID($C9168,4,3)),0)</f>
        <v>0</v>
      </c>
      <c r="AE9168" s="51">
        <f>VALUE(RIGHT("00"&amp;AC9168,2)&amp;RIGHT("000"&amp;AD9168,3))</f>
        <v>0</v>
      </c>
    </row>
    <row r="9169" spans="1:31">
      <c r="A9169" s="60" t="str">
        <f>IF(G9169&amp;Q9169&lt;&gt;"",W9169&amp;Q9169,"")</f>
        <v/>
      </c>
      <c r="B9169" s="85" t="str">
        <f>IF(C9169&lt;&gt;"",LEFT(C9169,9),"")</f>
        <v/>
      </c>
      <c r="V9169" s="60" t="str">
        <f>W9169&amp;H9169</f>
        <v/>
      </c>
      <c r="W9169" s="60" t="str">
        <f>_xlfn.LET(_xlpm.TextCell,TEXT(G9169,"###"),IF(_xlpm.TextCell&lt;&gt;"",IF(StyleSpaceSplit,IFERROR(IF(FIND(" ",_xlpm.TextCell)&gt;=1,MID(_xlpm.TextCell,1,FIND(" ",_xlpm.TextCell)-1),_xlpm.TextCell),_xlpm.TextCell),_xlpm.TextCell),""))</f>
        <v/>
      </c>
      <c r="X9169" s="60" t="str">
        <f>IF(A9169&lt;&gt;"",IFERROR(IF(FIND(" ",G9169)&gt;=1,MID(G9169,FIND(" ",G9169)+1,LEN(G9169)),""),""),"")</f>
        <v/>
      </c>
      <c r="AC9169" s="51">
        <f>IFERROR(VALUE(MID($C9169,1,2)),0)</f>
        <v>0</v>
      </c>
      <c r="AD9169" s="44">
        <f>IFERROR(VALUE(MID($C9169,4,3)),0)</f>
        <v>0</v>
      </c>
      <c r="AE9169" s="51">
        <f>VALUE(RIGHT("00"&amp;AC9169,2)&amp;RIGHT("000"&amp;AD9169,3))</f>
        <v>0</v>
      </c>
    </row>
    <row r="9170" spans="1:31">
      <c r="A9170" s="60" t="str">
        <f>IF(G9170&amp;Q9170&lt;&gt;"",W9170&amp;Q9170,"")</f>
        <v/>
      </c>
      <c r="B9170" s="85" t="str">
        <f>IF(C9170&lt;&gt;"",LEFT(C9170,9),"")</f>
        <v/>
      </c>
      <c r="V9170" s="60" t="str">
        <f>W9170&amp;H9170</f>
        <v/>
      </c>
      <c r="W9170" s="60" t="str">
        <f>_xlfn.LET(_xlpm.TextCell,TEXT(G9170,"###"),IF(_xlpm.TextCell&lt;&gt;"",IF(StyleSpaceSplit,IFERROR(IF(FIND(" ",_xlpm.TextCell)&gt;=1,MID(_xlpm.TextCell,1,FIND(" ",_xlpm.TextCell)-1),_xlpm.TextCell),_xlpm.TextCell),_xlpm.TextCell),""))</f>
        <v/>
      </c>
      <c r="X9170" s="60" t="str">
        <f>IF(A9170&lt;&gt;"",IFERROR(IF(FIND(" ",G9170)&gt;=1,MID(G9170,FIND(" ",G9170)+1,LEN(G9170)),""),""),"")</f>
        <v/>
      </c>
      <c r="AC9170" s="51">
        <f>IFERROR(VALUE(MID($C9170,1,2)),0)</f>
        <v>0</v>
      </c>
      <c r="AD9170" s="44">
        <f>IFERROR(VALUE(MID($C9170,4,3)),0)</f>
        <v>0</v>
      </c>
      <c r="AE9170" s="51">
        <f>VALUE(RIGHT("00"&amp;AC9170,2)&amp;RIGHT("000"&amp;AD9170,3))</f>
        <v>0</v>
      </c>
    </row>
    <row r="9171" spans="1:31">
      <c r="A9171" s="60" t="str">
        <f>IF(G9171&amp;Q9171&lt;&gt;"",W9171&amp;Q9171,"")</f>
        <v/>
      </c>
      <c r="B9171" s="85" t="str">
        <f>IF(C9171&lt;&gt;"",LEFT(C9171,9),"")</f>
        <v/>
      </c>
      <c r="V9171" s="60" t="str">
        <f>W9171&amp;H9171</f>
        <v/>
      </c>
      <c r="W9171" s="60" t="str">
        <f>_xlfn.LET(_xlpm.TextCell,TEXT(G9171,"###"),IF(_xlpm.TextCell&lt;&gt;"",IF(StyleSpaceSplit,IFERROR(IF(FIND(" ",_xlpm.TextCell)&gt;=1,MID(_xlpm.TextCell,1,FIND(" ",_xlpm.TextCell)-1),_xlpm.TextCell),_xlpm.TextCell),_xlpm.TextCell),""))</f>
        <v/>
      </c>
      <c r="X9171" s="60" t="str">
        <f>IF(A9171&lt;&gt;"",IFERROR(IF(FIND(" ",G9171)&gt;=1,MID(G9171,FIND(" ",G9171)+1,LEN(G9171)),""),""),"")</f>
        <v/>
      </c>
      <c r="AC9171" s="51">
        <f>IFERROR(VALUE(MID($C9171,1,2)),0)</f>
        <v>0</v>
      </c>
      <c r="AD9171" s="44">
        <f>IFERROR(VALUE(MID($C9171,4,3)),0)</f>
        <v>0</v>
      </c>
      <c r="AE9171" s="51">
        <f>VALUE(RIGHT("00"&amp;AC9171,2)&amp;RIGHT("000"&amp;AD9171,3))</f>
        <v>0</v>
      </c>
    </row>
    <row r="9172" spans="1:31">
      <c r="A9172" s="60" t="str">
        <f>IF(G9172&amp;Q9172&lt;&gt;"",W9172&amp;Q9172,"")</f>
        <v/>
      </c>
      <c r="B9172" s="85" t="str">
        <f>IF(C9172&lt;&gt;"",LEFT(C9172,9),"")</f>
        <v/>
      </c>
      <c r="V9172" s="60" t="str">
        <f>W9172&amp;H9172</f>
        <v/>
      </c>
      <c r="W9172" s="60" t="str">
        <f>_xlfn.LET(_xlpm.TextCell,TEXT(G9172,"###"),IF(_xlpm.TextCell&lt;&gt;"",IF(StyleSpaceSplit,IFERROR(IF(FIND(" ",_xlpm.TextCell)&gt;=1,MID(_xlpm.TextCell,1,FIND(" ",_xlpm.TextCell)-1),_xlpm.TextCell),_xlpm.TextCell),_xlpm.TextCell),""))</f>
        <v/>
      </c>
      <c r="X9172" s="60" t="str">
        <f>IF(A9172&lt;&gt;"",IFERROR(IF(FIND(" ",G9172)&gt;=1,MID(G9172,FIND(" ",G9172)+1,LEN(G9172)),""),""),"")</f>
        <v/>
      </c>
      <c r="AC9172" s="51">
        <f>IFERROR(VALUE(MID($C9172,1,2)),0)</f>
        <v>0</v>
      </c>
      <c r="AD9172" s="44">
        <f>IFERROR(VALUE(MID($C9172,4,3)),0)</f>
        <v>0</v>
      </c>
      <c r="AE9172" s="51">
        <f>VALUE(RIGHT("00"&amp;AC9172,2)&amp;RIGHT("000"&amp;AD9172,3))</f>
        <v>0</v>
      </c>
    </row>
    <row r="9173" spans="1:31">
      <c r="A9173" s="60" t="str">
        <f>IF(G9173&amp;Q9173&lt;&gt;"",W9173&amp;Q9173,"")</f>
        <v/>
      </c>
      <c r="B9173" s="85" t="str">
        <f>IF(C9173&lt;&gt;"",LEFT(C9173,9),"")</f>
        <v/>
      </c>
      <c r="V9173" s="60" t="str">
        <f>W9173&amp;H9173</f>
        <v/>
      </c>
      <c r="W9173" s="60" t="str">
        <f>_xlfn.LET(_xlpm.TextCell,TEXT(G9173,"###"),IF(_xlpm.TextCell&lt;&gt;"",IF(StyleSpaceSplit,IFERROR(IF(FIND(" ",_xlpm.TextCell)&gt;=1,MID(_xlpm.TextCell,1,FIND(" ",_xlpm.TextCell)-1),_xlpm.TextCell),_xlpm.TextCell),_xlpm.TextCell),""))</f>
        <v/>
      </c>
      <c r="X9173" s="60" t="str">
        <f>IF(A9173&lt;&gt;"",IFERROR(IF(FIND(" ",G9173)&gt;=1,MID(G9173,FIND(" ",G9173)+1,LEN(G9173)),""),""),"")</f>
        <v/>
      </c>
      <c r="AC9173" s="51">
        <f>IFERROR(VALUE(MID($C9173,1,2)),0)</f>
        <v>0</v>
      </c>
      <c r="AD9173" s="44">
        <f>IFERROR(VALUE(MID($C9173,4,3)),0)</f>
        <v>0</v>
      </c>
      <c r="AE9173" s="51">
        <f>VALUE(RIGHT("00"&amp;AC9173,2)&amp;RIGHT("000"&amp;AD9173,3))</f>
        <v>0</v>
      </c>
    </row>
    <row r="9174" spans="1:31">
      <c r="A9174" s="60" t="str">
        <f>IF(G9174&amp;Q9174&lt;&gt;"",W9174&amp;Q9174,"")</f>
        <v/>
      </c>
      <c r="B9174" s="85" t="str">
        <f>IF(C9174&lt;&gt;"",LEFT(C9174,9),"")</f>
        <v/>
      </c>
      <c r="V9174" s="60" t="str">
        <f>W9174&amp;H9174</f>
        <v/>
      </c>
      <c r="W9174" s="60" t="str">
        <f>_xlfn.LET(_xlpm.TextCell,TEXT(G9174,"###"),IF(_xlpm.TextCell&lt;&gt;"",IF(StyleSpaceSplit,IFERROR(IF(FIND(" ",_xlpm.TextCell)&gt;=1,MID(_xlpm.TextCell,1,FIND(" ",_xlpm.TextCell)-1),_xlpm.TextCell),_xlpm.TextCell),_xlpm.TextCell),""))</f>
        <v/>
      </c>
      <c r="X9174" s="60" t="str">
        <f>IF(A9174&lt;&gt;"",IFERROR(IF(FIND(" ",G9174)&gt;=1,MID(G9174,FIND(" ",G9174)+1,LEN(G9174)),""),""),"")</f>
        <v/>
      </c>
      <c r="AC9174" s="51">
        <f>IFERROR(VALUE(MID($C9174,1,2)),0)</f>
        <v>0</v>
      </c>
      <c r="AD9174" s="44">
        <f>IFERROR(VALUE(MID($C9174,4,3)),0)</f>
        <v>0</v>
      </c>
      <c r="AE9174" s="51">
        <f>VALUE(RIGHT("00"&amp;AC9174,2)&amp;RIGHT("000"&amp;AD9174,3))</f>
        <v>0</v>
      </c>
    </row>
    <row r="9175" spans="1:31">
      <c r="A9175" s="60" t="str">
        <f>IF(G9175&amp;Q9175&lt;&gt;"",W9175&amp;Q9175,"")</f>
        <v/>
      </c>
      <c r="B9175" s="85" t="str">
        <f>IF(C9175&lt;&gt;"",LEFT(C9175,9),"")</f>
        <v/>
      </c>
      <c r="V9175" s="60" t="str">
        <f>W9175&amp;H9175</f>
        <v/>
      </c>
      <c r="W9175" s="60" t="str">
        <f>_xlfn.LET(_xlpm.TextCell,TEXT(G9175,"###"),IF(_xlpm.TextCell&lt;&gt;"",IF(StyleSpaceSplit,IFERROR(IF(FIND(" ",_xlpm.TextCell)&gt;=1,MID(_xlpm.TextCell,1,FIND(" ",_xlpm.TextCell)-1),_xlpm.TextCell),_xlpm.TextCell),_xlpm.TextCell),""))</f>
        <v/>
      </c>
      <c r="X9175" s="60" t="str">
        <f>IF(A9175&lt;&gt;"",IFERROR(IF(FIND(" ",G9175)&gt;=1,MID(G9175,FIND(" ",G9175)+1,LEN(G9175)),""),""),"")</f>
        <v/>
      </c>
      <c r="AC9175" s="51">
        <f>IFERROR(VALUE(MID($C9175,1,2)),0)</f>
        <v>0</v>
      </c>
      <c r="AD9175" s="44">
        <f>IFERROR(VALUE(MID($C9175,4,3)),0)</f>
        <v>0</v>
      </c>
      <c r="AE9175" s="51">
        <f>VALUE(RIGHT("00"&amp;AC9175,2)&amp;RIGHT("000"&amp;AD9175,3))</f>
        <v>0</v>
      </c>
    </row>
    <row r="9176" spans="1:31">
      <c r="A9176" s="60" t="str">
        <f>IF(G9176&amp;Q9176&lt;&gt;"",W9176&amp;Q9176,"")</f>
        <v/>
      </c>
      <c r="B9176" s="85" t="str">
        <f>IF(C9176&lt;&gt;"",LEFT(C9176,9),"")</f>
        <v/>
      </c>
      <c r="V9176" s="60" t="str">
        <f>W9176&amp;H9176</f>
        <v/>
      </c>
      <c r="W9176" s="60" t="str">
        <f>_xlfn.LET(_xlpm.TextCell,TEXT(G9176,"###"),IF(_xlpm.TextCell&lt;&gt;"",IF(StyleSpaceSplit,IFERROR(IF(FIND(" ",_xlpm.TextCell)&gt;=1,MID(_xlpm.TextCell,1,FIND(" ",_xlpm.TextCell)-1),_xlpm.TextCell),_xlpm.TextCell),_xlpm.TextCell),""))</f>
        <v/>
      </c>
      <c r="X9176" s="60" t="str">
        <f>IF(A9176&lt;&gt;"",IFERROR(IF(FIND(" ",G9176)&gt;=1,MID(G9176,FIND(" ",G9176)+1,LEN(G9176)),""),""),"")</f>
        <v/>
      </c>
      <c r="AC9176" s="51">
        <f>IFERROR(VALUE(MID($C9176,1,2)),0)</f>
        <v>0</v>
      </c>
      <c r="AD9176" s="44">
        <f>IFERROR(VALUE(MID($C9176,4,3)),0)</f>
        <v>0</v>
      </c>
      <c r="AE9176" s="51">
        <f>VALUE(RIGHT("00"&amp;AC9176,2)&amp;RIGHT("000"&amp;AD9176,3))</f>
        <v>0</v>
      </c>
    </row>
    <row r="9177" spans="1:31">
      <c r="A9177" s="60" t="str">
        <f>IF(G9177&amp;Q9177&lt;&gt;"",W9177&amp;Q9177,"")</f>
        <v/>
      </c>
      <c r="B9177" s="85" t="str">
        <f>IF(C9177&lt;&gt;"",LEFT(C9177,9),"")</f>
        <v/>
      </c>
      <c r="V9177" s="60" t="str">
        <f>W9177&amp;H9177</f>
        <v/>
      </c>
      <c r="W9177" s="60" t="str">
        <f>_xlfn.LET(_xlpm.TextCell,TEXT(G9177,"###"),IF(_xlpm.TextCell&lt;&gt;"",IF(StyleSpaceSplit,IFERROR(IF(FIND(" ",_xlpm.TextCell)&gt;=1,MID(_xlpm.TextCell,1,FIND(" ",_xlpm.TextCell)-1),_xlpm.TextCell),_xlpm.TextCell),_xlpm.TextCell),""))</f>
        <v/>
      </c>
      <c r="X9177" s="60" t="str">
        <f>IF(A9177&lt;&gt;"",IFERROR(IF(FIND(" ",G9177)&gt;=1,MID(G9177,FIND(" ",G9177)+1,LEN(G9177)),""),""),"")</f>
        <v/>
      </c>
      <c r="AC9177" s="51">
        <f>IFERROR(VALUE(MID($C9177,1,2)),0)</f>
        <v>0</v>
      </c>
      <c r="AD9177" s="44">
        <f>IFERROR(VALUE(MID($C9177,4,3)),0)</f>
        <v>0</v>
      </c>
      <c r="AE9177" s="51">
        <f>VALUE(RIGHT("00"&amp;AC9177,2)&amp;RIGHT("000"&amp;AD9177,3))</f>
        <v>0</v>
      </c>
    </row>
    <row r="9178" spans="1:31">
      <c r="A9178" s="60" t="str">
        <f>IF(G9178&amp;Q9178&lt;&gt;"",W9178&amp;Q9178,"")</f>
        <v/>
      </c>
      <c r="B9178" s="85" t="str">
        <f>IF(C9178&lt;&gt;"",LEFT(C9178,9),"")</f>
        <v/>
      </c>
      <c r="V9178" s="60" t="str">
        <f>W9178&amp;H9178</f>
        <v/>
      </c>
      <c r="W9178" s="60" t="str">
        <f>_xlfn.LET(_xlpm.TextCell,TEXT(G9178,"###"),IF(_xlpm.TextCell&lt;&gt;"",IF(StyleSpaceSplit,IFERROR(IF(FIND(" ",_xlpm.TextCell)&gt;=1,MID(_xlpm.TextCell,1,FIND(" ",_xlpm.TextCell)-1),_xlpm.TextCell),_xlpm.TextCell),_xlpm.TextCell),""))</f>
        <v/>
      </c>
      <c r="X9178" s="60" t="str">
        <f>IF(A9178&lt;&gt;"",IFERROR(IF(FIND(" ",G9178)&gt;=1,MID(G9178,FIND(" ",G9178)+1,LEN(G9178)),""),""),"")</f>
        <v/>
      </c>
      <c r="AC9178" s="51">
        <f>IFERROR(VALUE(MID($C9178,1,2)),0)</f>
        <v>0</v>
      </c>
      <c r="AD9178" s="44">
        <f>IFERROR(VALUE(MID($C9178,4,3)),0)</f>
        <v>0</v>
      </c>
      <c r="AE9178" s="51">
        <f>VALUE(RIGHT("00"&amp;AC9178,2)&amp;RIGHT("000"&amp;AD9178,3))</f>
        <v>0</v>
      </c>
    </row>
    <row r="9179" spans="1:31">
      <c r="A9179" s="60" t="str">
        <f>IF(G9179&amp;Q9179&lt;&gt;"",W9179&amp;Q9179,"")</f>
        <v/>
      </c>
      <c r="B9179" s="85" t="str">
        <f>IF(C9179&lt;&gt;"",LEFT(C9179,9),"")</f>
        <v/>
      </c>
      <c r="V9179" s="60" t="str">
        <f>W9179&amp;H9179</f>
        <v/>
      </c>
      <c r="W9179" s="60" t="str">
        <f>_xlfn.LET(_xlpm.TextCell,TEXT(G9179,"###"),IF(_xlpm.TextCell&lt;&gt;"",IF(StyleSpaceSplit,IFERROR(IF(FIND(" ",_xlpm.TextCell)&gt;=1,MID(_xlpm.TextCell,1,FIND(" ",_xlpm.TextCell)-1),_xlpm.TextCell),_xlpm.TextCell),_xlpm.TextCell),""))</f>
        <v/>
      </c>
      <c r="X9179" s="60" t="str">
        <f>IF(A9179&lt;&gt;"",IFERROR(IF(FIND(" ",G9179)&gt;=1,MID(G9179,FIND(" ",G9179)+1,LEN(G9179)),""),""),"")</f>
        <v/>
      </c>
      <c r="AC9179" s="51">
        <f>IFERROR(VALUE(MID($C9179,1,2)),0)</f>
        <v>0</v>
      </c>
      <c r="AD9179" s="44">
        <f>IFERROR(VALUE(MID($C9179,4,3)),0)</f>
        <v>0</v>
      </c>
      <c r="AE9179" s="51">
        <f>VALUE(RIGHT("00"&amp;AC9179,2)&amp;RIGHT("000"&amp;AD9179,3))</f>
        <v>0</v>
      </c>
    </row>
    <row r="9180" spans="1:31">
      <c r="A9180" s="60" t="str">
        <f>IF(G9180&amp;Q9180&lt;&gt;"",W9180&amp;Q9180,"")</f>
        <v/>
      </c>
      <c r="B9180" s="85" t="str">
        <f>IF(C9180&lt;&gt;"",LEFT(C9180,9),"")</f>
        <v/>
      </c>
      <c r="V9180" s="60" t="str">
        <f>W9180&amp;H9180</f>
        <v/>
      </c>
      <c r="W9180" s="60" t="str">
        <f>_xlfn.LET(_xlpm.TextCell,TEXT(G9180,"###"),IF(_xlpm.TextCell&lt;&gt;"",IF(StyleSpaceSplit,IFERROR(IF(FIND(" ",_xlpm.TextCell)&gt;=1,MID(_xlpm.TextCell,1,FIND(" ",_xlpm.TextCell)-1),_xlpm.TextCell),_xlpm.TextCell),_xlpm.TextCell),""))</f>
        <v/>
      </c>
      <c r="X9180" s="60" t="str">
        <f>IF(A9180&lt;&gt;"",IFERROR(IF(FIND(" ",G9180)&gt;=1,MID(G9180,FIND(" ",G9180)+1,LEN(G9180)),""),""),"")</f>
        <v/>
      </c>
      <c r="AC9180" s="51">
        <f>IFERROR(VALUE(MID($C9180,1,2)),0)</f>
        <v>0</v>
      </c>
      <c r="AD9180" s="44">
        <f>IFERROR(VALUE(MID($C9180,4,3)),0)</f>
        <v>0</v>
      </c>
      <c r="AE9180" s="51">
        <f>VALUE(RIGHT("00"&amp;AC9180,2)&amp;RIGHT("000"&amp;AD9180,3))</f>
        <v>0</v>
      </c>
    </row>
    <row r="9181" spans="1:31">
      <c r="A9181" s="60" t="str">
        <f>IF(G9181&amp;Q9181&lt;&gt;"",W9181&amp;Q9181,"")</f>
        <v/>
      </c>
      <c r="B9181" s="85" t="str">
        <f>IF(C9181&lt;&gt;"",LEFT(C9181,9),"")</f>
        <v/>
      </c>
      <c r="V9181" s="60" t="str">
        <f>W9181&amp;H9181</f>
        <v/>
      </c>
      <c r="W9181" s="60" t="str">
        <f>_xlfn.LET(_xlpm.TextCell,TEXT(G9181,"###"),IF(_xlpm.TextCell&lt;&gt;"",IF(StyleSpaceSplit,IFERROR(IF(FIND(" ",_xlpm.TextCell)&gt;=1,MID(_xlpm.TextCell,1,FIND(" ",_xlpm.TextCell)-1),_xlpm.TextCell),_xlpm.TextCell),_xlpm.TextCell),""))</f>
        <v/>
      </c>
      <c r="X9181" s="60" t="str">
        <f>IF(A9181&lt;&gt;"",IFERROR(IF(FIND(" ",G9181)&gt;=1,MID(G9181,FIND(" ",G9181)+1,LEN(G9181)),""),""),"")</f>
        <v/>
      </c>
      <c r="AC9181" s="51">
        <f>IFERROR(VALUE(MID($C9181,1,2)),0)</f>
        <v>0</v>
      </c>
      <c r="AD9181" s="44">
        <f>IFERROR(VALUE(MID($C9181,4,3)),0)</f>
        <v>0</v>
      </c>
      <c r="AE9181" s="51">
        <f>VALUE(RIGHT("00"&amp;AC9181,2)&amp;RIGHT("000"&amp;AD9181,3))</f>
        <v>0</v>
      </c>
    </row>
    <row r="9182" spans="1:31">
      <c r="A9182" s="60" t="str">
        <f>IF(G9182&amp;Q9182&lt;&gt;"",W9182&amp;Q9182,"")</f>
        <v/>
      </c>
      <c r="B9182" s="85" t="str">
        <f>IF(C9182&lt;&gt;"",LEFT(C9182,9),"")</f>
        <v/>
      </c>
      <c r="V9182" s="60" t="str">
        <f>W9182&amp;H9182</f>
        <v/>
      </c>
      <c r="W9182" s="60" t="str">
        <f>_xlfn.LET(_xlpm.TextCell,TEXT(G9182,"###"),IF(_xlpm.TextCell&lt;&gt;"",IF(StyleSpaceSplit,IFERROR(IF(FIND(" ",_xlpm.TextCell)&gt;=1,MID(_xlpm.TextCell,1,FIND(" ",_xlpm.TextCell)-1),_xlpm.TextCell),_xlpm.TextCell),_xlpm.TextCell),""))</f>
        <v/>
      </c>
      <c r="X9182" s="60" t="str">
        <f>IF(A9182&lt;&gt;"",IFERROR(IF(FIND(" ",G9182)&gt;=1,MID(G9182,FIND(" ",G9182)+1,LEN(G9182)),""),""),"")</f>
        <v/>
      </c>
      <c r="AC9182" s="51">
        <f>IFERROR(VALUE(MID($C9182,1,2)),0)</f>
        <v>0</v>
      </c>
      <c r="AD9182" s="44">
        <f>IFERROR(VALUE(MID($C9182,4,3)),0)</f>
        <v>0</v>
      </c>
      <c r="AE9182" s="51">
        <f>VALUE(RIGHT("00"&amp;AC9182,2)&amp;RIGHT("000"&amp;AD9182,3))</f>
        <v>0</v>
      </c>
    </row>
    <row r="9183" spans="1:31">
      <c r="A9183" s="60" t="str">
        <f>IF(G9183&amp;Q9183&lt;&gt;"",W9183&amp;Q9183,"")</f>
        <v/>
      </c>
      <c r="B9183" s="85" t="str">
        <f>IF(C9183&lt;&gt;"",LEFT(C9183,9),"")</f>
        <v/>
      </c>
      <c r="V9183" s="60" t="str">
        <f>W9183&amp;H9183</f>
        <v/>
      </c>
      <c r="W9183" s="60" t="str">
        <f>_xlfn.LET(_xlpm.TextCell,TEXT(G9183,"###"),IF(_xlpm.TextCell&lt;&gt;"",IF(StyleSpaceSplit,IFERROR(IF(FIND(" ",_xlpm.TextCell)&gt;=1,MID(_xlpm.TextCell,1,FIND(" ",_xlpm.TextCell)-1),_xlpm.TextCell),_xlpm.TextCell),_xlpm.TextCell),""))</f>
        <v/>
      </c>
      <c r="X9183" s="60" t="str">
        <f>IF(A9183&lt;&gt;"",IFERROR(IF(FIND(" ",G9183)&gt;=1,MID(G9183,FIND(" ",G9183)+1,LEN(G9183)),""),""),"")</f>
        <v/>
      </c>
      <c r="AC9183" s="51">
        <f>IFERROR(VALUE(MID($C9183,1,2)),0)</f>
        <v>0</v>
      </c>
      <c r="AD9183" s="44">
        <f>IFERROR(VALUE(MID($C9183,4,3)),0)</f>
        <v>0</v>
      </c>
      <c r="AE9183" s="51">
        <f>VALUE(RIGHT("00"&amp;AC9183,2)&amp;RIGHT("000"&amp;AD9183,3))</f>
        <v>0</v>
      </c>
    </row>
    <row r="9184" spans="1:31">
      <c r="A9184" s="60" t="str">
        <f>IF(G9184&amp;Q9184&lt;&gt;"",W9184&amp;Q9184,"")</f>
        <v/>
      </c>
      <c r="B9184" s="85" t="str">
        <f>IF(C9184&lt;&gt;"",LEFT(C9184,9),"")</f>
        <v/>
      </c>
      <c r="V9184" s="60" t="str">
        <f>W9184&amp;H9184</f>
        <v/>
      </c>
      <c r="W9184" s="60" t="str">
        <f>_xlfn.LET(_xlpm.TextCell,TEXT(G9184,"###"),IF(_xlpm.TextCell&lt;&gt;"",IF(StyleSpaceSplit,IFERROR(IF(FIND(" ",_xlpm.TextCell)&gt;=1,MID(_xlpm.TextCell,1,FIND(" ",_xlpm.TextCell)-1),_xlpm.TextCell),_xlpm.TextCell),_xlpm.TextCell),""))</f>
        <v/>
      </c>
      <c r="X9184" s="60" t="str">
        <f>IF(A9184&lt;&gt;"",IFERROR(IF(FIND(" ",G9184)&gt;=1,MID(G9184,FIND(" ",G9184)+1,LEN(G9184)),""),""),"")</f>
        <v/>
      </c>
      <c r="AC9184" s="51">
        <f>IFERROR(VALUE(MID($C9184,1,2)),0)</f>
        <v>0</v>
      </c>
      <c r="AD9184" s="44">
        <f>IFERROR(VALUE(MID($C9184,4,3)),0)</f>
        <v>0</v>
      </c>
      <c r="AE9184" s="51">
        <f>VALUE(RIGHT("00"&amp;AC9184,2)&amp;RIGHT("000"&amp;AD9184,3))</f>
        <v>0</v>
      </c>
    </row>
    <row r="9185" spans="1:31">
      <c r="A9185" s="60" t="str">
        <f>IF(G9185&amp;Q9185&lt;&gt;"",W9185&amp;Q9185,"")</f>
        <v/>
      </c>
      <c r="B9185" s="85" t="str">
        <f>IF(C9185&lt;&gt;"",LEFT(C9185,9),"")</f>
        <v/>
      </c>
      <c r="V9185" s="60" t="str">
        <f>W9185&amp;H9185</f>
        <v/>
      </c>
      <c r="W9185" s="60" t="str">
        <f>_xlfn.LET(_xlpm.TextCell,TEXT(G9185,"###"),IF(_xlpm.TextCell&lt;&gt;"",IF(StyleSpaceSplit,IFERROR(IF(FIND(" ",_xlpm.TextCell)&gt;=1,MID(_xlpm.TextCell,1,FIND(" ",_xlpm.TextCell)-1),_xlpm.TextCell),_xlpm.TextCell),_xlpm.TextCell),""))</f>
        <v/>
      </c>
      <c r="X9185" s="60" t="str">
        <f>IF(A9185&lt;&gt;"",IFERROR(IF(FIND(" ",G9185)&gt;=1,MID(G9185,FIND(" ",G9185)+1,LEN(G9185)),""),""),"")</f>
        <v/>
      </c>
      <c r="AC9185" s="51">
        <f>IFERROR(VALUE(MID($C9185,1,2)),0)</f>
        <v>0</v>
      </c>
      <c r="AD9185" s="44">
        <f>IFERROR(VALUE(MID($C9185,4,3)),0)</f>
        <v>0</v>
      </c>
      <c r="AE9185" s="51">
        <f>VALUE(RIGHT("00"&amp;AC9185,2)&amp;RIGHT("000"&amp;AD9185,3))</f>
        <v>0</v>
      </c>
    </row>
    <row r="9186" spans="1:31">
      <c r="A9186" s="60" t="str">
        <f>IF(G9186&amp;Q9186&lt;&gt;"",W9186&amp;Q9186,"")</f>
        <v/>
      </c>
      <c r="B9186" s="85" t="str">
        <f>IF(C9186&lt;&gt;"",LEFT(C9186,9),"")</f>
        <v/>
      </c>
      <c r="V9186" s="60" t="str">
        <f>W9186&amp;H9186</f>
        <v/>
      </c>
      <c r="W9186" s="60" t="str">
        <f>_xlfn.LET(_xlpm.TextCell,TEXT(G9186,"###"),IF(_xlpm.TextCell&lt;&gt;"",IF(StyleSpaceSplit,IFERROR(IF(FIND(" ",_xlpm.TextCell)&gt;=1,MID(_xlpm.TextCell,1,FIND(" ",_xlpm.TextCell)-1),_xlpm.TextCell),_xlpm.TextCell),_xlpm.TextCell),""))</f>
        <v/>
      </c>
      <c r="X9186" s="60" t="str">
        <f>IF(A9186&lt;&gt;"",IFERROR(IF(FIND(" ",G9186)&gt;=1,MID(G9186,FIND(" ",G9186)+1,LEN(G9186)),""),""),"")</f>
        <v/>
      </c>
      <c r="AC9186" s="51">
        <f>IFERROR(VALUE(MID($C9186,1,2)),0)</f>
        <v>0</v>
      </c>
      <c r="AD9186" s="44">
        <f>IFERROR(VALUE(MID($C9186,4,3)),0)</f>
        <v>0</v>
      </c>
      <c r="AE9186" s="51">
        <f>VALUE(RIGHT("00"&amp;AC9186,2)&amp;RIGHT("000"&amp;AD9186,3))</f>
        <v>0</v>
      </c>
    </row>
    <row r="9187" spans="1:31">
      <c r="A9187" s="60" t="str">
        <f>IF(G9187&amp;Q9187&lt;&gt;"",W9187&amp;Q9187,"")</f>
        <v/>
      </c>
      <c r="B9187" s="85" t="str">
        <f>IF(C9187&lt;&gt;"",LEFT(C9187,9),"")</f>
        <v/>
      </c>
      <c r="V9187" s="60" t="str">
        <f>W9187&amp;H9187</f>
        <v/>
      </c>
      <c r="W9187" s="60" t="str">
        <f>_xlfn.LET(_xlpm.TextCell,TEXT(G9187,"###"),IF(_xlpm.TextCell&lt;&gt;"",IF(StyleSpaceSplit,IFERROR(IF(FIND(" ",_xlpm.TextCell)&gt;=1,MID(_xlpm.TextCell,1,FIND(" ",_xlpm.TextCell)-1),_xlpm.TextCell),_xlpm.TextCell),_xlpm.TextCell),""))</f>
        <v/>
      </c>
      <c r="X9187" s="60" t="str">
        <f>IF(A9187&lt;&gt;"",IFERROR(IF(FIND(" ",G9187)&gt;=1,MID(G9187,FIND(" ",G9187)+1,LEN(G9187)),""),""),"")</f>
        <v/>
      </c>
      <c r="AC9187" s="51">
        <f>IFERROR(VALUE(MID($C9187,1,2)),0)</f>
        <v>0</v>
      </c>
      <c r="AD9187" s="44">
        <f>IFERROR(VALUE(MID($C9187,4,3)),0)</f>
        <v>0</v>
      </c>
      <c r="AE9187" s="51">
        <f>VALUE(RIGHT("00"&amp;AC9187,2)&amp;RIGHT("000"&amp;AD9187,3))</f>
        <v>0</v>
      </c>
    </row>
    <row r="9188" spans="1:31">
      <c r="A9188" s="60" t="str">
        <f>IF(G9188&amp;Q9188&lt;&gt;"",W9188&amp;Q9188,"")</f>
        <v/>
      </c>
      <c r="B9188" s="85" t="str">
        <f>IF(C9188&lt;&gt;"",LEFT(C9188,9),"")</f>
        <v/>
      </c>
      <c r="V9188" s="60" t="str">
        <f>W9188&amp;H9188</f>
        <v/>
      </c>
      <c r="W9188" s="60" t="str">
        <f>_xlfn.LET(_xlpm.TextCell,TEXT(G9188,"###"),IF(_xlpm.TextCell&lt;&gt;"",IF(StyleSpaceSplit,IFERROR(IF(FIND(" ",_xlpm.TextCell)&gt;=1,MID(_xlpm.TextCell,1,FIND(" ",_xlpm.TextCell)-1),_xlpm.TextCell),_xlpm.TextCell),_xlpm.TextCell),""))</f>
        <v/>
      </c>
      <c r="X9188" s="60" t="str">
        <f>IF(A9188&lt;&gt;"",IFERROR(IF(FIND(" ",G9188)&gt;=1,MID(G9188,FIND(" ",G9188)+1,LEN(G9188)),""),""),"")</f>
        <v/>
      </c>
      <c r="AC9188" s="51">
        <f>IFERROR(VALUE(MID($C9188,1,2)),0)</f>
        <v>0</v>
      </c>
      <c r="AD9188" s="44">
        <f>IFERROR(VALUE(MID($C9188,4,3)),0)</f>
        <v>0</v>
      </c>
      <c r="AE9188" s="51">
        <f>VALUE(RIGHT("00"&amp;AC9188,2)&amp;RIGHT("000"&amp;AD9188,3))</f>
        <v>0</v>
      </c>
    </row>
    <row r="9189" spans="1:31">
      <c r="A9189" s="60" t="str">
        <f>IF(G9189&amp;Q9189&lt;&gt;"",W9189&amp;Q9189,"")</f>
        <v/>
      </c>
      <c r="B9189" s="85" t="str">
        <f>IF(C9189&lt;&gt;"",LEFT(C9189,9),"")</f>
        <v/>
      </c>
      <c r="V9189" s="60" t="str">
        <f>W9189&amp;H9189</f>
        <v/>
      </c>
      <c r="W9189" s="60" t="str">
        <f>_xlfn.LET(_xlpm.TextCell,TEXT(G9189,"###"),IF(_xlpm.TextCell&lt;&gt;"",IF(StyleSpaceSplit,IFERROR(IF(FIND(" ",_xlpm.TextCell)&gt;=1,MID(_xlpm.TextCell,1,FIND(" ",_xlpm.TextCell)-1),_xlpm.TextCell),_xlpm.TextCell),_xlpm.TextCell),""))</f>
        <v/>
      </c>
      <c r="X9189" s="60" t="str">
        <f>IF(A9189&lt;&gt;"",IFERROR(IF(FIND(" ",G9189)&gt;=1,MID(G9189,FIND(" ",G9189)+1,LEN(G9189)),""),""),"")</f>
        <v/>
      </c>
      <c r="AC9189" s="51">
        <f>IFERROR(VALUE(MID($C9189,1,2)),0)</f>
        <v>0</v>
      </c>
      <c r="AD9189" s="44">
        <f>IFERROR(VALUE(MID($C9189,4,3)),0)</f>
        <v>0</v>
      </c>
      <c r="AE9189" s="51">
        <f>VALUE(RIGHT("00"&amp;AC9189,2)&amp;RIGHT("000"&amp;AD9189,3))</f>
        <v>0</v>
      </c>
    </row>
    <row r="9190" spans="1:31">
      <c r="A9190" s="60" t="str">
        <f>IF(G9190&amp;Q9190&lt;&gt;"",W9190&amp;Q9190,"")</f>
        <v/>
      </c>
      <c r="B9190" s="85" t="str">
        <f>IF(C9190&lt;&gt;"",LEFT(C9190,9),"")</f>
        <v/>
      </c>
      <c r="V9190" s="60" t="str">
        <f>W9190&amp;H9190</f>
        <v/>
      </c>
      <c r="W9190" s="60" t="str">
        <f>_xlfn.LET(_xlpm.TextCell,TEXT(G9190,"###"),IF(_xlpm.TextCell&lt;&gt;"",IF(StyleSpaceSplit,IFERROR(IF(FIND(" ",_xlpm.TextCell)&gt;=1,MID(_xlpm.TextCell,1,FIND(" ",_xlpm.TextCell)-1),_xlpm.TextCell),_xlpm.TextCell),_xlpm.TextCell),""))</f>
        <v/>
      </c>
      <c r="X9190" s="60" t="str">
        <f>IF(A9190&lt;&gt;"",IFERROR(IF(FIND(" ",G9190)&gt;=1,MID(G9190,FIND(" ",G9190)+1,LEN(G9190)),""),""),"")</f>
        <v/>
      </c>
      <c r="AC9190" s="51">
        <f>IFERROR(VALUE(MID($C9190,1,2)),0)</f>
        <v>0</v>
      </c>
      <c r="AD9190" s="44">
        <f>IFERROR(VALUE(MID($C9190,4,3)),0)</f>
        <v>0</v>
      </c>
      <c r="AE9190" s="51">
        <f>VALUE(RIGHT("00"&amp;AC9190,2)&amp;RIGHT("000"&amp;AD9190,3))</f>
        <v>0</v>
      </c>
    </row>
    <row r="9191" spans="1:31">
      <c r="A9191" s="60" t="str">
        <f>IF(G9191&amp;Q9191&lt;&gt;"",W9191&amp;Q9191,"")</f>
        <v/>
      </c>
      <c r="B9191" s="85" t="str">
        <f>IF(C9191&lt;&gt;"",LEFT(C9191,9),"")</f>
        <v/>
      </c>
      <c r="V9191" s="60" t="str">
        <f>W9191&amp;H9191</f>
        <v/>
      </c>
      <c r="W9191" s="60" t="str">
        <f>_xlfn.LET(_xlpm.TextCell,TEXT(G9191,"###"),IF(_xlpm.TextCell&lt;&gt;"",IF(StyleSpaceSplit,IFERROR(IF(FIND(" ",_xlpm.TextCell)&gt;=1,MID(_xlpm.TextCell,1,FIND(" ",_xlpm.TextCell)-1),_xlpm.TextCell),_xlpm.TextCell),_xlpm.TextCell),""))</f>
        <v/>
      </c>
      <c r="X9191" s="60" t="str">
        <f>IF(A9191&lt;&gt;"",IFERROR(IF(FIND(" ",G9191)&gt;=1,MID(G9191,FIND(" ",G9191)+1,LEN(G9191)),""),""),"")</f>
        <v/>
      </c>
      <c r="AC9191" s="51">
        <f>IFERROR(VALUE(MID($C9191,1,2)),0)</f>
        <v>0</v>
      </c>
      <c r="AD9191" s="44">
        <f>IFERROR(VALUE(MID($C9191,4,3)),0)</f>
        <v>0</v>
      </c>
      <c r="AE9191" s="51">
        <f>VALUE(RIGHT("00"&amp;AC9191,2)&amp;RIGHT("000"&amp;AD9191,3))</f>
        <v>0</v>
      </c>
    </row>
    <row r="9192" spans="1:31">
      <c r="A9192" s="60" t="str">
        <f>IF(G9192&amp;Q9192&lt;&gt;"",W9192&amp;Q9192,"")</f>
        <v/>
      </c>
      <c r="B9192" s="85" t="str">
        <f>IF(C9192&lt;&gt;"",LEFT(C9192,9),"")</f>
        <v/>
      </c>
      <c r="V9192" s="60" t="str">
        <f>W9192&amp;H9192</f>
        <v/>
      </c>
      <c r="W9192" s="60" t="str">
        <f>_xlfn.LET(_xlpm.TextCell,TEXT(G9192,"###"),IF(_xlpm.TextCell&lt;&gt;"",IF(StyleSpaceSplit,IFERROR(IF(FIND(" ",_xlpm.TextCell)&gt;=1,MID(_xlpm.TextCell,1,FIND(" ",_xlpm.TextCell)-1),_xlpm.TextCell),_xlpm.TextCell),_xlpm.TextCell),""))</f>
        <v/>
      </c>
      <c r="X9192" s="60" t="str">
        <f>IF(A9192&lt;&gt;"",IFERROR(IF(FIND(" ",G9192)&gt;=1,MID(G9192,FIND(" ",G9192)+1,LEN(G9192)),""),""),"")</f>
        <v/>
      </c>
      <c r="AC9192" s="51">
        <f>IFERROR(VALUE(MID($C9192,1,2)),0)</f>
        <v>0</v>
      </c>
      <c r="AD9192" s="44">
        <f>IFERROR(VALUE(MID($C9192,4,3)),0)</f>
        <v>0</v>
      </c>
      <c r="AE9192" s="51">
        <f>VALUE(RIGHT("00"&amp;AC9192,2)&amp;RIGHT("000"&amp;AD9192,3))</f>
        <v>0</v>
      </c>
    </row>
    <row r="9193" spans="1:31">
      <c r="A9193" s="60" t="str">
        <f>IF(G9193&amp;Q9193&lt;&gt;"",W9193&amp;Q9193,"")</f>
        <v/>
      </c>
      <c r="B9193" s="85" t="str">
        <f>IF(C9193&lt;&gt;"",LEFT(C9193,9),"")</f>
        <v/>
      </c>
      <c r="V9193" s="60" t="str">
        <f>W9193&amp;H9193</f>
        <v/>
      </c>
      <c r="W9193" s="60" t="str">
        <f>_xlfn.LET(_xlpm.TextCell,TEXT(G9193,"###"),IF(_xlpm.TextCell&lt;&gt;"",IF(StyleSpaceSplit,IFERROR(IF(FIND(" ",_xlpm.TextCell)&gt;=1,MID(_xlpm.TextCell,1,FIND(" ",_xlpm.TextCell)-1),_xlpm.TextCell),_xlpm.TextCell),_xlpm.TextCell),""))</f>
        <v/>
      </c>
      <c r="X9193" s="60" t="str">
        <f>IF(A9193&lt;&gt;"",IFERROR(IF(FIND(" ",G9193)&gt;=1,MID(G9193,FIND(" ",G9193)+1,LEN(G9193)),""),""),"")</f>
        <v/>
      </c>
      <c r="AC9193" s="51">
        <f>IFERROR(VALUE(MID($C9193,1,2)),0)</f>
        <v>0</v>
      </c>
      <c r="AD9193" s="44">
        <f>IFERROR(VALUE(MID($C9193,4,3)),0)</f>
        <v>0</v>
      </c>
      <c r="AE9193" s="51">
        <f>VALUE(RIGHT("00"&amp;AC9193,2)&amp;RIGHT("000"&amp;AD9193,3))</f>
        <v>0</v>
      </c>
    </row>
    <row r="9194" spans="1:31">
      <c r="A9194" s="60" t="str">
        <f>IF(G9194&amp;Q9194&lt;&gt;"",W9194&amp;Q9194,"")</f>
        <v/>
      </c>
      <c r="B9194" s="85" t="str">
        <f>IF(C9194&lt;&gt;"",LEFT(C9194,9),"")</f>
        <v/>
      </c>
      <c r="V9194" s="60" t="str">
        <f>W9194&amp;H9194</f>
        <v/>
      </c>
      <c r="W9194" s="60" t="str">
        <f>_xlfn.LET(_xlpm.TextCell,TEXT(G9194,"###"),IF(_xlpm.TextCell&lt;&gt;"",IF(StyleSpaceSplit,IFERROR(IF(FIND(" ",_xlpm.TextCell)&gt;=1,MID(_xlpm.TextCell,1,FIND(" ",_xlpm.TextCell)-1),_xlpm.TextCell),_xlpm.TextCell),_xlpm.TextCell),""))</f>
        <v/>
      </c>
      <c r="X9194" s="60" t="str">
        <f>IF(A9194&lt;&gt;"",IFERROR(IF(FIND(" ",G9194)&gt;=1,MID(G9194,FIND(" ",G9194)+1,LEN(G9194)),""),""),"")</f>
        <v/>
      </c>
      <c r="AC9194" s="51">
        <f>IFERROR(VALUE(MID($C9194,1,2)),0)</f>
        <v>0</v>
      </c>
      <c r="AD9194" s="44">
        <f>IFERROR(VALUE(MID($C9194,4,3)),0)</f>
        <v>0</v>
      </c>
      <c r="AE9194" s="51">
        <f>VALUE(RIGHT("00"&amp;AC9194,2)&amp;RIGHT("000"&amp;AD9194,3))</f>
        <v>0</v>
      </c>
    </row>
    <row r="9195" spans="1:31">
      <c r="A9195" s="60" t="str">
        <f>IF(G9195&amp;Q9195&lt;&gt;"",W9195&amp;Q9195,"")</f>
        <v/>
      </c>
      <c r="B9195" s="85" t="str">
        <f>IF(C9195&lt;&gt;"",LEFT(C9195,9),"")</f>
        <v/>
      </c>
      <c r="V9195" s="60" t="str">
        <f>W9195&amp;H9195</f>
        <v/>
      </c>
      <c r="W9195" s="60" t="str">
        <f>_xlfn.LET(_xlpm.TextCell,TEXT(G9195,"###"),IF(_xlpm.TextCell&lt;&gt;"",IF(StyleSpaceSplit,IFERROR(IF(FIND(" ",_xlpm.TextCell)&gt;=1,MID(_xlpm.TextCell,1,FIND(" ",_xlpm.TextCell)-1),_xlpm.TextCell),_xlpm.TextCell),_xlpm.TextCell),""))</f>
        <v/>
      </c>
      <c r="X9195" s="60" t="str">
        <f>IF(A9195&lt;&gt;"",IFERROR(IF(FIND(" ",G9195)&gt;=1,MID(G9195,FIND(" ",G9195)+1,LEN(G9195)),""),""),"")</f>
        <v/>
      </c>
      <c r="AC9195" s="51">
        <f>IFERROR(VALUE(MID($C9195,1,2)),0)</f>
        <v>0</v>
      </c>
      <c r="AD9195" s="44">
        <f>IFERROR(VALUE(MID($C9195,4,3)),0)</f>
        <v>0</v>
      </c>
      <c r="AE9195" s="51">
        <f>VALUE(RIGHT("00"&amp;AC9195,2)&amp;RIGHT("000"&amp;AD9195,3))</f>
        <v>0</v>
      </c>
    </row>
    <row r="9196" spans="1:31">
      <c r="A9196" s="60" t="str">
        <f>IF(G9196&amp;Q9196&lt;&gt;"",W9196&amp;Q9196,"")</f>
        <v/>
      </c>
      <c r="B9196" s="85" t="str">
        <f>IF(C9196&lt;&gt;"",LEFT(C9196,9),"")</f>
        <v/>
      </c>
      <c r="V9196" s="60" t="str">
        <f>W9196&amp;H9196</f>
        <v/>
      </c>
      <c r="W9196" s="60" t="str">
        <f>_xlfn.LET(_xlpm.TextCell,TEXT(G9196,"###"),IF(_xlpm.TextCell&lt;&gt;"",IF(StyleSpaceSplit,IFERROR(IF(FIND(" ",_xlpm.TextCell)&gt;=1,MID(_xlpm.TextCell,1,FIND(" ",_xlpm.TextCell)-1),_xlpm.TextCell),_xlpm.TextCell),_xlpm.TextCell),""))</f>
        <v/>
      </c>
      <c r="X9196" s="60" t="str">
        <f>IF(A9196&lt;&gt;"",IFERROR(IF(FIND(" ",G9196)&gt;=1,MID(G9196,FIND(" ",G9196)+1,LEN(G9196)),""),""),"")</f>
        <v/>
      </c>
      <c r="AC9196" s="51">
        <f>IFERROR(VALUE(MID($C9196,1,2)),0)</f>
        <v>0</v>
      </c>
      <c r="AD9196" s="44">
        <f>IFERROR(VALUE(MID($C9196,4,3)),0)</f>
        <v>0</v>
      </c>
      <c r="AE9196" s="51">
        <f>VALUE(RIGHT("00"&amp;AC9196,2)&amp;RIGHT("000"&amp;AD9196,3))</f>
        <v>0</v>
      </c>
    </row>
    <row r="9197" spans="1:31">
      <c r="A9197" s="60" t="str">
        <f>IF(G9197&amp;Q9197&lt;&gt;"",W9197&amp;Q9197,"")</f>
        <v/>
      </c>
      <c r="B9197" s="85" t="str">
        <f>IF(C9197&lt;&gt;"",LEFT(C9197,9),"")</f>
        <v/>
      </c>
      <c r="V9197" s="60" t="str">
        <f>W9197&amp;H9197</f>
        <v/>
      </c>
      <c r="W9197" s="60" t="str">
        <f>_xlfn.LET(_xlpm.TextCell,TEXT(G9197,"###"),IF(_xlpm.TextCell&lt;&gt;"",IF(StyleSpaceSplit,IFERROR(IF(FIND(" ",_xlpm.TextCell)&gt;=1,MID(_xlpm.TextCell,1,FIND(" ",_xlpm.TextCell)-1),_xlpm.TextCell),_xlpm.TextCell),_xlpm.TextCell),""))</f>
        <v/>
      </c>
      <c r="X9197" s="60" t="str">
        <f>IF(A9197&lt;&gt;"",IFERROR(IF(FIND(" ",G9197)&gt;=1,MID(G9197,FIND(" ",G9197)+1,LEN(G9197)),""),""),"")</f>
        <v/>
      </c>
      <c r="AC9197" s="51">
        <f>IFERROR(VALUE(MID($C9197,1,2)),0)</f>
        <v>0</v>
      </c>
      <c r="AD9197" s="44">
        <f>IFERROR(VALUE(MID($C9197,4,3)),0)</f>
        <v>0</v>
      </c>
      <c r="AE9197" s="51">
        <f>VALUE(RIGHT("00"&amp;AC9197,2)&amp;RIGHT("000"&amp;AD9197,3))</f>
        <v>0</v>
      </c>
    </row>
    <row r="9198" spans="1:31">
      <c r="A9198" s="60" t="str">
        <f>IF(G9198&amp;Q9198&lt;&gt;"",W9198&amp;Q9198,"")</f>
        <v/>
      </c>
      <c r="B9198" s="85" t="str">
        <f>IF(C9198&lt;&gt;"",LEFT(C9198,9),"")</f>
        <v/>
      </c>
      <c r="V9198" s="60" t="str">
        <f>W9198&amp;H9198</f>
        <v/>
      </c>
      <c r="W9198" s="60" t="str">
        <f>_xlfn.LET(_xlpm.TextCell,TEXT(G9198,"###"),IF(_xlpm.TextCell&lt;&gt;"",IF(StyleSpaceSplit,IFERROR(IF(FIND(" ",_xlpm.TextCell)&gt;=1,MID(_xlpm.TextCell,1,FIND(" ",_xlpm.TextCell)-1),_xlpm.TextCell),_xlpm.TextCell),_xlpm.TextCell),""))</f>
        <v/>
      </c>
      <c r="X9198" s="60" t="str">
        <f>IF(A9198&lt;&gt;"",IFERROR(IF(FIND(" ",G9198)&gt;=1,MID(G9198,FIND(" ",G9198)+1,LEN(G9198)),""),""),"")</f>
        <v/>
      </c>
      <c r="AC9198" s="51">
        <f>IFERROR(VALUE(MID($C9198,1,2)),0)</f>
        <v>0</v>
      </c>
      <c r="AD9198" s="44">
        <f>IFERROR(VALUE(MID($C9198,4,3)),0)</f>
        <v>0</v>
      </c>
      <c r="AE9198" s="51">
        <f>VALUE(RIGHT("00"&amp;AC9198,2)&amp;RIGHT("000"&amp;AD9198,3))</f>
        <v>0</v>
      </c>
    </row>
    <row r="9199" spans="1:31">
      <c r="A9199" s="60" t="str">
        <f>IF(G9199&amp;Q9199&lt;&gt;"",W9199&amp;Q9199,"")</f>
        <v/>
      </c>
      <c r="B9199" s="85" t="str">
        <f>IF(C9199&lt;&gt;"",LEFT(C9199,9),"")</f>
        <v/>
      </c>
      <c r="V9199" s="60" t="str">
        <f>W9199&amp;H9199</f>
        <v/>
      </c>
      <c r="W9199" s="60" t="str">
        <f>_xlfn.LET(_xlpm.TextCell,TEXT(G9199,"###"),IF(_xlpm.TextCell&lt;&gt;"",IF(StyleSpaceSplit,IFERROR(IF(FIND(" ",_xlpm.TextCell)&gt;=1,MID(_xlpm.TextCell,1,FIND(" ",_xlpm.TextCell)-1),_xlpm.TextCell),_xlpm.TextCell),_xlpm.TextCell),""))</f>
        <v/>
      </c>
      <c r="X9199" s="60" t="str">
        <f>IF(A9199&lt;&gt;"",IFERROR(IF(FIND(" ",G9199)&gt;=1,MID(G9199,FIND(" ",G9199)+1,LEN(G9199)),""),""),"")</f>
        <v/>
      </c>
      <c r="AC9199" s="51">
        <f>IFERROR(VALUE(MID($C9199,1,2)),0)</f>
        <v>0</v>
      </c>
      <c r="AD9199" s="44">
        <f>IFERROR(VALUE(MID($C9199,4,3)),0)</f>
        <v>0</v>
      </c>
      <c r="AE9199" s="51">
        <f>VALUE(RIGHT("00"&amp;AC9199,2)&amp;RIGHT("000"&amp;AD9199,3))</f>
        <v>0</v>
      </c>
    </row>
    <row r="9200" spans="1:31">
      <c r="A9200" s="60" t="str">
        <f>IF(G9200&amp;Q9200&lt;&gt;"",W9200&amp;Q9200,"")</f>
        <v/>
      </c>
      <c r="B9200" s="85" t="str">
        <f>IF(C9200&lt;&gt;"",LEFT(C9200,9),"")</f>
        <v/>
      </c>
      <c r="V9200" s="60" t="str">
        <f>W9200&amp;H9200</f>
        <v/>
      </c>
      <c r="W9200" s="60" t="str">
        <f>_xlfn.LET(_xlpm.TextCell,TEXT(G9200,"###"),IF(_xlpm.TextCell&lt;&gt;"",IF(StyleSpaceSplit,IFERROR(IF(FIND(" ",_xlpm.TextCell)&gt;=1,MID(_xlpm.TextCell,1,FIND(" ",_xlpm.TextCell)-1),_xlpm.TextCell),_xlpm.TextCell),_xlpm.TextCell),""))</f>
        <v/>
      </c>
      <c r="X9200" s="60" t="str">
        <f>IF(A9200&lt;&gt;"",IFERROR(IF(FIND(" ",G9200)&gt;=1,MID(G9200,FIND(" ",G9200)+1,LEN(G9200)),""),""),"")</f>
        <v/>
      </c>
      <c r="AC9200" s="51">
        <f>IFERROR(VALUE(MID($C9200,1,2)),0)</f>
        <v>0</v>
      </c>
      <c r="AD9200" s="44">
        <f>IFERROR(VALUE(MID($C9200,4,3)),0)</f>
        <v>0</v>
      </c>
      <c r="AE9200" s="51">
        <f>VALUE(RIGHT("00"&amp;AC9200,2)&amp;RIGHT("000"&amp;AD9200,3))</f>
        <v>0</v>
      </c>
    </row>
    <row r="9201" spans="1:31">
      <c r="A9201" s="60" t="str">
        <f>IF(G9201&amp;Q9201&lt;&gt;"",W9201&amp;Q9201,"")</f>
        <v/>
      </c>
      <c r="B9201" s="85" t="str">
        <f>IF(C9201&lt;&gt;"",LEFT(C9201,9),"")</f>
        <v/>
      </c>
      <c r="V9201" s="60" t="str">
        <f>W9201&amp;H9201</f>
        <v/>
      </c>
      <c r="W9201" s="60" t="str">
        <f>_xlfn.LET(_xlpm.TextCell,TEXT(G9201,"###"),IF(_xlpm.TextCell&lt;&gt;"",IF(StyleSpaceSplit,IFERROR(IF(FIND(" ",_xlpm.TextCell)&gt;=1,MID(_xlpm.TextCell,1,FIND(" ",_xlpm.TextCell)-1),_xlpm.TextCell),_xlpm.TextCell),_xlpm.TextCell),""))</f>
        <v/>
      </c>
      <c r="X9201" s="60" t="str">
        <f>IF(A9201&lt;&gt;"",IFERROR(IF(FIND(" ",G9201)&gt;=1,MID(G9201,FIND(" ",G9201)+1,LEN(G9201)),""),""),"")</f>
        <v/>
      </c>
      <c r="AC9201" s="51">
        <f>IFERROR(VALUE(MID($C9201,1,2)),0)</f>
        <v>0</v>
      </c>
      <c r="AD9201" s="44">
        <f>IFERROR(VALUE(MID($C9201,4,3)),0)</f>
        <v>0</v>
      </c>
      <c r="AE9201" s="51">
        <f>VALUE(RIGHT("00"&amp;AC9201,2)&amp;RIGHT("000"&amp;AD9201,3))</f>
        <v>0</v>
      </c>
    </row>
    <row r="9202" spans="1:31">
      <c r="A9202" s="60" t="str">
        <f>IF(G9202&amp;Q9202&lt;&gt;"",W9202&amp;Q9202,"")</f>
        <v/>
      </c>
      <c r="B9202" s="85" t="str">
        <f>IF(C9202&lt;&gt;"",LEFT(C9202,9),"")</f>
        <v/>
      </c>
      <c r="V9202" s="60" t="str">
        <f>W9202&amp;H9202</f>
        <v/>
      </c>
      <c r="W9202" s="60" t="str">
        <f>_xlfn.LET(_xlpm.TextCell,TEXT(G9202,"###"),IF(_xlpm.TextCell&lt;&gt;"",IF(StyleSpaceSplit,IFERROR(IF(FIND(" ",_xlpm.TextCell)&gt;=1,MID(_xlpm.TextCell,1,FIND(" ",_xlpm.TextCell)-1),_xlpm.TextCell),_xlpm.TextCell),_xlpm.TextCell),""))</f>
        <v/>
      </c>
      <c r="X9202" s="60" t="str">
        <f>IF(A9202&lt;&gt;"",IFERROR(IF(FIND(" ",G9202)&gt;=1,MID(G9202,FIND(" ",G9202)+1,LEN(G9202)),""),""),"")</f>
        <v/>
      </c>
      <c r="AC9202" s="51">
        <f>IFERROR(VALUE(MID($C9202,1,2)),0)</f>
        <v>0</v>
      </c>
      <c r="AD9202" s="44">
        <f>IFERROR(VALUE(MID($C9202,4,3)),0)</f>
        <v>0</v>
      </c>
      <c r="AE9202" s="51">
        <f>VALUE(RIGHT("00"&amp;AC9202,2)&amp;RIGHT("000"&amp;AD9202,3))</f>
        <v>0</v>
      </c>
    </row>
    <row r="9203" spans="1:31">
      <c r="A9203" s="60" t="str">
        <f>IF(G9203&amp;Q9203&lt;&gt;"",W9203&amp;Q9203,"")</f>
        <v/>
      </c>
      <c r="B9203" s="85" t="str">
        <f>IF(C9203&lt;&gt;"",LEFT(C9203,9),"")</f>
        <v/>
      </c>
      <c r="V9203" s="60" t="str">
        <f>W9203&amp;H9203</f>
        <v/>
      </c>
      <c r="W9203" s="60" t="str">
        <f>_xlfn.LET(_xlpm.TextCell,TEXT(G9203,"###"),IF(_xlpm.TextCell&lt;&gt;"",IF(StyleSpaceSplit,IFERROR(IF(FIND(" ",_xlpm.TextCell)&gt;=1,MID(_xlpm.TextCell,1,FIND(" ",_xlpm.TextCell)-1),_xlpm.TextCell),_xlpm.TextCell),_xlpm.TextCell),""))</f>
        <v/>
      </c>
      <c r="X9203" s="60" t="str">
        <f>IF(A9203&lt;&gt;"",IFERROR(IF(FIND(" ",G9203)&gt;=1,MID(G9203,FIND(" ",G9203)+1,LEN(G9203)),""),""),"")</f>
        <v/>
      </c>
      <c r="AC9203" s="51">
        <f>IFERROR(VALUE(MID($C9203,1,2)),0)</f>
        <v>0</v>
      </c>
      <c r="AD9203" s="44">
        <f>IFERROR(VALUE(MID($C9203,4,3)),0)</f>
        <v>0</v>
      </c>
      <c r="AE9203" s="51">
        <f>VALUE(RIGHT("00"&amp;AC9203,2)&amp;RIGHT("000"&amp;AD9203,3))</f>
        <v>0</v>
      </c>
    </row>
    <row r="9204" spans="1:31">
      <c r="A9204" s="60" t="str">
        <f>IF(G9204&amp;Q9204&lt;&gt;"",W9204&amp;Q9204,"")</f>
        <v/>
      </c>
      <c r="B9204" s="85" t="str">
        <f>IF(C9204&lt;&gt;"",LEFT(C9204,9),"")</f>
        <v/>
      </c>
      <c r="V9204" s="60" t="str">
        <f>W9204&amp;H9204</f>
        <v/>
      </c>
      <c r="W9204" s="60" t="str">
        <f>_xlfn.LET(_xlpm.TextCell,TEXT(G9204,"###"),IF(_xlpm.TextCell&lt;&gt;"",IF(StyleSpaceSplit,IFERROR(IF(FIND(" ",_xlpm.TextCell)&gt;=1,MID(_xlpm.TextCell,1,FIND(" ",_xlpm.TextCell)-1),_xlpm.TextCell),_xlpm.TextCell),_xlpm.TextCell),""))</f>
        <v/>
      </c>
      <c r="X9204" s="60" t="str">
        <f>IF(A9204&lt;&gt;"",IFERROR(IF(FIND(" ",G9204)&gt;=1,MID(G9204,FIND(" ",G9204)+1,LEN(G9204)),""),""),"")</f>
        <v/>
      </c>
      <c r="AC9204" s="51">
        <f>IFERROR(VALUE(MID($C9204,1,2)),0)</f>
        <v>0</v>
      </c>
      <c r="AD9204" s="44">
        <f>IFERROR(VALUE(MID($C9204,4,3)),0)</f>
        <v>0</v>
      </c>
      <c r="AE9204" s="51">
        <f>VALUE(RIGHT("00"&amp;AC9204,2)&amp;RIGHT("000"&amp;AD9204,3))</f>
        <v>0</v>
      </c>
    </row>
    <row r="9205" spans="1:31">
      <c r="A9205" s="60" t="str">
        <f>IF(G9205&amp;Q9205&lt;&gt;"",W9205&amp;Q9205,"")</f>
        <v/>
      </c>
      <c r="B9205" s="85" t="str">
        <f>IF(C9205&lt;&gt;"",LEFT(C9205,9),"")</f>
        <v/>
      </c>
      <c r="V9205" s="60" t="str">
        <f>W9205&amp;H9205</f>
        <v/>
      </c>
      <c r="W9205" s="60" t="str">
        <f>_xlfn.LET(_xlpm.TextCell,TEXT(G9205,"###"),IF(_xlpm.TextCell&lt;&gt;"",IF(StyleSpaceSplit,IFERROR(IF(FIND(" ",_xlpm.TextCell)&gt;=1,MID(_xlpm.TextCell,1,FIND(" ",_xlpm.TextCell)-1),_xlpm.TextCell),_xlpm.TextCell),_xlpm.TextCell),""))</f>
        <v/>
      </c>
      <c r="X9205" s="60" t="str">
        <f>IF(A9205&lt;&gt;"",IFERROR(IF(FIND(" ",G9205)&gt;=1,MID(G9205,FIND(" ",G9205)+1,LEN(G9205)),""),""),"")</f>
        <v/>
      </c>
      <c r="AC9205" s="51">
        <f>IFERROR(VALUE(MID($C9205,1,2)),0)</f>
        <v>0</v>
      </c>
      <c r="AD9205" s="44">
        <f>IFERROR(VALUE(MID($C9205,4,3)),0)</f>
        <v>0</v>
      </c>
      <c r="AE9205" s="51">
        <f>VALUE(RIGHT("00"&amp;AC9205,2)&amp;RIGHT("000"&amp;AD9205,3))</f>
        <v>0</v>
      </c>
    </row>
    <row r="9206" spans="1:31">
      <c r="A9206" s="60" t="str">
        <f>IF(G9206&amp;Q9206&lt;&gt;"",W9206&amp;Q9206,"")</f>
        <v/>
      </c>
      <c r="B9206" s="85" t="str">
        <f>IF(C9206&lt;&gt;"",LEFT(C9206,9),"")</f>
        <v/>
      </c>
      <c r="V9206" s="60" t="str">
        <f>W9206&amp;H9206</f>
        <v/>
      </c>
      <c r="W9206" s="60" t="str">
        <f>_xlfn.LET(_xlpm.TextCell,TEXT(G9206,"###"),IF(_xlpm.TextCell&lt;&gt;"",IF(StyleSpaceSplit,IFERROR(IF(FIND(" ",_xlpm.TextCell)&gt;=1,MID(_xlpm.TextCell,1,FIND(" ",_xlpm.TextCell)-1),_xlpm.TextCell),_xlpm.TextCell),_xlpm.TextCell),""))</f>
        <v/>
      </c>
      <c r="X9206" s="60" t="str">
        <f>IF(A9206&lt;&gt;"",IFERROR(IF(FIND(" ",G9206)&gt;=1,MID(G9206,FIND(" ",G9206)+1,LEN(G9206)),""),""),"")</f>
        <v/>
      </c>
      <c r="AC9206" s="51">
        <f>IFERROR(VALUE(MID($C9206,1,2)),0)</f>
        <v>0</v>
      </c>
      <c r="AD9206" s="44">
        <f>IFERROR(VALUE(MID($C9206,4,3)),0)</f>
        <v>0</v>
      </c>
      <c r="AE9206" s="51">
        <f>VALUE(RIGHT("00"&amp;AC9206,2)&amp;RIGHT("000"&amp;AD9206,3))</f>
        <v>0</v>
      </c>
    </row>
    <row r="9207" spans="1:31">
      <c r="A9207" s="60" t="str">
        <f>IF(G9207&amp;Q9207&lt;&gt;"",W9207&amp;Q9207,"")</f>
        <v/>
      </c>
      <c r="B9207" s="85" t="str">
        <f>IF(C9207&lt;&gt;"",LEFT(C9207,9),"")</f>
        <v/>
      </c>
      <c r="V9207" s="60" t="str">
        <f>W9207&amp;H9207</f>
        <v/>
      </c>
      <c r="W9207" s="60" t="str">
        <f>_xlfn.LET(_xlpm.TextCell,TEXT(G9207,"###"),IF(_xlpm.TextCell&lt;&gt;"",IF(StyleSpaceSplit,IFERROR(IF(FIND(" ",_xlpm.TextCell)&gt;=1,MID(_xlpm.TextCell,1,FIND(" ",_xlpm.TextCell)-1),_xlpm.TextCell),_xlpm.TextCell),_xlpm.TextCell),""))</f>
        <v/>
      </c>
      <c r="X9207" s="60" t="str">
        <f>IF(A9207&lt;&gt;"",IFERROR(IF(FIND(" ",G9207)&gt;=1,MID(G9207,FIND(" ",G9207)+1,LEN(G9207)),""),""),"")</f>
        <v/>
      </c>
      <c r="AC9207" s="51">
        <f>IFERROR(VALUE(MID($C9207,1,2)),0)</f>
        <v>0</v>
      </c>
      <c r="AD9207" s="44">
        <f>IFERROR(VALUE(MID($C9207,4,3)),0)</f>
        <v>0</v>
      </c>
      <c r="AE9207" s="51">
        <f>VALUE(RIGHT("00"&amp;AC9207,2)&amp;RIGHT("000"&amp;AD9207,3))</f>
        <v>0</v>
      </c>
    </row>
    <row r="9208" spans="1:31">
      <c r="A9208" s="60" t="str">
        <f>IF(G9208&amp;Q9208&lt;&gt;"",W9208&amp;Q9208,"")</f>
        <v/>
      </c>
      <c r="B9208" s="85" t="str">
        <f>IF(C9208&lt;&gt;"",LEFT(C9208,9),"")</f>
        <v/>
      </c>
      <c r="V9208" s="60" t="str">
        <f>W9208&amp;H9208</f>
        <v/>
      </c>
      <c r="W9208" s="60" t="str">
        <f>_xlfn.LET(_xlpm.TextCell,TEXT(G9208,"###"),IF(_xlpm.TextCell&lt;&gt;"",IF(StyleSpaceSplit,IFERROR(IF(FIND(" ",_xlpm.TextCell)&gt;=1,MID(_xlpm.TextCell,1,FIND(" ",_xlpm.TextCell)-1),_xlpm.TextCell),_xlpm.TextCell),_xlpm.TextCell),""))</f>
        <v/>
      </c>
      <c r="X9208" s="60" t="str">
        <f>IF(A9208&lt;&gt;"",IFERROR(IF(FIND(" ",G9208)&gt;=1,MID(G9208,FIND(" ",G9208)+1,LEN(G9208)),""),""),"")</f>
        <v/>
      </c>
      <c r="AC9208" s="51">
        <f>IFERROR(VALUE(MID($C9208,1,2)),0)</f>
        <v>0</v>
      </c>
      <c r="AD9208" s="44">
        <f>IFERROR(VALUE(MID($C9208,4,3)),0)</f>
        <v>0</v>
      </c>
      <c r="AE9208" s="51">
        <f>VALUE(RIGHT("00"&amp;AC9208,2)&amp;RIGHT("000"&amp;AD9208,3))</f>
        <v>0</v>
      </c>
    </row>
    <row r="9209" spans="1:31">
      <c r="A9209" s="60" t="str">
        <f>IF(G9209&amp;Q9209&lt;&gt;"",W9209&amp;Q9209,"")</f>
        <v/>
      </c>
      <c r="B9209" s="85" t="str">
        <f>IF(C9209&lt;&gt;"",LEFT(C9209,9),"")</f>
        <v/>
      </c>
      <c r="V9209" s="60" t="str">
        <f>W9209&amp;H9209</f>
        <v/>
      </c>
      <c r="W9209" s="60" t="str">
        <f>_xlfn.LET(_xlpm.TextCell,TEXT(G9209,"###"),IF(_xlpm.TextCell&lt;&gt;"",IF(StyleSpaceSplit,IFERROR(IF(FIND(" ",_xlpm.TextCell)&gt;=1,MID(_xlpm.TextCell,1,FIND(" ",_xlpm.TextCell)-1),_xlpm.TextCell),_xlpm.TextCell),_xlpm.TextCell),""))</f>
        <v/>
      </c>
      <c r="X9209" s="60" t="str">
        <f>IF(A9209&lt;&gt;"",IFERROR(IF(FIND(" ",G9209)&gt;=1,MID(G9209,FIND(" ",G9209)+1,LEN(G9209)),""),""),"")</f>
        <v/>
      </c>
      <c r="AC9209" s="51">
        <f>IFERROR(VALUE(MID($C9209,1,2)),0)</f>
        <v>0</v>
      </c>
      <c r="AD9209" s="44">
        <f>IFERROR(VALUE(MID($C9209,4,3)),0)</f>
        <v>0</v>
      </c>
      <c r="AE9209" s="51">
        <f>VALUE(RIGHT("00"&amp;AC9209,2)&amp;RIGHT("000"&amp;AD9209,3))</f>
        <v>0</v>
      </c>
    </row>
    <row r="9210" spans="1:31">
      <c r="A9210" s="60" t="str">
        <f>IF(G9210&amp;Q9210&lt;&gt;"",W9210&amp;Q9210,"")</f>
        <v/>
      </c>
      <c r="B9210" s="85" t="str">
        <f>IF(C9210&lt;&gt;"",LEFT(C9210,9),"")</f>
        <v/>
      </c>
      <c r="V9210" s="60" t="str">
        <f>W9210&amp;H9210</f>
        <v/>
      </c>
      <c r="W9210" s="60" t="str">
        <f>_xlfn.LET(_xlpm.TextCell,TEXT(G9210,"###"),IF(_xlpm.TextCell&lt;&gt;"",IF(StyleSpaceSplit,IFERROR(IF(FIND(" ",_xlpm.TextCell)&gt;=1,MID(_xlpm.TextCell,1,FIND(" ",_xlpm.TextCell)-1),_xlpm.TextCell),_xlpm.TextCell),_xlpm.TextCell),""))</f>
        <v/>
      </c>
      <c r="X9210" s="60" t="str">
        <f>IF(A9210&lt;&gt;"",IFERROR(IF(FIND(" ",G9210)&gt;=1,MID(G9210,FIND(" ",G9210)+1,LEN(G9210)),""),""),"")</f>
        <v/>
      </c>
      <c r="AC9210" s="51">
        <f>IFERROR(VALUE(MID($C9210,1,2)),0)</f>
        <v>0</v>
      </c>
      <c r="AD9210" s="44">
        <f>IFERROR(VALUE(MID($C9210,4,3)),0)</f>
        <v>0</v>
      </c>
      <c r="AE9210" s="51">
        <f>VALUE(RIGHT("00"&amp;AC9210,2)&amp;RIGHT("000"&amp;AD9210,3))</f>
        <v>0</v>
      </c>
    </row>
    <row r="9211" spans="1:31">
      <c r="A9211" s="60" t="str">
        <f>IF(G9211&amp;Q9211&lt;&gt;"",W9211&amp;Q9211,"")</f>
        <v/>
      </c>
      <c r="B9211" s="85" t="str">
        <f>IF(C9211&lt;&gt;"",LEFT(C9211,9),"")</f>
        <v/>
      </c>
      <c r="V9211" s="60" t="str">
        <f>W9211&amp;H9211</f>
        <v/>
      </c>
      <c r="W9211" s="60" t="str">
        <f>_xlfn.LET(_xlpm.TextCell,TEXT(G9211,"###"),IF(_xlpm.TextCell&lt;&gt;"",IF(StyleSpaceSplit,IFERROR(IF(FIND(" ",_xlpm.TextCell)&gt;=1,MID(_xlpm.TextCell,1,FIND(" ",_xlpm.TextCell)-1),_xlpm.TextCell),_xlpm.TextCell),_xlpm.TextCell),""))</f>
        <v/>
      </c>
      <c r="X9211" s="60" t="str">
        <f>IF(A9211&lt;&gt;"",IFERROR(IF(FIND(" ",G9211)&gt;=1,MID(G9211,FIND(" ",G9211)+1,LEN(G9211)),""),""),"")</f>
        <v/>
      </c>
      <c r="AC9211" s="51">
        <f>IFERROR(VALUE(MID($C9211,1,2)),0)</f>
        <v>0</v>
      </c>
      <c r="AD9211" s="44">
        <f>IFERROR(VALUE(MID($C9211,4,3)),0)</f>
        <v>0</v>
      </c>
      <c r="AE9211" s="51">
        <f>VALUE(RIGHT("00"&amp;AC9211,2)&amp;RIGHT("000"&amp;AD9211,3))</f>
        <v>0</v>
      </c>
    </row>
    <row r="9212" spans="1:31">
      <c r="A9212" s="60" t="str">
        <f>IF(G9212&amp;Q9212&lt;&gt;"",W9212&amp;Q9212,"")</f>
        <v/>
      </c>
      <c r="B9212" s="85" t="str">
        <f>IF(C9212&lt;&gt;"",LEFT(C9212,9),"")</f>
        <v/>
      </c>
      <c r="V9212" s="60" t="str">
        <f>W9212&amp;H9212</f>
        <v/>
      </c>
      <c r="W9212" s="60" t="str">
        <f>_xlfn.LET(_xlpm.TextCell,TEXT(G9212,"###"),IF(_xlpm.TextCell&lt;&gt;"",IF(StyleSpaceSplit,IFERROR(IF(FIND(" ",_xlpm.TextCell)&gt;=1,MID(_xlpm.TextCell,1,FIND(" ",_xlpm.TextCell)-1),_xlpm.TextCell),_xlpm.TextCell),_xlpm.TextCell),""))</f>
        <v/>
      </c>
      <c r="X9212" s="60" t="str">
        <f>IF(A9212&lt;&gt;"",IFERROR(IF(FIND(" ",G9212)&gt;=1,MID(G9212,FIND(" ",G9212)+1,LEN(G9212)),""),""),"")</f>
        <v/>
      </c>
      <c r="AC9212" s="51">
        <f>IFERROR(VALUE(MID($C9212,1,2)),0)</f>
        <v>0</v>
      </c>
      <c r="AD9212" s="44">
        <f>IFERROR(VALUE(MID($C9212,4,3)),0)</f>
        <v>0</v>
      </c>
      <c r="AE9212" s="51">
        <f>VALUE(RIGHT("00"&amp;AC9212,2)&amp;RIGHT("000"&amp;AD9212,3))</f>
        <v>0</v>
      </c>
    </row>
    <row r="9213" spans="1:31">
      <c r="A9213" s="60" t="str">
        <f>IF(G9213&amp;Q9213&lt;&gt;"",W9213&amp;Q9213,"")</f>
        <v/>
      </c>
      <c r="B9213" s="85" t="str">
        <f>IF(C9213&lt;&gt;"",LEFT(C9213,9),"")</f>
        <v/>
      </c>
      <c r="V9213" s="60" t="str">
        <f>W9213&amp;H9213</f>
        <v/>
      </c>
      <c r="W9213" s="60" t="str">
        <f>_xlfn.LET(_xlpm.TextCell,TEXT(G9213,"###"),IF(_xlpm.TextCell&lt;&gt;"",IF(StyleSpaceSplit,IFERROR(IF(FIND(" ",_xlpm.TextCell)&gt;=1,MID(_xlpm.TextCell,1,FIND(" ",_xlpm.TextCell)-1),_xlpm.TextCell),_xlpm.TextCell),_xlpm.TextCell),""))</f>
        <v/>
      </c>
      <c r="X9213" s="60" t="str">
        <f>IF(A9213&lt;&gt;"",IFERROR(IF(FIND(" ",G9213)&gt;=1,MID(G9213,FIND(" ",G9213)+1,LEN(G9213)),""),""),"")</f>
        <v/>
      </c>
      <c r="AC9213" s="51">
        <f>IFERROR(VALUE(MID($C9213,1,2)),0)</f>
        <v>0</v>
      </c>
      <c r="AD9213" s="44">
        <f>IFERROR(VALUE(MID($C9213,4,3)),0)</f>
        <v>0</v>
      </c>
      <c r="AE9213" s="51">
        <f>VALUE(RIGHT("00"&amp;AC9213,2)&amp;RIGHT("000"&amp;AD9213,3))</f>
        <v>0</v>
      </c>
    </row>
    <row r="9214" spans="1:31">
      <c r="A9214" s="60" t="str">
        <f>IF(G9214&amp;Q9214&lt;&gt;"",W9214&amp;Q9214,"")</f>
        <v/>
      </c>
      <c r="B9214" s="85" t="str">
        <f>IF(C9214&lt;&gt;"",LEFT(C9214,9),"")</f>
        <v/>
      </c>
      <c r="V9214" s="60" t="str">
        <f>W9214&amp;H9214</f>
        <v/>
      </c>
      <c r="W9214" s="60" t="str">
        <f>_xlfn.LET(_xlpm.TextCell,TEXT(G9214,"###"),IF(_xlpm.TextCell&lt;&gt;"",IF(StyleSpaceSplit,IFERROR(IF(FIND(" ",_xlpm.TextCell)&gt;=1,MID(_xlpm.TextCell,1,FIND(" ",_xlpm.TextCell)-1),_xlpm.TextCell),_xlpm.TextCell),_xlpm.TextCell),""))</f>
        <v/>
      </c>
      <c r="X9214" s="60" t="str">
        <f>IF(A9214&lt;&gt;"",IFERROR(IF(FIND(" ",G9214)&gt;=1,MID(G9214,FIND(" ",G9214)+1,LEN(G9214)),""),""),"")</f>
        <v/>
      </c>
      <c r="AC9214" s="51">
        <f>IFERROR(VALUE(MID($C9214,1,2)),0)</f>
        <v>0</v>
      </c>
      <c r="AD9214" s="44">
        <f>IFERROR(VALUE(MID($C9214,4,3)),0)</f>
        <v>0</v>
      </c>
      <c r="AE9214" s="51">
        <f>VALUE(RIGHT("00"&amp;AC9214,2)&amp;RIGHT("000"&amp;AD9214,3))</f>
        <v>0</v>
      </c>
    </row>
    <row r="9215" spans="1:31">
      <c r="A9215" s="60" t="str">
        <f>IF(G9215&amp;Q9215&lt;&gt;"",W9215&amp;Q9215,"")</f>
        <v/>
      </c>
      <c r="B9215" s="85" t="str">
        <f>IF(C9215&lt;&gt;"",LEFT(C9215,9),"")</f>
        <v/>
      </c>
      <c r="V9215" s="60" t="str">
        <f>W9215&amp;H9215</f>
        <v/>
      </c>
      <c r="W9215" s="60" t="str">
        <f>_xlfn.LET(_xlpm.TextCell,TEXT(G9215,"###"),IF(_xlpm.TextCell&lt;&gt;"",IF(StyleSpaceSplit,IFERROR(IF(FIND(" ",_xlpm.TextCell)&gt;=1,MID(_xlpm.TextCell,1,FIND(" ",_xlpm.TextCell)-1),_xlpm.TextCell),_xlpm.TextCell),_xlpm.TextCell),""))</f>
        <v/>
      </c>
      <c r="X9215" s="60" t="str">
        <f>IF(A9215&lt;&gt;"",IFERROR(IF(FIND(" ",G9215)&gt;=1,MID(G9215,FIND(" ",G9215)+1,LEN(G9215)),""),""),"")</f>
        <v/>
      </c>
      <c r="AC9215" s="51">
        <f>IFERROR(VALUE(MID($C9215,1,2)),0)</f>
        <v>0</v>
      </c>
      <c r="AD9215" s="44">
        <f>IFERROR(VALUE(MID($C9215,4,3)),0)</f>
        <v>0</v>
      </c>
      <c r="AE9215" s="51">
        <f>VALUE(RIGHT("00"&amp;AC9215,2)&amp;RIGHT("000"&amp;AD9215,3))</f>
        <v>0</v>
      </c>
    </row>
    <row r="9216" spans="1:31">
      <c r="A9216" s="60" t="str">
        <f>IF(G9216&amp;Q9216&lt;&gt;"",W9216&amp;Q9216,"")</f>
        <v/>
      </c>
      <c r="B9216" s="85" t="str">
        <f>IF(C9216&lt;&gt;"",LEFT(C9216,9),"")</f>
        <v/>
      </c>
      <c r="V9216" s="60" t="str">
        <f>W9216&amp;H9216</f>
        <v/>
      </c>
      <c r="W9216" s="60" t="str">
        <f>_xlfn.LET(_xlpm.TextCell,TEXT(G9216,"###"),IF(_xlpm.TextCell&lt;&gt;"",IF(StyleSpaceSplit,IFERROR(IF(FIND(" ",_xlpm.TextCell)&gt;=1,MID(_xlpm.TextCell,1,FIND(" ",_xlpm.TextCell)-1),_xlpm.TextCell),_xlpm.TextCell),_xlpm.TextCell),""))</f>
        <v/>
      </c>
      <c r="X9216" s="60" t="str">
        <f>IF(A9216&lt;&gt;"",IFERROR(IF(FIND(" ",G9216)&gt;=1,MID(G9216,FIND(" ",G9216)+1,LEN(G9216)),""),""),"")</f>
        <v/>
      </c>
      <c r="AC9216" s="51">
        <f>IFERROR(VALUE(MID($C9216,1,2)),0)</f>
        <v>0</v>
      </c>
      <c r="AD9216" s="44">
        <f>IFERROR(VALUE(MID($C9216,4,3)),0)</f>
        <v>0</v>
      </c>
      <c r="AE9216" s="51">
        <f>VALUE(RIGHT("00"&amp;AC9216,2)&amp;RIGHT("000"&amp;AD9216,3))</f>
        <v>0</v>
      </c>
    </row>
    <row r="9217" spans="1:31">
      <c r="A9217" s="60" t="str">
        <f>IF(G9217&amp;Q9217&lt;&gt;"",W9217&amp;Q9217,"")</f>
        <v/>
      </c>
      <c r="B9217" s="85" t="str">
        <f>IF(C9217&lt;&gt;"",LEFT(C9217,9),"")</f>
        <v/>
      </c>
      <c r="V9217" s="60" t="str">
        <f>W9217&amp;H9217</f>
        <v/>
      </c>
      <c r="W9217" s="60" t="str">
        <f>_xlfn.LET(_xlpm.TextCell,TEXT(G9217,"###"),IF(_xlpm.TextCell&lt;&gt;"",IF(StyleSpaceSplit,IFERROR(IF(FIND(" ",_xlpm.TextCell)&gt;=1,MID(_xlpm.TextCell,1,FIND(" ",_xlpm.TextCell)-1),_xlpm.TextCell),_xlpm.TextCell),_xlpm.TextCell),""))</f>
        <v/>
      </c>
      <c r="X9217" s="60" t="str">
        <f>IF(A9217&lt;&gt;"",IFERROR(IF(FIND(" ",G9217)&gt;=1,MID(G9217,FIND(" ",G9217)+1,LEN(G9217)),""),""),"")</f>
        <v/>
      </c>
      <c r="AC9217" s="51">
        <f>IFERROR(VALUE(MID($C9217,1,2)),0)</f>
        <v>0</v>
      </c>
      <c r="AD9217" s="44">
        <f>IFERROR(VALUE(MID($C9217,4,3)),0)</f>
        <v>0</v>
      </c>
      <c r="AE9217" s="51">
        <f>VALUE(RIGHT("00"&amp;AC9217,2)&amp;RIGHT("000"&amp;AD9217,3))</f>
        <v>0</v>
      </c>
    </row>
    <row r="9218" spans="1:31">
      <c r="A9218" s="60" t="str">
        <f>IF(G9218&amp;Q9218&lt;&gt;"",W9218&amp;Q9218,"")</f>
        <v/>
      </c>
      <c r="B9218" s="85" t="str">
        <f>IF(C9218&lt;&gt;"",LEFT(C9218,9),"")</f>
        <v/>
      </c>
      <c r="V9218" s="60" t="str">
        <f>W9218&amp;H9218</f>
        <v/>
      </c>
      <c r="W9218" s="60" t="str">
        <f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>IF(A9218&lt;&gt;"",IFERROR(IF(FIND(" ",G9218)&gt;=1,MID(G9218,FIND(" ",G9218)+1,LEN(G9218)),""),""),"")</f>
        <v/>
      </c>
      <c r="AC9218" s="51">
        <f>IFERROR(VALUE(MID($C9218,1,2)),0)</f>
        <v>0</v>
      </c>
      <c r="AD9218" s="44">
        <f>IFERROR(VALUE(MID($C9218,4,3)),0)</f>
        <v>0</v>
      </c>
      <c r="AE9218" s="51">
        <f>VALUE(RIGHT("00"&amp;AC9218,2)&amp;RIGHT("000"&amp;AD9218,3))</f>
        <v>0</v>
      </c>
    </row>
    <row r="9219" spans="1:31">
      <c r="A9219" s="60" t="str">
        <f>IF(G9219&amp;Q9219&lt;&gt;"",W9219&amp;Q9219,"")</f>
        <v/>
      </c>
      <c r="B9219" s="85" t="str">
        <f>IF(C9219&lt;&gt;"",LEFT(C9219,9),"")</f>
        <v/>
      </c>
      <c r="V9219" s="60" t="str">
        <f>W9219&amp;H9219</f>
        <v/>
      </c>
      <c r="W9219" s="60" t="str">
        <f>_xlfn.LET(_xlpm.TextCell,TEXT(G9219,"###"),IF(_xlpm.TextCell&lt;&gt;"",IF(StyleSpaceSplit,IFERROR(IF(FIND(" ",_xlpm.TextCell)&gt;=1,MID(_xlpm.TextCell,1,FIND(" ",_xlpm.TextCell)-1),_xlpm.TextCell),_xlpm.TextCell),_xlpm.TextCell),""))</f>
        <v/>
      </c>
      <c r="X9219" s="60" t="str">
        <f>IF(A9219&lt;&gt;"",IFERROR(IF(FIND(" ",G9219)&gt;=1,MID(G9219,FIND(" ",G9219)+1,LEN(G9219)),""),""),"")</f>
        <v/>
      </c>
      <c r="AC9219" s="51">
        <f>IFERROR(VALUE(MID($C9219,1,2)),0)</f>
        <v>0</v>
      </c>
      <c r="AD9219" s="44">
        <f>IFERROR(VALUE(MID($C9219,4,3)),0)</f>
        <v>0</v>
      </c>
      <c r="AE9219" s="51">
        <f>VALUE(RIGHT("00"&amp;AC9219,2)&amp;RIGHT("000"&amp;AD9219,3))</f>
        <v>0</v>
      </c>
    </row>
    <row r="9220" spans="1:31">
      <c r="A9220" s="60" t="str">
        <f>IF(G9220&amp;Q9220&lt;&gt;"",W9220&amp;Q9220,"")</f>
        <v/>
      </c>
      <c r="B9220" s="85" t="str">
        <f>IF(C9220&lt;&gt;"",LEFT(C9220,9),"")</f>
        <v/>
      </c>
      <c r="V9220" s="60" t="str">
        <f>W9220&amp;H9220</f>
        <v/>
      </c>
      <c r="W9220" s="60" t="str">
        <f>_xlfn.LET(_xlpm.TextCell,TEXT(G9220,"###"),IF(_xlpm.TextCell&lt;&gt;"",IF(StyleSpaceSplit,IFERROR(IF(FIND(" ",_xlpm.TextCell)&gt;=1,MID(_xlpm.TextCell,1,FIND(" ",_xlpm.TextCell)-1),_xlpm.TextCell),_xlpm.TextCell),_xlpm.TextCell),""))</f>
        <v/>
      </c>
      <c r="X9220" s="60" t="str">
        <f>IF(A9220&lt;&gt;"",IFERROR(IF(FIND(" ",G9220)&gt;=1,MID(G9220,FIND(" ",G9220)+1,LEN(G9220)),""),""),"")</f>
        <v/>
      </c>
      <c r="AC9220" s="51">
        <f>IFERROR(VALUE(MID($C9220,1,2)),0)</f>
        <v>0</v>
      </c>
      <c r="AD9220" s="44">
        <f>IFERROR(VALUE(MID($C9220,4,3)),0)</f>
        <v>0</v>
      </c>
      <c r="AE9220" s="51">
        <f>VALUE(RIGHT("00"&amp;AC9220,2)&amp;RIGHT("000"&amp;AD9220,3))</f>
        <v>0</v>
      </c>
    </row>
    <row r="9221" spans="1:31">
      <c r="A9221" s="60" t="str">
        <f>IF(G9221&amp;Q9221&lt;&gt;"",W9221&amp;Q9221,"")</f>
        <v/>
      </c>
      <c r="B9221" s="85" t="str">
        <f>IF(C9221&lt;&gt;"",LEFT(C9221,9),"")</f>
        <v/>
      </c>
      <c r="V9221" s="60" t="str">
        <f>W9221&amp;H9221</f>
        <v/>
      </c>
      <c r="W9221" s="60" t="str">
        <f>_xlfn.LET(_xlpm.TextCell,TEXT(G9221,"###"),IF(_xlpm.TextCell&lt;&gt;"",IF(StyleSpaceSplit,IFERROR(IF(FIND(" ",_xlpm.TextCell)&gt;=1,MID(_xlpm.TextCell,1,FIND(" ",_xlpm.TextCell)-1),_xlpm.TextCell),_xlpm.TextCell),_xlpm.TextCell),""))</f>
        <v/>
      </c>
      <c r="X9221" s="60" t="str">
        <f>IF(A9221&lt;&gt;"",IFERROR(IF(FIND(" ",G9221)&gt;=1,MID(G9221,FIND(" ",G9221)+1,LEN(G9221)),""),""),"")</f>
        <v/>
      </c>
      <c r="AC9221" s="51">
        <f>IFERROR(VALUE(MID($C9221,1,2)),0)</f>
        <v>0</v>
      </c>
      <c r="AD9221" s="44">
        <f>IFERROR(VALUE(MID($C9221,4,3)),0)</f>
        <v>0</v>
      </c>
      <c r="AE9221" s="51">
        <f>VALUE(RIGHT("00"&amp;AC9221,2)&amp;RIGHT("000"&amp;AD9221,3))</f>
        <v>0</v>
      </c>
    </row>
    <row r="9222" spans="1:31">
      <c r="A9222" s="60" t="str">
        <f>IF(G9222&amp;Q9222&lt;&gt;"",W9222&amp;Q9222,"")</f>
        <v/>
      </c>
      <c r="B9222" s="85" t="str">
        <f>IF(C9222&lt;&gt;"",LEFT(C9222,9),"")</f>
        <v/>
      </c>
      <c r="V9222" s="60" t="str">
        <f>W9222&amp;H9222</f>
        <v/>
      </c>
      <c r="W9222" s="60" t="str">
        <f>_xlfn.LET(_xlpm.TextCell,TEXT(G9222,"###"),IF(_xlpm.TextCell&lt;&gt;"",IF(StyleSpaceSplit,IFERROR(IF(FIND(" ",_xlpm.TextCell)&gt;=1,MID(_xlpm.TextCell,1,FIND(" ",_xlpm.TextCell)-1),_xlpm.TextCell),_xlpm.TextCell),_xlpm.TextCell),""))</f>
        <v/>
      </c>
      <c r="X9222" s="60" t="str">
        <f>IF(A9222&lt;&gt;"",IFERROR(IF(FIND(" ",G9222)&gt;=1,MID(G9222,FIND(" ",G9222)+1,LEN(G9222)),""),""),"")</f>
        <v/>
      </c>
      <c r="AC9222" s="51">
        <f>IFERROR(VALUE(MID($C9222,1,2)),0)</f>
        <v>0</v>
      </c>
      <c r="AD9222" s="44">
        <f>IFERROR(VALUE(MID($C9222,4,3)),0)</f>
        <v>0</v>
      </c>
      <c r="AE9222" s="51">
        <f>VALUE(RIGHT("00"&amp;AC9222,2)&amp;RIGHT("000"&amp;AD9222,3))</f>
        <v>0</v>
      </c>
    </row>
    <row r="9223" spans="1:31">
      <c r="A9223" s="60" t="str">
        <f>IF(G9223&amp;Q9223&lt;&gt;"",W9223&amp;Q9223,"")</f>
        <v/>
      </c>
      <c r="B9223" s="85" t="str">
        <f>IF(C9223&lt;&gt;"",LEFT(C9223,9),"")</f>
        <v/>
      </c>
      <c r="V9223" s="60" t="str">
        <f>W9223&amp;H9223</f>
        <v/>
      </c>
      <c r="W9223" s="60" t="str">
        <f>_xlfn.LET(_xlpm.TextCell,TEXT(G9223,"###"),IF(_xlpm.TextCell&lt;&gt;"",IF(StyleSpaceSplit,IFERROR(IF(FIND(" ",_xlpm.TextCell)&gt;=1,MID(_xlpm.TextCell,1,FIND(" ",_xlpm.TextCell)-1),_xlpm.TextCell),_xlpm.TextCell),_xlpm.TextCell),""))</f>
        <v/>
      </c>
      <c r="X9223" s="60" t="str">
        <f>IF(A9223&lt;&gt;"",IFERROR(IF(FIND(" ",G9223)&gt;=1,MID(G9223,FIND(" ",G9223)+1,LEN(G9223)),""),""),"")</f>
        <v/>
      </c>
      <c r="AC9223" s="51">
        <f>IFERROR(VALUE(MID($C9223,1,2)),0)</f>
        <v>0</v>
      </c>
      <c r="AD9223" s="44">
        <f>IFERROR(VALUE(MID($C9223,4,3)),0)</f>
        <v>0</v>
      </c>
      <c r="AE9223" s="51">
        <f>VALUE(RIGHT("00"&amp;AC9223,2)&amp;RIGHT("000"&amp;AD9223,3))</f>
        <v>0</v>
      </c>
    </row>
    <row r="9224" spans="1:31">
      <c r="A9224" s="60" t="str">
        <f>IF(G9224&amp;Q9224&lt;&gt;"",W9224&amp;Q9224,"")</f>
        <v/>
      </c>
      <c r="B9224" s="85" t="str">
        <f>IF(C9224&lt;&gt;"",LEFT(C9224,9),"")</f>
        <v/>
      </c>
      <c r="V9224" s="60" t="str">
        <f>W9224&amp;H9224</f>
        <v/>
      </c>
      <c r="W9224" s="60" t="str">
        <f>_xlfn.LET(_xlpm.TextCell,TEXT(G9224,"###"),IF(_xlpm.TextCell&lt;&gt;"",IF(StyleSpaceSplit,IFERROR(IF(FIND(" ",_xlpm.TextCell)&gt;=1,MID(_xlpm.TextCell,1,FIND(" ",_xlpm.TextCell)-1),_xlpm.TextCell),_xlpm.TextCell),_xlpm.TextCell),""))</f>
        <v/>
      </c>
      <c r="X9224" s="60" t="str">
        <f>IF(A9224&lt;&gt;"",IFERROR(IF(FIND(" ",G9224)&gt;=1,MID(G9224,FIND(" ",G9224)+1,LEN(G9224)),""),""),"")</f>
        <v/>
      </c>
      <c r="AC9224" s="51">
        <f>IFERROR(VALUE(MID($C9224,1,2)),0)</f>
        <v>0</v>
      </c>
      <c r="AD9224" s="44">
        <f>IFERROR(VALUE(MID($C9224,4,3)),0)</f>
        <v>0</v>
      </c>
      <c r="AE9224" s="51">
        <f>VALUE(RIGHT("00"&amp;AC9224,2)&amp;RIGHT("000"&amp;AD9224,3))</f>
        <v>0</v>
      </c>
    </row>
    <row r="9225" spans="1:31">
      <c r="A9225" s="60" t="str">
        <f>IF(G9225&amp;Q9225&lt;&gt;"",W9225&amp;Q9225,"")</f>
        <v/>
      </c>
      <c r="B9225" s="85" t="str">
        <f>IF(C9225&lt;&gt;"",LEFT(C9225,9),"")</f>
        <v/>
      </c>
      <c r="V9225" s="60" t="str">
        <f>W9225&amp;H9225</f>
        <v/>
      </c>
      <c r="W9225" s="60" t="str">
        <f>_xlfn.LET(_xlpm.TextCell,TEXT(G9225,"###"),IF(_xlpm.TextCell&lt;&gt;"",IF(StyleSpaceSplit,IFERROR(IF(FIND(" ",_xlpm.TextCell)&gt;=1,MID(_xlpm.TextCell,1,FIND(" ",_xlpm.TextCell)-1),_xlpm.TextCell),_xlpm.TextCell),_xlpm.TextCell),""))</f>
        <v/>
      </c>
      <c r="X9225" s="60" t="str">
        <f>IF(A9225&lt;&gt;"",IFERROR(IF(FIND(" ",G9225)&gt;=1,MID(G9225,FIND(" ",G9225)+1,LEN(G9225)),""),""),"")</f>
        <v/>
      </c>
      <c r="AC9225" s="51">
        <f>IFERROR(VALUE(MID($C9225,1,2)),0)</f>
        <v>0</v>
      </c>
      <c r="AD9225" s="44">
        <f>IFERROR(VALUE(MID($C9225,4,3)),0)</f>
        <v>0</v>
      </c>
      <c r="AE9225" s="51">
        <f>VALUE(RIGHT("00"&amp;AC9225,2)&amp;RIGHT("000"&amp;AD9225,3))</f>
        <v>0</v>
      </c>
    </row>
    <row r="9226" spans="1:31">
      <c r="A9226" s="60" t="str">
        <f>IF(G9226&amp;Q9226&lt;&gt;"",W9226&amp;Q9226,"")</f>
        <v/>
      </c>
      <c r="B9226" s="85" t="str">
        <f>IF(C9226&lt;&gt;"",LEFT(C9226,9),"")</f>
        <v/>
      </c>
      <c r="V9226" s="60" t="str">
        <f>W9226&amp;H9226</f>
        <v/>
      </c>
      <c r="W9226" s="60" t="str">
        <f>_xlfn.LET(_xlpm.TextCell,TEXT(G9226,"###"),IF(_xlpm.TextCell&lt;&gt;"",IF(StyleSpaceSplit,IFERROR(IF(FIND(" ",_xlpm.TextCell)&gt;=1,MID(_xlpm.TextCell,1,FIND(" ",_xlpm.TextCell)-1),_xlpm.TextCell),_xlpm.TextCell),_xlpm.TextCell),""))</f>
        <v/>
      </c>
      <c r="X9226" s="60" t="str">
        <f>IF(A9226&lt;&gt;"",IFERROR(IF(FIND(" ",G9226)&gt;=1,MID(G9226,FIND(" ",G9226)+1,LEN(G9226)),""),""),"")</f>
        <v/>
      </c>
      <c r="AC9226" s="51">
        <f>IFERROR(VALUE(MID($C9226,1,2)),0)</f>
        <v>0</v>
      </c>
      <c r="AD9226" s="44">
        <f>IFERROR(VALUE(MID($C9226,4,3)),0)</f>
        <v>0</v>
      </c>
      <c r="AE9226" s="51">
        <f>VALUE(RIGHT("00"&amp;AC9226,2)&amp;RIGHT("000"&amp;AD9226,3))</f>
        <v>0</v>
      </c>
    </row>
    <row r="9227" spans="1:31">
      <c r="A9227" s="60" t="str">
        <f>IF(G9227&amp;Q9227&lt;&gt;"",W9227&amp;Q9227,"")</f>
        <v/>
      </c>
      <c r="B9227" s="85" t="str">
        <f>IF(C9227&lt;&gt;"",LEFT(C9227,9),"")</f>
        <v/>
      </c>
      <c r="V9227" s="60" t="str">
        <f>W9227&amp;H9227</f>
        <v/>
      </c>
      <c r="W9227" s="60" t="str">
        <f>_xlfn.LET(_xlpm.TextCell,TEXT(G9227,"###"),IF(_xlpm.TextCell&lt;&gt;"",IF(StyleSpaceSplit,IFERROR(IF(FIND(" ",_xlpm.TextCell)&gt;=1,MID(_xlpm.TextCell,1,FIND(" ",_xlpm.TextCell)-1),_xlpm.TextCell),_xlpm.TextCell),_xlpm.TextCell),""))</f>
        <v/>
      </c>
      <c r="X9227" s="60" t="str">
        <f>IF(A9227&lt;&gt;"",IFERROR(IF(FIND(" ",G9227)&gt;=1,MID(G9227,FIND(" ",G9227)+1,LEN(G9227)),""),""),"")</f>
        <v/>
      </c>
      <c r="AC9227" s="51">
        <f>IFERROR(VALUE(MID($C9227,1,2)),0)</f>
        <v>0</v>
      </c>
      <c r="AD9227" s="44">
        <f>IFERROR(VALUE(MID($C9227,4,3)),0)</f>
        <v>0</v>
      </c>
      <c r="AE9227" s="51">
        <f>VALUE(RIGHT("00"&amp;AC9227,2)&amp;RIGHT("000"&amp;AD9227,3))</f>
        <v>0</v>
      </c>
    </row>
    <row r="9228" spans="1:31">
      <c r="A9228" s="60" t="str">
        <f>IF(G9228&amp;Q9228&lt;&gt;"",W9228&amp;Q9228,"")</f>
        <v/>
      </c>
      <c r="B9228" s="85" t="str">
        <f>IF(C9228&lt;&gt;"",LEFT(C9228,9),"")</f>
        <v/>
      </c>
      <c r="V9228" s="60" t="str">
        <f>W9228&amp;H9228</f>
        <v/>
      </c>
      <c r="W9228" s="60" t="str">
        <f>_xlfn.LET(_xlpm.TextCell,TEXT(G9228,"###"),IF(_xlpm.TextCell&lt;&gt;"",IF(StyleSpaceSplit,IFERROR(IF(FIND(" ",_xlpm.TextCell)&gt;=1,MID(_xlpm.TextCell,1,FIND(" ",_xlpm.TextCell)-1),_xlpm.TextCell),_xlpm.TextCell),_xlpm.TextCell),""))</f>
        <v/>
      </c>
      <c r="X9228" s="60" t="str">
        <f>IF(A9228&lt;&gt;"",IFERROR(IF(FIND(" ",G9228)&gt;=1,MID(G9228,FIND(" ",G9228)+1,LEN(G9228)),""),""),"")</f>
        <v/>
      </c>
      <c r="AC9228" s="51">
        <f>IFERROR(VALUE(MID($C9228,1,2)),0)</f>
        <v>0</v>
      </c>
      <c r="AD9228" s="44">
        <f>IFERROR(VALUE(MID($C9228,4,3)),0)</f>
        <v>0</v>
      </c>
      <c r="AE9228" s="51">
        <f>VALUE(RIGHT("00"&amp;AC9228,2)&amp;RIGHT("000"&amp;AD9228,3))</f>
        <v>0</v>
      </c>
    </row>
    <row r="9229" spans="1:31">
      <c r="A9229" s="60" t="str">
        <f>IF(G9229&amp;Q9229&lt;&gt;"",W9229&amp;Q9229,"")</f>
        <v/>
      </c>
      <c r="B9229" s="85" t="str">
        <f>IF(C9229&lt;&gt;"",LEFT(C9229,9),"")</f>
        <v/>
      </c>
      <c r="V9229" s="60" t="str">
        <f>W9229&amp;H9229</f>
        <v/>
      </c>
      <c r="W9229" s="60" t="str">
        <f>_xlfn.LET(_xlpm.TextCell,TEXT(G9229,"###"),IF(_xlpm.TextCell&lt;&gt;"",IF(StyleSpaceSplit,IFERROR(IF(FIND(" ",_xlpm.TextCell)&gt;=1,MID(_xlpm.TextCell,1,FIND(" ",_xlpm.TextCell)-1),_xlpm.TextCell),_xlpm.TextCell),_xlpm.TextCell),""))</f>
        <v/>
      </c>
      <c r="X9229" s="60" t="str">
        <f>IF(A9229&lt;&gt;"",IFERROR(IF(FIND(" ",G9229)&gt;=1,MID(G9229,FIND(" ",G9229)+1,LEN(G9229)),""),""),"")</f>
        <v/>
      </c>
      <c r="AC9229" s="51">
        <f>IFERROR(VALUE(MID($C9229,1,2)),0)</f>
        <v>0</v>
      </c>
      <c r="AD9229" s="44">
        <f>IFERROR(VALUE(MID($C9229,4,3)),0)</f>
        <v>0</v>
      </c>
      <c r="AE9229" s="51">
        <f>VALUE(RIGHT("00"&amp;AC9229,2)&amp;RIGHT("000"&amp;AD9229,3))</f>
        <v>0</v>
      </c>
    </row>
    <row r="9230" spans="1:31">
      <c r="A9230" s="60" t="str">
        <f>IF(G9230&amp;Q9230&lt;&gt;"",W9230&amp;Q9230,"")</f>
        <v/>
      </c>
      <c r="B9230" s="85" t="str">
        <f>IF(C9230&lt;&gt;"",LEFT(C9230,9),"")</f>
        <v/>
      </c>
      <c r="V9230" s="60" t="str">
        <f>W9230&amp;H9230</f>
        <v/>
      </c>
      <c r="W9230" s="60" t="str">
        <f>_xlfn.LET(_xlpm.TextCell,TEXT(G9230,"###"),IF(_xlpm.TextCell&lt;&gt;"",IF(StyleSpaceSplit,IFERROR(IF(FIND(" ",_xlpm.TextCell)&gt;=1,MID(_xlpm.TextCell,1,FIND(" ",_xlpm.TextCell)-1),_xlpm.TextCell),_xlpm.TextCell),_xlpm.TextCell),""))</f>
        <v/>
      </c>
      <c r="X9230" s="60" t="str">
        <f>IF(A9230&lt;&gt;"",IFERROR(IF(FIND(" ",G9230)&gt;=1,MID(G9230,FIND(" ",G9230)+1,LEN(G9230)),""),""),"")</f>
        <v/>
      </c>
      <c r="AC9230" s="51">
        <f>IFERROR(VALUE(MID($C9230,1,2)),0)</f>
        <v>0</v>
      </c>
      <c r="AD9230" s="44">
        <f>IFERROR(VALUE(MID($C9230,4,3)),0)</f>
        <v>0</v>
      </c>
      <c r="AE9230" s="51">
        <f>VALUE(RIGHT("00"&amp;AC9230,2)&amp;RIGHT("000"&amp;AD9230,3))</f>
        <v>0</v>
      </c>
    </row>
    <row r="9231" spans="1:31">
      <c r="A9231" s="60" t="str">
        <f>IF(G9231&amp;Q9231&lt;&gt;"",W9231&amp;Q9231,"")</f>
        <v/>
      </c>
      <c r="B9231" s="85" t="str">
        <f>IF(C9231&lt;&gt;"",LEFT(C9231,9),"")</f>
        <v/>
      </c>
      <c r="V9231" s="60" t="str">
        <f>W9231&amp;H9231</f>
        <v/>
      </c>
      <c r="W9231" s="60" t="str">
        <f>_xlfn.LET(_xlpm.TextCell,TEXT(G9231,"###"),IF(_xlpm.TextCell&lt;&gt;"",IF(StyleSpaceSplit,IFERROR(IF(FIND(" ",_xlpm.TextCell)&gt;=1,MID(_xlpm.TextCell,1,FIND(" ",_xlpm.TextCell)-1),_xlpm.TextCell),_xlpm.TextCell),_xlpm.TextCell),""))</f>
        <v/>
      </c>
      <c r="X9231" s="60" t="str">
        <f>IF(A9231&lt;&gt;"",IFERROR(IF(FIND(" ",G9231)&gt;=1,MID(G9231,FIND(" ",G9231)+1,LEN(G9231)),""),""),"")</f>
        <v/>
      </c>
      <c r="AC9231" s="51">
        <f>IFERROR(VALUE(MID($C9231,1,2)),0)</f>
        <v>0</v>
      </c>
      <c r="AD9231" s="44">
        <f>IFERROR(VALUE(MID($C9231,4,3)),0)</f>
        <v>0</v>
      </c>
      <c r="AE9231" s="51">
        <f>VALUE(RIGHT("00"&amp;AC9231,2)&amp;RIGHT("000"&amp;AD9231,3))</f>
        <v>0</v>
      </c>
    </row>
    <row r="9232" spans="1:31">
      <c r="A9232" s="60" t="str">
        <f>IF(G9232&amp;Q9232&lt;&gt;"",W9232&amp;Q9232,"")</f>
        <v/>
      </c>
      <c r="B9232" s="85" t="str">
        <f>IF(C9232&lt;&gt;"",LEFT(C9232,9),"")</f>
        <v/>
      </c>
      <c r="V9232" s="60" t="str">
        <f>W9232&amp;H9232</f>
        <v/>
      </c>
      <c r="W9232" s="60" t="str">
        <f>_xlfn.LET(_xlpm.TextCell,TEXT(G9232,"###"),IF(_xlpm.TextCell&lt;&gt;"",IF(StyleSpaceSplit,IFERROR(IF(FIND(" ",_xlpm.TextCell)&gt;=1,MID(_xlpm.TextCell,1,FIND(" ",_xlpm.TextCell)-1),_xlpm.TextCell),_xlpm.TextCell),_xlpm.TextCell),""))</f>
        <v/>
      </c>
      <c r="X9232" s="60" t="str">
        <f>IF(A9232&lt;&gt;"",IFERROR(IF(FIND(" ",G9232)&gt;=1,MID(G9232,FIND(" ",G9232)+1,LEN(G9232)),""),""),"")</f>
        <v/>
      </c>
      <c r="AC9232" s="51">
        <f>IFERROR(VALUE(MID($C9232,1,2)),0)</f>
        <v>0</v>
      </c>
      <c r="AD9232" s="44">
        <f>IFERROR(VALUE(MID($C9232,4,3)),0)</f>
        <v>0</v>
      </c>
      <c r="AE9232" s="51">
        <f>VALUE(RIGHT("00"&amp;AC9232,2)&amp;RIGHT("000"&amp;AD9232,3))</f>
        <v>0</v>
      </c>
    </row>
    <row r="9233" spans="1:31">
      <c r="A9233" s="60" t="str">
        <f>IF(G9233&amp;Q9233&lt;&gt;"",W9233&amp;Q9233,"")</f>
        <v/>
      </c>
      <c r="B9233" s="85" t="str">
        <f>IF(C9233&lt;&gt;"",LEFT(C9233,9),"")</f>
        <v/>
      </c>
      <c r="V9233" s="60" t="str">
        <f>W9233&amp;H9233</f>
        <v/>
      </c>
      <c r="W9233" s="60" t="str">
        <f>_xlfn.LET(_xlpm.TextCell,TEXT(G9233,"###"),IF(_xlpm.TextCell&lt;&gt;"",IF(StyleSpaceSplit,IFERROR(IF(FIND(" ",_xlpm.TextCell)&gt;=1,MID(_xlpm.TextCell,1,FIND(" ",_xlpm.TextCell)-1),_xlpm.TextCell),_xlpm.TextCell),_xlpm.TextCell),""))</f>
        <v/>
      </c>
      <c r="X9233" s="60" t="str">
        <f>IF(A9233&lt;&gt;"",IFERROR(IF(FIND(" ",G9233)&gt;=1,MID(G9233,FIND(" ",G9233)+1,LEN(G9233)),""),""),"")</f>
        <v/>
      </c>
      <c r="AC9233" s="51">
        <f>IFERROR(VALUE(MID($C9233,1,2)),0)</f>
        <v>0</v>
      </c>
      <c r="AD9233" s="44">
        <f>IFERROR(VALUE(MID($C9233,4,3)),0)</f>
        <v>0</v>
      </c>
      <c r="AE9233" s="51">
        <f>VALUE(RIGHT("00"&amp;AC9233,2)&amp;RIGHT("000"&amp;AD9233,3))</f>
        <v>0</v>
      </c>
    </row>
    <row r="9234" spans="1:31">
      <c r="A9234" s="60" t="str">
        <f>IF(G9234&amp;Q9234&lt;&gt;"",W9234&amp;Q9234,"")</f>
        <v/>
      </c>
      <c r="B9234" s="85" t="str">
        <f>IF(C9234&lt;&gt;"",LEFT(C9234,9),"")</f>
        <v/>
      </c>
      <c r="V9234" s="60" t="str">
        <f>W9234&amp;H9234</f>
        <v/>
      </c>
      <c r="W9234" s="60" t="str">
        <f>_xlfn.LET(_xlpm.TextCell,TEXT(G9234,"###"),IF(_xlpm.TextCell&lt;&gt;"",IF(StyleSpaceSplit,IFERROR(IF(FIND(" ",_xlpm.TextCell)&gt;=1,MID(_xlpm.TextCell,1,FIND(" ",_xlpm.TextCell)-1),_xlpm.TextCell),_xlpm.TextCell),_xlpm.TextCell),""))</f>
        <v/>
      </c>
      <c r="X9234" s="60" t="str">
        <f>IF(A9234&lt;&gt;"",IFERROR(IF(FIND(" ",G9234)&gt;=1,MID(G9234,FIND(" ",G9234)+1,LEN(G9234)),""),""),"")</f>
        <v/>
      </c>
      <c r="AC9234" s="51">
        <f>IFERROR(VALUE(MID($C9234,1,2)),0)</f>
        <v>0</v>
      </c>
      <c r="AD9234" s="44">
        <f>IFERROR(VALUE(MID($C9234,4,3)),0)</f>
        <v>0</v>
      </c>
      <c r="AE9234" s="51">
        <f>VALUE(RIGHT("00"&amp;AC9234,2)&amp;RIGHT("000"&amp;AD9234,3))</f>
        <v>0</v>
      </c>
    </row>
    <row r="9235" spans="1:31">
      <c r="A9235" s="60" t="str">
        <f>IF(G9235&amp;Q9235&lt;&gt;"",W9235&amp;Q9235,"")</f>
        <v/>
      </c>
      <c r="B9235" s="85" t="str">
        <f>IF(C9235&lt;&gt;"",LEFT(C9235,9),"")</f>
        <v/>
      </c>
      <c r="V9235" s="60" t="str">
        <f>W9235&amp;H9235</f>
        <v/>
      </c>
      <c r="W9235" s="60" t="str">
        <f>_xlfn.LET(_xlpm.TextCell,TEXT(G9235,"###"),IF(_xlpm.TextCell&lt;&gt;"",IF(StyleSpaceSplit,IFERROR(IF(FIND(" ",_xlpm.TextCell)&gt;=1,MID(_xlpm.TextCell,1,FIND(" ",_xlpm.TextCell)-1),_xlpm.TextCell),_xlpm.TextCell),_xlpm.TextCell),""))</f>
        <v/>
      </c>
      <c r="X9235" s="60" t="str">
        <f>IF(A9235&lt;&gt;"",IFERROR(IF(FIND(" ",G9235)&gt;=1,MID(G9235,FIND(" ",G9235)+1,LEN(G9235)),""),""),"")</f>
        <v/>
      </c>
      <c r="AC9235" s="51">
        <f>IFERROR(VALUE(MID($C9235,1,2)),0)</f>
        <v>0</v>
      </c>
      <c r="AD9235" s="44">
        <f>IFERROR(VALUE(MID($C9235,4,3)),0)</f>
        <v>0</v>
      </c>
      <c r="AE9235" s="51">
        <f>VALUE(RIGHT("00"&amp;AC9235,2)&amp;RIGHT("000"&amp;AD9235,3))</f>
        <v>0</v>
      </c>
    </row>
    <row r="9236" spans="1:31">
      <c r="A9236" s="60" t="str">
        <f>IF(G9236&amp;Q9236&lt;&gt;"",W9236&amp;Q9236,"")</f>
        <v/>
      </c>
      <c r="B9236" s="85" t="str">
        <f>IF(C9236&lt;&gt;"",LEFT(C9236,9),"")</f>
        <v/>
      </c>
      <c r="V9236" s="60" t="str">
        <f>W9236&amp;H9236</f>
        <v/>
      </c>
      <c r="W9236" s="60" t="str">
        <f>_xlfn.LET(_xlpm.TextCell,TEXT(G9236,"###"),IF(_xlpm.TextCell&lt;&gt;"",IF(StyleSpaceSplit,IFERROR(IF(FIND(" ",_xlpm.TextCell)&gt;=1,MID(_xlpm.TextCell,1,FIND(" ",_xlpm.TextCell)-1),_xlpm.TextCell),_xlpm.TextCell),_xlpm.TextCell),""))</f>
        <v/>
      </c>
      <c r="X9236" s="60" t="str">
        <f>IF(A9236&lt;&gt;"",IFERROR(IF(FIND(" ",G9236)&gt;=1,MID(G9236,FIND(" ",G9236)+1,LEN(G9236)),""),""),"")</f>
        <v/>
      </c>
      <c r="AC9236" s="51">
        <f>IFERROR(VALUE(MID($C9236,1,2)),0)</f>
        <v>0</v>
      </c>
      <c r="AD9236" s="44">
        <f>IFERROR(VALUE(MID($C9236,4,3)),0)</f>
        <v>0</v>
      </c>
      <c r="AE9236" s="51">
        <f>VALUE(RIGHT("00"&amp;AC9236,2)&amp;RIGHT("000"&amp;AD9236,3))</f>
        <v>0</v>
      </c>
    </row>
    <row r="9237" spans="1:31">
      <c r="A9237" s="60" t="str">
        <f>IF(G9237&amp;Q9237&lt;&gt;"",W9237&amp;Q9237,"")</f>
        <v/>
      </c>
      <c r="B9237" s="85" t="str">
        <f>IF(C9237&lt;&gt;"",LEFT(C9237,9),"")</f>
        <v/>
      </c>
      <c r="V9237" s="60" t="str">
        <f>W9237&amp;H9237</f>
        <v/>
      </c>
      <c r="W9237" s="60" t="str">
        <f>_xlfn.LET(_xlpm.TextCell,TEXT(G9237,"###"),IF(_xlpm.TextCell&lt;&gt;"",IF(StyleSpaceSplit,IFERROR(IF(FIND(" ",_xlpm.TextCell)&gt;=1,MID(_xlpm.TextCell,1,FIND(" ",_xlpm.TextCell)-1),_xlpm.TextCell),_xlpm.TextCell),_xlpm.TextCell),""))</f>
        <v/>
      </c>
      <c r="X9237" s="60" t="str">
        <f>IF(A9237&lt;&gt;"",IFERROR(IF(FIND(" ",G9237)&gt;=1,MID(G9237,FIND(" ",G9237)+1,LEN(G9237)),""),""),"")</f>
        <v/>
      </c>
      <c r="AC9237" s="51">
        <f>IFERROR(VALUE(MID($C9237,1,2)),0)</f>
        <v>0</v>
      </c>
      <c r="AD9237" s="44">
        <f>IFERROR(VALUE(MID($C9237,4,3)),0)</f>
        <v>0</v>
      </c>
      <c r="AE9237" s="51">
        <f>VALUE(RIGHT("00"&amp;AC9237,2)&amp;RIGHT("000"&amp;AD9237,3))</f>
        <v>0</v>
      </c>
    </row>
    <row r="9238" spans="1:31">
      <c r="A9238" s="60" t="str">
        <f>IF(G9238&amp;Q9238&lt;&gt;"",W9238&amp;Q9238,"")</f>
        <v/>
      </c>
      <c r="B9238" s="85" t="str">
        <f>IF(C9238&lt;&gt;"",LEFT(C9238,9),"")</f>
        <v/>
      </c>
      <c r="V9238" s="60" t="str">
        <f>W9238&amp;H9238</f>
        <v/>
      </c>
      <c r="W9238" s="60" t="str">
        <f>_xlfn.LET(_xlpm.TextCell,TEXT(G9238,"###"),IF(_xlpm.TextCell&lt;&gt;"",IF(StyleSpaceSplit,IFERROR(IF(FIND(" ",_xlpm.TextCell)&gt;=1,MID(_xlpm.TextCell,1,FIND(" ",_xlpm.TextCell)-1),_xlpm.TextCell),_xlpm.TextCell),_xlpm.TextCell),""))</f>
        <v/>
      </c>
      <c r="X9238" s="60" t="str">
        <f>IF(A9238&lt;&gt;"",IFERROR(IF(FIND(" ",G9238)&gt;=1,MID(G9238,FIND(" ",G9238)+1,LEN(G9238)),""),""),"")</f>
        <v/>
      </c>
      <c r="AC9238" s="51">
        <f>IFERROR(VALUE(MID($C9238,1,2)),0)</f>
        <v>0</v>
      </c>
      <c r="AD9238" s="44">
        <f>IFERROR(VALUE(MID($C9238,4,3)),0)</f>
        <v>0</v>
      </c>
      <c r="AE9238" s="51">
        <f>VALUE(RIGHT("00"&amp;AC9238,2)&amp;RIGHT("000"&amp;AD9238,3))</f>
        <v>0</v>
      </c>
    </row>
    <row r="9239" spans="1:31">
      <c r="A9239" s="60" t="str">
        <f>IF(G9239&amp;Q9239&lt;&gt;"",W9239&amp;Q9239,"")</f>
        <v/>
      </c>
      <c r="B9239" s="85" t="str">
        <f>IF(C9239&lt;&gt;"",LEFT(C9239,9),"")</f>
        <v/>
      </c>
      <c r="V9239" s="60" t="str">
        <f>W9239&amp;H9239</f>
        <v/>
      </c>
      <c r="W9239" s="60" t="str">
        <f>_xlfn.LET(_xlpm.TextCell,TEXT(G9239,"###"),IF(_xlpm.TextCell&lt;&gt;"",IF(StyleSpaceSplit,IFERROR(IF(FIND(" ",_xlpm.TextCell)&gt;=1,MID(_xlpm.TextCell,1,FIND(" ",_xlpm.TextCell)-1),_xlpm.TextCell),_xlpm.TextCell),_xlpm.TextCell),""))</f>
        <v/>
      </c>
      <c r="X9239" s="60" t="str">
        <f>IF(A9239&lt;&gt;"",IFERROR(IF(FIND(" ",G9239)&gt;=1,MID(G9239,FIND(" ",G9239)+1,LEN(G9239)),""),""),"")</f>
        <v/>
      </c>
      <c r="AC9239" s="51">
        <f>IFERROR(VALUE(MID($C9239,1,2)),0)</f>
        <v>0</v>
      </c>
      <c r="AD9239" s="44">
        <f>IFERROR(VALUE(MID($C9239,4,3)),0)</f>
        <v>0</v>
      </c>
      <c r="AE9239" s="51">
        <f>VALUE(RIGHT("00"&amp;AC9239,2)&amp;RIGHT("000"&amp;AD9239,3))</f>
        <v>0</v>
      </c>
    </row>
    <row r="9240" spans="1:31">
      <c r="A9240" s="60" t="str">
        <f>IF(G9240&amp;Q9240&lt;&gt;"",W9240&amp;Q9240,"")</f>
        <v/>
      </c>
      <c r="B9240" s="85" t="str">
        <f>IF(C9240&lt;&gt;"",LEFT(C9240,9),"")</f>
        <v/>
      </c>
      <c r="V9240" s="60" t="str">
        <f>W9240&amp;H9240</f>
        <v/>
      </c>
      <c r="W9240" s="60" t="str">
        <f>_xlfn.LET(_xlpm.TextCell,TEXT(G9240,"###"),IF(_xlpm.TextCell&lt;&gt;"",IF(StyleSpaceSplit,IFERROR(IF(FIND(" ",_xlpm.TextCell)&gt;=1,MID(_xlpm.TextCell,1,FIND(" ",_xlpm.TextCell)-1),_xlpm.TextCell),_xlpm.TextCell),_xlpm.TextCell),""))</f>
        <v/>
      </c>
      <c r="X9240" s="60" t="str">
        <f>IF(A9240&lt;&gt;"",IFERROR(IF(FIND(" ",G9240)&gt;=1,MID(G9240,FIND(" ",G9240)+1,LEN(G9240)),""),""),"")</f>
        <v/>
      </c>
      <c r="AC9240" s="51">
        <f>IFERROR(VALUE(MID($C9240,1,2)),0)</f>
        <v>0</v>
      </c>
      <c r="AD9240" s="44">
        <f>IFERROR(VALUE(MID($C9240,4,3)),0)</f>
        <v>0</v>
      </c>
      <c r="AE9240" s="51">
        <f>VALUE(RIGHT("00"&amp;AC9240,2)&amp;RIGHT("000"&amp;AD9240,3))</f>
        <v>0</v>
      </c>
    </row>
    <row r="9241" spans="1:31">
      <c r="A9241" s="60" t="str">
        <f>IF(G9241&amp;Q9241&lt;&gt;"",W9241&amp;Q9241,"")</f>
        <v/>
      </c>
      <c r="B9241" s="85" t="str">
        <f>IF(C9241&lt;&gt;"",LEFT(C9241,9),"")</f>
        <v/>
      </c>
      <c r="V9241" s="60" t="str">
        <f>W9241&amp;H9241</f>
        <v/>
      </c>
      <c r="W9241" s="60" t="str">
        <f>_xlfn.LET(_xlpm.TextCell,TEXT(G9241,"###"),IF(_xlpm.TextCell&lt;&gt;"",IF(StyleSpaceSplit,IFERROR(IF(FIND(" ",_xlpm.TextCell)&gt;=1,MID(_xlpm.TextCell,1,FIND(" ",_xlpm.TextCell)-1),_xlpm.TextCell),_xlpm.TextCell),_xlpm.TextCell),""))</f>
        <v/>
      </c>
      <c r="X9241" s="60" t="str">
        <f>IF(A9241&lt;&gt;"",IFERROR(IF(FIND(" ",G9241)&gt;=1,MID(G9241,FIND(" ",G9241)+1,LEN(G9241)),""),""),"")</f>
        <v/>
      </c>
      <c r="AC9241" s="51">
        <f>IFERROR(VALUE(MID($C9241,1,2)),0)</f>
        <v>0</v>
      </c>
      <c r="AD9241" s="44">
        <f>IFERROR(VALUE(MID($C9241,4,3)),0)</f>
        <v>0</v>
      </c>
      <c r="AE9241" s="51">
        <f>VALUE(RIGHT("00"&amp;AC9241,2)&amp;RIGHT("000"&amp;AD9241,3))</f>
        <v>0</v>
      </c>
    </row>
    <row r="9242" spans="1:31">
      <c r="A9242" s="60" t="str">
        <f>IF(G9242&amp;Q9242&lt;&gt;"",W9242&amp;Q9242,"")</f>
        <v/>
      </c>
      <c r="B9242" s="85" t="str">
        <f>IF(C9242&lt;&gt;"",LEFT(C9242,9),"")</f>
        <v/>
      </c>
      <c r="V9242" s="60" t="str">
        <f>W9242&amp;H9242</f>
        <v/>
      </c>
      <c r="W9242" s="60" t="str">
        <f>_xlfn.LET(_xlpm.TextCell,TEXT(G9242,"###"),IF(_xlpm.TextCell&lt;&gt;"",IF(StyleSpaceSplit,IFERROR(IF(FIND(" ",_xlpm.TextCell)&gt;=1,MID(_xlpm.TextCell,1,FIND(" ",_xlpm.TextCell)-1),_xlpm.TextCell),_xlpm.TextCell),_xlpm.TextCell),""))</f>
        <v/>
      </c>
      <c r="X9242" s="60" t="str">
        <f>IF(A9242&lt;&gt;"",IFERROR(IF(FIND(" ",G9242)&gt;=1,MID(G9242,FIND(" ",G9242)+1,LEN(G9242)),""),""),"")</f>
        <v/>
      </c>
      <c r="AC9242" s="51">
        <f>IFERROR(VALUE(MID($C9242,1,2)),0)</f>
        <v>0</v>
      </c>
      <c r="AD9242" s="44">
        <f>IFERROR(VALUE(MID($C9242,4,3)),0)</f>
        <v>0</v>
      </c>
      <c r="AE9242" s="51">
        <f>VALUE(RIGHT("00"&amp;AC9242,2)&amp;RIGHT("000"&amp;AD9242,3))</f>
        <v>0</v>
      </c>
    </row>
    <row r="9243" spans="1:31">
      <c r="A9243" s="60" t="str">
        <f>IF(G9243&amp;Q9243&lt;&gt;"",W9243&amp;Q9243,"")</f>
        <v/>
      </c>
      <c r="B9243" s="85" t="str">
        <f>IF(C9243&lt;&gt;"",LEFT(C9243,9),"")</f>
        <v/>
      </c>
      <c r="V9243" s="60" t="str">
        <f>W9243&amp;H9243</f>
        <v/>
      </c>
      <c r="W9243" s="60" t="str">
        <f>_xlfn.LET(_xlpm.TextCell,TEXT(G9243,"###"),IF(_xlpm.TextCell&lt;&gt;"",IF(StyleSpaceSplit,IFERROR(IF(FIND(" ",_xlpm.TextCell)&gt;=1,MID(_xlpm.TextCell,1,FIND(" ",_xlpm.TextCell)-1),_xlpm.TextCell),_xlpm.TextCell),_xlpm.TextCell),""))</f>
        <v/>
      </c>
      <c r="X9243" s="60" t="str">
        <f>IF(A9243&lt;&gt;"",IFERROR(IF(FIND(" ",G9243)&gt;=1,MID(G9243,FIND(" ",G9243)+1,LEN(G9243)),""),""),"")</f>
        <v/>
      </c>
      <c r="AC9243" s="51">
        <f>IFERROR(VALUE(MID($C9243,1,2)),0)</f>
        <v>0</v>
      </c>
      <c r="AD9243" s="44">
        <f>IFERROR(VALUE(MID($C9243,4,3)),0)</f>
        <v>0</v>
      </c>
      <c r="AE9243" s="51">
        <f>VALUE(RIGHT("00"&amp;AC9243,2)&amp;RIGHT("000"&amp;AD9243,3))</f>
        <v>0</v>
      </c>
    </row>
    <row r="9244" spans="1:31">
      <c r="A9244" s="60" t="str">
        <f>IF(G9244&amp;Q9244&lt;&gt;"",W9244&amp;Q9244,"")</f>
        <v/>
      </c>
      <c r="B9244" s="85" t="str">
        <f>IF(C9244&lt;&gt;"",LEFT(C9244,9),"")</f>
        <v/>
      </c>
      <c r="V9244" s="60" t="str">
        <f>W9244&amp;H9244</f>
        <v/>
      </c>
      <c r="W9244" s="60" t="str">
        <f>_xlfn.LET(_xlpm.TextCell,TEXT(G9244,"###"),IF(_xlpm.TextCell&lt;&gt;"",IF(StyleSpaceSplit,IFERROR(IF(FIND(" ",_xlpm.TextCell)&gt;=1,MID(_xlpm.TextCell,1,FIND(" ",_xlpm.TextCell)-1),_xlpm.TextCell),_xlpm.TextCell),_xlpm.TextCell),""))</f>
        <v/>
      </c>
      <c r="X9244" s="60" t="str">
        <f>IF(A9244&lt;&gt;"",IFERROR(IF(FIND(" ",G9244)&gt;=1,MID(G9244,FIND(" ",G9244)+1,LEN(G9244)),""),""),"")</f>
        <v/>
      </c>
      <c r="AC9244" s="51">
        <f>IFERROR(VALUE(MID($C9244,1,2)),0)</f>
        <v>0</v>
      </c>
      <c r="AD9244" s="44">
        <f>IFERROR(VALUE(MID($C9244,4,3)),0)</f>
        <v>0</v>
      </c>
      <c r="AE9244" s="51">
        <f>VALUE(RIGHT("00"&amp;AC9244,2)&amp;RIGHT("000"&amp;AD9244,3))</f>
        <v>0</v>
      </c>
    </row>
    <row r="9245" spans="1:31">
      <c r="A9245" s="60" t="str">
        <f>IF(G9245&amp;Q9245&lt;&gt;"",W9245&amp;Q9245,"")</f>
        <v/>
      </c>
      <c r="B9245" s="85" t="str">
        <f>IF(C9245&lt;&gt;"",LEFT(C9245,9),"")</f>
        <v/>
      </c>
      <c r="V9245" s="60" t="str">
        <f>W9245&amp;H9245</f>
        <v/>
      </c>
      <c r="W9245" s="60" t="str">
        <f>_xlfn.LET(_xlpm.TextCell,TEXT(G9245,"###"),IF(_xlpm.TextCell&lt;&gt;"",IF(StyleSpaceSplit,IFERROR(IF(FIND(" ",_xlpm.TextCell)&gt;=1,MID(_xlpm.TextCell,1,FIND(" ",_xlpm.TextCell)-1),_xlpm.TextCell),_xlpm.TextCell),_xlpm.TextCell),""))</f>
        <v/>
      </c>
      <c r="X9245" s="60" t="str">
        <f>IF(A9245&lt;&gt;"",IFERROR(IF(FIND(" ",G9245)&gt;=1,MID(G9245,FIND(" ",G9245)+1,LEN(G9245)),""),""),"")</f>
        <v/>
      </c>
      <c r="AC9245" s="51">
        <f>IFERROR(VALUE(MID($C9245,1,2)),0)</f>
        <v>0</v>
      </c>
      <c r="AD9245" s="44">
        <f>IFERROR(VALUE(MID($C9245,4,3)),0)</f>
        <v>0</v>
      </c>
      <c r="AE9245" s="51">
        <f>VALUE(RIGHT("00"&amp;AC9245,2)&amp;RIGHT("000"&amp;AD9245,3))</f>
        <v>0</v>
      </c>
    </row>
    <row r="9246" spans="1:31">
      <c r="A9246" s="60" t="str">
        <f>IF(G9246&amp;Q9246&lt;&gt;"",W9246&amp;Q9246,"")</f>
        <v/>
      </c>
      <c r="B9246" s="85" t="str">
        <f>IF(C9246&lt;&gt;"",LEFT(C9246,9),"")</f>
        <v/>
      </c>
      <c r="V9246" s="60" t="str">
        <f>W9246&amp;H9246</f>
        <v/>
      </c>
      <c r="W9246" s="60" t="str">
        <f>_xlfn.LET(_xlpm.TextCell,TEXT(G9246,"###"),IF(_xlpm.TextCell&lt;&gt;"",IF(StyleSpaceSplit,IFERROR(IF(FIND(" ",_xlpm.TextCell)&gt;=1,MID(_xlpm.TextCell,1,FIND(" ",_xlpm.TextCell)-1),_xlpm.TextCell),_xlpm.TextCell),_xlpm.TextCell),""))</f>
        <v/>
      </c>
      <c r="X9246" s="60" t="str">
        <f>IF(A9246&lt;&gt;"",IFERROR(IF(FIND(" ",G9246)&gt;=1,MID(G9246,FIND(" ",G9246)+1,LEN(G9246)),""),""),"")</f>
        <v/>
      </c>
      <c r="AC9246" s="51">
        <f>IFERROR(VALUE(MID($C9246,1,2)),0)</f>
        <v>0</v>
      </c>
      <c r="AD9246" s="44">
        <f>IFERROR(VALUE(MID($C9246,4,3)),0)</f>
        <v>0</v>
      </c>
      <c r="AE9246" s="51">
        <f>VALUE(RIGHT("00"&amp;AC9246,2)&amp;RIGHT("000"&amp;AD9246,3))</f>
        <v>0</v>
      </c>
    </row>
    <row r="9247" spans="1:31">
      <c r="A9247" s="60" t="str">
        <f>IF(G9247&amp;Q9247&lt;&gt;"",W9247&amp;Q9247,"")</f>
        <v/>
      </c>
      <c r="B9247" s="85" t="str">
        <f>IF(C9247&lt;&gt;"",LEFT(C9247,9),"")</f>
        <v/>
      </c>
      <c r="V9247" s="60" t="str">
        <f>W9247&amp;H9247</f>
        <v/>
      </c>
      <c r="W9247" s="60" t="str">
        <f>_xlfn.LET(_xlpm.TextCell,TEXT(G9247,"###"),IF(_xlpm.TextCell&lt;&gt;"",IF(StyleSpaceSplit,IFERROR(IF(FIND(" ",_xlpm.TextCell)&gt;=1,MID(_xlpm.TextCell,1,FIND(" ",_xlpm.TextCell)-1),_xlpm.TextCell),_xlpm.TextCell),_xlpm.TextCell),""))</f>
        <v/>
      </c>
      <c r="X9247" s="60" t="str">
        <f>IF(A9247&lt;&gt;"",IFERROR(IF(FIND(" ",G9247)&gt;=1,MID(G9247,FIND(" ",G9247)+1,LEN(G9247)),""),""),"")</f>
        <v/>
      </c>
      <c r="AC9247" s="51">
        <f>IFERROR(VALUE(MID($C9247,1,2)),0)</f>
        <v>0</v>
      </c>
      <c r="AD9247" s="44">
        <f>IFERROR(VALUE(MID($C9247,4,3)),0)</f>
        <v>0</v>
      </c>
      <c r="AE9247" s="51">
        <f>VALUE(RIGHT("00"&amp;AC9247,2)&amp;RIGHT("000"&amp;AD9247,3))</f>
        <v>0</v>
      </c>
    </row>
    <row r="9248" spans="1:31">
      <c r="A9248" s="60" t="str">
        <f>IF(G9248&amp;Q9248&lt;&gt;"",W9248&amp;Q9248,"")</f>
        <v/>
      </c>
      <c r="B9248" s="85" t="str">
        <f>IF(C9248&lt;&gt;"",LEFT(C9248,9),"")</f>
        <v/>
      </c>
      <c r="V9248" s="60" t="str">
        <f>W9248&amp;H9248</f>
        <v/>
      </c>
      <c r="W9248" s="60" t="str">
        <f>_xlfn.LET(_xlpm.TextCell,TEXT(G9248,"###"),IF(_xlpm.TextCell&lt;&gt;"",IF(StyleSpaceSplit,IFERROR(IF(FIND(" ",_xlpm.TextCell)&gt;=1,MID(_xlpm.TextCell,1,FIND(" ",_xlpm.TextCell)-1),_xlpm.TextCell),_xlpm.TextCell),_xlpm.TextCell),""))</f>
        <v/>
      </c>
      <c r="X9248" s="60" t="str">
        <f>IF(A9248&lt;&gt;"",IFERROR(IF(FIND(" ",G9248)&gt;=1,MID(G9248,FIND(" ",G9248)+1,LEN(G9248)),""),""),"")</f>
        <v/>
      </c>
      <c r="AC9248" s="51">
        <f>IFERROR(VALUE(MID($C9248,1,2)),0)</f>
        <v>0</v>
      </c>
      <c r="AD9248" s="44">
        <f>IFERROR(VALUE(MID($C9248,4,3)),0)</f>
        <v>0</v>
      </c>
      <c r="AE9248" s="51">
        <f>VALUE(RIGHT("00"&amp;AC9248,2)&amp;RIGHT("000"&amp;AD9248,3))</f>
        <v>0</v>
      </c>
    </row>
    <row r="9249" spans="1:31">
      <c r="A9249" s="60" t="str">
        <f>IF(G9249&amp;Q9249&lt;&gt;"",W9249&amp;Q9249,"")</f>
        <v/>
      </c>
      <c r="B9249" s="85" t="str">
        <f>IF(C9249&lt;&gt;"",LEFT(C9249,9),"")</f>
        <v/>
      </c>
      <c r="V9249" s="60" t="str">
        <f>W9249&amp;H9249</f>
        <v/>
      </c>
      <c r="W9249" s="60" t="str">
        <f>_xlfn.LET(_xlpm.TextCell,TEXT(G9249,"###"),IF(_xlpm.TextCell&lt;&gt;"",IF(StyleSpaceSplit,IFERROR(IF(FIND(" ",_xlpm.TextCell)&gt;=1,MID(_xlpm.TextCell,1,FIND(" ",_xlpm.TextCell)-1),_xlpm.TextCell),_xlpm.TextCell),_xlpm.TextCell),""))</f>
        <v/>
      </c>
      <c r="X9249" s="60" t="str">
        <f>IF(A9249&lt;&gt;"",IFERROR(IF(FIND(" ",G9249)&gt;=1,MID(G9249,FIND(" ",G9249)+1,LEN(G9249)),""),""),"")</f>
        <v/>
      </c>
      <c r="AC9249" s="51">
        <f>IFERROR(VALUE(MID($C9249,1,2)),0)</f>
        <v>0</v>
      </c>
      <c r="AD9249" s="44">
        <f>IFERROR(VALUE(MID($C9249,4,3)),0)</f>
        <v>0</v>
      </c>
      <c r="AE9249" s="51">
        <f>VALUE(RIGHT("00"&amp;AC9249,2)&amp;RIGHT("000"&amp;AD9249,3))</f>
        <v>0</v>
      </c>
    </row>
    <row r="9250" spans="1:31">
      <c r="A9250" s="60" t="str">
        <f>IF(G9250&amp;Q9250&lt;&gt;"",W9250&amp;Q9250,"")</f>
        <v/>
      </c>
      <c r="B9250" s="85" t="str">
        <f>IF(C9250&lt;&gt;"",LEFT(C9250,9),"")</f>
        <v/>
      </c>
      <c r="V9250" s="60" t="str">
        <f>W9250&amp;H9250</f>
        <v/>
      </c>
      <c r="W9250" s="60" t="str">
        <f>_xlfn.LET(_xlpm.TextCell,TEXT(G9250,"###"),IF(_xlpm.TextCell&lt;&gt;"",IF(StyleSpaceSplit,IFERROR(IF(FIND(" ",_xlpm.TextCell)&gt;=1,MID(_xlpm.TextCell,1,FIND(" ",_xlpm.TextCell)-1),_xlpm.TextCell),_xlpm.TextCell),_xlpm.TextCell),""))</f>
        <v/>
      </c>
      <c r="X9250" s="60" t="str">
        <f>IF(A9250&lt;&gt;"",IFERROR(IF(FIND(" ",G9250)&gt;=1,MID(G9250,FIND(" ",G9250)+1,LEN(G9250)),""),""),"")</f>
        <v/>
      </c>
      <c r="AC9250" s="51">
        <f>IFERROR(VALUE(MID($C9250,1,2)),0)</f>
        <v>0</v>
      </c>
      <c r="AD9250" s="44">
        <f>IFERROR(VALUE(MID($C9250,4,3)),0)</f>
        <v>0</v>
      </c>
      <c r="AE9250" s="51">
        <f>VALUE(RIGHT("00"&amp;AC9250,2)&amp;RIGHT("000"&amp;AD9250,3))</f>
        <v>0</v>
      </c>
    </row>
    <row r="9251" spans="1:31">
      <c r="A9251" s="60" t="str">
        <f>IF(G9251&amp;Q9251&lt;&gt;"",W9251&amp;Q9251,"")</f>
        <v/>
      </c>
      <c r="B9251" s="85" t="str">
        <f>IF(C9251&lt;&gt;"",LEFT(C9251,9),"")</f>
        <v/>
      </c>
      <c r="V9251" s="60" t="str">
        <f>W9251&amp;H9251</f>
        <v/>
      </c>
      <c r="W9251" s="60" t="str">
        <f>_xlfn.LET(_xlpm.TextCell,TEXT(G9251,"###"),IF(_xlpm.TextCell&lt;&gt;"",IF(StyleSpaceSplit,IFERROR(IF(FIND(" ",_xlpm.TextCell)&gt;=1,MID(_xlpm.TextCell,1,FIND(" ",_xlpm.TextCell)-1),_xlpm.TextCell),_xlpm.TextCell),_xlpm.TextCell),""))</f>
        <v/>
      </c>
      <c r="X9251" s="60" t="str">
        <f>IF(A9251&lt;&gt;"",IFERROR(IF(FIND(" ",G9251)&gt;=1,MID(G9251,FIND(" ",G9251)+1,LEN(G9251)),""),""),"")</f>
        <v/>
      </c>
      <c r="AC9251" s="51">
        <f>IFERROR(VALUE(MID($C9251,1,2)),0)</f>
        <v>0</v>
      </c>
      <c r="AD9251" s="44">
        <f>IFERROR(VALUE(MID($C9251,4,3)),0)</f>
        <v>0</v>
      </c>
      <c r="AE9251" s="51">
        <f>VALUE(RIGHT("00"&amp;AC9251,2)&amp;RIGHT("000"&amp;AD9251,3))</f>
        <v>0</v>
      </c>
    </row>
    <row r="9252" spans="1:31">
      <c r="A9252" s="60" t="str">
        <f>IF(G9252&amp;Q9252&lt;&gt;"",W9252&amp;Q9252,"")</f>
        <v/>
      </c>
      <c r="B9252" s="85" t="str">
        <f>IF(C9252&lt;&gt;"",LEFT(C9252,9),"")</f>
        <v/>
      </c>
      <c r="V9252" s="60" t="str">
        <f>W9252&amp;H9252</f>
        <v/>
      </c>
      <c r="W9252" s="60" t="str">
        <f>_xlfn.LET(_xlpm.TextCell,TEXT(G9252,"###"),IF(_xlpm.TextCell&lt;&gt;"",IF(StyleSpaceSplit,IFERROR(IF(FIND(" ",_xlpm.TextCell)&gt;=1,MID(_xlpm.TextCell,1,FIND(" ",_xlpm.TextCell)-1),_xlpm.TextCell),_xlpm.TextCell),_xlpm.TextCell),""))</f>
        <v/>
      </c>
      <c r="X9252" s="60" t="str">
        <f>IF(A9252&lt;&gt;"",IFERROR(IF(FIND(" ",G9252)&gt;=1,MID(G9252,FIND(" ",G9252)+1,LEN(G9252)),""),""),"")</f>
        <v/>
      </c>
      <c r="AC9252" s="51">
        <f>IFERROR(VALUE(MID($C9252,1,2)),0)</f>
        <v>0</v>
      </c>
      <c r="AD9252" s="44">
        <f>IFERROR(VALUE(MID($C9252,4,3)),0)</f>
        <v>0</v>
      </c>
      <c r="AE9252" s="51">
        <f>VALUE(RIGHT("00"&amp;AC9252,2)&amp;RIGHT("000"&amp;AD9252,3))</f>
        <v>0</v>
      </c>
    </row>
    <row r="9253" spans="1:31">
      <c r="A9253" s="60" t="str">
        <f>IF(G9253&amp;Q9253&lt;&gt;"",W9253&amp;Q9253,"")</f>
        <v/>
      </c>
      <c r="B9253" s="85" t="str">
        <f>IF(C9253&lt;&gt;"",LEFT(C9253,9),"")</f>
        <v/>
      </c>
      <c r="V9253" s="60" t="str">
        <f>W9253&amp;H9253</f>
        <v/>
      </c>
      <c r="W9253" s="60" t="str">
        <f>_xlfn.LET(_xlpm.TextCell,TEXT(G9253,"###"),IF(_xlpm.TextCell&lt;&gt;"",IF(StyleSpaceSplit,IFERROR(IF(FIND(" ",_xlpm.TextCell)&gt;=1,MID(_xlpm.TextCell,1,FIND(" ",_xlpm.TextCell)-1),_xlpm.TextCell),_xlpm.TextCell),_xlpm.TextCell),""))</f>
        <v/>
      </c>
      <c r="X9253" s="60" t="str">
        <f>IF(A9253&lt;&gt;"",IFERROR(IF(FIND(" ",G9253)&gt;=1,MID(G9253,FIND(" ",G9253)+1,LEN(G9253)),""),""),"")</f>
        <v/>
      </c>
      <c r="AC9253" s="51">
        <f>IFERROR(VALUE(MID($C9253,1,2)),0)</f>
        <v>0</v>
      </c>
      <c r="AD9253" s="44">
        <f>IFERROR(VALUE(MID($C9253,4,3)),0)</f>
        <v>0</v>
      </c>
      <c r="AE9253" s="51">
        <f>VALUE(RIGHT("00"&amp;AC9253,2)&amp;RIGHT("000"&amp;AD9253,3))</f>
        <v>0</v>
      </c>
    </row>
    <row r="9254" spans="1:31">
      <c r="A9254" s="60" t="str">
        <f>IF(G9254&amp;Q9254&lt;&gt;"",W9254&amp;Q9254,"")</f>
        <v/>
      </c>
      <c r="B9254" s="85" t="str">
        <f>IF(C9254&lt;&gt;"",LEFT(C9254,9),"")</f>
        <v/>
      </c>
      <c r="V9254" s="60" t="str">
        <f>W9254&amp;H9254</f>
        <v/>
      </c>
      <c r="W9254" s="60" t="str">
        <f>_xlfn.LET(_xlpm.TextCell,TEXT(G9254,"###"),IF(_xlpm.TextCell&lt;&gt;"",IF(StyleSpaceSplit,IFERROR(IF(FIND(" ",_xlpm.TextCell)&gt;=1,MID(_xlpm.TextCell,1,FIND(" ",_xlpm.TextCell)-1),_xlpm.TextCell),_xlpm.TextCell),_xlpm.TextCell),""))</f>
        <v/>
      </c>
      <c r="X9254" s="60" t="str">
        <f>IF(A9254&lt;&gt;"",IFERROR(IF(FIND(" ",G9254)&gt;=1,MID(G9254,FIND(" ",G9254)+1,LEN(G9254)),""),""),"")</f>
        <v/>
      </c>
      <c r="AC9254" s="51">
        <f>IFERROR(VALUE(MID($C9254,1,2)),0)</f>
        <v>0</v>
      </c>
      <c r="AD9254" s="44">
        <f>IFERROR(VALUE(MID($C9254,4,3)),0)</f>
        <v>0</v>
      </c>
      <c r="AE9254" s="51">
        <f>VALUE(RIGHT("00"&amp;AC9254,2)&amp;RIGHT("000"&amp;AD9254,3))</f>
        <v>0</v>
      </c>
    </row>
    <row r="9255" spans="1:31">
      <c r="A9255" s="60" t="str">
        <f>IF(G9255&amp;Q9255&lt;&gt;"",W9255&amp;Q9255,"")</f>
        <v/>
      </c>
      <c r="B9255" s="85" t="str">
        <f>IF(C9255&lt;&gt;"",LEFT(C9255,9),"")</f>
        <v/>
      </c>
      <c r="V9255" s="60" t="str">
        <f>W9255&amp;H9255</f>
        <v/>
      </c>
      <c r="W9255" s="60" t="str">
        <f>_xlfn.LET(_xlpm.TextCell,TEXT(G9255,"###"),IF(_xlpm.TextCell&lt;&gt;"",IF(StyleSpaceSplit,IFERROR(IF(FIND(" ",_xlpm.TextCell)&gt;=1,MID(_xlpm.TextCell,1,FIND(" ",_xlpm.TextCell)-1),_xlpm.TextCell),_xlpm.TextCell),_xlpm.TextCell),""))</f>
        <v/>
      </c>
      <c r="X9255" s="60" t="str">
        <f>IF(A9255&lt;&gt;"",IFERROR(IF(FIND(" ",G9255)&gt;=1,MID(G9255,FIND(" ",G9255)+1,LEN(G9255)),""),""),"")</f>
        <v/>
      </c>
      <c r="AC9255" s="51">
        <f>IFERROR(VALUE(MID($C9255,1,2)),0)</f>
        <v>0</v>
      </c>
      <c r="AD9255" s="44">
        <f>IFERROR(VALUE(MID($C9255,4,3)),0)</f>
        <v>0</v>
      </c>
      <c r="AE9255" s="51">
        <f>VALUE(RIGHT("00"&amp;AC9255,2)&amp;RIGHT("000"&amp;AD9255,3))</f>
        <v>0</v>
      </c>
    </row>
    <row r="9256" spans="1:31">
      <c r="A9256" s="60" t="str">
        <f>IF(G9256&amp;Q9256&lt;&gt;"",W9256&amp;Q9256,"")</f>
        <v/>
      </c>
      <c r="B9256" s="85" t="str">
        <f>IF(C9256&lt;&gt;"",LEFT(C9256,9),"")</f>
        <v/>
      </c>
      <c r="V9256" s="60" t="str">
        <f>W9256&amp;H9256</f>
        <v/>
      </c>
      <c r="W9256" s="60" t="str">
        <f>_xlfn.LET(_xlpm.TextCell,TEXT(G9256,"###"),IF(_xlpm.TextCell&lt;&gt;"",IF(StyleSpaceSplit,IFERROR(IF(FIND(" ",_xlpm.TextCell)&gt;=1,MID(_xlpm.TextCell,1,FIND(" ",_xlpm.TextCell)-1),_xlpm.TextCell),_xlpm.TextCell),_xlpm.TextCell),""))</f>
        <v/>
      </c>
      <c r="X9256" s="60" t="str">
        <f>IF(A9256&lt;&gt;"",IFERROR(IF(FIND(" ",G9256)&gt;=1,MID(G9256,FIND(" ",G9256)+1,LEN(G9256)),""),""),"")</f>
        <v/>
      </c>
      <c r="AC9256" s="51">
        <f>IFERROR(VALUE(MID($C9256,1,2)),0)</f>
        <v>0</v>
      </c>
      <c r="AD9256" s="44">
        <f>IFERROR(VALUE(MID($C9256,4,3)),0)</f>
        <v>0</v>
      </c>
      <c r="AE9256" s="51">
        <f>VALUE(RIGHT("00"&amp;AC9256,2)&amp;RIGHT("000"&amp;AD9256,3))</f>
        <v>0</v>
      </c>
    </row>
    <row r="9257" spans="1:31">
      <c r="A9257" s="60" t="str">
        <f>IF(G9257&amp;Q9257&lt;&gt;"",W9257&amp;Q9257,"")</f>
        <v/>
      </c>
      <c r="B9257" s="85" t="str">
        <f>IF(C9257&lt;&gt;"",LEFT(C9257,9),"")</f>
        <v/>
      </c>
      <c r="V9257" s="60" t="str">
        <f>W9257&amp;H9257</f>
        <v/>
      </c>
      <c r="W9257" s="60" t="str">
        <f>_xlfn.LET(_xlpm.TextCell,TEXT(G9257,"###"),IF(_xlpm.TextCell&lt;&gt;"",IF(StyleSpaceSplit,IFERROR(IF(FIND(" ",_xlpm.TextCell)&gt;=1,MID(_xlpm.TextCell,1,FIND(" ",_xlpm.TextCell)-1),_xlpm.TextCell),_xlpm.TextCell),_xlpm.TextCell),""))</f>
        <v/>
      </c>
      <c r="X9257" s="60" t="str">
        <f>IF(A9257&lt;&gt;"",IFERROR(IF(FIND(" ",G9257)&gt;=1,MID(G9257,FIND(" ",G9257)+1,LEN(G9257)),""),""),"")</f>
        <v/>
      </c>
      <c r="AC9257" s="51">
        <f>IFERROR(VALUE(MID($C9257,1,2)),0)</f>
        <v>0</v>
      </c>
      <c r="AD9257" s="44">
        <f>IFERROR(VALUE(MID($C9257,4,3)),0)</f>
        <v>0</v>
      </c>
      <c r="AE9257" s="51">
        <f>VALUE(RIGHT("00"&amp;AC9257,2)&amp;RIGHT("000"&amp;AD9257,3))</f>
        <v>0</v>
      </c>
    </row>
    <row r="9258" spans="1:31">
      <c r="A9258" s="60" t="str">
        <f>IF(G9258&amp;Q9258&lt;&gt;"",W9258&amp;Q9258,"")</f>
        <v/>
      </c>
      <c r="B9258" s="85" t="str">
        <f>IF(C9258&lt;&gt;"",LEFT(C9258,9),"")</f>
        <v/>
      </c>
      <c r="V9258" s="60" t="str">
        <f>W9258&amp;H9258</f>
        <v/>
      </c>
      <c r="W9258" s="60" t="str">
        <f>_xlfn.LET(_xlpm.TextCell,TEXT(G9258,"###"),IF(_xlpm.TextCell&lt;&gt;"",IF(StyleSpaceSplit,IFERROR(IF(FIND(" ",_xlpm.TextCell)&gt;=1,MID(_xlpm.TextCell,1,FIND(" ",_xlpm.TextCell)-1),_xlpm.TextCell),_xlpm.TextCell),_xlpm.TextCell),""))</f>
        <v/>
      </c>
      <c r="X9258" s="60" t="str">
        <f>IF(A9258&lt;&gt;"",IFERROR(IF(FIND(" ",G9258)&gt;=1,MID(G9258,FIND(" ",G9258)+1,LEN(G9258)),""),""),"")</f>
        <v/>
      </c>
      <c r="AC9258" s="51">
        <f>IFERROR(VALUE(MID($C9258,1,2)),0)</f>
        <v>0</v>
      </c>
      <c r="AD9258" s="44">
        <f>IFERROR(VALUE(MID($C9258,4,3)),0)</f>
        <v>0</v>
      </c>
      <c r="AE9258" s="51">
        <f>VALUE(RIGHT("00"&amp;AC9258,2)&amp;RIGHT("000"&amp;AD9258,3))</f>
        <v>0</v>
      </c>
    </row>
    <row r="9259" spans="1:31">
      <c r="A9259" s="60" t="str">
        <f>IF(G9259&amp;Q9259&lt;&gt;"",W9259&amp;Q9259,"")</f>
        <v/>
      </c>
      <c r="B9259" s="85" t="str">
        <f>IF(C9259&lt;&gt;"",LEFT(C9259,9),"")</f>
        <v/>
      </c>
      <c r="V9259" s="60" t="str">
        <f>W9259&amp;H9259</f>
        <v/>
      </c>
      <c r="W9259" s="60" t="str">
        <f>_xlfn.LET(_xlpm.TextCell,TEXT(G9259,"###"),IF(_xlpm.TextCell&lt;&gt;"",IF(StyleSpaceSplit,IFERROR(IF(FIND(" ",_xlpm.TextCell)&gt;=1,MID(_xlpm.TextCell,1,FIND(" ",_xlpm.TextCell)-1),_xlpm.TextCell),_xlpm.TextCell),_xlpm.TextCell),""))</f>
        <v/>
      </c>
      <c r="X9259" s="60" t="str">
        <f>IF(A9259&lt;&gt;"",IFERROR(IF(FIND(" ",G9259)&gt;=1,MID(G9259,FIND(" ",G9259)+1,LEN(G9259)),""),""),"")</f>
        <v/>
      </c>
      <c r="AC9259" s="51">
        <f>IFERROR(VALUE(MID($C9259,1,2)),0)</f>
        <v>0</v>
      </c>
      <c r="AD9259" s="44">
        <f>IFERROR(VALUE(MID($C9259,4,3)),0)</f>
        <v>0</v>
      </c>
      <c r="AE9259" s="51">
        <f>VALUE(RIGHT("00"&amp;AC9259,2)&amp;RIGHT("000"&amp;AD9259,3))</f>
        <v>0</v>
      </c>
    </row>
    <row r="9260" spans="1:31">
      <c r="A9260" s="60" t="str">
        <f>IF(G9260&amp;Q9260&lt;&gt;"",W9260&amp;Q9260,"")</f>
        <v/>
      </c>
      <c r="B9260" s="85" t="str">
        <f>IF(C9260&lt;&gt;"",LEFT(C9260,9),"")</f>
        <v/>
      </c>
      <c r="V9260" s="60" t="str">
        <f>W9260&amp;H9260</f>
        <v/>
      </c>
      <c r="W9260" s="60" t="str">
        <f>_xlfn.LET(_xlpm.TextCell,TEXT(G9260,"###"),IF(_xlpm.TextCell&lt;&gt;"",IF(StyleSpaceSplit,IFERROR(IF(FIND(" ",_xlpm.TextCell)&gt;=1,MID(_xlpm.TextCell,1,FIND(" ",_xlpm.TextCell)-1),_xlpm.TextCell),_xlpm.TextCell),_xlpm.TextCell),""))</f>
        <v/>
      </c>
      <c r="X9260" s="60" t="str">
        <f>IF(A9260&lt;&gt;"",IFERROR(IF(FIND(" ",G9260)&gt;=1,MID(G9260,FIND(" ",G9260)+1,LEN(G9260)),""),""),"")</f>
        <v/>
      </c>
      <c r="AC9260" s="51">
        <f>IFERROR(VALUE(MID($C9260,1,2)),0)</f>
        <v>0</v>
      </c>
      <c r="AD9260" s="44">
        <f>IFERROR(VALUE(MID($C9260,4,3)),0)</f>
        <v>0</v>
      </c>
      <c r="AE9260" s="51">
        <f>VALUE(RIGHT("00"&amp;AC9260,2)&amp;RIGHT("000"&amp;AD9260,3))</f>
        <v>0</v>
      </c>
    </row>
    <row r="9261" spans="1:31">
      <c r="A9261" s="60" t="str">
        <f>IF(G9261&amp;Q9261&lt;&gt;"",W9261&amp;Q9261,"")</f>
        <v/>
      </c>
      <c r="B9261" s="85" t="str">
        <f>IF(C9261&lt;&gt;"",LEFT(C9261,9),"")</f>
        <v/>
      </c>
      <c r="V9261" s="60" t="str">
        <f>W9261&amp;H9261</f>
        <v/>
      </c>
      <c r="W9261" s="60" t="str">
        <f>_xlfn.LET(_xlpm.TextCell,TEXT(G9261,"###"),IF(_xlpm.TextCell&lt;&gt;"",IF(StyleSpaceSplit,IFERROR(IF(FIND(" ",_xlpm.TextCell)&gt;=1,MID(_xlpm.TextCell,1,FIND(" ",_xlpm.TextCell)-1),_xlpm.TextCell),_xlpm.TextCell),_xlpm.TextCell),""))</f>
        <v/>
      </c>
      <c r="X9261" s="60" t="str">
        <f>IF(A9261&lt;&gt;"",IFERROR(IF(FIND(" ",G9261)&gt;=1,MID(G9261,FIND(" ",G9261)+1,LEN(G9261)),""),""),"")</f>
        <v/>
      </c>
      <c r="AC9261" s="51">
        <f>IFERROR(VALUE(MID($C9261,1,2)),0)</f>
        <v>0</v>
      </c>
      <c r="AD9261" s="44">
        <f>IFERROR(VALUE(MID($C9261,4,3)),0)</f>
        <v>0</v>
      </c>
      <c r="AE9261" s="51">
        <f>VALUE(RIGHT("00"&amp;AC9261,2)&amp;RIGHT("000"&amp;AD9261,3))</f>
        <v>0</v>
      </c>
    </row>
    <row r="9262" spans="1:31">
      <c r="A9262" s="60" t="str">
        <f>IF(G9262&amp;Q9262&lt;&gt;"",W9262&amp;Q9262,"")</f>
        <v/>
      </c>
      <c r="B9262" s="85" t="str">
        <f>IF(C9262&lt;&gt;"",LEFT(C9262,9),"")</f>
        <v/>
      </c>
      <c r="V9262" s="60" t="str">
        <f>W9262&amp;H9262</f>
        <v/>
      </c>
      <c r="W9262" s="60" t="str">
        <f>_xlfn.LET(_xlpm.TextCell,TEXT(G9262,"###"),IF(_xlpm.TextCell&lt;&gt;"",IF(StyleSpaceSplit,IFERROR(IF(FIND(" ",_xlpm.TextCell)&gt;=1,MID(_xlpm.TextCell,1,FIND(" ",_xlpm.TextCell)-1),_xlpm.TextCell),_xlpm.TextCell),_xlpm.TextCell),""))</f>
        <v/>
      </c>
      <c r="X9262" s="60" t="str">
        <f>IF(A9262&lt;&gt;"",IFERROR(IF(FIND(" ",G9262)&gt;=1,MID(G9262,FIND(" ",G9262)+1,LEN(G9262)),""),""),"")</f>
        <v/>
      </c>
      <c r="AC9262" s="51">
        <f>IFERROR(VALUE(MID($C9262,1,2)),0)</f>
        <v>0</v>
      </c>
      <c r="AD9262" s="44">
        <f>IFERROR(VALUE(MID($C9262,4,3)),0)</f>
        <v>0</v>
      </c>
      <c r="AE9262" s="51">
        <f>VALUE(RIGHT("00"&amp;AC9262,2)&amp;RIGHT("000"&amp;AD9262,3))</f>
        <v>0</v>
      </c>
    </row>
    <row r="9263" spans="1:31">
      <c r="A9263" s="60" t="str">
        <f>IF(G9263&amp;Q9263&lt;&gt;"",W9263&amp;Q9263,"")</f>
        <v/>
      </c>
      <c r="B9263" s="85" t="str">
        <f>IF(C9263&lt;&gt;"",LEFT(C9263,9),"")</f>
        <v/>
      </c>
      <c r="V9263" s="60" t="str">
        <f>W9263&amp;H9263</f>
        <v/>
      </c>
      <c r="W9263" s="60" t="str">
        <f>_xlfn.LET(_xlpm.TextCell,TEXT(G9263,"###"),IF(_xlpm.TextCell&lt;&gt;"",IF(StyleSpaceSplit,IFERROR(IF(FIND(" ",_xlpm.TextCell)&gt;=1,MID(_xlpm.TextCell,1,FIND(" ",_xlpm.TextCell)-1),_xlpm.TextCell),_xlpm.TextCell),_xlpm.TextCell),""))</f>
        <v/>
      </c>
      <c r="X9263" s="60" t="str">
        <f>IF(A9263&lt;&gt;"",IFERROR(IF(FIND(" ",G9263)&gt;=1,MID(G9263,FIND(" ",G9263)+1,LEN(G9263)),""),""),"")</f>
        <v/>
      </c>
      <c r="AC9263" s="51">
        <f>IFERROR(VALUE(MID($C9263,1,2)),0)</f>
        <v>0</v>
      </c>
      <c r="AD9263" s="44">
        <f>IFERROR(VALUE(MID($C9263,4,3)),0)</f>
        <v>0</v>
      </c>
      <c r="AE9263" s="51">
        <f>VALUE(RIGHT("00"&amp;AC9263,2)&amp;RIGHT("000"&amp;AD9263,3))</f>
        <v>0</v>
      </c>
    </row>
    <row r="9264" spans="1:31">
      <c r="A9264" s="60" t="str">
        <f>IF(G9264&amp;Q9264&lt;&gt;"",W9264&amp;Q9264,"")</f>
        <v/>
      </c>
      <c r="B9264" s="85" t="str">
        <f>IF(C9264&lt;&gt;"",LEFT(C9264,9),"")</f>
        <v/>
      </c>
      <c r="V9264" s="60" t="str">
        <f>W9264&amp;H9264</f>
        <v/>
      </c>
      <c r="W9264" s="60" t="str">
        <f>_xlfn.LET(_xlpm.TextCell,TEXT(G9264,"###"),IF(_xlpm.TextCell&lt;&gt;"",IF(StyleSpaceSplit,IFERROR(IF(FIND(" ",_xlpm.TextCell)&gt;=1,MID(_xlpm.TextCell,1,FIND(" ",_xlpm.TextCell)-1),_xlpm.TextCell),_xlpm.TextCell),_xlpm.TextCell),""))</f>
        <v/>
      </c>
      <c r="X9264" s="60" t="str">
        <f>IF(A9264&lt;&gt;"",IFERROR(IF(FIND(" ",G9264)&gt;=1,MID(G9264,FIND(" ",G9264)+1,LEN(G9264)),""),""),"")</f>
        <v/>
      </c>
      <c r="AC9264" s="51">
        <f>IFERROR(VALUE(MID($C9264,1,2)),0)</f>
        <v>0</v>
      </c>
      <c r="AD9264" s="44">
        <f>IFERROR(VALUE(MID($C9264,4,3)),0)</f>
        <v>0</v>
      </c>
      <c r="AE9264" s="51">
        <f>VALUE(RIGHT("00"&amp;AC9264,2)&amp;RIGHT("000"&amp;AD9264,3))</f>
        <v>0</v>
      </c>
    </row>
    <row r="9265" spans="1:31">
      <c r="A9265" s="60" t="str">
        <f>IF(G9265&amp;Q9265&lt;&gt;"",W9265&amp;Q9265,"")</f>
        <v/>
      </c>
      <c r="B9265" s="85" t="str">
        <f>IF(C9265&lt;&gt;"",LEFT(C9265,9),"")</f>
        <v/>
      </c>
      <c r="V9265" s="60" t="str">
        <f>W9265&amp;H9265</f>
        <v/>
      </c>
      <c r="W9265" s="60" t="str">
        <f>_xlfn.LET(_xlpm.TextCell,TEXT(G9265,"###"),IF(_xlpm.TextCell&lt;&gt;"",IF(StyleSpaceSplit,IFERROR(IF(FIND(" ",_xlpm.TextCell)&gt;=1,MID(_xlpm.TextCell,1,FIND(" ",_xlpm.TextCell)-1),_xlpm.TextCell),_xlpm.TextCell),_xlpm.TextCell),""))</f>
        <v/>
      </c>
      <c r="X9265" s="60" t="str">
        <f>IF(A9265&lt;&gt;"",IFERROR(IF(FIND(" ",G9265)&gt;=1,MID(G9265,FIND(" ",G9265)+1,LEN(G9265)),""),""),"")</f>
        <v/>
      </c>
      <c r="AC9265" s="51">
        <f>IFERROR(VALUE(MID($C9265,1,2)),0)</f>
        <v>0</v>
      </c>
      <c r="AD9265" s="44">
        <f>IFERROR(VALUE(MID($C9265,4,3)),0)</f>
        <v>0</v>
      </c>
      <c r="AE9265" s="51">
        <f>VALUE(RIGHT("00"&amp;AC9265,2)&amp;RIGHT("000"&amp;AD9265,3))</f>
        <v>0</v>
      </c>
    </row>
    <row r="9266" spans="1:31">
      <c r="A9266" s="60" t="str">
        <f>IF(G9266&amp;Q9266&lt;&gt;"",W9266&amp;Q9266,"")</f>
        <v/>
      </c>
      <c r="B9266" s="85" t="str">
        <f>IF(C9266&lt;&gt;"",LEFT(C9266,9),"")</f>
        <v/>
      </c>
      <c r="V9266" s="60" t="str">
        <f>W9266&amp;H9266</f>
        <v/>
      </c>
      <c r="W9266" s="60" t="str">
        <f>_xlfn.LET(_xlpm.TextCell,TEXT(G9266,"###"),IF(_xlpm.TextCell&lt;&gt;"",IF(StyleSpaceSplit,IFERROR(IF(FIND(" ",_xlpm.TextCell)&gt;=1,MID(_xlpm.TextCell,1,FIND(" ",_xlpm.TextCell)-1),_xlpm.TextCell),_xlpm.TextCell),_xlpm.TextCell),""))</f>
        <v/>
      </c>
      <c r="X9266" s="60" t="str">
        <f>IF(A9266&lt;&gt;"",IFERROR(IF(FIND(" ",G9266)&gt;=1,MID(G9266,FIND(" ",G9266)+1,LEN(G9266)),""),""),"")</f>
        <v/>
      </c>
      <c r="AC9266" s="51">
        <f>IFERROR(VALUE(MID($C9266,1,2)),0)</f>
        <v>0</v>
      </c>
      <c r="AD9266" s="44">
        <f>IFERROR(VALUE(MID($C9266,4,3)),0)</f>
        <v>0</v>
      </c>
      <c r="AE9266" s="51">
        <f>VALUE(RIGHT("00"&amp;AC9266,2)&amp;RIGHT("000"&amp;AD9266,3))</f>
        <v>0</v>
      </c>
    </row>
    <row r="9267" spans="1:31">
      <c r="A9267" s="60" t="str">
        <f>IF(G9267&amp;Q9267&lt;&gt;"",W9267&amp;Q9267,"")</f>
        <v/>
      </c>
      <c r="B9267" s="85" t="str">
        <f>IF(C9267&lt;&gt;"",LEFT(C9267,9),"")</f>
        <v/>
      </c>
      <c r="V9267" s="60" t="str">
        <f>W9267&amp;H9267</f>
        <v/>
      </c>
      <c r="W9267" s="60" t="str">
        <f>_xlfn.LET(_xlpm.TextCell,TEXT(G9267,"###"),IF(_xlpm.TextCell&lt;&gt;"",IF(StyleSpaceSplit,IFERROR(IF(FIND(" ",_xlpm.TextCell)&gt;=1,MID(_xlpm.TextCell,1,FIND(" ",_xlpm.TextCell)-1),_xlpm.TextCell),_xlpm.TextCell),_xlpm.TextCell),""))</f>
        <v/>
      </c>
      <c r="X9267" s="60" t="str">
        <f>IF(A9267&lt;&gt;"",IFERROR(IF(FIND(" ",G9267)&gt;=1,MID(G9267,FIND(" ",G9267)+1,LEN(G9267)),""),""),"")</f>
        <v/>
      </c>
      <c r="AC9267" s="51">
        <f>IFERROR(VALUE(MID($C9267,1,2)),0)</f>
        <v>0</v>
      </c>
      <c r="AD9267" s="44">
        <f>IFERROR(VALUE(MID($C9267,4,3)),0)</f>
        <v>0</v>
      </c>
      <c r="AE9267" s="51">
        <f>VALUE(RIGHT("00"&amp;AC9267,2)&amp;RIGHT("000"&amp;AD9267,3))</f>
        <v>0</v>
      </c>
    </row>
    <row r="9268" spans="1:31">
      <c r="A9268" s="60" t="str">
        <f>IF(G9268&amp;Q9268&lt;&gt;"",W9268&amp;Q9268,"")</f>
        <v/>
      </c>
      <c r="B9268" s="85" t="str">
        <f>IF(C9268&lt;&gt;"",LEFT(C9268,9),"")</f>
        <v/>
      </c>
      <c r="V9268" s="60" t="str">
        <f>W9268&amp;H9268</f>
        <v/>
      </c>
      <c r="W9268" s="60" t="str">
        <f>_xlfn.LET(_xlpm.TextCell,TEXT(G9268,"###"),IF(_xlpm.TextCell&lt;&gt;"",IF(StyleSpaceSplit,IFERROR(IF(FIND(" ",_xlpm.TextCell)&gt;=1,MID(_xlpm.TextCell,1,FIND(" ",_xlpm.TextCell)-1),_xlpm.TextCell),_xlpm.TextCell),_xlpm.TextCell),""))</f>
        <v/>
      </c>
      <c r="X9268" s="60" t="str">
        <f>IF(A9268&lt;&gt;"",IFERROR(IF(FIND(" ",G9268)&gt;=1,MID(G9268,FIND(" ",G9268)+1,LEN(G9268)),""),""),"")</f>
        <v/>
      </c>
      <c r="AC9268" s="51">
        <f>IFERROR(VALUE(MID($C9268,1,2)),0)</f>
        <v>0</v>
      </c>
      <c r="AD9268" s="44">
        <f>IFERROR(VALUE(MID($C9268,4,3)),0)</f>
        <v>0</v>
      </c>
      <c r="AE9268" s="51">
        <f>VALUE(RIGHT("00"&amp;AC9268,2)&amp;RIGHT("000"&amp;AD9268,3))</f>
        <v>0</v>
      </c>
    </row>
    <row r="9269" spans="1:31">
      <c r="A9269" s="60" t="str">
        <f>IF(G9269&amp;Q9269&lt;&gt;"",W9269&amp;Q9269,"")</f>
        <v/>
      </c>
      <c r="B9269" s="85" t="str">
        <f>IF(C9269&lt;&gt;"",LEFT(C9269,9),"")</f>
        <v/>
      </c>
      <c r="V9269" s="60" t="str">
        <f>W9269&amp;H9269</f>
        <v/>
      </c>
      <c r="W9269" s="60" t="str">
        <f>_xlfn.LET(_xlpm.TextCell,TEXT(G9269,"###"),IF(_xlpm.TextCell&lt;&gt;"",IF(StyleSpaceSplit,IFERROR(IF(FIND(" ",_xlpm.TextCell)&gt;=1,MID(_xlpm.TextCell,1,FIND(" ",_xlpm.TextCell)-1),_xlpm.TextCell),_xlpm.TextCell),_xlpm.TextCell),""))</f>
        <v/>
      </c>
      <c r="X9269" s="60" t="str">
        <f>IF(A9269&lt;&gt;"",IFERROR(IF(FIND(" ",G9269)&gt;=1,MID(G9269,FIND(" ",G9269)+1,LEN(G9269)),""),""),"")</f>
        <v/>
      </c>
      <c r="AC9269" s="51">
        <f>IFERROR(VALUE(MID($C9269,1,2)),0)</f>
        <v>0</v>
      </c>
      <c r="AD9269" s="44">
        <f>IFERROR(VALUE(MID($C9269,4,3)),0)</f>
        <v>0</v>
      </c>
      <c r="AE9269" s="51">
        <f>VALUE(RIGHT("00"&amp;AC9269,2)&amp;RIGHT("000"&amp;AD9269,3))</f>
        <v>0</v>
      </c>
    </row>
    <row r="9270" spans="1:31">
      <c r="A9270" s="60" t="str">
        <f>IF(G9270&amp;Q9270&lt;&gt;"",W9270&amp;Q9270,"")</f>
        <v/>
      </c>
      <c r="B9270" s="85" t="str">
        <f>IF(C9270&lt;&gt;"",LEFT(C9270,9),"")</f>
        <v/>
      </c>
      <c r="V9270" s="60" t="str">
        <f>W9270&amp;H9270</f>
        <v/>
      </c>
      <c r="W9270" s="60" t="str">
        <f>_xlfn.LET(_xlpm.TextCell,TEXT(G9270,"###"),IF(_xlpm.TextCell&lt;&gt;"",IF(StyleSpaceSplit,IFERROR(IF(FIND(" ",_xlpm.TextCell)&gt;=1,MID(_xlpm.TextCell,1,FIND(" ",_xlpm.TextCell)-1),_xlpm.TextCell),_xlpm.TextCell),_xlpm.TextCell),""))</f>
        <v/>
      </c>
      <c r="X9270" s="60" t="str">
        <f>IF(A9270&lt;&gt;"",IFERROR(IF(FIND(" ",G9270)&gt;=1,MID(G9270,FIND(" ",G9270)+1,LEN(G9270)),""),""),"")</f>
        <v/>
      </c>
      <c r="AC9270" s="51">
        <f>IFERROR(VALUE(MID($C9270,1,2)),0)</f>
        <v>0</v>
      </c>
      <c r="AD9270" s="44">
        <f>IFERROR(VALUE(MID($C9270,4,3)),0)</f>
        <v>0</v>
      </c>
      <c r="AE9270" s="51">
        <f>VALUE(RIGHT("00"&amp;AC9270,2)&amp;RIGHT("000"&amp;AD9270,3))</f>
        <v>0</v>
      </c>
    </row>
    <row r="9271" spans="1:31">
      <c r="A9271" s="60" t="str">
        <f>IF(G9271&amp;Q9271&lt;&gt;"",W9271&amp;Q9271,"")</f>
        <v/>
      </c>
      <c r="B9271" s="85" t="str">
        <f>IF(C9271&lt;&gt;"",LEFT(C9271,9),"")</f>
        <v/>
      </c>
      <c r="V9271" s="60" t="str">
        <f>W9271&amp;H9271</f>
        <v/>
      </c>
      <c r="W9271" s="60" t="str">
        <f>_xlfn.LET(_xlpm.TextCell,TEXT(G9271,"###"),IF(_xlpm.TextCell&lt;&gt;"",IF(StyleSpaceSplit,IFERROR(IF(FIND(" ",_xlpm.TextCell)&gt;=1,MID(_xlpm.TextCell,1,FIND(" ",_xlpm.TextCell)-1),_xlpm.TextCell),_xlpm.TextCell),_xlpm.TextCell),""))</f>
        <v/>
      </c>
      <c r="X9271" s="60" t="str">
        <f>IF(A9271&lt;&gt;"",IFERROR(IF(FIND(" ",G9271)&gt;=1,MID(G9271,FIND(" ",G9271)+1,LEN(G9271)),""),""),"")</f>
        <v/>
      </c>
      <c r="AC9271" s="51">
        <f>IFERROR(VALUE(MID($C9271,1,2)),0)</f>
        <v>0</v>
      </c>
      <c r="AD9271" s="44">
        <f>IFERROR(VALUE(MID($C9271,4,3)),0)</f>
        <v>0</v>
      </c>
      <c r="AE9271" s="51">
        <f>VALUE(RIGHT("00"&amp;AC9271,2)&amp;RIGHT("000"&amp;AD9271,3))</f>
        <v>0</v>
      </c>
    </row>
    <row r="9272" spans="1:31">
      <c r="A9272" s="60" t="str">
        <f>IF(G9272&amp;Q9272&lt;&gt;"",W9272&amp;Q9272,"")</f>
        <v/>
      </c>
      <c r="B9272" s="85" t="str">
        <f>IF(C9272&lt;&gt;"",LEFT(C9272,9),"")</f>
        <v/>
      </c>
      <c r="V9272" s="60" t="str">
        <f>W9272&amp;H9272</f>
        <v/>
      </c>
      <c r="W9272" s="60" t="str">
        <f>_xlfn.LET(_xlpm.TextCell,TEXT(G9272,"###"),IF(_xlpm.TextCell&lt;&gt;"",IF(StyleSpaceSplit,IFERROR(IF(FIND(" ",_xlpm.TextCell)&gt;=1,MID(_xlpm.TextCell,1,FIND(" ",_xlpm.TextCell)-1),_xlpm.TextCell),_xlpm.TextCell),_xlpm.TextCell),""))</f>
        <v/>
      </c>
      <c r="X9272" s="60" t="str">
        <f>IF(A9272&lt;&gt;"",IFERROR(IF(FIND(" ",G9272)&gt;=1,MID(G9272,FIND(" ",G9272)+1,LEN(G9272)),""),""),"")</f>
        <v/>
      </c>
      <c r="AC9272" s="51">
        <f>IFERROR(VALUE(MID($C9272,1,2)),0)</f>
        <v>0</v>
      </c>
      <c r="AD9272" s="44">
        <f>IFERROR(VALUE(MID($C9272,4,3)),0)</f>
        <v>0</v>
      </c>
      <c r="AE9272" s="51">
        <f>VALUE(RIGHT("00"&amp;AC9272,2)&amp;RIGHT("000"&amp;AD9272,3))</f>
        <v>0</v>
      </c>
    </row>
    <row r="9273" spans="1:31">
      <c r="A9273" s="60" t="str">
        <f>IF(G9273&amp;Q9273&lt;&gt;"",W9273&amp;Q9273,"")</f>
        <v/>
      </c>
      <c r="B9273" s="85" t="str">
        <f>IF(C9273&lt;&gt;"",LEFT(C9273,9),"")</f>
        <v/>
      </c>
      <c r="V9273" s="60" t="str">
        <f>W9273&amp;H9273</f>
        <v/>
      </c>
      <c r="W9273" s="60" t="str">
        <f>_xlfn.LET(_xlpm.TextCell,TEXT(G9273,"###"),IF(_xlpm.TextCell&lt;&gt;"",IF(StyleSpaceSplit,IFERROR(IF(FIND(" ",_xlpm.TextCell)&gt;=1,MID(_xlpm.TextCell,1,FIND(" ",_xlpm.TextCell)-1),_xlpm.TextCell),_xlpm.TextCell),_xlpm.TextCell),""))</f>
        <v/>
      </c>
      <c r="X9273" s="60" t="str">
        <f>IF(A9273&lt;&gt;"",IFERROR(IF(FIND(" ",G9273)&gt;=1,MID(G9273,FIND(" ",G9273)+1,LEN(G9273)),""),""),"")</f>
        <v/>
      </c>
      <c r="AC9273" s="51">
        <f>IFERROR(VALUE(MID($C9273,1,2)),0)</f>
        <v>0</v>
      </c>
      <c r="AD9273" s="44">
        <f>IFERROR(VALUE(MID($C9273,4,3)),0)</f>
        <v>0</v>
      </c>
      <c r="AE9273" s="51">
        <f>VALUE(RIGHT("00"&amp;AC9273,2)&amp;RIGHT("000"&amp;AD9273,3))</f>
        <v>0</v>
      </c>
    </row>
    <row r="9274" spans="1:31">
      <c r="A9274" s="60" t="str">
        <f>IF(G9274&amp;Q9274&lt;&gt;"",W9274&amp;Q9274,"")</f>
        <v/>
      </c>
      <c r="B9274" s="85" t="str">
        <f>IF(C9274&lt;&gt;"",LEFT(C9274,9),"")</f>
        <v/>
      </c>
      <c r="V9274" s="60" t="str">
        <f>W9274&amp;H9274</f>
        <v/>
      </c>
      <c r="W9274" s="60" t="str">
        <f>_xlfn.LET(_xlpm.TextCell,TEXT(G9274,"###"),IF(_xlpm.TextCell&lt;&gt;"",IF(StyleSpaceSplit,IFERROR(IF(FIND(" ",_xlpm.TextCell)&gt;=1,MID(_xlpm.TextCell,1,FIND(" ",_xlpm.TextCell)-1),_xlpm.TextCell),_xlpm.TextCell),_xlpm.TextCell),""))</f>
        <v/>
      </c>
      <c r="X9274" s="60" t="str">
        <f>IF(A9274&lt;&gt;"",IFERROR(IF(FIND(" ",G9274)&gt;=1,MID(G9274,FIND(" ",G9274)+1,LEN(G9274)),""),""),"")</f>
        <v/>
      </c>
      <c r="AC9274" s="51">
        <f>IFERROR(VALUE(MID($C9274,1,2)),0)</f>
        <v>0</v>
      </c>
      <c r="AD9274" s="44">
        <f>IFERROR(VALUE(MID($C9274,4,3)),0)</f>
        <v>0</v>
      </c>
      <c r="AE9274" s="51">
        <f>VALUE(RIGHT("00"&amp;AC9274,2)&amp;RIGHT("000"&amp;AD9274,3))</f>
        <v>0</v>
      </c>
    </row>
    <row r="9275" spans="1:31">
      <c r="A9275" s="60" t="str">
        <f>IF(G9275&amp;Q9275&lt;&gt;"",W9275&amp;Q9275,"")</f>
        <v/>
      </c>
      <c r="B9275" s="85" t="str">
        <f>IF(C9275&lt;&gt;"",LEFT(C9275,9),"")</f>
        <v/>
      </c>
      <c r="V9275" s="60" t="str">
        <f>W9275&amp;H9275</f>
        <v/>
      </c>
      <c r="W9275" s="60" t="str">
        <f>_xlfn.LET(_xlpm.TextCell,TEXT(G9275,"###"),IF(_xlpm.TextCell&lt;&gt;"",IF(StyleSpaceSplit,IFERROR(IF(FIND(" ",_xlpm.TextCell)&gt;=1,MID(_xlpm.TextCell,1,FIND(" ",_xlpm.TextCell)-1),_xlpm.TextCell),_xlpm.TextCell),_xlpm.TextCell),""))</f>
        <v/>
      </c>
      <c r="X9275" s="60" t="str">
        <f>IF(A9275&lt;&gt;"",IFERROR(IF(FIND(" ",G9275)&gt;=1,MID(G9275,FIND(" ",G9275)+1,LEN(G9275)),""),""),"")</f>
        <v/>
      </c>
      <c r="AC9275" s="51">
        <f>IFERROR(VALUE(MID($C9275,1,2)),0)</f>
        <v>0</v>
      </c>
      <c r="AD9275" s="44">
        <f>IFERROR(VALUE(MID($C9275,4,3)),0)</f>
        <v>0</v>
      </c>
      <c r="AE9275" s="51">
        <f>VALUE(RIGHT("00"&amp;AC9275,2)&amp;RIGHT("000"&amp;AD9275,3))</f>
        <v>0</v>
      </c>
    </row>
    <row r="9276" spans="1:31">
      <c r="A9276" s="60" t="str">
        <f>IF(G9276&amp;Q9276&lt;&gt;"",W9276&amp;Q9276,"")</f>
        <v/>
      </c>
      <c r="B9276" s="85" t="str">
        <f>IF(C9276&lt;&gt;"",LEFT(C9276,9),"")</f>
        <v/>
      </c>
      <c r="V9276" s="60" t="str">
        <f>W9276&amp;H9276</f>
        <v/>
      </c>
      <c r="W9276" s="60" t="str">
        <f>_xlfn.LET(_xlpm.TextCell,TEXT(G9276,"###"),IF(_xlpm.TextCell&lt;&gt;"",IF(StyleSpaceSplit,IFERROR(IF(FIND(" ",_xlpm.TextCell)&gt;=1,MID(_xlpm.TextCell,1,FIND(" ",_xlpm.TextCell)-1),_xlpm.TextCell),_xlpm.TextCell),_xlpm.TextCell),""))</f>
        <v/>
      </c>
      <c r="X9276" s="60" t="str">
        <f>IF(A9276&lt;&gt;"",IFERROR(IF(FIND(" ",G9276)&gt;=1,MID(G9276,FIND(" ",G9276)+1,LEN(G9276)),""),""),"")</f>
        <v/>
      </c>
      <c r="AC9276" s="51">
        <f>IFERROR(VALUE(MID($C9276,1,2)),0)</f>
        <v>0</v>
      </c>
      <c r="AD9276" s="44">
        <f>IFERROR(VALUE(MID($C9276,4,3)),0)</f>
        <v>0</v>
      </c>
      <c r="AE9276" s="51">
        <f>VALUE(RIGHT("00"&amp;AC9276,2)&amp;RIGHT("000"&amp;AD9276,3))</f>
        <v>0</v>
      </c>
    </row>
    <row r="9277" spans="1:31">
      <c r="A9277" s="60" t="str">
        <f>IF(G9277&amp;Q9277&lt;&gt;"",W9277&amp;Q9277,"")</f>
        <v/>
      </c>
      <c r="B9277" s="85" t="str">
        <f>IF(C9277&lt;&gt;"",LEFT(C9277,9),"")</f>
        <v/>
      </c>
      <c r="V9277" s="60" t="str">
        <f>W9277&amp;H9277</f>
        <v/>
      </c>
      <c r="W9277" s="60" t="str">
        <f>_xlfn.LET(_xlpm.TextCell,TEXT(G9277,"###"),IF(_xlpm.TextCell&lt;&gt;"",IF(StyleSpaceSplit,IFERROR(IF(FIND(" ",_xlpm.TextCell)&gt;=1,MID(_xlpm.TextCell,1,FIND(" ",_xlpm.TextCell)-1),_xlpm.TextCell),_xlpm.TextCell),_xlpm.TextCell),""))</f>
        <v/>
      </c>
      <c r="X9277" s="60" t="str">
        <f>IF(A9277&lt;&gt;"",IFERROR(IF(FIND(" ",G9277)&gt;=1,MID(G9277,FIND(" ",G9277)+1,LEN(G9277)),""),""),"")</f>
        <v/>
      </c>
      <c r="AC9277" s="51">
        <f>IFERROR(VALUE(MID($C9277,1,2)),0)</f>
        <v>0</v>
      </c>
      <c r="AD9277" s="44">
        <f>IFERROR(VALUE(MID($C9277,4,3)),0)</f>
        <v>0</v>
      </c>
      <c r="AE9277" s="51">
        <f>VALUE(RIGHT("00"&amp;AC9277,2)&amp;RIGHT("000"&amp;AD9277,3))</f>
        <v>0</v>
      </c>
    </row>
    <row r="9278" spans="1:31">
      <c r="A9278" s="60" t="str">
        <f>IF(G9278&amp;Q9278&lt;&gt;"",W9278&amp;Q9278,"")</f>
        <v/>
      </c>
      <c r="B9278" s="85" t="str">
        <f>IF(C9278&lt;&gt;"",LEFT(C9278,9),"")</f>
        <v/>
      </c>
      <c r="V9278" s="60" t="str">
        <f>W9278&amp;H9278</f>
        <v/>
      </c>
      <c r="W9278" s="60" t="str">
        <f>_xlfn.LET(_xlpm.TextCell,TEXT(G9278,"###"),IF(_xlpm.TextCell&lt;&gt;"",IF(StyleSpaceSplit,IFERROR(IF(FIND(" ",_xlpm.TextCell)&gt;=1,MID(_xlpm.TextCell,1,FIND(" ",_xlpm.TextCell)-1),_xlpm.TextCell),_xlpm.TextCell),_xlpm.TextCell),""))</f>
        <v/>
      </c>
      <c r="X9278" s="60" t="str">
        <f>IF(A9278&lt;&gt;"",IFERROR(IF(FIND(" ",G9278)&gt;=1,MID(G9278,FIND(" ",G9278)+1,LEN(G9278)),""),""),"")</f>
        <v/>
      </c>
      <c r="AC9278" s="51">
        <f>IFERROR(VALUE(MID($C9278,1,2)),0)</f>
        <v>0</v>
      </c>
      <c r="AD9278" s="44">
        <f>IFERROR(VALUE(MID($C9278,4,3)),0)</f>
        <v>0</v>
      </c>
      <c r="AE9278" s="51">
        <f>VALUE(RIGHT("00"&amp;AC9278,2)&amp;RIGHT("000"&amp;AD9278,3))</f>
        <v>0</v>
      </c>
    </row>
    <row r="9279" spans="1:31">
      <c r="A9279" s="60" t="str">
        <f>IF(G9279&amp;Q9279&lt;&gt;"",W9279&amp;Q9279,"")</f>
        <v/>
      </c>
      <c r="B9279" s="85" t="str">
        <f>IF(C9279&lt;&gt;"",LEFT(C9279,9),"")</f>
        <v/>
      </c>
      <c r="V9279" s="60" t="str">
        <f>W9279&amp;H9279</f>
        <v/>
      </c>
      <c r="W9279" s="60" t="str">
        <f>_xlfn.LET(_xlpm.TextCell,TEXT(G9279,"###"),IF(_xlpm.TextCell&lt;&gt;"",IF(StyleSpaceSplit,IFERROR(IF(FIND(" ",_xlpm.TextCell)&gt;=1,MID(_xlpm.TextCell,1,FIND(" ",_xlpm.TextCell)-1),_xlpm.TextCell),_xlpm.TextCell),_xlpm.TextCell),""))</f>
        <v/>
      </c>
      <c r="X9279" s="60" t="str">
        <f>IF(A9279&lt;&gt;"",IFERROR(IF(FIND(" ",G9279)&gt;=1,MID(G9279,FIND(" ",G9279)+1,LEN(G9279)),""),""),"")</f>
        <v/>
      </c>
      <c r="AC9279" s="51">
        <f>IFERROR(VALUE(MID($C9279,1,2)),0)</f>
        <v>0</v>
      </c>
      <c r="AD9279" s="44">
        <f>IFERROR(VALUE(MID($C9279,4,3)),0)</f>
        <v>0</v>
      </c>
      <c r="AE9279" s="51">
        <f>VALUE(RIGHT("00"&amp;AC9279,2)&amp;RIGHT("000"&amp;AD9279,3))</f>
        <v>0</v>
      </c>
    </row>
    <row r="9280" spans="1:31">
      <c r="A9280" s="60" t="str">
        <f>IF(G9280&amp;Q9280&lt;&gt;"",W9280&amp;Q9280,"")</f>
        <v/>
      </c>
      <c r="B9280" s="85" t="str">
        <f>IF(C9280&lt;&gt;"",LEFT(C9280,9),"")</f>
        <v/>
      </c>
      <c r="V9280" s="60" t="str">
        <f>W9280&amp;H9280</f>
        <v/>
      </c>
      <c r="W9280" s="60" t="str">
        <f>_xlfn.LET(_xlpm.TextCell,TEXT(G9280,"###"),IF(_xlpm.TextCell&lt;&gt;"",IF(StyleSpaceSplit,IFERROR(IF(FIND(" ",_xlpm.TextCell)&gt;=1,MID(_xlpm.TextCell,1,FIND(" ",_xlpm.TextCell)-1),_xlpm.TextCell),_xlpm.TextCell),_xlpm.TextCell),""))</f>
        <v/>
      </c>
      <c r="X9280" s="60" t="str">
        <f>IF(A9280&lt;&gt;"",IFERROR(IF(FIND(" ",G9280)&gt;=1,MID(G9280,FIND(" ",G9280)+1,LEN(G9280)),""),""),"")</f>
        <v/>
      </c>
      <c r="AC9280" s="51">
        <f>IFERROR(VALUE(MID($C9280,1,2)),0)</f>
        <v>0</v>
      </c>
      <c r="AD9280" s="44">
        <f>IFERROR(VALUE(MID($C9280,4,3)),0)</f>
        <v>0</v>
      </c>
      <c r="AE9280" s="51">
        <f>VALUE(RIGHT("00"&amp;AC9280,2)&amp;RIGHT("000"&amp;AD9280,3))</f>
        <v>0</v>
      </c>
    </row>
    <row r="9281" spans="1:31">
      <c r="A9281" s="60" t="str">
        <f>IF(G9281&amp;Q9281&lt;&gt;"",W9281&amp;Q9281,"")</f>
        <v/>
      </c>
      <c r="B9281" s="85" t="str">
        <f>IF(C9281&lt;&gt;"",LEFT(C9281,9),"")</f>
        <v/>
      </c>
      <c r="V9281" s="60" t="str">
        <f>W9281&amp;H9281</f>
        <v/>
      </c>
      <c r="W9281" s="60" t="str">
        <f>_xlfn.LET(_xlpm.TextCell,TEXT(G9281,"###"),IF(_xlpm.TextCell&lt;&gt;"",IF(StyleSpaceSplit,IFERROR(IF(FIND(" ",_xlpm.TextCell)&gt;=1,MID(_xlpm.TextCell,1,FIND(" ",_xlpm.TextCell)-1),_xlpm.TextCell),_xlpm.TextCell),_xlpm.TextCell),""))</f>
        <v/>
      </c>
      <c r="X9281" s="60" t="str">
        <f>IF(A9281&lt;&gt;"",IFERROR(IF(FIND(" ",G9281)&gt;=1,MID(G9281,FIND(" ",G9281)+1,LEN(G9281)),""),""),"")</f>
        <v/>
      </c>
      <c r="AC9281" s="51">
        <f>IFERROR(VALUE(MID($C9281,1,2)),0)</f>
        <v>0</v>
      </c>
      <c r="AD9281" s="44">
        <f>IFERROR(VALUE(MID($C9281,4,3)),0)</f>
        <v>0</v>
      </c>
      <c r="AE9281" s="51">
        <f>VALUE(RIGHT("00"&amp;AC9281,2)&amp;RIGHT("000"&amp;AD9281,3))</f>
        <v>0</v>
      </c>
    </row>
    <row r="9282" spans="1:31">
      <c r="A9282" s="60" t="str">
        <f>IF(G9282&amp;Q9282&lt;&gt;"",W9282&amp;Q9282,"")</f>
        <v/>
      </c>
      <c r="B9282" s="85" t="str">
        <f>IF(C9282&lt;&gt;"",LEFT(C9282,9),"")</f>
        <v/>
      </c>
      <c r="V9282" s="60" t="str">
        <f>W9282&amp;H9282</f>
        <v/>
      </c>
      <c r="W9282" s="60" t="str">
        <f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>IF(A9282&lt;&gt;"",IFERROR(IF(FIND(" ",G9282)&gt;=1,MID(G9282,FIND(" ",G9282)+1,LEN(G9282)),""),""),"")</f>
        <v/>
      </c>
      <c r="AC9282" s="51">
        <f>IFERROR(VALUE(MID($C9282,1,2)),0)</f>
        <v>0</v>
      </c>
      <c r="AD9282" s="44">
        <f>IFERROR(VALUE(MID($C9282,4,3)),0)</f>
        <v>0</v>
      </c>
      <c r="AE9282" s="51">
        <f>VALUE(RIGHT("00"&amp;AC9282,2)&amp;RIGHT("000"&amp;AD9282,3))</f>
        <v>0</v>
      </c>
    </row>
    <row r="9283" spans="1:31">
      <c r="A9283" s="60" t="str">
        <f>IF(G9283&amp;Q9283&lt;&gt;"",W9283&amp;Q9283,"")</f>
        <v/>
      </c>
      <c r="B9283" s="85" t="str">
        <f>IF(C9283&lt;&gt;"",LEFT(C9283,9),"")</f>
        <v/>
      </c>
      <c r="V9283" s="60" t="str">
        <f>W9283&amp;H9283</f>
        <v/>
      </c>
      <c r="W9283" s="60" t="str">
        <f>_xlfn.LET(_xlpm.TextCell,TEXT(G9283,"###"),IF(_xlpm.TextCell&lt;&gt;"",IF(StyleSpaceSplit,IFERROR(IF(FIND(" ",_xlpm.TextCell)&gt;=1,MID(_xlpm.TextCell,1,FIND(" ",_xlpm.TextCell)-1),_xlpm.TextCell),_xlpm.TextCell),_xlpm.TextCell),""))</f>
        <v/>
      </c>
      <c r="X9283" s="60" t="str">
        <f>IF(A9283&lt;&gt;"",IFERROR(IF(FIND(" ",G9283)&gt;=1,MID(G9283,FIND(" ",G9283)+1,LEN(G9283)),""),""),"")</f>
        <v/>
      </c>
      <c r="AC9283" s="51">
        <f>IFERROR(VALUE(MID($C9283,1,2)),0)</f>
        <v>0</v>
      </c>
      <c r="AD9283" s="44">
        <f>IFERROR(VALUE(MID($C9283,4,3)),0)</f>
        <v>0</v>
      </c>
      <c r="AE9283" s="51">
        <f>VALUE(RIGHT("00"&amp;AC9283,2)&amp;RIGHT("000"&amp;AD9283,3))</f>
        <v>0</v>
      </c>
    </row>
    <row r="9284" spans="1:31">
      <c r="A9284" s="60" t="str">
        <f>IF(G9284&amp;Q9284&lt;&gt;"",W9284&amp;Q9284,"")</f>
        <v/>
      </c>
      <c r="B9284" s="85" t="str">
        <f>IF(C9284&lt;&gt;"",LEFT(C9284,9),"")</f>
        <v/>
      </c>
      <c r="V9284" s="60" t="str">
        <f>W9284&amp;H9284</f>
        <v/>
      </c>
      <c r="W9284" s="60" t="str">
        <f>_xlfn.LET(_xlpm.TextCell,TEXT(G9284,"###"),IF(_xlpm.TextCell&lt;&gt;"",IF(StyleSpaceSplit,IFERROR(IF(FIND(" ",_xlpm.TextCell)&gt;=1,MID(_xlpm.TextCell,1,FIND(" ",_xlpm.TextCell)-1),_xlpm.TextCell),_xlpm.TextCell),_xlpm.TextCell),""))</f>
        <v/>
      </c>
      <c r="X9284" s="60" t="str">
        <f>IF(A9284&lt;&gt;"",IFERROR(IF(FIND(" ",G9284)&gt;=1,MID(G9284,FIND(" ",G9284)+1,LEN(G9284)),""),""),"")</f>
        <v/>
      </c>
      <c r="AC9284" s="51">
        <f>IFERROR(VALUE(MID($C9284,1,2)),0)</f>
        <v>0</v>
      </c>
      <c r="AD9284" s="44">
        <f>IFERROR(VALUE(MID($C9284,4,3)),0)</f>
        <v>0</v>
      </c>
      <c r="AE9284" s="51">
        <f>VALUE(RIGHT("00"&amp;AC9284,2)&amp;RIGHT("000"&amp;AD9284,3))</f>
        <v>0</v>
      </c>
    </row>
    <row r="9285" spans="1:31">
      <c r="A9285" s="60" t="str">
        <f>IF(G9285&amp;Q9285&lt;&gt;"",W9285&amp;Q9285,"")</f>
        <v/>
      </c>
      <c r="B9285" s="85" t="str">
        <f>IF(C9285&lt;&gt;"",LEFT(C9285,9),"")</f>
        <v/>
      </c>
      <c r="V9285" s="60" t="str">
        <f>W9285&amp;H9285</f>
        <v/>
      </c>
      <c r="W9285" s="60" t="str">
        <f>_xlfn.LET(_xlpm.TextCell,TEXT(G9285,"###"),IF(_xlpm.TextCell&lt;&gt;"",IF(StyleSpaceSplit,IFERROR(IF(FIND(" ",_xlpm.TextCell)&gt;=1,MID(_xlpm.TextCell,1,FIND(" ",_xlpm.TextCell)-1),_xlpm.TextCell),_xlpm.TextCell),_xlpm.TextCell),""))</f>
        <v/>
      </c>
      <c r="X9285" s="60" t="str">
        <f>IF(A9285&lt;&gt;"",IFERROR(IF(FIND(" ",G9285)&gt;=1,MID(G9285,FIND(" ",G9285)+1,LEN(G9285)),""),""),"")</f>
        <v/>
      </c>
      <c r="AC9285" s="51">
        <f>IFERROR(VALUE(MID($C9285,1,2)),0)</f>
        <v>0</v>
      </c>
      <c r="AD9285" s="44">
        <f>IFERROR(VALUE(MID($C9285,4,3)),0)</f>
        <v>0</v>
      </c>
      <c r="AE9285" s="51">
        <f>VALUE(RIGHT("00"&amp;AC9285,2)&amp;RIGHT("000"&amp;AD9285,3))</f>
        <v>0</v>
      </c>
    </row>
    <row r="9286" spans="1:31">
      <c r="A9286" s="60" t="str">
        <f>IF(G9286&amp;Q9286&lt;&gt;"",W9286&amp;Q9286,"")</f>
        <v/>
      </c>
      <c r="B9286" s="85" t="str">
        <f>IF(C9286&lt;&gt;"",LEFT(C9286,9),"")</f>
        <v/>
      </c>
      <c r="V9286" s="60" t="str">
        <f>W9286&amp;H9286</f>
        <v/>
      </c>
      <c r="W9286" s="60" t="str">
        <f>_xlfn.LET(_xlpm.TextCell,TEXT(G9286,"###"),IF(_xlpm.TextCell&lt;&gt;"",IF(StyleSpaceSplit,IFERROR(IF(FIND(" ",_xlpm.TextCell)&gt;=1,MID(_xlpm.TextCell,1,FIND(" ",_xlpm.TextCell)-1),_xlpm.TextCell),_xlpm.TextCell),_xlpm.TextCell),""))</f>
        <v/>
      </c>
      <c r="X9286" s="60" t="str">
        <f>IF(A9286&lt;&gt;"",IFERROR(IF(FIND(" ",G9286)&gt;=1,MID(G9286,FIND(" ",G9286)+1,LEN(G9286)),""),""),"")</f>
        <v/>
      </c>
      <c r="AC9286" s="51">
        <f>IFERROR(VALUE(MID($C9286,1,2)),0)</f>
        <v>0</v>
      </c>
      <c r="AD9286" s="44">
        <f>IFERROR(VALUE(MID($C9286,4,3)),0)</f>
        <v>0</v>
      </c>
      <c r="AE9286" s="51">
        <f>VALUE(RIGHT("00"&amp;AC9286,2)&amp;RIGHT("000"&amp;AD9286,3))</f>
        <v>0</v>
      </c>
    </row>
    <row r="9287" spans="1:31">
      <c r="A9287" s="60" t="str">
        <f>IF(G9287&amp;Q9287&lt;&gt;"",W9287&amp;Q9287,"")</f>
        <v/>
      </c>
      <c r="B9287" s="85" t="str">
        <f>IF(C9287&lt;&gt;"",LEFT(C9287,9),"")</f>
        <v/>
      </c>
      <c r="V9287" s="60" t="str">
        <f>W9287&amp;H9287</f>
        <v/>
      </c>
      <c r="W9287" s="60" t="str">
        <f>_xlfn.LET(_xlpm.TextCell,TEXT(G9287,"###"),IF(_xlpm.TextCell&lt;&gt;"",IF(StyleSpaceSplit,IFERROR(IF(FIND(" ",_xlpm.TextCell)&gt;=1,MID(_xlpm.TextCell,1,FIND(" ",_xlpm.TextCell)-1),_xlpm.TextCell),_xlpm.TextCell),_xlpm.TextCell),""))</f>
        <v/>
      </c>
      <c r="X9287" s="60" t="str">
        <f>IF(A9287&lt;&gt;"",IFERROR(IF(FIND(" ",G9287)&gt;=1,MID(G9287,FIND(" ",G9287)+1,LEN(G9287)),""),""),"")</f>
        <v/>
      </c>
      <c r="AC9287" s="51">
        <f>IFERROR(VALUE(MID($C9287,1,2)),0)</f>
        <v>0</v>
      </c>
      <c r="AD9287" s="44">
        <f>IFERROR(VALUE(MID($C9287,4,3)),0)</f>
        <v>0</v>
      </c>
      <c r="AE9287" s="51">
        <f>VALUE(RIGHT("00"&amp;AC9287,2)&amp;RIGHT("000"&amp;AD9287,3))</f>
        <v>0</v>
      </c>
    </row>
    <row r="9288" spans="1:31">
      <c r="A9288" s="60" t="str">
        <f>IF(G9288&amp;Q9288&lt;&gt;"",W9288&amp;Q9288,"")</f>
        <v/>
      </c>
      <c r="B9288" s="85" t="str">
        <f>IF(C9288&lt;&gt;"",LEFT(C9288,9),"")</f>
        <v/>
      </c>
      <c r="V9288" s="60" t="str">
        <f>W9288&amp;H9288</f>
        <v/>
      </c>
      <c r="W9288" s="60" t="str">
        <f>_xlfn.LET(_xlpm.TextCell,TEXT(G9288,"###"),IF(_xlpm.TextCell&lt;&gt;"",IF(StyleSpaceSplit,IFERROR(IF(FIND(" ",_xlpm.TextCell)&gt;=1,MID(_xlpm.TextCell,1,FIND(" ",_xlpm.TextCell)-1),_xlpm.TextCell),_xlpm.TextCell),_xlpm.TextCell),""))</f>
        <v/>
      </c>
      <c r="X9288" s="60" t="str">
        <f>IF(A9288&lt;&gt;"",IFERROR(IF(FIND(" ",G9288)&gt;=1,MID(G9288,FIND(" ",G9288)+1,LEN(G9288)),""),""),"")</f>
        <v/>
      </c>
      <c r="AC9288" s="51">
        <f>IFERROR(VALUE(MID($C9288,1,2)),0)</f>
        <v>0</v>
      </c>
      <c r="AD9288" s="44">
        <f>IFERROR(VALUE(MID($C9288,4,3)),0)</f>
        <v>0</v>
      </c>
      <c r="AE9288" s="51">
        <f>VALUE(RIGHT("00"&amp;AC9288,2)&amp;RIGHT("000"&amp;AD9288,3))</f>
        <v>0</v>
      </c>
    </row>
    <row r="9289" spans="1:31">
      <c r="A9289" s="60" t="str">
        <f>IF(G9289&amp;Q9289&lt;&gt;"",W9289&amp;Q9289,"")</f>
        <v/>
      </c>
      <c r="B9289" s="85" t="str">
        <f>IF(C9289&lt;&gt;"",LEFT(C9289,9),"")</f>
        <v/>
      </c>
      <c r="V9289" s="60" t="str">
        <f>W9289&amp;H9289</f>
        <v/>
      </c>
      <c r="W9289" s="60" t="str">
        <f>_xlfn.LET(_xlpm.TextCell,TEXT(G9289,"###"),IF(_xlpm.TextCell&lt;&gt;"",IF(StyleSpaceSplit,IFERROR(IF(FIND(" ",_xlpm.TextCell)&gt;=1,MID(_xlpm.TextCell,1,FIND(" ",_xlpm.TextCell)-1),_xlpm.TextCell),_xlpm.TextCell),_xlpm.TextCell),""))</f>
        <v/>
      </c>
      <c r="X9289" s="60" t="str">
        <f>IF(A9289&lt;&gt;"",IFERROR(IF(FIND(" ",G9289)&gt;=1,MID(G9289,FIND(" ",G9289)+1,LEN(G9289)),""),""),"")</f>
        <v/>
      </c>
      <c r="AC9289" s="51">
        <f>IFERROR(VALUE(MID($C9289,1,2)),0)</f>
        <v>0</v>
      </c>
      <c r="AD9289" s="44">
        <f>IFERROR(VALUE(MID($C9289,4,3)),0)</f>
        <v>0</v>
      </c>
      <c r="AE9289" s="51">
        <f>VALUE(RIGHT("00"&amp;AC9289,2)&amp;RIGHT("000"&amp;AD9289,3))</f>
        <v>0</v>
      </c>
    </row>
    <row r="9290" spans="1:31">
      <c r="A9290" s="60" t="str">
        <f>IF(G9290&amp;Q9290&lt;&gt;"",W9290&amp;Q9290,"")</f>
        <v/>
      </c>
      <c r="B9290" s="85" t="str">
        <f>IF(C9290&lt;&gt;"",LEFT(C9290,9),"")</f>
        <v/>
      </c>
      <c r="V9290" s="60" t="str">
        <f>W9290&amp;H9290</f>
        <v/>
      </c>
      <c r="W9290" s="60" t="str">
        <f>_xlfn.LET(_xlpm.TextCell,TEXT(G9290,"###"),IF(_xlpm.TextCell&lt;&gt;"",IF(StyleSpaceSplit,IFERROR(IF(FIND(" ",_xlpm.TextCell)&gt;=1,MID(_xlpm.TextCell,1,FIND(" ",_xlpm.TextCell)-1),_xlpm.TextCell),_xlpm.TextCell),_xlpm.TextCell),""))</f>
        <v/>
      </c>
      <c r="X9290" s="60" t="str">
        <f>IF(A9290&lt;&gt;"",IFERROR(IF(FIND(" ",G9290)&gt;=1,MID(G9290,FIND(" ",G9290)+1,LEN(G9290)),""),""),"")</f>
        <v/>
      </c>
      <c r="AC9290" s="51">
        <f>IFERROR(VALUE(MID($C9290,1,2)),0)</f>
        <v>0</v>
      </c>
      <c r="AD9290" s="44">
        <f>IFERROR(VALUE(MID($C9290,4,3)),0)</f>
        <v>0</v>
      </c>
      <c r="AE9290" s="51">
        <f>VALUE(RIGHT("00"&amp;AC9290,2)&amp;RIGHT("000"&amp;AD9290,3))</f>
        <v>0</v>
      </c>
    </row>
    <row r="9291" spans="1:31">
      <c r="A9291" s="60" t="str">
        <f>IF(G9291&amp;Q9291&lt;&gt;"",W9291&amp;Q9291,"")</f>
        <v/>
      </c>
      <c r="B9291" s="85" t="str">
        <f>IF(C9291&lt;&gt;"",LEFT(C9291,9),"")</f>
        <v/>
      </c>
      <c r="V9291" s="60" t="str">
        <f>W9291&amp;H9291</f>
        <v/>
      </c>
      <c r="W9291" s="60" t="str">
        <f>_xlfn.LET(_xlpm.TextCell,TEXT(G9291,"###"),IF(_xlpm.TextCell&lt;&gt;"",IF(StyleSpaceSplit,IFERROR(IF(FIND(" ",_xlpm.TextCell)&gt;=1,MID(_xlpm.TextCell,1,FIND(" ",_xlpm.TextCell)-1),_xlpm.TextCell),_xlpm.TextCell),_xlpm.TextCell),""))</f>
        <v/>
      </c>
      <c r="X9291" s="60" t="str">
        <f>IF(A9291&lt;&gt;"",IFERROR(IF(FIND(" ",G9291)&gt;=1,MID(G9291,FIND(" ",G9291)+1,LEN(G9291)),""),""),"")</f>
        <v/>
      </c>
      <c r="AC9291" s="51">
        <f>IFERROR(VALUE(MID($C9291,1,2)),0)</f>
        <v>0</v>
      </c>
      <c r="AD9291" s="44">
        <f>IFERROR(VALUE(MID($C9291,4,3)),0)</f>
        <v>0</v>
      </c>
      <c r="AE9291" s="51">
        <f>VALUE(RIGHT("00"&amp;AC9291,2)&amp;RIGHT("000"&amp;AD9291,3))</f>
        <v>0</v>
      </c>
    </row>
    <row r="9292" spans="1:31">
      <c r="A9292" s="60" t="str">
        <f>IF(G9292&amp;Q9292&lt;&gt;"",W9292&amp;Q9292,"")</f>
        <v/>
      </c>
      <c r="B9292" s="85" t="str">
        <f>IF(C9292&lt;&gt;"",LEFT(C9292,9),"")</f>
        <v/>
      </c>
      <c r="V9292" s="60" t="str">
        <f>W9292&amp;H9292</f>
        <v/>
      </c>
      <c r="W9292" s="60" t="str">
        <f>_xlfn.LET(_xlpm.TextCell,TEXT(G9292,"###"),IF(_xlpm.TextCell&lt;&gt;"",IF(StyleSpaceSplit,IFERROR(IF(FIND(" ",_xlpm.TextCell)&gt;=1,MID(_xlpm.TextCell,1,FIND(" ",_xlpm.TextCell)-1),_xlpm.TextCell),_xlpm.TextCell),_xlpm.TextCell),""))</f>
        <v/>
      </c>
      <c r="X9292" s="60" t="str">
        <f>IF(A9292&lt;&gt;"",IFERROR(IF(FIND(" ",G9292)&gt;=1,MID(G9292,FIND(" ",G9292)+1,LEN(G9292)),""),""),"")</f>
        <v/>
      </c>
      <c r="AC9292" s="51">
        <f>IFERROR(VALUE(MID($C9292,1,2)),0)</f>
        <v>0</v>
      </c>
      <c r="AD9292" s="44">
        <f>IFERROR(VALUE(MID($C9292,4,3)),0)</f>
        <v>0</v>
      </c>
      <c r="AE9292" s="51">
        <f>VALUE(RIGHT("00"&amp;AC9292,2)&amp;RIGHT("000"&amp;AD9292,3))</f>
        <v>0</v>
      </c>
    </row>
    <row r="9293" spans="1:31">
      <c r="A9293" s="60" t="str">
        <f>IF(G9293&amp;Q9293&lt;&gt;"",W9293&amp;Q9293,"")</f>
        <v/>
      </c>
      <c r="B9293" s="85" t="str">
        <f>IF(C9293&lt;&gt;"",LEFT(C9293,9),"")</f>
        <v/>
      </c>
      <c r="V9293" s="60" t="str">
        <f>W9293&amp;H9293</f>
        <v/>
      </c>
      <c r="W9293" s="60" t="str">
        <f>_xlfn.LET(_xlpm.TextCell,TEXT(G9293,"###"),IF(_xlpm.TextCell&lt;&gt;"",IF(StyleSpaceSplit,IFERROR(IF(FIND(" ",_xlpm.TextCell)&gt;=1,MID(_xlpm.TextCell,1,FIND(" ",_xlpm.TextCell)-1),_xlpm.TextCell),_xlpm.TextCell),_xlpm.TextCell),""))</f>
        <v/>
      </c>
      <c r="X9293" s="60" t="str">
        <f>IF(A9293&lt;&gt;"",IFERROR(IF(FIND(" ",G9293)&gt;=1,MID(G9293,FIND(" ",G9293)+1,LEN(G9293)),""),""),"")</f>
        <v/>
      </c>
      <c r="AC9293" s="51">
        <f>IFERROR(VALUE(MID($C9293,1,2)),0)</f>
        <v>0</v>
      </c>
      <c r="AD9293" s="44">
        <f>IFERROR(VALUE(MID($C9293,4,3)),0)</f>
        <v>0</v>
      </c>
      <c r="AE9293" s="51">
        <f>VALUE(RIGHT("00"&amp;AC9293,2)&amp;RIGHT("000"&amp;AD9293,3))</f>
        <v>0</v>
      </c>
    </row>
    <row r="9294" spans="1:31">
      <c r="A9294" s="60" t="str">
        <f>IF(G9294&amp;Q9294&lt;&gt;"",W9294&amp;Q9294,"")</f>
        <v/>
      </c>
      <c r="B9294" s="85" t="str">
        <f>IF(C9294&lt;&gt;"",LEFT(C9294,9),"")</f>
        <v/>
      </c>
      <c r="V9294" s="60" t="str">
        <f>W9294&amp;H9294</f>
        <v/>
      </c>
      <c r="W9294" s="60" t="str">
        <f>_xlfn.LET(_xlpm.TextCell,TEXT(G9294,"###"),IF(_xlpm.TextCell&lt;&gt;"",IF(StyleSpaceSplit,IFERROR(IF(FIND(" ",_xlpm.TextCell)&gt;=1,MID(_xlpm.TextCell,1,FIND(" ",_xlpm.TextCell)-1),_xlpm.TextCell),_xlpm.TextCell),_xlpm.TextCell),""))</f>
        <v/>
      </c>
      <c r="X9294" s="60" t="str">
        <f>IF(A9294&lt;&gt;"",IFERROR(IF(FIND(" ",G9294)&gt;=1,MID(G9294,FIND(" ",G9294)+1,LEN(G9294)),""),""),"")</f>
        <v/>
      </c>
      <c r="AC9294" s="51">
        <f>IFERROR(VALUE(MID($C9294,1,2)),0)</f>
        <v>0</v>
      </c>
      <c r="AD9294" s="44">
        <f>IFERROR(VALUE(MID($C9294,4,3)),0)</f>
        <v>0</v>
      </c>
      <c r="AE9294" s="51">
        <f>VALUE(RIGHT("00"&amp;AC9294,2)&amp;RIGHT("000"&amp;AD9294,3))</f>
        <v>0</v>
      </c>
    </row>
    <row r="9295" spans="1:31">
      <c r="A9295" s="60" t="str">
        <f>IF(G9295&amp;Q9295&lt;&gt;"",W9295&amp;Q9295,"")</f>
        <v/>
      </c>
      <c r="B9295" s="85" t="str">
        <f>IF(C9295&lt;&gt;"",LEFT(C9295,9),"")</f>
        <v/>
      </c>
      <c r="V9295" s="60" t="str">
        <f>W9295&amp;H9295</f>
        <v/>
      </c>
      <c r="W9295" s="60" t="str">
        <f>_xlfn.LET(_xlpm.TextCell,TEXT(G9295,"###"),IF(_xlpm.TextCell&lt;&gt;"",IF(StyleSpaceSplit,IFERROR(IF(FIND(" ",_xlpm.TextCell)&gt;=1,MID(_xlpm.TextCell,1,FIND(" ",_xlpm.TextCell)-1),_xlpm.TextCell),_xlpm.TextCell),_xlpm.TextCell),""))</f>
        <v/>
      </c>
      <c r="X9295" s="60" t="str">
        <f>IF(A9295&lt;&gt;"",IFERROR(IF(FIND(" ",G9295)&gt;=1,MID(G9295,FIND(" ",G9295)+1,LEN(G9295)),""),""),"")</f>
        <v/>
      </c>
      <c r="AC9295" s="51">
        <f>IFERROR(VALUE(MID($C9295,1,2)),0)</f>
        <v>0</v>
      </c>
      <c r="AD9295" s="44">
        <f>IFERROR(VALUE(MID($C9295,4,3)),0)</f>
        <v>0</v>
      </c>
      <c r="AE9295" s="51">
        <f>VALUE(RIGHT("00"&amp;AC9295,2)&amp;RIGHT("000"&amp;AD9295,3))</f>
        <v>0</v>
      </c>
    </row>
    <row r="9296" spans="1:31">
      <c r="A9296" s="60" t="str">
        <f>IF(G9296&amp;Q9296&lt;&gt;"",W9296&amp;Q9296,"")</f>
        <v/>
      </c>
      <c r="B9296" s="85" t="str">
        <f>IF(C9296&lt;&gt;"",LEFT(C9296,9),"")</f>
        <v/>
      </c>
      <c r="V9296" s="60" t="str">
        <f>W9296&amp;H9296</f>
        <v/>
      </c>
      <c r="W9296" s="60" t="str">
        <f>_xlfn.LET(_xlpm.TextCell,TEXT(G9296,"###"),IF(_xlpm.TextCell&lt;&gt;"",IF(StyleSpaceSplit,IFERROR(IF(FIND(" ",_xlpm.TextCell)&gt;=1,MID(_xlpm.TextCell,1,FIND(" ",_xlpm.TextCell)-1),_xlpm.TextCell),_xlpm.TextCell),_xlpm.TextCell),""))</f>
        <v/>
      </c>
      <c r="X9296" s="60" t="str">
        <f>IF(A9296&lt;&gt;"",IFERROR(IF(FIND(" ",G9296)&gt;=1,MID(G9296,FIND(" ",G9296)+1,LEN(G9296)),""),""),"")</f>
        <v/>
      </c>
      <c r="AC9296" s="51">
        <f>IFERROR(VALUE(MID($C9296,1,2)),0)</f>
        <v>0</v>
      </c>
      <c r="AD9296" s="44">
        <f>IFERROR(VALUE(MID($C9296,4,3)),0)</f>
        <v>0</v>
      </c>
      <c r="AE9296" s="51">
        <f>VALUE(RIGHT("00"&amp;AC9296,2)&amp;RIGHT("000"&amp;AD9296,3))</f>
        <v>0</v>
      </c>
    </row>
    <row r="9297" spans="1:31">
      <c r="A9297" s="60" t="str">
        <f>IF(G9297&amp;Q9297&lt;&gt;"",W9297&amp;Q9297,"")</f>
        <v/>
      </c>
      <c r="B9297" s="85" t="str">
        <f>IF(C9297&lt;&gt;"",LEFT(C9297,9),"")</f>
        <v/>
      </c>
      <c r="V9297" s="60" t="str">
        <f>W9297&amp;H9297</f>
        <v/>
      </c>
      <c r="W9297" s="60" t="str">
        <f>_xlfn.LET(_xlpm.TextCell,TEXT(G9297,"###"),IF(_xlpm.TextCell&lt;&gt;"",IF(StyleSpaceSplit,IFERROR(IF(FIND(" ",_xlpm.TextCell)&gt;=1,MID(_xlpm.TextCell,1,FIND(" ",_xlpm.TextCell)-1),_xlpm.TextCell),_xlpm.TextCell),_xlpm.TextCell),""))</f>
        <v/>
      </c>
      <c r="X9297" s="60" t="str">
        <f>IF(A9297&lt;&gt;"",IFERROR(IF(FIND(" ",G9297)&gt;=1,MID(G9297,FIND(" ",G9297)+1,LEN(G9297)),""),""),"")</f>
        <v/>
      </c>
      <c r="AC9297" s="51">
        <f>IFERROR(VALUE(MID($C9297,1,2)),0)</f>
        <v>0</v>
      </c>
      <c r="AD9297" s="44">
        <f>IFERROR(VALUE(MID($C9297,4,3)),0)</f>
        <v>0</v>
      </c>
      <c r="AE9297" s="51">
        <f>VALUE(RIGHT("00"&amp;AC9297,2)&amp;RIGHT("000"&amp;AD9297,3))</f>
        <v>0</v>
      </c>
    </row>
    <row r="9298" spans="1:31">
      <c r="A9298" s="60" t="str">
        <f>IF(G9298&amp;Q9298&lt;&gt;"",W9298&amp;Q9298,"")</f>
        <v/>
      </c>
      <c r="B9298" s="85" t="str">
        <f>IF(C9298&lt;&gt;"",LEFT(C9298,9),"")</f>
        <v/>
      </c>
      <c r="V9298" s="60" t="str">
        <f>W9298&amp;H9298</f>
        <v/>
      </c>
      <c r="W9298" s="60" t="str">
        <f>_xlfn.LET(_xlpm.TextCell,TEXT(G9298,"###"),IF(_xlpm.TextCell&lt;&gt;"",IF(StyleSpaceSplit,IFERROR(IF(FIND(" ",_xlpm.TextCell)&gt;=1,MID(_xlpm.TextCell,1,FIND(" ",_xlpm.TextCell)-1),_xlpm.TextCell),_xlpm.TextCell),_xlpm.TextCell),""))</f>
        <v/>
      </c>
      <c r="X9298" s="60" t="str">
        <f>IF(A9298&lt;&gt;"",IFERROR(IF(FIND(" ",G9298)&gt;=1,MID(G9298,FIND(" ",G9298)+1,LEN(G9298)),""),""),"")</f>
        <v/>
      </c>
      <c r="AC9298" s="51">
        <f>IFERROR(VALUE(MID($C9298,1,2)),0)</f>
        <v>0</v>
      </c>
      <c r="AD9298" s="44">
        <f>IFERROR(VALUE(MID($C9298,4,3)),0)</f>
        <v>0</v>
      </c>
      <c r="AE9298" s="51">
        <f>VALUE(RIGHT("00"&amp;AC9298,2)&amp;RIGHT("000"&amp;AD9298,3))</f>
        <v>0</v>
      </c>
    </row>
    <row r="9299" spans="1:31">
      <c r="A9299" s="60" t="str">
        <f>IF(G9299&amp;Q9299&lt;&gt;"",W9299&amp;Q9299,"")</f>
        <v/>
      </c>
      <c r="B9299" s="85" t="str">
        <f>IF(C9299&lt;&gt;"",LEFT(C9299,9),"")</f>
        <v/>
      </c>
      <c r="V9299" s="60" t="str">
        <f>W9299&amp;H9299</f>
        <v/>
      </c>
      <c r="W9299" s="60" t="str">
        <f>_xlfn.LET(_xlpm.TextCell,TEXT(G9299,"###"),IF(_xlpm.TextCell&lt;&gt;"",IF(StyleSpaceSplit,IFERROR(IF(FIND(" ",_xlpm.TextCell)&gt;=1,MID(_xlpm.TextCell,1,FIND(" ",_xlpm.TextCell)-1),_xlpm.TextCell),_xlpm.TextCell),_xlpm.TextCell),""))</f>
        <v/>
      </c>
      <c r="X9299" s="60" t="str">
        <f>IF(A9299&lt;&gt;"",IFERROR(IF(FIND(" ",G9299)&gt;=1,MID(G9299,FIND(" ",G9299)+1,LEN(G9299)),""),""),"")</f>
        <v/>
      </c>
      <c r="AC9299" s="51">
        <f>IFERROR(VALUE(MID($C9299,1,2)),0)</f>
        <v>0</v>
      </c>
      <c r="AD9299" s="44">
        <f>IFERROR(VALUE(MID($C9299,4,3)),0)</f>
        <v>0</v>
      </c>
      <c r="AE9299" s="51">
        <f>VALUE(RIGHT("00"&amp;AC9299,2)&amp;RIGHT("000"&amp;AD9299,3))</f>
        <v>0</v>
      </c>
    </row>
    <row r="9300" spans="1:31">
      <c r="A9300" s="60" t="str">
        <f>IF(G9300&amp;Q9300&lt;&gt;"",W9300&amp;Q9300,"")</f>
        <v/>
      </c>
      <c r="B9300" s="85" t="str">
        <f>IF(C9300&lt;&gt;"",LEFT(C9300,9),"")</f>
        <v/>
      </c>
      <c r="V9300" s="60" t="str">
        <f>W9300&amp;H9300</f>
        <v/>
      </c>
      <c r="W9300" s="60" t="str">
        <f>_xlfn.LET(_xlpm.TextCell,TEXT(G9300,"###"),IF(_xlpm.TextCell&lt;&gt;"",IF(StyleSpaceSplit,IFERROR(IF(FIND(" ",_xlpm.TextCell)&gt;=1,MID(_xlpm.TextCell,1,FIND(" ",_xlpm.TextCell)-1),_xlpm.TextCell),_xlpm.TextCell),_xlpm.TextCell),""))</f>
        <v/>
      </c>
      <c r="X9300" s="60" t="str">
        <f>IF(A9300&lt;&gt;"",IFERROR(IF(FIND(" ",G9300)&gt;=1,MID(G9300,FIND(" ",G9300)+1,LEN(G9300)),""),""),"")</f>
        <v/>
      </c>
      <c r="AC9300" s="51">
        <f>IFERROR(VALUE(MID($C9300,1,2)),0)</f>
        <v>0</v>
      </c>
      <c r="AD9300" s="44">
        <f>IFERROR(VALUE(MID($C9300,4,3)),0)</f>
        <v>0</v>
      </c>
      <c r="AE9300" s="51">
        <f>VALUE(RIGHT("00"&amp;AC9300,2)&amp;RIGHT("000"&amp;AD9300,3))</f>
        <v>0</v>
      </c>
    </row>
    <row r="9301" spans="1:31">
      <c r="A9301" s="60" t="str">
        <f>IF(G9301&amp;Q9301&lt;&gt;"",W9301&amp;Q9301,"")</f>
        <v/>
      </c>
      <c r="B9301" s="85" t="str">
        <f>IF(C9301&lt;&gt;"",LEFT(C9301,9),"")</f>
        <v/>
      </c>
      <c r="V9301" s="60" t="str">
        <f>W9301&amp;H9301</f>
        <v/>
      </c>
      <c r="W9301" s="60" t="str">
        <f>_xlfn.LET(_xlpm.TextCell,TEXT(G9301,"###"),IF(_xlpm.TextCell&lt;&gt;"",IF(StyleSpaceSplit,IFERROR(IF(FIND(" ",_xlpm.TextCell)&gt;=1,MID(_xlpm.TextCell,1,FIND(" ",_xlpm.TextCell)-1),_xlpm.TextCell),_xlpm.TextCell),_xlpm.TextCell),""))</f>
        <v/>
      </c>
      <c r="X9301" s="60" t="str">
        <f>IF(A9301&lt;&gt;"",IFERROR(IF(FIND(" ",G9301)&gt;=1,MID(G9301,FIND(" ",G9301)+1,LEN(G9301)),""),""),"")</f>
        <v/>
      </c>
      <c r="AC9301" s="51">
        <f>IFERROR(VALUE(MID($C9301,1,2)),0)</f>
        <v>0</v>
      </c>
      <c r="AD9301" s="44">
        <f>IFERROR(VALUE(MID($C9301,4,3)),0)</f>
        <v>0</v>
      </c>
      <c r="AE9301" s="51">
        <f>VALUE(RIGHT("00"&amp;AC9301,2)&amp;RIGHT("000"&amp;AD9301,3))</f>
        <v>0</v>
      </c>
    </row>
    <row r="9302" spans="1:31">
      <c r="A9302" s="60" t="str">
        <f>IF(G9302&amp;Q9302&lt;&gt;"",W9302&amp;Q9302,"")</f>
        <v/>
      </c>
      <c r="B9302" s="85" t="str">
        <f>IF(C9302&lt;&gt;"",LEFT(C9302,9),"")</f>
        <v/>
      </c>
      <c r="V9302" s="60" t="str">
        <f>W9302&amp;H9302</f>
        <v/>
      </c>
      <c r="W9302" s="60" t="str">
        <f>_xlfn.LET(_xlpm.TextCell,TEXT(G9302,"###"),IF(_xlpm.TextCell&lt;&gt;"",IF(StyleSpaceSplit,IFERROR(IF(FIND(" ",_xlpm.TextCell)&gt;=1,MID(_xlpm.TextCell,1,FIND(" ",_xlpm.TextCell)-1),_xlpm.TextCell),_xlpm.TextCell),_xlpm.TextCell),""))</f>
        <v/>
      </c>
      <c r="X9302" s="60" t="str">
        <f>IF(A9302&lt;&gt;"",IFERROR(IF(FIND(" ",G9302)&gt;=1,MID(G9302,FIND(" ",G9302)+1,LEN(G9302)),""),""),"")</f>
        <v/>
      </c>
      <c r="AC9302" s="51">
        <f>IFERROR(VALUE(MID($C9302,1,2)),0)</f>
        <v>0</v>
      </c>
      <c r="AD9302" s="44">
        <f>IFERROR(VALUE(MID($C9302,4,3)),0)</f>
        <v>0</v>
      </c>
      <c r="AE9302" s="51">
        <f>VALUE(RIGHT("00"&amp;AC9302,2)&amp;RIGHT("000"&amp;AD9302,3))</f>
        <v>0</v>
      </c>
    </row>
    <row r="9303" spans="1:31">
      <c r="A9303" s="60" t="str">
        <f>IF(G9303&amp;Q9303&lt;&gt;"",W9303&amp;Q9303,"")</f>
        <v/>
      </c>
      <c r="B9303" s="85" t="str">
        <f>IF(C9303&lt;&gt;"",LEFT(C9303,9),"")</f>
        <v/>
      </c>
      <c r="V9303" s="60" t="str">
        <f>W9303&amp;H9303</f>
        <v/>
      </c>
      <c r="W9303" s="60" t="str">
        <f>_xlfn.LET(_xlpm.TextCell,TEXT(G9303,"###"),IF(_xlpm.TextCell&lt;&gt;"",IF(StyleSpaceSplit,IFERROR(IF(FIND(" ",_xlpm.TextCell)&gt;=1,MID(_xlpm.TextCell,1,FIND(" ",_xlpm.TextCell)-1),_xlpm.TextCell),_xlpm.TextCell),_xlpm.TextCell),""))</f>
        <v/>
      </c>
      <c r="X9303" s="60" t="str">
        <f>IF(A9303&lt;&gt;"",IFERROR(IF(FIND(" ",G9303)&gt;=1,MID(G9303,FIND(" ",G9303)+1,LEN(G9303)),""),""),"")</f>
        <v/>
      </c>
      <c r="AC9303" s="51">
        <f>IFERROR(VALUE(MID($C9303,1,2)),0)</f>
        <v>0</v>
      </c>
      <c r="AD9303" s="44">
        <f>IFERROR(VALUE(MID($C9303,4,3)),0)</f>
        <v>0</v>
      </c>
      <c r="AE9303" s="51">
        <f>VALUE(RIGHT("00"&amp;AC9303,2)&amp;RIGHT("000"&amp;AD9303,3))</f>
        <v>0</v>
      </c>
    </row>
    <row r="9304" spans="1:31">
      <c r="A9304" s="60" t="str">
        <f>IF(G9304&amp;Q9304&lt;&gt;"",W9304&amp;Q9304,"")</f>
        <v/>
      </c>
      <c r="B9304" s="85" t="str">
        <f>IF(C9304&lt;&gt;"",LEFT(C9304,9),"")</f>
        <v/>
      </c>
      <c r="V9304" s="60" t="str">
        <f>W9304&amp;H9304</f>
        <v/>
      </c>
      <c r="W9304" s="60" t="str">
        <f>_xlfn.LET(_xlpm.TextCell,TEXT(G9304,"###"),IF(_xlpm.TextCell&lt;&gt;"",IF(StyleSpaceSplit,IFERROR(IF(FIND(" ",_xlpm.TextCell)&gt;=1,MID(_xlpm.TextCell,1,FIND(" ",_xlpm.TextCell)-1),_xlpm.TextCell),_xlpm.TextCell),_xlpm.TextCell),""))</f>
        <v/>
      </c>
      <c r="X9304" s="60" t="str">
        <f>IF(A9304&lt;&gt;"",IFERROR(IF(FIND(" ",G9304)&gt;=1,MID(G9304,FIND(" ",G9304)+1,LEN(G9304)),""),""),"")</f>
        <v/>
      </c>
      <c r="AC9304" s="51">
        <f>IFERROR(VALUE(MID($C9304,1,2)),0)</f>
        <v>0</v>
      </c>
      <c r="AD9304" s="44">
        <f>IFERROR(VALUE(MID($C9304,4,3)),0)</f>
        <v>0</v>
      </c>
      <c r="AE9304" s="51">
        <f>VALUE(RIGHT("00"&amp;AC9304,2)&amp;RIGHT("000"&amp;AD9304,3))</f>
        <v>0</v>
      </c>
    </row>
    <row r="9305" spans="1:31">
      <c r="A9305" s="60" t="str">
        <f>IF(G9305&amp;Q9305&lt;&gt;"",W9305&amp;Q9305,"")</f>
        <v/>
      </c>
      <c r="B9305" s="85" t="str">
        <f>IF(C9305&lt;&gt;"",LEFT(C9305,9),"")</f>
        <v/>
      </c>
      <c r="V9305" s="60" t="str">
        <f>W9305&amp;H9305</f>
        <v/>
      </c>
      <c r="W9305" s="60" t="str">
        <f>_xlfn.LET(_xlpm.TextCell,TEXT(G9305,"###"),IF(_xlpm.TextCell&lt;&gt;"",IF(StyleSpaceSplit,IFERROR(IF(FIND(" ",_xlpm.TextCell)&gt;=1,MID(_xlpm.TextCell,1,FIND(" ",_xlpm.TextCell)-1),_xlpm.TextCell),_xlpm.TextCell),_xlpm.TextCell),""))</f>
        <v/>
      </c>
      <c r="X9305" s="60" t="str">
        <f>IF(A9305&lt;&gt;"",IFERROR(IF(FIND(" ",G9305)&gt;=1,MID(G9305,FIND(" ",G9305)+1,LEN(G9305)),""),""),"")</f>
        <v/>
      </c>
      <c r="AC9305" s="51">
        <f>IFERROR(VALUE(MID($C9305,1,2)),0)</f>
        <v>0</v>
      </c>
      <c r="AD9305" s="44">
        <f>IFERROR(VALUE(MID($C9305,4,3)),0)</f>
        <v>0</v>
      </c>
      <c r="AE9305" s="51">
        <f>VALUE(RIGHT("00"&amp;AC9305,2)&amp;RIGHT("000"&amp;AD9305,3))</f>
        <v>0</v>
      </c>
    </row>
    <row r="9306" spans="1:31">
      <c r="A9306" s="60" t="str">
        <f>IF(G9306&amp;Q9306&lt;&gt;"",W9306&amp;Q9306,"")</f>
        <v/>
      </c>
      <c r="B9306" s="85" t="str">
        <f>IF(C9306&lt;&gt;"",LEFT(C9306,9),"")</f>
        <v/>
      </c>
      <c r="V9306" s="60" t="str">
        <f>W9306&amp;H9306</f>
        <v/>
      </c>
      <c r="W9306" s="60" t="str">
        <f>_xlfn.LET(_xlpm.TextCell,TEXT(G9306,"###"),IF(_xlpm.TextCell&lt;&gt;"",IF(StyleSpaceSplit,IFERROR(IF(FIND(" ",_xlpm.TextCell)&gt;=1,MID(_xlpm.TextCell,1,FIND(" ",_xlpm.TextCell)-1),_xlpm.TextCell),_xlpm.TextCell),_xlpm.TextCell),""))</f>
        <v/>
      </c>
      <c r="X9306" s="60" t="str">
        <f>IF(A9306&lt;&gt;"",IFERROR(IF(FIND(" ",G9306)&gt;=1,MID(G9306,FIND(" ",G9306)+1,LEN(G9306)),""),""),"")</f>
        <v/>
      </c>
      <c r="AC9306" s="51">
        <f>IFERROR(VALUE(MID($C9306,1,2)),0)</f>
        <v>0</v>
      </c>
      <c r="AD9306" s="44">
        <f>IFERROR(VALUE(MID($C9306,4,3)),0)</f>
        <v>0</v>
      </c>
      <c r="AE9306" s="51">
        <f>VALUE(RIGHT("00"&amp;AC9306,2)&amp;RIGHT("000"&amp;AD9306,3))</f>
        <v>0</v>
      </c>
    </row>
    <row r="9307" spans="1:31">
      <c r="A9307" s="60" t="str">
        <f>IF(G9307&amp;Q9307&lt;&gt;"",W9307&amp;Q9307,"")</f>
        <v/>
      </c>
      <c r="B9307" s="85" t="str">
        <f>IF(C9307&lt;&gt;"",LEFT(C9307,9),"")</f>
        <v/>
      </c>
      <c r="V9307" s="60" t="str">
        <f>W9307&amp;H9307</f>
        <v/>
      </c>
      <c r="W9307" s="60" t="str">
        <f>_xlfn.LET(_xlpm.TextCell,TEXT(G9307,"###"),IF(_xlpm.TextCell&lt;&gt;"",IF(StyleSpaceSplit,IFERROR(IF(FIND(" ",_xlpm.TextCell)&gt;=1,MID(_xlpm.TextCell,1,FIND(" ",_xlpm.TextCell)-1),_xlpm.TextCell),_xlpm.TextCell),_xlpm.TextCell),""))</f>
        <v/>
      </c>
      <c r="X9307" s="60" t="str">
        <f>IF(A9307&lt;&gt;"",IFERROR(IF(FIND(" ",G9307)&gt;=1,MID(G9307,FIND(" ",G9307)+1,LEN(G9307)),""),""),"")</f>
        <v/>
      </c>
      <c r="AC9307" s="51">
        <f>IFERROR(VALUE(MID($C9307,1,2)),0)</f>
        <v>0</v>
      </c>
      <c r="AD9307" s="44">
        <f>IFERROR(VALUE(MID($C9307,4,3)),0)</f>
        <v>0</v>
      </c>
      <c r="AE9307" s="51">
        <f>VALUE(RIGHT("00"&amp;AC9307,2)&amp;RIGHT("000"&amp;AD9307,3))</f>
        <v>0</v>
      </c>
    </row>
    <row r="9308" spans="1:31">
      <c r="A9308" s="60" t="str">
        <f>IF(G9308&amp;Q9308&lt;&gt;"",W9308&amp;Q9308,"")</f>
        <v/>
      </c>
      <c r="B9308" s="85" t="str">
        <f>IF(C9308&lt;&gt;"",LEFT(C9308,9),"")</f>
        <v/>
      </c>
      <c r="V9308" s="60" t="str">
        <f>W9308&amp;H9308</f>
        <v/>
      </c>
      <c r="W9308" s="60" t="str">
        <f>_xlfn.LET(_xlpm.TextCell,TEXT(G9308,"###"),IF(_xlpm.TextCell&lt;&gt;"",IF(StyleSpaceSplit,IFERROR(IF(FIND(" ",_xlpm.TextCell)&gt;=1,MID(_xlpm.TextCell,1,FIND(" ",_xlpm.TextCell)-1),_xlpm.TextCell),_xlpm.TextCell),_xlpm.TextCell),""))</f>
        <v/>
      </c>
      <c r="X9308" s="60" t="str">
        <f>IF(A9308&lt;&gt;"",IFERROR(IF(FIND(" ",G9308)&gt;=1,MID(G9308,FIND(" ",G9308)+1,LEN(G9308)),""),""),"")</f>
        <v/>
      </c>
      <c r="AC9308" s="51">
        <f>IFERROR(VALUE(MID($C9308,1,2)),0)</f>
        <v>0</v>
      </c>
      <c r="AD9308" s="44">
        <f>IFERROR(VALUE(MID($C9308,4,3)),0)</f>
        <v>0</v>
      </c>
      <c r="AE9308" s="51">
        <f>VALUE(RIGHT("00"&amp;AC9308,2)&amp;RIGHT("000"&amp;AD9308,3))</f>
        <v>0</v>
      </c>
    </row>
    <row r="9309" spans="1:31">
      <c r="A9309" s="60" t="str">
        <f>IF(G9309&amp;Q9309&lt;&gt;"",W9309&amp;Q9309,"")</f>
        <v/>
      </c>
      <c r="B9309" s="85" t="str">
        <f>IF(C9309&lt;&gt;"",LEFT(C9309,9),"")</f>
        <v/>
      </c>
      <c r="V9309" s="60" t="str">
        <f>W9309&amp;H9309</f>
        <v/>
      </c>
      <c r="W9309" s="60" t="str">
        <f>_xlfn.LET(_xlpm.TextCell,TEXT(G9309,"###"),IF(_xlpm.TextCell&lt;&gt;"",IF(StyleSpaceSplit,IFERROR(IF(FIND(" ",_xlpm.TextCell)&gt;=1,MID(_xlpm.TextCell,1,FIND(" ",_xlpm.TextCell)-1),_xlpm.TextCell),_xlpm.TextCell),_xlpm.TextCell),""))</f>
        <v/>
      </c>
      <c r="X9309" s="60" t="str">
        <f>IF(A9309&lt;&gt;"",IFERROR(IF(FIND(" ",G9309)&gt;=1,MID(G9309,FIND(" ",G9309)+1,LEN(G9309)),""),""),"")</f>
        <v/>
      </c>
      <c r="AC9309" s="51">
        <f>IFERROR(VALUE(MID($C9309,1,2)),0)</f>
        <v>0</v>
      </c>
      <c r="AD9309" s="44">
        <f>IFERROR(VALUE(MID($C9309,4,3)),0)</f>
        <v>0</v>
      </c>
      <c r="AE9309" s="51">
        <f>VALUE(RIGHT("00"&amp;AC9309,2)&amp;RIGHT("000"&amp;AD9309,3))</f>
        <v>0</v>
      </c>
    </row>
    <row r="9310" spans="1:31">
      <c r="A9310" s="60" t="str">
        <f>IF(G9310&amp;Q9310&lt;&gt;"",W9310&amp;Q9310,"")</f>
        <v/>
      </c>
      <c r="B9310" s="85" t="str">
        <f>IF(C9310&lt;&gt;"",LEFT(C9310,9),"")</f>
        <v/>
      </c>
      <c r="V9310" s="60" t="str">
        <f>W9310&amp;H9310</f>
        <v/>
      </c>
      <c r="W9310" s="60" t="str">
        <f>_xlfn.LET(_xlpm.TextCell,TEXT(G9310,"###"),IF(_xlpm.TextCell&lt;&gt;"",IF(StyleSpaceSplit,IFERROR(IF(FIND(" ",_xlpm.TextCell)&gt;=1,MID(_xlpm.TextCell,1,FIND(" ",_xlpm.TextCell)-1),_xlpm.TextCell),_xlpm.TextCell),_xlpm.TextCell),""))</f>
        <v/>
      </c>
      <c r="X9310" s="60" t="str">
        <f>IF(A9310&lt;&gt;"",IFERROR(IF(FIND(" ",G9310)&gt;=1,MID(G9310,FIND(" ",G9310)+1,LEN(G9310)),""),""),"")</f>
        <v/>
      </c>
      <c r="AC9310" s="51">
        <f>IFERROR(VALUE(MID($C9310,1,2)),0)</f>
        <v>0</v>
      </c>
      <c r="AD9310" s="44">
        <f>IFERROR(VALUE(MID($C9310,4,3)),0)</f>
        <v>0</v>
      </c>
      <c r="AE9310" s="51">
        <f>VALUE(RIGHT("00"&amp;AC9310,2)&amp;RIGHT("000"&amp;AD9310,3))</f>
        <v>0</v>
      </c>
    </row>
    <row r="9311" spans="1:31">
      <c r="A9311" s="60" t="str">
        <f>IF(G9311&amp;Q9311&lt;&gt;"",W9311&amp;Q9311,"")</f>
        <v/>
      </c>
      <c r="B9311" s="85" t="str">
        <f>IF(C9311&lt;&gt;"",LEFT(C9311,9),"")</f>
        <v/>
      </c>
      <c r="V9311" s="60" t="str">
        <f>W9311&amp;H9311</f>
        <v/>
      </c>
      <c r="W9311" s="60" t="str">
        <f>_xlfn.LET(_xlpm.TextCell,TEXT(G9311,"###"),IF(_xlpm.TextCell&lt;&gt;"",IF(StyleSpaceSplit,IFERROR(IF(FIND(" ",_xlpm.TextCell)&gt;=1,MID(_xlpm.TextCell,1,FIND(" ",_xlpm.TextCell)-1),_xlpm.TextCell),_xlpm.TextCell),_xlpm.TextCell),""))</f>
        <v/>
      </c>
      <c r="X9311" s="60" t="str">
        <f>IF(A9311&lt;&gt;"",IFERROR(IF(FIND(" ",G9311)&gt;=1,MID(G9311,FIND(" ",G9311)+1,LEN(G9311)),""),""),"")</f>
        <v/>
      </c>
      <c r="AC9311" s="51">
        <f>IFERROR(VALUE(MID($C9311,1,2)),0)</f>
        <v>0</v>
      </c>
      <c r="AD9311" s="44">
        <f>IFERROR(VALUE(MID($C9311,4,3)),0)</f>
        <v>0</v>
      </c>
      <c r="AE9311" s="51">
        <f>VALUE(RIGHT("00"&amp;AC9311,2)&amp;RIGHT("000"&amp;AD9311,3))</f>
        <v>0</v>
      </c>
    </row>
    <row r="9312" spans="1:31">
      <c r="A9312" s="60" t="str">
        <f>IF(G9312&amp;Q9312&lt;&gt;"",W9312&amp;Q9312,"")</f>
        <v/>
      </c>
      <c r="B9312" s="85" t="str">
        <f>IF(C9312&lt;&gt;"",LEFT(C9312,9),"")</f>
        <v/>
      </c>
      <c r="V9312" s="60" t="str">
        <f>W9312&amp;H9312</f>
        <v/>
      </c>
      <c r="W9312" s="60" t="str">
        <f>_xlfn.LET(_xlpm.TextCell,TEXT(G9312,"###"),IF(_xlpm.TextCell&lt;&gt;"",IF(StyleSpaceSplit,IFERROR(IF(FIND(" ",_xlpm.TextCell)&gt;=1,MID(_xlpm.TextCell,1,FIND(" ",_xlpm.TextCell)-1),_xlpm.TextCell),_xlpm.TextCell),_xlpm.TextCell),""))</f>
        <v/>
      </c>
      <c r="X9312" s="60" t="str">
        <f>IF(A9312&lt;&gt;"",IFERROR(IF(FIND(" ",G9312)&gt;=1,MID(G9312,FIND(" ",G9312)+1,LEN(G9312)),""),""),"")</f>
        <v/>
      </c>
      <c r="AC9312" s="51">
        <f>IFERROR(VALUE(MID($C9312,1,2)),0)</f>
        <v>0</v>
      </c>
      <c r="AD9312" s="44">
        <f>IFERROR(VALUE(MID($C9312,4,3)),0)</f>
        <v>0</v>
      </c>
      <c r="AE9312" s="51">
        <f>VALUE(RIGHT("00"&amp;AC9312,2)&amp;RIGHT("000"&amp;AD9312,3))</f>
        <v>0</v>
      </c>
    </row>
    <row r="9313" spans="1:31">
      <c r="A9313" s="60" t="str">
        <f>IF(G9313&amp;Q9313&lt;&gt;"",W9313&amp;Q9313,"")</f>
        <v/>
      </c>
      <c r="B9313" s="85" t="str">
        <f>IF(C9313&lt;&gt;"",LEFT(C9313,9),"")</f>
        <v/>
      </c>
      <c r="V9313" s="60" t="str">
        <f>W9313&amp;H9313</f>
        <v/>
      </c>
      <c r="W9313" s="60" t="str">
        <f>_xlfn.LET(_xlpm.TextCell,TEXT(G9313,"###"),IF(_xlpm.TextCell&lt;&gt;"",IF(StyleSpaceSplit,IFERROR(IF(FIND(" ",_xlpm.TextCell)&gt;=1,MID(_xlpm.TextCell,1,FIND(" ",_xlpm.TextCell)-1),_xlpm.TextCell),_xlpm.TextCell),_xlpm.TextCell),""))</f>
        <v/>
      </c>
      <c r="X9313" s="60" t="str">
        <f>IF(A9313&lt;&gt;"",IFERROR(IF(FIND(" ",G9313)&gt;=1,MID(G9313,FIND(" ",G9313)+1,LEN(G9313)),""),""),"")</f>
        <v/>
      </c>
      <c r="AC9313" s="51">
        <f>IFERROR(VALUE(MID($C9313,1,2)),0)</f>
        <v>0</v>
      </c>
      <c r="AD9313" s="44">
        <f>IFERROR(VALUE(MID($C9313,4,3)),0)</f>
        <v>0</v>
      </c>
      <c r="AE9313" s="51">
        <f>VALUE(RIGHT("00"&amp;AC9313,2)&amp;RIGHT("000"&amp;AD9313,3))</f>
        <v>0</v>
      </c>
    </row>
    <row r="9314" spans="1:31">
      <c r="A9314" s="60" t="str">
        <f>IF(G9314&amp;Q9314&lt;&gt;"",W9314&amp;Q9314,"")</f>
        <v/>
      </c>
      <c r="B9314" s="85" t="str">
        <f>IF(C9314&lt;&gt;"",LEFT(C9314,9),"")</f>
        <v/>
      </c>
      <c r="V9314" s="60" t="str">
        <f>W9314&amp;H9314</f>
        <v/>
      </c>
      <c r="W9314" s="60" t="str">
        <f>_xlfn.LET(_xlpm.TextCell,TEXT(G9314,"###"),IF(_xlpm.TextCell&lt;&gt;"",IF(StyleSpaceSplit,IFERROR(IF(FIND(" ",_xlpm.TextCell)&gt;=1,MID(_xlpm.TextCell,1,FIND(" ",_xlpm.TextCell)-1),_xlpm.TextCell),_xlpm.TextCell),_xlpm.TextCell),""))</f>
        <v/>
      </c>
      <c r="X9314" s="60" t="str">
        <f>IF(A9314&lt;&gt;"",IFERROR(IF(FIND(" ",G9314)&gt;=1,MID(G9314,FIND(" ",G9314)+1,LEN(G9314)),""),""),"")</f>
        <v/>
      </c>
      <c r="AC9314" s="51">
        <f>IFERROR(VALUE(MID($C9314,1,2)),0)</f>
        <v>0</v>
      </c>
      <c r="AD9314" s="44">
        <f>IFERROR(VALUE(MID($C9314,4,3)),0)</f>
        <v>0</v>
      </c>
      <c r="AE9314" s="51">
        <f>VALUE(RIGHT("00"&amp;AC9314,2)&amp;RIGHT("000"&amp;AD9314,3))</f>
        <v>0</v>
      </c>
    </row>
    <row r="9315" spans="1:31">
      <c r="A9315" s="60" t="str">
        <f>IF(G9315&amp;Q9315&lt;&gt;"",W9315&amp;Q9315,"")</f>
        <v/>
      </c>
      <c r="B9315" s="85" t="str">
        <f>IF(C9315&lt;&gt;"",LEFT(C9315,9),"")</f>
        <v/>
      </c>
      <c r="V9315" s="60" t="str">
        <f>W9315&amp;H9315</f>
        <v/>
      </c>
      <c r="W9315" s="60" t="str">
        <f>_xlfn.LET(_xlpm.TextCell,TEXT(G9315,"###"),IF(_xlpm.TextCell&lt;&gt;"",IF(StyleSpaceSplit,IFERROR(IF(FIND(" ",_xlpm.TextCell)&gt;=1,MID(_xlpm.TextCell,1,FIND(" ",_xlpm.TextCell)-1),_xlpm.TextCell),_xlpm.TextCell),_xlpm.TextCell),""))</f>
        <v/>
      </c>
      <c r="X9315" s="60" t="str">
        <f>IF(A9315&lt;&gt;"",IFERROR(IF(FIND(" ",G9315)&gt;=1,MID(G9315,FIND(" ",G9315)+1,LEN(G9315)),""),""),"")</f>
        <v/>
      </c>
      <c r="AC9315" s="51">
        <f>IFERROR(VALUE(MID($C9315,1,2)),0)</f>
        <v>0</v>
      </c>
      <c r="AD9315" s="44">
        <f>IFERROR(VALUE(MID($C9315,4,3)),0)</f>
        <v>0</v>
      </c>
      <c r="AE9315" s="51">
        <f>VALUE(RIGHT("00"&amp;AC9315,2)&amp;RIGHT("000"&amp;AD9315,3))</f>
        <v>0</v>
      </c>
    </row>
    <row r="9316" spans="1:31">
      <c r="A9316" s="60" t="str">
        <f>IF(G9316&amp;Q9316&lt;&gt;"",W9316&amp;Q9316,"")</f>
        <v/>
      </c>
      <c r="B9316" s="85" t="str">
        <f>IF(C9316&lt;&gt;"",LEFT(C9316,9),"")</f>
        <v/>
      </c>
      <c r="V9316" s="60" t="str">
        <f>W9316&amp;H9316</f>
        <v/>
      </c>
      <c r="W9316" s="60" t="str">
        <f>_xlfn.LET(_xlpm.TextCell,TEXT(G9316,"###"),IF(_xlpm.TextCell&lt;&gt;"",IF(StyleSpaceSplit,IFERROR(IF(FIND(" ",_xlpm.TextCell)&gt;=1,MID(_xlpm.TextCell,1,FIND(" ",_xlpm.TextCell)-1),_xlpm.TextCell),_xlpm.TextCell),_xlpm.TextCell),""))</f>
        <v/>
      </c>
      <c r="X9316" s="60" t="str">
        <f>IF(A9316&lt;&gt;"",IFERROR(IF(FIND(" ",G9316)&gt;=1,MID(G9316,FIND(" ",G9316)+1,LEN(G9316)),""),""),"")</f>
        <v/>
      </c>
      <c r="AC9316" s="51">
        <f>IFERROR(VALUE(MID($C9316,1,2)),0)</f>
        <v>0</v>
      </c>
      <c r="AD9316" s="44">
        <f>IFERROR(VALUE(MID($C9316,4,3)),0)</f>
        <v>0</v>
      </c>
      <c r="AE9316" s="51">
        <f>VALUE(RIGHT("00"&amp;AC9316,2)&amp;RIGHT("000"&amp;AD9316,3))</f>
        <v>0</v>
      </c>
    </row>
    <row r="9317" spans="1:31">
      <c r="A9317" s="60" t="str">
        <f>IF(G9317&amp;Q9317&lt;&gt;"",W9317&amp;Q9317,"")</f>
        <v/>
      </c>
      <c r="B9317" s="85" t="str">
        <f>IF(C9317&lt;&gt;"",LEFT(C9317,9),"")</f>
        <v/>
      </c>
      <c r="V9317" s="60" t="str">
        <f>W9317&amp;H9317</f>
        <v/>
      </c>
      <c r="W9317" s="60" t="str">
        <f>_xlfn.LET(_xlpm.TextCell,TEXT(G9317,"###"),IF(_xlpm.TextCell&lt;&gt;"",IF(StyleSpaceSplit,IFERROR(IF(FIND(" ",_xlpm.TextCell)&gt;=1,MID(_xlpm.TextCell,1,FIND(" ",_xlpm.TextCell)-1),_xlpm.TextCell),_xlpm.TextCell),_xlpm.TextCell),""))</f>
        <v/>
      </c>
      <c r="X9317" s="60" t="str">
        <f>IF(A9317&lt;&gt;"",IFERROR(IF(FIND(" ",G9317)&gt;=1,MID(G9317,FIND(" ",G9317)+1,LEN(G9317)),""),""),"")</f>
        <v/>
      </c>
      <c r="AC9317" s="51">
        <f>IFERROR(VALUE(MID($C9317,1,2)),0)</f>
        <v>0</v>
      </c>
      <c r="AD9317" s="44">
        <f>IFERROR(VALUE(MID($C9317,4,3)),0)</f>
        <v>0</v>
      </c>
      <c r="AE9317" s="51">
        <f>VALUE(RIGHT("00"&amp;AC9317,2)&amp;RIGHT("000"&amp;AD9317,3))</f>
        <v>0</v>
      </c>
    </row>
    <row r="9318" spans="1:31">
      <c r="A9318" s="60" t="str">
        <f>IF(G9318&amp;Q9318&lt;&gt;"",W9318&amp;Q9318,"")</f>
        <v/>
      </c>
      <c r="B9318" s="85" t="str">
        <f>IF(C9318&lt;&gt;"",LEFT(C9318,9),"")</f>
        <v/>
      </c>
      <c r="V9318" s="60" t="str">
        <f>W9318&amp;H9318</f>
        <v/>
      </c>
      <c r="W9318" s="60" t="str">
        <f>_xlfn.LET(_xlpm.TextCell,TEXT(G9318,"###"),IF(_xlpm.TextCell&lt;&gt;"",IF(StyleSpaceSplit,IFERROR(IF(FIND(" ",_xlpm.TextCell)&gt;=1,MID(_xlpm.TextCell,1,FIND(" ",_xlpm.TextCell)-1),_xlpm.TextCell),_xlpm.TextCell),_xlpm.TextCell),""))</f>
        <v/>
      </c>
      <c r="X9318" s="60" t="str">
        <f>IF(A9318&lt;&gt;"",IFERROR(IF(FIND(" ",G9318)&gt;=1,MID(G9318,FIND(" ",G9318)+1,LEN(G9318)),""),""),"")</f>
        <v/>
      </c>
      <c r="AC9318" s="51">
        <f>IFERROR(VALUE(MID($C9318,1,2)),0)</f>
        <v>0</v>
      </c>
      <c r="AD9318" s="44">
        <f>IFERROR(VALUE(MID($C9318,4,3)),0)</f>
        <v>0</v>
      </c>
      <c r="AE9318" s="51">
        <f>VALUE(RIGHT("00"&amp;AC9318,2)&amp;RIGHT("000"&amp;AD9318,3))</f>
        <v>0</v>
      </c>
    </row>
    <row r="9319" spans="1:31">
      <c r="A9319" s="60" t="str">
        <f>IF(G9319&amp;Q9319&lt;&gt;"",W9319&amp;Q9319,"")</f>
        <v/>
      </c>
      <c r="B9319" s="85" t="str">
        <f>IF(C9319&lt;&gt;"",LEFT(C9319,9),"")</f>
        <v/>
      </c>
      <c r="V9319" s="60" t="str">
        <f>W9319&amp;H9319</f>
        <v/>
      </c>
      <c r="W9319" s="60" t="str">
        <f>_xlfn.LET(_xlpm.TextCell,TEXT(G9319,"###"),IF(_xlpm.TextCell&lt;&gt;"",IF(StyleSpaceSplit,IFERROR(IF(FIND(" ",_xlpm.TextCell)&gt;=1,MID(_xlpm.TextCell,1,FIND(" ",_xlpm.TextCell)-1),_xlpm.TextCell),_xlpm.TextCell),_xlpm.TextCell),""))</f>
        <v/>
      </c>
      <c r="X9319" s="60" t="str">
        <f>IF(A9319&lt;&gt;"",IFERROR(IF(FIND(" ",G9319)&gt;=1,MID(G9319,FIND(" ",G9319)+1,LEN(G9319)),""),""),"")</f>
        <v/>
      </c>
      <c r="AC9319" s="51">
        <f>IFERROR(VALUE(MID($C9319,1,2)),0)</f>
        <v>0</v>
      </c>
      <c r="AD9319" s="44">
        <f>IFERROR(VALUE(MID($C9319,4,3)),0)</f>
        <v>0</v>
      </c>
      <c r="AE9319" s="51">
        <f>VALUE(RIGHT("00"&amp;AC9319,2)&amp;RIGHT("000"&amp;AD9319,3))</f>
        <v>0</v>
      </c>
    </row>
    <row r="9320" spans="1:31">
      <c r="A9320" s="60" t="str">
        <f>IF(G9320&amp;Q9320&lt;&gt;"",W9320&amp;Q9320,"")</f>
        <v/>
      </c>
      <c r="B9320" s="85" t="str">
        <f>IF(C9320&lt;&gt;"",LEFT(C9320,9),"")</f>
        <v/>
      </c>
      <c r="V9320" s="60" t="str">
        <f>W9320&amp;H9320</f>
        <v/>
      </c>
      <c r="W9320" s="60" t="str">
        <f>_xlfn.LET(_xlpm.TextCell,TEXT(G9320,"###"),IF(_xlpm.TextCell&lt;&gt;"",IF(StyleSpaceSplit,IFERROR(IF(FIND(" ",_xlpm.TextCell)&gt;=1,MID(_xlpm.TextCell,1,FIND(" ",_xlpm.TextCell)-1),_xlpm.TextCell),_xlpm.TextCell),_xlpm.TextCell),""))</f>
        <v/>
      </c>
      <c r="X9320" s="60" t="str">
        <f>IF(A9320&lt;&gt;"",IFERROR(IF(FIND(" ",G9320)&gt;=1,MID(G9320,FIND(" ",G9320)+1,LEN(G9320)),""),""),"")</f>
        <v/>
      </c>
      <c r="AC9320" s="51">
        <f>IFERROR(VALUE(MID($C9320,1,2)),0)</f>
        <v>0</v>
      </c>
      <c r="AD9320" s="44">
        <f>IFERROR(VALUE(MID($C9320,4,3)),0)</f>
        <v>0</v>
      </c>
      <c r="AE9320" s="51">
        <f>VALUE(RIGHT("00"&amp;AC9320,2)&amp;RIGHT("000"&amp;AD9320,3))</f>
        <v>0</v>
      </c>
    </row>
    <row r="9321" spans="1:31">
      <c r="A9321" s="60" t="str">
        <f>IF(G9321&amp;Q9321&lt;&gt;"",W9321&amp;Q9321,"")</f>
        <v/>
      </c>
      <c r="B9321" s="85" t="str">
        <f>IF(C9321&lt;&gt;"",LEFT(C9321,9),"")</f>
        <v/>
      </c>
      <c r="V9321" s="60" t="str">
        <f>W9321&amp;H9321</f>
        <v/>
      </c>
      <c r="W9321" s="60" t="str">
        <f>_xlfn.LET(_xlpm.TextCell,TEXT(G9321,"###"),IF(_xlpm.TextCell&lt;&gt;"",IF(StyleSpaceSplit,IFERROR(IF(FIND(" ",_xlpm.TextCell)&gt;=1,MID(_xlpm.TextCell,1,FIND(" ",_xlpm.TextCell)-1),_xlpm.TextCell),_xlpm.TextCell),_xlpm.TextCell),""))</f>
        <v/>
      </c>
      <c r="X9321" s="60" t="str">
        <f>IF(A9321&lt;&gt;"",IFERROR(IF(FIND(" ",G9321)&gt;=1,MID(G9321,FIND(" ",G9321)+1,LEN(G9321)),""),""),"")</f>
        <v/>
      </c>
      <c r="AC9321" s="51">
        <f>IFERROR(VALUE(MID($C9321,1,2)),0)</f>
        <v>0</v>
      </c>
      <c r="AD9321" s="44">
        <f>IFERROR(VALUE(MID($C9321,4,3)),0)</f>
        <v>0</v>
      </c>
      <c r="AE9321" s="51">
        <f>VALUE(RIGHT("00"&amp;AC9321,2)&amp;RIGHT("000"&amp;AD9321,3))</f>
        <v>0</v>
      </c>
    </row>
    <row r="9322" spans="1:31">
      <c r="A9322" s="60" t="str">
        <f>IF(G9322&amp;Q9322&lt;&gt;"",W9322&amp;Q9322,"")</f>
        <v/>
      </c>
      <c r="B9322" s="85" t="str">
        <f>IF(C9322&lt;&gt;"",LEFT(C9322,9),"")</f>
        <v/>
      </c>
      <c r="V9322" s="60" t="str">
        <f>W9322&amp;H9322</f>
        <v/>
      </c>
      <c r="W9322" s="60" t="str">
        <f>_xlfn.LET(_xlpm.TextCell,TEXT(G9322,"###"),IF(_xlpm.TextCell&lt;&gt;"",IF(StyleSpaceSplit,IFERROR(IF(FIND(" ",_xlpm.TextCell)&gt;=1,MID(_xlpm.TextCell,1,FIND(" ",_xlpm.TextCell)-1),_xlpm.TextCell),_xlpm.TextCell),_xlpm.TextCell),""))</f>
        <v/>
      </c>
      <c r="X9322" s="60" t="str">
        <f>IF(A9322&lt;&gt;"",IFERROR(IF(FIND(" ",G9322)&gt;=1,MID(G9322,FIND(" ",G9322)+1,LEN(G9322)),""),""),"")</f>
        <v/>
      </c>
      <c r="AC9322" s="51">
        <f>IFERROR(VALUE(MID($C9322,1,2)),0)</f>
        <v>0</v>
      </c>
      <c r="AD9322" s="44">
        <f>IFERROR(VALUE(MID($C9322,4,3)),0)</f>
        <v>0</v>
      </c>
      <c r="AE9322" s="51">
        <f>VALUE(RIGHT("00"&amp;AC9322,2)&amp;RIGHT("000"&amp;AD9322,3))</f>
        <v>0</v>
      </c>
    </row>
    <row r="9323" spans="1:31">
      <c r="A9323" s="60" t="str">
        <f>IF(G9323&amp;Q9323&lt;&gt;"",W9323&amp;Q9323,"")</f>
        <v/>
      </c>
      <c r="B9323" s="85" t="str">
        <f>IF(C9323&lt;&gt;"",LEFT(C9323,9),"")</f>
        <v/>
      </c>
      <c r="V9323" s="60" t="str">
        <f>W9323&amp;H9323</f>
        <v/>
      </c>
      <c r="W9323" s="60" t="str">
        <f>_xlfn.LET(_xlpm.TextCell,TEXT(G9323,"###"),IF(_xlpm.TextCell&lt;&gt;"",IF(StyleSpaceSplit,IFERROR(IF(FIND(" ",_xlpm.TextCell)&gt;=1,MID(_xlpm.TextCell,1,FIND(" ",_xlpm.TextCell)-1),_xlpm.TextCell),_xlpm.TextCell),_xlpm.TextCell),""))</f>
        <v/>
      </c>
      <c r="X9323" s="60" t="str">
        <f>IF(A9323&lt;&gt;"",IFERROR(IF(FIND(" ",G9323)&gt;=1,MID(G9323,FIND(" ",G9323)+1,LEN(G9323)),""),""),"")</f>
        <v/>
      </c>
      <c r="AC9323" s="51">
        <f>IFERROR(VALUE(MID($C9323,1,2)),0)</f>
        <v>0</v>
      </c>
      <c r="AD9323" s="44">
        <f>IFERROR(VALUE(MID($C9323,4,3)),0)</f>
        <v>0</v>
      </c>
      <c r="AE9323" s="51">
        <f>VALUE(RIGHT("00"&amp;AC9323,2)&amp;RIGHT("000"&amp;AD9323,3))</f>
        <v>0</v>
      </c>
    </row>
    <row r="9324" spans="1:31">
      <c r="A9324" s="60" t="str">
        <f>IF(G9324&amp;Q9324&lt;&gt;"",W9324&amp;Q9324,"")</f>
        <v/>
      </c>
      <c r="B9324" s="85" t="str">
        <f>IF(C9324&lt;&gt;"",LEFT(C9324,9),"")</f>
        <v/>
      </c>
      <c r="V9324" s="60" t="str">
        <f>W9324&amp;H9324</f>
        <v/>
      </c>
      <c r="W9324" s="60" t="str">
        <f>_xlfn.LET(_xlpm.TextCell,TEXT(G9324,"###"),IF(_xlpm.TextCell&lt;&gt;"",IF(StyleSpaceSplit,IFERROR(IF(FIND(" ",_xlpm.TextCell)&gt;=1,MID(_xlpm.TextCell,1,FIND(" ",_xlpm.TextCell)-1),_xlpm.TextCell),_xlpm.TextCell),_xlpm.TextCell),""))</f>
        <v/>
      </c>
      <c r="X9324" s="60" t="str">
        <f>IF(A9324&lt;&gt;"",IFERROR(IF(FIND(" ",G9324)&gt;=1,MID(G9324,FIND(" ",G9324)+1,LEN(G9324)),""),""),"")</f>
        <v/>
      </c>
      <c r="AC9324" s="51">
        <f>IFERROR(VALUE(MID($C9324,1,2)),0)</f>
        <v>0</v>
      </c>
      <c r="AD9324" s="44">
        <f>IFERROR(VALUE(MID($C9324,4,3)),0)</f>
        <v>0</v>
      </c>
      <c r="AE9324" s="51">
        <f>VALUE(RIGHT("00"&amp;AC9324,2)&amp;RIGHT("000"&amp;AD9324,3))</f>
        <v>0</v>
      </c>
    </row>
    <row r="9325" spans="1:31">
      <c r="A9325" s="60" t="str">
        <f>IF(G9325&amp;Q9325&lt;&gt;"",W9325&amp;Q9325,"")</f>
        <v/>
      </c>
      <c r="B9325" s="85" t="str">
        <f>IF(C9325&lt;&gt;"",LEFT(C9325,9),"")</f>
        <v/>
      </c>
      <c r="V9325" s="60" t="str">
        <f>W9325&amp;H9325</f>
        <v/>
      </c>
      <c r="W9325" s="60" t="str">
        <f>_xlfn.LET(_xlpm.TextCell,TEXT(G9325,"###"),IF(_xlpm.TextCell&lt;&gt;"",IF(StyleSpaceSplit,IFERROR(IF(FIND(" ",_xlpm.TextCell)&gt;=1,MID(_xlpm.TextCell,1,FIND(" ",_xlpm.TextCell)-1),_xlpm.TextCell),_xlpm.TextCell),_xlpm.TextCell),""))</f>
        <v/>
      </c>
      <c r="X9325" s="60" t="str">
        <f>IF(A9325&lt;&gt;"",IFERROR(IF(FIND(" ",G9325)&gt;=1,MID(G9325,FIND(" ",G9325)+1,LEN(G9325)),""),""),"")</f>
        <v/>
      </c>
      <c r="AC9325" s="51">
        <f>IFERROR(VALUE(MID($C9325,1,2)),0)</f>
        <v>0</v>
      </c>
      <c r="AD9325" s="44">
        <f>IFERROR(VALUE(MID($C9325,4,3)),0)</f>
        <v>0</v>
      </c>
      <c r="AE9325" s="51">
        <f>VALUE(RIGHT("00"&amp;AC9325,2)&amp;RIGHT("000"&amp;AD9325,3))</f>
        <v>0</v>
      </c>
    </row>
    <row r="9326" spans="1:31">
      <c r="A9326" s="60" t="str">
        <f>IF(G9326&amp;Q9326&lt;&gt;"",W9326&amp;Q9326,"")</f>
        <v/>
      </c>
      <c r="B9326" s="85" t="str">
        <f>IF(C9326&lt;&gt;"",LEFT(C9326,9),"")</f>
        <v/>
      </c>
      <c r="V9326" s="60" t="str">
        <f>W9326&amp;H9326</f>
        <v/>
      </c>
      <c r="W9326" s="60" t="str">
        <f>_xlfn.LET(_xlpm.TextCell,TEXT(G9326,"###"),IF(_xlpm.TextCell&lt;&gt;"",IF(StyleSpaceSplit,IFERROR(IF(FIND(" ",_xlpm.TextCell)&gt;=1,MID(_xlpm.TextCell,1,FIND(" ",_xlpm.TextCell)-1),_xlpm.TextCell),_xlpm.TextCell),_xlpm.TextCell),""))</f>
        <v/>
      </c>
      <c r="X9326" s="60" t="str">
        <f>IF(A9326&lt;&gt;"",IFERROR(IF(FIND(" ",G9326)&gt;=1,MID(G9326,FIND(" ",G9326)+1,LEN(G9326)),""),""),"")</f>
        <v/>
      </c>
      <c r="AC9326" s="51">
        <f>IFERROR(VALUE(MID($C9326,1,2)),0)</f>
        <v>0</v>
      </c>
      <c r="AD9326" s="44">
        <f>IFERROR(VALUE(MID($C9326,4,3)),0)</f>
        <v>0</v>
      </c>
      <c r="AE9326" s="51">
        <f>VALUE(RIGHT("00"&amp;AC9326,2)&amp;RIGHT("000"&amp;AD9326,3))</f>
        <v>0</v>
      </c>
    </row>
    <row r="9327" spans="1:31">
      <c r="A9327" s="60" t="str">
        <f>IF(G9327&amp;Q9327&lt;&gt;"",W9327&amp;Q9327,"")</f>
        <v/>
      </c>
      <c r="B9327" s="85" t="str">
        <f>IF(C9327&lt;&gt;"",LEFT(C9327,9),"")</f>
        <v/>
      </c>
      <c r="V9327" s="60" t="str">
        <f>W9327&amp;H9327</f>
        <v/>
      </c>
      <c r="W9327" s="60" t="str">
        <f>_xlfn.LET(_xlpm.TextCell,TEXT(G9327,"###"),IF(_xlpm.TextCell&lt;&gt;"",IF(StyleSpaceSplit,IFERROR(IF(FIND(" ",_xlpm.TextCell)&gt;=1,MID(_xlpm.TextCell,1,FIND(" ",_xlpm.TextCell)-1),_xlpm.TextCell),_xlpm.TextCell),_xlpm.TextCell),""))</f>
        <v/>
      </c>
      <c r="X9327" s="60" t="str">
        <f>IF(A9327&lt;&gt;"",IFERROR(IF(FIND(" ",G9327)&gt;=1,MID(G9327,FIND(" ",G9327)+1,LEN(G9327)),""),""),"")</f>
        <v/>
      </c>
      <c r="AC9327" s="51">
        <f>IFERROR(VALUE(MID($C9327,1,2)),0)</f>
        <v>0</v>
      </c>
      <c r="AD9327" s="44">
        <f>IFERROR(VALUE(MID($C9327,4,3)),0)</f>
        <v>0</v>
      </c>
      <c r="AE9327" s="51">
        <f>VALUE(RIGHT("00"&amp;AC9327,2)&amp;RIGHT("000"&amp;AD9327,3))</f>
        <v>0</v>
      </c>
    </row>
    <row r="9328" spans="1:31">
      <c r="A9328" s="60" t="str">
        <f>IF(G9328&amp;Q9328&lt;&gt;"",W9328&amp;Q9328,"")</f>
        <v/>
      </c>
      <c r="B9328" s="85" t="str">
        <f>IF(C9328&lt;&gt;"",LEFT(C9328,9),"")</f>
        <v/>
      </c>
      <c r="V9328" s="60" t="str">
        <f>W9328&amp;H9328</f>
        <v/>
      </c>
      <c r="W9328" s="60" t="str">
        <f>_xlfn.LET(_xlpm.TextCell,TEXT(G9328,"###"),IF(_xlpm.TextCell&lt;&gt;"",IF(StyleSpaceSplit,IFERROR(IF(FIND(" ",_xlpm.TextCell)&gt;=1,MID(_xlpm.TextCell,1,FIND(" ",_xlpm.TextCell)-1),_xlpm.TextCell),_xlpm.TextCell),_xlpm.TextCell),""))</f>
        <v/>
      </c>
      <c r="X9328" s="60" t="str">
        <f>IF(A9328&lt;&gt;"",IFERROR(IF(FIND(" ",G9328)&gt;=1,MID(G9328,FIND(" ",G9328)+1,LEN(G9328)),""),""),"")</f>
        <v/>
      </c>
      <c r="AC9328" s="51">
        <f>IFERROR(VALUE(MID($C9328,1,2)),0)</f>
        <v>0</v>
      </c>
      <c r="AD9328" s="44">
        <f>IFERROR(VALUE(MID($C9328,4,3)),0)</f>
        <v>0</v>
      </c>
      <c r="AE9328" s="51">
        <f>VALUE(RIGHT("00"&amp;AC9328,2)&amp;RIGHT("000"&amp;AD9328,3))</f>
        <v>0</v>
      </c>
    </row>
    <row r="9329" spans="1:31">
      <c r="A9329" s="60" t="str">
        <f>IF(G9329&amp;Q9329&lt;&gt;"",W9329&amp;Q9329,"")</f>
        <v/>
      </c>
      <c r="B9329" s="85" t="str">
        <f>IF(C9329&lt;&gt;"",LEFT(C9329,9),"")</f>
        <v/>
      </c>
      <c r="V9329" s="60" t="str">
        <f>W9329&amp;H9329</f>
        <v/>
      </c>
      <c r="W9329" s="60" t="str">
        <f>_xlfn.LET(_xlpm.TextCell,TEXT(G9329,"###"),IF(_xlpm.TextCell&lt;&gt;"",IF(StyleSpaceSplit,IFERROR(IF(FIND(" ",_xlpm.TextCell)&gt;=1,MID(_xlpm.TextCell,1,FIND(" ",_xlpm.TextCell)-1),_xlpm.TextCell),_xlpm.TextCell),_xlpm.TextCell),""))</f>
        <v/>
      </c>
      <c r="X9329" s="60" t="str">
        <f>IF(A9329&lt;&gt;"",IFERROR(IF(FIND(" ",G9329)&gt;=1,MID(G9329,FIND(" ",G9329)+1,LEN(G9329)),""),""),"")</f>
        <v/>
      </c>
      <c r="AC9329" s="51">
        <f>IFERROR(VALUE(MID($C9329,1,2)),0)</f>
        <v>0</v>
      </c>
      <c r="AD9329" s="44">
        <f>IFERROR(VALUE(MID($C9329,4,3)),0)</f>
        <v>0</v>
      </c>
      <c r="AE9329" s="51">
        <f>VALUE(RIGHT("00"&amp;AC9329,2)&amp;RIGHT("000"&amp;AD9329,3))</f>
        <v>0</v>
      </c>
    </row>
    <row r="9330" spans="1:31">
      <c r="A9330" s="60" t="str">
        <f>IF(G9330&amp;Q9330&lt;&gt;"",W9330&amp;Q9330,"")</f>
        <v/>
      </c>
      <c r="B9330" s="85" t="str">
        <f>IF(C9330&lt;&gt;"",LEFT(C9330,9),"")</f>
        <v/>
      </c>
      <c r="V9330" s="60" t="str">
        <f>W9330&amp;H9330</f>
        <v/>
      </c>
      <c r="W9330" s="60" t="str">
        <f>_xlfn.LET(_xlpm.TextCell,TEXT(G9330,"###"),IF(_xlpm.TextCell&lt;&gt;"",IF(StyleSpaceSplit,IFERROR(IF(FIND(" ",_xlpm.TextCell)&gt;=1,MID(_xlpm.TextCell,1,FIND(" ",_xlpm.TextCell)-1),_xlpm.TextCell),_xlpm.TextCell),_xlpm.TextCell),""))</f>
        <v/>
      </c>
      <c r="X9330" s="60" t="str">
        <f>IF(A9330&lt;&gt;"",IFERROR(IF(FIND(" ",G9330)&gt;=1,MID(G9330,FIND(" ",G9330)+1,LEN(G9330)),""),""),"")</f>
        <v/>
      </c>
      <c r="AC9330" s="51">
        <f>IFERROR(VALUE(MID($C9330,1,2)),0)</f>
        <v>0</v>
      </c>
      <c r="AD9330" s="44">
        <f>IFERROR(VALUE(MID($C9330,4,3)),0)</f>
        <v>0</v>
      </c>
      <c r="AE9330" s="51">
        <f>VALUE(RIGHT("00"&amp;AC9330,2)&amp;RIGHT("000"&amp;AD9330,3))</f>
        <v>0</v>
      </c>
    </row>
    <row r="9331" spans="1:31">
      <c r="A9331" s="60" t="str">
        <f>IF(G9331&amp;Q9331&lt;&gt;"",W9331&amp;Q9331,"")</f>
        <v/>
      </c>
      <c r="B9331" s="85" t="str">
        <f>IF(C9331&lt;&gt;"",LEFT(C9331,9),"")</f>
        <v/>
      </c>
      <c r="V9331" s="60" t="str">
        <f>W9331&amp;H9331</f>
        <v/>
      </c>
      <c r="W9331" s="60" t="str">
        <f>_xlfn.LET(_xlpm.TextCell,TEXT(G9331,"###"),IF(_xlpm.TextCell&lt;&gt;"",IF(StyleSpaceSplit,IFERROR(IF(FIND(" ",_xlpm.TextCell)&gt;=1,MID(_xlpm.TextCell,1,FIND(" ",_xlpm.TextCell)-1),_xlpm.TextCell),_xlpm.TextCell),_xlpm.TextCell),""))</f>
        <v/>
      </c>
      <c r="X9331" s="60" t="str">
        <f>IF(A9331&lt;&gt;"",IFERROR(IF(FIND(" ",G9331)&gt;=1,MID(G9331,FIND(" ",G9331)+1,LEN(G9331)),""),""),"")</f>
        <v/>
      </c>
      <c r="AC9331" s="51">
        <f>IFERROR(VALUE(MID($C9331,1,2)),0)</f>
        <v>0</v>
      </c>
      <c r="AD9331" s="44">
        <f>IFERROR(VALUE(MID($C9331,4,3)),0)</f>
        <v>0</v>
      </c>
      <c r="AE9331" s="51">
        <f>VALUE(RIGHT("00"&amp;AC9331,2)&amp;RIGHT("000"&amp;AD9331,3))</f>
        <v>0</v>
      </c>
    </row>
    <row r="9332" spans="1:31">
      <c r="A9332" s="60" t="str">
        <f>IF(G9332&amp;Q9332&lt;&gt;"",W9332&amp;Q9332,"")</f>
        <v/>
      </c>
      <c r="B9332" s="85" t="str">
        <f>IF(C9332&lt;&gt;"",LEFT(C9332,9),"")</f>
        <v/>
      </c>
      <c r="V9332" s="60" t="str">
        <f>W9332&amp;H9332</f>
        <v/>
      </c>
      <c r="W9332" s="60" t="str">
        <f>_xlfn.LET(_xlpm.TextCell,TEXT(G9332,"###"),IF(_xlpm.TextCell&lt;&gt;"",IF(StyleSpaceSplit,IFERROR(IF(FIND(" ",_xlpm.TextCell)&gt;=1,MID(_xlpm.TextCell,1,FIND(" ",_xlpm.TextCell)-1),_xlpm.TextCell),_xlpm.TextCell),_xlpm.TextCell),""))</f>
        <v/>
      </c>
      <c r="X9332" s="60" t="str">
        <f>IF(A9332&lt;&gt;"",IFERROR(IF(FIND(" ",G9332)&gt;=1,MID(G9332,FIND(" ",G9332)+1,LEN(G9332)),""),""),"")</f>
        <v/>
      </c>
      <c r="AC9332" s="51">
        <f>IFERROR(VALUE(MID($C9332,1,2)),0)</f>
        <v>0</v>
      </c>
      <c r="AD9332" s="44">
        <f>IFERROR(VALUE(MID($C9332,4,3)),0)</f>
        <v>0</v>
      </c>
      <c r="AE9332" s="51">
        <f>VALUE(RIGHT("00"&amp;AC9332,2)&amp;RIGHT("000"&amp;AD9332,3))</f>
        <v>0</v>
      </c>
    </row>
    <row r="9333" spans="1:31">
      <c r="A9333" s="60" t="str">
        <f>IF(G9333&amp;Q9333&lt;&gt;"",W9333&amp;Q9333,"")</f>
        <v/>
      </c>
      <c r="B9333" s="85" t="str">
        <f>IF(C9333&lt;&gt;"",LEFT(C9333,9),"")</f>
        <v/>
      </c>
      <c r="V9333" s="60" t="str">
        <f>W9333&amp;H9333</f>
        <v/>
      </c>
      <c r="W9333" s="60" t="str">
        <f>_xlfn.LET(_xlpm.TextCell,TEXT(G9333,"###"),IF(_xlpm.TextCell&lt;&gt;"",IF(StyleSpaceSplit,IFERROR(IF(FIND(" ",_xlpm.TextCell)&gt;=1,MID(_xlpm.TextCell,1,FIND(" ",_xlpm.TextCell)-1),_xlpm.TextCell),_xlpm.TextCell),_xlpm.TextCell),""))</f>
        <v/>
      </c>
      <c r="X9333" s="60" t="str">
        <f>IF(A9333&lt;&gt;"",IFERROR(IF(FIND(" ",G9333)&gt;=1,MID(G9333,FIND(" ",G9333)+1,LEN(G9333)),""),""),"")</f>
        <v/>
      </c>
      <c r="AC9333" s="51">
        <f>IFERROR(VALUE(MID($C9333,1,2)),0)</f>
        <v>0</v>
      </c>
      <c r="AD9333" s="44">
        <f>IFERROR(VALUE(MID($C9333,4,3)),0)</f>
        <v>0</v>
      </c>
      <c r="AE9333" s="51">
        <f>VALUE(RIGHT("00"&amp;AC9333,2)&amp;RIGHT("000"&amp;AD9333,3))</f>
        <v>0</v>
      </c>
    </row>
    <row r="9334" spans="1:31">
      <c r="A9334" s="60" t="str">
        <f>IF(G9334&amp;Q9334&lt;&gt;"",W9334&amp;Q9334,"")</f>
        <v/>
      </c>
      <c r="B9334" s="85" t="str">
        <f>IF(C9334&lt;&gt;"",LEFT(C9334,9),"")</f>
        <v/>
      </c>
      <c r="V9334" s="60" t="str">
        <f>W9334&amp;H9334</f>
        <v/>
      </c>
      <c r="W9334" s="60" t="str">
        <f>_xlfn.LET(_xlpm.TextCell,TEXT(G9334,"###"),IF(_xlpm.TextCell&lt;&gt;"",IF(StyleSpaceSplit,IFERROR(IF(FIND(" ",_xlpm.TextCell)&gt;=1,MID(_xlpm.TextCell,1,FIND(" ",_xlpm.TextCell)-1),_xlpm.TextCell),_xlpm.TextCell),_xlpm.TextCell),""))</f>
        <v/>
      </c>
      <c r="X9334" s="60" t="str">
        <f>IF(A9334&lt;&gt;"",IFERROR(IF(FIND(" ",G9334)&gt;=1,MID(G9334,FIND(" ",G9334)+1,LEN(G9334)),""),""),"")</f>
        <v/>
      </c>
      <c r="AC9334" s="51">
        <f>IFERROR(VALUE(MID($C9334,1,2)),0)</f>
        <v>0</v>
      </c>
      <c r="AD9334" s="44">
        <f>IFERROR(VALUE(MID($C9334,4,3)),0)</f>
        <v>0</v>
      </c>
      <c r="AE9334" s="51">
        <f>VALUE(RIGHT("00"&amp;AC9334,2)&amp;RIGHT("000"&amp;AD9334,3))</f>
        <v>0</v>
      </c>
    </row>
    <row r="9335" spans="1:31">
      <c r="A9335" s="60" t="str">
        <f>IF(G9335&amp;Q9335&lt;&gt;"",W9335&amp;Q9335,"")</f>
        <v/>
      </c>
      <c r="B9335" s="85" t="str">
        <f>IF(C9335&lt;&gt;"",LEFT(C9335,9),"")</f>
        <v/>
      </c>
      <c r="V9335" s="60" t="str">
        <f>W9335&amp;H9335</f>
        <v/>
      </c>
      <c r="W9335" s="60" t="str">
        <f>_xlfn.LET(_xlpm.TextCell,TEXT(G9335,"###"),IF(_xlpm.TextCell&lt;&gt;"",IF(StyleSpaceSplit,IFERROR(IF(FIND(" ",_xlpm.TextCell)&gt;=1,MID(_xlpm.TextCell,1,FIND(" ",_xlpm.TextCell)-1),_xlpm.TextCell),_xlpm.TextCell),_xlpm.TextCell),""))</f>
        <v/>
      </c>
      <c r="X9335" s="60" t="str">
        <f>IF(A9335&lt;&gt;"",IFERROR(IF(FIND(" ",G9335)&gt;=1,MID(G9335,FIND(" ",G9335)+1,LEN(G9335)),""),""),"")</f>
        <v/>
      </c>
      <c r="AC9335" s="51">
        <f>IFERROR(VALUE(MID($C9335,1,2)),0)</f>
        <v>0</v>
      </c>
      <c r="AD9335" s="44">
        <f>IFERROR(VALUE(MID($C9335,4,3)),0)</f>
        <v>0</v>
      </c>
      <c r="AE9335" s="51">
        <f>VALUE(RIGHT("00"&amp;AC9335,2)&amp;RIGHT("000"&amp;AD9335,3))</f>
        <v>0</v>
      </c>
    </row>
    <row r="9336" spans="1:31">
      <c r="A9336" s="60" t="str">
        <f>IF(G9336&amp;Q9336&lt;&gt;"",W9336&amp;Q9336,"")</f>
        <v/>
      </c>
      <c r="B9336" s="85" t="str">
        <f>IF(C9336&lt;&gt;"",LEFT(C9336,9),"")</f>
        <v/>
      </c>
      <c r="V9336" s="60" t="str">
        <f>W9336&amp;H9336</f>
        <v/>
      </c>
      <c r="W9336" s="60" t="str">
        <f>_xlfn.LET(_xlpm.TextCell,TEXT(G9336,"###"),IF(_xlpm.TextCell&lt;&gt;"",IF(StyleSpaceSplit,IFERROR(IF(FIND(" ",_xlpm.TextCell)&gt;=1,MID(_xlpm.TextCell,1,FIND(" ",_xlpm.TextCell)-1),_xlpm.TextCell),_xlpm.TextCell),_xlpm.TextCell),""))</f>
        <v/>
      </c>
      <c r="X9336" s="60" t="str">
        <f>IF(A9336&lt;&gt;"",IFERROR(IF(FIND(" ",G9336)&gt;=1,MID(G9336,FIND(" ",G9336)+1,LEN(G9336)),""),""),"")</f>
        <v/>
      </c>
      <c r="AC9336" s="51">
        <f>IFERROR(VALUE(MID($C9336,1,2)),0)</f>
        <v>0</v>
      </c>
      <c r="AD9336" s="44">
        <f>IFERROR(VALUE(MID($C9336,4,3)),0)</f>
        <v>0</v>
      </c>
      <c r="AE9336" s="51">
        <f>VALUE(RIGHT("00"&amp;AC9336,2)&amp;RIGHT("000"&amp;AD9336,3))</f>
        <v>0</v>
      </c>
    </row>
    <row r="9337" spans="1:31">
      <c r="A9337" s="60" t="str">
        <f>IF(G9337&amp;Q9337&lt;&gt;"",W9337&amp;Q9337,"")</f>
        <v/>
      </c>
      <c r="B9337" s="85" t="str">
        <f>IF(C9337&lt;&gt;"",LEFT(C9337,9),"")</f>
        <v/>
      </c>
      <c r="V9337" s="60" t="str">
        <f>W9337&amp;H9337</f>
        <v/>
      </c>
      <c r="W9337" s="60" t="str">
        <f>_xlfn.LET(_xlpm.TextCell,TEXT(G9337,"###"),IF(_xlpm.TextCell&lt;&gt;"",IF(StyleSpaceSplit,IFERROR(IF(FIND(" ",_xlpm.TextCell)&gt;=1,MID(_xlpm.TextCell,1,FIND(" ",_xlpm.TextCell)-1),_xlpm.TextCell),_xlpm.TextCell),_xlpm.TextCell),""))</f>
        <v/>
      </c>
      <c r="X9337" s="60" t="str">
        <f>IF(A9337&lt;&gt;"",IFERROR(IF(FIND(" ",G9337)&gt;=1,MID(G9337,FIND(" ",G9337)+1,LEN(G9337)),""),""),"")</f>
        <v/>
      </c>
      <c r="AC9337" s="51">
        <f>IFERROR(VALUE(MID($C9337,1,2)),0)</f>
        <v>0</v>
      </c>
      <c r="AD9337" s="44">
        <f>IFERROR(VALUE(MID($C9337,4,3)),0)</f>
        <v>0</v>
      </c>
      <c r="AE9337" s="51">
        <f>VALUE(RIGHT("00"&amp;AC9337,2)&amp;RIGHT("000"&amp;AD9337,3))</f>
        <v>0</v>
      </c>
    </row>
    <row r="9338" spans="1:31">
      <c r="A9338" s="60" t="str">
        <f>IF(G9338&amp;Q9338&lt;&gt;"",W9338&amp;Q9338,"")</f>
        <v/>
      </c>
      <c r="B9338" s="85" t="str">
        <f>IF(C9338&lt;&gt;"",LEFT(C9338,9),"")</f>
        <v/>
      </c>
      <c r="V9338" s="60" t="str">
        <f>W9338&amp;H9338</f>
        <v/>
      </c>
      <c r="W9338" s="60" t="str">
        <f>_xlfn.LET(_xlpm.TextCell,TEXT(G9338,"###"),IF(_xlpm.TextCell&lt;&gt;"",IF(StyleSpaceSplit,IFERROR(IF(FIND(" ",_xlpm.TextCell)&gt;=1,MID(_xlpm.TextCell,1,FIND(" ",_xlpm.TextCell)-1),_xlpm.TextCell),_xlpm.TextCell),_xlpm.TextCell),""))</f>
        <v/>
      </c>
      <c r="X9338" s="60" t="str">
        <f>IF(A9338&lt;&gt;"",IFERROR(IF(FIND(" ",G9338)&gt;=1,MID(G9338,FIND(" ",G9338)+1,LEN(G9338)),""),""),"")</f>
        <v/>
      </c>
      <c r="AC9338" s="51">
        <f>IFERROR(VALUE(MID($C9338,1,2)),0)</f>
        <v>0</v>
      </c>
      <c r="AD9338" s="44">
        <f>IFERROR(VALUE(MID($C9338,4,3)),0)</f>
        <v>0</v>
      </c>
      <c r="AE9338" s="51">
        <f>VALUE(RIGHT("00"&amp;AC9338,2)&amp;RIGHT("000"&amp;AD9338,3))</f>
        <v>0</v>
      </c>
    </row>
    <row r="9339" spans="1:31">
      <c r="A9339" s="60" t="str">
        <f>IF(G9339&amp;Q9339&lt;&gt;"",W9339&amp;Q9339,"")</f>
        <v/>
      </c>
      <c r="B9339" s="85" t="str">
        <f>IF(C9339&lt;&gt;"",LEFT(C9339,9),"")</f>
        <v/>
      </c>
      <c r="V9339" s="60" t="str">
        <f>W9339&amp;H9339</f>
        <v/>
      </c>
      <c r="W9339" s="60" t="str">
        <f>_xlfn.LET(_xlpm.TextCell,TEXT(G9339,"###"),IF(_xlpm.TextCell&lt;&gt;"",IF(StyleSpaceSplit,IFERROR(IF(FIND(" ",_xlpm.TextCell)&gt;=1,MID(_xlpm.TextCell,1,FIND(" ",_xlpm.TextCell)-1),_xlpm.TextCell),_xlpm.TextCell),_xlpm.TextCell),""))</f>
        <v/>
      </c>
      <c r="X9339" s="60" t="str">
        <f>IF(A9339&lt;&gt;"",IFERROR(IF(FIND(" ",G9339)&gt;=1,MID(G9339,FIND(" ",G9339)+1,LEN(G9339)),""),""),"")</f>
        <v/>
      </c>
      <c r="AC9339" s="51">
        <f>IFERROR(VALUE(MID($C9339,1,2)),0)</f>
        <v>0</v>
      </c>
      <c r="AD9339" s="44">
        <f>IFERROR(VALUE(MID($C9339,4,3)),0)</f>
        <v>0</v>
      </c>
      <c r="AE9339" s="51">
        <f>VALUE(RIGHT("00"&amp;AC9339,2)&amp;RIGHT("000"&amp;AD9339,3))</f>
        <v>0</v>
      </c>
    </row>
    <row r="9340" spans="1:31">
      <c r="A9340" s="60" t="str">
        <f>IF(G9340&amp;Q9340&lt;&gt;"",W9340&amp;Q9340,"")</f>
        <v/>
      </c>
      <c r="B9340" s="85" t="str">
        <f>IF(C9340&lt;&gt;"",LEFT(C9340,9),"")</f>
        <v/>
      </c>
      <c r="V9340" s="60" t="str">
        <f>W9340&amp;H9340</f>
        <v/>
      </c>
      <c r="W9340" s="60" t="str">
        <f>_xlfn.LET(_xlpm.TextCell,TEXT(G9340,"###"),IF(_xlpm.TextCell&lt;&gt;"",IF(StyleSpaceSplit,IFERROR(IF(FIND(" ",_xlpm.TextCell)&gt;=1,MID(_xlpm.TextCell,1,FIND(" ",_xlpm.TextCell)-1),_xlpm.TextCell),_xlpm.TextCell),_xlpm.TextCell),""))</f>
        <v/>
      </c>
      <c r="X9340" s="60" t="str">
        <f>IF(A9340&lt;&gt;"",IFERROR(IF(FIND(" ",G9340)&gt;=1,MID(G9340,FIND(" ",G9340)+1,LEN(G9340)),""),""),"")</f>
        <v/>
      </c>
      <c r="AC9340" s="51">
        <f>IFERROR(VALUE(MID($C9340,1,2)),0)</f>
        <v>0</v>
      </c>
      <c r="AD9340" s="44">
        <f>IFERROR(VALUE(MID($C9340,4,3)),0)</f>
        <v>0</v>
      </c>
      <c r="AE9340" s="51">
        <f>VALUE(RIGHT("00"&amp;AC9340,2)&amp;RIGHT("000"&amp;AD9340,3))</f>
        <v>0</v>
      </c>
    </row>
    <row r="9341" spans="1:31">
      <c r="A9341" s="60" t="str">
        <f>IF(G9341&amp;Q9341&lt;&gt;"",W9341&amp;Q9341,"")</f>
        <v/>
      </c>
      <c r="B9341" s="85" t="str">
        <f>IF(C9341&lt;&gt;"",LEFT(C9341,9),"")</f>
        <v/>
      </c>
      <c r="V9341" s="60" t="str">
        <f>W9341&amp;H9341</f>
        <v/>
      </c>
      <c r="W9341" s="60" t="str">
        <f>_xlfn.LET(_xlpm.TextCell,TEXT(G9341,"###"),IF(_xlpm.TextCell&lt;&gt;"",IF(StyleSpaceSplit,IFERROR(IF(FIND(" ",_xlpm.TextCell)&gt;=1,MID(_xlpm.TextCell,1,FIND(" ",_xlpm.TextCell)-1),_xlpm.TextCell),_xlpm.TextCell),_xlpm.TextCell),""))</f>
        <v/>
      </c>
      <c r="X9341" s="60" t="str">
        <f>IF(A9341&lt;&gt;"",IFERROR(IF(FIND(" ",G9341)&gt;=1,MID(G9341,FIND(" ",G9341)+1,LEN(G9341)),""),""),"")</f>
        <v/>
      </c>
      <c r="AC9341" s="51">
        <f>IFERROR(VALUE(MID($C9341,1,2)),0)</f>
        <v>0</v>
      </c>
      <c r="AD9341" s="44">
        <f>IFERROR(VALUE(MID($C9341,4,3)),0)</f>
        <v>0</v>
      </c>
      <c r="AE9341" s="51">
        <f>VALUE(RIGHT("00"&amp;AC9341,2)&amp;RIGHT("000"&amp;AD9341,3))</f>
        <v>0</v>
      </c>
    </row>
    <row r="9342" spans="1:31">
      <c r="A9342" s="60" t="str">
        <f>IF(G9342&amp;Q9342&lt;&gt;"",W9342&amp;Q9342,"")</f>
        <v/>
      </c>
      <c r="B9342" s="85" t="str">
        <f>IF(C9342&lt;&gt;"",LEFT(C9342,9),"")</f>
        <v/>
      </c>
      <c r="V9342" s="60" t="str">
        <f>W9342&amp;H9342</f>
        <v/>
      </c>
      <c r="W9342" s="60" t="str">
        <f>_xlfn.LET(_xlpm.TextCell,TEXT(G9342,"###"),IF(_xlpm.TextCell&lt;&gt;"",IF(StyleSpaceSplit,IFERROR(IF(FIND(" ",_xlpm.TextCell)&gt;=1,MID(_xlpm.TextCell,1,FIND(" ",_xlpm.TextCell)-1),_xlpm.TextCell),_xlpm.TextCell),_xlpm.TextCell),""))</f>
        <v/>
      </c>
      <c r="X9342" s="60" t="str">
        <f>IF(A9342&lt;&gt;"",IFERROR(IF(FIND(" ",G9342)&gt;=1,MID(G9342,FIND(" ",G9342)+1,LEN(G9342)),""),""),"")</f>
        <v/>
      </c>
      <c r="AC9342" s="51">
        <f>IFERROR(VALUE(MID($C9342,1,2)),0)</f>
        <v>0</v>
      </c>
      <c r="AD9342" s="44">
        <f>IFERROR(VALUE(MID($C9342,4,3)),0)</f>
        <v>0</v>
      </c>
      <c r="AE9342" s="51">
        <f>VALUE(RIGHT("00"&amp;AC9342,2)&amp;RIGHT("000"&amp;AD9342,3))</f>
        <v>0</v>
      </c>
    </row>
    <row r="9343" spans="1:31">
      <c r="A9343" s="60" t="str">
        <f>IF(G9343&amp;Q9343&lt;&gt;"",W9343&amp;Q9343,"")</f>
        <v/>
      </c>
      <c r="B9343" s="85" t="str">
        <f>IF(C9343&lt;&gt;"",LEFT(C9343,9),"")</f>
        <v/>
      </c>
      <c r="V9343" s="60" t="str">
        <f>W9343&amp;H9343</f>
        <v/>
      </c>
      <c r="W9343" s="60" t="str">
        <f>_xlfn.LET(_xlpm.TextCell,TEXT(G9343,"###"),IF(_xlpm.TextCell&lt;&gt;"",IF(StyleSpaceSplit,IFERROR(IF(FIND(" ",_xlpm.TextCell)&gt;=1,MID(_xlpm.TextCell,1,FIND(" ",_xlpm.TextCell)-1),_xlpm.TextCell),_xlpm.TextCell),_xlpm.TextCell),""))</f>
        <v/>
      </c>
      <c r="X9343" s="60" t="str">
        <f>IF(A9343&lt;&gt;"",IFERROR(IF(FIND(" ",G9343)&gt;=1,MID(G9343,FIND(" ",G9343)+1,LEN(G9343)),""),""),"")</f>
        <v/>
      </c>
      <c r="AC9343" s="51">
        <f>IFERROR(VALUE(MID($C9343,1,2)),0)</f>
        <v>0</v>
      </c>
      <c r="AD9343" s="44">
        <f>IFERROR(VALUE(MID($C9343,4,3)),0)</f>
        <v>0</v>
      </c>
      <c r="AE9343" s="51">
        <f>VALUE(RIGHT("00"&amp;AC9343,2)&amp;RIGHT("000"&amp;AD9343,3))</f>
        <v>0</v>
      </c>
    </row>
    <row r="9344" spans="1:31">
      <c r="A9344" s="60" t="str">
        <f>IF(G9344&amp;Q9344&lt;&gt;"",W9344&amp;Q9344,"")</f>
        <v/>
      </c>
      <c r="B9344" s="85" t="str">
        <f>IF(C9344&lt;&gt;"",LEFT(C9344,9),"")</f>
        <v/>
      </c>
      <c r="V9344" s="60" t="str">
        <f>W9344&amp;H9344</f>
        <v/>
      </c>
      <c r="W9344" s="60" t="str">
        <f>_xlfn.LET(_xlpm.TextCell,TEXT(G9344,"###"),IF(_xlpm.TextCell&lt;&gt;"",IF(StyleSpaceSplit,IFERROR(IF(FIND(" ",_xlpm.TextCell)&gt;=1,MID(_xlpm.TextCell,1,FIND(" ",_xlpm.TextCell)-1),_xlpm.TextCell),_xlpm.TextCell),_xlpm.TextCell),""))</f>
        <v/>
      </c>
      <c r="X9344" s="60" t="str">
        <f>IF(A9344&lt;&gt;"",IFERROR(IF(FIND(" ",G9344)&gt;=1,MID(G9344,FIND(" ",G9344)+1,LEN(G9344)),""),""),"")</f>
        <v/>
      </c>
      <c r="AC9344" s="51">
        <f>IFERROR(VALUE(MID($C9344,1,2)),0)</f>
        <v>0</v>
      </c>
      <c r="AD9344" s="44">
        <f>IFERROR(VALUE(MID($C9344,4,3)),0)</f>
        <v>0</v>
      </c>
      <c r="AE9344" s="51">
        <f>VALUE(RIGHT("00"&amp;AC9344,2)&amp;RIGHT("000"&amp;AD9344,3))</f>
        <v>0</v>
      </c>
    </row>
    <row r="9345" spans="1:31">
      <c r="A9345" s="60" t="str">
        <f>IF(G9345&amp;Q9345&lt;&gt;"",W9345&amp;Q9345,"")</f>
        <v/>
      </c>
      <c r="B9345" s="85" t="str">
        <f>IF(C9345&lt;&gt;"",LEFT(C9345,9),"")</f>
        <v/>
      </c>
      <c r="V9345" s="60" t="str">
        <f>W9345&amp;H9345</f>
        <v/>
      </c>
      <c r="W9345" s="60" t="str">
        <f>_xlfn.LET(_xlpm.TextCell,TEXT(G9345,"###"),IF(_xlpm.TextCell&lt;&gt;"",IF(StyleSpaceSplit,IFERROR(IF(FIND(" ",_xlpm.TextCell)&gt;=1,MID(_xlpm.TextCell,1,FIND(" ",_xlpm.TextCell)-1),_xlpm.TextCell),_xlpm.TextCell),_xlpm.TextCell),""))</f>
        <v/>
      </c>
      <c r="X9345" s="60" t="str">
        <f>IF(A9345&lt;&gt;"",IFERROR(IF(FIND(" ",G9345)&gt;=1,MID(G9345,FIND(" ",G9345)+1,LEN(G9345)),""),""),"")</f>
        <v/>
      </c>
      <c r="AC9345" s="51">
        <f>IFERROR(VALUE(MID($C9345,1,2)),0)</f>
        <v>0</v>
      </c>
      <c r="AD9345" s="44">
        <f>IFERROR(VALUE(MID($C9345,4,3)),0)</f>
        <v>0</v>
      </c>
      <c r="AE9345" s="51">
        <f>VALUE(RIGHT("00"&amp;AC9345,2)&amp;RIGHT("000"&amp;AD9345,3))</f>
        <v>0</v>
      </c>
    </row>
    <row r="9346" spans="1:31">
      <c r="A9346" s="60" t="str">
        <f>IF(G9346&amp;Q9346&lt;&gt;"",W9346&amp;Q9346,"")</f>
        <v/>
      </c>
      <c r="B9346" s="85" t="str">
        <f>IF(C9346&lt;&gt;"",LEFT(C9346,9),"")</f>
        <v/>
      </c>
      <c r="V9346" s="60" t="str">
        <f>W9346&amp;H9346</f>
        <v/>
      </c>
      <c r="W9346" s="60" t="str">
        <f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>IF(A9346&lt;&gt;"",IFERROR(IF(FIND(" ",G9346)&gt;=1,MID(G9346,FIND(" ",G9346)+1,LEN(G9346)),""),""),"")</f>
        <v/>
      </c>
      <c r="AC9346" s="51">
        <f>IFERROR(VALUE(MID($C9346,1,2)),0)</f>
        <v>0</v>
      </c>
      <c r="AD9346" s="44">
        <f>IFERROR(VALUE(MID($C9346,4,3)),0)</f>
        <v>0</v>
      </c>
      <c r="AE9346" s="51">
        <f>VALUE(RIGHT("00"&amp;AC9346,2)&amp;RIGHT("000"&amp;AD9346,3))</f>
        <v>0</v>
      </c>
    </row>
    <row r="9347" spans="1:31">
      <c r="A9347" s="60" t="str">
        <f>IF(G9347&amp;Q9347&lt;&gt;"",W9347&amp;Q9347,"")</f>
        <v/>
      </c>
      <c r="B9347" s="85" t="str">
        <f>IF(C9347&lt;&gt;"",LEFT(C9347,9),"")</f>
        <v/>
      </c>
      <c r="V9347" s="60" t="str">
        <f>W9347&amp;H9347</f>
        <v/>
      </c>
      <c r="W9347" s="60" t="str">
        <f>_xlfn.LET(_xlpm.TextCell,TEXT(G9347,"###"),IF(_xlpm.TextCell&lt;&gt;"",IF(StyleSpaceSplit,IFERROR(IF(FIND(" ",_xlpm.TextCell)&gt;=1,MID(_xlpm.TextCell,1,FIND(" ",_xlpm.TextCell)-1),_xlpm.TextCell),_xlpm.TextCell),_xlpm.TextCell),""))</f>
        <v/>
      </c>
      <c r="X9347" s="60" t="str">
        <f>IF(A9347&lt;&gt;"",IFERROR(IF(FIND(" ",G9347)&gt;=1,MID(G9347,FIND(" ",G9347)+1,LEN(G9347)),""),""),"")</f>
        <v/>
      </c>
      <c r="AC9347" s="51">
        <f>IFERROR(VALUE(MID($C9347,1,2)),0)</f>
        <v>0</v>
      </c>
      <c r="AD9347" s="44">
        <f>IFERROR(VALUE(MID($C9347,4,3)),0)</f>
        <v>0</v>
      </c>
      <c r="AE9347" s="51">
        <f>VALUE(RIGHT("00"&amp;AC9347,2)&amp;RIGHT("000"&amp;AD9347,3))</f>
        <v>0</v>
      </c>
    </row>
    <row r="9348" spans="1:31">
      <c r="A9348" s="60" t="str">
        <f>IF(G9348&amp;Q9348&lt;&gt;"",W9348&amp;Q9348,"")</f>
        <v/>
      </c>
      <c r="B9348" s="85" t="str">
        <f>IF(C9348&lt;&gt;"",LEFT(C9348,9),"")</f>
        <v/>
      </c>
      <c r="V9348" s="60" t="str">
        <f>W9348&amp;H9348</f>
        <v/>
      </c>
      <c r="W9348" s="60" t="str">
        <f>_xlfn.LET(_xlpm.TextCell,TEXT(G9348,"###"),IF(_xlpm.TextCell&lt;&gt;"",IF(StyleSpaceSplit,IFERROR(IF(FIND(" ",_xlpm.TextCell)&gt;=1,MID(_xlpm.TextCell,1,FIND(" ",_xlpm.TextCell)-1),_xlpm.TextCell),_xlpm.TextCell),_xlpm.TextCell),""))</f>
        <v/>
      </c>
      <c r="X9348" s="60" t="str">
        <f>IF(A9348&lt;&gt;"",IFERROR(IF(FIND(" ",G9348)&gt;=1,MID(G9348,FIND(" ",G9348)+1,LEN(G9348)),""),""),"")</f>
        <v/>
      </c>
      <c r="AC9348" s="51">
        <f>IFERROR(VALUE(MID($C9348,1,2)),0)</f>
        <v>0</v>
      </c>
      <c r="AD9348" s="44">
        <f>IFERROR(VALUE(MID($C9348,4,3)),0)</f>
        <v>0</v>
      </c>
      <c r="AE9348" s="51">
        <f>VALUE(RIGHT("00"&amp;AC9348,2)&amp;RIGHT("000"&amp;AD9348,3))</f>
        <v>0</v>
      </c>
    </row>
    <row r="9349" spans="1:31">
      <c r="A9349" s="60" t="str">
        <f>IF(G9349&amp;Q9349&lt;&gt;"",W9349&amp;Q9349,"")</f>
        <v/>
      </c>
      <c r="B9349" s="85" t="str">
        <f>IF(C9349&lt;&gt;"",LEFT(C9349,9),"")</f>
        <v/>
      </c>
      <c r="V9349" s="60" t="str">
        <f>W9349&amp;H9349</f>
        <v/>
      </c>
      <c r="W9349" s="60" t="str">
        <f>_xlfn.LET(_xlpm.TextCell,TEXT(G9349,"###"),IF(_xlpm.TextCell&lt;&gt;"",IF(StyleSpaceSplit,IFERROR(IF(FIND(" ",_xlpm.TextCell)&gt;=1,MID(_xlpm.TextCell,1,FIND(" ",_xlpm.TextCell)-1),_xlpm.TextCell),_xlpm.TextCell),_xlpm.TextCell),""))</f>
        <v/>
      </c>
      <c r="X9349" s="60" t="str">
        <f>IF(A9349&lt;&gt;"",IFERROR(IF(FIND(" ",G9349)&gt;=1,MID(G9349,FIND(" ",G9349)+1,LEN(G9349)),""),""),"")</f>
        <v/>
      </c>
      <c r="AC9349" s="51">
        <f>IFERROR(VALUE(MID($C9349,1,2)),0)</f>
        <v>0</v>
      </c>
      <c r="AD9349" s="44">
        <f>IFERROR(VALUE(MID($C9349,4,3)),0)</f>
        <v>0</v>
      </c>
      <c r="AE9349" s="51">
        <f>VALUE(RIGHT("00"&amp;AC9349,2)&amp;RIGHT("000"&amp;AD9349,3))</f>
        <v>0</v>
      </c>
    </row>
    <row r="9350" spans="1:31">
      <c r="A9350" s="60" t="str">
        <f>IF(G9350&amp;Q9350&lt;&gt;"",W9350&amp;Q9350,"")</f>
        <v/>
      </c>
      <c r="B9350" s="85" t="str">
        <f>IF(C9350&lt;&gt;"",LEFT(C9350,9),"")</f>
        <v/>
      </c>
      <c r="V9350" s="60" t="str">
        <f>W9350&amp;H9350</f>
        <v/>
      </c>
      <c r="W9350" s="60" t="str">
        <f>_xlfn.LET(_xlpm.TextCell,TEXT(G9350,"###"),IF(_xlpm.TextCell&lt;&gt;"",IF(StyleSpaceSplit,IFERROR(IF(FIND(" ",_xlpm.TextCell)&gt;=1,MID(_xlpm.TextCell,1,FIND(" ",_xlpm.TextCell)-1),_xlpm.TextCell),_xlpm.TextCell),_xlpm.TextCell),""))</f>
        <v/>
      </c>
      <c r="X9350" s="60" t="str">
        <f>IF(A9350&lt;&gt;"",IFERROR(IF(FIND(" ",G9350)&gt;=1,MID(G9350,FIND(" ",G9350)+1,LEN(G9350)),""),""),"")</f>
        <v/>
      </c>
      <c r="AC9350" s="51">
        <f>IFERROR(VALUE(MID($C9350,1,2)),0)</f>
        <v>0</v>
      </c>
      <c r="AD9350" s="44">
        <f>IFERROR(VALUE(MID($C9350,4,3)),0)</f>
        <v>0</v>
      </c>
      <c r="AE9350" s="51">
        <f>VALUE(RIGHT("00"&amp;AC9350,2)&amp;RIGHT("000"&amp;AD9350,3))</f>
        <v>0</v>
      </c>
    </row>
    <row r="9351" spans="1:31">
      <c r="A9351" s="60" t="str">
        <f>IF(G9351&amp;Q9351&lt;&gt;"",W9351&amp;Q9351,"")</f>
        <v/>
      </c>
      <c r="B9351" s="85" t="str">
        <f>IF(C9351&lt;&gt;"",LEFT(C9351,9),"")</f>
        <v/>
      </c>
      <c r="V9351" s="60" t="str">
        <f>W9351&amp;H9351</f>
        <v/>
      </c>
      <c r="W9351" s="60" t="str">
        <f>_xlfn.LET(_xlpm.TextCell,TEXT(G9351,"###"),IF(_xlpm.TextCell&lt;&gt;"",IF(StyleSpaceSplit,IFERROR(IF(FIND(" ",_xlpm.TextCell)&gt;=1,MID(_xlpm.TextCell,1,FIND(" ",_xlpm.TextCell)-1),_xlpm.TextCell),_xlpm.TextCell),_xlpm.TextCell),""))</f>
        <v/>
      </c>
      <c r="X9351" s="60" t="str">
        <f>IF(A9351&lt;&gt;"",IFERROR(IF(FIND(" ",G9351)&gt;=1,MID(G9351,FIND(" ",G9351)+1,LEN(G9351)),""),""),"")</f>
        <v/>
      </c>
      <c r="AC9351" s="51">
        <f>IFERROR(VALUE(MID($C9351,1,2)),0)</f>
        <v>0</v>
      </c>
      <c r="AD9351" s="44">
        <f>IFERROR(VALUE(MID($C9351,4,3)),0)</f>
        <v>0</v>
      </c>
      <c r="AE9351" s="51">
        <f>VALUE(RIGHT("00"&amp;AC9351,2)&amp;RIGHT("000"&amp;AD9351,3))</f>
        <v>0</v>
      </c>
    </row>
    <row r="9352" spans="1:31">
      <c r="A9352" s="60" t="str">
        <f>IF(G9352&amp;Q9352&lt;&gt;"",W9352&amp;Q9352,"")</f>
        <v/>
      </c>
      <c r="B9352" s="85" t="str">
        <f>IF(C9352&lt;&gt;"",LEFT(C9352,9),"")</f>
        <v/>
      </c>
      <c r="V9352" s="60" t="str">
        <f>W9352&amp;H9352</f>
        <v/>
      </c>
      <c r="W9352" s="60" t="str">
        <f>_xlfn.LET(_xlpm.TextCell,TEXT(G9352,"###"),IF(_xlpm.TextCell&lt;&gt;"",IF(StyleSpaceSplit,IFERROR(IF(FIND(" ",_xlpm.TextCell)&gt;=1,MID(_xlpm.TextCell,1,FIND(" ",_xlpm.TextCell)-1),_xlpm.TextCell),_xlpm.TextCell),_xlpm.TextCell),""))</f>
        <v/>
      </c>
      <c r="X9352" s="60" t="str">
        <f>IF(A9352&lt;&gt;"",IFERROR(IF(FIND(" ",G9352)&gt;=1,MID(G9352,FIND(" ",G9352)+1,LEN(G9352)),""),""),"")</f>
        <v/>
      </c>
      <c r="AC9352" s="51">
        <f>IFERROR(VALUE(MID($C9352,1,2)),0)</f>
        <v>0</v>
      </c>
      <c r="AD9352" s="44">
        <f>IFERROR(VALUE(MID($C9352,4,3)),0)</f>
        <v>0</v>
      </c>
      <c r="AE9352" s="51">
        <f>VALUE(RIGHT("00"&amp;AC9352,2)&amp;RIGHT("000"&amp;AD9352,3))</f>
        <v>0</v>
      </c>
    </row>
    <row r="9353" spans="1:31">
      <c r="A9353" s="60" t="str">
        <f>IF(G9353&amp;Q9353&lt;&gt;"",W9353&amp;Q9353,"")</f>
        <v/>
      </c>
      <c r="B9353" s="85" t="str">
        <f>IF(C9353&lt;&gt;"",LEFT(C9353,9),"")</f>
        <v/>
      </c>
      <c r="V9353" s="60" t="str">
        <f>W9353&amp;H9353</f>
        <v/>
      </c>
      <c r="W9353" s="60" t="str">
        <f>_xlfn.LET(_xlpm.TextCell,TEXT(G9353,"###"),IF(_xlpm.TextCell&lt;&gt;"",IF(StyleSpaceSplit,IFERROR(IF(FIND(" ",_xlpm.TextCell)&gt;=1,MID(_xlpm.TextCell,1,FIND(" ",_xlpm.TextCell)-1),_xlpm.TextCell),_xlpm.TextCell),_xlpm.TextCell),""))</f>
        <v/>
      </c>
      <c r="X9353" s="60" t="str">
        <f>IF(A9353&lt;&gt;"",IFERROR(IF(FIND(" ",G9353)&gt;=1,MID(G9353,FIND(" ",G9353)+1,LEN(G9353)),""),""),"")</f>
        <v/>
      </c>
      <c r="AC9353" s="51">
        <f>IFERROR(VALUE(MID($C9353,1,2)),0)</f>
        <v>0</v>
      </c>
      <c r="AD9353" s="44">
        <f>IFERROR(VALUE(MID($C9353,4,3)),0)</f>
        <v>0</v>
      </c>
      <c r="AE9353" s="51">
        <f>VALUE(RIGHT("00"&amp;AC9353,2)&amp;RIGHT("000"&amp;AD9353,3))</f>
        <v>0</v>
      </c>
    </row>
    <row r="9354" spans="1:31">
      <c r="A9354" s="60" t="str">
        <f>IF(G9354&amp;Q9354&lt;&gt;"",W9354&amp;Q9354,"")</f>
        <v/>
      </c>
      <c r="B9354" s="85" t="str">
        <f>IF(C9354&lt;&gt;"",LEFT(C9354,9),"")</f>
        <v/>
      </c>
      <c r="V9354" s="60" t="str">
        <f>W9354&amp;H9354</f>
        <v/>
      </c>
      <c r="W9354" s="60" t="str">
        <f>_xlfn.LET(_xlpm.TextCell,TEXT(G9354,"###"),IF(_xlpm.TextCell&lt;&gt;"",IF(StyleSpaceSplit,IFERROR(IF(FIND(" ",_xlpm.TextCell)&gt;=1,MID(_xlpm.TextCell,1,FIND(" ",_xlpm.TextCell)-1),_xlpm.TextCell),_xlpm.TextCell),_xlpm.TextCell),""))</f>
        <v/>
      </c>
      <c r="X9354" s="60" t="str">
        <f>IF(A9354&lt;&gt;"",IFERROR(IF(FIND(" ",G9354)&gt;=1,MID(G9354,FIND(" ",G9354)+1,LEN(G9354)),""),""),"")</f>
        <v/>
      </c>
      <c r="AC9354" s="51">
        <f>IFERROR(VALUE(MID($C9354,1,2)),0)</f>
        <v>0</v>
      </c>
      <c r="AD9354" s="44">
        <f>IFERROR(VALUE(MID($C9354,4,3)),0)</f>
        <v>0</v>
      </c>
      <c r="AE9354" s="51">
        <f>VALUE(RIGHT("00"&amp;AC9354,2)&amp;RIGHT("000"&amp;AD9354,3))</f>
        <v>0</v>
      </c>
    </row>
    <row r="9355" spans="1:31">
      <c r="A9355" s="60" t="str">
        <f>IF(G9355&amp;Q9355&lt;&gt;"",W9355&amp;Q9355,"")</f>
        <v/>
      </c>
      <c r="B9355" s="85" t="str">
        <f>IF(C9355&lt;&gt;"",LEFT(C9355,9),"")</f>
        <v/>
      </c>
      <c r="V9355" s="60" t="str">
        <f>W9355&amp;H9355</f>
        <v/>
      </c>
      <c r="W9355" s="60" t="str">
        <f>_xlfn.LET(_xlpm.TextCell,TEXT(G9355,"###"),IF(_xlpm.TextCell&lt;&gt;"",IF(StyleSpaceSplit,IFERROR(IF(FIND(" ",_xlpm.TextCell)&gt;=1,MID(_xlpm.TextCell,1,FIND(" ",_xlpm.TextCell)-1),_xlpm.TextCell),_xlpm.TextCell),_xlpm.TextCell),""))</f>
        <v/>
      </c>
      <c r="X9355" s="60" t="str">
        <f>IF(A9355&lt;&gt;"",IFERROR(IF(FIND(" ",G9355)&gt;=1,MID(G9355,FIND(" ",G9355)+1,LEN(G9355)),""),""),"")</f>
        <v/>
      </c>
      <c r="AC9355" s="51">
        <f>IFERROR(VALUE(MID($C9355,1,2)),0)</f>
        <v>0</v>
      </c>
      <c r="AD9355" s="44">
        <f>IFERROR(VALUE(MID($C9355,4,3)),0)</f>
        <v>0</v>
      </c>
      <c r="AE9355" s="51">
        <f>VALUE(RIGHT("00"&amp;AC9355,2)&amp;RIGHT("000"&amp;AD9355,3))</f>
        <v>0</v>
      </c>
    </row>
    <row r="9356" spans="1:31">
      <c r="A9356" s="60" t="str">
        <f>IF(G9356&amp;Q9356&lt;&gt;"",W9356&amp;Q9356,"")</f>
        <v/>
      </c>
      <c r="B9356" s="85" t="str">
        <f>IF(C9356&lt;&gt;"",LEFT(C9356,9),"")</f>
        <v/>
      </c>
      <c r="V9356" s="60" t="str">
        <f>W9356&amp;H9356</f>
        <v/>
      </c>
      <c r="W9356" s="60" t="str">
        <f>_xlfn.LET(_xlpm.TextCell,TEXT(G9356,"###"),IF(_xlpm.TextCell&lt;&gt;"",IF(StyleSpaceSplit,IFERROR(IF(FIND(" ",_xlpm.TextCell)&gt;=1,MID(_xlpm.TextCell,1,FIND(" ",_xlpm.TextCell)-1),_xlpm.TextCell),_xlpm.TextCell),_xlpm.TextCell),""))</f>
        <v/>
      </c>
      <c r="X9356" s="60" t="str">
        <f>IF(A9356&lt;&gt;"",IFERROR(IF(FIND(" ",G9356)&gt;=1,MID(G9356,FIND(" ",G9356)+1,LEN(G9356)),""),""),"")</f>
        <v/>
      </c>
      <c r="AC9356" s="51">
        <f>IFERROR(VALUE(MID($C9356,1,2)),0)</f>
        <v>0</v>
      </c>
      <c r="AD9356" s="44">
        <f>IFERROR(VALUE(MID($C9356,4,3)),0)</f>
        <v>0</v>
      </c>
      <c r="AE9356" s="51">
        <f>VALUE(RIGHT("00"&amp;AC9356,2)&amp;RIGHT("000"&amp;AD9356,3))</f>
        <v>0</v>
      </c>
    </row>
    <row r="9357" spans="1:31">
      <c r="A9357" s="60" t="str">
        <f>IF(G9357&amp;Q9357&lt;&gt;"",W9357&amp;Q9357,"")</f>
        <v/>
      </c>
      <c r="B9357" s="85" t="str">
        <f>IF(C9357&lt;&gt;"",LEFT(C9357,9),"")</f>
        <v/>
      </c>
      <c r="V9357" s="60" t="str">
        <f>W9357&amp;H9357</f>
        <v/>
      </c>
      <c r="W9357" s="60" t="str">
        <f>_xlfn.LET(_xlpm.TextCell,TEXT(G9357,"###"),IF(_xlpm.TextCell&lt;&gt;"",IF(StyleSpaceSplit,IFERROR(IF(FIND(" ",_xlpm.TextCell)&gt;=1,MID(_xlpm.TextCell,1,FIND(" ",_xlpm.TextCell)-1),_xlpm.TextCell),_xlpm.TextCell),_xlpm.TextCell),""))</f>
        <v/>
      </c>
      <c r="X9357" s="60" t="str">
        <f>IF(A9357&lt;&gt;"",IFERROR(IF(FIND(" ",G9357)&gt;=1,MID(G9357,FIND(" ",G9357)+1,LEN(G9357)),""),""),"")</f>
        <v/>
      </c>
      <c r="AC9357" s="51">
        <f>IFERROR(VALUE(MID($C9357,1,2)),0)</f>
        <v>0</v>
      </c>
      <c r="AD9357" s="44">
        <f>IFERROR(VALUE(MID($C9357,4,3)),0)</f>
        <v>0</v>
      </c>
      <c r="AE9357" s="51">
        <f>VALUE(RIGHT("00"&amp;AC9357,2)&amp;RIGHT("000"&amp;AD9357,3))</f>
        <v>0</v>
      </c>
    </row>
    <row r="9358" spans="1:31">
      <c r="A9358" s="60" t="str">
        <f>IF(G9358&amp;Q9358&lt;&gt;"",W9358&amp;Q9358,"")</f>
        <v/>
      </c>
      <c r="B9358" s="85" t="str">
        <f>IF(C9358&lt;&gt;"",LEFT(C9358,9),"")</f>
        <v/>
      </c>
      <c r="V9358" s="60" t="str">
        <f>W9358&amp;H9358</f>
        <v/>
      </c>
      <c r="W9358" s="60" t="str">
        <f>_xlfn.LET(_xlpm.TextCell,TEXT(G9358,"###"),IF(_xlpm.TextCell&lt;&gt;"",IF(StyleSpaceSplit,IFERROR(IF(FIND(" ",_xlpm.TextCell)&gt;=1,MID(_xlpm.TextCell,1,FIND(" ",_xlpm.TextCell)-1),_xlpm.TextCell),_xlpm.TextCell),_xlpm.TextCell),""))</f>
        <v/>
      </c>
      <c r="X9358" s="60" t="str">
        <f>IF(A9358&lt;&gt;"",IFERROR(IF(FIND(" ",G9358)&gt;=1,MID(G9358,FIND(" ",G9358)+1,LEN(G9358)),""),""),"")</f>
        <v/>
      </c>
      <c r="AC9358" s="51">
        <f>IFERROR(VALUE(MID($C9358,1,2)),0)</f>
        <v>0</v>
      </c>
      <c r="AD9358" s="44">
        <f>IFERROR(VALUE(MID($C9358,4,3)),0)</f>
        <v>0</v>
      </c>
      <c r="AE9358" s="51">
        <f>VALUE(RIGHT("00"&amp;AC9358,2)&amp;RIGHT("000"&amp;AD9358,3))</f>
        <v>0</v>
      </c>
    </row>
    <row r="9359" spans="1:31">
      <c r="A9359" s="60" t="str">
        <f>IF(G9359&amp;Q9359&lt;&gt;"",W9359&amp;Q9359,"")</f>
        <v/>
      </c>
      <c r="B9359" s="85" t="str">
        <f>IF(C9359&lt;&gt;"",LEFT(C9359,9),"")</f>
        <v/>
      </c>
      <c r="V9359" s="60" t="str">
        <f>W9359&amp;H9359</f>
        <v/>
      </c>
      <c r="W9359" s="60" t="str">
        <f>_xlfn.LET(_xlpm.TextCell,TEXT(G9359,"###"),IF(_xlpm.TextCell&lt;&gt;"",IF(StyleSpaceSplit,IFERROR(IF(FIND(" ",_xlpm.TextCell)&gt;=1,MID(_xlpm.TextCell,1,FIND(" ",_xlpm.TextCell)-1),_xlpm.TextCell),_xlpm.TextCell),_xlpm.TextCell),""))</f>
        <v/>
      </c>
      <c r="X9359" s="60" t="str">
        <f>IF(A9359&lt;&gt;"",IFERROR(IF(FIND(" ",G9359)&gt;=1,MID(G9359,FIND(" ",G9359)+1,LEN(G9359)),""),""),"")</f>
        <v/>
      </c>
      <c r="AC9359" s="51">
        <f>IFERROR(VALUE(MID($C9359,1,2)),0)</f>
        <v>0</v>
      </c>
      <c r="AD9359" s="44">
        <f>IFERROR(VALUE(MID($C9359,4,3)),0)</f>
        <v>0</v>
      </c>
      <c r="AE9359" s="51">
        <f>VALUE(RIGHT("00"&amp;AC9359,2)&amp;RIGHT("000"&amp;AD9359,3))</f>
        <v>0</v>
      </c>
    </row>
    <row r="9360" spans="1:31">
      <c r="A9360" s="60" t="str">
        <f>IF(G9360&amp;Q9360&lt;&gt;"",W9360&amp;Q9360,"")</f>
        <v/>
      </c>
      <c r="B9360" s="85" t="str">
        <f>IF(C9360&lt;&gt;"",LEFT(C9360,9),"")</f>
        <v/>
      </c>
      <c r="V9360" s="60" t="str">
        <f>W9360&amp;H9360</f>
        <v/>
      </c>
      <c r="W9360" s="60" t="str">
        <f>_xlfn.LET(_xlpm.TextCell,TEXT(G9360,"###"),IF(_xlpm.TextCell&lt;&gt;"",IF(StyleSpaceSplit,IFERROR(IF(FIND(" ",_xlpm.TextCell)&gt;=1,MID(_xlpm.TextCell,1,FIND(" ",_xlpm.TextCell)-1),_xlpm.TextCell),_xlpm.TextCell),_xlpm.TextCell),""))</f>
        <v/>
      </c>
      <c r="X9360" s="60" t="str">
        <f>IF(A9360&lt;&gt;"",IFERROR(IF(FIND(" ",G9360)&gt;=1,MID(G9360,FIND(" ",G9360)+1,LEN(G9360)),""),""),"")</f>
        <v/>
      </c>
      <c r="AC9360" s="51">
        <f>IFERROR(VALUE(MID($C9360,1,2)),0)</f>
        <v>0</v>
      </c>
      <c r="AD9360" s="44">
        <f>IFERROR(VALUE(MID($C9360,4,3)),0)</f>
        <v>0</v>
      </c>
      <c r="AE9360" s="51">
        <f>VALUE(RIGHT("00"&amp;AC9360,2)&amp;RIGHT("000"&amp;AD9360,3))</f>
        <v>0</v>
      </c>
    </row>
    <row r="9361" spans="1:31">
      <c r="A9361" s="60" t="str">
        <f>IF(G9361&amp;Q9361&lt;&gt;"",W9361&amp;Q9361,"")</f>
        <v/>
      </c>
      <c r="B9361" s="85" t="str">
        <f>IF(C9361&lt;&gt;"",LEFT(C9361,9),"")</f>
        <v/>
      </c>
      <c r="V9361" s="60" t="str">
        <f>W9361&amp;H9361</f>
        <v/>
      </c>
      <c r="W9361" s="60" t="str">
        <f>_xlfn.LET(_xlpm.TextCell,TEXT(G9361,"###"),IF(_xlpm.TextCell&lt;&gt;"",IF(StyleSpaceSplit,IFERROR(IF(FIND(" ",_xlpm.TextCell)&gt;=1,MID(_xlpm.TextCell,1,FIND(" ",_xlpm.TextCell)-1),_xlpm.TextCell),_xlpm.TextCell),_xlpm.TextCell),""))</f>
        <v/>
      </c>
      <c r="X9361" s="60" t="str">
        <f>IF(A9361&lt;&gt;"",IFERROR(IF(FIND(" ",G9361)&gt;=1,MID(G9361,FIND(" ",G9361)+1,LEN(G9361)),""),""),"")</f>
        <v/>
      </c>
      <c r="AC9361" s="51">
        <f>IFERROR(VALUE(MID($C9361,1,2)),0)</f>
        <v>0</v>
      </c>
      <c r="AD9361" s="44">
        <f>IFERROR(VALUE(MID($C9361,4,3)),0)</f>
        <v>0</v>
      </c>
      <c r="AE9361" s="51">
        <f>VALUE(RIGHT("00"&amp;AC9361,2)&amp;RIGHT("000"&amp;AD9361,3))</f>
        <v>0</v>
      </c>
    </row>
    <row r="9362" spans="1:31">
      <c r="A9362" s="60" t="str">
        <f>IF(G9362&amp;Q9362&lt;&gt;"",W9362&amp;Q9362,"")</f>
        <v/>
      </c>
      <c r="B9362" s="85" t="str">
        <f>IF(C9362&lt;&gt;"",LEFT(C9362,9),"")</f>
        <v/>
      </c>
      <c r="V9362" s="60" t="str">
        <f>W9362&amp;H9362</f>
        <v/>
      </c>
      <c r="W9362" s="60" t="str">
        <f>_xlfn.LET(_xlpm.TextCell,TEXT(G9362,"###"),IF(_xlpm.TextCell&lt;&gt;"",IF(StyleSpaceSplit,IFERROR(IF(FIND(" ",_xlpm.TextCell)&gt;=1,MID(_xlpm.TextCell,1,FIND(" ",_xlpm.TextCell)-1),_xlpm.TextCell),_xlpm.TextCell),_xlpm.TextCell),""))</f>
        <v/>
      </c>
      <c r="X9362" s="60" t="str">
        <f>IF(A9362&lt;&gt;"",IFERROR(IF(FIND(" ",G9362)&gt;=1,MID(G9362,FIND(" ",G9362)+1,LEN(G9362)),""),""),"")</f>
        <v/>
      </c>
      <c r="AC9362" s="51">
        <f>IFERROR(VALUE(MID($C9362,1,2)),0)</f>
        <v>0</v>
      </c>
      <c r="AD9362" s="44">
        <f>IFERROR(VALUE(MID($C9362,4,3)),0)</f>
        <v>0</v>
      </c>
      <c r="AE9362" s="51">
        <f>VALUE(RIGHT("00"&amp;AC9362,2)&amp;RIGHT("000"&amp;AD9362,3))</f>
        <v>0</v>
      </c>
    </row>
    <row r="9363" spans="1:31">
      <c r="A9363" s="60" t="str">
        <f>IF(G9363&amp;Q9363&lt;&gt;"",W9363&amp;Q9363,"")</f>
        <v/>
      </c>
      <c r="B9363" s="85" t="str">
        <f>IF(C9363&lt;&gt;"",LEFT(C9363,9),"")</f>
        <v/>
      </c>
      <c r="V9363" s="60" t="str">
        <f>W9363&amp;H9363</f>
        <v/>
      </c>
      <c r="W9363" s="60" t="str">
        <f>_xlfn.LET(_xlpm.TextCell,TEXT(G9363,"###"),IF(_xlpm.TextCell&lt;&gt;"",IF(StyleSpaceSplit,IFERROR(IF(FIND(" ",_xlpm.TextCell)&gt;=1,MID(_xlpm.TextCell,1,FIND(" ",_xlpm.TextCell)-1),_xlpm.TextCell),_xlpm.TextCell),_xlpm.TextCell),""))</f>
        <v/>
      </c>
      <c r="X9363" s="60" t="str">
        <f>IF(A9363&lt;&gt;"",IFERROR(IF(FIND(" ",G9363)&gt;=1,MID(G9363,FIND(" ",G9363)+1,LEN(G9363)),""),""),"")</f>
        <v/>
      </c>
      <c r="AC9363" s="51">
        <f>IFERROR(VALUE(MID($C9363,1,2)),0)</f>
        <v>0</v>
      </c>
      <c r="AD9363" s="44">
        <f>IFERROR(VALUE(MID($C9363,4,3)),0)</f>
        <v>0</v>
      </c>
      <c r="AE9363" s="51">
        <f>VALUE(RIGHT("00"&amp;AC9363,2)&amp;RIGHT("000"&amp;AD9363,3))</f>
        <v>0</v>
      </c>
    </row>
    <row r="9364" spans="1:31">
      <c r="A9364" s="60" t="str">
        <f>IF(G9364&amp;Q9364&lt;&gt;"",W9364&amp;Q9364,"")</f>
        <v/>
      </c>
      <c r="B9364" s="85" t="str">
        <f>IF(C9364&lt;&gt;"",LEFT(C9364,9),"")</f>
        <v/>
      </c>
      <c r="V9364" s="60" t="str">
        <f>W9364&amp;H9364</f>
        <v/>
      </c>
      <c r="W9364" s="60" t="str">
        <f>_xlfn.LET(_xlpm.TextCell,TEXT(G9364,"###"),IF(_xlpm.TextCell&lt;&gt;"",IF(StyleSpaceSplit,IFERROR(IF(FIND(" ",_xlpm.TextCell)&gt;=1,MID(_xlpm.TextCell,1,FIND(" ",_xlpm.TextCell)-1),_xlpm.TextCell),_xlpm.TextCell),_xlpm.TextCell),""))</f>
        <v/>
      </c>
      <c r="X9364" s="60" t="str">
        <f>IF(A9364&lt;&gt;"",IFERROR(IF(FIND(" ",G9364)&gt;=1,MID(G9364,FIND(" ",G9364)+1,LEN(G9364)),""),""),"")</f>
        <v/>
      </c>
      <c r="AC9364" s="51">
        <f>IFERROR(VALUE(MID($C9364,1,2)),0)</f>
        <v>0</v>
      </c>
      <c r="AD9364" s="44">
        <f>IFERROR(VALUE(MID($C9364,4,3)),0)</f>
        <v>0</v>
      </c>
      <c r="AE9364" s="51">
        <f>VALUE(RIGHT("00"&amp;AC9364,2)&amp;RIGHT("000"&amp;AD9364,3))</f>
        <v>0</v>
      </c>
    </row>
    <row r="9365" spans="1:31">
      <c r="A9365" s="60" t="str">
        <f>IF(G9365&amp;Q9365&lt;&gt;"",W9365&amp;Q9365,"")</f>
        <v/>
      </c>
      <c r="B9365" s="85" t="str">
        <f>IF(C9365&lt;&gt;"",LEFT(C9365,9),"")</f>
        <v/>
      </c>
      <c r="V9365" s="60" t="str">
        <f>W9365&amp;H9365</f>
        <v/>
      </c>
      <c r="W9365" s="60" t="str">
        <f>_xlfn.LET(_xlpm.TextCell,TEXT(G9365,"###"),IF(_xlpm.TextCell&lt;&gt;"",IF(StyleSpaceSplit,IFERROR(IF(FIND(" ",_xlpm.TextCell)&gt;=1,MID(_xlpm.TextCell,1,FIND(" ",_xlpm.TextCell)-1),_xlpm.TextCell),_xlpm.TextCell),_xlpm.TextCell),""))</f>
        <v/>
      </c>
      <c r="X9365" s="60" t="str">
        <f>IF(A9365&lt;&gt;"",IFERROR(IF(FIND(" ",G9365)&gt;=1,MID(G9365,FIND(" ",G9365)+1,LEN(G9365)),""),""),"")</f>
        <v/>
      </c>
      <c r="AC9365" s="51">
        <f>IFERROR(VALUE(MID($C9365,1,2)),0)</f>
        <v>0</v>
      </c>
      <c r="AD9365" s="44">
        <f>IFERROR(VALUE(MID($C9365,4,3)),0)</f>
        <v>0</v>
      </c>
      <c r="AE9365" s="51">
        <f>VALUE(RIGHT("00"&amp;AC9365,2)&amp;RIGHT("000"&amp;AD9365,3))</f>
        <v>0</v>
      </c>
    </row>
    <row r="9366" spans="1:31">
      <c r="A9366" s="60" t="str">
        <f>IF(G9366&amp;Q9366&lt;&gt;"",W9366&amp;Q9366,"")</f>
        <v/>
      </c>
      <c r="B9366" s="85" t="str">
        <f>IF(C9366&lt;&gt;"",LEFT(C9366,9),"")</f>
        <v/>
      </c>
      <c r="V9366" s="60" t="str">
        <f>W9366&amp;H9366</f>
        <v/>
      </c>
      <c r="W9366" s="60" t="str">
        <f>_xlfn.LET(_xlpm.TextCell,TEXT(G9366,"###"),IF(_xlpm.TextCell&lt;&gt;"",IF(StyleSpaceSplit,IFERROR(IF(FIND(" ",_xlpm.TextCell)&gt;=1,MID(_xlpm.TextCell,1,FIND(" ",_xlpm.TextCell)-1),_xlpm.TextCell),_xlpm.TextCell),_xlpm.TextCell),""))</f>
        <v/>
      </c>
      <c r="X9366" s="60" t="str">
        <f>IF(A9366&lt;&gt;"",IFERROR(IF(FIND(" ",G9366)&gt;=1,MID(G9366,FIND(" ",G9366)+1,LEN(G9366)),""),""),"")</f>
        <v/>
      </c>
      <c r="AC9366" s="51">
        <f>IFERROR(VALUE(MID($C9366,1,2)),0)</f>
        <v>0</v>
      </c>
      <c r="AD9366" s="44">
        <f>IFERROR(VALUE(MID($C9366,4,3)),0)</f>
        <v>0</v>
      </c>
      <c r="AE9366" s="51">
        <f>VALUE(RIGHT("00"&amp;AC9366,2)&amp;RIGHT("000"&amp;AD9366,3))</f>
        <v>0</v>
      </c>
    </row>
    <row r="9367" spans="1:31">
      <c r="A9367" s="60" t="str">
        <f>IF(G9367&amp;Q9367&lt;&gt;"",W9367&amp;Q9367,"")</f>
        <v/>
      </c>
      <c r="B9367" s="85" t="str">
        <f>IF(C9367&lt;&gt;"",LEFT(C9367,9),"")</f>
        <v/>
      </c>
      <c r="V9367" s="60" t="str">
        <f>W9367&amp;H9367</f>
        <v/>
      </c>
      <c r="W9367" s="60" t="str">
        <f>_xlfn.LET(_xlpm.TextCell,TEXT(G9367,"###"),IF(_xlpm.TextCell&lt;&gt;"",IF(StyleSpaceSplit,IFERROR(IF(FIND(" ",_xlpm.TextCell)&gt;=1,MID(_xlpm.TextCell,1,FIND(" ",_xlpm.TextCell)-1),_xlpm.TextCell),_xlpm.TextCell),_xlpm.TextCell),""))</f>
        <v/>
      </c>
      <c r="X9367" s="60" t="str">
        <f>IF(A9367&lt;&gt;"",IFERROR(IF(FIND(" ",G9367)&gt;=1,MID(G9367,FIND(" ",G9367)+1,LEN(G9367)),""),""),"")</f>
        <v/>
      </c>
      <c r="AC9367" s="51">
        <f>IFERROR(VALUE(MID($C9367,1,2)),0)</f>
        <v>0</v>
      </c>
      <c r="AD9367" s="44">
        <f>IFERROR(VALUE(MID($C9367,4,3)),0)</f>
        <v>0</v>
      </c>
      <c r="AE9367" s="51">
        <f>VALUE(RIGHT("00"&amp;AC9367,2)&amp;RIGHT("000"&amp;AD9367,3))</f>
        <v>0</v>
      </c>
    </row>
    <row r="9368" spans="1:31">
      <c r="A9368" s="60" t="str">
        <f>IF(G9368&amp;Q9368&lt;&gt;"",W9368&amp;Q9368,"")</f>
        <v/>
      </c>
      <c r="B9368" s="85" t="str">
        <f>IF(C9368&lt;&gt;"",LEFT(C9368,9),"")</f>
        <v/>
      </c>
      <c r="V9368" s="60" t="str">
        <f>W9368&amp;H9368</f>
        <v/>
      </c>
      <c r="W9368" s="60" t="str">
        <f>_xlfn.LET(_xlpm.TextCell,TEXT(G9368,"###"),IF(_xlpm.TextCell&lt;&gt;"",IF(StyleSpaceSplit,IFERROR(IF(FIND(" ",_xlpm.TextCell)&gt;=1,MID(_xlpm.TextCell,1,FIND(" ",_xlpm.TextCell)-1),_xlpm.TextCell),_xlpm.TextCell),_xlpm.TextCell),""))</f>
        <v/>
      </c>
      <c r="X9368" s="60" t="str">
        <f>IF(A9368&lt;&gt;"",IFERROR(IF(FIND(" ",G9368)&gt;=1,MID(G9368,FIND(" ",G9368)+1,LEN(G9368)),""),""),"")</f>
        <v/>
      </c>
      <c r="AC9368" s="51">
        <f>IFERROR(VALUE(MID($C9368,1,2)),0)</f>
        <v>0</v>
      </c>
      <c r="AD9368" s="44">
        <f>IFERROR(VALUE(MID($C9368,4,3)),0)</f>
        <v>0</v>
      </c>
      <c r="AE9368" s="51">
        <f>VALUE(RIGHT("00"&amp;AC9368,2)&amp;RIGHT("000"&amp;AD9368,3))</f>
        <v>0</v>
      </c>
    </row>
    <row r="9369" spans="1:31">
      <c r="A9369" s="60" t="str">
        <f>IF(G9369&amp;Q9369&lt;&gt;"",W9369&amp;Q9369,"")</f>
        <v/>
      </c>
      <c r="B9369" s="85" t="str">
        <f>IF(C9369&lt;&gt;"",LEFT(C9369,9),"")</f>
        <v/>
      </c>
      <c r="V9369" s="60" t="str">
        <f>W9369&amp;H9369</f>
        <v/>
      </c>
      <c r="W9369" s="60" t="str">
        <f>_xlfn.LET(_xlpm.TextCell,TEXT(G9369,"###"),IF(_xlpm.TextCell&lt;&gt;"",IF(StyleSpaceSplit,IFERROR(IF(FIND(" ",_xlpm.TextCell)&gt;=1,MID(_xlpm.TextCell,1,FIND(" ",_xlpm.TextCell)-1),_xlpm.TextCell),_xlpm.TextCell),_xlpm.TextCell),""))</f>
        <v/>
      </c>
      <c r="X9369" s="60" t="str">
        <f>IF(A9369&lt;&gt;"",IFERROR(IF(FIND(" ",G9369)&gt;=1,MID(G9369,FIND(" ",G9369)+1,LEN(G9369)),""),""),"")</f>
        <v/>
      </c>
      <c r="AC9369" s="51">
        <f>IFERROR(VALUE(MID($C9369,1,2)),0)</f>
        <v>0</v>
      </c>
      <c r="AD9369" s="44">
        <f>IFERROR(VALUE(MID($C9369,4,3)),0)</f>
        <v>0</v>
      </c>
      <c r="AE9369" s="51">
        <f>VALUE(RIGHT("00"&amp;AC9369,2)&amp;RIGHT("000"&amp;AD9369,3))</f>
        <v>0</v>
      </c>
    </row>
    <row r="9370" spans="1:31">
      <c r="A9370" s="60" t="str">
        <f>IF(G9370&amp;Q9370&lt;&gt;"",W9370&amp;Q9370,"")</f>
        <v/>
      </c>
      <c r="B9370" s="85" t="str">
        <f>IF(C9370&lt;&gt;"",LEFT(C9370,9),"")</f>
        <v/>
      </c>
      <c r="V9370" s="60" t="str">
        <f>W9370&amp;H9370</f>
        <v/>
      </c>
      <c r="W9370" s="60" t="str">
        <f>_xlfn.LET(_xlpm.TextCell,TEXT(G9370,"###"),IF(_xlpm.TextCell&lt;&gt;"",IF(StyleSpaceSplit,IFERROR(IF(FIND(" ",_xlpm.TextCell)&gt;=1,MID(_xlpm.TextCell,1,FIND(" ",_xlpm.TextCell)-1),_xlpm.TextCell),_xlpm.TextCell),_xlpm.TextCell),""))</f>
        <v/>
      </c>
      <c r="X9370" s="60" t="str">
        <f>IF(A9370&lt;&gt;"",IFERROR(IF(FIND(" ",G9370)&gt;=1,MID(G9370,FIND(" ",G9370)+1,LEN(G9370)),""),""),"")</f>
        <v/>
      </c>
      <c r="AC9370" s="51">
        <f>IFERROR(VALUE(MID($C9370,1,2)),0)</f>
        <v>0</v>
      </c>
      <c r="AD9370" s="44">
        <f>IFERROR(VALUE(MID($C9370,4,3)),0)</f>
        <v>0</v>
      </c>
      <c r="AE9370" s="51">
        <f>VALUE(RIGHT("00"&amp;AC9370,2)&amp;RIGHT("000"&amp;AD9370,3))</f>
        <v>0</v>
      </c>
    </row>
    <row r="9371" spans="1:31">
      <c r="A9371" s="60" t="str">
        <f>IF(G9371&amp;Q9371&lt;&gt;"",W9371&amp;Q9371,"")</f>
        <v/>
      </c>
      <c r="B9371" s="85" t="str">
        <f>IF(C9371&lt;&gt;"",LEFT(C9371,9),"")</f>
        <v/>
      </c>
      <c r="V9371" s="60" t="str">
        <f>W9371&amp;H9371</f>
        <v/>
      </c>
      <c r="W9371" s="60" t="str">
        <f>_xlfn.LET(_xlpm.TextCell,TEXT(G9371,"###"),IF(_xlpm.TextCell&lt;&gt;"",IF(StyleSpaceSplit,IFERROR(IF(FIND(" ",_xlpm.TextCell)&gt;=1,MID(_xlpm.TextCell,1,FIND(" ",_xlpm.TextCell)-1),_xlpm.TextCell),_xlpm.TextCell),_xlpm.TextCell),""))</f>
        <v/>
      </c>
      <c r="X9371" s="60" t="str">
        <f>IF(A9371&lt;&gt;"",IFERROR(IF(FIND(" ",G9371)&gt;=1,MID(G9371,FIND(" ",G9371)+1,LEN(G9371)),""),""),"")</f>
        <v/>
      </c>
      <c r="AC9371" s="51">
        <f>IFERROR(VALUE(MID($C9371,1,2)),0)</f>
        <v>0</v>
      </c>
      <c r="AD9371" s="44">
        <f>IFERROR(VALUE(MID($C9371,4,3)),0)</f>
        <v>0</v>
      </c>
      <c r="AE9371" s="51">
        <f>VALUE(RIGHT("00"&amp;AC9371,2)&amp;RIGHT("000"&amp;AD9371,3))</f>
        <v>0</v>
      </c>
    </row>
    <row r="9372" spans="1:31">
      <c r="A9372" s="60" t="str">
        <f>IF(G9372&amp;Q9372&lt;&gt;"",W9372&amp;Q9372,"")</f>
        <v/>
      </c>
      <c r="B9372" s="85" t="str">
        <f>IF(C9372&lt;&gt;"",LEFT(C9372,9),"")</f>
        <v/>
      </c>
      <c r="V9372" s="60" t="str">
        <f>W9372&amp;H9372</f>
        <v/>
      </c>
      <c r="W9372" s="60" t="str">
        <f>_xlfn.LET(_xlpm.TextCell,TEXT(G9372,"###"),IF(_xlpm.TextCell&lt;&gt;"",IF(StyleSpaceSplit,IFERROR(IF(FIND(" ",_xlpm.TextCell)&gt;=1,MID(_xlpm.TextCell,1,FIND(" ",_xlpm.TextCell)-1),_xlpm.TextCell),_xlpm.TextCell),_xlpm.TextCell),""))</f>
        <v/>
      </c>
      <c r="X9372" s="60" t="str">
        <f>IF(A9372&lt;&gt;"",IFERROR(IF(FIND(" ",G9372)&gt;=1,MID(G9372,FIND(" ",G9372)+1,LEN(G9372)),""),""),"")</f>
        <v/>
      </c>
      <c r="AC9372" s="51">
        <f>IFERROR(VALUE(MID($C9372,1,2)),0)</f>
        <v>0</v>
      </c>
      <c r="AD9372" s="44">
        <f>IFERROR(VALUE(MID($C9372,4,3)),0)</f>
        <v>0</v>
      </c>
      <c r="AE9372" s="51">
        <f>VALUE(RIGHT("00"&amp;AC9372,2)&amp;RIGHT("000"&amp;AD9372,3))</f>
        <v>0</v>
      </c>
    </row>
    <row r="9373" spans="1:31">
      <c r="A9373" s="60" t="str">
        <f>IF(G9373&amp;Q9373&lt;&gt;"",W9373&amp;Q9373,"")</f>
        <v/>
      </c>
      <c r="B9373" s="85" t="str">
        <f>IF(C9373&lt;&gt;"",LEFT(C9373,9),"")</f>
        <v/>
      </c>
      <c r="V9373" s="60" t="str">
        <f>W9373&amp;H9373</f>
        <v/>
      </c>
      <c r="W9373" s="60" t="str">
        <f>_xlfn.LET(_xlpm.TextCell,TEXT(G9373,"###"),IF(_xlpm.TextCell&lt;&gt;"",IF(StyleSpaceSplit,IFERROR(IF(FIND(" ",_xlpm.TextCell)&gt;=1,MID(_xlpm.TextCell,1,FIND(" ",_xlpm.TextCell)-1),_xlpm.TextCell),_xlpm.TextCell),_xlpm.TextCell),""))</f>
        <v/>
      </c>
      <c r="X9373" s="60" t="str">
        <f>IF(A9373&lt;&gt;"",IFERROR(IF(FIND(" ",G9373)&gt;=1,MID(G9373,FIND(" ",G9373)+1,LEN(G9373)),""),""),"")</f>
        <v/>
      </c>
      <c r="AC9373" s="51">
        <f>IFERROR(VALUE(MID($C9373,1,2)),0)</f>
        <v>0</v>
      </c>
      <c r="AD9373" s="44">
        <f>IFERROR(VALUE(MID($C9373,4,3)),0)</f>
        <v>0</v>
      </c>
      <c r="AE9373" s="51">
        <f>VALUE(RIGHT("00"&amp;AC9373,2)&amp;RIGHT("000"&amp;AD9373,3))</f>
        <v>0</v>
      </c>
    </row>
    <row r="9374" spans="1:31">
      <c r="A9374" s="60" t="str">
        <f>IF(G9374&amp;Q9374&lt;&gt;"",W9374&amp;Q9374,"")</f>
        <v/>
      </c>
      <c r="B9374" s="85" t="str">
        <f>IF(C9374&lt;&gt;"",LEFT(C9374,9),"")</f>
        <v/>
      </c>
      <c r="V9374" s="60" t="str">
        <f>W9374&amp;H9374</f>
        <v/>
      </c>
      <c r="W9374" s="60" t="str">
        <f>_xlfn.LET(_xlpm.TextCell,TEXT(G9374,"###"),IF(_xlpm.TextCell&lt;&gt;"",IF(StyleSpaceSplit,IFERROR(IF(FIND(" ",_xlpm.TextCell)&gt;=1,MID(_xlpm.TextCell,1,FIND(" ",_xlpm.TextCell)-1),_xlpm.TextCell),_xlpm.TextCell),_xlpm.TextCell),""))</f>
        <v/>
      </c>
      <c r="X9374" s="60" t="str">
        <f>IF(A9374&lt;&gt;"",IFERROR(IF(FIND(" ",G9374)&gt;=1,MID(G9374,FIND(" ",G9374)+1,LEN(G9374)),""),""),"")</f>
        <v/>
      </c>
      <c r="AC9374" s="51">
        <f>IFERROR(VALUE(MID($C9374,1,2)),0)</f>
        <v>0</v>
      </c>
      <c r="AD9374" s="44">
        <f>IFERROR(VALUE(MID($C9374,4,3)),0)</f>
        <v>0</v>
      </c>
      <c r="AE9374" s="51">
        <f>VALUE(RIGHT("00"&amp;AC9374,2)&amp;RIGHT("000"&amp;AD9374,3))</f>
        <v>0</v>
      </c>
    </row>
    <row r="9375" spans="1:31">
      <c r="A9375" s="60" t="str">
        <f>IF(G9375&amp;Q9375&lt;&gt;"",W9375&amp;Q9375,"")</f>
        <v/>
      </c>
      <c r="B9375" s="85" t="str">
        <f>IF(C9375&lt;&gt;"",LEFT(C9375,9),"")</f>
        <v/>
      </c>
      <c r="V9375" s="60" t="str">
        <f>W9375&amp;H9375</f>
        <v/>
      </c>
      <c r="W9375" s="60" t="str">
        <f>_xlfn.LET(_xlpm.TextCell,TEXT(G9375,"###"),IF(_xlpm.TextCell&lt;&gt;"",IF(StyleSpaceSplit,IFERROR(IF(FIND(" ",_xlpm.TextCell)&gt;=1,MID(_xlpm.TextCell,1,FIND(" ",_xlpm.TextCell)-1),_xlpm.TextCell),_xlpm.TextCell),_xlpm.TextCell),""))</f>
        <v/>
      </c>
      <c r="X9375" s="60" t="str">
        <f>IF(A9375&lt;&gt;"",IFERROR(IF(FIND(" ",G9375)&gt;=1,MID(G9375,FIND(" ",G9375)+1,LEN(G9375)),""),""),"")</f>
        <v/>
      </c>
      <c r="AC9375" s="51">
        <f>IFERROR(VALUE(MID($C9375,1,2)),0)</f>
        <v>0</v>
      </c>
      <c r="AD9375" s="44">
        <f>IFERROR(VALUE(MID($C9375,4,3)),0)</f>
        <v>0</v>
      </c>
      <c r="AE9375" s="51">
        <f>VALUE(RIGHT("00"&amp;AC9375,2)&amp;RIGHT("000"&amp;AD9375,3))</f>
        <v>0</v>
      </c>
    </row>
    <row r="9376" spans="1:31">
      <c r="A9376" s="60" t="str">
        <f>IF(G9376&amp;Q9376&lt;&gt;"",W9376&amp;Q9376,"")</f>
        <v/>
      </c>
      <c r="B9376" s="85" t="str">
        <f>IF(C9376&lt;&gt;"",LEFT(C9376,9),"")</f>
        <v/>
      </c>
      <c r="V9376" s="60" t="str">
        <f>W9376&amp;H9376</f>
        <v/>
      </c>
      <c r="W9376" s="60" t="str">
        <f>_xlfn.LET(_xlpm.TextCell,TEXT(G9376,"###"),IF(_xlpm.TextCell&lt;&gt;"",IF(StyleSpaceSplit,IFERROR(IF(FIND(" ",_xlpm.TextCell)&gt;=1,MID(_xlpm.TextCell,1,FIND(" ",_xlpm.TextCell)-1),_xlpm.TextCell),_xlpm.TextCell),_xlpm.TextCell),""))</f>
        <v/>
      </c>
      <c r="X9376" s="60" t="str">
        <f>IF(A9376&lt;&gt;"",IFERROR(IF(FIND(" ",G9376)&gt;=1,MID(G9376,FIND(" ",G9376)+1,LEN(G9376)),""),""),"")</f>
        <v/>
      </c>
      <c r="AC9376" s="51">
        <f>IFERROR(VALUE(MID($C9376,1,2)),0)</f>
        <v>0</v>
      </c>
      <c r="AD9376" s="44">
        <f>IFERROR(VALUE(MID($C9376,4,3)),0)</f>
        <v>0</v>
      </c>
      <c r="AE9376" s="51">
        <f>VALUE(RIGHT("00"&amp;AC9376,2)&amp;RIGHT("000"&amp;AD9376,3))</f>
        <v>0</v>
      </c>
    </row>
    <row r="9377" spans="1:31">
      <c r="A9377" s="60" t="str">
        <f>IF(G9377&amp;Q9377&lt;&gt;"",W9377&amp;Q9377,"")</f>
        <v/>
      </c>
      <c r="B9377" s="85" t="str">
        <f>IF(C9377&lt;&gt;"",LEFT(C9377,9),"")</f>
        <v/>
      </c>
      <c r="V9377" s="60" t="str">
        <f>W9377&amp;H9377</f>
        <v/>
      </c>
      <c r="W9377" s="60" t="str">
        <f>_xlfn.LET(_xlpm.TextCell,TEXT(G9377,"###"),IF(_xlpm.TextCell&lt;&gt;"",IF(StyleSpaceSplit,IFERROR(IF(FIND(" ",_xlpm.TextCell)&gt;=1,MID(_xlpm.TextCell,1,FIND(" ",_xlpm.TextCell)-1),_xlpm.TextCell),_xlpm.TextCell),_xlpm.TextCell),""))</f>
        <v/>
      </c>
      <c r="X9377" s="60" t="str">
        <f>IF(A9377&lt;&gt;"",IFERROR(IF(FIND(" ",G9377)&gt;=1,MID(G9377,FIND(" ",G9377)+1,LEN(G9377)),""),""),"")</f>
        <v/>
      </c>
      <c r="AC9377" s="51">
        <f>IFERROR(VALUE(MID($C9377,1,2)),0)</f>
        <v>0</v>
      </c>
      <c r="AD9377" s="44">
        <f>IFERROR(VALUE(MID($C9377,4,3)),0)</f>
        <v>0</v>
      </c>
      <c r="AE9377" s="51">
        <f>VALUE(RIGHT("00"&amp;AC9377,2)&amp;RIGHT("000"&amp;AD9377,3))</f>
        <v>0</v>
      </c>
    </row>
    <row r="9378" spans="1:31">
      <c r="A9378" s="60" t="str">
        <f>IF(G9378&amp;Q9378&lt;&gt;"",W9378&amp;Q9378,"")</f>
        <v/>
      </c>
      <c r="B9378" s="85" t="str">
        <f>IF(C9378&lt;&gt;"",LEFT(C9378,9),"")</f>
        <v/>
      </c>
      <c r="V9378" s="60" t="str">
        <f>W9378&amp;H9378</f>
        <v/>
      </c>
      <c r="W9378" s="60" t="str">
        <f>_xlfn.LET(_xlpm.TextCell,TEXT(G9378,"###"),IF(_xlpm.TextCell&lt;&gt;"",IF(StyleSpaceSplit,IFERROR(IF(FIND(" ",_xlpm.TextCell)&gt;=1,MID(_xlpm.TextCell,1,FIND(" ",_xlpm.TextCell)-1),_xlpm.TextCell),_xlpm.TextCell),_xlpm.TextCell),""))</f>
        <v/>
      </c>
      <c r="X9378" s="60" t="str">
        <f>IF(A9378&lt;&gt;"",IFERROR(IF(FIND(" ",G9378)&gt;=1,MID(G9378,FIND(" ",G9378)+1,LEN(G9378)),""),""),"")</f>
        <v/>
      </c>
      <c r="AC9378" s="51">
        <f>IFERROR(VALUE(MID($C9378,1,2)),0)</f>
        <v>0</v>
      </c>
      <c r="AD9378" s="44">
        <f>IFERROR(VALUE(MID($C9378,4,3)),0)</f>
        <v>0</v>
      </c>
      <c r="AE9378" s="51">
        <f>VALUE(RIGHT("00"&amp;AC9378,2)&amp;RIGHT("000"&amp;AD9378,3))</f>
        <v>0</v>
      </c>
    </row>
    <row r="9379" spans="1:31">
      <c r="A9379" s="60" t="str">
        <f>IF(G9379&amp;Q9379&lt;&gt;"",W9379&amp;Q9379,"")</f>
        <v/>
      </c>
      <c r="B9379" s="85" t="str">
        <f>IF(C9379&lt;&gt;"",LEFT(C9379,9),"")</f>
        <v/>
      </c>
      <c r="V9379" s="60" t="str">
        <f>W9379&amp;H9379</f>
        <v/>
      </c>
      <c r="W9379" s="60" t="str">
        <f>_xlfn.LET(_xlpm.TextCell,TEXT(G9379,"###"),IF(_xlpm.TextCell&lt;&gt;"",IF(StyleSpaceSplit,IFERROR(IF(FIND(" ",_xlpm.TextCell)&gt;=1,MID(_xlpm.TextCell,1,FIND(" ",_xlpm.TextCell)-1),_xlpm.TextCell),_xlpm.TextCell),_xlpm.TextCell),""))</f>
        <v/>
      </c>
      <c r="X9379" s="60" t="str">
        <f>IF(A9379&lt;&gt;"",IFERROR(IF(FIND(" ",G9379)&gt;=1,MID(G9379,FIND(" ",G9379)+1,LEN(G9379)),""),""),"")</f>
        <v/>
      </c>
      <c r="AC9379" s="51">
        <f>IFERROR(VALUE(MID($C9379,1,2)),0)</f>
        <v>0</v>
      </c>
      <c r="AD9379" s="44">
        <f>IFERROR(VALUE(MID($C9379,4,3)),0)</f>
        <v>0</v>
      </c>
      <c r="AE9379" s="51">
        <f>VALUE(RIGHT("00"&amp;AC9379,2)&amp;RIGHT("000"&amp;AD9379,3))</f>
        <v>0</v>
      </c>
    </row>
    <row r="9380" spans="1:31">
      <c r="A9380" s="60" t="str">
        <f>IF(G9380&amp;Q9380&lt;&gt;"",W9380&amp;Q9380,"")</f>
        <v/>
      </c>
      <c r="B9380" s="85" t="str">
        <f>IF(C9380&lt;&gt;"",LEFT(C9380,9),"")</f>
        <v/>
      </c>
      <c r="V9380" s="60" t="str">
        <f>W9380&amp;H9380</f>
        <v/>
      </c>
      <c r="W9380" s="60" t="str">
        <f>_xlfn.LET(_xlpm.TextCell,TEXT(G9380,"###"),IF(_xlpm.TextCell&lt;&gt;"",IF(StyleSpaceSplit,IFERROR(IF(FIND(" ",_xlpm.TextCell)&gt;=1,MID(_xlpm.TextCell,1,FIND(" ",_xlpm.TextCell)-1),_xlpm.TextCell),_xlpm.TextCell),_xlpm.TextCell),""))</f>
        <v/>
      </c>
      <c r="X9380" s="60" t="str">
        <f>IF(A9380&lt;&gt;"",IFERROR(IF(FIND(" ",G9380)&gt;=1,MID(G9380,FIND(" ",G9380)+1,LEN(G9380)),""),""),"")</f>
        <v/>
      </c>
      <c r="AC9380" s="51">
        <f>IFERROR(VALUE(MID($C9380,1,2)),0)</f>
        <v>0</v>
      </c>
      <c r="AD9380" s="44">
        <f>IFERROR(VALUE(MID($C9380,4,3)),0)</f>
        <v>0</v>
      </c>
      <c r="AE9380" s="51">
        <f>VALUE(RIGHT("00"&amp;AC9380,2)&amp;RIGHT("000"&amp;AD9380,3))</f>
        <v>0</v>
      </c>
    </row>
    <row r="9381" spans="1:31">
      <c r="A9381" s="60" t="str">
        <f>IF(G9381&amp;Q9381&lt;&gt;"",W9381&amp;Q9381,"")</f>
        <v/>
      </c>
      <c r="B9381" s="85" t="str">
        <f>IF(C9381&lt;&gt;"",LEFT(C9381,9),"")</f>
        <v/>
      </c>
      <c r="V9381" s="60" t="str">
        <f>W9381&amp;H9381</f>
        <v/>
      </c>
      <c r="W9381" s="60" t="str">
        <f>_xlfn.LET(_xlpm.TextCell,TEXT(G9381,"###"),IF(_xlpm.TextCell&lt;&gt;"",IF(StyleSpaceSplit,IFERROR(IF(FIND(" ",_xlpm.TextCell)&gt;=1,MID(_xlpm.TextCell,1,FIND(" ",_xlpm.TextCell)-1),_xlpm.TextCell),_xlpm.TextCell),_xlpm.TextCell),""))</f>
        <v/>
      </c>
      <c r="X9381" s="60" t="str">
        <f>IF(A9381&lt;&gt;"",IFERROR(IF(FIND(" ",G9381)&gt;=1,MID(G9381,FIND(" ",G9381)+1,LEN(G9381)),""),""),"")</f>
        <v/>
      </c>
      <c r="AC9381" s="51">
        <f>IFERROR(VALUE(MID($C9381,1,2)),0)</f>
        <v>0</v>
      </c>
      <c r="AD9381" s="44">
        <f>IFERROR(VALUE(MID($C9381,4,3)),0)</f>
        <v>0</v>
      </c>
      <c r="AE9381" s="51">
        <f>VALUE(RIGHT("00"&amp;AC9381,2)&amp;RIGHT("000"&amp;AD9381,3))</f>
        <v>0</v>
      </c>
    </row>
    <row r="9382" spans="1:31">
      <c r="A9382" s="60" t="str">
        <f>IF(G9382&amp;Q9382&lt;&gt;"",W9382&amp;Q9382,"")</f>
        <v/>
      </c>
      <c r="B9382" s="85" t="str">
        <f>IF(C9382&lt;&gt;"",LEFT(C9382,9),"")</f>
        <v/>
      </c>
      <c r="V9382" s="60" t="str">
        <f>W9382&amp;H9382</f>
        <v/>
      </c>
      <c r="W9382" s="60" t="str">
        <f>_xlfn.LET(_xlpm.TextCell,TEXT(G9382,"###"),IF(_xlpm.TextCell&lt;&gt;"",IF(StyleSpaceSplit,IFERROR(IF(FIND(" ",_xlpm.TextCell)&gt;=1,MID(_xlpm.TextCell,1,FIND(" ",_xlpm.TextCell)-1),_xlpm.TextCell),_xlpm.TextCell),_xlpm.TextCell),""))</f>
        <v/>
      </c>
      <c r="X9382" s="60" t="str">
        <f>IF(A9382&lt;&gt;"",IFERROR(IF(FIND(" ",G9382)&gt;=1,MID(G9382,FIND(" ",G9382)+1,LEN(G9382)),""),""),"")</f>
        <v/>
      </c>
      <c r="AC9382" s="51">
        <f>IFERROR(VALUE(MID($C9382,1,2)),0)</f>
        <v>0</v>
      </c>
      <c r="AD9382" s="44">
        <f>IFERROR(VALUE(MID($C9382,4,3)),0)</f>
        <v>0</v>
      </c>
      <c r="AE9382" s="51">
        <f>VALUE(RIGHT("00"&amp;AC9382,2)&amp;RIGHT("000"&amp;AD9382,3))</f>
        <v>0</v>
      </c>
    </row>
    <row r="9383" spans="1:31">
      <c r="A9383" s="60" t="str">
        <f>IF(G9383&amp;Q9383&lt;&gt;"",W9383&amp;Q9383,"")</f>
        <v/>
      </c>
      <c r="B9383" s="85" t="str">
        <f>IF(C9383&lt;&gt;"",LEFT(C9383,9),"")</f>
        <v/>
      </c>
      <c r="V9383" s="60" t="str">
        <f>W9383&amp;H9383</f>
        <v/>
      </c>
      <c r="W9383" s="60" t="str">
        <f>_xlfn.LET(_xlpm.TextCell,TEXT(G9383,"###"),IF(_xlpm.TextCell&lt;&gt;"",IF(StyleSpaceSplit,IFERROR(IF(FIND(" ",_xlpm.TextCell)&gt;=1,MID(_xlpm.TextCell,1,FIND(" ",_xlpm.TextCell)-1),_xlpm.TextCell),_xlpm.TextCell),_xlpm.TextCell),""))</f>
        <v/>
      </c>
      <c r="X9383" s="60" t="str">
        <f>IF(A9383&lt;&gt;"",IFERROR(IF(FIND(" ",G9383)&gt;=1,MID(G9383,FIND(" ",G9383)+1,LEN(G9383)),""),""),"")</f>
        <v/>
      </c>
      <c r="AC9383" s="51">
        <f>IFERROR(VALUE(MID($C9383,1,2)),0)</f>
        <v>0</v>
      </c>
      <c r="AD9383" s="44">
        <f>IFERROR(VALUE(MID($C9383,4,3)),0)</f>
        <v>0</v>
      </c>
      <c r="AE9383" s="51">
        <f>VALUE(RIGHT("00"&amp;AC9383,2)&amp;RIGHT("000"&amp;AD9383,3))</f>
        <v>0</v>
      </c>
    </row>
    <row r="9384" spans="1:31">
      <c r="A9384" s="60" t="str">
        <f>IF(G9384&amp;Q9384&lt;&gt;"",W9384&amp;Q9384,"")</f>
        <v/>
      </c>
      <c r="B9384" s="85" t="str">
        <f>IF(C9384&lt;&gt;"",LEFT(C9384,9),"")</f>
        <v/>
      </c>
      <c r="V9384" s="60" t="str">
        <f>W9384&amp;H9384</f>
        <v/>
      </c>
      <c r="W9384" s="60" t="str">
        <f>_xlfn.LET(_xlpm.TextCell,TEXT(G9384,"###"),IF(_xlpm.TextCell&lt;&gt;"",IF(StyleSpaceSplit,IFERROR(IF(FIND(" ",_xlpm.TextCell)&gt;=1,MID(_xlpm.TextCell,1,FIND(" ",_xlpm.TextCell)-1),_xlpm.TextCell),_xlpm.TextCell),_xlpm.TextCell),""))</f>
        <v/>
      </c>
      <c r="X9384" s="60" t="str">
        <f>IF(A9384&lt;&gt;"",IFERROR(IF(FIND(" ",G9384)&gt;=1,MID(G9384,FIND(" ",G9384)+1,LEN(G9384)),""),""),"")</f>
        <v/>
      </c>
      <c r="AC9384" s="51">
        <f>IFERROR(VALUE(MID($C9384,1,2)),0)</f>
        <v>0</v>
      </c>
      <c r="AD9384" s="44">
        <f>IFERROR(VALUE(MID($C9384,4,3)),0)</f>
        <v>0</v>
      </c>
      <c r="AE9384" s="51">
        <f>VALUE(RIGHT("00"&amp;AC9384,2)&amp;RIGHT("000"&amp;AD9384,3))</f>
        <v>0</v>
      </c>
    </row>
    <row r="9385" spans="1:31">
      <c r="A9385" s="60" t="str">
        <f>IF(G9385&amp;Q9385&lt;&gt;"",W9385&amp;Q9385,"")</f>
        <v/>
      </c>
      <c r="B9385" s="85" t="str">
        <f>IF(C9385&lt;&gt;"",LEFT(C9385,9),"")</f>
        <v/>
      </c>
      <c r="V9385" s="60" t="str">
        <f>W9385&amp;H9385</f>
        <v/>
      </c>
      <c r="W9385" s="60" t="str">
        <f>_xlfn.LET(_xlpm.TextCell,TEXT(G9385,"###"),IF(_xlpm.TextCell&lt;&gt;"",IF(StyleSpaceSplit,IFERROR(IF(FIND(" ",_xlpm.TextCell)&gt;=1,MID(_xlpm.TextCell,1,FIND(" ",_xlpm.TextCell)-1),_xlpm.TextCell),_xlpm.TextCell),_xlpm.TextCell),""))</f>
        <v/>
      </c>
      <c r="X9385" s="60" t="str">
        <f>IF(A9385&lt;&gt;"",IFERROR(IF(FIND(" ",G9385)&gt;=1,MID(G9385,FIND(" ",G9385)+1,LEN(G9385)),""),""),"")</f>
        <v/>
      </c>
      <c r="AC9385" s="51">
        <f>IFERROR(VALUE(MID($C9385,1,2)),0)</f>
        <v>0</v>
      </c>
      <c r="AD9385" s="44">
        <f>IFERROR(VALUE(MID($C9385,4,3)),0)</f>
        <v>0</v>
      </c>
      <c r="AE9385" s="51">
        <f>VALUE(RIGHT("00"&amp;AC9385,2)&amp;RIGHT("000"&amp;AD9385,3))</f>
        <v>0</v>
      </c>
    </row>
    <row r="9386" spans="1:31">
      <c r="A9386" s="60" t="str">
        <f>IF(G9386&amp;Q9386&lt;&gt;"",W9386&amp;Q9386,"")</f>
        <v/>
      </c>
      <c r="B9386" s="85" t="str">
        <f>IF(C9386&lt;&gt;"",LEFT(C9386,9),"")</f>
        <v/>
      </c>
      <c r="V9386" s="60" t="str">
        <f>W9386&amp;H9386</f>
        <v/>
      </c>
      <c r="W9386" s="60" t="str">
        <f>_xlfn.LET(_xlpm.TextCell,TEXT(G9386,"###"),IF(_xlpm.TextCell&lt;&gt;"",IF(StyleSpaceSplit,IFERROR(IF(FIND(" ",_xlpm.TextCell)&gt;=1,MID(_xlpm.TextCell,1,FIND(" ",_xlpm.TextCell)-1),_xlpm.TextCell),_xlpm.TextCell),_xlpm.TextCell),""))</f>
        <v/>
      </c>
      <c r="X9386" s="60" t="str">
        <f>IF(A9386&lt;&gt;"",IFERROR(IF(FIND(" ",G9386)&gt;=1,MID(G9386,FIND(" ",G9386)+1,LEN(G9386)),""),""),"")</f>
        <v/>
      </c>
      <c r="AC9386" s="51">
        <f>IFERROR(VALUE(MID($C9386,1,2)),0)</f>
        <v>0</v>
      </c>
      <c r="AD9386" s="44">
        <f>IFERROR(VALUE(MID($C9386,4,3)),0)</f>
        <v>0</v>
      </c>
      <c r="AE9386" s="51">
        <f>VALUE(RIGHT("00"&amp;AC9386,2)&amp;RIGHT("000"&amp;AD9386,3))</f>
        <v>0</v>
      </c>
    </row>
    <row r="9387" spans="1:31">
      <c r="A9387" s="60" t="str">
        <f>IF(G9387&amp;Q9387&lt;&gt;"",W9387&amp;Q9387,"")</f>
        <v/>
      </c>
      <c r="B9387" s="85" t="str">
        <f>IF(C9387&lt;&gt;"",LEFT(C9387,9),"")</f>
        <v/>
      </c>
      <c r="V9387" s="60" t="str">
        <f>W9387&amp;H9387</f>
        <v/>
      </c>
      <c r="W9387" s="60" t="str">
        <f>_xlfn.LET(_xlpm.TextCell,TEXT(G9387,"###"),IF(_xlpm.TextCell&lt;&gt;"",IF(StyleSpaceSplit,IFERROR(IF(FIND(" ",_xlpm.TextCell)&gt;=1,MID(_xlpm.TextCell,1,FIND(" ",_xlpm.TextCell)-1),_xlpm.TextCell),_xlpm.TextCell),_xlpm.TextCell),""))</f>
        <v/>
      </c>
      <c r="X9387" s="60" t="str">
        <f>IF(A9387&lt;&gt;"",IFERROR(IF(FIND(" ",G9387)&gt;=1,MID(G9387,FIND(" ",G9387)+1,LEN(G9387)),""),""),"")</f>
        <v/>
      </c>
      <c r="AC9387" s="51">
        <f>IFERROR(VALUE(MID($C9387,1,2)),0)</f>
        <v>0</v>
      </c>
      <c r="AD9387" s="44">
        <f>IFERROR(VALUE(MID($C9387,4,3)),0)</f>
        <v>0</v>
      </c>
      <c r="AE9387" s="51">
        <f>VALUE(RIGHT("00"&amp;AC9387,2)&amp;RIGHT("000"&amp;AD9387,3))</f>
        <v>0</v>
      </c>
    </row>
    <row r="9388" spans="1:31">
      <c r="A9388" s="60" t="str">
        <f>IF(G9388&amp;Q9388&lt;&gt;"",W9388&amp;Q9388,"")</f>
        <v/>
      </c>
      <c r="B9388" s="85" t="str">
        <f>IF(C9388&lt;&gt;"",LEFT(C9388,9),"")</f>
        <v/>
      </c>
      <c r="V9388" s="60" t="str">
        <f>W9388&amp;H9388</f>
        <v/>
      </c>
      <c r="W9388" s="60" t="str">
        <f>_xlfn.LET(_xlpm.TextCell,TEXT(G9388,"###"),IF(_xlpm.TextCell&lt;&gt;"",IF(StyleSpaceSplit,IFERROR(IF(FIND(" ",_xlpm.TextCell)&gt;=1,MID(_xlpm.TextCell,1,FIND(" ",_xlpm.TextCell)-1),_xlpm.TextCell),_xlpm.TextCell),_xlpm.TextCell),""))</f>
        <v/>
      </c>
      <c r="X9388" s="60" t="str">
        <f>IF(A9388&lt;&gt;"",IFERROR(IF(FIND(" ",G9388)&gt;=1,MID(G9388,FIND(" ",G9388)+1,LEN(G9388)),""),""),"")</f>
        <v/>
      </c>
      <c r="AC9388" s="51">
        <f>IFERROR(VALUE(MID($C9388,1,2)),0)</f>
        <v>0</v>
      </c>
      <c r="AD9388" s="44">
        <f>IFERROR(VALUE(MID($C9388,4,3)),0)</f>
        <v>0</v>
      </c>
      <c r="AE9388" s="51">
        <f>VALUE(RIGHT("00"&amp;AC9388,2)&amp;RIGHT("000"&amp;AD9388,3))</f>
        <v>0</v>
      </c>
    </row>
    <row r="9389" spans="1:31">
      <c r="A9389" s="60" t="str">
        <f>IF(G9389&amp;Q9389&lt;&gt;"",W9389&amp;Q9389,"")</f>
        <v/>
      </c>
      <c r="B9389" s="85" t="str">
        <f>IF(C9389&lt;&gt;"",LEFT(C9389,9),"")</f>
        <v/>
      </c>
      <c r="V9389" s="60" t="str">
        <f>W9389&amp;H9389</f>
        <v/>
      </c>
      <c r="W9389" s="60" t="str">
        <f>_xlfn.LET(_xlpm.TextCell,TEXT(G9389,"###"),IF(_xlpm.TextCell&lt;&gt;"",IF(StyleSpaceSplit,IFERROR(IF(FIND(" ",_xlpm.TextCell)&gt;=1,MID(_xlpm.TextCell,1,FIND(" ",_xlpm.TextCell)-1),_xlpm.TextCell),_xlpm.TextCell),_xlpm.TextCell),""))</f>
        <v/>
      </c>
      <c r="X9389" s="60" t="str">
        <f>IF(A9389&lt;&gt;"",IFERROR(IF(FIND(" ",G9389)&gt;=1,MID(G9389,FIND(" ",G9389)+1,LEN(G9389)),""),""),"")</f>
        <v/>
      </c>
      <c r="AC9389" s="51">
        <f>IFERROR(VALUE(MID($C9389,1,2)),0)</f>
        <v>0</v>
      </c>
      <c r="AD9389" s="44">
        <f>IFERROR(VALUE(MID($C9389,4,3)),0)</f>
        <v>0</v>
      </c>
      <c r="AE9389" s="51">
        <f>VALUE(RIGHT("00"&amp;AC9389,2)&amp;RIGHT("000"&amp;AD9389,3))</f>
        <v>0</v>
      </c>
    </row>
    <row r="9390" spans="1:31">
      <c r="A9390" s="60" t="str">
        <f>IF(G9390&amp;Q9390&lt;&gt;"",W9390&amp;Q9390,"")</f>
        <v/>
      </c>
      <c r="B9390" s="85" t="str">
        <f>IF(C9390&lt;&gt;"",LEFT(C9390,9),"")</f>
        <v/>
      </c>
      <c r="V9390" s="60" t="str">
        <f>W9390&amp;H9390</f>
        <v/>
      </c>
      <c r="W9390" s="60" t="str">
        <f>_xlfn.LET(_xlpm.TextCell,TEXT(G9390,"###"),IF(_xlpm.TextCell&lt;&gt;"",IF(StyleSpaceSplit,IFERROR(IF(FIND(" ",_xlpm.TextCell)&gt;=1,MID(_xlpm.TextCell,1,FIND(" ",_xlpm.TextCell)-1),_xlpm.TextCell),_xlpm.TextCell),_xlpm.TextCell),""))</f>
        <v/>
      </c>
      <c r="X9390" s="60" t="str">
        <f>IF(A9390&lt;&gt;"",IFERROR(IF(FIND(" ",G9390)&gt;=1,MID(G9390,FIND(" ",G9390)+1,LEN(G9390)),""),""),"")</f>
        <v/>
      </c>
      <c r="AC9390" s="51">
        <f>IFERROR(VALUE(MID($C9390,1,2)),0)</f>
        <v>0</v>
      </c>
      <c r="AD9390" s="44">
        <f>IFERROR(VALUE(MID($C9390,4,3)),0)</f>
        <v>0</v>
      </c>
      <c r="AE9390" s="51">
        <f>VALUE(RIGHT("00"&amp;AC9390,2)&amp;RIGHT("000"&amp;AD9390,3))</f>
        <v>0</v>
      </c>
    </row>
    <row r="9391" spans="1:31">
      <c r="A9391" s="60" t="str">
        <f>IF(G9391&amp;Q9391&lt;&gt;"",W9391&amp;Q9391,"")</f>
        <v/>
      </c>
      <c r="B9391" s="85" t="str">
        <f>IF(C9391&lt;&gt;"",LEFT(C9391,9),"")</f>
        <v/>
      </c>
      <c r="V9391" s="60" t="str">
        <f>W9391&amp;H9391</f>
        <v/>
      </c>
      <c r="W9391" s="60" t="str">
        <f>_xlfn.LET(_xlpm.TextCell,TEXT(G9391,"###"),IF(_xlpm.TextCell&lt;&gt;"",IF(StyleSpaceSplit,IFERROR(IF(FIND(" ",_xlpm.TextCell)&gt;=1,MID(_xlpm.TextCell,1,FIND(" ",_xlpm.TextCell)-1),_xlpm.TextCell),_xlpm.TextCell),_xlpm.TextCell),""))</f>
        <v/>
      </c>
      <c r="X9391" s="60" t="str">
        <f>IF(A9391&lt;&gt;"",IFERROR(IF(FIND(" ",G9391)&gt;=1,MID(G9391,FIND(" ",G9391)+1,LEN(G9391)),""),""),"")</f>
        <v/>
      </c>
      <c r="AC9391" s="51">
        <f>IFERROR(VALUE(MID($C9391,1,2)),0)</f>
        <v>0</v>
      </c>
      <c r="AD9391" s="44">
        <f>IFERROR(VALUE(MID($C9391,4,3)),0)</f>
        <v>0</v>
      </c>
      <c r="AE9391" s="51">
        <f>VALUE(RIGHT("00"&amp;AC9391,2)&amp;RIGHT("000"&amp;AD9391,3))</f>
        <v>0</v>
      </c>
    </row>
    <row r="9392" spans="1:31">
      <c r="A9392" s="60" t="str">
        <f>IF(G9392&amp;Q9392&lt;&gt;"",W9392&amp;Q9392,"")</f>
        <v/>
      </c>
      <c r="B9392" s="85" t="str">
        <f>IF(C9392&lt;&gt;"",LEFT(C9392,9),"")</f>
        <v/>
      </c>
      <c r="V9392" s="60" t="str">
        <f>W9392&amp;H9392</f>
        <v/>
      </c>
      <c r="W9392" s="60" t="str">
        <f>_xlfn.LET(_xlpm.TextCell,TEXT(G9392,"###"),IF(_xlpm.TextCell&lt;&gt;"",IF(StyleSpaceSplit,IFERROR(IF(FIND(" ",_xlpm.TextCell)&gt;=1,MID(_xlpm.TextCell,1,FIND(" ",_xlpm.TextCell)-1),_xlpm.TextCell),_xlpm.TextCell),_xlpm.TextCell),""))</f>
        <v/>
      </c>
      <c r="X9392" s="60" t="str">
        <f>IF(A9392&lt;&gt;"",IFERROR(IF(FIND(" ",G9392)&gt;=1,MID(G9392,FIND(" ",G9392)+1,LEN(G9392)),""),""),"")</f>
        <v/>
      </c>
      <c r="AC9392" s="51">
        <f>IFERROR(VALUE(MID($C9392,1,2)),0)</f>
        <v>0</v>
      </c>
      <c r="AD9392" s="44">
        <f>IFERROR(VALUE(MID($C9392,4,3)),0)</f>
        <v>0</v>
      </c>
      <c r="AE9392" s="51">
        <f>VALUE(RIGHT("00"&amp;AC9392,2)&amp;RIGHT("000"&amp;AD9392,3))</f>
        <v>0</v>
      </c>
    </row>
    <row r="9393" spans="1:31">
      <c r="A9393" s="60" t="str">
        <f>IF(G9393&amp;Q9393&lt;&gt;"",W9393&amp;Q9393,"")</f>
        <v/>
      </c>
      <c r="B9393" s="85" t="str">
        <f>IF(C9393&lt;&gt;"",LEFT(C9393,9),"")</f>
        <v/>
      </c>
      <c r="V9393" s="60" t="str">
        <f>W9393&amp;H9393</f>
        <v/>
      </c>
      <c r="W9393" s="60" t="str">
        <f>_xlfn.LET(_xlpm.TextCell,TEXT(G9393,"###"),IF(_xlpm.TextCell&lt;&gt;"",IF(StyleSpaceSplit,IFERROR(IF(FIND(" ",_xlpm.TextCell)&gt;=1,MID(_xlpm.TextCell,1,FIND(" ",_xlpm.TextCell)-1),_xlpm.TextCell),_xlpm.TextCell),_xlpm.TextCell),""))</f>
        <v/>
      </c>
      <c r="X9393" s="60" t="str">
        <f>IF(A9393&lt;&gt;"",IFERROR(IF(FIND(" ",G9393)&gt;=1,MID(G9393,FIND(" ",G9393)+1,LEN(G9393)),""),""),"")</f>
        <v/>
      </c>
      <c r="AC9393" s="51">
        <f>IFERROR(VALUE(MID($C9393,1,2)),0)</f>
        <v>0</v>
      </c>
      <c r="AD9393" s="44">
        <f>IFERROR(VALUE(MID($C9393,4,3)),0)</f>
        <v>0</v>
      </c>
      <c r="AE9393" s="51">
        <f>VALUE(RIGHT("00"&amp;AC9393,2)&amp;RIGHT("000"&amp;AD9393,3))</f>
        <v>0</v>
      </c>
    </row>
    <row r="9394" spans="1:31">
      <c r="A9394" s="60" t="str">
        <f>IF(G9394&amp;Q9394&lt;&gt;"",W9394&amp;Q9394,"")</f>
        <v/>
      </c>
      <c r="B9394" s="85" t="str">
        <f>IF(C9394&lt;&gt;"",LEFT(C9394,9),"")</f>
        <v/>
      </c>
      <c r="V9394" s="60" t="str">
        <f>W9394&amp;H9394</f>
        <v/>
      </c>
      <c r="W9394" s="60" t="str">
        <f>_xlfn.LET(_xlpm.TextCell,TEXT(G9394,"###"),IF(_xlpm.TextCell&lt;&gt;"",IF(StyleSpaceSplit,IFERROR(IF(FIND(" ",_xlpm.TextCell)&gt;=1,MID(_xlpm.TextCell,1,FIND(" ",_xlpm.TextCell)-1),_xlpm.TextCell),_xlpm.TextCell),_xlpm.TextCell),""))</f>
        <v/>
      </c>
      <c r="X9394" s="60" t="str">
        <f>IF(A9394&lt;&gt;"",IFERROR(IF(FIND(" ",G9394)&gt;=1,MID(G9394,FIND(" ",G9394)+1,LEN(G9394)),""),""),"")</f>
        <v/>
      </c>
      <c r="AC9394" s="51">
        <f>IFERROR(VALUE(MID($C9394,1,2)),0)</f>
        <v>0</v>
      </c>
      <c r="AD9394" s="44">
        <f>IFERROR(VALUE(MID($C9394,4,3)),0)</f>
        <v>0</v>
      </c>
      <c r="AE9394" s="51">
        <f>VALUE(RIGHT("00"&amp;AC9394,2)&amp;RIGHT("000"&amp;AD9394,3))</f>
        <v>0</v>
      </c>
    </row>
    <row r="9395" spans="1:31">
      <c r="A9395" s="60" t="str">
        <f>IF(G9395&amp;Q9395&lt;&gt;"",W9395&amp;Q9395,"")</f>
        <v/>
      </c>
      <c r="B9395" s="85" t="str">
        <f>IF(C9395&lt;&gt;"",LEFT(C9395,9),"")</f>
        <v/>
      </c>
      <c r="V9395" s="60" t="str">
        <f>W9395&amp;H9395</f>
        <v/>
      </c>
      <c r="W9395" s="60" t="str">
        <f>_xlfn.LET(_xlpm.TextCell,TEXT(G9395,"###"),IF(_xlpm.TextCell&lt;&gt;"",IF(StyleSpaceSplit,IFERROR(IF(FIND(" ",_xlpm.TextCell)&gt;=1,MID(_xlpm.TextCell,1,FIND(" ",_xlpm.TextCell)-1),_xlpm.TextCell),_xlpm.TextCell),_xlpm.TextCell),""))</f>
        <v/>
      </c>
      <c r="X9395" s="60" t="str">
        <f>IF(A9395&lt;&gt;"",IFERROR(IF(FIND(" ",G9395)&gt;=1,MID(G9395,FIND(" ",G9395)+1,LEN(G9395)),""),""),"")</f>
        <v/>
      </c>
      <c r="AC9395" s="51">
        <f>IFERROR(VALUE(MID($C9395,1,2)),0)</f>
        <v>0</v>
      </c>
      <c r="AD9395" s="44">
        <f>IFERROR(VALUE(MID($C9395,4,3)),0)</f>
        <v>0</v>
      </c>
      <c r="AE9395" s="51">
        <f>VALUE(RIGHT("00"&amp;AC9395,2)&amp;RIGHT("000"&amp;AD9395,3))</f>
        <v>0</v>
      </c>
    </row>
    <row r="9396" spans="1:31">
      <c r="A9396" s="60" t="str">
        <f>IF(G9396&amp;Q9396&lt;&gt;"",W9396&amp;Q9396,"")</f>
        <v/>
      </c>
      <c r="B9396" s="85" t="str">
        <f>IF(C9396&lt;&gt;"",LEFT(C9396,9),"")</f>
        <v/>
      </c>
      <c r="V9396" s="60" t="str">
        <f>W9396&amp;H9396</f>
        <v/>
      </c>
      <c r="W9396" s="60" t="str">
        <f>_xlfn.LET(_xlpm.TextCell,TEXT(G9396,"###"),IF(_xlpm.TextCell&lt;&gt;"",IF(StyleSpaceSplit,IFERROR(IF(FIND(" ",_xlpm.TextCell)&gt;=1,MID(_xlpm.TextCell,1,FIND(" ",_xlpm.TextCell)-1),_xlpm.TextCell),_xlpm.TextCell),_xlpm.TextCell),""))</f>
        <v/>
      </c>
      <c r="X9396" s="60" t="str">
        <f>IF(A9396&lt;&gt;"",IFERROR(IF(FIND(" ",G9396)&gt;=1,MID(G9396,FIND(" ",G9396)+1,LEN(G9396)),""),""),"")</f>
        <v/>
      </c>
      <c r="AC9396" s="51">
        <f>IFERROR(VALUE(MID($C9396,1,2)),0)</f>
        <v>0</v>
      </c>
      <c r="AD9396" s="44">
        <f>IFERROR(VALUE(MID($C9396,4,3)),0)</f>
        <v>0</v>
      </c>
      <c r="AE9396" s="51">
        <f>VALUE(RIGHT("00"&amp;AC9396,2)&amp;RIGHT("000"&amp;AD9396,3))</f>
        <v>0</v>
      </c>
    </row>
    <row r="9397" spans="1:31">
      <c r="A9397" s="60" t="str">
        <f>IF(G9397&amp;Q9397&lt;&gt;"",W9397&amp;Q9397,"")</f>
        <v/>
      </c>
      <c r="B9397" s="85" t="str">
        <f>IF(C9397&lt;&gt;"",LEFT(C9397,9),"")</f>
        <v/>
      </c>
      <c r="V9397" s="60" t="str">
        <f>W9397&amp;H9397</f>
        <v/>
      </c>
      <c r="W9397" s="60" t="str">
        <f>_xlfn.LET(_xlpm.TextCell,TEXT(G9397,"###"),IF(_xlpm.TextCell&lt;&gt;"",IF(StyleSpaceSplit,IFERROR(IF(FIND(" ",_xlpm.TextCell)&gt;=1,MID(_xlpm.TextCell,1,FIND(" ",_xlpm.TextCell)-1),_xlpm.TextCell),_xlpm.TextCell),_xlpm.TextCell),""))</f>
        <v/>
      </c>
      <c r="X9397" s="60" t="str">
        <f>IF(A9397&lt;&gt;"",IFERROR(IF(FIND(" ",G9397)&gt;=1,MID(G9397,FIND(" ",G9397)+1,LEN(G9397)),""),""),"")</f>
        <v/>
      </c>
      <c r="AC9397" s="51">
        <f>IFERROR(VALUE(MID($C9397,1,2)),0)</f>
        <v>0</v>
      </c>
      <c r="AD9397" s="44">
        <f>IFERROR(VALUE(MID($C9397,4,3)),0)</f>
        <v>0</v>
      </c>
      <c r="AE9397" s="51">
        <f>VALUE(RIGHT("00"&amp;AC9397,2)&amp;RIGHT("000"&amp;AD9397,3))</f>
        <v>0</v>
      </c>
    </row>
    <row r="9398" spans="1:31">
      <c r="A9398" s="60" t="str">
        <f>IF(G9398&amp;Q9398&lt;&gt;"",W9398&amp;Q9398,"")</f>
        <v/>
      </c>
      <c r="B9398" s="85" t="str">
        <f>IF(C9398&lt;&gt;"",LEFT(C9398,9),"")</f>
        <v/>
      </c>
      <c r="V9398" s="60" t="str">
        <f>W9398&amp;H9398</f>
        <v/>
      </c>
      <c r="W9398" s="60" t="str">
        <f>_xlfn.LET(_xlpm.TextCell,TEXT(G9398,"###"),IF(_xlpm.TextCell&lt;&gt;"",IF(StyleSpaceSplit,IFERROR(IF(FIND(" ",_xlpm.TextCell)&gt;=1,MID(_xlpm.TextCell,1,FIND(" ",_xlpm.TextCell)-1),_xlpm.TextCell),_xlpm.TextCell),_xlpm.TextCell),""))</f>
        <v/>
      </c>
      <c r="X9398" s="60" t="str">
        <f>IF(A9398&lt;&gt;"",IFERROR(IF(FIND(" ",G9398)&gt;=1,MID(G9398,FIND(" ",G9398)+1,LEN(G9398)),""),""),"")</f>
        <v/>
      </c>
      <c r="AC9398" s="51">
        <f>IFERROR(VALUE(MID($C9398,1,2)),0)</f>
        <v>0</v>
      </c>
      <c r="AD9398" s="44">
        <f>IFERROR(VALUE(MID($C9398,4,3)),0)</f>
        <v>0</v>
      </c>
      <c r="AE9398" s="51">
        <f>VALUE(RIGHT("00"&amp;AC9398,2)&amp;RIGHT("000"&amp;AD9398,3))</f>
        <v>0</v>
      </c>
    </row>
    <row r="9399" spans="1:31">
      <c r="A9399" s="60" t="str">
        <f>IF(G9399&amp;Q9399&lt;&gt;"",W9399&amp;Q9399,"")</f>
        <v/>
      </c>
      <c r="B9399" s="85" t="str">
        <f>IF(C9399&lt;&gt;"",LEFT(C9399,9),"")</f>
        <v/>
      </c>
      <c r="V9399" s="60" t="str">
        <f>W9399&amp;H9399</f>
        <v/>
      </c>
      <c r="W9399" s="60" t="str">
        <f>_xlfn.LET(_xlpm.TextCell,TEXT(G9399,"###"),IF(_xlpm.TextCell&lt;&gt;"",IF(StyleSpaceSplit,IFERROR(IF(FIND(" ",_xlpm.TextCell)&gt;=1,MID(_xlpm.TextCell,1,FIND(" ",_xlpm.TextCell)-1),_xlpm.TextCell),_xlpm.TextCell),_xlpm.TextCell),""))</f>
        <v/>
      </c>
      <c r="X9399" s="60" t="str">
        <f>IF(A9399&lt;&gt;"",IFERROR(IF(FIND(" ",G9399)&gt;=1,MID(G9399,FIND(" ",G9399)+1,LEN(G9399)),""),""),"")</f>
        <v/>
      </c>
      <c r="AC9399" s="51">
        <f>IFERROR(VALUE(MID($C9399,1,2)),0)</f>
        <v>0</v>
      </c>
      <c r="AD9399" s="44">
        <f>IFERROR(VALUE(MID($C9399,4,3)),0)</f>
        <v>0</v>
      </c>
      <c r="AE9399" s="51">
        <f>VALUE(RIGHT("00"&amp;AC9399,2)&amp;RIGHT("000"&amp;AD9399,3))</f>
        <v>0</v>
      </c>
    </row>
    <row r="9400" spans="1:31">
      <c r="A9400" s="60" t="str">
        <f>IF(G9400&amp;Q9400&lt;&gt;"",W9400&amp;Q9400,"")</f>
        <v/>
      </c>
      <c r="B9400" s="85" t="str">
        <f>IF(C9400&lt;&gt;"",LEFT(C9400,9),"")</f>
        <v/>
      </c>
      <c r="V9400" s="60" t="str">
        <f>W9400&amp;H9400</f>
        <v/>
      </c>
      <c r="W9400" s="60" t="str">
        <f>_xlfn.LET(_xlpm.TextCell,TEXT(G9400,"###"),IF(_xlpm.TextCell&lt;&gt;"",IF(StyleSpaceSplit,IFERROR(IF(FIND(" ",_xlpm.TextCell)&gt;=1,MID(_xlpm.TextCell,1,FIND(" ",_xlpm.TextCell)-1),_xlpm.TextCell),_xlpm.TextCell),_xlpm.TextCell),""))</f>
        <v/>
      </c>
      <c r="X9400" s="60" t="str">
        <f>IF(A9400&lt;&gt;"",IFERROR(IF(FIND(" ",G9400)&gt;=1,MID(G9400,FIND(" ",G9400)+1,LEN(G9400)),""),""),"")</f>
        <v/>
      </c>
      <c r="AC9400" s="51">
        <f>IFERROR(VALUE(MID($C9400,1,2)),0)</f>
        <v>0</v>
      </c>
      <c r="AD9400" s="44">
        <f>IFERROR(VALUE(MID($C9400,4,3)),0)</f>
        <v>0</v>
      </c>
      <c r="AE9400" s="51">
        <f>VALUE(RIGHT("00"&amp;AC9400,2)&amp;RIGHT("000"&amp;AD9400,3))</f>
        <v>0</v>
      </c>
    </row>
    <row r="9401" spans="1:31">
      <c r="A9401" s="60" t="str">
        <f>IF(G9401&amp;Q9401&lt;&gt;"",W9401&amp;Q9401,"")</f>
        <v/>
      </c>
      <c r="B9401" s="85" t="str">
        <f>IF(C9401&lt;&gt;"",LEFT(C9401,9),"")</f>
        <v/>
      </c>
      <c r="V9401" s="60" t="str">
        <f>W9401&amp;H9401</f>
        <v/>
      </c>
      <c r="W9401" s="60" t="str">
        <f>_xlfn.LET(_xlpm.TextCell,TEXT(G9401,"###"),IF(_xlpm.TextCell&lt;&gt;"",IF(StyleSpaceSplit,IFERROR(IF(FIND(" ",_xlpm.TextCell)&gt;=1,MID(_xlpm.TextCell,1,FIND(" ",_xlpm.TextCell)-1),_xlpm.TextCell),_xlpm.TextCell),_xlpm.TextCell),""))</f>
        <v/>
      </c>
      <c r="X9401" s="60" t="str">
        <f>IF(A9401&lt;&gt;"",IFERROR(IF(FIND(" ",G9401)&gt;=1,MID(G9401,FIND(" ",G9401)+1,LEN(G9401)),""),""),"")</f>
        <v/>
      </c>
      <c r="AC9401" s="51">
        <f>IFERROR(VALUE(MID($C9401,1,2)),0)</f>
        <v>0</v>
      </c>
      <c r="AD9401" s="44">
        <f>IFERROR(VALUE(MID($C9401,4,3)),0)</f>
        <v>0</v>
      </c>
      <c r="AE9401" s="51">
        <f>VALUE(RIGHT("00"&amp;AC9401,2)&amp;RIGHT("000"&amp;AD9401,3))</f>
        <v>0</v>
      </c>
    </row>
    <row r="9402" spans="1:31">
      <c r="A9402" s="60" t="str">
        <f>IF(G9402&amp;Q9402&lt;&gt;"",W9402&amp;Q9402,"")</f>
        <v/>
      </c>
      <c r="B9402" s="85" t="str">
        <f>IF(C9402&lt;&gt;"",LEFT(C9402,9),"")</f>
        <v/>
      </c>
      <c r="V9402" s="60" t="str">
        <f>W9402&amp;H9402</f>
        <v/>
      </c>
      <c r="W9402" s="60" t="str">
        <f>_xlfn.LET(_xlpm.TextCell,TEXT(G9402,"###"),IF(_xlpm.TextCell&lt;&gt;"",IF(StyleSpaceSplit,IFERROR(IF(FIND(" ",_xlpm.TextCell)&gt;=1,MID(_xlpm.TextCell,1,FIND(" ",_xlpm.TextCell)-1),_xlpm.TextCell),_xlpm.TextCell),_xlpm.TextCell),""))</f>
        <v/>
      </c>
      <c r="X9402" s="60" t="str">
        <f>IF(A9402&lt;&gt;"",IFERROR(IF(FIND(" ",G9402)&gt;=1,MID(G9402,FIND(" ",G9402)+1,LEN(G9402)),""),""),"")</f>
        <v/>
      </c>
      <c r="AC9402" s="51">
        <f>IFERROR(VALUE(MID($C9402,1,2)),0)</f>
        <v>0</v>
      </c>
      <c r="AD9402" s="44">
        <f>IFERROR(VALUE(MID($C9402,4,3)),0)</f>
        <v>0</v>
      </c>
      <c r="AE9402" s="51">
        <f>VALUE(RIGHT("00"&amp;AC9402,2)&amp;RIGHT("000"&amp;AD9402,3))</f>
        <v>0</v>
      </c>
    </row>
    <row r="9403" spans="1:31">
      <c r="A9403" s="60" t="str">
        <f>IF(G9403&amp;Q9403&lt;&gt;"",W9403&amp;Q9403,"")</f>
        <v/>
      </c>
      <c r="B9403" s="85" t="str">
        <f>IF(C9403&lt;&gt;"",LEFT(C9403,9),"")</f>
        <v/>
      </c>
      <c r="V9403" s="60" t="str">
        <f>W9403&amp;H9403</f>
        <v/>
      </c>
      <c r="W9403" s="60" t="str">
        <f>_xlfn.LET(_xlpm.TextCell,TEXT(G9403,"###"),IF(_xlpm.TextCell&lt;&gt;"",IF(StyleSpaceSplit,IFERROR(IF(FIND(" ",_xlpm.TextCell)&gt;=1,MID(_xlpm.TextCell,1,FIND(" ",_xlpm.TextCell)-1),_xlpm.TextCell),_xlpm.TextCell),_xlpm.TextCell),""))</f>
        <v/>
      </c>
      <c r="X9403" s="60" t="str">
        <f>IF(A9403&lt;&gt;"",IFERROR(IF(FIND(" ",G9403)&gt;=1,MID(G9403,FIND(" ",G9403)+1,LEN(G9403)),""),""),"")</f>
        <v/>
      </c>
      <c r="AC9403" s="51">
        <f>IFERROR(VALUE(MID($C9403,1,2)),0)</f>
        <v>0</v>
      </c>
      <c r="AD9403" s="44">
        <f>IFERROR(VALUE(MID($C9403,4,3)),0)</f>
        <v>0</v>
      </c>
      <c r="AE9403" s="51">
        <f>VALUE(RIGHT("00"&amp;AC9403,2)&amp;RIGHT("000"&amp;AD9403,3))</f>
        <v>0</v>
      </c>
    </row>
    <row r="9404" spans="1:31">
      <c r="A9404" s="60" t="str">
        <f>IF(G9404&amp;Q9404&lt;&gt;"",W9404&amp;Q9404,"")</f>
        <v/>
      </c>
      <c r="B9404" s="85" t="str">
        <f>IF(C9404&lt;&gt;"",LEFT(C9404,9),"")</f>
        <v/>
      </c>
      <c r="V9404" s="60" t="str">
        <f>W9404&amp;H9404</f>
        <v/>
      </c>
      <c r="W9404" s="60" t="str">
        <f>_xlfn.LET(_xlpm.TextCell,TEXT(G9404,"###"),IF(_xlpm.TextCell&lt;&gt;"",IF(StyleSpaceSplit,IFERROR(IF(FIND(" ",_xlpm.TextCell)&gt;=1,MID(_xlpm.TextCell,1,FIND(" ",_xlpm.TextCell)-1),_xlpm.TextCell),_xlpm.TextCell),_xlpm.TextCell),""))</f>
        <v/>
      </c>
      <c r="X9404" s="60" t="str">
        <f>IF(A9404&lt;&gt;"",IFERROR(IF(FIND(" ",G9404)&gt;=1,MID(G9404,FIND(" ",G9404)+1,LEN(G9404)),""),""),"")</f>
        <v/>
      </c>
      <c r="AC9404" s="51">
        <f>IFERROR(VALUE(MID($C9404,1,2)),0)</f>
        <v>0</v>
      </c>
      <c r="AD9404" s="44">
        <f>IFERROR(VALUE(MID($C9404,4,3)),0)</f>
        <v>0</v>
      </c>
      <c r="AE9404" s="51">
        <f>VALUE(RIGHT("00"&amp;AC9404,2)&amp;RIGHT("000"&amp;AD9404,3))</f>
        <v>0</v>
      </c>
    </row>
    <row r="9405" spans="1:31">
      <c r="A9405" s="60" t="str">
        <f>IF(G9405&amp;Q9405&lt;&gt;"",W9405&amp;Q9405,"")</f>
        <v/>
      </c>
      <c r="B9405" s="85" t="str">
        <f>IF(C9405&lt;&gt;"",LEFT(C9405,9),"")</f>
        <v/>
      </c>
      <c r="V9405" s="60" t="str">
        <f>W9405&amp;H9405</f>
        <v/>
      </c>
      <c r="W9405" s="60" t="str">
        <f>_xlfn.LET(_xlpm.TextCell,TEXT(G9405,"###"),IF(_xlpm.TextCell&lt;&gt;"",IF(StyleSpaceSplit,IFERROR(IF(FIND(" ",_xlpm.TextCell)&gt;=1,MID(_xlpm.TextCell,1,FIND(" ",_xlpm.TextCell)-1),_xlpm.TextCell),_xlpm.TextCell),_xlpm.TextCell),""))</f>
        <v/>
      </c>
      <c r="X9405" s="60" t="str">
        <f>IF(A9405&lt;&gt;"",IFERROR(IF(FIND(" ",G9405)&gt;=1,MID(G9405,FIND(" ",G9405)+1,LEN(G9405)),""),""),"")</f>
        <v/>
      </c>
      <c r="AC9405" s="51">
        <f>IFERROR(VALUE(MID($C9405,1,2)),0)</f>
        <v>0</v>
      </c>
      <c r="AD9405" s="44">
        <f>IFERROR(VALUE(MID($C9405,4,3)),0)</f>
        <v>0</v>
      </c>
      <c r="AE9405" s="51">
        <f>VALUE(RIGHT("00"&amp;AC9405,2)&amp;RIGHT("000"&amp;AD9405,3))</f>
        <v>0</v>
      </c>
    </row>
    <row r="9406" spans="1:31">
      <c r="A9406" s="60" t="str">
        <f>IF(G9406&amp;Q9406&lt;&gt;"",W9406&amp;Q9406,"")</f>
        <v/>
      </c>
      <c r="B9406" s="85" t="str">
        <f>IF(C9406&lt;&gt;"",LEFT(C9406,9),"")</f>
        <v/>
      </c>
      <c r="V9406" s="60" t="str">
        <f>W9406&amp;H9406</f>
        <v/>
      </c>
      <c r="W9406" s="60" t="str">
        <f>_xlfn.LET(_xlpm.TextCell,TEXT(G9406,"###"),IF(_xlpm.TextCell&lt;&gt;"",IF(StyleSpaceSplit,IFERROR(IF(FIND(" ",_xlpm.TextCell)&gt;=1,MID(_xlpm.TextCell,1,FIND(" ",_xlpm.TextCell)-1),_xlpm.TextCell),_xlpm.TextCell),_xlpm.TextCell),""))</f>
        <v/>
      </c>
      <c r="X9406" s="60" t="str">
        <f>IF(A9406&lt;&gt;"",IFERROR(IF(FIND(" ",G9406)&gt;=1,MID(G9406,FIND(" ",G9406)+1,LEN(G9406)),""),""),"")</f>
        <v/>
      </c>
      <c r="AC9406" s="51">
        <f>IFERROR(VALUE(MID($C9406,1,2)),0)</f>
        <v>0</v>
      </c>
      <c r="AD9406" s="44">
        <f>IFERROR(VALUE(MID($C9406,4,3)),0)</f>
        <v>0</v>
      </c>
      <c r="AE9406" s="51">
        <f>VALUE(RIGHT("00"&amp;AC9406,2)&amp;RIGHT("000"&amp;AD9406,3))</f>
        <v>0</v>
      </c>
    </row>
    <row r="9407" spans="1:31">
      <c r="A9407" s="60" t="str">
        <f>IF(G9407&amp;Q9407&lt;&gt;"",W9407&amp;Q9407,"")</f>
        <v/>
      </c>
      <c r="B9407" s="85" t="str">
        <f>IF(C9407&lt;&gt;"",LEFT(C9407,9),"")</f>
        <v/>
      </c>
      <c r="V9407" s="60" t="str">
        <f>W9407&amp;H9407</f>
        <v/>
      </c>
      <c r="W9407" s="60" t="str">
        <f>_xlfn.LET(_xlpm.TextCell,TEXT(G9407,"###"),IF(_xlpm.TextCell&lt;&gt;"",IF(StyleSpaceSplit,IFERROR(IF(FIND(" ",_xlpm.TextCell)&gt;=1,MID(_xlpm.TextCell,1,FIND(" ",_xlpm.TextCell)-1),_xlpm.TextCell),_xlpm.TextCell),_xlpm.TextCell),""))</f>
        <v/>
      </c>
      <c r="X9407" s="60" t="str">
        <f>IF(A9407&lt;&gt;"",IFERROR(IF(FIND(" ",G9407)&gt;=1,MID(G9407,FIND(" ",G9407)+1,LEN(G9407)),""),""),"")</f>
        <v/>
      </c>
      <c r="AC9407" s="51">
        <f>IFERROR(VALUE(MID($C9407,1,2)),0)</f>
        <v>0</v>
      </c>
      <c r="AD9407" s="44">
        <f>IFERROR(VALUE(MID($C9407,4,3)),0)</f>
        <v>0</v>
      </c>
      <c r="AE9407" s="51">
        <f>VALUE(RIGHT("00"&amp;AC9407,2)&amp;RIGHT("000"&amp;AD9407,3))</f>
        <v>0</v>
      </c>
    </row>
    <row r="9408" spans="1:31">
      <c r="A9408" s="60" t="str">
        <f>IF(G9408&amp;Q9408&lt;&gt;"",W9408&amp;Q9408,"")</f>
        <v/>
      </c>
      <c r="B9408" s="85" t="str">
        <f>IF(C9408&lt;&gt;"",LEFT(C9408,9),"")</f>
        <v/>
      </c>
      <c r="V9408" s="60" t="str">
        <f>W9408&amp;H9408</f>
        <v/>
      </c>
      <c r="W9408" s="60" t="str">
        <f>_xlfn.LET(_xlpm.TextCell,TEXT(G9408,"###"),IF(_xlpm.TextCell&lt;&gt;"",IF(StyleSpaceSplit,IFERROR(IF(FIND(" ",_xlpm.TextCell)&gt;=1,MID(_xlpm.TextCell,1,FIND(" ",_xlpm.TextCell)-1),_xlpm.TextCell),_xlpm.TextCell),_xlpm.TextCell),""))</f>
        <v/>
      </c>
      <c r="X9408" s="60" t="str">
        <f>IF(A9408&lt;&gt;"",IFERROR(IF(FIND(" ",G9408)&gt;=1,MID(G9408,FIND(" ",G9408)+1,LEN(G9408)),""),""),"")</f>
        <v/>
      </c>
      <c r="AC9408" s="51">
        <f>IFERROR(VALUE(MID($C9408,1,2)),0)</f>
        <v>0</v>
      </c>
      <c r="AD9408" s="44">
        <f>IFERROR(VALUE(MID($C9408,4,3)),0)</f>
        <v>0</v>
      </c>
      <c r="AE9408" s="51">
        <f>VALUE(RIGHT("00"&amp;AC9408,2)&amp;RIGHT("000"&amp;AD9408,3))</f>
        <v>0</v>
      </c>
    </row>
    <row r="9409" spans="1:31">
      <c r="A9409" s="60" t="str">
        <f>IF(G9409&amp;Q9409&lt;&gt;"",W9409&amp;Q9409,"")</f>
        <v/>
      </c>
      <c r="B9409" s="85" t="str">
        <f>IF(C9409&lt;&gt;"",LEFT(C9409,9),"")</f>
        <v/>
      </c>
      <c r="V9409" s="60" t="str">
        <f>W9409&amp;H9409</f>
        <v/>
      </c>
      <c r="W9409" s="60" t="str">
        <f>_xlfn.LET(_xlpm.TextCell,TEXT(G9409,"###"),IF(_xlpm.TextCell&lt;&gt;"",IF(StyleSpaceSplit,IFERROR(IF(FIND(" ",_xlpm.TextCell)&gt;=1,MID(_xlpm.TextCell,1,FIND(" ",_xlpm.TextCell)-1),_xlpm.TextCell),_xlpm.TextCell),_xlpm.TextCell),""))</f>
        <v/>
      </c>
      <c r="X9409" s="60" t="str">
        <f>IF(A9409&lt;&gt;"",IFERROR(IF(FIND(" ",G9409)&gt;=1,MID(G9409,FIND(" ",G9409)+1,LEN(G9409)),""),""),"")</f>
        <v/>
      </c>
      <c r="AC9409" s="51">
        <f>IFERROR(VALUE(MID($C9409,1,2)),0)</f>
        <v>0</v>
      </c>
      <c r="AD9409" s="44">
        <f>IFERROR(VALUE(MID($C9409,4,3)),0)</f>
        <v>0</v>
      </c>
      <c r="AE9409" s="51">
        <f>VALUE(RIGHT("00"&amp;AC9409,2)&amp;RIGHT("000"&amp;AD9409,3))</f>
        <v>0</v>
      </c>
    </row>
    <row r="9410" spans="1:31">
      <c r="A9410" s="60" t="str">
        <f>IF(G9410&amp;Q9410&lt;&gt;"",W9410&amp;Q9410,"")</f>
        <v/>
      </c>
      <c r="B9410" s="85" t="str">
        <f>IF(C9410&lt;&gt;"",LEFT(C9410,9),"")</f>
        <v/>
      </c>
      <c r="V9410" s="60" t="str">
        <f>W9410&amp;H9410</f>
        <v/>
      </c>
      <c r="W9410" s="60" t="str">
        <f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>IF(A9410&lt;&gt;"",IFERROR(IF(FIND(" ",G9410)&gt;=1,MID(G9410,FIND(" ",G9410)+1,LEN(G9410)),""),""),"")</f>
        <v/>
      </c>
      <c r="AC9410" s="51">
        <f>IFERROR(VALUE(MID($C9410,1,2)),0)</f>
        <v>0</v>
      </c>
      <c r="AD9410" s="44">
        <f>IFERROR(VALUE(MID($C9410,4,3)),0)</f>
        <v>0</v>
      </c>
      <c r="AE9410" s="51">
        <f>VALUE(RIGHT("00"&amp;AC9410,2)&amp;RIGHT("000"&amp;AD9410,3))</f>
        <v>0</v>
      </c>
    </row>
    <row r="9411" spans="1:31">
      <c r="A9411" s="60" t="str">
        <f>IF(G9411&amp;Q9411&lt;&gt;"",W9411&amp;Q9411,"")</f>
        <v/>
      </c>
      <c r="B9411" s="85" t="str">
        <f>IF(C9411&lt;&gt;"",LEFT(C9411,9),"")</f>
        <v/>
      </c>
      <c r="V9411" s="60" t="str">
        <f>W9411&amp;H9411</f>
        <v/>
      </c>
      <c r="W9411" s="60" t="str">
        <f>_xlfn.LET(_xlpm.TextCell,TEXT(G9411,"###"),IF(_xlpm.TextCell&lt;&gt;"",IF(StyleSpaceSplit,IFERROR(IF(FIND(" ",_xlpm.TextCell)&gt;=1,MID(_xlpm.TextCell,1,FIND(" ",_xlpm.TextCell)-1),_xlpm.TextCell),_xlpm.TextCell),_xlpm.TextCell),""))</f>
        <v/>
      </c>
      <c r="X9411" s="60" t="str">
        <f>IF(A9411&lt;&gt;"",IFERROR(IF(FIND(" ",G9411)&gt;=1,MID(G9411,FIND(" ",G9411)+1,LEN(G9411)),""),""),"")</f>
        <v/>
      </c>
      <c r="AC9411" s="51">
        <f>IFERROR(VALUE(MID($C9411,1,2)),0)</f>
        <v>0</v>
      </c>
      <c r="AD9411" s="44">
        <f>IFERROR(VALUE(MID($C9411,4,3)),0)</f>
        <v>0</v>
      </c>
      <c r="AE9411" s="51">
        <f>VALUE(RIGHT("00"&amp;AC9411,2)&amp;RIGHT("000"&amp;AD9411,3))</f>
        <v>0</v>
      </c>
    </row>
    <row r="9412" spans="1:31">
      <c r="A9412" s="60" t="str">
        <f>IF(G9412&amp;Q9412&lt;&gt;"",W9412&amp;Q9412,"")</f>
        <v/>
      </c>
      <c r="B9412" s="85" t="str">
        <f>IF(C9412&lt;&gt;"",LEFT(C9412,9),"")</f>
        <v/>
      </c>
      <c r="V9412" s="60" t="str">
        <f>W9412&amp;H9412</f>
        <v/>
      </c>
      <c r="W9412" s="60" t="str">
        <f>_xlfn.LET(_xlpm.TextCell,TEXT(G9412,"###"),IF(_xlpm.TextCell&lt;&gt;"",IF(StyleSpaceSplit,IFERROR(IF(FIND(" ",_xlpm.TextCell)&gt;=1,MID(_xlpm.TextCell,1,FIND(" ",_xlpm.TextCell)-1),_xlpm.TextCell),_xlpm.TextCell),_xlpm.TextCell),""))</f>
        <v/>
      </c>
      <c r="X9412" s="60" t="str">
        <f>IF(A9412&lt;&gt;"",IFERROR(IF(FIND(" ",G9412)&gt;=1,MID(G9412,FIND(" ",G9412)+1,LEN(G9412)),""),""),"")</f>
        <v/>
      </c>
      <c r="AC9412" s="51">
        <f>IFERROR(VALUE(MID($C9412,1,2)),0)</f>
        <v>0</v>
      </c>
      <c r="AD9412" s="44">
        <f>IFERROR(VALUE(MID($C9412,4,3)),0)</f>
        <v>0</v>
      </c>
      <c r="AE9412" s="51">
        <f>VALUE(RIGHT("00"&amp;AC9412,2)&amp;RIGHT("000"&amp;AD9412,3))</f>
        <v>0</v>
      </c>
    </row>
    <row r="9413" spans="1:31">
      <c r="A9413" s="60" t="str">
        <f>IF(G9413&amp;Q9413&lt;&gt;"",W9413&amp;Q9413,"")</f>
        <v/>
      </c>
      <c r="B9413" s="85" t="str">
        <f>IF(C9413&lt;&gt;"",LEFT(C9413,9),"")</f>
        <v/>
      </c>
      <c r="V9413" s="60" t="str">
        <f>W9413&amp;H9413</f>
        <v/>
      </c>
      <c r="W9413" s="60" t="str">
        <f>_xlfn.LET(_xlpm.TextCell,TEXT(G9413,"###"),IF(_xlpm.TextCell&lt;&gt;"",IF(StyleSpaceSplit,IFERROR(IF(FIND(" ",_xlpm.TextCell)&gt;=1,MID(_xlpm.TextCell,1,FIND(" ",_xlpm.TextCell)-1),_xlpm.TextCell),_xlpm.TextCell),_xlpm.TextCell),""))</f>
        <v/>
      </c>
      <c r="X9413" s="60" t="str">
        <f>IF(A9413&lt;&gt;"",IFERROR(IF(FIND(" ",G9413)&gt;=1,MID(G9413,FIND(" ",G9413)+1,LEN(G9413)),""),""),"")</f>
        <v/>
      </c>
      <c r="AC9413" s="51">
        <f>IFERROR(VALUE(MID($C9413,1,2)),0)</f>
        <v>0</v>
      </c>
      <c r="AD9413" s="44">
        <f>IFERROR(VALUE(MID($C9413,4,3)),0)</f>
        <v>0</v>
      </c>
      <c r="AE9413" s="51">
        <f>VALUE(RIGHT("00"&amp;AC9413,2)&amp;RIGHT("000"&amp;AD9413,3))</f>
        <v>0</v>
      </c>
    </row>
    <row r="9414" spans="1:31">
      <c r="A9414" s="60" t="str">
        <f>IF(G9414&amp;Q9414&lt;&gt;"",W9414&amp;Q9414,"")</f>
        <v/>
      </c>
      <c r="B9414" s="85" t="str">
        <f>IF(C9414&lt;&gt;"",LEFT(C9414,9),"")</f>
        <v/>
      </c>
      <c r="V9414" s="60" t="str">
        <f>W9414&amp;H9414</f>
        <v/>
      </c>
      <c r="W9414" s="60" t="str">
        <f>_xlfn.LET(_xlpm.TextCell,TEXT(G9414,"###"),IF(_xlpm.TextCell&lt;&gt;"",IF(StyleSpaceSplit,IFERROR(IF(FIND(" ",_xlpm.TextCell)&gt;=1,MID(_xlpm.TextCell,1,FIND(" ",_xlpm.TextCell)-1),_xlpm.TextCell),_xlpm.TextCell),_xlpm.TextCell),""))</f>
        <v/>
      </c>
      <c r="X9414" s="60" t="str">
        <f>IF(A9414&lt;&gt;"",IFERROR(IF(FIND(" ",G9414)&gt;=1,MID(G9414,FIND(" ",G9414)+1,LEN(G9414)),""),""),"")</f>
        <v/>
      </c>
      <c r="AC9414" s="51">
        <f>IFERROR(VALUE(MID($C9414,1,2)),0)</f>
        <v>0</v>
      </c>
      <c r="AD9414" s="44">
        <f>IFERROR(VALUE(MID($C9414,4,3)),0)</f>
        <v>0</v>
      </c>
      <c r="AE9414" s="51">
        <f>VALUE(RIGHT("00"&amp;AC9414,2)&amp;RIGHT("000"&amp;AD9414,3))</f>
        <v>0</v>
      </c>
    </row>
    <row r="9415" spans="1:31">
      <c r="A9415" s="60" t="str">
        <f>IF(G9415&amp;Q9415&lt;&gt;"",W9415&amp;Q9415,"")</f>
        <v/>
      </c>
      <c r="B9415" s="85" t="str">
        <f>IF(C9415&lt;&gt;"",LEFT(C9415,9),"")</f>
        <v/>
      </c>
      <c r="V9415" s="60" t="str">
        <f>W9415&amp;H9415</f>
        <v/>
      </c>
      <c r="W9415" s="60" t="str">
        <f>_xlfn.LET(_xlpm.TextCell,TEXT(G9415,"###"),IF(_xlpm.TextCell&lt;&gt;"",IF(StyleSpaceSplit,IFERROR(IF(FIND(" ",_xlpm.TextCell)&gt;=1,MID(_xlpm.TextCell,1,FIND(" ",_xlpm.TextCell)-1),_xlpm.TextCell),_xlpm.TextCell),_xlpm.TextCell),""))</f>
        <v/>
      </c>
      <c r="X9415" s="60" t="str">
        <f>IF(A9415&lt;&gt;"",IFERROR(IF(FIND(" ",G9415)&gt;=1,MID(G9415,FIND(" ",G9415)+1,LEN(G9415)),""),""),"")</f>
        <v/>
      </c>
      <c r="AC9415" s="51">
        <f>IFERROR(VALUE(MID($C9415,1,2)),0)</f>
        <v>0</v>
      </c>
      <c r="AD9415" s="44">
        <f>IFERROR(VALUE(MID($C9415,4,3)),0)</f>
        <v>0</v>
      </c>
      <c r="AE9415" s="51">
        <f>VALUE(RIGHT("00"&amp;AC9415,2)&amp;RIGHT("000"&amp;AD9415,3))</f>
        <v>0</v>
      </c>
    </row>
    <row r="9416" spans="1:31">
      <c r="A9416" s="60" t="str">
        <f>IF(G9416&amp;Q9416&lt;&gt;"",W9416&amp;Q9416,"")</f>
        <v/>
      </c>
      <c r="B9416" s="85" t="str">
        <f>IF(C9416&lt;&gt;"",LEFT(C9416,9),"")</f>
        <v/>
      </c>
      <c r="V9416" s="60" t="str">
        <f>W9416&amp;H9416</f>
        <v/>
      </c>
      <c r="W9416" s="60" t="str">
        <f>_xlfn.LET(_xlpm.TextCell,TEXT(G9416,"###"),IF(_xlpm.TextCell&lt;&gt;"",IF(StyleSpaceSplit,IFERROR(IF(FIND(" ",_xlpm.TextCell)&gt;=1,MID(_xlpm.TextCell,1,FIND(" ",_xlpm.TextCell)-1),_xlpm.TextCell),_xlpm.TextCell),_xlpm.TextCell),""))</f>
        <v/>
      </c>
      <c r="X9416" s="60" t="str">
        <f>IF(A9416&lt;&gt;"",IFERROR(IF(FIND(" ",G9416)&gt;=1,MID(G9416,FIND(" ",G9416)+1,LEN(G9416)),""),""),"")</f>
        <v/>
      </c>
      <c r="AC9416" s="51">
        <f>IFERROR(VALUE(MID($C9416,1,2)),0)</f>
        <v>0</v>
      </c>
      <c r="AD9416" s="44">
        <f>IFERROR(VALUE(MID($C9416,4,3)),0)</f>
        <v>0</v>
      </c>
      <c r="AE9416" s="51">
        <f>VALUE(RIGHT("00"&amp;AC9416,2)&amp;RIGHT("000"&amp;AD9416,3))</f>
        <v>0</v>
      </c>
    </row>
    <row r="9417" spans="1:31">
      <c r="A9417" s="60" t="str">
        <f>IF(G9417&amp;Q9417&lt;&gt;"",W9417&amp;Q9417,"")</f>
        <v/>
      </c>
      <c r="B9417" s="85" t="str">
        <f>IF(C9417&lt;&gt;"",LEFT(C9417,9),"")</f>
        <v/>
      </c>
      <c r="V9417" s="60" t="str">
        <f>W9417&amp;H9417</f>
        <v/>
      </c>
      <c r="W9417" s="60" t="str">
        <f>_xlfn.LET(_xlpm.TextCell,TEXT(G9417,"###"),IF(_xlpm.TextCell&lt;&gt;"",IF(StyleSpaceSplit,IFERROR(IF(FIND(" ",_xlpm.TextCell)&gt;=1,MID(_xlpm.TextCell,1,FIND(" ",_xlpm.TextCell)-1),_xlpm.TextCell),_xlpm.TextCell),_xlpm.TextCell),""))</f>
        <v/>
      </c>
      <c r="X9417" s="60" t="str">
        <f>IF(A9417&lt;&gt;"",IFERROR(IF(FIND(" ",G9417)&gt;=1,MID(G9417,FIND(" ",G9417)+1,LEN(G9417)),""),""),"")</f>
        <v/>
      </c>
      <c r="AC9417" s="51">
        <f>IFERROR(VALUE(MID($C9417,1,2)),0)</f>
        <v>0</v>
      </c>
      <c r="AD9417" s="44">
        <f>IFERROR(VALUE(MID($C9417,4,3)),0)</f>
        <v>0</v>
      </c>
      <c r="AE9417" s="51">
        <f>VALUE(RIGHT("00"&amp;AC9417,2)&amp;RIGHT("000"&amp;AD9417,3))</f>
        <v>0</v>
      </c>
    </row>
    <row r="9418" spans="1:31">
      <c r="A9418" s="60" t="str">
        <f>IF(G9418&amp;Q9418&lt;&gt;"",W9418&amp;Q9418,"")</f>
        <v/>
      </c>
      <c r="B9418" s="85" t="str">
        <f>IF(C9418&lt;&gt;"",LEFT(C9418,9),"")</f>
        <v/>
      </c>
      <c r="V9418" s="60" t="str">
        <f>W9418&amp;H9418</f>
        <v/>
      </c>
      <c r="W9418" s="60" t="str">
        <f>_xlfn.LET(_xlpm.TextCell,TEXT(G9418,"###"),IF(_xlpm.TextCell&lt;&gt;"",IF(StyleSpaceSplit,IFERROR(IF(FIND(" ",_xlpm.TextCell)&gt;=1,MID(_xlpm.TextCell,1,FIND(" ",_xlpm.TextCell)-1),_xlpm.TextCell),_xlpm.TextCell),_xlpm.TextCell),""))</f>
        <v/>
      </c>
      <c r="X9418" s="60" t="str">
        <f>IF(A9418&lt;&gt;"",IFERROR(IF(FIND(" ",G9418)&gt;=1,MID(G9418,FIND(" ",G9418)+1,LEN(G9418)),""),""),"")</f>
        <v/>
      </c>
      <c r="AC9418" s="51">
        <f>IFERROR(VALUE(MID($C9418,1,2)),0)</f>
        <v>0</v>
      </c>
      <c r="AD9418" s="44">
        <f>IFERROR(VALUE(MID($C9418,4,3)),0)</f>
        <v>0</v>
      </c>
      <c r="AE9418" s="51">
        <f>VALUE(RIGHT("00"&amp;AC9418,2)&amp;RIGHT("000"&amp;AD9418,3))</f>
        <v>0</v>
      </c>
    </row>
    <row r="9419" spans="1:31">
      <c r="A9419" s="60" t="str">
        <f>IF(G9419&amp;Q9419&lt;&gt;"",W9419&amp;Q9419,"")</f>
        <v/>
      </c>
      <c r="B9419" s="85" t="str">
        <f>IF(C9419&lt;&gt;"",LEFT(C9419,9),"")</f>
        <v/>
      </c>
      <c r="V9419" s="60" t="str">
        <f>W9419&amp;H9419</f>
        <v/>
      </c>
      <c r="W9419" s="60" t="str">
        <f>_xlfn.LET(_xlpm.TextCell,TEXT(G9419,"###"),IF(_xlpm.TextCell&lt;&gt;"",IF(StyleSpaceSplit,IFERROR(IF(FIND(" ",_xlpm.TextCell)&gt;=1,MID(_xlpm.TextCell,1,FIND(" ",_xlpm.TextCell)-1),_xlpm.TextCell),_xlpm.TextCell),_xlpm.TextCell),""))</f>
        <v/>
      </c>
      <c r="X9419" s="60" t="str">
        <f>IF(A9419&lt;&gt;"",IFERROR(IF(FIND(" ",G9419)&gt;=1,MID(G9419,FIND(" ",G9419)+1,LEN(G9419)),""),""),"")</f>
        <v/>
      </c>
      <c r="AC9419" s="51">
        <f>IFERROR(VALUE(MID($C9419,1,2)),0)</f>
        <v>0</v>
      </c>
      <c r="AD9419" s="44">
        <f>IFERROR(VALUE(MID($C9419,4,3)),0)</f>
        <v>0</v>
      </c>
      <c r="AE9419" s="51">
        <f>VALUE(RIGHT("00"&amp;AC9419,2)&amp;RIGHT("000"&amp;AD9419,3))</f>
        <v>0</v>
      </c>
    </row>
    <row r="9420" spans="1:31">
      <c r="A9420" s="60" t="str">
        <f>IF(G9420&amp;Q9420&lt;&gt;"",W9420&amp;Q9420,"")</f>
        <v/>
      </c>
      <c r="B9420" s="85" t="str">
        <f>IF(C9420&lt;&gt;"",LEFT(C9420,9),"")</f>
        <v/>
      </c>
      <c r="V9420" s="60" t="str">
        <f>W9420&amp;H9420</f>
        <v/>
      </c>
      <c r="W9420" s="60" t="str">
        <f>_xlfn.LET(_xlpm.TextCell,TEXT(G9420,"###"),IF(_xlpm.TextCell&lt;&gt;"",IF(StyleSpaceSplit,IFERROR(IF(FIND(" ",_xlpm.TextCell)&gt;=1,MID(_xlpm.TextCell,1,FIND(" ",_xlpm.TextCell)-1),_xlpm.TextCell),_xlpm.TextCell),_xlpm.TextCell),""))</f>
        <v/>
      </c>
      <c r="X9420" s="60" t="str">
        <f>IF(A9420&lt;&gt;"",IFERROR(IF(FIND(" ",G9420)&gt;=1,MID(G9420,FIND(" ",G9420)+1,LEN(G9420)),""),""),"")</f>
        <v/>
      </c>
      <c r="AC9420" s="51">
        <f>IFERROR(VALUE(MID($C9420,1,2)),0)</f>
        <v>0</v>
      </c>
      <c r="AD9420" s="44">
        <f>IFERROR(VALUE(MID($C9420,4,3)),0)</f>
        <v>0</v>
      </c>
      <c r="AE9420" s="51">
        <f>VALUE(RIGHT("00"&amp;AC9420,2)&amp;RIGHT("000"&amp;AD9420,3))</f>
        <v>0</v>
      </c>
    </row>
    <row r="9421" spans="1:31">
      <c r="A9421" s="60" t="str">
        <f>IF(G9421&amp;Q9421&lt;&gt;"",W9421&amp;Q9421,"")</f>
        <v/>
      </c>
      <c r="B9421" s="85" t="str">
        <f>IF(C9421&lt;&gt;"",LEFT(C9421,9),"")</f>
        <v/>
      </c>
      <c r="V9421" s="60" t="str">
        <f>W9421&amp;H9421</f>
        <v/>
      </c>
      <c r="W9421" s="60" t="str">
        <f>_xlfn.LET(_xlpm.TextCell,TEXT(G9421,"###"),IF(_xlpm.TextCell&lt;&gt;"",IF(StyleSpaceSplit,IFERROR(IF(FIND(" ",_xlpm.TextCell)&gt;=1,MID(_xlpm.TextCell,1,FIND(" ",_xlpm.TextCell)-1),_xlpm.TextCell),_xlpm.TextCell),_xlpm.TextCell),""))</f>
        <v/>
      </c>
      <c r="X9421" s="60" t="str">
        <f>IF(A9421&lt;&gt;"",IFERROR(IF(FIND(" ",G9421)&gt;=1,MID(G9421,FIND(" ",G9421)+1,LEN(G9421)),""),""),"")</f>
        <v/>
      </c>
      <c r="AC9421" s="51">
        <f>IFERROR(VALUE(MID($C9421,1,2)),0)</f>
        <v>0</v>
      </c>
      <c r="AD9421" s="44">
        <f>IFERROR(VALUE(MID($C9421,4,3)),0)</f>
        <v>0</v>
      </c>
      <c r="AE9421" s="51">
        <f>VALUE(RIGHT("00"&amp;AC9421,2)&amp;RIGHT("000"&amp;AD9421,3))</f>
        <v>0</v>
      </c>
    </row>
    <row r="9422" spans="1:31">
      <c r="A9422" s="60" t="str">
        <f>IF(G9422&amp;Q9422&lt;&gt;"",W9422&amp;Q9422,"")</f>
        <v/>
      </c>
      <c r="B9422" s="85" t="str">
        <f>IF(C9422&lt;&gt;"",LEFT(C9422,9),"")</f>
        <v/>
      </c>
      <c r="V9422" s="60" t="str">
        <f>W9422&amp;H9422</f>
        <v/>
      </c>
      <c r="W9422" s="60" t="str">
        <f>_xlfn.LET(_xlpm.TextCell,TEXT(G9422,"###"),IF(_xlpm.TextCell&lt;&gt;"",IF(StyleSpaceSplit,IFERROR(IF(FIND(" ",_xlpm.TextCell)&gt;=1,MID(_xlpm.TextCell,1,FIND(" ",_xlpm.TextCell)-1),_xlpm.TextCell),_xlpm.TextCell),_xlpm.TextCell),""))</f>
        <v/>
      </c>
      <c r="X9422" s="60" t="str">
        <f>IF(A9422&lt;&gt;"",IFERROR(IF(FIND(" ",G9422)&gt;=1,MID(G9422,FIND(" ",G9422)+1,LEN(G9422)),""),""),"")</f>
        <v/>
      </c>
      <c r="AC9422" s="51">
        <f>IFERROR(VALUE(MID($C9422,1,2)),0)</f>
        <v>0</v>
      </c>
      <c r="AD9422" s="44">
        <f>IFERROR(VALUE(MID($C9422,4,3)),0)</f>
        <v>0</v>
      </c>
      <c r="AE9422" s="51">
        <f>VALUE(RIGHT("00"&amp;AC9422,2)&amp;RIGHT("000"&amp;AD9422,3))</f>
        <v>0</v>
      </c>
    </row>
    <row r="9423" spans="1:31">
      <c r="A9423" s="60" t="str">
        <f>IF(G9423&amp;Q9423&lt;&gt;"",W9423&amp;Q9423,"")</f>
        <v/>
      </c>
      <c r="B9423" s="85" t="str">
        <f>IF(C9423&lt;&gt;"",LEFT(C9423,9),"")</f>
        <v/>
      </c>
      <c r="V9423" s="60" t="str">
        <f>W9423&amp;H9423</f>
        <v/>
      </c>
      <c r="W9423" s="60" t="str">
        <f>_xlfn.LET(_xlpm.TextCell,TEXT(G9423,"###"),IF(_xlpm.TextCell&lt;&gt;"",IF(StyleSpaceSplit,IFERROR(IF(FIND(" ",_xlpm.TextCell)&gt;=1,MID(_xlpm.TextCell,1,FIND(" ",_xlpm.TextCell)-1),_xlpm.TextCell),_xlpm.TextCell),_xlpm.TextCell),""))</f>
        <v/>
      </c>
      <c r="X9423" s="60" t="str">
        <f>IF(A9423&lt;&gt;"",IFERROR(IF(FIND(" ",G9423)&gt;=1,MID(G9423,FIND(" ",G9423)+1,LEN(G9423)),""),""),"")</f>
        <v/>
      </c>
      <c r="AC9423" s="51">
        <f>IFERROR(VALUE(MID($C9423,1,2)),0)</f>
        <v>0</v>
      </c>
      <c r="AD9423" s="44">
        <f>IFERROR(VALUE(MID($C9423,4,3)),0)</f>
        <v>0</v>
      </c>
      <c r="AE9423" s="51">
        <f>VALUE(RIGHT("00"&amp;AC9423,2)&amp;RIGHT("000"&amp;AD9423,3))</f>
        <v>0</v>
      </c>
    </row>
    <row r="9424" spans="1:31">
      <c r="A9424" s="60" t="str">
        <f>IF(G9424&amp;Q9424&lt;&gt;"",W9424&amp;Q9424,"")</f>
        <v/>
      </c>
      <c r="B9424" s="85" t="str">
        <f>IF(C9424&lt;&gt;"",LEFT(C9424,9),"")</f>
        <v/>
      </c>
      <c r="V9424" s="60" t="str">
        <f>W9424&amp;H9424</f>
        <v/>
      </c>
      <c r="W9424" s="60" t="str">
        <f>_xlfn.LET(_xlpm.TextCell,TEXT(G9424,"###"),IF(_xlpm.TextCell&lt;&gt;"",IF(StyleSpaceSplit,IFERROR(IF(FIND(" ",_xlpm.TextCell)&gt;=1,MID(_xlpm.TextCell,1,FIND(" ",_xlpm.TextCell)-1),_xlpm.TextCell),_xlpm.TextCell),_xlpm.TextCell),""))</f>
        <v/>
      </c>
      <c r="X9424" s="60" t="str">
        <f>IF(A9424&lt;&gt;"",IFERROR(IF(FIND(" ",G9424)&gt;=1,MID(G9424,FIND(" ",G9424)+1,LEN(G9424)),""),""),"")</f>
        <v/>
      </c>
      <c r="AC9424" s="51">
        <f>IFERROR(VALUE(MID($C9424,1,2)),0)</f>
        <v>0</v>
      </c>
      <c r="AD9424" s="44">
        <f>IFERROR(VALUE(MID($C9424,4,3)),0)</f>
        <v>0</v>
      </c>
      <c r="AE9424" s="51">
        <f>VALUE(RIGHT("00"&amp;AC9424,2)&amp;RIGHT("000"&amp;AD9424,3))</f>
        <v>0</v>
      </c>
    </row>
    <row r="9425" spans="1:31">
      <c r="A9425" s="60" t="str">
        <f>IF(G9425&amp;Q9425&lt;&gt;"",W9425&amp;Q9425,"")</f>
        <v/>
      </c>
      <c r="B9425" s="85" t="str">
        <f>IF(C9425&lt;&gt;"",LEFT(C9425,9),"")</f>
        <v/>
      </c>
      <c r="V9425" s="60" t="str">
        <f>W9425&amp;H9425</f>
        <v/>
      </c>
      <c r="W9425" s="60" t="str">
        <f>_xlfn.LET(_xlpm.TextCell,TEXT(G9425,"###"),IF(_xlpm.TextCell&lt;&gt;"",IF(StyleSpaceSplit,IFERROR(IF(FIND(" ",_xlpm.TextCell)&gt;=1,MID(_xlpm.TextCell,1,FIND(" ",_xlpm.TextCell)-1),_xlpm.TextCell),_xlpm.TextCell),_xlpm.TextCell),""))</f>
        <v/>
      </c>
      <c r="X9425" s="60" t="str">
        <f>IF(A9425&lt;&gt;"",IFERROR(IF(FIND(" ",G9425)&gt;=1,MID(G9425,FIND(" ",G9425)+1,LEN(G9425)),""),""),"")</f>
        <v/>
      </c>
      <c r="AC9425" s="51">
        <f>IFERROR(VALUE(MID($C9425,1,2)),0)</f>
        <v>0</v>
      </c>
      <c r="AD9425" s="44">
        <f>IFERROR(VALUE(MID($C9425,4,3)),0)</f>
        <v>0</v>
      </c>
      <c r="AE9425" s="51">
        <f>VALUE(RIGHT("00"&amp;AC9425,2)&amp;RIGHT("000"&amp;AD9425,3))</f>
        <v>0</v>
      </c>
    </row>
    <row r="9426" spans="1:31">
      <c r="A9426" s="60" t="str">
        <f>IF(G9426&amp;Q9426&lt;&gt;"",W9426&amp;Q9426,"")</f>
        <v/>
      </c>
      <c r="B9426" s="85" t="str">
        <f>IF(C9426&lt;&gt;"",LEFT(C9426,9),"")</f>
        <v/>
      </c>
      <c r="V9426" s="60" t="str">
        <f>W9426&amp;H9426</f>
        <v/>
      </c>
      <c r="W9426" s="60" t="str">
        <f>_xlfn.LET(_xlpm.TextCell,TEXT(G9426,"###"),IF(_xlpm.TextCell&lt;&gt;"",IF(StyleSpaceSplit,IFERROR(IF(FIND(" ",_xlpm.TextCell)&gt;=1,MID(_xlpm.TextCell,1,FIND(" ",_xlpm.TextCell)-1),_xlpm.TextCell),_xlpm.TextCell),_xlpm.TextCell),""))</f>
        <v/>
      </c>
      <c r="X9426" s="60" t="str">
        <f>IF(A9426&lt;&gt;"",IFERROR(IF(FIND(" ",G9426)&gt;=1,MID(G9426,FIND(" ",G9426)+1,LEN(G9426)),""),""),"")</f>
        <v/>
      </c>
      <c r="AC9426" s="51">
        <f>IFERROR(VALUE(MID($C9426,1,2)),0)</f>
        <v>0</v>
      </c>
      <c r="AD9426" s="44">
        <f>IFERROR(VALUE(MID($C9426,4,3)),0)</f>
        <v>0</v>
      </c>
      <c r="AE9426" s="51">
        <f>VALUE(RIGHT("00"&amp;AC9426,2)&amp;RIGHT("000"&amp;AD9426,3))</f>
        <v>0</v>
      </c>
    </row>
    <row r="9427" spans="1:31">
      <c r="A9427" s="60" t="str">
        <f>IF(G9427&amp;Q9427&lt;&gt;"",W9427&amp;Q9427,"")</f>
        <v/>
      </c>
      <c r="B9427" s="85" t="str">
        <f>IF(C9427&lt;&gt;"",LEFT(C9427,9),"")</f>
        <v/>
      </c>
      <c r="V9427" s="60" t="str">
        <f>W9427&amp;H9427</f>
        <v/>
      </c>
      <c r="W9427" s="60" t="str">
        <f>_xlfn.LET(_xlpm.TextCell,TEXT(G9427,"###"),IF(_xlpm.TextCell&lt;&gt;"",IF(StyleSpaceSplit,IFERROR(IF(FIND(" ",_xlpm.TextCell)&gt;=1,MID(_xlpm.TextCell,1,FIND(" ",_xlpm.TextCell)-1),_xlpm.TextCell),_xlpm.TextCell),_xlpm.TextCell),""))</f>
        <v/>
      </c>
      <c r="X9427" s="60" t="str">
        <f>IF(A9427&lt;&gt;"",IFERROR(IF(FIND(" ",G9427)&gt;=1,MID(G9427,FIND(" ",G9427)+1,LEN(G9427)),""),""),"")</f>
        <v/>
      </c>
      <c r="AC9427" s="51">
        <f>IFERROR(VALUE(MID($C9427,1,2)),0)</f>
        <v>0</v>
      </c>
      <c r="AD9427" s="44">
        <f>IFERROR(VALUE(MID($C9427,4,3)),0)</f>
        <v>0</v>
      </c>
      <c r="AE9427" s="51">
        <f>VALUE(RIGHT("00"&amp;AC9427,2)&amp;RIGHT("000"&amp;AD9427,3))</f>
        <v>0</v>
      </c>
    </row>
    <row r="9428" spans="1:31">
      <c r="A9428" s="60" t="str">
        <f>IF(G9428&amp;Q9428&lt;&gt;"",W9428&amp;Q9428,"")</f>
        <v/>
      </c>
      <c r="B9428" s="85" t="str">
        <f>IF(C9428&lt;&gt;"",LEFT(C9428,9),"")</f>
        <v/>
      </c>
      <c r="V9428" s="60" t="str">
        <f>W9428&amp;H9428</f>
        <v/>
      </c>
      <c r="W9428" s="60" t="str">
        <f>_xlfn.LET(_xlpm.TextCell,TEXT(G9428,"###"),IF(_xlpm.TextCell&lt;&gt;"",IF(StyleSpaceSplit,IFERROR(IF(FIND(" ",_xlpm.TextCell)&gt;=1,MID(_xlpm.TextCell,1,FIND(" ",_xlpm.TextCell)-1),_xlpm.TextCell),_xlpm.TextCell),_xlpm.TextCell),""))</f>
        <v/>
      </c>
      <c r="X9428" s="60" t="str">
        <f>IF(A9428&lt;&gt;"",IFERROR(IF(FIND(" ",G9428)&gt;=1,MID(G9428,FIND(" ",G9428)+1,LEN(G9428)),""),""),"")</f>
        <v/>
      </c>
      <c r="AC9428" s="51">
        <f>IFERROR(VALUE(MID($C9428,1,2)),0)</f>
        <v>0</v>
      </c>
      <c r="AD9428" s="44">
        <f>IFERROR(VALUE(MID($C9428,4,3)),0)</f>
        <v>0</v>
      </c>
      <c r="AE9428" s="51">
        <f>VALUE(RIGHT("00"&amp;AC9428,2)&amp;RIGHT("000"&amp;AD9428,3))</f>
        <v>0</v>
      </c>
    </row>
    <row r="9429" spans="1:31">
      <c r="A9429" s="60" t="str">
        <f>IF(G9429&amp;Q9429&lt;&gt;"",W9429&amp;Q9429,"")</f>
        <v/>
      </c>
      <c r="B9429" s="85" t="str">
        <f>IF(C9429&lt;&gt;"",LEFT(C9429,9),"")</f>
        <v/>
      </c>
      <c r="V9429" s="60" t="str">
        <f>W9429&amp;H9429</f>
        <v/>
      </c>
      <c r="W9429" s="60" t="str">
        <f>_xlfn.LET(_xlpm.TextCell,TEXT(G9429,"###"),IF(_xlpm.TextCell&lt;&gt;"",IF(StyleSpaceSplit,IFERROR(IF(FIND(" ",_xlpm.TextCell)&gt;=1,MID(_xlpm.TextCell,1,FIND(" ",_xlpm.TextCell)-1),_xlpm.TextCell),_xlpm.TextCell),_xlpm.TextCell),""))</f>
        <v/>
      </c>
      <c r="X9429" s="60" t="str">
        <f>IF(A9429&lt;&gt;"",IFERROR(IF(FIND(" ",G9429)&gt;=1,MID(G9429,FIND(" ",G9429)+1,LEN(G9429)),""),""),"")</f>
        <v/>
      </c>
      <c r="AC9429" s="51">
        <f>IFERROR(VALUE(MID($C9429,1,2)),0)</f>
        <v>0</v>
      </c>
      <c r="AD9429" s="44">
        <f>IFERROR(VALUE(MID($C9429,4,3)),0)</f>
        <v>0</v>
      </c>
      <c r="AE9429" s="51">
        <f>VALUE(RIGHT("00"&amp;AC9429,2)&amp;RIGHT("000"&amp;AD9429,3))</f>
        <v>0</v>
      </c>
    </row>
    <row r="9430" spans="1:31">
      <c r="A9430" s="60" t="str">
        <f>IF(G9430&amp;Q9430&lt;&gt;"",W9430&amp;Q9430,"")</f>
        <v/>
      </c>
      <c r="B9430" s="85" t="str">
        <f>IF(C9430&lt;&gt;"",LEFT(C9430,9),"")</f>
        <v/>
      </c>
      <c r="V9430" s="60" t="str">
        <f>W9430&amp;H9430</f>
        <v/>
      </c>
      <c r="W9430" s="60" t="str">
        <f>_xlfn.LET(_xlpm.TextCell,TEXT(G9430,"###"),IF(_xlpm.TextCell&lt;&gt;"",IF(StyleSpaceSplit,IFERROR(IF(FIND(" ",_xlpm.TextCell)&gt;=1,MID(_xlpm.TextCell,1,FIND(" ",_xlpm.TextCell)-1),_xlpm.TextCell),_xlpm.TextCell),_xlpm.TextCell),""))</f>
        <v/>
      </c>
      <c r="X9430" s="60" t="str">
        <f>IF(A9430&lt;&gt;"",IFERROR(IF(FIND(" ",G9430)&gt;=1,MID(G9430,FIND(" ",G9430)+1,LEN(G9430)),""),""),"")</f>
        <v/>
      </c>
      <c r="AC9430" s="51">
        <f>IFERROR(VALUE(MID($C9430,1,2)),0)</f>
        <v>0</v>
      </c>
      <c r="AD9430" s="44">
        <f>IFERROR(VALUE(MID($C9430,4,3)),0)</f>
        <v>0</v>
      </c>
      <c r="AE9430" s="51">
        <f>VALUE(RIGHT("00"&amp;AC9430,2)&amp;RIGHT("000"&amp;AD9430,3))</f>
        <v>0</v>
      </c>
    </row>
    <row r="9431" spans="1:31">
      <c r="A9431" s="60" t="str">
        <f>IF(G9431&amp;Q9431&lt;&gt;"",W9431&amp;Q9431,"")</f>
        <v/>
      </c>
      <c r="B9431" s="85" t="str">
        <f>IF(C9431&lt;&gt;"",LEFT(C9431,9),"")</f>
        <v/>
      </c>
      <c r="V9431" s="60" t="str">
        <f>W9431&amp;H9431</f>
        <v/>
      </c>
      <c r="W9431" s="60" t="str">
        <f>_xlfn.LET(_xlpm.TextCell,TEXT(G9431,"###"),IF(_xlpm.TextCell&lt;&gt;"",IF(StyleSpaceSplit,IFERROR(IF(FIND(" ",_xlpm.TextCell)&gt;=1,MID(_xlpm.TextCell,1,FIND(" ",_xlpm.TextCell)-1),_xlpm.TextCell),_xlpm.TextCell),_xlpm.TextCell),""))</f>
        <v/>
      </c>
      <c r="X9431" s="60" t="str">
        <f>IF(A9431&lt;&gt;"",IFERROR(IF(FIND(" ",G9431)&gt;=1,MID(G9431,FIND(" ",G9431)+1,LEN(G9431)),""),""),"")</f>
        <v/>
      </c>
      <c r="AC9431" s="51">
        <f>IFERROR(VALUE(MID($C9431,1,2)),0)</f>
        <v>0</v>
      </c>
      <c r="AD9431" s="44">
        <f>IFERROR(VALUE(MID($C9431,4,3)),0)</f>
        <v>0</v>
      </c>
      <c r="AE9431" s="51">
        <f>VALUE(RIGHT("00"&amp;AC9431,2)&amp;RIGHT("000"&amp;AD9431,3))</f>
        <v>0</v>
      </c>
    </row>
    <row r="9432" spans="1:31">
      <c r="A9432" s="60" t="str">
        <f>IF(G9432&amp;Q9432&lt;&gt;"",W9432&amp;Q9432,"")</f>
        <v/>
      </c>
      <c r="B9432" s="85" t="str">
        <f>IF(C9432&lt;&gt;"",LEFT(C9432,9),"")</f>
        <v/>
      </c>
      <c r="V9432" s="60" t="str">
        <f>W9432&amp;H9432</f>
        <v/>
      </c>
      <c r="W9432" s="60" t="str">
        <f>_xlfn.LET(_xlpm.TextCell,TEXT(G9432,"###"),IF(_xlpm.TextCell&lt;&gt;"",IF(StyleSpaceSplit,IFERROR(IF(FIND(" ",_xlpm.TextCell)&gt;=1,MID(_xlpm.TextCell,1,FIND(" ",_xlpm.TextCell)-1),_xlpm.TextCell),_xlpm.TextCell),_xlpm.TextCell),""))</f>
        <v/>
      </c>
      <c r="X9432" s="60" t="str">
        <f>IF(A9432&lt;&gt;"",IFERROR(IF(FIND(" ",G9432)&gt;=1,MID(G9432,FIND(" ",G9432)+1,LEN(G9432)),""),""),"")</f>
        <v/>
      </c>
      <c r="AC9432" s="51">
        <f>IFERROR(VALUE(MID($C9432,1,2)),0)</f>
        <v>0</v>
      </c>
      <c r="AD9432" s="44">
        <f>IFERROR(VALUE(MID($C9432,4,3)),0)</f>
        <v>0</v>
      </c>
      <c r="AE9432" s="51">
        <f>VALUE(RIGHT("00"&amp;AC9432,2)&amp;RIGHT("000"&amp;AD9432,3))</f>
        <v>0</v>
      </c>
    </row>
    <row r="9433" spans="1:31">
      <c r="A9433" s="60" t="str">
        <f>IF(G9433&amp;Q9433&lt;&gt;"",W9433&amp;Q9433,"")</f>
        <v/>
      </c>
      <c r="B9433" s="85" t="str">
        <f>IF(C9433&lt;&gt;"",LEFT(C9433,9),"")</f>
        <v/>
      </c>
      <c r="V9433" s="60" t="str">
        <f>W9433&amp;H9433</f>
        <v/>
      </c>
      <c r="W9433" s="60" t="str">
        <f>_xlfn.LET(_xlpm.TextCell,TEXT(G9433,"###"),IF(_xlpm.TextCell&lt;&gt;"",IF(StyleSpaceSplit,IFERROR(IF(FIND(" ",_xlpm.TextCell)&gt;=1,MID(_xlpm.TextCell,1,FIND(" ",_xlpm.TextCell)-1),_xlpm.TextCell),_xlpm.TextCell),_xlpm.TextCell),""))</f>
        <v/>
      </c>
      <c r="X9433" s="60" t="str">
        <f>IF(A9433&lt;&gt;"",IFERROR(IF(FIND(" ",G9433)&gt;=1,MID(G9433,FIND(" ",G9433)+1,LEN(G9433)),""),""),"")</f>
        <v/>
      </c>
      <c r="AC9433" s="51">
        <f>IFERROR(VALUE(MID($C9433,1,2)),0)</f>
        <v>0</v>
      </c>
      <c r="AD9433" s="44">
        <f>IFERROR(VALUE(MID($C9433,4,3)),0)</f>
        <v>0</v>
      </c>
      <c r="AE9433" s="51">
        <f>VALUE(RIGHT("00"&amp;AC9433,2)&amp;RIGHT("000"&amp;AD9433,3))</f>
        <v>0</v>
      </c>
    </row>
    <row r="9434" spans="1:31">
      <c r="A9434" s="60" t="str">
        <f>IF(G9434&amp;Q9434&lt;&gt;"",W9434&amp;Q9434,"")</f>
        <v/>
      </c>
      <c r="B9434" s="85" t="str">
        <f>IF(C9434&lt;&gt;"",LEFT(C9434,9),"")</f>
        <v/>
      </c>
      <c r="V9434" s="60" t="str">
        <f>W9434&amp;H9434</f>
        <v/>
      </c>
      <c r="W9434" s="60" t="str">
        <f>_xlfn.LET(_xlpm.TextCell,TEXT(G9434,"###"),IF(_xlpm.TextCell&lt;&gt;"",IF(StyleSpaceSplit,IFERROR(IF(FIND(" ",_xlpm.TextCell)&gt;=1,MID(_xlpm.TextCell,1,FIND(" ",_xlpm.TextCell)-1),_xlpm.TextCell),_xlpm.TextCell),_xlpm.TextCell),""))</f>
        <v/>
      </c>
      <c r="X9434" s="60" t="str">
        <f>IF(A9434&lt;&gt;"",IFERROR(IF(FIND(" ",G9434)&gt;=1,MID(G9434,FIND(" ",G9434)+1,LEN(G9434)),""),""),"")</f>
        <v/>
      </c>
      <c r="AC9434" s="51">
        <f>IFERROR(VALUE(MID($C9434,1,2)),0)</f>
        <v>0</v>
      </c>
      <c r="AD9434" s="44">
        <f>IFERROR(VALUE(MID($C9434,4,3)),0)</f>
        <v>0</v>
      </c>
      <c r="AE9434" s="51">
        <f>VALUE(RIGHT("00"&amp;AC9434,2)&amp;RIGHT("000"&amp;AD9434,3))</f>
        <v>0</v>
      </c>
    </row>
    <row r="9435" spans="1:31">
      <c r="A9435" s="60" t="str">
        <f>IF(G9435&amp;Q9435&lt;&gt;"",W9435&amp;Q9435,"")</f>
        <v/>
      </c>
      <c r="B9435" s="85" t="str">
        <f>IF(C9435&lt;&gt;"",LEFT(C9435,9),"")</f>
        <v/>
      </c>
      <c r="V9435" s="60" t="str">
        <f>W9435&amp;H9435</f>
        <v/>
      </c>
      <c r="W9435" s="60" t="str">
        <f>_xlfn.LET(_xlpm.TextCell,TEXT(G9435,"###"),IF(_xlpm.TextCell&lt;&gt;"",IF(StyleSpaceSplit,IFERROR(IF(FIND(" ",_xlpm.TextCell)&gt;=1,MID(_xlpm.TextCell,1,FIND(" ",_xlpm.TextCell)-1),_xlpm.TextCell),_xlpm.TextCell),_xlpm.TextCell),""))</f>
        <v/>
      </c>
      <c r="X9435" s="60" t="str">
        <f>IF(A9435&lt;&gt;"",IFERROR(IF(FIND(" ",G9435)&gt;=1,MID(G9435,FIND(" ",G9435)+1,LEN(G9435)),""),""),"")</f>
        <v/>
      </c>
      <c r="AC9435" s="51">
        <f>IFERROR(VALUE(MID($C9435,1,2)),0)</f>
        <v>0</v>
      </c>
      <c r="AD9435" s="44">
        <f>IFERROR(VALUE(MID($C9435,4,3)),0)</f>
        <v>0</v>
      </c>
      <c r="AE9435" s="51">
        <f>VALUE(RIGHT("00"&amp;AC9435,2)&amp;RIGHT("000"&amp;AD9435,3))</f>
        <v>0</v>
      </c>
    </row>
    <row r="9436" spans="1:31">
      <c r="A9436" s="60" t="str">
        <f>IF(G9436&amp;Q9436&lt;&gt;"",W9436&amp;Q9436,"")</f>
        <v/>
      </c>
      <c r="B9436" s="85" t="str">
        <f>IF(C9436&lt;&gt;"",LEFT(C9436,9),"")</f>
        <v/>
      </c>
      <c r="V9436" s="60" t="str">
        <f>W9436&amp;H9436</f>
        <v/>
      </c>
      <c r="W9436" s="60" t="str">
        <f>_xlfn.LET(_xlpm.TextCell,TEXT(G9436,"###"),IF(_xlpm.TextCell&lt;&gt;"",IF(StyleSpaceSplit,IFERROR(IF(FIND(" ",_xlpm.TextCell)&gt;=1,MID(_xlpm.TextCell,1,FIND(" ",_xlpm.TextCell)-1),_xlpm.TextCell),_xlpm.TextCell),_xlpm.TextCell),""))</f>
        <v/>
      </c>
      <c r="X9436" s="60" t="str">
        <f>IF(A9436&lt;&gt;"",IFERROR(IF(FIND(" ",G9436)&gt;=1,MID(G9436,FIND(" ",G9436)+1,LEN(G9436)),""),""),"")</f>
        <v/>
      </c>
      <c r="AC9436" s="51">
        <f>IFERROR(VALUE(MID($C9436,1,2)),0)</f>
        <v>0</v>
      </c>
      <c r="AD9436" s="44">
        <f>IFERROR(VALUE(MID($C9436,4,3)),0)</f>
        <v>0</v>
      </c>
      <c r="AE9436" s="51">
        <f>VALUE(RIGHT("00"&amp;AC9436,2)&amp;RIGHT("000"&amp;AD9436,3))</f>
        <v>0</v>
      </c>
    </row>
    <row r="9437" spans="1:31">
      <c r="A9437" s="60" t="str">
        <f>IF(G9437&amp;Q9437&lt;&gt;"",W9437&amp;Q9437,"")</f>
        <v/>
      </c>
      <c r="B9437" s="85" t="str">
        <f>IF(C9437&lt;&gt;"",LEFT(C9437,9),"")</f>
        <v/>
      </c>
      <c r="V9437" s="60" t="str">
        <f>W9437&amp;H9437</f>
        <v/>
      </c>
      <c r="W9437" s="60" t="str">
        <f>_xlfn.LET(_xlpm.TextCell,TEXT(G9437,"###"),IF(_xlpm.TextCell&lt;&gt;"",IF(StyleSpaceSplit,IFERROR(IF(FIND(" ",_xlpm.TextCell)&gt;=1,MID(_xlpm.TextCell,1,FIND(" ",_xlpm.TextCell)-1),_xlpm.TextCell),_xlpm.TextCell),_xlpm.TextCell),""))</f>
        <v/>
      </c>
      <c r="X9437" s="60" t="str">
        <f>IF(A9437&lt;&gt;"",IFERROR(IF(FIND(" ",G9437)&gt;=1,MID(G9437,FIND(" ",G9437)+1,LEN(G9437)),""),""),"")</f>
        <v/>
      </c>
      <c r="AC9437" s="51">
        <f>IFERROR(VALUE(MID($C9437,1,2)),0)</f>
        <v>0</v>
      </c>
      <c r="AD9437" s="44">
        <f>IFERROR(VALUE(MID($C9437,4,3)),0)</f>
        <v>0</v>
      </c>
      <c r="AE9437" s="51">
        <f>VALUE(RIGHT("00"&amp;AC9437,2)&amp;RIGHT("000"&amp;AD9437,3))</f>
        <v>0</v>
      </c>
    </row>
    <row r="9438" spans="1:31">
      <c r="A9438" s="60" t="str">
        <f>IF(G9438&amp;Q9438&lt;&gt;"",W9438&amp;Q9438,"")</f>
        <v/>
      </c>
      <c r="B9438" s="85" t="str">
        <f>IF(C9438&lt;&gt;"",LEFT(C9438,9),"")</f>
        <v/>
      </c>
      <c r="V9438" s="60" t="str">
        <f>W9438&amp;H9438</f>
        <v/>
      </c>
      <c r="W9438" s="60" t="str">
        <f>_xlfn.LET(_xlpm.TextCell,TEXT(G9438,"###"),IF(_xlpm.TextCell&lt;&gt;"",IF(StyleSpaceSplit,IFERROR(IF(FIND(" ",_xlpm.TextCell)&gt;=1,MID(_xlpm.TextCell,1,FIND(" ",_xlpm.TextCell)-1),_xlpm.TextCell),_xlpm.TextCell),_xlpm.TextCell),""))</f>
        <v/>
      </c>
      <c r="X9438" s="60" t="str">
        <f>IF(A9438&lt;&gt;"",IFERROR(IF(FIND(" ",G9438)&gt;=1,MID(G9438,FIND(" ",G9438)+1,LEN(G9438)),""),""),"")</f>
        <v/>
      </c>
      <c r="AC9438" s="51">
        <f>IFERROR(VALUE(MID($C9438,1,2)),0)</f>
        <v>0</v>
      </c>
      <c r="AD9438" s="44">
        <f>IFERROR(VALUE(MID($C9438,4,3)),0)</f>
        <v>0</v>
      </c>
      <c r="AE9438" s="51">
        <f>VALUE(RIGHT("00"&amp;AC9438,2)&amp;RIGHT("000"&amp;AD9438,3))</f>
        <v>0</v>
      </c>
    </row>
    <row r="9439" spans="1:31">
      <c r="A9439" s="60" t="str">
        <f>IF(G9439&amp;Q9439&lt;&gt;"",W9439&amp;Q9439,"")</f>
        <v/>
      </c>
      <c r="B9439" s="85" t="str">
        <f>IF(C9439&lt;&gt;"",LEFT(C9439,9),"")</f>
        <v/>
      </c>
      <c r="V9439" s="60" t="str">
        <f>W9439&amp;H9439</f>
        <v/>
      </c>
      <c r="W9439" s="60" t="str">
        <f>_xlfn.LET(_xlpm.TextCell,TEXT(G9439,"###"),IF(_xlpm.TextCell&lt;&gt;"",IF(StyleSpaceSplit,IFERROR(IF(FIND(" ",_xlpm.TextCell)&gt;=1,MID(_xlpm.TextCell,1,FIND(" ",_xlpm.TextCell)-1),_xlpm.TextCell),_xlpm.TextCell),_xlpm.TextCell),""))</f>
        <v/>
      </c>
      <c r="X9439" s="60" t="str">
        <f>IF(A9439&lt;&gt;"",IFERROR(IF(FIND(" ",G9439)&gt;=1,MID(G9439,FIND(" ",G9439)+1,LEN(G9439)),""),""),"")</f>
        <v/>
      </c>
      <c r="AC9439" s="51">
        <f>IFERROR(VALUE(MID($C9439,1,2)),0)</f>
        <v>0</v>
      </c>
      <c r="AD9439" s="44">
        <f>IFERROR(VALUE(MID($C9439,4,3)),0)</f>
        <v>0</v>
      </c>
      <c r="AE9439" s="51">
        <f>VALUE(RIGHT("00"&amp;AC9439,2)&amp;RIGHT("000"&amp;AD9439,3))</f>
        <v>0</v>
      </c>
    </row>
    <row r="9440" spans="1:31">
      <c r="A9440" s="60" t="str">
        <f>IF(G9440&amp;Q9440&lt;&gt;"",W9440&amp;Q9440,"")</f>
        <v/>
      </c>
      <c r="B9440" s="85" t="str">
        <f>IF(C9440&lt;&gt;"",LEFT(C9440,9),"")</f>
        <v/>
      </c>
      <c r="V9440" s="60" t="str">
        <f>W9440&amp;H9440</f>
        <v/>
      </c>
      <c r="W9440" s="60" t="str">
        <f>_xlfn.LET(_xlpm.TextCell,TEXT(G9440,"###"),IF(_xlpm.TextCell&lt;&gt;"",IF(StyleSpaceSplit,IFERROR(IF(FIND(" ",_xlpm.TextCell)&gt;=1,MID(_xlpm.TextCell,1,FIND(" ",_xlpm.TextCell)-1),_xlpm.TextCell),_xlpm.TextCell),_xlpm.TextCell),""))</f>
        <v/>
      </c>
      <c r="X9440" s="60" t="str">
        <f>IF(A9440&lt;&gt;"",IFERROR(IF(FIND(" ",G9440)&gt;=1,MID(G9440,FIND(" ",G9440)+1,LEN(G9440)),""),""),"")</f>
        <v/>
      </c>
      <c r="AC9440" s="51">
        <f>IFERROR(VALUE(MID($C9440,1,2)),0)</f>
        <v>0</v>
      </c>
      <c r="AD9440" s="44">
        <f>IFERROR(VALUE(MID($C9440,4,3)),0)</f>
        <v>0</v>
      </c>
      <c r="AE9440" s="51">
        <f>VALUE(RIGHT("00"&amp;AC9440,2)&amp;RIGHT("000"&amp;AD9440,3))</f>
        <v>0</v>
      </c>
    </row>
    <row r="9441" spans="1:31">
      <c r="A9441" s="60" t="str">
        <f>IF(G9441&amp;Q9441&lt;&gt;"",W9441&amp;Q9441,"")</f>
        <v/>
      </c>
      <c r="B9441" s="85" t="str">
        <f>IF(C9441&lt;&gt;"",LEFT(C9441,9),"")</f>
        <v/>
      </c>
      <c r="V9441" s="60" t="str">
        <f>W9441&amp;H9441</f>
        <v/>
      </c>
      <c r="W9441" s="60" t="str">
        <f>_xlfn.LET(_xlpm.TextCell,TEXT(G9441,"###"),IF(_xlpm.TextCell&lt;&gt;"",IF(StyleSpaceSplit,IFERROR(IF(FIND(" ",_xlpm.TextCell)&gt;=1,MID(_xlpm.TextCell,1,FIND(" ",_xlpm.TextCell)-1),_xlpm.TextCell),_xlpm.TextCell),_xlpm.TextCell),""))</f>
        <v/>
      </c>
      <c r="X9441" s="60" t="str">
        <f>IF(A9441&lt;&gt;"",IFERROR(IF(FIND(" ",G9441)&gt;=1,MID(G9441,FIND(" ",G9441)+1,LEN(G9441)),""),""),"")</f>
        <v/>
      </c>
      <c r="AC9441" s="51">
        <f>IFERROR(VALUE(MID($C9441,1,2)),0)</f>
        <v>0</v>
      </c>
      <c r="AD9441" s="44">
        <f>IFERROR(VALUE(MID($C9441,4,3)),0)</f>
        <v>0</v>
      </c>
      <c r="AE9441" s="51">
        <f>VALUE(RIGHT("00"&amp;AC9441,2)&amp;RIGHT("000"&amp;AD9441,3))</f>
        <v>0</v>
      </c>
    </row>
    <row r="9442" spans="1:31">
      <c r="A9442" s="60" t="str">
        <f>IF(G9442&amp;Q9442&lt;&gt;"",W9442&amp;Q9442,"")</f>
        <v/>
      </c>
      <c r="B9442" s="85" t="str">
        <f>IF(C9442&lt;&gt;"",LEFT(C9442,9),"")</f>
        <v/>
      </c>
      <c r="V9442" s="60" t="str">
        <f>W9442&amp;H9442</f>
        <v/>
      </c>
      <c r="W9442" s="60" t="str">
        <f>_xlfn.LET(_xlpm.TextCell,TEXT(G9442,"###"),IF(_xlpm.TextCell&lt;&gt;"",IF(StyleSpaceSplit,IFERROR(IF(FIND(" ",_xlpm.TextCell)&gt;=1,MID(_xlpm.TextCell,1,FIND(" ",_xlpm.TextCell)-1),_xlpm.TextCell),_xlpm.TextCell),_xlpm.TextCell),""))</f>
        <v/>
      </c>
      <c r="X9442" s="60" t="str">
        <f>IF(A9442&lt;&gt;"",IFERROR(IF(FIND(" ",G9442)&gt;=1,MID(G9442,FIND(" ",G9442)+1,LEN(G9442)),""),""),"")</f>
        <v/>
      </c>
      <c r="AC9442" s="51">
        <f>IFERROR(VALUE(MID($C9442,1,2)),0)</f>
        <v>0</v>
      </c>
      <c r="AD9442" s="44">
        <f>IFERROR(VALUE(MID($C9442,4,3)),0)</f>
        <v>0</v>
      </c>
      <c r="AE9442" s="51">
        <f>VALUE(RIGHT("00"&amp;AC9442,2)&amp;RIGHT("000"&amp;AD9442,3))</f>
        <v>0</v>
      </c>
    </row>
    <row r="9443" spans="1:31">
      <c r="A9443" s="60" t="str">
        <f>IF(G9443&amp;Q9443&lt;&gt;"",W9443&amp;Q9443,"")</f>
        <v/>
      </c>
      <c r="B9443" s="85" t="str">
        <f>IF(C9443&lt;&gt;"",LEFT(C9443,9),"")</f>
        <v/>
      </c>
      <c r="V9443" s="60" t="str">
        <f>W9443&amp;H9443</f>
        <v/>
      </c>
      <c r="W9443" s="60" t="str">
        <f>_xlfn.LET(_xlpm.TextCell,TEXT(G9443,"###"),IF(_xlpm.TextCell&lt;&gt;"",IF(StyleSpaceSplit,IFERROR(IF(FIND(" ",_xlpm.TextCell)&gt;=1,MID(_xlpm.TextCell,1,FIND(" ",_xlpm.TextCell)-1),_xlpm.TextCell),_xlpm.TextCell),_xlpm.TextCell),""))</f>
        <v/>
      </c>
      <c r="X9443" s="60" t="str">
        <f>IF(A9443&lt;&gt;"",IFERROR(IF(FIND(" ",G9443)&gt;=1,MID(G9443,FIND(" ",G9443)+1,LEN(G9443)),""),""),"")</f>
        <v/>
      </c>
      <c r="AC9443" s="51">
        <f>IFERROR(VALUE(MID($C9443,1,2)),0)</f>
        <v>0</v>
      </c>
      <c r="AD9443" s="44">
        <f>IFERROR(VALUE(MID($C9443,4,3)),0)</f>
        <v>0</v>
      </c>
      <c r="AE9443" s="51">
        <f>VALUE(RIGHT("00"&amp;AC9443,2)&amp;RIGHT("000"&amp;AD9443,3))</f>
        <v>0</v>
      </c>
    </row>
    <row r="9444" spans="1:31">
      <c r="A9444" s="60" t="str">
        <f>IF(G9444&amp;Q9444&lt;&gt;"",W9444&amp;Q9444,"")</f>
        <v/>
      </c>
      <c r="B9444" s="85" t="str">
        <f>IF(C9444&lt;&gt;"",LEFT(C9444,9),"")</f>
        <v/>
      </c>
      <c r="V9444" s="60" t="str">
        <f>W9444&amp;H9444</f>
        <v/>
      </c>
      <c r="W9444" s="60" t="str">
        <f>_xlfn.LET(_xlpm.TextCell,TEXT(G9444,"###"),IF(_xlpm.TextCell&lt;&gt;"",IF(StyleSpaceSplit,IFERROR(IF(FIND(" ",_xlpm.TextCell)&gt;=1,MID(_xlpm.TextCell,1,FIND(" ",_xlpm.TextCell)-1),_xlpm.TextCell),_xlpm.TextCell),_xlpm.TextCell),""))</f>
        <v/>
      </c>
      <c r="X9444" s="60" t="str">
        <f>IF(A9444&lt;&gt;"",IFERROR(IF(FIND(" ",G9444)&gt;=1,MID(G9444,FIND(" ",G9444)+1,LEN(G9444)),""),""),"")</f>
        <v/>
      </c>
      <c r="AC9444" s="51">
        <f>IFERROR(VALUE(MID($C9444,1,2)),0)</f>
        <v>0</v>
      </c>
      <c r="AD9444" s="44">
        <f>IFERROR(VALUE(MID($C9444,4,3)),0)</f>
        <v>0</v>
      </c>
      <c r="AE9444" s="51">
        <f>VALUE(RIGHT("00"&amp;AC9444,2)&amp;RIGHT("000"&amp;AD9444,3))</f>
        <v>0</v>
      </c>
    </row>
    <row r="9445" spans="1:31">
      <c r="A9445" s="60" t="str">
        <f>IF(G9445&amp;Q9445&lt;&gt;"",W9445&amp;Q9445,"")</f>
        <v/>
      </c>
      <c r="B9445" s="85" t="str">
        <f>IF(C9445&lt;&gt;"",LEFT(C9445,9),"")</f>
        <v/>
      </c>
      <c r="V9445" s="60" t="str">
        <f>W9445&amp;H9445</f>
        <v/>
      </c>
      <c r="W9445" s="60" t="str">
        <f>_xlfn.LET(_xlpm.TextCell,TEXT(G9445,"###"),IF(_xlpm.TextCell&lt;&gt;"",IF(StyleSpaceSplit,IFERROR(IF(FIND(" ",_xlpm.TextCell)&gt;=1,MID(_xlpm.TextCell,1,FIND(" ",_xlpm.TextCell)-1),_xlpm.TextCell),_xlpm.TextCell),_xlpm.TextCell),""))</f>
        <v/>
      </c>
      <c r="X9445" s="60" t="str">
        <f>IF(A9445&lt;&gt;"",IFERROR(IF(FIND(" ",G9445)&gt;=1,MID(G9445,FIND(" ",G9445)+1,LEN(G9445)),""),""),"")</f>
        <v/>
      </c>
      <c r="AC9445" s="51">
        <f>IFERROR(VALUE(MID($C9445,1,2)),0)</f>
        <v>0</v>
      </c>
      <c r="AD9445" s="44">
        <f>IFERROR(VALUE(MID($C9445,4,3)),0)</f>
        <v>0</v>
      </c>
      <c r="AE9445" s="51">
        <f>VALUE(RIGHT("00"&amp;AC9445,2)&amp;RIGHT("000"&amp;AD9445,3))</f>
        <v>0</v>
      </c>
    </row>
    <row r="9446" spans="1:31">
      <c r="A9446" s="60" t="str">
        <f>IF(G9446&amp;Q9446&lt;&gt;"",W9446&amp;Q9446,"")</f>
        <v/>
      </c>
      <c r="B9446" s="85" t="str">
        <f>IF(C9446&lt;&gt;"",LEFT(C9446,9),"")</f>
        <v/>
      </c>
      <c r="V9446" s="60" t="str">
        <f>W9446&amp;H9446</f>
        <v/>
      </c>
      <c r="W9446" s="60" t="str">
        <f>_xlfn.LET(_xlpm.TextCell,TEXT(G9446,"###"),IF(_xlpm.TextCell&lt;&gt;"",IF(StyleSpaceSplit,IFERROR(IF(FIND(" ",_xlpm.TextCell)&gt;=1,MID(_xlpm.TextCell,1,FIND(" ",_xlpm.TextCell)-1),_xlpm.TextCell),_xlpm.TextCell),_xlpm.TextCell),""))</f>
        <v/>
      </c>
      <c r="X9446" s="60" t="str">
        <f>IF(A9446&lt;&gt;"",IFERROR(IF(FIND(" ",G9446)&gt;=1,MID(G9446,FIND(" ",G9446)+1,LEN(G9446)),""),""),"")</f>
        <v/>
      </c>
      <c r="AC9446" s="51">
        <f>IFERROR(VALUE(MID($C9446,1,2)),0)</f>
        <v>0</v>
      </c>
      <c r="AD9446" s="44">
        <f>IFERROR(VALUE(MID($C9446,4,3)),0)</f>
        <v>0</v>
      </c>
      <c r="AE9446" s="51">
        <f>VALUE(RIGHT("00"&amp;AC9446,2)&amp;RIGHT("000"&amp;AD9446,3))</f>
        <v>0</v>
      </c>
    </row>
    <row r="9447" spans="1:31">
      <c r="A9447" s="60" t="str">
        <f>IF(G9447&amp;Q9447&lt;&gt;"",W9447&amp;Q9447,"")</f>
        <v/>
      </c>
      <c r="B9447" s="85" t="str">
        <f>IF(C9447&lt;&gt;"",LEFT(C9447,9),"")</f>
        <v/>
      </c>
      <c r="V9447" s="60" t="str">
        <f>W9447&amp;H9447</f>
        <v/>
      </c>
      <c r="W9447" s="60" t="str">
        <f>_xlfn.LET(_xlpm.TextCell,TEXT(G9447,"###"),IF(_xlpm.TextCell&lt;&gt;"",IF(StyleSpaceSplit,IFERROR(IF(FIND(" ",_xlpm.TextCell)&gt;=1,MID(_xlpm.TextCell,1,FIND(" ",_xlpm.TextCell)-1),_xlpm.TextCell),_xlpm.TextCell),_xlpm.TextCell),""))</f>
        <v/>
      </c>
      <c r="X9447" s="60" t="str">
        <f>IF(A9447&lt;&gt;"",IFERROR(IF(FIND(" ",G9447)&gt;=1,MID(G9447,FIND(" ",G9447)+1,LEN(G9447)),""),""),"")</f>
        <v/>
      </c>
      <c r="AC9447" s="51">
        <f>IFERROR(VALUE(MID($C9447,1,2)),0)</f>
        <v>0</v>
      </c>
      <c r="AD9447" s="44">
        <f>IFERROR(VALUE(MID($C9447,4,3)),0)</f>
        <v>0</v>
      </c>
      <c r="AE9447" s="51">
        <f>VALUE(RIGHT("00"&amp;AC9447,2)&amp;RIGHT("000"&amp;AD9447,3))</f>
        <v>0</v>
      </c>
    </row>
    <row r="9448" spans="1:31">
      <c r="A9448" s="60" t="str">
        <f>IF(G9448&amp;Q9448&lt;&gt;"",W9448&amp;Q9448,"")</f>
        <v/>
      </c>
      <c r="B9448" s="85" t="str">
        <f>IF(C9448&lt;&gt;"",LEFT(C9448,9),"")</f>
        <v/>
      </c>
      <c r="V9448" s="60" t="str">
        <f>W9448&amp;H9448</f>
        <v/>
      </c>
      <c r="W9448" s="60" t="str">
        <f>_xlfn.LET(_xlpm.TextCell,TEXT(G9448,"###"),IF(_xlpm.TextCell&lt;&gt;"",IF(StyleSpaceSplit,IFERROR(IF(FIND(" ",_xlpm.TextCell)&gt;=1,MID(_xlpm.TextCell,1,FIND(" ",_xlpm.TextCell)-1),_xlpm.TextCell),_xlpm.TextCell),_xlpm.TextCell),""))</f>
        <v/>
      </c>
      <c r="X9448" s="60" t="str">
        <f>IF(A9448&lt;&gt;"",IFERROR(IF(FIND(" ",G9448)&gt;=1,MID(G9448,FIND(" ",G9448)+1,LEN(G9448)),""),""),"")</f>
        <v/>
      </c>
      <c r="AC9448" s="51">
        <f>IFERROR(VALUE(MID($C9448,1,2)),0)</f>
        <v>0</v>
      </c>
      <c r="AD9448" s="44">
        <f>IFERROR(VALUE(MID($C9448,4,3)),0)</f>
        <v>0</v>
      </c>
      <c r="AE9448" s="51">
        <f>VALUE(RIGHT("00"&amp;AC9448,2)&amp;RIGHT("000"&amp;AD9448,3))</f>
        <v>0</v>
      </c>
    </row>
    <row r="9449" spans="1:31">
      <c r="A9449" s="60" t="str">
        <f>IF(G9449&amp;Q9449&lt;&gt;"",W9449&amp;Q9449,"")</f>
        <v/>
      </c>
      <c r="B9449" s="85" t="str">
        <f>IF(C9449&lt;&gt;"",LEFT(C9449,9),"")</f>
        <v/>
      </c>
      <c r="V9449" s="60" t="str">
        <f>W9449&amp;H9449</f>
        <v/>
      </c>
      <c r="W9449" s="60" t="str">
        <f>_xlfn.LET(_xlpm.TextCell,TEXT(G9449,"###"),IF(_xlpm.TextCell&lt;&gt;"",IF(StyleSpaceSplit,IFERROR(IF(FIND(" ",_xlpm.TextCell)&gt;=1,MID(_xlpm.TextCell,1,FIND(" ",_xlpm.TextCell)-1),_xlpm.TextCell),_xlpm.TextCell),_xlpm.TextCell),""))</f>
        <v/>
      </c>
      <c r="X9449" s="60" t="str">
        <f>IF(A9449&lt;&gt;"",IFERROR(IF(FIND(" ",G9449)&gt;=1,MID(G9449,FIND(" ",G9449)+1,LEN(G9449)),""),""),"")</f>
        <v/>
      </c>
      <c r="AC9449" s="51">
        <f>IFERROR(VALUE(MID($C9449,1,2)),0)</f>
        <v>0</v>
      </c>
      <c r="AD9449" s="44">
        <f>IFERROR(VALUE(MID($C9449,4,3)),0)</f>
        <v>0</v>
      </c>
      <c r="AE9449" s="51">
        <f>VALUE(RIGHT("00"&amp;AC9449,2)&amp;RIGHT("000"&amp;AD9449,3))</f>
        <v>0</v>
      </c>
    </row>
    <row r="9450" spans="1:31">
      <c r="A9450" s="60" t="str">
        <f>IF(G9450&amp;Q9450&lt;&gt;"",W9450&amp;Q9450,"")</f>
        <v/>
      </c>
      <c r="B9450" s="85" t="str">
        <f>IF(C9450&lt;&gt;"",LEFT(C9450,9),"")</f>
        <v/>
      </c>
      <c r="V9450" s="60" t="str">
        <f>W9450&amp;H9450</f>
        <v/>
      </c>
      <c r="W9450" s="60" t="str">
        <f>_xlfn.LET(_xlpm.TextCell,TEXT(G9450,"###"),IF(_xlpm.TextCell&lt;&gt;"",IF(StyleSpaceSplit,IFERROR(IF(FIND(" ",_xlpm.TextCell)&gt;=1,MID(_xlpm.TextCell,1,FIND(" ",_xlpm.TextCell)-1),_xlpm.TextCell),_xlpm.TextCell),_xlpm.TextCell),""))</f>
        <v/>
      </c>
      <c r="X9450" s="60" t="str">
        <f>IF(A9450&lt;&gt;"",IFERROR(IF(FIND(" ",G9450)&gt;=1,MID(G9450,FIND(" ",G9450)+1,LEN(G9450)),""),""),"")</f>
        <v/>
      </c>
      <c r="AC9450" s="51">
        <f>IFERROR(VALUE(MID($C9450,1,2)),0)</f>
        <v>0</v>
      </c>
      <c r="AD9450" s="44">
        <f>IFERROR(VALUE(MID($C9450,4,3)),0)</f>
        <v>0</v>
      </c>
      <c r="AE9450" s="51">
        <f>VALUE(RIGHT("00"&amp;AC9450,2)&amp;RIGHT("000"&amp;AD9450,3))</f>
        <v>0</v>
      </c>
    </row>
    <row r="9451" spans="1:31">
      <c r="A9451" s="60" t="str">
        <f>IF(G9451&amp;Q9451&lt;&gt;"",W9451&amp;Q9451,"")</f>
        <v/>
      </c>
      <c r="B9451" s="85" t="str">
        <f>IF(C9451&lt;&gt;"",LEFT(C9451,9),"")</f>
        <v/>
      </c>
      <c r="V9451" s="60" t="str">
        <f>W9451&amp;H9451</f>
        <v/>
      </c>
      <c r="W9451" s="60" t="str">
        <f>_xlfn.LET(_xlpm.TextCell,TEXT(G9451,"###"),IF(_xlpm.TextCell&lt;&gt;"",IF(StyleSpaceSplit,IFERROR(IF(FIND(" ",_xlpm.TextCell)&gt;=1,MID(_xlpm.TextCell,1,FIND(" ",_xlpm.TextCell)-1),_xlpm.TextCell),_xlpm.TextCell),_xlpm.TextCell),""))</f>
        <v/>
      </c>
      <c r="X9451" s="60" t="str">
        <f>IF(A9451&lt;&gt;"",IFERROR(IF(FIND(" ",G9451)&gt;=1,MID(G9451,FIND(" ",G9451)+1,LEN(G9451)),""),""),"")</f>
        <v/>
      </c>
      <c r="AC9451" s="51">
        <f>IFERROR(VALUE(MID($C9451,1,2)),0)</f>
        <v>0</v>
      </c>
      <c r="AD9451" s="44">
        <f>IFERROR(VALUE(MID($C9451,4,3)),0)</f>
        <v>0</v>
      </c>
      <c r="AE9451" s="51">
        <f>VALUE(RIGHT("00"&amp;AC9451,2)&amp;RIGHT("000"&amp;AD9451,3))</f>
        <v>0</v>
      </c>
    </row>
    <row r="9452" spans="1:31">
      <c r="A9452" s="60" t="str">
        <f>IF(G9452&amp;Q9452&lt;&gt;"",W9452&amp;Q9452,"")</f>
        <v/>
      </c>
      <c r="B9452" s="85" t="str">
        <f>IF(C9452&lt;&gt;"",LEFT(C9452,9),"")</f>
        <v/>
      </c>
      <c r="V9452" s="60" t="str">
        <f>W9452&amp;H9452</f>
        <v/>
      </c>
      <c r="W9452" s="60" t="str">
        <f>_xlfn.LET(_xlpm.TextCell,TEXT(G9452,"###"),IF(_xlpm.TextCell&lt;&gt;"",IF(StyleSpaceSplit,IFERROR(IF(FIND(" ",_xlpm.TextCell)&gt;=1,MID(_xlpm.TextCell,1,FIND(" ",_xlpm.TextCell)-1),_xlpm.TextCell),_xlpm.TextCell),_xlpm.TextCell),""))</f>
        <v/>
      </c>
      <c r="X9452" s="60" t="str">
        <f>IF(A9452&lt;&gt;"",IFERROR(IF(FIND(" ",G9452)&gt;=1,MID(G9452,FIND(" ",G9452)+1,LEN(G9452)),""),""),"")</f>
        <v/>
      </c>
      <c r="AC9452" s="51">
        <f>IFERROR(VALUE(MID($C9452,1,2)),0)</f>
        <v>0</v>
      </c>
      <c r="AD9452" s="44">
        <f>IFERROR(VALUE(MID($C9452,4,3)),0)</f>
        <v>0</v>
      </c>
      <c r="AE9452" s="51">
        <f>VALUE(RIGHT("00"&amp;AC9452,2)&amp;RIGHT("000"&amp;AD9452,3))</f>
        <v>0</v>
      </c>
    </row>
    <row r="9453" spans="1:31">
      <c r="A9453" s="60" t="str">
        <f>IF(G9453&amp;Q9453&lt;&gt;"",W9453&amp;Q9453,"")</f>
        <v/>
      </c>
      <c r="B9453" s="85" t="str">
        <f>IF(C9453&lt;&gt;"",LEFT(C9453,9),"")</f>
        <v/>
      </c>
      <c r="V9453" s="60" t="str">
        <f>W9453&amp;H9453</f>
        <v/>
      </c>
      <c r="W9453" s="60" t="str">
        <f>_xlfn.LET(_xlpm.TextCell,TEXT(G9453,"###"),IF(_xlpm.TextCell&lt;&gt;"",IF(StyleSpaceSplit,IFERROR(IF(FIND(" ",_xlpm.TextCell)&gt;=1,MID(_xlpm.TextCell,1,FIND(" ",_xlpm.TextCell)-1),_xlpm.TextCell),_xlpm.TextCell),_xlpm.TextCell),""))</f>
        <v/>
      </c>
      <c r="X9453" s="60" t="str">
        <f>IF(A9453&lt;&gt;"",IFERROR(IF(FIND(" ",G9453)&gt;=1,MID(G9453,FIND(" ",G9453)+1,LEN(G9453)),""),""),"")</f>
        <v/>
      </c>
      <c r="AC9453" s="51">
        <f>IFERROR(VALUE(MID($C9453,1,2)),0)</f>
        <v>0</v>
      </c>
      <c r="AD9453" s="44">
        <f>IFERROR(VALUE(MID($C9453,4,3)),0)</f>
        <v>0</v>
      </c>
      <c r="AE9453" s="51">
        <f>VALUE(RIGHT("00"&amp;AC9453,2)&amp;RIGHT("000"&amp;AD9453,3))</f>
        <v>0</v>
      </c>
    </row>
    <row r="9454" spans="1:31">
      <c r="A9454" s="60" t="str">
        <f>IF(G9454&amp;Q9454&lt;&gt;"",W9454&amp;Q9454,"")</f>
        <v/>
      </c>
      <c r="B9454" s="85" t="str">
        <f>IF(C9454&lt;&gt;"",LEFT(C9454,9),"")</f>
        <v/>
      </c>
      <c r="V9454" s="60" t="str">
        <f>W9454&amp;H9454</f>
        <v/>
      </c>
      <c r="W9454" s="60" t="str">
        <f>_xlfn.LET(_xlpm.TextCell,TEXT(G9454,"###"),IF(_xlpm.TextCell&lt;&gt;"",IF(StyleSpaceSplit,IFERROR(IF(FIND(" ",_xlpm.TextCell)&gt;=1,MID(_xlpm.TextCell,1,FIND(" ",_xlpm.TextCell)-1),_xlpm.TextCell),_xlpm.TextCell),_xlpm.TextCell),""))</f>
        <v/>
      </c>
      <c r="X9454" s="60" t="str">
        <f>IF(A9454&lt;&gt;"",IFERROR(IF(FIND(" ",G9454)&gt;=1,MID(G9454,FIND(" ",G9454)+1,LEN(G9454)),""),""),"")</f>
        <v/>
      </c>
      <c r="AC9454" s="51">
        <f>IFERROR(VALUE(MID($C9454,1,2)),0)</f>
        <v>0</v>
      </c>
      <c r="AD9454" s="44">
        <f>IFERROR(VALUE(MID($C9454,4,3)),0)</f>
        <v>0</v>
      </c>
      <c r="AE9454" s="51">
        <f>VALUE(RIGHT("00"&amp;AC9454,2)&amp;RIGHT("000"&amp;AD9454,3))</f>
        <v>0</v>
      </c>
    </row>
    <row r="9455" spans="1:31">
      <c r="A9455" s="60" t="str">
        <f>IF(G9455&amp;Q9455&lt;&gt;"",W9455&amp;Q9455,"")</f>
        <v/>
      </c>
      <c r="B9455" s="85" t="str">
        <f>IF(C9455&lt;&gt;"",LEFT(C9455,9),"")</f>
        <v/>
      </c>
      <c r="V9455" s="60" t="str">
        <f>W9455&amp;H9455</f>
        <v/>
      </c>
      <c r="W9455" s="60" t="str">
        <f>_xlfn.LET(_xlpm.TextCell,TEXT(G9455,"###"),IF(_xlpm.TextCell&lt;&gt;"",IF(StyleSpaceSplit,IFERROR(IF(FIND(" ",_xlpm.TextCell)&gt;=1,MID(_xlpm.TextCell,1,FIND(" ",_xlpm.TextCell)-1),_xlpm.TextCell),_xlpm.TextCell),_xlpm.TextCell),""))</f>
        <v/>
      </c>
      <c r="X9455" s="60" t="str">
        <f>IF(A9455&lt;&gt;"",IFERROR(IF(FIND(" ",G9455)&gt;=1,MID(G9455,FIND(" ",G9455)+1,LEN(G9455)),""),""),"")</f>
        <v/>
      </c>
      <c r="AC9455" s="51">
        <f>IFERROR(VALUE(MID($C9455,1,2)),0)</f>
        <v>0</v>
      </c>
      <c r="AD9455" s="44">
        <f>IFERROR(VALUE(MID($C9455,4,3)),0)</f>
        <v>0</v>
      </c>
      <c r="AE9455" s="51">
        <f>VALUE(RIGHT("00"&amp;AC9455,2)&amp;RIGHT("000"&amp;AD9455,3))</f>
        <v>0</v>
      </c>
    </row>
    <row r="9456" spans="1:31">
      <c r="A9456" s="60" t="str">
        <f>IF(G9456&amp;Q9456&lt;&gt;"",W9456&amp;Q9456,"")</f>
        <v/>
      </c>
      <c r="B9456" s="85" t="str">
        <f>IF(C9456&lt;&gt;"",LEFT(C9456,9),"")</f>
        <v/>
      </c>
      <c r="V9456" s="60" t="str">
        <f>W9456&amp;H9456</f>
        <v/>
      </c>
      <c r="W9456" s="60" t="str">
        <f>_xlfn.LET(_xlpm.TextCell,TEXT(G9456,"###"),IF(_xlpm.TextCell&lt;&gt;"",IF(StyleSpaceSplit,IFERROR(IF(FIND(" ",_xlpm.TextCell)&gt;=1,MID(_xlpm.TextCell,1,FIND(" ",_xlpm.TextCell)-1),_xlpm.TextCell),_xlpm.TextCell),_xlpm.TextCell),""))</f>
        <v/>
      </c>
      <c r="X9456" s="60" t="str">
        <f>IF(A9456&lt;&gt;"",IFERROR(IF(FIND(" ",G9456)&gt;=1,MID(G9456,FIND(" ",G9456)+1,LEN(G9456)),""),""),"")</f>
        <v/>
      </c>
      <c r="AC9456" s="51">
        <f>IFERROR(VALUE(MID($C9456,1,2)),0)</f>
        <v>0</v>
      </c>
      <c r="AD9456" s="44">
        <f>IFERROR(VALUE(MID($C9456,4,3)),0)</f>
        <v>0</v>
      </c>
      <c r="AE9456" s="51">
        <f>VALUE(RIGHT("00"&amp;AC9456,2)&amp;RIGHT("000"&amp;AD9456,3))</f>
        <v>0</v>
      </c>
    </row>
    <row r="9457" spans="1:31">
      <c r="A9457" s="60" t="str">
        <f>IF(G9457&amp;Q9457&lt;&gt;"",W9457&amp;Q9457,"")</f>
        <v/>
      </c>
      <c r="B9457" s="85" t="str">
        <f>IF(C9457&lt;&gt;"",LEFT(C9457,9),"")</f>
        <v/>
      </c>
      <c r="V9457" s="60" t="str">
        <f>W9457&amp;H9457</f>
        <v/>
      </c>
      <c r="W9457" s="60" t="str">
        <f>_xlfn.LET(_xlpm.TextCell,TEXT(G9457,"###"),IF(_xlpm.TextCell&lt;&gt;"",IF(StyleSpaceSplit,IFERROR(IF(FIND(" ",_xlpm.TextCell)&gt;=1,MID(_xlpm.TextCell,1,FIND(" ",_xlpm.TextCell)-1),_xlpm.TextCell),_xlpm.TextCell),_xlpm.TextCell),""))</f>
        <v/>
      </c>
      <c r="X9457" s="60" t="str">
        <f>IF(A9457&lt;&gt;"",IFERROR(IF(FIND(" ",G9457)&gt;=1,MID(G9457,FIND(" ",G9457)+1,LEN(G9457)),""),""),"")</f>
        <v/>
      </c>
      <c r="AC9457" s="51">
        <f>IFERROR(VALUE(MID($C9457,1,2)),0)</f>
        <v>0</v>
      </c>
      <c r="AD9457" s="44">
        <f>IFERROR(VALUE(MID($C9457,4,3)),0)</f>
        <v>0</v>
      </c>
      <c r="AE9457" s="51">
        <f>VALUE(RIGHT("00"&amp;AC9457,2)&amp;RIGHT("000"&amp;AD9457,3))</f>
        <v>0</v>
      </c>
    </row>
    <row r="9458" spans="1:31">
      <c r="A9458" s="60" t="str">
        <f>IF(G9458&amp;Q9458&lt;&gt;"",W9458&amp;Q9458,"")</f>
        <v/>
      </c>
      <c r="B9458" s="85" t="str">
        <f>IF(C9458&lt;&gt;"",LEFT(C9458,9),"")</f>
        <v/>
      </c>
      <c r="V9458" s="60" t="str">
        <f>W9458&amp;H9458</f>
        <v/>
      </c>
      <c r="W9458" s="60" t="str">
        <f>_xlfn.LET(_xlpm.TextCell,TEXT(G9458,"###"),IF(_xlpm.TextCell&lt;&gt;"",IF(StyleSpaceSplit,IFERROR(IF(FIND(" ",_xlpm.TextCell)&gt;=1,MID(_xlpm.TextCell,1,FIND(" ",_xlpm.TextCell)-1),_xlpm.TextCell),_xlpm.TextCell),_xlpm.TextCell),""))</f>
        <v/>
      </c>
      <c r="X9458" s="60" t="str">
        <f>IF(A9458&lt;&gt;"",IFERROR(IF(FIND(" ",G9458)&gt;=1,MID(G9458,FIND(" ",G9458)+1,LEN(G9458)),""),""),"")</f>
        <v/>
      </c>
      <c r="AC9458" s="51">
        <f>IFERROR(VALUE(MID($C9458,1,2)),0)</f>
        <v>0</v>
      </c>
      <c r="AD9458" s="44">
        <f>IFERROR(VALUE(MID($C9458,4,3)),0)</f>
        <v>0</v>
      </c>
      <c r="AE9458" s="51">
        <f>VALUE(RIGHT("00"&amp;AC9458,2)&amp;RIGHT("000"&amp;AD9458,3))</f>
        <v>0</v>
      </c>
    </row>
    <row r="9459" spans="1:31">
      <c r="A9459" s="60" t="str">
        <f>IF(G9459&amp;Q9459&lt;&gt;"",W9459&amp;Q9459,"")</f>
        <v/>
      </c>
      <c r="B9459" s="85" t="str">
        <f>IF(C9459&lt;&gt;"",LEFT(C9459,9),"")</f>
        <v/>
      </c>
      <c r="V9459" s="60" t="str">
        <f>W9459&amp;H9459</f>
        <v/>
      </c>
      <c r="W9459" s="60" t="str">
        <f>_xlfn.LET(_xlpm.TextCell,TEXT(G9459,"###"),IF(_xlpm.TextCell&lt;&gt;"",IF(StyleSpaceSplit,IFERROR(IF(FIND(" ",_xlpm.TextCell)&gt;=1,MID(_xlpm.TextCell,1,FIND(" ",_xlpm.TextCell)-1),_xlpm.TextCell),_xlpm.TextCell),_xlpm.TextCell),""))</f>
        <v/>
      </c>
      <c r="X9459" s="60" t="str">
        <f>IF(A9459&lt;&gt;"",IFERROR(IF(FIND(" ",G9459)&gt;=1,MID(G9459,FIND(" ",G9459)+1,LEN(G9459)),""),""),"")</f>
        <v/>
      </c>
      <c r="AC9459" s="51">
        <f>IFERROR(VALUE(MID($C9459,1,2)),0)</f>
        <v>0</v>
      </c>
      <c r="AD9459" s="44">
        <f>IFERROR(VALUE(MID($C9459,4,3)),0)</f>
        <v>0</v>
      </c>
      <c r="AE9459" s="51">
        <f>VALUE(RIGHT("00"&amp;AC9459,2)&amp;RIGHT("000"&amp;AD9459,3))</f>
        <v>0</v>
      </c>
    </row>
    <row r="9460" spans="1:31">
      <c r="A9460" s="60" t="str">
        <f>IF(G9460&amp;Q9460&lt;&gt;"",W9460&amp;Q9460,"")</f>
        <v/>
      </c>
      <c r="B9460" s="85" t="str">
        <f>IF(C9460&lt;&gt;"",LEFT(C9460,9),"")</f>
        <v/>
      </c>
      <c r="V9460" s="60" t="str">
        <f>W9460&amp;H9460</f>
        <v/>
      </c>
      <c r="W9460" s="60" t="str">
        <f>_xlfn.LET(_xlpm.TextCell,TEXT(G9460,"###"),IF(_xlpm.TextCell&lt;&gt;"",IF(StyleSpaceSplit,IFERROR(IF(FIND(" ",_xlpm.TextCell)&gt;=1,MID(_xlpm.TextCell,1,FIND(" ",_xlpm.TextCell)-1),_xlpm.TextCell),_xlpm.TextCell),_xlpm.TextCell),""))</f>
        <v/>
      </c>
      <c r="X9460" s="60" t="str">
        <f>IF(A9460&lt;&gt;"",IFERROR(IF(FIND(" ",G9460)&gt;=1,MID(G9460,FIND(" ",G9460)+1,LEN(G9460)),""),""),"")</f>
        <v/>
      </c>
      <c r="AC9460" s="51">
        <f>IFERROR(VALUE(MID($C9460,1,2)),0)</f>
        <v>0</v>
      </c>
      <c r="AD9460" s="44">
        <f>IFERROR(VALUE(MID($C9460,4,3)),0)</f>
        <v>0</v>
      </c>
      <c r="AE9460" s="51">
        <f>VALUE(RIGHT("00"&amp;AC9460,2)&amp;RIGHT("000"&amp;AD9460,3))</f>
        <v>0</v>
      </c>
    </row>
    <row r="9461" spans="1:31">
      <c r="A9461" s="60" t="str">
        <f>IF(G9461&amp;Q9461&lt;&gt;"",W9461&amp;Q9461,"")</f>
        <v/>
      </c>
      <c r="B9461" s="85" t="str">
        <f>IF(C9461&lt;&gt;"",LEFT(C9461,9),"")</f>
        <v/>
      </c>
      <c r="V9461" s="60" t="str">
        <f>W9461&amp;H9461</f>
        <v/>
      </c>
      <c r="W9461" s="60" t="str">
        <f>_xlfn.LET(_xlpm.TextCell,TEXT(G9461,"###"),IF(_xlpm.TextCell&lt;&gt;"",IF(StyleSpaceSplit,IFERROR(IF(FIND(" ",_xlpm.TextCell)&gt;=1,MID(_xlpm.TextCell,1,FIND(" ",_xlpm.TextCell)-1),_xlpm.TextCell),_xlpm.TextCell),_xlpm.TextCell),""))</f>
        <v/>
      </c>
      <c r="X9461" s="60" t="str">
        <f>IF(A9461&lt;&gt;"",IFERROR(IF(FIND(" ",G9461)&gt;=1,MID(G9461,FIND(" ",G9461)+1,LEN(G9461)),""),""),"")</f>
        <v/>
      </c>
      <c r="AC9461" s="51">
        <f>IFERROR(VALUE(MID($C9461,1,2)),0)</f>
        <v>0</v>
      </c>
      <c r="AD9461" s="44">
        <f>IFERROR(VALUE(MID($C9461,4,3)),0)</f>
        <v>0</v>
      </c>
      <c r="AE9461" s="51">
        <f>VALUE(RIGHT("00"&amp;AC9461,2)&amp;RIGHT("000"&amp;AD9461,3))</f>
        <v>0</v>
      </c>
    </row>
    <row r="9462" spans="1:31">
      <c r="A9462" s="60" t="str">
        <f>IF(G9462&amp;Q9462&lt;&gt;"",W9462&amp;Q9462,"")</f>
        <v/>
      </c>
      <c r="B9462" s="85" t="str">
        <f>IF(C9462&lt;&gt;"",LEFT(C9462,9),"")</f>
        <v/>
      </c>
      <c r="V9462" s="60" t="str">
        <f>W9462&amp;H9462</f>
        <v/>
      </c>
      <c r="W9462" s="60" t="str">
        <f>_xlfn.LET(_xlpm.TextCell,TEXT(G9462,"###"),IF(_xlpm.TextCell&lt;&gt;"",IF(StyleSpaceSplit,IFERROR(IF(FIND(" ",_xlpm.TextCell)&gt;=1,MID(_xlpm.TextCell,1,FIND(" ",_xlpm.TextCell)-1),_xlpm.TextCell),_xlpm.TextCell),_xlpm.TextCell),""))</f>
        <v/>
      </c>
      <c r="X9462" s="60" t="str">
        <f>IF(A9462&lt;&gt;"",IFERROR(IF(FIND(" ",G9462)&gt;=1,MID(G9462,FIND(" ",G9462)+1,LEN(G9462)),""),""),"")</f>
        <v/>
      </c>
      <c r="AC9462" s="51">
        <f>IFERROR(VALUE(MID($C9462,1,2)),0)</f>
        <v>0</v>
      </c>
      <c r="AD9462" s="44">
        <f>IFERROR(VALUE(MID($C9462,4,3)),0)</f>
        <v>0</v>
      </c>
      <c r="AE9462" s="51">
        <f>VALUE(RIGHT("00"&amp;AC9462,2)&amp;RIGHT("000"&amp;AD9462,3))</f>
        <v>0</v>
      </c>
    </row>
    <row r="9463" spans="1:31">
      <c r="A9463" s="60" t="str">
        <f>IF(G9463&amp;Q9463&lt;&gt;"",W9463&amp;Q9463,"")</f>
        <v/>
      </c>
      <c r="B9463" s="85" t="str">
        <f>IF(C9463&lt;&gt;"",LEFT(C9463,9),"")</f>
        <v/>
      </c>
      <c r="V9463" s="60" t="str">
        <f>W9463&amp;H9463</f>
        <v/>
      </c>
      <c r="W9463" s="60" t="str">
        <f>_xlfn.LET(_xlpm.TextCell,TEXT(G9463,"###"),IF(_xlpm.TextCell&lt;&gt;"",IF(StyleSpaceSplit,IFERROR(IF(FIND(" ",_xlpm.TextCell)&gt;=1,MID(_xlpm.TextCell,1,FIND(" ",_xlpm.TextCell)-1),_xlpm.TextCell),_xlpm.TextCell),_xlpm.TextCell),""))</f>
        <v/>
      </c>
      <c r="X9463" s="60" t="str">
        <f>IF(A9463&lt;&gt;"",IFERROR(IF(FIND(" ",G9463)&gt;=1,MID(G9463,FIND(" ",G9463)+1,LEN(G9463)),""),""),"")</f>
        <v/>
      </c>
      <c r="AC9463" s="51">
        <f>IFERROR(VALUE(MID($C9463,1,2)),0)</f>
        <v>0</v>
      </c>
      <c r="AD9463" s="44">
        <f>IFERROR(VALUE(MID($C9463,4,3)),0)</f>
        <v>0</v>
      </c>
      <c r="AE9463" s="51">
        <f>VALUE(RIGHT("00"&amp;AC9463,2)&amp;RIGHT("000"&amp;AD9463,3))</f>
        <v>0</v>
      </c>
    </row>
    <row r="9464" spans="1:31">
      <c r="A9464" s="60" t="str">
        <f>IF(G9464&amp;Q9464&lt;&gt;"",W9464&amp;Q9464,"")</f>
        <v/>
      </c>
      <c r="B9464" s="85" t="str">
        <f>IF(C9464&lt;&gt;"",LEFT(C9464,9),"")</f>
        <v/>
      </c>
      <c r="V9464" s="60" t="str">
        <f>W9464&amp;H9464</f>
        <v/>
      </c>
      <c r="W9464" s="60" t="str">
        <f>_xlfn.LET(_xlpm.TextCell,TEXT(G9464,"###"),IF(_xlpm.TextCell&lt;&gt;"",IF(StyleSpaceSplit,IFERROR(IF(FIND(" ",_xlpm.TextCell)&gt;=1,MID(_xlpm.TextCell,1,FIND(" ",_xlpm.TextCell)-1),_xlpm.TextCell),_xlpm.TextCell),_xlpm.TextCell),""))</f>
        <v/>
      </c>
      <c r="X9464" s="60" t="str">
        <f>IF(A9464&lt;&gt;"",IFERROR(IF(FIND(" ",G9464)&gt;=1,MID(G9464,FIND(" ",G9464)+1,LEN(G9464)),""),""),"")</f>
        <v/>
      </c>
      <c r="AC9464" s="51">
        <f>IFERROR(VALUE(MID($C9464,1,2)),0)</f>
        <v>0</v>
      </c>
      <c r="AD9464" s="44">
        <f>IFERROR(VALUE(MID($C9464,4,3)),0)</f>
        <v>0</v>
      </c>
      <c r="AE9464" s="51">
        <f>VALUE(RIGHT("00"&amp;AC9464,2)&amp;RIGHT("000"&amp;AD9464,3))</f>
        <v>0</v>
      </c>
    </row>
    <row r="9465" spans="1:31">
      <c r="A9465" s="60" t="str">
        <f>IF(G9465&amp;Q9465&lt;&gt;"",W9465&amp;Q9465,"")</f>
        <v/>
      </c>
      <c r="B9465" s="85" t="str">
        <f>IF(C9465&lt;&gt;"",LEFT(C9465,9),"")</f>
        <v/>
      </c>
      <c r="V9465" s="60" t="str">
        <f>W9465&amp;H9465</f>
        <v/>
      </c>
      <c r="W9465" s="60" t="str">
        <f>_xlfn.LET(_xlpm.TextCell,TEXT(G9465,"###"),IF(_xlpm.TextCell&lt;&gt;"",IF(StyleSpaceSplit,IFERROR(IF(FIND(" ",_xlpm.TextCell)&gt;=1,MID(_xlpm.TextCell,1,FIND(" ",_xlpm.TextCell)-1),_xlpm.TextCell),_xlpm.TextCell),_xlpm.TextCell),""))</f>
        <v/>
      </c>
      <c r="X9465" s="60" t="str">
        <f>IF(A9465&lt;&gt;"",IFERROR(IF(FIND(" ",G9465)&gt;=1,MID(G9465,FIND(" ",G9465)+1,LEN(G9465)),""),""),"")</f>
        <v/>
      </c>
      <c r="AC9465" s="51">
        <f>IFERROR(VALUE(MID($C9465,1,2)),0)</f>
        <v>0</v>
      </c>
      <c r="AD9465" s="44">
        <f>IFERROR(VALUE(MID($C9465,4,3)),0)</f>
        <v>0</v>
      </c>
      <c r="AE9465" s="51">
        <f>VALUE(RIGHT("00"&amp;AC9465,2)&amp;RIGHT("000"&amp;AD9465,3))</f>
        <v>0</v>
      </c>
    </row>
    <row r="9466" spans="1:31">
      <c r="A9466" s="60" t="str">
        <f>IF(G9466&amp;Q9466&lt;&gt;"",W9466&amp;Q9466,"")</f>
        <v/>
      </c>
      <c r="B9466" s="85" t="str">
        <f>IF(C9466&lt;&gt;"",LEFT(C9466,9),"")</f>
        <v/>
      </c>
      <c r="V9466" s="60" t="str">
        <f>W9466&amp;H9466</f>
        <v/>
      </c>
      <c r="W9466" s="60" t="str">
        <f>_xlfn.LET(_xlpm.TextCell,TEXT(G9466,"###"),IF(_xlpm.TextCell&lt;&gt;"",IF(StyleSpaceSplit,IFERROR(IF(FIND(" ",_xlpm.TextCell)&gt;=1,MID(_xlpm.TextCell,1,FIND(" ",_xlpm.TextCell)-1),_xlpm.TextCell),_xlpm.TextCell),_xlpm.TextCell),""))</f>
        <v/>
      </c>
      <c r="X9466" s="60" t="str">
        <f>IF(A9466&lt;&gt;"",IFERROR(IF(FIND(" ",G9466)&gt;=1,MID(G9466,FIND(" ",G9466)+1,LEN(G9466)),""),""),"")</f>
        <v/>
      </c>
      <c r="AC9466" s="51">
        <f>IFERROR(VALUE(MID($C9466,1,2)),0)</f>
        <v>0</v>
      </c>
      <c r="AD9466" s="44">
        <f>IFERROR(VALUE(MID($C9466,4,3)),0)</f>
        <v>0</v>
      </c>
      <c r="AE9466" s="51">
        <f>VALUE(RIGHT("00"&amp;AC9466,2)&amp;RIGHT("000"&amp;AD9466,3))</f>
        <v>0</v>
      </c>
    </row>
    <row r="9467" spans="1:31">
      <c r="A9467" s="60" t="str">
        <f>IF(G9467&amp;Q9467&lt;&gt;"",W9467&amp;Q9467,"")</f>
        <v/>
      </c>
      <c r="B9467" s="85" t="str">
        <f>IF(C9467&lt;&gt;"",LEFT(C9467,9),"")</f>
        <v/>
      </c>
      <c r="V9467" s="60" t="str">
        <f>W9467&amp;H9467</f>
        <v/>
      </c>
      <c r="W9467" s="60" t="str">
        <f>_xlfn.LET(_xlpm.TextCell,TEXT(G9467,"###"),IF(_xlpm.TextCell&lt;&gt;"",IF(StyleSpaceSplit,IFERROR(IF(FIND(" ",_xlpm.TextCell)&gt;=1,MID(_xlpm.TextCell,1,FIND(" ",_xlpm.TextCell)-1),_xlpm.TextCell),_xlpm.TextCell),_xlpm.TextCell),""))</f>
        <v/>
      </c>
      <c r="X9467" s="60" t="str">
        <f>IF(A9467&lt;&gt;"",IFERROR(IF(FIND(" ",G9467)&gt;=1,MID(G9467,FIND(" ",G9467)+1,LEN(G9467)),""),""),"")</f>
        <v/>
      </c>
      <c r="AC9467" s="51">
        <f>IFERROR(VALUE(MID($C9467,1,2)),0)</f>
        <v>0</v>
      </c>
      <c r="AD9467" s="44">
        <f>IFERROR(VALUE(MID($C9467,4,3)),0)</f>
        <v>0</v>
      </c>
      <c r="AE9467" s="51">
        <f>VALUE(RIGHT("00"&amp;AC9467,2)&amp;RIGHT("000"&amp;AD9467,3))</f>
        <v>0</v>
      </c>
    </row>
    <row r="9468" spans="1:31">
      <c r="A9468" s="60" t="str">
        <f>IF(G9468&amp;Q9468&lt;&gt;"",W9468&amp;Q9468,"")</f>
        <v/>
      </c>
      <c r="B9468" s="85" t="str">
        <f>IF(C9468&lt;&gt;"",LEFT(C9468,9),"")</f>
        <v/>
      </c>
      <c r="V9468" s="60" t="str">
        <f>W9468&amp;H9468</f>
        <v/>
      </c>
      <c r="W9468" s="60" t="str">
        <f>_xlfn.LET(_xlpm.TextCell,TEXT(G9468,"###"),IF(_xlpm.TextCell&lt;&gt;"",IF(StyleSpaceSplit,IFERROR(IF(FIND(" ",_xlpm.TextCell)&gt;=1,MID(_xlpm.TextCell,1,FIND(" ",_xlpm.TextCell)-1),_xlpm.TextCell),_xlpm.TextCell),_xlpm.TextCell),""))</f>
        <v/>
      </c>
      <c r="X9468" s="60" t="str">
        <f>IF(A9468&lt;&gt;"",IFERROR(IF(FIND(" ",G9468)&gt;=1,MID(G9468,FIND(" ",G9468)+1,LEN(G9468)),""),""),"")</f>
        <v/>
      </c>
      <c r="AC9468" s="51">
        <f>IFERROR(VALUE(MID($C9468,1,2)),0)</f>
        <v>0</v>
      </c>
      <c r="AD9468" s="44">
        <f>IFERROR(VALUE(MID($C9468,4,3)),0)</f>
        <v>0</v>
      </c>
      <c r="AE9468" s="51">
        <f>VALUE(RIGHT("00"&amp;AC9468,2)&amp;RIGHT("000"&amp;AD9468,3))</f>
        <v>0</v>
      </c>
    </row>
    <row r="9469" spans="1:31">
      <c r="A9469" s="60" t="str">
        <f>IF(G9469&amp;Q9469&lt;&gt;"",W9469&amp;Q9469,"")</f>
        <v/>
      </c>
      <c r="B9469" s="85" t="str">
        <f>IF(C9469&lt;&gt;"",LEFT(C9469,9),"")</f>
        <v/>
      </c>
      <c r="V9469" s="60" t="str">
        <f>W9469&amp;H9469</f>
        <v/>
      </c>
      <c r="W9469" s="60" t="str">
        <f>_xlfn.LET(_xlpm.TextCell,TEXT(G9469,"###"),IF(_xlpm.TextCell&lt;&gt;"",IF(StyleSpaceSplit,IFERROR(IF(FIND(" ",_xlpm.TextCell)&gt;=1,MID(_xlpm.TextCell,1,FIND(" ",_xlpm.TextCell)-1),_xlpm.TextCell),_xlpm.TextCell),_xlpm.TextCell),""))</f>
        <v/>
      </c>
      <c r="X9469" s="60" t="str">
        <f>IF(A9469&lt;&gt;"",IFERROR(IF(FIND(" ",G9469)&gt;=1,MID(G9469,FIND(" ",G9469)+1,LEN(G9469)),""),""),"")</f>
        <v/>
      </c>
      <c r="AC9469" s="51">
        <f>IFERROR(VALUE(MID($C9469,1,2)),0)</f>
        <v>0</v>
      </c>
      <c r="AD9469" s="44">
        <f>IFERROR(VALUE(MID($C9469,4,3)),0)</f>
        <v>0</v>
      </c>
      <c r="AE9469" s="51">
        <f>VALUE(RIGHT("00"&amp;AC9469,2)&amp;RIGHT("000"&amp;AD9469,3))</f>
        <v>0</v>
      </c>
    </row>
    <row r="9470" spans="1:31">
      <c r="A9470" s="60" t="str">
        <f>IF(G9470&amp;Q9470&lt;&gt;"",W9470&amp;Q9470,"")</f>
        <v/>
      </c>
      <c r="B9470" s="85" t="str">
        <f>IF(C9470&lt;&gt;"",LEFT(C9470,9),"")</f>
        <v/>
      </c>
      <c r="V9470" s="60" t="str">
        <f>W9470&amp;H9470</f>
        <v/>
      </c>
      <c r="W9470" s="60" t="str">
        <f>_xlfn.LET(_xlpm.TextCell,TEXT(G9470,"###"),IF(_xlpm.TextCell&lt;&gt;"",IF(StyleSpaceSplit,IFERROR(IF(FIND(" ",_xlpm.TextCell)&gt;=1,MID(_xlpm.TextCell,1,FIND(" ",_xlpm.TextCell)-1),_xlpm.TextCell),_xlpm.TextCell),_xlpm.TextCell),""))</f>
        <v/>
      </c>
      <c r="X9470" s="60" t="str">
        <f>IF(A9470&lt;&gt;"",IFERROR(IF(FIND(" ",G9470)&gt;=1,MID(G9470,FIND(" ",G9470)+1,LEN(G9470)),""),""),"")</f>
        <v/>
      </c>
      <c r="AC9470" s="51">
        <f>IFERROR(VALUE(MID($C9470,1,2)),0)</f>
        <v>0</v>
      </c>
      <c r="AD9470" s="44">
        <f>IFERROR(VALUE(MID($C9470,4,3)),0)</f>
        <v>0</v>
      </c>
      <c r="AE9470" s="51">
        <f>VALUE(RIGHT("00"&amp;AC9470,2)&amp;RIGHT("000"&amp;AD9470,3))</f>
        <v>0</v>
      </c>
    </row>
    <row r="9471" spans="1:31">
      <c r="A9471" s="60" t="str">
        <f>IF(G9471&amp;Q9471&lt;&gt;"",W9471&amp;Q9471,"")</f>
        <v/>
      </c>
      <c r="B9471" s="85" t="str">
        <f>IF(C9471&lt;&gt;"",LEFT(C9471,9),"")</f>
        <v/>
      </c>
      <c r="V9471" s="60" t="str">
        <f>W9471&amp;H9471</f>
        <v/>
      </c>
      <c r="W9471" s="60" t="str">
        <f>_xlfn.LET(_xlpm.TextCell,TEXT(G9471,"###"),IF(_xlpm.TextCell&lt;&gt;"",IF(StyleSpaceSplit,IFERROR(IF(FIND(" ",_xlpm.TextCell)&gt;=1,MID(_xlpm.TextCell,1,FIND(" ",_xlpm.TextCell)-1),_xlpm.TextCell),_xlpm.TextCell),_xlpm.TextCell),""))</f>
        <v/>
      </c>
      <c r="X9471" s="60" t="str">
        <f>IF(A9471&lt;&gt;"",IFERROR(IF(FIND(" ",G9471)&gt;=1,MID(G9471,FIND(" ",G9471)+1,LEN(G9471)),""),""),"")</f>
        <v/>
      </c>
      <c r="AC9471" s="51">
        <f>IFERROR(VALUE(MID($C9471,1,2)),0)</f>
        <v>0</v>
      </c>
      <c r="AD9471" s="44">
        <f>IFERROR(VALUE(MID($C9471,4,3)),0)</f>
        <v>0</v>
      </c>
      <c r="AE9471" s="51">
        <f>VALUE(RIGHT("00"&amp;AC9471,2)&amp;RIGHT("000"&amp;AD9471,3))</f>
        <v>0</v>
      </c>
    </row>
    <row r="9472" spans="1:31">
      <c r="A9472" s="60" t="str">
        <f>IF(G9472&amp;Q9472&lt;&gt;"",W9472&amp;Q9472,"")</f>
        <v/>
      </c>
      <c r="B9472" s="85" t="str">
        <f>IF(C9472&lt;&gt;"",LEFT(C9472,9),"")</f>
        <v/>
      </c>
      <c r="V9472" s="60" t="str">
        <f>W9472&amp;H9472</f>
        <v/>
      </c>
      <c r="W9472" s="60" t="str">
        <f>_xlfn.LET(_xlpm.TextCell,TEXT(G9472,"###"),IF(_xlpm.TextCell&lt;&gt;"",IF(StyleSpaceSplit,IFERROR(IF(FIND(" ",_xlpm.TextCell)&gt;=1,MID(_xlpm.TextCell,1,FIND(" ",_xlpm.TextCell)-1),_xlpm.TextCell),_xlpm.TextCell),_xlpm.TextCell),""))</f>
        <v/>
      </c>
      <c r="X9472" s="60" t="str">
        <f>IF(A9472&lt;&gt;"",IFERROR(IF(FIND(" ",G9472)&gt;=1,MID(G9472,FIND(" ",G9472)+1,LEN(G9472)),""),""),"")</f>
        <v/>
      </c>
      <c r="AC9472" s="51">
        <f>IFERROR(VALUE(MID($C9472,1,2)),0)</f>
        <v>0</v>
      </c>
      <c r="AD9472" s="44">
        <f>IFERROR(VALUE(MID($C9472,4,3)),0)</f>
        <v>0</v>
      </c>
      <c r="AE9472" s="51">
        <f>VALUE(RIGHT("00"&amp;AC9472,2)&amp;RIGHT("000"&amp;AD9472,3))</f>
        <v>0</v>
      </c>
    </row>
    <row r="9473" spans="1:31">
      <c r="A9473" s="60" t="str">
        <f>IF(G9473&amp;Q9473&lt;&gt;"",W9473&amp;Q9473,"")</f>
        <v/>
      </c>
      <c r="B9473" s="85" t="str">
        <f>IF(C9473&lt;&gt;"",LEFT(C9473,9),"")</f>
        <v/>
      </c>
      <c r="V9473" s="60" t="str">
        <f>W9473&amp;H9473</f>
        <v/>
      </c>
      <c r="W9473" s="60" t="str">
        <f>_xlfn.LET(_xlpm.TextCell,TEXT(G9473,"###"),IF(_xlpm.TextCell&lt;&gt;"",IF(StyleSpaceSplit,IFERROR(IF(FIND(" ",_xlpm.TextCell)&gt;=1,MID(_xlpm.TextCell,1,FIND(" ",_xlpm.TextCell)-1),_xlpm.TextCell),_xlpm.TextCell),_xlpm.TextCell),""))</f>
        <v/>
      </c>
      <c r="X9473" s="60" t="str">
        <f>IF(A9473&lt;&gt;"",IFERROR(IF(FIND(" ",G9473)&gt;=1,MID(G9473,FIND(" ",G9473)+1,LEN(G9473)),""),""),"")</f>
        <v/>
      </c>
      <c r="AC9473" s="51">
        <f>IFERROR(VALUE(MID($C9473,1,2)),0)</f>
        <v>0</v>
      </c>
      <c r="AD9473" s="44">
        <f>IFERROR(VALUE(MID($C9473,4,3)),0)</f>
        <v>0</v>
      </c>
      <c r="AE9473" s="51">
        <f>VALUE(RIGHT("00"&amp;AC9473,2)&amp;RIGHT("000"&amp;AD9473,3))</f>
        <v>0</v>
      </c>
    </row>
    <row r="9474" spans="1:31">
      <c r="A9474" s="60" t="str">
        <f>IF(G9474&amp;Q9474&lt;&gt;"",W9474&amp;Q9474,"")</f>
        <v/>
      </c>
      <c r="B9474" s="85" t="str">
        <f>IF(C9474&lt;&gt;"",LEFT(C9474,9),"")</f>
        <v/>
      </c>
      <c r="V9474" s="60" t="str">
        <f>W9474&amp;H9474</f>
        <v/>
      </c>
      <c r="W9474" s="60" t="str">
        <f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>IF(A9474&lt;&gt;"",IFERROR(IF(FIND(" ",G9474)&gt;=1,MID(G9474,FIND(" ",G9474)+1,LEN(G9474)),""),""),"")</f>
        <v/>
      </c>
      <c r="AC9474" s="51">
        <f>IFERROR(VALUE(MID($C9474,1,2)),0)</f>
        <v>0</v>
      </c>
      <c r="AD9474" s="44">
        <f>IFERROR(VALUE(MID($C9474,4,3)),0)</f>
        <v>0</v>
      </c>
      <c r="AE9474" s="51">
        <f>VALUE(RIGHT("00"&amp;AC9474,2)&amp;RIGHT("000"&amp;AD9474,3))</f>
        <v>0</v>
      </c>
    </row>
    <row r="9475" spans="1:31">
      <c r="A9475" s="60" t="str">
        <f>IF(G9475&amp;Q9475&lt;&gt;"",W9475&amp;Q9475,"")</f>
        <v/>
      </c>
      <c r="B9475" s="85" t="str">
        <f>IF(C9475&lt;&gt;"",LEFT(C9475,9),"")</f>
        <v/>
      </c>
      <c r="V9475" s="60" t="str">
        <f>W9475&amp;H9475</f>
        <v/>
      </c>
      <c r="W9475" s="60" t="str">
        <f>_xlfn.LET(_xlpm.TextCell,TEXT(G9475,"###"),IF(_xlpm.TextCell&lt;&gt;"",IF(StyleSpaceSplit,IFERROR(IF(FIND(" ",_xlpm.TextCell)&gt;=1,MID(_xlpm.TextCell,1,FIND(" ",_xlpm.TextCell)-1),_xlpm.TextCell),_xlpm.TextCell),_xlpm.TextCell),""))</f>
        <v/>
      </c>
      <c r="X9475" s="60" t="str">
        <f>IF(A9475&lt;&gt;"",IFERROR(IF(FIND(" ",G9475)&gt;=1,MID(G9475,FIND(" ",G9475)+1,LEN(G9475)),""),""),"")</f>
        <v/>
      </c>
      <c r="AC9475" s="51">
        <f>IFERROR(VALUE(MID($C9475,1,2)),0)</f>
        <v>0</v>
      </c>
      <c r="AD9475" s="44">
        <f>IFERROR(VALUE(MID($C9475,4,3)),0)</f>
        <v>0</v>
      </c>
      <c r="AE9475" s="51">
        <f>VALUE(RIGHT("00"&amp;AC9475,2)&amp;RIGHT("000"&amp;AD9475,3))</f>
        <v>0</v>
      </c>
    </row>
    <row r="9476" spans="1:31">
      <c r="A9476" s="60" t="str">
        <f>IF(G9476&amp;Q9476&lt;&gt;"",W9476&amp;Q9476,"")</f>
        <v/>
      </c>
      <c r="B9476" s="85" t="str">
        <f>IF(C9476&lt;&gt;"",LEFT(C9476,9),"")</f>
        <v/>
      </c>
      <c r="V9476" s="60" t="str">
        <f>W9476&amp;H9476</f>
        <v/>
      </c>
      <c r="W9476" s="60" t="str">
        <f>_xlfn.LET(_xlpm.TextCell,TEXT(G9476,"###"),IF(_xlpm.TextCell&lt;&gt;"",IF(StyleSpaceSplit,IFERROR(IF(FIND(" ",_xlpm.TextCell)&gt;=1,MID(_xlpm.TextCell,1,FIND(" ",_xlpm.TextCell)-1),_xlpm.TextCell),_xlpm.TextCell),_xlpm.TextCell),""))</f>
        <v/>
      </c>
      <c r="X9476" s="60" t="str">
        <f>IF(A9476&lt;&gt;"",IFERROR(IF(FIND(" ",G9476)&gt;=1,MID(G9476,FIND(" ",G9476)+1,LEN(G9476)),""),""),"")</f>
        <v/>
      </c>
      <c r="AC9476" s="51">
        <f>IFERROR(VALUE(MID($C9476,1,2)),0)</f>
        <v>0</v>
      </c>
      <c r="AD9476" s="44">
        <f>IFERROR(VALUE(MID($C9476,4,3)),0)</f>
        <v>0</v>
      </c>
      <c r="AE9476" s="51">
        <f>VALUE(RIGHT("00"&amp;AC9476,2)&amp;RIGHT("000"&amp;AD9476,3))</f>
        <v>0</v>
      </c>
    </row>
    <row r="9477" spans="1:31">
      <c r="A9477" s="60" t="str">
        <f>IF(G9477&amp;Q9477&lt;&gt;"",W9477&amp;Q9477,"")</f>
        <v/>
      </c>
      <c r="B9477" s="85" t="str">
        <f>IF(C9477&lt;&gt;"",LEFT(C9477,9),"")</f>
        <v/>
      </c>
      <c r="V9477" s="60" t="str">
        <f>W9477&amp;H9477</f>
        <v/>
      </c>
      <c r="W9477" s="60" t="str">
        <f>_xlfn.LET(_xlpm.TextCell,TEXT(G9477,"###"),IF(_xlpm.TextCell&lt;&gt;"",IF(StyleSpaceSplit,IFERROR(IF(FIND(" ",_xlpm.TextCell)&gt;=1,MID(_xlpm.TextCell,1,FIND(" ",_xlpm.TextCell)-1),_xlpm.TextCell),_xlpm.TextCell),_xlpm.TextCell),""))</f>
        <v/>
      </c>
      <c r="X9477" s="60" t="str">
        <f>IF(A9477&lt;&gt;"",IFERROR(IF(FIND(" ",G9477)&gt;=1,MID(G9477,FIND(" ",G9477)+1,LEN(G9477)),""),""),"")</f>
        <v/>
      </c>
      <c r="AC9477" s="51">
        <f>IFERROR(VALUE(MID($C9477,1,2)),0)</f>
        <v>0</v>
      </c>
      <c r="AD9477" s="44">
        <f>IFERROR(VALUE(MID($C9477,4,3)),0)</f>
        <v>0</v>
      </c>
      <c r="AE9477" s="51">
        <f>VALUE(RIGHT("00"&amp;AC9477,2)&amp;RIGHT("000"&amp;AD9477,3))</f>
        <v>0</v>
      </c>
    </row>
    <row r="9478" spans="1:31">
      <c r="A9478" s="60" t="str">
        <f>IF(G9478&amp;Q9478&lt;&gt;"",W9478&amp;Q9478,"")</f>
        <v/>
      </c>
      <c r="B9478" s="85" t="str">
        <f>IF(C9478&lt;&gt;"",LEFT(C9478,9),"")</f>
        <v/>
      </c>
      <c r="V9478" s="60" t="str">
        <f>W9478&amp;H9478</f>
        <v/>
      </c>
      <c r="W9478" s="60" t="str">
        <f>_xlfn.LET(_xlpm.TextCell,TEXT(G9478,"###"),IF(_xlpm.TextCell&lt;&gt;"",IF(StyleSpaceSplit,IFERROR(IF(FIND(" ",_xlpm.TextCell)&gt;=1,MID(_xlpm.TextCell,1,FIND(" ",_xlpm.TextCell)-1),_xlpm.TextCell),_xlpm.TextCell),_xlpm.TextCell),""))</f>
        <v/>
      </c>
      <c r="X9478" s="60" t="str">
        <f>IF(A9478&lt;&gt;"",IFERROR(IF(FIND(" ",G9478)&gt;=1,MID(G9478,FIND(" ",G9478)+1,LEN(G9478)),""),""),"")</f>
        <v/>
      </c>
      <c r="AC9478" s="51">
        <f>IFERROR(VALUE(MID($C9478,1,2)),0)</f>
        <v>0</v>
      </c>
      <c r="AD9478" s="44">
        <f>IFERROR(VALUE(MID($C9478,4,3)),0)</f>
        <v>0</v>
      </c>
      <c r="AE9478" s="51">
        <f>VALUE(RIGHT("00"&amp;AC9478,2)&amp;RIGHT("000"&amp;AD9478,3))</f>
        <v>0</v>
      </c>
    </row>
    <row r="9479" spans="1:31">
      <c r="A9479" s="60" t="str">
        <f>IF(G9479&amp;Q9479&lt;&gt;"",W9479&amp;Q9479,"")</f>
        <v/>
      </c>
      <c r="B9479" s="85" t="str">
        <f>IF(C9479&lt;&gt;"",LEFT(C9479,9),"")</f>
        <v/>
      </c>
      <c r="V9479" s="60" t="str">
        <f>W9479&amp;H9479</f>
        <v/>
      </c>
      <c r="W9479" s="60" t="str">
        <f>_xlfn.LET(_xlpm.TextCell,TEXT(G9479,"###"),IF(_xlpm.TextCell&lt;&gt;"",IF(StyleSpaceSplit,IFERROR(IF(FIND(" ",_xlpm.TextCell)&gt;=1,MID(_xlpm.TextCell,1,FIND(" ",_xlpm.TextCell)-1),_xlpm.TextCell),_xlpm.TextCell),_xlpm.TextCell),""))</f>
        <v/>
      </c>
      <c r="X9479" s="60" t="str">
        <f>IF(A9479&lt;&gt;"",IFERROR(IF(FIND(" ",G9479)&gt;=1,MID(G9479,FIND(" ",G9479)+1,LEN(G9479)),""),""),"")</f>
        <v/>
      </c>
      <c r="AC9479" s="51">
        <f>IFERROR(VALUE(MID($C9479,1,2)),0)</f>
        <v>0</v>
      </c>
      <c r="AD9479" s="44">
        <f>IFERROR(VALUE(MID($C9479,4,3)),0)</f>
        <v>0</v>
      </c>
      <c r="AE9479" s="51">
        <f>VALUE(RIGHT("00"&amp;AC9479,2)&amp;RIGHT("000"&amp;AD9479,3))</f>
        <v>0</v>
      </c>
    </row>
    <row r="9480" spans="1:31">
      <c r="A9480" s="60" t="str">
        <f>IF(G9480&amp;Q9480&lt;&gt;"",W9480&amp;Q9480,"")</f>
        <v/>
      </c>
      <c r="B9480" s="85" t="str">
        <f>IF(C9480&lt;&gt;"",LEFT(C9480,9),"")</f>
        <v/>
      </c>
      <c r="V9480" s="60" t="str">
        <f>W9480&amp;H9480</f>
        <v/>
      </c>
      <c r="W9480" s="60" t="str">
        <f>_xlfn.LET(_xlpm.TextCell,TEXT(G9480,"###"),IF(_xlpm.TextCell&lt;&gt;"",IF(StyleSpaceSplit,IFERROR(IF(FIND(" ",_xlpm.TextCell)&gt;=1,MID(_xlpm.TextCell,1,FIND(" ",_xlpm.TextCell)-1),_xlpm.TextCell),_xlpm.TextCell),_xlpm.TextCell),""))</f>
        <v/>
      </c>
      <c r="X9480" s="60" t="str">
        <f>IF(A9480&lt;&gt;"",IFERROR(IF(FIND(" ",G9480)&gt;=1,MID(G9480,FIND(" ",G9480)+1,LEN(G9480)),""),""),"")</f>
        <v/>
      </c>
      <c r="AC9480" s="51">
        <f>IFERROR(VALUE(MID($C9480,1,2)),0)</f>
        <v>0</v>
      </c>
      <c r="AD9480" s="44">
        <f>IFERROR(VALUE(MID($C9480,4,3)),0)</f>
        <v>0</v>
      </c>
      <c r="AE9480" s="51">
        <f>VALUE(RIGHT("00"&amp;AC9480,2)&amp;RIGHT("000"&amp;AD9480,3))</f>
        <v>0</v>
      </c>
    </row>
    <row r="9481" spans="1:31">
      <c r="A9481" s="60" t="str">
        <f>IF(G9481&amp;Q9481&lt;&gt;"",W9481&amp;Q9481,"")</f>
        <v/>
      </c>
      <c r="B9481" s="85" t="str">
        <f>IF(C9481&lt;&gt;"",LEFT(C9481,9),"")</f>
        <v/>
      </c>
      <c r="V9481" s="60" t="str">
        <f>W9481&amp;H9481</f>
        <v/>
      </c>
      <c r="W9481" s="60" t="str">
        <f>_xlfn.LET(_xlpm.TextCell,TEXT(G9481,"###"),IF(_xlpm.TextCell&lt;&gt;"",IF(StyleSpaceSplit,IFERROR(IF(FIND(" ",_xlpm.TextCell)&gt;=1,MID(_xlpm.TextCell,1,FIND(" ",_xlpm.TextCell)-1),_xlpm.TextCell),_xlpm.TextCell),_xlpm.TextCell),""))</f>
        <v/>
      </c>
      <c r="X9481" s="60" t="str">
        <f>IF(A9481&lt;&gt;"",IFERROR(IF(FIND(" ",G9481)&gt;=1,MID(G9481,FIND(" ",G9481)+1,LEN(G9481)),""),""),"")</f>
        <v/>
      </c>
      <c r="AC9481" s="51">
        <f>IFERROR(VALUE(MID($C9481,1,2)),0)</f>
        <v>0</v>
      </c>
      <c r="AD9481" s="44">
        <f>IFERROR(VALUE(MID($C9481,4,3)),0)</f>
        <v>0</v>
      </c>
      <c r="AE9481" s="51">
        <f>VALUE(RIGHT("00"&amp;AC9481,2)&amp;RIGHT("000"&amp;AD9481,3))</f>
        <v>0</v>
      </c>
    </row>
    <row r="9482" spans="1:31">
      <c r="A9482" s="60" t="str">
        <f>IF(G9482&amp;Q9482&lt;&gt;"",W9482&amp;Q9482,"")</f>
        <v/>
      </c>
      <c r="B9482" s="85" t="str">
        <f>IF(C9482&lt;&gt;"",LEFT(C9482,9),"")</f>
        <v/>
      </c>
      <c r="V9482" s="60" t="str">
        <f>W9482&amp;H9482</f>
        <v/>
      </c>
      <c r="W9482" s="60" t="str">
        <f>_xlfn.LET(_xlpm.TextCell,TEXT(G9482,"###"),IF(_xlpm.TextCell&lt;&gt;"",IF(StyleSpaceSplit,IFERROR(IF(FIND(" ",_xlpm.TextCell)&gt;=1,MID(_xlpm.TextCell,1,FIND(" ",_xlpm.TextCell)-1),_xlpm.TextCell),_xlpm.TextCell),_xlpm.TextCell),""))</f>
        <v/>
      </c>
      <c r="X9482" s="60" t="str">
        <f>IF(A9482&lt;&gt;"",IFERROR(IF(FIND(" ",G9482)&gt;=1,MID(G9482,FIND(" ",G9482)+1,LEN(G9482)),""),""),"")</f>
        <v/>
      </c>
      <c r="AC9482" s="51">
        <f>IFERROR(VALUE(MID($C9482,1,2)),0)</f>
        <v>0</v>
      </c>
      <c r="AD9482" s="44">
        <f>IFERROR(VALUE(MID($C9482,4,3)),0)</f>
        <v>0</v>
      </c>
      <c r="AE9482" s="51">
        <f>VALUE(RIGHT("00"&amp;AC9482,2)&amp;RIGHT("000"&amp;AD9482,3))</f>
        <v>0</v>
      </c>
    </row>
    <row r="9483" spans="1:31">
      <c r="A9483" s="60" t="str">
        <f>IF(G9483&amp;Q9483&lt;&gt;"",W9483&amp;Q9483,"")</f>
        <v/>
      </c>
      <c r="B9483" s="85" t="str">
        <f>IF(C9483&lt;&gt;"",LEFT(C9483,9),"")</f>
        <v/>
      </c>
      <c r="V9483" s="60" t="str">
        <f>W9483&amp;H9483</f>
        <v/>
      </c>
      <c r="W9483" s="60" t="str">
        <f>_xlfn.LET(_xlpm.TextCell,TEXT(G9483,"###"),IF(_xlpm.TextCell&lt;&gt;"",IF(StyleSpaceSplit,IFERROR(IF(FIND(" ",_xlpm.TextCell)&gt;=1,MID(_xlpm.TextCell,1,FIND(" ",_xlpm.TextCell)-1),_xlpm.TextCell),_xlpm.TextCell),_xlpm.TextCell),""))</f>
        <v/>
      </c>
      <c r="X9483" s="60" t="str">
        <f>IF(A9483&lt;&gt;"",IFERROR(IF(FIND(" ",G9483)&gt;=1,MID(G9483,FIND(" ",G9483)+1,LEN(G9483)),""),""),"")</f>
        <v/>
      </c>
      <c r="AC9483" s="51">
        <f>IFERROR(VALUE(MID($C9483,1,2)),0)</f>
        <v>0</v>
      </c>
      <c r="AD9483" s="44">
        <f>IFERROR(VALUE(MID($C9483,4,3)),0)</f>
        <v>0</v>
      </c>
      <c r="AE9483" s="51">
        <f>VALUE(RIGHT("00"&amp;AC9483,2)&amp;RIGHT("000"&amp;AD9483,3))</f>
        <v>0</v>
      </c>
    </row>
    <row r="9484" spans="1:31">
      <c r="A9484" s="60" t="str">
        <f>IF(G9484&amp;Q9484&lt;&gt;"",W9484&amp;Q9484,"")</f>
        <v/>
      </c>
      <c r="B9484" s="85" t="str">
        <f>IF(C9484&lt;&gt;"",LEFT(C9484,9),"")</f>
        <v/>
      </c>
      <c r="V9484" s="60" t="str">
        <f>W9484&amp;H9484</f>
        <v/>
      </c>
      <c r="W9484" s="60" t="str">
        <f>_xlfn.LET(_xlpm.TextCell,TEXT(G9484,"###"),IF(_xlpm.TextCell&lt;&gt;"",IF(StyleSpaceSplit,IFERROR(IF(FIND(" ",_xlpm.TextCell)&gt;=1,MID(_xlpm.TextCell,1,FIND(" ",_xlpm.TextCell)-1),_xlpm.TextCell),_xlpm.TextCell),_xlpm.TextCell),""))</f>
        <v/>
      </c>
      <c r="X9484" s="60" t="str">
        <f>IF(A9484&lt;&gt;"",IFERROR(IF(FIND(" ",G9484)&gt;=1,MID(G9484,FIND(" ",G9484)+1,LEN(G9484)),""),""),"")</f>
        <v/>
      </c>
      <c r="AC9484" s="51">
        <f>IFERROR(VALUE(MID($C9484,1,2)),0)</f>
        <v>0</v>
      </c>
      <c r="AD9484" s="44">
        <f>IFERROR(VALUE(MID($C9484,4,3)),0)</f>
        <v>0</v>
      </c>
      <c r="AE9484" s="51">
        <f>VALUE(RIGHT("00"&amp;AC9484,2)&amp;RIGHT("000"&amp;AD9484,3))</f>
        <v>0</v>
      </c>
    </row>
    <row r="9485" spans="1:31">
      <c r="A9485" s="60" t="str">
        <f>IF(G9485&amp;Q9485&lt;&gt;"",W9485&amp;Q9485,"")</f>
        <v/>
      </c>
      <c r="B9485" s="85" t="str">
        <f>IF(C9485&lt;&gt;"",LEFT(C9485,9),"")</f>
        <v/>
      </c>
      <c r="V9485" s="60" t="str">
        <f>W9485&amp;H9485</f>
        <v/>
      </c>
      <c r="W9485" s="60" t="str">
        <f>_xlfn.LET(_xlpm.TextCell,TEXT(G9485,"###"),IF(_xlpm.TextCell&lt;&gt;"",IF(StyleSpaceSplit,IFERROR(IF(FIND(" ",_xlpm.TextCell)&gt;=1,MID(_xlpm.TextCell,1,FIND(" ",_xlpm.TextCell)-1),_xlpm.TextCell),_xlpm.TextCell),_xlpm.TextCell),""))</f>
        <v/>
      </c>
      <c r="X9485" s="60" t="str">
        <f>IF(A9485&lt;&gt;"",IFERROR(IF(FIND(" ",G9485)&gt;=1,MID(G9485,FIND(" ",G9485)+1,LEN(G9485)),""),""),"")</f>
        <v/>
      </c>
      <c r="AC9485" s="51">
        <f>IFERROR(VALUE(MID($C9485,1,2)),0)</f>
        <v>0</v>
      </c>
      <c r="AD9485" s="44">
        <f>IFERROR(VALUE(MID($C9485,4,3)),0)</f>
        <v>0</v>
      </c>
      <c r="AE9485" s="51">
        <f>VALUE(RIGHT("00"&amp;AC9485,2)&amp;RIGHT("000"&amp;AD9485,3))</f>
        <v>0</v>
      </c>
    </row>
    <row r="9486" spans="1:31">
      <c r="A9486" s="60" t="str">
        <f>IF(G9486&amp;Q9486&lt;&gt;"",W9486&amp;Q9486,"")</f>
        <v/>
      </c>
      <c r="B9486" s="85" t="str">
        <f>IF(C9486&lt;&gt;"",LEFT(C9486,9),"")</f>
        <v/>
      </c>
      <c r="V9486" s="60" t="str">
        <f>W9486&amp;H9486</f>
        <v/>
      </c>
      <c r="W9486" s="60" t="str">
        <f>_xlfn.LET(_xlpm.TextCell,TEXT(G9486,"###"),IF(_xlpm.TextCell&lt;&gt;"",IF(StyleSpaceSplit,IFERROR(IF(FIND(" ",_xlpm.TextCell)&gt;=1,MID(_xlpm.TextCell,1,FIND(" ",_xlpm.TextCell)-1),_xlpm.TextCell),_xlpm.TextCell),_xlpm.TextCell),""))</f>
        <v/>
      </c>
      <c r="X9486" s="60" t="str">
        <f>IF(A9486&lt;&gt;"",IFERROR(IF(FIND(" ",G9486)&gt;=1,MID(G9486,FIND(" ",G9486)+1,LEN(G9486)),""),""),"")</f>
        <v/>
      </c>
      <c r="AC9486" s="51">
        <f>IFERROR(VALUE(MID($C9486,1,2)),0)</f>
        <v>0</v>
      </c>
      <c r="AD9486" s="44">
        <f>IFERROR(VALUE(MID($C9486,4,3)),0)</f>
        <v>0</v>
      </c>
      <c r="AE9486" s="51">
        <f>VALUE(RIGHT("00"&amp;AC9486,2)&amp;RIGHT("000"&amp;AD9486,3))</f>
        <v>0</v>
      </c>
    </row>
    <row r="9487" spans="1:31">
      <c r="A9487" s="60" t="str">
        <f>IF(G9487&amp;Q9487&lt;&gt;"",W9487&amp;Q9487,"")</f>
        <v/>
      </c>
      <c r="B9487" s="85" t="str">
        <f>IF(C9487&lt;&gt;"",LEFT(C9487,9),"")</f>
        <v/>
      </c>
      <c r="V9487" s="60" t="str">
        <f>W9487&amp;H9487</f>
        <v/>
      </c>
      <c r="W9487" s="60" t="str">
        <f>_xlfn.LET(_xlpm.TextCell,TEXT(G9487,"###"),IF(_xlpm.TextCell&lt;&gt;"",IF(StyleSpaceSplit,IFERROR(IF(FIND(" ",_xlpm.TextCell)&gt;=1,MID(_xlpm.TextCell,1,FIND(" ",_xlpm.TextCell)-1),_xlpm.TextCell),_xlpm.TextCell),_xlpm.TextCell),""))</f>
        <v/>
      </c>
      <c r="X9487" s="60" t="str">
        <f>IF(A9487&lt;&gt;"",IFERROR(IF(FIND(" ",G9487)&gt;=1,MID(G9487,FIND(" ",G9487)+1,LEN(G9487)),""),""),"")</f>
        <v/>
      </c>
      <c r="AC9487" s="51">
        <f>IFERROR(VALUE(MID($C9487,1,2)),0)</f>
        <v>0</v>
      </c>
      <c r="AD9487" s="44">
        <f>IFERROR(VALUE(MID($C9487,4,3)),0)</f>
        <v>0</v>
      </c>
      <c r="AE9487" s="51">
        <f>VALUE(RIGHT("00"&amp;AC9487,2)&amp;RIGHT("000"&amp;AD9487,3))</f>
        <v>0</v>
      </c>
    </row>
    <row r="9488" spans="1:31">
      <c r="A9488" s="60" t="str">
        <f>IF(G9488&amp;Q9488&lt;&gt;"",W9488&amp;Q9488,"")</f>
        <v/>
      </c>
      <c r="B9488" s="85" t="str">
        <f>IF(C9488&lt;&gt;"",LEFT(C9488,9),"")</f>
        <v/>
      </c>
      <c r="V9488" s="60" t="str">
        <f>W9488&amp;H9488</f>
        <v/>
      </c>
      <c r="W9488" s="60" t="str">
        <f>_xlfn.LET(_xlpm.TextCell,TEXT(G9488,"###"),IF(_xlpm.TextCell&lt;&gt;"",IF(StyleSpaceSplit,IFERROR(IF(FIND(" ",_xlpm.TextCell)&gt;=1,MID(_xlpm.TextCell,1,FIND(" ",_xlpm.TextCell)-1),_xlpm.TextCell),_xlpm.TextCell),_xlpm.TextCell),""))</f>
        <v/>
      </c>
      <c r="X9488" s="60" t="str">
        <f>IF(A9488&lt;&gt;"",IFERROR(IF(FIND(" ",G9488)&gt;=1,MID(G9488,FIND(" ",G9488)+1,LEN(G9488)),""),""),"")</f>
        <v/>
      </c>
      <c r="AC9488" s="51">
        <f>IFERROR(VALUE(MID($C9488,1,2)),0)</f>
        <v>0</v>
      </c>
      <c r="AD9488" s="44">
        <f>IFERROR(VALUE(MID($C9488,4,3)),0)</f>
        <v>0</v>
      </c>
      <c r="AE9488" s="51">
        <f>VALUE(RIGHT("00"&amp;AC9488,2)&amp;RIGHT("000"&amp;AD9488,3))</f>
        <v>0</v>
      </c>
    </row>
    <row r="9489" spans="1:31">
      <c r="A9489" s="60" t="str">
        <f>IF(G9489&amp;Q9489&lt;&gt;"",W9489&amp;Q9489,"")</f>
        <v/>
      </c>
      <c r="B9489" s="85" t="str">
        <f>IF(C9489&lt;&gt;"",LEFT(C9489,9),"")</f>
        <v/>
      </c>
      <c r="V9489" s="60" t="str">
        <f>W9489&amp;H9489</f>
        <v/>
      </c>
      <c r="W9489" s="60" t="str">
        <f>_xlfn.LET(_xlpm.TextCell,TEXT(G9489,"###"),IF(_xlpm.TextCell&lt;&gt;"",IF(StyleSpaceSplit,IFERROR(IF(FIND(" ",_xlpm.TextCell)&gt;=1,MID(_xlpm.TextCell,1,FIND(" ",_xlpm.TextCell)-1),_xlpm.TextCell),_xlpm.TextCell),_xlpm.TextCell),""))</f>
        <v/>
      </c>
      <c r="X9489" s="60" t="str">
        <f>IF(A9489&lt;&gt;"",IFERROR(IF(FIND(" ",G9489)&gt;=1,MID(G9489,FIND(" ",G9489)+1,LEN(G9489)),""),""),"")</f>
        <v/>
      </c>
      <c r="AC9489" s="51">
        <f>IFERROR(VALUE(MID($C9489,1,2)),0)</f>
        <v>0</v>
      </c>
      <c r="AD9489" s="44">
        <f>IFERROR(VALUE(MID($C9489,4,3)),0)</f>
        <v>0</v>
      </c>
      <c r="AE9489" s="51">
        <f>VALUE(RIGHT("00"&amp;AC9489,2)&amp;RIGHT("000"&amp;AD9489,3))</f>
        <v>0</v>
      </c>
    </row>
    <row r="9490" spans="1:31">
      <c r="A9490" s="60" t="str">
        <f>IF(G9490&amp;Q9490&lt;&gt;"",W9490&amp;Q9490,"")</f>
        <v/>
      </c>
      <c r="B9490" s="85" t="str">
        <f>IF(C9490&lt;&gt;"",LEFT(C9490,9),"")</f>
        <v/>
      </c>
      <c r="V9490" s="60" t="str">
        <f>W9490&amp;H9490</f>
        <v/>
      </c>
      <c r="W9490" s="60" t="str">
        <f>_xlfn.LET(_xlpm.TextCell,TEXT(G9490,"###"),IF(_xlpm.TextCell&lt;&gt;"",IF(StyleSpaceSplit,IFERROR(IF(FIND(" ",_xlpm.TextCell)&gt;=1,MID(_xlpm.TextCell,1,FIND(" ",_xlpm.TextCell)-1),_xlpm.TextCell),_xlpm.TextCell),_xlpm.TextCell),""))</f>
        <v/>
      </c>
      <c r="X9490" s="60" t="str">
        <f>IF(A9490&lt;&gt;"",IFERROR(IF(FIND(" ",G9490)&gt;=1,MID(G9490,FIND(" ",G9490)+1,LEN(G9490)),""),""),"")</f>
        <v/>
      </c>
      <c r="AC9490" s="51">
        <f>IFERROR(VALUE(MID($C9490,1,2)),0)</f>
        <v>0</v>
      </c>
      <c r="AD9490" s="44">
        <f>IFERROR(VALUE(MID($C9490,4,3)),0)</f>
        <v>0</v>
      </c>
      <c r="AE9490" s="51">
        <f>VALUE(RIGHT("00"&amp;AC9490,2)&amp;RIGHT("000"&amp;AD9490,3))</f>
        <v>0</v>
      </c>
    </row>
    <row r="9491" spans="1:31">
      <c r="A9491" s="60" t="str">
        <f>IF(G9491&amp;Q9491&lt;&gt;"",W9491&amp;Q9491,"")</f>
        <v/>
      </c>
      <c r="B9491" s="85" t="str">
        <f>IF(C9491&lt;&gt;"",LEFT(C9491,9),"")</f>
        <v/>
      </c>
      <c r="V9491" s="60" t="str">
        <f>W9491&amp;H9491</f>
        <v/>
      </c>
      <c r="W9491" s="60" t="str">
        <f>_xlfn.LET(_xlpm.TextCell,TEXT(G9491,"###"),IF(_xlpm.TextCell&lt;&gt;"",IF(StyleSpaceSplit,IFERROR(IF(FIND(" ",_xlpm.TextCell)&gt;=1,MID(_xlpm.TextCell,1,FIND(" ",_xlpm.TextCell)-1),_xlpm.TextCell),_xlpm.TextCell),_xlpm.TextCell),""))</f>
        <v/>
      </c>
      <c r="X9491" s="60" t="str">
        <f>IF(A9491&lt;&gt;"",IFERROR(IF(FIND(" ",G9491)&gt;=1,MID(G9491,FIND(" ",G9491)+1,LEN(G9491)),""),""),"")</f>
        <v/>
      </c>
      <c r="AC9491" s="51">
        <f>IFERROR(VALUE(MID($C9491,1,2)),0)</f>
        <v>0</v>
      </c>
      <c r="AD9491" s="44">
        <f>IFERROR(VALUE(MID($C9491,4,3)),0)</f>
        <v>0</v>
      </c>
      <c r="AE9491" s="51">
        <f>VALUE(RIGHT("00"&amp;AC9491,2)&amp;RIGHT("000"&amp;AD9491,3))</f>
        <v>0</v>
      </c>
    </row>
    <row r="9492" spans="1:31">
      <c r="A9492" s="60" t="str">
        <f>IF(G9492&amp;Q9492&lt;&gt;"",W9492&amp;Q9492,"")</f>
        <v/>
      </c>
      <c r="B9492" s="85" t="str">
        <f>IF(C9492&lt;&gt;"",LEFT(C9492,9),"")</f>
        <v/>
      </c>
      <c r="V9492" s="60" t="str">
        <f>W9492&amp;H9492</f>
        <v/>
      </c>
      <c r="W9492" s="60" t="str">
        <f>_xlfn.LET(_xlpm.TextCell,TEXT(G9492,"###"),IF(_xlpm.TextCell&lt;&gt;"",IF(StyleSpaceSplit,IFERROR(IF(FIND(" ",_xlpm.TextCell)&gt;=1,MID(_xlpm.TextCell,1,FIND(" ",_xlpm.TextCell)-1),_xlpm.TextCell),_xlpm.TextCell),_xlpm.TextCell),""))</f>
        <v/>
      </c>
      <c r="X9492" s="60" t="str">
        <f>IF(A9492&lt;&gt;"",IFERROR(IF(FIND(" ",G9492)&gt;=1,MID(G9492,FIND(" ",G9492)+1,LEN(G9492)),""),""),"")</f>
        <v/>
      </c>
      <c r="AC9492" s="51">
        <f>IFERROR(VALUE(MID($C9492,1,2)),0)</f>
        <v>0</v>
      </c>
      <c r="AD9492" s="44">
        <f>IFERROR(VALUE(MID($C9492,4,3)),0)</f>
        <v>0</v>
      </c>
      <c r="AE9492" s="51">
        <f>VALUE(RIGHT("00"&amp;AC9492,2)&amp;RIGHT("000"&amp;AD9492,3))</f>
        <v>0</v>
      </c>
    </row>
    <row r="9493" spans="1:31">
      <c r="A9493" s="60" t="str">
        <f>IF(G9493&amp;Q9493&lt;&gt;"",W9493&amp;Q9493,"")</f>
        <v/>
      </c>
      <c r="B9493" s="85" t="str">
        <f>IF(C9493&lt;&gt;"",LEFT(C9493,9),"")</f>
        <v/>
      </c>
      <c r="V9493" s="60" t="str">
        <f>W9493&amp;H9493</f>
        <v/>
      </c>
      <c r="W9493" s="60" t="str">
        <f>_xlfn.LET(_xlpm.TextCell,TEXT(G9493,"###"),IF(_xlpm.TextCell&lt;&gt;"",IF(StyleSpaceSplit,IFERROR(IF(FIND(" ",_xlpm.TextCell)&gt;=1,MID(_xlpm.TextCell,1,FIND(" ",_xlpm.TextCell)-1),_xlpm.TextCell),_xlpm.TextCell),_xlpm.TextCell),""))</f>
        <v/>
      </c>
      <c r="X9493" s="60" t="str">
        <f>IF(A9493&lt;&gt;"",IFERROR(IF(FIND(" ",G9493)&gt;=1,MID(G9493,FIND(" ",G9493)+1,LEN(G9493)),""),""),"")</f>
        <v/>
      </c>
      <c r="AC9493" s="51">
        <f>IFERROR(VALUE(MID($C9493,1,2)),0)</f>
        <v>0</v>
      </c>
      <c r="AD9493" s="44">
        <f>IFERROR(VALUE(MID($C9493,4,3)),0)</f>
        <v>0</v>
      </c>
      <c r="AE9493" s="51">
        <f>VALUE(RIGHT("00"&amp;AC9493,2)&amp;RIGHT("000"&amp;AD9493,3))</f>
        <v>0</v>
      </c>
    </row>
    <row r="9494" spans="1:31">
      <c r="A9494" s="60" t="str">
        <f>IF(G9494&amp;Q9494&lt;&gt;"",W9494&amp;Q9494,"")</f>
        <v/>
      </c>
      <c r="B9494" s="85" t="str">
        <f>IF(C9494&lt;&gt;"",LEFT(C9494,9),"")</f>
        <v/>
      </c>
      <c r="V9494" s="60" t="str">
        <f>W9494&amp;H9494</f>
        <v/>
      </c>
      <c r="W9494" s="60" t="str">
        <f>_xlfn.LET(_xlpm.TextCell,TEXT(G9494,"###"),IF(_xlpm.TextCell&lt;&gt;"",IF(StyleSpaceSplit,IFERROR(IF(FIND(" ",_xlpm.TextCell)&gt;=1,MID(_xlpm.TextCell,1,FIND(" ",_xlpm.TextCell)-1),_xlpm.TextCell),_xlpm.TextCell),_xlpm.TextCell),""))</f>
        <v/>
      </c>
      <c r="X9494" s="60" t="str">
        <f>IF(A9494&lt;&gt;"",IFERROR(IF(FIND(" ",G9494)&gt;=1,MID(G9494,FIND(" ",G9494)+1,LEN(G9494)),""),""),"")</f>
        <v/>
      </c>
      <c r="AC9494" s="51">
        <f>IFERROR(VALUE(MID($C9494,1,2)),0)</f>
        <v>0</v>
      </c>
      <c r="AD9494" s="44">
        <f>IFERROR(VALUE(MID($C9494,4,3)),0)</f>
        <v>0</v>
      </c>
      <c r="AE9494" s="51">
        <f>VALUE(RIGHT("00"&amp;AC9494,2)&amp;RIGHT("000"&amp;AD9494,3))</f>
        <v>0</v>
      </c>
    </row>
    <row r="9495" spans="1:31">
      <c r="A9495" s="60" t="str">
        <f>IF(G9495&amp;Q9495&lt;&gt;"",W9495&amp;Q9495,"")</f>
        <v/>
      </c>
      <c r="B9495" s="85" t="str">
        <f>IF(C9495&lt;&gt;"",LEFT(C9495,9),"")</f>
        <v/>
      </c>
      <c r="V9495" s="60" t="str">
        <f>W9495&amp;H9495</f>
        <v/>
      </c>
      <c r="W9495" s="60" t="str">
        <f>_xlfn.LET(_xlpm.TextCell,TEXT(G9495,"###"),IF(_xlpm.TextCell&lt;&gt;"",IF(StyleSpaceSplit,IFERROR(IF(FIND(" ",_xlpm.TextCell)&gt;=1,MID(_xlpm.TextCell,1,FIND(" ",_xlpm.TextCell)-1),_xlpm.TextCell),_xlpm.TextCell),_xlpm.TextCell),""))</f>
        <v/>
      </c>
      <c r="X9495" s="60" t="str">
        <f>IF(A9495&lt;&gt;"",IFERROR(IF(FIND(" ",G9495)&gt;=1,MID(G9495,FIND(" ",G9495)+1,LEN(G9495)),""),""),"")</f>
        <v/>
      </c>
      <c r="AC9495" s="51">
        <f>IFERROR(VALUE(MID($C9495,1,2)),0)</f>
        <v>0</v>
      </c>
      <c r="AD9495" s="44">
        <f>IFERROR(VALUE(MID($C9495,4,3)),0)</f>
        <v>0</v>
      </c>
      <c r="AE9495" s="51">
        <f>VALUE(RIGHT("00"&amp;AC9495,2)&amp;RIGHT("000"&amp;AD9495,3))</f>
        <v>0</v>
      </c>
    </row>
    <row r="9496" spans="1:31">
      <c r="A9496" s="60" t="str">
        <f>IF(G9496&amp;Q9496&lt;&gt;"",W9496&amp;Q9496,"")</f>
        <v/>
      </c>
      <c r="B9496" s="85" t="str">
        <f>IF(C9496&lt;&gt;"",LEFT(C9496,9),"")</f>
        <v/>
      </c>
      <c r="V9496" s="60" t="str">
        <f>W9496&amp;H9496</f>
        <v/>
      </c>
      <c r="W9496" s="60" t="str">
        <f>_xlfn.LET(_xlpm.TextCell,TEXT(G9496,"###"),IF(_xlpm.TextCell&lt;&gt;"",IF(StyleSpaceSplit,IFERROR(IF(FIND(" ",_xlpm.TextCell)&gt;=1,MID(_xlpm.TextCell,1,FIND(" ",_xlpm.TextCell)-1),_xlpm.TextCell),_xlpm.TextCell),_xlpm.TextCell),""))</f>
        <v/>
      </c>
      <c r="X9496" s="60" t="str">
        <f>IF(A9496&lt;&gt;"",IFERROR(IF(FIND(" ",G9496)&gt;=1,MID(G9496,FIND(" ",G9496)+1,LEN(G9496)),""),""),"")</f>
        <v/>
      </c>
      <c r="AC9496" s="51">
        <f>IFERROR(VALUE(MID($C9496,1,2)),0)</f>
        <v>0</v>
      </c>
      <c r="AD9496" s="44">
        <f>IFERROR(VALUE(MID($C9496,4,3)),0)</f>
        <v>0</v>
      </c>
      <c r="AE9496" s="51">
        <f>VALUE(RIGHT("00"&amp;AC9496,2)&amp;RIGHT("000"&amp;AD9496,3))</f>
        <v>0</v>
      </c>
    </row>
    <row r="9497" spans="1:31">
      <c r="A9497" s="60" t="str">
        <f>IF(G9497&amp;Q9497&lt;&gt;"",W9497&amp;Q9497,"")</f>
        <v/>
      </c>
      <c r="B9497" s="85" t="str">
        <f>IF(C9497&lt;&gt;"",LEFT(C9497,9),"")</f>
        <v/>
      </c>
      <c r="V9497" s="60" t="str">
        <f>W9497&amp;H9497</f>
        <v/>
      </c>
      <c r="W9497" s="60" t="str">
        <f>_xlfn.LET(_xlpm.TextCell,TEXT(G9497,"###"),IF(_xlpm.TextCell&lt;&gt;"",IF(StyleSpaceSplit,IFERROR(IF(FIND(" ",_xlpm.TextCell)&gt;=1,MID(_xlpm.TextCell,1,FIND(" ",_xlpm.TextCell)-1),_xlpm.TextCell),_xlpm.TextCell),_xlpm.TextCell),""))</f>
        <v/>
      </c>
      <c r="X9497" s="60" t="str">
        <f>IF(A9497&lt;&gt;"",IFERROR(IF(FIND(" ",G9497)&gt;=1,MID(G9497,FIND(" ",G9497)+1,LEN(G9497)),""),""),"")</f>
        <v/>
      </c>
      <c r="AC9497" s="51">
        <f>IFERROR(VALUE(MID($C9497,1,2)),0)</f>
        <v>0</v>
      </c>
      <c r="AD9497" s="44">
        <f>IFERROR(VALUE(MID($C9497,4,3)),0)</f>
        <v>0</v>
      </c>
      <c r="AE9497" s="51">
        <f>VALUE(RIGHT("00"&amp;AC9497,2)&amp;RIGHT("000"&amp;AD9497,3))</f>
        <v>0</v>
      </c>
    </row>
    <row r="9498" spans="1:31">
      <c r="A9498" s="60" t="str">
        <f>IF(G9498&amp;Q9498&lt;&gt;"",W9498&amp;Q9498,"")</f>
        <v/>
      </c>
      <c r="B9498" s="85" t="str">
        <f>IF(C9498&lt;&gt;"",LEFT(C9498,9),"")</f>
        <v/>
      </c>
      <c r="V9498" s="60" t="str">
        <f>W9498&amp;H9498</f>
        <v/>
      </c>
      <c r="W9498" s="60" t="str">
        <f>_xlfn.LET(_xlpm.TextCell,TEXT(G9498,"###"),IF(_xlpm.TextCell&lt;&gt;"",IF(StyleSpaceSplit,IFERROR(IF(FIND(" ",_xlpm.TextCell)&gt;=1,MID(_xlpm.TextCell,1,FIND(" ",_xlpm.TextCell)-1),_xlpm.TextCell),_xlpm.TextCell),_xlpm.TextCell),""))</f>
        <v/>
      </c>
      <c r="X9498" s="60" t="str">
        <f>IF(A9498&lt;&gt;"",IFERROR(IF(FIND(" ",G9498)&gt;=1,MID(G9498,FIND(" ",G9498)+1,LEN(G9498)),""),""),"")</f>
        <v/>
      </c>
      <c r="AC9498" s="51">
        <f>IFERROR(VALUE(MID($C9498,1,2)),0)</f>
        <v>0</v>
      </c>
      <c r="AD9498" s="44">
        <f>IFERROR(VALUE(MID($C9498,4,3)),0)</f>
        <v>0</v>
      </c>
      <c r="AE9498" s="51">
        <f>VALUE(RIGHT("00"&amp;AC9498,2)&amp;RIGHT("000"&amp;AD9498,3))</f>
        <v>0</v>
      </c>
    </row>
    <row r="9499" spans="1:31">
      <c r="A9499" s="60" t="str">
        <f>IF(G9499&amp;Q9499&lt;&gt;"",W9499&amp;Q9499,"")</f>
        <v/>
      </c>
      <c r="B9499" s="85" t="str">
        <f>IF(C9499&lt;&gt;"",LEFT(C9499,9),"")</f>
        <v/>
      </c>
      <c r="V9499" s="60" t="str">
        <f>W9499&amp;H9499</f>
        <v/>
      </c>
      <c r="W9499" s="60" t="str">
        <f>_xlfn.LET(_xlpm.TextCell,TEXT(G9499,"###"),IF(_xlpm.TextCell&lt;&gt;"",IF(StyleSpaceSplit,IFERROR(IF(FIND(" ",_xlpm.TextCell)&gt;=1,MID(_xlpm.TextCell,1,FIND(" ",_xlpm.TextCell)-1),_xlpm.TextCell),_xlpm.TextCell),_xlpm.TextCell),""))</f>
        <v/>
      </c>
      <c r="X9499" s="60" t="str">
        <f>IF(A9499&lt;&gt;"",IFERROR(IF(FIND(" ",G9499)&gt;=1,MID(G9499,FIND(" ",G9499)+1,LEN(G9499)),""),""),"")</f>
        <v/>
      </c>
      <c r="AC9499" s="51">
        <f>IFERROR(VALUE(MID($C9499,1,2)),0)</f>
        <v>0</v>
      </c>
      <c r="AD9499" s="44">
        <f>IFERROR(VALUE(MID($C9499,4,3)),0)</f>
        <v>0</v>
      </c>
      <c r="AE9499" s="51">
        <f>VALUE(RIGHT("00"&amp;AC9499,2)&amp;RIGHT("000"&amp;AD9499,3))</f>
        <v>0</v>
      </c>
    </row>
    <row r="9500" spans="1:31">
      <c r="A9500" s="60" t="str">
        <f>IF(G9500&amp;Q9500&lt;&gt;"",W9500&amp;Q9500,"")</f>
        <v/>
      </c>
      <c r="B9500" s="85" t="str">
        <f>IF(C9500&lt;&gt;"",LEFT(C9500,9),"")</f>
        <v/>
      </c>
      <c r="V9500" s="60" t="str">
        <f>W9500&amp;H9500</f>
        <v/>
      </c>
      <c r="W9500" s="60" t="str">
        <f>_xlfn.LET(_xlpm.TextCell,TEXT(G9500,"###"),IF(_xlpm.TextCell&lt;&gt;"",IF(StyleSpaceSplit,IFERROR(IF(FIND(" ",_xlpm.TextCell)&gt;=1,MID(_xlpm.TextCell,1,FIND(" ",_xlpm.TextCell)-1),_xlpm.TextCell),_xlpm.TextCell),_xlpm.TextCell),""))</f>
        <v/>
      </c>
      <c r="X9500" s="60" t="str">
        <f>IF(A9500&lt;&gt;"",IFERROR(IF(FIND(" ",G9500)&gt;=1,MID(G9500,FIND(" ",G9500)+1,LEN(G9500)),""),""),"")</f>
        <v/>
      </c>
      <c r="AC9500" s="51">
        <f>IFERROR(VALUE(MID($C9500,1,2)),0)</f>
        <v>0</v>
      </c>
      <c r="AD9500" s="44">
        <f>IFERROR(VALUE(MID($C9500,4,3)),0)</f>
        <v>0</v>
      </c>
      <c r="AE9500" s="51">
        <f>VALUE(RIGHT("00"&amp;AC9500,2)&amp;RIGHT("000"&amp;AD9500,3))</f>
        <v>0</v>
      </c>
    </row>
    <row r="9501" spans="1:31">
      <c r="A9501" s="60" t="str">
        <f>IF(G9501&amp;Q9501&lt;&gt;"",W9501&amp;Q9501,"")</f>
        <v/>
      </c>
      <c r="B9501" s="85" t="str">
        <f>IF(C9501&lt;&gt;"",LEFT(C9501,9),"")</f>
        <v/>
      </c>
      <c r="V9501" s="60" t="str">
        <f>W9501&amp;H9501</f>
        <v/>
      </c>
      <c r="W9501" s="60" t="str">
        <f>_xlfn.LET(_xlpm.TextCell,TEXT(G9501,"###"),IF(_xlpm.TextCell&lt;&gt;"",IF(StyleSpaceSplit,IFERROR(IF(FIND(" ",_xlpm.TextCell)&gt;=1,MID(_xlpm.TextCell,1,FIND(" ",_xlpm.TextCell)-1),_xlpm.TextCell),_xlpm.TextCell),_xlpm.TextCell),""))</f>
        <v/>
      </c>
      <c r="X9501" s="60" t="str">
        <f>IF(A9501&lt;&gt;"",IFERROR(IF(FIND(" ",G9501)&gt;=1,MID(G9501,FIND(" ",G9501)+1,LEN(G9501)),""),""),"")</f>
        <v/>
      </c>
      <c r="AC9501" s="51">
        <f>IFERROR(VALUE(MID($C9501,1,2)),0)</f>
        <v>0</v>
      </c>
      <c r="AD9501" s="44">
        <f>IFERROR(VALUE(MID($C9501,4,3)),0)</f>
        <v>0</v>
      </c>
      <c r="AE9501" s="51">
        <f>VALUE(RIGHT("00"&amp;AC9501,2)&amp;RIGHT("000"&amp;AD9501,3))</f>
        <v>0</v>
      </c>
    </row>
    <row r="9502" spans="1:31">
      <c r="A9502" s="60" t="str">
        <f>IF(G9502&amp;Q9502&lt;&gt;"",W9502&amp;Q9502,"")</f>
        <v/>
      </c>
      <c r="B9502" s="85" t="str">
        <f>IF(C9502&lt;&gt;"",LEFT(C9502,9),"")</f>
        <v/>
      </c>
      <c r="V9502" s="60" t="str">
        <f>W9502&amp;H9502</f>
        <v/>
      </c>
      <c r="W9502" s="60" t="str">
        <f>_xlfn.LET(_xlpm.TextCell,TEXT(G9502,"###"),IF(_xlpm.TextCell&lt;&gt;"",IF(StyleSpaceSplit,IFERROR(IF(FIND(" ",_xlpm.TextCell)&gt;=1,MID(_xlpm.TextCell,1,FIND(" ",_xlpm.TextCell)-1),_xlpm.TextCell),_xlpm.TextCell),_xlpm.TextCell),""))</f>
        <v/>
      </c>
      <c r="X9502" s="60" t="str">
        <f>IF(A9502&lt;&gt;"",IFERROR(IF(FIND(" ",G9502)&gt;=1,MID(G9502,FIND(" ",G9502)+1,LEN(G9502)),""),""),"")</f>
        <v/>
      </c>
      <c r="AC9502" s="51">
        <f>IFERROR(VALUE(MID($C9502,1,2)),0)</f>
        <v>0</v>
      </c>
      <c r="AD9502" s="44">
        <f>IFERROR(VALUE(MID($C9502,4,3)),0)</f>
        <v>0</v>
      </c>
      <c r="AE9502" s="51">
        <f>VALUE(RIGHT("00"&amp;AC9502,2)&amp;RIGHT("000"&amp;AD9502,3))</f>
        <v>0</v>
      </c>
    </row>
    <row r="9503" spans="1:31">
      <c r="A9503" s="60" t="str">
        <f>IF(G9503&amp;Q9503&lt;&gt;"",W9503&amp;Q9503,"")</f>
        <v/>
      </c>
      <c r="B9503" s="85" t="str">
        <f>IF(C9503&lt;&gt;"",LEFT(C9503,9),"")</f>
        <v/>
      </c>
      <c r="V9503" s="60" t="str">
        <f>W9503&amp;H9503</f>
        <v/>
      </c>
      <c r="W9503" s="60" t="str">
        <f>_xlfn.LET(_xlpm.TextCell,TEXT(G9503,"###"),IF(_xlpm.TextCell&lt;&gt;"",IF(StyleSpaceSplit,IFERROR(IF(FIND(" ",_xlpm.TextCell)&gt;=1,MID(_xlpm.TextCell,1,FIND(" ",_xlpm.TextCell)-1),_xlpm.TextCell),_xlpm.TextCell),_xlpm.TextCell),""))</f>
        <v/>
      </c>
      <c r="X9503" s="60" t="str">
        <f>IF(A9503&lt;&gt;"",IFERROR(IF(FIND(" ",G9503)&gt;=1,MID(G9503,FIND(" ",G9503)+1,LEN(G9503)),""),""),"")</f>
        <v/>
      </c>
      <c r="AC9503" s="51">
        <f>IFERROR(VALUE(MID($C9503,1,2)),0)</f>
        <v>0</v>
      </c>
      <c r="AD9503" s="44">
        <f>IFERROR(VALUE(MID($C9503,4,3)),0)</f>
        <v>0</v>
      </c>
      <c r="AE9503" s="51">
        <f>VALUE(RIGHT("00"&amp;AC9503,2)&amp;RIGHT("000"&amp;AD9503,3))</f>
        <v>0</v>
      </c>
    </row>
    <row r="9504" spans="1:31">
      <c r="A9504" s="60" t="str">
        <f>IF(G9504&amp;Q9504&lt;&gt;"",W9504&amp;Q9504,"")</f>
        <v/>
      </c>
      <c r="B9504" s="85" t="str">
        <f>IF(C9504&lt;&gt;"",LEFT(C9504,9),"")</f>
        <v/>
      </c>
      <c r="V9504" s="60" t="str">
        <f>W9504&amp;H9504</f>
        <v/>
      </c>
      <c r="W9504" s="60" t="str">
        <f>_xlfn.LET(_xlpm.TextCell,TEXT(G9504,"###"),IF(_xlpm.TextCell&lt;&gt;"",IF(StyleSpaceSplit,IFERROR(IF(FIND(" ",_xlpm.TextCell)&gt;=1,MID(_xlpm.TextCell,1,FIND(" ",_xlpm.TextCell)-1),_xlpm.TextCell),_xlpm.TextCell),_xlpm.TextCell),""))</f>
        <v/>
      </c>
      <c r="X9504" s="60" t="str">
        <f>IF(A9504&lt;&gt;"",IFERROR(IF(FIND(" ",G9504)&gt;=1,MID(G9504,FIND(" ",G9504)+1,LEN(G9504)),""),""),"")</f>
        <v/>
      </c>
      <c r="AC9504" s="51">
        <f>IFERROR(VALUE(MID($C9504,1,2)),0)</f>
        <v>0</v>
      </c>
      <c r="AD9504" s="44">
        <f>IFERROR(VALUE(MID($C9504,4,3)),0)</f>
        <v>0</v>
      </c>
      <c r="AE9504" s="51">
        <f>VALUE(RIGHT("00"&amp;AC9504,2)&amp;RIGHT("000"&amp;AD9504,3))</f>
        <v>0</v>
      </c>
    </row>
    <row r="9505" spans="1:31">
      <c r="A9505" s="60" t="str">
        <f>IF(G9505&amp;Q9505&lt;&gt;"",W9505&amp;Q9505,"")</f>
        <v/>
      </c>
      <c r="B9505" s="85" t="str">
        <f>IF(C9505&lt;&gt;"",LEFT(C9505,9),"")</f>
        <v/>
      </c>
      <c r="V9505" s="60" t="str">
        <f>W9505&amp;H9505</f>
        <v/>
      </c>
      <c r="W9505" s="60" t="str">
        <f>_xlfn.LET(_xlpm.TextCell,TEXT(G9505,"###"),IF(_xlpm.TextCell&lt;&gt;"",IF(StyleSpaceSplit,IFERROR(IF(FIND(" ",_xlpm.TextCell)&gt;=1,MID(_xlpm.TextCell,1,FIND(" ",_xlpm.TextCell)-1),_xlpm.TextCell),_xlpm.TextCell),_xlpm.TextCell),""))</f>
        <v/>
      </c>
      <c r="X9505" s="60" t="str">
        <f>IF(A9505&lt;&gt;"",IFERROR(IF(FIND(" ",G9505)&gt;=1,MID(G9505,FIND(" ",G9505)+1,LEN(G9505)),""),""),"")</f>
        <v/>
      </c>
      <c r="AC9505" s="51">
        <f>IFERROR(VALUE(MID($C9505,1,2)),0)</f>
        <v>0</v>
      </c>
      <c r="AD9505" s="44">
        <f>IFERROR(VALUE(MID($C9505,4,3)),0)</f>
        <v>0</v>
      </c>
      <c r="AE9505" s="51">
        <f>VALUE(RIGHT("00"&amp;AC9505,2)&amp;RIGHT("000"&amp;AD9505,3))</f>
        <v>0</v>
      </c>
    </row>
    <row r="9506" spans="1:31">
      <c r="A9506" s="60" t="str">
        <f>IF(G9506&amp;Q9506&lt;&gt;"",W9506&amp;Q9506,"")</f>
        <v/>
      </c>
      <c r="B9506" s="85" t="str">
        <f>IF(C9506&lt;&gt;"",LEFT(C9506,9),"")</f>
        <v/>
      </c>
      <c r="V9506" s="60" t="str">
        <f>W9506&amp;H9506</f>
        <v/>
      </c>
      <c r="W9506" s="60" t="str">
        <f>_xlfn.LET(_xlpm.TextCell,TEXT(G9506,"###"),IF(_xlpm.TextCell&lt;&gt;"",IF(StyleSpaceSplit,IFERROR(IF(FIND(" ",_xlpm.TextCell)&gt;=1,MID(_xlpm.TextCell,1,FIND(" ",_xlpm.TextCell)-1),_xlpm.TextCell),_xlpm.TextCell),_xlpm.TextCell),""))</f>
        <v/>
      </c>
      <c r="X9506" s="60" t="str">
        <f>IF(A9506&lt;&gt;"",IFERROR(IF(FIND(" ",G9506)&gt;=1,MID(G9506,FIND(" ",G9506)+1,LEN(G9506)),""),""),"")</f>
        <v/>
      </c>
      <c r="AC9506" s="51">
        <f>IFERROR(VALUE(MID($C9506,1,2)),0)</f>
        <v>0</v>
      </c>
      <c r="AD9506" s="44">
        <f>IFERROR(VALUE(MID($C9506,4,3)),0)</f>
        <v>0</v>
      </c>
      <c r="AE9506" s="51">
        <f>VALUE(RIGHT("00"&amp;AC9506,2)&amp;RIGHT("000"&amp;AD9506,3))</f>
        <v>0</v>
      </c>
    </row>
    <row r="9507" spans="1:31">
      <c r="A9507" s="60" t="str">
        <f>IF(G9507&amp;Q9507&lt;&gt;"",W9507&amp;Q9507,"")</f>
        <v/>
      </c>
      <c r="B9507" s="85" t="str">
        <f>IF(C9507&lt;&gt;"",LEFT(C9507,9),"")</f>
        <v/>
      </c>
      <c r="V9507" s="60" t="str">
        <f>W9507&amp;H9507</f>
        <v/>
      </c>
      <c r="W9507" s="60" t="str">
        <f>_xlfn.LET(_xlpm.TextCell,TEXT(G9507,"###"),IF(_xlpm.TextCell&lt;&gt;"",IF(StyleSpaceSplit,IFERROR(IF(FIND(" ",_xlpm.TextCell)&gt;=1,MID(_xlpm.TextCell,1,FIND(" ",_xlpm.TextCell)-1),_xlpm.TextCell),_xlpm.TextCell),_xlpm.TextCell),""))</f>
        <v/>
      </c>
      <c r="X9507" s="60" t="str">
        <f>IF(A9507&lt;&gt;"",IFERROR(IF(FIND(" ",G9507)&gt;=1,MID(G9507,FIND(" ",G9507)+1,LEN(G9507)),""),""),"")</f>
        <v/>
      </c>
      <c r="AC9507" s="51">
        <f>IFERROR(VALUE(MID($C9507,1,2)),0)</f>
        <v>0</v>
      </c>
      <c r="AD9507" s="44">
        <f>IFERROR(VALUE(MID($C9507,4,3)),0)</f>
        <v>0</v>
      </c>
      <c r="AE9507" s="51">
        <f>VALUE(RIGHT("00"&amp;AC9507,2)&amp;RIGHT("000"&amp;AD9507,3))</f>
        <v>0</v>
      </c>
    </row>
    <row r="9508" spans="1:31">
      <c r="A9508" s="60" t="str">
        <f>IF(G9508&amp;Q9508&lt;&gt;"",W9508&amp;Q9508,"")</f>
        <v/>
      </c>
      <c r="B9508" s="85" t="str">
        <f>IF(C9508&lt;&gt;"",LEFT(C9508,9),"")</f>
        <v/>
      </c>
      <c r="V9508" s="60" t="str">
        <f>W9508&amp;H9508</f>
        <v/>
      </c>
      <c r="W9508" s="60" t="str">
        <f>_xlfn.LET(_xlpm.TextCell,TEXT(G9508,"###"),IF(_xlpm.TextCell&lt;&gt;"",IF(StyleSpaceSplit,IFERROR(IF(FIND(" ",_xlpm.TextCell)&gt;=1,MID(_xlpm.TextCell,1,FIND(" ",_xlpm.TextCell)-1),_xlpm.TextCell),_xlpm.TextCell),_xlpm.TextCell),""))</f>
        <v/>
      </c>
      <c r="X9508" s="60" t="str">
        <f>IF(A9508&lt;&gt;"",IFERROR(IF(FIND(" ",G9508)&gt;=1,MID(G9508,FIND(" ",G9508)+1,LEN(G9508)),""),""),"")</f>
        <v/>
      </c>
      <c r="AC9508" s="51">
        <f>IFERROR(VALUE(MID($C9508,1,2)),0)</f>
        <v>0</v>
      </c>
      <c r="AD9508" s="44">
        <f>IFERROR(VALUE(MID($C9508,4,3)),0)</f>
        <v>0</v>
      </c>
      <c r="AE9508" s="51">
        <f>VALUE(RIGHT("00"&amp;AC9508,2)&amp;RIGHT("000"&amp;AD9508,3))</f>
        <v>0</v>
      </c>
    </row>
    <row r="9509" spans="1:31">
      <c r="A9509" s="60" t="str">
        <f>IF(G9509&amp;Q9509&lt;&gt;"",W9509&amp;Q9509,"")</f>
        <v/>
      </c>
      <c r="B9509" s="85" t="str">
        <f>IF(C9509&lt;&gt;"",LEFT(C9509,9),"")</f>
        <v/>
      </c>
      <c r="V9509" s="60" t="str">
        <f>W9509&amp;H9509</f>
        <v/>
      </c>
      <c r="W9509" s="60" t="str">
        <f>_xlfn.LET(_xlpm.TextCell,TEXT(G9509,"###"),IF(_xlpm.TextCell&lt;&gt;"",IF(StyleSpaceSplit,IFERROR(IF(FIND(" ",_xlpm.TextCell)&gt;=1,MID(_xlpm.TextCell,1,FIND(" ",_xlpm.TextCell)-1),_xlpm.TextCell),_xlpm.TextCell),_xlpm.TextCell),""))</f>
        <v/>
      </c>
      <c r="X9509" s="60" t="str">
        <f>IF(A9509&lt;&gt;"",IFERROR(IF(FIND(" ",G9509)&gt;=1,MID(G9509,FIND(" ",G9509)+1,LEN(G9509)),""),""),"")</f>
        <v/>
      </c>
      <c r="AC9509" s="51">
        <f>IFERROR(VALUE(MID($C9509,1,2)),0)</f>
        <v>0</v>
      </c>
      <c r="AD9509" s="44">
        <f>IFERROR(VALUE(MID($C9509,4,3)),0)</f>
        <v>0</v>
      </c>
      <c r="AE9509" s="51">
        <f>VALUE(RIGHT("00"&amp;AC9509,2)&amp;RIGHT("000"&amp;AD9509,3))</f>
        <v>0</v>
      </c>
    </row>
    <row r="9510" spans="1:31">
      <c r="A9510" s="60" t="str">
        <f>IF(G9510&amp;Q9510&lt;&gt;"",W9510&amp;Q9510,"")</f>
        <v/>
      </c>
      <c r="B9510" s="85" t="str">
        <f>IF(C9510&lt;&gt;"",LEFT(C9510,9),"")</f>
        <v/>
      </c>
      <c r="V9510" s="60" t="str">
        <f>W9510&amp;H9510</f>
        <v/>
      </c>
      <c r="W9510" s="60" t="str">
        <f>_xlfn.LET(_xlpm.TextCell,TEXT(G9510,"###"),IF(_xlpm.TextCell&lt;&gt;"",IF(StyleSpaceSplit,IFERROR(IF(FIND(" ",_xlpm.TextCell)&gt;=1,MID(_xlpm.TextCell,1,FIND(" ",_xlpm.TextCell)-1),_xlpm.TextCell),_xlpm.TextCell),_xlpm.TextCell),""))</f>
        <v/>
      </c>
      <c r="X9510" s="60" t="str">
        <f>IF(A9510&lt;&gt;"",IFERROR(IF(FIND(" ",G9510)&gt;=1,MID(G9510,FIND(" ",G9510)+1,LEN(G9510)),""),""),"")</f>
        <v/>
      </c>
      <c r="AC9510" s="51">
        <f>IFERROR(VALUE(MID($C9510,1,2)),0)</f>
        <v>0</v>
      </c>
      <c r="AD9510" s="44">
        <f>IFERROR(VALUE(MID($C9510,4,3)),0)</f>
        <v>0</v>
      </c>
      <c r="AE9510" s="51">
        <f>VALUE(RIGHT("00"&amp;AC9510,2)&amp;RIGHT("000"&amp;AD9510,3))</f>
        <v>0</v>
      </c>
    </row>
    <row r="9511" spans="1:31">
      <c r="A9511" s="60" t="str">
        <f>IF(G9511&amp;Q9511&lt;&gt;"",W9511&amp;Q9511,"")</f>
        <v/>
      </c>
      <c r="B9511" s="85" t="str">
        <f>IF(C9511&lt;&gt;"",LEFT(C9511,9),"")</f>
        <v/>
      </c>
      <c r="V9511" s="60" t="str">
        <f>W9511&amp;H9511</f>
        <v/>
      </c>
      <c r="W9511" s="60" t="str">
        <f>_xlfn.LET(_xlpm.TextCell,TEXT(G9511,"###"),IF(_xlpm.TextCell&lt;&gt;"",IF(StyleSpaceSplit,IFERROR(IF(FIND(" ",_xlpm.TextCell)&gt;=1,MID(_xlpm.TextCell,1,FIND(" ",_xlpm.TextCell)-1),_xlpm.TextCell),_xlpm.TextCell),_xlpm.TextCell),""))</f>
        <v/>
      </c>
      <c r="X9511" s="60" t="str">
        <f>IF(A9511&lt;&gt;"",IFERROR(IF(FIND(" ",G9511)&gt;=1,MID(G9511,FIND(" ",G9511)+1,LEN(G9511)),""),""),"")</f>
        <v/>
      </c>
      <c r="AC9511" s="51">
        <f>IFERROR(VALUE(MID($C9511,1,2)),0)</f>
        <v>0</v>
      </c>
      <c r="AD9511" s="44">
        <f>IFERROR(VALUE(MID($C9511,4,3)),0)</f>
        <v>0</v>
      </c>
      <c r="AE9511" s="51">
        <f>VALUE(RIGHT("00"&amp;AC9511,2)&amp;RIGHT("000"&amp;AD9511,3))</f>
        <v>0</v>
      </c>
    </row>
    <row r="9512" spans="1:31">
      <c r="A9512" s="60" t="str">
        <f>IF(G9512&amp;Q9512&lt;&gt;"",W9512&amp;Q9512,"")</f>
        <v/>
      </c>
      <c r="B9512" s="85" t="str">
        <f>IF(C9512&lt;&gt;"",LEFT(C9512,9),"")</f>
        <v/>
      </c>
      <c r="V9512" s="60" t="str">
        <f>W9512&amp;H9512</f>
        <v/>
      </c>
      <c r="W9512" s="60" t="str">
        <f>_xlfn.LET(_xlpm.TextCell,TEXT(G9512,"###"),IF(_xlpm.TextCell&lt;&gt;"",IF(StyleSpaceSplit,IFERROR(IF(FIND(" ",_xlpm.TextCell)&gt;=1,MID(_xlpm.TextCell,1,FIND(" ",_xlpm.TextCell)-1),_xlpm.TextCell),_xlpm.TextCell),_xlpm.TextCell),""))</f>
        <v/>
      </c>
      <c r="X9512" s="60" t="str">
        <f>IF(A9512&lt;&gt;"",IFERROR(IF(FIND(" ",G9512)&gt;=1,MID(G9512,FIND(" ",G9512)+1,LEN(G9512)),""),""),"")</f>
        <v/>
      </c>
      <c r="AC9512" s="51">
        <f>IFERROR(VALUE(MID($C9512,1,2)),0)</f>
        <v>0</v>
      </c>
      <c r="AD9512" s="44">
        <f>IFERROR(VALUE(MID($C9512,4,3)),0)</f>
        <v>0</v>
      </c>
      <c r="AE9512" s="51">
        <f>VALUE(RIGHT("00"&amp;AC9512,2)&amp;RIGHT("000"&amp;AD9512,3))</f>
        <v>0</v>
      </c>
    </row>
    <row r="9513" spans="1:31">
      <c r="A9513" s="60" t="str">
        <f>IF(G9513&amp;Q9513&lt;&gt;"",W9513&amp;Q9513,"")</f>
        <v/>
      </c>
      <c r="B9513" s="85" t="str">
        <f>IF(C9513&lt;&gt;"",LEFT(C9513,9),"")</f>
        <v/>
      </c>
      <c r="V9513" s="60" t="str">
        <f>W9513&amp;H9513</f>
        <v/>
      </c>
      <c r="W9513" s="60" t="str">
        <f>_xlfn.LET(_xlpm.TextCell,TEXT(G9513,"###"),IF(_xlpm.TextCell&lt;&gt;"",IF(StyleSpaceSplit,IFERROR(IF(FIND(" ",_xlpm.TextCell)&gt;=1,MID(_xlpm.TextCell,1,FIND(" ",_xlpm.TextCell)-1),_xlpm.TextCell),_xlpm.TextCell),_xlpm.TextCell),""))</f>
        <v/>
      </c>
      <c r="X9513" s="60" t="str">
        <f>IF(A9513&lt;&gt;"",IFERROR(IF(FIND(" ",G9513)&gt;=1,MID(G9513,FIND(" ",G9513)+1,LEN(G9513)),""),""),"")</f>
        <v/>
      </c>
      <c r="AC9513" s="51">
        <f>IFERROR(VALUE(MID($C9513,1,2)),0)</f>
        <v>0</v>
      </c>
      <c r="AD9513" s="44">
        <f>IFERROR(VALUE(MID($C9513,4,3)),0)</f>
        <v>0</v>
      </c>
      <c r="AE9513" s="51">
        <f>VALUE(RIGHT("00"&amp;AC9513,2)&amp;RIGHT("000"&amp;AD9513,3))</f>
        <v>0</v>
      </c>
    </row>
    <row r="9514" spans="1:31">
      <c r="A9514" s="60" t="str">
        <f>IF(G9514&amp;Q9514&lt;&gt;"",W9514&amp;Q9514,"")</f>
        <v/>
      </c>
      <c r="B9514" s="85" t="str">
        <f>IF(C9514&lt;&gt;"",LEFT(C9514,9),"")</f>
        <v/>
      </c>
      <c r="V9514" s="60" t="str">
        <f>W9514&amp;H9514</f>
        <v/>
      </c>
      <c r="W9514" s="60" t="str">
        <f>_xlfn.LET(_xlpm.TextCell,TEXT(G9514,"###"),IF(_xlpm.TextCell&lt;&gt;"",IF(StyleSpaceSplit,IFERROR(IF(FIND(" ",_xlpm.TextCell)&gt;=1,MID(_xlpm.TextCell,1,FIND(" ",_xlpm.TextCell)-1),_xlpm.TextCell),_xlpm.TextCell),_xlpm.TextCell),""))</f>
        <v/>
      </c>
      <c r="X9514" s="60" t="str">
        <f>IF(A9514&lt;&gt;"",IFERROR(IF(FIND(" ",G9514)&gt;=1,MID(G9514,FIND(" ",G9514)+1,LEN(G9514)),""),""),"")</f>
        <v/>
      </c>
      <c r="AC9514" s="51">
        <f>IFERROR(VALUE(MID($C9514,1,2)),0)</f>
        <v>0</v>
      </c>
      <c r="AD9514" s="44">
        <f>IFERROR(VALUE(MID($C9514,4,3)),0)</f>
        <v>0</v>
      </c>
      <c r="AE9514" s="51">
        <f>VALUE(RIGHT("00"&amp;AC9514,2)&amp;RIGHT("000"&amp;AD9514,3))</f>
        <v>0</v>
      </c>
    </row>
    <row r="9515" spans="1:31">
      <c r="A9515" s="60" t="str">
        <f>IF(G9515&amp;Q9515&lt;&gt;"",W9515&amp;Q9515,"")</f>
        <v/>
      </c>
      <c r="B9515" s="85" t="str">
        <f>IF(C9515&lt;&gt;"",LEFT(C9515,9),"")</f>
        <v/>
      </c>
      <c r="V9515" s="60" t="str">
        <f>W9515&amp;H9515</f>
        <v/>
      </c>
      <c r="W9515" s="60" t="str">
        <f>_xlfn.LET(_xlpm.TextCell,TEXT(G9515,"###"),IF(_xlpm.TextCell&lt;&gt;"",IF(StyleSpaceSplit,IFERROR(IF(FIND(" ",_xlpm.TextCell)&gt;=1,MID(_xlpm.TextCell,1,FIND(" ",_xlpm.TextCell)-1),_xlpm.TextCell),_xlpm.TextCell),_xlpm.TextCell),""))</f>
        <v/>
      </c>
      <c r="X9515" s="60" t="str">
        <f>IF(A9515&lt;&gt;"",IFERROR(IF(FIND(" ",G9515)&gt;=1,MID(G9515,FIND(" ",G9515)+1,LEN(G9515)),""),""),"")</f>
        <v/>
      </c>
      <c r="AC9515" s="51">
        <f>IFERROR(VALUE(MID($C9515,1,2)),0)</f>
        <v>0</v>
      </c>
      <c r="AD9515" s="44">
        <f>IFERROR(VALUE(MID($C9515,4,3)),0)</f>
        <v>0</v>
      </c>
      <c r="AE9515" s="51">
        <f>VALUE(RIGHT("00"&amp;AC9515,2)&amp;RIGHT("000"&amp;AD9515,3))</f>
        <v>0</v>
      </c>
    </row>
    <row r="9516" spans="1:31">
      <c r="A9516" s="60" t="str">
        <f>IF(G9516&amp;Q9516&lt;&gt;"",W9516&amp;Q9516,"")</f>
        <v/>
      </c>
      <c r="B9516" s="85" t="str">
        <f>IF(C9516&lt;&gt;"",LEFT(C9516,9),"")</f>
        <v/>
      </c>
      <c r="V9516" s="60" t="str">
        <f>W9516&amp;H9516</f>
        <v/>
      </c>
      <c r="W9516" s="60" t="str">
        <f>_xlfn.LET(_xlpm.TextCell,TEXT(G9516,"###"),IF(_xlpm.TextCell&lt;&gt;"",IF(StyleSpaceSplit,IFERROR(IF(FIND(" ",_xlpm.TextCell)&gt;=1,MID(_xlpm.TextCell,1,FIND(" ",_xlpm.TextCell)-1),_xlpm.TextCell),_xlpm.TextCell),_xlpm.TextCell),""))</f>
        <v/>
      </c>
      <c r="X9516" s="60" t="str">
        <f>IF(A9516&lt;&gt;"",IFERROR(IF(FIND(" ",G9516)&gt;=1,MID(G9516,FIND(" ",G9516)+1,LEN(G9516)),""),""),"")</f>
        <v/>
      </c>
      <c r="AC9516" s="51">
        <f>IFERROR(VALUE(MID($C9516,1,2)),0)</f>
        <v>0</v>
      </c>
      <c r="AD9516" s="44">
        <f>IFERROR(VALUE(MID($C9516,4,3)),0)</f>
        <v>0</v>
      </c>
      <c r="AE9516" s="51">
        <f>VALUE(RIGHT("00"&amp;AC9516,2)&amp;RIGHT("000"&amp;AD9516,3))</f>
        <v>0</v>
      </c>
    </row>
    <row r="9517" spans="1:31">
      <c r="A9517" s="60" t="str">
        <f>IF(G9517&amp;Q9517&lt;&gt;"",W9517&amp;Q9517,"")</f>
        <v/>
      </c>
      <c r="B9517" s="85" t="str">
        <f>IF(C9517&lt;&gt;"",LEFT(C9517,9),"")</f>
        <v/>
      </c>
      <c r="V9517" s="60" t="str">
        <f>W9517&amp;H9517</f>
        <v/>
      </c>
      <c r="W9517" s="60" t="str">
        <f>_xlfn.LET(_xlpm.TextCell,TEXT(G9517,"###"),IF(_xlpm.TextCell&lt;&gt;"",IF(StyleSpaceSplit,IFERROR(IF(FIND(" ",_xlpm.TextCell)&gt;=1,MID(_xlpm.TextCell,1,FIND(" ",_xlpm.TextCell)-1),_xlpm.TextCell),_xlpm.TextCell),_xlpm.TextCell),""))</f>
        <v/>
      </c>
      <c r="X9517" s="60" t="str">
        <f>IF(A9517&lt;&gt;"",IFERROR(IF(FIND(" ",G9517)&gt;=1,MID(G9517,FIND(" ",G9517)+1,LEN(G9517)),""),""),"")</f>
        <v/>
      </c>
      <c r="AC9517" s="51">
        <f>IFERROR(VALUE(MID($C9517,1,2)),0)</f>
        <v>0</v>
      </c>
      <c r="AD9517" s="44">
        <f>IFERROR(VALUE(MID($C9517,4,3)),0)</f>
        <v>0</v>
      </c>
      <c r="AE9517" s="51">
        <f>VALUE(RIGHT("00"&amp;AC9517,2)&amp;RIGHT("000"&amp;AD9517,3))</f>
        <v>0</v>
      </c>
    </row>
    <row r="9518" spans="1:31">
      <c r="A9518" s="60" t="str">
        <f>IF(G9518&amp;Q9518&lt;&gt;"",W9518&amp;Q9518,"")</f>
        <v/>
      </c>
      <c r="B9518" s="85" t="str">
        <f>IF(C9518&lt;&gt;"",LEFT(C9518,9),"")</f>
        <v/>
      </c>
      <c r="V9518" s="60" t="str">
        <f>W9518&amp;H9518</f>
        <v/>
      </c>
      <c r="W9518" s="60" t="str">
        <f>_xlfn.LET(_xlpm.TextCell,TEXT(G9518,"###"),IF(_xlpm.TextCell&lt;&gt;"",IF(StyleSpaceSplit,IFERROR(IF(FIND(" ",_xlpm.TextCell)&gt;=1,MID(_xlpm.TextCell,1,FIND(" ",_xlpm.TextCell)-1),_xlpm.TextCell),_xlpm.TextCell),_xlpm.TextCell),""))</f>
        <v/>
      </c>
      <c r="X9518" s="60" t="str">
        <f>IF(A9518&lt;&gt;"",IFERROR(IF(FIND(" ",G9518)&gt;=1,MID(G9518,FIND(" ",G9518)+1,LEN(G9518)),""),""),"")</f>
        <v/>
      </c>
      <c r="AC9518" s="51">
        <f>IFERROR(VALUE(MID($C9518,1,2)),0)</f>
        <v>0</v>
      </c>
      <c r="AD9518" s="44">
        <f>IFERROR(VALUE(MID($C9518,4,3)),0)</f>
        <v>0</v>
      </c>
      <c r="AE9518" s="51">
        <f>VALUE(RIGHT("00"&amp;AC9518,2)&amp;RIGHT("000"&amp;AD9518,3))</f>
        <v>0</v>
      </c>
    </row>
    <row r="9519" spans="1:31">
      <c r="A9519" s="60" t="str">
        <f>IF(G9519&amp;Q9519&lt;&gt;"",W9519&amp;Q9519,"")</f>
        <v/>
      </c>
      <c r="B9519" s="85" t="str">
        <f>IF(C9519&lt;&gt;"",LEFT(C9519,9),"")</f>
        <v/>
      </c>
      <c r="V9519" s="60" t="str">
        <f>W9519&amp;H9519</f>
        <v/>
      </c>
      <c r="W9519" s="60" t="str">
        <f>_xlfn.LET(_xlpm.TextCell,TEXT(G9519,"###"),IF(_xlpm.TextCell&lt;&gt;"",IF(StyleSpaceSplit,IFERROR(IF(FIND(" ",_xlpm.TextCell)&gt;=1,MID(_xlpm.TextCell,1,FIND(" ",_xlpm.TextCell)-1),_xlpm.TextCell),_xlpm.TextCell),_xlpm.TextCell),""))</f>
        <v/>
      </c>
      <c r="X9519" s="60" t="str">
        <f>IF(A9519&lt;&gt;"",IFERROR(IF(FIND(" ",G9519)&gt;=1,MID(G9519,FIND(" ",G9519)+1,LEN(G9519)),""),""),"")</f>
        <v/>
      </c>
      <c r="AC9519" s="51">
        <f>IFERROR(VALUE(MID($C9519,1,2)),0)</f>
        <v>0</v>
      </c>
      <c r="AD9519" s="44">
        <f>IFERROR(VALUE(MID($C9519,4,3)),0)</f>
        <v>0</v>
      </c>
      <c r="AE9519" s="51">
        <f>VALUE(RIGHT("00"&amp;AC9519,2)&amp;RIGHT("000"&amp;AD9519,3))</f>
        <v>0</v>
      </c>
    </row>
    <row r="9520" spans="1:31">
      <c r="A9520" s="60" t="str">
        <f>IF(G9520&amp;Q9520&lt;&gt;"",W9520&amp;Q9520,"")</f>
        <v/>
      </c>
      <c r="B9520" s="85" t="str">
        <f>IF(C9520&lt;&gt;"",LEFT(C9520,9),"")</f>
        <v/>
      </c>
      <c r="V9520" s="60" t="str">
        <f>W9520&amp;H9520</f>
        <v/>
      </c>
      <c r="W9520" s="60" t="str">
        <f>_xlfn.LET(_xlpm.TextCell,TEXT(G9520,"###"),IF(_xlpm.TextCell&lt;&gt;"",IF(StyleSpaceSplit,IFERROR(IF(FIND(" ",_xlpm.TextCell)&gt;=1,MID(_xlpm.TextCell,1,FIND(" ",_xlpm.TextCell)-1),_xlpm.TextCell),_xlpm.TextCell),_xlpm.TextCell),""))</f>
        <v/>
      </c>
      <c r="X9520" s="60" t="str">
        <f>IF(A9520&lt;&gt;"",IFERROR(IF(FIND(" ",G9520)&gt;=1,MID(G9520,FIND(" ",G9520)+1,LEN(G9520)),""),""),"")</f>
        <v/>
      </c>
      <c r="AC9520" s="51">
        <f>IFERROR(VALUE(MID($C9520,1,2)),0)</f>
        <v>0</v>
      </c>
      <c r="AD9520" s="44">
        <f>IFERROR(VALUE(MID($C9520,4,3)),0)</f>
        <v>0</v>
      </c>
      <c r="AE9520" s="51">
        <f>VALUE(RIGHT("00"&amp;AC9520,2)&amp;RIGHT("000"&amp;AD9520,3))</f>
        <v>0</v>
      </c>
    </row>
    <row r="9521" spans="1:31">
      <c r="A9521" s="60" t="str">
        <f>IF(G9521&amp;Q9521&lt;&gt;"",W9521&amp;Q9521,"")</f>
        <v/>
      </c>
      <c r="B9521" s="85" t="str">
        <f>IF(C9521&lt;&gt;"",LEFT(C9521,9),"")</f>
        <v/>
      </c>
      <c r="V9521" s="60" t="str">
        <f>W9521&amp;H9521</f>
        <v/>
      </c>
      <c r="W9521" s="60" t="str">
        <f>_xlfn.LET(_xlpm.TextCell,TEXT(G9521,"###"),IF(_xlpm.TextCell&lt;&gt;"",IF(StyleSpaceSplit,IFERROR(IF(FIND(" ",_xlpm.TextCell)&gt;=1,MID(_xlpm.TextCell,1,FIND(" ",_xlpm.TextCell)-1),_xlpm.TextCell),_xlpm.TextCell),_xlpm.TextCell),""))</f>
        <v/>
      </c>
      <c r="X9521" s="60" t="str">
        <f>IF(A9521&lt;&gt;"",IFERROR(IF(FIND(" ",G9521)&gt;=1,MID(G9521,FIND(" ",G9521)+1,LEN(G9521)),""),""),"")</f>
        <v/>
      </c>
      <c r="AC9521" s="51">
        <f>IFERROR(VALUE(MID($C9521,1,2)),0)</f>
        <v>0</v>
      </c>
      <c r="AD9521" s="44">
        <f>IFERROR(VALUE(MID($C9521,4,3)),0)</f>
        <v>0</v>
      </c>
      <c r="AE9521" s="51">
        <f>VALUE(RIGHT("00"&amp;AC9521,2)&amp;RIGHT("000"&amp;AD9521,3))</f>
        <v>0</v>
      </c>
    </row>
    <row r="9522" spans="1:31">
      <c r="A9522" s="60" t="str">
        <f>IF(G9522&amp;Q9522&lt;&gt;"",W9522&amp;Q9522,"")</f>
        <v/>
      </c>
      <c r="B9522" s="85" t="str">
        <f>IF(C9522&lt;&gt;"",LEFT(C9522,9),"")</f>
        <v/>
      </c>
      <c r="V9522" s="60" t="str">
        <f>W9522&amp;H9522</f>
        <v/>
      </c>
      <c r="W9522" s="60" t="str">
        <f>_xlfn.LET(_xlpm.TextCell,TEXT(G9522,"###"),IF(_xlpm.TextCell&lt;&gt;"",IF(StyleSpaceSplit,IFERROR(IF(FIND(" ",_xlpm.TextCell)&gt;=1,MID(_xlpm.TextCell,1,FIND(" ",_xlpm.TextCell)-1),_xlpm.TextCell),_xlpm.TextCell),_xlpm.TextCell),""))</f>
        <v/>
      </c>
      <c r="X9522" s="60" t="str">
        <f>IF(A9522&lt;&gt;"",IFERROR(IF(FIND(" ",G9522)&gt;=1,MID(G9522,FIND(" ",G9522)+1,LEN(G9522)),""),""),"")</f>
        <v/>
      </c>
      <c r="AC9522" s="51">
        <f>IFERROR(VALUE(MID($C9522,1,2)),0)</f>
        <v>0</v>
      </c>
      <c r="AD9522" s="44">
        <f>IFERROR(VALUE(MID($C9522,4,3)),0)</f>
        <v>0</v>
      </c>
      <c r="AE9522" s="51">
        <f>VALUE(RIGHT("00"&amp;AC9522,2)&amp;RIGHT("000"&amp;AD9522,3))</f>
        <v>0</v>
      </c>
    </row>
    <row r="9523" spans="1:31">
      <c r="A9523" s="60" t="str">
        <f>IF(G9523&amp;Q9523&lt;&gt;"",W9523&amp;Q9523,"")</f>
        <v/>
      </c>
      <c r="B9523" s="85" t="str">
        <f>IF(C9523&lt;&gt;"",LEFT(C9523,9),"")</f>
        <v/>
      </c>
      <c r="V9523" s="60" t="str">
        <f>W9523&amp;H9523</f>
        <v/>
      </c>
      <c r="W9523" s="60" t="str">
        <f>_xlfn.LET(_xlpm.TextCell,TEXT(G9523,"###"),IF(_xlpm.TextCell&lt;&gt;"",IF(StyleSpaceSplit,IFERROR(IF(FIND(" ",_xlpm.TextCell)&gt;=1,MID(_xlpm.TextCell,1,FIND(" ",_xlpm.TextCell)-1),_xlpm.TextCell),_xlpm.TextCell),_xlpm.TextCell),""))</f>
        <v/>
      </c>
      <c r="X9523" s="60" t="str">
        <f>IF(A9523&lt;&gt;"",IFERROR(IF(FIND(" ",G9523)&gt;=1,MID(G9523,FIND(" ",G9523)+1,LEN(G9523)),""),""),"")</f>
        <v/>
      </c>
      <c r="AC9523" s="51">
        <f>IFERROR(VALUE(MID($C9523,1,2)),0)</f>
        <v>0</v>
      </c>
      <c r="AD9523" s="44">
        <f>IFERROR(VALUE(MID($C9523,4,3)),0)</f>
        <v>0</v>
      </c>
      <c r="AE9523" s="51">
        <f>VALUE(RIGHT("00"&amp;AC9523,2)&amp;RIGHT("000"&amp;AD9523,3))</f>
        <v>0</v>
      </c>
    </row>
    <row r="9524" spans="1:31">
      <c r="A9524" s="60" t="str">
        <f>IF(G9524&amp;Q9524&lt;&gt;"",W9524&amp;Q9524,"")</f>
        <v/>
      </c>
      <c r="B9524" s="85" t="str">
        <f>IF(C9524&lt;&gt;"",LEFT(C9524,9),"")</f>
        <v/>
      </c>
      <c r="V9524" s="60" t="str">
        <f>W9524&amp;H9524</f>
        <v/>
      </c>
      <c r="W9524" s="60" t="str">
        <f>_xlfn.LET(_xlpm.TextCell,TEXT(G9524,"###"),IF(_xlpm.TextCell&lt;&gt;"",IF(StyleSpaceSplit,IFERROR(IF(FIND(" ",_xlpm.TextCell)&gt;=1,MID(_xlpm.TextCell,1,FIND(" ",_xlpm.TextCell)-1),_xlpm.TextCell),_xlpm.TextCell),_xlpm.TextCell),""))</f>
        <v/>
      </c>
      <c r="X9524" s="60" t="str">
        <f>IF(A9524&lt;&gt;"",IFERROR(IF(FIND(" ",G9524)&gt;=1,MID(G9524,FIND(" ",G9524)+1,LEN(G9524)),""),""),"")</f>
        <v/>
      </c>
      <c r="AC9524" s="51">
        <f>IFERROR(VALUE(MID($C9524,1,2)),0)</f>
        <v>0</v>
      </c>
      <c r="AD9524" s="44">
        <f>IFERROR(VALUE(MID($C9524,4,3)),0)</f>
        <v>0</v>
      </c>
      <c r="AE9524" s="51">
        <f>VALUE(RIGHT("00"&amp;AC9524,2)&amp;RIGHT("000"&amp;AD9524,3))</f>
        <v>0</v>
      </c>
    </row>
    <row r="9525" spans="1:31">
      <c r="A9525" s="60" t="str">
        <f>IF(G9525&amp;Q9525&lt;&gt;"",W9525&amp;Q9525,"")</f>
        <v/>
      </c>
      <c r="B9525" s="85" t="str">
        <f>IF(C9525&lt;&gt;"",LEFT(C9525,9),"")</f>
        <v/>
      </c>
      <c r="V9525" s="60" t="str">
        <f>W9525&amp;H9525</f>
        <v/>
      </c>
      <c r="W9525" s="60" t="str">
        <f>_xlfn.LET(_xlpm.TextCell,TEXT(G9525,"###"),IF(_xlpm.TextCell&lt;&gt;"",IF(StyleSpaceSplit,IFERROR(IF(FIND(" ",_xlpm.TextCell)&gt;=1,MID(_xlpm.TextCell,1,FIND(" ",_xlpm.TextCell)-1),_xlpm.TextCell),_xlpm.TextCell),_xlpm.TextCell),""))</f>
        <v/>
      </c>
      <c r="X9525" s="60" t="str">
        <f>IF(A9525&lt;&gt;"",IFERROR(IF(FIND(" ",G9525)&gt;=1,MID(G9525,FIND(" ",G9525)+1,LEN(G9525)),""),""),"")</f>
        <v/>
      </c>
      <c r="AC9525" s="51">
        <f>IFERROR(VALUE(MID($C9525,1,2)),0)</f>
        <v>0</v>
      </c>
      <c r="AD9525" s="44">
        <f>IFERROR(VALUE(MID($C9525,4,3)),0)</f>
        <v>0</v>
      </c>
      <c r="AE9525" s="51">
        <f>VALUE(RIGHT("00"&amp;AC9525,2)&amp;RIGHT("000"&amp;AD9525,3))</f>
        <v>0</v>
      </c>
    </row>
    <row r="9526" spans="1:31">
      <c r="A9526" s="60" t="str">
        <f>IF(G9526&amp;Q9526&lt;&gt;"",W9526&amp;Q9526,"")</f>
        <v/>
      </c>
      <c r="B9526" s="85" t="str">
        <f>IF(C9526&lt;&gt;"",LEFT(C9526,9),"")</f>
        <v/>
      </c>
      <c r="V9526" s="60" t="str">
        <f>W9526&amp;H9526</f>
        <v/>
      </c>
      <c r="W9526" s="60" t="str">
        <f>_xlfn.LET(_xlpm.TextCell,TEXT(G9526,"###"),IF(_xlpm.TextCell&lt;&gt;"",IF(StyleSpaceSplit,IFERROR(IF(FIND(" ",_xlpm.TextCell)&gt;=1,MID(_xlpm.TextCell,1,FIND(" ",_xlpm.TextCell)-1),_xlpm.TextCell),_xlpm.TextCell),_xlpm.TextCell),""))</f>
        <v/>
      </c>
      <c r="X9526" s="60" t="str">
        <f>IF(A9526&lt;&gt;"",IFERROR(IF(FIND(" ",G9526)&gt;=1,MID(G9526,FIND(" ",G9526)+1,LEN(G9526)),""),""),"")</f>
        <v/>
      </c>
      <c r="AC9526" s="51">
        <f>IFERROR(VALUE(MID($C9526,1,2)),0)</f>
        <v>0</v>
      </c>
      <c r="AD9526" s="44">
        <f>IFERROR(VALUE(MID($C9526,4,3)),0)</f>
        <v>0</v>
      </c>
      <c r="AE9526" s="51">
        <f>VALUE(RIGHT("00"&amp;AC9526,2)&amp;RIGHT("000"&amp;AD9526,3))</f>
        <v>0</v>
      </c>
    </row>
    <row r="9527" spans="1:31">
      <c r="A9527" s="60" t="str">
        <f>IF(G9527&amp;Q9527&lt;&gt;"",W9527&amp;Q9527,"")</f>
        <v/>
      </c>
      <c r="B9527" s="85" t="str">
        <f>IF(C9527&lt;&gt;"",LEFT(C9527,9),"")</f>
        <v/>
      </c>
      <c r="V9527" s="60" t="str">
        <f>W9527&amp;H9527</f>
        <v/>
      </c>
      <c r="W9527" s="60" t="str">
        <f>_xlfn.LET(_xlpm.TextCell,TEXT(G9527,"###"),IF(_xlpm.TextCell&lt;&gt;"",IF(StyleSpaceSplit,IFERROR(IF(FIND(" ",_xlpm.TextCell)&gt;=1,MID(_xlpm.TextCell,1,FIND(" ",_xlpm.TextCell)-1),_xlpm.TextCell),_xlpm.TextCell),_xlpm.TextCell),""))</f>
        <v/>
      </c>
      <c r="X9527" s="60" t="str">
        <f>IF(A9527&lt;&gt;"",IFERROR(IF(FIND(" ",G9527)&gt;=1,MID(G9527,FIND(" ",G9527)+1,LEN(G9527)),""),""),"")</f>
        <v/>
      </c>
      <c r="AC9527" s="51">
        <f>IFERROR(VALUE(MID($C9527,1,2)),0)</f>
        <v>0</v>
      </c>
      <c r="AD9527" s="44">
        <f>IFERROR(VALUE(MID($C9527,4,3)),0)</f>
        <v>0</v>
      </c>
      <c r="AE9527" s="51">
        <f>VALUE(RIGHT("00"&amp;AC9527,2)&amp;RIGHT("000"&amp;AD9527,3))</f>
        <v>0</v>
      </c>
    </row>
    <row r="9528" spans="1:31">
      <c r="A9528" s="60" t="str">
        <f>IF(G9528&amp;Q9528&lt;&gt;"",W9528&amp;Q9528,"")</f>
        <v/>
      </c>
      <c r="B9528" s="85" t="str">
        <f>IF(C9528&lt;&gt;"",LEFT(C9528,9),"")</f>
        <v/>
      </c>
      <c r="V9528" s="60" t="str">
        <f>W9528&amp;H9528</f>
        <v/>
      </c>
      <c r="W9528" s="60" t="str">
        <f>_xlfn.LET(_xlpm.TextCell,TEXT(G9528,"###"),IF(_xlpm.TextCell&lt;&gt;"",IF(StyleSpaceSplit,IFERROR(IF(FIND(" ",_xlpm.TextCell)&gt;=1,MID(_xlpm.TextCell,1,FIND(" ",_xlpm.TextCell)-1),_xlpm.TextCell),_xlpm.TextCell),_xlpm.TextCell),""))</f>
        <v/>
      </c>
      <c r="X9528" s="60" t="str">
        <f>IF(A9528&lt;&gt;"",IFERROR(IF(FIND(" ",G9528)&gt;=1,MID(G9528,FIND(" ",G9528)+1,LEN(G9528)),""),""),"")</f>
        <v/>
      </c>
      <c r="AC9528" s="51">
        <f>IFERROR(VALUE(MID($C9528,1,2)),0)</f>
        <v>0</v>
      </c>
      <c r="AD9528" s="44">
        <f>IFERROR(VALUE(MID($C9528,4,3)),0)</f>
        <v>0</v>
      </c>
      <c r="AE9528" s="51">
        <f>VALUE(RIGHT("00"&amp;AC9528,2)&amp;RIGHT("000"&amp;AD9528,3))</f>
        <v>0</v>
      </c>
    </row>
    <row r="9529" spans="1:31">
      <c r="A9529" s="60" t="str">
        <f>IF(G9529&amp;Q9529&lt;&gt;"",W9529&amp;Q9529,"")</f>
        <v/>
      </c>
      <c r="B9529" s="85" t="str">
        <f>IF(C9529&lt;&gt;"",LEFT(C9529,9),"")</f>
        <v/>
      </c>
      <c r="V9529" s="60" t="str">
        <f>W9529&amp;H9529</f>
        <v/>
      </c>
      <c r="W9529" s="60" t="str">
        <f>_xlfn.LET(_xlpm.TextCell,TEXT(G9529,"###"),IF(_xlpm.TextCell&lt;&gt;"",IF(StyleSpaceSplit,IFERROR(IF(FIND(" ",_xlpm.TextCell)&gt;=1,MID(_xlpm.TextCell,1,FIND(" ",_xlpm.TextCell)-1),_xlpm.TextCell),_xlpm.TextCell),_xlpm.TextCell),""))</f>
        <v/>
      </c>
      <c r="X9529" s="60" t="str">
        <f>IF(A9529&lt;&gt;"",IFERROR(IF(FIND(" ",G9529)&gt;=1,MID(G9529,FIND(" ",G9529)+1,LEN(G9529)),""),""),"")</f>
        <v/>
      </c>
      <c r="AC9529" s="51">
        <f>IFERROR(VALUE(MID($C9529,1,2)),0)</f>
        <v>0</v>
      </c>
      <c r="AD9529" s="44">
        <f>IFERROR(VALUE(MID($C9529,4,3)),0)</f>
        <v>0</v>
      </c>
      <c r="AE9529" s="51">
        <f>VALUE(RIGHT("00"&amp;AC9529,2)&amp;RIGHT("000"&amp;AD9529,3))</f>
        <v>0</v>
      </c>
    </row>
    <row r="9530" spans="1:31">
      <c r="A9530" s="60" t="str">
        <f>IF(G9530&amp;Q9530&lt;&gt;"",W9530&amp;Q9530,"")</f>
        <v/>
      </c>
      <c r="B9530" s="85" t="str">
        <f>IF(C9530&lt;&gt;"",LEFT(C9530,9),"")</f>
        <v/>
      </c>
      <c r="V9530" s="60" t="str">
        <f>W9530&amp;H9530</f>
        <v/>
      </c>
      <c r="W9530" s="60" t="str">
        <f>_xlfn.LET(_xlpm.TextCell,TEXT(G9530,"###"),IF(_xlpm.TextCell&lt;&gt;"",IF(StyleSpaceSplit,IFERROR(IF(FIND(" ",_xlpm.TextCell)&gt;=1,MID(_xlpm.TextCell,1,FIND(" ",_xlpm.TextCell)-1),_xlpm.TextCell),_xlpm.TextCell),_xlpm.TextCell),""))</f>
        <v/>
      </c>
      <c r="X9530" s="60" t="str">
        <f>IF(A9530&lt;&gt;"",IFERROR(IF(FIND(" ",G9530)&gt;=1,MID(G9530,FIND(" ",G9530)+1,LEN(G9530)),""),""),"")</f>
        <v/>
      </c>
      <c r="AC9530" s="51">
        <f>IFERROR(VALUE(MID($C9530,1,2)),0)</f>
        <v>0</v>
      </c>
      <c r="AD9530" s="44">
        <f>IFERROR(VALUE(MID($C9530,4,3)),0)</f>
        <v>0</v>
      </c>
      <c r="AE9530" s="51">
        <f>VALUE(RIGHT("00"&amp;AC9530,2)&amp;RIGHT("000"&amp;AD9530,3))</f>
        <v>0</v>
      </c>
    </row>
    <row r="9531" spans="1:31">
      <c r="A9531" s="60" t="str">
        <f>IF(G9531&amp;Q9531&lt;&gt;"",W9531&amp;Q9531,"")</f>
        <v/>
      </c>
      <c r="B9531" s="85" t="str">
        <f>IF(C9531&lt;&gt;"",LEFT(C9531,9),"")</f>
        <v/>
      </c>
      <c r="V9531" s="60" t="str">
        <f>W9531&amp;H9531</f>
        <v/>
      </c>
      <c r="W9531" s="60" t="str">
        <f>_xlfn.LET(_xlpm.TextCell,TEXT(G9531,"###"),IF(_xlpm.TextCell&lt;&gt;"",IF(StyleSpaceSplit,IFERROR(IF(FIND(" ",_xlpm.TextCell)&gt;=1,MID(_xlpm.TextCell,1,FIND(" ",_xlpm.TextCell)-1),_xlpm.TextCell),_xlpm.TextCell),_xlpm.TextCell),""))</f>
        <v/>
      </c>
      <c r="X9531" s="60" t="str">
        <f>IF(A9531&lt;&gt;"",IFERROR(IF(FIND(" ",G9531)&gt;=1,MID(G9531,FIND(" ",G9531)+1,LEN(G9531)),""),""),"")</f>
        <v/>
      </c>
      <c r="AC9531" s="51">
        <f>IFERROR(VALUE(MID($C9531,1,2)),0)</f>
        <v>0</v>
      </c>
      <c r="AD9531" s="44">
        <f>IFERROR(VALUE(MID($C9531,4,3)),0)</f>
        <v>0</v>
      </c>
      <c r="AE9531" s="51">
        <f>VALUE(RIGHT("00"&amp;AC9531,2)&amp;RIGHT("000"&amp;AD9531,3))</f>
        <v>0</v>
      </c>
    </row>
    <row r="9532" spans="1:31">
      <c r="A9532" s="60" t="str">
        <f>IF(G9532&amp;Q9532&lt;&gt;"",W9532&amp;Q9532,"")</f>
        <v/>
      </c>
      <c r="B9532" s="85" t="str">
        <f>IF(C9532&lt;&gt;"",LEFT(C9532,9),"")</f>
        <v/>
      </c>
      <c r="V9532" s="60" t="str">
        <f>W9532&amp;H9532</f>
        <v/>
      </c>
      <c r="W9532" s="60" t="str">
        <f>_xlfn.LET(_xlpm.TextCell,TEXT(G9532,"###"),IF(_xlpm.TextCell&lt;&gt;"",IF(StyleSpaceSplit,IFERROR(IF(FIND(" ",_xlpm.TextCell)&gt;=1,MID(_xlpm.TextCell,1,FIND(" ",_xlpm.TextCell)-1),_xlpm.TextCell),_xlpm.TextCell),_xlpm.TextCell),""))</f>
        <v/>
      </c>
      <c r="X9532" s="60" t="str">
        <f>IF(A9532&lt;&gt;"",IFERROR(IF(FIND(" ",G9532)&gt;=1,MID(G9532,FIND(" ",G9532)+1,LEN(G9532)),""),""),"")</f>
        <v/>
      </c>
      <c r="AC9532" s="51">
        <f>IFERROR(VALUE(MID($C9532,1,2)),0)</f>
        <v>0</v>
      </c>
      <c r="AD9532" s="44">
        <f>IFERROR(VALUE(MID($C9532,4,3)),0)</f>
        <v>0</v>
      </c>
      <c r="AE9532" s="51">
        <f>VALUE(RIGHT("00"&amp;AC9532,2)&amp;RIGHT("000"&amp;AD9532,3))</f>
        <v>0</v>
      </c>
    </row>
    <row r="9533" spans="1:31">
      <c r="A9533" s="60" t="str">
        <f>IF(G9533&amp;Q9533&lt;&gt;"",W9533&amp;Q9533,"")</f>
        <v/>
      </c>
      <c r="B9533" s="85" t="str">
        <f>IF(C9533&lt;&gt;"",LEFT(C9533,9),"")</f>
        <v/>
      </c>
      <c r="V9533" s="60" t="str">
        <f>W9533&amp;H9533</f>
        <v/>
      </c>
      <c r="W9533" s="60" t="str">
        <f>_xlfn.LET(_xlpm.TextCell,TEXT(G9533,"###"),IF(_xlpm.TextCell&lt;&gt;"",IF(StyleSpaceSplit,IFERROR(IF(FIND(" ",_xlpm.TextCell)&gt;=1,MID(_xlpm.TextCell,1,FIND(" ",_xlpm.TextCell)-1),_xlpm.TextCell),_xlpm.TextCell),_xlpm.TextCell),""))</f>
        <v/>
      </c>
      <c r="X9533" s="60" t="str">
        <f>IF(A9533&lt;&gt;"",IFERROR(IF(FIND(" ",G9533)&gt;=1,MID(G9533,FIND(" ",G9533)+1,LEN(G9533)),""),""),"")</f>
        <v/>
      </c>
      <c r="AC9533" s="51">
        <f>IFERROR(VALUE(MID($C9533,1,2)),0)</f>
        <v>0</v>
      </c>
      <c r="AD9533" s="44">
        <f>IFERROR(VALUE(MID($C9533,4,3)),0)</f>
        <v>0</v>
      </c>
      <c r="AE9533" s="51">
        <f>VALUE(RIGHT("00"&amp;AC9533,2)&amp;RIGHT("000"&amp;AD9533,3))</f>
        <v>0</v>
      </c>
    </row>
    <row r="9534" spans="1:31">
      <c r="A9534" s="60" t="str">
        <f>IF(G9534&amp;Q9534&lt;&gt;"",W9534&amp;Q9534,"")</f>
        <v/>
      </c>
      <c r="B9534" s="85" t="str">
        <f>IF(C9534&lt;&gt;"",LEFT(C9534,9),"")</f>
        <v/>
      </c>
      <c r="V9534" s="60" t="str">
        <f>W9534&amp;H9534</f>
        <v/>
      </c>
      <c r="W9534" s="60" t="str">
        <f>_xlfn.LET(_xlpm.TextCell,TEXT(G9534,"###"),IF(_xlpm.TextCell&lt;&gt;"",IF(StyleSpaceSplit,IFERROR(IF(FIND(" ",_xlpm.TextCell)&gt;=1,MID(_xlpm.TextCell,1,FIND(" ",_xlpm.TextCell)-1),_xlpm.TextCell),_xlpm.TextCell),_xlpm.TextCell),""))</f>
        <v/>
      </c>
      <c r="X9534" s="60" t="str">
        <f>IF(A9534&lt;&gt;"",IFERROR(IF(FIND(" ",G9534)&gt;=1,MID(G9534,FIND(" ",G9534)+1,LEN(G9534)),""),""),"")</f>
        <v/>
      </c>
      <c r="AC9534" s="51">
        <f>IFERROR(VALUE(MID($C9534,1,2)),0)</f>
        <v>0</v>
      </c>
      <c r="AD9534" s="44">
        <f>IFERROR(VALUE(MID($C9534,4,3)),0)</f>
        <v>0</v>
      </c>
      <c r="AE9534" s="51">
        <f>VALUE(RIGHT("00"&amp;AC9534,2)&amp;RIGHT("000"&amp;AD9534,3))</f>
        <v>0</v>
      </c>
    </row>
    <row r="9535" spans="1:31">
      <c r="A9535" s="60" t="str">
        <f>IF(G9535&amp;Q9535&lt;&gt;"",W9535&amp;Q9535,"")</f>
        <v/>
      </c>
      <c r="B9535" s="85" t="str">
        <f>IF(C9535&lt;&gt;"",LEFT(C9535,9),"")</f>
        <v/>
      </c>
      <c r="V9535" s="60" t="str">
        <f>W9535&amp;H9535</f>
        <v/>
      </c>
      <c r="W9535" s="60" t="str">
        <f>_xlfn.LET(_xlpm.TextCell,TEXT(G9535,"###"),IF(_xlpm.TextCell&lt;&gt;"",IF(StyleSpaceSplit,IFERROR(IF(FIND(" ",_xlpm.TextCell)&gt;=1,MID(_xlpm.TextCell,1,FIND(" ",_xlpm.TextCell)-1),_xlpm.TextCell),_xlpm.TextCell),_xlpm.TextCell),""))</f>
        <v/>
      </c>
      <c r="X9535" s="60" t="str">
        <f>IF(A9535&lt;&gt;"",IFERROR(IF(FIND(" ",G9535)&gt;=1,MID(G9535,FIND(" ",G9535)+1,LEN(G9535)),""),""),"")</f>
        <v/>
      </c>
      <c r="AC9535" s="51">
        <f>IFERROR(VALUE(MID($C9535,1,2)),0)</f>
        <v>0</v>
      </c>
      <c r="AD9535" s="44">
        <f>IFERROR(VALUE(MID($C9535,4,3)),0)</f>
        <v>0</v>
      </c>
      <c r="AE9535" s="51">
        <f>VALUE(RIGHT("00"&amp;AC9535,2)&amp;RIGHT("000"&amp;AD9535,3))</f>
        <v>0</v>
      </c>
    </row>
    <row r="9536" spans="1:31">
      <c r="A9536" s="60" t="str">
        <f>IF(G9536&amp;Q9536&lt;&gt;"",W9536&amp;Q9536,"")</f>
        <v/>
      </c>
      <c r="B9536" s="85" t="str">
        <f>IF(C9536&lt;&gt;"",LEFT(C9536,9),"")</f>
        <v/>
      </c>
      <c r="V9536" s="60" t="str">
        <f>W9536&amp;H9536</f>
        <v/>
      </c>
      <c r="W9536" s="60" t="str">
        <f>_xlfn.LET(_xlpm.TextCell,TEXT(G9536,"###"),IF(_xlpm.TextCell&lt;&gt;"",IF(StyleSpaceSplit,IFERROR(IF(FIND(" ",_xlpm.TextCell)&gt;=1,MID(_xlpm.TextCell,1,FIND(" ",_xlpm.TextCell)-1),_xlpm.TextCell),_xlpm.TextCell),_xlpm.TextCell),""))</f>
        <v/>
      </c>
      <c r="X9536" s="60" t="str">
        <f>IF(A9536&lt;&gt;"",IFERROR(IF(FIND(" ",G9536)&gt;=1,MID(G9536,FIND(" ",G9536)+1,LEN(G9536)),""),""),"")</f>
        <v/>
      </c>
      <c r="AC9536" s="51">
        <f>IFERROR(VALUE(MID($C9536,1,2)),0)</f>
        <v>0</v>
      </c>
      <c r="AD9536" s="44">
        <f>IFERROR(VALUE(MID($C9536,4,3)),0)</f>
        <v>0</v>
      </c>
      <c r="AE9536" s="51">
        <f>VALUE(RIGHT("00"&amp;AC9536,2)&amp;RIGHT("000"&amp;AD9536,3))</f>
        <v>0</v>
      </c>
    </row>
    <row r="9537" spans="1:31">
      <c r="A9537" s="60" t="str">
        <f>IF(G9537&amp;Q9537&lt;&gt;"",W9537&amp;Q9537,"")</f>
        <v/>
      </c>
      <c r="B9537" s="85" t="str">
        <f>IF(C9537&lt;&gt;"",LEFT(C9537,9),"")</f>
        <v/>
      </c>
      <c r="V9537" s="60" t="str">
        <f>W9537&amp;H9537</f>
        <v/>
      </c>
      <c r="W9537" s="60" t="str">
        <f>_xlfn.LET(_xlpm.TextCell,TEXT(G9537,"###"),IF(_xlpm.TextCell&lt;&gt;"",IF(StyleSpaceSplit,IFERROR(IF(FIND(" ",_xlpm.TextCell)&gt;=1,MID(_xlpm.TextCell,1,FIND(" ",_xlpm.TextCell)-1),_xlpm.TextCell),_xlpm.TextCell),_xlpm.TextCell),""))</f>
        <v/>
      </c>
      <c r="X9537" s="60" t="str">
        <f>IF(A9537&lt;&gt;"",IFERROR(IF(FIND(" ",G9537)&gt;=1,MID(G9537,FIND(" ",G9537)+1,LEN(G9537)),""),""),"")</f>
        <v/>
      </c>
      <c r="AC9537" s="51">
        <f>IFERROR(VALUE(MID($C9537,1,2)),0)</f>
        <v>0</v>
      </c>
      <c r="AD9537" s="44">
        <f>IFERROR(VALUE(MID($C9537,4,3)),0)</f>
        <v>0</v>
      </c>
      <c r="AE9537" s="51">
        <f>VALUE(RIGHT("00"&amp;AC9537,2)&amp;RIGHT("000"&amp;AD9537,3))</f>
        <v>0</v>
      </c>
    </row>
    <row r="9538" spans="1:31">
      <c r="A9538" s="60" t="str">
        <f>IF(G9538&amp;Q9538&lt;&gt;"",W9538&amp;Q9538,"")</f>
        <v/>
      </c>
      <c r="B9538" s="85" t="str">
        <f>IF(C9538&lt;&gt;"",LEFT(C9538,9),"")</f>
        <v/>
      </c>
      <c r="V9538" s="60" t="str">
        <f>W9538&amp;H9538</f>
        <v/>
      </c>
      <c r="W9538" s="60" t="str">
        <f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>IF(A9538&lt;&gt;"",IFERROR(IF(FIND(" ",G9538)&gt;=1,MID(G9538,FIND(" ",G9538)+1,LEN(G9538)),""),""),"")</f>
        <v/>
      </c>
      <c r="AC9538" s="51">
        <f>IFERROR(VALUE(MID($C9538,1,2)),0)</f>
        <v>0</v>
      </c>
      <c r="AD9538" s="44">
        <f>IFERROR(VALUE(MID($C9538,4,3)),0)</f>
        <v>0</v>
      </c>
      <c r="AE9538" s="51">
        <f>VALUE(RIGHT("00"&amp;AC9538,2)&amp;RIGHT("000"&amp;AD9538,3))</f>
        <v>0</v>
      </c>
    </row>
    <row r="9539" spans="1:31">
      <c r="A9539" s="60" t="str">
        <f>IF(G9539&amp;Q9539&lt;&gt;"",W9539&amp;Q9539,"")</f>
        <v/>
      </c>
      <c r="B9539" s="85" t="str">
        <f>IF(C9539&lt;&gt;"",LEFT(C9539,9),"")</f>
        <v/>
      </c>
      <c r="V9539" s="60" t="str">
        <f>W9539&amp;H9539</f>
        <v/>
      </c>
      <c r="W9539" s="60" t="str">
        <f>_xlfn.LET(_xlpm.TextCell,TEXT(G9539,"###"),IF(_xlpm.TextCell&lt;&gt;"",IF(StyleSpaceSplit,IFERROR(IF(FIND(" ",_xlpm.TextCell)&gt;=1,MID(_xlpm.TextCell,1,FIND(" ",_xlpm.TextCell)-1),_xlpm.TextCell),_xlpm.TextCell),_xlpm.TextCell),""))</f>
        <v/>
      </c>
      <c r="X9539" s="60" t="str">
        <f>IF(A9539&lt;&gt;"",IFERROR(IF(FIND(" ",G9539)&gt;=1,MID(G9539,FIND(" ",G9539)+1,LEN(G9539)),""),""),"")</f>
        <v/>
      </c>
      <c r="AC9539" s="51">
        <f>IFERROR(VALUE(MID($C9539,1,2)),0)</f>
        <v>0</v>
      </c>
      <c r="AD9539" s="44">
        <f>IFERROR(VALUE(MID($C9539,4,3)),0)</f>
        <v>0</v>
      </c>
      <c r="AE9539" s="51">
        <f>VALUE(RIGHT("00"&amp;AC9539,2)&amp;RIGHT("000"&amp;AD9539,3))</f>
        <v>0</v>
      </c>
    </row>
    <row r="9540" spans="1:31">
      <c r="A9540" s="60" t="str">
        <f>IF(G9540&amp;Q9540&lt;&gt;"",W9540&amp;Q9540,"")</f>
        <v/>
      </c>
      <c r="B9540" s="85" t="str">
        <f>IF(C9540&lt;&gt;"",LEFT(C9540,9),"")</f>
        <v/>
      </c>
      <c r="V9540" s="60" t="str">
        <f>W9540&amp;H9540</f>
        <v/>
      </c>
      <c r="W9540" s="60" t="str">
        <f>_xlfn.LET(_xlpm.TextCell,TEXT(G9540,"###"),IF(_xlpm.TextCell&lt;&gt;"",IF(StyleSpaceSplit,IFERROR(IF(FIND(" ",_xlpm.TextCell)&gt;=1,MID(_xlpm.TextCell,1,FIND(" ",_xlpm.TextCell)-1),_xlpm.TextCell),_xlpm.TextCell),_xlpm.TextCell),""))</f>
        <v/>
      </c>
      <c r="X9540" s="60" t="str">
        <f>IF(A9540&lt;&gt;"",IFERROR(IF(FIND(" ",G9540)&gt;=1,MID(G9540,FIND(" ",G9540)+1,LEN(G9540)),""),""),"")</f>
        <v/>
      </c>
      <c r="AC9540" s="51">
        <f>IFERROR(VALUE(MID($C9540,1,2)),0)</f>
        <v>0</v>
      </c>
      <c r="AD9540" s="44">
        <f>IFERROR(VALUE(MID($C9540,4,3)),0)</f>
        <v>0</v>
      </c>
      <c r="AE9540" s="51">
        <f>VALUE(RIGHT("00"&amp;AC9540,2)&amp;RIGHT("000"&amp;AD9540,3))</f>
        <v>0</v>
      </c>
    </row>
    <row r="9541" spans="1:31">
      <c r="A9541" s="60" t="str">
        <f>IF(G9541&amp;Q9541&lt;&gt;"",W9541&amp;Q9541,"")</f>
        <v/>
      </c>
      <c r="B9541" s="85" t="str">
        <f>IF(C9541&lt;&gt;"",LEFT(C9541,9),"")</f>
        <v/>
      </c>
      <c r="V9541" s="60" t="str">
        <f>W9541&amp;H9541</f>
        <v/>
      </c>
      <c r="W9541" s="60" t="str">
        <f>_xlfn.LET(_xlpm.TextCell,TEXT(G9541,"###"),IF(_xlpm.TextCell&lt;&gt;"",IF(StyleSpaceSplit,IFERROR(IF(FIND(" ",_xlpm.TextCell)&gt;=1,MID(_xlpm.TextCell,1,FIND(" ",_xlpm.TextCell)-1),_xlpm.TextCell),_xlpm.TextCell),_xlpm.TextCell),""))</f>
        <v/>
      </c>
      <c r="X9541" s="60" t="str">
        <f>IF(A9541&lt;&gt;"",IFERROR(IF(FIND(" ",G9541)&gt;=1,MID(G9541,FIND(" ",G9541)+1,LEN(G9541)),""),""),"")</f>
        <v/>
      </c>
      <c r="AC9541" s="51">
        <f>IFERROR(VALUE(MID($C9541,1,2)),0)</f>
        <v>0</v>
      </c>
      <c r="AD9541" s="44">
        <f>IFERROR(VALUE(MID($C9541,4,3)),0)</f>
        <v>0</v>
      </c>
      <c r="AE9541" s="51">
        <f>VALUE(RIGHT("00"&amp;AC9541,2)&amp;RIGHT("000"&amp;AD9541,3))</f>
        <v>0</v>
      </c>
    </row>
    <row r="9542" spans="1:31">
      <c r="A9542" s="60" t="str">
        <f>IF(G9542&amp;Q9542&lt;&gt;"",W9542&amp;Q9542,"")</f>
        <v/>
      </c>
      <c r="B9542" s="85" t="str">
        <f>IF(C9542&lt;&gt;"",LEFT(C9542,9),"")</f>
        <v/>
      </c>
      <c r="V9542" s="60" t="str">
        <f>W9542&amp;H9542</f>
        <v/>
      </c>
      <c r="W9542" s="60" t="str">
        <f>_xlfn.LET(_xlpm.TextCell,TEXT(G9542,"###"),IF(_xlpm.TextCell&lt;&gt;"",IF(StyleSpaceSplit,IFERROR(IF(FIND(" ",_xlpm.TextCell)&gt;=1,MID(_xlpm.TextCell,1,FIND(" ",_xlpm.TextCell)-1),_xlpm.TextCell),_xlpm.TextCell),_xlpm.TextCell),""))</f>
        <v/>
      </c>
      <c r="X9542" s="60" t="str">
        <f>IF(A9542&lt;&gt;"",IFERROR(IF(FIND(" ",G9542)&gt;=1,MID(G9542,FIND(" ",G9542)+1,LEN(G9542)),""),""),"")</f>
        <v/>
      </c>
      <c r="AC9542" s="51">
        <f>IFERROR(VALUE(MID($C9542,1,2)),0)</f>
        <v>0</v>
      </c>
      <c r="AD9542" s="44">
        <f>IFERROR(VALUE(MID($C9542,4,3)),0)</f>
        <v>0</v>
      </c>
      <c r="AE9542" s="51">
        <f>VALUE(RIGHT("00"&amp;AC9542,2)&amp;RIGHT("000"&amp;AD9542,3))</f>
        <v>0</v>
      </c>
    </row>
    <row r="9543" spans="1:31">
      <c r="A9543" s="60" t="str">
        <f>IF(G9543&amp;Q9543&lt;&gt;"",W9543&amp;Q9543,"")</f>
        <v/>
      </c>
      <c r="B9543" s="85" t="str">
        <f>IF(C9543&lt;&gt;"",LEFT(C9543,9),"")</f>
        <v/>
      </c>
      <c r="V9543" s="60" t="str">
        <f>W9543&amp;H9543</f>
        <v/>
      </c>
      <c r="W9543" s="60" t="str">
        <f>_xlfn.LET(_xlpm.TextCell,TEXT(G9543,"###"),IF(_xlpm.TextCell&lt;&gt;"",IF(StyleSpaceSplit,IFERROR(IF(FIND(" ",_xlpm.TextCell)&gt;=1,MID(_xlpm.TextCell,1,FIND(" ",_xlpm.TextCell)-1),_xlpm.TextCell),_xlpm.TextCell),_xlpm.TextCell),""))</f>
        <v/>
      </c>
      <c r="X9543" s="60" t="str">
        <f>IF(A9543&lt;&gt;"",IFERROR(IF(FIND(" ",G9543)&gt;=1,MID(G9543,FIND(" ",G9543)+1,LEN(G9543)),""),""),"")</f>
        <v/>
      </c>
      <c r="AC9543" s="51">
        <f>IFERROR(VALUE(MID($C9543,1,2)),0)</f>
        <v>0</v>
      </c>
      <c r="AD9543" s="44">
        <f>IFERROR(VALUE(MID($C9543,4,3)),0)</f>
        <v>0</v>
      </c>
      <c r="AE9543" s="51">
        <f>VALUE(RIGHT("00"&amp;AC9543,2)&amp;RIGHT("000"&amp;AD9543,3))</f>
        <v>0</v>
      </c>
    </row>
    <row r="9544" spans="1:31">
      <c r="A9544" s="60" t="str">
        <f>IF(G9544&amp;Q9544&lt;&gt;"",W9544&amp;Q9544,"")</f>
        <v/>
      </c>
      <c r="B9544" s="85" t="str">
        <f>IF(C9544&lt;&gt;"",LEFT(C9544,9),"")</f>
        <v/>
      </c>
      <c r="V9544" s="60" t="str">
        <f>W9544&amp;H9544</f>
        <v/>
      </c>
      <c r="W9544" s="60" t="str">
        <f>_xlfn.LET(_xlpm.TextCell,TEXT(G9544,"###"),IF(_xlpm.TextCell&lt;&gt;"",IF(StyleSpaceSplit,IFERROR(IF(FIND(" ",_xlpm.TextCell)&gt;=1,MID(_xlpm.TextCell,1,FIND(" ",_xlpm.TextCell)-1),_xlpm.TextCell),_xlpm.TextCell),_xlpm.TextCell),""))</f>
        <v/>
      </c>
      <c r="X9544" s="60" t="str">
        <f>IF(A9544&lt;&gt;"",IFERROR(IF(FIND(" ",G9544)&gt;=1,MID(G9544,FIND(" ",G9544)+1,LEN(G9544)),""),""),"")</f>
        <v/>
      </c>
      <c r="AC9544" s="51">
        <f>IFERROR(VALUE(MID($C9544,1,2)),0)</f>
        <v>0</v>
      </c>
      <c r="AD9544" s="44">
        <f>IFERROR(VALUE(MID($C9544,4,3)),0)</f>
        <v>0</v>
      </c>
      <c r="AE9544" s="51">
        <f>VALUE(RIGHT("00"&amp;AC9544,2)&amp;RIGHT("000"&amp;AD9544,3))</f>
        <v>0</v>
      </c>
    </row>
    <row r="9545" spans="1:31">
      <c r="A9545" s="60" t="str">
        <f>IF(G9545&amp;Q9545&lt;&gt;"",W9545&amp;Q9545,"")</f>
        <v/>
      </c>
      <c r="B9545" s="85" t="str">
        <f>IF(C9545&lt;&gt;"",LEFT(C9545,9),"")</f>
        <v/>
      </c>
      <c r="V9545" s="60" t="str">
        <f>W9545&amp;H9545</f>
        <v/>
      </c>
      <c r="W9545" s="60" t="str">
        <f>_xlfn.LET(_xlpm.TextCell,TEXT(G9545,"###"),IF(_xlpm.TextCell&lt;&gt;"",IF(StyleSpaceSplit,IFERROR(IF(FIND(" ",_xlpm.TextCell)&gt;=1,MID(_xlpm.TextCell,1,FIND(" ",_xlpm.TextCell)-1),_xlpm.TextCell),_xlpm.TextCell),_xlpm.TextCell),""))</f>
        <v/>
      </c>
      <c r="X9545" s="60" t="str">
        <f>IF(A9545&lt;&gt;"",IFERROR(IF(FIND(" ",G9545)&gt;=1,MID(G9545,FIND(" ",G9545)+1,LEN(G9545)),""),""),"")</f>
        <v/>
      </c>
      <c r="AC9545" s="51">
        <f>IFERROR(VALUE(MID($C9545,1,2)),0)</f>
        <v>0</v>
      </c>
      <c r="AD9545" s="44">
        <f>IFERROR(VALUE(MID($C9545,4,3)),0)</f>
        <v>0</v>
      </c>
      <c r="AE9545" s="51">
        <f>VALUE(RIGHT("00"&amp;AC9545,2)&amp;RIGHT("000"&amp;AD9545,3))</f>
        <v>0</v>
      </c>
    </row>
    <row r="9546" spans="1:31">
      <c r="A9546" s="60" t="str">
        <f>IF(G9546&amp;Q9546&lt;&gt;"",W9546&amp;Q9546,"")</f>
        <v/>
      </c>
      <c r="B9546" s="85" t="str">
        <f>IF(C9546&lt;&gt;"",LEFT(C9546,9),"")</f>
        <v/>
      </c>
      <c r="V9546" s="60" t="str">
        <f>W9546&amp;H9546</f>
        <v/>
      </c>
      <c r="W9546" s="60" t="str">
        <f>_xlfn.LET(_xlpm.TextCell,TEXT(G9546,"###"),IF(_xlpm.TextCell&lt;&gt;"",IF(StyleSpaceSplit,IFERROR(IF(FIND(" ",_xlpm.TextCell)&gt;=1,MID(_xlpm.TextCell,1,FIND(" ",_xlpm.TextCell)-1),_xlpm.TextCell),_xlpm.TextCell),_xlpm.TextCell),""))</f>
        <v/>
      </c>
      <c r="X9546" s="60" t="str">
        <f>IF(A9546&lt;&gt;"",IFERROR(IF(FIND(" ",G9546)&gt;=1,MID(G9546,FIND(" ",G9546)+1,LEN(G9546)),""),""),"")</f>
        <v/>
      </c>
      <c r="AC9546" s="51">
        <f>IFERROR(VALUE(MID($C9546,1,2)),0)</f>
        <v>0</v>
      </c>
      <c r="AD9546" s="44">
        <f>IFERROR(VALUE(MID($C9546,4,3)),0)</f>
        <v>0</v>
      </c>
      <c r="AE9546" s="51">
        <f>VALUE(RIGHT("00"&amp;AC9546,2)&amp;RIGHT("000"&amp;AD9546,3))</f>
        <v>0</v>
      </c>
    </row>
    <row r="9547" spans="1:31">
      <c r="A9547" s="60" t="str">
        <f>IF(G9547&amp;Q9547&lt;&gt;"",W9547&amp;Q9547,"")</f>
        <v/>
      </c>
      <c r="B9547" s="85" t="str">
        <f>IF(C9547&lt;&gt;"",LEFT(C9547,9),"")</f>
        <v/>
      </c>
      <c r="V9547" s="60" t="str">
        <f>W9547&amp;H9547</f>
        <v/>
      </c>
      <c r="W9547" s="60" t="str">
        <f>_xlfn.LET(_xlpm.TextCell,TEXT(G9547,"###"),IF(_xlpm.TextCell&lt;&gt;"",IF(StyleSpaceSplit,IFERROR(IF(FIND(" ",_xlpm.TextCell)&gt;=1,MID(_xlpm.TextCell,1,FIND(" ",_xlpm.TextCell)-1),_xlpm.TextCell),_xlpm.TextCell),_xlpm.TextCell),""))</f>
        <v/>
      </c>
      <c r="X9547" s="60" t="str">
        <f>IF(A9547&lt;&gt;"",IFERROR(IF(FIND(" ",G9547)&gt;=1,MID(G9547,FIND(" ",G9547)+1,LEN(G9547)),""),""),"")</f>
        <v/>
      </c>
      <c r="AC9547" s="51">
        <f>IFERROR(VALUE(MID($C9547,1,2)),0)</f>
        <v>0</v>
      </c>
      <c r="AD9547" s="44">
        <f>IFERROR(VALUE(MID($C9547,4,3)),0)</f>
        <v>0</v>
      </c>
      <c r="AE9547" s="51">
        <f>VALUE(RIGHT("00"&amp;AC9547,2)&amp;RIGHT("000"&amp;AD9547,3))</f>
        <v>0</v>
      </c>
    </row>
    <row r="9548" spans="1:31">
      <c r="A9548" s="60" t="str">
        <f>IF(G9548&amp;Q9548&lt;&gt;"",W9548&amp;Q9548,"")</f>
        <v/>
      </c>
      <c r="B9548" s="85" t="str">
        <f>IF(C9548&lt;&gt;"",LEFT(C9548,9),"")</f>
        <v/>
      </c>
      <c r="V9548" s="60" t="str">
        <f>W9548&amp;H9548</f>
        <v/>
      </c>
      <c r="W9548" s="60" t="str">
        <f>_xlfn.LET(_xlpm.TextCell,TEXT(G9548,"###"),IF(_xlpm.TextCell&lt;&gt;"",IF(StyleSpaceSplit,IFERROR(IF(FIND(" ",_xlpm.TextCell)&gt;=1,MID(_xlpm.TextCell,1,FIND(" ",_xlpm.TextCell)-1),_xlpm.TextCell),_xlpm.TextCell),_xlpm.TextCell),""))</f>
        <v/>
      </c>
      <c r="X9548" s="60" t="str">
        <f>IF(A9548&lt;&gt;"",IFERROR(IF(FIND(" ",G9548)&gt;=1,MID(G9548,FIND(" ",G9548)+1,LEN(G9548)),""),""),"")</f>
        <v/>
      </c>
      <c r="AC9548" s="51">
        <f>IFERROR(VALUE(MID($C9548,1,2)),0)</f>
        <v>0</v>
      </c>
      <c r="AD9548" s="44">
        <f>IFERROR(VALUE(MID($C9548,4,3)),0)</f>
        <v>0</v>
      </c>
      <c r="AE9548" s="51">
        <f>VALUE(RIGHT("00"&amp;AC9548,2)&amp;RIGHT("000"&amp;AD9548,3))</f>
        <v>0</v>
      </c>
    </row>
    <row r="9549" spans="1:31">
      <c r="A9549" s="60" t="str">
        <f>IF(G9549&amp;Q9549&lt;&gt;"",W9549&amp;Q9549,"")</f>
        <v/>
      </c>
      <c r="B9549" s="85" t="str">
        <f>IF(C9549&lt;&gt;"",LEFT(C9549,9),"")</f>
        <v/>
      </c>
      <c r="V9549" s="60" t="str">
        <f>W9549&amp;H9549</f>
        <v/>
      </c>
      <c r="W9549" s="60" t="str">
        <f>_xlfn.LET(_xlpm.TextCell,TEXT(G9549,"###"),IF(_xlpm.TextCell&lt;&gt;"",IF(StyleSpaceSplit,IFERROR(IF(FIND(" ",_xlpm.TextCell)&gt;=1,MID(_xlpm.TextCell,1,FIND(" ",_xlpm.TextCell)-1),_xlpm.TextCell),_xlpm.TextCell),_xlpm.TextCell),""))</f>
        <v/>
      </c>
      <c r="X9549" s="60" t="str">
        <f>IF(A9549&lt;&gt;"",IFERROR(IF(FIND(" ",G9549)&gt;=1,MID(G9549,FIND(" ",G9549)+1,LEN(G9549)),""),""),"")</f>
        <v/>
      </c>
      <c r="AC9549" s="51">
        <f>IFERROR(VALUE(MID($C9549,1,2)),0)</f>
        <v>0</v>
      </c>
      <c r="AD9549" s="44">
        <f>IFERROR(VALUE(MID($C9549,4,3)),0)</f>
        <v>0</v>
      </c>
      <c r="AE9549" s="51">
        <f>VALUE(RIGHT("00"&amp;AC9549,2)&amp;RIGHT("000"&amp;AD9549,3))</f>
        <v>0</v>
      </c>
    </row>
    <row r="9550" spans="1:31">
      <c r="A9550" s="60" t="str">
        <f>IF(G9550&amp;Q9550&lt;&gt;"",W9550&amp;Q9550,"")</f>
        <v/>
      </c>
      <c r="B9550" s="85" t="str">
        <f>IF(C9550&lt;&gt;"",LEFT(C9550,9),"")</f>
        <v/>
      </c>
      <c r="V9550" s="60" t="str">
        <f>W9550&amp;H9550</f>
        <v/>
      </c>
      <c r="W9550" s="60" t="str">
        <f>_xlfn.LET(_xlpm.TextCell,TEXT(G9550,"###"),IF(_xlpm.TextCell&lt;&gt;"",IF(StyleSpaceSplit,IFERROR(IF(FIND(" ",_xlpm.TextCell)&gt;=1,MID(_xlpm.TextCell,1,FIND(" ",_xlpm.TextCell)-1),_xlpm.TextCell),_xlpm.TextCell),_xlpm.TextCell),""))</f>
        <v/>
      </c>
      <c r="X9550" s="60" t="str">
        <f>IF(A9550&lt;&gt;"",IFERROR(IF(FIND(" ",G9550)&gt;=1,MID(G9550,FIND(" ",G9550)+1,LEN(G9550)),""),""),"")</f>
        <v/>
      </c>
      <c r="AC9550" s="51">
        <f>IFERROR(VALUE(MID($C9550,1,2)),0)</f>
        <v>0</v>
      </c>
      <c r="AD9550" s="44">
        <f>IFERROR(VALUE(MID($C9550,4,3)),0)</f>
        <v>0</v>
      </c>
      <c r="AE9550" s="51">
        <f>VALUE(RIGHT("00"&amp;AC9550,2)&amp;RIGHT("000"&amp;AD9550,3))</f>
        <v>0</v>
      </c>
    </row>
    <row r="9551" spans="1:31">
      <c r="A9551" s="60" t="str">
        <f>IF(G9551&amp;Q9551&lt;&gt;"",W9551&amp;Q9551,"")</f>
        <v/>
      </c>
      <c r="B9551" s="85" t="str">
        <f>IF(C9551&lt;&gt;"",LEFT(C9551,9),"")</f>
        <v/>
      </c>
      <c r="V9551" s="60" t="str">
        <f>W9551&amp;H9551</f>
        <v/>
      </c>
      <c r="W9551" s="60" t="str">
        <f>_xlfn.LET(_xlpm.TextCell,TEXT(G9551,"###"),IF(_xlpm.TextCell&lt;&gt;"",IF(StyleSpaceSplit,IFERROR(IF(FIND(" ",_xlpm.TextCell)&gt;=1,MID(_xlpm.TextCell,1,FIND(" ",_xlpm.TextCell)-1),_xlpm.TextCell),_xlpm.TextCell),_xlpm.TextCell),""))</f>
        <v/>
      </c>
      <c r="X9551" s="60" t="str">
        <f>IF(A9551&lt;&gt;"",IFERROR(IF(FIND(" ",G9551)&gt;=1,MID(G9551,FIND(" ",G9551)+1,LEN(G9551)),""),""),"")</f>
        <v/>
      </c>
      <c r="AC9551" s="51">
        <f>IFERROR(VALUE(MID($C9551,1,2)),0)</f>
        <v>0</v>
      </c>
      <c r="AD9551" s="44">
        <f>IFERROR(VALUE(MID($C9551,4,3)),0)</f>
        <v>0</v>
      </c>
      <c r="AE9551" s="51">
        <f>VALUE(RIGHT("00"&amp;AC9551,2)&amp;RIGHT("000"&amp;AD9551,3))</f>
        <v>0</v>
      </c>
    </row>
    <row r="9552" spans="1:31">
      <c r="A9552" s="60" t="str">
        <f>IF(G9552&amp;Q9552&lt;&gt;"",W9552&amp;Q9552,"")</f>
        <v/>
      </c>
      <c r="B9552" s="85" t="str">
        <f>IF(C9552&lt;&gt;"",LEFT(C9552,9),"")</f>
        <v/>
      </c>
      <c r="V9552" s="60" t="str">
        <f>W9552&amp;H9552</f>
        <v/>
      </c>
      <c r="W9552" s="60" t="str">
        <f>_xlfn.LET(_xlpm.TextCell,TEXT(G9552,"###"),IF(_xlpm.TextCell&lt;&gt;"",IF(StyleSpaceSplit,IFERROR(IF(FIND(" ",_xlpm.TextCell)&gt;=1,MID(_xlpm.TextCell,1,FIND(" ",_xlpm.TextCell)-1),_xlpm.TextCell),_xlpm.TextCell),_xlpm.TextCell),""))</f>
        <v/>
      </c>
      <c r="X9552" s="60" t="str">
        <f>IF(A9552&lt;&gt;"",IFERROR(IF(FIND(" ",G9552)&gt;=1,MID(G9552,FIND(" ",G9552)+1,LEN(G9552)),""),""),"")</f>
        <v/>
      </c>
      <c r="AC9552" s="51">
        <f>IFERROR(VALUE(MID($C9552,1,2)),0)</f>
        <v>0</v>
      </c>
      <c r="AD9552" s="44">
        <f>IFERROR(VALUE(MID($C9552,4,3)),0)</f>
        <v>0</v>
      </c>
      <c r="AE9552" s="51">
        <f>VALUE(RIGHT("00"&amp;AC9552,2)&amp;RIGHT("000"&amp;AD9552,3))</f>
        <v>0</v>
      </c>
    </row>
    <row r="9553" spans="1:31">
      <c r="A9553" s="60" t="str">
        <f>IF(G9553&amp;Q9553&lt;&gt;"",W9553&amp;Q9553,"")</f>
        <v/>
      </c>
      <c r="B9553" s="85" t="str">
        <f>IF(C9553&lt;&gt;"",LEFT(C9553,9),"")</f>
        <v/>
      </c>
      <c r="V9553" s="60" t="str">
        <f>W9553&amp;H9553</f>
        <v/>
      </c>
      <c r="W9553" s="60" t="str">
        <f>_xlfn.LET(_xlpm.TextCell,TEXT(G9553,"###"),IF(_xlpm.TextCell&lt;&gt;"",IF(StyleSpaceSplit,IFERROR(IF(FIND(" ",_xlpm.TextCell)&gt;=1,MID(_xlpm.TextCell,1,FIND(" ",_xlpm.TextCell)-1),_xlpm.TextCell),_xlpm.TextCell),_xlpm.TextCell),""))</f>
        <v/>
      </c>
      <c r="X9553" s="60" t="str">
        <f>IF(A9553&lt;&gt;"",IFERROR(IF(FIND(" ",G9553)&gt;=1,MID(G9553,FIND(" ",G9553)+1,LEN(G9553)),""),""),"")</f>
        <v/>
      </c>
      <c r="AC9553" s="51">
        <f>IFERROR(VALUE(MID($C9553,1,2)),0)</f>
        <v>0</v>
      </c>
      <c r="AD9553" s="44">
        <f>IFERROR(VALUE(MID($C9553,4,3)),0)</f>
        <v>0</v>
      </c>
      <c r="AE9553" s="51">
        <f>VALUE(RIGHT("00"&amp;AC9553,2)&amp;RIGHT("000"&amp;AD9553,3))</f>
        <v>0</v>
      </c>
    </row>
    <row r="9554" spans="1:31">
      <c r="A9554" s="60" t="str">
        <f>IF(G9554&amp;Q9554&lt;&gt;"",W9554&amp;Q9554,"")</f>
        <v/>
      </c>
      <c r="B9554" s="85" t="str">
        <f>IF(C9554&lt;&gt;"",LEFT(C9554,9),"")</f>
        <v/>
      </c>
      <c r="V9554" s="60" t="str">
        <f>W9554&amp;H9554</f>
        <v/>
      </c>
      <c r="W9554" s="60" t="str">
        <f>_xlfn.LET(_xlpm.TextCell,TEXT(G9554,"###"),IF(_xlpm.TextCell&lt;&gt;"",IF(StyleSpaceSplit,IFERROR(IF(FIND(" ",_xlpm.TextCell)&gt;=1,MID(_xlpm.TextCell,1,FIND(" ",_xlpm.TextCell)-1),_xlpm.TextCell),_xlpm.TextCell),_xlpm.TextCell),""))</f>
        <v/>
      </c>
      <c r="X9554" s="60" t="str">
        <f>IF(A9554&lt;&gt;"",IFERROR(IF(FIND(" ",G9554)&gt;=1,MID(G9554,FIND(" ",G9554)+1,LEN(G9554)),""),""),"")</f>
        <v/>
      </c>
      <c r="AC9554" s="51">
        <f>IFERROR(VALUE(MID($C9554,1,2)),0)</f>
        <v>0</v>
      </c>
      <c r="AD9554" s="44">
        <f>IFERROR(VALUE(MID($C9554,4,3)),0)</f>
        <v>0</v>
      </c>
      <c r="AE9554" s="51">
        <f>VALUE(RIGHT("00"&amp;AC9554,2)&amp;RIGHT("000"&amp;AD9554,3))</f>
        <v>0</v>
      </c>
    </row>
    <row r="9555" spans="1:31">
      <c r="A9555" s="60" t="str">
        <f>IF(G9555&amp;Q9555&lt;&gt;"",W9555&amp;Q9555,"")</f>
        <v/>
      </c>
      <c r="B9555" s="85" t="str">
        <f>IF(C9555&lt;&gt;"",LEFT(C9555,9),"")</f>
        <v/>
      </c>
      <c r="V9555" s="60" t="str">
        <f>W9555&amp;H9555</f>
        <v/>
      </c>
      <c r="W9555" s="60" t="str">
        <f>_xlfn.LET(_xlpm.TextCell,TEXT(G9555,"###"),IF(_xlpm.TextCell&lt;&gt;"",IF(StyleSpaceSplit,IFERROR(IF(FIND(" ",_xlpm.TextCell)&gt;=1,MID(_xlpm.TextCell,1,FIND(" ",_xlpm.TextCell)-1),_xlpm.TextCell),_xlpm.TextCell),_xlpm.TextCell),""))</f>
        <v/>
      </c>
      <c r="X9555" s="60" t="str">
        <f>IF(A9555&lt;&gt;"",IFERROR(IF(FIND(" ",G9555)&gt;=1,MID(G9555,FIND(" ",G9555)+1,LEN(G9555)),""),""),"")</f>
        <v/>
      </c>
      <c r="AC9555" s="51">
        <f>IFERROR(VALUE(MID($C9555,1,2)),0)</f>
        <v>0</v>
      </c>
      <c r="AD9555" s="44">
        <f>IFERROR(VALUE(MID($C9555,4,3)),0)</f>
        <v>0</v>
      </c>
      <c r="AE9555" s="51">
        <f>VALUE(RIGHT("00"&amp;AC9555,2)&amp;RIGHT("000"&amp;AD9555,3))</f>
        <v>0</v>
      </c>
    </row>
    <row r="9556" spans="1:31">
      <c r="A9556" s="60" t="str">
        <f>IF(G9556&amp;Q9556&lt;&gt;"",W9556&amp;Q9556,"")</f>
        <v/>
      </c>
      <c r="B9556" s="85" t="str">
        <f>IF(C9556&lt;&gt;"",LEFT(C9556,9),"")</f>
        <v/>
      </c>
      <c r="V9556" s="60" t="str">
        <f>W9556&amp;H9556</f>
        <v/>
      </c>
      <c r="W9556" s="60" t="str">
        <f>_xlfn.LET(_xlpm.TextCell,TEXT(G9556,"###"),IF(_xlpm.TextCell&lt;&gt;"",IF(StyleSpaceSplit,IFERROR(IF(FIND(" ",_xlpm.TextCell)&gt;=1,MID(_xlpm.TextCell,1,FIND(" ",_xlpm.TextCell)-1),_xlpm.TextCell),_xlpm.TextCell),_xlpm.TextCell),""))</f>
        <v/>
      </c>
      <c r="X9556" s="60" t="str">
        <f>IF(A9556&lt;&gt;"",IFERROR(IF(FIND(" ",G9556)&gt;=1,MID(G9556,FIND(" ",G9556)+1,LEN(G9556)),""),""),"")</f>
        <v/>
      </c>
      <c r="AC9556" s="51">
        <f>IFERROR(VALUE(MID($C9556,1,2)),0)</f>
        <v>0</v>
      </c>
      <c r="AD9556" s="44">
        <f>IFERROR(VALUE(MID($C9556,4,3)),0)</f>
        <v>0</v>
      </c>
      <c r="AE9556" s="51">
        <f>VALUE(RIGHT("00"&amp;AC9556,2)&amp;RIGHT("000"&amp;AD9556,3))</f>
        <v>0</v>
      </c>
    </row>
    <row r="9557" spans="1:31">
      <c r="A9557" s="60" t="str">
        <f>IF(G9557&amp;Q9557&lt;&gt;"",W9557&amp;Q9557,"")</f>
        <v/>
      </c>
      <c r="B9557" s="85" t="str">
        <f>IF(C9557&lt;&gt;"",LEFT(C9557,9),"")</f>
        <v/>
      </c>
      <c r="V9557" s="60" t="str">
        <f>W9557&amp;H9557</f>
        <v/>
      </c>
      <c r="W9557" s="60" t="str">
        <f>_xlfn.LET(_xlpm.TextCell,TEXT(G9557,"###"),IF(_xlpm.TextCell&lt;&gt;"",IF(StyleSpaceSplit,IFERROR(IF(FIND(" ",_xlpm.TextCell)&gt;=1,MID(_xlpm.TextCell,1,FIND(" ",_xlpm.TextCell)-1),_xlpm.TextCell),_xlpm.TextCell),_xlpm.TextCell),""))</f>
        <v/>
      </c>
      <c r="X9557" s="60" t="str">
        <f>IF(A9557&lt;&gt;"",IFERROR(IF(FIND(" ",G9557)&gt;=1,MID(G9557,FIND(" ",G9557)+1,LEN(G9557)),""),""),"")</f>
        <v/>
      </c>
      <c r="AC9557" s="51">
        <f>IFERROR(VALUE(MID($C9557,1,2)),0)</f>
        <v>0</v>
      </c>
      <c r="AD9557" s="44">
        <f>IFERROR(VALUE(MID($C9557,4,3)),0)</f>
        <v>0</v>
      </c>
      <c r="AE9557" s="51">
        <f>VALUE(RIGHT("00"&amp;AC9557,2)&amp;RIGHT("000"&amp;AD9557,3))</f>
        <v>0</v>
      </c>
    </row>
    <row r="9558" spans="1:31">
      <c r="A9558" s="60" t="str">
        <f>IF(G9558&amp;Q9558&lt;&gt;"",W9558&amp;Q9558,"")</f>
        <v/>
      </c>
      <c r="B9558" s="85" t="str">
        <f>IF(C9558&lt;&gt;"",LEFT(C9558,9),"")</f>
        <v/>
      </c>
      <c r="V9558" s="60" t="str">
        <f>W9558&amp;H9558</f>
        <v/>
      </c>
      <c r="W9558" s="60" t="str">
        <f>_xlfn.LET(_xlpm.TextCell,TEXT(G9558,"###"),IF(_xlpm.TextCell&lt;&gt;"",IF(StyleSpaceSplit,IFERROR(IF(FIND(" ",_xlpm.TextCell)&gt;=1,MID(_xlpm.TextCell,1,FIND(" ",_xlpm.TextCell)-1),_xlpm.TextCell),_xlpm.TextCell),_xlpm.TextCell),""))</f>
        <v/>
      </c>
      <c r="X9558" s="60" t="str">
        <f>IF(A9558&lt;&gt;"",IFERROR(IF(FIND(" ",G9558)&gt;=1,MID(G9558,FIND(" ",G9558)+1,LEN(G9558)),""),""),"")</f>
        <v/>
      </c>
      <c r="AC9558" s="51">
        <f>IFERROR(VALUE(MID($C9558,1,2)),0)</f>
        <v>0</v>
      </c>
      <c r="AD9558" s="44">
        <f>IFERROR(VALUE(MID($C9558,4,3)),0)</f>
        <v>0</v>
      </c>
      <c r="AE9558" s="51">
        <f>VALUE(RIGHT("00"&amp;AC9558,2)&amp;RIGHT("000"&amp;AD9558,3))</f>
        <v>0</v>
      </c>
    </row>
    <row r="9559" spans="1:31">
      <c r="A9559" s="60" t="str">
        <f>IF(G9559&amp;Q9559&lt;&gt;"",W9559&amp;Q9559,"")</f>
        <v/>
      </c>
      <c r="B9559" s="85" t="str">
        <f>IF(C9559&lt;&gt;"",LEFT(C9559,9),"")</f>
        <v/>
      </c>
      <c r="V9559" s="60" t="str">
        <f>W9559&amp;H9559</f>
        <v/>
      </c>
      <c r="W9559" s="60" t="str">
        <f>_xlfn.LET(_xlpm.TextCell,TEXT(G9559,"###"),IF(_xlpm.TextCell&lt;&gt;"",IF(StyleSpaceSplit,IFERROR(IF(FIND(" ",_xlpm.TextCell)&gt;=1,MID(_xlpm.TextCell,1,FIND(" ",_xlpm.TextCell)-1),_xlpm.TextCell),_xlpm.TextCell),_xlpm.TextCell),""))</f>
        <v/>
      </c>
      <c r="X9559" s="60" t="str">
        <f>IF(A9559&lt;&gt;"",IFERROR(IF(FIND(" ",G9559)&gt;=1,MID(G9559,FIND(" ",G9559)+1,LEN(G9559)),""),""),"")</f>
        <v/>
      </c>
      <c r="AC9559" s="51">
        <f>IFERROR(VALUE(MID($C9559,1,2)),0)</f>
        <v>0</v>
      </c>
      <c r="AD9559" s="44">
        <f>IFERROR(VALUE(MID($C9559,4,3)),0)</f>
        <v>0</v>
      </c>
      <c r="AE9559" s="51">
        <f>VALUE(RIGHT("00"&amp;AC9559,2)&amp;RIGHT("000"&amp;AD9559,3))</f>
        <v>0</v>
      </c>
    </row>
    <row r="9560" spans="1:31">
      <c r="A9560" s="60" t="str">
        <f>IF(G9560&amp;Q9560&lt;&gt;"",W9560&amp;Q9560,"")</f>
        <v/>
      </c>
      <c r="B9560" s="85" t="str">
        <f>IF(C9560&lt;&gt;"",LEFT(C9560,9),"")</f>
        <v/>
      </c>
      <c r="V9560" s="60" t="str">
        <f>W9560&amp;H9560</f>
        <v/>
      </c>
      <c r="W9560" s="60" t="str">
        <f>_xlfn.LET(_xlpm.TextCell,TEXT(G9560,"###"),IF(_xlpm.TextCell&lt;&gt;"",IF(StyleSpaceSplit,IFERROR(IF(FIND(" ",_xlpm.TextCell)&gt;=1,MID(_xlpm.TextCell,1,FIND(" ",_xlpm.TextCell)-1),_xlpm.TextCell),_xlpm.TextCell),_xlpm.TextCell),""))</f>
        <v/>
      </c>
      <c r="X9560" s="60" t="str">
        <f>IF(A9560&lt;&gt;"",IFERROR(IF(FIND(" ",G9560)&gt;=1,MID(G9560,FIND(" ",G9560)+1,LEN(G9560)),""),""),"")</f>
        <v/>
      </c>
      <c r="AC9560" s="51">
        <f>IFERROR(VALUE(MID($C9560,1,2)),0)</f>
        <v>0</v>
      </c>
      <c r="AD9560" s="44">
        <f>IFERROR(VALUE(MID($C9560,4,3)),0)</f>
        <v>0</v>
      </c>
      <c r="AE9560" s="51">
        <f>VALUE(RIGHT("00"&amp;AC9560,2)&amp;RIGHT("000"&amp;AD9560,3))</f>
        <v>0</v>
      </c>
    </row>
    <row r="9561" spans="1:31">
      <c r="A9561" s="60" t="str">
        <f>IF(G9561&amp;Q9561&lt;&gt;"",W9561&amp;Q9561,"")</f>
        <v/>
      </c>
      <c r="B9561" s="85" t="str">
        <f>IF(C9561&lt;&gt;"",LEFT(C9561,9),"")</f>
        <v/>
      </c>
      <c r="V9561" s="60" t="str">
        <f>W9561&amp;H9561</f>
        <v/>
      </c>
      <c r="W9561" s="60" t="str">
        <f>_xlfn.LET(_xlpm.TextCell,TEXT(G9561,"###"),IF(_xlpm.TextCell&lt;&gt;"",IF(StyleSpaceSplit,IFERROR(IF(FIND(" ",_xlpm.TextCell)&gt;=1,MID(_xlpm.TextCell,1,FIND(" ",_xlpm.TextCell)-1),_xlpm.TextCell),_xlpm.TextCell),_xlpm.TextCell),""))</f>
        <v/>
      </c>
      <c r="X9561" s="60" t="str">
        <f>IF(A9561&lt;&gt;"",IFERROR(IF(FIND(" ",G9561)&gt;=1,MID(G9561,FIND(" ",G9561)+1,LEN(G9561)),""),""),"")</f>
        <v/>
      </c>
      <c r="AC9561" s="51">
        <f>IFERROR(VALUE(MID($C9561,1,2)),0)</f>
        <v>0</v>
      </c>
      <c r="AD9561" s="44">
        <f>IFERROR(VALUE(MID($C9561,4,3)),0)</f>
        <v>0</v>
      </c>
      <c r="AE9561" s="51">
        <f>VALUE(RIGHT("00"&amp;AC9561,2)&amp;RIGHT("000"&amp;AD9561,3))</f>
        <v>0</v>
      </c>
    </row>
    <row r="9562" spans="1:31">
      <c r="A9562" s="60" t="str">
        <f>IF(G9562&amp;Q9562&lt;&gt;"",W9562&amp;Q9562,"")</f>
        <v/>
      </c>
      <c r="B9562" s="85" t="str">
        <f>IF(C9562&lt;&gt;"",LEFT(C9562,9),"")</f>
        <v/>
      </c>
      <c r="V9562" s="60" t="str">
        <f>W9562&amp;H9562</f>
        <v/>
      </c>
      <c r="W9562" s="60" t="str">
        <f>_xlfn.LET(_xlpm.TextCell,TEXT(G9562,"###"),IF(_xlpm.TextCell&lt;&gt;"",IF(StyleSpaceSplit,IFERROR(IF(FIND(" ",_xlpm.TextCell)&gt;=1,MID(_xlpm.TextCell,1,FIND(" ",_xlpm.TextCell)-1),_xlpm.TextCell),_xlpm.TextCell),_xlpm.TextCell),""))</f>
        <v/>
      </c>
      <c r="X9562" s="60" t="str">
        <f>IF(A9562&lt;&gt;"",IFERROR(IF(FIND(" ",G9562)&gt;=1,MID(G9562,FIND(" ",G9562)+1,LEN(G9562)),""),""),"")</f>
        <v/>
      </c>
      <c r="AC9562" s="51">
        <f>IFERROR(VALUE(MID($C9562,1,2)),0)</f>
        <v>0</v>
      </c>
      <c r="AD9562" s="44">
        <f>IFERROR(VALUE(MID($C9562,4,3)),0)</f>
        <v>0</v>
      </c>
      <c r="AE9562" s="51">
        <f>VALUE(RIGHT("00"&amp;AC9562,2)&amp;RIGHT("000"&amp;AD9562,3))</f>
        <v>0</v>
      </c>
    </row>
    <row r="9563" spans="1:31">
      <c r="A9563" s="60" t="str">
        <f>IF(G9563&amp;Q9563&lt;&gt;"",W9563&amp;Q9563,"")</f>
        <v/>
      </c>
      <c r="B9563" s="85" t="str">
        <f>IF(C9563&lt;&gt;"",LEFT(C9563,9),"")</f>
        <v/>
      </c>
      <c r="V9563" s="60" t="str">
        <f>W9563&amp;H9563</f>
        <v/>
      </c>
      <c r="W9563" s="60" t="str">
        <f>_xlfn.LET(_xlpm.TextCell,TEXT(G9563,"###"),IF(_xlpm.TextCell&lt;&gt;"",IF(StyleSpaceSplit,IFERROR(IF(FIND(" ",_xlpm.TextCell)&gt;=1,MID(_xlpm.TextCell,1,FIND(" ",_xlpm.TextCell)-1),_xlpm.TextCell),_xlpm.TextCell),_xlpm.TextCell),""))</f>
        <v/>
      </c>
      <c r="X9563" s="60" t="str">
        <f>IF(A9563&lt;&gt;"",IFERROR(IF(FIND(" ",G9563)&gt;=1,MID(G9563,FIND(" ",G9563)+1,LEN(G9563)),""),""),"")</f>
        <v/>
      </c>
      <c r="AC9563" s="51">
        <f>IFERROR(VALUE(MID($C9563,1,2)),0)</f>
        <v>0</v>
      </c>
      <c r="AD9563" s="44">
        <f>IFERROR(VALUE(MID($C9563,4,3)),0)</f>
        <v>0</v>
      </c>
      <c r="AE9563" s="51">
        <f>VALUE(RIGHT("00"&amp;AC9563,2)&amp;RIGHT("000"&amp;AD9563,3))</f>
        <v>0</v>
      </c>
    </row>
    <row r="9564" spans="1:31">
      <c r="A9564" s="60" t="str">
        <f>IF(G9564&amp;Q9564&lt;&gt;"",W9564&amp;Q9564,"")</f>
        <v/>
      </c>
      <c r="B9564" s="85" t="str">
        <f>IF(C9564&lt;&gt;"",LEFT(C9564,9),"")</f>
        <v/>
      </c>
      <c r="V9564" s="60" t="str">
        <f>W9564&amp;H9564</f>
        <v/>
      </c>
      <c r="W9564" s="60" t="str">
        <f>_xlfn.LET(_xlpm.TextCell,TEXT(G9564,"###"),IF(_xlpm.TextCell&lt;&gt;"",IF(StyleSpaceSplit,IFERROR(IF(FIND(" ",_xlpm.TextCell)&gt;=1,MID(_xlpm.TextCell,1,FIND(" ",_xlpm.TextCell)-1),_xlpm.TextCell),_xlpm.TextCell),_xlpm.TextCell),""))</f>
        <v/>
      </c>
      <c r="X9564" s="60" t="str">
        <f>IF(A9564&lt;&gt;"",IFERROR(IF(FIND(" ",G9564)&gt;=1,MID(G9564,FIND(" ",G9564)+1,LEN(G9564)),""),""),"")</f>
        <v/>
      </c>
      <c r="AC9564" s="51">
        <f>IFERROR(VALUE(MID($C9564,1,2)),0)</f>
        <v>0</v>
      </c>
      <c r="AD9564" s="44">
        <f>IFERROR(VALUE(MID($C9564,4,3)),0)</f>
        <v>0</v>
      </c>
      <c r="AE9564" s="51">
        <f>VALUE(RIGHT("00"&amp;AC9564,2)&amp;RIGHT("000"&amp;AD9564,3))</f>
        <v>0</v>
      </c>
    </row>
    <row r="9565" spans="1:31">
      <c r="A9565" s="60" t="str">
        <f>IF(G9565&amp;Q9565&lt;&gt;"",W9565&amp;Q9565,"")</f>
        <v/>
      </c>
      <c r="B9565" s="85" t="str">
        <f>IF(C9565&lt;&gt;"",LEFT(C9565,9),"")</f>
        <v/>
      </c>
      <c r="V9565" s="60" t="str">
        <f>W9565&amp;H9565</f>
        <v/>
      </c>
      <c r="W9565" s="60" t="str">
        <f>_xlfn.LET(_xlpm.TextCell,TEXT(G9565,"###"),IF(_xlpm.TextCell&lt;&gt;"",IF(StyleSpaceSplit,IFERROR(IF(FIND(" ",_xlpm.TextCell)&gt;=1,MID(_xlpm.TextCell,1,FIND(" ",_xlpm.TextCell)-1),_xlpm.TextCell),_xlpm.TextCell),_xlpm.TextCell),""))</f>
        <v/>
      </c>
      <c r="X9565" s="60" t="str">
        <f>IF(A9565&lt;&gt;"",IFERROR(IF(FIND(" ",G9565)&gt;=1,MID(G9565,FIND(" ",G9565)+1,LEN(G9565)),""),""),"")</f>
        <v/>
      </c>
      <c r="AC9565" s="51">
        <f>IFERROR(VALUE(MID($C9565,1,2)),0)</f>
        <v>0</v>
      </c>
      <c r="AD9565" s="44">
        <f>IFERROR(VALUE(MID($C9565,4,3)),0)</f>
        <v>0</v>
      </c>
      <c r="AE9565" s="51">
        <f>VALUE(RIGHT("00"&amp;AC9565,2)&amp;RIGHT("000"&amp;AD9565,3))</f>
        <v>0</v>
      </c>
    </row>
    <row r="9566" spans="1:31">
      <c r="A9566" s="60" t="str">
        <f>IF(G9566&amp;Q9566&lt;&gt;"",W9566&amp;Q9566,"")</f>
        <v/>
      </c>
      <c r="B9566" s="85" t="str">
        <f>IF(C9566&lt;&gt;"",LEFT(C9566,9),"")</f>
        <v/>
      </c>
      <c r="V9566" s="60" t="str">
        <f>W9566&amp;H9566</f>
        <v/>
      </c>
      <c r="W9566" s="60" t="str">
        <f>_xlfn.LET(_xlpm.TextCell,TEXT(G9566,"###"),IF(_xlpm.TextCell&lt;&gt;"",IF(StyleSpaceSplit,IFERROR(IF(FIND(" ",_xlpm.TextCell)&gt;=1,MID(_xlpm.TextCell,1,FIND(" ",_xlpm.TextCell)-1),_xlpm.TextCell),_xlpm.TextCell),_xlpm.TextCell),""))</f>
        <v/>
      </c>
      <c r="X9566" s="60" t="str">
        <f>IF(A9566&lt;&gt;"",IFERROR(IF(FIND(" ",G9566)&gt;=1,MID(G9566,FIND(" ",G9566)+1,LEN(G9566)),""),""),"")</f>
        <v/>
      </c>
      <c r="AC9566" s="51">
        <f>IFERROR(VALUE(MID($C9566,1,2)),0)</f>
        <v>0</v>
      </c>
      <c r="AD9566" s="44">
        <f>IFERROR(VALUE(MID($C9566,4,3)),0)</f>
        <v>0</v>
      </c>
      <c r="AE9566" s="51">
        <f>VALUE(RIGHT("00"&amp;AC9566,2)&amp;RIGHT("000"&amp;AD9566,3))</f>
        <v>0</v>
      </c>
    </row>
    <row r="9567" spans="1:31">
      <c r="A9567" s="60" t="str">
        <f>IF(G9567&amp;Q9567&lt;&gt;"",W9567&amp;Q9567,"")</f>
        <v/>
      </c>
      <c r="B9567" s="85" t="str">
        <f>IF(C9567&lt;&gt;"",LEFT(C9567,9),"")</f>
        <v/>
      </c>
      <c r="V9567" s="60" t="str">
        <f>W9567&amp;H9567</f>
        <v/>
      </c>
      <c r="W9567" s="60" t="str">
        <f>_xlfn.LET(_xlpm.TextCell,TEXT(G9567,"###"),IF(_xlpm.TextCell&lt;&gt;"",IF(StyleSpaceSplit,IFERROR(IF(FIND(" ",_xlpm.TextCell)&gt;=1,MID(_xlpm.TextCell,1,FIND(" ",_xlpm.TextCell)-1),_xlpm.TextCell),_xlpm.TextCell),_xlpm.TextCell),""))</f>
        <v/>
      </c>
      <c r="X9567" s="60" t="str">
        <f>IF(A9567&lt;&gt;"",IFERROR(IF(FIND(" ",G9567)&gt;=1,MID(G9567,FIND(" ",G9567)+1,LEN(G9567)),""),""),"")</f>
        <v/>
      </c>
      <c r="AC9567" s="51">
        <f>IFERROR(VALUE(MID($C9567,1,2)),0)</f>
        <v>0</v>
      </c>
      <c r="AD9567" s="44">
        <f>IFERROR(VALUE(MID($C9567,4,3)),0)</f>
        <v>0</v>
      </c>
      <c r="AE9567" s="51">
        <f>VALUE(RIGHT("00"&amp;AC9567,2)&amp;RIGHT("000"&amp;AD9567,3))</f>
        <v>0</v>
      </c>
    </row>
    <row r="9568" spans="1:31">
      <c r="A9568" s="60" t="str">
        <f>IF(G9568&amp;Q9568&lt;&gt;"",W9568&amp;Q9568,"")</f>
        <v/>
      </c>
      <c r="B9568" s="85" t="str">
        <f>IF(C9568&lt;&gt;"",LEFT(C9568,9),"")</f>
        <v/>
      </c>
      <c r="V9568" s="60" t="str">
        <f>W9568&amp;H9568</f>
        <v/>
      </c>
      <c r="W9568" s="60" t="str">
        <f>_xlfn.LET(_xlpm.TextCell,TEXT(G9568,"###"),IF(_xlpm.TextCell&lt;&gt;"",IF(StyleSpaceSplit,IFERROR(IF(FIND(" ",_xlpm.TextCell)&gt;=1,MID(_xlpm.TextCell,1,FIND(" ",_xlpm.TextCell)-1),_xlpm.TextCell),_xlpm.TextCell),_xlpm.TextCell),""))</f>
        <v/>
      </c>
      <c r="X9568" s="60" t="str">
        <f>IF(A9568&lt;&gt;"",IFERROR(IF(FIND(" ",G9568)&gt;=1,MID(G9568,FIND(" ",G9568)+1,LEN(G9568)),""),""),"")</f>
        <v/>
      </c>
      <c r="AC9568" s="51">
        <f>IFERROR(VALUE(MID($C9568,1,2)),0)</f>
        <v>0</v>
      </c>
      <c r="AD9568" s="44">
        <f>IFERROR(VALUE(MID($C9568,4,3)),0)</f>
        <v>0</v>
      </c>
      <c r="AE9568" s="51">
        <f>VALUE(RIGHT("00"&amp;AC9568,2)&amp;RIGHT("000"&amp;AD9568,3))</f>
        <v>0</v>
      </c>
    </row>
    <row r="9569" spans="1:31">
      <c r="A9569" s="60" t="str">
        <f>IF(G9569&amp;Q9569&lt;&gt;"",W9569&amp;Q9569,"")</f>
        <v/>
      </c>
      <c r="B9569" s="85" t="str">
        <f>IF(C9569&lt;&gt;"",LEFT(C9569,9),"")</f>
        <v/>
      </c>
      <c r="V9569" s="60" t="str">
        <f>W9569&amp;H9569</f>
        <v/>
      </c>
      <c r="W9569" s="60" t="str">
        <f>_xlfn.LET(_xlpm.TextCell,TEXT(G9569,"###"),IF(_xlpm.TextCell&lt;&gt;"",IF(StyleSpaceSplit,IFERROR(IF(FIND(" ",_xlpm.TextCell)&gt;=1,MID(_xlpm.TextCell,1,FIND(" ",_xlpm.TextCell)-1),_xlpm.TextCell),_xlpm.TextCell),_xlpm.TextCell),""))</f>
        <v/>
      </c>
      <c r="X9569" s="60" t="str">
        <f>IF(A9569&lt;&gt;"",IFERROR(IF(FIND(" ",G9569)&gt;=1,MID(G9569,FIND(" ",G9569)+1,LEN(G9569)),""),""),"")</f>
        <v/>
      </c>
      <c r="AC9569" s="51">
        <f>IFERROR(VALUE(MID($C9569,1,2)),0)</f>
        <v>0</v>
      </c>
      <c r="AD9569" s="44">
        <f>IFERROR(VALUE(MID($C9569,4,3)),0)</f>
        <v>0</v>
      </c>
      <c r="AE9569" s="51">
        <f>VALUE(RIGHT("00"&amp;AC9569,2)&amp;RIGHT("000"&amp;AD9569,3))</f>
        <v>0</v>
      </c>
    </row>
    <row r="9570" spans="1:31">
      <c r="A9570" s="60" t="str">
        <f>IF(G9570&amp;Q9570&lt;&gt;"",W9570&amp;Q9570,"")</f>
        <v/>
      </c>
      <c r="B9570" s="85" t="str">
        <f>IF(C9570&lt;&gt;"",LEFT(C9570,9),"")</f>
        <v/>
      </c>
      <c r="V9570" s="60" t="str">
        <f>W9570&amp;H9570</f>
        <v/>
      </c>
      <c r="W9570" s="60" t="str">
        <f>_xlfn.LET(_xlpm.TextCell,TEXT(G9570,"###"),IF(_xlpm.TextCell&lt;&gt;"",IF(StyleSpaceSplit,IFERROR(IF(FIND(" ",_xlpm.TextCell)&gt;=1,MID(_xlpm.TextCell,1,FIND(" ",_xlpm.TextCell)-1),_xlpm.TextCell),_xlpm.TextCell),_xlpm.TextCell),""))</f>
        <v/>
      </c>
      <c r="X9570" s="60" t="str">
        <f>IF(A9570&lt;&gt;"",IFERROR(IF(FIND(" ",G9570)&gt;=1,MID(G9570,FIND(" ",G9570)+1,LEN(G9570)),""),""),"")</f>
        <v/>
      </c>
      <c r="AC9570" s="51">
        <f>IFERROR(VALUE(MID($C9570,1,2)),0)</f>
        <v>0</v>
      </c>
      <c r="AD9570" s="44">
        <f>IFERROR(VALUE(MID($C9570,4,3)),0)</f>
        <v>0</v>
      </c>
      <c r="AE9570" s="51">
        <f>VALUE(RIGHT("00"&amp;AC9570,2)&amp;RIGHT("000"&amp;AD9570,3))</f>
        <v>0</v>
      </c>
    </row>
    <row r="9571" spans="1:31">
      <c r="A9571" s="60" t="str">
        <f>IF(G9571&amp;Q9571&lt;&gt;"",W9571&amp;Q9571,"")</f>
        <v/>
      </c>
      <c r="B9571" s="85" t="str">
        <f>IF(C9571&lt;&gt;"",LEFT(C9571,9),"")</f>
        <v/>
      </c>
      <c r="V9571" s="60" t="str">
        <f>W9571&amp;H9571</f>
        <v/>
      </c>
      <c r="W9571" s="60" t="str">
        <f>_xlfn.LET(_xlpm.TextCell,TEXT(G9571,"###"),IF(_xlpm.TextCell&lt;&gt;"",IF(StyleSpaceSplit,IFERROR(IF(FIND(" ",_xlpm.TextCell)&gt;=1,MID(_xlpm.TextCell,1,FIND(" ",_xlpm.TextCell)-1),_xlpm.TextCell),_xlpm.TextCell),_xlpm.TextCell),""))</f>
        <v/>
      </c>
      <c r="X9571" s="60" t="str">
        <f>IF(A9571&lt;&gt;"",IFERROR(IF(FIND(" ",G9571)&gt;=1,MID(G9571,FIND(" ",G9571)+1,LEN(G9571)),""),""),"")</f>
        <v/>
      </c>
      <c r="AC9571" s="51">
        <f>IFERROR(VALUE(MID($C9571,1,2)),0)</f>
        <v>0</v>
      </c>
      <c r="AD9571" s="44">
        <f>IFERROR(VALUE(MID($C9571,4,3)),0)</f>
        <v>0</v>
      </c>
      <c r="AE9571" s="51">
        <f>VALUE(RIGHT("00"&amp;AC9571,2)&amp;RIGHT("000"&amp;AD9571,3))</f>
        <v>0</v>
      </c>
    </row>
    <row r="9572" spans="1:31">
      <c r="A9572" s="60" t="str">
        <f>IF(G9572&amp;Q9572&lt;&gt;"",W9572&amp;Q9572,"")</f>
        <v/>
      </c>
      <c r="B9572" s="85" t="str">
        <f>IF(C9572&lt;&gt;"",LEFT(C9572,9),"")</f>
        <v/>
      </c>
      <c r="V9572" s="60" t="str">
        <f>W9572&amp;H9572</f>
        <v/>
      </c>
      <c r="W9572" s="60" t="str">
        <f>_xlfn.LET(_xlpm.TextCell,TEXT(G9572,"###"),IF(_xlpm.TextCell&lt;&gt;"",IF(StyleSpaceSplit,IFERROR(IF(FIND(" ",_xlpm.TextCell)&gt;=1,MID(_xlpm.TextCell,1,FIND(" ",_xlpm.TextCell)-1),_xlpm.TextCell),_xlpm.TextCell),_xlpm.TextCell),""))</f>
        <v/>
      </c>
      <c r="X9572" s="60" t="str">
        <f>IF(A9572&lt;&gt;"",IFERROR(IF(FIND(" ",G9572)&gt;=1,MID(G9572,FIND(" ",G9572)+1,LEN(G9572)),""),""),"")</f>
        <v/>
      </c>
      <c r="AC9572" s="51">
        <f>IFERROR(VALUE(MID($C9572,1,2)),0)</f>
        <v>0</v>
      </c>
      <c r="AD9572" s="44">
        <f>IFERROR(VALUE(MID($C9572,4,3)),0)</f>
        <v>0</v>
      </c>
      <c r="AE9572" s="51">
        <f>VALUE(RIGHT("00"&amp;AC9572,2)&amp;RIGHT("000"&amp;AD9572,3))</f>
        <v>0</v>
      </c>
    </row>
    <row r="9573" spans="1:31">
      <c r="A9573" s="60" t="str">
        <f>IF(G9573&amp;Q9573&lt;&gt;"",W9573&amp;Q9573,"")</f>
        <v/>
      </c>
      <c r="B9573" s="85" t="str">
        <f>IF(C9573&lt;&gt;"",LEFT(C9573,9),"")</f>
        <v/>
      </c>
      <c r="V9573" s="60" t="str">
        <f>W9573&amp;H9573</f>
        <v/>
      </c>
      <c r="W9573" s="60" t="str">
        <f>_xlfn.LET(_xlpm.TextCell,TEXT(G9573,"###"),IF(_xlpm.TextCell&lt;&gt;"",IF(StyleSpaceSplit,IFERROR(IF(FIND(" ",_xlpm.TextCell)&gt;=1,MID(_xlpm.TextCell,1,FIND(" ",_xlpm.TextCell)-1),_xlpm.TextCell),_xlpm.TextCell),_xlpm.TextCell),""))</f>
        <v/>
      </c>
      <c r="X9573" s="60" t="str">
        <f>IF(A9573&lt;&gt;"",IFERROR(IF(FIND(" ",G9573)&gt;=1,MID(G9573,FIND(" ",G9573)+1,LEN(G9573)),""),""),"")</f>
        <v/>
      </c>
      <c r="AC9573" s="51">
        <f>IFERROR(VALUE(MID($C9573,1,2)),0)</f>
        <v>0</v>
      </c>
      <c r="AD9573" s="44">
        <f>IFERROR(VALUE(MID($C9573,4,3)),0)</f>
        <v>0</v>
      </c>
      <c r="AE9573" s="51">
        <f>VALUE(RIGHT("00"&amp;AC9573,2)&amp;RIGHT("000"&amp;AD9573,3))</f>
        <v>0</v>
      </c>
    </row>
    <row r="9574" spans="1:31">
      <c r="A9574" s="60" t="str">
        <f>IF(G9574&amp;Q9574&lt;&gt;"",W9574&amp;Q9574,"")</f>
        <v/>
      </c>
      <c r="B9574" s="85" t="str">
        <f>IF(C9574&lt;&gt;"",LEFT(C9574,9),"")</f>
        <v/>
      </c>
      <c r="V9574" s="60" t="str">
        <f>W9574&amp;H9574</f>
        <v/>
      </c>
      <c r="W9574" s="60" t="str">
        <f>_xlfn.LET(_xlpm.TextCell,TEXT(G9574,"###"),IF(_xlpm.TextCell&lt;&gt;"",IF(StyleSpaceSplit,IFERROR(IF(FIND(" ",_xlpm.TextCell)&gt;=1,MID(_xlpm.TextCell,1,FIND(" ",_xlpm.TextCell)-1),_xlpm.TextCell),_xlpm.TextCell),_xlpm.TextCell),""))</f>
        <v/>
      </c>
      <c r="X9574" s="60" t="str">
        <f>IF(A9574&lt;&gt;"",IFERROR(IF(FIND(" ",G9574)&gt;=1,MID(G9574,FIND(" ",G9574)+1,LEN(G9574)),""),""),"")</f>
        <v/>
      </c>
      <c r="AC9574" s="51">
        <f>IFERROR(VALUE(MID($C9574,1,2)),0)</f>
        <v>0</v>
      </c>
      <c r="AD9574" s="44">
        <f>IFERROR(VALUE(MID($C9574,4,3)),0)</f>
        <v>0</v>
      </c>
      <c r="AE9574" s="51">
        <f>VALUE(RIGHT("00"&amp;AC9574,2)&amp;RIGHT("000"&amp;AD9574,3))</f>
        <v>0</v>
      </c>
    </row>
    <row r="9575" spans="1:31">
      <c r="A9575" s="60" t="str">
        <f>IF(G9575&amp;Q9575&lt;&gt;"",W9575&amp;Q9575,"")</f>
        <v/>
      </c>
      <c r="B9575" s="85" t="str">
        <f>IF(C9575&lt;&gt;"",LEFT(C9575,9),"")</f>
        <v/>
      </c>
      <c r="V9575" s="60" t="str">
        <f>W9575&amp;H9575</f>
        <v/>
      </c>
      <c r="W9575" s="60" t="str">
        <f>_xlfn.LET(_xlpm.TextCell,TEXT(G9575,"###"),IF(_xlpm.TextCell&lt;&gt;"",IF(StyleSpaceSplit,IFERROR(IF(FIND(" ",_xlpm.TextCell)&gt;=1,MID(_xlpm.TextCell,1,FIND(" ",_xlpm.TextCell)-1),_xlpm.TextCell),_xlpm.TextCell),_xlpm.TextCell),""))</f>
        <v/>
      </c>
      <c r="X9575" s="60" t="str">
        <f>IF(A9575&lt;&gt;"",IFERROR(IF(FIND(" ",G9575)&gt;=1,MID(G9575,FIND(" ",G9575)+1,LEN(G9575)),""),""),"")</f>
        <v/>
      </c>
      <c r="AC9575" s="51">
        <f>IFERROR(VALUE(MID($C9575,1,2)),0)</f>
        <v>0</v>
      </c>
      <c r="AD9575" s="44">
        <f>IFERROR(VALUE(MID($C9575,4,3)),0)</f>
        <v>0</v>
      </c>
      <c r="AE9575" s="51">
        <f>VALUE(RIGHT("00"&amp;AC9575,2)&amp;RIGHT("000"&amp;AD9575,3))</f>
        <v>0</v>
      </c>
    </row>
    <row r="9576" spans="1:31">
      <c r="A9576" s="60" t="str">
        <f>IF(G9576&amp;Q9576&lt;&gt;"",W9576&amp;Q9576,"")</f>
        <v/>
      </c>
      <c r="B9576" s="85" t="str">
        <f>IF(C9576&lt;&gt;"",LEFT(C9576,9),"")</f>
        <v/>
      </c>
      <c r="V9576" s="60" t="str">
        <f>W9576&amp;H9576</f>
        <v/>
      </c>
      <c r="W9576" s="60" t="str">
        <f>_xlfn.LET(_xlpm.TextCell,TEXT(G9576,"###"),IF(_xlpm.TextCell&lt;&gt;"",IF(StyleSpaceSplit,IFERROR(IF(FIND(" ",_xlpm.TextCell)&gt;=1,MID(_xlpm.TextCell,1,FIND(" ",_xlpm.TextCell)-1),_xlpm.TextCell),_xlpm.TextCell),_xlpm.TextCell),""))</f>
        <v/>
      </c>
      <c r="X9576" s="60" t="str">
        <f>IF(A9576&lt;&gt;"",IFERROR(IF(FIND(" ",G9576)&gt;=1,MID(G9576,FIND(" ",G9576)+1,LEN(G9576)),""),""),"")</f>
        <v/>
      </c>
      <c r="AC9576" s="51">
        <f>IFERROR(VALUE(MID($C9576,1,2)),0)</f>
        <v>0</v>
      </c>
      <c r="AD9576" s="44">
        <f>IFERROR(VALUE(MID($C9576,4,3)),0)</f>
        <v>0</v>
      </c>
      <c r="AE9576" s="51">
        <f>VALUE(RIGHT("00"&amp;AC9576,2)&amp;RIGHT("000"&amp;AD9576,3))</f>
        <v>0</v>
      </c>
    </row>
    <row r="9577" spans="1:31">
      <c r="A9577" s="60" t="str">
        <f>IF(G9577&amp;Q9577&lt;&gt;"",W9577&amp;Q9577,"")</f>
        <v/>
      </c>
      <c r="B9577" s="85" t="str">
        <f>IF(C9577&lt;&gt;"",LEFT(C9577,9),"")</f>
        <v/>
      </c>
      <c r="V9577" s="60" t="str">
        <f>W9577&amp;H9577</f>
        <v/>
      </c>
      <c r="W9577" s="60" t="str">
        <f>_xlfn.LET(_xlpm.TextCell,TEXT(G9577,"###"),IF(_xlpm.TextCell&lt;&gt;"",IF(StyleSpaceSplit,IFERROR(IF(FIND(" ",_xlpm.TextCell)&gt;=1,MID(_xlpm.TextCell,1,FIND(" ",_xlpm.TextCell)-1),_xlpm.TextCell),_xlpm.TextCell),_xlpm.TextCell),""))</f>
        <v/>
      </c>
      <c r="X9577" s="60" t="str">
        <f>IF(A9577&lt;&gt;"",IFERROR(IF(FIND(" ",G9577)&gt;=1,MID(G9577,FIND(" ",G9577)+1,LEN(G9577)),""),""),"")</f>
        <v/>
      </c>
      <c r="AC9577" s="51">
        <f>IFERROR(VALUE(MID($C9577,1,2)),0)</f>
        <v>0</v>
      </c>
      <c r="AD9577" s="44">
        <f>IFERROR(VALUE(MID($C9577,4,3)),0)</f>
        <v>0</v>
      </c>
      <c r="AE9577" s="51">
        <f>VALUE(RIGHT("00"&amp;AC9577,2)&amp;RIGHT("000"&amp;AD9577,3))</f>
        <v>0</v>
      </c>
    </row>
    <row r="9578" spans="1:31">
      <c r="A9578" s="60" t="str">
        <f>IF(G9578&amp;Q9578&lt;&gt;"",W9578&amp;Q9578,"")</f>
        <v/>
      </c>
      <c r="B9578" s="85" t="str">
        <f>IF(C9578&lt;&gt;"",LEFT(C9578,9),"")</f>
        <v/>
      </c>
      <c r="V9578" s="60" t="str">
        <f>W9578&amp;H9578</f>
        <v/>
      </c>
      <c r="W9578" s="60" t="str">
        <f>_xlfn.LET(_xlpm.TextCell,TEXT(G9578,"###"),IF(_xlpm.TextCell&lt;&gt;"",IF(StyleSpaceSplit,IFERROR(IF(FIND(" ",_xlpm.TextCell)&gt;=1,MID(_xlpm.TextCell,1,FIND(" ",_xlpm.TextCell)-1),_xlpm.TextCell),_xlpm.TextCell),_xlpm.TextCell),""))</f>
        <v/>
      </c>
      <c r="X9578" s="60" t="str">
        <f>IF(A9578&lt;&gt;"",IFERROR(IF(FIND(" ",G9578)&gt;=1,MID(G9578,FIND(" ",G9578)+1,LEN(G9578)),""),""),"")</f>
        <v/>
      </c>
      <c r="AC9578" s="51">
        <f>IFERROR(VALUE(MID($C9578,1,2)),0)</f>
        <v>0</v>
      </c>
      <c r="AD9578" s="44">
        <f>IFERROR(VALUE(MID($C9578,4,3)),0)</f>
        <v>0</v>
      </c>
      <c r="AE9578" s="51">
        <f>VALUE(RIGHT("00"&amp;AC9578,2)&amp;RIGHT("000"&amp;AD9578,3))</f>
        <v>0</v>
      </c>
    </row>
    <row r="9579" spans="1:31">
      <c r="A9579" s="60" t="str">
        <f>IF(G9579&amp;Q9579&lt;&gt;"",W9579&amp;Q9579,"")</f>
        <v/>
      </c>
      <c r="B9579" s="85" t="str">
        <f>IF(C9579&lt;&gt;"",LEFT(C9579,9),"")</f>
        <v/>
      </c>
      <c r="V9579" s="60" t="str">
        <f>W9579&amp;H9579</f>
        <v/>
      </c>
      <c r="W9579" s="60" t="str">
        <f>_xlfn.LET(_xlpm.TextCell,TEXT(G9579,"###"),IF(_xlpm.TextCell&lt;&gt;"",IF(StyleSpaceSplit,IFERROR(IF(FIND(" ",_xlpm.TextCell)&gt;=1,MID(_xlpm.TextCell,1,FIND(" ",_xlpm.TextCell)-1),_xlpm.TextCell),_xlpm.TextCell),_xlpm.TextCell),""))</f>
        <v/>
      </c>
      <c r="X9579" s="60" t="str">
        <f>IF(A9579&lt;&gt;"",IFERROR(IF(FIND(" ",G9579)&gt;=1,MID(G9579,FIND(" ",G9579)+1,LEN(G9579)),""),""),"")</f>
        <v/>
      </c>
      <c r="AC9579" s="51">
        <f>IFERROR(VALUE(MID($C9579,1,2)),0)</f>
        <v>0</v>
      </c>
      <c r="AD9579" s="44">
        <f>IFERROR(VALUE(MID($C9579,4,3)),0)</f>
        <v>0</v>
      </c>
      <c r="AE9579" s="51">
        <f>VALUE(RIGHT("00"&amp;AC9579,2)&amp;RIGHT("000"&amp;AD9579,3))</f>
        <v>0</v>
      </c>
    </row>
    <row r="9580" spans="1:31">
      <c r="A9580" s="60" t="str">
        <f>IF(G9580&amp;Q9580&lt;&gt;"",W9580&amp;Q9580,"")</f>
        <v/>
      </c>
      <c r="B9580" s="85" t="str">
        <f>IF(C9580&lt;&gt;"",LEFT(C9580,9),"")</f>
        <v/>
      </c>
      <c r="V9580" s="60" t="str">
        <f>W9580&amp;H9580</f>
        <v/>
      </c>
      <c r="W9580" s="60" t="str">
        <f>_xlfn.LET(_xlpm.TextCell,TEXT(G9580,"###"),IF(_xlpm.TextCell&lt;&gt;"",IF(StyleSpaceSplit,IFERROR(IF(FIND(" ",_xlpm.TextCell)&gt;=1,MID(_xlpm.TextCell,1,FIND(" ",_xlpm.TextCell)-1),_xlpm.TextCell),_xlpm.TextCell),_xlpm.TextCell),""))</f>
        <v/>
      </c>
      <c r="X9580" s="60" t="str">
        <f>IF(A9580&lt;&gt;"",IFERROR(IF(FIND(" ",G9580)&gt;=1,MID(G9580,FIND(" ",G9580)+1,LEN(G9580)),""),""),"")</f>
        <v/>
      </c>
      <c r="AC9580" s="51">
        <f>IFERROR(VALUE(MID($C9580,1,2)),0)</f>
        <v>0</v>
      </c>
      <c r="AD9580" s="44">
        <f>IFERROR(VALUE(MID($C9580,4,3)),0)</f>
        <v>0</v>
      </c>
      <c r="AE9580" s="51">
        <f>VALUE(RIGHT("00"&amp;AC9580,2)&amp;RIGHT("000"&amp;AD9580,3))</f>
        <v>0</v>
      </c>
    </row>
    <row r="9581" spans="1:31">
      <c r="A9581" s="60" t="str">
        <f>IF(G9581&amp;Q9581&lt;&gt;"",W9581&amp;Q9581,"")</f>
        <v/>
      </c>
      <c r="B9581" s="85" t="str">
        <f>IF(C9581&lt;&gt;"",LEFT(C9581,9),"")</f>
        <v/>
      </c>
      <c r="V9581" s="60" t="str">
        <f>W9581&amp;H9581</f>
        <v/>
      </c>
      <c r="W9581" s="60" t="str">
        <f>_xlfn.LET(_xlpm.TextCell,TEXT(G9581,"###"),IF(_xlpm.TextCell&lt;&gt;"",IF(StyleSpaceSplit,IFERROR(IF(FIND(" ",_xlpm.TextCell)&gt;=1,MID(_xlpm.TextCell,1,FIND(" ",_xlpm.TextCell)-1),_xlpm.TextCell),_xlpm.TextCell),_xlpm.TextCell),""))</f>
        <v/>
      </c>
      <c r="X9581" s="60" t="str">
        <f>IF(A9581&lt;&gt;"",IFERROR(IF(FIND(" ",G9581)&gt;=1,MID(G9581,FIND(" ",G9581)+1,LEN(G9581)),""),""),"")</f>
        <v/>
      </c>
      <c r="AC9581" s="51">
        <f>IFERROR(VALUE(MID($C9581,1,2)),0)</f>
        <v>0</v>
      </c>
      <c r="AD9581" s="44">
        <f>IFERROR(VALUE(MID($C9581,4,3)),0)</f>
        <v>0</v>
      </c>
      <c r="AE9581" s="51">
        <f>VALUE(RIGHT("00"&amp;AC9581,2)&amp;RIGHT("000"&amp;AD9581,3))</f>
        <v>0</v>
      </c>
    </row>
    <row r="9582" spans="1:31">
      <c r="A9582" s="60" t="str">
        <f>IF(G9582&amp;Q9582&lt;&gt;"",W9582&amp;Q9582,"")</f>
        <v/>
      </c>
      <c r="B9582" s="85" t="str">
        <f>IF(C9582&lt;&gt;"",LEFT(C9582,9),"")</f>
        <v/>
      </c>
      <c r="V9582" s="60" t="str">
        <f>W9582&amp;H9582</f>
        <v/>
      </c>
      <c r="W9582" s="60" t="str">
        <f>_xlfn.LET(_xlpm.TextCell,TEXT(G9582,"###"),IF(_xlpm.TextCell&lt;&gt;"",IF(StyleSpaceSplit,IFERROR(IF(FIND(" ",_xlpm.TextCell)&gt;=1,MID(_xlpm.TextCell,1,FIND(" ",_xlpm.TextCell)-1),_xlpm.TextCell),_xlpm.TextCell),_xlpm.TextCell),""))</f>
        <v/>
      </c>
      <c r="X9582" s="60" t="str">
        <f>IF(A9582&lt;&gt;"",IFERROR(IF(FIND(" ",G9582)&gt;=1,MID(G9582,FIND(" ",G9582)+1,LEN(G9582)),""),""),"")</f>
        <v/>
      </c>
      <c r="AC9582" s="51">
        <f>IFERROR(VALUE(MID($C9582,1,2)),0)</f>
        <v>0</v>
      </c>
      <c r="AD9582" s="44">
        <f>IFERROR(VALUE(MID($C9582,4,3)),0)</f>
        <v>0</v>
      </c>
      <c r="AE9582" s="51">
        <f>VALUE(RIGHT("00"&amp;AC9582,2)&amp;RIGHT("000"&amp;AD9582,3))</f>
        <v>0</v>
      </c>
    </row>
    <row r="9583" spans="1:31">
      <c r="A9583" s="60" t="str">
        <f>IF(G9583&amp;Q9583&lt;&gt;"",W9583&amp;Q9583,"")</f>
        <v/>
      </c>
      <c r="B9583" s="85" t="str">
        <f>IF(C9583&lt;&gt;"",LEFT(C9583,9),"")</f>
        <v/>
      </c>
      <c r="V9583" s="60" t="str">
        <f>W9583&amp;H9583</f>
        <v/>
      </c>
      <c r="W9583" s="60" t="str">
        <f>_xlfn.LET(_xlpm.TextCell,TEXT(G9583,"###"),IF(_xlpm.TextCell&lt;&gt;"",IF(StyleSpaceSplit,IFERROR(IF(FIND(" ",_xlpm.TextCell)&gt;=1,MID(_xlpm.TextCell,1,FIND(" ",_xlpm.TextCell)-1),_xlpm.TextCell),_xlpm.TextCell),_xlpm.TextCell),""))</f>
        <v/>
      </c>
      <c r="X9583" s="60" t="str">
        <f>IF(A9583&lt;&gt;"",IFERROR(IF(FIND(" ",G9583)&gt;=1,MID(G9583,FIND(" ",G9583)+1,LEN(G9583)),""),""),"")</f>
        <v/>
      </c>
      <c r="AC9583" s="51">
        <f>IFERROR(VALUE(MID($C9583,1,2)),0)</f>
        <v>0</v>
      </c>
      <c r="AD9583" s="44">
        <f>IFERROR(VALUE(MID($C9583,4,3)),0)</f>
        <v>0</v>
      </c>
      <c r="AE9583" s="51">
        <f>VALUE(RIGHT("00"&amp;AC9583,2)&amp;RIGHT("000"&amp;AD9583,3))</f>
        <v>0</v>
      </c>
    </row>
    <row r="9584" spans="1:31">
      <c r="A9584" s="60" t="str">
        <f>IF(G9584&amp;Q9584&lt;&gt;"",W9584&amp;Q9584,"")</f>
        <v/>
      </c>
      <c r="B9584" s="85" t="str">
        <f>IF(C9584&lt;&gt;"",LEFT(C9584,9),"")</f>
        <v/>
      </c>
      <c r="V9584" s="60" t="str">
        <f>W9584&amp;H9584</f>
        <v/>
      </c>
      <c r="W9584" s="60" t="str">
        <f>_xlfn.LET(_xlpm.TextCell,TEXT(G9584,"###"),IF(_xlpm.TextCell&lt;&gt;"",IF(StyleSpaceSplit,IFERROR(IF(FIND(" ",_xlpm.TextCell)&gt;=1,MID(_xlpm.TextCell,1,FIND(" ",_xlpm.TextCell)-1),_xlpm.TextCell),_xlpm.TextCell),_xlpm.TextCell),""))</f>
        <v/>
      </c>
      <c r="X9584" s="60" t="str">
        <f>IF(A9584&lt;&gt;"",IFERROR(IF(FIND(" ",G9584)&gt;=1,MID(G9584,FIND(" ",G9584)+1,LEN(G9584)),""),""),"")</f>
        <v/>
      </c>
      <c r="AC9584" s="51">
        <f>IFERROR(VALUE(MID($C9584,1,2)),0)</f>
        <v>0</v>
      </c>
      <c r="AD9584" s="44">
        <f>IFERROR(VALUE(MID($C9584,4,3)),0)</f>
        <v>0</v>
      </c>
      <c r="AE9584" s="51">
        <f>VALUE(RIGHT("00"&amp;AC9584,2)&amp;RIGHT("000"&amp;AD9584,3))</f>
        <v>0</v>
      </c>
    </row>
    <row r="9585" spans="1:31">
      <c r="A9585" s="60" t="str">
        <f>IF(G9585&amp;Q9585&lt;&gt;"",W9585&amp;Q9585,"")</f>
        <v/>
      </c>
      <c r="B9585" s="85" t="str">
        <f>IF(C9585&lt;&gt;"",LEFT(C9585,9),"")</f>
        <v/>
      </c>
      <c r="V9585" s="60" t="str">
        <f>W9585&amp;H9585</f>
        <v/>
      </c>
      <c r="W9585" s="60" t="str">
        <f>_xlfn.LET(_xlpm.TextCell,TEXT(G9585,"###"),IF(_xlpm.TextCell&lt;&gt;"",IF(StyleSpaceSplit,IFERROR(IF(FIND(" ",_xlpm.TextCell)&gt;=1,MID(_xlpm.TextCell,1,FIND(" ",_xlpm.TextCell)-1),_xlpm.TextCell),_xlpm.TextCell),_xlpm.TextCell),""))</f>
        <v/>
      </c>
      <c r="X9585" s="60" t="str">
        <f>IF(A9585&lt;&gt;"",IFERROR(IF(FIND(" ",G9585)&gt;=1,MID(G9585,FIND(" ",G9585)+1,LEN(G9585)),""),""),"")</f>
        <v/>
      </c>
      <c r="AC9585" s="51">
        <f>IFERROR(VALUE(MID($C9585,1,2)),0)</f>
        <v>0</v>
      </c>
      <c r="AD9585" s="44">
        <f>IFERROR(VALUE(MID($C9585,4,3)),0)</f>
        <v>0</v>
      </c>
      <c r="AE9585" s="51">
        <f>VALUE(RIGHT("00"&amp;AC9585,2)&amp;RIGHT("000"&amp;AD9585,3))</f>
        <v>0</v>
      </c>
    </row>
    <row r="9586" spans="1:31">
      <c r="A9586" s="60" t="str">
        <f>IF(G9586&amp;Q9586&lt;&gt;"",W9586&amp;Q9586,"")</f>
        <v/>
      </c>
      <c r="B9586" s="85" t="str">
        <f>IF(C9586&lt;&gt;"",LEFT(C9586,9),"")</f>
        <v/>
      </c>
      <c r="V9586" s="60" t="str">
        <f>W9586&amp;H9586</f>
        <v/>
      </c>
      <c r="W9586" s="60" t="str">
        <f>_xlfn.LET(_xlpm.TextCell,TEXT(G9586,"###"),IF(_xlpm.TextCell&lt;&gt;"",IF(StyleSpaceSplit,IFERROR(IF(FIND(" ",_xlpm.TextCell)&gt;=1,MID(_xlpm.TextCell,1,FIND(" ",_xlpm.TextCell)-1),_xlpm.TextCell),_xlpm.TextCell),_xlpm.TextCell),""))</f>
        <v/>
      </c>
      <c r="X9586" s="60" t="str">
        <f>IF(A9586&lt;&gt;"",IFERROR(IF(FIND(" ",G9586)&gt;=1,MID(G9586,FIND(" ",G9586)+1,LEN(G9586)),""),""),"")</f>
        <v/>
      </c>
      <c r="AC9586" s="51">
        <f>IFERROR(VALUE(MID($C9586,1,2)),0)</f>
        <v>0</v>
      </c>
      <c r="AD9586" s="44">
        <f>IFERROR(VALUE(MID($C9586,4,3)),0)</f>
        <v>0</v>
      </c>
      <c r="AE9586" s="51">
        <f>VALUE(RIGHT("00"&amp;AC9586,2)&amp;RIGHT("000"&amp;AD9586,3))</f>
        <v>0</v>
      </c>
    </row>
    <row r="9587" spans="1:31">
      <c r="A9587" s="60" t="str">
        <f>IF(G9587&amp;Q9587&lt;&gt;"",W9587&amp;Q9587,"")</f>
        <v/>
      </c>
      <c r="B9587" s="85" t="str">
        <f>IF(C9587&lt;&gt;"",LEFT(C9587,9),"")</f>
        <v/>
      </c>
      <c r="V9587" s="60" t="str">
        <f>W9587&amp;H9587</f>
        <v/>
      </c>
      <c r="W9587" s="60" t="str">
        <f>_xlfn.LET(_xlpm.TextCell,TEXT(G9587,"###"),IF(_xlpm.TextCell&lt;&gt;"",IF(StyleSpaceSplit,IFERROR(IF(FIND(" ",_xlpm.TextCell)&gt;=1,MID(_xlpm.TextCell,1,FIND(" ",_xlpm.TextCell)-1),_xlpm.TextCell),_xlpm.TextCell),_xlpm.TextCell),""))</f>
        <v/>
      </c>
      <c r="X9587" s="60" t="str">
        <f>IF(A9587&lt;&gt;"",IFERROR(IF(FIND(" ",G9587)&gt;=1,MID(G9587,FIND(" ",G9587)+1,LEN(G9587)),""),""),"")</f>
        <v/>
      </c>
      <c r="AC9587" s="51">
        <f>IFERROR(VALUE(MID($C9587,1,2)),0)</f>
        <v>0</v>
      </c>
      <c r="AD9587" s="44">
        <f>IFERROR(VALUE(MID($C9587,4,3)),0)</f>
        <v>0</v>
      </c>
      <c r="AE9587" s="51">
        <f>VALUE(RIGHT("00"&amp;AC9587,2)&amp;RIGHT("000"&amp;AD9587,3))</f>
        <v>0</v>
      </c>
    </row>
    <row r="9588" spans="1:31">
      <c r="A9588" s="60" t="str">
        <f>IF(G9588&amp;Q9588&lt;&gt;"",W9588&amp;Q9588,"")</f>
        <v/>
      </c>
      <c r="B9588" s="85" t="str">
        <f>IF(C9588&lt;&gt;"",LEFT(C9588,9),"")</f>
        <v/>
      </c>
      <c r="V9588" s="60" t="str">
        <f>W9588&amp;H9588</f>
        <v/>
      </c>
      <c r="W9588" s="60" t="str">
        <f>_xlfn.LET(_xlpm.TextCell,TEXT(G9588,"###"),IF(_xlpm.TextCell&lt;&gt;"",IF(StyleSpaceSplit,IFERROR(IF(FIND(" ",_xlpm.TextCell)&gt;=1,MID(_xlpm.TextCell,1,FIND(" ",_xlpm.TextCell)-1),_xlpm.TextCell),_xlpm.TextCell),_xlpm.TextCell),""))</f>
        <v/>
      </c>
      <c r="X9588" s="60" t="str">
        <f>IF(A9588&lt;&gt;"",IFERROR(IF(FIND(" ",G9588)&gt;=1,MID(G9588,FIND(" ",G9588)+1,LEN(G9588)),""),""),"")</f>
        <v/>
      </c>
      <c r="AC9588" s="51">
        <f>IFERROR(VALUE(MID($C9588,1,2)),0)</f>
        <v>0</v>
      </c>
      <c r="AD9588" s="44">
        <f>IFERROR(VALUE(MID($C9588,4,3)),0)</f>
        <v>0</v>
      </c>
      <c r="AE9588" s="51">
        <f>VALUE(RIGHT("00"&amp;AC9588,2)&amp;RIGHT("000"&amp;AD9588,3))</f>
        <v>0</v>
      </c>
    </row>
    <row r="9589" spans="1:31">
      <c r="A9589" s="60" t="str">
        <f>IF(G9589&amp;Q9589&lt;&gt;"",W9589&amp;Q9589,"")</f>
        <v/>
      </c>
      <c r="B9589" s="85" t="str">
        <f>IF(C9589&lt;&gt;"",LEFT(C9589,9),"")</f>
        <v/>
      </c>
      <c r="V9589" s="60" t="str">
        <f>W9589&amp;H9589</f>
        <v/>
      </c>
      <c r="W9589" s="60" t="str">
        <f>_xlfn.LET(_xlpm.TextCell,TEXT(G9589,"###"),IF(_xlpm.TextCell&lt;&gt;"",IF(StyleSpaceSplit,IFERROR(IF(FIND(" ",_xlpm.TextCell)&gt;=1,MID(_xlpm.TextCell,1,FIND(" ",_xlpm.TextCell)-1),_xlpm.TextCell),_xlpm.TextCell),_xlpm.TextCell),""))</f>
        <v/>
      </c>
      <c r="X9589" s="60" t="str">
        <f>IF(A9589&lt;&gt;"",IFERROR(IF(FIND(" ",G9589)&gt;=1,MID(G9589,FIND(" ",G9589)+1,LEN(G9589)),""),""),"")</f>
        <v/>
      </c>
      <c r="AC9589" s="51">
        <f>IFERROR(VALUE(MID($C9589,1,2)),0)</f>
        <v>0</v>
      </c>
      <c r="AD9589" s="44">
        <f>IFERROR(VALUE(MID($C9589,4,3)),0)</f>
        <v>0</v>
      </c>
      <c r="AE9589" s="51">
        <f>VALUE(RIGHT("00"&amp;AC9589,2)&amp;RIGHT("000"&amp;AD9589,3))</f>
        <v>0</v>
      </c>
    </row>
    <row r="9590" spans="1:31">
      <c r="A9590" s="60" t="str">
        <f>IF(G9590&amp;Q9590&lt;&gt;"",W9590&amp;Q9590,"")</f>
        <v/>
      </c>
      <c r="B9590" s="85" t="str">
        <f>IF(C9590&lt;&gt;"",LEFT(C9590,9),"")</f>
        <v/>
      </c>
      <c r="V9590" s="60" t="str">
        <f>W9590&amp;H9590</f>
        <v/>
      </c>
      <c r="W9590" s="60" t="str">
        <f>_xlfn.LET(_xlpm.TextCell,TEXT(G9590,"###"),IF(_xlpm.TextCell&lt;&gt;"",IF(StyleSpaceSplit,IFERROR(IF(FIND(" ",_xlpm.TextCell)&gt;=1,MID(_xlpm.TextCell,1,FIND(" ",_xlpm.TextCell)-1),_xlpm.TextCell),_xlpm.TextCell),_xlpm.TextCell),""))</f>
        <v/>
      </c>
      <c r="X9590" s="60" t="str">
        <f>IF(A9590&lt;&gt;"",IFERROR(IF(FIND(" ",G9590)&gt;=1,MID(G9590,FIND(" ",G9590)+1,LEN(G9590)),""),""),"")</f>
        <v/>
      </c>
      <c r="AC9590" s="51">
        <f>IFERROR(VALUE(MID($C9590,1,2)),0)</f>
        <v>0</v>
      </c>
      <c r="AD9590" s="44">
        <f>IFERROR(VALUE(MID($C9590,4,3)),0)</f>
        <v>0</v>
      </c>
      <c r="AE9590" s="51">
        <f>VALUE(RIGHT("00"&amp;AC9590,2)&amp;RIGHT("000"&amp;AD9590,3))</f>
        <v>0</v>
      </c>
    </row>
    <row r="9591" spans="1:31">
      <c r="A9591" s="60" t="str">
        <f>IF(G9591&amp;Q9591&lt;&gt;"",W9591&amp;Q9591,"")</f>
        <v/>
      </c>
      <c r="B9591" s="85" t="str">
        <f>IF(C9591&lt;&gt;"",LEFT(C9591,9),"")</f>
        <v/>
      </c>
      <c r="V9591" s="60" t="str">
        <f>W9591&amp;H9591</f>
        <v/>
      </c>
      <c r="W9591" s="60" t="str">
        <f>_xlfn.LET(_xlpm.TextCell,TEXT(G9591,"###"),IF(_xlpm.TextCell&lt;&gt;"",IF(StyleSpaceSplit,IFERROR(IF(FIND(" ",_xlpm.TextCell)&gt;=1,MID(_xlpm.TextCell,1,FIND(" ",_xlpm.TextCell)-1),_xlpm.TextCell),_xlpm.TextCell),_xlpm.TextCell),""))</f>
        <v/>
      </c>
      <c r="X9591" s="60" t="str">
        <f>IF(A9591&lt;&gt;"",IFERROR(IF(FIND(" ",G9591)&gt;=1,MID(G9591,FIND(" ",G9591)+1,LEN(G9591)),""),""),"")</f>
        <v/>
      </c>
      <c r="AC9591" s="51">
        <f>IFERROR(VALUE(MID($C9591,1,2)),0)</f>
        <v>0</v>
      </c>
      <c r="AD9591" s="44">
        <f>IFERROR(VALUE(MID($C9591,4,3)),0)</f>
        <v>0</v>
      </c>
      <c r="AE9591" s="51">
        <f>VALUE(RIGHT("00"&amp;AC9591,2)&amp;RIGHT("000"&amp;AD9591,3))</f>
        <v>0</v>
      </c>
    </row>
    <row r="9592" spans="1:31">
      <c r="A9592" s="60" t="str">
        <f>IF(G9592&amp;Q9592&lt;&gt;"",W9592&amp;Q9592,"")</f>
        <v/>
      </c>
      <c r="B9592" s="85" t="str">
        <f>IF(C9592&lt;&gt;"",LEFT(C9592,9),"")</f>
        <v/>
      </c>
      <c r="V9592" s="60" t="str">
        <f>W9592&amp;H9592</f>
        <v/>
      </c>
      <c r="W9592" s="60" t="str">
        <f>_xlfn.LET(_xlpm.TextCell,TEXT(G9592,"###"),IF(_xlpm.TextCell&lt;&gt;"",IF(StyleSpaceSplit,IFERROR(IF(FIND(" ",_xlpm.TextCell)&gt;=1,MID(_xlpm.TextCell,1,FIND(" ",_xlpm.TextCell)-1),_xlpm.TextCell),_xlpm.TextCell),_xlpm.TextCell),""))</f>
        <v/>
      </c>
      <c r="X9592" s="60" t="str">
        <f>IF(A9592&lt;&gt;"",IFERROR(IF(FIND(" ",G9592)&gt;=1,MID(G9592,FIND(" ",G9592)+1,LEN(G9592)),""),""),"")</f>
        <v/>
      </c>
      <c r="AC9592" s="51">
        <f>IFERROR(VALUE(MID($C9592,1,2)),0)</f>
        <v>0</v>
      </c>
      <c r="AD9592" s="44">
        <f>IFERROR(VALUE(MID($C9592,4,3)),0)</f>
        <v>0</v>
      </c>
      <c r="AE9592" s="51">
        <f>VALUE(RIGHT("00"&amp;AC9592,2)&amp;RIGHT("000"&amp;AD9592,3))</f>
        <v>0</v>
      </c>
    </row>
    <row r="9593" spans="1:31">
      <c r="A9593" s="60" t="str">
        <f>IF(G9593&amp;Q9593&lt;&gt;"",W9593&amp;Q9593,"")</f>
        <v/>
      </c>
      <c r="B9593" s="85" t="str">
        <f>IF(C9593&lt;&gt;"",LEFT(C9593,9),"")</f>
        <v/>
      </c>
      <c r="V9593" s="60" t="str">
        <f>W9593&amp;H9593</f>
        <v/>
      </c>
      <c r="W9593" s="60" t="str">
        <f>_xlfn.LET(_xlpm.TextCell,TEXT(G9593,"###"),IF(_xlpm.TextCell&lt;&gt;"",IF(StyleSpaceSplit,IFERROR(IF(FIND(" ",_xlpm.TextCell)&gt;=1,MID(_xlpm.TextCell,1,FIND(" ",_xlpm.TextCell)-1),_xlpm.TextCell),_xlpm.TextCell),_xlpm.TextCell),""))</f>
        <v/>
      </c>
      <c r="X9593" s="60" t="str">
        <f>IF(A9593&lt;&gt;"",IFERROR(IF(FIND(" ",G9593)&gt;=1,MID(G9593,FIND(" ",G9593)+1,LEN(G9593)),""),""),"")</f>
        <v/>
      </c>
      <c r="AC9593" s="51">
        <f>IFERROR(VALUE(MID($C9593,1,2)),0)</f>
        <v>0</v>
      </c>
      <c r="AD9593" s="44">
        <f>IFERROR(VALUE(MID($C9593,4,3)),0)</f>
        <v>0</v>
      </c>
      <c r="AE9593" s="51">
        <f>VALUE(RIGHT("00"&amp;AC9593,2)&amp;RIGHT("000"&amp;AD9593,3))</f>
        <v>0</v>
      </c>
    </row>
    <row r="9594" spans="1:31">
      <c r="A9594" s="60" t="str">
        <f>IF(G9594&amp;Q9594&lt;&gt;"",W9594&amp;Q9594,"")</f>
        <v/>
      </c>
      <c r="B9594" s="85" t="str">
        <f>IF(C9594&lt;&gt;"",LEFT(C9594,9),"")</f>
        <v/>
      </c>
      <c r="V9594" s="60" t="str">
        <f>W9594&amp;H9594</f>
        <v/>
      </c>
      <c r="W9594" s="60" t="str">
        <f>_xlfn.LET(_xlpm.TextCell,TEXT(G9594,"###"),IF(_xlpm.TextCell&lt;&gt;"",IF(StyleSpaceSplit,IFERROR(IF(FIND(" ",_xlpm.TextCell)&gt;=1,MID(_xlpm.TextCell,1,FIND(" ",_xlpm.TextCell)-1),_xlpm.TextCell),_xlpm.TextCell),_xlpm.TextCell),""))</f>
        <v/>
      </c>
      <c r="X9594" s="60" t="str">
        <f>IF(A9594&lt;&gt;"",IFERROR(IF(FIND(" ",G9594)&gt;=1,MID(G9594,FIND(" ",G9594)+1,LEN(G9594)),""),""),"")</f>
        <v/>
      </c>
      <c r="AC9594" s="51">
        <f>IFERROR(VALUE(MID($C9594,1,2)),0)</f>
        <v>0</v>
      </c>
      <c r="AD9594" s="44">
        <f>IFERROR(VALUE(MID($C9594,4,3)),0)</f>
        <v>0</v>
      </c>
      <c r="AE9594" s="51">
        <f>VALUE(RIGHT("00"&amp;AC9594,2)&amp;RIGHT("000"&amp;AD9594,3))</f>
        <v>0</v>
      </c>
    </row>
    <row r="9595" spans="1:31">
      <c r="A9595" s="60" t="str">
        <f>IF(G9595&amp;Q9595&lt;&gt;"",W9595&amp;Q9595,"")</f>
        <v/>
      </c>
      <c r="B9595" s="85" t="str">
        <f>IF(C9595&lt;&gt;"",LEFT(C9595,9),"")</f>
        <v/>
      </c>
      <c r="V9595" s="60" t="str">
        <f>W9595&amp;H9595</f>
        <v/>
      </c>
      <c r="W9595" s="60" t="str">
        <f>_xlfn.LET(_xlpm.TextCell,TEXT(G9595,"###"),IF(_xlpm.TextCell&lt;&gt;"",IF(StyleSpaceSplit,IFERROR(IF(FIND(" ",_xlpm.TextCell)&gt;=1,MID(_xlpm.TextCell,1,FIND(" ",_xlpm.TextCell)-1),_xlpm.TextCell),_xlpm.TextCell),_xlpm.TextCell),""))</f>
        <v/>
      </c>
      <c r="X9595" s="60" t="str">
        <f>IF(A9595&lt;&gt;"",IFERROR(IF(FIND(" ",G9595)&gt;=1,MID(G9595,FIND(" ",G9595)+1,LEN(G9595)),""),""),"")</f>
        <v/>
      </c>
      <c r="AC9595" s="51">
        <f>IFERROR(VALUE(MID($C9595,1,2)),0)</f>
        <v>0</v>
      </c>
      <c r="AD9595" s="44">
        <f>IFERROR(VALUE(MID($C9595,4,3)),0)</f>
        <v>0</v>
      </c>
      <c r="AE9595" s="51">
        <f>VALUE(RIGHT("00"&amp;AC9595,2)&amp;RIGHT("000"&amp;AD9595,3))</f>
        <v>0</v>
      </c>
    </row>
    <row r="9596" spans="1:31">
      <c r="A9596" s="60" t="str">
        <f>IF(G9596&amp;Q9596&lt;&gt;"",W9596&amp;Q9596,"")</f>
        <v/>
      </c>
      <c r="B9596" s="85" t="str">
        <f>IF(C9596&lt;&gt;"",LEFT(C9596,9),"")</f>
        <v/>
      </c>
      <c r="V9596" s="60" t="str">
        <f>W9596&amp;H9596</f>
        <v/>
      </c>
      <c r="W9596" s="60" t="str">
        <f>_xlfn.LET(_xlpm.TextCell,TEXT(G9596,"###"),IF(_xlpm.TextCell&lt;&gt;"",IF(StyleSpaceSplit,IFERROR(IF(FIND(" ",_xlpm.TextCell)&gt;=1,MID(_xlpm.TextCell,1,FIND(" ",_xlpm.TextCell)-1),_xlpm.TextCell),_xlpm.TextCell),_xlpm.TextCell),""))</f>
        <v/>
      </c>
      <c r="X9596" s="60" t="str">
        <f>IF(A9596&lt;&gt;"",IFERROR(IF(FIND(" ",G9596)&gt;=1,MID(G9596,FIND(" ",G9596)+1,LEN(G9596)),""),""),"")</f>
        <v/>
      </c>
      <c r="AC9596" s="51">
        <f>IFERROR(VALUE(MID($C9596,1,2)),0)</f>
        <v>0</v>
      </c>
      <c r="AD9596" s="44">
        <f>IFERROR(VALUE(MID($C9596,4,3)),0)</f>
        <v>0</v>
      </c>
      <c r="AE9596" s="51">
        <f>VALUE(RIGHT("00"&amp;AC9596,2)&amp;RIGHT("000"&amp;AD9596,3))</f>
        <v>0</v>
      </c>
    </row>
    <row r="9597" spans="1:31">
      <c r="A9597" s="60" t="str">
        <f>IF(G9597&amp;Q9597&lt;&gt;"",W9597&amp;Q9597,"")</f>
        <v/>
      </c>
      <c r="B9597" s="85" t="str">
        <f>IF(C9597&lt;&gt;"",LEFT(C9597,9),"")</f>
        <v/>
      </c>
      <c r="V9597" s="60" t="str">
        <f>W9597&amp;H9597</f>
        <v/>
      </c>
      <c r="W9597" s="60" t="str">
        <f>_xlfn.LET(_xlpm.TextCell,TEXT(G9597,"###"),IF(_xlpm.TextCell&lt;&gt;"",IF(StyleSpaceSplit,IFERROR(IF(FIND(" ",_xlpm.TextCell)&gt;=1,MID(_xlpm.TextCell,1,FIND(" ",_xlpm.TextCell)-1),_xlpm.TextCell),_xlpm.TextCell),_xlpm.TextCell),""))</f>
        <v/>
      </c>
      <c r="X9597" s="60" t="str">
        <f>IF(A9597&lt;&gt;"",IFERROR(IF(FIND(" ",G9597)&gt;=1,MID(G9597,FIND(" ",G9597)+1,LEN(G9597)),""),""),"")</f>
        <v/>
      </c>
      <c r="AC9597" s="51">
        <f>IFERROR(VALUE(MID($C9597,1,2)),0)</f>
        <v>0</v>
      </c>
      <c r="AD9597" s="44">
        <f>IFERROR(VALUE(MID($C9597,4,3)),0)</f>
        <v>0</v>
      </c>
      <c r="AE9597" s="51">
        <f>VALUE(RIGHT("00"&amp;AC9597,2)&amp;RIGHT("000"&amp;AD9597,3))</f>
        <v>0</v>
      </c>
    </row>
    <row r="9598" spans="1:31">
      <c r="A9598" s="60" t="str">
        <f>IF(G9598&amp;Q9598&lt;&gt;"",W9598&amp;Q9598,"")</f>
        <v/>
      </c>
      <c r="B9598" s="85" t="str">
        <f>IF(C9598&lt;&gt;"",LEFT(C9598,9),"")</f>
        <v/>
      </c>
      <c r="V9598" s="60" t="str">
        <f>W9598&amp;H9598</f>
        <v/>
      </c>
      <c r="W9598" s="60" t="str">
        <f>_xlfn.LET(_xlpm.TextCell,TEXT(G9598,"###"),IF(_xlpm.TextCell&lt;&gt;"",IF(StyleSpaceSplit,IFERROR(IF(FIND(" ",_xlpm.TextCell)&gt;=1,MID(_xlpm.TextCell,1,FIND(" ",_xlpm.TextCell)-1),_xlpm.TextCell),_xlpm.TextCell),_xlpm.TextCell),""))</f>
        <v/>
      </c>
      <c r="X9598" s="60" t="str">
        <f>IF(A9598&lt;&gt;"",IFERROR(IF(FIND(" ",G9598)&gt;=1,MID(G9598,FIND(" ",G9598)+1,LEN(G9598)),""),""),"")</f>
        <v/>
      </c>
      <c r="AC9598" s="51">
        <f>IFERROR(VALUE(MID($C9598,1,2)),0)</f>
        <v>0</v>
      </c>
      <c r="AD9598" s="44">
        <f>IFERROR(VALUE(MID($C9598,4,3)),0)</f>
        <v>0</v>
      </c>
      <c r="AE9598" s="51">
        <f>VALUE(RIGHT("00"&amp;AC9598,2)&amp;RIGHT("000"&amp;AD9598,3))</f>
        <v>0</v>
      </c>
    </row>
    <row r="9599" spans="1:31">
      <c r="A9599" s="60" t="str">
        <f>IF(G9599&amp;Q9599&lt;&gt;"",W9599&amp;Q9599,"")</f>
        <v/>
      </c>
      <c r="B9599" s="85" t="str">
        <f>IF(C9599&lt;&gt;"",LEFT(C9599,9),"")</f>
        <v/>
      </c>
      <c r="V9599" s="60" t="str">
        <f>W9599&amp;H9599</f>
        <v/>
      </c>
      <c r="W9599" s="60" t="str">
        <f>_xlfn.LET(_xlpm.TextCell,TEXT(G9599,"###"),IF(_xlpm.TextCell&lt;&gt;"",IF(StyleSpaceSplit,IFERROR(IF(FIND(" ",_xlpm.TextCell)&gt;=1,MID(_xlpm.TextCell,1,FIND(" ",_xlpm.TextCell)-1),_xlpm.TextCell),_xlpm.TextCell),_xlpm.TextCell),""))</f>
        <v/>
      </c>
      <c r="X9599" s="60" t="str">
        <f>IF(A9599&lt;&gt;"",IFERROR(IF(FIND(" ",G9599)&gt;=1,MID(G9599,FIND(" ",G9599)+1,LEN(G9599)),""),""),"")</f>
        <v/>
      </c>
      <c r="AC9599" s="51">
        <f>IFERROR(VALUE(MID($C9599,1,2)),0)</f>
        <v>0</v>
      </c>
      <c r="AD9599" s="44">
        <f>IFERROR(VALUE(MID($C9599,4,3)),0)</f>
        <v>0</v>
      </c>
      <c r="AE9599" s="51">
        <f>VALUE(RIGHT("00"&amp;AC9599,2)&amp;RIGHT("000"&amp;AD9599,3))</f>
        <v>0</v>
      </c>
    </row>
    <row r="9600" spans="1:31">
      <c r="A9600" s="60" t="str">
        <f>IF(G9600&amp;Q9600&lt;&gt;"",W9600&amp;Q9600,"")</f>
        <v/>
      </c>
      <c r="B9600" s="85" t="str">
        <f>IF(C9600&lt;&gt;"",LEFT(C9600,9),"")</f>
        <v/>
      </c>
      <c r="V9600" s="60" t="str">
        <f>W9600&amp;H9600</f>
        <v/>
      </c>
      <c r="W9600" s="60" t="str">
        <f>_xlfn.LET(_xlpm.TextCell,TEXT(G9600,"###"),IF(_xlpm.TextCell&lt;&gt;"",IF(StyleSpaceSplit,IFERROR(IF(FIND(" ",_xlpm.TextCell)&gt;=1,MID(_xlpm.TextCell,1,FIND(" ",_xlpm.TextCell)-1),_xlpm.TextCell),_xlpm.TextCell),_xlpm.TextCell),""))</f>
        <v/>
      </c>
      <c r="X9600" s="60" t="str">
        <f>IF(A9600&lt;&gt;"",IFERROR(IF(FIND(" ",G9600)&gt;=1,MID(G9600,FIND(" ",G9600)+1,LEN(G9600)),""),""),"")</f>
        <v/>
      </c>
      <c r="AC9600" s="51">
        <f>IFERROR(VALUE(MID($C9600,1,2)),0)</f>
        <v>0</v>
      </c>
      <c r="AD9600" s="44">
        <f>IFERROR(VALUE(MID($C9600,4,3)),0)</f>
        <v>0</v>
      </c>
      <c r="AE9600" s="51">
        <f>VALUE(RIGHT("00"&amp;AC9600,2)&amp;RIGHT("000"&amp;AD9600,3))</f>
        <v>0</v>
      </c>
    </row>
    <row r="9601" spans="1:31">
      <c r="A9601" s="60" t="str">
        <f>IF(G9601&amp;Q9601&lt;&gt;"",W9601&amp;Q9601,"")</f>
        <v/>
      </c>
      <c r="B9601" s="85" t="str">
        <f>IF(C9601&lt;&gt;"",LEFT(C9601,9),"")</f>
        <v/>
      </c>
      <c r="V9601" s="60" t="str">
        <f>W9601&amp;H9601</f>
        <v/>
      </c>
      <c r="W9601" s="60" t="str">
        <f>_xlfn.LET(_xlpm.TextCell,TEXT(G9601,"###"),IF(_xlpm.TextCell&lt;&gt;"",IF(StyleSpaceSplit,IFERROR(IF(FIND(" ",_xlpm.TextCell)&gt;=1,MID(_xlpm.TextCell,1,FIND(" ",_xlpm.TextCell)-1),_xlpm.TextCell),_xlpm.TextCell),_xlpm.TextCell),""))</f>
        <v/>
      </c>
      <c r="X9601" s="60" t="str">
        <f>IF(A9601&lt;&gt;"",IFERROR(IF(FIND(" ",G9601)&gt;=1,MID(G9601,FIND(" ",G9601)+1,LEN(G9601)),""),""),"")</f>
        <v/>
      </c>
      <c r="AC9601" s="51">
        <f>IFERROR(VALUE(MID($C9601,1,2)),0)</f>
        <v>0</v>
      </c>
      <c r="AD9601" s="44">
        <f>IFERROR(VALUE(MID($C9601,4,3)),0)</f>
        <v>0</v>
      </c>
      <c r="AE9601" s="51">
        <f>VALUE(RIGHT("00"&amp;AC9601,2)&amp;RIGHT("000"&amp;AD9601,3))</f>
        <v>0</v>
      </c>
    </row>
    <row r="9602" spans="1:31">
      <c r="A9602" s="60" t="str">
        <f>IF(G9602&amp;Q9602&lt;&gt;"",W9602&amp;Q9602,"")</f>
        <v/>
      </c>
      <c r="B9602" s="85" t="str">
        <f>IF(C9602&lt;&gt;"",LEFT(C9602,9),"")</f>
        <v/>
      </c>
      <c r="V9602" s="60" t="str">
        <f>W9602&amp;H9602</f>
        <v/>
      </c>
      <c r="W9602" s="60" t="str">
        <f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>IF(A9602&lt;&gt;"",IFERROR(IF(FIND(" ",G9602)&gt;=1,MID(G9602,FIND(" ",G9602)+1,LEN(G9602)),""),""),"")</f>
        <v/>
      </c>
      <c r="AC9602" s="51">
        <f>IFERROR(VALUE(MID($C9602,1,2)),0)</f>
        <v>0</v>
      </c>
      <c r="AD9602" s="44">
        <f>IFERROR(VALUE(MID($C9602,4,3)),0)</f>
        <v>0</v>
      </c>
      <c r="AE9602" s="51">
        <f>VALUE(RIGHT("00"&amp;AC9602,2)&amp;RIGHT("000"&amp;AD9602,3))</f>
        <v>0</v>
      </c>
    </row>
    <row r="9603" spans="1:31">
      <c r="A9603" s="60" t="str">
        <f>IF(G9603&amp;Q9603&lt;&gt;"",W9603&amp;Q9603,"")</f>
        <v/>
      </c>
      <c r="B9603" s="85" t="str">
        <f>IF(C9603&lt;&gt;"",LEFT(C9603,9),"")</f>
        <v/>
      </c>
      <c r="V9603" s="60" t="str">
        <f>W9603&amp;H9603</f>
        <v/>
      </c>
      <c r="W9603" s="60" t="str">
        <f>_xlfn.LET(_xlpm.TextCell,TEXT(G9603,"###"),IF(_xlpm.TextCell&lt;&gt;"",IF(StyleSpaceSplit,IFERROR(IF(FIND(" ",_xlpm.TextCell)&gt;=1,MID(_xlpm.TextCell,1,FIND(" ",_xlpm.TextCell)-1),_xlpm.TextCell),_xlpm.TextCell),_xlpm.TextCell),""))</f>
        <v/>
      </c>
      <c r="X9603" s="60" t="str">
        <f>IF(A9603&lt;&gt;"",IFERROR(IF(FIND(" ",G9603)&gt;=1,MID(G9603,FIND(" ",G9603)+1,LEN(G9603)),""),""),"")</f>
        <v/>
      </c>
      <c r="AC9603" s="51">
        <f>IFERROR(VALUE(MID($C9603,1,2)),0)</f>
        <v>0</v>
      </c>
      <c r="AD9603" s="44">
        <f>IFERROR(VALUE(MID($C9603,4,3)),0)</f>
        <v>0</v>
      </c>
      <c r="AE9603" s="51">
        <f>VALUE(RIGHT("00"&amp;AC9603,2)&amp;RIGHT("000"&amp;AD9603,3))</f>
        <v>0</v>
      </c>
    </row>
    <row r="9604" spans="1:31">
      <c r="A9604" s="60" t="str">
        <f>IF(G9604&amp;Q9604&lt;&gt;"",W9604&amp;Q9604,"")</f>
        <v/>
      </c>
      <c r="B9604" s="85" t="str">
        <f>IF(C9604&lt;&gt;"",LEFT(C9604,9),"")</f>
        <v/>
      </c>
      <c r="V9604" s="60" t="str">
        <f>W9604&amp;H9604</f>
        <v/>
      </c>
      <c r="W9604" s="60" t="str">
        <f>_xlfn.LET(_xlpm.TextCell,TEXT(G9604,"###"),IF(_xlpm.TextCell&lt;&gt;"",IF(StyleSpaceSplit,IFERROR(IF(FIND(" ",_xlpm.TextCell)&gt;=1,MID(_xlpm.TextCell,1,FIND(" ",_xlpm.TextCell)-1),_xlpm.TextCell),_xlpm.TextCell),_xlpm.TextCell),""))</f>
        <v/>
      </c>
      <c r="X9604" s="60" t="str">
        <f>IF(A9604&lt;&gt;"",IFERROR(IF(FIND(" ",G9604)&gt;=1,MID(G9604,FIND(" ",G9604)+1,LEN(G9604)),""),""),"")</f>
        <v/>
      </c>
      <c r="AC9604" s="51">
        <f>IFERROR(VALUE(MID($C9604,1,2)),0)</f>
        <v>0</v>
      </c>
      <c r="AD9604" s="44">
        <f>IFERROR(VALUE(MID($C9604,4,3)),0)</f>
        <v>0</v>
      </c>
      <c r="AE9604" s="51">
        <f>VALUE(RIGHT("00"&amp;AC9604,2)&amp;RIGHT("000"&amp;AD9604,3))</f>
        <v>0</v>
      </c>
    </row>
    <row r="9605" spans="1:31">
      <c r="A9605" s="60" t="str">
        <f>IF(G9605&amp;Q9605&lt;&gt;"",W9605&amp;Q9605,"")</f>
        <v/>
      </c>
      <c r="B9605" s="85" t="str">
        <f>IF(C9605&lt;&gt;"",LEFT(C9605,9),"")</f>
        <v/>
      </c>
      <c r="V9605" s="60" t="str">
        <f>W9605&amp;H9605</f>
        <v/>
      </c>
      <c r="W9605" s="60" t="str">
        <f>_xlfn.LET(_xlpm.TextCell,TEXT(G9605,"###"),IF(_xlpm.TextCell&lt;&gt;"",IF(StyleSpaceSplit,IFERROR(IF(FIND(" ",_xlpm.TextCell)&gt;=1,MID(_xlpm.TextCell,1,FIND(" ",_xlpm.TextCell)-1),_xlpm.TextCell),_xlpm.TextCell),_xlpm.TextCell),""))</f>
        <v/>
      </c>
      <c r="X9605" s="60" t="str">
        <f>IF(A9605&lt;&gt;"",IFERROR(IF(FIND(" ",G9605)&gt;=1,MID(G9605,FIND(" ",G9605)+1,LEN(G9605)),""),""),"")</f>
        <v/>
      </c>
      <c r="AC9605" s="51">
        <f>IFERROR(VALUE(MID($C9605,1,2)),0)</f>
        <v>0</v>
      </c>
      <c r="AD9605" s="44">
        <f>IFERROR(VALUE(MID($C9605,4,3)),0)</f>
        <v>0</v>
      </c>
      <c r="AE9605" s="51">
        <f>VALUE(RIGHT("00"&amp;AC9605,2)&amp;RIGHT("000"&amp;AD9605,3))</f>
        <v>0</v>
      </c>
    </row>
    <row r="9606" spans="1:31">
      <c r="A9606" s="60" t="str">
        <f>IF(G9606&amp;Q9606&lt;&gt;"",W9606&amp;Q9606,"")</f>
        <v/>
      </c>
      <c r="B9606" s="85" t="str">
        <f>IF(C9606&lt;&gt;"",LEFT(C9606,9),"")</f>
        <v/>
      </c>
      <c r="V9606" s="60" t="str">
        <f>W9606&amp;H9606</f>
        <v/>
      </c>
      <c r="W9606" s="60" t="str">
        <f>_xlfn.LET(_xlpm.TextCell,TEXT(G9606,"###"),IF(_xlpm.TextCell&lt;&gt;"",IF(StyleSpaceSplit,IFERROR(IF(FIND(" ",_xlpm.TextCell)&gt;=1,MID(_xlpm.TextCell,1,FIND(" ",_xlpm.TextCell)-1),_xlpm.TextCell),_xlpm.TextCell),_xlpm.TextCell),""))</f>
        <v/>
      </c>
      <c r="X9606" s="60" t="str">
        <f>IF(A9606&lt;&gt;"",IFERROR(IF(FIND(" ",G9606)&gt;=1,MID(G9606,FIND(" ",G9606)+1,LEN(G9606)),""),""),"")</f>
        <v/>
      </c>
      <c r="AC9606" s="51">
        <f>IFERROR(VALUE(MID($C9606,1,2)),0)</f>
        <v>0</v>
      </c>
      <c r="AD9606" s="44">
        <f>IFERROR(VALUE(MID($C9606,4,3)),0)</f>
        <v>0</v>
      </c>
      <c r="AE9606" s="51">
        <f>VALUE(RIGHT("00"&amp;AC9606,2)&amp;RIGHT("000"&amp;AD9606,3))</f>
        <v>0</v>
      </c>
    </row>
    <row r="9607" spans="1:31">
      <c r="A9607" s="60" t="str">
        <f>IF(G9607&amp;Q9607&lt;&gt;"",W9607&amp;Q9607,"")</f>
        <v/>
      </c>
      <c r="B9607" s="85" t="str">
        <f>IF(C9607&lt;&gt;"",LEFT(C9607,9),"")</f>
        <v/>
      </c>
      <c r="V9607" s="60" t="str">
        <f>W9607&amp;H9607</f>
        <v/>
      </c>
      <c r="W9607" s="60" t="str">
        <f>_xlfn.LET(_xlpm.TextCell,TEXT(G9607,"###"),IF(_xlpm.TextCell&lt;&gt;"",IF(StyleSpaceSplit,IFERROR(IF(FIND(" ",_xlpm.TextCell)&gt;=1,MID(_xlpm.TextCell,1,FIND(" ",_xlpm.TextCell)-1),_xlpm.TextCell),_xlpm.TextCell),_xlpm.TextCell),""))</f>
        <v/>
      </c>
      <c r="X9607" s="60" t="str">
        <f>IF(A9607&lt;&gt;"",IFERROR(IF(FIND(" ",G9607)&gt;=1,MID(G9607,FIND(" ",G9607)+1,LEN(G9607)),""),""),"")</f>
        <v/>
      </c>
      <c r="AC9607" s="51">
        <f>IFERROR(VALUE(MID($C9607,1,2)),0)</f>
        <v>0</v>
      </c>
      <c r="AD9607" s="44">
        <f>IFERROR(VALUE(MID($C9607,4,3)),0)</f>
        <v>0</v>
      </c>
      <c r="AE9607" s="51">
        <f>VALUE(RIGHT("00"&amp;AC9607,2)&amp;RIGHT("000"&amp;AD9607,3))</f>
        <v>0</v>
      </c>
    </row>
    <row r="9608" spans="1:31">
      <c r="A9608" s="60" t="str">
        <f>IF(G9608&amp;Q9608&lt;&gt;"",W9608&amp;Q9608,"")</f>
        <v/>
      </c>
      <c r="B9608" s="85" t="str">
        <f>IF(C9608&lt;&gt;"",LEFT(C9608,9),"")</f>
        <v/>
      </c>
      <c r="V9608" s="60" t="str">
        <f>W9608&amp;H9608</f>
        <v/>
      </c>
      <c r="W9608" s="60" t="str">
        <f>_xlfn.LET(_xlpm.TextCell,TEXT(G9608,"###"),IF(_xlpm.TextCell&lt;&gt;"",IF(StyleSpaceSplit,IFERROR(IF(FIND(" ",_xlpm.TextCell)&gt;=1,MID(_xlpm.TextCell,1,FIND(" ",_xlpm.TextCell)-1),_xlpm.TextCell),_xlpm.TextCell),_xlpm.TextCell),""))</f>
        <v/>
      </c>
      <c r="X9608" s="60" t="str">
        <f>IF(A9608&lt;&gt;"",IFERROR(IF(FIND(" ",G9608)&gt;=1,MID(G9608,FIND(" ",G9608)+1,LEN(G9608)),""),""),"")</f>
        <v/>
      </c>
      <c r="AC9608" s="51">
        <f>IFERROR(VALUE(MID($C9608,1,2)),0)</f>
        <v>0</v>
      </c>
      <c r="AD9608" s="44">
        <f>IFERROR(VALUE(MID($C9608,4,3)),0)</f>
        <v>0</v>
      </c>
      <c r="AE9608" s="51">
        <f>VALUE(RIGHT("00"&amp;AC9608,2)&amp;RIGHT("000"&amp;AD9608,3))</f>
        <v>0</v>
      </c>
    </row>
    <row r="9609" spans="1:31">
      <c r="A9609" s="60" t="str">
        <f>IF(G9609&amp;Q9609&lt;&gt;"",W9609&amp;Q9609,"")</f>
        <v/>
      </c>
      <c r="B9609" s="85" t="str">
        <f>IF(C9609&lt;&gt;"",LEFT(C9609,9),"")</f>
        <v/>
      </c>
      <c r="V9609" s="60" t="str">
        <f>W9609&amp;H9609</f>
        <v/>
      </c>
      <c r="W9609" s="60" t="str">
        <f>_xlfn.LET(_xlpm.TextCell,TEXT(G9609,"###"),IF(_xlpm.TextCell&lt;&gt;"",IF(StyleSpaceSplit,IFERROR(IF(FIND(" ",_xlpm.TextCell)&gt;=1,MID(_xlpm.TextCell,1,FIND(" ",_xlpm.TextCell)-1),_xlpm.TextCell),_xlpm.TextCell),_xlpm.TextCell),""))</f>
        <v/>
      </c>
      <c r="X9609" s="60" t="str">
        <f>IF(A9609&lt;&gt;"",IFERROR(IF(FIND(" ",G9609)&gt;=1,MID(G9609,FIND(" ",G9609)+1,LEN(G9609)),""),""),"")</f>
        <v/>
      </c>
      <c r="AC9609" s="51">
        <f>IFERROR(VALUE(MID($C9609,1,2)),0)</f>
        <v>0</v>
      </c>
      <c r="AD9609" s="44">
        <f>IFERROR(VALUE(MID($C9609,4,3)),0)</f>
        <v>0</v>
      </c>
      <c r="AE9609" s="51">
        <f>VALUE(RIGHT("00"&amp;AC9609,2)&amp;RIGHT("000"&amp;AD9609,3))</f>
        <v>0</v>
      </c>
    </row>
    <row r="9610" spans="1:31">
      <c r="A9610" s="60" t="str">
        <f>IF(G9610&amp;Q9610&lt;&gt;"",W9610&amp;Q9610,"")</f>
        <v/>
      </c>
      <c r="B9610" s="85" t="str">
        <f>IF(C9610&lt;&gt;"",LEFT(C9610,9),"")</f>
        <v/>
      </c>
      <c r="V9610" s="60" t="str">
        <f>W9610&amp;H9610</f>
        <v/>
      </c>
      <c r="W9610" s="60" t="str">
        <f>_xlfn.LET(_xlpm.TextCell,TEXT(G9610,"###"),IF(_xlpm.TextCell&lt;&gt;"",IF(StyleSpaceSplit,IFERROR(IF(FIND(" ",_xlpm.TextCell)&gt;=1,MID(_xlpm.TextCell,1,FIND(" ",_xlpm.TextCell)-1),_xlpm.TextCell),_xlpm.TextCell),_xlpm.TextCell),""))</f>
        <v/>
      </c>
      <c r="X9610" s="60" t="str">
        <f>IF(A9610&lt;&gt;"",IFERROR(IF(FIND(" ",G9610)&gt;=1,MID(G9610,FIND(" ",G9610)+1,LEN(G9610)),""),""),"")</f>
        <v/>
      </c>
      <c r="AC9610" s="51">
        <f>IFERROR(VALUE(MID($C9610,1,2)),0)</f>
        <v>0</v>
      </c>
      <c r="AD9610" s="44">
        <f>IFERROR(VALUE(MID($C9610,4,3)),0)</f>
        <v>0</v>
      </c>
      <c r="AE9610" s="51">
        <f>VALUE(RIGHT("00"&amp;AC9610,2)&amp;RIGHT("000"&amp;AD9610,3))</f>
        <v>0</v>
      </c>
    </row>
    <row r="9611" spans="1:31">
      <c r="A9611" s="60" t="str">
        <f>IF(G9611&amp;Q9611&lt;&gt;"",W9611&amp;Q9611,"")</f>
        <v/>
      </c>
      <c r="B9611" s="85" t="str">
        <f>IF(C9611&lt;&gt;"",LEFT(C9611,9),"")</f>
        <v/>
      </c>
      <c r="V9611" s="60" t="str">
        <f>W9611&amp;H9611</f>
        <v/>
      </c>
      <c r="W9611" s="60" t="str">
        <f>_xlfn.LET(_xlpm.TextCell,TEXT(G9611,"###"),IF(_xlpm.TextCell&lt;&gt;"",IF(StyleSpaceSplit,IFERROR(IF(FIND(" ",_xlpm.TextCell)&gt;=1,MID(_xlpm.TextCell,1,FIND(" ",_xlpm.TextCell)-1),_xlpm.TextCell),_xlpm.TextCell),_xlpm.TextCell),""))</f>
        <v/>
      </c>
      <c r="X9611" s="60" t="str">
        <f>IF(A9611&lt;&gt;"",IFERROR(IF(FIND(" ",G9611)&gt;=1,MID(G9611,FIND(" ",G9611)+1,LEN(G9611)),""),""),"")</f>
        <v/>
      </c>
      <c r="AC9611" s="51">
        <f>IFERROR(VALUE(MID($C9611,1,2)),0)</f>
        <v>0</v>
      </c>
      <c r="AD9611" s="44">
        <f>IFERROR(VALUE(MID($C9611,4,3)),0)</f>
        <v>0</v>
      </c>
      <c r="AE9611" s="51">
        <f>VALUE(RIGHT("00"&amp;AC9611,2)&amp;RIGHT("000"&amp;AD9611,3))</f>
        <v>0</v>
      </c>
    </row>
    <row r="9612" spans="1:31">
      <c r="A9612" s="60" t="str">
        <f>IF(G9612&amp;Q9612&lt;&gt;"",W9612&amp;Q9612,"")</f>
        <v/>
      </c>
      <c r="B9612" s="85" t="str">
        <f>IF(C9612&lt;&gt;"",LEFT(C9612,9),"")</f>
        <v/>
      </c>
      <c r="V9612" s="60" t="str">
        <f>W9612&amp;H9612</f>
        <v/>
      </c>
      <c r="W9612" s="60" t="str">
        <f>_xlfn.LET(_xlpm.TextCell,TEXT(G9612,"###"),IF(_xlpm.TextCell&lt;&gt;"",IF(StyleSpaceSplit,IFERROR(IF(FIND(" ",_xlpm.TextCell)&gt;=1,MID(_xlpm.TextCell,1,FIND(" ",_xlpm.TextCell)-1),_xlpm.TextCell),_xlpm.TextCell),_xlpm.TextCell),""))</f>
        <v/>
      </c>
      <c r="X9612" s="60" t="str">
        <f>IF(A9612&lt;&gt;"",IFERROR(IF(FIND(" ",G9612)&gt;=1,MID(G9612,FIND(" ",G9612)+1,LEN(G9612)),""),""),"")</f>
        <v/>
      </c>
      <c r="AC9612" s="51">
        <f>IFERROR(VALUE(MID($C9612,1,2)),0)</f>
        <v>0</v>
      </c>
      <c r="AD9612" s="44">
        <f>IFERROR(VALUE(MID($C9612,4,3)),0)</f>
        <v>0</v>
      </c>
      <c r="AE9612" s="51">
        <f>VALUE(RIGHT("00"&amp;AC9612,2)&amp;RIGHT("000"&amp;AD9612,3))</f>
        <v>0</v>
      </c>
    </row>
    <row r="9613" spans="1:31">
      <c r="A9613" s="60" t="str">
        <f>IF(G9613&amp;Q9613&lt;&gt;"",W9613&amp;Q9613,"")</f>
        <v/>
      </c>
      <c r="B9613" s="85" t="str">
        <f>IF(C9613&lt;&gt;"",LEFT(C9613,9),"")</f>
        <v/>
      </c>
      <c r="V9613" s="60" t="str">
        <f>W9613&amp;H9613</f>
        <v/>
      </c>
      <c r="W9613" s="60" t="str">
        <f>_xlfn.LET(_xlpm.TextCell,TEXT(G9613,"###"),IF(_xlpm.TextCell&lt;&gt;"",IF(StyleSpaceSplit,IFERROR(IF(FIND(" ",_xlpm.TextCell)&gt;=1,MID(_xlpm.TextCell,1,FIND(" ",_xlpm.TextCell)-1),_xlpm.TextCell),_xlpm.TextCell),_xlpm.TextCell),""))</f>
        <v/>
      </c>
      <c r="X9613" s="60" t="str">
        <f>IF(A9613&lt;&gt;"",IFERROR(IF(FIND(" ",G9613)&gt;=1,MID(G9613,FIND(" ",G9613)+1,LEN(G9613)),""),""),"")</f>
        <v/>
      </c>
      <c r="AC9613" s="51">
        <f>IFERROR(VALUE(MID($C9613,1,2)),0)</f>
        <v>0</v>
      </c>
      <c r="AD9613" s="44">
        <f>IFERROR(VALUE(MID($C9613,4,3)),0)</f>
        <v>0</v>
      </c>
      <c r="AE9613" s="51">
        <f>VALUE(RIGHT("00"&amp;AC9613,2)&amp;RIGHT("000"&amp;AD9613,3))</f>
        <v>0</v>
      </c>
    </row>
    <row r="9614" spans="1:31">
      <c r="A9614" s="60" t="str">
        <f>IF(G9614&amp;Q9614&lt;&gt;"",W9614&amp;Q9614,"")</f>
        <v/>
      </c>
      <c r="B9614" s="85" t="str">
        <f>IF(C9614&lt;&gt;"",LEFT(C9614,9),"")</f>
        <v/>
      </c>
      <c r="V9614" s="60" t="str">
        <f>W9614&amp;H9614</f>
        <v/>
      </c>
      <c r="W9614" s="60" t="str">
        <f>_xlfn.LET(_xlpm.TextCell,TEXT(G9614,"###"),IF(_xlpm.TextCell&lt;&gt;"",IF(StyleSpaceSplit,IFERROR(IF(FIND(" ",_xlpm.TextCell)&gt;=1,MID(_xlpm.TextCell,1,FIND(" ",_xlpm.TextCell)-1),_xlpm.TextCell),_xlpm.TextCell),_xlpm.TextCell),""))</f>
        <v/>
      </c>
      <c r="X9614" s="60" t="str">
        <f>IF(A9614&lt;&gt;"",IFERROR(IF(FIND(" ",G9614)&gt;=1,MID(G9614,FIND(" ",G9614)+1,LEN(G9614)),""),""),"")</f>
        <v/>
      </c>
      <c r="AC9614" s="51">
        <f>IFERROR(VALUE(MID($C9614,1,2)),0)</f>
        <v>0</v>
      </c>
      <c r="AD9614" s="44">
        <f>IFERROR(VALUE(MID($C9614,4,3)),0)</f>
        <v>0</v>
      </c>
      <c r="AE9614" s="51">
        <f>VALUE(RIGHT("00"&amp;AC9614,2)&amp;RIGHT("000"&amp;AD9614,3))</f>
        <v>0</v>
      </c>
    </row>
    <row r="9615" spans="1:31">
      <c r="A9615" s="60" t="str">
        <f>IF(G9615&amp;Q9615&lt;&gt;"",W9615&amp;Q9615,"")</f>
        <v/>
      </c>
      <c r="B9615" s="85" t="str">
        <f>IF(C9615&lt;&gt;"",LEFT(C9615,9),"")</f>
        <v/>
      </c>
      <c r="V9615" s="60" t="str">
        <f>W9615&amp;H9615</f>
        <v/>
      </c>
      <c r="W9615" s="60" t="str">
        <f>_xlfn.LET(_xlpm.TextCell,TEXT(G9615,"###"),IF(_xlpm.TextCell&lt;&gt;"",IF(StyleSpaceSplit,IFERROR(IF(FIND(" ",_xlpm.TextCell)&gt;=1,MID(_xlpm.TextCell,1,FIND(" ",_xlpm.TextCell)-1),_xlpm.TextCell),_xlpm.TextCell),_xlpm.TextCell),""))</f>
        <v/>
      </c>
      <c r="X9615" s="60" t="str">
        <f>IF(A9615&lt;&gt;"",IFERROR(IF(FIND(" ",G9615)&gt;=1,MID(G9615,FIND(" ",G9615)+1,LEN(G9615)),""),""),"")</f>
        <v/>
      </c>
      <c r="AC9615" s="51">
        <f>IFERROR(VALUE(MID($C9615,1,2)),0)</f>
        <v>0</v>
      </c>
      <c r="AD9615" s="44">
        <f>IFERROR(VALUE(MID($C9615,4,3)),0)</f>
        <v>0</v>
      </c>
      <c r="AE9615" s="51">
        <f>VALUE(RIGHT("00"&amp;AC9615,2)&amp;RIGHT("000"&amp;AD9615,3))</f>
        <v>0</v>
      </c>
    </row>
    <row r="9616" spans="1:31">
      <c r="A9616" s="60" t="str">
        <f>IF(G9616&amp;Q9616&lt;&gt;"",W9616&amp;Q9616,"")</f>
        <v/>
      </c>
      <c r="B9616" s="85" t="str">
        <f>IF(C9616&lt;&gt;"",LEFT(C9616,9),"")</f>
        <v/>
      </c>
      <c r="V9616" s="60" t="str">
        <f>W9616&amp;H9616</f>
        <v/>
      </c>
      <c r="W9616" s="60" t="str">
        <f>_xlfn.LET(_xlpm.TextCell,TEXT(G9616,"###"),IF(_xlpm.TextCell&lt;&gt;"",IF(StyleSpaceSplit,IFERROR(IF(FIND(" ",_xlpm.TextCell)&gt;=1,MID(_xlpm.TextCell,1,FIND(" ",_xlpm.TextCell)-1),_xlpm.TextCell),_xlpm.TextCell),_xlpm.TextCell),""))</f>
        <v/>
      </c>
      <c r="X9616" s="60" t="str">
        <f>IF(A9616&lt;&gt;"",IFERROR(IF(FIND(" ",G9616)&gt;=1,MID(G9616,FIND(" ",G9616)+1,LEN(G9616)),""),""),"")</f>
        <v/>
      </c>
      <c r="AC9616" s="51">
        <f>IFERROR(VALUE(MID($C9616,1,2)),0)</f>
        <v>0</v>
      </c>
      <c r="AD9616" s="44">
        <f>IFERROR(VALUE(MID($C9616,4,3)),0)</f>
        <v>0</v>
      </c>
      <c r="AE9616" s="51">
        <f>VALUE(RIGHT("00"&amp;AC9616,2)&amp;RIGHT("000"&amp;AD9616,3))</f>
        <v>0</v>
      </c>
    </row>
    <row r="9617" spans="1:31">
      <c r="A9617" s="60" t="str">
        <f>IF(G9617&amp;Q9617&lt;&gt;"",W9617&amp;Q9617,"")</f>
        <v/>
      </c>
      <c r="B9617" s="85" t="str">
        <f>IF(C9617&lt;&gt;"",LEFT(C9617,9),"")</f>
        <v/>
      </c>
      <c r="V9617" s="60" t="str">
        <f>W9617&amp;H9617</f>
        <v/>
      </c>
      <c r="W9617" s="60" t="str">
        <f>_xlfn.LET(_xlpm.TextCell,TEXT(G9617,"###"),IF(_xlpm.TextCell&lt;&gt;"",IF(StyleSpaceSplit,IFERROR(IF(FIND(" ",_xlpm.TextCell)&gt;=1,MID(_xlpm.TextCell,1,FIND(" ",_xlpm.TextCell)-1),_xlpm.TextCell),_xlpm.TextCell),_xlpm.TextCell),""))</f>
        <v/>
      </c>
      <c r="X9617" s="60" t="str">
        <f>IF(A9617&lt;&gt;"",IFERROR(IF(FIND(" ",G9617)&gt;=1,MID(G9617,FIND(" ",G9617)+1,LEN(G9617)),""),""),"")</f>
        <v/>
      </c>
      <c r="AC9617" s="51">
        <f>IFERROR(VALUE(MID($C9617,1,2)),0)</f>
        <v>0</v>
      </c>
      <c r="AD9617" s="44">
        <f>IFERROR(VALUE(MID($C9617,4,3)),0)</f>
        <v>0</v>
      </c>
      <c r="AE9617" s="51">
        <f>VALUE(RIGHT("00"&amp;AC9617,2)&amp;RIGHT("000"&amp;AD9617,3))</f>
        <v>0</v>
      </c>
    </row>
    <row r="9618" spans="1:31">
      <c r="A9618" s="60" t="str">
        <f>IF(G9618&amp;Q9618&lt;&gt;"",W9618&amp;Q9618,"")</f>
        <v/>
      </c>
      <c r="B9618" s="85" t="str">
        <f>IF(C9618&lt;&gt;"",LEFT(C9618,9),"")</f>
        <v/>
      </c>
      <c r="V9618" s="60" t="str">
        <f>W9618&amp;H9618</f>
        <v/>
      </c>
      <c r="W9618" s="60" t="str">
        <f>_xlfn.LET(_xlpm.TextCell,TEXT(G9618,"###"),IF(_xlpm.TextCell&lt;&gt;"",IF(StyleSpaceSplit,IFERROR(IF(FIND(" ",_xlpm.TextCell)&gt;=1,MID(_xlpm.TextCell,1,FIND(" ",_xlpm.TextCell)-1),_xlpm.TextCell),_xlpm.TextCell),_xlpm.TextCell),""))</f>
        <v/>
      </c>
      <c r="X9618" s="60" t="str">
        <f>IF(A9618&lt;&gt;"",IFERROR(IF(FIND(" ",G9618)&gt;=1,MID(G9618,FIND(" ",G9618)+1,LEN(G9618)),""),""),"")</f>
        <v/>
      </c>
      <c r="AC9618" s="51">
        <f>IFERROR(VALUE(MID($C9618,1,2)),0)</f>
        <v>0</v>
      </c>
      <c r="AD9618" s="44">
        <f>IFERROR(VALUE(MID($C9618,4,3)),0)</f>
        <v>0</v>
      </c>
      <c r="AE9618" s="51">
        <f>VALUE(RIGHT("00"&amp;AC9618,2)&amp;RIGHT("000"&amp;AD9618,3))</f>
        <v>0</v>
      </c>
    </row>
    <row r="9619" spans="1:31">
      <c r="A9619" s="60" t="str">
        <f>IF(G9619&amp;Q9619&lt;&gt;"",W9619&amp;Q9619,"")</f>
        <v/>
      </c>
      <c r="B9619" s="85" t="str">
        <f>IF(C9619&lt;&gt;"",LEFT(C9619,9),"")</f>
        <v/>
      </c>
      <c r="V9619" s="60" t="str">
        <f>W9619&amp;H9619</f>
        <v/>
      </c>
      <c r="W9619" s="60" t="str">
        <f>_xlfn.LET(_xlpm.TextCell,TEXT(G9619,"###"),IF(_xlpm.TextCell&lt;&gt;"",IF(StyleSpaceSplit,IFERROR(IF(FIND(" ",_xlpm.TextCell)&gt;=1,MID(_xlpm.TextCell,1,FIND(" ",_xlpm.TextCell)-1),_xlpm.TextCell),_xlpm.TextCell),_xlpm.TextCell),""))</f>
        <v/>
      </c>
      <c r="X9619" s="60" t="str">
        <f>IF(A9619&lt;&gt;"",IFERROR(IF(FIND(" ",G9619)&gt;=1,MID(G9619,FIND(" ",G9619)+1,LEN(G9619)),""),""),"")</f>
        <v/>
      </c>
      <c r="AC9619" s="51">
        <f>IFERROR(VALUE(MID($C9619,1,2)),0)</f>
        <v>0</v>
      </c>
      <c r="AD9619" s="44">
        <f>IFERROR(VALUE(MID($C9619,4,3)),0)</f>
        <v>0</v>
      </c>
      <c r="AE9619" s="51">
        <f>VALUE(RIGHT("00"&amp;AC9619,2)&amp;RIGHT("000"&amp;AD9619,3))</f>
        <v>0</v>
      </c>
    </row>
    <row r="9620" spans="1:31">
      <c r="A9620" s="60" t="str">
        <f>IF(G9620&amp;Q9620&lt;&gt;"",W9620&amp;Q9620,"")</f>
        <v/>
      </c>
      <c r="B9620" s="85" t="str">
        <f>IF(C9620&lt;&gt;"",LEFT(C9620,9),"")</f>
        <v/>
      </c>
      <c r="V9620" s="60" t="str">
        <f>W9620&amp;H9620</f>
        <v/>
      </c>
      <c r="W9620" s="60" t="str">
        <f>_xlfn.LET(_xlpm.TextCell,TEXT(G9620,"###"),IF(_xlpm.TextCell&lt;&gt;"",IF(StyleSpaceSplit,IFERROR(IF(FIND(" ",_xlpm.TextCell)&gt;=1,MID(_xlpm.TextCell,1,FIND(" ",_xlpm.TextCell)-1),_xlpm.TextCell),_xlpm.TextCell),_xlpm.TextCell),""))</f>
        <v/>
      </c>
      <c r="X9620" s="60" t="str">
        <f>IF(A9620&lt;&gt;"",IFERROR(IF(FIND(" ",G9620)&gt;=1,MID(G9620,FIND(" ",G9620)+1,LEN(G9620)),""),""),"")</f>
        <v/>
      </c>
      <c r="AC9620" s="51">
        <f>IFERROR(VALUE(MID($C9620,1,2)),0)</f>
        <v>0</v>
      </c>
      <c r="AD9620" s="44">
        <f>IFERROR(VALUE(MID($C9620,4,3)),0)</f>
        <v>0</v>
      </c>
      <c r="AE9620" s="51">
        <f>VALUE(RIGHT("00"&amp;AC9620,2)&amp;RIGHT("000"&amp;AD9620,3))</f>
        <v>0</v>
      </c>
    </row>
    <row r="9621" spans="1:31">
      <c r="A9621" s="60" t="str">
        <f>IF(G9621&amp;Q9621&lt;&gt;"",W9621&amp;Q9621,"")</f>
        <v/>
      </c>
      <c r="B9621" s="85" t="str">
        <f>IF(C9621&lt;&gt;"",LEFT(C9621,9),"")</f>
        <v/>
      </c>
      <c r="V9621" s="60" t="str">
        <f>W9621&amp;H9621</f>
        <v/>
      </c>
      <c r="W9621" s="60" t="str">
        <f>_xlfn.LET(_xlpm.TextCell,TEXT(G9621,"###"),IF(_xlpm.TextCell&lt;&gt;"",IF(StyleSpaceSplit,IFERROR(IF(FIND(" ",_xlpm.TextCell)&gt;=1,MID(_xlpm.TextCell,1,FIND(" ",_xlpm.TextCell)-1),_xlpm.TextCell),_xlpm.TextCell),_xlpm.TextCell),""))</f>
        <v/>
      </c>
      <c r="X9621" s="60" t="str">
        <f>IF(A9621&lt;&gt;"",IFERROR(IF(FIND(" ",G9621)&gt;=1,MID(G9621,FIND(" ",G9621)+1,LEN(G9621)),""),""),"")</f>
        <v/>
      </c>
      <c r="AC9621" s="51">
        <f>IFERROR(VALUE(MID($C9621,1,2)),0)</f>
        <v>0</v>
      </c>
      <c r="AD9621" s="44">
        <f>IFERROR(VALUE(MID($C9621,4,3)),0)</f>
        <v>0</v>
      </c>
      <c r="AE9621" s="51">
        <f>VALUE(RIGHT("00"&amp;AC9621,2)&amp;RIGHT("000"&amp;AD9621,3))</f>
        <v>0</v>
      </c>
    </row>
    <row r="9622" spans="1:31">
      <c r="A9622" s="60" t="str">
        <f>IF(G9622&amp;Q9622&lt;&gt;"",W9622&amp;Q9622,"")</f>
        <v/>
      </c>
      <c r="B9622" s="85" t="str">
        <f>IF(C9622&lt;&gt;"",LEFT(C9622,9),"")</f>
        <v/>
      </c>
      <c r="V9622" s="60" t="str">
        <f>W9622&amp;H9622</f>
        <v/>
      </c>
      <c r="W9622" s="60" t="str">
        <f>_xlfn.LET(_xlpm.TextCell,TEXT(G9622,"###"),IF(_xlpm.TextCell&lt;&gt;"",IF(StyleSpaceSplit,IFERROR(IF(FIND(" ",_xlpm.TextCell)&gt;=1,MID(_xlpm.TextCell,1,FIND(" ",_xlpm.TextCell)-1),_xlpm.TextCell),_xlpm.TextCell),_xlpm.TextCell),""))</f>
        <v/>
      </c>
      <c r="X9622" s="60" t="str">
        <f>IF(A9622&lt;&gt;"",IFERROR(IF(FIND(" ",G9622)&gt;=1,MID(G9622,FIND(" ",G9622)+1,LEN(G9622)),""),""),"")</f>
        <v/>
      </c>
      <c r="AC9622" s="51">
        <f>IFERROR(VALUE(MID($C9622,1,2)),0)</f>
        <v>0</v>
      </c>
      <c r="AD9622" s="44">
        <f>IFERROR(VALUE(MID($C9622,4,3)),0)</f>
        <v>0</v>
      </c>
      <c r="AE9622" s="51">
        <f>VALUE(RIGHT("00"&amp;AC9622,2)&amp;RIGHT("000"&amp;AD9622,3))</f>
        <v>0</v>
      </c>
    </row>
    <row r="9623" spans="1:31">
      <c r="A9623" s="60" t="str">
        <f>IF(G9623&amp;Q9623&lt;&gt;"",W9623&amp;Q9623,"")</f>
        <v/>
      </c>
      <c r="B9623" s="85" t="str">
        <f>IF(C9623&lt;&gt;"",LEFT(C9623,9),"")</f>
        <v/>
      </c>
      <c r="V9623" s="60" t="str">
        <f>W9623&amp;H9623</f>
        <v/>
      </c>
      <c r="W9623" s="60" t="str">
        <f>_xlfn.LET(_xlpm.TextCell,TEXT(G9623,"###"),IF(_xlpm.TextCell&lt;&gt;"",IF(StyleSpaceSplit,IFERROR(IF(FIND(" ",_xlpm.TextCell)&gt;=1,MID(_xlpm.TextCell,1,FIND(" ",_xlpm.TextCell)-1),_xlpm.TextCell),_xlpm.TextCell),_xlpm.TextCell),""))</f>
        <v/>
      </c>
      <c r="X9623" s="60" t="str">
        <f>IF(A9623&lt;&gt;"",IFERROR(IF(FIND(" ",G9623)&gt;=1,MID(G9623,FIND(" ",G9623)+1,LEN(G9623)),""),""),"")</f>
        <v/>
      </c>
      <c r="AC9623" s="51">
        <f>IFERROR(VALUE(MID($C9623,1,2)),0)</f>
        <v>0</v>
      </c>
      <c r="AD9623" s="44">
        <f>IFERROR(VALUE(MID($C9623,4,3)),0)</f>
        <v>0</v>
      </c>
      <c r="AE9623" s="51">
        <f>VALUE(RIGHT("00"&amp;AC9623,2)&amp;RIGHT("000"&amp;AD9623,3))</f>
        <v>0</v>
      </c>
    </row>
    <row r="9624" spans="1:31">
      <c r="A9624" s="60" t="str">
        <f>IF(G9624&amp;Q9624&lt;&gt;"",W9624&amp;Q9624,"")</f>
        <v/>
      </c>
      <c r="B9624" s="85" t="str">
        <f>IF(C9624&lt;&gt;"",LEFT(C9624,9),"")</f>
        <v/>
      </c>
      <c r="V9624" s="60" t="str">
        <f>W9624&amp;H9624</f>
        <v/>
      </c>
      <c r="W9624" s="60" t="str">
        <f>_xlfn.LET(_xlpm.TextCell,TEXT(G9624,"###"),IF(_xlpm.TextCell&lt;&gt;"",IF(StyleSpaceSplit,IFERROR(IF(FIND(" ",_xlpm.TextCell)&gt;=1,MID(_xlpm.TextCell,1,FIND(" ",_xlpm.TextCell)-1),_xlpm.TextCell),_xlpm.TextCell),_xlpm.TextCell),""))</f>
        <v/>
      </c>
      <c r="X9624" s="60" t="str">
        <f>IF(A9624&lt;&gt;"",IFERROR(IF(FIND(" ",G9624)&gt;=1,MID(G9624,FIND(" ",G9624)+1,LEN(G9624)),""),""),"")</f>
        <v/>
      </c>
      <c r="AC9624" s="51">
        <f>IFERROR(VALUE(MID($C9624,1,2)),0)</f>
        <v>0</v>
      </c>
      <c r="AD9624" s="44">
        <f>IFERROR(VALUE(MID($C9624,4,3)),0)</f>
        <v>0</v>
      </c>
      <c r="AE9624" s="51">
        <f>VALUE(RIGHT("00"&amp;AC9624,2)&amp;RIGHT("000"&amp;AD9624,3))</f>
        <v>0</v>
      </c>
    </row>
    <row r="9625" spans="1:31">
      <c r="A9625" s="60" t="str">
        <f>IF(G9625&amp;Q9625&lt;&gt;"",W9625&amp;Q9625,"")</f>
        <v/>
      </c>
      <c r="B9625" s="85" t="str">
        <f>IF(C9625&lt;&gt;"",LEFT(C9625,9),"")</f>
        <v/>
      </c>
      <c r="V9625" s="60" t="str">
        <f>W9625&amp;H9625</f>
        <v/>
      </c>
      <c r="W9625" s="60" t="str">
        <f>_xlfn.LET(_xlpm.TextCell,TEXT(G9625,"###"),IF(_xlpm.TextCell&lt;&gt;"",IF(StyleSpaceSplit,IFERROR(IF(FIND(" ",_xlpm.TextCell)&gt;=1,MID(_xlpm.TextCell,1,FIND(" ",_xlpm.TextCell)-1),_xlpm.TextCell),_xlpm.TextCell),_xlpm.TextCell),""))</f>
        <v/>
      </c>
      <c r="X9625" s="60" t="str">
        <f>IF(A9625&lt;&gt;"",IFERROR(IF(FIND(" ",G9625)&gt;=1,MID(G9625,FIND(" ",G9625)+1,LEN(G9625)),""),""),"")</f>
        <v/>
      </c>
      <c r="AC9625" s="51">
        <f>IFERROR(VALUE(MID($C9625,1,2)),0)</f>
        <v>0</v>
      </c>
      <c r="AD9625" s="44">
        <f>IFERROR(VALUE(MID($C9625,4,3)),0)</f>
        <v>0</v>
      </c>
      <c r="AE9625" s="51">
        <f>VALUE(RIGHT("00"&amp;AC9625,2)&amp;RIGHT("000"&amp;AD9625,3))</f>
        <v>0</v>
      </c>
    </row>
    <row r="9626" spans="1:31">
      <c r="A9626" s="60" t="str">
        <f>IF(G9626&amp;Q9626&lt;&gt;"",W9626&amp;Q9626,"")</f>
        <v/>
      </c>
      <c r="B9626" s="85" t="str">
        <f>IF(C9626&lt;&gt;"",LEFT(C9626,9),"")</f>
        <v/>
      </c>
      <c r="V9626" s="60" t="str">
        <f>W9626&amp;H9626</f>
        <v/>
      </c>
      <c r="W9626" s="60" t="str">
        <f>_xlfn.LET(_xlpm.TextCell,TEXT(G9626,"###"),IF(_xlpm.TextCell&lt;&gt;"",IF(StyleSpaceSplit,IFERROR(IF(FIND(" ",_xlpm.TextCell)&gt;=1,MID(_xlpm.TextCell,1,FIND(" ",_xlpm.TextCell)-1),_xlpm.TextCell),_xlpm.TextCell),_xlpm.TextCell),""))</f>
        <v/>
      </c>
      <c r="X9626" s="60" t="str">
        <f>IF(A9626&lt;&gt;"",IFERROR(IF(FIND(" ",G9626)&gt;=1,MID(G9626,FIND(" ",G9626)+1,LEN(G9626)),""),""),"")</f>
        <v/>
      </c>
      <c r="AC9626" s="51">
        <f>IFERROR(VALUE(MID($C9626,1,2)),0)</f>
        <v>0</v>
      </c>
      <c r="AD9626" s="44">
        <f>IFERROR(VALUE(MID($C9626,4,3)),0)</f>
        <v>0</v>
      </c>
      <c r="AE9626" s="51">
        <f>VALUE(RIGHT("00"&amp;AC9626,2)&amp;RIGHT("000"&amp;AD9626,3))</f>
        <v>0</v>
      </c>
    </row>
    <row r="9627" spans="1:31">
      <c r="A9627" s="60" t="str">
        <f>IF(G9627&amp;Q9627&lt;&gt;"",W9627&amp;Q9627,"")</f>
        <v/>
      </c>
      <c r="B9627" s="85" t="str">
        <f>IF(C9627&lt;&gt;"",LEFT(C9627,9),"")</f>
        <v/>
      </c>
      <c r="V9627" s="60" t="str">
        <f>W9627&amp;H9627</f>
        <v/>
      </c>
      <c r="W9627" s="60" t="str">
        <f>_xlfn.LET(_xlpm.TextCell,TEXT(G9627,"###"),IF(_xlpm.TextCell&lt;&gt;"",IF(StyleSpaceSplit,IFERROR(IF(FIND(" ",_xlpm.TextCell)&gt;=1,MID(_xlpm.TextCell,1,FIND(" ",_xlpm.TextCell)-1),_xlpm.TextCell),_xlpm.TextCell),_xlpm.TextCell),""))</f>
        <v/>
      </c>
      <c r="X9627" s="60" t="str">
        <f>IF(A9627&lt;&gt;"",IFERROR(IF(FIND(" ",G9627)&gt;=1,MID(G9627,FIND(" ",G9627)+1,LEN(G9627)),""),""),"")</f>
        <v/>
      </c>
      <c r="AC9627" s="51">
        <f>IFERROR(VALUE(MID($C9627,1,2)),0)</f>
        <v>0</v>
      </c>
      <c r="AD9627" s="44">
        <f>IFERROR(VALUE(MID($C9627,4,3)),0)</f>
        <v>0</v>
      </c>
      <c r="AE9627" s="51">
        <f>VALUE(RIGHT("00"&amp;AC9627,2)&amp;RIGHT("000"&amp;AD9627,3))</f>
        <v>0</v>
      </c>
    </row>
    <row r="9628" spans="1:31">
      <c r="A9628" s="60" t="str">
        <f>IF(G9628&amp;Q9628&lt;&gt;"",W9628&amp;Q9628,"")</f>
        <v/>
      </c>
      <c r="B9628" s="85" t="str">
        <f>IF(C9628&lt;&gt;"",LEFT(C9628,9),"")</f>
        <v/>
      </c>
      <c r="V9628" s="60" t="str">
        <f>W9628&amp;H9628</f>
        <v/>
      </c>
      <c r="W9628" s="60" t="str">
        <f>_xlfn.LET(_xlpm.TextCell,TEXT(G9628,"###"),IF(_xlpm.TextCell&lt;&gt;"",IF(StyleSpaceSplit,IFERROR(IF(FIND(" ",_xlpm.TextCell)&gt;=1,MID(_xlpm.TextCell,1,FIND(" ",_xlpm.TextCell)-1),_xlpm.TextCell),_xlpm.TextCell),_xlpm.TextCell),""))</f>
        <v/>
      </c>
      <c r="X9628" s="60" t="str">
        <f>IF(A9628&lt;&gt;"",IFERROR(IF(FIND(" ",G9628)&gt;=1,MID(G9628,FIND(" ",G9628)+1,LEN(G9628)),""),""),"")</f>
        <v/>
      </c>
      <c r="AC9628" s="51">
        <f>IFERROR(VALUE(MID($C9628,1,2)),0)</f>
        <v>0</v>
      </c>
      <c r="AD9628" s="44">
        <f>IFERROR(VALUE(MID($C9628,4,3)),0)</f>
        <v>0</v>
      </c>
      <c r="AE9628" s="51">
        <f>VALUE(RIGHT("00"&amp;AC9628,2)&amp;RIGHT("000"&amp;AD9628,3))</f>
        <v>0</v>
      </c>
    </row>
    <row r="9629" spans="1:31">
      <c r="A9629" s="60" t="str">
        <f>IF(G9629&amp;Q9629&lt;&gt;"",W9629&amp;Q9629,"")</f>
        <v/>
      </c>
      <c r="B9629" s="85" t="str">
        <f>IF(C9629&lt;&gt;"",LEFT(C9629,9),"")</f>
        <v/>
      </c>
      <c r="V9629" s="60" t="str">
        <f>W9629&amp;H9629</f>
        <v/>
      </c>
      <c r="W9629" s="60" t="str">
        <f>_xlfn.LET(_xlpm.TextCell,TEXT(G9629,"###"),IF(_xlpm.TextCell&lt;&gt;"",IF(StyleSpaceSplit,IFERROR(IF(FIND(" ",_xlpm.TextCell)&gt;=1,MID(_xlpm.TextCell,1,FIND(" ",_xlpm.TextCell)-1),_xlpm.TextCell),_xlpm.TextCell),_xlpm.TextCell),""))</f>
        <v/>
      </c>
      <c r="X9629" s="60" t="str">
        <f>IF(A9629&lt;&gt;"",IFERROR(IF(FIND(" ",G9629)&gt;=1,MID(G9629,FIND(" ",G9629)+1,LEN(G9629)),""),""),"")</f>
        <v/>
      </c>
      <c r="AC9629" s="51">
        <f>IFERROR(VALUE(MID($C9629,1,2)),0)</f>
        <v>0</v>
      </c>
      <c r="AD9629" s="44">
        <f>IFERROR(VALUE(MID($C9629,4,3)),0)</f>
        <v>0</v>
      </c>
      <c r="AE9629" s="51">
        <f>VALUE(RIGHT("00"&amp;AC9629,2)&amp;RIGHT("000"&amp;AD9629,3))</f>
        <v>0</v>
      </c>
    </row>
    <row r="9630" spans="1:31">
      <c r="A9630" s="60" t="str">
        <f>IF(G9630&amp;Q9630&lt;&gt;"",W9630&amp;Q9630,"")</f>
        <v/>
      </c>
      <c r="B9630" s="85" t="str">
        <f>IF(C9630&lt;&gt;"",LEFT(C9630,9),"")</f>
        <v/>
      </c>
      <c r="V9630" s="60" t="str">
        <f>W9630&amp;H9630</f>
        <v/>
      </c>
      <c r="W9630" s="60" t="str">
        <f>_xlfn.LET(_xlpm.TextCell,TEXT(G9630,"###"),IF(_xlpm.TextCell&lt;&gt;"",IF(StyleSpaceSplit,IFERROR(IF(FIND(" ",_xlpm.TextCell)&gt;=1,MID(_xlpm.TextCell,1,FIND(" ",_xlpm.TextCell)-1),_xlpm.TextCell),_xlpm.TextCell),_xlpm.TextCell),""))</f>
        <v/>
      </c>
      <c r="X9630" s="60" t="str">
        <f>IF(A9630&lt;&gt;"",IFERROR(IF(FIND(" ",G9630)&gt;=1,MID(G9630,FIND(" ",G9630)+1,LEN(G9630)),""),""),"")</f>
        <v/>
      </c>
      <c r="AC9630" s="51">
        <f>IFERROR(VALUE(MID($C9630,1,2)),0)</f>
        <v>0</v>
      </c>
      <c r="AD9630" s="44">
        <f>IFERROR(VALUE(MID($C9630,4,3)),0)</f>
        <v>0</v>
      </c>
      <c r="AE9630" s="51">
        <f>VALUE(RIGHT("00"&amp;AC9630,2)&amp;RIGHT("000"&amp;AD9630,3))</f>
        <v>0</v>
      </c>
    </row>
    <row r="9631" spans="1:31">
      <c r="A9631" s="60" t="str">
        <f>IF(G9631&amp;Q9631&lt;&gt;"",W9631&amp;Q9631,"")</f>
        <v/>
      </c>
      <c r="B9631" s="85" t="str">
        <f>IF(C9631&lt;&gt;"",LEFT(C9631,9),"")</f>
        <v/>
      </c>
      <c r="V9631" s="60" t="str">
        <f>W9631&amp;H9631</f>
        <v/>
      </c>
      <c r="W9631" s="60" t="str">
        <f>_xlfn.LET(_xlpm.TextCell,TEXT(G9631,"###"),IF(_xlpm.TextCell&lt;&gt;"",IF(StyleSpaceSplit,IFERROR(IF(FIND(" ",_xlpm.TextCell)&gt;=1,MID(_xlpm.TextCell,1,FIND(" ",_xlpm.TextCell)-1),_xlpm.TextCell),_xlpm.TextCell),_xlpm.TextCell),""))</f>
        <v/>
      </c>
      <c r="X9631" s="60" t="str">
        <f>IF(A9631&lt;&gt;"",IFERROR(IF(FIND(" ",G9631)&gt;=1,MID(G9631,FIND(" ",G9631)+1,LEN(G9631)),""),""),"")</f>
        <v/>
      </c>
      <c r="AC9631" s="51">
        <f>IFERROR(VALUE(MID($C9631,1,2)),0)</f>
        <v>0</v>
      </c>
      <c r="AD9631" s="44">
        <f>IFERROR(VALUE(MID($C9631,4,3)),0)</f>
        <v>0</v>
      </c>
      <c r="AE9631" s="51">
        <f>VALUE(RIGHT("00"&amp;AC9631,2)&amp;RIGHT("000"&amp;AD9631,3))</f>
        <v>0</v>
      </c>
    </row>
    <row r="9632" spans="1:31">
      <c r="A9632" s="60" t="str">
        <f>IF(G9632&amp;Q9632&lt;&gt;"",W9632&amp;Q9632,"")</f>
        <v/>
      </c>
      <c r="B9632" s="85" t="str">
        <f>IF(C9632&lt;&gt;"",LEFT(C9632,9),"")</f>
        <v/>
      </c>
      <c r="V9632" s="60" t="str">
        <f>W9632&amp;H9632</f>
        <v/>
      </c>
      <c r="W9632" s="60" t="str">
        <f>_xlfn.LET(_xlpm.TextCell,TEXT(G9632,"###"),IF(_xlpm.TextCell&lt;&gt;"",IF(StyleSpaceSplit,IFERROR(IF(FIND(" ",_xlpm.TextCell)&gt;=1,MID(_xlpm.TextCell,1,FIND(" ",_xlpm.TextCell)-1),_xlpm.TextCell),_xlpm.TextCell),_xlpm.TextCell),""))</f>
        <v/>
      </c>
      <c r="X9632" s="60" t="str">
        <f>IF(A9632&lt;&gt;"",IFERROR(IF(FIND(" ",G9632)&gt;=1,MID(G9632,FIND(" ",G9632)+1,LEN(G9632)),""),""),"")</f>
        <v/>
      </c>
      <c r="AC9632" s="51">
        <f>IFERROR(VALUE(MID($C9632,1,2)),0)</f>
        <v>0</v>
      </c>
      <c r="AD9632" s="44">
        <f>IFERROR(VALUE(MID($C9632,4,3)),0)</f>
        <v>0</v>
      </c>
      <c r="AE9632" s="51">
        <f>VALUE(RIGHT("00"&amp;AC9632,2)&amp;RIGHT("000"&amp;AD9632,3))</f>
        <v>0</v>
      </c>
    </row>
    <row r="9633" spans="1:31">
      <c r="A9633" s="60" t="str">
        <f>IF(G9633&amp;Q9633&lt;&gt;"",W9633&amp;Q9633,"")</f>
        <v/>
      </c>
      <c r="B9633" s="85" t="str">
        <f>IF(C9633&lt;&gt;"",LEFT(C9633,9),"")</f>
        <v/>
      </c>
      <c r="V9633" s="60" t="str">
        <f>W9633&amp;H9633</f>
        <v/>
      </c>
      <c r="W9633" s="60" t="str">
        <f>_xlfn.LET(_xlpm.TextCell,TEXT(G9633,"###"),IF(_xlpm.TextCell&lt;&gt;"",IF(StyleSpaceSplit,IFERROR(IF(FIND(" ",_xlpm.TextCell)&gt;=1,MID(_xlpm.TextCell,1,FIND(" ",_xlpm.TextCell)-1),_xlpm.TextCell),_xlpm.TextCell),_xlpm.TextCell),""))</f>
        <v/>
      </c>
      <c r="X9633" s="60" t="str">
        <f>IF(A9633&lt;&gt;"",IFERROR(IF(FIND(" ",G9633)&gt;=1,MID(G9633,FIND(" ",G9633)+1,LEN(G9633)),""),""),"")</f>
        <v/>
      </c>
      <c r="AC9633" s="51">
        <f>IFERROR(VALUE(MID($C9633,1,2)),0)</f>
        <v>0</v>
      </c>
      <c r="AD9633" s="44">
        <f>IFERROR(VALUE(MID($C9633,4,3)),0)</f>
        <v>0</v>
      </c>
      <c r="AE9633" s="51">
        <f>VALUE(RIGHT("00"&amp;AC9633,2)&amp;RIGHT("000"&amp;AD9633,3))</f>
        <v>0</v>
      </c>
    </row>
    <row r="9634" spans="1:31">
      <c r="A9634" s="60" t="str">
        <f>IF(G9634&amp;Q9634&lt;&gt;"",W9634&amp;Q9634,"")</f>
        <v/>
      </c>
      <c r="B9634" s="85" t="str">
        <f>IF(C9634&lt;&gt;"",LEFT(C9634,9),"")</f>
        <v/>
      </c>
      <c r="V9634" s="60" t="str">
        <f>W9634&amp;H9634</f>
        <v/>
      </c>
      <c r="W9634" s="60" t="str">
        <f>_xlfn.LET(_xlpm.TextCell,TEXT(G9634,"###"),IF(_xlpm.TextCell&lt;&gt;"",IF(StyleSpaceSplit,IFERROR(IF(FIND(" ",_xlpm.TextCell)&gt;=1,MID(_xlpm.TextCell,1,FIND(" ",_xlpm.TextCell)-1),_xlpm.TextCell),_xlpm.TextCell),_xlpm.TextCell),""))</f>
        <v/>
      </c>
      <c r="X9634" s="60" t="str">
        <f>IF(A9634&lt;&gt;"",IFERROR(IF(FIND(" ",G9634)&gt;=1,MID(G9634,FIND(" ",G9634)+1,LEN(G9634)),""),""),"")</f>
        <v/>
      </c>
      <c r="AC9634" s="51">
        <f>IFERROR(VALUE(MID($C9634,1,2)),0)</f>
        <v>0</v>
      </c>
      <c r="AD9634" s="44">
        <f>IFERROR(VALUE(MID($C9634,4,3)),0)</f>
        <v>0</v>
      </c>
      <c r="AE9634" s="51">
        <f>VALUE(RIGHT("00"&amp;AC9634,2)&amp;RIGHT("000"&amp;AD9634,3))</f>
        <v>0</v>
      </c>
    </row>
    <row r="9635" spans="1:31">
      <c r="A9635" s="60" t="str">
        <f>IF(G9635&amp;Q9635&lt;&gt;"",W9635&amp;Q9635,"")</f>
        <v/>
      </c>
      <c r="B9635" s="85" t="str">
        <f>IF(C9635&lt;&gt;"",LEFT(C9635,9),"")</f>
        <v/>
      </c>
      <c r="V9635" s="60" t="str">
        <f>W9635&amp;H9635</f>
        <v/>
      </c>
      <c r="W9635" s="60" t="str">
        <f>_xlfn.LET(_xlpm.TextCell,TEXT(G9635,"###"),IF(_xlpm.TextCell&lt;&gt;"",IF(StyleSpaceSplit,IFERROR(IF(FIND(" ",_xlpm.TextCell)&gt;=1,MID(_xlpm.TextCell,1,FIND(" ",_xlpm.TextCell)-1),_xlpm.TextCell),_xlpm.TextCell),_xlpm.TextCell),""))</f>
        <v/>
      </c>
      <c r="X9635" s="60" t="str">
        <f>IF(A9635&lt;&gt;"",IFERROR(IF(FIND(" ",G9635)&gt;=1,MID(G9635,FIND(" ",G9635)+1,LEN(G9635)),""),""),"")</f>
        <v/>
      </c>
      <c r="AC9635" s="51">
        <f>IFERROR(VALUE(MID($C9635,1,2)),0)</f>
        <v>0</v>
      </c>
      <c r="AD9635" s="44">
        <f>IFERROR(VALUE(MID($C9635,4,3)),0)</f>
        <v>0</v>
      </c>
      <c r="AE9635" s="51">
        <f>VALUE(RIGHT("00"&amp;AC9635,2)&amp;RIGHT("000"&amp;AD9635,3))</f>
        <v>0</v>
      </c>
    </row>
    <row r="9636" spans="1:31">
      <c r="A9636" s="60" t="str">
        <f>IF(G9636&amp;Q9636&lt;&gt;"",W9636&amp;Q9636,"")</f>
        <v/>
      </c>
      <c r="B9636" s="85" t="str">
        <f>IF(C9636&lt;&gt;"",LEFT(C9636,9),"")</f>
        <v/>
      </c>
      <c r="V9636" s="60" t="str">
        <f>W9636&amp;H9636</f>
        <v/>
      </c>
      <c r="W9636" s="60" t="str">
        <f>_xlfn.LET(_xlpm.TextCell,TEXT(G9636,"###"),IF(_xlpm.TextCell&lt;&gt;"",IF(StyleSpaceSplit,IFERROR(IF(FIND(" ",_xlpm.TextCell)&gt;=1,MID(_xlpm.TextCell,1,FIND(" ",_xlpm.TextCell)-1),_xlpm.TextCell),_xlpm.TextCell),_xlpm.TextCell),""))</f>
        <v/>
      </c>
      <c r="X9636" s="60" t="str">
        <f>IF(A9636&lt;&gt;"",IFERROR(IF(FIND(" ",G9636)&gt;=1,MID(G9636,FIND(" ",G9636)+1,LEN(G9636)),""),""),"")</f>
        <v/>
      </c>
      <c r="AC9636" s="51">
        <f>IFERROR(VALUE(MID($C9636,1,2)),0)</f>
        <v>0</v>
      </c>
      <c r="AD9636" s="44">
        <f>IFERROR(VALUE(MID($C9636,4,3)),0)</f>
        <v>0</v>
      </c>
      <c r="AE9636" s="51">
        <f>VALUE(RIGHT("00"&amp;AC9636,2)&amp;RIGHT("000"&amp;AD9636,3))</f>
        <v>0</v>
      </c>
    </row>
    <row r="9637" spans="1:31">
      <c r="A9637" s="60" t="str">
        <f>IF(G9637&amp;Q9637&lt;&gt;"",W9637&amp;Q9637,"")</f>
        <v/>
      </c>
      <c r="B9637" s="85" t="str">
        <f>IF(C9637&lt;&gt;"",LEFT(C9637,9),"")</f>
        <v/>
      </c>
      <c r="V9637" s="60" t="str">
        <f>W9637&amp;H9637</f>
        <v/>
      </c>
      <c r="W9637" s="60" t="str">
        <f>_xlfn.LET(_xlpm.TextCell,TEXT(G9637,"###"),IF(_xlpm.TextCell&lt;&gt;"",IF(StyleSpaceSplit,IFERROR(IF(FIND(" ",_xlpm.TextCell)&gt;=1,MID(_xlpm.TextCell,1,FIND(" ",_xlpm.TextCell)-1),_xlpm.TextCell),_xlpm.TextCell),_xlpm.TextCell),""))</f>
        <v/>
      </c>
      <c r="X9637" s="60" t="str">
        <f>IF(A9637&lt;&gt;"",IFERROR(IF(FIND(" ",G9637)&gt;=1,MID(G9637,FIND(" ",G9637)+1,LEN(G9637)),""),""),"")</f>
        <v/>
      </c>
      <c r="AC9637" s="51">
        <f>IFERROR(VALUE(MID($C9637,1,2)),0)</f>
        <v>0</v>
      </c>
      <c r="AD9637" s="44">
        <f>IFERROR(VALUE(MID($C9637,4,3)),0)</f>
        <v>0</v>
      </c>
      <c r="AE9637" s="51">
        <f>VALUE(RIGHT("00"&amp;AC9637,2)&amp;RIGHT("000"&amp;AD9637,3))</f>
        <v>0</v>
      </c>
    </row>
    <row r="9638" spans="1:31">
      <c r="A9638" s="60" t="str">
        <f>IF(G9638&amp;Q9638&lt;&gt;"",W9638&amp;Q9638,"")</f>
        <v/>
      </c>
      <c r="B9638" s="85" t="str">
        <f>IF(C9638&lt;&gt;"",LEFT(C9638,9),"")</f>
        <v/>
      </c>
      <c r="V9638" s="60" t="str">
        <f>W9638&amp;H9638</f>
        <v/>
      </c>
      <c r="W9638" s="60" t="str">
        <f>_xlfn.LET(_xlpm.TextCell,TEXT(G9638,"###"),IF(_xlpm.TextCell&lt;&gt;"",IF(StyleSpaceSplit,IFERROR(IF(FIND(" ",_xlpm.TextCell)&gt;=1,MID(_xlpm.TextCell,1,FIND(" ",_xlpm.TextCell)-1),_xlpm.TextCell),_xlpm.TextCell),_xlpm.TextCell),""))</f>
        <v/>
      </c>
      <c r="X9638" s="60" t="str">
        <f>IF(A9638&lt;&gt;"",IFERROR(IF(FIND(" ",G9638)&gt;=1,MID(G9638,FIND(" ",G9638)+1,LEN(G9638)),""),""),"")</f>
        <v/>
      </c>
      <c r="AC9638" s="51">
        <f>IFERROR(VALUE(MID($C9638,1,2)),0)</f>
        <v>0</v>
      </c>
      <c r="AD9638" s="44">
        <f>IFERROR(VALUE(MID($C9638,4,3)),0)</f>
        <v>0</v>
      </c>
      <c r="AE9638" s="51">
        <f>VALUE(RIGHT("00"&amp;AC9638,2)&amp;RIGHT("000"&amp;AD9638,3))</f>
        <v>0</v>
      </c>
    </row>
    <row r="9639" spans="1:31">
      <c r="A9639" s="60" t="str">
        <f>IF(G9639&amp;Q9639&lt;&gt;"",W9639&amp;Q9639,"")</f>
        <v/>
      </c>
      <c r="B9639" s="85" t="str">
        <f>IF(C9639&lt;&gt;"",LEFT(C9639,9),"")</f>
        <v/>
      </c>
      <c r="V9639" s="60" t="str">
        <f>W9639&amp;H9639</f>
        <v/>
      </c>
      <c r="W9639" s="60" t="str">
        <f>_xlfn.LET(_xlpm.TextCell,TEXT(G9639,"###"),IF(_xlpm.TextCell&lt;&gt;"",IF(StyleSpaceSplit,IFERROR(IF(FIND(" ",_xlpm.TextCell)&gt;=1,MID(_xlpm.TextCell,1,FIND(" ",_xlpm.TextCell)-1),_xlpm.TextCell),_xlpm.TextCell),_xlpm.TextCell),""))</f>
        <v/>
      </c>
      <c r="X9639" s="60" t="str">
        <f>IF(A9639&lt;&gt;"",IFERROR(IF(FIND(" ",G9639)&gt;=1,MID(G9639,FIND(" ",G9639)+1,LEN(G9639)),""),""),"")</f>
        <v/>
      </c>
      <c r="AC9639" s="51">
        <f>IFERROR(VALUE(MID($C9639,1,2)),0)</f>
        <v>0</v>
      </c>
      <c r="AD9639" s="44">
        <f>IFERROR(VALUE(MID($C9639,4,3)),0)</f>
        <v>0</v>
      </c>
      <c r="AE9639" s="51">
        <f>VALUE(RIGHT("00"&amp;AC9639,2)&amp;RIGHT("000"&amp;AD9639,3))</f>
        <v>0</v>
      </c>
    </row>
    <row r="9640" spans="1:31">
      <c r="A9640" s="60" t="str">
        <f>IF(G9640&amp;Q9640&lt;&gt;"",W9640&amp;Q9640,"")</f>
        <v/>
      </c>
      <c r="B9640" s="85" t="str">
        <f>IF(C9640&lt;&gt;"",LEFT(C9640,9),"")</f>
        <v/>
      </c>
      <c r="V9640" s="60" t="str">
        <f>W9640&amp;H9640</f>
        <v/>
      </c>
      <c r="W9640" s="60" t="str">
        <f>_xlfn.LET(_xlpm.TextCell,TEXT(G9640,"###"),IF(_xlpm.TextCell&lt;&gt;"",IF(StyleSpaceSplit,IFERROR(IF(FIND(" ",_xlpm.TextCell)&gt;=1,MID(_xlpm.TextCell,1,FIND(" ",_xlpm.TextCell)-1),_xlpm.TextCell),_xlpm.TextCell),_xlpm.TextCell),""))</f>
        <v/>
      </c>
      <c r="X9640" s="60" t="str">
        <f>IF(A9640&lt;&gt;"",IFERROR(IF(FIND(" ",G9640)&gt;=1,MID(G9640,FIND(" ",G9640)+1,LEN(G9640)),""),""),"")</f>
        <v/>
      </c>
      <c r="AC9640" s="51">
        <f>IFERROR(VALUE(MID($C9640,1,2)),0)</f>
        <v>0</v>
      </c>
      <c r="AD9640" s="44">
        <f>IFERROR(VALUE(MID($C9640,4,3)),0)</f>
        <v>0</v>
      </c>
      <c r="AE9640" s="51">
        <f>VALUE(RIGHT("00"&amp;AC9640,2)&amp;RIGHT("000"&amp;AD9640,3))</f>
        <v>0</v>
      </c>
    </row>
    <row r="9641" spans="1:31">
      <c r="A9641" s="60" t="str">
        <f>IF(G9641&amp;Q9641&lt;&gt;"",W9641&amp;Q9641,"")</f>
        <v/>
      </c>
      <c r="B9641" s="85" t="str">
        <f>IF(C9641&lt;&gt;"",LEFT(C9641,9),"")</f>
        <v/>
      </c>
      <c r="V9641" s="60" t="str">
        <f>W9641&amp;H9641</f>
        <v/>
      </c>
      <c r="W9641" s="60" t="str">
        <f>_xlfn.LET(_xlpm.TextCell,TEXT(G9641,"###"),IF(_xlpm.TextCell&lt;&gt;"",IF(StyleSpaceSplit,IFERROR(IF(FIND(" ",_xlpm.TextCell)&gt;=1,MID(_xlpm.TextCell,1,FIND(" ",_xlpm.TextCell)-1),_xlpm.TextCell),_xlpm.TextCell),_xlpm.TextCell),""))</f>
        <v/>
      </c>
      <c r="X9641" s="60" t="str">
        <f>IF(A9641&lt;&gt;"",IFERROR(IF(FIND(" ",G9641)&gt;=1,MID(G9641,FIND(" ",G9641)+1,LEN(G9641)),""),""),"")</f>
        <v/>
      </c>
      <c r="AC9641" s="51">
        <f>IFERROR(VALUE(MID($C9641,1,2)),0)</f>
        <v>0</v>
      </c>
      <c r="AD9641" s="44">
        <f>IFERROR(VALUE(MID($C9641,4,3)),0)</f>
        <v>0</v>
      </c>
      <c r="AE9641" s="51">
        <f>VALUE(RIGHT("00"&amp;AC9641,2)&amp;RIGHT("000"&amp;AD9641,3))</f>
        <v>0</v>
      </c>
    </row>
    <row r="9642" spans="1:31">
      <c r="A9642" s="60" t="str">
        <f>IF(G9642&amp;Q9642&lt;&gt;"",W9642&amp;Q9642,"")</f>
        <v/>
      </c>
      <c r="B9642" s="85" t="str">
        <f>IF(C9642&lt;&gt;"",LEFT(C9642,9),"")</f>
        <v/>
      </c>
      <c r="V9642" s="60" t="str">
        <f>W9642&amp;H9642</f>
        <v/>
      </c>
      <c r="W9642" s="60" t="str">
        <f>_xlfn.LET(_xlpm.TextCell,TEXT(G9642,"###"),IF(_xlpm.TextCell&lt;&gt;"",IF(StyleSpaceSplit,IFERROR(IF(FIND(" ",_xlpm.TextCell)&gt;=1,MID(_xlpm.TextCell,1,FIND(" ",_xlpm.TextCell)-1),_xlpm.TextCell),_xlpm.TextCell),_xlpm.TextCell),""))</f>
        <v/>
      </c>
      <c r="X9642" s="60" t="str">
        <f>IF(A9642&lt;&gt;"",IFERROR(IF(FIND(" ",G9642)&gt;=1,MID(G9642,FIND(" ",G9642)+1,LEN(G9642)),""),""),"")</f>
        <v/>
      </c>
      <c r="AC9642" s="51">
        <f>IFERROR(VALUE(MID($C9642,1,2)),0)</f>
        <v>0</v>
      </c>
      <c r="AD9642" s="44">
        <f>IFERROR(VALUE(MID($C9642,4,3)),0)</f>
        <v>0</v>
      </c>
      <c r="AE9642" s="51">
        <f>VALUE(RIGHT("00"&amp;AC9642,2)&amp;RIGHT("000"&amp;AD9642,3))</f>
        <v>0</v>
      </c>
    </row>
    <row r="9643" spans="1:31">
      <c r="A9643" s="60" t="str">
        <f>IF(G9643&amp;Q9643&lt;&gt;"",W9643&amp;Q9643,"")</f>
        <v/>
      </c>
      <c r="B9643" s="85" t="str">
        <f>IF(C9643&lt;&gt;"",LEFT(C9643,9),"")</f>
        <v/>
      </c>
      <c r="V9643" s="60" t="str">
        <f>W9643&amp;H9643</f>
        <v/>
      </c>
      <c r="W9643" s="60" t="str">
        <f>_xlfn.LET(_xlpm.TextCell,TEXT(G9643,"###"),IF(_xlpm.TextCell&lt;&gt;"",IF(StyleSpaceSplit,IFERROR(IF(FIND(" ",_xlpm.TextCell)&gt;=1,MID(_xlpm.TextCell,1,FIND(" ",_xlpm.TextCell)-1),_xlpm.TextCell),_xlpm.TextCell),_xlpm.TextCell),""))</f>
        <v/>
      </c>
      <c r="X9643" s="60" t="str">
        <f>IF(A9643&lt;&gt;"",IFERROR(IF(FIND(" ",G9643)&gt;=1,MID(G9643,FIND(" ",G9643)+1,LEN(G9643)),""),""),"")</f>
        <v/>
      </c>
      <c r="AC9643" s="51">
        <f>IFERROR(VALUE(MID($C9643,1,2)),0)</f>
        <v>0</v>
      </c>
      <c r="AD9643" s="44">
        <f>IFERROR(VALUE(MID($C9643,4,3)),0)</f>
        <v>0</v>
      </c>
      <c r="AE9643" s="51">
        <f>VALUE(RIGHT("00"&amp;AC9643,2)&amp;RIGHT("000"&amp;AD9643,3))</f>
        <v>0</v>
      </c>
    </row>
    <row r="9644" spans="1:31">
      <c r="A9644" s="60" t="str">
        <f>IF(G9644&amp;Q9644&lt;&gt;"",W9644&amp;Q9644,"")</f>
        <v/>
      </c>
      <c r="B9644" s="85" t="str">
        <f>IF(C9644&lt;&gt;"",LEFT(C9644,9),"")</f>
        <v/>
      </c>
      <c r="V9644" s="60" t="str">
        <f>W9644&amp;H9644</f>
        <v/>
      </c>
      <c r="W9644" s="60" t="str">
        <f>_xlfn.LET(_xlpm.TextCell,TEXT(G9644,"###"),IF(_xlpm.TextCell&lt;&gt;"",IF(StyleSpaceSplit,IFERROR(IF(FIND(" ",_xlpm.TextCell)&gt;=1,MID(_xlpm.TextCell,1,FIND(" ",_xlpm.TextCell)-1),_xlpm.TextCell),_xlpm.TextCell),_xlpm.TextCell),""))</f>
        <v/>
      </c>
      <c r="X9644" s="60" t="str">
        <f>IF(A9644&lt;&gt;"",IFERROR(IF(FIND(" ",G9644)&gt;=1,MID(G9644,FIND(" ",G9644)+1,LEN(G9644)),""),""),"")</f>
        <v/>
      </c>
      <c r="AC9644" s="51">
        <f>IFERROR(VALUE(MID($C9644,1,2)),0)</f>
        <v>0</v>
      </c>
      <c r="AD9644" s="44">
        <f>IFERROR(VALUE(MID($C9644,4,3)),0)</f>
        <v>0</v>
      </c>
      <c r="AE9644" s="51">
        <f>VALUE(RIGHT("00"&amp;AC9644,2)&amp;RIGHT("000"&amp;AD9644,3))</f>
        <v>0</v>
      </c>
    </row>
    <row r="9645" spans="1:31">
      <c r="A9645" s="60" t="str">
        <f>IF(G9645&amp;Q9645&lt;&gt;"",W9645&amp;Q9645,"")</f>
        <v/>
      </c>
      <c r="B9645" s="85" t="str">
        <f>IF(C9645&lt;&gt;"",LEFT(C9645,9),"")</f>
        <v/>
      </c>
      <c r="V9645" s="60" t="str">
        <f>W9645&amp;H9645</f>
        <v/>
      </c>
      <c r="W9645" s="60" t="str">
        <f>_xlfn.LET(_xlpm.TextCell,TEXT(G9645,"###"),IF(_xlpm.TextCell&lt;&gt;"",IF(StyleSpaceSplit,IFERROR(IF(FIND(" ",_xlpm.TextCell)&gt;=1,MID(_xlpm.TextCell,1,FIND(" ",_xlpm.TextCell)-1),_xlpm.TextCell),_xlpm.TextCell),_xlpm.TextCell),""))</f>
        <v/>
      </c>
      <c r="X9645" s="60" t="str">
        <f>IF(A9645&lt;&gt;"",IFERROR(IF(FIND(" ",G9645)&gt;=1,MID(G9645,FIND(" ",G9645)+1,LEN(G9645)),""),""),"")</f>
        <v/>
      </c>
      <c r="AC9645" s="51">
        <f>IFERROR(VALUE(MID($C9645,1,2)),0)</f>
        <v>0</v>
      </c>
      <c r="AD9645" s="44">
        <f>IFERROR(VALUE(MID($C9645,4,3)),0)</f>
        <v>0</v>
      </c>
      <c r="AE9645" s="51">
        <f>VALUE(RIGHT("00"&amp;AC9645,2)&amp;RIGHT("000"&amp;AD9645,3))</f>
        <v>0</v>
      </c>
    </row>
    <row r="9646" spans="1:31">
      <c r="A9646" s="60" t="str">
        <f>IF(G9646&amp;Q9646&lt;&gt;"",W9646&amp;Q9646,"")</f>
        <v/>
      </c>
      <c r="B9646" s="85" t="str">
        <f>IF(C9646&lt;&gt;"",LEFT(C9646,9),"")</f>
        <v/>
      </c>
      <c r="V9646" s="60" t="str">
        <f>W9646&amp;H9646</f>
        <v/>
      </c>
      <c r="W9646" s="60" t="str">
        <f>_xlfn.LET(_xlpm.TextCell,TEXT(G9646,"###"),IF(_xlpm.TextCell&lt;&gt;"",IF(StyleSpaceSplit,IFERROR(IF(FIND(" ",_xlpm.TextCell)&gt;=1,MID(_xlpm.TextCell,1,FIND(" ",_xlpm.TextCell)-1),_xlpm.TextCell),_xlpm.TextCell),_xlpm.TextCell),""))</f>
        <v/>
      </c>
      <c r="X9646" s="60" t="str">
        <f>IF(A9646&lt;&gt;"",IFERROR(IF(FIND(" ",G9646)&gt;=1,MID(G9646,FIND(" ",G9646)+1,LEN(G9646)),""),""),"")</f>
        <v/>
      </c>
      <c r="AC9646" s="51">
        <f>IFERROR(VALUE(MID($C9646,1,2)),0)</f>
        <v>0</v>
      </c>
      <c r="AD9646" s="44">
        <f>IFERROR(VALUE(MID($C9646,4,3)),0)</f>
        <v>0</v>
      </c>
      <c r="AE9646" s="51">
        <f>VALUE(RIGHT("00"&amp;AC9646,2)&amp;RIGHT("000"&amp;AD9646,3))</f>
        <v>0</v>
      </c>
    </row>
    <row r="9647" spans="1:31">
      <c r="A9647" s="60" t="str">
        <f>IF(G9647&amp;Q9647&lt;&gt;"",W9647&amp;Q9647,"")</f>
        <v/>
      </c>
      <c r="B9647" s="85" t="str">
        <f>IF(C9647&lt;&gt;"",LEFT(C9647,9),"")</f>
        <v/>
      </c>
      <c r="V9647" s="60" t="str">
        <f>W9647&amp;H9647</f>
        <v/>
      </c>
      <c r="W9647" s="60" t="str">
        <f>_xlfn.LET(_xlpm.TextCell,TEXT(G9647,"###"),IF(_xlpm.TextCell&lt;&gt;"",IF(StyleSpaceSplit,IFERROR(IF(FIND(" ",_xlpm.TextCell)&gt;=1,MID(_xlpm.TextCell,1,FIND(" ",_xlpm.TextCell)-1),_xlpm.TextCell),_xlpm.TextCell),_xlpm.TextCell),""))</f>
        <v/>
      </c>
      <c r="X9647" s="60" t="str">
        <f>IF(A9647&lt;&gt;"",IFERROR(IF(FIND(" ",G9647)&gt;=1,MID(G9647,FIND(" ",G9647)+1,LEN(G9647)),""),""),"")</f>
        <v/>
      </c>
      <c r="AC9647" s="51">
        <f>IFERROR(VALUE(MID($C9647,1,2)),0)</f>
        <v>0</v>
      </c>
      <c r="AD9647" s="44">
        <f>IFERROR(VALUE(MID($C9647,4,3)),0)</f>
        <v>0</v>
      </c>
      <c r="AE9647" s="51">
        <f>VALUE(RIGHT("00"&amp;AC9647,2)&amp;RIGHT("000"&amp;AD9647,3))</f>
        <v>0</v>
      </c>
    </row>
    <row r="9648" spans="1:31">
      <c r="A9648" s="60" t="str">
        <f>IF(G9648&amp;Q9648&lt;&gt;"",W9648&amp;Q9648,"")</f>
        <v/>
      </c>
      <c r="B9648" s="85" t="str">
        <f>IF(C9648&lt;&gt;"",LEFT(C9648,9),"")</f>
        <v/>
      </c>
      <c r="V9648" s="60" t="str">
        <f>W9648&amp;H9648</f>
        <v/>
      </c>
      <c r="W9648" s="60" t="str">
        <f>_xlfn.LET(_xlpm.TextCell,TEXT(G9648,"###"),IF(_xlpm.TextCell&lt;&gt;"",IF(StyleSpaceSplit,IFERROR(IF(FIND(" ",_xlpm.TextCell)&gt;=1,MID(_xlpm.TextCell,1,FIND(" ",_xlpm.TextCell)-1),_xlpm.TextCell),_xlpm.TextCell),_xlpm.TextCell),""))</f>
        <v/>
      </c>
      <c r="X9648" s="60" t="str">
        <f>IF(A9648&lt;&gt;"",IFERROR(IF(FIND(" ",G9648)&gt;=1,MID(G9648,FIND(" ",G9648)+1,LEN(G9648)),""),""),"")</f>
        <v/>
      </c>
      <c r="AC9648" s="51">
        <f>IFERROR(VALUE(MID($C9648,1,2)),0)</f>
        <v>0</v>
      </c>
      <c r="AD9648" s="44">
        <f>IFERROR(VALUE(MID($C9648,4,3)),0)</f>
        <v>0</v>
      </c>
      <c r="AE9648" s="51">
        <f>VALUE(RIGHT("00"&amp;AC9648,2)&amp;RIGHT("000"&amp;AD9648,3))</f>
        <v>0</v>
      </c>
    </row>
    <row r="9649" spans="1:31">
      <c r="A9649" s="60" t="str">
        <f>IF(G9649&amp;Q9649&lt;&gt;"",W9649&amp;Q9649,"")</f>
        <v/>
      </c>
      <c r="B9649" s="85" t="str">
        <f>IF(C9649&lt;&gt;"",LEFT(C9649,9),"")</f>
        <v/>
      </c>
      <c r="V9649" s="60" t="str">
        <f>W9649&amp;H9649</f>
        <v/>
      </c>
      <c r="W9649" s="60" t="str">
        <f>_xlfn.LET(_xlpm.TextCell,TEXT(G9649,"###"),IF(_xlpm.TextCell&lt;&gt;"",IF(StyleSpaceSplit,IFERROR(IF(FIND(" ",_xlpm.TextCell)&gt;=1,MID(_xlpm.TextCell,1,FIND(" ",_xlpm.TextCell)-1),_xlpm.TextCell),_xlpm.TextCell),_xlpm.TextCell),""))</f>
        <v/>
      </c>
      <c r="X9649" s="60" t="str">
        <f>IF(A9649&lt;&gt;"",IFERROR(IF(FIND(" ",G9649)&gt;=1,MID(G9649,FIND(" ",G9649)+1,LEN(G9649)),""),""),"")</f>
        <v/>
      </c>
      <c r="AC9649" s="51">
        <f>IFERROR(VALUE(MID($C9649,1,2)),0)</f>
        <v>0</v>
      </c>
      <c r="AD9649" s="44">
        <f>IFERROR(VALUE(MID($C9649,4,3)),0)</f>
        <v>0</v>
      </c>
      <c r="AE9649" s="51">
        <f>VALUE(RIGHT("00"&amp;AC9649,2)&amp;RIGHT("000"&amp;AD9649,3))</f>
        <v>0</v>
      </c>
    </row>
    <row r="9650" spans="1:31">
      <c r="A9650" s="60" t="str">
        <f>IF(G9650&amp;Q9650&lt;&gt;"",W9650&amp;Q9650,"")</f>
        <v/>
      </c>
      <c r="B9650" s="85" t="str">
        <f>IF(C9650&lt;&gt;"",LEFT(C9650,9),"")</f>
        <v/>
      </c>
      <c r="V9650" s="60" t="str">
        <f>W9650&amp;H9650</f>
        <v/>
      </c>
      <c r="W9650" s="60" t="str">
        <f>_xlfn.LET(_xlpm.TextCell,TEXT(G9650,"###"),IF(_xlpm.TextCell&lt;&gt;"",IF(StyleSpaceSplit,IFERROR(IF(FIND(" ",_xlpm.TextCell)&gt;=1,MID(_xlpm.TextCell,1,FIND(" ",_xlpm.TextCell)-1),_xlpm.TextCell),_xlpm.TextCell),_xlpm.TextCell),""))</f>
        <v/>
      </c>
      <c r="X9650" s="60" t="str">
        <f>IF(A9650&lt;&gt;"",IFERROR(IF(FIND(" ",G9650)&gt;=1,MID(G9650,FIND(" ",G9650)+1,LEN(G9650)),""),""),"")</f>
        <v/>
      </c>
      <c r="AC9650" s="51">
        <f>IFERROR(VALUE(MID($C9650,1,2)),0)</f>
        <v>0</v>
      </c>
      <c r="AD9650" s="44">
        <f>IFERROR(VALUE(MID($C9650,4,3)),0)</f>
        <v>0</v>
      </c>
      <c r="AE9650" s="51">
        <f>VALUE(RIGHT("00"&amp;AC9650,2)&amp;RIGHT("000"&amp;AD9650,3))</f>
        <v>0</v>
      </c>
    </row>
    <row r="9651" spans="1:31">
      <c r="A9651" s="60" t="str">
        <f>IF(G9651&amp;Q9651&lt;&gt;"",W9651&amp;Q9651,"")</f>
        <v/>
      </c>
      <c r="B9651" s="85" t="str">
        <f>IF(C9651&lt;&gt;"",LEFT(C9651,9),"")</f>
        <v/>
      </c>
      <c r="V9651" s="60" t="str">
        <f>W9651&amp;H9651</f>
        <v/>
      </c>
      <c r="W9651" s="60" t="str">
        <f>_xlfn.LET(_xlpm.TextCell,TEXT(G9651,"###"),IF(_xlpm.TextCell&lt;&gt;"",IF(StyleSpaceSplit,IFERROR(IF(FIND(" ",_xlpm.TextCell)&gt;=1,MID(_xlpm.TextCell,1,FIND(" ",_xlpm.TextCell)-1),_xlpm.TextCell),_xlpm.TextCell),_xlpm.TextCell),""))</f>
        <v/>
      </c>
      <c r="X9651" s="60" t="str">
        <f>IF(A9651&lt;&gt;"",IFERROR(IF(FIND(" ",G9651)&gt;=1,MID(G9651,FIND(" ",G9651)+1,LEN(G9651)),""),""),"")</f>
        <v/>
      </c>
      <c r="AC9651" s="51">
        <f>IFERROR(VALUE(MID($C9651,1,2)),0)</f>
        <v>0</v>
      </c>
      <c r="AD9651" s="44">
        <f>IFERROR(VALUE(MID($C9651,4,3)),0)</f>
        <v>0</v>
      </c>
      <c r="AE9651" s="51">
        <f>VALUE(RIGHT("00"&amp;AC9651,2)&amp;RIGHT("000"&amp;AD9651,3))</f>
        <v>0</v>
      </c>
    </row>
    <row r="9652" spans="1:31">
      <c r="A9652" s="60" t="str">
        <f>IF(G9652&amp;Q9652&lt;&gt;"",W9652&amp;Q9652,"")</f>
        <v/>
      </c>
      <c r="B9652" s="85" t="str">
        <f>IF(C9652&lt;&gt;"",LEFT(C9652,9),"")</f>
        <v/>
      </c>
      <c r="V9652" s="60" t="str">
        <f>W9652&amp;H9652</f>
        <v/>
      </c>
      <c r="W9652" s="60" t="str">
        <f>_xlfn.LET(_xlpm.TextCell,TEXT(G9652,"###"),IF(_xlpm.TextCell&lt;&gt;"",IF(StyleSpaceSplit,IFERROR(IF(FIND(" ",_xlpm.TextCell)&gt;=1,MID(_xlpm.TextCell,1,FIND(" ",_xlpm.TextCell)-1),_xlpm.TextCell),_xlpm.TextCell),_xlpm.TextCell),""))</f>
        <v/>
      </c>
      <c r="X9652" s="60" t="str">
        <f>IF(A9652&lt;&gt;"",IFERROR(IF(FIND(" ",G9652)&gt;=1,MID(G9652,FIND(" ",G9652)+1,LEN(G9652)),""),""),"")</f>
        <v/>
      </c>
      <c r="AC9652" s="51">
        <f>IFERROR(VALUE(MID($C9652,1,2)),0)</f>
        <v>0</v>
      </c>
      <c r="AD9652" s="44">
        <f>IFERROR(VALUE(MID($C9652,4,3)),0)</f>
        <v>0</v>
      </c>
      <c r="AE9652" s="51">
        <f>VALUE(RIGHT("00"&amp;AC9652,2)&amp;RIGHT("000"&amp;AD9652,3))</f>
        <v>0</v>
      </c>
    </row>
    <row r="9653" spans="1:31">
      <c r="A9653" s="60" t="str">
        <f>IF(G9653&amp;Q9653&lt;&gt;"",W9653&amp;Q9653,"")</f>
        <v/>
      </c>
      <c r="B9653" s="85" t="str">
        <f>IF(C9653&lt;&gt;"",LEFT(C9653,9),"")</f>
        <v/>
      </c>
      <c r="V9653" s="60" t="str">
        <f>W9653&amp;H9653</f>
        <v/>
      </c>
      <c r="W9653" s="60" t="str">
        <f>_xlfn.LET(_xlpm.TextCell,TEXT(G9653,"###"),IF(_xlpm.TextCell&lt;&gt;"",IF(StyleSpaceSplit,IFERROR(IF(FIND(" ",_xlpm.TextCell)&gt;=1,MID(_xlpm.TextCell,1,FIND(" ",_xlpm.TextCell)-1),_xlpm.TextCell),_xlpm.TextCell),_xlpm.TextCell),""))</f>
        <v/>
      </c>
      <c r="X9653" s="60" t="str">
        <f>IF(A9653&lt;&gt;"",IFERROR(IF(FIND(" ",G9653)&gt;=1,MID(G9653,FIND(" ",G9653)+1,LEN(G9653)),""),""),"")</f>
        <v/>
      </c>
      <c r="AC9653" s="51">
        <f>IFERROR(VALUE(MID($C9653,1,2)),0)</f>
        <v>0</v>
      </c>
      <c r="AD9653" s="44">
        <f>IFERROR(VALUE(MID($C9653,4,3)),0)</f>
        <v>0</v>
      </c>
      <c r="AE9653" s="51">
        <f>VALUE(RIGHT("00"&amp;AC9653,2)&amp;RIGHT("000"&amp;AD9653,3))</f>
        <v>0</v>
      </c>
    </row>
    <row r="9654" spans="1:31">
      <c r="A9654" s="60" t="str">
        <f>IF(G9654&amp;Q9654&lt;&gt;"",W9654&amp;Q9654,"")</f>
        <v/>
      </c>
      <c r="B9654" s="85" t="str">
        <f>IF(C9654&lt;&gt;"",LEFT(C9654,9),"")</f>
        <v/>
      </c>
      <c r="V9654" s="60" t="str">
        <f>W9654&amp;H9654</f>
        <v/>
      </c>
      <c r="W9654" s="60" t="str">
        <f>_xlfn.LET(_xlpm.TextCell,TEXT(G9654,"###"),IF(_xlpm.TextCell&lt;&gt;"",IF(StyleSpaceSplit,IFERROR(IF(FIND(" ",_xlpm.TextCell)&gt;=1,MID(_xlpm.TextCell,1,FIND(" ",_xlpm.TextCell)-1),_xlpm.TextCell),_xlpm.TextCell),_xlpm.TextCell),""))</f>
        <v/>
      </c>
      <c r="X9654" s="60" t="str">
        <f>IF(A9654&lt;&gt;"",IFERROR(IF(FIND(" ",G9654)&gt;=1,MID(G9654,FIND(" ",G9654)+1,LEN(G9654)),""),""),"")</f>
        <v/>
      </c>
      <c r="AC9654" s="51">
        <f>IFERROR(VALUE(MID($C9654,1,2)),0)</f>
        <v>0</v>
      </c>
      <c r="AD9654" s="44">
        <f>IFERROR(VALUE(MID($C9654,4,3)),0)</f>
        <v>0</v>
      </c>
      <c r="AE9654" s="51">
        <f>VALUE(RIGHT("00"&amp;AC9654,2)&amp;RIGHT("000"&amp;AD9654,3))</f>
        <v>0</v>
      </c>
    </row>
    <row r="9655" spans="1:31">
      <c r="A9655" s="60" t="str">
        <f>IF(G9655&amp;Q9655&lt;&gt;"",W9655&amp;Q9655,"")</f>
        <v/>
      </c>
      <c r="B9655" s="85" t="str">
        <f>IF(C9655&lt;&gt;"",LEFT(C9655,9),"")</f>
        <v/>
      </c>
      <c r="V9655" s="60" t="str">
        <f>W9655&amp;H9655</f>
        <v/>
      </c>
      <c r="W9655" s="60" t="str">
        <f>_xlfn.LET(_xlpm.TextCell,TEXT(G9655,"###"),IF(_xlpm.TextCell&lt;&gt;"",IF(StyleSpaceSplit,IFERROR(IF(FIND(" ",_xlpm.TextCell)&gt;=1,MID(_xlpm.TextCell,1,FIND(" ",_xlpm.TextCell)-1),_xlpm.TextCell),_xlpm.TextCell),_xlpm.TextCell),""))</f>
        <v/>
      </c>
      <c r="X9655" s="60" t="str">
        <f>IF(A9655&lt;&gt;"",IFERROR(IF(FIND(" ",G9655)&gt;=1,MID(G9655,FIND(" ",G9655)+1,LEN(G9655)),""),""),"")</f>
        <v/>
      </c>
      <c r="AC9655" s="51">
        <f>IFERROR(VALUE(MID($C9655,1,2)),0)</f>
        <v>0</v>
      </c>
      <c r="AD9655" s="44">
        <f>IFERROR(VALUE(MID($C9655,4,3)),0)</f>
        <v>0</v>
      </c>
      <c r="AE9655" s="51">
        <f>VALUE(RIGHT("00"&amp;AC9655,2)&amp;RIGHT("000"&amp;AD9655,3))</f>
        <v>0</v>
      </c>
    </row>
    <row r="9656" spans="1:31">
      <c r="A9656" s="60" t="str">
        <f>IF(G9656&amp;Q9656&lt;&gt;"",W9656&amp;Q9656,"")</f>
        <v/>
      </c>
      <c r="B9656" s="85" t="str">
        <f>IF(C9656&lt;&gt;"",LEFT(C9656,9),"")</f>
        <v/>
      </c>
      <c r="V9656" s="60" t="str">
        <f>W9656&amp;H9656</f>
        <v/>
      </c>
      <c r="W9656" s="60" t="str">
        <f>_xlfn.LET(_xlpm.TextCell,TEXT(G9656,"###"),IF(_xlpm.TextCell&lt;&gt;"",IF(StyleSpaceSplit,IFERROR(IF(FIND(" ",_xlpm.TextCell)&gt;=1,MID(_xlpm.TextCell,1,FIND(" ",_xlpm.TextCell)-1),_xlpm.TextCell),_xlpm.TextCell),_xlpm.TextCell),""))</f>
        <v/>
      </c>
      <c r="X9656" s="60" t="str">
        <f>IF(A9656&lt;&gt;"",IFERROR(IF(FIND(" ",G9656)&gt;=1,MID(G9656,FIND(" ",G9656)+1,LEN(G9656)),""),""),"")</f>
        <v/>
      </c>
      <c r="AC9656" s="51">
        <f>IFERROR(VALUE(MID($C9656,1,2)),0)</f>
        <v>0</v>
      </c>
      <c r="AD9656" s="44">
        <f>IFERROR(VALUE(MID($C9656,4,3)),0)</f>
        <v>0</v>
      </c>
      <c r="AE9656" s="51">
        <f>VALUE(RIGHT("00"&amp;AC9656,2)&amp;RIGHT("000"&amp;AD9656,3))</f>
        <v>0</v>
      </c>
    </row>
    <row r="9657" spans="1:31">
      <c r="A9657" s="60" t="str">
        <f>IF(G9657&amp;Q9657&lt;&gt;"",W9657&amp;Q9657,"")</f>
        <v/>
      </c>
      <c r="B9657" s="85" t="str">
        <f>IF(C9657&lt;&gt;"",LEFT(C9657,9),"")</f>
        <v/>
      </c>
      <c r="V9657" s="60" t="str">
        <f>W9657&amp;H9657</f>
        <v/>
      </c>
      <c r="W9657" s="60" t="str">
        <f>_xlfn.LET(_xlpm.TextCell,TEXT(G9657,"###"),IF(_xlpm.TextCell&lt;&gt;"",IF(StyleSpaceSplit,IFERROR(IF(FIND(" ",_xlpm.TextCell)&gt;=1,MID(_xlpm.TextCell,1,FIND(" ",_xlpm.TextCell)-1),_xlpm.TextCell),_xlpm.TextCell),_xlpm.TextCell),""))</f>
        <v/>
      </c>
      <c r="X9657" s="60" t="str">
        <f>IF(A9657&lt;&gt;"",IFERROR(IF(FIND(" ",G9657)&gt;=1,MID(G9657,FIND(" ",G9657)+1,LEN(G9657)),""),""),"")</f>
        <v/>
      </c>
      <c r="AC9657" s="51">
        <f>IFERROR(VALUE(MID($C9657,1,2)),0)</f>
        <v>0</v>
      </c>
      <c r="AD9657" s="44">
        <f>IFERROR(VALUE(MID($C9657,4,3)),0)</f>
        <v>0</v>
      </c>
      <c r="AE9657" s="51">
        <f>VALUE(RIGHT("00"&amp;AC9657,2)&amp;RIGHT("000"&amp;AD9657,3))</f>
        <v>0</v>
      </c>
    </row>
    <row r="9658" spans="1:31">
      <c r="A9658" s="60" t="str">
        <f>IF(G9658&amp;Q9658&lt;&gt;"",W9658&amp;Q9658,"")</f>
        <v/>
      </c>
      <c r="B9658" s="85" t="str">
        <f>IF(C9658&lt;&gt;"",LEFT(C9658,9),"")</f>
        <v/>
      </c>
      <c r="V9658" s="60" t="str">
        <f>W9658&amp;H9658</f>
        <v/>
      </c>
      <c r="W9658" s="60" t="str">
        <f>_xlfn.LET(_xlpm.TextCell,TEXT(G9658,"###"),IF(_xlpm.TextCell&lt;&gt;"",IF(StyleSpaceSplit,IFERROR(IF(FIND(" ",_xlpm.TextCell)&gt;=1,MID(_xlpm.TextCell,1,FIND(" ",_xlpm.TextCell)-1),_xlpm.TextCell),_xlpm.TextCell),_xlpm.TextCell),""))</f>
        <v/>
      </c>
      <c r="X9658" s="60" t="str">
        <f>IF(A9658&lt;&gt;"",IFERROR(IF(FIND(" ",G9658)&gt;=1,MID(G9658,FIND(" ",G9658)+1,LEN(G9658)),""),""),"")</f>
        <v/>
      </c>
      <c r="AC9658" s="51">
        <f>IFERROR(VALUE(MID($C9658,1,2)),0)</f>
        <v>0</v>
      </c>
      <c r="AD9658" s="44">
        <f>IFERROR(VALUE(MID($C9658,4,3)),0)</f>
        <v>0</v>
      </c>
      <c r="AE9658" s="51">
        <f>VALUE(RIGHT("00"&amp;AC9658,2)&amp;RIGHT("000"&amp;AD9658,3))</f>
        <v>0</v>
      </c>
    </row>
    <row r="9659" spans="1:31">
      <c r="A9659" s="60" t="str">
        <f>IF(G9659&amp;Q9659&lt;&gt;"",W9659&amp;Q9659,"")</f>
        <v/>
      </c>
      <c r="B9659" s="85" t="str">
        <f>IF(C9659&lt;&gt;"",LEFT(C9659,9),"")</f>
        <v/>
      </c>
      <c r="V9659" s="60" t="str">
        <f>W9659&amp;H9659</f>
        <v/>
      </c>
      <c r="W9659" s="60" t="str">
        <f>_xlfn.LET(_xlpm.TextCell,TEXT(G9659,"###"),IF(_xlpm.TextCell&lt;&gt;"",IF(StyleSpaceSplit,IFERROR(IF(FIND(" ",_xlpm.TextCell)&gt;=1,MID(_xlpm.TextCell,1,FIND(" ",_xlpm.TextCell)-1),_xlpm.TextCell),_xlpm.TextCell),_xlpm.TextCell),""))</f>
        <v/>
      </c>
      <c r="X9659" s="60" t="str">
        <f>IF(A9659&lt;&gt;"",IFERROR(IF(FIND(" ",G9659)&gt;=1,MID(G9659,FIND(" ",G9659)+1,LEN(G9659)),""),""),"")</f>
        <v/>
      </c>
      <c r="AC9659" s="51">
        <f>IFERROR(VALUE(MID($C9659,1,2)),0)</f>
        <v>0</v>
      </c>
      <c r="AD9659" s="44">
        <f>IFERROR(VALUE(MID($C9659,4,3)),0)</f>
        <v>0</v>
      </c>
      <c r="AE9659" s="51">
        <f>VALUE(RIGHT("00"&amp;AC9659,2)&amp;RIGHT("000"&amp;AD9659,3))</f>
        <v>0</v>
      </c>
    </row>
    <row r="9660" spans="1:31">
      <c r="A9660" s="60" t="str">
        <f>IF(G9660&amp;Q9660&lt;&gt;"",W9660&amp;Q9660,"")</f>
        <v/>
      </c>
      <c r="B9660" s="85" t="str">
        <f>IF(C9660&lt;&gt;"",LEFT(C9660,9),"")</f>
        <v/>
      </c>
      <c r="V9660" s="60" t="str">
        <f>W9660&amp;H9660</f>
        <v/>
      </c>
      <c r="W9660" s="60" t="str">
        <f>_xlfn.LET(_xlpm.TextCell,TEXT(G9660,"###"),IF(_xlpm.TextCell&lt;&gt;"",IF(StyleSpaceSplit,IFERROR(IF(FIND(" ",_xlpm.TextCell)&gt;=1,MID(_xlpm.TextCell,1,FIND(" ",_xlpm.TextCell)-1),_xlpm.TextCell),_xlpm.TextCell),_xlpm.TextCell),""))</f>
        <v/>
      </c>
      <c r="X9660" s="60" t="str">
        <f>IF(A9660&lt;&gt;"",IFERROR(IF(FIND(" ",G9660)&gt;=1,MID(G9660,FIND(" ",G9660)+1,LEN(G9660)),""),""),"")</f>
        <v/>
      </c>
      <c r="AC9660" s="51">
        <f>IFERROR(VALUE(MID($C9660,1,2)),0)</f>
        <v>0</v>
      </c>
      <c r="AD9660" s="44">
        <f>IFERROR(VALUE(MID($C9660,4,3)),0)</f>
        <v>0</v>
      </c>
      <c r="AE9660" s="51">
        <f>VALUE(RIGHT("00"&amp;AC9660,2)&amp;RIGHT("000"&amp;AD9660,3))</f>
        <v>0</v>
      </c>
    </row>
    <row r="9661" spans="1:31">
      <c r="A9661" s="60" t="str">
        <f>IF(G9661&amp;Q9661&lt;&gt;"",W9661&amp;Q9661,"")</f>
        <v/>
      </c>
      <c r="B9661" s="85" t="str">
        <f>IF(C9661&lt;&gt;"",LEFT(C9661,9),"")</f>
        <v/>
      </c>
      <c r="V9661" s="60" t="str">
        <f>W9661&amp;H9661</f>
        <v/>
      </c>
      <c r="W9661" s="60" t="str">
        <f>_xlfn.LET(_xlpm.TextCell,TEXT(G9661,"###"),IF(_xlpm.TextCell&lt;&gt;"",IF(StyleSpaceSplit,IFERROR(IF(FIND(" ",_xlpm.TextCell)&gt;=1,MID(_xlpm.TextCell,1,FIND(" ",_xlpm.TextCell)-1),_xlpm.TextCell),_xlpm.TextCell),_xlpm.TextCell),""))</f>
        <v/>
      </c>
      <c r="X9661" s="60" t="str">
        <f>IF(A9661&lt;&gt;"",IFERROR(IF(FIND(" ",G9661)&gt;=1,MID(G9661,FIND(" ",G9661)+1,LEN(G9661)),""),""),"")</f>
        <v/>
      </c>
      <c r="AC9661" s="51">
        <f>IFERROR(VALUE(MID($C9661,1,2)),0)</f>
        <v>0</v>
      </c>
      <c r="AD9661" s="44">
        <f>IFERROR(VALUE(MID($C9661,4,3)),0)</f>
        <v>0</v>
      </c>
      <c r="AE9661" s="51">
        <f>VALUE(RIGHT("00"&amp;AC9661,2)&amp;RIGHT("000"&amp;AD9661,3))</f>
        <v>0</v>
      </c>
    </row>
    <row r="9662" spans="1:31">
      <c r="A9662" s="60" t="str">
        <f>IF(G9662&amp;Q9662&lt;&gt;"",W9662&amp;Q9662,"")</f>
        <v/>
      </c>
      <c r="B9662" s="85" t="str">
        <f>IF(C9662&lt;&gt;"",LEFT(C9662,9),"")</f>
        <v/>
      </c>
      <c r="V9662" s="60" t="str">
        <f>W9662&amp;H9662</f>
        <v/>
      </c>
      <c r="W9662" s="60" t="str">
        <f>_xlfn.LET(_xlpm.TextCell,TEXT(G9662,"###"),IF(_xlpm.TextCell&lt;&gt;"",IF(StyleSpaceSplit,IFERROR(IF(FIND(" ",_xlpm.TextCell)&gt;=1,MID(_xlpm.TextCell,1,FIND(" ",_xlpm.TextCell)-1),_xlpm.TextCell),_xlpm.TextCell),_xlpm.TextCell),""))</f>
        <v/>
      </c>
      <c r="X9662" s="60" t="str">
        <f>IF(A9662&lt;&gt;"",IFERROR(IF(FIND(" ",G9662)&gt;=1,MID(G9662,FIND(" ",G9662)+1,LEN(G9662)),""),""),"")</f>
        <v/>
      </c>
      <c r="AC9662" s="51">
        <f>IFERROR(VALUE(MID($C9662,1,2)),0)</f>
        <v>0</v>
      </c>
      <c r="AD9662" s="44">
        <f>IFERROR(VALUE(MID($C9662,4,3)),0)</f>
        <v>0</v>
      </c>
      <c r="AE9662" s="51">
        <f>VALUE(RIGHT("00"&amp;AC9662,2)&amp;RIGHT("000"&amp;AD9662,3))</f>
        <v>0</v>
      </c>
    </row>
    <row r="9663" spans="1:31">
      <c r="A9663" s="60" t="str">
        <f>IF(G9663&amp;Q9663&lt;&gt;"",W9663&amp;Q9663,"")</f>
        <v/>
      </c>
      <c r="B9663" s="85" t="str">
        <f>IF(C9663&lt;&gt;"",LEFT(C9663,9),"")</f>
        <v/>
      </c>
      <c r="V9663" s="60" t="str">
        <f>W9663&amp;H9663</f>
        <v/>
      </c>
      <c r="W9663" s="60" t="str">
        <f>_xlfn.LET(_xlpm.TextCell,TEXT(G9663,"###"),IF(_xlpm.TextCell&lt;&gt;"",IF(StyleSpaceSplit,IFERROR(IF(FIND(" ",_xlpm.TextCell)&gt;=1,MID(_xlpm.TextCell,1,FIND(" ",_xlpm.TextCell)-1),_xlpm.TextCell),_xlpm.TextCell),_xlpm.TextCell),""))</f>
        <v/>
      </c>
      <c r="X9663" s="60" t="str">
        <f>IF(A9663&lt;&gt;"",IFERROR(IF(FIND(" ",G9663)&gt;=1,MID(G9663,FIND(" ",G9663)+1,LEN(G9663)),""),""),"")</f>
        <v/>
      </c>
      <c r="AC9663" s="51">
        <f>IFERROR(VALUE(MID($C9663,1,2)),0)</f>
        <v>0</v>
      </c>
      <c r="AD9663" s="44">
        <f>IFERROR(VALUE(MID($C9663,4,3)),0)</f>
        <v>0</v>
      </c>
      <c r="AE9663" s="51">
        <f>VALUE(RIGHT("00"&amp;AC9663,2)&amp;RIGHT("000"&amp;AD9663,3))</f>
        <v>0</v>
      </c>
    </row>
    <row r="9664" spans="1:31">
      <c r="A9664" s="60" t="str">
        <f>IF(G9664&amp;Q9664&lt;&gt;"",W9664&amp;Q9664,"")</f>
        <v/>
      </c>
      <c r="B9664" s="85" t="str">
        <f>IF(C9664&lt;&gt;"",LEFT(C9664,9),"")</f>
        <v/>
      </c>
      <c r="V9664" s="60" t="str">
        <f>W9664&amp;H9664</f>
        <v/>
      </c>
      <c r="W9664" s="60" t="str">
        <f>_xlfn.LET(_xlpm.TextCell,TEXT(G9664,"###"),IF(_xlpm.TextCell&lt;&gt;"",IF(StyleSpaceSplit,IFERROR(IF(FIND(" ",_xlpm.TextCell)&gt;=1,MID(_xlpm.TextCell,1,FIND(" ",_xlpm.TextCell)-1),_xlpm.TextCell),_xlpm.TextCell),_xlpm.TextCell),""))</f>
        <v/>
      </c>
      <c r="X9664" s="60" t="str">
        <f>IF(A9664&lt;&gt;"",IFERROR(IF(FIND(" ",G9664)&gt;=1,MID(G9664,FIND(" ",G9664)+1,LEN(G9664)),""),""),"")</f>
        <v/>
      </c>
      <c r="AC9664" s="51">
        <f>IFERROR(VALUE(MID($C9664,1,2)),0)</f>
        <v>0</v>
      </c>
      <c r="AD9664" s="44">
        <f>IFERROR(VALUE(MID($C9664,4,3)),0)</f>
        <v>0</v>
      </c>
      <c r="AE9664" s="51">
        <f>VALUE(RIGHT("00"&amp;AC9664,2)&amp;RIGHT("000"&amp;AD9664,3))</f>
        <v>0</v>
      </c>
    </row>
    <row r="9665" spans="1:31">
      <c r="A9665" s="60" t="str">
        <f>IF(G9665&amp;Q9665&lt;&gt;"",W9665&amp;Q9665,"")</f>
        <v/>
      </c>
      <c r="B9665" s="85" t="str">
        <f>IF(C9665&lt;&gt;"",LEFT(C9665,9),"")</f>
        <v/>
      </c>
      <c r="V9665" s="60" t="str">
        <f>W9665&amp;H9665</f>
        <v/>
      </c>
      <c r="W9665" s="60" t="str">
        <f>_xlfn.LET(_xlpm.TextCell,TEXT(G9665,"###"),IF(_xlpm.TextCell&lt;&gt;"",IF(StyleSpaceSplit,IFERROR(IF(FIND(" ",_xlpm.TextCell)&gt;=1,MID(_xlpm.TextCell,1,FIND(" ",_xlpm.TextCell)-1),_xlpm.TextCell),_xlpm.TextCell),_xlpm.TextCell),""))</f>
        <v/>
      </c>
      <c r="X9665" s="60" t="str">
        <f>IF(A9665&lt;&gt;"",IFERROR(IF(FIND(" ",G9665)&gt;=1,MID(G9665,FIND(" ",G9665)+1,LEN(G9665)),""),""),"")</f>
        <v/>
      </c>
      <c r="AC9665" s="51">
        <f>IFERROR(VALUE(MID($C9665,1,2)),0)</f>
        <v>0</v>
      </c>
      <c r="AD9665" s="44">
        <f>IFERROR(VALUE(MID($C9665,4,3)),0)</f>
        <v>0</v>
      </c>
      <c r="AE9665" s="51">
        <f>VALUE(RIGHT("00"&amp;AC9665,2)&amp;RIGHT("000"&amp;AD9665,3))</f>
        <v>0</v>
      </c>
    </row>
    <row r="9666" spans="1:31">
      <c r="A9666" s="60" t="str">
        <f>IF(G9666&amp;Q9666&lt;&gt;"",W9666&amp;Q9666,"")</f>
        <v/>
      </c>
      <c r="B9666" s="85" t="str">
        <f>IF(C9666&lt;&gt;"",LEFT(C9666,9),"")</f>
        <v/>
      </c>
      <c r="V9666" s="60" t="str">
        <f>W9666&amp;H9666</f>
        <v/>
      </c>
      <c r="W9666" s="60" t="str">
        <f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>IF(A9666&lt;&gt;"",IFERROR(IF(FIND(" ",G9666)&gt;=1,MID(G9666,FIND(" ",G9666)+1,LEN(G9666)),""),""),"")</f>
        <v/>
      </c>
      <c r="AC9666" s="51">
        <f>IFERROR(VALUE(MID($C9666,1,2)),0)</f>
        <v>0</v>
      </c>
      <c r="AD9666" s="44">
        <f>IFERROR(VALUE(MID($C9666,4,3)),0)</f>
        <v>0</v>
      </c>
      <c r="AE9666" s="51">
        <f>VALUE(RIGHT("00"&amp;AC9666,2)&amp;RIGHT("000"&amp;AD9666,3))</f>
        <v>0</v>
      </c>
    </row>
    <row r="9667" spans="1:31">
      <c r="A9667" s="60" t="str">
        <f>IF(G9667&amp;Q9667&lt;&gt;"",W9667&amp;Q9667,"")</f>
        <v/>
      </c>
      <c r="B9667" s="85" t="str">
        <f>IF(C9667&lt;&gt;"",LEFT(C9667,9),"")</f>
        <v/>
      </c>
      <c r="V9667" s="60" t="str">
        <f>W9667&amp;H9667</f>
        <v/>
      </c>
      <c r="W9667" s="60" t="str">
        <f>_xlfn.LET(_xlpm.TextCell,TEXT(G9667,"###"),IF(_xlpm.TextCell&lt;&gt;"",IF(StyleSpaceSplit,IFERROR(IF(FIND(" ",_xlpm.TextCell)&gt;=1,MID(_xlpm.TextCell,1,FIND(" ",_xlpm.TextCell)-1),_xlpm.TextCell),_xlpm.TextCell),_xlpm.TextCell),""))</f>
        <v/>
      </c>
      <c r="X9667" s="60" t="str">
        <f>IF(A9667&lt;&gt;"",IFERROR(IF(FIND(" ",G9667)&gt;=1,MID(G9667,FIND(" ",G9667)+1,LEN(G9667)),""),""),"")</f>
        <v/>
      </c>
      <c r="AC9667" s="51">
        <f>IFERROR(VALUE(MID($C9667,1,2)),0)</f>
        <v>0</v>
      </c>
      <c r="AD9667" s="44">
        <f>IFERROR(VALUE(MID($C9667,4,3)),0)</f>
        <v>0</v>
      </c>
      <c r="AE9667" s="51">
        <f>VALUE(RIGHT("00"&amp;AC9667,2)&amp;RIGHT("000"&amp;AD9667,3))</f>
        <v>0</v>
      </c>
    </row>
    <row r="9668" spans="1:31">
      <c r="A9668" s="60" t="str">
        <f>IF(G9668&amp;Q9668&lt;&gt;"",W9668&amp;Q9668,"")</f>
        <v/>
      </c>
      <c r="B9668" s="85" t="str">
        <f>IF(C9668&lt;&gt;"",LEFT(C9668,9),"")</f>
        <v/>
      </c>
      <c r="V9668" s="60" t="str">
        <f>W9668&amp;H9668</f>
        <v/>
      </c>
      <c r="W9668" s="60" t="str">
        <f>_xlfn.LET(_xlpm.TextCell,TEXT(G9668,"###"),IF(_xlpm.TextCell&lt;&gt;"",IF(StyleSpaceSplit,IFERROR(IF(FIND(" ",_xlpm.TextCell)&gt;=1,MID(_xlpm.TextCell,1,FIND(" ",_xlpm.TextCell)-1),_xlpm.TextCell),_xlpm.TextCell),_xlpm.TextCell),""))</f>
        <v/>
      </c>
      <c r="X9668" s="60" t="str">
        <f>IF(A9668&lt;&gt;"",IFERROR(IF(FIND(" ",G9668)&gt;=1,MID(G9668,FIND(" ",G9668)+1,LEN(G9668)),""),""),"")</f>
        <v/>
      </c>
      <c r="AC9668" s="51">
        <f>IFERROR(VALUE(MID($C9668,1,2)),0)</f>
        <v>0</v>
      </c>
      <c r="AD9668" s="44">
        <f>IFERROR(VALUE(MID($C9668,4,3)),0)</f>
        <v>0</v>
      </c>
      <c r="AE9668" s="51">
        <f>VALUE(RIGHT("00"&amp;AC9668,2)&amp;RIGHT("000"&amp;AD9668,3))</f>
        <v>0</v>
      </c>
    </row>
    <row r="9669" spans="1:31">
      <c r="A9669" s="60" t="str">
        <f>IF(G9669&amp;Q9669&lt;&gt;"",W9669&amp;Q9669,"")</f>
        <v/>
      </c>
      <c r="B9669" s="85" t="str">
        <f>IF(C9669&lt;&gt;"",LEFT(C9669,9),"")</f>
        <v/>
      </c>
      <c r="V9669" s="60" t="str">
        <f>W9669&amp;H9669</f>
        <v/>
      </c>
      <c r="W9669" s="60" t="str">
        <f>_xlfn.LET(_xlpm.TextCell,TEXT(G9669,"###"),IF(_xlpm.TextCell&lt;&gt;"",IF(StyleSpaceSplit,IFERROR(IF(FIND(" ",_xlpm.TextCell)&gt;=1,MID(_xlpm.TextCell,1,FIND(" ",_xlpm.TextCell)-1),_xlpm.TextCell),_xlpm.TextCell),_xlpm.TextCell),""))</f>
        <v/>
      </c>
      <c r="X9669" s="60" t="str">
        <f>IF(A9669&lt;&gt;"",IFERROR(IF(FIND(" ",G9669)&gt;=1,MID(G9669,FIND(" ",G9669)+1,LEN(G9669)),""),""),"")</f>
        <v/>
      </c>
      <c r="AC9669" s="51">
        <f>IFERROR(VALUE(MID($C9669,1,2)),0)</f>
        <v>0</v>
      </c>
      <c r="AD9669" s="44">
        <f>IFERROR(VALUE(MID($C9669,4,3)),0)</f>
        <v>0</v>
      </c>
      <c r="AE9669" s="51">
        <f>VALUE(RIGHT("00"&amp;AC9669,2)&amp;RIGHT("000"&amp;AD9669,3))</f>
        <v>0</v>
      </c>
    </row>
    <row r="9670" spans="1:31">
      <c r="A9670" s="60" t="str">
        <f>IF(G9670&amp;Q9670&lt;&gt;"",W9670&amp;Q9670,"")</f>
        <v/>
      </c>
      <c r="B9670" s="85" t="str">
        <f>IF(C9670&lt;&gt;"",LEFT(C9670,9),"")</f>
        <v/>
      </c>
      <c r="V9670" s="60" t="str">
        <f>W9670&amp;H9670</f>
        <v/>
      </c>
      <c r="W9670" s="60" t="str">
        <f>_xlfn.LET(_xlpm.TextCell,TEXT(G9670,"###"),IF(_xlpm.TextCell&lt;&gt;"",IF(StyleSpaceSplit,IFERROR(IF(FIND(" ",_xlpm.TextCell)&gt;=1,MID(_xlpm.TextCell,1,FIND(" ",_xlpm.TextCell)-1),_xlpm.TextCell),_xlpm.TextCell),_xlpm.TextCell),""))</f>
        <v/>
      </c>
      <c r="X9670" s="60" t="str">
        <f>IF(A9670&lt;&gt;"",IFERROR(IF(FIND(" ",G9670)&gt;=1,MID(G9670,FIND(" ",G9670)+1,LEN(G9670)),""),""),"")</f>
        <v/>
      </c>
      <c r="AC9670" s="51">
        <f>IFERROR(VALUE(MID($C9670,1,2)),0)</f>
        <v>0</v>
      </c>
      <c r="AD9670" s="44">
        <f>IFERROR(VALUE(MID($C9670,4,3)),0)</f>
        <v>0</v>
      </c>
      <c r="AE9670" s="51">
        <f>VALUE(RIGHT("00"&amp;AC9670,2)&amp;RIGHT("000"&amp;AD9670,3))</f>
        <v>0</v>
      </c>
    </row>
    <row r="9671" spans="1:31">
      <c r="A9671" s="60" t="str">
        <f>IF(G9671&amp;Q9671&lt;&gt;"",W9671&amp;Q9671,"")</f>
        <v/>
      </c>
      <c r="B9671" s="85" t="str">
        <f>IF(C9671&lt;&gt;"",LEFT(C9671,9),"")</f>
        <v/>
      </c>
      <c r="V9671" s="60" t="str">
        <f>W9671&amp;H9671</f>
        <v/>
      </c>
      <c r="W9671" s="60" t="str">
        <f>_xlfn.LET(_xlpm.TextCell,TEXT(G9671,"###"),IF(_xlpm.TextCell&lt;&gt;"",IF(StyleSpaceSplit,IFERROR(IF(FIND(" ",_xlpm.TextCell)&gt;=1,MID(_xlpm.TextCell,1,FIND(" ",_xlpm.TextCell)-1),_xlpm.TextCell),_xlpm.TextCell),_xlpm.TextCell),""))</f>
        <v/>
      </c>
      <c r="X9671" s="60" t="str">
        <f>IF(A9671&lt;&gt;"",IFERROR(IF(FIND(" ",G9671)&gt;=1,MID(G9671,FIND(" ",G9671)+1,LEN(G9671)),""),""),"")</f>
        <v/>
      </c>
      <c r="AC9671" s="51">
        <f>IFERROR(VALUE(MID($C9671,1,2)),0)</f>
        <v>0</v>
      </c>
      <c r="AD9671" s="44">
        <f>IFERROR(VALUE(MID($C9671,4,3)),0)</f>
        <v>0</v>
      </c>
      <c r="AE9671" s="51">
        <f>VALUE(RIGHT("00"&amp;AC9671,2)&amp;RIGHT("000"&amp;AD9671,3))</f>
        <v>0</v>
      </c>
    </row>
    <row r="9672" spans="1:31">
      <c r="A9672" s="60" t="str">
        <f>IF(G9672&amp;Q9672&lt;&gt;"",W9672&amp;Q9672,"")</f>
        <v/>
      </c>
      <c r="B9672" s="85" t="str">
        <f>IF(C9672&lt;&gt;"",LEFT(C9672,9),"")</f>
        <v/>
      </c>
      <c r="V9672" s="60" t="str">
        <f>W9672&amp;H9672</f>
        <v/>
      </c>
      <c r="W9672" s="60" t="str">
        <f>_xlfn.LET(_xlpm.TextCell,TEXT(G9672,"###"),IF(_xlpm.TextCell&lt;&gt;"",IF(StyleSpaceSplit,IFERROR(IF(FIND(" ",_xlpm.TextCell)&gt;=1,MID(_xlpm.TextCell,1,FIND(" ",_xlpm.TextCell)-1),_xlpm.TextCell),_xlpm.TextCell),_xlpm.TextCell),""))</f>
        <v/>
      </c>
      <c r="X9672" s="60" t="str">
        <f>IF(A9672&lt;&gt;"",IFERROR(IF(FIND(" ",G9672)&gt;=1,MID(G9672,FIND(" ",G9672)+1,LEN(G9672)),""),""),"")</f>
        <v/>
      </c>
      <c r="AC9672" s="51">
        <f>IFERROR(VALUE(MID($C9672,1,2)),0)</f>
        <v>0</v>
      </c>
      <c r="AD9672" s="44">
        <f>IFERROR(VALUE(MID($C9672,4,3)),0)</f>
        <v>0</v>
      </c>
      <c r="AE9672" s="51">
        <f>VALUE(RIGHT("00"&amp;AC9672,2)&amp;RIGHT("000"&amp;AD9672,3))</f>
        <v>0</v>
      </c>
    </row>
    <row r="9673" spans="1:31">
      <c r="A9673" s="60" t="str">
        <f>IF(G9673&amp;Q9673&lt;&gt;"",W9673&amp;Q9673,"")</f>
        <v/>
      </c>
      <c r="B9673" s="85" t="str">
        <f>IF(C9673&lt;&gt;"",LEFT(C9673,9),"")</f>
        <v/>
      </c>
      <c r="V9673" s="60" t="str">
        <f>W9673&amp;H9673</f>
        <v/>
      </c>
      <c r="W9673" s="60" t="str">
        <f>_xlfn.LET(_xlpm.TextCell,TEXT(G9673,"###"),IF(_xlpm.TextCell&lt;&gt;"",IF(StyleSpaceSplit,IFERROR(IF(FIND(" ",_xlpm.TextCell)&gt;=1,MID(_xlpm.TextCell,1,FIND(" ",_xlpm.TextCell)-1),_xlpm.TextCell),_xlpm.TextCell),_xlpm.TextCell),""))</f>
        <v/>
      </c>
      <c r="X9673" s="60" t="str">
        <f>IF(A9673&lt;&gt;"",IFERROR(IF(FIND(" ",G9673)&gt;=1,MID(G9673,FIND(" ",G9673)+1,LEN(G9673)),""),""),"")</f>
        <v/>
      </c>
      <c r="AC9673" s="51">
        <f>IFERROR(VALUE(MID($C9673,1,2)),0)</f>
        <v>0</v>
      </c>
      <c r="AD9673" s="44">
        <f>IFERROR(VALUE(MID($C9673,4,3)),0)</f>
        <v>0</v>
      </c>
      <c r="AE9673" s="51">
        <f>VALUE(RIGHT("00"&amp;AC9673,2)&amp;RIGHT("000"&amp;AD9673,3))</f>
        <v>0</v>
      </c>
    </row>
    <row r="9674" spans="1:31">
      <c r="A9674" s="60" t="str">
        <f>IF(G9674&amp;Q9674&lt;&gt;"",W9674&amp;Q9674,"")</f>
        <v/>
      </c>
      <c r="B9674" s="85" t="str">
        <f>IF(C9674&lt;&gt;"",LEFT(C9674,9),"")</f>
        <v/>
      </c>
      <c r="V9674" s="60" t="str">
        <f>W9674&amp;H9674</f>
        <v/>
      </c>
      <c r="W9674" s="60" t="str">
        <f>_xlfn.LET(_xlpm.TextCell,TEXT(G9674,"###"),IF(_xlpm.TextCell&lt;&gt;"",IF(StyleSpaceSplit,IFERROR(IF(FIND(" ",_xlpm.TextCell)&gt;=1,MID(_xlpm.TextCell,1,FIND(" ",_xlpm.TextCell)-1),_xlpm.TextCell),_xlpm.TextCell),_xlpm.TextCell),""))</f>
        <v/>
      </c>
      <c r="X9674" s="60" t="str">
        <f>IF(A9674&lt;&gt;"",IFERROR(IF(FIND(" ",G9674)&gt;=1,MID(G9674,FIND(" ",G9674)+1,LEN(G9674)),""),""),"")</f>
        <v/>
      </c>
      <c r="AC9674" s="51">
        <f>IFERROR(VALUE(MID($C9674,1,2)),0)</f>
        <v>0</v>
      </c>
      <c r="AD9674" s="44">
        <f>IFERROR(VALUE(MID($C9674,4,3)),0)</f>
        <v>0</v>
      </c>
      <c r="AE9674" s="51">
        <f>VALUE(RIGHT("00"&amp;AC9674,2)&amp;RIGHT("000"&amp;AD9674,3))</f>
        <v>0</v>
      </c>
    </row>
    <row r="9675" spans="1:31">
      <c r="A9675" s="60" t="str">
        <f>IF(G9675&amp;Q9675&lt;&gt;"",W9675&amp;Q9675,"")</f>
        <v/>
      </c>
      <c r="B9675" s="85" t="str">
        <f>IF(C9675&lt;&gt;"",LEFT(C9675,9),"")</f>
        <v/>
      </c>
      <c r="V9675" s="60" t="str">
        <f>W9675&amp;H9675</f>
        <v/>
      </c>
      <c r="W9675" s="60" t="str">
        <f>_xlfn.LET(_xlpm.TextCell,TEXT(G9675,"###"),IF(_xlpm.TextCell&lt;&gt;"",IF(StyleSpaceSplit,IFERROR(IF(FIND(" ",_xlpm.TextCell)&gt;=1,MID(_xlpm.TextCell,1,FIND(" ",_xlpm.TextCell)-1),_xlpm.TextCell),_xlpm.TextCell),_xlpm.TextCell),""))</f>
        <v/>
      </c>
      <c r="X9675" s="60" t="str">
        <f>IF(A9675&lt;&gt;"",IFERROR(IF(FIND(" ",G9675)&gt;=1,MID(G9675,FIND(" ",G9675)+1,LEN(G9675)),""),""),"")</f>
        <v/>
      </c>
      <c r="AC9675" s="51">
        <f>IFERROR(VALUE(MID($C9675,1,2)),0)</f>
        <v>0</v>
      </c>
      <c r="AD9675" s="44">
        <f>IFERROR(VALUE(MID($C9675,4,3)),0)</f>
        <v>0</v>
      </c>
      <c r="AE9675" s="51">
        <f>VALUE(RIGHT("00"&amp;AC9675,2)&amp;RIGHT("000"&amp;AD9675,3))</f>
        <v>0</v>
      </c>
    </row>
    <row r="9676" spans="1:31">
      <c r="A9676" s="60" t="str">
        <f>IF(G9676&amp;Q9676&lt;&gt;"",W9676&amp;Q9676,"")</f>
        <v/>
      </c>
      <c r="B9676" s="85" t="str">
        <f>IF(C9676&lt;&gt;"",LEFT(C9676,9),"")</f>
        <v/>
      </c>
      <c r="V9676" s="60" t="str">
        <f>W9676&amp;H9676</f>
        <v/>
      </c>
      <c r="W9676" s="60" t="str">
        <f>_xlfn.LET(_xlpm.TextCell,TEXT(G9676,"###"),IF(_xlpm.TextCell&lt;&gt;"",IF(StyleSpaceSplit,IFERROR(IF(FIND(" ",_xlpm.TextCell)&gt;=1,MID(_xlpm.TextCell,1,FIND(" ",_xlpm.TextCell)-1),_xlpm.TextCell),_xlpm.TextCell),_xlpm.TextCell),""))</f>
        <v/>
      </c>
      <c r="X9676" s="60" t="str">
        <f>IF(A9676&lt;&gt;"",IFERROR(IF(FIND(" ",G9676)&gt;=1,MID(G9676,FIND(" ",G9676)+1,LEN(G9676)),""),""),"")</f>
        <v/>
      </c>
      <c r="AC9676" s="51">
        <f>IFERROR(VALUE(MID($C9676,1,2)),0)</f>
        <v>0</v>
      </c>
      <c r="AD9676" s="44">
        <f>IFERROR(VALUE(MID($C9676,4,3)),0)</f>
        <v>0</v>
      </c>
      <c r="AE9676" s="51">
        <f>VALUE(RIGHT("00"&amp;AC9676,2)&amp;RIGHT("000"&amp;AD9676,3))</f>
        <v>0</v>
      </c>
    </row>
    <row r="9677" spans="1:31">
      <c r="A9677" s="60" t="str">
        <f>IF(G9677&amp;Q9677&lt;&gt;"",W9677&amp;Q9677,"")</f>
        <v/>
      </c>
      <c r="B9677" s="85" t="str">
        <f>IF(C9677&lt;&gt;"",LEFT(C9677,9),"")</f>
        <v/>
      </c>
      <c r="V9677" s="60" t="str">
        <f>W9677&amp;H9677</f>
        <v/>
      </c>
      <c r="W9677" s="60" t="str">
        <f>_xlfn.LET(_xlpm.TextCell,TEXT(G9677,"###"),IF(_xlpm.TextCell&lt;&gt;"",IF(StyleSpaceSplit,IFERROR(IF(FIND(" ",_xlpm.TextCell)&gt;=1,MID(_xlpm.TextCell,1,FIND(" ",_xlpm.TextCell)-1),_xlpm.TextCell),_xlpm.TextCell),_xlpm.TextCell),""))</f>
        <v/>
      </c>
      <c r="X9677" s="60" t="str">
        <f>IF(A9677&lt;&gt;"",IFERROR(IF(FIND(" ",G9677)&gt;=1,MID(G9677,FIND(" ",G9677)+1,LEN(G9677)),""),""),"")</f>
        <v/>
      </c>
      <c r="AC9677" s="51">
        <f>IFERROR(VALUE(MID($C9677,1,2)),0)</f>
        <v>0</v>
      </c>
      <c r="AD9677" s="44">
        <f>IFERROR(VALUE(MID($C9677,4,3)),0)</f>
        <v>0</v>
      </c>
      <c r="AE9677" s="51">
        <f>VALUE(RIGHT("00"&amp;AC9677,2)&amp;RIGHT("000"&amp;AD9677,3))</f>
        <v>0</v>
      </c>
    </row>
    <row r="9678" spans="1:31">
      <c r="A9678" s="60" t="str">
        <f>IF(G9678&amp;Q9678&lt;&gt;"",W9678&amp;Q9678,"")</f>
        <v/>
      </c>
      <c r="B9678" s="85" t="str">
        <f>IF(C9678&lt;&gt;"",LEFT(C9678,9),"")</f>
        <v/>
      </c>
      <c r="V9678" s="60" t="str">
        <f>W9678&amp;H9678</f>
        <v/>
      </c>
      <c r="W9678" s="60" t="str">
        <f>_xlfn.LET(_xlpm.TextCell,TEXT(G9678,"###"),IF(_xlpm.TextCell&lt;&gt;"",IF(StyleSpaceSplit,IFERROR(IF(FIND(" ",_xlpm.TextCell)&gt;=1,MID(_xlpm.TextCell,1,FIND(" ",_xlpm.TextCell)-1),_xlpm.TextCell),_xlpm.TextCell),_xlpm.TextCell),""))</f>
        <v/>
      </c>
      <c r="X9678" s="60" t="str">
        <f>IF(A9678&lt;&gt;"",IFERROR(IF(FIND(" ",G9678)&gt;=1,MID(G9678,FIND(" ",G9678)+1,LEN(G9678)),""),""),"")</f>
        <v/>
      </c>
      <c r="AC9678" s="51">
        <f>IFERROR(VALUE(MID($C9678,1,2)),0)</f>
        <v>0</v>
      </c>
      <c r="AD9678" s="44">
        <f>IFERROR(VALUE(MID($C9678,4,3)),0)</f>
        <v>0</v>
      </c>
      <c r="AE9678" s="51">
        <f>VALUE(RIGHT("00"&amp;AC9678,2)&amp;RIGHT("000"&amp;AD9678,3))</f>
        <v>0</v>
      </c>
    </row>
    <row r="9679" spans="1:31">
      <c r="A9679" s="60" t="str">
        <f>IF(G9679&amp;Q9679&lt;&gt;"",W9679&amp;Q9679,"")</f>
        <v/>
      </c>
      <c r="B9679" s="85" t="str">
        <f>IF(C9679&lt;&gt;"",LEFT(C9679,9),"")</f>
        <v/>
      </c>
      <c r="V9679" s="60" t="str">
        <f>W9679&amp;H9679</f>
        <v/>
      </c>
      <c r="W9679" s="60" t="str">
        <f>_xlfn.LET(_xlpm.TextCell,TEXT(G9679,"###"),IF(_xlpm.TextCell&lt;&gt;"",IF(StyleSpaceSplit,IFERROR(IF(FIND(" ",_xlpm.TextCell)&gt;=1,MID(_xlpm.TextCell,1,FIND(" ",_xlpm.TextCell)-1),_xlpm.TextCell),_xlpm.TextCell),_xlpm.TextCell),""))</f>
        <v/>
      </c>
      <c r="X9679" s="60" t="str">
        <f>IF(A9679&lt;&gt;"",IFERROR(IF(FIND(" ",G9679)&gt;=1,MID(G9679,FIND(" ",G9679)+1,LEN(G9679)),""),""),"")</f>
        <v/>
      </c>
      <c r="AC9679" s="51">
        <f>IFERROR(VALUE(MID($C9679,1,2)),0)</f>
        <v>0</v>
      </c>
      <c r="AD9679" s="44">
        <f>IFERROR(VALUE(MID($C9679,4,3)),0)</f>
        <v>0</v>
      </c>
      <c r="AE9679" s="51">
        <f>VALUE(RIGHT("00"&amp;AC9679,2)&amp;RIGHT("000"&amp;AD9679,3))</f>
        <v>0</v>
      </c>
    </row>
    <row r="9680" spans="1:31">
      <c r="A9680" s="60" t="str">
        <f>IF(G9680&amp;Q9680&lt;&gt;"",W9680&amp;Q9680,"")</f>
        <v/>
      </c>
      <c r="B9680" s="85" t="str">
        <f>IF(C9680&lt;&gt;"",LEFT(C9680,9),"")</f>
        <v/>
      </c>
      <c r="V9680" s="60" t="str">
        <f>W9680&amp;H9680</f>
        <v/>
      </c>
      <c r="W9680" s="60" t="str">
        <f>_xlfn.LET(_xlpm.TextCell,TEXT(G9680,"###"),IF(_xlpm.TextCell&lt;&gt;"",IF(StyleSpaceSplit,IFERROR(IF(FIND(" ",_xlpm.TextCell)&gt;=1,MID(_xlpm.TextCell,1,FIND(" ",_xlpm.TextCell)-1),_xlpm.TextCell),_xlpm.TextCell),_xlpm.TextCell),""))</f>
        <v/>
      </c>
      <c r="X9680" s="60" t="str">
        <f>IF(A9680&lt;&gt;"",IFERROR(IF(FIND(" ",G9680)&gt;=1,MID(G9680,FIND(" ",G9680)+1,LEN(G9680)),""),""),"")</f>
        <v/>
      </c>
      <c r="AC9680" s="51">
        <f>IFERROR(VALUE(MID($C9680,1,2)),0)</f>
        <v>0</v>
      </c>
      <c r="AD9680" s="44">
        <f>IFERROR(VALUE(MID($C9680,4,3)),0)</f>
        <v>0</v>
      </c>
      <c r="AE9680" s="51">
        <f>VALUE(RIGHT("00"&amp;AC9680,2)&amp;RIGHT("000"&amp;AD9680,3))</f>
        <v>0</v>
      </c>
    </row>
    <row r="9681" spans="1:31">
      <c r="A9681" s="60" t="str">
        <f>IF(G9681&amp;Q9681&lt;&gt;"",W9681&amp;Q9681,"")</f>
        <v/>
      </c>
      <c r="B9681" s="85" t="str">
        <f>IF(C9681&lt;&gt;"",LEFT(C9681,9),"")</f>
        <v/>
      </c>
      <c r="V9681" s="60" t="str">
        <f>W9681&amp;H9681</f>
        <v/>
      </c>
      <c r="W9681" s="60" t="str">
        <f>_xlfn.LET(_xlpm.TextCell,TEXT(G9681,"###"),IF(_xlpm.TextCell&lt;&gt;"",IF(StyleSpaceSplit,IFERROR(IF(FIND(" ",_xlpm.TextCell)&gt;=1,MID(_xlpm.TextCell,1,FIND(" ",_xlpm.TextCell)-1),_xlpm.TextCell),_xlpm.TextCell),_xlpm.TextCell),""))</f>
        <v/>
      </c>
      <c r="X9681" s="60" t="str">
        <f>IF(A9681&lt;&gt;"",IFERROR(IF(FIND(" ",G9681)&gt;=1,MID(G9681,FIND(" ",G9681)+1,LEN(G9681)),""),""),"")</f>
        <v/>
      </c>
      <c r="AC9681" s="51">
        <f>IFERROR(VALUE(MID($C9681,1,2)),0)</f>
        <v>0</v>
      </c>
      <c r="AD9681" s="44">
        <f>IFERROR(VALUE(MID($C9681,4,3)),0)</f>
        <v>0</v>
      </c>
      <c r="AE9681" s="51">
        <f>VALUE(RIGHT("00"&amp;AC9681,2)&amp;RIGHT("000"&amp;AD9681,3))</f>
        <v>0</v>
      </c>
    </row>
    <row r="9682" spans="1:31">
      <c r="A9682" s="60" t="str">
        <f>IF(G9682&amp;Q9682&lt;&gt;"",W9682&amp;Q9682,"")</f>
        <v/>
      </c>
      <c r="B9682" s="85" t="str">
        <f>IF(C9682&lt;&gt;"",LEFT(C9682,9),"")</f>
        <v/>
      </c>
      <c r="V9682" s="60" t="str">
        <f>W9682&amp;H9682</f>
        <v/>
      </c>
      <c r="W9682" s="60" t="str">
        <f>_xlfn.LET(_xlpm.TextCell,TEXT(G9682,"###"),IF(_xlpm.TextCell&lt;&gt;"",IF(StyleSpaceSplit,IFERROR(IF(FIND(" ",_xlpm.TextCell)&gt;=1,MID(_xlpm.TextCell,1,FIND(" ",_xlpm.TextCell)-1),_xlpm.TextCell),_xlpm.TextCell),_xlpm.TextCell),""))</f>
        <v/>
      </c>
      <c r="X9682" s="60" t="str">
        <f>IF(A9682&lt;&gt;"",IFERROR(IF(FIND(" ",G9682)&gt;=1,MID(G9682,FIND(" ",G9682)+1,LEN(G9682)),""),""),"")</f>
        <v/>
      </c>
      <c r="AC9682" s="51">
        <f>IFERROR(VALUE(MID($C9682,1,2)),0)</f>
        <v>0</v>
      </c>
      <c r="AD9682" s="44">
        <f>IFERROR(VALUE(MID($C9682,4,3)),0)</f>
        <v>0</v>
      </c>
      <c r="AE9682" s="51">
        <f>VALUE(RIGHT("00"&amp;AC9682,2)&amp;RIGHT("000"&amp;AD9682,3))</f>
        <v>0</v>
      </c>
    </row>
    <row r="9683" spans="1:31">
      <c r="A9683" s="60" t="str">
        <f>IF(G9683&amp;Q9683&lt;&gt;"",W9683&amp;Q9683,"")</f>
        <v/>
      </c>
      <c r="B9683" s="85" t="str">
        <f>IF(C9683&lt;&gt;"",LEFT(C9683,9),"")</f>
        <v/>
      </c>
      <c r="V9683" s="60" t="str">
        <f>W9683&amp;H9683</f>
        <v/>
      </c>
      <c r="W9683" s="60" t="str">
        <f>_xlfn.LET(_xlpm.TextCell,TEXT(G9683,"###"),IF(_xlpm.TextCell&lt;&gt;"",IF(StyleSpaceSplit,IFERROR(IF(FIND(" ",_xlpm.TextCell)&gt;=1,MID(_xlpm.TextCell,1,FIND(" ",_xlpm.TextCell)-1),_xlpm.TextCell),_xlpm.TextCell),_xlpm.TextCell),""))</f>
        <v/>
      </c>
      <c r="X9683" s="60" t="str">
        <f>IF(A9683&lt;&gt;"",IFERROR(IF(FIND(" ",G9683)&gt;=1,MID(G9683,FIND(" ",G9683)+1,LEN(G9683)),""),""),"")</f>
        <v/>
      </c>
      <c r="AC9683" s="51">
        <f>IFERROR(VALUE(MID($C9683,1,2)),0)</f>
        <v>0</v>
      </c>
      <c r="AD9683" s="44">
        <f>IFERROR(VALUE(MID($C9683,4,3)),0)</f>
        <v>0</v>
      </c>
      <c r="AE9683" s="51">
        <f>VALUE(RIGHT("00"&amp;AC9683,2)&amp;RIGHT("000"&amp;AD9683,3))</f>
        <v>0</v>
      </c>
    </row>
    <row r="9684" spans="1:31">
      <c r="A9684" s="60" t="str">
        <f>IF(G9684&amp;Q9684&lt;&gt;"",W9684&amp;Q9684,"")</f>
        <v/>
      </c>
      <c r="B9684" s="85" t="str">
        <f>IF(C9684&lt;&gt;"",LEFT(C9684,9),"")</f>
        <v/>
      </c>
      <c r="V9684" s="60" t="str">
        <f>W9684&amp;H9684</f>
        <v/>
      </c>
      <c r="W9684" s="60" t="str">
        <f>_xlfn.LET(_xlpm.TextCell,TEXT(G9684,"###"),IF(_xlpm.TextCell&lt;&gt;"",IF(StyleSpaceSplit,IFERROR(IF(FIND(" ",_xlpm.TextCell)&gt;=1,MID(_xlpm.TextCell,1,FIND(" ",_xlpm.TextCell)-1),_xlpm.TextCell),_xlpm.TextCell),_xlpm.TextCell),""))</f>
        <v/>
      </c>
      <c r="X9684" s="60" t="str">
        <f>IF(A9684&lt;&gt;"",IFERROR(IF(FIND(" ",G9684)&gt;=1,MID(G9684,FIND(" ",G9684)+1,LEN(G9684)),""),""),"")</f>
        <v/>
      </c>
      <c r="AC9684" s="51">
        <f>IFERROR(VALUE(MID($C9684,1,2)),0)</f>
        <v>0</v>
      </c>
      <c r="AD9684" s="44">
        <f>IFERROR(VALUE(MID($C9684,4,3)),0)</f>
        <v>0</v>
      </c>
      <c r="AE9684" s="51">
        <f>VALUE(RIGHT("00"&amp;AC9684,2)&amp;RIGHT("000"&amp;AD9684,3))</f>
        <v>0</v>
      </c>
    </row>
    <row r="9685" spans="1:31">
      <c r="A9685" s="60" t="str">
        <f>IF(G9685&amp;Q9685&lt;&gt;"",W9685&amp;Q9685,"")</f>
        <v/>
      </c>
      <c r="B9685" s="85" t="str">
        <f>IF(C9685&lt;&gt;"",LEFT(C9685,9),"")</f>
        <v/>
      </c>
      <c r="V9685" s="60" t="str">
        <f>W9685&amp;H9685</f>
        <v/>
      </c>
      <c r="W9685" s="60" t="str">
        <f>_xlfn.LET(_xlpm.TextCell,TEXT(G9685,"###"),IF(_xlpm.TextCell&lt;&gt;"",IF(StyleSpaceSplit,IFERROR(IF(FIND(" ",_xlpm.TextCell)&gt;=1,MID(_xlpm.TextCell,1,FIND(" ",_xlpm.TextCell)-1),_xlpm.TextCell),_xlpm.TextCell),_xlpm.TextCell),""))</f>
        <v/>
      </c>
      <c r="X9685" s="60" t="str">
        <f>IF(A9685&lt;&gt;"",IFERROR(IF(FIND(" ",G9685)&gt;=1,MID(G9685,FIND(" ",G9685)+1,LEN(G9685)),""),""),"")</f>
        <v/>
      </c>
      <c r="AC9685" s="51">
        <f>IFERROR(VALUE(MID($C9685,1,2)),0)</f>
        <v>0</v>
      </c>
      <c r="AD9685" s="44">
        <f>IFERROR(VALUE(MID($C9685,4,3)),0)</f>
        <v>0</v>
      </c>
      <c r="AE9685" s="51">
        <f>VALUE(RIGHT("00"&amp;AC9685,2)&amp;RIGHT("000"&amp;AD9685,3))</f>
        <v>0</v>
      </c>
    </row>
    <row r="9686" spans="1:31">
      <c r="A9686" s="60" t="str">
        <f>IF(G9686&amp;Q9686&lt;&gt;"",W9686&amp;Q9686,"")</f>
        <v/>
      </c>
      <c r="B9686" s="85" t="str">
        <f>IF(C9686&lt;&gt;"",LEFT(C9686,9),"")</f>
        <v/>
      </c>
      <c r="V9686" s="60" t="str">
        <f>W9686&amp;H9686</f>
        <v/>
      </c>
      <c r="W9686" s="60" t="str">
        <f>_xlfn.LET(_xlpm.TextCell,TEXT(G9686,"###"),IF(_xlpm.TextCell&lt;&gt;"",IF(StyleSpaceSplit,IFERROR(IF(FIND(" ",_xlpm.TextCell)&gt;=1,MID(_xlpm.TextCell,1,FIND(" ",_xlpm.TextCell)-1),_xlpm.TextCell),_xlpm.TextCell),_xlpm.TextCell),""))</f>
        <v/>
      </c>
      <c r="X9686" s="60" t="str">
        <f>IF(A9686&lt;&gt;"",IFERROR(IF(FIND(" ",G9686)&gt;=1,MID(G9686,FIND(" ",G9686)+1,LEN(G9686)),""),""),"")</f>
        <v/>
      </c>
      <c r="AC9686" s="51">
        <f>IFERROR(VALUE(MID($C9686,1,2)),0)</f>
        <v>0</v>
      </c>
      <c r="AD9686" s="44">
        <f>IFERROR(VALUE(MID($C9686,4,3)),0)</f>
        <v>0</v>
      </c>
      <c r="AE9686" s="51">
        <f>VALUE(RIGHT("00"&amp;AC9686,2)&amp;RIGHT("000"&amp;AD9686,3))</f>
        <v>0</v>
      </c>
    </row>
    <row r="9687" spans="1:31">
      <c r="A9687" s="60" t="str">
        <f>IF(G9687&amp;Q9687&lt;&gt;"",W9687&amp;Q9687,"")</f>
        <v/>
      </c>
      <c r="B9687" s="85" t="str">
        <f>IF(C9687&lt;&gt;"",LEFT(C9687,9),"")</f>
        <v/>
      </c>
      <c r="V9687" s="60" t="str">
        <f>W9687&amp;H9687</f>
        <v/>
      </c>
      <c r="W9687" s="60" t="str">
        <f>_xlfn.LET(_xlpm.TextCell,TEXT(G9687,"###"),IF(_xlpm.TextCell&lt;&gt;"",IF(StyleSpaceSplit,IFERROR(IF(FIND(" ",_xlpm.TextCell)&gt;=1,MID(_xlpm.TextCell,1,FIND(" ",_xlpm.TextCell)-1),_xlpm.TextCell),_xlpm.TextCell),_xlpm.TextCell),""))</f>
        <v/>
      </c>
      <c r="X9687" s="60" t="str">
        <f>IF(A9687&lt;&gt;"",IFERROR(IF(FIND(" ",G9687)&gt;=1,MID(G9687,FIND(" ",G9687)+1,LEN(G9687)),""),""),"")</f>
        <v/>
      </c>
      <c r="AC9687" s="51">
        <f>IFERROR(VALUE(MID($C9687,1,2)),0)</f>
        <v>0</v>
      </c>
      <c r="AD9687" s="44">
        <f>IFERROR(VALUE(MID($C9687,4,3)),0)</f>
        <v>0</v>
      </c>
      <c r="AE9687" s="51">
        <f>VALUE(RIGHT("00"&amp;AC9687,2)&amp;RIGHT("000"&amp;AD9687,3))</f>
        <v>0</v>
      </c>
    </row>
    <row r="9688" spans="1:31">
      <c r="A9688" s="60" t="str">
        <f>IF(G9688&amp;Q9688&lt;&gt;"",W9688&amp;Q9688,"")</f>
        <v/>
      </c>
      <c r="B9688" s="85" t="str">
        <f>IF(C9688&lt;&gt;"",LEFT(C9688,9),"")</f>
        <v/>
      </c>
      <c r="V9688" s="60" t="str">
        <f>W9688&amp;H9688</f>
        <v/>
      </c>
      <c r="W9688" s="60" t="str">
        <f>_xlfn.LET(_xlpm.TextCell,TEXT(G9688,"###"),IF(_xlpm.TextCell&lt;&gt;"",IF(StyleSpaceSplit,IFERROR(IF(FIND(" ",_xlpm.TextCell)&gt;=1,MID(_xlpm.TextCell,1,FIND(" ",_xlpm.TextCell)-1),_xlpm.TextCell),_xlpm.TextCell),_xlpm.TextCell),""))</f>
        <v/>
      </c>
      <c r="X9688" s="60" t="str">
        <f>IF(A9688&lt;&gt;"",IFERROR(IF(FIND(" ",G9688)&gt;=1,MID(G9688,FIND(" ",G9688)+1,LEN(G9688)),""),""),"")</f>
        <v/>
      </c>
      <c r="AC9688" s="51">
        <f>IFERROR(VALUE(MID($C9688,1,2)),0)</f>
        <v>0</v>
      </c>
      <c r="AD9688" s="44">
        <f>IFERROR(VALUE(MID($C9688,4,3)),0)</f>
        <v>0</v>
      </c>
      <c r="AE9688" s="51">
        <f>VALUE(RIGHT("00"&amp;AC9688,2)&amp;RIGHT("000"&amp;AD9688,3))</f>
        <v>0</v>
      </c>
    </row>
    <row r="9689" spans="1:31">
      <c r="A9689" s="60" t="str">
        <f>IF(G9689&amp;Q9689&lt;&gt;"",W9689&amp;Q9689,"")</f>
        <v/>
      </c>
      <c r="B9689" s="85" t="str">
        <f>IF(C9689&lt;&gt;"",LEFT(C9689,9),"")</f>
        <v/>
      </c>
      <c r="V9689" s="60" t="str">
        <f>W9689&amp;H9689</f>
        <v/>
      </c>
      <c r="W9689" s="60" t="str">
        <f>_xlfn.LET(_xlpm.TextCell,TEXT(G9689,"###"),IF(_xlpm.TextCell&lt;&gt;"",IF(StyleSpaceSplit,IFERROR(IF(FIND(" ",_xlpm.TextCell)&gt;=1,MID(_xlpm.TextCell,1,FIND(" ",_xlpm.TextCell)-1),_xlpm.TextCell),_xlpm.TextCell),_xlpm.TextCell),""))</f>
        <v/>
      </c>
      <c r="X9689" s="60" t="str">
        <f>IF(A9689&lt;&gt;"",IFERROR(IF(FIND(" ",G9689)&gt;=1,MID(G9689,FIND(" ",G9689)+1,LEN(G9689)),""),""),"")</f>
        <v/>
      </c>
      <c r="AC9689" s="51">
        <f>IFERROR(VALUE(MID($C9689,1,2)),0)</f>
        <v>0</v>
      </c>
      <c r="AD9689" s="44">
        <f>IFERROR(VALUE(MID($C9689,4,3)),0)</f>
        <v>0</v>
      </c>
      <c r="AE9689" s="51">
        <f>VALUE(RIGHT("00"&amp;AC9689,2)&amp;RIGHT("000"&amp;AD9689,3))</f>
        <v>0</v>
      </c>
    </row>
    <row r="9690" spans="1:31">
      <c r="A9690" s="60" t="str">
        <f>IF(G9690&amp;Q9690&lt;&gt;"",W9690&amp;Q9690,"")</f>
        <v/>
      </c>
      <c r="B9690" s="85" t="str">
        <f>IF(C9690&lt;&gt;"",LEFT(C9690,9),"")</f>
        <v/>
      </c>
      <c r="V9690" s="60" t="str">
        <f>W9690&amp;H9690</f>
        <v/>
      </c>
      <c r="W9690" s="60" t="str">
        <f>_xlfn.LET(_xlpm.TextCell,TEXT(G9690,"###"),IF(_xlpm.TextCell&lt;&gt;"",IF(StyleSpaceSplit,IFERROR(IF(FIND(" ",_xlpm.TextCell)&gt;=1,MID(_xlpm.TextCell,1,FIND(" ",_xlpm.TextCell)-1),_xlpm.TextCell),_xlpm.TextCell),_xlpm.TextCell),""))</f>
        <v/>
      </c>
      <c r="X9690" s="60" t="str">
        <f>IF(A9690&lt;&gt;"",IFERROR(IF(FIND(" ",G9690)&gt;=1,MID(G9690,FIND(" ",G9690)+1,LEN(G9690)),""),""),"")</f>
        <v/>
      </c>
      <c r="AC9690" s="51">
        <f>IFERROR(VALUE(MID($C9690,1,2)),0)</f>
        <v>0</v>
      </c>
      <c r="AD9690" s="44">
        <f>IFERROR(VALUE(MID($C9690,4,3)),0)</f>
        <v>0</v>
      </c>
      <c r="AE9690" s="51">
        <f>VALUE(RIGHT("00"&amp;AC9690,2)&amp;RIGHT("000"&amp;AD9690,3))</f>
        <v>0</v>
      </c>
    </row>
    <row r="9691" spans="1:31">
      <c r="A9691" s="60" t="str">
        <f>IF(G9691&amp;Q9691&lt;&gt;"",W9691&amp;Q9691,"")</f>
        <v/>
      </c>
      <c r="B9691" s="85" t="str">
        <f>IF(C9691&lt;&gt;"",LEFT(C9691,9),"")</f>
        <v/>
      </c>
      <c r="V9691" s="60" t="str">
        <f>W9691&amp;H9691</f>
        <v/>
      </c>
      <c r="W9691" s="60" t="str">
        <f>_xlfn.LET(_xlpm.TextCell,TEXT(G9691,"###"),IF(_xlpm.TextCell&lt;&gt;"",IF(StyleSpaceSplit,IFERROR(IF(FIND(" ",_xlpm.TextCell)&gt;=1,MID(_xlpm.TextCell,1,FIND(" ",_xlpm.TextCell)-1),_xlpm.TextCell),_xlpm.TextCell),_xlpm.TextCell),""))</f>
        <v/>
      </c>
      <c r="X9691" s="60" t="str">
        <f>IF(A9691&lt;&gt;"",IFERROR(IF(FIND(" ",G9691)&gt;=1,MID(G9691,FIND(" ",G9691)+1,LEN(G9691)),""),""),"")</f>
        <v/>
      </c>
      <c r="AC9691" s="51">
        <f>IFERROR(VALUE(MID($C9691,1,2)),0)</f>
        <v>0</v>
      </c>
      <c r="AD9691" s="44">
        <f>IFERROR(VALUE(MID($C9691,4,3)),0)</f>
        <v>0</v>
      </c>
      <c r="AE9691" s="51">
        <f>VALUE(RIGHT("00"&amp;AC9691,2)&amp;RIGHT("000"&amp;AD9691,3))</f>
        <v>0</v>
      </c>
    </row>
    <row r="9692" spans="1:31">
      <c r="A9692" s="60" t="str">
        <f>IF(G9692&amp;Q9692&lt;&gt;"",W9692&amp;Q9692,"")</f>
        <v/>
      </c>
      <c r="B9692" s="85" t="str">
        <f>IF(C9692&lt;&gt;"",LEFT(C9692,9),"")</f>
        <v/>
      </c>
      <c r="V9692" s="60" t="str">
        <f>W9692&amp;H9692</f>
        <v/>
      </c>
      <c r="W9692" s="60" t="str">
        <f>_xlfn.LET(_xlpm.TextCell,TEXT(G9692,"###"),IF(_xlpm.TextCell&lt;&gt;"",IF(StyleSpaceSplit,IFERROR(IF(FIND(" ",_xlpm.TextCell)&gt;=1,MID(_xlpm.TextCell,1,FIND(" ",_xlpm.TextCell)-1),_xlpm.TextCell),_xlpm.TextCell),_xlpm.TextCell),""))</f>
        <v/>
      </c>
      <c r="X9692" s="60" t="str">
        <f>IF(A9692&lt;&gt;"",IFERROR(IF(FIND(" ",G9692)&gt;=1,MID(G9692,FIND(" ",G9692)+1,LEN(G9692)),""),""),"")</f>
        <v/>
      </c>
      <c r="AC9692" s="51">
        <f>IFERROR(VALUE(MID($C9692,1,2)),0)</f>
        <v>0</v>
      </c>
      <c r="AD9692" s="44">
        <f>IFERROR(VALUE(MID($C9692,4,3)),0)</f>
        <v>0</v>
      </c>
      <c r="AE9692" s="51">
        <f>VALUE(RIGHT("00"&amp;AC9692,2)&amp;RIGHT("000"&amp;AD9692,3))</f>
        <v>0</v>
      </c>
    </row>
    <row r="9693" spans="1:31">
      <c r="A9693" s="60" t="str">
        <f>IF(G9693&amp;Q9693&lt;&gt;"",W9693&amp;Q9693,"")</f>
        <v/>
      </c>
      <c r="B9693" s="85" t="str">
        <f>IF(C9693&lt;&gt;"",LEFT(C9693,9),"")</f>
        <v/>
      </c>
      <c r="V9693" s="60" t="str">
        <f>W9693&amp;H9693</f>
        <v/>
      </c>
      <c r="W9693" s="60" t="str">
        <f>_xlfn.LET(_xlpm.TextCell,TEXT(G9693,"###"),IF(_xlpm.TextCell&lt;&gt;"",IF(StyleSpaceSplit,IFERROR(IF(FIND(" ",_xlpm.TextCell)&gt;=1,MID(_xlpm.TextCell,1,FIND(" ",_xlpm.TextCell)-1),_xlpm.TextCell),_xlpm.TextCell),_xlpm.TextCell),""))</f>
        <v/>
      </c>
      <c r="X9693" s="60" t="str">
        <f>IF(A9693&lt;&gt;"",IFERROR(IF(FIND(" ",G9693)&gt;=1,MID(G9693,FIND(" ",G9693)+1,LEN(G9693)),""),""),"")</f>
        <v/>
      </c>
      <c r="AC9693" s="51">
        <f>IFERROR(VALUE(MID($C9693,1,2)),0)</f>
        <v>0</v>
      </c>
      <c r="AD9693" s="44">
        <f>IFERROR(VALUE(MID($C9693,4,3)),0)</f>
        <v>0</v>
      </c>
      <c r="AE9693" s="51">
        <f>VALUE(RIGHT("00"&amp;AC9693,2)&amp;RIGHT("000"&amp;AD9693,3))</f>
        <v>0</v>
      </c>
    </row>
    <row r="9694" spans="1:31">
      <c r="A9694" s="60" t="str">
        <f>IF(G9694&amp;Q9694&lt;&gt;"",W9694&amp;Q9694,"")</f>
        <v/>
      </c>
      <c r="B9694" s="85" t="str">
        <f>IF(C9694&lt;&gt;"",LEFT(C9694,9),"")</f>
        <v/>
      </c>
      <c r="V9694" s="60" t="str">
        <f>W9694&amp;H9694</f>
        <v/>
      </c>
      <c r="W9694" s="60" t="str">
        <f>_xlfn.LET(_xlpm.TextCell,TEXT(G9694,"###"),IF(_xlpm.TextCell&lt;&gt;"",IF(StyleSpaceSplit,IFERROR(IF(FIND(" ",_xlpm.TextCell)&gt;=1,MID(_xlpm.TextCell,1,FIND(" ",_xlpm.TextCell)-1),_xlpm.TextCell),_xlpm.TextCell),_xlpm.TextCell),""))</f>
        <v/>
      </c>
      <c r="X9694" s="60" t="str">
        <f>IF(A9694&lt;&gt;"",IFERROR(IF(FIND(" ",G9694)&gt;=1,MID(G9694,FIND(" ",G9694)+1,LEN(G9694)),""),""),"")</f>
        <v/>
      </c>
      <c r="AC9694" s="51">
        <f>IFERROR(VALUE(MID($C9694,1,2)),0)</f>
        <v>0</v>
      </c>
      <c r="AD9694" s="44">
        <f>IFERROR(VALUE(MID($C9694,4,3)),0)</f>
        <v>0</v>
      </c>
      <c r="AE9694" s="51">
        <f>VALUE(RIGHT("00"&amp;AC9694,2)&amp;RIGHT("000"&amp;AD9694,3))</f>
        <v>0</v>
      </c>
    </row>
    <row r="9695" spans="1:31">
      <c r="A9695" s="60" t="str">
        <f>IF(G9695&amp;Q9695&lt;&gt;"",W9695&amp;Q9695,"")</f>
        <v/>
      </c>
      <c r="B9695" s="85" t="str">
        <f>IF(C9695&lt;&gt;"",LEFT(C9695,9),"")</f>
        <v/>
      </c>
      <c r="V9695" s="60" t="str">
        <f>W9695&amp;H9695</f>
        <v/>
      </c>
      <c r="W9695" s="60" t="str">
        <f>_xlfn.LET(_xlpm.TextCell,TEXT(G9695,"###"),IF(_xlpm.TextCell&lt;&gt;"",IF(StyleSpaceSplit,IFERROR(IF(FIND(" ",_xlpm.TextCell)&gt;=1,MID(_xlpm.TextCell,1,FIND(" ",_xlpm.TextCell)-1),_xlpm.TextCell),_xlpm.TextCell),_xlpm.TextCell),""))</f>
        <v/>
      </c>
      <c r="X9695" s="60" t="str">
        <f>IF(A9695&lt;&gt;"",IFERROR(IF(FIND(" ",G9695)&gt;=1,MID(G9695,FIND(" ",G9695)+1,LEN(G9695)),""),""),"")</f>
        <v/>
      </c>
      <c r="AC9695" s="51">
        <f>IFERROR(VALUE(MID($C9695,1,2)),0)</f>
        <v>0</v>
      </c>
      <c r="AD9695" s="44">
        <f>IFERROR(VALUE(MID($C9695,4,3)),0)</f>
        <v>0</v>
      </c>
      <c r="AE9695" s="51">
        <f>VALUE(RIGHT("00"&amp;AC9695,2)&amp;RIGHT("000"&amp;AD9695,3))</f>
        <v>0</v>
      </c>
    </row>
    <row r="9696" spans="1:31">
      <c r="A9696" s="60" t="str">
        <f>IF(G9696&amp;Q9696&lt;&gt;"",W9696&amp;Q9696,"")</f>
        <v/>
      </c>
      <c r="B9696" s="85" t="str">
        <f>IF(C9696&lt;&gt;"",LEFT(C9696,9),"")</f>
        <v/>
      </c>
      <c r="V9696" s="60" t="str">
        <f>W9696&amp;H9696</f>
        <v/>
      </c>
      <c r="W9696" s="60" t="str">
        <f>_xlfn.LET(_xlpm.TextCell,TEXT(G9696,"###"),IF(_xlpm.TextCell&lt;&gt;"",IF(StyleSpaceSplit,IFERROR(IF(FIND(" ",_xlpm.TextCell)&gt;=1,MID(_xlpm.TextCell,1,FIND(" ",_xlpm.TextCell)-1),_xlpm.TextCell),_xlpm.TextCell),_xlpm.TextCell),""))</f>
        <v/>
      </c>
      <c r="X9696" s="60" t="str">
        <f>IF(A9696&lt;&gt;"",IFERROR(IF(FIND(" ",G9696)&gt;=1,MID(G9696,FIND(" ",G9696)+1,LEN(G9696)),""),""),"")</f>
        <v/>
      </c>
      <c r="AC9696" s="51">
        <f>IFERROR(VALUE(MID($C9696,1,2)),0)</f>
        <v>0</v>
      </c>
      <c r="AD9696" s="44">
        <f>IFERROR(VALUE(MID($C9696,4,3)),0)</f>
        <v>0</v>
      </c>
      <c r="AE9696" s="51">
        <f>VALUE(RIGHT("00"&amp;AC9696,2)&amp;RIGHT("000"&amp;AD9696,3))</f>
        <v>0</v>
      </c>
    </row>
    <row r="9697" spans="1:31">
      <c r="A9697" s="60" t="str">
        <f>IF(G9697&amp;Q9697&lt;&gt;"",W9697&amp;Q9697,"")</f>
        <v/>
      </c>
      <c r="B9697" s="85" t="str">
        <f>IF(C9697&lt;&gt;"",LEFT(C9697,9),"")</f>
        <v/>
      </c>
      <c r="V9697" s="60" t="str">
        <f>W9697&amp;H9697</f>
        <v/>
      </c>
      <c r="W9697" s="60" t="str">
        <f>_xlfn.LET(_xlpm.TextCell,TEXT(G9697,"###"),IF(_xlpm.TextCell&lt;&gt;"",IF(StyleSpaceSplit,IFERROR(IF(FIND(" ",_xlpm.TextCell)&gt;=1,MID(_xlpm.TextCell,1,FIND(" ",_xlpm.TextCell)-1),_xlpm.TextCell),_xlpm.TextCell),_xlpm.TextCell),""))</f>
        <v/>
      </c>
      <c r="X9697" s="60" t="str">
        <f>IF(A9697&lt;&gt;"",IFERROR(IF(FIND(" ",G9697)&gt;=1,MID(G9697,FIND(" ",G9697)+1,LEN(G9697)),""),""),"")</f>
        <v/>
      </c>
      <c r="AC9697" s="51">
        <f>IFERROR(VALUE(MID($C9697,1,2)),0)</f>
        <v>0</v>
      </c>
      <c r="AD9697" s="44">
        <f>IFERROR(VALUE(MID($C9697,4,3)),0)</f>
        <v>0</v>
      </c>
      <c r="AE9697" s="51">
        <f>VALUE(RIGHT("00"&amp;AC9697,2)&amp;RIGHT("000"&amp;AD9697,3))</f>
        <v>0</v>
      </c>
    </row>
    <row r="9698" spans="1:31">
      <c r="A9698" s="60" t="str">
        <f>IF(G9698&amp;Q9698&lt;&gt;"",W9698&amp;Q9698,"")</f>
        <v/>
      </c>
      <c r="B9698" s="85" t="str">
        <f>IF(C9698&lt;&gt;"",LEFT(C9698,9),"")</f>
        <v/>
      </c>
      <c r="V9698" s="60" t="str">
        <f>W9698&amp;H9698</f>
        <v/>
      </c>
      <c r="W9698" s="60" t="str">
        <f>_xlfn.LET(_xlpm.TextCell,TEXT(G9698,"###"),IF(_xlpm.TextCell&lt;&gt;"",IF(StyleSpaceSplit,IFERROR(IF(FIND(" ",_xlpm.TextCell)&gt;=1,MID(_xlpm.TextCell,1,FIND(" ",_xlpm.TextCell)-1),_xlpm.TextCell),_xlpm.TextCell),_xlpm.TextCell),""))</f>
        <v/>
      </c>
      <c r="X9698" s="60" t="str">
        <f>IF(A9698&lt;&gt;"",IFERROR(IF(FIND(" ",G9698)&gt;=1,MID(G9698,FIND(" ",G9698)+1,LEN(G9698)),""),""),"")</f>
        <v/>
      </c>
      <c r="AC9698" s="51">
        <f>IFERROR(VALUE(MID($C9698,1,2)),0)</f>
        <v>0</v>
      </c>
      <c r="AD9698" s="44">
        <f>IFERROR(VALUE(MID($C9698,4,3)),0)</f>
        <v>0</v>
      </c>
      <c r="AE9698" s="51">
        <f>VALUE(RIGHT("00"&amp;AC9698,2)&amp;RIGHT("000"&amp;AD9698,3))</f>
        <v>0</v>
      </c>
    </row>
    <row r="9699" spans="1:31">
      <c r="A9699" s="60" t="str">
        <f>IF(G9699&amp;Q9699&lt;&gt;"",W9699&amp;Q9699,"")</f>
        <v/>
      </c>
      <c r="B9699" s="85" t="str">
        <f>IF(C9699&lt;&gt;"",LEFT(C9699,9),"")</f>
        <v/>
      </c>
      <c r="V9699" s="60" t="str">
        <f>W9699&amp;H9699</f>
        <v/>
      </c>
      <c r="W9699" s="60" t="str">
        <f>_xlfn.LET(_xlpm.TextCell,TEXT(G9699,"###"),IF(_xlpm.TextCell&lt;&gt;"",IF(StyleSpaceSplit,IFERROR(IF(FIND(" ",_xlpm.TextCell)&gt;=1,MID(_xlpm.TextCell,1,FIND(" ",_xlpm.TextCell)-1),_xlpm.TextCell),_xlpm.TextCell),_xlpm.TextCell),""))</f>
        <v/>
      </c>
      <c r="X9699" s="60" t="str">
        <f>IF(A9699&lt;&gt;"",IFERROR(IF(FIND(" ",G9699)&gt;=1,MID(G9699,FIND(" ",G9699)+1,LEN(G9699)),""),""),"")</f>
        <v/>
      </c>
      <c r="AC9699" s="51">
        <f>IFERROR(VALUE(MID($C9699,1,2)),0)</f>
        <v>0</v>
      </c>
      <c r="AD9699" s="44">
        <f>IFERROR(VALUE(MID($C9699,4,3)),0)</f>
        <v>0</v>
      </c>
      <c r="AE9699" s="51">
        <f>VALUE(RIGHT("00"&amp;AC9699,2)&amp;RIGHT("000"&amp;AD9699,3))</f>
        <v>0</v>
      </c>
    </row>
    <row r="9700" spans="1:31">
      <c r="A9700" s="60" t="str">
        <f>IF(G9700&amp;Q9700&lt;&gt;"",W9700&amp;Q9700,"")</f>
        <v/>
      </c>
      <c r="B9700" s="85" t="str">
        <f>IF(C9700&lt;&gt;"",LEFT(C9700,9),"")</f>
        <v/>
      </c>
      <c r="V9700" s="60" t="str">
        <f>W9700&amp;H9700</f>
        <v/>
      </c>
      <c r="W9700" s="60" t="str">
        <f>_xlfn.LET(_xlpm.TextCell,TEXT(G9700,"###"),IF(_xlpm.TextCell&lt;&gt;"",IF(StyleSpaceSplit,IFERROR(IF(FIND(" ",_xlpm.TextCell)&gt;=1,MID(_xlpm.TextCell,1,FIND(" ",_xlpm.TextCell)-1),_xlpm.TextCell),_xlpm.TextCell),_xlpm.TextCell),""))</f>
        <v/>
      </c>
      <c r="X9700" s="60" t="str">
        <f>IF(A9700&lt;&gt;"",IFERROR(IF(FIND(" ",G9700)&gt;=1,MID(G9700,FIND(" ",G9700)+1,LEN(G9700)),""),""),"")</f>
        <v/>
      </c>
      <c r="AC9700" s="51">
        <f>IFERROR(VALUE(MID($C9700,1,2)),0)</f>
        <v>0</v>
      </c>
      <c r="AD9700" s="44">
        <f>IFERROR(VALUE(MID($C9700,4,3)),0)</f>
        <v>0</v>
      </c>
      <c r="AE9700" s="51">
        <f>VALUE(RIGHT("00"&amp;AC9700,2)&amp;RIGHT("000"&amp;AD9700,3))</f>
        <v>0</v>
      </c>
    </row>
    <row r="9701" spans="1:31">
      <c r="A9701" s="60" t="str">
        <f>IF(G9701&amp;Q9701&lt;&gt;"",W9701&amp;Q9701,"")</f>
        <v/>
      </c>
      <c r="B9701" s="85" t="str">
        <f>IF(C9701&lt;&gt;"",LEFT(C9701,9),"")</f>
        <v/>
      </c>
      <c r="V9701" s="60" t="str">
        <f>W9701&amp;H9701</f>
        <v/>
      </c>
      <c r="W9701" s="60" t="str">
        <f>_xlfn.LET(_xlpm.TextCell,TEXT(G9701,"###"),IF(_xlpm.TextCell&lt;&gt;"",IF(StyleSpaceSplit,IFERROR(IF(FIND(" ",_xlpm.TextCell)&gt;=1,MID(_xlpm.TextCell,1,FIND(" ",_xlpm.TextCell)-1),_xlpm.TextCell),_xlpm.TextCell),_xlpm.TextCell),""))</f>
        <v/>
      </c>
      <c r="X9701" s="60" t="str">
        <f>IF(A9701&lt;&gt;"",IFERROR(IF(FIND(" ",G9701)&gt;=1,MID(G9701,FIND(" ",G9701)+1,LEN(G9701)),""),""),"")</f>
        <v/>
      </c>
      <c r="AC9701" s="51">
        <f>IFERROR(VALUE(MID($C9701,1,2)),0)</f>
        <v>0</v>
      </c>
      <c r="AD9701" s="44">
        <f>IFERROR(VALUE(MID($C9701,4,3)),0)</f>
        <v>0</v>
      </c>
      <c r="AE9701" s="51">
        <f>VALUE(RIGHT("00"&amp;AC9701,2)&amp;RIGHT("000"&amp;AD9701,3))</f>
        <v>0</v>
      </c>
    </row>
    <row r="9702" spans="1:31">
      <c r="A9702" s="60" t="str">
        <f>IF(G9702&amp;Q9702&lt;&gt;"",W9702&amp;Q9702,"")</f>
        <v/>
      </c>
      <c r="B9702" s="85" t="str">
        <f>IF(C9702&lt;&gt;"",LEFT(C9702,9),"")</f>
        <v/>
      </c>
      <c r="V9702" s="60" t="str">
        <f>W9702&amp;H9702</f>
        <v/>
      </c>
      <c r="W9702" s="60" t="str">
        <f>_xlfn.LET(_xlpm.TextCell,TEXT(G9702,"###"),IF(_xlpm.TextCell&lt;&gt;"",IF(StyleSpaceSplit,IFERROR(IF(FIND(" ",_xlpm.TextCell)&gt;=1,MID(_xlpm.TextCell,1,FIND(" ",_xlpm.TextCell)-1),_xlpm.TextCell),_xlpm.TextCell),_xlpm.TextCell),""))</f>
        <v/>
      </c>
      <c r="X9702" s="60" t="str">
        <f>IF(A9702&lt;&gt;"",IFERROR(IF(FIND(" ",G9702)&gt;=1,MID(G9702,FIND(" ",G9702)+1,LEN(G9702)),""),""),"")</f>
        <v/>
      </c>
      <c r="AC9702" s="51">
        <f>IFERROR(VALUE(MID($C9702,1,2)),0)</f>
        <v>0</v>
      </c>
      <c r="AD9702" s="44">
        <f>IFERROR(VALUE(MID($C9702,4,3)),0)</f>
        <v>0</v>
      </c>
      <c r="AE9702" s="51">
        <f>VALUE(RIGHT("00"&amp;AC9702,2)&amp;RIGHT("000"&amp;AD9702,3))</f>
        <v>0</v>
      </c>
    </row>
    <row r="9703" spans="1:31">
      <c r="A9703" s="60" t="str">
        <f>IF(G9703&amp;Q9703&lt;&gt;"",W9703&amp;Q9703,"")</f>
        <v/>
      </c>
      <c r="B9703" s="85" t="str">
        <f>IF(C9703&lt;&gt;"",LEFT(C9703,9),"")</f>
        <v/>
      </c>
      <c r="V9703" s="60" t="str">
        <f>W9703&amp;H9703</f>
        <v/>
      </c>
      <c r="W9703" s="60" t="str">
        <f>_xlfn.LET(_xlpm.TextCell,TEXT(G9703,"###"),IF(_xlpm.TextCell&lt;&gt;"",IF(StyleSpaceSplit,IFERROR(IF(FIND(" ",_xlpm.TextCell)&gt;=1,MID(_xlpm.TextCell,1,FIND(" ",_xlpm.TextCell)-1),_xlpm.TextCell),_xlpm.TextCell),_xlpm.TextCell),""))</f>
        <v/>
      </c>
      <c r="X9703" s="60" t="str">
        <f>IF(A9703&lt;&gt;"",IFERROR(IF(FIND(" ",G9703)&gt;=1,MID(G9703,FIND(" ",G9703)+1,LEN(G9703)),""),""),"")</f>
        <v/>
      </c>
      <c r="AC9703" s="51">
        <f>IFERROR(VALUE(MID($C9703,1,2)),0)</f>
        <v>0</v>
      </c>
      <c r="AD9703" s="44">
        <f>IFERROR(VALUE(MID($C9703,4,3)),0)</f>
        <v>0</v>
      </c>
      <c r="AE9703" s="51">
        <f>VALUE(RIGHT("00"&amp;AC9703,2)&amp;RIGHT("000"&amp;AD9703,3))</f>
        <v>0</v>
      </c>
    </row>
    <row r="9704" spans="1:31">
      <c r="A9704" s="60" t="str">
        <f>IF(G9704&amp;Q9704&lt;&gt;"",W9704&amp;Q9704,"")</f>
        <v/>
      </c>
      <c r="B9704" s="85" t="str">
        <f>IF(C9704&lt;&gt;"",LEFT(C9704,9),"")</f>
        <v/>
      </c>
      <c r="V9704" s="60" t="str">
        <f>W9704&amp;H9704</f>
        <v/>
      </c>
      <c r="W9704" s="60" t="str">
        <f>_xlfn.LET(_xlpm.TextCell,TEXT(G9704,"###"),IF(_xlpm.TextCell&lt;&gt;"",IF(StyleSpaceSplit,IFERROR(IF(FIND(" ",_xlpm.TextCell)&gt;=1,MID(_xlpm.TextCell,1,FIND(" ",_xlpm.TextCell)-1),_xlpm.TextCell),_xlpm.TextCell),_xlpm.TextCell),""))</f>
        <v/>
      </c>
      <c r="X9704" s="60" t="str">
        <f>IF(A9704&lt;&gt;"",IFERROR(IF(FIND(" ",G9704)&gt;=1,MID(G9704,FIND(" ",G9704)+1,LEN(G9704)),""),""),"")</f>
        <v/>
      </c>
      <c r="AC9704" s="51">
        <f>IFERROR(VALUE(MID($C9704,1,2)),0)</f>
        <v>0</v>
      </c>
      <c r="AD9704" s="44">
        <f>IFERROR(VALUE(MID($C9704,4,3)),0)</f>
        <v>0</v>
      </c>
      <c r="AE9704" s="51">
        <f>VALUE(RIGHT("00"&amp;AC9704,2)&amp;RIGHT("000"&amp;AD9704,3))</f>
        <v>0</v>
      </c>
    </row>
    <row r="9705" spans="1:31">
      <c r="A9705" s="60" t="str">
        <f>IF(G9705&amp;Q9705&lt;&gt;"",W9705&amp;Q9705,"")</f>
        <v/>
      </c>
      <c r="B9705" s="85" t="str">
        <f>IF(C9705&lt;&gt;"",LEFT(C9705,9),"")</f>
        <v/>
      </c>
      <c r="V9705" s="60" t="str">
        <f>W9705&amp;H9705</f>
        <v/>
      </c>
      <c r="W9705" s="60" t="str">
        <f>_xlfn.LET(_xlpm.TextCell,TEXT(G9705,"###"),IF(_xlpm.TextCell&lt;&gt;"",IF(StyleSpaceSplit,IFERROR(IF(FIND(" ",_xlpm.TextCell)&gt;=1,MID(_xlpm.TextCell,1,FIND(" ",_xlpm.TextCell)-1),_xlpm.TextCell),_xlpm.TextCell),_xlpm.TextCell),""))</f>
        <v/>
      </c>
      <c r="X9705" s="60" t="str">
        <f>IF(A9705&lt;&gt;"",IFERROR(IF(FIND(" ",G9705)&gt;=1,MID(G9705,FIND(" ",G9705)+1,LEN(G9705)),""),""),"")</f>
        <v/>
      </c>
      <c r="AC9705" s="51">
        <f>IFERROR(VALUE(MID($C9705,1,2)),0)</f>
        <v>0</v>
      </c>
      <c r="AD9705" s="44">
        <f>IFERROR(VALUE(MID($C9705,4,3)),0)</f>
        <v>0</v>
      </c>
      <c r="AE9705" s="51">
        <f>VALUE(RIGHT("00"&amp;AC9705,2)&amp;RIGHT("000"&amp;AD9705,3))</f>
        <v>0</v>
      </c>
    </row>
    <row r="9706" spans="1:31">
      <c r="A9706" s="60" t="str">
        <f>IF(G9706&amp;Q9706&lt;&gt;"",W9706&amp;Q9706,"")</f>
        <v/>
      </c>
      <c r="B9706" s="85" t="str">
        <f>IF(C9706&lt;&gt;"",LEFT(C9706,9),"")</f>
        <v/>
      </c>
      <c r="V9706" s="60" t="str">
        <f>W9706&amp;H9706</f>
        <v/>
      </c>
      <c r="W9706" s="60" t="str">
        <f>_xlfn.LET(_xlpm.TextCell,TEXT(G9706,"###"),IF(_xlpm.TextCell&lt;&gt;"",IF(StyleSpaceSplit,IFERROR(IF(FIND(" ",_xlpm.TextCell)&gt;=1,MID(_xlpm.TextCell,1,FIND(" ",_xlpm.TextCell)-1),_xlpm.TextCell),_xlpm.TextCell),_xlpm.TextCell),""))</f>
        <v/>
      </c>
      <c r="X9706" s="60" t="str">
        <f>IF(A9706&lt;&gt;"",IFERROR(IF(FIND(" ",G9706)&gt;=1,MID(G9706,FIND(" ",G9706)+1,LEN(G9706)),""),""),"")</f>
        <v/>
      </c>
      <c r="AC9706" s="51">
        <f>IFERROR(VALUE(MID($C9706,1,2)),0)</f>
        <v>0</v>
      </c>
      <c r="AD9706" s="44">
        <f>IFERROR(VALUE(MID($C9706,4,3)),0)</f>
        <v>0</v>
      </c>
      <c r="AE9706" s="51">
        <f>VALUE(RIGHT("00"&amp;AC9706,2)&amp;RIGHT("000"&amp;AD9706,3))</f>
        <v>0</v>
      </c>
    </row>
    <row r="9707" spans="1:31">
      <c r="A9707" s="60" t="str">
        <f>IF(G9707&amp;Q9707&lt;&gt;"",W9707&amp;Q9707,"")</f>
        <v/>
      </c>
      <c r="B9707" s="85" t="str">
        <f>IF(C9707&lt;&gt;"",LEFT(C9707,9),"")</f>
        <v/>
      </c>
      <c r="V9707" s="60" t="str">
        <f>W9707&amp;H9707</f>
        <v/>
      </c>
      <c r="W9707" s="60" t="str">
        <f>_xlfn.LET(_xlpm.TextCell,TEXT(G9707,"###"),IF(_xlpm.TextCell&lt;&gt;"",IF(StyleSpaceSplit,IFERROR(IF(FIND(" ",_xlpm.TextCell)&gt;=1,MID(_xlpm.TextCell,1,FIND(" ",_xlpm.TextCell)-1),_xlpm.TextCell),_xlpm.TextCell),_xlpm.TextCell),""))</f>
        <v/>
      </c>
      <c r="X9707" s="60" t="str">
        <f>IF(A9707&lt;&gt;"",IFERROR(IF(FIND(" ",G9707)&gt;=1,MID(G9707,FIND(" ",G9707)+1,LEN(G9707)),""),""),"")</f>
        <v/>
      </c>
      <c r="AC9707" s="51">
        <f>IFERROR(VALUE(MID($C9707,1,2)),0)</f>
        <v>0</v>
      </c>
      <c r="AD9707" s="44">
        <f>IFERROR(VALUE(MID($C9707,4,3)),0)</f>
        <v>0</v>
      </c>
      <c r="AE9707" s="51">
        <f>VALUE(RIGHT("00"&amp;AC9707,2)&amp;RIGHT("000"&amp;AD9707,3))</f>
        <v>0</v>
      </c>
    </row>
    <row r="9708" spans="1:31">
      <c r="A9708" s="60" t="str">
        <f>IF(G9708&amp;Q9708&lt;&gt;"",W9708&amp;Q9708,"")</f>
        <v/>
      </c>
      <c r="B9708" s="85" t="str">
        <f>IF(C9708&lt;&gt;"",LEFT(C9708,9),"")</f>
        <v/>
      </c>
      <c r="V9708" s="60" t="str">
        <f>W9708&amp;H9708</f>
        <v/>
      </c>
      <c r="W9708" s="60" t="str">
        <f>_xlfn.LET(_xlpm.TextCell,TEXT(G9708,"###"),IF(_xlpm.TextCell&lt;&gt;"",IF(StyleSpaceSplit,IFERROR(IF(FIND(" ",_xlpm.TextCell)&gt;=1,MID(_xlpm.TextCell,1,FIND(" ",_xlpm.TextCell)-1),_xlpm.TextCell),_xlpm.TextCell),_xlpm.TextCell),""))</f>
        <v/>
      </c>
      <c r="X9708" s="60" t="str">
        <f>IF(A9708&lt;&gt;"",IFERROR(IF(FIND(" ",G9708)&gt;=1,MID(G9708,FIND(" ",G9708)+1,LEN(G9708)),""),""),"")</f>
        <v/>
      </c>
      <c r="AC9708" s="51">
        <f>IFERROR(VALUE(MID($C9708,1,2)),0)</f>
        <v>0</v>
      </c>
      <c r="AD9708" s="44">
        <f>IFERROR(VALUE(MID($C9708,4,3)),0)</f>
        <v>0</v>
      </c>
      <c r="AE9708" s="51">
        <f>VALUE(RIGHT("00"&amp;AC9708,2)&amp;RIGHT("000"&amp;AD9708,3))</f>
        <v>0</v>
      </c>
    </row>
    <row r="9709" spans="1:31">
      <c r="A9709" s="60" t="str">
        <f>IF(G9709&amp;Q9709&lt;&gt;"",W9709&amp;Q9709,"")</f>
        <v/>
      </c>
      <c r="B9709" s="85" t="str">
        <f>IF(C9709&lt;&gt;"",LEFT(C9709,9),"")</f>
        <v/>
      </c>
      <c r="V9709" s="60" t="str">
        <f>W9709&amp;H9709</f>
        <v/>
      </c>
      <c r="W9709" s="60" t="str">
        <f>_xlfn.LET(_xlpm.TextCell,TEXT(G9709,"###"),IF(_xlpm.TextCell&lt;&gt;"",IF(StyleSpaceSplit,IFERROR(IF(FIND(" ",_xlpm.TextCell)&gt;=1,MID(_xlpm.TextCell,1,FIND(" ",_xlpm.TextCell)-1),_xlpm.TextCell),_xlpm.TextCell),_xlpm.TextCell),""))</f>
        <v/>
      </c>
      <c r="X9709" s="60" t="str">
        <f>IF(A9709&lt;&gt;"",IFERROR(IF(FIND(" ",G9709)&gt;=1,MID(G9709,FIND(" ",G9709)+1,LEN(G9709)),""),""),"")</f>
        <v/>
      </c>
      <c r="AC9709" s="51">
        <f>IFERROR(VALUE(MID($C9709,1,2)),0)</f>
        <v>0</v>
      </c>
      <c r="AD9709" s="44">
        <f>IFERROR(VALUE(MID($C9709,4,3)),0)</f>
        <v>0</v>
      </c>
      <c r="AE9709" s="51">
        <f>VALUE(RIGHT("00"&amp;AC9709,2)&amp;RIGHT("000"&amp;AD9709,3))</f>
        <v>0</v>
      </c>
    </row>
    <row r="9710" spans="1:31">
      <c r="A9710" s="60" t="str">
        <f>IF(G9710&amp;Q9710&lt;&gt;"",W9710&amp;Q9710,"")</f>
        <v/>
      </c>
      <c r="B9710" s="85" t="str">
        <f>IF(C9710&lt;&gt;"",LEFT(C9710,9),"")</f>
        <v/>
      </c>
      <c r="V9710" s="60" t="str">
        <f>W9710&amp;H9710</f>
        <v/>
      </c>
      <c r="W9710" s="60" t="str">
        <f>_xlfn.LET(_xlpm.TextCell,TEXT(G9710,"###"),IF(_xlpm.TextCell&lt;&gt;"",IF(StyleSpaceSplit,IFERROR(IF(FIND(" ",_xlpm.TextCell)&gt;=1,MID(_xlpm.TextCell,1,FIND(" ",_xlpm.TextCell)-1),_xlpm.TextCell),_xlpm.TextCell),_xlpm.TextCell),""))</f>
        <v/>
      </c>
      <c r="X9710" s="60" t="str">
        <f>IF(A9710&lt;&gt;"",IFERROR(IF(FIND(" ",G9710)&gt;=1,MID(G9710,FIND(" ",G9710)+1,LEN(G9710)),""),""),"")</f>
        <v/>
      </c>
      <c r="AC9710" s="51">
        <f>IFERROR(VALUE(MID($C9710,1,2)),0)</f>
        <v>0</v>
      </c>
      <c r="AD9710" s="44">
        <f>IFERROR(VALUE(MID($C9710,4,3)),0)</f>
        <v>0</v>
      </c>
      <c r="AE9710" s="51">
        <f>VALUE(RIGHT("00"&amp;AC9710,2)&amp;RIGHT("000"&amp;AD9710,3))</f>
        <v>0</v>
      </c>
    </row>
    <row r="9711" spans="1:31">
      <c r="A9711" s="60" t="str">
        <f>IF(G9711&amp;Q9711&lt;&gt;"",W9711&amp;Q9711,"")</f>
        <v/>
      </c>
      <c r="B9711" s="85" t="str">
        <f>IF(C9711&lt;&gt;"",LEFT(C9711,9),"")</f>
        <v/>
      </c>
      <c r="V9711" s="60" t="str">
        <f>W9711&amp;H9711</f>
        <v/>
      </c>
      <c r="W9711" s="60" t="str">
        <f>_xlfn.LET(_xlpm.TextCell,TEXT(G9711,"###"),IF(_xlpm.TextCell&lt;&gt;"",IF(StyleSpaceSplit,IFERROR(IF(FIND(" ",_xlpm.TextCell)&gt;=1,MID(_xlpm.TextCell,1,FIND(" ",_xlpm.TextCell)-1),_xlpm.TextCell),_xlpm.TextCell),_xlpm.TextCell),""))</f>
        <v/>
      </c>
      <c r="X9711" s="60" t="str">
        <f>IF(A9711&lt;&gt;"",IFERROR(IF(FIND(" ",G9711)&gt;=1,MID(G9711,FIND(" ",G9711)+1,LEN(G9711)),""),""),"")</f>
        <v/>
      </c>
      <c r="AC9711" s="51">
        <f>IFERROR(VALUE(MID($C9711,1,2)),0)</f>
        <v>0</v>
      </c>
      <c r="AD9711" s="44">
        <f>IFERROR(VALUE(MID($C9711,4,3)),0)</f>
        <v>0</v>
      </c>
      <c r="AE9711" s="51">
        <f>VALUE(RIGHT("00"&amp;AC9711,2)&amp;RIGHT("000"&amp;AD9711,3))</f>
        <v>0</v>
      </c>
    </row>
    <row r="9712" spans="1:31">
      <c r="A9712" s="60" t="str">
        <f>IF(G9712&amp;Q9712&lt;&gt;"",W9712&amp;Q9712,"")</f>
        <v/>
      </c>
      <c r="B9712" s="85" t="str">
        <f>IF(C9712&lt;&gt;"",LEFT(C9712,9),"")</f>
        <v/>
      </c>
      <c r="V9712" s="60" t="str">
        <f>W9712&amp;H9712</f>
        <v/>
      </c>
      <c r="W9712" s="60" t="str">
        <f>_xlfn.LET(_xlpm.TextCell,TEXT(G9712,"###"),IF(_xlpm.TextCell&lt;&gt;"",IF(StyleSpaceSplit,IFERROR(IF(FIND(" ",_xlpm.TextCell)&gt;=1,MID(_xlpm.TextCell,1,FIND(" ",_xlpm.TextCell)-1),_xlpm.TextCell),_xlpm.TextCell),_xlpm.TextCell),""))</f>
        <v/>
      </c>
      <c r="X9712" s="60" t="str">
        <f>IF(A9712&lt;&gt;"",IFERROR(IF(FIND(" ",G9712)&gt;=1,MID(G9712,FIND(" ",G9712)+1,LEN(G9712)),""),""),"")</f>
        <v/>
      </c>
      <c r="AC9712" s="51">
        <f>IFERROR(VALUE(MID($C9712,1,2)),0)</f>
        <v>0</v>
      </c>
      <c r="AD9712" s="44">
        <f>IFERROR(VALUE(MID($C9712,4,3)),0)</f>
        <v>0</v>
      </c>
      <c r="AE9712" s="51">
        <f>VALUE(RIGHT("00"&amp;AC9712,2)&amp;RIGHT("000"&amp;AD9712,3))</f>
        <v>0</v>
      </c>
    </row>
    <row r="9713" spans="1:31">
      <c r="A9713" s="60" t="str">
        <f>IF(G9713&amp;Q9713&lt;&gt;"",W9713&amp;Q9713,"")</f>
        <v/>
      </c>
      <c r="B9713" s="85" t="str">
        <f>IF(C9713&lt;&gt;"",LEFT(C9713,9),"")</f>
        <v/>
      </c>
      <c r="V9713" s="60" t="str">
        <f>W9713&amp;H9713</f>
        <v/>
      </c>
      <c r="W9713" s="60" t="str">
        <f>_xlfn.LET(_xlpm.TextCell,TEXT(G9713,"###"),IF(_xlpm.TextCell&lt;&gt;"",IF(StyleSpaceSplit,IFERROR(IF(FIND(" ",_xlpm.TextCell)&gt;=1,MID(_xlpm.TextCell,1,FIND(" ",_xlpm.TextCell)-1),_xlpm.TextCell),_xlpm.TextCell),_xlpm.TextCell),""))</f>
        <v/>
      </c>
      <c r="X9713" s="60" t="str">
        <f>IF(A9713&lt;&gt;"",IFERROR(IF(FIND(" ",G9713)&gt;=1,MID(G9713,FIND(" ",G9713)+1,LEN(G9713)),""),""),"")</f>
        <v/>
      </c>
      <c r="AC9713" s="51">
        <f>IFERROR(VALUE(MID($C9713,1,2)),0)</f>
        <v>0</v>
      </c>
      <c r="AD9713" s="44">
        <f>IFERROR(VALUE(MID($C9713,4,3)),0)</f>
        <v>0</v>
      </c>
      <c r="AE9713" s="51">
        <f>VALUE(RIGHT("00"&amp;AC9713,2)&amp;RIGHT("000"&amp;AD9713,3))</f>
        <v>0</v>
      </c>
    </row>
    <row r="9714" spans="1:31">
      <c r="A9714" s="60" t="str">
        <f>IF(G9714&amp;Q9714&lt;&gt;"",W9714&amp;Q9714,"")</f>
        <v/>
      </c>
      <c r="B9714" s="85" t="str">
        <f>IF(C9714&lt;&gt;"",LEFT(C9714,9),"")</f>
        <v/>
      </c>
      <c r="V9714" s="60" t="str">
        <f>W9714&amp;H9714</f>
        <v/>
      </c>
      <c r="W9714" s="60" t="str">
        <f>_xlfn.LET(_xlpm.TextCell,TEXT(G9714,"###"),IF(_xlpm.TextCell&lt;&gt;"",IF(StyleSpaceSplit,IFERROR(IF(FIND(" ",_xlpm.TextCell)&gt;=1,MID(_xlpm.TextCell,1,FIND(" ",_xlpm.TextCell)-1),_xlpm.TextCell),_xlpm.TextCell),_xlpm.TextCell),""))</f>
        <v/>
      </c>
      <c r="X9714" s="60" t="str">
        <f>IF(A9714&lt;&gt;"",IFERROR(IF(FIND(" ",G9714)&gt;=1,MID(G9714,FIND(" ",G9714)+1,LEN(G9714)),""),""),"")</f>
        <v/>
      </c>
      <c r="AC9714" s="51">
        <f>IFERROR(VALUE(MID($C9714,1,2)),0)</f>
        <v>0</v>
      </c>
      <c r="AD9714" s="44">
        <f>IFERROR(VALUE(MID($C9714,4,3)),0)</f>
        <v>0</v>
      </c>
      <c r="AE9714" s="51">
        <f>VALUE(RIGHT("00"&amp;AC9714,2)&amp;RIGHT("000"&amp;AD9714,3))</f>
        <v>0</v>
      </c>
    </row>
    <row r="9715" spans="1:31">
      <c r="A9715" s="60" t="str">
        <f>IF(G9715&amp;Q9715&lt;&gt;"",W9715&amp;Q9715,"")</f>
        <v/>
      </c>
      <c r="B9715" s="85" t="str">
        <f>IF(C9715&lt;&gt;"",LEFT(C9715,9),"")</f>
        <v/>
      </c>
      <c r="V9715" s="60" t="str">
        <f>W9715&amp;H9715</f>
        <v/>
      </c>
      <c r="W9715" s="60" t="str">
        <f>_xlfn.LET(_xlpm.TextCell,TEXT(G9715,"###"),IF(_xlpm.TextCell&lt;&gt;"",IF(StyleSpaceSplit,IFERROR(IF(FIND(" ",_xlpm.TextCell)&gt;=1,MID(_xlpm.TextCell,1,FIND(" ",_xlpm.TextCell)-1),_xlpm.TextCell),_xlpm.TextCell),_xlpm.TextCell),""))</f>
        <v/>
      </c>
      <c r="X9715" s="60" t="str">
        <f>IF(A9715&lt;&gt;"",IFERROR(IF(FIND(" ",G9715)&gt;=1,MID(G9715,FIND(" ",G9715)+1,LEN(G9715)),""),""),"")</f>
        <v/>
      </c>
      <c r="AC9715" s="51">
        <f>IFERROR(VALUE(MID($C9715,1,2)),0)</f>
        <v>0</v>
      </c>
      <c r="AD9715" s="44">
        <f>IFERROR(VALUE(MID($C9715,4,3)),0)</f>
        <v>0</v>
      </c>
      <c r="AE9715" s="51">
        <f>VALUE(RIGHT("00"&amp;AC9715,2)&amp;RIGHT("000"&amp;AD9715,3))</f>
        <v>0</v>
      </c>
    </row>
    <row r="9716" spans="1:31">
      <c r="A9716" s="60" t="str">
        <f>IF(G9716&amp;Q9716&lt;&gt;"",W9716&amp;Q9716,"")</f>
        <v/>
      </c>
      <c r="B9716" s="85" t="str">
        <f>IF(C9716&lt;&gt;"",LEFT(C9716,9),"")</f>
        <v/>
      </c>
      <c r="V9716" s="60" t="str">
        <f>W9716&amp;H9716</f>
        <v/>
      </c>
      <c r="W9716" s="60" t="str">
        <f>_xlfn.LET(_xlpm.TextCell,TEXT(G9716,"###"),IF(_xlpm.TextCell&lt;&gt;"",IF(StyleSpaceSplit,IFERROR(IF(FIND(" ",_xlpm.TextCell)&gt;=1,MID(_xlpm.TextCell,1,FIND(" ",_xlpm.TextCell)-1),_xlpm.TextCell),_xlpm.TextCell),_xlpm.TextCell),""))</f>
        <v/>
      </c>
      <c r="X9716" s="60" t="str">
        <f>IF(A9716&lt;&gt;"",IFERROR(IF(FIND(" ",G9716)&gt;=1,MID(G9716,FIND(" ",G9716)+1,LEN(G9716)),""),""),"")</f>
        <v/>
      </c>
      <c r="AC9716" s="51">
        <f>IFERROR(VALUE(MID($C9716,1,2)),0)</f>
        <v>0</v>
      </c>
      <c r="AD9716" s="44">
        <f>IFERROR(VALUE(MID($C9716,4,3)),0)</f>
        <v>0</v>
      </c>
      <c r="AE9716" s="51">
        <f>VALUE(RIGHT("00"&amp;AC9716,2)&amp;RIGHT("000"&amp;AD9716,3))</f>
        <v>0</v>
      </c>
    </row>
    <row r="9717" spans="1:31">
      <c r="A9717" s="60" t="str">
        <f>IF(G9717&amp;Q9717&lt;&gt;"",W9717&amp;Q9717,"")</f>
        <v/>
      </c>
      <c r="B9717" s="85" t="str">
        <f>IF(C9717&lt;&gt;"",LEFT(C9717,9),"")</f>
        <v/>
      </c>
      <c r="V9717" s="60" t="str">
        <f>W9717&amp;H9717</f>
        <v/>
      </c>
      <c r="W9717" s="60" t="str">
        <f>_xlfn.LET(_xlpm.TextCell,TEXT(G9717,"###"),IF(_xlpm.TextCell&lt;&gt;"",IF(StyleSpaceSplit,IFERROR(IF(FIND(" ",_xlpm.TextCell)&gt;=1,MID(_xlpm.TextCell,1,FIND(" ",_xlpm.TextCell)-1),_xlpm.TextCell),_xlpm.TextCell),_xlpm.TextCell),""))</f>
        <v/>
      </c>
      <c r="X9717" s="60" t="str">
        <f>IF(A9717&lt;&gt;"",IFERROR(IF(FIND(" ",G9717)&gt;=1,MID(G9717,FIND(" ",G9717)+1,LEN(G9717)),""),""),"")</f>
        <v/>
      </c>
      <c r="AC9717" s="51">
        <f>IFERROR(VALUE(MID($C9717,1,2)),0)</f>
        <v>0</v>
      </c>
      <c r="AD9717" s="44">
        <f>IFERROR(VALUE(MID($C9717,4,3)),0)</f>
        <v>0</v>
      </c>
      <c r="AE9717" s="51">
        <f>VALUE(RIGHT("00"&amp;AC9717,2)&amp;RIGHT("000"&amp;AD9717,3))</f>
        <v>0</v>
      </c>
    </row>
    <row r="9718" spans="1:31">
      <c r="A9718" s="60" t="str">
        <f>IF(G9718&amp;Q9718&lt;&gt;"",W9718&amp;Q9718,"")</f>
        <v/>
      </c>
      <c r="B9718" s="85" t="str">
        <f>IF(C9718&lt;&gt;"",LEFT(C9718,9),"")</f>
        <v/>
      </c>
      <c r="V9718" s="60" t="str">
        <f>W9718&amp;H9718</f>
        <v/>
      </c>
      <c r="W9718" s="60" t="str">
        <f>_xlfn.LET(_xlpm.TextCell,TEXT(G9718,"###"),IF(_xlpm.TextCell&lt;&gt;"",IF(StyleSpaceSplit,IFERROR(IF(FIND(" ",_xlpm.TextCell)&gt;=1,MID(_xlpm.TextCell,1,FIND(" ",_xlpm.TextCell)-1),_xlpm.TextCell),_xlpm.TextCell),_xlpm.TextCell),""))</f>
        <v/>
      </c>
      <c r="X9718" s="60" t="str">
        <f>IF(A9718&lt;&gt;"",IFERROR(IF(FIND(" ",G9718)&gt;=1,MID(G9718,FIND(" ",G9718)+1,LEN(G9718)),""),""),"")</f>
        <v/>
      </c>
      <c r="AC9718" s="51">
        <f>IFERROR(VALUE(MID($C9718,1,2)),0)</f>
        <v>0</v>
      </c>
      <c r="AD9718" s="44">
        <f>IFERROR(VALUE(MID($C9718,4,3)),0)</f>
        <v>0</v>
      </c>
      <c r="AE9718" s="51">
        <f>VALUE(RIGHT("00"&amp;AC9718,2)&amp;RIGHT("000"&amp;AD9718,3))</f>
        <v>0</v>
      </c>
    </row>
    <row r="9719" spans="1:31">
      <c r="A9719" s="60" t="str">
        <f>IF(G9719&amp;Q9719&lt;&gt;"",W9719&amp;Q9719,"")</f>
        <v/>
      </c>
      <c r="B9719" s="85" t="str">
        <f>IF(C9719&lt;&gt;"",LEFT(C9719,9),"")</f>
        <v/>
      </c>
      <c r="V9719" s="60" t="str">
        <f>W9719&amp;H9719</f>
        <v/>
      </c>
      <c r="W9719" s="60" t="str">
        <f>_xlfn.LET(_xlpm.TextCell,TEXT(G9719,"###"),IF(_xlpm.TextCell&lt;&gt;"",IF(StyleSpaceSplit,IFERROR(IF(FIND(" ",_xlpm.TextCell)&gt;=1,MID(_xlpm.TextCell,1,FIND(" ",_xlpm.TextCell)-1),_xlpm.TextCell),_xlpm.TextCell),_xlpm.TextCell),""))</f>
        <v/>
      </c>
      <c r="X9719" s="60" t="str">
        <f>IF(A9719&lt;&gt;"",IFERROR(IF(FIND(" ",G9719)&gt;=1,MID(G9719,FIND(" ",G9719)+1,LEN(G9719)),""),""),"")</f>
        <v/>
      </c>
      <c r="AC9719" s="51">
        <f>IFERROR(VALUE(MID($C9719,1,2)),0)</f>
        <v>0</v>
      </c>
      <c r="AD9719" s="44">
        <f>IFERROR(VALUE(MID($C9719,4,3)),0)</f>
        <v>0</v>
      </c>
      <c r="AE9719" s="51">
        <f>VALUE(RIGHT("00"&amp;AC9719,2)&amp;RIGHT("000"&amp;AD9719,3))</f>
        <v>0</v>
      </c>
    </row>
    <row r="9720" spans="1:31">
      <c r="A9720" s="60" t="str">
        <f>IF(G9720&amp;Q9720&lt;&gt;"",W9720&amp;Q9720,"")</f>
        <v/>
      </c>
      <c r="B9720" s="85" t="str">
        <f>IF(C9720&lt;&gt;"",LEFT(C9720,9),"")</f>
        <v/>
      </c>
      <c r="V9720" s="60" t="str">
        <f>W9720&amp;H9720</f>
        <v/>
      </c>
      <c r="W9720" s="60" t="str">
        <f>_xlfn.LET(_xlpm.TextCell,TEXT(G9720,"###"),IF(_xlpm.TextCell&lt;&gt;"",IF(StyleSpaceSplit,IFERROR(IF(FIND(" ",_xlpm.TextCell)&gt;=1,MID(_xlpm.TextCell,1,FIND(" ",_xlpm.TextCell)-1),_xlpm.TextCell),_xlpm.TextCell),_xlpm.TextCell),""))</f>
        <v/>
      </c>
      <c r="X9720" s="60" t="str">
        <f>IF(A9720&lt;&gt;"",IFERROR(IF(FIND(" ",G9720)&gt;=1,MID(G9720,FIND(" ",G9720)+1,LEN(G9720)),""),""),"")</f>
        <v/>
      </c>
      <c r="AC9720" s="51">
        <f>IFERROR(VALUE(MID($C9720,1,2)),0)</f>
        <v>0</v>
      </c>
      <c r="AD9720" s="44">
        <f>IFERROR(VALUE(MID($C9720,4,3)),0)</f>
        <v>0</v>
      </c>
      <c r="AE9720" s="51">
        <f>VALUE(RIGHT("00"&amp;AC9720,2)&amp;RIGHT("000"&amp;AD9720,3))</f>
        <v>0</v>
      </c>
    </row>
    <row r="9721" spans="1:31">
      <c r="A9721" s="60" t="str">
        <f>IF(G9721&amp;Q9721&lt;&gt;"",W9721&amp;Q9721,"")</f>
        <v/>
      </c>
      <c r="B9721" s="85" t="str">
        <f>IF(C9721&lt;&gt;"",LEFT(C9721,9),"")</f>
        <v/>
      </c>
      <c r="V9721" s="60" t="str">
        <f>W9721&amp;H9721</f>
        <v/>
      </c>
      <c r="W9721" s="60" t="str">
        <f>_xlfn.LET(_xlpm.TextCell,TEXT(G9721,"###"),IF(_xlpm.TextCell&lt;&gt;"",IF(StyleSpaceSplit,IFERROR(IF(FIND(" ",_xlpm.TextCell)&gt;=1,MID(_xlpm.TextCell,1,FIND(" ",_xlpm.TextCell)-1),_xlpm.TextCell),_xlpm.TextCell),_xlpm.TextCell),""))</f>
        <v/>
      </c>
      <c r="X9721" s="60" t="str">
        <f>IF(A9721&lt;&gt;"",IFERROR(IF(FIND(" ",G9721)&gt;=1,MID(G9721,FIND(" ",G9721)+1,LEN(G9721)),""),""),"")</f>
        <v/>
      </c>
      <c r="AC9721" s="51">
        <f>IFERROR(VALUE(MID($C9721,1,2)),0)</f>
        <v>0</v>
      </c>
      <c r="AD9721" s="44">
        <f>IFERROR(VALUE(MID($C9721,4,3)),0)</f>
        <v>0</v>
      </c>
      <c r="AE9721" s="51">
        <f>VALUE(RIGHT("00"&amp;AC9721,2)&amp;RIGHT("000"&amp;AD9721,3))</f>
        <v>0</v>
      </c>
    </row>
    <row r="9722" spans="1:31">
      <c r="A9722" s="60" t="str">
        <f>IF(G9722&amp;Q9722&lt;&gt;"",W9722&amp;Q9722,"")</f>
        <v/>
      </c>
      <c r="B9722" s="85" t="str">
        <f>IF(C9722&lt;&gt;"",LEFT(C9722,9),"")</f>
        <v/>
      </c>
      <c r="V9722" s="60" t="str">
        <f>W9722&amp;H9722</f>
        <v/>
      </c>
      <c r="W9722" s="60" t="str">
        <f>_xlfn.LET(_xlpm.TextCell,TEXT(G9722,"###"),IF(_xlpm.TextCell&lt;&gt;"",IF(StyleSpaceSplit,IFERROR(IF(FIND(" ",_xlpm.TextCell)&gt;=1,MID(_xlpm.TextCell,1,FIND(" ",_xlpm.TextCell)-1),_xlpm.TextCell),_xlpm.TextCell),_xlpm.TextCell),""))</f>
        <v/>
      </c>
      <c r="X9722" s="60" t="str">
        <f>IF(A9722&lt;&gt;"",IFERROR(IF(FIND(" ",G9722)&gt;=1,MID(G9722,FIND(" ",G9722)+1,LEN(G9722)),""),""),"")</f>
        <v/>
      </c>
      <c r="AC9722" s="51">
        <f>IFERROR(VALUE(MID($C9722,1,2)),0)</f>
        <v>0</v>
      </c>
      <c r="AD9722" s="44">
        <f>IFERROR(VALUE(MID($C9722,4,3)),0)</f>
        <v>0</v>
      </c>
      <c r="AE9722" s="51">
        <f>VALUE(RIGHT("00"&amp;AC9722,2)&amp;RIGHT("000"&amp;AD9722,3))</f>
        <v>0</v>
      </c>
    </row>
    <row r="9723" spans="1:31">
      <c r="A9723" s="60" t="str">
        <f>IF(G9723&amp;Q9723&lt;&gt;"",W9723&amp;Q9723,"")</f>
        <v/>
      </c>
      <c r="B9723" s="85" t="str">
        <f>IF(C9723&lt;&gt;"",LEFT(C9723,9),"")</f>
        <v/>
      </c>
      <c r="V9723" s="60" t="str">
        <f>W9723&amp;H9723</f>
        <v/>
      </c>
      <c r="W9723" s="60" t="str">
        <f>_xlfn.LET(_xlpm.TextCell,TEXT(G9723,"###"),IF(_xlpm.TextCell&lt;&gt;"",IF(StyleSpaceSplit,IFERROR(IF(FIND(" ",_xlpm.TextCell)&gt;=1,MID(_xlpm.TextCell,1,FIND(" ",_xlpm.TextCell)-1),_xlpm.TextCell),_xlpm.TextCell),_xlpm.TextCell),""))</f>
        <v/>
      </c>
      <c r="X9723" s="60" t="str">
        <f>IF(A9723&lt;&gt;"",IFERROR(IF(FIND(" ",G9723)&gt;=1,MID(G9723,FIND(" ",G9723)+1,LEN(G9723)),""),""),"")</f>
        <v/>
      </c>
      <c r="AC9723" s="51">
        <f>IFERROR(VALUE(MID($C9723,1,2)),0)</f>
        <v>0</v>
      </c>
      <c r="AD9723" s="44">
        <f>IFERROR(VALUE(MID($C9723,4,3)),0)</f>
        <v>0</v>
      </c>
      <c r="AE9723" s="51">
        <f>VALUE(RIGHT("00"&amp;AC9723,2)&amp;RIGHT("000"&amp;AD9723,3))</f>
        <v>0</v>
      </c>
    </row>
    <row r="9724" spans="1:31">
      <c r="A9724" s="60" t="str">
        <f>IF(G9724&amp;Q9724&lt;&gt;"",W9724&amp;Q9724,"")</f>
        <v/>
      </c>
      <c r="B9724" s="85" t="str">
        <f>IF(C9724&lt;&gt;"",LEFT(C9724,9),"")</f>
        <v/>
      </c>
      <c r="V9724" s="60" t="str">
        <f>W9724&amp;H9724</f>
        <v/>
      </c>
      <c r="W9724" s="60" t="str">
        <f>_xlfn.LET(_xlpm.TextCell,TEXT(G9724,"###"),IF(_xlpm.TextCell&lt;&gt;"",IF(StyleSpaceSplit,IFERROR(IF(FIND(" ",_xlpm.TextCell)&gt;=1,MID(_xlpm.TextCell,1,FIND(" ",_xlpm.TextCell)-1),_xlpm.TextCell),_xlpm.TextCell),_xlpm.TextCell),""))</f>
        <v/>
      </c>
      <c r="X9724" s="60" t="str">
        <f>IF(A9724&lt;&gt;"",IFERROR(IF(FIND(" ",G9724)&gt;=1,MID(G9724,FIND(" ",G9724)+1,LEN(G9724)),""),""),"")</f>
        <v/>
      </c>
      <c r="AC9724" s="51">
        <f>IFERROR(VALUE(MID($C9724,1,2)),0)</f>
        <v>0</v>
      </c>
      <c r="AD9724" s="44">
        <f>IFERROR(VALUE(MID($C9724,4,3)),0)</f>
        <v>0</v>
      </c>
      <c r="AE9724" s="51">
        <f>VALUE(RIGHT("00"&amp;AC9724,2)&amp;RIGHT("000"&amp;AD9724,3))</f>
        <v>0</v>
      </c>
    </row>
    <row r="9725" spans="1:31">
      <c r="A9725" s="60" t="str">
        <f>IF(G9725&amp;Q9725&lt;&gt;"",W9725&amp;Q9725,"")</f>
        <v/>
      </c>
      <c r="B9725" s="85" t="str">
        <f>IF(C9725&lt;&gt;"",LEFT(C9725,9),"")</f>
        <v/>
      </c>
      <c r="V9725" s="60" t="str">
        <f>W9725&amp;H9725</f>
        <v/>
      </c>
      <c r="W9725" s="60" t="str">
        <f>_xlfn.LET(_xlpm.TextCell,TEXT(G9725,"###"),IF(_xlpm.TextCell&lt;&gt;"",IF(StyleSpaceSplit,IFERROR(IF(FIND(" ",_xlpm.TextCell)&gt;=1,MID(_xlpm.TextCell,1,FIND(" ",_xlpm.TextCell)-1),_xlpm.TextCell),_xlpm.TextCell),_xlpm.TextCell),""))</f>
        <v/>
      </c>
      <c r="X9725" s="60" t="str">
        <f>IF(A9725&lt;&gt;"",IFERROR(IF(FIND(" ",G9725)&gt;=1,MID(G9725,FIND(" ",G9725)+1,LEN(G9725)),""),""),"")</f>
        <v/>
      </c>
      <c r="AC9725" s="51">
        <f>IFERROR(VALUE(MID($C9725,1,2)),0)</f>
        <v>0</v>
      </c>
      <c r="AD9725" s="44">
        <f>IFERROR(VALUE(MID($C9725,4,3)),0)</f>
        <v>0</v>
      </c>
      <c r="AE9725" s="51">
        <f>VALUE(RIGHT("00"&amp;AC9725,2)&amp;RIGHT("000"&amp;AD9725,3))</f>
        <v>0</v>
      </c>
    </row>
    <row r="9726" spans="1:31">
      <c r="A9726" s="60" t="str">
        <f>IF(G9726&amp;Q9726&lt;&gt;"",W9726&amp;Q9726,"")</f>
        <v/>
      </c>
      <c r="B9726" s="85" t="str">
        <f>IF(C9726&lt;&gt;"",LEFT(C9726,9),"")</f>
        <v/>
      </c>
      <c r="V9726" s="60" t="str">
        <f>W9726&amp;H9726</f>
        <v/>
      </c>
      <c r="W9726" s="60" t="str">
        <f>_xlfn.LET(_xlpm.TextCell,TEXT(G9726,"###"),IF(_xlpm.TextCell&lt;&gt;"",IF(StyleSpaceSplit,IFERROR(IF(FIND(" ",_xlpm.TextCell)&gt;=1,MID(_xlpm.TextCell,1,FIND(" ",_xlpm.TextCell)-1),_xlpm.TextCell),_xlpm.TextCell),_xlpm.TextCell),""))</f>
        <v/>
      </c>
      <c r="X9726" s="60" t="str">
        <f>IF(A9726&lt;&gt;"",IFERROR(IF(FIND(" ",G9726)&gt;=1,MID(G9726,FIND(" ",G9726)+1,LEN(G9726)),""),""),"")</f>
        <v/>
      </c>
      <c r="AC9726" s="51">
        <f>IFERROR(VALUE(MID($C9726,1,2)),0)</f>
        <v>0</v>
      </c>
      <c r="AD9726" s="44">
        <f>IFERROR(VALUE(MID($C9726,4,3)),0)</f>
        <v>0</v>
      </c>
      <c r="AE9726" s="51">
        <f>VALUE(RIGHT("00"&amp;AC9726,2)&amp;RIGHT("000"&amp;AD9726,3))</f>
        <v>0</v>
      </c>
    </row>
    <row r="9727" spans="1:31">
      <c r="A9727" s="60" t="str">
        <f>IF(G9727&amp;Q9727&lt;&gt;"",W9727&amp;Q9727,"")</f>
        <v/>
      </c>
      <c r="B9727" s="85" t="str">
        <f>IF(C9727&lt;&gt;"",LEFT(C9727,9),"")</f>
        <v/>
      </c>
      <c r="V9727" s="60" t="str">
        <f>W9727&amp;H9727</f>
        <v/>
      </c>
      <c r="W9727" s="60" t="str">
        <f>_xlfn.LET(_xlpm.TextCell,TEXT(G9727,"###"),IF(_xlpm.TextCell&lt;&gt;"",IF(StyleSpaceSplit,IFERROR(IF(FIND(" ",_xlpm.TextCell)&gt;=1,MID(_xlpm.TextCell,1,FIND(" ",_xlpm.TextCell)-1),_xlpm.TextCell),_xlpm.TextCell),_xlpm.TextCell),""))</f>
        <v/>
      </c>
      <c r="X9727" s="60" t="str">
        <f>IF(A9727&lt;&gt;"",IFERROR(IF(FIND(" ",G9727)&gt;=1,MID(G9727,FIND(" ",G9727)+1,LEN(G9727)),""),""),"")</f>
        <v/>
      </c>
      <c r="AC9727" s="51">
        <f>IFERROR(VALUE(MID($C9727,1,2)),0)</f>
        <v>0</v>
      </c>
      <c r="AD9727" s="44">
        <f>IFERROR(VALUE(MID($C9727,4,3)),0)</f>
        <v>0</v>
      </c>
      <c r="AE9727" s="51">
        <f>VALUE(RIGHT("00"&amp;AC9727,2)&amp;RIGHT("000"&amp;AD9727,3))</f>
        <v>0</v>
      </c>
    </row>
    <row r="9728" spans="1:31">
      <c r="A9728" s="60" t="str">
        <f>IF(G9728&amp;Q9728&lt;&gt;"",W9728&amp;Q9728,"")</f>
        <v/>
      </c>
      <c r="B9728" s="85" t="str">
        <f>IF(C9728&lt;&gt;"",LEFT(C9728,9),"")</f>
        <v/>
      </c>
      <c r="V9728" s="60" t="str">
        <f>W9728&amp;H9728</f>
        <v/>
      </c>
      <c r="W9728" s="60" t="str">
        <f>_xlfn.LET(_xlpm.TextCell,TEXT(G9728,"###"),IF(_xlpm.TextCell&lt;&gt;"",IF(StyleSpaceSplit,IFERROR(IF(FIND(" ",_xlpm.TextCell)&gt;=1,MID(_xlpm.TextCell,1,FIND(" ",_xlpm.TextCell)-1),_xlpm.TextCell),_xlpm.TextCell),_xlpm.TextCell),""))</f>
        <v/>
      </c>
      <c r="X9728" s="60" t="str">
        <f>IF(A9728&lt;&gt;"",IFERROR(IF(FIND(" ",G9728)&gt;=1,MID(G9728,FIND(" ",G9728)+1,LEN(G9728)),""),""),"")</f>
        <v/>
      </c>
      <c r="AC9728" s="51">
        <f>IFERROR(VALUE(MID($C9728,1,2)),0)</f>
        <v>0</v>
      </c>
      <c r="AD9728" s="44">
        <f>IFERROR(VALUE(MID($C9728,4,3)),0)</f>
        <v>0</v>
      </c>
      <c r="AE9728" s="51">
        <f>VALUE(RIGHT("00"&amp;AC9728,2)&amp;RIGHT("000"&amp;AD9728,3))</f>
        <v>0</v>
      </c>
    </row>
    <row r="9729" spans="1:31">
      <c r="A9729" s="60" t="str">
        <f>IF(G9729&amp;Q9729&lt;&gt;"",W9729&amp;Q9729,"")</f>
        <v/>
      </c>
      <c r="B9729" s="85" t="str">
        <f>IF(C9729&lt;&gt;"",LEFT(C9729,9),"")</f>
        <v/>
      </c>
      <c r="V9729" s="60" t="str">
        <f>W9729&amp;H9729</f>
        <v/>
      </c>
      <c r="W9729" s="60" t="str">
        <f>_xlfn.LET(_xlpm.TextCell,TEXT(G9729,"###"),IF(_xlpm.TextCell&lt;&gt;"",IF(StyleSpaceSplit,IFERROR(IF(FIND(" ",_xlpm.TextCell)&gt;=1,MID(_xlpm.TextCell,1,FIND(" ",_xlpm.TextCell)-1),_xlpm.TextCell),_xlpm.TextCell),_xlpm.TextCell),""))</f>
        <v/>
      </c>
      <c r="X9729" s="60" t="str">
        <f>IF(A9729&lt;&gt;"",IFERROR(IF(FIND(" ",G9729)&gt;=1,MID(G9729,FIND(" ",G9729)+1,LEN(G9729)),""),""),"")</f>
        <v/>
      </c>
      <c r="AC9729" s="51">
        <f>IFERROR(VALUE(MID($C9729,1,2)),0)</f>
        <v>0</v>
      </c>
      <c r="AD9729" s="44">
        <f>IFERROR(VALUE(MID($C9729,4,3)),0)</f>
        <v>0</v>
      </c>
      <c r="AE9729" s="51">
        <f>VALUE(RIGHT("00"&amp;AC9729,2)&amp;RIGHT("000"&amp;AD9729,3))</f>
        <v>0</v>
      </c>
    </row>
    <row r="9730" spans="1:31">
      <c r="A9730" s="60" t="str">
        <f>IF(G9730&amp;Q9730&lt;&gt;"",W9730&amp;Q9730,"")</f>
        <v/>
      </c>
      <c r="B9730" s="85" t="str">
        <f>IF(C9730&lt;&gt;"",LEFT(C9730,9),"")</f>
        <v/>
      </c>
      <c r="V9730" s="60" t="str">
        <f>W9730&amp;H9730</f>
        <v/>
      </c>
      <c r="W9730" s="60" t="str">
        <f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>IF(A9730&lt;&gt;"",IFERROR(IF(FIND(" ",G9730)&gt;=1,MID(G9730,FIND(" ",G9730)+1,LEN(G9730)),""),""),"")</f>
        <v/>
      </c>
      <c r="AC9730" s="51">
        <f>IFERROR(VALUE(MID($C9730,1,2)),0)</f>
        <v>0</v>
      </c>
      <c r="AD9730" s="44">
        <f>IFERROR(VALUE(MID($C9730,4,3)),0)</f>
        <v>0</v>
      </c>
      <c r="AE9730" s="51">
        <f>VALUE(RIGHT("00"&amp;AC9730,2)&amp;RIGHT("000"&amp;AD9730,3))</f>
        <v>0</v>
      </c>
    </row>
    <row r="9731" spans="1:31">
      <c r="A9731" s="60" t="str">
        <f>IF(G9731&amp;Q9731&lt;&gt;"",W9731&amp;Q9731,"")</f>
        <v/>
      </c>
      <c r="B9731" s="85" t="str">
        <f>IF(C9731&lt;&gt;"",LEFT(C9731,9),"")</f>
        <v/>
      </c>
      <c r="V9731" s="60" t="str">
        <f>W9731&amp;H9731</f>
        <v/>
      </c>
      <c r="W9731" s="60" t="str">
        <f>_xlfn.LET(_xlpm.TextCell,TEXT(G9731,"###"),IF(_xlpm.TextCell&lt;&gt;"",IF(StyleSpaceSplit,IFERROR(IF(FIND(" ",_xlpm.TextCell)&gt;=1,MID(_xlpm.TextCell,1,FIND(" ",_xlpm.TextCell)-1),_xlpm.TextCell),_xlpm.TextCell),_xlpm.TextCell),""))</f>
        <v/>
      </c>
      <c r="X9731" s="60" t="str">
        <f>IF(A9731&lt;&gt;"",IFERROR(IF(FIND(" ",G9731)&gt;=1,MID(G9731,FIND(" ",G9731)+1,LEN(G9731)),""),""),"")</f>
        <v/>
      </c>
      <c r="AC9731" s="51">
        <f>IFERROR(VALUE(MID($C9731,1,2)),0)</f>
        <v>0</v>
      </c>
      <c r="AD9731" s="44">
        <f>IFERROR(VALUE(MID($C9731,4,3)),0)</f>
        <v>0</v>
      </c>
      <c r="AE9731" s="51">
        <f>VALUE(RIGHT("00"&amp;AC9731,2)&amp;RIGHT("000"&amp;AD9731,3))</f>
        <v>0</v>
      </c>
    </row>
    <row r="9732" spans="1:31">
      <c r="A9732" s="60" t="str">
        <f>IF(G9732&amp;Q9732&lt;&gt;"",W9732&amp;Q9732,"")</f>
        <v/>
      </c>
      <c r="B9732" s="85" t="str">
        <f>IF(C9732&lt;&gt;"",LEFT(C9732,9),"")</f>
        <v/>
      </c>
      <c r="V9732" s="60" t="str">
        <f>W9732&amp;H9732</f>
        <v/>
      </c>
      <c r="W9732" s="60" t="str">
        <f>_xlfn.LET(_xlpm.TextCell,TEXT(G9732,"###"),IF(_xlpm.TextCell&lt;&gt;"",IF(StyleSpaceSplit,IFERROR(IF(FIND(" ",_xlpm.TextCell)&gt;=1,MID(_xlpm.TextCell,1,FIND(" ",_xlpm.TextCell)-1),_xlpm.TextCell),_xlpm.TextCell),_xlpm.TextCell),""))</f>
        <v/>
      </c>
      <c r="X9732" s="60" t="str">
        <f>IF(A9732&lt;&gt;"",IFERROR(IF(FIND(" ",G9732)&gt;=1,MID(G9732,FIND(" ",G9732)+1,LEN(G9732)),""),""),"")</f>
        <v/>
      </c>
      <c r="AC9732" s="51">
        <f>IFERROR(VALUE(MID($C9732,1,2)),0)</f>
        <v>0</v>
      </c>
      <c r="AD9732" s="44">
        <f>IFERROR(VALUE(MID($C9732,4,3)),0)</f>
        <v>0</v>
      </c>
      <c r="AE9732" s="51">
        <f>VALUE(RIGHT("00"&amp;AC9732,2)&amp;RIGHT("000"&amp;AD9732,3))</f>
        <v>0</v>
      </c>
    </row>
    <row r="9733" spans="1:31">
      <c r="A9733" s="60" t="str">
        <f>IF(G9733&amp;Q9733&lt;&gt;"",W9733&amp;Q9733,"")</f>
        <v/>
      </c>
      <c r="B9733" s="85" t="str">
        <f>IF(C9733&lt;&gt;"",LEFT(C9733,9),"")</f>
        <v/>
      </c>
      <c r="V9733" s="60" t="str">
        <f>W9733&amp;H9733</f>
        <v/>
      </c>
      <c r="W9733" s="60" t="str">
        <f>_xlfn.LET(_xlpm.TextCell,TEXT(G9733,"###"),IF(_xlpm.TextCell&lt;&gt;"",IF(StyleSpaceSplit,IFERROR(IF(FIND(" ",_xlpm.TextCell)&gt;=1,MID(_xlpm.TextCell,1,FIND(" ",_xlpm.TextCell)-1),_xlpm.TextCell),_xlpm.TextCell),_xlpm.TextCell),""))</f>
        <v/>
      </c>
      <c r="X9733" s="60" t="str">
        <f>IF(A9733&lt;&gt;"",IFERROR(IF(FIND(" ",G9733)&gt;=1,MID(G9733,FIND(" ",G9733)+1,LEN(G9733)),""),""),"")</f>
        <v/>
      </c>
      <c r="AC9733" s="51">
        <f>IFERROR(VALUE(MID($C9733,1,2)),0)</f>
        <v>0</v>
      </c>
      <c r="AD9733" s="44">
        <f>IFERROR(VALUE(MID($C9733,4,3)),0)</f>
        <v>0</v>
      </c>
      <c r="AE9733" s="51">
        <f>VALUE(RIGHT("00"&amp;AC9733,2)&amp;RIGHT("000"&amp;AD9733,3))</f>
        <v>0</v>
      </c>
    </row>
    <row r="9734" spans="1:31">
      <c r="A9734" s="60" t="str">
        <f>IF(G9734&amp;Q9734&lt;&gt;"",W9734&amp;Q9734,"")</f>
        <v/>
      </c>
      <c r="B9734" s="85" t="str">
        <f>IF(C9734&lt;&gt;"",LEFT(C9734,9),"")</f>
        <v/>
      </c>
      <c r="V9734" s="60" t="str">
        <f>W9734&amp;H9734</f>
        <v/>
      </c>
      <c r="W9734" s="60" t="str">
        <f>_xlfn.LET(_xlpm.TextCell,TEXT(G9734,"###"),IF(_xlpm.TextCell&lt;&gt;"",IF(StyleSpaceSplit,IFERROR(IF(FIND(" ",_xlpm.TextCell)&gt;=1,MID(_xlpm.TextCell,1,FIND(" ",_xlpm.TextCell)-1),_xlpm.TextCell),_xlpm.TextCell),_xlpm.TextCell),""))</f>
        <v/>
      </c>
      <c r="X9734" s="60" t="str">
        <f>IF(A9734&lt;&gt;"",IFERROR(IF(FIND(" ",G9734)&gt;=1,MID(G9734,FIND(" ",G9734)+1,LEN(G9734)),""),""),"")</f>
        <v/>
      </c>
      <c r="AC9734" s="51">
        <f>IFERROR(VALUE(MID($C9734,1,2)),0)</f>
        <v>0</v>
      </c>
      <c r="AD9734" s="44">
        <f>IFERROR(VALUE(MID($C9734,4,3)),0)</f>
        <v>0</v>
      </c>
      <c r="AE9734" s="51">
        <f>VALUE(RIGHT("00"&amp;AC9734,2)&amp;RIGHT("000"&amp;AD9734,3))</f>
        <v>0</v>
      </c>
    </row>
    <row r="9735" spans="1:31">
      <c r="A9735" s="60" t="str">
        <f>IF(G9735&amp;Q9735&lt;&gt;"",W9735&amp;Q9735,"")</f>
        <v/>
      </c>
      <c r="B9735" s="85" t="str">
        <f>IF(C9735&lt;&gt;"",LEFT(C9735,9),"")</f>
        <v/>
      </c>
      <c r="V9735" s="60" t="str">
        <f>W9735&amp;H9735</f>
        <v/>
      </c>
      <c r="W9735" s="60" t="str">
        <f>_xlfn.LET(_xlpm.TextCell,TEXT(G9735,"###"),IF(_xlpm.TextCell&lt;&gt;"",IF(StyleSpaceSplit,IFERROR(IF(FIND(" ",_xlpm.TextCell)&gt;=1,MID(_xlpm.TextCell,1,FIND(" ",_xlpm.TextCell)-1),_xlpm.TextCell),_xlpm.TextCell),_xlpm.TextCell),""))</f>
        <v/>
      </c>
      <c r="X9735" s="60" t="str">
        <f>IF(A9735&lt;&gt;"",IFERROR(IF(FIND(" ",G9735)&gt;=1,MID(G9735,FIND(" ",G9735)+1,LEN(G9735)),""),""),"")</f>
        <v/>
      </c>
      <c r="AC9735" s="51">
        <f>IFERROR(VALUE(MID($C9735,1,2)),0)</f>
        <v>0</v>
      </c>
      <c r="AD9735" s="44">
        <f>IFERROR(VALUE(MID($C9735,4,3)),0)</f>
        <v>0</v>
      </c>
      <c r="AE9735" s="51">
        <f>VALUE(RIGHT("00"&amp;AC9735,2)&amp;RIGHT("000"&amp;AD9735,3))</f>
        <v>0</v>
      </c>
    </row>
    <row r="9736" spans="1:31">
      <c r="A9736" s="60" t="str">
        <f>IF(G9736&amp;Q9736&lt;&gt;"",W9736&amp;Q9736,"")</f>
        <v/>
      </c>
      <c r="B9736" s="85" t="str">
        <f>IF(C9736&lt;&gt;"",LEFT(C9736,9),"")</f>
        <v/>
      </c>
      <c r="V9736" s="60" t="str">
        <f>W9736&amp;H9736</f>
        <v/>
      </c>
      <c r="W9736" s="60" t="str">
        <f>_xlfn.LET(_xlpm.TextCell,TEXT(G9736,"###"),IF(_xlpm.TextCell&lt;&gt;"",IF(StyleSpaceSplit,IFERROR(IF(FIND(" ",_xlpm.TextCell)&gt;=1,MID(_xlpm.TextCell,1,FIND(" ",_xlpm.TextCell)-1),_xlpm.TextCell),_xlpm.TextCell),_xlpm.TextCell),""))</f>
        <v/>
      </c>
      <c r="X9736" s="60" t="str">
        <f>IF(A9736&lt;&gt;"",IFERROR(IF(FIND(" ",G9736)&gt;=1,MID(G9736,FIND(" ",G9736)+1,LEN(G9736)),""),""),"")</f>
        <v/>
      </c>
      <c r="AC9736" s="51">
        <f>IFERROR(VALUE(MID($C9736,1,2)),0)</f>
        <v>0</v>
      </c>
      <c r="AD9736" s="44">
        <f>IFERROR(VALUE(MID($C9736,4,3)),0)</f>
        <v>0</v>
      </c>
      <c r="AE9736" s="51">
        <f>VALUE(RIGHT("00"&amp;AC9736,2)&amp;RIGHT("000"&amp;AD9736,3))</f>
        <v>0</v>
      </c>
    </row>
    <row r="9737" spans="1:31">
      <c r="A9737" s="60" t="str">
        <f>IF(G9737&amp;Q9737&lt;&gt;"",W9737&amp;Q9737,"")</f>
        <v/>
      </c>
      <c r="B9737" s="85" t="str">
        <f>IF(C9737&lt;&gt;"",LEFT(C9737,9),"")</f>
        <v/>
      </c>
      <c r="V9737" s="60" t="str">
        <f>W9737&amp;H9737</f>
        <v/>
      </c>
      <c r="W9737" s="60" t="str">
        <f>_xlfn.LET(_xlpm.TextCell,TEXT(G9737,"###"),IF(_xlpm.TextCell&lt;&gt;"",IF(StyleSpaceSplit,IFERROR(IF(FIND(" ",_xlpm.TextCell)&gt;=1,MID(_xlpm.TextCell,1,FIND(" ",_xlpm.TextCell)-1),_xlpm.TextCell),_xlpm.TextCell),_xlpm.TextCell),""))</f>
        <v/>
      </c>
      <c r="X9737" s="60" t="str">
        <f>IF(A9737&lt;&gt;"",IFERROR(IF(FIND(" ",G9737)&gt;=1,MID(G9737,FIND(" ",G9737)+1,LEN(G9737)),""),""),"")</f>
        <v/>
      </c>
      <c r="AC9737" s="51">
        <f>IFERROR(VALUE(MID($C9737,1,2)),0)</f>
        <v>0</v>
      </c>
      <c r="AD9737" s="44">
        <f>IFERROR(VALUE(MID($C9737,4,3)),0)</f>
        <v>0</v>
      </c>
      <c r="AE9737" s="51">
        <f>VALUE(RIGHT("00"&amp;AC9737,2)&amp;RIGHT("000"&amp;AD9737,3))</f>
        <v>0</v>
      </c>
    </row>
    <row r="9738" spans="1:31">
      <c r="A9738" s="60" t="str">
        <f>IF(G9738&amp;Q9738&lt;&gt;"",W9738&amp;Q9738,"")</f>
        <v/>
      </c>
      <c r="B9738" s="85" t="str">
        <f>IF(C9738&lt;&gt;"",LEFT(C9738,9),"")</f>
        <v/>
      </c>
      <c r="V9738" s="60" t="str">
        <f>W9738&amp;H9738</f>
        <v/>
      </c>
      <c r="W9738" s="60" t="str">
        <f>_xlfn.LET(_xlpm.TextCell,TEXT(G9738,"###"),IF(_xlpm.TextCell&lt;&gt;"",IF(StyleSpaceSplit,IFERROR(IF(FIND(" ",_xlpm.TextCell)&gt;=1,MID(_xlpm.TextCell,1,FIND(" ",_xlpm.TextCell)-1),_xlpm.TextCell),_xlpm.TextCell),_xlpm.TextCell),""))</f>
        <v/>
      </c>
      <c r="X9738" s="60" t="str">
        <f>IF(A9738&lt;&gt;"",IFERROR(IF(FIND(" ",G9738)&gt;=1,MID(G9738,FIND(" ",G9738)+1,LEN(G9738)),""),""),"")</f>
        <v/>
      </c>
      <c r="AC9738" s="51">
        <f>IFERROR(VALUE(MID($C9738,1,2)),0)</f>
        <v>0</v>
      </c>
      <c r="AD9738" s="44">
        <f>IFERROR(VALUE(MID($C9738,4,3)),0)</f>
        <v>0</v>
      </c>
      <c r="AE9738" s="51">
        <f>VALUE(RIGHT("00"&amp;AC9738,2)&amp;RIGHT("000"&amp;AD9738,3))</f>
        <v>0</v>
      </c>
    </row>
    <row r="9739" spans="1:31">
      <c r="A9739" s="60" t="str">
        <f>IF(G9739&amp;Q9739&lt;&gt;"",W9739&amp;Q9739,"")</f>
        <v/>
      </c>
      <c r="B9739" s="85" t="str">
        <f>IF(C9739&lt;&gt;"",LEFT(C9739,9),"")</f>
        <v/>
      </c>
      <c r="V9739" s="60" t="str">
        <f>W9739&amp;H9739</f>
        <v/>
      </c>
      <c r="W9739" s="60" t="str">
        <f>_xlfn.LET(_xlpm.TextCell,TEXT(G9739,"###"),IF(_xlpm.TextCell&lt;&gt;"",IF(StyleSpaceSplit,IFERROR(IF(FIND(" ",_xlpm.TextCell)&gt;=1,MID(_xlpm.TextCell,1,FIND(" ",_xlpm.TextCell)-1),_xlpm.TextCell),_xlpm.TextCell),_xlpm.TextCell),""))</f>
        <v/>
      </c>
      <c r="X9739" s="60" t="str">
        <f>IF(A9739&lt;&gt;"",IFERROR(IF(FIND(" ",G9739)&gt;=1,MID(G9739,FIND(" ",G9739)+1,LEN(G9739)),""),""),"")</f>
        <v/>
      </c>
      <c r="AC9739" s="51">
        <f>IFERROR(VALUE(MID($C9739,1,2)),0)</f>
        <v>0</v>
      </c>
      <c r="AD9739" s="44">
        <f>IFERROR(VALUE(MID($C9739,4,3)),0)</f>
        <v>0</v>
      </c>
      <c r="AE9739" s="51">
        <f>VALUE(RIGHT("00"&amp;AC9739,2)&amp;RIGHT("000"&amp;AD9739,3))</f>
        <v>0</v>
      </c>
    </row>
    <row r="9740" spans="1:31">
      <c r="A9740" s="60" t="str">
        <f>IF(G9740&amp;Q9740&lt;&gt;"",W9740&amp;Q9740,"")</f>
        <v/>
      </c>
      <c r="B9740" s="85" t="str">
        <f>IF(C9740&lt;&gt;"",LEFT(C9740,9),"")</f>
        <v/>
      </c>
      <c r="V9740" s="60" t="str">
        <f>W9740&amp;H9740</f>
        <v/>
      </c>
      <c r="W9740" s="60" t="str">
        <f>_xlfn.LET(_xlpm.TextCell,TEXT(G9740,"###"),IF(_xlpm.TextCell&lt;&gt;"",IF(StyleSpaceSplit,IFERROR(IF(FIND(" ",_xlpm.TextCell)&gt;=1,MID(_xlpm.TextCell,1,FIND(" ",_xlpm.TextCell)-1),_xlpm.TextCell),_xlpm.TextCell),_xlpm.TextCell),""))</f>
        <v/>
      </c>
      <c r="X9740" s="60" t="str">
        <f>IF(A9740&lt;&gt;"",IFERROR(IF(FIND(" ",G9740)&gt;=1,MID(G9740,FIND(" ",G9740)+1,LEN(G9740)),""),""),"")</f>
        <v/>
      </c>
      <c r="AC9740" s="51">
        <f>IFERROR(VALUE(MID($C9740,1,2)),0)</f>
        <v>0</v>
      </c>
      <c r="AD9740" s="44">
        <f>IFERROR(VALUE(MID($C9740,4,3)),0)</f>
        <v>0</v>
      </c>
      <c r="AE9740" s="51">
        <f>VALUE(RIGHT("00"&amp;AC9740,2)&amp;RIGHT("000"&amp;AD9740,3))</f>
        <v>0</v>
      </c>
    </row>
    <row r="9741" spans="1:31">
      <c r="A9741" s="60" t="str">
        <f>IF(G9741&amp;Q9741&lt;&gt;"",W9741&amp;Q9741,"")</f>
        <v/>
      </c>
      <c r="B9741" s="85" t="str">
        <f>IF(C9741&lt;&gt;"",LEFT(C9741,9),"")</f>
        <v/>
      </c>
      <c r="V9741" s="60" t="str">
        <f>W9741&amp;H9741</f>
        <v/>
      </c>
      <c r="W9741" s="60" t="str">
        <f>_xlfn.LET(_xlpm.TextCell,TEXT(G9741,"###"),IF(_xlpm.TextCell&lt;&gt;"",IF(StyleSpaceSplit,IFERROR(IF(FIND(" ",_xlpm.TextCell)&gt;=1,MID(_xlpm.TextCell,1,FIND(" ",_xlpm.TextCell)-1),_xlpm.TextCell),_xlpm.TextCell),_xlpm.TextCell),""))</f>
        <v/>
      </c>
      <c r="X9741" s="60" t="str">
        <f>IF(A9741&lt;&gt;"",IFERROR(IF(FIND(" ",G9741)&gt;=1,MID(G9741,FIND(" ",G9741)+1,LEN(G9741)),""),""),"")</f>
        <v/>
      </c>
      <c r="AC9741" s="51">
        <f>IFERROR(VALUE(MID($C9741,1,2)),0)</f>
        <v>0</v>
      </c>
      <c r="AD9741" s="44">
        <f>IFERROR(VALUE(MID($C9741,4,3)),0)</f>
        <v>0</v>
      </c>
      <c r="AE9741" s="51">
        <f>VALUE(RIGHT("00"&amp;AC9741,2)&amp;RIGHT("000"&amp;AD9741,3))</f>
        <v>0</v>
      </c>
    </row>
    <row r="9742" spans="1:31">
      <c r="A9742" s="60" t="str">
        <f>IF(G9742&amp;Q9742&lt;&gt;"",W9742&amp;Q9742,"")</f>
        <v/>
      </c>
      <c r="B9742" s="85" t="str">
        <f>IF(C9742&lt;&gt;"",LEFT(C9742,9),"")</f>
        <v/>
      </c>
      <c r="V9742" s="60" t="str">
        <f>W9742&amp;H9742</f>
        <v/>
      </c>
      <c r="W9742" s="60" t="str">
        <f>_xlfn.LET(_xlpm.TextCell,TEXT(G9742,"###"),IF(_xlpm.TextCell&lt;&gt;"",IF(StyleSpaceSplit,IFERROR(IF(FIND(" ",_xlpm.TextCell)&gt;=1,MID(_xlpm.TextCell,1,FIND(" ",_xlpm.TextCell)-1),_xlpm.TextCell),_xlpm.TextCell),_xlpm.TextCell),""))</f>
        <v/>
      </c>
      <c r="X9742" s="60" t="str">
        <f>IF(A9742&lt;&gt;"",IFERROR(IF(FIND(" ",G9742)&gt;=1,MID(G9742,FIND(" ",G9742)+1,LEN(G9742)),""),""),"")</f>
        <v/>
      </c>
      <c r="AC9742" s="51">
        <f>IFERROR(VALUE(MID($C9742,1,2)),0)</f>
        <v>0</v>
      </c>
      <c r="AD9742" s="44">
        <f>IFERROR(VALUE(MID($C9742,4,3)),0)</f>
        <v>0</v>
      </c>
      <c r="AE9742" s="51">
        <f>VALUE(RIGHT("00"&amp;AC9742,2)&amp;RIGHT("000"&amp;AD9742,3))</f>
        <v>0</v>
      </c>
    </row>
    <row r="9743" spans="1:31">
      <c r="A9743" s="60" t="str">
        <f>IF(G9743&amp;Q9743&lt;&gt;"",W9743&amp;Q9743,"")</f>
        <v/>
      </c>
      <c r="B9743" s="85" t="str">
        <f>IF(C9743&lt;&gt;"",LEFT(C9743,9),"")</f>
        <v/>
      </c>
      <c r="V9743" s="60" t="str">
        <f>W9743&amp;H9743</f>
        <v/>
      </c>
      <c r="W9743" s="60" t="str">
        <f>_xlfn.LET(_xlpm.TextCell,TEXT(G9743,"###"),IF(_xlpm.TextCell&lt;&gt;"",IF(StyleSpaceSplit,IFERROR(IF(FIND(" ",_xlpm.TextCell)&gt;=1,MID(_xlpm.TextCell,1,FIND(" ",_xlpm.TextCell)-1),_xlpm.TextCell),_xlpm.TextCell),_xlpm.TextCell),""))</f>
        <v/>
      </c>
      <c r="X9743" s="60" t="str">
        <f>IF(A9743&lt;&gt;"",IFERROR(IF(FIND(" ",G9743)&gt;=1,MID(G9743,FIND(" ",G9743)+1,LEN(G9743)),""),""),"")</f>
        <v/>
      </c>
      <c r="AC9743" s="51">
        <f>IFERROR(VALUE(MID($C9743,1,2)),0)</f>
        <v>0</v>
      </c>
      <c r="AD9743" s="44">
        <f>IFERROR(VALUE(MID($C9743,4,3)),0)</f>
        <v>0</v>
      </c>
      <c r="AE9743" s="51">
        <f>VALUE(RIGHT("00"&amp;AC9743,2)&amp;RIGHT("000"&amp;AD9743,3))</f>
        <v>0</v>
      </c>
    </row>
    <row r="9744" spans="1:31">
      <c r="A9744" s="60" t="str">
        <f>IF(G9744&amp;Q9744&lt;&gt;"",W9744&amp;Q9744,"")</f>
        <v/>
      </c>
      <c r="B9744" s="85" t="str">
        <f>IF(C9744&lt;&gt;"",LEFT(C9744,9),"")</f>
        <v/>
      </c>
      <c r="V9744" s="60" t="str">
        <f>W9744&amp;H9744</f>
        <v/>
      </c>
      <c r="W9744" s="60" t="str">
        <f>_xlfn.LET(_xlpm.TextCell,TEXT(G9744,"###"),IF(_xlpm.TextCell&lt;&gt;"",IF(StyleSpaceSplit,IFERROR(IF(FIND(" ",_xlpm.TextCell)&gt;=1,MID(_xlpm.TextCell,1,FIND(" ",_xlpm.TextCell)-1),_xlpm.TextCell),_xlpm.TextCell),_xlpm.TextCell),""))</f>
        <v/>
      </c>
      <c r="X9744" s="60" t="str">
        <f>IF(A9744&lt;&gt;"",IFERROR(IF(FIND(" ",G9744)&gt;=1,MID(G9744,FIND(" ",G9744)+1,LEN(G9744)),""),""),"")</f>
        <v/>
      </c>
      <c r="AC9744" s="51">
        <f>IFERROR(VALUE(MID($C9744,1,2)),0)</f>
        <v>0</v>
      </c>
      <c r="AD9744" s="44">
        <f>IFERROR(VALUE(MID($C9744,4,3)),0)</f>
        <v>0</v>
      </c>
      <c r="AE9744" s="51">
        <f>VALUE(RIGHT("00"&amp;AC9744,2)&amp;RIGHT("000"&amp;AD9744,3))</f>
        <v>0</v>
      </c>
    </row>
    <row r="9745" spans="1:31">
      <c r="A9745" s="60" t="str">
        <f>IF(G9745&amp;Q9745&lt;&gt;"",W9745&amp;Q9745,"")</f>
        <v/>
      </c>
      <c r="B9745" s="85" t="str">
        <f>IF(C9745&lt;&gt;"",LEFT(C9745,9),"")</f>
        <v/>
      </c>
      <c r="V9745" s="60" t="str">
        <f>W9745&amp;H9745</f>
        <v/>
      </c>
      <c r="W9745" s="60" t="str">
        <f>_xlfn.LET(_xlpm.TextCell,TEXT(G9745,"###"),IF(_xlpm.TextCell&lt;&gt;"",IF(StyleSpaceSplit,IFERROR(IF(FIND(" ",_xlpm.TextCell)&gt;=1,MID(_xlpm.TextCell,1,FIND(" ",_xlpm.TextCell)-1),_xlpm.TextCell),_xlpm.TextCell),_xlpm.TextCell),""))</f>
        <v/>
      </c>
      <c r="X9745" s="60" t="str">
        <f>IF(A9745&lt;&gt;"",IFERROR(IF(FIND(" ",G9745)&gt;=1,MID(G9745,FIND(" ",G9745)+1,LEN(G9745)),""),""),"")</f>
        <v/>
      </c>
      <c r="AC9745" s="51">
        <f>IFERROR(VALUE(MID($C9745,1,2)),0)</f>
        <v>0</v>
      </c>
      <c r="AD9745" s="44">
        <f>IFERROR(VALUE(MID($C9745,4,3)),0)</f>
        <v>0</v>
      </c>
      <c r="AE9745" s="51">
        <f>VALUE(RIGHT("00"&amp;AC9745,2)&amp;RIGHT("000"&amp;AD9745,3))</f>
        <v>0</v>
      </c>
    </row>
    <row r="9746" spans="1:31">
      <c r="A9746" s="60" t="str">
        <f>IF(G9746&amp;Q9746&lt;&gt;"",W9746&amp;Q9746,"")</f>
        <v/>
      </c>
      <c r="B9746" s="85" t="str">
        <f>IF(C9746&lt;&gt;"",LEFT(C9746,9),"")</f>
        <v/>
      </c>
      <c r="V9746" s="60" t="str">
        <f>W9746&amp;H9746</f>
        <v/>
      </c>
      <c r="W9746" s="60" t="str">
        <f>_xlfn.LET(_xlpm.TextCell,TEXT(G9746,"###"),IF(_xlpm.TextCell&lt;&gt;"",IF(StyleSpaceSplit,IFERROR(IF(FIND(" ",_xlpm.TextCell)&gt;=1,MID(_xlpm.TextCell,1,FIND(" ",_xlpm.TextCell)-1),_xlpm.TextCell),_xlpm.TextCell),_xlpm.TextCell),""))</f>
        <v/>
      </c>
      <c r="X9746" s="60" t="str">
        <f>IF(A9746&lt;&gt;"",IFERROR(IF(FIND(" ",G9746)&gt;=1,MID(G9746,FIND(" ",G9746)+1,LEN(G9746)),""),""),"")</f>
        <v/>
      </c>
      <c r="AC9746" s="51">
        <f>IFERROR(VALUE(MID($C9746,1,2)),0)</f>
        <v>0</v>
      </c>
      <c r="AD9746" s="44">
        <f>IFERROR(VALUE(MID($C9746,4,3)),0)</f>
        <v>0</v>
      </c>
      <c r="AE9746" s="51">
        <f>VALUE(RIGHT("00"&amp;AC9746,2)&amp;RIGHT("000"&amp;AD9746,3))</f>
        <v>0</v>
      </c>
    </row>
    <row r="9747" spans="1:31">
      <c r="A9747" s="60" t="str">
        <f>IF(G9747&amp;Q9747&lt;&gt;"",W9747&amp;Q9747,"")</f>
        <v/>
      </c>
      <c r="B9747" s="85" t="str">
        <f>IF(C9747&lt;&gt;"",LEFT(C9747,9),"")</f>
        <v/>
      </c>
      <c r="V9747" s="60" t="str">
        <f>W9747&amp;H9747</f>
        <v/>
      </c>
      <c r="W9747" s="60" t="str">
        <f>_xlfn.LET(_xlpm.TextCell,TEXT(G9747,"###"),IF(_xlpm.TextCell&lt;&gt;"",IF(StyleSpaceSplit,IFERROR(IF(FIND(" ",_xlpm.TextCell)&gt;=1,MID(_xlpm.TextCell,1,FIND(" ",_xlpm.TextCell)-1),_xlpm.TextCell),_xlpm.TextCell),_xlpm.TextCell),""))</f>
        <v/>
      </c>
      <c r="X9747" s="60" t="str">
        <f>IF(A9747&lt;&gt;"",IFERROR(IF(FIND(" ",G9747)&gt;=1,MID(G9747,FIND(" ",G9747)+1,LEN(G9747)),""),""),"")</f>
        <v/>
      </c>
      <c r="AC9747" s="51">
        <f>IFERROR(VALUE(MID($C9747,1,2)),0)</f>
        <v>0</v>
      </c>
      <c r="AD9747" s="44">
        <f>IFERROR(VALUE(MID($C9747,4,3)),0)</f>
        <v>0</v>
      </c>
      <c r="AE9747" s="51">
        <f>VALUE(RIGHT("00"&amp;AC9747,2)&amp;RIGHT("000"&amp;AD9747,3))</f>
        <v>0</v>
      </c>
    </row>
    <row r="9748" spans="1:31">
      <c r="A9748" s="60" t="str">
        <f>IF(G9748&amp;Q9748&lt;&gt;"",W9748&amp;Q9748,"")</f>
        <v/>
      </c>
      <c r="B9748" s="85" t="str">
        <f>IF(C9748&lt;&gt;"",LEFT(C9748,9),"")</f>
        <v/>
      </c>
      <c r="V9748" s="60" t="str">
        <f>W9748&amp;H9748</f>
        <v/>
      </c>
      <c r="W9748" s="60" t="str">
        <f>_xlfn.LET(_xlpm.TextCell,TEXT(G9748,"###"),IF(_xlpm.TextCell&lt;&gt;"",IF(StyleSpaceSplit,IFERROR(IF(FIND(" ",_xlpm.TextCell)&gt;=1,MID(_xlpm.TextCell,1,FIND(" ",_xlpm.TextCell)-1),_xlpm.TextCell),_xlpm.TextCell),_xlpm.TextCell),""))</f>
        <v/>
      </c>
      <c r="X9748" s="60" t="str">
        <f>IF(A9748&lt;&gt;"",IFERROR(IF(FIND(" ",G9748)&gt;=1,MID(G9748,FIND(" ",G9748)+1,LEN(G9748)),""),""),"")</f>
        <v/>
      </c>
      <c r="AC9748" s="51">
        <f>IFERROR(VALUE(MID($C9748,1,2)),0)</f>
        <v>0</v>
      </c>
      <c r="AD9748" s="44">
        <f>IFERROR(VALUE(MID($C9748,4,3)),0)</f>
        <v>0</v>
      </c>
      <c r="AE9748" s="51">
        <f>VALUE(RIGHT("00"&amp;AC9748,2)&amp;RIGHT("000"&amp;AD9748,3))</f>
        <v>0</v>
      </c>
    </row>
    <row r="9749" spans="1:31">
      <c r="A9749" s="60" t="str">
        <f>IF(G9749&amp;Q9749&lt;&gt;"",W9749&amp;Q9749,"")</f>
        <v/>
      </c>
      <c r="B9749" s="85" t="str">
        <f>IF(C9749&lt;&gt;"",LEFT(C9749,9),"")</f>
        <v/>
      </c>
      <c r="V9749" s="60" t="str">
        <f>W9749&amp;H9749</f>
        <v/>
      </c>
      <c r="W9749" s="60" t="str">
        <f>_xlfn.LET(_xlpm.TextCell,TEXT(G9749,"###"),IF(_xlpm.TextCell&lt;&gt;"",IF(StyleSpaceSplit,IFERROR(IF(FIND(" ",_xlpm.TextCell)&gt;=1,MID(_xlpm.TextCell,1,FIND(" ",_xlpm.TextCell)-1),_xlpm.TextCell),_xlpm.TextCell),_xlpm.TextCell),""))</f>
        <v/>
      </c>
      <c r="X9749" s="60" t="str">
        <f>IF(A9749&lt;&gt;"",IFERROR(IF(FIND(" ",G9749)&gt;=1,MID(G9749,FIND(" ",G9749)+1,LEN(G9749)),""),""),"")</f>
        <v/>
      </c>
      <c r="AC9749" s="51">
        <f>IFERROR(VALUE(MID($C9749,1,2)),0)</f>
        <v>0</v>
      </c>
      <c r="AD9749" s="44">
        <f>IFERROR(VALUE(MID($C9749,4,3)),0)</f>
        <v>0</v>
      </c>
      <c r="AE9749" s="51">
        <f>VALUE(RIGHT("00"&amp;AC9749,2)&amp;RIGHT("000"&amp;AD9749,3))</f>
        <v>0</v>
      </c>
    </row>
    <row r="9750" spans="1:31">
      <c r="A9750" s="60" t="str">
        <f>IF(G9750&amp;Q9750&lt;&gt;"",W9750&amp;Q9750,"")</f>
        <v/>
      </c>
      <c r="B9750" s="85" t="str">
        <f>IF(C9750&lt;&gt;"",LEFT(C9750,9),"")</f>
        <v/>
      </c>
      <c r="V9750" s="60" t="str">
        <f>W9750&amp;H9750</f>
        <v/>
      </c>
      <c r="W9750" s="60" t="str">
        <f>_xlfn.LET(_xlpm.TextCell,TEXT(G9750,"###"),IF(_xlpm.TextCell&lt;&gt;"",IF(StyleSpaceSplit,IFERROR(IF(FIND(" ",_xlpm.TextCell)&gt;=1,MID(_xlpm.TextCell,1,FIND(" ",_xlpm.TextCell)-1),_xlpm.TextCell),_xlpm.TextCell),_xlpm.TextCell),""))</f>
        <v/>
      </c>
      <c r="X9750" s="60" t="str">
        <f>IF(A9750&lt;&gt;"",IFERROR(IF(FIND(" ",G9750)&gt;=1,MID(G9750,FIND(" ",G9750)+1,LEN(G9750)),""),""),"")</f>
        <v/>
      </c>
      <c r="AC9750" s="51">
        <f>IFERROR(VALUE(MID($C9750,1,2)),0)</f>
        <v>0</v>
      </c>
      <c r="AD9750" s="44">
        <f>IFERROR(VALUE(MID($C9750,4,3)),0)</f>
        <v>0</v>
      </c>
      <c r="AE9750" s="51">
        <f>VALUE(RIGHT("00"&amp;AC9750,2)&amp;RIGHT("000"&amp;AD9750,3))</f>
        <v>0</v>
      </c>
    </row>
    <row r="9751" spans="1:31">
      <c r="A9751" s="60" t="str">
        <f>IF(G9751&amp;Q9751&lt;&gt;"",W9751&amp;Q9751,"")</f>
        <v/>
      </c>
      <c r="B9751" s="85" t="str">
        <f>IF(C9751&lt;&gt;"",LEFT(C9751,9),"")</f>
        <v/>
      </c>
      <c r="V9751" s="60" t="str">
        <f>W9751&amp;H9751</f>
        <v/>
      </c>
      <c r="W9751" s="60" t="str">
        <f>_xlfn.LET(_xlpm.TextCell,TEXT(G9751,"###"),IF(_xlpm.TextCell&lt;&gt;"",IF(StyleSpaceSplit,IFERROR(IF(FIND(" ",_xlpm.TextCell)&gt;=1,MID(_xlpm.TextCell,1,FIND(" ",_xlpm.TextCell)-1),_xlpm.TextCell),_xlpm.TextCell),_xlpm.TextCell),""))</f>
        <v/>
      </c>
      <c r="X9751" s="60" t="str">
        <f>IF(A9751&lt;&gt;"",IFERROR(IF(FIND(" ",G9751)&gt;=1,MID(G9751,FIND(" ",G9751)+1,LEN(G9751)),""),""),"")</f>
        <v/>
      </c>
      <c r="AC9751" s="51">
        <f>IFERROR(VALUE(MID($C9751,1,2)),0)</f>
        <v>0</v>
      </c>
      <c r="AD9751" s="44">
        <f>IFERROR(VALUE(MID($C9751,4,3)),0)</f>
        <v>0</v>
      </c>
      <c r="AE9751" s="51">
        <f>VALUE(RIGHT("00"&amp;AC9751,2)&amp;RIGHT("000"&amp;AD9751,3))</f>
        <v>0</v>
      </c>
    </row>
    <row r="9752" spans="1:31">
      <c r="A9752" s="60" t="str">
        <f>IF(G9752&amp;Q9752&lt;&gt;"",W9752&amp;Q9752,"")</f>
        <v/>
      </c>
      <c r="B9752" s="85" t="str">
        <f>IF(C9752&lt;&gt;"",LEFT(C9752,9),"")</f>
        <v/>
      </c>
      <c r="V9752" s="60" t="str">
        <f>W9752&amp;H9752</f>
        <v/>
      </c>
      <c r="W9752" s="60" t="str">
        <f>_xlfn.LET(_xlpm.TextCell,TEXT(G9752,"###"),IF(_xlpm.TextCell&lt;&gt;"",IF(StyleSpaceSplit,IFERROR(IF(FIND(" ",_xlpm.TextCell)&gt;=1,MID(_xlpm.TextCell,1,FIND(" ",_xlpm.TextCell)-1),_xlpm.TextCell),_xlpm.TextCell),_xlpm.TextCell),""))</f>
        <v/>
      </c>
      <c r="X9752" s="60" t="str">
        <f>IF(A9752&lt;&gt;"",IFERROR(IF(FIND(" ",G9752)&gt;=1,MID(G9752,FIND(" ",G9752)+1,LEN(G9752)),""),""),"")</f>
        <v/>
      </c>
      <c r="AC9752" s="51">
        <f>IFERROR(VALUE(MID($C9752,1,2)),0)</f>
        <v>0</v>
      </c>
      <c r="AD9752" s="44">
        <f>IFERROR(VALUE(MID($C9752,4,3)),0)</f>
        <v>0</v>
      </c>
      <c r="AE9752" s="51">
        <f>VALUE(RIGHT("00"&amp;AC9752,2)&amp;RIGHT("000"&amp;AD9752,3))</f>
        <v>0</v>
      </c>
    </row>
    <row r="9753" spans="1:31">
      <c r="A9753" s="60" t="str">
        <f>IF(G9753&amp;Q9753&lt;&gt;"",W9753&amp;Q9753,"")</f>
        <v/>
      </c>
      <c r="B9753" s="85" t="str">
        <f>IF(C9753&lt;&gt;"",LEFT(C9753,9),"")</f>
        <v/>
      </c>
      <c r="V9753" s="60" t="str">
        <f>W9753&amp;H9753</f>
        <v/>
      </c>
      <c r="W9753" s="60" t="str">
        <f>_xlfn.LET(_xlpm.TextCell,TEXT(G9753,"###"),IF(_xlpm.TextCell&lt;&gt;"",IF(StyleSpaceSplit,IFERROR(IF(FIND(" ",_xlpm.TextCell)&gt;=1,MID(_xlpm.TextCell,1,FIND(" ",_xlpm.TextCell)-1),_xlpm.TextCell),_xlpm.TextCell),_xlpm.TextCell),""))</f>
        <v/>
      </c>
      <c r="X9753" s="60" t="str">
        <f>IF(A9753&lt;&gt;"",IFERROR(IF(FIND(" ",G9753)&gt;=1,MID(G9753,FIND(" ",G9753)+1,LEN(G9753)),""),""),"")</f>
        <v/>
      </c>
      <c r="AC9753" s="51">
        <f>IFERROR(VALUE(MID($C9753,1,2)),0)</f>
        <v>0</v>
      </c>
      <c r="AD9753" s="44">
        <f>IFERROR(VALUE(MID($C9753,4,3)),0)</f>
        <v>0</v>
      </c>
      <c r="AE9753" s="51">
        <f>VALUE(RIGHT("00"&amp;AC9753,2)&amp;RIGHT("000"&amp;AD9753,3))</f>
        <v>0</v>
      </c>
    </row>
    <row r="9754" spans="1:31">
      <c r="A9754" s="60" t="str">
        <f>IF(G9754&amp;Q9754&lt;&gt;"",W9754&amp;Q9754,"")</f>
        <v/>
      </c>
      <c r="B9754" s="85" t="str">
        <f>IF(C9754&lt;&gt;"",LEFT(C9754,9),"")</f>
        <v/>
      </c>
      <c r="V9754" s="60" t="str">
        <f>W9754&amp;H9754</f>
        <v/>
      </c>
      <c r="W9754" s="60" t="str">
        <f>_xlfn.LET(_xlpm.TextCell,TEXT(G9754,"###"),IF(_xlpm.TextCell&lt;&gt;"",IF(StyleSpaceSplit,IFERROR(IF(FIND(" ",_xlpm.TextCell)&gt;=1,MID(_xlpm.TextCell,1,FIND(" ",_xlpm.TextCell)-1),_xlpm.TextCell),_xlpm.TextCell),_xlpm.TextCell),""))</f>
        <v/>
      </c>
      <c r="X9754" s="60" t="str">
        <f>IF(A9754&lt;&gt;"",IFERROR(IF(FIND(" ",G9754)&gt;=1,MID(G9754,FIND(" ",G9754)+1,LEN(G9754)),""),""),"")</f>
        <v/>
      </c>
      <c r="AC9754" s="51">
        <f>IFERROR(VALUE(MID($C9754,1,2)),0)</f>
        <v>0</v>
      </c>
      <c r="AD9754" s="44">
        <f>IFERROR(VALUE(MID($C9754,4,3)),0)</f>
        <v>0</v>
      </c>
      <c r="AE9754" s="51">
        <f>VALUE(RIGHT("00"&amp;AC9754,2)&amp;RIGHT("000"&amp;AD9754,3))</f>
        <v>0</v>
      </c>
    </row>
    <row r="9755" spans="1:31">
      <c r="A9755" s="60" t="str">
        <f>IF(G9755&amp;Q9755&lt;&gt;"",W9755&amp;Q9755,"")</f>
        <v/>
      </c>
      <c r="B9755" s="85" t="str">
        <f>IF(C9755&lt;&gt;"",LEFT(C9755,9),"")</f>
        <v/>
      </c>
      <c r="V9755" s="60" t="str">
        <f>W9755&amp;H9755</f>
        <v/>
      </c>
      <c r="W9755" s="60" t="str">
        <f>_xlfn.LET(_xlpm.TextCell,TEXT(G9755,"###"),IF(_xlpm.TextCell&lt;&gt;"",IF(StyleSpaceSplit,IFERROR(IF(FIND(" ",_xlpm.TextCell)&gt;=1,MID(_xlpm.TextCell,1,FIND(" ",_xlpm.TextCell)-1),_xlpm.TextCell),_xlpm.TextCell),_xlpm.TextCell),""))</f>
        <v/>
      </c>
      <c r="X9755" s="60" t="str">
        <f>IF(A9755&lt;&gt;"",IFERROR(IF(FIND(" ",G9755)&gt;=1,MID(G9755,FIND(" ",G9755)+1,LEN(G9755)),""),""),"")</f>
        <v/>
      </c>
      <c r="AC9755" s="51">
        <f>IFERROR(VALUE(MID($C9755,1,2)),0)</f>
        <v>0</v>
      </c>
      <c r="AD9755" s="44">
        <f>IFERROR(VALUE(MID($C9755,4,3)),0)</f>
        <v>0</v>
      </c>
      <c r="AE9755" s="51">
        <f>VALUE(RIGHT("00"&amp;AC9755,2)&amp;RIGHT("000"&amp;AD9755,3))</f>
        <v>0</v>
      </c>
    </row>
    <row r="9756" spans="1:31">
      <c r="A9756" s="60" t="str">
        <f>IF(G9756&amp;Q9756&lt;&gt;"",W9756&amp;Q9756,"")</f>
        <v/>
      </c>
      <c r="B9756" s="85" t="str">
        <f>IF(C9756&lt;&gt;"",LEFT(C9756,9),"")</f>
        <v/>
      </c>
      <c r="V9756" s="60" t="str">
        <f>W9756&amp;H9756</f>
        <v/>
      </c>
      <c r="W9756" s="60" t="str">
        <f>_xlfn.LET(_xlpm.TextCell,TEXT(G9756,"###"),IF(_xlpm.TextCell&lt;&gt;"",IF(StyleSpaceSplit,IFERROR(IF(FIND(" ",_xlpm.TextCell)&gt;=1,MID(_xlpm.TextCell,1,FIND(" ",_xlpm.TextCell)-1),_xlpm.TextCell),_xlpm.TextCell),_xlpm.TextCell),""))</f>
        <v/>
      </c>
      <c r="X9756" s="60" t="str">
        <f>IF(A9756&lt;&gt;"",IFERROR(IF(FIND(" ",G9756)&gt;=1,MID(G9756,FIND(" ",G9756)+1,LEN(G9756)),""),""),"")</f>
        <v/>
      </c>
      <c r="AC9756" s="51">
        <f>IFERROR(VALUE(MID($C9756,1,2)),0)</f>
        <v>0</v>
      </c>
      <c r="AD9756" s="44">
        <f>IFERROR(VALUE(MID($C9756,4,3)),0)</f>
        <v>0</v>
      </c>
      <c r="AE9756" s="51">
        <f>VALUE(RIGHT("00"&amp;AC9756,2)&amp;RIGHT("000"&amp;AD9756,3))</f>
        <v>0</v>
      </c>
    </row>
    <row r="9757" spans="1:31">
      <c r="A9757" s="60" t="str">
        <f>IF(G9757&amp;Q9757&lt;&gt;"",W9757&amp;Q9757,"")</f>
        <v/>
      </c>
      <c r="B9757" s="85" t="str">
        <f>IF(C9757&lt;&gt;"",LEFT(C9757,9),"")</f>
        <v/>
      </c>
      <c r="V9757" s="60" t="str">
        <f>W9757&amp;H9757</f>
        <v/>
      </c>
      <c r="W9757" s="60" t="str">
        <f>_xlfn.LET(_xlpm.TextCell,TEXT(G9757,"###"),IF(_xlpm.TextCell&lt;&gt;"",IF(StyleSpaceSplit,IFERROR(IF(FIND(" ",_xlpm.TextCell)&gt;=1,MID(_xlpm.TextCell,1,FIND(" ",_xlpm.TextCell)-1),_xlpm.TextCell),_xlpm.TextCell),_xlpm.TextCell),""))</f>
        <v/>
      </c>
      <c r="X9757" s="60" t="str">
        <f>IF(A9757&lt;&gt;"",IFERROR(IF(FIND(" ",G9757)&gt;=1,MID(G9757,FIND(" ",G9757)+1,LEN(G9757)),""),""),"")</f>
        <v/>
      </c>
      <c r="AC9757" s="51">
        <f>IFERROR(VALUE(MID($C9757,1,2)),0)</f>
        <v>0</v>
      </c>
      <c r="AD9757" s="44">
        <f>IFERROR(VALUE(MID($C9757,4,3)),0)</f>
        <v>0</v>
      </c>
      <c r="AE9757" s="51">
        <f>VALUE(RIGHT("00"&amp;AC9757,2)&amp;RIGHT("000"&amp;AD9757,3))</f>
        <v>0</v>
      </c>
    </row>
    <row r="9758" spans="1:31">
      <c r="A9758" s="60" t="str">
        <f>IF(G9758&amp;Q9758&lt;&gt;"",W9758&amp;Q9758,"")</f>
        <v/>
      </c>
      <c r="B9758" s="85" t="str">
        <f>IF(C9758&lt;&gt;"",LEFT(C9758,9),"")</f>
        <v/>
      </c>
      <c r="V9758" s="60" t="str">
        <f>W9758&amp;H9758</f>
        <v/>
      </c>
      <c r="W9758" s="60" t="str">
        <f>_xlfn.LET(_xlpm.TextCell,TEXT(G9758,"###"),IF(_xlpm.TextCell&lt;&gt;"",IF(StyleSpaceSplit,IFERROR(IF(FIND(" ",_xlpm.TextCell)&gt;=1,MID(_xlpm.TextCell,1,FIND(" ",_xlpm.TextCell)-1),_xlpm.TextCell),_xlpm.TextCell),_xlpm.TextCell),""))</f>
        <v/>
      </c>
      <c r="X9758" s="60" t="str">
        <f>IF(A9758&lt;&gt;"",IFERROR(IF(FIND(" ",G9758)&gt;=1,MID(G9758,FIND(" ",G9758)+1,LEN(G9758)),""),""),"")</f>
        <v/>
      </c>
      <c r="AC9758" s="51">
        <f>IFERROR(VALUE(MID($C9758,1,2)),0)</f>
        <v>0</v>
      </c>
      <c r="AD9758" s="44">
        <f>IFERROR(VALUE(MID($C9758,4,3)),0)</f>
        <v>0</v>
      </c>
      <c r="AE9758" s="51">
        <f>VALUE(RIGHT("00"&amp;AC9758,2)&amp;RIGHT("000"&amp;AD9758,3))</f>
        <v>0</v>
      </c>
    </row>
    <row r="9759" spans="1:31">
      <c r="A9759" s="60" t="str">
        <f>IF(G9759&amp;Q9759&lt;&gt;"",W9759&amp;Q9759,"")</f>
        <v/>
      </c>
      <c r="B9759" s="85" t="str">
        <f>IF(C9759&lt;&gt;"",LEFT(C9759,9),"")</f>
        <v/>
      </c>
      <c r="V9759" s="60" t="str">
        <f>W9759&amp;H9759</f>
        <v/>
      </c>
      <c r="W9759" s="60" t="str">
        <f>_xlfn.LET(_xlpm.TextCell,TEXT(G9759,"###"),IF(_xlpm.TextCell&lt;&gt;"",IF(StyleSpaceSplit,IFERROR(IF(FIND(" ",_xlpm.TextCell)&gt;=1,MID(_xlpm.TextCell,1,FIND(" ",_xlpm.TextCell)-1),_xlpm.TextCell),_xlpm.TextCell),_xlpm.TextCell),""))</f>
        <v/>
      </c>
      <c r="X9759" s="60" t="str">
        <f>IF(A9759&lt;&gt;"",IFERROR(IF(FIND(" ",G9759)&gt;=1,MID(G9759,FIND(" ",G9759)+1,LEN(G9759)),""),""),"")</f>
        <v/>
      </c>
      <c r="AC9759" s="51">
        <f>IFERROR(VALUE(MID($C9759,1,2)),0)</f>
        <v>0</v>
      </c>
      <c r="AD9759" s="44">
        <f>IFERROR(VALUE(MID($C9759,4,3)),0)</f>
        <v>0</v>
      </c>
      <c r="AE9759" s="51">
        <f>VALUE(RIGHT("00"&amp;AC9759,2)&amp;RIGHT("000"&amp;AD9759,3))</f>
        <v>0</v>
      </c>
    </row>
    <row r="9760" spans="1:31">
      <c r="A9760" s="60" t="str">
        <f>IF(G9760&amp;Q9760&lt;&gt;"",W9760&amp;Q9760,"")</f>
        <v/>
      </c>
      <c r="B9760" s="85" t="str">
        <f>IF(C9760&lt;&gt;"",LEFT(C9760,9),"")</f>
        <v/>
      </c>
      <c r="V9760" s="60" t="str">
        <f>W9760&amp;H9760</f>
        <v/>
      </c>
      <c r="W9760" s="60" t="str">
        <f>_xlfn.LET(_xlpm.TextCell,TEXT(G9760,"###"),IF(_xlpm.TextCell&lt;&gt;"",IF(StyleSpaceSplit,IFERROR(IF(FIND(" ",_xlpm.TextCell)&gt;=1,MID(_xlpm.TextCell,1,FIND(" ",_xlpm.TextCell)-1),_xlpm.TextCell),_xlpm.TextCell),_xlpm.TextCell),""))</f>
        <v/>
      </c>
      <c r="X9760" s="60" t="str">
        <f>IF(A9760&lt;&gt;"",IFERROR(IF(FIND(" ",G9760)&gt;=1,MID(G9760,FIND(" ",G9760)+1,LEN(G9760)),""),""),"")</f>
        <v/>
      </c>
      <c r="AC9760" s="51">
        <f>IFERROR(VALUE(MID($C9760,1,2)),0)</f>
        <v>0</v>
      </c>
      <c r="AD9760" s="44">
        <f>IFERROR(VALUE(MID($C9760,4,3)),0)</f>
        <v>0</v>
      </c>
      <c r="AE9760" s="51">
        <f>VALUE(RIGHT("00"&amp;AC9760,2)&amp;RIGHT("000"&amp;AD9760,3))</f>
        <v>0</v>
      </c>
    </row>
    <row r="9761" spans="1:31">
      <c r="A9761" s="60" t="str">
        <f>IF(G9761&amp;Q9761&lt;&gt;"",W9761&amp;Q9761,"")</f>
        <v/>
      </c>
      <c r="B9761" s="85" t="str">
        <f>IF(C9761&lt;&gt;"",LEFT(C9761,9),"")</f>
        <v/>
      </c>
      <c r="V9761" s="60" t="str">
        <f>W9761&amp;H9761</f>
        <v/>
      </c>
      <c r="W9761" s="60" t="str">
        <f>_xlfn.LET(_xlpm.TextCell,TEXT(G9761,"###"),IF(_xlpm.TextCell&lt;&gt;"",IF(StyleSpaceSplit,IFERROR(IF(FIND(" ",_xlpm.TextCell)&gt;=1,MID(_xlpm.TextCell,1,FIND(" ",_xlpm.TextCell)-1),_xlpm.TextCell),_xlpm.TextCell),_xlpm.TextCell),""))</f>
        <v/>
      </c>
      <c r="X9761" s="60" t="str">
        <f>IF(A9761&lt;&gt;"",IFERROR(IF(FIND(" ",G9761)&gt;=1,MID(G9761,FIND(" ",G9761)+1,LEN(G9761)),""),""),"")</f>
        <v/>
      </c>
      <c r="AC9761" s="51">
        <f>IFERROR(VALUE(MID($C9761,1,2)),0)</f>
        <v>0</v>
      </c>
      <c r="AD9761" s="44">
        <f>IFERROR(VALUE(MID($C9761,4,3)),0)</f>
        <v>0</v>
      </c>
      <c r="AE9761" s="51">
        <f>VALUE(RIGHT("00"&amp;AC9761,2)&amp;RIGHT("000"&amp;AD9761,3))</f>
        <v>0</v>
      </c>
    </row>
    <row r="9762" spans="1:31">
      <c r="A9762" s="60" t="str">
        <f>IF(G9762&amp;Q9762&lt;&gt;"",W9762&amp;Q9762,"")</f>
        <v/>
      </c>
      <c r="B9762" s="85" t="str">
        <f>IF(C9762&lt;&gt;"",LEFT(C9762,9),"")</f>
        <v/>
      </c>
      <c r="V9762" s="60" t="str">
        <f>W9762&amp;H9762</f>
        <v/>
      </c>
      <c r="W9762" s="60" t="str">
        <f>_xlfn.LET(_xlpm.TextCell,TEXT(G9762,"###"),IF(_xlpm.TextCell&lt;&gt;"",IF(StyleSpaceSplit,IFERROR(IF(FIND(" ",_xlpm.TextCell)&gt;=1,MID(_xlpm.TextCell,1,FIND(" ",_xlpm.TextCell)-1),_xlpm.TextCell),_xlpm.TextCell),_xlpm.TextCell),""))</f>
        <v/>
      </c>
      <c r="X9762" s="60" t="str">
        <f>IF(A9762&lt;&gt;"",IFERROR(IF(FIND(" ",G9762)&gt;=1,MID(G9762,FIND(" ",G9762)+1,LEN(G9762)),""),""),"")</f>
        <v/>
      </c>
      <c r="AC9762" s="51">
        <f>IFERROR(VALUE(MID($C9762,1,2)),0)</f>
        <v>0</v>
      </c>
      <c r="AD9762" s="44">
        <f>IFERROR(VALUE(MID($C9762,4,3)),0)</f>
        <v>0</v>
      </c>
      <c r="AE9762" s="51">
        <f>VALUE(RIGHT("00"&amp;AC9762,2)&amp;RIGHT("000"&amp;AD9762,3))</f>
        <v>0</v>
      </c>
    </row>
    <row r="9763" spans="1:31">
      <c r="A9763" s="60" t="str">
        <f>IF(G9763&amp;Q9763&lt;&gt;"",W9763&amp;Q9763,"")</f>
        <v/>
      </c>
      <c r="B9763" s="85" t="str">
        <f>IF(C9763&lt;&gt;"",LEFT(C9763,9),"")</f>
        <v/>
      </c>
      <c r="V9763" s="60" t="str">
        <f>W9763&amp;H9763</f>
        <v/>
      </c>
      <c r="W9763" s="60" t="str">
        <f>_xlfn.LET(_xlpm.TextCell,TEXT(G9763,"###"),IF(_xlpm.TextCell&lt;&gt;"",IF(StyleSpaceSplit,IFERROR(IF(FIND(" ",_xlpm.TextCell)&gt;=1,MID(_xlpm.TextCell,1,FIND(" ",_xlpm.TextCell)-1),_xlpm.TextCell),_xlpm.TextCell),_xlpm.TextCell),""))</f>
        <v/>
      </c>
      <c r="X9763" s="60" t="str">
        <f>IF(A9763&lt;&gt;"",IFERROR(IF(FIND(" ",G9763)&gt;=1,MID(G9763,FIND(" ",G9763)+1,LEN(G9763)),""),""),"")</f>
        <v/>
      </c>
      <c r="AC9763" s="51">
        <f>IFERROR(VALUE(MID($C9763,1,2)),0)</f>
        <v>0</v>
      </c>
      <c r="AD9763" s="44">
        <f>IFERROR(VALUE(MID($C9763,4,3)),0)</f>
        <v>0</v>
      </c>
      <c r="AE9763" s="51">
        <f>VALUE(RIGHT("00"&amp;AC9763,2)&amp;RIGHT("000"&amp;AD9763,3))</f>
        <v>0</v>
      </c>
    </row>
    <row r="9764" spans="1:31">
      <c r="A9764" s="60" t="str">
        <f>IF(G9764&amp;Q9764&lt;&gt;"",W9764&amp;Q9764,"")</f>
        <v/>
      </c>
      <c r="B9764" s="85" t="str">
        <f>IF(C9764&lt;&gt;"",LEFT(C9764,9),"")</f>
        <v/>
      </c>
      <c r="V9764" s="60" t="str">
        <f>W9764&amp;H9764</f>
        <v/>
      </c>
      <c r="W9764" s="60" t="str">
        <f>_xlfn.LET(_xlpm.TextCell,TEXT(G9764,"###"),IF(_xlpm.TextCell&lt;&gt;"",IF(StyleSpaceSplit,IFERROR(IF(FIND(" ",_xlpm.TextCell)&gt;=1,MID(_xlpm.TextCell,1,FIND(" ",_xlpm.TextCell)-1),_xlpm.TextCell),_xlpm.TextCell),_xlpm.TextCell),""))</f>
        <v/>
      </c>
      <c r="X9764" s="60" t="str">
        <f>IF(A9764&lt;&gt;"",IFERROR(IF(FIND(" ",G9764)&gt;=1,MID(G9764,FIND(" ",G9764)+1,LEN(G9764)),""),""),"")</f>
        <v/>
      </c>
      <c r="AC9764" s="51">
        <f>IFERROR(VALUE(MID($C9764,1,2)),0)</f>
        <v>0</v>
      </c>
      <c r="AD9764" s="44">
        <f>IFERROR(VALUE(MID($C9764,4,3)),0)</f>
        <v>0</v>
      </c>
      <c r="AE9764" s="51">
        <f>VALUE(RIGHT("00"&amp;AC9764,2)&amp;RIGHT("000"&amp;AD9764,3))</f>
        <v>0</v>
      </c>
    </row>
    <row r="9765" spans="1:31">
      <c r="A9765" s="60" t="str">
        <f>IF(G9765&amp;Q9765&lt;&gt;"",W9765&amp;Q9765,"")</f>
        <v/>
      </c>
      <c r="B9765" s="85" t="str">
        <f>IF(C9765&lt;&gt;"",LEFT(C9765,9),"")</f>
        <v/>
      </c>
      <c r="V9765" s="60" t="str">
        <f>W9765&amp;H9765</f>
        <v/>
      </c>
      <c r="W9765" s="60" t="str">
        <f>_xlfn.LET(_xlpm.TextCell,TEXT(G9765,"###"),IF(_xlpm.TextCell&lt;&gt;"",IF(StyleSpaceSplit,IFERROR(IF(FIND(" ",_xlpm.TextCell)&gt;=1,MID(_xlpm.TextCell,1,FIND(" ",_xlpm.TextCell)-1),_xlpm.TextCell),_xlpm.TextCell),_xlpm.TextCell),""))</f>
        <v/>
      </c>
      <c r="X9765" s="60" t="str">
        <f>IF(A9765&lt;&gt;"",IFERROR(IF(FIND(" ",G9765)&gt;=1,MID(G9765,FIND(" ",G9765)+1,LEN(G9765)),""),""),"")</f>
        <v/>
      </c>
      <c r="AC9765" s="51">
        <f>IFERROR(VALUE(MID($C9765,1,2)),0)</f>
        <v>0</v>
      </c>
      <c r="AD9765" s="44">
        <f>IFERROR(VALUE(MID($C9765,4,3)),0)</f>
        <v>0</v>
      </c>
      <c r="AE9765" s="51">
        <f>VALUE(RIGHT("00"&amp;AC9765,2)&amp;RIGHT("000"&amp;AD9765,3))</f>
        <v>0</v>
      </c>
    </row>
    <row r="9766" spans="1:31">
      <c r="A9766" s="60" t="str">
        <f>IF(G9766&amp;Q9766&lt;&gt;"",W9766&amp;Q9766,"")</f>
        <v/>
      </c>
      <c r="B9766" s="85" t="str">
        <f>IF(C9766&lt;&gt;"",LEFT(C9766,9),"")</f>
        <v/>
      </c>
      <c r="V9766" s="60" t="str">
        <f>W9766&amp;H9766</f>
        <v/>
      </c>
      <c r="W9766" s="60" t="str">
        <f>_xlfn.LET(_xlpm.TextCell,TEXT(G9766,"###"),IF(_xlpm.TextCell&lt;&gt;"",IF(StyleSpaceSplit,IFERROR(IF(FIND(" ",_xlpm.TextCell)&gt;=1,MID(_xlpm.TextCell,1,FIND(" ",_xlpm.TextCell)-1),_xlpm.TextCell),_xlpm.TextCell),_xlpm.TextCell),""))</f>
        <v/>
      </c>
      <c r="X9766" s="60" t="str">
        <f>IF(A9766&lt;&gt;"",IFERROR(IF(FIND(" ",G9766)&gt;=1,MID(G9766,FIND(" ",G9766)+1,LEN(G9766)),""),""),"")</f>
        <v/>
      </c>
      <c r="AC9766" s="51">
        <f>IFERROR(VALUE(MID($C9766,1,2)),0)</f>
        <v>0</v>
      </c>
      <c r="AD9766" s="44">
        <f>IFERROR(VALUE(MID($C9766,4,3)),0)</f>
        <v>0</v>
      </c>
      <c r="AE9766" s="51">
        <f>VALUE(RIGHT("00"&amp;AC9766,2)&amp;RIGHT("000"&amp;AD9766,3))</f>
        <v>0</v>
      </c>
    </row>
    <row r="9767" spans="1:31">
      <c r="A9767" s="60" t="str">
        <f>IF(G9767&amp;Q9767&lt;&gt;"",W9767&amp;Q9767,"")</f>
        <v/>
      </c>
      <c r="B9767" s="85" t="str">
        <f>IF(C9767&lt;&gt;"",LEFT(C9767,9),"")</f>
        <v/>
      </c>
      <c r="V9767" s="60" t="str">
        <f>W9767&amp;H9767</f>
        <v/>
      </c>
      <c r="W9767" s="60" t="str">
        <f>_xlfn.LET(_xlpm.TextCell,TEXT(G9767,"###"),IF(_xlpm.TextCell&lt;&gt;"",IF(StyleSpaceSplit,IFERROR(IF(FIND(" ",_xlpm.TextCell)&gt;=1,MID(_xlpm.TextCell,1,FIND(" ",_xlpm.TextCell)-1),_xlpm.TextCell),_xlpm.TextCell),_xlpm.TextCell),""))</f>
        <v/>
      </c>
      <c r="X9767" s="60" t="str">
        <f>IF(A9767&lt;&gt;"",IFERROR(IF(FIND(" ",G9767)&gt;=1,MID(G9767,FIND(" ",G9767)+1,LEN(G9767)),""),""),"")</f>
        <v/>
      </c>
      <c r="AC9767" s="51">
        <f>IFERROR(VALUE(MID($C9767,1,2)),0)</f>
        <v>0</v>
      </c>
      <c r="AD9767" s="44">
        <f>IFERROR(VALUE(MID($C9767,4,3)),0)</f>
        <v>0</v>
      </c>
      <c r="AE9767" s="51">
        <f>VALUE(RIGHT("00"&amp;AC9767,2)&amp;RIGHT("000"&amp;AD9767,3))</f>
        <v>0</v>
      </c>
    </row>
    <row r="9768" spans="1:31">
      <c r="A9768" s="60" t="str">
        <f>IF(G9768&amp;Q9768&lt;&gt;"",W9768&amp;Q9768,"")</f>
        <v/>
      </c>
      <c r="B9768" s="85" t="str">
        <f>IF(C9768&lt;&gt;"",LEFT(C9768,9),"")</f>
        <v/>
      </c>
      <c r="V9768" s="60" t="str">
        <f>W9768&amp;H9768</f>
        <v/>
      </c>
      <c r="W9768" s="60" t="str">
        <f>_xlfn.LET(_xlpm.TextCell,TEXT(G9768,"###"),IF(_xlpm.TextCell&lt;&gt;"",IF(StyleSpaceSplit,IFERROR(IF(FIND(" ",_xlpm.TextCell)&gt;=1,MID(_xlpm.TextCell,1,FIND(" ",_xlpm.TextCell)-1),_xlpm.TextCell),_xlpm.TextCell),_xlpm.TextCell),""))</f>
        <v/>
      </c>
      <c r="X9768" s="60" t="str">
        <f>IF(A9768&lt;&gt;"",IFERROR(IF(FIND(" ",G9768)&gt;=1,MID(G9768,FIND(" ",G9768)+1,LEN(G9768)),""),""),"")</f>
        <v/>
      </c>
      <c r="AC9768" s="51">
        <f>IFERROR(VALUE(MID($C9768,1,2)),0)</f>
        <v>0</v>
      </c>
      <c r="AD9768" s="44">
        <f>IFERROR(VALUE(MID($C9768,4,3)),0)</f>
        <v>0</v>
      </c>
      <c r="AE9768" s="51">
        <f>VALUE(RIGHT("00"&amp;AC9768,2)&amp;RIGHT("000"&amp;AD9768,3))</f>
        <v>0</v>
      </c>
    </row>
    <row r="9769" spans="1:31">
      <c r="A9769" s="60" t="str">
        <f>IF(G9769&amp;Q9769&lt;&gt;"",W9769&amp;Q9769,"")</f>
        <v/>
      </c>
      <c r="B9769" s="85" t="str">
        <f>IF(C9769&lt;&gt;"",LEFT(C9769,9),"")</f>
        <v/>
      </c>
      <c r="V9769" s="60" t="str">
        <f>W9769&amp;H9769</f>
        <v/>
      </c>
      <c r="W9769" s="60" t="str">
        <f>_xlfn.LET(_xlpm.TextCell,TEXT(G9769,"###"),IF(_xlpm.TextCell&lt;&gt;"",IF(StyleSpaceSplit,IFERROR(IF(FIND(" ",_xlpm.TextCell)&gt;=1,MID(_xlpm.TextCell,1,FIND(" ",_xlpm.TextCell)-1),_xlpm.TextCell),_xlpm.TextCell),_xlpm.TextCell),""))</f>
        <v/>
      </c>
      <c r="X9769" s="60" t="str">
        <f>IF(A9769&lt;&gt;"",IFERROR(IF(FIND(" ",G9769)&gt;=1,MID(G9769,FIND(" ",G9769)+1,LEN(G9769)),""),""),"")</f>
        <v/>
      </c>
      <c r="AC9769" s="51">
        <f>IFERROR(VALUE(MID($C9769,1,2)),0)</f>
        <v>0</v>
      </c>
      <c r="AD9769" s="44">
        <f>IFERROR(VALUE(MID($C9769,4,3)),0)</f>
        <v>0</v>
      </c>
      <c r="AE9769" s="51">
        <f>VALUE(RIGHT("00"&amp;AC9769,2)&amp;RIGHT("000"&amp;AD9769,3))</f>
        <v>0</v>
      </c>
    </row>
    <row r="9770" spans="1:31">
      <c r="A9770" s="60" t="str">
        <f>IF(G9770&amp;Q9770&lt;&gt;"",W9770&amp;Q9770,"")</f>
        <v/>
      </c>
      <c r="B9770" s="85" t="str">
        <f>IF(C9770&lt;&gt;"",LEFT(C9770,9),"")</f>
        <v/>
      </c>
      <c r="V9770" s="60" t="str">
        <f>W9770&amp;H9770</f>
        <v/>
      </c>
      <c r="W9770" s="60" t="str">
        <f>_xlfn.LET(_xlpm.TextCell,TEXT(G9770,"###"),IF(_xlpm.TextCell&lt;&gt;"",IF(StyleSpaceSplit,IFERROR(IF(FIND(" ",_xlpm.TextCell)&gt;=1,MID(_xlpm.TextCell,1,FIND(" ",_xlpm.TextCell)-1),_xlpm.TextCell),_xlpm.TextCell),_xlpm.TextCell),""))</f>
        <v/>
      </c>
      <c r="X9770" s="60" t="str">
        <f>IF(A9770&lt;&gt;"",IFERROR(IF(FIND(" ",G9770)&gt;=1,MID(G9770,FIND(" ",G9770)+1,LEN(G9770)),""),""),"")</f>
        <v/>
      </c>
      <c r="AC9770" s="51">
        <f>IFERROR(VALUE(MID($C9770,1,2)),0)</f>
        <v>0</v>
      </c>
      <c r="AD9770" s="44">
        <f>IFERROR(VALUE(MID($C9770,4,3)),0)</f>
        <v>0</v>
      </c>
      <c r="AE9770" s="51">
        <f>VALUE(RIGHT("00"&amp;AC9770,2)&amp;RIGHT("000"&amp;AD9770,3))</f>
        <v>0</v>
      </c>
    </row>
    <row r="9771" spans="1:31">
      <c r="A9771" s="60" t="str">
        <f>IF(G9771&amp;Q9771&lt;&gt;"",W9771&amp;Q9771,"")</f>
        <v/>
      </c>
      <c r="B9771" s="85" t="str">
        <f>IF(C9771&lt;&gt;"",LEFT(C9771,9),"")</f>
        <v/>
      </c>
      <c r="V9771" s="60" t="str">
        <f>W9771&amp;H9771</f>
        <v/>
      </c>
      <c r="W9771" s="60" t="str">
        <f>_xlfn.LET(_xlpm.TextCell,TEXT(G9771,"###"),IF(_xlpm.TextCell&lt;&gt;"",IF(StyleSpaceSplit,IFERROR(IF(FIND(" ",_xlpm.TextCell)&gt;=1,MID(_xlpm.TextCell,1,FIND(" ",_xlpm.TextCell)-1),_xlpm.TextCell),_xlpm.TextCell),_xlpm.TextCell),""))</f>
        <v/>
      </c>
      <c r="X9771" s="60" t="str">
        <f>IF(A9771&lt;&gt;"",IFERROR(IF(FIND(" ",G9771)&gt;=1,MID(G9771,FIND(" ",G9771)+1,LEN(G9771)),""),""),"")</f>
        <v/>
      </c>
      <c r="AC9771" s="51">
        <f>IFERROR(VALUE(MID($C9771,1,2)),0)</f>
        <v>0</v>
      </c>
      <c r="AD9771" s="44">
        <f>IFERROR(VALUE(MID($C9771,4,3)),0)</f>
        <v>0</v>
      </c>
      <c r="AE9771" s="51">
        <f>VALUE(RIGHT("00"&amp;AC9771,2)&amp;RIGHT("000"&amp;AD9771,3))</f>
        <v>0</v>
      </c>
    </row>
    <row r="9772" spans="1:31">
      <c r="A9772" s="60" t="str">
        <f>IF(G9772&amp;Q9772&lt;&gt;"",W9772&amp;Q9772,"")</f>
        <v/>
      </c>
      <c r="B9772" s="85" t="str">
        <f>IF(C9772&lt;&gt;"",LEFT(C9772,9),"")</f>
        <v/>
      </c>
      <c r="V9772" s="60" t="str">
        <f>W9772&amp;H9772</f>
        <v/>
      </c>
      <c r="W9772" s="60" t="str">
        <f>_xlfn.LET(_xlpm.TextCell,TEXT(G9772,"###"),IF(_xlpm.TextCell&lt;&gt;"",IF(StyleSpaceSplit,IFERROR(IF(FIND(" ",_xlpm.TextCell)&gt;=1,MID(_xlpm.TextCell,1,FIND(" ",_xlpm.TextCell)-1),_xlpm.TextCell),_xlpm.TextCell),_xlpm.TextCell),""))</f>
        <v/>
      </c>
      <c r="X9772" s="60" t="str">
        <f>IF(A9772&lt;&gt;"",IFERROR(IF(FIND(" ",G9772)&gt;=1,MID(G9772,FIND(" ",G9772)+1,LEN(G9772)),""),""),"")</f>
        <v/>
      </c>
      <c r="AC9772" s="51">
        <f>IFERROR(VALUE(MID($C9772,1,2)),0)</f>
        <v>0</v>
      </c>
      <c r="AD9772" s="44">
        <f>IFERROR(VALUE(MID($C9772,4,3)),0)</f>
        <v>0</v>
      </c>
      <c r="AE9772" s="51">
        <f>VALUE(RIGHT("00"&amp;AC9772,2)&amp;RIGHT("000"&amp;AD9772,3))</f>
        <v>0</v>
      </c>
    </row>
    <row r="9773" spans="1:31">
      <c r="A9773" s="60" t="str">
        <f>IF(G9773&amp;Q9773&lt;&gt;"",W9773&amp;Q9773,"")</f>
        <v/>
      </c>
      <c r="B9773" s="85" t="str">
        <f>IF(C9773&lt;&gt;"",LEFT(C9773,9),"")</f>
        <v/>
      </c>
      <c r="V9773" s="60" t="str">
        <f>W9773&amp;H9773</f>
        <v/>
      </c>
      <c r="W9773" s="60" t="str">
        <f>_xlfn.LET(_xlpm.TextCell,TEXT(G9773,"###"),IF(_xlpm.TextCell&lt;&gt;"",IF(StyleSpaceSplit,IFERROR(IF(FIND(" ",_xlpm.TextCell)&gt;=1,MID(_xlpm.TextCell,1,FIND(" ",_xlpm.TextCell)-1),_xlpm.TextCell),_xlpm.TextCell),_xlpm.TextCell),""))</f>
        <v/>
      </c>
      <c r="X9773" s="60" t="str">
        <f>IF(A9773&lt;&gt;"",IFERROR(IF(FIND(" ",G9773)&gt;=1,MID(G9773,FIND(" ",G9773)+1,LEN(G9773)),""),""),"")</f>
        <v/>
      </c>
      <c r="AC9773" s="51">
        <f>IFERROR(VALUE(MID($C9773,1,2)),0)</f>
        <v>0</v>
      </c>
      <c r="AD9773" s="44">
        <f>IFERROR(VALUE(MID($C9773,4,3)),0)</f>
        <v>0</v>
      </c>
      <c r="AE9773" s="51">
        <f>VALUE(RIGHT("00"&amp;AC9773,2)&amp;RIGHT("000"&amp;AD9773,3))</f>
        <v>0</v>
      </c>
    </row>
    <row r="9774" spans="1:31">
      <c r="A9774" s="60" t="str">
        <f>IF(G9774&amp;Q9774&lt;&gt;"",W9774&amp;Q9774,"")</f>
        <v/>
      </c>
      <c r="B9774" s="85" t="str">
        <f>IF(C9774&lt;&gt;"",LEFT(C9774,9),"")</f>
        <v/>
      </c>
      <c r="V9774" s="60" t="str">
        <f>W9774&amp;H9774</f>
        <v/>
      </c>
      <c r="W9774" s="60" t="str">
        <f>_xlfn.LET(_xlpm.TextCell,TEXT(G9774,"###"),IF(_xlpm.TextCell&lt;&gt;"",IF(StyleSpaceSplit,IFERROR(IF(FIND(" ",_xlpm.TextCell)&gt;=1,MID(_xlpm.TextCell,1,FIND(" ",_xlpm.TextCell)-1),_xlpm.TextCell),_xlpm.TextCell),_xlpm.TextCell),""))</f>
        <v/>
      </c>
      <c r="X9774" s="60" t="str">
        <f>IF(A9774&lt;&gt;"",IFERROR(IF(FIND(" ",G9774)&gt;=1,MID(G9774,FIND(" ",G9774)+1,LEN(G9774)),""),""),"")</f>
        <v/>
      </c>
      <c r="AC9774" s="51">
        <f>IFERROR(VALUE(MID($C9774,1,2)),0)</f>
        <v>0</v>
      </c>
      <c r="AD9774" s="44">
        <f>IFERROR(VALUE(MID($C9774,4,3)),0)</f>
        <v>0</v>
      </c>
      <c r="AE9774" s="51">
        <f>VALUE(RIGHT("00"&amp;AC9774,2)&amp;RIGHT("000"&amp;AD9774,3))</f>
        <v>0</v>
      </c>
    </row>
    <row r="9775" spans="1:31">
      <c r="A9775" s="60" t="str">
        <f>IF(G9775&amp;Q9775&lt;&gt;"",W9775&amp;Q9775,"")</f>
        <v/>
      </c>
      <c r="B9775" s="85" t="str">
        <f>IF(C9775&lt;&gt;"",LEFT(C9775,9),"")</f>
        <v/>
      </c>
      <c r="V9775" s="60" t="str">
        <f>W9775&amp;H9775</f>
        <v/>
      </c>
      <c r="W9775" s="60" t="str">
        <f>_xlfn.LET(_xlpm.TextCell,TEXT(G9775,"###"),IF(_xlpm.TextCell&lt;&gt;"",IF(StyleSpaceSplit,IFERROR(IF(FIND(" ",_xlpm.TextCell)&gt;=1,MID(_xlpm.TextCell,1,FIND(" ",_xlpm.TextCell)-1),_xlpm.TextCell),_xlpm.TextCell),_xlpm.TextCell),""))</f>
        <v/>
      </c>
      <c r="X9775" s="60" t="str">
        <f>IF(A9775&lt;&gt;"",IFERROR(IF(FIND(" ",G9775)&gt;=1,MID(G9775,FIND(" ",G9775)+1,LEN(G9775)),""),""),"")</f>
        <v/>
      </c>
      <c r="AC9775" s="51">
        <f>IFERROR(VALUE(MID($C9775,1,2)),0)</f>
        <v>0</v>
      </c>
      <c r="AD9775" s="44">
        <f>IFERROR(VALUE(MID($C9775,4,3)),0)</f>
        <v>0</v>
      </c>
      <c r="AE9775" s="51">
        <f>VALUE(RIGHT("00"&amp;AC9775,2)&amp;RIGHT("000"&amp;AD9775,3))</f>
        <v>0</v>
      </c>
    </row>
    <row r="9776" spans="1:31">
      <c r="A9776" s="60" t="str">
        <f>IF(G9776&amp;Q9776&lt;&gt;"",W9776&amp;Q9776,"")</f>
        <v/>
      </c>
      <c r="B9776" s="85" t="str">
        <f>IF(C9776&lt;&gt;"",LEFT(C9776,9),"")</f>
        <v/>
      </c>
      <c r="V9776" s="60" t="str">
        <f>W9776&amp;H9776</f>
        <v/>
      </c>
      <c r="W9776" s="60" t="str">
        <f>_xlfn.LET(_xlpm.TextCell,TEXT(G9776,"###"),IF(_xlpm.TextCell&lt;&gt;"",IF(StyleSpaceSplit,IFERROR(IF(FIND(" ",_xlpm.TextCell)&gt;=1,MID(_xlpm.TextCell,1,FIND(" ",_xlpm.TextCell)-1),_xlpm.TextCell),_xlpm.TextCell),_xlpm.TextCell),""))</f>
        <v/>
      </c>
      <c r="X9776" s="60" t="str">
        <f>IF(A9776&lt;&gt;"",IFERROR(IF(FIND(" ",G9776)&gt;=1,MID(G9776,FIND(" ",G9776)+1,LEN(G9776)),""),""),"")</f>
        <v/>
      </c>
      <c r="AC9776" s="51">
        <f>IFERROR(VALUE(MID($C9776,1,2)),0)</f>
        <v>0</v>
      </c>
      <c r="AD9776" s="44">
        <f>IFERROR(VALUE(MID($C9776,4,3)),0)</f>
        <v>0</v>
      </c>
      <c r="AE9776" s="51">
        <f>VALUE(RIGHT("00"&amp;AC9776,2)&amp;RIGHT("000"&amp;AD9776,3))</f>
        <v>0</v>
      </c>
    </row>
    <row r="9777" spans="1:31">
      <c r="A9777" s="60" t="str">
        <f>IF(G9777&amp;Q9777&lt;&gt;"",W9777&amp;Q9777,"")</f>
        <v/>
      </c>
      <c r="B9777" s="85" t="str">
        <f>IF(C9777&lt;&gt;"",LEFT(C9777,9),"")</f>
        <v/>
      </c>
      <c r="V9777" s="60" t="str">
        <f>W9777&amp;H9777</f>
        <v/>
      </c>
      <c r="W9777" s="60" t="str">
        <f>_xlfn.LET(_xlpm.TextCell,TEXT(G9777,"###"),IF(_xlpm.TextCell&lt;&gt;"",IF(StyleSpaceSplit,IFERROR(IF(FIND(" ",_xlpm.TextCell)&gt;=1,MID(_xlpm.TextCell,1,FIND(" ",_xlpm.TextCell)-1),_xlpm.TextCell),_xlpm.TextCell),_xlpm.TextCell),""))</f>
        <v/>
      </c>
      <c r="X9777" s="60" t="str">
        <f>IF(A9777&lt;&gt;"",IFERROR(IF(FIND(" ",G9777)&gt;=1,MID(G9777,FIND(" ",G9777)+1,LEN(G9777)),""),""),"")</f>
        <v/>
      </c>
      <c r="AC9777" s="51">
        <f>IFERROR(VALUE(MID($C9777,1,2)),0)</f>
        <v>0</v>
      </c>
      <c r="AD9777" s="44">
        <f>IFERROR(VALUE(MID($C9777,4,3)),0)</f>
        <v>0</v>
      </c>
      <c r="AE9777" s="51">
        <f>VALUE(RIGHT("00"&amp;AC9777,2)&amp;RIGHT("000"&amp;AD9777,3))</f>
        <v>0</v>
      </c>
    </row>
    <row r="9778" spans="1:31">
      <c r="A9778" s="60" t="str">
        <f>IF(G9778&amp;Q9778&lt;&gt;"",W9778&amp;Q9778,"")</f>
        <v/>
      </c>
      <c r="B9778" s="85" t="str">
        <f>IF(C9778&lt;&gt;"",LEFT(C9778,9),"")</f>
        <v/>
      </c>
      <c r="V9778" s="60" t="str">
        <f>W9778&amp;H9778</f>
        <v/>
      </c>
      <c r="W9778" s="60" t="str">
        <f>_xlfn.LET(_xlpm.TextCell,TEXT(G9778,"###"),IF(_xlpm.TextCell&lt;&gt;"",IF(StyleSpaceSplit,IFERROR(IF(FIND(" ",_xlpm.TextCell)&gt;=1,MID(_xlpm.TextCell,1,FIND(" ",_xlpm.TextCell)-1),_xlpm.TextCell),_xlpm.TextCell),_xlpm.TextCell),""))</f>
        <v/>
      </c>
      <c r="X9778" s="60" t="str">
        <f>IF(A9778&lt;&gt;"",IFERROR(IF(FIND(" ",G9778)&gt;=1,MID(G9778,FIND(" ",G9778)+1,LEN(G9778)),""),""),"")</f>
        <v/>
      </c>
      <c r="AC9778" s="51">
        <f>IFERROR(VALUE(MID($C9778,1,2)),0)</f>
        <v>0</v>
      </c>
      <c r="AD9778" s="44">
        <f>IFERROR(VALUE(MID($C9778,4,3)),0)</f>
        <v>0</v>
      </c>
      <c r="AE9778" s="51">
        <f>VALUE(RIGHT("00"&amp;AC9778,2)&amp;RIGHT("000"&amp;AD9778,3))</f>
        <v>0</v>
      </c>
    </row>
    <row r="9779" spans="1:31">
      <c r="A9779" s="60" t="str">
        <f>IF(G9779&amp;Q9779&lt;&gt;"",W9779&amp;Q9779,"")</f>
        <v/>
      </c>
      <c r="B9779" s="85" t="str">
        <f>IF(C9779&lt;&gt;"",LEFT(C9779,9),"")</f>
        <v/>
      </c>
      <c r="V9779" s="60" t="str">
        <f>W9779&amp;H9779</f>
        <v/>
      </c>
      <c r="W9779" s="60" t="str">
        <f>_xlfn.LET(_xlpm.TextCell,TEXT(G9779,"###"),IF(_xlpm.TextCell&lt;&gt;"",IF(StyleSpaceSplit,IFERROR(IF(FIND(" ",_xlpm.TextCell)&gt;=1,MID(_xlpm.TextCell,1,FIND(" ",_xlpm.TextCell)-1),_xlpm.TextCell),_xlpm.TextCell),_xlpm.TextCell),""))</f>
        <v/>
      </c>
      <c r="X9779" s="60" t="str">
        <f>IF(A9779&lt;&gt;"",IFERROR(IF(FIND(" ",G9779)&gt;=1,MID(G9779,FIND(" ",G9779)+1,LEN(G9779)),""),""),"")</f>
        <v/>
      </c>
      <c r="AC9779" s="51">
        <f>IFERROR(VALUE(MID($C9779,1,2)),0)</f>
        <v>0</v>
      </c>
      <c r="AD9779" s="44">
        <f>IFERROR(VALUE(MID($C9779,4,3)),0)</f>
        <v>0</v>
      </c>
      <c r="AE9779" s="51">
        <f>VALUE(RIGHT("00"&amp;AC9779,2)&amp;RIGHT("000"&amp;AD9779,3))</f>
        <v>0</v>
      </c>
    </row>
    <row r="9780" spans="1:31">
      <c r="A9780" s="60" t="str">
        <f>IF(G9780&amp;Q9780&lt;&gt;"",W9780&amp;Q9780,"")</f>
        <v/>
      </c>
      <c r="B9780" s="85" t="str">
        <f>IF(C9780&lt;&gt;"",LEFT(C9780,9),"")</f>
        <v/>
      </c>
      <c r="V9780" s="60" t="str">
        <f>W9780&amp;H9780</f>
        <v/>
      </c>
      <c r="W9780" s="60" t="str">
        <f>_xlfn.LET(_xlpm.TextCell,TEXT(G9780,"###"),IF(_xlpm.TextCell&lt;&gt;"",IF(StyleSpaceSplit,IFERROR(IF(FIND(" ",_xlpm.TextCell)&gt;=1,MID(_xlpm.TextCell,1,FIND(" ",_xlpm.TextCell)-1),_xlpm.TextCell),_xlpm.TextCell),_xlpm.TextCell),""))</f>
        <v/>
      </c>
      <c r="X9780" s="60" t="str">
        <f>IF(A9780&lt;&gt;"",IFERROR(IF(FIND(" ",G9780)&gt;=1,MID(G9780,FIND(" ",G9780)+1,LEN(G9780)),""),""),"")</f>
        <v/>
      </c>
      <c r="AC9780" s="51">
        <f>IFERROR(VALUE(MID($C9780,1,2)),0)</f>
        <v>0</v>
      </c>
      <c r="AD9780" s="44">
        <f>IFERROR(VALUE(MID($C9780,4,3)),0)</f>
        <v>0</v>
      </c>
      <c r="AE9780" s="51">
        <f>VALUE(RIGHT("00"&amp;AC9780,2)&amp;RIGHT("000"&amp;AD9780,3))</f>
        <v>0</v>
      </c>
    </row>
    <row r="9781" spans="1:31">
      <c r="A9781" s="60" t="str">
        <f>IF(G9781&amp;Q9781&lt;&gt;"",W9781&amp;Q9781,"")</f>
        <v/>
      </c>
      <c r="B9781" s="85" t="str">
        <f>IF(C9781&lt;&gt;"",LEFT(C9781,9),"")</f>
        <v/>
      </c>
      <c r="V9781" s="60" t="str">
        <f>W9781&amp;H9781</f>
        <v/>
      </c>
      <c r="W9781" s="60" t="str">
        <f>_xlfn.LET(_xlpm.TextCell,TEXT(G9781,"###"),IF(_xlpm.TextCell&lt;&gt;"",IF(StyleSpaceSplit,IFERROR(IF(FIND(" ",_xlpm.TextCell)&gt;=1,MID(_xlpm.TextCell,1,FIND(" ",_xlpm.TextCell)-1),_xlpm.TextCell),_xlpm.TextCell),_xlpm.TextCell),""))</f>
        <v/>
      </c>
      <c r="X9781" s="60" t="str">
        <f>IF(A9781&lt;&gt;"",IFERROR(IF(FIND(" ",G9781)&gt;=1,MID(G9781,FIND(" ",G9781)+1,LEN(G9781)),""),""),"")</f>
        <v/>
      </c>
      <c r="AC9781" s="51">
        <f>IFERROR(VALUE(MID($C9781,1,2)),0)</f>
        <v>0</v>
      </c>
      <c r="AD9781" s="44">
        <f>IFERROR(VALUE(MID($C9781,4,3)),0)</f>
        <v>0</v>
      </c>
      <c r="AE9781" s="51">
        <f>VALUE(RIGHT("00"&amp;AC9781,2)&amp;RIGHT("000"&amp;AD9781,3))</f>
        <v>0</v>
      </c>
    </row>
    <row r="9782" spans="1:31">
      <c r="A9782" s="60" t="str">
        <f>IF(G9782&amp;Q9782&lt;&gt;"",W9782&amp;Q9782,"")</f>
        <v/>
      </c>
      <c r="B9782" s="85" t="str">
        <f>IF(C9782&lt;&gt;"",LEFT(C9782,9),"")</f>
        <v/>
      </c>
      <c r="V9782" s="60" t="str">
        <f>W9782&amp;H9782</f>
        <v/>
      </c>
      <c r="W9782" s="60" t="str">
        <f>_xlfn.LET(_xlpm.TextCell,TEXT(G9782,"###"),IF(_xlpm.TextCell&lt;&gt;"",IF(StyleSpaceSplit,IFERROR(IF(FIND(" ",_xlpm.TextCell)&gt;=1,MID(_xlpm.TextCell,1,FIND(" ",_xlpm.TextCell)-1),_xlpm.TextCell),_xlpm.TextCell),_xlpm.TextCell),""))</f>
        <v/>
      </c>
      <c r="X9782" s="60" t="str">
        <f>IF(A9782&lt;&gt;"",IFERROR(IF(FIND(" ",G9782)&gt;=1,MID(G9782,FIND(" ",G9782)+1,LEN(G9782)),""),""),"")</f>
        <v/>
      </c>
      <c r="AC9782" s="51">
        <f>IFERROR(VALUE(MID($C9782,1,2)),0)</f>
        <v>0</v>
      </c>
      <c r="AD9782" s="44">
        <f>IFERROR(VALUE(MID($C9782,4,3)),0)</f>
        <v>0</v>
      </c>
      <c r="AE9782" s="51">
        <f>VALUE(RIGHT("00"&amp;AC9782,2)&amp;RIGHT("000"&amp;AD9782,3))</f>
        <v>0</v>
      </c>
    </row>
    <row r="9783" spans="1:31">
      <c r="A9783" s="60" t="str">
        <f>IF(G9783&amp;Q9783&lt;&gt;"",W9783&amp;Q9783,"")</f>
        <v/>
      </c>
      <c r="B9783" s="85" t="str">
        <f>IF(C9783&lt;&gt;"",LEFT(C9783,9),"")</f>
        <v/>
      </c>
      <c r="V9783" s="60" t="str">
        <f>W9783&amp;H9783</f>
        <v/>
      </c>
      <c r="W9783" s="60" t="str">
        <f>_xlfn.LET(_xlpm.TextCell,TEXT(G9783,"###"),IF(_xlpm.TextCell&lt;&gt;"",IF(StyleSpaceSplit,IFERROR(IF(FIND(" ",_xlpm.TextCell)&gt;=1,MID(_xlpm.TextCell,1,FIND(" ",_xlpm.TextCell)-1),_xlpm.TextCell),_xlpm.TextCell),_xlpm.TextCell),""))</f>
        <v/>
      </c>
      <c r="X9783" s="60" t="str">
        <f>IF(A9783&lt;&gt;"",IFERROR(IF(FIND(" ",G9783)&gt;=1,MID(G9783,FIND(" ",G9783)+1,LEN(G9783)),""),""),"")</f>
        <v/>
      </c>
      <c r="AC9783" s="51">
        <f>IFERROR(VALUE(MID($C9783,1,2)),0)</f>
        <v>0</v>
      </c>
      <c r="AD9783" s="44">
        <f>IFERROR(VALUE(MID($C9783,4,3)),0)</f>
        <v>0</v>
      </c>
      <c r="AE9783" s="51">
        <f>VALUE(RIGHT("00"&amp;AC9783,2)&amp;RIGHT("000"&amp;AD9783,3))</f>
        <v>0</v>
      </c>
    </row>
    <row r="9784" spans="1:31">
      <c r="A9784" s="60" t="str">
        <f>IF(G9784&amp;Q9784&lt;&gt;"",W9784&amp;Q9784,"")</f>
        <v/>
      </c>
      <c r="B9784" s="85" t="str">
        <f>IF(C9784&lt;&gt;"",LEFT(C9784,9),"")</f>
        <v/>
      </c>
      <c r="V9784" s="60" t="str">
        <f>W9784&amp;H9784</f>
        <v/>
      </c>
      <c r="W9784" s="60" t="str">
        <f>_xlfn.LET(_xlpm.TextCell,TEXT(G9784,"###"),IF(_xlpm.TextCell&lt;&gt;"",IF(StyleSpaceSplit,IFERROR(IF(FIND(" ",_xlpm.TextCell)&gt;=1,MID(_xlpm.TextCell,1,FIND(" ",_xlpm.TextCell)-1),_xlpm.TextCell),_xlpm.TextCell),_xlpm.TextCell),""))</f>
        <v/>
      </c>
      <c r="X9784" s="60" t="str">
        <f>IF(A9784&lt;&gt;"",IFERROR(IF(FIND(" ",G9784)&gt;=1,MID(G9784,FIND(" ",G9784)+1,LEN(G9784)),""),""),"")</f>
        <v/>
      </c>
      <c r="AC9784" s="51">
        <f>IFERROR(VALUE(MID($C9784,1,2)),0)</f>
        <v>0</v>
      </c>
      <c r="AD9784" s="44">
        <f>IFERROR(VALUE(MID($C9784,4,3)),0)</f>
        <v>0</v>
      </c>
      <c r="AE9784" s="51">
        <f>VALUE(RIGHT("00"&amp;AC9784,2)&amp;RIGHT("000"&amp;AD9784,3))</f>
        <v>0</v>
      </c>
    </row>
    <row r="9785" spans="1:31">
      <c r="A9785" s="60" t="str">
        <f>IF(G9785&amp;Q9785&lt;&gt;"",W9785&amp;Q9785,"")</f>
        <v/>
      </c>
      <c r="B9785" s="85" t="str">
        <f>IF(C9785&lt;&gt;"",LEFT(C9785,9),"")</f>
        <v/>
      </c>
      <c r="V9785" s="60" t="str">
        <f>W9785&amp;H9785</f>
        <v/>
      </c>
      <c r="W9785" s="60" t="str">
        <f>_xlfn.LET(_xlpm.TextCell,TEXT(G9785,"###"),IF(_xlpm.TextCell&lt;&gt;"",IF(StyleSpaceSplit,IFERROR(IF(FIND(" ",_xlpm.TextCell)&gt;=1,MID(_xlpm.TextCell,1,FIND(" ",_xlpm.TextCell)-1),_xlpm.TextCell),_xlpm.TextCell),_xlpm.TextCell),""))</f>
        <v/>
      </c>
      <c r="X9785" s="60" t="str">
        <f>IF(A9785&lt;&gt;"",IFERROR(IF(FIND(" ",G9785)&gt;=1,MID(G9785,FIND(" ",G9785)+1,LEN(G9785)),""),""),"")</f>
        <v/>
      </c>
      <c r="AC9785" s="51">
        <f>IFERROR(VALUE(MID($C9785,1,2)),0)</f>
        <v>0</v>
      </c>
      <c r="AD9785" s="44">
        <f>IFERROR(VALUE(MID($C9785,4,3)),0)</f>
        <v>0</v>
      </c>
      <c r="AE9785" s="51">
        <f>VALUE(RIGHT("00"&amp;AC9785,2)&amp;RIGHT("000"&amp;AD9785,3))</f>
        <v>0</v>
      </c>
    </row>
    <row r="9786" spans="1:31">
      <c r="A9786" s="60" t="str">
        <f>IF(G9786&amp;Q9786&lt;&gt;"",W9786&amp;Q9786,"")</f>
        <v/>
      </c>
      <c r="B9786" s="85" t="str">
        <f>IF(C9786&lt;&gt;"",LEFT(C9786,9),"")</f>
        <v/>
      </c>
      <c r="V9786" s="60" t="str">
        <f>W9786&amp;H9786</f>
        <v/>
      </c>
      <c r="W9786" s="60" t="str">
        <f>_xlfn.LET(_xlpm.TextCell,TEXT(G9786,"###"),IF(_xlpm.TextCell&lt;&gt;"",IF(StyleSpaceSplit,IFERROR(IF(FIND(" ",_xlpm.TextCell)&gt;=1,MID(_xlpm.TextCell,1,FIND(" ",_xlpm.TextCell)-1),_xlpm.TextCell),_xlpm.TextCell),_xlpm.TextCell),""))</f>
        <v/>
      </c>
      <c r="X9786" s="60" t="str">
        <f>IF(A9786&lt;&gt;"",IFERROR(IF(FIND(" ",G9786)&gt;=1,MID(G9786,FIND(" ",G9786)+1,LEN(G9786)),""),""),"")</f>
        <v/>
      </c>
      <c r="AC9786" s="51">
        <f>IFERROR(VALUE(MID($C9786,1,2)),0)</f>
        <v>0</v>
      </c>
      <c r="AD9786" s="44">
        <f>IFERROR(VALUE(MID($C9786,4,3)),0)</f>
        <v>0</v>
      </c>
      <c r="AE9786" s="51">
        <f>VALUE(RIGHT("00"&amp;AC9786,2)&amp;RIGHT("000"&amp;AD9786,3))</f>
        <v>0</v>
      </c>
    </row>
    <row r="9787" spans="1:31">
      <c r="A9787" s="60" t="str">
        <f>IF(G9787&amp;Q9787&lt;&gt;"",W9787&amp;Q9787,"")</f>
        <v/>
      </c>
      <c r="B9787" s="85" t="str">
        <f>IF(C9787&lt;&gt;"",LEFT(C9787,9),"")</f>
        <v/>
      </c>
      <c r="V9787" s="60" t="str">
        <f>W9787&amp;H9787</f>
        <v/>
      </c>
      <c r="W9787" s="60" t="str">
        <f>_xlfn.LET(_xlpm.TextCell,TEXT(G9787,"###"),IF(_xlpm.TextCell&lt;&gt;"",IF(StyleSpaceSplit,IFERROR(IF(FIND(" ",_xlpm.TextCell)&gt;=1,MID(_xlpm.TextCell,1,FIND(" ",_xlpm.TextCell)-1),_xlpm.TextCell),_xlpm.TextCell),_xlpm.TextCell),""))</f>
        <v/>
      </c>
      <c r="X9787" s="60" t="str">
        <f>IF(A9787&lt;&gt;"",IFERROR(IF(FIND(" ",G9787)&gt;=1,MID(G9787,FIND(" ",G9787)+1,LEN(G9787)),""),""),"")</f>
        <v/>
      </c>
      <c r="AC9787" s="51">
        <f>IFERROR(VALUE(MID($C9787,1,2)),0)</f>
        <v>0</v>
      </c>
      <c r="AD9787" s="44">
        <f>IFERROR(VALUE(MID($C9787,4,3)),0)</f>
        <v>0</v>
      </c>
      <c r="AE9787" s="51">
        <f>VALUE(RIGHT("00"&amp;AC9787,2)&amp;RIGHT("000"&amp;AD9787,3))</f>
        <v>0</v>
      </c>
    </row>
    <row r="9788" spans="1:31">
      <c r="A9788" s="60" t="str">
        <f>IF(G9788&amp;Q9788&lt;&gt;"",W9788&amp;Q9788,"")</f>
        <v/>
      </c>
      <c r="B9788" s="85" t="str">
        <f>IF(C9788&lt;&gt;"",LEFT(C9788,9),"")</f>
        <v/>
      </c>
      <c r="V9788" s="60" t="str">
        <f>W9788&amp;H9788</f>
        <v/>
      </c>
      <c r="W9788" s="60" t="str">
        <f>_xlfn.LET(_xlpm.TextCell,TEXT(G9788,"###"),IF(_xlpm.TextCell&lt;&gt;"",IF(StyleSpaceSplit,IFERROR(IF(FIND(" ",_xlpm.TextCell)&gt;=1,MID(_xlpm.TextCell,1,FIND(" ",_xlpm.TextCell)-1),_xlpm.TextCell),_xlpm.TextCell),_xlpm.TextCell),""))</f>
        <v/>
      </c>
      <c r="X9788" s="60" t="str">
        <f>IF(A9788&lt;&gt;"",IFERROR(IF(FIND(" ",G9788)&gt;=1,MID(G9788,FIND(" ",G9788)+1,LEN(G9788)),""),""),"")</f>
        <v/>
      </c>
      <c r="AC9788" s="51">
        <f>IFERROR(VALUE(MID($C9788,1,2)),0)</f>
        <v>0</v>
      </c>
      <c r="AD9788" s="44">
        <f>IFERROR(VALUE(MID($C9788,4,3)),0)</f>
        <v>0</v>
      </c>
      <c r="AE9788" s="51">
        <f>VALUE(RIGHT("00"&amp;AC9788,2)&amp;RIGHT("000"&amp;AD9788,3))</f>
        <v>0</v>
      </c>
    </row>
    <row r="9789" spans="1:31">
      <c r="A9789" s="60" t="str">
        <f>IF(G9789&amp;Q9789&lt;&gt;"",W9789&amp;Q9789,"")</f>
        <v/>
      </c>
      <c r="B9789" s="85" t="str">
        <f>IF(C9789&lt;&gt;"",LEFT(C9789,9),"")</f>
        <v/>
      </c>
      <c r="V9789" s="60" t="str">
        <f>W9789&amp;H9789</f>
        <v/>
      </c>
      <c r="W9789" s="60" t="str">
        <f>_xlfn.LET(_xlpm.TextCell,TEXT(G9789,"###"),IF(_xlpm.TextCell&lt;&gt;"",IF(StyleSpaceSplit,IFERROR(IF(FIND(" ",_xlpm.TextCell)&gt;=1,MID(_xlpm.TextCell,1,FIND(" ",_xlpm.TextCell)-1),_xlpm.TextCell),_xlpm.TextCell),_xlpm.TextCell),""))</f>
        <v/>
      </c>
      <c r="X9789" s="60" t="str">
        <f>IF(A9789&lt;&gt;"",IFERROR(IF(FIND(" ",G9789)&gt;=1,MID(G9789,FIND(" ",G9789)+1,LEN(G9789)),""),""),"")</f>
        <v/>
      </c>
      <c r="AC9789" s="51">
        <f>IFERROR(VALUE(MID($C9789,1,2)),0)</f>
        <v>0</v>
      </c>
      <c r="AD9789" s="44">
        <f>IFERROR(VALUE(MID($C9789,4,3)),0)</f>
        <v>0</v>
      </c>
      <c r="AE9789" s="51">
        <f>VALUE(RIGHT("00"&amp;AC9789,2)&amp;RIGHT("000"&amp;AD9789,3))</f>
        <v>0</v>
      </c>
    </row>
    <row r="9790" spans="1:31">
      <c r="A9790" s="60" t="str">
        <f>IF(G9790&amp;Q9790&lt;&gt;"",W9790&amp;Q9790,"")</f>
        <v/>
      </c>
      <c r="B9790" s="85" t="str">
        <f>IF(C9790&lt;&gt;"",LEFT(C9790,9),"")</f>
        <v/>
      </c>
      <c r="V9790" s="60" t="str">
        <f>W9790&amp;H9790</f>
        <v/>
      </c>
      <c r="W9790" s="60" t="str">
        <f>_xlfn.LET(_xlpm.TextCell,TEXT(G9790,"###"),IF(_xlpm.TextCell&lt;&gt;"",IF(StyleSpaceSplit,IFERROR(IF(FIND(" ",_xlpm.TextCell)&gt;=1,MID(_xlpm.TextCell,1,FIND(" ",_xlpm.TextCell)-1),_xlpm.TextCell),_xlpm.TextCell),_xlpm.TextCell),""))</f>
        <v/>
      </c>
      <c r="X9790" s="60" t="str">
        <f>IF(A9790&lt;&gt;"",IFERROR(IF(FIND(" ",G9790)&gt;=1,MID(G9790,FIND(" ",G9790)+1,LEN(G9790)),""),""),"")</f>
        <v/>
      </c>
      <c r="AC9790" s="51">
        <f>IFERROR(VALUE(MID($C9790,1,2)),0)</f>
        <v>0</v>
      </c>
      <c r="AD9790" s="44">
        <f>IFERROR(VALUE(MID($C9790,4,3)),0)</f>
        <v>0</v>
      </c>
      <c r="AE9790" s="51">
        <f>VALUE(RIGHT("00"&amp;AC9790,2)&amp;RIGHT("000"&amp;AD9790,3))</f>
        <v>0</v>
      </c>
    </row>
    <row r="9791" spans="1:31">
      <c r="A9791" s="60" t="str">
        <f>IF(G9791&amp;Q9791&lt;&gt;"",W9791&amp;Q9791,"")</f>
        <v/>
      </c>
      <c r="B9791" s="85" t="str">
        <f>IF(C9791&lt;&gt;"",LEFT(C9791,9),"")</f>
        <v/>
      </c>
      <c r="V9791" s="60" t="str">
        <f>W9791&amp;H9791</f>
        <v/>
      </c>
      <c r="W9791" s="60" t="str">
        <f>_xlfn.LET(_xlpm.TextCell,TEXT(G9791,"###"),IF(_xlpm.TextCell&lt;&gt;"",IF(StyleSpaceSplit,IFERROR(IF(FIND(" ",_xlpm.TextCell)&gt;=1,MID(_xlpm.TextCell,1,FIND(" ",_xlpm.TextCell)-1),_xlpm.TextCell),_xlpm.TextCell),_xlpm.TextCell),""))</f>
        <v/>
      </c>
      <c r="X9791" s="60" t="str">
        <f>IF(A9791&lt;&gt;"",IFERROR(IF(FIND(" ",G9791)&gt;=1,MID(G9791,FIND(" ",G9791)+1,LEN(G9791)),""),""),"")</f>
        <v/>
      </c>
      <c r="AC9791" s="51">
        <f>IFERROR(VALUE(MID($C9791,1,2)),0)</f>
        <v>0</v>
      </c>
      <c r="AD9791" s="44">
        <f>IFERROR(VALUE(MID($C9791,4,3)),0)</f>
        <v>0</v>
      </c>
      <c r="AE9791" s="51">
        <f>VALUE(RIGHT("00"&amp;AC9791,2)&amp;RIGHT("000"&amp;AD9791,3))</f>
        <v>0</v>
      </c>
    </row>
    <row r="9792" spans="1:31">
      <c r="A9792" s="60" t="str">
        <f>IF(G9792&amp;Q9792&lt;&gt;"",W9792&amp;Q9792,"")</f>
        <v/>
      </c>
      <c r="B9792" s="85" t="str">
        <f>IF(C9792&lt;&gt;"",LEFT(C9792,9),"")</f>
        <v/>
      </c>
      <c r="V9792" s="60" t="str">
        <f>W9792&amp;H9792</f>
        <v/>
      </c>
      <c r="W9792" s="60" t="str">
        <f>_xlfn.LET(_xlpm.TextCell,TEXT(G9792,"###"),IF(_xlpm.TextCell&lt;&gt;"",IF(StyleSpaceSplit,IFERROR(IF(FIND(" ",_xlpm.TextCell)&gt;=1,MID(_xlpm.TextCell,1,FIND(" ",_xlpm.TextCell)-1),_xlpm.TextCell),_xlpm.TextCell),_xlpm.TextCell),""))</f>
        <v/>
      </c>
      <c r="X9792" s="60" t="str">
        <f>IF(A9792&lt;&gt;"",IFERROR(IF(FIND(" ",G9792)&gt;=1,MID(G9792,FIND(" ",G9792)+1,LEN(G9792)),""),""),"")</f>
        <v/>
      </c>
      <c r="AC9792" s="51">
        <f>IFERROR(VALUE(MID($C9792,1,2)),0)</f>
        <v>0</v>
      </c>
      <c r="AD9792" s="44">
        <f>IFERROR(VALUE(MID($C9792,4,3)),0)</f>
        <v>0</v>
      </c>
      <c r="AE9792" s="51">
        <f>VALUE(RIGHT("00"&amp;AC9792,2)&amp;RIGHT("000"&amp;AD9792,3))</f>
        <v>0</v>
      </c>
    </row>
    <row r="9793" spans="1:31">
      <c r="A9793" s="60" t="str">
        <f>IF(G9793&amp;Q9793&lt;&gt;"",W9793&amp;Q9793,"")</f>
        <v/>
      </c>
      <c r="B9793" s="85" t="str">
        <f>IF(C9793&lt;&gt;"",LEFT(C9793,9),"")</f>
        <v/>
      </c>
      <c r="V9793" s="60" t="str">
        <f>W9793&amp;H9793</f>
        <v/>
      </c>
      <c r="W9793" s="60" t="str">
        <f>_xlfn.LET(_xlpm.TextCell,TEXT(G9793,"###"),IF(_xlpm.TextCell&lt;&gt;"",IF(StyleSpaceSplit,IFERROR(IF(FIND(" ",_xlpm.TextCell)&gt;=1,MID(_xlpm.TextCell,1,FIND(" ",_xlpm.TextCell)-1),_xlpm.TextCell),_xlpm.TextCell),_xlpm.TextCell),""))</f>
        <v/>
      </c>
      <c r="X9793" s="60" t="str">
        <f>IF(A9793&lt;&gt;"",IFERROR(IF(FIND(" ",G9793)&gt;=1,MID(G9793,FIND(" ",G9793)+1,LEN(G9793)),""),""),"")</f>
        <v/>
      </c>
      <c r="AC9793" s="51">
        <f>IFERROR(VALUE(MID($C9793,1,2)),0)</f>
        <v>0</v>
      </c>
      <c r="AD9793" s="44">
        <f>IFERROR(VALUE(MID($C9793,4,3)),0)</f>
        <v>0</v>
      </c>
      <c r="AE9793" s="51">
        <f>VALUE(RIGHT("00"&amp;AC9793,2)&amp;RIGHT("000"&amp;AD9793,3))</f>
        <v>0</v>
      </c>
    </row>
    <row r="9794" spans="1:31">
      <c r="A9794" s="60" t="str">
        <f>IF(G9794&amp;Q9794&lt;&gt;"",W9794&amp;Q9794,"")</f>
        <v/>
      </c>
      <c r="B9794" s="85" t="str">
        <f>IF(C9794&lt;&gt;"",LEFT(C9794,9),"")</f>
        <v/>
      </c>
      <c r="V9794" s="60" t="str">
        <f>W9794&amp;H9794</f>
        <v/>
      </c>
      <c r="W9794" s="60" t="str">
        <f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>IF(A9794&lt;&gt;"",IFERROR(IF(FIND(" ",G9794)&gt;=1,MID(G9794,FIND(" ",G9794)+1,LEN(G9794)),""),""),"")</f>
        <v/>
      </c>
      <c r="AC9794" s="51">
        <f>IFERROR(VALUE(MID($C9794,1,2)),0)</f>
        <v>0</v>
      </c>
      <c r="AD9794" s="44">
        <f>IFERROR(VALUE(MID($C9794,4,3)),0)</f>
        <v>0</v>
      </c>
      <c r="AE9794" s="51">
        <f>VALUE(RIGHT("00"&amp;AC9794,2)&amp;RIGHT("000"&amp;AD9794,3))</f>
        <v>0</v>
      </c>
    </row>
    <row r="9795" spans="1:31">
      <c r="A9795" s="60" t="str">
        <f>IF(G9795&amp;Q9795&lt;&gt;"",W9795&amp;Q9795,"")</f>
        <v/>
      </c>
      <c r="B9795" s="85" t="str">
        <f>IF(C9795&lt;&gt;"",LEFT(C9795,9),"")</f>
        <v/>
      </c>
      <c r="V9795" s="60" t="str">
        <f>W9795&amp;H9795</f>
        <v/>
      </c>
      <c r="W9795" s="60" t="str">
        <f>_xlfn.LET(_xlpm.TextCell,TEXT(G9795,"###"),IF(_xlpm.TextCell&lt;&gt;"",IF(StyleSpaceSplit,IFERROR(IF(FIND(" ",_xlpm.TextCell)&gt;=1,MID(_xlpm.TextCell,1,FIND(" ",_xlpm.TextCell)-1),_xlpm.TextCell),_xlpm.TextCell),_xlpm.TextCell),""))</f>
        <v/>
      </c>
      <c r="X9795" s="60" t="str">
        <f>IF(A9795&lt;&gt;"",IFERROR(IF(FIND(" ",G9795)&gt;=1,MID(G9795,FIND(" ",G9795)+1,LEN(G9795)),""),""),"")</f>
        <v/>
      </c>
      <c r="AC9795" s="51">
        <f>IFERROR(VALUE(MID($C9795,1,2)),0)</f>
        <v>0</v>
      </c>
      <c r="AD9795" s="44">
        <f>IFERROR(VALUE(MID($C9795,4,3)),0)</f>
        <v>0</v>
      </c>
      <c r="AE9795" s="51">
        <f>VALUE(RIGHT("00"&amp;AC9795,2)&amp;RIGHT("000"&amp;AD9795,3))</f>
        <v>0</v>
      </c>
    </row>
    <row r="9796" spans="1:31">
      <c r="A9796" s="60" t="str">
        <f>IF(G9796&amp;Q9796&lt;&gt;"",W9796&amp;Q9796,"")</f>
        <v/>
      </c>
      <c r="B9796" s="85" t="str">
        <f>IF(C9796&lt;&gt;"",LEFT(C9796,9),"")</f>
        <v/>
      </c>
      <c r="V9796" s="60" t="str">
        <f>W9796&amp;H9796</f>
        <v/>
      </c>
      <c r="W9796" s="60" t="str">
        <f>_xlfn.LET(_xlpm.TextCell,TEXT(G9796,"###"),IF(_xlpm.TextCell&lt;&gt;"",IF(StyleSpaceSplit,IFERROR(IF(FIND(" ",_xlpm.TextCell)&gt;=1,MID(_xlpm.TextCell,1,FIND(" ",_xlpm.TextCell)-1),_xlpm.TextCell),_xlpm.TextCell),_xlpm.TextCell),""))</f>
        <v/>
      </c>
      <c r="X9796" s="60" t="str">
        <f>IF(A9796&lt;&gt;"",IFERROR(IF(FIND(" ",G9796)&gt;=1,MID(G9796,FIND(" ",G9796)+1,LEN(G9796)),""),""),"")</f>
        <v/>
      </c>
      <c r="AC9796" s="51">
        <f>IFERROR(VALUE(MID($C9796,1,2)),0)</f>
        <v>0</v>
      </c>
      <c r="AD9796" s="44">
        <f>IFERROR(VALUE(MID($C9796,4,3)),0)</f>
        <v>0</v>
      </c>
      <c r="AE9796" s="51">
        <f>VALUE(RIGHT("00"&amp;AC9796,2)&amp;RIGHT("000"&amp;AD9796,3))</f>
        <v>0</v>
      </c>
    </row>
    <row r="9797" spans="1:31">
      <c r="A9797" s="60" t="str">
        <f>IF(G9797&amp;Q9797&lt;&gt;"",W9797&amp;Q9797,"")</f>
        <v/>
      </c>
      <c r="B9797" s="85" t="str">
        <f>IF(C9797&lt;&gt;"",LEFT(C9797,9),"")</f>
        <v/>
      </c>
      <c r="V9797" s="60" t="str">
        <f>W9797&amp;H9797</f>
        <v/>
      </c>
      <c r="W9797" s="60" t="str">
        <f>_xlfn.LET(_xlpm.TextCell,TEXT(G9797,"###"),IF(_xlpm.TextCell&lt;&gt;"",IF(StyleSpaceSplit,IFERROR(IF(FIND(" ",_xlpm.TextCell)&gt;=1,MID(_xlpm.TextCell,1,FIND(" ",_xlpm.TextCell)-1),_xlpm.TextCell),_xlpm.TextCell),_xlpm.TextCell),""))</f>
        <v/>
      </c>
      <c r="X9797" s="60" t="str">
        <f>IF(A9797&lt;&gt;"",IFERROR(IF(FIND(" ",G9797)&gt;=1,MID(G9797,FIND(" ",G9797)+1,LEN(G9797)),""),""),"")</f>
        <v/>
      </c>
      <c r="AC9797" s="51">
        <f>IFERROR(VALUE(MID($C9797,1,2)),0)</f>
        <v>0</v>
      </c>
      <c r="AD9797" s="44">
        <f>IFERROR(VALUE(MID($C9797,4,3)),0)</f>
        <v>0</v>
      </c>
      <c r="AE9797" s="51">
        <f>VALUE(RIGHT("00"&amp;AC9797,2)&amp;RIGHT("000"&amp;AD9797,3))</f>
        <v>0</v>
      </c>
    </row>
    <row r="9798" spans="1:31">
      <c r="A9798" s="60" t="str">
        <f>IF(G9798&amp;Q9798&lt;&gt;"",W9798&amp;Q9798,"")</f>
        <v/>
      </c>
      <c r="B9798" s="85" t="str">
        <f>IF(C9798&lt;&gt;"",LEFT(C9798,9),"")</f>
        <v/>
      </c>
      <c r="V9798" s="60" t="str">
        <f>W9798&amp;H9798</f>
        <v/>
      </c>
      <c r="W9798" s="60" t="str">
        <f>_xlfn.LET(_xlpm.TextCell,TEXT(G9798,"###"),IF(_xlpm.TextCell&lt;&gt;"",IF(StyleSpaceSplit,IFERROR(IF(FIND(" ",_xlpm.TextCell)&gt;=1,MID(_xlpm.TextCell,1,FIND(" ",_xlpm.TextCell)-1),_xlpm.TextCell),_xlpm.TextCell),_xlpm.TextCell),""))</f>
        <v/>
      </c>
      <c r="X9798" s="60" t="str">
        <f>IF(A9798&lt;&gt;"",IFERROR(IF(FIND(" ",G9798)&gt;=1,MID(G9798,FIND(" ",G9798)+1,LEN(G9798)),""),""),"")</f>
        <v/>
      </c>
      <c r="AC9798" s="51">
        <f>IFERROR(VALUE(MID($C9798,1,2)),0)</f>
        <v>0</v>
      </c>
      <c r="AD9798" s="44">
        <f>IFERROR(VALUE(MID($C9798,4,3)),0)</f>
        <v>0</v>
      </c>
      <c r="AE9798" s="51">
        <f>VALUE(RIGHT("00"&amp;AC9798,2)&amp;RIGHT("000"&amp;AD9798,3))</f>
        <v>0</v>
      </c>
    </row>
    <row r="9799" spans="1:31">
      <c r="A9799" s="60" t="str">
        <f>IF(G9799&amp;Q9799&lt;&gt;"",W9799&amp;Q9799,"")</f>
        <v/>
      </c>
      <c r="B9799" s="85" t="str">
        <f>IF(C9799&lt;&gt;"",LEFT(C9799,9),"")</f>
        <v/>
      </c>
      <c r="V9799" s="60" t="str">
        <f>W9799&amp;H9799</f>
        <v/>
      </c>
      <c r="W9799" s="60" t="str">
        <f>_xlfn.LET(_xlpm.TextCell,TEXT(G9799,"###"),IF(_xlpm.TextCell&lt;&gt;"",IF(StyleSpaceSplit,IFERROR(IF(FIND(" ",_xlpm.TextCell)&gt;=1,MID(_xlpm.TextCell,1,FIND(" ",_xlpm.TextCell)-1),_xlpm.TextCell),_xlpm.TextCell),_xlpm.TextCell),""))</f>
        <v/>
      </c>
      <c r="X9799" s="60" t="str">
        <f>IF(A9799&lt;&gt;"",IFERROR(IF(FIND(" ",G9799)&gt;=1,MID(G9799,FIND(" ",G9799)+1,LEN(G9799)),""),""),"")</f>
        <v/>
      </c>
      <c r="AC9799" s="51">
        <f>IFERROR(VALUE(MID($C9799,1,2)),0)</f>
        <v>0</v>
      </c>
      <c r="AD9799" s="44">
        <f>IFERROR(VALUE(MID($C9799,4,3)),0)</f>
        <v>0</v>
      </c>
      <c r="AE9799" s="51">
        <f>VALUE(RIGHT("00"&amp;AC9799,2)&amp;RIGHT("000"&amp;AD9799,3))</f>
        <v>0</v>
      </c>
    </row>
    <row r="9800" spans="1:31">
      <c r="A9800" s="60" t="str">
        <f>IF(G9800&amp;Q9800&lt;&gt;"",W9800&amp;Q9800,"")</f>
        <v/>
      </c>
      <c r="B9800" s="85" t="str">
        <f>IF(C9800&lt;&gt;"",LEFT(C9800,9),"")</f>
        <v/>
      </c>
      <c r="V9800" s="60" t="str">
        <f>W9800&amp;H9800</f>
        <v/>
      </c>
      <c r="W9800" s="60" t="str">
        <f>_xlfn.LET(_xlpm.TextCell,TEXT(G9800,"###"),IF(_xlpm.TextCell&lt;&gt;"",IF(StyleSpaceSplit,IFERROR(IF(FIND(" ",_xlpm.TextCell)&gt;=1,MID(_xlpm.TextCell,1,FIND(" ",_xlpm.TextCell)-1),_xlpm.TextCell),_xlpm.TextCell),_xlpm.TextCell),""))</f>
        <v/>
      </c>
      <c r="X9800" s="60" t="str">
        <f>IF(A9800&lt;&gt;"",IFERROR(IF(FIND(" ",G9800)&gt;=1,MID(G9800,FIND(" ",G9800)+1,LEN(G9800)),""),""),"")</f>
        <v/>
      </c>
      <c r="AC9800" s="51">
        <f>IFERROR(VALUE(MID($C9800,1,2)),0)</f>
        <v>0</v>
      </c>
      <c r="AD9800" s="44">
        <f>IFERROR(VALUE(MID($C9800,4,3)),0)</f>
        <v>0</v>
      </c>
      <c r="AE9800" s="51">
        <f>VALUE(RIGHT("00"&amp;AC9800,2)&amp;RIGHT("000"&amp;AD9800,3))</f>
        <v>0</v>
      </c>
    </row>
    <row r="9801" spans="1:31">
      <c r="A9801" s="60" t="str">
        <f>IF(G9801&amp;Q9801&lt;&gt;"",W9801&amp;Q9801,"")</f>
        <v/>
      </c>
      <c r="B9801" s="85" t="str">
        <f>IF(C9801&lt;&gt;"",LEFT(C9801,9),"")</f>
        <v/>
      </c>
      <c r="V9801" s="60" t="str">
        <f>W9801&amp;H9801</f>
        <v/>
      </c>
      <c r="W9801" s="60" t="str">
        <f>_xlfn.LET(_xlpm.TextCell,TEXT(G9801,"###"),IF(_xlpm.TextCell&lt;&gt;"",IF(StyleSpaceSplit,IFERROR(IF(FIND(" ",_xlpm.TextCell)&gt;=1,MID(_xlpm.TextCell,1,FIND(" ",_xlpm.TextCell)-1),_xlpm.TextCell),_xlpm.TextCell),_xlpm.TextCell),""))</f>
        <v/>
      </c>
      <c r="X9801" s="60" t="str">
        <f>IF(A9801&lt;&gt;"",IFERROR(IF(FIND(" ",G9801)&gt;=1,MID(G9801,FIND(" ",G9801)+1,LEN(G9801)),""),""),"")</f>
        <v/>
      </c>
      <c r="AC9801" s="51">
        <f>IFERROR(VALUE(MID($C9801,1,2)),0)</f>
        <v>0</v>
      </c>
      <c r="AD9801" s="44">
        <f>IFERROR(VALUE(MID($C9801,4,3)),0)</f>
        <v>0</v>
      </c>
      <c r="AE9801" s="51">
        <f>VALUE(RIGHT("00"&amp;AC9801,2)&amp;RIGHT("000"&amp;AD9801,3))</f>
        <v>0</v>
      </c>
    </row>
    <row r="9802" spans="1:31">
      <c r="A9802" s="60" t="str">
        <f>IF(G9802&amp;Q9802&lt;&gt;"",W9802&amp;Q9802,"")</f>
        <v/>
      </c>
      <c r="B9802" s="85" t="str">
        <f>IF(C9802&lt;&gt;"",LEFT(C9802,9),"")</f>
        <v/>
      </c>
      <c r="V9802" s="60" t="str">
        <f>W9802&amp;H9802</f>
        <v/>
      </c>
      <c r="W9802" s="60" t="str">
        <f>_xlfn.LET(_xlpm.TextCell,TEXT(G9802,"###"),IF(_xlpm.TextCell&lt;&gt;"",IF(StyleSpaceSplit,IFERROR(IF(FIND(" ",_xlpm.TextCell)&gt;=1,MID(_xlpm.TextCell,1,FIND(" ",_xlpm.TextCell)-1),_xlpm.TextCell),_xlpm.TextCell),_xlpm.TextCell),""))</f>
        <v/>
      </c>
      <c r="X9802" s="60" t="str">
        <f>IF(A9802&lt;&gt;"",IFERROR(IF(FIND(" ",G9802)&gt;=1,MID(G9802,FIND(" ",G9802)+1,LEN(G9802)),""),""),"")</f>
        <v/>
      </c>
      <c r="AC9802" s="51">
        <f>IFERROR(VALUE(MID($C9802,1,2)),0)</f>
        <v>0</v>
      </c>
      <c r="AD9802" s="44">
        <f>IFERROR(VALUE(MID($C9802,4,3)),0)</f>
        <v>0</v>
      </c>
      <c r="AE9802" s="51">
        <f>VALUE(RIGHT("00"&amp;AC9802,2)&amp;RIGHT("000"&amp;AD9802,3))</f>
        <v>0</v>
      </c>
    </row>
    <row r="9803" spans="1:31">
      <c r="A9803" s="60" t="str">
        <f>IF(G9803&amp;Q9803&lt;&gt;"",W9803&amp;Q9803,"")</f>
        <v/>
      </c>
      <c r="B9803" s="85" t="str">
        <f>IF(C9803&lt;&gt;"",LEFT(C9803,9),"")</f>
        <v/>
      </c>
      <c r="V9803" s="60" t="str">
        <f>W9803&amp;H9803</f>
        <v/>
      </c>
      <c r="W9803" s="60" t="str">
        <f>_xlfn.LET(_xlpm.TextCell,TEXT(G9803,"###"),IF(_xlpm.TextCell&lt;&gt;"",IF(StyleSpaceSplit,IFERROR(IF(FIND(" ",_xlpm.TextCell)&gt;=1,MID(_xlpm.TextCell,1,FIND(" ",_xlpm.TextCell)-1),_xlpm.TextCell),_xlpm.TextCell),_xlpm.TextCell),""))</f>
        <v/>
      </c>
      <c r="X9803" s="60" t="str">
        <f>IF(A9803&lt;&gt;"",IFERROR(IF(FIND(" ",G9803)&gt;=1,MID(G9803,FIND(" ",G9803)+1,LEN(G9803)),""),""),"")</f>
        <v/>
      </c>
      <c r="AC9803" s="51">
        <f>IFERROR(VALUE(MID($C9803,1,2)),0)</f>
        <v>0</v>
      </c>
      <c r="AD9803" s="44">
        <f>IFERROR(VALUE(MID($C9803,4,3)),0)</f>
        <v>0</v>
      </c>
      <c r="AE9803" s="51">
        <f>VALUE(RIGHT("00"&amp;AC9803,2)&amp;RIGHT("000"&amp;AD9803,3))</f>
        <v>0</v>
      </c>
    </row>
    <row r="9804" spans="1:31">
      <c r="A9804" s="60" t="str">
        <f>IF(G9804&amp;Q9804&lt;&gt;"",W9804&amp;Q9804,"")</f>
        <v/>
      </c>
      <c r="B9804" s="85" t="str">
        <f>IF(C9804&lt;&gt;"",LEFT(C9804,9),"")</f>
        <v/>
      </c>
      <c r="V9804" s="60" t="str">
        <f>W9804&amp;H9804</f>
        <v/>
      </c>
      <c r="W9804" s="60" t="str">
        <f>_xlfn.LET(_xlpm.TextCell,TEXT(G9804,"###"),IF(_xlpm.TextCell&lt;&gt;"",IF(StyleSpaceSplit,IFERROR(IF(FIND(" ",_xlpm.TextCell)&gt;=1,MID(_xlpm.TextCell,1,FIND(" ",_xlpm.TextCell)-1),_xlpm.TextCell),_xlpm.TextCell),_xlpm.TextCell),""))</f>
        <v/>
      </c>
      <c r="X9804" s="60" t="str">
        <f>IF(A9804&lt;&gt;"",IFERROR(IF(FIND(" ",G9804)&gt;=1,MID(G9804,FIND(" ",G9804)+1,LEN(G9804)),""),""),"")</f>
        <v/>
      </c>
      <c r="AC9804" s="51">
        <f>IFERROR(VALUE(MID($C9804,1,2)),0)</f>
        <v>0</v>
      </c>
      <c r="AD9804" s="44">
        <f>IFERROR(VALUE(MID($C9804,4,3)),0)</f>
        <v>0</v>
      </c>
      <c r="AE9804" s="51">
        <f>VALUE(RIGHT("00"&amp;AC9804,2)&amp;RIGHT("000"&amp;AD9804,3))</f>
        <v>0</v>
      </c>
    </row>
    <row r="9805" spans="1:31">
      <c r="A9805" s="60" t="str">
        <f>IF(G9805&amp;Q9805&lt;&gt;"",W9805&amp;Q9805,"")</f>
        <v/>
      </c>
      <c r="B9805" s="85" t="str">
        <f>IF(C9805&lt;&gt;"",LEFT(C9805,9),"")</f>
        <v/>
      </c>
      <c r="V9805" s="60" t="str">
        <f>W9805&amp;H9805</f>
        <v/>
      </c>
      <c r="W9805" s="60" t="str">
        <f>_xlfn.LET(_xlpm.TextCell,TEXT(G9805,"###"),IF(_xlpm.TextCell&lt;&gt;"",IF(StyleSpaceSplit,IFERROR(IF(FIND(" ",_xlpm.TextCell)&gt;=1,MID(_xlpm.TextCell,1,FIND(" ",_xlpm.TextCell)-1),_xlpm.TextCell),_xlpm.TextCell),_xlpm.TextCell),""))</f>
        <v/>
      </c>
      <c r="X9805" s="60" t="str">
        <f>IF(A9805&lt;&gt;"",IFERROR(IF(FIND(" ",G9805)&gt;=1,MID(G9805,FIND(" ",G9805)+1,LEN(G9805)),""),""),"")</f>
        <v/>
      </c>
      <c r="AC9805" s="51">
        <f>IFERROR(VALUE(MID($C9805,1,2)),0)</f>
        <v>0</v>
      </c>
      <c r="AD9805" s="44">
        <f>IFERROR(VALUE(MID($C9805,4,3)),0)</f>
        <v>0</v>
      </c>
      <c r="AE9805" s="51">
        <f>VALUE(RIGHT("00"&amp;AC9805,2)&amp;RIGHT("000"&amp;AD9805,3))</f>
        <v>0</v>
      </c>
    </row>
    <row r="9806" spans="1:31">
      <c r="A9806" s="60" t="str">
        <f>IF(G9806&amp;Q9806&lt;&gt;"",W9806&amp;Q9806,"")</f>
        <v/>
      </c>
      <c r="B9806" s="85" t="str">
        <f>IF(C9806&lt;&gt;"",LEFT(C9806,9),"")</f>
        <v/>
      </c>
      <c r="V9806" s="60" t="str">
        <f>W9806&amp;H9806</f>
        <v/>
      </c>
      <c r="W9806" s="60" t="str">
        <f>_xlfn.LET(_xlpm.TextCell,TEXT(G9806,"###"),IF(_xlpm.TextCell&lt;&gt;"",IF(StyleSpaceSplit,IFERROR(IF(FIND(" ",_xlpm.TextCell)&gt;=1,MID(_xlpm.TextCell,1,FIND(" ",_xlpm.TextCell)-1),_xlpm.TextCell),_xlpm.TextCell),_xlpm.TextCell),""))</f>
        <v/>
      </c>
      <c r="X9806" s="60" t="str">
        <f>IF(A9806&lt;&gt;"",IFERROR(IF(FIND(" ",G9806)&gt;=1,MID(G9806,FIND(" ",G9806)+1,LEN(G9806)),""),""),"")</f>
        <v/>
      </c>
      <c r="AC9806" s="51">
        <f>IFERROR(VALUE(MID($C9806,1,2)),0)</f>
        <v>0</v>
      </c>
      <c r="AD9806" s="44">
        <f>IFERROR(VALUE(MID($C9806,4,3)),0)</f>
        <v>0</v>
      </c>
      <c r="AE9806" s="51">
        <f>VALUE(RIGHT("00"&amp;AC9806,2)&amp;RIGHT("000"&amp;AD9806,3))</f>
        <v>0</v>
      </c>
    </row>
    <row r="9807" spans="1:31">
      <c r="A9807" s="60" t="str">
        <f>IF(G9807&amp;Q9807&lt;&gt;"",W9807&amp;Q9807,"")</f>
        <v/>
      </c>
      <c r="B9807" s="85" t="str">
        <f>IF(C9807&lt;&gt;"",LEFT(C9807,9),"")</f>
        <v/>
      </c>
      <c r="V9807" s="60" t="str">
        <f>W9807&amp;H9807</f>
        <v/>
      </c>
      <c r="W9807" s="60" t="str">
        <f>_xlfn.LET(_xlpm.TextCell,TEXT(G9807,"###"),IF(_xlpm.TextCell&lt;&gt;"",IF(StyleSpaceSplit,IFERROR(IF(FIND(" ",_xlpm.TextCell)&gt;=1,MID(_xlpm.TextCell,1,FIND(" ",_xlpm.TextCell)-1),_xlpm.TextCell),_xlpm.TextCell),_xlpm.TextCell),""))</f>
        <v/>
      </c>
      <c r="X9807" s="60" t="str">
        <f>IF(A9807&lt;&gt;"",IFERROR(IF(FIND(" ",G9807)&gt;=1,MID(G9807,FIND(" ",G9807)+1,LEN(G9807)),""),""),"")</f>
        <v/>
      </c>
      <c r="AC9807" s="51">
        <f>IFERROR(VALUE(MID($C9807,1,2)),0)</f>
        <v>0</v>
      </c>
      <c r="AD9807" s="44">
        <f>IFERROR(VALUE(MID($C9807,4,3)),0)</f>
        <v>0</v>
      </c>
      <c r="AE9807" s="51">
        <f>VALUE(RIGHT("00"&amp;AC9807,2)&amp;RIGHT("000"&amp;AD9807,3))</f>
        <v>0</v>
      </c>
    </row>
    <row r="9808" spans="1:31">
      <c r="A9808" s="60" t="str">
        <f>IF(G9808&amp;Q9808&lt;&gt;"",W9808&amp;Q9808,"")</f>
        <v/>
      </c>
      <c r="B9808" s="85" t="str">
        <f>IF(C9808&lt;&gt;"",LEFT(C9808,9),"")</f>
        <v/>
      </c>
      <c r="V9808" s="60" t="str">
        <f>W9808&amp;H9808</f>
        <v/>
      </c>
      <c r="W9808" s="60" t="str">
        <f>_xlfn.LET(_xlpm.TextCell,TEXT(G9808,"###"),IF(_xlpm.TextCell&lt;&gt;"",IF(StyleSpaceSplit,IFERROR(IF(FIND(" ",_xlpm.TextCell)&gt;=1,MID(_xlpm.TextCell,1,FIND(" ",_xlpm.TextCell)-1),_xlpm.TextCell),_xlpm.TextCell),_xlpm.TextCell),""))</f>
        <v/>
      </c>
      <c r="X9808" s="60" t="str">
        <f>IF(A9808&lt;&gt;"",IFERROR(IF(FIND(" ",G9808)&gt;=1,MID(G9808,FIND(" ",G9808)+1,LEN(G9808)),""),""),"")</f>
        <v/>
      </c>
      <c r="AC9808" s="51">
        <f>IFERROR(VALUE(MID($C9808,1,2)),0)</f>
        <v>0</v>
      </c>
      <c r="AD9808" s="44">
        <f>IFERROR(VALUE(MID($C9808,4,3)),0)</f>
        <v>0</v>
      </c>
      <c r="AE9808" s="51">
        <f>VALUE(RIGHT("00"&amp;AC9808,2)&amp;RIGHT("000"&amp;AD9808,3))</f>
        <v>0</v>
      </c>
    </row>
    <row r="9809" spans="1:31">
      <c r="A9809" s="60" t="str">
        <f>IF(G9809&amp;Q9809&lt;&gt;"",W9809&amp;Q9809,"")</f>
        <v/>
      </c>
      <c r="B9809" s="85" t="str">
        <f>IF(C9809&lt;&gt;"",LEFT(C9809,9),"")</f>
        <v/>
      </c>
      <c r="V9809" s="60" t="str">
        <f>W9809&amp;H9809</f>
        <v/>
      </c>
      <c r="W9809" s="60" t="str">
        <f>_xlfn.LET(_xlpm.TextCell,TEXT(G9809,"###"),IF(_xlpm.TextCell&lt;&gt;"",IF(StyleSpaceSplit,IFERROR(IF(FIND(" ",_xlpm.TextCell)&gt;=1,MID(_xlpm.TextCell,1,FIND(" ",_xlpm.TextCell)-1),_xlpm.TextCell),_xlpm.TextCell),_xlpm.TextCell),""))</f>
        <v/>
      </c>
      <c r="X9809" s="60" t="str">
        <f>IF(A9809&lt;&gt;"",IFERROR(IF(FIND(" ",G9809)&gt;=1,MID(G9809,FIND(" ",G9809)+1,LEN(G9809)),""),""),"")</f>
        <v/>
      </c>
      <c r="AC9809" s="51">
        <f>IFERROR(VALUE(MID($C9809,1,2)),0)</f>
        <v>0</v>
      </c>
      <c r="AD9809" s="44">
        <f>IFERROR(VALUE(MID($C9809,4,3)),0)</f>
        <v>0</v>
      </c>
      <c r="AE9809" s="51">
        <f>VALUE(RIGHT("00"&amp;AC9809,2)&amp;RIGHT("000"&amp;AD9809,3))</f>
        <v>0</v>
      </c>
    </row>
    <row r="9810" spans="1:31">
      <c r="A9810" s="60" t="str">
        <f>IF(G9810&amp;Q9810&lt;&gt;"",W9810&amp;Q9810,"")</f>
        <v/>
      </c>
      <c r="B9810" s="85" t="str">
        <f>IF(C9810&lt;&gt;"",LEFT(C9810,9),"")</f>
        <v/>
      </c>
      <c r="V9810" s="60" t="str">
        <f>W9810&amp;H9810</f>
        <v/>
      </c>
      <c r="W9810" s="60" t="str">
        <f>_xlfn.LET(_xlpm.TextCell,TEXT(G9810,"###"),IF(_xlpm.TextCell&lt;&gt;"",IF(StyleSpaceSplit,IFERROR(IF(FIND(" ",_xlpm.TextCell)&gt;=1,MID(_xlpm.TextCell,1,FIND(" ",_xlpm.TextCell)-1),_xlpm.TextCell),_xlpm.TextCell),_xlpm.TextCell),""))</f>
        <v/>
      </c>
      <c r="X9810" s="60" t="str">
        <f>IF(A9810&lt;&gt;"",IFERROR(IF(FIND(" ",G9810)&gt;=1,MID(G9810,FIND(" ",G9810)+1,LEN(G9810)),""),""),"")</f>
        <v/>
      </c>
      <c r="AC9810" s="51">
        <f>IFERROR(VALUE(MID($C9810,1,2)),0)</f>
        <v>0</v>
      </c>
      <c r="AD9810" s="44">
        <f>IFERROR(VALUE(MID($C9810,4,3)),0)</f>
        <v>0</v>
      </c>
      <c r="AE9810" s="51">
        <f>VALUE(RIGHT("00"&amp;AC9810,2)&amp;RIGHT("000"&amp;AD9810,3))</f>
        <v>0</v>
      </c>
    </row>
    <row r="9811" spans="1:31">
      <c r="A9811" s="60" t="str">
        <f>IF(G9811&amp;Q9811&lt;&gt;"",W9811&amp;Q9811,"")</f>
        <v/>
      </c>
      <c r="B9811" s="85" t="str">
        <f>IF(C9811&lt;&gt;"",LEFT(C9811,9),"")</f>
        <v/>
      </c>
      <c r="V9811" s="60" t="str">
        <f>W9811&amp;H9811</f>
        <v/>
      </c>
      <c r="W9811" s="60" t="str">
        <f>_xlfn.LET(_xlpm.TextCell,TEXT(G9811,"###"),IF(_xlpm.TextCell&lt;&gt;"",IF(StyleSpaceSplit,IFERROR(IF(FIND(" ",_xlpm.TextCell)&gt;=1,MID(_xlpm.TextCell,1,FIND(" ",_xlpm.TextCell)-1),_xlpm.TextCell),_xlpm.TextCell),_xlpm.TextCell),""))</f>
        <v/>
      </c>
      <c r="X9811" s="60" t="str">
        <f>IF(A9811&lt;&gt;"",IFERROR(IF(FIND(" ",G9811)&gt;=1,MID(G9811,FIND(" ",G9811)+1,LEN(G9811)),""),""),"")</f>
        <v/>
      </c>
      <c r="AC9811" s="51">
        <f>IFERROR(VALUE(MID($C9811,1,2)),0)</f>
        <v>0</v>
      </c>
      <c r="AD9811" s="44">
        <f>IFERROR(VALUE(MID($C9811,4,3)),0)</f>
        <v>0</v>
      </c>
      <c r="AE9811" s="51">
        <f>VALUE(RIGHT("00"&amp;AC9811,2)&amp;RIGHT("000"&amp;AD9811,3))</f>
        <v>0</v>
      </c>
    </row>
    <row r="9812" spans="1:31">
      <c r="A9812" s="60" t="str">
        <f>IF(G9812&amp;Q9812&lt;&gt;"",W9812&amp;Q9812,"")</f>
        <v/>
      </c>
      <c r="B9812" s="85" t="str">
        <f>IF(C9812&lt;&gt;"",LEFT(C9812,9),"")</f>
        <v/>
      </c>
      <c r="V9812" s="60" t="str">
        <f>W9812&amp;H9812</f>
        <v/>
      </c>
      <c r="W9812" s="60" t="str">
        <f>_xlfn.LET(_xlpm.TextCell,TEXT(G9812,"###"),IF(_xlpm.TextCell&lt;&gt;"",IF(StyleSpaceSplit,IFERROR(IF(FIND(" ",_xlpm.TextCell)&gt;=1,MID(_xlpm.TextCell,1,FIND(" ",_xlpm.TextCell)-1),_xlpm.TextCell),_xlpm.TextCell),_xlpm.TextCell),""))</f>
        <v/>
      </c>
      <c r="X9812" s="60" t="str">
        <f>IF(A9812&lt;&gt;"",IFERROR(IF(FIND(" ",G9812)&gt;=1,MID(G9812,FIND(" ",G9812)+1,LEN(G9812)),""),""),"")</f>
        <v/>
      </c>
      <c r="AC9812" s="51">
        <f>IFERROR(VALUE(MID($C9812,1,2)),0)</f>
        <v>0</v>
      </c>
      <c r="AD9812" s="44">
        <f>IFERROR(VALUE(MID($C9812,4,3)),0)</f>
        <v>0</v>
      </c>
      <c r="AE9812" s="51">
        <f>VALUE(RIGHT("00"&amp;AC9812,2)&amp;RIGHT("000"&amp;AD9812,3))</f>
        <v>0</v>
      </c>
    </row>
    <row r="9813" spans="1:31">
      <c r="A9813" s="60" t="str">
        <f>IF(G9813&amp;Q9813&lt;&gt;"",W9813&amp;Q9813,"")</f>
        <v/>
      </c>
      <c r="B9813" s="85" t="str">
        <f>IF(C9813&lt;&gt;"",LEFT(C9813,9),"")</f>
        <v/>
      </c>
      <c r="V9813" s="60" t="str">
        <f>W9813&amp;H9813</f>
        <v/>
      </c>
      <c r="W9813" s="60" t="str">
        <f>_xlfn.LET(_xlpm.TextCell,TEXT(G9813,"###"),IF(_xlpm.TextCell&lt;&gt;"",IF(StyleSpaceSplit,IFERROR(IF(FIND(" ",_xlpm.TextCell)&gt;=1,MID(_xlpm.TextCell,1,FIND(" ",_xlpm.TextCell)-1),_xlpm.TextCell),_xlpm.TextCell),_xlpm.TextCell),""))</f>
        <v/>
      </c>
      <c r="X9813" s="60" t="str">
        <f>IF(A9813&lt;&gt;"",IFERROR(IF(FIND(" ",G9813)&gt;=1,MID(G9813,FIND(" ",G9813)+1,LEN(G9813)),""),""),"")</f>
        <v/>
      </c>
      <c r="AC9813" s="51">
        <f>IFERROR(VALUE(MID($C9813,1,2)),0)</f>
        <v>0</v>
      </c>
      <c r="AD9813" s="44">
        <f>IFERROR(VALUE(MID($C9813,4,3)),0)</f>
        <v>0</v>
      </c>
      <c r="AE9813" s="51">
        <f>VALUE(RIGHT("00"&amp;AC9813,2)&amp;RIGHT("000"&amp;AD9813,3))</f>
        <v>0</v>
      </c>
    </row>
    <row r="9814" spans="1:31">
      <c r="A9814" s="60" t="str">
        <f>IF(G9814&amp;Q9814&lt;&gt;"",W9814&amp;Q9814,"")</f>
        <v/>
      </c>
      <c r="B9814" s="85" t="str">
        <f>IF(C9814&lt;&gt;"",LEFT(C9814,9),"")</f>
        <v/>
      </c>
      <c r="V9814" s="60" t="str">
        <f>W9814&amp;H9814</f>
        <v/>
      </c>
      <c r="W9814" s="60" t="str">
        <f>_xlfn.LET(_xlpm.TextCell,TEXT(G9814,"###"),IF(_xlpm.TextCell&lt;&gt;"",IF(StyleSpaceSplit,IFERROR(IF(FIND(" ",_xlpm.TextCell)&gt;=1,MID(_xlpm.TextCell,1,FIND(" ",_xlpm.TextCell)-1),_xlpm.TextCell),_xlpm.TextCell),_xlpm.TextCell),""))</f>
        <v/>
      </c>
      <c r="X9814" s="60" t="str">
        <f>IF(A9814&lt;&gt;"",IFERROR(IF(FIND(" ",G9814)&gt;=1,MID(G9814,FIND(" ",G9814)+1,LEN(G9814)),""),""),"")</f>
        <v/>
      </c>
      <c r="AC9814" s="51">
        <f>IFERROR(VALUE(MID($C9814,1,2)),0)</f>
        <v>0</v>
      </c>
      <c r="AD9814" s="44">
        <f>IFERROR(VALUE(MID($C9814,4,3)),0)</f>
        <v>0</v>
      </c>
      <c r="AE9814" s="51">
        <f>VALUE(RIGHT("00"&amp;AC9814,2)&amp;RIGHT("000"&amp;AD9814,3))</f>
        <v>0</v>
      </c>
    </row>
    <row r="9815" spans="1:31">
      <c r="A9815" s="60" t="str">
        <f>IF(G9815&amp;Q9815&lt;&gt;"",W9815&amp;Q9815,"")</f>
        <v/>
      </c>
      <c r="B9815" s="85" t="str">
        <f>IF(C9815&lt;&gt;"",LEFT(C9815,9),"")</f>
        <v/>
      </c>
      <c r="V9815" s="60" t="str">
        <f>W9815&amp;H9815</f>
        <v/>
      </c>
      <c r="W9815" s="60" t="str">
        <f>_xlfn.LET(_xlpm.TextCell,TEXT(G9815,"###"),IF(_xlpm.TextCell&lt;&gt;"",IF(StyleSpaceSplit,IFERROR(IF(FIND(" ",_xlpm.TextCell)&gt;=1,MID(_xlpm.TextCell,1,FIND(" ",_xlpm.TextCell)-1),_xlpm.TextCell),_xlpm.TextCell),_xlpm.TextCell),""))</f>
        <v/>
      </c>
      <c r="X9815" s="60" t="str">
        <f>IF(A9815&lt;&gt;"",IFERROR(IF(FIND(" ",G9815)&gt;=1,MID(G9815,FIND(" ",G9815)+1,LEN(G9815)),""),""),"")</f>
        <v/>
      </c>
      <c r="AC9815" s="51">
        <f>IFERROR(VALUE(MID($C9815,1,2)),0)</f>
        <v>0</v>
      </c>
      <c r="AD9815" s="44">
        <f>IFERROR(VALUE(MID($C9815,4,3)),0)</f>
        <v>0</v>
      </c>
      <c r="AE9815" s="51">
        <f>VALUE(RIGHT("00"&amp;AC9815,2)&amp;RIGHT("000"&amp;AD9815,3))</f>
        <v>0</v>
      </c>
    </row>
    <row r="9816" spans="1:31">
      <c r="A9816" s="60" t="str">
        <f>IF(G9816&amp;Q9816&lt;&gt;"",W9816&amp;Q9816,"")</f>
        <v/>
      </c>
      <c r="B9816" s="85" t="str">
        <f>IF(C9816&lt;&gt;"",LEFT(C9816,9),"")</f>
        <v/>
      </c>
      <c r="V9816" s="60" t="str">
        <f>W9816&amp;H9816</f>
        <v/>
      </c>
      <c r="W9816" s="60" t="str">
        <f>_xlfn.LET(_xlpm.TextCell,TEXT(G9816,"###"),IF(_xlpm.TextCell&lt;&gt;"",IF(StyleSpaceSplit,IFERROR(IF(FIND(" ",_xlpm.TextCell)&gt;=1,MID(_xlpm.TextCell,1,FIND(" ",_xlpm.TextCell)-1),_xlpm.TextCell),_xlpm.TextCell),_xlpm.TextCell),""))</f>
        <v/>
      </c>
      <c r="X9816" s="60" t="str">
        <f>IF(A9816&lt;&gt;"",IFERROR(IF(FIND(" ",G9816)&gt;=1,MID(G9816,FIND(" ",G9816)+1,LEN(G9816)),""),""),"")</f>
        <v/>
      </c>
      <c r="AC9816" s="51">
        <f>IFERROR(VALUE(MID($C9816,1,2)),0)</f>
        <v>0</v>
      </c>
      <c r="AD9816" s="44">
        <f>IFERROR(VALUE(MID($C9816,4,3)),0)</f>
        <v>0</v>
      </c>
      <c r="AE9816" s="51">
        <f>VALUE(RIGHT("00"&amp;AC9816,2)&amp;RIGHT("000"&amp;AD9816,3))</f>
        <v>0</v>
      </c>
    </row>
    <row r="9817" spans="1:31">
      <c r="A9817" s="60" t="str">
        <f>IF(G9817&amp;Q9817&lt;&gt;"",W9817&amp;Q9817,"")</f>
        <v/>
      </c>
      <c r="B9817" s="85" t="str">
        <f>IF(C9817&lt;&gt;"",LEFT(C9817,9),"")</f>
        <v/>
      </c>
      <c r="V9817" s="60" t="str">
        <f>W9817&amp;H9817</f>
        <v/>
      </c>
      <c r="W9817" s="60" t="str">
        <f>_xlfn.LET(_xlpm.TextCell,TEXT(G9817,"###"),IF(_xlpm.TextCell&lt;&gt;"",IF(StyleSpaceSplit,IFERROR(IF(FIND(" ",_xlpm.TextCell)&gt;=1,MID(_xlpm.TextCell,1,FIND(" ",_xlpm.TextCell)-1),_xlpm.TextCell),_xlpm.TextCell),_xlpm.TextCell),""))</f>
        <v/>
      </c>
      <c r="X9817" s="60" t="str">
        <f>IF(A9817&lt;&gt;"",IFERROR(IF(FIND(" ",G9817)&gt;=1,MID(G9817,FIND(" ",G9817)+1,LEN(G9817)),""),""),"")</f>
        <v/>
      </c>
      <c r="AC9817" s="51">
        <f>IFERROR(VALUE(MID($C9817,1,2)),0)</f>
        <v>0</v>
      </c>
      <c r="AD9817" s="44">
        <f>IFERROR(VALUE(MID($C9817,4,3)),0)</f>
        <v>0</v>
      </c>
      <c r="AE9817" s="51">
        <f>VALUE(RIGHT("00"&amp;AC9817,2)&amp;RIGHT("000"&amp;AD9817,3))</f>
        <v>0</v>
      </c>
    </row>
    <row r="9818" spans="1:31">
      <c r="A9818" s="60" t="str">
        <f>IF(G9818&amp;Q9818&lt;&gt;"",W9818&amp;Q9818,"")</f>
        <v/>
      </c>
      <c r="B9818" s="85" t="str">
        <f>IF(C9818&lt;&gt;"",LEFT(C9818,9),"")</f>
        <v/>
      </c>
      <c r="V9818" s="60" t="str">
        <f>W9818&amp;H9818</f>
        <v/>
      </c>
      <c r="W9818" s="60" t="str">
        <f>_xlfn.LET(_xlpm.TextCell,TEXT(G9818,"###"),IF(_xlpm.TextCell&lt;&gt;"",IF(StyleSpaceSplit,IFERROR(IF(FIND(" ",_xlpm.TextCell)&gt;=1,MID(_xlpm.TextCell,1,FIND(" ",_xlpm.TextCell)-1),_xlpm.TextCell),_xlpm.TextCell),_xlpm.TextCell),""))</f>
        <v/>
      </c>
      <c r="X9818" s="60" t="str">
        <f>IF(A9818&lt;&gt;"",IFERROR(IF(FIND(" ",G9818)&gt;=1,MID(G9818,FIND(" ",G9818)+1,LEN(G9818)),""),""),"")</f>
        <v/>
      </c>
      <c r="AC9818" s="51">
        <f>IFERROR(VALUE(MID($C9818,1,2)),0)</f>
        <v>0</v>
      </c>
      <c r="AD9818" s="44">
        <f>IFERROR(VALUE(MID($C9818,4,3)),0)</f>
        <v>0</v>
      </c>
      <c r="AE9818" s="51">
        <f>VALUE(RIGHT("00"&amp;AC9818,2)&amp;RIGHT("000"&amp;AD9818,3))</f>
        <v>0</v>
      </c>
    </row>
    <row r="9819" spans="1:31">
      <c r="A9819" s="60" t="str">
        <f>IF(G9819&amp;Q9819&lt;&gt;"",W9819&amp;Q9819,"")</f>
        <v/>
      </c>
      <c r="B9819" s="85" t="str">
        <f>IF(C9819&lt;&gt;"",LEFT(C9819,9),"")</f>
        <v/>
      </c>
      <c r="V9819" s="60" t="str">
        <f>W9819&amp;H9819</f>
        <v/>
      </c>
      <c r="W9819" s="60" t="str">
        <f>_xlfn.LET(_xlpm.TextCell,TEXT(G9819,"###"),IF(_xlpm.TextCell&lt;&gt;"",IF(StyleSpaceSplit,IFERROR(IF(FIND(" ",_xlpm.TextCell)&gt;=1,MID(_xlpm.TextCell,1,FIND(" ",_xlpm.TextCell)-1),_xlpm.TextCell),_xlpm.TextCell),_xlpm.TextCell),""))</f>
        <v/>
      </c>
      <c r="X9819" s="60" t="str">
        <f>IF(A9819&lt;&gt;"",IFERROR(IF(FIND(" ",G9819)&gt;=1,MID(G9819,FIND(" ",G9819)+1,LEN(G9819)),""),""),"")</f>
        <v/>
      </c>
      <c r="AC9819" s="51">
        <f>IFERROR(VALUE(MID($C9819,1,2)),0)</f>
        <v>0</v>
      </c>
      <c r="AD9819" s="44">
        <f>IFERROR(VALUE(MID($C9819,4,3)),0)</f>
        <v>0</v>
      </c>
      <c r="AE9819" s="51">
        <f>VALUE(RIGHT("00"&amp;AC9819,2)&amp;RIGHT("000"&amp;AD9819,3))</f>
        <v>0</v>
      </c>
    </row>
    <row r="9820" spans="1:31">
      <c r="A9820" s="60" t="str">
        <f>IF(G9820&amp;Q9820&lt;&gt;"",W9820&amp;Q9820,"")</f>
        <v/>
      </c>
      <c r="B9820" s="85" t="str">
        <f>IF(C9820&lt;&gt;"",LEFT(C9820,9),"")</f>
        <v/>
      </c>
      <c r="V9820" s="60" t="str">
        <f>W9820&amp;H9820</f>
        <v/>
      </c>
      <c r="W9820" s="60" t="str">
        <f>_xlfn.LET(_xlpm.TextCell,TEXT(G9820,"###"),IF(_xlpm.TextCell&lt;&gt;"",IF(StyleSpaceSplit,IFERROR(IF(FIND(" ",_xlpm.TextCell)&gt;=1,MID(_xlpm.TextCell,1,FIND(" ",_xlpm.TextCell)-1),_xlpm.TextCell),_xlpm.TextCell),_xlpm.TextCell),""))</f>
        <v/>
      </c>
      <c r="X9820" s="60" t="str">
        <f>IF(A9820&lt;&gt;"",IFERROR(IF(FIND(" ",G9820)&gt;=1,MID(G9820,FIND(" ",G9820)+1,LEN(G9820)),""),""),"")</f>
        <v/>
      </c>
      <c r="AC9820" s="51">
        <f>IFERROR(VALUE(MID($C9820,1,2)),0)</f>
        <v>0</v>
      </c>
      <c r="AD9820" s="44">
        <f>IFERROR(VALUE(MID($C9820,4,3)),0)</f>
        <v>0</v>
      </c>
      <c r="AE9820" s="51">
        <f>VALUE(RIGHT("00"&amp;AC9820,2)&amp;RIGHT("000"&amp;AD9820,3))</f>
        <v>0</v>
      </c>
    </row>
    <row r="9821" spans="1:31">
      <c r="A9821" s="60" t="str">
        <f>IF(G9821&amp;Q9821&lt;&gt;"",W9821&amp;Q9821,"")</f>
        <v/>
      </c>
      <c r="B9821" s="85" t="str">
        <f>IF(C9821&lt;&gt;"",LEFT(C9821,9),"")</f>
        <v/>
      </c>
      <c r="V9821" s="60" t="str">
        <f>W9821&amp;H9821</f>
        <v/>
      </c>
      <c r="W9821" s="60" t="str">
        <f>_xlfn.LET(_xlpm.TextCell,TEXT(G9821,"###"),IF(_xlpm.TextCell&lt;&gt;"",IF(StyleSpaceSplit,IFERROR(IF(FIND(" ",_xlpm.TextCell)&gt;=1,MID(_xlpm.TextCell,1,FIND(" ",_xlpm.TextCell)-1),_xlpm.TextCell),_xlpm.TextCell),_xlpm.TextCell),""))</f>
        <v/>
      </c>
      <c r="X9821" s="60" t="str">
        <f>IF(A9821&lt;&gt;"",IFERROR(IF(FIND(" ",G9821)&gt;=1,MID(G9821,FIND(" ",G9821)+1,LEN(G9821)),""),""),"")</f>
        <v/>
      </c>
      <c r="AC9821" s="51">
        <f>IFERROR(VALUE(MID($C9821,1,2)),0)</f>
        <v>0</v>
      </c>
      <c r="AD9821" s="44">
        <f>IFERROR(VALUE(MID($C9821,4,3)),0)</f>
        <v>0</v>
      </c>
      <c r="AE9821" s="51">
        <f>VALUE(RIGHT("00"&amp;AC9821,2)&amp;RIGHT("000"&amp;AD9821,3))</f>
        <v>0</v>
      </c>
    </row>
    <row r="9822" spans="1:31">
      <c r="A9822" s="60" t="str">
        <f>IF(G9822&amp;Q9822&lt;&gt;"",W9822&amp;Q9822,"")</f>
        <v/>
      </c>
      <c r="B9822" s="85" t="str">
        <f>IF(C9822&lt;&gt;"",LEFT(C9822,9),"")</f>
        <v/>
      </c>
      <c r="V9822" s="60" t="str">
        <f>W9822&amp;H9822</f>
        <v/>
      </c>
      <c r="W9822" s="60" t="str">
        <f>_xlfn.LET(_xlpm.TextCell,TEXT(G9822,"###"),IF(_xlpm.TextCell&lt;&gt;"",IF(StyleSpaceSplit,IFERROR(IF(FIND(" ",_xlpm.TextCell)&gt;=1,MID(_xlpm.TextCell,1,FIND(" ",_xlpm.TextCell)-1),_xlpm.TextCell),_xlpm.TextCell),_xlpm.TextCell),""))</f>
        <v/>
      </c>
      <c r="X9822" s="60" t="str">
        <f>IF(A9822&lt;&gt;"",IFERROR(IF(FIND(" ",G9822)&gt;=1,MID(G9822,FIND(" ",G9822)+1,LEN(G9822)),""),""),"")</f>
        <v/>
      </c>
      <c r="AC9822" s="51">
        <f>IFERROR(VALUE(MID($C9822,1,2)),0)</f>
        <v>0</v>
      </c>
      <c r="AD9822" s="44">
        <f>IFERROR(VALUE(MID($C9822,4,3)),0)</f>
        <v>0</v>
      </c>
      <c r="AE9822" s="51">
        <f>VALUE(RIGHT("00"&amp;AC9822,2)&amp;RIGHT("000"&amp;AD9822,3))</f>
        <v>0</v>
      </c>
    </row>
    <row r="9823" spans="1:31">
      <c r="A9823" s="60" t="str">
        <f>IF(G9823&amp;Q9823&lt;&gt;"",W9823&amp;Q9823,"")</f>
        <v/>
      </c>
      <c r="B9823" s="85" t="str">
        <f>IF(C9823&lt;&gt;"",LEFT(C9823,9),"")</f>
        <v/>
      </c>
      <c r="V9823" s="60" t="str">
        <f>W9823&amp;H9823</f>
        <v/>
      </c>
      <c r="W9823" s="60" t="str">
        <f>_xlfn.LET(_xlpm.TextCell,TEXT(G9823,"###"),IF(_xlpm.TextCell&lt;&gt;"",IF(StyleSpaceSplit,IFERROR(IF(FIND(" ",_xlpm.TextCell)&gt;=1,MID(_xlpm.TextCell,1,FIND(" ",_xlpm.TextCell)-1),_xlpm.TextCell),_xlpm.TextCell),_xlpm.TextCell),""))</f>
        <v/>
      </c>
      <c r="X9823" s="60" t="str">
        <f>IF(A9823&lt;&gt;"",IFERROR(IF(FIND(" ",G9823)&gt;=1,MID(G9823,FIND(" ",G9823)+1,LEN(G9823)),""),""),"")</f>
        <v/>
      </c>
      <c r="AC9823" s="51">
        <f>IFERROR(VALUE(MID($C9823,1,2)),0)</f>
        <v>0</v>
      </c>
      <c r="AD9823" s="44">
        <f>IFERROR(VALUE(MID($C9823,4,3)),0)</f>
        <v>0</v>
      </c>
      <c r="AE9823" s="51">
        <f>VALUE(RIGHT("00"&amp;AC9823,2)&amp;RIGHT("000"&amp;AD9823,3))</f>
        <v>0</v>
      </c>
    </row>
    <row r="9824" spans="1:31">
      <c r="A9824" s="60" t="str">
        <f>IF(G9824&amp;Q9824&lt;&gt;"",W9824&amp;Q9824,"")</f>
        <v/>
      </c>
      <c r="B9824" s="85" t="str">
        <f>IF(C9824&lt;&gt;"",LEFT(C9824,9),"")</f>
        <v/>
      </c>
      <c r="V9824" s="60" t="str">
        <f>W9824&amp;H9824</f>
        <v/>
      </c>
      <c r="W9824" s="60" t="str">
        <f>_xlfn.LET(_xlpm.TextCell,TEXT(G9824,"###"),IF(_xlpm.TextCell&lt;&gt;"",IF(StyleSpaceSplit,IFERROR(IF(FIND(" ",_xlpm.TextCell)&gt;=1,MID(_xlpm.TextCell,1,FIND(" ",_xlpm.TextCell)-1),_xlpm.TextCell),_xlpm.TextCell),_xlpm.TextCell),""))</f>
        <v/>
      </c>
      <c r="X9824" s="60" t="str">
        <f>IF(A9824&lt;&gt;"",IFERROR(IF(FIND(" ",G9824)&gt;=1,MID(G9824,FIND(" ",G9824)+1,LEN(G9824)),""),""),"")</f>
        <v/>
      </c>
      <c r="AC9824" s="51">
        <f>IFERROR(VALUE(MID($C9824,1,2)),0)</f>
        <v>0</v>
      </c>
      <c r="AD9824" s="44">
        <f>IFERROR(VALUE(MID($C9824,4,3)),0)</f>
        <v>0</v>
      </c>
      <c r="AE9824" s="51">
        <f>VALUE(RIGHT("00"&amp;AC9824,2)&amp;RIGHT("000"&amp;AD9824,3))</f>
        <v>0</v>
      </c>
    </row>
    <row r="9825" spans="1:31">
      <c r="A9825" s="60" t="str">
        <f>IF(G9825&amp;Q9825&lt;&gt;"",W9825&amp;Q9825,"")</f>
        <v/>
      </c>
      <c r="B9825" s="85" t="str">
        <f>IF(C9825&lt;&gt;"",LEFT(C9825,9),"")</f>
        <v/>
      </c>
      <c r="V9825" s="60" t="str">
        <f>W9825&amp;H9825</f>
        <v/>
      </c>
      <c r="W9825" s="60" t="str">
        <f>_xlfn.LET(_xlpm.TextCell,TEXT(G9825,"###"),IF(_xlpm.TextCell&lt;&gt;"",IF(StyleSpaceSplit,IFERROR(IF(FIND(" ",_xlpm.TextCell)&gt;=1,MID(_xlpm.TextCell,1,FIND(" ",_xlpm.TextCell)-1),_xlpm.TextCell),_xlpm.TextCell),_xlpm.TextCell),""))</f>
        <v/>
      </c>
      <c r="X9825" s="60" t="str">
        <f>IF(A9825&lt;&gt;"",IFERROR(IF(FIND(" ",G9825)&gt;=1,MID(G9825,FIND(" ",G9825)+1,LEN(G9825)),""),""),"")</f>
        <v/>
      </c>
      <c r="AC9825" s="51">
        <f>IFERROR(VALUE(MID($C9825,1,2)),0)</f>
        <v>0</v>
      </c>
      <c r="AD9825" s="44">
        <f>IFERROR(VALUE(MID($C9825,4,3)),0)</f>
        <v>0</v>
      </c>
      <c r="AE9825" s="51">
        <f>VALUE(RIGHT("00"&amp;AC9825,2)&amp;RIGHT("000"&amp;AD9825,3))</f>
        <v>0</v>
      </c>
    </row>
    <row r="9826" spans="1:31">
      <c r="A9826" s="60" t="str">
        <f>IF(G9826&amp;Q9826&lt;&gt;"",W9826&amp;Q9826,"")</f>
        <v/>
      </c>
      <c r="B9826" s="85" t="str">
        <f>IF(C9826&lt;&gt;"",LEFT(C9826,9),"")</f>
        <v/>
      </c>
      <c r="V9826" s="60" t="str">
        <f>W9826&amp;H9826</f>
        <v/>
      </c>
      <c r="W9826" s="60" t="str">
        <f>_xlfn.LET(_xlpm.TextCell,TEXT(G9826,"###"),IF(_xlpm.TextCell&lt;&gt;"",IF(StyleSpaceSplit,IFERROR(IF(FIND(" ",_xlpm.TextCell)&gt;=1,MID(_xlpm.TextCell,1,FIND(" ",_xlpm.TextCell)-1),_xlpm.TextCell),_xlpm.TextCell),_xlpm.TextCell),""))</f>
        <v/>
      </c>
      <c r="X9826" s="60" t="str">
        <f>IF(A9826&lt;&gt;"",IFERROR(IF(FIND(" ",G9826)&gt;=1,MID(G9826,FIND(" ",G9826)+1,LEN(G9826)),""),""),"")</f>
        <v/>
      </c>
      <c r="AC9826" s="51">
        <f>IFERROR(VALUE(MID($C9826,1,2)),0)</f>
        <v>0</v>
      </c>
      <c r="AD9826" s="44">
        <f>IFERROR(VALUE(MID($C9826,4,3)),0)</f>
        <v>0</v>
      </c>
      <c r="AE9826" s="51">
        <f>VALUE(RIGHT("00"&amp;AC9826,2)&amp;RIGHT("000"&amp;AD9826,3))</f>
        <v>0</v>
      </c>
    </row>
    <row r="9827" spans="1:31">
      <c r="A9827" s="60" t="str">
        <f>IF(G9827&amp;Q9827&lt;&gt;"",W9827&amp;Q9827,"")</f>
        <v/>
      </c>
      <c r="B9827" s="85" t="str">
        <f>IF(C9827&lt;&gt;"",LEFT(C9827,9),"")</f>
        <v/>
      </c>
      <c r="V9827" s="60" t="str">
        <f>W9827&amp;H9827</f>
        <v/>
      </c>
      <c r="W9827" s="60" t="str">
        <f>_xlfn.LET(_xlpm.TextCell,TEXT(G9827,"###"),IF(_xlpm.TextCell&lt;&gt;"",IF(StyleSpaceSplit,IFERROR(IF(FIND(" ",_xlpm.TextCell)&gt;=1,MID(_xlpm.TextCell,1,FIND(" ",_xlpm.TextCell)-1),_xlpm.TextCell),_xlpm.TextCell),_xlpm.TextCell),""))</f>
        <v/>
      </c>
      <c r="X9827" s="60" t="str">
        <f>IF(A9827&lt;&gt;"",IFERROR(IF(FIND(" ",G9827)&gt;=1,MID(G9827,FIND(" ",G9827)+1,LEN(G9827)),""),""),"")</f>
        <v/>
      </c>
      <c r="AC9827" s="51">
        <f>IFERROR(VALUE(MID($C9827,1,2)),0)</f>
        <v>0</v>
      </c>
      <c r="AD9827" s="44">
        <f>IFERROR(VALUE(MID($C9827,4,3)),0)</f>
        <v>0</v>
      </c>
      <c r="AE9827" s="51">
        <f>VALUE(RIGHT("00"&amp;AC9827,2)&amp;RIGHT("000"&amp;AD9827,3))</f>
        <v>0</v>
      </c>
    </row>
    <row r="9828" spans="1:31">
      <c r="A9828" s="60" t="str">
        <f>IF(G9828&amp;Q9828&lt;&gt;"",W9828&amp;Q9828,"")</f>
        <v/>
      </c>
      <c r="B9828" s="85" t="str">
        <f>IF(C9828&lt;&gt;"",LEFT(C9828,9),"")</f>
        <v/>
      </c>
      <c r="V9828" s="60" t="str">
        <f>W9828&amp;H9828</f>
        <v/>
      </c>
      <c r="W9828" s="60" t="str">
        <f>_xlfn.LET(_xlpm.TextCell,TEXT(G9828,"###"),IF(_xlpm.TextCell&lt;&gt;"",IF(StyleSpaceSplit,IFERROR(IF(FIND(" ",_xlpm.TextCell)&gt;=1,MID(_xlpm.TextCell,1,FIND(" ",_xlpm.TextCell)-1),_xlpm.TextCell),_xlpm.TextCell),_xlpm.TextCell),""))</f>
        <v/>
      </c>
      <c r="X9828" s="60" t="str">
        <f>IF(A9828&lt;&gt;"",IFERROR(IF(FIND(" ",G9828)&gt;=1,MID(G9828,FIND(" ",G9828)+1,LEN(G9828)),""),""),"")</f>
        <v/>
      </c>
      <c r="AC9828" s="51">
        <f>IFERROR(VALUE(MID($C9828,1,2)),0)</f>
        <v>0</v>
      </c>
      <c r="AD9828" s="44">
        <f>IFERROR(VALUE(MID($C9828,4,3)),0)</f>
        <v>0</v>
      </c>
      <c r="AE9828" s="51">
        <f>VALUE(RIGHT("00"&amp;AC9828,2)&amp;RIGHT("000"&amp;AD9828,3))</f>
        <v>0</v>
      </c>
    </row>
    <row r="9829" spans="1:31">
      <c r="A9829" s="60" t="str">
        <f>IF(G9829&amp;Q9829&lt;&gt;"",W9829&amp;Q9829,"")</f>
        <v/>
      </c>
      <c r="B9829" s="85" t="str">
        <f>IF(C9829&lt;&gt;"",LEFT(C9829,9),"")</f>
        <v/>
      </c>
      <c r="V9829" s="60" t="str">
        <f>W9829&amp;H9829</f>
        <v/>
      </c>
      <c r="W9829" s="60" t="str">
        <f>_xlfn.LET(_xlpm.TextCell,TEXT(G9829,"###"),IF(_xlpm.TextCell&lt;&gt;"",IF(StyleSpaceSplit,IFERROR(IF(FIND(" ",_xlpm.TextCell)&gt;=1,MID(_xlpm.TextCell,1,FIND(" ",_xlpm.TextCell)-1),_xlpm.TextCell),_xlpm.TextCell),_xlpm.TextCell),""))</f>
        <v/>
      </c>
      <c r="X9829" s="60" t="str">
        <f>IF(A9829&lt;&gt;"",IFERROR(IF(FIND(" ",G9829)&gt;=1,MID(G9829,FIND(" ",G9829)+1,LEN(G9829)),""),""),"")</f>
        <v/>
      </c>
      <c r="AC9829" s="51">
        <f>IFERROR(VALUE(MID($C9829,1,2)),0)</f>
        <v>0</v>
      </c>
      <c r="AD9829" s="44">
        <f>IFERROR(VALUE(MID($C9829,4,3)),0)</f>
        <v>0</v>
      </c>
      <c r="AE9829" s="51">
        <f>VALUE(RIGHT("00"&amp;AC9829,2)&amp;RIGHT("000"&amp;AD9829,3))</f>
        <v>0</v>
      </c>
    </row>
    <row r="9830" spans="1:31">
      <c r="A9830" s="60" t="str">
        <f>IF(G9830&amp;Q9830&lt;&gt;"",W9830&amp;Q9830,"")</f>
        <v/>
      </c>
      <c r="B9830" s="85" t="str">
        <f>IF(C9830&lt;&gt;"",LEFT(C9830,9),"")</f>
        <v/>
      </c>
      <c r="V9830" s="60" t="str">
        <f>W9830&amp;H9830</f>
        <v/>
      </c>
      <c r="W9830" s="60" t="str">
        <f>_xlfn.LET(_xlpm.TextCell,TEXT(G9830,"###"),IF(_xlpm.TextCell&lt;&gt;"",IF(StyleSpaceSplit,IFERROR(IF(FIND(" ",_xlpm.TextCell)&gt;=1,MID(_xlpm.TextCell,1,FIND(" ",_xlpm.TextCell)-1),_xlpm.TextCell),_xlpm.TextCell),_xlpm.TextCell),""))</f>
        <v/>
      </c>
      <c r="X9830" s="60" t="str">
        <f>IF(A9830&lt;&gt;"",IFERROR(IF(FIND(" ",G9830)&gt;=1,MID(G9830,FIND(" ",G9830)+1,LEN(G9830)),""),""),"")</f>
        <v/>
      </c>
      <c r="AC9830" s="51">
        <f>IFERROR(VALUE(MID($C9830,1,2)),0)</f>
        <v>0</v>
      </c>
      <c r="AD9830" s="44">
        <f>IFERROR(VALUE(MID($C9830,4,3)),0)</f>
        <v>0</v>
      </c>
      <c r="AE9830" s="51">
        <f>VALUE(RIGHT("00"&amp;AC9830,2)&amp;RIGHT("000"&amp;AD9830,3))</f>
        <v>0</v>
      </c>
    </row>
    <row r="9831" spans="1:31">
      <c r="A9831" s="60" t="str">
        <f>IF(G9831&amp;Q9831&lt;&gt;"",W9831&amp;Q9831,"")</f>
        <v/>
      </c>
      <c r="B9831" s="85" t="str">
        <f>IF(C9831&lt;&gt;"",LEFT(C9831,9),"")</f>
        <v/>
      </c>
      <c r="V9831" s="60" t="str">
        <f>W9831&amp;H9831</f>
        <v/>
      </c>
      <c r="W9831" s="60" t="str">
        <f>_xlfn.LET(_xlpm.TextCell,TEXT(G9831,"###"),IF(_xlpm.TextCell&lt;&gt;"",IF(StyleSpaceSplit,IFERROR(IF(FIND(" ",_xlpm.TextCell)&gt;=1,MID(_xlpm.TextCell,1,FIND(" ",_xlpm.TextCell)-1),_xlpm.TextCell),_xlpm.TextCell),_xlpm.TextCell),""))</f>
        <v/>
      </c>
      <c r="X9831" s="60" t="str">
        <f>IF(A9831&lt;&gt;"",IFERROR(IF(FIND(" ",G9831)&gt;=1,MID(G9831,FIND(" ",G9831)+1,LEN(G9831)),""),""),"")</f>
        <v/>
      </c>
      <c r="AC9831" s="51">
        <f>IFERROR(VALUE(MID($C9831,1,2)),0)</f>
        <v>0</v>
      </c>
      <c r="AD9831" s="44">
        <f>IFERROR(VALUE(MID($C9831,4,3)),0)</f>
        <v>0</v>
      </c>
      <c r="AE9831" s="51">
        <f>VALUE(RIGHT("00"&amp;AC9831,2)&amp;RIGHT("000"&amp;AD9831,3))</f>
        <v>0</v>
      </c>
    </row>
    <row r="9832" spans="1:31">
      <c r="A9832" s="60" t="str">
        <f>IF(G9832&amp;Q9832&lt;&gt;"",W9832&amp;Q9832,"")</f>
        <v/>
      </c>
      <c r="B9832" s="85" t="str">
        <f>IF(C9832&lt;&gt;"",LEFT(C9832,9),"")</f>
        <v/>
      </c>
      <c r="V9832" s="60" t="str">
        <f>W9832&amp;H9832</f>
        <v/>
      </c>
      <c r="W9832" s="60" t="str">
        <f>_xlfn.LET(_xlpm.TextCell,TEXT(G9832,"###"),IF(_xlpm.TextCell&lt;&gt;"",IF(StyleSpaceSplit,IFERROR(IF(FIND(" ",_xlpm.TextCell)&gt;=1,MID(_xlpm.TextCell,1,FIND(" ",_xlpm.TextCell)-1),_xlpm.TextCell),_xlpm.TextCell),_xlpm.TextCell),""))</f>
        <v/>
      </c>
      <c r="X9832" s="60" t="str">
        <f>IF(A9832&lt;&gt;"",IFERROR(IF(FIND(" ",G9832)&gt;=1,MID(G9832,FIND(" ",G9832)+1,LEN(G9832)),""),""),"")</f>
        <v/>
      </c>
      <c r="AC9832" s="51">
        <f>IFERROR(VALUE(MID($C9832,1,2)),0)</f>
        <v>0</v>
      </c>
      <c r="AD9832" s="44">
        <f>IFERROR(VALUE(MID($C9832,4,3)),0)</f>
        <v>0</v>
      </c>
      <c r="AE9832" s="51">
        <f>VALUE(RIGHT("00"&amp;AC9832,2)&amp;RIGHT("000"&amp;AD9832,3))</f>
        <v>0</v>
      </c>
    </row>
    <row r="9833" spans="1:31">
      <c r="A9833" s="60" t="str">
        <f>IF(G9833&amp;Q9833&lt;&gt;"",W9833&amp;Q9833,"")</f>
        <v/>
      </c>
      <c r="B9833" s="85" t="str">
        <f>IF(C9833&lt;&gt;"",LEFT(C9833,9),"")</f>
        <v/>
      </c>
      <c r="V9833" s="60" t="str">
        <f>W9833&amp;H9833</f>
        <v/>
      </c>
      <c r="W9833" s="60" t="str">
        <f>_xlfn.LET(_xlpm.TextCell,TEXT(G9833,"###"),IF(_xlpm.TextCell&lt;&gt;"",IF(StyleSpaceSplit,IFERROR(IF(FIND(" ",_xlpm.TextCell)&gt;=1,MID(_xlpm.TextCell,1,FIND(" ",_xlpm.TextCell)-1),_xlpm.TextCell),_xlpm.TextCell),_xlpm.TextCell),""))</f>
        <v/>
      </c>
      <c r="X9833" s="60" t="str">
        <f>IF(A9833&lt;&gt;"",IFERROR(IF(FIND(" ",G9833)&gt;=1,MID(G9833,FIND(" ",G9833)+1,LEN(G9833)),""),""),"")</f>
        <v/>
      </c>
      <c r="AC9833" s="51">
        <f>IFERROR(VALUE(MID($C9833,1,2)),0)</f>
        <v>0</v>
      </c>
      <c r="AD9833" s="44">
        <f>IFERROR(VALUE(MID($C9833,4,3)),0)</f>
        <v>0</v>
      </c>
      <c r="AE9833" s="51">
        <f>VALUE(RIGHT("00"&amp;AC9833,2)&amp;RIGHT("000"&amp;AD9833,3))</f>
        <v>0</v>
      </c>
    </row>
    <row r="9834" spans="1:31">
      <c r="A9834" s="60" t="str">
        <f>IF(G9834&amp;Q9834&lt;&gt;"",W9834&amp;Q9834,"")</f>
        <v/>
      </c>
      <c r="B9834" s="85" t="str">
        <f>IF(C9834&lt;&gt;"",LEFT(C9834,9),"")</f>
        <v/>
      </c>
      <c r="V9834" s="60" t="str">
        <f>W9834&amp;H9834</f>
        <v/>
      </c>
      <c r="W9834" s="60" t="str">
        <f>_xlfn.LET(_xlpm.TextCell,TEXT(G9834,"###"),IF(_xlpm.TextCell&lt;&gt;"",IF(StyleSpaceSplit,IFERROR(IF(FIND(" ",_xlpm.TextCell)&gt;=1,MID(_xlpm.TextCell,1,FIND(" ",_xlpm.TextCell)-1),_xlpm.TextCell),_xlpm.TextCell),_xlpm.TextCell),""))</f>
        <v/>
      </c>
      <c r="X9834" s="60" t="str">
        <f>IF(A9834&lt;&gt;"",IFERROR(IF(FIND(" ",G9834)&gt;=1,MID(G9834,FIND(" ",G9834)+1,LEN(G9834)),""),""),"")</f>
        <v/>
      </c>
      <c r="AC9834" s="51">
        <f>IFERROR(VALUE(MID($C9834,1,2)),0)</f>
        <v>0</v>
      </c>
      <c r="AD9834" s="44">
        <f>IFERROR(VALUE(MID($C9834,4,3)),0)</f>
        <v>0</v>
      </c>
      <c r="AE9834" s="51">
        <f>VALUE(RIGHT("00"&amp;AC9834,2)&amp;RIGHT("000"&amp;AD9834,3))</f>
        <v>0</v>
      </c>
    </row>
    <row r="9835" spans="1:31">
      <c r="A9835" s="60" t="str">
        <f>IF(G9835&amp;Q9835&lt;&gt;"",W9835&amp;Q9835,"")</f>
        <v/>
      </c>
      <c r="B9835" s="85" t="str">
        <f>IF(C9835&lt;&gt;"",LEFT(C9835,9),"")</f>
        <v/>
      </c>
      <c r="V9835" s="60" t="str">
        <f>W9835&amp;H9835</f>
        <v/>
      </c>
      <c r="W9835" s="60" t="str">
        <f>_xlfn.LET(_xlpm.TextCell,TEXT(G9835,"###"),IF(_xlpm.TextCell&lt;&gt;"",IF(StyleSpaceSplit,IFERROR(IF(FIND(" ",_xlpm.TextCell)&gt;=1,MID(_xlpm.TextCell,1,FIND(" ",_xlpm.TextCell)-1),_xlpm.TextCell),_xlpm.TextCell),_xlpm.TextCell),""))</f>
        <v/>
      </c>
      <c r="X9835" s="60" t="str">
        <f>IF(A9835&lt;&gt;"",IFERROR(IF(FIND(" ",G9835)&gt;=1,MID(G9835,FIND(" ",G9835)+1,LEN(G9835)),""),""),"")</f>
        <v/>
      </c>
      <c r="AC9835" s="51">
        <f>IFERROR(VALUE(MID($C9835,1,2)),0)</f>
        <v>0</v>
      </c>
      <c r="AD9835" s="44">
        <f>IFERROR(VALUE(MID($C9835,4,3)),0)</f>
        <v>0</v>
      </c>
      <c r="AE9835" s="51">
        <f>VALUE(RIGHT("00"&amp;AC9835,2)&amp;RIGHT("000"&amp;AD9835,3))</f>
        <v>0</v>
      </c>
    </row>
    <row r="9836" spans="1:31">
      <c r="A9836" s="60" t="str">
        <f>IF(G9836&amp;Q9836&lt;&gt;"",W9836&amp;Q9836,"")</f>
        <v/>
      </c>
      <c r="B9836" s="85" t="str">
        <f>IF(C9836&lt;&gt;"",LEFT(C9836,9),"")</f>
        <v/>
      </c>
      <c r="V9836" s="60" t="str">
        <f>W9836&amp;H9836</f>
        <v/>
      </c>
      <c r="W9836" s="60" t="str">
        <f>_xlfn.LET(_xlpm.TextCell,TEXT(G9836,"###"),IF(_xlpm.TextCell&lt;&gt;"",IF(StyleSpaceSplit,IFERROR(IF(FIND(" ",_xlpm.TextCell)&gt;=1,MID(_xlpm.TextCell,1,FIND(" ",_xlpm.TextCell)-1),_xlpm.TextCell),_xlpm.TextCell),_xlpm.TextCell),""))</f>
        <v/>
      </c>
      <c r="X9836" s="60" t="str">
        <f>IF(A9836&lt;&gt;"",IFERROR(IF(FIND(" ",G9836)&gt;=1,MID(G9836,FIND(" ",G9836)+1,LEN(G9836)),""),""),"")</f>
        <v/>
      </c>
      <c r="AC9836" s="51">
        <f>IFERROR(VALUE(MID($C9836,1,2)),0)</f>
        <v>0</v>
      </c>
      <c r="AD9836" s="44">
        <f>IFERROR(VALUE(MID($C9836,4,3)),0)</f>
        <v>0</v>
      </c>
      <c r="AE9836" s="51">
        <f>VALUE(RIGHT("00"&amp;AC9836,2)&amp;RIGHT("000"&amp;AD9836,3))</f>
        <v>0</v>
      </c>
    </row>
    <row r="9837" spans="1:31">
      <c r="A9837" s="60" t="str">
        <f>IF(G9837&amp;Q9837&lt;&gt;"",W9837&amp;Q9837,"")</f>
        <v/>
      </c>
      <c r="B9837" s="85" t="str">
        <f>IF(C9837&lt;&gt;"",LEFT(C9837,9),"")</f>
        <v/>
      </c>
      <c r="V9837" s="60" t="str">
        <f>W9837&amp;H9837</f>
        <v/>
      </c>
      <c r="W9837" s="60" t="str">
        <f>_xlfn.LET(_xlpm.TextCell,TEXT(G9837,"###"),IF(_xlpm.TextCell&lt;&gt;"",IF(StyleSpaceSplit,IFERROR(IF(FIND(" ",_xlpm.TextCell)&gt;=1,MID(_xlpm.TextCell,1,FIND(" ",_xlpm.TextCell)-1),_xlpm.TextCell),_xlpm.TextCell),_xlpm.TextCell),""))</f>
        <v/>
      </c>
      <c r="X9837" s="60" t="str">
        <f>IF(A9837&lt;&gt;"",IFERROR(IF(FIND(" ",G9837)&gt;=1,MID(G9837,FIND(" ",G9837)+1,LEN(G9837)),""),""),"")</f>
        <v/>
      </c>
      <c r="AC9837" s="51">
        <f>IFERROR(VALUE(MID($C9837,1,2)),0)</f>
        <v>0</v>
      </c>
      <c r="AD9837" s="44">
        <f>IFERROR(VALUE(MID($C9837,4,3)),0)</f>
        <v>0</v>
      </c>
      <c r="AE9837" s="51">
        <f>VALUE(RIGHT("00"&amp;AC9837,2)&amp;RIGHT("000"&amp;AD9837,3))</f>
        <v>0</v>
      </c>
    </row>
    <row r="9838" spans="1:31">
      <c r="A9838" s="60" t="str">
        <f>IF(G9838&amp;Q9838&lt;&gt;"",W9838&amp;Q9838,"")</f>
        <v/>
      </c>
      <c r="B9838" s="85" t="str">
        <f>IF(C9838&lt;&gt;"",LEFT(C9838,9),"")</f>
        <v/>
      </c>
      <c r="V9838" s="60" t="str">
        <f>W9838&amp;H9838</f>
        <v/>
      </c>
      <c r="W9838" s="60" t="str">
        <f>_xlfn.LET(_xlpm.TextCell,TEXT(G9838,"###"),IF(_xlpm.TextCell&lt;&gt;"",IF(StyleSpaceSplit,IFERROR(IF(FIND(" ",_xlpm.TextCell)&gt;=1,MID(_xlpm.TextCell,1,FIND(" ",_xlpm.TextCell)-1),_xlpm.TextCell),_xlpm.TextCell),_xlpm.TextCell),""))</f>
        <v/>
      </c>
      <c r="X9838" s="60" t="str">
        <f>IF(A9838&lt;&gt;"",IFERROR(IF(FIND(" ",G9838)&gt;=1,MID(G9838,FIND(" ",G9838)+1,LEN(G9838)),""),""),"")</f>
        <v/>
      </c>
      <c r="AC9838" s="51">
        <f>IFERROR(VALUE(MID($C9838,1,2)),0)</f>
        <v>0</v>
      </c>
      <c r="AD9838" s="44">
        <f>IFERROR(VALUE(MID($C9838,4,3)),0)</f>
        <v>0</v>
      </c>
      <c r="AE9838" s="51">
        <f>VALUE(RIGHT("00"&amp;AC9838,2)&amp;RIGHT("000"&amp;AD9838,3))</f>
        <v>0</v>
      </c>
    </row>
    <row r="9839" spans="1:31">
      <c r="A9839" s="60" t="str">
        <f>IF(G9839&amp;Q9839&lt;&gt;"",W9839&amp;Q9839,"")</f>
        <v/>
      </c>
      <c r="B9839" s="85" t="str">
        <f>IF(C9839&lt;&gt;"",LEFT(C9839,9),"")</f>
        <v/>
      </c>
      <c r="V9839" s="60" t="str">
        <f>W9839&amp;H9839</f>
        <v/>
      </c>
      <c r="W9839" s="60" t="str">
        <f>_xlfn.LET(_xlpm.TextCell,TEXT(G9839,"###"),IF(_xlpm.TextCell&lt;&gt;"",IF(StyleSpaceSplit,IFERROR(IF(FIND(" ",_xlpm.TextCell)&gt;=1,MID(_xlpm.TextCell,1,FIND(" ",_xlpm.TextCell)-1),_xlpm.TextCell),_xlpm.TextCell),_xlpm.TextCell),""))</f>
        <v/>
      </c>
      <c r="X9839" s="60" t="str">
        <f>IF(A9839&lt;&gt;"",IFERROR(IF(FIND(" ",G9839)&gt;=1,MID(G9839,FIND(" ",G9839)+1,LEN(G9839)),""),""),"")</f>
        <v/>
      </c>
      <c r="AC9839" s="51">
        <f>IFERROR(VALUE(MID($C9839,1,2)),0)</f>
        <v>0</v>
      </c>
      <c r="AD9839" s="44">
        <f>IFERROR(VALUE(MID($C9839,4,3)),0)</f>
        <v>0</v>
      </c>
      <c r="AE9839" s="51">
        <f>VALUE(RIGHT("00"&amp;AC9839,2)&amp;RIGHT("000"&amp;AD9839,3))</f>
        <v>0</v>
      </c>
    </row>
    <row r="9840" spans="1:31">
      <c r="A9840" s="60" t="str">
        <f>IF(G9840&amp;Q9840&lt;&gt;"",W9840&amp;Q9840,"")</f>
        <v/>
      </c>
      <c r="B9840" s="85" t="str">
        <f>IF(C9840&lt;&gt;"",LEFT(C9840,9),"")</f>
        <v/>
      </c>
      <c r="V9840" s="60" t="str">
        <f>W9840&amp;H9840</f>
        <v/>
      </c>
      <c r="W9840" s="60" t="str">
        <f>_xlfn.LET(_xlpm.TextCell,TEXT(G9840,"###"),IF(_xlpm.TextCell&lt;&gt;"",IF(StyleSpaceSplit,IFERROR(IF(FIND(" ",_xlpm.TextCell)&gt;=1,MID(_xlpm.TextCell,1,FIND(" ",_xlpm.TextCell)-1),_xlpm.TextCell),_xlpm.TextCell),_xlpm.TextCell),""))</f>
        <v/>
      </c>
      <c r="X9840" s="60" t="str">
        <f>IF(A9840&lt;&gt;"",IFERROR(IF(FIND(" ",G9840)&gt;=1,MID(G9840,FIND(" ",G9840)+1,LEN(G9840)),""),""),"")</f>
        <v/>
      </c>
      <c r="AC9840" s="51">
        <f>IFERROR(VALUE(MID($C9840,1,2)),0)</f>
        <v>0</v>
      </c>
      <c r="AD9840" s="44">
        <f>IFERROR(VALUE(MID($C9840,4,3)),0)</f>
        <v>0</v>
      </c>
      <c r="AE9840" s="51">
        <f>VALUE(RIGHT("00"&amp;AC9840,2)&amp;RIGHT("000"&amp;AD9840,3))</f>
        <v>0</v>
      </c>
    </row>
    <row r="9841" spans="1:31">
      <c r="A9841" s="60" t="str">
        <f>IF(G9841&amp;Q9841&lt;&gt;"",W9841&amp;Q9841,"")</f>
        <v/>
      </c>
      <c r="B9841" s="85" t="str">
        <f>IF(C9841&lt;&gt;"",LEFT(C9841,9),"")</f>
        <v/>
      </c>
      <c r="V9841" s="60" t="str">
        <f>W9841&amp;H9841</f>
        <v/>
      </c>
      <c r="W9841" s="60" t="str">
        <f>_xlfn.LET(_xlpm.TextCell,TEXT(G9841,"###"),IF(_xlpm.TextCell&lt;&gt;"",IF(StyleSpaceSplit,IFERROR(IF(FIND(" ",_xlpm.TextCell)&gt;=1,MID(_xlpm.TextCell,1,FIND(" ",_xlpm.TextCell)-1),_xlpm.TextCell),_xlpm.TextCell),_xlpm.TextCell),""))</f>
        <v/>
      </c>
      <c r="X9841" s="60" t="str">
        <f>IF(A9841&lt;&gt;"",IFERROR(IF(FIND(" ",G9841)&gt;=1,MID(G9841,FIND(" ",G9841)+1,LEN(G9841)),""),""),"")</f>
        <v/>
      </c>
      <c r="AC9841" s="51">
        <f>IFERROR(VALUE(MID($C9841,1,2)),0)</f>
        <v>0</v>
      </c>
      <c r="AD9841" s="44">
        <f>IFERROR(VALUE(MID($C9841,4,3)),0)</f>
        <v>0</v>
      </c>
      <c r="AE9841" s="51">
        <f>VALUE(RIGHT("00"&amp;AC9841,2)&amp;RIGHT("000"&amp;AD9841,3))</f>
        <v>0</v>
      </c>
    </row>
    <row r="9842" spans="1:31">
      <c r="A9842" s="60" t="str">
        <f>IF(G9842&amp;Q9842&lt;&gt;"",W9842&amp;Q9842,"")</f>
        <v/>
      </c>
      <c r="B9842" s="85" t="str">
        <f>IF(C9842&lt;&gt;"",LEFT(C9842,9),"")</f>
        <v/>
      </c>
      <c r="V9842" s="60" t="str">
        <f>W9842&amp;H9842</f>
        <v/>
      </c>
      <c r="W9842" s="60" t="str">
        <f>_xlfn.LET(_xlpm.TextCell,TEXT(G9842,"###"),IF(_xlpm.TextCell&lt;&gt;"",IF(StyleSpaceSplit,IFERROR(IF(FIND(" ",_xlpm.TextCell)&gt;=1,MID(_xlpm.TextCell,1,FIND(" ",_xlpm.TextCell)-1),_xlpm.TextCell),_xlpm.TextCell),_xlpm.TextCell),""))</f>
        <v/>
      </c>
      <c r="X9842" s="60" t="str">
        <f>IF(A9842&lt;&gt;"",IFERROR(IF(FIND(" ",G9842)&gt;=1,MID(G9842,FIND(" ",G9842)+1,LEN(G9842)),""),""),"")</f>
        <v/>
      </c>
      <c r="AC9842" s="51">
        <f>IFERROR(VALUE(MID($C9842,1,2)),0)</f>
        <v>0</v>
      </c>
      <c r="AD9842" s="44">
        <f>IFERROR(VALUE(MID($C9842,4,3)),0)</f>
        <v>0</v>
      </c>
      <c r="AE9842" s="51">
        <f>VALUE(RIGHT("00"&amp;AC9842,2)&amp;RIGHT("000"&amp;AD9842,3))</f>
        <v>0</v>
      </c>
    </row>
    <row r="9843" spans="1:31">
      <c r="A9843" s="60" t="str">
        <f>IF(G9843&amp;Q9843&lt;&gt;"",W9843&amp;Q9843,"")</f>
        <v/>
      </c>
      <c r="B9843" s="85" t="str">
        <f>IF(C9843&lt;&gt;"",LEFT(C9843,9),"")</f>
        <v/>
      </c>
      <c r="V9843" s="60" t="str">
        <f>W9843&amp;H9843</f>
        <v/>
      </c>
      <c r="W9843" s="60" t="str">
        <f>_xlfn.LET(_xlpm.TextCell,TEXT(G9843,"###"),IF(_xlpm.TextCell&lt;&gt;"",IF(StyleSpaceSplit,IFERROR(IF(FIND(" ",_xlpm.TextCell)&gt;=1,MID(_xlpm.TextCell,1,FIND(" ",_xlpm.TextCell)-1),_xlpm.TextCell),_xlpm.TextCell),_xlpm.TextCell),""))</f>
        <v/>
      </c>
      <c r="X9843" s="60" t="str">
        <f>IF(A9843&lt;&gt;"",IFERROR(IF(FIND(" ",G9843)&gt;=1,MID(G9843,FIND(" ",G9843)+1,LEN(G9843)),""),""),"")</f>
        <v/>
      </c>
      <c r="AC9843" s="51">
        <f>IFERROR(VALUE(MID($C9843,1,2)),0)</f>
        <v>0</v>
      </c>
      <c r="AD9843" s="44">
        <f>IFERROR(VALUE(MID($C9843,4,3)),0)</f>
        <v>0</v>
      </c>
      <c r="AE9843" s="51">
        <f>VALUE(RIGHT("00"&amp;AC9843,2)&amp;RIGHT("000"&amp;AD9843,3))</f>
        <v>0</v>
      </c>
    </row>
    <row r="9844" spans="1:31">
      <c r="A9844" s="60" t="str">
        <f>IF(G9844&amp;Q9844&lt;&gt;"",W9844&amp;Q9844,"")</f>
        <v/>
      </c>
      <c r="B9844" s="85" t="str">
        <f>IF(C9844&lt;&gt;"",LEFT(C9844,9),"")</f>
        <v/>
      </c>
      <c r="V9844" s="60" t="str">
        <f>W9844&amp;H9844</f>
        <v/>
      </c>
      <c r="W9844" s="60" t="str">
        <f>_xlfn.LET(_xlpm.TextCell,TEXT(G9844,"###"),IF(_xlpm.TextCell&lt;&gt;"",IF(StyleSpaceSplit,IFERROR(IF(FIND(" ",_xlpm.TextCell)&gt;=1,MID(_xlpm.TextCell,1,FIND(" ",_xlpm.TextCell)-1),_xlpm.TextCell),_xlpm.TextCell),_xlpm.TextCell),""))</f>
        <v/>
      </c>
      <c r="X9844" s="60" t="str">
        <f>IF(A9844&lt;&gt;"",IFERROR(IF(FIND(" ",G9844)&gt;=1,MID(G9844,FIND(" ",G9844)+1,LEN(G9844)),""),""),"")</f>
        <v/>
      </c>
      <c r="AC9844" s="51">
        <f>IFERROR(VALUE(MID($C9844,1,2)),0)</f>
        <v>0</v>
      </c>
      <c r="AD9844" s="44">
        <f>IFERROR(VALUE(MID($C9844,4,3)),0)</f>
        <v>0</v>
      </c>
      <c r="AE9844" s="51">
        <f>VALUE(RIGHT("00"&amp;AC9844,2)&amp;RIGHT("000"&amp;AD9844,3))</f>
        <v>0</v>
      </c>
    </row>
    <row r="9845" spans="1:31">
      <c r="A9845" s="60" t="str">
        <f>IF(G9845&amp;Q9845&lt;&gt;"",W9845&amp;Q9845,"")</f>
        <v/>
      </c>
      <c r="B9845" s="85" t="str">
        <f>IF(C9845&lt;&gt;"",LEFT(C9845,9),"")</f>
        <v/>
      </c>
      <c r="V9845" s="60" t="str">
        <f>W9845&amp;H9845</f>
        <v/>
      </c>
      <c r="W9845" s="60" t="str">
        <f>_xlfn.LET(_xlpm.TextCell,TEXT(G9845,"###"),IF(_xlpm.TextCell&lt;&gt;"",IF(StyleSpaceSplit,IFERROR(IF(FIND(" ",_xlpm.TextCell)&gt;=1,MID(_xlpm.TextCell,1,FIND(" ",_xlpm.TextCell)-1),_xlpm.TextCell),_xlpm.TextCell),_xlpm.TextCell),""))</f>
        <v/>
      </c>
      <c r="X9845" s="60" t="str">
        <f>IF(A9845&lt;&gt;"",IFERROR(IF(FIND(" ",G9845)&gt;=1,MID(G9845,FIND(" ",G9845)+1,LEN(G9845)),""),""),"")</f>
        <v/>
      </c>
      <c r="AC9845" s="51">
        <f>IFERROR(VALUE(MID($C9845,1,2)),0)</f>
        <v>0</v>
      </c>
      <c r="AD9845" s="44">
        <f>IFERROR(VALUE(MID($C9845,4,3)),0)</f>
        <v>0</v>
      </c>
      <c r="AE9845" s="51">
        <f>VALUE(RIGHT("00"&amp;AC9845,2)&amp;RIGHT("000"&amp;AD9845,3))</f>
        <v>0</v>
      </c>
    </row>
    <row r="9846" spans="1:31">
      <c r="A9846" s="60" t="str">
        <f>IF(G9846&amp;Q9846&lt;&gt;"",W9846&amp;Q9846,"")</f>
        <v/>
      </c>
      <c r="B9846" s="85" t="str">
        <f>IF(C9846&lt;&gt;"",LEFT(C9846,9),"")</f>
        <v/>
      </c>
      <c r="V9846" s="60" t="str">
        <f>W9846&amp;H9846</f>
        <v/>
      </c>
      <c r="W9846" s="60" t="str">
        <f>_xlfn.LET(_xlpm.TextCell,TEXT(G9846,"###"),IF(_xlpm.TextCell&lt;&gt;"",IF(StyleSpaceSplit,IFERROR(IF(FIND(" ",_xlpm.TextCell)&gt;=1,MID(_xlpm.TextCell,1,FIND(" ",_xlpm.TextCell)-1),_xlpm.TextCell),_xlpm.TextCell),_xlpm.TextCell),""))</f>
        <v/>
      </c>
      <c r="X9846" s="60" t="str">
        <f>IF(A9846&lt;&gt;"",IFERROR(IF(FIND(" ",G9846)&gt;=1,MID(G9846,FIND(" ",G9846)+1,LEN(G9846)),""),""),"")</f>
        <v/>
      </c>
      <c r="AC9846" s="51">
        <f>IFERROR(VALUE(MID($C9846,1,2)),0)</f>
        <v>0</v>
      </c>
      <c r="AD9846" s="44">
        <f>IFERROR(VALUE(MID($C9846,4,3)),0)</f>
        <v>0</v>
      </c>
      <c r="AE9846" s="51">
        <f>VALUE(RIGHT("00"&amp;AC9846,2)&amp;RIGHT("000"&amp;AD9846,3))</f>
        <v>0</v>
      </c>
    </row>
    <row r="9847" spans="1:31">
      <c r="A9847" s="60" t="str">
        <f>IF(G9847&amp;Q9847&lt;&gt;"",W9847&amp;Q9847,"")</f>
        <v/>
      </c>
      <c r="B9847" s="85" t="str">
        <f>IF(C9847&lt;&gt;"",LEFT(C9847,9),"")</f>
        <v/>
      </c>
      <c r="V9847" s="60" t="str">
        <f>W9847&amp;H9847</f>
        <v/>
      </c>
      <c r="W9847" s="60" t="str">
        <f>_xlfn.LET(_xlpm.TextCell,TEXT(G9847,"###"),IF(_xlpm.TextCell&lt;&gt;"",IF(StyleSpaceSplit,IFERROR(IF(FIND(" ",_xlpm.TextCell)&gt;=1,MID(_xlpm.TextCell,1,FIND(" ",_xlpm.TextCell)-1),_xlpm.TextCell),_xlpm.TextCell),_xlpm.TextCell),""))</f>
        <v/>
      </c>
      <c r="X9847" s="60" t="str">
        <f>IF(A9847&lt;&gt;"",IFERROR(IF(FIND(" ",G9847)&gt;=1,MID(G9847,FIND(" ",G9847)+1,LEN(G9847)),""),""),"")</f>
        <v/>
      </c>
      <c r="AC9847" s="51">
        <f>IFERROR(VALUE(MID($C9847,1,2)),0)</f>
        <v>0</v>
      </c>
      <c r="AD9847" s="44">
        <f>IFERROR(VALUE(MID($C9847,4,3)),0)</f>
        <v>0</v>
      </c>
      <c r="AE9847" s="51">
        <f>VALUE(RIGHT("00"&amp;AC9847,2)&amp;RIGHT("000"&amp;AD9847,3))</f>
        <v>0</v>
      </c>
    </row>
    <row r="9848" spans="1:31">
      <c r="A9848" s="60" t="str">
        <f>IF(G9848&amp;Q9848&lt;&gt;"",W9848&amp;Q9848,"")</f>
        <v/>
      </c>
      <c r="B9848" s="85" t="str">
        <f>IF(C9848&lt;&gt;"",LEFT(C9848,9),"")</f>
        <v/>
      </c>
      <c r="V9848" s="60" t="str">
        <f>W9848&amp;H9848</f>
        <v/>
      </c>
      <c r="W9848" s="60" t="str">
        <f>_xlfn.LET(_xlpm.TextCell,TEXT(G9848,"###"),IF(_xlpm.TextCell&lt;&gt;"",IF(StyleSpaceSplit,IFERROR(IF(FIND(" ",_xlpm.TextCell)&gt;=1,MID(_xlpm.TextCell,1,FIND(" ",_xlpm.TextCell)-1),_xlpm.TextCell),_xlpm.TextCell),_xlpm.TextCell),""))</f>
        <v/>
      </c>
      <c r="X9848" s="60" t="str">
        <f>IF(A9848&lt;&gt;"",IFERROR(IF(FIND(" ",G9848)&gt;=1,MID(G9848,FIND(" ",G9848)+1,LEN(G9848)),""),""),"")</f>
        <v/>
      </c>
      <c r="AC9848" s="51">
        <f>IFERROR(VALUE(MID($C9848,1,2)),0)</f>
        <v>0</v>
      </c>
      <c r="AD9848" s="44">
        <f>IFERROR(VALUE(MID($C9848,4,3)),0)</f>
        <v>0</v>
      </c>
      <c r="AE9848" s="51">
        <f>VALUE(RIGHT("00"&amp;AC9848,2)&amp;RIGHT("000"&amp;AD9848,3))</f>
        <v>0</v>
      </c>
    </row>
    <row r="9849" spans="1:31">
      <c r="A9849" s="60" t="str">
        <f>IF(G9849&amp;Q9849&lt;&gt;"",W9849&amp;Q9849,"")</f>
        <v/>
      </c>
      <c r="B9849" s="85" t="str">
        <f>IF(C9849&lt;&gt;"",LEFT(C9849,9),"")</f>
        <v/>
      </c>
      <c r="V9849" s="60" t="str">
        <f>W9849&amp;H9849</f>
        <v/>
      </c>
      <c r="W9849" s="60" t="str">
        <f>_xlfn.LET(_xlpm.TextCell,TEXT(G9849,"###"),IF(_xlpm.TextCell&lt;&gt;"",IF(StyleSpaceSplit,IFERROR(IF(FIND(" ",_xlpm.TextCell)&gt;=1,MID(_xlpm.TextCell,1,FIND(" ",_xlpm.TextCell)-1),_xlpm.TextCell),_xlpm.TextCell),_xlpm.TextCell),""))</f>
        <v/>
      </c>
      <c r="X9849" s="60" t="str">
        <f>IF(A9849&lt;&gt;"",IFERROR(IF(FIND(" ",G9849)&gt;=1,MID(G9849,FIND(" ",G9849)+1,LEN(G9849)),""),""),"")</f>
        <v/>
      </c>
      <c r="AC9849" s="51">
        <f>IFERROR(VALUE(MID($C9849,1,2)),0)</f>
        <v>0</v>
      </c>
      <c r="AD9849" s="44">
        <f>IFERROR(VALUE(MID($C9849,4,3)),0)</f>
        <v>0</v>
      </c>
      <c r="AE9849" s="51">
        <f>VALUE(RIGHT("00"&amp;AC9849,2)&amp;RIGHT("000"&amp;AD9849,3))</f>
        <v>0</v>
      </c>
    </row>
    <row r="9850" spans="1:31">
      <c r="A9850" s="60" t="str">
        <f>IF(G9850&amp;Q9850&lt;&gt;"",W9850&amp;Q9850,"")</f>
        <v/>
      </c>
      <c r="B9850" s="85" t="str">
        <f>IF(C9850&lt;&gt;"",LEFT(C9850,9),"")</f>
        <v/>
      </c>
      <c r="V9850" s="60" t="str">
        <f>W9850&amp;H9850</f>
        <v/>
      </c>
      <c r="W9850" s="60" t="str">
        <f>_xlfn.LET(_xlpm.TextCell,TEXT(G9850,"###"),IF(_xlpm.TextCell&lt;&gt;"",IF(StyleSpaceSplit,IFERROR(IF(FIND(" ",_xlpm.TextCell)&gt;=1,MID(_xlpm.TextCell,1,FIND(" ",_xlpm.TextCell)-1),_xlpm.TextCell),_xlpm.TextCell),_xlpm.TextCell),""))</f>
        <v/>
      </c>
      <c r="X9850" s="60" t="str">
        <f>IF(A9850&lt;&gt;"",IFERROR(IF(FIND(" ",G9850)&gt;=1,MID(G9850,FIND(" ",G9850)+1,LEN(G9850)),""),""),"")</f>
        <v/>
      </c>
      <c r="AC9850" s="51">
        <f>IFERROR(VALUE(MID($C9850,1,2)),0)</f>
        <v>0</v>
      </c>
      <c r="AD9850" s="44">
        <f>IFERROR(VALUE(MID($C9850,4,3)),0)</f>
        <v>0</v>
      </c>
      <c r="AE9850" s="51">
        <f>VALUE(RIGHT("00"&amp;AC9850,2)&amp;RIGHT("000"&amp;AD9850,3))</f>
        <v>0</v>
      </c>
    </row>
    <row r="9851" spans="1:31">
      <c r="A9851" s="60" t="str">
        <f>IF(G9851&amp;Q9851&lt;&gt;"",W9851&amp;Q9851,"")</f>
        <v/>
      </c>
      <c r="B9851" s="85" t="str">
        <f>IF(C9851&lt;&gt;"",LEFT(C9851,9),"")</f>
        <v/>
      </c>
      <c r="V9851" s="60" t="str">
        <f>W9851&amp;H9851</f>
        <v/>
      </c>
      <c r="W9851" s="60" t="str">
        <f>_xlfn.LET(_xlpm.TextCell,TEXT(G9851,"###"),IF(_xlpm.TextCell&lt;&gt;"",IF(StyleSpaceSplit,IFERROR(IF(FIND(" ",_xlpm.TextCell)&gt;=1,MID(_xlpm.TextCell,1,FIND(" ",_xlpm.TextCell)-1),_xlpm.TextCell),_xlpm.TextCell),_xlpm.TextCell),""))</f>
        <v/>
      </c>
      <c r="X9851" s="60" t="str">
        <f>IF(A9851&lt;&gt;"",IFERROR(IF(FIND(" ",G9851)&gt;=1,MID(G9851,FIND(" ",G9851)+1,LEN(G9851)),""),""),"")</f>
        <v/>
      </c>
      <c r="AC9851" s="51">
        <f>IFERROR(VALUE(MID($C9851,1,2)),0)</f>
        <v>0</v>
      </c>
      <c r="AD9851" s="44">
        <f>IFERROR(VALUE(MID($C9851,4,3)),0)</f>
        <v>0</v>
      </c>
      <c r="AE9851" s="51">
        <f>VALUE(RIGHT("00"&amp;AC9851,2)&amp;RIGHT("000"&amp;AD9851,3))</f>
        <v>0</v>
      </c>
    </row>
    <row r="9852" spans="1:31">
      <c r="A9852" s="60" t="str">
        <f>IF(G9852&amp;Q9852&lt;&gt;"",W9852&amp;Q9852,"")</f>
        <v/>
      </c>
      <c r="B9852" s="85" t="str">
        <f>IF(C9852&lt;&gt;"",LEFT(C9852,9),"")</f>
        <v/>
      </c>
      <c r="V9852" s="60" t="str">
        <f>W9852&amp;H9852</f>
        <v/>
      </c>
      <c r="W9852" s="60" t="str">
        <f>_xlfn.LET(_xlpm.TextCell,TEXT(G9852,"###"),IF(_xlpm.TextCell&lt;&gt;"",IF(StyleSpaceSplit,IFERROR(IF(FIND(" ",_xlpm.TextCell)&gt;=1,MID(_xlpm.TextCell,1,FIND(" ",_xlpm.TextCell)-1),_xlpm.TextCell),_xlpm.TextCell),_xlpm.TextCell),""))</f>
        <v/>
      </c>
      <c r="X9852" s="60" t="str">
        <f>IF(A9852&lt;&gt;"",IFERROR(IF(FIND(" ",G9852)&gt;=1,MID(G9852,FIND(" ",G9852)+1,LEN(G9852)),""),""),"")</f>
        <v/>
      </c>
      <c r="AC9852" s="51">
        <f>IFERROR(VALUE(MID($C9852,1,2)),0)</f>
        <v>0</v>
      </c>
      <c r="AD9852" s="44">
        <f>IFERROR(VALUE(MID($C9852,4,3)),0)</f>
        <v>0</v>
      </c>
      <c r="AE9852" s="51">
        <f>VALUE(RIGHT("00"&amp;AC9852,2)&amp;RIGHT("000"&amp;AD9852,3))</f>
        <v>0</v>
      </c>
    </row>
    <row r="9853" spans="1:31">
      <c r="A9853" s="60" t="str">
        <f>IF(G9853&amp;Q9853&lt;&gt;"",W9853&amp;Q9853,"")</f>
        <v/>
      </c>
      <c r="B9853" s="85" t="str">
        <f>IF(C9853&lt;&gt;"",LEFT(C9853,9),"")</f>
        <v/>
      </c>
      <c r="V9853" s="60" t="str">
        <f>W9853&amp;H9853</f>
        <v/>
      </c>
      <c r="W9853" s="60" t="str">
        <f>_xlfn.LET(_xlpm.TextCell,TEXT(G9853,"###"),IF(_xlpm.TextCell&lt;&gt;"",IF(StyleSpaceSplit,IFERROR(IF(FIND(" ",_xlpm.TextCell)&gt;=1,MID(_xlpm.TextCell,1,FIND(" ",_xlpm.TextCell)-1),_xlpm.TextCell),_xlpm.TextCell),_xlpm.TextCell),""))</f>
        <v/>
      </c>
      <c r="X9853" s="60" t="str">
        <f>IF(A9853&lt;&gt;"",IFERROR(IF(FIND(" ",G9853)&gt;=1,MID(G9853,FIND(" ",G9853)+1,LEN(G9853)),""),""),"")</f>
        <v/>
      </c>
      <c r="AC9853" s="51">
        <f>IFERROR(VALUE(MID($C9853,1,2)),0)</f>
        <v>0</v>
      </c>
      <c r="AD9853" s="44">
        <f>IFERROR(VALUE(MID($C9853,4,3)),0)</f>
        <v>0</v>
      </c>
      <c r="AE9853" s="51">
        <f>VALUE(RIGHT("00"&amp;AC9853,2)&amp;RIGHT("000"&amp;AD9853,3))</f>
        <v>0</v>
      </c>
    </row>
    <row r="9854" spans="1:31">
      <c r="A9854" s="60" t="str">
        <f>IF(G9854&amp;Q9854&lt;&gt;"",W9854&amp;Q9854,"")</f>
        <v/>
      </c>
      <c r="B9854" s="85" t="str">
        <f>IF(C9854&lt;&gt;"",LEFT(C9854,9),"")</f>
        <v/>
      </c>
      <c r="V9854" s="60" t="str">
        <f>W9854&amp;H9854</f>
        <v/>
      </c>
      <c r="W9854" s="60" t="str">
        <f>_xlfn.LET(_xlpm.TextCell,TEXT(G9854,"###"),IF(_xlpm.TextCell&lt;&gt;"",IF(StyleSpaceSplit,IFERROR(IF(FIND(" ",_xlpm.TextCell)&gt;=1,MID(_xlpm.TextCell,1,FIND(" ",_xlpm.TextCell)-1),_xlpm.TextCell),_xlpm.TextCell),_xlpm.TextCell),""))</f>
        <v/>
      </c>
      <c r="X9854" s="60" t="str">
        <f>IF(A9854&lt;&gt;"",IFERROR(IF(FIND(" ",G9854)&gt;=1,MID(G9854,FIND(" ",G9854)+1,LEN(G9854)),""),""),"")</f>
        <v/>
      </c>
      <c r="AC9854" s="51">
        <f>IFERROR(VALUE(MID($C9854,1,2)),0)</f>
        <v>0</v>
      </c>
      <c r="AD9854" s="44">
        <f>IFERROR(VALUE(MID($C9854,4,3)),0)</f>
        <v>0</v>
      </c>
      <c r="AE9854" s="51">
        <f>VALUE(RIGHT("00"&amp;AC9854,2)&amp;RIGHT("000"&amp;AD9854,3))</f>
        <v>0</v>
      </c>
    </row>
    <row r="9855" spans="1:31">
      <c r="A9855" s="60" t="str">
        <f>IF(G9855&amp;Q9855&lt;&gt;"",W9855&amp;Q9855,"")</f>
        <v/>
      </c>
      <c r="B9855" s="85" t="str">
        <f>IF(C9855&lt;&gt;"",LEFT(C9855,9),"")</f>
        <v/>
      </c>
      <c r="V9855" s="60" t="str">
        <f>W9855&amp;H9855</f>
        <v/>
      </c>
      <c r="W9855" s="60" t="str">
        <f>_xlfn.LET(_xlpm.TextCell,TEXT(G9855,"###"),IF(_xlpm.TextCell&lt;&gt;"",IF(StyleSpaceSplit,IFERROR(IF(FIND(" ",_xlpm.TextCell)&gt;=1,MID(_xlpm.TextCell,1,FIND(" ",_xlpm.TextCell)-1),_xlpm.TextCell),_xlpm.TextCell),_xlpm.TextCell),""))</f>
        <v/>
      </c>
      <c r="X9855" s="60" t="str">
        <f>IF(A9855&lt;&gt;"",IFERROR(IF(FIND(" ",G9855)&gt;=1,MID(G9855,FIND(" ",G9855)+1,LEN(G9855)),""),""),"")</f>
        <v/>
      </c>
      <c r="AC9855" s="51">
        <f>IFERROR(VALUE(MID($C9855,1,2)),0)</f>
        <v>0</v>
      </c>
      <c r="AD9855" s="44">
        <f>IFERROR(VALUE(MID($C9855,4,3)),0)</f>
        <v>0</v>
      </c>
      <c r="AE9855" s="51">
        <f>VALUE(RIGHT("00"&amp;AC9855,2)&amp;RIGHT("000"&amp;AD9855,3))</f>
        <v>0</v>
      </c>
    </row>
    <row r="9856" spans="1:31">
      <c r="A9856" s="60" t="str">
        <f>IF(G9856&amp;Q9856&lt;&gt;"",W9856&amp;Q9856,"")</f>
        <v/>
      </c>
      <c r="B9856" s="85" t="str">
        <f>IF(C9856&lt;&gt;"",LEFT(C9856,9),"")</f>
        <v/>
      </c>
      <c r="V9856" s="60" t="str">
        <f>W9856&amp;H9856</f>
        <v/>
      </c>
      <c r="W9856" s="60" t="str">
        <f>_xlfn.LET(_xlpm.TextCell,TEXT(G9856,"###"),IF(_xlpm.TextCell&lt;&gt;"",IF(StyleSpaceSplit,IFERROR(IF(FIND(" ",_xlpm.TextCell)&gt;=1,MID(_xlpm.TextCell,1,FIND(" ",_xlpm.TextCell)-1),_xlpm.TextCell),_xlpm.TextCell),_xlpm.TextCell),""))</f>
        <v/>
      </c>
      <c r="X9856" s="60" t="str">
        <f>IF(A9856&lt;&gt;"",IFERROR(IF(FIND(" ",G9856)&gt;=1,MID(G9856,FIND(" ",G9856)+1,LEN(G9856)),""),""),"")</f>
        <v/>
      </c>
      <c r="AC9856" s="51">
        <f>IFERROR(VALUE(MID($C9856,1,2)),0)</f>
        <v>0</v>
      </c>
      <c r="AD9856" s="44">
        <f>IFERROR(VALUE(MID($C9856,4,3)),0)</f>
        <v>0</v>
      </c>
      <c r="AE9856" s="51">
        <f>VALUE(RIGHT("00"&amp;AC9856,2)&amp;RIGHT("000"&amp;AD9856,3))</f>
        <v>0</v>
      </c>
    </row>
    <row r="9857" spans="1:31">
      <c r="A9857" s="60" t="str">
        <f>IF(G9857&amp;Q9857&lt;&gt;"",W9857&amp;Q9857,"")</f>
        <v/>
      </c>
      <c r="B9857" s="85" t="str">
        <f>IF(C9857&lt;&gt;"",LEFT(C9857,9),"")</f>
        <v/>
      </c>
      <c r="V9857" s="60" t="str">
        <f>W9857&amp;H9857</f>
        <v/>
      </c>
      <c r="W9857" s="60" t="str">
        <f>_xlfn.LET(_xlpm.TextCell,TEXT(G9857,"###"),IF(_xlpm.TextCell&lt;&gt;"",IF(StyleSpaceSplit,IFERROR(IF(FIND(" ",_xlpm.TextCell)&gt;=1,MID(_xlpm.TextCell,1,FIND(" ",_xlpm.TextCell)-1),_xlpm.TextCell),_xlpm.TextCell),_xlpm.TextCell),""))</f>
        <v/>
      </c>
      <c r="X9857" s="60" t="str">
        <f>IF(A9857&lt;&gt;"",IFERROR(IF(FIND(" ",G9857)&gt;=1,MID(G9857,FIND(" ",G9857)+1,LEN(G9857)),""),""),"")</f>
        <v/>
      </c>
      <c r="AC9857" s="51">
        <f>IFERROR(VALUE(MID($C9857,1,2)),0)</f>
        <v>0</v>
      </c>
      <c r="AD9857" s="44">
        <f>IFERROR(VALUE(MID($C9857,4,3)),0)</f>
        <v>0</v>
      </c>
      <c r="AE9857" s="51">
        <f>VALUE(RIGHT("00"&amp;AC9857,2)&amp;RIGHT("000"&amp;AD9857,3))</f>
        <v>0</v>
      </c>
    </row>
    <row r="9858" spans="1:31">
      <c r="A9858" s="60" t="str">
        <f>IF(G9858&amp;Q9858&lt;&gt;"",W9858&amp;Q9858,"")</f>
        <v/>
      </c>
      <c r="B9858" s="85" t="str">
        <f>IF(C9858&lt;&gt;"",LEFT(C9858,9),"")</f>
        <v/>
      </c>
      <c r="V9858" s="60" t="str">
        <f>W9858&amp;H9858</f>
        <v/>
      </c>
      <c r="W9858" s="60" t="str">
        <f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>IF(A9858&lt;&gt;"",IFERROR(IF(FIND(" ",G9858)&gt;=1,MID(G9858,FIND(" ",G9858)+1,LEN(G9858)),""),""),"")</f>
        <v/>
      </c>
      <c r="AC9858" s="51">
        <f>IFERROR(VALUE(MID($C9858,1,2)),0)</f>
        <v>0</v>
      </c>
      <c r="AD9858" s="44">
        <f>IFERROR(VALUE(MID($C9858,4,3)),0)</f>
        <v>0</v>
      </c>
      <c r="AE9858" s="51">
        <f>VALUE(RIGHT("00"&amp;AC9858,2)&amp;RIGHT("000"&amp;AD9858,3))</f>
        <v>0</v>
      </c>
    </row>
    <row r="9859" spans="1:31">
      <c r="A9859" s="60" t="str">
        <f>IF(G9859&amp;Q9859&lt;&gt;"",W9859&amp;Q9859,"")</f>
        <v/>
      </c>
      <c r="B9859" s="85" t="str">
        <f>IF(C9859&lt;&gt;"",LEFT(C9859,9),"")</f>
        <v/>
      </c>
      <c r="V9859" s="60" t="str">
        <f>W9859&amp;H9859</f>
        <v/>
      </c>
      <c r="W9859" s="60" t="str">
        <f>_xlfn.LET(_xlpm.TextCell,TEXT(G9859,"###"),IF(_xlpm.TextCell&lt;&gt;"",IF(StyleSpaceSplit,IFERROR(IF(FIND(" ",_xlpm.TextCell)&gt;=1,MID(_xlpm.TextCell,1,FIND(" ",_xlpm.TextCell)-1),_xlpm.TextCell),_xlpm.TextCell),_xlpm.TextCell),""))</f>
        <v/>
      </c>
      <c r="X9859" s="60" t="str">
        <f>IF(A9859&lt;&gt;"",IFERROR(IF(FIND(" ",G9859)&gt;=1,MID(G9859,FIND(" ",G9859)+1,LEN(G9859)),""),""),"")</f>
        <v/>
      </c>
      <c r="AC9859" s="51">
        <f>IFERROR(VALUE(MID($C9859,1,2)),0)</f>
        <v>0</v>
      </c>
      <c r="AD9859" s="44">
        <f>IFERROR(VALUE(MID($C9859,4,3)),0)</f>
        <v>0</v>
      </c>
      <c r="AE9859" s="51">
        <f>VALUE(RIGHT("00"&amp;AC9859,2)&amp;RIGHT("000"&amp;AD9859,3))</f>
        <v>0</v>
      </c>
    </row>
    <row r="9860" spans="1:31">
      <c r="A9860" s="60" t="str">
        <f>IF(G9860&amp;Q9860&lt;&gt;"",W9860&amp;Q9860,"")</f>
        <v/>
      </c>
      <c r="B9860" s="85" t="str">
        <f>IF(C9860&lt;&gt;"",LEFT(C9860,9),"")</f>
        <v/>
      </c>
      <c r="V9860" s="60" t="str">
        <f>W9860&amp;H9860</f>
        <v/>
      </c>
      <c r="W9860" s="60" t="str">
        <f>_xlfn.LET(_xlpm.TextCell,TEXT(G9860,"###"),IF(_xlpm.TextCell&lt;&gt;"",IF(StyleSpaceSplit,IFERROR(IF(FIND(" ",_xlpm.TextCell)&gt;=1,MID(_xlpm.TextCell,1,FIND(" ",_xlpm.TextCell)-1),_xlpm.TextCell),_xlpm.TextCell),_xlpm.TextCell),""))</f>
        <v/>
      </c>
      <c r="X9860" s="60" t="str">
        <f>IF(A9860&lt;&gt;"",IFERROR(IF(FIND(" ",G9860)&gt;=1,MID(G9860,FIND(" ",G9860)+1,LEN(G9860)),""),""),"")</f>
        <v/>
      </c>
      <c r="AC9860" s="51">
        <f>IFERROR(VALUE(MID($C9860,1,2)),0)</f>
        <v>0</v>
      </c>
      <c r="AD9860" s="44">
        <f>IFERROR(VALUE(MID($C9860,4,3)),0)</f>
        <v>0</v>
      </c>
      <c r="AE9860" s="51">
        <f>VALUE(RIGHT("00"&amp;AC9860,2)&amp;RIGHT("000"&amp;AD9860,3))</f>
        <v>0</v>
      </c>
    </row>
    <row r="9861" spans="1:31">
      <c r="A9861" s="60" t="str">
        <f>IF(G9861&amp;Q9861&lt;&gt;"",W9861&amp;Q9861,"")</f>
        <v/>
      </c>
      <c r="B9861" s="85" t="str">
        <f>IF(C9861&lt;&gt;"",LEFT(C9861,9),"")</f>
        <v/>
      </c>
      <c r="V9861" s="60" t="str">
        <f>W9861&amp;H9861</f>
        <v/>
      </c>
      <c r="W9861" s="60" t="str">
        <f>_xlfn.LET(_xlpm.TextCell,TEXT(G9861,"###"),IF(_xlpm.TextCell&lt;&gt;"",IF(StyleSpaceSplit,IFERROR(IF(FIND(" ",_xlpm.TextCell)&gt;=1,MID(_xlpm.TextCell,1,FIND(" ",_xlpm.TextCell)-1),_xlpm.TextCell),_xlpm.TextCell),_xlpm.TextCell),""))</f>
        <v/>
      </c>
      <c r="X9861" s="60" t="str">
        <f>IF(A9861&lt;&gt;"",IFERROR(IF(FIND(" ",G9861)&gt;=1,MID(G9861,FIND(" ",G9861)+1,LEN(G9861)),""),""),"")</f>
        <v/>
      </c>
      <c r="AC9861" s="51">
        <f>IFERROR(VALUE(MID($C9861,1,2)),0)</f>
        <v>0</v>
      </c>
      <c r="AD9861" s="44">
        <f>IFERROR(VALUE(MID($C9861,4,3)),0)</f>
        <v>0</v>
      </c>
      <c r="AE9861" s="51">
        <f>VALUE(RIGHT("00"&amp;AC9861,2)&amp;RIGHT("000"&amp;AD9861,3))</f>
        <v>0</v>
      </c>
    </row>
    <row r="9862" spans="1:31">
      <c r="A9862" s="60" t="str">
        <f>IF(G9862&amp;Q9862&lt;&gt;"",W9862&amp;Q9862,"")</f>
        <v/>
      </c>
      <c r="B9862" s="85" t="str">
        <f>IF(C9862&lt;&gt;"",LEFT(C9862,9),"")</f>
        <v/>
      </c>
      <c r="V9862" s="60" t="str">
        <f>W9862&amp;H9862</f>
        <v/>
      </c>
      <c r="W9862" s="60" t="str">
        <f>_xlfn.LET(_xlpm.TextCell,TEXT(G9862,"###"),IF(_xlpm.TextCell&lt;&gt;"",IF(StyleSpaceSplit,IFERROR(IF(FIND(" ",_xlpm.TextCell)&gt;=1,MID(_xlpm.TextCell,1,FIND(" ",_xlpm.TextCell)-1),_xlpm.TextCell),_xlpm.TextCell),_xlpm.TextCell),""))</f>
        <v/>
      </c>
      <c r="X9862" s="60" t="str">
        <f>IF(A9862&lt;&gt;"",IFERROR(IF(FIND(" ",G9862)&gt;=1,MID(G9862,FIND(" ",G9862)+1,LEN(G9862)),""),""),"")</f>
        <v/>
      </c>
      <c r="AC9862" s="51">
        <f>IFERROR(VALUE(MID($C9862,1,2)),0)</f>
        <v>0</v>
      </c>
      <c r="AD9862" s="44">
        <f>IFERROR(VALUE(MID($C9862,4,3)),0)</f>
        <v>0</v>
      </c>
      <c r="AE9862" s="51">
        <f>VALUE(RIGHT("00"&amp;AC9862,2)&amp;RIGHT("000"&amp;AD9862,3))</f>
        <v>0</v>
      </c>
    </row>
    <row r="9863" spans="1:31">
      <c r="A9863" s="60" t="str">
        <f>IF(G9863&amp;Q9863&lt;&gt;"",W9863&amp;Q9863,"")</f>
        <v/>
      </c>
      <c r="B9863" s="85" t="str">
        <f>IF(C9863&lt;&gt;"",LEFT(C9863,9),"")</f>
        <v/>
      </c>
      <c r="V9863" s="60" t="str">
        <f>W9863&amp;H9863</f>
        <v/>
      </c>
      <c r="W9863" s="60" t="str">
        <f>_xlfn.LET(_xlpm.TextCell,TEXT(G9863,"###"),IF(_xlpm.TextCell&lt;&gt;"",IF(StyleSpaceSplit,IFERROR(IF(FIND(" ",_xlpm.TextCell)&gt;=1,MID(_xlpm.TextCell,1,FIND(" ",_xlpm.TextCell)-1),_xlpm.TextCell),_xlpm.TextCell),_xlpm.TextCell),""))</f>
        <v/>
      </c>
      <c r="X9863" s="60" t="str">
        <f>IF(A9863&lt;&gt;"",IFERROR(IF(FIND(" ",G9863)&gt;=1,MID(G9863,FIND(" ",G9863)+1,LEN(G9863)),""),""),"")</f>
        <v/>
      </c>
      <c r="AC9863" s="51">
        <f>IFERROR(VALUE(MID($C9863,1,2)),0)</f>
        <v>0</v>
      </c>
      <c r="AD9863" s="44">
        <f>IFERROR(VALUE(MID($C9863,4,3)),0)</f>
        <v>0</v>
      </c>
      <c r="AE9863" s="51">
        <f>VALUE(RIGHT("00"&amp;AC9863,2)&amp;RIGHT("000"&amp;AD9863,3))</f>
        <v>0</v>
      </c>
    </row>
    <row r="9864" spans="1:31">
      <c r="A9864" s="60" t="str">
        <f>IF(G9864&amp;Q9864&lt;&gt;"",W9864&amp;Q9864,"")</f>
        <v/>
      </c>
      <c r="B9864" s="85" t="str">
        <f>IF(C9864&lt;&gt;"",LEFT(C9864,9),"")</f>
        <v/>
      </c>
      <c r="V9864" s="60" t="str">
        <f>W9864&amp;H9864</f>
        <v/>
      </c>
      <c r="W9864" s="60" t="str">
        <f>_xlfn.LET(_xlpm.TextCell,TEXT(G9864,"###"),IF(_xlpm.TextCell&lt;&gt;"",IF(StyleSpaceSplit,IFERROR(IF(FIND(" ",_xlpm.TextCell)&gt;=1,MID(_xlpm.TextCell,1,FIND(" ",_xlpm.TextCell)-1),_xlpm.TextCell),_xlpm.TextCell),_xlpm.TextCell),""))</f>
        <v/>
      </c>
      <c r="X9864" s="60" t="str">
        <f>IF(A9864&lt;&gt;"",IFERROR(IF(FIND(" ",G9864)&gt;=1,MID(G9864,FIND(" ",G9864)+1,LEN(G9864)),""),""),"")</f>
        <v/>
      </c>
      <c r="AC9864" s="51">
        <f>IFERROR(VALUE(MID($C9864,1,2)),0)</f>
        <v>0</v>
      </c>
      <c r="AD9864" s="44">
        <f>IFERROR(VALUE(MID($C9864,4,3)),0)</f>
        <v>0</v>
      </c>
      <c r="AE9864" s="51">
        <f>VALUE(RIGHT("00"&amp;AC9864,2)&amp;RIGHT("000"&amp;AD9864,3))</f>
        <v>0</v>
      </c>
    </row>
    <row r="9865" spans="1:31">
      <c r="A9865" s="60" t="str">
        <f>IF(G9865&amp;Q9865&lt;&gt;"",W9865&amp;Q9865,"")</f>
        <v/>
      </c>
      <c r="B9865" s="85" t="str">
        <f>IF(C9865&lt;&gt;"",LEFT(C9865,9),"")</f>
        <v/>
      </c>
      <c r="V9865" s="60" t="str">
        <f>W9865&amp;H9865</f>
        <v/>
      </c>
      <c r="W9865" s="60" t="str">
        <f>_xlfn.LET(_xlpm.TextCell,TEXT(G9865,"###"),IF(_xlpm.TextCell&lt;&gt;"",IF(StyleSpaceSplit,IFERROR(IF(FIND(" ",_xlpm.TextCell)&gt;=1,MID(_xlpm.TextCell,1,FIND(" ",_xlpm.TextCell)-1),_xlpm.TextCell),_xlpm.TextCell),_xlpm.TextCell),""))</f>
        <v/>
      </c>
      <c r="X9865" s="60" t="str">
        <f>IF(A9865&lt;&gt;"",IFERROR(IF(FIND(" ",G9865)&gt;=1,MID(G9865,FIND(" ",G9865)+1,LEN(G9865)),""),""),"")</f>
        <v/>
      </c>
      <c r="AC9865" s="51">
        <f>IFERROR(VALUE(MID($C9865,1,2)),0)</f>
        <v>0</v>
      </c>
      <c r="AD9865" s="44">
        <f>IFERROR(VALUE(MID($C9865,4,3)),0)</f>
        <v>0</v>
      </c>
      <c r="AE9865" s="51">
        <f>VALUE(RIGHT("00"&amp;AC9865,2)&amp;RIGHT("000"&amp;AD9865,3))</f>
        <v>0</v>
      </c>
    </row>
    <row r="9866" spans="1:31">
      <c r="A9866" s="60" t="str">
        <f>IF(G9866&amp;Q9866&lt;&gt;"",W9866&amp;Q9866,"")</f>
        <v/>
      </c>
      <c r="B9866" s="85" t="str">
        <f>IF(C9866&lt;&gt;"",LEFT(C9866,9),"")</f>
        <v/>
      </c>
      <c r="V9866" s="60" t="str">
        <f>W9866&amp;H9866</f>
        <v/>
      </c>
      <c r="W9866" s="60" t="str">
        <f>_xlfn.LET(_xlpm.TextCell,TEXT(G9866,"###"),IF(_xlpm.TextCell&lt;&gt;"",IF(StyleSpaceSplit,IFERROR(IF(FIND(" ",_xlpm.TextCell)&gt;=1,MID(_xlpm.TextCell,1,FIND(" ",_xlpm.TextCell)-1),_xlpm.TextCell),_xlpm.TextCell),_xlpm.TextCell),""))</f>
        <v/>
      </c>
      <c r="X9866" s="60" t="str">
        <f>IF(A9866&lt;&gt;"",IFERROR(IF(FIND(" ",G9866)&gt;=1,MID(G9866,FIND(" ",G9866)+1,LEN(G9866)),""),""),"")</f>
        <v/>
      </c>
      <c r="AC9866" s="51">
        <f>IFERROR(VALUE(MID($C9866,1,2)),0)</f>
        <v>0</v>
      </c>
      <c r="AD9866" s="44">
        <f>IFERROR(VALUE(MID($C9866,4,3)),0)</f>
        <v>0</v>
      </c>
      <c r="AE9866" s="51">
        <f>VALUE(RIGHT("00"&amp;AC9866,2)&amp;RIGHT("000"&amp;AD9866,3))</f>
        <v>0</v>
      </c>
    </row>
    <row r="9867" spans="1:31">
      <c r="A9867" s="60" t="str">
        <f>IF(G9867&amp;Q9867&lt;&gt;"",W9867&amp;Q9867,"")</f>
        <v/>
      </c>
      <c r="B9867" s="85" t="str">
        <f>IF(C9867&lt;&gt;"",LEFT(C9867,9),"")</f>
        <v/>
      </c>
      <c r="V9867" s="60" t="str">
        <f>W9867&amp;H9867</f>
        <v/>
      </c>
      <c r="W9867" s="60" t="str">
        <f>_xlfn.LET(_xlpm.TextCell,TEXT(G9867,"###"),IF(_xlpm.TextCell&lt;&gt;"",IF(StyleSpaceSplit,IFERROR(IF(FIND(" ",_xlpm.TextCell)&gt;=1,MID(_xlpm.TextCell,1,FIND(" ",_xlpm.TextCell)-1),_xlpm.TextCell),_xlpm.TextCell),_xlpm.TextCell),""))</f>
        <v/>
      </c>
      <c r="X9867" s="60" t="str">
        <f>IF(A9867&lt;&gt;"",IFERROR(IF(FIND(" ",G9867)&gt;=1,MID(G9867,FIND(" ",G9867)+1,LEN(G9867)),""),""),"")</f>
        <v/>
      </c>
      <c r="AC9867" s="51">
        <f>IFERROR(VALUE(MID($C9867,1,2)),0)</f>
        <v>0</v>
      </c>
      <c r="AD9867" s="44">
        <f>IFERROR(VALUE(MID($C9867,4,3)),0)</f>
        <v>0</v>
      </c>
      <c r="AE9867" s="51">
        <f>VALUE(RIGHT("00"&amp;AC9867,2)&amp;RIGHT("000"&amp;AD9867,3))</f>
        <v>0</v>
      </c>
    </row>
    <row r="9868" spans="1:31">
      <c r="A9868" s="60" t="str">
        <f>IF(G9868&amp;Q9868&lt;&gt;"",W9868&amp;Q9868,"")</f>
        <v/>
      </c>
      <c r="B9868" s="85" t="str">
        <f>IF(C9868&lt;&gt;"",LEFT(C9868,9),"")</f>
        <v/>
      </c>
      <c r="V9868" s="60" t="str">
        <f>W9868&amp;H9868</f>
        <v/>
      </c>
      <c r="W9868" s="60" t="str">
        <f>_xlfn.LET(_xlpm.TextCell,TEXT(G9868,"###"),IF(_xlpm.TextCell&lt;&gt;"",IF(StyleSpaceSplit,IFERROR(IF(FIND(" ",_xlpm.TextCell)&gt;=1,MID(_xlpm.TextCell,1,FIND(" ",_xlpm.TextCell)-1),_xlpm.TextCell),_xlpm.TextCell),_xlpm.TextCell),""))</f>
        <v/>
      </c>
      <c r="X9868" s="60" t="str">
        <f>IF(A9868&lt;&gt;"",IFERROR(IF(FIND(" ",G9868)&gt;=1,MID(G9868,FIND(" ",G9868)+1,LEN(G9868)),""),""),"")</f>
        <v/>
      </c>
      <c r="AC9868" s="51">
        <f>IFERROR(VALUE(MID($C9868,1,2)),0)</f>
        <v>0</v>
      </c>
      <c r="AD9868" s="44">
        <f>IFERROR(VALUE(MID($C9868,4,3)),0)</f>
        <v>0</v>
      </c>
      <c r="AE9868" s="51">
        <f>VALUE(RIGHT("00"&amp;AC9868,2)&amp;RIGHT("000"&amp;AD9868,3))</f>
        <v>0</v>
      </c>
    </row>
    <row r="9869" spans="1:31">
      <c r="A9869" s="60" t="str">
        <f>IF(G9869&amp;Q9869&lt;&gt;"",W9869&amp;Q9869,"")</f>
        <v/>
      </c>
      <c r="B9869" s="85" t="str">
        <f>IF(C9869&lt;&gt;"",LEFT(C9869,9),"")</f>
        <v/>
      </c>
      <c r="V9869" s="60" t="str">
        <f>W9869&amp;H9869</f>
        <v/>
      </c>
      <c r="W9869" s="60" t="str">
        <f>_xlfn.LET(_xlpm.TextCell,TEXT(G9869,"###"),IF(_xlpm.TextCell&lt;&gt;"",IF(StyleSpaceSplit,IFERROR(IF(FIND(" ",_xlpm.TextCell)&gt;=1,MID(_xlpm.TextCell,1,FIND(" ",_xlpm.TextCell)-1),_xlpm.TextCell),_xlpm.TextCell),_xlpm.TextCell),""))</f>
        <v/>
      </c>
      <c r="X9869" s="60" t="str">
        <f>IF(A9869&lt;&gt;"",IFERROR(IF(FIND(" ",G9869)&gt;=1,MID(G9869,FIND(" ",G9869)+1,LEN(G9869)),""),""),"")</f>
        <v/>
      </c>
      <c r="AC9869" s="51">
        <f>IFERROR(VALUE(MID($C9869,1,2)),0)</f>
        <v>0</v>
      </c>
      <c r="AD9869" s="44">
        <f>IFERROR(VALUE(MID($C9869,4,3)),0)</f>
        <v>0</v>
      </c>
      <c r="AE9869" s="51">
        <f>VALUE(RIGHT("00"&amp;AC9869,2)&amp;RIGHT("000"&amp;AD9869,3))</f>
        <v>0</v>
      </c>
    </row>
    <row r="9870" spans="1:31">
      <c r="A9870" s="60" t="str">
        <f>IF(G9870&amp;Q9870&lt;&gt;"",W9870&amp;Q9870,"")</f>
        <v/>
      </c>
      <c r="B9870" s="85" t="str">
        <f>IF(C9870&lt;&gt;"",LEFT(C9870,9),"")</f>
        <v/>
      </c>
      <c r="V9870" s="60" t="str">
        <f>W9870&amp;H9870</f>
        <v/>
      </c>
      <c r="W9870" s="60" t="str">
        <f>_xlfn.LET(_xlpm.TextCell,TEXT(G9870,"###"),IF(_xlpm.TextCell&lt;&gt;"",IF(StyleSpaceSplit,IFERROR(IF(FIND(" ",_xlpm.TextCell)&gt;=1,MID(_xlpm.TextCell,1,FIND(" ",_xlpm.TextCell)-1),_xlpm.TextCell),_xlpm.TextCell),_xlpm.TextCell),""))</f>
        <v/>
      </c>
      <c r="X9870" s="60" t="str">
        <f>IF(A9870&lt;&gt;"",IFERROR(IF(FIND(" ",G9870)&gt;=1,MID(G9870,FIND(" ",G9870)+1,LEN(G9870)),""),""),"")</f>
        <v/>
      </c>
      <c r="AC9870" s="51">
        <f>IFERROR(VALUE(MID($C9870,1,2)),0)</f>
        <v>0</v>
      </c>
      <c r="AD9870" s="44">
        <f>IFERROR(VALUE(MID($C9870,4,3)),0)</f>
        <v>0</v>
      </c>
      <c r="AE9870" s="51">
        <f>VALUE(RIGHT("00"&amp;AC9870,2)&amp;RIGHT("000"&amp;AD9870,3))</f>
        <v>0</v>
      </c>
    </row>
    <row r="9871" spans="1:31">
      <c r="A9871" s="60" t="str">
        <f>IF(G9871&amp;Q9871&lt;&gt;"",W9871&amp;Q9871,"")</f>
        <v/>
      </c>
      <c r="B9871" s="85" t="str">
        <f>IF(C9871&lt;&gt;"",LEFT(C9871,9),"")</f>
        <v/>
      </c>
      <c r="V9871" s="60" t="str">
        <f>W9871&amp;H9871</f>
        <v/>
      </c>
      <c r="W9871" s="60" t="str">
        <f>_xlfn.LET(_xlpm.TextCell,TEXT(G9871,"###"),IF(_xlpm.TextCell&lt;&gt;"",IF(StyleSpaceSplit,IFERROR(IF(FIND(" ",_xlpm.TextCell)&gt;=1,MID(_xlpm.TextCell,1,FIND(" ",_xlpm.TextCell)-1),_xlpm.TextCell),_xlpm.TextCell),_xlpm.TextCell),""))</f>
        <v/>
      </c>
      <c r="X9871" s="60" t="str">
        <f>IF(A9871&lt;&gt;"",IFERROR(IF(FIND(" ",G9871)&gt;=1,MID(G9871,FIND(" ",G9871)+1,LEN(G9871)),""),""),"")</f>
        <v/>
      </c>
      <c r="AC9871" s="51">
        <f>IFERROR(VALUE(MID($C9871,1,2)),0)</f>
        <v>0</v>
      </c>
      <c r="AD9871" s="44">
        <f>IFERROR(VALUE(MID($C9871,4,3)),0)</f>
        <v>0</v>
      </c>
      <c r="AE9871" s="51">
        <f>VALUE(RIGHT("00"&amp;AC9871,2)&amp;RIGHT("000"&amp;AD9871,3))</f>
        <v>0</v>
      </c>
    </row>
    <row r="9872" spans="1:31">
      <c r="A9872" s="60" t="str">
        <f>IF(G9872&amp;Q9872&lt;&gt;"",W9872&amp;Q9872,"")</f>
        <v/>
      </c>
      <c r="B9872" s="85" t="str">
        <f>IF(C9872&lt;&gt;"",LEFT(C9872,9),"")</f>
        <v/>
      </c>
      <c r="V9872" s="60" t="str">
        <f>W9872&amp;H9872</f>
        <v/>
      </c>
      <c r="W9872" s="60" t="str">
        <f>_xlfn.LET(_xlpm.TextCell,TEXT(G9872,"###"),IF(_xlpm.TextCell&lt;&gt;"",IF(StyleSpaceSplit,IFERROR(IF(FIND(" ",_xlpm.TextCell)&gt;=1,MID(_xlpm.TextCell,1,FIND(" ",_xlpm.TextCell)-1),_xlpm.TextCell),_xlpm.TextCell),_xlpm.TextCell),""))</f>
        <v/>
      </c>
      <c r="X9872" s="60" t="str">
        <f>IF(A9872&lt;&gt;"",IFERROR(IF(FIND(" ",G9872)&gt;=1,MID(G9872,FIND(" ",G9872)+1,LEN(G9872)),""),""),"")</f>
        <v/>
      </c>
      <c r="AC9872" s="51">
        <f>IFERROR(VALUE(MID($C9872,1,2)),0)</f>
        <v>0</v>
      </c>
      <c r="AD9872" s="44">
        <f>IFERROR(VALUE(MID($C9872,4,3)),0)</f>
        <v>0</v>
      </c>
      <c r="AE9872" s="51">
        <f>VALUE(RIGHT("00"&amp;AC9872,2)&amp;RIGHT("000"&amp;AD9872,3))</f>
        <v>0</v>
      </c>
    </row>
    <row r="9873" spans="1:31">
      <c r="A9873" s="60" t="str">
        <f>IF(G9873&amp;Q9873&lt;&gt;"",W9873&amp;Q9873,"")</f>
        <v/>
      </c>
      <c r="B9873" s="85" t="str">
        <f>IF(C9873&lt;&gt;"",LEFT(C9873,9),"")</f>
        <v/>
      </c>
      <c r="V9873" s="60" t="str">
        <f>W9873&amp;H9873</f>
        <v/>
      </c>
      <c r="W9873" s="60" t="str">
        <f>_xlfn.LET(_xlpm.TextCell,TEXT(G9873,"###"),IF(_xlpm.TextCell&lt;&gt;"",IF(StyleSpaceSplit,IFERROR(IF(FIND(" ",_xlpm.TextCell)&gt;=1,MID(_xlpm.TextCell,1,FIND(" ",_xlpm.TextCell)-1),_xlpm.TextCell),_xlpm.TextCell),_xlpm.TextCell),""))</f>
        <v/>
      </c>
      <c r="X9873" s="60" t="str">
        <f>IF(A9873&lt;&gt;"",IFERROR(IF(FIND(" ",G9873)&gt;=1,MID(G9873,FIND(" ",G9873)+1,LEN(G9873)),""),""),"")</f>
        <v/>
      </c>
      <c r="AC9873" s="51">
        <f>IFERROR(VALUE(MID($C9873,1,2)),0)</f>
        <v>0</v>
      </c>
      <c r="AD9873" s="44">
        <f>IFERROR(VALUE(MID($C9873,4,3)),0)</f>
        <v>0</v>
      </c>
      <c r="AE9873" s="51">
        <f>VALUE(RIGHT("00"&amp;AC9873,2)&amp;RIGHT("000"&amp;AD9873,3))</f>
        <v>0</v>
      </c>
    </row>
    <row r="9874" spans="1:31">
      <c r="A9874" s="60" t="str">
        <f>IF(G9874&amp;Q9874&lt;&gt;"",W9874&amp;Q9874,"")</f>
        <v/>
      </c>
      <c r="B9874" s="85" t="str">
        <f>IF(C9874&lt;&gt;"",LEFT(C9874,9),"")</f>
        <v/>
      </c>
      <c r="V9874" s="60" t="str">
        <f>W9874&amp;H9874</f>
        <v/>
      </c>
      <c r="W9874" s="60" t="str">
        <f>_xlfn.LET(_xlpm.TextCell,TEXT(G9874,"###"),IF(_xlpm.TextCell&lt;&gt;"",IF(StyleSpaceSplit,IFERROR(IF(FIND(" ",_xlpm.TextCell)&gt;=1,MID(_xlpm.TextCell,1,FIND(" ",_xlpm.TextCell)-1),_xlpm.TextCell),_xlpm.TextCell),_xlpm.TextCell),""))</f>
        <v/>
      </c>
      <c r="X9874" s="60" t="str">
        <f>IF(A9874&lt;&gt;"",IFERROR(IF(FIND(" ",G9874)&gt;=1,MID(G9874,FIND(" ",G9874)+1,LEN(G9874)),""),""),"")</f>
        <v/>
      </c>
      <c r="AC9874" s="51">
        <f>IFERROR(VALUE(MID($C9874,1,2)),0)</f>
        <v>0</v>
      </c>
      <c r="AD9874" s="44">
        <f>IFERROR(VALUE(MID($C9874,4,3)),0)</f>
        <v>0</v>
      </c>
      <c r="AE9874" s="51">
        <f>VALUE(RIGHT("00"&amp;AC9874,2)&amp;RIGHT("000"&amp;AD9874,3))</f>
        <v>0</v>
      </c>
    </row>
    <row r="9875" spans="1:31">
      <c r="A9875" s="60" t="str">
        <f>IF(G9875&amp;Q9875&lt;&gt;"",W9875&amp;Q9875,"")</f>
        <v/>
      </c>
      <c r="B9875" s="85" t="str">
        <f>IF(C9875&lt;&gt;"",LEFT(C9875,9),"")</f>
        <v/>
      </c>
      <c r="V9875" s="60" t="str">
        <f>W9875&amp;H9875</f>
        <v/>
      </c>
      <c r="W9875" s="60" t="str">
        <f>_xlfn.LET(_xlpm.TextCell,TEXT(G9875,"###"),IF(_xlpm.TextCell&lt;&gt;"",IF(StyleSpaceSplit,IFERROR(IF(FIND(" ",_xlpm.TextCell)&gt;=1,MID(_xlpm.TextCell,1,FIND(" ",_xlpm.TextCell)-1),_xlpm.TextCell),_xlpm.TextCell),_xlpm.TextCell),""))</f>
        <v/>
      </c>
      <c r="X9875" s="60" t="str">
        <f>IF(A9875&lt;&gt;"",IFERROR(IF(FIND(" ",G9875)&gt;=1,MID(G9875,FIND(" ",G9875)+1,LEN(G9875)),""),""),"")</f>
        <v/>
      </c>
      <c r="AC9875" s="51">
        <f>IFERROR(VALUE(MID($C9875,1,2)),0)</f>
        <v>0</v>
      </c>
      <c r="AD9875" s="44">
        <f>IFERROR(VALUE(MID($C9875,4,3)),0)</f>
        <v>0</v>
      </c>
      <c r="AE9875" s="51">
        <f>VALUE(RIGHT("00"&amp;AC9875,2)&amp;RIGHT("000"&amp;AD9875,3))</f>
        <v>0</v>
      </c>
    </row>
    <row r="9876" spans="1:31">
      <c r="A9876" s="60" t="str">
        <f>IF(G9876&amp;Q9876&lt;&gt;"",W9876&amp;Q9876,"")</f>
        <v/>
      </c>
      <c r="B9876" s="85" t="str">
        <f>IF(C9876&lt;&gt;"",LEFT(C9876,9),"")</f>
        <v/>
      </c>
      <c r="V9876" s="60" t="str">
        <f>W9876&amp;H9876</f>
        <v/>
      </c>
      <c r="W9876" s="60" t="str">
        <f>_xlfn.LET(_xlpm.TextCell,TEXT(G9876,"###"),IF(_xlpm.TextCell&lt;&gt;"",IF(StyleSpaceSplit,IFERROR(IF(FIND(" ",_xlpm.TextCell)&gt;=1,MID(_xlpm.TextCell,1,FIND(" ",_xlpm.TextCell)-1),_xlpm.TextCell),_xlpm.TextCell),_xlpm.TextCell),""))</f>
        <v/>
      </c>
      <c r="X9876" s="60" t="str">
        <f>IF(A9876&lt;&gt;"",IFERROR(IF(FIND(" ",G9876)&gt;=1,MID(G9876,FIND(" ",G9876)+1,LEN(G9876)),""),""),"")</f>
        <v/>
      </c>
      <c r="AC9876" s="51">
        <f>IFERROR(VALUE(MID($C9876,1,2)),0)</f>
        <v>0</v>
      </c>
      <c r="AD9876" s="44">
        <f>IFERROR(VALUE(MID($C9876,4,3)),0)</f>
        <v>0</v>
      </c>
      <c r="AE9876" s="51">
        <f>VALUE(RIGHT("00"&amp;AC9876,2)&amp;RIGHT("000"&amp;AD9876,3))</f>
        <v>0</v>
      </c>
    </row>
    <row r="9877" spans="1:31">
      <c r="A9877" s="60" t="str">
        <f>IF(G9877&amp;Q9877&lt;&gt;"",W9877&amp;Q9877,"")</f>
        <v/>
      </c>
      <c r="B9877" s="85" t="str">
        <f>IF(C9877&lt;&gt;"",LEFT(C9877,9),"")</f>
        <v/>
      </c>
      <c r="V9877" s="60" t="str">
        <f>W9877&amp;H9877</f>
        <v/>
      </c>
      <c r="W9877" s="60" t="str">
        <f>_xlfn.LET(_xlpm.TextCell,TEXT(G9877,"###"),IF(_xlpm.TextCell&lt;&gt;"",IF(StyleSpaceSplit,IFERROR(IF(FIND(" ",_xlpm.TextCell)&gt;=1,MID(_xlpm.TextCell,1,FIND(" ",_xlpm.TextCell)-1),_xlpm.TextCell),_xlpm.TextCell),_xlpm.TextCell),""))</f>
        <v/>
      </c>
      <c r="X9877" s="60" t="str">
        <f>IF(A9877&lt;&gt;"",IFERROR(IF(FIND(" ",G9877)&gt;=1,MID(G9877,FIND(" ",G9877)+1,LEN(G9877)),""),""),"")</f>
        <v/>
      </c>
      <c r="AC9877" s="51">
        <f>IFERROR(VALUE(MID($C9877,1,2)),0)</f>
        <v>0</v>
      </c>
      <c r="AD9877" s="44">
        <f>IFERROR(VALUE(MID($C9877,4,3)),0)</f>
        <v>0</v>
      </c>
      <c r="AE9877" s="51">
        <f>VALUE(RIGHT("00"&amp;AC9877,2)&amp;RIGHT("000"&amp;AD9877,3))</f>
        <v>0</v>
      </c>
    </row>
    <row r="9878" spans="1:31">
      <c r="A9878" s="60" t="str">
        <f>IF(G9878&amp;Q9878&lt;&gt;"",W9878&amp;Q9878,"")</f>
        <v/>
      </c>
      <c r="B9878" s="85" t="str">
        <f>IF(C9878&lt;&gt;"",LEFT(C9878,9),"")</f>
        <v/>
      </c>
      <c r="V9878" s="60" t="str">
        <f>W9878&amp;H9878</f>
        <v/>
      </c>
      <c r="W9878" s="60" t="str">
        <f>_xlfn.LET(_xlpm.TextCell,TEXT(G9878,"###"),IF(_xlpm.TextCell&lt;&gt;"",IF(StyleSpaceSplit,IFERROR(IF(FIND(" ",_xlpm.TextCell)&gt;=1,MID(_xlpm.TextCell,1,FIND(" ",_xlpm.TextCell)-1),_xlpm.TextCell),_xlpm.TextCell),_xlpm.TextCell),""))</f>
        <v/>
      </c>
      <c r="X9878" s="60" t="str">
        <f>IF(A9878&lt;&gt;"",IFERROR(IF(FIND(" ",G9878)&gt;=1,MID(G9878,FIND(" ",G9878)+1,LEN(G9878)),""),""),"")</f>
        <v/>
      </c>
      <c r="AC9878" s="51">
        <f>IFERROR(VALUE(MID($C9878,1,2)),0)</f>
        <v>0</v>
      </c>
      <c r="AD9878" s="44">
        <f>IFERROR(VALUE(MID($C9878,4,3)),0)</f>
        <v>0</v>
      </c>
      <c r="AE9878" s="51">
        <f>VALUE(RIGHT("00"&amp;AC9878,2)&amp;RIGHT("000"&amp;AD9878,3))</f>
        <v>0</v>
      </c>
    </row>
    <row r="9879" spans="1:31">
      <c r="A9879" s="60" t="str">
        <f>IF(G9879&amp;Q9879&lt;&gt;"",W9879&amp;Q9879,"")</f>
        <v/>
      </c>
      <c r="B9879" s="85" t="str">
        <f>IF(C9879&lt;&gt;"",LEFT(C9879,9),"")</f>
        <v/>
      </c>
      <c r="V9879" s="60" t="str">
        <f>W9879&amp;H9879</f>
        <v/>
      </c>
      <c r="W9879" s="60" t="str">
        <f>_xlfn.LET(_xlpm.TextCell,TEXT(G9879,"###"),IF(_xlpm.TextCell&lt;&gt;"",IF(StyleSpaceSplit,IFERROR(IF(FIND(" ",_xlpm.TextCell)&gt;=1,MID(_xlpm.TextCell,1,FIND(" ",_xlpm.TextCell)-1),_xlpm.TextCell),_xlpm.TextCell),_xlpm.TextCell),""))</f>
        <v/>
      </c>
      <c r="X9879" s="60" t="str">
        <f>IF(A9879&lt;&gt;"",IFERROR(IF(FIND(" ",G9879)&gt;=1,MID(G9879,FIND(" ",G9879)+1,LEN(G9879)),""),""),"")</f>
        <v/>
      </c>
      <c r="AC9879" s="51">
        <f>IFERROR(VALUE(MID($C9879,1,2)),0)</f>
        <v>0</v>
      </c>
      <c r="AD9879" s="44">
        <f>IFERROR(VALUE(MID($C9879,4,3)),0)</f>
        <v>0</v>
      </c>
      <c r="AE9879" s="51">
        <f>VALUE(RIGHT("00"&amp;AC9879,2)&amp;RIGHT("000"&amp;AD9879,3))</f>
        <v>0</v>
      </c>
    </row>
    <row r="9880" spans="1:31">
      <c r="A9880" s="60" t="str">
        <f>IF(G9880&amp;Q9880&lt;&gt;"",W9880&amp;Q9880,"")</f>
        <v/>
      </c>
      <c r="B9880" s="85" t="str">
        <f>IF(C9880&lt;&gt;"",LEFT(C9880,9),"")</f>
        <v/>
      </c>
      <c r="V9880" s="60" t="str">
        <f>W9880&amp;H9880</f>
        <v/>
      </c>
      <c r="W9880" s="60" t="str">
        <f>_xlfn.LET(_xlpm.TextCell,TEXT(G9880,"###"),IF(_xlpm.TextCell&lt;&gt;"",IF(StyleSpaceSplit,IFERROR(IF(FIND(" ",_xlpm.TextCell)&gt;=1,MID(_xlpm.TextCell,1,FIND(" ",_xlpm.TextCell)-1),_xlpm.TextCell),_xlpm.TextCell),_xlpm.TextCell),""))</f>
        <v/>
      </c>
      <c r="X9880" s="60" t="str">
        <f>IF(A9880&lt;&gt;"",IFERROR(IF(FIND(" ",G9880)&gt;=1,MID(G9880,FIND(" ",G9880)+1,LEN(G9880)),""),""),"")</f>
        <v/>
      </c>
      <c r="AC9880" s="51">
        <f>IFERROR(VALUE(MID($C9880,1,2)),0)</f>
        <v>0</v>
      </c>
      <c r="AD9880" s="44">
        <f>IFERROR(VALUE(MID($C9880,4,3)),0)</f>
        <v>0</v>
      </c>
      <c r="AE9880" s="51">
        <f>VALUE(RIGHT("00"&amp;AC9880,2)&amp;RIGHT("000"&amp;AD9880,3))</f>
        <v>0</v>
      </c>
    </row>
    <row r="9881" spans="1:31">
      <c r="A9881" s="60" t="str">
        <f>IF(G9881&amp;Q9881&lt;&gt;"",W9881&amp;Q9881,"")</f>
        <v/>
      </c>
      <c r="B9881" s="85" t="str">
        <f>IF(C9881&lt;&gt;"",LEFT(C9881,9),"")</f>
        <v/>
      </c>
      <c r="V9881" s="60" t="str">
        <f>W9881&amp;H9881</f>
        <v/>
      </c>
      <c r="W9881" s="60" t="str">
        <f>_xlfn.LET(_xlpm.TextCell,TEXT(G9881,"###"),IF(_xlpm.TextCell&lt;&gt;"",IF(StyleSpaceSplit,IFERROR(IF(FIND(" ",_xlpm.TextCell)&gt;=1,MID(_xlpm.TextCell,1,FIND(" ",_xlpm.TextCell)-1),_xlpm.TextCell),_xlpm.TextCell),_xlpm.TextCell),""))</f>
        <v/>
      </c>
      <c r="X9881" s="60" t="str">
        <f>IF(A9881&lt;&gt;"",IFERROR(IF(FIND(" ",G9881)&gt;=1,MID(G9881,FIND(" ",G9881)+1,LEN(G9881)),""),""),"")</f>
        <v/>
      </c>
      <c r="AC9881" s="51">
        <f>IFERROR(VALUE(MID($C9881,1,2)),0)</f>
        <v>0</v>
      </c>
      <c r="AD9881" s="44">
        <f>IFERROR(VALUE(MID($C9881,4,3)),0)</f>
        <v>0</v>
      </c>
      <c r="AE9881" s="51">
        <f>VALUE(RIGHT("00"&amp;AC9881,2)&amp;RIGHT("000"&amp;AD9881,3))</f>
        <v>0</v>
      </c>
    </row>
    <row r="9882" spans="1:31">
      <c r="A9882" s="60" t="str">
        <f>IF(G9882&amp;Q9882&lt;&gt;"",W9882&amp;Q9882,"")</f>
        <v/>
      </c>
      <c r="B9882" s="85" t="str">
        <f>IF(C9882&lt;&gt;"",LEFT(C9882,9),"")</f>
        <v/>
      </c>
      <c r="V9882" s="60" t="str">
        <f>W9882&amp;H9882</f>
        <v/>
      </c>
      <c r="W9882" s="60" t="str">
        <f>_xlfn.LET(_xlpm.TextCell,TEXT(G9882,"###"),IF(_xlpm.TextCell&lt;&gt;"",IF(StyleSpaceSplit,IFERROR(IF(FIND(" ",_xlpm.TextCell)&gt;=1,MID(_xlpm.TextCell,1,FIND(" ",_xlpm.TextCell)-1),_xlpm.TextCell),_xlpm.TextCell),_xlpm.TextCell),""))</f>
        <v/>
      </c>
      <c r="X9882" s="60" t="str">
        <f>IF(A9882&lt;&gt;"",IFERROR(IF(FIND(" ",G9882)&gt;=1,MID(G9882,FIND(" ",G9882)+1,LEN(G9882)),""),""),"")</f>
        <v/>
      </c>
      <c r="AC9882" s="51">
        <f>IFERROR(VALUE(MID($C9882,1,2)),0)</f>
        <v>0</v>
      </c>
      <c r="AD9882" s="44">
        <f>IFERROR(VALUE(MID($C9882,4,3)),0)</f>
        <v>0</v>
      </c>
      <c r="AE9882" s="51">
        <f>VALUE(RIGHT("00"&amp;AC9882,2)&amp;RIGHT("000"&amp;AD9882,3))</f>
        <v>0</v>
      </c>
    </row>
    <row r="9883" spans="1:31">
      <c r="A9883" s="60" t="str">
        <f>IF(G9883&amp;Q9883&lt;&gt;"",W9883&amp;Q9883,"")</f>
        <v/>
      </c>
      <c r="B9883" s="85" t="str">
        <f>IF(C9883&lt;&gt;"",LEFT(C9883,9),"")</f>
        <v/>
      </c>
      <c r="V9883" s="60" t="str">
        <f>W9883&amp;H9883</f>
        <v/>
      </c>
      <c r="W9883" s="60" t="str">
        <f>_xlfn.LET(_xlpm.TextCell,TEXT(G9883,"###"),IF(_xlpm.TextCell&lt;&gt;"",IF(StyleSpaceSplit,IFERROR(IF(FIND(" ",_xlpm.TextCell)&gt;=1,MID(_xlpm.TextCell,1,FIND(" ",_xlpm.TextCell)-1),_xlpm.TextCell),_xlpm.TextCell),_xlpm.TextCell),""))</f>
        <v/>
      </c>
      <c r="X9883" s="60" t="str">
        <f>IF(A9883&lt;&gt;"",IFERROR(IF(FIND(" ",G9883)&gt;=1,MID(G9883,FIND(" ",G9883)+1,LEN(G9883)),""),""),"")</f>
        <v/>
      </c>
      <c r="AC9883" s="51">
        <f>IFERROR(VALUE(MID($C9883,1,2)),0)</f>
        <v>0</v>
      </c>
      <c r="AD9883" s="44">
        <f>IFERROR(VALUE(MID($C9883,4,3)),0)</f>
        <v>0</v>
      </c>
      <c r="AE9883" s="51">
        <f>VALUE(RIGHT("00"&amp;AC9883,2)&amp;RIGHT("000"&amp;AD9883,3))</f>
        <v>0</v>
      </c>
    </row>
    <row r="9884" spans="1:31">
      <c r="A9884" s="60" t="str">
        <f>IF(G9884&amp;Q9884&lt;&gt;"",W9884&amp;Q9884,"")</f>
        <v/>
      </c>
      <c r="B9884" s="85" t="str">
        <f>IF(C9884&lt;&gt;"",LEFT(C9884,9),"")</f>
        <v/>
      </c>
      <c r="V9884" s="60" t="str">
        <f>W9884&amp;H9884</f>
        <v/>
      </c>
      <c r="W9884" s="60" t="str">
        <f>_xlfn.LET(_xlpm.TextCell,TEXT(G9884,"###"),IF(_xlpm.TextCell&lt;&gt;"",IF(StyleSpaceSplit,IFERROR(IF(FIND(" ",_xlpm.TextCell)&gt;=1,MID(_xlpm.TextCell,1,FIND(" ",_xlpm.TextCell)-1),_xlpm.TextCell),_xlpm.TextCell),_xlpm.TextCell),""))</f>
        <v/>
      </c>
      <c r="X9884" s="60" t="str">
        <f>IF(A9884&lt;&gt;"",IFERROR(IF(FIND(" ",G9884)&gt;=1,MID(G9884,FIND(" ",G9884)+1,LEN(G9884)),""),""),"")</f>
        <v/>
      </c>
      <c r="AC9884" s="51">
        <f>IFERROR(VALUE(MID($C9884,1,2)),0)</f>
        <v>0</v>
      </c>
      <c r="AD9884" s="44">
        <f>IFERROR(VALUE(MID($C9884,4,3)),0)</f>
        <v>0</v>
      </c>
      <c r="AE9884" s="51">
        <f>VALUE(RIGHT("00"&amp;AC9884,2)&amp;RIGHT("000"&amp;AD9884,3))</f>
        <v>0</v>
      </c>
    </row>
    <row r="9885" spans="1:31">
      <c r="A9885" s="60" t="str">
        <f>IF(G9885&amp;Q9885&lt;&gt;"",W9885&amp;Q9885,"")</f>
        <v/>
      </c>
      <c r="B9885" s="85" t="str">
        <f>IF(C9885&lt;&gt;"",LEFT(C9885,9),"")</f>
        <v/>
      </c>
      <c r="V9885" s="60" t="str">
        <f>W9885&amp;H9885</f>
        <v/>
      </c>
      <c r="W9885" s="60" t="str">
        <f>_xlfn.LET(_xlpm.TextCell,TEXT(G9885,"###"),IF(_xlpm.TextCell&lt;&gt;"",IF(StyleSpaceSplit,IFERROR(IF(FIND(" ",_xlpm.TextCell)&gt;=1,MID(_xlpm.TextCell,1,FIND(" ",_xlpm.TextCell)-1),_xlpm.TextCell),_xlpm.TextCell),_xlpm.TextCell),""))</f>
        <v/>
      </c>
      <c r="X9885" s="60" t="str">
        <f>IF(A9885&lt;&gt;"",IFERROR(IF(FIND(" ",G9885)&gt;=1,MID(G9885,FIND(" ",G9885)+1,LEN(G9885)),""),""),"")</f>
        <v/>
      </c>
      <c r="AC9885" s="51">
        <f>IFERROR(VALUE(MID($C9885,1,2)),0)</f>
        <v>0</v>
      </c>
      <c r="AD9885" s="44">
        <f>IFERROR(VALUE(MID($C9885,4,3)),0)</f>
        <v>0</v>
      </c>
      <c r="AE9885" s="51">
        <f>VALUE(RIGHT("00"&amp;AC9885,2)&amp;RIGHT("000"&amp;AD9885,3))</f>
        <v>0</v>
      </c>
    </row>
    <row r="9886" spans="1:31">
      <c r="A9886" s="60" t="str">
        <f>IF(G9886&amp;Q9886&lt;&gt;"",W9886&amp;Q9886,"")</f>
        <v/>
      </c>
      <c r="B9886" s="85" t="str">
        <f>IF(C9886&lt;&gt;"",LEFT(C9886,9),"")</f>
        <v/>
      </c>
      <c r="V9886" s="60" t="str">
        <f>W9886&amp;H9886</f>
        <v/>
      </c>
      <c r="W9886" s="60" t="str">
        <f>_xlfn.LET(_xlpm.TextCell,TEXT(G9886,"###"),IF(_xlpm.TextCell&lt;&gt;"",IF(StyleSpaceSplit,IFERROR(IF(FIND(" ",_xlpm.TextCell)&gt;=1,MID(_xlpm.TextCell,1,FIND(" ",_xlpm.TextCell)-1),_xlpm.TextCell),_xlpm.TextCell),_xlpm.TextCell),""))</f>
        <v/>
      </c>
      <c r="X9886" s="60" t="str">
        <f>IF(A9886&lt;&gt;"",IFERROR(IF(FIND(" ",G9886)&gt;=1,MID(G9886,FIND(" ",G9886)+1,LEN(G9886)),""),""),"")</f>
        <v/>
      </c>
      <c r="AC9886" s="51">
        <f>IFERROR(VALUE(MID($C9886,1,2)),0)</f>
        <v>0</v>
      </c>
      <c r="AD9886" s="44">
        <f>IFERROR(VALUE(MID($C9886,4,3)),0)</f>
        <v>0</v>
      </c>
      <c r="AE9886" s="51">
        <f>VALUE(RIGHT("00"&amp;AC9886,2)&amp;RIGHT("000"&amp;AD9886,3))</f>
        <v>0</v>
      </c>
    </row>
    <row r="9887" spans="1:31">
      <c r="A9887" s="60" t="str">
        <f>IF(G9887&amp;Q9887&lt;&gt;"",W9887&amp;Q9887,"")</f>
        <v/>
      </c>
      <c r="B9887" s="85" t="str">
        <f>IF(C9887&lt;&gt;"",LEFT(C9887,9),"")</f>
        <v/>
      </c>
      <c r="V9887" s="60" t="str">
        <f>W9887&amp;H9887</f>
        <v/>
      </c>
      <c r="W9887" s="60" t="str">
        <f>_xlfn.LET(_xlpm.TextCell,TEXT(G9887,"###"),IF(_xlpm.TextCell&lt;&gt;"",IF(StyleSpaceSplit,IFERROR(IF(FIND(" ",_xlpm.TextCell)&gt;=1,MID(_xlpm.TextCell,1,FIND(" ",_xlpm.TextCell)-1),_xlpm.TextCell),_xlpm.TextCell),_xlpm.TextCell),""))</f>
        <v/>
      </c>
      <c r="X9887" s="60" t="str">
        <f>IF(A9887&lt;&gt;"",IFERROR(IF(FIND(" ",G9887)&gt;=1,MID(G9887,FIND(" ",G9887)+1,LEN(G9887)),""),""),"")</f>
        <v/>
      </c>
      <c r="AC9887" s="51">
        <f>IFERROR(VALUE(MID($C9887,1,2)),0)</f>
        <v>0</v>
      </c>
      <c r="AD9887" s="44">
        <f>IFERROR(VALUE(MID($C9887,4,3)),0)</f>
        <v>0</v>
      </c>
      <c r="AE9887" s="51">
        <f>VALUE(RIGHT("00"&amp;AC9887,2)&amp;RIGHT("000"&amp;AD9887,3))</f>
        <v>0</v>
      </c>
    </row>
    <row r="9888" spans="1:31">
      <c r="A9888" s="60" t="str">
        <f>IF(G9888&amp;Q9888&lt;&gt;"",W9888&amp;Q9888,"")</f>
        <v/>
      </c>
      <c r="B9888" s="85" t="str">
        <f>IF(C9888&lt;&gt;"",LEFT(C9888,9),"")</f>
        <v/>
      </c>
      <c r="V9888" s="60" t="str">
        <f>W9888&amp;H9888</f>
        <v/>
      </c>
      <c r="W9888" s="60" t="str">
        <f>_xlfn.LET(_xlpm.TextCell,TEXT(G9888,"###"),IF(_xlpm.TextCell&lt;&gt;"",IF(StyleSpaceSplit,IFERROR(IF(FIND(" ",_xlpm.TextCell)&gt;=1,MID(_xlpm.TextCell,1,FIND(" ",_xlpm.TextCell)-1),_xlpm.TextCell),_xlpm.TextCell),_xlpm.TextCell),""))</f>
        <v/>
      </c>
      <c r="X9888" s="60" t="str">
        <f>IF(A9888&lt;&gt;"",IFERROR(IF(FIND(" ",G9888)&gt;=1,MID(G9888,FIND(" ",G9888)+1,LEN(G9888)),""),""),"")</f>
        <v/>
      </c>
      <c r="AC9888" s="51">
        <f>IFERROR(VALUE(MID($C9888,1,2)),0)</f>
        <v>0</v>
      </c>
      <c r="AD9888" s="44">
        <f>IFERROR(VALUE(MID($C9888,4,3)),0)</f>
        <v>0</v>
      </c>
      <c r="AE9888" s="51">
        <f>VALUE(RIGHT("00"&amp;AC9888,2)&amp;RIGHT("000"&amp;AD9888,3))</f>
        <v>0</v>
      </c>
    </row>
    <row r="9889" spans="1:31">
      <c r="A9889" s="60" t="str">
        <f>IF(G9889&amp;Q9889&lt;&gt;"",W9889&amp;Q9889,"")</f>
        <v/>
      </c>
      <c r="B9889" s="85" t="str">
        <f>IF(C9889&lt;&gt;"",LEFT(C9889,9),"")</f>
        <v/>
      </c>
      <c r="V9889" s="60" t="str">
        <f>W9889&amp;H9889</f>
        <v/>
      </c>
      <c r="W9889" s="60" t="str">
        <f>_xlfn.LET(_xlpm.TextCell,TEXT(G9889,"###"),IF(_xlpm.TextCell&lt;&gt;"",IF(StyleSpaceSplit,IFERROR(IF(FIND(" ",_xlpm.TextCell)&gt;=1,MID(_xlpm.TextCell,1,FIND(" ",_xlpm.TextCell)-1),_xlpm.TextCell),_xlpm.TextCell),_xlpm.TextCell),""))</f>
        <v/>
      </c>
      <c r="X9889" s="60" t="str">
        <f>IF(A9889&lt;&gt;"",IFERROR(IF(FIND(" ",G9889)&gt;=1,MID(G9889,FIND(" ",G9889)+1,LEN(G9889)),""),""),"")</f>
        <v/>
      </c>
      <c r="AC9889" s="51">
        <f>IFERROR(VALUE(MID($C9889,1,2)),0)</f>
        <v>0</v>
      </c>
      <c r="AD9889" s="44">
        <f>IFERROR(VALUE(MID($C9889,4,3)),0)</f>
        <v>0</v>
      </c>
      <c r="AE9889" s="51">
        <f>VALUE(RIGHT("00"&amp;AC9889,2)&amp;RIGHT("000"&amp;AD9889,3))</f>
        <v>0</v>
      </c>
    </row>
    <row r="9890" spans="1:31">
      <c r="A9890" s="60" t="str">
        <f>IF(G9890&amp;Q9890&lt;&gt;"",W9890&amp;Q9890,"")</f>
        <v/>
      </c>
      <c r="B9890" s="85" t="str">
        <f>IF(C9890&lt;&gt;"",LEFT(C9890,9),"")</f>
        <v/>
      </c>
      <c r="V9890" s="60" t="str">
        <f>W9890&amp;H9890</f>
        <v/>
      </c>
      <c r="W9890" s="60" t="str">
        <f>_xlfn.LET(_xlpm.TextCell,TEXT(G9890,"###"),IF(_xlpm.TextCell&lt;&gt;"",IF(StyleSpaceSplit,IFERROR(IF(FIND(" ",_xlpm.TextCell)&gt;=1,MID(_xlpm.TextCell,1,FIND(" ",_xlpm.TextCell)-1),_xlpm.TextCell),_xlpm.TextCell),_xlpm.TextCell),""))</f>
        <v/>
      </c>
      <c r="X9890" s="60" t="str">
        <f>IF(A9890&lt;&gt;"",IFERROR(IF(FIND(" ",G9890)&gt;=1,MID(G9890,FIND(" ",G9890)+1,LEN(G9890)),""),""),"")</f>
        <v/>
      </c>
      <c r="AC9890" s="51">
        <f>IFERROR(VALUE(MID($C9890,1,2)),0)</f>
        <v>0</v>
      </c>
      <c r="AD9890" s="44">
        <f>IFERROR(VALUE(MID($C9890,4,3)),0)</f>
        <v>0</v>
      </c>
      <c r="AE9890" s="51">
        <f>VALUE(RIGHT("00"&amp;AC9890,2)&amp;RIGHT("000"&amp;AD9890,3))</f>
        <v>0</v>
      </c>
    </row>
    <row r="9891" spans="1:31">
      <c r="A9891" s="60" t="str">
        <f>IF(G9891&amp;Q9891&lt;&gt;"",W9891&amp;Q9891,"")</f>
        <v/>
      </c>
      <c r="B9891" s="85" t="str">
        <f>IF(C9891&lt;&gt;"",LEFT(C9891,9),"")</f>
        <v/>
      </c>
      <c r="V9891" s="60" t="str">
        <f>W9891&amp;H9891</f>
        <v/>
      </c>
      <c r="W9891" s="60" t="str">
        <f>_xlfn.LET(_xlpm.TextCell,TEXT(G9891,"###"),IF(_xlpm.TextCell&lt;&gt;"",IF(StyleSpaceSplit,IFERROR(IF(FIND(" ",_xlpm.TextCell)&gt;=1,MID(_xlpm.TextCell,1,FIND(" ",_xlpm.TextCell)-1),_xlpm.TextCell),_xlpm.TextCell),_xlpm.TextCell),""))</f>
        <v/>
      </c>
      <c r="X9891" s="60" t="str">
        <f>IF(A9891&lt;&gt;"",IFERROR(IF(FIND(" ",G9891)&gt;=1,MID(G9891,FIND(" ",G9891)+1,LEN(G9891)),""),""),"")</f>
        <v/>
      </c>
      <c r="AC9891" s="51">
        <f>IFERROR(VALUE(MID($C9891,1,2)),0)</f>
        <v>0</v>
      </c>
      <c r="AD9891" s="44">
        <f>IFERROR(VALUE(MID($C9891,4,3)),0)</f>
        <v>0</v>
      </c>
      <c r="AE9891" s="51">
        <f>VALUE(RIGHT("00"&amp;AC9891,2)&amp;RIGHT("000"&amp;AD9891,3))</f>
        <v>0</v>
      </c>
    </row>
    <row r="9892" spans="1:31">
      <c r="A9892" s="60" t="str">
        <f>IF(G9892&amp;Q9892&lt;&gt;"",W9892&amp;Q9892,"")</f>
        <v/>
      </c>
      <c r="B9892" s="85" t="str">
        <f>IF(C9892&lt;&gt;"",LEFT(C9892,9),"")</f>
        <v/>
      </c>
      <c r="V9892" s="60" t="str">
        <f>W9892&amp;H9892</f>
        <v/>
      </c>
      <c r="W9892" s="60" t="str">
        <f>_xlfn.LET(_xlpm.TextCell,TEXT(G9892,"###"),IF(_xlpm.TextCell&lt;&gt;"",IF(StyleSpaceSplit,IFERROR(IF(FIND(" ",_xlpm.TextCell)&gt;=1,MID(_xlpm.TextCell,1,FIND(" ",_xlpm.TextCell)-1),_xlpm.TextCell),_xlpm.TextCell),_xlpm.TextCell),""))</f>
        <v/>
      </c>
      <c r="X9892" s="60" t="str">
        <f>IF(A9892&lt;&gt;"",IFERROR(IF(FIND(" ",G9892)&gt;=1,MID(G9892,FIND(" ",G9892)+1,LEN(G9892)),""),""),"")</f>
        <v/>
      </c>
      <c r="AC9892" s="51">
        <f>IFERROR(VALUE(MID($C9892,1,2)),0)</f>
        <v>0</v>
      </c>
      <c r="AD9892" s="44">
        <f>IFERROR(VALUE(MID($C9892,4,3)),0)</f>
        <v>0</v>
      </c>
      <c r="AE9892" s="51">
        <f>VALUE(RIGHT("00"&amp;AC9892,2)&amp;RIGHT("000"&amp;AD9892,3))</f>
        <v>0</v>
      </c>
    </row>
    <row r="9893" spans="1:31">
      <c r="A9893" s="60" t="str">
        <f>IF(G9893&amp;Q9893&lt;&gt;"",W9893&amp;Q9893,"")</f>
        <v/>
      </c>
      <c r="B9893" s="85" t="str">
        <f>IF(C9893&lt;&gt;"",LEFT(C9893,9),"")</f>
        <v/>
      </c>
      <c r="V9893" s="60" t="str">
        <f>W9893&amp;H9893</f>
        <v/>
      </c>
      <c r="W9893" s="60" t="str">
        <f>_xlfn.LET(_xlpm.TextCell,TEXT(G9893,"###"),IF(_xlpm.TextCell&lt;&gt;"",IF(StyleSpaceSplit,IFERROR(IF(FIND(" ",_xlpm.TextCell)&gt;=1,MID(_xlpm.TextCell,1,FIND(" ",_xlpm.TextCell)-1),_xlpm.TextCell),_xlpm.TextCell),_xlpm.TextCell),""))</f>
        <v/>
      </c>
      <c r="X9893" s="60" t="str">
        <f>IF(A9893&lt;&gt;"",IFERROR(IF(FIND(" ",G9893)&gt;=1,MID(G9893,FIND(" ",G9893)+1,LEN(G9893)),""),""),"")</f>
        <v/>
      </c>
      <c r="AC9893" s="51">
        <f>IFERROR(VALUE(MID($C9893,1,2)),0)</f>
        <v>0</v>
      </c>
      <c r="AD9893" s="44">
        <f>IFERROR(VALUE(MID($C9893,4,3)),0)</f>
        <v>0</v>
      </c>
      <c r="AE9893" s="51">
        <f>VALUE(RIGHT("00"&amp;AC9893,2)&amp;RIGHT("000"&amp;AD9893,3))</f>
        <v>0</v>
      </c>
    </row>
    <row r="9894" spans="1:31">
      <c r="A9894" s="60" t="str">
        <f>IF(G9894&amp;Q9894&lt;&gt;"",W9894&amp;Q9894,"")</f>
        <v/>
      </c>
      <c r="B9894" s="85" t="str">
        <f>IF(C9894&lt;&gt;"",LEFT(C9894,9),"")</f>
        <v/>
      </c>
      <c r="V9894" s="60" t="str">
        <f>W9894&amp;H9894</f>
        <v/>
      </c>
      <c r="W9894" s="60" t="str">
        <f>_xlfn.LET(_xlpm.TextCell,TEXT(G9894,"###"),IF(_xlpm.TextCell&lt;&gt;"",IF(StyleSpaceSplit,IFERROR(IF(FIND(" ",_xlpm.TextCell)&gt;=1,MID(_xlpm.TextCell,1,FIND(" ",_xlpm.TextCell)-1),_xlpm.TextCell),_xlpm.TextCell),_xlpm.TextCell),""))</f>
        <v/>
      </c>
      <c r="X9894" s="60" t="str">
        <f>IF(A9894&lt;&gt;"",IFERROR(IF(FIND(" ",G9894)&gt;=1,MID(G9894,FIND(" ",G9894)+1,LEN(G9894)),""),""),"")</f>
        <v/>
      </c>
      <c r="AC9894" s="51">
        <f>IFERROR(VALUE(MID($C9894,1,2)),0)</f>
        <v>0</v>
      </c>
      <c r="AD9894" s="44">
        <f>IFERROR(VALUE(MID($C9894,4,3)),0)</f>
        <v>0</v>
      </c>
      <c r="AE9894" s="51">
        <f>VALUE(RIGHT("00"&amp;AC9894,2)&amp;RIGHT("000"&amp;AD9894,3))</f>
        <v>0</v>
      </c>
    </row>
    <row r="9895" spans="1:31">
      <c r="A9895" s="60" t="str">
        <f>IF(G9895&amp;Q9895&lt;&gt;"",W9895&amp;Q9895,"")</f>
        <v/>
      </c>
      <c r="B9895" s="85" t="str">
        <f>IF(C9895&lt;&gt;"",LEFT(C9895,9),"")</f>
        <v/>
      </c>
      <c r="V9895" s="60" t="str">
        <f>W9895&amp;H9895</f>
        <v/>
      </c>
      <c r="W9895" s="60" t="str">
        <f>_xlfn.LET(_xlpm.TextCell,TEXT(G9895,"###"),IF(_xlpm.TextCell&lt;&gt;"",IF(StyleSpaceSplit,IFERROR(IF(FIND(" ",_xlpm.TextCell)&gt;=1,MID(_xlpm.TextCell,1,FIND(" ",_xlpm.TextCell)-1),_xlpm.TextCell),_xlpm.TextCell),_xlpm.TextCell),""))</f>
        <v/>
      </c>
      <c r="X9895" s="60" t="str">
        <f>IF(A9895&lt;&gt;"",IFERROR(IF(FIND(" ",G9895)&gt;=1,MID(G9895,FIND(" ",G9895)+1,LEN(G9895)),""),""),"")</f>
        <v/>
      </c>
      <c r="AC9895" s="51">
        <f>IFERROR(VALUE(MID($C9895,1,2)),0)</f>
        <v>0</v>
      </c>
      <c r="AD9895" s="44">
        <f>IFERROR(VALUE(MID($C9895,4,3)),0)</f>
        <v>0</v>
      </c>
      <c r="AE9895" s="51">
        <f>VALUE(RIGHT("00"&amp;AC9895,2)&amp;RIGHT("000"&amp;AD9895,3))</f>
        <v>0</v>
      </c>
    </row>
    <row r="9896" spans="1:31">
      <c r="A9896" s="60" t="str">
        <f>IF(G9896&amp;Q9896&lt;&gt;"",W9896&amp;Q9896,"")</f>
        <v/>
      </c>
      <c r="B9896" s="85" t="str">
        <f>IF(C9896&lt;&gt;"",LEFT(C9896,9),"")</f>
        <v/>
      </c>
      <c r="V9896" s="60" t="str">
        <f>W9896&amp;H9896</f>
        <v/>
      </c>
      <c r="W9896" s="60" t="str">
        <f>_xlfn.LET(_xlpm.TextCell,TEXT(G9896,"###"),IF(_xlpm.TextCell&lt;&gt;"",IF(StyleSpaceSplit,IFERROR(IF(FIND(" ",_xlpm.TextCell)&gt;=1,MID(_xlpm.TextCell,1,FIND(" ",_xlpm.TextCell)-1),_xlpm.TextCell),_xlpm.TextCell),_xlpm.TextCell),""))</f>
        <v/>
      </c>
      <c r="X9896" s="60" t="str">
        <f>IF(A9896&lt;&gt;"",IFERROR(IF(FIND(" ",G9896)&gt;=1,MID(G9896,FIND(" ",G9896)+1,LEN(G9896)),""),""),"")</f>
        <v/>
      </c>
      <c r="AC9896" s="51">
        <f>IFERROR(VALUE(MID($C9896,1,2)),0)</f>
        <v>0</v>
      </c>
      <c r="AD9896" s="44">
        <f>IFERROR(VALUE(MID($C9896,4,3)),0)</f>
        <v>0</v>
      </c>
      <c r="AE9896" s="51">
        <f>VALUE(RIGHT("00"&amp;AC9896,2)&amp;RIGHT("000"&amp;AD9896,3))</f>
        <v>0</v>
      </c>
    </row>
    <row r="9897" spans="1:31">
      <c r="A9897" s="60" t="str">
        <f>IF(G9897&amp;Q9897&lt;&gt;"",W9897&amp;Q9897,"")</f>
        <v/>
      </c>
      <c r="B9897" s="85" t="str">
        <f>IF(C9897&lt;&gt;"",LEFT(C9897,9),"")</f>
        <v/>
      </c>
      <c r="V9897" s="60" t="str">
        <f>W9897&amp;H9897</f>
        <v/>
      </c>
      <c r="W9897" s="60" t="str">
        <f>_xlfn.LET(_xlpm.TextCell,TEXT(G9897,"###"),IF(_xlpm.TextCell&lt;&gt;"",IF(StyleSpaceSplit,IFERROR(IF(FIND(" ",_xlpm.TextCell)&gt;=1,MID(_xlpm.TextCell,1,FIND(" ",_xlpm.TextCell)-1),_xlpm.TextCell),_xlpm.TextCell),_xlpm.TextCell),""))</f>
        <v/>
      </c>
      <c r="X9897" s="60" t="str">
        <f>IF(A9897&lt;&gt;"",IFERROR(IF(FIND(" ",G9897)&gt;=1,MID(G9897,FIND(" ",G9897)+1,LEN(G9897)),""),""),"")</f>
        <v/>
      </c>
      <c r="AC9897" s="51">
        <f>IFERROR(VALUE(MID($C9897,1,2)),0)</f>
        <v>0</v>
      </c>
      <c r="AD9897" s="44">
        <f>IFERROR(VALUE(MID($C9897,4,3)),0)</f>
        <v>0</v>
      </c>
      <c r="AE9897" s="51">
        <f>VALUE(RIGHT("00"&amp;AC9897,2)&amp;RIGHT("000"&amp;AD9897,3))</f>
        <v>0</v>
      </c>
    </row>
    <row r="9898" spans="1:31">
      <c r="A9898" s="60" t="str">
        <f>IF(G9898&amp;Q9898&lt;&gt;"",W9898&amp;Q9898,"")</f>
        <v/>
      </c>
      <c r="B9898" s="85" t="str">
        <f>IF(C9898&lt;&gt;"",LEFT(C9898,9),"")</f>
        <v/>
      </c>
      <c r="V9898" s="60" t="str">
        <f>W9898&amp;H9898</f>
        <v/>
      </c>
      <c r="W9898" s="60" t="str">
        <f>_xlfn.LET(_xlpm.TextCell,TEXT(G9898,"###"),IF(_xlpm.TextCell&lt;&gt;"",IF(StyleSpaceSplit,IFERROR(IF(FIND(" ",_xlpm.TextCell)&gt;=1,MID(_xlpm.TextCell,1,FIND(" ",_xlpm.TextCell)-1),_xlpm.TextCell),_xlpm.TextCell),_xlpm.TextCell),""))</f>
        <v/>
      </c>
      <c r="X9898" s="60" t="str">
        <f>IF(A9898&lt;&gt;"",IFERROR(IF(FIND(" ",G9898)&gt;=1,MID(G9898,FIND(" ",G9898)+1,LEN(G9898)),""),""),"")</f>
        <v/>
      </c>
      <c r="AC9898" s="51">
        <f>IFERROR(VALUE(MID($C9898,1,2)),0)</f>
        <v>0</v>
      </c>
      <c r="AD9898" s="44">
        <f>IFERROR(VALUE(MID($C9898,4,3)),0)</f>
        <v>0</v>
      </c>
      <c r="AE9898" s="51">
        <f>VALUE(RIGHT("00"&amp;AC9898,2)&amp;RIGHT("000"&amp;AD9898,3))</f>
        <v>0</v>
      </c>
    </row>
    <row r="9899" spans="1:31">
      <c r="A9899" s="60" t="str">
        <f>IF(G9899&amp;Q9899&lt;&gt;"",W9899&amp;Q9899,"")</f>
        <v/>
      </c>
      <c r="B9899" s="85" t="str">
        <f>IF(C9899&lt;&gt;"",LEFT(C9899,9),"")</f>
        <v/>
      </c>
      <c r="V9899" s="60" t="str">
        <f>W9899&amp;H9899</f>
        <v/>
      </c>
      <c r="W9899" s="60" t="str">
        <f>_xlfn.LET(_xlpm.TextCell,TEXT(G9899,"###"),IF(_xlpm.TextCell&lt;&gt;"",IF(StyleSpaceSplit,IFERROR(IF(FIND(" ",_xlpm.TextCell)&gt;=1,MID(_xlpm.TextCell,1,FIND(" ",_xlpm.TextCell)-1),_xlpm.TextCell),_xlpm.TextCell),_xlpm.TextCell),""))</f>
        <v/>
      </c>
      <c r="X9899" s="60" t="str">
        <f>IF(A9899&lt;&gt;"",IFERROR(IF(FIND(" ",G9899)&gt;=1,MID(G9899,FIND(" ",G9899)+1,LEN(G9899)),""),""),"")</f>
        <v/>
      </c>
      <c r="AC9899" s="51">
        <f>IFERROR(VALUE(MID($C9899,1,2)),0)</f>
        <v>0</v>
      </c>
      <c r="AD9899" s="44">
        <f>IFERROR(VALUE(MID($C9899,4,3)),0)</f>
        <v>0</v>
      </c>
      <c r="AE9899" s="51">
        <f>VALUE(RIGHT("00"&amp;AC9899,2)&amp;RIGHT("000"&amp;AD9899,3))</f>
        <v>0</v>
      </c>
    </row>
    <row r="9900" spans="1:31">
      <c r="A9900" s="60" t="str">
        <f>IF(G9900&amp;Q9900&lt;&gt;"",W9900&amp;Q9900,"")</f>
        <v/>
      </c>
      <c r="B9900" s="85" t="str">
        <f>IF(C9900&lt;&gt;"",LEFT(C9900,9),"")</f>
        <v/>
      </c>
      <c r="V9900" s="60" t="str">
        <f>W9900&amp;H9900</f>
        <v/>
      </c>
      <c r="W9900" s="60" t="str">
        <f>_xlfn.LET(_xlpm.TextCell,TEXT(G9900,"###"),IF(_xlpm.TextCell&lt;&gt;"",IF(StyleSpaceSplit,IFERROR(IF(FIND(" ",_xlpm.TextCell)&gt;=1,MID(_xlpm.TextCell,1,FIND(" ",_xlpm.TextCell)-1),_xlpm.TextCell),_xlpm.TextCell),_xlpm.TextCell),""))</f>
        <v/>
      </c>
      <c r="X9900" s="60" t="str">
        <f>IF(A9900&lt;&gt;"",IFERROR(IF(FIND(" ",G9900)&gt;=1,MID(G9900,FIND(" ",G9900)+1,LEN(G9900)),""),""),"")</f>
        <v/>
      </c>
      <c r="AC9900" s="51">
        <f>IFERROR(VALUE(MID($C9900,1,2)),0)</f>
        <v>0</v>
      </c>
      <c r="AD9900" s="44">
        <f>IFERROR(VALUE(MID($C9900,4,3)),0)</f>
        <v>0</v>
      </c>
      <c r="AE9900" s="51">
        <f>VALUE(RIGHT("00"&amp;AC9900,2)&amp;RIGHT("000"&amp;AD9900,3))</f>
        <v>0</v>
      </c>
    </row>
    <row r="9901" spans="1:31">
      <c r="A9901" s="60" t="str">
        <f>IF(G9901&amp;Q9901&lt;&gt;"",W9901&amp;Q9901,"")</f>
        <v/>
      </c>
      <c r="B9901" s="85" t="str">
        <f>IF(C9901&lt;&gt;"",LEFT(C9901,9),"")</f>
        <v/>
      </c>
      <c r="V9901" s="60" t="str">
        <f>W9901&amp;H9901</f>
        <v/>
      </c>
      <c r="W9901" s="60" t="str">
        <f>_xlfn.LET(_xlpm.TextCell,TEXT(G9901,"###"),IF(_xlpm.TextCell&lt;&gt;"",IF(StyleSpaceSplit,IFERROR(IF(FIND(" ",_xlpm.TextCell)&gt;=1,MID(_xlpm.TextCell,1,FIND(" ",_xlpm.TextCell)-1),_xlpm.TextCell),_xlpm.TextCell),_xlpm.TextCell),""))</f>
        <v/>
      </c>
      <c r="X9901" s="60" t="str">
        <f>IF(A9901&lt;&gt;"",IFERROR(IF(FIND(" ",G9901)&gt;=1,MID(G9901,FIND(" ",G9901)+1,LEN(G9901)),""),""),"")</f>
        <v/>
      </c>
      <c r="AC9901" s="51">
        <f>IFERROR(VALUE(MID($C9901,1,2)),0)</f>
        <v>0</v>
      </c>
      <c r="AD9901" s="44">
        <f>IFERROR(VALUE(MID($C9901,4,3)),0)</f>
        <v>0</v>
      </c>
      <c r="AE9901" s="51">
        <f>VALUE(RIGHT("00"&amp;AC9901,2)&amp;RIGHT("000"&amp;AD9901,3))</f>
        <v>0</v>
      </c>
    </row>
    <row r="9902" spans="1:31">
      <c r="A9902" s="60" t="str">
        <f>IF(G9902&amp;Q9902&lt;&gt;"",W9902&amp;Q9902,"")</f>
        <v/>
      </c>
      <c r="B9902" s="85" t="str">
        <f>IF(C9902&lt;&gt;"",LEFT(C9902,9),"")</f>
        <v/>
      </c>
      <c r="V9902" s="60" t="str">
        <f>W9902&amp;H9902</f>
        <v/>
      </c>
      <c r="W9902" s="60" t="str">
        <f>_xlfn.LET(_xlpm.TextCell,TEXT(G9902,"###"),IF(_xlpm.TextCell&lt;&gt;"",IF(StyleSpaceSplit,IFERROR(IF(FIND(" ",_xlpm.TextCell)&gt;=1,MID(_xlpm.TextCell,1,FIND(" ",_xlpm.TextCell)-1),_xlpm.TextCell),_xlpm.TextCell),_xlpm.TextCell),""))</f>
        <v/>
      </c>
      <c r="X9902" s="60" t="str">
        <f>IF(A9902&lt;&gt;"",IFERROR(IF(FIND(" ",G9902)&gt;=1,MID(G9902,FIND(" ",G9902)+1,LEN(G9902)),""),""),"")</f>
        <v/>
      </c>
      <c r="AC9902" s="51">
        <f>IFERROR(VALUE(MID($C9902,1,2)),0)</f>
        <v>0</v>
      </c>
      <c r="AD9902" s="44">
        <f>IFERROR(VALUE(MID($C9902,4,3)),0)</f>
        <v>0</v>
      </c>
      <c r="AE9902" s="51">
        <f>VALUE(RIGHT("00"&amp;AC9902,2)&amp;RIGHT("000"&amp;AD9902,3))</f>
        <v>0</v>
      </c>
    </row>
    <row r="9903" spans="1:31">
      <c r="A9903" s="60" t="str">
        <f>IF(G9903&amp;Q9903&lt;&gt;"",W9903&amp;Q9903,"")</f>
        <v/>
      </c>
      <c r="B9903" s="85" t="str">
        <f>IF(C9903&lt;&gt;"",LEFT(C9903,9),"")</f>
        <v/>
      </c>
      <c r="V9903" s="60" t="str">
        <f>W9903&amp;H9903</f>
        <v/>
      </c>
      <c r="W9903" s="60" t="str">
        <f>_xlfn.LET(_xlpm.TextCell,TEXT(G9903,"###"),IF(_xlpm.TextCell&lt;&gt;"",IF(StyleSpaceSplit,IFERROR(IF(FIND(" ",_xlpm.TextCell)&gt;=1,MID(_xlpm.TextCell,1,FIND(" ",_xlpm.TextCell)-1),_xlpm.TextCell),_xlpm.TextCell),_xlpm.TextCell),""))</f>
        <v/>
      </c>
      <c r="X9903" s="60" t="str">
        <f>IF(A9903&lt;&gt;"",IFERROR(IF(FIND(" ",G9903)&gt;=1,MID(G9903,FIND(" ",G9903)+1,LEN(G9903)),""),""),"")</f>
        <v/>
      </c>
      <c r="AC9903" s="51">
        <f>IFERROR(VALUE(MID($C9903,1,2)),0)</f>
        <v>0</v>
      </c>
      <c r="AD9903" s="44">
        <f>IFERROR(VALUE(MID($C9903,4,3)),0)</f>
        <v>0</v>
      </c>
      <c r="AE9903" s="51">
        <f>VALUE(RIGHT("00"&amp;AC9903,2)&amp;RIGHT("000"&amp;AD9903,3))</f>
        <v>0</v>
      </c>
    </row>
    <row r="9904" spans="1:31">
      <c r="A9904" s="60" t="str">
        <f>IF(G9904&amp;Q9904&lt;&gt;"",W9904&amp;Q9904,"")</f>
        <v/>
      </c>
      <c r="B9904" s="85" t="str">
        <f>IF(C9904&lt;&gt;"",LEFT(C9904,9),"")</f>
        <v/>
      </c>
      <c r="V9904" s="60" t="str">
        <f>W9904&amp;H9904</f>
        <v/>
      </c>
      <c r="W9904" s="60" t="str">
        <f>_xlfn.LET(_xlpm.TextCell,TEXT(G9904,"###"),IF(_xlpm.TextCell&lt;&gt;"",IF(StyleSpaceSplit,IFERROR(IF(FIND(" ",_xlpm.TextCell)&gt;=1,MID(_xlpm.TextCell,1,FIND(" ",_xlpm.TextCell)-1),_xlpm.TextCell),_xlpm.TextCell),_xlpm.TextCell),""))</f>
        <v/>
      </c>
      <c r="X9904" s="60" t="str">
        <f>IF(A9904&lt;&gt;"",IFERROR(IF(FIND(" ",G9904)&gt;=1,MID(G9904,FIND(" ",G9904)+1,LEN(G9904)),""),""),"")</f>
        <v/>
      </c>
      <c r="AC9904" s="51">
        <f>IFERROR(VALUE(MID($C9904,1,2)),0)</f>
        <v>0</v>
      </c>
      <c r="AD9904" s="44">
        <f>IFERROR(VALUE(MID($C9904,4,3)),0)</f>
        <v>0</v>
      </c>
      <c r="AE9904" s="51">
        <f>VALUE(RIGHT("00"&amp;AC9904,2)&amp;RIGHT("000"&amp;AD9904,3))</f>
        <v>0</v>
      </c>
    </row>
    <row r="9905" spans="1:31">
      <c r="A9905" s="60" t="str">
        <f>IF(G9905&amp;Q9905&lt;&gt;"",W9905&amp;Q9905,"")</f>
        <v/>
      </c>
      <c r="B9905" s="85" t="str">
        <f>IF(C9905&lt;&gt;"",LEFT(C9905,9),"")</f>
        <v/>
      </c>
      <c r="V9905" s="60" t="str">
        <f>W9905&amp;H9905</f>
        <v/>
      </c>
      <c r="W9905" s="60" t="str">
        <f>_xlfn.LET(_xlpm.TextCell,TEXT(G9905,"###"),IF(_xlpm.TextCell&lt;&gt;"",IF(StyleSpaceSplit,IFERROR(IF(FIND(" ",_xlpm.TextCell)&gt;=1,MID(_xlpm.TextCell,1,FIND(" ",_xlpm.TextCell)-1),_xlpm.TextCell),_xlpm.TextCell),_xlpm.TextCell),""))</f>
        <v/>
      </c>
      <c r="X9905" s="60" t="str">
        <f>IF(A9905&lt;&gt;"",IFERROR(IF(FIND(" ",G9905)&gt;=1,MID(G9905,FIND(" ",G9905)+1,LEN(G9905)),""),""),"")</f>
        <v/>
      </c>
      <c r="AC9905" s="51">
        <f>IFERROR(VALUE(MID($C9905,1,2)),0)</f>
        <v>0</v>
      </c>
      <c r="AD9905" s="44">
        <f>IFERROR(VALUE(MID($C9905,4,3)),0)</f>
        <v>0</v>
      </c>
      <c r="AE9905" s="51">
        <f>VALUE(RIGHT("00"&amp;AC9905,2)&amp;RIGHT("000"&amp;AD9905,3))</f>
        <v>0</v>
      </c>
    </row>
    <row r="9906" spans="1:31">
      <c r="A9906" s="60" t="str">
        <f>IF(G9906&amp;Q9906&lt;&gt;"",W9906&amp;Q9906,"")</f>
        <v/>
      </c>
      <c r="B9906" s="85" t="str">
        <f>IF(C9906&lt;&gt;"",LEFT(C9906,9),"")</f>
        <v/>
      </c>
      <c r="V9906" s="60" t="str">
        <f>W9906&amp;H9906</f>
        <v/>
      </c>
      <c r="W9906" s="60" t="str">
        <f>_xlfn.LET(_xlpm.TextCell,TEXT(G9906,"###"),IF(_xlpm.TextCell&lt;&gt;"",IF(StyleSpaceSplit,IFERROR(IF(FIND(" ",_xlpm.TextCell)&gt;=1,MID(_xlpm.TextCell,1,FIND(" ",_xlpm.TextCell)-1),_xlpm.TextCell),_xlpm.TextCell),_xlpm.TextCell),""))</f>
        <v/>
      </c>
      <c r="X9906" s="60" t="str">
        <f>IF(A9906&lt;&gt;"",IFERROR(IF(FIND(" ",G9906)&gt;=1,MID(G9906,FIND(" ",G9906)+1,LEN(G9906)),""),""),"")</f>
        <v/>
      </c>
      <c r="AC9906" s="51">
        <f>IFERROR(VALUE(MID($C9906,1,2)),0)</f>
        <v>0</v>
      </c>
      <c r="AD9906" s="44">
        <f>IFERROR(VALUE(MID($C9906,4,3)),0)</f>
        <v>0</v>
      </c>
      <c r="AE9906" s="51">
        <f>VALUE(RIGHT("00"&amp;AC9906,2)&amp;RIGHT("000"&amp;AD9906,3))</f>
        <v>0</v>
      </c>
    </row>
    <row r="9907" spans="1:31">
      <c r="A9907" s="60" t="str">
        <f>IF(G9907&amp;Q9907&lt;&gt;"",W9907&amp;Q9907,"")</f>
        <v/>
      </c>
      <c r="B9907" s="85" t="str">
        <f>IF(C9907&lt;&gt;"",LEFT(C9907,9),"")</f>
        <v/>
      </c>
      <c r="V9907" s="60" t="str">
        <f>W9907&amp;H9907</f>
        <v/>
      </c>
      <c r="W9907" s="60" t="str">
        <f>_xlfn.LET(_xlpm.TextCell,TEXT(G9907,"###"),IF(_xlpm.TextCell&lt;&gt;"",IF(StyleSpaceSplit,IFERROR(IF(FIND(" ",_xlpm.TextCell)&gt;=1,MID(_xlpm.TextCell,1,FIND(" ",_xlpm.TextCell)-1),_xlpm.TextCell),_xlpm.TextCell),_xlpm.TextCell),""))</f>
        <v/>
      </c>
      <c r="X9907" s="60" t="str">
        <f>IF(A9907&lt;&gt;"",IFERROR(IF(FIND(" ",G9907)&gt;=1,MID(G9907,FIND(" ",G9907)+1,LEN(G9907)),""),""),"")</f>
        <v/>
      </c>
      <c r="AC9907" s="51">
        <f>IFERROR(VALUE(MID($C9907,1,2)),0)</f>
        <v>0</v>
      </c>
      <c r="AD9907" s="44">
        <f>IFERROR(VALUE(MID($C9907,4,3)),0)</f>
        <v>0</v>
      </c>
      <c r="AE9907" s="51">
        <f>VALUE(RIGHT("00"&amp;AC9907,2)&amp;RIGHT("000"&amp;AD9907,3))</f>
        <v>0</v>
      </c>
    </row>
    <row r="9908" spans="1:31">
      <c r="A9908" s="60" t="str">
        <f>IF(G9908&amp;Q9908&lt;&gt;"",W9908&amp;Q9908,"")</f>
        <v/>
      </c>
      <c r="B9908" s="85" t="str">
        <f>IF(C9908&lt;&gt;"",LEFT(C9908,9),"")</f>
        <v/>
      </c>
      <c r="V9908" s="60" t="str">
        <f>W9908&amp;H9908</f>
        <v/>
      </c>
      <c r="W9908" s="60" t="str">
        <f>_xlfn.LET(_xlpm.TextCell,TEXT(G9908,"###"),IF(_xlpm.TextCell&lt;&gt;"",IF(StyleSpaceSplit,IFERROR(IF(FIND(" ",_xlpm.TextCell)&gt;=1,MID(_xlpm.TextCell,1,FIND(" ",_xlpm.TextCell)-1),_xlpm.TextCell),_xlpm.TextCell),_xlpm.TextCell),""))</f>
        <v/>
      </c>
      <c r="X9908" s="60" t="str">
        <f>IF(A9908&lt;&gt;"",IFERROR(IF(FIND(" ",G9908)&gt;=1,MID(G9908,FIND(" ",G9908)+1,LEN(G9908)),""),""),"")</f>
        <v/>
      </c>
      <c r="AC9908" s="51">
        <f>IFERROR(VALUE(MID($C9908,1,2)),0)</f>
        <v>0</v>
      </c>
      <c r="AD9908" s="44">
        <f>IFERROR(VALUE(MID($C9908,4,3)),0)</f>
        <v>0</v>
      </c>
      <c r="AE9908" s="51">
        <f>VALUE(RIGHT("00"&amp;AC9908,2)&amp;RIGHT("000"&amp;AD9908,3))</f>
        <v>0</v>
      </c>
    </row>
    <row r="9909" spans="1:31">
      <c r="A9909" s="60" t="str">
        <f>IF(G9909&amp;Q9909&lt;&gt;"",W9909&amp;Q9909,"")</f>
        <v/>
      </c>
      <c r="B9909" s="85" t="str">
        <f>IF(C9909&lt;&gt;"",LEFT(C9909,9),"")</f>
        <v/>
      </c>
      <c r="V9909" s="60" t="str">
        <f>W9909&amp;H9909</f>
        <v/>
      </c>
      <c r="W9909" s="60" t="str">
        <f>_xlfn.LET(_xlpm.TextCell,TEXT(G9909,"###"),IF(_xlpm.TextCell&lt;&gt;"",IF(StyleSpaceSplit,IFERROR(IF(FIND(" ",_xlpm.TextCell)&gt;=1,MID(_xlpm.TextCell,1,FIND(" ",_xlpm.TextCell)-1),_xlpm.TextCell),_xlpm.TextCell),_xlpm.TextCell),""))</f>
        <v/>
      </c>
      <c r="X9909" s="60" t="str">
        <f>IF(A9909&lt;&gt;"",IFERROR(IF(FIND(" ",G9909)&gt;=1,MID(G9909,FIND(" ",G9909)+1,LEN(G9909)),""),""),"")</f>
        <v/>
      </c>
      <c r="AC9909" s="51">
        <f>IFERROR(VALUE(MID($C9909,1,2)),0)</f>
        <v>0</v>
      </c>
      <c r="AD9909" s="44">
        <f>IFERROR(VALUE(MID($C9909,4,3)),0)</f>
        <v>0</v>
      </c>
      <c r="AE9909" s="51">
        <f>VALUE(RIGHT("00"&amp;AC9909,2)&amp;RIGHT("000"&amp;AD9909,3))</f>
        <v>0</v>
      </c>
    </row>
    <row r="9910" spans="1:31">
      <c r="A9910" s="60" t="str">
        <f>IF(G9910&amp;Q9910&lt;&gt;"",W9910&amp;Q9910,"")</f>
        <v/>
      </c>
      <c r="B9910" s="85" t="str">
        <f>IF(C9910&lt;&gt;"",LEFT(C9910,9),"")</f>
        <v/>
      </c>
      <c r="V9910" s="60" t="str">
        <f>W9910&amp;H9910</f>
        <v/>
      </c>
      <c r="W9910" s="60" t="str">
        <f>_xlfn.LET(_xlpm.TextCell,TEXT(G9910,"###"),IF(_xlpm.TextCell&lt;&gt;"",IF(StyleSpaceSplit,IFERROR(IF(FIND(" ",_xlpm.TextCell)&gt;=1,MID(_xlpm.TextCell,1,FIND(" ",_xlpm.TextCell)-1),_xlpm.TextCell),_xlpm.TextCell),_xlpm.TextCell),""))</f>
        <v/>
      </c>
      <c r="X9910" s="60" t="str">
        <f>IF(A9910&lt;&gt;"",IFERROR(IF(FIND(" ",G9910)&gt;=1,MID(G9910,FIND(" ",G9910)+1,LEN(G9910)),""),""),"")</f>
        <v/>
      </c>
      <c r="AC9910" s="51">
        <f>IFERROR(VALUE(MID($C9910,1,2)),0)</f>
        <v>0</v>
      </c>
      <c r="AD9910" s="44">
        <f>IFERROR(VALUE(MID($C9910,4,3)),0)</f>
        <v>0</v>
      </c>
      <c r="AE9910" s="51">
        <f>VALUE(RIGHT("00"&amp;AC9910,2)&amp;RIGHT("000"&amp;AD9910,3))</f>
        <v>0</v>
      </c>
    </row>
    <row r="9911" spans="1:31">
      <c r="A9911" s="60" t="str">
        <f>IF(G9911&amp;Q9911&lt;&gt;"",W9911&amp;Q9911,"")</f>
        <v/>
      </c>
      <c r="B9911" s="85" t="str">
        <f>IF(C9911&lt;&gt;"",LEFT(C9911,9),"")</f>
        <v/>
      </c>
      <c r="V9911" s="60" t="str">
        <f>W9911&amp;H9911</f>
        <v/>
      </c>
      <c r="W9911" s="60" t="str">
        <f>_xlfn.LET(_xlpm.TextCell,TEXT(G9911,"###"),IF(_xlpm.TextCell&lt;&gt;"",IF(StyleSpaceSplit,IFERROR(IF(FIND(" ",_xlpm.TextCell)&gt;=1,MID(_xlpm.TextCell,1,FIND(" ",_xlpm.TextCell)-1),_xlpm.TextCell),_xlpm.TextCell),_xlpm.TextCell),""))</f>
        <v/>
      </c>
      <c r="X9911" s="60" t="str">
        <f>IF(A9911&lt;&gt;"",IFERROR(IF(FIND(" ",G9911)&gt;=1,MID(G9911,FIND(" ",G9911)+1,LEN(G9911)),""),""),"")</f>
        <v/>
      </c>
      <c r="AC9911" s="51">
        <f>IFERROR(VALUE(MID($C9911,1,2)),0)</f>
        <v>0</v>
      </c>
      <c r="AD9911" s="44">
        <f>IFERROR(VALUE(MID($C9911,4,3)),0)</f>
        <v>0</v>
      </c>
      <c r="AE9911" s="51">
        <f>VALUE(RIGHT("00"&amp;AC9911,2)&amp;RIGHT("000"&amp;AD9911,3))</f>
        <v>0</v>
      </c>
    </row>
    <row r="9912" spans="1:31">
      <c r="A9912" s="60" t="str">
        <f>IF(G9912&amp;Q9912&lt;&gt;"",W9912&amp;Q9912,"")</f>
        <v/>
      </c>
      <c r="B9912" s="85" t="str">
        <f>IF(C9912&lt;&gt;"",LEFT(C9912,9),"")</f>
        <v/>
      </c>
      <c r="V9912" s="60" t="str">
        <f>W9912&amp;H9912</f>
        <v/>
      </c>
      <c r="W9912" s="60" t="str">
        <f>_xlfn.LET(_xlpm.TextCell,TEXT(G9912,"###"),IF(_xlpm.TextCell&lt;&gt;"",IF(StyleSpaceSplit,IFERROR(IF(FIND(" ",_xlpm.TextCell)&gt;=1,MID(_xlpm.TextCell,1,FIND(" ",_xlpm.TextCell)-1),_xlpm.TextCell),_xlpm.TextCell),_xlpm.TextCell),""))</f>
        <v/>
      </c>
      <c r="X9912" s="60" t="str">
        <f>IF(A9912&lt;&gt;"",IFERROR(IF(FIND(" ",G9912)&gt;=1,MID(G9912,FIND(" ",G9912)+1,LEN(G9912)),""),""),"")</f>
        <v/>
      </c>
      <c r="AC9912" s="51">
        <f>IFERROR(VALUE(MID($C9912,1,2)),0)</f>
        <v>0</v>
      </c>
      <c r="AD9912" s="44">
        <f>IFERROR(VALUE(MID($C9912,4,3)),0)</f>
        <v>0</v>
      </c>
      <c r="AE9912" s="51">
        <f>VALUE(RIGHT("00"&amp;AC9912,2)&amp;RIGHT("000"&amp;AD9912,3))</f>
        <v>0</v>
      </c>
    </row>
    <row r="9913" spans="1:31">
      <c r="A9913" s="60" t="str">
        <f>IF(G9913&amp;Q9913&lt;&gt;"",W9913&amp;Q9913,"")</f>
        <v/>
      </c>
      <c r="B9913" s="85" t="str">
        <f>IF(C9913&lt;&gt;"",LEFT(C9913,9),"")</f>
        <v/>
      </c>
      <c r="V9913" s="60" t="str">
        <f>W9913&amp;H9913</f>
        <v/>
      </c>
      <c r="W9913" s="60" t="str">
        <f>_xlfn.LET(_xlpm.TextCell,TEXT(G9913,"###"),IF(_xlpm.TextCell&lt;&gt;"",IF(StyleSpaceSplit,IFERROR(IF(FIND(" ",_xlpm.TextCell)&gt;=1,MID(_xlpm.TextCell,1,FIND(" ",_xlpm.TextCell)-1),_xlpm.TextCell),_xlpm.TextCell),_xlpm.TextCell),""))</f>
        <v/>
      </c>
      <c r="X9913" s="60" t="str">
        <f>IF(A9913&lt;&gt;"",IFERROR(IF(FIND(" ",G9913)&gt;=1,MID(G9913,FIND(" ",G9913)+1,LEN(G9913)),""),""),"")</f>
        <v/>
      </c>
      <c r="AC9913" s="51">
        <f>IFERROR(VALUE(MID($C9913,1,2)),0)</f>
        <v>0</v>
      </c>
      <c r="AD9913" s="44">
        <f>IFERROR(VALUE(MID($C9913,4,3)),0)</f>
        <v>0</v>
      </c>
      <c r="AE9913" s="51">
        <f>VALUE(RIGHT("00"&amp;AC9913,2)&amp;RIGHT("000"&amp;AD9913,3))</f>
        <v>0</v>
      </c>
    </row>
    <row r="9914" spans="1:31">
      <c r="A9914" s="60" t="str">
        <f>IF(G9914&amp;Q9914&lt;&gt;"",W9914&amp;Q9914,"")</f>
        <v/>
      </c>
      <c r="B9914" s="85" t="str">
        <f>IF(C9914&lt;&gt;"",LEFT(C9914,9),"")</f>
        <v/>
      </c>
      <c r="V9914" s="60" t="str">
        <f>W9914&amp;H9914</f>
        <v/>
      </c>
      <c r="W9914" s="60" t="str">
        <f>_xlfn.LET(_xlpm.TextCell,TEXT(G9914,"###"),IF(_xlpm.TextCell&lt;&gt;"",IF(StyleSpaceSplit,IFERROR(IF(FIND(" ",_xlpm.TextCell)&gt;=1,MID(_xlpm.TextCell,1,FIND(" ",_xlpm.TextCell)-1),_xlpm.TextCell),_xlpm.TextCell),_xlpm.TextCell),""))</f>
        <v/>
      </c>
      <c r="X9914" s="60" t="str">
        <f>IF(A9914&lt;&gt;"",IFERROR(IF(FIND(" ",G9914)&gt;=1,MID(G9914,FIND(" ",G9914)+1,LEN(G9914)),""),""),"")</f>
        <v/>
      </c>
      <c r="AC9914" s="51">
        <f>IFERROR(VALUE(MID($C9914,1,2)),0)</f>
        <v>0</v>
      </c>
      <c r="AD9914" s="44">
        <f>IFERROR(VALUE(MID($C9914,4,3)),0)</f>
        <v>0</v>
      </c>
      <c r="AE9914" s="51">
        <f>VALUE(RIGHT("00"&amp;AC9914,2)&amp;RIGHT("000"&amp;AD9914,3))</f>
        <v>0</v>
      </c>
    </row>
    <row r="9915" spans="1:31">
      <c r="A9915" s="60" t="str">
        <f>IF(G9915&amp;Q9915&lt;&gt;"",W9915&amp;Q9915,"")</f>
        <v/>
      </c>
      <c r="B9915" s="85" t="str">
        <f>IF(C9915&lt;&gt;"",LEFT(C9915,9),"")</f>
        <v/>
      </c>
      <c r="V9915" s="60" t="str">
        <f>W9915&amp;H9915</f>
        <v/>
      </c>
      <c r="W9915" s="60" t="str">
        <f>_xlfn.LET(_xlpm.TextCell,TEXT(G9915,"###"),IF(_xlpm.TextCell&lt;&gt;"",IF(StyleSpaceSplit,IFERROR(IF(FIND(" ",_xlpm.TextCell)&gt;=1,MID(_xlpm.TextCell,1,FIND(" ",_xlpm.TextCell)-1),_xlpm.TextCell),_xlpm.TextCell),_xlpm.TextCell),""))</f>
        <v/>
      </c>
      <c r="X9915" s="60" t="str">
        <f>IF(A9915&lt;&gt;"",IFERROR(IF(FIND(" ",G9915)&gt;=1,MID(G9915,FIND(" ",G9915)+1,LEN(G9915)),""),""),"")</f>
        <v/>
      </c>
      <c r="AC9915" s="51">
        <f>IFERROR(VALUE(MID($C9915,1,2)),0)</f>
        <v>0</v>
      </c>
      <c r="AD9915" s="44">
        <f>IFERROR(VALUE(MID($C9915,4,3)),0)</f>
        <v>0</v>
      </c>
      <c r="AE9915" s="51">
        <f>VALUE(RIGHT("00"&amp;AC9915,2)&amp;RIGHT("000"&amp;AD9915,3))</f>
        <v>0</v>
      </c>
    </row>
    <row r="9916" spans="1:31">
      <c r="A9916" s="60" t="str">
        <f>IF(G9916&amp;Q9916&lt;&gt;"",W9916&amp;Q9916,"")</f>
        <v/>
      </c>
      <c r="B9916" s="85" t="str">
        <f>IF(C9916&lt;&gt;"",LEFT(C9916,9),"")</f>
        <v/>
      </c>
      <c r="V9916" s="60" t="str">
        <f>W9916&amp;H9916</f>
        <v/>
      </c>
      <c r="W9916" s="60" t="str">
        <f>_xlfn.LET(_xlpm.TextCell,TEXT(G9916,"###"),IF(_xlpm.TextCell&lt;&gt;"",IF(StyleSpaceSplit,IFERROR(IF(FIND(" ",_xlpm.TextCell)&gt;=1,MID(_xlpm.TextCell,1,FIND(" ",_xlpm.TextCell)-1),_xlpm.TextCell),_xlpm.TextCell),_xlpm.TextCell),""))</f>
        <v/>
      </c>
      <c r="X9916" s="60" t="str">
        <f>IF(A9916&lt;&gt;"",IFERROR(IF(FIND(" ",G9916)&gt;=1,MID(G9916,FIND(" ",G9916)+1,LEN(G9916)),""),""),"")</f>
        <v/>
      </c>
      <c r="AC9916" s="51">
        <f>IFERROR(VALUE(MID($C9916,1,2)),0)</f>
        <v>0</v>
      </c>
      <c r="AD9916" s="44">
        <f>IFERROR(VALUE(MID($C9916,4,3)),0)</f>
        <v>0</v>
      </c>
      <c r="AE9916" s="51">
        <f>VALUE(RIGHT("00"&amp;AC9916,2)&amp;RIGHT("000"&amp;AD9916,3))</f>
        <v>0</v>
      </c>
    </row>
    <row r="9917" spans="1:31">
      <c r="A9917" s="60" t="str">
        <f>IF(G9917&amp;Q9917&lt;&gt;"",W9917&amp;Q9917,"")</f>
        <v/>
      </c>
      <c r="B9917" s="85" t="str">
        <f>IF(C9917&lt;&gt;"",LEFT(C9917,9),"")</f>
        <v/>
      </c>
      <c r="V9917" s="60" t="str">
        <f>W9917&amp;H9917</f>
        <v/>
      </c>
      <c r="W9917" s="60" t="str">
        <f>_xlfn.LET(_xlpm.TextCell,TEXT(G9917,"###"),IF(_xlpm.TextCell&lt;&gt;"",IF(StyleSpaceSplit,IFERROR(IF(FIND(" ",_xlpm.TextCell)&gt;=1,MID(_xlpm.TextCell,1,FIND(" ",_xlpm.TextCell)-1),_xlpm.TextCell),_xlpm.TextCell),_xlpm.TextCell),""))</f>
        <v/>
      </c>
      <c r="X9917" s="60" t="str">
        <f>IF(A9917&lt;&gt;"",IFERROR(IF(FIND(" ",G9917)&gt;=1,MID(G9917,FIND(" ",G9917)+1,LEN(G9917)),""),""),"")</f>
        <v/>
      </c>
      <c r="AC9917" s="51">
        <f>IFERROR(VALUE(MID($C9917,1,2)),0)</f>
        <v>0</v>
      </c>
      <c r="AD9917" s="44">
        <f>IFERROR(VALUE(MID($C9917,4,3)),0)</f>
        <v>0</v>
      </c>
      <c r="AE9917" s="51">
        <f>VALUE(RIGHT("00"&amp;AC9917,2)&amp;RIGHT("000"&amp;AD9917,3))</f>
        <v>0</v>
      </c>
    </row>
    <row r="9918" spans="1:31">
      <c r="A9918" s="60" t="str">
        <f>IF(G9918&amp;Q9918&lt;&gt;"",W9918&amp;Q9918,"")</f>
        <v/>
      </c>
      <c r="B9918" s="85" t="str">
        <f>IF(C9918&lt;&gt;"",LEFT(C9918,9),"")</f>
        <v/>
      </c>
      <c r="V9918" s="60" t="str">
        <f>W9918&amp;H9918</f>
        <v/>
      </c>
      <c r="W9918" s="60" t="str">
        <f>_xlfn.LET(_xlpm.TextCell,TEXT(G9918,"###"),IF(_xlpm.TextCell&lt;&gt;"",IF(StyleSpaceSplit,IFERROR(IF(FIND(" ",_xlpm.TextCell)&gt;=1,MID(_xlpm.TextCell,1,FIND(" ",_xlpm.TextCell)-1),_xlpm.TextCell),_xlpm.TextCell),_xlpm.TextCell),""))</f>
        <v/>
      </c>
      <c r="X9918" s="60" t="str">
        <f>IF(A9918&lt;&gt;"",IFERROR(IF(FIND(" ",G9918)&gt;=1,MID(G9918,FIND(" ",G9918)+1,LEN(G9918)),""),""),"")</f>
        <v/>
      </c>
      <c r="AC9918" s="51">
        <f>IFERROR(VALUE(MID($C9918,1,2)),0)</f>
        <v>0</v>
      </c>
      <c r="AD9918" s="44">
        <f>IFERROR(VALUE(MID($C9918,4,3)),0)</f>
        <v>0</v>
      </c>
      <c r="AE9918" s="51">
        <f>VALUE(RIGHT("00"&amp;AC9918,2)&amp;RIGHT("000"&amp;AD9918,3))</f>
        <v>0</v>
      </c>
    </row>
    <row r="9919" spans="1:31">
      <c r="A9919" s="60" t="str">
        <f>IF(G9919&amp;Q9919&lt;&gt;"",W9919&amp;Q9919,"")</f>
        <v/>
      </c>
      <c r="B9919" s="85" t="str">
        <f>IF(C9919&lt;&gt;"",LEFT(C9919,9),"")</f>
        <v/>
      </c>
      <c r="V9919" s="60" t="str">
        <f>W9919&amp;H9919</f>
        <v/>
      </c>
      <c r="W9919" s="60" t="str">
        <f>_xlfn.LET(_xlpm.TextCell,TEXT(G9919,"###"),IF(_xlpm.TextCell&lt;&gt;"",IF(StyleSpaceSplit,IFERROR(IF(FIND(" ",_xlpm.TextCell)&gt;=1,MID(_xlpm.TextCell,1,FIND(" ",_xlpm.TextCell)-1),_xlpm.TextCell),_xlpm.TextCell),_xlpm.TextCell),""))</f>
        <v/>
      </c>
      <c r="X9919" s="60" t="str">
        <f>IF(A9919&lt;&gt;"",IFERROR(IF(FIND(" ",G9919)&gt;=1,MID(G9919,FIND(" ",G9919)+1,LEN(G9919)),""),""),"")</f>
        <v/>
      </c>
      <c r="AC9919" s="51">
        <f>IFERROR(VALUE(MID($C9919,1,2)),0)</f>
        <v>0</v>
      </c>
      <c r="AD9919" s="44">
        <f>IFERROR(VALUE(MID($C9919,4,3)),0)</f>
        <v>0</v>
      </c>
      <c r="AE9919" s="51">
        <f>VALUE(RIGHT("00"&amp;AC9919,2)&amp;RIGHT("000"&amp;AD9919,3))</f>
        <v>0</v>
      </c>
    </row>
    <row r="9920" spans="1:31">
      <c r="A9920" s="60" t="str">
        <f>IF(G9920&amp;Q9920&lt;&gt;"",W9920&amp;Q9920,"")</f>
        <v/>
      </c>
      <c r="B9920" s="85" t="str">
        <f>IF(C9920&lt;&gt;"",LEFT(C9920,9),"")</f>
        <v/>
      </c>
      <c r="V9920" s="60" t="str">
        <f>W9920&amp;H9920</f>
        <v/>
      </c>
      <c r="W9920" s="60" t="str">
        <f>_xlfn.LET(_xlpm.TextCell,TEXT(G9920,"###"),IF(_xlpm.TextCell&lt;&gt;"",IF(StyleSpaceSplit,IFERROR(IF(FIND(" ",_xlpm.TextCell)&gt;=1,MID(_xlpm.TextCell,1,FIND(" ",_xlpm.TextCell)-1),_xlpm.TextCell),_xlpm.TextCell),_xlpm.TextCell),""))</f>
        <v/>
      </c>
      <c r="X9920" s="60" t="str">
        <f>IF(A9920&lt;&gt;"",IFERROR(IF(FIND(" ",G9920)&gt;=1,MID(G9920,FIND(" ",G9920)+1,LEN(G9920)),""),""),"")</f>
        <v/>
      </c>
      <c r="AC9920" s="51">
        <f>IFERROR(VALUE(MID($C9920,1,2)),0)</f>
        <v>0</v>
      </c>
      <c r="AD9920" s="44">
        <f>IFERROR(VALUE(MID($C9920,4,3)),0)</f>
        <v>0</v>
      </c>
      <c r="AE9920" s="51">
        <f>VALUE(RIGHT("00"&amp;AC9920,2)&amp;RIGHT("000"&amp;AD9920,3))</f>
        <v>0</v>
      </c>
    </row>
    <row r="9921" spans="1:31">
      <c r="A9921" s="60" t="str">
        <f>IF(G9921&amp;Q9921&lt;&gt;"",W9921&amp;Q9921,"")</f>
        <v/>
      </c>
      <c r="B9921" s="85" t="str">
        <f>IF(C9921&lt;&gt;"",LEFT(C9921,9),"")</f>
        <v/>
      </c>
      <c r="V9921" s="60" t="str">
        <f>W9921&amp;H9921</f>
        <v/>
      </c>
      <c r="W9921" s="60" t="str">
        <f>_xlfn.LET(_xlpm.TextCell,TEXT(G9921,"###"),IF(_xlpm.TextCell&lt;&gt;"",IF(StyleSpaceSplit,IFERROR(IF(FIND(" ",_xlpm.TextCell)&gt;=1,MID(_xlpm.TextCell,1,FIND(" ",_xlpm.TextCell)-1),_xlpm.TextCell),_xlpm.TextCell),_xlpm.TextCell),""))</f>
        <v/>
      </c>
      <c r="X9921" s="60" t="str">
        <f>IF(A9921&lt;&gt;"",IFERROR(IF(FIND(" ",G9921)&gt;=1,MID(G9921,FIND(" ",G9921)+1,LEN(G9921)),""),""),"")</f>
        <v/>
      </c>
      <c r="AC9921" s="51">
        <f>IFERROR(VALUE(MID($C9921,1,2)),0)</f>
        <v>0</v>
      </c>
      <c r="AD9921" s="44">
        <f>IFERROR(VALUE(MID($C9921,4,3)),0)</f>
        <v>0</v>
      </c>
      <c r="AE9921" s="51">
        <f>VALUE(RIGHT("00"&amp;AC9921,2)&amp;RIGHT("000"&amp;AD9921,3))</f>
        <v>0</v>
      </c>
    </row>
    <row r="9922" spans="1:31">
      <c r="A9922" s="60" t="str">
        <f>IF(G9922&amp;Q9922&lt;&gt;"",W9922&amp;Q9922,"")</f>
        <v/>
      </c>
      <c r="B9922" s="85" t="str">
        <f>IF(C9922&lt;&gt;"",LEFT(C9922,9),"")</f>
        <v/>
      </c>
      <c r="V9922" s="60" t="str">
        <f>W9922&amp;H9922</f>
        <v/>
      </c>
      <c r="W9922" s="60" t="str">
        <f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>IF(A9922&lt;&gt;"",IFERROR(IF(FIND(" ",G9922)&gt;=1,MID(G9922,FIND(" ",G9922)+1,LEN(G9922)),""),""),"")</f>
        <v/>
      </c>
      <c r="AC9922" s="51">
        <f>IFERROR(VALUE(MID($C9922,1,2)),0)</f>
        <v>0</v>
      </c>
      <c r="AD9922" s="44">
        <f>IFERROR(VALUE(MID($C9922,4,3)),0)</f>
        <v>0</v>
      </c>
      <c r="AE9922" s="51">
        <f>VALUE(RIGHT("00"&amp;AC9922,2)&amp;RIGHT("000"&amp;AD9922,3))</f>
        <v>0</v>
      </c>
    </row>
    <row r="9923" spans="1:31">
      <c r="A9923" s="60" t="str">
        <f>IF(G9923&amp;Q9923&lt;&gt;"",W9923&amp;Q9923,"")</f>
        <v/>
      </c>
      <c r="B9923" s="85" t="str">
        <f>IF(C9923&lt;&gt;"",LEFT(C9923,9),"")</f>
        <v/>
      </c>
      <c r="V9923" s="60" t="str">
        <f>W9923&amp;H9923</f>
        <v/>
      </c>
      <c r="W9923" s="60" t="str">
        <f>_xlfn.LET(_xlpm.TextCell,TEXT(G9923,"###"),IF(_xlpm.TextCell&lt;&gt;"",IF(StyleSpaceSplit,IFERROR(IF(FIND(" ",_xlpm.TextCell)&gt;=1,MID(_xlpm.TextCell,1,FIND(" ",_xlpm.TextCell)-1),_xlpm.TextCell),_xlpm.TextCell),_xlpm.TextCell),""))</f>
        <v/>
      </c>
      <c r="X9923" s="60" t="str">
        <f>IF(A9923&lt;&gt;"",IFERROR(IF(FIND(" ",G9923)&gt;=1,MID(G9923,FIND(" ",G9923)+1,LEN(G9923)),""),""),"")</f>
        <v/>
      </c>
      <c r="AC9923" s="51">
        <f>IFERROR(VALUE(MID($C9923,1,2)),0)</f>
        <v>0</v>
      </c>
      <c r="AD9923" s="44">
        <f>IFERROR(VALUE(MID($C9923,4,3)),0)</f>
        <v>0</v>
      </c>
      <c r="AE9923" s="51">
        <f>VALUE(RIGHT("00"&amp;AC9923,2)&amp;RIGHT("000"&amp;AD9923,3))</f>
        <v>0</v>
      </c>
    </row>
    <row r="9924" spans="1:31">
      <c r="A9924" s="60" t="str">
        <f>IF(G9924&amp;Q9924&lt;&gt;"",W9924&amp;Q9924,"")</f>
        <v/>
      </c>
      <c r="B9924" s="85" t="str">
        <f>IF(C9924&lt;&gt;"",LEFT(C9924,9),"")</f>
        <v/>
      </c>
      <c r="V9924" s="60" t="str">
        <f>W9924&amp;H9924</f>
        <v/>
      </c>
      <c r="W9924" s="60" t="str">
        <f>_xlfn.LET(_xlpm.TextCell,TEXT(G9924,"###"),IF(_xlpm.TextCell&lt;&gt;"",IF(StyleSpaceSplit,IFERROR(IF(FIND(" ",_xlpm.TextCell)&gt;=1,MID(_xlpm.TextCell,1,FIND(" ",_xlpm.TextCell)-1),_xlpm.TextCell),_xlpm.TextCell),_xlpm.TextCell),""))</f>
        <v/>
      </c>
      <c r="X9924" s="60" t="str">
        <f>IF(A9924&lt;&gt;"",IFERROR(IF(FIND(" ",G9924)&gt;=1,MID(G9924,FIND(" ",G9924)+1,LEN(G9924)),""),""),"")</f>
        <v/>
      </c>
      <c r="AC9924" s="51">
        <f>IFERROR(VALUE(MID($C9924,1,2)),0)</f>
        <v>0</v>
      </c>
      <c r="AD9924" s="44">
        <f>IFERROR(VALUE(MID($C9924,4,3)),0)</f>
        <v>0</v>
      </c>
      <c r="AE9924" s="51">
        <f>VALUE(RIGHT("00"&amp;AC9924,2)&amp;RIGHT("000"&amp;AD9924,3))</f>
        <v>0</v>
      </c>
    </row>
    <row r="9925" spans="1:31">
      <c r="A9925" s="60" t="str">
        <f>IF(G9925&amp;Q9925&lt;&gt;"",W9925&amp;Q9925,"")</f>
        <v/>
      </c>
      <c r="B9925" s="85" t="str">
        <f>IF(C9925&lt;&gt;"",LEFT(C9925,9),"")</f>
        <v/>
      </c>
      <c r="V9925" s="60" t="str">
        <f>W9925&amp;H9925</f>
        <v/>
      </c>
      <c r="W9925" s="60" t="str">
        <f>_xlfn.LET(_xlpm.TextCell,TEXT(G9925,"###"),IF(_xlpm.TextCell&lt;&gt;"",IF(StyleSpaceSplit,IFERROR(IF(FIND(" ",_xlpm.TextCell)&gt;=1,MID(_xlpm.TextCell,1,FIND(" ",_xlpm.TextCell)-1),_xlpm.TextCell),_xlpm.TextCell),_xlpm.TextCell),""))</f>
        <v/>
      </c>
      <c r="X9925" s="60" t="str">
        <f>IF(A9925&lt;&gt;"",IFERROR(IF(FIND(" ",G9925)&gt;=1,MID(G9925,FIND(" ",G9925)+1,LEN(G9925)),""),""),"")</f>
        <v/>
      </c>
      <c r="AC9925" s="51">
        <f>IFERROR(VALUE(MID($C9925,1,2)),0)</f>
        <v>0</v>
      </c>
      <c r="AD9925" s="44">
        <f>IFERROR(VALUE(MID($C9925,4,3)),0)</f>
        <v>0</v>
      </c>
      <c r="AE9925" s="51">
        <f>VALUE(RIGHT("00"&amp;AC9925,2)&amp;RIGHT("000"&amp;AD9925,3))</f>
        <v>0</v>
      </c>
    </row>
    <row r="9926" spans="1:31">
      <c r="A9926" s="60" t="str">
        <f>IF(G9926&amp;Q9926&lt;&gt;"",W9926&amp;Q9926,"")</f>
        <v/>
      </c>
      <c r="B9926" s="85" t="str">
        <f>IF(C9926&lt;&gt;"",LEFT(C9926,9),"")</f>
        <v/>
      </c>
      <c r="V9926" s="60" t="str">
        <f>W9926&amp;H9926</f>
        <v/>
      </c>
      <c r="W9926" s="60" t="str">
        <f>_xlfn.LET(_xlpm.TextCell,TEXT(G9926,"###"),IF(_xlpm.TextCell&lt;&gt;"",IF(StyleSpaceSplit,IFERROR(IF(FIND(" ",_xlpm.TextCell)&gt;=1,MID(_xlpm.TextCell,1,FIND(" ",_xlpm.TextCell)-1),_xlpm.TextCell),_xlpm.TextCell),_xlpm.TextCell),""))</f>
        <v/>
      </c>
      <c r="X9926" s="60" t="str">
        <f>IF(A9926&lt;&gt;"",IFERROR(IF(FIND(" ",G9926)&gt;=1,MID(G9926,FIND(" ",G9926)+1,LEN(G9926)),""),""),"")</f>
        <v/>
      </c>
      <c r="AC9926" s="51">
        <f>IFERROR(VALUE(MID($C9926,1,2)),0)</f>
        <v>0</v>
      </c>
      <c r="AD9926" s="44">
        <f>IFERROR(VALUE(MID($C9926,4,3)),0)</f>
        <v>0</v>
      </c>
      <c r="AE9926" s="51">
        <f>VALUE(RIGHT("00"&amp;AC9926,2)&amp;RIGHT("000"&amp;AD9926,3))</f>
        <v>0</v>
      </c>
    </row>
    <row r="9927" spans="1:31">
      <c r="A9927" s="60" t="str">
        <f>IF(G9927&amp;Q9927&lt;&gt;"",W9927&amp;Q9927,"")</f>
        <v/>
      </c>
      <c r="B9927" s="85" t="str">
        <f>IF(C9927&lt;&gt;"",LEFT(C9927,9),"")</f>
        <v/>
      </c>
      <c r="V9927" s="60" t="str">
        <f>W9927&amp;H9927</f>
        <v/>
      </c>
      <c r="W9927" s="60" t="str">
        <f>_xlfn.LET(_xlpm.TextCell,TEXT(G9927,"###"),IF(_xlpm.TextCell&lt;&gt;"",IF(StyleSpaceSplit,IFERROR(IF(FIND(" ",_xlpm.TextCell)&gt;=1,MID(_xlpm.TextCell,1,FIND(" ",_xlpm.TextCell)-1),_xlpm.TextCell),_xlpm.TextCell),_xlpm.TextCell),""))</f>
        <v/>
      </c>
      <c r="X9927" s="60" t="str">
        <f>IF(A9927&lt;&gt;"",IFERROR(IF(FIND(" ",G9927)&gt;=1,MID(G9927,FIND(" ",G9927)+1,LEN(G9927)),""),""),"")</f>
        <v/>
      </c>
      <c r="AC9927" s="51">
        <f>IFERROR(VALUE(MID($C9927,1,2)),0)</f>
        <v>0</v>
      </c>
      <c r="AD9927" s="44">
        <f>IFERROR(VALUE(MID($C9927,4,3)),0)</f>
        <v>0</v>
      </c>
      <c r="AE9927" s="51">
        <f>VALUE(RIGHT("00"&amp;AC9927,2)&amp;RIGHT("000"&amp;AD9927,3))</f>
        <v>0</v>
      </c>
    </row>
    <row r="9928" spans="1:31">
      <c r="A9928" s="60" t="str">
        <f>IF(G9928&amp;Q9928&lt;&gt;"",W9928&amp;Q9928,"")</f>
        <v/>
      </c>
      <c r="B9928" s="85" t="str">
        <f>IF(C9928&lt;&gt;"",LEFT(C9928,9),"")</f>
        <v/>
      </c>
      <c r="V9928" s="60" t="str">
        <f>W9928&amp;H9928</f>
        <v/>
      </c>
      <c r="W9928" s="60" t="str">
        <f>_xlfn.LET(_xlpm.TextCell,TEXT(G9928,"###"),IF(_xlpm.TextCell&lt;&gt;"",IF(StyleSpaceSplit,IFERROR(IF(FIND(" ",_xlpm.TextCell)&gt;=1,MID(_xlpm.TextCell,1,FIND(" ",_xlpm.TextCell)-1),_xlpm.TextCell),_xlpm.TextCell),_xlpm.TextCell),""))</f>
        <v/>
      </c>
      <c r="X9928" s="60" t="str">
        <f>IF(A9928&lt;&gt;"",IFERROR(IF(FIND(" ",G9928)&gt;=1,MID(G9928,FIND(" ",G9928)+1,LEN(G9928)),""),""),"")</f>
        <v/>
      </c>
      <c r="AC9928" s="51">
        <f>IFERROR(VALUE(MID($C9928,1,2)),0)</f>
        <v>0</v>
      </c>
      <c r="AD9928" s="44">
        <f>IFERROR(VALUE(MID($C9928,4,3)),0)</f>
        <v>0</v>
      </c>
      <c r="AE9928" s="51">
        <f>VALUE(RIGHT("00"&amp;AC9928,2)&amp;RIGHT("000"&amp;AD9928,3))</f>
        <v>0</v>
      </c>
    </row>
    <row r="9929" spans="1:31">
      <c r="A9929" s="60" t="str">
        <f>IF(G9929&amp;Q9929&lt;&gt;"",W9929&amp;Q9929,"")</f>
        <v/>
      </c>
      <c r="B9929" s="85" t="str">
        <f>IF(C9929&lt;&gt;"",LEFT(C9929,9),"")</f>
        <v/>
      </c>
      <c r="V9929" s="60" t="str">
        <f>W9929&amp;H9929</f>
        <v/>
      </c>
      <c r="W9929" s="60" t="str">
        <f>_xlfn.LET(_xlpm.TextCell,TEXT(G9929,"###"),IF(_xlpm.TextCell&lt;&gt;"",IF(StyleSpaceSplit,IFERROR(IF(FIND(" ",_xlpm.TextCell)&gt;=1,MID(_xlpm.TextCell,1,FIND(" ",_xlpm.TextCell)-1),_xlpm.TextCell),_xlpm.TextCell),_xlpm.TextCell),""))</f>
        <v/>
      </c>
      <c r="X9929" s="60" t="str">
        <f>IF(A9929&lt;&gt;"",IFERROR(IF(FIND(" ",G9929)&gt;=1,MID(G9929,FIND(" ",G9929)+1,LEN(G9929)),""),""),"")</f>
        <v/>
      </c>
      <c r="AC9929" s="51">
        <f>IFERROR(VALUE(MID($C9929,1,2)),0)</f>
        <v>0</v>
      </c>
      <c r="AD9929" s="44">
        <f>IFERROR(VALUE(MID($C9929,4,3)),0)</f>
        <v>0</v>
      </c>
      <c r="AE9929" s="51">
        <f>VALUE(RIGHT("00"&amp;AC9929,2)&amp;RIGHT("000"&amp;AD9929,3))</f>
        <v>0</v>
      </c>
    </row>
    <row r="9930" spans="1:31">
      <c r="A9930" s="60" t="str">
        <f>IF(G9930&amp;Q9930&lt;&gt;"",W9930&amp;Q9930,"")</f>
        <v/>
      </c>
      <c r="B9930" s="85" t="str">
        <f>IF(C9930&lt;&gt;"",LEFT(C9930,9),"")</f>
        <v/>
      </c>
      <c r="V9930" s="60" t="str">
        <f>W9930&amp;H9930</f>
        <v/>
      </c>
      <c r="W9930" s="60" t="str">
        <f>_xlfn.LET(_xlpm.TextCell,TEXT(G9930,"###"),IF(_xlpm.TextCell&lt;&gt;"",IF(StyleSpaceSplit,IFERROR(IF(FIND(" ",_xlpm.TextCell)&gt;=1,MID(_xlpm.TextCell,1,FIND(" ",_xlpm.TextCell)-1),_xlpm.TextCell),_xlpm.TextCell),_xlpm.TextCell),""))</f>
        <v/>
      </c>
      <c r="X9930" s="60" t="str">
        <f>IF(A9930&lt;&gt;"",IFERROR(IF(FIND(" ",G9930)&gt;=1,MID(G9930,FIND(" ",G9930)+1,LEN(G9930)),""),""),"")</f>
        <v/>
      </c>
      <c r="AC9930" s="51">
        <f>IFERROR(VALUE(MID($C9930,1,2)),0)</f>
        <v>0</v>
      </c>
      <c r="AD9930" s="44">
        <f>IFERROR(VALUE(MID($C9930,4,3)),0)</f>
        <v>0</v>
      </c>
      <c r="AE9930" s="51">
        <f>VALUE(RIGHT("00"&amp;AC9930,2)&amp;RIGHT("000"&amp;AD9930,3))</f>
        <v>0</v>
      </c>
    </row>
    <row r="9931" spans="1:31">
      <c r="A9931" s="60" t="str">
        <f>IF(G9931&amp;Q9931&lt;&gt;"",W9931&amp;Q9931,"")</f>
        <v/>
      </c>
      <c r="B9931" s="85" t="str">
        <f>IF(C9931&lt;&gt;"",LEFT(C9931,9),"")</f>
        <v/>
      </c>
      <c r="V9931" s="60" t="str">
        <f>W9931&amp;H9931</f>
        <v/>
      </c>
      <c r="W9931" s="60" t="str">
        <f>_xlfn.LET(_xlpm.TextCell,TEXT(G9931,"###"),IF(_xlpm.TextCell&lt;&gt;"",IF(StyleSpaceSplit,IFERROR(IF(FIND(" ",_xlpm.TextCell)&gt;=1,MID(_xlpm.TextCell,1,FIND(" ",_xlpm.TextCell)-1),_xlpm.TextCell),_xlpm.TextCell),_xlpm.TextCell),""))</f>
        <v/>
      </c>
      <c r="X9931" s="60" t="str">
        <f>IF(A9931&lt;&gt;"",IFERROR(IF(FIND(" ",G9931)&gt;=1,MID(G9931,FIND(" ",G9931)+1,LEN(G9931)),""),""),"")</f>
        <v/>
      </c>
      <c r="AC9931" s="51">
        <f>IFERROR(VALUE(MID($C9931,1,2)),0)</f>
        <v>0</v>
      </c>
      <c r="AD9931" s="44">
        <f>IFERROR(VALUE(MID($C9931,4,3)),0)</f>
        <v>0</v>
      </c>
      <c r="AE9931" s="51">
        <f>VALUE(RIGHT("00"&amp;AC9931,2)&amp;RIGHT("000"&amp;AD9931,3))</f>
        <v>0</v>
      </c>
    </row>
    <row r="9932" spans="1:31">
      <c r="A9932" s="60" t="str">
        <f>IF(G9932&amp;Q9932&lt;&gt;"",W9932&amp;Q9932,"")</f>
        <v/>
      </c>
      <c r="B9932" s="85" t="str">
        <f>IF(C9932&lt;&gt;"",LEFT(C9932,9),"")</f>
        <v/>
      </c>
      <c r="V9932" s="60" t="str">
        <f>W9932&amp;H9932</f>
        <v/>
      </c>
      <c r="W9932" s="60" t="str">
        <f>_xlfn.LET(_xlpm.TextCell,TEXT(G9932,"###"),IF(_xlpm.TextCell&lt;&gt;"",IF(StyleSpaceSplit,IFERROR(IF(FIND(" ",_xlpm.TextCell)&gt;=1,MID(_xlpm.TextCell,1,FIND(" ",_xlpm.TextCell)-1),_xlpm.TextCell),_xlpm.TextCell),_xlpm.TextCell),""))</f>
        <v/>
      </c>
      <c r="X9932" s="60" t="str">
        <f>IF(A9932&lt;&gt;"",IFERROR(IF(FIND(" ",G9932)&gt;=1,MID(G9932,FIND(" ",G9932)+1,LEN(G9932)),""),""),"")</f>
        <v/>
      </c>
      <c r="AC9932" s="51">
        <f>IFERROR(VALUE(MID($C9932,1,2)),0)</f>
        <v>0</v>
      </c>
      <c r="AD9932" s="44">
        <f>IFERROR(VALUE(MID($C9932,4,3)),0)</f>
        <v>0</v>
      </c>
      <c r="AE9932" s="51">
        <f>VALUE(RIGHT("00"&amp;AC9932,2)&amp;RIGHT("000"&amp;AD9932,3))</f>
        <v>0</v>
      </c>
    </row>
    <row r="9933" spans="1:31">
      <c r="A9933" s="60" t="str">
        <f>IF(G9933&amp;Q9933&lt;&gt;"",W9933&amp;Q9933,"")</f>
        <v/>
      </c>
      <c r="B9933" s="85" t="str">
        <f>IF(C9933&lt;&gt;"",LEFT(C9933,9),"")</f>
        <v/>
      </c>
      <c r="V9933" s="60" t="str">
        <f>W9933&amp;H9933</f>
        <v/>
      </c>
      <c r="W9933" s="60" t="str">
        <f>_xlfn.LET(_xlpm.TextCell,TEXT(G9933,"###"),IF(_xlpm.TextCell&lt;&gt;"",IF(StyleSpaceSplit,IFERROR(IF(FIND(" ",_xlpm.TextCell)&gt;=1,MID(_xlpm.TextCell,1,FIND(" ",_xlpm.TextCell)-1),_xlpm.TextCell),_xlpm.TextCell),_xlpm.TextCell),""))</f>
        <v/>
      </c>
      <c r="X9933" s="60" t="str">
        <f>IF(A9933&lt;&gt;"",IFERROR(IF(FIND(" ",G9933)&gt;=1,MID(G9933,FIND(" ",G9933)+1,LEN(G9933)),""),""),"")</f>
        <v/>
      </c>
      <c r="AC9933" s="51">
        <f>IFERROR(VALUE(MID($C9933,1,2)),0)</f>
        <v>0</v>
      </c>
      <c r="AD9933" s="44">
        <f>IFERROR(VALUE(MID($C9933,4,3)),0)</f>
        <v>0</v>
      </c>
      <c r="AE9933" s="51">
        <f>VALUE(RIGHT("00"&amp;AC9933,2)&amp;RIGHT("000"&amp;AD9933,3))</f>
        <v>0</v>
      </c>
    </row>
    <row r="9934" spans="1:31">
      <c r="A9934" s="60" t="str">
        <f>IF(G9934&amp;Q9934&lt;&gt;"",W9934&amp;Q9934,"")</f>
        <v/>
      </c>
      <c r="B9934" s="85" t="str">
        <f>IF(C9934&lt;&gt;"",LEFT(C9934,9),"")</f>
        <v/>
      </c>
      <c r="V9934" s="60" t="str">
        <f>W9934&amp;H9934</f>
        <v/>
      </c>
      <c r="W9934" s="60" t="str">
        <f>_xlfn.LET(_xlpm.TextCell,TEXT(G9934,"###"),IF(_xlpm.TextCell&lt;&gt;"",IF(StyleSpaceSplit,IFERROR(IF(FIND(" ",_xlpm.TextCell)&gt;=1,MID(_xlpm.TextCell,1,FIND(" ",_xlpm.TextCell)-1),_xlpm.TextCell),_xlpm.TextCell),_xlpm.TextCell),""))</f>
        <v/>
      </c>
      <c r="X9934" s="60" t="str">
        <f>IF(A9934&lt;&gt;"",IFERROR(IF(FIND(" ",G9934)&gt;=1,MID(G9934,FIND(" ",G9934)+1,LEN(G9934)),""),""),"")</f>
        <v/>
      </c>
      <c r="AC9934" s="51">
        <f>IFERROR(VALUE(MID($C9934,1,2)),0)</f>
        <v>0</v>
      </c>
      <c r="AD9934" s="44">
        <f>IFERROR(VALUE(MID($C9934,4,3)),0)</f>
        <v>0</v>
      </c>
      <c r="AE9934" s="51">
        <f>VALUE(RIGHT("00"&amp;AC9934,2)&amp;RIGHT("000"&amp;AD9934,3))</f>
        <v>0</v>
      </c>
    </row>
    <row r="9935" spans="1:31">
      <c r="A9935" s="60" t="str">
        <f>IF(G9935&amp;Q9935&lt;&gt;"",W9935&amp;Q9935,"")</f>
        <v/>
      </c>
      <c r="B9935" s="85" t="str">
        <f>IF(C9935&lt;&gt;"",LEFT(C9935,9),"")</f>
        <v/>
      </c>
      <c r="V9935" s="60" t="str">
        <f>W9935&amp;H9935</f>
        <v/>
      </c>
      <c r="W9935" s="60" t="str">
        <f>_xlfn.LET(_xlpm.TextCell,TEXT(G9935,"###"),IF(_xlpm.TextCell&lt;&gt;"",IF(StyleSpaceSplit,IFERROR(IF(FIND(" ",_xlpm.TextCell)&gt;=1,MID(_xlpm.TextCell,1,FIND(" ",_xlpm.TextCell)-1),_xlpm.TextCell),_xlpm.TextCell),_xlpm.TextCell),""))</f>
        <v/>
      </c>
      <c r="X9935" s="60" t="str">
        <f>IF(A9935&lt;&gt;"",IFERROR(IF(FIND(" ",G9935)&gt;=1,MID(G9935,FIND(" ",G9935)+1,LEN(G9935)),""),""),"")</f>
        <v/>
      </c>
      <c r="AC9935" s="51">
        <f>IFERROR(VALUE(MID($C9935,1,2)),0)</f>
        <v>0</v>
      </c>
      <c r="AD9935" s="44">
        <f>IFERROR(VALUE(MID($C9935,4,3)),0)</f>
        <v>0</v>
      </c>
      <c r="AE9935" s="51">
        <f>VALUE(RIGHT("00"&amp;AC9935,2)&amp;RIGHT("000"&amp;AD9935,3))</f>
        <v>0</v>
      </c>
    </row>
    <row r="9936" spans="1:31">
      <c r="A9936" s="60" t="str">
        <f>IF(G9936&amp;Q9936&lt;&gt;"",W9936&amp;Q9936,"")</f>
        <v/>
      </c>
      <c r="B9936" s="85" t="str">
        <f>IF(C9936&lt;&gt;"",LEFT(C9936,9),"")</f>
        <v/>
      </c>
      <c r="V9936" s="60" t="str">
        <f>W9936&amp;H9936</f>
        <v/>
      </c>
      <c r="W9936" s="60" t="str">
        <f>_xlfn.LET(_xlpm.TextCell,TEXT(G9936,"###"),IF(_xlpm.TextCell&lt;&gt;"",IF(StyleSpaceSplit,IFERROR(IF(FIND(" ",_xlpm.TextCell)&gt;=1,MID(_xlpm.TextCell,1,FIND(" ",_xlpm.TextCell)-1),_xlpm.TextCell),_xlpm.TextCell),_xlpm.TextCell),""))</f>
        <v/>
      </c>
      <c r="X9936" s="60" t="str">
        <f>IF(A9936&lt;&gt;"",IFERROR(IF(FIND(" ",G9936)&gt;=1,MID(G9936,FIND(" ",G9936)+1,LEN(G9936)),""),""),"")</f>
        <v/>
      </c>
      <c r="AC9936" s="51">
        <f>IFERROR(VALUE(MID($C9936,1,2)),0)</f>
        <v>0</v>
      </c>
      <c r="AD9936" s="44">
        <f>IFERROR(VALUE(MID($C9936,4,3)),0)</f>
        <v>0</v>
      </c>
      <c r="AE9936" s="51">
        <f>VALUE(RIGHT("00"&amp;AC9936,2)&amp;RIGHT("000"&amp;AD9936,3))</f>
        <v>0</v>
      </c>
    </row>
    <row r="9937" spans="1:31">
      <c r="A9937" s="60" t="str">
        <f>IF(G9937&amp;Q9937&lt;&gt;"",W9937&amp;Q9937,"")</f>
        <v/>
      </c>
      <c r="B9937" s="85" t="str">
        <f>IF(C9937&lt;&gt;"",LEFT(C9937,9),"")</f>
        <v/>
      </c>
      <c r="V9937" s="60" t="str">
        <f>W9937&amp;H9937</f>
        <v/>
      </c>
      <c r="W9937" s="60" t="str">
        <f>_xlfn.LET(_xlpm.TextCell,TEXT(G9937,"###"),IF(_xlpm.TextCell&lt;&gt;"",IF(StyleSpaceSplit,IFERROR(IF(FIND(" ",_xlpm.TextCell)&gt;=1,MID(_xlpm.TextCell,1,FIND(" ",_xlpm.TextCell)-1),_xlpm.TextCell),_xlpm.TextCell),_xlpm.TextCell),""))</f>
        <v/>
      </c>
      <c r="X9937" s="60" t="str">
        <f>IF(A9937&lt;&gt;"",IFERROR(IF(FIND(" ",G9937)&gt;=1,MID(G9937,FIND(" ",G9937)+1,LEN(G9937)),""),""),"")</f>
        <v/>
      </c>
      <c r="AC9937" s="51">
        <f>IFERROR(VALUE(MID($C9937,1,2)),0)</f>
        <v>0</v>
      </c>
      <c r="AD9937" s="44">
        <f>IFERROR(VALUE(MID($C9937,4,3)),0)</f>
        <v>0</v>
      </c>
      <c r="AE9937" s="51">
        <f>VALUE(RIGHT("00"&amp;AC9937,2)&amp;RIGHT("000"&amp;AD9937,3))</f>
        <v>0</v>
      </c>
    </row>
    <row r="9938" spans="1:31">
      <c r="A9938" s="60" t="str">
        <f>IF(G9938&amp;Q9938&lt;&gt;"",W9938&amp;Q9938,"")</f>
        <v/>
      </c>
      <c r="B9938" s="85" t="str">
        <f>IF(C9938&lt;&gt;"",LEFT(C9938,9),"")</f>
        <v/>
      </c>
      <c r="V9938" s="60" t="str">
        <f>W9938&amp;H9938</f>
        <v/>
      </c>
      <c r="W9938" s="60" t="str">
        <f>_xlfn.LET(_xlpm.TextCell,TEXT(G9938,"###"),IF(_xlpm.TextCell&lt;&gt;"",IF(StyleSpaceSplit,IFERROR(IF(FIND(" ",_xlpm.TextCell)&gt;=1,MID(_xlpm.TextCell,1,FIND(" ",_xlpm.TextCell)-1),_xlpm.TextCell),_xlpm.TextCell),_xlpm.TextCell),""))</f>
        <v/>
      </c>
      <c r="X9938" s="60" t="str">
        <f>IF(A9938&lt;&gt;"",IFERROR(IF(FIND(" ",G9938)&gt;=1,MID(G9938,FIND(" ",G9938)+1,LEN(G9938)),""),""),"")</f>
        <v/>
      </c>
      <c r="AC9938" s="51">
        <f>IFERROR(VALUE(MID($C9938,1,2)),0)</f>
        <v>0</v>
      </c>
      <c r="AD9938" s="44">
        <f>IFERROR(VALUE(MID($C9938,4,3)),0)</f>
        <v>0</v>
      </c>
      <c r="AE9938" s="51">
        <f>VALUE(RIGHT("00"&amp;AC9938,2)&amp;RIGHT("000"&amp;AD9938,3))</f>
        <v>0</v>
      </c>
    </row>
    <row r="9939" spans="1:31">
      <c r="A9939" s="60" t="str">
        <f>IF(G9939&amp;Q9939&lt;&gt;"",W9939&amp;Q9939,"")</f>
        <v/>
      </c>
      <c r="B9939" s="85" t="str">
        <f>IF(C9939&lt;&gt;"",LEFT(C9939,9),"")</f>
        <v/>
      </c>
      <c r="V9939" s="60" t="str">
        <f>W9939&amp;H9939</f>
        <v/>
      </c>
      <c r="W9939" s="60" t="str">
        <f>_xlfn.LET(_xlpm.TextCell,TEXT(G9939,"###"),IF(_xlpm.TextCell&lt;&gt;"",IF(StyleSpaceSplit,IFERROR(IF(FIND(" ",_xlpm.TextCell)&gt;=1,MID(_xlpm.TextCell,1,FIND(" ",_xlpm.TextCell)-1),_xlpm.TextCell),_xlpm.TextCell),_xlpm.TextCell),""))</f>
        <v/>
      </c>
      <c r="X9939" s="60" t="str">
        <f>IF(A9939&lt;&gt;"",IFERROR(IF(FIND(" ",G9939)&gt;=1,MID(G9939,FIND(" ",G9939)+1,LEN(G9939)),""),""),"")</f>
        <v/>
      </c>
      <c r="AC9939" s="51">
        <f>IFERROR(VALUE(MID($C9939,1,2)),0)</f>
        <v>0</v>
      </c>
      <c r="AD9939" s="44">
        <f>IFERROR(VALUE(MID($C9939,4,3)),0)</f>
        <v>0</v>
      </c>
      <c r="AE9939" s="51">
        <f>VALUE(RIGHT("00"&amp;AC9939,2)&amp;RIGHT("000"&amp;AD9939,3))</f>
        <v>0</v>
      </c>
    </row>
    <row r="9940" spans="1:31">
      <c r="A9940" s="60" t="str">
        <f>IF(G9940&amp;Q9940&lt;&gt;"",W9940&amp;Q9940,"")</f>
        <v/>
      </c>
      <c r="B9940" s="85" t="str">
        <f>IF(C9940&lt;&gt;"",LEFT(C9940,9),"")</f>
        <v/>
      </c>
      <c r="V9940" s="60" t="str">
        <f>W9940&amp;H9940</f>
        <v/>
      </c>
      <c r="W9940" s="60" t="str">
        <f>_xlfn.LET(_xlpm.TextCell,TEXT(G9940,"###"),IF(_xlpm.TextCell&lt;&gt;"",IF(StyleSpaceSplit,IFERROR(IF(FIND(" ",_xlpm.TextCell)&gt;=1,MID(_xlpm.TextCell,1,FIND(" ",_xlpm.TextCell)-1),_xlpm.TextCell),_xlpm.TextCell),_xlpm.TextCell),""))</f>
        <v/>
      </c>
      <c r="X9940" s="60" t="str">
        <f>IF(A9940&lt;&gt;"",IFERROR(IF(FIND(" ",G9940)&gt;=1,MID(G9940,FIND(" ",G9940)+1,LEN(G9940)),""),""),"")</f>
        <v/>
      </c>
      <c r="AC9940" s="51">
        <f>IFERROR(VALUE(MID($C9940,1,2)),0)</f>
        <v>0</v>
      </c>
      <c r="AD9940" s="44">
        <f>IFERROR(VALUE(MID($C9940,4,3)),0)</f>
        <v>0</v>
      </c>
      <c r="AE9940" s="51">
        <f>VALUE(RIGHT("00"&amp;AC9940,2)&amp;RIGHT("000"&amp;AD9940,3))</f>
        <v>0</v>
      </c>
    </row>
    <row r="9941" spans="1:31">
      <c r="A9941" s="60" t="str">
        <f>IF(G9941&amp;Q9941&lt;&gt;"",W9941&amp;Q9941,"")</f>
        <v/>
      </c>
      <c r="B9941" s="85" t="str">
        <f>IF(C9941&lt;&gt;"",LEFT(C9941,9),"")</f>
        <v/>
      </c>
      <c r="V9941" s="60" t="str">
        <f>W9941&amp;H9941</f>
        <v/>
      </c>
      <c r="W9941" s="60" t="str">
        <f>_xlfn.LET(_xlpm.TextCell,TEXT(G9941,"###"),IF(_xlpm.TextCell&lt;&gt;"",IF(StyleSpaceSplit,IFERROR(IF(FIND(" ",_xlpm.TextCell)&gt;=1,MID(_xlpm.TextCell,1,FIND(" ",_xlpm.TextCell)-1),_xlpm.TextCell),_xlpm.TextCell),_xlpm.TextCell),""))</f>
        <v/>
      </c>
      <c r="X9941" s="60" t="str">
        <f>IF(A9941&lt;&gt;"",IFERROR(IF(FIND(" ",G9941)&gt;=1,MID(G9941,FIND(" ",G9941)+1,LEN(G9941)),""),""),"")</f>
        <v/>
      </c>
      <c r="AC9941" s="51">
        <f>IFERROR(VALUE(MID($C9941,1,2)),0)</f>
        <v>0</v>
      </c>
      <c r="AD9941" s="44">
        <f>IFERROR(VALUE(MID($C9941,4,3)),0)</f>
        <v>0</v>
      </c>
      <c r="AE9941" s="51">
        <f>VALUE(RIGHT("00"&amp;AC9941,2)&amp;RIGHT("000"&amp;AD9941,3))</f>
        <v>0</v>
      </c>
    </row>
    <row r="9942" spans="1:31">
      <c r="A9942" s="60" t="str">
        <f>IF(G9942&amp;Q9942&lt;&gt;"",W9942&amp;Q9942,"")</f>
        <v/>
      </c>
      <c r="B9942" s="85" t="str">
        <f>IF(C9942&lt;&gt;"",LEFT(C9942,9),"")</f>
        <v/>
      </c>
      <c r="V9942" s="60" t="str">
        <f>W9942&amp;H9942</f>
        <v/>
      </c>
      <c r="W9942" s="60" t="str">
        <f>_xlfn.LET(_xlpm.TextCell,TEXT(G9942,"###"),IF(_xlpm.TextCell&lt;&gt;"",IF(StyleSpaceSplit,IFERROR(IF(FIND(" ",_xlpm.TextCell)&gt;=1,MID(_xlpm.TextCell,1,FIND(" ",_xlpm.TextCell)-1),_xlpm.TextCell),_xlpm.TextCell),_xlpm.TextCell),""))</f>
        <v/>
      </c>
      <c r="X9942" s="60" t="str">
        <f>IF(A9942&lt;&gt;"",IFERROR(IF(FIND(" ",G9942)&gt;=1,MID(G9942,FIND(" ",G9942)+1,LEN(G9942)),""),""),"")</f>
        <v/>
      </c>
      <c r="AC9942" s="51">
        <f>IFERROR(VALUE(MID($C9942,1,2)),0)</f>
        <v>0</v>
      </c>
      <c r="AD9942" s="44">
        <f>IFERROR(VALUE(MID($C9942,4,3)),0)</f>
        <v>0</v>
      </c>
      <c r="AE9942" s="51">
        <f>VALUE(RIGHT("00"&amp;AC9942,2)&amp;RIGHT("000"&amp;AD9942,3))</f>
        <v>0</v>
      </c>
    </row>
    <row r="9943" spans="1:31">
      <c r="A9943" s="60" t="str">
        <f>IF(G9943&amp;Q9943&lt;&gt;"",W9943&amp;Q9943,"")</f>
        <v/>
      </c>
      <c r="B9943" s="85" t="str">
        <f>IF(C9943&lt;&gt;"",LEFT(C9943,9),"")</f>
        <v/>
      </c>
      <c r="V9943" s="60" t="str">
        <f>W9943&amp;H9943</f>
        <v/>
      </c>
      <c r="W9943" s="60" t="str">
        <f>_xlfn.LET(_xlpm.TextCell,TEXT(G9943,"###"),IF(_xlpm.TextCell&lt;&gt;"",IF(StyleSpaceSplit,IFERROR(IF(FIND(" ",_xlpm.TextCell)&gt;=1,MID(_xlpm.TextCell,1,FIND(" ",_xlpm.TextCell)-1),_xlpm.TextCell),_xlpm.TextCell),_xlpm.TextCell),""))</f>
        <v/>
      </c>
      <c r="X9943" s="60" t="str">
        <f>IF(A9943&lt;&gt;"",IFERROR(IF(FIND(" ",G9943)&gt;=1,MID(G9943,FIND(" ",G9943)+1,LEN(G9943)),""),""),"")</f>
        <v/>
      </c>
      <c r="AC9943" s="51">
        <f>IFERROR(VALUE(MID($C9943,1,2)),0)</f>
        <v>0</v>
      </c>
      <c r="AD9943" s="44">
        <f>IFERROR(VALUE(MID($C9943,4,3)),0)</f>
        <v>0</v>
      </c>
      <c r="AE9943" s="51">
        <f>VALUE(RIGHT("00"&amp;AC9943,2)&amp;RIGHT("000"&amp;AD9943,3))</f>
        <v>0</v>
      </c>
    </row>
    <row r="9944" spans="1:31">
      <c r="A9944" s="60" t="str">
        <f>IF(G9944&amp;Q9944&lt;&gt;"",W9944&amp;Q9944,"")</f>
        <v/>
      </c>
      <c r="B9944" s="85" t="str">
        <f>IF(C9944&lt;&gt;"",LEFT(C9944,9),"")</f>
        <v/>
      </c>
      <c r="V9944" s="60" t="str">
        <f>W9944&amp;H9944</f>
        <v/>
      </c>
      <c r="W9944" s="60" t="str">
        <f>_xlfn.LET(_xlpm.TextCell,TEXT(G9944,"###"),IF(_xlpm.TextCell&lt;&gt;"",IF(StyleSpaceSplit,IFERROR(IF(FIND(" ",_xlpm.TextCell)&gt;=1,MID(_xlpm.TextCell,1,FIND(" ",_xlpm.TextCell)-1),_xlpm.TextCell),_xlpm.TextCell),_xlpm.TextCell),""))</f>
        <v/>
      </c>
      <c r="X9944" s="60" t="str">
        <f>IF(A9944&lt;&gt;"",IFERROR(IF(FIND(" ",G9944)&gt;=1,MID(G9944,FIND(" ",G9944)+1,LEN(G9944)),""),""),"")</f>
        <v/>
      </c>
      <c r="AC9944" s="51">
        <f>IFERROR(VALUE(MID($C9944,1,2)),0)</f>
        <v>0</v>
      </c>
      <c r="AD9944" s="44">
        <f>IFERROR(VALUE(MID($C9944,4,3)),0)</f>
        <v>0</v>
      </c>
      <c r="AE9944" s="51">
        <f>VALUE(RIGHT("00"&amp;AC9944,2)&amp;RIGHT("000"&amp;AD9944,3))</f>
        <v>0</v>
      </c>
    </row>
    <row r="9945" spans="1:31">
      <c r="A9945" s="60" t="str">
        <f>IF(G9945&amp;Q9945&lt;&gt;"",W9945&amp;Q9945,"")</f>
        <v/>
      </c>
      <c r="B9945" s="85" t="str">
        <f>IF(C9945&lt;&gt;"",LEFT(C9945,9),"")</f>
        <v/>
      </c>
      <c r="V9945" s="60" t="str">
        <f>W9945&amp;H9945</f>
        <v/>
      </c>
      <c r="W9945" s="60" t="str">
        <f>_xlfn.LET(_xlpm.TextCell,TEXT(G9945,"###"),IF(_xlpm.TextCell&lt;&gt;"",IF(StyleSpaceSplit,IFERROR(IF(FIND(" ",_xlpm.TextCell)&gt;=1,MID(_xlpm.TextCell,1,FIND(" ",_xlpm.TextCell)-1),_xlpm.TextCell),_xlpm.TextCell),_xlpm.TextCell),""))</f>
        <v/>
      </c>
      <c r="X9945" s="60" t="str">
        <f>IF(A9945&lt;&gt;"",IFERROR(IF(FIND(" ",G9945)&gt;=1,MID(G9945,FIND(" ",G9945)+1,LEN(G9945)),""),""),"")</f>
        <v/>
      </c>
      <c r="AC9945" s="51">
        <f>IFERROR(VALUE(MID($C9945,1,2)),0)</f>
        <v>0</v>
      </c>
      <c r="AD9945" s="44">
        <f>IFERROR(VALUE(MID($C9945,4,3)),0)</f>
        <v>0</v>
      </c>
      <c r="AE9945" s="51">
        <f>VALUE(RIGHT("00"&amp;AC9945,2)&amp;RIGHT("000"&amp;AD9945,3))</f>
        <v>0</v>
      </c>
    </row>
    <row r="9946" spans="1:31">
      <c r="A9946" s="60" t="str">
        <f>IF(G9946&amp;Q9946&lt;&gt;"",W9946&amp;Q9946,"")</f>
        <v/>
      </c>
      <c r="B9946" s="85" t="str">
        <f>IF(C9946&lt;&gt;"",LEFT(C9946,9),"")</f>
        <v/>
      </c>
      <c r="V9946" s="60" t="str">
        <f>W9946&amp;H9946</f>
        <v/>
      </c>
      <c r="W9946" s="60" t="str">
        <f>_xlfn.LET(_xlpm.TextCell,TEXT(G9946,"###"),IF(_xlpm.TextCell&lt;&gt;"",IF(StyleSpaceSplit,IFERROR(IF(FIND(" ",_xlpm.TextCell)&gt;=1,MID(_xlpm.TextCell,1,FIND(" ",_xlpm.TextCell)-1),_xlpm.TextCell),_xlpm.TextCell),_xlpm.TextCell),""))</f>
        <v/>
      </c>
      <c r="X9946" s="60" t="str">
        <f>IF(A9946&lt;&gt;"",IFERROR(IF(FIND(" ",G9946)&gt;=1,MID(G9946,FIND(" ",G9946)+1,LEN(G9946)),""),""),"")</f>
        <v/>
      </c>
      <c r="AC9946" s="51">
        <f>IFERROR(VALUE(MID($C9946,1,2)),0)</f>
        <v>0</v>
      </c>
      <c r="AD9946" s="44">
        <f>IFERROR(VALUE(MID($C9946,4,3)),0)</f>
        <v>0</v>
      </c>
      <c r="AE9946" s="51">
        <f>VALUE(RIGHT("00"&amp;AC9946,2)&amp;RIGHT("000"&amp;AD9946,3))</f>
        <v>0</v>
      </c>
    </row>
    <row r="9947" spans="1:31">
      <c r="A9947" s="60" t="str">
        <f>IF(G9947&amp;Q9947&lt;&gt;"",W9947&amp;Q9947,"")</f>
        <v/>
      </c>
      <c r="B9947" s="85" t="str">
        <f>IF(C9947&lt;&gt;"",LEFT(C9947,9),"")</f>
        <v/>
      </c>
      <c r="V9947" s="60" t="str">
        <f>W9947&amp;H9947</f>
        <v/>
      </c>
      <c r="W9947" s="60" t="str">
        <f>_xlfn.LET(_xlpm.TextCell,TEXT(G9947,"###"),IF(_xlpm.TextCell&lt;&gt;"",IF(StyleSpaceSplit,IFERROR(IF(FIND(" ",_xlpm.TextCell)&gt;=1,MID(_xlpm.TextCell,1,FIND(" ",_xlpm.TextCell)-1),_xlpm.TextCell),_xlpm.TextCell),_xlpm.TextCell),""))</f>
        <v/>
      </c>
      <c r="X9947" s="60" t="str">
        <f>IF(A9947&lt;&gt;"",IFERROR(IF(FIND(" ",G9947)&gt;=1,MID(G9947,FIND(" ",G9947)+1,LEN(G9947)),""),""),"")</f>
        <v/>
      </c>
      <c r="AC9947" s="51">
        <f>IFERROR(VALUE(MID($C9947,1,2)),0)</f>
        <v>0</v>
      </c>
      <c r="AD9947" s="44">
        <f>IFERROR(VALUE(MID($C9947,4,3)),0)</f>
        <v>0</v>
      </c>
      <c r="AE9947" s="51">
        <f>VALUE(RIGHT("00"&amp;AC9947,2)&amp;RIGHT("000"&amp;AD9947,3))</f>
        <v>0</v>
      </c>
    </row>
    <row r="9948" spans="1:31">
      <c r="A9948" s="60" t="str">
        <f>IF(G9948&amp;Q9948&lt;&gt;"",W9948&amp;Q9948,"")</f>
        <v/>
      </c>
      <c r="B9948" s="85" t="str">
        <f>IF(C9948&lt;&gt;"",LEFT(C9948,9),"")</f>
        <v/>
      </c>
      <c r="V9948" s="60" t="str">
        <f>W9948&amp;H9948</f>
        <v/>
      </c>
      <c r="W9948" s="60" t="str">
        <f>_xlfn.LET(_xlpm.TextCell,TEXT(G9948,"###"),IF(_xlpm.TextCell&lt;&gt;"",IF(StyleSpaceSplit,IFERROR(IF(FIND(" ",_xlpm.TextCell)&gt;=1,MID(_xlpm.TextCell,1,FIND(" ",_xlpm.TextCell)-1),_xlpm.TextCell),_xlpm.TextCell),_xlpm.TextCell),""))</f>
        <v/>
      </c>
      <c r="X9948" s="60" t="str">
        <f>IF(A9948&lt;&gt;"",IFERROR(IF(FIND(" ",G9948)&gt;=1,MID(G9948,FIND(" ",G9948)+1,LEN(G9948)),""),""),"")</f>
        <v/>
      </c>
      <c r="AC9948" s="51">
        <f>IFERROR(VALUE(MID($C9948,1,2)),0)</f>
        <v>0</v>
      </c>
      <c r="AD9948" s="44">
        <f>IFERROR(VALUE(MID($C9948,4,3)),0)</f>
        <v>0</v>
      </c>
      <c r="AE9948" s="51">
        <f>VALUE(RIGHT("00"&amp;AC9948,2)&amp;RIGHT("000"&amp;AD9948,3))</f>
        <v>0</v>
      </c>
    </row>
    <row r="9949" spans="1:31">
      <c r="A9949" s="60" t="str">
        <f>IF(G9949&amp;Q9949&lt;&gt;"",W9949&amp;Q9949,"")</f>
        <v/>
      </c>
      <c r="B9949" s="85" t="str">
        <f>IF(C9949&lt;&gt;"",LEFT(C9949,9),"")</f>
        <v/>
      </c>
      <c r="V9949" s="60" t="str">
        <f>W9949&amp;H9949</f>
        <v/>
      </c>
      <c r="W9949" s="60" t="str">
        <f>_xlfn.LET(_xlpm.TextCell,TEXT(G9949,"###"),IF(_xlpm.TextCell&lt;&gt;"",IF(StyleSpaceSplit,IFERROR(IF(FIND(" ",_xlpm.TextCell)&gt;=1,MID(_xlpm.TextCell,1,FIND(" ",_xlpm.TextCell)-1),_xlpm.TextCell),_xlpm.TextCell),_xlpm.TextCell),""))</f>
        <v/>
      </c>
      <c r="X9949" s="60" t="str">
        <f>IF(A9949&lt;&gt;"",IFERROR(IF(FIND(" ",G9949)&gt;=1,MID(G9949,FIND(" ",G9949)+1,LEN(G9949)),""),""),"")</f>
        <v/>
      </c>
      <c r="AC9949" s="51">
        <f>IFERROR(VALUE(MID($C9949,1,2)),0)</f>
        <v>0</v>
      </c>
      <c r="AD9949" s="44">
        <f>IFERROR(VALUE(MID($C9949,4,3)),0)</f>
        <v>0</v>
      </c>
      <c r="AE9949" s="51">
        <f>VALUE(RIGHT("00"&amp;AC9949,2)&amp;RIGHT("000"&amp;AD9949,3))</f>
        <v>0</v>
      </c>
    </row>
    <row r="9950" spans="1:31">
      <c r="A9950" s="60" t="str">
        <f>IF(G9950&amp;Q9950&lt;&gt;"",W9950&amp;Q9950,"")</f>
        <v/>
      </c>
      <c r="B9950" s="85" t="str">
        <f>IF(C9950&lt;&gt;"",LEFT(C9950,9),"")</f>
        <v/>
      </c>
      <c r="V9950" s="60" t="str">
        <f>W9950&amp;H9950</f>
        <v/>
      </c>
      <c r="W9950" s="60" t="str">
        <f>_xlfn.LET(_xlpm.TextCell,TEXT(G9950,"###"),IF(_xlpm.TextCell&lt;&gt;"",IF(StyleSpaceSplit,IFERROR(IF(FIND(" ",_xlpm.TextCell)&gt;=1,MID(_xlpm.TextCell,1,FIND(" ",_xlpm.TextCell)-1),_xlpm.TextCell),_xlpm.TextCell),_xlpm.TextCell),""))</f>
        <v/>
      </c>
      <c r="X9950" s="60" t="str">
        <f>IF(A9950&lt;&gt;"",IFERROR(IF(FIND(" ",G9950)&gt;=1,MID(G9950,FIND(" ",G9950)+1,LEN(G9950)),""),""),"")</f>
        <v/>
      </c>
      <c r="AC9950" s="51">
        <f>IFERROR(VALUE(MID($C9950,1,2)),0)</f>
        <v>0</v>
      </c>
      <c r="AD9950" s="44">
        <f>IFERROR(VALUE(MID($C9950,4,3)),0)</f>
        <v>0</v>
      </c>
      <c r="AE9950" s="51">
        <f>VALUE(RIGHT("00"&amp;AC9950,2)&amp;RIGHT("000"&amp;AD9950,3))</f>
        <v>0</v>
      </c>
    </row>
    <row r="9951" spans="1:31">
      <c r="A9951" s="60" t="str">
        <f>IF(G9951&amp;Q9951&lt;&gt;"",W9951&amp;Q9951,"")</f>
        <v/>
      </c>
      <c r="B9951" s="85" t="str">
        <f>IF(C9951&lt;&gt;"",LEFT(C9951,9),"")</f>
        <v/>
      </c>
      <c r="V9951" s="60" t="str">
        <f>W9951&amp;H9951</f>
        <v/>
      </c>
      <c r="W9951" s="60" t="str">
        <f>_xlfn.LET(_xlpm.TextCell,TEXT(G9951,"###"),IF(_xlpm.TextCell&lt;&gt;"",IF(StyleSpaceSplit,IFERROR(IF(FIND(" ",_xlpm.TextCell)&gt;=1,MID(_xlpm.TextCell,1,FIND(" ",_xlpm.TextCell)-1),_xlpm.TextCell),_xlpm.TextCell),_xlpm.TextCell),""))</f>
        <v/>
      </c>
      <c r="X9951" s="60" t="str">
        <f>IF(A9951&lt;&gt;"",IFERROR(IF(FIND(" ",G9951)&gt;=1,MID(G9951,FIND(" ",G9951)+1,LEN(G9951)),""),""),"")</f>
        <v/>
      </c>
      <c r="AC9951" s="51">
        <f>IFERROR(VALUE(MID($C9951,1,2)),0)</f>
        <v>0</v>
      </c>
      <c r="AD9951" s="44">
        <f>IFERROR(VALUE(MID($C9951,4,3)),0)</f>
        <v>0</v>
      </c>
      <c r="AE9951" s="51">
        <f>VALUE(RIGHT("00"&amp;AC9951,2)&amp;RIGHT("000"&amp;AD9951,3))</f>
        <v>0</v>
      </c>
    </row>
    <row r="9952" spans="1:31">
      <c r="A9952" s="60" t="str">
        <f>IF(G9952&amp;Q9952&lt;&gt;"",W9952&amp;Q9952,"")</f>
        <v/>
      </c>
      <c r="B9952" s="85" t="str">
        <f>IF(C9952&lt;&gt;"",LEFT(C9952,9),"")</f>
        <v/>
      </c>
      <c r="V9952" s="60" t="str">
        <f>W9952&amp;H9952</f>
        <v/>
      </c>
      <c r="W9952" s="60" t="str">
        <f>_xlfn.LET(_xlpm.TextCell,TEXT(G9952,"###"),IF(_xlpm.TextCell&lt;&gt;"",IF(StyleSpaceSplit,IFERROR(IF(FIND(" ",_xlpm.TextCell)&gt;=1,MID(_xlpm.TextCell,1,FIND(" ",_xlpm.TextCell)-1),_xlpm.TextCell),_xlpm.TextCell),_xlpm.TextCell),""))</f>
        <v/>
      </c>
      <c r="X9952" s="60" t="str">
        <f>IF(A9952&lt;&gt;"",IFERROR(IF(FIND(" ",G9952)&gt;=1,MID(G9952,FIND(" ",G9952)+1,LEN(G9952)),""),""),"")</f>
        <v/>
      </c>
      <c r="AC9952" s="51">
        <f>IFERROR(VALUE(MID($C9952,1,2)),0)</f>
        <v>0</v>
      </c>
      <c r="AD9952" s="44">
        <f>IFERROR(VALUE(MID($C9952,4,3)),0)</f>
        <v>0</v>
      </c>
      <c r="AE9952" s="51">
        <f>VALUE(RIGHT("00"&amp;AC9952,2)&amp;RIGHT("000"&amp;AD9952,3))</f>
        <v>0</v>
      </c>
    </row>
    <row r="9953" spans="1:31">
      <c r="A9953" s="60" t="str">
        <f>IF(G9953&amp;Q9953&lt;&gt;"",W9953&amp;Q9953,"")</f>
        <v/>
      </c>
      <c r="B9953" s="85" t="str">
        <f>IF(C9953&lt;&gt;"",LEFT(C9953,9),"")</f>
        <v/>
      </c>
      <c r="V9953" s="60" t="str">
        <f>W9953&amp;H9953</f>
        <v/>
      </c>
      <c r="W9953" s="60" t="str">
        <f>_xlfn.LET(_xlpm.TextCell,TEXT(G9953,"###"),IF(_xlpm.TextCell&lt;&gt;"",IF(StyleSpaceSplit,IFERROR(IF(FIND(" ",_xlpm.TextCell)&gt;=1,MID(_xlpm.TextCell,1,FIND(" ",_xlpm.TextCell)-1),_xlpm.TextCell),_xlpm.TextCell),_xlpm.TextCell),""))</f>
        <v/>
      </c>
      <c r="X9953" s="60" t="str">
        <f>IF(A9953&lt;&gt;"",IFERROR(IF(FIND(" ",G9953)&gt;=1,MID(G9953,FIND(" ",G9953)+1,LEN(G9953)),""),""),"")</f>
        <v/>
      </c>
      <c r="AC9953" s="51">
        <f>IFERROR(VALUE(MID($C9953,1,2)),0)</f>
        <v>0</v>
      </c>
      <c r="AD9953" s="44">
        <f>IFERROR(VALUE(MID($C9953,4,3)),0)</f>
        <v>0</v>
      </c>
      <c r="AE9953" s="51">
        <f>VALUE(RIGHT("00"&amp;AC9953,2)&amp;RIGHT("000"&amp;AD9953,3))</f>
        <v>0</v>
      </c>
    </row>
    <row r="9954" spans="1:31">
      <c r="A9954" s="60" t="str">
        <f>IF(G9954&amp;Q9954&lt;&gt;"",W9954&amp;Q9954,"")</f>
        <v/>
      </c>
      <c r="B9954" s="85" t="str">
        <f>IF(C9954&lt;&gt;"",LEFT(C9954,9),"")</f>
        <v/>
      </c>
      <c r="V9954" s="60" t="str">
        <f>W9954&amp;H9954</f>
        <v/>
      </c>
      <c r="W9954" s="60" t="str">
        <f>_xlfn.LET(_xlpm.TextCell,TEXT(G9954,"###"),IF(_xlpm.TextCell&lt;&gt;"",IF(StyleSpaceSplit,IFERROR(IF(FIND(" ",_xlpm.TextCell)&gt;=1,MID(_xlpm.TextCell,1,FIND(" ",_xlpm.TextCell)-1),_xlpm.TextCell),_xlpm.TextCell),_xlpm.TextCell),""))</f>
        <v/>
      </c>
      <c r="X9954" s="60" t="str">
        <f>IF(A9954&lt;&gt;"",IFERROR(IF(FIND(" ",G9954)&gt;=1,MID(G9954,FIND(" ",G9954)+1,LEN(G9954)),""),""),"")</f>
        <v/>
      </c>
      <c r="AC9954" s="51">
        <f>IFERROR(VALUE(MID($C9954,1,2)),0)</f>
        <v>0</v>
      </c>
      <c r="AD9954" s="44">
        <f>IFERROR(VALUE(MID($C9954,4,3)),0)</f>
        <v>0</v>
      </c>
      <c r="AE9954" s="51">
        <f>VALUE(RIGHT("00"&amp;AC9954,2)&amp;RIGHT("000"&amp;AD9954,3))</f>
        <v>0</v>
      </c>
    </row>
    <row r="9955" spans="1:31">
      <c r="A9955" s="60" t="str">
        <f>IF(G9955&amp;Q9955&lt;&gt;"",W9955&amp;Q9955,"")</f>
        <v/>
      </c>
      <c r="B9955" s="85" t="str">
        <f>IF(C9955&lt;&gt;"",LEFT(C9955,9),"")</f>
        <v/>
      </c>
      <c r="V9955" s="60" t="str">
        <f>W9955&amp;H9955</f>
        <v/>
      </c>
      <c r="W9955" s="60" t="str">
        <f>_xlfn.LET(_xlpm.TextCell,TEXT(G9955,"###"),IF(_xlpm.TextCell&lt;&gt;"",IF(StyleSpaceSplit,IFERROR(IF(FIND(" ",_xlpm.TextCell)&gt;=1,MID(_xlpm.TextCell,1,FIND(" ",_xlpm.TextCell)-1),_xlpm.TextCell),_xlpm.TextCell),_xlpm.TextCell),""))</f>
        <v/>
      </c>
      <c r="X9955" s="60" t="str">
        <f>IF(A9955&lt;&gt;"",IFERROR(IF(FIND(" ",G9955)&gt;=1,MID(G9955,FIND(" ",G9955)+1,LEN(G9955)),""),""),"")</f>
        <v/>
      </c>
      <c r="AC9955" s="51">
        <f>IFERROR(VALUE(MID($C9955,1,2)),0)</f>
        <v>0</v>
      </c>
      <c r="AD9955" s="44">
        <f>IFERROR(VALUE(MID($C9955,4,3)),0)</f>
        <v>0</v>
      </c>
      <c r="AE9955" s="51">
        <f>VALUE(RIGHT("00"&amp;AC9955,2)&amp;RIGHT("000"&amp;AD9955,3))</f>
        <v>0</v>
      </c>
    </row>
    <row r="9956" spans="1:31">
      <c r="A9956" s="60" t="str">
        <f>IF(G9956&amp;Q9956&lt;&gt;"",W9956&amp;Q9956,"")</f>
        <v/>
      </c>
      <c r="B9956" s="85" t="str">
        <f>IF(C9956&lt;&gt;"",LEFT(C9956,9),"")</f>
        <v/>
      </c>
      <c r="V9956" s="60" t="str">
        <f>W9956&amp;H9956</f>
        <v/>
      </c>
      <c r="W9956" s="60" t="str">
        <f>_xlfn.LET(_xlpm.TextCell,TEXT(G9956,"###"),IF(_xlpm.TextCell&lt;&gt;"",IF(StyleSpaceSplit,IFERROR(IF(FIND(" ",_xlpm.TextCell)&gt;=1,MID(_xlpm.TextCell,1,FIND(" ",_xlpm.TextCell)-1),_xlpm.TextCell),_xlpm.TextCell),_xlpm.TextCell),""))</f>
        <v/>
      </c>
      <c r="X9956" s="60" t="str">
        <f>IF(A9956&lt;&gt;"",IFERROR(IF(FIND(" ",G9956)&gt;=1,MID(G9956,FIND(" ",G9956)+1,LEN(G9956)),""),""),"")</f>
        <v/>
      </c>
      <c r="AC9956" s="51">
        <f>IFERROR(VALUE(MID($C9956,1,2)),0)</f>
        <v>0</v>
      </c>
      <c r="AD9956" s="44">
        <f>IFERROR(VALUE(MID($C9956,4,3)),0)</f>
        <v>0</v>
      </c>
      <c r="AE9956" s="51">
        <f>VALUE(RIGHT("00"&amp;AC9956,2)&amp;RIGHT("000"&amp;AD9956,3))</f>
        <v>0</v>
      </c>
    </row>
    <row r="9957" spans="1:31">
      <c r="A9957" s="60" t="str">
        <f>IF(G9957&amp;Q9957&lt;&gt;"",W9957&amp;Q9957,"")</f>
        <v/>
      </c>
      <c r="B9957" s="85" t="str">
        <f>IF(C9957&lt;&gt;"",LEFT(C9957,9),"")</f>
        <v/>
      </c>
      <c r="V9957" s="60" t="str">
        <f>W9957&amp;H9957</f>
        <v/>
      </c>
      <c r="W9957" s="60" t="str">
        <f>_xlfn.LET(_xlpm.TextCell,TEXT(G9957,"###"),IF(_xlpm.TextCell&lt;&gt;"",IF(StyleSpaceSplit,IFERROR(IF(FIND(" ",_xlpm.TextCell)&gt;=1,MID(_xlpm.TextCell,1,FIND(" ",_xlpm.TextCell)-1),_xlpm.TextCell),_xlpm.TextCell),_xlpm.TextCell),""))</f>
        <v/>
      </c>
      <c r="X9957" s="60" t="str">
        <f>IF(A9957&lt;&gt;"",IFERROR(IF(FIND(" ",G9957)&gt;=1,MID(G9957,FIND(" ",G9957)+1,LEN(G9957)),""),""),"")</f>
        <v/>
      </c>
      <c r="AC9957" s="51">
        <f>IFERROR(VALUE(MID($C9957,1,2)),0)</f>
        <v>0</v>
      </c>
      <c r="AD9957" s="44">
        <f>IFERROR(VALUE(MID($C9957,4,3)),0)</f>
        <v>0</v>
      </c>
      <c r="AE9957" s="51">
        <f>VALUE(RIGHT("00"&amp;AC9957,2)&amp;RIGHT("000"&amp;AD9957,3))</f>
        <v>0</v>
      </c>
    </row>
    <row r="9958" spans="1:31">
      <c r="A9958" s="60" t="str">
        <f>IF(G9958&amp;Q9958&lt;&gt;"",W9958&amp;Q9958,"")</f>
        <v/>
      </c>
      <c r="B9958" s="85" t="str">
        <f>IF(C9958&lt;&gt;"",LEFT(C9958,9),"")</f>
        <v/>
      </c>
      <c r="V9958" s="60" t="str">
        <f>W9958&amp;H9958</f>
        <v/>
      </c>
      <c r="W9958" s="60" t="str">
        <f>_xlfn.LET(_xlpm.TextCell,TEXT(G9958,"###"),IF(_xlpm.TextCell&lt;&gt;"",IF(StyleSpaceSplit,IFERROR(IF(FIND(" ",_xlpm.TextCell)&gt;=1,MID(_xlpm.TextCell,1,FIND(" ",_xlpm.TextCell)-1),_xlpm.TextCell),_xlpm.TextCell),_xlpm.TextCell),""))</f>
        <v/>
      </c>
      <c r="X9958" s="60" t="str">
        <f>IF(A9958&lt;&gt;"",IFERROR(IF(FIND(" ",G9958)&gt;=1,MID(G9958,FIND(" ",G9958)+1,LEN(G9958)),""),""),"")</f>
        <v/>
      </c>
      <c r="AC9958" s="51">
        <f>IFERROR(VALUE(MID($C9958,1,2)),0)</f>
        <v>0</v>
      </c>
      <c r="AD9958" s="44">
        <f>IFERROR(VALUE(MID($C9958,4,3)),0)</f>
        <v>0</v>
      </c>
      <c r="AE9958" s="51">
        <f>VALUE(RIGHT("00"&amp;AC9958,2)&amp;RIGHT("000"&amp;AD9958,3))</f>
        <v>0</v>
      </c>
    </row>
    <row r="9959" spans="1:31">
      <c r="A9959" s="60" t="str">
        <f>IF(G9959&amp;Q9959&lt;&gt;"",W9959&amp;Q9959,"")</f>
        <v/>
      </c>
      <c r="B9959" s="85" t="str">
        <f>IF(C9959&lt;&gt;"",LEFT(C9959,9),"")</f>
        <v/>
      </c>
      <c r="V9959" s="60" t="str">
        <f>W9959&amp;H9959</f>
        <v/>
      </c>
      <c r="W9959" s="60" t="str">
        <f>_xlfn.LET(_xlpm.TextCell,TEXT(G9959,"###"),IF(_xlpm.TextCell&lt;&gt;"",IF(StyleSpaceSplit,IFERROR(IF(FIND(" ",_xlpm.TextCell)&gt;=1,MID(_xlpm.TextCell,1,FIND(" ",_xlpm.TextCell)-1),_xlpm.TextCell),_xlpm.TextCell),_xlpm.TextCell),""))</f>
        <v/>
      </c>
      <c r="X9959" s="60" t="str">
        <f>IF(A9959&lt;&gt;"",IFERROR(IF(FIND(" ",G9959)&gt;=1,MID(G9959,FIND(" ",G9959)+1,LEN(G9959)),""),""),"")</f>
        <v/>
      </c>
      <c r="AC9959" s="51">
        <f>IFERROR(VALUE(MID($C9959,1,2)),0)</f>
        <v>0</v>
      </c>
      <c r="AD9959" s="44">
        <f>IFERROR(VALUE(MID($C9959,4,3)),0)</f>
        <v>0</v>
      </c>
      <c r="AE9959" s="51">
        <f>VALUE(RIGHT("00"&amp;AC9959,2)&amp;RIGHT("000"&amp;AD9959,3))</f>
        <v>0</v>
      </c>
    </row>
    <row r="9960" spans="1:31">
      <c r="A9960" s="60" t="str">
        <f>IF(G9960&amp;Q9960&lt;&gt;"",W9960&amp;Q9960,"")</f>
        <v/>
      </c>
      <c r="B9960" s="85" t="str">
        <f>IF(C9960&lt;&gt;"",LEFT(C9960,9),"")</f>
        <v/>
      </c>
      <c r="V9960" s="60" t="str">
        <f>W9960&amp;H9960</f>
        <v/>
      </c>
      <c r="W9960" s="60" t="str">
        <f>_xlfn.LET(_xlpm.TextCell,TEXT(G9960,"###"),IF(_xlpm.TextCell&lt;&gt;"",IF(StyleSpaceSplit,IFERROR(IF(FIND(" ",_xlpm.TextCell)&gt;=1,MID(_xlpm.TextCell,1,FIND(" ",_xlpm.TextCell)-1),_xlpm.TextCell),_xlpm.TextCell),_xlpm.TextCell),""))</f>
        <v/>
      </c>
      <c r="X9960" s="60" t="str">
        <f>IF(A9960&lt;&gt;"",IFERROR(IF(FIND(" ",G9960)&gt;=1,MID(G9960,FIND(" ",G9960)+1,LEN(G9960)),""),""),"")</f>
        <v/>
      </c>
      <c r="AC9960" s="51">
        <f>IFERROR(VALUE(MID($C9960,1,2)),0)</f>
        <v>0</v>
      </c>
      <c r="AD9960" s="44">
        <f>IFERROR(VALUE(MID($C9960,4,3)),0)</f>
        <v>0</v>
      </c>
      <c r="AE9960" s="51">
        <f>VALUE(RIGHT("00"&amp;AC9960,2)&amp;RIGHT("000"&amp;AD9960,3))</f>
        <v>0</v>
      </c>
    </row>
    <row r="9961" spans="1:31">
      <c r="A9961" s="60" t="str">
        <f>IF(G9961&amp;Q9961&lt;&gt;"",W9961&amp;Q9961,"")</f>
        <v/>
      </c>
      <c r="B9961" s="85" t="str">
        <f>IF(C9961&lt;&gt;"",LEFT(C9961,9),"")</f>
        <v/>
      </c>
      <c r="V9961" s="60" t="str">
        <f>W9961&amp;H9961</f>
        <v/>
      </c>
      <c r="W9961" s="60" t="str">
        <f>_xlfn.LET(_xlpm.TextCell,TEXT(G9961,"###"),IF(_xlpm.TextCell&lt;&gt;"",IF(StyleSpaceSplit,IFERROR(IF(FIND(" ",_xlpm.TextCell)&gt;=1,MID(_xlpm.TextCell,1,FIND(" ",_xlpm.TextCell)-1),_xlpm.TextCell),_xlpm.TextCell),_xlpm.TextCell),""))</f>
        <v/>
      </c>
      <c r="X9961" s="60" t="str">
        <f>IF(A9961&lt;&gt;"",IFERROR(IF(FIND(" ",G9961)&gt;=1,MID(G9961,FIND(" ",G9961)+1,LEN(G9961)),""),""),"")</f>
        <v/>
      </c>
      <c r="AC9961" s="51">
        <f>IFERROR(VALUE(MID($C9961,1,2)),0)</f>
        <v>0</v>
      </c>
      <c r="AD9961" s="44">
        <f>IFERROR(VALUE(MID($C9961,4,3)),0)</f>
        <v>0</v>
      </c>
      <c r="AE9961" s="51">
        <f>VALUE(RIGHT("00"&amp;AC9961,2)&amp;RIGHT("000"&amp;AD9961,3))</f>
        <v>0</v>
      </c>
    </row>
    <row r="9962" spans="1:31">
      <c r="A9962" s="60" t="str">
        <f>IF(G9962&amp;Q9962&lt;&gt;"",W9962&amp;Q9962,"")</f>
        <v/>
      </c>
      <c r="B9962" s="85" t="str">
        <f>IF(C9962&lt;&gt;"",LEFT(C9962,9),"")</f>
        <v/>
      </c>
      <c r="V9962" s="60" t="str">
        <f>W9962&amp;H9962</f>
        <v/>
      </c>
      <c r="W9962" s="60" t="str">
        <f>_xlfn.LET(_xlpm.TextCell,TEXT(G9962,"###"),IF(_xlpm.TextCell&lt;&gt;"",IF(StyleSpaceSplit,IFERROR(IF(FIND(" ",_xlpm.TextCell)&gt;=1,MID(_xlpm.TextCell,1,FIND(" ",_xlpm.TextCell)-1),_xlpm.TextCell),_xlpm.TextCell),_xlpm.TextCell),""))</f>
        <v/>
      </c>
      <c r="X9962" s="60" t="str">
        <f>IF(A9962&lt;&gt;"",IFERROR(IF(FIND(" ",G9962)&gt;=1,MID(G9962,FIND(" ",G9962)+1,LEN(G9962)),""),""),"")</f>
        <v/>
      </c>
      <c r="AC9962" s="51">
        <f>IFERROR(VALUE(MID($C9962,1,2)),0)</f>
        <v>0</v>
      </c>
      <c r="AD9962" s="44">
        <f>IFERROR(VALUE(MID($C9962,4,3)),0)</f>
        <v>0</v>
      </c>
      <c r="AE9962" s="51">
        <f>VALUE(RIGHT("00"&amp;AC9962,2)&amp;RIGHT("000"&amp;AD9962,3))</f>
        <v>0</v>
      </c>
    </row>
    <row r="9963" spans="1:31">
      <c r="A9963" s="60" t="str">
        <f>IF(G9963&amp;Q9963&lt;&gt;"",W9963&amp;Q9963,"")</f>
        <v/>
      </c>
      <c r="B9963" s="85" t="str">
        <f>IF(C9963&lt;&gt;"",LEFT(C9963,9),"")</f>
        <v/>
      </c>
      <c r="V9963" s="60" t="str">
        <f>W9963&amp;H9963</f>
        <v/>
      </c>
      <c r="W9963" s="60" t="str">
        <f>_xlfn.LET(_xlpm.TextCell,TEXT(G9963,"###"),IF(_xlpm.TextCell&lt;&gt;"",IF(StyleSpaceSplit,IFERROR(IF(FIND(" ",_xlpm.TextCell)&gt;=1,MID(_xlpm.TextCell,1,FIND(" ",_xlpm.TextCell)-1),_xlpm.TextCell),_xlpm.TextCell),_xlpm.TextCell),""))</f>
        <v/>
      </c>
      <c r="X9963" s="60" t="str">
        <f>IF(A9963&lt;&gt;"",IFERROR(IF(FIND(" ",G9963)&gt;=1,MID(G9963,FIND(" ",G9963)+1,LEN(G9963)),""),""),"")</f>
        <v/>
      </c>
      <c r="AC9963" s="51">
        <f>IFERROR(VALUE(MID($C9963,1,2)),0)</f>
        <v>0</v>
      </c>
      <c r="AD9963" s="44">
        <f>IFERROR(VALUE(MID($C9963,4,3)),0)</f>
        <v>0</v>
      </c>
      <c r="AE9963" s="51">
        <f>VALUE(RIGHT("00"&amp;AC9963,2)&amp;RIGHT("000"&amp;AD9963,3))</f>
        <v>0</v>
      </c>
    </row>
    <row r="9964" spans="1:31">
      <c r="A9964" s="60" t="str">
        <f>IF(G9964&amp;Q9964&lt;&gt;"",W9964&amp;Q9964,"")</f>
        <v/>
      </c>
      <c r="B9964" s="85" t="str">
        <f>IF(C9964&lt;&gt;"",LEFT(C9964,9),"")</f>
        <v/>
      </c>
      <c r="V9964" s="60" t="str">
        <f>W9964&amp;H9964</f>
        <v/>
      </c>
      <c r="W9964" s="60" t="str">
        <f>_xlfn.LET(_xlpm.TextCell,TEXT(G9964,"###"),IF(_xlpm.TextCell&lt;&gt;"",IF(StyleSpaceSplit,IFERROR(IF(FIND(" ",_xlpm.TextCell)&gt;=1,MID(_xlpm.TextCell,1,FIND(" ",_xlpm.TextCell)-1),_xlpm.TextCell),_xlpm.TextCell),_xlpm.TextCell),""))</f>
        <v/>
      </c>
      <c r="X9964" s="60" t="str">
        <f>IF(A9964&lt;&gt;"",IFERROR(IF(FIND(" ",G9964)&gt;=1,MID(G9964,FIND(" ",G9964)+1,LEN(G9964)),""),""),"")</f>
        <v/>
      </c>
      <c r="AC9964" s="51">
        <f>IFERROR(VALUE(MID($C9964,1,2)),0)</f>
        <v>0</v>
      </c>
      <c r="AD9964" s="44">
        <f>IFERROR(VALUE(MID($C9964,4,3)),0)</f>
        <v>0</v>
      </c>
      <c r="AE9964" s="51">
        <f>VALUE(RIGHT("00"&amp;AC9964,2)&amp;RIGHT("000"&amp;AD9964,3))</f>
        <v>0</v>
      </c>
    </row>
    <row r="9965" spans="1:31">
      <c r="A9965" s="60" t="str">
        <f>IF(G9965&amp;Q9965&lt;&gt;"",W9965&amp;Q9965,"")</f>
        <v/>
      </c>
      <c r="B9965" s="85" t="str">
        <f>IF(C9965&lt;&gt;"",LEFT(C9965,9),"")</f>
        <v/>
      </c>
      <c r="V9965" s="60" t="str">
        <f>W9965&amp;H9965</f>
        <v/>
      </c>
      <c r="W9965" s="60" t="str">
        <f>_xlfn.LET(_xlpm.TextCell,TEXT(G9965,"###"),IF(_xlpm.TextCell&lt;&gt;"",IF(StyleSpaceSplit,IFERROR(IF(FIND(" ",_xlpm.TextCell)&gt;=1,MID(_xlpm.TextCell,1,FIND(" ",_xlpm.TextCell)-1),_xlpm.TextCell),_xlpm.TextCell),_xlpm.TextCell),""))</f>
        <v/>
      </c>
      <c r="X9965" s="60" t="str">
        <f>IF(A9965&lt;&gt;"",IFERROR(IF(FIND(" ",G9965)&gt;=1,MID(G9965,FIND(" ",G9965)+1,LEN(G9965)),""),""),"")</f>
        <v/>
      </c>
      <c r="AC9965" s="51">
        <f>IFERROR(VALUE(MID($C9965,1,2)),0)</f>
        <v>0</v>
      </c>
      <c r="AD9965" s="44">
        <f>IFERROR(VALUE(MID($C9965,4,3)),0)</f>
        <v>0</v>
      </c>
      <c r="AE9965" s="51">
        <f>VALUE(RIGHT("00"&amp;AC9965,2)&amp;RIGHT("000"&amp;AD9965,3))</f>
        <v>0</v>
      </c>
    </row>
    <row r="9966" spans="1:31">
      <c r="A9966" s="60" t="str">
        <f>IF(G9966&amp;Q9966&lt;&gt;"",W9966&amp;Q9966,"")</f>
        <v/>
      </c>
      <c r="B9966" s="85" t="str">
        <f>IF(C9966&lt;&gt;"",LEFT(C9966,9),"")</f>
        <v/>
      </c>
      <c r="V9966" s="60" t="str">
        <f>W9966&amp;H9966</f>
        <v/>
      </c>
      <c r="W9966" s="60" t="str">
        <f>_xlfn.LET(_xlpm.TextCell,TEXT(G9966,"###"),IF(_xlpm.TextCell&lt;&gt;"",IF(StyleSpaceSplit,IFERROR(IF(FIND(" ",_xlpm.TextCell)&gt;=1,MID(_xlpm.TextCell,1,FIND(" ",_xlpm.TextCell)-1),_xlpm.TextCell),_xlpm.TextCell),_xlpm.TextCell),""))</f>
        <v/>
      </c>
      <c r="X9966" s="60" t="str">
        <f>IF(A9966&lt;&gt;"",IFERROR(IF(FIND(" ",G9966)&gt;=1,MID(G9966,FIND(" ",G9966)+1,LEN(G9966)),""),""),"")</f>
        <v/>
      </c>
      <c r="AC9966" s="51">
        <f>IFERROR(VALUE(MID($C9966,1,2)),0)</f>
        <v>0</v>
      </c>
      <c r="AD9966" s="44">
        <f>IFERROR(VALUE(MID($C9966,4,3)),0)</f>
        <v>0</v>
      </c>
      <c r="AE9966" s="51">
        <f>VALUE(RIGHT("00"&amp;AC9966,2)&amp;RIGHT("000"&amp;AD9966,3))</f>
        <v>0</v>
      </c>
    </row>
    <row r="9967" spans="1:31">
      <c r="A9967" s="60" t="str">
        <f>IF(G9967&amp;Q9967&lt;&gt;"",W9967&amp;Q9967,"")</f>
        <v/>
      </c>
      <c r="B9967" s="85" t="str">
        <f>IF(C9967&lt;&gt;"",LEFT(C9967,9),"")</f>
        <v/>
      </c>
      <c r="V9967" s="60" t="str">
        <f>W9967&amp;H9967</f>
        <v/>
      </c>
      <c r="W9967" s="60" t="str">
        <f>_xlfn.LET(_xlpm.TextCell,TEXT(G9967,"###"),IF(_xlpm.TextCell&lt;&gt;"",IF(StyleSpaceSplit,IFERROR(IF(FIND(" ",_xlpm.TextCell)&gt;=1,MID(_xlpm.TextCell,1,FIND(" ",_xlpm.TextCell)-1),_xlpm.TextCell),_xlpm.TextCell),_xlpm.TextCell),""))</f>
        <v/>
      </c>
      <c r="X9967" s="60" t="str">
        <f>IF(A9967&lt;&gt;"",IFERROR(IF(FIND(" ",G9967)&gt;=1,MID(G9967,FIND(" ",G9967)+1,LEN(G9967)),""),""),"")</f>
        <v/>
      </c>
      <c r="AC9967" s="51">
        <f>IFERROR(VALUE(MID($C9967,1,2)),0)</f>
        <v>0</v>
      </c>
      <c r="AD9967" s="44">
        <f>IFERROR(VALUE(MID($C9967,4,3)),0)</f>
        <v>0</v>
      </c>
      <c r="AE9967" s="51">
        <f>VALUE(RIGHT("00"&amp;AC9967,2)&amp;RIGHT("000"&amp;AD9967,3))</f>
        <v>0</v>
      </c>
    </row>
    <row r="9968" spans="1:31">
      <c r="A9968" s="60" t="str">
        <f>IF(G9968&amp;Q9968&lt;&gt;"",W9968&amp;Q9968,"")</f>
        <v/>
      </c>
      <c r="B9968" s="85" t="str">
        <f>IF(C9968&lt;&gt;"",LEFT(C9968,9),"")</f>
        <v/>
      </c>
      <c r="V9968" s="60" t="str">
        <f>W9968&amp;H9968</f>
        <v/>
      </c>
      <c r="W9968" s="60" t="str">
        <f>_xlfn.LET(_xlpm.TextCell,TEXT(G9968,"###"),IF(_xlpm.TextCell&lt;&gt;"",IF(StyleSpaceSplit,IFERROR(IF(FIND(" ",_xlpm.TextCell)&gt;=1,MID(_xlpm.TextCell,1,FIND(" ",_xlpm.TextCell)-1),_xlpm.TextCell),_xlpm.TextCell),_xlpm.TextCell),""))</f>
        <v/>
      </c>
      <c r="X9968" s="60" t="str">
        <f>IF(A9968&lt;&gt;"",IFERROR(IF(FIND(" ",G9968)&gt;=1,MID(G9968,FIND(" ",G9968)+1,LEN(G9968)),""),""),"")</f>
        <v/>
      </c>
      <c r="AC9968" s="51">
        <f>IFERROR(VALUE(MID($C9968,1,2)),0)</f>
        <v>0</v>
      </c>
      <c r="AD9968" s="44">
        <f>IFERROR(VALUE(MID($C9968,4,3)),0)</f>
        <v>0</v>
      </c>
      <c r="AE9968" s="51">
        <f>VALUE(RIGHT("00"&amp;AC9968,2)&amp;RIGHT("000"&amp;AD9968,3))</f>
        <v>0</v>
      </c>
    </row>
    <row r="9969" spans="1:31">
      <c r="A9969" s="60" t="str">
        <f>IF(G9969&amp;Q9969&lt;&gt;"",W9969&amp;Q9969,"")</f>
        <v/>
      </c>
      <c r="B9969" s="85" t="str">
        <f>IF(C9969&lt;&gt;"",LEFT(C9969,9),"")</f>
        <v/>
      </c>
      <c r="V9969" s="60" t="str">
        <f>W9969&amp;H9969</f>
        <v/>
      </c>
      <c r="W9969" s="60" t="str">
        <f>_xlfn.LET(_xlpm.TextCell,TEXT(G9969,"###"),IF(_xlpm.TextCell&lt;&gt;"",IF(StyleSpaceSplit,IFERROR(IF(FIND(" ",_xlpm.TextCell)&gt;=1,MID(_xlpm.TextCell,1,FIND(" ",_xlpm.TextCell)-1),_xlpm.TextCell),_xlpm.TextCell),_xlpm.TextCell),""))</f>
        <v/>
      </c>
      <c r="X9969" s="60" t="str">
        <f>IF(A9969&lt;&gt;"",IFERROR(IF(FIND(" ",G9969)&gt;=1,MID(G9969,FIND(" ",G9969)+1,LEN(G9969)),""),""),"")</f>
        <v/>
      </c>
      <c r="AC9969" s="51">
        <f>IFERROR(VALUE(MID($C9969,1,2)),0)</f>
        <v>0</v>
      </c>
      <c r="AD9969" s="44">
        <f>IFERROR(VALUE(MID($C9969,4,3)),0)</f>
        <v>0</v>
      </c>
      <c r="AE9969" s="51">
        <f>VALUE(RIGHT("00"&amp;AC9969,2)&amp;RIGHT("000"&amp;AD9969,3))</f>
        <v>0</v>
      </c>
    </row>
    <row r="9970" spans="1:31">
      <c r="A9970" s="60" t="str">
        <f>IF(G9970&amp;Q9970&lt;&gt;"",W9970&amp;Q9970,"")</f>
        <v/>
      </c>
      <c r="B9970" s="85" t="str">
        <f>IF(C9970&lt;&gt;"",LEFT(C9970,9),"")</f>
        <v/>
      </c>
      <c r="V9970" s="60" t="str">
        <f>W9970&amp;H9970</f>
        <v/>
      </c>
      <c r="W9970" s="60" t="str">
        <f>_xlfn.LET(_xlpm.TextCell,TEXT(G9970,"###"),IF(_xlpm.TextCell&lt;&gt;"",IF(StyleSpaceSplit,IFERROR(IF(FIND(" ",_xlpm.TextCell)&gt;=1,MID(_xlpm.TextCell,1,FIND(" ",_xlpm.TextCell)-1),_xlpm.TextCell),_xlpm.TextCell),_xlpm.TextCell),""))</f>
        <v/>
      </c>
      <c r="X9970" s="60" t="str">
        <f>IF(A9970&lt;&gt;"",IFERROR(IF(FIND(" ",G9970)&gt;=1,MID(G9970,FIND(" ",G9970)+1,LEN(G9970)),""),""),"")</f>
        <v/>
      </c>
      <c r="AC9970" s="51">
        <f>IFERROR(VALUE(MID($C9970,1,2)),0)</f>
        <v>0</v>
      </c>
      <c r="AD9970" s="44">
        <f>IFERROR(VALUE(MID($C9970,4,3)),0)</f>
        <v>0</v>
      </c>
      <c r="AE9970" s="51">
        <f>VALUE(RIGHT("00"&amp;AC9970,2)&amp;RIGHT("000"&amp;AD9970,3))</f>
        <v>0</v>
      </c>
    </row>
    <row r="9971" spans="1:31">
      <c r="A9971" s="60" t="str">
        <f>IF(G9971&amp;Q9971&lt;&gt;"",W9971&amp;Q9971,"")</f>
        <v/>
      </c>
      <c r="B9971" s="85" t="str">
        <f>IF(C9971&lt;&gt;"",LEFT(C9971,9),"")</f>
        <v/>
      </c>
      <c r="V9971" s="60" t="str">
        <f>W9971&amp;H9971</f>
        <v/>
      </c>
      <c r="W9971" s="60" t="str">
        <f>_xlfn.LET(_xlpm.TextCell,TEXT(G9971,"###"),IF(_xlpm.TextCell&lt;&gt;"",IF(StyleSpaceSplit,IFERROR(IF(FIND(" ",_xlpm.TextCell)&gt;=1,MID(_xlpm.TextCell,1,FIND(" ",_xlpm.TextCell)-1),_xlpm.TextCell),_xlpm.TextCell),_xlpm.TextCell),""))</f>
        <v/>
      </c>
      <c r="X9971" s="60" t="str">
        <f>IF(A9971&lt;&gt;"",IFERROR(IF(FIND(" ",G9971)&gt;=1,MID(G9971,FIND(" ",G9971)+1,LEN(G9971)),""),""),"")</f>
        <v/>
      </c>
      <c r="AC9971" s="51">
        <f>IFERROR(VALUE(MID($C9971,1,2)),0)</f>
        <v>0</v>
      </c>
      <c r="AD9971" s="44">
        <f>IFERROR(VALUE(MID($C9971,4,3)),0)</f>
        <v>0</v>
      </c>
      <c r="AE9971" s="51">
        <f>VALUE(RIGHT("00"&amp;AC9971,2)&amp;RIGHT("000"&amp;AD9971,3))</f>
        <v>0</v>
      </c>
    </row>
    <row r="9972" spans="1:31">
      <c r="A9972" s="60" t="str">
        <f>IF(G9972&amp;Q9972&lt;&gt;"",W9972&amp;Q9972,"")</f>
        <v/>
      </c>
      <c r="B9972" s="85" t="str">
        <f>IF(C9972&lt;&gt;"",LEFT(C9972,9),"")</f>
        <v/>
      </c>
      <c r="V9972" s="60" t="str">
        <f>W9972&amp;H9972</f>
        <v/>
      </c>
      <c r="W9972" s="60" t="str">
        <f>_xlfn.LET(_xlpm.TextCell,TEXT(G9972,"###"),IF(_xlpm.TextCell&lt;&gt;"",IF(StyleSpaceSplit,IFERROR(IF(FIND(" ",_xlpm.TextCell)&gt;=1,MID(_xlpm.TextCell,1,FIND(" ",_xlpm.TextCell)-1),_xlpm.TextCell),_xlpm.TextCell),_xlpm.TextCell),""))</f>
        <v/>
      </c>
      <c r="X9972" s="60" t="str">
        <f>IF(A9972&lt;&gt;"",IFERROR(IF(FIND(" ",G9972)&gt;=1,MID(G9972,FIND(" ",G9972)+1,LEN(G9972)),""),""),"")</f>
        <v/>
      </c>
      <c r="AC9972" s="51">
        <f>IFERROR(VALUE(MID($C9972,1,2)),0)</f>
        <v>0</v>
      </c>
      <c r="AD9972" s="44">
        <f>IFERROR(VALUE(MID($C9972,4,3)),0)</f>
        <v>0</v>
      </c>
      <c r="AE9972" s="51">
        <f>VALUE(RIGHT("00"&amp;AC9972,2)&amp;RIGHT("000"&amp;AD9972,3))</f>
        <v>0</v>
      </c>
    </row>
    <row r="9973" spans="1:31">
      <c r="A9973" s="60" t="str">
        <f>IF(G9973&amp;Q9973&lt;&gt;"",W9973&amp;Q9973,"")</f>
        <v/>
      </c>
      <c r="B9973" s="85" t="str">
        <f>IF(C9973&lt;&gt;"",LEFT(C9973,9),"")</f>
        <v/>
      </c>
      <c r="V9973" s="60" t="str">
        <f>W9973&amp;H9973</f>
        <v/>
      </c>
      <c r="W9973" s="60" t="str">
        <f>_xlfn.LET(_xlpm.TextCell,TEXT(G9973,"###"),IF(_xlpm.TextCell&lt;&gt;"",IF(StyleSpaceSplit,IFERROR(IF(FIND(" ",_xlpm.TextCell)&gt;=1,MID(_xlpm.TextCell,1,FIND(" ",_xlpm.TextCell)-1),_xlpm.TextCell),_xlpm.TextCell),_xlpm.TextCell),""))</f>
        <v/>
      </c>
      <c r="X9973" s="60" t="str">
        <f>IF(A9973&lt;&gt;"",IFERROR(IF(FIND(" ",G9973)&gt;=1,MID(G9973,FIND(" ",G9973)+1,LEN(G9973)),""),""),"")</f>
        <v/>
      </c>
      <c r="AC9973" s="51">
        <f>IFERROR(VALUE(MID($C9973,1,2)),0)</f>
        <v>0</v>
      </c>
      <c r="AD9973" s="44">
        <f>IFERROR(VALUE(MID($C9973,4,3)),0)</f>
        <v>0</v>
      </c>
      <c r="AE9973" s="51">
        <f>VALUE(RIGHT("00"&amp;AC9973,2)&amp;RIGHT("000"&amp;AD9973,3))</f>
        <v>0</v>
      </c>
    </row>
    <row r="9974" spans="1:31">
      <c r="A9974" s="60" t="str">
        <f>IF(G9974&amp;Q9974&lt;&gt;"",W9974&amp;Q9974,"")</f>
        <v/>
      </c>
      <c r="B9974" s="85" t="str">
        <f>IF(C9974&lt;&gt;"",LEFT(C9974,9),"")</f>
        <v/>
      </c>
      <c r="V9974" s="60" t="str">
        <f>W9974&amp;H9974</f>
        <v/>
      </c>
      <c r="W9974" s="60" t="str">
        <f>_xlfn.LET(_xlpm.TextCell,TEXT(G9974,"###"),IF(_xlpm.TextCell&lt;&gt;"",IF(StyleSpaceSplit,IFERROR(IF(FIND(" ",_xlpm.TextCell)&gt;=1,MID(_xlpm.TextCell,1,FIND(" ",_xlpm.TextCell)-1),_xlpm.TextCell),_xlpm.TextCell),_xlpm.TextCell),""))</f>
        <v/>
      </c>
      <c r="X9974" s="60" t="str">
        <f>IF(A9974&lt;&gt;"",IFERROR(IF(FIND(" ",G9974)&gt;=1,MID(G9974,FIND(" ",G9974)+1,LEN(G9974)),""),""),"")</f>
        <v/>
      </c>
      <c r="AC9974" s="51">
        <f>IFERROR(VALUE(MID($C9974,1,2)),0)</f>
        <v>0</v>
      </c>
      <c r="AD9974" s="44">
        <f>IFERROR(VALUE(MID($C9974,4,3)),0)</f>
        <v>0</v>
      </c>
      <c r="AE9974" s="51">
        <f>VALUE(RIGHT("00"&amp;AC9974,2)&amp;RIGHT("000"&amp;AD9974,3))</f>
        <v>0</v>
      </c>
    </row>
    <row r="9975" spans="1:31">
      <c r="A9975" s="60" t="str">
        <f>IF(G9975&amp;Q9975&lt;&gt;"",W9975&amp;Q9975,"")</f>
        <v/>
      </c>
      <c r="B9975" s="85" t="str">
        <f>IF(C9975&lt;&gt;"",LEFT(C9975,9),"")</f>
        <v/>
      </c>
      <c r="V9975" s="60" t="str">
        <f>W9975&amp;H9975</f>
        <v/>
      </c>
      <c r="W9975" s="60" t="str">
        <f>_xlfn.LET(_xlpm.TextCell,TEXT(G9975,"###"),IF(_xlpm.TextCell&lt;&gt;"",IF(StyleSpaceSplit,IFERROR(IF(FIND(" ",_xlpm.TextCell)&gt;=1,MID(_xlpm.TextCell,1,FIND(" ",_xlpm.TextCell)-1),_xlpm.TextCell),_xlpm.TextCell),_xlpm.TextCell),""))</f>
        <v/>
      </c>
      <c r="X9975" s="60" t="str">
        <f>IF(A9975&lt;&gt;"",IFERROR(IF(FIND(" ",G9975)&gt;=1,MID(G9975,FIND(" ",G9975)+1,LEN(G9975)),""),""),"")</f>
        <v/>
      </c>
      <c r="AC9975" s="51">
        <f>IFERROR(VALUE(MID($C9975,1,2)),0)</f>
        <v>0</v>
      </c>
      <c r="AD9975" s="44">
        <f>IFERROR(VALUE(MID($C9975,4,3)),0)</f>
        <v>0</v>
      </c>
      <c r="AE9975" s="51">
        <f>VALUE(RIGHT("00"&amp;AC9975,2)&amp;RIGHT("000"&amp;AD9975,3))</f>
        <v>0</v>
      </c>
    </row>
    <row r="9976" spans="1:31">
      <c r="A9976" s="60" t="str">
        <f>IF(G9976&amp;Q9976&lt;&gt;"",W9976&amp;Q9976,"")</f>
        <v/>
      </c>
      <c r="B9976" s="85" t="str">
        <f>IF(C9976&lt;&gt;"",LEFT(C9976,9),"")</f>
        <v/>
      </c>
      <c r="V9976" s="60" t="str">
        <f>W9976&amp;H9976</f>
        <v/>
      </c>
      <c r="W9976" s="60" t="str">
        <f>_xlfn.LET(_xlpm.TextCell,TEXT(G9976,"###"),IF(_xlpm.TextCell&lt;&gt;"",IF(StyleSpaceSplit,IFERROR(IF(FIND(" ",_xlpm.TextCell)&gt;=1,MID(_xlpm.TextCell,1,FIND(" ",_xlpm.TextCell)-1),_xlpm.TextCell),_xlpm.TextCell),_xlpm.TextCell),""))</f>
        <v/>
      </c>
      <c r="X9976" s="60" t="str">
        <f>IF(A9976&lt;&gt;"",IFERROR(IF(FIND(" ",G9976)&gt;=1,MID(G9976,FIND(" ",G9976)+1,LEN(G9976)),""),""),"")</f>
        <v/>
      </c>
      <c r="AC9976" s="51">
        <f>IFERROR(VALUE(MID($C9976,1,2)),0)</f>
        <v>0</v>
      </c>
      <c r="AD9976" s="44">
        <f>IFERROR(VALUE(MID($C9976,4,3)),0)</f>
        <v>0</v>
      </c>
      <c r="AE9976" s="51">
        <f>VALUE(RIGHT("00"&amp;AC9976,2)&amp;RIGHT("000"&amp;AD9976,3))</f>
        <v>0</v>
      </c>
    </row>
    <row r="9977" spans="1:31">
      <c r="A9977" s="60" t="str">
        <f>IF(G9977&amp;Q9977&lt;&gt;"",W9977&amp;Q9977,"")</f>
        <v/>
      </c>
      <c r="B9977" s="85" t="str">
        <f>IF(C9977&lt;&gt;"",LEFT(C9977,9),"")</f>
        <v/>
      </c>
      <c r="V9977" s="60" t="str">
        <f>W9977&amp;H9977</f>
        <v/>
      </c>
      <c r="W9977" s="60" t="str">
        <f>_xlfn.LET(_xlpm.TextCell,TEXT(G9977,"###"),IF(_xlpm.TextCell&lt;&gt;"",IF(StyleSpaceSplit,IFERROR(IF(FIND(" ",_xlpm.TextCell)&gt;=1,MID(_xlpm.TextCell,1,FIND(" ",_xlpm.TextCell)-1),_xlpm.TextCell),_xlpm.TextCell),_xlpm.TextCell),""))</f>
        <v/>
      </c>
      <c r="X9977" s="60" t="str">
        <f>IF(A9977&lt;&gt;"",IFERROR(IF(FIND(" ",G9977)&gt;=1,MID(G9977,FIND(" ",G9977)+1,LEN(G9977)),""),""),"")</f>
        <v/>
      </c>
      <c r="AC9977" s="51">
        <f>IFERROR(VALUE(MID($C9977,1,2)),0)</f>
        <v>0</v>
      </c>
      <c r="AD9977" s="44">
        <f>IFERROR(VALUE(MID($C9977,4,3)),0)</f>
        <v>0</v>
      </c>
      <c r="AE9977" s="51">
        <f>VALUE(RIGHT("00"&amp;AC9977,2)&amp;RIGHT("000"&amp;AD9977,3))</f>
        <v>0</v>
      </c>
    </row>
    <row r="9978" spans="1:31">
      <c r="A9978" s="60" t="str">
        <f>IF(G9978&amp;Q9978&lt;&gt;"",W9978&amp;Q9978,"")</f>
        <v/>
      </c>
      <c r="B9978" s="85" t="str">
        <f>IF(C9978&lt;&gt;"",LEFT(C9978,9),"")</f>
        <v/>
      </c>
      <c r="V9978" s="60" t="str">
        <f>W9978&amp;H9978</f>
        <v/>
      </c>
      <c r="W9978" s="60" t="str">
        <f>_xlfn.LET(_xlpm.TextCell,TEXT(G9978,"###"),IF(_xlpm.TextCell&lt;&gt;"",IF(StyleSpaceSplit,IFERROR(IF(FIND(" ",_xlpm.TextCell)&gt;=1,MID(_xlpm.TextCell,1,FIND(" ",_xlpm.TextCell)-1),_xlpm.TextCell),_xlpm.TextCell),_xlpm.TextCell),""))</f>
        <v/>
      </c>
      <c r="X9978" s="60" t="str">
        <f>IF(A9978&lt;&gt;"",IFERROR(IF(FIND(" ",G9978)&gt;=1,MID(G9978,FIND(" ",G9978)+1,LEN(G9978)),""),""),"")</f>
        <v/>
      </c>
      <c r="AC9978" s="51">
        <f>IFERROR(VALUE(MID($C9978,1,2)),0)</f>
        <v>0</v>
      </c>
      <c r="AD9978" s="44">
        <f>IFERROR(VALUE(MID($C9978,4,3)),0)</f>
        <v>0</v>
      </c>
      <c r="AE9978" s="51">
        <f>VALUE(RIGHT("00"&amp;AC9978,2)&amp;RIGHT("000"&amp;AD9978,3))</f>
        <v>0</v>
      </c>
    </row>
    <row r="9979" spans="1:31">
      <c r="A9979" s="60" t="str">
        <f>IF(G9979&amp;Q9979&lt;&gt;"",W9979&amp;Q9979,"")</f>
        <v/>
      </c>
      <c r="B9979" s="85" t="str">
        <f>IF(C9979&lt;&gt;"",LEFT(C9979,9),"")</f>
        <v/>
      </c>
      <c r="V9979" s="60" t="str">
        <f>W9979&amp;H9979</f>
        <v/>
      </c>
      <c r="W9979" s="60" t="str">
        <f>_xlfn.LET(_xlpm.TextCell,TEXT(G9979,"###"),IF(_xlpm.TextCell&lt;&gt;"",IF(StyleSpaceSplit,IFERROR(IF(FIND(" ",_xlpm.TextCell)&gt;=1,MID(_xlpm.TextCell,1,FIND(" ",_xlpm.TextCell)-1),_xlpm.TextCell),_xlpm.TextCell),_xlpm.TextCell),""))</f>
        <v/>
      </c>
      <c r="X9979" s="60" t="str">
        <f>IF(A9979&lt;&gt;"",IFERROR(IF(FIND(" ",G9979)&gt;=1,MID(G9979,FIND(" ",G9979)+1,LEN(G9979)),""),""),"")</f>
        <v/>
      </c>
      <c r="AC9979" s="51">
        <f>IFERROR(VALUE(MID($C9979,1,2)),0)</f>
        <v>0</v>
      </c>
      <c r="AD9979" s="44">
        <f>IFERROR(VALUE(MID($C9979,4,3)),0)</f>
        <v>0</v>
      </c>
      <c r="AE9979" s="51">
        <f>VALUE(RIGHT("00"&amp;AC9979,2)&amp;RIGHT("000"&amp;AD9979,3))</f>
        <v>0</v>
      </c>
    </row>
    <row r="9980" spans="1:31">
      <c r="A9980" s="60" t="str">
        <f>IF(G9980&amp;Q9980&lt;&gt;"",W9980&amp;Q9980,"")</f>
        <v/>
      </c>
      <c r="B9980" s="85" t="str">
        <f>IF(C9980&lt;&gt;"",LEFT(C9980,9),"")</f>
        <v/>
      </c>
      <c r="V9980" s="60" t="str">
        <f>W9980&amp;H9980</f>
        <v/>
      </c>
      <c r="W9980" s="60" t="str">
        <f>_xlfn.LET(_xlpm.TextCell,TEXT(G9980,"###"),IF(_xlpm.TextCell&lt;&gt;"",IF(StyleSpaceSplit,IFERROR(IF(FIND(" ",_xlpm.TextCell)&gt;=1,MID(_xlpm.TextCell,1,FIND(" ",_xlpm.TextCell)-1),_xlpm.TextCell),_xlpm.TextCell),_xlpm.TextCell),""))</f>
        <v/>
      </c>
      <c r="X9980" s="60" t="str">
        <f>IF(A9980&lt;&gt;"",IFERROR(IF(FIND(" ",G9980)&gt;=1,MID(G9980,FIND(" ",G9980)+1,LEN(G9980)),""),""),"")</f>
        <v/>
      </c>
      <c r="AC9980" s="51">
        <f>IFERROR(VALUE(MID($C9980,1,2)),0)</f>
        <v>0</v>
      </c>
      <c r="AD9980" s="44">
        <f>IFERROR(VALUE(MID($C9980,4,3)),0)</f>
        <v>0</v>
      </c>
      <c r="AE9980" s="51">
        <f>VALUE(RIGHT("00"&amp;AC9980,2)&amp;RIGHT("000"&amp;AD9980,3))</f>
        <v>0</v>
      </c>
    </row>
    <row r="9981" spans="1:31">
      <c r="A9981" s="60" t="str">
        <f>IF(G9981&amp;Q9981&lt;&gt;"",W9981&amp;Q9981,"")</f>
        <v/>
      </c>
      <c r="B9981" s="85" t="str">
        <f>IF(C9981&lt;&gt;"",LEFT(C9981,9),"")</f>
        <v/>
      </c>
      <c r="V9981" s="60" t="str">
        <f>W9981&amp;H9981</f>
        <v/>
      </c>
      <c r="W9981" s="60" t="str">
        <f>_xlfn.LET(_xlpm.TextCell,TEXT(G9981,"###"),IF(_xlpm.TextCell&lt;&gt;"",IF(StyleSpaceSplit,IFERROR(IF(FIND(" ",_xlpm.TextCell)&gt;=1,MID(_xlpm.TextCell,1,FIND(" ",_xlpm.TextCell)-1),_xlpm.TextCell),_xlpm.TextCell),_xlpm.TextCell),""))</f>
        <v/>
      </c>
      <c r="X9981" s="60" t="str">
        <f>IF(A9981&lt;&gt;"",IFERROR(IF(FIND(" ",G9981)&gt;=1,MID(G9981,FIND(" ",G9981)+1,LEN(G9981)),""),""),"")</f>
        <v/>
      </c>
      <c r="AC9981" s="51">
        <f>IFERROR(VALUE(MID($C9981,1,2)),0)</f>
        <v>0</v>
      </c>
      <c r="AD9981" s="44">
        <f>IFERROR(VALUE(MID($C9981,4,3)),0)</f>
        <v>0</v>
      </c>
      <c r="AE9981" s="51">
        <f>VALUE(RIGHT("00"&amp;AC9981,2)&amp;RIGHT("000"&amp;AD9981,3))</f>
        <v>0</v>
      </c>
    </row>
    <row r="9982" spans="1:31">
      <c r="A9982" s="60" t="str">
        <f>IF(G9982&amp;Q9982&lt;&gt;"",W9982&amp;Q9982,"")</f>
        <v/>
      </c>
      <c r="B9982" s="85" t="str">
        <f>IF(C9982&lt;&gt;"",LEFT(C9982,9),"")</f>
        <v/>
      </c>
      <c r="V9982" s="60" t="str">
        <f>W9982&amp;H9982</f>
        <v/>
      </c>
      <c r="W9982" s="60" t="str">
        <f>_xlfn.LET(_xlpm.TextCell,TEXT(G9982,"###"),IF(_xlpm.TextCell&lt;&gt;"",IF(StyleSpaceSplit,IFERROR(IF(FIND(" ",_xlpm.TextCell)&gt;=1,MID(_xlpm.TextCell,1,FIND(" ",_xlpm.TextCell)-1),_xlpm.TextCell),_xlpm.TextCell),_xlpm.TextCell),""))</f>
        <v/>
      </c>
      <c r="X9982" s="60" t="str">
        <f>IF(A9982&lt;&gt;"",IFERROR(IF(FIND(" ",G9982)&gt;=1,MID(G9982,FIND(" ",G9982)+1,LEN(G9982)),""),""),"")</f>
        <v/>
      </c>
      <c r="AC9982" s="51">
        <f>IFERROR(VALUE(MID($C9982,1,2)),0)</f>
        <v>0</v>
      </c>
      <c r="AD9982" s="44">
        <f>IFERROR(VALUE(MID($C9982,4,3)),0)</f>
        <v>0</v>
      </c>
      <c r="AE9982" s="51">
        <f>VALUE(RIGHT("00"&amp;AC9982,2)&amp;RIGHT("000"&amp;AD9982,3))</f>
        <v>0</v>
      </c>
    </row>
    <row r="9983" spans="1:31">
      <c r="A9983" s="60" t="str">
        <f>IF(G9983&amp;Q9983&lt;&gt;"",W9983&amp;Q9983,"")</f>
        <v/>
      </c>
      <c r="B9983" s="85" t="str">
        <f>IF(C9983&lt;&gt;"",LEFT(C9983,9),"")</f>
        <v/>
      </c>
      <c r="V9983" s="60" t="str">
        <f>W9983&amp;H9983</f>
        <v/>
      </c>
      <c r="W9983" s="60" t="str">
        <f>_xlfn.LET(_xlpm.TextCell,TEXT(G9983,"###"),IF(_xlpm.TextCell&lt;&gt;"",IF(StyleSpaceSplit,IFERROR(IF(FIND(" ",_xlpm.TextCell)&gt;=1,MID(_xlpm.TextCell,1,FIND(" ",_xlpm.TextCell)-1),_xlpm.TextCell),_xlpm.TextCell),_xlpm.TextCell),""))</f>
        <v/>
      </c>
      <c r="X9983" s="60" t="str">
        <f>IF(A9983&lt;&gt;"",IFERROR(IF(FIND(" ",G9983)&gt;=1,MID(G9983,FIND(" ",G9983)+1,LEN(G9983)),""),""),"")</f>
        <v/>
      </c>
      <c r="AC9983" s="51">
        <f>IFERROR(VALUE(MID($C9983,1,2)),0)</f>
        <v>0</v>
      </c>
      <c r="AD9983" s="44">
        <f>IFERROR(VALUE(MID($C9983,4,3)),0)</f>
        <v>0</v>
      </c>
      <c r="AE9983" s="51">
        <f>VALUE(RIGHT("00"&amp;AC9983,2)&amp;RIGHT("000"&amp;AD9983,3))</f>
        <v>0</v>
      </c>
    </row>
    <row r="9984" spans="1:31">
      <c r="A9984" s="60" t="str">
        <f>IF(G9984&amp;Q9984&lt;&gt;"",W9984&amp;Q9984,"")</f>
        <v/>
      </c>
      <c r="B9984" s="85" t="str">
        <f>IF(C9984&lt;&gt;"",LEFT(C9984,9),"")</f>
        <v/>
      </c>
      <c r="V9984" s="60" t="str">
        <f>W9984&amp;H9984</f>
        <v/>
      </c>
      <c r="W9984" s="60" t="str">
        <f>_xlfn.LET(_xlpm.TextCell,TEXT(G9984,"###"),IF(_xlpm.TextCell&lt;&gt;"",IF(StyleSpaceSplit,IFERROR(IF(FIND(" ",_xlpm.TextCell)&gt;=1,MID(_xlpm.TextCell,1,FIND(" ",_xlpm.TextCell)-1),_xlpm.TextCell),_xlpm.TextCell),_xlpm.TextCell),""))</f>
        <v/>
      </c>
      <c r="X9984" s="60" t="str">
        <f>IF(A9984&lt;&gt;"",IFERROR(IF(FIND(" ",G9984)&gt;=1,MID(G9984,FIND(" ",G9984)+1,LEN(G9984)),""),""),"")</f>
        <v/>
      </c>
      <c r="AC9984" s="51">
        <f>IFERROR(VALUE(MID($C9984,1,2)),0)</f>
        <v>0</v>
      </c>
      <c r="AD9984" s="44">
        <f>IFERROR(VALUE(MID($C9984,4,3)),0)</f>
        <v>0</v>
      </c>
      <c r="AE9984" s="51">
        <f>VALUE(RIGHT("00"&amp;AC9984,2)&amp;RIGHT("000"&amp;AD9984,3))</f>
        <v>0</v>
      </c>
    </row>
    <row r="9985" spans="1:31">
      <c r="A9985" s="60" t="str">
        <f>IF(G9985&amp;Q9985&lt;&gt;"",W9985&amp;Q9985,"")</f>
        <v/>
      </c>
      <c r="B9985" s="85" t="str">
        <f>IF(C9985&lt;&gt;"",LEFT(C9985,9),"")</f>
        <v/>
      </c>
      <c r="V9985" s="60" t="str">
        <f>W9985&amp;H9985</f>
        <v/>
      </c>
      <c r="W9985" s="60" t="str">
        <f>_xlfn.LET(_xlpm.TextCell,TEXT(G9985,"###"),IF(_xlpm.TextCell&lt;&gt;"",IF(StyleSpaceSplit,IFERROR(IF(FIND(" ",_xlpm.TextCell)&gt;=1,MID(_xlpm.TextCell,1,FIND(" ",_xlpm.TextCell)-1),_xlpm.TextCell),_xlpm.TextCell),_xlpm.TextCell),""))</f>
        <v/>
      </c>
      <c r="X9985" s="60" t="str">
        <f>IF(A9985&lt;&gt;"",IFERROR(IF(FIND(" ",G9985)&gt;=1,MID(G9985,FIND(" ",G9985)+1,LEN(G9985)),""),""),"")</f>
        <v/>
      </c>
      <c r="AC9985" s="51">
        <f>IFERROR(VALUE(MID($C9985,1,2)),0)</f>
        <v>0</v>
      </c>
      <c r="AD9985" s="44">
        <f>IFERROR(VALUE(MID($C9985,4,3)),0)</f>
        <v>0</v>
      </c>
      <c r="AE9985" s="51">
        <f>VALUE(RIGHT("00"&amp;AC9985,2)&amp;RIGHT("000"&amp;AD9985,3))</f>
        <v>0</v>
      </c>
    </row>
    <row r="9986" spans="1:31">
      <c r="A9986" s="60" t="str">
        <f>IF(G9986&amp;Q9986&lt;&gt;"",W9986&amp;Q9986,"")</f>
        <v/>
      </c>
      <c r="B9986" s="85" t="str">
        <f>IF(C9986&lt;&gt;"",LEFT(C9986,9),"")</f>
        <v/>
      </c>
      <c r="V9986" s="60" t="str">
        <f>W9986&amp;H9986</f>
        <v/>
      </c>
      <c r="W9986" s="60" t="str">
        <f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>IF(A9986&lt;&gt;"",IFERROR(IF(FIND(" ",G9986)&gt;=1,MID(G9986,FIND(" ",G9986)+1,LEN(G9986)),""),""),"")</f>
        <v/>
      </c>
      <c r="AC9986" s="51">
        <f>IFERROR(VALUE(MID($C9986,1,2)),0)</f>
        <v>0</v>
      </c>
      <c r="AD9986" s="44">
        <f>IFERROR(VALUE(MID($C9986,4,3)),0)</f>
        <v>0</v>
      </c>
      <c r="AE9986" s="51">
        <f>VALUE(RIGHT("00"&amp;AC9986,2)&amp;RIGHT("000"&amp;AD9986,3))</f>
        <v>0</v>
      </c>
    </row>
    <row r="9987" spans="1:31">
      <c r="A9987" s="60" t="str">
        <f>IF(G9987&amp;Q9987&lt;&gt;"",W9987&amp;Q9987,"")</f>
        <v/>
      </c>
      <c r="B9987" s="85" t="str">
        <f>IF(C9987&lt;&gt;"",LEFT(C9987,9),"")</f>
        <v/>
      </c>
      <c r="V9987" s="60" t="str">
        <f>W9987&amp;H9987</f>
        <v/>
      </c>
      <c r="W9987" s="60" t="str">
        <f>_xlfn.LET(_xlpm.TextCell,TEXT(G9987,"###"),IF(_xlpm.TextCell&lt;&gt;"",IF(StyleSpaceSplit,IFERROR(IF(FIND(" ",_xlpm.TextCell)&gt;=1,MID(_xlpm.TextCell,1,FIND(" ",_xlpm.TextCell)-1),_xlpm.TextCell),_xlpm.TextCell),_xlpm.TextCell),""))</f>
        <v/>
      </c>
      <c r="X9987" s="60" t="str">
        <f>IF(A9987&lt;&gt;"",IFERROR(IF(FIND(" ",G9987)&gt;=1,MID(G9987,FIND(" ",G9987)+1,LEN(G9987)),""),""),"")</f>
        <v/>
      </c>
      <c r="AC9987" s="51">
        <f>IFERROR(VALUE(MID($C9987,1,2)),0)</f>
        <v>0</v>
      </c>
      <c r="AD9987" s="44">
        <f>IFERROR(VALUE(MID($C9987,4,3)),0)</f>
        <v>0</v>
      </c>
      <c r="AE9987" s="51">
        <f>VALUE(RIGHT("00"&amp;AC9987,2)&amp;RIGHT("000"&amp;AD9987,3))</f>
        <v>0</v>
      </c>
    </row>
    <row r="9988" spans="1:31">
      <c r="A9988" s="60" t="str">
        <f>IF(G9988&amp;Q9988&lt;&gt;"",W9988&amp;Q9988,"")</f>
        <v/>
      </c>
      <c r="B9988" s="85" t="str">
        <f>IF(C9988&lt;&gt;"",LEFT(C9988,9),"")</f>
        <v/>
      </c>
      <c r="V9988" s="60" t="str">
        <f>W9988&amp;H9988</f>
        <v/>
      </c>
      <c r="W9988" s="60" t="str">
        <f>_xlfn.LET(_xlpm.TextCell,TEXT(G9988,"###"),IF(_xlpm.TextCell&lt;&gt;"",IF(StyleSpaceSplit,IFERROR(IF(FIND(" ",_xlpm.TextCell)&gt;=1,MID(_xlpm.TextCell,1,FIND(" ",_xlpm.TextCell)-1),_xlpm.TextCell),_xlpm.TextCell),_xlpm.TextCell),""))</f>
        <v/>
      </c>
      <c r="X9988" s="60" t="str">
        <f>IF(A9988&lt;&gt;"",IFERROR(IF(FIND(" ",G9988)&gt;=1,MID(G9988,FIND(" ",G9988)+1,LEN(G9988)),""),""),"")</f>
        <v/>
      </c>
      <c r="AC9988" s="51">
        <f>IFERROR(VALUE(MID($C9988,1,2)),0)</f>
        <v>0</v>
      </c>
      <c r="AD9988" s="44">
        <f>IFERROR(VALUE(MID($C9988,4,3)),0)</f>
        <v>0</v>
      </c>
      <c r="AE9988" s="51">
        <f>VALUE(RIGHT("00"&amp;AC9988,2)&amp;RIGHT("000"&amp;AD9988,3))</f>
        <v>0</v>
      </c>
    </row>
    <row r="9989" spans="1:31">
      <c r="A9989" s="60" t="str">
        <f>IF(G9989&amp;Q9989&lt;&gt;"",W9989&amp;Q9989,"")</f>
        <v/>
      </c>
      <c r="B9989" s="85" t="str">
        <f>IF(C9989&lt;&gt;"",LEFT(C9989,9),"")</f>
        <v/>
      </c>
      <c r="V9989" s="60" t="str">
        <f>W9989&amp;H9989</f>
        <v/>
      </c>
      <c r="W9989" s="60" t="str">
        <f>_xlfn.LET(_xlpm.TextCell,TEXT(G9989,"###"),IF(_xlpm.TextCell&lt;&gt;"",IF(StyleSpaceSplit,IFERROR(IF(FIND(" ",_xlpm.TextCell)&gt;=1,MID(_xlpm.TextCell,1,FIND(" ",_xlpm.TextCell)-1),_xlpm.TextCell),_xlpm.TextCell),_xlpm.TextCell),""))</f>
        <v/>
      </c>
      <c r="X9989" s="60" t="str">
        <f>IF(A9989&lt;&gt;"",IFERROR(IF(FIND(" ",G9989)&gt;=1,MID(G9989,FIND(" ",G9989)+1,LEN(G9989)),""),""),"")</f>
        <v/>
      </c>
      <c r="AC9989" s="51">
        <f>IFERROR(VALUE(MID($C9989,1,2)),0)</f>
        <v>0</v>
      </c>
      <c r="AD9989" s="44">
        <f>IFERROR(VALUE(MID($C9989,4,3)),0)</f>
        <v>0</v>
      </c>
      <c r="AE9989" s="51">
        <f>VALUE(RIGHT("00"&amp;AC9989,2)&amp;RIGHT("000"&amp;AD9989,3))</f>
        <v>0</v>
      </c>
    </row>
    <row r="9990" spans="1:31">
      <c r="A9990" s="60" t="str">
        <f>IF(G9990&amp;Q9990&lt;&gt;"",W9990&amp;Q9990,"")</f>
        <v/>
      </c>
      <c r="B9990" s="85" t="str">
        <f>IF(C9990&lt;&gt;"",LEFT(C9990,9),"")</f>
        <v/>
      </c>
      <c r="V9990" s="60" t="str">
        <f>W9990&amp;H9990</f>
        <v/>
      </c>
      <c r="W9990" s="60" t="str">
        <f>_xlfn.LET(_xlpm.TextCell,TEXT(G9990,"###"),IF(_xlpm.TextCell&lt;&gt;"",IF(StyleSpaceSplit,IFERROR(IF(FIND(" ",_xlpm.TextCell)&gt;=1,MID(_xlpm.TextCell,1,FIND(" ",_xlpm.TextCell)-1),_xlpm.TextCell),_xlpm.TextCell),_xlpm.TextCell),""))</f>
        <v/>
      </c>
      <c r="X9990" s="60" t="str">
        <f>IF(A9990&lt;&gt;"",IFERROR(IF(FIND(" ",G9990)&gt;=1,MID(G9990,FIND(" ",G9990)+1,LEN(G9990)),""),""),"")</f>
        <v/>
      </c>
      <c r="AC9990" s="51">
        <f>IFERROR(VALUE(MID($C9990,1,2)),0)</f>
        <v>0</v>
      </c>
      <c r="AD9990" s="44">
        <f>IFERROR(VALUE(MID($C9990,4,3)),0)</f>
        <v>0</v>
      </c>
      <c r="AE9990" s="51">
        <f>VALUE(RIGHT("00"&amp;AC9990,2)&amp;RIGHT("000"&amp;AD9990,3))</f>
        <v>0</v>
      </c>
    </row>
    <row r="9991" spans="1:31">
      <c r="A9991" s="60" t="str">
        <f>IF(G9991&amp;Q9991&lt;&gt;"",W9991&amp;Q9991,"")</f>
        <v/>
      </c>
      <c r="B9991" s="85" t="str">
        <f>IF(C9991&lt;&gt;"",LEFT(C9991,9),"")</f>
        <v/>
      </c>
      <c r="V9991" s="60" t="str">
        <f>W9991&amp;H9991</f>
        <v/>
      </c>
      <c r="W9991" s="60" t="str">
        <f>_xlfn.LET(_xlpm.TextCell,TEXT(G9991,"###"),IF(_xlpm.TextCell&lt;&gt;"",IF(StyleSpaceSplit,IFERROR(IF(FIND(" ",_xlpm.TextCell)&gt;=1,MID(_xlpm.TextCell,1,FIND(" ",_xlpm.TextCell)-1),_xlpm.TextCell),_xlpm.TextCell),_xlpm.TextCell),""))</f>
        <v/>
      </c>
      <c r="X9991" s="60" t="str">
        <f>IF(A9991&lt;&gt;"",IFERROR(IF(FIND(" ",G9991)&gt;=1,MID(G9991,FIND(" ",G9991)+1,LEN(G9991)),""),""),"")</f>
        <v/>
      </c>
      <c r="AC9991" s="51">
        <f>IFERROR(VALUE(MID($C9991,1,2)),0)</f>
        <v>0</v>
      </c>
      <c r="AD9991" s="44">
        <f>IFERROR(VALUE(MID($C9991,4,3)),0)</f>
        <v>0</v>
      </c>
      <c r="AE9991" s="51">
        <f>VALUE(RIGHT("00"&amp;AC9991,2)&amp;RIGHT("000"&amp;AD9991,3))</f>
        <v>0</v>
      </c>
    </row>
    <row r="9992" spans="1:31">
      <c r="A9992" s="60" t="str">
        <f>IF(G9992&amp;Q9992&lt;&gt;"",W9992&amp;Q9992,"")</f>
        <v/>
      </c>
      <c r="B9992" s="85" t="str">
        <f>IF(C9992&lt;&gt;"",LEFT(C9992,9),"")</f>
        <v/>
      </c>
      <c r="V9992" s="60" t="str">
        <f>W9992&amp;H9992</f>
        <v/>
      </c>
      <c r="W9992" s="60" t="str">
        <f>_xlfn.LET(_xlpm.TextCell,TEXT(G9992,"###"),IF(_xlpm.TextCell&lt;&gt;"",IF(StyleSpaceSplit,IFERROR(IF(FIND(" ",_xlpm.TextCell)&gt;=1,MID(_xlpm.TextCell,1,FIND(" ",_xlpm.TextCell)-1),_xlpm.TextCell),_xlpm.TextCell),_xlpm.TextCell),""))</f>
        <v/>
      </c>
      <c r="X9992" s="60" t="str">
        <f>IF(A9992&lt;&gt;"",IFERROR(IF(FIND(" ",G9992)&gt;=1,MID(G9992,FIND(" ",G9992)+1,LEN(G9992)),""),""),"")</f>
        <v/>
      </c>
      <c r="AC9992" s="51">
        <f>IFERROR(VALUE(MID($C9992,1,2)),0)</f>
        <v>0</v>
      </c>
      <c r="AD9992" s="44">
        <f>IFERROR(VALUE(MID($C9992,4,3)),0)</f>
        <v>0</v>
      </c>
      <c r="AE9992" s="51">
        <f>VALUE(RIGHT("00"&amp;AC9992,2)&amp;RIGHT("000"&amp;AD9992,3))</f>
        <v>0</v>
      </c>
    </row>
    <row r="9993" spans="1:31">
      <c r="A9993" s="60" t="str">
        <f>IF(G9993&amp;Q9993&lt;&gt;"",W9993&amp;Q9993,"")</f>
        <v/>
      </c>
      <c r="B9993" s="85" t="str">
        <f>IF(C9993&lt;&gt;"",LEFT(C9993,9),"")</f>
        <v/>
      </c>
      <c r="V9993" s="60" t="str">
        <f>W9993&amp;H9993</f>
        <v/>
      </c>
      <c r="W9993" s="60" t="str">
        <f>_xlfn.LET(_xlpm.TextCell,TEXT(G9993,"###"),IF(_xlpm.TextCell&lt;&gt;"",IF(StyleSpaceSplit,IFERROR(IF(FIND(" ",_xlpm.TextCell)&gt;=1,MID(_xlpm.TextCell,1,FIND(" ",_xlpm.TextCell)-1),_xlpm.TextCell),_xlpm.TextCell),_xlpm.TextCell),""))</f>
        <v/>
      </c>
      <c r="X9993" s="60" t="str">
        <f>IF(A9993&lt;&gt;"",IFERROR(IF(FIND(" ",G9993)&gt;=1,MID(G9993,FIND(" ",G9993)+1,LEN(G9993)),""),""),"")</f>
        <v/>
      </c>
      <c r="AC9993" s="51">
        <f>IFERROR(VALUE(MID($C9993,1,2)),0)</f>
        <v>0</v>
      </c>
      <c r="AD9993" s="44">
        <f>IFERROR(VALUE(MID($C9993,4,3)),0)</f>
        <v>0</v>
      </c>
      <c r="AE9993" s="51">
        <f>VALUE(RIGHT("00"&amp;AC9993,2)&amp;RIGHT("000"&amp;AD9993,3))</f>
        <v>0</v>
      </c>
    </row>
    <row r="9994" spans="1:31">
      <c r="A9994" s="60" t="str">
        <f>IF(G9994&amp;Q9994&lt;&gt;"",W9994&amp;Q9994,"")</f>
        <v/>
      </c>
      <c r="B9994" s="85" t="str">
        <f>IF(C9994&lt;&gt;"",LEFT(C9994,9),"")</f>
        <v/>
      </c>
      <c r="V9994" s="60" t="str">
        <f>W9994&amp;H9994</f>
        <v/>
      </c>
      <c r="W9994" s="60" t="str">
        <f>_xlfn.LET(_xlpm.TextCell,TEXT(G9994,"###"),IF(_xlpm.TextCell&lt;&gt;"",IF(StyleSpaceSplit,IFERROR(IF(FIND(" ",_xlpm.TextCell)&gt;=1,MID(_xlpm.TextCell,1,FIND(" ",_xlpm.TextCell)-1),_xlpm.TextCell),_xlpm.TextCell),_xlpm.TextCell),""))</f>
        <v/>
      </c>
      <c r="X9994" s="60" t="str">
        <f>IF(A9994&lt;&gt;"",IFERROR(IF(FIND(" ",G9994)&gt;=1,MID(G9994,FIND(" ",G9994)+1,LEN(G9994)),""),""),"")</f>
        <v/>
      </c>
      <c r="AC9994" s="51">
        <f>IFERROR(VALUE(MID($C9994,1,2)),0)</f>
        <v>0</v>
      </c>
      <c r="AD9994" s="44">
        <f>IFERROR(VALUE(MID($C9994,4,3)),0)</f>
        <v>0</v>
      </c>
      <c r="AE9994" s="51">
        <f>VALUE(RIGHT("00"&amp;AC9994,2)&amp;RIGHT("000"&amp;AD9994,3))</f>
        <v>0</v>
      </c>
    </row>
    <row r="9995" spans="1:31">
      <c r="A9995" s="60" t="str">
        <f>IF(G9995&amp;Q9995&lt;&gt;"",W9995&amp;Q9995,"")</f>
        <v/>
      </c>
      <c r="B9995" s="85" t="str">
        <f>IF(C9995&lt;&gt;"",LEFT(C9995,9),"")</f>
        <v/>
      </c>
      <c r="V9995" s="60" t="str">
        <f>W9995&amp;H9995</f>
        <v/>
      </c>
      <c r="W9995" s="60" t="str">
        <f>_xlfn.LET(_xlpm.TextCell,TEXT(G9995,"###"),IF(_xlpm.TextCell&lt;&gt;"",IF(StyleSpaceSplit,IFERROR(IF(FIND(" ",_xlpm.TextCell)&gt;=1,MID(_xlpm.TextCell,1,FIND(" ",_xlpm.TextCell)-1),_xlpm.TextCell),_xlpm.TextCell),_xlpm.TextCell),""))</f>
        <v/>
      </c>
      <c r="X9995" s="60" t="str">
        <f>IF(A9995&lt;&gt;"",IFERROR(IF(FIND(" ",G9995)&gt;=1,MID(G9995,FIND(" ",G9995)+1,LEN(G9995)),""),""),"")</f>
        <v/>
      </c>
      <c r="AC9995" s="51">
        <f>IFERROR(VALUE(MID($C9995,1,2)),0)</f>
        <v>0</v>
      </c>
      <c r="AD9995" s="44">
        <f>IFERROR(VALUE(MID($C9995,4,3)),0)</f>
        <v>0</v>
      </c>
      <c r="AE9995" s="51">
        <f>VALUE(RIGHT("00"&amp;AC9995,2)&amp;RIGHT("000"&amp;AD9995,3))</f>
        <v>0</v>
      </c>
    </row>
    <row r="9996" spans="1:31">
      <c r="A9996" s="60" t="str">
        <f>IF(G9996&amp;Q9996&lt;&gt;"",W9996&amp;Q9996,"")</f>
        <v/>
      </c>
      <c r="B9996" s="85" t="str">
        <f>IF(C9996&lt;&gt;"",LEFT(C9996,9),"")</f>
        <v/>
      </c>
      <c r="V9996" s="60" t="str">
        <f>W9996&amp;H9996</f>
        <v/>
      </c>
      <c r="W9996" s="60" t="str">
        <f>_xlfn.LET(_xlpm.TextCell,TEXT(G9996,"###"),IF(_xlpm.TextCell&lt;&gt;"",IF(StyleSpaceSplit,IFERROR(IF(FIND(" ",_xlpm.TextCell)&gt;=1,MID(_xlpm.TextCell,1,FIND(" ",_xlpm.TextCell)-1),_xlpm.TextCell),_xlpm.TextCell),_xlpm.TextCell),""))</f>
        <v/>
      </c>
      <c r="X9996" s="60" t="str">
        <f>IF(A9996&lt;&gt;"",IFERROR(IF(FIND(" ",G9996)&gt;=1,MID(G9996,FIND(" ",G9996)+1,LEN(G9996)),""),""),"")</f>
        <v/>
      </c>
      <c r="AC9996" s="51">
        <f>IFERROR(VALUE(MID($C9996,1,2)),0)</f>
        <v>0</v>
      </c>
      <c r="AD9996" s="44">
        <f>IFERROR(VALUE(MID($C9996,4,3)),0)</f>
        <v>0</v>
      </c>
      <c r="AE9996" s="51">
        <f>VALUE(RIGHT("00"&amp;AC9996,2)&amp;RIGHT("000"&amp;AD9996,3))</f>
        <v>0</v>
      </c>
    </row>
    <row r="9997" spans="1:31">
      <c r="A9997" s="60" t="str">
        <f>IF(G9997&amp;Q9997&lt;&gt;"",W9997&amp;Q9997,"")</f>
        <v/>
      </c>
      <c r="B9997" s="85" t="str">
        <f>IF(C9997&lt;&gt;"",LEFT(C9997,9),"")</f>
        <v/>
      </c>
      <c r="V9997" s="60" t="str">
        <f>W9997&amp;H9997</f>
        <v/>
      </c>
      <c r="W9997" s="60" t="str">
        <f>_xlfn.LET(_xlpm.TextCell,TEXT(G9997,"###"),IF(_xlpm.TextCell&lt;&gt;"",IF(StyleSpaceSplit,IFERROR(IF(FIND(" ",_xlpm.TextCell)&gt;=1,MID(_xlpm.TextCell,1,FIND(" ",_xlpm.TextCell)-1),_xlpm.TextCell),_xlpm.TextCell),_xlpm.TextCell),""))</f>
        <v/>
      </c>
      <c r="X9997" s="60" t="str">
        <f>IF(A9997&lt;&gt;"",IFERROR(IF(FIND(" ",G9997)&gt;=1,MID(G9997,FIND(" ",G9997)+1,LEN(G9997)),""),""),"")</f>
        <v/>
      </c>
      <c r="AC9997" s="51">
        <f>IFERROR(VALUE(MID($C9997,1,2)),0)</f>
        <v>0</v>
      </c>
      <c r="AD9997" s="44">
        <f>IFERROR(VALUE(MID($C9997,4,3)),0)</f>
        <v>0</v>
      </c>
      <c r="AE9997" s="51">
        <f>VALUE(RIGHT("00"&amp;AC9997,2)&amp;RIGHT("000"&amp;AD9997,3))</f>
        <v>0</v>
      </c>
    </row>
    <row r="9998" spans="1:31">
      <c r="A9998" s="60" t="str">
        <f>IF(G9998&amp;Q9998&lt;&gt;"",W9998&amp;Q9998,"")</f>
        <v/>
      </c>
      <c r="B9998" s="85" t="str">
        <f>IF(C9998&lt;&gt;"",LEFT(C9998,9),"")</f>
        <v/>
      </c>
      <c r="V9998" s="60" t="str">
        <f>W9998&amp;H9998</f>
        <v/>
      </c>
      <c r="W9998" s="60" t="str">
        <f>_xlfn.LET(_xlpm.TextCell,TEXT(G9998,"###"),IF(_xlpm.TextCell&lt;&gt;"",IF(StyleSpaceSplit,IFERROR(IF(FIND(" ",_xlpm.TextCell)&gt;=1,MID(_xlpm.TextCell,1,FIND(" ",_xlpm.TextCell)-1),_xlpm.TextCell),_xlpm.TextCell),_xlpm.TextCell),""))</f>
        <v/>
      </c>
      <c r="X9998" s="60" t="str">
        <f>IF(A9998&lt;&gt;"",IFERROR(IF(FIND(" ",G9998)&gt;=1,MID(G9998,FIND(" ",G9998)+1,LEN(G9998)),""),""),"")</f>
        <v/>
      </c>
      <c r="AC9998" s="51">
        <f>IFERROR(VALUE(MID($C9998,1,2)),0)</f>
        <v>0</v>
      </c>
      <c r="AD9998" s="44">
        <f>IFERROR(VALUE(MID($C9998,4,3)),0)</f>
        <v>0</v>
      </c>
      <c r="AE9998" s="51">
        <f>VALUE(RIGHT("00"&amp;AC9998,2)&amp;RIGHT("000"&amp;AD9998,3))</f>
        <v>0</v>
      </c>
    </row>
    <row r="9999" spans="1:31">
      <c r="A9999" s="60" t="str">
        <f>IF(G9999&amp;Q9999&lt;&gt;"",W9999&amp;Q9999,"")</f>
        <v/>
      </c>
      <c r="B9999" s="85" t="str">
        <f>IF(C9999&lt;&gt;"",LEFT(C9999,9),"")</f>
        <v/>
      </c>
      <c r="V9999" s="60" t="str">
        <f>W9999&amp;H9999</f>
        <v/>
      </c>
      <c r="W9999" s="60" t="str">
        <f>_xlfn.LET(_xlpm.TextCell,TEXT(G9999,"###"),IF(_xlpm.TextCell&lt;&gt;"",IF(StyleSpaceSplit,IFERROR(IF(FIND(" ",_xlpm.TextCell)&gt;=1,MID(_xlpm.TextCell,1,FIND(" ",_xlpm.TextCell)-1),_xlpm.TextCell),_xlpm.TextCell),_xlpm.TextCell),""))</f>
        <v/>
      </c>
      <c r="X9999" s="60" t="str">
        <f>IF(A9999&lt;&gt;"",IFERROR(IF(FIND(" ",G9999)&gt;=1,MID(G9999,FIND(" ",G9999)+1,LEN(G9999)),""),""),"")</f>
        <v/>
      </c>
      <c r="AC9999" s="51">
        <f>IFERROR(VALUE(MID($C9999,1,2)),0)</f>
        <v>0</v>
      </c>
      <c r="AD9999" s="44">
        <f>IFERROR(VALUE(MID($C9999,4,3)),0)</f>
        <v>0</v>
      </c>
      <c r="AE9999" s="51">
        <f>VALUE(RIGHT("00"&amp;AC9999,2)&amp;RIGHT("000"&amp;AD9999,3))</f>
        <v>0</v>
      </c>
    </row>
    <row r="10000" spans="1:31">
      <c r="A10000" s="60" t="str">
        <f>IF(G10000&amp;Q10000&lt;&gt;"",W10000&amp;Q10000,"")</f>
        <v/>
      </c>
      <c r="B10000" s="85" t="str">
        <f>IF(C10000&lt;&gt;"",LEFT(C10000,9),"")</f>
        <v/>
      </c>
      <c r="V10000" s="60" t="str">
        <f>W10000&amp;H10000</f>
        <v/>
      </c>
      <c r="W10000" s="60" t="str">
        <f>_xlfn.LET(_xlpm.TextCell,TEXT(G10000,"###"),IF(_xlpm.TextCell&lt;&gt;"",IF(StyleSpaceSplit,IFERROR(IF(FIND(" ",_xlpm.TextCell)&gt;=1,MID(_xlpm.TextCell,1,FIND(" ",_xlpm.TextCell)-1),_xlpm.TextCell),_xlpm.TextCell),_xlpm.TextCell),""))</f>
        <v/>
      </c>
      <c r="X10000" s="60" t="str">
        <f>IF(A10000&lt;&gt;"",IFERROR(IF(FIND(" ",G10000)&gt;=1,MID(G10000,FIND(" ",G10000)+1,LEN(G10000)),""),""),"")</f>
        <v/>
      </c>
      <c r="AC10000" s="51">
        <f>IFERROR(VALUE(MID($C10000,1,2)),0)</f>
        <v>0</v>
      </c>
      <c r="AD10000" s="44">
        <f>IFERROR(VALUE(MID($C10000,4,3)),0)</f>
        <v>0</v>
      </c>
      <c r="AE10000" s="51">
        <f>VALUE(RIGHT("00"&amp;AC10000,2)&amp;RIGHT("000"&amp;AD10000,3))</f>
        <v>0</v>
      </c>
    </row>
    <row r="10001" spans="1:1">
      <c r="A10001" s="60" t="str">
        <f>IF(G10001&amp;Q10001&lt;&gt;"",W10001&amp;Q10001,"")</f>
        <v/>
      </c>
    </row>
    <row r="10002" spans="1:1">
      <c r="A10002" s="60" t="str">
        <f>IF(G10002&amp;Q10002&lt;&gt;"",W10002&amp;Q10002,"")</f>
        <v/>
      </c>
    </row>
    <row r="10003" spans="1:1">
      <c r="A10003" s="60" t="str">
        <f>IF(G10003&amp;Q10003&lt;&gt;"",W10003&amp;Q10003,"")</f>
        <v/>
      </c>
    </row>
    <row r="10004" spans="1:1">
      <c r="A10004" s="60" t="str">
        <f>IF(G10004&amp;Q10004&lt;&gt;"",W10004&amp;Q10004,"")</f>
        <v/>
      </c>
    </row>
    <row r="10005" spans="1:1">
      <c r="A10005" s="60" t="str">
        <f>IF(G10005&amp;Q10005&lt;&gt;"",W10005&amp;Q10005,"")</f>
        <v/>
      </c>
    </row>
    <row r="10006" spans="1:1">
      <c r="A10006" s="60" t="str">
        <f>IF(G10006&amp;Q10006&lt;&gt;"",W10006&amp;Q10006,"")</f>
        <v/>
      </c>
    </row>
    <row r="10007" spans="1:1">
      <c r="A10007" s="60" t="str">
        <f>IF(G10007&amp;Q10007&lt;&gt;"",W10007&amp;Q10007,"")</f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AA4145"/>
  <sheetViews>
    <sheetView topLeftCell="A2774" workbookViewId="0">
      <selection activeCell="G2794" sqref="G2794"/>
    </sheetView>
  </sheetViews>
  <sheetFormatPr defaultRowHeight="15"/>
  <cols>
    <col min="1" max="1" width="16.28515625" bestFit="1" customWidth="1"/>
    <col min="2" max="2" width="72.5703125" bestFit="1" customWidth="1"/>
    <col min="3" max="3" width="15.5703125" bestFit="1" customWidth="1"/>
    <col min="4" max="4" width="7.7109375" bestFit="1" customWidth="1"/>
    <col min="5" max="5" width="24.42578125" bestFit="1" customWidth="1"/>
    <col min="6" max="6" width="26.28515625" bestFit="1" customWidth="1"/>
    <col min="7" max="7" width="89.140625" bestFit="1" customWidth="1"/>
    <col min="8" max="8" width="26.5703125" bestFit="1" customWidth="1"/>
    <col min="9" max="9" width="9.28515625" bestFit="1" customWidth="1"/>
    <col min="10" max="10" width="15.42578125" bestFit="1" customWidth="1"/>
    <col min="12" max="12" width="13.140625" bestFit="1" customWidth="1"/>
    <col min="13" max="13" width="11.42578125" bestFit="1" customWidth="1"/>
    <col min="14" max="14" width="62.85546875" bestFit="1" customWidth="1"/>
    <col min="15" max="15" width="16.42578125" bestFit="1" customWidth="1"/>
    <col min="16" max="16" width="14.28515625" bestFit="1" customWidth="1"/>
    <col min="17" max="17" width="6.7109375" bestFit="1" customWidth="1"/>
    <col min="27" max="27" width="15.140625" bestFit="1" customWidth="1"/>
  </cols>
  <sheetData>
    <row r="1" spans="1:27">
      <c r="A1" t="s">
        <v>366</v>
      </c>
      <c r="B1" t="s">
        <v>367</v>
      </c>
      <c r="C1" t="s">
        <v>368</v>
      </c>
      <c r="D1" t="s">
        <v>369</v>
      </c>
      <c r="E1" t="s">
        <v>370</v>
      </c>
      <c r="F1" t="s">
        <v>371</v>
      </c>
      <c r="G1" t="s">
        <v>372</v>
      </c>
      <c r="H1" t="s">
        <v>373</v>
      </c>
      <c r="I1" t="s">
        <v>374</v>
      </c>
      <c r="J1" t="s">
        <v>375</v>
      </c>
      <c r="K1" t="s">
        <v>376</v>
      </c>
      <c r="L1" t="s">
        <v>377</v>
      </c>
      <c r="M1" t="s">
        <v>378</v>
      </c>
      <c r="N1" t="s">
        <v>379</v>
      </c>
      <c r="O1" t="s">
        <v>380</v>
      </c>
      <c r="P1" t="s">
        <v>381</v>
      </c>
      <c r="Q1" t="s">
        <v>8504</v>
      </c>
      <c r="AA1" s="144" t="str" cm="1">
        <f t="array" aca="1" ref="AA1" ca="1">MID(CELL("имяфайла", A1), FIND("]", CELL("имяфайла", A1))+1, 255)</f>
        <v>Перенос в 1С</v>
      </c>
    </row>
    <row r="2" spans="1:27">
      <c r="A2" t="s">
        <v>7797</v>
      </c>
      <c r="B2" t="s">
        <v>7798</v>
      </c>
      <c r="C2" t="s">
        <v>931</v>
      </c>
      <c r="D2">
        <v>0</v>
      </c>
      <c r="E2" t="s">
        <v>7799</v>
      </c>
      <c r="F2" t="s">
        <v>195</v>
      </c>
      <c r="G2" t="s">
        <v>964</v>
      </c>
      <c r="H2" t="s">
        <v>353</v>
      </c>
      <c r="I2" t="s">
        <v>382</v>
      </c>
      <c r="J2" t="s">
        <v>383</v>
      </c>
      <c r="K2" t="s">
        <v>389</v>
      </c>
      <c r="M2" t="s">
        <v>386</v>
      </c>
      <c r="N2" t="s">
        <v>907</v>
      </c>
      <c r="O2" t="s">
        <v>2084</v>
      </c>
      <c r="P2" t="s">
        <v>195</v>
      </c>
    </row>
    <row r="3" spans="1:27">
      <c r="A3" t="s">
        <v>7800</v>
      </c>
      <c r="B3" t="s">
        <v>7801</v>
      </c>
      <c r="C3" t="s">
        <v>931</v>
      </c>
      <c r="D3">
        <v>0</v>
      </c>
      <c r="E3" t="s">
        <v>7802</v>
      </c>
      <c r="F3" t="s">
        <v>53</v>
      </c>
      <c r="G3" t="s">
        <v>964</v>
      </c>
      <c r="H3" t="s">
        <v>353</v>
      </c>
      <c r="I3" t="s">
        <v>382</v>
      </c>
      <c r="J3" t="s">
        <v>383</v>
      </c>
      <c r="K3" t="s">
        <v>389</v>
      </c>
      <c r="M3" t="s">
        <v>386</v>
      </c>
      <c r="N3" t="s">
        <v>907</v>
      </c>
      <c r="O3" t="s">
        <v>928</v>
      </c>
      <c r="P3" t="s">
        <v>53</v>
      </c>
    </row>
    <row r="4" spans="1:27">
      <c r="A4" t="s">
        <v>7803</v>
      </c>
      <c r="B4" t="s">
        <v>7804</v>
      </c>
      <c r="C4" t="s">
        <v>931</v>
      </c>
      <c r="D4">
        <v>0</v>
      </c>
      <c r="E4">
        <v>4207</v>
      </c>
      <c r="F4" t="s">
        <v>195</v>
      </c>
      <c r="G4" t="s">
        <v>1498</v>
      </c>
      <c r="H4" t="s">
        <v>353</v>
      </c>
      <c r="I4" t="s">
        <v>382</v>
      </c>
      <c r="J4" t="s">
        <v>383</v>
      </c>
      <c r="K4" t="s">
        <v>389</v>
      </c>
      <c r="M4" t="s">
        <v>386</v>
      </c>
      <c r="N4" t="s">
        <v>907</v>
      </c>
      <c r="O4" t="s">
        <v>2084</v>
      </c>
      <c r="P4" t="s">
        <v>195</v>
      </c>
    </row>
    <row r="5" spans="1:27">
      <c r="A5" t="s">
        <v>7154</v>
      </c>
      <c r="B5" t="s">
        <v>7155</v>
      </c>
      <c r="C5" t="s">
        <v>931</v>
      </c>
      <c r="D5">
        <v>0</v>
      </c>
      <c r="E5" t="s">
        <v>7156</v>
      </c>
      <c r="F5" t="s">
        <v>53</v>
      </c>
      <c r="G5" t="s">
        <v>964</v>
      </c>
      <c r="H5" t="s">
        <v>353</v>
      </c>
      <c r="I5" t="s">
        <v>382</v>
      </c>
      <c r="J5" t="s">
        <v>383</v>
      </c>
      <c r="K5" t="s">
        <v>389</v>
      </c>
      <c r="M5" t="s">
        <v>386</v>
      </c>
      <c r="N5" t="s">
        <v>907</v>
      </c>
      <c r="O5" t="s">
        <v>928</v>
      </c>
      <c r="P5" t="s">
        <v>53</v>
      </c>
    </row>
    <row r="6" spans="1:27">
      <c r="A6" t="s">
        <v>7977</v>
      </c>
      <c r="B6" t="s">
        <v>7978</v>
      </c>
      <c r="C6" t="s">
        <v>931</v>
      </c>
      <c r="D6">
        <v>0</v>
      </c>
      <c r="E6" t="s">
        <v>7979</v>
      </c>
      <c r="F6" t="s">
        <v>53</v>
      </c>
      <c r="G6" t="s">
        <v>1146</v>
      </c>
      <c r="H6" t="s">
        <v>353</v>
      </c>
      <c r="I6" t="s">
        <v>382</v>
      </c>
      <c r="J6" t="s">
        <v>383</v>
      </c>
      <c r="K6" t="s">
        <v>388</v>
      </c>
      <c r="L6" t="s">
        <v>39</v>
      </c>
      <c r="M6" t="s">
        <v>386</v>
      </c>
      <c r="N6" t="s">
        <v>907</v>
      </c>
      <c r="O6" t="s">
        <v>928</v>
      </c>
      <c r="P6" t="s">
        <v>53</v>
      </c>
      <c r="Q6" t="s">
        <v>8505</v>
      </c>
    </row>
    <row r="7" spans="1:27">
      <c r="A7" t="s">
        <v>7157</v>
      </c>
      <c r="B7" t="s">
        <v>7158</v>
      </c>
      <c r="C7" t="s">
        <v>931</v>
      </c>
      <c r="D7">
        <v>0</v>
      </c>
      <c r="E7" t="s">
        <v>7159</v>
      </c>
      <c r="F7" t="s">
        <v>53</v>
      </c>
      <c r="G7" t="s">
        <v>964</v>
      </c>
      <c r="H7" t="s">
        <v>353</v>
      </c>
      <c r="I7" t="s">
        <v>382</v>
      </c>
      <c r="J7" t="s">
        <v>383</v>
      </c>
      <c r="K7" t="s">
        <v>389</v>
      </c>
      <c r="M7" t="s">
        <v>386</v>
      </c>
      <c r="N7" t="s">
        <v>907</v>
      </c>
      <c r="O7" t="s">
        <v>928</v>
      </c>
      <c r="P7" t="s">
        <v>53</v>
      </c>
    </row>
    <row r="8" spans="1:27">
      <c r="A8" t="s">
        <v>3426</v>
      </c>
      <c r="B8" t="s">
        <v>3427</v>
      </c>
      <c r="C8" t="s">
        <v>931</v>
      </c>
      <c r="D8">
        <v>0</v>
      </c>
      <c r="E8">
        <v>4315</v>
      </c>
      <c r="F8" t="s">
        <v>53</v>
      </c>
      <c r="G8" t="s">
        <v>1146</v>
      </c>
      <c r="H8" t="s">
        <v>353</v>
      </c>
      <c r="I8" t="s">
        <v>382</v>
      </c>
      <c r="J8" t="s">
        <v>383</v>
      </c>
      <c r="K8" t="s">
        <v>389</v>
      </c>
      <c r="L8" t="s">
        <v>39</v>
      </c>
      <c r="M8" t="s">
        <v>386</v>
      </c>
      <c r="N8" t="s">
        <v>907</v>
      </c>
      <c r="O8" t="s">
        <v>928</v>
      </c>
      <c r="P8" t="s">
        <v>53</v>
      </c>
      <c r="Q8" t="s">
        <v>8505</v>
      </c>
    </row>
    <row r="9" spans="1:27">
      <c r="A9" t="s">
        <v>3431</v>
      </c>
      <c r="B9" t="s">
        <v>3432</v>
      </c>
      <c r="C9" t="s">
        <v>931</v>
      </c>
      <c r="D9">
        <v>0</v>
      </c>
      <c r="E9">
        <v>4451</v>
      </c>
      <c r="F9" t="s">
        <v>53</v>
      </c>
      <c r="G9" t="s">
        <v>964</v>
      </c>
      <c r="H9" t="s">
        <v>353</v>
      </c>
      <c r="I9" t="s">
        <v>382</v>
      </c>
      <c r="J9" t="s">
        <v>383</v>
      </c>
      <c r="K9" t="s">
        <v>389</v>
      </c>
      <c r="M9" t="s">
        <v>386</v>
      </c>
      <c r="N9" t="s">
        <v>907</v>
      </c>
      <c r="O9" t="s">
        <v>928</v>
      </c>
      <c r="P9" t="s">
        <v>53</v>
      </c>
    </row>
    <row r="10" spans="1:27">
      <c r="A10" t="s">
        <v>3470</v>
      </c>
      <c r="B10" t="s">
        <v>3471</v>
      </c>
      <c r="C10" t="s">
        <v>931</v>
      </c>
      <c r="D10">
        <v>0</v>
      </c>
      <c r="E10">
        <v>5207</v>
      </c>
      <c r="F10" t="s">
        <v>195</v>
      </c>
      <c r="G10" t="s">
        <v>1498</v>
      </c>
      <c r="H10" t="s">
        <v>353</v>
      </c>
      <c r="I10" t="s">
        <v>382</v>
      </c>
      <c r="J10" t="s">
        <v>383</v>
      </c>
      <c r="K10" t="s">
        <v>389</v>
      </c>
      <c r="L10" t="s">
        <v>44</v>
      </c>
      <c r="M10" t="s">
        <v>386</v>
      </c>
      <c r="N10" t="s">
        <v>907</v>
      </c>
      <c r="O10" t="s">
        <v>2084</v>
      </c>
      <c r="P10" t="s">
        <v>195</v>
      </c>
    </row>
    <row r="11" spans="1:27">
      <c r="A11" t="s">
        <v>4733</v>
      </c>
      <c r="B11" t="s">
        <v>4734</v>
      </c>
      <c r="C11" t="s">
        <v>931</v>
      </c>
      <c r="D11">
        <v>0</v>
      </c>
      <c r="E11" t="s">
        <v>4735</v>
      </c>
      <c r="F11" t="s">
        <v>187</v>
      </c>
      <c r="G11" t="s">
        <v>964</v>
      </c>
      <c r="H11" t="s">
        <v>353</v>
      </c>
      <c r="I11" t="s">
        <v>391</v>
      </c>
      <c r="J11" t="s">
        <v>383</v>
      </c>
      <c r="K11" t="s">
        <v>389</v>
      </c>
      <c r="M11" t="s">
        <v>386</v>
      </c>
      <c r="N11" t="s">
        <v>907</v>
      </c>
      <c r="O11" t="s">
        <v>1898</v>
      </c>
      <c r="P11" t="s">
        <v>63</v>
      </c>
    </row>
    <row r="12" spans="1:27">
      <c r="A12" t="s">
        <v>4736</v>
      </c>
      <c r="B12" t="s">
        <v>4737</v>
      </c>
      <c r="C12" t="s">
        <v>931</v>
      </c>
      <c r="D12">
        <v>0</v>
      </c>
      <c r="E12" t="s">
        <v>2903</v>
      </c>
      <c r="F12" t="s">
        <v>187</v>
      </c>
      <c r="G12" t="s">
        <v>964</v>
      </c>
      <c r="H12" t="s">
        <v>353</v>
      </c>
      <c r="I12" t="s">
        <v>382</v>
      </c>
      <c r="J12" t="s">
        <v>383</v>
      </c>
      <c r="K12" t="s">
        <v>389</v>
      </c>
      <c r="M12" t="s">
        <v>386</v>
      </c>
      <c r="N12" t="s">
        <v>907</v>
      </c>
      <c r="O12" t="s">
        <v>1898</v>
      </c>
      <c r="P12" t="s">
        <v>63</v>
      </c>
    </row>
    <row r="13" spans="1:27">
      <c r="A13" t="s">
        <v>3428</v>
      </c>
      <c r="B13" t="s">
        <v>3429</v>
      </c>
      <c r="C13" t="s">
        <v>931</v>
      </c>
      <c r="D13">
        <v>0</v>
      </c>
      <c r="E13" t="s">
        <v>2903</v>
      </c>
      <c r="F13" t="s">
        <v>195</v>
      </c>
      <c r="G13" t="s">
        <v>964</v>
      </c>
      <c r="H13" t="s">
        <v>353</v>
      </c>
      <c r="I13" t="s">
        <v>382</v>
      </c>
      <c r="J13" t="s">
        <v>383</v>
      </c>
      <c r="K13" t="s">
        <v>389</v>
      </c>
      <c r="M13" t="s">
        <v>386</v>
      </c>
      <c r="N13" t="s">
        <v>907</v>
      </c>
      <c r="O13" t="s">
        <v>3430</v>
      </c>
      <c r="P13" t="s">
        <v>195</v>
      </c>
    </row>
    <row r="14" spans="1:27">
      <c r="A14" t="s">
        <v>2901</v>
      </c>
      <c r="B14" t="s">
        <v>2902</v>
      </c>
      <c r="C14" t="s">
        <v>931</v>
      </c>
      <c r="D14">
        <v>0</v>
      </c>
      <c r="E14" t="s">
        <v>2903</v>
      </c>
      <c r="F14" t="s">
        <v>53</v>
      </c>
      <c r="G14" t="s">
        <v>964</v>
      </c>
      <c r="H14" t="s">
        <v>353</v>
      </c>
      <c r="I14" t="s">
        <v>390</v>
      </c>
      <c r="J14" t="s">
        <v>383</v>
      </c>
      <c r="K14" t="s">
        <v>389</v>
      </c>
      <c r="M14" t="s">
        <v>386</v>
      </c>
      <c r="N14" t="s">
        <v>907</v>
      </c>
      <c r="O14" t="s">
        <v>928</v>
      </c>
      <c r="P14" t="s">
        <v>53</v>
      </c>
    </row>
    <row r="15" spans="1:27">
      <c r="A15" t="s">
        <v>4738</v>
      </c>
      <c r="B15" t="s">
        <v>4739</v>
      </c>
      <c r="C15" t="s">
        <v>931</v>
      </c>
      <c r="D15">
        <v>0</v>
      </c>
      <c r="E15" t="s">
        <v>4740</v>
      </c>
      <c r="F15" t="s">
        <v>677</v>
      </c>
      <c r="G15" t="s">
        <v>964</v>
      </c>
      <c r="H15" t="s">
        <v>353</v>
      </c>
      <c r="I15" t="s">
        <v>382</v>
      </c>
      <c r="J15" t="s">
        <v>383</v>
      </c>
      <c r="K15" t="s">
        <v>389</v>
      </c>
      <c r="M15" t="s">
        <v>386</v>
      </c>
      <c r="N15" t="s">
        <v>907</v>
      </c>
      <c r="O15" t="s">
        <v>4741</v>
      </c>
      <c r="P15" t="s">
        <v>71</v>
      </c>
    </row>
    <row r="16" spans="1:27">
      <c r="A16" t="s">
        <v>5625</v>
      </c>
      <c r="B16" t="s">
        <v>5626</v>
      </c>
      <c r="C16" t="s">
        <v>931</v>
      </c>
      <c r="D16">
        <v>0</v>
      </c>
      <c r="E16" t="s">
        <v>5627</v>
      </c>
      <c r="F16" t="s">
        <v>53</v>
      </c>
      <c r="G16" t="s">
        <v>964</v>
      </c>
      <c r="H16" t="s">
        <v>353</v>
      </c>
      <c r="I16" t="s">
        <v>390</v>
      </c>
      <c r="J16" t="s">
        <v>383</v>
      </c>
      <c r="K16" t="s">
        <v>389</v>
      </c>
      <c r="L16" t="s">
        <v>39</v>
      </c>
      <c r="M16" t="s">
        <v>386</v>
      </c>
      <c r="N16" t="s">
        <v>907</v>
      </c>
      <c r="O16" t="s">
        <v>928</v>
      </c>
      <c r="P16" t="s">
        <v>53</v>
      </c>
    </row>
    <row r="17" spans="1:16">
      <c r="A17" t="s">
        <v>3472</v>
      </c>
      <c r="B17" t="s">
        <v>3473</v>
      </c>
      <c r="C17" t="s">
        <v>931</v>
      </c>
      <c r="D17">
        <v>0</v>
      </c>
      <c r="E17" t="s">
        <v>3474</v>
      </c>
      <c r="F17" t="s">
        <v>53</v>
      </c>
      <c r="G17" t="s">
        <v>964</v>
      </c>
      <c r="H17" t="s">
        <v>353</v>
      </c>
      <c r="I17" t="s">
        <v>382</v>
      </c>
      <c r="J17" t="s">
        <v>383</v>
      </c>
      <c r="K17" t="s">
        <v>388</v>
      </c>
      <c r="M17" t="s">
        <v>386</v>
      </c>
      <c r="N17" t="s">
        <v>907</v>
      </c>
      <c r="O17" t="s">
        <v>928</v>
      </c>
      <c r="P17" t="s">
        <v>53</v>
      </c>
    </row>
    <row r="18" spans="1:16">
      <c r="A18" t="s">
        <v>4742</v>
      </c>
      <c r="B18" t="s">
        <v>4743</v>
      </c>
      <c r="C18" t="s">
        <v>931</v>
      </c>
      <c r="D18">
        <v>0</v>
      </c>
      <c r="E18" t="s">
        <v>4744</v>
      </c>
      <c r="F18" t="s">
        <v>53</v>
      </c>
      <c r="G18" t="s">
        <v>964</v>
      </c>
      <c r="H18" t="s">
        <v>353</v>
      </c>
      <c r="I18" t="s">
        <v>382</v>
      </c>
      <c r="J18" t="s">
        <v>383</v>
      </c>
      <c r="K18" t="s">
        <v>388</v>
      </c>
      <c r="M18" t="s">
        <v>386</v>
      </c>
      <c r="N18" t="s">
        <v>907</v>
      </c>
      <c r="O18" t="s">
        <v>928</v>
      </c>
      <c r="P18" t="s">
        <v>53</v>
      </c>
    </row>
    <row r="19" spans="1:16">
      <c r="A19" t="s">
        <v>3852</v>
      </c>
      <c r="B19" t="s">
        <v>3853</v>
      </c>
      <c r="C19" t="s">
        <v>931</v>
      </c>
      <c r="D19">
        <v>0</v>
      </c>
      <c r="E19" t="s">
        <v>3854</v>
      </c>
      <c r="F19" t="s">
        <v>53</v>
      </c>
      <c r="G19" t="s">
        <v>964</v>
      </c>
      <c r="H19" t="s">
        <v>353</v>
      </c>
      <c r="I19" t="s">
        <v>382</v>
      </c>
      <c r="J19" t="s">
        <v>3855</v>
      </c>
      <c r="K19" t="s">
        <v>389</v>
      </c>
      <c r="M19" t="s">
        <v>386</v>
      </c>
      <c r="N19" t="s">
        <v>907</v>
      </c>
      <c r="O19" t="s">
        <v>928</v>
      </c>
      <c r="P19" t="s">
        <v>53</v>
      </c>
    </row>
    <row r="20" spans="1:16">
      <c r="A20" t="s">
        <v>4745</v>
      </c>
      <c r="B20" t="s">
        <v>4746</v>
      </c>
      <c r="C20" t="s">
        <v>931</v>
      </c>
      <c r="D20">
        <v>0</v>
      </c>
      <c r="E20" t="s">
        <v>4747</v>
      </c>
      <c r="F20" t="s">
        <v>53</v>
      </c>
      <c r="G20" t="s">
        <v>964</v>
      </c>
      <c r="H20" t="s">
        <v>353</v>
      </c>
      <c r="I20" t="s">
        <v>390</v>
      </c>
      <c r="J20" t="s">
        <v>383</v>
      </c>
      <c r="K20" t="s">
        <v>389</v>
      </c>
      <c r="M20" t="s">
        <v>386</v>
      </c>
      <c r="N20" t="s">
        <v>907</v>
      </c>
      <c r="O20" t="s">
        <v>928</v>
      </c>
      <c r="P20" t="s">
        <v>53</v>
      </c>
    </row>
    <row r="21" spans="1:16">
      <c r="A21" t="s">
        <v>5412</v>
      </c>
      <c r="B21" t="s">
        <v>5413</v>
      </c>
      <c r="C21" t="s">
        <v>910</v>
      </c>
      <c r="D21">
        <v>59</v>
      </c>
      <c r="E21" t="s">
        <v>5414</v>
      </c>
      <c r="F21" t="s">
        <v>692</v>
      </c>
      <c r="G21" t="s">
        <v>906</v>
      </c>
      <c r="H21" t="s">
        <v>327</v>
      </c>
      <c r="I21" t="s">
        <v>390</v>
      </c>
      <c r="J21" t="s">
        <v>383</v>
      </c>
      <c r="K21" t="s">
        <v>388</v>
      </c>
      <c r="L21" t="s">
        <v>43</v>
      </c>
      <c r="M21" t="s">
        <v>386</v>
      </c>
      <c r="N21" t="s">
        <v>907</v>
      </c>
      <c r="O21" t="s">
        <v>1383</v>
      </c>
      <c r="P21" t="s">
        <v>65</v>
      </c>
    </row>
    <row r="22" spans="1:16">
      <c r="A22" t="s">
        <v>5415</v>
      </c>
      <c r="B22" t="s">
        <v>5413</v>
      </c>
      <c r="C22" t="s">
        <v>904</v>
      </c>
      <c r="D22">
        <v>57</v>
      </c>
      <c r="E22" t="s">
        <v>5414</v>
      </c>
      <c r="F22" t="s">
        <v>692</v>
      </c>
      <c r="G22" t="s">
        <v>906</v>
      </c>
      <c r="H22" t="s">
        <v>327</v>
      </c>
      <c r="I22" t="s">
        <v>390</v>
      </c>
      <c r="J22" t="s">
        <v>383</v>
      </c>
      <c r="K22" t="s">
        <v>388</v>
      </c>
      <c r="L22" t="s">
        <v>43</v>
      </c>
      <c r="M22" t="s">
        <v>386</v>
      </c>
      <c r="N22" t="s">
        <v>907</v>
      </c>
      <c r="O22" t="s">
        <v>1383</v>
      </c>
      <c r="P22" t="s">
        <v>65</v>
      </c>
    </row>
    <row r="23" spans="1:16">
      <c r="A23" t="s">
        <v>6425</v>
      </c>
      <c r="B23" t="s">
        <v>6426</v>
      </c>
      <c r="C23" t="s">
        <v>904</v>
      </c>
      <c r="D23">
        <v>57</v>
      </c>
      <c r="E23" t="s">
        <v>5414</v>
      </c>
      <c r="F23" t="s">
        <v>60</v>
      </c>
      <c r="G23" t="s">
        <v>906</v>
      </c>
      <c r="H23" t="s">
        <v>327</v>
      </c>
      <c r="I23" t="s">
        <v>390</v>
      </c>
      <c r="J23" t="s">
        <v>383</v>
      </c>
      <c r="K23" t="s">
        <v>388</v>
      </c>
      <c r="L23" t="s">
        <v>43</v>
      </c>
      <c r="M23" t="s">
        <v>386</v>
      </c>
      <c r="N23" t="s">
        <v>907</v>
      </c>
      <c r="O23" t="s">
        <v>990</v>
      </c>
      <c r="P23" t="s">
        <v>60</v>
      </c>
    </row>
    <row r="24" spans="1:16">
      <c r="A24" t="s">
        <v>6427</v>
      </c>
      <c r="B24" t="s">
        <v>6426</v>
      </c>
      <c r="C24" t="s">
        <v>910</v>
      </c>
      <c r="D24">
        <v>59</v>
      </c>
      <c r="E24" t="s">
        <v>5414</v>
      </c>
      <c r="F24" t="s">
        <v>60</v>
      </c>
      <c r="G24" t="s">
        <v>906</v>
      </c>
      <c r="H24" t="s">
        <v>327</v>
      </c>
      <c r="I24" t="s">
        <v>390</v>
      </c>
      <c r="J24" t="s">
        <v>383</v>
      </c>
      <c r="K24" t="s">
        <v>388</v>
      </c>
      <c r="L24" t="s">
        <v>43</v>
      </c>
      <c r="M24" t="s">
        <v>386</v>
      </c>
      <c r="N24" t="s">
        <v>907</v>
      </c>
      <c r="O24" t="s">
        <v>990</v>
      </c>
      <c r="P24" t="s">
        <v>60</v>
      </c>
    </row>
    <row r="25" spans="1:16">
      <c r="A25" t="s">
        <v>5416</v>
      </c>
      <c r="B25" t="s">
        <v>5417</v>
      </c>
      <c r="C25" t="s">
        <v>910</v>
      </c>
      <c r="D25">
        <v>59</v>
      </c>
      <c r="E25" t="s">
        <v>5418</v>
      </c>
      <c r="F25" t="s">
        <v>63</v>
      </c>
      <c r="G25" t="s">
        <v>906</v>
      </c>
      <c r="H25" t="s">
        <v>327</v>
      </c>
      <c r="I25" t="s">
        <v>390</v>
      </c>
      <c r="J25" t="s">
        <v>383</v>
      </c>
      <c r="K25" t="s">
        <v>388</v>
      </c>
      <c r="L25" t="s">
        <v>43</v>
      </c>
      <c r="M25" t="s">
        <v>386</v>
      </c>
      <c r="N25" t="s">
        <v>907</v>
      </c>
      <c r="O25" t="s">
        <v>937</v>
      </c>
      <c r="P25" t="s">
        <v>63</v>
      </c>
    </row>
    <row r="26" spans="1:16">
      <c r="A26" t="s">
        <v>6428</v>
      </c>
      <c r="B26" t="s">
        <v>6429</v>
      </c>
      <c r="C26" t="s">
        <v>904</v>
      </c>
      <c r="D26">
        <v>57</v>
      </c>
      <c r="E26" t="s">
        <v>5418</v>
      </c>
      <c r="F26" t="s">
        <v>121</v>
      </c>
      <c r="G26" t="s">
        <v>906</v>
      </c>
      <c r="H26" t="s">
        <v>327</v>
      </c>
      <c r="I26" t="s">
        <v>390</v>
      </c>
      <c r="J26" t="s">
        <v>383</v>
      </c>
      <c r="K26" t="s">
        <v>388</v>
      </c>
      <c r="L26" t="s">
        <v>43</v>
      </c>
      <c r="M26" t="s">
        <v>386</v>
      </c>
      <c r="N26" t="s">
        <v>907</v>
      </c>
      <c r="O26" t="s">
        <v>1546</v>
      </c>
      <c r="P26" t="s">
        <v>121</v>
      </c>
    </row>
    <row r="27" spans="1:16">
      <c r="A27" t="s">
        <v>6430</v>
      </c>
      <c r="B27" t="s">
        <v>6429</v>
      </c>
      <c r="C27" t="s">
        <v>910</v>
      </c>
      <c r="D27">
        <v>59</v>
      </c>
      <c r="E27" t="s">
        <v>5418</v>
      </c>
      <c r="F27" t="s">
        <v>121</v>
      </c>
      <c r="G27" t="s">
        <v>906</v>
      </c>
      <c r="H27" t="s">
        <v>327</v>
      </c>
      <c r="I27" t="s">
        <v>390</v>
      </c>
      <c r="J27" t="s">
        <v>383</v>
      </c>
      <c r="K27" t="s">
        <v>388</v>
      </c>
      <c r="L27" t="s">
        <v>43</v>
      </c>
      <c r="M27" t="s">
        <v>386</v>
      </c>
      <c r="N27" t="s">
        <v>907</v>
      </c>
      <c r="O27" t="s">
        <v>1546</v>
      </c>
      <c r="P27" t="s">
        <v>121</v>
      </c>
    </row>
    <row r="28" spans="1:16">
      <c r="A28" t="s">
        <v>6431</v>
      </c>
      <c r="B28" t="s">
        <v>6432</v>
      </c>
      <c r="C28" t="s">
        <v>904</v>
      </c>
      <c r="D28">
        <v>57</v>
      </c>
      <c r="E28" t="s">
        <v>5418</v>
      </c>
      <c r="F28" t="s">
        <v>68</v>
      </c>
      <c r="G28" t="s">
        <v>906</v>
      </c>
      <c r="H28" t="s">
        <v>327</v>
      </c>
      <c r="I28" t="s">
        <v>390</v>
      </c>
      <c r="J28" t="s">
        <v>383</v>
      </c>
      <c r="K28" t="s">
        <v>388</v>
      </c>
      <c r="L28" t="s">
        <v>43</v>
      </c>
      <c r="M28" t="s">
        <v>386</v>
      </c>
      <c r="N28" t="s">
        <v>907</v>
      </c>
      <c r="O28" t="s">
        <v>1119</v>
      </c>
      <c r="P28" t="s">
        <v>68</v>
      </c>
    </row>
    <row r="29" spans="1:16">
      <c r="A29" t="s">
        <v>6433</v>
      </c>
      <c r="B29" t="s">
        <v>6432</v>
      </c>
      <c r="C29" t="s">
        <v>910</v>
      </c>
      <c r="D29">
        <v>59</v>
      </c>
      <c r="E29" t="s">
        <v>5418</v>
      </c>
      <c r="F29" t="s">
        <v>68</v>
      </c>
      <c r="G29" t="s">
        <v>906</v>
      </c>
      <c r="H29" t="s">
        <v>327</v>
      </c>
      <c r="I29" t="s">
        <v>390</v>
      </c>
      <c r="J29" t="s">
        <v>383</v>
      </c>
      <c r="K29" t="s">
        <v>388</v>
      </c>
      <c r="L29" t="s">
        <v>43</v>
      </c>
      <c r="M29" t="s">
        <v>386</v>
      </c>
      <c r="N29" t="s">
        <v>907</v>
      </c>
      <c r="O29" t="s">
        <v>1119</v>
      </c>
      <c r="P29" t="s">
        <v>68</v>
      </c>
    </row>
    <row r="30" spans="1:16">
      <c r="A30" t="s">
        <v>7069</v>
      </c>
      <c r="B30" t="s">
        <v>7070</v>
      </c>
      <c r="C30" t="s">
        <v>931</v>
      </c>
      <c r="D30">
        <v>0</v>
      </c>
      <c r="E30" t="s">
        <v>6665</v>
      </c>
      <c r="F30" t="s">
        <v>55</v>
      </c>
      <c r="G30" t="s">
        <v>906</v>
      </c>
      <c r="H30" t="s">
        <v>327</v>
      </c>
      <c r="I30" t="s">
        <v>382</v>
      </c>
      <c r="J30" t="s">
        <v>3855</v>
      </c>
      <c r="K30" t="s">
        <v>384</v>
      </c>
      <c r="L30" t="s">
        <v>43</v>
      </c>
      <c r="M30" t="s">
        <v>386</v>
      </c>
      <c r="N30" t="s">
        <v>907</v>
      </c>
      <c r="O30" t="s">
        <v>1003</v>
      </c>
      <c r="P30" t="s">
        <v>71</v>
      </c>
    </row>
    <row r="31" spans="1:16">
      <c r="A31" t="s">
        <v>8011</v>
      </c>
      <c r="B31" t="s">
        <v>8012</v>
      </c>
      <c r="C31" t="s">
        <v>920</v>
      </c>
      <c r="D31">
        <v>58</v>
      </c>
      <c r="E31" t="s">
        <v>8013</v>
      </c>
      <c r="F31" t="s">
        <v>83</v>
      </c>
      <c r="G31" t="s">
        <v>906</v>
      </c>
      <c r="H31" t="s">
        <v>327</v>
      </c>
      <c r="I31" t="s">
        <v>382</v>
      </c>
      <c r="J31" t="s">
        <v>383</v>
      </c>
      <c r="K31" t="s">
        <v>384</v>
      </c>
      <c r="L31" t="s">
        <v>43</v>
      </c>
      <c r="M31" t="s">
        <v>385</v>
      </c>
      <c r="N31" t="s">
        <v>907</v>
      </c>
      <c r="O31" t="s">
        <v>917</v>
      </c>
      <c r="P31" t="s">
        <v>83</v>
      </c>
    </row>
    <row r="32" spans="1:16">
      <c r="A32" t="s">
        <v>4748</v>
      </c>
      <c r="B32" t="s">
        <v>4749</v>
      </c>
      <c r="C32" t="s">
        <v>931</v>
      </c>
      <c r="D32">
        <v>0</v>
      </c>
      <c r="E32" t="s">
        <v>4750</v>
      </c>
      <c r="F32" t="s">
        <v>83</v>
      </c>
      <c r="G32" t="s">
        <v>906</v>
      </c>
      <c r="H32" t="s">
        <v>327</v>
      </c>
      <c r="I32" t="s">
        <v>382</v>
      </c>
      <c r="J32" t="s">
        <v>383</v>
      </c>
      <c r="K32" t="s">
        <v>388</v>
      </c>
      <c r="L32" t="s">
        <v>43</v>
      </c>
      <c r="M32" t="s">
        <v>386</v>
      </c>
      <c r="N32" t="s">
        <v>907</v>
      </c>
      <c r="O32" t="s">
        <v>1291</v>
      </c>
      <c r="P32" t="s">
        <v>83</v>
      </c>
    </row>
    <row r="33" spans="1:16">
      <c r="A33" t="s">
        <v>4751</v>
      </c>
      <c r="B33" t="s">
        <v>4752</v>
      </c>
      <c r="C33" t="s">
        <v>904</v>
      </c>
      <c r="D33">
        <v>57</v>
      </c>
      <c r="E33" t="s">
        <v>4753</v>
      </c>
      <c r="F33" t="s">
        <v>78</v>
      </c>
      <c r="G33" t="s">
        <v>4754</v>
      </c>
      <c r="H33" t="s">
        <v>327</v>
      </c>
      <c r="I33" t="s">
        <v>382</v>
      </c>
      <c r="J33" t="s">
        <v>383</v>
      </c>
      <c r="K33" t="s">
        <v>388</v>
      </c>
      <c r="L33" t="s">
        <v>43</v>
      </c>
      <c r="M33" t="s">
        <v>386</v>
      </c>
      <c r="N33" t="s">
        <v>907</v>
      </c>
      <c r="O33" t="s">
        <v>969</v>
      </c>
      <c r="P33" t="s">
        <v>78</v>
      </c>
    </row>
    <row r="34" spans="1:16">
      <c r="A34" t="s">
        <v>4755</v>
      </c>
      <c r="B34" t="s">
        <v>4752</v>
      </c>
      <c r="C34" t="s">
        <v>910</v>
      </c>
      <c r="D34">
        <v>59</v>
      </c>
      <c r="E34" t="s">
        <v>4753</v>
      </c>
      <c r="F34" t="s">
        <v>78</v>
      </c>
      <c r="G34" t="s">
        <v>4754</v>
      </c>
      <c r="H34" t="s">
        <v>327</v>
      </c>
      <c r="I34" t="s">
        <v>382</v>
      </c>
      <c r="J34" t="s">
        <v>383</v>
      </c>
      <c r="K34" t="s">
        <v>388</v>
      </c>
      <c r="L34" t="s">
        <v>43</v>
      </c>
      <c r="M34" t="s">
        <v>386</v>
      </c>
      <c r="N34" t="s">
        <v>907</v>
      </c>
      <c r="O34" t="s">
        <v>969</v>
      </c>
      <c r="P34" t="s">
        <v>78</v>
      </c>
    </row>
    <row r="35" spans="1:16">
      <c r="A35" t="s">
        <v>5634</v>
      </c>
      <c r="B35" t="s">
        <v>5635</v>
      </c>
      <c r="C35" t="s">
        <v>904</v>
      </c>
      <c r="D35">
        <v>57</v>
      </c>
      <c r="E35" t="s">
        <v>4753</v>
      </c>
      <c r="F35" t="s">
        <v>83</v>
      </c>
      <c r="G35" t="s">
        <v>4754</v>
      </c>
      <c r="H35" t="s">
        <v>327</v>
      </c>
      <c r="I35" t="s">
        <v>382</v>
      </c>
      <c r="J35" t="s">
        <v>383</v>
      </c>
      <c r="K35" t="s">
        <v>388</v>
      </c>
      <c r="L35" t="s">
        <v>43</v>
      </c>
      <c r="M35" t="s">
        <v>386</v>
      </c>
      <c r="N35" t="s">
        <v>907</v>
      </c>
      <c r="O35" t="s">
        <v>917</v>
      </c>
      <c r="P35" t="s">
        <v>83</v>
      </c>
    </row>
    <row r="36" spans="1:16">
      <c r="A36" t="s">
        <v>5636</v>
      </c>
      <c r="B36" t="s">
        <v>5635</v>
      </c>
      <c r="C36" t="s">
        <v>910</v>
      </c>
      <c r="D36">
        <v>59</v>
      </c>
      <c r="E36" t="s">
        <v>4753</v>
      </c>
      <c r="F36" t="s">
        <v>83</v>
      </c>
      <c r="G36" t="s">
        <v>4754</v>
      </c>
      <c r="H36" t="s">
        <v>327</v>
      </c>
      <c r="I36" t="s">
        <v>382</v>
      </c>
      <c r="J36" t="s">
        <v>383</v>
      </c>
      <c r="K36" t="s">
        <v>388</v>
      </c>
      <c r="L36" t="s">
        <v>43</v>
      </c>
      <c r="M36" t="s">
        <v>386</v>
      </c>
      <c r="N36" t="s">
        <v>907</v>
      </c>
      <c r="O36" t="s">
        <v>917</v>
      </c>
      <c r="P36" t="s">
        <v>83</v>
      </c>
    </row>
    <row r="37" spans="1:16">
      <c r="A37" t="s">
        <v>5631</v>
      </c>
      <c r="B37" t="s">
        <v>5632</v>
      </c>
      <c r="C37" t="s">
        <v>904</v>
      </c>
      <c r="D37">
        <v>57</v>
      </c>
      <c r="E37" t="s">
        <v>4753</v>
      </c>
      <c r="F37" t="s">
        <v>71</v>
      </c>
      <c r="G37" t="s">
        <v>4754</v>
      </c>
      <c r="H37" t="s">
        <v>327</v>
      </c>
      <c r="I37" t="s">
        <v>382</v>
      </c>
      <c r="J37" t="s">
        <v>383</v>
      </c>
      <c r="K37" t="s">
        <v>388</v>
      </c>
      <c r="L37" t="s">
        <v>43</v>
      </c>
      <c r="M37" t="s">
        <v>386</v>
      </c>
      <c r="N37" t="s">
        <v>907</v>
      </c>
      <c r="O37" t="s">
        <v>932</v>
      </c>
      <c r="P37" t="s">
        <v>71</v>
      </c>
    </row>
    <row r="38" spans="1:16">
      <c r="A38" t="s">
        <v>5633</v>
      </c>
      <c r="B38" t="s">
        <v>5632</v>
      </c>
      <c r="C38" t="s">
        <v>910</v>
      </c>
      <c r="D38">
        <v>59</v>
      </c>
      <c r="E38" t="s">
        <v>4753</v>
      </c>
      <c r="F38" t="s">
        <v>71</v>
      </c>
      <c r="G38" t="s">
        <v>4754</v>
      </c>
      <c r="H38" t="s">
        <v>327</v>
      </c>
      <c r="I38" t="s">
        <v>382</v>
      </c>
      <c r="J38" t="s">
        <v>383</v>
      </c>
      <c r="K38" t="s">
        <v>388</v>
      </c>
      <c r="L38" t="s">
        <v>43</v>
      </c>
      <c r="M38" t="s">
        <v>386</v>
      </c>
      <c r="N38" t="s">
        <v>907</v>
      </c>
      <c r="O38" t="s">
        <v>932</v>
      </c>
      <c r="P38" t="s">
        <v>71</v>
      </c>
    </row>
    <row r="39" spans="1:16">
      <c r="A39" t="s">
        <v>5628</v>
      </c>
      <c r="B39" t="s">
        <v>5629</v>
      </c>
      <c r="C39" t="s">
        <v>904</v>
      </c>
      <c r="D39">
        <v>57</v>
      </c>
      <c r="E39" t="s">
        <v>4753</v>
      </c>
      <c r="F39" t="s">
        <v>53</v>
      </c>
      <c r="G39" t="s">
        <v>4754</v>
      </c>
      <c r="H39" t="s">
        <v>327</v>
      </c>
      <c r="I39" t="s">
        <v>382</v>
      </c>
      <c r="J39" t="s">
        <v>383</v>
      </c>
      <c r="K39" t="s">
        <v>388</v>
      </c>
      <c r="L39" t="s">
        <v>43</v>
      </c>
      <c r="M39" t="s">
        <v>386</v>
      </c>
      <c r="N39" t="s">
        <v>907</v>
      </c>
      <c r="O39" t="s">
        <v>928</v>
      </c>
      <c r="P39" t="s">
        <v>53</v>
      </c>
    </row>
    <row r="40" spans="1:16">
      <c r="A40" t="s">
        <v>5630</v>
      </c>
      <c r="B40" t="s">
        <v>5629</v>
      </c>
      <c r="C40" t="s">
        <v>910</v>
      </c>
      <c r="D40">
        <v>59</v>
      </c>
      <c r="E40" t="s">
        <v>4753</v>
      </c>
      <c r="F40" t="s">
        <v>53</v>
      </c>
      <c r="G40" t="s">
        <v>4754</v>
      </c>
      <c r="H40" t="s">
        <v>327</v>
      </c>
      <c r="I40" t="s">
        <v>382</v>
      </c>
      <c r="J40" t="s">
        <v>383</v>
      </c>
      <c r="K40" t="s">
        <v>388</v>
      </c>
      <c r="L40" t="s">
        <v>43</v>
      </c>
      <c r="M40" t="s">
        <v>386</v>
      </c>
      <c r="N40" t="s">
        <v>907</v>
      </c>
      <c r="O40" t="s">
        <v>928</v>
      </c>
      <c r="P40" t="s">
        <v>53</v>
      </c>
    </row>
    <row r="41" spans="1:16">
      <c r="A41" t="s">
        <v>5643</v>
      </c>
      <c r="B41" t="s">
        <v>5644</v>
      </c>
      <c r="C41" t="s">
        <v>904</v>
      </c>
      <c r="D41">
        <v>57</v>
      </c>
      <c r="E41" t="s">
        <v>4758</v>
      </c>
      <c r="F41" t="s">
        <v>60</v>
      </c>
      <c r="G41" t="s">
        <v>906</v>
      </c>
      <c r="H41" t="s">
        <v>327</v>
      </c>
      <c r="I41" t="s">
        <v>390</v>
      </c>
      <c r="J41" t="s">
        <v>383</v>
      </c>
      <c r="K41" t="s">
        <v>388</v>
      </c>
      <c r="L41" t="s">
        <v>4759</v>
      </c>
      <c r="M41" t="s">
        <v>386</v>
      </c>
      <c r="N41" t="s">
        <v>907</v>
      </c>
      <c r="O41" t="s">
        <v>990</v>
      </c>
      <c r="P41" t="s">
        <v>60</v>
      </c>
    </row>
    <row r="42" spans="1:16">
      <c r="A42" t="s">
        <v>5645</v>
      </c>
      <c r="B42" t="s">
        <v>5644</v>
      </c>
      <c r="C42" t="s">
        <v>910</v>
      </c>
      <c r="D42">
        <v>59</v>
      </c>
      <c r="E42" t="s">
        <v>4758</v>
      </c>
      <c r="F42" t="s">
        <v>60</v>
      </c>
      <c r="G42" t="s">
        <v>906</v>
      </c>
      <c r="H42" t="s">
        <v>327</v>
      </c>
      <c r="I42" t="s">
        <v>390</v>
      </c>
      <c r="J42" t="s">
        <v>383</v>
      </c>
      <c r="K42" t="s">
        <v>388</v>
      </c>
      <c r="L42" t="s">
        <v>4759</v>
      </c>
      <c r="M42" t="s">
        <v>386</v>
      </c>
      <c r="N42" t="s">
        <v>907</v>
      </c>
      <c r="O42" t="s">
        <v>990</v>
      </c>
      <c r="P42" t="s">
        <v>60</v>
      </c>
    </row>
    <row r="43" spans="1:16">
      <c r="A43" t="s">
        <v>4756</v>
      </c>
      <c r="B43" t="s">
        <v>4757</v>
      </c>
      <c r="C43" t="s">
        <v>931</v>
      </c>
      <c r="D43">
        <v>0</v>
      </c>
      <c r="E43" t="s">
        <v>4758</v>
      </c>
      <c r="F43" t="s">
        <v>217</v>
      </c>
      <c r="G43" t="s">
        <v>906</v>
      </c>
      <c r="H43" t="s">
        <v>327</v>
      </c>
      <c r="I43" t="s">
        <v>390</v>
      </c>
      <c r="J43" t="s">
        <v>383</v>
      </c>
      <c r="K43" t="s">
        <v>388</v>
      </c>
      <c r="L43" t="s">
        <v>4759</v>
      </c>
      <c r="M43" t="s">
        <v>386</v>
      </c>
      <c r="N43" t="s">
        <v>907</v>
      </c>
      <c r="O43" t="s">
        <v>942</v>
      </c>
      <c r="P43" t="s">
        <v>199</v>
      </c>
    </row>
    <row r="44" spans="1:16">
      <c r="A44" t="s">
        <v>4760</v>
      </c>
      <c r="B44" t="s">
        <v>4757</v>
      </c>
      <c r="C44" t="s">
        <v>904</v>
      </c>
      <c r="D44">
        <v>57</v>
      </c>
      <c r="E44" t="s">
        <v>4758</v>
      </c>
      <c r="F44" t="s">
        <v>217</v>
      </c>
      <c r="G44" t="s">
        <v>906</v>
      </c>
      <c r="H44" t="s">
        <v>327</v>
      </c>
      <c r="I44" t="s">
        <v>390</v>
      </c>
      <c r="J44" t="s">
        <v>383</v>
      </c>
      <c r="K44" t="s">
        <v>388</v>
      </c>
      <c r="L44" t="s">
        <v>4759</v>
      </c>
      <c r="M44" t="s">
        <v>386</v>
      </c>
      <c r="N44" t="s">
        <v>907</v>
      </c>
      <c r="O44" t="s">
        <v>942</v>
      </c>
      <c r="P44" t="s">
        <v>199</v>
      </c>
    </row>
    <row r="45" spans="1:16">
      <c r="A45" t="s">
        <v>4761</v>
      </c>
      <c r="B45" t="s">
        <v>4757</v>
      </c>
      <c r="C45" t="s">
        <v>910</v>
      </c>
      <c r="D45">
        <v>59</v>
      </c>
      <c r="E45" t="s">
        <v>4758</v>
      </c>
      <c r="F45" t="s">
        <v>217</v>
      </c>
      <c r="G45" t="s">
        <v>906</v>
      </c>
      <c r="H45" t="s">
        <v>327</v>
      </c>
      <c r="I45" t="s">
        <v>390</v>
      </c>
      <c r="J45" t="s">
        <v>383</v>
      </c>
      <c r="K45" t="s">
        <v>388</v>
      </c>
      <c r="L45" t="s">
        <v>4759</v>
      </c>
      <c r="M45" t="s">
        <v>386</v>
      </c>
      <c r="N45" t="s">
        <v>907</v>
      </c>
      <c r="O45" t="s">
        <v>942</v>
      </c>
      <c r="P45" t="s">
        <v>199</v>
      </c>
    </row>
    <row r="46" spans="1:16">
      <c r="A46" t="s">
        <v>5646</v>
      </c>
      <c r="B46" t="s">
        <v>5647</v>
      </c>
      <c r="C46" t="s">
        <v>904</v>
      </c>
      <c r="D46">
        <v>57</v>
      </c>
      <c r="E46" t="s">
        <v>4758</v>
      </c>
      <c r="F46" t="s">
        <v>83</v>
      </c>
      <c r="G46" t="s">
        <v>906</v>
      </c>
      <c r="H46" t="s">
        <v>327</v>
      </c>
      <c r="I46" t="s">
        <v>390</v>
      </c>
      <c r="J46" t="s">
        <v>383</v>
      </c>
      <c r="K46" t="s">
        <v>388</v>
      </c>
      <c r="L46" t="s">
        <v>4759</v>
      </c>
      <c r="M46" t="s">
        <v>386</v>
      </c>
      <c r="N46" t="s">
        <v>907</v>
      </c>
      <c r="O46" t="s">
        <v>917</v>
      </c>
      <c r="P46" t="s">
        <v>83</v>
      </c>
    </row>
    <row r="47" spans="1:16">
      <c r="A47" t="s">
        <v>5648</v>
      </c>
      <c r="B47" t="s">
        <v>5647</v>
      </c>
      <c r="C47" t="s">
        <v>910</v>
      </c>
      <c r="D47">
        <v>59</v>
      </c>
      <c r="E47" t="s">
        <v>4758</v>
      </c>
      <c r="F47" t="s">
        <v>83</v>
      </c>
      <c r="G47" t="s">
        <v>906</v>
      </c>
      <c r="H47" t="s">
        <v>327</v>
      </c>
      <c r="I47" t="s">
        <v>390</v>
      </c>
      <c r="J47" t="s">
        <v>383</v>
      </c>
      <c r="K47" t="s">
        <v>388</v>
      </c>
      <c r="L47" t="s">
        <v>4759</v>
      </c>
      <c r="M47" t="s">
        <v>386</v>
      </c>
      <c r="N47" t="s">
        <v>907</v>
      </c>
      <c r="O47" t="s">
        <v>917</v>
      </c>
      <c r="P47" t="s">
        <v>83</v>
      </c>
    </row>
    <row r="48" spans="1:16">
      <c r="A48" t="s">
        <v>5640</v>
      </c>
      <c r="B48" t="s">
        <v>5641</v>
      </c>
      <c r="C48" t="s">
        <v>904</v>
      </c>
      <c r="D48">
        <v>57</v>
      </c>
      <c r="E48" t="s">
        <v>4758</v>
      </c>
      <c r="F48" t="s">
        <v>71</v>
      </c>
      <c r="G48" t="s">
        <v>906</v>
      </c>
      <c r="H48" t="s">
        <v>327</v>
      </c>
      <c r="I48" t="s">
        <v>390</v>
      </c>
      <c r="J48" t="s">
        <v>383</v>
      </c>
      <c r="K48" t="s">
        <v>388</v>
      </c>
      <c r="L48" t="s">
        <v>4759</v>
      </c>
      <c r="M48" t="s">
        <v>386</v>
      </c>
      <c r="N48" t="s">
        <v>907</v>
      </c>
      <c r="O48" t="s">
        <v>932</v>
      </c>
      <c r="P48" t="s">
        <v>71</v>
      </c>
    </row>
    <row r="49" spans="1:16">
      <c r="A49" t="s">
        <v>5642</v>
      </c>
      <c r="B49" t="s">
        <v>5641</v>
      </c>
      <c r="C49" t="s">
        <v>910</v>
      </c>
      <c r="D49">
        <v>59</v>
      </c>
      <c r="E49" t="s">
        <v>4758</v>
      </c>
      <c r="F49" t="s">
        <v>71</v>
      </c>
      <c r="G49" t="s">
        <v>906</v>
      </c>
      <c r="H49" t="s">
        <v>327</v>
      </c>
      <c r="I49" t="s">
        <v>390</v>
      </c>
      <c r="J49" t="s">
        <v>383</v>
      </c>
      <c r="K49" t="s">
        <v>388</v>
      </c>
      <c r="L49" t="s">
        <v>4759</v>
      </c>
      <c r="M49" t="s">
        <v>386</v>
      </c>
      <c r="N49" t="s">
        <v>907</v>
      </c>
      <c r="O49" t="s">
        <v>932</v>
      </c>
      <c r="P49" t="s">
        <v>71</v>
      </c>
    </row>
    <row r="50" spans="1:16">
      <c r="A50" t="s">
        <v>5637</v>
      </c>
      <c r="B50" t="s">
        <v>5638</v>
      </c>
      <c r="C50" t="s">
        <v>904</v>
      </c>
      <c r="D50">
        <v>57</v>
      </c>
      <c r="E50" t="s">
        <v>4758</v>
      </c>
      <c r="F50" t="s">
        <v>53</v>
      </c>
      <c r="G50" t="s">
        <v>5045</v>
      </c>
      <c r="H50" t="s">
        <v>327</v>
      </c>
      <c r="I50" t="s">
        <v>382</v>
      </c>
      <c r="J50" t="s">
        <v>383</v>
      </c>
      <c r="K50" t="s">
        <v>388</v>
      </c>
      <c r="L50" t="s">
        <v>4759</v>
      </c>
      <c r="M50" t="s">
        <v>386</v>
      </c>
      <c r="N50" t="s">
        <v>907</v>
      </c>
      <c r="O50" t="s">
        <v>928</v>
      </c>
      <c r="P50" t="s">
        <v>53</v>
      </c>
    </row>
    <row r="51" spans="1:16">
      <c r="A51" t="s">
        <v>5639</v>
      </c>
      <c r="B51" t="s">
        <v>5638</v>
      </c>
      <c r="C51" t="s">
        <v>910</v>
      </c>
      <c r="D51">
        <v>59</v>
      </c>
      <c r="E51" t="s">
        <v>4758</v>
      </c>
      <c r="F51" t="s">
        <v>53</v>
      </c>
      <c r="G51" t="s">
        <v>5045</v>
      </c>
      <c r="H51" t="s">
        <v>327</v>
      </c>
      <c r="I51" t="s">
        <v>382</v>
      </c>
      <c r="J51" t="s">
        <v>383</v>
      </c>
      <c r="K51" t="s">
        <v>388</v>
      </c>
      <c r="L51" t="s">
        <v>4759</v>
      </c>
      <c r="M51" t="s">
        <v>386</v>
      </c>
      <c r="N51" t="s">
        <v>907</v>
      </c>
      <c r="O51" t="s">
        <v>928</v>
      </c>
      <c r="P51" t="s">
        <v>53</v>
      </c>
    </row>
    <row r="52" spans="1:16">
      <c r="A52" t="s">
        <v>6434</v>
      </c>
      <c r="B52" t="s">
        <v>6435</v>
      </c>
      <c r="C52" t="s">
        <v>904</v>
      </c>
      <c r="D52">
        <v>57</v>
      </c>
      <c r="E52" t="s">
        <v>6436</v>
      </c>
      <c r="F52" t="s">
        <v>277</v>
      </c>
      <c r="G52" t="s">
        <v>6437</v>
      </c>
      <c r="H52" t="s">
        <v>327</v>
      </c>
      <c r="I52" t="s">
        <v>390</v>
      </c>
      <c r="J52" t="s">
        <v>383</v>
      </c>
      <c r="K52" t="s">
        <v>388</v>
      </c>
      <c r="L52" t="s">
        <v>43</v>
      </c>
      <c r="M52" t="s">
        <v>386</v>
      </c>
      <c r="N52" t="s">
        <v>907</v>
      </c>
      <c r="O52" t="s">
        <v>1405</v>
      </c>
      <c r="P52" t="s">
        <v>83</v>
      </c>
    </row>
    <row r="53" spans="1:16">
      <c r="A53" t="s">
        <v>6438</v>
      </c>
      <c r="B53" t="s">
        <v>6435</v>
      </c>
      <c r="C53" t="s">
        <v>910</v>
      </c>
      <c r="D53">
        <v>59</v>
      </c>
      <c r="E53" t="s">
        <v>6436</v>
      </c>
      <c r="F53" t="s">
        <v>277</v>
      </c>
      <c r="G53" t="s">
        <v>6437</v>
      </c>
      <c r="H53" t="s">
        <v>327</v>
      </c>
      <c r="I53" t="s">
        <v>390</v>
      </c>
      <c r="J53" t="s">
        <v>383</v>
      </c>
      <c r="K53" t="s">
        <v>388</v>
      </c>
      <c r="L53" t="s">
        <v>43</v>
      </c>
      <c r="M53" t="s">
        <v>386</v>
      </c>
      <c r="N53" t="s">
        <v>907</v>
      </c>
      <c r="O53" t="s">
        <v>1405</v>
      </c>
      <c r="P53" t="s">
        <v>83</v>
      </c>
    </row>
    <row r="54" spans="1:16">
      <c r="A54" t="s">
        <v>4762</v>
      </c>
      <c r="B54" t="s">
        <v>4763</v>
      </c>
      <c r="C54" t="s">
        <v>931</v>
      </c>
      <c r="D54">
        <v>0</v>
      </c>
      <c r="E54" t="s">
        <v>3477</v>
      </c>
      <c r="F54" t="s">
        <v>63</v>
      </c>
      <c r="G54" t="s">
        <v>4764</v>
      </c>
      <c r="H54" t="s">
        <v>327</v>
      </c>
      <c r="I54" t="s">
        <v>382</v>
      </c>
      <c r="J54" t="s">
        <v>383</v>
      </c>
      <c r="K54" t="s">
        <v>388</v>
      </c>
      <c r="L54" t="s">
        <v>43</v>
      </c>
      <c r="M54" t="s">
        <v>386</v>
      </c>
      <c r="N54" t="s">
        <v>907</v>
      </c>
      <c r="O54" t="s">
        <v>937</v>
      </c>
      <c r="P54" t="s">
        <v>63</v>
      </c>
    </row>
    <row r="55" spans="1:16">
      <c r="A55" t="s">
        <v>3480</v>
      </c>
      <c r="B55" t="s">
        <v>3481</v>
      </c>
      <c r="C55" t="s">
        <v>931</v>
      </c>
      <c r="D55">
        <v>0</v>
      </c>
      <c r="E55" t="s">
        <v>3477</v>
      </c>
      <c r="F55" t="s">
        <v>83</v>
      </c>
      <c r="G55" t="s">
        <v>906</v>
      </c>
      <c r="H55" t="s">
        <v>327</v>
      </c>
      <c r="I55" t="s">
        <v>382</v>
      </c>
      <c r="J55" t="s">
        <v>383</v>
      </c>
      <c r="K55" t="s">
        <v>388</v>
      </c>
      <c r="L55" t="s">
        <v>43</v>
      </c>
      <c r="M55" t="s">
        <v>386</v>
      </c>
      <c r="N55" t="s">
        <v>907</v>
      </c>
      <c r="O55" t="s">
        <v>917</v>
      </c>
      <c r="P55" t="s">
        <v>83</v>
      </c>
    </row>
    <row r="56" spans="1:16">
      <c r="A56" t="s">
        <v>3478</v>
      </c>
      <c r="B56" t="s">
        <v>3479</v>
      </c>
      <c r="C56" t="s">
        <v>931</v>
      </c>
      <c r="D56">
        <v>0</v>
      </c>
      <c r="E56" t="s">
        <v>3477</v>
      </c>
      <c r="F56" t="s">
        <v>71</v>
      </c>
      <c r="G56" t="s">
        <v>906</v>
      </c>
      <c r="H56" t="s">
        <v>327</v>
      </c>
      <c r="I56" t="s">
        <v>382</v>
      </c>
      <c r="J56" t="s">
        <v>383</v>
      </c>
      <c r="K56" t="s">
        <v>388</v>
      </c>
      <c r="L56" t="s">
        <v>43</v>
      </c>
      <c r="M56" t="s">
        <v>386</v>
      </c>
      <c r="N56" t="s">
        <v>907</v>
      </c>
      <c r="O56" t="s">
        <v>932</v>
      </c>
      <c r="P56" t="s">
        <v>71</v>
      </c>
    </row>
    <row r="57" spans="1:16">
      <c r="A57" t="s">
        <v>3475</v>
      </c>
      <c r="B57" t="s">
        <v>3476</v>
      </c>
      <c r="C57" t="s">
        <v>931</v>
      </c>
      <c r="D57">
        <v>0</v>
      </c>
      <c r="E57" t="s">
        <v>3477</v>
      </c>
      <c r="F57" t="s">
        <v>53</v>
      </c>
      <c r="G57" t="s">
        <v>906</v>
      </c>
      <c r="H57" t="s">
        <v>327</v>
      </c>
      <c r="I57" t="s">
        <v>382</v>
      </c>
      <c r="J57" t="s">
        <v>383</v>
      </c>
      <c r="K57" t="s">
        <v>388</v>
      </c>
      <c r="L57" t="s">
        <v>43</v>
      </c>
      <c r="M57" t="s">
        <v>386</v>
      </c>
      <c r="N57" t="s">
        <v>907</v>
      </c>
      <c r="O57" t="s">
        <v>928</v>
      </c>
      <c r="P57" t="s">
        <v>53</v>
      </c>
    </row>
    <row r="58" spans="1:16">
      <c r="A58" t="s">
        <v>1733</v>
      </c>
      <c r="B58" t="s">
        <v>1734</v>
      </c>
      <c r="C58" t="s">
        <v>920</v>
      </c>
      <c r="D58">
        <v>58</v>
      </c>
      <c r="E58" t="s">
        <v>1735</v>
      </c>
      <c r="F58" t="s">
        <v>53</v>
      </c>
      <c r="G58" t="s">
        <v>964</v>
      </c>
      <c r="H58" t="s">
        <v>327</v>
      </c>
      <c r="I58" t="s">
        <v>382</v>
      </c>
      <c r="J58" t="s">
        <v>383</v>
      </c>
      <c r="K58" t="s">
        <v>388</v>
      </c>
      <c r="M58" t="s">
        <v>385</v>
      </c>
      <c r="N58" t="s">
        <v>907</v>
      </c>
      <c r="O58" t="s">
        <v>928</v>
      </c>
      <c r="P58" t="s">
        <v>53</v>
      </c>
    </row>
    <row r="59" spans="1:16">
      <c r="A59" t="s">
        <v>3856</v>
      </c>
      <c r="B59" t="s">
        <v>3857</v>
      </c>
      <c r="C59" t="s">
        <v>904</v>
      </c>
      <c r="D59">
        <v>57</v>
      </c>
      <c r="E59" t="s">
        <v>3858</v>
      </c>
      <c r="F59" t="s">
        <v>63</v>
      </c>
      <c r="G59" t="s">
        <v>906</v>
      </c>
      <c r="H59" t="s">
        <v>327</v>
      </c>
      <c r="I59" t="s">
        <v>382</v>
      </c>
      <c r="J59" t="s">
        <v>383</v>
      </c>
      <c r="K59" t="s">
        <v>388</v>
      </c>
      <c r="L59" t="s">
        <v>43</v>
      </c>
      <c r="M59" t="s">
        <v>385</v>
      </c>
      <c r="N59" t="s">
        <v>907</v>
      </c>
      <c r="O59" t="s">
        <v>937</v>
      </c>
      <c r="P59" t="s">
        <v>63</v>
      </c>
    </row>
    <row r="60" spans="1:16">
      <c r="A60" t="s">
        <v>4399</v>
      </c>
      <c r="B60" t="s">
        <v>4400</v>
      </c>
      <c r="C60" t="s">
        <v>956</v>
      </c>
      <c r="D60">
        <v>55</v>
      </c>
      <c r="E60" t="s">
        <v>3858</v>
      </c>
      <c r="F60" t="s">
        <v>83</v>
      </c>
      <c r="G60" t="s">
        <v>906</v>
      </c>
      <c r="H60" t="s">
        <v>327</v>
      </c>
      <c r="I60" t="s">
        <v>382</v>
      </c>
      <c r="J60" t="s">
        <v>383</v>
      </c>
      <c r="K60" t="s">
        <v>384</v>
      </c>
      <c r="L60" t="s">
        <v>43</v>
      </c>
      <c r="M60" t="s">
        <v>385</v>
      </c>
      <c r="N60" t="s">
        <v>907</v>
      </c>
      <c r="O60" t="s">
        <v>917</v>
      </c>
      <c r="P60" t="s">
        <v>83</v>
      </c>
    </row>
    <row r="61" spans="1:16">
      <c r="A61" t="s">
        <v>4401</v>
      </c>
      <c r="B61" t="s">
        <v>4400</v>
      </c>
      <c r="C61" t="s">
        <v>904</v>
      </c>
      <c r="D61">
        <v>57</v>
      </c>
      <c r="E61" t="s">
        <v>3858</v>
      </c>
      <c r="F61" t="s">
        <v>83</v>
      </c>
      <c r="G61" t="s">
        <v>906</v>
      </c>
      <c r="H61" t="s">
        <v>327</v>
      </c>
      <c r="I61" t="s">
        <v>382</v>
      </c>
      <c r="J61" t="s">
        <v>383</v>
      </c>
      <c r="K61" t="s">
        <v>384</v>
      </c>
      <c r="L61" t="s">
        <v>43</v>
      </c>
      <c r="M61" t="s">
        <v>385</v>
      </c>
      <c r="N61" t="s">
        <v>907</v>
      </c>
      <c r="O61" t="s">
        <v>917</v>
      </c>
      <c r="P61" t="s">
        <v>83</v>
      </c>
    </row>
    <row r="62" spans="1:16">
      <c r="A62" t="s">
        <v>4402</v>
      </c>
      <c r="B62" t="s">
        <v>4400</v>
      </c>
      <c r="C62" t="s">
        <v>920</v>
      </c>
      <c r="D62">
        <v>58</v>
      </c>
      <c r="E62" t="s">
        <v>3858</v>
      </c>
      <c r="F62" t="s">
        <v>83</v>
      </c>
      <c r="G62" t="s">
        <v>906</v>
      </c>
      <c r="H62" t="s">
        <v>327</v>
      </c>
      <c r="I62" t="s">
        <v>382</v>
      </c>
      <c r="J62" t="s">
        <v>383</v>
      </c>
      <c r="K62" t="s">
        <v>384</v>
      </c>
      <c r="L62" t="s">
        <v>43</v>
      </c>
      <c r="M62" t="s">
        <v>385</v>
      </c>
      <c r="N62" t="s">
        <v>907</v>
      </c>
      <c r="O62" t="s">
        <v>917</v>
      </c>
      <c r="P62" t="s">
        <v>83</v>
      </c>
    </row>
    <row r="63" spans="1:16">
      <c r="A63" t="s">
        <v>4403</v>
      </c>
      <c r="B63" t="s">
        <v>4400</v>
      </c>
      <c r="C63" t="s">
        <v>910</v>
      </c>
      <c r="D63">
        <v>59</v>
      </c>
      <c r="E63" t="s">
        <v>3858</v>
      </c>
      <c r="F63" t="s">
        <v>83</v>
      </c>
      <c r="G63" t="s">
        <v>906</v>
      </c>
      <c r="H63" t="s">
        <v>327</v>
      </c>
      <c r="I63" t="s">
        <v>382</v>
      </c>
      <c r="J63" t="s">
        <v>383</v>
      </c>
      <c r="K63" t="s">
        <v>384</v>
      </c>
      <c r="L63" t="s">
        <v>43</v>
      </c>
      <c r="M63" t="s">
        <v>385</v>
      </c>
      <c r="N63" t="s">
        <v>907</v>
      </c>
      <c r="O63" t="s">
        <v>917</v>
      </c>
      <c r="P63" t="s">
        <v>83</v>
      </c>
    </row>
    <row r="64" spans="1:16">
      <c r="A64" t="s">
        <v>4404</v>
      </c>
      <c r="B64" t="s">
        <v>4400</v>
      </c>
      <c r="C64" t="s">
        <v>922</v>
      </c>
      <c r="D64">
        <v>60</v>
      </c>
      <c r="E64" t="s">
        <v>3858</v>
      </c>
      <c r="F64" t="s">
        <v>83</v>
      </c>
      <c r="G64" t="s">
        <v>906</v>
      </c>
      <c r="H64" t="s">
        <v>327</v>
      </c>
      <c r="I64" t="s">
        <v>382</v>
      </c>
      <c r="J64" t="s">
        <v>383</v>
      </c>
      <c r="K64" t="s">
        <v>384</v>
      </c>
      <c r="L64" t="s">
        <v>43</v>
      </c>
      <c r="M64" t="s">
        <v>385</v>
      </c>
      <c r="N64" t="s">
        <v>907</v>
      </c>
      <c r="O64" t="s">
        <v>917</v>
      </c>
      <c r="P64" t="s">
        <v>83</v>
      </c>
    </row>
    <row r="65" spans="1:16">
      <c r="A65" t="s">
        <v>4405</v>
      </c>
      <c r="B65" t="s">
        <v>4400</v>
      </c>
      <c r="C65" t="s">
        <v>912</v>
      </c>
      <c r="D65">
        <v>61</v>
      </c>
      <c r="E65" t="s">
        <v>3858</v>
      </c>
      <c r="F65" t="s">
        <v>83</v>
      </c>
      <c r="G65" t="s">
        <v>906</v>
      </c>
      <c r="H65" t="s">
        <v>327</v>
      </c>
      <c r="I65" t="s">
        <v>382</v>
      </c>
      <c r="J65" t="s">
        <v>383</v>
      </c>
      <c r="K65" t="s">
        <v>384</v>
      </c>
      <c r="L65" t="s">
        <v>43</v>
      </c>
      <c r="M65" t="s">
        <v>385</v>
      </c>
      <c r="N65" t="s">
        <v>907</v>
      </c>
      <c r="O65" t="s">
        <v>917</v>
      </c>
      <c r="P65" t="s">
        <v>83</v>
      </c>
    </row>
    <row r="66" spans="1:16">
      <c r="A66" t="s">
        <v>4392</v>
      </c>
      <c r="B66" t="s">
        <v>4393</v>
      </c>
      <c r="C66" t="s">
        <v>956</v>
      </c>
      <c r="D66">
        <v>55</v>
      </c>
      <c r="E66" t="s">
        <v>3858</v>
      </c>
      <c r="F66" t="s">
        <v>277</v>
      </c>
      <c r="G66" t="s">
        <v>906</v>
      </c>
      <c r="H66" t="s">
        <v>327</v>
      </c>
      <c r="I66" t="s">
        <v>382</v>
      </c>
      <c r="J66" t="s">
        <v>383</v>
      </c>
      <c r="K66" t="s">
        <v>384</v>
      </c>
      <c r="L66" t="s">
        <v>43</v>
      </c>
      <c r="M66" t="s">
        <v>385</v>
      </c>
      <c r="N66" t="s">
        <v>907</v>
      </c>
      <c r="O66" t="s">
        <v>1710</v>
      </c>
      <c r="P66" t="s">
        <v>83</v>
      </c>
    </row>
    <row r="67" spans="1:16">
      <c r="A67" t="s">
        <v>4394</v>
      </c>
      <c r="B67" t="s">
        <v>4393</v>
      </c>
      <c r="C67" t="s">
        <v>904</v>
      </c>
      <c r="D67">
        <v>57</v>
      </c>
      <c r="E67" t="s">
        <v>3858</v>
      </c>
      <c r="F67" t="s">
        <v>277</v>
      </c>
      <c r="G67" t="s">
        <v>906</v>
      </c>
      <c r="H67" t="s">
        <v>327</v>
      </c>
      <c r="I67" t="s">
        <v>382</v>
      </c>
      <c r="J67" t="s">
        <v>383</v>
      </c>
      <c r="K67" t="s">
        <v>384</v>
      </c>
      <c r="L67" t="s">
        <v>43</v>
      </c>
      <c r="M67" t="s">
        <v>385</v>
      </c>
      <c r="N67" t="s">
        <v>907</v>
      </c>
      <c r="O67" t="s">
        <v>1710</v>
      </c>
      <c r="P67" t="s">
        <v>83</v>
      </c>
    </row>
    <row r="68" spans="1:16">
      <c r="A68" t="s">
        <v>4395</v>
      </c>
      <c r="B68" t="s">
        <v>4393</v>
      </c>
      <c r="C68" t="s">
        <v>920</v>
      </c>
      <c r="D68">
        <v>58</v>
      </c>
      <c r="E68" t="s">
        <v>3858</v>
      </c>
      <c r="F68" t="s">
        <v>277</v>
      </c>
      <c r="G68" t="s">
        <v>906</v>
      </c>
      <c r="H68" t="s">
        <v>327</v>
      </c>
      <c r="I68" t="s">
        <v>382</v>
      </c>
      <c r="J68" t="s">
        <v>383</v>
      </c>
      <c r="K68" t="s">
        <v>384</v>
      </c>
      <c r="L68" t="s">
        <v>43</v>
      </c>
      <c r="M68" t="s">
        <v>385</v>
      </c>
      <c r="N68" t="s">
        <v>907</v>
      </c>
      <c r="O68" t="s">
        <v>1710</v>
      </c>
      <c r="P68" t="s">
        <v>83</v>
      </c>
    </row>
    <row r="69" spans="1:16">
      <c r="A69" t="s">
        <v>4396</v>
      </c>
      <c r="B69" t="s">
        <v>4393</v>
      </c>
      <c r="C69" t="s">
        <v>910</v>
      </c>
      <c r="D69">
        <v>59</v>
      </c>
      <c r="E69" t="s">
        <v>3858</v>
      </c>
      <c r="F69" t="s">
        <v>277</v>
      </c>
      <c r="G69" t="s">
        <v>906</v>
      </c>
      <c r="H69" t="s">
        <v>327</v>
      </c>
      <c r="I69" t="s">
        <v>382</v>
      </c>
      <c r="J69" t="s">
        <v>383</v>
      </c>
      <c r="K69" t="s">
        <v>384</v>
      </c>
      <c r="L69" t="s">
        <v>43</v>
      </c>
      <c r="M69" t="s">
        <v>385</v>
      </c>
      <c r="N69" t="s">
        <v>907</v>
      </c>
      <c r="O69" t="s">
        <v>1710</v>
      </c>
      <c r="P69" t="s">
        <v>83</v>
      </c>
    </row>
    <row r="70" spans="1:16">
      <c r="A70" t="s">
        <v>4397</v>
      </c>
      <c r="B70" t="s">
        <v>4393</v>
      </c>
      <c r="C70" t="s">
        <v>922</v>
      </c>
      <c r="D70">
        <v>60</v>
      </c>
      <c r="E70" t="s">
        <v>3858</v>
      </c>
      <c r="F70" t="s">
        <v>277</v>
      </c>
      <c r="G70" t="s">
        <v>906</v>
      </c>
      <c r="H70" t="s">
        <v>327</v>
      </c>
      <c r="I70" t="s">
        <v>382</v>
      </c>
      <c r="J70" t="s">
        <v>383</v>
      </c>
      <c r="K70" t="s">
        <v>384</v>
      </c>
      <c r="L70" t="s">
        <v>43</v>
      </c>
      <c r="M70" t="s">
        <v>385</v>
      </c>
      <c r="N70" t="s">
        <v>907</v>
      </c>
      <c r="O70" t="s">
        <v>1710</v>
      </c>
      <c r="P70" t="s">
        <v>83</v>
      </c>
    </row>
    <row r="71" spans="1:16">
      <c r="A71" t="s">
        <v>4398</v>
      </c>
      <c r="B71" t="s">
        <v>4393</v>
      </c>
      <c r="C71" t="s">
        <v>912</v>
      </c>
      <c r="D71">
        <v>61</v>
      </c>
      <c r="E71" t="s">
        <v>3858</v>
      </c>
      <c r="F71" t="s">
        <v>277</v>
      </c>
      <c r="G71" t="s">
        <v>906</v>
      </c>
      <c r="H71" t="s">
        <v>327</v>
      </c>
      <c r="I71" t="s">
        <v>382</v>
      </c>
      <c r="J71" t="s">
        <v>383</v>
      </c>
      <c r="K71" t="s">
        <v>384</v>
      </c>
      <c r="L71" t="s">
        <v>43</v>
      </c>
      <c r="M71" t="s">
        <v>385</v>
      </c>
      <c r="N71" t="s">
        <v>907</v>
      </c>
      <c r="O71" t="s">
        <v>1710</v>
      </c>
      <c r="P71" t="s">
        <v>83</v>
      </c>
    </row>
    <row r="72" spans="1:16">
      <c r="A72" t="s">
        <v>3859</v>
      </c>
      <c r="B72" t="s">
        <v>3860</v>
      </c>
      <c r="C72" t="s">
        <v>910</v>
      </c>
      <c r="D72">
        <v>59</v>
      </c>
      <c r="E72" t="s">
        <v>3861</v>
      </c>
      <c r="F72" t="s">
        <v>226</v>
      </c>
      <c r="G72" t="s">
        <v>906</v>
      </c>
      <c r="H72" t="s">
        <v>327</v>
      </c>
      <c r="I72" t="s">
        <v>382</v>
      </c>
      <c r="J72" t="s">
        <v>383</v>
      </c>
      <c r="K72" t="s">
        <v>388</v>
      </c>
      <c r="L72" t="s">
        <v>43</v>
      </c>
      <c r="M72" t="s">
        <v>385</v>
      </c>
      <c r="N72" t="s">
        <v>907</v>
      </c>
      <c r="O72" t="s">
        <v>1291</v>
      </c>
      <c r="P72" t="s">
        <v>86</v>
      </c>
    </row>
    <row r="73" spans="1:16">
      <c r="A73" t="s">
        <v>4406</v>
      </c>
      <c r="B73" t="s">
        <v>4407</v>
      </c>
      <c r="C73" t="s">
        <v>904</v>
      </c>
      <c r="D73">
        <v>57</v>
      </c>
      <c r="E73" t="s">
        <v>3861</v>
      </c>
      <c r="F73" t="s">
        <v>55</v>
      </c>
      <c r="G73" t="s">
        <v>906</v>
      </c>
      <c r="H73" t="s">
        <v>327</v>
      </c>
      <c r="I73" t="s">
        <v>382</v>
      </c>
      <c r="J73" t="s">
        <v>383</v>
      </c>
      <c r="K73" t="s">
        <v>384</v>
      </c>
      <c r="L73" t="s">
        <v>43</v>
      </c>
      <c r="M73" t="s">
        <v>385</v>
      </c>
      <c r="N73" t="s">
        <v>907</v>
      </c>
      <c r="O73" t="s">
        <v>1003</v>
      </c>
      <c r="P73" t="s">
        <v>71</v>
      </c>
    </row>
    <row r="74" spans="1:16">
      <c r="A74" t="s">
        <v>4408</v>
      </c>
      <c r="B74" t="s">
        <v>4407</v>
      </c>
      <c r="C74" t="s">
        <v>920</v>
      </c>
      <c r="D74">
        <v>58</v>
      </c>
      <c r="E74" t="s">
        <v>3861</v>
      </c>
      <c r="F74" t="s">
        <v>55</v>
      </c>
      <c r="G74" t="s">
        <v>906</v>
      </c>
      <c r="H74" t="s">
        <v>327</v>
      </c>
      <c r="I74" t="s">
        <v>382</v>
      </c>
      <c r="J74" t="s">
        <v>383</v>
      </c>
      <c r="K74" t="s">
        <v>384</v>
      </c>
      <c r="L74" t="s">
        <v>43</v>
      </c>
      <c r="M74" t="s">
        <v>385</v>
      </c>
      <c r="N74" t="s">
        <v>907</v>
      </c>
      <c r="O74" t="s">
        <v>1003</v>
      </c>
      <c r="P74" t="s">
        <v>71</v>
      </c>
    </row>
    <row r="75" spans="1:16">
      <c r="A75" t="s">
        <v>4409</v>
      </c>
      <c r="B75" t="s">
        <v>4407</v>
      </c>
      <c r="C75" t="s">
        <v>910</v>
      </c>
      <c r="D75">
        <v>59</v>
      </c>
      <c r="E75" t="s">
        <v>3861</v>
      </c>
      <c r="F75" t="s">
        <v>55</v>
      </c>
      <c r="G75" t="s">
        <v>906</v>
      </c>
      <c r="H75" t="s">
        <v>327</v>
      </c>
      <c r="I75" t="s">
        <v>382</v>
      </c>
      <c r="J75" t="s">
        <v>383</v>
      </c>
      <c r="K75" t="s">
        <v>384</v>
      </c>
      <c r="L75" t="s">
        <v>43</v>
      </c>
      <c r="M75" t="s">
        <v>385</v>
      </c>
      <c r="N75" t="s">
        <v>907</v>
      </c>
      <c r="O75" t="s">
        <v>1003</v>
      </c>
      <c r="P75" t="s">
        <v>71</v>
      </c>
    </row>
    <row r="76" spans="1:16">
      <c r="A76" t="s">
        <v>4410</v>
      </c>
      <c r="B76" t="s">
        <v>4407</v>
      </c>
      <c r="C76" t="s">
        <v>922</v>
      </c>
      <c r="D76">
        <v>60</v>
      </c>
      <c r="E76" t="s">
        <v>3861</v>
      </c>
      <c r="F76" t="s">
        <v>55</v>
      </c>
      <c r="G76" t="s">
        <v>906</v>
      </c>
      <c r="H76" t="s">
        <v>327</v>
      </c>
      <c r="I76" t="s">
        <v>382</v>
      </c>
      <c r="J76" t="s">
        <v>383</v>
      </c>
      <c r="K76" t="s">
        <v>384</v>
      </c>
      <c r="L76" t="s">
        <v>43</v>
      </c>
      <c r="M76" t="s">
        <v>385</v>
      </c>
      <c r="N76" t="s">
        <v>907</v>
      </c>
      <c r="O76" t="s">
        <v>1003</v>
      </c>
      <c r="P76" t="s">
        <v>71</v>
      </c>
    </row>
    <row r="77" spans="1:16">
      <c r="A77" t="s">
        <v>4411</v>
      </c>
      <c r="B77" t="s">
        <v>4407</v>
      </c>
      <c r="C77" t="s">
        <v>912</v>
      </c>
      <c r="D77">
        <v>61</v>
      </c>
      <c r="E77" t="s">
        <v>3861</v>
      </c>
      <c r="F77" t="s">
        <v>55</v>
      </c>
      <c r="G77" t="s">
        <v>906</v>
      </c>
      <c r="H77" t="s">
        <v>327</v>
      </c>
      <c r="I77" t="s">
        <v>382</v>
      </c>
      <c r="J77" t="s">
        <v>383</v>
      </c>
      <c r="K77" t="s">
        <v>384</v>
      </c>
      <c r="L77" t="s">
        <v>43</v>
      </c>
      <c r="M77" t="s">
        <v>385</v>
      </c>
      <c r="N77" t="s">
        <v>907</v>
      </c>
      <c r="O77" t="s">
        <v>1003</v>
      </c>
      <c r="P77" t="s">
        <v>71</v>
      </c>
    </row>
    <row r="78" spans="1:16">
      <c r="A78" t="s">
        <v>4412</v>
      </c>
      <c r="B78" t="s">
        <v>4407</v>
      </c>
      <c r="C78" t="s">
        <v>956</v>
      </c>
      <c r="D78">
        <v>55</v>
      </c>
      <c r="E78" t="s">
        <v>3861</v>
      </c>
      <c r="F78" t="s">
        <v>55</v>
      </c>
      <c r="G78" t="s">
        <v>906</v>
      </c>
      <c r="H78" t="s">
        <v>327</v>
      </c>
      <c r="I78" t="s">
        <v>382</v>
      </c>
      <c r="J78" t="s">
        <v>383</v>
      </c>
      <c r="K78" t="s">
        <v>384</v>
      </c>
      <c r="L78" t="s">
        <v>43</v>
      </c>
      <c r="M78" t="s">
        <v>385</v>
      </c>
      <c r="N78" t="s">
        <v>907</v>
      </c>
      <c r="O78" t="s">
        <v>1003</v>
      </c>
      <c r="P78" t="s">
        <v>71</v>
      </c>
    </row>
    <row r="79" spans="1:16">
      <c r="A79" t="s">
        <v>4413</v>
      </c>
      <c r="B79" t="s">
        <v>4407</v>
      </c>
      <c r="C79" t="s">
        <v>915</v>
      </c>
      <c r="D79">
        <v>56</v>
      </c>
      <c r="E79" t="s">
        <v>3861</v>
      </c>
      <c r="F79" t="s">
        <v>55</v>
      </c>
      <c r="G79" t="s">
        <v>906</v>
      </c>
      <c r="H79" t="s">
        <v>327</v>
      </c>
      <c r="I79" t="s">
        <v>382</v>
      </c>
      <c r="J79" t="s">
        <v>383</v>
      </c>
      <c r="K79" t="s">
        <v>384</v>
      </c>
      <c r="L79" t="s">
        <v>43</v>
      </c>
      <c r="M79" t="s">
        <v>385</v>
      </c>
      <c r="N79" t="s">
        <v>907</v>
      </c>
      <c r="O79" t="s">
        <v>1003</v>
      </c>
      <c r="P79" t="s">
        <v>71</v>
      </c>
    </row>
    <row r="80" spans="1:16">
      <c r="A80" t="s">
        <v>3862</v>
      </c>
      <c r="B80" t="s">
        <v>3863</v>
      </c>
      <c r="C80" t="s">
        <v>931</v>
      </c>
      <c r="D80">
        <v>0</v>
      </c>
      <c r="E80" t="s">
        <v>3864</v>
      </c>
      <c r="F80" t="s">
        <v>71</v>
      </c>
      <c r="G80" t="s">
        <v>906</v>
      </c>
      <c r="H80" t="s">
        <v>327</v>
      </c>
      <c r="I80" t="s">
        <v>382</v>
      </c>
      <c r="J80" t="s">
        <v>383</v>
      </c>
      <c r="K80" t="s">
        <v>388</v>
      </c>
      <c r="L80" t="s">
        <v>43</v>
      </c>
      <c r="M80" t="s">
        <v>386</v>
      </c>
      <c r="N80" t="s">
        <v>907</v>
      </c>
      <c r="O80" t="s">
        <v>932</v>
      </c>
      <c r="P80" t="s">
        <v>71</v>
      </c>
    </row>
    <row r="81" spans="1:16">
      <c r="A81" t="s">
        <v>3865</v>
      </c>
      <c r="B81" t="s">
        <v>3866</v>
      </c>
      <c r="C81" t="s">
        <v>931</v>
      </c>
      <c r="D81">
        <v>0</v>
      </c>
      <c r="E81" t="s">
        <v>3867</v>
      </c>
      <c r="F81" t="s">
        <v>91</v>
      </c>
      <c r="G81" t="s">
        <v>3868</v>
      </c>
      <c r="H81" t="s">
        <v>327</v>
      </c>
      <c r="I81" t="s">
        <v>382</v>
      </c>
      <c r="J81" t="s">
        <v>383</v>
      </c>
      <c r="K81" t="s">
        <v>384</v>
      </c>
      <c r="M81" t="s">
        <v>386</v>
      </c>
      <c r="N81" t="s">
        <v>907</v>
      </c>
      <c r="O81" t="s">
        <v>932</v>
      </c>
      <c r="P81" t="s">
        <v>91</v>
      </c>
    </row>
    <row r="82" spans="1:16">
      <c r="A82" t="s">
        <v>3869</v>
      </c>
      <c r="B82" t="s">
        <v>3870</v>
      </c>
      <c r="C82" t="s">
        <v>3871</v>
      </c>
      <c r="D82">
        <v>53</v>
      </c>
      <c r="E82" t="s">
        <v>3872</v>
      </c>
      <c r="F82" t="s">
        <v>71</v>
      </c>
      <c r="G82" t="s">
        <v>1767</v>
      </c>
      <c r="H82" t="s">
        <v>356</v>
      </c>
      <c r="I82" t="s">
        <v>391</v>
      </c>
      <c r="J82" t="s">
        <v>383</v>
      </c>
      <c r="K82" t="s">
        <v>384</v>
      </c>
      <c r="L82" t="s">
        <v>43</v>
      </c>
      <c r="M82" t="s">
        <v>386</v>
      </c>
      <c r="N82" t="s">
        <v>907</v>
      </c>
      <c r="O82" t="s">
        <v>932</v>
      </c>
      <c r="P82" t="s">
        <v>71</v>
      </c>
    </row>
    <row r="83" spans="1:16">
      <c r="A83" t="s">
        <v>3873</v>
      </c>
      <c r="B83" t="s">
        <v>3874</v>
      </c>
      <c r="C83" t="s">
        <v>3871</v>
      </c>
      <c r="D83">
        <v>53</v>
      </c>
      <c r="E83" t="s">
        <v>3875</v>
      </c>
      <c r="F83" t="s">
        <v>71</v>
      </c>
      <c r="G83" t="s">
        <v>906</v>
      </c>
      <c r="H83" t="s">
        <v>327</v>
      </c>
      <c r="I83" t="s">
        <v>391</v>
      </c>
      <c r="J83" t="s">
        <v>383</v>
      </c>
      <c r="K83" t="s">
        <v>388</v>
      </c>
      <c r="L83" t="s">
        <v>43</v>
      </c>
      <c r="M83" t="s">
        <v>386</v>
      </c>
      <c r="N83" t="s">
        <v>907</v>
      </c>
      <c r="O83" t="s">
        <v>932</v>
      </c>
      <c r="P83" t="s">
        <v>71</v>
      </c>
    </row>
    <row r="84" spans="1:16">
      <c r="A84" t="s">
        <v>3876</v>
      </c>
      <c r="B84" t="s">
        <v>3877</v>
      </c>
      <c r="C84" t="s">
        <v>3871</v>
      </c>
      <c r="D84">
        <v>53</v>
      </c>
      <c r="E84" t="s">
        <v>3878</v>
      </c>
      <c r="F84" t="s">
        <v>53</v>
      </c>
      <c r="G84" t="s">
        <v>906</v>
      </c>
      <c r="H84" t="s">
        <v>327</v>
      </c>
      <c r="I84" t="s">
        <v>391</v>
      </c>
      <c r="J84" t="s">
        <v>383</v>
      </c>
      <c r="K84" t="s">
        <v>384</v>
      </c>
      <c r="L84" t="s">
        <v>43</v>
      </c>
      <c r="M84" t="s">
        <v>386</v>
      </c>
      <c r="N84" t="s">
        <v>907</v>
      </c>
      <c r="O84" t="s">
        <v>928</v>
      </c>
      <c r="P84" t="s">
        <v>53</v>
      </c>
    </row>
    <row r="85" spans="1:16">
      <c r="A85" t="s">
        <v>3879</v>
      </c>
      <c r="B85" t="s">
        <v>3880</v>
      </c>
      <c r="C85" t="s">
        <v>3871</v>
      </c>
      <c r="D85">
        <v>53</v>
      </c>
      <c r="E85" t="s">
        <v>3881</v>
      </c>
      <c r="F85" t="s">
        <v>65</v>
      </c>
      <c r="G85" t="s">
        <v>906</v>
      </c>
      <c r="H85" t="s">
        <v>327</v>
      </c>
      <c r="I85" t="s">
        <v>391</v>
      </c>
      <c r="J85" t="s">
        <v>383</v>
      </c>
      <c r="K85" t="s">
        <v>384</v>
      </c>
      <c r="L85" t="s">
        <v>43</v>
      </c>
      <c r="M85" t="s">
        <v>386</v>
      </c>
      <c r="N85" t="s">
        <v>907</v>
      </c>
      <c r="O85" t="s">
        <v>1383</v>
      </c>
      <c r="P85" t="s">
        <v>65</v>
      </c>
    </row>
    <row r="86" spans="1:16">
      <c r="A86" t="s">
        <v>5405</v>
      </c>
      <c r="B86" t="s">
        <v>5406</v>
      </c>
      <c r="C86" t="s">
        <v>5407</v>
      </c>
      <c r="D86">
        <v>49</v>
      </c>
      <c r="E86" t="s">
        <v>3881</v>
      </c>
      <c r="F86" t="s">
        <v>68</v>
      </c>
      <c r="G86" t="s">
        <v>5408</v>
      </c>
      <c r="H86" t="s">
        <v>327</v>
      </c>
      <c r="I86" t="s">
        <v>391</v>
      </c>
      <c r="J86" t="s">
        <v>383</v>
      </c>
      <c r="K86" t="s">
        <v>384</v>
      </c>
      <c r="L86" t="s">
        <v>43</v>
      </c>
      <c r="M86" t="s">
        <v>386</v>
      </c>
      <c r="N86" t="s">
        <v>907</v>
      </c>
      <c r="O86" t="s">
        <v>1119</v>
      </c>
      <c r="P86" t="s">
        <v>68</v>
      </c>
    </row>
    <row r="87" spans="1:16">
      <c r="A87" t="s">
        <v>3882</v>
      </c>
      <c r="B87" t="s">
        <v>3883</v>
      </c>
      <c r="C87" t="s">
        <v>3871</v>
      </c>
      <c r="D87">
        <v>53</v>
      </c>
      <c r="E87" t="s">
        <v>3884</v>
      </c>
      <c r="F87" t="s">
        <v>55</v>
      </c>
      <c r="G87" t="s">
        <v>906</v>
      </c>
      <c r="H87" t="s">
        <v>327</v>
      </c>
      <c r="I87" t="s">
        <v>382</v>
      </c>
      <c r="J87" t="s">
        <v>383</v>
      </c>
      <c r="K87" t="s">
        <v>384</v>
      </c>
      <c r="L87" t="s">
        <v>43</v>
      </c>
      <c r="M87" t="s">
        <v>386</v>
      </c>
      <c r="N87" t="s">
        <v>907</v>
      </c>
      <c r="O87" t="s">
        <v>1003</v>
      </c>
      <c r="P87" t="s">
        <v>71</v>
      </c>
    </row>
    <row r="88" spans="1:16">
      <c r="A88" t="s">
        <v>3885</v>
      </c>
      <c r="B88" t="s">
        <v>3883</v>
      </c>
      <c r="C88" t="s">
        <v>904</v>
      </c>
      <c r="D88">
        <v>57</v>
      </c>
      <c r="E88" t="s">
        <v>3884</v>
      </c>
      <c r="F88" t="s">
        <v>55</v>
      </c>
      <c r="G88" t="s">
        <v>906</v>
      </c>
      <c r="H88" t="s">
        <v>327</v>
      </c>
      <c r="I88" t="s">
        <v>382</v>
      </c>
      <c r="J88" t="s">
        <v>383</v>
      </c>
      <c r="K88" t="s">
        <v>384</v>
      </c>
      <c r="L88" t="s">
        <v>43</v>
      </c>
      <c r="M88" t="s">
        <v>386</v>
      </c>
      <c r="N88" t="s">
        <v>907</v>
      </c>
      <c r="O88" t="s">
        <v>1003</v>
      </c>
      <c r="P88" t="s">
        <v>71</v>
      </c>
    </row>
    <row r="89" spans="1:16">
      <c r="A89" t="s">
        <v>3886</v>
      </c>
      <c r="B89" t="s">
        <v>3883</v>
      </c>
      <c r="C89" t="s">
        <v>910</v>
      </c>
      <c r="D89">
        <v>59</v>
      </c>
      <c r="E89" t="s">
        <v>3884</v>
      </c>
      <c r="F89" t="s">
        <v>55</v>
      </c>
      <c r="G89" t="s">
        <v>906</v>
      </c>
      <c r="H89" t="s">
        <v>327</v>
      </c>
      <c r="I89" t="s">
        <v>382</v>
      </c>
      <c r="J89" t="s">
        <v>383</v>
      </c>
      <c r="K89" t="s">
        <v>384</v>
      </c>
      <c r="L89" t="s">
        <v>43</v>
      </c>
      <c r="M89" t="s">
        <v>386</v>
      </c>
      <c r="N89" t="s">
        <v>907</v>
      </c>
      <c r="O89" t="s">
        <v>1003</v>
      </c>
      <c r="P89" t="s">
        <v>71</v>
      </c>
    </row>
    <row r="90" spans="1:16">
      <c r="A90" t="s">
        <v>3887</v>
      </c>
      <c r="B90" t="s">
        <v>3888</v>
      </c>
      <c r="C90" t="s">
        <v>3871</v>
      </c>
      <c r="D90">
        <v>53</v>
      </c>
      <c r="E90" t="s">
        <v>3889</v>
      </c>
      <c r="F90" t="s">
        <v>199</v>
      </c>
      <c r="G90" t="s">
        <v>906</v>
      </c>
      <c r="H90" t="s">
        <v>327</v>
      </c>
      <c r="I90" t="s">
        <v>391</v>
      </c>
      <c r="J90" t="s">
        <v>383</v>
      </c>
      <c r="K90" t="s">
        <v>388</v>
      </c>
      <c r="L90" t="s">
        <v>43</v>
      </c>
      <c r="M90" t="s">
        <v>386</v>
      </c>
      <c r="N90" t="s">
        <v>907</v>
      </c>
      <c r="O90" t="s">
        <v>1300</v>
      </c>
      <c r="P90" t="s">
        <v>199</v>
      </c>
    </row>
    <row r="91" spans="1:16">
      <c r="A91" t="s">
        <v>3890</v>
      </c>
      <c r="B91" t="s">
        <v>3891</v>
      </c>
      <c r="C91" t="s">
        <v>2626</v>
      </c>
      <c r="D91">
        <v>51</v>
      </c>
      <c r="E91" t="s">
        <v>3892</v>
      </c>
      <c r="F91" t="s">
        <v>57</v>
      </c>
      <c r="G91" t="s">
        <v>906</v>
      </c>
      <c r="H91" t="s">
        <v>327</v>
      </c>
      <c r="I91" t="s">
        <v>391</v>
      </c>
      <c r="J91" t="s">
        <v>383</v>
      </c>
      <c r="K91" t="s">
        <v>384</v>
      </c>
      <c r="L91" t="s">
        <v>43</v>
      </c>
      <c r="M91" t="s">
        <v>386</v>
      </c>
      <c r="N91" t="s">
        <v>907</v>
      </c>
      <c r="O91" t="s">
        <v>908</v>
      </c>
      <c r="P91" t="s">
        <v>57</v>
      </c>
    </row>
    <row r="92" spans="1:16">
      <c r="A92" t="s">
        <v>3893</v>
      </c>
      <c r="B92" t="s">
        <v>3894</v>
      </c>
      <c r="C92" t="s">
        <v>2626</v>
      </c>
      <c r="D92">
        <v>51</v>
      </c>
      <c r="E92" t="s">
        <v>3895</v>
      </c>
      <c r="F92" t="s">
        <v>57</v>
      </c>
      <c r="G92" t="s">
        <v>906</v>
      </c>
      <c r="H92" t="s">
        <v>327</v>
      </c>
      <c r="I92" t="s">
        <v>391</v>
      </c>
      <c r="J92" t="s">
        <v>383</v>
      </c>
      <c r="K92" t="s">
        <v>384</v>
      </c>
      <c r="L92" t="s">
        <v>43</v>
      </c>
      <c r="M92" t="s">
        <v>386</v>
      </c>
      <c r="N92" t="s">
        <v>907</v>
      </c>
      <c r="O92" t="s">
        <v>908</v>
      </c>
      <c r="P92" t="s">
        <v>57</v>
      </c>
    </row>
    <row r="93" spans="1:16">
      <c r="A93" t="s">
        <v>3896</v>
      </c>
      <c r="B93" t="s">
        <v>3897</v>
      </c>
      <c r="C93" t="s">
        <v>2626</v>
      </c>
      <c r="D93">
        <v>51</v>
      </c>
      <c r="E93" t="s">
        <v>3898</v>
      </c>
      <c r="F93" t="s">
        <v>57</v>
      </c>
      <c r="G93" t="s">
        <v>906</v>
      </c>
      <c r="H93" t="s">
        <v>327</v>
      </c>
      <c r="I93" t="s">
        <v>391</v>
      </c>
      <c r="J93" t="s">
        <v>383</v>
      </c>
      <c r="K93" t="s">
        <v>384</v>
      </c>
      <c r="L93" t="s">
        <v>43</v>
      </c>
      <c r="M93" t="s">
        <v>386</v>
      </c>
      <c r="N93" t="s">
        <v>907</v>
      </c>
      <c r="O93" t="s">
        <v>908</v>
      </c>
      <c r="P93" t="s">
        <v>57</v>
      </c>
    </row>
    <row r="94" spans="1:16">
      <c r="A94" t="s">
        <v>3899</v>
      </c>
      <c r="B94" t="s">
        <v>3900</v>
      </c>
      <c r="C94" t="s">
        <v>931</v>
      </c>
      <c r="D94">
        <v>0</v>
      </c>
      <c r="E94" t="s">
        <v>3901</v>
      </c>
      <c r="F94" t="s">
        <v>57</v>
      </c>
      <c r="G94" t="s">
        <v>3902</v>
      </c>
      <c r="H94" t="s">
        <v>327</v>
      </c>
      <c r="I94" t="s">
        <v>382</v>
      </c>
      <c r="J94" t="s">
        <v>383</v>
      </c>
      <c r="K94" t="s">
        <v>384</v>
      </c>
      <c r="L94" t="s">
        <v>43</v>
      </c>
      <c r="M94" t="s">
        <v>386</v>
      </c>
      <c r="N94" t="s">
        <v>907</v>
      </c>
      <c r="O94" t="s">
        <v>908</v>
      </c>
      <c r="P94" t="s">
        <v>57</v>
      </c>
    </row>
    <row r="95" spans="1:16">
      <c r="A95" t="s">
        <v>5423</v>
      </c>
      <c r="B95" t="s">
        <v>5424</v>
      </c>
      <c r="C95" t="s">
        <v>904</v>
      </c>
      <c r="D95">
        <v>57</v>
      </c>
      <c r="E95" t="s">
        <v>3901</v>
      </c>
      <c r="F95" t="s">
        <v>55</v>
      </c>
      <c r="G95" t="s">
        <v>3902</v>
      </c>
      <c r="H95" t="s">
        <v>327</v>
      </c>
      <c r="I95" t="s">
        <v>382</v>
      </c>
      <c r="J95" t="s">
        <v>383</v>
      </c>
      <c r="K95" t="s">
        <v>384</v>
      </c>
      <c r="L95" t="s">
        <v>43</v>
      </c>
      <c r="M95" t="s">
        <v>386</v>
      </c>
      <c r="N95" t="s">
        <v>907</v>
      </c>
      <c r="O95" t="s">
        <v>1003</v>
      </c>
      <c r="P95" t="s">
        <v>71</v>
      </c>
    </row>
    <row r="96" spans="1:16">
      <c r="A96" t="s">
        <v>3903</v>
      </c>
      <c r="B96" t="s">
        <v>3904</v>
      </c>
      <c r="C96" t="s">
        <v>931</v>
      </c>
      <c r="D96">
        <v>0</v>
      </c>
      <c r="E96" t="s">
        <v>3905</v>
      </c>
      <c r="F96" t="s">
        <v>65</v>
      </c>
      <c r="G96" t="s">
        <v>3902</v>
      </c>
      <c r="H96" t="s">
        <v>356</v>
      </c>
      <c r="I96" t="s">
        <v>382</v>
      </c>
      <c r="J96" t="s">
        <v>383</v>
      </c>
      <c r="K96" t="s">
        <v>384</v>
      </c>
      <c r="L96" t="s">
        <v>43</v>
      </c>
      <c r="M96" t="s">
        <v>386</v>
      </c>
      <c r="N96" t="s">
        <v>907</v>
      </c>
      <c r="O96" t="s">
        <v>1383</v>
      </c>
      <c r="P96" t="s">
        <v>65</v>
      </c>
    </row>
    <row r="97" spans="1:17">
      <c r="A97" t="s">
        <v>3906</v>
      </c>
      <c r="B97" t="s">
        <v>3907</v>
      </c>
      <c r="C97" t="s">
        <v>931</v>
      </c>
      <c r="D97">
        <v>0</v>
      </c>
      <c r="E97" t="s">
        <v>3905</v>
      </c>
      <c r="F97" t="s">
        <v>71</v>
      </c>
      <c r="G97" t="s">
        <v>906</v>
      </c>
      <c r="H97" t="s">
        <v>356</v>
      </c>
      <c r="I97" t="s">
        <v>382</v>
      </c>
      <c r="J97" t="s">
        <v>383</v>
      </c>
      <c r="K97" t="s">
        <v>384</v>
      </c>
      <c r="L97" t="s">
        <v>43</v>
      </c>
      <c r="M97" t="s">
        <v>386</v>
      </c>
      <c r="N97" t="s">
        <v>907</v>
      </c>
      <c r="O97" t="s">
        <v>932</v>
      </c>
      <c r="P97" t="s">
        <v>71</v>
      </c>
    </row>
    <row r="98" spans="1:17">
      <c r="A98" t="s">
        <v>3908</v>
      </c>
      <c r="B98" t="s">
        <v>3907</v>
      </c>
      <c r="C98" t="s">
        <v>904</v>
      </c>
      <c r="D98">
        <v>57</v>
      </c>
      <c r="E98" t="s">
        <v>3905</v>
      </c>
      <c r="F98" t="s">
        <v>71</v>
      </c>
      <c r="G98" t="s">
        <v>906</v>
      </c>
      <c r="H98" t="s">
        <v>356</v>
      </c>
      <c r="I98" t="s">
        <v>382</v>
      </c>
      <c r="J98" t="s">
        <v>383</v>
      </c>
      <c r="K98" t="s">
        <v>384</v>
      </c>
      <c r="L98" t="s">
        <v>43</v>
      </c>
      <c r="M98" t="s">
        <v>386</v>
      </c>
      <c r="N98" t="s">
        <v>907</v>
      </c>
      <c r="O98" t="s">
        <v>932</v>
      </c>
      <c r="P98" t="s">
        <v>71</v>
      </c>
    </row>
    <row r="99" spans="1:17">
      <c r="A99" t="s">
        <v>3909</v>
      </c>
      <c r="B99" t="s">
        <v>3907</v>
      </c>
      <c r="C99" t="s">
        <v>910</v>
      </c>
      <c r="D99">
        <v>59</v>
      </c>
      <c r="E99" t="s">
        <v>3905</v>
      </c>
      <c r="F99" t="s">
        <v>71</v>
      </c>
      <c r="G99" t="s">
        <v>906</v>
      </c>
      <c r="H99" t="s">
        <v>356</v>
      </c>
      <c r="I99" t="s">
        <v>382</v>
      </c>
      <c r="J99" t="s">
        <v>383</v>
      </c>
      <c r="K99" t="s">
        <v>384</v>
      </c>
      <c r="L99" t="s">
        <v>43</v>
      </c>
      <c r="M99" t="s">
        <v>386</v>
      </c>
      <c r="N99" t="s">
        <v>907</v>
      </c>
      <c r="O99" t="s">
        <v>932</v>
      </c>
      <c r="P99" t="s">
        <v>71</v>
      </c>
    </row>
    <row r="100" spans="1:17">
      <c r="A100" t="s">
        <v>4421</v>
      </c>
      <c r="B100" t="s">
        <v>4422</v>
      </c>
      <c r="C100" t="s">
        <v>931</v>
      </c>
      <c r="D100">
        <v>0</v>
      </c>
      <c r="E100" t="s">
        <v>4416</v>
      </c>
      <c r="F100" t="s">
        <v>57</v>
      </c>
      <c r="G100" t="s">
        <v>906</v>
      </c>
      <c r="H100" t="s">
        <v>327</v>
      </c>
      <c r="I100" t="s">
        <v>382</v>
      </c>
      <c r="J100" t="s">
        <v>383</v>
      </c>
      <c r="K100" t="s">
        <v>384</v>
      </c>
      <c r="L100" t="s">
        <v>43</v>
      </c>
      <c r="M100" t="s">
        <v>386</v>
      </c>
      <c r="N100" t="s">
        <v>907</v>
      </c>
      <c r="O100" t="s">
        <v>908</v>
      </c>
      <c r="P100" t="s">
        <v>57</v>
      </c>
    </row>
    <row r="101" spans="1:17">
      <c r="A101" t="s">
        <v>4419</v>
      </c>
      <c r="B101" t="s">
        <v>4420</v>
      </c>
      <c r="C101" t="s">
        <v>931</v>
      </c>
      <c r="D101">
        <v>0</v>
      </c>
      <c r="E101" t="s">
        <v>4416</v>
      </c>
      <c r="F101" t="s">
        <v>78</v>
      </c>
      <c r="G101" t="s">
        <v>906</v>
      </c>
      <c r="H101" t="s">
        <v>327</v>
      </c>
      <c r="I101" t="s">
        <v>382</v>
      </c>
      <c r="J101" t="s">
        <v>383</v>
      </c>
      <c r="K101" t="s">
        <v>384</v>
      </c>
      <c r="L101" t="s">
        <v>43</v>
      </c>
      <c r="M101" t="s">
        <v>386</v>
      </c>
      <c r="N101" t="s">
        <v>907</v>
      </c>
      <c r="O101" t="s">
        <v>969</v>
      </c>
      <c r="P101" t="s">
        <v>78</v>
      </c>
    </row>
    <row r="102" spans="1:17">
      <c r="A102" t="s">
        <v>4417</v>
      </c>
      <c r="B102" t="s">
        <v>4418</v>
      </c>
      <c r="C102" t="s">
        <v>931</v>
      </c>
      <c r="D102">
        <v>0</v>
      </c>
      <c r="E102" t="s">
        <v>4416</v>
      </c>
      <c r="F102" t="s">
        <v>83</v>
      </c>
      <c r="G102" t="s">
        <v>906</v>
      </c>
      <c r="H102" t="s">
        <v>327</v>
      </c>
      <c r="I102" t="s">
        <v>382</v>
      </c>
      <c r="J102" t="s">
        <v>383</v>
      </c>
      <c r="K102" t="s">
        <v>384</v>
      </c>
      <c r="L102" t="s">
        <v>43</v>
      </c>
      <c r="M102" t="s">
        <v>386</v>
      </c>
      <c r="N102" t="s">
        <v>907</v>
      </c>
      <c r="O102" t="s">
        <v>917</v>
      </c>
      <c r="P102" t="s">
        <v>83</v>
      </c>
    </row>
    <row r="103" spans="1:17">
      <c r="A103" t="s">
        <v>4414</v>
      </c>
      <c r="B103" t="s">
        <v>4415</v>
      </c>
      <c r="C103" t="s">
        <v>931</v>
      </c>
      <c r="D103">
        <v>0</v>
      </c>
      <c r="E103" t="s">
        <v>4416</v>
      </c>
      <c r="F103" t="s">
        <v>277</v>
      </c>
      <c r="G103" t="s">
        <v>906</v>
      </c>
      <c r="H103" t="s">
        <v>327</v>
      </c>
      <c r="I103" t="s">
        <v>382</v>
      </c>
      <c r="J103" t="s">
        <v>383</v>
      </c>
      <c r="K103" t="s">
        <v>384</v>
      </c>
      <c r="L103" t="s">
        <v>43</v>
      </c>
      <c r="M103" t="s">
        <v>386</v>
      </c>
      <c r="N103" t="s">
        <v>907</v>
      </c>
      <c r="O103" t="s">
        <v>1710</v>
      </c>
      <c r="P103" t="s">
        <v>83</v>
      </c>
    </row>
    <row r="104" spans="1:17">
      <c r="A104" t="s">
        <v>7480</v>
      </c>
      <c r="B104" t="s">
        <v>7481</v>
      </c>
      <c r="C104" t="s">
        <v>904</v>
      </c>
      <c r="D104">
        <v>57</v>
      </c>
      <c r="E104" t="s">
        <v>977</v>
      </c>
      <c r="F104" t="s">
        <v>86</v>
      </c>
      <c r="G104" t="s">
        <v>906</v>
      </c>
      <c r="H104" t="s">
        <v>327</v>
      </c>
      <c r="I104" t="s">
        <v>382</v>
      </c>
      <c r="J104" t="s">
        <v>383</v>
      </c>
      <c r="K104" t="s">
        <v>384</v>
      </c>
      <c r="L104" t="s">
        <v>43</v>
      </c>
      <c r="M104" t="s">
        <v>385</v>
      </c>
      <c r="N104" t="s">
        <v>907</v>
      </c>
      <c r="O104" t="s">
        <v>1033</v>
      </c>
      <c r="P104" t="s">
        <v>86</v>
      </c>
      <c r="Q104" t="s">
        <v>8505</v>
      </c>
    </row>
    <row r="105" spans="1:17">
      <c r="A105" t="s">
        <v>7482</v>
      </c>
      <c r="B105" t="s">
        <v>7481</v>
      </c>
      <c r="C105" t="s">
        <v>910</v>
      </c>
      <c r="D105">
        <v>59</v>
      </c>
      <c r="E105" t="s">
        <v>977</v>
      </c>
      <c r="F105" t="s">
        <v>86</v>
      </c>
      <c r="G105" t="s">
        <v>906</v>
      </c>
      <c r="H105" t="s">
        <v>327</v>
      </c>
      <c r="I105" t="s">
        <v>382</v>
      </c>
      <c r="J105" t="s">
        <v>383</v>
      </c>
      <c r="K105" t="s">
        <v>384</v>
      </c>
      <c r="L105" t="s">
        <v>43</v>
      </c>
      <c r="M105" t="s">
        <v>385</v>
      </c>
      <c r="N105" t="s">
        <v>907</v>
      </c>
      <c r="O105" t="s">
        <v>1033</v>
      </c>
      <c r="P105" t="s">
        <v>86</v>
      </c>
      <c r="Q105" t="s">
        <v>8505</v>
      </c>
    </row>
    <row r="106" spans="1:17">
      <c r="A106" t="s">
        <v>7483</v>
      </c>
      <c r="B106" t="s">
        <v>7481</v>
      </c>
      <c r="C106" t="s">
        <v>931</v>
      </c>
      <c r="D106">
        <v>0</v>
      </c>
      <c r="E106" t="s">
        <v>977</v>
      </c>
      <c r="F106" t="s">
        <v>86</v>
      </c>
      <c r="G106" t="s">
        <v>906</v>
      </c>
      <c r="H106" t="s">
        <v>327</v>
      </c>
      <c r="I106" t="s">
        <v>382</v>
      </c>
      <c r="J106" t="s">
        <v>383</v>
      </c>
      <c r="K106" t="s">
        <v>384</v>
      </c>
      <c r="L106" t="s">
        <v>43</v>
      </c>
      <c r="M106" t="s">
        <v>385</v>
      </c>
      <c r="N106" t="s">
        <v>907</v>
      </c>
      <c r="O106" t="s">
        <v>1033</v>
      </c>
      <c r="P106" t="s">
        <v>86</v>
      </c>
      <c r="Q106" t="s">
        <v>8505</v>
      </c>
    </row>
    <row r="107" spans="1:17">
      <c r="A107" t="s">
        <v>975</v>
      </c>
      <c r="B107" t="s">
        <v>976</v>
      </c>
      <c r="C107" t="s">
        <v>904</v>
      </c>
      <c r="D107">
        <v>57</v>
      </c>
      <c r="E107" t="s">
        <v>977</v>
      </c>
      <c r="F107" t="s">
        <v>277</v>
      </c>
      <c r="G107" t="s">
        <v>906</v>
      </c>
      <c r="H107" t="s">
        <v>327</v>
      </c>
      <c r="I107" t="s">
        <v>382</v>
      </c>
      <c r="J107" t="s">
        <v>383</v>
      </c>
      <c r="K107" t="s">
        <v>384</v>
      </c>
      <c r="L107" t="s">
        <v>43</v>
      </c>
      <c r="M107" t="s">
        <v>385</v>
      </c>
      <c r="N107" t="s">
        <v>907</v>
      </c>
      <c r="O107" t="s">
        <v>978</v>
      </c>
      <c r="P107" t="s">
        <v>83</v>
      </c>
    </row>
    <row r="108" spans="1:17">
      <c r="A108" t="s">
        <v>979</v>
      </c>
      <c r="B108" t="s">
        <v>976</v>
      </c>
      <c r="C108" t="s">
        <v>910</v>
      </c>
      <c r="D108">
        <v>59</v>
      </c>
      <c r="E108" t="s">
        <v>977</v>
      </c>
      <c r="F108" t="s">
        <v>277</v>
      </c>
      <c r="G108" t="s">
        <v>906</v>
      </c>
      <c r="H108" t="s">
        <v>327</v>
      </c>
      <c r="I108" t="s">
        <v>382</v>
      </c>
      <c r="J108" t="s">
        <v>383</v>
      </c>
      <c r="K108" t="s">
        <v>384</v>
      </c>
      <c r="L108" t="s">
        <v>43</v>
      </c>
      <c r="M108" t="s">
        <v>385</v>
      </c>
      <c r="N108" t="s">
        <v>907</v>
      </c>
      <c r="O108" t="s">
        <v>978</v>
      </c>
      <c r="P108" t="s">
        <v>83</v>
      </c>
    </row>
    <row r="109" spans="1:17">
      <c r="A109" t="s">
        <v>7211</v>
      </c>
      <c r="B109" t="s">
        <v>7212</v>
      </c>
      <c r="C109" t="s">
        <v>904</v>
      </c>
      <c r="D109">
        <v>57</v>
      </c>
      <c r="E109" t="s">
        <v>1210</v>
      </c>
      <c r="F109" t="s">
        <v>217</v>
      </c>
      <c r="G109" t="s">
        <v>1211</v>
      </c>
      <c r="H109" t="s">
        <v>327</v>
      </c>
      <c r="I109" t="s">
        <v>390</v>
      </c>
      <c r="J109" t="s">
        <v>383</v>
      </c>
      <c r="K109" t="s">
        <v>388</v>
      </c>
      <c r="L109" t="s">
        <v>32</v>
      </c>
      <c r="M109" t="s">
        <v>385</v>
      </c>
      <c r="N109" t="s">
        <v>907</v>
      </c>
      <c r="O109" t="s">
        <v>1193</v>
      </c>
      <c r="P109" t="s">
        <v>199</v>
      </c>
    </row>
    <row r="110" spans="1:17">
      <c r="A110" t="s">
        <v>7213</v>
      </c>
      <c r="B110" t="s">
        <v>7212</v>
      </c>
      <c r="C110" t="s">
        <v>910</v>
      </c>
      <c r="D110">
        <v>59</v>
      </c>
      <c r="E110" t="s">
        <v>1210</v>
      </c>
      <c r="F110" t="s">
        <v>217</v>
      </c>
      <c r="G110" t="s">
        <v>1211</v>
      </c>
      <c r="H110" t="s">
        <v>327</v>
      </c>
      <c r="I110" t="s">
        <v>390</v>
      </c>
      <c r="J110" t="s">
        <v>383</v>
      </c>
      <c r="K110" t="s">
        <v>388</v>
      </c>
      <c r="L110" t="s">
        <v>32</v>
      </c>
      <c r="M110" t="s">
        <v>385</v>
      </c>
      <c r="N110" t="s">
        <v>907</v>
      </c>
      <c r="O110" t="s">
        <v>1193</v>
      </c>
      <c r="P110" t="s">
        <v>199</v>
      </c>
    </row>
    <row r="111" spans="1:17">
      <c r="A111" t="s">
        <v>7214</v>
      </c>
      <c r="B111" t="s">
        <v>7212</v>
      </c>
      <c r="C111" t="s">
        <v>912</v>
      </c>
      <c r="D111">
        <v>61</v>
      </c>
      <c r="E111" t="s">
        <v>1210</v>
      </c>
      <c r="F111" t="s">
        <v>217</v>
      </c>
      <c r="G111" t="s">
        <v>1211</v>
      </c>
      <c r="H111" t="s">
        <v>327</v>
      </c>
      <c r="I111" t="s">
        <v>390</v>
      </c>
      <c r="J111" t="s">
        <v>383</v>
      </c>
      <c r="K111" t="s">
        <v>388</v>
      </c>
      <c r="L111" t="s">
        <v>32</v>
      </c>
      <c r="M111" t="s">
        <v>385</v>
      </c>
      <c r="N111" t="s">
        <v>907</v>
      </c>
      <c r="O111" t="s">
        <v>1193</v>
      </c>
      <c r="P111" t="s">
        <v>199</v>
      </c>
    </row>
    <row r="112" spans="1:17">
      <c r="A112" t="s">
        <v>7215</v>
      </c>
      <c r="B112" t="s">
        <v>7212</v>
      </c>
      <c r="C112" t="s">
        <v>915</v>
      </c>
      <c r="D112">
        <v>56</v>
      </c>
      <c r="E112" t="s">
        <v>1210</v>
      </c>
      <c r="F112" t="s">
        <v>217</v>
      </c>
      <c r="G112" t="s">
        <v>1211</v>
      </c>
      <c r="H112" t="s">
        <v>327</v>
      </c>
      <c r="I112" t="s">
        <v>390</v>
      </c>
      <c r="J112" t="s">
        <v>383</v>
      </c>
      <c r="K112" t="s">
        <v>388</v>
      </c>
      <c r="L112" t="s">
        <v>32</v>
      </c>
      <c r="M112" t="s">
        <v>385</v>
      </c>
      <c r="N112" t="s">
        <v>907</v>
      </c>
      <c r="O112" t="s">
        <v>1193</v>
      </c>
      <c r="P112" t="s">
        <v>199</v>
      </c>
    </row>
    <row r="113" spans="1:16">
      <c r="A113" t="s">
        <v>7216</v>
      </c>
      <c r="B113" t="s">
        <v>7212</v>
      </c>
      <c r="C113" t="s">
        <v>922</v>
      </c>
      <c r="D113">
        <v>60</v>
      </c>
      <c r="E113" t="s">
        <v>1210</v>
      </c>
      <c r="F113" t="s">
        <v>217</v>
      </c>
      <c r="G113" t="s">
        <v>1211</v>
      </c>
      <c r="H113" t="s">
        <v>327</v>
      </c>
      <c r="I113" t="s">
        <v>390</v>
      </c>
      <c r="J113" t="s">
        <v>383</v>
      </c>
      <c r="K113" t="s">
        <v>388</v>
      </c>
      <c r="L113" t="s">
        <v>32</v>
      </c>
      <c r="M113" t="s">
        <v>385</v>
      </c>
      <c r="N113" t="s">
        <v>907</v>
      </c>
      <c r="O113" t="s">
        <v>1193</v>
      </c>
      <c r="P113" t="s">
        <v>199</v>
      </c>
    </row>
    <row r="114" spans="1:16">
      <c r="A114" t="s">
        <v>7217</v>
      </c>
      <c r="B114" t="s">
        <v>7212</v>
      </c>
      <c r="C114" t="s">
        <v>920</v>
      </c>
      <c r="D114">
        <v>58</v>
      </c>
      <c r="E114" t="s">
        <v>1210</v>
      </c>
      <c r="F114" t="s">
        <v>217</v>
      </c>
      <c r="G114" t="s">
        <v>1211</v>
      </c>
      <c r="H114" t="s">
        <v>327</v>
      </c>
      <c r="I114" t="s">
        <v>390</v>
      </c>
      <c r="J114" t="s">
        <v>383</v>
      </c>
      <c r="K114" t="s">
        <v>388</v>
      </c>
      <c r="L114" t="s">
        <v>32</v>
      </c>
      <c r="M114" t="s">
        <v>385</v>
      </c>
      <c r="N114" t="s">
        <v>907</v>
      </c>
      <c r="O114" t="s">
        <v>1193</v>
      </c>
      <c r="P114" t="s">
        <v>199</v>
      </c>
    </row>
    <row r="115" spans="1:16">
      <c r="A115" t="s">
        <v>1218</v>
      </c>
      <c r="B115" t="s">
        <v>1219</v>
      </c>
      <c r="C115" t="s">
        <v>904</v>
      </c>
      <c r="D115">
        <v>57</v>
      </c>
      <c r="E115" t="s">
        <v>1210</v>
      </c>
      <c r="F115" t="s">
        <v>271</v>
      </c>
      <c r="G115" t="s">
        <v>1211</v>
      </c>
      <c r="H115" t="s">
        <v>327</v>
      </c>
      <c r="I115" t="s">
        <v>390</v>
      </c>
      <c r="J115" t="s">
        <v>383</v>
      </c>
      <c r="K115" t="s">
        <v>388</v>
      </c>
      <c r="L115" t="s">
        <v>32</v>
      </c>
      <c r="M115" t="s">
        <v>385</v>
      </c>
      <c r="N115" t="s">
        <v>907</v>
      </c>
      <c r="O115" t="s">
        <v>1033</v>
      </c>
      <c r="P115" t="s">
        <v>86</v>
      </c>
    </row>
    <row r="116" spans="1:16">
      <c r="A116" t="s">
        <v>1220</v>
      </c>
      <c r="B116" t="s">
        <v>1219</v>
      </c>
      <c r="C116" t="s">
        <v>920</v>
      </c>
      <c r="D116">
        <v>58</v>
      </c>
      <c r="E116" t="s">
        <v>1210</v>
      </c>
      <c r="F116" t="s">
        <v>271</v>
      </c>
      <c r="G116" t="s">
        <v>1211</v>
      </c>
      <c r="H116" t="s">
        <v>327</v>
      </c>
      <c r="I116" t="s">
        <v>390</v>
      </c>
      <c r="J116" t="s">
        <v>383</v>
      </c>
      <c r="K116" t="s">
        <v>388</v>
      </c>
      <c r="L116" t="s">
        <v>32</v>
      </c>
      <c r="M116" t="s">
        <v>385</v>
      </c>
      <c r="N116" t="s">
        <v>907</v>
      </c>
      <c r="O116" t="s">
        <v>1033</v>
      </c>
      <c r="P116" t="s">
        <v>86</v>
      </c>
    </row>
    <row r="117" spans="1:16">
      <c r="A117" t="s">
        <v>1221</v>
      </c>
      <c r="B117" t="s">
        <v>1219</v>
      </c>
      <c r="C117" t="s">
        <v>910</v>
      </c>
      <c r="D117">
        <v>59</v>
      </c>
      <c r="E117" t="s">
        <v>1210</v>
      </c>
      <c r="F117" t="s">
        <v>271</v>
      </c>
      <c r="G117" t="s">
        <v>1211</v>
      </c>
      <c r="H117" t="s">
        <v>327</v>
      </c>
      <c r="I117" t="s">
        <v>390</v>
      </c>
      <c r="J117" t="s">
        <v>383</v>
      </c>
      <c r="K117" t="s">
        <v>388</v>
      </c>
      <c r="L117" t="s">
        <v>32</v>
      </c>
      <c r="M117" t="s">
        <v>385</v>
      </c>
      <c r="N117" t="s">
        <v>907</v>
      </c>
      <c r="O117" t="s">
        <v>1033</v>
      </c>
      <c r="P117" t="s">
        <v>86</v>
      </c>
    </row>
    <row r="118" spans="1:16">
      <c r="A118" t="s">
        <v>1222</v>
      </c>
      <c r="B118" t="s">
        <v>1219</v>
      </c>
      <c r="C118" t="s">
        <v>922</v>
      </c>
      <c r="D118">
        <v>60</v>
      </c>
      <c r="E118" t="s">
        <v>1210</v>
      </c>
      <c r="F118" t="s">
        <v>271</v>
      </c>
      <c r="G118" t="s">
        <v>1211</v>
      </c>
      <c r="H118" t="s">
        <v>327</v>
      </c>
      <c r="I118" t="s">
        <v>390</v>
      </c>
      <c r="J118" t="s">
        <v>383</v>
      </c>
      <c r="K118" t="s">
        <v>388</v>
      </c>
      <c r="L118" t="s">
        <v>32</v>
      </c>
      <c r="M118" t="s">
        <v>385</v>
      </c>
      <c r="N118" t="s">
        <v>907</v>
      </c>
      <c r="O118" t="s">
        <v>1033</v>
      </c>
      <c r="P118" t="s">
        <v>86</v>
      </c>
    </row>
    <row r="119" spans="1:16">
      <c r="A119" t="s">
        <v>1223</v>
      </c>
      <c r="B119" t="s">
        <v>1219</v>
      </c>
      <c r="C119" t="s">
        <v>912</v>
      </c>
      <c r="D119">
        <v>61</v>
      </c>
      <c r="E119" t="s">
        <v>1210</v>
      </c>
      <c r="F119" t="s">
        <v>271</v>
      </c>
      <c r="G119" t="s">
        <v>1211</v>
      </c>
      <c r="H119" t="s">
        <v>327</v>
      </c>
      <c r="I119" t="s">
        <v>390</v>
      </c>
      <c r="J119" t="s">
        <v>383</v>
      </c>
      <c r="K119" t="s">
        <v>388</v>
      </c>
      <c r="L119" t="s">
        <v>32</v>
      </c>
      <c r="M119" t="s">
        <v>385</v>
      </c>
      <c r="N119" t="s">
        <v>907</v>
      </c>
      <c r="O119" t="s">
        <v>1033</v>
      </c>
      <c r="P119" t="s">
        <v>86</v>
      </c>
    </row>
    <row r="120" spans="1:16">
      <c r="A120" t="s">
        <v>1224</v>
      </c>
      <c r="B120" t="s">
        <v>1219</v>
      </c>
      <c r="C120" t="s">
        <v>915</v>
      </c>
      <c r="D120">
        <v>56</v>
      </c>
      <c r="E120" t="s">
        <v>1210</v>
      </c>
      <c r="F120" t="s">
        <v>271</v>
      </c>
      <c r="G120" t="s">
        <v>1211</v>
      </c>
      <c r="H120" t="s">
        <v>327</v>
      </c>
      <c r="I120" t="s">
        <v>390</v>
      </c>
      <c r="J120" t="s">
        <v>383</v>
      </c>
      <c r="K120" t="s">
        <v>388</v>
      </c>
      <c r="L120" t="s">
        <v>32</v>
      </c>
      <c r="M120" t="s">
        <v>385</v>
      </c>
      <c r="N120" t="s">
        <v>907</v>
      </c>
      <c r="O120" t="s">
        <v>1033</v>
      </c>
      <c r="P120" t="s">
        <v>86</v>
      </c>
    </row>
    <row r="121" spans="1:16">
      <c r="A121" t="s">
        <v>1225</v>
      </c>
      <c r="B121" t="s">
        <v>1219</v>
      </c>
      <c r="C121" t="s">
        <v>956</v>
      </c>
      <c r="D121">
        <v>55</v>
      </c>
      <c r="E121" t="s">
        <v>1210</v>
      </c>
      <c r="F121" t="s">
        <v>271</v>
      </c>
      <c r="G121" t="s">
        <v>1211</v>
      </c>
      <c r="H121" t="s">
        <v>327</v>
      </c>
      <c r="I121" t="s">
        <v>390</v>
      </c>
      <c r="J121" t="s">
        <v>383</v>
      </c>
      <c r="K121" t="s">
        <v>388</v>
      </c>
      <c r="L121" t="s">
        <v>32</v>
      </c>
      <c r="M121" t="s">
        <v>385</v>
      </c>
      <c r="N121" t="s">
        <v>907</v>
      </c>
      <c r="O121" t="s">
        <v>1033</v>
      </c>
      <c r="P121" t="s">
        <v>86</v>
      </c>
    </row>
    <row r="122" spans="1:16">
      <c r="A122" t="s">
        <v>1208</v>
      </c>
      <c r="B122" t="s">
        <v>1209</v>
      </c>
      <c r="C122" t="s">
        <v>956</v>
      </c>
      <c r="D122">
        <v>55</v>
      </c>
      <c r="E122" t="s">
        <v>1210</v>
      </c>
      <c r="F122" t="s">
        <v>53</v>
      </c>
      <c r="G122" t="s">
        <v>1211</v>
      </c>
      <c r="H122" t="s">
        <v>327</v>
      </c>
      <c r="I122" t="s">
        <v>390</v>
      </c>
      <c r="J122" t="s">
        <v>383</v>
      </c>
      <c r="K122" t="s">
        <v>388</v>
      </c>
      <c r="L122" t="s">
        <v>32</v>
      </c>
      <c r="M122" t="s">
        <v>385</v>
      </c>
      <c r="N122" t="s">
        <v>907</v>
      </c>
      <c r="O122" t="s">
        <v>928</v>
      </c>
      <c r="P122" t="s">
        <v>53</v>
      </c>
    </row>
    <row r="123" spans="1:16">
      <c r="A123" t="s">
        <v>1212</v>
      </c>
      <c r="B123" t="s">
        <v>1209</v>
      </c>
      <c r="C123" t="s">
        <v>915</v>
      </c>
      <c r="D123">
        <v>56</v>
      </c>
      <c r="E123" t="s">
        <v>1210</v>
      </c>
      <c r="F123" t="s">
        <v>53</v>
      </c>
      <c r="G123" t="s">
        <v>1211</v>
      </c>
      <c r="H123" t="s">
        <v>327</v>
      </c>
      <c r="I123" t="s">
        <v>390</v>
      </c>
      <c r="J123" t="s">
        <v>383</v>
      </c>
      <c r="K123" t="s">
        <v>388</v>
      </c>
      <c r="L123" t="s">
        <v>32</v>
      </c>
      <c r="M123" t="s">
        <v>385</v>
      </c>
      <c r="N123" t="s">
        <v>907</v>
      </c>
      <c r="O123" t="s">
        <v>928</v>
      </c>
      <c r="P123" t="s">
        <v>53</v>
      </c>
    </row>
    <row r="124" spans="1:16">
      <c r="A124" t="s">
        <v>1213</v>
      </c>
      <c r="B124" t="s">
        <v>1209</v>
      </c>
      <c r="C124" t="s">
        <v>904</v>
      </c>
      <c r="D124">
        <v>57</v>
      </c>
      <c r="E124" t="s">
        <v>1210</v>
      </c>
      <c r="F124" t="s">
        <v>53</v>
      </c>
      <c r="G124" t="s">
        <v>1211</v>
      </c>
      <c r="H124" t="s">
        <v>327</v>
      </c>
      <c r="I124" t="s">
        <v>390</v>
      </c>
      <c r="J124" t="s">
        <v>383</v>
      </c>
      <c r="K124" t="s">
        <v>388</v>
      </c>
      <c r="L124" t="s">
        <v>32</v>
      </c>
      <c r="M124" t="s">
        <v>385</v>
      </c>
      <c r="N124" t="s">
        <v>907</v>
      </c>
      <c r="O124" t="s">
        <v>928</v>
      </c>
      <c r="P124" t="s">
        <v>53</v>
      </c>
    </row>
    <row r="125" spans="1:16">
      <c r="A125" t="s">
        <v>1214</v>
      </c>
      <c r="B125" t="s">
        <v>1209</v>
      </c>
      <c r="C125" t="s">
        <v>920</v>
      </c>
      <c r="D125">
        <v>58</v>
      </c>
      <c r="E125" t="s">
        <v>1210</v>
      </c>
      <c r="F125" t="s">
        <v>53</v>
      </c>
      <c r="G125" t="s">
        <v>1211</v>
      </c>
      <c r="H125" t="s">
        <v>327</v>
      </c>
      <c r="I125" t="s">
        <v>390</v>
      </c>
      <c r="J125" t="s">
        <v>383</v>
      </c>
      <c r="K125" t="s">
        <v>388</v>
      </c>
      <c r="L125" t="s">
        <v>32</v>
      </c>
      <c r="M125" t="s">
        <v>385</v>
      </c>
      <c r="N125" t="s">
        <v>907</v>
      </c>
      <c r="O125" t="s">
        <v>928</v>
      </c>
      <c r="P125" t="s">
        <v>53</v>
      </c>
    </row>
    <row r="126" spans="1:16">
      <c r="A126" t="s">
        <v>1215</v>
      </c>
      <c r="B126" t="s">
        <v>1209</v>
      </c>
      <c r="C126" t="s">
        <v>910</v>
      </c>
      <c r="D126">
        <v>59</v>
      </c>
      <c r="E126" t="s">
        <v>1210</v>
      </c>
      <c r="F126" t="s">
        <v>53</v>
      </c>
      <c r="G126" t="s">
        <v>1211</v>
      </c>
      <c r="H126" t="s">
        <v>327</v>
      </c>
      <c r="I126" t="s">
        <v>390</v>
      </c>
      <c r="J126" t="s">
        <v>383</v>
      </c>
      <c r="K126" t="s">
        <v>388</v>
      </c>
      <c r="L126" t="s">
        <v>32</v>
      </c>
      <c r="M126" t="s">
        <v>385</v>
      </c>
      <c r="N126" t="s">
        <v>907</v>
      </c>
      <c r="O126" t="s">
        <v>928</v>
      </c>
      <c r="P126" t="s">
        <v>53</v>
      </c>
    </row>
    <row r="127" spans="1:16">
      <c r="A127" t="s">
        <v>1216</v>
      </c>
      <c r="B127" t="s">
        <v>1209</v>
      </c>
      <c r="C127" t="s">
        <v>922</v>
      </c>
      <c r="D127">
        <v>60</v>
      </c>
      <c r="E127" t="s">
        <v>1210</v>
      </c>
      <c r="F127" t="s">
        <v>53</v>
      </c>
      <c r="G127" t="s">
        <v>1211</v>
      </c>
      <c r="H127" t="s">
        <v>327</v>
      </c>
      <c r="I127" t="s">
        <v>390</v>
      </c>
      <c r="J127" t="s">
        <v>383</v>
      </c>
      <c r="K127" t="s">
        <v>388</v>
      </c>
      <c r="L127" t="s">
        <v>32</v>
      </c>
      <c r="M127" t="s">
        <v>385</v>
      </c>
      <c r="N127" t="s">
        <v>907</v>
      </c>
      <c r="O127" t="s">
        <v>928</v>
      </c>
      <c r="P127" t="s">
        <v>53</v>
      </c>
    </row>
    <row r="128" spans="1:16">
      <c r="A128" t="s">
        <v>1217</v>
      </c>
      <c r="B128" t="s">
        <v>1209</v>
      </c>
      <c r="C128" t="s">
        <v>912</v>
      </c>
      <c r="D128">
        <v>61</v>
      </c>
      <c r="E128" t="s">
        <v>1210</v>
      </c>
      <c r="F128" t="s">
        <v>53</v>
      </c>
      <c r="G128" t="s">
        <v>1211</v>
      </c>
      <c r="H128" t="s">
        <v>327</v>
      </c>
      <c r="I128" t="s">
        <v>390</v>
      </c>
      <c r="J128" t="s">
        <v>383</v>
      </c>
      <c r="K128" t="s">
        <v>388</v>
      </c>
      <c r="L128" t="s">
        <v>32</v>
      </c>
      <c r="M128" t="s">
        <v>385</v>
      </c>
      <c r="N128" t="s">
        <v>907</v>
      </c>
      <c r="O128" t="s">
        <v>928</v>
      </c>
      <c r="P128" t="s">
        <v>53</v>
      </c>
    </row>
    <row r="129" spans="1:17">
      <c r="A129" t="s">
        <v>1010</v>
      </c>
      <c r="B129" t="s">
        <v>1011</v>
      </c>
      <c r="C129" t="s">
        <v>915</v>
      </c>
      <c r="D129">
        <v>56</v>
      </c>
      <c r="E129" t="s">
        <v>982</v>
      </c>
      <c r="F129" t="s">
        <v>91</v>
      </c>
      <c r="G129" t="s">
        <v>906</v>
      </c>
      <c r="H129" t="s">
        <v>327</v>
      </c>
      <c r="I129" t="s">
        <v>382</v>
      </c>
      <c r="J129" t="s">
        <v>383</v>
      </c>
      <c r="K129" t="s">
        <v>384</v>
      </c>
      <c r="L129" t="s">
        <v>43</v>
      </c>
      <c r="M129" t="s">
        <v>385</v>
      </c>
      <c r="N129" t="s">
        <v>907</v>
      </c>
      <c r="O129" t="s">
        <v>1012</v>
      </c>
      <c r="P129" t="s">
        <v>91</v>
      </c>
    </row>
    <row r="130" spans="1:17">
      <c r="A130" t="s">
        <v>1013</v>
      </c>
      <c r="B130" t="s">
        <v>1011</v>
      </c>
      <c r="C130" t="s">
        <v>904</v>
      </c>
      <c r="D130">
        <v>57</v>
      </c>
      <c r="E130" t="s">
        <v>982</v>
      </c>
      <c r="F130" t="s">
        <v>91</v>
      </c>
      <c r="G130" t="s">
        <v>906</v>
      </c>
      <c r="H130" t="s">
        <v>327</v>
      </c>
      <c r="I130" t="s">
        <v>382</v>
      </c>
      <c r="J130" t="s">
        <v>383</v>
      </c>
      <c r="K130" t="s">
        <v>384</v>
      </c>
      <c r="L130" t="s">
        <v>43</v>
      </c>
      <c r="M130" t="s">
        <v>385</v>
      </c>
      <c r="N130" t="s">
        <v>907</v>
      </c>
      <c r="O130" t="s">
        <v>1012</v>
      </c>
      <c r="P130" t="s">
        <v>91</v>
      </c>
    </row>
    <row r="131" spans="1:17">
      <c r="A131" t="s">
        <v>1014</v>
      </c>
      <c r="B131" t="s">
        <v>1011</v>
      </c>
      <c r="C131" t="s">
        <v>920</v>
      </c>
      <c r="D131">
        <v>58</v>
      </c>
      <c r="E131" t="s">
        <v>982</v>
      </c>
      <c r="F131" t="s">
        <v>91</v>
      </c>
      <c r="G131" t="s">
        <v>906</v>
      </c>
      <c r="H131" t="s">
        <v>327</v>
      </c>
      <c r="I131" t="s">
        <v>382</v>
      </c>
      <c r="J131" t="s">
        <v>383</v>
      </c>
      <c r="K131" t="s">
        <v>384</v>
      </c>
      <c r="L131" t="s">
        <v>43</v>
      </c>
      <c r="M131" t="s">
        <v>385</v>
      </c>
      <c r="N131" t="s">
        <v>907</v>
      </c>
      <c r="O131" t="s">
        <v>1012</v>
      </c>
      <c r="P131" t="s">
        <v>91</v>
      </c>
    </row>
    <row r="132" spans="1:17">
      <c r="A132" t="s">
        <v>1015</v>
      </c>
      <c r="B132" t="s">
        <v>1011</v>
      </c>
      <c r="C132" t="s">
        <v>910</v>
      </c>
      <c r="D132">
        <v>59</v>
      </c>
      <c r="E132" t="s">
        <v>982</v>
      </c>
      <c r="F132" t="s">
        <v>91</v>
      </c>
      <c r="G132" t="s">
        <v>906</v>
      </c>
      <c r="H132" t="s">
        <v>327</v>
      </c>
      <c r="I132" t="s">
        <v>382</v>
      </c>
      <c r="J132" t="s">
        <v>383</v>
      </c>
      <c r="K132" t="s">
        <v>384</v>
      </c>
      <c r="L132" t="s">
        <v>43</v>
      </c>
      <c r="M132" t="s">
        <v>385</v>
      </c>
      <c r="N132" t="s">
        <v>907</v>
      </c>
      <c r="O132" t="s">
        <v>1012</v>
      </c>
      <c r="P132" t="s">
        <v>91</v>
      </c>
    </row>
    <row r="133" spans="1:17">
      <c r="A133" t="s">
        <v>1016</v>
      </c>
      <c r="B133" t="s">
        <v>1011</v>
      </c>
      <c r="C133" t="s">
        <v>922</v>
      </c>
      <c r="D133">
        <v>60</v>
      </c>
      <c r="E133" t="s">
        <v>982</v>
      </c>
      <c r="F133" t="s">
        <v>91</v>
      </c>
      <c r="G133" t="s">
        <v>906</v>
      </c>
      <c r="H133" t="s">
        <v>327</v>
      </c>
      <c r="I133" t="s">
        <v>382</v>
      </c>
      <c r="J133" t="s">
        <v>383</v>
      </c>
      <c r="K133" t="s">
        <v>384</v>
      </c>
      <c r="L133" t="s">
        <v>43</v>
      </c>
      <c r="M133" t="s">
        <v>385</v>
      </c>
      <c r="N133" t="s">
        <v>907</v>
      </c>
      <c r="O133" t="s">
        <v>1012</v>
      </c>
      <c r="P133" t="s">
        <v>91</v>
      </c>
    </row>
    <row r="134" spans="1:17">
      <c r="A134" t="s">
        <v>1017</v>
      </c>
      <c r="B134" t="s">
        <v>1011</v>
      </c>
      <c r="C134" t="s">
        <v>912</v>
      </c>
      <c r="D134">
        <v>61</v>
      </c>
      <c r="E134" t="s">
        <v>982</v>
      </c>
      <c r="F134" t="s">
        <v>91</v>
      </c>
      <c r="G134" t="s">
        <v>906</v>
      </c>
      <c r="H134" t="s">
        <v>327</v>
      </c>
      <c r="I134" t="s">
        <v>382</v>
      </c>
      <c r="J134" t="s">
        <v>383</v>
      </c>
      <c r="K134" t="s">
        <v>384</v>
      </c>
      <c r="L134" t="s">
        <v>43</v>
      </c>
      <c r="M134" t="s">
        <v>385</v>
      </c>
      <c r="N134" t="s">
        <v>907</v>
      </c>
      <c r="O134" t="s">
        <v>1012</v>
      </c>
      <c r="P134" t="s">
        <v>91</v>
      </c>
    </row>
    <row r="135" spans="1:17">
      <c r="A135" t="s">
        <v>988</v>
      </c>
      <c r="B135" t="s">
        <v>989</v>
      </c>
      <c r="C135" t="s">
        <v>904</v>
      </c>
      <c r="D135">
        <v>57</v>
      </c>
      <c r="E135" t="s">
        <v>982</v>
      </c>
      <c r="F135" t="s">
        <v>60</v>
      </c>
      <c r="G135" t="s">
        <v>906</v>
      </c>
      <c r="H135" t="s">
        <v>327</v>
      </c>
      <c r="I135" t="s">
        <v>382</v>
      </c>
      <c r="J135" t="s">
        <v>383</v>
      </c>
      <c r="K135" t="s">
        <v>384</v>
      </c>
      <c r="L135" t="s">
        <v>43</v>
      </c>
      <c r="M135" t="s">
        <v>385</v>
      </c>
      <c r="N135" t="s">
        <v>907</v>
      </c>
      <c r="O135" t="s">
        <v>990</v>
      </c>
      <c r="P135" t="s">
        <v>60</v>
      </c>
    </row>
    <row r="136" spans="1:17">
      <c r="A136" t="s">
        <v>991</v>
      </c>
      <c r="B136" t="s">
        <v>989</v>
      </c>
      <c r="C136" t="s">
        <v>910</v>
      </c>
      <c r="D136">
        <v>59</v>
      </c>
      <c r="E136" t="s">
        <v>982</v>
      </c>
      <c r="F136" t="s">
        <v>60</v>
      </c>
      <c r="G136" t="s">
        <v>906</v>
      </c>
      <c r="H136" t="s">
        <v>327</v>
      </c>
      <c r="I136" t="s">
        <v>382</v>
      </c>
      <c r="J136" t="s">
        <v>383</v>
      </c>
      <c r="K136" t="s">
        <v>384</v>
      </c>
      <c r="L136" t="s">
        <v>43</v>
      </c>
      <c r="M136" t="s">
        <v>385</v>
      </c>
      <c r="N136" t="s">
        <v>907</v>
      </c>
      <c r="O136" t="s">
        <v>990</v>
      </c>
      <c r="P136" t="s">
        <v>60</v>
      </c>
    </row>
    <row r="137" spans="1:17">
      <c r="A137" t="s">
        <v>992</v>
      </c>
      <c r="B137" t="s">
        <v>989</v>
      </c>
      <c r="C137" t="s">
        <v>912</v>
      </c>
      <c r="D137">
        <v>61</v>
      </c>
      <c r="E137" t="s">
        <v>982</v>
      </c>
      <c r="F137" t="s">
        <v>60</v>
      </c>
      <c r="G137" t="s">
        <v>906</v>
      </c>
      <c r="H137" t="s">
        <v>327</v>
      </c>
      <c r="I137" t="s">
        <v>382</v>
      </c>
      <c r="J137" t="s">
        <v>383</v>
      </c>
      <c r="K137" t="s">
        <v>384</v>
      </c>
      <c r="L137" t="s">
        <v>43</v>
      </c>
      <c r="M137" t="s">
        <v>385</v>
      </c>
      <c r="N137" t="s">
        <v>907</v>
      </c>
      <c r="O137" t="s">
        <v>990</v>
      </c>
      <c r="P137" t="s">
        <v>60</v>
      </c>
    </row>
    <row r="138" spans="1:17">
      <c r="A138" t="s">
        <v>7484</v>
      </c>
      <c r="B138" t="s">
        <v>7485</v>
      </c>
      <c r="C138" t="s">
        <v>915</v>
      </c>
      <c r="D138">
        <v>56</v>
      </c>
      <c r="E138" t="s">
        <v>982</v>
      </c>
      <c r="F138" t="s">
        <v>78</v>
      </c>
      <c r="G138" t="s">
        <v>906</v>
      </c>
      <c r="H138" t="s">
        <v>327</v>
      </c>
      <c r="I138" t="s">
        <v>382</v>
      </c>
      <c r="J138" t="s">
        <v>383</v>
      </c>
      <c r="K138" t="s">
        <v>384</v>
      </c>
      <c r="L138" t="s">
        <v>43</v>
      </c>
      <c r="M138" t="s">
        <v>385</v>
      </c>
      <c r="N138" t="s">
        <v>907</v>
      </c>
      <c r="O138" t="s">
        <v>969</v>
      </c>
      <c r="P138" t="s">
        <v>78</v>
      </c>
      <c r="Q138" t="s">
        <v>8505</v>
      </c>
    </row>
    <row r="139" spans="1:17">
      <c r="A139" t="s">
        <v>7486</v>
      </c>
      <c r="B139" t="s">
        <v>7485</v>
      </c>
      <c r="C139" t="s">
        <v>904</v>
      </c>
      <c r="D139">
        <v>57</v>
      </c>
      <c r="E139" t="s">
        <v>982</v>
      </c>
      <c r="F139" t="s">
        <v>78</v>
      </c>
      <c r="G139" t="s">
        <v>906</v>
      </c>
      <c r="H139" t="s">
        <v>327</v>
      </c>
      <c r="I139" t="s">
        <v>382</v>
      </c>
      <c r="J139" t="s">
        <v>383</v>
      </c>
      <c r="K139" t="s">
        <v>384</v>
      </c>
      <c r="L139" t="s">
        <v>43</v>
      </c>
      <c r="M139" t="s">
        <v>385</v>
      </c>
      <c r="N139" t="s">
        <v>907</v>
      </c>
      <c r="O139" t="s">
        <v>969</v>
      </c>
      <c r="P139" t="s">
        <v>78</v>
      </c>
      <c r="Q139" t="s">
        <v>8505</v>
      </c>
    </row>
    <row r="140" spans="1:17">
      <c r="A140" t="s">
        <v>7487</v>
      </c>
      <c r="B140" t="s">
        <v>7485</v>
      </c>
      <c r="C140" t="s">
        <v>920</v>
      </c>
      <c r="D140">
        <v>58</v>
      </c>
      <c r="E140" t="s">
        <v>982</v>
      </c>
      <c r="F140" t="s">
        <v>78</v>
      </c>
      <c r="G140" t="s">
        <v>906</v>
      </c>
      <c r="H140" t="s">
        <v>327</v>
      </c>
      <c r="I140" t="s">
        <v>382</v>
      </c>
      <c r="J140" t="s">
        <v>383</v>
      </c>
      <c r="K140" t="s">
        <v>384</v>
      </c>
      <c r="L140" t="s">
        <v>43</v>
      </c>
      <c r="M140" t="s">
        <v>385</v>
      </c>
      <c r="N140" t="s">
        <v>907</v>
      </c>
      <c r="O140" t="s">
        <v>969</v>
      </c>
      <c r="P140" t="s">
        <v>78</v>
      </c>
      <c r="Q140" t="s">
        <v>8505</v>
      </c>
    </row>
    <row r="141" spans="1:17">
      <c r="A141" t="s">
        <v>7488</v>
      </c>
      <c r="B141" t="s">
        <v>7485</v>
      </c>
      <c r="C141" t="s">
        <v>922</v>
      </c>
      <c r="D141">
        <v>60</v>
      </c>
      <c r="E141" t="s">
        <v>982</v>
      </c>
      <c r="F141" t="s">
        <v>78</v>
      </c>
      <c r="G141" t="s">
        <v>906</v>
      </c>
      <c r="H141" t="s">
        <v>327</v>
      </c>
      <c r="I141" t="s">
        <v>382</v>
      </c>
      <c r="J141" t="s">
        <v>383</v>
      </c>
      <c r="K141" t="s">
        <v>384</v>
      </c>
      <c r="L141" t="s">
        <v>43</v>
      </c>
      <c r="M141" t="s">
        <v>385</v>
      </c>
      <c r="N141" t="s">
        <v>907</v>
      </c>
      <c r="O141" t="s">
        <v>969</v>
      </c>
      <c r="P141" t="s">
        <v>78</v>
      </c>
      <c r="Q141" t="s">
        <v>8505</v>
      </c>
    </row>
    <row r="142" spans="1:17">
      <c r="A142" t="s">
        <v>7489</v>
      </c>
      <c r="B142" t="s">
        <v>7485</v>
      </c>
      <c r="C142" t="s">
        <v>912</v>
      </c>
      <c r="D142">
        <v>61</v>
      </c>
      <c r="E142" t="s">
        <v>982</v>
      </c>
      <c r="F142" t="s">
        <v>78</v>
      </c>
      <c r="G142" t="s">
        <v>906</v>
      </c>
      <c r="H142" t="s">
        <v>327</v>
      </c>
      <c r="I142" t="s">
        <v>382</v>
      </c>
      <c r="J142" t="s">
        <v>383</v>
      </c>
      <c r="K142" t="s">
        <v>384</v>
      </c>
      <c r="L142" t="s">
        <v>43</v>
      </c>
      <c r="M142" t="s">
        <v>385</v>
      </c>
      <c r="N142" t="s">
        <v>907</v>
      </c>
      <c r="O142" t="s">
        <v>969</v>
      </c>
      <c r="P142" t="s">
        <v>78</v>
      </c>
      <c r="Q142" t="s">
        <v>8505</v>
      </c>
    </row>
    <row r="143" spans="1:17">
      <c r="A143" t="s">
        <v>7490</v>
      </c>
      <c r="B143" t="s">
        <v>7485</v>
      </c>
      <c r="C143" t="s">
        <v>910</v>
      </c>
      <c r="D143">
        <v>59</v>
      </c>
      <c r="E143" t="s">
        <v>982</v>
      </c>
      <c r="F143" t="s">
        <v>78</v>
      </c>
      <c r="G143" t="s">
        <v>906</v>
      </c>
      <c r="H143" t="s">
        <v>327</v>
      </c>
      <c r="I143" t="s">
        <v>382</v>
      </c>
      <c r="J143" t="s">
        <v>383</v>
      </c>
      <c r="K143" t="s">
        <v>384</v>
      </c>
      <c r="L143" t="s">
        <v>43</v>
      </c>
      <c r="M143" t="s">
        <v>385</v>
      </c>
      <c r="N143" t="s">
        <v>907</v>
      </c>
      <c r="O143" t="s">
        <v>969</v>
      </c>
      <c r="P143" t="s">
        <v>78</v>
      </c>
      <c r="Q143" t="s">
        <v>8505</v>
      </c>
    </row>
    <row r="144" spans="1:17">
      <c r="A144" t="s">
        <v>993</v>
      </c>
      <c r="B144" t="s">
        <v>994</v>
      </c>
      <c r="C144" t="s">
        <v>956</v>
      </c>
      <c r="D144">
        <v>55</v>
      </c>
      <c r="E144" t="s">
        <v>982</v>
      </c>
      <c r="F144" t="s">
        <v>83</v>
      </c>
      <c r="G144" t="s">
        <v>906</v>
      </c>
      <c r="H144" t="s">
        <v>327</v>
      </c>
      <c r="I144" t="s">
        <v>382</v>
      </c>
      <c r="J144" t="s">
        <v>383</v>
      </c>
      <c r="K144" t="s">
        <v>384</v>
      </c>
      <c r="L144" t="s">
        <v>43</v>
      </c>
      <c r="M144" t="s">
        <v>385</v>
      </c>
      <c r="N144" t="s">
        <v>907</v>
      </c>
      <c r="O144" t="s">
        <v>917</v>
      </c>
      <c r="P144" t="s">
        <v>83</v>
      </c>
    </row>
    <row r="145" spans="1:16">
      <c r="A145" t="s">
        <v>995</v>
      </c>
      <c r="B145" t="s">
        <v>994</v>
      </c>
      <c r="C145" t="s">
        <v>915</v>
      </c>
      <c r="D145">
        <v>56</v>
      </c>
      <c r="E145" t="s">
        <v>982</v>
      </c>
      <c r="F145" t="s">
        <v>83</v>
      </c>
      <c r="G145" t="s">
        <v>906</v>
      </c>
      <c r="H145" t="s">
        <v>327</v>
      </c>
      <c r="I145" t="s">
        <v>382</v>
      </c>
      <c r="J145" t="s">
        <v>383</v>
      </c>
      <c r="K145" t="s">
        <v>384</v>
      </c>
      <c r="L145" t="s">
        <v>43</v>
      </c>
      <c r="M145" t="s">
        <v>385</v>
      </c>
      <c r="N145" t="s">
        <v>907</v>
      </c>
      <c r="O145" t="s">
        <v>917</v>
      </c>
      <c r="P145" t="s">
        <v>83</v>
      </c>
    </row>
    <row r="146" spans="1:16">
      <c r="A146" t="s">
        <v>996</v>
      </c>
      <c r="B146" t="s">
        <v>994</v>
      </c>
      <c r="C146" t="s">
        <v>904</v>
      </c>
      <c r="D146">
        <v>57</v>
      </c>
      <c r="E146" t="s">
        <v>982</v>
      </c>
      <c r="F146" t="s">
        <v>83</v>
      </c>
      <c r="G146" t="s">
        <v>906</v>
      </c>
      <c r="H146" t="s">
        <v>327</v>
      </c>
      <c r="I146" t="s">
        <v>382</v>
      </c>
      <c r="J146" t="s">
        <v>383</v>
      </c>
      <c r="K146" t="s">
        <v>384</v>
      </c>
      <c r="L146" t="s">
        <v>43</v>
      </c>
      <c r="M146" t="s">
        <v>385</v>
      </c>
      <c r="N146" t="s">
        <v>907</v>
      </c>
      <c r="O146" t="s">
        <v>917</v>
      </c>
      <c r="P146" t="s">
        <v>83</v>
      </c>
    </row>
    <row r="147" spans="1:16">
      <c r="A147" t="s">
        <v>997</v>
      </c>
      <c r="B147" t="s">
        <v>994</v>
      </c>
      <c r="C147" t="s">
        <v>920</v>
      </c>
      <c r="D147">
        <v>58</v>
      </c>
      <c r="E147" t="s">
        <v>982</v>
      </c>
      <c r="F147" t="s">
        <v>83</v>
      </c>
      <c r="G147" t="s">
        <v>906</v>
      </c>
      <c r="H147" t="s">
        <v>327</v>
      </c>
      <c r="I147" t="s">
        <v>382</v>
      </c>
      <c r="J147" t="s">
        <v>383</v>
      </c>
      <c r="K147" t="s">
        <v>384</v>
      </c>
      <c r="L147" t="s">
        <v>43</v>
      </c>
      <c r="M147" t="s">
        <v>385</v>
      </c>
      <c r="N147" t="s">
        <v>907</v>
      </c>
      <c r="O147" t="s">
        <v>917</v>
      </c>
      <c r="P147" t="s">
        <v>83</v>
      </c>
    </row>
    <row r="148" spans="1:16">
      <c r="A148" t="s">
        <v>998</v>
      </c>
      <c r="B148" t="s">
        <v>994</v>
      </c>
      <c r="C148" t="s">
        <v>910</v>
      </c>
      <c r="D148">
        <v>59</v>
      </c>
      <c r="E148" t="s">
        <v>982</v>
      </c>
      <c r="F148" t="s">
        <v>83</v>
      </c>
      <c r="G148" t="s">
        <v>906</v>
      </c>
      <c r="H148" t="s">
        <v>327</v>
      </c>
      <c r="I148" t="s">
        <v>382</v>
      </c>
      <c r="J148" t="s">
        <v>383</v>
      </c>
      <c r="K148" t="s">
        <v>384</v>
      </c>
      <c r="L148" t="s">
        <v>43</v>
      </c>
      <c r="M148" t="s">
        <v>385</v>
      </c>
      <c r="N148" t="s">
        <v>907</v>
      </c>
      <c r="O148" t="s">
        <v>917</v>
      </c>
      <c r="P148" t="s">
        <v>83</v>
      </c>
    </row>
    <row r="149" spans="1:16">
      <c r="A149" t="s">
        <v>999</v>
      </c>
      <c r="B149" t="s">
        <v>994</v>
      </c>
      <c r="C149" t="s">
        <v>922</v>
      </c>
      <c r="D149">
        <v>60</v>
      </c>
      <c r="E149" t="s">
        <v>982</v>
      </c>
      <c r="F149" t="s">
        <v>83</v>
      </c>
      <c r="G149" t="s">
        <v>906</v>
      </c>
      <c r="H149" t="s">
        <v>327</v>
      </c>
      <c r="I149" t="s">
        <v>382</v>
      </c>
      <c r="J149" t="s">
        <v>383</v>
      </c>
      <c r="K149" t="s">
        <v>384</v>
      </c>
      <c r="L149" t="s">
        <v>43</v>
      </c>
      <c r="M149" t="s">
        <v>385</v>
      </c>
      <c r="N149" t="s">
        <v>907</v>
      </c>
      <c r="O149" t="s">
        <v>917</v>
      </c>
      <c r="P149" t="s">
        <v>83</v>
      </c>
    </row>
    <row r="150" spans="1:16">
      <c r="A150" t="s">
        <v>1000</v>
      </c>
      <c r="B150" t="s">
        <v>994</v>
      </c>
      <c r="C150" t="s">
        <v>912</v>
      </c>
      <c r="D150">
        <v>61</v>
      </c>
      <c r="E150" t="s">
        <v>982</v>
      </c>
      <c r="F150" t="s">
        <v>83</v>
      </c>
      <c r="G150" t="s">
        <v>906</v>
      </c>
      <c r="H150" t="s">
        <v>327</v>
      </c>
      <c r="I150" t="s">
        <v>382</v>
      </c>
      <c r="J150" t="s">
        <v>383</v>
      </c>
      <c r="K150" t="s">
        <v>384</v>
      </c>
      <c r="L150" t="s">
        <v>43</v>
      </c>
      <c r="M150" t="s">
        <v>385</v>
      </c>
      <c r="N150" t="s">
        <v>907</v>
      </c>
      <c r="O150" t="s">
        <v>917</v>
      </c>
      <c r="P150" t="s">
        <v>83</v>
      </c>
    </row>
    <row r="151" spans="1:16">
      <c r="A151" t="s">
        <v>980</v>
      </c>
      <c r="B151" t="s">
        <v>981</v>
      </c>
      <c r="C151" t="s">
        <v>915</v>
      </c>
      <c r="D151">
        <v>56</v>
      </c>
      <c r="E151" t="s">
        <v>982</v>
      </c>
      <c r="F151" t="s">
        <v>71</v>
      </c>
      <c r="G151" t="s">
        <v>906</v>
      </c>
      <c r="H151" t="s">
        <v>327</v>
      </c>
      <c r="I151" t="s">
        <v>382</v>
      </c>
      <c r="J151" t="s">
        <v>383</v>
      </c>
      <c r="K151" t="s">
        <v>384</v>
      </c>
      <c r="L151" t="s">
        <v>43</v>
      </c>
      <c r="M151" t="s">
        <v>385</v>
      </c>
      <c r="N151" t="s">
        <v>907</v>
      </c>
      <c r="O151" t="s">
        <v>932</v>
      </c>
      <c r="P151" t="s">
        <v>71</v>
      </c>
    </row>
    <row r="152" spans="1:16">
      <c r="A152" t="s">
        <v>983</v>
      </c>
      <c r="B152" t="s">
        <v>981</v>
      </c>
      <c r="C152" t="s">
        <v>904</v>
      </c>
      <c r="D152">
        <v>57</v>
      </c>
      <c r="E152" t="s">
        <v>982</v>
      </c>
      <c r="F152" t="s">
        <v>71</v>
      </c>
      <c r="G152" t="s">
        <v>906</v>
      </c>
      <c r="H152" t="s">
        <v>327</v>
      </c>
      <c r="I152" t="s">
        <v>382</v>
      </c>
      <c r="J152" t="s">
        <v>383</v>
      </c>
      <c r="K152" t="s">
        <v>384</v>
      </c>
      <c r="L152" t="s">
        <v>43</v>
      </c>
      <c r="M152" t="s">
        <v>385</v>
      </c>
      <c r="N152" t="s">
        <v>907</v>
      </c>
      <c r="O152" t="s">
        <v>932</v>
      </c>
      <c r="P152" t="s">
        <v>71</v>
      </c>
    </row>
    <row r="153" spans="1:16">
      <c r="A153" t="s">
        <v>984</v>
      </c>
      <c r="B153" t="s">
        <v>981</v>
      </c>
      <c r="C153" t="s">
        <v>920</v>
      </c>
      <c r="D153">
        <v>58</v>
      </c>
      <c r="E153" t="s">
        <v>982</v>
      </c>
      <c r="F153" t="s">
        <v>71</v>
      </c>
      <c r="G153" t="s">
        <v>906</v>
      </c>
      <c r="H153" t="s">
        <v>327</v>
      </c>
      <c r="I153" t="s">
        <v>382</v>
      </c>
      <c r="J153" t="s">
        <v>383</v>
      </c>
      <c r="K153" t="s">
        <v>384</v>
      </c>
      <c r="L153" t="s">
        <v>43</v>
      </c>
      <c r="M153" t="s">
        <v>385</v>
      </c>
      <c r="N153" t="s">
        <v>907</v>
      </c>
      <c r="O153" t="s">
        <v>932</v>
      </c>
      <c r="P153" t="s">
        <v>71</v>
      </c>
    </row>
    <row r="154" spans="1:16">
      <c r="A154" t="s">
        <v>985</v>
      </c>
      <c r="B154" t="s">
        <v>981</v>
      </c>
      <c r="C154" t="s">
        <v>910</v>
      </c>
      <c r="D154">
        <v>59</v>
      </c>
      <c r="E154" t="s">
        <v>982</v>
      </c>
      <c r="F154" t="s">
        <v>71</v>
      </c>
      <c r="G154" t="s">
        <v>906</v>
      </c>
      <c r="H154" t="s">
        <v>327</v>
      </c>
      <c r="I154" t="s">
        <v>382</v>
      </c>
      <c r="J154" t="s">
        <v>383</v>
      </c>
      <c r="K154" t="s">
        <v>384</v>
      </c>
      <c r="L154" t="s">
        <v>43</v>
      </c>
      <c r="M154" t="s">
        <v>385</v>
      </c>
      <c r="N154" t="s">
        <v>907</v>
      </c>
      <c r="O154" t="s">
        <v>932</v>
      </c>
      <c r="P154" t="s">
        <v>71</v>
      </c>
    </row>
    <row r="155" spans="1:16">
      <c r="A155" t="s">
        <v>986</v>
      </c>
      <c r="B155" t="s">
        <v>981</v>
      </c>
      <c r="C155" t="s">
        <v>922</v>
      </c>
      <c r="D155">
        <v>60</v>
      </c>
      <c r="E155" t="s">
        <v>982</v>
      </c>
      <c r="F155" t="s">
        <v>71</v>
      </c>
      <c r="G155" t="s">
        <v>906</v>
      </c>
      <c r="H155" t="s">
        <v>327</v>
      </c>
      <c r="I155" t="s">
        <v>382</v>
      </c>
      <c r="J155" t="s">
        <v>383</v>
      </c>
      <c r="K155" t="s">
        <v>384</v>
      </c>
      <c r="L155" t="s">
        <v>43</v>
      </c>
      <c r="M155" t="s">
        <v>385</v>
      </c>
      <c r="N155" t="s">
        <v>907</v>
      </c>
      <c r="O155" t="s">
        <v>932</v>
      </c>
      <c r="P155" t="s">
        <v>71</v>
      </c>
    </row>
    <row r="156" spans="1:16">
      <c r="A156" t="s">
        <v>987</v>
      </c>
      <c r="B156" t="s">
        <v>981</v>
      </c>
      <c r="C156" t="s">
        <v>912</v>
      </c>
      <c r="D156">
        <v>61</v>
      </c>
      <c r="E156" t="s">
        <v>982</v>
      </c>
      <c r="F156" t="s">
        <v>71</v>
      </c>
      <c r="G156" t="s">
        <v>906</v>
      </c>
      <c r="H156" t="s">
        <v>327</v>
      </c>
      <c r="I156" t="s">
        <v>382</v>
      </c>
      <c r="J156" t="s">
        <v>383</v>
      </c>
      <c r="K156" t="s">
        <v>384</v>
      </c>
      <c r="L156" t="s">
        <v>43</v>
      </c>
      <c r="M156" t="s">
        <v>385</v>
      </c>
      <c r="N156" t="s">
        <v>907</v>
      </c>
      <c r="O156" t="s">
        <v>932</v>
      </c>
      <c r="P156" t="s">
        <v>71</v>
      </c>
    </row>
    <row r="157" spans="1:16">
      <c r="A157" t="s">
        <v>1001</v>
      </c>
      <c r="B157" t="s">
        <v>1002</v>
      </c>
      <c r="C157" t="s">
        <v>956</v>
      </c>
      <c r="D157">
        <v>55</v>
      </c>
      <c r="E157" t="s">
        <v>982</v>
      </c>
      <c r="F157" t="s">
        <v>55</v>
      </c>
      <c r="G157" t="s">
        <v>906</v>
      </c>
      <c r="H157" t="s">
        <v>327</v>
      </c>
      <c r="I157" t="s">
        <v>382</v>
      </c>
      <c r="J157" t="s">
        <v>383</v>
      </c>
      <c r="K157" t="s">
        <v>384</v>
      </c>
      <c r="L157" t="s">
        <v>43</v>
      </c>
      <c r="M157" t="s">
        <v>385</v>
      </c>
      <c r="N157" t="s">
        <v>907</v>
      </c>
      <c r="O157" t="s">
        <v>1003</v>
      </c>
      <c r="P157" t="s">
        <v>71</v>
      </c>
    </row>
    <row r="158" spans="1:16">
      <c r="A158" t="s">
        <v>1004</v>
      </c>
      <c r="B158" t="s">
        <v>1002</v>
      </c>
      <c r="C158" t="s">
        <v>915</v>
      </c>
      <c r="D158">
        <v>56</v>
      </c>
      <c r="E158" t="s">
        <v>982</v>
      </c>
      <c r="F158" t="s">
        <v>55</v>
      </c>
      <c r="G158" t="s">
        <v>906</v>
      </c>
      <c r="H158" t="s">
        <v>327</v>
      </c>
      <c r="I158" t="s">
        <v>382</v>
      </c>
      <c r="J158" t="s">
        <v>383</v>
      </c>
      <c r="K158" t="s">
        <v>384</v>
      </c>
      <c r="L158" t="s">
        <v>43</v>
      </c>
      <c r="M158" t="s">
        <v>385</v>
      </c>
      <c r="N158" t="s">
        <v>907</v>
      </c>
      <c r="O158" t="s">
        <v>1003</v>
      </c>
      <c r="P158" t="s">
        <v>71</v>
      </c>
    </row>
    <row r="159" spans="1:16">
      <c r="A159" t="s">
        <v>1005</v>
      </c>
      <c r="B159" t="s">
        <v>1002</v>
      </c>
      <c r="C159" t="s">
        <v>904</v>
      </c>
      <c r="D159">
        <v>57</v>
      </c>
      <c r="E159" t="s">
        <v>982</v>
      </c>
      <c r="F159" t="s">
        <v>55</v>
      </c>
      <c r="G159" t="s">
        <v>906</v>
      </c>
      <c r="H159" t="s">
        <v>327</v>
      </c>
      <c r="I159" t="s">
        <v>382</v>
      </c>
      <c r="J159" t="s">
        <v>383</v>
      </c>
      <c r="K159" t="s">
        <v>384</v>
      </c>
      <c r="L159" t="s">
        <v>43</v>
      </c>
      <c r="M159" t="s">
        <v>385</v>
      </c>
      <c r="N159" t="s">
        <v>907</v>
      </c>
      <c r="O159" t="s">
        <v>1003</v>
      </c>
      <c r="P159" t="s">
        <v>71</v>
      </c>
    </row>
    <row r="160" spans="1:16">
      <c r="A160" t="s">
        <v>1006</v>
      </c>
      <c r="B160" t="s">
        <v>1002</v>
      </c>
      <c r="C160" t="s">
        <v>920</v>
      </c>
      <c r="D160">
        <v>58</v>
      </c>
      <c r="E160" t="s">
        <v>982</v>
      </c>
      <c r="F160" t="s">
        <v>55</v>
      </c>
      <c r="G160" t="s">
        <v>906</v>
      </c>
      <c r="H160" t="s">
        <v>327</v>
      </c>
      <c r="I160" t="s">
        <v>382</v>
      </c>
      <c r="J160" t="s">
        <v>383</v>
      </c>
      <c r="K160" t="s">
        <v>384</v>
      </c>
      <c r="L160" t="s">
        <v>43</v>
      </c>
      <c r="M160" t="s">
        <v>385</v>
      </c>
      <c r="N160" t="s">
        <v>907</v>
      </c>
      <c r="O160" t="s">
        <v>1003</v>
      </c>
      <c r="P160" t="s">
        <v>71</v>
      </c>
    </row>
    <row r="161" spans="1:16">
      <c r="A161" t="s">
        <v>1007</v>
      </c>
      <c r="B161" t="s">
        <v>1002</v>
      </c>
      <c r="C161" t="s">
        <v>910</v>
      </c>
      <c r="D161">
        <v>59</v>
      </c>
      <c r="E161" t="s">
        <v>982</v>
      </c>
      <c r="F161" t="s">
        <v>55</v>
      </c>
      <c r="G161" t="s">
        <v>906</v>
      </c>
      <c r="H161" t="s">
        <v>327</v>
      </c>
      <c r="I161" t="s">
        <v>382</v>
      </c>
      <c r="J161" t="s">
        <v>383</v>
      </c>
      <c r="K161" t="s">
        <v>384</v>
      </c>
      <c r="L161" t="s">
        <v>43</v>
      </c>
      <c r="M161" t="s">
        <v>385</v>
      </c>
      <c r="N161" t="s">
        <v>907</v>
      </c>
      <c r="O161" t="s">
        <v>1003</v>
      </c>
      <c r="P161" t="s">
        <v>71</v>
      </c>
    </row>
    <row r="162" spans="1:16">
      <c r="A162" t="s">
        <v>1008</v>
      </c>
      <c r="B162" t="s">
        <v>1002</v>
      </c>
      <c r="C162" t="s">
        <v>922</v>
      </c>
      <c r="D162">
        <v>60</v>
      </c>
      <c r="E162" t="s">
        <v>982</v>
      </c>
      <c r="F162" t="s">
        <v>55</v>
      </c>
      <c r="G162" t="s">
        <v>906</v>
      </c>
      <c r="H162" t="s">
        <v>327</v>
      </c>
      <c r="I162" t="s">
        <v>382</v>
      </c>
      <c r="J162" t="s">
        <v>383</v>
      </c>
      <c r="K162" t="s">
        <v>384</v>
      </c>
      <c r="L162" t="s">
        <v>43</v>
      </c>
      <c r="M162" t="s">
        <v>385</v>
      </c>
      <c r="N162" t="s">
        <v>907</v>
      </c>
      <c r="O162" t="s">
        <v>1003</v>
      </c>
      <c r="P162" t="s">
        <v>71</v>
      </c>
    </row>
    <row r="163" spans="1:16">
      <c r="A163" t="s">
        <v>1009</v>
      </c>
      <c r="B163" t="s">
        <v>1002</v>
      </c>
      <c r="C163" t="s">
        <v>912</v>
      </c>
      <c r="D163">
        <v>61</v>
      </c>
      <c r="E163" t="s">
        <v>982</v>
      </c>
      <c r="F163" t="s">
        <v>55</v>
      </c>
      <c r="G163" t="s">
        <v>906</v>
      </c>
      <c r="H163" t="s">
        <v>327</v>
      </c>
      <c r="I163" t="s">
        <v>382</v>
      </c>
      <c r="J163" t="s">
        <v>383</v>
      </c>
      <c r="K163" t="s">
        <v>384</v>
      </c>
      <c r="L163" t="s">
        <v>43</v>
      </c>
      <c r="M163" t="s">
        <v>385</v>
      </c>
      <c r="N163" t="s">
        <v>907</v>
      </c>
      <c r="O163" t="s">
        <v>1003</v>
      </c>
      <c r="P163" t="s">
        <v>71</v>
      </c>
    </row>
    <row r="164" spans="1:16">
      <c r="A164" t="s">
        <v>8014</v>
      </c>
      <c r="B164" t="s">
        <v>8015</v>
      </c>
      <c r="C164" t="s">
        <v>920</v>
      </c>
      <c r="D164">
        <v>58</v>
      </c>
      <c r="E164" t="s">
        <v>2777</v>
      </c>
      <c r="F164" t="s">
        <v>91</v>
      </c>
      <c r="G164" t="s">
        <v>906</v>
      </c>
      <c r="H164" t="s">
        <v>327</v>
      </c>
      <c r="I164" t="s">
        <v>382</v>
      </c>
      <c r="J164" t="s">
        <v>383</v>
      </c>
      <c r="K164" t="s">
        <v>384</v>
      </c>
      <c r="L164" t="s">
        <v>43</v>
      </c>
      <c r="M164" t="s">
        <v>385</v>
      </c>
      <c r="N164" t="s">
        <v>907</v>
      </c>
      <c r="O164" t="s">
        <v>8016</v>
      </c>
      <c r="P164" t="s">
        <v>91</v>
      </c>
    </row>
    <row r="165" spans="1:16">
      <c r="A165" t="s">
        <v>4765</v>
      </c>
      <c r="B165" t="s">
        <v>4766</v>
      </c>
      <c r="C165" t="s">
        <v>931</v>
      </c>
      <c r="D165">
        <v>0</v>
      </c>
      <c r="E165" t="s">
        <v>2777</v>
      </c>
      <c r="F165" t="s">
        <v>83</v>
      </c>
      <c r="G165" t="s">
        <v>906</v>
      </c>
      <c r="H165" t="s">
        <v>327</v>
      </c>
      <c r="I165" t="s">
        <v>382</v>
      </c>
      <c r="J165" t="s">
        <v>383</v>
      </c>
      <c r="K165" t="s">
        <v>388</v>
      </c>
      <c r="L165" t="s">
        <v>43</v>
      </c>
      <c r="M165" t="s">
        <v>386</v>
      </c>
      <c r="N165" t="s">
        <v>907</v>
      </c>
      <c r="O165" t="s">
        <v>917</v>
      </c>
      <c r="P165" t="s">
        <v>83</v>
      </c>
    </row>
    <row r="166" spans="1:16">
      <c r="A166" t="s">
        <v>2775</v>
      </c>
      <c r="B166" t="s">
        <v>2776</v>
      </c>
      <c r="C166" t="s">
        <v>931</v>
      </c>
      <c r="D166">
        <v>0</v>
      </c>
      <c r="E166" t="s">
        <v>2777</v>
      </c>
      <c r="F166" t="s">
        <v>55</v>
      </c>
      <c r="G166" t="s">
        <v>906</v>
      </c>
      <c r="H166" t="s">
        <v>327</v>
      </c>
      <c r="I166" t="s">
        <v>382</v>
      </c>
      <c r="J166" t="s">
        <v>383</v>
      </c>
      <c r="K166" t="s">
        <v>388</v>
      </c>
      <c r="L166" t="s">
        <v>43</v>
      </c>
      <c r="M166" t="s">
        <v>386</v>
      </c>
      <c r="N166" t="s">
        <v>907</v>
      </c>
      <c r="O166" t="s">
        <v>1003</v>
      </c>
      <c r="P166" t="s">
        <v>71</v>
      </c>
    </row>
    <row r="167" spans="1:16">
      <c r="A167" t="s">
        <v>2480</v>
      </c>
      <c r="B167" t="s">
        <v>2481</v>
      </c>
      <c r="C167" t="s">
        <v>956</v>
      </c>
      <c r="D167">
        <v>55</v>
      </c>
      <c r="E167" t="s">
        <v>1020</v>
      </c>
      <c r="F167" t="s">
        <v>63</v>
      </c>
      <c r="G167" t="s">
        <v>1021</v>
      </c>
      <c r="H167" t="s">
        <v>327</v>
      </c>
      <c r="I167" t="s">
        <v>382</v>
      </c>
      <c r="J167" t="s">
        <v>383</v>
      </c>
      <c r="K167" t="s">
        <v>384</v>
      </c>
      <c r="L167" t="s">
        <v>37</v>
      </c>
      <c r="M167" t="s">
        <v>385</v>
      </c>
      <c r="N167" t="s">
        <v>907</v>
      </c>
      <c r="O167" t="s">
        <v>937</v>
      </c>
      <c r="P167" t="s">
        <v>63</v>
      </c>
    </row>
    <row r="168" spans="1:16">
      <c r="A168" t="s">
        <v>2482</v>
      </c>
      <c r="B168" t="s">
        <v>2481</v>
      </c>
      <c r="C168" t="s">
        <v>904</v>
      </c>
      <c r="D168">
        <v>57</v>
      </c>
      <c r="E168" t="s">
        <v>1020</v>
      </c>
      <c r="F168" t="s">
        <v>63</v>
      </c>
      <c r="G168" t="s">
        <v>1021</v>
      </c>
      <c r="H168" t="s">
        <v>327</v>
      </c>
      <c r="I168" t="s">
        <v>382</v>
      </c>
      <c r="J168" t="s">
        <v>383</v>
      </c>
      <c r="K168" t="s">
        <v>384</v>
      </c>
      <c r="L168" t="s">
        <v>37</v>
      </c>
      <c r="M168" t="s">
        <v>385</v>
      </c>
      <c r="N168" t="s">
        <v>907</v>
      </c>
      <c r="O168" t="s">
        <v>937</v>
      </c>
      <c r="P168" t="s">
        <v>63</v>
      </c>
    </row>
    <row r="169" spans="1:16">
      <c r="A169" t="s">
        <v>2483</v>
      </c>
      <c r="B169" t="s">
        <v>2481</v>
      </c>
      <c r="C169" t="s">
        <v>912</v>
      </c>
      <c r="D169">
        <v>61</v>
      </c>
      <c r="E169" t="s">
        <v>1020</v>
      </c>
      <c r="F169" t="s">
        <v>63</v>
      </c>
      <c r="G169" t="s">
        <v>1021</v>
      </c>
      <c r="H169" t="s">
        <v>327</v>
      </c>
      <c r="I169" t="s">
        <v>382</v>
      </c>
      <c r="J169" t="s">
        <v>383</v>
      </c>
      <c r="K169" t="s">
        <v>384</v>
      </c>
      <c r="L169" t="s">
        <v>37</v>
      </c>
      <c r="M169" t="s">
        <v>385</v>
      </c>
      <c r="N169" t="s">
        <v>907</v>
      </c>
      <c r="O169" t="s">
        <v>937</v>
      </c>
      <c r="P169" t="s">
        <v>63</v>
      </c>
    </row>
    <row r="170" spans="1:16">
      <c r="A170" t="s">
        <v>2484</v>
      </c>
      <c r="B170" t="s">
        <v>2481</v>
      </c>
      <c r="C170" t="s">
        <v>910</v>
      </c>
      <c r="D170">
        <v>59</v>
      </c>
      <c r="E170" t="s">
        <v>1020</v>
      </c>
      <c r="F170" t="s">
        <v>63</v>
      </c>
      <c r="G170" t="s">
        <v>1021</v>
      </c>
      <c r="H170" t="s">
        <v>327</v>
      </c>
      <c r="I170" t="s">
        <v>382</v>
      </c>
      <c r="J170" t="s">
        <v>383</v>
      </c>
      <c r="K170" t="s">
        <v>384</v>
      </c>
      <c r="L170" t="s">
        <v>37</v>
      </c>
      <c r="M170" t="s">
        <v>385</v>
      </c>
      <c r="N170" t="s">
        <v>907</v>
      </c>
      <c r="O170" t="s">
        <v>937</v>
      </c>
      <c r="P170" t="s">
        <v>63</v>
      </c>
    </row>
    <row r="171" spans="1:16">
      <c r="A171" t="s">
        <v>1025</v>
      </c>
      <c r="B171" t="s">
        <v>1026</v>
      </c>
      <c r="C171" t="s">
        <v>904</v>
      </c>
      <c r="D171">
        <v>57</v>
      </c>
      <c r="E171" t="s">
        <v>1020</v>
      </c>
      <c r="F171" t="s">
        <v>83</v>
      </c>
      <c r="G171" t="s">
        <v>1021</v>
      </c>
      <c r="H171" t="s">
        <v>327</v>
      </c>
      <c r="I171" t="s">
        <v>382</v>
      </c>
      <c r="J171" t="s">
        <v>383</v>
      </c>
      <c r="K171" t="s">
        <v>384</v>
      </c>
      <c r="L171" t="s">
        <v>37</v>
      </c>
      <c r="M171" t="s">
        <v>385</v>
      </c>
      <c r="N171" t="s">
        <v>907</v>
      </c>
      <c r="O171" t="s">
        <v>917</v>
      </c>
      <c r="P171" t="s">
        <v>83</v>
      </c>
    </row>
    <row r="172" spans="1:16">
      <c r="A172" t="s">
        <v>1027</v>
      </c>
      <c r="B172" t="s">
        <v>1026</v>
      </c>
      <c r="C172" t="s">
        <v>910</v>
      </c>
      <c r="D172">
        <v>59</v>
      </c>
      <c r="E172" t="s">
        <v>1020</v>
      </c>
      <c r="F172" t="s">
        <v>83</v>
      </c>
      <c r="G172" t="s">
        <v>1021</v>
      </c>
      <c r="H172" t="s">
        <v>327</v>
      </c>
      <c r="I172" t="s">
        <v>382</v>
      </c>
      <c r="J172" t="s">
        <v>383</v>
      </c>
      <c r="K172" t="s">
        <v>384</v>
      </c>
      <c r="L172" t="s">
        <v>37</v>
      </c>
      <c r="M172" t="s">
        <v>385</v>
      </c>
      <c r="N172" t="s">
        <v>907</v>
      </c>
      <c r="O172" t="s">
        <v>917</v>
      </c>
      <c r="P172" t="s">
        <v>83</v>
      </c>
    </row>
    <row r="173" spans="1:16">
      <c r="A173" t="s">
        <v>1028</v>
      </c>
      <c r="B173" t="s">
        <v>1026</v>
      </c>
      <c r="C173" t="s">
        <v>912</v>
      </c>
      <c r="D173">
        <v>61</v>
      </c>
      <c r="E173" t="s">
        <v>1020</v>
      </c>
      <c r="F173" t="s">
        <v>83</v>
      </c>
      <c r="G173" t="s">
        <v>1021</v>
      </c>
      <c r="H173" t="s">
        <v>327</v>
      </c>
      <c r="I173" t="s">
        <v>382</v>
      </c>
      <c r="J173" t="s">
        <v>383</v>
      </c>
      <c r="K173" t="s">
        <v>384</v>
      </c>
      <c r="L173" t="s">
        <v>37</v>
      </c>
      <c r="M173" t="s">
        <v>385</v>
      </c>
      <c r="N173" t="s">
        <v>907</v>
      </c>
      <c r="O173" t="s">
        <v>917</v>
      </c>
      <c r="P173" t="s">
        <v>83</v>
      </c>
    </row>
    <row r="174" spans="1:16">
      <c r="A174" t="s">
        <v>1029</v>
      </c>
      <c r="B174" t="s">
        <v>1026</v>
      </c>
      <c r="C174" t="s">
        <v>956</v>
      </c>
      <c r="D174">
        <v>55</v>
      </c>
      <c r="E174" t="s">
        <v>1020</v>
      </c>
      <c r="F174" t="s">
        <v>83</v>
      </c>
      <c r="G174" t="s">
        <v>1021</v>
      </c>
      <c r="H174" t="s">
        <v>327</v>
      </c>
      <c r="I174" t="s">
        <v>382</v>
      </c>
      <c r="J174" t="s">
        <v>383</v>
      </c>
      <c r="K174" t="s">
        <v>384</v>
      </c>
      <c r="L174" t="s">
        <v>37</v>
      </c>
      <c r="M174" t="s">
        <v>385</v>
      </c>
      <c r="N174" t="s">
        <v>907</v>
      </c>
      <c r="O174" t="s">
        <v>917</v>
      </c>
      <c r="P174" t="s">
        <v>83</v>
      </c>
    </row>
    <row r="175" spans="1:16">
      <c r="A175" t="s">
        <v>1018</v>
      </c>
      <c r="B175" t="s">
        <v>1019</v>
      </c>
      <c r="C175" t="s">
        <v>904</v>
      </c>
      <c r="D175">
        <v>57</v>
      </c>
      <c r="E175" t="s">
        <v>1020</v>
      </c>
      <c r="F175" t="s">
        <v>71</v>
      </c>
      <c r="G175" t="s">
        <v>1021</v>
      </c>
      <c r="H175" t="s">
        <v>327</v>
      </c>
      <c r="I175" t="s">
        <v>382</v>
      </c>
      <c r="J175" t="s">
        <v>383</v>
      </c>
      <c r="K175" t="s">
        <v>384</v>
      </c>
      <c r="L175" t="s">
        <v>37</v>
      </c>
      <c r="M175" t="s">
        <v>385</v>
      </c>
      <c r="N175" t="s">
        <v>907</v>
      </c>
      <c r="O175" t="s">
        <v>932</v>
      </c>
      <c r="P175" t="s">
        <v>71</v>
      </c>
    </row>
    <row r="176" spans="1:16">
      <c r="A176" t="s">
        <v>1022</v>
      </c>
      <c r="B176" t="s">
        <v>1019</v>
      </c>
      <c r="C176" t="s">
        <v>910</v>
      </c>
      <c r="D176">
        <v>59</v>
      </c>
      <c r="E176" t="s">
        <v>1020</v>
      </c>
      <c r="F176" t="s">
        <v>71</v>
      </c>
      <c r="G176" t="s">
        <v>1021</v>
      </c>
      <c r="H176" t="s">
        <v>327</v>
      </c>
      <c r="I176" t="s">
        <v>382</v>
      </c>
      <c r="J176" t="s">
        <v>383</v>
      </c>
      <c r="K176" t="s">
        <v>384</v>
      </c>
      <c r="L176" t="s">
        <v>37</v>
      </c>
      <c r="M176" t="s">
        <v>385</v>
      </c>
      <c r="N176" t="s">
        <v>907</v>
      </c>
      <c r="O176" t="s">
        <v>932</v>
      </c>
      <c r="P176" t="s">
        <v>71</v>
      </c>
    </row>
    <row r="177" spans="1:16">
      <c r="A177" t="s">
        <v>1023</v>
      </c>
      <c r="B177" t="s">
        <v>1019</v>
      </c>
      <c r="C177" t="s">
        <v>912</v>
      </c>
      <c r="D177">
        <v>61</v>
      </c>
      <c r="E177" t="s">
        <v>1020</v>
      </c>
      <c r="F177" t="s">
        <v>71</v>
      </c>
      <c r="G177" t="s">
        <v>1021</v>
      </c>
      <c r="H177" t="s">
        <v>327</v>
      </c>
      <c r="I177" t="s">
        <v>382</v>
      </c>
      <c r="J177" t="s">
        <v>383</v>
      </c>
      <c r="K177" t="s">
        <v>384</v>
      </c>
      <c r="L177" t="s">
        <v>37</v>
      </c>
      <c r="M177" t="s">
        <v>385</v>
      </c>
      <c r="N177" t="s">
        <v>907</v>
      </c>
      <c r="O177" t="s">
        <v>932</v>
      </c>
      <c r="P177" t="s">
        <v>71</v>
      </c>
    </row>
    <row r="178" spans="1:16">
      <c r="A178" t="s">
        <v>1024</v>
      </c>
      <c r="B178" t="s">
        <v>1019</v>
      </c>
      <c r="C178" t="s">
        <v>956</v>
      </c>
      <c r="D178">
        <v>55</v>
      </c>
      <c r="E178" t="s">
        <v>1020</v>
      </c>
      <c r="F178" t="s">
        <v>71</v>
      </c>
      <c r="G178" t="s">
        <v>1021</v>
      </c>
      <c r="H178" t="s">
        <v>327</v>
      </c>
      <c r="I178" t="s">
        <v>382</v>
      </c>
      <c r="J178" t="s">
        <v>383</v>
      </c>
      <c r="K178" t="s">
        <v>384</v>
      </c>
      <c r="L178" t="s">
        <v>37</v>
      </c>
      <c r="M178" t="s">
        <v>385</v>
      </c>
      <c r="N178" t="s">
        <v>907</v>
      </c>
      <c r="O178" t="s">
        <v>932</v>
      </c>
      <c r="P178" t="s">
        <v>71</v>
      </c>
    </row>
    <row r="179" spans="1:16">
      <c r="A179" t="s">
        <v>8017</v>
      </c>
      <c r="B179" t="s">
        <v>8018</v>
      </c>
      <c r="C179" t="s">
        <v>920</v>
      </c>
      <c r="D179">
        <v>58</v>
      </c>
      <c r="E179" t="s">
        <v>1020</v>
      </c>
      <c r="F179" t="s">
        <v>286</v>
      </c>
      <c r="G179" t="s">
        <v>8019</v>
      </c>
      <c r="H179" t="s">
        <v>327</v>
      </c>
      <c r="I179" t="s">
        <v>382</v>
      </c>
      <c r="J179" t="s">
        <v>383</v>
      </c>
      <c r="K179" t="s">
        <v>384</v>
      </c>
      <c r="L179" t="s">
        <v>37</v>
      </c>
      <c r="M179" t="s">
        <v>386</v>
      </c>
      <c r="N179" t="s">
        <v>907</v>
      </c>
      <c r="O179" t="s">
        <v>8020</v>
      </c>
      <c r="P179" t="s">
        <v>286</v>
      </c>
    </row>
    <row r="180" spans="1:16">
      <c r="A180" t="s">
        <v>2434</v>
      </c>
      <c r="B180" t="s">
        <v>2435</v>
      </c>
      <c r="C180" t="s">
        <v>904</v>
      </c>
      <c r="D180">
        <v>57</v>
      </c>
      <c r="E180" t="s">
        <v>2436</v>
      </c>
      <c r="F180" t="s">
        <v>53</v>
      </c>
      <c r="G180" t="s">
        <v>906</v>
      </c>
      <c r="H180" t="s">
        <v>327</v>
      </c>
      <c r="I180" t="s">
        <v>387</v>
      </c>
      <c r="J180" t="s">
        <v>383</v>
      </c>
      <c r="K180" t="s">
        <v>384</v>
      </c>
      <c r="L180" t="s">
        <v>43</v>
      </c>
      <c r="M180" t="s">
        <v>393</v>
      </c>
      <c r="N180" t="s">
        <v>907</v>
      </c>
      <c r="O180" t="s">
        <v>928</v>
      </c>
      <c r="P180" t="s">
        <v>53</v>
      </c>
    </row>
    <row r="181" spans="1:16">
      <c r="A181" t="s">
        <v>2437</v>
      </c>
      <c r="B181" t="s">
        <v>2435</v>
      </c>
      <c r="C181" t="s">
        <v>910</v>
      </c>
      <c r="D181">
        <v>59</v>
      </c>
      <c r="E181" t="s">
        <v>2436</v>
      </c>
      <c r="F181" t="s">
        <v>53</v>
      </c>
      <c r="G181" t="s">
        <v>906</v>
      </c>
      <c r="H181" t="s">
        <v>327</v>
      </c>
      <c r="I181" t="s">
        <v>387</v>
      </c>
      <c r="J181" t="s">
        <v>383</v>
      </c>
      <c r="K181" t="s">
        <v>384</v>
      </c>
      <c r="L181" t="s">
        <v>43</v>
      </c>
      <c r="M181" t="s">
        <v>393</v>
      </c>
      <c r="N181" t="s">
        <v>907</v>
      </c>
      <c r="O181" t="s">
        <v>928</v>
      </c>
      <c r="P181" t="s">
        <v>53</v>
      </c>
    </row>
    <row r="182" spans="1:16">
      <c r="A182" t="s">
        <v>2438</v>
      </c>
      <c r="B182" t="s">
        <v>2439</v>
      </c>
      <c r="C182" t="s">
        <v>904</v>
      </c>
      <c r="D182">
        <v>57</v>
      </c>
      <c r="E182" t="s">
        <v>2440</v>
      </c>
      <c r="F182" t="s">
        <v>91</v>
      </c>
      <c r="G182" t="s">
        <v>906</v>
      </c>
      <c r="H182" t="s">
        <v>327</v>
      </c>
      <c r="I182" t="s">
        <v>387</v>
      </c>
      <c r="J182" t="s">
        <v>383</v>
      </c>
      <c r="K182" t="s">
        <v>384</v>
      </c>
      <c r="L182" t="s">
        <v>43</v>
      </c>
      <c r="M182" t="s">
        <v>386</v>
      </c>
      <c r="N182" t="s">
        <v>907</v>
      </c>
      <c r="O182" t="s">
        <v>932</v>
      </c>
      <c r="P182" t="s">
        <v>91</v>
      </c>
    </row>
    <row r="183" spans="1:16">
      <c r="A183" t="s">
        <v>2441</v>
      </c>
      <c r="B183" t="s">
        <v>2439</v>
      </c>
      <c r="C183" t="s">
        <v>910</v>
      </c>
      <c r="D183">
        <v>59</v>
      </c>
      <c r="E183" t="s">
        <v>2440</v>
      </c>
      <c r="F183" t="s">
        <v>91</v>
      </c>
      <c r="G183" t="s">
        <v>906</v>
      </c>
      <c r="H183" t="s">
        <v>327</v>
      </c>
      <c r="I183" t="s">
        <v>387</v>
      </c>
      <c r="J183" t="s">
        <v>383</v>
      </c>
      <c r="K183" t="s">
        <v>384</v>
      </c>
      <c r="L183" t="s">
        <v>43</v>
      </c>
      <c r="M183" t="s">
        <v>386</v>
      </c>
      <c r="N183" t="s">
        <v>907</v>
      </c>
      <c r="O183" t="s">
        <v>932</v>
      </c>
      <c r="P183" t="s">
        <v>91</v>
      </c>
    </row>
    <row r="184" spans="1:16">
      <c r="A184" t="s">
        <v>2448</v>
      </c>
      <c r="B184" t="s">
        <v>2449</v>
      </c>
      <c r="C184" t="s">
        <v>956</v>
      </c>
      <c r="D184">
        <v>55</v>
      </c>
      <c r="E184" t="s">
        <v>2444</v>
      </c>
      <c r="F184" t="s">
        <v>63</v>
      </c>
      <c r="G184" t="s">
        <v>2445</v>
      </c>
      <c r="H184" t="s">
        <v>327</v>
      </c>
      <c r="I184" t="s">
        <v>382</v>
      </c>
      <c r="J184" t="s">
        <v>383</v>
      </c>
      <c r="K184" t="s">
        <v>384</v>
      </c>
      <c r="L184" t="s">
        <v>32</v>
      </c>
      <c r="M184" t="s">
        <v>385</v>
      </c>
      <c r="N184" t="s">
        <v>907</v>
      </c>
      <c r="O184" t="s">
        <v>1291</v>
      </c>
      <c r="P184" t="s">
        <v>63</v>
      </c>
    </row>
    <row r="185" spans="1:16">
      <c r="A185" t="s">
        <v>2450</v>
      </c>
      <c r="B185" t="s">
        <v>2449</v>
      </c>
      <c r="C185" t="s">
        <v>904</v>
      </c>
      <c r="D185">
        <v>57</v>
      </c>
      <c r="E185" t="s">
        <v>2444</v>
      </c>
      <c r="F185" t="s">
        <v>63</v>
      </c>
      <c r="G185" t="s">
        <v>2445</v>
      </c>
      <c r="H185" t="s">
        <v>327</v>
      </c>
      <c r="I185" t="s">
        <v>382</v>
      </c>
      <c r="J185" t="s">
        <v>383</v>
      </c>
      <c r="K185" t="s">
        <v>384</v>
      </c>
      <c r="L185" t="s">
        <v>32</v>
      </c>
      <c r="M185" t="s">
        <v>385</v>
      </c>
      <c r="N185" t="s">
        <v>907</v>
      </c>
      <c r="O185" t="s">
        <v>1291</v>
      </c>
      <c r="P185" t="s">
        <v>63</v>
      </c>
    </row>
    <row r="186" spans="1:16">
      <c r="A186" t="s">
        <v>2451</v>
      </c>
      <c r="B186" t="s">
        <v>2449</v>
      </c>
      <c r="C186" t="s">
        <v>910</v>
      </c>
      <c r="D186">
        <v>59</v>
      </c>
      <c r="E186" t="s">
        <v>2444</v>
      </c>
      <c r="F186" t="s">
        <v>63</v>
      </c>
      <c r="G186" t="s">
        <v>2445</v>
      </c>
      <c r="H186" t="s">
        <v>327</v>
      </c>
      <c r="I186" t="s">
        <v>382</v>
      </c>
      <c r="J186" t="s">
        <v>383</v>
      </c>
      <c r="K186" t="s">
        <v>384</v>
      </c>
      <c r="L186" t="s">
        <v>32</v>
      </c>
      <c r="M186" t="s">
        <v>385</v>
      </c>
      <c r="N186" t="s">
        <v>907</v>
      </c>
      <c r="O186" t="s">
        <v>1291</v>
      </c>
      <c r="P186" t="s">
        <v>63</v>
      </c>
    </row>
    <row r="187" spans="1:16">
      <c r="A187" t="s">
        <v>2452</v>
      </c>
      <c r="B187" t="s">
        <v>2449</v>
      </c>
      <c r="C187" t="s">
        <v>912</v>
      </c>
      <c r="D187">
        <v>61</v>
      </c>
      <c r="E187" t="s">
        <v>2444</v>
      </c>
      <c r="F187" t="s">
        <v>63</v>
      </c>
      <c r="G187" t="s">
        <v>2445</v>
      </c>
      <c r="H187" t="s">
        <v>327</v>
      </c>
      <c r="I187" t="s">
        <v>382</v>
      </c>
      <c r="J187" t="s">
        <v>383</v>
      </c>
      <c r="K187" t="s">
        <v>384</v>
      </c>
      <c r="L187" t="s">
        <v>32</v>
      </c>
      <c r="M187" t="s">
        <v>385</v>
      </c>
      <c r="N187" t="s">
        <v>907</v>
      </c>
      <c r="O187" t="s">
        <v>1291</v>
      </c>
      <c r="P187" t="s">
        <v>63</v>
      </c>
    </row>
    <row r="188" spans="1:16">
      <c r="A188" t="s">
        <v>2442</v>
      </c>
      <c r="B188" t="s">
        <v>2443</v>
      </c>
      <c r="C188" t="s">
        <v>904</v>
      </c>
      <c r="D188">
        <v>57</v>
      </c>
      <c r="E188" t="s">
        <v>2444</v>
      </c>
      <c r="F188" t="s">
        <v>91</v>
      </c>
      <c r="G188" t="s">
        <v>2445</v>
      </c>
      <c r="H188" t="s">
        <v>327</v>
      </c>
      <c r="I188" t="s">
        <v>382</v>
      </c>
      <c r="J188" t="s">
        <v>383</v>
      </c>
      <c r="K188" t="s">
        <v>384</v>
      </c>
      <c r="L188" t="s">
        <v>32</v>
      </c>
      <c r="M188" t="s">
        <v>385</v>
      </c>
      <c r="N188" t="s">
        <v>907</v>
      </c>
      <c r="O188" t="s">
        <v>932</v>
      </c>
      <c r="P188" t="s">
        <v>91</v>
      </c>
    </row>
    <row r="189" spans="1:16">
      <c r="A189" t="s">
        <v>2446</v>
      </c>
      <c r="B189" t="s">
        <v>2443</v>
      </c>
      <c r="C189" t="s">
        <v>910</v>
      </c>
      <c r="D189">
        <v>59</v>
      </c>
      <c r="E189" t="s">
        <v>2444</v>
      </c>
      <c r="F189" t="s">
        <v>91</v>
      </c>
      <c r="G189" t="s">
        <v>2445</v>
      </c>
      <c r="H189" t="s">
        <v>327</v>
      </c>
      <c r="I189" t="s">
        <v>382</v>
      </c>
      <c r="J189" t="s">
        <v>383</v>
      </c>
      <c r="K189" t="s">
        <v>384</v>
      </c>
      <c r="L189" t="s">
        <v>32</v>
      </c>
      <c r="M189" t="s">
        <v>385</v>
      </c>
      <c r="N189" t="s">
        <v>907</v>
      </c>
      <c r="O189" t="s">
        <v>932</v>
      </c>
      <c r="P189" t="s">
        <v>91</v>
      </c>
    </row>
    <row r="190" spans="1:16">
      <c r="A190" t="s">
        <v>2447</v>
      </c>
      <c r="B190" t="s">
        <v>2443</v>
      </c>
      <c r="C190" t="s">
        <v>912</v>
      </c>
      <c r="D190">
        <v>61</v>
      </c>
      <c r="E190" t="s">
        <v>2444</v>
      </c>
      <c r="F190" t="s">
        <v>91</v>
      </c>
      <c r="G190" t="s">
        <v>2445</v>
      </c>
      <c r="H190" t="s">
        <v>327</v>
      </c>
      <c r="I190" t="s">
        <v>382</v>
      </c>
      <c r="J190" t="s">
        <v>383</v>
      </c>
      <c r="K190" t="s">
        <v>384</v>
      </c>
      <c r="L190" t="s">
        <v>32</v>
      </c>
      <c r="M190" t="s">
        <v>385</v>
      </c>
      <c r="N190" t="s">
        <v>907</v>
      </c>
      <c r="O190" t="s">
        <v>932</v>
      </c>
      <c r="P190" t="s">
        <v>91</v>
      </c>
    </row>
    <row r="191" spans="1:16">
      <c r="A191" t="s">
        <v>2683</v>
      </c>
      <c r="B191" t="s">
        <v>2684</v>
      </c>
      <c r="C191" t="s">
        <v>956</v>
      </c>
      <c r="D191">
        <v>55</v>
      </c>
      <c r="E191" t="s">
        <v>2444</v>
      </c>
      <c r="F191" t="s">
        <v>217</v>
      </c>
      <c r="G191" t="s">
        <v>2445</v>
      </c>
      <c r="H191" t="s">
        <v>327</v>
      </c>
      <c r="I191" t="s">
        <v>382</v>
      </c>
      <c r="J191" t="s">
        <v>383</v>
      </c>
      <c r="K191" t="s">
        <v>384</v>
      </c>
      <c r="L191" t="s">
        <v>32</v>
      </c>
      <c r="M191" t="s">
        <v>385</v>
      </c>
      <c r="N191" t="s">
        <v>907</v>
      </c>
      <c r="O191" t="s">
        <v>1193</v>
      </c>
      <c r="P191" t="s">
        <v>199</v>
      </c>
    </row>
    <row r="192" spans="1:16">
      <c r="A192" t="s">
        <v>2685</v>
      </c>
      <c r="B192" t="s">
        <v>2684</v>
      </c>
      <c r="C192" t="s">
        <v>910</v>
      </c>
      <c r="D192">
        <v>59</v>
      </c>
      <c r="E192" t="s">
        <v>2444</v>
      </c>
      <c r="F192" t="s">
        <v>217</v>
      </c>
      <c r="G192" t="s">
        <v>2445</v>
      </c>
      <c r="H192" t="s">
        <v>327</v>
      </c>
      <c r="I192" t="s">
        <v>382</v>
      </c>
      <c r="J192" t="s">
        <v>383</v>
      </c>
      <c r="K192" t="s">
        <v>384</v>
      </c>
      <c r="L192" t="s">
        <v>32</v>
      </c>
      <c r="M192" t="s">
        <v>385</v>
      </c>
      <c r="N192" t="s">
        <v>907</v>
      </c>
      <c r="O192" t="s">
        <v>1193</v>
      </c>
      <c r="P192" t="s">
        <v>199</v>
      </c>
    </row>
    <row r="193" spans="1:16">
      <c r="A193" t="s">
        <v>2686</v>
      </c>
      <c r="B193" t="s">
        <v>2684</v>
      </c>
      <c r="C193" t="s">
        <v>912</v>
      </c>
      <c r="D193">
        <v>61</v>
      </c>
      <c r="E193" t="s">
        <v>2444</v>
      </c>
      <c r="F193" t="s">
        <v>217</v>
      </c>
      <c r="G193" t="s">
        <v>2445</v>
      </c>
      <c r="H193" t="s">
        <v>327</v>
      </c>
      <c r="I193" t="s">
        <v>382</v>
      </c>
      <c r="J193" t="s">
        <v>383</v>
      </c>
      <c r="K193" t="s">
        <v>384</v>
      </c>
      <c r="L193" t="s">
        <v>32</v>
      </c>
      <c r="M193" t="s">
        <v>385</v>
      </c>
      <c r="N193" t="s">
        <v>907</v>
      </c>
      <c r="O193" t="s">
        <v>1193</v>
      </c>
      <c r="P193" t="s">
        <v>199</v>
      </c>
    </row>
    <row r="194" spans="1:16">
      <c r="A194" t="s">
        <v>2687</v>
      </c>
      <c r="B194" t="s">
        <v>2684</v>
      </c>
      <c r="C194" t="s">
        <v>904</v>
      </c>
      <c r="D194">
        <v>57</v>
      </c>
      <c r="E194" t="s">
        <v>2444</v>
      </c>
      <c r="F194" t="s">
        <v>217</v>
      </c>
      <c r="G194" t="s">
        <v>2445</v>
      </c>
      <c r="H194" t="s">
        <v>327</v>
      </c>
      <c r="I194" t="s">
        <v>382</v>
      </c>
      <c r="J194" t="s">
        <v>383</v>
      </c>
      <c r="K194" t="s">
        <v>384</v>
      </c>
      <c r="L194" t="s">
        <v>32</v>
      </c>
      <c r="M194" t="s">
        <v>385</v>
      </c>
      <c r="N194" t="s">
        <v>907</v>
      </c>
      <c r="O194" t="s">
        <v>1193</v>
      </c>
      <c r="P194" t="s">
        <v>199</v>
      </c>
    </row>
    <row r="195" spans="1:16">
      <c r="A195" t="s">
        <v>2076</v>
      </c>
      <c r="B195" t="s">
        <v>2077</v>
      </c>
      <c r="C195" t="s">
        <v>904</v>
      </c>
      <c r="D195">
        <v>57</v>
      </c>
      <c r="E195" t="s">
        <v>2078</v>
      </c>
      <c r="F195" t="s">
        <v>60</v>
      </c>
      <c r="G195" t="s">
        <v>906</v>
      </c>
      <c r="H195" t="s">
        <v>327</v>
      </c>
      <c r="I195" t="s">
        <v>382</v>
      </c>
      <c r="J195" t="s">
        <v>383</v>
      </c>
      <c r="K195" t="s">
        <v>388</v>
      </c>
      <c r="L195" t="s">
        <v>43</v>
      </c>
      <c r="M195" t="s">
        <v>385</v>
      </c>
      <c r="N195" t="s">
        <v>907</v>
      </c>
      <c r="O195" t="s">
        <v>990</v>
      </c>
      <c r="P195" t="s">
        <v>60</v>
      </c>
    </row>
    <row r="196" spans="1:16">
      <c r="A196" t="s">
        <v>2079</v>
      </c>
      <c r="B196" t="s">
        <v>2077</v>
      </c>
      <c r="C196" t="s">
        <v>910</v>
      </c>
      <c r="D196">
        <v>59</v>
      </c>
      <c r="E196" t="s">
        <v>2078</v>
      </c>
      <c r="F196" t="s">
        <v>60</v>
      </c>
      <c r="G196" t="s">
        <v>906</v>
      </c>
      <c r="H196" t="s">
        <v>327</v>
      </c>
      <c r="I196" t="s">
        <v>382</v>
      </c>
      <c r="J196" t="s">
        <v>383</v>
      </c>
      <c r="K196" t="s">
        <v>388</v>
      </c>
      <c r="L196" t="s">
        <v>43</v>
      </c>
      <c r="M196" t="s">
        <v>385</v>
      </c>
      <c r="N196" t="s">
        <v>907</v>
      </c>
      <c r="O196" t="s">
        <v>990</v>
      </c>
      <c r="P196" t="s">
        <v>60</v>
      </c>
    </row>
    <row r="197" spans="1:16">
      <c r="A197" t="s">
        <v>2080</v>
      </c>
      <c r="B197" t="s">
        <v>2077</v>
      </c>
      <c r="C197" t="s">
        <v>920</v>
      </c>
      <c r="D197">
        <v>58</v>
      </c>
      <c r="E197" t="s">
        <v>2078</v>
      </c>
      <c r="F197" t="s">
        <v>60</v>
      </c>
      <c r="G197" t="s">
        <v>906</v>
      </c>
      <c r="H197" t="s">
        <v>327</v>
      </c>
      <c r="I197" t="s">
        <v>382</v>
      </c>
      <c r="J197" t="s">
        <v>383</v>
      </c>
      <c r="K197" t="s">
        <v>388</v>
      </c>
      <c r="L197" t="s">
        <v>43</v>
      </c>
      <c r="M197" t="s">
        <v>385</v>
      </c>
      <c r="N197" t="s">
        <v>907</v>
      </c>
      <c r="O197" t="s">
        <v>990</v>
      </c>
      <c r="P197" t="s">
        <v>60</v>
      </c>
    </row>
    <row r="198" spans="1:16">
      <c r="A198" t="s">
        <v>2081</v>
      </c>
      <c r="B198" t="s">
        <v>2077</v>
      </c>
      <c r="C198" t="s">
        <v>922</v>
      </c>
      <c r="D198">
        <v>60</v>
      </c>
      <c r="E198" t="s">
        <v>2078</v>
      </c>
      <c r="F198" t="s">
        <v>60</v>
      </c>
      <c r="G198" t="s">
        <v>906</v>
      </c>
      <c r="H198" t="s">
        <v>327</v>
      </c>
      <c r="I198" t="s">
        <v>382</v>
      </c>
      <c r="J198" t="s">
        <v>383</v>
      </c>
      <c r="K198" t="s">
        <v>388</v>
      </c>
      <c r="L198" t="s">
        <v>43</v>
      </c>
      <c r="M198" t="s">
        <v>385</v>
      </c>
      <c r="N198" t="s">
        <v>907</v>
      </c>
      <c r="O198" t="s">
        <v>990</v>
      </c>
      <c r="P198" t="s">
        <v>60</v>
      </c>
    </row>
    <row r="199" spans="1:16">
      <c r="A199" t="s">
        <v>8021</v>
      </c>
      <c r="B199" t="s">
        <v>8022</v>
      </c>
      <c r="C199" t="s">
        <v>920</v>
      </c>
      <c r="D199">
        <v>58</v>
      </c>
      <c r="E199" t="s">
        <v>2078</v>
      </c>
      <c r="F199" t="s">
        <v>195</v>
      </c>
      <c r="G199" t="s">
        <v>906</v>
      </c>
      <c r="H199" t="s">
        <v>327</v>
      </c>
      <c r="I199" t="s">
        <v>382</v>
      </c>
      <c r="J199" t="s">
        <v>383</v>
      </c>
      <c r="K199" t="s">
        <v>384</v>
      </c>
      <c r="L199" t="s">
        <v>43</v>
      </c>
      <c r="M199" t="s">
        <v>385</v>
      </c>
      <c r="N199" t="s">
        <v>907</v>
      </c>
      <c r="O199" t="s">
        <v>3430</v>
      </c>
      <c r="P199" t="s">
        <v>195</v>
      </c>
    </row>
    <row r="200" spans="1:16">
      <c r="A200" t="s">
        <v>2904</v>
      </c>
      <c r="B200" t="s">
        <v>2905</v>
      </c>
      <c r="C200" t="s">
        <v>904</v>
      </c>
      <c r="D200">
        <v>57</v>
      </c>
      <c r="E200" t="s">
        <v>2078</v>
      </c>
      <c r="F200" t="s">
        <v>83</v>
      </c>
      <c r="G200" t="s">
        <v>906</v>
      </c>
      <c r="H200" t="s">
        <v>327</v>
      </c>
      <c r="I200" t="s">
        <v>382</v>
      </c>
      <c r="J200" t="s">
        <v>383</v>
      </c>
      <c r="K200" t="s">
        <v>384</v>
      </c>
      <c r="L200" t="s">
        <v>43</v>
      </c>
      <c r="M200" t="s">
        <v>385</v>
      </c>
      <c r="N200" t="s">
        <v>907</v>
      </c>
      <c r="O200" t="s">
        <v>917</v>
      </c>
      <c r="P200" t="s">
        <v>83</v>
      </c>
    </row>
    <row r="201" spans="1:16">
      <c r="A201" t="s">
        <v>2906</v>
      </c>
      <c r="B201" t="s">
        <v>2905</v>
      </c>
      <c r="C201" t="s">
        <v>920</v>
      </c>
      <c r="D201">
        <v>58</v>
      </c>
      <c r="E201" t="s">
        <v>2078</v>
      </c>
      <c r="F201" t="s">
        <v>83</v>
      </c>
      <c r="G201" t="s">
        <v>906</v>
      </c>
      <c r="H201" t="s">
        <v>327</v>
      </c>
      <c r="I201" t="s">
        <v>382</v>
      </c>
      <c r="J201" t="s">
        <v>383</v>
      </c>
      <c r="K201" t="s">
        <v>384</v>
      </c>
      <c r="L201" t="s">
        <v>43</v>
      </c>
      <c r="M201" t="s">
        <v>385</v>
      </c>
      <c r="N201" t="s">
        <v>907</v>
      </c>
      <c r="O201" t="s">
        <v>917</v>
      </c>
      <c r="P201" t="s">
        <v>83</v>
      </c>
    </row>
    <row r="202" spans="1:16">
      <c r="A202" t="s">
        <v>2907</v>
      </c>
      <c r="B202" t="s">
        <v>2905</v>
      </c>
      <c r="C202" t="s">
        <v>910</v>
      </c>
      <c r="D202">
        <v>59</v>
      </c>
      <c r="E202" t="s">
        <v>2078</v>
      </c>
      <c r="F202" t="s">
        <v>83</v>
      </c>
      <c r="G202" t="s">
        <v>906</v>
      </c>
      <c r="H202" t="s">
        <v>327</v>
      </c>
      <c r="I202" t="s">
        <v>382</v>
      </c>
      <c r="J202" t="s">
        <v>383</v>
      </c>
      <c r="K202" t="s">
        <v>384</v>
      </c>
      <c r="L202" t="s">
        <v>43</v>
      </c>
      <c r="M202" t="s">
        <v>385</v>
      </c>
      <c r="N202" t="s">
        <v>907</v>
      </c>
      <c r="O202" t="s">
        <v>917</v>
      </c>
      <c r="P202" t="s">
        <v>83</v>
      </c>
    </row>
    <row r="203" spans="1:16">
      <c r="A203" t="s">
        <v>2908</v>
      </c>
      <c r="B203" t="s">
        <v>2905</v>
      </c>
      <c r="C203" t="s">
        <v>912</v>
      </c>
      <c r="D203">
        <v>61</v>
      </c>
      <c r="E203" t="s">
        <v>2078</v>
      </c>
      <c r="F203" t="s">
        <v>83</v>
      </c>
      <c r="G203" t="s">
        <v>906</v>
      </c>
      <c r="H203" t="s">
        <v>327</v>
      </c>
      <c r="I203" t="s">
        <v>382</v>
      </c>
      <c r="J203" t="s">
        <v>383</v>
      </c>
      <c r="K203" t="s">
        <v>384</v>
      </c>
      <c r="L203" t="s">
        <v>43</v>
      </c>
      <c r="M203" t="s">
        <v>385</v>
      </c>
      <c r="N203" t="s">
        <v>907</v>
      </c>
      <c r="O203" t="s">
        <v>917</v>
      </c>
      <c r="P203" t="s">
        <v>83</v>
      </c>
    </row>
    <row r="204" spans="1:16">
      <c r="A204" t="s">
        <v>7040</v>
      </c>
      <c r="B204" t="s">
        <v>7041</v>
      </c>
      <c r="C204" t="s">
        <v>956</v>
      </c>
      <c r="D204">
        <v>55</v>
      </c>
      <c r="E204" t="s">
        <v>2078</v>
      </c>
      <c r="F204" t="s">
        <v>55</v>
      </c>
      <c r="G204" t="s">
        <v>906</v>
      </c>
      <c r="H204" t="s">
        <v>327</v>
      </c>
      <c r="I204" t="s">
        <v>382</v>
      </c>
      <c r="J204" t="s">
        <v>383</v>
      </c>
      <c r="K204" t="s">
        <v>388</v>
      </c>
      <c r="L204" t="s">
        <v>43</v>
      </c>
      <c r="M204" t="s">
        <v>385</v>
      </c>
      <c r="N204" t="s">
        <v>907</v>
      </c>
      <c r="O204" t="s">
        <v>1003</v>
      </c>
      <c r="P204" t="s">
        <v>71</v>
      </c>
    </row>
    <row r="205" spans="1:16">
      <c r="A205" t="s">
        <v>7042</v>
      </c>
      <c r="B205" t="s">
        <v>7041</v>
      </c>
      <c r="C205" t="s">
        <v>920</v>
      </c>
      <c r="D205">
        <v>58</v>
      </c>
      <c r="E205" t="s">
        <v>2078</v>
      </c>
      <c r="F205" t="s">
        <v>55</v>
      </c>
      <c r="G205" t="s">
        <v>906</v>
      </c>
      <c r="H205" t="s">
        <v>327</v>
      </c>
      <c r="I205" t="s">
        <v>382</v>
      </c>
      <c r="J205" t="s">
        <v>383</v>
      </c>
      <c r="K205" t="s">
        <v>388</v>
      </c>
      <c r="L205" t="s">
        <v>43</v>
      </c>
      <c r="M205" t="s">
        <v>385</v>
      </c>
      <c r="N205" t="s">
        <v>907</v>
      </c>
      <c r="O205" t="s">
        <v>1003</v>
      </c>
      <c r="P205" t="s">
        <v>71</v>
      </c>
    </row>
    <row r="206" spans="1:16">
      <c r="A206" t="s">
        <v>7043</v>
      </c>
      <c r="B206" t="s">
        <v>7041</v>
      </c>
      <c r="C206" t="s">
        <v>922</v>
      </c>
      <c r="D206">
        <v>60</v>
      </c>
      <c r="E206" t="s">
        <v>2078</v>
      </c>
      <c r="F206" t="s">
        <v>55</v>
      </c>
      <c r="G206" t="s">
        <v>906</v>
      </c>
      <c r="H206" t="s">
        <v>327</v>
      </c>
      <c r="I206" t="s">
        <v>382</v>
      </c>
      <c r="J206" t="s">
        <v>383</v>
      </c>
      <c r="K206" t="s">
        <v>388</v>
      </c>
      <c r="L206" t="s">
        <v>43</v>
      </c>
      <c r="M206" t="s">
        <v>385</v>
      </c>
      <c r="N206" t="s">
        <v>907</v>
      </c>
      <c r="O206" t="s">
        <v>1003</v>
      </c>
      <c r="P206" t="s">
        <v>71</v>
      </c>
    </row>
    <row r="207" spans="1:16">
      <c r="A207" t="s">
        <v>7044</v>
      </c>
      <c r="B207" t="s">
        <v>7041</v>
      </c>
      <c r="C207" t="s">
        <v>904</v>
      </c>
      <c r="D207">
        <v>57</v>
      </c>
      <c r="E207" t="s">
        <v>2078</v>
      </c>
      <c r="F207" t="s">
        <v>55</v>
      </c>
      <c r="G207" t="s">
        <v>906</v>
      </c>
      <c r="H207" t="s">
        <v>327</v>
      </c>
      <c r="I207" t="s">
        <v>382</v>
      </c>
      <c r="J207" t="s">
        <v>383</v>
      </c>
      <c r="K207" t="s">
        <v>388</v>
      </c>
      <c r="L207" t="s">
        <v>43</v>
      </c>
      <c r="M207" t="s">
        <v>385</v>
      </c>
      <c r="N207" t="s">
        <v>907</v>
      </c>
      <c r="O207" t="s">
        <v>1003</v>
      </c>
      <c r="P207" t="s">
        <v>71</v>
      </c>
    </row>
    <row r="208" spans="1:16">
      <c r="A208" t="s">
        <v>7045</v>
      </c>
      <c r="B208" t="s">
        <v>7041</v>
      </c>
      <c r="C208" t="s">
        <v>910</v>
      </c>
      <c r="D208">
        <v>59</v>
      </c>
      <c r="E208" t="s">
        <v>2078</v>
      </c>
      <c r="F208" t="s">
        <v>55</v>
      </c>
      <c r="G208" t="s">
        <v>906</v>
      </c>
      <c r="H208" t="s">
        <v>327</v>
      </c>
      <c r="I208" t="s">
        <v>382</v>
      </c>
      <c r="J208" t="s">
        <v>383</v>
      </c>
      <c r="K208" t="s">
        <v>388</v>
      </c>
      <c r="L208" t="s">
        <v>43</v>
      </c>
      <c r="M208" t="s">
        <v>385</v>
      </c>
      <c r="N208" t="s">
        <v>907</v>
      </c>
      <c r="O208" t="s">
        <v>1003</v>
      </c>
      <c r="P208" t="s">
        <v>71</v>
      </c>
    </row>
    <row r="209" spans="1:16">
      <c r="A209" t="s">
        <v>7046</v>
      </c>
      <c r="B209" t="s">
        <v>7041</v>
      </c>
      <c r="C209" t="s">
        <v>912</v>
      </c>
      <c r="D209">
        <v>61</v>
      </c>
      <c r="E209" t="s">
        <v>2078</v>
      </c>
      <c r="F209" t="s">
        <v>55</v>
      </c>
      <c r="G209" t="s">
        <v>906</v>
      </c>
      <c r="H209" t="s">
        <v>327</v>
      </c>
      <c r="I209" t="s">
        <v>382</v>
      </c>
      <c r="J209" t="s">
        <v>383</v>
      </c>
      <c r="K209" t="s">
        <v>388</v>
      </c>
      <c r="L209" t="s">
        <v>43</v>
      </c>
      <c r="M209" t="s">
        <v>385</v>
      </c>
      <c r="N209" t="s">
        <v>907</v>
      </c>
      <c r="O209" t="s">
        <v>1003</v>
      </c>
      <c r="P209" t="s">
        <v>71</v>
      </c>
    </row>
    <row r="210" spans="1:16">
      <c r="A210" t="s">
        <v>7047</v>
      </c>
      <c r="B210" t="s">
        <v>7048</v>
      </c>
      <c r="C210" t="s">
        <v>956</v>
      </c>
      <c r="D210">
        <v>55</v>
      </c>
      <c r="E210" t="s">
        <v>2078</v>
      </c>
      <c r="F210" t="s">
        <v>53</v>
      </c>
      <c r="G210" t="s">
        <v>906</v>
      </c>
      <c r="H210" t="s">
        <v>327</v>
      </c>
      <c r="I210" t="s">
        <v>382</v>
      </c>
      <c r="J210" t="s">
        <v>383</v>
      </c>
      <c r="K210" t="s">
        <v>388</v>
      </c>
      <c r="L210" t="s">
        <v>43</v>
      </c>
      <c r="M210" t="s">
        <v>385</v>
      </c>
      <c r="N210" t="s">
        <v>907</v>
      </c>
      <c r="O210" t="s">
        <v>928</v>
      </c>
      <c r="P210" t="s">
        <v>53</v>
      </c>
    </row>
    <row r="211" spans="1:16">
      <c r="A211" t="s">
        <v>7049</v>
      </c>
      <c r="B211" t="s">
        <v>7048</v>
      </c>
      <c r="C211" t="s">
        <v>920</v>
      </c>
      <c r="D211">
        <v>58</v>
      </c>
      <c r="E211" t="s">
        <v>2078</v>
      </c>
      <c r="F211" t="s">
        <v>53</v>
      </c>
      <c r="G211" t="s">
        <v>906</v>
      </c>
      <c r="H211" t="s">
        <v>327</v>
      </c>
      <c r="I211" t="s">
        <v>382</v>
      </c>
      <c r="J211" t="s">
        <v>383</v>
      </c>
      <c r="K211" t="s">
        <v>388</v>
      </c>
      <c r="L211" t="s">
        <v>43</v>
      </c>
      <c r="M211" t="s">
        <v>385</v>
      </c>
      <c r="N211" t="s">
        <v>907</v>
      </c>
      <c r="O211" t="s">
        <v>928</v>
      </c>
      <c r="P211" t="s">
        <v>53</v>
      </c>
    </row>
    <row r="212" spans="1:16">
      <c r="A212" t="s">
        <v>7050</v>
      </c>
      <c r="B212" t="s">
        <v>7048</v>
      </c>
      <c r="C212" t="s">
        <v>915</v>
      </c>
      <c r="D212">
        <v>56</v>
      </c>
      <c r="E212" t="s">
        <v>2078</v>
      </c>
      <c r="F212" t="s">
        <v>53</v>
      </c>
      <c r="G212" t="s">
        <v>906</v>
      </c>
      <c r="H212" t="s">
        <v>327</v>
      </c>
      <c r="I212" t="s">
        <v>382</v>
      </c>
      <c r="J212" t="s">
        <v>383</v>
      </c>
      <c r="K212" t="s">
        <v>388</v>
      </c>
      <c r="L212" t="s">
        <v>43</v>
      </c>
      <c r="M212" t="s">
        <v>385</v>
      </c>
      <c r="N212" t="s">
        <v>907</v>
      </c>
      <c r="O212" t="s">
        <v>928</v>
      </c>
      <c r="P212" t="s">
        <v>53</v>
      </c>
    </row>
    <row r="213" spans="1:16">
      <c r="A213" t="s">
        <v>7051</v>
      </c>
      <c r="B213" t="s">
        <v>7048</v>
      </c>
      <c r="C213" t="s">
        <v>922</v>
      </c>
      <c r="D213">
        <v>60</v>
      </c>
      <c r="E213" t="s">
        <v>2078</v>
      </c>
      <c r="F213" t="s">
        <v>53</v>
      </c>
      <c r="G213" t="s">
        <v>906</v>
      </c>
      <c r="H213" t="s">
        <v>327</v>
      </c>
      <c r="I213" t="s">
        <v>382</v>
      </c>
      <c r="J213" t="s">
        <v>383</v>
      </c>
      <c r="K213" t="s">
        <v>388</v>
      </c>
      <c r="L213" t="s">
        <v>43</v>
      </c>
      <c r="M213" t="s">
        <v>385</v>
      </c>
      <c r="N213" t="s">
        <v>907</v>
      </c>
      <c r="O213" t="s">
        <v>928</v>
      </c>
      <c r="P213" t="s">
        <v>53</v>
      </c>
    </row>
    <row r="214" spans="1:16">
      <c r="A214" t="s">
        <v>7052</v>
      </c>
      <c r="B214" t="s">
        <v>7048</v>
      </c>
      <c r="C214" t="s">
        <v>904</v>
      </c>
      <c r="D214">
        <v>57</v>
      </c>
      <c r="E214" t="s">
        <v>2078</v>
      </c>
      <c r="F214" t="s">
        <v>53</v>
      </c>
      <c r="G214" t="s">
        <v>906</v>
      </c>
      <c r="H214" t="s">
        <v>327</v>
      </c>
      <c r="I214" t="s">
        <v>382</v>
      </c>
      <c r="J214" t="s">
        <v>383</v>
      </c>
      <c r="K214" t="s">
        <v>388</v>
      </c>
      <c r="L214" t="s">
        <v>43</v>
      </c>
      <c r="M214" t="s">
        <v>385</v>
      </c>
      <c r="N214" t="s">
        <v>907</v>
      </c>
      <c r="O214" t="s">
        <v>928</v>
      </c>
      <c r="P214" t="s">
        <v>53</v>
      </c>
    </row>
    <row r="215" spans="1:16">
      <c r="A215" t="s">
        <v>7053</v>
      </c>
      <c r="B215" t="s">
        <v>7048</v>
      </c>
      <c r="C215" t="s">
        <v>910</v>
      </c>
      <c r="D215">
        <v>59</v>
      </c>
      <c r="E215" t="s">
        <v>2078</v>
      </c>
      <c r="F215" t="s">
        <v>53</v>
      </c>
      <c r="G215" t="s">
        <v>906</v>
      </c>
      <c r="H215" t="s">
        <v>327</v>
      </c>
      <c r="I215" t="s">
        <v>382</v>
      </c>
      <c r="J215" t="s">
        <v>383</v>
      </c>
      <c r="K215" t="s">
        <v>388</v>
      </c>
      <c r="L215" t="s">
        <v>43</v>
      </c>
      <c r="M215" t="s">
        <v>385</v>
      </c>
      <c r="N215" t="s">
        <v>907</v>
      </c>
      <c r="O215" t="s">
        <v>928</v>
      </c>
      <c r="P215" t="s">
        <v>53</v>
      </c>
    </row>
    <row r="216" spans="1:16">
      <c r="A216" t="s">
        <v>7054</v>
      </c>
      <c r="B216" t="s">
        <v>7048</v>
      </c>
      <c r="C216" t="s">
        <v>912</v>
      </c>
      <c r="D216">
        <v>61</v>
      </c>
      <c r="E216" t="s">
        <v>2078</v>
      </c>
      <c r="F216" t="s">
        <v>53</v>
      </c>
      <c r="G216" t="s">
        <v>906</v>
      </c>
      <c r="H216" t="s">
        <v>327</v>
      </c>
      <c r="I216" t="s">
        <v>382</v>
      </c>
      <c r="J216" t="s">
        <v>383</v>
      </c>
      <c r="K216" t="s">
        <v>388</v>
      </c>
      <c r="L216" t="s">
        <v>43</v>
      </c>
      <c r="M216" t="s">
        <v>385</v>
      </c>
      <c r="N216" t="s">
        <v>907</v>
      </c>
      <c r="O216" t="s">
        <v>928</v>
      </c>
      <c r="P216" t="s">
        <v>53</v>
      </c>
    </row>
    <row r="217" spans="1:16">
      <c r="A217" t="s">
        <v>1233</v>
      </c>
      <c r="B217" t="s">
        <v>1234</v>
      </c>
      <c r="C217" t="s">
        <v>904</v>
      </c>
      <c r="D217">
        <v>57</v>
      </c>
      <c r="E217" t="s">
        <v>1228</v>
      </c>
      <c r="F217" t="s">
        <v>86</v>
      </c>
      <c r="G217" t="s">
        <v>1229</v>
      </c>
      <c r="H217" t="s">
        <v>327</v>
      </c>
      <c r="I217" t="s">
        <v>382</v>
      </c>
      <c r="J217" t="s">
        <v>383</v>
      </c>
      <c r="K217" t="s">
        <v>388</v>
      </c>
      <c r="L217" t="s">
        <v>44</v>
      </c>
      <c r="M217" t="s">
        <v>385</v>
      </c>
      <c r="N217" t="s">
        <v>907</v>
      </c>
      <c r="O217" t="s">
        <v>1033</v>
      </c>
      <c r="P217" t="s">
        <v>86</v>
      </c>
    </row>
    <row r="218" spans="1:16">
      <c r="A218" t="s">
        <v>1235</v>
      </c>
      <c r="B218" t="s">
        <v>1234</v>
      </c>
      <c r="C218" t="s">
        <v>920</v>
      </c>
      <c r="D218">
        <v>58</v>
      </c>
      <c r="E218" t="s">
        <v>1228</v>
      </c>
      <c r="F218" t="s">
        <v>86</v>
      </c>
      <c r="G218" t="s">
        <v>1229</v>
      </c>
      <c r="H218" t="s">
        <v>327</v>
      </c>
      <c r="I218" t="s">
        <v>382</v>
      </c>
      <c r="J218" t="s">
        <v>383</v>
      </c>
      <c r="K218" t="s">
        <v>388</v>
      </c>
      <c r="L218" t="s">
        <v>44</v>
      </c>
      <c r="M218" t="s">
        <v>385</v>
      </c>
      <c r="N218" t="s">
        <v>907</v>
      </c>
      <c r="O218" t="s">
        <v>1033</v>
      </c>
      <c r="P218" t="s">
        <v>86</v>
      </c>
    </row>
    <row r="219" spans="1:16">
      <c r="A219" t="s">
        <v>1236</v>
      </c>
      <c r="B219" t="s">
        <v>1234</v>
      </c>
      <c r="C219" t="s">
        <v>910</v>
      </c>
      <c r="D219">
        <v>59</v>
      </c>
      <c r="E219" t="s">
        <v>1228</v>
      </c>
      <c r="F219" t="s">
        <v>86</v>
      </c>
      <c r="G219" t="s">
        <v>1229</v>
      </c>
      <c r="H219" t="s">
        <v>327</v>
      </c>
      <c r="I219" t="s">
        <v>382</v>
      </c>
      <c r="J219" t="s">
        <v>383</v>
      </c>
      <c r="K219" t="s">
        <v>388</v>
      </c>
      <c r="L219" t="s">
        <v>44</v>
      </c>
      <c r="M219" t="s">
        <v>385</v>
      </c>
      <c r="N219" t="s">
        <v>907</v>
      </c>
      <c r="O219" t="s">
        <v>1033</v>
      </c>
      <c r="P219" t="s">
        <v>86</v>
      </c>
    </row>
    <row r="220" spans="1:16">
      <c r="A220" t="s">
        <v>1237</v>
      </c>
      <c r="B220" t="s">
        <v>1234</v>
      </c>
      <c r="C220" t="s">
        <v>922</v>
      </c>
      <c r="D220">
        <v>60</v>
      </c>
      <c r="E220" t="s">
        <v>1228</v>
      </c>
      <c r="F220" t="s">
        <v>86</v>
      </c>
      <c r="G220" t="s">
        <v>1229</v>
      </c>
      <c r="H220" t="s">
        <v>327</v>
      </c>
      <c r="I220" t="s">
        <v>382</v>
      </c>
      <c r="J220" t="s">
        <v>383</v>
      </c>
      <c r="K220" t="s">
        <v>388</v>
      </c>
      <c r="L220" t="s">
        <v>44</v>
      </c>
      <c r="M220" t="s">
        <v>385</v>
      </c>
      <c r="N220" t="s">
        <v>907</v>
      </c>
      <c r="O220" t="s">
        <v>1033</v>
      </c>
      <c r="P220" t="s">
        <v>86</v>
      </c>
    </row>
    <row r="221" spans="1:16">
      <c r="A221" t="s">
        <v>1238</v>
      </c>
      <c r="B221" t="s">
        <v>1234</v>
      </c>
      <c r="C221" t="s">
        <v>912</v>
      </c>
      <c r="D221">
        <v>61</v>
      </c>
      <c r="E221" t="s">
        <v>1228</v>
      </c>
      <c r="F221" t="s">
        <v>86</v>
      </c>
      <c r="G221" t="s">
        <v>1229</v>
      </c>
      <c r="H221" t="s">
        <v>327</v>
      </c>
      <c r="I221" t="s">
        <v>382</v>
      </c>
      <c r="J221" t="s">
        <v>383</v>
      </c>
      <c r="K221" t="s">
        <v>388</v>
      </c>
      <c r="L221" t="s">
        <v>44</v>
      </c>
      <c r="M221" t="s">
        <v>385</v>
      </c>
      <c r="N221" t="s">
        <v>907</v>
      </c>
      <c r="O221" t="s">
        <v>1033</v>
      </c>
      <c r="P221" t="s">
        <v>86</v>
      </c>
    </row>
    <row r="222" spans="1:16">
      <c r="A222" t="s">
        <v>1226</v>
      </c>
      <c r="B222" t="s">
        <v>1227</v>
      </c>
      <c r="C222" t="s">
        <v>904</v>
      </c>
      <c r="D222">
        <v>57</v>
      </c>
      <c r="E222" t="s">
        <v>1228</v>
      </c>
      <c r="F222" t="s">
        <v>55</v>
      </c>
      <c r="G222" t="s">
        <v>1229</v>
      </c>
      <c r="H222" t="s">
        <v>327</v>
      </c>
      <c r="I222" t="s">
        <v>382</v>
      </c>
      <c r="J222" t="s">
        <v>383</v>
      </c>
      <c r="K222" t="s">
        <v>388</v>
      </c>
      <c r="L222" t="s">
        <v>44</v>
      </c>
      <c r="M222" t="s">
        <v>385</v>
      </c>
      <c r="N222" t="s">
        <v>907</v>
      </c>
      <c r="O222" t="s">
        <v>932</v>
      </c>
      <c r="P222" t="s">
        <v>71</v>
      </c>
    </row>
    <row r="223" spans="1:16">
      <c r="A223" t="s">
        <v>1230</v>
      </c>
      <c r="B223" t="s">
        <v>1227</v>
      </c>
      <c r="C223" t="s">
        <v>920</v>
      </c>
      <c r="D223">
        <v>58</v>
      </c>
      <c r="E223" t="s">
        <v>1228</v>
      </c>
      <c r="F223" t="s">
        <v>55</v>
      </c>
      <c r="G223" t="s">
        <v>1229</v>
      </c>
      <c r="H223" t="s">
        <v>327</v>
      </c>
      <c r="I223" t="s">
        <v>382</v>
      </c>
      <c r="J223" t="s">
        <v>383</v>
      </c>
      <c r="K223" t="s">
        <v>388</v>
      </c>
      <c r="L223" t="s">
        <v>44</v>
      </c>
      <c r="M223" t="s">
        <v>385</v>
      </c>
      <c r="N223" t="s">
        <v>907</v>
      </c>
      <c r="O223" t="s">
        <v>932</v>
      </c>
      <c r="P223" t="s">
        <v>71</v>
      </c>
    </row>
    <row r="224" spans="1:16">
      <c r="A224" t="s">
        <v>1231</v>
      </c>
      <c r="B224" t="s">
        <v>1227</v>
      </c>
      <c r="C224" t="s">
        <v>910</v>
      </c>
      <c r="D224">
        <v>59</v>
      </c>
      <c r="E224" t="s">
        <v>1228</v>
      </c>
      <c r="F224" t="s">
        <v>55</v>
      </c>
      <c r="G224" t="s">
        <v>1229</v>
      </c>
      <c r="H224" t="s">
        <v>327</v>
      </c>
      <c r="I224" t="s">
        <v>382</v>
      </c>
      <c r="J224" t="s">
        <v>383</v>
      </c>
      <c r="K224" t="s">
        <v>388</v>
      </c>
      <c r="L224" t="s">
        <v>44</v>
      </c>
      <c r="M224" t="s">
        <v>385</v>
      </c>
      <c r="N224" t="s">
        <v>907</v>
      </c>
      <c r="O224" t="s">
        <v>932</v>
      </c>
      <c r="P224" t="s">
        <v>71</v>
      </c>
    </row>
    <row r="225" spans="1:16">
      <c r="A225" t="s">
        <v>1232</v>
      </c>
      <c r="B225" t="s">
        <v>1227</v>
      </c>
      <c r="C225" t="s">
        <v>912</v>
      </c>
      <c r="D225">
        <v>61</v>
      </c>
      <c r="E225" t="s">
        <v>1228</v>
      </c>
      <c r="F225" t="s">
        <v>55</v>
      </c>
      <c r="G225" t="s">
        <v>1229</v>
      </c>
      <c r="H225" t="s">
        <v>327</v>
      </c>
      <c r="I225" t="s">
        <v>382</v>
      </c>
      <c r="J225" t="s">
        <v>383</v>
      </c>
      <c r="K225" t="s">
        <v>388</v>
      </c>
      <c r="L225" t="s">
        <v>44</v>
      </c>
      <c r="M225" t="s">
        <v>385</v>
      </c>
      <c r="N225" t="s">
        <v>907</v>
      </c>
      <c r="O225" t="s">
        <v>932</v>
      </c>
      <c r="P225" t="s">
        <v>71</v>
      </c>
    </row>
    <row r="226" spans="1:16">
      <c r="A226" t="s">
        <v>7900</v>
      </c>
      <c r="B226" t="s">
        <v>7901</v>
      </c>
      <c r="C226" t="s">
        <v>956</v>
      </c>
      <c r="D226">
        <v>55</v>
      </c>
      <c r="E226" t="s">
        <v>1228</v>
      </c>
      <c r="F226" t="s">
        <v>53</v>
      </c>
      <c r="G226" t="s">
        <v>1229</v>
      </c>
      <c r="H226" t="s">
        <v>327</v>
      </c>
      <c r="I226" t="s">
        <v>382</v>
      </c>
      <c r="J226" t="s">
        <v>383</v>
      </c>
      <c r="K226" t="s">
        <v>388</v>
      </c>
      <c r="L226" t="s">
        <v>44</v>
      </c>
      <c r="M226" t="s">
        <v>385</v>
      </c>
      <c r="N226" t="s">
        <v>907</v>
      </c>
      <c r="O226" t="s">
        <v>928</v>
      </c>
      <c r="P226" t="s">
        <v>53</v>
      </c>
    </row>
    <row r="227" spans="1:16">
      <c r="A227" t="s">
        <v>7902</v>
      </c>
      <c r="B227" t="s">
        <v>7901</v>
      </c>
      <c r="C227" t="s">
        <v>915</v>
      </c>
      <c r="D227">
        <v>56</v>
      </c>
      <c r="E227" t="s">
        <v>1228</v>
      </c>
      <c r="F227" t="s">
        <v>53</v>
      </c>
      <c r="G227" t="s">
        <v>1229</v>
      </c>
      <c r="H227" t="s">
        <v>327</v>
      </c>
      <c r="I227" t="s">
        <v>382</v>
      </c>
      <c r="J227" t="s">
        <v>383</v>
      </c>
      <c r="K227" t="s">
        <v>388</v>
      </c>
      <c r="L227" t="s">
        <v>44</v>
      </c>
      <c r="M227" t="s">
        <v>385</v>
      </c>
      <c r="N227" t="s">
        <v>907</v>
      </c>
      <c r="O227" t="s">
        <v>928</v>
      </c>
      <c r="P227" t="s">
        <v>53</v>
      </c>
    </row>
    <row r="228" spans="1:16">
      <c r="A228" t="s">
        <v>7903</v>
      </c>
      <c r="B228" t="s">
        <v>7901</v>
      </c>
      <c r="C228" t="s">
        <v>920</v>
      </c>
      <c r="D228">
        <v>58</v>
      </c>
      <c r="E228" t="s">
        <v>1228</v>
      </c>
      <c r="F228" t="s">
        <v>53</v>
      </c>
      <c r="G228" t="s">
        <v>1229</v>
      </c>
      <c r="H228" t="s">
        <v>327</v>
      </c>
      <c r="I228" t="s">
        <v>382</v>
      </c>
      <c r="J228" t="s">
        <v>383</v>
      </c>
      <c r="K228" t="s">
        <v>388</v>
      </c>
      <c r="L228" t="s">
        <v>44</v>
      </c>
      <c r="M228" t="s">
        <v>385</v>
      </c>
      <c r="N228" t="s">
        <v>907</v>
      </c>
      <c r="O228" t="s">
        <v>928</v>
      </c>
      <c r="P228" t="s">
        <v>53</v>
      </c>
    </row>
    <row r="229" spans="1:16">
      <c r="A229" t="s">
        <v>7904</v>
      </c>
      <c r="B229" t="s">
        <v>7901</v>
      </c>
      <c r="C229" t="s">
        <v>922</v>
      </c>
      <c r="D229">
        <v>60</v>
      </c>
      <c r="E229" t="s">
        <v>1228</v>
      </c>
      <c r="F229" t="s">
        <v>53</v>
      </c>
      <c r="G229" t="s">
        <v>1229</v>
      </c>
      <c r="H229" t="s">
        <v>327</v>
      </c>
      <c r="I229" t="s">
        <v>382</v>
      </c>
      <c r="J229" t="s">
        <v>383</v>
      </c>
      <c r="K229" t="s">
        <v>388</v>
      </c>
      <c r="L229" t="s">
        <v>44</v>
      </c>
      <c r="M229" t="s">
        <v>385</v>
      </c>
      <c r="N229" t="s">
        <v>907</v>
      </c>
      <c r="O229" t="s">
        <v>928</v>
      </c>
      <c r="P229" t="s">
        <v>53</v>
      </c>
    </row>
    <row r="230" spans="1:16">
      <c r="A230" t="s">
        <v>7905</v>
      </c>
      <c r="B230" t="s">
        <v>7901</v>
      </c>
      <c r="C230" t="s">
        <v>1046</v>
      </c>
      <c r="D230">
        <v>62</v>
      </c>
      <c r="E230" t="s">
        <v>1228</v>
      </c>
      <c r="F230" t="s">
        <v>53</v>
      </c>
      <c r="G230" t="s">
        <v>1229</v>
      </c>
      <c r="H230" t="s">
        <v>327</v>
      </c>
      <c r="I230" t="s">
        <v>382</v>
      </c>
      <c r="J230" t="s">
        <v>383</v>
      </c>
      <c r="K230" t="s">
        <v>388</v>
      </c>
      <c r="L230" t="s">
        <v>44</v>
      </c>
      <c r="M230" t="s">
        <v>385</v>
      </c>
      <c r="N230" t="s">
        <v>907</v>
      </c>
      <c r="O230" t="s">
        <v>928</v>
      </c>
      <c r="P230" t="s">
        <v>53</v>
      </c>
    </row>
    <row r="231" spans="1:16">
      <c r="A231" t="s">
        <v>7906</v>
      </c>
      <c r="B231" t="s">
        <v>7901</v>
      </c>
      <c r="C231" t="s">
        <v>904</v>
      </c>
      <c r="D231">
        <v>57</v>
      </c>
      <c r="E231" t="s">
        <v>1228</v>
      </c>
      <c r="F231" t="s">
        <v>53</v>
      </c>
      <c r="G231" t="s">
        <v>1229</v>
      </c>
      <c r="H231" t="s">
        <v>327</v>
      </c>
      <c r="I231" t="s">
        <v>382</v>
      </c>
      <c r="J231" t="s">
        <v>383</v>
      </c>
      <c r="K231" t="s">
        <v>388</v>
      </c>
      <c r="L231" t="s">
        <v>44</v>
      </c>
      <c r="M231" t="s">
        <v>385</v>
      </c>
      <c r="N231" t="s">
        <v>907</v>
      </c>
      <c r="O231" t="s">
        <v>928</v>
      </c>
      <c r="P231" t="s">
        <v>53</v>
      </c>
    </row>
    <row r="232" spans="1:16">
      <c r="A232" t="s">
        <v>7907</v>
      </c>
      <c r="B232" t="s">
        <v>7901</v>
      </c>
      <c r="C232" t="s">
        <v>910</v>
      </c>
      <c r="D232">
        <v>59</v>
      </c>
      <c r="E232" t="s">
        <v>1228</v>
      </c>
      <c r="F232" t="s">
        <v>53</v>
      </c>
      <c r="G232" t="s">
        <v>1229</v>
      </c>
      <c r="H232" t="s">
        <v>327</v>
      </c>
      <c r="I232" t="s">
        <v>382</v>
      </c>
      <c r="J232" t="s">
        <v>383</v>
      </c>
      <c r="K232" t="s">
        <v>388</v>
      </c>
      <c r="L232" t="s">
        <v>44</v>
      </c>
      <c r="M232" t="s">
        <v>385</v>
      </c>
      <c r="N232" t="s">
        <v>907</v>
      </c>
      <c r="O232" t="s">
        <v>928</v>
      </c>
      <c r="P232" t="s">
        <v>53</v>
      </c>
    </row>
    <row r="233" spans="1:16">
      <c r="A233" t="s">
        <v>7908</v>
      </c>
      <c r="B233" t="s">
        <v>7901</v>
      </c>
      <c r="C233" t="s">
        <v>912</v>
      </c>
      <c r="D233">
        <v>61</v>
      </c>
      <c r="E233" t="s">
        <v>1228</v>
      </c>
      <c r="F233" t="s">
        <v>53</v>
      </c>
      <c r="G233" t="s">
        <v>1229</v>
      </c>
      <c r="H233" t="s">
        <v>327</v>
      </c>
      <c r="I233" t="s">
        <v>382</v>
      </c>
      <c r="J233" t="s">
        <v>383</v>
      </c>
      <c r="K233" t="s">
        <v>388</v>
      </c>
      <c r="L233" t="s">
        <v>44</v>
      </c>
      <c r="M233" t="s">
        <v>385</v>
      </c>
      <c r="N233" t="s">
        <v>907</v>
      </c>
      <c r="O233" t="s">
        <v>928</v>
      </c>
      <c r="P233" t="s">
        <v>53</v>
      </c>
    </row>
    <row r="234" spans="1:16">
      <c r="A234" t="s">
        <v>7218</v>
      </c>
      <c r="B234" t="s">
        <v>7219</v>
      </c>
      <c r="C234" t="s">
        <v>920</v>
      </c>
      <c r="D234">
        <v>58</v>
      </c>
      <c r="E234" t="s">
        <v>7220</v>
      </c>
      <c r="F234" t="s">
        <v>245</v>
      </c>
      <c r="G234" t="s">
        <v>1265</v>
      </c>
      <c r="H234" t="s">
        <v>327</v>
      </c>
      <c r="I234" t="s">
        <v>382</v>
      </c>
      <c r="J234" t="s">
        <v>383</v>
      </c>
      <c r="K234" t="s">
        <v>388</v>
      </c>
      <c r="L234" t="s">
        <v>44</v>
      </c>
      <c r="M234" t="s">
        <v>385</v>
      </c>
      <c r="N234" t="s">
        <v>907</v>
      </c>
      <c r="O234" t="s">
        <v>917</v>
      </c>
      <c r="P234" t="s">
        <v>83</v>
      </c>
    </row>
    <row r="235" spans="1:16">
      <c r="A235" t="s">
        <v>1248</v>
      </c>
      <c r="B235" t="s">
        <v>1249</v>
      </c>
      <c r="C235" t="s">
        <v>915</v>
      </c>
      <c r="D235">
        <v>56</v>
      </c>
      <c r="E235" t="s">
        <v>1241</v>
      </c>
      <c r="F235" t="s">
        <v>86</v>
      </c>
      <c r="G235" t="s">
        <v>1242</v>
      </c>
      <c r="H235" t="s">
        <v>327</v>
      </c>
      <c r="I235" t="s">
        <v>382</v>
      </c>
      <c r="J235" t="s">
        <v>383</v>
      </c>
      <c r="K235" t="s">
        <v>388</v>
      </c>
      <c r="L235" t="s">
        <v>44</v>
      </c>
      <c r="M235" t="s">
        <v>385</v>
      </c>
      <c r="N235" t="s">
        <v>907</v>
      </c>
      <c r="O235" t="s">
        <v>1033</v>
      </c>
      <c r="P235" t="s">
        <v>86</v>
      </c>
    </row>
    <row r="236" spans="1:16">
      <c r="A236" t="s">
        <v>1250</v>
      </c>
      <c r="B236" t="s">
        <v>1249</v>
      </c>
      <c r="C236" t="s">
        <v>904</v>
      </c>
      <c r="D236">
        <v>57</v>
      </c>
      <c r="E236" t="s">
        <v>1241</v>
      </c>
      <c r="F236" t="s">
        <v>86</v>
      </c>
      <c r="G236" t="s">
        <v>1242</v>
      </c>
      <c r="H236" t="s">
        <v>327</v>
      </c>
      <c r="I236" t="s">
        <v>382</v>
      </c>
      <c r="J236" t="s">
        <v>383</v>
      </c>
      <c r="K236" t="s">
        <v>388</v>
      </c>
      <c r="L236" t="s">
        <v>44</v>
      </c>
      <c r="M236" t="s">
        <v>385</v>
      </c>
      <c r="N236" t="s">
        <v>907</v>
      </c>
      <c r="O236" t="s">
        <v>1033</v>
      </c>
      <c r="P236" t="s">
        <v>86</v>
      </c>
    </row>
    <row r="237" spans="1:16">
      <c r="A237" t="s">
        <v>1251</v>
      </c>
      <c r="B237" t="s">
        <v>1249</v>
      </c>
      <c r="C237" t="s">
        <v>920</v>
      </c>
      <c r="D237">
        <v>58</v>
      </c>
      <c r="E237" t="s">
        <v>1241</v>
      </c>
      <c r="F237" t="s">
        <v>86</v>
      </c>
      <c r="G237" t="s">
        <v>1242</v>
      </c>
      <c r="H237" t="s">
        <v>327</v>
      </c>
      <c r="I237" t="s">
        <v>382</v>
      </c>
      <c r="J237" t="s">
        <v>383</v>
      </c>
      <c r="K237" t="s">
        <v>388</v>
      </c>
      <c r="L237" t="s">
        <v>44</v>
      </c>
      <c r="M237" t="s">
        <v>385</v>
      </c>
      <c r="N237" t="s">
        <v>907</v>
      </c>
      <c r="O237" t="s">
        <v>1033</v>
      </c>
      <c r="P237" t="s">
        <v>86</v>
      </c>
    </row>
    <row r="238" spans="1:16">
      <c r="A238" t="s">
        <v>1252</v>
      </c>
      <c r="B238" t="s">
        <v>1249</v>
      </c>
      <c r="C238" t="s">
        <v>910</v>
      </c>
      <c r="D238">
        <v>59</v>
      </c>
      <c r="E238" t="s">
        <v>1241</v>
      </c>
      <c r="F238" t="s">
        <v>86</v>
      </c>
      <c r="G238" t="s">
        <v>1242</v>
      </c>
      <c r="H238" t="s">
        <v>327</v>
      </c>
      <c r="I238" t="s">
        <v>382</v>
      </c>
      <c r="J238" t="s">
        <v>383</v>
      </c>
      <c r="K238" t="s">
        <v>388</v>
      </c>
      <c r="L238" t="s">
        <v>44</v>
      </c>
      <c r="M238" t="s">
        <v>385</v>
      </c>
      <c r="N238" t="s">
        <v>907</v>
      </c>
      <c r="O238" t="s">
        <v>1033</v>
      </c>
      <c r="P238" t="s">
        <v>86</v>
      </c>
    </row>
    <row r="239" spans="1:16">
      <c r="A239" t="s">
        <v>1253</v>
      </c>
      <c r="B239" t="s">
        <v>1249</v>
      </c>
      <c r="C239" t="s">
        <v>922</v>
      </c>
      <c r="D239">
        <v>60</v>
      </c>
      <c r="E239" t="s">
        <v>1241</v>
      </c>
      <c r="F239" t="s">
        <v>86</v>
      </c>
      <c r="G239" t="s">
        <v>1242</v>
      </c>
      <c r="H239" t="s">
        <v>327</v>
      </c>
      <c r="I239" t="s">
        <v>382</v>
      </c>
      <c r="J239" t="s">
        <v>383</v>
      </c>
      <c r="K239" t="s">
        <v>388</v>
      </c>
      <c r="L239" t="s">
        <v>44</v>
      </c>
      <c r="M239" t="s">
        <v>385</v>
      </c>
      <c r="N239" t="s">
        <v>907</v>
      </c>
      <c r="O239" t="s">
        <v>1033</v>
      </c>
      <c r="P239" t="s">
        <v>86</v>
      </c>
    </row>
    <row r="240" spans="1:16">
      <c r="A240" t="s">
        <v>1254</v>
      </c>
      <c r="B240" t="s">
        <v>1249</v>
      </c>
      <c r="C240" t="s">
        <v>912</v>
      </c>
      <c r="D240">
        <v>61</v>
      </c>
      <c r="E240" t="s">
        <v>1241</v>
      </c>
      <c r="F240" t="s">
        <v>86</v>
      </c>
      <c r="G240" t="s">
        <v>1242</v>
      </c>
      <c r="H240" t="s">
        <v>327</v>
      </c>
      <c r="I240" t="s">
        <v>382</v>
      </c>
      <c r="J240" t="s">
        <v>383</v>
      </c>
      <c r="K240" t="s">
        <v>388</v>
      </c>
      <c r="L240" t="s">
        <v>44</v>
      </c>
      <c r="M240" t="s">
        <v>385</v>
      </c>
      <c r="N240" t="s">
        <v>907</v>
      </c>
      <c r="O240" t="s">
        <v>1033</v>
      </c>
      <c r="P240" t="s">
        <v>86</v>
      </c>
    </row>
    <row r="241" spans="1:16">
      <c r="A241" t="s">
        <v>1239</v>
      </c>
      <c r="B241" t="s">
        <v>1240</v>
      </c>
      <c r="C241" t="s">
        <v>915</v>
      </c>
      <c r="D241">
        <v>56</v>
      </c>
      <c r="E241" t="s">
        <v>1241</v>
      </c>
      <c r="F241" t="s">
        <v>55</v>
      </c>
      <c r="G241" t="s">
        <v>1242</v>
      </c>
      <c r="H241" t="s">
        <v>327</v>
      </c>
      <c r="I241" t="s">
        <v>382</v>
      </c>
      <c r="J241" t="s">
        <v>383</v>
      </c>
      <c r="K241" t="s">
        <v>388</v>
      </c>
      <c r="L241" t="s">
        <v>44</v>
      </c>
      <c r="M241" t="s">
        <v>385</v>
      </c>
      <c r="N241" t="s">
        <v>907</v>
      </c>
      <c r="O241" t="s">
        <v>932</v>
      </c>
      <c r="P241" t="s">
        <v>71</v>
      </c>
    </row>
    <row r="242" spans="1:16">
      <c r="A242" t="s">
        <v>1243</v>
      </c>
      <c r="B242" t="s">
        <v>1240</v>
      </c>
      <c r="C242" t="s">
        <v>904</v>
      </c>
      <c r="D242">
        <v>57</v>
      </c>
      <c r="E242" t="s">
        <v>1241</v>
      </c>
      <c r="F242" t="s">
        <v>55</v>
      </c>
      <c r="G242" t="s">
        <v>1242</v>
      </c>
      <c r="H242" t="s">
        <v>327</v>
      </c>
      <c r="I242" t="s">
        <v>382</v>
      </c>
      <c r="J242" t="s">
        <v>383</v>
      </c>
      <c r="K242" t="s">
        <v>388</v>
      </c>
      <c r="L242" t="s">
        <v>44</v>
      </c>
      <c r="M242" t="s">
        <v>385</v>
      </c>
      <c r="N242" t="s">
        <v>907</v>
      </c>
      <c r="O242" t="s">
        <v>932</v>
      </c>
      <c r="P242" t="s">
        <v>71</v>
      </c>
    </row>
    <row r="243" spans="1:16">
      <c r="A243" t="s">
        <v>1244</v>
      </c>
      <c r="B243" t="s">
        <v>1240</v>
      </c>
      <c r="C243" t="s">
        <v>920</v>
      </c>
      <c r="D243">
        <v>58</v>
      </c>
      <c r="E243" t="s">
        <v>1241</v>
      </c>
      <c r="F243" t="s">
        <v>55</v>
      </c>
      <c r="G243" t="s">
        <v>1242</v>
      </c>
      <c r="H243" t="s">
        <v>327</v>
      </c>
      <c r="I243" t="s">
        <v>382</v>
      </c>
      <c r="J243" t="s">
        <v>383</v>
      </c>
      <c r="K243" t="s">
        <v>388</v>
      </c>
      <c r="L243" t="s">
        <v>44</v>
      </c>
      <c r="M243" t="s">
        <v>385</v>
      </c>
      <c r="N243" t="s">
        <v>907</v>
      </c>
      <c r="O243" t="s">
        <v>932</v>
      </c>
      <c r="P243" t="s">
        <v>71</v>
      </c>
    </row>
    <row r="244" spans="1:16">
      <c r="A244" t="s">
        <v>1245</v>
      </c>
      <c r="B244" t="s">
        <v>1240</v>
      </c>
      <c r="C244" t="s">
        <v>910</v>
      </c>
      <c r="D244">
        <v>59</v>
      </c>
      <c r="E244" t="s">
        <v>1241</v>
      </c>
      <c r="F244" t="s">
        <v>55</v>
      </c>
      <c r="G244" t="s">
        <v>1242</v>
      </c>
      <c r="H244" t="s">
        <v>327</v>
      </c>
      <c r="I244" t="s">
        <v>382</v>
      </c>
      <c r="J244" t="s">
        <v>383</v>
      </c>
      <c r="K244" t="s">
        <v>388</v>
      </c>
      <c r="L244" t="s">
        <v>44</v>
      </c>
      <c r="M244" t="s">
        <v>385</v>
      </c>
      <c r="N244" t="s">
        <v>907</v>
      </c>
      <c r="O244" t="s">
        <v>932</v>
      </c>
      <c r="P244" t="s">
        <v>71</v>
      </c>
    </row>
    <row r="245" spans="1:16">
      <c r="A245" t="s">
        <v>1246</v>
      </c>
      <c r="B245" t="s">
        <v>1240</v>
      </c>
      <c r="C245" t="s">
        <v>922</v>
      </c>
      <c r="D245">
        <v>60</v>
      </c>
      <c r="E245" t="s">
        <v>1241</v>
      </c>
      <c r="F245" t="s">
        <v>55</v>
      </c>
      <c r="G245" t="s">
        <v>1242</v>
      </c>
      <c r="H245" t="s">
        <v>327</v>
      </c>
      <c r="I245" t="s">
        <v>382</v>
      </c>
      <c r="J245" t="s">
        <v>383</v>
      </c>
      <c r="K245" t="s">
        <v>388</v>
      </c>
      <c r="L245" t="s">
        <v>44</v>
      </c>
      <c r="M245" t="s">
        <v>385</v>
      </c>
      <c r="N245" t="s">
        <v>907</v>
      </c>
      <c r="O245" t="s">
        <v>932</v>
      </c>
      <c r="P245" t="s">
        <v>71</v>
      </c>
    </row>
    <row r="246" spans="1:16">
      <c r="A246" t="s">
        <v>1247</v>
      </c>
      <c r="B246" t="s">
        <v>1240</v>
      </c>
      <c r="C246" t="s">
        <v>912</v>
      </c>
      <c r="D246">
        <v>61</v>
      </c>
      <c r="E246" t="s">
        <v>1241</v>
      </c>
      <c r="F246" t="s">
        <v>55</v>
      </c>
      <c r="G246" t="s">
        <v>1242</v>
      </c>
      <c r="H246" t="s">
        <v>327</v>
      </c>
      <c r="I246" t="s">
        <v>382</v>
      </c>
      <c r="J246" t="s">
        <v>383</v>
      </c>
      <c r="K246" t="s">
        <v>388</v>
      </c>
      <c r="L246" t="s">
        <v>44</v>
      </c>
      <c r="M246" t="s">
        <v>385</v>
      </c>
      <c r="N246" t="s">
        <v>907</v>
      </c>
      <c r="O246" t="s">
        <v>932</v>
      </c>
      <c r="P246" t="s">
        <v>71</v>
      </c>
    </row>
    <row r="247" spans="1:16">
      <c r="A247" t="s">
        <v>2915</v>
      </c>
      <c r="B247" t="s">
        <v>2916</v>
      </c>
      <c r="C247" t="s">
        <v>904</v>
      </c>
      <c r="D247">
        <v>57</v>
      </c>
      <c r="E247" t="s">
        <v>2911</v>
      </c>
      <c r="F247" t="s">
        <v>55</v>
      </c>
      <c r="G247" t="s">
        <v>1486</v>
      </c>
      <c r="H247" t="s">
        <v>327</v>
      </c>
      <c r="I247" t="s">
        <v>382</v>
      </c>
      <c r="J247" t="s">
        <v>383</v>
      </c>
      <c r="K247" t="s">
        <v>388</v>
      </c>
      <c r="M247" t="s">
        <v>385</v>
      </c>
      <c r="N247" t="s">
        <v>907</v>
      </c>
      <c r="O247" t="s">
        <v>1003</v>
      </c>
      <c r="P247" t="s">
        <v>71</v>
      </c>
    </row>
    <row r="248" spans="1:16">
      <c r="A248" t="s">
        <v>2917</v>
      </c>
      <c r="B248" t="s">
        <v>2916</v>
      </c>
      <c r="C248" t="s">
        <v>910</v>
      </c>
      <c r="D248">
        <v>59</v>
      </c>
      <c r="E248" t="s">
        <v>2911</v>
      </c>
      <c r="F248" t="s">
        <v>55</v>
      </c>
      <c r="G248" t="s">
        <v>1486</v>
      </c>
      <c r="H248" t="s">
        <v>327</v>
      </c>
      <c r="I248" t="s">
        <v>382</v>
      </c>
      <c r="J248" t="s">
        <v>383</v>
      </c>
      <c r="K248" t="s">
        <v>388</v>
      </c>
      <c r="M248" t="s">
        <v>385</v>
      </c>
      <c r="N248" t="s">
        <v>907</v>
      </c>
      <c r="O248" t="s">
        <v>1003</v>
      </c>
      <c r="P248" t="s">
        <v>71</v>
      </c>
    </row>
    <row r="249" spans="1:16">
      <c r="A249" t="s">
        <v>2918</v>
      </c>
      <c r="B249" t="s">
        <v>2916</v>
      </c>
      <c r="C249" t="s">
        <v>912</v>
      </c>
      <c r="D249">
        <v>61</v>
      </c>
      <c r="E249" t="s">
        <v>2911</v>
      </c>
      <c r="F249" t="s">
        <v>55</v>
      </c>
      <c r="G249" t="s">
        <v>1486</v>
      </c>
      <c r="H249" t="s">
        <v>327</v>
      </c>
      <c r="I249" t="s">
        <v>382</v>
      </c>
      <c r="J249" t="s">
        <v>383</v>
      </c>
      <c r="K249" t="s">
        <v>388</v>
      </c>
      <c r="M249" t="s">
        <v>385</v>
      </c>
      <c r="N249" t="s">
        <v>907</v>
      </c>
      <c r="O249" t="s">
        <v>1003</v>
      </c>
      <c r="P249" t="s">
        <v>71</v>
      </c>
    </row>
    <row r="250" spans="1:16">
      <c r="A250" t="s">
        <v>2909</v>
      </c>
      <c r="B250" t="s">
        <v>2910</v>
      </c>
      <c r="C250" t="s">
        <v>904</v>
      </c>
      <c r="D250">
        <v>57</v>
      </c>
      <c r="E250" t="s">
        <v>2911</v>
      </c>
      <c r="F250" t="s">
        <v>53</v>
      </c>
      <c r="G250" t="s">
        <v>1486</v>
      </c>
      <c r="H250" t="s">
        <v>327</v>
      </c>
      <c r="I250" t="s">
        <v>382</v>
      </c>
      <c r="J250" t="s">
        <v>383</v>
      </c>
      <c r="K250" t="s">
        <v>388</v>
      </c>
      <c r="M250" t="s">
        <v>385</v>
      </c>
      <c r="N250" t="s">
        <v>907</v>
      </c>
      <c r="O250" t="s">
        <v>928</v>
      </c>
      <c r="P250" t="s">
        <v>53</v>
      </c>
    </row>
    <row r="251" spans="1:16">
      <c r="A251" t="s">
        <v>2912</v>
      </c>
      <c r="B251" t="s">
        <v>2910</v>
      </c>
      <c r="C251" t="s">
        <v>920</v>
      </c>
      <c r="D251">
        <v>58</v>
      </c>
      <c r="E251" t="s">
        <v>2911</v>
      </c>
      <c r="F251" t="s">
        <v>53</v>
      </c>
      <c r="G251" t="s">
        <v>1486</v>
      </c>
      <c r="H251" t="s">
        <v>327</v>
      </c>
      <c r="I251" t="s">
        <v>382</v>
      </c>
      <c r="J251" t="s">
        <v>383</v>
      </c>
      <c r="K251" t="s">
        <v>388</v>
      </c>
      <c r="M251" t="s">
        <v>385</v>
      </c>
      <c r="N251" t="s">
        <v>907</v>
      </c>
      <c r="O251" t="s">
        <v>928</v>
      </c>
      <c r="P251" t="s">
        <v>53</v>
      </c>
    </row>
    <row r="252" spans="1:16">
      <c r="A252" t="s">
        <v>2913</v>
      </c>
      <c r="B252" t="s">
        <v>2910</v>
      </c>
      <c r="C252" t="s">
        <v>910</v>
      </c>
      <c r="D252">
        <v>59</v>
      </c>
      <c r="E252" t="s">
        <v>2911</v>
      </c>
      <c r="F252" t="s">
        <v>53</v>
      </c>
      <c r="G252" t="s">
        <v>1486</v>
      </c>
      <c r="H252" t="s">
        <v>327</v>
      </c>
      <c r="I252" t="s">
        <v>382</v>
      </c>
      <c r="J252" t="s">
        <v>383</v>
      </c>
      <c r="K252" t="s">
        <v>388</v>
      </c>
      <c r="M252" t="s">
        <v>385</v>
      </c>
      <c r="N252" t="s">
        <v>907</v>
      </c>
      <c r="O252" t="s">
        <v>928</v>
      </c>
      <c r="P252" t="s">
        <v>53</v>
      </c>
    </row>
    <row r="253" spans="1:16">
      <c r="A253" t="s">
        <v>2914</v>
      </c>
      <c r="B253" t="s">
        <v>2910</v>
      </c>
      <c r="C253" t="s">
        <v>912</v>
      </c>
      <c r="D253">
        <v>61</v>
      </c>
      <c r="E253" t="s">
        <v>2911</v>
      </c>
      <c r="F253" t="s">
        <v>53</v>
      </c>
      <c r="G253" t="s">
        <v>1486</v>
      </c>
      <c r="H253" t="s">
        <v>327</v>
      </c>
      <c r="I253" t="s">
        <v>382</v>
      </c>
      <c r="J253" t="s">
        <v>383</v>
      </c>
      <c r="K253" t="s">
        <v>388</v>
      </c>
      <c r="M253" t="s">
        <v>385</v>
      </c>
      <c r="N253" t="s">
        <v>907</v>
      </c>
      <c r="O253" t="s">
        <v>928</v>
      </c>
      <c r="P253" t="s">
        <v>53</v>
      </c>
    </row>
    <row r="254" spans="1:16">
      <c r="A254" t="s">
        <v>1030</v>
      </c>
      <c r="B254" t="s">
        <v>1031</v>
      </c>
      <c r="C254" t="s">
        <v>904</v>
      </c>
      <c r="D254">
        <v>57</v>
      </c>
      <c r="E254" t="s">
        <v>1032</v>
      </c>
      <c r="F254" t="s">
        <v>86</v>
      </c>
      <c r="G254" t="s">
        <v>906</v>
      </c>
      <c r="H254" t="s">
        <v>327</v>
      </c>
      <c r="I254" t="s">
        <v>382</v>
      </c>
      <c r="J254" t="s">
        <v>383</v>
      </c>
      <c r="K254" t="s">
        <v>384</v>
      </c>
      <c r="L254" t="s">
        <v>43</v>
      </c>
      <c r="M254" t="s">
        <v>385</v>
      </c>
      <c r="N254" t="s">
        <v>907</v>
      </c>
      <c r="O254" t="s">
        <v>1033</v>
      </c>
      <c r="P254" t="s">
        <v>86</v>
      </c>
    </row>
    <row r="255" spans="1:16">
      <c r="A255" t="s">
        <v>1034</v>
      </c>
      <c r="B255" t="s">
        <v>1031</v>
      </c>
      <c r="C255" t="s">
        <v>910</v>
      </c>
      <c r="D255">
        <v>59</v>
      </c>
      <c r="E255" t="s">
        <v>1032</v>
      </c>
      <c r="F255" t="s">
        <v>86</v>
      </c>
      <c r="G255" t="s">
        <v>906</v>
      </c>
      <c r="H255" t="s">
        <v>327</v>
      </c>
      <c r="I255" t="s">
        <v>382</v>
      </c>
      <c r="J255" t="s">
        <v>383</v>
      </c>
      <c r="K255" t="s">
        <v>384</v>
      </c>
      <c r="L255" t="s">
        <v>43</v>
      </c>
      <c r="M255" t="s">
        <v>385</v>
      </c>
      <c r="N255" t="s">
        <v>907</v>
      </c>
      <c r="O255" t="s">
        <v>1033</v>
      </c>
      <c r="P255" t="s">
        <v>86</v>
      </c>
    </row>
    <row r="256" spans="1:16">
      <c r="A256" t="s">
        <v>1035</v>
      </c>
      <c r="B256" t="s">
        <v>1031</v>
      </c>
      <c r="C256" t="s">
        <v>912</v>
      </c>
      <c r="D256">
        <v>61</v>
      </c>
      <c r="E256" t="s">
        <v>1032</v>
      </c>
      <c r="F256" t="s">
        <v>86</v>
      </c>
      <c r="G256" t="s">
        <v>906</v>
      </c>
      <c r="H256" t="s">
        <v>327</v>
      </c>
      <c r="I256" t="s">
        <v>382</v>
      </c>
      <c r="J256" t="s">
        <v>383</v>
      </c>
      <c r="K256" t="s">
        <v>384</v>
      </c>
      <c r="L256" t="s">
        <v>43</v>
      </c>
      <c r="M256" t="s">
        <v>385</v>
      </c>
      <c r="N256" t="s">
        <v>907</v>
      </c>
      <c r="O256" t="s">
        <v>1033</v>
      </c>
      <c r="P256" t="s">
        <v>86</v>
      </c>
    </row>
    <row r="257" spans="1:17">
      <c r="A257" t="s">
        <v>7509</v>
      </c>
      <c r="B257" t="s">
        <v>7510</v>
      </c>
      <c r="C257" t="s">
        <v>910</v>
      </c>
      <c r="D257">
        <v>59</v>
      </c>
      <c r="E257" t="s">
        <v>1032</v>
      </c>
      <c r="F257" t="s">
        <v>226</v>
      </c>
      <c r="G257" t="s">
        <v>906</v>
      </c>
      <c r="H257" t="s">
        <v>327</v>
      </c>
      <c r="I257" t="s">
        <v>382</v>
      </c>
      <c r="J257" t="s">
        <v>383</v>
      </c>
      <c r="K257" t="s">
        <v>384</v>
      </c>
      <c r="L257" t="s">
        <v>43</v>
      </c>
      <c r="M257" t="s">
        <v>392</v>
      </c>
      <c r="N257" t="s">
        <v>907</v>
      </c>
      <c r="O257" t="s">
        <v>937</v>
      </c>
      <c r="P257" t="s">
        <v>86</v>
      </c>
      <c r="Q257" t="s">
        <v>8505</v>
      </c>
    </row>
    <row r="258" spans="1:17">
      <c r="A258" t="s">
        <v>2082</v>
      </c>
      <c r="B258" t="s">
        <v>2083</v>
      </c>
      <c r="C258" t="s">
        <v>956</v>
      </c>
      <c r="D258">
        <v>55</v>
      </c>
      <c r="E258" t="s">
        <v>1032</v>
      </c>
      <c r="F258" t="s">
        <v>290</v>
      </c>
      <c r="G258" t="s">
        <v>906</v>
      </c>
      <c r="H258" t="s">
        <v>327</v>
      </c>
      <c r="I258" t="s">
        <v>382</v>
      </c>
      <c r="J258" t="s">
        <v>383</v>
      </c>
      <c r="K258" t="s">
        <v>384</v>
      </c>
      <c r="L258" t="s">
        <v>43</v>
      </c>
      <c r="M258" t="s">
        <v>393</v>
      </c>
      <c r="N258" t="s">
        <v>907</v>
      </c>
      <c r="O258" t="s">
        <v>2084</v>
      </c>
      <c r="P258" t="s">
        <v>195</v>
      </c>
    </row>
    <row r="259" spans="1:17">
      <c r="A259" t="s">
        <v>2085</v>
      </c>
      <c r="B259" t="s">
        <v>2083</v>
      </c>
      <c r="C259" t="s">
        <v>904</v>
      </c>
      <c r="D259">
        <v>57</v>
      </c>
      <c r="E259" t="s">
        <v>1032</v>
      </c>
      <c r="F259" t="s">
        <v>290</v>
      </c>
      <c r="G259" t="s">
        <v>906</v>
      </c>
      <c r="H259" t="s">
        <v>327</v>
      </c>
      <c r="I259" t="s">
        <v>382</v>
      </c>
      <c r="J259" t="s">
        <v>383</v>
      </c>
      <c r="K259" t="s">
        <v>384</v>
      </c>
      <c r="L259" t="s">
        <v>43</v>
      </c>
      <c r="M259" t="s">
        <v>393</v>
      </c>
      <c r="N259" t="s">
        <v>907</v>
      </c>
      <c r="O259" t="s">
        <v>2084</v>
      </c>
      <c r="P259" t="s">
        <v>195</v>
      </c>
    </row>
    <row r="260" spans="1:17">
      <c r="A260" t="s">
        <v>2086</v>
      </c>
      <c r="B260" t="s">
        <v>2083</v>
      </c>
      <c r="C260" t="s">
        <v>910</v>
      </c>
      <c r="D260">
        <v>59</v>
      </c>
      <c r="E260" t="s">
        <v>1032</v>
      </c>
      <c r="F260" t="s">
        <v>290</v>
      </c>
      <c r="G260" t="s">
        <v>906</v>
      </c>
      <c r="H260" t="s">
        <v>327</v>
      </c>
      <c r="I260" t="s">
        <v>382</v>
      </c>
      <c r="J260" t="s">
        <v>383</v>
      </c>
      <c r="K260" t="s">
        <v>384</v>
      </c>
      <c r="L260" t="s">
        <v>43</v>
      </c>
      <c r="M260" t="s">
        <v>393</v>
      </c>
      <c r="N260" t="s">
        <v>907</v>
      </c>
      <c r="O260" t="s">
        <v>2084</v>
      </c>
      <c r="P260" t="s">
        <v>195</v>
      </c>
    </row>
    <row r="261" spans="1:17">
      <c r="A261" t="s">
        <v>2087</v>
      </c>
      <c r="B261" t="s">
        <v>2083</v>
      </c>
      <c r="C261" t="s">
        <v>912</v>
      </c>
      <c r="D261">
        <v>61</v>
      </c>
      <c r="E261" t="s">
        <v>1032</v>
      </c>
      <c r="F261" t="s">
        <v>290</v>
      </c>
      <c r="G261" t="s">
        <v>906</v>
      </c>
      <c r="H261" t="s">
        <v>327</v>
      </c>
      <c r="I261" t="s">
        <v>382</v>
      </c>
      <c r="J261" t="s">
        <v>383</v>
      </c>
      <c r="K261" t="s">
        <v>384</v>
      </c>
      <c r="L261" t="s">
        <v>43</v>
      </c>
      <c r="M261" t="s">
        <v>393</v>
      </c>
      <c r="N261" t="s">
        <v>907</v>
      </c>
      <c r="O261" t="s">
        <v>2084</v>
      </c>
      <c r="P261" t="s">
        <v>195</v>
      </c>
    </row>
    <row r="262" spans="1:17">
      <c r="A262" t="s">
        <v>8023</v>
      </c>
      <c r="B262" t="s">
        <v>8024</v>
      </c>
      <c r="C262" t="s">
        <v>904</v>
      </c>
      <c r="D262">
        <v>57</v>
      </c>
      <c r="E262" t="s">
        <v>2478</v>
      </c>
      <c r="F262" t="s">
        <v>63</v>
      </c>
      <c r="G262" t="s">
        <v>2479</v>
      </c>
      <c r="H262" t="s">
        <v>327</v>
      </c>
      <c r="I262" t="s">
        <v>382</v>
      </c>
      <c r="J262" t="s">
        <v>383</v>
      </c>
      <c r="K262" t="s">
        <v>384</v>
      </c>
      <c r="L262" t="s">
        <v>43</v>
      </c>
      <c r="M262" t="s">
        <v>385</v>
      </c>
      <c r="N262" t="s">
        <v>907</v>
      </c>
      <c r="O262" t="s">
        <v>1291</v>
      </c>
      <c r="P262" t="s">
        <v>63</v>
      </c>
    </row>
    <row r="263" spans="1:17">
      <c r="A263" t="s">
        <v>8025</v>
      </c>
      <c r="B263" t="s">
        <v>8024</v>
      </c>
      <c r="C263" t="s">
        <v>920</v>
      </c>
      <c r="D263">
        <v>58</v>
      </c>
      <c r="E263" t="s">
        <v>2478</v>
      </c>
      <c r="F263" t="s">
        <v>63</v>
      </c>
      <c r="G263" t="s">
        <v>2479</v>
      </c>
      <c r="H263" t="s">
        <v>327</v>
      </c>
      <c r="I263" t="s">
        <v>382</v>
      </c>
      <c r="J263" t="s">
        <v>383</v>
      </c>
      <c r="K263" t="s">
        <v>384</v>
      </c>
      <c r="L263" t="s">
        <v>43</v>
      </c>
      <c r="M263" t="s">
        <v>385</v>
      </c>
      <c r="N263" t="s">
        <v>907</v>
      </c>
      <c r="O263" t="s">
        <v>1291</v>
      </c>
      <c r="P263" t="s">
        <v>63</v>
      </c>
    </row>
    <row r="264" spans="1:17">
      <c r="A264" t="s">
        <v>2476</v>
      </c>
      <c r="B264" t="s">
        <v>2477</v>
      </c>
      <c r="C264" t="s">
        <v>904</v>
      </c>
      <c r="D264">
        <v>57</v>
      </c>
      <c r="E264" t="s">
        <v>2478</v>
      </c>
      <c r="F264" t="s">
        <v>221</v>
      </c>
      <c r="G264" t="s">
        <v>2479</v>
      </c>
      <c r="H264" t="s">
        <v>327</v>
      </c>
      <c r="I264" t="s">
        <v>382</v>
      </c>
      <c r="J264" t="s">
        <v>383</v>
      </c>
      <c r="K264" t="s">
        <v>384</v>
      </c>
      <c r="L264" t="s">
        <v>43</v>
      </c>
      <c r="M264" t="s">
        <v>385</v>
      </c>
      <c r="N264" t="s">
        <v>907</v>
      </c>
      <c r="O264" t="s">
        <v>937</v>
      </c>
      <c r="P264" t="s">
        <v>63</v>
      </c>
    </row>
    <row r="265" spans="1:17">
      <c r="A265" t="s">
        <v>7491</v>
      </c>
      <c r="B265" t="s">
        <v>7492</v>
      </c>
      <c r="C265" t="s">
        <v>956</v>
      </c>
      <c r="D265">
        <v>55</v>
      </c>
      <c r="E265" t="s">
        <v>2478</v>
      </c>
      <c r="F265" t="s">
        <v>55</v>
      </c>
      <c r="G265" t="s">
        <v>906</v>
      </c>
      <c r="H265" t="s">
        <v>327</v>
      </c>
      <c r="I265" t="s">
        <v>382</v>
      </c>
      <c r="J265" t="s">
        <v>383</v>
      </c>
      <c r="K265" t="s">
        <v>384</v>
      </c>
      <c r="L265" t="s">
        <v>43</v>
      </c>
      <c r="M265" t="s">
        <v>385</v>
      </c>
      <c r="N265" t="s">
        <v>907</v>
      </c>
      <c r="O265" t="s">
        <v>1003</v>
      </c>
      <c r="P265" t="s">
        <v>71</v>
      </c>
      <c r="Q265" t="s">
        <v>8505</v>
      </c>
    </row>
    <row r="266" spans="1:17">
      <c r="A266" t="s">
        <v>7493</v>
      </c>
      <c r="B266" t="s">
        <v>7492</v>
      </c>
      <c r="C266" t="s">
        <v>915</v>
      </c>
      <c r="D266">
        <v>56</v>
      </c>
      <c r="E266" t="s">
        <v>2478</v>
      </c>
      <c r="F266" t="s">
        <v>55</v>
      </c>
      <c r="G266" t="s">
        <v>906</v>
      </c>
      <c r="H266" t="s">
        <v>327</v>
      </c>
      <c r="I266" t="s">
        <v>382</v>
      </c>
      <c r="J266" t="s">
        <v>383</v>
      </c>
      <c r="K266" t="s">
        <v>384</v>
      </c>
      <c r="L266" t="s">
        <v>43</v>
      </c>
      <c r="M266" t="s">
        <v>385</v>
      </c>
      <c r="N266" t="s">
        <v>907</v>
      </c>
      <c r="O266" t="s">
        <v>1003</v>
      </c>
      <c r="P266" t="s">
        <v>71</v>
      </c>
      <c r="Q266" t="s">
        <v>8505</v>
      </c>
    </row>
    <row r="267" spans="1:17">
      <c r="A267" t="s">
        <v>7494</v>
      </c>
      <c r="B267" t="s">
        <v>7492</v>
      </c>
      <c r="C267" t="s">
        <v>904</v>
      </c>
      <c r="D267">
        <v>57</v>
      </c>
      <c r="E267" t="s">
        <v>2478</v>
      </c>
      <c r="F267" t="s">
        <v>55</v>
      </c>
      <c r="G267" t="s">
        <v>906</v>
      </c>
      <c r="H267" t="s">
        <v>327</v>
      </c>
      <c r="I267" t="s">
        <v>382</v>
      </c>
      <c r="J267" t="s">
        <v>383</v>
      </c>
      <c r="K267" t="s">
        <v>384</v>
      </c>
      <c r="L267" t="s">
        <v>43</v>
      </c>
      <c r="M267" t="s">
        <v>385</v>
      </c>
      <c r="N267" t="s">
        <v>907</v>
      </c>
      <c r="O267" t="s">
        <v>1003</v>
      </c>
      <c r="P267" t="s">
        <v>71</v>
      </c>
      <c r="Q267" t="s">
        <v>8505</v>
      </c>
    </row>
    <row r="268" spans="1:17">
      <c r="A268" t="s">
        <v>7495</v>
      </c>
      <c r="B268" t="s">
        <v>7492</v>
      </c>
      <c r="C268" t="s">
        <v>910</v>
      </c>
      <c r="D268">
        <v>59</v>
      </c>
      <c r="E268" t="s">
        <v>2478</v>
      </c>
      <c r="F268" t="s">
        <v>55</v>
      </c>
      <c r="G268" t="s">
        <v>906</v>
      </c>
      <c r="H268" t="s">
        <v>327</v>
      </c>
      <c r="I268" t="s">
        <v>382</v>
      </c>
      <c r="J268" t="s">
        <v>383</v>
      </c>
      <c r="K268" t="s">
        <v>384</v>
      </c>
      <c r="L268" t="s">
        <v>43</v>
      </c>
      <c r="M268" t="s">
        <v>385</v>
      </c>
      <c r="N268" t="s">
        <v>907</v>
      </c>
      <c r="O268" t="s">
        <v>1003</v>
      </c>
      <c r="P268" t="s">
        <v>71</v>
      </c>
      <c r="Q268" t="s">
        <v>8505</v>
      </c>
    </row>
    <row r="269" spans="1:17">
      <c r="A269" t="s">
        <v>7496</v>
      </c>
      <c r="B269" t="s">
        <v>7492</v>
      </c>
      <c r="C269" t="s">
        <v>922</v>
      </c>
      <c r="D269">
        <v>60</v>
      </c>
      <c r="E269" t="s">
        <v>2478</v>
      </c>
      <c r="F269" t="s">
        <v>55</v>
      </c>
      <c r="G269" t="s">
        <v>906</v>
      </c>
      <c r="H269" t="s">
        <v>327</v>
      </c>
      <c r="I269" t="s">
        <v>382</v>
      </c>
      <c r="J269" t="s">
        <v>383</v>
      </c>
      <c r="K269" t="s">
        <v>384</v>
      </c>
      <c r="L269" t="s">
        <v>43</v>
      </c>
      <c r="M269" t="s">
        <v>385</v>
      </c>
      <c r="N269" t="s">
        <v>907</v>
      </c>
      <c r="O269" t="s">
        <v>1003</v>
      </c>
      <c r="P269" t="s">
        <v>71</v>
      </c>
      <c r="Q269" t="s">
        <v>8505</v>
      </c>
    </row>
    <row r="270" spans="1:17">
      <c r="A270" t="s">
        <v>7497</v>
      </c>
      <c r="B270" t="s">
        <v>7492</v>
      </c>
      <c r="C270" t="s">
        <v>912</v>
      </c>
      <c r="D270">
        <v>61</v>
      </c>
      <c r="E270" t="s">
        <v>2478</v>
      </c>
      <c r="F270" t="s">
        <v>55</v>
      </c>
      <c r="G270" t="s">
        <v>906</v>
      </c>
      <c r="H270" t="s">
        <v>327</v>
      </c>
      <c r="I270" t="s">
        <v>382</v>
      </c>
      <c r="J270" t="s">
        <v>383</v>
      </c>
      <c r="K270" t="s">
        <v>384</v>
      </c>
      <c r="L270" t="s">
        <v>43</v>
      </c>
      <c r="M270" t="s">
        <v>385</v>
      </c>
      <c r="N270" t="s">
        <v>907</v>
      </c>
      <c r="O270" t="s">
        <v>1003</v>
      </c>
      <c r="P270" t="s">
        <v>71</v>
      </c>
      <c r="Q270" t="s">
        <v>8505</v>
      </c>
    </row>
    <row r="271" spans="1:17">
      <c r="A271" t="s">
        <v>7498</v>
      </c>
      <c r="B271" t="s">
        <v>7492</v>
      </c>
      <c r="C271" t="s">
        <v>1046</v>
      </c>
      <c r="D271">
        <v>62</v>
      </c>
      <c r="E271" t="s">
        <v>2478</v>
      </c>
      <c r="F271" t="s">
        <v>55</v>
      </c>
      <c r="G271" t="s">
        <v>906</v>
      </c>
      <c r="H271" t="s">
        <v>327</v>
      </c>
      <c r="I271" t="s">
        <v>382</v>
      </c>
      <c r="J271" t="s">
        <v>383</v>
      </c>
      <c r="K271" t="s">
        <v>384</v>
      </c>
      <c r="L271" t="s">
        <v>43</v>
      </c>
      <c r="M271" t="s">
        <v>385</v>
      </c>
      <c r="N271" t="s">
        <v>907</v>
      </c>
      <c r="O271" t="s">
        <v>1003</v>
      </c>
      <c r="P271" t="s">
        <v>71</v>
      </c>
      <c r="Q271" t="s">
        <v>8505</v>
      </c>
    </row>
    <row r="272" spans="1:17">
      <c r="A272" t="s">
        <v>7499</v>
      </c>
      <c r="B272" t="s">
        <v>7492</v>
      </c>
      <c r="C272" t="s">
        <v>920</v>
      </c>
      <c r="D272">
        <v>58</v>
      </c>
      <c r="E272" t="s">
        <v>2478</v>
      </c>
      <c r="F272" t="s">
        <v>55</v>
      </c>
      <c r="G272" t="s">
        <v>906</v>
      </c>
      <c r="H272" t="s">
        <v>327</v>
      </c>
      <c r="I272" t="s">
        <v>382</v>
      </c>
      <c r="J272" t="s">
        <v>383</v>
      </c>
      <c r="K272" t="s">
        <v>384</v>
      </c>
      <c r="L272" t="s">
        <v>43</v>
      </c>
      <c r="M272" t="s">
        <v>385</v>
      </c>
      <c r="N272" t="s">
        <v>907</v>
      </c>
      <c r="O272" t="s">
        <v>1003</v>
      </c>
      <c r="P272" t="s">
        <v>71</v>
      </c>
      <c r="Q272" t="s">
        <v>8505</v>
      </c>
    </row>
    <row r="273" spans="1:17">
      <c r="A273" t="s">
        <v>4767</v>
      </c>
      <c r="B273" t="s">
        <v>4768</v>
      </c>
      <c r="C273" t="s">
        <v>915</v>
      </c>
      <c r="D273">
        <v>56</v>
      </c>
      <c r="E273" t="s">
        <v>4769</v>
      </c>
      <c r="F273" t="s">
        <v>55</v>
      </c>
      <c r="G273" t="s">
        <v>4770</v>
      </c>
      <c r="H273" t="s">
        <v>327</v>
      </c>
      <c r="I273" t="s">
        <v>390</v>
      </c>
      <c r="J273" t="s">
        <v>383</v>
      </c>
      <c r="K273" t="s">
        <v>388</v>
      </c>
      <c r="L273" t="s">
        <v>43</v>
      </c>
      <c r="M273" t="s">
        <v>385</v>
      </c>
      <c r="N273" t="s">
        <v>907</v>
      </c>
      <c r="O273" t="s">
        <v>1003</v>
      </c>
      <c r="P273" t="s">
        <v>71</v>
      </c>
    </row>
    <row r="274" spans="1:17">
      <c r="A274" t="s">
        <v>4771</v>
      </c>
      <c r="B274" t="s">
        <v>4768</v>
      </c>
      <c r="C274" t="s">
        <v>920</v>
      </c>
      <c r="D274">
        <v>58</v>
      </c>
      <c r="E274" t="s">
        <v>4769</v>
      </c>
      <c r="F274" t="s">
        <v>55</v>
      </c>
      <c r="G274" t="s">
        <v>4770</v>
      </c>
      <c r="H274" t="s">
        <v>327</v>
      </c>
      <c r="I274" t="s">
        <v>390</v>
      </c>
      <c r="J274" t="s">
        <v>383</v>
      </c>
      <c r="K274" t="s">
        <v>388</v>
      </c>
      <c r="L274" t="s">
        <v>43</v>
      </c>
      <c r="M274" t="s">
        <v>385</v>
      </c>
      <c r="N274" t="s">
        <v>907</v>
      </c>
      <c r="O274" t="s">
        <v>1003</v>
      </c>
      <c r="P274" t="s">
        <v>71</v>
      </c>
    </row>
    <row r="275" spans="1:17">
      <c r="A275" t="s">
        <v>4772</v>
      </c>
      <c r="B275" t="s">
        <v>4768</v>
      </c>
      <c r="C275" t="s">
        <v>910</v>
      </c>
      <c r="D275">
        <v>59</v>
      </c>
      <c r="E275" t="s">
        <v>4769</v>
      </c>
      <c r="F275" t="s">
        <v>55</v>
      </c>
      <c r="G275" t="s">
        <v>4770</v>
      </c>
      <c r="H275" t="s">
        <v>327</v>
      </c>
      <c r="I275" t="s">
        <v>390</v>
      </c>
      <c r="J275" t="s">
        <v>383</v>
      </c>
      <c r="K275" t="s">
        <v>388</v>
      </c>
      <c r="L275" t="s">
        <v>43</v>
      </c>
      <c r="M275" t="s">
        <v>385</v>
      </c>
      <c r="N275" t="s">
        <v>907</v>
      </c>
      <c r="O275" t="s">
        <v>1003</v>
      </c>
      <c r="P275" t="s">
        <v>71</v>
      </c>
    </row>
    <row r="276" spans="1:17">
      <c r="A276" t="s">
        <v>6127</v>
      </c>
      <c r="B276" t="s">
        <v>6128</v>
      </c>
      <c r="C276" t="s">
        <v>904</v>
      </c>
      <c r="D276">
        <v>57</v>
      </c>
      <c r="E276" t="s">
        <v>4769</v>
      </c>
      <c r="F276" t="s">
        <v>53</v>
      </c>
      <c r="G276" t="s">
        <v>4770</v>
      </c>
      <c r="H276" t="s">
        <v>327</v>
      </c>
      <c r="I276" t="s">
        <v>390</v>
      </c>
      <c r="J276" t="s">
        <v>383</v>
      </c>
      <c r="K276" t="s">
        <v>388</v>
      </c>
      <c r="L276" t="s">
        <v>43</v>
      </c>
      <c r="M276" t="s">
        <v>385</v>
      </c>
      <c r="N276" t="s">
        <v>907</v>
      </c>
      <c r="O276" t="s">
        <v>928</v>
      </c>
      <c r="P276" t="s">
        <v>53</v>
      </c>
    </row>
    <row r="277" spans="1:17">
      <c r="A277" t="s">
        <v>6129</v>
      </c>
      <c r="B277" t="s">
        <v>6128</v>
      </c>
      <c r="C277" t="s">
        <v>910</v>
      </c>
      <c r="D277">
        <v>59</v>
      </c>
      <c r="E277" t="s">
        <v>4769</v>
      </c>
      <c r="F277" t="s">
        <v>53</v>
      </c>
      <c r="G277" t="s">
        <v>4770</v>
      </c>
      <c r="H277" t="s">
        <v>327</v>
      </c>
      <c r="I277" t="s">
        <v>390</v>
      </c>
      <c r="J277" t="s">
        <v>383</v>
      </c>
      <c r="K277" t="s">
        <v>388</v>
      </c>
      <c r="L277" t="s">
        <v>43</v>
      </c>
      <c r="M277" t="s">
        <v>385</v>
      </c>
      <c r="N277" t="s">
        <v>907</v>
      </c>
      <c r="O277" t="s">
        <v>928</v>
      </c>
      <c r="P277" t="s">
        <v>53</v>
      </c>
    </row>
    <row r="278" spans="1:17">
      <c r="A278" t="s">
        <v>6130</v>
      </c>
      <c r="B278" t="s">
        <v>6128</v>
      </c>
      <c r="C278" t="s">
        <v>912</v>
      </c>
      <c r="D278">
        <v>61</v>
      </c>
      <c r="E278" t="s">
        <v>4769</v>
      </c>
      <c r="F278" t="s">
        <v>53</v>
      </c>
      <c r="G278" t="s">
        <v>4770</v>
      </c>
      <c r="H278" t="s">
        <v>327</v>
      </c>
      <c r="I278" t="s">
        <v>390</v>
      </c>
      <c r="J278" t="s">
        <v>383</v>
      </c>
      <c r="K278" t="s">
        <v>388</v>
      </c>
      <c r="L278" t="s">
        <v>43</v>
      </c>
      <c r="M278" t="s">
        <v>385</v>
      </c>
      <c r="N278" t="s">
        <v>907</v>
      </c>
      <c r="O278" t="s">
        <v>928</v>
      </c>
      <c r="P278" t="s">
        <v>53</v>
      </c>
    </row>
    <row r="279" spans="1:17">
      <c r="A279" t="s">
        <v>7658</v>
      </c>
      <c r="B279" t="s">
        <v>7659</v>
      </c>
      <c r="C279" t="s">
        <v>910</v>
      </c>
      <c r="D279">
        <v>59</v>
      </c>
      <c r="E279" t="s">
        <v>7660</v>
      </c>
      <c r="F279" t="s">
        <v>55</v>
      </c>
      <c r="G279" t="s">
        <v>906</v>
      </c>
      <c r="H279" t="s">
        <v>327</v>
      </c>
      <c r="I279" t="s">
        <v>382</v>
      </c>
      <c r="J279" t="s">
        <v>383</v>
      </c>
      <c r="K279" t="s">
        <v>384</v>
      </c>
      <c r="L279" t="s">
        <v>43</v>
      </c>
      <c r="M279" t="s">
        <v>392</v>
      </c>
      <c r="N279" t="s">
        <v>907</v>
      </c>
      <c r="O279" t="s">
        <v>1003</v>
      </c>
      <c r="P279" t="s">
        <v>71</v>
      </c>
      <c r="Q279" t="s">
        <v>8505</v>
      </c>
    </row>
    <row r="280" spans="1:17">
      <c r="A280" t="s">
        <v>7071</v>
      </c>
      <c r="B280" t="s">
        <v>7072</v>
      </c>
      <c r="C280" t="s">
        <v>931</v>
      </c>
      <c r="D280">
        <v>0</v>
      </c>
      <c r="E280" t="s">
        <v>7073</v>
      </c>
      <c r="F280" t="s">
        <v>63</v>
      </c>
      <c r="G280" t="s">
        <v>906</v>
      </c>
      <c r="H280" t="s">
        <v>327</v>
      </c>
      <c r="I280" t="s">
        <v>382</v>
      </c>
      <c r="J280" t="s">
        <v>3855</v>
      </c>
      <c r="K280" t="s">
        <v>384</v>
      </c>
      <c r="L280" t="s">
        <v>43</v>
      </c>
      <c r="M280" t="s">
        <v>386</v>
      </c>
      <c r="N280" t="s">
        <v>907</v>
      </c>
      <c r="O280" t="s">
        <v>937</v>
      </c>
      <c r="P280" t="s">
        <v>63</v>
      </c>
    </row>
    <row r="281" spans="1:17">
      <c r="A281" t="s">
        <v>7076</v>
      </c>
      <c r="B281" t="s">
        <v>7077</v>
      </c>
      <c r="C281" t="s">
        <v>931</v>
      </c>
      <c r="D281">
        <v>0</v>
      </c>
      <c r="E281" t="s">
        <v>7073</v>
      </c>
      <c r="F281" t="s">
        <v>55</v>
      </c>
      <c r="G281" t="s">
        <v>906</v>
      </c>
      <c r="H281" t="s">
        <v>327</v>
      </c>
      <c r="I281" t="s">
        <v>382</v>
      </c>
      <c r="J281" t="s">
        <v>383</v>
      </c>
      <c r="K281" t="s">
        <v>384</v>
      </c>
      <c r="L281" t="s">
        <v>43</v>
      </c>
      <c r="M281" t="s">
        <v>386</v>
      </c>
      <c r="N281" t="s">
        <v>907</v>
      </c>
      <c r="O281" t="s">
        <v>1003</v>
      </c>
      <c r="P281" t="s">
        <v>71</v>
      </c>
    </row>
    <row r="282" spans="1:17">
      <c r="A282" t="s">
        <v>7074</v>
      </c>
      <c r="B282" t="s">
        <v>7075</v>
      </c>
      <c r="C282" t="s">
        <v>931</v>
      </c>
      <c r="D282">
        <v>0</v>
      </c>
      <c r="E282" t="s">
        <v>7073</v>
      </c>
      <c r="F282" t="s">
        <v>53</v>
      </c>
      <c r="G282" t="s">
        <v>906</v>
      </c>
      <c r="H282" t="s">
        <v>327</v>
      </c>
      <c r="I282" t="s">
        <v>382</v>
      </c>
      <c r="J282" t="s">
        <v>383</v>
      </c>
      <c r="K282" t="s">
        <v>384</v>
      </c>
      <c r="L282" t="s">
        <v>43</v>
      </c>
      <c r="M282" t="s">
        <v>386</v>
      </c>
      <c r="N282" t="s">
        <v>907</v>
      </c>
      <c r="O282" t="s">
        <v>928</v>
      </c>
      <c r="P282" t="s">
        <v>53</v>
      </c>
    </row>
    <row r="283" spans="1:17">
      <c r="A283" t="s">
        <v>6794</v>
      </c>
      <c r="B283" t="s">
        <v>6795</v>
      </c>
      <c r="C283" t="s">
        <v>910</v>
      </c>
      <c r="D283">
        <v>59</v>
      </c>
      <c r="E283" t="s">
        <v>5651</v>
      </c>
      <c r="F283" t="s">
        <v>63</v>
      </c>
      <c r="G283" t="s">
        <v>4764</v>
      </c>
      <c r="H283" t="s">
        <v>327</v>
      </c>
      <c r="I283" t="s">
        <v>382</v>
      </c>
      <c r="J283" t="s">
        <v>383</v>
      </c>
      <c r="K283" t="s">
        <v>388</v>
      </c>
      <c r="L283" t="s">
        <v>4759</v>
      </c>
      <c r="M283" t="s">
        <v>386</v>
      </c>
      <c r="N283" t="s">
        <v>907</v>
      </c>
      <c r="O283" t="s">
        <v>937</v>
      </c>
      <c r="P283" t="s">
        <v>63</v>
      </c>
    </row>
    <row r="284" spans="1:17">
      <c r="A284" t="s">
        <v>5656</v>
      </c>
      <c r="B284" t="s">
        <v>5657</v>
      </c>
      <c r="C284" t="s">
        <v>910</v>
      </c>
      <c r="D284">
        <v>59</v>
      </c>
      <c r="E284" t="s">
        <v>5651</v>
      </c>
      <c r="F284" t="s">
        <v>83</v>
      </c>
      <c r="G284" t="s">
        <v>4764</v>
      </c>
      <c r="H284" t="s">
        <v>327</v>
      </c>
      <c r="I284" t="s">
        <v>382</v>
      </c>
      <c r="J284" t="s">
        <v>383</v>
      </c>
      <c r="K284" t="s">
        <v>388</v>
      </c>
      <c r="L284" t="s">
        <v>4759</v>
      </c>
      <c r="M284" t="s">
        <v>386</v>
      </c>
      <c r="N284" t="s">
        <v>907</v>
      </c>
      <c r="O284" t="s">
        <v>917</v>
      </c>
      <c r="P284" t="s">
        <v>83</v>
      </c>
    </row>
    <row r="285" spans="1:17">
      <c r="A285" t="s">
        <v>5653</v>
      </c>
      <c r="B285" t="s">
        <v>5654</v>
      </c>
      <c r="C285" t="s">
        <v>904</v>
      </c>
      <c r="D285">
        <v>57</v>
      </c>
      <c r="E285" t="s">
        <v>5651</v>
      </c>
      <c r="F285" t="s">
        <v>71</v>
      </c>
      <c r="G285" t="s">
        <v>4764</v>
      </c>
      <c r="H285" t="s">
        <v>327</v>
      </c>
      <c r="I285" t="s">
        <v>382</v>
      </c>
      <c r="J285" t="s">
        <v>383</v>
      </c>
      <c r="K285" t="s">
        <v>388</v>
      </c>
      <c r="L285" t="s">
        <v>4759</v>
      </c>
      <c r="M285" t="s">
        <v>386</v>
      </c>
      <c r="N285" t="s">
        <v>907</v>
      </c>
      <c r="O285" t="s">
        <v>932</v>
      </c>
      <c r="P285" t="s">
        <v>71</v>
      </c>
    </row>
    <row r="286" spans="1:17">
      <c r="A286" t="s">
        <v>5655</v>
      </c>
      <c r="B286" t="s">
        <v>5654</v>
      </c>
      <c r="C286" t="s">
        <v>910</v>
      </c>
      <c r="D286">
        <v>59</v>
      </c>
      <c r="E286" t="s">
        <v>5651</v>
      </c>
      <c r="F286" t="s">
        <v>71</v>
      </c>
      <c r="G286" t="s">
        <v>4764</v>
      </c>
      <c r="H286" t="s">
        <v>327</v>
      </c>
      <c r="I286" t="s">
        <v>382</v>
      </c>
      <c r="J286" t="s">
        <v>383</v>
      </c>
      <c r="K286" t="s">
        <v>388</v>
      </c>
      <c r="L286" t="s">
        <v>4759</v>
      </c>
      <c r="M286" t="s">
        <v>386</v>
      </c>
      <c r="N286" t="s">
        <v>907</v>
      </c>
      <c r="O286" t="s">
        <v>932</v>
      </c>
      <c r="P286" t="s">
        <v>71</v>
      </c>
    </row>
    <row r="287" spans="1:17">
      <c r="A287" t="s">
        <v>5649</v>
      </c>
      <c r="B287" t="s">
        <v>5650</v>
      </c>
      <c r="C287" t="s">
        <v>904</v>
      </c>
      <c r="D287">
        <v>57</v>
      </c>
      <c r="E287" t="s">
        <v>5651</v>
      </c>
      <c r="F287" t="s">
        <v>53</v>
      </c>
      <c r="G287" t="s">
        <v>4764</v>
      </c>
      <c r="H287" t="s">
        <v>327</v>
      </c>
      <c r="I287" t="s">
        <v>382</v>
      </c>
      <c r="J287" t="s">
        <v>383</v>
      </c>
      <c r="K287" t="s">
        <v>388</v>
      </c>
      <c r="L287" t="s">
        <v>4759</v>
      </c>
      <c r="M287" t="s">
        <v>386</v>
      </c>
      <c r="N287" t="s">
        <v>907</v>
      </c>
      <c r="O287" t="s">
        <v>928</v>
      </c>
      <c r="P287" t="s">
        <v>53</v>
      </c>
    </row>
    <row r="288" spans="1:17">
      <c r="A288" t="s">
        <v>5652</v>
      </c>
      <c r="B288" t="s">
        <v>5650</v>
      </c>
      <c r="C288" t="s">
        <v>910</v>
      </c>
      <c r="D288">
        <v>59</v>
      </c>
      <c r="E288" t="s">
        <v>5651</v>
      </c>
      <c r="F288" t="s">
        <v>53</v>
      </c>
      <c r="G288" t="s">
        <v>4764</v>
      </c>
      <c r="H288" t="s">
        <v>327</v>
      </c>
      <c r="I288" t="s">
        <v>382</v>
      </c>
      <c r="J288" t="s">
        <v>383</v>
      </c>
      <c r="K288" t="s">
        <v>388</v>
      </c>
      <c r="L288" t="s">
        <v>4759</v>
      </c>
      <c r="M288" t="s">
        <v>386</v>
      </c>
      <c r="N288" t="s">
        <v>907</v>
      </c>
      <c r="O288" t="s">
        <v>928</v>
      </c>
      <c r="P288" t="s">
        <v>53</v>
      </c>
    </row>
    <row r="289" spans="1:17">
      <c r="A289" t="s">
        <v>6439</v>
      </c>
      <c r="B289" t="s">
        <v>6440</v>
      </c>
      <c r="C289" t="s">
        <v>904</v>
      </c>
      <c r="D289">
        <v>57</v>
      </c>
      <c r="E289" t="s">
        <v>6441</v>
      </c>
      <c r="F289" t="s">
        <v>60</v>
      </c>
      <c r="G289" t="s">
        <v>6442</v>
      </c>
      <c r="H289" t="s">
        <v>327</v>
      </c>
      <c r="I289" t="s">
        <v>390</v>
      </c>
      <c r="J289" t="s">
        <v>383</v>
      </c>
      <c r="K289" t="s">
        <v>388</v>
      </c>
      <c r="L289" t="s">
        <v>43</v>
      </c>
      <c r="M289" t="s">
        <v>386</v>
      </c>
      <c r="N289" t="s">
        <v>907</v>
      </c>
      <c r="O289" t="s">
        <v>990</v>
      </c>
      <c r="P289" t="s">
        <v>60</v>
      </c>
    </row>
    <row r="290" spans="1:17">
      <c r="A290" t="s">
        <v>6443</v>
      </c>
      <c r="B290" t="s">
        <v>6440</v>
      </c>
      <c r="C290" t="s">
        <v>910</v>
      </c>
      <c r="D290">
        <v>59</v>
      </c>
      <c r="E290" t="s">
        <v>6441</v>
      </c>
      <c r="F290" t="s">
        <v>60</v>
      </c>
      <c r="G290" t="s">
        <v>6442</v>
      </c>
      <c r="H290" t="s">
        <v>327</v>
      </c>
      <c r="I290" t="s">
        <v>390</v>
      </c>
      <c r="J290" t="s">
        <v>383</v>
      </c>
      <c r="K290" t="s">
        <v>388</v>
      </c>
      <c r="L290" t="s">
        <v>43</v>
      </c>
      <c r="M290" t="s">
        <v>386</v>
      </c>
      <c r="N290" t="s">
        <v>907</v>
      </c>
      <c r="O290" t="s">
        <v>990</v>
      </c>
      <c r="P290" t="s">
        <v>60</v>
      </c>
    </row>
    <row r="291" spans="1:17">
      <c r="A291" t="s">
        <v>6447</v>
      </c>
      <c r="B291" t="s">
        <v>6448</v>
      </c>
      <c r="C291" t="s">
        <v>904</v>
      </c>
      <c r="D291">
        <v>57</v>
      </c>
      <c r="E291" t="s">
        <v>6441</v>
      </c>
      <c r="F291" t="s">
        <v>199</v>
      </c>
      <c r="G291" t="s">
        <v>6442</v>
      </c>
      <c r="H291" t="s">
        <v>327</v>
      </c>
      <c r="I291" t="s">
        <v>390</v>
      </c>
      <c r="J291" t="s">
        <v>383</v>
      </c>
      <c r="K291" t="s">
        <v>388</v>
      </c>
      <c r="L291" t="s">
        <v>43</v>
      </c>
      <c r="M291" t="s">
        <v>386</v>
      </c>
      <c r="N291" t="s">
        <v>907</v>
      </c>
      <c r="O291" t="s">
        <v>1300</v>
      </c>
      <c r="P291" t="s">
        <v>199</v>
      </c>
    </row>
    <row r="292" spans="1:17">
      <c r="A292" t="s">
        <v>6449</v>
      </c>
      <c r="B292" t="s">
        <v>6448</v>
      </c>
      <c r="C292" t="s">
        <v>910</v>
      </c>
      <c r="D292">
        <v>59</v>
      </c>
      <c r="E292" t="s">
        <v>6441</v>
      </c>
      <c r="F292" t="s">
        <v>199</v>
      </c>
      <c r="G292" t="s">
        <v>6442</v>
      </c>
      <c r="H292" t="s">
        <v>327</v>
      </c>
      <c r="I292" t="s">
        <v>390</v>
      </c>
      <c r="J292" t="s">
        <v>383</v>
      </c>
      <c r="K292" t="s">
        <v>388</v>
      </c>
      <c r="L292" t="s">
        <v>43</v>
      </c>
      <c r="M292" t="s">
        <v>386</v>
      </c>
      <c r="N292" t="s">
        <v>907</v>
      </c>
      <c r="O292" t="s">
        <v>1300</v>
      </c>
      <c r="P292" t="s">
        <v>199</v>
      </c>
    </row>
    <row r="293" spans="1:17">
      <c r="A293" t="s">
        <v>6444</v>
      </c>
      <c r="B293" t="s">
        <v>6445</v>
      </c>
      <c r="C293" t="s">
        <v>904</v>
      </c>
      <c r="D293">
        <v>57</v>
      </c>
      <c r="E293" t="s">
        <v>6441</v>
      </c>
      <c r="F293" t="s">
        <v>55</v>
      </c>
      <c r="G293" t="s">
        <v>6442</v>
      </c>
      <c r="H293" t="s">
        <v>327</v>
      </c>
      <c r="I293" t="s">
        <v>390</v>
      </c>
      <c r="J293" t="s">
        <v>383</v>
      </c>
      <c r="K293" t="s">
        <v>388</v>
      </c>
      <c r="L293" t="s">
        <v>43</v>
      </c>
      <c r="M293" t="s">
        <v>386</v>
      </c>
      <c r="N293" t="s">
        <v>907</v>
      </c>
      <c r="O293" t="s">
        <v>1003</v>
      </c>
      <c r="P293" t="s">
        <v>71</v>
      </c>
    </row>
    <row r="294" spans="1:17">
      <c r="A294" t="s">
        <v>6446</v>
      </c>
      <c r="B294" t="s">
        <v>6445</v>
      </c>
      <c r="C294" t="s">
        <v>910</v>
      </c>
      <c r="D294">
        <v>59</v>
      </c>
      <c r="E294" t="s">
        <v>6441</v>
      </c>
      <c r="F294" t="s">
        <v>55</v>
      </c>
      <c r="G294" t="s">
        <v>6442</v>
      </c>
      <c r="H294" t="s">
        <v>327</v>
      </c>
      <c r="I294" t="s">
        <v>390</v>
      </c>
      <c r="J294" t="s">
        <v>383</v>
      </c>
      <c r="K294" t="s">
        <v>388</v>
      </c>
      <c r="L294" t="s">
        <v>43</v>
      </c>
      <c r="M294" t="s">
        <v>386</v>
      </c>
      <c r="N294" t="s">
        <v>907</v>
      </c>
      <c r="O294" t="s">
        <v>1003</v>
      </c>
      <c r="P294" t="s">
        <v>71</v>
      </c>
    </row>
    <row r="295" spans="1:17">
      <c r="A295" t="s">
        <v>5419</v>
      </c>
      <c r="B295" t="s">
        <v>5420</v>
      </c>
      <c r="C295" t="s">
        <v>910</v>
      </c>
      <c r="D295">
        <v>59</v>
      </c>
      <c r="E295" t="s">
        <v>5421</v>
      </c>
      <c r="F295" t="s">
        <v>57</v>
      </c>
      <c r="G295" t="s">
        <v>906</v>
      </c>
      <c r="H295" t="s">
        <v>327</v>
      </c>
      <c r="I295" t="s">
        <v>390</v>
      </c>
      <c r="J295" t="s">
        <v>383</v>
      </c>
      <c r="K295" t="s">
        <v>388</v>
      </c>
      <c r="L295" t="s">
        <v>43</v>
      </c>
      <c r="M295" t="s">
        <v>386</v>
      </c>
      <c r="N295" t="s">
        <v>907</v>
      </c>
      <c r="O295" t="s">
        <v>908</v>
      </c>
      <c r="P295" t="s">
        <v>57</v>
      </c>
    </row>
    <row r="296" spans="1:17">
      <c r="A296" t="s">
        <v>5422</v>
      </c>
      <c r="B296" t="s">
        <v>5420</v>
      </c>
      <c r="C296" t="s">
        <v>904</v>
      </c>
      <c r="D296">
        <v>57</v>
      </c>
      <c r="E296" t="s">
        <v>5421</v>
      </c>
      <c r="F296" t="s">
        <v>57</v>
      </c>
      <c r="G296" t="s">
        <v>906</v>
      </c>
      <c r="H296" t="s">
        <v>327</v>
      </c>
      <c r="I296" t="s">
        <v>390</v>
      </c>
      <c r="J296" t="s">
        <v>383</v>
      </c>
      <c r="K296" t="s">
        <v>388</v>
      </c>
      <c r="L296" t="s">
        <v>43</v>
      </c>
      <c r="M296" t="s">
        <v>386</v>
      </c>
      <c r="N296" t="s">
        <v>907</v>
      </c>
      <c r="O296" t="s">
        <v>908</v>
      </c>
      <c r="P296" t="s">
        <v>57</v>
      </c>
    </row>
    <row r="297" spans="1:17">
      <c r="A297" t="s">
        <v>6450</v>
      </c>
      <c r="B297" t="s">
        <v>6451</v>
      </c>
      <c r="C297" t="s">
        <v>904</v>
      </c>
      <c r="D297">
        <v>57</v>
      </c>
      <c r="E297" t="s">
        <v>5421</v>
      </c>
      <c r="F297" t="s">
        <v>55</v>
      </c>
      <c r="G297" t="s">
        <v>906</v>
      </c>
      <c r="H297" t="s">
        <v>327</v>
      </c>
      <c r="I297" t="s">
        <v>390</v>
      </c>
      <c r="J297" t="s">
        <v>383</v>
      </c>
      <c r="K297" t="s">
        <v>388</v>
      </c>
      <c r="L297" t="s">
        <v>43</v>
      </c>
      <c r="M297" t="s">
        <v>386</v>
      </c>
      <c r="N297" t="s">
        <v>907</v>
      </c>
      <c r="O297" t="s">
        <v>1003</v>
      </c>
      <c r="P297" t="s">
        <v>71</v>
      </c>
    </row>
    <row r="298" spans="1:17">
      <c r="A298" t="s">
        <v>6452</v>
      </c>
      <c r="B298" t="s">
        <v>6451</v>
      </c>
      <c r="C298" t="s">
        <v>910</v>
      </c>
      <c r="D298">
        <v>59</v>
      </c>
      <c r="E298" t="s">
        <v>5421</v>
      </c>
      <c r="F298" t="s">
        <v>55</v>
      </c>
      <c r="G298" t="s">
        <v>906</v>
      </c>
      <c r="H298" t="s">
        <v>327</v>
      </c>
      <c r="I298" t="s">
        <v>390</v>
      </c>
      <c r="J298" t="s">
        <v>383</v>
      </c>
      <c r="K298" t="s">
        <v>388</v>
      </c>
      <c r="L298" t="s">
        <v>43</v>
      </c>
      <c r="M298" t="s">
        <v>386</v>
      </c>
      <c r="N298" t="s">
        <v>907</v>
      </c>
      <c r="O298" t="s">
        <v>1003</v>
      </c>
      <c r="P298" t="s">
        <v>71</v>
      </c>
    </row>
    <row r="299" spans="1:17">
      <c r="A299" t="s">
        <v>7670</v>
      </c>
      <c r="B299" t="s">
        <v>7671</v>
      </c>
      <c r="C299" t="s">
        <v>931</v>
      </c>
      <c r="D299">
        <v>0</v>
      </c>
      <c r="E299" t="s">
        <v>7672</v>
      </c>
      <c r="F299" t="s">
        <v>53</v>
      </c>
      <c r="G299" t="s">
        <v>1179</v>
      </c>
      <c r="H299" t="s">
        <v>327</v>
      </c>
      <c r="I299" t="s">
        <v>382</v>
      </c>
      <c r="J299" t="s">
        <v>383</v>
      </c>
      <c r="K299" t="s">
        <v>388</v>
      </c>
      <c r="L299" t="s">
        <v>44</v>
      </c>
      <c r="M299" t="s">
        <v>385</v>
      </c>
      <c r="N299" t="s">
        <v>907</v>
      </c>
      <c r="O299" t="s">
        <v>928</v>
      </c>
      <c r="P299" t="s">
        <v>53</v>
      </c>
      <c r="Q299" t="s">
        <v>8505</v>
      </c>
    </row>
    <row r="300" spans="1:17">
      <c r="A300" t="s">
        <v>7078</v>
      </c>
      <c r="B300" t="s">
        <v>7079</v>
      </c>
      <c r="C300" t="s">
        <v>931</v>
      </c>
      <c r="D300">
        <v>0</v>
      </c>
      <c r="E300" t="s">
        <v>7080</v>
      </c>
      <c r="F300" t="s">
        <v>91</v>
      </c>
      <c r="G300" t="s">
        <v>906</v>
      </c>
      <c r="H300" t="s">
        <v>327</v>
      </c>
      <c r="I300" t="s">
        <v>382</v>
      </c>
      <c r="J300" t="s">
        <v>3855</v>
      </c>
      <c r="K300" t="s">
        <v>384</v>
      </c>
      <c r="L300" t="s">
        <v>43</v>
      </c>
      <c r="M300" t="s">
        <v>386</v>
      </c>
      <c r="N300" t="s">
        <v>907</v>
      </c>
      <c r="O300" t="s">
        <v>7081</v>
      </c>
      <c r="P300" t="s">
        <v>91</v>
      </c>
    </row>
    <row r="301" spans="1:17">
      <c r="A301" t="s">
        <v>7082</v>
      </c>
      <c r="B301" t="s">
        <v>7083</v>
      </c>
      <c r="C301" t="s">
        <v>931</v>
      </c>
      <c r="D301">
        <v>0</v>
      </c>
      <c r="E301" t="s">
        <v>7080</v>
      </c>
      <c r="F301" t="s">
        <v>71</v>
      </c>
      <c r="G301" t="s">
        <v>906</v>
      </c>
      <c r="H301" t="s">
        <v>327</v>
      </c>
      <c r="I301" t="s">
        <v>382</v>
      </c>
      <c r="J301" t="s">
        <v>3855</v>
      </c>
      <c r="K301" t="s">
        <v>384</v>
      </c>
      <c r="L301" t="s">
        <v>43</v>
      </c>
      <c r="M301" t="s">
        <v>386</v>
      </c>
      <c r="N301" t="s">
        <v>907</v>
      </c>
      <c r="O301" t="s">
        <v>7084</v>
      </c>
      <c r="P301" t="s">
        <v>71</v>
      </c>
    </row>
    <row r="302" spans="1:17">
      <c r="A302" t="s">
        <v>7085</v>
      </c>
      <c r="B302" t="s">
        <v>7086</v>
      </c>
      <c r="C302" t="s">
        <v>931</v>
      </c>
      <c r="D302">
        <v>0</v>
      </c>
      <c r="E302" t="s">
        <v>7080</v>
      </c>
      <c r="F302" t="s">
        <v>55</v>
      </c>
      <c r="G302" t="s">
        <v>906</v>
      </c>
      <c r="H302" t="s">
        <v>327</v>
      </c>
      <c r="I302" t="s">
        <v>382</v>
      </c>
      <c r="J302" t="s">
        <v>3855</v>
      </c>
      <c r="K302" t="s">
        <v>384</v>
      </c>
      <c r="L302" t="s">
        <v>43</v>
      </c>
      <c r="M302" t="s">
        <v>386</v>
      </c>
      <c r="N302" t="s">
        <v>907</v>
      </c>
      <c r="O302" t="s">
        <v>7087</v>
      </c>
      <c r="P302" t="s">
        <v>71</v>
      </c>
    </row>
    <row r="303" spans="1:17">
      <c r="A303" t="s">
        <v>8026</v>
      </c>
      <c r="B303" t="s">
        <v>8027</v>
      </c>
      <c r="C303" t="s">
        <v>931</v>
      </c>
      <c r="D303">
        <v>0</v>
      </c>
      <c r="E303" t="s">
        <v>8028</v>
      </c>
      <c r="F303" t="s">
        <v>83</v>
      </c>
      <c r="G303" t="s">
        <v>8029</v>
      </c>
      <c r="H303" t="s">
        <v>356</v>
      </c>
      <c r="I303" t="s">
        <v>382</v>
      </c>
      <c r="J303" t="s">
        <v>383</v>
      </c>
      <c r="K303" t="s">
        <v>388</v>
      </c>
      <c r="L303" t="s">
        <v>43</v>
      </c>
      <c r="M303" t="s">
        <v>386</v>
      </c>
      <c r="N303" t="s">
        <v>907</v>
      </c>
      <c r="O303" t="s">
        <v>917</v>
      </c>
      <c r="P303" t="s">
        <v>83</v>
      </c>
    </row>
    <row r="304" spans="1:17">
      <c r="A304" t="s">
        <v>8030</v>
      </c>
      <c r="B304" t="s">
        <v>8031</v>
      </c>
      <c r="C304" t="s">
        <v>931</v>
      </c>
      <c r="D304">
        <v>0</v>
      </c>
      <c r="E304" t="s">
        <v>8032</v>
      </c>
      <c r="F304" t="s">
        <v>60</v>
      </c>
      <c r="G304" t="s">
        <v>8029</v>
      </c>
      <c r="H304" t="s">
        <v>356</v>
      </c>
      <c r="I304" t="s">
        <v>382</v>
      </c>
      <c r="J304" t="s">
        <v>383</v>
      </c>
      <c r="K304" t="s">
        <v>388</v>
      </c>
      <c r="L304" t="s">
        <v>43</v>
      </c>
      <c r="M304" t="s">
        <v>386</v>
      </c>
      <c r="N304" t="s">
        <v>907</v>
      </c>
      <c r="O304" t="s">
        <v>990</v>
      </c>
      <c r="P304" t="s">
        <v>60</v>
      </c>
    </row>
    <row r="305" spans="1:16">
      <c r="A305" t="s">
        <v>8033</v>
      </c>
      <c r="B305" t="s">
        <v>8034</v>
      </c>
      <c r="C305" t="s">
        <v>931</v>
      </c>
      <c r="D305">
        <v>0</v>
      </c>
      <c r="E305" t="s">
        <v>8035</v>
      </c>
      <c r="F305" t="s">
        <v>71</v>
      </c>
      <c r="G305" t="s">
        <v>8029</v>
      </c>
      <c r="H305" t="s">
        <v>356</v>
      </c>
      <c r="I305" t="s">
        <v>382</v>
      </c>
      <c r="J305" t="s">
        <v>383</v>
      </c>
      <c r="K305" t="s">
        <v>388</v>
      </c>
      <c r="L305" t="s">
        <v>43</v>
      </c>
      <c r="M305" t="s">
        <v>386</v>
      </c>
      <c r="N305" t="s">
        <v>907</v>
      </c>
      <c r="O305" t="s">
        <v>932</v>
      </c>
      <c r="P305" t="s">
        <v>71</v>
      </c>
    </row>
    <row r="306" spans="1:16">
      <c r="A306" t="s">
        <v>8036</v>
      </c>
      <c r="B306" t="s">
        <v>8037</v>
      </c>
      <c r="C306" t="s">
        <v>931</v>
      </c>
      <c r="D306">
        <v>0</v>
      </c>
      <c r="E306" t="s">
        <v>8038</v>
      </c>
      <c r="F306" t="s">
        <v>63</v>
      </c>
      <c r="G306" t="s">
        <v>964</v>
      </c>
      <c r="H306" t="s">
        <v>356</v>
      </c>
      <c r="I306" t="s">
        <v>382</v>
      </c>
      <c r="J306" t="s">
        <v>383</v>
      </c>
      <c r="K306" t="s">
        <v>384</v>
      </c>
      <c r="L306" t="s">
        <v>43</v>
      </c>
      <c r="M306" t="s">
        <v>386</v>
      </c>
      <c r="N306" t="s">
        <v>907</v>
      </c>
      <c r="O306" t="s">
        <v>928</v>
      </c>
      <c r="P306" t="s">
        <v>63</v>
      </c>
    </row>
    <row r="307" spans="1:16">
      <c r="A307" t="s">
        <v>8039</v>
      </c>
      <c r="B307" t="s">
        <v>8040</v>
      </c>
      <c r="C307" t="s">
        <v>931</v>
      </c>
      <c r="D307">
        <v>0</v>
      </c>
      <c r="E307" t="s">
        <v>8041</v>
      </c>
      <c r="F307" t="s">
        <v>195</v>
      </c>
      <c r="G307" t="s">
        <v>906</v>
      </c>
      <c r="H307" t="s">
        <v>356</v>
      </c>
      <c r="I307" t="s">
        <v>382</v>
      </c>
      <c r="J307" t="s">
        <v>383</v>
      </c>
      <c r="K307" t="s">
        <v>384</v>
      </c>
      <c r="L307" t="s">
        <v>43</v>
      </c>
      <c r="M307" t="s">
        <v>386</v>
      </c>
      <c r="N307" t="s">
        <v>907</v>
      </c>
      <c r="O307" t="s">
        <v>928</v>
      </c>
      <c r="P307" t="s">
        <v>195</v>
      </c>
    </row>
    <row r="308" spans="1:16">
      <c r="A308" t="s">
        <v>8042</v>
      </c>
      <c r="B308" t="s">
        <v>8043</v>
      </c>
      <c r="C308" t="s">
        <v>931</v>
      </c>
      <c r="D308">
        <v>0</v>
      </c>
      <c r="E308" t="s">
        <v>8044</v>
      </c>
      <c r="F308" t="s">
        <v>65</v>
      </c>
      <c r="G308" t="s">
        <v>964</v>
      </c>
      <c r="H308" t="s">
        <v>356</v>
      </c>
      <c r="I308" t="s">
        <v>382</v>
      </c>
      <c r="J308" t="s">
        <v>383</v>
      </c>
      <c r="K308" t="s">
        <v>384</v>
      </c>
      <c r="L308" t="s">
        <v>43</v>
      </c>
      <c r="M308" t="s">
        <v>386</v>
      </c>
      <c r="N308" t="s">
        <v>907</v>
      </c>
      <c r="O308" t="s">
        <v>969</v>
      </c>
      <c r="P308" t="s">
        <v>65</v>
      </c>
    </row>
    <row r="309" spans="1:16">
      <c r="A309" t="s">
        <v>8045</v>
      </c>
      <c r="B309" t="s">
        <v>8046</v>
      </c>
      <c r="C309" t="s">
        <v>931</v>
      </c>
      <c r="D309">
        <v>0</v>
      </c>
      <c r="E309" t="s">
        <v>8047</v>
      </c>
      <c r="F309" t="s">
        <v>83</v>
      </c>
      <c r="G309" t="s">
        <v>906</v>
      </c>
      <c r="H309" t="s">
        <v>356</v>
      </c>
      <c r="I309" t="s">
        <v>382</v>
      </c>
      <c r="J309" t="s">
        <v>383</v>
      </c>
      <c r="K309" t="s">
        <v>384</v>
      </c>
      <c r="L309" t="s">
        <v>43</v>
      </c>
      <c r="M309" t="s">
        <v>386</v>
      </c>
      <c r="N309" t="s">
        <v>907</v>
      </c>
      <c r="O309" t="s">
        <v>917</v>
      </c>
      <c r="P309" t="s">
        <v>83</v>
      </c>
    </row>
    <row r="310" spans="1:16">
      <c r="A310" t="s">
        <v>8048</v>
      </c>
      <c r="B310" t="s">
        <v>8049</v>
      </c>
      <c r="C310" t="s">
        <v>931</v>
      </c>
      <c r="D310">
        <v>0</v>
      </c>
      <c r="E310" t="s">
        <v>8050</v>
      </c>
      <c r="F310" t="s">
        <v>91</v>
      </c>
      <c r="G310" t="s">
        <v>964</v>
      </c>
      <c r="H310" t="s">
        <v>356</v>
      </c>
      <c r="I310" t="s">
        <v>382</v>
      </c>
      <c r="J310" t="s">
        <v>383</v>
      </c>
      <c r="K310" t="s">
        <v>384</v>
      </c>
      <c r="L310" t="s">
        <v>43</v>
      </c>
      <c r="M310" t="s">
        <v>386</v>
      </c>
      <c r="N310" t="s">
        <v>907</v>
      </c>
      <c r="O310" t="s">
        <v>990</v>
      </c>
      <c r="P310" t="s">
        <v>91</v>
      </c>
    </row>
    <row r="311" spans="1:16">
      <c r="A311" t="s">
        <v>8051</v>
      </c>
      <c r="B311" t="s">
        <v>8052</v>
      </c>
      <c r="C311" t="s">
        <v>931</v>
      </c>
      <c r="D311">
        <v>0</v>
      </c>
      <c r="E311" t="s">
        <v>8053</v>
      </c>
      <c r="F311" t="s">
        <v>71</v>
      </c>
      <c r="G311" t="s">
        <v>906</v>
      </c>
      <c r="H311" t="s">
        <v>356</v>
      </c>
      <c r="I311" t="s">
        <v>382</v>
      </c>
      <c r="J311" t="s">
        <v>383</v>
      </c>
      <c r="K311" t="s">
        <v>384</v>
      </c>
      <c r="L311" t="s">
        <v>43</v>
      </c>
      <c r="M311" t="s">
        <v>386</v>
      </c>
      <c r="N311" t="s">
        <v>907</v>
      </c>
      <c r="O311" t="s">
        <v>969</v>
      </c>
      <c r="P311" t="s">
        <v>71</v>
      </c>
    </row>
    <row r="312" spans="1:16">
      <c r="A312" t="s">
        <v>5409</v>
      </c>
      <c r="B312" t="s">
        <v>5410</v>
      </c>
      <c r="C312" t="s">
        <v>910</v>
      </c>
      <c r="D312">
        <v>59</v>
      </c>
      <c r="E312" t="s">
        <v>5411</v>
      </c>
      <c r="F312" t="s">
        <v>91</v>
      </c>
      <c r="G312" t="s">
        <v>906</v>
      </c>
      <c r="H312" t="s">
        <v>327</v>
      </c>
      <c r="I312" t="s">
        <v>382</v>
      </c>
      <c r="J312" t="s">
        <v>383</v>
      </c>
      <c r="K312" t="s">
        <v>384</v>
      </c>
      <c r="L312" t="s">
        <v>43</v>
      </c>
      <c r="M312" t="s">
        <v>386</v>
      </c>
      <c r="N312" t="s">
        <v>907</v>
      </c>
      <c r="O312" t="s">
        <v>932</v>
      </c>
      <c r="P312" t="s">
        <v>91</v>
      </c>
    </row>
    <row r="313" spans="1:16">
      <c r="A313" t="s">
        <v>6801</v>
      </c>
      <c r="B313" t="s">
        <v>6802</v>
      </c>
      <c r="C313" t="s">
        <v>931</v>
      </c>
      <c r="D313">
        <v>0</v>
      </c>
      <c r="E313" t="s">
        <v>6798</v>
      </c>
      <c r="F313" t="s">
        <v>195</v>
      </c>
      <c r="G313" t="s">
        <v>5093</v>
      </c>
      <c r="H313" t="s">
        <v>327</v>
      </c>
      <c r="I313" t="s">
        <v>382</v>
      </c>
      <c r="J313" t="s">
        <v>383</v>
      </c>
      <c r="K313" t="s">
        <v>388</v>
      </c>
      <c r="M313" t="s">
        <v>386</v>
      </c>
      <c r="N313" t="s">
        <v>907</v>
      </c>
      <c r="O313" t="s">
        <v>2084</v>
      </c>
      <c r="P313" t="s">
        <v>195</v>
      </c>
    </row>
    <row r="314" spans="1:16">
      <c r="A314" t="s">
        <v>6799</v>
      </c>
      <c r="B314" t="s">
        <v>6800</v>
      </c>
      <c r="C314" t="s">
        <v>931</v>
      </c>
      <c r="D314">
        <v>0</v>
      </c>
      <c r="E314" t="s">
        <v>6798</v>
      </c>
      <c r="F314" t="s">
        <v>71</v>
      </c>
      <c r="G314" t="s">
        <v>5093</v>
      </c>
      <c r="H314" t="s">
        <v>327</v>
      </c>
      <c r="I314" t="s">
        <v>382</v>
      </c>
      <c r="J314" t="s">
        <v>383</v>
      </c>
      <c r="K314" t="s">
        <v>388</v>
      </c>
      <c r="M314" t="s">
        <v>386</v>
      </c>
      <c r="N314" t="s">
        <v>907</v>
      </c>
      <c r="O314" t="s">
        <v>932</v>
      </c>
      <c r="P314" t="s">
        <v>71</v>
      </c>
    </row>
    <row r="315" spans="1:16">
      <c r="A315" t="s">
        <v>6796</v>
      </c>
      <c r="B315" t="s">
        <v>6797</v>
      </c>
      <c r="C315" t="s">
        <v>931</v>
      </c>
      <c r="D315">
        <v>0</v>
      </c>
      <c r="E315" t="s">
        <v>6798</v>
      </c>
      <c r="F315" t="s">
        <v>53</v>
      </c>
      <c r="G315" t="s">
        <v>5093</v>
      </c>
      <c r="H315" t="s">
        <v>327</v>
      </c>
      <c r="I315" t="s">
        <v>382</v>
      </c>
      <c r="J315" t="s">
        <v>383</v>
      </c>
      <c r="K315" t="s">
        <v>388</v>
      </c>
      <c r="M315" t="s">
        <v>386</v>
      </c>
      <c r="N315" t="s">
        <v>907</v>
      </c>
      <c r="O315" t="s">
        <v>928</v>
      </c>
      <c r="P315" t="s">
        <v>53</v>
      </c>
    </row>
    <row r="316" spans="1:16">
      <c r="A316" t="s">
        <v>6453</v>
      </c>
      <c r="B316" t="s">
        <v>6454</v>
      </c>
      <c r="C316" t="s">
        <v>910</v>
      </c>
      <c r="D316">
        <v>59</v>
      </c>
      <c r="E316" t="s">
        <v>6455</v>
      </c>
      <c r="F316" t="s">
        <v>71</v>
      </c>
      <c r="G316" t="s">
        <v>906</v>
      </c>
      <c r="H316" t="s">
        <v>327</v>
      </c>
      <c r="I316" t="s">
        <v>390</v>
      </c>
      <c r="J316" t="s">
        <v>383</v>
      </c>
      <c r="K316" t="s">
        <v>388</v>
      </c>
      <c r="L316" t="s">
        <v>43</v>
      </c>
      <c r="M316" t="s">
        <v>386</v>
      </c>
      <c r="N316" t="s">
        <v>907</v>
      </c>
      <c r="O316" t="s">
        <v>932</v>
      </c>
      <c r="P316" t="s">
        <v>71</v>
      </c>
    </row>
    <row r="317" spans="1:16">
      <c r="A317" t="s">
        <v>6810</v>
      </c>
      <c r="B317" t="s">
        <v>6811</v>
      </c>
      <c r="C317" t="s">
        <v>904</v>
      </c>
      <c r="D317">
        <v>57</v>
      </c>
      <c r="E317" t="s">
        <v>6805</v>
      </c>
      <c r="F317" t="s">
        <v>86</v>
      </c>
      <c r="G317" t="s">
        <v>4954</v>
      </c>
      <c r="H317" t="s">
        <v>327</v>
      </c>
      <c r="I317" t="s">
        <v>382</v>
      </c>
      <c r="J317" t="s">
        <v>383</v>
      </c>
      <c r="K317" t="s">
        <v>388</v>
      </c>
      <c r="L317" t="s">
        <v>32</v>
      </c>
      <c r="M317" t="s">
        <v>385</v>
      </c>
      <c r="N317" t="s">
        <v>907</v>
      </c>
      <c r="O317" t="s">
        <v>1033</v>
      </c>
      <c r="P317" t="s">
        <v>86</v>
      </c>
    </row>
    <row r="318" spans="1:16">
      <c r="A318" t="s">
        <v>6812</v>
      </c>
      <c r="B318" t="s">
        <v>6811</v>
      </c>
      <c r="C318" t="s">
        <v>920</v>
      </c>
      <c r="D318">
        <v>58</v>
      </c>
      <c r="E318" t="s">
        <v>6805</v>
      </c>
      <c r="F318" t="s">
        <v>86</v>
      </c>
      <c r="G318" t="s">
        <v>4954</v>
      </c>
      <c r="H318" t="s">
        <v>327</v>
      </c>
      <c r="I318" t="s">
        <v>382</v>
      </c>
      <c r="J318" t="s">
        <v>383</v>
      </c>
      <c r="K318" t="s">
        <v>388</v>
      </c>
      <c r="L318" t="s">
        <v>32</v>
      </c>
      <c r="M318" t="s">
        <v>385</v>
      </c>
      <c r="N318" t="s">
        <v>907</v>
      </c>
      <c r="O318" t="s">
        <v>1033</v>
      </c>
      <c r="P318" t="s">
        <v>86</v>
      </c>
    </row>
    <row r="319" spans="1:16">
      <c r="A319" t="s">
        <v>6813</v>
      </c>
      <c r="B319" t="s">
        <v>6811</v>
      </c>
      <c r="C319" t="s">
        <v>910</v>
      </c>
      <c r="D319">
        <v>59</v>
      </c>
      <c r="E319" t="s">
        <v>6805</v>
      </c>
      <c r="F319" t="s">
        <v>86</v>
      </c>
      <c r="G319" t="s">
        <v>4954</v>
      </c>
      <c r="H319" t="s">
        <v>327</v>
      </c>
      <c r="I319" t="s">
        <v>382</v>
      </c>
      <c r="J319" t="s">
        <v>383</v>
      </c>
      <c r="K319" t="s">
        <v>388</v>
      </c>
      <c r="L319" t="s">
        <v>32</v>
      </c>
      <c r="M319" t="s">
        <v>385</v>
      </c>
      <c r="N319" t="s">
        <v>907</v>
      </c>
      <c r="O319" t="s">
        <v>1033</v>
      </c>
      <c r="P319" t="s">
        <v>86</v>
      </c>
    </row>
    <row r="320" spans="1:16">
      <c r="A320" t="s">
        <v>6814</v>
      </c>
      <c r="B320" t="s">
        <v>6811</v>
      </c>
      <c r="C320" t="s">
        <v>922</v>
      </c>
      <c r="D320">
        <v>60</v>
      </c>
      <c r="E320" t="s">
        <v>6805</v>
      </c>
      <c r="F320" t="s">
        <v>86</v>
      </c>
      <c r="G320" t="s">
        <v>4954</v>
      </c>
      <c r="H320" t="s">
        <v>327</v>
      </c>
      <c r="I320" t="s">
        <v>382</v>
      </c>
      <c r="J320" t="s">
        <v>383</v>
      </c>
      <c r="K320" t="s">
        <v>388</v>
      </c>
      <c r="L320" t="s">
        <v>32</v>
      </c>
      <c r="M320" t="s">
        <v>385</v>
      </c>
      <c r="N320" t="s">
        <v>907</v>
      </c>
      <c r="O320" t="s">
        <v>1033</v>
      </c>
      <c r="P320" t="s">
        <v>86</v>
      </c>
    </row>
    <row r="321" spans="1:16">
      <c r="A321" t="s">
        <v>6815</v>
      </c>
      <c r="B321" t="s">
        <v>6811</v>
      </c>
      <c r="C321" t="s">
        <v>912</v>
      </c>
      <c r="D321">
        <v>61</v>
      </c>
      <c r="E321" t="s">
        <v>6805</v>
      </c>
      <c r="F321" t="s">
        <v>86</v>
      </c>
      <c r="G321" t="s">
        <v>4954</v>
      </c>
      <c r="H321" t="s">
        <v>327</v>
      </c>
      <c r="I321" t="s">
        <v>382</v>
      </c>
      <c r="J321" t="s">
        <v>383</v>
      </c>
      <c r="K321" t="s">
        <v>388</v>
      </c>
      <c r="L321" t="s">
        <v>32</v>
      </c>
      <c r="M321" t="s">
        <v>385</v>
      </c>
      <c r="N321" t="s">
        <v>907</v>
      </c>
      <c r="O321" t="s">
        <v>1033</v>
      </c>
      <c r="P321" t="s">
        <v>86</v>
      </c>
    </row>
    <row r="322" spans="1:16">
      <c r="A322" t="s">
        <v>6803</v>
      </c>
      <c r="B322" t="s">
        <v>6804</v>
      </c>
      <c r="C322" t="s">
        <v>904</v>
      </c>
      <c r="D322">
        <v>57</v>
      </c>
      <c r="E322" t="s">
        <v>6805</v>
      </c>
      <c r="F322" t="s">
        <v>53</v>
      </c>
      <c r="G322" t="s">
        <v>4954</v>
      </c>
      <c r="H322" t="s">
        <v>327</v>
      </c>
      <c r="I322" t="s">
        <v>382</v>
      </c>
      <c r="J322" t="s">
        <v>383</v>
      </c>
      <c r="K322" t="s">
        <v>388</v>
      </c>
      <c r="L322" t="s">
        <v>32</v>
      </c>
      <c r="M322" t="s">
        <v>385</v>
      </c>
      <c r="N322" t="s">
        <v>907</v>
      </c>
      <c r="O322" t="s">
        <v>928</v>
      </c>
      <c r="P322" t="s">
        <v>53</v>
      </c>
    </row>
    <row r="323" spans="1:16">
      <c r="A323" t="s">
        <v>6806</v>
      </c>
      <c r="B323" t="s">
        <v>6804</v>
      </c>
      <c r="C323" t="s">
        <v>920</v>
      </c>
      <c r="D323">
        <v>58</v>
      </c>
      <c r="E323" t="s">
        <v>6805</v>
      </c>
      <c r="F323" t="s">
        <v>53</v>
      </c>
      <c r="G323" t="s">
        <v>4954</v>
      </c>
      <c r="H323" t="s">
        <v>327</v>
      </c>
      <c r="I323" t="s">
        <v>382</v>
      </c>
      <c r="J323" t="s">
        <v>383</v>
      </c>
      <c r="K323" t="s">
        <v>388</v>
      </c>
      <c r="L323" t="s">
        <v>32</v>
      </c>
      <c r="M323" t="s">
        <v>385</v>
      </c>
      <c r="N323" t="s">
        <v>907</v>
      </c>
      <c r="O323" t="s">
        <v>928</v>
      </c>
      <c r="P323" t="s">
        <v>53</v>
      </c>
    </row>
    <row r="324" spans="1:16">
      <c r="A324" t="s">
        <v>6807</v>
      </c>
      <c r="B324" t="s">
        <v>6804</v>
      </c>
      <c r="C324" t="s">
        <v>910</v>
      </c>
      <c r="D324">
        <v>59</v>
      </c>
      <c r="E324" t="s">
        <v>6805</v>
      </c>
      <c r="F324" t="s">
        <v>53</v>
      </c>
      <c r="G324" t="s">
        <v>4954</v>
      </c>
      <c r="H324" t="s">
        <v>327</v>
      </c>
      <c r="I324" t="s">
        <v>382</v>
      </c>
      <c r="J324" t="s">
        <v>383</v>
      </c>
      <c r="K324" t="s">
        <v>388</v>
      </c>
      <c r="L324" t="s">
        <v>32</v>
      </c>
      <c r="M324" t="s">
        <v>385</v>
      </c>
      <c r="N324" t="s">
        <v>907</v>
      </c>
      <c r="O324" t="s">
        <v>928</v>
      </c>
      <c r="P324" t="s">
        <v>53</v>
      </c>
    </row>
    <row r="325" spans="1:16">
      <c r="A325" t="s">
        <v>6808</v>
      </c>
      <c r="B325" t="s">
        <v>6804</v>
      </c>
      <c r="C325" t="s">
        <v>922</v>
      </c>
      <c r="D325">
        <v>60</v>
      </c>
      <c r="E325" t="s">
        <v>6805</v>
      </c>
      <c r="F325" t="s">
        <v>53</v>
      </c>
      <c r="G325" t="s">
        <v>4954</v>
      </c>
      <c r="H325" t="s">
        <v>327</v>
      </c>
      <c r="I325" t="s">
        <v>382</v>
      </c>
      <c r="J325" t="s">
        <v>383</v>
      </c>
      <c r="K325" t="s">
        <v>388</v>
      </c>
      <c r="L325" t="s">
        <v>32</v>
      </c>
      <c r="M325" t="s">
        <v>385</v>
      </c>
      <c r="N325" t="s">
        <v>907</v>
      </c>
      <c r="O325" t="s">
        <v>928</v>
      </c>
      <c r="P325" t="s">
        <v>53</v>
      </c>
    </row>
    <row r="326" spans="1:16">
      <c r="A326" t="s">
        <v>6809</v>
      </c>
      <c r="B326" t="s">
        <v>6804</v>
      </c>
      <c r="C326" t="s">
        <v>912</v>
      </c>
      <c r="D326">
        <v>61</v>
      </c>
      <c r="E326" t="s">
        <v>6805</v>
      </c>
      <c r="F326" t="s">
        <v>53</v>
      </c>
      <c r="G326" t="s">
        <v>4954</v>
      </c>
      <c r="H326" t="s">
        <v>327</v>
      </c>
      <c r="I326" t="s">
        <v>382</v>
      </c>
      <c r="J326" t="s">
        <v>383</v>
      </c>
      <c r="K326" t="s">
        <v>388</v>
      </c>
      <c r="L326" t="s">
        <v>32</v>
      </c>
      <c r="M326" t="s">
        <v>385</v>
      </c>
      <c r="N326" t="s">
        <v>907</v>
      </c>
      <c r="O326" t="s">
        <v>928</v>
      </c>
      <c r="P326" t="s">
        <v>53</v>
      </c>
    </row>
    <row r="327" spans="1:16">
      <c r="A327" t="s">
        <v>8260</v>
      </c>
      <c r="B327" t="s">
        <v>8261</v>
      </c>
      <c r="C327" t="s">
        <v>931</v>
      </c>
      <c r="D327">
        <v>0</v>
      </c>
      <c r="E327" t="s">
        <v>8262</v>
      </c>
      <c r="F327" t="s">
        <v>71</v>
      </c>
      <c r="G327" t="s">
        <v>906</v>
      </c>
      <c r="H327" t="s">
        <v>327</v>
      </c>
      <c r="I327" t="s">
        <v>387</v>
      </c>
      <c r="J327" t="s">
        <v>383</v>
      </c>
      <c r="K327" t="s">
        <v>384</v>
      </c>
      <c r="L327" t="s">
        <v>43</v>
      </c>
      <c r="M327" t="s">
        <v>386</v>
      </c>
      <c r="N327" t="s">
        <v>907</v>
      </c>
      <c r="O327" t="s">
        <v>932</v>
      </c>
      <c r="P327" t="s">
        <v>71</v>
      </c>
    </row>
    <row r="328" spans="1:16">
      <c r="A328" t="s">
        <v>8263</v>
      </c>
      <c r="B328" t="s">
        <v>8264</v>
      </c>
      <c r="C328" t="s">
        <v>931</v>
      </c>
      <c r="D328">
        <v>0</v>
      </c>
      <c r="E328" t="s">
        <v>8262</v>
      </c>
      <c r="F328" t="s">
        <v>53</v>
      </c>
      <c r="G328" t="s">
        <v>964</v>
      </c>
      <c r="H328" t="s">
        <v>327</v>
      </c>
      <c r="I328" t="s">
        <v>387</v>
      </c>
      <c r="J328" t="s">
        <v>383</v>
      </c>
      <c r="K328" t="s">
        <v>384</v>
      </c>
      <c r="L328" t="s">
        <v>43</v>
      </c>
      <c r="M328" t="s">
        <v>386</v>
      </c>
      <c r="N328" t="s">
        <v>907</v>
      </c>
      <c r="O328" t="s">
        <v>928</v>
      </c>
      <c r="P328" t="s">
        <v>53</v>
      </c>
    </row>
    <row r="329" spans="1:16">
      <c r="A329" t="s">
        <v>7091</v>
      </c>
      <c r="B329" t="s">
        <v>7092</v>
      </c>
      <c r="C329" t="s">
        <v>931</v>
      </c>
      <c r="D329">
        <v>0</v>
      </c>
      <c r="E329" t="s">
        <v>7090</v>
      </c>
      <c r="F329" t="s">
        <v>60</v>
      </c>
      <c r="G329" t="s">
        <v>906</v>
      </c>
      <c r="H329" t="s">
        <v>327</v>
      </c>
      <c r="I329" t="s">
        <v>382</v>
      </c>
      <c r="J329" t="s">
        <v>3855</v>
      </c>
      <c r="K329" t="s">
        <v>384</v>
      </c>
      <c r="L329" t="s">
        <v>43</v>
      </c>
      <c r="M329" t="s">
        <v>386</v>
      </c>
      <c r="N329" t="s">
        <v>907</v>
      </c>
      <c r="O329" t="s">
        <v>990</v>
      </c>
      <c r="P329" t="s">
        <v>60</v>
      </c>
    </row>
    <row r="330" spans="1:16">
      <c r="A330" t="s">
        <v>7088</v>
      </c>
      <c r="B330" t="s">
        <v>7089</v>
      </c>
      <c r="C330" t="s">
        <v>931</v>
      </c>
      <c r="D330">
        <v>0</v>
      </c>
      <c r="E330" t="s">
        <v>7090</v>
      </c>
      <c r="F330" t="s">
        <v>86</v>
      </c>
      <c r="G330" t="s">
        <v>906</v>
      </c>
      <c r="H330" t="s">
        <v>327</v>
      </c>
      <c r="I330" t="s">
        <v>382</v>
      </c>
      <c r="J330" t="s">
        <v>3855</v>
      </c>
      <c r="K330" t="s">
        <v>384</v>
      </c>
      <c r="L330" t="s">
        <v>43</v>
      </c>
      <c r="M330" t="s">
        <v>386</v>
      </c>
      <c r="N330" t="s">
        <v>907</v>
      </c>
      <c r="O330" t="s">
        <v>1033</v>
      </c>
      <c r="P330" t="s">
        <v>86</v>
      </c>
    </row>
    <row r="331" spans="1:16">
      <c r="A331" t="s">
        <v>7093</v>
      </c>
      <c r="B331" t="s">
        <v>7094</v>
      </c>
      <c r="C331" t="s">
        <v>931</v>
      </c>
      <c r="D331">
        <v>0</v>
      </c>
      <c r="E331" t="s">
        <v>7090</v>
      </c>
      <c r="F331" t="s">
        <v>71</v>
      </c>
      <c r="G331" t="s">
        <v>906</v>
      </c>
      <c r="H331" t="s">
        <v>327</v>
      </c>
      <c r="I331" t="s">
        <v>382</v>
      </c>
      <c r="J331" t="s">
        <v>3855</v>
      </c>
      <c r="K331" t="s">
        <v>384</v>
      </c>
      <c r="L331" t="s">
        <v>43</v>
      </c>
      <c r="M331" t="s">
        <v>386</v>
      </c>
      <c r="N331" t="s">
        <v>907</v>
      </c>
      <c r="O331" t="s">
        <v>917</v>
      </c>
      <c r="P331" t="s">
        <v>71</v>
      </c>
    </row>
    <row r="332" spans="1:16">
      <c r="A332" t="s">
        <v>2891</v>
      </c>
      <c r="B332" t="s">
        <v>2892</v>
      </c>
      <c r="C332" t="s">
        <v>904</v>
      </c>
      <c r="D332">
        <v>57</v>
      </c>
      <c r="E332" t="s">
        <v>2090</v>
      </c>
      <c r="F332" t="s">
        <v>57</v>
      </c>
      <c r="G332" t="s">
        <v>964</v>
      </c>
      <c r="H332" t="s">
        <v>327</v>
      </c>
      <c r="I332" t="s">
        <v>382</v>
      </c>
      <c r="J332" t="s">
        <v>383</v>
      </c>
      <c r="K332" t="s">
        <v>384</v>
      </c>
      <c r="M332" t="s">
        <v>386</v>
      </c>
      <c r="N332" t="s">
        <v>907</v>
      </c>
      <c r="O332" t="s">
        <v>908</v>
      </c>
      <c r="P332" t="s">
        <v>57</v>
      </c>
    </row>
    <row r="333" spans="1:16">
      <c r="A333" t="s">
        <v>2893</v>
      </c>
      <c r="B333" t="s">
        <v>2892</v>
      </c>
      <c r="C333" t="s">
        <v>910</v>
      </c>
      <c r="D333">
        <v>59</v>
      </c>
      <c r="E333" t="s">
        <v>2090</v>
      </c>
      <c r="F333" t="s">
        <v>57</v>
      </c>
      <c r="G333" t="s">
        <v>964</v>
      </c>
      <c r="H333" t="s">
        <v>327</v>
      </c>
      <c r="I333" t="s">
        <v>382</v>
      </c>
      <c r="J333" t="s">
        <v>383</v>
      </c>
      <c r="K333" t="s">
        <v>384</v>
      </c>
      <c r="M333" t="s">
        <v>386</v>
      </c>
      <c r="N333" t="s">
        <v>907</v>
      </c>
      <c r="O333" t="s">
        <v>908</v>
      </c>
      <c r="P333" t="s">
        <v>57</v>
      </c>
    </row>
    <row r="334" spans="1:16">
      <c r="A334" t="s">
        <v>2088</v>
      </c>
      <c r="B334" t="s">
        <v>2089</v>
      </c>
      <c r="C334" t="s">
        <v>904</v>
      </c>
      <c r="D334">
        <v>57</v>
      </c>
      <c r="E334" t="s">
        <v>2090</v>
      </c>
      <c r="F334" t="s">
        <v>83</v>
      </c>
      <c r="G334" t="s">
        <v>964</v>
      </c>
      <c r="H334" t="s">
        <v>327</v>
      </c>
      <c r="I334" t="s">
        <v>382</v>
      </c>
      <c r="J334" t="s">
        <v>383</v>
      </c>
      <c r="K334" t="s">
        <v>384</v>
      </c>
      <c r="M334" t="s">
        <v>386</v>
      </c>
      <c r="N334" t="s">
        <v>907</v>
      </c>
      <c r="O334" t="s">
        <v>917</v>
      </c>
      <c r="P334" t="s">
        <v>83</v>
      </c>
    </row>
    <row r="335" spans="1:16">
      <c r="A335" t="s">
        <v>2091</v>
      </c>
      <c r="B335" t="s">
        <v>2089</v>
      </c>
      <c r="C335" t="s">
        <v>910</v>
      </c>
      <c r="D335">
        <v>59</v>
      </c>
      <c r="E335" t="s">
        <v>2090</v>
      </c>
      <c r="F335" t="s">
        <v>83</v>
      </c>
      <c r="G335" t="s">
        <v>964</v>
      </c>
      <c r="H335" t="s">
        <v>327</v>
      </c>
      <c r="I335" t="s">
        <v>382</v>
      </c>
      <c r="J335" t="s">
        <v>383</v>
      </c>
      <c r="K335" t="s">
        <v>384</v>
      </c>
      <c r="M335" t="s">
        <v>386</v>
      </c>
      <c r="N335" t="s">
        <v>907</v>
      </c>
      <c r="O335" t="s">
        <v>917</v>
      </c>
      <c r="P335" t="s">
        <v>83</v>
      </c>
    </row>
    <row r="336" spans="1:16">
      <c r="A336" t="s">
        <v>2726</v>
      </c>
      <c r="B336" t="s">
        <v>2727</v>
      </c>
      <c r="C336" t="s">
        <v>910</v>
      </c>
      <c r="D336">
        <v>59</v>
      </c>
      <c r="E336" t="s">
        <v>2094</v>
      </c>
      <c r="F336" t="s">
        <v>83</v>
      </c>
      <c r="G336" t="s">
        <v>964</v>
      </c>
      <c r="H336" t="s">
        <v>327</v>
      </c>
      <c r="I336" t="s">
        <v>382</v>
      </c>
      <c r="J336" t="s">
        <v>383</v>
      </c>
      <c r="K336" t="s">
        <v>384</v>
      </c>
      <c r="M336" t="s">
        <v>386</v>
      </c>
      <c r="N336" t="s">
        <v>907</v>
      </c>
      <c r="O336" t="s">
        <v>917</v>
      </c>
      <c r="P336" t="s">
        <v>83</v>
      </c>
    </row>
    <row r="337" spans="1:16">
      <c r="A337" t="s">
        <v>2728</v>
      </c>
      <c r="B337" t="s">
        <v>2727</v>
      </c>
      <c r="C337" t="s">
        <v>904</v>
      </c>
      <c r="D337">
        <v>57</v>
      </c>
      <c r="E337" t="s">
        <v>2094</v>
      </c>
      <c r="F337" t="s">
        <v>83</v>
      </c>
      <c r="G337" t="s">
        <v>964</v>
      </c>
      <c r="H337" t="s">
        <v>327</v>
      </c>
      <c r="I337" t="s">
        <v>382</v>
      </c>
      <c r="J337" t="s">
        <v>383</v>
      </c>
      <c r="K337" t="s">
        <v>384</v>
      </c>
      <c r="M337" t="s">
        <v>386</v>
      </c>
      <c r="N337" t="s">
        <v>907</v>
      </c>
      <c r="O337" t="s">
        <v>917</v>
      </c>
      <c r="P337" t="s">
        <v>83</v>
      </c>
    </row>
    <row r="338" spans="1:16">
      <c r="A338" t="s">
        <v>2092</v>
      </c>
      <c r="B338" t="s">
        <v>2093</v>
      </c>
      <c r="C338" t="s">
        <v>904</v>
      </c>
      <c r="D338">
        <v>57</v>
      </c>
      <c r="E338" t="s">
        <v>2094</v>
      </c>
      <c r="F338" t="s">
        <v>277</v>
      </c>
      <c r="G338" t="s">
        <v>964</v>
      </c>
      <c r="H338" t="s">
        <v>327</v>
      </c>
      <c r="I338" t="s">
        <v>382</v>
      </c>
      <c r="J338" t="s">
        <v>383</v>
      </c>
      <c r="K338" t="s">
        <v>384</v>
      </c>
      <c r="M338" t="s">
        <v>386</v>
      </c>
      <c r="N338" t="s">
        <v>907</v>
      </c>
      <c r="O338" t="s">
        <v>1710</v>
      </c>
      <c r="P338" t="s">
        <v>83</v>
      </c>
    </row>
    <row r="339" spans="1:16">
      <c r="A339" t="s">
        <v>2095</v>
      </c>
      <c r="B339" t="s">
        <v>2093</v>
      </c>
      <c r="C339" t="s">
        <v>910</v>
      </c>
      <c r="D339">
        <v>59</v>
      </c>
      <c r="E339" t="s">
        <v>2094</v>
      </c>
      <c r="F339" t="s">
        <v>277</v>
      </c>
      <c r="G339" t="s">
        <v>964</v>
      </c>
      <c r="H339" t="s">
        <v>327</v>
      </c>
      <c r="I339" t="s">
        <v>382</v>
      </c>
      <c r="J339" t="s">
        <v>383</v>
      </c>
      <c r="K339" t="s">
        <v>384</v>
      </c>
      <c r="M339" t="s">
        <v>386</v>
      </c>
      <c r="N339" t="s">
        <v>907</v>
      </c>
      <c r="O339" t="s">
        <v>1710</v>
      </c>
      <c r="P339" t="s">
        <v>83</v>
      </c>
    </row>
    <row r="340" spans="1:16">
      <c r="A340" t="s">
        <v>2720</v>
      </c>
      <c r="B340" t="s">
        <v>2721</v>
      </c>
      <c r="C340" t="s">
        <v>904</v>
      </c>
      <c r="D340">
        <v>57</v>
      </c>
      <c r="E340" t="s">
        <v>2722</v>
      </c>
      <c r="F340" t="s">
        <v>83</v>
      </c>
      <c r="G340" t="s">
        <v>964</v>
      </c>
      <c r="H340" t="s">
        <v>327</v>
      </c>
      <c r="I340" t="s">
        <v>382</v>
      </c>
      <c r="J340" t="s">
        <v>383</v>
      </c>
      <c r="K340" t="s">
        <v>384</v>
      </c>
      <c r="M340" t="s">
        <v>386</v>
      </c>
      <c r="N340" t="s">
        <v>907</v>
      </c>
      <c r="O340" t="s">
        <v>917</v>
      </c>
      <c r="P340" t="s">
        <v>83</v>
      </c>
    </row>
    <row r="341" spans="1:16">
      <c r="A341" t="s">
        <v>2723</v>
      </c>
      <c r="B341" t="s">
        <v>2724</v>
      </c>
      <c r="C341" t="s">
        <v>904</v>
      </c>
      <c r="D341">
        <v>57</v>
      </c>
      <c r="E341" t="s">
        <v>2098</v>
      </c>
      <c r="F341" t="s">
        <v>83</v>
      </c>
      <c r="G341" t="s">
        <v>2099</v>
      </c>
      <c r="H341" t="s">
        <v>327</v>
      </c>
      <c r="I341" t="s">
        <v>382</v>
      </c>
      <c r="J341" t="s">
        <v>383</v>
      </c>
      <c r="K341" t="s">
        <v>384</v>
      </c>
      <c r="M341" t="s">
        <v>386</v>
      </c>
      <c r="N341" t="s">
        <v>907</v>
      </c>
      <c r="O341" t="s">
        <v>917</v>
      </c>
      <c r="P341" t="s">
        <v>83</v>
      </c>
    </row>
    <row r="342" spans="1:16">
      <c r="A342" t="s">
        <v>2725</v>
      </c>
      <c r="B342" t="s">
        <v>2724</v>
      </c>
      <c r="C342" t="s">
        <v>910</v>
      </c>
      <c r="D342">
        <v>59</v>
      </c>
      <c r="E342" t="s">
        <v>2098</v>
      </c>
      <c r="F342" t="s">
        <v>83</v>
      </c>
      <c r="G342" t="s">
        <v>2099</v>
      </c>
      <c r="H342" t="s">
        <v>327</v>
      </c>
      <c r="I342" t="s">
        <v>382</v>
      </c>
      <c r="J342" t="s">
        <v>383</v>
      </c>
      <c r="K342" t="s">
        <v>384</v>
      </c>
      <c r="M342" t="s">
        <v>386</v>
      </c>
      <c r="N342" t="s">
        <v>907</v>
      </c>
      <c r="O342" t="s">
        <v>917</v>
      </c>
      <c r="P342" t="s">
        <v>83</v>
      </c>
    </row>
    <row r="343" spans="1:16">
      <c r="A343" t="s">
        <v>2096</v>
      </c>
      <c r="B343" t="s">
        <v>2097</v>
      </c>
      <c r="C343" t="s">
        <v>904</v>
      </c>
      <c r="D343">
        <v>57</v>
      </c>
      <c r="E343" t="s">
        <v>2098</v>
      </c>
      <c r="F343" t="s">
        <v>71</v>
      </c>
      <c r="G343" t="s">
        <v>2099</v>
      </c>
      <c r="H343" t="s">
        <v>327</v>
      </c>
      <c r="I343" t="s">
        <v>382</v>
      </c>
      <c r="J343" t="s">
        <v>383</v>
      </c>
      <c r="K343" t="s">
        <v>384</v>
      </c>
      <c r="M343" t="s">
        <v>386</v>
      </c>
      <c r="N343" t="s">
        <v>907</v>
      </c>
      <c r="O343" t="s">
        <v>932</v>
      </c>
      <c r="P343" t="s">
        <v>71</v>
      </c>
    </row>
    <row r="344" spans="1:16">
      <c r="A344" t="s">
        <v>2100</v>
      </c>
      <c r="B344" t="s">
        <v>2097</v>
      </c>
      <c r="C344" t="s">
        <v>910</v>
      </c>
      <c r="D344">
        <v>59</v>
      </c>
      <c r="E344" t="s">
        <v>2098</v>
      </c>
      <c r="F344" t="s">
        <v>71</v>
      </c>
      <c r="G344" t="s">
        <v>2099</v>
      </c>
      <c r="H344" t="s">
        <v>327</v>
      </c>
      <c r="I344" t="s">
        <v>382</v>
      </c>
      <c r="J344" t="s">
        <v>383</v>
      </c>
      <c r="K344" t="s">
        <v>384</v>
      </c>
      <c r="M344" t="s">
        <v>386</v>
      </c>
      <c r="N344" t="s">
        <v>907</v>
      </c>
      <c r="O344" t="s">
        <v>932</v>
      </c>
      <c r="P344" t="s">
        <v>71</v>
      </c>
    </row>
    <row r="345" spans="1:16">
      <c r="A345" t="s">
        <v>2700</v>
      </c>
      <c r="B345" t="s">
        <v>2701</v>
      </c>
      <c r="C345" t="s">
        <v>910</v>
      </c>
      <c r="D345">
        <v>59</v>
      </c>
      <c r="E345" t="s">
        <v>2702</v>
      </c>
      <c r="F345" t="s">
        <v>195</v>
      </c>
      <c r="G345" t="s">
        <v>964</v>
      </c>
      <c r="H345" t="s">
        <v>327</v>
      </c>
      <c r="I345" t="s">
        <v>382</v>
      </c>
      <c r="J345" t="s">
        <v>383</v>
      </c>
      <c r="K345" t="s">
        <v>384</v>
      </c>
      <c r="M345" t="s">
        <v>386</v>
      </c>
      <c r="N345" t="s">
        <v>907</v>
      </c>
      <c r="O345" t="s">
        <v>990</v>
      </c>
      <c r="P345" t="s">
        <v>195</v>
      </c>
    </row>
    <row r="346" spans="1:16">
      <c r="A346" t="s">
        <v>2888</v>
      </c>
      <c r="B346" t="s">
        <v>2889</v>
      </c>
      <c r="C346" t="s">
        <v>904</v>
      </c>
      <c r="D346">
        <v>57</v>
      </c>
      <c r="E346" t="s">
        <v>2890</v>
      </c>
      <c r="F346" t="s">
        <v>57</v>
      </c>
      <c r="G346" t="s">
        <v>964</v>
      </c>
      <c r="H346" t="s">
        <v>327</v>
      </c>
      <c r="I346" t="s">
        <v>382</v>
      </c>
      <c r="J346" t="s">
        <v>383</v>
      </c>
      <c r="K346" t="s">
        <v>384</v>
      </c>
      <c r="M346" t="s">
        <v>386</v>
      </c>
      <c r="N346" t="s">
        <v>907</v>
      </c>
      <c r="O346" t="s">
        <v>908</v>
      </c>
      <c r="P346" t="s">
        <v>57</v>
      </c>
    </row>
    <row r="347" spans="1:16">
      <c r="A347" t="s">
        <v>3910</v>
      </c>
      <c r="B347" t="s">
        <v>3911</v>
      </c>
      <c r="C347" t="s">
        <v>931</v>
      </c>
      <c r="D347">
        <v>0</v>
      </c>
      <c r="E347" t="s">
        <v>3912</v>
      </c>
      <c r="F347" t="s">
        <v>83</v>
      </c>
      <c r="G347" t="s">
        <v>964</v>
      </c>
      <c r="H347" t="s">
        <v>327</v>
      </c>
      <c r="I347" t="s">
        <v>382</v>
      </c>
      <c r="J347" t="s">
        <v>383</v>
      </c>
      <c r="K347" t="s">
        <v>384</v>
      </c>
      <c r="M347" t="s">
        <v>386</v>
      </c>
      <c r="N347" t="s">
        <v>907</v>
      </c>
      <c r="O347" t="s">
        <v>917</v>
      </c>
      <c r="P347" t="s">
        <v>83</v>
      </c>
    </row>
    <row r="348" spans="1:16">
      <c r="A348" t="s">
        <v>3913</v>
      </c>
      <c r="B348" t="s">
        <v>3914</v>
      </c>
      <c r="C348" t="s">
        <v>931</v>
      </c>
      <c r="D348">
        <v>0</v>
      </c>
      <c r="E348" t="s">
        <v>3915</v>
      </c>
      <c r="F348" t="s">
        <v>57</v>
      </c>
      <c r="G348" t="s">
        <v>964</v>
      </c>
      <c r="H348" t="s">
        <v>356</v>
      </c>
      <c r="I348" t="s">
        <v>382</v>
      </c>
      <c r="J348" t="s">
        <v>383</v>
      </c>
      <c r="K348" t="s">
        <v>384</v>
      </c>
      <c r="M348" t="s">
        <v>386</v>
      </c>
      <c r="N348" t="s">
        <v>907</v>
      </c>
      <c r="O348" t="s">
        <v>908</v>
      </c>
      <c r="P348" t="s">
        <v>57</v>
      </c>
    </row>
    <row r="349" spans="1:16">
      <c r="A349" t="s">
        <v>3916</v>
      </c>
      <c r="B349" t="s">
        <v>3917</v>
      </c>
      <c r="C349" t="s">
        <v>931</v>
      </c>
      <c r="D349">
        <v>0</v>
      </c>
      <c r="E349" t="s">
        <v>3918</v>
      </c>
      <c r="F349" t="s">
        <v>63</v>
      </c>
      <c r="G349" t="s">
        <v>1486</v>
      </c>
      <c r="H349" t="s">
        <v>327</v>
      </c>
      <c r="I349" t="s">
        <v>382</v>
      </c>
      <c r="J349" t="s">
        <v>383</v>
      </c>
      <c r="K349" t="s">
        <v>384</v>
      </c>
      <c r="M349" t="s">
        <v>386</v>
      </c>
      <c r="N349" t="s">
        <v>907</v>
      </c>
      <c r="O349" t="s">
        <v>937</v>
      </c>
      <c r="P349" t="s">
        <v>63</v>
      </c>
    </row>
    <row r="350" spans="1:16">
      <c r="A350" t="s">
        <v>3919</v>
      </c>
      <c r="B350" t="s">
        <v>3920</v>
      </c>
      <c r="C350" t="s">
        <v>931</v>
      </c>
      <c r="D350">
        <v>0</v>
      </c>
      <c r="E350" t="s">
        <v>3921</v>
      </c>
      <c r="F350" t="s">
        <v>91</v>
      </c>
      <c r="G350" t="s">
        <v>1486</v>
      </c>
      <c r="H350" t="s">
        <v>327</v>
      </c>
      <c r="I350" t="s">
        <v>382</v>
      </c>
      <c r="J350" t="s">
        <v>383</v>
      </c>
      <c r="K350" t="s">
        <v>384</v>
      </c>
      <c r="M350" t="s">
        <v>386</v>
      </c>
      <c r="N350" t="s">
        <v>907</v>
      </c>
      <c r="O350" t="s">
        <v>932</v>
      </c>
      <c r="P350" t="s">
        <v>91</v>
      </c>
    </row>
    <row r="351" spans="1:16">
      <c r="A351" t="s">
        <v>3922</v>
      </c>
      <c r="B351" t="s">
        <v>3923</v>
      </c>
      <c r="C351" t="s">
        <v>931</v>
      </c>
      <c r="D351">
        <v>0</v>
      </c>
      <c r="E351" t="s">
        <v>3924</v>
      </c>
      <c r="F351" t="s">
        <v>55</v>
      </c>
      <c r="G351" t="s">
        <v>964</v>
      </c>
      <c r="H351" t="s">
        <v>327</v>
      </c>
      <c r="I351" t="s">
        <v>382</v>
      </c>
      <c r="J351" t="s">
        <v>383</v>
      </c>
      <c r="K351" t="s">
        <v>384</v>
      </c>
      <c r="M351" t="s">
        <v>386</v>
      </c>
      <c r="N351" t="s">
        <v>907</v>
      </c>
      <c r="O351" t="s">
        <v>1003</v>
      </c>
      <c r="P351" t="s">
        <v>71</v>
      </c>
    </row>
    <row r="352" spans="1:16">
      <c r="A352" t="s">
        <v>3925</v>
      </c>
      <c r="B352" t="s">
        <v>3926</v>
      </c>
      <c r="C352" t="s">
        <v>931</v>
      </c>
      <c r="D352">
        <v>0</v>
      </c>
      <c r="E352" t="s">
        <v>3927</v>
      </c>
      <c r="F352" t="s">
        <v>83</v>
      </c>
      <c r="G352" t="s">
        <v>1486</v>
      </c>
      <c r="H352" t="s">
        <v>327</v>
      </c>
      <c r="I352" t="s">
        <v>382</v>
      </c>
      <c r="J352" t="s">
        <v>383</v>
      </c>
      <c r="K352" t="s">
        <v>384</v>
      </c>
      <c r="M352" t="s">
        <v>386</v>
      </c>
      <c r="N352" t="s">
        <v>907</v>
      </c>
      <c r="O352" t="s">
        <v>917</v>
      </c>
      <c r="P352" t="s">
        <v>83</v>
      </c>
    </row>
    <row r="353" spans="1:16">
      <c r="A353" t="s">
        <v>3928</v>
      </c>
      <c r="B353" t="s">
        <v>3929</v>
      </c>
      <c r="C353" t="s">
        <v>931</v>
      </c>
      <c r="D353">
        <v>0</v>
      </c>
      <c r="E353" t="s">
        <v>3930</v>
      </c>
      <c r="F353" t="s">
        <v>63</v>
      </c>
      <c r="G353" t="s">
        <v>906</v>
      </c>
      <c r="H353" t="s">
        <v>327</v>
      </c>
      <c r="I353" t="s">
        <v>382</v>
      </c>
      <c r="J353" t="s">
        <v>383</v>
      </c>
      <c r="K353" t="s">
        <v>384</v>
      </c>
      <c r="L353" t="s">
        <v>43</v>
      </c>
      <c r="M353" t="s">
        <v>386</v>
      </c>
      <c r="N353" t="s">
        <v>907</v>
      </c>
      <c r="O353" t="s">
        <v>937</v>
      </c>
      <c r="P353" t="s">
        <v>63</v>
      </c>
    </row>
    <row r="354" spans="1:16">
      <c r="A354" t="s">
        <v>4423</v>
      </c>
      <c r="B354" t="s">
        <v>4424</v>
      </c>
      <c r="C354" t="s">
        <v>904</v>
      </c>
      <c r="D354">
        <v>57</v>
      </c>
      <c r="E354" t="s">
        <v>3930</v>
      </c>
      <c r="F354" t="s">
        <v>91</v>
      </c>
      <c r="G354" t="s">
        <v>906</v>
      </c>
      <c r="H354" t="s">
        <v>327</v>
      </c>
      <c r="I354" t="s">
        <v>382</v>
      </c>
      <c r="J354" t="s">
        <v>383</v>
      </c>
      <c r="K354" t="s">
        <v>384</v>
      </c>
      <c r="L354" t="s">
        <v>43</v>
      </c>
      <c r="M354" t="s">
        <v>386</v>
      </c>
      <c r="N354" t="s">
        <v>907</v>
      </c>
      <c r="O354" t="s">
        <v>932</v>
      </c>
      <c r="P354" t="s">
        <v>91</v>
      </c>
    </row>
    <row r="355" spans="1:16">
      <c r="A355" t="s">
        <v>4425</v>
      </c>
      <c r="B355" t="s">
        <v>4424</v>
      </c>
      <c r="C355" t="s">
        <v>910</v>
      </c>
      <c r="D355">
        <v>59</v>
      </c>
      <c r="E355" t="s">
        <v>3930</v>
      </c>
      <c r="F355" t="s">
        <v>91</v>
      </c>
      <c r="G355" t="s">
        <v>906</v>
      </c>
      <c r="H355" t="s">
        <v>327</v>
      </c>
      <c r="I355" t="s">
        <v>382</v>
      </c>
      <c r="J355" t="s">
        <v>383</v>
      </c>
      <c r="K355" t="s">
        <v>384</v>
      </c>
      <c r="L355" t="s">
        <v>43</v>
      </c>
      <c r="M355" t="s">
        <v>386</v>
      </c>
      <c r="N355" t="s">
        <v>907</v>
      </c>
      <c r="O355" t="s">
        <v>932</v>
      </c>
      <c r="P355" t="s">
        <v>91</v>
      </c>
    </row>
    <row r="356" spans="1:16">
      <c r="A356" t="s">
        <v>4432</v>
      </c>
      <c r="B356" t="s">
        <v>4433</v>
      </c>
      <c r="C356" t="s">
        <v>904</v>
      </c>
      <c r="D356">
        <v>57</v>
      </c>
      <c r="E356" t="s">
        <v>3930</v>
      </c>
      <c r="F356" t="s">
        <v>78</v>
      </c>
      <c r="G356" t="s">
        <v>906</v>
      </c>
      <c r="H356" t="s">
        <v>327</v>
      </c>
      <c r="I356" t="s">
        <v>382</v>
      </c>
      <c r="J356" t="s">
        <v>383</v>
      </c>
      <c r="K356" t="s">
        <v>384</v>
      </c>
      <c r="L356" t="s">
        <v>43</v>
      </c>
      <c r="M356" t="s">
        <v>386</v>
      </c>
      <c r="N356" t="s">
        <v>907</v>
      </c>
      <c r="O356" t="s">
        <v>969</v>
      </c>
      <c r="P356" t="s">
        <v>78</v>
      </c>
    </row>
    <row r="357" spans="1:16">
      <c r="A357" t="s">
        <v>4434</v>
      </c>
      <c r="B357" t="s">
        <v>4433</v>
      </c>
      <c r="C357" t="s">
        <v>910</v>
      </c>
      <c r="D357">
        <v>59</v>
      </c>
      <c r="E357" t="s">
        <v>3930</v>
      </c>
      <c r="F357" t="s">
        <v>78</v>
      </c>
      <c r="G357" t="s">
        <v>906</v>
      </c>
      <c r="H357" t="s">
        <v>327</v>
      </c>
      <c r="I357" t="s">
        <v>382</v>
      </c>
      <c r="J357" t="s">
        <v>383</v>
      </c>
      <c r="K357" t="s">
        <v>384</v>
      </c>
      <c r="L357" t="s">
        <v>43</v>
      </c>
      <c r="M357" t="s">
        <v>386</v>
      </c>
      <c r="N357" t="s">
        <v>907</v>
      </c>
      <c r="O357" t="s">
        <v>969</v>
      </c>
      <c r="P357" t="s">
        <v>78</v>
      </c>
    </row>
    <row r="358" spans="1:16">
      <c r="A358" t="s">
        <v>4435</v>
      </c>
      <c r="B358" t="s">
        <v>4436</v>
      </c>
      <c r="C358" t="s">
        <v>904</v>
      </c>
      <c r="D358">
        <v>57</v>
      </c>
      <c r="E358" t="s">
        <v>3930</v>
      </c>
      <c r="F358" t="s">
        <v>68</v>
      </c>
      <c r="G358" t="s">
        <v>906</v>
      </c>
      <c r="H358" t="s">
        <v>327</v>
      </c>
      <c r="I358" t="s">
        <v>382</v>
      </c>
      <c r="J358" t="s">
        <v>383</v>
      </c>
      <c r="K358" t="s">
        <v>384</v>
      </c>
      <c r="L358" t="s">
        <v>43</v>
      </c>
      <c r="M358" t="s">
        <v>386</v>
      </c>
      <c r="N358" t="s">
        <v>907</v>
      </c>
      <c r="O358" t="s">
        <v>4437</v>
      </c>
      <c r="P358" t="s">
        <v>68</v>
      </c>
    </row>
    <row r="359" spans="1:16">
      <c r="A359" t="s">
        <v>4438</v>
      </c>
      <c r="B359" t="s">
        <v>4436</v>
      </c>
      <c r="C359" t="s">
        <v>910</v>
      </c>
      <c r="D359">
        <v>59</v>
      </c>
      <c r="E359" t="s">
        <v>3930</v>
      </c>
      <c r="F359" t="s">
        <v>68</v>
      </c>
      <c r="G359" t="s">
        <v>906</v>
      </c>
      <c r="H359" t="s">
        <v>327</v>
      </c>
      <c r="I359" t="s">
        <v>382</v>
      </c>
      <c r="J359" t="s">
        <v>383</v>
      </c>
      <c r="K359" t="s">
        <v>384</v>
      </c>
      <c r="L359" t="s">
        <v>43</v>
      </c>
      <c r="M359" t="s">
        <v>386</v>
      </c>
      <c r="N359" t="s">
        <v>907</v>
      </c>
      <c r="O359" t="s">
        <v>4437</v>
      </c>
      <c r="P359" t="s">
        <v>68</v>
      </c>
    </row>
    <row r="360" spans="1:16">
      <c r="A360" t="s">
        <v>4426</v>
      </c>
      <c r="B360" t="s">
        <v>4427</v>
      </c>
      <c r="C360" t="s">
        <v>904</v>
      </c>
      <c r="D360">
        <v>57</v>
      </c>
      <c r="E360" t="s">
        <v>3930</v>
      </c>
      <c r="F360" t="s">
        <v>83</v>
      </c>
      <c r="G360" t="s">
        <v>906</v>
      </c>
      <c r="H360" t="s">
        <v>327</v>
      </c>
      <c r="I360" t="s">
        <v>382</v>
      </c>
      <c r="J360" t="s">
        <v>383</v>
      </c>
      <c r="K360" t="s">
        <v>384</v>
      </c>
      <c r="L360" t="s">
        <v>43</v>
      </c>
      <c r="M360" t="s">
        <v>386</v>
      </c>
      <c r="N360" t="s">
        <v>907</v>
      </c>
      <c r="O360" t="s">
        <v>917</v>
      </c>
      <c r="P360" t="s">
        <v>83</v>
      </c>
    </row>
    <row r="361" spans="1:16">
      <c r="A361" t="s">
        <v>4428</v>
      </c>
      <c r="B361" t="s">
        <v>4427</v>
      </c>
      <c r="C361" t="s">
        <v>910</v>
      </c>
      <c r="D361">
        <v>59</v>
      </c>
      <c r="E361" t="s">
        <v>3930</v>
      </c>
      <c r="F361" t="s">
        <v>83</v>
      </c>
      <c r="G361" t="s">
        <v>906</v>
      </c>
      <c r="H361" t="s">
        <v>327</v>
      </c>
      <c r="I361" t="s">
        <v>382</v>
      </c>
      <c r="J361" t="s">
        <v>383</v>
      </c>
      <c r="K361" t="s">
        <v>384</v>
      </c>
      <c r="L361" t="s">
        <v>43</v>
      </c>
      <c r="M361" t="s">
        <v>386</v>
      </c>
      <c r="N361" t="s">
        <v>907</v>
      </c>
      <c r="O361" t="s">
        <v>917</v>
      </c>
      <c r="P361" t="s">
        <v>83</v>
      </c>
    </row>
    <row r="362" spans="1:16">
      <c r="A362" t="s">
        <v>4429</v>
      </c>
      <c r="B362" t="s">
        <v>4430</v>
      </c>
      <c r="C362" t="s">
        <v>904</v>
      </c>
      <c r="D362">
        <v>57</v>
      </c>
      <c r="E362" t="s">
        <v>3930</v>
      </c>
      <c r="F362" t="s">
        <v>55</v>
      </c>
      <c r="G362" t="s">
        <v>906</v>
      </c>
      <c r="H362" t="s">
        <v>327</v>
      </c>
      <c r="I362" t="s">
        <v>382</v>
      </c>
      <c r="J362" t="s">
        <v>383</v>
      </c>
      <c r="K362" t="s">
        <v>384</v>
      </c>
      <c r="L362" t="s">
        <v>43</v>
      </c>
      <c r="M362" t="s">
        <v>386</v>
      </c>
      <c r="N362" t="s">
        <v>907</v>
      </c>
      <c r="O362" t="s">
        <v>1003</v>
      </c>
      <c r="P362" t="s">
        <v>71</v>
      </c>
    </row>
    <row r="363" spans="1:16">
      <c r="A363" t="s">
        <v>4431</v>
      </c>
      <c r="B363" t="s">
        <v>4430</v>
      </c>
      <c r="C363" t="s">
        <v>910</v>
      </c>
      <c r="D363">
        <v>59</v>
      </c>
      <c r="E363" t="s">
        <v>3930</v>
      </c>
      <c r="F363" t="s">
        <v>55</v>
      </c>
      <c r="G363" t="s">
        <v>906</v>
      </c>
      <c r="H363" t="s">
        <v>327</v>
      </c>
      <c r="I363" t="s">
        <v>382</v>
      </c>
      <c r="J363" t="s">
        <v>383</v>
      </c>
      <c r="K363" t="s">
        <v>384</v>
      </c>
      <c r="L363" t="s">
        <v>43</v>
      </c>
      <c r="M363" t="s">
        <v>386</v>
      </c>
      <c r="N363" t="s">
        <v>907</v>
      </c>
      <c r="O363" t="s">
        <v>1003</v>
      </c>
      <c r="P363" t="s">
        <v>71</v>
      </c>
    </row>
    <row r="364" spans="1:16">
      <c r="A364" t="s">
        <v>3931</v>
      </c>
      <c r="B364" t="s">
        <v>3932</v>
      </c>
      <c r="C364" t="s">
        <v>931</v>
      </c>
      <c r="D364">
        <v>0</v>
      </c>
      <c r="E364" t="s">
        <v>3933</v>
      </c>
      <c r="F364" t="s">
        <v>53</v>
      </c>
      <c r="G364" t="s">
        <v>1486</v>
      </c>
      <c r="H364" t="s">
        <v>327</v>
      </c>
      <c r="I364" t="s">
        <v>382</v>
      </c>
      <c r="J364" t="s">
        <v>383</v>
      </c>
      <c r="K364" t="s">
        <v>384</v>
      </c>
      <c r="M364" t="s">
        <v>386</v>
      </c>
      <c r="N364" t="s">
        <v>907</v>
      </c>
      <c r="O364" t="s">
        <v>928</v>
      </c>
      <c r="P364" t="s">
        <v>53</v>
      </c>
    </row>
    <row r="365" spans="1:16">
      <c r="A365" t="s">
        <v>3934</v>
      </c>
      <c r="B365" t="s">
        <v>3935</v>
      </c>
      <c r="C365" t="s">
        <v>910</v>
      </c>
      <c r="D365">
        <v>59</v>
      </c>
      <c r="E365" t="s">
        <v>3936</v>
      </c>
      <c r="F365" t="s">
        <v>55</v>
      </c>
      <c r="G365" t="s">
        <v>1486</v>
      </c>
      <c r="H365" t="s">
        <v>327</v>
      </c>
      <c r="I365" t="s">
        <v>382</v>
      </c>
      <c r="J365" t="s">
        <v>383</v>
      </c>
      <c r="K365" t="s">
        <v>384</v>
      </c>
      <c r="M365" t="s">
        <v>386</v>
      </c>
      <c r="N365" t="s">
        <v>907</v>
      </c>
      <c r="O365" t="s">
        <v>1003</v>
      </c>
      <c r="P365" t="s">
        <v>71</v>
      </c>
    </row>
    <row r="366" spans="1:16">
      <c r="A366" t="s">
        <v>4439</v>
      </c>
      <c r="B366" t="s">
        <v>4440</v>
      </c>
      <c r="C366" t="s">
        <v>931</v>
      </c>
      <c r="D366">
        <v>0</v>
      </c>
      <c r="E366" t="s">
        <v>4441</v>
      </c>
      <c r="F366" t="s">
        <v>63</v>
      </c>
      <c r="G366" t="s">
        <v>906</v>
      </c>
      <c r="H366" t="s">
        <v>327</v>
      </c>
      <c r="I366" t="s">
        <v>382</v>
      </c>
      <c r="J366" t="s">
        <v>383</v>
      </c>
      <c r="K366" t="s">
        <v>384</v>
      </c>
      <c r="L366" t="s">
        <v>43</v>
      </c>
      <c r="M366" t="s">
        <v>386</v>
      </c>
      <c r="N366" t="s">
        <v>907</v>
      </c>
      <c r="O366" t="s">
        <v>937</v>
      </c>
      <c r="P366" t="s">
        <v>63</v>
      </c>
    </row>
    <row r="367" spans="1:16">
      <c r="A367" t="s">
        <v>4446</v>
      </c>
      <c r="B367" t="s">
        <v>4447</v>
      </c>
      <c r="C367" t="s">
        <v>931</v>
      </c>
      <c r="D367">
        <v>0</v>
      </c>
      <c r="E367" t="s">
        <v>4441</v>
      </c>
      <c r="F367" t="s">
        <v>57</v>
      </c>
      <c r="G367" t="s">
        <v>906</v>
      </c>
      <c r="H367" t="s">
        <v>327</v>
      </c>
      <c r="I367" t="s">
        <v>382</v>
      </c>
      <c r="J367" t="s">
        <v>383</v>
      </c>
      <c r="K367" t="s">
        <v>384</v>
      </c>
      <c r="L367" t="s">
        <v>43</v>
      </c>
      <c r="M367" t="s">
        <v>386</v>
      </c>
      <c r="N367" t="s">
        <v>907</v>
      </c>
      <c r="O367" t="s">
        <v>908</v>
      </c>
      <c r="P367" t="s">
        <v>57</v>
      </c>
    </row>
    <row r="368" spans="1:16">
      <c r="A368" t="s">
        <v>4444</v>
      </c>
      <c r="B368" t="s">
        <v>4445</v>
      </c>
      <c r="C368" t="s">
        <v>931</v>
      </c>
      <c r="D368">
        <v>0</v>
      </c>
      <c r="E368" t="s">
        <v>4441</v>
      </c>
      <c r="F368" t="s">
        <v>55</v>
      </c>
      <c r="G368" t="s">
        <v>906</v>
      </c>
      <c r="H368" t="s">
        <v>327</v>
      </c>
      <c r="I368" t="s">
        <v>382</v>
      </c>
      <c r="J368" t="s">
        <v>383</v>
      </c>
      <c r="K368" t="s">
        <v>384</v>
      </c>
      <c r="L368" t="s">
        <v>43</v>
      </c>
      <c r="M368" t="s">
        <v>386</v>
      </c>
      <c r="N368" t="s">
        <v>907</v>
      </c>
      <c r="O368" t="s">
        <v>1003</v>
      </c>
      <c r="P368" t="s">
        <v>71</v>
      </c>
    </row>
    <row r="369" spans="1:16">
      <c r="A369" t="s">
        <v>4442</v>
      </c>
      <c r="B369" t="s">
        <v>4443</v>
      </c>
      <c r="C369" t="s">
        <v>931</v>
      </c>
      <c r="D369">
        <v>0</v>
      </c>
      <c r="E369" t="s">
        <v>4441</v>
      </c>
      <c r="F369" t="s">
        <v>53</v>
      </c>
      <c r="G369" t="s">
        <v>906</v>
      </c>
      <c r="H369" t="s">
        <v>327</v>
      </c>
      <c r="I369" t="s">
        <v>382</v>
      </c>
      <c r="J369" t="s">
        <v>383</v>
      </c>
      <c r="K369" t="s">
        <v>384</v>
      </c>
      <c r="L369" t="s">
        <v>43</v>
      </c>
      <c r="M369" t="s">
        <v>386</v>
      </c>
      <c r="N369" t="s">
        <v>907</v>
      </c>
      <c r="O369" t="s">
        <v>928</v>
      </c>
      <c r="P369" t="s">
        <v>53</v>
      </c>
    </row>
    <row r="370" spans="1:16">
      <c r="A370" t="s">
        <v>7221</v>
      </c>
      <c r="B370" t="s">
        <v>7222</v>
      </c>
      <c r="C370" t="s">
        <v>931</v>
      </c>
      <c r="D370">
        <v>0</v>
      </c>
      <c r="E370" t="s">
        <v>7223</v>
      </c>
      <c r="F370" t="s">
        <v>53</v>
      </c>
      <c r="G370" t="s">
        <v>1328</v>
      </c>
      <c r="H370" t="s">
        <v>334</v>
      </c>
      <c r="I370" t="s">
        <v>387</v>
      </c>
      <c r="J370" t="s">
        <v>383</v>
      </c>
      <c r="K370" t="s">
        <v>389</v>
      </c>
      <c r="L370" t="s">
        <v>44</v>
      </c>
      <c r="M370" t="s">
        <v>386</v>
      </c>
      <c r="N370" t="s">
        <v>907</v>
      </c>
      <c r="O370" t="s">
        <v>928</v>
      </c>
      <c r="P370" t="s">
        <v>53</v>
      </c>
    </row>
    <row r="371" spans="1:16">
      <c r="A371" t="s">
        <v>4773</v>
      </c>
      <c r="B371" t="s">
        <v>4774</v>
      </c>
      <c r="C371" t="s">
        <v>904</v>
      </c>
      <c r="D371">
        <v>57</v>
      </c>
      <c r="E371" t="s">
        <v>4775</v>
      </c>
      <c r="F371" t="s">
        <v>195</v>
      </c>
      <c r="G371" t="s">
        <v>906</v>
      </c>
      <c r="H371" t="s">
        <v>334</v>
      </c>
      <c r="I371" t="s">
        <v>382</v>
      </c>
      <c r="J371" t="s">
        <v>383</v>
      </c>
      <c r="K371" t="s">
        <v>388</v>
      </c>
      <c r="L371" t="s">
        <v>43</v>
      </c>
      <c r="M371" t="s">
        <v>386</v>
      </c>
      <c r="N371" t="s">
        <v>907</v>
      </c>
      <c r="O371" t="s">
        <v>990</v>
      </c>
      <c r="P371" t="s">
        <v>195</v>
      </c>
    </row>
    <row r="372" spans="1:16">
      <c r="A372" t="s">
        <v>4776</v>
      </c>
      <c r="B372" t="s">
        <v>4777</v>
      </c>
      <c r="C372" t="s">
        <v>904</v>
      </c>
      <c r="D372">
        <v>57</v>
      </c>
      <c r="E372" t="s">
        <v>4778</v>
      </c>
      <c r="F372" t="s">
        <v>78</v>
      </c>
      <c r="G372" t="s">
        <v>1265</v>
      </c>
      <c r="H372" t="s">
        <v>334</v>
      </c>
      <c r="I372" t="s">
        <v>382</v>
      </c>
      <c r="J372" t="s">
        <v>383</v>
      </c>
      <c r="K372" t="s">
        <v>388</v>
      </c>
      <c r="L372" t="s">
        <v>44</v>
      </c>
      <c r="M372" t="s">
        <v>386</v>
      </c>
      <c r="N372" t="s">
        <v>907</v>
      </c>
      <c r="O372" t="s">
        <v>969</v>
      </c>
      <c r="P372" t="s">
        <v>78</v>
      </c>
    </row>
    <row r="373" spans="1:16">
      <c r="A373" t="s">
        <v>5658</v>
      </c>
      <c r="B373" t="s">
        <v>5659</v>
      </c>
      <c r="C373" t="s">
        <v>904</v>
      </c>
      <c r="D373">
        <v>57</v>
      </c>
      <c r="E373" t="s">
        <v>4781</v>
      </c>
      <c r="F373" t="s">
        <v>86</v>
      </c>
      <c r="G373" t="s">
        <v>1788</v>
      </c>
      <c r="H373" t="s">
        <v>334</v>
      </c>
      <c r="I373" t="s">
        <v>382</v>
      </c>
      <c r="J373" t="s">
        <v>383</v>
      </c>
      <c r="K373" t="s">
        <v>388</v>
      </c>
      <c r="L373" t="s">
        <v>44</v>
      </c>
      <c r="M373" t="s">
        <v>386</v>
      </c>
      <c r="N373" t="s">
        <v>907</v>
      </c>
      <c r="O373" t="s">
        <v>1291</v>
      </c>
      <c r="P373" t="s">
        <v>86</v>
      </c>
    </row>
    <row r="374" spans="1:16">
      <c r="A374" t="s">
        <v>5660</v>
      </c>
      <c r="B374" t="s">
        <v>5659</v>
      </c>
      <c r="C374" t="s">
        <v>910</v>
      </c>
      <c r="D374">
        <v>59</v>
      </c>
      <c r="E374" t="s">
        <v>4781</v>
      </c>
      <c r="F374" t="s">
        <v>86</v>
      </c>
      <c r="G374" t="s">
        <v>1788</v>
      </c>
      <c r="H374" t="s">
        <v>334</v>
      </c>
      <c r="I374" t="s">
        <v>382</v>
      </c>
      <c r="J374" t="s">
        <v>383</v>
      </c>
      <c r="K374" t="s">
        <v>388</v>
      </c>
      <c r="L374" t="s">
        <v>44</v>
      </c>
      <c r="M374" t="s">
        <v>386</v>
      </c>
      <c r="N374" t="s">
        <v>907</v>
      </c>
      <c r="O374" t="s">
        <v>1291</v>
      </c>
      <c r="P374" t="s">
        <v>86</v>
      </c>
    </row>
    <row r="375" spans="1:16">
      <c r="A375" t="s">
        <v>4779</v>
      </c>
      <c r="B375" t="s">
        <v>4780</v>
      </c>
      <c r="C375" t="s">
        <v>904</v>
      </c>
      <c r="D375">
        <v>57</v>
      </c>
      <c r="E375" t="s">
        <v>4781</v>
      </c>
      <c r="F375" t="s">
        <v>83</v>
      </c>
      <c r="G375" t="s">
        <v>1788</v>
      </c>
      <c r="H375" t="s">
        <v>334</v>
      </c>
      <c r="I375" t="s">
        <v>390</v>
      </c>
      <c r="J375" t="s">
        <v>383</v>
      </c>
      <c r="K375" t="s">
        <v>388</v>
      </c>
      <c r="L375" t="s">
        <v>44</v>
      </c>
      <c r="M375" t="s">
        <v>386</v>
      </c>
      <c r="N375" t="s">
        <v>907</v>
      </c>
      <c r="O375" t="s">
        <v>917</v>
      </c>
      <c r="P375" t="s">
        <v>83</v>
      </c>
    </row>
    <row r="376" spans="1:16">
      <c r="A376" t="s">
        <v>4782</v>
      </c>
      <c r="B376" t="s">
        <v>4780</v>
      </c>
      <c r="C376" t="s">
        <v>910</v>
      </c>
      <c r="D376">
        <v>59</v>
      </c>
      <c r="E376" t="s">
        <v>4781</v>
      </c>
      <c r="F376" t="s">
        <v>83</v>
      </c>
      <c r="G376" t="s">
        <v>1788</v>
      </c>
      <c r="H376" t="s">
        <v>334</v>
      </c>
      <c r="I376" t="s">
        <v>390</v>
      </c>
      <c r="J376" t="s">
        <v>383</v>
      </c>
      <c r="K376" t="s">
        <v>388</v>
      </c>
      <c r="L376" t="s">
        <v>44</v>
      </c>
      <c r="M376" t="s">
        <v>386</v>
      </c>
      <c r="N376" t="s">
        <v>907</v>
      </c>
      <c r="O376" t="s">
        <v>917</v>
      </c>
      <c r="P376" t="s">
        <v>83</v>
      </c>
    </row>
    <row r="377" spans="1:16">
      <c r="A377" t="s">
        <v>1325</v>
      </c>
      <c r="B377" t="s">
        <v>1326</v>
      </c>
      <c r="C377" t="s">
        <v>931</v>
      </c>
      <c r="D377">
        <v>0</v>
      </c>
      <c r="E377" t="s">
        <v>1327</v>
      </c>
      <c r="F377" t="s">
        <v>53</v>
      </c>
      <c r="G377" t="s">
        <v>1328</v>
      </c>
      <c r="H377" t="s">
        <v>334</v>
      </c>
      <c r="I377" t="s">
        <v>387</v>
      </c>
      <c r="J377" t="s">
        <v>383</v>
      </c>
      <c r="K377" t="s">
        <v>389</v>
      </c>
      <c r="L377" t="s">
        <v>44</v>
      </c>
      <c r="M377" t="s">
        <v>386</v>
      </c>
      <c r="N377" t="s">
        <v>907</v>
      </c>
      <c r="O377" t="s">
        <v>928</v>
      </c>
      <c r="P377" t="s">
        <v>53</v>
      </c>
    </row>
    <row r="378" spans="1:16">
      <c r="A378" t="s">
        <v>1736</v>
      </c>
      <c r="B378" t="s">
        <v>1737</v>
      </c>
      <c r="C378" t="s">
        <v>931</v>
      </c>
      <c r="D378">
        <v>0</v>
      </c>
      <c r="E378" t="s">
        <v>1738</v>
      </c>
      <c r="F378" t="s">
        <v>86</v>
      </c>
      <c r="G378" t="s">
        <v>1328</v>
      </c>
      <c r="H378" t="s">
        <v>334</v>
      </c>
      <c r="I378" t="s">
        <v>387</v>
      </c>
      <c r="J378" t="s">
        <v>383</v>
      </c>
      <c r="K378" t="s">
        <v>388</v>
      </c>
      <c r="M378" t="s">
        <v>386</v>
      </c>
      <c r="N378" t="s">
        <v>907</v>
      </c>
      <c r="O378" t="s">
        <v>1291</v>
      </c>
      <c r="P378" t="s">
        <v>86</v>
      </c>
    </row>
    <row r="379" spans="1:16">
      <c r="A379" t="s">
        <v>4783</v>
      </c>
      <c r="B379" t="s">
        <v>4784</v>
      </c>
      <c r="C379" t="s">
        <v>931</v>
      </c>
      <c r="D379">
        <v>0</v>
      </c>
      <c r="E379" t="s">
        <v>1738</v>
      </c>
      <c r="F379" t="s">
        <v>53</v>
      </c>
      <c r="G379" t="s">
        <v>1332</v>
      </c>
      <c r="H379" t="s">
        <v>334</v>
      </c>
      <c r="I379" t="s">
        <v>387</v>
      </c>
      <c r="J379" t="s">
        <v>383</v>
      </c>
      <c r="K379" t="s">
        <v>388</v>
      </c>
      <c r="L379" t="s">
        <v>44</v>
      </c>
      <c r="M379" t="s">
        <v>386</v>
      </c>
      <c r="N379" t="s">
        <v>907</v>
      </c>
      <c r="O379" t="s">
        <v>928</v>
      </c>
      <c r="P379" t="s">
        <v>53</v>
      </c>
    </row>
    <row r="380" spans="1:16">
      <c r="A380" t="s">
        <v>1329</v>
      </c>
      <c r="B380" t="s">
        <v>1330</v>
      </c>
      <c r="C380" t="s">
        <v>931</v>
      </c>
      <c r="D380">
        <v>0</v>
      </c>
      <c r="E380" t="s">
        <v>1331</v>
      </c>
      <c r="F380" t="s">
        <v>53</v>
      </c>
      <c r="G380" t="s">
        <v>1332</v>
      </c>
      <c r="H380" t="s">
        <v>334</v>
      </c>
      <c r="I380" t="s">
        <v>387</v>
      </c>
      <c r="J380" t="s">
        <v>383</v>
      </c>
      <c r="K380" t="s">
        <v>388</v>
      </c>
      <c r="M380" t="s">
        <v>386</v>
      </c>
      <c r="N380" t="s">
        <v>907</v>
      </c>
      <c r="O380" t="s">
        <v>928</v>
      </c>
      <c r="P380" t="s">
        <v>53</v>
      </c>
    </row>
    <row r="381" spans="1:16">
      <c r="A381" t="s">
        <v>1739</v>
      </c>
      <c r="B381" t="s">
        <v>1740</v>
      </c>
      <c r="C381" t="s">
        <v>931</v>
      </c>
      <c r="D381">
        <v>0</v>
      </c>
      <c r="E381" t="s">
        <v>1741</v>
      </c>
      <c r="F381" t="s">
        <v>53</v>
      </c>
      <c r="G381" t="s">
        <v>1332</v>
      </c>
      <c r="H381" t="s">
        <v>334</v>
      </c>
      <c r="I381" t="s">
        <v>387</v>
      </c>
      <c r="J381" t="s">
        <v>383</v>
      </c>
      <c r="K381" t="s">
        <v>388</v>
      </c>
      <c r="M381" t="s">
        <v>386</v>
      </c>
      <c r="N381" t="s">
        <v>907</v>
      </c>
      <c r="O381" t="s">
        <v>928</v>
      </c>
      <c r="P381" t="s">
        <v>53</v>
      </c>
    </row>
    <row r="382" spans="1:16">
      <c r="A382" t="s">
        <v>3485</v>
      </c>
      <c r="B382" t="s">
        <v>3486</v>
      </c>
      <c r="C382" t="s">
        <v>931</v>
      </c>
      <c r="D382">
        <v>0</v>
      </c>
      <c r="E382" t="s">
        <v>3484</v>
      </c>
      <c r="F382" t="s">
        <v>121</v>
      </c>
      <c r="G382" t="s">
        <v>1265</v>
      </c>
      <c r="H382" t="s">
        <v>334</v>
      </c>
      <c r="I382" t="s">
        <v>387</v>
      </c>
      <c r="J382" t="s">
        <v>383</v>
      </c>
      <c r="K382" t="s">
        <v>388</v>
      </c>
      <c r="L382" t="s">
        <v>44</v>
      </c>
      <c r="M382" t="s">
        <v>386</v>
      </c>
      <c r="N382" t="s">
        <v>907</v>
      </c>
      <c r="O382" t="s">
        <v>1546</v>
      </c>
      <c r="P382" t="s">
        <v>121</v>
      </c>
    </row>
    <row r="383" spans="1:16">
      <c r="A383" t="s">
        <v>3487</v>
      </c>
      <c r="B383" t="s">
        <v>3488</v>
      </c>
      <c r="C383" t="s">
        <v>931</v>
      </c>
      <c r="D383">
        <v>0</v>
      </c>
      <c r="E383" t="s">
        <v>3484</v>
      </c>
      <c r="F383" t="s">
        <v>83</v>
      </c>
      <c r="G383" t="s">
        <v>1265</v>
      </c>
      <c r="H383" t="s">
        <v>334</v>
      </c>
      <c r="I383" t="s">
        <v>387</v>
      </c>
      <c r="J383" t="s">
        <v>383</v>
      </c>
      <c r="K383" t="s">
        <v>388</v>
      </c>
      <c r="L383" t="s">
        <v>44</v>
      </c>
      <c r="M383" t="s">
        <v>386</v>
      </c>
      <c r="N383" t="s">
        <v>907</v>
      </c>
      <c r="O383" t="s">
        <v>917</v>
      </c>
      <c r="P383" t="s">
        <v>83</v>
      </c>
    </row>
    <row r="384" spans="1:16">
      <c r="A384" t="s">
        <v>3489</v>
      </c>
      <c r="B384" t="s">
        <v>3490</v>
      </c>
      <c r="C384" t="s">
        <v>931</v>
      </c>
      <c r="D384">
        <v>0</v>
      </c>
      <c r="E384" t="s">
        <v>3484</v>
      </c>
      <c r="F384" t="s">
        <v>55</v>
      </c>
      <c r="G384" t="s">
        <v>1265</v>
      </c>
      <c r="H384" t="s">
        <v>334</v>
      </c>
      <c r="I384" t="s">
        <v>387</v>
      </c>
      <c r="J384" t="s">
        <v>383</v>
      </c>
      <c r="K384" t="s">
        <v>388</v>
      </c>
      <c r="L384" t="s">
        <v>44</v>
      </c>
      <c r="M384" t="s">
        <v>386</v>
      </c>
      <c r="N384" t="s">
        <v>907</v>
      </c>
      <c r="O384" t="s">
        <v>1003</v>
      </c>
      <c r="P384" t="s">
        <v>71</v>
      </c>
    </row>
    <row r="385" spans="1:16">
      <c r="A385" t="s">
        <v>3482</v>
      </c>
      <c r="B385" t="s">
        <v>3483</v>
      </c>
      <c r="C385" t="s">
        <v>931</v>
      </c>
      <c r="D385">
        <v>0</v>
      </c>
      <c r="E385" t="s">
        <v>3484</v>
      </c>
      <c r="F385" t="s">
        <v>53</v>
      </c>
      <c r="G385" t="s">
        <v>1265</v>
      </c>
      <c r="H385" t="s">
        <v>334</v>
      </c>
      <c r="I385" t="s">
        <v>387</v>
      </c>
      <c r="J385" t="s">
        <v>383</v>
      </c>
      <c r="K385" t="s">
        <v>388</v>
      </c>
      <c r="L385" t="s">
        <v>44</v>
      </c>
      <c r="M385" t="s">
        <v>386</v>
      </c>
      <c r="N385" t="s">
        <v>907</v>
      </c>
      <c r="O385" t="s">
        <v>928</v>
      </c>
      <c r="P385" t="s">
        <v>53</v>
      </c>
    </row>
    <row r="386" spans="1:16">
      <c r="A386" t="s">
        <v>4785</v>
      </c>
      <c r="B386" t="s">
        <v>4786</v>
      </c>
      <c r="C386" t="s">
        <v>904</v>
      </c>
      <c r="D386">
        <v>57</v>
      </c>
      <c r="E386" t="s">
        <v>4787</v>
      </c>
      <c r="F386" t="s">
        <v>60</v>
      </c>
      <c r="G386" t="s">
        <v>1265</v>
      </c>
      <c r="H386" t="s">
        <v>334</v>
      </c>
      <c r="I386" t="s">
        <v>387</v>
      </c>
      <c r="J386" t="s">
        <v>383</v>
      </c>
      <c r="K386" t="s">
        <v>388</v>
      </c>
      <c r="L386" t="s">
        <v>44</v>
      </c>
      <c r="M386" t="s">
        <v>385</v>
      </c>
      <c r="N386" t="s">
        <v>907</v>
      </c>
      <c r="O386" t="s">
        <v>990</v>
      </c>
      <c r="P386" t="s">
        <v>60</v>
      </c>
    </row>
    <row r="387" spans="1:16">
      <c r="A387" t="s">
        <v>2933</v>
      </c>
      <c r="B387" t="s">
        <v>2934</v>
      </c>
      <c r="C387" t="s">
        <v>931</v>
      </c>
      <c r="D387">
        <v>0</v>
      </c>
      <c r="E387" t="s">
        <v>2921</v>
      </c>
      <c r="F387" t="s">
        <v>63</v>
      </c>
      <c r="G387" t="s">
        <v>1498</v>
      </c>
      <c r="H387" t="s">
        <v>347</v>
      </c>
      <c r="I387" t="s">
        <v>387</v>
      </c>
      <c r="J387" t="s">
        <v>383</v>
      </c>
      <c r="K387" t="s">
        <v>389</v>
      </c>
      <c r="L387" t="s">
        <v>44</v>
      </c>
      <c r="M387" t="s">
        <v>386</v>
      </c>
      <c r="N387" t="s">
        <v>907</v>
      </c>
      <c r="O387" t="s">
        <v>1539</v>
      </c>
      <c r="P387" t="s">
        <v>63</v>
      </c>
    </row>
    <row r="388" spans="1:16">
      <c r="A388" t="s">
        <v>2926</v>
      </c>
      <c r="B388" t="s">
        <v>2927</v>
      </c>
      <c r="C388" t="s">
        <v>931</v>
      </c>
      <c r="D388">
        <v>0</v>
      </c>
      <c r="E388" t="s">
        <v>2921</v>
      </c>
      <c r="F388" t="s">
        <v>57</v>
      </c>
      <c r="G388" t="s">
        <v>1498</v>
      </c>
      <c r="H388" t="s">
        <v>347</v>
      </c>
      <c r="I388" t="s">
        <v>387</v>
      </c>
      <c r="J388" t="s">
        <v>383</v>
      </c>
      <c r="K388" t="s">
        <v>389</v>
      </c>
      <c r="L388" t="s">
        <v>44</v>
      </c>
      <c r="M388" t="s">
        <v>386</v>
      </c>
      <c r="N388" t="s">
        <v>907</v>
      </c>
      <c r="O388" t="s">
        <v>1898</v>
      </c>
      <c r="P388" t="s">
        <v>57</v>
      </c>
    </row>
    <row r="389" spans="1:16">
      <c r="A389" t="s">
        <v>2935</v>
      </c>
      <c r="B389" t="s">
        <v>2936</v>
      </c>
      <c r="C389" t="s">
        <v>931</v>
      </c>
      <c r="D389">
        <v>0</v>
      </c>
      <c r="E389" t="s">
        <v>2921</v>
      </c>
      <c r="F389" t="s">
        <v>192</v>
      </c>
      <c r="G389" t="s">
        <v>1498</v>
      </c>
      <c r="H389" t="s">
        <v>347</v>
      </c>
      <c r="I389" t="s">
        <v>387</v>
      </c>
      <c r="J389" t="s">
        <v>383</v>
      </c>
      <c r="K389" t="s">
        <v>389</v>
      </c>
      <c r="L389" t="s">
        <v>44</v>
      </c>
      <c r="M389" t="s">
        <v>386</v>
      </c>
      <c r="N389" t="s">
        <v>907</v>
      </c>
      <c r="O389" t="s">
        <v>1514</v>
      </c>
      <c r="P389" t="s">
        <v>78</v>
      </c>
    </row>
    <row r="390" spans="1:16">
      <c r="A390" t="s">
        <v>5661</v>
      </c>
      <c r="B390" t="s">
        <v>5662</v>
      </c>
      <c r="C390" t="s">
        <v>931</v>
      </c>
      <c r="D390">
        <v>0</v>
      </c>
      <c r="E390" t="s">
        <v>2921</v>
      </c>
      <c r="F390" t="s">
        <v>68</v>
      </c>
      <c r="G390" t="s">
        <v>1644</v>
      </c>
      <c r="H390" t="s">
        <v>347</v>
      </c>
      <c r="I390" t="s">
        <v>387</v>
      </c>
      <c r="J390" t="s">
        <v>383</v>
      </c>
      <c r="K390" t="s">
        <v>389</v>
      </c>
      <c r="L390" t="s">
        <v>44</v>
      </c>
      <c r="M390" t="s">
        <v>386</v>
      </c>
      <c r="N390" t="s">
        <v>907</v>
      </c>
      <c r="O390" t="s">
        <v>1119</v>
      </c>
      <c r="P390" t="s">
        <v>68</v>
      </c>
    </row>
    <row r="391" spans="1:16">
      <c r="A391" t="s">
        <v>2937</v>
      </c>
      <c r="B391" t="s">
        <v>2938</v>
      </c>
      <c r="C391" t="s">
        <v>931</v>
      </c>
      <c r="D391">
        <v>0</v>
      </c>
      <c r="E391" t="s">
        <v>2921</v>
      </c>
      <c r="F391" t="s">
        <v>226</v>
      </c>
      <c r="G391" t="s">
        <v>1498</v>
      </c>
      <c r="H391" t="s">
        <v>347</v>
      </c>
      <c r="I391" t="s">
        <v>387</v>
      </c>
      <c r="J391" t="s">
        <v>383</v>
      </c>
      <c r="K391" t="s">
        <v>389</v>
      </c>
      <c r="L391" t="s">
        <v>44</v>
      </c>
      <c r="M391" t="s">
        <v>386</v>
      </c>
      <c r="N391" t="s">
        <v>907</v>
      </c>
      <c r="O391" t="s">
        <v>1291</v>
      </c>
      <c r="P391" t="s">
        <v>86</v>
      </c>
    </row>
    <row r="392" spans="1:16">
      <c r="A392" t="s">
        <v>2928</v>
      </c>
      <c r="B392" t="s">
        <v>2929</v>
      </c>
      <c r="C392" t="s">
        <v>931</v>
      </c>
      <c r="D392">
        <v>0</v>
      </c>
      <c r="E392" t="s">
        <v>2921</v>
      </c>
      <c r="F392" t="s">
        <v>231</v>
      </c>
      <c r="G392" t="s">
        <v>1498</v>
      </c>
      <c r="H392" t="s">
        <v>347</v>
      </c>
      <c r="I392" t="s">
        <v>387</v>
      </c>
      <c r="J392" t="s">
        <v>383</v>
      </c>
      <c r="K392" t="s">
        <v>389</v>
      </c>
      <c r="L392" t="s">
        <v>44</v>
      </c>
      <c r="M392" t="s">
        <v>386</v>
      </c>
      <c r="N392" t="s">
        <v>907</v>
      </c>
      <c r="O392" t="s">
        <v>2069</v>
      </c>
      <c r="P392" t="s">
        <v>83</v>
      </c>
    </row>
    <row r="393" spans="1:16">
      <c r="A393" t="s">
        <v>2922</v>
      </c>
      <c r="B393" t="s">
        <v>2923</v>
      </c>
      <c r="C393" t="s">
        <v>931</v>
      </c>
      <c r="D393">
        <v>0</v>
      </c>
      <c r="E393" t="s">
        <v>2921</v>
      </c>
      <c r="F393" t="s">
        <v>83</v>
      </c>
      <c r="G393" t="s">
        <v>1498</v>
      </c>
      <c r="H393" t="s">
        <v>347</v>
      </c>
      <c r="I393" t="s">
        <v>387</v>
      </c>
      <c r="J393" t="s">
        <v>383</v>
      </c>
      <c r="K393" t="s">
        <v>389</v>
      </c>
      <c r="L393" t="s">
        <v>44</v>
      </c>
      <c r="M393" t="s">
        <v>386</v>
      </c>
      <c r="N393" t="s">
        <v>907</v>
      </c>
      <c r="O393" t="s">
        <v>917</v>
      </c>
      <c r="P393" t="s">
        <v>83</v>
      </c>
    </row>
    <row r="394" spans="1:16">
      <c r="A394" t="s">
        <v>2930</v>
      </c>
      <c r="B394" t="s">
        <v>2931</v>
      </c>
      <c r="C394" t="s">
        <v>931</v>
      </c>
      <c r="D394">
        <v>0</v>
      </c>
      <c r="E394" t="s">
        <v>2921</v>
      </c>
      <c r="F394" t="s">
        <v>71</v>
      </c>
      <c r="G394" t="s">
        <v>1644</v>
      </c>
      <c r="H394" t="s">
        <v>347</v>
      </c>
      <c r="I394" t="s">
        <v>387</v>
      </c>
      <c r="J394" t="s">
        <v>383</v>
      </c>
      <c r="K394" t="s">
        <v>389</v>
      </c>
      <c r="L394" t="s">
        <v>44</v>
      </c>
      <c r="M394" t="s">
        <v>386</v>
      </c>
      <c r="N394" t="s">
        <v>907</v>
      </c>
      <c r="O394" t="s">
        <v>2932</v>
      </c>
      <c r="P394" t="s">
        <v>71</v>
      </c>
    </row>
    <row r="395" spans="1:16">
      <c r="A395" t="s">
        <v>2924</v>
      </c>
      <c r="B395" t="s">
        <v>2925</v>
      </c>
      <c r="C395" t="s">
        <v>931</v>
      </c>
      <c r="D395">
        <v>0</v>
      </c>
      <c r="E395" t="s">
        <v>2921</v>
      </c>
      <c r="F395" t="s">
        <v>55</v>
      </c>
      <c r="G395" t="s">
        <v>1498</v>
      </c>
      <c r="H395" t="s">
        <v>347</v>
      </c>
      <c r="I395" t="s">
        <v>387</v>
      </c>
      <c r="J395" t="s">
        <v>383</v>
      </c>
      <c r="K395" t="s">
        <v>389</v>
      </c>
      <c r="L395" t="s">
        <v>44</v>
      </c>
      <c r="M395" t="s">
        <v>386</v>
      </c>
      <c r="N395" t="s">
        <v>907</v>
      </c>
      <c r="O395" t="s">
        <v>1003</v>
      </c>
      <c r="P395" t="s">
        <v>71</v>
      </c>
    </row>
    <row r="396" spans="1:16">
      <c r="A396" t="s">
        <v>2919</v>
      </c>
      <c r="B396" t="s">
        <v>2920</v>
      </c>
      <c r="C396" t="s">
        <v>931</v>
      </c>
      <c r="D396">
        <v>0</v>
      </c>
      <c r="E396" t="s">
        <v>2921</v>
      </c>
      <c r="F396" t="s">
        <v>53</v>
      </c>
      <c r="G396" t="s">
        <v>1498</v>
      </c>
      <c r="H396" t="s">
        <v>347</v>
      </c>
      <c r="I396" t="s">
        <v>387</v>
      </c>
      <c r="J396" t="s">
        <v>383</v>
      </c>
      <c r="K396" t="s">
        <v>389</v>
      </c>
      <c r="L396" t="s">
        <v>44</v>
      </c>
      <c r="M396" t="s">
        <v>386</v>
      </c>
      <c r="N396" t="s">
        <v>907</v>
      </c>
      <c r="O396" t="s">
        <v>928</v>
      </c>
      <c r="P396" t="s">
        <v>53</v>
      </c>
    </row>
    <row r="397" spans="1:16">
      <c r="A397" t="s">
        <v>1742</v>
      </c>
      <c r="B397" t="s">
        <v>1743</v>
      </c>
      <c r="C397" t="s">
        <v>931</v>
      </c>
      <c r="D397">
        <v>0</v>
      </c>
      <c r="E397" t="s">
        <v>1744</v>
      </c>
      <c r="F397" t="s">
        <v>86</v>
      </c>
      <c r="G397" t="s">
        <v>1498</v>
      </c>
      <c r="H397" t="s">
        <v>347</v>
      </c>
      <c r="I397" t="s">
        <v>387</v>
      </c>
      <c r="J397" t="s">
        <v>383</v>
      </c>
      <c r="K397" t="s">
        <v>389</v>
      </c>
      <c r="L397" t="s">
        <v>44</v>
      </c>
      <c r="M397" t="s">
        <v>386</v>
      </c>
      <c r="N397" t="s">
        <v>907</v>
      </c>
      <c r="O397" t="s">
        <v>1291</v>
      </c>
      <c r="P397" t="s">
        <v>86</v>
      </c>
    </row>
    <row r="398" spans="1:16">
      <c r="A398" t="s">
        <v>4788</v>
      </c>
      <c r="B398" t="s">
        <v>4789</v>
      </c>
      <c r="C398" t="s">
        <v>931</v>
      </c>
      <c r="D398">
        <v>0</v>
      </c>
      <c r="E398" t="s">
        <v>1744</v>
      </c>
      <c r="F398" t="s">
        <v>277</v>
      </c>
      <c r="G398" t="s">
        <v>1644</v>
      </c>
      <c r="H398" t="s">
        <v>347</v>
      </c>
      <c r="I398" t="s">
        <v>387</v>
      </c>
      <c r="J398" t="s">
        <v>383</v>
      </c>
      <c r="K398" t="s">
        <v>389</v>
      </c>
      <c r="L398" t="s">
        <v>44</v>
      </c>
      <c r="M398" t="s">
        <v>386</v>
      </c>
      <c r="N398" t="s">
        <v>907</v>
      </c>
      <c r="O398" t="s">
        <v>917</v>
      </c>
      <c r="P398" t="s">
        <v>83</v>
      </c>
    </row>
    <row r="399" spans="1:16">
      <c r="A399" t="s">
        <v>4790</v>
      </c>
      <c r="B399" t="s">
        <v>4791</v>
      </c>
      <c r="C399" t="s">
        <v>931</v>
      </c>
      <c r="D399">
        <v>0</v>
      </c>
      <c r="E399" t="s">
        <v>4792</v>
      </c>
      <c r="F399" t="s">
        <v>83</v>
      </c>
      <c r="G399" t="s">
        <v>1644</v>
      </c>
      <c r="H399" t="s">
        <v>347</v>
      </c>
      <c r="I399" t="s">
        <v>382</v>
      </c>
      <c r="J399" t="s">
        <v>383</v>
      </c>
      <c r="K399" t="s">
        <v>389</v>
      </c>
      <c r="L399" t="s">
        <v>44</v>
      </c>
      <c r="M399" t="s">
        <v>386</v>
      </c>
      <c r="N399" t="s">
        <v>907</v>
      </c>
      <c r="O399" t="s">
        <v>917</v>
      </c>
      <c r="P399" t="s">
        <v>83</v>
      </c>
    </row>
    <row r="400" spans="1:16">
      <c r="A400" t="s">
        <v>4793</v>
      </c>
      <c r="B400" t="s">
        <v>4794</v>
      </c>
      <c r="C400" t="s">
        <v>931</v>
      </c>
      <c r="D400">
        <v>0</v>
      </c>
      <c r="E400" t="s">
        <v>4795</v>
      </c>
      <c r="F400" t="s">
        <v>57</v>
      </c>
      <c r="G400" t="s">
        <v>1631</v>
      </c>
      <c r="H400" t="s">
        <v>347</v>
      </c>
      <c r="I400" t="s">
        <v>387</v>
      </c>
      <c r="J400" t="s">
        <v>383</v>
      </c>
      <c r="K400" t="s">
        <v>389</v>
      </c>
      <c r="M400" t="s">
        <v>386</v>
      </c>
      <c r="N400" t="s">
        <v>907</v>
      </c>
      <c r="O400" t="s">
        <v>908</v>
      </c>
      <c r="P400" t="s">
        <v>57</v>
      </c>
    </row>
    <row r="401" spans="1:16">
      <c r="A401" t="s">
        <v>3445</v>
      </c>
      <c r="B401" t="s">
        <v>3446</v>
      </c>
      <c r="C401" t="s">
        <v>931</v>
      </c>
      <c r="D401">
        <v>0</v>
      </c>
      <c r="E401" t="s">
        <v>3442</v>
      </c>
      <c r="F401" t="s">
        <v>57</v>
      </c>
      <c r="G401" t="s">
        <v>1631</v>
      </c>
      <c r="H401" t="s">
        <v>347</v>
      </c>
      <c r="I401" t="s">
        <v>387</v>
      </c>
      <c r="J401" t="s">
        <v>383</v>
      </c>
      <c r="K401" t="s">
        <v>388</v>
      </c>
      <c r="L401" t="s">
        <v>46</v>
      </c>
      <c r="M401" t="s">
        <v>386</v>
      </c>
      <c r="N401" t="s">
        <v>907</v>
      </c>
      <c r="O401" t="s">
        <v>908</v>
      </c>
      <c r="P401" t="s">
        <v>57</v>
      </c>
    </row>
    <row r="402" spans="1:16">
      <c r="A402" t="s">
        <v>3440</v>
      </c>
      <c r="B402" t="s">
        <v>3441</v>
      </c>
      <c r="C402" t="s">
        <v>931</v>
      </c>
      <c r="D402">
        <v>0</v>
      </c>
      <c r="E402" t="s">
        <v>3442</v>
      </c>
      <c r="F402" t="s">
        <v>83</v>
      </c>
      <c r="G402" t="s">
        <v>1631</v>
      </c>
      <c r="H402" t="s">
        <v>347</v>
      </c>
      <c r="I402" t="s">
        <v>387</v>
      </c>
      <c r="J402" t="s">
        <v>383</v>
      </c>
      <c r="K402" t="s">
        <v>388</v>
      </c>
      <c r="L402" t="s">
        <v>46</v>
      </c>
      <c r="M402" t="s">
        <v>386</v>
      </c>
      <c r="N402" t="s">
        <v>907</v>
      </c>
      <c r="O402" t="s">
        <v>917</v>
      </c>
      <c r="P402" t="s">
        <v>83</v>
      </c>
    </row>
    <row r="403" spans="1:16">
      <c r="A403" t="s">
        <v>3443</v>
      </c>
      <c r="B403" t="s">
        <v>3444</v>
      </c>
      <c r="C403" t="s">
        <v>931</v>
      </c>
      <c r="D403">
        <v>0</v>
      </c>
      <c r="E403" t="s">
        <v>3442</v>
      </c>
      <c r="F403" t="s">
        <v>53</v>
      </c>
      <c r="G403" t="s">
        <v>1631</v>
      </c>
      <c r="H403" t="s">
        <v>347</v>
      </c>
      <c r="I403" t="s">
        <v>387</v>
      </c>
      <c r="J403" t="s">
        <v>383</v>
      </c>
      <c r="K403" t="s">
        <v>389</v>
      </c>
      <c r="L403" t="s">
        <v>46</v>
      </c>
      <c r="M403" t="s">
        <v>386</v>
      </c>
      <c r="N403" t="s">
        <v>907</v>
      </c>
      <c r="O403" t="s">
        <v>928</v>
      </c>
      <c r="P403" t="s">
        <v>53</v>
      </c>
    </row>
    <row r="404" spans="1:16">
      <c r="A404" t="s">
        <v>2944</v>
      </c>
      <c r="B404" t="s">
        <v>2945</v>
      </c>
      <c r="C404" t="s">
        <v>931</v>
      </c>
      <c r="D404">
        <v>0</v>
      </c>
      <c r="E404" t="s">
        <v>2941</v>
      </c>
      <c r="F404" t="s">
        <v>57</v>
      </c>
      <c r="G404" t="s">
        <v>1631</v>
      </c>
      <c r="H404" t="s">
        <v>347</v>
      </c>
      <c r="I404" t="s">
        <v>387</v>
      </c>
      <c r="J404" t="s">
        <v>383</v>
      </c>
      <c r="K404" t="s">
        <v>389</v>
      </c>
      <c r="M404" t="s">
        <v>386</v>
      </c>
      <c r="N404" t="s">
        <v>907</v>
      </c>
      <c r="O404" t="s">
        <v>908</v>
      </c>
      <c r="P404" t="s">
        <v>57</v>
      </c>
    </row>
    <row r="405" spans="1:16">
      <c r="A405" t="s">
        <v>2942</v>
      </c>
      <c r="B405" t="s">
        <v>2943</v>
      </c>
      <c r="C405" t="s">
        <v>931</v>
      </c>
      <c r="D405">
        <v>0</v>
      </c>
      <c r="E405" t="s">
        <v>2941</v>
      </c>
      <c r="F405" t="s">
        <v>83</v>
      </c>
      <c r="G405" t="s">
        <v>1631</v>
      </c>
      <c r="H405" t="s">
        <v>347</v>
      </c>
      <c r="I405" t="s">
        <v>387</v>
      </c>
      <c r="J405" t="s">
        <v>383</v>
      </c>
      <c r="K405" t="s">
        <v>389</v>
      </c>
      <c r="M405" t="s">
        <v>386</v>
      </c>
      <c r="N405" t="s">
        <v>907</v>
      </c>
      <c r="O405" t="s">
        <v>917</v>
      </c>
      <c r="P405" t="s">
        <v>83</v>
      </c>
    </row>
    <row r="406" spans="1:16">
      <c r="A406" t="s">
        <v>2939</v>
      </c>
      <c r="B406" t="s">
        <v>2940</v>
      </c>
      <c r="C406" t="s">
        <v>931</v>
      </c>
      <c r="D406">
        <v>0</v>
      </c>
      <c r="E406" t="s">
        <v>2941</v>
      </c>
      <c r="F406" t="s">
        <v>53</v>
      </c>
      <c r="G406" t="s">
        <v>1631</v>
      </c>
      <c r="H406" t="s">
        <v>347</v>
      </c>
      <c r="I406" t="s">
        <v>387</v>
      </c>
      <c r="J406" t="s">
        <v>383</v>
      </c>
      <c r="K406" t="s">
        <v>389</v>
      </c>
      <c r="M406" t="s">
        <v>386</v>
      </c>
      <c r="N406" t="s">
        <v>907</v>
      </c>
      <c r="O406" t="s">
        <v>928</v>
      </c>
      <c r="P406" t="s">
        <v>53</v>
      </c>
    </row>
    <row r="407" spans="1:16">
      <c r="A407" t="s">
        <v>3500</v>
      </c>
      <c r="B407" t="s">
        <v>3501</v>
      </c>
      <c r="C407" t="s">
        <v>956</v>
      </c>
      <c r="D407">
        <v>55</v>
      </c>
      <c r="E407" t="s">
        <v>3493</v>
      </c>
      <c r="F407" t="s">
        <v>83</v>
      </c>
      <c r="G407" t="s">
        <v>1788</v>
      </c>
      <c r="H407" t="s">
        <v>318</v>
      </c>
      <c r="I407" t="s">
        <v>382</v>
      </c>
      <c r="J407" t="s">
        <v>383</v>
      </c>
      <c r="K407" t="s">
        <v>388</v>
      </c>
      <c r="L407" t="s">
        <v>44</v>
      </c>
      <c r="M407" t="s">
        <v>385</v>
      </c>
      <c r="N407" t="s">
        <v>907</v>
      </c>
      <c r="O407" t="s">
        <v>917</v>
      </c>
      <c r="P407" t="s">
        <v>83</v>
      </c>
    </row>
    <row r="408" spans="1:16">
      <c r="A408" t="s">
        <v>3502</v>
      </c>
      <c r="B408" t="s">
        <v>3501</v>
      </c>
      <c r="C408" t="s">
        <v>904</v>
      </c>
      <c r="D408">
        <v>57</v>
      </c>
      <c r="E408" t="s">
        <v>3493</v>
      </c>
      <c r="F408" t="s">
        <v>83</v>
      </c>
      <c r="G408" t="s">
        <v>1788</v>
      </c>
      <c r="H408" t="s">
        <v>318</v>
      </c>
      <c r="I408" t="s">
        <v>382</v>
      </c>
      <c r="J408" t="s">
        <v>383</v>
      </c>
      <c r="K408" t="s">
        <v>388</v>
      </c>
      <c r="L408" t="s">
        <v>44</v>
      </c>
      <c r="M408" t="s">
        <v>385</v>
      </c>
      <c r="N408" t="s">
        <v>907</v>
      </c>
      <c r="O408" t="s">
        <v>917</v>
      </c>
      <c r="P408" t="s">
        <v>83</v>
      </c>
    </row>
    <row r="409" spans="1:16">
      <c r="A409" t="s">
        <v>3503</v>
      </c>
      <c r="B409" t="s">
        <v>3501</v>
      </c>
      <c r="C409" t="s">
        <v>920</v>
      </c>
      <c r="D409">
        <v>58</v>
      </c>
      <c r="E409" t="s">
        <v>3493</v>
      </c>
      <c r="F409" t="s">
        <v>83</v>
      </c>
      <c r="G409" t="s">
        <v>1788</v>
      </c>
      <c r="H409" t="s">
        <v>318</v>
      </c>
      <c r="I409" t="s">
        <v>382</v>
      </c>
      <c r="J409" t="s">
        <v>383</v>
      </c>
      <c r="K409" t="s">
        <v>388</v>
      </c>
      <c r="L409" t="s">
        <v>44</v>
      </c>
      <c r="M409" t="s">
        <v>385</v>
      </c>
      <c r="N409" t="s">
        <v>907</v>
      </c>
      <c r="O409" t="s">
        <v>917</v>
      </c>
      <c r="P409" t="s">
        <v>83</v>
      </c>
    </row>
    <row r="410" spans="1:16">
      <c r="A410" t="s">
        <v>3504</v>
      </c>
      <c r="B410" t="s">
        <v>3501</v>
      </c>
      <c r="C410" t="s">
        <v>910</v>
      </c>
      <c r="D410">
        <v>59</v>
      </c>
      <c r="E410" t="s">
        <v>3493</v>
      </c>
      <c r="F410" t="s">
        <v>83</v>
      </c>
      <c r="G410" t="s">
        <v>1788</v>
      </c>
      <c r="H410" t="s">
        <v>318</v>
      </c>
      <c r="I410" t="s">
        <v>382</v>
      </c>
      <c r="J410" t="s">
        <v>383</v>
      </c>
      <c r="K410" t="s">
        <v>388</v>
      </c>
      <c r="L410" t="s">
        <v>44</v>
      </c>
      <c r="M410" t="s">
        <v>385</v>
      </c>
      <c r="N410" t="s">
        <v>907</v>
      </c>
      <c r="O410" t="s">
        <v>917</v>
      </c>
      <c r="P410" t="s">
        <v>83</v>
      </c>
    </row>
    <row r="411" spans="1:16">
      <c r="A411" t="s">
        <v>3505</v>
      </c>
      <c r="B411" t="s">
        <v>3501</v>
      </c>
      <c r="C411" t="s">
        <v>922</v>
      </c>
      <c r="D411">
        <v>60</v>
      </c>
      <c r="E411" t="s">
        <v>3493</v>
      </c>
      <c r="F411" t="s">
        <v>83</v>
      </c>
      <c r="G411" t="s">
        <v>1788</v>
      </c>
      <c r="H411" t="s">
        <v>318</v>
      </c>
      <c r="I411" t="s">
        <v>382</v>
      </c>
      <c r="J411" t="s">
        <v>383</v>
      </c>
      <c r="K411" t="s">
        <v>388</v>
      </c>
      <c r="L411" t="s">
        <v>44</v>
      </c>
      <c r="M411" t="s">
        <v>385</v>
      </c>
      <c r="N411" t="s">
        <v>907</v>
      </c>
      <c r="O411" t="s">
        <v>917</v>
      </c>
      <c r="P411" t="s">
        <v>83</v>
      </c>
    </row>
    <row r="412" spans="1:16">
      <c r="A412" t="s">
        <v>3506</v>
      </c>
      <c r="B412" t="s">
        <v>3501</v>
      </c>
      <c r="C412" t="s">
        <v>912</v>
      </c>
      <c r="D412">
        <v>61</v>
      </c>
      <c r="E412" t="s">
        <v>3493</v>
      </c>
      <c r="F412" t="s">
        <v>83</v>
      </c>
      <c r="G412" t="s">
        <v>1788</v>
      </c>
      <c r="H412" t="s">
        <v>318</v>
      </c>
      <c r="I412" t="s">
        <v>382</v>
      </c>
      <c r="J412" t="s">
        <v>383</v>
      </c>
      <c r="K412" t="s">
        <v>388</v>
      </c>
      <c r="L412" t="s">
        <v>44</v>
      </c>
      <c r="M412" t="s">
        <v>385</v>
      </c>
      <c r="N412" t="s">
        <v>907</v>
      </c>
      <c r="O412" t="s">
        <v>917</v>
      </c>
      <c r="P412" t="s">
        <v>83</v>
      </c>
    </row>
    <row r="413" spans="1:16">
      <c r="A413" t="s">
        <v>3507</v>
      </c>
      <c r="B413" t="s">
        <v>3501</v>
      </c>
      <c r="C413" t="s">
        <v>915</v>
      </c>
      <c r="D413">
        <v>56</v>
      </c>
      <c r="E413" t="s">
        <v>3493</v>
      </c>
      <c r="F413" t="s">
        <v>83</v>
      </c>
      <c r="G413" t="s">
        <v>1788</v>
      </c>
      <c r="H413" t="s">
        <v>318</v>
      </c>
      <c r="I413" t="s">
        <v>382</v>
      </c>
      <c r="J413" t="s">
        <v>383</v>
      </c>
      <c r="K413" t="s">
        <v>388</v>
      </c>
      <c r="L413" t="s">
        <v>44</v>
      </c>
      <c r="M413" t="s">
        <v>385</v>
      </c>
      <c r="N413" t="s">
        <v>907</v>
      </c>
      <c r="O413" t="s">
        <v>917</v>
      </c>
      <c r="P413" t="s">
        <v>83</v>
      </c>
    </row>
    <row r="414" spans="1:16">
      <c r="A414" t="s">
        <v>3491</v>
      </c>
      <c r="B414" t="s">
        <v>3492</v>
      </c>
      <c r="C414" t="s">
        <v>956</v>
      </c>
      <c r="D414">
        <v>55</v>
      </c>
      <c r="E414" t="s">
        <v>3493</v>
      </c>
      <c r="F414" t="s">
        <v>71</v>
      </c>
      <c r="G414" t="s">
        <v>1788</v>
      </c>
      <c r="H414" t="s">
        <v>318</v>
      </c>
      <c r="I414" t="s">
        <v>382</v>
      </c>
      <c r="J414" t="s">
        <v>383</v>
      </c>
      <c r="K414" t="s">
        <v>388</v>
      </c>
      <c r="L414" t="s">
        <v>44</v>
      </c>
      <c r="M414" t="s">
        <v>385</v>
      </c>
      <c r="N414" t="s">
        <v>907</v>
      </c>
      <c r="O414" t="s">
        <v>932</v>
      </c>
      <c r="P414" t="s">
        <v>71</v>
      </c>
    </row>
    <row r="415" spans="1:16">
      <c r="A415" t="s">
        <v>3494</v>
      </c>
      <c r="B415" t="s">
        <v>3492</v>
      </c>
      <c r="C415" t="s">
        <v>915</v>
      </c>
      <c r="D415">
        <v>56</v>
      </c>
      <c r="E415" t="s">
        <v>3493</v>
      </c>
      <c r="F415" t="s">
        <v>71</v>
      </c>
      <c r="G415" t="s">
        <v>1788</v>
      </c>
      <c r="H415" t="s">
        <v>318</v>
      </c>
      <c r="I415" t="s">
        <v>382</v>
      </c>
      <c r="J415" t="s">
        <v>383</v>
      </c>
      <c r="K415" t="s">
        <v>388</v>
      </c>
      <c r="L415" t="s">
        <v>44</v>
      </c>
      <c r="M415" t="s">
        <v>385</v>
      </c>
      <c r="N415" t="s">
        <v>907</v>
      </c>
      <c r="O415" t="s">
        <v>932</v>
      </c>
      <c r="P415" t="s">
        <v>71</v>
      </c>
    </row>
    <row r="416" spans="1:16">
      <c r="A416" t="s">
        <v>3495</v>
      </c>
      <c r="B416" t="s">
        <v>3492</v>
      </c>
      <c r="C416" t="s">
        <v>904</v>
      </c>
      <c r="D416">
        <v>57</v>
      </c>
      <c r="E416" t="s">
        <v>3493</v>
      </c>
      <c r="F416" t="s">
        <v>71</v>
      </c>
      <c r="G416" t="s">
        <v>1788</v>
      </c>
      <c r="H416" t="s">
        <v>318</v>
      </c>
      <c r="I416" t="s">
        <v>382</v>
      </c>
      <c r="J416" t="s">
        <v>383</v>
      </c>
      <c r="K416" t="s">
        <v>388</v>
      </c>
      <c r="L416" t="s">
        <v>44</v>
      </c>
      <c r="M416" t="s">
        <v>385</v>
      </c>
      <c r="N416" t="s">
        <v>907</v>
      </c>
      <c r="O416" t="s">
        <v>932</v>
      </c>
      <c r="P416" t="s">
        <v>71</v>
      </c>
    </row>
    <row r="417" spans="1:16">
      <c r="A417" t="s">
        <v>3496</v>
      </c>
      <c r="B417" t="s">
        <v>3492</v>
      </c>
      <c r="C417" t="s">
        <v>920</v>
      </c>
      <c r="D417">
        <v>58</v>
      </c>
      <c r="E417" t="s">
        <v>3493</v>
      </c>
      <c r="F417" t="s">
        <v>71</v>
      </c>
      <c r="G417" t="s">
        <v>1788</v>
      </c>
      <c r="H417" t="s">
        <v>318</v>
      </c>
      <c r="I417" t="s">
        <v>382</v>
      </c>
      <c r="J417" t="s">
        <v>383</v>
      </c>
      <c r="K417" t="s">
        <v>388</v>
      </c>
      <c r="L417" t="s">
        <v>44</v>
      </c>
      <c r="M417" t="s">
        <v>385</v>
      </c>
      <c r="N417" t="s">
        <v>907</v>
      </c>
      <c r="O417" t="s">
        <v>932</v>
      </c>
      <c r="P417" t="s">
        <v>71</v>
      </c>
    </row>
    <row r="418" spans="1:16">
      <c r="A418" t="s">
        <v>3497</v>
      </c>
      <c r="B418" t="s">
        <v>3492</v>
      </c>
      <c r="C418" t="s">
        <v>910</v>
      </c>
      <c r="D418">
        <v>59</v>
      </c>
      <c r="E418" t="s">
        <v>3493</v>
      </c>
      <c r="F418" t="s">
        <v>71</v>
      </c>
      <c r="G418" t="s">
        <v>1788</v>
      </c>
      <c r="H418" t="s">
        <v>318</v>
      </c>
      <c r="I418" t="s">
        <v>382</v>
      </c>
      <c r="J418" t="s">
        <v>383</v>
      </c>
      <c r="K418" t="s">
        <v>388</v>
      </c>
      <c r="L418" t="s">
        <v>44</v>
      </c>
      <c r="M418" t="s">
        <v>385</v>
      </c>
      <c r="N418" t="s">
        <v>907</v>
      </c>
      <c r="O418" t="s">
        <v>932</v>
      </c>
      <c r="P418" t="s">
        <v>71</v>
      </c>
    </row>
    <row r="419" spans="1:16">
      <c r="A419" t="s">
        <v>3498</v>
      </c>
      <c r="B419" t="s">
        <v>3492</v>
      </c>
      <c r="C419" t="s">
        <v>922</v>
      </c>
      <c r="D419">
        <v>60</v>
      </c>
      <c r="E419" t="s">
        <v>3493</v>
      </c>
      <c r="F419" t="s">
        <v>71</v>
      </c>
      <c r="G419" t="s">
        <v>1788</v>
      </c>
      <c r="H419" t="s">
        <v>318</v>
      </c>
      <c r="I419" t="s">
        <v>382</v>
      </c>
      <c r="J419" t="s">
        <v>383</v>
      </c>
      <c r="K419" t="s">
        <v>388</v>
      </c>
      <c r="L419" t="s">
        <v>44</v>
      </c>
      <c r="M419" t="s">
        <v>385</v>
      </c>
      <c r="N419" t="s">
        <v>907</v>
      </c>
      <c r="O419" t="s">
        <v>932</v>
      </c>
      <c r="P419" t="s">
        <v>71</v>
      </c>
    </row>
    <row r="420" spans="1:16">
      <c r="A420" t="s">
        <v>3499</v>
      </c>
      <c r="B420" t="s">
        <v>3492</v>
      </c>
      <c r="C420" t="s">
        <v>912</v>
      </c>
      <c r="D420">
        <v>61</v>
      </c>
      <c r="E420" t="s">
        <v>3493</v>
      </c>
      <c r="F420" t="s">
        <v>71</v>
      </c>
      <c r="G420" t="s">
        <v>1788</v>
      </c>
      <c r="H420" t="s">
        <v>318</v>
      </c>
      <c r="I420" t="s">
        <v>382</v>
      </c>
      <c r="J420" t="s">
        <v>383</v>
      </c>
      <c r="K420" t="s">
        <v>388</v>
      </c>
      <c r="L420" t="s">
        <v>44</v>
      </c>
      <c r="M420" t="s">
        <v>385</v>
      </c>
      <c r="N420" t="s">
        <v>907</v>
      </c>
      <c r="O420" t="s">
        <v>932</v>
      </c>
      <c r="P420" t="s">
        <v>71</v>
      </c>
    </row>
    <row r="421" spans="1:16">
      <c r="A421" t="s">
        <v>5666</v>
      </c>
      <c r="B421" t="s">
        <v>5667</v>
      </c>
      <c r="C421" t="s">
        <v>920</v>
      </c>
      <c r="D421">
        <v>58</v>
      </c>
      <c r="E421" t="s">
        <v>5665</v>
      </c>
      <c r="F421" t="s">
        <v>86</v>
      </c>
      <c r="G421" t="s">
        <v>1265</v>
      </c>
      <c r="H421" t="s">
        <v>318</v>
      </c>
      <c r="I421" t="s">
        <v>382</v>
      </c>
      <c r="J421" t="s">
        <v>383</v>
      </c>
      <c r="K421" t="s">
        <v>388</v>
      </c>
      <c r="L421" t="s">
        <v>44</v>
      </c>
      <c r="M421" t="s">
        <v>385</v>
      </c>
      <c r="N421" t="s">
        <v>907</v>
      </c>
      <c r="O421" t="s">
        <v>1300</v>
      </c>
      <c r="P421" t="s">
        <v>86</v>
      </c>
    </row>
    <row r="422" spans="1:16">
      <c r="A422" t="s">
        <v>5663</v>
      </c>
      <c r="B422" t="s">
        <v>5664</v>
      </c>
      <c r="C422" t="s">
        <v>920</v>
      </c>
      <c r="D422">
        <v>58</v>
      </c>
      <c r="E422" t="s">
        <v>5665</v>
      </c>
      <c r="F422" t="s">
        <v>83</v>
      </c>
      <c r="G422" t="s">
        <v>1265</v>
      </c>
      <c r="H422" t="s">
        <v>318</v>
      </c>
      <c r="I422" t="s">
        <v>382</v>
      </c>
      <c r="J422" t="s">
        <v>383</v>
      </c>
      <c r="K422" t="s">
        <v>388</v>
      </c>
      <c r="L422" t="s">
        <v>44</v>
      </c>
      <c r="M422" t="s">
        <v>385</v>
      </c>
      <c r="N422" t="s">
        <v>907</v>
      </c>
      <c r="O422" t="s">
        <v>932</v>
      </c>
      <c r="P422" t="s">
        <v>83</v>
      </c>
    </row>
    <row r="423" spans="1:16">
      <c r="A423" t="s">
        <v>5671</v>
      </c>
      <c r="B423" t="s">
        <v>5672</v>
      </c>
      <c r="C423" t="s">
        <v>956</v>
      </c>
      <c r="D423">
        <v>55</v>
      </c>
      <c r="E423" t="s">
        <v>1747</v>
      </c>
      <c r="F423" t="s">
        <v>78</v>
      </c>
      <c r="G423" t="s">
        <v>1265</v>
      </c>
      <c r="H423" t="s">
        <v>318</v>
      </c>
      <c r="I423" t="s">
        <v>382</v>
      </c>
      <c r="J423" t="s">
        <v>383</v>
      </c>
      <c r="K423" t="s">
        <v>388</v>
      </c>
      <c r="L423" t="s">
        <v>44</v>
      </c>
      <c r="M423" t="s">
        <v>385</v>
      </c>
      <c r="N423" t="s">
        <v>907</v>
      </c>
      <c r="O423" t="s">
        <v>969</v>
      </c>
      <c r="P423" t="s">
        <v>78</v>
      </c>
    </row>
    <row r="424" spans="1:16">
      <c r="A424" t="s">
        <v>5673</v>
      </c>
      <c r="B424" t="s">
        <v>5672</v>
      </c>
      <c r="C424" t="s">
        <v>915</v>
      </c>
      <c r="D424">
        <v>56</v>
      </c>
      <c r="E424" t="s">
        <v>1747</v>
      </c>
      <c r="F424" t="s">
        <v>78</v>
      </c>
      <c r="G424" t="s">
        <v>1265</v>
      </c>
      <c r="H424" t="s">
        <v>318</v>
      </c>
      <c r="I424" t="s">
        <v>382</v>
      </c>
      <c r="J424" t="s">
        <v>383</v>
      </c>
      <c r="K424" t="s">
        <v>388</v>
      </c>
      <c r="L424" t="s">
        <v>44</v>
      </c>
      <c r="M424" t="s">
        <v>385</v>
      </c>
      <c r="N424" t="s">
        <v>907</v>
      </c>
      <c r="O424" t="s">
        <v>969</v>
      </c>
      <c r="P424" t="s">
        <v>78</v>
      </c>
    </row>
    <row r="425" spans="1:16">
      <c r="A425" t="s">
        <v>5674</v>
      </c>
      <c r="B425" t="s">
        <v>5672</v>
      </c>
      <c r="C425" t="s">
        <v>904</v>
      </c>
      <c r="D425">
        <v>57</v>
      </c>
      <c r="E425" t="s">
        <v>1747</v>
      </c>
      <c r="F425" t="s">
        <v>78</v>
      </c>
      <c r="G425" t="s">
        <v>1265</v>
      </c>
      <c r="H425" t="s">
        <v>318</v>
      </c>
      <c r="I425" t="s">
        <v>382</v>
      </c>
      <c r="J425" t="s">
        <v>383</v>
      </c>
      <c r="K425" t="s">
        <v>388</v>
      </c>
      <c r="L425" t="s">
        <v>44</v>
      </c>
      <c r="M425" t="s">
        <v>385</v>
      </c>
      <c r="N425" t="s">
        <v>907</v>
      </c>
      <c r="O425" t="s">
        <v>969</v>
      </c>
      <c r="P425" t="s">
        <v>78</v>
      </c>
    </row>
    <row r="426" spans="1:16">
      <c r="A426" t="s">
        <v>5675</v>
      </c>
      <c r="B426" t="s">
        <v>5672</v>
      </c>
      <c r="C426" t="s">
        <v>920</v>
      </c>
      <c r="D426">
        <v>58</v>
      </c>
      <c r="E426" t="s">
        <v>1747</v>
      </c>
      <c r="F426" t="s">
        <v>78</v>
      </c>
      <c r="G426" t="s">
        <v>1265</v>
      </c>
      <c r="H426" t="s">
        <v>318</v>
      </c>
      <c r="I426" t="s">
        <v>382</v>
      </c>
      <c r="J426" t="s">
        <v>383</v>
      </c>
      <c r="K426" t="s">
        <v>388</v>
      </c>
      <c r="L426" t="s">
        <v>44</v>
      </c>
      <c r="M426" t="s">
        <v>385</v>
      </c>
      <c r="N426" t="s">
        <v>907</v>
      </c>
      <c r="O426" t="s">
        <v>969</v>
      </c>
      <c r="P426" t="s">
        <v>78</v>
      </c>
    </row>
    <row r="427" spans="1:16">
      <c r="A427" t="s">
        <v>5676</v>
      </c>
      <c r="B427" t="s">
        <v>5672</v>
      </c>
      <c r="C427" t="s">
        <v>910</v>
      </c>
      <c r="D427">
        <v>59</v>
      </c>
      <c r="E427" t="s">
        <v>1747</v>
      </c>
      <c r="F427" t="s">
        <v>78</v>
      </c>
      <c r="G427" t="s">
        <v>1265</v>
      </c>
      <c r="H427" t="s">
        <v>318</v>
      </c>
      <c r="I427" t="s">
        <v>382</v>
      </c>
      <c r="J427" t="s">
        <v>383</v>
      </c>
      <c r="K427" t="s">
        <v>388</v>
      </c>
      <c r="L427" t="s">
        <v>44</v>
      </c>
      <c r="M427" t="s">
        <v>385</v>
      </c>
      <c r="N427" t="s">
        <v>907</v>
      </c>
      <c r="O427" t="s">
        <v>969</v>
      </c>
      <c r="P427" t="s">
        <v>78</v>
      </c>
    </row>
    <row r="428" spans="1:16">
      <c r="A428" t="s">
        <v>1745</v>
      </c>
      <c r="B428" t="s">
        <v>1746</v>
      </c>
      <c r="C428" t="s">
        <v>910</v>
      </c>
      <c r="D428">
        <v>0</v>
      </c>
      <c r="E428" t="s">
        <v>1747</v>
      </c>
      <c r="F428" t="s">
        <v>83</v>
      </c>
      <c r="G428" t="s">
        <v>1265</v>
      </c>
      <c r="H428" t="s">
        <v>318</v>
      </c>
      <c r="I428" t="s">
        <v>382</v>
      </c>
      <c r="J428" t="s">
        <v>383</v>
      </c>
      <c r="K428" t="s">
        <v>388</v>
      </c>
      <c r="L428" t="s">
        <v>44</v>
      </c>
      <c r="M428" t="s">
        <v>385</v>
      </c>
      <c r="N428" t="s">
        <v>907</v>
      </c>
      <c r="O428" t="s">
        <v>917</v>
      </c>
      <c r="P428" t="s">
        <v>83</v>
      </c>
    </row>
    <row r="429" spans="1:16">
      <c r="A429" t="s">
        <v>1748</v>
      </c>
      <c r="B429" t="s">
        <v>1746</v>
      </c>
      <c r="C429" t="s">
        <v>904</v>
      </c>
      <c r="D429">
        <v>57</v>
      </c>
      <c r="E429" t="s">
        <v>1747</v>
      </c>
      <c r="F429" t="s">
        <v>83</v>
      </c>
      <c r="G429" t="s">
        <v>1265</v>
      </c>
      <c r="H429" t="s">
        <v>318</v>
      </c>
      <c r="I429" t="s">
        <v>382</v>
      </c>
      <c r="J429" t="s">
        <v>383</v>
      </c>
      <c r="K429" t="s">
        <v>388</v>
      </c>
      <c r="L429" t="s">
        <v>44</v>
      </c>
      <c r="M429" t="s">
        <v>385</v>
      </c>
      <c r="N429" t="s">
        <v>907</v>
      </c>
      <c r="O429" t="s">
        <v>917</v>
      </c>
      <c r="P429" t="s">
        <v>83</v>
      </c>
    </row>
    <row r="430" spans="1:16">
      <c r="A430" t="s">
        <v>5668</v>
      </c>
      <c r="B430" t="s">
        <v>5669</v>
      </c>
      <c r="C430" t="s">
        <v>915</v>
      </c>
      <c r="D430">
        <v>56</v>
      </c>
      <c r="E430" t="s">
        <v>1747</v>
      </c>
      <c r="F430" t="s">
        <v>53</v>
      </c>
      <c r="G430" t="s">
        <v>1265</v>
      </c>
      <c r="H430" t="s">
        <v>318</v>
      </c>
      <c r="I430" t="s">
        <v>382</v>
      </c>
      <c r="J430" t="s">
        <v>383</v>
      </c>
      <c r="K430" t="s">
        <v>388</v>
      </c>
      <c r="L430" t="s">
        <v>44</v>
      </c>
      <c r="M430" t="s">
        <v>385</v>
      </c>
      <c r="N430" t="s">
        <v>907</v>
      </c>
      <c r="O430" t="s">
        <v>928</v>
      </c>
      <c r="P430" t="s">
        <v>53</v>
      </c>
    </row>
    <row r="431" spans="1:16">
      <c r="A431" t="s">
        <v>5670</v>
      </c>
      <c r="B431" t="s">
        <v>5669</v>
      </c>
      <c r="C431" t="s">
        <v>904</v>
      </c>
      <c r="D431">
        <v>57</v>
      </c>
      <c r="E431" t="s">
        <v>1747</v>
      </c>
      <c r="F431" t="s">
        <v>53</v>
      </c>
      <c r="G431" t="s">
        <v>1265</v>
      </c>
      <c r="H431" t="s">
        <v>318</v>
      </c>
      <c r="I431" t="s">
        <v>382</v>
      </c>
      <c r="J431" t="s">
        <v>383</v>
      </c>
      <c r="K431" t="s">
        <v>388</v>
      </c>
      <c r="L431" t="s">
        <v>44</v>
      </c>
      <c r="M431" t="s">
        <v>385</v>
      </c>
      <c r="N431" t="s">
        <v>907</v>
      </c>
      <c r="O431" t="s">
        <v>928</v>
      </c>
      <c r="P431" t="s">
        <v>53</v>
      </c>
    </row>
    <row r="432" spans="1:16">
      <c r="A432" t="s">
        <v>1749</v>
      </c>
      <c r="B432" t="s">
        <v>1750</v>
      </c>
      <c r="C432" t="s">
        <v>920</v>
      </c>
      <c r="D432">
        <v>58</v>
      </c>
      <c r="E432" t="s">
        <v>1751</v>
      </c>
      <c r="F432" t="s">
        <v>53</v>
      </c>
      <c r="G432" t="s">
        <v>1752</v>
      </c>
      <c r="H432" t="s">
        <v>318</v>
      </c>
      <c r="I432" t="s">
        <v>382</v>
      </c>
      <c r="J432" t="s">
        <v>383</v>
      </c>
      <c r="K432" t="s">
        <v>388</v>
      </c>
      <c r="L432" t="s">
        <v>44</v>
      </c>
      <c r="M432" t="s">
        <v>385</v>
      </c>
      <c r="N432" t="s">
        <v>907</v>
      </c>
      <c r="O432" t="s">
        <v>928</v>
      </c>
      <c r="P432" t="s">
        <v>53</v>
      </c>
    </row>
    <row r="433" spans="1:16">
      <c r="A433" t="s">
        <v>3937</v>
      </c>
      <c r="B433" t="s">
        <v>3938</v>
      </c>
      <c r="C433" t="s">
        <v>920</v>
      </c>
      <c r="D433">
        <v>58</v>
      </c>
      <c r="E433" t="s">
        <v>3939</v>
      </c>
      <c r="F433" t="s">
        <v>71</v>
      </c>
      <c r="G433" t="s">
        <v>3940</v>
      </c>
      <c r="H433" t="s">
        <v>318</v>
      </c>
      <c r="I433" t="s">
        <v>382</v>
      </c>
      <c r="J433" t="s">
        <v>383</v>
      </c>
      <c r="K433" t="s">
        <v>384</v>
      </c>
      <c r="L433" t="s">
        <v>43</v>
      </c>
      <c r="M433" t="s">
        <v>385</v>
      </c>
      <c r="N433" t="s">
        <v>907</v>
      </c>
      <c r="O433" t="s">
        <v>932</v>
      </c>
      <c r="P433" t="s">
        <v>71</v>
      </c>
    </row>
    <row r="434" spans="1:16">
      <c r="A434" t="s">
        <v>3941</v>
      </c>
      <c r="B434" t="s">
        <v>3938</v>
      </c>
      <c r="C434" t="s">
        <v>956</v>
      </c>
      <c r="D434">
        <v>55</v>
      </c>
      <c r="E434" t="s">
        <v>3939</v>
      </c>
      <c r="F434" t="s">
        <v>71</v>
      </c>
      <c r="G434" t="s">
        <v>3940</v>
      </c>
      <c r="H434" t="s">
        <v>318</v>
      </c>
      <c r="I434" t="s">
        <v>382</v>
      </c>
      <c r="J434" t="s">
        <v>383</v>
      </c>
      <c r="K434" t="s">
        <v>384</v>
      </c>
      <c r="L434" t="s">
        <v>43</v>
      </c>
      <c r="M434" t="s">
        <v>385</v>
      </c>
      <c r="N434" t="s">
        <v>907</v>
      </c>
      <c r="O434" t="s">
        <v>932</v>
      </c>
      <c r="P434" t="s">
        <v>71</v>
      </c>
    </row>
    <row r="435" spans="1:16">
      <c r="A435" t="s">
        <v>3942</v>
      </c>
      <c r="B435" t="s">
        <v>3938</v>
      </c>
      <c r="C435" t="s">
        <v>904</v>
      </c>
      <c r="D435">
        <v>57</v>
      </c>
      <c r="E435" t="s">
        <v>3939</v>
      </c>
      <c r="F435" t="s">
        <v>71</v>
      </c>
      <c r="G435" t="s">
        <v>3940</v>
      </c>
      <c r="H435" t="s">
        <v>318</v>
      </c>
      <c r="I435" t="s">
        <v>382</v>
      </c>
      <c r="J435" t="s">
        <v>383</v>
      </c>
      <c r="K435" t="s">
        <v>384</v>
      </c>
      <c r="L435" t="s">
        <v>43</v>
      </c>
      <c r="M435" t="s">
        <v>385</v>
      </c>
      <c r="N435" t="s">
        <v>907</v>
      </c>
      <c r="O435" t="s">
        <v>932</v>
      </c>
      <c r="P435" t="s">
        <v>71</v>
      </c>
    </row>
    <row r="436" spans="1:16">
      <c r="A436" t="s">
        <v>3943</v>
      </c>
      <c r="B436" t="s">
        <v>3938</v>
      </c>
      <c r="C436" t="s">
        <v>910</v>
      </c>
      <c r="D436">
        <v>59</v>
      </c>
      <c r="E436" t="s">
        <v>3939</v>
      </c>
      <c r="F436" t="s">
        <v>71</v>
      </c>
      <c r="G436" t="s">
        <v>3940</v>
      </c>
      <c r="H436" t="s">
        <v>318</v>
      </c>
      <c r="I436" t="s">
        <v>382</v>
      </c>
      <c r="J436" t="s">
        <v>383</v>
      </c>
      <c r="K436" t="s">
        <v>384</v>
      </c>
      <c r="L436" t="s">
        <v>43</v>
      </c>
      <c r="M436" t="s">
        <v>385</v>
      </c>
      <c r="N436" t="s">
        <v>907</v>
      </c>
      <c r="O436" t="s">
        <v>932</v>
      </c>
      <c r="P436" t="s">
        <v>71</v>
      </c>
    </row>
    <row r="437" spans="1:16">
      <c r="A437" t="s">
        <v>3944</v>
      </c>
      <c r="B437" t="s">
        <v>3938</v>
      </c>
      <c r="C437" t="s">
        <v>922</v>
      </c>
      <c r="D437">
        <v>60</v>
      </c>
      <c r="E437" t="s">
        <v>3939</v>
      </c>
      <c r="F437" t="s">
        <v>71</v>
      </c>
      <c r="G437" t="s">
        <v>3940</v>
      </c>
      <c r="H437" t="s">
        <v>318</v>
      </c>
      <c r="I437" t="s">
        <v>382</v>
      </c>
      <c r="J437" t="s">
        <v>383</v>
      </c>
      <c r="K437" t="s">
        <v>384</v>
      </c>
      <c r="L437" t="s">
        <v>43</v>
      </c>
      <c r="M437" t="s">
        <v>385</v>
      </c>
      <c r="N437" t="s">
        <v>907</v>
      </c>
      <c r="O437" t="s">
        <v>932</v>
      </c>
      <c r="P437" t="s">
        <v>71</v>
      </c>
    </row>
    <row r="438" spans="1:16">
      <c r="A438" t="s">
        <v>3945</v>
      </c>
      <c r="B438" t="s">
        <v>3938</v>
      </c>
      <c r="C438" t="s">
        <v>912</v>
      </c>
      <c r="D438">
        <v>61</v>
      </c>
      <c r="E438" t="s">
        <v>3939</v>
      </c>
      <c r="F438" t="s">
        <v>71</v>
      </c>
      <c r="G438" t="s">
        <v>3940</v>
      </c>
      <c r="H438" t="s">
        <v>318</v>
      </c>
      <c r="I438" t="s">
        <v>382</v>
      </c>
      <c r="J438" t="s">
        <v>383</v>
      </c>
      <c r="K438" t="s">
        <v>384</v>
      </c>
      <c r="L438" t="s">
        <v>43</v>
      </c>
      <c r="M438" t="s">
        <v>385</v>
      </c>
      <c r="N438" t="s">
        <v>907</v>
      </c>
      <c r="O438" t="s">
        <v>932</v>
      </c>
      <c r="P438" t="s">
        <v>71</v>
      </c>
    </row>
    <row r="439" spans="1:16">
      <c r="A439" t="s">
        <v>3946</v>
      </c>
      <c r="B439" t="s">
        <v>3947</v>
      </c>
      <c r="C439" t="s">
        <v>920</v>
      </c>
      <c r="D439">
        <v>58</v>
      </c>
      <c r="E439" t="s">
        <v>3948</v>
      </c>
      <c r="F439" t="s">
        <v>71</v>
      </c>
      <c r="G439" t="s">
        <v>1021</v>
      </c>
      <c r="H439" t="s">
        <v>318</v>
      </c>
      <c r="I439" t="s">
        <v>382</v>
      </c>
      <c r="J439" t="s">
        <v>383</v>
      </c>
      <c r="K439" t="s">
        <v>388</v>
      </c>
      <c r="L439" t="s">
        <v>37</v>
      </c>
      <c r="M439" t="s">
        <v>385</v>
      </c>
      <c r="N439" t="s">
        <v>907</v>
      </c>
      <c r="O439" t="s">
        <v>932</v>
      </c>
      <c r="P439" t="s">
        <v>71</v>
      </c>
    </row>
    <row r="440" spans="1:16">
      <c r="A440" t="s">
        <v>3949</v>
      </c>
      <c r="B440" t="s">
        <v>3950</v>
      </c>
      <c r="C440" t="s">
        <v>910</v>
      </c>
      <c r="D440">
        <v>59</v>
      </c>
      <c r="E440" t="s">
        <v>3951</v>
      </c>
      <c r="F440" t="s">
        <v>60</v>
      </c>
      <c r="G440" t="s">
        <v>3952</v>
      </c>
      <c r="H440" t="s">
        <v>349</v>
      </c>
      <c r="I440" t="s">
        <v>382</v>
      </c>
      <c r="J440" t="s">
        <v>383</v>
      </c>
      <c r="K440" t="s">
        <v>384</v>
      </c>
      <c r="L440" t="s">
        <v>37</v>
      </c>
      <c r="M440" t="s">
        <v>385</v>
      </c>
      <c r="N440" t="s">
        <v>907</v>
      </c>
      <c r="O440" t="s">
        <v>990</v>
      </c>
      <c r="P440" t="s">
        <v>60</v>
      </c>
    </row>
    <row r="441" spans="1:16">
      <c r="A441" t="s">
        <v>3953</v>
      </c>
      <c r="B441" t="s">
        <v>3954</v>
      </c>
      <c r="C441" t="s">
        <v>904</v>
      </c>
      <c r="D441">
        <v>57</v>
      </c>
      <c r="E441" t="s">
        <v>3955</v>
      </c>
      <c r="F441" t="s">
        <v>91</v>
      </c>
      <c r="G441" t="s">
        <v>906</v>
      </c>
      <c r="H441" t="s">
        <v>348</v>
      </c>
      <c r="I441" t="s">
        <v>382</v>
      </c>
      <c r="J441" t="s">
        <v>383</v>
      </c>
      <c r="K441" t="s">
        <v>388</v>
      </c>
      <c r="L441" t="s">
        <v>43</v>
      </c>
      <c r="M441" t="s">
        <v>386</v>
      </c>
      <c r="N441" t="s">
        <v>907</v>
      </c>
      <c r="O441" t="s">
        <v>932</v>
      </c>
      <c r="P441" t="s">
        <v>91</v>
      </c>
    </row>
    <row r="442" spans="1:16">
      <c r="A442" t="s">
        <v>2832</v>
      </c>
      <c r="B442" t="s">
        <v>2833</v>
      </c>
      <c r="C442" t="s">
        <v>956</v>
      </c>
      <c r="D442">
        <v>55</v>
      </c>
      <c r="E442" t="s">
        <v>2834</v>
      </c>
      <c r="F442" t="s">
        <v>286</v>
      </c>
      <c r="G442" t="s">
        <v>2835</v>
      </c>
      <c r="H442" t="s">
        <v>318</v>
      </c>
      <c r="I442" t="s">
        <v>382</v>
      </c>
      <c r="J442" t="s">
        <v>383</v>
      </c>
      <c r="K442" t="s">
        <v>384</v>
      </c>
      <c r="L442" t="s">
        <v>37</v>
      </c>
      <c r="M442" t="s">
        <v>385</v>
      </c>
      <c r="N442" t="s">
        <v>907</v>
      </c>
      <c r="O442" t="s">
        <v>1593</v>
      </c>
      <c r="P442" t="s">
        <v>286</v>
      </c>
    </row>
    <row r="443" spans="1:16">
      <c r="A443" t="s">
        <v>2836</v>
      </c>
      <c r="B443" t="s">
        <v>2833</v>
      </c>
      <c r="C443" t="s">
        <v>904</v>
      </c>
      <c r="D443">
        <v>57</v>
      </c>
      <c r="E443" t="s">
        <v>2834</v>
      </c>
      <c r="F443" t="s">
        <v>286</v>
      </c>
      <c r="G443" t="s">
        <v>2835</v>
      </c>
      <c r="H443" t="s">
        <v>318</v>
      </c>
      <c r="I443" t="s">
        <v>382</v>
      </c>
      <c r="J443" t="s">
        <v>383</v>
      </c>
      <c r="K443" t="s">
        <v>384</v>
      </c>
      <c r="L443" t="s">
        <v>37</v>
      </c>
      <c r="M443" t="s">
        <v>385</v>
      </c>
      <c r="N443" t="s">
        <v>907</v>
      </c>
      <c r="O443" t="s">
        <v>1593</v>
      </c>
      <c r="P443" t="s">
        <v>286</v>
      </c>
    </row>
    <row r="444" spans="1:16">
      <c r="A444" t="s">
        <v>2837</v>
      </c>
      <c r="B444" t="s">
        <v>2833</v>
      </c>
      <c r="C444" t="s">
        <v>912</v>
      </c>
      <c r="D444">
        <v>61</v>
      </c>
      <c r="E444" t="s">
        <v>2834</v>
      </c>
      <c r="F444" t="s">
        <v>286</v>
      </c>
      <c r="G444" t="s">
        <v>2835</v>
      </c>
      <c r="H444" t="s">
        <v>318</v>
      </c>
      <c r="I444" t="s">
        <v>382</v>
      </c>
      <c r="J444" t="s">
        <v>383</v>
      </c>
      <c r="K444" t="s">
        <v>384</v>
      </c>
      <c r="L444" t="s">
        <v>37</v>
      </c>
      <c r="M444" t="s">
        <v>385</v>
      </c>
      <c r="N444" t="s">
        <v>907</v>
      </c>
      <c r="O444" t="s">
        <v>1593</v>
      </c>
      <c r="P444" t="s">
        <v>286</v>
      </c>
    </row>
    <row r="445" spans="1:16">
      <c r="A445" t="s">
        <v>2838</v>
      </c>
      <c r="B445" t="s">
        <v>2833</v>
      </c>
      <c r="C445" t="s">
        <v>910</v>
      </c>
      <c r="D445">
        <v>59</v>
      </c>
      <c r="E445" t="s">
        <v>2834</v>
      </c>
      <c r="F445" t="s">
        <v>286</v>
      </c>
      <c r="G445" t="s">
        <v>2835</v>
      </c>
      <c r="H445" t="s">
        <v>318</v>
      </c>
      <c r="I445" t="s">
        <v>382</v>
      </c>
      <c r="J445" t="s">
        <v>383</v>
      </c>
      <c r="K445" t="s">
        <v>384</v>
      </c>
      <c r="L445" t="s">
        <v>37</v>
      </c>
      <c r="M445" t="s">
        <v>385</v>
      </c>
      <c r="N445" t="s">
        <v>907</v>
      </c>
      <c r="O445" t="s">
        <v>1593</v>
      </c>
      <c r="P445" t="s">
        <v>286</v>
      </c>
    </row>
    <row r="446" spans="1:16">
      <c r="A446" t="s">
        <v>902</v>
      </c>
      <c r="B446" t="s">
        <v>903</v>
      </c>
      <c r="C446" t="s">
        <v>904</v>
      </c>
      <c r="D446">
        <v>57</v>
      </c>
      <c r="E446" t="s">
        <v>905</v>
      </c>
      <c r="F446" t="s">
        <v>57</v>
      </c>
      <c r="G446" t="s">
        <v>906</v>
      </c>
      <c r="H446" t="s">
        <v>318</v>
      </c>
      <c r="I446" t="s">
        <v>382</v>
      </c>
      <c r="J446" t="s">
        <v>383</v>
      </c>
      <c r="K446" t="s">
        <v>384</v>
      </c>
      <c r="L446" t="s">
        <v>43</v>
      </c>
      <c r="M446" t="s">
        <v>385</v>
      </c>
      <c r="N446" t="s">
        <v>907</v>
      </c>
      <c r="O446" t="s">
        <v>908</v>
      </c>
      <c r="P446" t="s">
        <v>57</v>
      </c>
    </row>
    <row r="447" spans="1:16">
      <c r="A447" t="s">
        <v>909</v>
      </c>
      <c r="B447" t="s">
        <v>903</v>
      </c>
      <c r="C447" t="s">
        <v>910</v>
      </c>
      <c r="D447">
        <v>59</v>
      </c>
      <c r="E447" t="s">
        <v>905</v>
      </c>
      <c r="F447" t="s">
        <v>57</v>
      </c>
      <c r="G447" t="s">
        <v>906</v>
      </c>
      <c r="H447" t="s">
        <v>318</v>
      </c>
      <c r="I447" t="s">
        <v>382</v>
      </c>
      <c r="J447" t="s">
        <v>383</v>
      </c>
      <c r="K447" t="s">
        <v>384</v>
      </c>
      <c r="L447" t="s">
        <v>43</v>
      </c>
      <c r="M447" t="s">
        <v>385</v>
      </c>
      <c r="N447" t="s">
        <v>907</v>
      </c>
      <c r="O447" t="s">
        <v>908</v>
      </c>
      <c r="P447" t="s">
        <v>57</v>
      </c>
    </row>
    <row r="448" spans="1:16">
      <c r="A448" t="s">
        <v>911</v>
      </c>
      <c r="B448" t="s">
        <v>903</v>
      </c>
      <c r="C448" t="s">
        <v>912</v>
      </c>
      <c r="D448">
        <v>61</v>
      </c>
      <c r="E448" t="s">
        <v>905</v>
      </c>
      <c r="F448" t="s">
        <v>57</v>
      </c>
      <c r="G448" t="s">
        <v>906</v>
      </c>
      <c r="H448" t="s">
        <v>318</v>
      </c>
      <c r="I448" t="s">
        <v>382</v>
      </c>
      <c r="J448" t="s">
        <v>383</v>
      </c>
      <c r="K448" t="s">
        <v>384</v>
      </c>
      <c r="L448" t="s">
        <v>43</v>
      </c>
      <c r="M448" t="s">
        <v>385</v>
      </c>
      <c r="N448" t="s">
        <v>907</v>
      </c>
      <c r="O448" t="s">
        <v>908</v>
      </c>
      <c r="P448" t="s">
        <v>57</v>
      </c>
    </row>
    <row r="449" spans="1:17">
      <c r="A449" t="s">
        <v>7453</v>
      </c>
      <c r="B449" t="s">
        <v>7454</v>
      </c>
      <c r="C449" t="s">
        <v>915</v>
      </c>
      <c r="D449">
        <v>56</v>
      </c>
      <c r="E449" t="s">
        <v>905</v>
      </c>
      <c r="F449" t="s">
        <v>83</v>
      </c>
      <c r="G449" t="s">
        <v>906</v>
      </c>
      <c r="H449" t="s">
        <v>318</v>
      </c>
      <c r="I449" t="s">
        <v>382</v>
      </c>
      <c r="J449" t="s">
        <v>383</v>
      </c>
      <c r="K449" t="s">
        <v>384</v>
      </c>
      <c r="L449" t="s">
        <v>43</v>
      </c>
      <c r="M449" t="s">
        <v>385</v>
      </c>
      <c r="N449" t="s">
        <v>907</v>
      </c>
      <c r="O449" t="s">
        <v>917</v>
      </c>
      <c r="P449" t="s">
        <v>83</v>
      </c>
      <c r="Q449" t="s">
        <v>8505</v>
      </c>
    </row>
    <row r="450" spans="1:17">
      <c r="A450" t="s">
        <v>7455</v>
      </c>
      <c r="B450" t="s">
        <v>7454</v>
      </c>
      <c r="C450" t="s">
        <v>904</v>
      </c>
      <c r="D450">
        <v>57</v>
      </c>
      <c r="E450" t="s">
        <v>905</v>
      </c>
      <c r="F450" t="s">
        <v>83</v>
      </c>
      <c r="G450" t="s">
        <v>906</v>
      </c>
      <c r="H450" t="s">
        <v>318</v>
      </c>
      <c r="I450" t="s">
        <v>382</v>
      </c>
      <c r="J450" t="s">
        <v>383</v>
      </c>
      <c r="K450" t="s">
        <v>384</v>
      </c>
      <c r="L450" t="s">
        <v>43</v>
      </c>
      <c r="M450" t="s">
        <v>385</v>
      </c>
      <c r="N450" t="s">
        <v>907</v>
      </c>
      <c r="O450" t="s">
        <v>917</v>
      </c>
      <c r="P450" t="s">
        <v>83</v>
      </c>
      <c r="Q450" t="s">
        <v>8505</v>
      </c>
    </row>
    <row r="451" spans="1:17">
      <c r="A451" t="s">
        <v>7456</v>
      </c>
      <c r="B451" t="s">
        <v>7454</v>
      </c>
      <c r="C451" t="s">
        <v>920</v>
      </c>
      <c r="D451">
        <v>58</v>
      </c>
      <c r="E451" t="s">
        <v>905</v>
      </c>
      <c r="F451" t="s">
        <v>83</v>
      </c>
      <c r="G451" t="s">
        <v>906</v>
      </c>
      <c r="H451" t="s">
        <v>318</v>
      </c>
      <c r="I451" t="s">
        <v>382</v>
      </c>
      <c r="J451" t="s">
        <v>383</v>
      </c>
      <c r="K451" t="s">
        <v>384</v>
      </c>
      <c r="L451" t="s">
        <v>43</v>
      </c>
      <c r="M451" t="s">
        <v>385</v>
      </c>
      <c r="N451" t="s">
        <v>907</v>
      </c>
      <c r="O451" t="s">
        <v>917</v>
      </c>
      <c r="P451" t="s">
        <v>83</v>
      </c>
      <c r="Q451" t="s">
        <v>8505</v>
      </c>
    </row>
    <row r="452" spans="1:17">
      <c r="A452" t="s">
        <v>7457</v>
      </c>
      <c r="B452" t="s">
        <v>7454</v>
      </c>
      <c r="C452" t="s">
        <v>922</v>
      </c>
      <c r="D452">
        <v>60</v>
      </c>
      <c r="E452" t="s">
        <v>905</v>
      </c>
      <c r="F452" t="s">
        <v>83</v>
      </c>
      <c r="G452" t="s">
        <v>906</v>
      </c>
      <c r="H452" t="s">
        <v>318</v>
      </c>
      <c r="I452" t="s">
        <v>382</v>
      </c>
      <c r="J452" t="s">
        <v>383</v>
      </c>
      <c r="K452" t="s">
        <v>384</v>
      </c>
      <c r="L452" t="s">
        <v>43</v>
      </c>
      <c r="M452" t="s">
        <v>385</v>
      </c>
      <c r="N452" t="s">
        <v>907</v>
      </c>
      <c r="O452" t="s">
        <v>917</v>
      </c>
      <c r="P452" t="s">
        <v>83</v>
      </c>
      <c r="Q452" t="s">
        <v>8505</v>
      </c>
    </row>
    <row r="453" spans="1:17">
      <c r="A453" t="s">
        <v>7458</v>
      </c>
      <c r="B453" t="s">
        <v>7454</v>
      </c>
      <c r="C453" t="s">
        <v>912</v>
      </c>
      <c r="D453">
        <v>61</v>
      </c>
      <c r="E453" t="s">
        <v>905</v>
      </c>
      <c r="F453" t="s">
        <v>83</v>
      </c>
      <c r="G453" t="s">
        <v>906</v>
      </c>
      <c r="H453" t="s">
        <v>318</v>
      </c>
      <c r="I453" t="s">
        <v>382</v>
      </c>
      <c r="J453" t="s">
        <v>383</v>
      </c>
      <c r="K453" t="s">
        <v>384</v>
      </c>
      <c r="L453" t="s">
        <v>43</v>
      </c>
      <c r="M453" t="s">
        <v>385</v>
      </c>
      <c r="N453" t="s">
        <v>907</v>
      </c>
      <c r="O453" t="s">
        <v>917</v>
      </c>
      <c r="P453" t="s">
        <v>83</v>
      </c>
      <c r="Q453" t="s">
        <v>8505</v>
      </c>
    </row>
    <row r="454" spans="1:17">
      <c r="A454" t="s">
        <v>7459</v>
      </c>
      <c r="B454" t="s">
        <v>7454</v>
      </c>
      <c r="C454" t="s">
        <v>910</v>
      </c>
      <c r="D454">
        <v>59</v>
      </c>
      <c r="E454" t="s">
        <v>905</v>
      </c>
      <c r="F454" t="s">
        <v>83</v>
      </c>
      <c r="G454" t="s">
        <v>906</v>
      </c>
      <c r="H454" t="s">
        <v>318</v>
      </c>
      <c r="I454" t="s">
        <v>382</v>
      </c>
      <c r="J454" t="s">
        <v>383</v>
      </c>
      <c r="K454" t="s">
        <v>384</v>
      </c>
      <c r="L454" t="s">
        <v>43</v>
      </c>
      <c r="M454" t="s">
        <v>385</v>
      </c>
      <c r="N454" t="s">
        <v>907</v>
      </c>
      <c r="O454" t="s">
        <v>917</v>
      </c>
      <c r="P454" t="s">
        <v>83</v>
      </c>
      <c r="Q454" t="s">
        <v>8505</v>
      </c>
    </row>
    <row r="455" spans="1:17">
      <c r="A455" t="s">
        <v>7445</v>
      </c>
      <c r="B455" t="s">
        <v>7446</v>
      </c>
      <c r="C455" t="s">
        <v>920</v>
      </c>
      <c r="D455">
        <v>58</v>
      </c>
      <c r="E455" t="s">
        <v>7447</v>
      </c>
      <c r="F455" t="s">
        <v>53</v>
      </c>
      <c r="G455" t="s">
        <v>1021</v>
      </c>
      <c r="H455" t="s">
        <v>318</v>
      </c>
      <c r="I455" t="s">
        <v>382</v>
      </c>
      <c r="J455" t="s">
        <v>383</v>
      </c>
      <c r="K455" t="s">
        <v>384</v>
      </c>
      <c r="L455" t="s">
        <v>43</v>
      </c>
      <c r="M455" t="s">
        <v>385</v>
      </c>
      <c r="N455" t="s">
        <v>907</v>
      </c>
      <c r="O455" t="s">
        <v>1003</v>
      </c>
      <c r="P455" t="s">
        <v>53</v>
      </c>
      <c r="Q455" t="s">
        <v>8505</v>
      </c>
    </row>
    <row r="456" spans="1:17">
      <c r="A456" t="s">
        <v>8216</v>
      </c>
      <c r="B456" t="s">
        <v>8217</v>
      </c>
      <c r="C456" t="s">
        <v>904</v>
      </c>
      <c r="D456">
        <v>57</v>
      </c>
      <c r="E456" t="s">
        <v>7450</v>
      </c>
      <c r="F456" t="s">
        <v>63</v>
      </c>
      <c r="G456" t="s">
        <v>3902</v>
      </c>
      <c r="H456" t="s">
        <v>318</v>
      </c>
      <c r="I456" t="s">
        <v>390</v>
      </c>
      <c r="J456" t="s">
        <v>383</v>
      </c>
      <c r="K456" t="s">
        <v>384</v>
      </c>
      <c r="L456" t="s">
        <v>43</v>
      </c>
      <c r="M456" t="s">
        <v>386</v>
      </c>
      <c r="N456" t="s">
        <v>907</v>
      </c>
      <c r="O456" t="s">
        <v>937</v>
      </c>
      <c r="P456" t="s">
        <v>63</v>
      </c>
    </row>
    <row r="457" spans="1:17">
      <c r="A457" t="s">
        <v>8218</v>
      </c>
      <c r="B457" t="s">
        <v>8217</v>
      </c>
      <c r="C457" t="s">
        <v>910</v>
      </c>
      <c r="D457">
        <v>59</v>
      </c>
      <c r="E457" t="s">
        <v>7450</v>
      </c>
      <c r="F457" t="s">
        <v>63</v>
      </c>
      <c r="G457" t="s">
        <v>3902</v>
      </c>
      <c r="H457" t="s">
        <v>318</v>
      </c>
      <c r="I457" t="s">
        <v>390</v>
      </c>
      <c r="J457" t="s">
        <v>383</v>
      </c>
      <c r="K457" t="s">
        <v>384</v>
      </c>
      <c r="L457" t="s">
        <v>43</v>
      </c>
      <c r="M457" t="s">
        <v>386</v>
      </c>
      <c r="N457" t="s">
        <v>907</v>
      </c>
      <c r="O457" t="s">
        <v>937</v>
      </c>
      <c r="P457" t="s">
        <v>63</v>
      </c>
    </row>
    <row r="458" spans="1:17">
      <c r="A458" t="s">
        <v>8219</v>
      </c>
      <c r="B458" t="s">
        <v>8217</v>
      </c>
      <c r="C458" t="s">
        <v>912</v>
      </c>
      <c r="D458">
        <v>61</v>
      </c>
      <c r="E458" t="s">
        <v>7450</v>
      </c>
      <c r="F458" t="s">
        <v>63</v>
      </c>
      <c r="G458" t="s">
        <v>3902</v>
      </c>
      <c r="H458" t="s">
        <v>318</v>
      </c>
      <c r="I458" t="s">
        <v>390</v>
      </c>
      <c r="J458" t="s">
        <v>383</v>
      </c>
      <c r="K458" t="s">
        <v>384</v>
      </c>
      <c r="L458" t="s">
        <v>43</v>
      </c>
      <c r="M458" t="s">
        <v>386</v>
      </c>
      <c r="N458" t="s">
        <v>907</v>
      </c>
      <c r="O458" t="s">
        <v>937</v>
      </c>
      <c r="P458" t="s">
        <v>63</v>
      </c>
    </row>
    <row r="459" spans="1:17">
      <c r="A459" t="s">
        <v>7448</v>
      </c>
      <c r="B459" t="s">
        <v>7449</v>
      </c>
      <c r="C459" t="s">
        <v>904</v>
      </c>
      <c r="D459">
        <v>57</v>
      </c>
      <c r="E459" t="s">
        <v>7450</v>
      </c>
      <c r="F459" t="s">
        <v>91</v>
      </c>
      <c r="G459" t="s">
        <v>3902</v>
      </c>
      <c r="H459" t="s">
        <v>318</v>
      </c>
      <c r="I459" t="s">
        <v>390</v>
      </c>
      <c r="J459" t="s">
        <v>383</v>
      </c>
      <c r="K459" t="s">
        <v>384</v>
      </c>
      <c r="L459" t="s">
        <v>43</v>
      </c>
      <c r="M459" t="s">
        <v>386</v>
      </c>
      <c r="N459" t="s">
        <v>907</v>
      </c>
      <c r="O459" t="s">
        <v>932</v>
      </c>
      <c r="P459" t="s">
        <v>91</v>
      </c>
      <c r="Q459" t="s">
        <v>8505</v>
      </c>
    </row>
    <row r="460" spans="1:17">
      <c r="A460" t="s">
        <v>7451</v>
      </c>
      <c r="B460" t="s">
        <v>7449</v>
      </c>
      <c r="C460" t="s">
        <v>910</v>
      </c>
      <c r="D460">
        <v>59</v>
      </c>
      <c r="E460" t="s">
        <v>7450</v>
      </c>
      <c r="F460" t="s">
        <v>91</v>
      </c>
      <c r="G460" t="s">
        <v>3902</v>
      </c>
      <c r="H460" t="s">
        <v>318</v>
      </c>
      <c r="I460" t="s">
        <v>390</v>
      </c>
      <c r="J460" t="s">
        <v>383</v>
      </c>
      <c r="K460" t="s">
        <v>384</v>
      </c>
      <c r="L460" t="s">
        <v>43</v>
      </c>
      <c r="M460" t="s">
        <v>386</v>
      </c>
      <c r="N460" t="s">
        <v>907</v>
      </c>
      <c r="O460" t="s">
        <v>932</v>
      </c>
      <c r="P460" t="s">
        <v>91</v>
      </c>
      <c r="Q460" t="s">
        <v>8505</v>
      </c>
    </row>
    <row r="461" spans="1:17">
      <c r="A461" t="s">
        <v>7452</v>
      </c>
      <c r="B461" t="s">
        <v>7449</v>
      </c>
      <c r="C461" t="s">
        <v>912</v>
      </c>
      <c r="D461">
        <v>61</v>
      </c>
      <c r="E461" t="s">
        <v>7450</v>
      </c>
      <c r="F461" t="s">
        <v>91</v>
      </c>
      <c r="G461" t="s">
        <v>3902</v>
      </c>
      <c r="H461" t="s">
        <v>318</v>
      </c>
      <c r="I461" t="s">
        <v>390</v>
      </c>
      <c r="J461" t="s">
        <v>383</v>
      </c>
      <c r="K461" t="s">
        <v>384</v>
      </c>
      <c r="L461" t="s">
        <v>43</v>
      </c>
      <c r="M461" t="s">
        <v>386</v>
      </c>
      <c r="N461" t="s">
        <v>907</v>
      </c>
      <c r="O461" t="s">
        <v>932</v>
      </c>
      <c r="P461" t="s">
        <v>91</v>
      </c>
      <c r="Q461" t="s">
        <v>8505</v>
      </c>
    </row>
    <row r="462" spans="1:17">
      <c r="A462" t="s">
        <v>8054</v>
      </c>
      <c r="B462" t="s">
        <v>8055</v>
      </c>
      <c r="C462" t="s">
        <v>910</v>
      </c>
      <c r="D462">
        <v>59</v>
      </c>
      <c r="E462" t="s">
        <v>8056</v>
      </c>
      <c r="F462" t="s">
        <v>83</v>
      </c>
      <c r="G462" t="s">
        <v>906</v>
      </c>
      <c r="H462" t="s">
        <v>318</v>
      </c>
      <c r="I462" t="s">
        <v>382</v>
      </c>
      <c r="J462" t="s">
        <v>383</v>
      </c>
      <c r="K462" t="s">
        <v>384</v>
      </c>
      <c r="L462" t="s">
        <v>43</v>
      </c>
      <c r="M462" t="s">
        <v>386</v>
      </c>
      <c r="N462" t="s">
        <v>907</v>
      </c>
      <c r="O462" t="s">
        <v>917</v>
      </c>
      <c r="P462" t="s">
        <v>83</v>
      </c>
    </row>
    <row r="463" spans="1:17">
      <c r="A463" t="s">
        <v>2495</v>
      </c>
      <c r="B463" t="s">
        <v>2496</v>
      </c>
      <c r="C463" t="s">
        <v>904</v>
      </c>
      <c r="D463">
        <v>57</v>
      </c>
      <c r="E463" t="s">
        <v>2497</v>
      </c>
      <c r="F463" t="s">
        <v>63</v>
      </c>
      <c r="G463" t="s">
        <v>906</v>
      </c>
      <c r="H463" t="s">
        <v>318</v>
      </c>
      <c r="I463" t="s">
        <v>382</v>
      </c>
      <c r="J463" t="s">
        <v>383</v>
      </c>
      <c r="K463" t="s">
        <v>384</v>
      </c>
      <c r="L463" t="s">
        <v>43</v>
      </c>
      <c r="M463" t="s">
        <v>386</v>
      </c>
      <c r="N463" t="s">
        <v>907</v>
      </c>
      <c r="O463" t="s">
        <v>937</v>
      </c>
      <c r="P463" t="s">
        <v>63</v>
      </c>
    </row>
    <row r="464" spans="1:17">
      <c r="A464" t="s">
        <v>8057</v>
      </c>
      <c r="B464" t="s">
        <v>8058</v>
      </c>
      <c r="C464" t="s">
        <v>910</v>
      </c>
      <c r="D464">
        <v>59</v>
      </c>
      <c r="E464" t="s">
        <v>2497</v>
      </c>
      <c r="F464" t="s">
        <v>83</v>
      </c>
      <c r="G464" t="s">
        <v>906</v>
      </c>
      <c r="H464" t="s">
        <v>318</v>
      </c>
      <c r="I464" t="s">
        <v>382</v>
      </c>
      <c r="J464" t="s">
        <v>383</v>
      </c>
      <c r="K464" t="s">
        <v>384</v>
      </c>
      <c r="L464" t="s">
        <v>43</v>
      </c>
      <c r="M464" t="s">
        <v>386</v>
      </c>
      <c r="N464" t="s">
        <v>907</v>
      </c>
      <c r="O464" t="s">
        <v>917</v>
      </c>
      <c r="P464" t="s">
        <v>83</v>
      </c>
    </row>
    <row r="465" spans="1:16">
      <c r="A465" t="s">
        <v>2107</v>
      </c>
      <c r="B465" t="s">
        <v>2108</v>
      </c>
      <c r="C465" t="s">
        <v>956</v>
      </c>
      <c r="D465">
        <v>55</v>
      </c>
      <c r="E465" t="s">
        <v>2103</v>
      </c>
      <c r="F465" t="s">
        <v>60</v>
      </c>
      <c r="G465" t="s">
        <v>1265</v>
      </c>
      <c r="H465" t="s">
        <v>318</v>
      </c>
      <c r="I465" t="s">
        <v>382</v>
      </c>
      <c r="J465" t="s">
        <v>383</v>
      </c>
      <c r="K465" t="s">
        <v>384</v>
      </c>
      <c r="L465" t="s">
        <v>44</v>
      </c>
      <c r="M465" t="s">
        <v>385</v>
      </c>
      <c r="N465" t="s">
        <v>907</v>
      </c>
      <c r="O465" t="s">
        <v>990</v>
      </c>
      <c r="P465" t="s">
        <v>60</v>
      </c>
    </row>
    <row r="466" spans="1:16">
      <c r="A466" t="s">
        <v>2109</v>
      </c>
      <c r="B466" t="s">
        <v>2108</v>
      </c>
      <c r="C466" t="s">
        <v>904</v>
      </c>
      <c r="D466">
        <v>57</v>
      </c>
      <c r="E466" t="s">
        <v>2103</v>
      </c>
      <c r="F466" t="s">
        <v>60</v>
      </c>
      <c r="G466" t="s">
        <v>1265</v>
      </c>
      <c r="H466" t="s">
        <v>318</v>
      </c>
      <c r="I466" t="s">
        <v>382</v>
      </c>
      <c r="J466" t="s">
        <v>383</v>
      </c>
      <c r="K466" t="s">
        <v>384</v>
      </c>
      <c r="L466" t="s">
        <v>44</v>
      </c>
      <c r="M466" t="s">
        <v>385</v>
      </c>
      <c r="N466" t="s">
        <v>907</v>
      </c>
      <c r="O466" t="s">
        <v>990</v>
      </c>
      <c r="P466" t="s">
        <v>60</v>
      </c>
    </row>
    <row r="467" spans="1:16">
      <c r="A467" t="s">
        <v>2110</v>
      </c>
      <c r="B467" t="s">
        <v>2108</v>
      </c>
      <c r="C467" t="s">
        <v>910</v>
      </c>
      <c r="D467">
        <v>59</v>
      </c>
      <c r="E467" t="s">
        <v>2103</v>
      </c>
      <c r="F467" t="s">
        <v>60</v>
      </c>
      <c r="G467" t="s">
        <v>1265</v>
      </c>
      <c r="H467" t="s">
        <v>318</v>
      </c>
      <c r="I467" t="s">
        <v>382</v>
      </c>
      <c r="J467" t="s">
        <v>383</v>
      </c>
      <c r="K467" t="s">
        <v>384</v>
      </c>
      <c r="L467" t="s">
        <v>44</v>
      </c>
      <c r="M467" t="s">
        <v>385</v>
      </c>
      <c r="N467" t="s">
        <v>907</v>
      </c>
      <c r="O467" t="s">
        <v>990</v>
      </c>
      <c r="P467" t="s">
        <v>60</v>
      </c>
    </row>
    <row r="468" spans="1:16">
      <c r="A468" t="s">
        <v>2111</v>
      </c>
      <c r="B468" t="s">
        <v>2108</v>
      </c>
      <c r="C468" t="s">
        <v>912</v>
      </c>
      <c r="D468">
        <v>61</v>
      </c>
      <c r="E468" t="s">
        <v>2103</v>
      </c>
      <c r="F468" t="s">
        <v>60</v>
      </c>
      <c r="G468" t="s">
        <v>1265</v>
      </c>
      <c r="H468" t="s">
        <v>318</v>
      </c>
      <c r="I468" t="s">
        <v>382</v>
      </c>
      <c r="J468" t="s">
        <v>383</v>
      </c>
      <c r="K468" t="s">
        <v>384</v>
      </c>
      <c r="L468" t="s">
        <v>44</v>
      </c>
      <c r="M468" t="s">
        <v>385</v>
      </c>
      <c r="N468" t="s">
        <v>907</v>
      </c>
      <c r="O468" t="s">
        <v>990</v>
      </c>
      <c r="P468" t="s">
        <v>60</v>
      </c>
    </row>
    <row r="469" spans="1:16">
      <c r="A469" t="s">
        <v>2101</v>
      </c>
      <c r="B469" t="s">
        <v>2102</v>
      </c>
      <c r="C469" t="s">
        <v>956</v>
      </c>
      <c r="D469">
        <v>55</v>
      </c>
      <c r="E469" t="s">
        <v>2103</v>
      </c>
      <c r="F469" t="s">
        <v>71</v>
      </c>
      <c r="G469" t="s">
        <v>1265</v>
      </c>
      <c r="H469" t="s">
        <v>318</v>
      </c>
      <c r="I469" t="s">
        <v>382</v>
      </c>
      <c r="J469" t="s">
        <v>383</v>
      </c>
      <c r="K469" t="s">
        <v>384</v>
      </c>
      <c r="L469" t="s">
        <v>44</v>
      </c>
      <c r="M469" t="s">
        <v>385</v>
      </c>
      <c r="N469" t="s">
        <v>907</v>
      </c>
      <c r="O469" t="s">
        <v>932</v>
      </c>
      <c r="P469" t="s">
        <v>71</v>
      </c>
    </row>
    <row r="470" spans="1:16">
      <c r="A470" t="s">
        <v>2104</v>
      </c>
      <c r="B470" t="s">
        <v>2102</v>
      </c>
      <c r="C470" t="s">
        <v>904</v>
      </c>
      <c r="D470">
        <v>57</v>
      </c>
      <c r="E470" t="s">
        <v>2103</v>
      </c>
      <c r="F470" t="s">
        <v>71</v>
      </c>
      <c r="G470" t="s">
        <v>1265</v>
      </c>
      <c r="H470" t="s">
        <v>318</v>
      </c>
      <c r="I470" t="s">
        <v>382</v>
      </c>
      <c r="J470" t="s">
        <v>383</v>
      </c>
      <c r="K470" t="s">
        <v>384</v>
      </c>
      <c r="L470" t="s">
        <v>44</v>
      </c>
      <c r="M470" t="s">
        <v>385</v>
      </c>
      <c r="N470" t="s">
        <v>907</v>
      </c>
      <c r="O470" t="s">
        <v>932</v>
      </c>
      <c r="P470" t="s">
        <v>71</v>
      </c>
    </row>
    <row r="471" spans="1:16">
      <c r="A471" t="s">
        <v>2105</v>
      </c>
      <c r="B471" t="s">
        <v>2102</v>
      </c>
      <c r="C471" t="s">
        <v>910</v>
      </c>
      <c r="D471">
        <v>59</v>
      </c>
      <c r="E471" t="s">
        <v>2103</v>
      </c>
      <c r="F471" t="s">
        <v>71</v>
      </c>
      <c r="G471" t="s">
        <v>1265</v>
      </c>
      <c r="H471" t="s">
        <v>318</v>
      </c>
      <c r="I471" t="s">
        <v>382</v>
      </c>
      <c r="J471" t="s">
        <v>383</v>
      </c>
      <c r="K471" t="s">
        <v>384</v>
      </c>
      <c r="L471" t="s">
        <v>44</v>
      </c>
      <c r="M471" t="s">
        <v>385</v>
      </c>
      <c r="N471" t="s">
        <v>907</v>
      </c>
      <c r="O471" t="s">
        <v>932</v>
      </c>
      <c r="P471" t="s">
        <v>71</v>
      </c>
    </row>
    <row r="472" spans="1:16">
      <c r="A472" t="s">
        <v>2106</v>
      </c>
      <c r="B472" t="s">
        <v>2102</v>
      </c>
      <c r="C472" t="s">
        <v>912</v>
      </c>
      <c r="D472">
        <v>61</v>
      </c>
      <c r="E472" t="s">
        <v>2103</v>
      </c>
      <c r="F472" t="s">
        <v>71</v>
      </c>
      <c r="G472" t="s">
        <v>1265</v>
      </c>
      <c r="H472" t="s">
        <v>318</v>
      </c>
      <c r="I472" t="s">
        <v>382</v>
      </c>
      <c r="J472" t="s">
        <v>383</v>
      </c>
      <c r="K472" t="s">
        <v>384</v>
      </c>
      <c r="L472" t="s">
        <v>44</v>
      </c>
      <c r="M472" t="s">
        <v>385</v>
      </c>
      <c r="N472" t="s">
        <v>907</v>
      </c>
      <c r="O472" t="s">
        <v>932</v>
      </c>
      <c r="P472" t="s">
        <v>71</v>
      </c>
    </row>
    <row r="473" spans="1:16">
      <c r="A473" t="s">
        <v>7224</v>
      </c>
      <c r="B473" t="s">
        <v>7225</v>
      </c>
      <c r="C473" t="s">
        <v>920</v>
      </c>
      <c r="D473">
        <v>58</v>
      </c>
      <c r="E473" t="s">
        <v>7226</v>
      </c>
      <c r="F473" t="s">
        <v>78</v>
      </c>
      <c r="G473" t="s">
        <v>1265</v>
      </c>
      <c r="H473" t="s">
        <v>318</v>
      </c>
      <c r="I473" t="s">
        <v>382</v>
      </c>
      <c r="J473" t="s">
        <v>383</v>
      </c>
      <c r="K473" t="s">
        <v>388</v>
      </c>
      <c r="L473" t="s">
        <v>44</v>
      </c>
      <c r="M473" t="s">
        <v>385</v>
      </c>
      <c r="N473" t="s">
        <v>907</v>
      </c>
      <c r="O473" t="s">
        <v>969</v>
      </c>
      <c r="P473" t="s">
        <v>78</v>
      </c>
    </row>
    <row r="474" spans="1:16">
      <c r="A474" t="s">
        <v>7227</v>
      </c>
      <c r="B474" t="s">
        <v>7228</v>
      </c>
      <c r="C474" t="s">
        <v>920</v>
      </c>
      <c r="D474">
        <v>58</v>
      </c>
      <c r="E474" t="s">
        <v>1165</v>
      </c>
      <c r="F474" t="s">
        <v>60</v>
      </c>
      <c r="G474" t="s">
        <v>906</v>
      </c>
      <c r="H474" t="s">
        <v>318</v>
      </c>
      <c r="I474" t="s">
        <v>382</v>
      </c>
      <c r="J474" t="s">
        <v>383</v>
      </c>
      <c r="K474" t="s">
        <v>388</v>
      </c>
      <c r="L474" t="s">
        <v>43</v>
      </c>
      <c r="M474" t="s">
        <v>385</v>
      </c>
      <c r="N474" t="s">
        <v>907</v>
      </c>
      <c r="O474" t="s">
        <v>990</v>
      </c>
      <c r="P474" t="s">
        <v>60</v>
      </c>
    </row>
    <row r="475" spans="1:16">
      <c r="A475" t="s">
        <v>1172</v>
      </c>
      <c r="B475" t="s">
        <v>1173</v>
      </c>
      <c r="C475" t="s">
        <v>904</v>
      </c>
      <c r="D475">
        <v>57</v>
      </c>
      <c r="E475" t="s">
        <v>1165</v>
      </c>
      <c r="F475" t="s">
        <v>86</v>
      </c>
      <c r="G475" t="s">
        <v>906</v>
      </c>
      <c r="H475" t="s">
        <v>318</v>
      </c>
      <c r="I475" t="s">
        <v>382</v>
      </c>
      <c r="J475" t="s">
        <v>383</v>
      </c>
      <c r="K475" t="s">
        <v>388</v>
      </c>
      <c r="L475" t="s">
        <v>43</v>
      </c>
      <c r="M475" t="s">
        <v>385</v>
      </c>
      <c r="N475" t="s">
        <v>907</v>
      </c>
      <c r="O475" t="s">
        <v>1033</v>
      </c>
      <c r="P475" t="s">
        <v>86</v>
      </c>
    </row>
    <row r="476" spans="1:16">
      <c r="A476" t="s">
        <v>1174</v>
      </c>
      <c r="B476" t="s">
        <v>1173</v>
      </c>
      <c r="C476" t="s">
        <v>910</v>
      </c>
      <c r="D476">
        <v>59</v>
      </c>
      <c r="E476" t="s">
        <v>1165</v>
      </c>
      <c r="F476" t="s">
        <v>86</v>
      </c>
      <c r="G476" t="s">
        <v>906</v>
      </c>
      <c r="H476" t="s">
        <v>318</v>
      </c>
      <c r="I476" t="s">
        <v>382</v>
      </c>
      <c r="J476" t="s">
        <v>383</v>
      </c>
      <c r="K476" t="s">
        <v>388</v>
      </c>
      <c r="L476" t="s">
        <v>43</v>
      </c>
      <c r="M476" t="s">
        <v>385</v>
      </c>
      <c r="N476" t="s">
        <v>907</v>
      </c>
      <c r="O476" t="s">
        <v>1033</v>
      </c>
      <c r="P476" t="s">
        <v>86</v>
      </c>
    </row>
    <row r="477" spans="1:16">
      <c r="A477" t="s">
        <v>1175</v>
      </c>
      <c r="B477" t="s">
        <v>1173</v>
      </c>
      <c r="C477" t="s">
        <v>912</v>
      </c>
      <c r="D477">
        <v>61</v>
      </c>
      <c r="E477" t="s">
        <v>1165</v>
      </c>
      <c r="F477" t="s">
        <v>86</v>
      </c>
      <c r="G477" t="s">
        <v>906</v>
      </c>
      <c r="H477" t="s">
        <v>318</v>
      </c>
      <c r="I477" t="s">
        <v>382</v>
      </c>
      <c r="J477" t="s">
        <v>383</v>
      </c>
      <c r="K477" t="s">
        <v>388</v>
      </c>
      <c r="L477" t="s">
        <v>43</v>
      </c>
      <c r="M477" t="s">
        <v>385</v>
      </c>
      <c r="N477" t="s">
        <v>907</v>
      </c>
      <c r="O477" t="s">
        <v>1033</v>
      </c>
      <c r="P477" t="s">
        <v>86</v>
      </c>
    </row>
    <row r="478" spans="1:16">
      <c r="A478" t="s">
        <v>1163</v>
      </c>
      <c r="B478" t="s">
        <v>1164</v>
      </c>
      <c r="C478" t="s">
        <v>956</v>
      </c>
      <c r="D478">
        <v>55</v>
      </c>
      <c r="E478" t="s">
        <v>1165</v>
      </c>
      <c r="F478" t="s">
        <v>71</v>
      </c>
      <c r="G478" t="s">
        <v>906</v>
      </c>
      <c r="H478" t="s">
        <v>318</v>
      </c>
      <c r="I478" t="s">
        <v>382</v>
      </c>
      <c r="J478" t="s">
        <v>383</v>
      </c>
      <c r="K478" t="s">
        <v>388</v>
      </c>
      <c r="L478" t="s">
        <v>43</v>
      </c>
      <c r="M478" t="s">
        <v>385</v>
      </c>
      <c r="N478" t="s">
        <v>907</v>
      </c>
      <c r="O478" t="s">
        <v>932</v>
      </c>
      <c r="P478" t="s">
        <v>71</v>
      </c>
    </row>
    <row r="479" spans="1:16">
      <c r="A479" t="s">
        <v>1166</v>
      </c>
      <c r="B479" t="s">
        <v>1164</v>
      </c>
      <c r="C479" t="s">
        <v>915</v>
      </c>
      <c r="D479">
        <v>56</v>
      </c>
      <c r="E479" t="s">
        <v>1165</v>
      </c>
      <c r="F479" t="s">
        <v>71</v>
      </c>
      <c r="G479" t="s">
        <v>906</v>
      </c>
      <c r="H479" t="s">
        <v>318</v>
      </c>
      <c r="I479" t="s">
        <v>382</v>
      </c>
      <c r="J479" t="s">
        <v>383</v>
      </c>
      <c r="K479" t="s">
        <v>388</v>
      </c>
      <c r="L479" t="s">
        <v>43</v>
      </c>
      <c r="M479" t="s">
        <v>385</v>
      </c>
      <c r="N479" t="s">
        <v>907</v>
      </c>
      <c r="O479" t="s">
        <v>932</v>
      </c>
      <c r="P479" t="s">
        <v>71</v>
      </c>
    </row>
    <row r="480" spans="1:16">
      <c r="A480" t="s">
        <v>1167</v>
      </c>
      <c r="B480" t="s">
        <v>1164</v>
      </c>
      <c r="C480" t="s">
        <v>904</v>
      </c>
      <c r="D480">
        <v>57</v>
      </c>
      <c r="E480" t="s">
        <v>1165</v>
      </c>
      <c r="F480" t="s">
        <v>71</v>
      </c>
      <c r="G480" t="s">
        <v>906</v>
      </c>
      <c r="H480" t="s">
        <v>318</v>
      </c>
      <c r="I480" t="s">
        <v>382</v>
      </c>
      <c r="J480" t="s">
        <v>383</v>
      </c>
      <c r="K480" t="s">
        <v>388</v>
      </c>
      <c r="L480" t="s">
        <v>43</v>
      </c>
      <c r="M480" t="s">
        <v>385</v>
      </c>
      <c r="N480" t="s">
        <v>907</v>
      </c>
      <c r="O480" t="s">
        <v>932</v>
      </c>
      <c r="P480" t="s">
        <v>71</v>
      </c>
    </row>
    <row r="481" spans="1:16">
      <c r="A481" t="s">
        <v>1168</v>
      </c>
      <c r="B481" t="s">
        <v>1164</v>
      </c>
      <c r="C481" t="s">
        <v>920</v>
      </c>
      <c r="D481">
        <v>58</v>
      </c>
      <c r="E481" t="s">
        <v>1165</v>
      </c>
      <c r="F481" t="s">
        <v>71</v>
      </c>
      <c r="G481" t="s">
        <v>906</v>
      </c>
      <c r="H481" t="s">
        <v>318</v>
      </c>
      <c r="I481" t="s">
        <v>382</v>
      </c>
      <c r="J481" t="s">
        <v>383</v>
      </c>
      <c r="K481" t="s">
        <v>388</v>
      </c>
      <c r="L481" t="s">
        <v>43</v>
      </c>
      <c r="M481" t="s">
        <v>385</v>
      </c>
      <c r="N481" t="s">
        <v>907</v>
      </c>
      <c r="O481" t="s">
        <v>932</v>
      </c>
      <c r="P481" t="s">
        <v>71</v>
      </c>
    </row>
    <row r="482" spans="1:16">
      <c r="A482" t="s">
        <v>1169</v>
      </c>
      <c r="B482" t="s">
        <v>1164</v>
      </c>
      <c r="C482" t="s">
        <v>910</v>
      </c>
      <c r="D482">
        <v>59</v>
      </c>
      <c r="E482" t="s">
        <v>1165</v>
      </c>
      <c r="F482" t="s">
        <v>71</v>
      </c>
      <c r="G482" t="s">
        <v>906</v>
      </c>
      <c r="H482" t="s">
        <v>318</v>
      </c>
      <c r="I482" t="s">
        <v>382</v>
      </c>
      <c r="J482" t="s">
        <v>383</v>
      </c>
      <c r="K482" t="s">
        <v>388</v>
      </c>
      <c r="L482" t="s">
        <v>43</v>
      </c>
      <c r="M482" t="s">
        <v>385</v>
      </c>
      <c r="N482" t="s">
        <v>907</v>
      </c>
      <c r="O482" t="s">
        <v>932</v>
      </c>
      <c r="P482" t="s">
        <v>71</v>
      </c>
    </row>
    <row r="483" spans="1:16">
      <c r="A483" t="s">
        <v>1170</v>
      </c>
      <c r="B483" t="s">
        <v>1164</v>
      </c>
      <c r="C483" t="s">
        <v>922</v>
      </c>
      <c r="D483">
        <v>60</v>
      </c>
      <c r="E483" t="s">
        <v>1165</v>
      </c>
      <c r="F483" t="s">
        <v>71</v>
      </c>
      <c r="G483" t="s">
        <v>906</v>
      </c>
      <c r="H483" t="s">
        <v>318</v>
      </c>
      <c r="I483" t="s">
        <v>382</v>
      </c>
      <c r="J483" t="s">
        <v>383</v>
      </c>
      <c r="K483" t="s">
        <v>388</v>
      </c>
      <c r="L483" t="s">
        <v>43</v>
      </c>
      <c r="M483" t="s">
        <v>385</v>
      </c>
      <c r="N483" t="s">
        <v>907</v>
      </c>
      <c r="O483" t="s">
        <v>932</v>
      </c>
      <c r="P483" t="s">
        <v>71</v>
      </c>
    </row>
    <row r="484" spans="1:16">
      <c r="A484" t="s">
        <v>1171</v>
      </c>
      <c r="B484" t="s">
        <v>1164</v>
      </c>
      <c r="C484" t="s">
        <v>912</v>
      </c>
      <c r="D484">
        <v>61</v>
      </c>
      <c r="E484" t="s">
        <v>1165</v>
      </c>
      <c r="F484" t="s">
        <v>71</v>
      </c>
      <c r="G484" t="s">
        <v>906</v>
      </c>
      <c r="H484" t="s">
        <v>318</v>
      </c>
      <c r="I484" t="s">
        <v>382</v>
      </c>
      <c r="J484" t="s">
        <v>383</v>
      </c>
      <c r="K484" t="s">
        <v>388</v>
      </c>
      <c r="L484" t="s">
        <v>43</v>
      </c>
      <c r="M484" t="s">
        <v>385</v>
      </c>
      <c r="N484" t="s">
        <v>907</v>
      </c>
      <c r="O484" t="s">
        <v>932</v>
      </c>
      <c r="P484" t="s">
        <v>71</v>
      </c>
    </row>
    <row r="485" spans="1:16">
      <c r="A485" t="s">
        <v>2951</v>
      </c>
      <c r="B485" t="s">
        <v>2952</v>
      </c>
      <c r="C485" t="s">
        <v>956</v>
      </c>
      <c r="D485">
        <v>55</v>
      </c>
      <c r="E485" t="s">
        <v>1335</v>
      </c>
      <c r="F485" t="s">
        <v>86</v>
      </c>
      <c r="G485" t="s">
        <v>1265</v>
      </c>
      <c r="H485" t="s">
        <v>318</v>
      </c>
      <c r="I485" t="s">
        <v>382</v>
      </c>
      <c r="J485" t="s">
        <v>383</v>
      </c>
      <c r="K485" t="s">
        <v>388</v>
      </c>
      <c r="L485" t="s">
        <v>44</v>
      </c>
      <c r="M485" t="s">
        <v>385</v>
      </c>
      <c r="N485" t="s">
        <v>907</v>
      </c>
      <c r="O485" t="s">
        <v>1300</v>
      </c>
      <c r="P485" t="s">
        <v>86</v>
      </c>
    </row>
    <row r="486" spans="1:16">
      <c r="A486" t="s">
        <v>2953</v>
      </c>
      <c r="B486" t="s">
        <v>2952</v>
      </c>
      <c r="C486" t="s">
        <v>904</v>
      </c>
      <c r="D486">
        <v>57</v>
      </c>
      <c r="E486" t="s">
        <v>1335</v>
      </c>
      <c r="F486" t="s">
        <v>86</v>
      </c>
      <c r="G486" t="s">
        <v>1265</v>
      </c>
      <c r="H486" t="s">
        <v>318</v>
      </c>
      <c r="I486" t="s">
        <v>382</v>
      </c>
      <c r="J486" t="s">
        <v>383</v>
      </c>
      <c r="K486" t="s">
        <v>388</v>
      </c>
      <c r="L486" t="s">
        <v>44</v>
      </c>
      <c r="M486" t="s">
        <v>385</v>
      </c>
      <c r="N486" t="s">
        <v>907</v>
      </c>
      <c r="O486" t="s">
        <v>1300</v>
      </c>
      <c r="P486" t="s">
        <v>86</v>
      </c>
    </row>
    <row r="487" spans="1:16">
      <c r="A487" t="s">
        <v>2954</v>
      </c>
      <c r="B487" t="s">
        <v>2952</v>
      </c>
      <c r="C487" t="s">
        <v>910</v>
      </c>
      <c r="D487">
        <v>59</v>
      </c>
      <c r="E487" t="s">
        <v>1335</v>
      </c>
      <c r="F487" t="s">
        <v>86</v>
      </c>
      <c r="G487" t="s">
        <v>1265</v>
      </c>
      <c r="H487" t="s">
        <v>318</v>
      </c>
      <c r="I487" t="s">
        <v>382</v>
      </c>
      <c r="J487" t="s">
        <v>383</v>
      </c>
      <c r="K487" t="s">
        <v>388</v>
      </c>
      <c r="L487" t="s">
        <v>44</v>
      </c>
      <c r="M487" t="s">
        <v>385</v>
      </c>
      <c r="N487" t="s">
        <v>907</v>
      </c>
      <c r="O487" t="s">
        <v>1300</v>
      </c>
      <c r="P487" t="s">
        <v>86</v>
      </c>
    </row>
    <row r="488" spans="1:16">
      <c r="A488" t="s">
        <v>2955</v>
      </c>
      <c r="B488" t="s">
        <v>2952</v>
      </c>
      <c r="C488" t="s">
        <v>912</v>
      </c>
      <c r="D488">
        <v>61</v>
      </c>
      <c r="E488" t="s">
        <v>1335</v>
      </c>
      <c r="F488" t="s">
        <v>86</v>
      </c>
      <c r="G488" t="s">
        <v>1265</v>
      </c>
      <c r="H488" t="s">
        <v>318</v>
      </c>
      <c r="I488" t="s">
        <v>382</v>
      </c>
      <c r="J488" t="s">
        <v>383</v>
      </c>
      <c r="K488" t="s">
        <v>388</v>
      </c>
      <c r="L488" t="s">
        <v>44</v>
      </c>
      <c r="M488" t="s">
        <v>385</v>
      </c>
      <c r="N488" t="s">
        <v>907</v>
      </c>
      <c r="O488" t="s">
        <v>1300</v>
      </c>
      <c r="P488" t="s">
        <v>86</v>
      </c>
    </row>
    <row r="489" spans="1:16">
      <c r="A489" t="s">
        <v>1333</v>
      </c>
      <c r="B489" t="s">
        <v>1334</v>
      </c>
      <c r="C489" t="s">
        <v>910</v>
      </c>
      <c r="D489">
        <v>59</v>
      </c>
      <c r="E489" t="s">
        <v>1335</v>
      </c>
      <c r="F489" t="s">
        <v>83</v>
      </c>
      <c r="G489" t="s">
        <v>1265</v>
      </c>
      <c r="H489" t="s">
        <v>318</v>
      </c>
      <c r="I489" t="s">
        <v>382</v>
      </c>
      <c r="J489" t="s">
        <v>383</v>
      </c>
      <c r="K489" t="s">
        <v>388</v>
      </c>
      <c r="L489" t="s">
        <v>44</v>
      </c>
      <c r="M489" t="s">
        <v>385</v>
      </c>
      <c r="N489" t="s">
        <v>907</v>
      </c>
      <c r="O489" t="s">
        <v>917</v>
      </c>
      <c r="P489" t="s">
        <v>83</v>
      </c>
    </row>
    <row r="490" spans="1:16">
      <c r="A490" t="s">
        <v>1336</v>
      </c>
      <c r="B490" t="s">
        <v>1334</v>
      </c>
      <c r="C490" t="s">
        <v>956</v>
      </c>
      <c r="D490">
        <v>55</v>
      </c>
      <c r="E490" t="s">
        <v>1335</v>
      </c>
      <c r="F490" t="s">
        <v>83</v>
      </c>
      <c r="G490" t="s">
        <v>1265</v>
      </c>
      <c r="H490" t="s">
        <v>318</v>
      </c>
      <c r="I490" t="s">
        <v>382</v>
      </c>
      <c r="J490" t="s">
        <v>383</v>
      </c>
      <c r="K490" t="s">
        <v>388</v>
      </c>
      <c r="L490" t="s">
        <v>44</v>
      </c>
      <c r="M490" t="s">
        <v>385</v>
      </c>
      <c r="N490" t="s">
        <v>907</v>
      </c>
      <c r="O490" t="s">
        <v>917</v>
      </c>
      <c r="P490" t="s">
        <v>83</v>
      </c>
    </row>
    <row r="491" spans="1:16">
      <c r="A491" t="s">
        <v>1337</v>
      </c>
      <c r="B491" t="s">
        <v>1334</v>
      </c>
      <c r="C491" t="s">
        <v>904</v>
      </c>
      <c r="D491">
        <v>57</v>
      </c>
      <c r="E491" t="s">
        <v>1335</v>
      </c>
      <c r="F491" t="s">
        <v>83</v>
      </c>
      <c r="G491" t="s">
        <v>1265</v>
      </c>
      <c r="H491" t="s">
        <v>318</v>
      </c>
      <c r="I491" t="s">
        <v>382</v>
      </c>
      <c r="J491" t="s">
        <v>383</v>
      </c>
      <c r="K491" t="s">
        <v>388</v>
      </c>
      <c r="L491" t="s">
        <v>44</v>
      </c>
      <c r="M491" t="s">
        <v>385</v>
      </c>
      <c r="N491" t="s">
        <v>907</v>
      </c>
      <c r="O491" t="s">
        <v>917</v>
      </c>
      <c r="P491" t="s">
        <v>83</v>
      </c>
    </row>
    <row r="492" spans="1:16">
      <c r="A492" t="s">
        <v>1338</v>
      </c>
      <c r="B492" t="s">
        <v>1334</v>
      </c>
      <c r="C492" t="s">
        <v>912</v>
      </c>
      <c r="D492">
        <v>61</v>
      </c>
      <c r="E492" t="s">
        <v>1335</v>
      </c>
      <c r="F492" t="s">
        <v>83</v>
      </c>
      <c r="G492" t="s">
        <v>1265</v>
      </c>
      <c r="H492" t="s">
        <v>318</v>
      </c>
      <c r="I492" t="s">
        <v>382</v>
      </c>
      <c r="J492" t="s">
        <v>383</v>
      </c>
      <c r="K492" t="s">
        <v>388</v>
      </c>
      <c r="L492" t="s">
        <v>44</v>
      </c>
      <c r="M492" t="s">
        <v>385</v>
      </c>
      <c r="N492" t="s">
        <v>907</v>
      </c>
      <c r="O492" t="s">
        <v>917</v>
      </c>
      <c r="P492" t="s">
        <v>83</v>
      </c>
    </row>
    <row r="493" spans="1:16">
      <c r="A493" t="s">
        <v>2956</v>
      </c>
      <c r="B493" t="s">
        <v>2957</v>
      </c>
      <c r="C493" t="s">
        <v>956</v>
      </c>
      <c r="D493">
        <v>55</v>
      </c>
      <c r="E493" t="s">
        <v>1341</v>
      </c>
      <c r="F493" t="s">
        <v>83</v>
      </c>
      <c r="G493" t="s">
        <v>1771</v>
      </c>
      <c r="H493" t="s">
        <v>318</v>
      </c>
      <c r="I493" t="s">
        <v>382</v>
      </c>
      <c r="J493" t="s">
        <v>383</v>
      </c>
      <c r="K493" t="s">
        <v>388</v>
      </c>
      <c r="L493" t="s">
        <v>44</v>
      </c>
      <c r="M493" t="s">
        <v>385</v>
      </c>
      <c r="N493" t="s">
        <v>907</v>
      </c>
      <c r="O493" t="s">
        <v>917</v>
      </c>
      <c r="P493" t="s">
        <v>83</v>
      </c>
    </row>
    <row r="494" spans="1:16">
      <c r="A494" t="s">
        <v>2958</v>
      </c>
      <c r="B494" t="s">
        <v>2957</v>
      </c>
      <c r="C494" t="s">
        <v>904</v>
      </c>
      <c r="D494">
        <v>57</v>
      </c>
      <c r="E494" t="s">
        <v>1341</v>
      </c>
      <c r="F494" t="s">
        <v>83</v>
      </c>
      <c r="G494" t="s">
        <v>1771</v>
      </c>
      <c r="H494" t="s">
        <v>318</v>
      </c>
      <c r="I494" t="s">
        <v>382</v>
      </c>
      <c r="J494" t="s">
        <v>383</v>
      </c>
      <c r="K494" t="s">
        <v>388</v>
      </c>
      <c r="L494" t="s">
        <v>44</v>
      </c>
      <c r="M494" t="s">
        <v>385</v>
      </c>
      <c r="N494" t="s">
        <v>907</v>
      </c>
      <c r="O494" t="s">
        <v>917</v>
      </c>
      <c r="P494" t="s">
        <v>83</v>
      </c>
    </row>
    <row r="495" spans="1:16">
      <c r="A495" t="s">
        <v>2959</v>
      </c>
      <c r="B495" t="s">
        <v>2957</v>
      </c>
      <c r="C495" t="s">
        <v>910</v>
      </c>
      <c r="D495">
        <v>59</v>
      </c>
      <c r="E495" t="s">
        <v>1341</v>
      </c>
      <c r="F495" t="s">
        <v>83</v>
      </c>
      <c r="G495" t="s">
        <v>1771</v>
      </c>
      <c r="H495" t="s">
        <v>318</v>
      </c>
      <c r="I495" t="s">
        <v>382</v>
      </c>
      <c r="J495" t="s">
        <v>383</v>
      </c>
      <c r="K495" t="s">
        <v>388</v>
      </c>
      <c r="L495" t="s">
        <v>44</v>
      </c>
      <c r="M495" t="s">
        <v>385</v>
      </c>
      <c r="N495" t="s">
        <v>907</v>
      </c>
      <c r="O495" t="s">
        <v>917</v>
      </c>
      <c r="P495" t="s">
        <v>83</v>
      </c>
    </row>
    <row r="496" spans="1:16">
      <c r="A496" t="s">
        <v>2960</v>
      </c>
      <c r="B496" t="s">
        <v>2957</v>
      </c>
      <c r="C496" t="s">
        <v>912</v>
      </c>
      <c r="D496">
        <v>61</v>
      </c>
      <c r="E496" t="s">
        <v>1341</v>
      </c>
      <c r="F496" t="s">
        <v>83</v>
      </c>
      <c r="G496" t="s">
        <v>1771</v>
      </c>
      <c r="H496" t="s">
        <v>318</v>
      </c>
      <c r="I496" t="s">
        <v>382</v>
      </c>
      <c r="J496" t="s">
        <v>383</v>
      </c>
      <c r="K496" t="s">
        <v>388</v>
      </c>
      <c r="L496" t="s">
        <v>44</v>
      </c>
      <c r="M496" t="s">
        <v>385</v>
      </c>
      <c r="N496" t="s">
        <v>907</v>
      </c>
      <c r="O496" t="s">
        <v>917</v>
      </c>
      <c r="P496" t="s">
        <v>83</v>
      </c>
    </row>
    <row r="497" spans="1:16">
      <c r="A497" t="s">
        <v>1339</v>
      </c>
      <c r="B497" t="s">
        <v>1340</v>
      </c>
      <c r="C497" t="s">
        <v>910</v>
      </c>
      <c r="D497">
        <v>59</v>
      </c>
      <c r="E497" t="s">
        <v>1341</v>
      </c>
      <c r="F497" t="s">
        <v>71</v>
      </c>
      <c r="G497" t="s">
        <v>1342</v>
      </c>
      <c r="H497" t="s">
        <v>318</v>
      </c>
      <c r="I497" t="s">
        <v>382</v>
      </c>
      <c r="J497" t="s">
        <v>383</v>
      </c>
      <c r="K497" t="s">
        <v>388</v>
      </c>
      <c r="L497" t="s">
        <v>44</v>
      </c>
      <c r="M497" t="s">
        <v>385</v>
      </c>
      <c r="N497" t="s">
        <v>907</v>
      </c>
      <c r="O497" t="s">
        <v>932</v>
      </c>
      <c r="P497" t="s">
        <v>71</v>
      </c>
    </row>
    <row r="498" spans="1:16">
      <c r="A498" t="s">
        <v>1343</v>
      </c>
      <c r="B498" t="s">
        <v>1340</v>
      </c>
      <c r="C498" t="s">
        <v>956</v>
      </c>
      <c r="D498">
        <v>55</v>
      </c>
      <c r="E498" t="s">
        <v>1341</v>
      </c>
      <c r="F498" t="s">
        <v>71</v>
      </c>
      <c r="G498" t="s">
        <v>1342</v>
      </c>
      <c r="H498" t="s">
        <v>318</v>
      </c>
      <c r="I498" t="s">
        <v>382</v>
      </c>
      <c r="J498" t="s">
        <v>383</v>
      </c>
      <c r="K498" t="s">
        <v>388</v>
      </c>
      <c r="L498" t="s">
        <v>44</v>
      </c>
      <c r="M498" t="s">
        <v>385</v>
      </c>
      <c r="N498" t="s">
        <v>907</v>
      </c>
      <c r="O498" t="s">
        <v>932</v>
      </c>
      <c r="P498" t="s">
        <v>71</v>
      </c>
    </row>
    <row r="499" spans="1:16">
      <c r="A499" t="s">
        <v>1344</v>
      </c>
      <c r="B499" t="s">
        <v>1340</v>
      </c>
      <c r="C499" t="s">
        <v>904</v>
      </c>
      <c r="D499">
        <v>57</v>
      </c>
      <c r="E499" t="s">
        <v>1341</v>
      </c>
      <c r="F499" t="s">
        <v>71</v>
      </c>
      <c r="G499" t="s">
        <v>1342</v>
      </c>
      <c r="H499" t="s">
        <v>318</v>
      </c>
      <c r="I499" t="s">
        <v>382</v>
      </c>
      <c r="J499" t="s">
        <v>383</v>
      </c>
      <c r="K499" t="s">
        <v>388</v>
      </c>
      <c r="L499" t="s">
        <v>44</v>
      </c>
      <c r="M499" t="s">
        <v>385</v>
      </c>
      <c r="N499" t="s">
        <v>907</v>
      </c>
      <c r="O499" t="s">
        <v>932</v>
      </c>
      <c r="P499" t="s">
        <v>71</v>
      </c>
    </row>
    <row r="500" spans="1:16">
      <c r="A500" t="s">
        <v>1345</v>
      </c>
      <c r="B500" t="s">
        <v>1340</v>
      </c>
      <c r="C500" t="s">
        <v>912</v>
      </c>
      <c r="D500">
        <v>61</v>
      </c>
      <c r="E500" t="s">
        <v>1341</v>
      </c>
      <c r="F500" t="s">
        <v>71</v>
      </c>
      <c r="G500" t="s">
        <v>1342</v>
      </c>
      <c r="H500" t="s">
        <v>318</v>
      </c>
      <c r="I500" t="s">
        <v>382</v>
      </c>
      <c r="J500" t="s">
        <v>383</v>
      </c>
      <c r="K500" t="s">
        <v>388</v>
      </c>
      <c r="L500" t="s">
        <v>44</v>
      </c>
      <c r="M500" t="s">
        <v>385</v>
      </c>
      <c r="N500" t="s">
        <v>907</v>
      </c>
      <c r="O500" t="s">
        <v>932</v>
      </c>
      <c r="P500" t="s">
        <v>71</v>
      </c>
    </row>
    <row r="501" spans="1:16">
      <c r="A501" t="s">
        <v>2961</v>
      </c>
      <c r="B501" t="s">
        <v>2962</v>
      </c>
      <c r="C501" t="s">
        <v>904</v>
      </c>
      <c r="D501">
        <v>57</v>
      </c>
      <c r="E501" t="s">
        <v>2948</v>
      </c>
      <c r="F501" t="s">
        <v>60</v>
      </c>
      <c r="G501" t="s">
        <v>906</v>
      </c>
      <c r="H501" t="s">
        <v>318</v>
      </c>
      <c r="I501" t="s">
        <v>382</v>
      </c>
      <c r="J501" t="s">
        <v>383</v>
      </c>
      <c r="K501" t="s">
        <v>388</v>
      </c>
      <c r="L501" t="s">
        <v>43</v>
      </c>
      <c r="M501" t="s">
        <v>385</v>
      </c>
      <c r="N501" t="s">
        <v>907</v>
      </c>
      <c r="O501" t="s">
        <v>990</v>
      </c>
      <c r="P501" t="s">
        <v>60</v>
      </c>
    </row>
    <row r="502" spans="1:16">
      <c r="A502" t="s">
        <v>2963</v>
      </c>
      <c r="B502" t="s">
        <v>2962</v>
      </c>
      <c r="C502" t="s">
        <v>910</v>
      </c>
      <c r="D502">
        <v>59</v>
      </c>
      <c r="E502" t="s">
        <v>2948</v>
      </c>
      <c r="F502" t="s">
        <v>60</v>
      </c>
      <c r="G502" t="s">
        <v>906</v>
      </c>
      <c r="H502" t="s">
        <v>318</v>
      </c>
      <c r="I502" t="s">
        <v>382</v>
      </c>
      <c r="J502" t="s">
        <v>383</v>
      </c>
      <c r="K502" t="s">
        <v>388</v>
      </c>
      <c r="L502" t="s">
        <v>43</v>
      </c>
      <c r="M502" t="s">
        <v>385</v>
      </c>
      <c r="N502" t="s">
        <v>907</v>
      </c>
      <c r="O502" t="s">
        <v>990</v>
      </c>
      <c r="P502" t="s">
        <v>60</v>
      </c>
    </row>
    <row r="503" spans="1:16">
      <c r="A503" t="s">
        <v>2964</v>
      </c>
      <c r="B503" t="s">
        <v>2962</v>
      </c>
      <c r="C503" t="s">
        <v>912</v>
      </c>
      <c r="D503">
        <v>61</v>
      </c>
      <c r="E503" t="s">
        <v>2948</v>
      </c>
      <c r="F503" t="s">
        <v>60</v>
      </c>
      <c r="G503" t="s">
        <v>906</v>
      </c>
      <c r="H503" t="s">
        <v>318</v>
      </c>
      <c r="I503" t="s">
        <v>382</v>
      </c>
      <c r="J503" t="s">
        <v>383</v>
      </c>
      <c r="K503" t="s">
        <v>388</v>
      </c>
      <c r="L503" t="s">
        <v>43</v>
      </c>
      <c r="M503" t="s">
        <v>385</v>
      </c>
      <c r="N503" t="s">
        <v>907</v>
      </c>
      <c r="O503" t="s">
        <v>990</v>
      </c>
      <c r="P503" t="s">
        <v>60</v>
      </c>
    </row>
    <row r="504" spans="1:16">
      <c r="A504" t="s">
        <v>2946</v>
      </c>
      <c r="B504" t="s">
        <v>2947</v>
      </c>
      <c r="C504" t="s">
        <v>904</v>
      </c>
      <c r="D504">
        <v>57</v>
      </c>
      <c r="E504" t="s">
        <v>2948</v>
      </c>
      <c r="F504" t="s">
        <v>217</v>
      </c>
      <c r="G504" t="s">
        <v>906</v>
      </c>
      <c r="H504" t="s">
        <v>318</v>
      </c>
      <c r="I504" t="s">
        <v>382</v>
      </c>
      <c r="J504" t="s">
        <v>383</v>
      </c>
      <c r="K504" t="s">
        <v>388</v>
      </c>
      <c r="L504" t="s">
        <v>43</v>
      </c>
      <c r="M504" t="s">
        <v>385</v>
      </c>
      <c r="N504" t="s">
        <v>907</v>
      </c>
      <c r="O504" t="s">
        <v>969</v>
      </c>
      <c r="P504" t="s">
        <v>199</v>
      </c>
    </row>
    <row r="505" spans="1:16">
      <c r="A505" t="s">
        <v>2949</v>
      </c>
      <c r="B505" t="s">
        <v>2947</v>
      </c>
      <c r="C505" t="s">
        <v>910</v>
      </c>
      <c r="D505">
        <v>59</v>
      </c>
      <c r="E505" t="s">
        <v>2948</v>
      </c>
      <c r="F505" t="s">
        <v>217</v>
      </c>
      <c r="G505" t="s">
        <v>906</v>
      </c>
      <c r="H505" t="s">
        <v>318</v>
      </c>
      <c r="I505" t="s">
        <v>382</v>
      </c>
      <c r="J505" t="s">
        <v>383</v>
      </c>
      <c r="K505" t="s">
        <v>388</v>
      </c>
      <c r="L505" t="s">
        <v>43</v>
      </c>
      <c r="M505" t="s">
        <v>385</v>
      </c>
      <c r="N505" t="s">
        <v>907</v>
      </c>
      <c r="O505" t="s">
        <v>969</v>
      </c>
      <c r="P505" t="s">
        <v>199</v>
      </c>
    </row>
    <row r="506" spans="1:16">
      <c r="A506" t="s">
        <v>2950</v>
      </c>
      <c r="B506" t="s">
        <v>2947</v>
      </c>
      <c r="C506" t="s">
        <v>912</v>
      </c>
      <c r="D506">
        <v>61</v>
      </c>
      <c r="E506" t="s">
        <v>2948</v>
      </c>
      <c r="F506" t="s">
        <v>217</v>
      </c>
      <c r="G506" t="s">
        <v>906</v>
      </c>
      <c r="H506" t="s">
        <v>318</v>
      </c>
      <c r="I506" t="s">
        <v>382</v>
      </c>
      <c r="J506" t="s">
        <v>383</v>
      </c>
      <c r="K506" t="s">
        <v>388</v>
      </c>
      <c r="L506" t="s">
        <v>43</v>
      </c>
      <c r="M506" t="s">
        <v>385</v>
      </c>
      <c r="N506" t="s">
        <v>907</v>
      </c>
      <c r="O506" t="s">
        <v>969</v>
      </c>
      <c r="P506" t="s">
        <v>199</v>
      </c>
    </row>
    <row r="507" spans="1:16">
      <c r="A507" t="s">
        <v>2965</v>
      </c>
      <c r="B507" t="s">
        <v>2966</v>
      </c>
      <c r="C507" t="s">
        <v>956</v>
      </c>
      <c r="D507">
        <v>55</v>
      </c>
      <c r="E507" t="s">
        <v>2967</v>
      </c>
      <c r="F507" t="s">
        <v>86</v>
      </c>
      <c r="G507" t="s">
        <v>1265</v>
      </c>
      <c r="H507" t="s">
        <v>318</v>
      </c>
      <c r="I507" t="s">
        <v>382</v>
      </c>
      <c r="J507" t="s">
        <v>383</v>
      </c>
      <c r="K507" t="s">
        <v>388</v>
      </c>
      <c r="L507" t="s">
        <v>44</v>
      </c>
      <c r="M507" t="s">
        <v>385</v>
      </c>
      <c r="N507" t="s">
        <v>907</v>
      </c>
      <c r="O507" t="s">
        <v>1033</v>
      </c>
      <c r="P507" t="s">
        <v>86</v>
      </c>
    </row>
    <row r="508" spans="1:16">
      <c r="A508" t="s">
        <v>2968</v>
      </c>
      <c r="B508" t="s">
        <v>2966</v>
      </c>
      <c r="C508" t="s">
        <v>915</v>
      </c>
      <c r="D508">
        <v>56</v>
      </c>
      <c r="E508" t="s">
        <v>2967</v>
      </c>
      <c r="F508" t="s">
        <v>86</v>
      </c>
      <c r="G508" t="s">
        <v>1265</v>
      </c>
      <c r="H508" t="s">
        <v>318</v>
      </c>
      <c r="I508" t="s">
        <v>382</v>
      </c>
      <c r="J508" t="s">
        <v>383</v>
      </c>
      <c r="K508" t="s">
        <v>388</v>
      </c>
      <c r="L508" t="s">
        <v>44</v>
      </c>
      <c r="M508" t="s">
        <v>385</v>
      </c>
      <c r="N508" t="s">
        <v>907</v>
      </c>
      <c r="O508" t="s">
        <v>1033</v>
      </c>
      <c r="P508" t="s">
        <v>86</v>
      </c>
    </row>
    <row r="509" spans="1:16">
      <c r="A509" t="s">
        <v>2969</v>
      </c>
      <c r="B509" t="s">
        <v>2966</v>
      </c>
      <c r="C509" t="s">
        <v>904</v>
      </c>
      <c r="D509">
        <v>57</v>
      </c>
      <c r="E509" t="s">
        <v>2967</v>
      </c>
      <c r="F509" t="s">
        <v>86</v>
      </c>
      <c r="G509" t="s">
        <v>1265</v>
      </c>
      <c r="H509" t="s">
        <v>318</v>
      </c>
      <c r="I509" t="s">
        <v>382</v>
      </c>
      <c r="J509" t="s">
        <v>383</v>
      </c>
      <c r="K509" t="s">
        <v>388</v>
      </c>
      <c r="L509" t="s">
        <v>44</v>
      </c>
      <c r="M509" t="s">
        <v>385</v>
      </c>
      <c r="N509" t="s">
        <v>907</v>
      </c>
      <c r="O509" t="s">
        <v>1033</v>
      </c>
      <c r="P509" t="s">
        <v>86</v>
      </c>
    </row>
    <row r="510" spans="1:16">
      <c r="A510" t="s">
        <v>2970</v>
      </c>
      <c r="B510" t="s">
        <v>2966</v>
      </c>
      <c r="C510" t="s">
        <v>920</v>
      </c>
      <c r="D510">
        <v>58</v>
      </c>
      <c r="E510" t="s">
        <v>2967</v>
      </c>
      <c r="F510" t="s">
        <v>86</v>
      </c>
      <c r="G510" t="s">
        <v>1265</v>
      </c>
      <c r="H510" t="s">
        <v>318</v>
      </c>
      <c r="I510" t="s">
        <v>382</v>
      </c>
      <c r="J510" t="s">
        <v>383</v>
      </c>
      <c r="K510" t="s">
        <v>388</v>
      </c>
      <c r="L510" t="s">
        <v>44</v>
      </c>
      <c r="M510" t="s">
        <v>385</v>
      </c>
      <c r="N510" t="s">
        <v>907</v>
      </c>
      <c r="O510" t="s">
        <v>1033</v>
      </c>
      <c r="P510" t="s">
        <v>86</v>
      </c>
    </row>
    <row r="511" spans="1:16">
      <c r="A511" t="s">
        <v>2971</v>
      </c>
      <c r="B511" t="s">
        <v>2966</v>
      </c>
      <c r="C511" t="s">
        <v>910</v>
      </c>
      <c r="D511">
        <v>59</v>
      </c>
      <c r="E511" t="s">
        <v>2967</v>
      </c>
      <c r="F511" t="s">
        <v>86</v>
      </c>
      <c r="G511" t="s">
        <v>1265</v>
      </c>
      <c r="H511" t="s">
        <v>318</v>
      </c>
      <c r="I511" t="s">
        <v>382</v>
      </c>
      <c r="J511" t="s">
        <v>383</v>
      </c>
      <c r="K511" t="s">
        <v>388</v>
      </c>
      <c r="L511" t="s">
        <v>44</v>
      </c>
      <c r="M511" t="s">
        <v>385</v>
      </c>
      <c r="N511" t="s">
        <v>907</v>
      </c>
      <c r="O511" t="s">
        <v>1033</v>
      </c>
      <c r="P511" t="s">
        <v>86</v>
      </c>
    </row>
    <row r="512" spans="1:16">
      <c r="A512" t="s">
        <v>2972</v>
      </c>
      <c r="B512" t="s">
        <v>2966</v>
      </c>
      <c r="C512" t="s">
        <v>922</v>
      </c>
      <c r="D512">
        <v>60</v>
      </c>
      <c r="E512" t="s">
        <v>2967</v>
      </c>
      <c r="F512" t="s">
        <v>86</v>
      </c>
      <c r="G512" t="s">
        <v>1265</v>
      </c>
      <c r="H512" t="s">
        <v>318</v>
      </c>
      <c r="I512" t="s">
        <v>382</v>
      </c>
      <c r="J512" t="s">
        <v>383</v>
      </c>
      <c r="K512" t="s">
        <v>388</v>
      </c>
      <c r="L512" t="s">
        <v>44</v>
      </c>
      <c r="M512" t="s">
        <v>385</v>
      </c>
      <c r="N512" t="s">
        <v>907</v>
      </c>
      <c r="O512" t="s">
        <v>1033</v>
      </c>
      <c r="P512" t="s">
        <v>86</v>
      </c>
    </row>
    <row r="513" spans="1:17">
      <c r="A513" t="s">
        <v>2973</v>
      </c>
      <c r="B513" t="s">
        <v>2966</v>
      </c>
      <c r="C513" t="s">
        <v>912</v>
      </c>
      <c r="D513">
        <v>61</v>
      </c>
      <c r="E513" t="s">
        <v>2967</v>
      </c>
      <c r="F513" t="s">
        <v>86</v>
      </c>
      <c r="G513" t="s">
        <v>1265</v>
      </c>
      <c r="H513" t="s">
        <v>318</v>
      </c>
      <c r="I513" t="s">
        <v>382</v>
      </c>
      <c r="J513" t="s">
        <v>383</v>
      </c>
      <c r="K513" t="s">
        <v>388</v>
      </c>
      <c r="L513" t="s">
        <v>44</v>
      </c>
      <c r="M513" t="s">
        <v>385</v>
      </c>
      <c r="N513" t="s">
        <v>907</v>
      </c>
      <c r="O513" t="s">
        <v>1033</v>
      </c>
      <c r="P513" t="s">
        <v>86</v>
      </c>
    </row>
    <row r="514" spans="1:17">
      <c r="A514" t="s">
        <v>1346</v>
      </c>
      <c r="B514" t="s">
        <v>1347</v>
      </c>
      <c r="C514" t="s">
        <v>910</v>
      </c>
      <c r="D514">
        <v>59</v>
      </c>
      <c r="E514" t="s">
        <v>1348</v>
      </c>
      <c r="F514" t="s">
        <v>60</v>
      </c>
      <c r="G514" t="s">
        <v>1349</v>
      </c>
      <c r="H514" t="s">
        <v>318</v>
      </c>
      <c r="I514" t="s">
        <v>382</v>
      </c>
      <c r="J514" t="s">
        <v>383</v>
      </c>
      <c r="K514" t="s">
        <v>388</v>
      </c>
      <c r="L514" t="s">
        <v>44</v>
      </c>
      <c r="M514" t="s">
        <v>385</v>
      </c>
      <c r="N514" t="s">
        <v>907</v>
      </c>
      <c r="O514" t="s">
        <v>990</v>
      </c>
      <c r="P514" t="s">
        <v>60</v>
      </c>
    </row>
    <row r="515" spans="1:17">
      <c r="A515" t="s">
        <v>5677</v>
      </c>
      <c r="B515" t="s">
        <v>5678</v>
      </c>
      <c r="C515" t="s">
        <v>915</v>
      </c>
      <c r="D515">
        <v>56</v>
      </c>
      <c r="E515" t="s">
        <v>4798</v>
      </c>
      <c r="F515" t="s">
        <v>168</v>
      </c>
      <c r="G515" t="s">
        <v>1265</v>
      </c>
      <c r="H515" t="s">
        <v>318</v>
      </c>
      <c r="I515" t="s">
        <v>382</v>
      </c>
      <c r="J515" t="s">
        <v>383</v>
      </c>
      <c r="K515" t="s">
        <v>388</v>
      </c>
      <c r="L515" t="s">
        <v>44</v>
      </c>
      <c r="M515" t="s">
        <v>385</v>
      </c>
      <c r="N515" t="s">
        <v>907</v>
      </c>
      <c r="O515" t="s">
        <v>1033</v>
      </c>
      <c r="P515" t="s">
        <v>86</v>
      </c>
    </row>
    <row r="516" spans="1:17">
      <c r="A516" t="s">
        <v>5679</v>
      </c>
      <c r="B516" t="s">
        <v>5678</v>
      </c>
      <c r="C516" t="s">
        <v>904</v>
      </c>
      <c r="D516">
        <v>57</v>
      </c>
      <c r="E516" t="s">
        <v>4798</v>
      </c>
      <c r="F516" t="s">
        <v>168</v>
      </c>
      <c r="G516" t="s">
        <v>1265</v>
      </c>
      <c r="H516" t="s">
        <v>318</v>
      </c>
      <c r="I516" t="s">
        <v>382</v>
      </c>
      <c r="J516" t="s">
        <v>383</v>
      </c>
      <c r="K516" t="s">
        <v>388</v>
      </c>
      <c r="L516" t="s">
        <v>44</v>
      </c>
      <c r="M516" t="s">
        <v>385</v>
      </c>
      <c r="N516" t="s">
        <v>907</v>
      </c>
      <c r="O516" t="s">
        <v>1033</v>
      </c>
      <c r="P516" t="s">
        <v>86</v>
      </c>
    </row>
    <row r="517" spans="1:17">
      <c r="A517" t="s">
        <v>5680</v>
      </c>
      <c r="B517" t="s">
        <v>5678</v>
      </c>
      <c r="C517" t="s">
        <v>920</v>
      </c>
      <c r="D517">
        <v>58</v>
      </c>
      <c r="E517" t="s">
        <v>4798</v>
      </c>
      <c r="F517" t="s">
        <v>168</v>
      </c>
      <c r="G517" t="s">
        <v>1265</v>
      </c>
      <c r="H517" t="s">
        <v>318</v>
      </c>
      <c r="I517" t="s">
        <v>382</v>
      </c>
      <c r="J517" t="s">
        <v>383</v>
      </c>
      <c r="K517" t="s">
        <v>388</v>
      </c>
      <c r="L517" t="s">
        <v>44</v>
      </c>
      <c r="M517" t="s">
        <v>385</v>
      </c>
      <c r="N517" t="s">
        <v>907</v>
      </c>
      <c r="O517" t="s">
        <v>1033</v>
      </c>
      <c r="P517" t="s">
        <v>86</v>
      </c>
    </row>
    <row r="518" spans="1:17">
      <c r="A518" t="s">
        <v>5681</v>
      </c>
      <c r="B518" t="s">
        <v>5678</v>
      </c>
      <c r="C518" t="s">
        <v>910</v>
      </c>
      <c r="D518">
        <v>59</v>
      </c>
      <c r="E518" t="s">
        <v>4798</v>
      </c>
      <c r="F518" t="s">
        <v>168</v>
      </c>
      <c r="G518" t="s">
        <v>1265</v>
      </c>
      <c r="H518" t="s">
        <v>318</v>
      </c>
      <c r="I518" t="s">
        <v>382</v>
      </c>
      <c r="J518" t="s">
        <v>383</v>
      </c>
      <c r="K518" t="s">
        <v>388</v>
      </c>
      <c r="L518" t="s">
        <v>44</v>
      </c>
      <c r="M518" t="s">
        <v>385</v>
      </c>
      <c r="N518" t="s">
        <v>907</v>
      </c>
      <c r="O518" t="s">
        <v>1033</v>
      </c>
      <c r="P518" t="s">
        <v>86</v>
      </c>
    </row>
    <row r="519" spans="1:17">
      <c r="A519" t="s">
        <v>5682</v>
      </c>
      <c r="B519" t="s">
        <v>5678</v>
      </c>
      <c r="C519" t="s">
        <v>922</v>
      </c>
      <c r="D519">
        <v>60</v>
      </c>
      <c r="E519" t="s">
        <v>4798</v>
      </c>
      <c r="F519" t="s">
        <v>168</v>
      </c>
      <c r="G519" t="s">
        <v>1265</v>
      </c>
      <c r="H519" t="s">
        <v>318</v>
      </c>
      <c r="I519" t="s">
        <v>382</v>
      </c>
      <c r="J519" t="s">
        <v>383</v>
      </c>
      <c r="K519" t="s">
        <v>388</v>
      </c>
      <c r="L519" t="s">
        <v>44</v>
      </c>
      <c r="M519" t="s">
        <v>385</v>
      </c>
      <c r="N519" t="s">
        <v>907</v>
      </c>
      <c r="O519" t="s">
        <v>1033</v>
      </c>
      <c r="P519" t="s">
        <v>86</v>
      </c>
    </row>
    <row r="520" spans="1:17">
      <c r="A520" t="s">
        <v>5683</v>
      </c>
      <c r="B520" t="s">
        <v>5678</v>
      </c>
      <c r="C520" t="s">
        <v>912</v>
      </c>
      <c r="D520">
        <v>61</v>
      </c>
      <c r="E520" t="s">
        <v>4798</v>
      </c>
      <c r="F520" t="s">
        <v>168</v>
      </c>
      <c r="G520" t="s">
        <v>1265</v>
      </c>
      <c r="H520" t="s">
        <v>318</v>
      </c>
      <c r="I520" t="s">
        <v>382</v>
      </c>
      <c r="J520" t="s">
        <v>383</v>
      </c>
      <c r="K520" t="s">
        <v>388</v>
      </c>
      <c r="L520" t="s">
        <v>44</v>
      </c>
      <c r="M520" t="s">
        <v>385</v>
      </c>
      <c r="N520" t="s">
        <v>907</v>
      </c>
      <c r="O520" t="s">
        <v>1033</v>
      </c>
      <c r="P520" t="s">
        <v>86</v>
      </c>
    </row>
    <row r="521" spans="1:17">
      <c r="A521" t="s">
        <v>4796</v>
      </c>
      <c r="B521" t="s">
        <v>4797</v>
      </c>
      <c r="C521" t="s">
        <v>920</v>
      </c>
      <c r="D521">
        <v>58</v>
      </c>
      <c r="E521" t="s">
        <v>4798</v>
      </c>
      <c r="F521" t="s">
        <v>185</v>
      </c>
      <c r="G521" t="s">
        <v>1265</v>
      </c>
      <c r="H521" t="s">
        <v>318</v>
      </c>
      <c r="I521" t="s">
        <v>382</v>
      </c>
      <c r="J521" t="s">
        <v>383</v>
      </c>
      <c r="K521" t="s">
        <v>388</v>
      </c>
      <c r="L521" t="s">
        <v>44</v>
      </c>
      <c r="M521" t="s">
        <v>385</v>
      </c>
      <c r="N521" t="s">
        <v>907</v>
      </c>
      <c r="O521" t="s">
        <v>969</v>
      </c>
      <c r="P521" t="s">
        <v>71</v>
      </c>
    </row>
    <row r="522" spans="1:17">
      <c r="A522" t="s">
        <v>7197</v>
      </c>
      <c r="B522" t="s">
        <v>7198</v>
      </c>
      <c r="C522" t="s">
        <v>920</v>
      </c>
      <c r="D522">
        <v>58</v>
      </c>
      <c r="E522" t="s">
        <v>7199</v>
      </c>
      <c r="F522" t="s">
        <v>53</v>
      </c>
      <c r="G522" t="s">
        <v>1179</v>
      </c>
      <c r="H522" t="s">
        <v>320</v>
      </c>
      <c r="I522" t="s">
        <v>382</v>
      </c>
      <c r="J522" t="s">
        <v>383</v>
      </c>
      <c r="K522" t="s">
        <v>388</v>
      </c>
      <c r="L522" t="s">
        <v>44</v>
      </c>
      <c r="M522" t="s">
        <v>385</v>
      </c>
      <c r="N522" t="s">
        <v>907</v>
      </c>
      <c r="O522" t="s">
        <v>928</v>
      </c>
      <c r="P522" t="s">
        <v>53</v>
      </c>
      <c r="Q522" t="s">
        <v>8505</v>
      </c>
    </row>
    <row r="523" spans="1:17">
      <c r="A523" t="s">
        <v>7200</v>
      </c>
      <c r="B523" t="s">
        <v>7198</v>
      </c>
      <c r="C523" t="s">
        <v>904</v>
      </c>
      <c r="D523">
        <v>57</v>
      </c>
      <c r="E523" t="s">
        <v>7199</v>
      </c>
      <c r="F523" t="s">
        <v>53</v>
      </c>
      <c r="G523" t="s">
        <v>1179</v>
      </c>
      <c r="H523" t="s">
        <v>320</v>
      </c>
      <c r="I523" t="s">
        <v>382</v>
      </c>
      <c r="J523" t="s">
        <v>383</v>
      </c>
      <c r="K523" t="s">
        <v>388</v>
      </c>
      <c r="L523" t="s">
        <v>44</v>
      </c>
      <c r="M523" t="s">
        <v>385</v>
      </c>
      <c r="N523" t="s">
        <v>907</v>
      </c>
      <c r="O523" t="s">
        <v>928</v>
      </c>
      <c r="P523" t="s">
        <v>53</v>
      </c>
      <c r="Q523" t="s">
        <v>8505</v>
      </c>
    </row>
    <row r="524" spans="1:17">
      <c r="A524" t="s">
        <v>6473</v>
      </c>
      <c r="B524" t="s">
        <v>6474</v>
      </c>
      <c r="C524" t="s">
        <v>915</v>
      </c>
      <c r="D524">
        <v>56</v>
      </c>
      <c r="E524" t="s">
        <v>6458</v>
      </c>
      <c r="F524" t="s">
        <v>124</v>
      </c>
      <c r="G524" t="s">
        <v>2835</v>
      </c>
      <c r="H524" t="s">
        <v>320</v>
      </c>
      <c r="I524" t="s">
        <v>390</v>
      </c>
      <c r="J524" t="s">
        <v>383</v>
      </c>
      <c r="K524" t="s">
        <v>384</v>
      </c>
      <c r="L524" t="s">
        <v>37</v>
      </c>
      <c r="M524" t="s">
        <v>385</v>
      </c>
      <c r="N524" t="s">
        <v>907</v>
      </c>
      <c r="O524" t="s">
        <v>969</v>
      </c>
      <c r="P524" t="s">
        <v>121</v>
      </c>
    </row>
    <row r="525" spans="1:17">
      <c r="A525" t="s">
        <v>6475</v>
      </c>
      <c r="B525" t="s">
        <v>6474</v>
      </c>
      <c r="C525" t="s">
        <v>904</v>
      </c>
      <c r="D525">
        <v>57</v>
      </c>
      <c r="E525" t="s">
        <v>6458</v>
      </c>
      <c r="F525" t="s">
        <v>124</v>
      </c>
      <c r="G525" t="s">
        <v>2835</v>
      </c>
      <c r="H525" t="s">
        <v>320</v>
      </c>
      <c r="I525" t="s">
        <v>390</v>
      </c>
      <c r="J525" t="s">
        <v>383</v>
      </c>
      <c r="K525" t="s">
        <v>384</v>
      </c>
      <c r="L525" t="s">
        <v>37</v>
      </c>
      <c r="M525" t="s">
        <v>385</v>
      </c>
      <c r="N525" t="s">
        <v>907</v>
      </c>
      <c r="O525" t="s">
        <v>969</v>
      </c>
      <c r="P525" t="s">
        <v>121</v>
      </c>
    </row>
    <row r="526" spans="1:17">
      <c r="A526" t="s">
        <v>6476</v>
      </c>
      <c r="B526" t="s">
        <v>6474</v>
      </c>
      <c r="C526" t="s">
        <v>920</v>
      </c>
      <c r="D526">
        <v>58</v>
      </c>
      <c r="E526" t="s">
        <v>6458</v>
      </c>
      <c r="F526" t="s">
        <v>124</v>
      </c>
      <c r="G526" t="s">
        <v>2835</v>
      </c>
      <c r="H526" t="s">
        <v>320</v>
      </c>
      <c r="I526" t="s">
        <v>390</v>
      </c>
      <c r="J526" t="s">
        <v>383</v>
      </c>
      <c r="K526" t="s">
        <v>384</v>
      </c>
      <c r="L526" t="s">
        <v>37</v>
      </c>
      <c r="M526" t="s">
        <v>385</v>
      </c>
      <c r="N526" t="s">
        <v>907</v>
      </c>
      <c r="O526" t="s">
        <v>969</v>
      </c>
      <c r="P526" t="s">
        <v>121</v>
      </c>
    </row>
    <row r="527" spans="1:17">
      <c r="A527" t="s">
        <v>6477</v>
      </c>
      <c r="B527" t="s">
        <v>6474</v>
      </c>
      <c r="C527" t="s">
        <v>910</v>
      </c>
      <c r="D527">
        <v>59</v>
      </c>
      <c r="E527" t="s">
        <v>6458</v>
      </c>
      <c r="F527" t="s">
        <v>124</v>
      </c>
      <c r="G527" t="s">
        <v>2835</v>
      </c>
      <c r="H527" t="s">
        <v>320</v>
      </c>
      <c r="I527" t="s">
        <v>390</v>
      </c>
      <c r="J527" t="s">
        <v>383</v>
      </c>
      <c r="K527" t="s">
        <v>384</v>
      </c>
      <c r="L527" t="s">
        <v>37</v>
      </c>
      <c r="M527" t="s">
        <v>385</v>
      </c>
      <c r="N527" t="s">
        <v>907</v>
      </c>
      <c r="O527" t="s">
        <v>969</v>
      </c>
      <c r="P527" t="s">
        <v>121</v>
      </c>
    </row>
    <row r="528" spans="1:17">
      <c r="A528" t="s">
        <v>6478</v>
      </c>
      <c r="B528" t="s">
        <v>6474</v>
      </c>
      <c r="C528" t="s">
        <v>922</v>
      </c>
      <c r="D528">
        <v>60</v>
      </c>
      <c r="E528" t="s">
        <v>6458</v>
      </c>
      <c r="F528" t="s">
        <v>124</v>
      </c>
      <c r="G528" t="s">
        <v>2835</v>
      </c>
      <c r="H528" t="s">
        <v>320</v>
      </c>
      <c r="I528" t="s">
        <v>390</v>
      </c>
      <c r="J528" t="s">
        <v>383</v>
      </c>
      <c r="K528" t="s">
        <v>384</v>
      </c>
      <c r="L528" t="s">
        <v>37</v>
      </c>
      <c r="M528" t="s">
        <v>385</v>
      </c>
      <c r="N528" t="s">
        <v>907</v>
      </c>
      <c r="O528" t="s">
        <v>969</v>
      </c>
      <c r="P528" t="s">
        <v>121</v>
      </c>
    </row>
    <row r="529" spans="1:16">
      <c r="A529" t="s">
        <v>6465</v>
      </c>
      <c r="B529" t="s">
        <v>6466</v>
      </c>
      <c r="C529" t="s">
        <v>956</v>
      </c>
      <c r="D529">
        <v>55</v>
      </c>
      <c r="E529" t="s">
        <v>6458</v>
      </c>
      <c r="F529" t="s">
        <v>60</v>
      </c>
      <c r="G529" t="s">
        <v>2835</v>
      </c>
      <c r="H529" t="s">
        <v>320</v>
      </c>
      <c r="I529" t="s">
        <v>390</v>
      </c>
      <c r="J529" t="s">
        <v>383</v>
      </c>
      <c r="K529" t="s">
        <v>384</v>
      </c>
      <c r="L529" t="s">
        <v>37</v>
      </c>
      <c r="M529" t="s">
        <v>385</v>
      </c>
      <c r="N529" t="s">
        <v>907</v>
      </c>
      <c r="O529" t="s">
        <v>990</v>
      </c>
      <c r="P529" t="s">
        <v>60</v>
      </c>
    </row>
    <row r="530" spans="1:16">
      <c r="A530" t="s">
        <v>6467</v>
      </c>
      <c r="B530" t="s">
        <v>6466</v>
      </c>
      <c r="C530" t="s">
        <v>915</v>
      </c>
      <c r="D530">
        <v>56</v>
      </c>
      <c r="E530" t="s">
        <v>6458</v>
      </c>
      <c r="F530" t="s">
        <v>60</v>
      </c>
      <c r="G530" t="s">
        <v>2835</v>
      </c>
      <c r="H530" t="s">
        <v>320</v>
      </c>
      <c r="I530" t="s">
        <v>390</v>
      </c>
      <c r="J530" t="s">
        <v>383</v>
      </c>
      <c r="K530" t="s">
        <v>384</v>
      </c>
      <c r="L530" t="s">
        <v>37</v>
      </c>
      <c r="M530" t="s">
        <v>385</v>
      </c>
      <c r="N530" t="s">
        <v>907</v>
      </c>
      <c r="O530" t="s">
        <v>990</v>
      </c>
      <c r="P530" t="s">
        <v>60</v>
      </c>
    </row>
    <row r="531" spans="1:16">
      <c r="A531" t="s">
        <v>6468</v>
      </c>
      <c r="B531" t="s">
        <v>6466</v>
      </c>
      <c r="C531" t="s">
        <v>904</v>
      </c>
      <c r="D531">
        <v>57</v>
      </c>
      <c r="E531" t="s">
        <v>6458</v>
      </c>
      <c r="F531" t="s">
        <v>60</v>
      </c>
      <c r="G531" t="s">
        <v>2835</v>
      </c>
      <c r="H531" t="s">
        <v>320</v>
      </c>
      <c r="I531" t="s">
        <v>390</v>
      </c>
      <c r="J531" t="s">
        <v>383</v>
      </c>
      <c r="K531" t="s">
        <v>384</v>
      </c>
      <c r="L531" t="s">
        <v>37</v>
      </c>
      <c r="M531" t="s">
        <v>385</v>
      </c>
      <c r="N531" t="s">
        <v>907</v>
      </c>
      <c r="O531" t="s">
        <v>990</v>
      </c>
      <c r="P531" t="s">
        <v>60</v>
      </c>
    </row>
    <row r="532" spans="1:16">
      <c r="A532" t="s">
        <v>6469</v>
      </c>
      <c r="B532" t="s">
        <v>6466</v>
      </c>
      <c r="C532" t="s">
        <v>920</v>
      </c>
      <c r="D532">
        <v>58</v>
      </c>
      <c r="E532" t="s">
        <v>6458</v>
      </c>
      <c r="F532" t="s">
        <v>60</v>
      </c>
      <c r="G532" t="s">
        <v>2835</v>
      </c>
      <c r="H532" t="s">
        <v>320</v>
      </c>
      <c r="I532" t="s">
        <v>390</v>
      </c>
      <c r="J532" t="s">
        <v>383</v>
      </c>
      <c r="K532" t="s">
        <v>384</v>
      </c>
      <c r="L532" t="s">
        <v>37</v>
      </c>
      <c r="M532" t="s">
        <v>385</v>
      </c>
      <c r="N532" t="s">
        <v>907</v>
      </c>
      <c r="O532" t="s">
        <v>990</v>
      </c>
      <c r="P532" t="s">
        <v>60</v>
      </c>
    </row>
    <row r="533" spans="1:16">
      <c r="A533" t="s">
        <v>6470</v>
      </c>
      <c r="B533" t="s">
        <v>6466</v>
      </c>
      <c r="C533" t="s">
        <v>910</v>
      </c>
      <c r="D533">
        <v>59</v>
      </c>
      <c r="E533" t="s">
        <v>6458</v>
      </c>
      <c r="F533" t="s">
        <v>60</v>
      </c>
      <c r="G533" t="s">
        <v>2835</v>
      </c>
      <c r="H533" t="s">
        <v>320</v>
      </c>
      <c r="I533" t="s">
        <v>390</v>
      </c>
      <c r="J533" t="s">
        <v>383</v>
      </c>
      <c r="K533" t="s">
        <v>384</v>
      </c>
      <c r="L533" t="s">
        <v>37</v>
      </c>
      <c r="M533" t="s">
        <v>385</v>
      </c>
      <c r="N533" t="s">
        <v>907</v>
      </c>
      <c r="O533" t="s">
        <v>990</v>
      </c>
      <c r="P533" t="s">
        <v>60</v>
      </c>
    </row>
    <row r="534" spans="1:16">
      <c r="A534" t="s">
        <v>6471</v>
      </c>
      <c r="B534" t="s">
        <v>6466</v>
      </c>
      <c r="C534" t="s">
        <v>922</v>
      </c>
      <c r="D534">
        <v>60</v>
      </c>
      <c r="E534" t="s">
        <v>6458</v>
      </c>
      <c r="F534" t="s">
        <v>60</v>
      </c>
      <c r="G534" t="s">
        <v>2835</v>
      </c>
      <c r="H534" t="s">
        <v>320</v>
      </c>
      <c r="I534" t="s">
        <v>390</v>
      </c>
      <c r="J534" t="s">
        <v>383</v>
      </c>
      <c r="K534" t="s">
        <v>384</v>
      </c>
      <c r="L534" t="s">
        <v>37</v>
      </c>
      <c r="M534" t="s">
        <v>385</v>
      </c>
      <c r="N534" t="s">
        <v>907</v>
      </c>
      <c r="O534" t="s">
        <v>990</v>
      </c>
      <c r="P534" t="s">
        <v>60</v>
      </c>
    </row>
    <row r="535" spans="1:16">
      <c r="A535" t="s">
        <v>6472</v>
      </c>
      <c r="B535" t="s">
        <v>6466</v>
      </c>
      <c r="C535" t="s">
        <v>912</v>
      </c>
      <c r="D535">
        <v>61</v>
      </c>
      <c r="E535" t="s">
        <v>6458</v>
      </c>
      <c r="F535" t="s">
        <v>60</v>
      </c>
      <c r="G535" t="s">
        <v>2835</v>
      </c>
      <c r="H535" t="s">
        <v>320</v>
      </c>
      <c r="I535" t="s">
        <v>390</v>
      </c>
      <c r="J535" t="s">
        <v>383</v>
      </c>
      <c r="K535" t="s">
        <v>384</v>
      </c>
      <c r="L535" t="s">
        <v>37</v>
      </c>
      <c r="M535" t="s">
        <v>385</v>
      </c>
      <c r="N535" t="s">
        <v>907</v>
      </c>
      <c r="O535" t="s">
        <v>990</v>
      </c>
      <c r="P535" t="s">
        <v>60</v>
      </c>
    </row>
    <row r="536" spans="1:16">
      <c r="A536" t="s">
        <v>6456</v>
      </c>
      <c r="B536" t="s">
        <v>6457</v>
      </c>
      <c r="C536" t="s">
        <v>956</v>
      </c>
      <c r="D536">
        <v>55</v>
      </c>
      <c r="E536" t="s">
        <v>6458</v>
      </c>
      <c r="F536" t="s">
        <v>71</v>
      </c>
      <c r="G536" t="s">
        <v>2835</v>
      </c>
      <c r="H536" t="s">
        <v>320</v>
      </c>
      <c r="I536" t="s">
        <v>390</v>
      </c>
      <c r="J536" t="s">
        <v>383</v>
      </c>
      <c r="K536" t="s">
        <v>384</v>
      </c>
      <c r="L536" t="s">
        <v>37</v>
      </c>
      <c r="M536" t="s">
        <v>385</v>
      </c>
      <c r="N536" t="s">
        <v>907</v>
      </c>
      <c r="O536" t="s">
        <v>932</v>
      </c>
      <c r="P536" t="s">
        <v>71</v>
      </c>
    </row>
    <row r="537" spans="1:16">
      <c r="A537" t="s">
        <v>6459</v>
      </c>
      <c r="B537" t="s">
        <v>6457</v>
      </c>
      <c r="C537" t="s">
        <v>915</v>
      </c>
      <c r="D537">
        <v>56</v>
      </c>
      <c r="E537" t="s">
        <v>6458</v>
      </c>
      <c r="F537" t="s">
        <v>71</v>
      </c>
      <c r="G537" t="s">
        <v>2835</v>
      </c>
      <c r="H537" t="s">
        <v>320</v>
      </c>
      <c r="I537" t="s">
        <v>390</v>
      </c>
      <c r="J537" t="s">
        <v>383</v>
      </c>
      <c r="K537" t="s">
        <v>384</v>
      </c>
      <c r="L537" t="s">
        <v>37</v>
      </c>
      <c r="M537" t="s">
        <v>385</v>
      </c>
      <c r="N537" t="s">
        <v>907</v>
      </c>
      <c r="O537" t="s">
        <v>932</v>
      </c>
      <c r="P537" t="s">
        <v>71</v>
      </c>
    </row>
    <row r="538" spans="1:16">
      <c r="A538" t="s">
        <v>6460</v>
      </c>
      <c r="B538" t="s">
        <v>6457</v>
      </c>
      <c r="C538" t="s">
        <v>904</v>
      </c>
      <c r="D538">
        <v>57</v>
      </c>
      <c r="E538" t="s">
        <v>6458</v>
      </c>
      <c r="F538" t="s">
        <v>71</v>
      </c>
      <c r="G538" t="s">
        <v>2835</v>
      </c>
      <c r="H538" t="s">
        <v>320</v>
      </c>
      <c r="I538" t="s">
        <v>390</v>
      </c>
      <c r="J538" t="s">
        <v>383</v>
      </c>
      <c r="K538" t="s">
        <v>384</v>
      </c>
      <c r="L538" t="s">
        <v>37</v>
      </c>
      <c r="M538" t="s">
        <v>385</v>
      </c>
      <c r="N538" t="s">
        <v>907</v>
      </c>
      <c r="O538" t="s">
        <v>932</v>
      </c>
      <c r="P538" t="s">
        <v>71</v>
      </c>
    </row>
    <row r="539" spans="1:16">
      <c r="A539" t="s">
        <v>6461</v>
      </c>
      <c r="B539" t="s">
        <v>6457</v>
      </c>
      <c r="C539" t="s">
        <v>920</v>
      </c>
      <c r="D539">
        <v>58</v>
      </c>
      <c r="E539" t="s">
        <v>6458</v>
      </c>
      <c r="F539" t="s">
        <v>71</v>
      </c>
      <c r="G539" t="s">
        <v>2835</v>
      </c>
      <c r="H539" t="s">
        <v>320</v>
      </c>
      <c r="I539" t="s">
        <v>390</v>
      </c>
      <c r="J539" t="s">
        <v>383</v>
      </c>
      <c r="K539" t="s">
        <v>384</v>
      </c>
      <c r="L539" t="s">
        <v>37</v>
      </c>
      <c r="M539" t="s">
        <v>385</v>
      </c>
      <c r="N539" t="s">
        <v>907</v>
      </c>
      <c r="O539" t="s">
        <v>932</v>
      </c>
      <c r="P539" t="s">
        <v>71</v>
      </c>
    </row>
    <row r="540" spans="1:16">
      <c r="A540" t="s">
        <v>6462</v>
      </c>
      <c r="B540" t="s">
        <v>6457</v>
      </c>
      <c r="C540" t="s">
        <v>910</v>
      </c>
      <c r="D540">
        <v>59</v>
      </c>
      <c r="E540" t="s">
        <v>6458</v>
      </c>
      <c r="F540" t="s">
        <v>71</v>
      </c>
      <c r="G540" t="s">
        <v>2835</v>
      </c>
      <c r="H540" t="s">
        <v>320</v>
      </c>
      <c r="I540" t="s">
        <v>390</v>
      </c>
      <c r="J540" t="s">
        <v>383</v>
      </c>
      <c r="K540" t="s">
        <v>384</v>
      </c>
      <c r="L540" t="s">
        <v>37</v>
      </c>
      <c r="M540" t="s">
        <v>385</v>
      </c>
      <c r="N540" t="s">
        <v>907</v>
      </c>
      <c r="O540" t="s">
        <v>932</v>
      </c>
      <c r="P540" t="s">
        <v>71</v>
      </c>
    </row>
    <row r="541" spans="1:16">
      <c r="A541" t="s">
        <v>6463</v>
      </c>
      <c r="B541" t="s">
        <v>6457</v>
      </c>
      <c r="C541" t="s">
        <v>922</v>
      </c>
      <c r="D541">
        <v>60</v>
      </c>
      <c r="E541" t="s">
        <v>6458</v>
      </c>
      <c r="F541" t="s">
        <v>71</v>
      </c>
      <c r="G541" t="s">
        <v>2835</v>
      </c>
      <c r="H541" t="s">
        <v>320</v>
      </c>
      <c r="I541" t="s">
        <v>390</v>
      </c>
      <c r="J541" t="s">
        <v>383</v>
      </c>
      <c r="K541" t="s">
        <v>384</v>
      </c>
      <c r="L541" t="s">
        <v>37</v>
      </c>
      <c r="M541" t="s">
        <v>385</v>
      </c>
      <c r="N541" t="s">
        <v>907</v>
      </c>
      <c r="O541" t="s">
        <v>932</v>
      </c>
      <c r="P541" t="s">
        <v>71</v>
      </c>
    </row>
    <row r="542" spans="1:16">
      <c r="A542" t="s">
        <v>6464</v>
      </c>
      <c r="B542" t="s">
        <v>6457</v>
      </c>
      <c r="C542" t="s">
        <v>912</v>
      </c>
      <c r="D542">
        <v>61</v>
      </c>
      <c r="E542" t="s">
        <v>6458</v>
      </c>
      <c r="F542" t="s">
        <v>71</v>
      </c>
      <c r="G542" t="s">
        <v>2835</v>
      </c>
      <c r="H542" t="s">
        <v>320</v>
      </c>
      <c r="I542" t="s">
        <v>390</v>
      </c>
      <c r="J542" t="s">
        <v>383</v>
      </c>
      <c r="K542" t="s">
        <v>384</v>
      </c>
      <c r="L542" t="s">
        <v>37</v>
      </c>
      <c r="M542" t="s">
        <v>385</v>
      </c>
      <c r="N542" t="s">
        <v>907</v>
      </c>
      <c r="O542" t="s">
        <v>932</v>
      </c>
      <c r="P542" t="s">
        <v>71</v>
      </c>
    </row>
    <row r="543" spans="1:16">
      <c r="A543" t="s">
        <v>5450</v>
      </c>
      <c r="B543" t="s">
        <v>5451</v>
      </c>
      <c r="C543" t="s">
        <v>920</v>
      </c>
      <c r="D543">
        <v>58</v>
      </c>
      <c r="E543" t="s">
        <v>5452</v>
      </c>
      <c r="F543" t="s">
        <v>121</v>
      </c>
      <c r="G543" t="s">
        <v>906</v>
      </c>
      <c r="H543" t="s">
        <v>324</v>
      </c>
      <c r="I543" t="s">
        <v>382</v>
      </c>
      <c r="J543" t="s">
        <v>383</v>
      </c>
      <c r="K543" t="s">
        <v>384</v>
      </c>
      <c r="L543" t="s">
        <v>43</v>
      </c>
      <c r="M543" t="s">
        <v>385</v>
      </c>
      <c r="N543" t="s">
        <v>907</v>
      </c>
      <c r="O543" t="s">
        <v>1546</v>
      </c>
      <c r="P543" t="s">
        <v>121</v>
      </c>
    </row>
    <row r="544" spans="1:16">
      <c r="A544" t="s">
        <v>6201</v>
      </c>
      <c r="B544" t="s">
        <v>6202</v>
      </c>
      <c r="C544" t="s">
        <v>956</v>
      </c>
      <c r="D544">
        <v>55</v>
      </c>
      <c r="E544" t="s">
        <v>6195</v>
      </c>
      <c r="F544" t="s">
        <v>71</v>
      </c>
      <c r="G544" t="s">
        <v>906</v>
      </c>
      <c r="H544" t="s">
        <v>318</v>
      </c>
      <c r="I544" t="s">
        <v>390</v>
      </c>
      <c r="J544" t="s">
        <v>383</v>
      </c>
      <c r="K544" t="s">
        <v>388</v>
      </c>
      <c r="L544" t="s">
        <v>43</v>
      </c>
      <c r="M544" t="s">
        <v>385</v>
      </c>
      <c r="N544" t="s">
        <v>907</v>
      </c>
      <c r="O544" t="s">
        <v>932</v>
      </c>
      <c r="P544" t="s">
        <v>71</v>
      </c>
    </row>
    <row r="545" spans="1:16">
      <c r="A545" t="s">
        <v>6203</v>
      </c>
      <c r="B545" t="s">
        <v>6202</v>
      </c>
      <c r="C545" t="s">
        <v>915</v>
      </c>
      <c r="D545">
        <v>56</v>
      </c>
      <c r="E545" t="s">
        <v>6195</v>
      </c>
      <c r="F545" t="s">
        <v>71</v>
      </c>
      <c r="G545" t="s">
        <v>906</v>
      </c>
      <c r="H545" t="s">
        <v>318</v>
      </c>
      <c r="I545" t="s">
        <v>390</v>
      </c>
      <c r="J545" t="s">
        <v>383</v>
      </c>
      <c r="K545" t="s">
        <v>388</v>
      </c>
      <c r="L545" t="s">
        <v>43</v>
      </c>
      <c r="M545" t="s">
        <v>385</v>
      </c>
      <c r="N545" t="s">
        <v>907</v>
      </c>
      <c r="O545" t="s">
        <v>932</v>
      </c>
      <c r="P545" t="s">
        <v>71</v>
      </c>
    </row>
    <row r="546" spans="1:16">
      <c r="A546" t="s">
        <v>6204</v>
      </c>
      <c r="B546" t="s">
        <v>6202</v>
      </c>
      <c r="C546" t="s">
        <v>904</v>
      </c>
      <c r="D546">
        <v>57</v>
      </c>
      <c r="E546" t="s">
        <v>6195</v>
      </c>
      <c r="F546" t="s">
        <v>71</v>
      </c>
      <c r="G546" t="s">
        <v>906</v>
      </c>
      <c r="H546" t="s">
        <v>318</v>
      </c>
      <c r="I546" t="s">
        <v>390</v>
      </c>
      <c r="J546" t="s">
        <v>383</v>
      </c>
      <c r="K546" t="s">
        <v>388</v>
      </c>
      <c r="L546" t="s">
        <v>43</v>
      </c>
      <c r="M546" t="s">
        <v>385</v>
      </c>
      <c r="N546" t="s">
        <v>907</v>
      </c>
      <c r="O546" t="s">
        <v>932</v>
      </c>
      <c r="P546" t="s">
        <v>71</v>
      </c>
    </row>
    <row r="547" spans="1:16">
      <c r="A547" t="s">
        <v>6205</v>
      </c>
      <c r="B547" t="s">
        <v>6202</v>
      </c>
      <c r="C547" t="s">
        <v>920</v>
      </c>
      <c r="D547">
        <v>58</v>
      </c>
      <c r="E547" t="s">
        <v>6195</v>
      </c>
      <c r="F547" t="s">
        <v>71</v>
      </c>
      <c r="G547" t="s">
        <v>906</v>
      </c>
      <c r="H547" t="s">
        <v>318</v>
      </c>
      <c r="I547" t="s">
        <v>390</v>
      </c>
      <c r="J547" t="s">
        <v>383</v>
      </c>
      <c r="K547" t="s">
        <v>388</v>
      </c>
      <c r="L547" t="s">
        <v>43</v>
      </c>
      <c r="M547" t="s">
        <v>385</v>
      </c>
      <c r="N547" t="s">
        <v>907</v>
      </c>
      <c r="O547" t="s">
        <v>932</v>
      </c>
      <c r="P547" t="s">
        <v>71</v>
      </c>
    </row>
    <row r="548" spans="1:16">
      <c r="A548" t="s">
        <v>6206</v>
      </c>
      <c r="B548" t="s">
        <v>6202</v>
      </c>
      <c r="C548" t="s">
        <v>910</v>
      </c>
      <c r="D548">
        <v>59</v>
      </c>
      <c r="E548" t="s">
        <v>6195</v>
      </c>
      <c r="F548" t="s">
        <v>71</v>
      </c>
      <c r="G548" t="s">
        <v>906</v>
      </c>
      <c r="H548" t="s">
        <v>318</v>
      </c>
      <c r="I548" t="s">
        <v>390</v>
      </c>
      <c r="J548" t="s">
        <v>383</v>
      </c>
      <c r="K548" t="s">
        <v>388</v>
      </c>
      <c r="L548" t="s">
        <v>43</v>
      </c>
      <c r="M548" t="s">
        <v>385</v>
      </c>
      <c r="N548" t="s">
        <v>907</v>
      </c>
      <c r="O548" t="s">
        <v>932</v>
      </c>
      <c r="P548" t="s">
        <v>71</v>
      </c>
    </row>
    <row r="549" spans="1:16">
      <c r="A549" t="s">
        <v>6207</v>
      </c>
      <c r="B549" t="s">
        <v>6202</v>
      </c>
      <c r="C549" t="s">
        <v>922</v>
      </c>
      <c r="D549">
        <v>60</v>
      </c>
      <c r="E549" t="s">
        <v>6195</v>
      </c>
      <c r="F549" t="s">
        <v>71</v>
      </c>
      <c r="G549" t="s">
        <v>906</v>
      </c>
      <c r="H549" t="s">
        <v>318</v>
      </c>
      <c r="I549" t="s">
        <v>390</v>
      </c>
      <c r="J549" t="s">
        <v>383</v>
      </c>
      <c r="K549" t="s">
        <v>388</v>
      </c>
      <c r="L549" t="s">
        <v>43</v>
      </c>
      <c r="M549" t="s">
        <v>385</v>
      </c>
      <c r="N549" t="s">
        <v>907</v>
      </c>
      <c r="O549" t="s">
        <v>932</v>
      </c>
      <c r="P549" t="s">
        <v>71</v>
      </c>
    </row>
    <row r="550" spans="1:16">
      <c r="A550" t="s">
        <v>6208</v>
      </c>
      <c r="B550" t="s">
        <v>6202</v>
      </c>
      <c r="C550" t="s">
        <v>912</v>
      </c>
      <c r="D550">
        <v>61</v>
      </c>
      <c r="E550" t="s">
        <v>6195</v>
      </c>
      <c r="F550" t="s">
        <v>71</v>
      </c>
      <c r="G550" t="s">
        <v>906</v>
      </c>
      <c r="H550" t="s">
        <v>318</v>
      </c>
      <c r="I550" t="s">
        <v>390</v>
      </c>
      <c r="J550" t="s">
        <v>383</v>
      </c>
      <c r="K550" t="s">
        <v>388</v>
      </c>
      <c r="L550" t="s">
        <v>43</v>
      </c>
      <c r="M550" t="s">
        <v>385</v>
      </c>
      <c r="N550" t="s">
        <v>907</v>
      </c>
      <c r="O550" t="s">
        <v>932</v>
      </c>
      <c r="P550" t="s">
        <v>71</v>
      </c>
    </row>
    <row r="551" spans="1:16">
      <c r="A551" t="s">
        <v>6193</v>
      </c>
      <c r="B551" t="s">
        <v>6194</v>
      </c>
      <c r="C551" t="s">
        <v>956</v>
      </c>
      <c r="D551">
        <v>55</v>
      </c>
      <c r="E551" t="s">
        <v>6195</v>
      </c>
      <c r="F551" t="s">
        <v>53</v>
      </c>
      <c r="G551" t="s">
        <v>906</v>
      </c>
      <c r="H551" t="s">
        <v>318</v>
      </c>
      <c r="I551" t="s">
        <v>390</v>
      </c>
      <c r="J551" t="s">
        <v>383</v>
      </c>
      <c r="K551" t="s">
        <v>388</v>
      </c>
      <c r="L551" t="s">
        <v>43</v>
      </c>
      <c r="M551" t="s">
        <v>385</v>
      </c>
      <c r="N551" t="s">
        <v>907</v>
      </c>
      <c r="O551" t="s">
        <v>928</v>
      </c>
      <c r="P551" t="s">
        <v>53</v>
      </c>
    </row>
    <row r="552" spans="1:16">
      <c r="A552" t="s">
        <v>6196</v>
      </c>
      <c r="B552" t="s">
        <v>6194</v>
      </c>
      <c r="C552" t="s">
        <v>915</v>
      </c>
      <c r="D552">
        <v>56</v>
      </c>
      <c r="E552" t="s">
        <v>6195</v>
      </c>
      <c r="F552" t="s">
        <v>53</v>
      </c>
      <c r="G552" t="s">
        <v>906</v>
      </c>
      <c r="H552" t="s">
        <v>318</v>
      </c>
      <c r="I552" t="s">
        <v>390</v>
      </c>
      <c r="J552" t="s">
        <v>383</v>
      </c>
      <c r="K552" t="s">
        <v>388</v>
      </c>
      <c r="L552" t="s">
        <v>43</v>
      </c>
      <c r="M552" t="s">
        <v>385</v>
      </c>
      <c r="N552" t="s">
        <v>907</v>
      </c>
      <c r="O552" t="s">
        <v>928</v>
      </c>
      <c r="P552" t="s">
        <v>53</v>
      </c>
    </row>
    <row r="553" spans="1:16">
      <c r="A553" t="s">
        <v>6197</v>
      </c>
      <c r="B553" t="s">
        <v>6194</v>
      </c>
      <c r="C553" t="s">
        <v>904</v>
      </c>
      <c r="D553">
        <v>57</v>
      </c>
      <c r="E553" t="s">
        <v>6195</v>
      </c>
      <c r="F553" t="s">
        <v>53</v>
      </c>
      <c r="G553" t="s">
        <v>906</v>
      </c>
      <c r="H553" t="s">
        <v>318</v>
      </c>
      <c r="I553" t="s">
        <v>390</v>
      </c>
      <c r="J553" t="s">
        <v>383</v>
      </c>
      <c r="K553" t="s">
        <v>388</v>
      </c>
      <c r="L553" t="s">
        <v>43</v>
      </c>
      <c r="M553" t="s">
        <v>385</v>
      </c>
      <c r="N553" t="s">
        <v>907</v>
      </c>
      <c r="O553" t="s">
        <v>928</v>
      </c>
      <c r="P553" t="s">
        <v>53</v>
      </c>
    </row>
    <row r="554" spans="1:16">
      <c r="A554" t="s">
        <v>6198</v>
      </c>
      <c r="B554" t="s">
        <v>6194</v>
      </c>
      <c r="C554" t="s">
        <v>920</v>
      </c>
      <c r="D554">
        <v>58</v>
      </c>
      <c r="E554" t="s">
        <v>6195</v>
      </c>
      <c r="F554" t="s">
        <v>53</v>
      </c>
      <c r="G554" t="s">
        <v>906</v>
      </c>
      <c r="H554" t="s">
        <v>318</v>
      </c>
      <c r="I554" t="s">
        <v>390</v>
      </c>
      <c r="J554" t="s">
        <v>383</v>
      </c>
      <c r="K554" t="s">
        <v>388</v>
      </c>
      <c r="L554" t="s">
        <v>43</v>
      </c>
      <c r="M554" t="s">
        <v>385</v>
      </c>
      <c r="N554" t="s">
        <v>907</v>
      </c>
      <c r="O554" t="s">
        <v>928</v>
      </c>
      <c r="P554" t="s">
        <v>53</v>
      </c>
    </row>
    <row r="555" spans="1:16">
      <c r="A555" t="s">
        <v>6199</v>
      </c>
      <c r="B555" t="s">
        <v>6194</v>
      </c>
      <c r="C555" t="s">
        <v>910</v>
      </c>
      <c r="D555">
        <v>59</v>
      </c>
      <c r="E555" t="s">
        <v>6195</v>
      </c>
      <c r="F555" t="s">
        <v>53</v>
      </c>
      <c r="G555" t="s">
        <v>906</v>
      </c>
      <c r="H555" t="s">
        <v>318</v>
      </c>
      <c r="I555" t="s">
        <v>390</v>
      </c>
      <c r="J555" t="s">
        <v>383</v>
      </c>
      <c r="K555" t="s">
        <v>388</v>
      </c>
      <c r="L555" t="s">
        <v>43</v>
      </c>
      <c r="M555" t="s">
        <v>385</v>
      </c>
      <c r="N555" t="s">
        <v>907</v>
      </c>
      <c r="O555" t="s">
        <v>928</v>
      </c>
      <c r="P555" t="s">
        <v>53</v>
      </c>
    </row>
    <row r="556" spans="1:16">
      <c r="A556" t="s">
        <v>6200</v>
      </c>
      <c r="B556" t="s">
        <v>6194</v>
      </c>
      <c r="C556" t="s">
        <v>912</v>
      </c>
      <c r="D556">
        <v>61</v>
      </c>
      <c r="E556" t="s">
        <v>6195</v>
      </c>
      <c r="F556" t="s">
        <v>53</v>
      </c>
      <c r="G556" t="s">
        <v>906</v>
      </c>
      <c r="H556" t="s">
        <v>318</v>
      </c>
      <c r="I556" t="s">
        <v>390</v>
      </c>
      <c r="J556" t="s">
        <v>383</v>
      </c>
      <c r="K556" t="s">
        <v>388</v>
      </c>
      <c r="L556" t="s">
        <v>43</v>
      </c>
      <c r="M556" t="s">
        <v>385</v>
      </c>
      <c r="N556" t="s">
        <v>907</v>
      </c>
      <c r="O556" t="s">
        <v>928</v>
      </c>
      <c r="P556" t="s">
        <v>53</v>
      </c>
    </row>
    <row r="557" spans="1:16">
      <c r="A557" t="s">
        <v>5456</v>
      </c>
      <c r="B557" t="s">
        <v>5457</v>
      </c>
      <c r="C557" t="s">
        <v>910</v>
      </c>
      <c r="D557">
        <v>59</v>
      </c>
      <c r="E557" t="s">
        <v>5458</v>
      </c>
      <c r="F557" t="s">
        <v>121</v>
      </c>
      <c r="G557" t="s">
        <v>906</v>
      </c>
      <c r="H557" t="s">
        <v>320</v>
      </c>
      <c r="I557" t="s">
        <v>382</v>
      </c>
      <c r="J557" t="s">
        <v>383</v>
      </c>
      <c r="K557" t="s">
        <v>384</v>
      </c>
      <c r="L557" t="s">
        <v>43</v>
      </c>
      <c r="M557" t="s">
        <v>386</v>
      </c>
      <c r="N557" t="s">
        <v>907</v>
      </c>
      <c r="O557" t="s">
        <v>1546</v>
      </c>
      <c r="P557" t="s">
        <v>121</v>
      </c>
    </row>
    <row r="558" spans="1:16">
      <c r="A558" t="s">
        <v>4799</v>
      </c>
      <c r="B558" t="s">
        <v>4800</v>
      </c>
      <c r="C558" t="s">
        <v>920</v>
      </c>
      <c r="D558">
        <v>58</v>
      </c>
      <c r="E558" t="s">
        <v>4801</v>
      </c>
      <c r="F558" t="s">
        <v>71</v>
      </c>
      <c r="G558" t="s">
        <v>4802</v>
      </c>
      <c r="H558" t="s">
        <v>324</v>
      </c>
      <c r="I558" t="s">
        <v>382</v>
      </c>
      <c r="J558" t="s">
        <v>383</v>
      </c>
      <c r="K558" t="s">
        <v>388</v>
      </c>
      <c r="L558" t="s">
        <v>44</v>
      </c>
      <c r="M558" t="s">
        <v>385</v>
      </c>
      <c r="N558" t="s">
        <v>907</v>
      </c>
      <c r="O558" t="s">
        <v>932</v>
      </c>
      <c r="P558" t="s">
        <v>71</v>
      </c>
    </row>
    <row r="559" spans="1:16">
      <c r="A559" t="s">
        <v>8069</v>
      </c>
      <c r="B559" t="s">
        <v>8070</v>
      </c>
      <c r="C559" t="s">
        <v>920</v>
      </c>
      <c r="D559">
        <v>58</v>
      </c>
      <c r="E559" t="s">
        <v>8071</v>
      </c>
      <c r="F559" t="s">
        <v>83</v>
      </c>
      <c r="G559" t="s">
        <v>906</v>
      </c>
      <c r="H559" t="s">
        <v>320</v>
      </c>
      <c r="I559" t="s">
        <v>382</v>
      </c>
      <c r="J559" t="s">
        <v>383</v>
      </c>
      <c r="K559" t="s">
        <v>384</v>
      </c>
      <c r="L559" t="s">
        <v>43</v>
      </c>
      <c r="M559" t="s">
        <v>385</v>
      </c>
      <c r="N559" t="s">
        <v>907</v>
      </c>
      <c r="O559" t="s">
        <v>917</v>
      </c>
      <c r="P559" t="s">
        <v>83</v>
      </c>
    </row>
    <row r="560" spans="1:16">
      <c r="A560" t="s">
        <v>3956</v>
      </c>
      <c r="B560" t="s">
        <v>3957</v>
      </c>
      <c r="C560" t="s">
        <v>920</v>
      </c>
      <c r="D560">
        <v>58</v>
      </c>
      <c r="E560" t="s">
        <v>3958</v>
      </c>
      <c r="F560" t="s">
        <v>55</v>
      </c>
      <c r="G560" t="s">
        <v>1021</v>
      </c>
      <c r="H560" t="s">
        <v>324</v>
      </c>
      <c r="I560" t="s">
        <v>382</v>
      </c>
      <c r="J560" t="s">
        <v>383</v>
      </c>
      <c r="K560" t="s">
        <v>384</v>
      </c>
      <c r="L560" t="s">
        <v>37</v>
      </c>
      <c r="M560" t="s">
        <v>385</v>
      </c>
      <c r="N560" t="s">
        <v>907</v>
      </c>
      <c r="O560" t="s">
        <v>932</v>
      </c>
      <c r="P560" t="s">
        <v>71</v>
      </c>
    </row>
    <row r="561" spans="1:16">
      <c r="A561" t="s">
        <v>1191</v>
      </c>
      <c r="B561" t="s">
        <v>1192</v>
      </c>
      <c r="C561" t="s">
        <v>915</v>
      </c>
      <c r="D561">
        <v>56</v>
      </c>
      <c r="E561" t="s">
        <v>1178</v>
      </c>
      <c r="F561" t="s">
        <v>217</v>
      </c>
      <c r="G561" t="s">
        <v>1179</v>
      </c>
      <c r="H561" t="s">
        <v>320</v>
      </c>
      <c r="I561" t="s">
        <v>382</v>
      </c>
      <c r="J561" t="s">
        <v>383</v>
      </c>
      <c r="K561" t="s">
        <v>388</v>
      </c>
      <c r="L561" t="s">
        <v>32</v>
      </c>
      <c r="M561" t="s">
        <v>385</v>
      </c>
      <c r="N561" t="s">
        <v>907</v>
      </c>
      <c r="O561" t="s">
        <v>1193</v>
      </c>
      <c r="P561" t="s">
        <v>199</v>
      </c>
    </row>
    <row r="562" spans="1:16">
      <c r="A562" t="s">
        <v>1194</v>
      </c>
      <c r="B562" t="s">
        <v>1192</v>
      </c>
      <c r="C562" t="s">
        <v>904</v>
      </c>
      <c r="D562">
        <v>57</v>
      </c>
      <c r="E562" t="s">
        <v>1178</v>
      </c>
      <c r="F562" t="s">
        <v>217</v>
      </c>
      <c r="G562" t="s">
        <v>1179</v>
      </c>
      <c r="H562" t="s">
        <v>320</v>
      </c>
      <c r="I562" t="s">
        <v>382</v>
      </c>
      <c r="J562" t="s">
        <v>383</v>
      </c>
      <c r="K562" t="s">
        <v>388</v>
      </c>
      <c r="L562" t="s">
        <v>32</v>
      </c>
      <c r="M562" t="s">
        <v>385</v>
      </c>
      <c r="N562" t="s">
        <v>907</v>
      </c>
      <c r="O562" t="s">
        <v>1193</v>
      </c>
      <c r="P562" t="s">
        <v>199</v>
      </c>
    </row>
    <row r="563" spans="1:16">
      <c r="A563" t="s">
        <v>1195</v>
      </c>
      <c r="B563" t="s">
        <v>1192</v>
      </c>
      <c r="C563" t="s">
        <v>920</v>
      </c>
      <c r="D563">
        <v>58</v>
      </c>
      <c r="E563" t="s">
        <v>1178</v>
      </c>
      <c r="F563" t="s">
        <v>217</v>
      </c>
      <c r="G563" t="s">
        <v>1179</v>
      </c>
      <c r="H563" t="s">
        <v>320</v>
      </c>
      <c r="I563" t="s">
        <v>382</v>
      </c>
      <c r="J563" t="s">
        <v>383</v>
      </c>
      <c r="K563" t="s">
        <v>388</v>
      </c>
      <c r="L563" t="s">
        <v>32</v>
      </c>
      <c r="M563" t="s">
        <v>385</v>
      </c>
      <c r="N563" t="s">
        <v>907</v>
      </c>
      <c r="O563" t="s">
        <v>1193</v>
      </c>
      <c r="P563" t="s">
        <v>199</v>
      </c>
    </row>
    <row r="564" spans="1:16">
      <c r="A564" t="s">
        <v>1196</v>
      </c>
      <c r="B564" t="s">
        <v>1192</v>
      </c>
      <c r="C564" t="s">
        <v>910</v>
      </c>
      <c r="D564">
        <v>59</v>
      </c>
      <c r="E564" t="s">
        <v>1178</v>
      </c>
      <c r="F564" t="s">
        <v>217</v>
      </c>
      <c r="G564" t="s">
        <v>1179</v>
      </c>
      <c r="H564" t="s">
        <v>320</v>
      </c>
      <c r="I564" t="s">
        <v>382</v>
      </c>
      <c r="J564" t="s">
        <v>383</v>
      </c>
      <c r="K564" t="s">
        <v>388</v>
      </c>
      <c r="L564" t="s">
        <v>32</v>
      </c>
      <c r="M564" t="s">
        <v>385</v>
      </c>
      <c r="N564" t="s">
        <v>907</v>
      </c>
      <c r="O564" t="s">
        <v>1193</v>
      </c>
      <c r="P564" t="s">
        <v>199</v>
      </c>
    </row>
    <row r="565" spans="1:16">
      <c r="A565" t="s">
        <v>1197</v>
      </c>
      <c r="B565" t="s">
        <v>1192</v>
      </c>
      <c r="C565" t="s">
        <v>922</v>
      </c>
      <c r="D565">
        <v>60</v>
      </c>
      <c r="E565" t="s">
        <v>1178</v>
      </c>
      <c r="F565" t="s">
        <v>217</v>
      </c>
      <c r="G565" t="s">
        <v>1179</v>
      </c>
      <c r="H565" t="s">
        <v>320</v>
      </c>
      <c r="I565" t="s">
        <v>382</v>
      </c>
      <c r="J565" t="s">
        <v>383</v>
      </c>
      <c r="K565" t="s">
        <v>388</v>
      </c>
      <c r="L565" t="s">
        <v>32</v>
      </c>
      <c r="M565" t="s">
        <v>385</v>
      </c>
      <c r="N565" t="s">
        <v>907</v>
      </c>
      <c r="O565" t="s">
        <v>1193</v>
      </c>
      <c r="P565" t="s">
        <v>199</v>
      </c>
    </row>
    <row r="566" spans="1:16">
      <c r="A566" t="s">
        <v>1198</v>
      </c>
      <c r="B566" t="s">
        <v>1192</v>
      </c>
      <c r="C566" t="s">
        <v>912</v>
      </c>
      <c r="D566">
        <v>61</v>
      </c>
      <c r="E566" t="s">
        <v>1178</v>
      </c>
      <c r="F566" t="s">
        <v>217</v>
      </c>
      <c r="G566" t="s">
        <v>1179</v>
      </c>
      <c r="H566" t="s">
        <v>320</v>
      </c>
      <c r="I566" t="s">
        <v>382</v>
      </c>
      <c r="J566" t="s">
        <v>383</v>
      </c>
      <c r="K566" t="s">
        <v>388</v>
      </c>
      <c r="L566" t="s">
        <v>32</v>
      </c>
      <c r="M566" t="s">
        <v>385</v>
      </c>
      <c r="N566" t="s">
        <v>907</v>
      </c>
      <c r="O566" t="s">
        <v>1193</v>
      </c>
      <c r="P566" t="s">
        <v>199</v>
      </c>
    </row>
    <row r="567" spans="1:16">
      <c r="A567" t="s">
        <v>1184</v>
      </c>
      <c r="B567" t="s">
        <v>1185</v>
      </c>
      <c r="C567" t="s">
        <v>915</v>
      </c>
      <c r="D567">
        <v>56</v>
      </c>
      <c r="E567" t="s">
        <v>1178</v>
      </c>
      <c r="F567" t="s">
        <v>271</v>
      </c>
      <c r="G567" t="s">
        <v>1179</v>
      </c>
      <c r="H567" t="s">
        <v>320</v>
      </c>
      <c r="I567" t="s">
        <v>382</v>
      </c>
      <c r="J567" t="s">
        <v>383</v>
      </c>
      <c r="K567" t="s">
        <v>388</v>
      </c>
      <c r="L567" t="s">
        <v>32</v>
      </c>
      <c r="M567" t="s">
        <v>385</v>
      </c>
      <c r="N567" t="s">
        <v>907</v>
      </c>
      <c r="O567" t="s">
        <v>1033</v>
      </c>
      <c r="P567" t="s">
        <v>86</v>
      </c>
    </row>
    <row r="568" spans="1:16">
      <c r="A568" t="s">
        <v>1186</v>
      </c>
      <c r="B568" t="s">
        <v>1185</v>
      </c>
      <c r="C568" t="s">
        <v>904</v>
      </c>
      <c r="D568">
        <v>57</v>
      </c>
      <c r="E568" t="s">
        <v>1178</v>
      </c>
      <c r="F568" t="s">
        <v>271</v>
      </c>
      <c r="G568" t="s">
        <v>1179</v>
      </c>
      <c r="H568" t="s">
        <v>320</v>
      </c>
      <c r="I568" t="s">
        <v>382</v>
      </c>
      <c r="J568" t="s">
        <v>383</v>
      </c>
      <c r="K568" t="s">
        <v>388</v>
      </c>
      <c r="L568" t="s">
        <v>32</v>
      </c>
      <c r="M568" t="s">
        <v>385</v>
      </c>
      <c r="N568" t="s">
        <v>907</v>
      </c>
      <c r="O568" t="s">
        <v>1033</v>
      </c>
      <c r="P568" t="s">
        <v>86</v>
      </c>
    </row>
    <row r="569" spans="1:16">
      <c r="A569" t="s">
        <v>1187</v>
      </c>
      <c r="B569" t="s">
        <v>1185</v>
      </c>
      <c r="C569" t="s">
        <v>920</v>
      </c>
      <c r="D569">
        <v>58</v>
      </c>
      <c r="E569" t="s">
        <v>1178</v>
      </c>
      <c r="F569" t="s">
        <v>271</v>
      </c>
      <c r="G569" t="s">
        <v>1179</v>
      </c>
      <c r="H569" t="s">
        <v>320</v>
      </c>
      <c r="I569" t="s">
        <v>382</v>
      </c>
      <c r="J569" t="s">
        <v>383</v>
      </c>
      <c r="K569" t="s">
        <v>388</v>
      </c>
      <c r="L569" t="s">
        <v>32</v>
      </c>
      <c r="M569" t="s">
        <v>385</v>
      </c>
      <c r="N569" t="s">
        <v>907</v>
      </c>
      <c r="O569" t="s">
        <v>1033</v>
      </c>
      <c r="P569" t="s">
        <v>86</v>
      </c>
    </row>
    <row r="570" spans="1:16">
      <c r="A570" t="s">
        <v>1188</v>
      </c>
      <c r="B570" t="s">
        <v>1185</v>
      </c>
      <c r="C570" t="s">
        <v>910</v>
      </c>
      <c r="D570">
        <v>59</v>
      </c>
      <c r="E570" t="s">
        <v>1178</v>
      </c>
      <c r="F570" t="s">
        <v>271</v>
      </c>
      <c r="G570" t="s">
        <v>1179</v>
      </c>
      <c r="H570" t="s">
        <v>320</v>
      </c>
      <c r="I570" t="s">
        <v>382</v>
      </c>
      <c r="J570" t="s">
        <v>383</v>
      </c>
      <c r="K570" t="s">
        <v>388</v>
      </c>
      <c r="L570" t="s">
        <v>32</v>
      </c>
      <c r="M570" t="s">
        <v>385</v>
      </c>
      <c r="N570" t="s">
        <v>907</v>
      </c>
      <c r="O570" t="s">
        <v>1033</v>
      </c>
      <c r="P570" t="s">
        <v>86</v>
      </c>
    </row>
    <row r="571" spans="1:16">
      <c r="A571" t="s">
        <v>1189</v>
      </c>
      <c r="B571" t="s">
        <v>1185</v>
      </c>
      <c r="C571" t="s">
        <v>922</v>
      </c>
      <c r="D571">
        <v>60</v>
      </c>
      <c r="E571" t="s">
        <v>1178</v>
      </c>
      <c r="F571" t="s">
        <v>271</v>
      </c>
      <c r="G571" t="s">
        <v>1179</v>
      </c>
      <c r="H571" t="s">
        <v>320</v>
      </c>
      <c r="I571" t="s">
        <v>382</v>
      </c>
      <c r="J571" t="s">
        <v>383</v>
      </c>
      <c r="K571" t="s">
        <v>388</v>
      </c>
      <c r="L571" t="s">
        <v>32</v>
      </c>
      <c r="M571" t="s">
        <v>385</v>
      </c>
      <c r="N571" t="s">
        <v>907</v>
      </c>
      <c r="O571" t="s">
        <v>1033</v>
      </c>
      <c r="P571" t="s">
        <v>86</v>
      </c>
    </row>
    <row r="572" spans="1:16">
      <c r="A572" t="s">
        <v>1190</v>
      </c>
      <c r="B572" t="s">
        <v>1185</v>
      </c>
      <c r="C572" t="s">
        <v>912</v>
      </c>
      <c r="D572">
        <v>61</v>
      </c>
      <c r="E572" t="s">
        <v>1178</v>
      </c>
      <c r="F572" t="s">
        <v>271</v>
      </c>
      <c r="G572" t="s">
        <v>1179</v>
      </c>
      <c r="H572" t="s">
        <v>320</v>
      </c>
      <c r="I572" t="s">
        <v>382</v>
      </c>
      <c r="J572" t="s">
        <v>383</v>
      </c>
      <c r="K572" t="s">
        <v>388</v>
      </c>
      <c r="L572" t="s">
        <v>32</v>
      </c>
      <c r="M572" t="s">
        <v>385</v>
      </c>
      <c r="N572" t="s">
        <v>907</v>
      </c>
      <c r="O572" t="s">
        <v>1033</v>
      </c>
      <c r="P572" t="s">
        <v>86</v>
      </c>
    </row>
    <row r="573" spans="1:16">
      <c r="A573" t="s">
        <v>1176</v>
      </c>
      <c r="B573" t="s">
        <v>1177</v>
      </c>
      <c r="C573" t="s">
        <v>956</v>
      </c>
      <c r="D573">
        <v>55</v>
      </c>
      <c r="E573" t="s">
        <v>1178</v>
      </c>
      <c r="F573" t="s">
        <v>53</v>
      </c>
      <c r="G573" t="s">
        <v>1179</v>
      </c>
      <c r="H573" t="s">
        <v>320</v>
      </c>
      <c r="I573" t="s">
        <v>382</v>
      </c>
      <c r="J573" t="s">
        <v>383</v>
      </c>
      <c r="K573" t="s">
        <v>388</v>
      </c>
      <c r="L573" t="s">
        <v>32</v>
      </c>
      <c r="M573" t="s">
        <v>385</v>
      </c>
      <c r="N573" t="s">
        <v>907</v>
      </c>
      <c r="O573" t="s">
        <v>928</v>
      </c>
      <c r="P573" t="s">
        <v>53</v>
      </c>
    </row>
    <row r="574" spans="1:16">
      <c r="A574" t="s">
        <v>1180</v>
      </c>
      <c r="B574" t="s">
        <v>1177</v>
      </c>
      <c r="C574" t="s">
        <v>904</v>
      </c>
      <c r="D574">
        <v>57</v>
      </c>
      <c r="E574" t="s">
        <v>1178</v>
      </c>
      <c r="F574" t="s">
        <v>53</v>
      </c>
      <c r="G574" t="s">
        <v>1179</v>
      </c>
      <c r="H574" t="s">
        <v>320</v>
      </c>
      <c r="I574" t="s">
        <v>382</v>
      </c>
      <c r="J574" t="s">
        <v>383</v>
      </c>
      <c r="K574" t="s">
        <v>388</v>
      </c>
      <c r="L574" t="s">
        <v>32</v>
      </c>
      <c r="M574" t="s">
        <v>385</v>
      </c>
      <c r="N574" t="s">
        <v>907</v>
      </c>
      <c r="O574" t="s">
        <v>928</v>
      </c>
      <c r="P574" t="s">
        <v>53</v>
      </c>
    </row>
    <row r="575" spans="1:16">
      <c r="A575" t="s">
        <v>1181</v>
      </c>
      <c r="B575" t="s">
        <v>1177</v>
      </c>
      <c r="C575" t="s">
        <v>910</v>
      </c>
      <c r="D575">
        <v>59</v>
      </c>
      <c r="E575" t="s">
        <v>1178</v>
      </c>
      <c r="F575" t="s">
        <v>53</v>
      </c>
      <c r="G575" t="s">
        <v>1179</v>
      </c>
      <c r="H575" t="s">
        <v>320</v>
      </c>
      <c r="I575" t="s">
        <v>382</v>
      </c>
      <c r="J575" t="s">
        <v>383</v>
      </c>
      <c r="K575" t="s">
        <v>388</v>
      </c>
      <c r="L575" t="s">
        <v>32</v>
      </c>
      <c r="M575" t="s">
        <v>385</v>
      </c>
      <c r="N575" t="s">
        <v>907</v>
      </c>
      <c r="O575" t="s">
        <v>928</v>
      </c>
      <c r="P575" t="s">
        <v>53</v>
      </c>
    </row>
    <row r="576" spans="1:16">
      <c r="A576" t="s">
        <v>1182</v>
      </c>
      <c r="B576" t="s">
        <v>1177</v>
      </c>
      <c r="C576" t="s">
        <v>912</v>
      </c>
      <c r="D576">
        <v>61</v>
      </c>
      <c r="E576" t="s">
        <v>1178</v>
      </c>
      <c r="F576" t="s">
        <v>53</v>
      </c>
      <c r="G576" t="s">
        <v>1179</v>
      </c>
      <c r="H576" t="s">
        <v>320</v>
      </c>
      <c r="I576" t="s">
        <v>382</v>
      </c>
      <c r="J576" t="s">
        <v>383</v>
      </c>
      <c r="K576" t="s">
        <v>388</v>
      </c>
      <c r="L576" t="s">
        <v>32</v>
      </c>
      <c r="M576" t="s">
        <v>385</v>
      </c>
      <c r="N576" t="s">
        <v>907</v>
      </c>
      <c r="O576" t="s">
        <v>928</v>
      </c>
      <c r="P576" t="s">
        <v>53</v>
      </c>
    </row>
    <row r="577" spans="1:17">
      <c r="A577" t="s">
        <v>1183</v>
      </c>
      <c r="B577" t="s">
        <v>1177</v>
      </c>
      <c r="C577" t="s">
        <v>1046</v>
      </c>
      <c r="D577">
        <v>62</v>
      </c>
      <c r="E577" t="s">
        <v>1178</v>
      </c>
      <c r="F577" t="s">
        <v>53</v>
      </c>
      <c r="G577" t="s">
        <v>1179</v>
      </c>
      <c r="H577" t="s">
        <v>320</v>
      </c>
      <c r="I577" t="s">
        <v>382</v>
      </c>
      <c r="J577" t="s">
        <v>383</v>
      </c>
      <c r="K577" t="s">
        <v>388</v>
      </c>
      <c r="L577" t="s">
        <v>32</v>
      </c>
      <c r="M577" t="s">
        <v>385</v>
      </c>
      <c r="N577" t="s">
        <v>907</v>
      </c>
      <c r="O577" t="s">
        <v>928</v>
      </c>
      <c r="P577" t="s">
        <v>53</v>
      </c>
    </row>
    <row r="578" spans="1:17">
      <c r="A578" t="s">
        <v>8230</v>
      </c>
      <c r="B578" t="s">
        <v>8231</v>
      </c>
      <c r="C578" t="s">
        <v>920</v>
      </c>
      <c r="D578">
        <v>58</v>
      </c>
      <c r="E578" t="s">
        <v>916</v>
      </c>
      <c r="F578" t="s">
        <v>91</v>
      </c>
      <c r="G578" t="s">
        <v>906</v>
      </c>
      <c r="H578" t="s">
        <v>320</v>
      </c>
      <c r="I578" t="s">
        <v>382</v>
      </c>
      <c r="J578" t="s">
        <v>383</v>
      </c>
      <c r="K578" t="s">
        <v>384</v>
      </c>
      <c r="L578" t="s">
        <v>43</v>
      </c>
      <c r="M578" t="s">
        <v>385</v>
      </c>
      <c r="N578" t="s">
        <v>907</v>
      </c>
      <c r="O578" t="s">
        <v>1012</v>
      </c>
      <c r="P578" t="s">
        <v>91</v>
      </c>
    </row>
    <row r="579" spans="1:17">
      <c r="A579" t="s">
        <v>8232</v>
      </c>
      <c r="B579" t="s">
        <v>8231</v>
      </c>
      <c r="C579" t="s">
        <v>922</v>
      </c>
      <c r="D579">
        <v>60</v>
      </c>
      <c r="E579" t="s">
        <v>916</v>
      </c>
      <c r="F579" t="s">
        <v>91</v>
      </c>
      <c r="G579" t="s">
        <v>906</v>
      </c>
      <c r="H579" t="s">
        <v>320</v>
      </c>
      <c r="I579" t="s">
        <v>382</v>
      </c>
      <c r="J579" t="s">
        <v>383</v>
      </c>
      <c r="K579" t="s">
        <v>384</v>
      </c>
      <c r="L579" t="s">
        <v>43</v>
      </c>
      <c r="M579" t="s">
        <v>385</v>
      </c>
      <c r="N579" t="s">
        <v>907</v>
      </c>
      <c r="O579" t="s">
        <v>1012</v>
      </c>
      <c r="P579" t="s">
        <v>91</v>
      </c>
    </row>
    <row r="580" spans="1:17">
      <c r="A580" t="s">
        <v>8233</v>
      </c>
      <c r="B580" t="s">
        <v>8231</v>
      </c>
      <c r="C580" t="s">
        <v>904</v>
      </c>
      <c r="D580">
        <v>57</v>
      </c>
      <c r="E580" t="s">
        <v>916</v>
      </c>
      <c r="F580" t="s">
        <v>91</v>
      </c>
      <c r="G580" t="s">
        <v>906</v>
      </c>
      <c r="H580" t="s">
        <v>320</v>
      </c>
      <c r="I580" t="s">
        <v>382</v>
      </c>
      <c r="J580" t="s">
        <v>383</v>
      </c>
      <c r="K580" t="s">
        <v>384</v>
      </c>
      <c r="L580" t="s">
        <v>43</v>
      </c>
      <c r="M580" t="s">
        <v>385</v>
      </c>
      <c r="N580" t="s">
        <v>907</v>
      </c>
      <c r="O580" t="s">
        <v>1012</v>
      </c>
      <c r="P580" t="s">
        <v>91</v>
      </c>
    </row>
    <row r="581" spans="1:17">
      <c r="A581" t="s">
        <v>8234</v>
      </c>
      <c r="B581" t="s">
        <v>8231</v>
      </c>
      <c r="C581" t="s">
        <v>910</v>
      </c>
      <c r="D581">
        <v>59</v>
      </c>
      <c r="E581" t="s">
        <v>916</v>
      </c>
      <c r="F581" t="s">
        <v>91</v>
      </c>
      <c r="G581" t="s">
        <v>906</v>
      </c>
      <c r="H581" t="s">
        <v>320</v>
      </c>
      <c r="I581" t="s">
        <v>382</v>
      </c>
      <c r="J581" t="s">
        <v>383</v>
      </c>
      <c r="K581" t="s">
        <v>384</v>
      </c>
      <c r="L581" t="s">
        <v>43</v>
      </c>
      <c r="M581" t="s">
        <v>385</v>
      </c>
      <c r="N581" t="s">
        <v>907</v>
      </c>
      <c r="O581" t="s">
        <v>1012</v>
      </c>
      <c r="P581" t="s">
        <v>91</v>
      </c>
    </row>
    <row r="582" spans="1:17">
      <c r="A582" t="s">
        <v>8235</v>
      </c>
      <c r="B582" t="s">
        <v>8231</v>
      </c>
      <c r="C582" t="s">
        <v>912</v>
      </c>
      <c r="D582">
        <v>61</v>
      </c>
      <c r="E582" t="s">
        <v>916</v>
      </c>
      <c r="F582" t="s">
        <v>91</v>
      </c>
      <c r="G582" t="s">
        <v>906</v>
      </c>
      <c r="H582" t="s">
        <v>320</v>
      </c>
      <c r="I582" t="s">
        <v>382</v>
      </c>
      <c r="J582" t="s">
        <v>383</v>
      </c>
      <c r="K582" t="s">
        <v>384</v>
      </c>
      <c r="L582" t="s">
        <v>43</v>
      </c>
      <c r="M582" t="s">
        <v>385</v>
      </c>
      <c r="N582" t="s">
        <v>907</v>
      </c>
      <c r="O582" t="s">
        <v>1012</v>
      </c>
      <c r="P582" t="s">
        <v>91</v>
      </c>
    </row>
    <row r="583" spans="1:17">
      <c r="A583" t="s">
        <v>8228</v>
      </c>
      <c r="B583" t="s">
        <v>8229</v>
      </c>
      <c r="C583" t="s">
        <v>910</v>
      </c>
      <c r="D583">
        <v>59</v>
      </c>
      <c r="E583" t="s">
        <v>916</v>
      </c>
      <c r="F583" t="s">
        <v>78</v>
      </c>
      <c r="G583" t="s">
        <v>906</v>
      </c>
      <c r="H583" t="s">
        <v>320</v>
      </c>
      <c r="I583" t="s">
        <v>390</v>
      </c>
      <c r="J583" t="s">
        <v>383</v>
      </c>
      <c r="K583" t="s">
        <v>384</v>
      </c>
      <c r="L583" t="s">
        <v>43</v>
      </c>
      <c r="M583" t="s">
        <v>385</v>
      </c>
      <c r="N583" t="s">
        <v>907</v>
      </c>
      <c r="O583" t="s">
        <v>969</v>
      </c>
      <c r="P583" t="s">
        <v>78</v>
      </c>
    </row>
    <row r="584" spans="1:17">
      <c r="A584" t="s">
        <v>913</v>
      </c>
      <c r="B584" t="s">
        <v>914</v>
      </c>
      <c r="C584" t="s">
        <v>915</v>
      </c>
      <c r="D584">
        <v>56</v>
      </c>
      <c r="E584" t="s">
        <v>916</v>
      </c>
      <c r="F584" t="s">
        <v>83</v>
      </c>
      <c r="G584" t="s">
        <v>906</v>
      </c>
      <c r="H584" t="s">
        <v>320</v>
      </c>
      <c r="I584" t="s">
        <v>382</v>
      </c>
      <c r="J584" t="s">
        <v>383</v>
      </c>
      <c r="K584" t="s">
        <v>384</v>
      </c>
      <c r="L584" t="s">
        <v>43</v>
      </c>
      <c r="M584" t="s">
        <v>385</v>
      </c>
      <c r="N584" t="s">
        <v>907</v>
      </c>
      <c r="O584" t="s">
        <v>917</v>
      </c>
      <c r="P584" t="s">
        <v>83</v>
      </c>
    </row>
    <row r="585" spans="1:17">
      <c r="A585" t="s">
        <v>918</v>
      </c>
      <c r="B585" t="s">
        <v>914</v>
      </c>
      <c r="C585" t="s">
        <v>904</v>
      </c>
      <c r="D585">
        <v>57</v>
      </c>
      <c r="E585" t="s">
        <v>916</v>
      </c>
      <c r="F585" t="s">
        <v>83</v>
      </c>
      <c r="G585" t="s">
        <v>906</v>
      </c>
      <c r="H585" t="s">
        <v>320</v>
      </c>
      <c r="I585" t="s">
        <v>382</v>
      </c>
      <c r="J585" t="s">
        <v>383</v>
      </c>
      <c r="K585" t="s">
        <v>384</v>
      </c>
      <c r="L585" t="s">
        <v>43</v>
      </c>
      <c r="M585" t="s">
        <v>385</v>
      </c>
      <c r="N585" t="s">
        <v>907</v>
      </c>
      <c r="O585" t="s">
        <v>917</v>
      </c>
      <c r="P585" t="s">
        <v>83</v>
      </c>
    </row>
    <row r="586" spans="1:17">
      <c r="A586" t="s">
        <v>919</v>
      </c>
      <c r="B586" t="s">
        <v>914</v>
      </c>
      <c r="C586" t="s">
        <v>920</v>
      </c>
      <c r="D586">
        <v>58</v>
      </c>
      <c r="E586" t="s">
        <v>916</v>
      </c>
      <c r="F586" t="s">
        <v>83</v>
      </c>
      <c r="G586" t="s">
        <v>906</v>
      </c>
      <c r="H586" t="s">
        <v>320</v>
      </c>
      <c r="I586" t="s">
        <v>382</v>
      </c>
      <c r="J586" t="s">
        <v>383</v>
      </c>
      <c r="K586" t="s">
        <v>384</v>
      </c>
      <c r="L586" t="s">
        <v>43</v>
      </c>
      <c r="M586" t="s">
        <v>385</v>
      </c>
      <c r="N586" t="s">
        <v>907</v>
      </c>
      <c r="O586" t="s">
        <v>917</v>
      </c>
      <c r="P586" t="s">
        <v>83</v>
      </c>
    </row>
    <row r="587" spans="1:17">
      <c r="A587" t="s">
        <v>921</v>
      </c>
      <c r="B587" t="s">
        <v>914</v>
      </c>
      <c r="C587" t="s">
        <v>922</v>
      </c>
      <c r="D587">
        <v>60</v>
      </c>
      <c r="E587" t="s">
        <v>916</v>
      </c>
      <c r="F587" t="s">
        <v>83</v>
      </c>
      <c r="G587" t="s">
        <v>906</v>
      </c>
      <c r="H587" t="s">
        <v>320</v>
      </c>
      <c r="I587" t="s">
        <v>382</v>
      </c>
      <c r="J587" t="s">
        <v>383</v>
      </c>
      <c r="K587" t="s">
        <v>384</v>
      </c>
      <c r="L587" t="s">
        <v>43</v>
      </c>
      <c r="M587" t="s">
        <v>385</v>
      </c>
      <c r="N587" t="s">
        <v>907</v>
      </c>
      <c r="O587" t="s">
        <v>917</v>
      </c>
      <c r="P587" t="s">
        <v>83</v>
      </c>
    </row>
    <row r="588" spans="1:17">
      <c r="A588" t="s">
        <v>923</v>
      </c>
      <c r="B588" t="s">
        <v>914</v>
      </c>
      <c r="C588" t="s">
        <v>912</v>
      </c>
      <c r="D588">
        <v>61</v>
      </c>
      <c r="E588" t="s">
        <v>916</v>
      </c>
      <c r="F588" t="s">
        <v>83</v>
      </c>
      <c r="G588" t="s">
        <v>906</v>
      </c>
      <c r="H588" t="s">
        <v>320</v>
      </c>
      <c r="I588" t="s">
        <v>382</v>
      </c>
      <c r="J588" t="s">
        <v>383</v>
      </c>
      <c r="K588" t="s">
        <v>384</v>
      </c>
      <c r="L588" t="s">
        <v>43</v>
      </c>
      <c r="M588" t="s">
        <v>385</v>
      </c>
      <c r="N588" t="s">
        <v>907</v>
      </c>
      <c r="O588" t="s">
        <v>917</v>
      </c>
      <c r="P588" t="s">
        <v>83</v>
      </c>
    </row>
    <row r="589" spans="1:17">
      <c r="A589" t="s">
        <v>7460</v>
      </c>
      <c r="B589" t="s">
        <v>7461</v>
      </c>
      <c r="C589" t="s">
        <v>915</v>
      </c>
      <c r="D589">
        <v>56</v>
      </c>
      <c r="E589" t="s">
        <v>916</v>
      </c>
      <c r="F589" t="s">
        <v>55</v>
      </c>
      <c r="G589" t="s">
        <v>906</v>
      </c>
      <c r="H589" t="s">
        <v>320</v>
      </c>
      <c r="I589" t="s">
        <v>382</v>
      </c>
      <c r="J589" t="s">
        <v>383</v>
      </c>
      <c r="K589" t="s">
        <v>384</v>
      </c>
      <c r="L589" t="s">
        <v>43</v>
      </c>
      <c r="M589" t="s">
        <v>385</v>
      </c>
      <c r="N589" t="s">
        <v>907</v>
      </c>
      <c r="O589" t="s">
        <v>1003</v>
      </c>
      <c r="P589" t="s">
        <v>71</v>
      </c>
      <c r="Q589" t="s">
        <v>8505</v>
      </c>
    </row>
    <row r="590" spans="1:17">
      <c r="A590" t="s">
        <v>7462</v>
      </c>
      <c r="B590" t="s">
        <v>7461</v>
      </c>
      <c r="C590" t="s">
        <v>910</v>
      </c>
      <c r="D590">
        <v>59</v>
      </c>
      <c r="E590" t="s">
        <v>916</v>
      </c>
      <c r="F590" t="s">
        <v>55</v>
      </c>
      <c r="G590" t="s">
        <v>906</v>
      </c>
      <c r="H590" t="s">
        <v>320</v>
      </c>
      <c r="I590" t="s">
        <v>382</v>
      </c>
      <c r="J590" t="s">
        <v>383</v>
      </c>
      <c r="K590" t="s">
        <v>384</v>
      </c>
      <c r="L590" t="s">
        <v>43</v>
      </c>
      <c r="M590" t="s">
        <v>385</v>
      </c>
      <c r="N590" t="s">
        <v>907</v>
      </c>
      <c r="O590" t="s">
        <v>1003</v>
      </c>
      <c r="P590" t="s">
        <v>71</v>
      </c>
      <c r="Q590" t="s">
        <v>8505</v>
      </c>
    </row>
    <row r="591" spans="1:17">
      <c r="A591" t="s">
        <v>7463</v>
      </c>
      <c r="B591" t="s">
        <v>7461</v>
      </c>
      <c r="C591" t="s">
        <v>904</v>
      </c>
      <c r="D591">
        <v>57</v>
      </c>
      <c r="E591" t="s">
        <v>916</v>
      </c>
      <c r="F591" t="s">
        <v>55</v>
      </c>
      <c r="G591" t="s">
        <v>906</v>
      </c>
      <c r="H591" t="s">
        <v>320</v>
      </c>
      <c r="I591" t="s">
        <v>382</v>
      </c>
      <c r="J591" t="s">
        <v>383</v>
      </c>
      <c r="K591" t="s">
        <v>384</v>
      </c>
      <c r="L591" t="s">
        <v>43</v>
      </c>
      <c r="M591" t="s">
        <v>385</v>
      </c>
      <c r="N591" t="s">
        <v>907</v>
      </c>
      <c r="O591" t="s">
        <v>1003</v>
      </c>
      <c r="P591" t="s">
        <v>71</v>
      </c>
      <c r="Q591" t="s">
        <v>8505</v>
      </c>
    </row>
    <row r="592" spans="1:17">
      <c r="A592" t="s">
        <v>7464</v>
      </c>
      <c r="B592" t="s">
        <v>7461</v>
      </c>
      <c r="C592" t="s">
        <v>920</v>
      </c>
      <c r="D592">
        <v>58</v>
      </c>
      <c r="E592" t="s">
        <v>916</v>
      </c>
      <c r="F592" t="s">
        <v>55</v>
      </c>
      <c r="G592" t="s">
        <v>906</v>
      </c>
      <c r="H592" t="s">
        <v>320</v>
      </c>
      <c r="I592" t="s">
        <v>382</v>
      </c>
      <c r="J592" t="s">
        <v>383</v>
      </c>
      <c r="K592" t="s">
        <v>384</v>
      </c>
      <c r="L592" t="s">
        <v>43</v>
      </c>
      <c r="M592" t="s">
        <v>385</v>
      </c>
      <c r="N592" t="s">
        <v>907</v>
      </c>
      <c r="O592" t="s">
        <v>1003</v>
      </c>
      <c r="P592" t="s">
        <v>71</v>
      </c>
      <c r="Q592" t="s">
        <v>8505</v>
      </c>
    </row>
    <row r="593" spans="1:17">
      <c r="A593" t="s">
        <v>7465</v>
      </c>
      <c r="B593" t="s">
        <v>7461</v>
      </c>
      <c r="C593" t="s">
        <v>922</v>
      </c>
      <c r="D593">
        <v>60</v>
      </c>
      <c r="E593" t="s">
        <v>916</v>
      </c>
      <c r="F593" t="s">
        <v>55</v>
      </c>
      <c r="G593" t="s">
        <v>906</v>
      </c>
      <c r="H593" t="s">
        <v>320</v>
      </c>
      <c r="I593" t="s">
        <v>382</v>
      </c>
      <c r="J593" t="s">
        <v>383</v>
      </c>
      <c r="K593" t="s">
        <v>384</v>
      </c>
      <c r="L593" t="s">
        <v>43</v>
      </c>
      <c r="M593" t="s">
        <v>385</v>
      </c>
      <c r="N593" t="s">
        <v>907</v>
      </c>
      <c r="O593" t="s">
        <v>1003</v>
      </c>
      <c r="P593" t="s">
        <v>71</v>
      </c>
      <c r="Q593" t="s">
        <v>8505</v>
      </c>
    </row>
    <row r="594" spans="1:17">
      <c r="A594" t="s">
        <v>7466</v>
      </c>
      <c r="B594" t="s">
        <v>7461</v>
      </c>
      <c r="C594" t="s">
        <v>912</v>
      </c>
      <c r="D594">
        <v>61</v>
      </c>
      <c r="E594" t="s">
        <v>916</v>
      </c>
      <c r="F594" t="s">
        <v>55</v>
      </c>
      <c r="G594" t="s">
        <v>906</v>
      </c>
      <c r="H594" t="s">
        <v>320</v>
      </c>
      <c r="I594" t="s">
        <v>382</v>
      </c>
      <c r="J594" t="s">
        <v>383</v>
      </c>
      <c r="K594" t="s">
        <v>384</v>
      </c>
      <c r="L594" t="s">
        <v>43</v>
      </c>
      <c r="M594" t="s">
        <v>385</v>
      </c>
      <c r="N594" t="s">
        <v>907</v>
      </c>
      <c r="O594" t="s">
        <v>1003</v>
      </c>
      <c r="P594" t="s">
        <v>71</v>
      </c>
      <c r="Q594" t="s">
        <v>8505</v>
      </c>
    </row>
    <row r="595" spans="1:17">
      <c r="A595" t="s">
        <v>8072</v>
      </c>
      <c r="B595" t="s">
        <v>8073</v>
      </c>
      <c r="C595" t="s">
        <v>920</v>
      </c>
      <c r="D595">
        <v>58</v>
      </c>
      <c r="E595" t="s">
        <v>8074</v>
      </c>
      <c r="F595" t="s">
        <v>55</v>
      </c>
      <c r="G595" t="s">
        <v>906</v>
      </c>
      <c r="H595" t="s">
        <v>320</v>
      </c>
      <c r="I595" t="s">
        <v>382</v>
      </c>
      <c r="J595" t="s">
        <v>383</v>
      </c>
      <c r="K595" t="s">
        <v>384</v>
      </c>
      <c r="L595" t="s">
        <v>43</v>
      </c>
      <c r="M595" t="s">
        <v>385</v>
      </c>
      <c r="N595" t="s">
        <v>907</v>
      </c>
      <c r="O595" t="s">
        <v>7549</v>
      </c>
      <c r="P595" t="s">
        <v>71</v>
      </c>
    </row>
    <row r="596" spans="1:17">
      <c r="A596" t="s">
        <v>8075</v>
      </c>
      <c r="B596" t="s">
        <v>8076</v>
      </c>
      <c r="C596" t="s">
        <v>920</v>
      </c>
      <c r="D596">
        <v>58</v>
      </c>
      <c r="E596" t="s">
        <v>8077</v>
      </c>
      <c r="F596" t="s">
        <v>83</v>
      </c>
      <c r="G596" t="s">
        <v>906</v>
      </c>
      <c r="H596" t="s">
        <v>320</v>
      </c>
      <c r="I596" t="s">
        <v>382</v>
      </c>
      <c r="J596" t="s">
        <v>383</v>
      </c>
      <c r="K596" t="s">
        <v>384</v>
      </c>
      <c r="L596" t="s">
        <v>43</v>
      </c>
      <c r="M596" t="s">
        <v>385</v>
      </c>
      <c r="N596" t="s">
        <v>907</v>
      </c>
      <c r="O596" t="s">
        <v>917</v>
      </c>
      <c r="P596" t="s">
        <v>83</v>
      </c>
    </row>
    <row r="597" spans="1:17">
      <c r="A597" t="s">
        <v>7229</v>
      </c>
      <c r="B597" t="s">
        <v>7230</v>
      </c>
      <c r="C597" t="s">
        <v>920</v>
      </c>
      <c r="D597">
        <v>58</v>
      </c>
      <c r="E597" t="s">
        <v>1352</v>
      </c>
      <c r="F597" t="s">
        <v>86</v>
      </c>
      <c r="G597" t="s">
        <v>1353</v>
      </c>
      <c r="H597" t="s">
        <v>320</v>
      </c>
      <c r="I597" t="s">
        <v>382</v>
      </c>
      <c r="J597" t="s">
        <v>383</v>
      </c>
      <c r="K597" t="s">
        <v>388</v>
      </c>
      <c r="L597" t="s">
        <v>44</v>
      </c>
      <c r="M597" t="s">
        <v>385</v>
      </c>
      <c r="N597" t="s">
        <v>907</v>
      </c>
      <c r="O597" t="s">
        <v>1033</v>
      </c>
      <c r="P597" t="s">
        <v>86</v>
      </c>
    </row>
    <row r="598" spans="1:17">
      <c r="A598" t="s">
        <v>1350</v>
      </c>
      <c r="B598" t="s">
        <v>1351</v>
      </c>
      <c r="C598" t="s">
        <v>910</v>
      </c>
      <c r="D598">
        <v>59</v>
      </c>
      <c r="E598" t="s">
        <v>1352</v>
      </c>
      <c r="F598" t="s">
        <v>83</v>
      </c>
      <c r="G598" t="s">
        <v>1353</v>
      </c>
      <c r="H598" t="s">
        <v>320</v>
      </c>
      <c r="I598" t="s">
        <v>382</v>
      </c>
      <c r="J598" t="s">
        <v>383</v>
      </c>
      <c r="K598" t="s">
        <v>388</v>
      </c>
      <c r="L598" t="s">
        <v>44</v>
      </c>
      <c r="M598" t="s">
        <v>385</v>
      </c>
      <c r="N598" t="s">
        <v>907</v>
      </c>
      <c r="O598" t="s">
        <v>1354</v>
      </c>
      <c r="P598" t="s">
        <v>83</v>
      </c>
    </row>
    <row r="599" spans="1:17">
      <c r="A599" t="s">
        <v>1355</v>
      </c>
      <c r="B599" t="s">
        <v>1351</v>
      </c>
      <c r="C599" t="s">
        <v>904</v>
      </c>
      <c r="D599">
        <v>57</v>
      </c>
      <c r="E599" t="s">
        <v>1352</v>
      </c>
      <c r="F599" t="s">
        <v>83</v>
      </c>
      <c r="G599" t="s">
        <v>1353</v>
      </c>
      <c r="H599" t="s">
        <v>320</v>
      </c>
      <c r="I599" t="s">
        <v>382</v>
      </c>
      <c r="J599" t="s">
        <v>383</v>
      </c>
      <c r="K599" t="s">
        <v>388</v>
      </c>
      <c r="L599" t="s">
        <v>44</v>
      </c>
      <c r="M599" t="s">
        <v>385</v>
      </c>
      <c r="N599" t="s">
        <v>907</v>
      </c>
      <c r="O599" t="s">
        <v>1354</v>
      </c>
      <c r="P599" t="s">
        <v>83</v>
      </c>
    </row>
    <row r="600" spans="1:17">
      <c r="A600" t="s">
        <v>1356</v>
      </c>
      <c r="B600" t="s">
        <v>1351</v>
      </c>
      <c r="C600" t="s">
        <v>912</v>
      </c>
      <c r="D600">
        <v>61</v>
      </c>
      <c r="E600" t="s">
        <v>1352</v>
      </c>
      <c r="F600" t="s">
        <v>83</v>
      </c>
      <c r="G600" t="s">
        <v>1353</v>
      </c>
      <c r="H600" t="s">
        <v>320</v>
      </c>
      <c r="I600" t="s">
        <v>382</v>
      </c>
      <c r="J600" t="s">
        <v>383</v>
      </c>
      <c r="K600" t="s">
        <v>388</v>
      </c>
      <c r="L600" t="s">
        <v>44</v>
      </c>
      <c r="M600" t="s">
        <v>385</v>
      </c>
      <c r="N600" t="s">
        <v>907</v>
      </c>
      <c r="O600" t="s">
        <v>1354</v>
      </c>
      <c r="P600" t="s">
        <v>83</v>
      </c>
    </row>
    <row r="601" spans="1:17">
      <c r="A601" t="s">
        <v>4803</v>
      </c>
      <c r="B601" t="s">
        <v>4804</v>
      </c>
      <c r="C601" t="s">
        <v>904</v>
      </c>
      <c r="D601">
        <v>57</v>
      </c>
      <c r="E601" t="s">
        <v>4805</v>
      </c>
      <c r="F601" t="s">
        <v>60</v>
      </c>
      <c r="G601" t="s">
        <v>4806</v>
      </c>
      <c r="H601" t="s">
        <v>348</v>
      </c>
      <c r="I601" t="s">
        <v>382</v>
      </c>
      <c r="J601" t="s">
        <v>383</v>
      </c>
      <c r="K601" t="s">
        <v>388</v>
      </c>
      <c r="M601" t="s">
        <v>386</v>
      </c>
      <c r="N601" t="s">
        <v>907</v>
      </c>
      <c r="O601" t="s">
        <v>990</v>
      </c>
      <c r="P601" t="s">
        <v>60</v>
      </c>
    </row>
    <row r="602" spans="1:17">
      <c r="A602" t="s">
        <v>4807</v>
      </c>
      <c r="B602" t="s">
        <v>4808</v>
      </c>
      <c r="C602" t="s">
        <v>910</v>
      </c>
      <c r="D602">
        <v>59</v>
      </c>
      <c r="E602" t="s">
        <v>4809</v>
      </c>
      <c r="F602" t="s">
        <v>121</v>
      </c>
      <c r="G602" t="s">
        <v>1788</v>
      </c>
      <c r="H602" t="s">
        <v>320</v>
      </c>
      <c r="I602" t="s">
        <v>382</v>
      </c>
      <c r="J602" t="s">
        <v>383</v>
      </c>
      <c r="K602" t="s">
        <v>388</v>
      </c>
      <c r="L602" t="s">
        <v>44</v>
      </c>
      <c r="M602" t="s">
        <v>386</v>
      </c>
      <c r="N602" t="s">
        <v>907</v>
      </c>
      <c r="O602" t="s">
        <v>1546</v>
      </c>
      <c r="P602" t="s">
        <v>121</v>
      </c>
    </row>
    <row r="603" spans="1:17">
      <c r="A603" t="s">
        <v>5684</v>
      </c>
      <c r="B603" t="s">
        <v>5685</v>
      </c>
      <c r="C603" t="s">
        <v>956</v>
      </c>
      <c r="D603">
        <v>55</v>
      </c>
      <c r="E603" t="s">
        <v>4809</v>
      </c>
      <c r="F603" t="s">
        <v>83</v>
      </c>
      <c r="G603" t="s">
        <v>1788</v>
      </c>
      <c r="H603" t="s">
        <v>320</v>
      </c>
      <c r="I603" t="s">
        <v>382</v>
      </c>
      <c r="J603" t="s">
        <v>383</v>
      </c>
      <c r="K603" t="s">
        <v>388</v>
      </c>
      <c r="L603" t="s">
        <v>44</v>
      </c>
      <c r="M603" t="s">
        <v>386</v>
      </c>
      <c r="N603" t="s">
        <v>907</v>
      </c>
      <c r="O603" t="s">
        <v>917</v>
      </c>
      <c r="P603" t="s">
        <v>83</v>
      </c>
    </row>
    <row r="604" spans="1:17">
      <c r="A604" t="s">
        <v>5686</v>
      </c>
      <c r="B604" t="s">
        <v>5685</v>
      </c>
      <c r="C604" t="s">
        <v>904</v>
      </c>
      <c r="D604">
        <v>57</v>
      </c>
      <c r="E604" t="s">
        <v>4809</v>
      </c>
      <c r="F604" t="s">
        <v>83</v>
      </c>
      <c r="G604" t="s">
        <v>1788</v>
      </c>
      <c r="H604" t="s">
        <v>320</v>
      </c>
      <c r="I604" t="s">
        <v>382</v>
      </c>
      <c r="J604" t="s">
        <v>383</v>
      </c>
      <c r="K604" t="s">
        <v>388</v>
      </c>
      <c r="L604" t="s">
        <v>44</v>
      </c>
      <c r="M604" t="s">
        <v>386</v>
      </c>
      <c r="N604" t="s">
        <v>907</v>
      </c>
      <c r="O604" t="s">
        <v>917</v>
      </c>
      <c r="P604" t="s">
        <v>83</v>
      </c>
    </row>
    <row r="605" spans="1:17">
      <c r="A605" t="s">
        <v>5687</v>
      </c>
      <c r="B605" t="s">
        <v>5685</v>
      </c>
      <c r="C605" t="s">
        <v>910</v>
      </c>
      <c r="D605">
        <v>59</v>
      </c>
      <c r="E605" t="s">
        <v>4809</v>
      </c>
      <c r="F605" t="s">
        <v>83</v>
      </c>
      <c r="G605" t="s">
        <v>1788</v>
      </c>
      <c r="H605" t="s">
        <v>320</v>
      </c>
      <c r="I605" t="s">
        <v>382</v>
      </c>
      <c r="J605" t="s">
        <v>383</v>
      </c>
      <c r="K605" t="s">
        <v>388</v>
      </c>
      <c r="L605" t="s">
        <v>44</v>
      </c>
      <c r="M605" t="s">
        <v>386</v>
      </c>
      <c r="N605" t="s">
        <v>907</v>
      </c>
      <c r="O605" t="s">
        <v>917</v>
      </c>
      <c r="P605" t="s">
        <v>83</v>
      </c>
    </row>
    <row r="606" spans="1:17">
      <c r="A606" t="s">
        <v>5688</v>
      </c>
      <c r="B606" t="s">
        <v>5685</v>
      </c>
      <c r="C606" t="s">
        <v>912</v>
      </c>
      <c r="D606">
        <v>61</v>
      </c>
      <c r="E606" t="s">
        <v>4809</v>
      </c>
      <c r="F606" t="s">
        <v>83</v>
      </c>
      <c r="G606" t="s">
        <v>1788</v>
      </c>
      <c r="H606" t="s">
        <v>320</v>
      </c>
      <c r="I606" t="s">
        <v>382</v>
      </c>
      <c r="J606" t="s">
        <v>383</v>
      </c>
      <c r="K606" t="s">
        <v>388</v>
      </c>
      <c r="L606" t="s">
        <v>44</v>
      </c>
      <c r="M606" t="s">
        <v>386</v>
      </c>
      <c r="N606" t="s">
        <v>907</v>
      </c>
      <c r="O606" t="s">
        <v>917</v>
      </c>
      <c r="P606" t="s">
        <v>83</v>
      </c>
    </row>
    <row r="607" spans="1:17">
      <c r="A607" t="s">
        <v>4810</v>
      </c>
      <c r="B607" t="s">
        <v>4811</v>
      </c>
      <c r="C607" t="s">
        <v>956</v>
      </c>
      <c r="D607">
        <v>55</v>
      </c>
      <c r="E607" t="s">
        <v>4812</v>
      </c>
      <c r="F607" t="s">
        <v>86</v>
      </c>
      <c r="G607" t="s">
        <v>1413</v>
      </c>
      <c r="H607" t="s">
        <v>324</v>
      </c>
      <c r="I607" t="s">
        <v>382</v>
      </c>
      <c r="J607" t="s">
        <v>383</v>
      </c>
      <c r="K607" t="s">
        <v>388</v>
      </c>
      <c r="L607" t="s">
        <v>44</v>
      </c>
      <c r="M607" t="s">
        <v>385</v>
      </c>
      <c r="N607" t="s">
        <v>907</v>
      </c>
      <c r="O607" t="s">
        <v>1033</v>
      </c>
      <c r="P607" t="s">
        <v>86</v>
      </c>
    </row>
    <row r="608" spans="1:17">
      <c r="A608" t="s">
        <v>4813</v>
      </c>
      <c r="B608" t="s">
        <v>4811</v>
      </c>
      <c r="C608" t="s">
        <v>910</v>
      </c>
      <c r="D608">
        <v>59</v>
      </c>
      <c r="E608" t="s">
        <v>4812</v>
      </c>
      <c r="F608" t="s">
        <v>86</v>
      </c>
      <c r="G608" t="s">
        <v>1413</v>
      </c>
      <c r="H608" t="s">
        <v>324</v>
      </c>
      <c r="I608" t="s">
        <v>382</v>
      </c>
      <c r="J608" t="s">
        <v>383</v>
      </c>
      <c r="K608" t="s">
        <v>388</v>
      </c>
      <c r="L608" t="s">
        <v>44</v>
      </c>
      <c r="M608" t="s">
        <v>385</v>
      </c>
      <c r="N608" t="s">
        <v>907</v>
      </c>
      <c r="O608" t="s">
        <v>1033</v>
      </c>
      <c r="P608" t="s">
        <v>86</v>
      </c>
    </row>
    <row r="609" spans="1:16">
      <c r="A609" t="s">
        <v>5689</v>
      </c>
      <c r="B609" t="s">
        <v>5690</v>
      </c>
      <c r="C609" t="s">
        <v>956</v>
      </c>
      <c r="D609">
        <v>55</v>
      </c>
      <c r="E609" t="s">
        <v>4812</v>
      </c>
      <c r="F609" t="s">
        <v>55</v>
      </c>
      <c r="G609" t="s">
        <v>1413</v>
      </c>
      <c r="H609" t="s">
        <v>324</v>
      </c>
      <c r="I609" t="s">
        <v>382</v>
      </c>
      <c r="J609" t="s">
        <v>383</v>
      </c>
      <c r="K609" t="s">
        <v>388</v>
      </c>
      <c r="L609" t="s">
        <v>44</v>
      </c>
      <c r="M609" t="s">
        <v>385</v>
      </c>
      <c r="N609" t="s">
        <v>907</v>
      </c>
      <c r="O609" t="s">
        <v>932</v>
      </c>
      <c r="P609" t="s">
        <v>71</v>
      </c>
    </row>
    <row r="610" spans="1:16">
      <c r="A610" t="s">
        <v>5691</v>
      </c>
      <c r="B610" t="s">
        <v>5690</v>
      </c>
      <c r="C610" t="s">
        <v>915</v>
      </c>
      <c r="D610">
        <v>56</v>
      </c>
      <c r="E610" t="s">
        <v>4812</v>
      </c>
      <c r="F610" t="s">
        <v>55</v>
      </c>
      <c r="G610" t="s">
        <v>1413</v>
      </c>
      <c r="H610" t="s">
        <v>324</v>
      </c>
      <c r="I610" t="s">
        <v>382</v>
      </c>
      <c r="J610" t="s">
        <v>383</v>
      </c>
      <c r="K610" t="s">
        <v>388</v>
      </c>
      <c r="L610" t="s">
        <v>44</v>
      </c>
      <c r="M610" t="s">
        <v>385</v>
      </c>
      <c r="N610" t="s">
        <v>907</v>
      </c>
      <c r="O610" t="s">
        <v>932</v>
      </c>
      <c r="P610" t="s">
        <v>71</v>
      </c>
    </row>
    <row r="611" spans="1:16">
      <c r="A611" t="s">
        <v>5692</v>
      </c>
      <c r="B611" t="s">
        <v>5690</v>
      </c>
      <c r="C611" t="s">
        <v>904</v>
      </c>
      <c r="D611">
        <v>57</v>
      </c>
      <c r="E611" t="s">
        <v>4812</v>
      </c>
      <c r="F611" t="s">
        <v>55</v>
      </c>
      <c r="G611" t="s">
        <v>1413</v>
      </c>
      <c r="H611" t="s">
        <v>324</v>
      </c>
      <c r="I611" t="s">
        <v>382</v>
      </c>
      <c r="J611" t="s">
        <v>383</v>
      </c>
      <c r="K611" t="s">
        <v>388</v>
      </c>
      <c r="L611" t="s">
        <v>44</v>
      </c>
      <c r="M611" t="s">
        <v>385</v>
      </c>
      <c r="N611" t="s">
        <v>907</v>
      </c>
      <c r="O611" t="s">
        <v>932</v>
      </c>
      <c r="P611" t="s">
        <v>71</v>
      </c>
    </row>
    <row r="612" spans="1:16">
      <c r="A612" t="s">
        <v>5693</v>
      </c>
      <c r="B612" t="s">
        <v>5690</v>
      </c>
      <c r="C612" t="s">
        <v>920</v>
      </c>
      <c r="D612">
        <v>58</v>
      </c>
      <c r="E612" t="s">
        <v>4812</v>
      </c>
      <c r="F612" t="s">
        <v>55</v>
      </c>
      <c r="G612" t="s">
        <v>1413</v>
      </c>
      <c r="H612" t="s">
        <v>324</v>
      </c>
      <c r="I612" t="s">
        <v>382</v>
      </c>
      <c r="J612" t="s">
        <v>383</v>
      </c>
      <c r="K612" t="s">
        <v>388</v>
      </c>
      <c r="L612" t="s">
        <v>44</v>
      </c>
      <c r="M612" t="s">
        <v>385</v>
      </c>
      <c r="N612" t="s">
        <v>907</v>
      </c>
      <c r="O612" t="s">
        <v>932</v>
      </c>
      <c r="P612" t="s">
        <v>71</v>
      </c>
    </row>
    <row r="613" spans="1:16">
      <c r="A613" t="s">
        <v>5694</v>
      </c>
      <c r="B613" t="s">
        <v>5690</v>
      </c>
      <c r="C613" t="s">
        <v>910</v>
      </c>
      <c r="D613">
        <v>59</v>
      </c>
      <c r="E613" t="s">
        <v>4812</v>
      </c>
      <c r="F613" t="s">
        <v>55</v>
      </c>
      <c r="G613" t="s">
        <v>1413</v>
      </c>
      <c r="H613" t="s">
        <v>324</v>
      </c>
      <c r="I613" t="s">
        <v>382</v>
      </c>
      <c r="J613" t="s">
        <v>383</v>
      </c>
      <c r="K613" t="s">
        <v>388</v>
      </c>
      <c r="L613" t="s">
        <v>44</v>
      </c>
      <c r="M613" t="s">
        <v>385</v>
      </c>
      <c r="N613" t="s">
        <v>907</v>
      </c>
      <c r="O613" t="s">
        <v>932</v>
      </c>
      <c r="P613" t="s">
        <v>71</v>
      </c>
    </row>
    <row r="614" spans="1:16">
      <c r="A614" t="s">
        <v>5695</v>
      </c>
      <c r="B614" t="s">
        <v>5690</v>
      </c>
      <c r="C614" t="s">
        <v>922</v>
      </c>
      <c r="D614">
        <v>60</v>
      </c>
      <c r="E614" t="s">
        <v>4812</v>
      </c>
      <c r="F614" t="s">
        <v>55</v>
      </c>
      <c r="G614" t="s">
        <v>1413</v>
      </c>
      <c r="H614" t="s">
        <v>324</v>
      </c>
      <c r="I614" t="s">
        <v>382</v>
      </c>
      <c r="J614" t="s">
        <v>383</v>
      </c>
      <c r="K614" t="s">
        <v>388</v>
      </c>
      <c r="L614" t="s">
        <v>44</v>
      </c>
      <c r="M614" t="s">
        <v>385</v>
      </c>
      <c r="N614" t="s">
        <v>907</v>
      </c>
      <c r="O614" t="s">
        <v>932</v>
      </c>
      <c r="P614" t="s">
        <v>71</v>
      </c>
    </row>
    <row r="615" spans="1:16">
      <c r="A615" t="s">
        <v>5696</v>
      </c>
      <c r="B615" t="s">
        <v>5690</v>
      </c>
      <c r="C615" t="s">
        <v>912</v>
      </c>
      <c r="D615">
        <v>61</v>
      </c>
      <c r="E615" t="s">
        <v>4812</v>
      </c>
      <c r="F615" t="s">
        <v>55</v>
      </c>
      <c r="G615" t="s">
        <v>1413</v>
      </c>
      <c r="H615" t="s">
        <v>324</v>
      </c>
      <c r="I615" t="s">
        <v>382</v>
      </c>
      <c r="J615" t="s">
        <v>383</v>
      </c>
      <c r="K615" t="s">
        <v>388</v>
      </c>
      <c r="L615" t="s">
        <v>44</v>
      </c>
      <c r="M615" t="s">
        <v>385</v>
      </c>
      <c r="N615" t="s">
        <v>907</v>
      </c>
      <c r="O615" t="s">
        <v>932</v>
      </c>
      <c r="P615" t="s">
        <v>71</v>
      </c>
    </row>
    <row r="616" spans="1:16">
      <c r="A616" t="s">
        <v>5453</v>
      </c>
      <c r="B616" t="s">
        <v>5454</v>
      </c>
      <c r="C616" t="s">
        <v>920</v>
      </c>
      <c r="D616">
        <v>58</v>
      </c>
      <c r="E616" t="s">
        <v>5455</v>
      </c>
      <c r="F616" t="s">
        <v>63</v>
      </c>
      <c r="G616" t="s">
        <v>1021</v>
      </c>
      <c r="H616" t="s">
        <v>324</v>
      </c>
      <c r="I616" t="s">
        <v>382</v>
      </c>
      <c r="J616" t="s">
        <v>383</v>
      </c>
      <c r="K616" t="s">
        <v>384</v>
      </c>
      <c r="L616" t="s">
        <v>37</v>
      </c>
      <c r="M616" t="s">
        <v>385</v>
      </c>
      <c r="N616" t="s">
        <v>907</v>
      </c>
      <c r="O616" t="s">
        <v>937</v>
      </c>
      <c r="P616" t="s">
        <v>63</v>
      </c>
    </row>
    <row r="617" spans="1:16">
      <c r="A617" t="s">
        <v>4814</v>
      </c>
      <c r="B617" t="s">
        <v>4815</v>
      </c>
      <c r="C617" t="s">
        <v>920</v>
      </c>
      <c r="D617">
        <v>58</v>
      </c>
      <c r="E617" t="s">
        <v>4816</v>
      </c>
      <c r="F617" t="s">
        <v>83</v>
      </c>
      <c r="G617" t="s">
        <v>1826</v>
      </c>
      <c r="H617" t="s">
        <v>318</v>
      </c>
      <c r="I617" t="s">
        <v>382</v>
      </c>
      <c r="J617" t="s">
        <v>383</v>
      </c>
      <c r="K617" t="s">
        <v>388</v>
      </c>
      <c r="L617" t="s">
        <v>44</v>
      </c>
      <c r="M617" t="s">
        <v>385</v>
      </c>
      <c r="N617" t="s">
        <v>907</v>
      </c>
      <c r="O617" t="s">
        <v>917</v>
      </c>
      <c r="P617" t="s">
        <v>83</v>
      </c>
    </row>
    <row r="618" spans="1:16">
      <c r="A618" t="s">
        <v>6209</v>
      </c>
      <c r="B618" t="s">
        <v>6210</v>
      </c>
      <c r="C618" t="s">
        <v>956</v>
      </c>
      <c r="D618">
        <v>55</v>
      </c>
      <c r="E618" t="s">
        <v>6211</v>
      </c>
      <c r="F618" t="s">
        <v>71</v>
      </c>
      <c r="G618" t="s">
        <v>1265</v>
      </c>
      <c r="H618" t="s">
        <v>324</v>
      </c>
      <c r="I618" t="s">
        <v>390</v>
      </c>
      <c r="J618" t="s">
        <v>383</v>
      </c>
      <c r="K618" t="s">
        <v>388</v>
      </c>
      <c r="L618" t="s">
        <v>44</v>
      </c>
      <c r="M618" t="s">
        <v>385</v>
      </c>
      <c r="N618" t="s">
        <v>907</v>
      </c>
      <c r="O618" t="s">
        <v>932</v>
      </c>
      <c r="P618" t="s">
        <v>71</v>
      </c>
    </row>
    <row r="619" spans="1:16">
      <c r="A619" t="s">
        <v>6212</v>
      </c>
      <c r="B619" t="s">
        <v>6210</v>
      </c>
      <c r="C619" t="s">
        <v>915</v>
      </c>
      <c r="D619">
        <v>56</v>
      </c>
      <c r="E619" t="s">
        <v>6211</v>
      </c>
      <c r="F619" t="s">
        <v>71</v>
      </c>
      <c r="G619" t="s">
        <v>1265</v>
      </c>
      <c r="H619" t="s">
        <v>324</v>
      </c>
      <c r="I619" t="s">
        <v>390</v>
      </c>
      <c r="J619" t="s">
        <v>383</v>
      </c>
      <c r="K619" t="s">
        <v>388</v>
      </c>
      <c r="L619" t="s">
        <v>44</v>
      </c>
      <c r="M619" t="s">
        <v>385</v>
      </c>
      <c r="N619" t="s">
        <v>907</v>
      </c>
      <c r="O619" t="s">
        <v>932</v>
      </c>
      <c r="P619" t="s">
        <v>71</v>
      </c>
    </row>
    <row r="620" spans="1:16">
      <c r="A620" t="s">
        <v>6213</v>
      </c>
      <c r="B620" t="s">
        <v>6210</v>
      </c>
      <c r="C620" t="s">
        <v>904</v>
      </c>
      <c r="D620">
        <v>57</v>
      </c>
      <c r="E620" t="s">
        <v>6211</v>
      </c>
      <c r="F620" t="s">
        <v>71</v>
      </c>
      <c r="G620" t="s">
        <v>1265</v>
      </c>
      <c r="H620" t="s">
        <v>324</v>
      </c>
      <c r="I620" t="s">
        <v>390</v>
      </c>
      <c r="J620" t="s">
        <v>383</v>
      </c>
      <c r="K620" t="s">
        <v>388</v>
      </c>
      <c r="L620" t="s">
        <v>44</v>
      </c>
      <c r="M620" t="s">
        <v>385</v>
      </c>
      <c r="N620" t="s">
        <v>907</v>
      </c>
      <c r="O620" t="s">
        <v>932</v>
      </c>
      <c r="P620" t="s">
        <v>71</v>
      </c>
    </row>
    <row r="621" spans="1:16">
      <c r="A621" t="s">
        <v>6214</v>
      </c>
      <c r="B621" t="s">
        <v>6210</v>
      </c>
      <c r="C621" t="s">
        <v>910</v>
      </c>
      <c r="D621">
        <v>59</v>
      </c>
      <c r="E621" t="s">
        <v>6211</v>
      </c>
      <c r="F621" t="s">
        <v>71</v>
      </c>
      <c r="G621" t="s">
        <v>1265</v>
      </c>
      <c r="H621" t="s">
        <v>324</v>
      </c>
      <c r="I621" t="s">
        <v>390</v>
      </c>
      <c r="J621" t="s">
        <v>383</v>
      </c>
      <c r="K621" t="s">
        <v>388</v>
      </c>
      <c r="L621" t="s">
        <v>44</v>
      </c>
      <c r="M621" t="s">
        <v>385</v>
      </c>
      <c r="N621" t="s">
        <v>907</v>
      </c>
      <c r="O621" t="s">
        <v>932</v>
      </c>
      <c r="P621" t="s">
        <v>71</v>
      </c>
    </row>
    <row r="622" spans="1:16">
      <c r="A622" t="s">
        <v>6215</v>
      </c>
      <c r="B622" t="s">
        <v>6210</v>
      </c>
      <c r="C622" t="s">
        <v>912</v>
      </c>
      <c r="D622">
        <v>61</v>
      </c>
      <c r="E622" t="s">
        <v>6211</v>
      </c>
      <c r="F622" t="s">
        <v>71</v>
      </c>
      <c r="G622" t="s">
        <v>1265</v>
      </c>
      <c r="H622" t="s">
        <v>324</v>
      </c>
      <c r="I622" t="s">
        <v>390</v>
      </c>
      <c r="J622" t="s">
        <v>383</v>
      </c>
      <c r="K622" t="s">
        <v>388</v>
      </c>
      <c r="L622" t="s">
        <v>44</v>
      </c>
      <c r="M622" t="s">
        <v>385</v>
      </c>
      <c r="N622" t="s">
        <v>907</v>
      </c>
      <c r="O622" t="s">
        <v>932</v>
      </c>
      <c r="P622" t="s">
        <v>71</v>
      </c>
    </row>
    <row r="623" spans="1:16">
      <c r="A623" t="s">
        <v>5447</v>
      </c>
      <c r="B623" t="s">
        <v>5448</v>
      </c>
      <c r="C623" t="s">
        <v>920</v>
      </c>
      <c r="D623">
        <v>58</v>
      </c>
      <c r="E623" t="s">
        <v>5449</v>
      </c>
      <c r="F623" t="s">
        <v>199</v>
      </c>
      <c r="G623" t="s">
        <v>1021</v>
      </c>
      <c r="H623" t="s">
        <v>324</v>
      </c>
      <c r="I623" t="s">
        <v>382</v>
      </c>
      <c r="J623" t="s">
        <v>383</v>
      </c>
      <c r="K623" t="s">
        <v>384</v>
      </c>
      <c r="L623" t="s">
        <v>37</v>
      </c>
      <c r="M623" t="s">
        <v>385</v>
      </c>
      <c r="N623" t="s">
        <v>907</v>
      </c>
      <c r="O623" t="s">
        <v>1300</v>
      </c>
      <c r="P623" t="s">
        <v>199</v>
      </c>
    </row>
    <row r="624" spans="1:16">
      <c r="A624" t="s">
        <v>5697</v>
      </c>
      <c r="B624" t="s">
        <v>5698</v>
      </c>
      <c r="C624" t="s">
        <v>904</v>
      </c>
      <c r="D624">
        <v>57</v>
      </c>
      <c r="E624" t="s">
        <v>4819</v>
      </c>
      <c r="F624" t="s">
        <v>86</v>
      </c>
      <c r="G624" t="s">
        <v>4820</v>
      </c>
      <c r="H624" t="s">
        <v>320</v>
      </c>
      <c r="I624" t="s">
        <v>382</v>
      </c>
      <c r="J624" t="s">
        <v>383</v>
      </c>
      <c r="K624" t="s">
        <v>388</v>
      </c>
      <c r="L624" t="s">
        <v>44</v>
      </c>
      <c r="M624" t="s">
        <v>385</v>
      </c>
      <c r="N624" t="s">
        <v>907</v>
      </c>
      <c r="O624" t="s">
        <v>1033</v>
      </c>
      <c r="P624" t="s">
        <v>86</v>
      </c>
    </row>
    <row r="625" spans="1:17">
      <c r="A625" t="s">
        <v>5699</v>
      </c>
      <c r="B625" t="s">
        <v>5698</v>
      </c>
      <c r="C625" t="s">
        <v>920</v>
      </c>
      <c r="D625">
        <v>58</v>
      </c>
      <c r="E625" t="s">
        <v>4819</v>
      </c>
      <c r="F625" t="s">
        <v>86</v>
      </c>
      <c r="G625" t="s">
        <v>4820</v>
      </c>
      <c r="H625" t="s">
        <v>320</v>
      </c>
      <c r="I625" t="s">
        <v>382</v>
      </c>
      <c r="J625" t="s">
        <v>383</v>
      </c>
      <c r="K625" t="s">
        <v>388</v>
      </c>
      <c r="L625" t="s">
        <v>44</v>
      </c>
      <c r="M625" t="s">
        <v>385</v>
      </c>
      <c r="N625" t="s">
        <v>907</v>
      </c>
      <c r="O625" t="s">
        <v>1033</v>
      </c>
      <c r="P625" t="s">
        <v>86</v>
      </c>
    </row>
    <row r="626" spans="1:17">
      <c r="A626" t="s">
        <v>5700</v>
      </c>
      <c r="B626" t="s">
        <v>5698</v>
      </c>
      <c r="C626" t="s">
        <v>910</v>
      </c>
      <c r="D626">
        <v>59</v>
      </c>
      <c r="E626" t="s">
        <v>4819</v>
      </c>
      <c r="F626" t="s">
        <v>86</v>
      </c>
      <c r="G626" t="s">
        <v>4820</v>
      </c>
      <c r="H626" t="s">
        <v>320</v>
      </c>
      <c r="I626" t="s">
        <v>382</v>
      </c>
      <c r="J626" t="s">
        <v>383</v>
      </c>
      <c r="K626" t="s">
        <v>388</v>
      </c>
      <c r="L626" t="s">
        <v>44</v>
      </c>
      <c r="M626" t="s">
        <v>385</v>
      </c>
      <c r="N626" t="s">
        <v>907</v>
      </c>
      <c r="O626" t="s">
        <v>1033</v>
      </c>
      <c r="P626" t="s">
        <v>86</v>
      </c>
    </row>
    <row r="627" spans="1:17">
      <c r="A627" t="s">
        <v>5701</v>
      </c>
      <c r="B627" t="s">
        <v>5698</v>
      </c>
      <c r="C627" t="s">
        <v>922</v>
      </c>
      <c r="D627">
        <v>60</v>
      </c>
      <c r="E627" t="s">
        <v>4819</v>
      </c>
      <c r="F627" t="s">
        <v>86</v>
      </c>
      <c r="G627" t="s">
        <v>4820</v>
      </c>
      <c r="H627" t="s">
        <v>320</v>
      </c>
      <c r="I627" t="s">
        <v>382</v>
      </c>
      <c r="J627" t="s">
        <v>383</v>
      </c>
      <c r="K627" t="s">
        <v>388</v>
      </c>
      <c r="L627" t="s">
        <v>44</v>
      </c>
      <c r="M627" t="s">
        <v>385</v>
      </c>
      <c r="N627" t="s">
        <v>907</v>
      </c>
      <c r="O627" t="s">
        <v>1033</v>
      </c>
      <c r="P627" t="s">
        <v>86</v>
      </c>
    </row>
    <row r="628" spans="1:17">
      <c r="A628" t="s">
        <v>5702</v>
      </c>
      <c r="B628" t="s">
        <v>5698</v>
      </c>
      <c r="C628" t="s">
        <v>912</v>
      </c>
      <c r="D628">
        <v>61</v>
      </c>
      <c r="E628" t="s">
        <v>4819</v>
      </c>
      <c r="F628" t="s">
        <v>86</v>
      </c>
      <c r="G628" t="s">
        <v>4820</v>
      </c>
      <c r="H628" t="s">
        <v>320</v>
      </c>
      <c r="I628" t="s">
        <v>382</v>
      </c>
      <c r="J628" t="s">
        <v>383</v>
      </c>
      <c r="K628" t="s">
        <v>388</v>
      </c>
      <c r="L628" t="s">
        <v>44</v>
      </c>
      <c r="M628" t="s">
        <v>385</v>
      </c>
      <c r="N628" t="s">
        <v>907</v>
      </c>
      <c r="O628" t="s">
        <v>1033</v>
      </c>
      <c r="P628" t="s">
        <v>86</v>
      </c>
    </row>
    <row r="629" spans="1:17">
      <c r="A629" t="s">
        <v>4817</v>
      </c>
      <c r="B629" t="s">
        <v>4818</v>
      </c>
      <c r="C629" t="s">
        <v>920</v>
      </c>
      <c r="D629">
        <v>58</v>
      </c>
      <c r="E629" t="s">
        <v>4819</v>
      </c>
      <c r="F629" t="s">
        <v>71</v>
      </c>
      <c r="G629" t="s">
        <v>4820</v>
      </c>
      <c r="H629" t="s">
        <v>320</v>
      </c>
      <c r="I629" t="s">
        <v>382</v>
      </c>
      <c r="J629" t="s">
        <v>383</v>
      </c>
      <c r="K629" t="s">
        <v>388</v>
      </c>
      <c r="L629" t="s">
        <v>44</v>
      </c>
      <c r="M629" t="s">
        <v>385</v>
      </c>
      <c r="N629" t="s">
        <v>907</v>
      </c>
      <c r="O629" t="s">
        <v>932</v>
      </c>
      <c r="P629" t="s">
        <v>71</v>
      </c>
    </row>
    <row r="630" spans="1:17">
      <c r="A630" t="s">
        <v>4821</v>
      </c>
      <c r="B630" t="s">
        <v>4818</v>
      </c>
      <c r="C630" t="s">
        <v>904</v>
      </c>
      <c r="D630">
        <v>57</v>
      </c>
      <c r="E630" t="s">
        <v>4819</v>
      </c>
      <c r="F630" t="s">
        <v>71</v>
      </c>
      <c r="G630" t="s">
        <v>4820</v>
      </c>
      <c r="H630" t="s">
        <v>320</v>
      </c>
      <c r="I630" t="s">
        <v>382</v>
      </c>
      <c r="J630" t="s">
        <v>383</v>
      </c>
      <c r="K630" t="s">
        <v>388</v>
      </c>
      <c r="L630" t="s">
        <v>44</v>
      </c>
      <c r="M630" t="s">
        <v>385</v>
      </c>
      <c r="N630" t="s">
        <v>907</v>
      </c>
      <c r="O630" t="s">
        <v>932</v>
      </c>
      <c r="P630" t="s">
        <v>71</v>
      </c>
    </row>
    <row r="631" spans="1:17">
      <c r="A631" t="s">
        <v>4822</v>
      </c>
      <c r="B631" t="s">
        <v>4818</v>
      </c>
      <c r="C631" t="s">
        <v>910</v>
      </c>
      <c r="D631">
        <v>59</v>
      </c>
      <c r="E631" t="s">
        <v>4819</v>
      </c>
      <c r="F631" t="s">
        <v>71</v>
      </c>
      <c r="G631" t="s">
        <v>4820</v>
      </c>
      <c r="H631" t="s">
        <v>320</v>
      </c>
      <c r="I631" t="s">
        <v>382</v>
      </c>
      <c r="J631" t="s">
        <v>383</v>
      </c>
      <c r="K631" t="s">
        <v>388</v>
      </c>
      <c r="L631" t="s">
        <v>44</v>
      </c>
      <c r="M631" t="s">
        <v>385</v>
      </c>
      <c r="N631" t="s">
        <v>907</v>
      </c>
      <c r="O631" t="s">
        <v>932</v>
      </c>
      <c r="P631" t="s">
        <v>71</v>
      </c>
    </row>
    <row r="632" spans="1:17">
      <c r="A632" t="s">
        <v>4823</v>
      </c>
      <c r="B632" t="s">
        <v>4818</v>
      </c>
      <c r="C632" t="s">
        <v>922</v>
      </c>
      <c r="D632">
        <v>60</v>
      </c>
      <c r="E632" t="s">
        <v>4819</v>
      </c>
      <c r="F632" t="s">
        <v>71</v>
      </c>
      <c r="G632" t="s">
        <v>4820</v>
      </c>
      <c r="H632" t="s">
        <v>320</v>
      </c>
      <c r="I632" t="s">
        <v>382</v>
      </c>
      <c r="J632" t="s">
        <v>383</v>
      </c>
      <c r="K632" t="s">
        <v>388</v>
      </c>
      <c r="L632" t="s">
        <v>44</v>
      </c>
      <c r="M632" t="s">
        <v>385</v>
      </c>
      <c r="N632" t="s">
        <v>907</v>
      </c>
      <c r="O632" t="s">
        <v>932</v>
      </c>
      <c r="P632" t="s">
        <v>71</v>
      </c>
    </row>
    <row r="633" spans="1:17">
      <c r="A633" t="s">
        <v>4824</v>
      </c>
      <c r="B633" t="s">
        <v>4818</v>
      </c>
      <c r="C633" t="s">
        <v>912</v>
      </c>
      <c r="D633">
        <v>61</v>
      </c>
      <c r="E633" t="s">
        <v>4819</v>
      </c>
      <c r="F633" t="s">
        <v>71</v>
      </c>
      <c r="G633" t="s">
        <v>4820</v>
      </c>
      <c r="H633" t="s">
        <v>320</v>
      </c>
      <c r="I633" t="s">
        <v>382</v>
      </c>
      <c r="J633" t="s">
        <v>383</v>
      </c>
      <c r="K633" t="s">
        <v>388</v>
      </c>
      <c r="L633" t="s">
        <v>44</v>
      </c>
      <c r="M633" t="s">
        <v>385</v>
      </c>
      <c r="N633" t="s">
        <v>907</v>
      </c>
      <c r="O633" t="s">
        <v>932</v>
      </c>
      <c r="P633" t="s">
        <v>71</v>
      </c>
    </row>
    <row r="634" spans="1:17">
      <c r="A634" t="s">
        <v>4825</v>
      </c>
      <c r="B634" t="s">
        <v>4826</v>
      </c>
      <c r="C634" t="s">
        <v>920</v>
      </c>
      <c r="D634">
        <v>58</v>
      </c>
      <c r="E634" t="s">
        <v>4827</v>
      </c>
      <c r="F634" t="s">
        <v>83</v>
      </c>
      <c r="G634" t="s">
        <v>1826</v>
      </c>
      <c r="H634" t="s">
        <v>320</v>
      </c>
      <c r="I634" t="s">
        <v>382</v>
      </c>
      <c r="J634" t="s">
        <v>383</v>
      </c>
      <c r="K634" t="s">
        <v>388</v>
      </c>
      <c r="L634" t="s">
        <v>44</v>
      </c>
      <c r="M634" t="s">
        <v>385</v>
      </c>
      <c r="N634" t="s">
        <v>907</v>
      </c>
      <c r="O634" t="s">
        <v>917</v>
      </c>
      <c r="P634" t="s">
        <v>83</v>
      </c>
    </row>
    <row r="635" spans="1:17">
      <c r="A635" t="s">
        <v>7673</v>
      </c>
      <c r="B635" t="s">
        <v>7674</v>
      </c>
      <c r="C635" t="s">
        <v>904</v>
      </c>
      <c r="D635">
        <v>57</v>
      </c>
      <c r="E635" t="s">
        <v>7675</v>
      </c>
      <c r="F635" t="s">
        <v>71</v>
      </c>
      <c r="G635" t="s">
        <v>1258</v>
      </c>
      <c r="H635" t="s">
        <v>320</v>
      </c>
      <c r="I635" t="s">
        <v>382</v>
      </c>
      <c r="J635" t="s">
        <v>383</v>
      </c>
      <c r="K635" t="s">
        <v>388</v>
      </c>
      <c r="L635" t="s">
        <v>44</v>
      </c>
      <c r="M635" t="s">
        <v>385</v>
      </c>
      <c r="N635" t="s">
        <v>907</v>
      </c>
      <c r="O635" t="s">
        <v>932</v>
      </c>
      <c r="P635" t="s">
        <v>71</v>
      </c>
      <c r="Q635" t="s">
        <v>8505</v>
      </c>
    </row>
    <row r="636" spans="1:17">
      <c r="A636" t="s">
        <v>6485</v>
      </c>
      <c r="B636" t="s">
        <v>6486</v>
      </c>
      <c r="C636" t="s">
        <v>956</v>
      </c>
      <c r="D636">
        <v>55</v>
      </c>
      <c r="E636" t="s">
        <v>6481</v>
      </c>
      <c r="F636" t="s">
        <v>57</v>
      </c>
      <c r="G636" t="s">
        <v>906</v>
      </c>
      <c r="H636" t="s">
        <v>320</v>
      </c>
      <c r="I636" t="s">
        <v>390</v>
      </c>
      <c r="J636" t="s">
        <v>383</v>
      </c>
      <c r="K636" t="s">
        <v>388</v>
      </c>
      <c r="L636" t="s">
        <v>43</v>
      </c>
      <c r="M636" t="s">
        <v>386</v>
      </c>
      <c r="N636" t="s">
        <v>907</v>
      </c>
      <c r="O636" t="s">
        <v>908</v>
      </c>
      <c r="P636" t="s">
        <v>57</v>
      </c>
    </row>
    <row r="637" spans="1:17">
      <c r="A637" t="s">
        <v>6487</v>
      </c>
      <c r="B637" t="s">
        <v>6486</v>
      </c>
      <c r="C637" t="s">
        <v>904</v>
      </c>
      <c r="D637">
        <v>57</v>
      </c>
      <c r="E637" t="s">
        <v>6481</v>
      </c>
      <c r="F637" t="s">
        <v>57</v>
      </c>
      <c r="G637" t="s">
        <v>906</v>
      </c>
      <c r="H637" t="s">
        <v>320</v>
      </c>
      <c r="I637" t="s">
        <v>390</v>
      </c>
      <c r="J637" t="s">
        <v>383</v>
      </c>
      <c r="K637" t="s">
        <v>388</v>
      </c>
      <c r="L637" t="s">
        <v>43</v>
      </c>
      <c r="M637" t="s">
        <v>386</v>
      </c>
      <c r="N637" t="s">
        <v>907</v>
      </c>
      <c r="O637" t="s">
        <v>908</v>
      </c>
      <c r="P637" t="s">
        <v>57</v>
      </c>
    </row>
    <row r="638" spans="1:17">
      <c r="A638" t="s">
        <v>6488</v>
      </c>
      <c r="B638" t="s">
        <v>6486</v>
      </c>
      <c r="C638" t="s">
        <v>910</v>
      </c>
      <c r="D638">
        <v>59</v>
      </c>
      <c r="E638" t="s">
        <v>6481</v>
      </c>
      <c r="F638" t="s">
        <v>57</v>
      </c>
      <c r="G638" t="s">
        <v>906</v>
      </c>
      <c r="H638" t="s">
        <v>320</v>
      </c>
      <c r="I638" t="s">
        <v>390</v>
      </c>
      <c r="J638" t="s">
        <v>383</v>
      </c>
      <c r="K638" t="s">
        <v>388</v>
      </c>
      <c r="L638" t="s">
        <v>43</v>
      </c>
      <c r="M638" t="s">
        <v>386</v>
      </c>
      <c r="N638" t="s">
        <v>907</v>
      </c>
      <c r="O638" t="s">
        <v>908</v>
      </c>
      <c r="P638" t="s">
        <v>57</v>
      </c>
    </row>
    <row r="639" spans="1:17">
      <c r="A639" t="s">
        <v>6489</v>
      </c>
      <c r="B639" t="s">
        <v>6486</v>
      </c>
      <c r="C639" t="s">
        <v>912</v>
      </c>
      <c r="D639">
        <v>61</v>
      </c>
      <c r="E639" t="s">
        <v>6481</v>
      </c>
      <c r="F639" t="s">
        <v>57</v>
      </c>
      <c r="G639" t="s">
        <v>906</v>
      </c>
      <c r="H639" t="s">
        <v>320</v>
      </c>
      <c r="I639" t="s">
        <v>390</v>
      </c>
      <c r="J639" t="s">
        <v>383</v>
      </c>
      <c r="K639" t="s">
        <v>388</v>
      </c>
      <c r="L639" t="s">
        <v>43</v>
      </c>
      <c r="M639" t="s">
        <v>386</v>
      </c>
      <c r="N639" t="s">
        <v>907</v>
      </c>
      <c r="O639" t="s">
        <v>908</v>
      </c>
      <c r="P639" t="s">
        <v>57</v>
      </c>
    </row>
    <row r="640" spans="1:17">
      <c r="A640" t="s">
        <v>6479</v>
      </c>
      <c r="B640" t="s">
        <v>6480</v>
      </c>
      <c r="C640" t="s">
        <v>956</v>
      </c>
      <c r="D640">
        <v>55</v>
      </c>
      <c r="E640" t="s">
        <v>6481</v>
      </c>
      <c r="F640" t="s">
        <v>121</v>
      </c>
      <c r="G640" t="s">
        <v>906</v>
      </c>
      <c r="H640" t="s">
        <v>320</v>
      </c>
      <c r="I640" t="s">
        <v>390</v>
      </c>
      <c r="J640" t="s">
        <v>383</v>
      </c>
      <c r="K640" t="s">
        <v>388</v>
      </c>
      <c r="L640" t="s">
        <v>43</v>
      </c>
      <c r="M640" t="s">
        <v>386</v>
      </c>
      <c r="N640" t="s">
        <v>907</v>
      </c>
      <c r="O640" t="s">
        <v>1546</v>
      </c>
      <c r="P640" t="s">
        <v>121</v>
      </c>
    </row>
    <row r="641" spans="1:16">
      <c r="A641" t="s">
        <v>6482</v>
      </c>
      <c r="B641" t="s">
        <v>6480</v>
      </c>
      <c r="C641" t="s">
        <v>904</v>
      </c>
      <c r="D641">
        <v>57</v>
      </c>
      <c r="E641" t="s">
        <v>6481</v>
      </c>
      <c r="F641" t="s">
        <v>121</v>
      </c>
      <c r="G641" t="s">
        <v>906</v>
      </c>
      <c r="H641" t="s">
        <v>320</v>
      </c>
      <c r="I641" t="s">
        <v>390</v>
      </c>
      <c r="J641" t="s">
        <v>383</v>
      </c>
      <c r="K641" t="s">
        <v>388</v>
      </c>
      <c r="L641" t="s">
        <v>43</v>
      </c>
      <c r="M641" t="s">
        <v>386</v>
      </c>
      <c r="N641" t="s">
        <v>907</v>
      </c>
      <c r="O641" t="s">
        <v>1546</v>
      </c>
      <c r="P641" t="s">
        <v>121</v>
      </c>
    </row>
    <row r="642" spans="1:16">
      <c r="A642" t="s">
        <v>6483</v>
      </c>
      <c r="B642" t="s">
        <v>6480</v>
      </c>
      <c r="C642" t="s">
        <v>910</v>
      </c>
      <c r="D642">
        <v>59</v>
      </c>
      <c r="E642" t="s">
        <v>6481</v>
      </c>
      <c r="F642" t="s">
        <v>121</v>
      </c>
      <c r="G642" t="s">
        <v>906</v>
      </c>
      <c r="H642" t="s">
        <v>320</v>
      </c>
      <c r="I642" t="s">
        <v>390</v>
      </c>
      <c r="J642" t="s">
        <v>383</v>
      </c>
      <c r="K642" t="s">
        <v>388</v>
      </c>
      <c r="L642" t="s">
        <v>43</v>
      </c>
      <c r="M642" t="s">
        <v>386</v>
      </c>
      <c r="N642" t="s">
        <v>907</v>
      </c>
      <c r="O642" t="s">
        <v>1546</v>
      </c>
      <c r="P642" t="s">
        <v>121</v>
      </c>
    </row>
    <row r="643" spans="1:16">
      <c r="A643" t="s">
        <v>6484</v>
      </c>
      <c r="B643" t="s">
        <v>6480</v>
      </c>
      <c r="C643" t="s">
        <v>912</v>
      </c>
      <c r="D643">
        <v>61</v>
      </c>
      <c r="E643" t="s">
        <v>6481</v>
      </c>
      <c r="F643" t="s">
        <v>121</v>
      </c>
      <c r="G643" t="s">
        <v>906</v>
      </c>
      <c r="H643" t="s">
        <v>320</v>
      </c>
      <c r="I643" t="s">
        <v>390</v>
      </c>
      <c r="J643" t="s">
        <v>383</v>
      </c>
      <c r="K643" t="s">
        <v>388</v>
      </c>
      <c r="L643" t="s">
        <v>43</v>
      </c>
      <c r="M643" t="s">
        <v>386</v>
      </c>
      <c r="N643" t="s">
        <v>907</v>
      </c>
      <c r="O643" t="s">
        <v>1546</v>
      </c>
      <c r="P643" t="s">
        <v>121</v>
      </c>
    </row>
    <row r="644" spans="1:16">
      <c r="A644" t="s">
        <v>3508</v>
      </c>
      <c r="B644" t="s">
        <v>3509</v>
      </c>
      <c r="C644" t="s">
        <v>915</v>
      </c>
      <c r="D644">
        <v>56</v>
      </c>
      <c r="E644" t="s">
        <v>3510</v>
      </c>
      <c r="F644" t="s">
        <v>209</v>
      </c>
      <c r="G644" t="s">
        <v>1265</v>
      </c>
      <c r="H644" t="s">
        <v>320</v>
      </c>
      <c r="I644" t="s">
        <v>382</v>
      </c>
      <c r="J644" t="s">
        <v>383</v>
      </c>
      <c r="K644" t="s">
        <v>388</v>
      </c>
      <c r="L644" t="s">
        <v>44</v>
      </c>
      <c r="M644" t="s">
        <v>385</v>
      </c>
      <c r="N644" t="s">
        <v>907</v>
      </c>
      <c r="O644" t="s">
        <v>1387</v>
      </c>
      <c r="P644" t="s">
        <v>209</v>
      </c>
    </row>
    <row r="645" spans="1:16">
      <c r="A645" t="s">
        <v>3511</v>
      </c>
      <c r="B645" t="s">
        <v>3509</v>
      </c>
      <c r="C645" t="s">
        <v>904</v>
      </c>
      <c r="D645">
        <v>57</v>
      </c>
      <c r="E645" t="s">
        <v>3510</v>
      </c>
      <c r="F645" t="s">
        <v>209</v>
      </c>
      <c r="G645" t="s">
        <v>1265</v>
      </c>
      <c r="H645" t="s">
        <v>320</v>
      </c>
      <c r="I645" t="s">
        <v>382</v>
      </c>
      <c r="J645" t="s">
        <v>383</v>
      </c>
      <c r="K645" t="s">
        <v>388</v>
      </c>
      <c r="L645" t="s">
        <v>44</v>
      </c>
      <c r="M645" t="s">
        <v>385</v>
      </c>
      <c r="N645" t="s">
        <v>907</v>
      </c>
      <c r="O645" t="s">
        <v>1387</v>
      </c>
      <c r="P645" t="s">
        <v>209</v>
      </c>
    </row>
    <row r="646" spans="1:16">
      <c r="A646" t="s">
        <v>3512</v>
      </c>
      <c r="B646" t="s">
        <v>3509</v>
      </c>
      <c r="C646" t="s">
        <v>920</v>
      </c>
      <c r="D646">
        <v>58</v>
      </c>
      <c r="E646" t="s">
        <v>3510</v>
      </c>
      <c r="F646" t="s">
        <v>209</v>
      </c>
      <c r="G646" t="s">
        <v>1265</v>
      </c>
      <c r="H646" t="s">
        <v>320</v>
      </c>
      <c r="I646" t="s">
        <v>382</v>
      </c>
      <c r="J646" t="s">
        <v>383</v>
      </c>
      <c r="K646" t="s">
        <v>388</v>
      </c>
      <c r="L646" t="s">
        <v>44</v>
      </c>
      <c r="M646" t="s">
        <v>385</v>
      </c>
      <c r="N646" t="s">
        <v>907</v>
      </c>
      <c r="O646" t="s">
        <v>1387</v>
      </c>
      <c r="P646" t="s">
        <v>209</v>
      </c>
    </row>
    <row r="647" spans="1:16">
      <c r="A647" t="s">
        <v>3513</v>
      </c>
      <c r="B647" t="s">
        <v>3509</v>
      </c>
      <c r="C647" t="s">
        <v>910</v>
      </c>
      <c r="D647">
        <v>59</v>
      </c>
      <c r="E647" t="s">
        <v>3510</v>
      </c>
      <c r="F647" t="s">
        <v>209</v>
      </c>
      <c r="G647" t="s">
        <v>1265</v>
      </c>
      <c r="H647" t="s">
        <v>320</v>
      </c>
      <c r="I647" t="s">
        <v>382</v>
      </c>
      <c r="J647" t="s">
        <v>383</v>
      </c>
      <c r="K647" t="s">
        <v>388</v>
      </c>
      <c r="L647" t="s">
        <v>44</v>
      </c>
      <c r="M647" t="s">
        <v>385</v>
      </c>
      <c r="N647" t="s">
        <v>907</v>
      </c>
      <c r="O647" t="s">
        <v>1387</v>
      </c>
      <c r="P647" t="s">
        <v>209</v>
      </c>
    </row>
    <row r="648" spans="1:16">
      <c r="A648" t="s">
        <v>3514</v>
      </c>
      <c r="B648" t="s">
        <v>3509</v>
      </c>
      <c r="C648" t="s">
        <v>922</v>
      </c>
      <c r="D648">
        <v>60</v>
      </c>
      <c r="E648" t="s">
        <v>3510</v>
      </c>
      <c r="F648" t="s">
        <v>209</v>
      </c>
      <c r="G648" t="s">
        <v>1265</v>
      </c>
      <c r="H648" t="s">
        <v>320</v>
      </c>
      <c r="I648" t="s">
        <v>382</v>
      </c>
      <c r="J648" t="s">
        <v>383</v>
      </c>
      <c r="K648" t="s">
        <v>388</v>
      </c>
      <c r="L648" t="s">
        <v>44</v>
      </c>
      <c r="M648" t="s">
        <v>385</v>
      </c>
      <c r="N648" t="s">
        <v>907</v>
      </c>
      <c r="O648" t="s">
        <v>1387</v>
      </c>
      <c r="P648" t="s">
        <v>209</v>
      </c>
    </row>
    <row r="649" spans="1:16">
      <c r="A649" t="s">
        <v>3515</v>
      </c>
      <c r="B649" t="s">
        <v>3509</v>
      </c>
      <c r="C649" t="s">
        <v>912</v>
      </c>
      <c r="D649">
        <v>61</v>
      </c>
      <c r="E649" t="s">
        <v>3510</v>
      </c>
      <c r="F649" t="s">
        <v>209</v>
      </c>
      <c r="G649" t="s">
        <v>1265</v>
      </c>
      <c r="H649" t="s">
        <v>320</v>
      </c>
      <c r="I649" t="s">
        <v>382</v>
      </c>
      <c r="J649" t="s">
        <v>383</v>
      </c>
      <c r="K649" t="s">
        <v>388</v>
      </c>
      <c r="L649" t="s">
        <v>44</v>
      </c>
      <c r="M649" t="s">
        <v>385</v>
      </c>
      <c r="N649" t="s">
        <v>907</v>
      </c>
      <c r="O649" t="s">
        <v>1387</v>
      </c>
      <c r="P649" t="s">
        <v>209</v>
      </c>
    </row>
    <row r="650" spans="1:16">
      <c r="A650" t="s">
        <v>5703</v>
      </c>
      <c r="B650" t="s">
        <v>5704</v>
      </c>
      <c r="C650" t="s">
        <v>922</v>
      </c>
      <c r="D650">
        <v>60</v>
      </c>
      <c r="E650" t="s">
        <v>1755</v>
      </c>
      <c r="F650" t="s">
        <v>86</v>
      </c>
      <c r="G650" t="s">
        <v>1265</v>
      </c>
      <c r="H650" t="s">
        <v>320</v>
      </c>
      <c r="I650" t="s">
        <v>382</v>
      </c>
      <c r="J650" t="s">
        <v>383</v>
      </c>
      <c r="K650" t="s">
        <v>388</v>
      </c>
      <c r="L650" t="s">
        <v>44</v>
      </c>
      <c r="M650" t="s">
        <v>385</v>
      </c>
      <c r="N650" t="s">
        <v>907</v>
      </c>
      <c r="O650" t="s">
        <v>1033</v>
      </c>
      <c r="P650" t="s">
        <v>86</v>
      </c>
    </row>
    <row r="651" spans="1:16">
      <c r="A651" t="s">
        <v>1753</v>
      </c>
      <c r="B651" t="s">
        <v>1754</v>
      </c>
      <c r="C651" t="s">
        <v>910</v>
      </c>
      <c r="D651">
        <v>59</v>
      </c>
      <c r="E651" t="s">
        <v>1755</v>
      </c>
      <c r="F651" t="s">
        <v>71</v>
      </c>
      <c r="G651" t="s">
        <v>1265</v>
      </c>
      <c r="H651" t="s">
        <v>320</v>
      </c>
      <c r="I651" t="s">
        <v>382</v>
      </c>
      <c r="J651" t="s">
        <v>383</v>
      </c>
      <c r="K651" t="s">
        <v>388</v>
      </c>
      <c r="L651" t="s">
        <v>44</v>
      </c>
      <c r="M651" t="s">
        <v>385</v>
      </c>
      <c r="N651" t="s">
        <v>907</v>
      </c>
      <c r="O651" t="s">
        <v>932</v>
      </c>
      <c r="P651" t="s">
        <v>71</v>
      </c>
    </row>
    <row r="652" spans="1:16">
      <c r="A652" t="s">
        <v>3525</v>
      </c>
      <c r="B652" t="s">
        <v>3526</v>
      </c>
      <c r="C652" t="s">
        <v>915</v>
      </c>
      <c r="D652">
        <v>56</v>
      </c>
      <c r="E652" t="s">
        <v>3518</v>
      </c>
      <c r="F652" t="s">
        <v>86</v>
      </c>
      <c r="G652" t="s">
        <v>1788</v>
      </c>
      <c r="H652" t="s">
        <v>320</v>
      </c>
      <c r="I652" t="s">
        <v>382</v>
      </c>
      <c r="J652" t="s">
        <v>383</v>
      </c>
      <c r="K652" t="s">
        <v>388</v>
      </c>
      <c r="L652" t="s">
        <v>44</v>
      </c>
      <c r="M652" t="s">
        <v>385</v>
      </c>
      <c r="N652" t="s">
        <v>907</v>
      </c>
      <c r="O652" t="s">
        <v>1033</v>
      </c>
      <c r="P652" t="s">
        <v>86</v>
      </c>
    </row>
    <row r="653" spans="1:16">
      <c r="A653" t="s">
        <v>3527</v>
      </c>
      <c r="B653" t="s">
        <v>3526</v>
      </c>
      <c r="C653" t="s">
        <v>904</v>
      </c>
      <c r="D653">
        <v>57</v>
      </c>
      <c r="E653" t="s">
        <v>3518</v>
      </c>
      <c r="F653" t="s">
        <v>86</v>
      </c>
      <c r="G653" t="s">
        <v>1788</v>
      </c>
      <c r="H653" t="s">
        <v>320</v>
      </c>
      <c r="I653" t="s">
        <v>382</v>
      </c>
      <c r="J653" t="s">
        <v>383</v>
      </c>
      <c r="K653" t="s">
        <v>388</v>
      </c>
      <c r="L653" t="s">
        <v>44</v>
      </c>
      <c r="M653" t="s">
        <v>385</v>
      </c>
      <c r="N653" t="s">
        <v>907</v>
      </c>
      <c r="O653" t="s">
        <v>1033</v>
      </c>
      <c r="P653" t="s">
        <v>86</v>
      </c>
    </row>
    <row r="654" spans="1:16">
      <c r="A654" t="s">
        <v>3528</v>
      </c>
      <c r="B654" t="s">
        <v>3526</v>
      </c>
      <c r="C654" t="s">
        <v>920</v>
      </c>
      <c r="D654">
        <v>58</v>
      </c>
      <c r="E654" t="s">
        <v>3518</v>
      </c>
      <c r="F654" t="s">
        <v>86</v>
      </c>
      <c r="G654" t="s">
        <v>1788</v>
      </c>
      <c r="H654" t="s">
        <v>320</v>
      </c>
      <c r="I654" t="s">
        <v>382</v>
      </c>
      <c r="J654" t="s">
        <v>383</v>
      </c>
      <c r="K654" t="s">
        <v>388</v>
      </c>
      <c r="L654" t="s">
        <v>44</v>
      </c>
      <c r="M654" t="s">
        <v>385</v>
      </c>
      <c r="N654" t="s">
        <v>907</v>
      </c>
      <c r="O654" t="s">
        <v>1033</v>
      </c>
      <c r="P654" t="s">
        <v>86</v>
      </c>
    </row>
    <row r="655" spans="1:16">
      <c r="A655" t="s">
        <v>3529</v>
      </c>
      <c r="B655" t="s">
        <v>3526</v>
      </c>
      <c r="C655" t="s">
        <v>910</v>
      </c>
      <c r="D655">
        <v>59</v>
      </c>
      <c r="E655" t="s">
        <v>3518</v>
      </c>
      <c r="F655" t="s">
        <v>86</v>
      </c>
      <c r="G655" t="s">
        <v>1788</v>
      </c>
      <c r="H655" t="s">
        <v>320</v>
      </c>
      <c r="I655" t="s">
        <v>382</v>
      </c>
      <c r="J655" t="s">
        <v>383</v>
      </c>
      <c r="K655" t="s">
        <v>388</v>
      </c>
      <c r="L655" t="s">
        <v>44</v>
      </c>
      <c r="M655" t="s">
        <v>385</v>
      </c>
      <c r="N655" t="s">
        <v>907</v>
      </c>
      <c r="O655" t="s">
        <v>1033</v>
      </c>
      <c r="P655" t="s">
        <v>86</v>
      </c>
    </row>
    <row r="656" spans="1:16">
      <c r="A656" t="s">
        <v>3530</v>
      </c>
      <c r="B656" t="s">
        <v>3526</v>
      </c>
      <c r="C656" t="s">
        <v>922</v>
      </c>
      <c r="D656">
        <v>60</v>
      </c>
      <c r="E656" t="s">
        <v>3518</v>
      </c>
      <c r="F656" t="s">
        <v>86</v>
      </c>
      <c r="G656" t="s">
        <v>1788</v>
      </c>
      <c r="H656" t="s">
        <v>320</v>
      </c>
      <c r="I656" t="s">
        <v>382</v>
      </c>
      <c r="J656" t="s">
        <v>383</v>
      </c>
      <c r="K656" t="s">
        <v>388</v>
      </c>
      <c r="L656" t="s">
        <v>44</v>
      </c>
      <c r="M656" t="s">
        <v>385</v>
      </c>
      <c r="N656" t="s">
        <v>907</v>
      </c>
      <c r="O656" t="s">
        <v>1033</v>
      </c>
      <c r="P656" t="s">
        <v>86</v>
      </c>
    </row>
    <row r="657" spans="1:16">
      <c r="A657" t="s">
        <v>3531</v>
      </c>
      <c r="B657" t="s">
        <v>3526</v>
      </c>
      <c r="C657" t="s">
        <v>912</v>
      </c>
      <c r="D657">
        <v>61</v>
      </c>
      <c r="E657" t="s">
        <v>3518</v>
      </c>
      <c r="F657" t="s">
        <v>86</v>
      </c>
      <c r="G657" t="s">
        <v>1788</v>
      </c>
      <c r="H657" t="s">
        <v>320</v>
      </c>
      <c r="I657" t="s">
        <v>382</v>
      </c>
      <c r="J657" t="s">
        <v>383</v>
      </c>
      <c r="K657" t="s">
        <v>388</v>
      </c>
      <c r="L657" t="s">
        <v>44</v>
      </c>
      <c r="M657" t="s">
        <v>385</v>
      </c>
      <c r="N657" t="s">
        <v>907</v>
      </c>
      <c r="O657" t="s">
        <v>1033</v>
      </c>
      <c r="P657" t="s">
        <v>86</v>
      </c>
    </row>
    <row r="658" spans="1:16">
      <c r="A658" t="s">
        <v>3532</v>
      </c>
      <c r="B658" t="s">
        <v>3526</v>
      </c>
      <c r="C658" t="s">
        <v>956</v>
      </c>
      <c r="D658">
        <v>55</v>
      </c>
      <c r="E658" t="s">
        <v>3518</v>
      </c>
      <c r="F658" t="s">
        <v>86</v>
      </c>
      <c r="G658" t="s">
        <v>1788</v>
      </c>
      <c r="H658" t="s">
        <v>320</v>
      </c>
      <c r="I658" t="s">
        <v>382</v>
      </c>
      <c r="J658" t="s">
        <v>383</v>
      </c>
      <c r="K658" t="s">
        <v>388</v>
      </c>
      <c r="L658" t="s">
        <v>44</v>
      </c>
      <c r="M658" t="s">
        <v>385</v>
      </c>
      <c r="N658" t="s">
        <v>907</v>
      </c>
      <c r="O658" t="s">
        <v>1033</v>
      </c>
      <c r="P658" t="s">
        <v>86</v>
      </c>
    </row>
    <row r="659" spans="1:16">
      <c r="A659" t="s">
        <v>3516</v>
      </c>
      <c r="B659" t="s">
        <v>3517</v>
      </c>
      <c r="C659" t="s">
        <v>956</v>
      </c>
      <c r="D659">
        <v>55</v>
      </c>
      <c r="E659" t="s">
        <v>3518</v>
      </c>
      <c r="F659" t="s">
        <v>71</v>
      </c>
      <c r="G659" t="s">
        <v>1788</v>
      </c>
      <c r="H659" t="s">
        <v>320</v>
      </c>
      <c r="I659" t="s">
        <v>382</v>
      </c>
      <c r="J659" t="s">
        <v>383</v>
      </c>
      <c r="K659" t="s">
        <v>388</v>
      </c>
      <c r="L659" t="s">
        <v>44</v>
      </c>
      <c r="M659" t="s">
        <v>385</v>
      </c>
      <c r="N659" t="s">
        <v>907</v>
      </c>
      <c r="O659" t="s">
        <v>932</v>
      </c>
      <c r="P659" t="s">
        <v>71</v>
      </c>
    </row>
    <row r="660" spans="1:16">
      <c r="A660" t="s">
        <v>3519</v>
      </c>
      <c r="B660" t="s">
        <v>3517</v>
      </c>
      <c r="C660" t="s">
        <v>915</v>
      </c>
      <c r="D660">
        <v>56</v>
      </c>
      <c r="E660" t="s">
        <v>3518</v>
      </c>
      <c r="F660" t="s">
        <v>71</v>
      </c>
      <c r="G660" t="s">
        <v>1788</v>
      </c>
      <c r="H660" t="s">
        <v>320</v>
      </c>
      <c r="I660" t="s">
        <v>382</v>
      </c>
      <c r="J660" t="s">
        <v>383</v>
      </c>
      <c r="K660" t="s">
        <v>388</v>
      </c>
      <c r="L660" t="s">
        <v>44</v>
      </c>
      <c r="M660" t="s">
        <v>385</v>
      </c>
      <c r="N660" t="s">
        <v>907</v>
      </c>
      <c r="O660" t="s">
        <v>932</v>
      </c>
      <c r="P660" t="s">
        <v>71</v>
      </c>
    </row>
    <row r="661" spans="1:16">
      <c r="A661" t="s">
        <v>3520</v>
      </c>
      <c r="B661" t="s">
        <v>3517</v>
      </c>
      <c r="C661" t="s">
        <v>904</v>
      </c>
      <c r="D661">
        <v>57</v>
      </c>
      <c r="E661" t="s">
        <v>3518</v>
      </c>
      <c r="F661" t="s">
        <v>71</v>
      </c>
      <c r="G661" t="s">
        <v>1788</v>
      </c>
      <c r="H661" t="s">
        <v>320</v>
      </c>
      <c r="I661" t="s">
        <v>382</v>
      </c>
      <c r="J661" t="s">
        <v>383</v>
      </c>
      <c r="K661" t="s">
        <v>388</v>
      </c>
      <c r="L661" t="s">
        <v>44</v>
      </c>
      <c r="M661" t="s">
        <v>385</v>
      </c>
      <c r="N661" t="s">
        <v>907</v>
      </c>
      <c r="O661" t="s">
        <v>932</v>
      </c>
      <c r="P661" t="s">
        <v>71</v>
      </c>
    </row>
    <row r="662" spans="1:16">
      <c r="A662" t="s">
        <v>3521</v>
      </c>
      <c r="B662" t="s">
        <v>3517</v>
      </c>
      <c r="C662" t="s">
        <v>920</v>
      </c>
      <c r="D662">
        <v>58</v>
      </c>
      <c r="E662" t="s">
        <v>3518</v>
      </c>
      <c r="F662" t="s">
        <v>71</v>
      </c>
      <c r="G662" t="s">
        <v>1788</v>
      </c>
      <c r="H662" t="s">
        <v>320</v>
      </c>
      <c r="I662" t="s">
        <v>382</v>
      </c>
      <c r="J662" t="s">
        <v>383</v>
      </c>
      <c r="K662" t="s">
        <v>388</v>
      </c>
      <c r="L662" t="s">
        <v>44</v>
      </c>
      <c r="M662" t="s">
        <v>385</v>
      </c>
      <c r="N662" t="s">
        <v>907</v>
      </c>
      <c r="O662" t="s">
        <v>932</v>
      </c>
      <c r="P662" t="s">
        <v>71</v>
      </c>
    </row>
    <row r="663" spans="1:16">
      <c r="A663" t="s">
        <v>3522</v>
      </c>
      <c r="B663" t="s">
        <v>3517</v>
      </c>
      <c r="C663" t="s">
        <v>910</v>
      </c>
      <c r="D663">
        <v>59</v>
      </c>
      <c r="E663" t="s">
        <v>3518</v>
      </c>
      <c r="F663" t="s">
        <v>71</v>
      </c>
      <c r="G663" t="s">
        <v>1788</v>
      </c>
      <c r="H663" t="s">
        <v>320</v>
      </c>
      <c r="I663" t="s">
        <v>382</v>
      </c>
      <c r="J663" t="s">
        <v>383</v>
      </c>
      <c r="K663" t="s">
        <v>388</v>
      </c>
      <c r="L663" t="s">
        <v>44</v>
      </c>
      <c r="M663" t="s">
        <v>385</v>
      </c>
      <c r="N663" t="s">
        <v>907</v>
      </c>
      <c r="O663" t="s">
        <v>932</v>
      </c>
      <c r="P663" t="s">
        <v>71</v>
      </c>
    </row>
    <row r="664" spans="1:16">
      <c r="A664" t="s">
        <v>3523</v>
      </c>
      <c r="B664" t="s">
        <v>3517</v>
      </c>
      <c r="C664" t="s">
        <v>922</v>
      </c>
      <c r="D664">
        <v>60</v>
      </c>
      <c r="E664" t="s">
        <v>3518</v>
      </c>
      <c r="F664" t="s">
        <v>71</v>
      </c>
      <c r="G664" t="s">
        <v>1788</v>
      </c>
      <c r="H664" t="s">
        <v>320</v>
      </c>
      <c r="I664" t="s">
        <v>382</v>
      </c>
      <c r="J664" t="s">
        <v>383</v>
      </c>
      <c r="K664" t="s">
        <v>388</v>
      </c>
      <c r="L664" t="s">
        <v>44</v>
      </c>
      <c r="M664" t="s">
        <v>385</v>
      </c>
      <c r="N664" t="s">
        <v>907</v>
      </c>
      <c r="O664" t="s">
        <v>932</v>
      </c>
      <c r="P664" t="s">
        <v>71</v>
      </c>
    </row>
    <row r="665" spans="1:16">
      <c r="A665" t="s">
        <v>3524</v>
      </c>
      <c r="B665" t="s">
        <v>3517</v>
      </c>
      <c r="C665" t="s">
        <v>912</v>
      </c>
      <c r="D665">
        <v>61</v>
      </c>
      <c r="E665" t="s">
        <v>3518</v>
      </c>
      <c r="F665" t="s">
        <v>71</v>
      </c>
      <c r="G665" t="s">
        <v>1788</v>
      </c>
      <c r="H665" t="s">
        <v>320</v>
      </c>
      <c r="I665" t="s">
        <v>382</v>
      </c>
      <c r="J665" t="s">
        <v>383</v>
      </c>
      <c r="K665" t="s">
        <v>388</v>
      </c>
      <c r="L665" t="s">
        <v>44</v>
      </c>
      <c r="M665" t="s">
        <v>385</v>
      </c>
      <c r="N665" t="s">
        <v>907</v>
      </c>
      <c r="O665" t="s">
        <v>932</v>
      </c>
      <c r="P665" t="s">
        <v>71</v>
      </c>
    </row>
    <row r="666" spans="1:16">
      <c r="A666" t="s">
        <v>3959</v>
      </c>
      <c r="B666" t="s">
        <v>3960</v>
      </c>
      <c r="C666" t="s">
        <v>920</v>
      </c>
      <c r="D666">
        <v>58</v>
      </c>
      <c r="E666" t="s">
        <v>3961</v>
      </c>
      <c r="F666" t="s">
        <v>55</v>
      </c>
      <c r="G666" t="s">
        <v>3940</v>
      </c>
      <c r="H666" t="s">
        <v>320</v>
      </c>
      <c r="I666" t="s">
        <v>382</v>
      </c>
      <c r="J666" t="s">
        <v>383</v>
      </c>
      <c r="K666" t="s">
        <v>384</v>
      </c>
      <c r="L666" t="s">
        <v>43</v>
      </c>
      <c r="M666" t="s">
        <v>385</v>
      </c>
      <c r="N666" t="s">
        <v>907</v>
      </c>
      <c r="O666" t="s">
        <v>1003</v>
      </c>
      <c r="P666" t="s">
        <v>71</v>
      </c>
    </row>
    <row r="667" spans="1:16">
      <c r="A667" t="s">
        <v>3962</v>
      </c>
      <c r="B667" t="s">
        <v>3960</v>
      </c>
      <c r="C667" t="s">
        <v>956</v>
      </c>
      <c r="D667">
        <v>55</v>
      </c>
      <c r="E667" t="s">
        <v>3961</v>
      </c>
      <c r="F667" t="s">
        <v>55</v>
      </c>
      <c r="G667" t="s">
        <v>3940</v>
      </c>
      <c r="H667" t="s">
        <v>320</v>
      </c>
      <c r="I667" t="s">
        <v>382</v>
      </c>
      <c r="J667" t="s">
        <v>383</v>
      </c>
      <c r="K667" t="s">
        <v>384</v>
      </c>
      <c r="L667" t="s">
        <v>43</v>
      </c>
      <c r="M667" t="s">
        <v>385</v>
      </c>
      <c r="N667" t="s">
        <v>907</v>
      </c>
      <c r="O667" t="s">
        <v>1003</v>
      </c>
      <c r="P667" t="s">
        <v>71</v>
      </c>
    </row>
    <row r="668" spans="1:16">
      <c r="A668" t="s">
        <v>3963</v>
      </c>
      <c r="B668" t="s">
        <v>3960</v>
      </c>
      <c r="C668" t="s">
        <v>915</v>
      </c>
      <c r="D668">
        <v>56</v>
      </c>
      <c r="E668" t="s">
        <v>3961</v>
      </c>
      <c r="F668" t="s">
        <v>55</v>
      </c>
      <c r="G668" t="s">
        <v>3940</v>
      </c>
      <c r="H668" t="s">
        <v>320</v>
      </c>
      <c r="I668" t="s">
        <v>382</v>
      </c>
      <c r="J668" t="s">
        <v>383</v>
      </c>
      <c r="K668" t="s">
        <v>384</v>
      </c>
      <c r="L668" t="s">
        <v>43</v>
      </c>
      <c r="M668" t="s">
        <v>385</v>
      </c>
      <c r="N668" t="s">
        <v>907</v>
      </c>
      <c r="O668" t="s">
        <v>1003</v>
      </c>
      <c r="P668" t="s">
        <v>71</v>
      </c>
    </row>
    <row r="669" spans="1:16">
      <c r="A669" t="s">
        <v>3964</v>
      </c>
      <c r="B669" t="s">
        <v>3960</v>
      </c>
      <c r="C669" t="s">
        <v>904</v>
      </c>
      <c r="D669">
        <v>57</v>
      </c>
      <c r="E669" t="s">
        <v>3961</v>
      </c>
      <c r="F669" t="s">
        <v>55</v>
      </c>
      <c r="G669" t="s">
        <v>3940</v>
      </c>
      <c r="H669" t="s">
        <v>320</v>
      </c>
      <c r="I669" t="s">
        <v>382</v>
      </c>
      <c r="J669" t="s">
        <v>383</v>
      </c>
      <c r="K669" t="s">
        <v>384</v>
      </c>
      <c r="L669" t="s">
        <v>43</v>
      </c>
      <c r="M669" t="s">
        <v>385</v>
      </c>
      <c r="N669" t="s">
        <v>907</v>
      </c>
      <c r="O669" t="s">
        <v>1003</v>
      </c>
      <c r="P669" t="s">
        <v>71</v>
      </c>
    </row>
    <row r="670" spans="1:16">
      <c r="A670" t="s">
        <v>3965</v>
      </c>
      <c r="B670" t="s">
        <v>3960</v>
      </c>
      <c r="C670" t="s">
        <v>910</v>
      </c>
      <c r="D670">
        <v>59</v>
      </c>
      <c r="E670" t="s">
        <v>3961</v>
      </c>
      <c r="F670" t="s">
        <v>55</v>
      </c>
      <c r="G670" t="s">
        <v>3940</v>
      </c>
      <c r="H670" t="s">
        <v>320</v>
      </c>
      <c r="I670" t="s">
        <v>382</v>
      </c>
      <c r="J670" t="s">
        <v>383</v>
      </c>
      <c r="K670" t="s">
        <v>384</v>
      </c>
      <c r="L670" t="s">
        <v>43</v>
      </c>
      <c r="M670" t="s">
        <v>385</v>
      </c>
      <c r="N670" t="s">
        <v>907</v>
      </c>
      <c r="O670" t="s">
        <v>1003</v>
      </c>
      <c r="P670" t="s">
        <v>71</v>
      </c>
    </row>
    <row r="671" spans="1:16">
      <c r="A671" t="s">
        <v>3966</v>
      </c>
      <c r="B671" t="s">
        <v>3960</v>
      </c>
      <c r="C671" t="s">
        <v>922</v>
      </c>
      <c r="D671">
        <v>60</v>
      </c>
      <c r="E671" t="s">
        <v>3961</v>
      </c>
      <c r="F671" t="s">
        <v>55</v>
      </c>
      <c r="G671" t="s">
        <v>3940</v>
      </c>
      <c r="H671" t="s">
        <v>320</v>
      </c>
      <c r="I671" t="s">
        <v>382</v>
      </c>
      <c r="J671" t="s">
        <v>383</v>
      </c>
      <c r="K671" t="s">
        <v>384</v>
      </c>
      <c r="L671" t="s">
        <v>43</v>
      </c>
      <c r="M671" t="s">
        <v>385</v>
      </c>
      <c r="N671" t="s">
        <v>907</v>
      </c>
      <c r="O671" t="s">
        <v>1003</v>
      </c>
      <c r="P671" t="s">
        <v>71</v>
      </c>
    </row>
    <row r="672" spans="1:16">
      <c r="A672" t="s">
        <v>3967</v>
      </c>
      <c r="B672" t="s">
        <v>3960</v>
      </c>
      <c r="C672" t="s">
        <v>912</v>
      </c>
      <c r="D672">
        <v>61</v>
      </c>
      <c r="E672" t="s">
        <v>3961</v>
      </c>
      <c r="F672" t="s">
        <v>55</v>
      </c>
      <c r="G672" t="s">
        <v>3940</v>
      </c>
      <c r="H672" t="s">
        <v>320</v>
      </c>
      <c r="I672" t="s">
        <v>382</v>
      </c>
      <c r="J672" t="s">
        <v>383</v>
      </c>
      <c r="K672" t="s">
        <v>384</v>
      </c>
      <c r="L672" t="s">
        <v>43</v>
      </c>
      <c r="M672" t="s">
        <v>385</v>
      </c>
      <c r="N672" t="s">
        <v>907</v>
      </c>
      <c r="O672" t="s">
        <v>1003</v>
      </c>
      <c r="P672" t="s">
        <v>71</v>
      </c>
    </row>
    <row r="673" spans="1:17">
      <c r="A673" t="s">
        <v>3968</v>
      </c>
      <c r="B673" t="s">
        <v>3969</v>
      </c>
      <c r="C673" t="s">
        <v>920</v>
      </c>
      <c r="D673">
        <v>58</v>
      </c>
      <c r="E673" t="s">
        <v>3970</v>
      </c>
      <c r="F673" t="s">
        <v>63</v>
      </c>
      <c r="G673" t="s">
        <v>2200</v>
      </c>
      <c r="H673" t="s">
        <v>324</v>
      </c>
      <c r="I673" t="s">
        <v>382</v>
      </c>
      <c r="J673" t="s">
        <v>383</v>
      </c>
      <c r="K673" t="s">
        <v>384</v>
      </c>
      <c r="L673" t="s">
        <v>37</v>
      </c>
      <c r="M673" t="s">
        <v>385</v>
      </c>
      <c r="N673" t="s">
        <v>907</v>
      </c>
      <c r="O673" t="s">
        <v>937</v>
      </c>
      <c r="P673" t="s">
        <v>63</v>
      </c>
    </row>
    <row r="674" spans="1:17">
      <c r="A674" t="s">
        <v>4448</v>
      </c>
      <c r="B674" t="s">
        <v>4449</v>
      </c>
      <c r="C674" t="s">
        <v>956</v>
      </c>
      <c r="D674">
        <v>55</v>
      </c>
      <c r="E674" t="s">
        <v>3970</v>
      </c>
      <c r="F674" t="s">
        <v>71</v>
      </c>
      <c r="G674" t="s">
        <v>2200</v>
      </c>
      <c r="H674" t="s">
        <v>320</v>
      </c>
      <c r="I674" t="s">
        <v>382</v>
      </c>
      <c r="J674" t="s">
        <v>383</v>
      </c>
      <c r="K674" t="s">
        <v>384</v>
      </c>
      <c r="L674" t="s">
        <v>43</v>
      </c>
      <c r="M674" t="s">
        <v>385</v>
      </c>
      <c r="N674" t="s">
        <v>907</v>
      </c>
      <c r="O674" t="s">
        <v>932</v>
      </c>
      <c r="P674" t="s">
        <v>71</v>
      </c>
    </row>
    <row r="675" spans="1:17">
      <c r="A675" t="s">
        <v>4450</v>
      </c>
      <c r="B675" t="s">
        <v>4449</v>
      </c>
      <c r="C675" t="s">
        <v>915</v>
      </c>
      <c r="D675">
        <v>56</v>
      </c>
      <c r="E675" t="s">
        <v>3970</v>
      </c>
      <c r="F675" t="s">
        <v>71</v>
      </c>
      <c r="G675" t="s">
        <v>2200</v>
      </c>
      <c r="H675" t="s">
        <v>320</v>
      </c>
      <c r="I675" t="s">
        <v>382</v>
      </c>
      <c r="J675" t="s">
        <v>383</v>
      </c>
      <c r="K675" t="s">
        <v>384</v>
      </c>
      <c r="L675" t="s">
        <v>43</v>
      </c>
      <c r="M675" t="s">
        <v>385</v>
      </c>
      <c r="N675" t="s">
        <v>907</v>
      </c>
      <c r="O675" t="s">
        <v>932</v>
      </c>
      <c r="P675" t="s">
        <v>71</v>
      </c>
    </row>
    <row r="676" spans="1:17">
      <c r="A676" t="s">
        <v>4451</v>
      </c>
      <c r="B676" t="s">
        <v>4449</v>
      </c>
      <c r="C676" t="s">
        <v>904</v>
      </c>
      <c r="D676">
        <v>57</v>
      </c>
      <c r="E676" t="s">
        <v>3970</v>
      </c>
      <c r="F676" t="s">
        <v>71</v>
      </c>
      <c r="G676" t="s">
        <v>2200</v>
      </c>
      <c r="H676" t="s">
        <v>320</v>
      </c>
      <c r="I676" t="s">
        <v>382</v>
      </c>
      <c r="J676" t="s">
        <v>383</v>
      </c>
      <c r="K676" t="s">
        <v>384</v>
      </c>
      <c r="L676" t="s">
        <v>43</v>
      </c>
      <c r="M676" t="s">
        <v>385</v>
      </c>
      <c r="N676" t="s">
        <v>907</v>
      </c>
      <c r="O676" t="s">
        <v>932</v>
      </c>
      <c r="P676" t="s">
        <v>71</v>
      </c>
    </row>
    <row r="677" spans="1:17">
      <c r="A677" t="s">
        <v>4452</v>
      </c>
      <c r="B677" t="s">
        <v>4449</v>
      </c>
      <c r="C677" t="s">
        <v>920</v>
      </c>
      <c r="D677">
        <v>58</v>
      </c>
      <c r="E677" t="s">
        <v>3970</v>
      </c>
      <c r="F677" t="s">
        <v>71</v>
      </c>
      <c r="G677" t="s">
        <v>2200</v>
      </c>
      <c r="H677" t="s">
        <v>320</v>
      </c>
      <c r="I677" t="s">
        <v>382</v>
      </c>
      <c r="J677" t="s">
        <v>383</v>
      </c>
      <c r="K677" t="s">
        <v>384</v>
      </c>
      <c r="L677" t="s">
        <v>43</v>
      </c>
      <c r="M677" t="s">
        <v>385</v>
      </c>
      <c r="N677" t="s">
        <v>907</v>
      </c>
      <c r="O677" t="s">
        <v>932</v>
      </c>
      <c r="P677" t="s">
        <v>71</v>
      </c>
    </row>
    <row r="678" spans="1:17">
      <c r="A678" t="s">
        <v>4453</v>
      </c>
      <c r="B678" t="s">
        <v>4449</v>
      </c>
      <c r="C678" t="s">
        <v>910</v>
      </c>
      <c r="D678">
        <v>59</v>
      </c>
      <c r="E678" t="s">
        <v>3970</v>
      </c>
      <c r="F678" t="s">
        <v>71</v>
      </c>
      <c r="G678" t="s">
        <v>2200</v>
      </c>
      <c r="H678" t="s">
        <v>320</v>
      </c>
      <c r="I678" t="s">
        <v>382</v>
      </c>
      <c r="J678" t="s">
        <v>383</v>
      </c>
      <c r="K678" t="s">
        <v>384</v>
      </c>
      <c r="L678" t="s">
        <v>43</v>
      </c>
      <c r="M678" t="s">
        <v>385</v>
      </c>
      <c r="N678" t="s">
        <v>907</v>
      </c>
      <c r="O678" t="s">
        <v>932</v>
      </c>
      <c r="P678" t="s">
        <v>71</v>
      </c>
    </row>
    <row r="679" spans="1:17">
      <c r="A679" t="s">
        <v>4454</v>
      </c>
      <c r="B679" t="s">
        <v>4449</v>
      </c>
      <c r="C679" t="s">
        <v>922</v>
      </c>
      <c r="D679">
        <v>60</v>
      </c>
      <c r="E679" t="s">
        <v>3970</v>
      </c>
      <c r="F679" t="s">
        <v>71</v>
      </c>
      <c r="G679" t="s">
        <v>2200</v>
      </c>
      <c r="H679" t="s">
        <v>320</v>
      </c>
      <c r="I679" t="s">
        <v>382</v>
      </c>
      <c r="J679" t="s">
        <v>383</v>
      </c>
      <c r="K679" t="s">
        <v>384</v>
      </c>
      <c r="L679" t="s">
        <v>43</v>
      </c>
      <c r="M679" t="s">
        <v>385</v>
      </c>
      <c r="N679" t="s">
        <v>907</v>
      </c>
      <c r="O679" t="s">
        <v>932</v>
      </c>
      <c r="P679" t="s">
        <v>71</v>
      </c>
    </row>
    <row r="680" spans="1:17">
      <c r="A680" t="s">
        <v>5483</v>
      </c>
      <c r="B680" t="s">
        <v>5484</v>
      </c>
      <c r="C680" t="s">
        <v>910</v>
      </c>
      <c r="D680">
        <v>59</v>
      </c>
      <c r="E680" t="s">
        <v>4457</v>
      </c>
      <c r="F680" t="s">
        <v>209</v>
      </c>
      <c r="G680" t="s">
        <v>2835</v>
      </c>
      <c r="H680" t="s">
        <v>320</v>
      </c>
      <c r="I680" t="s">
        <v>382</v>
      </c>
      <c r="J680" t="s">
        <v>383</v>
      </c>
      <c r="K680" t="s">
        <v>384</v>
      </c>
      <c r="L680" t="s">
        <v>43</v>
      </c>
      <c r="M680" t="s">
        <v>385</v>
      </c>
      <c r="N680" t="s">
        <v>907</v>
      </c>
      <c r="O680" t="s">
        <v>1387</v>
      </c>
      <c r="P680" t="s">
        <v>209</v>
      </c>
    </row>
    <row r="681" spans="1:17">
      <c r="A681" t="s">
        <v>4455</v>
      </c>
      <c r="B681" t="s">
        <v>4456</v>
      </c>
      <c r="C681" t="s">
        <v>956</v>
      </c>
      <c r="D681">
        <v>55</v>
      </c>
      <c r="E681" t="s">
        <v>4457</v>
      </c>
      <c r="F681" t="s">
        <v>71</v>
      </c>
      <c r="G681" t="s">
        <v>2835</v>
      </c>
      <c r="H681" t="s">
        <v>320</v>
      </c>
      <c r="I681" t="s">
        <v>382</v>
      </c>
      <c r="J681" t="s">
        <v>383</v>
      </c>
      <c r="K681" t="s">
        <v>384</v>
      </c>
      <c r="L681" t="s">
        <v>43</v>
      </c>
      <c r="M681" t="s">
        <v>385</v>
      </c>
      <c r="N681" t="s">
        <v>907</v>
      </c>
      <c r="O681" t="s">
        <v>932</v>
      </c>
      <c r="P681" t="s">
        <v>71</v>
      </c>
    </row>
    <row r="682" spans="1:17">
      <c r="A682" t="s">
        <v>4458</v>
      </c>
      <c r="B682" t="s">
        <v>4456</v>
      </c>
      <c r="C682" t="s">
        <v>915</v>
      </c>
      <c r="D682">
        <v>56</v>
      </c>
      <c r="E682" t="s">
        <v>4457</v>
      </c>
      <c r="F682" t="s">
        <v>71</v>
      </c>
      <c r="G682" t="s">
        <v>2835</v>
      </c>
      <c r="H682" t="s">
        <v>320</v>
      </c>
      <c r="I682" t="s">
        <v>382</v>
      </c>
      <c r="J682" t="s">
        <v>383</v>
      </c>
      <c r="K682" t="s">
        <v>384</v>
      </c>
      <c r="L682" t="s">
        <v>43</v>
      </c>
      <c r="M682" t="s">
        <v>385</v>
      </c>
      <c r="N682" t="s">
        <v>907</v>
      </c>
      <c r="O682" t="s">
        <v>932</v>
      </c>
      <c r="P682" t="s">
        <v>71</v>
      </c>
    </row>
    <row r="683" spans="1:17">
      <c r="A683" t="s">
        <v>4459</v>
      </c>
      <c r="B683" t="s">
        <v>4456</v>
      </c>
      <c r="C683" t="s">
        <v>904</v>
      </c>
      <c r="D683">
        <v>57</v>
      </c>
      <c r="E683" t="s">
        <v>4457</v>
      </c>
      <c r="F683" t="s">
        <v>71</v>
      </c>
      <c r="G683" t="s">
        <v>2835</v>
      </c>
      <c r="H683" t="s">
        <v>320</v>
      </c>
      <c r="I683" t="s">
        <v>382</v>
      </c>
      <c r="J683" t="s">
        <v>383</v>
      </c>
      <c r="K683" t="s">
        <v>384</v>
      </c>
      <c r="L683" t="s">
        <v>43</v>
      </c>
      <c r="M683" t="s">
        <v>385</v>
      </c>
      <c r="N683" t="s">
        <v>907</v>
      </c>
      <c r="O683" t="s">
        <v>932</v>
      </c>
      <c r="P683" t="s">
        <v>71</v>
      </c>
    </row>
    <row r="684" spans="1:17">
      <c r="A684" t="s">
        <v>4460</v>
      </c>
      <c r="B684" t="s">
        <v>4456</v>
      </c>
      <c r="C684" t="s">
        <v>920</v>
      </c>
      <c r="D684">
        <v>58</v>
      </c>
      <c r="E684" t="s">
        <v>4457</v>
      </c>
      <c r="F684" t="s">
        <v>71</v>
      </c>
      <c r="G684" t="s">
        <v>2835</v>
      </c>
      <c r="H684" t="s">
        <v>320</v>
      </c>
      <c r="I684" t="s">
        <v>382</v>
      </c>
      <c r="J684" t="s">
        <v>383</v>
      </c>
      <c r="K684" t="s">
        <v>384</v>
      </c>
      <c r="L684" t="s">
        <v>43</v>
      </c>
      <c r="M684" t="s">
        <v>385</v>
      </c>
      <c r="N684" t="s">
        <v>907</v>
      </c>
      <c r="O684" t="s">
        <v>932</v>
      </c>
      <c r="P684" t="s">
        <v>71</v>
      </c>
    </row>
    <row r="685" spans="1:17">
      <c r="A685" t="s">
        <v>4461</v>
      </c>
      <c r="B685" t="s">
        <v>4456</v>
      </c>
      <c r="C685" t="s">
        <v>910</v>
      </c>
      <c r="D685">
        <v>59</v>
      </c>
      <c r="E685" t="s">
        <v>4457</v>
      </c>
      <c r="F685" t="s">
        <v>71</v>
      </c>
      <c r="G685" t="s">
        <v>2835</v>
      </c>
      <c r="H685" t="s">
        <v>320</v>
      </c>
      <c r="I685" t="s">
        <v>382</v>
      </c>
      <c r="J685" t="s">
        <v>383</v>
      </c>
      <c r="K685" t="s">
        <v>384</v>
      </c>
      <c r="L685" t="s">
        <v>43</v>
      </c>
      <c r="M685" t="s">
        <v>385</v>
      </c>
      <c r="N685" t="s">
        <v>907</v>
      </c>
      <c r="O685" t="s">
        <v>932</v>
      </c>
      <c r="P685" t="s">
        <v>71</v>
      </c>
    </row>
    <row r="686" spans="1:17">
      <c r="A686" t="s">
        <v>4462</v>
      </c>
      <c r="B686" t="s">
        <v>4456</v>
      </c>
      <c r="C686" t="s">
        <v>922</v>
      </c>
      <c r="D686">
        <v>60</v>
      </c>
      <c r="E686" t="s">
        <v>4457</v>
      </c>
      <c r="F686" t="s">
        <v>71</v>
      </c>
      <c r="G686" t="s">
        <v>2835</v>
      </c>
      <c r="H686" t="s">
        <v>320</v>
      </c>
      <c r="I686" t="s">
        <v>382</v>
      </c>
      <c r="J686" t="s">
        <v>383</v>
      </c>
      <c r="K686" t="s">
        <v>384</v>
      </c>
      <c r="L686" t="s">
        <v>43</v>
      </c>
      <c r="M686" t="s">
        <v>385</v>
      </c>
      <c r="N686" t="s">
        <v>907</v>
      </c>
      <c r="O686" t="s">
        <v>932</v>
      </c>
      <c r="P686" t="s">
        <v>71</v>
      </c>
    </row>
    <row r="687" spans="1:17">
      <c r="A687" t="s">
        <v>4463</v>
      </c>
      <c r="B687" t="s">
        <v>4456</v>
      </c>
      <c r="C687" t="s">
        <v>912</v>
      </c>
      <c r="D687">
        <v>61</v>
      </c>
      <c r="E687" t="s">
        <v>4457</v>
      </c>
      <c r="F687" t="s">
        <v>71</v>
      </c>
      <c r="G687" t="s">
        <v>2835</v>
      </c>
      <c r="H687" t="s">
        <v>320</v>
      </c>
      <c r="I687" t="s">
        <v>382</v>
      </c>
      <c r="J687" t="s">
        <v>383</v>
      </c>
      <c r="K687" t="s">
        <v>384</v>
      </c>
      <c r="L687" t="s">
        <v>43</v>
      </c>
      <c r="M687" t="s">
        <v>385</v>
      </c>
      <c r="N687" t="s">
        <v>907</v>
      </c>
      <c r="O687" t="s">
        <v>932</v>
      </c>
      <c r="P687" t="s">
        <v>71</v>
      </c>
    </row>
    <row r="688" spans="1:17">
      <c r="A688" t="s">
        <v>7467</v>
      </c>
      <c r="B688" t="s">
        <v>7468</v>
      </c>
      <c r="C688" t="s">
        <v>1046</v>
      </c>
      <c r="D688">
        <v>62</v>
      </c>
      <c r="E688" t="s">
        <v>7469</v>
      </c>
      <c r="F688" t="s">
        <v>209</v>
      </c>
      <c r="G688" t="s">
        <v>2835</v>
      </c>
      <c r="H688" t="s">
        <v>320</v>
      </c>
      <c r="I688" t="s">
        <v>382</v>
      </c>
      <c r="J688" t="s">
        <v>383</v>
      </c>
      <c r="K688" t="s">
        <v>384</v>
      </c>
      <c r="L688" t="s">
        <v>37</v>
      </c>
      <c r="M688" t="s">
        <v>385</v>
      </c>
      <c r="N688" t="s">
        <v>907</v>
      </c>
      <c r="O688" t="s">
        <v>1387</v>
      </c>
      <c r="P688" t="s">
        <v>209</v>
      </c>
      <c r="Q688" t="s">
        <v>8505</v>
      </c>
    </row>
    <row r="689" spans="1:17">
      <c r="A689" t="s">
        <v>7470</v>
      </c>
      <c r="B689" t="s">
        <v>7468</v>
      </c>
      <c r="C689" t="s">
        <v>956</v>
      </c>
      <c r="D689">
        <v>55</v>
      </c>
      <c r="E689" t="s">
        <v>7469</v>
      </c>
      <c r="F689" t="s">
        <v>209</v>
      </c>
      <c r="G689" t="s">
        <v>2835</v>
      </c>
      <c r="H689" t="s">
        <v>320</v>
      </c>
      <c r="I689" t="s">
        <v>382</v>
      </c>
      <c r="J689" t="s">
        <v>383</v>
      </c>
      <c r="K689" t="s">
        <v>384</v>
      </c>
      <c r="L689" t="s">
        <v>37</v>
      </c>
      <c r="M689" t="s">
        <v>385</v>
      </c>
      <c r="N689" t="s">
        <v>907</v>
      </c>
      <c r="O689" t="s">
        <v>1387</v>
      </c>
      <c r="P689" t="s">
        <v>209</v>
      </c>
      <c r="Q689" t="s">
        <v>8505</v>
      </c>
    </row>
    <row r="690" spans="1:17">
      <c r="A690" t="s">
        <v>7471</v>
      </c>
      <c r="B690" t="s">
        <v>7468</v>
      </c>
      <c r="C690" t="s">
        <v>915</v>
      </c>
      <c r="D690">
        <v>56</v>
      </c>
      <c r="E690" t="s">
        <v>7469</v>
      </c>
      <c r="F690" t="s">
        <v>209</v>
      </c>
      <c r="G690" t="s">
        <v>2835</v>
      </c>
      <c r="H690" t="s">
        <v>320</v>
      </c>
      <c r="I690" t="s">
        <v>382</v>
      </c>
      <c r="J690" t="s">
        <v>383</v>
      </c>
      <c r="K690" t="s">
        <v>384</v>
      </c>
      <c r="L690" t="s">
        <v>37</v>
      </c>
      <c r="M690" t="s">
        <v>385</v>
      </c>
      <c r="N690" t="s">
        <v>907</v>
      </c>
      <c r="O690" t="s">
        <v>1387</v>
      </c>
      <c r="P690" t="s">
        <v>209</v>
      </c>
      <c r="Q690" t="s">
        <v>8505</v>
      </c>
    </row>
    <row r="691" spans="1:17">
      <c r="A691" t="s">
        <v>7472</v>
      </c>
      <c r="B691" t="s">
        <v>7468</v>
      </c>
      <c r="C691" t="s">
        <v>910</v>
      </c>
      <c r="D691">
        <v>59</v>
      </c>
      <c r="E691" t="s">
        <v>7469</v>
      </c>
      <c r="F691" t="s">
        <v>209</v>
      </c>
      <c r="G691" t="s">
        <v>2835</v>
      </c>
      <c r="H691" t="s">
        <v>320</v>
      </c>
      <c r="I691" t="s">
        <v>382</v>
      </c>
      <c r="J691" t="s">
        <v>383</v>
      </c>
      <c r="K691" t="s">
        <v>384</v>
      </c>
      <c r="L691" t="s">
        <v>37</v>
      </c>
      <c r="M691" t="s">
        <v>385</v>
      </c>
      <c r="N691" t="s">
        <v>907</v>
      </c>
      <c r="O691" t="s">
        <v>1387</v>
      </c>
      <c r="P691" t="s">
        <v>209</v>
      </c>
      <c r="Q691" t="s">
        <v>8505</v>
      </c>
    </row>
    <row r="692" spans="1:17">
      <c r="A692" t="s">
        <v>7473</v>
      </c>
      <c r="B692" t="s">
        <v>7468</v>
      </c>
      <c r="C692" t="s">
        <v>904</v>
      </c>
      <c r="D692">
        <v>57</v>
      </c>
      <c r="E692" t="s">
        <v>7469</v>
      </c>
      <c r="F692" t="s">
        <v>209</v>
      </c>
      <c r="G692" t="s">
        <v>2835</v>
      </c>
      <c r="H692" t="s">
        <v>320</v>
      </c>
      <c r="I692" t="s">
        <v>382</v>
      </c>
      <c r="J692" t="s">
        <v>383</v>
      </c>
      <c r="K692" t="s">
        <v>384</v>
      </c>
      <c r="L692" t="s">
        <v>37</v>
      </c>
      <c r="M692" t="s">
        <v>385</v>
      </c>
      <c r="N692" t="s">
        <v>907</v>
      </c>
      <c r="O692" t="s">
        <v>1387</v>
      </c>
      <c r="P692" t="s">
        <v>209</v>
      </c>
      <c r="Q692" t="s">
        <v>8505</v>
      </c>
    </row>
    <row r="693" spans="1:17">
      <c r="A693" t="s">
        <v>7474</v>
      </c>
      <c r="B693" t="s">
        <v>7468</v>
      </c>
      <c r="C693" t="s">
        <v>920</v>
      </c>
      <c r="D693">
        <v>58</v>
      </c>
      <c r="E693" t="s">
        <v>7469</v>
      </c>
      <c r="F693" t="s">
        <v>209</v>
      </c>
      <c r="G693" t="s">
        <v>2835</v>
      </c>
      <c r="H693" t="s">
        <v>320</v>
      </c>
      <c r="I693" t="s">
        <v>382</v>
      </c>
      <c r="J693" t="s">
        <v>383</v>
      </c>
      <c r="K693" t="s">
        <v>384</v>
      </c>
      <c r="L693" t="s">
        <v>37</v>
      </c>
      <c r="M693" t="s">
        <v>385</v>
      </c>
      <c r="N693" t="s">
        <v>907</v>
      </c>
      <c r="O693" t="s">
        <v>1387</v>
      </c>
      <c r="P693" t="s">
        <v>209</v>
      </c>
      <c r="Q693" t="s">
        <v>8505</v>
      </c>
    </row>
    <row r="694" spans="1:17">
      <c r="A694" t="s">
        <v>7475</v>
      </c>
      <c r="B694" t="s">
        <v>7468</v>
      </c>
      <c r="C694" t="s">
        <v>922</v>
      </c>
      <c r="D694">
        <v>60</v>
      </c>
      <c r="E694" t="s">
        <v>7469</v>
      </c>
      <c r="F694" t="s">
        <v>209</v>
      </c>
      <c r="G694" t="s">
        <v>2835</v>
      </c>
      <c r="H694" t="s">
        <v>320</v>
      </c>
      <c r="I694" t="s">
        <v>382</v>
      </c>
      <c r="J694" t="s">
        <v>383</v>
      </c>
      <c r="K694" t="s">
        <v>384</v>
      </c>
      <c r="L694" t="s">
        <v>37</v>
      </c>
      <c r="M694" t="s">
        <v>385</v>
      </c>
      <c r="N694" t="s">
        <v>907</v>
      </c>
      <c r="O694" t="s">
        <v>1387</v>
      </c>
      <c r="P694" t="s">
        <v>209</v>
      </c>
      <c r="Q694" t="s">
        <v>8505</v>
      </c>
    </row>
    <row r="695" spans="1:17">
      <c r="A695" t="s">
        <v>7476</v>
      </c>
      <c r="B695" t="s">
        <v>7468</v>
      </c>
      <c r="C695" t="s">
        <v>912</v>
      </c>
      <c r="D695">
        <v>61</v>
      </c>
      <c r="E695" t="s">
        <v>7469</v>
      </c>
      <c r="F695" t="s">
        <v>209</v>
      </c>
      <c r="G695" t="s">
        <v>2835</v>
      </c>
      <c r="H695" t="s">
        <v>320</v>
      </c>
      <c r="I695" t="s">
        <v>382</v>
      </c>
      <c r="J695" t="s">
        <v>383</v>
      </c>
      <c r="K695" t="s">
        <v>384</v>
      </c>
      <c r="L695" t="s">
        <v>37</v>
      </c>
      <c r="M695" t="s">
        <v>385</v>
      </c>
      <c r="N695" t="s">
        <v>907</v>
      </c>
      <c r="O695" t="s">
        <v>1387</v>
      </c>
      <c r="P695" t="s">
        <v>209</v>
      </c>
      <c r="Q695" t="s">
        <v>8505</v>
      </c>
    </row>
    <row r="696" spans="1:17">
      <c r="A696" t="s">
        <v>7477</v>
      </c>
      <c r="B696" t="s">
        <v>7478</v>
      </c>
      <c r="C696" t="s">
        <v>920</v>
      </c>
      <c r="D696">
        <v>58</v>
      </c>
      <c r="E696" t="s">
        <v>7479</v>
      </c>
      <c r="F696" t="s">
        <v>60</v>
      </c>
      <c r="G696" t="s">
        <v>1021</v>
      </c>
      <c r="H696" t="s">
        <v>320</v>
      </c>
      <c r="I696" t="s">
        <v>382</v>
      </c>
      <c r="J696" t="s">
        <v>383</v>
      </c>
      <c r="K696" t="s">
        <v>384</v>
      </c>
      <c r="L696" t="s">
        <v>37</v>
      </c>
      <c r="M696" t="s">
        <v>385</v>
      </c>
      <c r="N696" t="s">
        <v>907</v>
      </c>
      <c r="O696" t="s">
        <v>990</v>
      </c>
      <c r="P696" t="s">
        <v>60</v>
      </c>
      <c r="Q696" t="s">
        <v>8505</v>
      </c>
    </row>
    <row r="697" spans="1:17">
      <c r="A697" t="s">
        <v>948</v>
      </c>
      <c r="B697" t="s">
        <v>949</v>
      </c>
      <c r="C697" t="s">
        <v>904</v>
      </c>
      <c r="D697">
        <v>57</v>
      </c>
      <c r="E697" t="s">
        <v>950</v>
      </c>
      <c r="F697" t="s">
        <v>63</v>
      </c>
      <c r="G697" t="s">
        <v>951</v>
      </c>
      <c r="H697" t="s">
        <v>324</v>
      </c>
      <c r="I697" t="s">
        <v>382</v>
      </c>
      <c r="J697" t="s">
        <v>383</v>
      </c>
      <c r="K697" t="s">
        <v>384</v>
      </c>
      <c r="L697" t="s">
        <v>43</v>
      </c>
      <c r="M697" t="s">
        <v>385</v>
      </c>
      <c r="N697" t="s">
        <v>907</v>
      </c>
      <c r="O697" t="s">
        <v>937</v>
      </c>
      <c r="P697" t="s">
        <v>63</v>
      </c>
    </row>
    <row r="698" spans="1:17">
      <c r="A698" t="s">
        <v>952</v>
      </c>
      <c r="B698" t="s">
        <v>949</v>
      </c>
      <c r="C698" t="s">
        <v>910</v>
      </c>
      <c r="D698">
        <v>59</v>
      </c>
      <c r="E698" t="s">
        <v>950</v>
      </c>
      <c r="F698" t="s">
        <v>63</v>
      </c>
      <c r="G698" t="s">
        <v>951</v>
      </c>
      <c r="H698" t="s">
        <v>324</v>
      </c>
      <c r="I698" t="s">
        <v>382</v>
      </c>
      <c r="J698" t="s">
        <v>383</v>
      </c>
      <c r="K698" t="s">
        <v>384</v>
      </c>
      <c r="L698" t="s">
        <v>43</v>
      </c>
      <c r="M698" t="s">
        <v>385</v>
      </c>
      <c r="N698" t="s">
        <v>907</v>
      </c>
      <c r="O698" t="s">
        <v>937</v>
      </c>
      <c r="P698" t="s">
        <v>63</v>
      </c>
    </row>
    <row r="699" spans="1:17">
      <c r="A699" t="s">
        <v>953</v>
      </c>
      <c r="B699" t="s">
        <v>949</v>
      </c>
      <c r="C699" t="s">
        <v>912</v>
      </c>
      <c r="D699">
        <v>61</v>
      </c>
      <c r="E699" t="s">
        <v>950</v>
      </c>
      <c r="F699" t="s">
        <v>63</v>
      </c>
      <c r="G699" t="s">
        <v>951</v>
      </c>
      <c r="H699" t="s">
        <v>324</v>
      </c>
      <c r="I699" t="s">
        <v>382</v>
      </c>
      <c r="J699" t="s">
        <v>383</v>
      </c>
      <c r="K699" t="s">
        <v>384</v>
      </c>
      <c r="L699" t="s">
        <v>43</v>
      </c>
      <c r="M699" t="s">
        <v>385</v>
      </c>
      <c r="N699" t="s">
        <v>907</v>
      </c>
      <c r="O699" t="s">
        <v>937</v>
      </c>
      <c r="P699" t="s">
        <v>63</v>
      </c>
    </row>
    <row r="700" spans="1:17">
      <c r="A700" t="s">
        <v>954</v>
      </c>
      <c r="B700" t="s">
        <v>949</v>
      </c>
      <c r="C700" t="s">
        <v>920</v>
      </c>
      <c r="D700">
        <v>58</v>
      </c>
      <c r="E700" t="s">
        <v>950</v>
      </c>
      <c r="F700" t="s">
        <v>63</v>
      </c>
      <c r="G700" t="s">
        <v>951</v>
      </c>
      <c r="H700" t="s">
        <v>324</v>
      </c>
      <c r="I700" t="s">
        <v>382</v>
      </c>
      <c r="J700" t="s">
        <v>383</v>
      </c>
      <c r="K700" t="s">
        <v>384</v>
      </c>
      <c r="L700" t="s">
        <v>43</v>
      </c>
      <c r="M700" t="s">
        <v>385</v>
      </c>
      <c r="N700" t="s">
        <v>907</v>
      </c>
      <c r="O700" t="s">
        <v>937</v>
      </c>
      <c r="P700" t="s">
        <v>63</v>
      </c>
    </row>
    <row r="701" spans="1:17">
      <c r="A701" t="s">
        <v>955</v>
      </c>
      <c r="B701" t="s">
        <v>949</v>
      </c>
      <c r="C701" t="s">
        <v>956</v>
      </c>
      <c r="D701">
        <v>55</v>
      </c>
      <c r="E701" t="s">
        <v>950</v>
      </c>
      <c r="F701" t="s">
        <v>63</v>
      </c>
      <c r="G701" t="s">
        <v>951</v>
      </c>
      <c r="H701" t="s">
        <v>324</v>
      </c>
      <c r="I701" t="s">
        <v>382</v>
      </c>
      <c r="J701" t="s">
        <v>383</v>
      </c>
      <c r="K701" t="s">
        <v>384</v>
      </c>
      <c r="L701" t="s">
        <v>43</v>
      </c>
      <c r="M701" t="s">
        <v>385</v>
      </c>
      <c r="N701" t="s">
        <v>907</v>
      </c>
      <c r="O701" t="s">
        <v>937</v>
      </c>
      <c r="P701" t="s">
        <v>63</v>
      </c>
    </row>
    <row r="702" spans="1:17">
      <c r="A702" t="s">
        <v>8059</v>
      </c>
      <c r="B702" t="s">
        <v>8060</v>
      </c>
      <c r="C702" t="s">
        <v>956</v>
      </c>
      <c r="D702">
        <v>55</v>
      </c>
      <c r="E702" t="s">
        <v>950</v>
      </c>
      <c r="F702" t="s">
        <v>91</v>
      </c>
      <c r="G702" t="s">
        <v>951</v>
      </c>
      <c r="H702" t="s">
        <v>324</v>
      </c>
      <c r="I702" t="s">
        <v>382</v>
      </c>
      <c r="J702" t="s">
        <v>383</v>
      </c>
      <c r="K702" t="s">
        <v>384</v>
      </c>
      <c r="L702" t="s">
        <v>43</v>
      </c>
      <c r="M702" t="s">
        <v>385</v>
      </c>
      <c r="N702" t="s">
        <v>907</v>
      </c>
      <c r="O702" t="s">
        <v>932</v>
      </c>
      <c r="P702" t="s">
        <v>91</v>
      </c>
    </row>
    <row r="703" spans="1:17">
      <c r="A703" t="s">
        <v>8061</v>
      </c>
      <c r="B703" t="s">
        <v>8060</v>
      </c>
      <c r="C703" t="s">
        <v>915</v>
      </c>
      <c r="D703">
        <v>56</v>
      </c>
      <c r="E703" t="s">
        <v>950</v>
      </c>
      <c r="F703" t="s">
        <v>91</v>
      </c>
      <c r="G703" t="s">
        <v>951</v>
      </c>
      <c r="H703" t="s">
        <v>324</v>
      </c>
      <c r="I703" t="s">
        <v>382</v>
      </c>
      <c r="J703" t="s">
        <v>383</v>
      </c>
      <c r="K703" t="s">
        <v>384</v>
      </c>
      <c r="L703" t="s">
        <v>43</v>
      </c>
      <c r="M703" t="s">
        <v>385</v>
      </c>
      <c r="N703" t="s">
        <v>907</v>
      </c>
      <c r="O703" t="s">
        <v>932</v>
      </c>
      <c r="P703" t="s">
        <v>91</v>
      </c>
    </row>
    <row r="704" spans="1:17">
      <c r="A704" t="s">
        <v>8062</v>
      </c>
      <c r="B704" t="s">
        <v>8060</v>
      </c>
      <c r="C704" t="s">
        <v>904</v>
      </c>
      <c r="D704">
        <v>57</v>
      </c>
      <c r="E704" t="s">
        <v>950</v>
      </c>
      <c r="F704" t="s">
        <v>91</v>
      </c>
      <c r="G704" t="s">
        <v>951</v>
      </c>
      <c r="H704" t="s">
        <v>324</v>
      </c>
      <c r="I704" t="s">
        <v>382</v>
      </c>
      <c r="J704" t="s">
        <v>383</v>
      </c>
      <c r="K704" t="s">
        <v>384</v>
      </c>
      <c r="L704" t="s">
        <v>43</v>
      </c>
      <c r="M704" t="s">
        <v>385</v>
      </c>
      <c r="N704" t="s">
        <v>907</v>
      </c>
      <c r="O704" t="s">
        <v>932</v>
      </c>
      <c r="P704" t="s">
        <v>91</v>
      </c>
    </row>
    <row r="705" spans="1:16">
      <c r="A705" t="s">
        <v>8063</v>
      </c>
      <c r="B705" t="s">
        <v>8060</v>
      </c>
      <c r="C705" t="s">
        <v>920</v>
      </c>
      <c r="D705">
        <v>58</v>
      </c>
      <c r="E705" t="s">
        <v>950</v>
      </c>
      <c r="F705" t="s">
        <v>91</v>
      </c>
      <c r="G705" t="s">
        <v>951</v>
      </c>
      <c r="H705" t="s">
        <v>324</v>
      </c>
      <c r="I705" t="s">
        <v>382</v>
      </c>
      <c r="J705" t="s">
        <v>383</v>
      </c>
      <c r="K705" t="s">
        <v>384</v>
      </c>
      <c r="L705" t="s">
        <v>43</v>
      </c>
      <c r="M705" t="s">
        <v>385</v>
      </c>
      <c r="N705" t="s">
        <v>907</v>
      </c>
      <c r="O705" t="s">
        <v>932</v>
      </c>
      <c r="P705" t="s">
        <v>91</v>
      </c>
    </row>
    <row r="706" spans="1:16">
      <c r="A706" t="s">
        <v>8064</v>
      </c>
      <c r="B706" t="s">
        <v>8060</v>
      </c>
      <c r="C706" t="s">
        <v>922</v>
      </c>
      <c r="D706">
        <v>60</v>
      </c>
      <c r="E706" t="s">
        <v>950</v>
      </c>
      <c r="F706" t="s">
        <v>91</v>
      </c>
      <c r="G706" t="s">
        <v>951</v>
      </c>
      <c r="H706" t="s">
        <v>324</v>
      </c>
      <c r="I706" t="s">
        <v>382</v>
      </c>
      <c r="J706" t="s">
        <v>383</v>
      </c>
      <c r="K706" t="s">
        <v>384</v>
      </c>
      <c r="L706" t="s">
        <v>43</v>
      </c>
      <c r="M706" t="s">
        <v>385</v>
      </c>
      <c r="N706" t="s">
        <v>907</v>
      </c>
      <c r="O706" t="s">
        <v>932</v>
      </c>
      <c r="P706" t="s">
        <v>91</v>
      </c>
    </row>
    <row r="707" spans="1:16">
      <c r="A707" t="s">
        <v>8065</v>
      </c>
      <c r="B707" t="s">
        <v>8060</v>
      </c>
      <c r="C707" t="s">
        <v>912</v>
      </c>
      <c r="D707">
        <v>61</v>
      </c>
      <c r="E707" t="s">
        <v>950</v>
      </c>
      <c r="F707" t="s">
        <v>91</v>
      </c>
      <c r="G707" t="s">
        <v>951</v>
      </c>
      <c r="H707" t="s">
        <v>324</v>
      </c>
      <c r="I707" t="s">
        <v>382</v>
      </c>
      <c r="J707" t="s">
        <v>383</v>
      </c>
      <c r="K707" t="s">
        <v>384</v>
      </c>
      <c r="L707" t="s">
        <v>43</v>
      </c>
      <c r="M707" t="s">
        <v>385</v>
      </c>
      <c r="N707" t="s">
        <v>907</v>
      </c>
      <c r="O707" t="s">
        <v>932</v>
      </c>
      <c r="P707" t="s">
        <v>91</v>
      </c>
    </row>
    <row r="708" spans="1:16">
      <c r="A708" t="s">
        <v>8066</v>
      </c>
      <c r="B708" t="s">
        <v>8060</v>
      </c>
      <c r="C708" t="s">
        <v>910</v>
      </c>
      <c r="D708">
        <v>59</v>
      </c>
      <c r="E708" t="s">
        <v>950</v>
      </c>
      <c r="F708" t="s">
        <v>91</v>
      </c>
      <c r="G708" t="s">
        <v>951</v>
      </c>
      <c r="H708" t="s">
        <v>324</v>
      </c>
      <c r="I708" t="s">
        <v>382</v>
      </c>
      <c r="J708" t="s">
        <v>383</v>
      </c>
      <c r="K708" t="s">
        <v>384</v>
      </c>
      <c r="L708" t="s">
        <v>43</v>
      </c>
      <c r="M708" t="s">
        <v>385</v>
      </c>
      <c r="N708" t="s">
        <v>907</v>
      </c>
      <c r="O708" t="s">
        <v>932</v>
      </c>
      <c r="P708" t="s">
        <v>91</v>
      </c>
    </row>
    <row r="709" spans="1:16">
      <c r="A709" t="s">
        <v>2112</v>
      </c>
      <c r="B709" t="s">
        <v>2113</v>
      </c>
      <c r="C709" t="s">
        <v>956</v>
      </c>
      <c r="D709">
        <v>55</v>
      </c>
      <c r="E709" t="s">
        <v>950</v>
      </c>
      <c r="F709" t="s">
        <v>83</v>
      </c>
      <c r="G709" t="s">
        <v>951</v>
      </c>
      <c r="H709" t="s">
        <v>324</v>
      </c>
      <c r="I709" t="s">
        <v>382</v>
      </c>
      <c r="J709" t="s">
        <v>383</v>
      </c>
      <c r="K709" t="s">
        <v>384</v>
      </c>
      <c r="L709" t="s">
        <v>43</v>
      </c>
      <c r="M709" t="s">
        <v>385</v>
      </c>
      <c r="N709" t="s">
        <v>907</v>
      </c>
      <c r="O709" t="s">
        <v>917</v>
      </c>
      <c r="P709" t="s">
        <v>83</v>
      </c>
    </row>
    <row r="710" spans="1:16">
      <c r="A710" t="s">
        <v>2114</v>
      </c>
      <c r="B710" t="s">
        <v>2113</v>
      </c>
      <c r="C710" t="s">
        <v>904</v>
      </c>
      <c r="D710">
        <v>57</v>
      </c>
      <c r="E710" t="s">
        <v>950</v>
      </c>
      <c r="F710" t="s">
        <v>83</v>
      </c>
      <c r="G710" t="s">
        <v>951</v>
      </c>
      <c r="H710" t="s">
        <v>324</v>
      </c>
      <c r="I710" t="s">
        <v>382</v>
      </c>
      <c r="J710" t="s">
        <v>383</v>
      </c>
      <c r="K710" t="s">
        <v>384</v>
      </c>
      <c r="L710" t="s">
        <v>43</v>
      </c>
      <c r="M710" t="s">
        <v>385</v>
      </c>
      <c r="N710" t="s">
        <v>907</v>
      </c>
      <c r="O710" t="s">
        <v>917</v>
      </c>
      <c r="P710" t="s">
        <v>83</v>
      </c>
    </row>
    <row r="711" spans="1:16">
      <c r="A711" t="s">
        <v>2115</v>
      </c>
      <c r="B711" t="s">
        <v>2113</v>
      </c>
      <c r="C711" t="s">
        <v>910</v>
      </c>
      <c r="D711">
        <v>59</v>
      </c>
      <c r="E711" t="s">
        <v>950</v>
      </c>
      <c r="F711" t="s">
        <v>83</v>
      </c>
      <c r="G711" t="s">
        <v>951</v>
      </c>
      <c r="H711" t="s">
        <v>324</v>
      </c>
      <c r="I711" t="s">
        <v>382</v>
      </c>
      <c r="J711" t="s">
        <v>383</v>
      </c>
      <c r="K711" t="s">
        <v>384</v>
      </c>
      <c r="L711" t="s">
        <v>43</v>
      </c>
      <c r="M711" t="s">
        <v>385</v>
      </c>
      <c r="N711" t="s">
        <v>907</v>
      </c>
      <c r="O711" t="s">
        <v>917</v>
      </c>
      <c r="P711" t="s">
        <v>83</v>
      </c>
    </row>
    <row r="712" spans="1:16">
      <c r="A712" t="s">
        <v>2116</v>
      </c>
      <c r="B712" t="s">
        <v>2113</v>
      </c>
      <c r="C712" t="s">
        <v>912</v>
      </c>
      <c r="D712">
        <v>61</v>
      </c>
      <c r="E712" t="s">
        <v>950</v>
      </c>
      <c r="F712" t="s">
        <v>83</v>
      </c>
      <c r="G712" t="s">
        <v>951</v>
      </c>
      <c r="H712" t="s">
        <v>324</v>
      </c>
      <c r="I712" t="s">
        <v>382</v>
      </c>
      <c r="J712" t="s">
        <v>383</v>
      </c>
      <c r="K712" t="s">
        <v>384</v>
      </c>
      <c r="L712" t="s">
        <v>43</v>
      </c>
      <c r="M712" t="s">
        <v>385</v>
      </c>
      <c r="N712" t="s">
        <v>907</v>
      </c>
      <c r="O712" t="s">
        <v>917</v>
      </c>
      <c r="P712" t="s">
        <v>83</v>
      </c>
    </row>
    <row r="713" spans="1:16">
      <c r="A713" t="s">
        <v>2117</v>
      </c>
      <c r="B713" t="s">
        <v>2113</v>
      </c>
      <c r="C713" t="s">
        <v>915</v>
      </c>
      <c r="D713">
        <v>56</v>
      </c>
      <c r="E713" t="s">
        <v>950</v>
      </c>
      <c r="F713" t="s">
        <v>83</v>
      </c>
      <c r="G713" t="s">
        <v>951</v>
      </c>
      <c r="H713" t="s">
        <v>324</v>
      </c>
      <c r="I713" t="s">
        <v>382</v>
      </c>
      <c r="J713" t="s">
        <v>383</v>
      </c>
      <c r="K713" t="s">
        <v>384</v>
      </c>
      <c r="L713" t="s">
        <v>43</v>
      </c>
      <c r="M713" t="s">
        <v>385</v>
      </c>
      <c r="N713" t="s">
        <v>907</v>
      </c>
      <c r="O713" t="s">
        <v>917</v>
      </c>
      <c r="P713" t="s">
        <v>83</v>
      </c>
    </row>
    <row r="714" spans="1:16">
      <c r="A714" t="s">
        <v>2118</v>
      </c>
      <c r="B714" t="s">
        <v>2113</v>
      </c>
      <c r="C714" t="s">
        <v>922</v>
      </c>
      <c r="D714">
        <v>60</v>
      </c>
      <c r="E714" t="s">
        <v>950</v>
      </c>
      <c r="F714" t="s">
        <v>83</v>
      </c>
      <c r="G714" t="s">
        <v>951</v>
      </c>
      <c r="H714" t="s">
        <v>324</v>
      </c>
      <c r="I714" t="s">
        <v>382</v>
      </c>
      <c r="J714" t="s">
        <v>383</v>
      </c>
      <c r="K714" t="s">
        <v>384</v>
      </c>
      <c r="L714" t="s">
        <v>43</v>
      </c>
      <c r="M714" t="s">
        <v>385</v>
      </c>
      <c r="N714" t="s">
        <v>907</v>
      </c>
      <c r="O714" t="s">
        <v>917</v>
      </c>
      <c r="P714" t="s">
        <v>83</v>
      </c>
    </row>
    <row r="715" spans="1:16">
      <c r="A715" t="s">
        <v>7236</v>
      </c>
      <c r="B715" t="s">
        <v>7237</v>
      </c>
      <c r="C715" t="s">
        <v>915</v>
      </c>
      <c r="D715">
        <v>56</v>
      </c>
      <c r="E715" t="s">
        <v>7238</v>
      </c>
      <c r="F715" t="s">
        <v>245</v>
      </c>
      <c r="G715" t="s">
        <v>1202</v>
      </c>
      <c r="H715" t="s">
        <v>320</v>
      </c>
      <c r="I715" t="s">
        <v>382</v>
      </c>
      <c r="J715" t="s">
        <v>383</v>
      </c>
      <c r="K715" t="s">
        <v>388</v>
      </c>
      <c r="L715" t="s">
        <v>44</v>
      </c>
      <c r="M715" t="s">
        <v>385</v>
      </c>
      <c r="N715" t="s">
        <v>907</v>
      </c>
      <c r="O715" t="s">
        <v>932</v>
      </c>
      <c r="P715" t="s">
        <v>83</v>
      </c>
    </row>
    <row r="716" spans="1:16">
      <c r="A716" t="s">
        <v>7239</v>
      </c>
      <c r="B716" t="s">
        <v>7237</v>
      </c>
      <c r="C716" t="s">
        <v>904</v>
      </c>
      <c r="D716">
        <v>57</v>
      </c>
      <c r="E716" t="s">
        <v>7238</v>
      </c>
      <c r="F716" t="s">
        <v>245</v>
      </c>
      <c r="G716" t="s">
        <v>1202</v>
      </c>
      <c r="H716" t="s">
        <v>320</v>
      </c>
      <c r="I716" t="s">
        <v>382</v>
      </c>
      <c r="J716" t="s">
        <v>383</v>
      </c>
      <c r="K716" t="s">
        <v>388</v>
      </c>
      <c r="L716" t="s">
        <v>44</v>
      </c>
      <c r="M716" t="s">
        <v>385</v>
      </c>
      <c r="N716" t="s">
        <v>907</v>
      </c>
      <c r="O716" t="s">
        <v>932</v>
      </c>
      <c r="P716" t="s">
        <v>83</v>
      </c>
    </row>
    <row r="717" spans="1:16">
      <c r="A717" t="s">
        <v>7240</v>
      </c>
      <c r="B717" t="s">
        <v>7237</v>
      </c>
      <c r="C717" t="s">
        <v>910</v>
      </c>
      <c r="D717">
        <v>59</v>
      </c>
      <c r="E717" t="s">
        <v>7238</v>
      </c>
      <c r="F717" t="s">
        <v>245</v>
      </c>
      <c r="G717" t="s">
        <v>1202</v>
      </c>
      <c r="H717" t="s">
        <v>320</v>
      </c>
      <c r="I717" t="s">
        <v>382</v>
      </c>
      <c r="J717" t="s">
        <v>383</v>
      </c>
      <c r="K717" t="s">
        <v>388</v>
      </c>
      <c r="L717" t="s">
        <v>44</v>
      </c>
      <c r="M717" t="s">
        <v>385</v>
      </c>
      <c r="N717" t="s">
        <v>907</v>
      </c>
      <c r="O717" t="s">
        <v>932</v>
      </c>
      <c r="P717" t="s">
        <v>83</v>
      </c>
    </row>
    <row r="718" spans="1:16">
      <c r="A718" t="s">
        <v>7241</v>
      </c>
      <c r="B718" t="s">
        <v>7237</v>
      </c>
      <c r="C718" t="s">
        <v>922</v>
      </c>
      <c r="D718">
        <v>60</v>
      </c>
      <c r="E718" t="s">
        <v>7238</v>
      </c>
      <c r="F718" t="s">
        <v>245</v>
      </c>
      <c r="G718" t="s">
        <v>1202</v>
      </c>
      <c r="H718" t="s">
        <v>320</v>
      </c>
      <c r="I718" t="s">
        <v>382</v>
      </c>
      <c r="J718" t="s">
        <v>383</v>
      </c>
      <c r="K718" t="s">
        <v>388</v>
      </c>
      <c r="L718" t="s">
        <v>44</v>
      </c>
      <c r="M718" t="s">
        <v>385</v>
      </c>
      <c r="N718" t="s">
        <v>907</v>
      </c>
      <c r="O718" t="s">
        <v>932</v>
      </c>
      <c r="P718" t="s">
        <v>83</v>
      </c>
    </row>
    <row r="719" spans="1:16">
      <c r="A719" t="s">
        <v>7242</v>
      </c>
      <c r="B719" t="s">
        <v>7237</v>
      </c>
      <c r="C719" t="s">
        <v>912</v>
      </c>
      <c r="D719">
        <v>61</v>
      </c>
      <c r="E719" t="s">
        <v>7238</v>
      </c>
      <c r="F719" t="s">
        <v>245</v>
      </c>
      <c r="G719" t="s">
        <v>1202</v>
      </c>
      <c r="H719" t="s">
        <v>320</v>
      </c>
      <c r="I719" t="s">
        <v>382</v>
      </c>
      <c r="J719" t="s">
        <v>383</v>
      </c>
      <c r="K719" t="s">
        <v>388</v>
      </c>
      <c r="L719" t="s">
        <v>44</v>
      </c>
      <c r="M719" t="s">
        <v>385</v>
      </c>
      <c r="N719" t="s">
        <v>907</v>
      </c>
      <c r="O719" t="s">
        <v>932</v>
      </c>
      <c r="P719" t="s">
        <v>83</v>
      </c>
    </row>
    <row r="720" spans="1:16">
      <c r="A720" t="s">
        <v>7243</v>
      </c>
      <c r="B720" t="s">
        <v>7237</v>
      </c>
      <c r="C720" t="s">
        <v>920</v>
      </c>
      <c r="D720">
        <v>58</v>
      </c>
      <c r="E720" t="s">
        <v>7238</v>
      </c>
      <c r="F720" t="s">
        <v>245</v>
      </c>
      <c r="G720" t="s">
        <v>1202</v>
      </c>
      <c r="H720" t="s">
        <v>320</v>
      </c>
      <c r="I720" t="s">
        <v>382</v>
      </c>
      <c r="J720" t="s">
        <v>383</v>
      </c>
      <c r="K720" t="s">
        <v>388</v>
      </c>
      <c r="L720" t="s">
        <v>44</v>
      </c>
      <c r="M720" t="s">
        <v>385</v>
      </c>
      <c r="N720" t="s">
        <v>907</v>
      </c>
      <c r="O720" t="s">
        <v>932</v>
      </c>
      <c r="P720" t="s">
        <v>83</v>
      </c>
    </row>
    <row r="721" spans="1:16">
      <c r="A721" t="s">
        <v>7244</v>
      </c>
      <c r="B721" t="s">
        <v>7245</v>
      </c>
      <c r="C721" t="s">
        <v>920</v>
      </c>
      <c r="D721">
        <v>58</v>
      </c>
      <c r="E721" t="s">
        <v>1201</v>
      </c>
      <c r="F721" t="s">
        <v>60</v>
      </c>
      <c r="G721" t="s">
        <v>1265</v>
      </c>
      <c r="H721" t="s">
        <v>320</v>
      </c>
      <c r="I721" t="s">
        <v>382</v>
      </c>
      <c r="J721" t="s">
        <v>383</v>
      </c>
      <c r="K721" t="s">
        <v>388</v>
      </c>
      <c r="L721" t="s">
        <v>44</v>
      </c>
      <c r="M721" t="s">
        <v>385</v>
      </c>
      <c r="N721" t="s">
        <v>907</v>
      </c>
      <c r="O721" t="s">
        <v>990</v>
      </c>
      <c r="P721" t="s">
        <v>60</v>
      </c>
    </row>
    <row r="722" spans="1:16">
      <c r="A722" t="s">
        <v>1199</v>
      </c>
      <c r="B722" t="s">
        <v>1200</v>
      </c>
      <c r="C722" t="s">
        <v>915</v>
      </c>
      <c r="D722">
        <v>56</v>
      </c>
      <c r="E722" t="s">
        <v>1201</v>
      </c>
      <c r="F722" t="s">
        <v>83</v>
      </c>
      <c r="G722" t="s">
        <v>1202</v>
      </c>
      <c r="H722" t="s">
        <v>320</v>
      </c>
      <c r="I722" t="s">
        <v>382</v>
      </c>
      <c r="J722" t="s">
        <v>383</v>
      </c>
      <c r="K722" t="s">
        <v>388</v>
      </c>
      <c r="L722" t="s">
        <v>44</v>
      </c>
      <c r="M722" t="s">
        <v>385</v>
      </c>
      <c r="N722" t="s">
        <v>907</v>
      </c>
      <c r="O722" t="s">
        <v>917</v>
      </c>
      <c r="P722" t="s">
        <v>83</v>
      </c>
    </row>
    <row r="723" spans="1:16">
      <c r="A723" t="s">
        <v>1203</v>
      </c>
      <c r="B723" t="s">
        <v>1200</v>
      </c>
      <c r="C723" t="s">
        <v>904</v>
      </c>
      <c r="D723">
        <v>57</v>
      </c>
      <c r="E723" t="s">
        <v>1201</v>
      </c>
      <c r="F723" t="s">
        <v>83</v>
      </c>
      <c r="G723" t="s">
        <v>1202</v>
      </c>
      <c r="H723" t="s">
        <v>320</v>
      </c>
      <c r="I723" t="s">
        <v>382</v>
      </c>
      <c r="J723" t="s">
        <v>383</v>
      </c>
      <c r="K723" t="s">
        <v>388</v>
      </c>
      <c r="L723" t="s">
        <v>44</v>
      </c>
      <c r="M723" t="s">
        <v>385</v>
      </c>
      <c r="N723" t="s">
        <v>907</v>
      </c>
      <c r="O723" t="s">
        <v>917</v>
      </c>
      <c r="P723" t="s">
        <v>83</v>
      </c>
    </row>
    <row r="724" spans="1:16">
      <c r="A724" t="s">
        <v>1204</v>
      </c>
      <c r="B724" t="s">
        <v>1200</v>
      </c>
      <c r="C724" t="s">
        <v>920</v>
      </c>
      <c r="D724">
        <v>58</v>
      </c>
      <c r="E724" t="s">
        <v>1201</v>
      </c>
      <c r="F724" t="s">
        <v>83</v>
      </c>
      <c r="G724" t="s">
        <v>1202</v>
      </c>
      <c r="H724" t="s">
        <v>320</v>
      </c>
      <c r="I724" t="s">
        <v>382</v>
      </c>
      <c r="J724" t="s">
        <v>383</v>
      </c>
      <c r="K724" t="s">
        <v>388</v>
      </c>
      <c r="L724" t="s">
        <v>44</v>
      </c>
      <c r="M724" t="s">
        <v>385</v>
      </c>
      <c r="N724" t="s">
        <v>907</v>
      </c>
      <c r="O724" t="s">
        <v>917</v>
      </c>
      <c r="P724" t="s">
        <v>83</v>
      </c>
    </row>
    <row r="725" spans="1:16">
      <c r="A725" t="s">
        <v>1205</v>
      </c>
      <c r="B725" t="s">
        <v>1200</v>
      </c>
      <c r="C725" t="s">
        <v>910</v>
      </c>
      <c r="D725">
        <v>59</v>
      </c>
      <c r="E725" t="s">
        <v>1201</v>
      </c>
      <c r="F725" t="s">
        <v>83</v>
      </c>
      <c r="G725" t="s">
        <v>1202</v>
      </c>
      <c r="H725" t="s">
        <v>320</v>
      </c>
      <c r="I725" t="s">
        <v>382</v>
      </c>
      <c r="J725" t="s">
        <v>383</v>
      </c>
      <c r="K725" t="s">
        <v>388</v>
      </c>
      <c r="L725" t="s">
        <v>44</v>
      </c>
      <c r="M725" t="s">
        <v>385</v>
      </c>
      <c r="N725" t="s">
        <v>907</v>
      </c>
      <c r="O725" t="s">
        <v>917</v>
      </c>
      <c r="P725" t="s">
        <v>83</v>
      </c>
    </row>
    <row r="726" spans="1:16">
      <c r="A726" t="s">
        <v>1206</v>
      </c>
      <c r="B726" t="s">
        <v>1200</v>
      </c>
      <c r="C726" t="s">
        <v>922</v>
      </c>
      <c r="D726">
        <v>60</v>
      </c>
      <c r="E726" t="s">
        <v>1201</v>
      </c>
      <c r="F726" t="s">
        <v>83</v>
      </c>
      <c r="G726" t="s">
        <v>1202</v>
      </c>
      <c r="H726" t="s">
        <v>320</v>
      </c>
      <c r="I726" t="s">
        <v>382</v>
      </c>
      <c r="J726" t="s">
        <v>383</v>
      </c>
      <c r="K726" t="s">
        <v>388</v>
      </c>
      <c r="L726" t="s">
        <v>44</v>
      </c>
      <c r="M726" t="s">
        <v>385</v>
      </c>
      <c r="N726" t="s">
        <v>907</v>
      </c>
      <c r="O726" t="s">
        <v>917</v>
      </c>
      <c r="P726" t="s">
        <v>83</v>
      </c>
    </row>
    <row r="727" spans="1:16">
      <c r="A727" t="s">
        <v>1207</v>
      </c>
      <c r="B727" t="s">
        <v>1200</v>
      </c>
      <c r="C727" t="s">
        <v>912</v>
      </c>
      <c r="D727">
        <v>61</v>
      </c>
      <c r="E727" t="s">
        <v>1201</v>
      </c>
      <c r="F727" t="s">
        <v>83</v>
      </c>
      <c r="G727" t="s">
        <v>1202</v>
      </c>
      <c r="H727" t="s">
        <v>320</v>
      </c>
      <c r="I727" t="s">
        <v>382</v>
      </c>
      <c r="J727" t="s">
        <v>383</v>
      </c>
      <c r="K727" t="s">
        <v>388</v>
      </c>
      <c r="L727" t="s">
        <v>44</v>
      </c>
      <c r="M727" t="s">
        <v>385</v>
      </c>
      <c r="N727" t="s">
        <v>907</v>
      </c>
      <c r="O727" t="s">
        <v>917</v>
      </c>
      <c r="P727" t="s">
        <v>83</v>
      </c>
    </row>
    <row r="728" spans="1:16">
      <c r="A728" t="s">
        <v>7246</v>
      </c>
      <c r="B728" t="s">
        <v>7247</v>
      </c>
      <c r="C728" t="s">
        <v>915</v>
      </c>
      <c r="D728">
        <v>56</v>
      </c>
      <c r="E728" t="s">
        <v>7248</v>
      </c>
      <c r="F728" t="s">
        <v>209</v>
      </c>
      <c r="G728" t="s">
        <v>7249</v>
      </c>
      <c r="H728" t="s">
        <v>320</v>
      </c>
      <c r="I728" t="s">
        <v>382</v>
      </c>
      <c r="J728" t="s">
        <v>383</v>
      </c>
      <c r="K728" t="s">
        <v>388</v>
      </c>
      <c r="L728" t="s">
        <v>44</v>
      </c>
      <c r="M728" t="s">
        <v>385</v>
      </c>
      <c r="N728" t="s">
        <v>907</v>
      </c>
      <c r="O728" t="s">
        <v>1387</v>
      </c>
      <c r="P728" t="s">
        <v>209</v>
      </c>
    </row>
    <row r="729" spans="1:16">
      <c r="A729" t="s">
        <v>7250</v>
      </c>
      <c r="B729" t="s">
        <v>7247</v>
      </c>
      <c r="C729" t="s">
        <v>904</v>
      </c>
      <c r="D729">
        <v>57</v>
      </c>
      <c r="E729" t="s">
        <v>7248</v>
      </c>
      <c r="F729" t="s">
        <v>209</v>
      </c>
      <c r="G729" t="s">
        <v>7249</v>
      </c>
      <c r="H729" t="s">
        <v>320</v>
      </c>
      <c r="I729" t="s">
        <v>382</v>
      </c>
      <c r="J729" t="s">
        <v>383</v>
      </c>
      <c r="K729" t="s">
        <v>388</v>
      </c>
      <c r="L729" t="s">
        <v>44</v>
      </c>
      <c r="M729" t="s">
        <v>385</v>
      </c>
      <c r="N729" t="s">
        <v>907</v>
      </c>
      <c r="O729" t="s">
        <v>1387</v>
      </c>
      <c r="P729" t="s">
        <v>209</v>
      </c>
    </row>
    <row r="730" spans="1:16">
      <c r="A730" t="s">
        <v>7251</v>
      </c>
      <c r="B730" t="s">
        <v>7247</v>
      </c>
      <c r="C730" t="s">
        <v>910</v>
      </c>
      <c r="D730">
        <v>59</v>
      </c>
      <c r="E730" t="s">
        <v>7248</v>
      </c>
      <c r="F730" t="s">
        <v>209</v>
      </c>
      <c r="G730" t="s">
        <v>7249</v>
      </c>
      <c r="H730" t="s">
        <v>320</v>
      </c>
      <c r="I730" t="s">
        <v>382</v>
      </c>
      <c r="J730" t="s">
        <v>383</v>
      </c>
      <c r="K730" t="s">
        <v>388</v>
      </c>
      <c r="L730" t="s">
        <v>44</v>
      </c>
      <c r="M730" t="s">
        <v>385</v>
      </c>
      <c r="N730" t="s">
        <v>907</v>
      </c>
      <c r="O730" t="s">
        <v>1387</v>
      </c>
      <c r="P730" t="s">
        <v>209</v>
      </c>
    </row>
    <row r="731" spans="1:16">
      <c r="A731" t="s">
        <v>7252</v>
      </c>
      <c r="B731" t="s">
        <v>7247</v>
      </c>
      <c r="C731" t="s">
        <v>922</v>
      </c>
      <c r="D731">
        <v>60</v>
      </c>
      <c r="E731" t="s">
        <v>7248</v>
      </c>
      <c r="F731" t="s">
        <v>209</v>
      </c>
      <c r="G731" t="s">
        <v>7249</v>
      </c>
      <c r="H731" t="s">
        <v>320</v>
      </c>
      <c r="I731" t="s">
        <v>382</v>
      </c>
      <c r="J731" t="s">
        <v>383</v>
      </c>
      <c r="K731" t="s">
        <v>388</v>
      </c>
      <c r="L731" t="s">
        <v>44</v>
      </c>
      <c r="M731" t="s">
        <v>385</v>
      </c>
      <c r="N731" t="s">
        <v>907</v>
      </c>
      <c r="O731" t="s">
        <v>1387</v>
      </c>
      <c r="P731" t="s">
        <v>209</v>
      </c>
    </row>
    <row r="732" spans="1:16">
      <c r="A732" t="s">
        <v>7253</v>
      </c>
      <c r="B732" t="s">
        <v>7247</v>
      </c>
      <c r="C732" t="s">
        <v>912</v>
      </c>
      <c r="D732">
        <v>61</v>
      </c>
      <c r="E732" t="s">
        <v>7248</v>
      </c>
      <c r="F732" t="s">
        <v>209</v>
      </c>
      <c r="G732" t="s">
        <v>7249</v>
      </c>
      <c r="H732" t="s">
        <v>320</v>
      </c>
      <c r="I732" t="s">
        <v>382</v>
      </c>
      <c r="J732" t="s">
        <v>383</v>
      </c>
      <c r="K732" t="s">
        <v>388</v>
      </c>
      <c r="L732" t="s">
        <v>44</v>
      </c>
      <c r="M732" t="s">
        <v>385</v>
      </c>
      <c r="N732" t="s">
        <v>907</v>
      </c>
      <c r="O732" t="s">
        <v>1387</v>
      </c>
      <c r="P732" t="s">
        <v>209</v>
      </c>
    </row>
    <row r="733" spans="1:16">
      <c r="A733" t="s">
        <v>7254</v>
      </c>
      <c r="B733" t="s">
        <v>7247</v>
      </c>
      <c r="C733" t="s">
        <v>920</v>
      </c>
      <c r="D733">
        <v>58</v>
      </c>
      <c r="E733" t="s">
        <v>7248</v>
      </c>
      <c r="F733" t="s">
        <v>209</v>
      </c>
      <c r="G733" t="s">
        <v>7249</v>
      </c>
      <c r="H733" t="s">
        <v>320</v>
      </c>
      <c r="I733" t="s">
        <v>382</v>
      </c>
      <c r="J733" t="s">
        <v>383</v>
      </c>
      <c r="K733" t="s">
        <v>388</v>
      </c>
      <c r="L733" t="s">
        <v>44</v>
      </c>
      <c r="M733" t="s">
        <v>385</v>
      </c>
      <c r="N733" t="s">
        <v>907</v>
      </c>
      <c r="O733" t="s">
        <v>1387</v>
      </c>
      <c r="P733" t="s">
        <v>209</v>
      </c>
    </row>
    <row r="734" spans="1:16">
      <c r="A734" t="s">
        <v>7231</v>
      </c>
      <c r="B734" t="s">
        <v>7232</v>
      </c>
      <c r="C734" t="s">
        <v>904</v>
      </c>
      <c r="D734">
        <v>57</v>
      </c>
      <c r="E734" t="s">
        <v>1359</v>
      </c>
      <c r="F734" t="s">
        <v>209</v>
      </c>
      <c r="G734" t="s">
        <v>1404</v>
      </c>
      <c r="H734" t="s">
        <v>320</v>
      </c>
      <c r="I734" t="s">
        <v>382</v>
      </c>
      <c r="J734" t="s">
        <v>383</v>
      </c>
      <c r="K734" t="s">
        <v>388</v>
      </c>
      <c r="L734" t="s">
        <v>44</v>
      </c>
      <c r="M734" t="s">
        <v>385</v>
      </c>
      <c r="N734" t="s">
        <v>907</v>
      </c>
      <c r="O734" t="s">
        <v>1387</v>
      </c>
      <c r="P734" t="s">
        <v>209</v>
      </c>
    </row>
    <row r="735" spans="1:16">
      <c r="A735" t="s">
        <v>7233</v>
      </c>
      <c r="B735" t="s">
        <v>7232</v>
      </c>
      <c r="C735" t="s">
        <v>910</v>
      </c>
      <c r="D735">
        <v>59</v>
      </c>
      <c r="E735" t="s">
        <v>1359</v>
      </c>
      <c r="F735" t="s">
        <v>209</v>
      </c>
      <c r="G735" t="s">
        <v>1404</v>
      </c>
      <c r="H735" t="s">
        <v>320</v>
      </c>
      <c r="I735" t="s">
        <v>382</v>
      </c>
      <c r="J735" t="s">
        <v>383</v>
      </c>
      <c r="K735" t="s">
        <v>388</v>
      </c>
      <c r="L735" t="s">
        <v>44</v>
      </c>
      <c r="M735" t="s">
        <v>385</v>
      </c>
      <c r="N735" t="s">
        <v>907</v>
      </c>
      <c r="O735" t="s">
        <v>1387</v>
      </c>
      <c r="P735" t="s">
        <v>209</v>
      </c>
    </row>
    <row r="736" spans="1:16">
      <c r="A736" t="s">
        <v>7234</v>
      </c>
      <c r="B736" t="s">
        <v>7232</v>
      </c>
      <c r="C736" t="s">
        <v>912</v>
      </c>
      <c r="D736">
        <v>61</v>
      </c>
      <c r="E736" t="s">
        <v>1359</v>
      </c>
      <c r="F736" t="s">
        <v>209</v>
      </c>
      <c r="G736" t="s">
        <v>1404</v>
      </c>
      <c r="H736" t="s">
        <v>320</v>
      </c>
      <c r="I736" t="s">
        <v>382</v>
      </c>
      <c r="J736" t="s">
        <v>383</v>
      </c>
      <c r="K736" t="s">
        <v>388</v>
      </c>
      <c r="L736" t="s">
        <v>44</v>
      </c>
      <c r="M736" t="s">
        <v>385</v>
      </c>
      <c r="N736" t="s">
        <v>907</v>
      </c>
      <c r="O736" t="s">
        <v>1387</v>
      </c>
      <c r="P736" t="s">
        <v>209</v>
      </c>
    </row>
    <row r="737" spans="1:16">
      <c r="A737" t="s">
        <v>7235</v>
      </c>
      <c r="B737" t="s">
        <v>7232</v>
      </c>
      <c r="C737" t="s">
        <v>920</v>
      </c>
      <c r="D737">
        <v>58</v>
      </c>
      <c r="E737" t="s">
        <v>1359</v>
      </c>
      <c r="F737" t="s">
        <v>209</v>
      </c>
      <c r="G737" t="s">
        <v>1404</v>
      </c>
      <c r="H737" t="s">
        <v>320</v>
      </c>
      <c r="I737" t="s">
        <v>382</v>
      </c>
      <c r="J737" t="s">
        <v>383</v>
      </c>
      <c r="K737" t="s">
        <v>388</v>
      </c>
      <c r="L737" t="s">
        <v>44</v>
      </c>
      <c r="M737" t="s">
        <v>385</v>
      </c>
      <c r="N737" t="s">
        <v>907</v>
      </c>
      <c r="O737" t="s">
        <v>1387</v>
      </c>
      <c r="P737" t="s">
        <v>209</v>
      </c>
    </row>
    <row r="738" spans="1:16">
      <c r="A738" t="s">
        <v>1357</v>
      </c>
      <c r="B738" t="s">
        <v>1358</v>
      </c>
      <c r="C738" t="s">
        <v>910</v>
      </c>
      <c r="D738">
        <v>59</v>
      </c>
      <c r="E738" t="s">
        <v>1359</v>
      </c>
      <c r="F738" t="s">
        <v>256</v>
      </c>
      <c r="G738" t="s">
        <v>1265</v>
      </c>
      <c r="H738" t="s">
        <v>320</v>
      </c>
      <c r="I738" t="s">
        <v>382</v>
      </c>
      <c r="J738" t="s">
        <v>383</v>
      </c>
      <c r="K738" t="s">
        <v>388</v>
      </c>
      <c r="L738" t="s">
        <v>44</v>
      </c>
      <c r="M738" t="s">
        <v>385</v>
      </c>
      <c r="N738" t="s">
        <v>907</v>
      </c>
      <c r="O738" t="s">
        <v>932</v>
      </c>
      <c r="P738" t="s">
        <v>71</v>
      </c>
    </row>
    <row r="739" spans="1:16">
      <c r="A739" t="s">
        <v>1360</v>
      </c>
      <c r="B739" t="s">
        <v>1358</v>
      </c>
      <c r="C739" t="s">
        <v>904</v>
      </c>
      <c r="D739">
        <v>57</v>
      </c>
      <c r="E739" t="s">
        <v>1359</v>
      </c>
      <c r="F739" t="s">
        <v>256</v>
      </c>
      <c r="G739" t="s">
        <v>1265</v>
      </c>
      <c r="H739" t="s">
        <v>320</v>
      </c>
      <c r="I739" t="s">
        <v>382</v>
      </c>
      <c r="J739" t="s">
        <v>383</v>
      </c>
      <c r="K739" t="s">
        <v>388</v>
      </c>
      <c r="L739" t="s">
        <v>44</v>
      </c>
      <c r="M739" t="s">
        <v>385</v>
      </c>
      <c r="N739" t="s">
        <v>907</v>
      </c>
      <c r="O739" t="s">
        <v>932</v>
      </c>
      <c r="P739" t="s">
        <v>71</v>
      </c>
    </row>
    <row r="740" spans="1:16">
      <c r="A740" t="s">
        <v>1361</v>
      </c>
      <c r="B740" t="s">
        <v>1358</v>
      </c>
      <c r="C740" t="s">
        <v>912</v>
      </c>
      <c r="D740">
        <v>61</v>
      </c>
      <c r="E740" t="s">
        <v>1359</v>
      </c>
      <c r="F740" t="s">
        <v>256</v>
      </c>
      <c r="G740" t="s">
        <v>1265</v>
      </c>
      <c r="H740" t="s">
        <v>320</v>
      </c>
      <c r="I740" t="s">
        <v>382</v>
      </c>
      <c r="J740" t="s">
        <v>383</v>
      </c>
      <c r="K740" t="s">
        <v>388</v>
      </c>
      <c r="L740" t="s">
        <v>44</v>
      </c>
      <c r="M740" t="s">
        <v>385</v>
      </c>
      <c r="N740" t="s">
        <v>907</v>
      </c>
      <c r="O740" t="s">
        <v>932</v>
      </c>
      <c r="P740" t="s">
        <v>71</v>
      </c>
    </row>
    <row r="741" spans="1:16">
      <c r="A741" t="s">
        <v>2974</v>
      </c>
      <c r="B741" t="s">
        <v>2975</v>
      </c>
      <c r="C741" t="s">
        <v>915</v>
      </c>
      <c r="D741">
        <v>56</v>
      </c>
      <c r="E741" t="s">
        <v>1364</v>
      </c>
      <c r="F741" t="s">
        <v>65</v>
      </c>
      <c r="G741" t="s">
        <v>1365</v>
      </c>
      <c r="H741" t="s">
        <v>320</v>
      </c>
      <c r="I741" t="s">
        <v>382</v>
      </c>
      <c r="J741" t="s">
        <v>383</v>
      </c>
      <c r="K741" t="s">
        <v>388</v>
      </c>
      <c r="L741" t="s">
        <v>44</v>
      </c>
      <c r="M741" t="s">
        <v>385</v>
      </c>
      <c r="N741" t="s">
        <v>907</v>
      </c>
      <c r="O741" t="s">
        <v>1383</v>
      </c>
      <c r="P741" t="s">
        <v>65</v>
      </c>
    </row>
    <row r="742" spans="1:16">
      <c r="A742" t="s">
        <v>2976</v>
      </c>
      <c r="B742" t="s">
        <v>2975</v>
      </c>
      <c r="C742" t="s">
        <v>920</v>
      </c>
      <c r="D742">
        <v>58</v>
      </c>
      <c r="E742" t="s">
        <v>1364</v>
      </c>
      <c r="F742" t="s">
        <v>65</v>
      </c>
      <c r="G742" t="s">
        <v>1365</v>
      </c>
      <c r="H742" t="s">
        <v>320</v>
      </c>
      <c r="I742" t="s">
        <v>382</v>
      </c>
      <c r="J742" t="s">
        <v>383</v>
      </c>
      <c r="K742" t="s">
        <v>388</v>
      </c>
      <c r="L742" t="s">
        <v>44</v>
      </c>
      <c r="M742" t="s">
        <v>385</v>
      </c>
      <c r="N742" t="s">
        <v>907</v>
      </c>
      <c r="O742" t="s">
        <v>1383</v>
      </c>
      <c r="P742" t="s">
        <v>65</v>
      </c>
    </row>
    <row r="743" spans="1:16">
      <c r="A743" t="s">
        <v>1362</v>
      </c>
      <c r="B743" t="s">
        <v>1363</v>
      </c>
      <c r="C743" t="s">
        <v>910</v>
      </c>
      <c r="D743">
        <v>59</v>
      </c>
      <c r="E743" t="s">
        <v>1364</v>
      </c>
      <c r="F743" t="s">
        <v>83</v>
      </c>
      <c r="G743" t="s">
        <v>1365</v>
      </c>
      <c r="H743" t="s">
        <v>320</v>
      </c>
      <c r="I743" t="s">
        <v>382</v>
      </c>
      <c r="J743" t="s">
        <v>383</v>
      </c>
      <c r="K743" t="s">
        <v>388</v>
      </c>
      <c r="L743" t="s">
        <v>44</v>
      </c>
      <c r="M743" t="s">
        <v>385</v>
      </c>
      <c r="N743" t="s">
        <v>907</v>
      </c>
      <c r="O743" t="s">
        <v>917</v>
      </c>
      <c r="P743" t="s">
        <v>83</v>
      </c>
    </row>
    <row r="744" spans="1:16">
      <c r="A744" t="s">
        <v>1366</v>
      </c>
      <c r="B744" t="s">
        <v>1363</v>
      </c>
      <c r="C744" t="s">
        <v>956</v>
      </c>
      <c r="D744">
        <v>55</v>
      </c>
      <c r="E744" t="s">
        <v>1364</v>
      </c>
      <c r="F744" t="s">
        <v>83</v>
      </c>
      <c r="G744" t="s">
        <v>1365</v>
      </c>
      <c r="H744" t="s">
        <v>320</v>
      </c>
      <c r="I744" t="s">
        <v>382</v>
      </c>
      <c r="J744" t="s">
        <v>383</v>
      </c>
      <c r="K744" t="s">
        <v>388</v>
      </c>
      <c r="L744" t="s">
        <v>44</v>
      </c>
      <c r="M744" t="s">
        <v>385</v>
      </c>
      <c r="N744" t="s">
        <v>907</v>
      </c>
      <c r="O744" t="s">
        <v>917</v>
      </c>
      <c r="P744" t="s">
        <v>83</v>
      </c>
    </row>
    <row r="745" spans="1:16">
      <c r="A745" t="s">
        <v>1367</v>
      </c>
      <c r="B745" t="s">
        <v>1363</v>
      </c>
      <c r="C745" t="s">
        <v>922</v>
      </c>
      <c r="D745">
        <v>60</v>
      </c>
      <c r="E745" t="s">
        <v>1364</v>
      </c>
      <c r="F745" t="s">
        <v>83</v>
      </c>
      <c r="G745" t="s">
        <v>1365</v>
      </c>
      <c r="H745" t="s">
        <v>320</v>
      </c>
      <c r="I745" t="s">
        <v>382</v>
      </c>
      <c r="J745" t="s">
        <v>383</v>
      </c>
      <c r="K745" t="s">
        <v>388</v>
      </c>
      <c r="L745" t="s">
        <v>44</v>
      </c>
      <c r="M745" t="s">
        <v>385</v>
      </c>
      <c r="N745" t="s">
        <v>907</v>
      </c>
      <c r="O745" t="s">
        <v>917</v>
      </c>
      <c r="P745" t="s">
        <v>83</v>
      </c>
    </row>
    <row r="746" spans="1:16">
      <c r="A746" t="s">
        <v>1368</v>
      </c>
      <c r="B746" t="s">
        <v>1363</v>
      </c>
      <c r="C746" t="s">
        <v>912</v>
      </c>
      <c r="D746">
        <v>61</v>
      </c>
      <c r="E746" t="s">
        <v>1364</v>
      </c>
      <c r="F746" t="s">
        <v>83</v>
      </c>
      <c r="G746" t="s">
        <v>1365</v>
      </c>
      <c r="H746" t="s">
        <v>320</v>
      </c>
      <c r="I746" t="s">
        <v>382</v>
      </c>
      <c r="J746" t="s">
        <v>383</v>
      </c>
      <c r="K746" t="s">
        <v>388</v>
      </c>
      <c r="L746" t="s">
        <v>44</v>
      </c>
      <c r="M746" t="s">
        <v>385</v>
      </c>
      <c r="N746" t="s">
        <v>907</v>
      </c>
      <c r="O746" t="s">
        <v>917</v>
      </c>
      <c r="P746" t="s">
        <v>83</v>
      </c>
    </row>
    <row r="747" spans="1:16">
      <c r="A747" t="s">
        <v>1369</v>
      </c>
      <c r="B747" t="s">
        <v>1370</v>
      </c>
      <c r="C747" t="s">
        <v>910</v>
      </c>
      <c r="D747">
        <v>59</v>
      </c>
      <c r="E747" t="s">
        <v>1371</v>
      </c>
      <c r="F747" t="s">
        <v>71</v>
      </c>
      <c r="G747" t="s">
        <v>906</v>
      </c>
      <c r="H747" t="s">
        <v>320</v>
      </c>
      <c r="I747" t="s">
        <v>382</v>
      </c>
      <c r="J747" t="s">
        <v>383</v>
      </c>
      <c r="K747" t="s">
        <v>388</v>
      </c>
      <c r="L747" t="s">
        <v>43</v>
      </c>
      <c r="M747" t="s">
        <v>385</v>
      </c>
      <c r="N747" t="s">
        <v>907</v>
      </c>
      <c r="O747" t="s">
        <v>932</v>
      </c>
      <c r="P747" t="s">
        <v>71</v>
      </c>
    </row>
    <row r="748" spans="1:16">
      <c r="A748" t="s">
        <v>5443</v>
      </c>
      <c r="B748" t="s">
        <v>5444</v>
      </c>
      <c r="C748" t="s">
        <v>910</v>
      </c>
      <c r="D748">
        <v>59</v>
      </c>
      <c r="E748" t="s">
        <v>5445</v>
      </c>
      <c r="F748" t="s">
        <v>63</v>
      </c>
      <c r="G748" t="s">
        <v>5446</v>
      </c>
      <c r="H748" t="s">
        <v>348</v>
      </c>
      <c r="I748" t="s">
        <v>382</v>
      </c>
      <c r="J748" t="s">
        <v>383</v>
      </c>
      <c r="K748" t="s">
        <v>384</v>
      </c>
      <c r="L748" t="s">
        <v>36</v>
      </c>
      <c r="M748" t="s">
        <v>386</v>
      </c>
      <c r="N748" t="s">
        <v>907</v>
      </c>
      <c r="O748" t="s">
        <v>942</v>
      </c>
      <c r="P748" t="s">
        <v>63</v>
      </c>
    </row>
    <row r="749" spans="1:16">
      <c r="A749" t="s">
        <v>6490</v>
      </c>
      <c r="B749" t="s">
        <v>6491</v>
      </c>
      <c r="C749" t="s">
        <v>904</v>
      </c>
      <c r="D749">
        <v>57</v>
      </c>
      <c r="E749" t="s">
        <v>6492</v>
      </c>
      <c r="F749" t="s">
        <v>63</v>
      </c>
      <c r="G749" t="s">
        <v>6493</v>
      </c>
      <c r="H749" t="s">
        <v>320</v>
      </c>
      <c r="I749" t="s">
        <v>390</v>
      </c>
      <c r="J749" t="s">
        <v>383</v>
      </c>
      <c r="K749" t="s">
        <v>388</v>
      </c>
      <c r="M749" t="s">
        <v>386</v>
      </c>
      <c r="N749" t="s">
        <v>907</v>
      </c>
      <c r="O749" t="s">
        <v>937</v>
      </c>
      <c r="P749" t="s">
        <v>63</v>
      </c>
    </row>
    <row r="750" spans="1:16">
      <c r="A750" t="s">
        <v>6494</v>
      </c>
      <c r="B750" t="s">
        <v>6491</v>
      </c>
      <c r="C750" t="s">
        <v>910</v>
      </c>
      <c r="D750">
        <v>59</v>
      </c>
      <c r="E750" t="s">
        <v>6492</v>
      </c>
      <c r="F750" t="s">
        <v>63</v>
      </c>
      <c r="G750" t="s">
        <v>6493</v>
      </c>
      <c r="H750" t="s">
        <v>320</v>
      </c>
      <c r="I750" t="s">
        <v>390</v>
      </c>
      <c r="J750" t="s">
        <v>383</v>
      </c>
      <c r="K750" t="s">
        <v>388</v>
      </c>
      <c r="M750" t="s">
        <v>386</v>
      </c>
      <c r="N750" t="s">
        <v>907</v>
      </c>
      <c r="O750" t="s">
        <v>937</v>
      </c>
      <c r="P750" t="s">
        <v>63</v>
      </c>
    </row>
    <row r="751" spans="1:16">
      <c r="A751" t="s">
        <v>6495</v>
      </c>
      <c r="B751" t="s">
        <v>6491</v>
      </c>
      <c r="C751" t="s">
        <v>912</v>
      </c>
      <c r="D751">
        <v>61</v>
      </c>
      <c r="E751" t="s">
        <v>6492</v>
      </c>
      <c r="F751" t="s">
        <v>63</v>
      </c>
      <c r="G751" t="s">
        <v>6493</v>
      </c>
      <c r="H751" t="s">
        <v>320</v>
      </c>
      <c r="I751" t="s">
        <v>390</v>
      </c>
      <c r="J751" t="s">
        <v>383</v>
      </c>
      <c r="K751" t="s">
        <v>388</v>
      </c>
      <c r="M751" t="s">
        <v>386</v>
      </c>
      <c r="N751" t="s">
        <v>907</v>
      </c>
      <c r="O751" t="s">
        <v>937</v>
      </c>
      <c r="P751" t="s">
        <v>63</v>
      </c>
    </row>
    <row r="752" spans="1:16">
      <c r="A752" t="s">
        <v>6496</v>
      </c>
      <c r="B752" t="s">
        <v>6497</v>
      </c>
      <c r="C752" t="s">
        <v>904</v>
      </c>
      <c r="D752">
        <v>57</v>
      </c>
      <c r="E752" t="s">
        <v>6492</v>
      </c>
      <c r="F752" t="s">
        <v>91</v>
      </c>
      <c r="G752" t="s">
        <v>6493</v>
      </c>
      <c r="H752" t="s">
        <v>320</v>
      </c>
      <c r="I752" t="s">
        <v>390</v>
      </c>
      <c r="J752" t="s">
        <v>383</v>
      </c>
      <c r="K752" t="s">
        <v>388</v>
      </c>
      <c r="M752" t="s">
        <v>386</v>
      </c>
      <c r="N752" t="s">
        <v>907</v>
      </c>
      <c r="O752" t="s">
        <v>932</v>
      </c>
      <c r="P752" t="s">
        <v>91</v>
      </c>
    </row>
    <row r="753" spans="1:16">
      <c r="A753" t="s">
        <v>6498</v>
      </c>
      <c r="B753" t="s">
        <v>6497</v>
      </c>
      <c r="C753" t="s">
        <v>910</v>
      </c>
      <c r="D753">
        <v>59</v>
      </c>
      <c r="E753" t="s">
        <v>6492</v>
      </c>
      <c r="F753" t="s">
        <v>91</v>
      </c>
      <c r="G753" t="s">
        <v>6493</v>
      </c>
      <c r="H753" t="s">
        <v>320</v>
      </c>
      <c r="I753" t="s">
        <v>390</v>
      </c>
      <c r="J753" t="s">
        <v>383</v>
      </c>
      <c r="K753" t="s">
        <v>388</v>
      </c>
      <c r="M753" t="s">
        <v>386</v>
      </c>
      <c r="N753" t="s">
        <v>907</v>
      </c>
      <c r="O753" t="s">
        <v>932</v>
      </c>
      <c r="P753" t="s">
        <v>91</v>
      </c>
    </row>
    <row r="754" spans="1:16">
      <c r="A754" t="s">
        <v>6499</v>
      </c>
      <c r="B754" t="s">
        <v>6497</v>
      </c>
      <c r="C754" t="s">
        <v>912</v>
      </c>
      <c r="D754">
        <v>61</v>
      </c>
      <c r="E754" t="s">
        <v>6492</v>
      </c>
      <c r="F754" t="s">
        <v>91</v>
      </c>
      <c r="G754" t="s">
        <v>6493</v>
      </c>
      <c r="H754" t="s">
        <v>320</v>
      </c>
      <c r="I754" t="s">
        <v>390</v>
      </c>
      <c r="J754" t="s">
        <v>383</v>
      </c>
      <c r="K754" t="s">
        <v>388</v>
      </c>
      <c r="M754" t="s">
        <v>386</v>
      </c>
      <c r="N754" t="s">
        <v>907</v>
      </c>
      <c r="O754" t="s">
        <v>932</v>
      </c>
      <c r="P754" t="s">
        <v>91</v>
      </c>
    </row>
    <row r="755" spans="1:16">
      <c r="A755" t="s">
        <v>5462</v>
      </c>
      <c r="B755" t="s">
        <v>5463</v>
      </c>
      <c r="C755" t="s">
        <v>920</v>
      </c>
      <c r="D755">
        <v>58</v>
      </c>
      <c r="E755" t="s">
        <v>5464</v>
      </c>
      <c r="F755" t="s">
        <v>91</v>
      </c>
      <c r="G755" t="s">
        <v>5465</v>
      </c>
      <c r="H755" t="s">
        <v>320</v>
      </c>
      <c r="I755" t="s">
        <v>382</v>
      </c>
      <c r="J755" t="s">
        <v>383</v>
      </c>
      <c r="K755" t="s">
        <v>384</v>
      </c>
      <c r="L755" t="s">
        <v>37</v>
      </c>
      <c r="M755" t="s">
        <v>385</v>
      </c>
      <c r="N755" t="s">
        <v>907</v>
      </c>
      <c r="O755" t="s">
        <v>932</v>
      </c>
      <c r="P755" t="s">
        <v>91</v>
      </c>
    </row>
    <row r="756" spans="1:16">
      <c r="A756" t="s">
        <v>4828</v>
      </c>
      <c r="B756" t="s">
        <v>4829</v>
      </c>
      <c r="C756" t="s">
        <v>920</v>
      </c>
      <c r="D756">
        <v>58</v>
      </c>
      <c r="E756" t="s">
        <v>4830</v>
      </c>
      <c r="F756" t="s">
        <v>168</v>
      </c>
      <c r="G756" t="s">
        <v>1265</v>
      </c>
      <c r="H756" t="s">
        <v>318</v>
      </c>
      <c r="I756" t="s">
        <v>382</v>
      </c>
      <c r="J756" t="s">
        <v>383</v>
      </c>
      <c r="K756" t="s">
        <v>388</v>
      </c>
      <c r="L756" t="s">
        <v>44</v>
      </c>
      <c r="M756" t="s">
        <v>385</v>
      </c>
      <c r="N756" t="s">
        <v>907</v>
      </c>
      <c r="O756" t="s">
        <v>990</v>
      </c>
      <c r="P756" t="s">
        <v>86</v>
      </c>
    </row>
    <row r="757" spans="1:16">
      <c r="A757" t="s">
        <v>4831</v>
      </c>
      <c r="B757" t="s">
        <v>4829</v>
      </c>
      <c r="C757" t="s">
        <v>956</v>
      </c>
      <c r="D757">
        <v>55</v>
      </c>
      <c r="E757" t="s">
        <v>4830</v>
      </c>
      <c r="F757" t="s">
        <v>168</v>
      </c>
      <c r="G757" t="s">
        <v>1265</v>
      </c>
      <c r="H757" t="s">
        <v>318</v>
      </c>
      <c r="I757" t="s">
        <v>382</v>
      </c>
      <c r="J757" t="s">
        <v>383</v>
      </c>
      <c r="K757" t="s">
        <v>388</v>
      </c>
      <c r="L757" t="s">
        <v>44</v>
      </c>
      <c r="M757" t="s">
        <v>385</v>
      </c>
      <c r="N757" t="s">
        <v>907</v>
      </c>
      <c r="O757" t="s">
        <v>990</v>
      </c>
      <c r="P757" t="s">
        <v>86</v>
      </c>
    </row>
    <row r="758" spans="1:16">
      <c r="A758" t="s">
        <v>4832</v>
      </c>
      <c r="B758" t="s">
        <v>4829</v>
      </c>
      <c r="C758" t="s">
        <v>915</v>
      </c>
      <c r="D758">
        <v>56</v>
      </c>
      <c r="E758" t="s">
        <v>4830</v>
      </c>
      <c r="F758" t="s">
        <v>168</v>
      </c>
      <c r="G758" t="s">
        <v>1265</v>
      </c>
      <c r="H758" t="s">
        <v>318</v>
      </c>
      <c r="I758" t="s">
        <v>382</v>
      </c>
      <c r="J758" t="s">
        <v>383</v>
      </c>
      <c r="K758" t="s">
        <v>388</v>
      </c>
      <c r="L758" t="s">
        <v>44</v>
      </c>
      <c r="M758" t="s">
        <v>385</v>
      </c>
      <c r="N758" t="s">
        <v>907</v>
      </c>
      <c r="O758" t="s">
        <v>990</v>
      </c>
      <c r="P758" t="s">
        <v>86</v>
      </c>
    </row>
    <row r="759" spans="1:16">
      <c r="A759" t="s">
        <v>4833</v>
      </c>
      <c r="B759" t="s">
        <v>4829</v>
      </c>
      <c r="C759" t="s">
        <v>904</v>
      </c>
      <c r="D759">
        <v>57</v>
      </c>
      <c r="E759" t="s">
        <v>4830</v>
      </c>
      <c r="F759" t="s">
        <v>168</v>
      </c>
      <c r="G759" t="s">
        <v>1265</v>
      </c>
      <c r="H759" t="s">
        <v>318</v>
      </c>
      <c r="I759" t="s">
        <v>382</v>
      </c>
      <c r="J759" t="s">
        <v>383</v>
      </c>
      <c r="K759" t="s">
        <v>388</v>
      </c>
      <c r="L759" t="s">
        <v>44</v>
      </c>
      <c r="M759" t="s">
        <v>385</v>
      </c>
      <c r="N759" t="s">
        <v>907</v>
      </c>
      <c r="O759" t="s">
        <v>990</v>
      </c>
      <c r="P759" t="s">
        <v>86</v>
      </c>
    </row>
    <row r="760" spans="1:16">
      <c r="A760" t="s">
        <v>4834</v>
      </c>
      <c r="B760" t="s">
        <v>4829</v>
      </c>
      <c r="C760" t="s">
        <v>910</v>
      </c>
      <c r="D760">
        <v>59</v>
      </c>
      <c r="E760" t="s">
        <v>4830</v>
      </c>
      <c r="F760" t="s">
        <v>168</v>
      </c>
      <c r="G760" t="s">
        <v>1265</v>
      </c>
      <c r="H760" t="s">
        <v>318</v>
      </c>
      <c r="I760" t="s">
        <v>382</v>
      </c>
      <c r="J760" t="s">
        <v>383</v>
      </c>
      <c r="K760" t="s">
        <v>388</v>
      </c>
      <c r="L760" t="s">
        <v>44</v>
      </c>
      <c r="M760" t="s">
        <v>385</v>
      </c>
      <c r="N760" t="s">
        <v>907</v>
      </c>
      <c r="O760" t="s">
        <v>990</v>
      </c>
      <c r="P760" t="s">
        <v>86</v>
      </c>
    </row>
    <row r="761" spans="1:16">
      <c r="A761" t="s">
        <v>4835</v>
      </c>
      <c r="B761" t="s">
        <v>4829</v>
      </c>
      <c r="C761" t="s">
        <v>922</v>
      </c>
      <c r="D761">
        <v>60</v>
      </c>
      <c r="E761" t="s">
        <v>4830</v>
      </c>
      <c r="F761" t="s">
        <v>168</v>
      </c>
      <c r="G761" t="s">
        <v>1265</v>
      </c>
      <c r="H761" t="s">
        <v>318</v>
      </c>
      <c r="I761" t="s">
        <v>382</v>
      </c>
      <c r="J761" t="s">
        <v>383</v>
      </c>
      <c r="K761" t="s">
        <v>388</v>
      </c>
      <c r="L761" t="s">
        <v>44</v>
      </c>
      <c r="M761" t="s">
        <v>385</v>
      </c>
      <c r="N761" t="s">
        <v>907</v>
      </c>
      <c r="O761" t="s">
        <v>990</v>
      </c>
      <c r="P761" t="s">
        <v>86</v>
      </c>
    </row>
    <row r="762" spans="1:16">
      <c r="A762" t="s">
        <v>4836</v>
      </c>
      <c r="B762" t="s">
        <v>4829</v>
      </c>
      <c r="C762" t="s">
        <v>912</v>
      </c>
      <c r="D762">
        <v>61</v>
      </c>
      <c r="E762" t="s">
        <v>4830</v>
      </c>
      <c r="F762" t="s">
        <v>168</v>
      </c>
      <c r="G762" t="s">
        <v>1265</v>
      </c>
      <c r="H762" t="s">
        <v>318</v>
      </c>
      <c r="I762" t="s">
        <v>382</v>
      </c>
      <c r="J762" t="s">
        <v>383</v>
      </c>
      <c r="K762" t="s">
        <v>388</v>
      </c>
      <c r="L762" t="s">
        <v>44</v>
      </c>
      <c r="M762" t="s">
        <v>385</v>
      </c>
      <c r="N762" t="s">
        <v>907</v>
      </c>
      <c r="O762" t="s">
        <v>990</v>
      </c>
      <c r="P762" t="s">
        <v>86</v>
      </c>
    </row>
    <row r="763" spans="1:16">
      <c r="A763" t="s">
        <v>5705</v>
      </c>
      <c r="B763" t="s">
        <v>5706</v>
      </c>
      <c r="C763" t="s">
        <v>956</v>
      </c>
      <c r="D763">
        <v>55</v>
      </c>
      <c r="E763" t="s">
        <v>4830</v>
      </c>
      <c r="F763" t="s">
        <v>175</v>
      </c>
      <c r="G763" t="s">
        <v>1265</v>
      </c>
      <c r="H763" t="s">
        <v>318</v>
      </c>
      <c r="I763" t="s">
        <v>382</v>
      </c>
      <c r="J763" t="s">
        <v>383</v>
      </c>
      <c r="K763" t="s">
        <v>388</v>
      </c>
      <c r="L763" t="s">
        <v>44</v>
      </c>
      <c r="M763" t="s">
        <v>385</v>
      </c>
      <c r="N763" t="s">
        <v>907</v>
      </c>
      <c r="O763" t="s">
        <v>932</v>
      </c>
      <c r="P763" t="s">
        <v>86</v>
      </c>
    </row>
    <row r="764" spans="1:16">
      <c r="A764" t="s">
        <v>5707</v>
      </c>
      <c r="B764" t="s">
        <v>5706</v>
      </c>
      <c r="C764" t="s">
        <v>915</v>
      </c>
      <c r="D764">
        <v>56</v>
      </c>
      <c r="E764" t="s">
        <v>4830</v>
      </c>
      <c r="F764" t="s">
        <v>175</v>
      </c>
      <c r="G764" t="s">
        <v>1265</v>
      </c>
      <c r="H764" t="s">
        <v>318</v>
      </c>
      <c r="I764" t="s">
        <v>382</v>
      </c>
      <c r="J764" t="s">
        <v>383</v>
      </c>
      <c r="K764" t="s">
        <v>388</v>
      </c>
      <c r="L764" t="s">
        <v>44</v>
      </c>
      <c r="M764" t="s">
        <v>385</v>
      </c>
      <c r="N764" t="s">
        <v>907</v>
      </c>
      <c r="O764" t="s">
        <v>932</v>
      </c>
      <c r="P764" t="s">
        <v>86</v>
      </c>
    </row>
    <row r="765" spans="1:16">
      <c r="A765" t="s">
        <v>5708</v>
      </c>
      <c r="B765" t="s">
        <v>5706</v>
      </c>
      <c r="C765" t="s">
        <v>904</v>
      </c>
      <c r="D765">
        <v>57</v>
      </c>
      <c r="E765" t="s">
        <v>4830</v>
      </c>
      <c r="F765" t="s">
        <v>175</v>
      </c>
      <c r="G765" t="s">
        <v>1265</v>
      </c>
      <c r="H765" t="s">
        <v>318</v>
      </c>
      <c r="I765" t="s">
        <v>382</v>
      </c>
      <c r="J765" t="s">
        <v>383</v>
      </c>
      <c r="K765" t="s">
        <v>388</v>
      </c>
      <c r="L765" t="s">
        <v>44</v>
      </c>
      <c r="M765" t="s">
        <v>385</v>
      </c>
      <c r="N765" t="s">
        <v>907</v>
      </c>
      <c r="O765" t="s">
        <v>932</v>
      </c>
      <c r="P765" t="s">
        <v>86</v>
      </c>
    </row>
    <row r="766" spans="1:16">
      <c r="A766" t="s">
        <v>5709</v>
      </c>
      <c r="B766" t="s">
        <v>5706</v>
      </c>
      <c r="C766" t="s">
        <v>920</v>
      </c>
      <c r="D766">
        <v>58</v>
      </c>
      <c r="E766" t="s">
        <v>4830</v>
      </c>
      <c r="F766" t="s">
        <v>175</v>
      </c>
      <c r="G766" t="s">
        <v>1265</v>
      </c>
      <c r="H766" t="s">
        <v>318</v>
      </c>
      <c r="I766" t="s">
        <v>382</v>
      </c>
      <c r="J766" t="s">
        <v>383</v>
      </c>
      <c r="K766" t="s">
        <v>388</v>
      </c>
      <c r="L766" t="s">
        <v>44</v>
      </c>
      <c r="M766" t="s">
        <v>385</v>
      </c>
      <c r="N766" t="s">
        <v>907</v>
      </c>
      <c r="O766" t="s">
        <v>932</v>
      </c>
      <c r="P766" t="s">
        <v>86</v>
      </c>
    </row>
    <row r="767" spans="1:16">
      <c r="A767" t="s">
        <v>5710</v>
      </c>
      <c r="B767" t="s">
        <v>5706</v>
      </c>
      <c r="C767" t="s">
        <v>910</v>
      </c>
      <c r="D767">
        <v>59</v>
      </c>
      <c r="E767" t="s">
        <v>4830</v>
      </c>
      <c r="F767" t="s">
        <v>175</v>
      </c>
      <c r="G767" t="s">
        <v>1265</v>
      </c>
      <c r="H767" t="s">
        <v>318</v>
      </c>
      <c r="I767" t="s">
        <v>382</v>
      </c>
      <c r="J767" t="s">
        <v>383</v>
      </c>
      <c r="K767" t="s">
        <v>388</v>
      </c>
      <c r="L767" t="s">
        <v>44</v>
      </c>
      <c r="M767" t="s">
        <v>385</v>
      </c>
      <c r="N767" t="s">
        <v>907</v>
      </c>
      <c r="O767" t="s">
        <v>932</v>
      </c>
      <c r="P767" t="s">
        <v>86</v>
      </c>
    </row>
    <row r="768" spans="1:16">
      <c r="A768" t="s">
        <v>5711</v>
      </c>
      <c r="B768" t="s">
        <v>5706</v>
      </c>
      <c r="C768" t="s">
        <v>922</v>
      </c>
      <c r="D768">
        <v>60</v>
      </c>
      <c r="E768" t="s">
        <v>4830</v>
      </c>
      <c r="F768" t="s">
        <v>175</v>
      </c>
      <c r="G768" t="s">
        <v>1265</v>
      </c>
      <c r="H768" t="s">
        <v>318</v>
      </c>
      <c r="I768" t="s">
        <v>382</v>
      </c>
      <c r="J768" t="s">
        <v>383</v>
      </c>
      <c r="K768" t="s">
        <v>388</v>
      </c>
      <c r="L768" t="s">
        <v>44</v>
      </c>
      <c r="M768" t="s">
        <v>385</v>
      </c>
      <c r="N768" t="s">
        <v>907</v>
      </c>
      <c r="O768" t="s">
        <v>932</v>
      </c>
      <c r="P768" t="s">
        <v>86</v>
      </c>
    </row>
    <row r="769" spans="1:17">
      <c r="A769" t="s">
        <v>5712</v>
      </c>
      <c r="B769" t="s">
        <v>5706</v>
      </c>
      <c r="C769" t="s">
        <v>912</v>
      </c>
      <c r="D769">
        <v>61</v>
      </c>
      <c r="E769" t="s">
        <v>4830</v>
      </c>
      <c r="F769" t="s">
        <v>175</v>
      </c>
      <c r="G769" t="s">
        <v>1265</v>
      </c>
      <c r="H769" t="s">
        <v>318</v>
      </c>
      <c r="I769" t="s">
        <v>382</v>
      </c>
      <c r="J769" t="s">
        <v>383</v>
      </c>
      <c r="K769" t="s">
        <v>388</v>
      </c>
      <c r="L769" t="s">
        <v>44</v>
      </c>
      <c r="M769" t="s">
        <v>385</v>
      </c>
      <c r="N769" t="s">
        <v>907</v>
      </c>
      <c r="O769" t="s">
        <v>932</v>
      </c>
      <c r="P769" t="s">
        <v>86</v>
      </c>
    </row>
    <row r="770" spans="1:17">
      <c r="A770" t="s">
        <v>5713</v>
      </c>
      <c r="B770" t="s">
        <v>5714</v>
      </c>
      <c r="C770" t="s">
        <v>956</v>
      </c>
      <c r="D770">
        <v>55</v>
      </c>
      <c r="E770" t="s">
        <v>4830</v>
      </c>
      <c r="F770" t="s">
        <v>252</v>
      </c>
      <c r="G770" t="s">
        <v>1265</v>
      </c>
      <c r="H770" t="s">
        <v>318</v>
      </c>
      <c r="I770" t="s">
        <v>382</v>
      </c>
      <c r="J770" t="s">
        <v>383</v>
      </c>
      <c r="K770" t="s">
        <v>388</v>
      </c>
      <c r="L770" t="s">
        <v>44</v>
      </c>
      <c r="M770" t="s">
        <v>385</v>
      </c>
      <c r="N770" t="s">
        <v>907</v>
      </c>
      <c r="O770" t="s">
        <v>969</v>
      </c>
      <c r="P770" t="s">
        <v>71</v>
      </c>
    </row>
    <row r="771" spans="1:17">
      <c r="A771" t="s">
        <v>5715</v>
      </c>
      <c r="B771" t="s">
        <v>5714</v>
      </c>
      <c r="C771" t="s">
        <v>915</v>
      </c>
      <c r="D771">
        <v>56</v>
      </c>
      <c r="E771" t="s">
        <v>4830</v>
      </c>
      <c r="F771" t="s">
        <v>252</v>
      </c>
      <c r="G771" t="s">
        <v>1265</v>
      </c>
      <c r="H771" t="s">
        <v>318</v>
      </c>
      <c r="I771" t="s">
        <v>382</v>
      </c>
      <c r="J771" t="s">
        <v>383</v>
      </c>
      <c r="K771" t="s">
        <v>388</v>
      </c>
      <c r="L771" t="s">
        <v>44</v>
      </c>
      <c r="M771" t="s">
        <v>385</v>
      </c>
      <c r="N771" t="s">
        <v>907</v>
      </c>
      <c r="O771" t="s">
        <v>969</v>
      </c>
      <c r="P771" t="s">
        <v>71</v>
      </c>
    </row>
    <row r="772" spans="1:17">
      <c r="A772" t="s">
        <v>5716</v>
      </c>
      <c r="B772" t="s">
        <v>5714</v>
      </c>
      <c r="C772" t="s">
        <v>904</v>
      </c>
      <c r="D772">
        <v>57</v>
      </c>
      <c r="E772" t="s">
        <v>4830</v>
      </c>
      <c r="F772" t="s">
        <v>252</v>
      </c>
      <c r="G772" t="s">
        <v>1265</v>
      </c>
      <c r="H772" t="s">
        <v>318</v>
      </c>
      <c r="I772" t="s">
        <v>382</v>
      </c>
      <c r="J772" t="s">
        <v>383</v>
      </c>
      <c r="K772" t="s">
        <v>388</v>
      </c>
      <c r="L772" t="s">
        <v>44</v>
      </c>
      <c r="M772" t="s">
        <v>385</v>
      </c>
      <c r="N772" t="s">
        <v>907</v>
      </c>
      <c r="O772" t="s">
        <v>969</v>
      </c>
      <c r="P772" t="s">
        <v>71</v>
      </c>
    </row>
    <row r="773" spans="1:17">
      <c r="A773" t="s">
        <v>5717</v>
      </c>
      <c r="B773" t="s">
        <v>5714</v>
      </c>
      <c r="C773" t="s">
        <v>920</v>
      </c>
      <c r="D773">
        <v>58</v>
      </c>
      <c r="E773" t="s">
        <v>4830</v>
      </c>
      <c r="F773" t="s">
        <v>252</v>
      </c>
      <c r="G773" t="s">
        <v>1265</v>
      </c>
      <c r="H773" t="s">
        <v>318</v>
      </c>
      <c r="I773" t="s">
        <v>382</v>
      </c>
      <c r="J773" t="s">
        <v>383</v>
      </c>
      <c r="K773" t="s">
        <v>388</v>
      </c>
      <c r="L773" t="s">
        <v>44</v>
      </c>
      <c r="M773" t="s">
        <v>385</v>
      </c>
      <c r="N773" t="s">
        <v>907</v>
      </c>
      <c r="O773" t="s">
        <v>969</v>
      </c>
      <c r="P773" t="s">
        <v>71</v>
      </c>
    </row>
    <row r="774" spans="1:17">
      <c r="A774" t="s">
        <v>5718</v>
      </c>
      <c r="B774" t="s">
        <v>5714</v>
      </c>
      <c r="C774" t="s">
        <v>910</v>
      </c>
      <c r="D774">
        <v>59</v>
      </c>
      <c r="E774" t="s">
        <v>4830</v>
      </c>
      <c r="F774" t="s">
        <v>252</v>
      </c>
      <c r="G774" t="s">
        <v>1265</v>
      </c>
      <c r="H774" t="s">
        <v>318</v>
      </c>
      <c r="I774" t="s">
        <v>382</v>
      </c>
      <c r="J774" t="s">
        <v>383</v>
      </c>
      <c r="K774" t="s">
        <v>388</v>
      </c>
      <c r="L774" t="s">
        <v>44</v>
      </c>
      <c r="M774" t="s">
        <v>385</v>
      </c>
      <c r="N774" t="s">
        <v>907</v>
      </c>
      <c r="O774" t="s">
        <v>969</v>
      </c>
      <c r="P774" t="s">
        <v>71</v>
      </c>
    </row>
    <row r="775" spans="1:17">
      <c r="A775" t="s">
        <v>5719</v>
      </c>
      <c r="B775" t="s">
        <v>5714</v>
      </c>
      <c r="C775" t="s">
        <v>922</v>
      </c>
      <c r="D775">
        <v>60</v>
      </c>
      <c r="E775" t="s">
        <v>4830</v>
      </c>
      <c r="F775" t="s">
        <v>252</v>
      </c>
      <c r="G775" t="s">
        <v>1265</v>
      </c>
      <c r="H775" t="s">
        <v>318</v>
      </c>
      <c r="I775" t="s">
        <v>382</v>
      </c>
      <c r="J775" t="s">
        <v>383</v>
      </c>
      <c r="K775" t="s">
        <v>388</v>
      </c>
      <c r="L775" t="s">
        <v>44</v>
      </c>
      <c r="M775" t="s">
        <v>385</v>
      </c>
      <c r="N775" t="s">
        <v>907</v>
      </c>
      <c r="O775" t="s">
        <v>969</v>
      </c>
      <c r="P775" t="s">
        <v>71</v>
      </c>
    </row>
    <row r="776" spans="1:17">
      <c r="A776" t="s">
        <v>5720</v>
      </c>
      <c r="B776" t="s">
        <v>5714</v>
      </c>
      <c r="C776" t="s">
        <v>912</v>
      </c>
      <c r="D776">
        <v>61</v>
      </c>
      <c r="E776" t="s">
        <v>4830</v>
      </c>
      <c r="F776" t="s">
        <v>252</v>
      </c>
      <c r="G776" t="s">
        <v>1265</v>
      </c>
      <c r="H776" t="s">
        <v>318</v>
      </c>
      <c r="I776" t="s">
        <v>382</v>
      </c>
      <c r="J776" t="s">
        <v>383</v>
      </c>
      <c r="K776" t="s">
        <v>388</v>
      </c>
      <c r="L776" t="s">
        <v>44</v>
      </c>
      <c r="M776" t="s">
        <v>385</v>
      </c>
      <c r="N776" t="s">
        <v>907</v>
      </c>
      <c r="O776" t="s">
        <v>969</v>
      </c>
      <c r="P776" t="s">
        <v>71</v>
      </c>
    </row>
    <row r="777" spans="1:17">
      <c r="A777" t="s">
        <v>7676</v>
      </c>
      <c r="B777" t="s">
        <v>7677</v>
      </c>
      <c r="C777" t="s">
        <v>904</v>
      </c>
      <c r="D777">
        <v>57</v>
      </c>
      <c r="E777" t="s">
        <v>7678</v>
      </c>
      <c r="F777" t="s">
        <v>83</v>
      </c>
      <c r="G777" t="s">
        <v>1265</v>
      </c>
      <c r="H777" t="s">
        <v>320</v>
      </c>
      <c r="I777" t="s">
        <v>382</v>
      </c>
      <c r="J777" t="s">
        <v>383</v>
      </c>
      <c r="K777" t="s">
        <v>388</v>
      </c>
      <c r="L777" t="s">
        <v>44</v>
      </c>
      <c r="M777" t="s">
        <v>385</v>
      </c>
      <c r="N777" t="s">
        <v>907</v>
      </c>
      <c r="O777" t="s">
        <v>917</v>
      </c>
      <c r="P777" t="s">
        <v>83</v>
      </c>
      <c r="Q777" t="s">
        <v>8505</v>
      </c>
    </row>
    <row r="778" spans="1:17">
      <c r="A778" t="s">
        <v>7679</v>
      </c>
      <c r="B778" t="s">
        <v>7680</v>
      </c>
      <c r="C778" t="s">
        <v>904</v>
      </c>
      <c r="D778">
        <v>57</v>
      </c>
      <c r="E778" t="s">
        <v>7681</v>
      </c>
      <c r="F778" t="s">
        <v>83</v>
      </c>
      <c r="G778" t="s">
        <v>1353</v>
      </c>
      <c r="H778" t="s">
        <v>320</v>
      </c>
      <c r="I778" t="s">
        <v>382</v>
      </c>
      <c r="J778" t="s">
        <v>383</v>
      </c>
      <c r="K778" t="s">
        <v>388</v>
      </c>
      <c r="L778" t="s">
        <v>44</v>
      </c>
      <c r="M778" t="s">
        <v>385</v>
      </c>
      <c r="N778" t="s">
        <v>907</v>
      </c>
      <c r="O778" t="s">
        <v>917</v>
      </c>
      <c r="P778" t="s">
        <v>83</v>
      </c>
      <c r="Q778" t="s">
        <v>8505</v>
      </c>
    </row>
    <row r="779" spans="1:17">
      <c r="A779" t="s">
        <v>5480</v>
      </c>
      <c r="B779" t="s">
        <v>5481</v>
      </c>
      <c r="C779" t="s">
        <v>931</v>
      </c>
      <c r="D779">
        <v>0</v>
      </c>
      <c r="E779" t="s">
        <v>5482</v>
      </c>
      <c r="F779" t="s">
        <v>91</v>
      </c>
      <c r="G779" t="s">
        <v>906</v>
      </c>
      <c r="H779" t="s">
        <v>360</v>
      </c>
      <c r="I779" t="s">
        <v>387</v>
      </c>
      <c r="J779" t="s">
        <v>383</v>
      </c>
      <c r="K779" t="s">
        <v>384</v>
      </c>
      <c r="L779" t="s">
        <v>43</v>
      </c>
      <c r="M779" t="s">
        <v>386</v>
      </c>
      <c r="N779" t="s">
        <v>907</v>
      </c>
      <c r="O779" t="s">
        <v>1012</v>
      </c>
      <c r="P779" t="s">
        <v>91</v>
      </c>
    </row>
    <row r="780" spans="1:17">
      <c r="A780" t="s">
        <v>2119</v>
      </c>
      <c r="B780" t="s">
        <v>2120</v>
      </c>
      <c r="C780" t="s">
        <v>956</v>
      </c>
      <c r="D780">
        <v>55</v>
      </c>
      <c r="E780" t="s">
        <v>2121</v>
      </c>
      <c r="F780" t="s">
        <v>72</v>
      </c>
      <c r="G780" t="s">
        <v>936</v>
      </c>
      <c r="H780" t="s">
        <v>348</v>
      </c>
      <c r="I780" t="s">
        <v>387</v>
      </c>
      <c r="J780" t="s">
        <v>383</v>
      </c>
      <c r="K780" t="s">
        <v>384</v>
      </c>
      <c r="L780" t="s">
        <v>35</v>
      </c>
      <c r="M780" t="s">
        <v>386</v>
      </c>
      <c r="N780" t="s">
        <v>907</v>
      </c>
      <c r="O780" t="s">
        <v>2122</v>
      </c>
      <c r="P780" t="s">
        <v>63</v>
      </c>
    </row>
    <row r="781" spans="1:17">
      <c r="A781" t="s">
        <v>2123</v>
      </c>
      <c r="B781" t="s">
        <v>2120</v>
      </c>
      <c r="C781" t="s">
        <v>904</v>
      </c>
      <c r="D781">
        <v>57</v>
      </c>
      <c r="E781" t="s">
        <v>2121</v>
      </c>
      <c r="F781" t="s">
        <v>72</v>
      </c>
      <c r="G781" t="s">
        <v>936</v>
      </c>
      <c r="H781" t="s">
        <v>348</v>
      </c>
      <c r="I781" t="s">
        <v>387</v>
      </c>
      <c r="J781" t="s">
        <v>383</v>
      </c>
      <c r="K781" t="s">
        <v>384</v>
      </c>
      <c r="L781" t="s">
        <v>35</v>
      </c>
      <c r="M781" t="s">
        <v>386</v>
      </c>
      <c r="N781" t="s">
        <v>907</v>
      </c>
      <c r="O781" t="s">
        <v>2122</v>
      </c>
      <c r="P781" t="s">
        <v>63</v>
      </c>
    </row>
    <row r="782" spans="1:17">
      <c r="A782" t="s">
        <v>2124</v>
      </c>
      <c r="B782" t="s">
        <v>2125</v>
      </c>
      <c r="C782" t="s">
        <v>956</v>
      </c>
      <c r="D782">
        <v>55</v>
      </c>
      <c r="E782" t="s">
        <v>2121</v>
      </c>
      <c r="F782" t="s">
        <v>76</v>
      </c>
      <c r="G782" t="s">
        <v>936</v>
      </c>
      <c r="H782" t="s">
        <v>348</v>
      </c>
      <c r="I782" t="s">
        <v>387</v>
      </c>
      <c r="J782" t="s">
        <v>383</v>
      </c>
      <c r="K782" t="s">
        <v>384</v>
      </c>
      <c r="L782" t="s">
        <v>35</v>
      </c>
      <c r="M782" t="s">
        <v>386</v>
      </c>
      <c r="N782" t="s">
        <v>907</v>
      </c>
      <c r="O782" t="s">
        <v>2126</v>
      </c>
      <c r="P782" t="s">
        <v>63</v>
      </c>
    </row>
    <row r="783" spans="1:17">
      <c r="A783" t="s">
        <v>2127</v>
      </c>
      <c r="B783" t="s">
        <v>2125</v>
      </c>
      <c r="C783" t="s">
        <v>904</v>
      </c>
      <c r="D783">
        <v>57</v>
      </c>
      <c r="E783" t="s">
        <v>2121</v>
      </c>
      <c r="F783" t="s">
        <v>76</v>
      </c>
      <c r="G783" t="s">
        <v>936</v>
      </c>
      <c r="H783" t="s">
        <v>348</v>
      </c>
      <c r="I783" t="s">
        <v>387</v>
      </c>
      <c r="J783" t="s">
        <v>383</v>
      </c>
      <c r="K783" t="s">
        <v>384</v>
      </c>
      <c r="L783" t="s">
        <v>35</v>
      </c>
      <c r="M783" t="s">
        <v>386</v>
      </c>
      <c r="N783" t="s">
        <v>907</v>
      </c>
      <c r="O783" t="s">
        <v>2126</v>
      </c>
      <c r="P783" t="s">
        <v>63</v>
      </c>
    </row>
    <row r="784" spans="1:17">
      <c r="A784" t="s">
        <v>2128</v>
      </c>
      <c r="B784" t="s">
        <v>2129</v>
      </c>
      <c r="C784" t="s">
        <v>956</v>
      </c>
      <c r="D784">
        <v>55</v>
      </c>
      <c r="E784" t="s">
        <v>2121</v>
      </c>
      <c r="F784" t="s">
        <v>100</v>
      </c>
      <c r="G784" t="s">
        <v>936</v>
      </c>
      <c r="H784" t="s">
        <v>348</v>
      </c>
      <c r="I784" t="s">
        <v>387</v>
      </c>
      <c r="J784" t="s">
        <v>383</v>
      </c>
      <c r="K784" t="s">
        <v>384</v>
      </c>
      <c r="L784" t="s">
        <v>35</v>
      </c>
      <c r="M784" t="s">
        <v>386</v>
      </c>
      <c r="N784" t="s">
        <v>907</v>
      </c>
      <c r="O784" t="s">
        <v>2130</v>
      </c>
      <c r="P784" t="s">
        <v>63</v>
      </c>
    </row>
    <row r="785" spans="1:17">
      <c r="A785" t="s">
        <v>2131</v>
      </c>
      <c r="B785" t="s">
        <v>2129</v>
      </c>
      <c r="C785" t="s">
        <v>904</v>
      </c>
      <c r="D785">
        <v>57</v>
      </c>
      <c r="E785" t="s">
        <v>2121</v>
      </c>
      <c r="F785" t="s">
        <v>100</v>
      </c>
      <c r="G785" t="s">
        <v>936</v>
      </c>
      <c r="H785" t="s">
        <v>348</v>
      </c>
      <c r="I785" t="s">
        <v>387</v>
      </c>
      <c r="J785" t="s">
        <v>383</v>
      </c>
      <c r="K785" t="s">
        <v>384</v>
      </c>
      <c r="L785" t="s">
        <v>35</v>
      </c>
      <c r="M785" t="s">
        <v>386</v>
      </c>
      <c r="N785" t="s">
        <v>907</v>
      </c>
      <c r="O785" t="s">
        <v>2130</v>
      </c>
      <c r="P785" t="s">
        <v>63</v>
      </c>
    </row>
    <row r="786" spans="1:17">
      <c r="A786" t="s">
        <v>2812</v>
      </c>
      <c r="B786" t="s">
        <v>2813</v>
      </c>
      <c r="C786" t="s">
        <v>2814</v>
      </c>
      <c r="D786">
        <v>53</v>
      </c>
      <c r="E786" t="s">
        <v>2815</v>
      </c>
      <c r="F786" t="s">
        <v>68</v>
      </c>
      <c r="G786" t="s">
        <v>906</v>
      </c>
      <c r="H786" t="s">
        <v>350</v>
      </c>
      <c r="I786" t="s">
        <v>391</v>
      </c>
      <c r="J786" t="s">
        <v>383</v>
      </c>
      <c r="K786" t="s">
        <v>384</v>
      </c>
      <c r="L786" t="s">
        <v>43</v>
      </c>
      <c r="M786" t="s">
        <v>386</v>
      </c>
      <c r="N786" t="s">
        <v>907</v>
      </c>
      <c r="O786" t="s">
        <v>1119</v>
      </c>
      <c r="P786" t="s">
        <v>68</v>
      </c>
    </row>
    <row r="787" spans="1:17">
      <c r="A787" t="s">
        <v>5466</v>
      </c>
      <c r="B787" t="s">
        <v>5467</v>
      </c>
      <c r="C787" t="s">
        <v>910</v>
      </c>
      <c r="D787">
        <v>59</v>
      </c>
      <c r="E787" t="s">
        <v>5468</v>
      </c>
      <c r="F787" t="s">
        <v>121</v>
      </c>
      <c r="G787" t="s">
        <v>906</v>
      </c>
      <c r="H787" t="s">
        <v>324</v>
      </c>
      <c r="I787" t="s">
        <v>382</v>
      </c>
      <c r="J787" t="s">
        <v>383</v>
      </c>
      <c r="K787" t="s">
        <v>384</v>
      </c>
      <c r="L787" t="s">
        <v>43</v>
      </c>
      <c r="M787" t="s">
        <v>386</v>
      </c>
      <c r="N787" t="s">
        <v>907</v>
      </c>
      <c r="O787" t="s">
        <v>1546</v>
      </c>
      <c r="P787" t="s">
        <v>121</v>
      </c>
    </row>
    <row r="788" spans="1:17">
      <c r="A788" t="s">
        <v>2568</v>
      </c>
      <c r="B788" t="s">
        <v>2569</v>
      </c>
      <c r="C788" t="s">
        <v>904</v>
      </c>
      <c r="D788">
        <v>57</v>
      </c>
      <c r="E788" t="s">
        <v>2570</v>
      </c>
      <c r="F788" t="s">
        <v>91</v>
      </c>
      <c r="G788" t="s">
        <v>2571</v>
      </c>
      <c r="H788" t="s">
        <v>350</v>
      </c>
      <c r="I788" t="s">
        <v>382</v>
      </c>
      <c r="J788" t="s">
        <v>383</v>
      </c>
      <c r="K788" t="s">
        <v>384</v>
      </c>
      <c r="L788" t="s">
        <v>43</v>
      </c>
      <c r="M788" t="s">
        <v>386</v>
      </c>
      <c r="N788" t="s">
        <v>907</v>
      </c>
      <c r="O788" t="s">
        <v>932</v>
      </c>
      <c r="P788" t="s">
        <v>91</v>
      </c>
    </row>
    <row r="789" spans="1:17">
      <c r="A789" t="s">
        <v>2538</v>
      </c>
      <c r="B789" t="s">
        <v>2539</v>
      </c>
      <c r="C789" t="s">
        <v>931</v>
      </c>
      <c r="D789">
        <v>0</v>
      </c>
      <c r="E789" t="s">
        <v>2540</v>
      </c>
      <c r="F789" t="s">
        <v>53</v>
      </c>
      <c r="G789" t="s">
        <v>906</v>
      </c>
      <c r="H789" t="s">
        <v>350</v>
      </c>
      <c r="I789" t="s">
        <v>382</v>
      </c>
      <c r="J789" t="s">
        <v>383</v>
      </c>
      <c r="K789" t="s">
        <v>384</v>
      </c>
      <c r="L789" t="s">
        <v>43</v>
      </c>
      <c r="M789" t="s">
        <v>386</v>
      </c>
      <c r="N789" t="s">
        <v>907</v>
      </c>
      <c r="O789" t="s">
        <v>928</v>
      </c>
      <c r="P789" t="s">
        <v>53</v>
      </c>
    </row>
    <row r="790" spans="1:17">
      <c r="A790" t="s">
        <v>4837</v>
      </c>
      <c r="B790" t="s">
        <v>4838</v>
      </c>
      <c r="C790" t="s">
        <v>920</v>
      </c>
      <c r="D790">
        <v>58</v>
      </c>
      <c r="E790" t="s">
        <v>4839</v>
      </c>
      <c r="F790" t="s">
        <v>256</v>
      </c>
      <c r="G790" t="s">
        <v>4840</v>
      </c>
      <c r="H790" t="s">
        <v>348</v>
      </c>
      <c r="I790" t="s">
        <v>382</v>
      </c>
      <c r="J790" t="s">
        <v>383</v>
      </c>
      <c r="K790" t="s">
        <v>388</v>
      </c>
      <c r="L790" t="s">
        <v>44</v>
      </c>
      <c r="M790" t="s">
        <v>385</v>
      </c>
      <c r="N790" t="s">
        <v>907</v>
      </c>
      <c r="O790" t="s">
        <v>932</v>
      </c>
      <c r="P790" t="s">
        <v>71</v>
      </c>
    </row>
    <row r="791" spans="1:17">
      <c r="A791" t="s">
        <v>7682</v>
      </c>
      <c r="B791" t="s">
        <v>7683</v>
      </c>
      <c r="C791" t="s">
        <v>904</v>
      </c>
      <c r="D791">
        <v>57</v>
      </c>
      <c r="E791" t="s">
        <v>7684</v>
      </c>
      <c r="F791" t="s">
        <v>83</v>
      </c>
      <c r="G791" t="s">
        <v>7685</v>
      </c>
      <c r="H791" t="s">
        <v>320</v>
      </c>
      <c r="I791" t="s">
        <v>382</v>
      </c>
      <c r="J791" t="s">
        <v>383</v>
      </c>
      <c r="K791" t="s">
        <v>388</v>
      </c>
      <c r="L791" t="s">
        <v>44</v>
      </c>
      <c r="M791" t="s">
        <v>385</v>
      </c>
      <c r="N791" t="s">
        <v>907</v>
      </c>
      <c r="O791" t="s">
        <v>917</v>
      </c>
      <c r="P791" t="s">
        <v>83</v>
      </c>
      <c r="Q791" t="s">
        <v>8505</v>
      </c>
    </row>
    <row r="792" spans="1:17">
      <c r="A792" t="s">
        <v>7201</v>
      </c>
      <c r="B792" t="s">
        <v>7202</v>
      </c>
      <c r="C792" t="s">
        <v>920</v>
      </c>
      <c r="D792">
        <v>58</v>
      </c>
      <c r="E792" t="s">
        <v>7203</v>
      </c>
      <c r="F792" t="s">
        <v>209</v>
      </c>
      <c r="G792" t="s">
        <v>7204</v>
      </c>
      <c r="H792" t="s">
        <v>320</v>
      </c>
      <c r="I792" t="s">
        <v>382</v>
      </c>
      <c r="J792" t="s">
        <v>383</v>
      </c>
      <c r="K792" t="s">
        <v>388</v>
      </c>
      <c r="L792" t="s">
        <v>44</v>
      </c>
      <c r="M792" t="s">
        <v>385</v>
      </c>
      <c r="N792" t="s">
        <v>907</v>
      </c>
      <c r="O792" t="s">
        <v>1291</v>
      </c>
      <c r="P792" t="s">
        <v>209</v>
      </c>
      <c r="Q792" t="s">
        <v>8505</v>
      </c>
    </row>
    <row r="793" spans="1:17">
      <c r="A793" t="s">
        <v>5728</v>
      </c>
      <c r="B793" t="s">
        <v>5729</v>
      </c>
      <c r="C793" t="s">
        <v>904</v>
      </c>
      <c r="D793">
        <v>57</v>
      </c>
      <c r="E793" t="s">
        <v>5723</v>
      </c>
      <c r="F793" t="s">
        <v>168</v>
      </c>
      <c r="G793" t="s">
        <v>1265</v>
      </c>
      <c r="H793" t="s">
        <v>320</v>
      </c>
      <c r="I793" t="s">
        <v>382</v>
      </c>
      <c r="J793" t="s">
        <v>383</v>
      </c>
      <c r="K793" t="s">
        <v>388</v>
      </c>
      <c r="L793" t="s">
        <v>44</v>
      </c>
      <c r="M793" t="s">
        <v>385</v>
      </c>
      <c r="N793" t="s">
        <v>907</v>
      </c>
      <c r="O793" t="s">
        <v>1033</v>
      </c>
      <c r="P793" t="s">
        <v>86</v>
      </c>
    </row>
    <row r="794" spans="1:17">
      <c r="A794" t="s">
        <v>5730</v>
      </c>
      <c r="B794" t="s">
        <v>5729</v>
      </c>
      <c r="C794" t="s">
        <v>920</v>
      </c>
      <c r="D794">
        <v>58</v>
      </c>
      <c r="E794" t="s">
        <v>5723</v>
      </c>
      <c r="F794" t="s">
        <v>168</v>
      </c>
      <c r="G794" t="s">
        <v>1265</v>
      </c>
      <c r="H794" t="s">
        <v>320</v>
      </c>
      <c r="I794" t="s">
        <v>382</v>
      </c>
      <c r="J794" t="s">
        <v>383</v>
      </c>
      <c r="K794" t="s">
        <v>388</v>
      </c>
      <c r="L794" t="s">
        <v>44</v>
      </c>
      <c r="M794" t="s">
        <v>385</v>
      </c>
      <c r="N794" t="s">
        <v>907</v>
      </c>
      <c r="O794" t="s">
        <v>1033</v>
      </c>
      <c r="P794" t="s">
        <v>86</v>
      </c>
    </row>
    <row r="795" spans="1:17">
      <c r="A795" t="s">
        <v>5731</v>
      </c>
      <c r="B795" t="s">
        <v>5729</v>
      </c>
      <c r="C795" t="s">
        <v>910</v>
      </c>
      <c r="D795">
        <v>59</v>
      </c>
      <c r="E795" t="s">
        <v>5723</v>
      </c>
      <c r="F795" t="s">
        <v>168</v>
      </c>
      <c r="G795" t="s">
        <v>1265</v>
      </c>
      <c r="H795" t="s">
        <v>320</v>
      </c>
      <c r="I795" t="s">
        <v>382</v>
      </c>
      <c r="J795" t="s">
        <v>383</v>
      </c>
      <c r="K795" t="s">
        <v>388</v>
      </c>
      <c r="L795" t="s">
        <v>44</v>
      </c>
      <c r="M795" t="s">
        <v>385</v>
      </c>
      <c r="N795" t="s">
        <v>907</v>
      </c>
      <c r="O795" t="s">
        <v>1033</v>
      </c>
      <c r="P795" t="s">
        <v>86</v>
      </c>
    </row>
    <row r="796" spans="1:17">
      <c r="A796" t="s">
        <v>5732</v>
      </c>
      <c r="B796" t="s">
        <v>5729</v>
      </c>
      <c r="C796" t="s">
        <v>922</v>
      </c>
      <c r="D796">
        <v>60</v>
      </c>
      <c r="E796" t="s">
        <v>5723</v>
      </c>
      <c r="F796" t="s">
        <v>168</v>
      </c>
      <c r="G796" t="s">
        <v>1265</v>
      </c>
      <c r="H796" t="s">
        <v>320</v>
      </c>
      <c r="I796" t="s">
        <v>382</v>
      </c>
      <c r="J796" t="s">
        <v>383</v>
      </c>
      <c r="K796" t="s">
        <v>388</v>
      </c>
      <c r="L796" t="s">
        <v>44</v>
      </c>
      <c r="M796" t="s">
        <v>385</v>
      </c>
      <c r="N796" t="s">
        <v>907</v>
      </c>
      <c r="O796" t="s">
        <v>1033</v>
      </c>
      <c r="P796" t="s">
        <v>86</v>
      </c>
    </row>
    <row r="797" spans="1:17">
      <c r="A797" t="s">
        <v>5733</v>
      </c>
      <c r="B797" t="s">
        <v>5729</v>
      </c>
      <c r="C797" t="s">
        <v>912</v>
      </c>
      <c r="D797">
        <v>61</v>
      </c>
      <c r="E797" t="s">
        <v>5723</v>
      </c>
      <c r="F797" t="s">
        <v>168</v>
      </c>
      <c r="G797" t="s">
        <v>1265</v>
      </c>
      <c r="H797" t="s">
        <v>320</v>
      </c>
      <c r="I797" t="s">
        <v>382</v>
      </c>
      <c r="J797" t="s">
        <v>383</v>
      </c>
      <c r="K797" t="s">
        <v>388</v>
      </c>
      <c r="L797" t="s">
        <v>44</v>
      </c>
      <c r="M797" t="s">
        <v>385</v>
      </c>
      <c r="N797" t="s">
        <v>907</v>
      </c>
      <c r="O797" t="s">
        <v>1033</v>
      </c>
      <c r="P797" t="s">
        <v>86</v>
      </c>
    </row>
    <row r="798" spans="1:17">
      <c r="A798" t="s">
        <v>5721</v>
      </c>
      <c r="B798" t="s">
        <v>5722</v>
      </c>
      <c r="C798" t="s">
        <v>904</v>
      </c>
      <c r="D798">
        <v>57</v>
      </c>
      <c r="E798" t="s">
        <v>5723</v>
      </c>
      <c r="F798" t="s">
        <v>256</v>
      </c>
      <c r="G798" t="s">
        <v>1265</v>
      </c>
      <c r="H798" t="s">
        <v>320</v>
      </c>
      <c r="I798" t="s">
        <v>382</v>
      </c>
      <c r="J798" t="s">
        <v>383</v>
      </c>
      <c r="K798" t="s">
        <v>388</v>
      </c>
      <c r="L798" t="s">
        <v>44</v>
      </c>
      <c r="M798" t="s">
        <v>385</v>
      </c>
      <c r="N798" t="s">
        <v>907</v>
      </c>
      <c r="O798" t="s">
        <v>932</v>
      </c>
      <c r="P798" t="s">
        <v>71</v>
      </c>
    </row>
    <row r="799" spans="1:17">
      <c r="A799" t="s">
        <v>5724</v>
      </c>
      <c r="B799" t="s">
        <v>5722</v>
      </c>
      <c r="C799" t="s">
        <v>920</v>
      </c>
      <c r="D799">
        <v>58</v>
      </c>
      <c r="E799" t="s">
        <v>5723</v>
      </c>
      <c r="F799" t="s">
        <v>256</v>
      </c>
      <c r="G799" t="s">
        <v>1265</v>
      </c>
      <c r="H799" t="s">
        <v>320</v>
      </c>
      <c r="I799" t="s">
        <v>382</v>
      </c>
      <c r="J799" t="s">
        <v>383</v>
      </c>
      <c r="K799" t="s">
        <v>388</v>
      </c>
      <c r="L799" t="s">
        <v>44</v>
      </c>
      <c r="M799" t="s">
        <v>385</v>
      </c>
      <c r="N799" t="s">
        <v>907</v>
      </c>
      <c r="O799" t="s">
        <v>932</v>
      </c>
      <c r="P799" t="s">
        <v>71</v>
      </c>
    </row>
    <row r="800" spans="1:17">
      <c r="A800" t="s">
        <v>5725</v>
      </c>
      <c r="B800" t="s">
        <v>5722</v>
      </c>
      <c r="C800" t="s">
        <v>910</v>
      </c>
      <c r="D800">
        <v>59</v>
      </c>
      <c r="E800" t="s">
        <v>5723</v>
      </c>
      <c r="F800" t="s">
        <v>256</v>
      </c>
      <c r="G800" t="s">
        <v>1265</v>
      </c>
      <c r="H800" t="s">
        <v>320</v>
      </c>
      <c r="I800" t="s">
        <v>382</v>
      </c>
      <c r="J800" t="s">
        <v>383</v>
      </c>
      <c r="K800" t="s">
        <v>388</v>
      </c>
      <c r="L800" t="s">
        <v>44</v>
      </c>
      <c r="M800" t="s">
        <v>385</v>
      </c>
      <c r="N800" t="s">
        <v>907</v>
      </c>
      <c r="O800" t="s">
        <v>932</v>
      </c>
      <c r="P800" t="s">
        <v>71</v>
      </c>
    </row>
    <row r="801" spans="1:17">
      <c r="A801" t="s">
        <v>5726</v>
      </c>
      <c r="B801" t="s">
        <v>5722</v>
      </c>
      <c r="C801" t="s">
        <v>922</v>
      </c>
      <c r="D801">
        <v>60</v>
      </c>
      <c r="E801" t="s">
        <v>5723</v>
      </c>
      <c r="F801" t="s">
        <v>256</v>
      </c>
      <c r="G801" t="s">
        <v>1265</v>
      </c>
      <c r="H801" t="s">
        <v>320</v>
      </c>
      <c r="I801" t="s">
        <v>382</v>
      </c>
      <c r="J801" t="s">
        <v>383</v>
      </c>
      <c r="K801" t="s">
        <v>388</v>
      </c>
      <c r="L801" t="s">
        <v>44</v>
      </c>
      <c r="M801" t="s">
        <v>385</v>
      </c>
      <c r="N801" t="s">
        <v>907</v>
      </c>
      <c r="O801" t="s">
        <v>932</v>
      </c>
      <c r="P801" t="s">
        <v>71</v>
      </c>
    </row>
    <row r="802" spans="1:17">
      <c r="A802" t="s">
        <v>5727</v>
      </c>
      <c r="B802" t="s">
        <v>5722</v>
      </c>
      <c r="C802" t="s">
        <v>912</v>
      </c>
      <c r="D802">
        <v>61</v>
      </c>
      <c r="E802" t="s">
        <v>5723</v>
      </c>
      <c r="F802" t="s">
        <v>256</v>
      </c>
      <c r="G802" t="s">
        <v>1265</v>
      </c>
      <c r="H802" t="s">
        <v>320</v>
      </c>
      <c r="I802" t="s">
        <v>382</v>
      </c>
      <c r="J802" t="s">
        <v>383</v>
      </c>
      <c r="K802" t="s">
        <v>388</v>
      </c>
      <c r="L802" t="s">
        <v>44</v>
      </c>
      <c r="M802" t="s">
        <v>385</v>
      </c>
      <c r="N802" t="s">
        <v>907</v>
      </c>
      <c r="O802" t="s">
        <v>932</v>
      </c>
      <c r="P802" t="s">
        <v>71</v>
      </c>
    </row>
    <row r="803" spans="1:17">
      <c r="A803" t="s">
        <v>7686</v>
      </c>
      <c r="B803" t="s">
        <v>7687</v>
      </c>
      <c r="C803" t="s">
        <v>904</v>
      </c>
      <c r="D803">
        <v>57</v>
      </c>
      <c r="E803" t="s">
        <v>7688</v>
      </c>
      <c r="F803" t="s">
        <v>86</v>
      </c>
      <c r="G803" t="s">
        <v>7689</v>
      </c>
      <c r="H803" t="s">
        <v>318</v>
      </c>
      <c r="I803" t="s">
        <v>382</v>
      </c>
      <c r="J803" t="s">
        <v>383</v>
      </c>
      <c r="K803" t="s">
        <v>388</v>
      </c>
      <c r="L803" t="s">
        <v>44</v>
      </c>
      <c r="M803" t="s">
        <v>385</v>
      </c>
      <c r="N803" t="s">
        <v>907</v>
      </c>
      <c r="O803" t="s">
        <v>1033</v>
      </c>
      <c r="P803" t="s">
        <v>86</v>
      </c>
      <c r="Q803" t="s">
        <v>8505</v>
      </c>
    </row>
    <row r="804" spans="1:17">
      <c r="A804" t="s">
        <v>4841</v>
      </c>
      <c r="B804" t="s">
        <v>4842</v>
      </c>
      <c r="C804" t="s">
        <v>920</v>
      </c>
      <c r="D804">
        <v>58</v>
      </c>
      <c r="E804" t="s">
        <v>4843</v>
      </c>
      <c r="F804" t="s">
        <v>63</v>
      </c>
      <c r="G804" t="s">
        <v>1826</v>
      </c>
      <c r="H804" t="s">
        <v>320</v>
      </c>
      <c r="I804" t="s">
        <v>382</v>
      </c>
      <c r="J804" t="s">
        <v>383</v>
      </c>
      <c r="K804" t="s">
        <v>388</v>
      </c>
      <c r="L804" t="s">
        <v>44</v>
      </c>
      <c r="M804" t="s">
        <v>385</v>
      </c>
      <c r="N804" t="s">
        <v>907</v>
      </c>
      <c r="O804" t="s">
        <v>937</v>
      </c>
      <c r="P804" t="s">
        <v>63</v>
      </c>
    </row>
    <row r="805" spans="1:17">
      <c r="A805" t="s">
        <v>7690</v>
      </c>
      <c r="B805" t="s">
        <v>7691</v>
      </c>
      <c r="C805" t="s">
        <v>904</v>
      </c>
      <c r="D805">
        <v>57</v>
      </c>
      <c r="E805" t="s">
        <v>7692</v>
      </c>
      <c r="F805" t="s">
        <v>86</v>
      </c>
      <c r="G805" t="s">
        <v>1179</v>
      </c>
      <c r="H805" t="s">
        <v>336</v>
      </c>
      <c r="I805" t="s">
        <v>382</v>
      </c>
      <c r="J805" t="s">
        <v>383</v>
      </c>
      <c r="K805" t="s">
        <v>388</v>
      </c>
      <c r="L805" t="s">
        <v>44</v>
      </c>
      <c r="M805" t="s">
        <v>385</v>
      </c>
      <c r="N805" t="s">
        <v>907</v>
      </c>
      <c r="O805" t="s">
        <v>1033</v>
      </c>
      <c r="P805" t="s">
        <v>86</v>
      </c>
      <c r="Q805" t="s">
        <v>8505</v>
      </c>
    </row>
    <row r="806" spans="1:17">
      <c r="A806" t="s">
        <v>4844</v>
      </c>
      <c r="B806" t="s">
        <v>4845</v>
      </c>
      <c r="C806" t="s">
        <v>920</v>
      </c>
      <c r="D806">
        <v>58</v>
      </c>
      <c r="E806" t="s">
        <v>4846</v>
      </c>
      <c r="F806" t="s">
        <v>286</v>
      </c>
      <c r="G806" t="s">
        <v>1265</v>
      </c>
      <c r="H806" t="s">
        <v>320</v>
      </c>
      <c r="I806" t="s">
        <v>382</v>
      </c>
      <c r="J806" t="s">
        <v>383</v>
      </c>
      <c r="K806" t="s">
        <v>388</v>
      </c>
      <c r="L806" t="s">
        <v>44</v>
      </c>
      <c r="M806" t="s">
        <v>385</v>
      </c>
      <c r="N806" t="s">
        <v>907</v>
      </c>
      <c r="O806" t="s">
        <v>1546</v>
      </c>
      <c r="P806" t="s">
        <v>286</v>
      </c>
    </row>
    <row r="807" spans="1:17">
      <c r="A807" t="s">
        <v>4847</v>
      </c>
      <c r="B807" t="s">
        <v>4845</v>
      </c>
      <c r="C807" t="s">
        <v>904</v>
      </c>
      <c r="D807">
        <v>57</v>
      </c>
      <c r="E807" t="s">
        <v>4846</v>
      </c>
      <c r="F807" t="s">
        <v>286</v>
      </c>
      <c r="G807" t="s">
        <v>1265</v>
      </c>
      <c r="H807" t="s">
        <v>320</v>
      </c>
      <c r="I807" t="s">
        <v>382</v>
      </c>
      <c r="J807" t="s">
        <v>383</v>
      </c>
      <c r="K807" t="s">
        <v>388</v>
      </c>
      <c r="L807" t="s">
        <v>44</v>
      </c>
      <c r="M807" t="s">
        <v>385</v>
      </c>
      <c r="N807" t="s">
        <v>907</v>
      </c>
      <c r="O807" t="s">
        <v>1546</v>
      </c>
      <c r="P807" t="s">
        <v>286</v>
      </c>
    </row>
    <row r="808" spans="1:17">
      <c r="A808" t="s">
        <v>4848</v>
      </c>
      <c r="B808" t="s">
        <v>4845</v>
      </c>
      <c r="C808" t="s">
        <v>910</v>
      </c>
      <c r="D808">
        <v>59</v>
      </c>
      <c r="E808" t="s">
        <v>4846</v>
      </c>
      <c r="F808" t="s">
        <v>286</v>
      </c>
      <c r="G808" t="s">
        <v>1265</v>
      </c>
      <c r="H808" t="s">
        <v>320</v>
      </c>
      <c r="I808" t="s">
        <v>382</v>
      </c>
      <c r="J808" t="s">
        <v>383</v>
      </c>
      <c r="K808" t="s">
        <v>388</v>
      </c>
      <c r="L808" t="s">
        <v>44</v>
      </c>
      <c r="M808" t="s">
        <v>385</v>
      </c>
      <c r="N808" t="s">
        <v>907</v>
      </c>
      <c r="O808" t="s">
        <v>1546</v>
      </c>
      <c r="P808" t="s">
        <v>286</v>
      </c>
    </row>
    <row r="809" spans="1:17">
      <c r="A809" t="s">
        <v>4849</v>
      </c>
      <c r="B809" t="s">
        <v>4845</v>
      </c>
      <c r="C809" t="s">
        <v>922</v>
      </c>
      <c r="D809">
        <v>60</v>
      </c>
      <c r="E809" t="s">
        <v>4846</v>
      </c>
      <c r="F809" t="s">
        <v>286</v>
      </c>
      <c r="G809" t="s">
        <v>1265</v>
      </c>
      <c r="H809" t="s">
        <v>320</v>
      </c>
      <c r="I809" t="s">
        <v>382</v>
      </c>
      <c r="J809" t="s">
        <v>383</v>
      </c>
      <c r="K809" t="s">
        <v>388</v>
      </c>
      <c r="L809" t="s">
        <v>44</v>
      </c>
      <c r="M809" t="s">
        <v>385</v>
      </c>
      <c r="N809" t="s">
        <v>907</v>
      </c>
      <c r="O809" t="s">
        <v>1546</v>
      </c>
      <c r="P809" t="s">
        <v>286</v>
      </c>
    </row>
    <row r="810" spans="1:17">
      <c r="A810" t="s">
        <v>4850</v>
      </c>
      <c r="B810" t="s">
        <v>4845</v>
      </c>
      <c r="C810" t="s">
        <v>912</v>
      </c>
      <c r="D810">
        <v>61</v>
      </c>
      <c r="E810" t="s">
        <v>4846</v>
      </c>
      <c r="F810" t="s">
        <v>286</v>
      </c>
      <c r="G810" t="s">
        <v>1265</v>
      </c>
      <c r="H810" t="s">
        <v>320</v>
      </c>
      <c r="I810" t="s">
        <v>382</v>
      </c>
      <c r="J810" t="s">
        <v>383</v>
      </c>
      <c r="K810" t="s">
        <v>388</v>
      </c>
      <c r="L810" t="s">
        <v>44</v>
      </c>
      <c r="M810" t="s">
        <v>385</v>
      </c>
      <c r="N810" t="s">
        <v>907</v>
      </c>
      <c r="O810" t="s">
        <v>1546</v>
      </c>
      <c r="P810" t="s">
        <v>286</v>
      </c>
    </row>
    <row r="811" spans="1:17">
      <c r="A811" t="s">
        <v>1756</v>
      </c>
      <c r="B811" t="s">
        <v>1757</v>
      </c>
      <c r="C811" t="s">
        <v>910</v>
      </c>
      <c r="D811">
        <v>59</v>
      </c>
      <c r="E811" t="s">
        <v>1758</v>
      </c>
      <c r="F811" t="s">
        <v>71</v>
      </c>
      <c r="G811" t="s">
        <v>1265</v>
      </c>
      <c r="H811" t="s">
        <v>320</v>
      </c>
      <c r="I811" t="s">
        <v>382</v>
      </c>
      <c r="J811" t="s">
        <v>383</v>
      </c>
      <c r="K811" t="s">
        <v>388</v>
      </c>
      <c r="L811" t="s">
        <v>44</v>
      </c>
      <c r="M811" t="s">
        <v>385</v>
      </c>
      <c r="N811" t="s">
        <v>907</v>
      </c>
      <c r="O811" t="s">
        <v>932</v>
      </c>
      <c r="P811" t="s">
        <v>71</v>
      </c>
    </row>
    <row r="812" spans="1:17">
      <c r="A812" t="s">
        <v>1759</v>
      </c>
      <c r="B812" t="s">
        <v>1757</v>
      </c>
      <c r="C812" t="s">
        <v>904</v>
      </c>
      <c r="D812">
        <v>57</v>
      </c>
      <c r="E812" t="s">
        <v>1758</v>
      </c>
      <c r="F812" t="s">
        <v>71</v>
      </c>
      <c r="G812" t="s">
        <v>1265</v>
      </c>
      <c r="H812" t="s">
        <v>320</v>
      </c>
      <c r="I812" t="s">
        <v>382</v>
      </c>
      <c r="J812" t="s">
        <v>383</v>
      </c>
      <c r="K812" t="s">
        <v>388</v>
      </c>
      <c r="L812" t="s">
        <v>44</v>
      </c>
      <c r="M812" t="s">
        <v>385</v>
      </c>
      <c r="N812" t="s">
        <v>907</v>
      </c>
      <c r="O812" t="s">
        <v>932</v>
      </c>
      <c r="P812" t="s">
        <v>71</v>
      </c>
    </row>
    <row r="813" spans="1:17">
      <c r="A813" t="s">
        <v>1760</v>
      </c>
      <c r="B813" t="s">
        <v>1757</v>
      </c>
      <c r="C813" t="s">
        <v>912</v>
      </c>
      <c r="D813">
        <v>61</v>
      </c>
      <c r="E813" t="s">
        <v>1758</v>
      </c>
      <c r="F813" t="s">
        <v>71</v>
      </c>
      <c r="G813" t="s">
        <v>1265</v>
      </c>
      <c r="H813" t="s">
        <v>320</v>
      </c>
      <c r="I813" t="s">
        <v>382</v>
      </c>
      <c r="J813" t="s">
        <v>383</v>
      </c>
      <c r="K813" t="s">
        <v>388</v>
      </c>
      <c r="L813" t="s">
        <v>44</v>
      </c>
      <c r="M813" t="s">
        <v>385</v>
      </c>
      <c r="N813" t="s">
        <v>907</v>
      </c>
      <c r="O813" t="s">
        <v>932</v>
      </c>
      <c r="P813" t="s">
        <v>71</v>
      </c>
    </row>
    <row r="814" spans="1:17">
      <c r="A814" t="s">
        <v>3971</v>
      </c>
      <c r="B814" t="s">
        <v>3972</v>
      </c>
      <c r="C814" t="s">
        <v>920</v>
      </c>
      <c r="D814">
        <v>58</v>
      </c>
      <c r="E814" t="s">
        <v>3973</v>
      </c>
      <c r="F814" t="s">
        <v>71</v>
      </c>
      <c r="G814" t="s">
        <v>3974</v>
      </c>
      <c r="H814" t="s">
        <v>324</v>
      </c>
      <c r="I814" t="s">
        <v>382</v>
      </c>
      <c r="J814" t="s">
        <v>383</v>
      </c>
      <c r="K814" t="s">
        <v>384</v>
      </c>
      <c r="L814" t="s">
        <v>37</v>
      </c>
      <c r="M814" t="s">
        <v>385</v>
      </c>
      <c r="N814" t="s">
        <v>907</v>
      </c>
      <c r="O814" t="s">
        <v>932</v>
      </c>
      <c r="P814" t="s">
        <v>71</v>
      </c>
    </row>
    <row r="815" spans="1:17">
      <c r="A815" t="s">
        <v>3975</v>
      </c>
      <c r="B815" t="s">
        <v>3972</v>
      </c>
      <c r="C815" t="s">
        <v>956</v>
      </c>
      <c r="D815">
        <v>55</v>
      </c>
      <c r="E815" t="s">
        <v>3973</v>
      </c>
      <c r="F815" t="s">
        <v>71</v>
      </c>
      <c r="G815" t="s">
        <v>3974</v>
      </c>
      <c r="H815" t="s">
        <v>324</v>
      </c>
      <c r="I815" t="s">
        <v>382</v>
      </c>
      <c r="J815" t="s">
        <v>383</v>
      </c>
      <c r="K815" t="s">
        <v>384</v>
      </c>
      <c r="L815" t="s">
        <v>37</v>
      </c>
      <c r="M815" t="s">
        <v>385</v>
      </c>
      <c r="N815" t="s">
        <v>907</v>
      </c>
      <c r="O815" t="s">
        <v>932</v>
      </c>
      <c r="P815" t="s">
        <v>71</v>
      </c>
    </row>
    <row r="816" spans="1:17">
      <c r="A816" t="s">
        <v>3976</v>
      </c>
      <c r="B816" t="s">
        <v>3972</v>
      </c>
      <c r="C816" t="s">
        <v>904</v>
      </c>
      <c r="D816">
        <v>57</v>
      </c>
      <c r="E816" t="s">
        <v>3973</v>
      </c>
      <c r="F816" t="s">
        <v>71</v>
      </c>
      <c r="G816" t="s">
        <v>3974</v>
      </c>
      <c r="H816" t="s">
        <v>324</v>
      </c>
      <c r="I816" t="s">
        <v>382</v>
      </c>
      <c r="J816" t="s">
        <v>383</v>
      </c>
      <c r="K816" t="s">
        <v>384</v>
      </c>
      <c r="L816" t="s">
        <v>37</v>
      </c>
      <c r="M816" t="s">
        <v>385</v>
      </c>
      <c r="N816" t="s">
        <v>907</v>
      </c>
      <c r="O816" t="s">
        <v>932</v>
      </c>
      <c r="P816" t="s">
        <v>71</v>
      </c>
    </row>
    <row r="817" spans="1:17">
      <c r="A817" t="s">
        <v>3977</v>
      </c>
      <c r="B817" t="s">
        <v>3972</v>
      </c>
      <c r="C817" t="s">
        <v>910</v>
      </c>
      <c r="D817">
        <v>59</v>
      </c>
      <c r="E817" t="s">
        <v>3973</v>
      </c>
      <c r="F817" t="s">
        <v>71</v>
      </c>
      <c r="G817" t="s">
        <v>3974</v>
      </c>
      <c r="H817" t="s">
        <v>324</v>
      </c>
      <c r="I817" t="s">
        <v>382</v>
      </c>
      <c r="J817" t="s">
        <v>383</v>
      </c>
      <c r="K817" t="s">
        <v>384</v>
      </c>
      <c r="L817" t="s">
        <v>37</v>
      </c>
      <c r="M817" t="s">
        <v>385</v>
      </c>
      <c r="N817" t="s">
        <v>907</v>
      </c>
      <c r="O817" t="s">
        <v>932</v>
      </c>
      <c r="P817" t="s">
        <v>71</v>
      </c>
    </row>
    <row r="818" spans="1:17">
      <c r="A818" t="s">
        <v>3978</v>
      </c>
      <c r="B818" t="s">
        <v>3972</v>
      </c>
      <c r="C818" t="s">
        <v>912</v>
      </c>
      <c r="D818">
        <v>61</v>
      </c>
      <c r="E818" t="s">
        <v>3973</v>
      </c>
      <c r="F818" t="s">
        <v>71</v>
      </c>
      <c r="G818" t="s">
        <v>3974</v>
      </c>
      <c r="H818" t="s">
        <v>324</v>
      </c>
      <c r="I818" t="s">
        <v>382</v>
      </c>
      <c r="J818" t="s">
        <v>383</v>
      </c>
      <c r="K818" t="s">
        <v>384</v>
      </c>
      <c r="L818" t="s">
        <v>37</v>
      </c>
      <c r="M818" t="s">
        <v>385</v>
      </c>
      <c r="N818" t="s">
        <v>907</v>
      </c>
      <c r="O818" t="s">
        <v>932</v>
      </c>
      <c r="P818" t="s">
        <v>71</v>
      </c>
    </row>
    <row r="819" spans="1:17">
      <c r="A819" t="s">
        <v>3979</v>
      </c>
      <c r="B819" t="s">
        <v>3980</v>
      </c>
      <c r="C819" t="s">
        <v>3871</v>
      </c>
      <c r="D819">
        <v>53</v>
      </c>
      <c r="E819" t="s">
        <v>3981</v>
      </c>
      <c r="F819" t="s">
        <v>91</v>
      </c>
      <c r="G819" t="s">
        <v>906</v>
      </c>
      <c r="H819" t="s">
        <v>324</v>
      </c>
      <c r="I819" t="s">
        <v>391</v>
      </c>
      <c r="J819" t="s">
        <v>383</v>
      </c>
      <c r="K819" t="s">
        <v>384</v>
      </c>
      <c r="L819" t="s">
        <v>43</v>
      </c>
      <c r="M819" t="s">
        <v>386</v>
      </c>
      <c r="N819" t="s">
        <v>907</v>
      </c>
      <c r="O819" t="s">
        <v>932</v>
      </c>
      <c r="P819" t="s">
        <v>91</v>
      </c>
    </row>
    <row r="820" spans="1:17">
      <c r="A820" t="s">
        <v>3982</v>
      </c>
      <c r="B820" t="s">
        <v>3983</v>
      </c>
      <c r="C820" t="s">
        <v>3871</v>
      </c>
      <c r="D820">
        <v>53</v>
      </c>
      <c r="E820" t="s">
        <v>3984</v>
      </c>
      <c r="F820" t="s">
        <v>78</v>
      </c>
      <c r="G820" t="s">
        <v>906</v>
      </c>
      <c r="H820" t="s">
        <v>324</v>
      </c>
      <c r="I820" t="s">
        <v>391</v>
      </c>
      <c r="J820" t="s">
        <v>383</v>
      </c>
      <c r="K820" t="s">
        <v>384</v>
      </c>
      <c r="L820" t="s">
        <v>43</v>
      </c>
      <c r="M820" t="s">
        <v>386</v>
      </c>
      <c r="N820" t="s">
        <v>907</v>
      </c>
      <c r="O820" t="s">
        <v>969</v>
      </c>
      <c r="P820" t="s">
        <v>78</v>
      </c>
    </row>
    <row r="821" spans="1:17">
      <c r="A821" t="s">
        <v>3985</v>
      </c>
      <c r="B821" t="s">
        <v>3986</v>
      </c>
      <c r="C821" t="s">
        <v>3871</v>
      </c>
      <c r="D821">
        <v>53</v>
      </c>
      <c r="E821" t="s">
        <v>3987</v>
      </c>
      <c r="F821" t="s">
        <v>55</v>
      </c>
      <c r="G821" t="s">
        <v>906</v>
      </c>
      <c r="H821" t="s">
        <v>324</v>
      </c>
      <c r="I821" t="s">
        <v>391</v>
      </c>
      <c r="J821" t="s">
        <v>383</v>
      </c>
      <c r="K821" t="s">
        <v>384</v>
      </c>
      <c r="L821" t="s">
        <v>43</v>
      </c>
      <c r="M821" t="s">
        <v>386</v>
      </c>
      <c r="N821" t="s">
        <v>907</v>
      </c>
      <c r="O821" t="s">
        <v>1003</v>
      </c>
      <c r="P821" t="s">
        <v>71</v>
      </c>
    </row>
    <row r="822" spans="1:17">
      <c r="A822" t="s">
        <v>7255</v>
      </c>
      <c r="B822" t="s">
        <v>7256</v>
      </c>
      <c r="C822" t="s">
        <v>920</v>
      </c>
      <c r="D822">
        <v>58</v>
      </c>
      <c r="E822" t="s">
        <v>7257</v>
      </c>
      <c r="F822" t="s">
        <v>217</v>
      </c>
      <c r="G822" t="s">
        <v>1179</v>
      </c>
      <c r="H822" t="s">
        <v>324</v>
      </c>
      <c r="I822" t="s">
        <v>382</v>
      </c>
      <c r="J822" t="s">
        <v>383</v>
      </c>
      <c r="K822" t="s">
        <v>388</v>
      </c>
      <c r="L822" t="s">
        <v>32</v>
      </c>
      <c r="M822" t="s">
        <v>385</v>
      </c>
      <c r="N822" t="s">
        <v>907</v>
      </c>
      <c r="O822" t="s">
        <v>1193</v>
      </c>
      <c r="P822" t="s">
        <v>199</v>
      </c>
    </row>
    <row r="823" spans="1:17">
      <c r="A823" t="s">
        <v>7500</v>
      </c>
      <c r="B823" t="s">
        <v>7501</v>
      </c>
      <c r="C823" t="s">
        <v>920</v>
      </c>
      <c r="D823">
        <v>58</v>
      </c>
      <c r="E823" t="s">
        <v>7502</v>
      </c>
      <c r="F823" t="s">
        <v>231</v>
      </c>
      <c r="G823" t="s">
        <v>1021</v>
      </c>
      <c r="H823" t="s">
        <v>324</v>
      </c>
      <c r="I823" t="s">
        <v>382</v>
      </c>
      <c r="J823" t="s">
        <v>383</v>
      </c>
      <c r="K823" t="s">
        <v>384</v>
      </c>
      <c r="L823" t="s">
        <v>37</v>
      </c>
      <c r="M823" t="s">
        <v>385</v>
      </c>
      <c r="N823" t="s">
        <v>907</v>
      </c>
      <c r="O823" t="s">
        <v>917</v>
      </c>
      <c r="P823" t="s">
        <v>83</v>
      </c>
      <c r="Q823" t="s">
        <v>8505</v>
      </c>
    </row>
    <row r="824" spans="1:17">
      <c r="A824" t="s">
        <v>7503</v>
      </c>
      <c r="B824" t="s">
        <v>7504</v>
      </c>
      <c r="C824" t="s">
        <v>920</v>
      </c>
      <c r="D824">
        <v>58</v>
      </c>
      <c r="E824" t="s">
        <v>7505</v>
      </c>
      <c r="F824" t="s">
        <v>209</v>
      </c>
      <c r="G824" t="s">
        <v>1021</v>
      </c>
      <c r="H824" t="s">
        <v>324</v>
      </c>
      <c r="I824" t="s">
        <v>382</v>
      </c>
      <c r="J824" t="s">
        <v>383</v>
      </c>
      <c r="K824" t="s">
        <v>384</v>
      </c>
      <c r="L824" t="s">
        <v>37</v>
      </c>
      <c r="M824" t="s">
        <v>385</v>
      </c>
      <c r="N824" t="s">
        <v>907</v>
      </c>
      <c r="O824" t="s">
        <v>1300</v>
      </c>
      <c r="P824" t="s">
        <v>209</v>
      </c>
      <c r="Q824" t="s">
        <v>8505</v>
      </c>
    </row>
    <row r="825" spans="1:17">
      <c r="A825" t="s">
        <v>2485</v>
      </c>
      <c r="B825" t="s">
        <v>2486</v>
      </c>
      <c r="C825" t="s">
        <v>904</v>
      </c>
      <c r="D825">
        <v>57</v>
      </c>
      <c r="E825" t="s">
        <v>1038</v>
      </c>
      <c r="F825" t="s">
        <v>63</v>
      </c>
      <c r="G825" t="s">
        <v>1021</v>
      </c>
      <c r="H825" t="s">
        <v>324</v>
      </c>
      <c r="I825" t="s">
        <v>382</v>
      </c>
      <c r="J825" t="s">
        <v>383</v>
      </c>
      <c r="K825" t="s">
        <v>384</v>
      </c>
      <c r="L825" t="s">
        <v>37</v>
      </c>
      <c r="M825" t="s">
        <v>385</v>
      </c>
      <c r="N825" t="s">
        <v>907</v>
      </c>
      <c r="O825" t="s">
        <v>937</v>
      </c>
      <c r="P825" t="s">
        <v>63</v>
      </c>
    </row>
    <row r="826" spans="1:17">
      <c r="A826" t="s">
        <v>2487</v>
      </c>
      <c r="B826" t="s">
        <v>2486</v>
      </c>
      <c r="C826" t="s">
        <v>912</v>
      </c>
      <c r="D826">
        <v>61</v>
      </c>
      <c r="E826" t="s">
        <v>1038</v>
      </c>
      <c r="F826" t="s">
        <v>63</v>
      </c>
      <c r="G826" t="s">
        <v>1021</v>
      </c>
      <c r="H826" t="s">
        <v>324</v>
      </c>
      <c r="I826" t="s">
        <v>382</v>
      </c>
      <c r="J826" t="s">
        <v>383</v>
      </c>
      <c r="K826" t="s">
        <v>384</v>
      </c>
      <c r="L826" t="s">
        <v>37</v>
      </c>
      <c r="M826" t="s">
        <v>385</v>
      </c>
      <c r="N826" t="s">
        <v>907</v>
      </c>
      <c r="O826" t="s">
        <v>937</v>
      </c>
      <c r="P826" t="s">
        <v>63</v>
      </c>
    </row>
    <row r="827" spans="1:17">
      <c r="A827" t="s">
        <v>2132</v>
      </c>
      <c r="B827" t="s">
        <v>2133</v>
      </c>
      <c r="C827" t="s">
        <v>956</v>
      </c>
      <c r="D827">
        <v>55</v>
      </c>
      <c r="E827" t="s">
        <v>1038</v>
      </c>
      <c r="F827" t="s">
        <v>68</v>
      </c>
      <c r="G827" t="s">
        <v>1021</v>
      </c>
      <c r="H827" t="s">
        <v>324</v>
      </c>
      <c r="I827" t="s">
        <v>382</v>
      </c>
      <c r="J827" t="s">
        <v>383</v>
      </c>
      <c r="K827" t="s">
        <v>384</v>
      </c>
      <c r="L827" t="s">
        <v>37</v>
      </c>
      <c r="M827" t="s">
        <v>385</v>
      </c>
      <c r="N827" t="s">
        <v>907</v>
      </c>
      <c r="O827" t="s">
        <v>969</v>
      </c>
      <c r="P827" t="s">
        <v>68</v>
      </c>
    </row>
    <row r="828" spans="1:17">
      <c r="A828" t="s">
        <v>2134</v>
      </c>
      <c r="B828" t="s">
        <v>2133</v>
      </c>
      <c r="C828" t="s">
        <v>904</v>
      </c>
      <c r="D828">
        <v>57</v>
      </c>
      <c r="E828" t="s">
        <v>1038</v>
      </c>
      <c r="F828" t="s">
        <v>68</v>
      </c>
      <c r="G828" t="s">
        <v>1021</v>
      </c>
      <c r="H828" t="s">
        <v>324</v>
      </c>
      <c r="I828" t="s">
        <v>382</v>
      </c>
      <c r="J828" t="s">
        <v>383</v>
      </c>
      <c r="K828" t="s">
        <v>384</v>
      </c>
      <c r="L828" t="s">
        <v>37</v>
      </c>
      <c r="M828" t="s">
        <v>385</v>
      </c>
      <c r="N828" t="s">
        <v>907</v>
      </c>
      <c r="O828" t="s">
        <v>969</v>
      </c>
      <c r="P828" t="s">
        <v>68</v>
      </c>
    </row>
    <row r="829" spans="1:17">
      <c r="A829" t="s">
        <v>2135</v>
      </c>
      <c r="B829" t="s">
        <v>2133</v>
      </c>
      <c r="C829" t="s">
        <v>910</v>
      </c>
      <c r="D829">
        <v>59</v>
      </c>
      <c r="E829" t="s">
        <v>1038</v>
      </c>
      <c r="F829" t="s">
        <v>68</v>
      </c>
      <c r="G829" t="s">
        <v>1021</v>
      </c>
      <c r="H829" t="s">
        <v>324</v>
      </c>
      <c r="I829" t="s">
        <v>382</v>
      </c>
      <c r="J829" t="s">
        <v>383</v>
      </c>
      <c r="K829" t="s">
        <v>384</v>
      </c>
      <c r="L829" t="s">
        <v>37</v>
      </c>
      <c r="M829" t="s">
        <v>385</v>
      </c>
      <c r="N829" t="s">
        <v>907</v>
      </c>
      <c r="O829" t="s">
        <v>969</v>
      </c>
      <c r="P829" t="s">
        <v>68</v>
      </c>
    </row>
    <row r="830" spans="1:17">
      <c r="A830" t="s">
        <v>2136</v>
      </c>
      <c r="B830" t="s">
        <v>2133</v>
      </c>
      <c r="C830" t="s">
        <v>912</v>
      </c>
      <c r="D830">
        <v>61</v>
      </c>
      <c r="E830" t="s">
        <v>1038</v>
      </c>
      <c r="F830" t="s">
        <v>68</v>
      </c>
      <c r="G830" t="s">
        <v>1021</v>
      </c>
      <c r="H830" t="s">
        <v>324</v>
      </c>
      <c r="I830" t="s">
        <v>382</v>
      </c>
      <c r="J830" t="s">
        <v>383</v>
      </c>
      <c r="K830" t="s">
        <v>384</v>
      </c>
      <c r="L830" t="s">
        <v>37</v>
      </c>
      <c r="M830" t="s">
        <v>385</v>
      </c>
      <c r="N830" t="s">
        <v>907</v>
      </c>
      <c r="O830" t="s">
        <v>969</v>
      </c>
      <c r="P830" t="s">
        <v>68</v>
      </c>
    </row>
    <row r="831" spans="1:17">
      <c r="A831" t="s">
        <v>1036</v>
      </c>
      <c r="B831" t="s">
        <v>1037</v>
      </c>
      <c r="C831" t="s">
        <v>904</v>
      </c>
      <c r="D831">
        <v>57</v>
      </c>
      <c r="E831" t="s">
        <v>1038</v>
      </c>
      <c r="F831" t="s">
        <v>71</v>
      </c>
      <c r="G831" t="s">
        <v>1021</v>
      </c>
      <c r="H831" t="s">
        <v>324</v>
      </c>
      <c r="I831" t="s">
        <v>382</v>
      </c>
      <c r="J831" t="s">
        <v>383</v>
      </c>
      <c r="K831" t="s">
        <v>384</v>
      </c>
      <c r="L831" t="s">
        <v>37</v>
      </c>
      <c r="M831" t="s">
        <v>385</v>
      </c>
      <c r="N831" t="s">
        <v>907</v>
      </c>
      <c r="O831" t="s">
        <v>932</v>
      </c>
      <c r="P831" t="s">
        <v>71</v>
      </c>
    </row>
    <row r="832" spans="1:17">
      <c r="A832" t="s">
        <v>1039</v>
      </c>
      <c r="B832" t="s">
        <v>1037</v>
      </c>
      <c r="C832" t="s">
        <v>910</v>
      </c>
      <c r="D832">
        <v>59</v>
      </c>
      <c r="E832" t="s">
        <v>1038</v>
      </c>
      <c r="F832" t="s">
        <v>71</v>
      </c>
      <c r="G832" t="s">
        <v>1021</v>
      </c>
      <c r="H832" t="s">
        <v>324</v>
      </c>
      <c r="I832" t="s">
        <v>382</v>
      </c>
      <c r="J832" t="s">
        <v>383</v>
      </c>
      <c r="K832" t="s">
        <v>384</v>
      </c>
      <c r="L832" t="s">
        <v>37</v>
      </c>
      <c r="M832" t="s">
        <v>385</v>
      </c>
      <c r="N832" t="s">
        <v>907</v>
      </c>
      <c r="O832" t="s">
        <v>932</v>
      </c>
      <c r="P832" t="s">
        <v>71</v>
      </c>
    </row>
    <row r="833" spans="1:16">
      <c r="A833" t="s">
        <v>1040</v>
      </c>
      <c r="B833" t="s">
        <v>1037</v>
      </c>
      <c r="C833" t="s">
        <v>912</v>
      </c>
      <c r="D833">
        <v>61</v>
      </c>
      <c r="E833" t="s">
        <v>1038</v>
      </c>
      <c r="F833" t="s">
        <v>71</v>
      </c>
      <c r="G833" t="s">
        <v>1021</v>
      </c>
      <c r="H833" t="s">
        <v>324</v>
      </c>
      <c r="I833" t="s">
        <v>382</v>
      </c>
      <c r="J833" t="s">
        <v>383</v>
      </c>
      <c r="K833" t="s">
        <v>384</v>
      </c>
      <c r="L833" t="s">
        <v>37</v>
      </c>
      <c r="M833" t="s">
        <v>385</v>
      </c>
      <c r="N833" t="s">
        <v>907</v>
      </c>
      <c r="O833" t="s">
        <v>932</v>
      </c>
      <c r="P833" t="s">
        <v>71</v>
      </c>
    </row>
    <row r="834" spans="1:16">
      <c r="A834" t="s">
        <v>1041</v>
      </c>
      <c r="B834" t="s">
        <v>1037</v>
      </c>
      <c r="C834" t="s">
        <v>956</v>
      </c>
      <c r="D834">
        <v>55</v>
      </c>
      <c r="E834" t="s">
        <v>1038</v>
      </c>
      <c r="F834" t="s">
        <v>71</v>
      </c>
      <c r="G834" t="s">
        <v>1021</v>
      </c>
      <c r="H834" t="s">
        <v>324</v>
      </c>
      <c r="I834" t="s">
        <v>382</v>
      </c>
      <c r="J834" t="s">
        <v>383</v>
      </c>
      <c r="K834" t="s">
        <v>384</v>
      </c>
      <c r="L834" t="s">
        <v>37</v>
      </c>
      <c r="M834" t="s">
        <v>385</v>
      </c>
      <c r="N834" t="s">
        <v>907</v>
      </c>
      <c r="O834" t="s">
        <v>932</v>
      </c>
      <c r="P834" t="s">
        <v>71</v>
      </c>
    </row>
    <row r="835" spans="1:16">
      <c r="A835" t="s">
        <v>1042</v>
      </c>
      <c r="B835" t="s">
        <v>1037</v>
      </c>
      <c r="C835" t="s">
        <v>915</v>
      </c>
      <c r="D835">
        <v>56</v>
      </c>
      <c r="E835" t="s">
        <v>1038</v>
      </c>
      <c r="F835" t="s">
        <v>71</v>
      </c>
      <c r="G835" t="s">
        <v>1021</v>
      </c>
      <c r="H835" t="s">
        <v>324</v>
      </c>
      <c r="I835" t="s">
        <v>382</v>
      </c>
      <c r="J835" t="s">
        <v>383</v>
      </c>
      <c r="K835" t="s">
        <v>384</v>
      </c>
      <c r="L835" t="s">
        <v>37</v>
      </c>
      <c r="M835" t="s">
        <v>385</v>
      </c>
      <c r="N835" t="s">
        <v>907</v>
      </c>
      <c r="O835" t="s">
        <v>932</v>
      </c>
      <c r="P835" t="s">
        <v>71</v>
      </c>
    </row>
    <row r="836" spans="1:16">
      <c r="A836" t="s">
        <v>1043</v>
      </c>
      <c r="B836" t="s">
        <v>1037</v>
      </c>
      <c r="C836" t="s">
        <v>920</v>
      </c>
      <c r="D836">
        <v>58</v>
      </c>
      <c r="E836" t="s">
        <v>1038</v>
      </c>
      <c r="F836" t="s">
        <v>71</v>
      </c>
      <c r="G836" t="s">
        <v>1021</v>
      </c>
      <c r="H836" t="s">
        <v>324</v>
      </c>
      <c r="I836" t="s">
        <v>382</v>
      </c>
      <c r="J836" t="s">
        <v>383</v>
      </c>
      <c r="K836" t="s">
        <v>384</v>
      </c>
      <c r="L836" t="s">
        <v>37</v>
      </c>
      <c r="M836" t="s">
        <v>385</v>
      </c>
      <c r="N836" t="s">
        <v>907</v>
      </c>
      <c r="O836" t="s">
        <v>932</v>
      </c>
      <c r="P836" t="s">
        <v>71</v>
      </c>
    </row>
    <row r="837" spans="1:16">
      <c r="A837" t="s">
        <v>1044</v>
      </c>
      <c r="B837" t="s">
        <v>1037</v>
      </c>
      <c r="C837" t="s">
        <v>922</v>
      </c>
      <c r="D837">
        <v>60</v>
      </c>
      <c r="E837" t="s">
        <v>1038</v>
      </c>
      <c r="F837" t="s">
        <v>71</v>
      </c>
      <c r="G837" t="s">
        <v>1021</v>
      </c>
      <c r="H837" t="s">
        <v>324</v>
      </c>
      <c r="I837" t="s">
        <v>382</v>
      </c>
      <c r="J837" t="s">
        <v>383</v>
      </c>
      <c r="K837" t="s">
        <v>384</v>
      </c>
      <c r="L837" t="s">
        <v>37</v>
      </c>
      <c r="M837" t="s">
        <v>385</v>
      </c>
      <c r="N837" t="s">
        <v>907</v>
      </c>
      <c r="O837" t="s">
        <v>932</v>
      </c>
      <c r="P837" t="s">
        <v>71</v>
      </c>
    </row>
    <row r="838" spans="1:16">
      <c r="A838" t="s">
        <v>1045</v>
      </c>
      <c r="B838" t="s">
        <v>1037</v>
      </c>
      <c r="C838" t="s">
        <v>1046</v>
      </c>
      <c r="D838">
        <v>62</v>
      </c>
      <c r="E838" t="s">
        <v>1038</v>
      </c>
      <c r="F838" t="s">
        <v>71</v>
      </c>
      <c r="G838" t="s">
        <v>1021</v>
      </c>
      <c r="H838" t="s">
        <v>324</v>
      </c>
      <c r="I838" t="s">
        <v>382</v>
      </c>
      <c r="J838" t="s">
        <v>383</v>
      </c>
      <c r="K838" t="s">
        <v>384</v>
      </c>
      <c r="L838" t="s">
        <v>37</v>
      </c>
      <c r="M838" t="s">
        <v>385</v>
      </c>
      <c r="N838" t="s">
        <v>907</v>
      </c>
      <c r="O838" t="s">
        <v>932</v>
      </c>
      <c r="P838" t="s">
        <v>71</v>
      </c>
    </row>
    <row r="839" spans="1:16">
      <c r="A839" t="s">
        <v>8067</v>
      </c>
      <c r="B839" t="s">
        <v>8068</v>
      </c>
      <c r="C839" t="s">
        <v>910</v>
      </c>
      <c r="D839">
        <v>59</v>
      </c>
      <c r="E839" t="s">
        <v>2574</v>
      </c>
      <c r="F839" t="s">
        <v>86</v>
      </c>
      <c r="G839" t="s">
        <v>906</v>
      </c>
      <c r="H839" t="s">
        <v>320</v>
      </c>
      <c r="I839" t="s">
        <v>382</v>
      </c>
      <c r="J839" t="s">
        <v>383</v>
      </c>
      <c r="K839" t="s">
        <v>384</v>
      </c>
      <c r="L839" t="s">
        <v>43</v>
      </c>
      <c r="M839" t="s">
        <v>385</v>
      </c>
      <c r="N839" t="s">
        <v>907</v>
      </c>
      <c r="O839" t="s">
        <v>1033</v>
      </c>
      <c r="P839" t="s">
        <v>86</v>
      </c>
    </row>
    <row r="840" spans="1:16">
      <c r="A840" t="s">
        <v>2572</v>
      </c>
      <c r="B840" t="s">
        <v>2573</v>
      </c>
      <c r="C840" t="s">
        <v>956</v>
      </c>
      <c r="D840">
        <v>55</v>
      </c>
      <c r="E840" t="s">
        <v>2574</v>
      </c>
      <c r="F840" t="s">
        <v>83</v>
      </c>
      <c r="G840" t="s">
        <v>2575</v>
      </c>
      <c r="H840" t="s">
        <v>320</v>
      </c>
      <c r="I840" t="s">
        <v>382</v>
      </c>
      <c r="J840" t="s">
        <v>383</v>
      </c>
      <c r="K840" t="s">
        <v>384</v>
      </c>
      <c r="L840" t="s">
        <v>37</v>
      </c>
      <c r="M840" t="s">
        <v>385</v>
      </c>
      <c r="N840" t="s">
        <v>907</v>
      </c>
      <c r="O840" t="s">
        <v>932</v>
      </c>
      <c r="P840" t="s">
        <v>83</v>
      </c>
    </row>
    <row r="841" spans="1:16">
      <c r="A841" t="s">
        <v>2576</v>
      </c>
      <c r="B841" t="s">
        <v>2573</v>
      </c>
      <c r="C841" t="s">
        <v>915</v>
      </c>
      <c r="D841">
        <v>56</v>
      </c>
      <c r="E841" t="s">
        <v>2574</v>
      </c>
      <c r="F841" t="s">
        <v>83</v>
      </c>
      <c r="G841" t="s">
        <v>2575</v>
      </c>
      <c r="H841" t="s">
        <v>320</v>
      </c>
      <c r="I841" t="s">
        <v>382</v>
      </c>
      <c r="J841" t="s">
        <v>383</v>
      </c>
      <c r="K841" t="s">
        <v>384</v>
      </c>
      <c r="L841" t="s">
        <v>37</v>
      </c>
      <c r="M841" t="s">
        <v>385</v>
      </c>
      <c r="N841" t="s">
        <v>907</v>
      </c>
      <c r="O841" t="s">
        <v>932</v>
      </c>
      <c r="P841" t="s">
        <v>83</v>
      </c>
    </row>
    <row r="842" spans="1:16">
      <c r="A842" t="s">
        <v>2577</v>
      </c>
      <c r="B842" t="s">
        <v>2573</v>
      </c>
      <c r="C842" t="s">
        <v>920</v>
      </c>
      <c r="D842">
        <v>58</v>
      </c>
      <c r="E842" t="s">
        <v>2574</v>
      </c>
      <c r="F842" t="s">
        <v>83</v>
      </c>
      <c r="G842" t="s">
        <v>2575</v>
      </c>
      <c r="H842" t="s">
        <v>320</v>
      </c>
      <c r="I842" t="s">
        <v>382</v>
      </c>
      <c r="J842" t="s">
        <v>383</v>
      </c>
      <c r="K842" t="s">
        <v>384</v>
      </c>
      <c r="L842" t="s">
        <v>37</v>
      </c>
      <c r="M842" t="s">
        <v>385</v>
      </c>
      <c r="N842" t="s">
        <v>907</v>
      </c>
      <c r="O842" t="s">
        <v>932</v>
      </c>
      <c r="P842" t="s">
        <v>83</v>
      </c>
    </row>
    <row r="843" spans="1:16">
      <c r="A843" t="s">
        <v>2578</v>
      </c>
      <c r="B843" t="s">
        <v>2573</v>
      </c>
      <c r="C843" t="s">
        <v>910</v>
      </c>
      <c r="D843">
        <v>59</v>
      </c>
      <c r="E843" t="s">
        <v>2574</v>
      </c>
      <c r="F843" t="s">
        <v>83</v>
      </c>
      <c r="G843" t="s">
        <v>2575</v>
      </c>
      <c r="H843" t="s">
        <v>320</v>
      </c>
      <c r="I843" t="s">
        <v>382</v>
      </c>
      <c r="J843" t="s">
        <v>383</v>
      </c>
      <c r="K843" t="s">
        <v>384</v>
      </c>
      <c r="L843" t="s">
        <v>37</v>
      </c>
      <c r="M843" t="s">
        <v>385</v>
      </c>
      <c r="N843" t="s">
        <v>907</v>
      </c>
      <c r="O843" t="s">
        <v>932</v>
      </c>
      <c r="P843" t="s">
        <v>83</v>
      </c>
    </row>
    <row r="844" spans="1:16">
      <c r="A844" t="s">
        <v>2579</v>
      </c>
      <c r="B844" t="s">
        <v>2573</v>
      </c>
      <c r="C844" t="s">
        <v>922</v>
      </c>
      <c r="D844">
        <v>60</v>
      </c>
      <c r="E844" t="s">
        <v>2574</v>
      </c>
      <c r="F844" t="s">
        <v>83</v>
      </c>
      <c r="G844" t="s">
        <v>2575</v>
      </c>
      <c r="H844" t="s">
        <v>320</v>
      </c>
      <c r="I844" t="s">
        <v>382</v>
      </c>
      <c r="J844" t="s">
        <v>383</v>
      </c>
      <c r="K844" t="s">
        <v>384</v>
      </c>
      <c r="L844" t="s">
        <v>37</v>
      </c>
      <c r="M844" t="s">
        <v>385</v>
      </c>
      <c r="N844" t="s">
        <v>907</v>
      </c>
      <c r="O844" t="s">
        <v>932</v>
      </c>
      <c r="P844" t="s">
        <v>83</v>
      </c>
    </row>
    <row r="845" spans="1:16">
      <c r="A845" t="s">
        <v>2580</v>
      </c>
      <c r="B845" t="s">
        <v>2573</v>
      </c>
      <c r="C845" t="s">
        <v>912</v>
      </c>
      <c r="D845">
        <v>61</v>
      </c>
      <c r="E845" t="s">
        <v>2574</v>
      </c>
      <c r="F845" t="s">
        <v>83</v>
      </c>
      <c r="G845" t="s">
        <v>2575</v>
      </c>
      <c r="H845" t="s">
        <v>320</v>
      </c>
      <c r="I845" t="s">
        <v>382</v>
      </c>
      <c r="J845" t="s">
        <v>383</v>
      </c>
      <c r="K845" t="s">
        <v>384</v>
      </c>
      <c r="L845" t="s">
        <v>37</v>
      </c>
      <c r="M845" t="s">
        <v>385</v>
      </c>
      <c r="N845" t="s">
        <v>907</v>
      </c>
      <c r="O845" t="s">
        <v>932</v>
      </c>
      <c r="P845" t="s">
        <v>83</v>
      </c>
    </row>
    <row r="846" spans="1:16">
      <c r="A846" t="s">
        <v>2581</v>
      </c>
      <c r="B846" t="s">
        <v>2573</v>
      </c>
      <c r="C846" t="s">
        <v>1046</v>
      </c>
      <c r="D846">
        <v>62</v>
      </c>
      <c r="E846" t="s">
        <v>2574</v>
      </c>
      <c r="F846" t="s">
        <v>83</v>
      </c>
      <c r="G846" t="s">
        <v>2575</v>
      </c>
      <c r="H846" t="s">
        <v>320</v>
      </c>
      <c r="I846" t="s">
        <v>382</v>
      </c>
      <c r="J846" t="s">
        <v>383</v>
      </c>
      <c r="K846" t="s">
        <v>384</v>
      </c>
      <c r="L846" t="s">
        <v>37</v>
      </c>
      <c r="M846" t="s">
        <v>385</v>
      </c>
      <c r="N846" t="s">
        <v>907</v>
      </c>
      <c r="O846" t="s">
        <v>932</v>
      </c>
      <c r="P846" t="s">
        <v>83</v>
      </c>
    </row>
    <row r="847" spans="1:16">
      <c r="A847" t="s">
        <v>2582</v>
      </c>
      <c r="B847" t="s">
        <v>2573</v>
      </c>
      <c r="C847" t="s">
        <v>904</v>
      </c>
      <c r="D847">
        <v>57</v>
      </c>
      <c r="E847" t="s">
        <v>2574</v>
      </c>
      <c r="F847" t="s">
        <v>83</v>
      </c>
      <c r="G847" t="s">
        <v>2575</v>
      </c>
      <c r="H847" t="s">
        <v>320</v>
      </c>
      <c r="I847" t="s">
        <v>382</v>
      </c>
      <c r="J847" t="s">
        <v>383</v>
      </c>
      <c r="K847" t="s">
        <v>384</v>
      </c>
      <c r="L847" t="s">
        <v>37</v>
      </c>
      <c r="M847" t="s">
        <v>385</v>
      </c>
      <c r="N847" t="s">
        <v>907</v>
      </c>
      <c r="O847" t="s">
        <v>932</v>
      </c>
      <c r="P847" t="s">
        <v>83</v>
      </c>
    </row>
    <row r="848" spans="1:16">
      <c r="A848" t="s">
        <v>2143</v>
      </c>
      <c r="B848" t="s">
        <v>2144</v>
      </c>
      <c r="C848" t="s">
        <v>956</v>
      </c>
      <c r="D848">
        <v>55</v>
      </c>
      <c r="E848" t="s">
        <v>2139</v>
      </c>
      <c r="F848" t="s">
        <v>60</v>
      </c>
      <c r="G848" t="s">
        <v>1265</v>
      </c>
      <c r="H848" t="s">
        <v>324</v>
      </c>
      <c r="I848" t="s">
        <v>382</v>
      </c>
      <c r="J848" t="s">
        <v>383</v>
      </c>
      <c r="K848" t="s">
        <v>384</v>
      </c>
      <c r="L848" t="s">
        <v>44</v>
      </c>
      <c r="M848" t="s">
        <v>385</v>
      </c>
      <c r="N848" t="s">
        <v>907</v>
      </c>
      <c r="O848" t="s">
        <v>990</v>
      </c>
      <c r="P848" t="s">
        <v>60</v>
      </c>
    </row>
    <row r="849" spans="1:16">
      <c r="A849" t="s">
        <v>2145</v>
      </c>
      <c r="B849" t="s">
        <v>2144</v>
      </c>
      <c r="C849" t="s">
        <v>904</v>
      </c>
      <c r="D849">
        <v>57</v>
      </c>
      <c r="E849" t="s">
        <v>2139</v>
      </c>
      <c r="F849" t="s">
        <v>60</v>
      </c>
      <c r="G849" t="s">
        <v>1265</v>
      </c>
      <c r="H849" t="s">
        <v>324</v>
      </c>
      <c r="I849" t="s">
        <v>382</v>
      </c>
      <c r="J849" t="s">
        <v>383</v>
      </c>
      <c r="K849" t="s">
        <v>384</v>
      </c>
      <c r="L849" t="s">
        <v>44</v>
      </c>
      <c r="M849" t="s">
        <v>385</v>
      </c>
      <c r="N849" t="s">
        <v>907</v>
      </c>
      <c r="O849" t="s">
        <v>990</v>
      </c>
      <c r="P849" t="s">
        <v>60</v>
      </c>
    </row>
    <row r="850" spans="1:16">
      <c r="A850" t="s">
        <v>2146</v>
      </c>
      <c r="B850" t="s">
        <v>2144</v>
      </c>
      <c r="C850" t="s">
        <v>910</v>
      </c>
      <c r="D850">
        <v>59</v>
      </c>
      <c r="E850" t="s">
        <v>2139</v>
      </c>
      <c r="F850" t="s">
        <v>60</v>
      </c>
      <c r="G850" t="s">
        <v>1265</v>
      </c>
      <c r="H850" t="s">
        <v>324</v>
      </c>
      <c r="I850" t="s">
        <v>382</v>
      </c>
      <c r="J850" t="s">
        <v>383</v>
      </c>
      <c r="K850" t="s">
        <v>384</v>
      </c>
      <c r="L850" t="s">
        <v>44</v>
      </c>
      <c r="M850" t="s">
        <v>385</v>
      </c>
      <c r="N850" t="s">
        <v>907</v>
      </c>
      <c r="O850" t="s">
        <v>990</v>
      </c>
      <c r="P850" t="s">
        <v>60</v>
      </c>
    </row>
    <row r="851" spans="1:16">
      <c r="A851" t="s">
        <v>2147</v>
      </c>
      <c r="B851" t="s">
        <v>2144</v>
      </c>
      <c r="C851" t="s">
        <v>912</v>
      </c>
      <c r="D851">
        <v>61</v>
      </c>
      <c r="E851" t="s">
        <v>2139</v>
      </c>
      <c r="F851" t="s">
        <v>60</v>
      </c>
      <c r="G851" t="s">
        <v>1265</v>
      </c>
      <c r="H851" t="s">
        <v>324</v>
      </c>
      <c r="I851" t="s">
        <v>382</v>
      </c>
      <c r="J851" t="s">
        <v>383</v>
      </c>
      <c r="K851" t="s">
        <v>384</v>
      </c>
      <c r="L851" t="s">
        <v>44</v>
      </c>
      <c r="M851" t="s">
        <v>385</v>
      </c>
      <c r="N851" t="s">
        <v>907</v>
      </c>
      <c r="O851" t="s">
        <v>990</v>
      </c>
      <c r="P851" t="s">
        <v>60</v>
      </c>
    </row>
    <row r="852" spans="1:16">
      <c r="A852" t="s">
        <v>2137</v>
      </c>
      <c r="B852" t="s">
        <v>2138</v>
      </c>
      <c r="C852" t="s">
        <v>956</v>
      </c>
      <c r="D852">
        <v>55</v>
      </c>
      <c r="E852" t="s">
        <v>2139</v>
      </c>
      <c r="F852" t="s">
        <v>71</v>
      </c>
      <c r="G852" t="s">
        <v>1265</v>
      </c>
      <c r="H852" t="s">
        <v>324</v>
      </c>
      <c r="I852" t="s">
        <v>382</v>
      </c>
      <c r="J852" t="s">
        <v>383</v>
      </c>
      <c r="K852" t="s">
        <v>384</v>
      </c>
      <c r="L852" t="s">
        <v>44</v>
      </c>
      <c r="M852" t="s">
        <v>385</v>
      </c>
      <c r="N852" t="s">
        <v>907</v>
      </c>
      <c r="O852" t="s">
        <v>932</v>
      </c>
      <c r="P852" t="s">
        <v>71</v>
      </c>
    </row>
    <row r="853" spans="1:16">
      <c r="A853" t="s">
        <v>2140</v>
      </c>
      <c r="B853" t="s">
        <v>2138</v>
      </c>
      <c r="C853" t="s">
        <v>904</v>
      </c>
      <c r="D853">
        <v>57</v>
      </c>
      <c r="E853" t="s">
        <v>2139</v>
      </c>
      <c r="F853" t="s">
        <v>71</v>
      </c>
      <c r="G853" t="s">
        <v>1265</v>
      </c>
      <c r="H853" t="s">
        <v>324</v>
      </c>
      <c r="I853" t="s">
        <v>382</v>
      </c>
      <c r="J853" t="s">
        <v>383</v>
      </c>
      <c r="K853" t="s">
        <v>384</v>
      </c>
      <c r="L853" t="s">
        <v>44</v>
      </c>
      <c r="M853" t="s">
        <v>385</v>
      </c>
      <c r="N853" t="s">
        <v>907</v>
      </c>
      <c r="O853" t="s">
        <v>932</v>
      </c>
      <c r="P853" t="s">
        <v>71</v>
      </c>
    </row>
    <row r="854" spans="1:16">
      <c r="A854" t="s">
        <v>2141</v>
      </c>
      <c r="B854" t="s">
        <v>2138</v>
      </c>
      <c r="C854" t="s">
        <v>910</v>
      </c>
      <c r="D854">
        <v>59</v>
      </c>
      <c r="E854" t="s">
        <v>2139</v>
      </c>
      <c r="F854" t="s">
        <v>71</v>
      </c>
      <c r="G854" t="s">
        <v>1265</v>
      </c>
      <c r="H854" t="s">
        <v>324</v>
      </c>
      <c r="I854" t="s">
        <v>382</v>
      </c>
      <c r="J854" t="s">
        <v>383</v>
      </c>
      <c r="K854" t="s">
        <v>384</v>
      </c>
      <c r="L854" t="s">
        <v>44</v>
      </c>
      <c r="M854" t="s">
        <v>385</v>
      </c>
      <c r="N854" t="s">
        <v>907</v>
      </c>
      <c r="O854" t="s">
        <v>932</v>
      </c>
      <c r="P854" t="s">
        <v>71</v>
      </c>
    </row>
    <row r="855" spans="1:16">
      <c r="A855" t="s">
        <v>2142</v>
      </c>
      <c r="B855" t="s">
        <v>2138</v>
      </c>
      <c r="C855" t="s">
        <v>912</v>
      </c>
      <c r="D855">
        <v>61</v>
      </c>
      <c r="E855" t="s">
        <v>2139</v>
      </c>
      <c r="F855" t="s">
        <v>71</v>
      </c>
      <c r="G855" t="s">
        <v>1265</v>
      </c>
      <c r="H855" t="s">
        <v>324</v>
      </c>
      <c r="I855" t="s">
        <v>382</v>
      </c>
      <c r="J855" t="s">
        <v>383</v>
      </c>
      <c r="K855" t="s">
        <v>384</v>
      </c>
      <c r="L855" t="s">
        <v>44</v>
      </c>
      <c r="M855" t="s">
        <v>385</v>
      </c>
      <c r="N855" t="s">
        <v>907</v>
      </c>
      <c r="O855" t="s">
        <v>932</v>
      </c>
      <c r="P855" t="s">
        <v>71</v>
      </c>
    </row>
    <row r="856" spans="1:16">
      <c r="A856" t="s">
        <v>7909</v>
      </c>
      <c r="B856" t="s">
        <v>7910</v>
      </c>
      <c r="C856" t="s">
        <v>915</v>
      </c>
      <c r="D856">
        <v>56</v>
      </c>
      <c r="E856" t="s">
        <v>7260</v>
      </c>
      <c r="F856" t="s">
        <v>97</v>
      </c>
      <c r="G856" t="s">
        <v>1265</v>
      </c>
      <c r="H856" t="s">
        <v>324</v>
      </c>
      <c r="I856" t="s">
        <v>382</v>
      </c>
      <c r="J856" t="s">
        <v>383</v>
      </c>
      <c r="K856" t="s">
        <v>388</v>
      </c>
      <c r="L856" t="s">
        <v>44</v>
      </c>
      <c r="M856" t="s">
        <v>385</v>
      </c>
      <c r="N856" t="s">
        <v>907</v>
      </c>
      <c r="O856" t="s">
        <v>937</v>
      </c>
      <c r="P856" t="s">
        <v>63</v>
      </c>
    </row>
    <row r="857" spans="1:16">
      <c r="A857" t="s">
        <v>7911</v>
      </c>
      <c r="B857" t="s">
        <v>7910</v>
      </c>
      <c r="C857" t="s">
        <v>922</v>
      </c>
      <c r="D857">
        <v>60</v>
      </c>
      <c r="E857" t="s">
        <v>7260</v>
      </c>
      <c r="F857" t="s">
        <v>97</v>
      </c>
      <c r="G857" t="s">
        <v>1265</v>
      </c>
      <c r="H857" t="s">
        <v>324</v>
      </c>
      <c r="I857" t="s">
        <v>382</v>
      </c>
      <c r="J857" t="s">
        <v>383</v>
      </c>
      <c r="K857" t="s">
        <v>388</v>
      </c>
      <c r="L857" t="s">
        <v>44</v>
      </c>
      <c r="M857" t="s">
        <v>385</v>
      </c>
      <c r="N857" t="s">
        <v>907</v>
      </c>
      <c r="O857" t="s">
        <v>937</v>
      </c>
      <c r="P857" t="s">
        <v>63</v>
      </c>
    </row>
    <row r="858" spans="1:16">
      <c r="A858" t="s">
        <v>7912</v>
      </c>
      <c r="B858" t="s">
        <v>7910</v>
      </c>
      <c r="C858" t="s">
        <v>956</v>
      </c>
      <c r="D858">
        <v>55</v>
      </c>
      <c r="E858" t="s">
        <v>7260</v>
      </c>
      <c r="F858" t="s">
        <v>97</v>
      </c>
      <c r="G858" t="s">
        <v>1265</v>
      </c>
      <c r="H858" t="s">
        <v>324</v>
      </c>
      <c r="I858" t="s">
        <v>382</v>
      </c>
      <c r="J858" t="s">
        <v>383</v>
      </c>
      <c r="K858" t="s">
        <v>388</v>
      </c>
      <c r="L858" t="s">
        <v>44</v>
      </c>
      <c r="M858" t="s">
        <v>385</v>
      </c>
      <c r="N858" t="s">
        <v>907</v>
      </c>
      <c r="O858" t="s">
        <v>937</v>
      </c>
      <c r="P858" t="s">
        <v>63</v>
      </c>
    </row>
    <row r="859" spans="1:16">
      <c r="A859" t="s">
        <v>7913</v>
      </c>
      <c r="B859" t="s">
        <v>7910</v>
      </c>
      <c r="C859" t="s">
        <v>904</v>
      </c>
      <c r="D859">
        <v>57</v>
      </c>
      <c r="E859" t="s">
        <v>7260</v>
      </c>
      <c r="F859" t="s">
        <v>97</v>
      </c>
      <c r="G859" t="s">
        <v>1265</v>
      </c>
      <c r="H859" t="s">
        <v>324</v>
      </c>
      <c r="I859" t="s">
        <v>382</v>
      </c>
      <c r="J859" t="s">
        <v>383</v>
      </c>
      <c r="K859" t="s">
        <v>388</v>
      </c>
      <c r="L859" t="s">
        <v>44</v>
      </c>
      <c r="M859" t="s">
        <v>385</v>
      </c>
      <c r="N859" t="s">
        <v>907</v>
      </c>
      <c r="O859" t="s">
        <v>937</v>
      </c>
      <c r="P859" t="s">
        <v>63</v>
      </c>
    </row>
    <row r="860" spans="1:16">
      <c r="A860" t="s">
        <v>7914</v>
      </c>
      <c r="B860" t="s">
        <v>7910</v>
      </c>
      <c r="C860" t="s">
        <v>920</v>
      </c>
      <c r="D860">
        <v>58</v>
      </c>
      <c r="E860" t="s">
        <v>7260</v>
      </c>
      <c r="F860" t="s">
        <v>97</v>
      </c>
      <c r="G860" t="s">
        <v>1265</v>
      </c>
      <c r="H860" t="s">
        <v>324</v>
      </c>
      <c r="I860" t="s">
        <v>382</v>
      </c>
      <c r="J860" t="s">
        <v>383</v>
      </c>
      <c r="K860" t="s">
        <v>388</v>
      </c>
      <c r="L860" t="s">
        <v>44</v>
      </c>
      <c r="M860" t="s">
        <v>385</v>
      </c>
      <c r="N860" t="s">
        <v>907</v>
      </c>
      <c r="O860" t="s">
        <v>937</v>
      </c>
      <c r="P860" t="s">
        <v>63</v>
      </c>
    </row>
    <row r="861" spans="1:16">
      <c r="A861" t="s">
        <v>7915</v>
      </c>
      <c r="B861" t="s">
        <v>7910</v>
      </c>
      <c r="C861" t="s">
        <v>910</v>
      </c>
      <c r="D861">
        <v>59</v>
      </c>
      <c r="E861" t="s">
        <v>7260</v>
      </c>
      <c r="F861" t="s">
        <v>97</v>
      </c>
      <c r="G861" t="s">
        <v>1265</v>
      </c>
      <c r="H861" t="s">
        <v>324</v>
      </c>
      <c r="I861" t="s">
        <v>382</v>
      </c>
      <c r="J861" t="s">
        <v>383</v>
      </c>
      <c r="K861" t="s">
        <v>388</v>
      </c>
      <c r="L861" t="s">
        <v>44</v>
      </c>
      <c r="M861" t="s">
        <v>385</v>
      </c>
      <c r="N861" t="s">
        <v>907</v>
      </c>
      <c r="O861" t="s">
        <v>937</v>
      </c>
      <c r="P861" t="s">
        <v>63</v>
      </c>
    </row>
    <row r="862" spans="1:16">
      <c r="A862" t="s">
        <v>7916</v>
      </c>
      <c r="B862" t="s">
        <v>7910</v>
      </c>
      <c r="C862" t="s">
        <v>912</v>
      </c>
      <c r="D862">
        <v>61</v>
      </c>
      <c r="E862" t="s">
        <v>7260</v>
      </c>
      <c r="F862" t="s">
        <v>97</v>
      </c>
      <c r="G862" t="s">
        <v>1265</v>
      </c>
      <c r="H862" t="s">
        <v>324</v>
      </c>
      <c r="I862" t="s">
        <v>382</v>
      </c>
      <c r="J862" t="s">
        <v>383</v>
      </c>
      <c r="K862" t="s">
        <v>388</v>
      </c>
      <c r="L862" t="s">
        <v>44</v>
      </c>
      <c r="M862" t="s">
        <v>385</v>
      </c>
      <c r="N862" t="s">
        <v>907</v>
      </c>
      <c r="O862" t="s">
        <v>937</v>
      </c>
      <c r="P862" t="s">
        <v>63</v>
      </c>
    </row>
    <row r="863" spans="1:16">
      <c r="A863" t="s">
        <v>7258</v>
      </c>
      <c r="B863" t="s">
        <v>7259</v>
      </c>
      <c r="C863" t="s">
        <v>920</v>
      </c>
      <c r="D863">
        <v>58</v>
      </c>
      <c r="E863" t="s">
        <v>7260</v>
      </c>
      <c r="F863" t="s">
        <v>172</v>
      </c>
      <c r="G863" t="s">
        <v>1265</v>
      </c>
      <c r="H863" t="s">
        <v>324</v>
      </c>
      <c r="I863" t="s">
        <v>382</v>
      </c>
      <c r="J863" t="s">
        <v>383</v>
      </c>
      <c r="K863" t="s">
        <v>388</v>
      </c>
      <c r="L863" t="s">
        <v>44</v>
      </c>
      <c r="M863" t="s">
        <v>385</v>
      </c>
      <c r="N863" t="s">
        <v>907</v>
      </c>
      <c r="O863" t="s">
        <v>1300</v>
      </c>
      <c r="P863" t="s">
        <v>86</v>
      </c>
    </row>
    <row r="864" spans="1:16">
      <c r="A864" t="s">
        <v>7261</v>
      </c>
      <c r="B864" t="s">
        <v>7262</v>
      </c>
      <c r="C864" t="s">
        <v>920</v>
      </c>
      <c r="D864">
        <v>58</v>
      </c>
      <c r="E864" t="s">
        <v>7263</v>
      </c>
      <c r="F864" t="s">
        <v>259</v>
      </c>
      <c r="G864" t="s">
        <v>1265</v>
      </c>
      <c r="H864" t="s">
        <v>324</v>
      </c>
      <c r="I864" t="s">
        <v>382</v>
      </c>
      <c r="J864" t="s">
        <v>383</v>
      </c>
      <c r="K864" t="s">
        <v>388</v>
      </c>
      <c r="L864" t="s">
        <v>44</v>
      </c>
      <c r="M864" t="s">
        <v>385</v>
      </c>
      <c r="N864" t="s">
        <v>907</v>
      </c>
      <c r="O864" t="s">
        <v>932</v>
      </c>
      <c r="P864" t="s">
        <v>71</v>
      </c>
    </row>
    <row r="865" spans="1:16">
      <c r="A865" t="s">
        <v>7264</v>
      </c>
      <c r="B865" t="s">
        <v>7265</v>
      </c>
      <c r="C865" t="s">
        <v>920</v>
      </c>
      <c r="D865">
        <v>58</v>
      </c>
      <c r="E865" t="s">
        <v>7266</v>
      </c>
      <c r="F865" t="s">
        <v>86</v>
      </c>
      <c r="G865" t="s">
        <v>1265</v>
      </c>
      <c r="H865" t="s">
        <v>324</v>
      </c>
      <c r="I865" t="s">
        <v>382</v>
      </c>
      <c r="J865" t="s">
        <v>383</v>
      </c>
      <c r="K865" t="s">
        <v>388</v>
      </c>
      <c r="L865" t="s">
        <v>44</v>
      </c>
      <c r="M865" t="s">
        <v>385</v>
      </c>
      <c r="N865" t="s">
        <v>907</v>
      </c>
      <c r="O865" t="s">
        <v>1033</v>
      </c>
      <c r="P865" t="s">
        <v>86</v>
      </c>
    </row>
    <row r="866" spans="1:16">
      <c r="A866" t="s">
        <v>7267</v>
      </c>
      <c r="B866" t="s">
        <v>7268</v>
      </c>
      <c r="C866" t="s">
        <v>920</v>
      </c>
      <c r="D866">
        <v>58</v>
      </c>
      <c r="E866" t="s">
        <v>1257</v>
      </c>
      <c r="F866" t="s">
        <v>86</v>
      </c>
      <c r="G866" t="s">
        <v>1258</v>
      </c>
      <c r="H866" t="s">
        <v>324</v>
      </c>
      <c r="I866" t="s">
        <v>382</v>
      </c>
      <c r="J866" t="s">
        <v>383</v>
      </c>
      <c r="K866" t="s">
        <v>388</v>
      </c>
      <c r="L866" t="s">
        <v>44</v>
      </c>
      <c r="M866" t="s">
        <v>385</v>
      </c>
      <c r="N866" t="s">
        <v>907</v>
      </c>
      <c r="O866" t="s">
        <v>1033</v>
      </c>
      <c r="P866" t="s">
        <v>86</v>
      </c>
    </row>
    <row r="867" spans="1:16">
      <c r="A867" t="s">
        <v>1255</v>
      </c>
      <c r="B867" t="s">
        <v>1256</v>
      </c>
      <c r="C867" t="s">
        <v>915</v>
      </c>
      <c r="D867">
        <v>56</v>
      </c>
      <c r="E867" t="s">
        <v>1257</v>
      </c>
      <c r="F867" t="s">
        <v>71</v>
      </c>
      <c r="G867" t="s">
        <v>1258</v>
      </c>
      <c r="H867" t="s">
        <v>324</v>
      </c>
      <c r="I867" t="s">
        <v>382</v>
      </c>
      <c r="J867" t="s">
        <v>383</v>
      </c>
      <c r="K867" t="s">
        <v>388</v>
      </c>
      <c r="L867" t="s">
        <v>44</v>
      </c>
      <c r="M867" t="s">
        <v>385</v>
      </c>
      <c r="N867" t="s">
        <v>907</v>
      </c>
      <c r="O867" t="s">
        <v>932</v>
      </c>
      <c r="P867" t="s">
        <v>71</v>
      </c>
    </row>
    <row r="868" spans="1:16">
      <c r="A868" t="s">
        <v>1259</v>
      </c>
      <c r="B868" t="s">
        <v>1256</v>
      </c>
      <c r="C868" t="s">
        <v>904</v>
      </c>
      <c r="D868">
        <v>57</v>
      </c>
      <c r="E868" t="s">
        <v>1257</v>
      </c>
      <c r="F868" t="s">
        <v>71</v>
      </c>
      <c r="G868" t="s">
        <v>1258</v>
      </c>
      <c r="H868" t="s">
        <v>324</v>
      </c>
      <c r="I868" t="s">
        <v>382</v>
      </c>
      <c r="J868" t="s">
        <v>383</v>
      </c>
      <c r="K868" t="s">
        <v>388</v>
      </c>
      <c r="L868" t="s">
        <v>44</v>
      </c>
      <c r="M868" t="s">
        <v>385</v>
      </c>
      <c r="N868" t="s">
        <v>907</v>
      </c>
      <c r="O868" t="s">
        <v>932</v>
      </c>
      <c r="P868" t="s">
        <v>71</v>
      </c>
    </row>
    <row r="869" spans="1:16">
      <c r="A869" t="s">
        <v>1260</v>
      </c>
      <c r="B869" t="s">
        <v>1256</v>
      </c>
      <c r="C869" t="s">
        <v>910</v>
      </c>
      <c r="D869">
        <v>59</v>
      </c>
      <c r="E869" t="s">
        <v>1257</v>
      </c>
      <c r="F869" t="s">
        <v>71</v>
      </c>
      <c r="G869" t="s">
        <v>1258</v>
      </c>
      <c r="H869" t="s">
        <v>324</v>
      </c>
      <c r="I869" t="s">
        <v>382</v>
      </c>
      <c r="J869" t="s">
        <v>383</v>
      </c>
      <c r="K869" t="s">
        <v>388</v>
      </c>
      <c r="L869" t="s">
        <v>44</v>
      </c>
      <c r="M869" t="s">
        <v>385</v>
      </c>
      <c r="N869" t="s">
        <v>907</v>
      </c>
      <c r="O869" t="s">
        <v>932</v>
      </c>
      <c r="P869" t="s">
        <v>71</v>
      </c>
    </row>
    <row r="870" spans="1:16">
      <c r="A870" t="s">
        <v>1261</v>
      </c>
      <c r="B870" t="s">
        <v>1256</v>
      </c>
      <c r="C870" t="s">
        <v>922</v>
      </c>
      <c r="D870">
        <v>60</v>
      </c>
      <c r="E870" t="s">
        <v>1257</v>
      </c>
      <c r="F870" t="s">
        <v>71</v>
      </c>
      <c r="G870" t="s">
        <v>1258</v>
      </c>
      <c r="H870" t="s">
        <v>324</v>
      </c>
      <c r="I870" t="s">
        <v>382</v>
      </c>
      <c r="J870" t="s">
        <v>383</v>
      </c>
      <c r="K870" t="s">
        <v>388</v>
      </c>
      <c r="L870" t="s">
        <v>44</v>
      </c>
      <c r="M870" t="s">
        <v>385</v>
      </c>
      <c r="N870" t="s">
        <v>907</v>
      </c>
      <c r="O870" t="s">
        <v>932</v>
      </c>
      <c r="P870" t="s">
        <v>71</v>
      </c>
    </row>
    <row r="871" spans="1:16">
      <c r="A871" t="s">
        <v>1372</v>
      </c>
      <c r="B871" t="s">
        <v>1373</v>
      </c>
      <c r="C871" t="s">
        <v>910</v>
      </c>
      <c r="D871">
        <v>59</v>
      </c>
      <c r="E871" t="s">
        <v>1374</v>
      </c>
      <c r="F871" t="s">
        <v>86</v>
      </c>
      <c r="G871" t="s">
        <v>1375</v>
      </c>
      <c r="H871" t="s">
        <v>324</v>
      </c>
      <c r="I871" t="s">
        <v>382</v>
      </c>
      <c r="J871" t="s">
        <v>383</v>
      </c>
      <c r="K871" t="s">
        <v>388</v>
      </c>
      <c r="L871" t="s">
        <v>44</v>
      </c>
      <c r="M871" t="s">
        <v>385</v>
      </c>
      <c r="N871" t="s">
        <v>907</v>
      </c>
      <c r="O871" t="s">
        <v>1300</v>
      </c>
      <c r="P871" t="s">
        <v>86</v>
      </c>
    </row>
    <row r="872" spans="1:16">
      <c r="A872" t="s">
        <v>1376</v>
      </c>
      <c r="B872" t="s">
        <v>1373</v>
      </c>
      <c r="C872" t="s">
        <v>904</v>
      </c>
      <c r="D872">
        <v>57</v>
      </c>
      <c r="E872" t="s">
        <v>1374</v>
      </c>
      <c r="F872" t="s">
        <v>86</v>
      </c>
      <c r="G872" t="s">
        <v>1375</v>
      </c>
      <c r="H872" t="s">
        <v>324</v>
      </c>
      <c r="I872" t="s">
        <v>382</v>
      </c>
      <c r="J872" t="s">
        <v>383</v>
      </c>
      <c r="K872" t="s">
        <v>388</v>
      </c>
      <c r="L872" t="s">
        <v>44</v>
      </c>
      <c r="M872" t="s">
        <v>385</v>
      </c>
      <c r="N872" t="s">
        <v>907</v>
      </c>
      <c r="O872" t="s">
        <v>1300</v>
      </c>
      <c r="P872" t="s">
        <v>86</v>
      </c>
    </row>
    <row r="873" spans="1:16">
      <c r="A873" t="s">
        <v>2977</v>
      </c>
      <c r="B873" t="s">
        <v>2978</v>
      </c>
      <c r="C873" t="s">
        <v>904</v>
      </c>
      <c r="D873">
        <v>57</v>
      </c>
      <c r="E873" t="s">
        <v>1374</v>
      </c>
      <c r="F873" t="s">
        <v>83</v>
      </c>
      <c r="G873" t="s">
        <v>1375</v>
      </c>
      <c r="H873" t="s">
        <v>324</v>
      </c>
      <c r="I873" t="s">
        <v>382</v>
      </c>
      <c r="J873" t="s">
        <v>383</v>
      </c>
      <c r="K873" t="s">
        <v>388</v>
      </c>
      <c r="L873" t="s">
        <v>44</v>
      </c>
      <c r="M873" t="s">
        <v>385</v>
      </c>
      <c r="N873" t="s">
        <v>907</v>
      </c>
      <c r="O873" t="s">
        <v>917</v>
      </c>
      <c r="P873" t="s">
        <v>83</v>
      </c>
    </row>
    <row r="874" spans="1:16">
      <c r="A874" t="s">
        <v>2979</v>
      </c>
      <c r="B874" t="s">
        <v>2978</v>
      </c>
      <c r="C874" t="s">
        <v>910</v>
      </c>
      <c r="D874">
        <v>59</v>
      </c>
      <c r="E874" t="s">
        <v>1374</v>
      </c>
      <c r="F874" t="s">
        <v>83</v>
      </c>
      <c r="G874" t="s">
        <v>1375</v>
      </c>
      <c r="H874" t="s">
        <v>324</v>
      </c>
      <c r="I874" t="s">
        <v>382</v>
      </c>
      <c r="J874" t="s">
        <v>383</v>
      </c>
      <c r="K874" t="s">
        <v>388</v>
      </c>
      <c r="L874" t="s">
        <v>44</v>
      </c>
      <c r="M874" t="s">
        <v>385</v>
      </c>
      <c r="N874" t="s">
        <v>907</v>
      </c>
      <c r="O874" t="s">
        <v>917</v>
      </c>
      <c r="P874" t="s">
        <v>83</v>
      </c>
    </row>
    <row r="875" spans="1:16">
      <c r="A875" t="s">
        <v>2980</v>
      </c>
      <c r="B875" t="s">
        <v>2978</v>
      </c>
      <c r="C875" t="s">
        <v>912</v>
      </c>
      <c r="D875">
        <v>61</v>
      </c>
      <c r="E875" t="s">
        <v>1374</v>
      </c>
      <c r="F875" t="s">
        <v>83</v>
      </c>
      <c r="G875" t="s">
        <v>1375</v>
      </c>
      <c r="H875" t="s">
        <v>324</v>
      </c>
      <c r="I875" t="s">
        <v>382</v>
      </c>
      <c r="J875" t="s">
        <v>383</v>
      </c>
      <c r="K875" t="s">
        <v>388</v>
      </c>
      <c r="L875" t="s">
        <v>44</v>
      </c>
      <c r="M875" t="s">
        <v>385</v>
      </c>
      <c r="N875" t="s">
        <v>907</v>
      </c>
      <c r="O875" t="s">
        <v>917</v>
      </c>
      <c r="P875" t="s">
        <v>83</v>
      </c>
    </row>
    <row r="876" spans="1:16">
      <c r="A876" t="s">
        <v>1377</v>
      </c>
      <c r="B876" t="s">
        <v>1378</v>
      </c>
      <c r="C876" t="s">
        <v>910</v>
      </c>
      <c r="D876">
        <v>59</v>
      </c>
      <c r="E876" t="s">
        <v>1379</v>
      </c>
      <c r="F876" t="s">
        <v>86</v>
      </c>
      <c r="G876" t="s">
        <v>1265</v>
      </c>
      <c r="H876" t="s">
        <v>324</v>
      </c>
      <c r="I876" t="s">
        <v>382</v>
      </c>
      <c r="J876" t="s">
        <v>383</v>
      </c>
      <c r="K876" t="s">
        <v>388</v>
      </c>
      <c r="L876" t="s">
        <v>44</v>
      </c>
      <c r="M876" t="s">
        <v>385</v>
      </c>
      <c r="N876" t="s">
        <v>907</v>
      </c>
      <c r="O876" t="s">
        <v>1033</v>
      </c>
      <c r="P876" t="s">
        <v>86</v>
      </c>
    </row>
    <row r="877" spans="1:16">
      <c r="A877" t="s">
        <v>1380</v>
      </c>
      <c r="B877" t="s">
        <v>1381</v>
      </c>
      <c r="C877" t="s">
        <v>920</v>
      </c>
      <c r="D877">
        <v>58</v>
      </c>
      <c r="E877" t="s">
        <v>1382</v>
      </c>
      <c r="F877" t="s">
        <v>142</v>
      </c>
      <c r="G877" t="s">
        <v>1265</v>
      </c>
      <c r="H877" t="s">
        <v>320</v>
      </c>
      <c r="I877" t="s">
        <v>382</v>
      </c>
      <c r="J877" t="s">
        <v>383</v>
      </c>
      <c r="K877" t="s">
        <v>388</v>
      </c>
      <c r="L877" t="s">
        <v>44</v>
      </c>
      <c r="M877" t="s">
        <v>385</v>
      </c>
      <c r="N877" t="s">
        <v>907</v>
      </c>
      <c r="O877" t="s">
        <v>1383</v>
      </c>
      <c r="P877" t="s">
        <v>65</v>
      </c>
    </row>
    <row r="878" spans="1:16">
      <c r="A878" t="s">
        <v>1384</v>
      </c>
      <c r="B878" t="s">
        <v>1385</v>
      </c>
      <c r="C878" t="s">
        <v>920</v>
      </c>
      <c r="D878">
        <v>58</v>
      </c>
      <c r="E878" t="s">
        <v>1386</v>
      </c>
      <c r="F878" t="s">
        <v>86</v>
      </c>
      <c r="G878" t="s">
        <v>1265</v>
      </c>
      <c r="H878" t="s">
        <v>324</v>
      </c>
      <c r="I878" t="s">
        <v>382</v>
      </c>
      <c r="J878" t="s">
        <v>383</v>
      </c>
      <c r="K878" t="s">
        <v>388</v>
      </c>
      <c r="L878" t="s">
        <v>44</v>
      </c>
      <c r="M878" t="s">
        <v>385</v>
      </c>
      <c r="N878" t="s">
        <v>907</v>
      </c>
      <c r="O878" t="s">
        <v>1387</v>
      </c>
      <c r="P878" t="s">
        <v>86</v>
      </c>
    </row>
    <row r="879" spans="1:16">
      <c r="A879" t="s">
        <v>1388</v>
      </c>
      <c r="B879" t="s">
        <v>1385</v>
      </c>
      <c r="C879" t="s">
        <v>904</v>
      </c>
      <c r="D879">
        <v>57</v>
      </c>
      <c r="E879" t="s">
        <v>1386</v>
      </c>
      <c r="F879" t="s">
        <v>86</v>
      </c>
      <c r="G879" t="s">
        <v>1265</v>
      </c>
      <c r="H879" t="s">
        <v>324</v>
      </c>
      <c r="I879" t="s">
        <v>382</v>
      </c>
      <c r="J879" t="s">
        <v>383</v>
      </c>
      <c r="K879" t="s">
        <v>388</v>
      </c>
      <c r="L879" t="s">
        <v>44</v>
      </c>
      <c r="M879" t="s">
        <v>385</v>
      </c>
      <c r="N879" t="s">
        <v>907</v>
      </c>
      <c r="O879" t="s">
        <v>1387</v>
      </c>
      <c r="P879" t="s">
        <v>86</v>
      </c>
    </row>
    <row r="880" spans="1:16">
      <c r="A880" t="s">
        <v>1389</v>
      </c>
      <c r="B880" t="s">
        <v>1385</v>
      </c>
      <c r="C880" t="s">
        <v>910</v>
      </c>
      <c r="D880">
        <v>59</v>
      </c>
      <c r="E880" t="s">
        <v>1386</v>
      </c>
      <c r="F880" t="s">
        <v>86</v>
      </c>
      <c r="G880" t="s">
        <v>1265</v>
      </c>
      <c r="H880" t="s">
        <v>324</v>
      </c>
      <c r="I880" t="s">
        <v>382</v>
      </c>
      <c r="J880" t="s">
        <v>383</v>
      </c>
      <c r="K880" t="s">
        <v>388</v>
      </c>
      <c r="L880" t="s">
        <v>44</v>
      </c>
      <c r="M880" t="s">
        <v>385</v>
      </c>
      <c r="N880" t="s">
        <v>907</v>
      </c>
      <c r="O880" t="s">
        <v>1387</v>
      </c>
      <c r="P880" t="s">
        <v>86</v>
      </c>
    </row>
    <row r="881" spans="1:16">
      <c r="A881" t="s">
        <v>3533</v>
      </c>
      <c r="B881" t="s">
        <v>3534</v>
      </c>
      <c r="C881" t="s">
        <v>915</v>
      </c>
      <c r="D881">
        <v>56</v>
      </c>
      <c r="E881" t="s">
        <v>3535</v>
      </c>
      <c r="F881" t="s">
        <v>83</v>
      </c>
      <c r="G881" t="s">
        <v>1265</v>
      </c>
      <c r="H881" t="s">
        <v>320</v>
      </c>
      <c r="I881" t="s">
        <v>382</v>
      </c>
      <c r="J881" t="s">
        <v>383</v>
      </c>
      <c r="K881" t="s">
        <v>388</v>
      </c>
      <c r="L881" t="s">
        <v>44</v>
      </c>
      <c r="M881" t="s">
        <v>385</v>
      </c>
      <c r="N881" t="s">
        <v>907</v>
      </c>
      <c r="O881" t="s">
        <v>917</v>
      </c>
      <c r="P881" t="s">
        <v>83</v>
      </c>
    </row>
    <row r="882" spans="1:16">
      <c r="A882" t="s">
        <v>3536</v>
      </c>
      <c r="B882" t="s">
        <v>3534</v>
      </c>
      <c r="C882" t="s">
        <v>904</v>
      </c>
      <c r="D882">
        <v>57</v>
      </c>
      <c r="E882" t="s">
        <v>3535</v>
      </c>
      <c r="F882" t="s">
        <v>83</v>
      </c>
      <c r="G882" t="s">
        <v>1265</v>
      </c>
      <c r="H882" t="s">
        <v>320</v>
      </c>
      <c r="I882" t="s">
        <v>382</v>
      </c>
      <c r="J882" t="s">
        <v>383</v>
      </c>
      <c r="K882" t="s">
        <v>388</v>
      </c>
      <c r="L882" t="s">
        <v>44</v>
      </c>
      <c r="M882" t="s">
        <v>385</v>
      </c>
      <c r="N882" t="s">
        <v>907</v>
      </c>
      <c r="O882" t="s">
        <v>917</v>
      </c>
      <c r="P882" t="s">
        <v>83</v>
      </c>
    </row>
    <row r="883" spans="1:16">
      <c r="A883" t="s">
        <v>3537</v>
      </c>
      <c r="B883" t="s">
        <v>3534</v>
      </c>
      <c r="C883" t="s">
        <v>920</v>
      </c>
      <c r="D883">
        <v>58</v>
      </c>
      <c r="E883" t="s">
        <v>3535</v>
      </c>
      <c r="F883" t="s">
        <v>83</v>
      </c>
      <c r="G883" t="s">
        <v>1265</v>
      </c>
      <c r="H883" t="s">
        <v>320</v>
      </c>
      <c r="I883" t="s">
        <v>382</v>
      </c>
      <c r="J883" t="s">
        <v>383</v>
      </c>
      <c r="K883" t="s">
        <v>388</v>
      </c>
      <c r="L883" t="s">
        <v>44</v>
      </c>
      <c r="M883" t="s">
        <v>385</v>
      </c>
      <c r="N883" t="s">
        <v>907</v>
      </c>
      <c r="O883" t="s">
        <v>917</v>
      </c>
      <c r="P883" t="s">
        <v>83</v>
      </c>
    </row>
    <row r="884" spans="1:16">
      <c r="A884" t="s">
        <v>3538</v>
      </c>
      <c r="B884" t="s">
        <v>3534</v>
      </c>
      <c r="C884" t="s">
        <v>910</v>
      </c>
      <c r="D884">
        <v>59</v>
      </c>
      <c r="E884" t="s">
        <v>3535</v>
      </c>
      <c r="F884" t="s">
        <v>83</v>
      </c>
      <c r="G884" t="s">
        <v>1265</v>
      </c>
      <c r="H884" t="s">
        <v>320</v>
      </c>
      <c r="I884" t="s">
        <v>382</v>
      </c>
      <c r="J884" t="s">
        <v>383</v>
      </c>
      <c r="K884" t="s">
        <v>388</v>
      </c>
      <c r="L884" t="s">
        <v>44</v>
      </c>
      <c r="M884" t="s">
        <v>385</v>
      </c>
      <c r="N884" t="s">
        <v>907</v>
      </c>
      <c r="O884" t="s">
        <v>917</v>
      </c>
      <c r="P884" t="s">
        <v>83</v>
      </c>
    </row>
    <row r="885" spans="1:16">
      <c r="A885" t="s">
        <v>3539</v>
      </c>
      <c r="B885" t="s">
        <v>3534</v>
      </c>
      <c r="C885" t="s">
        <v>912</v>
      </c>
      <c r="D885">
        <v>61</v>
      </c>
      <c r="E885" t="s">
        <v>3535</v>
      </c>
      <c r="F885" t="s">
        <v>83</v>
      </c>
      <c r="G885" t="s">
        <v>1265</v>
      </c>
      <c r="H885" t="s">
        <v>320</v>
      </c>
      <c r="I885" t="s">
        <v>382</v>
      </c>
      <c r="J885" t="s">
        <v>383</v>
      </c>
      <c r="K885" t="s">
        <v>388</v>
      </c>
      <c r="L885" t="s">
        <v>44</v>
      </c>
      <c r="M885" t="s">
        <v>385</v>
      </c>
      <c r="N885" t="s">
        <v>907</v>
      </c>
      <c r="O885" t="s">
        <v>917</v>
      </c>
      <c r="P885" t="s">
        <v>83</v>
      </c>
    </row>
    <row r="886" spans="1:16">
      <c r="A886" t="s">
        <v>3548</v>
      </c>
      <c r="B886" t="s">
        <v>3549</v>
      </c>
      <c r="C886" t="s">
        <v>915</v>
      </c>
      <c r="D886">
        <v>56</v>
      </c>
      <c r="E886" t="s">
        <v>3542</v>
      </c>
      <c r="F886" t="s">
        <v>86</v>
      </c>
      <c r="G886" t="s">
        <v>1265</v>
      </c>
      <c r="H886" t="s">
        <v>320</v>
      </c>
      <c r="I886" t="s">
        <v>382</v>
      </c>
      <c r="J886" t="s">
        <v>383</v>
      </c>
      <c r="K886" t="s">
        <v>388</v>
      </c>
      <c r="L886" t="s">
        <v>44</v>
      </c>
      <c r="M886" t="s">
        <v>385</v>
      </c>
      <c r="N886" t="s">
        <v>907</v>
      </c>
      <c r="O886" t="s">
        <v>1033</v>
      </c>
      <c r="P886" t="s">
        <v>86</v>
      </c>
    </row>
    <row r="887" spans="1:16">
      <c r="A887" t="s">
        <v>3550</v>
      </c>
      <c r="B887" t="s">
        <v>3549</v>
      </c>
      <c r="C887" t="s">
        <v>920</v>
      </c>
      <c r="D887">
        <v>58</v>
      </c>
      <c r="E887" t="s">
        <v>3542</v>
      </c>
      <c r="F887" t="s">
        <v>86</v>
      </c>
      <c r="G887" t="s">
        <v>1265</v>
      </c>
      <c r="H887" t="s">
        <v>320</v>
      </c>
      <c r="I887" t="s">
        <v>382</v>
      </c>
      <c r="J887" t="s">
        <v>383</v>
      </c>
      <c r="K887" t="s">
        <v>388</v>
      </c>
      <c r="L887" t="s">
        <v>44</v>
      </c>
      <c r="M887" t="s">
        <v>385</v>
      </c>
      <c r="N887" t="s">
        <v>907</v>
      </c>
      <c r="O887" t="s">
        <v>1033</v>
      </c>
      <c r="P887" t="s">
        <v>86</v>
      </c>
    </row>
    <row r="888" spans="1:16">
      <c r="A888" t="s">
        <v>3551</v>
      </c>
      <c r="B888" t="s">
        <v>3549</v>
      </c>
      <c r="C888" t="s">
        <v>922</v>
      </c>
      <c r="D888">
        <v>60</v>
      </c>
      <c r="E888" t="s">
        <v>3542</v>
      </c>
      <c r="F888" t="s">
        <v>86</v>
      </c>
      <c r="G888" t="s">
        <v>1265</v>
      </c>
      <c r="H888" t="s">
        <v>320</v>
      </c>
      <c r="I888" t="s">
        <v>382</v>
      </c>
      <c r="J888" t="s">
        <v>383</v>
      </c>
      <c r="K888" t="s">
        <v>388</v>
      </c>
      <c r="L888" t="s">
        <v>44</v>
      </c>
      <c r="M888" t="s">
        <v>385</v>
      </c>
      <c r="N888" t="s">
        <v>907</v>
      </c>
      <c r="O888" t="s">
        <v>1033</v>
      </c>
      <c r="P888" t="s">
        <v>86</v>
      </c>
    </row>
    <row r="889" spans="1:16">
      <c r="A889" t="s">
        <v>3552</v>
      </c>
      <c r="B889" t="s">
        <v>3553</v>
      </c>
      <c r="C889" t="s">
        <v>915</v>
      </c>
      <c r="D889">
        <v>56</v>
      </c>
      <c r="E889" t="s">
        <v>3542</v>
      </c>
      <c r="F889" t="s">
        <v>83</v>
      </c>
      <c r="G889" t="s">
        <v>1265</v>
      </c>
      <c r="H889" t="s">
        <v>320</v>
      </c>
      <c r="I889" t="s">
        <v>382</v>
      </c>
      <c r="J889" t="s">
        <v>383</v>
      </c>
      <c r="K889" t="s">
        <v>388</v>
      </c>
      <c r="L889" t="s">
        <v>44</v>
      </c>
      <c r="M889" t="s">
        <v>385</v>
      </c>
      <c r="N889" t="s">
        <v>907</v>
      </c>
      <c r="O889" t="s">
        <v>917</v>
      </c>
      <c r="P889" t="s">
        <v>83</v>
      </c>
    </row>
    <row r="890" spans="1:16">
      <c r="A890" t="s">
        <v>3554</v>
      </c>
      <c r="B890" t="s">
        <v>3553</v>
      </c>
      <c r="C890" t="s">
        <v>920</v>
      </c>
      <c r="D890">
        <v>58</v>
      </c>
      <c r="E890" t="s">
        <v>3542</v>
      </c>
      <c r="F890" t="s">
        <v>83</v>
      </c>
      <c r="G890" t="s">
        <v>1265</v>
      </c>
      <c r="H890" t="s">
        <v>320</v>
      </c>
      <c r="I890" t="s">
        <v>382</v>
      </c>
      <c r="J890" t="s">
        <v>383</v>
      </c>
      <c r="K890" t="s">
        <v>388</v>
      </c>
      <c r="L890" t="s">
        <v>44</v>
      </c>
      <c r="M890" t="s">
        <v>385</v>
      </c>
      <c r="N890" t="s">
        <v>907</v>
      </c>
      <c r="O890" t="s">
        <v>917</v>
      </c>
      <c r="P890" t="s">
        <v>83</v>
      </c>
    </row>
    <row r="891" spans="1:16">
      <c r="A891" t="s">
        <v>3555</v>
      </c>
      <c r="B891" t="s">
        <v>3553</v>
      </c>
      <c r="C891" t="s">
        <v>922</v>
      </c>
      <c r="D891">
        <v>60</v>
      </c>
      <c r="E891" t="s">
        <v>3542</v>
      </c>
      <c r="F891" t="s">
        <v>83</v>
      </c>
      <c r="G891" t="s">
        <v>1265</v>
      </c>
      <c r="H891" t="s">
        <v>320</v>
      </c>
      <c r="I891" t="s">
        <v>382</v>
      </c>
      <c r="J891" t="s">
        <v>383</v>
      </c>
      <c r="K891" t="s">
        <v>388</v>
      </c>
      <c r="L891" t="s">
        <v>44</v>
      </c>
      <c r="M891" t="s">
        <v>385</v>
      </c>
      <c r="N891" t="s">
        <v>907</v>
      </c>
      <c r="O891" t="s">
        <v>917</v>
      </c>
      <c r="P891" t="s">
        <v>83</v>
      </c>
    </row>
    <row r="892" spans="1:16">
      <c r="A892" t="s">
        <v>3540</v>
      </c>
      <c r="B892" t="s">
        <v>3541</v>
      </c>
      <c r="C892" t="s">
        <v>915</v>
      </c>
      <c r="D892">
        <v>56</v>
      </c>
      <c r="E892" t="s">
        <v>3542</v>
      </c>
      <c r="F892" t="s">
        <v>71</v>
      </c>
      <c r="G892" t="s">
        <v>1265</v>
      </c>
      <c r="H892" t="s">
        <v>320</v>
      </c>
      <c r="I892" t="s">
        <v>382</v>
      </c>
      <c r="J892" t="s">
        <v>383</v>
      </c>
      <c r="K892" t="s">
        <v>388</v>
      </c>
      <c r="L892" t="s">
        <v>44</v>
      </c>
      <c r="M892" t="s">
        <v>385</v>
      </c>
      <c r="N892" t="s">
        <v>907</v>
      </c>
      <c r="O892" t="s">
        <v>932</v>
      </c>
      <c r="P892" t="s">
        <v>71</v>
      </c>
    </row>
    <row r="893" spans="1:16">
      <c r="A893" t="s">
        <v>3543</v>
      </c>
      <c r="B893" t="s">
        <v>3541</v>
      </c>
      <c r="C893" t="s">
        <v>904</v>
      </c>
      <c r="D893">
        <v>57</v>
      </c>
      <c r="E893" t="s">
        <v>3542</v>
      </c>
      <c r="F893" t="s">
        <v>71</v>
      </c>
      <c r="G893" t="s">
        <v>1265</v>
      </c>
      <c r="H893" t="s">
        <v>320</v>
      </c>
      <c r="I893" t="s">
        <v>382</v>
      </c>
      <c r="J893" t="s">
        <v>383</v>
      </c>
      <c r="K893" t="s">
        <v>388</v>
      </c>
      <c r="L893" t="s">
        <v>44</v>
      </c>
      <c r="M893" t="s">
        <v>385</v>
      </c>
      <c r="N893" t="s">
        <v>907</v>
      </c>
      <c r="O893" t="s">
        <v>932</v>
      </c>
      <c r="P893" t="s">
        <v>71</v>
      </c>
    </row>
    <row r="894" spans="1:16">
      <c r="A894" t="s">
        <v>3544</v>
      </c>
      <c r="B894" t="s">
        <v>3541</v>
      </c>
      <c r="C894" t="s">
        <v>920</v>
      </c>
      <c r="D894">
        <v>58</v>
      </c>
      <c r="E894" t="s">
        <v>3542</v>
      </c>
      <c r="F894" t="s">
        <v>71</v>
      </c>
      <c r="G894" t="s">
        <v>1265</v>
      </c>
      <c r="H894" t="s">
        <v>320</v>
      </c>
      <c r="I894" t="s">
        <v>382</v>
      </c>
      <c r="J894" t="s">
        <v>383</v>
      </c>
      <c r="K894" t="s">
        <v>388</v>
      </c>
      <c r="L894" t="s">
        <v>44</v>
      </c>
      <c r="M894" t="s">
        <v>385</v>
      </c>
      <c r="N894" t="s">
        <v>907</v>
      </c>
      <c r="O894" t="s">
        <v>932</v>
      </c>
      <c r="P894" t="s">
        <v>71</v>
      </c>
    </row>
    <row r="895" spans="1:16">
      <c r="A895" t="s">
        <v>3545</v>
      </c>
      <c r="B895" t="s">
        <v>3541</v>
      </c>
      <c r="C895" t="s">
        <v>910</v>
      </c>
      <c r="D895">
        <v>59</v>
      </c>
      <c r="E895" t="s">
        <v>3542</v>
      </c>
      <c r="F895" t="s">
        <v>71</v>
      </c>
      <c r="G895" t="s">
        <v>1265</v>
      </c>
      <c r="H895" t="s">
        <v>320</v>
      </c>
      <c r="I895" t="s">
        <v>382</v>
      </c>
      <c r="J895" t="s">
        <v>383</v>
      </c>
      <c r="K895" t="s">
        <v>388</v>
      </c>
      <c r="L895" t="s">
        <v>44</v>
      </c>
      <c r="M895" t="s">
        <v>385</v>
      </c>
      <c r="N895" t="s">
        <v>907</v>
      </c>
      <c r="O895" t="s">
        <v>932</v>
      </c>
      <c r="P895" t="s">
        <v>71</v>
      </c>
    </row>
    <row r="896" spans="1:16">
      <c r="A896" t="s">
        <v>3546</v>
      </c>
      <c r="B896" t="s">
        <v>3541</v>
      </c>
      <c r="C896" t="s">
        <v>922</v>
      </c>
      <c r="D896">
        <v>60</v>
      </c>
      <c r="E896" t="s">
        <v>3542</v>
      </c>
      <c r="F896" t="s">
        <v>71</v>
      </c>
      <c r="G896" t="s">
        <v>1265</v>
      </c>
      <c r="H896" t="s">
        <v>320</v>
      </c>
      <c r="I896" t="s">
        <v>382</v>
      </c>
      <c r="J896" t="s">
        <v>383</v>
      </c>
      <c r="K896" t="s">
        <v>388</v>
      </c>
      <c r="L896" t="s">
        <v>44</v>
      </c>
      <c r="M896" t="s">
        <v>385</v>
      </c>
      <c r="N896" t="s">
        <v>907</v>
      </c>
      <c r="O896" t="s">
        <v>932</v>
      </c>
      <c r="P896" t="s">
        <v>71</v>
      </c>
    </row>
    <row r="897" spans="1:16">
      <c r="A897" t="s">
        <v>3547</v>
      </c>
      <c r="B897" t="s">
        <v>3541</v>
      </c>
      <c r="C897" t="s">
        <v>912</v>
      </c>
      <c r="D897">
        <v>61</v>
      </c>
      <c r="E897" t="s">
        <v>3542</v>
      </c>
      <c r="F897" t="s">
        <v>71</v>
      </c>
      <c r="G897" t="s">
        <v>1265</v>
      </c>
      <c r="H897" t="s">
        <v>320</v>
      </c>
      <c r="I897" t="s">
        <v>382</v>
      </c>
      <c r="J897" t="s">
        <v>383</v>
      </c>
      <c r="K897" t="s">
        <v>388</v>
      </c>
      <c r="L897" t="s">
        <v>44</v>
      </c>
      <c r="M897" t="s">
        <v>385</v>
      </c>
      <c r="N897" t="s">
        <v>907</v>
      </c>
      <c r="O897" t="s">
        <v>932</v>
      </c>
      <c r="P897" t="s">
        <v>71</v>
      </c>
    </row>
    <row r="898" spans="1:16">
      <c r="A898" t="s">
        <v>3556</v>
      </c>
      <c r="B898" t="s">
        <v>3557</v>
      </c>
      <c r="C898" t="s">
        <v>915</v>
      </c>
      <c r="D898">
        <v>56</v>
      </c>
      <c r="E898" t="s">
        <v>1763</v>
      </c>
      <c r="F898" t="s">
        <v>86</v>
      </c>
      <c r="G898" t="s">
        <v>1265</v>
      </c>
      <c r="H898" t="s">
        <v>320</v>
      </c>
      <c r="I898" t="s">
        <v>382</v>
      </c>
      <c r="J898" t="s">
        <v>383</v>
      </c>
      <c r="K898" t="s">
        <v>388</v>
      </c>
      <c r="L898" t="s">
        <v>44</v>
      </c>
      <c r="M898" t="s">
        <v>385</v>
      </c>
      <c r="N898" t="s">
        <v>907</v>
      </c>
      <c r="O898" t="s">
        <v>1033</v>
      </c>
      <c r="P898" t="s">
        <v>86</v>
      </c>
    </row>
    <row r="899" spans="1:16">
      <c r="A899" t="s">
        <v>3558</v>
      </c>
      <c r="B899" t="s">
        <v>3557</v>
      </c>
      <c r="C899" t="s">
        <v>904</v>
      </c>
      <c r="D899">
        <v>57</v>
      </c>
      <c r="E899" t="s">
        <v>1763</v>
      </c>
      <c r="F899" t="s">
        <v>86</v>
      </c>
      <c r="G899" t="s">
        <v>1265</v>
      </c>
      <c r="H899" t="s">
        <v>320</v>
      </c>
      <c r="I899" t="s">
        <v>382</v>
      </c>
      <c r="J899" t="s">
        <v>383</v>
      </c>
      <c r="K899" t="s">
        <v>388</v>
      </c>
      <c r="L899" t="s">
        <v>44</v>
      </c>
      <c r="M899" t="s">
        <v>385</v>
      </c>
      <c r="N899" t="s">
        <v>907</v>
      </c>
      <c r="O899" t="s">
        <v>1033</v>
      </c>
      <c r="P899" t="s">
        <v>86</v>
      </c>
    </row>
    <row r="900" spans="1:16">
      <c r="A900" t="s">
        <v>3559</v>
      </c>
      <c r="B900" t="s">
        <v>3557</v>
      </c>
      <c r="C900" t="s">
        <v>920</v>
      </c>
      <c r="D900">
        <v>58</v>
      </c>
      <c r="E900" t="s">
        <v>1763</v>
      </c>
      <c r="F900" t="s">
        <v>86</v>
      </c>
      <c r="G900" t="s">
        <v>1265</v>
      </c>
      <c r="H900" t="s">
        <v>320</v>
      </c>
      <c r="I900" t="s">
        <v>382</v>
      </c>
      <c r="J900" t="s">
        <v>383</v>
      </c>
      <c r="K900" t="s">
        <v>388</v>
      </c>
      <c r="L900" t="s">
        <v>44</v>
      </c>
      <c r="M900" t="s">
        <v>385</v>
      </c>
      <c r="N900" t="s">
        <v>907</v>
      </c>
      <c r="O900" t="s">
        <v>1033</v>
      </c>
      <c r="P900" t="s">
        <v>86</v>
      </c>
    </row>
    <row r="901" spans="1:16">
      <c r="A901" t="s">
        <v>3560</v>
      </c>
      <c r="B901" t="s">
        <v>3557</v>
      </c>
      <c r="C901" t="s">
        <v>910</v>
      </c>
      <c r="D901">
        <v>59</v>
      </c>
      <c r="E901" t="s">
        <v>1763</v>
      </c>
      <c r="F901" t="s">
        <v>86</v>
      </c>
      <c r="G901" t="s">
        <v>1265</v>
      </c>
      <c r="H901" t="s">
        <v>320</v>
      </c>
      <c r="I901" t="s">
        <v>382</v>
      </c>
      <c r="J901" t="s">
        <v>383</v>
      </c>
      <c r="K901" t="s">
        <v>388</v>
      </c>
      <c r="L901" t="s">
        <v>44</v>
      </c>
      <c r="M901" t="s">
        <v>385</v>
      </c>
      <c r="N901" t="s">
        <v>907</v>
      </c>
      <c r="O901" t="s">
        <v>1033</v>
      </c>
      <c r="P901" t="s">
        <v>86</v>
      </c>
    </row>
    <row r="902" spans="1:16">
      <c r="A902" t="s">
        <v>3561</v>
      </c>
      <c r="B902" t="s">
        <v>3557</v>
      </c>
      <c r="C902" t="s">
        <v>922</v>
      </c>
      <c r="D902">
        <v>60</v>
      </c>
      <c r="E902" t="s">
        <v>1763</v>
      </c>
      <c r="F902" t="s">
        <v>86</v>
      </c>
      <c r="G902" t="s">
        <v>1265</v>
      </c>
      <c r="H902" t="s">
        <v>320</v>
      </c>
      <c r="I902" t="s">
        <v>382</v>
      </c>
      <c r="J902" t="s">
        <v>383</v>
      </c>
      <c r="K902" t="s">
        <v>388</v>
      </c>
      <c r="L902" t="s">
        <v>44</v>
      </c>
      <c r="M902" t="s">
        <v>385</v>
      </c>
      <c r="N902" t="s">
        <v>907</v>
      </c>
      <c r="O902" t="s">
        <v>1033</v>
      </c>
      <c r="P902" t="s">
        <v>86</v>
      </c>
    </row>
    <row r="903" spans="1:16">
      <c r="A903" t="s">
        <v>3562</v>
      </c>
      <c r="B903" t="s">
        <v>3557</v>
      </c>
      <c r="C903" t="s">
        <v>912</v>
      </c>
      <c r="D903">
        <v>61</v>
      </c>
      <c r="E903" t="s">
        <v>1763</v>
      </c>
      <c r="F903" t="s">
        <v>86</v>
      </c>
      <c r="G903" t="s">
        <v>1265</v>
      </c>
      <c r="H903" t="s">
        <v>320</v>
      </c>
      <c r="I903" t="s">
        <v>382</v>
      </c>
      <c r="J903" t="s">
        <v>383</v>
      </c>
      <c r="K903" t="s">
        <v>388</v>
      </c>
      <c r="L903" t="s">
        <v>44</v>
      </c>
      <c r="M903" t="s">
        <v>385</v>
      </c>
      <c r="N903" t="s">
        <v>907</v>
      </c>
      <c r="O903" t="s">
        <v>1033</v>
      </c>
      <c r="P903" t="s">
        <v>86</v>
      </c>
    </row>
    <row r="904" spans="1:16">
      <c r="A904" t="s">
        <v>1761</v>
      </c>
      <c r="B904" t="s">
        <v>1762</v>
      </c>
      <c r="C904" t="s">
        <v>910</v>
      </c>
      <c r="D904">
        <v>59</v>
      </c>
      <c r="E904" t="s">
        <v>1763</v>
      </c>
      <c r="F904" t="s">
        <v>71</v>
      </c>
      <c r="G904" t="s">
        <v>1265</v>
      </c>
      <c r="H904" t="s">
        <v>320</v>
      </c>
      <c r="I904" t="s">
        <v>382</v>
      </c>
      <c r="J904" t="s">
        <v>383</v>
      </c>
      <c r="K904" t="s">
        <v>388</v>
      </c>
      <c r="L904" t="s">
        <v>44</v>
      </c>
      <c r="M904" t="s">
        <v>385</v>
      </c>
      <c r="N904" t="s">
        <v>907</v>
      </c>
      <c r="O904" t="s">
        <v>932</v>
      </c>
      <c r="P904" t="s">
        <v>71</v>
      </c>
    </row>
    <row r="905" spans="1:16">
      <c r="A905" t="s">
        <v>3988</v>
      </c>
      <c r="B905" t="s">
        <v>3989</v>
      </c>
      <c r="C905" t="s">
        <v>920</v>
      </c>
      <c r="D905">
        <v>58</v>
      </c>
      <c r="E905" t="s">
        <v>3990</v>
      </c>
      <c r="F905" t="s">
        <v>63</v>
      </c>
      <c r="G905" t="s">
        <v>3991</v>
      </c>
      <c r="H905" t="s">
        <v>324</v>
      </c>
      <c r="I905" t="s">
        <v>382</v>
      </c>
      <c r="J905" t="s">
        <v>383</v>
      </c>
      <c r="K905" t="s">
        <v>384</v>
      </c>
      <c r="L905" t="s">
        <v>39</v>
      </c>
      <c r="M905" t="s">
        <v>385</v>
      </c>
      <c r="N905" t="s">
        <v>907</v>
      </c>
      <c r="O905" t="s">
        <v>937</v>
      </c>
      <c r="P905" t="s">
        <v>63</v>
      </c>
    </row>
    <row r="906" spans="1:16">
      <c r="A906" t="s">
        <v>4469</v>
      </c>
      <c r="B906" t="s">
        <v>4470</v>
      </c>
      <c r="C906" t="s">
        <v>904</v>
      </c>
      <c r="D906">
        <v>57</v>
      </c>
      <c r="E906" t="s">
        <v>3990</v>
      </c>
      <c r="F906" t="s">
        <v>78</v>
      </c>
      <c r="G906" t="s">
        <v>3991</v>
      </c>
      <c r="H906" t="s">
        <v>324</v>
      </c>
      <c r="I906" t="s">
        <v>382</v>
      </c>
      <c r="J906" t="s">
        <v>383</v>
      </c>
      <c r="K906" t="s">
        <v>384</v>
      </c>
      <c r="L906" t="s">
        <v>39</v>
      </c>
      <c r="M906" t="s">
        <v>385</v>
      </c>
      <c r="N906" t="s">
        <v>907</v>
      </c>
      <c r="O906" t="s">
        <v>969</v>
      </c>
      <c r="P906" t="s">
        <v>78</v>
      </c>
    </row>
    <row r="907" spans="1:16">
      <c r="A907" t="s">
        <v>4471</v>
      </c>
      <c r="B907" t="s">
        <v>4470</v>
      </c>
      <c r="C907" t="s">
        <v>910</v>
      </c>
      <c r="D907">
        <v>59</v>
      </c>
      <c r="E907" t="s">
        <v>3990</v>
      </c>
      <c r="F907" t="s">
        <v>78</v>
      </c>
      <c r="G907" t="s">
        <v>3991</v>
      </c>
      <c r="H907" t="s">
        <v>324</v>
      </c>
      <c r="I907" t="s">
        <v>382</v>
      </c>
      <c r="J907" t="s">
        <v>383</v>
      </c>
      <c r="K907" t="s">
        <v>384</v>
      </c>
      <c r="L907" t="s">
        <v>39</v>
      </c>
      <c r="M907" t="s">
        <v>385</v>
      </c>
      <c r="N907" t="s">
        <v>907</v>
      </c>
      <c r="O907" t="s">
        <v>969</v>
      </c>
      <c r="P907" t="s">
        <v>78</v>
      </c>
    </row>
    <row r="908" spans="1:16">
      <c r="A908" t="s">
        <v>4472</v>
      </c>
      <c r="B908" t="s">
        <v>4470</v>
      </c>
      <c r="C908" t="s">
        <v>912</v>
      </c>
      <c r="D908">
        <v>61</v>
      </c>
      <c r="E908" t="s">
        <v>3990</v>
      </c>
      <c r="F908" t="s">
        <v>78</v>
      </c>
      <c r="G908" t="s">
        <v>3991</v>
      </c>
      <c r="H908" t="s">
        <v>324</v>
      </c>
      <c r="I908" t="s">
        <v>382</v>
      </c>
      <c r="J908" t="s">
        <v>383</v>
      </c>
      <c r="K908" t="s">
        <v>384</v>
      </c>
      <c r="L908" t="s">
        <v>39</v>
      </c>
      <c r="M908" t="s">
        <v>385</v>
      </c>
      <c r="N908" t="s">
        <v>907</v>
      </c>
      <c r="O908" t="s">
        <v>969</v>
      </c>
      <c r="P908" t="s">
        <v>78</v>
      </c>
    </row>
    <row r="909" spans="1:16">
      <c r="A909" t="s">
        <v>4464</v>
      </c>
      <c r="B909" t="s">
        <v>4465</v>
      </c>
      <c r="C909" t="s">
        <v>956</v>
      </c>
      <c r="D909">
        <v>55</v>
      </c>
      <c r="E909" t="s">
        <v>3990</v>
      </c>
      <c r="F909" t="s">
        <v>71</v>
      </c>
      <c r="G909" t="s">
        <v>3991</v>
      </c>
      <c r="H909" t="s">
        <v>324</v>
      </c>
      <c r="I909" t="s">
        <v>382</v>
      </c>
      <c r="J909" t="s">
        <v>383</v>
      </c>
      <c r="K909" t="s">
        <v>384</v>
      </c>
      <c r="L909" t="s">
        <v>39</v>
      </c>
      <c r="M909" t="s">
        <v>385</v>
      </c>
      <c r="N909" t="s">
        <v>907</v>
      </c>
      <c r="O909" t="s">
        <v>932</v>
      </c>
      <c r="P909" t="s">
        <v>71</v>
      </c>
    </row>
    <row r="910" spans="1:16">
      <c r="A910" t="s">
        <v>4466</v>
      </c>
      <c r="B910" t="s">
        <v>4465</v>
      </c>
      <c r="C910" t="s">
        <v>904</v>
      </c>
      <c r="D910">
        <v>57</v>
      </c>
      <c r="E910" t="s">
        <v>3990</v>
      </c>
      <c r="F910" t="s">
        <v>71</v>
      </c>
      <c r="G910" t="s">
        <v>3991</v>
      </c>
      <c r="H910" t="s">
        <v>324</v>
      </c>
      <c r="I910" t="s">
        <v>382</v>
      </c>
      <c r="J910" t="s">
        <v>383</v>
      </c>
      <c r="K910" t="s">
        <v>384</v>
      </c>
      <c r="L910" t="s">
        <v>39</v>
      </c>
      <c r="M910" t="s">
        <v>385</v>
      </c>
      <c r="N910" t="s">
        <v>907</v>
      </c>
      <c r="O910" t="s">
        <v>932</v>
      </c>
      <c r="P910" t="s">
        <v>71</v>
      </c>
    </row>
    <row r="911" spans="1:16">
      <c r="A911" t="s">
        <v>4467</v>
      </c>
      <c r="B911" t="s">
        <v>4465</v>
      </c>
      <c r="C911" t="s">
        <v>910</v>
      </c>
      <c r="D911">
        <v>59</v>
      </c>
      <c r="E911" t="s">
        <v>3990</v>
      </c>
      <c r="F911" t="s">
        <v>71</v>
      </c>
      <c r="G911" t="s">
        <v>3991</v>
      </c>
      <c r="H911" t="s">
        <v>324</v>
      </c>
      <c r="I911" t="s">
        <v>382</v>
      </c>
      <c r="J911" t="s">
        <v>383</v>
      </c>
      <c r="K911" t="s">
        <v>384</v>
      </c>
      <c r="L911" t="s">
        <v>39</v>
      </c>
      <c r="M911" t="s">
        <v>385</v>
      </c>
      <c r="N911" t="s">
        <v>907</v>
      </c>
      <c r="O911" t="s">
        <v>932</v>
      </c>
      <c r="P911" t="s">
        <v>71</v>
      </c>
    </row>
    <row r="912" spans="1:16">
      <c r="A912" t="s">
        <v>4468</v>
      </c>
      <c r="B912" t="s">
        <v>4465</v>
      </c>
      <c r="C912" t="s">
        <v>912</v>
      </c>
      <c r="D912">
        <v>61</v>
      </c>
      <c r="E912" t="s">
        <v>3990</v>
      </c>
      <c r="F912" t="s">
        <v>71</v>
      </c>
      <c r="G912" t="s">
        <v>3991</v>
      </c>
      <c r="H912" t="s">
        <v>324</v>
      </c>
      <c r="I912" t="s">
        <v>382</v>
      </c>
      <c r="J912" t="s">
        <v>383</v>
      </c>
      <c r="K912" t="s">
        <v>384</v>
      </c>
      <c r="L912" t="s">
        <v>39</v>
      </c>
      <c r="M912" t="s">
        <v>385</v>
      </c>
      <c r="N912" t="s">
        <v>907</v>
      </c>
      <c r="O912" t="s">
        <v>932</v>
      </c>
      <c r="P912" t="s">
        <v>71</v>
      </c>
    </row>
    <row r="913" spans="1:17">
      <c r="A913" t="s">
        <v>7506</v>
      </c>
      <c r="B913" t="s">
        <v>7507</v>
      </c>
      <c r="C913" t="s">
        <v>920</v>
      </c>
      <c r="D913">
        <v>58</v>
      </c>
      <c r="E913" t="s">
        <v>7508</v>
      </c>
      <c r="F913" t="s">
        <v>55</v>
      </c>
      <c r="G913" t="s">
        <v>1021</v>
      </c>
      <c r="H913" t="s">
        <v>320</v>
      </c>
      <c r="I913" t="s">
        <v>382</v>
      </c>
      <c r="J913" t="s">
        <v>383</v>
      </c>
      <c r="K913" t="s">
        <v>384</v>
      </c>
      <c r="L913" t="s">
        <v>37</v>
      </c>
      <c r="M913" t="s">
        <v>385</v>
      </c>
      <c r="N913" t="s">
        <v>907</v>
      </c>
      <c r="O913" t="s">
        <v>1003</v>
      </c>
      <c r="P913" t="s">
        <v>71</v>
      </c>
      <c r="Q913" t="s">
        <v>8505</v>
      </c>
    </row>
    <row r="914" spans="1:17">
      <c r="A914" t="s">
        <v>1047</v>
      </c>
      <c r="B914" t="s">
        <v>1048</v>
      </c>
      <c r="C914" t="s">
        <v>904</v>
      </c>
      <c r="D914">
        <v>57</v>
      </c>
      <c r="E914" t="s">
        <v>1049</v>
      </c>
      <c r="F914" t="s">
        <v>91</v>
      </c>
      <c r="G914" t="s">
        <v>906</v>
      </c>
      <c r="H914" t="s">
        <v>320</v>
      </c>
      <c r="I914" t="s">
        <v>382</v>
      </c>
      <c r="J914" t="s">
        <v>383</v>
      </c>
      <c r="K914" t="s">
        <v>384</v>
      </c>
      <c r="L914" t="s">
        <v>43</v>
      </c>
      <c r="M914" t="s">
        <v>385</v>
      </c>
      <c r="N914" t="s">
        <v>907</v>
      </c>
      <c r="O914" t="s">
        <v>932</v>
      </c>
      <c r="P914" t="s">
        <v>91</v>
      </c>
    </row>
    <row r="915" spans="1:17">
      <c r="A915" t="s">
        <v>1050</v>
      </c>
      <c r="B915" t="s">
        <v>1048</v>
      </c>
      <c r="C915" t="s">
        <v>920</v>
      </c>
      <c r="D915">
        <v>58</v>
      </c>
      <c r="E915" t="s">
        <v>1049</v>
      </c>
      <c r="F915" t="s">
        <v>91</v>
      </c>
      <c r="G915" t="s">
        <v>906</v>
      </c>
      <c r="H915" t="s">
        <v>320</v>
      </c>
      <c r="I915" t="s">
        <v>382</v>
      </c>
      <c r="J915" t="s">
        <v>383</v>
      </c>
      <c r="K915" t="s">
        <v>384</v>
      </c>
      <c r="L915" t="s">
        <v>43</v>
      </c>
      <c r="M915" t="s">
        <v>385</v>
      </c>
      <c r="N915" t="s">
        <v>907</v>
      </c>
      <c r="O915" t="s">
        <v>932</v>
      </c>
      <c r="P915" t="s">
        <v>91</v>
      </c>
    </row>
    <row r="916" spans="1:17">
      <c r="A916" t="s">
        <v>1051</v>
      </c>
      <c r="B916" t="s">
        <v>1048</v>
      </c>
      <c r="C916" t="s">
        <v>910</v>
      </c>
      <c r="D916">
        <v>59</v>
      </c>
      <c r="E916" t="s">
        <v>1049</v>
      </c>
      <c r="F916" t="s">
        <v>91</v>
      </c>
      <c r="G916" t="s">
        <v>906</v>
      </c>
      <c r="H916" t="s">
        <v>320</v>
      </c>
      <c r="I916" t="s">
        <v>382</v>
      </c>
      <c r="J916" t="s">
        <v>383</v>
      </c>
      <c r="K916" t="s">
        <v>384</v>
      </c>
      <c r="L916" t="s">
        <v>43</v>
      </c>
      <c r="M916" t="s">
        <v>385</v>
      </c>
      <c r="N916" t="s">
        <v>907</v>
      </c>
      <c r="O916" t="s">
        <v>932</v>
      </c>
      <c r="P916" t="s">
        <v>91</v>
      </c>
    </row>
    <row r="917" spans="1:17">
      <c r="A917" t="s">
        <v>1052</v>
      </c>
      <c r="B917" t="s">
        <v>1048</v>
      </c>
      <c r="C917" t="s">
        <v>922</v>
      </c>
      <c r="D917">
        <v>60</v>
      </c>
      <c r="E917" t="s">
        <v>1049</v>
      </c>
      <c r="F917" t="s">
        <v>91</v>
      </c>
      <c r="G917" t="s">
        <v>906</v>
      </c>
      <c r="H917" t="s">
        <v>320</v>
      </c>
      <c r="I917" t="s">
        <v>382</v>
      </c>
      <c r="J917" t="s">
        <v>383</v>
      </c>
      <c r="K917" t="s">
        <v>384</v>
      </c>
      <c r="L917" t="s">
        <v>43</v>
      </c>
      <c r="M917" t="s">
        <v>385</v>
      </c>
      <c r="N917" t="s">
        <v>907</v>
      </c>
      <c r="O917" t="s">
        <v>932</v>
      </c>
      <c r="P917" t="s">
        <v>91</v>
      </c>
    </row>
    <row r="918" spans="1:17">
      <c r="A918" t="s">
        <v>1053</v>
      </c>
      <c r="B918" t="s">
        <v>1054</v>
      </c>
      <c r="C918" t="s">
        <v>915</v>
      </c>
      <c r="D918">
        <v>56</v>
      </c>
      <c r="E918" t="s">
        <v>1049</v>
      </c>
      <c r="F918" t="s">
        <v>71</v>
      </c>
      <c r="G918" t="s">
        <v>906</v>
      </c>
      <c r="H918" t="s">
        <v>320</v>
      </c>
      <c r="I918" t="s">
        <v>382</v>
      </c>
      <c r="J918" t="s">
        <v>383</v>
      </c>
      <c r="K918" t="s">
        <v>384</v>
      </c>
      <c r="L918" t="s">
        <v>43</v>
      </c>
      <c r="M918" t="s">
        <v>385</v>
      </c>
      <c r="N918" t="s">
        <v>907</v>
      </c>
      <c r="O918" t="s">
        <v>1003</v>
      </c>
      <c r="P918" t="s">
        <v>71</v>
      </c>
    </row>
    <row r="919" spans="1:17">
      <c r="A919" t="s">
        <v>1055</v>
      </c>
      <c r="B919" t="s">
        <v>1054</v>
      </c>
      <c r="C919" t="s">
        <v>904</v>
      </c>
      <c r="D919">
        <v>57</v>
      </c>
      <c r="E919" t="s">
        <v>1049</v>
      </c>
      <c r="F919" t="s">
        <v>71</v>
      </c>
      <c r="G919" t="s">
        <v>906</v>
      </c>
      <c r="H919" t="s">
        <v>320</v>
      </c>
      <c r="I919" t="s">
        <v>382</v>
      </c>
      <c r="J919" t="s">
        <v>383</v>
      </c>
      <c r="K919" t="s">
        <v>384</v>
      </c>
      <c r="L919" t="s">
        <v>43</v>
      </c>
      <c r="M919" t="s">
        <v>385</v>
      </c>
      <c r="N919" t="s">
        <v>907</v>
      </c>
      <c r="O919" t="s">
        <v>1003</v>
      </c>
      <c r="P919" t="s">
        <v>71</v>
      </c>
    </row>
    <row r="920" spans="1:17">
      <c r="A920" t="s">
        <v>1056</v>
      </c>
      <c r="B920" t="s">
        <v>1054</v>
      </c>
      <c r="C920" t="s">
        <v>920</v>
      </c>
      <c r="D920">
        <v>58</v>
      </c>
      <c r="E920" t="s">
        <v>1049</v>
      </c>
      <c r="F920" t="s">
        <v>71</v>
      </c>
      <c r="G920" t="s">
        <v>906</v>
      </c>
      <c r="H920" t="s">
        <v>320</v>
      </c>
      <c r="I920" t="s">
        <v>382</v>
      </c>
      <c r="J920" t="s">
        <v>383</v>
      </c>
      <c r="K920" t="s">
        <v>384</v>
      </c>
      <c r="L920" t="s">
        <v>43</v>
      </c>
      <c r="M920" t="s">
        <v>385</v>
      </c>
      <c r="N920" t="s">
        <v>907</v>
      </c>
      <c r="O920" t="s">
        <v>1003</v>
      </c>
      <c r="P920" t="s">
        <v>71</v>
      </c>
    </row>
    <row r="921" spans="1:17">
      <c r="A921" t="s">
        <v>1057</v>
      </c>
      <c r="B921" t="s">
        <v>1054</v>
      </c>
      <c r="C921" t="s">
        <v>910</v>
      </c>
      <c r="D921">
        <v>59</v>
      </c>
      <c r="E921" t="s">
        <v>1049</v>
      </c>
      <c r="F921" t="s">
        <v>71</v>
      </c>
      <c r="G921" t="s">
        <v>906</v>
      </c>
      <c r="H921" t="s">
        <v>320</v>
      </c>
      <c r="I921" t="s">
        <v>382</v>
      </c>
      <c r="J921" t="s">
        <v>383</v>
      </c>
      <c r="K921" t="s">
        <v>384</v>
      </c>
      <c r="L921" t="s">
        <v>43</v>
      </c>
      <c r="M921" t="s">
        <v>385</v>
      </c>
      <c r="N921" t="s">
        <v>907</v>
      </c>
      <c r="O921" t="s">
        <v>1003</v>
      </c>
      <c r="P921" t="s">
        <v>71</v>
      </c>
    </row>
    <row r="922" spans="1:17">
      <c r="A922" t="s">
        <v>1058</v>
      </c>
      <c r="B922" t="s">
        <v>1054</v>
      </c>
      <c r="C922" t="s">
        <v>922</v>
      </c>
      <c r="D922">
        <v>60</v>
      </c>
      <c r="E922" t="s">
        <v>1049</v>
      </c>
      <c r="F922" t="s">
        <v>71</v>
      </c>
      <c r="G922" t="s">
        <v>906</v>
      </c>
      <c r="H922" t="s">
        <v>320</v>
      </c>
      <c r="I922" t="s">
        <v>382</v>
      </c>
      <c r="J922" t="s">
        <v>383</v>
      </c>
      <c r="K922" t="s">
        <v>384</v>
      </c>
      <c r="L922" t="s">
        <v>43</v>
      </c>
      <c r="M922" t="s">
        <v>385</v>
      </c>
      <c r="N922" t="s">
        <v>907</v>
      </c>
      <c r="O922" t="s">
        <v>1003</v>
      </c>
      <c r="P922" t="s">
        <v>71</v>
      </c>
    </row>
    <row r="923" spans="1:17">
      <c r="A923" t="s">
        <v>1059</v>
      </c>
      <c r="B923" t="s">
        <v>1054</v>
      </c>
      <c r="C923" t="s">
        <v>912</v>
      </c>
      <c r="D923">
        <v>61</v>
      </c>
      <c r="E923" t="s">
        <v>1049</v>
      </c>
      <c r="F923" t="s">
        <v>71</v>
      </c>
      <c r="G923" t="s">
        <v>906</v>
      </c>
      <c r="H923" t="s">
        <v>320</v>
      </c>
      <c r="I923" t="s">
        <v>382</v>
      </c>
      <c r="J923" t="s">
        <v>383</v>
      </c>
      <c r="K923" t="s">
        <v>384</v>
      </c>
      <c r="L923" t="s">
        <v>43</v>
      </c>
      <c r="M923" t="s">
        <v>385</v>
      </c>
      <c r="N923" t="s">
        <v>907</v>
      </c>
      <c r="O923" t="s">
        <v>1003</v>
      </c>
      <c r="P923" t="s">
        <v>71</v>
      </c>
    </row>
    <row r="924" spans="1:17">
      <c r="A924" t="s">
        <v>8078</v>
      </c>
      <c r="B924" t="s">
        <v>8079</v>
      </c>
      <c r="C924" t="s">
        <v>920</v>
      </c>
      <c r="D924">
        <v>58</v>
      </c>
      <c r="E924" t="s">
        <v>2844</v>
      </c>
      <c r="F924" t="s">
        <v>63</v>
      </c>
      <c r="G924" t="s">
        <v>906</v>
      </c>
      <c r="H924" t="s">
        <v>320</v>
      </c>
      <c r="I924" t="s">
        <v>382</v>
      </c>
      <c r="J924" t="s">
        <v>383</v>
      </c>
      <c r="K924" t="s">
        <v>384</v>
      </c>
      <c r="L924" t="s">
        <v>43</v>
      </c>
      <c r="M924" t="s">
        <v>386</v>
      </c>
      <c r="N924" t="s">
        <v>907</v>
      </c>
      <c r="O924" t="s">
        <v>937</v>
      </c>
      <c r="P924" t="s">
        <v>63</v>
      </c>
    </row>
    <row r="925" spans="1:17">
      <c r="A925" t="s">
        <v>2842</v>
      </c>
      <c r="B925" t="s">
        <v>2843</v>
      </c>
      <c r="C925" t="s">
        <v>910</v>
      </c>
      <c r="D925">
        <v>59</v>
      </c>
      <c r="E925" t="s">
        <v>2844</v>
      </c>
      <c r="F925" t="s">
        <v>78</v>
      </c>
      <c r="G925" t="s">
        <v>951</v>
      </c>
      <c r="H925" t="s">
        <v>320</v>
      </c>
      <c r="I925" t="s">
        <v>382</v>
      </c>
      <c r="J925" t="s">
        <v>383</v>
      </c>
      <c r="K925" t="s">
        <v>384</v>
      </c>
      <c r="L925" t="s">
        <v>43</v>
      </c>
      <c r="M925" t="s">
        <v>385</v>
      </c>
      <c r="N925" t="s">
        <v>907</v>
      </c>
      <c r="O925" t="s">
        <v>969</v>
      </c>
      <c r="P925" t="s">
        <v>78</v>
      </c>
    </row>
    <row r="926" spans="1:17">
      <c r="A926" t="s">
        <v>8080</v>
      </c>
      <c r="B926" t="s">
        <v>8081</v>
      </c>
      <c r="C926" t="s">
        <v>956</v>
      </c>
      <c r="D926">
        <v>55</v>
      </c>
      <c r="E926" t="s">
        <v>2150</v>
      </c>
      <c r="F926" t="s">
        <v>63</v>
      </c>
      <c r="G926" t="s">
        <v>1021</v>
      </c>
      <c r="H926" t="s">
        <v>320</v>
      </c>
      <c r="I926" t="s">
        <v>382</v>
      </c>
      <c r="J926" t="s">
        <v>383</v>
      </c>
      <c r="K926" t="s">
        <v>384</v>
      </c>
      <c r="L926" t="s">
        <v>37</v>
      </c>
      <c r="M926" t="s">
        <v>385</v>
      </c>
      <c r="N926" t="s">
        <v>907</v>
      </c>
      <c r="O926" t="s">
        <v>937</v>
      </c>
      <c r="P926" t="s">
        <v>63</v>
      </c>
    </row>
    <row r="927" spans="1:17">
      <c r="A927" t="s">
        <v>8082</v>
      </c>
      <c r="B927" t="s">
        <v>8081</v>
      </c>
      <c r="C927" t="s">
        <v>904</v>
      </c>
      <c r="D927">
        <v>57</v>
      </c>
      <c r="E927" t="s">
        <v>2150</v>
      </c>
      <c r="F927" t="s">
        <v>63</v>
      </c>
      <c r="G927" t="s">
        <v>1021</v>
      </c>
      <c r="H927" t="s">
        <v>320</v>
      </c>
      <c r="I927" t="s">
        <v>382</v>
      </c>
      <c r="J927" t="s">
        <v>383</v>
      </c>
      <c r="K927" t="s">
        <v>384</v>
      </c>
      <c r="L927" t="s">
        <v>37</v>
      </c>
      <c r="M927" t="s">
        <v>385</v>
      </c>
      <c r="N927" t="s">
        <v>907</v>
      </c>
      <c r="O927" t="s">
        <v>937</v>
      </c>
      <c r="P927" t="s">
        <v>63</v>
      </c>
    </row>
    <row r="928" spans="1:17">
      <c r="A928" t="s">
        <v>8083</v>
      </c>
      <c r="B928" t="s">
        <v>8081</v>
      </c>
      <c r="C928" t="s">
        <v>910</v>
      </c>
      <c r="D928">
        <v>59</v>
      </c>
      <c r="E928" t="s">
        <v>2150</v>
      </c>
      <c r="F928" t="s">
        <v>63</v>
      </c>
      <c r="G928" t="s">
        <v>1021</v>
      </c>
      <c r="H928" t="s">
        <v>320</v>
      </c>
      <c r="I928" t="s">
        <v>382</v>
      </c>
      <c r="J928" t="s">
        <v>383</v>
      </c>
      <c r="K928" t="s">
        <v>384</v>
      </c>
      <c r="L928" t="s">
        <v>37</v>
      </c>
      <c r="M928" t="s">
        <v>385</v>
      </c>
      <c r="N928" t="s">
        <v>907</v>
      </c>
      <c r="O928" t="s">
        <v>937</v>
      </c>
      <c r="P928" t="s">
        <v>63</v>
      </c>
    </row>
    <row r="929" spans="1:16">
      <c r="A929" t="s">
        <v>8084</v>
      </c>
      <c r="B929" t="s">
        <v>8081</v>
      </c>
      <c r="C929" t="s">
        <v>912</v>
      </c>
      <c r="D929">
        <v>61</v>
      </c>
      <c r="E929" t="s">
        <v>2150</v>
      </c>
      <c r="F929" t="s">
        <v>63</v>
      </c>
      <c r="G929" t="s">
        <v>1021</v>
      </c>
      <c r="H929" t="s">
        <v>320</v>
      </c>
      <c r="I929" t="s">
        <v>382</v>
      </c>
      <c r="J929" t="s">
        <v>383</v>
      </c>
      <c r="K929" t="s">
        <v>384</v>
      </c>
      <c r="L929" t="s">
        <v>37</v>
      </c>
      <c r="M929" t="s">
        <v>385</v>
      </c>
      <c r="N929" t="s">
        <v>907</v>
      </c>
      <c r="O929" t="s">
        <v>937</v>
      </c>
      <c r="P929" t="s">
        <v>63</v>
      </c>
    </row>
    <row r="930" spans="1:16">
      <c r="A930" t="s">
        <v>8085</v>
      </c>
      <c r="B930" t="s">
        <v>8081</v>
      </c>
      <c r="C930" t="s">
        <v>920</v>
      </c>
      <c r="D930">
        <v>58</v>
      </c>
      <c r="E930" t="s">
        <v>2150</v>
      </c>
      <c r="F930" t="s">
        <v>63</v>
      </c>
      <c r="G930" t="s">
        <v>1021</v>
      </c>
      <c r="H930" t="s">
        <v>320</v>
      </c>
      <c r="I930" t="s">
        <v>382</v>
      </c>
      <c r="J930" t="s">
        <v>383</v>
      </c>
      <c r="K930" t="s">
        <v>384</v>
      </c>
      <c r="L930" t="s">
        <v>37</v>
      </c>
      <c r="M930" t="s">
        <v>385</v>
      </c>
      <c r="N930" t="s">
        <v>907</v>
      </c>
      <c r="O930" t="s">
        <v>937</v>
      </c>
      <c r="P930" t="s">
        <v>63</v>
      </c>
    </row>
    <row r="931" spans="1:16">
      <c r="A931" t="s">
        <v>2148</v>
      </c>
      <c r="B931" t="s">
        <v>2149</v>
      </c>
      <c r="C931" t="s">
        <v>956</v>
      </c>
      <c r="D931">
        <v>55</v>
      </c>
      <c r="E931" t="s">
        <v>2150</v>
      </c>
      <c r="F931" t="s">
        <v>60</v>
      </c>
      <c r="G931" t="s">
        <v>1021</v>
      </c>
      <c r="H931" t="s">
        <v>320</v>
      </c>
      <c r="I931" t="s">
        <v>382</v>
      </c>
      <c r="J931" t="s">
        <v>383</v>
      </c>
      <c r="K931" t="s">
        <v>384</v>
      </c>
      <c r="L931" t="s">
        <v>37</v>
      </c>
      <c r="M931" t="s">
        <v>385</v>
      </c>
      <c r="N931" t="s">
        <v>907</v>
      </c>
      <c r="O931" t="s">
        <v>990</v>
      </c>
      <c r="P931" t="s">
        <v>60</v>
      </c>
    </row>
    <row r="932" spans="1:16">
      <c r="A932" t="s">
        <v>2151</v>
      </c>
      <c r="B932" t="s">
        <v>2149</v>
      </c>
      <c r="C932" t="s">
        <v>904</v>
      </c>
      <c r="D932">
        <v>57</v>
      </c>
      <c r="E932" t="s">
        <v>2150</v>
      </c>
      <c r="F932" t="s">
        <v>60</v>
      </c>
      <c r="G932" t="s">
        <v>1021</v>
      </c>
      <c r="H932" t="s">
        <v>320</v>
      </c>
      <c r="I932" t="s">
        <v>382</v>
      </c>
      <c r="J932" t="s">
        <v>383</v>
      </c>
      <c r="K932" t="s">
        <v>384</v>
      </c>
      <c r="L932" t="s">
        <v>37</v>
      </c>
      <c r="M932" t="s">
        <v>385</v>
      </c>
      <c r="N932" t="s">
        <v>907</v>
      </c>
      <c r="O932" t="s">
        <v>990</v>
      </c>
      <c r="P932" t="s">
        <v>60</v>
      </c>
    </row>
    <row r="933" spans="1:16">
      <c r="A933" t="s">
        <v>2152</v>
      </c>
      <c r="B933" t="s">
        <v>2149</v>
      </c>
      <c r="C933" t="s">
        <v>910</v>
      </c>
      <c r="D933">
        <v>59</v>
      </c>
      <c r="E933" t="s">
        <v>2150</v>
      </c>
      <c r="F933" t="s">
        <v>60</v>
      </c>
      <c r="G933" t="s">
        <v>1021</v>
      </c>
      <c r="H933" t="s">
        <v>320</v>
      </c>
      <c r="I933" t="s">
        <v>382</v>
      </c>
      <c r="J933" t="s">
        <v>383</v>
      </c>
      <c r="K933" t="s">
        <v>384</v>
      </c>
      <c r="L933" t="s">
        <v>37</v>
      </c>
      <c r="M933" t="s">
        <v>385</v>
      </c>
      <c r="N933" t="s">
        <v>907</v>
      </c>
      <c r="O933" t="s">
        <v>990</v>
      </c>
      <c r="P933" t="s">
        <v>60</v>
      </c>
    </row>
    <row r="934" spans="1:16">
      <c r="A934" t="s">
        <v>2153</v>
      </c>
      <c r="B934" t="s">
        <v>2149</v>
      </c>
      <c r="C934" t="s">
        <v>912</v>
      </c>
      <c r="D934">
        <v>61</v>
      </c>
      <c r="E934" t="s">
        <v>2150</v>
      </c>
      <c r="F934" t="s">
        <v>60</v>
      </c>
      <c r="G934" t="s">
        <v>1021</v>
      </c>
      <c r="H934" t="s">
        <v>320</v>
      </c>
      <c r="I934" t="s">
        <v>382</v>
      </c>
      <c r="J934" t="s">
        <v>383</v>
      </c>
      <c r="K934" t="s">
        <v>384</v>
      </c>
      <c r="L934" t="s">
        <v>37</v>
      </c>
      <c r="M934" t="s">
        <v>385</v>
      </c>
      <c r="N934" t="s">
        <v>907</v>
      </c>
      <c r="O934" t="s">
        <v>990</v>
      </c>
      <c r="P934" t="s">
        <v>60</v>
      </c>
    </row>
    <row r="935" spans="1:16">
      <c r="A935" t="s">
        <v>2583</v>
      </c>
      <c r="B935" t="s">
        <v>2584</v>
      </c>
      <c r="C935" t="s">
        <v>956</v>
      </c>
      <c r="D935">
        <v>55</v>
      </c>
      <c r="E935" t="s">
        <v>2150</v>
      </c>
      <c r="F935" t="s">
        <v>71</v>
      </c>
      <c r="G935" t="s">
        <v>1021</v>
      </c>
      <c r="H935" t="s">
        <v>320</v>
      </c>
      <c r="I935" t="s">
        <v>382</v>
      </c>
      <c r="J935" t="s">
        <v>383</v>
      </c>
      <c r="K935" t="s">
        <v>384</v>
      </c>
      <c r="L935" t="s">
        <v>37</v>
      </c>
      <c r="M935" t="s">
        <v>385</v>
      </c>
      <c r="N935" t="s">
        <v>907</v>
      </c>
      <c r="O935" t="s">
        <v>932</v>
      </c>
      <c r="P935" t="s">
        <v>71</v>
      </c>
    </row>
    <row r="936" spans="1:16">
      <c r="A936" t="s">
        <v>2585</v>
      </c>
      <c r="B936" t="s">
        <v>2584</v>
      </c>
      <c r="C936" t="s">
        <v>915</v>
      </c>
      <c r="D936">
        <v>56</v>
      </c>
      <c r="E936" t="s">
        <v>2150</v>
      </c>
      <c r="F936" t="s">
        <v>71</v>
      </c>
      <c r="G936" t="s">
        <v>1021</v>
      </c>
      <c r="H936" t="s">
        <v>320</v>
      </c>
      <c r="I936" t="s">
        <v>382</v>
      </c>
      <c r="J936" t="s">
        <v>383</v>
      </c>
      <c r="K936" t="s">
        <v>384</v>
      </c>
      <c r="L936" t="s">
        <v>37</v>
      </c>
      <c r="M936" t="s">
        <v>385</v>
      </c>
      <c r="N936" t="s">
        <v>907</v>
      </c>
      <c r="O936" t="s">
        <v>932</v>
      </c>
      <c r="P936" t="s">
        <v>71</v>
      </c>
    </row>
    <row r="937" spans="1:16">
      <c r="A937" t="s">
        <v>2586</v>
      </c>
      <c r="B937" t="s">
        <v>2584</v>
      </c>
      <c r="C937" t="s">
        <v>904</v>
      </c>
      <c r="D937">
        <v>57</v>
      </c>
      <c r="E937" t="s">
        <v>2150</v>
      </c>
      <c r="F937" t="s">
        <v>71</v>
      </c>
      <c r="G937" t="s">
        <v>1021</v>
      </c>
      <c r="H937" t="s">
        <v>320</v>
      </c>
      <c r="I937" t="s">
        <v>382</v>
      </c>
      <c r="J937" t="s">
        <v>383</v>
      </c>
      <c r="K937" t="s">
        <v>384</v>
      </c>
      <c r="L937" t="s">
        <v>37</v>
      </c>
      <c r="M937" t="s">
        <v>385</v>
      </c>
      <c r="N937" t="s">
        <v>907</v>
      </c>
      <c r="O937" t="s">
        <v>932</v>
      </c>
      <c r="P937" t="s">
        <v>71</v>
      </c>
    </row>
    <row r="938" spans="1:16">
      <c r="A938" t="s">
        <v>2587</v>
      </c>
      <c r="B938" t="s">
        <v>2584</v>
      </c>
      <c r="C938" t="s">
        <v>920</v>
      </c>
      <c r="D938">
        <v>58</v>
      </c>
      <c r="E938" t="s">
        <v>2150</v>
      </c>
      <c r="F938" t="s">
        <v>71</v>
      </c>
      <c r="G938" t="s">
        <v>1021</v>
      </c>
      <c r="H938" t="s">
        <v>320</v>
      </c>
      <c r="I938" t="s">
        <v>382</v>
      </c>
      <c r="J938" t="s">
        <v>383</v>
      </c>
      <c r="K938" t="s">
        <v>384</v>
      </c>
      <c r="L938" t="s">
        <v>37</v>
      </c>
      <c r="M938" t="s">
        <v>385</v>
      </c>
      <c r="N938" t="s">
        <v>907</v>
      </c>
      <c r="O938" t="s">
        <v>932</v>
      </c>
      <c r="P938" t="s">
        <v>71</v>
      </c>
    </row>
    <row r="939" spans="1:16">
      <c r="A939" t="s">
        <v>2588</v>
      </c>
      <c r="B939" t="s">
        <v>2584</v>
      </c>
      <c r="C939" t="s">
        <v>922</v>
      </c>
      <c r="D939">
        <v>60</v>
      </c>
      <c r="E939" t="s">
        <v>2150</v>
      </c>
      <c r="F939" t="s">
        <v>71</v>
      </c>
      <c r="G939" t="s">
        <v>1021</v>
      </c>
      <c r="H939" t="s">
        <v>320</v>
      </c>
      <c r="I939" t="s">
        <v>382</v>
      </c>
      <c r="J939" t="s">
        <v>383</v>
      </c>
      <c r="K939" t="s">
        <v>384</v>
      </c>
      <c r="L939" t="s">
        <v>37</v>
      </c>
      <c r="M939" t="s">
        <v>385</v>
      </c>
      <c r="N939" t="s">
        <v>907</v>
      </c>
      <c r="O939" t="s">
        <v>932</v>
      </c>
      <c r="P939" t="s">
        <v>71</v>
      </c>
    </row>
    <row r="940" spans="1:16">
      <c r="A940" t="s">
        <v>2589</v>
      </c>
      <c r="B940" t="s">
        <v>2584</v>
      </c>
      <c r="C940" t="s">
        <v>912</v>
      </c>
      <c r="D940">
        <v>61</v>
      </c>
      <c r="E940" t="s">
        <v>2150</v>
      </c>
      <c r="F940" t="s">
        <v>71</v>
      </c>
      <c r="G940" t="s">
        <v>1021</v>
      </c>
      <c r="H940" t="s">
        <v>320</v>
      </c>
      <c r="I940" t="s">
        <v>382</v>
      </c>
      <c r="J940" t="s">
        <v>383</v>
      </c>
      <c r="K940" t="s">
        <v>384</v>
      </c>
      <c r="L940" t="s">
        <v>37</v>
      </c>
      <c r="M940" t="s">
        <v>385</v>
      </c>
      <c r="N940" t="s">
        <v>907</v>
      </c>
      <c r="O940" t="s">
        <v>932</v>
      </c>
      <c r="P940" t="s">
        <v>71</v>
      </c>
    </row>
    <row r="941" spans="1:16">
      <c r="A941" t="s">
        <v>2590</v>
      </c>
      <c r="B941" t="s">
        <v>2584</v>
      </c>
      <c r="C941" t="s">
        <v>1046</v>
      </c>
      <c r="D941">
        <v>62</v>
      </c>
      <c r="E941" t="s">
        <v>2150</v>
      </c>
      <c r="F941" t="s">
        <v>71</v>
      </c>
      <c r="G941" t="s">
        <v>1021</v>
      </c>
      <c r="H941" t="s">
        <v>320</v>
      </c>
      <c r="I941" t="s">
        <v>382</v>
      </c>
      <c r="J941" t="s">
        <v>383</v>
      </c>
      <c r="K941" t="s">
        <v>384</v>
      </c>
      <c r="L941" t="s">
        <v>37</v>
      </c>
      <c r="M941" t="s">
        <v>385</v>
      </c>
      <c r="N941" t="s">
        <v>907</v>
      </c>
      <c r="O941" t="s">
        <v>932</v>
      </c>
      <c r="P941" t="s">
        <v>71</v>
      </c>
    </row>
    <row r="942" spans="1:16">
      <c r="A942" t="s">
        <v>2591</v>
      </c>
      <c r="B942" t="s">
        <v>2584</v>
      </c>
      <c r="C942" t="s">
        <v>910</v>
      </c>
      <c r="D942">
        <v>59</v>
      </c>
      <c r="E942" t="s">
        <v>2150</v>
      </c>
      <c r="F942" t="s">
        <v>71</v>
      </c>
      <c r="G942" t="s">
        <v>1021</v>
      </c>
      <c r="H942" t="s">
        <v>320</v>
      </c>
      <c r="I942" t="s">
        <v>382</v>
      </c>
      <c r="J942" t="s">
        <v>383</v>
      </c>
      <c r="K942" t="s">
        <v>384</v>
      </c>
      <c r="L942" t="s">
        <v>37</v>
      </c>
      <c r="M942" t="s">
        <v>385</v>
      </c>
      <c r="N942" t="s">
        <v>907</v>
      </c>
      <c r="O942" t="s">
        <v>932</v>
      </c>
      <c r="P942" t="s">
        <v>71</v>
      </c>
    </row>
    <row r="943" spans="1:16">
      <c r="A943" t="s">
        <v>1262</v>
      </c>
      <c r="B943" t="s">
        <v>1263</v>
      </c>
      <c r="C943" t="s">
        <v>915</v>
      </c>
      <c r="D943">
        <v>56</v>
      </c>
      <c r="E943" t="s">
        <v>1264</v>
      </c>
      <c r="F943" t="s">
        <v>86</v>
      </c>
      <c r="G943" t="s">
        <v>1265</v>
      </c>
      <c r="H943" t="s">
        <v>320</v>
      </c>
      <c r="I943" t="s">
        <v>382</v>
      </c>
      <c r="J943" t="s">
        <v>383</v>
      </c>
      <c r="K943" t="s">
        <v>388</v>
      </c>
      <c r="L943" t="s">
        <v>44</v>
      </c>
      <c r="M943" t="s">
        <v>385</v>
      </c>
      <c r="N943" t="s">
        <v>907</v>
      </c>
      <c r="O943" t="s">
        <v>1033</v>
      </c>
      <c r="P943" t="s">
        <v>86</v>
      </c>
    </row>
    <row r="944" spans="1:16">
      <c r="A944" t="s">
        <v>1266</v>
      </c>
      <c r="B944" t="s">
        <v>1263</v>
      </c>
      <c r="C944" t="s">
        <v>904</v>
      </c>
      <c r="D944">
        <v>57</v>
      </c>
      <c r="E944" t="s">
        <v>1264</v>
      </c>
      <c r="F944" t="s">
        <v>86</v>
      </c>
      <c r="G944" t="s">
        <v>1265</v>
      </c>
      <c r="H944" t="s">
        <v>320</v>
      </c>
      <c r="I944" t="s">
        <v>382</v>
      </c>
      <c r="J944" t="s">
        <v>383</v>
      </c>
      <c r="K944" t="s">
        <v>388</v>
      </c>
      <c r="L944" t="s">
        <v>44</v>
      </c>
      <c r="M944" t="s">
        <v>385</v>
      </c>
      <c r="N944" t="s">
        <v>907</v>
      </c>
      <c r="O944" t="s">
        <v>1033</v>
      </c>
      <c r="P944" t="s">
        <v>86</v>
      </c>
    </row>
    <row r="945" spans="1:16">
      <c r="A945" t="s">
        <v>1267</v>
      </c>
      <c r="B945" t="s">
        <v>1263</v>
      </c>
      <c r="C945" t="s">
        <v>920</v>
      </c>
      <c r="D945">
        <v>58</v>
      </c>
      <c r="E945" t="s">
        <v>1264</v>
      </c>
      <c r="F945" t="s">
        <v>86</v>
      </c>
      <c r="G945" t="s">
        <v>1265</v>
      </c>
      <c r="H945" t="s">
        <v>320</v>
      </c>
      <c r="I945" t="s">
        <v>382</v>
      </c>
      <c r="J945" t="s">
        <v>383</v>
      </c>
      <c r="K945" t="s">
        <v>388</v>
      </c>
      <c r="L945" t="s">
        <v>44</v>
      </c>
      <c r="M945" t="s">
        <v>385</v>
      </c>
      <c r="N945" t="s">
        <v>907</v>
      </c>
      <c r="O945" t="s">
        <v>1033</v>
      </c>
      <c r="P945" t="s">
        <v>86</v>
      </c>
    </row>
    <row r="946" spans="1:16">
      <c r="A946" t="s">
        <v>1268</v>
      </c>
      <c r="B946" t="s">
        <v>1263</v>
      </c>
      <c r="C946" t="s">
        <v>910</v>
      </c>
      <c r="D946">
        <v>59</v>
      </c>
      <c r="E946" t="s">
        <v>1264</v>
      </c>
      <c r="F946" t="s">
        <v>86</v>
      </c>
      <c r="G946" t="s">
        <v>1265</v>
      </c>
      <c r="H946" t="s">
        <v>320</v>
      </c>
      <c r="I946" t="s">
        <v>382</v>
      </c>
      <c r="J946" t="s">
        <v>383</v>
      </c>
      <c r="K946" t="s">
        <v>388</v>
      </c>
      <c r="L946" t="s">
        <v>44</v>
      </c>
      <c r="M946" t="s">
        <v>385</v>
      </c>
      <c r="N946" t="s">
        <v>907</v>
      </c>
      <c r="O946" t="s">
        <v>1033</v>
      </c>
      <c r="P946" t="s">
        <v>86</v>
      </c>
    </row>
    <row r="947" spans="1:16">
      <c r="A947" t="s">
        <v>1269</v>
      </c>
      <c r="B947" t="s">
        <v>1263</v>
      </c>
      <c r="C947" t="s">
        <v>922</v>
      </c>
      <c r="D947">
        <v>60</v>
      </c>
      <c r="E947" t="s">
        <v>1264</v>
      </c>
      <c r="F947" t="s">
        <v>86</v>
      </c>
      <c r="G947" t="s">
        <v>1265</v>
      </c>
      <c r="H947" t="s">
        <v>320</v>
      </c>
      <c r="I947" t="s">
        <v>382</v>
      </c>
      <c r="J947" t="s">
        <v>383</v>
      </c>
      <c r="K947" t="s">
        <v>388</v>
      </c>
      <c r="L947" t="s">
        <v>44</v>
      </c>
      <c r="M947" t="s">
        <v>385</v>
      </c>
      <c r="N947" t="s">
        <v>907</v>
      </c>
      <c r="O947" t="s">
        <v>1033</v>
      </c>
      <c r="P947" t="s">
        <v>86</v>
      </c>
    </row>
    <row r="948" spans="1:16">
      <c r="A948" t="s">
        <v>1270</v>
      </c>
      <c r="B948" t="s">
        <v>1263</v>
      </c>
      <c r="C948" t="s">
        <v>912</v>
      </c>
      <c r="D948">
        <v>61</v>
      </c>
      <c r="E948" t="s">
        <v>1264</v>
      </c>
      <c r="F948" t="s">
        <v>86</v>
      </c>
      <c r="G948" t="s">
        <v>1265</v>
      </c>
      <c r="H948" t="s">
        <v>320</v>
      </c>
      <c r="I948" t="s">
        <v>382</v>
      </c>
      <c r="J948" t="s">
        <v>383</v>
      </c>
      <c r="K948" t="s">
        <v>388</v>
      </c>
      <c r="L948" t="s">
        <v>44</v>
      </c>
      <c r="M948" t="s">
        <v>385</v>
      </c>
      <c r="N948" t="s">
        <v>907</v>
      </c>
      <c r="O948" t="s">
        <v>1033</v>
      </c>
      <c r="P948" t="s">
        <v>86</v>
      </c>
    </row>
    <row r="949" spans="1:16">
      <c r="A949" t="s">
        <v>7274</v>
      </c>
      <c r="B949" t="s">
        <v>7275</v>
      </c>
      <c r="C949" t="s">
        <v>904</v>
      </c>
      <c r="D949">
        <v>57</v>
      </c>
      <c r="E949" t="s">
        <v>1264</v>
      </c>
      <c r="F949" t="s">
        <v>55</v>
      </c>
      <c r="G949" t="s">
        <v>1265</v>
      </c>
      <c r="H949" t="s">
        <v>320</v>
      </c>
      <c r="I949" t="s">
        <v>382</v>
      </c>
      <c r="J949" t="s">
        <v>383</v>
      </c>
      <c r="K949" t="s">
        <v>388</v>
      </c>
      <c r="L949" t="s">
        <v>44</v>
      </c>
      <c r="M949" t="s">
        <v>385</v>
      </c>
      <c r="N949" t="s">
        <v>907</v>
      </c>
      <c r="O949" t="s">
        <v>932</v>
      </c>
      <c r="P949" t="s">
        <v>71</v>
      </c>
    </row>
    <row r="950" spans="1:16">
      <c r="A950" t="s">
        <v>7276</v>
      </c>
      <c r="B950" t="s">
        <v>7275</v>
      </c>
      <c r="C950" t="s">
        <v>910</v>
      </c>
      <c r="D950">
        <v>59</v>
      </c>
      <c r="E950" t="s">
        <v>1264</v>
      </c>
      <c r="F950" t="s">
        <v>55</v>
      </c>
      <c r="G950" t="s">
        <v>1265</v>
      </c>
      <c r="H950" t="s">
        <v>320</v>
      </c>
      <c r="I950" t="s">
        <v>382</v>
      </c>
      <c r="J950" t="s">
        <v>383</v>
      </c>
      <c r="K950" t="s">
        <v>388</v>
      </c>
      <c r="L950" t="s">
        <v>44</v>
      </c>
      <c r="M950" t="s">
        <v>385</v>
      </c>
      <c r="N950" t="s">
        <v>907</v>
      </c>
      <c r="O950" t="s">
        <v>932</v>
      </c>
      <c r="P950" t="s">
        <v>71</v>
      </c>
    </row>
    <row r="951" spans="1:16">
      <c r="A951" t="s">
        <v>7277</v>
      </c>
      <c r="B951" t="s">
        <v>7275</v>
      </c>
      <c r="C951" t="s">
        <v>912</v>
      </c>
      <c r="D951">
        <v>61</v>
      </c>
      <c r="E951" t="s">
        <v>1264</v>
      </c>
      <c r="F951" t="s">
        <v>55</v>
      </c>
      <c r="G951" t="s">
        <v>1265</v>
      </c>
      <c r="H951" t="s">
        <v>320</v>
      </c>
      <c r="I951" t="s">
        <v>382</v>
      </c>
      <c r="J951" t="s">
        <v>383</v>
      </c>
      <c r="K951" t="s">
        <v>388</v>
      </c>
      <c r="L951" t="s">
        <v>44</v>
      </c>
      <c r="M951" t="s">
        <v>385</v>
      </c>
      <c r="N951" t="s">
        <v>907</v>
      </c>
      <c r="O951" t="s">
        <v>932</v>
      </c>
      <c r="P951" t="s">
        <v>71</v>
      </c>
    </row>
    <row r="952" spans="1:16">
      <c r="A952" t="s">
        <v>7278</v>
      </c>
      <c r="B952" t="s">
        <v>7275</v>
      </c>
      <c r="C952" t="s">
        <v>920</v>
      </c>
      <c r="D952">
        <v>58</v>
      </c>
      <c r="E952" t="s">
        <v>1264</v>
      </c>
      <c r="F952" t="s">
        <v>55</v>
      </c>
      <c r="G952" t="s">
        <v>1265</v>
      </c>
      <c r="H952" t="s">
        <v>320</v>
      </c>
      <c r="I952" t="s">
        <v>382</v>
      </c>
      <c r="J952" t="s">
        <v>383</v>
      </c>
      <c r="K952" t="s">
        <v>388</v>
      </c>
      <c r="L952" t="s">
        <v>44</v>
      </c>
      <c r="M952" t="s">
        <v>385</v>
      </c>
      <c r="N952" t="s">
        <v>907</v>
      </c>
      <c r="O952" t="s">
        <v>932</v>
      </c>
      <c r="P952" t="s">
        <v>71</v>
      </c>
    </row>
    <row r="953" spans="1:16">
      <c r="A953" t="s">
        <v>2981</v>
      </c>
      <c r="B953" t="s">
        <v>2982</v>
      </c>
      <c r="C953" t="s">
        <v>920</v>
      </c>
      <c r="D953">
        <v>58</v>
      </c>
      <c r="E953" t="s">
        <v>1392</v>
      </c>
      <c r="F953" t="s">
        <v>86</v>
      </c>
      <c r="G953" t="s">
        <v>1265</v>
      </c>
      <c r="H953" t="s">
        <v>320</v>
      </c>
      <c r="I953" t="s">
        <v>382</v>
      </c>
      <c r="J953" t="s">
        <v>383</v>
      </c>
      <c r="K953" t="s">
        <v>388</v>
      </c>
      <c r="L953" t="s">
        <v>44</v>
      </c>
      <c r="M953" t="s">
        <v>385</v>
      </c>
      <c r="N953" t="s">
        <v>907</v>
      </c>
      <c r="O953" t="s">
        <v>1033</v>
      </c>
      <c r="P953" t="s">
        <v>86</v>
      </c>
    </row>
    <row r="954" spans="1:16">
      <c r="A954" t="s">
        <v>2983</v>
      </c>
      <c r="B954" t="s">
        <v>2982</v>
      </c>
      <c r="C954" t="s">
        <v>922</v>
      </c>
      <c r="D954">
        <v>60</v>
      </c>
      <c r="E954" t="s">
        <v>1392</v>
      </c>
      <c r="F954" t="s">
        <v>86</v>
      </c>
      <c r="G954" t="s">
        <v>1265</v>
      </c>
      <c r="H954" t="s">
        <v>320</v>
      </c>
      <c r="I954" t="s">
        <v>382</v>
      </c>
      <c r="J954" t="s">
        <v>383</v>
      </c>
      <c r="K954" t="s">
        <v>388</v>
      </c>
      <c r="L954" t="s">
        <v>44</v>
      </c>
      <c r="M954" t="s">
        <v>385</v>
      </c>
      <c r="N954" t="s">
        <v>907</v>
      </c>
      <c r="O954" t="s">
        <v>1033</v>
      </c>
      <c r="P954" t="s">
        <v>86</v>
      </c>
    </row>
    <row r="955" spans="1:16">
      <c r="A955" t="s">
        <v>1390</v>
      </c>
      <c r="B955" t="s">
        <v>1391</v>
      </c>
      <c r="C955" t="s">
        <v>910</v>
      </c>
      <c r="D955">
        <v>59</v>
      </c>
      <c r="E955" t="s">
        <v>1392</v>
      </c>
      <c r="F955" t="s">
        <v>83</v>
      </c>
      <c r="G955" t="s">
        <v>1265</v>
      </c>
      <c r="H955" t="s">
        <v>320</v>
      </c>
      <c r="I955" t="s">
        <v>382</v>
      </c>
      <c r="J955" t="s">
        <v>383</v>
      </c>
      <c r="K955" t="s">
        <v>388</v>
      </c>
      <c r="L955" t="s">
        <v>44</v>
      </c>
      <c r="M955" t="s">
        <v>385</v>
      </c>
      <c r="N955" t="s">
        <v>907</v>
      </c>
      <c r="O955" t="s">
        <v>917</v>
      </c>
      <c r="P955" t="s">
        <v>83</v>
      </c>
    </row>
    <row r="956" spans="1:16">
      <c r="A956" t="s">
        <v>1393</v>
      </c>
      <c r="B956" t="s">
        <v>1391</v>
      </c>
      <c r="C956" t="s">
        <v>920</v>
      </c>
      <c r="D956">
        <v>58</v>
      </c>
      <c r="E956" t="s">
        <v>1392</v>
      </c>
      <c r="F956" t="s">
        <v>83</v>
      </c>
      <c r="G956" t="s">
        <v>1265</v>
      </c>
      <c r="H956" t="s">
        <v>320</v>
      </c>
      <c r="I956" t="s">
        <v>382</v>
      </c>
      <c r="J956" t="s">
        <v>383</v>
      </c>
      <c r="K956" t="s">
        <v>388</v>
      </c>
      <c r="L956" t="s">
        <v>44</v>
      </c>
      <c r="M956" t="s">
        <v>385</v>
      </c>
      <c r="N956" t="s">
        <v>907</v>
      </c>
      <c r="O956" t="s">
        <v>917</v>
      </c>
      <c r="P956" t="s">
        <v>83</v>
      </c>
    </row>
    <row r="957" spans="1:16">
      <c r="A957" t="s">
        <v>1394</v>
      </c>
      <c r="B957" t="s">
        <v>1391</v>
      </c>
      <c r="C957" t="s">
        <v>922</v>
      </c>
      <c r="D957">
        <v>60</v>
      </c>
      <c r="E957" t="s">
        <v>1392</v>
      </c>
      <c r="F957" t="s">
        <v>83</v>
      </c>
      <c r="G957" t="s">
        <v>1265</v>
      </c>
      <c r="H957" t="s">
        <v>320</v>
      </c>
      <c r="I957" t="s">
        <v>382</v>
      </c>
      <c r="J957" t="s">
        <v>383</v>
      </c>
      <c r="K957" t="s">
        <v>388</v>
      </c>
      <c r="L957" t="s">
        <v>44</v>
      </c>
      <c r="M957" t="s">
        <v>385</v>
      </c>
      <c r="N957" t="s">
        <v>907</v>
      </c>
      <c r="O957" t="s">
        <v>917</v>
      </c>
      <c r="P957" t="s">
        <v>83</v>
      </c>
    </row>
    <row r="958" spans="1:16">
      <c r="A958" t="s">
        <v>7269</v>
      </c>
      <c r="B958" t="s">
        <v>7270</v>
      </c>
      <c r="C958" t="s">
        <v>904</v>
      </c>
      <c r="D958">
        <v>57</v>
      </c>
      <c r="E958" t="s">
        <v>1392</v>
      </c>
      <c r="F958" t="s">
        <v>71</v>
      </c>
      <c r="G958" t="s">
        <v>1265</v>
      </c>
      <c r="H958" t="s">
        <v>320</v>
      </c>
      <c r="I958" t="s">
        <v>382</v>
      </c>
      <c r="J958" t="s">
        <v>383</v>
      </c>
      <c r="K958" t="s">
        <v>388</v>
      </c>
      <c r="L958" t="s">
        <v>44</v>
      </c>
      <c r="M958" t="s">
        <v>385</v>
      </c>
      <c r="N958" t="s">
        <v>907</v>
      </c>
      <c r="O958" t="s">
        <v>932</v>
      </c>
      <c r="P958" t="s">
        <v>71</v>
      </c>
    </row>
    <row r="959" spans="1:16">
      <c r="A959" t="s">
        <v>7271</v>
      </c>
      <c r="B959" t="s">
        <v>7270</v>
      </c>
      <c r="C959" t="s">
        <v>910</v>
      </c>
      <c r="D959">
        <v>59</v>
      </c>
      <c r="E959" t="s">
        <v>1392</v>
      </c>
      <c r="F959" t="s">
        <v>71</v>
      </c>
      <c r="G959" t="s">
        <v>1265</v>
      </c>
      <c r="H959" t="s">
        <v>320</v>
      </c>
      <c r="I959" t="s">
        <v>382</v>
      </c>
      <c r="J959" t="s">
        <v>383</v>
      </c>
      <c r="K959" t="s">
        <v>388</v>
      </c>
      <c r="L959" t="s">
        <v>44</v>
      </c>
      <c r="M959" t="s">
        <v>385</v>
      </c>
      <c r="N959" t="s">
        <v>907</v>
      </c>
      <c r="O959" t="s">
        <v>932</v>
      </c>
      <c r="P959" t="s">
        <v>71</v>
      </c>
    </row>
    <row r="960" spans="1:16">
      <c r="A960" t="s">
        <v>7272</v>
      </c>
      <c r="B960" t="s">
        <v>7270</v>
      </c>
      <c r="C960" t="s">
        <v>912</v>
      </c>
      <c r="D960">
        <v>61</v>
      </c>
      <c r="E960" t="s">
        <v>1392</v>
      </c>
      <c r="F960" t="s">
        <v>71</v>
      </c>
      <c r="G960" t="s">
        <v>1265</v>
      </c>
      <c r="H960" t="s">
        <v>320</v>
      </c>
      <c r="I960" t="s">
        <v>382</v>
      </c>
      <c r="J960" t="s">
        <v>383</v>
      </c>
      <c r="K960" t="s">
        <v>388</v>
      </c>
      <c r="L960" t="s">
        <v>44</v>
      </c>
      <c r="M960" t="s">
        <v>385</v>
      </c>
      <c r="N960" t="s">
        <v>907</v>
      </c>
      <c r="O960" t="s">
        <v>932</v>
      </c>
      <c r="P960" t="s">
        <v>71</v>
      </c>
    </row>
    <row r="961" spans="1:17">
      <c r="A961" t="s">
        <v>7273</v>
      </c>
      <c r="B961" t="s">
        <v>7270</v>
      </c>
      <c r="C961" t="s">
        <v>920</v>
      </c>
      <c r="D961">
        <v>58</v>
      </c>
      <c r="E961" t="s">
        <v>1392</v>
      </c>
      <c r="F961" t="s">
        <v>71</v>
      </c>
      <c r="G961" t="s">
        <v>1265</v>
      </c>
      <c r="H961" t="s">
        <v>320</v>
      </c>
      <c r="I961" t="s">
        <v>382</v>
      </c>
      <c r="J961" t="s">
        <v>383</v>
      </c>
      <c r="K961" t="s">
        <v>388</v>
      </c>
      <c r="L961" t="s">
        <v>44</v>
      </c>
      <c r="M961" t="s">
        <v>385</v>
      </c>
      <c r="N961" t="s">
        <v>907</v>
      </c>
      <c r="O961" t="s">
        <v>932</v>
      </c>
      <c r="P961" t="s">
        <v>71</v>
      </c>
    </row>
    <row r="962" spans="1:17">
      <c r="A962" t="s">
        <v>2984</v>
      </c>
      <c r="B962" t="s">
        <v>2985</v>
      </c>
      <c r="C962" t="s">
        <v>904</v>
      </c>
      <c r="D962">
        <v>57</v>
      </c>
      <c r="E962" t="s">
        <v>1397</v>
      </c>
      <c r="F962" t="s">
        <v>86</v>
      </c>
      <c r="G962" t="s">
        <v>1265</v>
      </c>
      <c r="H962" t="s">
        <v>320</v>
      </c>
      <c r="I962" t="s">
        <v>382</v>
      </c>
      <c r="J962" t="s">
        <v>383</v>
      </c>
      <c r="K962" t="s">
        <v>388</v>
      </c>
      <c r="L962" t="s">
        <v>44</v>
      </c>
      <c r="M962" t="s">
        <v>385</v>
      </c>
      <c r="N962" t="s">
        <v>907</v>
      </c>
      <c r="O962" t="s">
        <v>1033</v>
      </c>
      <c r="P962" t="s">
        <v>86</v>
      </c>
    </row>
    <row r="963" spans="1:17">
      <c r="A963" t="s">
        <v>2986</v>
      </c>
      <c r="B963" t="s">
        <v>2985</v>
      </c>
      <c r="C963" t="s">
        <v>910</v>
      </c>
      <c r="D963">
        <v>59</v>
      </c>
      <c r="E963" t="s">
        <v>1397</v>
      </c>
      <c r="F963" t="s">
        <v>86</v>
      </c>
      <c r="G963" t="s">
        <v>1265</v>
      </c>
      <c r="H963" t="s">
        <v>320</v>
      </c>
      <c r="I963" t="s">
        <v>382</v>
      </c>
      <c r="J963" t="s">
        <v>383</v>
      </c>
      <c r="K963" t="s">
        <v>388</v>
      </c>
      <c r="L963" t="s">
        <v>44</v>
      </c>
      <c r="M963" t="s">
        <v>385</v>
      </c>
      <c r="N963" t="s">
        <v>907</v>
      </c>
      <c r="O963" t="s">
        <v>1033</v>
      </c>
      <c r="P963" t="s">
        <v>86</v>
      </c>
    </row>
    <row r="964" spans="1:17">
      <c r="A964" t="s">
        <v>2987</v>
      </c>
      <c r="B964" t="s">
        <v>2985</v>
      </c>
      <c r="C964" t="s">
        <v>912</v>
      </c>
      <c r="D964">
        <v>61</v>
      </c>
      <c r="E964" t="s">
        <v>1397</v>
      </c>
      <c r="F964" t="s">
        <v>86</v>
      </c>
      <c r="G964" t="s">
        <v>1265</v>
      </c>
      <c r="H964" t="s">
        <v>320</v>
      </c>
      <c r="I964" t="s">
        <v>382</v>
      </c>
      <c r="J964" t="s">
        <v>383</v>
      </c>
      <c r="K964" t="s">
        <v>388</v>
      </c>
      <c r="L964" t="s">
        <v>44</v>
      </c>
      <c r="M964" t="s">
        <v>385</v>
      </c>
      <c r="N964" t="s">
        <v>907</v>
      </c>
      <c r="O964" t="s">
        <v>1033</v>
      </c>
      <c r="P964" t="s">
        <v>86</v>
      </c>
    </row>
    <row r="965" spans="1:17">
      <c r="A965" t="s">
        <v>1395</v>
      </c>
      <c r="B965" t="s">
        <v>1396</v>
      </c>
      <c r="C965" t="s">
        <v>910</v>
      </c>
      <c r="D965">
        <v>59</v>
      </c>
      <c r="E965" t="s">
        <v>1397</v>
      </c>
      <c r="F965" t="s">
        <v>71</v>
      </c>
      <c r="G965" t="s">
        <v>1265</v>
      </c>
      <c r="H965" t="s">
        <v>320</v>
      </c>
      <c r="I965" t="s">
        <v>382</v>
      </c>
      <c r="J965" t="s">
        <v>383</v>
      </c>
      <c r="K965" t="s">
        <v>388</v>
      </c>
      <c r="L965" t="s">
        <v>44</v>
      </c>
      <c r="M965" t="s">
        <v>385</v>
      </c>
      <c r="N965" t="s">
        <v>907</v>
      </c>
      <c r="O965" t="s">
        <v>932</v>
      </c>
      <c r="P965" t="s">
        <v>71</v>
      </c>
    </row>
    <row r="966" spans="1:17">
      <c r="A966" t="s">
        <v>1398</v>
      </c>
      <c r="B966" t="s">
        <v>1396</v>
      </c>
      <c r="C966" t="s">
        <v>904</v>
      </c>
      <c r="D966">
        <v>57</v>
      </c>
      <c r="E966" t="s">
        <v>1397</v>
      </c>
      <c r="F966" t="s">
        <v>71</v>
      </c>
      <c r="G966" t="s">
        <v>1265</v>
      </c>
      <c r="H966" t="s">
        <v>320</v>
      </c>
      <c r="I966" t="s">
        <v>382</v>
      </c>
      <c r="J966" t="s">
        <v>383</v>
      </c>
      <c r="K966" t="s">
        <v>388</v>
      </c>
      <c r="L966" t="s">
        <v>44</v>
      </c>
      <c r="M966" t="s">
        <v>385</v>
      </c>
      <c r="N966" t="s">
        <v>907</v>
      </c>
      <c r="O966" t="s">
        <v>932</v>
      </c>
      <c r="P966" t="s">
        <v>71</v>
      </c>
    </row>
    <row r="967" spans="1:17">
      <c r="A967" t="s">
        <v>1399</v>
      </c>
      <c r="B967" t="s">
        <v>1396</v>
      </c>
      <c r="C967" t="s">
        <v>912</v>
      </c>
      <c r="D967">
        <v>61</v>
      </c>
      <c r="E967" t="s">
        <v>1397</v>
      </c>
      <c r="F967" t="s">
        <v>71</v>
      </c>
      <c r="G967" t="s">
        <v>1265</v>
      </c>
      <c r="H967" t="s">
        <v>320</v>
      </c>
      <c r="I967" t="s">
        <v>382</v>
      </c>
      <c r="J967" t="s">
        <v>383</v>
      </c>
      <c r="K967" t="s">
        <v>388</v>
      </c>
      <c r="L967" t="s">
        <v>44</v>
      </c>
      <c r="M967" t="s">
        <v>385</v>
      </c>
      <c r="N967" t="s">
        <v>907</v>
      </c>
      <c r="O967" t="s">
        <v>932</v>
      </c>
      <c r="P967" t="s">
        <v>71</v>
      </c>
    </row>
    <row r="968" spans="1:17">
      <c r="A968" t="s">
        <v>1400</v>
      </c>
      <c r="B968" t="s">
        <v>1396</v>
      </c>
      <c r="C968" t="s">
        <v>920</v>
      </c>
      <c r="D968">
        <v>58</v>
      </c>
      <c r="E968" t="s">
        <v>1397</v>
      </c>
      <c r="F968" t="s">
        <v>71</v>
      </c>
      <c r="G968" t="s">
        <v>1265</v>
      </c>
      <c r="H968" t="s">
        <v>320</v>
      </c>
      <c r="I968" t="s">
        <v>382</v>
      </c>
      <c r="J968" t="s">
        <v>383</v>
      </c>
      <c r="K968" t="s">
        <v>388</v>
      </c>
      <c r="L968" t="s">
        <v>44</v>
      </c>
      <c r="M968" t="s">
        <v>385</v>
      </c>
      <c r="N968" t="s">
        <v>907</v>
      </c>
      <c r="O968" t="s">
        <v>932</v>
      </c>
      <c r="P968" t="s">
        <v>71</v>
      </c>
    </row>
    <row r="969" spans="1:17">
      <c r="A969" t="s">
        <v>1764</v>
      </c>
      <c r="B969" t="s">
        <v>1765</v>
      </c>
      <c r="C969" t="s">
        <v>956</v>
      </c>
      <c r="D969">
        <v>55</v>
      </c>
      <c r="E969" t="s">
        <v>1766</v>
      </c>
      <c r="F969" t="s">
        <v>53</v>
      </c>
      <c r="G969" t="s">
        <v>1767</v>
      </c>
      <c r="H969" t="s">
        <v>320</v>
      </c>
      <c r="I969" t="s">
        <v>382</v>
      </c>
      <c r="J969" t="s">
        <v>383</v>
      </c>
      <c r="K969" t="s">
        <v>384</v>
      </c>
      <c r="L969" t="s">
        <v>43</v>
      </c>
      <c r="M969" t="s">
        <v>392</v>
      </c>
      <c r="N969" t="s">
        <v>907</v>
      </c>
      <c r="O969" t="s">
        <v>928</v>
      </c>
      <c r="P969" t="s">
        <v>53</v>
      </c>
    </row>
    <row r="970" spans="1:17">
      <c r="A970" t="s">
        <v>7661</v>
      </c>
      <c r="B970" t="s">
        <v>7662</v>
      </c>
      <c r="C970" t="s">
        <v>910</v>
      </c>
      <c r="D970">
        <v>59</v>
      </c>
      <c r="E970" t="s">
        <v>7663</v>
      </c>
      <c r="F970" t="s">
        <v>55</v>
      </c>
      <c r="G970" t="s">
        <v>906</v>
      </c>
      <c r="H970" t="s">
        <v>324</v>
      </c>
      <c r="I970" t="s">
        <v>382</v>
      </c>
      <c r="J970" t="s">
        <v>383</v>
      </c>
      <c r="K970" t="s">
        <v>384</v>
      </c>
      <c r="L970" t="s">
        <v>43</v>
      </c>
      <c r="M970" t="s">
        <v>392</v>
      </c>
      <c r="N970" t="s">
        <v>907</v>
      </c>
      <c r="O970" t="s">
        <v>1003</v>
      </c>
      <c r="P970" t="s">
        <v>71</v>
      </c>
      <c r="Q970" t="s">
        <v>8505</v>
      </c>
    </row>
    <row r="971" spans="1:17">
      <c r="A971" t="s">
        <v>7205</v>
      </c>
      <c r="B971" t="s">
        <v>7206</v>
      </c>
      <c r="C971" t="s">
        <v>920</v>
      </c>
      <c r="D971">
        <v>58</v>
      </c>
      <c r="E971" t="s">
        <v>7207</v>
      </c>
      <c r="F971" t="s">
        <v>86</v>
      </c>
      <c r="G971" t="s">
        <v>1404</v>
      </c>
      <c r="H971" t="s">
        <v>320</v>
      </c>
      <c r="I971" t="s">
        <v>382</v>
      </c>
      <c r="J971" t="s">
        <v>383</v>
      </c>
      <c r="K971" t="s">
        <v>388</v>
      </c>
      <c r="L971" t="s">
        <v>44</v>
      </c>
      <c r="M971" t="s">
        <v>385</v>
      </c>
      <c r="N971" t="s">
        <v>907</v>
      </c>
      <c r="O971" t="s">
        <v>990</v>
      </c>
      <c r="P971" t="s">
        <v>86</v>
      </c>
      <c r="Q971" t="s">
        <v>8505</v>
      </c>
    </row>
    <row r="972" spans="1:17">
      <c r="A972" t="s">
        <v>5741</v>
      </c>
      <c r="B972" t="s">
        <v>5742</v>
      </c>
      <c r="C972" t="s">
        <v>904</v>
      </c>
      <c r="D972">
        <v>57</v>
      </c>
      <c r="E972" t="s">
        <v>5736</v>
      </c>
      <c r="F972" t="s">
        <v>86</v>
      </c>
      <c r="G972" t="s">
        <v>1211</v>
      </c>
      <c r="H972" t="s">
        <v>318</v>
      </c>
      <c r="I972" t="s">
        <v>382</v>
      </c>
      <c r="J972" t="s">
        <v>383</v>
      </c>
      <c r="K972" t="s">
        <v>388</v>
      </c>
      <c r="L972" t="s">
        <v>32</v>
      </c>
      <c r="M972" t="s">
        <v>385</v>
      </c>
      <c r="N972" t="s">
        <v>907</v>
      </c>
      <c r="O972" t="s">
        <v>1033</v>
      </c>
      <c r="P972" t="s">
        <v>86</v>
      </c>
    </row>
    <row r="973" spans="1:17">
      <c r="A973" t="s">
        <v>5743</v>
      </c>
      <c r="B973" t="s">
        <v>5742</v>
      </c>
      <c r="C973" t="s">
        <v>920</v>
      </c>
      <c r="D973">
        <v>58</v>
      </c>
      <c r="E973" t="s">
        <v>5736</v>
      </c>
      <c r="F973" t="s">
        <v>86</v>
      </c>
      <c r="G973" t="s">
        <v>1211</v>
      </c>
      <c r="H973" t="s">
        <v>318</v>
      </c>
      <c r="I973" t="s">
        <v>382</v>
      </c>
      <c r="J973" t="s">
        <v>383</v>
      </c>
      <c r="K973" t="s">
        <v>388</v>
      </c>
      <c r="L973" t="s">
        <v>32</v>
      </c>
      <c r="M973" t="s">
        <v>385</v>
      </c>
      <c r="N973" t="s">
        <v>907</v>
      </c>
      <c r="O973" t="s">
        <v>1033</v>
      </c>
      <c r="P973" t="s">
        <v>86</v>
      </c>
    </row>
    <row r="974" spans="1:17">
      <c r="A974" t="s">
        <v>5744</v>
      </c>
      <c r="B974" t="s">
        <v>5742</v>
      </c>
      <c r="C974" t="s">
        <v>910</v>
      </c>
      <c r="D974">
        <v>59</v>
      </c>
      <c r="E974" t="s">
        <v>5736</v>
      </c>
      <c r="F974" t="s">
        <v>86</v>
      </c>
      <c r="G974" t="s">
        <v>1211</v>
      </c>
      <c r="H974" t="s">
        <v>318</v>
      </c>
      <c r="I974" t="s">
        <v>382</v>
      </c>
      <c r="J974" t="s">
        <v>383</v>
      </c>
      <c r="K974" t="s">
        <v>388</v>
      </c>
      <c r="L974" t="s">
        <v>32</v>
      </c>
      <c r="M974" t="s">
        <v>385</v>
      </c>
      <c r="N974" t="s">
        <v>907</v>
      </c>
      <c r="O974" t="s">
        <v>1033</v>
      </c>
      <c r="P974" t="s">
        <v>86</v>
      </c>
    </row>
    <row r="975" spans="1:17">
      <c r="A975" t="s">
        <v>5745</v>
      </c>
      <c r="B975" t="s">
        <v>5742</v>
      </c>
      <c r="C975" t="s">
        <v>922</v>
      </c>
      <c r="D975">
        <v>60</v>
      </c>
      <c r="E975" t="s">
        <v>5736</v>
      </c>
      <c r="F975" t="s">
        <v>86</v>
      </c>
      <c r="G975" t="s">
        <v>1211</v>
      </c>
      <c r="H975" t="s">
        <v>318</v>
      </c>
      <c r="I975" t="s">
        <v>382</v>
      </c>
      <c r="J975" t="s">
        <v>383</v>
      </c>
      <c r="K975" t="s">
        <v>388</v>
      </c>
      <c r="L975" t="s">
        <v>32</v>
      </c>
      <c r="M975" t="s">
        <v>385</v>
      </c>
      <c r="N975" t="s">
        <v>907</v>
      </c>
      <c r="O975" t="s">
        <v>1033</v>
      </c>
      <c r="P975" t="s">
        <v>86</v>
      </c>
    </row>
    <row r="976" spans="1:17">
      <c r="A976" t="s">
        <v>5746</v>
      </c>
      <c r="B976" t="s">
        <v>5742</v>
      </c>
      <c r="C976" t="s">
        <v>912</v>
      </c>
      <c r="D976">
        <v>61</v>
      </c>
      <c r="E976" t="s">
        <v>5736</v>
      </c>
      <c r="F976" t="s">
        <v>86</v>
      </c>
      <c r="G976" t="s">
        <v>1211</v>
      </c>
      <c r="H976" t="s">
        <v>318</v>
      </c>
      <c r="I976" t="s">
        <v>382</v>
      </c>
      <c r="J976" t="s">
        <v>383</v>
      </c>
      <c r="K976" t="s">
        <v>388</v>
      </c>
      <c r="L976" t="s">
        <v>32</v>
      </c>
      <c r="M976" t="s">
        <v>385</v>
      </c>
      <c r="N976" t="s">
        <v>907</v>
      </c>
      <c r="O976" t="s">
        <v>1033</v>
      </c>
      <c r="P976" t="s">
        <v>86</v>
      </c>
    </row>
    <row r="977" spans="1:16">
      <c r="A977" t="s">
        <v>5747</v>
      </c>
      <c r="B977" t="s">
        <v>5748</v>
      </c>
      <c r="C977" t="s">
        <v>904</v>
      </c>
      <c r="D977">
        <v>57</v>
      </c>
      <c r="E977" t="s">
        <v>5736</v>
      </c>
      <c r="F977" t="s">
        <v>217</v>
      </c>
      <c r="G977" t="s">
        <v>1211</v>
      </c>
      <c r="H977" t="s">
        <v>318</v>
      </c>
      <c r="I977" t="s">
        <v>382</v>
      </c>
      <c r="J977" t="s">
        <v>383</v>
      </c>
      <c r="K977" t="s">
        <v>388</v>
      </c>
      <c r="L977" t="s">
        <v>32</v>
      </c>
      <c r="M977" t="s">
        <v>385</v>
      </c>
      <c r="N977" t="s">
        <v>907</v>
      </c>
      <c r="O977" t="s">
        <v>1193</v>
      </c>
      <c r="P977" t="s">
        <v>199</v>
      </c>
    </row>
    <row r="978" spans="1:16">
      <c r="A978" t="s">
        <v>5749</v>
      </c>
      <c r="B978" t="s">
        <v>5748</v>
      </c>
      <c r="C978" t="s">
        <v>920</v>
      </c>
      <c r="D978">
        <v>58</v>
      </c>
      <c r="E978" t="s">
        <v>5736</v>
      </c>
      <c r="F978" t="s">
        <v>217</v>
      </c>
      <c r="G978" t="s">
        <v>1211</v>
      </c>
      <c r="H978" t="s">
        <v>318</v>
      </c>
      <c r="I978" t="s">
        <v>382</v>
      </c>
      <c r="J978" t="s">
        <v>383</v>
      </c>
      <c r="K978" t="s">
        <v>388</v>
      </c>
      <c r="L978" t="s">
        <v>32</v>
      </c>
      <c r="M978" t="s">
        <v>385</v>
      </c>
      <c r="N978" t="s">
        <v>907</v>
      </c>
      <c r="O978" t="s">
        <v>1193</v>
      </c>
      <c r="P978" t="s">
        <v>199</v>
      </c>
    </row>
    <row r="979" spans="1:16">
      <c r="A979" t="s">
        <v>5750</v>
      </c>
      <c r="B979" t="s">
        <v>5748</v>
      </c>
      <c r="C979" t="s">
        <v>910</v>
      </c>
      <c r="D979">
        <v>59</v>
      </c>
      <c r="E979" t="s">
        <v>5736</v>
      </c>
      <c r="F979" t="s">
        <v>217</v>
      </c>
      <c r="G979" t="s">
        <v>1211</v>
      </c>
      <c r="H979" t="s">
        <v>318</v>
      </c>
      <c r="I979" t="s">
        <v>382</v>
      </c>
      <c r="J979" t="s">
        <v>383</v>
      </c>
      <c r="K979" t="s">
        <v>388</v>
      </c>
      <c r="L979" t="s">
        <v>32</v>
      </c>
      <c r="M979" t="s">
        <v>385</v>
      </c>
      <c r="N979" t="s">
        <v>907</v>
      </c>
      <c r="O979" t="s">
        <v>1193</v>
      </c>
      <c r="P979" t="s">
        <v>199</v>
      </c>
    </row>
    <row r="980" spans="1:16">
      <c r="A980" t="s">
        <v>5751</v>
      </c>
      <c r="B980" t="s">
        <v>5748</v>
      </c>
      <c r="C980" t="s">
        <v>922</v>
      </c>
      <c r="D980">
        <v>60</v>
      </c>
      <c r="E980" t="s">
        <v>5736</v>
      </c>
      <c r="F980" t="s">
        <v>217</v>
      </c>
      <c r="G980" t="s">
        <v>1211</v>
      </c>
      <c r="H980" t="s">
        <v>318</v>
      </c>
      <c r="I980" t="s">
        <v>382</v>
      </c>
      <c r="J980" t="s">
        <v>383</v>
      </c>
      <c r="K980" t="s">
        <v>388</v>
      </c>
      <c r="L980" t="s">
        <v>32</v>
      </c>
      <c r="M980" t="s">
        <v>385</v>
      </c>
      <c r="N980" t="s">
        <v>907</v>
      </c>
      <c r="O980" t="s">
        <v>1193</v>
      </c>
      <c r="P980" t="s">
        <v>199</v>
      </c>
    </row>
    <row r="981" spans="1:16">
      <c r="A981" t="s">
        <v>5752</v>
      </c>
      <c r="B981" t="s">
        <v>5748</v>
      </c>
      <c r="C981" t="s">
        <v>912</v>
      </c>
      <c r="D981">
        <v>61</v>
      </c>
      <c r="E981" t="s">
        <v>5736</v>
      </c>
      <c r="F981" t="s">
        <v>217</v>
      </c>
      <c r="G981" t="s">
        <v>1211</v>
      </c>
      <c r="H981" t="s">
        <v>318</v>
      </c>
      <c r="I981" t="s">
        <v>382</v>
      </c>
      <c r="J981" t="s">
        <v>383</v>
      </c>
      <c r="K981" t="s">
        <v>388</v>
      </c>
      <c r="L981" t="s">
        <v>32</v>
      </c>
      <c r="M981" t="s">
        <v>385</v>
      </c>
      <c r="N981" t="s">
        <v>907</v>
      </c>
      <c r="O981" t="s">
        <v>1193</v>
      </c>
      <c r="P981" t="s">
        <v>199</v>
      </c>
    </row>
    <row r="982" spans="1:16">
      <c r="A982" t="s">
        <v>5734</v>
      </c>
      <c r="B982" t="s">
        <v>5735</v>
      </c>
      <c r="C982" t="s">
        <v>904</v>
      </c>
      <c r="D982">
        <v>57</v>
      </c>
      <c r="E982" t="s">
        <v>5736</v>
      </c>
      <c r="F982" t="s">
        <v>53</v>
      </c>
      <c r="G982" t="s">
        <v>1211</v>
      </c>
      <c r="H982" t="s">
        <v>318</v>
      </c>
      <c r="I982" t="s">
        <v>382</v>
      </c>
      <c r="J982" t="s">
        <v>383</v>
      </c>
      <c r="K982" t="s">
        <v>388</v>
      </c>
      <c r="L982" t="s">
        <v>32</v>
      </c>
      <c r="M982" t="s">
        <v>385</v>
      </c>
      <c r="N982" t="s">
        <v>907</v>
      </c>
      <c r="O982" t="s">
        <v>928</v>
      </c>
      <c r="P982" t="s">
        <v>53</v>
      </c>
    </row>
    <row r="983" spans="1:16">
      <c r="A983" t="s">
        <v>5737</v>
      </c>
      <c r="B983" t="s">
        <v>5735</v>
      </c>
      <c r="C983" t="s">
        <v>920</v>
      </c>
      <c r="D983">
        <v>58</v>
      </c>
      <c r="E983" t="s">
        <v>5736</v>
      </c>
      <c r="F983" t="s">
        <v>53</v>
      </c>
      <c r="G983" t="s">
        <v>1211</v>
      </c>
      <c r="H983" t="s">
        <v>318</v>
      </c>
      <c r="I983" t="s">
        <v>382</v>
      </c>
      <c r="J983" t="s">
        <v>383</v>
      </c>
      <c r="K983" t="s">
        <v>388</v>
      </c>
      <c r="L983" t="s">
        <v>32</v>
      </c>
      <c r="M983" t="s">
        <v>385</v>
      </c>
      <c r="N983" t="s">
        <v>907</v>
      </c>
      <c r="O983" t="s">
        <v>928</v>
      </c>
      <c r="P983" t="s">
        <v>53</v>
      </c>
    </row>
    <row r="984" spans="1:16">
      <c r="A984" t="s">
        <v>5738</v>
      </c>
      <c r="B984" t="s">
        <v>5735</v>
      </c>
      <c r="C984" t="s">
        <v>910</v>
      </c>
      <c r="D984">
        <v>59</v>
      </c>
      <c r="E984" t="s">
        <v>5736</v>
      </c>
      <c r="F984" t="s">
        <v>53</v>
      </c>
      <c r="G984" t="s">
        <v>1211</v>
      </c>
      <c r="H984" t="s">
        <v>318</v>
      </c>
      <c r="I984" t="s">
        <v>382</v>
      </c>
      <c r="J984" t="s">
        <v>383</v>
      </c>
      <c r="K984" t="s">
        <v>388</v>
      </c>
      <c r="L984" t="s">
        <v>32</v>
      </c>
      <c r="M984" t="s">
        <v>385</v>
      </c>
      <c r="N984" t="s">
        <v>907</v>
      </c>
      <c r="O984" t="s">
        <v>928</v>
      </c>
      <c r="P984" t="s">
        <v>53</v>
      </c>
    </row>
    <row r="985" spans="1:16">
      <c r="A985" t="s">
        <v>5739</v>
      </c>
      <c r="B985" t="s">
        <v>5735</v>
      </c>
      <c r="C985" t="s">
        <v>922</v>
      </c>
      <c r="D985">
        <v>60</v>
      </c>
      <c r="E985" t="s">
        <v>5736</v>
      </c>
      <c r="F985" t="s">
        <v>53</v>
      </c>
      <c r="G985" t="s">
        <v>1211</v>
      </c>
      <c r="H985" t="s">
        <v>318</v>
      </c>
      <c r="I985" t="s">
        <v>382</v>
      </c>
      <c r="J985" t="s">
        <v>383</v>
      </c>
      <c r="K985" t="s">
        <v>388</v>
      </c>
      <c r="L985" t="s">
        <v>32</v>
      </c>
      <c r="M985" t="s">
        <v>385</v>
      </c>
      <c r="N985" t="s">
        <v>907</v>
      </c>
      <c r="O985" t="s">
        <v>928</v>
      </c>
      <c r="P985" t="s">
        <v>53</v>
      </c>
    </row>
    <row r="986" spans="1:16">
      <c r="A986" t="s">
        <v>5740</v>
      </c>
      <c r="B986" t="s">
        <v>5735</v>
      </c>
      <c r="C986" t="s">
        <v>912</v>
      </c>
      <c r="D986">
        <v>61</v>
      </c>
      <c r="E986" t="s">
        <v>5736</v>
      </c>
      <c r="F986" t="s">
        <v>53</v>
      </c>
      <c r="G986" t="s">
        <v>1211</v>
      </c>
      <c r="H986" t="s">
        <v>318</v>
      </c>
      <c r="I986" t="s">
        <v>382</v>
      </c>
      <c r="J986" t="s">
        <v>383</v>
      </c>
      <c r="K986" t="s">
        <v>388</v>
      </c>
      <c r="L986" t="s">
        <v>32</v>
      </c>
      <c r="M986" t="s">
        <v>385</v>
      </c>
      <c r="N986" t="s">
        <v>907</v>
      </c>
      <c r="O986" t="s">
        <v>928</v>
      </c>
      <c r="P986" t="s">
        <v>53</v>
      </c>
    </row>
    <row r="987" spans="1:16">
      <c r="A987" t="s">
        <v>5760</v>
      </c>
      <c r="B987" t="s">
        <v>5761</v>
      </c>
      <c r="C987" t="s">
        <v>904</v>
      </c>
      <c r="D987">
        <v>57</v>
      </c>
      <c r="E987" t="s">
        <v>5755</v>
      </c>
      <c r="F987" t="s">
        <v>86</v>
      </c>
      <c r="G987" t="s">
        <v>1211</v>
      </c>
      <c r="H987" t="s">
        <v>320</v>
      </c>
      <c r="I987" t="s">
        <v>390</v>
      </c>
      <c r="J987" t="s">
        <v>383</v>
      </c>
      <c r="K987" t="s">
        <v>388</v>
      </c>
      <c r="L987" t="s">
        <v>32</v>
      </c>
      <c r="M987" t="s">
        <v>385</v>
      </c>
      <c r="N987" t="s">
        <v>907</v>
      </c>
      <c r="O987" t="s">
        <v>1033</v>
      </c>
      <c r="P987" t="s">
        <v>86</v>
      </c>
    </row>
    <row r="988" spans="1:16">
      <c r="A988" t="s">
        <v>5762</v>
      </c>
      <c r="B988" t="s">
        <v>5761</v>
      </c>
      <c r="C988" t="s">
        <v>920</v>
      </c>
      <c r="D988">
        <v>58</v>
      </c>
      <c r="E988" t="s">
        <v>5755</v>
      </c>
      <c r="F988" t="s">
        <v>86</v>
      </c>
      <c r="G988" t="s">
        <v>1211</v>
      </c>
      <c r="H988" t="s">
        <v>320</v>
      </c>
      <c r="I988" t="s">
        <v>390</v>
      </c>
      <c r="J988" t="s">
        <v>383</v>
      </c>
      <c r="K988" t="s">
        <v>388</v>
      </c>
      <c r="L988" t="s">
        <v>32</v>
      </c>
      <c r="M988" t="s">
        <v>385</v>
      </c>
      <c r="N988" t="s">
        <v>907</v>
      </c>
      <c r="O988" t="s">
        <v>1033</v>
      </c>
      <c r="P988" t="s">
        <v>86</v>
      </c>
    </row>
    <row r="989" spans="1:16">
      <c r="A989" t="s">
        <v>5763</v>
      </c>
      <c r="B989" t="s">
        <v>5761</v>
      </c>
      <c r="C989" t="s">
        <v>910</v>
      </c>
      <c r="D989">
        <v>59</v>
      </c>
      <c r="E989" t="s">
        <v>5755</v>
      </c>
      <c r="F989" t="s">
        <v>86</v>
      </c>
      <c r="G989" t="s">
        <v>1211</v>
      </c>
      <c r="H989" t="s">
        <v>320</v>
      </c>
      <c r="I989" t="s">
        <v>390</v>
      </c>
      <c r="J989" t="s">
        <v>383</v>
      </c>
      <c r="K989" t="s">
        <v>388</v>
      </c>
      <c r="L989" t="s">
        <v>32</v>
      </c>
      <c r="M989" t="s">
        <v>385</v>
      </c>
      <c r="N989" t="s">
        <v>907</v>
      </c>
      <c r="O989" t="s">
        <v>1033</v>
      </c>
      <c r="P989" t="s">
        <v>86</v>
      </c>
    </row>
    <row r="990" spans="1:16">
      <c r="A990" t="s">
        <v>5764</v>
      </c>
      <c r="B990" t="s">
        <v>5761</v>
      </c>
      <c r="C990" t="s">
        <v>922</v>
      </c>
      <c r="D990">
        <v>60</v>
      </c>
      <c r="E990" t="s">
        <v>5755</v>
      </c>
      <c r="F990" t="s">
        <v>86</v>
      </c>
      <c r="G990" t="s">
        <v>1211</v>
      </c>
      <c r="H990" t="s">
        <v>320</v>
      </c>
      <c r="I990" t="s">
        <v>390</v>
      </c>
      <c r="J990" t="s">
        <v>383</v>
      </c>
      <c r="K990" t="s">
        <v>388</v>
      </c>
      <c r="L990" t="s">
        <v>32</v>
      </c>
      <c r="M990" t="s">
        <v>385</v>
      </c>
      <c r="N990" t="s">
        <v>907</v>
      </c>
      <c r="O990" t="s">
        <v>1033</v>
      </c>
      <c r="P990" t="s">
        <v>86</v>
      </c>
    </row>
    <row r="991" spans="1:16">
      <c r="A991" t="s">
        <v>5765</v>
      </c>
      <c r="B991" t="s">
        <v>5761</v>
      </c>
      <c r="C991" t="s">
        <v>912</v>
      </c>
      <c r="D991">
        <v>61</v>
      </c>
      <c r="E991" t="s">
        <v>5755</v>
      </c>
      <c r="F991" t="s">
        <v>86</v>
      </c>
      <c r="G991" t="s">
        <v>1211</v>
      </c>
      <c r="H991" t="s">
        <v>320</v>
      </c>
      <c r="I991" t="s">
        <v>390</v>
      </c>
      <c r="J991" t="s">
        <v>383</v>
      </c>
      <c r="K991" t="s">
        <v>388</v>
      </c>
      <c r="L991" t="s">
        <v>32</v>
      </c>
      <c r="M991" t="s">
        <v>385</v>
      </c>
      <c r="N991" t="s">
        <v>907</v>
      </c>
      <c r="O991" t="s">
        <v>1033</v>
      </c>
      <c r="P991" t="s">
        <v>86</v>
      </c>
    </row>
    <row r="992" spans="1:16">
      <c r="A992" t="s">
        <v>5766</v>
      </c>
      <c r="B992" t="s">
        <v>5767</v>
      </c>
      <c r="C992" t="s">
        <v>904</v>
      </c>
      <c r="D992">
        <v>57</v>
      </c>
      <c r="E992" t="s">
        <v>5755</v>
      </c>
      <c r="F992" t="s">
        <v>217</v>
      </c>
      <c r="G992" t="s">
        <v>1211</v>
      </c>
      <c r="H992" t="s">
        <v>320</v>
      </c>
      <c r="I992" t="s">
        <v>390</v>
      </c>
      <c r="J992" t="s">
        <v>383</v>
      </c>
      <c r="K992" t="s">
        <v>388</v>
      </c>
      <c r="L992" t="s">
        <v>32</v>
      </c>
      <c r="M992" t="s">
        <v>385</v>
      </c>
      <c r="N992" t="s">
        <v>907</v>
      </c>
      <c r="O992" t="s">
        <v>1193</v>
      </c>
      <c r="P992" t="s">
        <v>199</v>
      </c>
    </row>
    <row r="993" spans="1:16">
      <c r="A993" t="s">
        <v>5768</v>
      </c>
      <c r="B993" t="s">
        <v>5767</v>
      </c>
      <c r="C993" t="s">
        <v>920</v>
      </c>
      <c r="D993">
        <v>58</v>
      </c>
      <c r="E993" t="s">
        <v>5755</v>
      </c>
      <c r="F993" t="s">
        <v>217</v>
      </c>
      <c r="G993" t="s">
        <v>1211</v>
      </c>
      <c r="H993" t="s">
        <v>320</v>
      </c>
      <c r="I993" t="s">
        <v>390</v>
      </c>
      <c r="J993" t="s">
        <v>383</v>
      </c>
      <c r="K993" t="s">
        <v>388</v>
      </c>
      <c r="L993" t="s">
        <v>32</v>
      </c>
      <c r="M993" t="s">
        <v>385</v>
      </c>
      <c r="N993" t="s">
        <v>907</v>
      </c>
      <c r="O993" t="s">
        <v>1193</v>
      </c>
      <c r="P993" t="s">
        <v>199</v>
      </c>
    </row>
    <row r="994" spans="1:16">
      <c r="A994" t="s">
        <v>5769</v>
      </c>
      <c r="B994" t="s">
        <v>5767</v>
      </c>
      <c r="C994" t="s">
        <v>910</v>
      </c>
      <c r="D994">
        <v>59</v>
      </c>
      <c r="E994" t="s">
        <v>5755</v>
      </c>
      <c r="F994" t="s">
        <v>217</v>
      </c>
      <c r="G994" t="s">
        <v>1211</v>
      </c>
      <c r="H994" t="s">
        <v>320</v>
      </c>
      <c r="I994" t="s">
        <v>390</v>
      </c>
      <c r="J994" t="s">
        <v>383</v>
      </c>
      <c r="K994" t="s">
        <v>388</v>
      </c>
      <c r="L994" t="s">
        <v>32</v>
      </c>
      <c r="M994" t="s">
        <v>385</v>
      </c>
      <c r="N994" t="s">
        <v>907</v>
      </c>
      <c r="O994" t="s">
        <v>1193</v>
      </c>
      <c r="P994" t="s">
        <v>199</v>
      </c>
    </row>
    <row r="995" spans="1:16">
      <c r="A995" t="s">
        <v>5770</v>
      </c>
      <c r="B995" t="s">
        <v>5767</v>
      </c>
      <c r="C995" t="s">
        <v>922</v>
      </c>
      <c r="D995">
        <v>60</v>
      </c>
      <c r="E995" t="s">
        <v>5755</v>
      </c>
      <c r="F995" t="s">
        <v>217</v>
      </c>
      <c r="G995" t="s">
        <v>1211</v>
      </c>
      <c r="H995" t="s">
        <v>320</v>
      </c>
      <c r="I995" t="s">
        <v>390</v>
      </c>
      <c r="J995" t="s">
        <v>383</v>
      </c>
      <c r="K995" t="s">
        <v>388</v>
      </c>
      <c r="L995" t="s">
        <v>32</v>
      </c>
      <c r="M995" t="s">
        <v>385</v>
      </c>
      <c r="N995" t="s">
        <v>907</v>
      </c>
      <c r="O995" t="s">
        <v>1193</v>
      </c>
      <c r="P995" t="s">
        <v>199</v>
      </c>
    </row>
    <row r="996" spans="1:16">
      <c r="A996" t="s">
        <v>5771</v>
      </c>
      <c r="B996" t="s">
        <v>5767</v>
      </c>
      <c r="C996" t="s">
        <v>912</v>
      </c>
      <c r="D996">
        <v>61</v>
      </c>
      <c r="E996" t="s">
        <v>5755</v>
      </c>
      <c r="F996" t="s">
        <v>217</v>
      </c>
      <c r="G996" t="s">
        <v>1211</v>
      </c>
      <c r="H996" t="s">
        <v>320</v>
      </c>
      <c r="I996" t="s">
        <v>390</v>
      </c>
      <c r="J996" t="s">
        <v>383</v>
      </c>
      <c r="K996" t="s">
        <v>388</v>
      </c>
      <c r="L996" t="s">
        <v>32</v>
      </c>
      <c r="M996" t="s">
        <v>385</v>
      </c>
      <c r="N996" t="s">
        <v>907</v>
      </c>
      <c r="O996" t="s">
        <v>1193</v>
      </c>
      <c r="P996" t="s">
        <v>199</v>
      </c>
    </row>
    <row r="997" spans="1:16">
      <c r="A997" t="s">
        <v>5772</v>
      </c>
      <c r="B997" t="s">
        <v>5767</v>
      </c>
      <c r="C997" t="s">
        <v>915</v>
      </c>
      <c r="D997">
        <v>56</v>
      </c>
      <c r="E997" t="s">
        <v>5755</v>
      </c>
      <c r="F997" t="s">
        <v>217</v>
      </c>
      <c r="G997" t="s">
        <v>1211</v>
      </c>
      <c r="H997" t="s">
        <v>320</v>
      </c>
      <c r="I997" t="s">
        <v>390</v>
      </c>
      <c r="J997" t="s">
        <v>383</v>
      </c>
      <c r="K997" t="s">
        <v>388</v>
      </c>
      <c r="L997" t="s">
        <v>32</v>
      </c>
      <c r="M997" t="s">
        <v>385</v>
      </c>
      <c r="N997" t="s">
        <v>907</v>
      </c>
      <c r="O997" t="s">
        <v>1193</v>
      </c>
      <c r="P997" t="s">
        <v>199</v>
      </c>
    </row>
    <row r="998" spans="1:16">
      <c r="A998" t="s">
        <v>5753</v>
      </c>
      <c r="B998" t="s">
        <v>5754</v>
      </c>
      <c r="C998" t="s">
        <v>904</v>
      </c>
      <c r="D998">
        <v>57</v>
      </c>
      <c r="E998" t="s">
        <v>5755</v>
      </c>
      <c r="F998" t="s">
        <v>53</v>
      </c>
      <c r="G998" t="s">
        <v>4954</v>
      </c>
      <c r="H998" t="s">
        <v>320</v>
      </c>
      <c r="I998" t="s">
        <v>382</v>
      </c>
      <c r="J998" t="s">
        <v>383</v>
      </c>
      <c r="K998" t="s">
        <v>388</v>
      </c>
      <c r="L998" t="s">
        <v>32</v>
      </c>
      <c r="M998" t="s">
        <v>385</v>
      </c>
      <c r="N998" t="s">
        <v>907</v>
      </c>
      <c r="O998" t="s">
        <v>928</v>
      </c>
      <c r="P998" t="s">
        <v>53</v>
      </c>
    </row>
    <row r="999" spans="1:16">
      <c r="A999" t="s">
        <v>5756</v>
      </c>
      <c r="B999" t="s">
        <v>5754</v>
      </c>
      <c r="C999" t="s">
        <v>920</v>
      </c>
      <c r="D999">
        <v>58</v>
      </c>
      <c r="E999" t="s">
        <v>5755</v>
      </c>
      <c r="F999" t="s">
        <v>53</v>
      </c>
      <c r="G999" t="s">
        <v>4954</v>
      </c>
      <c r="H999" t="s">
        <v>320</v>
      </c>
      <c r="I999" t="s">
        <v>382</v>
      </c>
      <c r="J999" t="s">
        <v>383</v>
      </c>
      <c r="K999" t="s">
        <v>388</v>
      </c>
      <c r="L999" t="s">
        <v>32</v>
      </c>
      <c r="M999" t="s">
        <v>385</v>
      </c>
      <c r="N999" t="s">
        <v>907</v>
      </c>
      <c r="O999" t="s">
        <v>928</v>
      </c>
      <c r="P999" t="s">
        <v>53</v>
      </c>
    </row>
    <row r="1000" spans="1:16">
      <c r="A1000" t="s">
        <v>5757</v>
      </c>
      <c r="B1000" t="s">
        <v>5754</v>
      </c>
      <c r="C1000" t="s">
        <v>910</v>
      </c>
      <c r="D1000">
        <v>59</v>
      </c>
      <c r="E1000" t="s">
        <v>5755</v>
      </c>
      <c r="F1000" t="s">
        <v>53</v>
      </c>
      <c r="G1000" t="s">
        <v>4954</v>
      </c>
      <c r="H1000" t="s">
        <v>320</v>
      </c>
      <c r="I1000" t="s">
        <v>382</v>
      </c>
      <c r="J1000" t="s">
        <v>383</v>
      </c>
      <c r="K1000" t="s">
        <v>388</v>
      </c>
      <c r="L1000" t="s">
        <v>32</v>
      </c>
      <c r="M1000" t="s">
        <v>385</v>
      </c>
      <c r="N1000" t="s">
        <v>907</v>
      </c>
      <c r="O1000" t="s">
        <v>928</v>
      </c>
      <c r="P1000" t="s">
        <v>53</v>
      </c>
    </row>
    <row r="1001" spans="1:16">
      <c r="A1001" t="s">
        <v>5758</v>
      </c>
      <c r="B1001" t="s">
        <v>5754</v>
      </c>
      <c r="C1001" t="s">
        <v>922</v>
      </c>
      <c r="D1001">
        <v>60</v>
      </c>
      <c r="E1001" t="s">
        <v>5755</v>
      </c>
      <c r="F1001" t="s">
        <v>53</v>
      </c>
      <c r="G1001" t="s">
        <v>4954</v>
      </c>
      <c r="H1001" t="s">
        <v>320</v>
      </c>
      <c r="I1001" t="s">
        <v>382</v>
      </c>
      <c r="J1001" t="s">
        <v>383</v>
      </c>
      <c r="K1001" t="s">
        <v>388</v>
      </c>
      <c r="L1001" t="s">
        <v>32</v>
      </c>
      <c r="M1001" t="s">
        <v>385</v>
      </c>
      <c r="N1001" t="s">
        <v>907</v>
      </c>
      <c r="O1001" t="s">
        <v>928</v>
      </c>
      <c r="P1001" t="s">
        <v>53</v>
      </c>
    </row>
    <row r="1002" spans="1:16">
      <c r="A1002" t="s">
        <v>5759</v>
      </c>
      <c r="B1002" t="s">
        <v>5754</v>
      </c>
      <c r="C1002" t="s">
        <v>912</v>
      </c>
      <c r="D1002">
        <v>61</v>
      </c>
      <c r="E1002" t="s">
        <v>5755</v>
      </c>
      <c r="F1002" t="s">
        <v>53</v>
      </c>
      <c r="G1002" t="s">
        <v>4954</v>
      </c>
      <c r="H1002" t="s">
        <v>320</v>
      </c>
      <c r="I1002" t="s">
        <v>382</v>
      </c>
      <c r="J1002" t="s">
        <v>383</v>
      </c>
      <c r="K1002" t="s">
        <v>388</v>
      </c>
      <c r="L1002" t="s">
        <v>32</v>
      </c>
      <c r="M1002" t="s">
        <v>385</v>
      </c>
      <c r="N1002" t="s">
        <v>907</v>
      </c>
      <c r="O1002" t="s">
        <v>928</v>
      </c>
      <c r="P1002" t="s">
        <v>53</v>
      </c>
    </row>
    <row r="1003" spans="1:16">
      <c r="A1003" t="s">
        <v>4851</v>
      </c>
      <c r="B1003" t="s">
        <v>4852</v>
      </c>
      <c r="C1003" t="s">
        <v>910</v>
      </c>
      <c r="D1003">
        <v>59</v>
      </c>
      <c r="E1003" t="s">
        <v>4853</v>
      </c>
      <c r="F1003" t="s">
        <v>86</v>
      </c>
      <c r="G1003" t="s">
        <v>1211</v>
      </c>
      <c r="H1003" t="s">
        <v>336</v>
      </c>
      <c r="I1003" t="s">
        <v>390</v>
      </c>
      <c r="J1003" t="s">
        <v>383</v>
      </c>
      <c r="K1003" t="s">
        <v>388</v>
      </c>
      <c r="L1003" t="s">
        <v>32</v>
      </c>
      <c r="M1003" t="s">
        <v>385</v>
      </c>
      <c r="N1003" t="s">
        <v>907</v>
      </c>
      <c r="O1003" t="s">
        <v>1033</v>
      </c>
      <c r="P1003" t="s">
        <v>86</v>
      </c>
    </row>
    <row r="1004" spans="1:16">
      <c r="A1004" t="s">
        <v>4854</v>
      </c>
      <c r="B1004" t="s">
        <v>4852</v>
      </c>
      <c r="C1004" t="s">
        <v>904</v>
      </c>
      <c r="D1004">
        <v>57</v>
      </c>
      <c r="E1004" t="s">
        <v>4853</v>
      </c>
      <c r="F1004" t="s">
        <v>86</v>
      </c>
      <c r="G1004" t="s">
        <v>1211</v>
      </c>
      <c r="H1004" t="s">
        <v>336</v>
      </c>
      <c r="I1004" t="s">
        <v>390</v>
      </c>
      <c r="J1004" t="s">
        <v>383</v>
      </c>
      <c r="K1004" t="s">
        <v>388</v>
      </c>
      <c r="L1004" t="s">
        <v>32</v>
      </c>
      <c r="M1004" t="s">
        <v>385</v>
      </c>
      <c r="N1004" t="s">
        <v>907</v>
      </c>
      <c r="O1004" t="s">
        <v>1033</v>
      </c>
      <c r="P1004" t="s">
        <v>86</v>
      </c>
    </row>
    <row r="1005" spans="1:16">
      <c r="A1005" t="s">
        <v>4855</v>
      </c>
      <c r="B1005" t="s">
        <v>4852</v>
      </c>
      <c r="C1005" t="s">
        <v>920</v>
      </c>
      <c r="D1005">
        <v>58</v>
      </c>
      <c r="E1005" t="s">
        <v>4853</v>
      </c>
      <c r="F1005" t="s">
        <v>86</v>
      </c>
      <c r="G1005" t="s">
        <v>1211</v>
      </c>
      <c r="H1005" t="s">
        <v>336</v>
      </c>
      <c r="I1005" t="s">
        <v>390</v>
      </c>
      <c r="J1005" t="s">
        <v>383</v>
      </c>
      <c r="K1005" t="s">
        <v>388</v>
      </c>
      <c r="L1005" t="s">
        <v>32</v>
      </c>
      <c r="M1005" t="s">
        <v>385</v>
      </c>
      <c r="N1005" t="s">
        <v>907</v>
      </c>
      <c r="O1005" t="s">
        <v>1033</v>
      </c>
      <c r="P1005" t="s">
        <v>86</v>
      </c>
    </row>
    <row r="1006" spans="1:16">
      <c r="A1006" t="s">
        <v>4856</v>
      </c>
      <c r="B1006" t="s">
        <v>4852</v>
      </c>
      <c r="C1006" t="s">
        <v>912</v>
      </c>
      <c r="D1006">
        <v>61</v>
      </c>
      <c r="E1006" t="s">
        <v>4853</v>
      </c>
      <c r="F1006" t="s">
        <v>86</v>
      </c>
      <c r="G1006" t="s">
        <v>1211</v>
      </c>
      <c r="H1006" t="s">
        <v>336</v>
      </c>
      <c r="I1006" t="s">
        <v>390</v>
      </c>
      <c r="J1006" t="s">
        <v>383</v>
      </c>
      <c r="K1006" t="s">
        <v>388</v>
      </c>
      <c r="L1006" t="s">
        <v>32</v>
      </c>
      <c r="M1006" t="s">
        <v>385</v>
      </c>
      <c r="N1006" t="s">
        <v>907</v>
      </c>
      <c r="O1006" t="s">
        <v>1033</v>
      </c>
      <c r="P1006" t="s">
        <v>86</v>
      </c>
    </row>
    <row r="1007" spans="1:16">
      <c r="A1007" t="s">
        <v>4857</v>
      </c>
      <c r="B1007" t="s">
        <v>4852</v>
      </c>
      <c r="C1007" t="s">
        <v>4858</v>
      </c>
      <c r="D1007">
        <v>63</v>
      </c>
      <c r="E1007" t="s">
        <v>4853</v>
      </c>
      <c r="F1007" t="s">
        <v>86</v>
      </c>
      <c r="G1007" t="s">
        <v>1211</v>
      </c>
      <c r="H1007" t="s">
        <v>336</v>
      </c>
      <c r="I1007" t="s">
        <v>390</v>
      </c>
      <c r="J1007" t="s">
        <v>383</v>
      </c>
      <c r="K1007" t="s">
        <v>388</v>
      </c>
      <c r="L1007" t="s">
        <v>32</v>
      </c>
      <c r="M1007" t="s">
        <v>385</v>
      </c>
      <c r="N1007" t="s">
        <v>907</v>
      </c>
      <c r="O1007" t="s">
        <v>1033</v>
      </c>
      <c r="P1007" t="s">
        <v>86</v>
      </c>
    </row>
    <row r="1008" spans="1:16">
      <c r="A1008" t="s">
        <v>4859</v>
      </c>
      <c r="B1008" t="s">
        <v>4852</v>
      </c>
      <c r="C1008" t="s">
        <v>915</v>
      </c>
      <c r="D1008">
        <v>56</v>
      </c>
      <c r="E1008" t="s">
        <v>4853</v>
      </c>
      <c r="F1008" t="s">
        <v>86</v>
      </c>
      <c r="G1008" t="s">
        <v>1211</v>
      </c>
      <c r="H1008" t="s">
        <v>336</v>
      </c>
      <c r="I1008" t="s">
        <v>390</v>
      </c>
      <c r="J1008" t="s">
        <v>383</v>
      </c>
      <c r="K1008" t="s">
        <v>388</v>
      </c>
      <c r="L1008" t="s">
        <v>32</v>
      </c>
      <c r="M1008" t="s">
        <v>385</v>
      </c>
      <c r="N1008" t="s">
        <v>907</v>
      </c>
      <c r="O1008" t="s">
        <v>1033</v>
      </c>
      <c r="P1008" t="s">
        <v>86</v>
      </c>
    </row>
    <row r="1009" spans="1:16">
      <c r="A1009" t="s">
        <v>6415</v>
      </c>
      <c r="B1009" t="s">
        <v>6416</v>
      </c>
      <c r="C1009" t="s">
        <v>915</v>
      </c>
      <c r="D1009">
        <v>56</v>
      </c>
      <c r="E1009" t="s">
        <v>4853</v>
      </c>
      <c r="F1009" t="s">
        <v>217</v>
      </c>
      <c r="G1009" t="s">
        <v>1211</v>
      </c>
      <c r="H1009" t="s">
        <v>336</v>
      </c>
      <c r="I1009" t="s">
        <v>390</v>
      </c>
      <c r="J1009" t="s">
        <v>383</v>
      </c>
      <c r="K1009" t="s">
        <v>388</v>
      </c>
      <c r="L1009" t="s">
        <v>32</v>
      </c>
      <c r="M1009" t="s">
        <v>385</v>
      </c>
      <c r="N1009" t="s">
        <v>907</v>
      </c>
      <c r="O1009" t="s">
        <v>1193</v>
      </c>
      <c r="P1009" t="s">
        <v>199</v>
      </c>
    </row>
    <row r="1010" spans="1:16">
      <c r="A1010" t="s">
        <v>6417</v>
      </c>
      <c r="B1010" t="s">
        <v>6416</v>
      </c>
      <c r="C1010" t="s">
        <v>904</v>
      </c>
      <c r="D1010">
        <v>57</v>
      </c>
      <c r="E1010" t="s">
        <v>4853</v>
      </c>
      <c r="F1010" t="s">
        <v>217</v>
      </c>
      <c r="G1010" t="s">
        <v>1211</v>
      </c>
      <c r="H1010" t="s">
        <v>336</v>
      </c>
      <c r="I1010" t="s">
        <v>390</v>
      </c>
      <c r="J1010" t="s">
        <v>383</v>
      </c>
      <c r="K1010" t="s">
        <v>388</v>
      </c>
      <c r="L1010" t="s">
        <v>32</v>
      </c>
      <c r="M1010" t="s">
        <v>385</v>
      </c>
      <c r="N1010" t="s">
        <v>907</v>
      </c>
      <c r="O1010" t="s">
        <v>1193</v>
      </c>
      <c r="P1010" t="s">
        <v>199</v>
      </c>
    </row>
    <row r="1011" spans="1:16">
      <c r="A1011" t="s">
        <v>6418</v>
      </c>
      <c r="B1011" t="s">
        <v>6416</v>
      </c>
      <c r="C1011" t="s">
        <v>920</v>
      </c>
      <c r="D1011">
        <v>58</v>
      </c>
      <c r="E1011" t="s">
        <v>4853</v>
      </c>
      <c r="F1011" t="s">
        <v>217</v>
      </c>
      <c r="G1011" t="s">
        <v>1211</v>
      </c>
      <c r="H1011" t="s">
        <v>336</v>
      </c>
      <c r="I1011" t="s">
        <v>390</v>
      </c>
      <c r="J1011" t="s">
        <v>383</v>
      </c>
      <c r="K1011" t="s">
        <v>388</v>
      </c>
      <c r="L1011" t="s">
        <v>32</v>
      </c>
      <c r="M1011" t="s">
        <v>385</v>
      </c>
      <c r="N1011" t="s">
        <v>907</v>
      </c>
      <c r="O1011" t="s">
        <v>1193</v>
      </c>
      <c r="P1011" t="s">
        <v>199</v>
      </c>
    </row>
    <row r="1012" spans="1:16">
      <c r="A1012" t="s">
        <v>6419</v>
      </c>
      <c r="B1012" t="s">
        <v>6416</v>
      </c>
      <c r="C1012" t="s">
        <v>910</v>
      </c>
      <c r="D1012">
        <v>59</v>
      </c>
      <c r="E1012" t="s">
        <v>4853</v>
      </c>
      <c r="F1012" t="s">
        <v>217</v>
      </c>
      <c r="G1012" t="s">
        <v>1211</v>
      </c>
      <c r="H1012" t="s">
        <v>336</v>
      </c>
      <c r="I1012" t="s">
        <v>390</v>
      </c>
      <c r="J1012" t="s">
        <v>383</v>
      </c>
      <c r="K1012" t="s">
        <v>388</v>
      </c>
      <c r="L1012" t="s">
        <v>32</v>
      </c>
      <c r="M1012" t="s">
        <v>385</v>
      </c>
      <c r="N1012" t="s">
        <v>907</v>
      </c>
      <c r="O1012" t="s">
        <v>1193</v>
      </c>
      <c r="P1012" t="s">
        <v>199</v>
      </c>
    </row>
    <row r="1013" spans="1:16">
      <c r="A1013" t="s">
        <v>6420</v>
      </c>
      <c r="B1013" t="s">
        <v>6416</v>
      </c>
      <c r="C1013" t="s">
        <v>922</v>
      </c>
      <c r="D1013">
        <v>60</v>
      </c>
      <c r="E1013" t="s">
        <v>4853</v>
      </c>
      <c r="F1013" t="s">
        <v>217</v>
      </c>
      <c r="G1013" t="s">
        <v>1211</v>
      </c>
      <c r="H1013" t="s">
        <v>336</v>
      </c>
      <c r="I1013" t="s">
        <v>390</v>
      </c>
      <c r="J1013" t="s">
        <v>383</v>
      </c>
      <c r="K1013" t="s">
        <v>388</v>
      </c>
      <c r="L1013" t="s">
        <v>32</v>
      </c>
      <c r="M1013" t="s">
        <v>385</v>
      </c>
      <c r="N1013" t="s">
        <v>907</v>
      </c>
      <c r="O1013" t="s">
        <v>1193</v>
      </c>
      <c r="P1013" t="s">
        <v>199</v>
      </c>
    </row>
    <row r="1014" spans="1:16">
      <c r="A1014" t="s">
        <v>6421</v>
      </c>
      <c r="B1014" t="s">
        <v>6416</v>
      </c>
      <c r="C1014" t="s">
        <v>912</v>
      </c>
      <c r="D1014">
        <v>61</v>
      </c>
      <c r="E1014" t="s">
        <v>4853</v>
      </c>
      <c r="F1014" t="s">
        <v>217</v>
      </c>
      <c r="G1014" t="s">
        <v>1211</v>
      </c>
      <c r="H1014" t="s">
        <v>336</v>
      </c>
      <c r="I1014" t="s">
        <v>390</v>
      </c>
      <c r="J1014" t="s">
        <v>383</v>
      </c>
      <c r="K1014" t="s">
        <v>388</v>
      </c>
      <c r="L1014" t="s">
        <v>32</v>
      </c>
      <c r="M1014" t="s">
        <v>385</v>
      </c>
      <c r="N1014" t="s">
        <v>907</v>
      </c>
      <c r="O1014" t="s">
        <v>1193</v>
      </c>
      <c r="P1014" t="s">
        <v>199</v>
      </c>
    </row>
    <row r="1015" spans="1:16">
      <c r="A1015" t="s">
        <v>6131</v>
      </c>
      <c r="B1015" t="s">
        <v>6132</v>
      </c>
      <c r="C1015" t="s">
        <v>904</v>
      </c>
      <c r="D1015">
        <v>57</v>
      </c>
      <c r="E1015" t="s">
        <v>4853</v>
      </c>
      <c r="F1015" t="s">
        <v>277</v>
      </c>
      <c r="G1015" t="s">
        <v>1211</v>
      </c>
      <c r="H1015" t="s">
        <v>336</v>
      </c>
      <c r="I1015" t="s">
        <v>390</v>
      </c>
      <c r="J1015" t="s">
        <v>383</v>
      </c>
      <c r="K1015" t="s">
        <v>389</v>
      </c>
      <c r="L1015" t="s">
        <v>32</v>
      </c>
      <c r="M1015" t="s">
        <v>385</v>
      </c>
      <c r="N1015" t="s">
        <v>907</v>
      </c>
      <c r="O1015" t="s">
        <v>1405</v>
      </c>
      <c r="P1015" t="s">
        <v>83</v>
      </c>
    </row>
    <row r="1016" spans="1:16">
      <c r="A1016" t="s">
        <v>6133</v>
      </c>
      <c r="B1016" t="s">
        <v>6132</v>
      </c>
      <c r="C1016" t="s">
        <v>920</v>
      </c>
      <c r="D1016">
        <v>58</v>
      </c>
      <c r="E1016" t="s">
        <v>4853</v>
      </c>
      <c r="F1016" t="s">
        <v>277</v>
      </c>
      <c r="G1016" t="s">
        <v>1211</v>
      </c>
      <c r="H1016" t="s">
        <v>336</v>
      </c>
      <c r="I1016" t="s">
        <v>390</v>
      </c>
      <c r="J1016" t="s">
        <v>383</v>
      </c>
      <c r="K1016" t="s">
        <v>389</v>
      </c>
      <c r="L1016" t="s">
        <v>32</v>
      </c>
      <c r="M1016" t="s">
        <v>385</v>
      </c>
      <c r="N1016" t="s">
        <v>907</v>
      </c>
      <c r="O1016" t="s">
        <v>1405</v>
      </c>
      <c r="P1016" t="s">
        <v>83</v>
      </c>
    </row>
    <row r="1017" spans="1:16">
      <c r="A1017" t="s">
        <v>6134</v>
      </c>
      <c r="B1017" t="s">
        <v>6132</v>
      </c>
      <c r="C1017" t="s">
        <v>910</v>
      </c>
      <c r="D1017">
        <v>59</v>
      </c>
      <c r="E1017" t="s">
        <v>4853</v>
      </c>
      <c r="F1017" t="s">
        <v>277</v>
      </c>
      <c r="G1017" t="s">
        <v>1211</v>
      </c>
      <c r="H1017" t="s">
        <v>336</v>
      </c>
      <c r="I1017" t="s">
        <v>390</v>
      </c>
      <c r="J1017" t="s">
        <v>383</v>
      </c>
      <c r="K1017" t="s">
        <v>389</v>
      </c>
      <c r="L1017" t="s">
        <v>32</v>
      </c>
      <c r="M1017" t="s">
        <v>385</v>
      </c>
      <c r="N1017" t="s">
        <v>907</v>
      </c>
      <c r="O1017" t="s">
        <v>1405</v>
      </c>
      <c r="P1017" t="s">
        <v>83</v>
      </c>
    </row>
    <row r="1018" spans="1:16">
      <c r="A1018" t="s">
        <v>6135</v>
      </c>
      <c r="B1018" t="s">
        <v>6132</v>
      </c>
      <c r="C1018" t="s">
        <v>922</v>
      </c>
      <c r="D1018">
        <v>60</v>
      </c>
      <c r="E1018" t="s">
        <v>4853</v>
      </c>
      <c r="F1018" t="s">
        <v>277</v>
      </c>
      <c r="G1018" t="s">
        <v>1211</v>
      </c>
      <c r="H1018" t="s">
        <v>336</v>
      </c>
      <c r="I1018" t="s">
        <v>390</v>
      </c>
      <c r="J1018" t="s">
        <v>383</v>
      </c>
      <c r="K1018" t="s">
        <v>389</v>
      </c>
      <c r="L1018" t="s">
        <v>32</v>
      </c>
      <c r="M1018" t="s">
        <v>385</v>
      </c>
      <c r="N1018" t="s">
        <v>907</v>
      </c>
      <c r="O1018" t="s">
        <v>1405</v>
      </c>
      <c r="P1018" t="s">
        <v>83</v>
      </c>
    </row>
    <row r="1019" spans="1:16">
      <c r="A1019" t="s">
        <v>6136</v>
      </c>
      <c r="B1019" t="s">
        <v>6132</v>
      </c>
      <c r="C1019" t="s">
        <v>912</v>
      </c>
      <c r="D1019">
        <v>61</v>
      </c>
      <c r="E1019" t="s">
        <v>4853</v>
      </c>
      <c r="F1019" t="s">
        <v>277</v>
      </c>
      <c r="G1019" t="s">
        <v>1211</v>
      </c>
      <c r="H1019" t="s">
        <v>336</v>
      </c>
      <c r="I1019" t="s">
        <v>390</v>
      </c>
      <c r="J1019" t="s">
        <v>383</v>
      </c>
      <c r="K1019" t="s">
        <v>389</v>
      </c>
      <c r="L1019" t="s">
        <v>32</v>
      </c>
      <c r="M1019" t="s">
        <v>385</v>
      </c>
      <c r="N1019" t="s">
        <v>907</v>
      </c>
      <c r="O1019" t="s">
        <v>1405</v>
      </c>
      <c r="P1019" t="s">
        <v>83</v>
      </c>
    </row>
    <row r="1020" spans="1:16">
      <c r="A1020" t="s">
        <v>5773</v>
      </c>
      <c r="B1020" t="s">
        <v>5774</v>
      </c>
      <c r="C1020" t="s">
        <v>904</v>
      </c>
      <c r="D1020">
        <v>57</v>
      </c>
      <c r="E1020" t="s">
        <v>4853</v>
      </c>
      <c r="F1020" t="s">
        <v>53</v>
      </c>
      <c r="G1020" t="s">
        <v>4954</v>
      </c>
      <c r="H1020" t="s">
        <v>336</v>
      </c>
      <c r="I1020" t="s">
        <v>382</v>
      </c>
      <c r="J1020" t="s">
        <v>383</v>
      </c>
      <c r="K1020" t="s">
        <v>388</v>
      </c>
      <c r="L1020" t="s">
        <v>32</v>
      </c>
      <c r="M1020" t="s">
        <v>385</v>
      </c>
      <c r="N1020" t="s">
        <v>907</v>
      </c>
      <c r="O1020" t="s">
        <v>928</v>
      </c>
      <c r="P1020" t="s">
        <v>53</v>
      </c>
    </row>
    <row r="1021" spans="1:16">
      <c r="A1021" t="s">
        <v>5775</v>
      </c>
      <c r="B1021" t="s">
        <v>5774</v>
      </c>
      <c r="C1021" t="s">
        <v>920</v>
      </c>
      <c r="D1021">
        <v>58</v>
      </c>
      <c r="E1021" t="s">
        <v>4853</v>
      </c>
      <c r="F1021" t="s">
        <v>53</v>
      </c>
      <c r="G1021" t="s">
        <v>4954</v>
      </c>
      <c r="H1021" t="s">
        <v>336</v>
      </c>
      <c r="I1021" t="s">
        <v>382</v>
      </c>
      <c r="J1021" t="s">
        <v>383</v>
      </c>
      <c r="K1021" t="s">
        <v>388</v>
      </c>
      <c r="L1021" t="s">
        <v>32</v>
      </c>
      <c r="M1021" t="s">
        <v>385</v>
      </c>
      <c r="N1021" t="s">
        <v>907</v>
      </c>
      <c r="O1021" t="s">
        <v>928</v>
      </c>
      <c r="P1021" t="s">
        <v>53</v>
      </c>
    </row>
    <row r="1022" spans="1:16">
      <c r="A1022" t="s">
        <v>5776</v>
      </c>
      <c r="B1022" t="s">
        <v>5774</v>
      </c>
      <c r="C1022" t="s">
        <v>910</v>
      </c>
      <c r="D1022">
        <v>59</v>
      </c>
      <c r="E1022" t="s">
        <v>4853</v>
      </c>
      <c r="F1022" t="s">
        <v>53</v>
      </c>
      <c r="G1022" t="s">
        <v>4954</v>
      </c>
      <c r="H1022" t="s">
        <v>336</v>
      </c>
      <c r="I1022" t="s">
        <v>382</v>
      </c>
      <c r="J1022" t="s">
        <v>383</v>
      </c>
      <c r="K1022" t="s">
        <v>388</v>
      </c>
      <c r="L1022" t="s">
        <v>32</v>
      </c>
      <c r="M1022" t="s">
        <v>385</v>
      </c>
      <c r="N1022" t="s">
        <v>907</v>
      </c>
      <c r="O1022" t="s">
        <v>928</v>
      </c>
      <c r="P1022" t="s">
        <v>53</v>
      </c>
    </row>
    <row r="1023" spans="1:16">
      <c r="A1023" t="s">
        <v>5777</v>
      </c>
      <c r="B1023" t="s">
        <v>5774</v>
      </c>
      <c r="C1023" t="s">
        <v>922</v>
      </c>
      <c r="D1023">
        <v>60</v>
      </c>
      <c r="E1023" t="s">
        <v>4853</v>
      </c>
      <c r="F1023" t="s">
        <v>53</v>
      </c>
      <c r="G1023" t="s">
        <v>4954</v>
      </c>
      <c r="H1023" t="s">
        <v>336</v>
      </c>
      <c r="I1023" t="s">
        <v>382</v>
      </c>
      <c r="J1023" t="s">
        <v>383</v>
      </c>
      <c r="K1023" t="s">
        <v>388</v>
      </c>
      <c r="L1023" t="s">
        <v>32</v>
      </c>
      <c r="M1023" t="s">
        <v>385</v>
      </c>
      <c r="N1023" t="s">
        <v>907</v>
      </c>
      <c r="O1023" t="s">
        <v>928</v>
      </c>
      <c r="P1023" t="s">
        <v>53</v>
      </c>
    </row>
    <row r="1024" spans="1:16">
      <c r="A1024" t="s">
        <v>5778</v>
      </c>
      <c r="B1024" t="s">
        <v>5774</v>
      </c>
      <c r="C1024" t="s">
        <v>912</v>
      </c>
      <c r="D1024">
        <v>61</v>
      </c>
      <c r="E1024" t="s">
        <v>4853</v>
      </c>
      <c r="F1024" t="s">
        <v>53</v>
      </c>
      <c r="G1024" t="s">
        <v>4954</v>
      </c>
      <c r="H1024" t="s">
        <v>336</v>
      </c>
      <c r="I1024" t="s">
        <v>382</v>
      </c>
      <c r="J1024" t="s">
        <v>383</v>
      </c>
      <c r="K1024" t="s">
        <v>388</v>
      </c>
      <c r="L1024" t="s">
        <v>32</v>
      </c>
      <c r="M1024" t="s">
        <v>385</v>
      </c>
      <c r="N1024" t="s">
        <v>907</v>
      </c>
      <c r="O1024" t="s">
        <v>928</v>
      </c>
      <c r="P1024" t="s">
        <v>53</v>
      </c>
    </row>
    <row r="1025" spans="1:17">
      <c r="A1025" t="s">
        <v>5779</v>
      </c>
      <c r="B1025" t="s">
        <v>5774</v>
      </c>
      <c r="C1025" t="s">
        <v>4858</v>
      </c>
      <c r="D1025">
        <v>63</v>
      </c>
      <c r="E1025" t="s">
        <v>4853</v>
      </c>
      <c r="F1025" t="s">
        <v>53</v>
      </c>
      <c r="G1025" t="s">
        <v>4954</v>
      </c>
      <c r="H1025" t="s">
        <v>336</v>
      </c>
      <c r="I1025" t="s">
        <v>382</v>
      </c>
      <c r="J1025" t="s">
        <v>383</v>
      </c>
      <c r="K1025" t="s">
        <v>388</v>
      </c>
      <c r="L1025" t="s">
        <v>32</v>
      </c>
      <c r="M1025" t="s">
        <v>385</v>
      </c>
      <c r="N1025" t="s">
        <v>907</v>
      </c>
      <c r="O1025" t="s">
        <v>928</v>
      </c>
      <c r="P1025" t="s">
        <v>53</v>
      </c>
    </row>
    <row r="1026" spans="1:17">
      <c r="A1026" t="s">
        <v>5780</v>
      </c>
      <c r="B1026" t="s">
        <v>5774</v>
      </c>
      <c r="C1026" t="s">
        <v>915</v>
      </c>
      <c r="D1026">
        <v>56</v>
      </c>
      <c r="E1026" t="s">
        <v>4853</v>
      </c>
      <c r="F1026" t="s">
        <v>53</v>
      </c>
      <c r="G1026" t="s">
        <v>4954</v>
      </c>
      <c r="H1026" t="s">
        <v>336</v>
      </c>
      <c r="I1026" t="s">
        <v>382</v>
      </c>
      <c r="J1026" t="s">
        <v>383</v>
      </c>
      <c r="K1026" t="s">
        <v>388</v>
      </c>
      <c r="L1026" t="s">
        <v>32</v>
      </c>
      <c r="M1026" t="s">
        <v>385</v>
      </c>
      <c r="N1026" t="s">
        <v>907</v>
      </c>
      <c r="O1026" t="s">
        <v>928</v>
      </c>
      <c r="P1026" t="s">
        <v>53</v>
      </c>
    </row>
    <row r="1027" spans="1:17">
      <c r="A1027" t="s">
        <v>7188</v>
      </c>
      <c r="B1027" t="s">
        <v>7189</v>
      </c>
      <c r="C1027" t="s">
        <v>920</v>
      </c>
      <c r="D1027">
        <v>58</v>
      </c>
      <c r="E1027" t="s">
        <v>7190</v>
      </c>
      <c r="F1027" t="s">
        <v>86</v>
      </c>
      <c r="G1027" t="s">
        <v>1404</v>
      </c>
      <c r="H1027" t="s">
        <v>320</v>
      </c>
      <c r="I1027" t="s">
        <v>382</v>
      </c>
      <c r="J1027" t="s">
        <v>383</v>
      </c>
      <c r="K1027" t="s">
        <v>388</v>
      </c>
      <c r="L1027" t="s">
        <v>44</v>
      </c>
      <c r="M1027" t="s">
        <v>385</v>
      </c>
      <c r="N1027" t="s">
        <v>907</v>
      </c>
      <c r="O1027" t="s">
        <v>1033</v>
      </c>
      <c r="P1027" t="s">
        <v>86</v>
      </c>
      <c r="Q1027" t="s">
        <v>8505</v>
      </c>
    </row>
    <row r="1028" spans="1:17">
      <c r="A1028" t="s">
        <v>4860</v>
      </c>
      <c r="B1028" t="s">
        <v>4861</v>
      </c>
      <c r="C1028" t="s">
        <v>904</v>
      </c>
      <c r="D1028">
        <v>57</v>
      </c>
      <c r="E1028" t="s">
        <v>4862</v>
      </c>
      <c r="F1028" t="s">
        <v>53</v>
      </c>
      <c r="G1028" t="s">
        <v>4863</v>
      </c>
      <c r="H1028" t="s">
        <v>348</v>
      </c>
      <c r="I1028" t="s">
        <v>390</v>
      </c>
      <c r="J1028" t="s">
        <v>383</v>
      </c>
      <c r="K1028" t="s">
        <v>388</v>
      </c>
      <c r="L1028" t="s">
        <v>4759</v>
      </c>
      <c r="M1028" t="s">
        <v>386</v>
      </c>
      <c r="N1028" t="s">
        <v>907</v>
      </c>
      <c r="O1028" t="s">
        <v>928</v>
      </c>
      <c r="P1028" t="s">
        <v>53</v>
      </c>
    </row>
    <row r="1029" spans="1:17">
      <c r="A1029" t="s">
        <v>4864</v>
      </c>
      <c r="B1029" t="s">
        <v>4861</v>
      </c>
      <c r="C1029" t="s">
        <v>956</v>
      </c>
      <c r="D1029">
        <v>55</v>
      </c>
      <c r="E1029" t="s">
        <v>4862</v>
      </c>
      <c r="F1029" t="s">
        <v>53</v>
      </c>
      <c r="G1029" t="s">
        <v>4863</v>
      </c>
      <c r="H1029" t="s">
        <v>348</v>
      </c>
      <c r="I1029" t="s">
        <v>390</v>
      </c>
      <c r="J1029" t="s">
        <v>383</v>
      </c>
      <c r="K1029" t="s">
        <v>388</v>
      </c>
      <c r="L1029" t="s">
        <v>4759</v>
      </c>
      <c r="M1029" t="s">
        <v>386</v>
      </c>
      <c r="N1029" t="s">
        <v>907</v>
      </c>
      <c r="O1029" t="s">
        <v>928</v>
      </c>
      <c r="P1029" t="s">
        <v>53</v>
      </c>
    </row>
    <row r="1030" spans="1:17">
      <c r="A1030" t="s">
        <v>4865</v>
      </c>
      <c r="B1030" t="s">
        <v>4861</v>
      </c>
      <c r="C1030" t="s">
        <v>910</v>
      </c>
      <c r="D1030">
        <v>59</v>
      </c>
      <c r="E1030" t="s">
        <v>4862</v>
      </c>
      <c r="F1030" t="s">
        <v>53</v>
      </c>
      <c r="G1030" t="s">
        <v>4863</v>
      </c>
      <c r="H1030" t="s">
        <v>348</v>
      </c>
      <c r="I1030" t="s">
        <v>390</v>
      </c>
      <c r="J1030" t="s">
        <v>383</v>
      </c>
      <c r="K1030" t="s">
        <v>388</v>
      </c>
      <c r="L1030" t="s">
        <v>4759</v>
      </c>
      <c r="M1030" t="s">
        <v>386</v>
      </c>
      <c r="N1030" t="s">
        <v>907</v>
      </c>
      <c r="O1030" t="s">
        <v>928</v>
      </c>
      <c r="P1030" t="s">
        <v>53</v>
      </c>
    </row>
    <row r="1031" spans="1:17">
      <c r="A1031" t="s">
        <v>6233</v>
      </c>
      <c r="B1031" t="s">
        <v>6234</v>
      </c>
      <c r="C1031" t="s">
        <v>956</v>
      </c>
      <c r="D1031">
        <v>55</v>
      </c>
      <c r="E1031" t="s">
        <v>6218</v>
      </c>
      <c r="F1031" t="s">
        <v>60</v>
      </c>
      <c r="G1031" t="s">
        <v>1265</v>
      </c>
      <c r="H1031" t="s">
        <v>324</v>
      </c>
      <c r="I1031" t="s">
        <v>390</v>
      </c>
      <c r="J1031" t="s">
        <v>383</v>
      </c>
      <c r="K1031" t="s">
        <v>388</v>
      </c>
      <c r="L1031" t="s">
        <v>44</v>
      </c>
      <c r="M1031" t="s">
        <v>385</v>
      </c>
      <c r="N1031" t="s">
        <v>907</v>
      </c>
      <c r="O1031" t="s">
        <v>990</v>
      </c>
      <c r="P1031" t="s">
        <v>60</v>
      </c>
    </row>
    <row r="1032" spans="1:17">
      <c r="A1032" t="s">
        <v>6235</v>
      </c>
      <c r="B1032" t="s">
        <v>6234</v>
      </c>
      <c r="C1032" t="s">
        <v>915</v>
      </c>
      <c r="D1032">
        <v>56</v>
      </c>
      <c r="E1032" t="s">
        <v>6218</v>
      </c>
      <c r="F1032" t="s">
        <v>60</v>
      </c>
      <c r="G1032" t="s">
        <v>1265</v>
      </c>
      <c r="H1032" t="s">
        <v>324</v>
      </c>
      <c r="I1032" t="s">
        <v>390</v>
      </c>
      <c r="J1032" t="s">
        <v>383</v>
      </c>
      <c r="K1032" t="s">
        <v>388</v>
      </c>
      <c r="L1032" t="s">
        <v>44</v>
      </c>
      <c r="M1032" t="s">
        <v>385</v>
      </c>
      <c r="N1032" t="s">
        <v>907</v>
      </c>
      <c r="O1032" t="s">
        <v>990</v>
      </c>
      <c r="P1032" t="s">
        <v>60</v>
      </c>
    </row>
    <row r="1033" spans="1:17">
      <c r="A1033" t="s">
        <v>6236</v>
      </c>
      <c r="B1033" t="s">
        <v>6234</v>
      </c>
      <c r="C1033" t="s">
        <v>904</v>
      </c>
      <c r="D1033">
        <v>57</v>
      </c>
      <c r="E1033" t="s">
        <v>6218</v>
      </c>
      <c r="F1033" t="s">
        <v>60</v>
      </c>
      <c r="G1033" t="s">
        <v>1265</v>
      </c>
      <c r="H1033" t="s">
        <v>324</v>
      </c>
      <c r="I1033" t="s">
        <v>390</v>
      </c>
      <c r="J1033" t="s">
        <v>383</v>
      </c>
      <c r="K1033" t="s">
        <v>388</v>
      </c>
      <c r="L1033" t="s">
        <v>44</v>
      </c>
      <c r="M1033" t="s">
        <v>385</v>
      </c>
      <c r="N1033" t="s">
        <v>907</v>
      </c>
      <c r="O1033" t="s">
        <v>990</v>
      </c>
      <c r="P1033" t="s">
        <v>60</v>
      </c>
    </row>
    <row r="1034" spans="1:17">
      <c r="A1034" t="s">
        <v>6237</v>
      </c>
      <c r="B1034" t="s">
        <v>6234</v>
      </c>
      <c r="C1034" t="s">
        <v>920</v>
      </c>
      <c r="D1034">
        <v>58</v>
      </c>
      <c r="E1034" t="s">
        <v>6218</v>
      </c>
      <c r="F1034" t="s">
        <v>60</v>
      </c>
      <c r="G1034" t="s">
        <v>1265</v>
      </c>
      <c r="H1034" t="s">
        <v>324</v>
      </c>
      <c r="I1034" t="s">
        <v>390</v>
      </c>
      <c r="J1034" t="s">
        <v>383</v>
      </c>
      <c r="K1034" t="s">
        <v>388</v>
      </c>
      <c r="L1034" t="s">
        <v>44</v>
      </c>
      <c r="M1034" t="s">
        <v>385</v>
      </c>
      <c r="N1034" t="s">
        <v>907</v>
      </c>
      <c r="O1034" t="s">
        <v>990</v>
      </c>
      <c r="P1034" t="s">
        <v>60</v>
      </c>
    </row>
    <row r="1035" spans="1:17">
      <c r="A1035" t="s">
        <v>6238</v>
      </c>
      <c r="B1035" t="s">
        <v>6234</v>
      </c>
      <c r="C1035" t="s">
        <v>910</v>
      </c>
      <c r="D1035">
        <v>59</v>
      </c>
      <c r="E1035" t="s">
        <v>6218</v>
      </c>
      <c r="F1035" t="s">
        <v>60</v>
      </c>
      <c r="G1035" t="s">
        <v>1265</v>
      </c>
      <c r="H1035" t="s">
        <v>324</v>
      </c>
      <c r="I1035" t="s">
        <v>390</v>
      </c>
      <c r="J1035" t="s">
        <v>383</v>
      </c>
      <c r="K1035" t="s">
        <v>388</v>
      </c>
      <c r="L1035" t="s">
        <v>44</v>
      </c>
      <c r="M1035" t="s">
        <v>385</v>
      </c>
      <c r="N1035" t="s">
        <v>907</v>
      </c>
      <c r="O1035" t="s">
        <v>990</v>
      </c>
      <c r="P1035" t="s">
        <v>60</v>
      </c>
    </row>
    <row r="1036" spans="1:17">
      <c r="A1036" t="s">
        <v>6239</v>
      </c>
      <c r="B1036" t="s">
        <v>6234</v>
      </c>
      <c r="C1036" t="s">
        <v>922</v>
      </c>
      <c r="D1036">
        <v>60</v>
      </c>
      <c r="E1036" t="s">
        <v>6218</v>
      </c>
      <c r="F1036" t="s">
        <v>60</v>
      </c>
      <c r="G1036" t="s">
        <v>1265</v>
      </c>
      <c r="H1036" t="s">
        <v>324</v>
      </c>
      <c r="I1036" t="s">
        <v>390</v>
      </c>
      <c r="J1036" t="s">
        <v>383</v>
      </c>
      <c r="K1036" t="s">
        <v>388</v>
      </c>
      <c r="L1036" t="s">
        <v>44</v>
      </c>
      <c r="M1036" t="s">
        <v>385</v>
      </c>
      <c r="N1036" t="s">
        <v>907</v>
      </c>
      <c r="O1036" t="s">
        <v>990</v>
      </c>
      <c r="P1036" t="s">
        <v>60</v>
      </c>
    </row>
    <row r="1037" spans="1:17">
      <c r="A1037" t="s">
        <v>6240</v>
      </c>
      <c r="B1037" t="s">
        <v>6234</v>
      </c>
      <c r="C1037" t="s">
        <v>912</v>
      </c>
      <c r="D1037">
        <v>61</v>
      </c>
      <c r="E1037" t="s">
        <v>6218</v>
      </c>
      <c r="F1037" t="s">
        <v>60</v>
      </c>
      <c r="G1037" t="s">
        <v>1265</v>
      </c>
      <c r="H1037" t="s">
        <v>324</v>
      </c>
      <c r="I1037" t="s">
        <v>390</v>
      </c>
      <c r="J1037" t="s">
        <v>383</v>
      </c>
      <c r="K1037" t="s">
        <v>388</v>
      </c>
      <c r="L1037" t="s">
        <v>44</v>
      </c>
      <c r="M1037" t="s">
        <v>385</v>
      </c>
      <c r="N1037" t="s">
        <v>907</v>
      </c>
      <c r="O1037" t="s">
        <v>990</v>
      </c>
      <c r="P1037" t="s">
        <v>60</v>
      </c>
    </row>
    <row r="1038" spans="1:17">
      <c r="A1038" t="s">
        <v>6225</v>
      </c>
      <c r="B1038" t="s">
        <v>6226</v>
      </c>
      <c r="C1038" t="s">
        <v>956</v>
      </c>
      <c r="D1038">
        <v>55</v>
      </c>
      <c r="E1038" t="s">
        <v>6218</v>
      </c>
      <c r="F1038" t="s">
        <v>71</v>
      </c>
      <c r="G1038" t="s">
        <v>1265</v>
      </c>
      <c r="H1038" t="s">
        <v>324</v>
      </c>
      <c r="I1038" t="s">
        <v>390</v>
      </c>
      <c r="J1038" t="s">
        <v>383</v>
      </c>
      <c r="K1038" t="s">
        <v>388</v>
      </c>
      <c r="L1038" t="s">
        <v>44</v>
      </c>
      <c r="M1038" t="s">
        <v>385</v>
      </c>
      <c r="N1038" t="s">
        <v>907</v>
      </c>
      <c r="O1038" t="s">
        <v>932</v>
      </c>
      <c r="P1038" t="s">
        <v>71</v>
      </c>
    </row>
    <row r="1039" spans="1:17">
      <c r="A1039" t="s">
        <v>6227</v>
      </c>
      <c r="B1039" t="s">
        <v>6226</v>
      </c>
      <c r="C1039" t="s">
        <v>915</v>
      </c>
      <c r="D1039">
        <v>56</v>
      </c>
      <c r="E1039" t="s">
        <v>6218</v>
      </c>
      <c r="F1039" t="s">
        <v>71</v>
      </c>
      <c r="G1039" t="s">
        <v>1265</v>
      </c>
      <c r="H1039" t="s">
        <v>324</v>
      </c>
      <c r="I1039" t="s">
        <v>390</v>
      </c>
      <c r="J1039" t="s">
        <v>383</v>
      </c>
      <c r="K1039" t="s">
        <v>388</v>
      </c>
      <c r="L1039" t="s">
        <v>44</v>
      </c>
      <c r="M1039" t="s">
        <v>385</v>
      </c>
      <c r="N1039" t="s">
        <v>907</v>
      </c>
      <c r="O1039" t="s">
        <v>932</v>
      </c>
      <c r="P1039" t="s">
        <v>71</v>
      </c>
    </row>
    <row r="1040" spans="1:17">
      <c r="A1040" t="s">
        <v>6228</v>
      </c>
      <c r="B1040" t="s">
        <v>6226</v>
      </c>
      <c r="C1040" t="s">
        <v>904</v>
      </c>
      <c r="D1040">
        <v>57</v>
      </c>
      <c r="E1040" t="s">
        <v>6218</v>
      </c>
      <c r="F1040" t="s">
        <v>71</v>
      </c>
      <c r="G1040" t="s">
        <v>1265</v>
      </c>
      <c r="H1040" t="s">
        <v>324</v>
      </c>
      <c r="I1040" t="s">
        <v>390</v>
      </c>
      <c r="J1040" t="s">
        <v>383</v>
      </c>
      <c r="K1040" t="s">
        <v>388</v>
      </c>
      <c r="L1040" t="s">
        <v>44</v>
      </c>
      <c r="M1040" t="s">
        <v>385</v>
      </c>
      <c r="N1040" t="s">
        <v>907</v>
      </c>
      <c r="O1040" t="s">
        <v>932</v>
      </c>
      <c r="P1040" t="s">
        <v>71</v>
      </c>
    </row>
    <row r="1041" spans="1:16">
      <c r="A1041" t="s">
        <v>6229</v>
      </c>
      <c r="B1041" t="s">
        <v>6226</v>
      </c>
      <c r="C1041" t="s">
        <v>920</v>
      </c>
      <c r="D1041">
        <v>58</v>
      </c>
      <c r="E1041" t="s">
        <v>6218</v>
      </c>
      <c r="F1041" t="s">
        <v>71</v>
      </c>
      <c r="G1041" t="s">
        <v>1265</v>
      </c>
      <c r="H1041" t="s">
        <v>324</v>
      </c>
      <c r="I1041" t="s">
        <v>390</v>
      </c>
      <c r="J1041" t="s">
        <v>383</v>
      </c>
      <c r="K1041" t="s">
        <v>388</v>
      </c>
      <c r="L1041" t="s">
        <v>44</v>
      </c>
      <c r="M1041" t="s">
        <v>385</v>
      </c>
      <c r="N1041" t="s">
        <v>907</v>
      </c>
      <c r="O1041" t="s">
        <v>932</v>
      </c>
      <c r="P1041" t="s">
        <v>71</v>
      </c>
    </row>
    <row r="1042" spans="1:16">
      <c r="A1042" t="s">
        <v>6230</v>
      </c>
      <c r="B1042" t="s">
        <v>6226</v>
      </c>
      <c r="C1042" t="s">
        <v>910</v>
      </c>
      <c r="D1042">
        <v>59</v>
      </c>
      <c r="E1042" t="s">
        <v>6218</v>
      </c>
      <c r="F1042" t="s">
        <v>71</v>
      </c>
      <c r="G1042" t="s">
        <v>1265</v>
      </c>
      <c r="H1042" t="s">
        <v>324</v>
      </c>
      <c r="I1042" t="s">
        <v>390</v>
      </c>
      <c r="J1042" t="s">
        <v>383</v>
      </c>
      <c r="K1042" t="s">
        <v>388</v>
      </c>
      <c r="L1042" t="s">
        <v>44</v>
      </c>
      <c r="M1042" t="s">
        <v>385</v>
      </c>
      <c r="N1042" t="s">
        <v>907</v>
      </c>
      <c r="O1042" t="s">
        <v>932</v>
      </c>
      <c r="P1042" t="s">
        <v>71</v>
      </c>
    </row>
    <row r="1043" spans="1:16">
      <c r="A1043" t="s">
        <v>6231</v>
      </c>
      <c r="B1043" t="s">
        <v>6226</v>
      </c>
      <c r="C1043" t="s">
        <v>922</v>
      </c>
      <c r="D1043">
        <v>60</v>
      </c>
      <c r="E1043" t="s">
        <v>6218</v>
      </c>
      <c r="F1043" t="s">
        <v>71</v>
      </c>
      <c r="G1043" t="s">
        <v>1265</v>
      </c>
      <c r="H1043" t="s">
        <v>324</v>
      </c>
      <c r="I1043" t="s">
        <v>390</v>
      </c>
      <c r="J1043" t="s">
        <v>383</v>
      </c>
      <c r="K1043" t="s">
        <v>388</v>
      </c>
      <c r="L1043" t="s">
        <v>44</v>
      </c>
      <c r="M1043" t="s">
        <v>385</v>
      </c>
      <c r="N1043" t="s">
        <v>907</v>
      </c>
      <c r="O1043" t="s">
        <v>932</v>
      </c>
      <c r="P1043" t="s">
        <v>71</v>
      </c>
    </row>
    <row r="1044" spans="1:16">
      <c r="A1044" t="s">
        <v>6232</v>
      </c>
      <c r="B1044" t="s">
        <v>6226</v>
      </c>
      <c r="C1044" t="s">
        <v>912</v>
      </c>
      <c r="D1044">
        <v>61</v>
      </c>
      <c r="E1044" t="s">
        <v>6218</v>
      </c>
      <c r="F1044" t="s">
        <v>71</v>
      </c>
      <c r="G1044" t="s">
        <v>1265</v>
      </c>
      <c r="H1044" t="s">
        <v>324</v>
      </c>
      <c r="I1044" t="s">
        <v>390</v>
      </c>
      <c r="J1044" t="s">
        <v>383</v>
      </c>
      <c r="K1044" t="s">
        <v>388</v>
      </c>
      <c r="L1044" t="s">
        <v>44</v>
      </c>
      <c r="M1044" t="s">
        <v>385</v>
      </c>
      <c r="N1044" t="s">
        <v>907</v>
      </c>
      <c r="O1044" t="s">
        <v>932</v>
      </c>
      <c r="P1044" t="s">
        <v>71</v>
      </c>
    </row>
    <row r="1045" spans="1:16">
      <c r="A1045" t="s">
        <v>6216</v>
      </c>
      <c r="B1045" t="s">
        <v>6217</v>
      </c>
      <c r="C1045" t="s">
        <v>956</v>
      </c>
      <c r="D1045">
        <v>55</v>
      </c>
      <c r="E1045" t="s">
        <v>6218</v>
      </c>
      <c r="F1045" t="s">
        <v>53</v>
      </c>
      <c r="G1045" t="s">
        <v>1265</v>
      </c>
      <c r="H1045" t="s">
        <v>324</v>
      </c>
      <c r="I1045" t="s">
        <v>390</v>
      </c>
      <c r="J1045" t="s">
        <v>383</v>
      </c>
      <c r="K1045" t="s">
        <v>388</v>
      </c>
      <c r="L1045" t="s">
        <v>44</v>
      </c>
      <c r="M1045" t="s">
        <v>385</v>
      </c>
      <c r="N1045" t="s">
        <v>907</v>
      </c>
      <c r="O1045" t="s">
        <v>928</v>
      </c>
      <c r="P1045" t="s">
        <v>53</v>
      </c>
    </row>
    <row r="1046" spans="1:16">
      <c r="A1046" t="s">
        <v>6219</v>
      </c>
      <c r="B1046" t="s">
        <v>6217</v>
      </c>
      <c r="C1046" t="s">
        <v>915</v>
      </c>
      <c r="D1046">
        <v>56</v>
      </c>
      <c r="E1046" t="s">
        <v>6218</v>
      </c>
      <c r="F1046" t="s">
        <v>53</v>
      </c>
      <c r="G1046" t="s">
        <v>1265</v>
      </c>
      <c r="H1046" t="s">
        <v>324</v>
      </c>
      <c r="I1046" t="s">
        <v>390</v>
      </c>
      <c r="J1046" t="s">
        <v>383</v>
      </c>
      <c r="K1046" t="s">
        <v>388</v>
      </c>
      <c r="L1046" t="s">
        <v>44</v>
      </c>
      <c r="M1046" t="s">
        <v>385</v>
      </c>
      <c r="N1046" t="s">
        <v>907</v>
      </c>
      <c r="O1046" t="s">
        <v>928</v>
      </c>
      <c r="P1046" t="s">
        <v>53</v>
      </c>
    </row>
    <row r="1047" spans="1:16">
      <c r="A1047" t="s">
        <v>6220</v>
      </c>
      <c r="B1047" t="s">
        <v>6217</v>
      </c>
      <c r="C1047" t="s">
        <v>904</v>
      </c>
      <c r="D1047">
        <v>57</v>
      </c>
      <c r="E1047" t="s">
        <v>6218</v>
      </c>
      <c r="F1047" t="s">
        <v>53</v>
      </c>
      <c r="G1047" t="s">
        <v>1265</v>
      </c>
      <c r="H1047" t="s">
        <v>324</v>
      </c>
      <c r="I1047" t="s">
        <v>390</v>
      </c>
      <c r="J1047" t="s">
        <v>383</v>
      </c>
      <c r="K1047" t="s">
        <v>388</v>
      </c>
      <c r="L1047" t="s">
        <v>44</v>
      </c>
      <c r="M1047" t="s">
        <v>385</v>
      </c>
      <c r="N1047" t="s">
        <v>907</v>
      </c>
      <c r="O1047" t="s">
        <v>928</v>
      </c>
      <c r="P1047" t="s">
        <v>53</v>
      </c>
    </row>
    <row r="1048" spans="1:16">
      <c r="A1048" t="s">
        <v>6221</v>
      </c>
      <c r="B1048" t="s">
        <v>6217</v>
      </c>
      <c r="C1048" t="s">
        <v>920</v>
      </c>
      <c r="D1048">
        <v>58</v>
      </c>
      <c r="E1048" t="s">
        <v>6218</v>
      </c>
      <c r="F1048" t="s">
        <v>53</v>
      </c>
      <c r="G1048" t="s">
        <v>1265</v>
      </c>
      <c r="H1048" t="s">
        <v>324</v>
      </c>
      <c r="I1048" t="s">
        <v>390</v>
      </c>
      <c r="J1048" t="s">
        <v>383</v>
      </c>
      <c r="K1048" t="s">
        <v>388</v>
      </c>
      <c r="L1048" t="s">
        <v>44</v>
      </c>
      <c r="M1048" t="s">
        <v>385</v>
      </c>
      <c r="N1048" t="s">
        <v>907</v>
      </c>
      <c r="O1048" t="s">
        <v>928</v>
      </c>
      <c r="P1048" t="s">
        <v>53</v>
      </c>
    </row>
    <row r="1049" spans="1:16">
      <c r="A1049" t="s">
        <v>6222</v>
      </c>
      <c r="B1049" t="s">
        <v>6217</v>
      </c>
      <c r="C1049" t="s">
        <v>910</v>
      </c>
      <c r="D1049">
        <v>59</v>
      </c>
      <c r="E1049" t="s">
        <v>6218</v>
      </c>
      <c r="F1049" t="s">
        <v>53</v>
      </c>
      <c r="G1049" t="s">
        <v>1265</v>
      </c>
      <c r="H1049" t="s">
        <v>324</v>
      </c>
      <c r="I1049" t="s">
        <v>390</v>
      </c>
      <c r="J1049" t="s">
        <v>383</v>
      </c>
      <c r="K1049" t="s">
        <v>388</v>
      </c>
      <c r="L1049" t="s">
        <v>44</v>
      </c>
      <c r="M1049" t="s">
        <v>385</v>
      </c>
      <c r="N1049" t="s">
        <v>907</v>
      </c>
      <c r="O1049" t="s">
        <v>928</v>
      </c>
      <c r="P1049" t="s">
        <v>53</v>
      </c>
    </row>
    <row r="1050" spans="1:16">
      <c r="A1050" t="s">
        <v>6223</v>
      </c>
      <c r="B1050" t="s">
        <v>6217</v>
      </c>
      <c r="C1050" t="s">
        <v>922</v>
      </c>
      <c r="D1050">
        <v>60</v>
      </c>
      <c r="E1050" t="s">
        <v>6218</v>
      </c>
      <c r="F1050" t="s">
        <v>53</v>
      </c>
      <c r="G1050" t="s">
        <v>1265</v>
      </c>
      <c r="H1050" t="s">
        <v>324</v>
      </c>
      <c r="I1050" t="s">
        <v>390</v>
      </c>
      <c r="J1050" t="s">
        <v>383</v>
      </c>
      <c r="K1050" t="s">
        <v>388</v>
      </c>
      <c r="L1050" t="s">
        <v>44</v>
      </c>
      <c r="M1050" t="s">
        <v>385</v>
      </c>
      <c r="N1050" t="s">
        <v>907</v>
      </c>
      <c r="O1050" t="s">
        <v>928</v>
      </c>
      <c r="P1050" t="s">
        <v>53</v>
      </c>
    </row>
    <row r="1051" spans="1:16">
      <c r="A1051" t="s">
        <v>6224</v>
      </c>
      <c r="B1051" t="s">
        <v>6217</v>
      </c>
      <c r="C1051" t="s">
        <v>912</v>
      </c>
      <c r="D1051">
        <v>61</v>
      </c>
      <c r="E1051" t="s">
        <v>6218</v>
      </c>
      <c r="F1051" t="s">
        <v>53</v>
      </c>
      <c r="G1051" t="s">
        <v>1265</v>
      </c>
      <c r="H1051" t="s">
        <v>324</v>
      </c>
      <c r="I1051" t="s">
        <v>390</v>
      </c>
      <c r="J1051" t="s">
        <v>383</v>
      </c>
      <c r="K1051" t="s">
        <v>388</v>
      </c>
      <c r="L1051" t="s">
        <v>44</v>
      </c>
      <c r="M1051" t="s">
        <v>385</v>
      </c>
      <c r="N1051" t="s">
        <v>907</v>
      </c>
      <c r="O1051" t="s">
        <v>928</v>
      </c>
      <c r="P1051" t="s">
        <v>53</v>
      </c>
    </row>
    <row r="1052" spans="1:16">
      <c r="A1052" t="s">
        <v>4866</v>
      </c>
      <c r="B1052" t="s">
        <v>4867</v>
      </c>
      <c r="C1052" t="s">
        <v>920</v>
      </c>
      <c r="D1052">
        <v>58</v>
      </c>
      <c r="E1052" t="s">
        <v>4868</v>
      </c>
      <c r="F1052" t="s">
        <v>199</v>
      </c>
      <c r="G1052" t="s">
        <v>1265</v>
      </c>
      <c r="H1052" t="s">
        <v>320</v>
      </c>
      <c r="I1052" t="s">
        <v>390</v>
      </c>
      <c r="J1052" t="s">
        <v>383</v>
      </c>
      <c r="K1052" t="s">
        <v>388</v>
      </c>
      <c r="L1052" t="s">
        <v>44</v>
      </c>
      <c r="M1052" t="s">
        <v>385</v>
      </c>
      <c r="N1052" t="s">
        <v>907</v>
      </c>
      <c r="O1052" t="s">
        <v>1300</v>
      </c>
      <c r="P1052" t="s">
        <v>199</v>
      </c>
    </row>
    <row r="1053" spans="1:16">
      <c r="A1053" t="s">
        <v>4869</v>
      </c>
      <c r="B1053" t="s">
        <v>4867</v>
      </c>
      <c r="C1053" t="s">
        <v>904</v>
      </c>
      <c r="D1053">
        <v>57</v>
      </c>
      <c r="E1053" t="s">
        <v>4868</v>
      </c>
      <c r="F1053" t="s">
        <v>199</v>
      </c>
      <c r="G1053" t="s">
        <v>1265</v>
      </c>
      <c r="H1053" t="s">
        <v>320</v>
      </c>
      <c r="I1053" t="s">
        <v>390</v>
      </c>
      <c r="J1053" t="s">
        <v>383</v>
      </c>
      <c r="K1053" t="s">
        <v>388</v>
      </c>
      <c r="L1053" t="s">
        <v>44</v>
      </c>
      <c r="M1053" t="s">
        <v>385</v>
      </c>
      <c r="N1053" t="s">
        <v>907</v>
      </c>
      <c r="O1053" t="s">
        <v>1300</v>
      </c>
      <c r="P1053" t="s">
        <v>199</v>
      </c>
    </row>
    <row r="1054" spans="1:16">
      <c r="A1054" t="s">
        <v>4870</v>
      </c>
      <c r="B1054" t="s">
        <v>4867</v>
      </c>
      <c r="C1054" t="s">
        <v>910</v>
      </c>
      <c r="D1054">
        <v>59</v>
      </c>
      <c r="E1054" t="s">
        <v>4868</v>
      </c>
      <c r="F1054" t="s">
        <v>199</v>
      </c>
      <c r="G1054" t="s">
        <v>1265</v>
      </c>
      <c r="H1054" t="s">
        <v>320</v>
      </c>
      <c r="I1054" t="s">
        <v>390</v>
      </c>
      <c r="J1054" t="s">
        <v>383</v>
      </c>
      <c r="K1054" t="s">
        <v>388</v>
      </c>
      <c r="L1054" t="s">
        <v>44</v>
      </c>
      <c r="M1054" t="s">
        <v>385</v>
      </c>
      <c r="N1054" t="s">
        <v>907</v>
      </c>
      <c r="O1054" t="s">
        <v>1300</v>
      </c>
      <c r="P1054" t="s">
        <v>199</v>
      </c>
    </row>
    <row r="1055" spans="1:16">
      <c r="A1055" t="s">
        <v>4871</v>
      </c>
      <c r="B1055" t="s">
        <v>4867</v>
      </c>
      <c r="C1055" t="s">
        <v>922</v>
      </c>
      <c r="D1055">
        <v>60</v>
      </c>
      <c r="E1055" t="s">
        <v>4868</v>
      </c>
      <c r="F1055" t="s">
        <v>199</v>
      </c>
      <c r="G1055" t="s">
        <v>1265</v>
      </c>
      <c r="H1055" t="s">
        <v>320</v>
      </c>
      <c r="I1055" t="s">
        <v>390</v>
      </c>
      <c r="J1055" t="s">
        <v>383</v>
      </c>
      <c r="K1055" t="s">
        <v>388</v>
      </c>
      <c r="L1055" t="s">
        <v>44</v>
      </c>
      <c r="M1055" t="s">
        <v>385</v>
      </c>
      <c r="N1055" t="s">
        <v>907</v>
      </c>
      <c r="O1055" t="s">
        <v>1300</v>
      </c>
      <c r="P1055" t="s">
        <v>199</v>
      </c>
    </row>
    <row r="1056" spans="1:16">
      <c r="A1056" t="s">
        <v>4872</v>
      </c>
      <c r="B1056" t="s">
        <v>4867</v>
      </c>
      <c r="C1056" t="s">
        <v>912</v>
      </c>
      <c r="D1056">
        <v>61</v>
      </c>
      <c r="E1056" t="s">
        <v>4868</v>
      </c>
      <c r="F1056" t="s">
        <v>199</v>
      </c>
      <c r="G1056" t="s">
        <v>1265</v>
      </c>
      <c r="H1056" t="s">
        <v>320</v>
      </c>
      <c r="I1056" t="s">
        <v>390</v>
      </c>
      <c r="J1056" t="s">
        <v>383</v>
      </c>
      <c r="K1056" t="s">
        <v>388</v>
      </c>
      <c r="L1056" t="s">
        <v>44</v>
      </c>
      <c r="M1056" t="s">
        <v>385</v>
      </c>
      <c r="N1056" t="s">
        <v>907</v>
      </c>
      <c r="O1056" t="s">
        <v>1300</v>
      </c>
      <c r="P1056" t="s">
        <v>199</v>
      </c>
    </row>
    <row r="1057" spans="1:16">
      <c r="A1057" t="s">
        <v>4873</v>
      </c>
      <c r="B1057" t="s">
        <v>4874</v>
      </c>
      <c r="C1057" t="s">
        <v>920</v>
      </c>
      <c r="D1057">
        <v>58</v>
      </c>
      <c r="E1057" t="s">
        <v>4875</v>
      </c>
      <c r="F1057" t="s">
        <v>83</v>
      </c>
      <c r="G1057" t="s">
        <v>1265</v>
      </c>
      <c r="H1057" t="s">
        <v>324</v>
      </c>
      <c r="I1057" t="s">
        <v>382</v>
      </c>
      <c r="J1057" t="s">
        <v>383</v>
      </c>
      <c r="K1057" t="s">
        <v>388</v>
      </c>
      <c r="L1057" t="s">
        <v>44</v>
      </c>
      <c r="M1057" t="s">
        <v>385</v>
      </c>
      <c r="N1057" t="s">
        <v>907</v>
      </c>
      <c r="O1057" t="s">
        <v>917</v>
      </c>
      <c r="P1057" t="s">
        <v>83</v>
      </c>
    </row>
    <row r="1058" spans="1:16">
      <c r="A1058" t="s">
        <v>4876</v>
      </c>
      <c r="B1058" t="s">
        <v>4877</v>
      </c>
      <c r="C1058" t="s">
        <v>920</v>
      </c>
      <c r="D1058">
        <v>58</v>
      </c>
      <c r="E1058" t="s">
        <v>4878</v>
      </c>
      <c r="F1058" t="s">
        <v>83</v>
      </c>
      <c r="G1058" t="s">
        <v>4879</v>
      </c>
      <c r="H1058" t="s">
        <v>320</v>
      </c>
      <c r="I1058" t="s">
        <v>382</v>
      </c>
      <c r="J1058" t="s">
        <v>383</v>
      </c>
      <c r="K1058" t="s">
        <v>388</v>
      </c>
      <c r="L1058" t="s">
        <v>44</v>
      </c>
      <c r="M1058" t="s">
        <v>385</v>
      </c>
      <c r="N1058" t="s">
        <v>907</v>
      </c>
      <c r="O1058" t="s">
        <v>917</v>
      </c>
      <c r="P1058" t="s">
        <v>83</v>
      </c>
    </row>
    <row r="1059" spans="1:16">
      <c r="A1059" t="s">
        <v>4880</v>
      </c>
      <c r="B1059" t="s">
        <v>4877</v>
      </c>
      <c r="C1059" t="s">
        <v>956</v>
      </c>
      <c r="D1059">
        <v>55</v>
      </c>
      <c r="E1059" t="s">
        <v>4878</v>
      </c>
      <c r="F1059" t="s">
        <v>83</v>
      </c>
      <c r="G1059" t="s">
        <v>4879</v>
      </c>
      <c r="H1059" t="s">
        <v>320</v>
      </c>
      <c r="I1059" t="s">
        <v>382</v>
      </c>
      <c r="J1059" t="s">
        <v>383</v>
      </c>
      <c r="K1059" t="s">
        <v>388</v>
      </c>
      <c r="L1059" t="s">
        <v>44</v>
      </c>
      <c r="M1059" t="s">
        <v>385</v>
      </c>
      <c r="N1059" t="s">
        <v>907</v>
      </c>
      <c r="O1059" t="s">
        <v>917</v>
      </c>
      <c r="P1059" t="s">
        <v>83</v>
      </c>
    </row>
    <row r="1060" spans="1:16">
      <c r="A1060" t="s">
        <v>4881</v>
      </c>
      <c r="B1060" t="s">
        <v>4877</v>
      </c>
      <c r="C1060" t="s">
        <v>915</v>
      </c>
      <c r="D1060">
        <v>56</v>
      </c>
      <c r="E1060" t="s">
        <v>4878</v>
      </c>
      <c r="F1060" t="s">
        <v>83</v>
      </c>
      <c r="G1060" t="s">
        <v>4879</v>
      </c>
      <c r="H1060" t="s">
        <v>320</v>
      </c>
      <c r="I1060" t="s">
        <v>382</v>
      </c>
      <c r="J1060" t="s">
        <v>383</v>
      </c>
      <c r="K1060" t="s">
        <v>388</v>
      </c>
      <c r="L1060" t="s">
        <v>44</v>
      </c>
      <c r="M1060" t="s">
        <v>385</v>
      </c>
      <c r="N1060" t="s">
        <v>907</v>
      </c>
      <c r="O1060" t="s">
        <v>917</v>
      </c>
      <c r="P1060" t="s">
        <v>83</v>
      </c>
    </row>
    <row r="1061" spans="1:16">
      <c r="A1061" t="s">
        <v>4882</v>
      </c>
      <c r="B1061" t="s">
        <v>4877</v>
      </c>
      <c r="C1061" t="s">
        <v>904</v>
      </c>
      <c r="D1061">
        <v>57</v>
      </c>
      <c r="E1061" t="s">
        <v>4878</v>
      </c>
      <c r="F1061" t="s">
        <v>83</v>
      </c>
      <c r="G1061" t="s">
        <v>4879</v>
      </c>
      <c r="H1061" t="s">
        <v>320</v>
      </c>
      <c r="I1061" t="s">
        <v>382</v>
      </c>
      <c r="J1061" t="s">
        <v>383</v>
      </c>
      <c r="K1061" t="s">
        <v>388</v>
      </c>
      <c r="L1061" t="s">
        <v>44</v>
      </c>
      <c r="M1061" t="s">
        <v>385</v>
      </c>
      <c r="N1061" t="s">
        <v>907</v>
      </c>
      <c r="O1061" t="s">
        <v>917</v>
      </c>
      <c r="P1061" t="s">
        <v>83</v>
      </c>
    </row>
    <row r="1062" spans="1:16">
      <c r="A1062" t="s">
        <v>4883</v>
      </c>
      <c r="B1062" t="s">
        <v>4877</v>
      </c>
      <c r="C1062" t="s">
        <v>910</v>
      </c>
      <c r="D1062">
        <v>59</v>
      </c>
      <c r="E1062" t="s">
        <v>4878</v>
      </c>
      <c r="F1062" t="s">
        <v>83</v>
      </c>
      <c r="G1062" t="s">
        <v>4879</v>
      </c>
      <c r="H1062" t="s">
        <v>320</v>
      </c>
      <c r="I1062" t="s">
        <v>382</v>
      </c>
      <c r="J1062" t="s">
        <v>383</v>
      </c>
      <c r="K1062" t="s">
        <v>388</v>
      </c>
      <c r="L1062" t="s">
        <v>44</v>
      </c>
      <c r="M1062" t="s">
        <v>385</v>
      </c>
      <c r="N1062" t="s">
        <v>907</v>
      </c>
      <c r="O1062" t="s">
        <v>917</v>
      </c>
      <c r="P1062" t="s">
        <v>83</v>
      </c>
    </row>
    <row r="1063" spans="1:16">
      <c r="A1063" t="s">
        <v>4884</v>
      </c>
      <c r="B1063" t="s">
        <v>4877</v>
      </c>
      <c r="C1063" t="s">
        <v>922</v>
      </c>
      <c r="D1063">
        <v>60</v>
      </c>
      <c r="E1063" t="s">
        <v>4878</v>
      </c>
      <c r="F1063" t="s">
        <v>83</v>
      </c>
      <c r="G1063" t="s">
        <v>4879</v>
      </c>
      <c r="H1063" t="s">
        <v>320</v>
      </c>
      <c r="I1063" t="s">
        <v>382</v>
      </c>
      <c r="J1063" t="s">
        <v>383</v>
      </c>
      <c r="K1063" t="s">
        <v>388</v>
      </c>
      <c r="L1063" t="s">
        <v>44</v>
      </c>
      <c r="M1063" t="s">
        <v>385</v>
      </c>
      <c r="N1063" t="s">
        <v>907</v>
      </c>
      <c r="O1063" t="s">
        <v>917</v>
      </c>
      <c r="P1063" t="s">
        <v>83</v>
      </c>
    </row>
    <row r="1064" spans="1:16">
      <c r="A1064" t="s">
        <v>4885</v>
      </c>
      <c r="B1064" t="s">
        <v>4877</v>
      </c>
      <c r="C1064" t="s">
        <v>912</v>
      </c>
      <c r="D1064">
        <v>61</v>
      </c>
      <c r="E1064" t="s">
        <v>4878</v>
      </c>
      <c r="F1064" t="s">
        <v>83</v>
      </c>
      <c r="G1064" t="s">
        <v>4879</v>
      </c>
      <c r="H1064" t="s">
        <v>320</v>
      </c>
      <c r="I1064" t="s">
        <v>382</v>
      </c>
      <c r="J1064" t="s">
        <v>383</v>
      </c>
      <c r="K1064" t="s">
        <v>388</v>
      </c>
      <c r="L1064" t="s">
        <v>44</v>
      </c>
      <c r="M1064" t="s">
        <v>385</v>
      </c>
      <c r="N1064" t="s">
        <v>907</v>
      </c>
      <c r="O1064" t="s">
        <v>917</v>
      </c>
      <c r="P1064" t="s">
        <v>83</v>
      </c>
    </row>
    <row r="1065" spans="1:16">
      <c r="A1065" t="s">
        <v>6500</v>
      </c>
      <c r="B1065" t="s">
        <v>6501</v>
      </c>
      <c r="C1065" t="s">
        <v>904</v>
      </c>
      <c r="D1065">
        <v>57</v>
      </c>
      <c r="E1065" t="s">
        <v>6502</v>
      </c>
      <c r="F1065" t="s">
        <v>91</v>
      </c>
      <c r="G1065" t="s">
        <v>6503</v>
      </c>
      <c r="H1065" t="s">
        <v>318</v>
      </c>
      <c r="I1065" t="s">
        <v>390</v>
      </c>
      <c r="J1065" t="s">
        <v>383</v>
      </c>
      <c r="K1065" t="s">
        <v>388</v>
      </c>
      <c r="L1065" t="s">
        <v>43</v>
      </c>
      <c r="M1065" t="s">
        <v>385</v>
      </c>
      <c r="N1065" t="s">
        <v>907</v>
      </c>
      <c r="O1065" t="s">
        <v>932</v>
      </c>
      <c r="P1065" t="s">
        <v>91</v>
      </c>
    </row>
    <row r="1066" spans="1:16">
      <c r="A1066" t="s">
        <v>6504</v>
      </c>
      <c r="B1066" t="s">
        <v>6501</v>
      </c>
      <c r="C1066" t="s">
        <v>910</v>
      </c>
      <c r="D1066">
        <v>59</v>
      </c>
      <c r="E1066" t="s">
        <v>6502</v>
      </c>
      <c r="F1066" t="s">
        <v>91</v>
      </c>
      <c r="G1066" t="s">
        <v>6503</v>
      </c>
      <c r="H1066" t="s">
        <v>318</v>
      </c>
      <c r="I1066" t="s">
        <v>390</v>
      </c>
      <c r="J1066" t="s">
        <v>383</v>
      </c>
      <c r="K1066" t="s">
        <v>388</v>
      </c>
      <c r="L1066" t="s">
        <v>43</v>
      </c>
      <c r="M1066" t="s">
        <v>385</v>
      </c>
      <c r="N1066" t="s">
        <v>907</v>
      </c>
      <c r="O1066" t="s">
        <v>932</v>
      </c>
      <c r="P1066" t="s">
        <v>91</v>
      </c>
    </row>
    <row r="1067" spans="1:16">
      <c r="A1067" t="s">
        <v>6505</v>
      </c>
      <c r="B1067" t="s">
        <v>6501</v>
      </c>
      <c r="C1067" t="s">
        <v>912</v>
      </c>
      <c r="D1067">
        <v>61</v>
      </c>
      <c r="E1067" t="s">
        <v>6502</v>
      </c>
      <c r="F1067" t="s">
        <v>91</v>
      </c>
      <c r="G1067" t="s">
        <v>6503</v>
      </c>
      <c r="H1067" t="s">
        <v>318</v>
      </c>
      <c r="I1067" t="s">
        <v>390</v>
      </c>
      <c r="J1067" t="s">
        <v>383</v>
      </c>
      <c r="K1067" t="s">
        <v>388</v>
      </c>
      <c r="L1067" t="s">
        <v>43</v>
      </c>
      <c r="M1067" t="s">
        <v>385</v>
      </c>
      <c r="N1067" t="s">
        <v>907</v>
      </c>
      <c r="O1067" t="s">
        <v>932</v>
      </c>
      <c r="P1067" t="s">
        <v>91</v>
      </c>
    </row>
    <row r="1068" spans="1:16">
      <c r="A1068" t="s">
        <v>6506</v>
      </c>
      <c r="B1068" t="s">
        <v>6507</v>
      </c>
      <c r="C1068" t="s">
        <v>904</v>
      </c>
      <c r="D1068">
        <v>57</v>
      </c>
      <c r="E1068" t="s">
        <v>6502</v>
      </c>
      <c r="F1068" t="s">
        <v>83</v>
      </c>
      <c r="G1068" t="s">
        <v>6503</v>
      </c>
      <c r="H1068" t="s">
        <v>318</v>
      </c>
      <c r="I1068" t="s">
        <v>390</v>
      </c>
      <c r="J1068" t="s">
        <v>383</v>
      </c>
      <c r="K1068" t="s">
        <v>388</v>
      </c>
      <c r="L1068" t="s">
        <v>43</v>
      </c>
      <c r="M1068" t="s">
        <v>385</v>
      </c>
      <c r="N1068" t="s">
        <v>907</v>
      </c>
      <c r="O1068" t="s">
        <v>917</v>
      </c>
      <c r="P1068" t="s">
        <v>83</v>
      </c>
    </row>
    <row r="1069" spans="1:16">
      <c r="A1069" t="s">
        <v>6508</v>
      </c>
      <c r="B1069" t="s">
        <v>6507</v>
      </c>
      <c r="C1069" t="s">
        <v>910</v>
      </c>
      <c r="D1069">
        <v>59</v>
      </c>
      <c r="E1069" t="s">
        <v>6502</v>
      </c>
      <c r="F1069" t="s">
        <v>83</v>
      </c>
      <c r="G1069" t="s">
        <v>6503</v>
      </c>
      <c r="H1069" t="s">
        <v>318</v>
      </c>
      <c r="I1069" t="s">
        <v>390</v>
      </c>
      <c r="J1069" t="s">
        <v>383</v>
      </c>
      <c r="K1069" t="s">
        <v>388</v>
      </c>
      <c r="L1069" t="s">
        <v>43</v>
      </c>
      <c r="M1069" t="s">
        <v>385</v>
      </c>
      <c r="N1069" t="s">
        <v>907</v>
      </c>
      <c r="O1069" t="s">
        <v>917</v>
      </c>
      <c r="P1069" t="s">
        <v>83</v>
      </c>
    </row>
    <row r="1070" spans="1:16">
      <c r="A1070" t="s">
        <v>6509</v>
      </c>
      <c r="B1070" t="s">
        <v>6507</v>
      </c>
      <c r="C1070" t="s">
        <v>912</v>
      </c>
      <c r="D1070">
        <v>61</v>
      </c>
      <c r="E1070" t="s">
        <v>6502</v>
      </c>
      <c r="F1070" t="s">
        <v>83</v>
      </c>
      <c r="G1070" t="s">
        <v>6503</v>
      </c>
      <c r="H1070" t="s">
        <v>318</v>
      </c>
      <c r="I1070" t="s">
        <v>390</v>
      </c>
      <c r="J1070" t="s">
        <v>383</v>
      </c>
      <c r="K1070" t="s">
        <v>388</v>
      </c>
      <c r="L1070" t="s">
        <v>43</v>
      </c>
      <c r="M1070" t="s">
        <v>385</v>
      </c>
      <c r="N1070" t="s">
        <v>907</v>
      </c>
      <c r="O1070" t="s">
        <v>917</v>
      </c>
      <c r="P1070" t="s">
        <v>83</v>
      </c>
    </row>
    <row r="1071" spans="1:16">
      <c r="A1071" t="s">
        <v>6137</v>
      </c>
      <c r="B1071" t="s">
        <v>6138</v>
      </c>
      <c r="C1071" t="s">
        <v>910</v>
      </c>
      <c r="D1071">
        <v>59</v>
      </c>
      <c r="E1071" t="s">
        <v>4888</v>
      </c>
      <c r="F1071" t="s">
        <v>86</v>
      </c>
      <c r="G1071" t="s">
        <v>1265</v>
      </c>
      <c r="H1071" t="s">
        <v>324</v>
      </c>
      <c r="I1071" t="s">
        <v>390</v>
      </c>
      <c r="J1071" t="s">
        <v>383</v>
      </c>
      <c r="K1071" t="s">
        <v>388</v>
      </c>
      <c r="L1071" t="s">
        <v>44</v>
      </c>
      <c r="M1071" t="s">
        <v>385</v>
      </c>
      <c r="N1071" t="s">
        <v>907</v>
      </c>
      <c r="O1071" t="s">
        <v>1033</v>
      </c>
      <c r="P1071" t="s">
        <v>86</v>
      </c>
    </row>
    <row r="1072" spans="1:16">
      <c r="A1072" t="s">
        <v>6139</v>
      </c>
      <c r="B1072" t="s">
        <v>6138</v>
      </c>
      <c r="C1072" t="s">
        <v>912</v>
      </c>
      <c r="D1072">
        <v>61</v>
      </c>
      <c r="E1072" t="s">
        <v>4888</v>
      </c>
      <c r="F1072" t="s">
        <v>86</v>
      </c>
      <c r="G1072" t="s">
        <v>1265</v>
      </c>
      <c r="H1072" t="s">
        <v>324</v>
      </c>
      <c r="I1072" t="s">
        <v>390</v>
      </c>
      <c r="J1072" t="s">
        <v>383</v>
      </c>
      <c r="K1072" t="s">
        <v>388</v>
      </c>
      <c r="L1072" t="s">
        <v>44</v>
      </c>
      <c r="M1072" t="s">
        <v>385</v>
      </c>
      <c r="N1072" t="s">
        <v>907</v>
      </c>
      <c r="O1072" t="s">
        <v>1033</v>
      </c>
      <c r="P1072" t="s">
        <v>86</v>
      </c>
    </row>
    <row r="1073" spans="1:17">
      <c r="A1073" t="s">
        <v>4886</v>
      </c>
      <c r="B1073" t="s">
        <v>4887</v>
      </c>
      <c r="C1073" t="s">
        <v>922</v>
      </c>
      <c r="D1073">
        <v>60</v>
      </c>
      <c r="E1073" t="s">
        <v>4888</v>
      </c>
      <c r="F1073" t="s">
        <v>71</v>
      </c>
      <c r="G1073" t="s">
        <v>1265</v>
      </c>
      <c r="H1073" t="s">
        <v>324</v>
      </c>
      <c r="I1073" t="s">
        <v>382</v>
      </c>
      <c r="J1073" t="s">
        <v>383</v>
      </c>
      <c r="K1073" t="s">
        <v>388</v>
      </c>
      <c r="L1073" t="s">
        <v>44</v>
      </c>
      <c r="M1073" t="s">
        <v>385</v>
      </c>
      <c r="N1073" t="s">
        <v>907</v>
      </c>
      <c r="O1073" t="s">
        <v>932</v>
      </c>
      <c r="P1073" t="s">
        <v>71</v>
      </c>
    </row>
    <row r="1074" spans="1:17">
      <c r="A1074" t="s">
        <v>4889</v>
      </c>
      <c r="B1074" t="s">
        <v>4887</v>
      </c>
      <c r="C1074" t="s">
        <v>904</v>
      </c>
      <c r="D1074">
        <v>57</v>
      </c>
      <c r="E1074" t="s">
        <v>4888</v>
      </c>
      <c r="F1074" t="s">
        <v>71</v>
      </c>
      <c r="G1074" t="s">
        <v>1265</v>
      </c>
      <c r="H1074" t="s">
        <v>324</v>
      </c>
      <c r="I1074" t="s">
        <v>382</v>
      </c>
      <c r="J1074" t="s">
        <v>383</v>
      </c>
      <c r="K1074" t="s">
        <v>388</v>
      </c>
      <c r="L1074" t="s">
        <v>44</v>
      </c>
      <c r="M1074" t="s">
        <v>385</v>
      </c>
      <c r="N1074" t="s">
        <v>907</v>
      </c>
      <c r="O1074" t="s">
        <v>932</v>
      </c>
      <c r="P1074" t="s">
        <v>71</v>
      </c>
    </row>
    <row r="1075" spans="1:17">
      <c r="A1075" t="s">
        <v>4890</v>
      </c>
      <c r="B1075" t="s">
        <v>4887</v>
      </c>
      <c r="C1075" t="s">
        <v>920</v>
      </c>
      <c r="D1075">
        <v>58</v>
      </c>
      <c r="E1075" t="s">
        <v>4888</v>
      </c>
      <c r="F1075" t="s">
        <v>71</v>
      </c>
      <c r="G1075" t="s">
        <v>1265</v>
      </c>
      <c r="H1075" t="s">
        <v>324</v>
      </c>
      <c r="I1075" t="s">
        <v>382</v>
      </c>
      <c r="J1075" t="s">
        <v>383</v>
      </c>
      <c r="K1075" t="s">
        <v>388</v>
      </c>
      <c r="L1075" t="s">
        <v>44</v>
      </c>
      <c r="M1075" t="s">
        <v>385</v>
      </c>
      <c r="N1075" t="s">
        <v>907</v>
      </c>
      <c r="O1075" t="s">
        <v>932</v>
      </c>
      <c r="P1075" t="s">
        <v>71</v>
      </c>
    </row>
    <row r="1076" spans="1:17">
      <c r="A1076" t="s">
        <v>4891</v>
      </c>
      <c r="B1076" t="s">
        <v>4887</v>
      </c>
      <c r="C1076" t="s">
        <v>910</v>
      </c>
      <c r="D1076">
        <v>59</v>
      </c>
      <c r="E1076" t="s">
        <v>4888</v>
      </c>
      <c r="F1076" t="s">
        <v>71</v>
      </c>
      <c r="G1076" t="s">
        <v>1265</v>
      </c>
      <c r="H1076" t="s">
        <v>324</v>
      </c>
      <c r="I1076" t="s">
        <v>382</v>
      </c>
      <c r="J1076" t="s">
        <v>383</v>
      </c>
      <c r="K1076" t="s">
        <v>388</v>
      </c>
      <c r="L1076" t="s">
        <v>44</v>
      </c>
      <c r="M1076" t="s">
        <v>385</v>
      </c>
      <c r="N1076" t="s">
        <v>907</v>
      </c>
      <c r="O1076" t="s">
        <v>932</v>
      </c>
      <c r="P1076" t="s">
        <v>71</v>
      </c>
    </row>
    <row r="1077" spans="1:17">
      <c r="A1077" t="s">
        <v>4892</v>
      </c>
      <c r="B1077" t="s">
        <v>4887</v>
      </c>
      <c r="C1077" t="s">
        <v>912</v>
      </c>
      <c r="D1077">
        <v>61</v>
      </c>
      <c r="E1077" t="s">
        <v>4888</v>
      </c>
      <c r="F1077" t="s">
        <v>71</v>
      </c>
      <c r="G1077" t="s">
        <v>1265</v>
      </c>
      <c r="H1077" t="s">
        <v>324</v>
      </c>
      <c r="I1077" t="s">
        <v>382</v>
      </c>
      <c r="J1077" t="s">
        <v>383</v>
      </c>
      <c r="K1077" t="s">
        <v>388</v>
      </c>
      <c r="L1077" t="s">
        <v>44</v>
      </c>
      <c r="M1077" t="s">
        <v>385</v>
      </c>
      <c r="N1077" t="s">
        <v>907</v>
      </c>
      <c r="O1077" t="s">
        <v>932</v>
      </c>
      <c r="P1077" t="s">
        <v>71</v>
      </c>
    </row>
    <row r="1078" spans="1:17">
      <c r="A1078" t="s">
        <v>4893</v>
      </c>
      <c r="B1078" t="s">
        <v>4894</v>
      </c>
      <c r="C1078" t="s">
        <v>922</v>
      </c>
      <c r="D1078">
        <v>60</v>
      </c>
      <c r="E1078" t="s">
        <v>4895</v>
      </c>
      <c r="F1078" t="s">
        <v>55</v>
      </c>
      <c r="G1078" t="s">
        <v>1788</v>
      </c>
      <c r="H1078" t="s">
        <v>348</v>
      </c>
      <c r="I1078" t="s">
        <v>390</v>
      </c>
      <c r="J1078" t="s">
        <v>383</v>
      </c>
      <c r="K1078" t="s">
        <v>388</v>
      </c>
      <c r="L1078" t="s">
        <v>44</v>
      </c>
      <c r="M1078" t="s">
        <v>386</v>
      </c>
      <c r="N1078" t="s">
        <v>907</v>
      </c>
      <c r="O1078" t="s">
        <v>1003</v>
      </c>
      <c r="P1078" t="s">
        <v>71</v>
      </c>
    </row>
    <row r="1079" spans="1:17">
      <c r="A1079" t="s">
        <v>4896</v>
      </c>
      <c r="B1079" t="s">
        <v>4894</v>
      </c>
      <c r="C1079" t="s">
        <v>904</v>
      </c>
      <c r="D1079">
        <v>57</v>
      </c>
      <c r="E1079" t="s">
        <v>4895</v>
      </c>
      <c r="F1079" t="s">
        <v>55</v>
      </c>
      <c r="G1079" t="s">
        <v>1788</v>
      </c>
      <c r="H1079" t="s">
        <v>348</v>
      </c>
      <c r="I1079" t="s">
        <v>390</v>
      </c>
      <c r="J1079" t="s">
        <v>383</v>
      </c>
      <c r="K1079" t="s">
        <v>388</v>
      </c>
      <c r="L1079" t="s">
        <v>44</v>
      </c>
      <c r="M1079" t="s">
        <v>386</v>
      </c>
      <c r="N1079" t="s">
        <v>907</v>
      </c>
      <c r="O1079" t="s">
        <v>1003</v>
      </c>
      <c r="P1079" t="s">
        <v>71</v>
      </c>
    </row>
    <row r="1080" spans="1:17">
      <c r="A1080" t="s">
        <v>4897</v>
      </c>
      <c r="B1080" t="s">
        <v>4894</v>
      </c>
      <c r="C1080" t="s">
        <v>910</v>
      </c>
      <c r="D1080">
        <v>59</v>
      </c>
      <c r="E1080" t="s">
        <v>4895</v>
      </c>
      <c r="F1080" t="s">
        <v>55</v>
      </c>
      <c r="G1080" t="s">
        <v>1788</v>
      </c>
      <c r="H1080" t="s">
        <v>348</v>
      </c>
      <c r="I1080" t="s">
        <v>390</v>
      </c>
      <c r="J1080" t="s">
        <v>383</v>
      </c>
      <c r="K1080" t="s">
        <v>388</v>
      </c>
      <c r="L1080" t="s">
        <v>44</v>
      </c>
      <c r="M1080" t="s">
        <v>386</v>
      </c>
      <c r="N1080" t="s">
        <v>907</v>
      </c>
      <c r="O1080" t="s">
        <v>1003</v>
      </c>
      <c r="P1080" t="s">
        <v>71</v>
      </c>
    </row>
    <row r="1081" spans="1:17">
      <c r="A1081" t="s">
        <v>4898</v>
      </c>
      <c r="B1081" t="s">
        <v>4894</v>
      </c>
      <c r="C1081" t="s">
        <v>912</v>
      </c>
      <c r="D1081">
        <v>61</v>
      </c>
      <c r="E1081" t="s">
        <v>4895</v>
      </c>
      <c r="F1081" t="s">
        <v>55</v>
      </c>
      <c r="G1081" t="s">
        <v>1788</v>
      </c>
      <c r="H1081" t="s">
        <v>348</v>
      </c>
      <c r="I1081" t="s">
        <v>390</v>
      </c>
      <c r="J1081" t="s">
        <v>383</v>
      </c>
      <c r="K1081" t="s">
        <v>388</v>
      </c>
      <c r="L1081" t="s">
        <v>44</v>
      </c>
      <c r="M1081" t="s">
        <v>386</v>
      </c>
      <c r="N1081" t="s">
        <v>907</v>
      </c>
      <c r="O1081" t="s">
        <v>1003</v>
      </c>
      <c r="P1081" t="s">
        <v>71</v>
      </c>
    </row>
    <row r="1082" spans="1:17">
      <c r="A1082" t="s">
        <v>4899</v>
      </c>
      <c r="B1082" t="s">
        <v>4894</v>
      </c>
      <c r="C1082" t="s">
        <v>956</v>
      </c>
      <c r="D1082">
        <v>55</v>
      </c>
      <c r="E1082" t="s">
        <v>4895</v>
      </c>
      <c r="F1082" t="s">
        <v>55</v>
      </c>
      <c r="G1082" t="s">
        <v>1788</v>
      </c>
      <c r="H1082" t="s">
        <v>348</v>
      </c>
      <c r="I1082" t="s">
        <v>390</v>
      </c>
      <c r="J1082" t="s">
        <v>383</v>
      </c>
      <c r="K1082" t="s">
        <v>388</v>
      </c>
      <c r="L1082" t="s">
        <v>44</v>
      </c>
      <c r="M1082" t="s">
        <v>386</v>
      </c>
      <c r="N1082" t="s">
        <v>907</v>
      </c>
      <c r="O1082" t="s">
        <v>1003</v>
      </c>
      <c r="P1082" t="s">
        <v>71</v>
      </c>
    </row>
    <row r="1083" spans="1:17">
      <c r="A1083" t="s">
        <v>7016</v>
      </c>
      <c r="B1083" t="s">
        <v>7017</v>
      </c>
      <c r="C1083" t="s">
        <v>904</v>
      </c>
      <c r="D1083">
        <v>57</v>
      </c>
      <c r="E1083" t="s">
        <v>7018</v>
      </c>
      <c r="F1083" t="s">
        <v>271</v>
      </c>
      <c r="G1083" t="s">
        <v>7019</v>
      </c>
      <c r="H1083" t="s">
        <v>360</v>
      </c>
      <c r="I1083" t="s">
        <v>387</v>
      </c>
      <c r="J1083" t="s">
        <v>383</v>
      </c>
      <c r="K1083" t="s">
        <v>388</v>
      </c>
      <c r="L1083" t="s">
        <v>43</v>
      </c>
      <c r="M1083" t="s">
        <v>385</v>
      </c>
      <c r="N1083" t="s">
        <v>907</v>
      </c>
      <c r="O1083" t="s">
        <v>7020</v>
      </c>
      <c r="P1083" t="s">
        <v>86</v>
      </c>
      <c r="Q1083" t="s">
        <v>8505</v>
      </c>
    </row>
    <row r="1084" spans="1:17">
      <c r="A1084" t="s">
        <v>4900</v>
      </c>
      <c r="B1084" t="s">
        <v>4901</v>
      </c>
      <c r="C1084" t="s">
        <v>920</v>
      </c>
      <c r="D1084">
        <v>58</v>
      </c>
      <c r="E1084" t="s">
        <v>4902</v>
      </c>
      <c r="F1084" t="s">
        <v>226</v>
      </c>
      <c r="G1084" t="s">
        <v>1441</v>
      </c>
      <c r="H1084" t="s">
        <v>320</v>
      </c>
      <c r="I1084" t="s">
        <v>390</v>
      </c>
      <c r="J1084" t="s">
        <v>383</v>
      </c>
      <c r="K1084" t="s">
        <v>388</v>
      </c>
      <c r="L1084" t="s">
        <v>44</v>
      </c>
      <c r="M1084" t="s">
        <v>385</v>
      </c>
      <c r="N1084" t="s">
        <v>907</v>
      </c>
      <c r="O1084" t="s">
        <v>1291</v>
      </c>
      <c r="P1084" t="s">
        <v>86</v>
      </c>
    </row>
    <row r="1085" spans="1:17">
      <c r="A1085" t="s">
        <v>4903</v>
      </c>
      <c r="B1085" t="s">
        <v>4901</v>
      </c>
      <c r="C1085" t="s">
        <v>915</v>
      </c>
      <c r="D1085">
        <v>56</v>
      </c>
      <c r="E1085" t="s">
        <v>4902</v>
      </c>
      <c r="F1085" t="s">
        <v>226</v>
      </c>
      <c r="G1085" t="s">
        <v>1441</v>
      </c>
      <c r="H1085" t="s">
        <v>320</v>
      </c>
      <c r="I1085" t="s">
        <v>390</v>
      </c>
      <c r="J1085" t="s">
        <v>383</v>
      </c>
      <c r="K1085" t="s">
        <v>388</v>
      </c>
      <c r="L1085" t="s">
        <v>44</v>
      </c>
      <c r="M1085" t="s">
        <v>385</v>
      </c>
      <c r="N1085" t="s">
        <v>907</v>
      </c>
      <c r="O1085" t="s">
        <v>1291</v>
      </c>
      <c r="P1085" t="s">
        <v>86</v>
      </c>
    </row>
    <row r="1086" spans="1:17">
      <c r="A1086" t="s">
        <v>4904</v>
      </c>
      <c r="B1086" t="s">
        <v>4901</v>
      </c>
      <c r="C1086" t="s">
        <v>904</v>
      </c>
      <c r="D1086">
        <v>57</v>
      </c>
      <c r="E1086" t="s">
        <v>4902</v>
      </c>
      <c r="F1086" t="s">
        <v>226</v>
      </c>
      <c r="G1086" t="s">
        <v>1441</v>
      </c>
      <c r="H1086" t="s">
        <v>320</v>
      </c>
      <c r="I1086" t="s">
        <v>390</v>
      </c>
      <c r="J1086" t="s">
        <v>383</v>
      </c>
      <c r="K1086" t="s">
        <v>388</v>
      </c>
      <c r="L1086" t="s">
        <v>44</v>
      </c>
      <c r="M1086" t="s">
        <v>385</v>
      </c>
      <c r="N1086" t="s">
        <v>907</v>
      </c>
      <c r="O1086" t="s">
        <v>1291</v>
      </c>
      <c r="P1086" t="s">
        <v>86</v>
      </c>
    </row>
    <row r="1087" spans="1:17">
      <c r="A1087" t="s">
        <v>4905</v>
      </c>
      <c r="B1087" t="s">
        <v>4901</v>
      </c>
      <c r="C1087" t="s">
        <v>910</v>
      </c>
      <c r="D1087">
        <v>59</v>
      </c>
      <c r="E1087" t="s">
        <v>4902</v>
      </c>
      <c r="F1087" t="s">
        <v>226</v>
      </c>
      <c r="G1087" t="s">
        <v>1441</v>
      </c>
      <c r="H1087" t="s">
        <v>320</v>
      </c>
      <c r="I1087" t="s">
        <v>390</v>
      </c>
      <c r="J1087" t="s">
        <v>383</v>
      </c>
      <c r="K1087" t="s">
        <v>388</v>
      </c>
      <c r="L1087" t="s">
        <v>44</v>
      </c>
      <c r="M1087" t="s">
        <v>385</v>
      </c>
      <c r="N1087" t="s">
        <v>907</v>
      </c>
      <c r="O1087" t="s">
        <v>1291</v>
      </c>
      <c r="P1087" t="s">
        <v>86</v>
      </c>
    </row>
    <row r="1088" spans="1:17">
      <c r="A1088" t="s">
        <v>4906</v>
      </c>
      <c r="B1088" t="s">
        <v>4901</v>
      </c>
      <c r="C1088" t="s">
        <v>922</v>
      </c>
      <c r="D1088">
        <v>60</v>
      </c>
      <c r="E1088" t="s">
        <v>4902</v>
      </c>
      <c r="F1088" t="s">
        <v>226</v>
      </c>
      <c r="G1088" t="s">
        <v>1441</v>
      </c>
      <c r="H1088" t="s">
        <v>320</v>
      </c>
      <c r="I1088" t="s">
        <v>390</v>
      </c>
      <c r="J1088" t="s">
        <v>383</v>
      </c>
      <c r="K1088" t="s">
        <v>388</v>
      </c>
      <c r="L1088" t="s">
        <v>44</v>
      </c>
      <c r="M1088" t="s">
        <v>385</v>
      </c>
      <c r="N1088" t="s">
        <v>907</v>
      </c>
      <c r="O1088" t="s">
        <v>1291</v>
      </c>
      <c r="P1088" t="s">
        <v>86</v>
      </c>
    </row>
    <row r="1089" spans="1:16">
      <c r="A1089" t="s">
        <v>4907</v>
      </c>
      <c r="B1089" t="s">
        <v>4901</v>
      </c>
      <c r="C1089" t="s">
        <v>912</v>
      </c>
      <c r="D1089">
        <v>61</v>
      </c>
      <c r="E1089" t="s">
        <v>4902</v>
      </c>
      <c r="F1089" t="s">
        <v>226</v>
      </c>
      <c r="G1089" t="s">
        <v>1441</v>
      </c>
      <c r="H1089" t="s">
        <v>320</v>
      </c>
      <c r="I1089" t="s">
        <v>390</v>
      </c>
      <c r="J1089" t="s">
        <v>383</v>
      </c>
      <c r="K1089" t="s">
        <v>388</v>
      </c>
      <c r="L1089" t="s">
        <v>44</v>
      </c>
      <c r="M1089" t="s">
        <v>385</v>
      </c>
      <c r="N1089" t="s">
        <v>907</v>
      </c>
      <c r="O1089" t="s">
        <v>1291</v>
      </c>
      <c r="P1089" t="s">
        <v>86</v>
      </c>
    </row>
    <row r="1090" spans="1:16">
      <c r="A1090" t="s">
        <v>4908</v>
      </c>
      <c r="B1090" t="s">
        <v>4901</v>
      </c>
      <c r="C1090" t="s">
        <v>956</v>
      </c>
      <c r="D1090">
        <v>55</v>
      </c>
      <c r="E1090" t="s">
        <v>4902</v>
      </c>
      <c r="F1090" t="s">
        <v>226</v>
      </c>
      <c r="G1090" t="s">
        <v>1441</v>
      </c>
      <c r="H1090" t="s">
        <v>320</v>
      </c>
      <c r="I1090" t="s">
        <v>390</v>
      </c>
      <c r="J1090" t="s">
        <v>383</v>
      </c>
      <c r="K1090" t="s">
        <v>388</v>
      </c>
      <c r="L1090" t="s">
        <v>44</v>
      </c>
      <c r="M1090" t="s">
        <v>385</v>
      </c>
      <c r="N1090" t="s">
        <v>907</v>
      </c>
      <c r="O1090" t="s">
        <v>1291</v>
      </c>
      <c r="P1090" t="s">
        <v>86</v>
      </c>
    </row>
    <row r="1091" spans="1:16">
      <c r="A1091" t="s">
        <v>5781</v>
      </c>
      <c r="B1091" t="s">
        <v>5782</v>
      </c>
      <c r="C1091" t="s">
        <v>915</v>
      </c>
      <c r="D1091">
        <v>56</v>
      </c>
      <c r="E1091" t="s">
        <v>4902</v>
      </c>
      <c r="F1091" t="s">
        <v>83</v>
      </c>
      <c r="G1091" t="s">
        <v>5783</v>
      </c>
      <c r="H1091" t="s">
        <v>320</v>
      </c>
      <c r="I1091" t="s">
        <v>382</v>
      </c>
      <c r="J1091" t="s">
        <v>383</v>
      </c>
      <c r="K1091" t="s">
        <v>388</v>
      </c>
      <c r="L1091" t="s">
        <v>44</v>
      </c>
      <c r="M1091" t="s">
        <v>385</v>
      </c>
      <c r="N1091" t="s">
        <v>907</v>
      </c>
      <c r="O1091" t="s">
        <v>1710</v>
      </c>
      <c r="P1091" t="s">
        <v>83</v>
      </c>
    </row>
    <row r="1092" spans="1:16">
      <c r="A1092" t="s">
        <v>5784</v>
      </c>
      <c r="B1092" t="s">
        <v>5782</v>
      </c>
      <c r="C1092" t="s">
        <v>904</v>
      </c>
      <c r="D1092">
        <v>57</v>
      </c>
      <c r="E1092" t="s">
        <v>4902</v>
      </c>
      <c r="F1092" t="s">
        <v>83</v>
      </c>
      <c r="G1092" t="s">
        <v>5783</v>
      </c>
      <c r="H1092" t="s">
        <v>320</v>
      </c>
      <c r="I1092" t="s">
        <v>382</v>
      </c>
      <c r="J1092" t="s">
        <v>383</v>
      </c>
      <c r="K1092" t="s">
        <v>388</v>
      </c>
      <c r="L1092" t="s">
        <v>44</v>
      </c>
      <c r="M1092" t="s">
        <v>385</v>
      </c>
      <c r="N1092" t="s">
        <v>907</v>
      </c>
      <c r="O1092" t="s">
        <v>1710</v>
      </c>
      <c r="P1092" t="s">
        <v>83</v>
      </c>
    </row>
    <row r="1093" spans="1:16">
      <c r="A1093" t="s">
        <v>5785</v>
      </c>
      <c r="B1093" t="s">
        <v>5782</v>
      </c>
      <c r="C1093" t="s">
        <v>920</v>
      </c>
      <c r="D1093">
        <v>58</v>
      </c>
      <c r="E1093" t="s">
        <v>4902</v>
      </c>
      <c r="F1093" t="s">
        <v>83</v>
      </c>
      <c r="G1093" t="s">
        <v>5783</v>
      </c>
      <c r="H1093" t="s">
        <v>320</v>
      </c>
      <c r="I1093" t="s">
        <v>382</v>
      </c>
      <c r="J1093" t="s">
        <v>383</v>
      </c>
      <c r="K1093" t="s">
        <v>388</v>
      </c>
      <c r="L1093" t="s">
        <v>44</v>
      </c>
      <c r="M1093" t="s">
        <v>385</v>
      </c>
      <c r="N1093" t="s">
        <v>907</v>
      </c>
      <c r="O1093" t="s">
        <v>1710</v>
      </c>
      <c r="P1093" t="s">
        <v>83</v>
      </c>
    </row>
    <row r="1094" spans="1:16">
      <c r="A1094" t="s">
        <v>5786</v>
      </c>
      <c r="B1094" t="s">
        <v>5782</v>
      </c>
      <c r="C1094" t="s">
        <v>910</v>
      </c>
      <c r="D1094">
        <v>59</v>
      </c>
      <c r="E1094" t="s">
        <v>4902</v>
      </c>
      <c r="F1094" t="s">
        <v>83</v>
      </c>
      <c r="G1094" t="s">
        <v>5783</v>
      </c>
      <c r="H1094" t="s">
        <v>320</v>
      </c>
      <c r="I1094" t="s">
        <v>382</v>
      </c>
      <c r="J1094" t="s">
        <v>383</v>
      </c>
      <c r="K1094" t="s">
        <v>388</v>
      </c>
      <c r="L1094" t="s">
        <v>44</v>
      </c>
      <c r="M1094" t="s">
        <v>385</v>
      </c>
      <c r="N1094" t="s">
        <v>907</v>
      </c>
      <c r="O1094" t="s">
        <v>1710</v>
      </c>
      <c r="P1094" t="s">
        <v>83</v>
      </c>
    </row>
    <row r="1095" spans="1:16">
      <c r="A1095" t="s">
        <v>5787</v>
      </c>
      <c r="B1095" t="s">
        <v>5782</v>
      </c>
      <c r="C1095" t="s">
        <v>922</v>
      </c>
      <c r="D1095">
        <v>60</v>
      </c>
      <c r="E1095" t="s">
        <v>4902</v>
      </c>
      <c r="F1095" t="s">
        <v>83</v>
      </c>
      <c r="G1095" t="s">
        <v>5783</v>
      </c>
      <c r="H1095" t="s">
        <v>320</v>
      </c>
      <c r="I1095" t="s">
        <v>382</v>
      </c>
      <c r="J1095" t="s">
        <v>383</v>
      </c>
      <c r="K1095" t="s">
        <v>388</v>
      </c>
      <c r="L1095" t="s">
        <v>44</v>
      </c>
      <c r="M1095" t="s">
        <v>385</v>
      </c>
      <c r="N1095" t="s">
        <v>907</v>
      </c>
      <c r="O1095" t="s">
        <v>1710</v>
      </c>
      <c r="P1095" t="s">
        <v>83</v>
      </c>
    </row>
    <row r="1096" spans="1:16">
      <c r="A1096" t="s">
        <v>5788</v>
      </c>
      <c r="B1096" t="s">
        <v>5782</v>
      </c>
      <c r="C1096" t="s">
        <v>912</v>
      </c>
      <c r="D1096">
        <v>61</v>
      </c>
      <c r="E1096" t="s">
        <v>4902</v>
      </c>
      <c r="F1096" t="s">
        <v>83</v>
      </c>
      <c r="G1096" t="s">
        <v>5783</v>
      </c>
      <c r="H1096" t="s">
        <v>320</v>
      </c>
      <c r="I1096" t="s">
        <v>382</v>
      </c>
      <c r="J1096" t="s">
        <v>383</v>
      </c>
      <c r="K1096" t="s">
        <v>388</v>
      </c>
      <c r="L1096" t="s">
        <v>44</v>
      </c>
      <c r="M1096" t="s">
        <v>385</v>
      </c>
      <c r="N1096" t="s">
        <v>907</v>
      </c>
      <c r="O1096" t="s">
        <v>1710</v>
      </c>
      <c r="P1096" t="s">
        <v>83</v>
      </c>
    </row>
    <row r="1097" spans="1:16">
      <c r="A1097" t="s">
        <v>5789</v>
      </c>
      <c r="B1097" t="s">
        <v>5782</v>
      </c>
      <c r="C1097" t="s">
        <v>956</v>
      </c>
      <c r="D1097">
        <v>55</v>
      </c>
      <c r="E1097" t="s">
        <v>4902</v>
      </c>
      <c r="F1097" t="s">
        <v>83</v>
      </c>
      <c r="G1097" t="s">
        <v>5783</v>
      </c>
      <c r="H1097" t="s">
        <v>320</v>
      </c>
      <c r="I1097" t="s">
        <v>382</v>
      </c>
      <c r="J1097" t="s">
        <v>383</v>
      </c>
      <c r="K1097" t="s">
        <v>388</v>
      </c>
      <c r="L1097" t="s">
        <v>44</v>
      </c>
      <c r="M1097" t="s">
        <v>385</v>
      </c>
      <c r="N1097" t="s">
        <v>907</v>
      </c>
      <c r="O1097" t="s">
        <v>1710</v>
      </c>
      <c r="P1097" t="s">
        <v>83</v>
      </c>
    </row>
    <row r="1098" spans="1:16">
      <c r="A1098" t="s">
        <v>6823</v>
      </c>
      <c r="B1098" t="s">
        <v>6824</v>
      </c>
      <c r="C1098" t="s">
        <v>915</v>
      </c>
      <c r="D1098">
        <v>56</v>
      </c>
      <c r="E1098" t="s">
        <v>4902</v>
      </c>
      <c r="F1098" t="s">
        <v>71</v>
      </c>
      <c r="G1098" t="s">
        <v>5783</v>
      </c>
      <c r="H1098" t="s">
        <v>320</v>
      </c>
      <c r="I1098" t="s">
        <v>382</v>
      </c>
      <c r="J1098" t="s">
        <v>383</v>
      </c>
      <c r="K1098" t="s">
        <v>388</v>
      </c>
      <c r="L1098" t="s">
        <v>44</v>
      </c>
      <c r="M1098" t="s">
        <v>385</v>
      </c>
      <c r="N1098" t="s">
        <v>907</v>
      </c>
      <c r="O1098" t="s">
        <v>1003</v>
      </c>
      <c r="P1098" t="s">
        <v>71</v>
      </c>
    </row>
    <row r="1099" spans="1:16">
      <c r="A1099" t="s">
        <v>6825</v>
      </c>
      <c r="B1099" t="s">
        <v>6824</v>
      </c>
      <c r="C1099" t="s">
        <v>904</v>
      </c>
      <c r="D1099">
        <v>57</v>
      </c>
      <c r="E1099" t="s">
        <v>4902</v>
      </c>
      <c r="F1099" t="s">
        <v>71</v>
      </c>
      <c r="G1099" t="s">
        <v>5783</v>
      </c>
      <c r="H1099" t="s">
        <v>320</v>
      </c>
      <c r="I1099" t="s">
        <v>382</v>
      </c>
      <c r="J1099" t="s">
        <v>383</v>
      </c>
      <c r="K1099" t="s">
        <v>388</v>
      </c>
      <c r="L1099" t="s">
        <v>44</v>
      </c>
      <c r="M1099" t="s">
        <v>385</v>
      </c>
      <c r="N1099" t="s">
        <v>907</v>
      </c>
      <c r="O1099" t="s">
        <v>1003</v>
      </c>
      <c r="P1099" t="s">
        <v>71</v>
      </c>
    </row>
    <row r="1100" spans="1:16">
      <c r="A1100" t="s">
        <v>6826</v>
      </c>
      <c r="B1100" t="s">
        <v>6824</v>
      </c>
      <c r="C1100" t="s">
        <v>920</v>
      </c>
      <c r="D1100">
        <v>58</v>
      </c>
      <c r="E1100" t="s">
        <v>4902</v>
      </c>
      <c r="F1100" t="s">
        <v>71</v>
      </c>
      <c r="G1100" t="s">
        <v>5783</v>
      </c>
      <c r="H1100" t="s">
        <v>320</v>
      </c>
      <c r="I1100" t="s">
        <v>382</v>
      </c>
      <c r="J1100" t="s">
        <v>383</v>
      </c>
      <c r="K1100" t="s">
        <v>388</v>
      </c>
      <c r="L1100" t="s">
        <v>44</v>
      </c>
      <c r="M1100" t="s">
        <v>385</v>
      </c>
      <c r="N1100" t="s">
        <v>907</v>
      </c>
      <c r="O1100" t="s">
        <v>1003</v>
      </c>
      <c r="P1100" t="s">
        <v>71</v>
      </c>
    </row>
    <row r="1101" spans="1:16">
      <c r="A1101" t="s">
        <v>6827</v>
      </c>
      <c r="B1101" t="s">
        <v>6824</v>
      </c>
      <c r="C1101" t="s">
        <v>910</v>
      </c>
      <c r="D1101">
        <v>59</v>
      </c>
      <c r="E1101" t="s">
        <v>4902</v>
      </c>
      <c r="F1101" t="s">
        <v>71</v>
      </c>
      <c r="G1101" t="s">
        <v>5783</v>
      </c>
      <c r="H1101" t="s">
        <v>320</v>
      </c>
      <c r="I1101" t="s">
        <v>382</v>
      </c>
      <c r="J1101" t="s">
        <v>383</v>
      </c>
      <c r="K1101" t="s">
        <v>388</v>
      </c>
      <c r="L1101" t="s">
        <v>44</v>
      </c>
      <c r="M1101" t="s">
        <v>385</v>
      </c>
      <c r="N1101" t="s">
        <v>907</v>
      </c>
      <c r="O1101" t="s">
        <v>1003</v>
      </c>
      <c r="P1101" t="s">
        <v>71</v>
      </c>
    </row>
    <row r="1102" spans="1:16">
      <c r="A1102" t="s">
        <v>6828</v>
      </c>
      <c r="B1102" t="s">
        <v>6824</v>
      </c>
      <c r="C1102" t="s">
        <v>922</v>
      </c>
      <c r="D1102">
        <v>60</v>
      </c>
      <c r="E1102" t="s">
        <v>4902</v>
      </c>
      <c r="F1102" t="s">
        <v>71</v>
      </c>
      <c r="G1102" t="s">
        <v>5783</v>
      </c>
      <c r="H1102" t="s">
        <v>320</v>
      </c>
      <c r="I1102" t="s">
        <v>382</v>
      </c>
      <c r="J1102" t="s">
        <v>383</v>
      </c>
      <c r="K1102" t="s">
        <v>388</v>
      </c>
      <c r="L1102" t="s">
        <v>44</v>
      </c>
      <c r="M1102" t="s">
        <v>385</v>
      </c>
      <c r="N1102" t="s">
        <v>907</v>
      </c>
      <c r="O1102" t="s">
        <v>1003</v>
      </c>
      <c r="P1102" t="s">
        <v>71</v>
      </c>
    </row>
    <row r="1103" spans="1:16">
      <c r="A1103" t="s">
        <v>6829</v>
      </c>
      <c r="B1103" t="s">
        <v>6824</v>
      </c>
      <c r="C1103" t="s">
        <v>912</v>
      </c>
      <c r="D1103">
        <v>61</v>
      </c>
      <c r="E1103" t="s">
        <v>4902</v>
      </c>
      <c r="F1103" t="s">
        <v>71</v>
      </c>
      <c r="G1103" t="s">
        <v>5783</v>
      </c>
      <c r="H1103" t="s">
        <v>320</v>
      </c>
      <c r="I1103" t="s">
        <v>382</v>
      </c>
      <c r="J1103" t="s">
        <v>383</v>
      </c>
      <c r="K1103" t="s">
        <v>388</v>
      </c>
      <c r="L1103" t="s">
        <v>44</v>
      </c>
      <c r="M1103" t="s">
        <v>385</v>
      </c>
      <c r="N1103" t="s">
        <v>907</v>
      </c>
      <c r="O1103" t="s">
        <v>1003</v>
      </c>
      <c r="P1103" t="s">
        <v>71</v>
      </c>
    </row>
    <row r="1104" spans="1:16">
      <c r="A1104" t="s">
        <v>6816</v>
      </c>
      <c r="B1104" t="s">
        <v>6817</v>
      </c>
      <c r="C1104" t="s">
        <v>915</v>
      </c>
      <c r="D1104">
        <v>56</v>
      </c>
      <c r="E1104" t="s">
        <v>4902</v>
      </c>
      <c r="F1104" t="s">
        <v>53</v>
      </c>
      <c r="G1104" t="s">
        <v>5783</v>
      </c>
      <c r="H1104" t="s">
        <v>320</v>
      </c>
      <c r="I1104" t="s">
        <v>382</v>
      </c>
      <c r="J1104" t="s">
        <v>383</v>
      </c>
      <c r="K1104" t="s">
        <v>388</v>
      </c>
      <c r="L1104" t="s">
        <v>44</v>
      </c>
      <c r="M1104" t="s">
        <v>385</v>
      </c>
      <c r="N1104" t="s">
        <v>907</v>
      </c>
      <c r="O1104" t="s">
        <v>928</v>
      </c>
      <c r="P1104" t="s">
        <v>53</v>
      </c>
    </row>
    <row r="1105" spans="1:17">
      <c r="A1105" t="s">
        <v>6818</v>
      </c>
      <c r="B1105" t="s">
        <v>6817</v>
      </c>
      <c r="C1105" t="s">
        <v>904</v>
      </c>
      <c r="D1105">
        <v>57</v>
      </c>
      <c r="E1105" t="s">
        <v>4902</v>
      </c>
      <c r="F1105" t="s">
        <v>53</v>
      </c>
      <c r="G1105" t="s">
        <v>5783</v>
      </c>
      <c r="H1105" t="s">
        <v>320</v>
      </c>
      <c r="I1105" t="s">
        <v>382</v>
      </c>
      <c r="J1105" t="s">
        <v>383</v>
      </c>
      <c r="K1105" t="s">
        <v>388</v>
      </c>
      <c r="L1105" t="s">
        <v>44</v>
      </c>
      <c r="M1105" t="s">
        <v>385</v>
      </c>
      <c r="N1105" t="s">
        <v>907</v>
      </c>
      <c r="O1105" t="s">
        <v>928</v>
      </c>
      <c r="P1105" t="s">
        <v>53</v>
      </c>
    </row>
    <row r="1106" spans="1:17">
      <c r="A1106" t="s">
        <v>6819</v>
      </c>
      <c r="B1106" t="s">
        <v>6817</v>
      </c>
      <c r="C1106" t="s">
        <v>920</v>
      </c>
      <c r="D1106">
        <v>58</v>
      </c>
      <c r="E1106" t="s">
        <v>4902</v>
      </c>
      <c r="F1106" t="s">
        <v>53</v>
      </c>
      <c r="G1106" t="s">
        <v>5783</v>
      </c>
      <c r="H1106" t="s">
        <v>320</v>
      </c>
      <c r="I1106" t="s">
        <v>382</v>
      </c>
      <c r="J1106" t="s">
        <v>383</v>
      </c>
      <c r="K1106" t="s">
        <v>388</v>
      </c>
      <c r="L1106" t="s">
        <v>44</v>
      </c>
      <c r="M1106" t="s">
        <v>385</v>
      </c>
      <c r="N1106" t="s">
        <v>907</v>
      </c>
      <c r="O1106" t="s">
        <v>928</v>
      </c>
      <c r="P1106" t="s">
        <v>53</v>
      </c>
    </row>
    <row r="1107" spans="1:17">
      <c r="A1107" t="s">
        <v>6820</v>
      </c>
      <c r="B1107" t="s">
        <v>6817</v>
      </c>
      <c r="C1107" t="s">
        <v>910</v>
      </c>
      <c r="D1107">
        <v>59</v>
      </c>
      <c r="E1107" t="s">
        <v>4902</v>
      </c>
      <c r="F1107" t="s">
        <v>53</v>
      </c>
      <c r="G1107" t="s">
        <v>5783</v>
      </c>
      <c r="H1107" t="s">
        <v>320</v>
      </c>
      <c r="I1107" t="s">
        <v>382</v>
      </c>
      <c r="J1107" t="s">
        <v>383</v>
      </c>
      <c r="K1107" t="s">
        <v>388</v>
      </c>
      <c r="L1107" t="s">
        <v>44</v>
      </c>
      <c r="M1107" t="s">
        <v>385</v>
      </c>
      <c r="N1107" t="s">
        <v>907</v>
      </c>
      <c r="O1107" t="s">
        <v>928</v>
      </c>
      <c r="P1107" t="s">
        <v>53</v>
      </c>
    </row>
    <row r="1108" spans="1:17">
      <c r="A1108" t="s">
        <v>6821</v>
      </c>
      <c r="B1108" t="s">
        <v>6817</v>
      </c>
      <c r="C1108" t="s">
        <v>922</v>
      </c>
      <c r="D1108">
        <v>60</v>
      </c>
      <c r="E1108" t="s">
        <v>4902</v>
      </c>
      <c r="F1108" t="s">
        <v>53</v>
      </c>
      <c r="G1108" t="s">
        <v>5783</v>
      </c>
      <c r="H1108" t="s">
        <v>320</v>
      </c>
      <c r="I1108" t="s">
        <v>382</v>
      </c>
      <c r="J1108" t="s">
        <v>383</v>
      </c>
      <c r="K1108" t="s">
        <v>388</v>
      </c>
      <c r="L1108" t="s">
        <v>44</v>
      </c>
      <c r="M1108" t="s">
        <v>385</v>
      </c>
      <c r="N1108" t="s">
        <v>907</v>
      </c>
      <c r="O1108" t="s">
        <v>928</v>
      </c>
      <c r="P1108" t="s">
        <v>53</v>
      </c>
    </row>
    <row r="1109" spans="1:17">
      <c r="A1109" t="s">
        <v>6822</v>
      </c>
      <c r="B1109" t="s">
        <v>6817</v>
      </c>
      <c r="C1109" t="s">
        <v>912</v>
      </c>
      <c r="D1109">
        <v>61</v>
      </c>
      <c r="E1109" t="s">
        <v>4902</v>
      </c>
      <c r="F1109" t="s">
        <v>53</v>
      </c>
      <c r="G1109" t="s">
        <v>5783</v>
      </c>
      <c r="H1109" t="s">
        <v>320</v>
      </c>
      <c r="I1109" t="s">
        <v>382</v>
      </c>
      <c r="J1109" t="s">
        <v>383</v>
      </c>
      <c r="K1109" t="s">
        <v>388</v>
      </c>
      <c r="L1109" t="s">
        <v>44</v>
      </c>
      <c r="M1109" t="s">
        <v>385</v>
      </c>
      <c r="N1109" t="s">
        <v>907</v>
      </c>
      <c r="O1109" t="s">
        <v>928</v>
      </c>
      <c r="P1109" t="s">
        <v>53</v>
      </c>
    </row>
    <row r="1110" spans="1:17">
      <c r="A1110" t="s">
        <v>6241</v>
      </c>
      <c r="B1110" t="s">
        <v>6242</v>
      </c>
      <c r="C1110" t="s">
        <v>956</v>
      </c>
      <c r="D1110">
        <v>55</v>
      </c>
      <c r="E1110" t="s">
        <v>6243</v>
      </c>
      <c r="F1110" t="s">
        <v>86</v>
      </c>
      <c r="G1110" t="s">
        <v>2043</v>
      </c>
      <c r="H1110" t="s">
        <v>318</v>
      </c>
      <c r="I1110" t="s">
        <v>390</v>
      </c>
      <c r="J1110" t="s">
        <v>383</v>
      </c>
      <c r="K1110" t="s">
        <v>388</v>
      </c>
      <c r="L1110" t="s">
        <v>44</v>
      </c>
      <c r="M1110" t="s">
        <v>385</v>
      </c>
      <c r="N1110" t="s">
        <v>907</v>
      </c>
      <c r="O1110" t="s">
        <v>1033</v>
      </c>
      <c r="P1110" t="s">
        <v>86</v>
      </c>
    </row>
    <row r="1111" spans="1:17">
      <c r="A1111" t="s">
        <v>6244</v>
      </c>
      <c r="B1111" t="s">
        <v>6242</v>
      </c>
      <c r="C1111" t="s">
        <v>915</v>
      </c>
      <c r="D1111">
        <v>56</v>
      </c>
      <c r="E1111" t="s">
        <v>6243</v>
      </c>
      <c r="F1111" t="s">
        <v>86</v>
      </c>
      <c r="G1111" t="s">
        <v>2043</v>
      </c>
      <c r="H1111" t="s">
        <v>318</v>
      </c>
      <c r="I1111" t="s">
        <v>390</v>
      </c>
      <c r="J1111" t="s">
        <v>383</v>
      </c>
      <c r="K1111" t="s">
        <v>388</v>
      </c>
      <c r="L1111" t="s">
        <v>44</v>
      </c>
      <c r="M1111" t="s">
        <v>385</v>
      </c>
      <c r="N1111" t="s">
        <v>907</v>
      </c>
      <c r="O1111" t="s">
        <v>1033</v>
      </c>
      <c r="P1111" t="s">
        <v>86</v>
      </c>
    </row>
    <row r="1112" spans="1:17">
      <c r="A1112" t="s">
        <v>6245</v>
      </c>
      <c r="B1112" t="s">
        <v>6242</v>
      </c>
      <c r="C1112" t="s">
        <v>904</v>
      </c>
      <c r="D1112">
        <v>57</v>
      </c>
      <c r="E1112" t="s">
        <v>6243</v>
      </c>
      <c r="F1112" t="s">
        <v>86</v>
      </c>
      <c r="G1112" t="s">
        <v>2043</v>
      </c>
      <c r="H1112" t="s">
        <v>318</v>
      </c>
      <c r="I1112" t="s">
        <v>390</v>
      </c>
      <c r="J1112" t="s">
        <v>383</v>
      </c>
      <c r="K1112" t="s">
        <v>388</v>
      </c>
      <c r="L1112" t="s">
        <v>44</v>
      </c>
      <c r="M1112" t="s">
        <v>385</v>
      </c>
      <c r="N1112" t="s">
        <v>907</v>
      </c>
      <c r="O1112" t="s">
        <v>1033</v>
      </c>
      <c r="P1112" t="s">
        <v>86</v>
      </c>
    </row>
    <row r="1113" spans="1:17">
      <c r="A1113" t="s">
        <v>6246</v>
      </c>
      <c r="B1113" t="s">
        <v>6242</v>
      </c>
      <c r="C1113" t="s">
        <v>920</v>
      </c>
      <c r="D1113">
        <v>58</v>
      </c>
      <c r="E1113" t="s">
        <v>6243</v>
      </c>
      <c r="F1113" t="s">
        <v>86</v>
      </c>
      <c r="G1113" t="s">
        <v>2043</v>
      </c>
      <c r="H1113" t="s">
        <v>318</v>
      </c>
      <c r="I1113" t="s">
        <v>390</v>
      </c>
      <c r="J1113" t="s">
        <v>383</v>
      </c>
      <c r="K1113" t="s">
        <v>388</v>
      </c>
      <c r="L1113" t="s">
        <v>44</v>
      </c>
      <c r="M1113" t="s">
        <v>385</v>
      </c>
      <c r="N1113" t="s">
        <v>907</v>
      </c>
      <c r="O1113" t="s">
        <v>1033</v>
      </c>
      <c r="P1113" t="s">
        <v>86</v>
      </c>
    </row>
    <row r="1114" spans="1:17">
      <c r="A1114" t="s">
        <v>6247</v>
      </c>
      <c r="B1114" t="s">
        <v>6242</v>
      </c>
      <c r="C1114" t="s">
        <v>910</v>
      </c>
      <c r="D1114">
        <v>59</v>
      </c>
      <c r="E1114" t="s">
        <v>6243</v>
      </c>
      <c r="F1114" t="s">
        <v>86</v>
      </c>
      <c r="G1114" t="s">
        <v>2043</v>
      </c>
      <c r="H1114" t="s">
        <v>318</v>
      </c>
      <c r="I1114" t="s">
        <v>390</v>
      </c>
      <c r="J1114" t="s">
        <v>383</v>
      </c>
      <c r="K1114" t="s">
        <v>388</v>
      </c>
      <c r="L1114" t="s">
        <v>44</v>
      </c>
      <c r="M1114" t="s">
        <v>385</v>
      </c>
      <c r="N1114" t="s">
        <v>907</v>
      </c>
      <c r="O1114" t="s">
        <v>1033</v>
      </c>
      <c r="P1114" t="s">
        <v>86</v>
      </c>
    </row>
    <row r="1115" spans="1:17">
      <c r="A1115" t="s">
        <v>6248</v>
      </c>
      <c r="B1115" t="s">
        <v>6242</v>
      </c>
      <c r="C1115" t="s">
        <v>922</v>
      </c>
      <c r="D1115">
        <v>60</v>
      </c>
      <c r="E1115" t="s">
        <v>6243</v>
      </c>
      <c r="F1115" t="s">
        <v>86</v>
      </c>
      <c r="G1115" t="s">
        <v>2043</v>
      </c>
      <c r="H1115" t="s">
        <v>318</v>
      </c>
      <c r="I1115" t="s">
        <v>390</v>
      </c>
      <c r="J1115" t="s">
        <v>383</v>
      </c>
      <c r="K1115" t="s">
        <v>388</v>
      </c>
      <c r="L1115" t="s">
        <v>44</v>
      </c>
      <c r="M1115" t="s">
        <v>385</v>
      </c>
      <c r="N1115" t="s">
        <v>907</v>
      </c>
      <c r="O1115" t="s">
        <v>1033</v>
      </c>
      <c r="P1115" t="s">
        <v>86</v>
      </c>
    </row>
    <row r="1116" spans="1:17">
      <c r="A1116" t="s">
        <v>6249</v>
      </c>
      <c r="B1116" t="s">
        <v>6242</v>
      </c>
      <c r="C1116" t="s">
        <v>912</v>
      </c>
      <c r="D1116">
        <v>61</v>
      </c>
      <c r="E1116" t="s">
        <v>6243</v>
      </c>
      <c r="F1116" t="s">
        <v>86</v>
      </c>
      <c r="G1116" t="s">
        <v>2043</v>
      </c>
      <c r="H1116" t="s">
        <v>318</v>
      </c>
      <c r="I1116" t="s">
        <v>390</v>
      </c>
      <c r="J1116" t="s">
        <v>383</v>
      </c>
      <c r="K1116" t="s">
        <v>388</v>
      </c>
      <c r="L1116" t="s">
        <v>44</v>
      </c>
      <c r="M1116" t="s">
        <v>385</v>
      </c>
      <c r="N1116" t="s">
        <v>907</v>
      </c>
      <c r="O1116" t="s">
        <v>1033</v>
      </c>
      <c r="P1116" t="s">
        <v>86</v>
      </c>
    </row>
    <row r="1117" spans="1:17">
      <c r="A1117" t="s">
        <v>6250</v>
      </c>
      <c r="B1117" t="s">
        <v>6242</v>
      </c>
      <c r="C1117" t="s">
        <v>1046</v>
      </c>
      <c r="D1117">
        <v>62</v>
      </c>
      <c r="E1117" t="s">
        <v>6243</v>
      </c>
      <c r="F1117" t="s">
        <v>86</v>
      </c>
      <c r="G1117" t="s">
        <v>2043</v>
      </c>
      <c r="H1117" t="s">
        <v>318</v>
      </c>
      <c r="I1117" t="s">
        <v>390</v>
      </c>
      <c r="J1117" t="s">
        <v>383</v>
      </c>
      <c r="K1117" t="s">
        <v>388</v>
      </c>
      <c r="L1117" t="s">
        <v>44</v>
      </c>
      <c r="M1117" t="s">
        <v>385</v>
      </c>
      <c r="N1117" t="s">
        <v>907</v>
      </c>
      <c r="O1117" t="s">
        <v>1033</v>
      </c>
      <c r="P1117" t="s">
        <v>86</v>
      </c>
    </row>
    <row r="1118" spans="1:17">
      <c r="A1118" t="s">
        <v>6251</v>
      </c>
      <c r="B1118" t="s">
        <v>6242</v>
      </c>
      <c r="C1118" t="s">
        <v>4858</v>
      </c>
      <c r="D1118">
        <v>63</v>
      </c>
      <c r="E1118" t="s">
        <v>6243</v>
      </c>
      <c r="F1118" t="s">
        <v>86</v>
      </c>
      <c r="G1118" t="s">
        <v>2043</v>
      </c>
      <c r="H1118" t="s">
        <v>318</v>
      </c>
      <c r="I1118" t="s">
        <v>390</v>
      </c>
      <c r="J1118" t="s">
        <v>383</v>
      </c>
      <c r="K1118" t="s">
        <v>388</v>
      </c>
      <c r="L1118" t="s">
        <v>44</v>
      </c>
      <c r="M1118" t="s">
        <v>385</v>
      </c>
      <c r="N1118" t="s">
        <v>907</v>
      </c>
      <c r="O1118" t="s">
        <v>1033</v>
      </c>
      <c r="P1118" t="s">
        <v>86</v>
      </c>
    </row>
    <row r="1119" spans="1:17">
      <c r="A1119" t="s">
        <v>7693</v>
      </c>
      <c r="B1119" t="s">
        <v>7694</v>
      </c>
      <c r="C1119" t="s">
        <v>904</v>
      </c>
      <c r="D1119">
        <v>57</v>
      </c>
      <c r="E1119" t="s">
        <v>7695</v>
      </c>
      <c r="F1119" t="s">
        <v>53</v>
      </c>
      <c r="G1119" t="s">
        <v>1179</v>
      </c>
      <c r="H1119" t="s">
        <v>318</v>
      </c>
      <c r="I1119" t="s">
        <v>382</v>
      </c>
      <c r="J1119" t="s">
        <v>383</v>
      </c>
      <c r="K1119" t="s">
        <v>388</v>
      </c>
      <c r="L1119" t="s">
        <v>44</v>
      </c>
      <c r="M1119" t="s">
        <v>385</v>
      </c>
      <c r="N1119" t="s">
        <v>907</v>
      </c>
      <c r="O1119" t="s">
        <v>928</v>
      </c>
      <c r="P1119" t="s">
        <v>53</v>
      </c>
      <c r="Q1119" t="s">
        <v>8505</v>
      </c>
    </row>
    <row r="1120" spans="1:17">
      <c r="A1120" t="s">
        <v>7696</v>
      </c>
      <c r="B1120" t="s">
        <v>7697</v>
      </c>
      <c r="C1120" t="s">
        <v>920</v>
      </c>
      <c r="D1120">
        <v>58</v>
      </c>
      <c r="E1120" t="s">
        <v>7698</v>
      </c>
      <c r="F1120" t="s">
        <v>86</v>
      </c>
      <c r="G1120" t="s">
        <v>1404</v>
      </c>
      <c r="H1120" t="s">
        <v>324</v>
      </c>
      <c r="I1120" t="s">
        <v>382</v>
      </c>
      <c r="J1120" t="s">
        <v>383</v>
      </c>
      <c r="K1120" t="s">
        <v>388</v>
      </c>
      <c r="L1120" t="s">
        <v>44</v>
      </c>
      <c r="M1120" t="s">
        <v>385</v>
      </c>
      <c r="N1120" t="s">
        <v>907</v>
      </c>
      <c r="O1120" t="s">
        <v>1033</v>
      </c>
      <c r="P1120" t="s">
        <v>86</v>
      </c>
      <c r="Q1120" t="s">
        <v>8505</v>
      </c>
    </row>
    <row r="1121" spans="1:16">
      <c r="A1121" t="s">
        <v>4909</v>
      </c>
      <c r="B1121" t="s">
        <v>4910</v>
      </c>
      <c r="C1121" t="s">
        <v>920</v>
      </c>
      <c r="D1121">
        <v>58</v>
      </c>
      <c r="E1121" t="s">
        <v>4911</v>
      </c>
      <c r="F1121" t="s">
        <v>71</v>
      </c>
      <c r="G1121" t="s">
        <v>1826</v>
      </c>
      <c r="H1121" t="s">
        <v>324</v>
      </c>
      <c r="I1121" t="s">
        <v>382</v>
      </c>
      <c r="J1121" t="s">
        <v>383</v>
      </c>
      <c r="K1121" t="s">
        <v>388</v>
      </c>
      <c r="L1121" t="s">
        <v>44</v>
      </c>
      <c r="M1121" t="s">
        <v>385</v>
      </c>
      <c r="N1121" t="s">
        <v>907</v>
      </c>
      <c r="O1121" t="s">
        <v>932</v>
      </c>
      <c r="P1121" t="s">
        <v>71</v>
      </c>
    </row>
    <row r="1122" spans="1:16">
      <c r="A1122" t="s">
        <v>5800</v>
      </c>
      <c r="B1122" t="s">
        <v>5801</v>
      </c>
      <c r="C1122" t="s">
        <v>904</v>
      </c>
      <c r="D1122">
        <v>57</v>
      </c>
      <c r="E1122" t="s">
        <v>5792</v>
      </c>
      <c r="F1122" t="s">
        <v>86</v>
      </c>
      <c r="G1122" t="s">
        <v>1265</v>
      </c>
      <c r="H1122" t="s">
        <v>336</v>
      </c>
      <c r="I1122" t="s">
        <v>382</v>
      </c>
      <c r="J1122" t="s">
        <v>383</v>
      </c>
      <c r="K1122" t="s">
        <v>388</v>
      </c>
      <c r="L1122" t="s">
        <v>44</v>
      </c>
      <c r="M1122" t="s">
        <v>385</v>
      </c>
      <c r="N1122" t="s">
        <v>907</v>
      </c>
      <c r="O1122" t="s">
        <v>1033</v>
      </c>
      <c r="P1122" t="s">
        <v>86</v>
      </c>
    </row>
    <row r="1123" spans="1:16">
      <c r="A1123" t="s">
        <v>5802</v>
      </c>
      <c r="B1123" t="s">
        <v>5801</v>
      </c>
      <c r="C1123" t="s">
        <v>920</v>
      </c>
      <c r="D1123">
        <v>58</v>
      </c>
      <c r="E1123" t="s">
        <v>5792</v>
      </c>
      <c r="F1123" t="s">
        <v>86</v>
      </c>
      <c r="G1123" t="s">
        <v>1265</v>
      </c>
      <c r="H1123" t="s">
        <v>336</v>
      </c>
      <c r="I1123" t="s">
        <v>382</v>
      </c>
      <c r="J1123" t="s">
        <v>383</v>
      </c>
      <c r="K1123" t="s">
        <v>388</v>
      </c>
      <c r="L1123" t="s">
        <v>44</v>
      </c>
      <c r="M1123" t="s">
        <v>385</v>
      </c>
      <c r="N1123" t="s">
        <v>907</v>
      </c>
      <c r="O1123" t="s">
        <v>1033</v>
      </c>
      <c r="P1123" t="s">
        <v>86</v>
      </c>
    </row>
    <row r="1124" spans="1:16">
      <c r="A1124" t="s">
        <v>5803</v>
      </c>
      <c r="B1124" t="s">
        <v>5801</v>
      </c>
      <c r="C1124" t="s">
        <v>910</v>
      </c>
      <c r="D1124">
        <v>59</v>
      </c>
      <c r="E1124" t="s">
        <v>5792</v>
      </c>
      <c r="F1124" t="s">
        <v>86</v>
      </c>
      <c r="G1124" t="s">
        <v>1265</v>
      </c>
      <c r="H1124" t="s">
        <v>336</v>
      </c>
      <c r="I1124" t="s">
        <v>382</v>
      </c>
      <c r="J1124" t="s">
        <v>383</v>
      </c>
      <c r="K1124" t="s">
        <v>388</v>
      </c>
      <c r="L1124" t="s">
        <v>44</v>
      </c>
      <c r="M1124" t="s">
        <v>385</v>
      </c>
      <c r="N1124" t="s">
        <v>907</v>
      </c>
      <c r="O1124" t="s">
        <v>1033</v>
      </c>
      <c r="P1124" t="s">
        <v>86</v>
      </c>
    </row>
    <row r="1125" spans="1:16">
      <c r="A1125" t="s">
        <v>5804</v>
      </c>
      <c r="B1125" t="s">
        <v>5801</v>
      </c>
      <c r="C1125" t="s">
        <v>922</v>
      </c>
      <c r="D1125">
        <v>60</v>
      </c>
      <c r="E1125" t="s">
        <v>5792</v>
      </c>
      <c r="F1125" t="s">
        <v>86</v>
      </c>
      <c r="G1125" t="s">
        <v>1265</v>
      </c>
      <c r="H1125" t="s">
        <v>336</v>
      </c>
      <c r="I1125" t="s">
        <v>382</v>
      </c>
      <c r="J1125" t="s">
        <v>383</v>
      </c>
      <c r="K1125" t="s">
        <v>388</v>
      </c>
      <c r="L1125" t="s">
        <v>44</v>
      </c>
      <c r="M1125" t="s">
        <v>385</v>
      </c>
      <c r="N1125" t="s">
        <v>907</v>
      </c>
      <c r="O1125" t="s">
        <v>1033</v>
      </c>
      <c r="P1125" t="s">
        <v>86</v>
      </c>
    </row>
    <row r="1126" spans="1:16">
      <c r="A1126" t="s">
        <v>5805</v>
      </c>
      <c r="B1126" t="s">
        <v>5801</v>
      </c>
      <c r="C1126" t="s">
        <v>912</v>
      </c>
      <c r="D1126">
        <v>61</v>
      </c>
      <c r="E1126" t="s">
        <v>5792</v>
      </c>
      <c r="F1126" t="s">
        <v>86</v>
      </c>
      <c r="G1126" t="s">
        <v>1265</v>
      </c>
      <c r="H1126" t="s">
        <v>336</v>
      </c>
      <c r="I1126" t="s">
        <v>382</v>
      </c>
      <c r="J1126" t="s">
        <v>383</v>
      </c>
      <c r="K1126" t="s">
        <v>388</v>
      </c>
      <c r="L1126" t="s">
        <v>44</v>
      </c>
      <c r="M1126" t="s">
        <v>385</v>
      </c>
      <c r="N1126" t="s">
        <v>907</v>
      </c>
      <c r="O1126" t="s">
        <v>1033</v>
      </c>
      <c r="P1126" t="s">
        <v>86</v>
      </c>
    </row>
    <row r="1127" spans="1:16">
      <c r="A1127" t="s">
        <v>5806</v>
      </c>
      <c r="B1127" t="s">
        <v>5807</v>
      </c>
      <c r="C1127" t="s">
        <v>956</v>
      </c>
      <c r="D1127">
        <v>55</v>
      </c>
      <c r="E1127" t="s">
        <v>5792</v>
      </c>
      <c r="F1127" t="s">
        <v>83</v>
      </c>
      <c r="G1127" t="s">
        <v>1413</v>
      </c>
      <c r="H1127" t="s">
        <v>336</v>
      </c>
      <c r="I1127" t="s">
        <v>382</v>
      </c>
      <c r="J1127" t="s">
        <v>383</v>
      </c>
      <c r="K1127" t="s">
        <v>388</v>
      </c>
      <c r="L1127" t="s">
        <v>44</v>
      </c>
      <c r="M1127" t="s">
        <v>385</v>
      </c>
      <c r="N1127" t="s">
        <v>907</v>
      </c>
      <c r="O1127" t="s">
        <v>917</v>
      </c>
      <c r="P1127" t="s">
        <v>83</v>
      </c>
    </row>
    <row r="1128" spans="1:16">
      <c r="A1128" t="s">
        <v>5808</v>
      </c>
      <c r="B1128" t="s">
        <v>5807</v>
      </c>
      <c r="C1128" t="s">
        <v>915</v>
      </c>
      <c r="D1128">
        <v>56</v>
      </c>
      <c r="E1128" t="s">
        <v>5792</v>
      </c>
      <c r="F1128" t="s">
        <v>83</v>
      </c>
      <c r="G1128" t="s">
        <v>1413</v>
      </c>
      <c r="H1128" t="s">
        <v>336</v>
      </c>
      <c r="I1128" t="s">
        <v>382</v>
      </c>
      <c r="J1128" t="s">
        <v>383</v>
      </c>
      <c r="K1128" t="s">
        <v>388</v>
      </c>
      <c r="L1128" t="s">
        <v>44</v>
      </c>
      <c r="M1128" t="s">
        <v>385</v>
      </c>
      <c r="N1128" t="s">
        <v>907</v>
      </c>
      <c r="O1128" t="s">
        <v>917</v>
      </c>
      <c r="P1128" t="s">
        <v>83</v>
      </c>
    </row>
    <row r="1129" spans="1:16">
      <c r="A1129" t="s">
        <v>5809</v>
      </c>
      <c r="B1129" t="s">
        <v>5807</v>
      </c>
      <c r="C1129" t="s">
        <v>904</v>
      </c>
      <c r="D1129">
        <v>57</v>
      </c>
      <c r="E1129" t="s">
        <v>5792</v>
      </c>
      <c r="F1129" t="s">
        <v>83</v>
      </c>
      <c r="G1129" t="s">
        <v>1413</v>
      </c>
      <c r="H1129" t="s">
        <v>336</v>
      </c>
      <c r="I1129" t="s">
        <v>382</v>
      </c>
      <c r="J1129" t="s">
        <v>383</v>
      </c>
      <c r="K1129" t="s">
        <v>388</v>
      </c>
      <c r="L1129" t="s">
        <v>44</v>
      </c>
      <c r="M1129" t="s">
        <v>385</v>
      </c>
      <c r="N1129" t="s">
        <v>907</v>
      </c>
      <c r="O1129" t="s">
        <v>917</v>
      </c>
      <c r="P1129" t="s">
        <v>83</v>
      </c>
    </row>
    <row r="1130" spans="1:16">
      <c r="A1130" t="s">
        <v>5810</v>
      </c>
      <c r="B1130" t="s">
        <v>5807</v>
      </c>
      <c r="C1130" t="s">
        <v>920</v>
      </c>
      <c r="D1130">
        <v>58</v>
      </c>
      <c r="E1130" t="s">
        <v>5792</v>
      </c>
      <c r="F1130" t="s">
        <v>83</v>
      </c>
      <c r="G1130" t="s">
        <v>1413</v>
      </c>
      <c r="H1130" t="s">
        <v>336</v>
      </c>
      <c r="I1130" t="s">
        <v>382</v>
      </c>
      <c r="J1130" t="s">
        <v>383</v>
      </c>
      <c r="K1130" t="s">
        <v>388</v>
      </c>
      <c r="L1130" t="s">
        <v>44</v>
      </c>
      <c r="M1130" t="s">
        <v>385</v>
      </c>
      <c r="N1130" t="s">
        <v>907</v>
      </c>
      <c r="O1130" t="s">
        <v>917</v>
      </c>
      <c r="P1130" t="s">
        <v>83</v>
      </c>
    </row>
    <row r="1131" spans="1:16">
      <c r="A1131" t="s">
        <v>5811</v>
      </c>
      <c r="B1131" t="s">
        <v>5807</v>
      </c>
      <c r="C1131" t="s">
        <v>910</v>
      </c>
      <c r="D1131">
        <v>59</v>
      </c>
      <c r="E1131" t="s">
        <v>5792</v>
      </c>
      <c r="F1131" t="s">
        <v>83</v>
      </c>
      <c r="G1131" t="s">
        <v>1413</v>
      </c>
      <c r="H1131" t="s">
        <v>336</v>
      </c>
      <c r="I1131" t="s">
        <v>382</v>
      </c>
      <c r="J1131" t="s">
        <v>383</v>
      </c>
      <c r="K1131" t="s">
        <v>388</v>
      </c>
      <c r="L1131" t="s">
        <v>44</v>
      </c>
      <c r="M1131" t="s">
        <v>385</v>
      </c>
      <c r="N1131" t="s">
        <v>907</v>
      </c>
      <c r="O1131" t="s">
        <v>917</v>
      </c>
      <c r="P1131" t="s">
        <v>83</v>
      </c>
    </row>
    <row r="1132" spans="1:16">
      <c r="A1132" t="s">
        <v>5812</v>
      </c>
      <c r="B1132" t="s">
        <v>5807</v>
      </c>
      <c r="C1132" t="s">
        <v>922</v>
      </c>
      <c r="D1132">
        <v>60</v>
      </c>
      <c r="E1132" t="s">
        <v>5792</v>
      </c>
      <c r="F1132" t="s">
        <v>83</v>
      </c>
      <c r="G1132" t="s">
        <v>1413</v>
      </c>
      <c r="H1132" t="s">
        <v>336</v>
      </c>
      <c r="I1132" t="s">
        <v>382</v>
      </c>
      <c r="J1132" t="s">
        <v>383</v>
      </c>
      <c r="K1132" t="s">
        <v>388</v>
      </c>
      <c r="L1132" t="s">
        <v>44</v>
      </c>
      <c r="M1132" t="s">
        <v>385</v>
      </c>
      <c r="N1132" t="s">
        <v>907</v>
      </c>
      <c r="O1132" t="s">
        <v>917</v>
      </c>
      <c r="P1132" t="s">
        <v>83</v>
      </c>
    </row>
    <row r="1133" spans="1:16">
      <c r="A1133" t="s">
        <v>5813</v>
      </c>
      <c r="B1133" t="s">
        <v>5807</v>
      </c>
      <c r="C1133" t="s">
        <v>912</v>
      </c>
      <c r="D1133">
        <v>61</v>
      </c>
      <c r="E1133" t="s">
        <v>5792</v>
      </c>
      <c r="F1133" t="s">
        <v>83</v>
      </c>
      <c r="G1133" t="s">
        <v>1413</v>
      </c>
      <c r="H1133" t="s">
        <v>336</v>
      </c>
      <c r="I1133" t="s">
        <v>382</v>
      </c>
      <c r="J1133" t="s">
        <v>383</v>
      </c>
      <c r="K1133" t="s">
        <v>388</v>
      </c>
      <c r="L1133" t="s">
        <v>44</v>
      </c>
      <c r="M1133" t="s">
        <v>385</v>
      </c>
      <c r="N1133" t="s">
        <v>907</v>
      </c>
      <c r="O1133" t="s">
        <v>917</v>
      </c>
      <c r="P1133" t="s">
        <v>83</v>
      </c>
    </row>
    <row r="1134" spans="1:16">
      <c r="A1134" t="s">
        <v>5814</v>
      </c>
      <c r="B1134" t="s">
        <v>5807</v>
      </c>
      <c r="C1134" t="s">
        <v>4858</v>
      </c>
      <c r="D1134">
        <v>63</v>
      </c>
      <c r="E1134" t="s">
        <v>5792</v>
      </c>
      <c r="F1134" t="s">
        <v>83</v>
      </c>
      <c r="G1134" t="s">
        <v>1413</v>
      </c>
      <c r="H1134" t="s">
        <v>336</v>
      </c>
      <c r="I1134" t="s">
        <v>382</v>
      </c>
      <c r="J1134" t="s">
        <v>383</v>
      </c>
      <c r="K1134" t="s">
        <v>388</v>
      </c>
      <c r="L1134" t="s">
        <v>44</v>
      </c>
      <c r="M1134" t="s">
        <v>385</v>
      </c>
      <c r="N1134" t="s">
        <v>907</v>
      </c>
      <c r="O1134" t="s">
        <v>917</v>
      </c>
      <c r="P1134" t="s">
        <v>83</v>
      </c>
    </row>
    <row r="1135" spans="1:16">
      <c r="A1135" t="s">
        <v>5790</v>
      </c>
      <c r="B1135" t="s">
        <v>5791</v>
      </c>
      <c r="C1135" t="s">
        <v>956</v>
      </c>
      <c r="D1135">
        <v>55</v>
      </c>
      <c r="E1135" t="s">
        <v>5792</v>
      </c>
      <c r="F1135" t="s">
        <v>71</v>
      </c>
      <c r="G1135" t="s">
        <v>1413</v>
      </c>
      <c r="H1135" t="s">
        <v>336</v>
      </c>
      <c r="I1135" t="s">
        <v>382</v>
      </c>
      <c r="J1135" t="s">
        <v>383</v>
      </c>
      <c r="K1135" t="s">
        <v>388</v>
      </c>
      <c r="L1135" t="s">
        <v>44</v>
      </c>
      <c r="M1135" t="s">
        <v>385</v>
      </c>
      <c r="N1135" t="s">
        <v>907</v>
      </c>
      <c r="O1135" t="s">
        <v>932</v>
      </c>
      <c r="P1135" t="s">
        <v>71</v>
      </c>
    </row>
    <row r="1136" spans="1:16">
      <c r="A1136" t="s">
        <v>5793</v>
      </c>
      <c r="B1136" t="s">
        <v>5791</v>
      </c>
      <c r="C1136" t="s">
        <v>915</v>
      </c>
      <c r="D1136">
        <v>56</v>
      </c>
      <c r="E1136" t="s">
        <v>5792</v>
      </c>
      <c r="F1136" t="s">
        <v>71</v>
      </c>
      <c r="G1136" t="s">
        <v>1413</v>
      </c>
      <c r="H1136" t="s">
        <v>336</v>
      </c>
      <c r="I1136" t="s">
        <v>382</v>
      </c>
      <c r="J1136" t="s">
        <v>383</v>
      </c>
      <c r="K1136" t="s">
        <v>388</v>
      </c>
      <c r="L1136" t="s">
        <v>44</v>
      </c>
      <c r="M1136" t="s">
        <v>385</v>
      </c>
      <c r="N1136" t="s">
        <v>907</v>
      </c>
      <c r="O1136" t="s">
        <v>932</v>
      </c>
      <c r="P1136" t="s">
        <v>71</v>
      </c>
    </row>
    <row r="1137" spans="1:16">
      <c r="A1137" t="s">
        <v>5794</v>
      </c>
      <c r="B1137" t="s">
        <v>5791</v>
      </c>
      <c r="C1137" t="s">
        <v>904</v>
      </c>
      <c r="D1137">
        <v>57</v>
      </c>
      <c r="E1137" t="s">
        <v>5792</v>
      </c>
      <c r="F1137" t="s">
        <v>71</v>
      </c>
      <c r="G1137" t="s">
        <v>1413</v>
      </c>
      <c r="H1137" t="s">
        <v>336</v>
      </c>
      <c r="I1137" t="s">
        <v>382</v>
      </c>
      <c r="J1137" t="s">
        <v>383</v>
      </c>
      <c r="K1137" t="s">
        <v>388</v>
      </c>
      <c r="L1137" t="s">
        <v>44</v>
      </c>
      <c r="M1137" t="s">
        <v>385</v>
      </c>
      <c r="N1137" t="s">
        <v>907</v>
      </c>
      <c r="O1137" t="s">
        <v>932</v>
      </c>
      <c r="P1137" t="s">
        <v>71</v>
      </c>
    </row>
    <row r="1138" spans="1:16">
      <c r="A1138" t="s">
        <v>5795</v>
      </c>
      <c r="B1138" t="s">
        <v>5791</v>
      </c>
      <c r="C1138" t="s">
        <v>920</v>
      </c>
      <c r="D1138">
        <v>58</v>
      </c>
      <c r="E1138" t="s">
        <v>5792</v>
      </c>
      <c r="F1138" t="s">
        <v>71</v>
      </c>
      <c r="G1138" t="s">
        <v>1413</v>
      </c>
      <c r="H1138" t="s">
        <v>336</v>
      </c>
      <c r="I1138" t="s">
        <v>382</v>
      </c>
      <c r="J1138" t="s">
        <v>383</v>
      </c>
      <c r="K1138" t="s">
        <v>388</v>
      </c>
      <c r="L1138" t="s">
        <v>44</v>
      </c>
      <c r="M1138" t="s">
        <v>385</v>
      </c>
      <c r="N1138" t="s">
        <v>907</v>
      </c>
      <c r="O1138" t="s">
        <v>932</v>
      </c>
      <c r="P1138" t="s">
        <v>71</v>
      </c>
    </row>
    <row r="1139" spans="1:16">
      <c r="A1139" t="s">
        <v>5796</v>
      </c>
      <c r="B1139" t="s">
        <v>5791</v>
      </c>
      <c r="C1139" t="s">
        <v>910</v>
      </c>
      <c r="D1139">
        <v>59</v>
      </c>
      <c r="E1139" t="s">
        <v>5792</v>
      </c>
      <c r="F1139" t="s">
        <v>71</v>
      </c>
      <c r="G1139" t="s">
        <v>1413</v>
      </c>
      <c r="H1139" t="s">
        <v>336</v>
      </c>
      <c r="I1139" t="s">
        <v>382</v>
      </c>
      <c r="J1139" t="s">
        <v>383</v>
      </c>
      <c r="K1139" t="s">
        <v>388</v>
      </c>
      <c r="L1139" t="s">
        <v>44</v>
      </c>
      <c r="M1139" t="s">
        <v>385</v>
      </c>
      <c r="N1139" t="s">
        <v>907</v>
      </c>
      <c r="O1139" t="s">
        <v>932</v>
      </c>
      <c r="P1139" t="s">
        <v>71</v>
      </c>
    </row>
    <row r="1140" spans="1:16">
      <c r="A1140" t="s">
        <v>5797</v>
      </c>
      <c r="B1140" t="s">
        <v>5791</v>
      </c>
      <c r="C1140" t="s">
        <v>922</v>
      </c>
      <c r="D1140">
        <v>60</v>
      </c>
      <c r="E1140" t="s">
        <v>5792</v>
      </c>
      <c r="F1140" t="s">
        <v>71</v>
      </c>
      <c r="G1140" t="s">
        <v>1413</v>
      </c>
      <c r="H1140" t="s">
        <v>336</v>
      </c>
      <c r="I1140" t="s">
        <v>382</v>
      </c>
      <c r="J1140" t="s">
        <v>383</v>
      </c>
      <c r="K1140" t="s">
        <v>388</v>
      </c>
      <c r="L1140" t="s">
        <v>44</v>
      </c>
      <c r="M1140" t="s">
        <v>385</v>
      </c>
      <c r="N1140" t="s">
        <v>907</v>
      </c>
      <c r="O1140" t="s">
        <v>932</v>
      </c>
      <c r="P1140" t="s">
        <v>71</v>
      </c>
    </row>
    <row r="1141" spans="1:16">
      <c r="A1141" t="s">
        <v>5798</v>
      </c>
      <c r="B1141" t="s">
        <v>5791</v>
      </c>
      <c r="C1141" t="s">
        <v>912</v>
      </c>
      <c r="D1141">
        <v>61</v>
      </c>
      <c r="E1141" t="s">
        <v>5792</v>
      </c>
      <c r="F1141" t="s">
        <v>71</v>
      </c>
      <c r="G1141" t="s">
        <v>1413</v>
      </c>
      <c r="H1141" t="s">
        <v>336</v>
      </c>
      <c r="I1141" t="s">
        <v>382</v>
      </c>
      <c r="J1141" t="s">
        <v>383</v>
      </c>
      <c r="K1141" t="s">
        <v>388</v>
      </c>
      <c r="L1141" t="s">
        <v>44</v>
      </c>
      <c r="M1141" t="s">
        <v>385</v>
      </c>
      <c r="N1141" t="s">
        <v>907</v>
      </c>
      <c r="O1141" t="s">
        <v>932</v>
      </c>
      <c r="P1141" t="s">
        <v>71</v>
      </c>
    </row>
    <row r="1142" spans="1:16">
      <c r="A1142" t="s">
        <v>5799</v>
      </c>
      <c r="B1142" t="s">
        <v>5791</v>
      </c>
      <c r="C1142" t="s">
        <v>4858</v>
      </c>
      <c r="D1142">
        <v>63</v>
      </c>
      <c r="E1142" t="s">
        <v>5792</v>
      </c>
      <c r="F1142" t="s">
        <v>71</v>
      </c>
      <c r="G1142" t="s">
        <v>1413</v>
      </c>
      <c r="H1142" t="s">
        <v>336</v>
      </c>
      <c r="I1142" t="s">
        <v>382</v>
      </c>
      <c r="J1142" t="s">
        <v>383</v>
      </c>
      <c r="K1142" t="s">
        <v>388</v>
      </c>
      <c r="L1142" t="s">
        <v>44</v>
      </c>
      <c r="M1142" t="s">
        <v>385</v>
      </c>
      <c r="N1142" t="s">
        <v>907</v>
      </c>
      <c r="O1142" t="s">
        <v>932</v>
      </c>
      <c r="P1142" t="s">
        <v>71</v>
      </c>
    </row>
    <row r="1143" spans="1:16">
      <c r="A1143" t="s">
        <v>4912</v>
      </c>
      <c r="B1143" t="s">
        <v>4913</v>
      </c>
      <c r="C1143" t="s">
        <v>920</v>
      </c>
      <c r="D1143">
        <v>58</v>
      </c>
      <c r="E1143" t="s">
        <v>4914</v>
      </c>
      <c r="F1143" t="s">
        <v>63</v>
      </c>
      <c r="G1143" t="s">
        <v>4915</v>
      </c>
      <c r="H1143" t="s">
        <v>348</v>
      </c>
      <c r="I1143" t="s">
        <v>387</v>
      </c>
      <c r="J1143" t="s">
        <v>383</v>
      </c>
      <c r="K1143" t="s">
        <v>388</v>
      </c>
      <c r="L1143" t="s">
        <v>44</v>
      </c>
      <c r="M1143" t="s">
        <v>385</v>
      </c>
      <c r="N1143" t="s">
        <v>907</v>
      </c>
      <c r="O1143" t="s">
        <v>937</v>
      </c>
      <c r="P1143" t="s">
        <v>63</v>
      </c>
    </row>
    <row r="1144" spans="1:16">
      <c r="A1144" t="s">
        <v>4916</v>
      </c>
      <c r="B1144" t="s">
        <v>4913</v>
      </c>
      <c r="C1144" t="s">
        <v>956</v>
      </c>
      <c r="D1144">
        <v>55</v>
      </c>
      <c r="E1144" t="s">
        <v>4914</v>
      </c>
      <c r="F1144" t="s">
        <v>63</v>
      </c>
      <c r="G1144" t="s">
        <v>4915</v>
      </c>
      <c r="H1144" t="s">
        <v>348</v>
      </c>
      <c r="I1144" t="s">
        <v>387</v>
      </c>
      <c r="J1144" t="s">
        <v>383</v>
      </c>
      <c r="K1144" t="s">
        <v>388</v>
      </c>
      <c r="L1144" t="s">
        <v>44</v>
      </c>
      <c r="M1144" t="s">
        <v>385</v>
      </c>
      <c r="N1144" t="s">
        <v>907</v>
      </c>
      <c r="O1144" t="s">
        <v>937</v>
      </c>
      <c r="P1144" t="s">
        <v>63</v>
      </c>
    </row>
    <row r="1145" spans="1:16">
      <c r="A1145" t="s">
        <v>4917</v>
      </c>
      <c r="B1145" t="s">
        <v>4913</v>
      </c>
      <c r="C1145" t="s">
        <v>915</v>
      </c>
      <c r="D1145">
        <v>56</v>
      </c>
      <c r="E1145" t="s">
        <v>4914</v>
      </c>
      <c r="F1145" t="s">
        <v>63</v>
      </c>
      <c r="G1145" t="s">
        <v>4915</v>
      </c>
      <c r="H1145" t="s">
        <v>348</v>
      </c>
      <c r="I1145" t="s">
        <v>387</v>
      </c>
      <c r="J1145" t="s">
        <v>383</v>
      </c>
      <c r="K1145" t="s">
        <v>388</v>
      </c>
      <c r="L1145" t="s">
        <v>44</v>
      </c>
      <c r="M1145" t="s">
        <v>385</v>
      </c>
      <c r="N1145" t="s">
        <v>907</v>
      </c>
      <c r="O1145" t="s">
        <v>937</v>
      </c>
      <c r="P1145" t="s">
        <v>63</v>
      </c>
    </row>
    <row r="1146" spans="1:16">
      <c r="A1146" t="s">
        <v>4918</v>
      </c>
      <c r="B1146" t="s">
        <v>4913</v>
      </c>
      <c r="C1146" t="s">
        <v>904</v>
      </c>
      <c r="D1146">
        <v>57</v>
      </c>
      <c r="E1146" t="s">
        <v>4914</v>
      </c>
      <c r="F1146" t="s">
        <v>63</v>
      </c>
      <c r="G1146" t="s">
        <v>4915</v>
      </c>
      <c r="H1146" t="s">
        <v>348</v>
      </c>
      <c r="I1146" t="s">
        <v>387</v>
      </c>
      <c r="J1146" t="s">
        <v>383</v>
      </c>
      <c r="K1146" t="s">
        <v>388</v>
      </c>
      <c r="L1146" t="s">
        <v>44</v>
      </c>
      <c r="M1146" t="s">
        <v>385</v>
      </c>
      <c r="N1146" t="s">
        <v>907</v>
      </c>
      <c r="O1146" t="s">
        <v>937</v>
      </c>
      <c r="P1146" t="s">
        <v>63</v>
      </c>
    </row>
    <row r="1147" spans="1:16">
      <c r="A1147" t="s">
        <v>4919</v>
      </c>
      <c r="B1147" t="s">
        <v>4913</v>
      </c>
      <c r="C1147" t="s">
        <v>910</v>
      </c>
      <c r="D1147">
        <v>59</v>
      </c>
      <c r="E1147" t="s">
        <v>4914</v>
      </c>
      <c r="F1147" t="s">
        <v>63</v>
      </c>
      <c r="G1147" t="s">
        <v>4915</v>
      </c>
      <c r="H1147" t="s">
        <v>348</v>
      </c>
      <c r="I1147" t="s">
        <v>387</v>
      </c>
      <c r="J1147" t="s">
        <v>383</v>
      </c>
      <c r="K1147" t="s">
        <v>388</v>
      </c>
      <c r="L1147" t="s">
        <v>44</v>
      </c>
      <c r="M1147" t="s">
        <v>385</v>
      </c>
      <c r="N1147" t="s">
        <v>907</v>
      </c>
      <c r="O1147" t="s">
        <v>937</v>
      </c>
      <c r="P1147" t="s">
        <v>63</v>
      </c>
    </row>
    <row r="1148" spans="1:16">
      <c r="A1148" t="s">
        <v>4920</v>
      </c>
      <c r="B1148" t="s">
        <v>4921</v>
      </c>
      <c r="C1148" t="s">
        <v>920</v>
      </c>
      <c r="D1148">
        <v>58</v>
      </c>
      <c r="E1148" t="s">
        <v>4922</v>
      </c>
      <c r="F1148" t="s">
        <v>53</v>
      </c>
      <c r="G1148" t="s">
        <v>1775</v>
      </c>
      <c r="H1148" t="s">
        <v>348</v>
      </c>
      <c r="I1148" t="s">
        <v>382</v>
      </c>
      <c r="J1148" t="s">
        <v>383</v>
      </c>
      <c r="K1148" t="s">
        <v>388</v>
      </c>
      <c r="L1148" t="s">
        <v>44</v>
      </c>
      <c r="M1148" t="s">
        <v>385</v>
      </c>
      <c r="N1148" t="s">
        <v>907</v>
      </c>
      <c r="O1148" t="s">
        <v>928</v>
      </c>
      <c r="P1148" t="s">
        <v>53</v>
      </c>
    </row>
    <row r="1149" spans="1:16">
      <c r="A1149" t="s">
        <v>4923</v>
      </c>
      <c r="B1149" t="s">
        <v>4924</v>
      </c>
      <c r="C1149" t="s">
        <v>920</v>
      </c>
      <c r="D1149">
        <v>58</v>
      </c>
      <c r="E1149" t="s">
        <v>4925</v>
      </c>
      <c r="F1149" t="s">
        <v>63</v>
      </c>
      <c r="G1149" t="s">
        <v>1826</v>
      </c>
      <c r="H1149" t="s">
        <v>324</v>
      </c>
      <c r="I1149" t="s">
        <v>382</v>
      </c>
      <c r="J1149" t="s">
        <v>383</v>
      </c>
      <c r="K1149" t="s">
        <v>388</v>
      </c>
      <c r="L1149" t="s">
        <v>44</v>
      </c>
      <c r="M1149" t="s">
        <v>385</v>
      </c>
      <c r="N1149" t="s">
        <v>907</v>
      </c>
      <c r="O1149" t="s">
        <v>937</v>
      </c>
      <c r="P1149" t="s">
        <v>63</v>
      </c>
    </row>
    <row r="1150" spans="1:16">
      <c r="A1150" t="s">
        <v>7279</v>
      </c>
      <c r="B1150" t="s">
        <v>7280</v>
      </c>
      <c r="C1150" t="s">
        <v>920</v>
      </c>
      <c r="D1150">
        <v>58</v>
      </c>
      <c r="E1150" t="s">
        <v>7281</v>
      </c>
      <c r="F1150" t="s">
        <v>55</v>
      </c>
      <c r="G1150" t="s">
        <v>7282</v>
      </c>
      <c r="H1150" t="s">
        <v>320</v>
      </c>
      <c r="I1150" t="s">
        <v>382</v>
      </c>
      <c r="J1150" t="s">
        <v>7283</v>
      </c>
      <c r="K1150" t="s">
        <v>388</v>
      </c>
      <c r="L1150" t="s">
        <v>43</v>
      </c>
      <c r="M1150" t="s">
        <v>385</v>
      </c>
      <c r="N1150" t="s">
        <v>907</v>
      </c>
      <c r="O1150" t="s">
        <v>932</v>
      </c>
      <c r="P1150" t="s">
        <v>71</v>
      </c>
    </row>
    <row r="1151" spans="1:16">
      <c r="A1151" t="s">
        <v>6252</v>
      </c>
      <c r="B1151" t="s">
        <v>6253</v>
      </c>
      <c r="C1151" t="s">
        <v>956</v>
      </c>
      <c r="D1151">
        <v>55</v>
      </c>
      <c r="E1151" t="s">
        <v>6254</v>
      </c>
      <c r="F1151" t="s">
        <v>63</v>
      </c>
      <c r="G1151" t="s">
        <v>906</v>
      </c>
      <c r="H1151" t="s">
        <v>318</v>
      </c>
      <c r="I1151" t="s">
        <v>390</v>
      </c>
      <c r="J1151" t="s">
        <v>383</v>
      </c>
      <c r="K1151" t="s">
        <v>388</v>
      </c>
      <c r="L1151" t="s">
        <v>4759</v>
      </c>
      <c r="M1151" t="s">
        <v>385</v>
      </c>
      <c r="N1151" t="s">
        <v>907</v>
      </c>
      <c r="O1151" t="s">
        <v>937</v>
      </c>
      <c r="P1151" t="s">
        <v>63</v>
      </c>
    </row>
    <row r="1152" spans="1:16">
      <c r="A1152" t="s">
        <v>6255</v>
      </c>
      <c r="B1152" t="s">
        <v>6253</v>
      </c>
      <c r="C1152" t="s">
        <v>904</v>
      </c>
      <c r="D1152">
        <v>57</v>
      </c>
      <c r="E1152" t="s">
        <v>6254</v>
      </c>
      <c r="F1152" t="s">
        <v>63</v>
      </c>
      <c r="G1152" t="s">
        <v>906</v>
      </c>
      <c r="H1152" t="s">
        <v>318</v>
      </c>
      <c r="I1152" t="s">
        <v>390</v>
      </c>
      <c r="J1152" t="s">
        <v>383</v>
      </c>
      <c r="K1152" t="s">
        <v>388</v>
      </c>
      <c r="L1152" t="s">
        <v>4759</v>
      </c>
      <c r="M1152" t="s">
        <v>385</v>
      </c>
      <c r="N1152" t="s">
        <v>907</v>
      </c>
      <c r="O1152" t="s">
        <v>937</v>
      </c>
      <c r="P1152" t="s">
        <v>63</v>
      </c>
    </row>
    <row r="1153" spans="1:16">
      <c r="A1153" t="s">
        <v>6256</v>
      </c>
      <c r="B1153" t="s">
        <v>6253</v>
      </c>
      <c r="C1153" t="s">
        <v>910</v>
      </c>
      <c r="D1153">
        <v>59</v>
      </c>
      <c r="E1153" t="s">
        <v>6254</v>
      </c>
      <c r="F1153" t="s">
        <v>63</v>
      </c>
      <c r="G1153" t="s">
        <v>906</v>
      </c>
      <c r="H1153" t="s">
        <v>318</v>
      </c>
      <c r="I1153" t="s">
        <v>390</v>
      </c>
      <c r="J1153" t="s">
        <v>383</v>
      </c>
      <c r="K1153" t="s">
        <v>388</v>
      </c>
      <c r="L1153" t="s">
        <v>4759</v>
      </c>
      <c r="M1153" t="s">
        <v>385</v>
      </c>
      <c r="N1153" t="s">
        <v>907</v>
      </c>
      <c r="O1153" t="s">
        <v>937</v>
      </c>
      <c r="P1153" t="s">
        <v>63</v>
      </c>
    </row>
    <row r="1154" spans="1:16">
      <c r="A1154" t="s">
        <v>6257</v>
      </c>
      <c r="B1154" t="s">
        <v>6253</v>
      </c>
      <c r="C1154" t="s">
        <v>912</v>
      </c>
      <c r="D1154">
        <v>61</v>
      </c>
      <c r="E1154" t="s">
        <v>6254</v>
      </c>
      <c r="F1154" t="s">
        <v>63</v>
      </c>
      <c r="G1154" t="s">
        <v>906</v>
      </c>
      <c r="H1154" t="s">
        <v>318</v>
      </c>
      <c r="I1154" t="s">
        <v>390</v>
      </c>
      <c r="J1154" t="s">
        <v>383</v>
      </c>
      <c r="K1154" t="s">
        <v>388</v>
      </c>
      <c r="L1154" t="s">
        <v>4759</v>
      </c>
      <c r="M1154" t="s">
        <v>385</v>
      </c>
      <c r="N1154" t="s">
        <v>907</v>
      </c>
      <c r="O1154" t="s">
        <v>937</v>
      </c>
      <c r="P1154" t="s">
        <v>63</v>
      </c>
    </row>
    <row r="1155" spans="1:16">
      <c r="A1155" t="s">
        <v>6263</v>
      </c>
      <c r="B1155" t="s">
        <v>6264</v>
      </c>
      <c r="C1155" t="s">
        <v>956</v>
      </c>
      <c r="D1155">
        <v>55</v>
      </c>
      <c r="E1155" t="s">
        <v>6254</v>
      </c>
      <c r="F1155" t="s">
        <v>60</v>
      </c>
      <c r="G1155" t="s">
        <v>906</v>
      </c>
      <c r="H1155" t="s">
        <v>318</v>
      </c>
      <c r="I1155" t="s">
        <v>390</v>
      </c>
      <c r="J1155" t="s">
        <v>383</v>
      </c>
      <c r="K1155" t="s">
        <v>388</v>
      </c>
      <c r="L1155" t="s">
        <v>4759</v>
      </c>
      <c r="M1155" t="s">
        <v>385</v>
      </c>
      <c r="N1155" t="s">
        <v>907</v>
      </c>
      <c r="O1155" t="s">
        <v>990</v>
      </c>
      <c r="P1155" t="s">
        <v>60</v>
      </c>
    </row>
    <row r="1156" spans="1:16">
      <c r="A1156" t="s">
        <v>6265</v>
      </c>
      <c r="B1156" t="s">
        <v>6264</v>
      </c>
      <c r="C1156" t="s">
        <v>904</v>
      </c>
      <c r="D1156">
        <v>57</v>
      </c>
      <c r="E1156" t="s">
        <v>6254</v>
      </c>
      <c r="F1156" t="s">
        <v>60</v>
      </c>
      <c r="G1156" t="s">
        <v>906</v>
      </c>
      <c r="H1156" t="s">
        <v>318</v>
      </c>
      <c r="I1156" t="s">
        <v>390</v>
      </c>
      <c r="J1156" t="s">
        <v>383</v>
      </c>
      <c r="K1156" t="s">
        <v>388</v>
      </c>
      <c r="L1156" t="s">
        <v>4759</v>
      </c>
      <c r="M1156" t="s">
        <v>385</v>
      </c>
      <c r="N1156" t="s">
        <v>907</v>
      </c>
      <c r="O1156" t="s">
        <v>990</v>
      </c>
      <c r="P1156" t="s">
        <v>60</v>
      </c>
    </row>
    <row r="1157" spans="1:16">
      <c r="A1157" t="s">
        <v>6266</v>
      </c>
      <c r="B1157" t="s">
        <v>6264</v>
      </c>
      <c r="C1157" t="s">
        <v>910</v>
      </c>
      <c r="D1157">
        <v>59</v>
      </c>
      <c r="E1157" t="s">
        <v>6254</v>
      </c>
      <c r="F1157" t="s">
        <v>60</v>
      </c>
      <c r="G1157" t="s">
        <v>906</v>
      </c>
      <c r="H1157" t="s">
        <v>318</v>
      </c>
      <c r="I1157" t="s">
        <v>390</v>
      </c>
      <c r="J1157" t="s">
        <v>383</v>
      </c>
      <c r="K1157" t="s">
        <v>388</v>
      </c>
      <c r="L1157" t="s">
        <v>4759</v>
      </c>
      <c r="M1157" t="s">
        <v>385</v>
      </c>
      <c r="N1157" t="s">
        <v>907</v>
      </c>
      <c r="O1157" t="s">
        <v>990</v>
      </c>
      <c r="P1157" t="s">
        <v>60</v>
      </c>
    </row>
    <row r="1158" spans="1:16">
      <c r="A1158" t="s">
        <v>6267</v>
      </c>
      <c r="B1158" t="s">
        <v>6264</v>
      </c>
      <c r="C1158" t="s">
        <v>912</v>
      </c>
      <c r="D1158">
        <v>61</v>
      </c>
      <c r="E1158" t="s">
        <v>6254</v>
      </c>
      <c r="F1158" t="s">
        <v>60</v>
      </c>
      <c r="G1158" t="s">
        <v>906</v>
      </c>
      <c r="H1158" t="s">
        <v>318</v>
      </c>
      <c r="I1158" t="s">
        <v>390</v>
      </c>
      <c r="J1158" t="s">
        <v>383</v>
      </c>
      <c r="K1158" t="s">
        <v>388</v>
      </c>
      <c r="L1158" t="s">
        <v>4759</v>
      </c>
      <c r="M1158" t="s">
        <v>385</v>
      </c>
      <c r="N1158" t="s">
        <v>907</v>
      </c>
      <c r="O1158" t="s">
        <v>990</v>
      </c>
      <c r="P1158" t="s">
        <v>60</v>
      </c>
    </row>
    <row r="1159" spans="1:16">
      <c r="A1159" t="s">
        <v>6258</v>
      </c>
      <c r="B1159" t="s">
        <v>6259</v>
      </c>
      <c r="C1159" t="s">
        <v>956</v>
      </c>
      <c r="D1159">
        <v>55</v>
      </c>
      <c r="E1159" t="s">
        <v>6254</v>
      </c>
      <c r="F1159" t="s">
        <v>53</v>
      </c>
      <c r="G1159" t="s">
        <v>906</v>
      </c>
      <c r="H1159" t="s">
        <v>318</v>
      </c>
      <c r="I1159" t="s">
        <v>390</v>
      </c>
      <c r="J1159" t="s">
        <v>383</v>
      </c>
      <c r="K1159" t="s">
        <v>388</v>
      </c>
      <c r="L1159" t="s">
        <v>4759</v>
      </c>
      <c r="M1159" t="s">
        <v>385</v>
      </c>
      <c r="N1159" t="s">
        <v>907</v>
      </c>
      <c r="O1159" t="s">
        <v>928</v>
      </c>
      <c r="P1159" t="s">
        <v>53</v>
      </c>
    </row>
    <row r="1160" spans="1:16">
      <c r="A1160" t="s">
        <v>6260</v>
      </c>
      <c r="B1160" t="s">
        <v>6259</v>
      </c>
      <c r="C1160" t="s">
        <v>904</v>
      </c>
      <c r="D1160">
        <v>57</v>
      </c>
      <c r="E1160" t="s">
        <v>6254</v>
      </c>
      <c r="F1160" t="s">
        <v>53</v>
      </c>
      <c r="G1160" t="s">
        <v>906</v>
      </c>
      <c r="H1160" t="s">
        <v>318</v>
      </c>
      <c r="I1160" t="s">
        <v>390</v>
      </c>
      <c r="J1160" t="s">
        <v>383</v>
      </c>
      <c r="K1160" t="s">
        <v>388</v>
      </c>
      <c r="L1160" t="s">
        <v>4759</v>
      </c>
      <c r="M1160" t="s">
        <v>385</v>
      </c>
      <c r="N1160" t="s">
        <v>907</v>
      </c>
      <c r="O1160" t="s">
        <v>928</v>
      </c>
      <c r="P1160" t="s">
        <v>53</v>
      </c>
    </row>
    <row r="1161" spans="1:16">
      <c r="A1161" t="s">
        <v>6261</v>
      </c>
      <c r="B1161" t="s">
        <v>6259</v>
      </c>
      <c r="C1161" t="s">
        <v>910</v>
      </c>
      <c r="D1161">
        <v>59</v>
      </c>
      <c r="E1161" t="s">
        <v>6254</v>
      </c>
      <c r="F1161" t="s">
        <v>53</v>
      </c>
      <c r="G1161" t="s">
        <v>906</v>
      </c>
      <c r="H1161" t="s">
        <v>318</v>
      </c>
      <c r="I1161" t="s">
        <v>390</v>
      </c>
      <c r="J1161" t="s">
        <v>383</v>
      </c>
      <c r="K1161" t="s">
        <v>388</v>
      </c>
      <c r="L1161" t="s">
        <v>4759</v>
      </c>
      <c r="M1161" t="s">
        <v>385</v>
      </c>
      <c r="N1161" t="s">
        <v>907</v>
      </c>
      <c r="O1161" t="s">
        <v>928</v>
      </c>
      <c r="P1161" t="s">
        <v>53</v>
      </c>
    </row>
    <row r="1162" spans="1:16">
      <c r="A1162" t="s">
        <v>6262</v>
      </c>
      <c r="B1162" t="s">
        <v>6259</v>
      </c>
      <c r="C1162" t="s">
        <v>912</v>
      </c>
      <c r="D1162">
        <v>61</v>
      </c>
      <c r="E1162" t="s">
        <v>6254</v>
      </c>
      <c r="F1162" t="s">
        <v>53</v>
      </c>
      <c r="G1162" t="s">
        <v>906</v>
      </c>
      <c r="H1162" t="s">
        <v>318</v>
      </c>
      <c r="I1162" t="s">
        <v>390</v>
      </c>
      <c r="J1162" t="s">
        <v>383</v>
      </c>
      <c r="K1162" t="s">
        <v>388</v>
      </c>
      <c r="L1162" t="s">
        <v>4759</v>
      </c>
      <c r="M1162" t="s">
        <v>385</v>
      </c>
      <c r="N1162" t="s">
        <v>907</v>
      </c>
      <c r="O1162" t="s">
        <v>928</v>
      </c>
      <c r="P1162" t="s">
        <v>53</v>
      </c>
    </row>
    <row r="1163" spans="1:16">
      <c r="A1163" t="s">
        <v>4926</v>
      </c>
      <c r="B1163" t="s">
        <v>4927</v>
      </c>
      <c r="C1163" t="s">
        <v>920</v>
      </c>
      <c r="D1163">
        <v>58</v>
      </c>
      <c r="E1163" t="s">
        <v>4928</v>
      </c>
      <c r="F1163" t="s">
        <v>86</v>
      </c>
      <c r="G1163" t="s">
        <v>4929</v>
      </c>
      <c r="H1163" t="s">
        <v>320</v>
      </c>
      <c r="I1163" t="s">
        <v>382</v>
      </c>
      <c r="J1163" t="s">
        <v>383</v>
      </c>
      <c r="K1163" t="s">
        <v>388</v>
      </c>
      <c r="L1163" t="s">
        <v>44</v>
      </c>
      <c r="M1163" t="s">
        <v>385</v>
      </c>
      <c r="N1163" t="s">
        <v>907</v>
      </c>
      <c r="O1163" t="s">
        <v>1033</v>
      </c>
      <c r="P1163" t="s">
        <v>86</v>
      </c>
    </row>
    <row r="1164" spans="1:16">
      <c r="A1164" t="s">
        <v>4930</v>
      </c>
      <c r="B1164" t="s">
        <v>4927</v>
      </c>
      <c r="C1164" t="s">
        <v>915</v>
      </c>
      <c r="D1164">
        <v>56</v>
      </c>
      <c r="E1164" t="s">
        <v>4928</v>
      </c>
      <c r="F1164" t="s">
        <v>86</v>
      </c>
      <c r="G1164" t="s">
        <v>4929</v>
      </c>
      <c r="H1164" t="s">
        <v>320</v>
      </c>
      <c r="I1164" t="s">
        <v>382</v>
      </c>
      <c r="J1164" t="s">
        <v>383</v>
      </c>
      <c r="K1164" t="s">
        <v>388</v>
      </c>
      <c r="L1164" t="s">
        <v>44</v>
      </c>
      <c r="M1164" t="s">
        <v>385</v>
      </c>
      <c r="N1164" t="s">
        <v>907</v>
      </c>
      <c r="O1164" t="s">
        <v>1033</v>
      </c>
      <c r="P1164" t="s">
        <v>86</v>
      </c>
    </row>
    <row r="1165" spans="1:16">
      <c r="A1165" t="s">
        <v>4931</v>
      </c>
      <c r="B1165" t="s">
        <v>4927</v>
      </c>
      <c r="C1165" t="s">
        <v>904</v>
      </c>
      <c r="D1165">
        <v>57</v>
      </c>
      <c r="E1165" t="s">
        <v>4928</v>
      </c>
      <c r="F1165" t="s">
        <v>86</v>
      </c>
      <c r="G1165" t="s">
        <v>4929</v>
      </c>
      <c r="H1165" t="s">
        <v>320</v>
      </c>
      <c r="I1165" t="s">
        <v>382</v>
      </c>
      <c r="J1165" t="s">
        <v>383</v>
      </c>
      <c r="K1165" t="s">
        <v>388</v>
      </c>
      <c r="L1165" t="s">
        <v>44</v>
      </c>
      <c r="M1165" t="s">
        <v>385</v>
      </c>
      <c r="N1165" t="s">
        <v>907</v>
      </c>
      <c r="O1165" t="s">
        <v>1033</v>
      </c>
      <c r="P1165" t="s">
        <v>86</v>
      </c>
    </row>
    <row r="1166" spans="1:16">
      <c r="A1166" t="s">
        <v>4932</v>
      </c>
      <c r="B1166" t="s">
        <v>4927</v>
      </c>
      <c r="C1166" t="s">
        <v>910</v>
      </c>
      <c r="D1166">
        <v>59</v>
      </c>
      <c r="E1166" t="s">
        <v>4928</v>
      </c>
      <c r="F1166" t="s">
        <v>86</v>
      </c>
      <c r="G1166" t="s">
        <v>4929</v>
      </c>
      <c r="H1166" t="s">
        <v>320</v>
      </c>
      <c r="I1166" t="s">
        <v>382</v>
      </c>
      <c r="J1166" t="s">
        <v>383</v>
      </c>
      <c r="K1166" t="s">
        <v>388</v>
      </c>
      <c r="L1166" t="s">
        <v>44</v>
      </c>
      <c r="M1166" t="s">
        <v>385</v>
      </c>
      <c r="N1166" t="s">
        <v>907</v>
      </c>
      <c r="O1166" t="s">
        <v>1033</v>
      </c>
      <c r="P1166" t="s">
        <v>86</v>
      </c>
    </row>
    <row r="1167" spans="1:16">
      <c r="A1167" t="s">
        <v>4933</v>
      </c>
      <c r="B1167" t="s">
        <v>4927</v>
      </c>
      <c r="C1167" t="s">
        <v>922</v>
      </c>
      <c r="D1167">
        <v>60</v>
      </c>
      <c r="E1167" t="s">
        <v>4928</v>
      </c>
      <c r="F1167" t="s">
        <v>86</v>
      </c>
      <c r="G1167" t="s">
        <v>4929</v>
      </c>
      <c r="H1167" t="s">
        <v>320</v>
      </c>
      <c r="I1167" t="s">
        <v>382</v>
      </c>
      <c r="J1167" t="s">
        <v>383</v>
      </c>
      <c r="K1167" t="s">
        <v>388</v>
      </c>
      <c r="L1167" t="s">
        <v>44</v>
      </c>
      <c r="M1167" t="s">
        <v>385</v>
      </c>
      <c r="N1167" t="s">
        <v>907</v>
      </c>
      <c r="O1167" t="s">
        <v>1033</v>
      </c>
      <c r="P1167" t="s">
        <v>86</v>
      </c>
    </row>
    <row r="1168" spans="1:16">
      <c r="A1168" t="s">
        <v>4934</v>
      </c>
      <c r="B1168" t="s">
        <v>4927</v>
      </c>
      <c r="C1168" t="s">
        <v>912</v>
      </c>
      <c r="D1168">
        <v>61</v>
      </c>
      <c r="E1168" t="s">
        <v>4928</v>
      </c>
      <c r="F1168" t="s">
        <v>86</v>
      </c>
      <c r="G1168" t="s">
        <v>4929</v>
      </c>
      <c r="H1168" t="s">
        <v>320</v>
      </c>
      <c r="I1168" t="s">
        <v>382</v>
      </c>
      <c r="J1168" t="s">
        <v>383</v>
      </c>
      <c r="K1168" t="s">
        <v>388</v>
      </c>
      <c r="L1168" t="s">
        <v>44</v>
      </c>
      <c r="M1168" t="s">
        <v>385</v>
      </c>
      <c r="N1168" t="s">
        <v>907</v>
      </c>
      <c r="O1168" t="s">
        <v>1033</v>
      </c>
      <c r="P1168" t="s">
        <v>86</v>
      </c>
    </row>
    <row r="1169" spans="1:16">
      <c r="A1169" t="s">
        <v>5815</v>
      </c>
      <c r="B1169" t="s">
        <v>5816</v>
      </c>
      <c r="C1169" t="s">
        <v>915</v>
      </c>
      <c r="D1169">
        <v>56</v>
      </c>
      <c r="E1169" t="s">
        <v>4928</v>
      </c>
      <c r="F1169" t="s">
        <v>83</v>
      </c>
      <c r="G1169" t="s">
        <v>4929</v>
      </c>
      <c r="H1169" t="s">
        <v>320</v>
      </c>
      <c r="I1169" t="s">
        <v>382</v>
      </c>
      <c r="J1169" t="s">
        <v>383</v>
      </c>
      <c r="K1169" t="s">
        <v>388</v>
      </c>
      <c r="L1169" t="s">
        <v>44</v>
      </c>
      <c r="M1169" t="s">
        <v>385</v>
      </c>
      <c r="N1169" t="s">
        <v>907</v>
      </c>
      <c r="O1169" t="s">
        <v>928</v>
      </c>
      <c r="P1169" t="s">
        <v>83</v>
      </c>
    </row>
    <row r="1170" spans="1:16">
      <c r="A1170" t="s">
        <v>5817</v>
      </c>
      <c r="B1170" t="s">
        <v>5816</v>
      </c>
      <c r="C1170" t="s">
        <v>904</v>
      </c>
      <c r="D1170">
        <v>57</v>
      </c>
      <c r="E1170" t="s">
        <v>4928</v>
      </c>
      <c r="F1170" t="s">
        <v>83</v>
      </c>
      <c r="G1170" t="s">
        <v>4929</v>
      </c>
      <c r="H1170" t="s">
        <v>320</v>
      </c>
      <c r="I1170" t="s">
        <v>382</v>
      </c>
      <c r="J1170" t="s">
        <v>383</v>
      </c>
      <c r="K1170" t="s">
        <v>388</v>
      </c>
      <c r="L1170" t="s">
        <v>44</v>
      </c>
      <c r="M1170" t="s">
        <v>385</v>
      </c>
      <c r="N1170" t="s">
        <v>907</v>
      </c>
      <c r="O1170" t="s">
        <v>928</v>
      </c>
      <c r="P1170" t="s">
        <v>83</v>
      </c>
    </row>
    <row r="1171" spans="1:16">
      <c r="A1171" t="s">
        <v>5818</v>
      </c>
      <c r="B1171" t="s">
        <v>5816</v>
      </c>
      <c r="C1171" t="s">
        <v>920</v>
      </c>
      <c r="D1171">
        <v>58</v>
      </c>
      <c r="E1171" t="s">
        <v>4928</v>
      </c>
      <c r="F1171" t="s">
        <v>83</v>
      </c>
      <c r="G1171" t="s">
        <v>4929</v>
      </c>
      <c r="H1171" t="s">
        <v>320</v>
      </c>
      <c r="I1171" t="s">
        <v>382</v>
      </c>
      <c r="J1171" t="s">
        <v>383</v>
      </c>
      <c r="K1171" t="s">
        <v>388</v>
      </c>
      <c r="L1171" t="s">
        <v>44</v>
      </c>
      <c r="M1171" t="s">
        <v>385</v>
      </c>
      <c r="N1171" t="s">
        <v>907</v>
      </c>
      <c r="O1171" t="s">
        <v>928</v>
      </c>
      <c r="P1171" t="s">
        <v>83</v>
      </c>
    </row>
    <row r="1172" spans="1:16">
      <c r="A1172" t="s">
        <v>5819</v>
      </c>
      <c r="B1172" t="s">
        <v>5816</v>
      </c>
      <c r="C1172" t="s">
        <v>910</v>
      </c>
      <c r="D1172">
        <v>59</v>
      </c>
      <c r="E1172" t="s">
        <v>4928</v>
      </c>
      <c r="F1172" t="s">
        <v>83</v>
      </c>
      <c r="G1172" t="s">
        <v>4929</v>
      </c>
      <c r="H1172" t="s">
        <v>320</v>
      </c>
      <c r="I1172" t="s">
        <v>382</v>
      </c>
      <c r="J1172" t="s">
        <v>383</v>
      </c>
      <c r="K1172" t="s">
        <v>388</v>
      </c>
      <c r="L1172" t="s">
        <v>44</v>
      </c>
      <c r="M1172" t="s">
        <v>385</v>
      </c>
      <c r="N1172" t="s">
        <v>907</v>
      </c>
      <c r="O1172" t="s">
        <v>928</v>
      </c>
      <c r="P1172" t="s">
        <v>83</v>
      </c>
    </row>
    <row r="1173" spans="1:16">
      <c r="A1173" t="s">
        <v>5820</v>
      </c>
      <c r="B1173" t="s">
        <v>5816</v>
      </c>
      <c r="C1173" t="s">
        <v>922</v>
      </c>
      <c r="D1173">
        <v>60</v>
      </c>
      <c r="E1173" t="s">
        <v>4928</v>
      </c>
      <c r="F1173" t="s">
        <v>83</v>
      </c>
      <c r="G1173" t="s">
        <v>4929</v>
      </c>
      <c r="H1173" t="s">
        <v>320</v>
      </c>
      <c r="I1173" t="s">
        <v>382</v>
      </c>
      <c r="J1173" t="s">
        <v>383</v>
      </c>
      <c r="K1173" t="s">
        <v>388</v>
      </c>
      <c r="L1173" t="s">
        <v>44</v>
      </c>
      <c r="M1173" t="s">
        <v>385</v>
      </c>
      <c r="N1173" t="s">
        <v>907</v>
      </c>
      <c r="O1173" t="s">
        <v>928</v>
      </c>
      <c r="P1173" t="s">
        <v>83</v>
      </c>
    </row>
    <row r="1174" spans="1:16">
      <c r="A1174" t="s">
        <v>5821</v>
      </c>
      <c r="B1174" t="s">
        <v>5816</v>
      </c>
      <c r="C1174" t="s">
        <v>912</v>
      </c>
      <c r="D1174">
        <v>61</v>
      </c>
      <c r="E1174" t="s">
        <v>4928</v>
      </c>
      <c r="F1174" t="s">
        <v>83</v>
      </c>
      <c r="G1174" t="s">
        <v>4929</v>
      </c>
      <c r="H1174" t="s">
        <v>320</v>
      </c>
      <c r="I1174" t="s">
        <v>382</v>
      </c>
      <c r="J1174" t="s">
        <v>383</v>
      </c>
      <c r="K1174" t="s">
        <v>388</v>
      </c>
      <c r="L1174" t="s">
        <v>44</v>
      </c>
      <c r="M1174" t="s">
        <v>385</v>
      </c>
      <c r="N1174" t="s">
        <v>907</v>
      </c>
      <c r="O1174" t="s">
        <v>928</v>
      </c>
      <c r="P1174" t="s">
        <v>83</v>
      </c>
    </row>
    <row r="1175" spans="1:16">
      <c r="A1175" t="s">
        <v>4935</v>
      </c>
      <c r="B1175" t="s">
        <v>4936</v>
      </c>
      <c r="C1175" t="s">
        <v>920</v>
      </c>
      <c r="D1175">
        <v>58</v>
      </c>
      <c r="E1175" t="s">
        <v>4937</v>
      </c>
      <c r="F1175" t="s">
        <v>86</v>
      </c>
      <c r="G1175" t="s">
        <v>4938</v>
      </c>
      <c r="H1175" t="s">
        <v>324</v>
      </c>
      <c r="I1175" t="s">
        <v>382</v>
      </c>
      <c r="J1175" t="s">
        <v>383</v>
      </c>
      <c r="K1175" t="s">
        <v>388</v>
      </c>
      <c r="L1175" t="s">
        <v>44</v>
      </c>
      <c r="M1175" t="s">
        <v>385</v>
      </c>
      <c r="N1175" t="s">
        <v>907</v>
      </c>
      <c r="O1175" t="s">
        <v>1033</v>
      </c>
      <c r="P1175" t="s">
        <v>86</v>
      </c>
    </row>
    <row r="1176" spans="1:16">
      <c r="A1176" t="s">
        <v>4939</v>
      </c>
      <c r="B1176" t="s">
        <v>4936</v>
      </c>
      <c r="C1176" t="s">
        <v>904</v>
      </c>
      <c r="D1176">
        <v>57</v>
      </c>
      <c r="E1176" t="s">
        <v>4937</v>
      </c>
      <c r="F1176" t="s">
        <v>86</v>
      </c>
      <c r="G1176" t="s">
        <v>4938</v>
      </c>
      <c r="H1176" t="s">
        <v>324</v>
      </c>
      <c r="I1176" t="s">
        <v>382</v>
      </c>
      <c r="J1176" t="s">
        <v>383</v>
      </c>
      <c r="K1176" t="s">
        <v>388</v>
      </c>
      <c r="L1176" t="s">
        <v>44</v>
      </c>
      <c r="M1176" t="s">
        <v>385</v>
      </c>
      <c r="N1176" t="s">
        <v>907</v>
      </c>
      <c r="O1176" t="s">
        <v>1033</v>
      </c>
      <c r="P1176" t="s">
        <v>86</v>
      </c>
    </row>
    <row r="1177" spans="1:16">
      <c r="A1177" t="s">
        <v>4940</v>
      </c>
      <c r="B1177" t="s">
        <v>4936</v>
      </c>
      <c r="C1177" t="s">
        <v>910</v>
      </c>
      <c r="D1177">
        <v>59</v>
      </c>
      <c r="E1177" t="s">
        <v>4937</v>
      </c>
      <c r="F1177" t="s">
        <v>86</v>
      </c>
      <c r="G1177" t="s">
        <v>4938</v>
      </c>
      <c r="H1177" t="s">
        <v>324</v>
      </c>
      <c r="I1177" t="s">
        <v>382</v>
      </c>
      <c r="J1177" t="s">
        <v>383</v>
      </c>
      <c r="K1177" t="s">
        <v>388</v>
      </c>
      <c r="L1177" t="s">
        <v>44</v>
      </c>
      <c r="M1177" t="s">
        <v>385</v>
      </c>
      <c r="N1177" t="s">
        <v>907</v>
      </c>
      <c r="O1177" t="s">
        <v>1033</v>
      </c>
      <c r="P1177" t="s">
        <v>86</v>
      </c>
    </row>
    <row r="1178" spans="1:16">
      <c r="A1178" t="s">
        <v>4941</v>
      </c>
      <c r="B1178" t="s">
        <v>4936</v>
      </c>
      <c r="C1178" t="s">
        <v>922</v>
      </c>
      <c r="D1178">
        <v>60</v>
      </c>
      <c r="E1178" t="s">
        <v>4937</v>
      </c>
      <c r="F1178" t="s">
        <v>86</v>
      </c>
      <c r="G1178" t="s">
        <v>4938</v>
      </c>
      <c r="H1178" t="s">
        <v>324</v>
      </c>
      <c r="I1178" t="s">
        <v>382</v>
      </c>
      <c r="J1178" t="s">
        <v>383</v>
      </c>
      <c r="K1178" t="s">
        <v>388</v>
      </c>
      <c r="L1178" t="s">
        <v>44</v>
      </c>
      <c r="M1178" t="s">
        <v>385</v>
      </c>
      <c r="N1178" t="s">
        <v>907</v>
      </c>
      <c r="O1178" t="s">
        <v>1033</v>
      </c>
      <c r="P1178" t="s">
        <v>86</v>
      </c>
    </row>
    <row r="1179" spans="1:16">
      <c r="A1179" t="s">
        <v>4942</v>
      </c>
      <c r="B1179" t="s">
        <v>4936</v>
      </c>
      <c r="C1179" t="s">
        <v>912</v>
      </c>
      <c r="D1179">
        <v>61</v>
      </c>
      <c r="E1179" t="s">
        <v>4937</v>
      </c>
      <c r="F1179" t="s">
        <v>86</v>
      </c>
      <c r="G1179" t="s">
        <v>4938</v>
      </c>
      <c r="H1179" t="s">
        <v>324</v>
      </c>
      <c r="I1179" t="s">
        <v>382</v>
      </c>
      <c r="J1179" t="s">
        <v>383</v>
      </c>
      <c r="K1179" t="s">
        <v>388</v>
      </c>
      <c r="L1179" t="s">
        <v>44</v>
      </c>
      <c r="M1179" t="s">
        <v>385</v>
      </c>
      <c r="N1179" t="s">
        <v>907</v>
      </c>
      <c r="O1179" t="s">
        <v>1033</v>
      </c>
      <c r="P1179" t="s">
        <v>86</v>
      </c>
    </row>
    <row r="1180" spans="1:16">
      <c r="A1180" t="s">
        <v>5822</v>
      </c>
      <c r="B1180" t="s">
        <v>5823</v>
      </c>
      <c r="C1180" t="s">
        <v>904</v>
      </c>
      <c r="D1180">
        <v>57</v>
      </c>
      <c r="E1180" t="s">
        <v>4937</v>
      </c>
      <c r="F1180" t="s">
        <v>71</v>
      </c>
      <c r="G1180" t="s">
        <v>4938</v>
      </c>
      <c r="H1180" t="s">
        <v>324</v>
      </c>
      <c r="I1180" t="s">
        <v>382</v>
      </c>
      <c r="J1180" t="s">
        <v>383</v>
      </c>
      <c r="K1180" t="s">
        <v>388</v>
      </c>
      <c r="L1180" t="s">
        <v>44</v>
      </c>
      <c r="M1180" t="s">
        <v>385</v>
      </c>
      <c r="N1180" t="s">
        <v>907</v>
      </c>
      <c r="O1180" t="s">
        <v>932</v>
      </c>
      <c r="P1180" t="s">
        <v>71</v>
      </c>
    </row>
    <row r="1181" spans="1:16">
      <c r="A1181" t="s">
        <v>5824</v>
      </c>
      <c r="B1181" t="s">
        <v>5823</v>
      </c>
      <c r="C1181" t="s">
        <v>920</v>
      </c>
      <c r="D1181">
        <v>58</v>
      </c>
      <c r="E1181" t="s">
        <v>4937</v>
      </c>
      <c r="F1181" t="s">
        <v>71</v>
      </c>
      <c r="G1181" t="s">
        <v>4938</v>
      </c>
      <c r="H1181" t="s">
        <v>324</v>
      </c>
      <c r="I1181" t="s">
        <v>382</v>
      </c>
      <c r="J1181" t="s">
        <v>383</v>
      </c>
      <c r="K1181" t="s">
        <v>388</v>
      </c>
      <c r="L1181" t="s">
        <v>44</v>
      </c>
      <c r="M1181" t="s">
        <v>385</v>
      </c>
      <c r="N1181" t="s">
        <v>907</v>
      </c>
      <c r="O1181" t="s">
        <v>932</v>
      </c>
      <c r="P1181" t="s">
        <v>71</v>
      </c>
    </row>
    <row r="1182" spans="1:16">
      <c r="A1182" t="s">
        <v>5825</v>
      </c>
      <c r="B1182" t="s">
        <v>5823</v>
      </c>
      <c r="C1182" t="s">
        <v>910</v>
      </c>
      <c r="D1182">
        <v>59</v>
      </c>
      <c r="E1182" t="s">
        <v>4937</v>
      </c>
      <c r="F1182" t="s">
        <v>71</v>
      </c>
      <c r="G1182" t="s">
        <v>4938</v>
      </c>
      <c r="H1182" t="s">
        <v>324</v>
      </c>
      <c r="I1182" t="s">
        <v>382</v>
      </c>
      <c r="J1182" t="s">
        <v>383</v>
      </c>
      <c r="K1182" t="s">
        <v>388</v>
      </c>
      <c r="L1182" t="s">
        <v>44</v>
      </c>
      <c r="M1182" t="s">
        <v>385</v>
      </c>
      <c r="N1182" t="s">
        <v>907</v>
      </c>
      <c r="O1182" t="s">
        <v>932</v>
      </c>
      <c r="P1182" t="s">
        <v>71</v>
      </c>
    </row>
    <row r="1183" spans="1:16">
      <c r="A1183" t="s">
        <v>5826</v>
      </c>
      <c r="B1183" t="s">
        <v>5823</v>
      </c>
      <c r="C1183" t="s">
        <v>922</v>
      </c>
      <c r="D1183">
        <v>60</v>
      </c>
      <c r="E1183" t="s">
        <v>4937</v>
      </c>
      <c r="F1183" t="s">
        <v>71</v>
      </c>
      <c r="G1183" t="s">
        <v>4938</v>
      </c>
      <c r="H1183" t="s">
        <v>324</v>
      </c>
      <c r="I1183" t="s">
        <v>382</v>
      </c>
      <c r="J1183" t="s">
        <v>383</v>
      </c>
      <c r="K1183" t="s">
        <v>388</v>
      </c>
      <c r="L1183" t="s">
        <v>44</v>
      </c>
      <c r="M1183" t="s">
        <v>385</v>
      </c>
      <c r="N1183" t="s">
        <v>907</v>
      </c>
      <c r="O1183" t="s">
        <v>932</v>
      </c>
      <c r="P1183" t="s">
        <v>71</v>
      </c>
    </row>
    <row r="1184" spans="1:16">
      <c r="A1184" t="s">
        <v>5827</v>
      </c>
      <c r="B1184" t="s">
        <v>5823</v>
      </c>
      <c r="C1184" t="s">
        <v>912</v>
      </c>
      <c r="D1184">
        <v>61</v>
      </c>
      <c r="E1184" t="s">
        <v>4937</v>
      </c>
      <c r="F1184" t="s">
        <v>71</v>
      </c>
      <c r="G1184" t="s">
        <v>4938</v>
      </c>
      <c r="H1184" t="s">
        <v>324</v>
      </c>
      <c r="I1184" t="s">
        <v>382</v>
      </c>
      <c r="J1184" t="s">
        <v>383</v>
      </c>
      <c r="K1184" t="s">
        <v>388</v>
      </c>
      <c r="L1184" t="s">
        <v>44</v>
      </c>
      <c r="M1184" t="s">
        <v>385</v>
      </c>
      <c r="N1184" t="s">
        <v>907</v>
      </c>
      <c r="O1184" t="s">
        <v>932</v>
      </c>
      <c r="P1184" t="s">
        <v>71</v>
      </c>
    </row>
    <row r="1185" spans="1:16">
      <c r="A1185" t="s">
        <v>5828</v>
      </c>
      <c r="B1185" t="s">
        <v>5829</v>
      </c>
      <c r="C1185" t="s">
        <v>915</v>
      </c>
      <c r="D1185">
        <v>56</v>
      </c>
      <c r="E1185" t="s">
        <v>4945</v>
      </c>
      <c r="F1185" t="s">
        <v>63</v>
      </c>
      <c r="G1185" t="s">
        <v>1826</v>
      </c>
      <c r="H1185" t="s">
        <v>324</v>
      </c>
      <c r="I1185" t="s">
        <v>382</v>
      </c>
      <c r="J1185" t="s">
        <v>383</v>
      </c>
      <c r="K1185" t="s">
        <v>388</v>
      </c>
      <c r="L1185" t="s">
        <v>44</v>
      </c>
      <c r="M1185" t="s">
        <v>385</v>
      </c>
      <c r="N1185" t="s">
        <v>907</v>
      </c>
      <c r="O1185" t="s">
        <v>937</v>
      </c>
      <c r="P1185" t="s">
        <v>63</v>
      </c>
    </row>
    <row r="1186" spans="1:16">
      <c r="A1186" t="s">
        <v>5830</v>
      </c>
      <c r="B1186" t="s">
        <v>5829</v>
      </c>
      <c r="C1186" t="s">
        <v>904</v>
      </c>
      <c r="D1186">
        <v>57</v>
      </c>
      <c r="E1186" t="s">
        <v>4945</v>
      </c>
      <c r="F1186" t="s">
        <v>63</v>
      </c>
      <c r="G1186" t="s">
        <v>1826</v>
      </c>
      <c r="H1186" t="s">
        <v>324</v>
      </c>
      <c r="I1186" t="s">
        <v>382</v>
      </c>
      <c r="J1186" t="s">
        <v>383</v>
      </c>
      <c r="K1186" t="s">
        <v>388</v>
      </c>
      <c r="L1186" t="s">
        <v>44</v>
      </c>
      <c r="M1186" t="s">
        <v>385</v>
      </c>
      <c r="N1186" t="s">
        <v>907</v>
      </c>
      <c r="O1186" t="s">
        <v>937</v>
      </c>
      <c r="P1186" t="s">
        <v>63</v>
      </c>
    </row>
    <row r="1187" spans="1:16">
      <c r="A1187" t="s">
        <v>5831</v>
      </c>
      <c r="B1187" t="s">
        <v>5829</v>
      </c>
      <c r="C1187" t="s">
        <v>920</v>
      </c>
      <c r="D1187">
        <v>58</v>
      </c>
      <c r="E1187" t="s">
        <v>4945</v>
      </c>
      <c r="F1187" t="s">
        <v>63</v>
      </c>
      <c r="G1187" t="s">
        <v>1826</v>
      </c>
      <c r="H1187" t="s">
        <v>324</v>
      </c>
      <c r="I1187" t="s">
        <v>382</v>
      </c>
      <c r="J1187" t="s">
        <v>383</v>
      </c>
      <c r="K1187" t="s">
        <v>388</v>
      </c>
      <c r="L1187" t="s">
        <v>44</v>
      </c>
      <c r="M1187" t="s">
        <v>385</v>
      </c>
      <c r="N1187" t="s">
        <v>907</v>
      </c>
      <c r="O1187" t="s">
        <v>937</v>
      </c>
      <c r="P1187" t="s">
        <v>63</v>
      </c>
    </row>
    <row r="1188" spans="1:16">
      <c r="A1188" t="s">
        <v>5832</v>
      </c>
      <c r="B1188" t="s">
        <v>5829</v>
      </c>
      <c r="C1188" t="s">
        <v>910</v>
      </c>
      <c r="D1188">
        <v>59</v>
      </c>
      <c r="E1188" t="s">
        <v>4945</v>
      </c>
      <c r="F1188" t="s">
        <v>63</v>
      </c>
      <c r="G1188" t="s">
        <v>1826</v>
      </c>
      <c r="H1188" t="s">
        <v>324</v>
      </c>
      <c r="I1188" t="s">
        <v>382</v>
      </c>
      <c r="J1188" t="s">
        <v>383</v>
      </c>
      <c r="K1188" t="s">
        <v>388</v>
      </c>
      <c r="L1188" t="s">
        <v>44</v>
      </c>
      <c r="M1188" t="s">
        <v>385</v>
      </c>
      <c r="N1188" t="s">
        <v>907</v>
      </c>
      <c r="O1188" t="s">
        <v>937</v>
      </c>
      <c r="P1188" t="s">
        <v>63</v>
      </c>
    </row>
    <row r="1189" spans="1:16">
      <c r="A1189" t="s">
        <v>5833</v>
      </c>
      <c r="B1189" t="s">
        <v>5829</v>
      </c>
      <c r="C1189" t="s">
        <v>922</v>
      </c>
      <c r="D1189">
        <v>60</v>
      </c>
      <c r="E1189" t="s">
        <v>4945</v>
      </c>
      <c r="F1189" t="s">
        <v>63</v>
      </c>
      <c r="G1189" t="s">
        <v>1826</v>
      </c>
      <c r="H1189" t="s">
        <v>324</v>
      </c>
      <c r="I1189" t="s">
        <v>382</v>
      </c>
      <c r="J1189" t="s">
        <v>383</v>
      </c>
      <c r="K1189" t="s">
        <v>388</v>
      </c>
      <c r="L1189" t="s">
        <v>44</v>
      </c>
      <c r="M1189" t="s">
        <v>385</v>
      </c>
      <c r="N1189" t="s">
        <v>907</v>
      </c>
      <c r="O1189" t="s">
        <v>937</v>
      </c>
      <c r="P1189" t="s">
        <v>63</v>
      </c>
    </row>
    <row r="1190" spans="1:16">
      <c r="A1190" t="s">
        <v>5834</v>
      </c>
      <c r="B1190" t="s">
        <v>5829</v>
      </c>
      <c r="C1190" t="s">
        <v>912</v>
      </c>
      <c r="D1190">
        <v>61</v>
      </c>
      <c r="E1190" t="s">
        <v>4945</v>
      </c>
      <c r="F1190" t="s">
        <v>63</v>
      </c>
      <c r="G1190" t="s">
        <v>1826</v>
      </c>
      <c r="H1190" t="s">
        <v>324</v>
      </c>
      <c r="I1190" t="s">
        <v>382</v>
      </c>
      <c r="J1190" t="s">
        <v>383</v>
      </c>
      <c r="K1190" t="s">
        <v>388</v>
      </c>
      <c r="L1190" t="s">
        <v>44</v>
      </c>
      <c r="M1190" t="s">
        <v>385</v>
      </c>
      <c r="N1190" t="s">
        <v>907</v>
      </c>
      <c r="O1190" t="s">
        <v>937</v>
      </c>
      <c r="P1190" t="s">
        <v>63</v>
      </c>
    </row>
    <row r="1191" spans="1:16">
      <c r="A1191" t="s">
        <v>4943</v>
      </c>
      <c r="B1191" t="s">
        <v>4944</v>
      </c>
      <c r="C1191" t="s">
        <v>920</v>
      </c>
      <c r="D1191">
        <v>58</v>
      </c>
      <c r="E1191" t="s">
        <v>4945</v>
      </c>
      <c r="F1191" t="s">
        <v>71</v>
      </c>
      <c r="G1191" t="s">
        <v>1826</v>
      </c>
      <c r="H1191" t="s">
        <v>324</v>
      </c>
      <c r="I1191" t="s">
        <v>382</v>
      </c>
      <c r="J1191" t="s">
        <v>383</v>
      </c>
      <c r="K1191" t="s">
        <v>388</v>
      </c>
      <c r="L1191" t="s">
        <v>44</v>
      </c>
      <c r="M1191" t="s">
        <v>385</v>
      </c>
      <c r="N1191" t="s">
        <v>907</v>
      </c>
      <c r="O1191" t="s">
        <v>932</v>
      </c>
      <c r="P1191" t="s">
        <v>71</v>
      </c>
    </row>
    <row r="1192" spans="1:16">
      <c r="A1192" t="s">
        <v>4946</v>
      </c>
      <c r="B1192" t="s">
        <v>4944</v>
      </c>
      <c r="C1192" t="s">
        <v>915</v>
      </c>
      <c r="D1192">
        <v>56</v>
      </c>
      <c r="E1192" t="s">
        <v>4945</v>
      </c>
      <c r="F1192" t="s">
        <v>71</v>
      </c>
      <c r="G1192" t="s">
        <v>1826</v>
      </c>
      <c r="H1192" t="s">
        <v>324</v>
      </c>
      <c r="I1192" t="s">
        <v>382</v>
      </c>
      <c r="J1192" t="s">
        <v>383</v>
      </c>
      <c r="K1192" t="s">
        <v>388</v>
      </c>
      <c r="L1192" t="s">
        <v>44</v>
      </c>
      <c r="M1192" t="s">
        <v>385</v>
      </c>
      <c r="N1192" t="s">
        <v>907</v>
      </c>
      <c r="O1192" t="s">
        <v>932</v>
      </c>
      <c r="P1192" t="s">
        <v>71</v>
      </c>
    </row>
    <row r="1193" spans="1:16">
      <c r="A1193" t="s">
        <v>4947</v>
      </c>
      <c r="B1193" t="s">
        <v>4944</v>
      </c>
      <c r="C1193" t="s">
        <v>904</v>
      </c>
      <c r="D1193">
        <v>57</v>
      </c>
      <c r="E1193" t="s">
        <v>4945</v>
      </c>
      <c r="F1193" t="s">
        <v>71</v>
      </c>
      <c r="G1193" t="s">
        <v>1826</v>
      </c>
      <c r="H1193" t="s">
        <v>324</v>
      </c>
      <c r="I1193" t="s">
        <v>382</v>
      </c>
      <c r="J1193" t="s">
        <v>383</v>
      </c>
      <c r="K1193" t="s">
        <v>388</v>
      </c>
      <c r="L1193" t="s">
        <v>44</v>
      </c>
      <c r="M1193" t="s">
        <v>385</v>
      </c>
      <c r="N1193" t="s">
        <v>907</v>
      </c>
      <c r="O1193" t="s">
        <v>932</v>
      </c>
      <c r="P1193" t="s">
        <v>71</v>
      </c>
    </row>
    <row r="1194" spans="1:16">
      <c r="A1194" t="s">
        <v>4948</v>
      </c>
      <c r="B1194" t="s">
        <v>4944</v>
      </c>
      <c r="C1194" t="s">
        <v>910</v>
      </c>
      <c r="D1194">
        <v>59</v>
      </c>
      <c r="E1194" t="s">
        <v>4945</v>
      </c>
      <c r="F1194" t="s">
        <v>71</v>
      </c>
      <c r="G1194" t="s">
        <v>1826</v>
      </c>
      <c r="H1194" t="s">
        <v>324</v>
      </c>
      <c r="I1194" t="s">
        <v>382</v>
      </c>
      <c r="J1194" t="s">
        <v>383</v>
      </c>
      <c r="K1194" t="s">
        <v>388</v>
      </c>
      <c r="L1194" t="s">
        <v>44</v>
      </c>
      <c r="M1194" t="s">
        <v>385</v>
      </c>
      <c r="N1194" t="s">
        <v>907</v>
      </c>
      <c r="O1194" t="s">
        <v>932</v>
      </c>
      <c r="P1194" t="s">
        <v>71</v>
      </c>
    </row>
    <row r="1195" spans="1:16">
      <c r="A1195" t="s">
        <v>4949</v>
      </c>
      <c r="B1195" t="s">
        <v>4944</v>
      </c>
      <c r="C1195" t="s">
        <v>922</v>
      </c>
      <c r="D1195">
        <v>60</v>
      </c>
      <c r="E1195" t="s">
        <v>4945</v>
      </c>
      <c r="F1195" t="s">
        <v>71</v>
      </c>
      <c r="G1195" t="s">
        <v>1826</v>
      </c>
      <c r="H1195" t="s">
        <v>324</v>
      </c>
      <c r="I1195" t="s">
        <v>382</v>
      </c>
      <c r="J1195" t="s">
        <v>383</v>
      </c>
      <c r="K1195" t="s">
        <v>388</v>
      </c>
      <c r="L1195" t="s">
        <v>44</v>
      </c>
      <c r="M1195" t="s">
        <v>385</v>
      </c>
      <c r="N1195" t="s">
        <v>907</v>
      </c>
      <c r="O1195" t="s">
        <v>932</v>
      </c>
      <c r="P1195" t="s">
        <v>71</v>
      </c>
    </row>
    <row r="1196" spans="1:16">
      <c r="A1196" t="s">
        <v>4950</v>
      </c>
      <c r="B1196" t="s">
        <v>4944</v>
      </c>
      <c r="C1196" t="s">
        <v>912</v>
      </c>
      <c r="D1196">
        <v>61</v>
      </c>
      <c r="E1196" t="s">
        <v>4945</v>
      </c>
      <c r="F1196" t="s">
        <v>71</v>
      </c>
      <c r="G1196" t="s">
        <v>1826</v>
      </c>
      <c r="H1196" t="s">
        <v>324</v>
      </c>
      <c r="I1196" t="s">
        <v>382</v>
      </c>
      <c r="J1196" t="s">
        <v>383</v>
      </c>
      <c r="K1196" t="s">
        <v>388</v>
      </c>
      <c r="L1196" t="s">
        <v>44</v>
      </c>
      <c r="M1196" t="s">
        <v>385</v>
      </c>
      <c r="N1196" t="s">
        <v>907</v>
      </c>
      <c r="O1196" t="s">
        <v>932</v>
      </c>
      <c r="P1196" t="s">
        <v>71</v>
      </c>
    </row>
    <row r="1197" spans="1:16">
      <c r="A1197" t="s">
        <v>6830</v>
      </c>
      <c r="B1197" t="s">
        <v>6831</v>
      </c>
      <c r="C1197" t="s">
        <v>904</v>
      </c>
      <c r="D1197">
        <v>57</v>
      </c>
      <c r="E1197" t="s">
        <v>6832</v>
      </c>
      <c r="F1197" t="s">
        <v>217</v>
      </c>
      <c r="G1197" t="s">
        <v>4954</v>
      </c>
      <c r="H1197" t="s">
        <v>318</v>
      </c>
      <c r="I1197" t="s">
        <v>382</v>
      </c>
      <c r="J1197" t="s">
        <v>383</v>
      </c>
      <c r="K1197" t="s">
        <v>388</v>
      </c>
      <c r="L1197" t="s">
        <v>32</v>
      </c>
      <c r="M1197" t="s">
        <v>385</v>
      </c>
      <c r="N1197" t="s">
        <v>907</v>
      </c>
      <c r="O1197" t="s">
        <v>1193</v>
      </c>
      <c r="P1197" t="s">
        <v>199</v>
      </c>
    </row>
    <row r="1198" spans="1:16">
      <c r="A1198" t="s">
        <v>6833</v>
      </c>
      <c r="B1198" t="s">
        <v>6831</v>
      </c>
      <c r="C1198" t="s">
        <v>920</v>
      </c>
      <c r="D1198">
        <v>58</v>
      </c>
      <c r="E1198" t="s">
        <v>6832</v>
      </c>
      <c r="F1198" t="s">
        <v>217</v>
      </c>
      <c r="G1198" t="s">
        <v>4954</v>
      </c>
      <c r="H1198" t="s">
        <v>318</v>
      </c>
      <c r="I1198" t="s">
        <v>382</v>
      </c>
      <c r="J1198" t="s">
        <v>383</v>
      </c>
      <c r="K1198" t="s">
        <v>388</v>
      </c>
      <c r="L1198" t="s">
        <v>32</v>
      </c>
      <c r="M1198" t="s">
        <v>385</v>
      </c>
      <c r="N1198" t="s">
        <v>907</v>
      </c>
      <c r="O1198" t="s">
        <v>1193</v>
      </c>
      <c r="P1198" t="s">
        <v>199</v>
      </c>
    </row>
    <row r="1199" spans="1:16">
      <c r="A1199" t="s">
        <v>6834</v>
      </c>
      <c r="B1199" t="s">
        <v>6831</v>
      </c>
      <c r="C1199" t="s">
        <v>910</v>
      </c>
      <c r="D1199">
        <v>59</v>
      </c>
      <c r="E1199" t="s">
        <v>6832</v>
      </c>
      <c r="F1199" t="s">
        <v>217</v>
      </c>
      <c r="G1199" t="s">
        <v>4954</v>
      </c>
      <c r="H1199" t="s">
        <v>318</v>
      </c>
      <c r="I1199" t="s">
        <v>382</v>
      </c>
      <c r="J1199" t="s">
        <v>383</v>
      </c>
      <c r="K1199" t="s">
        <v>388</v>
      </c>
      <c r="L1199" t="s">
        <v>32</v>
      </c>
      <c r="M1199" t="s">
        <v>385</v>
      </c>
      <c r="N1199" t="s">
        <v>907</v>
      </c>
      <c r="O1199" t="s">
        <v>1193</v>
      </c>
      <c r="P1199" t="s">
        <v>199</v>
      </c>
    </row>
    <row r="1200" spans="1:16">
      <c r="A1200" t="s">
        <v>6835</v>
      </c>
      <c r="B1200" t="s">
        <v>6831</v>
      </c>
      <c r="C1200" t="s">
        <v>922</v>
      </c>
      <c r="D1200">
        <v>60</v>
      </c>
      <c r="E1200" t="s">
        <v>6832</v>
      </c>
      <c r="F1200" t="s">
        <v>217</v>
      </c>
      <c r="G1200" t="s">
        <v>4954</v>
      </c>
      <c r="H1200" t="s">
        <v>318</v>
      </c>
      <c r="I1200" t="s">
        <v>382</v>
      </c>
      <c r="J1200" t="s">
        <v>383</v>
      </c>
      <c r="K1200" t="s">
        <v>388</v>
      </c>
      <c r="L1200" t="s">
        <v>32</v>
      </c>
      <c r="M1200" t="s">
        <v>385</v>
      </c>
      <c r="N1200" t="s">
        <v>907</v>
      </c>
      <c r="O1200" t="s">
        <v>1193</v>
      </c>
      <c r="P1200" t="s">
        <v>199</v>
      </c>
    </row>
    <row r="1201" spans="1:16">
      <c r="A1201" t="s">
        <v>6836</v>
      </c>
      <c r="B1201" t="s">
        <v>6831</v>
      </c>
      <c r="C1201" t="s">
        <v>912</v>
      </c>
      <c r="D1201">
        <v>61</v>
      </c>
      <c r="E1201" t="s">
        <v>6832</v>
      </c>
      <c r="F1201" t="s">
        <v>217</v>
      </c>
      <c r="G1201" t="s">
        <v>4954</v>
      </c>
      <c r="H1201" t="s">
        <v>318</v>
      </c>
      <c r="I1201" t="s">
        <v>382</v>
      </c>
      <c r="J1201" t="s">
        <v>383</v>
      </c>
      <c r="K1201" t="s">
        <v>388</v>
      </c>
      <c r="L1201" t="s">
        <v>32</v>
      </c>
      <c r="M1201" t="s">
        <v>385</v>
      </c>
      <c r="N1201" t="s">
        <v>907</v>
      </c>
      <c r="O1201" t="s">
        <v>1193</v>
      </c>
      <c r="P1201" t="s">
        <v>199</v>
      </c>
    </row>
    <row r="1202" spans="1:16">
      <c r="A1202" t="s">
        <v>6140</v>
      </c>
      <c r="B1202" t="s">
        <v>6141</v>
      </c>
      <c r="C1202" t="s">
        <v>915</v>
      </c>
      <c r="D1202">
        <v>56</v>
      </c>
      <c r="E1202" t="s">
        <v>4953</v>
      </c>
      <c r="F1202" t="s">
        <v>217</v>
      </c>
      <c r="G1202" t="s">
        <v>1211</v>
      </c>
      <c r="H1202" t="s">
        <v>320</v>
      </c>
      <c r="I1202" t="s">
        <v>390</v>
      </c>
      <c r="J1202" t="s">
        <v>383</v>
      </c>
      <c r="K1202" t="s">
        <v>388</v>
      </c>
      <c r="L1202" t="s">
        <v>32</v>
      </c>
      <c r="M1202" t="s">
        <v>385</v>
      </c>
      <c r="N1202" t="s">
        <v>907</v>
      </c>
      <c r="O1202" t="s">
        <v>1193</v>
      </c>
      <c r="P1202" t="s">
        <v>199</v>
      </c>
    </row>
    <row r="1203" spans="1:16">
      <c r="A1203" t="s">
        <v>6142</v>
      </c>
      <c r="B1203" t="s">
        <v>6141</v>
      </c>
      <c r="C1203" t="s">
        <v>904</v>
      </c>
      <c r="D1203">
        <v>57</v>
      </c>
      <c r="E1203" t="s">
        <v>4953</v>
      </c>
      <c r="F1203" t="s">
        <v>217</v>
      </c>
      <c r="G1203" t="s">
        <v>1211</v>
      </c>
      <c r="H1203" t="s">
        <v>320</v>
      </c>
      <c r="I1203" t="s">
        <v>390</v>
      </c>
      <c r="J1203" t="s">
        <v>383</v>
      </c>
      <c r="K1203" t="s">
        <v>388</v>
      </c>
      <c r="L1203" t="s">
        <v>32</v>
      </c>
      <c r="M1203" t="s">
        <v>385</v>
      </c>
      <c r="N1203" t="s">
        <v>907</v>
      </c>
      <c r="O1203" t="s">
        <v>1193</v>
      </c>
      <c r="P1203" t="s">
        <v>199</v>
      </c>
    </row>
    <row r="1204" spans="1:16">
      <c r="A1204" t="s">
        <v>6143</v>
      </c>
      <c r="B1204" t="s">
        <v>6141</v>
      </c>
      <c r="C1204" t="s">
        <v>920</v>
      </c>
      <c r="D1204">
        <v>58</v>
      </c>
      <c r="E1204" t="s">
        <v>4953</v>
      </c>
      <c r="F1204" t="s">
        <v>217</v>
      </c>
      <c r="G1204" t="s">
        <v>1211</v>
      </c>
      <c r="H1204" t="s">
        <v>320</v>
      </c>
      <c r="I1204" t="s">
        <v>390</v>
      </c>
      <c r="J1204" t="s">
        <v>383</v>
      </c>
      <c r="K1204" t="s">
        <v>388</v>
      </c>
      <c r="L1204" t="s">
        <v>32</v>
      </c>
      <c r="M1204" t="s">
        <v>385</v>
      </c>
      <c r="N1204" t="s">
        <v>907</v>
      </c>
      <c r="O1204" t="s">
        <v>1193</v>
      </c>
      <c r="P1204" t="s">
        <v>199</v>
      </c>
    </row>
    <row r="1205" spans="1:16">
      <c r="A1205" t="s">
        <v>6144</v>
      </c>
      <c r="B1205" t="s">
        <v>6141</v>
      </c>
      <c r="C1205" t="s">
        <v>910</v>
      </c>
      <c r="D1205">
        <v>59</v>
      </c>
      <c r="E1205" t="s">
        <v>4953</v>
      </c>
      <c r="F1205" t="s">
        <v>217</v>
      </c>
      <c r="G1205" t="s">
        <v>1211</v>
      </c>
      <c r="H1205" t="s">
        <v>320</v>
      </c>
      <c r="I1205" t="s">
        <v>390</v>
      </c>
      <c r="J1205" t="s">
        <v>383</v>
      </c>
      <c r="K1205" t="s">
        <v>388</v>
      </c>
      <c r="L1205" t="s">
        <v>32</v>
      </c>
      <c r="M1205" t="s">
        <v>385</v>
      </c>
      <c r="N1205" t="s">
        <v>907</v>
      </c>
      <c r="O1205" t="s">
        <v>1193</v>
      </c>
      <c r="P1205" t="s">
        <v>199</v>
      </c>
    </row>
    <row r="1206" spans="1:16">
      <c r="A1206" t="s">
        <v>6145</v>
      </c>
      <c r="B1206" t="s">
        <v>6141</v>
      </c>
      <c r="C1206" t="s">
        <v>912</v>
      </c>
      <c r="D1206">
        <v>61</v>
      </c>
      <c r="E1206" t="s">
        <v>4953</v>
      </c>
      <c r="F1206" t="s">
        <v>217</v>
      </c>
      <c r="G1206" t="s">
        <v>1211</v>
      </c>
      <c r="H1206" t="s">
        <v>320</v>
      </c>
      <c r="I1206" t="s">
        <v>390</v>
      </c>
      <c r="J1206" t="s">
        <v>383</v>
      </c>
      <c r="K1206" t="s">
        <v>388</v>
      </c>
      <c r="L1206" t="s">
        <v>32</v>
      </c>
      <c r="M1206" t="s">
        <v>385</v>
      </c>
      <c r="N1206" t="s">
        <v>907</v>
      </c>
      <c r="O1206" t="s">
        <v>1193</v>
      </c>
      <c r="P1206" t="s">
        <v>199</v>
      </c>
    </row>
    <row r="1207" spans="1:16">
      <c r="A1207" t="s">
        <v>6146</v>
      </c>
      <c r="B1207" t="s">
        <v>6141</v>
      </c>
      <c r="C1207" t="s">
        <v>1046</v>
      </c>
      <c r="D1207">
        <v>62</v>
      </c>
      <c r="E1207" t="s">
        <v>4953</v>
      </c>
      <c r="F1207" t="s">
        <v>217</v>
      </c>
      <c r="G1207" t="s">
        <v>1211</v>
      </c>
      <c r="H1207" t="s">
        <v>320</v>
      </c>
      <c r="I1207" t="s">
        <v>390</v>
      </c>
      <c r="J1207" t="s">
        <v>383</v>
      </c>
      <c r="K1207" t="s">
        <v>388</v>
      </c>
      <c r="L1207" t="s">
        <v>32</v>
      </c>
      <c r="M1207" t="s">
        <v>385</v>
      </c>
      <c r="N1207" t="s">
        <v>907</v>
      </c>
      <c r="O1207" t="s">
        <v>1193</v>
      </c>
      <c r="P1207" t="s">
        <v>199</v>
      </c>
    </row>
    <row r="1208" spans="1:16">
      <c r="A1208" t="s">
        <v>5835</v>
      </c>
      <c r="B1208" t="s">
        <v>5836</v>
      </c>
      <c r="C1208" t="s">
        <v>920</v>
      </c>
      <c r="D1208">
        <v>58</v>
      </c>
      <c r="E1208" t="s">
        <v>4953</v>
      </c>
      <c r="F1208" t="s">
        <v>271</v>
      </c>
      <c r="G1208" t="s">
        <v>1211</v>
      </c>
      <c r="H1208" t="s">
        <v>320</v>
      </c>
      <c r="I1208" t="s">
        <v>390</v>
      </c>
      <c r="J1208" t="s">
        <v>383</v>
      </c>
      <c r="K1208" t="s">
        <v>388</v>
      </c>
      <c r="L1208" t="s">
        <v>32</v>
      </c>
      <c r="M1208" t="s">
        <v>385</v>
      </c>
      <c r="N1208" t="s">
        <v>907</v>
      </c>
      <c r="O1208" t="s">
        <v>1033</v>
      </c>
      <c r="P1208" t="s">
        <v>86</v>
      </c>
    </row>
    <row r="1209" spans="1:16">
      <c r="A1209" t="s">
        <v>5837</v>
      </c>
      <c r="B1209" t="s">
        <v>5836</v>
      </c>
      <c r="C1209" t="s">
        <v>904</v>
      </c>
      <c r="D1209">
        <v>57</v>
      </c>
      <c r="E1209" t="s">
        <v>4953</v>
      </c>
      <c r="F1209" t="s">
        <v>271</v>
      </c>
      <c r="G1209" t="s">
        <v>1211</v>
      </c>
      <c r="H1209" t="s">
        <v>320</v>
      </c>
      <c r="I1209" t="s">
        <v>390</v>
      </c>
      <c r="J1209" t="s">
        <v>383</v>
      </c>
      <c r="K1209" t="s">
        <v>388</v>
      </c>
      <c r="L1209" t="s">
        <v>32</v>
      </c>
      <c r="M1209" t="s">
        <v>385</v>
      </c>
      <c r="N1209" t="s">
        <v>907</v>
      </c>
      <c r="O1209" t="s">
        <v>1033</v>
      </c>
      <c r="P1209" t="s">
        <v>86</v>
      </c>
    </row>
    <row r="1210" spans="1:16">
      <c r="A1210" t="s">
        <v>5838</v>
      </c>
      <c r="B1210" t="s">
        <v>5836</v>
      </c>
      <c r="C1210" t="s">
        <v>910</v>
      </c>
      <c r="D1210">
        <v>59</v>
      </c>
      <c r="E1210" t="s">
        <v>4953</v>
      </c>
      <c r="F1210" t="s">
        <v>271</v>
      </c>
      <c r="G1210" t="s">
        <v>1211</v>
      </c>
      <c r="H1210" t="s">
        <v>320</v>
      </c>
      <c r="I1210" t="s">
        <v>390</v>
      </c>
      <c r="J1210" t="s">
        <v>383</v>
      </c>
      <c r="K1210" t="s">
        <v>388</v>
      </c>
      <c r="L1210" t="s">
        <v>32</v>
      </c>
      <c r="M1210" t="s">
        <v>385</v>
      </c>
      <c r="N1210" t="s">
        <v>907</v>
      </c>
      <c r="O1210" t="s">
        <v>1033</v>
      </c>
      <c r="P1210" t="s">
        <v>86</v>
      </c>
    </row>
    <row r="1211" spans="1:16">
      <c r="A1211" t="s">
        <v>5839</v>
      </c>
      <c r="B1211" t="s">
        <v>5836</v>
      </c>
      <c r="C1211" t="s">
        <v>922</v>
      </c>
      <c r="D1211">
        <v>60</v>
      </c>
      <c r="E1211" t="s">
        <v>4953</v>
      </c>
      <c r="F1211" t="s">
        <v>271</v>
      </c>
      <c r="G1211" t="s">
        <v>1211</v>
      </c>
      <c r="H1211" t="s">
        <v>320</v>
      </c>
      <c r="I1211" t="s">
        <v>390</v>
      </c>
      <c r="J1211" t="s">
        <v>383</v>
      </c>
      <c r="K1211" t="s">
        <v>388</v>
      </c>
      <c r="L1211" t="s">
        <v>32</v>
      </c>
      <c r="M1211" t="s">
        <v>385</v>
      </c>
      <c r="N1211" t="s">
        <v>907</v>
      </c>
      <c r="O1211" t="s">
        <v>1033</v>
      </c>
      <c r="P1211" t="s">
        <v>86</v>
      </c>
    </row>
    <row r="1212" spans="1:16">
      <c r="A1212" t="s">
        <v>5840</v>
      </c>
      <c r="B1212" t="s">
        <v>5836</v>
      </c>
      <c r="C1212" t="s">
        <v>912</v>
      </c>
      <c r="D1212">
        <v>61</v>
      </c>
      <c r="E1212" t="s">
        <v>4953</v>
      </c>
      <c r="F1212" t="s">
        <v>271</v>
      </c>
      <c r="G1212" t="s">
        <v>1211</v>
      </c>
      <c r="H1212" t="s">
        <v>320</v>
      </c>
      <c r="I1212" t="s">
        <v>390</v>
      </c>
      <c r="J1212" t="s">
        <v>383</v>
      </c>
      <c r="K1212" t="s">
        <v>388</v>
      </c>
      <c r="L1212" t="s">
        <v>32</v>
      </c>
      <c r="M1212" t="s">
        <v>385</v>
      </c>
      <c r="N1212" t="s">
        <v>907</v>
      </c>
      <c r="O1212" t="s">
        <v>1033</v>
      </c>
      <c r="P1212" t="s">
        <v>86</v>
      </c>
    </row>
    <row r="1213" spans="1:16">
      <c r="A1213" t="s">
        <v>4951</v>
      </c>
      <c r="B1213" t="s">
        <v>4952</v>
      </c>
      <c r="C1213" t="s">
        <v>910</v>
      </c>
      <c r="D1213">
        <v>59</v>
      </c>
      <c r="E1213" t="s">
        <v>4953</v>
      </c>
      <c r="F1213" t="s">
        <v>53</v>
      </c>
      <c r="G1213" t="s">
        <v>4954</v>
      </c>
      <c r="H1213" t="s">
        <v>320</v>
      </c>
      <c r="I1213" t="s">
        <v>382</v>
      </c>
      <c r="J1213" t="s">
        <v>383</v>
      </c>
      <c r="K1213" t="s">
        <v>388</v>
      </c>
      <c r="L1213" t="s">
        <v>32</v>
      </c>
      <c r="M1213" t="s">
        <v>385</v>
      </c>
      <c r="N1213" t="s">
        <v>907</v>
      </c>
      <c r="O1213" t="s">
        <v>928</v>
      </c>
      <c r="P1213" t="s">
        <v>53</v>
      </c>
    </row>
    <row r="1214" spans="1:16">
      <c r="A1214" t="s">
        <v>4955</v>
      </c>
      <c r="B1214" t="s">
        <v>4952</v>
      </c>
      <c r="C1214" t="s">
        <v>904</v>
      </c>
      <c r="D1214">
        <v>57</v>
      </c>
      <c r="E1214" t="s">
        <v>4953</v>
      </c>
      <c r="F1214" t="s">
        <v>53</v>
      </c>
      <c r="G1214" t="s">
        <v>4954</v>
      </c>
      <c r="H1214" t="s">
        <v>320</v>
      </c>
      <c r="I1214" t="s">
        <v>382</v>
      </c>
      <c r="J1214" t="s">
        <v>383</v>
      </c>
      <c r="K1214" t="s">
        <v>388</v>
      </c>
      <c r="L1214" t="s">
        <v>32</v>
      </c>
      <c r="M1214" t="s">
        <v>385</v>
      </c>
      <c r="N1214" t="s">
        <v>907</v>
      </c>
      <c r="O1214" t="s">
        <v>928</v>
      </c>
      <c r="P1214" t="s">
        <v>53</v>
      </c>
    </row>
    <row r="1215" spans="1:16">
      <c r="A1215" t="s">
        <v>4956</v>
      </c>
      <c r="B1215" t="s">
        <v>4952</v>
      </c>
      <c r="C1215" t="s">
        <v>920</v>
      </c>
      <c r="D1215">
        <v>58</v>
      </c>
      <c r="E1215" t="s">
        <v>4953</v>
      </c>
      <c r="F1215" t="s">
        <v>53</v>
      </c>
      <c r="G1215" t="s">
        <v>4954</v>
      </c>
      <c r="H1215" t="s">
        <v>320</v>
      </c>
      <c r="I1215" t="s">
        <v>382</v>
      </c>
      <c r="J1215" t="s">
        <v>383</v>
      </c>
      <c r="K1215" t="s">
        <v>388</v>
      </c>
      <c r="L1215" t="s">
        <v>32</v>
      </c>
      <c r="M1215" t="s">
        <v>385</v>
      </c>
      <c r="N1215" t="s">
        <v>907</v>
      </c>
      <c r="O1215" t="s">
        <v>928</v>
      </c>
      <c r="P1215" t="s">
        <v>53</v>
      </c>
    </row>
    <row r="1216" spans="1:16">
      <c r="A1216" t="s">
        <v>4957</v>
      </c>
      <c r="B1216" t="s">
        <v>4952</v>
      </c>
      <c r="C1216" t="s">
        <v>922</v>
      </c>
      <c r="D1216">
        <v>60</v>
      </c>
      <c r="E1216" t="s">
        <v>4953</v>
      </c>
      <c r="F1216" t="s">
        <v>53</v>
      </c>
      <c r="G1216" t="s">
        <v>4954</v>
      </c>
      <c r="H1216" t="s">
        <v>320</v>
      </c>
      <c r="I1216" t="s">
        <v>382</v>
      </c>
      <c r="J1216" t="s">
        <v>383</v>
      </c>
      <c r="K1216" t="s">
        <v>388</v>
      </c>
      <c r="L1216" t="s">
        <v>32</v>
      </c>
      <c r="M1216" t="s">
        <v>385</v>
      </c>
      <c r="N1216" t="s">
        <v>907</v>
      </c>
      <c r="O1216" t="s">
        <v>928</v>
      </c>
      <c r="P1216" t="s">
        <v>53</v>
      </c>
    </row>
    <row r="1217" spans="1:16">
      <c r="A1217" t="s">
        <v>4958</v>
      </c>
      <c r="B1217" t="s">
        <v>4952</v>
      </c>
      <c r="C1217" t="s">
        <v>912</v>
      </c>
      <c r="D1217">
        <v>61</v>
      </c>
      <c r="E1217" t="s">
        <v>4953</v>
      </c>
      <c r="F1217" t="s">
        <v>53</v>
      </c>
      <c r="G1217" t="s">
        <v>4954</v>
      </c>
      <c r="H1217" t="s">
        <v>320</v>
      </c>
      <c r="I1217" t="s">
        <v>382</v>
      </c>
      <c r="J1217" t="s">
        <v>383</v>
      </c>
      <c r="K1217" t="s">
        <v>388</v>
      </c>
      <c r="L1217" t="s">
        <v>32</v>
      </c>
      <c r="M1217" t="s">
        <v>385</v>
      </c>
      <c r="N1217" t="s">
        <v>907</v>
      </c>
      <c r="O1217" t="s">
        <v>928</v>
      </c>
      <c r="P1217" t="s">
        <v>53</v>
      </c>
    </row>
    <row r="1218" spans="1:16">
      <c r="A1218" t="s">
        <v>4959</v>
      </c>
      <c r="B1218" t="s">
        <v>4952</v>
      </c>
      <c r="C1218" t="s">
        <v>915</v>
      </c>
      <c r="D1218">
        <v>56</v>
      </c>
      <c r="E1218" t="s">
        <v>4953</v>
      </c>
      <c r="F1218" t="s">
        <v>53</v>
      </c>
      <c r="G1218" t="s">
        <v>4954</v>
      </c>
      <c r="H1218" t="s">
        <v>320</v>
      </c>
      <c r="I1218" t="s">
        <v>382</v>
      </c>
      <c r="J1218" t="s">
        <v>383</v>
      </c>
      <c r="K1218" t="s">
        <v>388</v>
      </c>
      <c r="L1218" t="s">
        <v>32</v>
      </c>
      <c r="M1218" t="s">
        <v>385</v>
      </c>
      <c r="N1218" t="s">
        <v>907</v>
      </c>
      <c r="O1218" t="s">
        <v>928</v>
      </c>
      <c r="P1218" t="s">
        <v>53</v>
      </c>
    </row>
    <row r="1219" spans="1:16">
      <c r="A1219" t="s">
        <v>5841</v>
      </c>
      <c r="B1219" t="s">
        <v>5842</v>
      </c>
      <c r="C1219" t="s">
        <v>920</v>
      </c>
      <c r="D1219">
        <v>58</v>
      </c>
      <c r="E1219" t="s">
        <v>4962</v>
      </c>
      <c r="F1219" t="s">
        <v>86</v>
      </c>
      <c r="G1219" t="s">
        <v>1211</v>
      </c>
      <c r="H1219" t="s">
        <v>320</v>
      </c>
      <c r="I1219" t="s">
        <v>382</v>
      </c>
      <c r="J1219" t="s">
        <v>383</v>
      </c>
      <c r="K1219" t="s">
        <v>388</v>
      </c>
      <c r="L1219" t="s">
        <v>32</v>
      </c>
      <c r="M1219" t="s">
        <v>385</v>
      </c>
      <c r="N1219" t="s">
        <v>907</v>
      </c>
      <c r="O1219" t="s">
        <v>1033</v>
      </c>
      <c r="P1219" t="s">
        <v>86</v>
      </c>
    </row>
    <row r="1220" spans="1:16">
      <c r="A1220" t="s">
        <v>5843</v>
      </c>
      <c r="B1220" t="s">
        <v>5842</v>
      </c>
      <c r="C1220" t="s">
        <v>912</v>
      </c>
      <c r="D1220">
        <v>61</v>
      </c>
      <c r="E1220" t="s">
        <v>4962</v>
      </c>
      <c r="F1220" t="s">
        <v>86</v>
      </c>
      <c r="G1220" t="s">
        <v>1211</v>
      </c>
      <c r="H1220" t="s">
        <v>320</v>
      </c>
      <c r="I1220" t="s">
        <v>382</v>
      </c>
      <c r="J1220" t="s">
        <v>383</v>
      </c>
      <c r="K1220" t="s">
        <v>388</v>
      </c>
      <c r="L1220" t="s">
        <v>32</v>
      </c>
      <c r="M1220" t="s">
        <v>385</v>
      </c>
      <c r="N1220" t="s">
        <v>907</v>
      </c>
      <c r="O1220" t="s">
        <v>1033</v>
      </c>
      <c r="P1220" t="s">
        <v>86</v>
      </c>
    </row>
    <row r="1221" spans="1:16">
      <c r="A1221" t="s">
        <v>4960</v>
      </c>
      <c r="B1221" t="s">
        <v>4961</v>
      </c>
      <c r="C1221" t="s">
        <v>904</v>
      </c>
      <c r="D1221">
        <v>57</v>
      </c>
      <c r="E1221" t="s">
        <v>4962</v>
      </c>
      <c r="F1221" t="s">
        <v>217</v>
      </c>
      <c r="G1221" t="s">
        <v>1211</v>
      </c>
      <c r="H1221" t="s">
        <v>320</v>
      </c>
      <c r="I1221" t="s">
        <v>382</v>
      </c>
      <c r="J1221" t="s">
        <v>383</v>
      </c>
      <c r="K1221" t="s">
        <v>388</v>
      </c>
      <c r="L1221" t="s">
        <v>32</v>
      </c>
      <c r="M1221" t="s">
        <v>385</v>
      </c>
      <c r="N1221" t="s">
        <v>907</v>
      </c>
      <c r="O1221" t="s">
        <v>1193</v>
      </c>
      <c r="P1221" t="s">
        <v>199</v>
      </c>
    </row>
    <row r="1222" spans="1:16">
      <c r="A1222" t="s">
        <v>4963</v>
      </c>
      <c r="B1222" t="s">
        <v>4961</v>
      </c>
      <c r="C1222" t="s">
        <v>910</v>
      </c>
      <c r="D1222">
        <v>59</v>
      </c>
      <c r="E1222" t="s">
        <v>4962</v>
      </c>
      <c r="F1222" t="s">
        <v>217</v>
      </c>
      <c r="G1222" t="s">
        <v>1211</v>
      </c>
      <c r="H1222" t="s">
        <v>320</v>
      </c>
      <c r="I1222" t="s">
        <v>382</v>
      </c>
      <c r="J1222" t="s">
        <v>383</v>
      </c>
      <c r="K1222" t="s">
        <v>388</v>
      </c>
      <c r="L1222" t="s">
        <v>32</v>
      </c>
      <c r="M1222" t="s">
        <v>385</v>
      </c>
      <c r="N1222" t="s">
        <v>907</v>
      </c>
      <c r="O1222" t="s">
        <v>1193</v>
      </c>
      <c r="P1222" t="s">
        <v>199</v>
      </c>
    </row>
    <row r="1223" spans="1:16">
      <c r="A1223" t="s">
        <v>4964</v>
      </c>
      <c r="B1223" t="s">
        <v>4961</v>
      </c>
      <c r="C1223" t="s">
        <v>912</v>
      </c>
      <c r="D1223">
        <v>61</v>
      </c>
      <c r="E1223" t="s">
        <v>4962</v>
      </c>
      <c r="F1223" t="s">
        <v>217</v>
      </c>
      <c r="G1223" t="s">
        <v>1211</v>
      </c>
      <c r="H1223" t="s">
        <v>320</v>
      </c>
      <c r="I1223" t="s">
        <v>382</v>
      </c>
      <c r="J1223" t="s">
        <v>383</v>
      </c>
      <c r="K1223" t="s">
        <v>388</v>
      </c>
      <c r="L1223" t="s">
        <v>32</v>
      </c>
      <c r="M1223" t="s">
        <v>385</v>
      </c>
      <c r="N1223" t="s">
        <v>907</v>
      </c>
      <c r="O1223" t="s">
        <v>1193</v>
      </c>
      <c r="P1223" t="s">
        <v>199</v>
      </c>
    </row>
    <row r="1224" spans="1:16">
      <c r="A1224" t="s">
        <v>6268</v>
      </c>
      <c r="B1224" t="s">
        <v>6269</v>
      </c>
      <c r="C1224" t="s">
        <v>956</v>
      </c>
      <c r="D1224">
        <v>55</v>
      </c>
      <c r="E1224" t="s">
        <v>6270</v>
      </c>
      <c r="F1224" t="s">
        <v>63</v>
      </c>
      <c r="G1224" t="s">
        <v>5045</v>
      </c>
      <c r="H1224" t="s">
        <v>348</v>
      </c>
      <c r="I1224" t="s">
        <v>387</v>
      </c>
      <c r="J1224" t="s">
        <v>383</v>
      </c>
      <c r="K1224" t="s">
        <v>388</v>
      </c>
      <c r="L1224" t="s">
        <v>4759</v>
      </c>
      <c r="M1224" t="s">
        <v>385</v>
      </c>
      <c r="N1224" t="s">
        <v>907</v>
      </c>
      <c r="O1224" t="s">
        <v>937</v>
      </c>
      <c r="P1224" t="s">
        <v>63</v>
      </c>
    </row>
    <row r="1225" spans="1:16">
      <c r="A1225" t="s">
        <v>6271</v>
      </c>
      <c r="B1225" t="s">
        <v>6269</v>
      </c>
      <c r="C1225" t="s">
        <v>904</v>
      </c>
      <c r="D1225">
        <v>57</v>
      </c>
      <c r="E1225" t="s">
        <v>6270</v>
      </c>
      <c r="F1225" t="s">
        <v>63</v>
      </c>
      <c r="G1225" t="s">
        <v>5045</v>
      </c>
      <c r="H1225" t="s">
        <v>348</v>
      </c>
      <c r="I1225" t="s">
        <v>387</v>
      </c>
      <c r="J1225" t="s">
        <v>383</v>
      </c>
      <c r="K1225" t="s">
        <v>388</v>
      </c>
      <c r="L1225" t="s">
        <v>4759</v>
      </c>
      <c r="M1225" t="s">
        <v>385</v>
      </c>
      <c r="N1225" t="s">
        <v>907</v>
      </c>
      <c r="O1225" t="s">
        <v>937</v>
      </c>
      <c r="P1225" t="s">
        <v>63</v>
      </c>
    </row>
    <row r="1226" spans="1:16">
      <c r="A1226" t="s">
        <v>6272</v>
      </c>
      <c r="B1226" t="s">
        <v>6269</v>
      </c>
      <c r="C1226" t="s">
        <v>910</v>
      </c>
      <c r="D1226">
        <v>59</v>
      </c>
      <c r="E1226" t="s">
        <v>6270</v>
      </c>
      <c r="F1226" t="s">
        <v>63</v>
      </c>
      <c r="G1226" t="s">
        <v>5045</v>
      </c>
      <c r="H1226" t="s">
        <v>348</v>
      </c>
      <c r="I1226" t="s">
        <v>387</v>
      </c>
      <c r="J1226" t="s">
        <v>383</v>
      </c>
      <c r="K1226" t="s">
        <v>388</v>
      </c>
      <c r="L1226" t="s">
        <v>4759</v>
      </c>
      <c r="M1226" t="s">
        <v>385</v>
      </c>
      <c r="N1226" t="s">
        <v>907</v>
      </c>
      <c r="O1226" t="s">
        <v>937</v>
      </c>
      <c r="P1226" t="s">
        <v>63</v>
      </c>
    </row>
    <row r="1227" spans="1:16">
      <c r="A1227" t="s">
        <v>6273</v>
      </c>
      <c r="B1227" t="s">
        <v>6269</v>
      </c>
      <c r="C1227" t="s">
        <v>915</v>
      </c>
      <c r="D1227">
        <v>56</v>
      </c>
      <c r="E1227" t="s">
        <v>6270</v>
      </c>
      <c r="F1227" t="s">
        <v>63</v>
      </c>
      <c r="G1227" t="s">
        <v>5045</v>
      </c>
      <c r="H1227" t="s">
        <v>348</v>
      </c>
      <c r="I1227" t="s">
        <v>387</v>
      </c>
      <c r="J1227" t="s">
        <v>383</v>
      </c>
      <c r="K1227" t="s">
        <v>388</v>
      </c>
      <c r="L1227" t="s">
        <v>4759</v>
      </c>
      <c r="M1227" t="s">
        <v>385</v>
      </c>
      <c r="N1227" t="s">
        <v>907</v>
      </c>
      <c r="O1227" t="s">
        <v>937</v>
      </c>
      <c r="P1227" t="s">
        <v>63</v>
      </c>
    </row>
    <row r="1228" spans="1:16">
      <c r="A1228" t="s">
        <v>6277</v>
      </c>
      <c r="B1228" t="s">
        <v>6278</v>
      </c>
      <c r="C1228" t="s">
        <v>956</v>
      </c>
      <c r="D1228">
        <v>55</v>
      </c>
      <c r="E1228" t="s">
        <v>6270</v>
      </c>
      <c r="F1228" t="s">
        <v>55</v>
      </c>
      <c r="G1228" t="s">
        <v>906</v>
      </c>
      <c r="H1228" t="s">
        <v>348</v>
      </c>
      <c r="I1228" t="s">
        <v>387</v>
      </c>
      <c r="J1228" t="s">
        <v>383</v>
      </c>
      <c r="K1228" t="s">
        <v>388</v>
      </c>
      <c r="L1228" t="s">
        <v>4759</v>
      </c>
      <c r="M1228" t="s">
        <v>385</v>
      </c>
      <c r="N1228" t="s">
        <v>907</v>
      </c>
      <c r="O1228" t="s">
        <v>1003</v>
      </c>
      <c r="P1228" t="s">
        <v>71</v>
      </c>
    </row>
    <row r="1229" spans="1:16">
      <c r="A1229" t="s">
        <v>6279</v>
      </c>
      <c r="B1229" t="s">
        <v>6278</v>
      </c>
      <c r="C1229" t="s">
        <v>904</v>
      </c>
      <c r="D1229">
        <v>57</v>
      </c>
      <c r="E1229" t="s">
        <v>6270</v>
      </c>
      <c r="F1229" t="s">
        <v>55</v>
      </c>
      <c r="G1229" t="s">
        <v>906</v>
      </c>
      <c r="H1229" t="s">
        <v>348</v>
      </c>
      <c r="I1229" t="s">
        <v>387</v>
      </c>
      <c r="J1229" t="s">
        <v>383</v>
      </c>
      <c r="K1229" t="s">
        <v>388</v>
      </c>
      <c r="L1229" t="s">
        <v>4759</v>
      </c>
      <c r="M1229" t="s">
        <v>385</v>
      </c>
      <c r="N1229" t="s">
        <v>907</v>
      </c>
      <c r="O1229" t="s">
        <v>1003</v>
      </c>
      <c r="P1229" t="s">
        <v>71</v>
      </c>
    </row>
    <row r="1230" spans="1:16">
      <c r="A1230" t="s">
        <v>6274</v>
      </c>
      <c r="B1230" t="s">
        <v>6275</v>
      </c>
      <c r="C1230" t="s">
        <v>956</v>
      </c>
      <c r="D1230">
        <v>55</v>
      </c>
      <c r="E1230" t="s">
        <v>6270</v>
      </c>
      <c r="F1230" t="s">
        <v>53</v>
      </c>
      <c r="G1230" t="s">
        <v>906</v>
      </c>
      <c r="H1230" t="s">
        <v>348</v>
      </c>
      <c r="I1230" t="s">
        <v>387</v>
      </c>
      <c r="J1230" t="s">
        <v>383</v>
      </c>
      <c r="K1230" t="s">
        <v>388</v>
      </c>
      <c r="L1230" t="s">
        <v>4759</v>
      </c>
      <c r="M1230" t="s">
        <v>385</v>
      </c>
      <c r="N1230" t="s">
        <v>907</v>
      </c>
      <c r="O1230" t="s">
        <v>928</v>
      </c>
      <c r="P1230" t="s">
        <v>53</v>
      </c>
    </row>
    <row r="1231" spans="1:16">
      <c r="A1231" t="s">
        <v>6276</v>
      </c>
      <c r="B1231" t="s">
        <v>6275</v>
      </c>
      <c r="C1231" t="s">
        <v>904</v>
      </c>
      <c r="D1231">
        <v>57</v>
      </c>
      <c r="E1231" t="s">
        <v>6270</v>
      </c>
      <c r="F1231" t="s">
        <v>53</v>
      </c>
      <c r="G1231" t="s">
        <v>906</v>
      </c>
      <c r="H1231" t="s">
        <v>348</v>
      </c>
      <c r="I1231" t="s">
        <v>387</v>
      </c>
      <c r="J1231" t="s">
        <v>383</v>
      </c>
      <c r="K1231" t="s">
        <v>388</v>
      </c>
      <c r="L1231" t="s">
        <v>4759</v>
      </c>
      <c r="M1231" t="s">
        <v>385</v>
      </c>
      <c r="N1231" t="s">
        <v>907</v>
      </c>
      <c r="O1231" t="s">
        <v>928</v>
      </c>
      <c r="P1231" t="s">
        <v>53</v>
      </c>
    </row>
    <row r="1232" spans="1:16">
      <c r="A1232" t="s">
        <v>5844</v>
      </c>
      <c r="B1232" t="s">
        <v>5845</v>
      </c>
      <c r="C1232" t="s">
        <v>904</v>
      </c>
      <c r="D1232">
        <v>57</v>
      </c>
      <c r="E1232" t="s">
        <v>4967</v>
      </c>
      <c r="F1232" t="s">
        <v>209</v>
      </c>
      <c r="G1232" t="s">
        <v>1413</v>
      </c>
      <c r="H1232" t="s">
        <v>320</v>
      </c>
      <c r="I1232" t="s">
        <v>382</v>
      </c>
      <c r="J1232" t="s">
        <v>383</v>
      </c>
      <c r="K1232" t="s">
        <v>388</v>
      </c>
      <c r="L1232" t="s">
        <v>44</v>
      </c>
      <c r="M1232" t="s">
        <v>385</v>
      </c>
      <c r="N1232" t="s">
        <v>907</v>
      </c>
      <c r="O1232" t="s">
        <v>1387</v>
      </c>
      <c r="P1232" t="s">
        <v>209</v>
      </c>
    </row>
    <row r="1233" spans="1:16">
      <c r="A1233" t="s">
        <v>5846</v>
      </c>
      <c r="B1233" t="s">
        <v>5845</v>
      </c>
      <c r="C1233" t="s">
        <v>920</v>
      </c>
      <c r="D1233">
        <v>58</v>
      </c>
      <c r="E1233" t="s">
        <v>4967</v>
      </c>
      <c r="F1233" t="s">
        <v>209</v>
      </c>
      <c r="G1233" t="s">
        <v>1413</v>
      </c>
      <c r="H1233" t="s">
        <v>320</v>
      </c>
      <c r="I1233" t="s">
        <v>382</v>
      </c>
      <c r="J1233" t="s">
        <v>383</v>
      </c>
      <c r="K1233" t="s">
        <v>388</v>
      </c>
      <c r="L1233" t="s">
        <v>44</v>
      </c>
      <c r="M1233" t="s">
        <v>385</v>
      </c>
      <c r="N1233" t="s">
        <v>907</v>
      </c>
      <c r="O1233" t="s">
        <v>1387</v>
      </c>
      <c r="P1233" t="s">
        <v>209</v>
      </c>
    </row>
    <row r="1234" spans="1:16">
      <c r="A1234" t="s">
        <v>5847</v>
      </c>
      <c r="B1234" t="s">
        <v>5845</v>
      </c>
      <c r="C1234" t="s">
        <v>910</v>
      </c>
      <c r="D1234">
        <v>59</v>
      </c>
      <c r="E1234" t="s">
        <v>4967</v>
      </c>
      <c r="F1234" t="s">
        <v>209</v>
      </c>
      <c r="G1234" t="s">
        <v>1413</v>
      </c>
      <c r="H1234" t="s">
        <v>320</v>
      </c>
      <c r="I1234" t="s">
        <v>382</v>
      </c>
      <c r="J1234" t="s">
        <v>383</v>
      </c>
      <c r="K1234" t="s">
        <v>388</v>
      </c>
      <c r="L1234" t="s">
        <v>44</v>
      </c>
      <c r="M1234" t="s">
        <v>385</v>
      </c>
      <c r="N1234" t="s">
        <v>907</v>
      </c>
      <c r="O1234" t="s">
        <v>1387</v>
      </c>
      <c r="P1234" t="s">
        <v>209</v>
      </c>
    </row>
    <row r="1235" spans="1:16">
      <c r="A1235" t="s">
        <v>5848</v>
      </c>
      <c r="B1235" t="s">
        <v>5845</v>
      </c>
      <c r="C1235" t="s">
        <v>922</v>
      </c>
      <c r="D1235">
        <v>60</v>
      </c>
      <c r="E1235" t="s">
        <v>4967</v>
      </c>
      <c r="F1235" t="s">
        <v>209</v>
      </c>
      <c r="G1235" t="s">
        <v>1413</v>
      </c>
      <c r="H1235" t="s">
        <v>320</v>
      </c>
      <c r="I1235" t="s">
        <v>382</v>
      </c>
      <c r="J1235" t="s">
        <v>383</v>
      </c>
      <c r="K1235" t="s">
        <v>388</v>
      </c>
      <c r="L1235" t="s">
        <v>44</v>
      </c>
      <c r="M1235" t="s">
        <v>385</v>
      </c>
      <c r="N1235" t="s">
        <v>907</v>
      </c>
      <c r="O1235" t="s">
        <v>1387</v>
      </c>
      <c r="P1235" t="s">
        <v>209</v>
      </c>
    </row>
    <row r="1236" spans="1:16">
      <c r="A1236" t="s">
        <v>5849</v>
      </c>
      <c r="B1236" t="s">
        <v>5845</v>
      </c>
      <c r="C1236" t="s">
        <v>912</v>
      </c>
      <c r="D1236">
        <v>61</v>
      </c>
      <c r="E1236" t="s">
        <v>4967</v>
      </c>
      <c r="F1236" t="s">
        <v>209</v>
      </c>
      <c r="G1236" t="s">
        <v>1413</v>
      </c>
      <c r="H1236" t="s">
        <v>320</v>
      </c>
      <c r="I1236" t="s">
        <v>382</v>
      </c>
      <c r="J1236" t="s">
        <v>383</v>
      </c>
      <c r="K1236" t="s">
        <v>388</v>
      </c>
      <c r="L1236" t="s">
        <v>44</v>
      </c>
      <c r="M1236" t="s">
        <v>385</v>
      </c>
      <c r="N1236" t="s">
        <v>907</v>
      </c>
      <c r="O1236" t="s">
        <v>1387</v>
      </c>
      <c r="P1236" t="s">
        <v>209</v>
      </c>
    </row>
    <row r="1237" spans="1:16">
      <c r="A1237" t="s">
        <v>5850</v>
      </c>
      <c r="B1237" t="s">
        <v>5845</v>
      </c>
      <c r="C1237" t="s">
        <v>956</v>
      </c>
      <c r="D1237">
        <v>55</v>
      </c>
      <c r="E1237" t="s">
        <v>4967</v>
      </c>
      <c r="F1237" t="s">
        <v>209</v>
      </c>
      <c r="G1237" t="s">
        <v>1413</v>
      </c>
      <c r="H1237" t="s">
        <v>320</v>
      </c>
      <c r="I1237" t="s">
        <v>382</v>
      </c>
      <c r="J1237" t="s">
        <v>383</v>
      </c>
      <c r="K1237" t="s">
        <v>388</v>
      </c>
      <c r="L1237" t="s">
        <v>44</v>
      </c>
      <c r="M1237" t="s">
        <v>385</v>
      </c>
      <c r="N1237" t="s">
        <v>907</v>
      </c>
      <c r="O1237" t="s">
        <v>1387</v>
      </c>
      <c r="P1237" t="s">
        <v>209</v>
      </c>
    </row>
    <row r="1238" spans="1:16">
      <c r="A1238" t="s">
        <v>5851</v>
      </c>
      <c r="B1238" t="s">
        <v>5845</v>
      </c>
      <c r="C1238" t="s">
        <v>915</v>
      </c>
      <c r="D1238">
        <v>56</v>
      </c>
      <c r="E1238" t="s">
        <v>4967</v>
      </c>
      <c r="F1238" t="s">
        <v>209</v>
      </c>
      <c r="G1238" t="s">
        <v>1413</v>
      </c>
      <c r="H1238" t="s">
        <v>320</v>
      </c>
      <c r="I1238" t="s">
        <v>382</v>
      </c>
      <c r="J1238" t="s">
        <v>383</v>
      </c>
      <c r="K1238" t="s">
        <v>388</v>
      </c>
      <c r="L1238" t="s">
        <v>44</v>
      </c>
      <c r="M1238" t="s">
        <v>385</v>
      </c>
      <c r="N1238" t="s">
        <v>907</v>
      </c>
      <c r="O1238" t="s">
        <v>1387</v>
      </c>
      <c r="P1238" t="s">
        <v>209</v>
      </c>
    </row>
    <row r="1239" spans="1:16">
      <c r="A1239" t="s">
        <v>4965</v>
      </c>
      <c r="B1239" t="s">
        <v>4966</v>
      </c>
      <c r="C1239" t="s">
        <v>910</v>
      </c>
      <c r="D1239">
        <v>59</v>
      </c>
      <c r="E1239" t="s">
        <v>4967</v>
      </c>
      <c r="F1239" t="s">
        <v>71</v>
      </c>
      <c r="G1239" t="s">
        <v>1413</v>
      </c>
      <c r="H1239" t="s">
        <v>320</v>
      </c>
      <c r="I1239" t="s">
        <v>382</v>
      </c>
      <c r="J1239" t="s">
        <v>383</v>
      </c>
      <c r="K1239" t="s">
        <v>388</v>
      </c>
      <c r="L1239" t="s">
        <v>44</v>
      </c>
      <c r="M1239" t="s">
        <v>385</v>
      </c>
      <c r="N1239" t="s">
        <v>907</v>
      </c>
      <c r="O1239" t="s">
        <v>932</v>
      </c>
      <c r="P1239" t="s">
        <v>71</v>
      </c>
    </row>
    <row r="1240" spans="1:16">
      <c r="A1240" t="s">
        <v>4968</v>
      </c>
      <c r="B1240" t="s">
        <v>4966</v>
      </c>
      <c r="C1240" t="s">
        <v>915</v>
      </c>
      <c r="D1240">
        <v>56</v>
      </c>
      <c r="E1240" t="s">
        <v>4967</v>
      </c>
      <c r="F1240" t="s">
        <v>71</v>
      </c>
      <c r="G1240" t="s">
        <v>1413</v>
      </c>
      <c r="H1240" t="s">
        <v>320</v>
      </c>
      <c r="I1240" t="s">
        <v>382</v>
      </c>
      <c r="J1240" t="s">
        <v>383</v>
      </c>
      <c r="K1240" t="s">
        <v>388</v>
      </c>
      <c r="L1240" t="s">
        <v>44</v>
      </c>
      <c r="M1240" t="s">
        <v>385</v>
      </c>
      <c r="N1240" t="s">
        <v>907</v>
      </c>
      <c r="O1240" t="s">
        <v>932</v>
      </c>
      <c r="P1240" t="s">
        <v>71</v>
      </c>
    </row>
    <row r="1241" spans="1:16">
      <c r="A1241" t="s">
        <v>4969</v>
      </c>
      <c r="B1241" t="s">
        <v>4966</v>
      </c>
      <c r="C1241" t="s">
        <v>904</v>
      </c>
      <c r="D1241">
        <v>57</v>
      </c>
      <c r="E1241" t="s">
        <v>4967</v>
      </c>
      <c r="F1241" t="s">
        <v>71</v>
      </c>
      <c r="G1241" t="s">
        <v>1413</v>
      </c>
      <c r="H1241" t="s">
        <v>320</v>
      </c>
      <c r="I1241" t="s">
        <v>382</v>
      </c>
      <c r="J1241" t="s">
        <v>383</v>
      </c>
      <c r="K1241" t="s">
        <v>388</v>
      </c>
      <c r="L1241" t="s">
        <v>44</v>
      </c>
      <c r="M1241" t="s">
        <v>385</v>
      </c>
      <c r="N1241" t="s">
        <v>907</v>
      </c>
      <c r="O1241" t="s">
        <v>932</v>
      </c>
      <c r="P1241" t="s">
        <v>71</v>
      </c>
    </row>
    <row r="1242" spans="1:16">
      <c r="A1242" t="s">
        <v>4970</v>
      </c>
      <c r="B1242" t="s">
        <v>4966</v>
      </c>
      <c r="C1242" t="s">
        <v>920</v>
      </c>
      <c r="D1242">
        <v>58</v>
      </c>
      <c r="E1242" t="s">
        <v>4967</v>
      </c>
      <c r="F1242" t="s">
        <v>71</v>
      </c>
      <c r="G1242" t="s">
        <v>1413</v>
      </c>
      <c r="H1242" t="s">
        <v>320</v>
      </c>
      <c r="I1242" t="s">
        <v>382</v>
      </c>
      <c r="J1242" t="s">
        <v>383</v>
      </c>
      <c r="K1242" t="s">
        <v>388</v>
      </c>
      <c r="L1242" t="s">
        <v>44</v>
      </c>
      <c r="M1242" t="s">
        <v>385</v>
      </c>
      <c r="N1242" t="s">
        <v>907</v>
      </c>
      <c r="O1242" t="s">
        <v>932</v>
      </c>
      <c r="P1242" t="s">
        <v>71</v>
      </c>
    </row>
    <row r="1243" spans="1:16">
      <c r="A1243" t="s">
        <v>4971</v>
      </c>
      <c r="B1243" t="s">
        <v>4966</v>
      </c>
      <c r="C1243" t="s">
        <v>922</v>
      </c>
      <c r="D1243">
        <v>60</v>
      </c>
      <c r="E1243" t="s">
        <v>4967</v>
      </c>
      <c r="F1243" t="s">
        <v>71</v>
      </c>
      <c r="G1243" t="s">
        <v>1413</v>
      </c>
      <c r="H1243" t="s">
        <v>320</v>
      </c>
      <c r="I1243" t="s">
        <v>382</v>
      </c>
      <c r="J1243" t="s">
        <v>383</v>
      </c>
      <c r="K1243" t="s">
        <v>388</v>
      </c>
      <c r="L1243" t="s">
        <v>44</v>
      </c>
      <c r="M1243" t="s">
        <v>385</v>
      </c>
      <c r="N1243" t="s">
        <v>907</v>
      </c>
      <c r="O1243" t="s">
        <v>932</v>
      </c>
      <c r="P1243" t="s">
        <v>71</v>
      </c>
    </row>
    <row r="1244" spans="1:16">
      <c r="A1244" t="s">
        <v>4972</v>
      </c>
      <c r="B1244" t="s">
        <v>4966</v>
      </c>
      <c r="C1244" t="s">
        <v>912</v>
      </c>
      <c r="D1244">
        <v>61</v>
      </c>
      <c r="E1244" t="s">
        <v>4967</v>
      </c>
      <c r="F1244" t="s">
        <v>71</v>
      </c>
      <c r="G1244" t="s">
        <v>1413</v>
      </c>
      <c r="H1244" t="s">
        <v>320</v>
      </c>
      <c r="I1244" t="s">
        <v>382</v>
      </c>
      <c r="J1244" t="s">
        <v>383</v>
      </c>
      <c r="K1244" t="s">
        <v>388</v>
      </c>
      <c r="L1244" t="s">
        <v>44</v>
      </c>
      <c r="M1244" t="s">
        <v>385</v>
      </c>
      <c r="N1244" t="s">
        <v>907</v>
      </c>
      <c r="O1244" t="s">
        <v>932</v>
      </c>
      <c r="P1244" t="s">
        <v>71</v>
      </c>
    </row>
    <row r="1245" spans="1:16">
      <c r="A1245" t="s">
        <v>4973</v>
      </c>
      <c r="B1245" t="s">
        <v>4966</v>
      </c>
      <c r="C1245" t="s">
        <v>956</v>
      </c>
      <c r="D1245">
        <v>55</v>
      </c>
      <c r="E1245" t="s">
        <v>4967</v>
      </c>
      <c r="F1245" t="s">
        <v>71</v>
      </c>
      <c r="G1245" t="s">
        <v>1413</v>
      </c>
      <c r="H1245" t="s">
        <v>320</v>
      </c>
      <c r="I1245" t="s">
        <v>382</v>
      </c>
      <c r="J1245" t="s">
        <v>383</v>
      </c>
      <c r="K1245" t="s">
        <v>388</v>
      </c>
      <c r="L1245" t="s">
        <v>44</v>
      </c>
      <c r="M1245" t="s">
        <v>385</v>
      </c>
      <c r="N1245" t="s">
        <v>907</v>
      </c>
      <c r="O1245" t="s">
        <v>932</v>
      </c>
      <c r="P1245" t="s">
        <v>71</v>
      </c>
    </row>
    <row r="1246" spans="1:16">
      <c r="A1246" t="s">
        <v>6280</v>
      </c>
      <c r="B1246" t="s">
        <v>6281</v>
      </c>
      <c r="C1246" t="s">
        <v>956</v>
      </c>
      <c r="D1246">
        <v>55</v>
      </c>
      <c r="E1246" t="s">
        <v>6282</v>
      </c>
      <c r="F1246" t="s">
        <v>63</v>
      </c>
      <c r="G1246" t="s">
        <v>2043</v>
      </c>
      <c r="H1246" t="s">
        <v>324</v>
      </c>
      <c r="I1246" t="s">
        <v>390</v>
      </c>
      <c r="J1246" t="s">
        <v>383</v>
      </c>
      <c r="K1246" t="s">
        <v>388</v>
      </c>
      <c r="L1246" t="s">
        <v>44</v>
      </c>
      <c r="M1246" t="s">
        <v>386</v>
      </c>
      <c r="N1246" t="s">
        <v>907</v>
      </c>
      <c r="O1246" t="s">
        <v>937</v>
      </c>
      <c r="P1246" t="s">
        <v>63</v>
      </c>
    </row>
    <row r="1247" spans="1:16">
      <c r="A1247" t="s">
        <v>6283</v>
      </c>
      <c r="B1247" t="s">
        <v>6281</v>
      </c>
      <c r="C1247" t="s">
        <v>904</v>
      </c>
      <c r="D1247">
        <v>57</v>
      </c>
      <c r="E1247" t="s">
        <v>6282</v>
      </c>
      <c r="F1247" t="s">
        <v>63</v>
      </c>
      <c r="G1247" t="s">
        <v>2043</v>
      </c>
      <c r="H1247" t="s">
        <v>324</v>
      </c>
      <c r="I1247" t="s">
        <v>390</v>
      </c>
      <c r="J1247" t="s">
        <v>383</v>
      </c>
      <c r="K1247" t="s">
        <v>388</v>
      </c>
      <c r="L1247" t="s">
        <v>44</v>
      </c>
      <c r="M1247" t="s">
        <v>386</v>
      </c>
      <c r="N1247" t="s">
        <v>907</v>
      </c>
      <c r="O1247" t="s">
        <v>937</v>
      </c>
      <c r="P1247" t="s">
        <v>63</v>
      </c>
    </row>
    <row r="1248" spans="1:16">
      <c r="A1248" t="s">
        <v>6284</v>
      </c>
      <c r="B1248" t="s">
        <v>6281</v>
      </c>
      <c r="C1248" t="s">
        <v>910</v>
      </c>
      <c r="D1248">
        <v>59</v>
      </c>
      <c r="E1248" t="s">
        <v>6282</v>
      </c>
      <c r="F1248" t="s">
        <v>63</v>
      </c>
      <c r="G1248" t="s">
        <v>2043</v>
      </c>
      <c r="H1248" t="s">
        <v>324</v>
      </c>
      <c r="I1248" t="s">
        <v>390</v>
      </c>
      <c r="J1248" t="s">
        <v>383</v>
      </c>
      <c r="K1248" t="s">
        <v>388</v>
      </c>
      <c r="L1248" t="s">
        <v>44</v>
      </c>
      <c r="M1248" t="s">
        <v>386</v>
      </c>
      <c r="N1248" t="s">
        <v>907</v>
      </c>
      <c r="O1248" t="s">
        <v>937</v>
      </c>
      <c r="P1248" t="s">
        <v>63</v>
      </c>
    </row>
    <row r="1249" spans="1:16">
      <c r="A1249" t="s">
        <v>6285</v>
      </c>
      <c r="B1249" t="s">
        <v>6281</v>
      </c>
      <c r="C1249" t="s">
        <v>912</v>
      </c>
      <c r="D1249">
        <v>61</v>
      </c>
      <c r="E1249" t="s">
        <v>6282</v>
      </c>
      <c r="F1249" t="s">
        <v>63</v>
      </c>
      <c r="G1249" t="s">
        <v>2043</v>
      </c>
      <c r="H1249" t="s">
        <v>324</v>
      </c>
      <c r="I1249" t="s">
        <v>390</v>
      </c>
      <c r="J1249" t="s">
        <v>383</v>
      </c>
      <c r="K1249" t="s">
        <v>388</v>
      </c>
      <c r="L1249" t="s">
        <v>44</v>
      </c>
      <c r="M1249" t="s">
        <v>386</v>
      </c>
      <c r="N1249" t="s">
        <v>907</v>
      </c>
      <c r="O1249" t="s">
        <v>937</v>
      </c>
      <c r="P1249" t="s">
        <v>63</v>
      </c>
    </row>
    <row r="1250" spans="1:16">
      <c r="A1250" t="s">
        <v>6286</v>
      </c>
      <c r="B1250" t="s">
        <v>6287</v>
      </c>
      <c r="C1250" t="s">
        <v>956</v>
      </c>
      <c r="D1250">
        <v>55</v>
      </c>
      <c r="E1250" t="s">
        <v>6282</v>
      </c>
      <c r="F1250" t="s">
        <v>83</v>
      </c>
      <c r="G1250" t="s">
        <v>2043</v>
      </c>
      <c r="H1250" t="s">
        <v>324</v>
      </c>
      <c r="I1250" t="s">
        <v>390</v>
      </c>
      <c r="J1250" t="s">
        <v>383</v>
      </c>
      <c r="K1250" t="s">
        <v>388</v>
      </c>
      <c r="L1250" t="s">
        <v>44</v>
      </c>
      <c r="M1250" t="s">
        <v>386</v>
      </c>
      <c r="N1250" t="s">
        <v>907</v>
      </c>
      <c r="O1250" t="s">
        <v>917</v>
      </c>
      <c r="P1250" t="s">
        <v>83</v>
      </c>
    </row>
    <row r="1251" spans="1:16">
      <c r="A1251" t="s">
        <v>6288</v>
      </c>
      <c r="B1251" t="s">
        <v>6287</v>
      </c>
      <c r="C1251" t="s">
        <v>904</v>
      </c>
      <c r="D1251">
        <v>57</v>
      </c>
      <c r="E1251" t="s">
        <v>6282</v>
      </c>
      <c r="F1251" t="s">
        <v>83</v>
      </c>
      <c r="G1251" t="s">
        <v>2043</v>
      </c>
      <c r="H1251" t="s">
        <v>324</v>
      </c>
      <c r="I1251" t="s">
        <v>390</v>
      </c>
      <c r="J1251" t="s">
        <v>383</v>
      </c>
      <c r="K1251" t="s">
        <v>388</v>
      </c>
      <c r="L1251" t="s">
        <v>44</v>
      </c>
      <c r="M1251" t="s">
        <v>386</v>
      </c>
      <c r="N1251" t="s">
        <v>907</v>
      </c>
      <c r="O1251" t="s">
        <v>917</v>
      </c>
      <c r="P1251" t="s">
        <v>83</v>
      </c>
    </row>
    <row r="1252" spans="1:16">
      <c r="A1252" t="s">
        <v>6289</v>
      </c>
      <c r="B1252" t="s">
        <v>6287</v>
      </c>
      <c r="C1252" t="s">
        <v>910</v>
      </c>
      <c r="D1252">
        <v>59</v>
      </c>
      <c r="E1252" t="s">
        <v>6282</v>
      </c>
      <c r="F1252" t="s">
        <v>83</v>
      </c>
      <c r="G1252" t="s">
        <v>2043</v>
      </c>
      <c r="H1252" t="s">
        <v>324</v>
      </c>
      <c r="I1252" t="s">
        <v>390</v>
      </c>
      <c r="J1252" t="s">
        <v>383</v>
      </c>
      <c r="K1252" t="s">
        <v>388</v>
      </c>
      <c r="L1252" t="s">
        <v>44</v>
      </c>
      <c r="M1252" t="s">
        <v>386</v>
      </c>
      <c r="N1252" t="s">
        <v>907</v>
      </c>
      <c r="O1252" t="s">
        <v>917</v>
      </c>
      <c r="P1252" t="s">
        <v>83</v>
      </c>
    </row>
    <row r="1253" spans="1:16">
      <c r="A1253" t="s">
        <v>6290</v>
      </c>
      <c r="B1253" t="s">
        <v>6287</v>
      </c>
      <c r="C1253" t="s">
        <v>912</v>
      </c>
      <c r="D1253">
        <v>61</v>
      </c>
      <c r="E1253" t="s">
        <v>6282</v>
      </c>
      <c r="F1253" t="s">
        <v>83</v>
      </c>
      <c r="G1253" t="s">
        <v>2043</v>
      </c>
      <c r="H1253" t="s">
        <v>324</v>
      </c>
      <c r="I1253" t="s">
        <v>390</v>
      </c>
      <c r="J1253" t="s">
        <v>383</v>
      </c>
      <c r="K1253" t="s">
        <v>388</v>
      </c>
      <c r="L1253" t="s">
        <v>44</v>
      </c>
      <c r="M1253" t="s">
        <v>386</v>
      </c>
      <c r="N1253" t="s">
        <v>907</v>
      </c>
      <c r="O1253" t="s">
        <v>917</v>
      </c>
      <c r="P1253" t="s">
        <v>83</v>
      </c>
    </row>
    <row r="1254" spans="1:16">
      <c r="A1254" t="s">
        <v>5476</v>
      </c>
      <c r="B1254" t="s">
        <v>5477</v>
      </c>
      <c r="C1254" t="s">
        <v>920</v>
      </c>
      <c r="D1254">
        <v>58</v>
      </c>
      <c r="E1254" t="s">
        <v>5478</v>
      </c>
      <c r="F1254" t="s">
        <v>53</v>
      </c>
      <c r="G1254" t="s">
        <v>5479</v>
      </c>
      <c r="H1254" t="s">
        <v>324</v>
      </c>
      <c r="I1254" t="s">
        <v>382</v>
      </c>
      <c r="J1254" t="s">
        <v>383</v>
      </c>
      <c r="K1254" t="s">
        <v>384</v>
      </c>
      <c r="L1254" t="s">
        <v>43</v>
      </c>
      <c r="M1254" t="s">
        <v>385</v>
      </c>
      <c r="N1254" t="s">
        <v>907</v>
      </c>
      <c r="O1254" t="s">
        <v>928</v>
      </c>
      <c r="P1254" t="s">
        <v>53</v>
      </c>
    </row>
    <row r="1255" spans="1:16">
      <c r="A1255" t="s">
        <v>4974</v>
      </c>
      <c r="B1255" t="s">
        <v>4975</v>
      </c>
      <c r="C1255" t="s">
        <v>910</v>
      </c>
      <c r="D1255">
        <v>59</v>
      </c>
      <c r="E1255" t="s">
        <v>4976</v>
      </c>
      <c r="F1255" t="s">
        <v>83</v>
      </c>
      <c r="G1255" t="s">
        <v>4977</v>
      </c>
      <c r="H1255" t="s">
        <v>320</v>
      </c>
      <c r="I1255" t="s">
        <v>382</v>
      </c>
      <c r="J1255" t="s">
        <v>383</v>
      </c>
      <c r="K1255" t="s">
        <v>388</v>
      </c>
      <c r="L1255" t="s">
        <v>44</v>
      </c>
      <c r="M1255" t="s">
        <v>386</v>
      </c>
      <c r="N1255" t="s">
        <v>907</v>
      </c>
      <c r="O1255" t="s">
        <v>917</v>
      </c>
      <c r="P1255" t="s">
        <v>83</v>
      </c>
    </row>
    <row r="1256" spans="1:16">
      <c r="A1256" t="s">
        <v>4978</v>
      </c>
      <c r="B1256" t="s">
        <v>4975</v>
      </c>
      <c r="C1256" t="s">
        <v>956</v>
      </c>
      <c r="D1256">
        <v>55</v>
      </c>
      <c r="E1256" t="s">
        <v>4976</v>
      </c>
      <c r="F1256" t="s">
        <v>83</v>
      </c>
      <c r="G1256" t="s">
        <v>4977</v>
      </c>
      <c r="H1256" t="s">
        <v>320</v>
      </c>
      <c r="I1256" t="s">
        <v>382</v>
      </c>
      <c r="J1256" t="s">
        <v>383</v>
      </c>
      <c r="K1256" t="s">
        <v>388</v>
      </c>
      <c r="L1256" t="s">
        <v>44</v>
      </c>
      <c r="M1256" t="s">
        <v>386</v>
      </c>
      <c r="N1256" t="s">
        <v>907</v>
      </c>
      <c r="O1256" t="s">
        <v>917</v>
      </c>
      <c r="P1256" t="s">
        <v>83</v>
      </c>
    </row>
    <row r="1257" spans="1:16">
      <c r="A1257" t="s">
        <v>4979</v>
      </c>
      <c r="B1257" t="s">
        <v>4975</v>
      </c>
      <c r="C1257" t="s">
        <v>904</v>
      </c>
      <c r="D1257">
        <v>57</v>
      </c>
      <c r="E1257" t="s">
        <v>4976</v>
      </c>
      <c r="F1257" t="s">
        <v>83</v>
      </c>
      <c r="G1257" t="s">
        <v>4977</v>
      </c>
      <c r="H1257" t="s">
        <v>320</v>
      </c>
      <c r="I1257" t="s">
        <v>382</v>
      </c>
      <c r="J1257" t="s">
        <v>383</v>
      </c>
      <c r="K1257" t="s">
        <v>388</v>
      </c>
      <c r="L1257" t="s">
        <v>44</v>
      </c>
      <c r="M1257" t="s">
        <v>386</v>
      </c>
      <c r="N1257" t="s">
        <v>907</v>
      </c>
      <c r="O1257" t="s">
        <v>917</v>
      </c>
      <c r="P1257" t="s">
        <v>83</v>
      </c>
    </row>
    <row r="1258" spans="1:16">
      <c r="A1258" t="s">
        <v>4980</v>
      </c>
      <c r="B1258" t="s">
        <v>4975</v>
      </c>
      <c r="C1258" t="s">
        <v>912</v>
      </c>
      <c r="D1258">
        <v>61</v>
      </c>
      <c r="E1258" t="s">
        <v>4976</v>
      </c>
      <c r="F1258" t="s">
        <v>83</v>
      </c>
      <c r="G1258" t="s">
        <v>4977</v>
      </c>
      <c r="H1258" t="s">
        <v>320</v>
      </c>
      <c r="I1258" t="s">
        <v>382</v>
      </c>
      <c r="J1258" t="s">
        <v>383</v>
      </c>
      <c r="K1258" t="s">
        <v>388</v>
      </c>
      <c r="L1258" t="s">
        <v>44</v>
      </c>
      <c r="M1258" t="s">
        <v>386</v>
      </c>
      <c r="N1258" t="s">
        <v>907</v>
      </c>
      <c r="O1258" t="s">
        <v>917</v>
      </c>
      <c r="P1258" t="s">
        <v>83</v>
      </c>
    </row>
    <row r="1259" spans="1:16">
      <c r="A1259" t="s">
        <v>5852</v>
      </c>
      <c r="B1259" t="s">
        <v>5853</v>
      </c>
      <c r="C1259" t="s">
        <v>956</v>
      </c>
      <c r="D1259">
        <v>55</v>
      </c>
      <c r="E1259" t="s">
        <v>4976</v>
      </c>
      <c r="F1259" t="s">
        <v>277</v>
      </c>
      <c r="G1259" t="s">
        <v>4977</v>
      </c>
      <c r="H1259" t="s">
        <v>320</v>
      </c>
      <c r="I1259" t="s">
        <v>382</v>
      </c>
      <c r="J1259" t="s">
        <v>383</v>
      </c>
      <c r="K1259" t="s">
        <v>388</v>
      </c>
      <c r="L1259" t="s">
        <v>44</v>
      </c>
      <c r="M1259" t="s">
        <v>386</v>
      </c>
      <c r="N1259" t="s">
        <v>907</v>
      </c>
      <c r="O1259" t="s">
        <v>928</v>
      </c>
      <c r="P1259" t="s">
        <v>83</v>
      </c>
    </row>
    <row r="1260" spans="1:16">
      <c r="A1260" t="s">
        <v>5854</v>
      </c>
      <c r="B1260" t="s">
        <v>5853</v>
      </c>
      <c r="C1260" t="s">
        <v>904</v>
      </c>
      <c r="D1260">
        <v>57</v>
      </c>
      <c r="E1260" t="s">
        <v>4976</v>
      </c>
      <c r="F1260" t="s">
        <v>277</v>
      </c>
      <c r="G1260" t="s">
        <v>4977</v>
      </c>
      <c r="H1260" t="s">
        <v>320</v>
      </c>
      <c r="I1260" t="s">
        <v>382</v>
      </c>
      <c r="J1260" t="s">
        <v>383</v>
      </c>
      <c r="K1260" t="s">
        <v>388</v>
      </c>
      <c r="L1260" t="s">
        <v>44</v>
      </c>
      <c r="M1260" t="s">
        <v>386</v>
      </c>
      <c r="N1260" t="s">
        <v>907</v>
      </c>
      <c r="O1260" t="s">
        <v>928</v>
      </c>
      <c r="P1260" t="s">
        <v>83</v>
      </c>
    </row>
    <row r="1261" spans="1:16">
      <c r="A1261" t="s">
        <v>5855</v>
      </c>
      <c r="B1261" t="s">
        <v>5853</v>
      </c>
      <c r="C1261" t="s">
        <v>910</v>
      </c>
      <c r="D1261">
        <v>59</v>
      </c>
      <c r="E1261" t="s">
        <v>4976</v>
      </c>
      <c r="F1261" t="s">
        <v>277</v>
      </c>
      <c r="G1261" t="s">
        <v>4977</v>
      </c>
      <c r="H1261" t="s">
        <v>320</v>
      </c>
      <c r="I1261" t="s">
        <v>382</v>
      </c>
      <c r="J1261" t="s">
        <v>383</v>
      </c>
      <c r="K1261" t="s">
        <v>388</v>
      </c>
      <c r="L1261" t="s">
        <v>44</v>
      </c>
      <c r="M1261" t="s">
        <v>386</v>
      </c>
      <c r="N1261" t="s">
        <v>907</v>
      </c>
      <c r="O1261" t="s">
        <v>928</v>
      </c>
      <c r="P1261" t="s">
        <v>83</v>
      </c>
    </row>
    <row r="1262" spans="1:16">
      <c r="A1262" t="s">
        <v>5856</v>
      </c>
      <c r="B1262" t="s">
        <v>5853</v>
      </c>
      <c r="C1262" t="s">
        <v>912</v>
      </c>
      <c r="D1262">
        <v>61</v>
      </c>
      <c r="E1262" t="s">
        <v>4976</v>
      </c>
      <c r="F1262" t="s">
        <v>277</v>
      </c>
      <c r="G1262" t="s">
        <v>4977</v>
      </c>
      <c r="H1262" t="s">
        <v>320</v>
      </c>
      <c r="I1262" t="s">
        <v>382</v>
      </c>
      <c r="J1262" t="s">
        <v>383</v>
      </c>
      <c r="K1262" t="s">
        <v>388</v>
      </c>
      <c r="L1262" t="s">
        <v>44</v>
      </c>
      <c r="M1262" t="s">
        <v>386</v>
      </c>
      <c r="N1262" t="s">
        <v>907</v>
      </c>
      <c r="O1262" t="s">
        <v>928</v>
      </c>
      <c r="P1262" t="s">
        <v>83</v>
      </c>
    </row>
    <row r="1263" spans="1:16">
      <c r="A1263" t="s">
        <v>4981</v>
      </c>
      <c r="B1263" t="s">
        <v>4982</v>
      </c>
      <c r="C1263" t="s">
        <v>920</v>
      </c>
      <c r="D1263">
        <v>58</v>
      </c>
      <c r="E1263" t="s">
        <v>4983</v>
      </c>
      <c r="F1263" t="s">
        <v>121</v>
      </c>
      <c r="G1263" t="s">
        <v>1826</v>
      </c>
      <c r="H1263" t="s">
        <v>324</v>
      </c>
      <c r="I1263" t="s">
        <v>382</v>
      </c>
      <c r="J1263" t="s">
        <v>383</v>
      </c>
      <c r="K1263" t="s">
        <v>388</v>
      </c>
      <c r="L1263" t="s">
        <v>44</v>
      </c>
      <c r="M1263" t="s">
        <v>385</v>
      </c>
      <c r="N1263" t="s">
        <v>907</v>
      </c>
      <c r="O1263" t="s">
        <v>969</v>
      </c>
      <c r="P1263" t="s">
        <v>78</v>
      </c>
    </row>
    <row r="1264" spans="1:16">
      <c r="A1264" t="s">
        <v>6300</v>
      </c>
      <c r="B1264" t="s">
        <v>6301</v>
      </c>
      <c r="C1264" t="s">
        <v>904</v>
      </c>
      <c r="D1264">
        <v>57</v>
      </c>
      <c r="E1264" t="s">
        <v>6293</v>
      </c>
      <c r="F1264" t="s">
        <v>60</v>
      </c>
      <c r="G1264" t="s">
        <v>2043</v>
      </c>
      <c r="H1264" t="s">
        <v>320</v>
      </c>
      <c r="I1264" t="s">
        <v>390</v>
      </c>
      <c r="J1264" t="s">
        <v>383</v>
      </c>
      <c r="K1264" t="s">
        <v>388</v>
      </c>
      <c r="L1264" t="s">
        <v>44</v>
      </c>
      <c r="M1264" t="s">
        <v>385</v>
      </c>
      <c r="N1264" t="s">
        <v>907</v>
      </c>
      <c r="O1264" t="s">
        <v>990</v>
      </c>
      <c r="P1264" t="s">
        <v>60</v>
      </c>
    </row>
    <row r="1265" spans="1:16">
      <c r="A1265" t="s">
        <v>6302</v>
      </c>
      <c r="B1265" t="s">
        <v>6301</v>
      </c>
      <c r="C1265" t="s">
        <v>910</v>
      </c>
      <c r="D1265">
        <v>59</v>
      </c>
      <c r="E1265" t="s">
        <v>6293</v>
      </c>
      <c r="F1265" t="s">
        <v>60</v>
      </c>
      <c r="G1265" t="s">
        <v>2043</v>
      </c>
      <c r="H1265" t="s">
        <v>320</v>
      </c>
      <c r="I1265" t="s">
        <v>390</v>
      </c>
      <c r="J1265" t="s">
        <v>383</v>
      </c>
      <c r="K1265" t="s">
        <v>388</v>
      </c>
      <c r="L1265" t="s">
        <v>44</v>
      </c>
      <c r="M1265" t="s">
        <v>385</v>
      </c>
      <c r="N1265" t="s">
        <v>907</v>
      </c>
      <c r="O1265" t="s">
        <v>990</v>
      </c>
      <c r="P1265" t="s">
        <v>60</v>
      </c>
    </row>
    <row r="1266" spans="1:16">
      <c r="A1266" t="s">
        <v>6303</v>
      </c>
      <c r="B1266" t="s">
        <v>6301</v>
      </c>
      <c r="C1266" t="s">
        <v>912</v>
      </c>
      <c r="D1266">
        <v>61</v>
      </c>
      <c r="E1266" t="s">
        <v>6293</v>
      </c>
      <c r="F1266" t="s">
        <v>60</v>
      </c>
      <c r="G1266" t="s">
        <v>2043</v>
      </c>
      <c r="H1266" t="s">
        <v>320</v>
      </c>
      <c r="I1266" t="s">
        <v>390</v>
      </c>
      <c r="J1266" t="s">
        <v>383</v>
      </c>
      <c r="K1266" t="s">
        <v>388</v>
      </c>
      <c r="L1266" t="s">
        <v>44</v>
      </c>
      <c r="M1266" t="s">
        <v>385</v>
      </c>
      <c r="N1266" t="s">
        <v>907</v>
      </c>
      <c r="O1266" t="s">
        <v>990</v>
      </c>
      <c r="P1266" t="s">
        <v>60</v>
      </c>
    </row>
    <row r="1267" spans="1:16">
      <c r="A1267" t="s">
        <v>6291</v>
      </c>
      <c r="B1267" t="s">
        <v>6292</v>
      </c>
      <c r="C1267" t="s">
        <v>956</v>
      </c>
      <c r="D1267">
        <v>55</v>
      </c>
      <c r="E1267" t="s">
        <v>6293</v>
      </c>
      <c r="F1267" t="s">
        <v>71</v>
      </c>
      <c r="G1267" t="s">
        <v>2043</v>
      </c>
      <c r="H1267" t="s">
        <v>320</v>
      </c>
      <c r="I1267" t="s">
        <v>390</v>
      </c>
      <c r="J1267" t="s">
        <v>383</v>
      </c>
      <c r="K1267" t="s">
        <v>388</v>
      </c>
      <c r="L1267" t="s">
        <v>44</v>
      </c>
      <c r="M1267" t="s">
        <v>385</v>
      </c>
      <c r="N1267" t="s">
        <v>907</v>
      </c>
      <c r="O1267" t="s">
        <v>932</v>
      </c>
      <c r="P1267" t="s">
        <v>71</v>
      </c>
    </row>
    <row r="1268" spans="1:16">
      <c r="A1268" t="s">
        <v>6294</v>
      </c>
      <c r="B1268" t="s">
        <v>6292</v>
      </c>
      <c r="C1268" t="s">
        <v>915</v>
      </c>
      <c r="D1268">
        <v>56</v>
      </c>
      <c r="E1268" t="s">
        <v>6293</v>
      </c>
      <c r="F1268" t="s">
        <v>71</v>
      </c>
      <c r="G1268" t="s">
        <v>2043</v>
      </c>
      <c r="H1268" t="s">
        <v>320</v>
      </c>
      <c r="I1268" t="s">
        <v>390</v>
      </c>
      <c r="J1268" t="s">
        <v>383</v>
      </c>
      <c r="K1268" t="s">
        <v>388</v>
      </c>
      <c r="L1268" t="s">
        <v>44</v>
      </c>
      <c r="M1268" t="s">
        <v>385</v>
      </c>
      <c r="N1268" t="s">
        <v>907</v>
      </c>
      <c r="O1268" t="s">
        <v>932</v>
      </c>
      <c r="P1268" t="s">
        <v>71</v>
      </c>
    </row>
    <row r="1269" spans="1:16">
      <c r="A1269" t="s">
        <v>6295</v>
      </c>
      <c r="B1269" t="s">
        <v>6292</v>
      </c>
      <c r="C1269" t="s">
        <v>904</v>
      </c>
      <c r="D1269">
        <v>57</v>
      </c>
      <c r="E1269" t="s">
        <v>6293</v>
      </c>
      <c r="F1269" t="s">
        <v>71</v>
      </c>
      <c r="G1269" t="s">
        <v>2043</v>
      </c>
      <c r="H1269" t="s">
        <v>320</v>
      </c>
      <c r="I1269" t="s">
        <v>390</v>
      </c>
      <c r="J1269" t="s">
        <v>383</v>
      </c>
      <c r="K1269" t="s">
        <v>388</v>
      </c>
      <c r="L1269" t="s">
        <v>44</v>
      </c>
      <c r="M1269" t="s">
        <v>385</v>
      </c>
      <c r="N1269" t="s">
        <v>907</v>
      </c>
      <c r="O1269" t="s">
        <v>932</v>
      </c>
      <c r="P1269" t="s">
        <v>71</v>
      </c>
    </row>
    <row r="1270" spans="1:16">
      <c r="A1270" t="s">
        <v>6296</v>
      </c>
      <c r="B1270" t="s">
        <v>6292</v>
      </c>
      <c r="C1270" t="s">
        <v>920</v>
      </c>
      <c r="D1270">
        <v>58</v>
      </c>
      <c r="E1270" t="s">
        <v>6293</v>
      </c>
      <c r="F1270" t="s">
        <v>71</v>
      </c>
      <c r="G1270" t="s">
        <v>2043</v>
      </c>
      <c r="H1270" t="s">
        <v>320</v>
      </c>
      <c r="I1270" t="s">
        <v>390</v>
      </c>
      <c r="J1270" t="s">
        <v>383</v>
      </c>
      <c r="K1270" t="s">
        <v>388</v>
      </c>
      <c r="L1270" t="s">
        <v>44</v>
      </c>
      <c r="M1270" t="s">
        <v>385</v>
      </c>
      <c r="N1270" t="s">
        <v>907</v>
      </c>
      <c r="O1270" t="s">
        <v>932</v>
      </c>
      <c r="P1270" t="s">
        <v>71</v>
      </c>
    </row>
    <row r="1271" spans="1:16">
      <c r="A1271" t="s">
        <v>6297</v>
      </c>
      <c r="B1271" t="s">
        <v>6292</v>
      </c>
      <c r="C1271" t="s">
        <v>910</v>
      </c>
      <c r="D1271">
        <v>59</v>
      </c>
      <c r="E1271" t="s">
        <v>6293</v>
      </c>
      <c r="F1271" t="s">
        <v>71</v>
      </c>
      <c r="G1271" t="s">
        <v>2043</v>
      </c>
      <c r="H1271" t="s">
        <v>320</v>
      </c>
      <c r="I1271" t="s">
        <v>390</v>
      </c>
      <c r="J1271" t="s">
        <v>383</v>
      </c>
      <c r="K1271" t="s">
        <v>388</v>
      </c>
      <c r="L1271" t="s">
        <v>44</v>
      </c>
      <c r="M1271" t="s">
        <v>385</v>
      </c>
      <c r="N1271" t="s">
        <v>907</v>
      </c>
      <c r="O1271" t="s">
        <v>932</v>
      </c>
      <c r="P1271" t="s">
        <v>71</v>
      </c>
    </row>
    <row r="1272" spans="1:16">
      <c r="A1272" t="s">
        <v>6298</v>
      </c>
      <c r="B1272" t="s">
        <v>6292</v>
      </c>
      <c r="C1272" t="s">
        <v>922</v>
      </c>
      <c r="D1272">
        <v>60</v>
      </c>
      <c r="E1272" t="s">
        <v>6293</v>
      </c>
      <c r="F1272" t="s">
        <v>71</v>
      </c>
      <c r="G1272" t="s">
        <v>2043</v>
      </c>
      <c r="H1272" t="s">
        <v>320</v>
      </c>
      <c r="I1272" t="s">
        <v>390</v>
      </c>
      <c r="J1272" t="s">
        <v>383</v>
      </c>
      <c r="K1272" t="s">
        <v>388</v>
      </c>
      <c r="L1272" t="s">
        <v>44</v>
      </c>
      <c r="M1272" t="s">
        <v>385</v>
      </c>
      <c r="N1272" t="s">
        <v>907</v>
      </c>
      <c r="O1272" t="s">
        <v>932</v>
      </c>
      <c r="P1272" t="s">
        <v>71</v>
      </c>
    </row>
    <row r="1273" spans="1:16">
      <c r="A1273" t="s">
        <v>6299</v>
      </c>
      <c r="B1273" t="s">
        <v>6292</v>
      </c>
      <c r="C1273" t="s">
        <v>912</v>
      </c>
      <c r="D1273">
        <v>61</v>
      </c>
      <c r="E1273" t="s">
        <v>6293</v>
      </c>
      <c r="F1273" t="s">
        <v>71</v>
      </c>
      <c r="G1273" t="s">
        <v>2043</v>
      </c>
      <c r="H1273" t="s">
        <v>320</v>
      </c>
      <c r="I1273" t="s">
        <v>390</v>
      </c>
      <c r="J1273" t="s">
        <v>383</v>
      </c>
      <c r="K1273" t="s">
        <v>388</v>
      </c>
      <c r="L1273" t="s">
        <v>44</v>
      </c>
      <c r="M1273" t="s">
        <v>385</v>
      </c>
      <c r="N1273" t="s">
        <v>907</v>
      </c>
      <c r="O1273" t="s">
        <v>932</v>
      </c>
      <c r="P1273" t="s">
        <v>71</v>
      </c>
    </row>
    <row r="1274" spans="1:16">
      <c r="A1274" t="s">
        <v>7287</v>
      </c>
      <c r="B1274" t="s">
        <v>7288</v>
      </c>
      <c r="C1274" t="s">
        <v>931</v>
      </c>
      <c r="D1274">
        <v>0</v>
      </c>
      <c r="E1274" t="s">
        <v>7286</v>
      </c>
      <c r="F1274" t="s">
        <v>71</v>
      </c>
      <c r="G1274" t="s">
        <v>2043</v>
      </c>
      <c r="H1274" t="s">
        <v>348</v>
      </c>
      <c r="I1274" t="s">
        <v>387</v>
      </c>
      <c r="J1274" t="s">
        <v>383</v>
      </c>
      <c r="K1274" t="s">
        <v>388</v>
      </c>
      <c r="L1274" t="s">
        <v>44</v>
      </c>
      <c r="M1274" t="s">
        <v>385</v>
      </c>
      <c r="N1274" t="s">
        <v>907</v>
      </c>
      <c r="O1274" t="s">
        <v>932</v>
      </c>
      <c r="P1274" t="s">
        <v>71</v>
      </c>
    </row>
    <row r="1275" spans="1:16">
      <c r="A1275" t="s">
        <v>7284</v>
      </c>
      <c r="B1275" t="s">
        <v>7285</v>
      </c>
      <c r="C1275" t="s">
        <v>931</v>
      </c>
      <c r="D1275">
        <v>0</v>
      </c>
      <c r="E1275" t="s">
        <v>7286</v>
      </c>
      <c r="F1275" t="s">
        <v>53</v>
      </c>
      <c r="G1275" t="s">
        <v>1404</v>
      </c>
      <c r="H1275" t="s">
        <v>360</v>
      </c>
      <c r="I1275" t="s">
        <v>387</v>
      </c>
      <c r="J1275" t="s">
        <v>383</v>
      </c>
      <c r="K1275" t="s">
        <v>388</v>
      </c>
      <c r="L1275" t="s">
        <v>44</v>
      </c>
      <c r="M1275" t="s">
        <v>385</v>
      </c>
      <c r="N1275" t="s">
        <v>907</v>
      </c>
      <c r="O1275" t="s">
        <v>928</v>
      </c>
      <c r="P1275" t="s">
        <v>53</v>
      </c>
    </row>
    <row r="1276" spans="1:16">
      <c r="A1276" t="s">
        <v>5469</v>
      </c>
      <c r="B1276" t="s">
        <v>5470</v>
      </c>
      <c r="C1276" t="s">
        <v>910</v>
      </c>
      <c r="D1276">
        <v>59</v>
      </c>
      <c r="E1276" t="s">
        <v>5471</v>
      </c>
      <c r="F1276" t="s">
        <v>86</v>
      </c>
      <c r="G1276" t="s">
        <v>964</v>
      </c>
      <c r="H1276" t="s">
        <v>320</v>
      </c>
      <c r="I1276" t="s">
        <v>382</v>
      </c>
      <c r="J1276" t="s">
        <v>383</v>
      </c>
      <c r="K1276" t="s">
        <v>388</v>
      </c>
      <c r="M1276" t="s">
        <v>386</v>
      </c>
      <c r="N1276" t="s">
        <v>907</v>
      </c>
      <c r="O1276" t="s">
        <v>1033</v>
      </c>
      <c r="P1276" t="s">
        <v>86</v>
      </c>
    </row>
    <row r="1277" spans="1:16">
      <c r="A1277" t="s">
        <v>6510</v>
      </c>
      <c r="B1277" t="s">
        <v>6511</v>
      </c>
      <c r="C1277" t="s">
        <v>956</v>
      </c>
      <c r="D1277">
        <v>55</v>
      </c>
      <c r="E1277" t="s">
        <v>5471</v>
      </c>
      <c r="F1277" t="s">
        <v>53</v>
      </c>
      <c r="G1277" t="s">
        <v>5475</v>
      </c>
      <c r="H1277" t="s">
        <v>320</v>
      </c>
      <c r="I1277" t="s">
        <v>390</v>
      </c>
      <c r="J1277" t="s">
        <v>383</v>
      </c>
      <c r="K1277" t="s">
        <v>388</v>
      </c>
      <c r="L1277" t="s">
        <v>43</v>
      </c>
      <c r="M1277" t="s">
        <v>386</v>
      </c>
      <c r="N1277" t="s">
        <v>907</v>
      </c>
      <c r="O1277" t="s">
        <v>928</v>
      </c>
      <c r="P1277" t="s">
        <v>53</v>
      </c>
    </row>
    <row r="1278" spans="1:16">
      <c r="A1278" t="s">
        <v>6512</v>
      </c>
      <c r="B1278" t="s">
        <v>6511</v>
      </c>
      <c r="C1278" t="s">
        <v>904</v>
      </c>
      <c r="D1278">
        <v>57</v>
      </c>
      <c r="E1278" t="s">
        <v>5471</v>
      </c>
      <c r="F1278" t="s">
        <v>53</v>
      </c>
      <c r="G1278" t="s">
        <v>5475</v>
      </c>
      <c r="H1278" t="s">
        <v>320</v>
      </c>
      <c r="I1278" t="s">
        <v>390</v>
      </c>
      <c r="J1278" t="s">
        <v>383</v>
      </c>
      <c r="K1278" t="s">
        <v>388</v>
      </c>
      <c r="L1278" t="s">
        <v>43</v>
      </c>
      <c r="M1278" t="s">
        <v>386</v>
      </c>
      <c r="N1278" t="s">
        <v>907</v>
      </c>
      <c r="O1278" t="s">
        <v>928</v>
      </c>
      <c r="P1278" t="s">
        <v>53</v>
      </c>
    </row>
    <row r="1279" spans="1:16">
      <c r="A1279" t="s">
        <v>6513</v>
      </c>
      <c r="B1279" t="s">
        <v>6511</v>
      </c>
      <c r="C1279" t="s">
        <v>910</v>
      </c>
      <c r="D1279">
        <v>59</v>
      </c>
      <c r="E1279" t="s">
        <v>5471</v>
      </c>
      <c r="F1279" t="s">
        <v>53</v>
      </c>
      <c r="G1279" t="s">
        <v>5475</v>
      </c>
      <c r="H1279" t="s">
        <v>320</v>
      </c>
      <c r="I1279" t="s">
        <v>390</v>
      </c>
      <c r="J1279" t="s">
        <v>383</v>
      </c>
      <c r="K1279" t="s">
        <v>388</v>
      </c>
      <c r="L1279" t="s">
        <v>43</v>
      </c>
      <c r="M1279" t="s">
        <v>386</v>
      </c>
      <c r="N1279" t="s">
        <v>907</v>
      </c>
      <c r="O1279" t="s">
        <v>928</v>
      </c>
      <c r="P1279" t="s">
        <v>53</v>
      </c>
    </row>
    <row r="1280" spans="1:16">
      <c r="A1280" t="s">
        <v>6514</v>
      </c>
      <c r="B1280" t="s">
        <v>6511</v>
      </c>
      <c r="C1280" t="s">
        <v>912</v>
      </c>
      <c r="D1280">
        <v>61</v>
      </c>
      <c r="E1280" t="s">
        <v>5471</v>
      </c>
      <c r="F1280" t="s">
        <v>53</v>
      </c>
      <c r="G1280" t="s">
        <v>5475</v>
      </c>
      <c r="H1280" t="s">
        <v>320</v>
      </c>
      <c r="I1280" t="s">
        <v>390</v>
      </c>
      <c r="J1280" t="s">
        <v>383</v>
      </c>
      <c r="K1280" t="s">
        <v>388</v>
      </c>
      <c r="L1280" t="s">
        <v>43</v>
      </c>
      <c r="M1280" t="s">
        <v>386</v>
      </c>
      <c r="N1280" t="s">
        <v>907</v>
      </c>
      <c r="O1280" t="s">
        <v>928</v>
      </c>
      <c r="P1280" t="s">
        <v>53</v>
      </c>
    </row>
    <row r="1281" spans="1:16">
      <c r="A1281" t="s">
        <v>6837</v>
      </c>
      <c r="B1281" t="s">
        <v>6838</v>
      </c>
      <c r="C1281" t="s">
        <v>920</v>
      </c>
      <c r="D1281">
        <v>58</v>
      </c>
      <c r="E1281" t="s">
        <v>1770</v>
      </c>
      <c r="F1281" t="s">
        <v>121</v>
      </c>
      <c r="G1281" t="s">
        <v>6839</v>
      </c>
      <c r="H1281" t="s">
        <v>348</v>
      </c>
      <c r="I1281" t="s">
        <v>387</v>
      </c>
      <c r="J1281" t="s">
        <v>383</v>
      </c>
      <c r="K1281" t="s">
        <v>388</v>
      </c>
      <c r="L1281" t="s">
        <v>44</v>
      </c>
      <c r="M1281" t="s">
        <v>385</v>
      </c>
      <c r="N1281" t="s">
        <v>907</v>
      </c>
      <c r="O1281" t="s">
        <v>2065</v>
      </c>
      <c r="P1281" t="s">
        <v>121</v>
      </c>
    </row>
    <row r="1282" spans="1:16">
      <c r="A1282" t="s">
        <v>1768</v>
      </c>
      <c r="B1282" t="s">
        <v>1769</v>
      </c>
      <c r="C1282" t="s">
        <v>904</v>
      </c>
      <c r="D1282">
        <v>57</v>
      </c>
      <c r="E1282" t="s">
        <v>1770</v>
      </c>
      <c r="F1282" t="s">
        <v>91</v>
      </c>
      <c r="G1282" t="s">
        <v>1771</v>
      </c>
      <c r="H1282" t="s">
        <v>348</v>
      </c>
      <c r="I1282" t="s">
        <v>382</v>
      </c>
      <c r="J1282" t="s">
        <v>383</v>
      </c>
      <c r="K1282" t="s">
        <v>388</v>
      </c>
      <c r="L1282" t="s">
        <v>44</v>
      </c>
      <c r="M1282" t="s">
        <v>385</v>
      </c>
      <c r="N1282" t="s">
        <v>907</v>
      </c>
      <c r="O1282" t="s">
        <v>932</v>
      </c>
      <c r="P1282" t="s">
        <v>91</v>
      </c>
    </row>
    <row r="1283" spans="1:16">
      <c r="A1283" t="s">
        <v>1772</v>
      </c>
      <c r="B1283" t="s">
        <v>1773</v>
      </c>
      <c r="C1283" t="s">
        <v>904</v>
      </c>
      <c r="D1283">
        <v>57</v>
      </c>
      <c r="E1283" t="s">
        <v>1774</v>
      </c>
      <c r="F1283" t="s">
        <v>53</v>
      </c>
      <c r="G1283" t="s">
        <v>1775</v>
      </c>
      <c r="H1283" t="s">
        <v>348</v>
      </c>
      <c r="I1283" t="s">
        <v>382</v>
      </c>
      <c r="J1283" t="s">
        <v>383</v>
      </c>
      <c r="K1283" t="s">
        <v>388</v>
      </c>
      <c r="L1283" t="s">
        <v>44</v>
      </c>
      <c r="M1283" t="s">
        <v>385</v>
      </c>
      <c r="N1283" t="s">
        <v>907</v>
      </c>
      <c r="O1283" t="s">
        <v>928</v>
      </c>
      <c r="P1283" t="s">
        <v>53</v>
      </c>
    </row>
    <row r="1284" spans="1:16">
      <c r="A1284" t="s">
        <v>1776</v>
      </c>
      <c r="B1284" t="s">
        <v>1777</v>
      </c>
      <c r="C1284" t="s">
        <v>904</v>
      </c>
      <c r="D1284">
        <v>57</v>
      </c>
      <c r="E1284" t="s">
        <v>1778</v>
      </c>
      <c r="F1284" t="s">
        <v>55</v>
      </c>
      <c r="G1284" t="s">
        <v>1229</v>
      </c>
      <c r="H1284" t="s">
        <v>348</v>
      </c>
      <c r="I1284" t="s">
        <v>382</v>
      </c>
      <c r="J1284" t="s">
        <v>383</v>
      </c>
      <c r="K1284" t="s">
        <v>388</v>
      </c>
      <c r="L1284" t="s">
        <v>44</v>
      </c>
      <c r="M1284" t="s">
        <v>393</v>
      </c>
      <c r="N1284" t="s">
        <v>907</v>
      </c>
      <c r="O1284" t="s">
        <v>1003</v>
      </c>
      <c r="P1284" t="s">
        <v>71</v>
      </c>
    </row>
    <row r="1285" spans="1:16">
      <c r="A1285" t="s">
        <v>3992</v>
      </c>
      <c r="B1285" t="s">
        <v>3993</v>
      </c>
      <c r="C1285" t="s">
        <v>904</v>
      </c>
      <c r="D1285">
        <v>57</v>
      </c>
      <c r="E1285" t="s">
        <v>3994</v>
      </c>
      <c r="F1285" t="s">
        <v>71</v>
      </c>
      <c r="G1285" t="s">
        <v>906</v>
      </c>
      <c r="H1285" t="s">
        <v>348</v>
      </c>
      <c r="I1285" t="s">
        <v>382</v>
      </c>
      <c r="J1285" t="s">
        <v>383</v>
      </c>
      <c r="K1285" t="s">
        <v>384</v>
      </c>
      <c r="L1285" t="s">
        <v>43</v>
      </c>
      <c r="M1285" t="s">
        <v>386</v>
      </c>
      <c r="N1285" t="s">
        <v>907</v>
      </c>
      <c r="O1285" t="s">
        <v>932</v>
      </c>
      <c r="P1285" t="s">
        <v>71</v>
      </c>
    </row>
    <row r="1286" spans="1:16">
      <c r="A1286" t="s">
        <v>3995</v>
      </c>
      <c r="B1286" t="s">
        <v>3993</v>
      </c>
      <c r="C1286" t="s">
        <v>956</v>
      </c>
      <c r="D1286">
        <v>55</v>
      </c>
      <c r="E1286" t="s">
        <v>3994</v>
      </c>
      <c r="F1286" t="s">
        <v>71</v>
      </c>
      <c r="G1286" t="s">
        <v>906</v>
      </c>
      <c r="H1286" t="s">
        <v>348</v>
      </c>
      <c r="I1286" t="s">
        <v>382</v>
      </c>
      <c r="J1286" t="s">
        <v>383</v>
      </c>
      <c r="K1286" t="s">
        <v>384</v>
      </c>
      <c r="L1286" t="s">
        <v>43</v>
      </c>
      <c r="M1286" t="s">
        <v>386</v>
      </c>
      <c r="N1286" t="s">
        <v>907</v>
      </c>
      <c r="O1286" t="s">
        <v>932</v>
      </c>
      <c r="P1286" t="s">
        <v>71</v>
      </c>
    </row>
    <row r="1287" spans="1:16">
      <c r="A1287" t="s">
        <v>3996</v>
      </c>
      <c r="B1287" t="s">
        <v>3993</v>
      </c>
      <c r="C1287" t="s">
        <v>910</v>
      </c>
      <c r="D1287">
        <v>59</v>
      </c>
      <c r="E1287" t="s">
        <v>3994</v>
      </c>
      <c r="F1287" t="s">
        <v>71</v>
      </c>
      <c r="G1287" t="s">
        <v>906</v>
      </c>
      <c r="H1287" t="s">
        <v>348</v>
      </c>
      <c r="I1287" t="s">
        <v>382</v>
      </c>
      <c r="J1287" t="s">
        <v>383</v>
      </c>
      <c r="K1287" t="s">
        <v>384</v>
      </c>
      <c r="L1287" t="s">
        <v>43</v>
      </c>
      <c r="M1287" t="s">
        <v>386</v>
      </c>
      <c r="N1287" t="s">
        <v>907</v>
      </c>
      <c r="O1287" t="s">
        <v>932</v>
      </c>
      <c r="P1287" t="s">
        <v>71</v>
      </c>
    </row>
    <row r="1288" spans="1:16">
      <c r="A1288" t="s">
        <v>5857</v>
      </c>
      <c r="B1288" t="s">
        <v>5858</v>
      </c>
      <c r="C1288" t="s">
        <v>956</v>
      </c>
      <c r="D1288">
        <v>55</v>
      </c>
      <c r="E1288" t="s">
        <v>3994</v>
      </c>
      <c r="F1288" t="s">
        <v>53</v>
      </c>
      <c r="G1288" t="s">
        <v>906</v>
      </c>
      <c r="H1288" t="s">
        <v>348</v>
      </c>
      <c r="I1288" t="s">
        <v>382</v>
      </c>
      <c r="J1288" t="s">
        <v>383</v>
      </c>
      <c r="K1288" t="s">
        <v>384</v>
      </c>
      <c r="L1288" t="s">
        <v>43</v>
      </c>
      <c r="M1288" t="s">
        <v>386</v>
      </c>
      <c r="N1288" t="s">
        <v>907</v>
      </c>
      <c r="O1288" t="s">
        <v>928</v>
      </c>
      <c r="P1288" t="s">
        <v>53</v>
      </c>
    </row>
    <row r="1289" spans="1:16">
      <c r="A1289" t="s">
        <v>5859</v>
      </c>
      <c r="B1289" t="s">
        <v>5858</v>
      </c>
      <c r="C1289" t="s">
        <v>904</v>
      </c>
      <c r="D1289">
        <v>57</v>
      </c>
      <c r="E1289" t="s">
        <v>3994</v>
      </c>
      <c r="F1289" t="s">
        <v>53</v>
      </c>
      <c r="G1289" t="s">
        <v>906</v>
      </c>
      <c r="H1289" t="s">
        <v>348</v>
      </c>
      <c r="I1289" t="s">
        <v>382</v>
      </c>
      <c r="J1289" t="s">
        <v>383</v>
      </c>
      <c r="K1289" t="s">
        <v>384</v>
      </c>
      <c r="L1289" t="s">
        <v>43</v>
      </c>
      <c r="M1289" t="s">
        <v>386</v>
      </c>
      <c r="N1289" t="s">
        <v>907</v>
      </c>
      <c r="O1289" t="s">
        <v>928</v>
      </c>
      <c r="P1289" t="s">
        <v>53</v>
      </c>
    </row>
    <row r="1290" spans="1:16">
      <c r="A1290" t="s">
        <v>4984</v>
      </c>
      <c r="B1290" t="s">
        <v>4985</v>
      </c>
      <c r="C1290" t="s">
        <v>920</v>
      </c>
      <c r="D1290">
        <v>58</v>
      </c>
      <c r="E1290" t="s">
        <v>4986</v>
      </c>
      <c r="F1290" t="s">
        <v>78</v>
      </c>
      <c r="G1290" t="s">
        <v>1265</v>
      </c>
      <c r="H1290" t="s">
        <v>320</v>
      </c>
      <c r="I1290" t="s">
        <v>382</v>
      </c>
      <c r="J1290" t="s">
        <v>383</v>
      </c>
      <c r="K1290" t="s">
        <v>388</v>
      </c>
      <c r="L1290" t="s">
        <v>44</v>
      </c>
      <c r="M1290" t="s">
        <v>385</v>
      </c>
      <c r="N1290" t="s">
        <v>907</v>
      </c>
      <c r="O1290" t="s">
        <v>969</v>
      </c>
      <c r="P1290" t="s">
        <v>78</v>
      </c>
    </row>
    <row r="1291" spans="1:16">
      <c r="A1291" t="s">
        <v>4987</v>
      </c>
      <c r="B1291" t="s">
        <v>4988</v>
      </c>
      <c r="C1291" t="s">
        <v>920</v>
      </c>
      <c r="D1291">
        <v>58</v>
      </c>
      <c r="E1291" t="s">
        <v>4989</v>
      </c>
      <c r="F1291" t="s">
        <v>86</v>
      </c>
      <c r="G1291" t="s">
        <v>1265</v>
      </c>
      <c r="H1291" t="s">
        <v>318</v>
      </c>
      <c r="I1291" t="s">
        <v>382</v>
      </c>
      <c r="J1291" t="s">
        <v>383</v>
      </c>
      <c r="K1291" t="s">
        <v>388</v>
      </c>
      <c r="L1291" t="s">
        <v>44</v>
      </c>
      <c r="M1291" t="s">
        <v>385</v>
      </c>
      <c r="N1291" t="s">
        <v>907</v>
      </c>
      <c r="O1291" t="s">
        <v>937</v>
      </c>
      <c r="P1291" t="s">
        <v>86</v>
      </c>
    </row>
    <row r="1292" spans="1:16">
      <c r="A1292" t="s">
        <v>4990</v>
      </c>
      <c r="B1292" t="s">
        <v>4988</v>
      </c>
      <c r="C1292" t="s">
        <v>915</v>
      </c>
      <c r="D1292">
        <v>56</v>
      </c>
      <c r="E1292" t="s">
        <v>4989</v>
      </c>
      <c r="F1292" t="s">
        <v>86</v>
      </c>
      <c r="G1292" t="s">
        <v>1265</v>
      </c>
      <c r="H1292" t="s">
        <v>318</v>
      </c>
      <c r="I1292" t="s">
        <v>382</v>
      </c>
      <c r="J1292" t="s">
        <v>383</v>
      </c>
      <c r="K1292" t="s">
        <v>388</v>
      </c>
      <c r="L1292" t="s">
        <v>44</v>
      </c>
      <c r="M1292" t="s">
        <v>385</v>
      </c>
      <c r="N1292" t="s">
        <v>907</v>
      </c>
      <c r="O1292" t="s">
        <v>937</v>
      </c>
      <c r="P1292" t="s">
        <v>86</v>
      </c>
    </row>
    <row r="1293" spans="1:16">
      <c r="A1293" t="s">
        <v>4991</v>
      </c>
      <c r="B1293" t="s">
        <v>4988</v>
      </c>
      <c r="C1293" t="s">
        <v>904</v>
      </c>
      <c r="D1293">
        <v>57</v>
      </c>
      <c r="E1293" t="s">
        <v>4989</v>
      </c>
      <c r="F1293" t="s">
        <v>86</v>
      </c>
      <c r="G1293" t="s">
        <v>1265</v>
      </c>
      <c r="H1293" t="s">
        <v>318</v>
      </c>
      <c r="I1293" t="s">
        <v>382</v>
      </c>
      <c r="J1293" t="s">
        <v>383</v>
      </c>
      <c r="K1293" t="s">
        <v>388</v>
      </c>
      <c r="L1293" t="s">
        <v>44</v>
      </c>
      <c r="M1293" t="s">
        <v>385</v>
      </c>
      <c r="N1293" t="s">
        <v>907</v>
      </c>
      <c r="O1293" t="s">
        <v>937</v>
      </c>
      <c r="P1293" t="s">
        <v>86</v>
      </c>
    </row>
    <row r="1294" spans="1:16">
      <c r="A1294" t="s">
        <v>4992</v>
      </c>
      <c r="B1294" t="s">
        <v>4988</v>
      </c>
      <c r="C1294" t="s">
        <v>910</v>
      </c>
      <c r="D1294">
        <v>59</v>
      </c>
      <c r="E1294" t="s">
        <v>4989</v>
      </c>
      <c r="F1294" t="s">
        <v>86</v>
      </c>
      <c r="G1294" t="s">
        <v>1265</v>
      </c>
      <c r="H1294" t="s">
        <v>318</v>
      </c>
      <c r="I1294" t="s">
        <v>382</v>
      </c>
      <c r="J1294" t="s">
        <v>383</v>
      </c>
      <c r="K1294" t="s">
        <v>388</v>
      </c>
      <c r="L1294" t="s">
        <v>44</v>
      </c>
      <c r="M1294" t="s">
        <v>385</v>
      </c>
      <c r="N1294" t="s">
        <v>907</v>
      </c>
      <c r="O1294" t="s">
        <v>937</v>
      </c>
      <c r="P1294" t="s">
        <v>86</v>
      </c>
    </row>
    <row r="1295" spans="1:16">
      <c r="A1295" t="s">
        <v>4993</v>
      </c>
      <c r="B1295" t="s">
        <v>4988</v>
      </c>
      <c r="C1295" t="s">
        <v>922</v>
      </c>
      <c r="D1295">
        <v>60</v>
      </c>
      <c r="E1295" t="s">
        <v>4989</v>
      </c>
      <c r="F1295" t="s">
        <v>86</v>
      </c>
      <c r="G1295" t="s">
        <v>1265</v>
      </c>
      <c r="H1295" t="s">
        <v>318</v>
      </c>
      <c r="I1295" t="s">
        <v>382</v>
      </c>
      <c r="J1295" t="s">
        <v>383</v>
      </c>
      <c r="K1295" t="s">
        <v>388</v>
      </c>
      <c r="L1295" t="s">
        <v>44</v>
      </c>
      <c r="M1295" t="s">
        <v>385</v>
      </c>
      <c r="N1295" t="s">
        <v>907</v>
      </c>
      <c r="O1295" t="s">
        <v>937</v>
      </c>
      <c r="P1295" t="s">
        <v>86</v>
      </c>
    </row>
    <row r="1296" spans="1:16">
      <c r="A1296" t="s">
        <v>4994</v>
      </c>
      <c r="B1296" t="s">
        <v>4988</v>
      </c>
      <c r="C1296" t="s">
        <v>912</v>
      </c>
      <c r="D1296">
        <v>61</v>
      </c>
      <c r="E1296" t="s">
        <v>4989</v>
      </c>
      <c r="F1296" t="s">
        <v>86</v>
      </c>
      <c r="G1296" t="s">
        <v>1265</v>
      </c>
      <c r="H1296" t="s">
        <v>318</v>
      </c>
      <c r="I1296" t="s">
        <v>382</v>
      </c>
      <c r="J1296" t="s">
        <v>383</v>
      </c>
      <c r="K1296" t="s">
        <v>388</v>
      </c>
      <c r="L1296" t="s">
        <v>44</v>
      </c>
      <c r="M1296" t="s">
        <v>385</v>
      </c>
      <c r="N1296" t="s">
        <v>907</v>
      </c>
      <c r="O1296" t="s">
        <v>937</v>
      </c>
      <c r="P1296" t="s">
        <v>86</v>
      </c>
    </row>
    <row r="1297" spans="1:17">
      <c r="A1297" t="s">
        <v>5860</v>
      </c>
      <c r="B1297" t="s">
        <v>5861</v>
      </c>
      <c r="C1297" t="s">
        <v>915</v>
      </c>
      <c r="D1297">
        <v>56</v>
      </c>
      <c r="E1297" t="s">
        <v>4989</v>
      </c>
      <c r="F1297" t="s">
        <v>83</v>
      </c>
      <c r="G1297" t="s">
        <v>1265</v>
      </c>
      <c r="H1297" t="s">
        <v>318</v>
      </c>
      <c r="I1297" t="s">
        <v>382</v>
      </c>
      <c r="J1297" t="s">
        <v>383</v>
      </c>
      <c r="K1297" t="s">
        <v>388</v>
      </c>
      <c r="L1297" t="s">
        <v>44</v>
      </c>
      <c r="M1297" t="s">
        <v>385</v>
      </c>
      <c r="N1297" t="s">
        <v>907</v>
      </c>
      <c r="O1297" t="s">
        <v>917</v>
      </c>
      <c r="P1297" t="s">
        <v>83</v>
      </c>
    </row>
    <row r="1298" spans="1:17">
      <c r="A1298" t="s">
        <v>5862</v>
      </c>
      <c r="B1298" t="s">
        <v>5861</v>
      </c>
      <c r="C1298" t="s">
        <v>904</v>
      </c>
      <c r="D1298">
        <v>57</v>
      </c>
      <c r="E1298" t="s">
        <v>4989</v>
      </c>
      <c r="F1298" t="s">
        <v>83</v>
      </c>
      <c r="G1298" t="s">
        <v>1265</v>
      </c>
      <c r="H1298" t="s">
        <v>318</v>
      </c>
      <c r="I1298" t="s">
        <v>382</v>
      </c>
      <c r="J1298" t="s">
        <v>383</v>
      </c>
      <c r="K1298" t="s">
        <v>388</v>
      </c>
      <c r="L1298" t="s">
        <v>44</v>
      </c>
      <c r="M1298" t="s">
        <v>385</v>
      </c>
      <c r="N1298" t="s">
        <v>907</v>
      </c>
      <c r="O1298" t="s">
        <v>917</v>
      </c>
      <c r="P1298" t="s">
        <v>83</v>
      </c>
    </row>
    <row r="1299" spans="1:17">
      <c r="A1299" t="s">
        <v>5863</v>
      </c>
      <c r="B1299" t="s">
        <v>5861</v>
      </c>
      <c r="C1299" t="s">
        <v>920</v>
      </c>
      <c r="D1299">
        <v>58</v>
      </c>
      <c r="E1299" t="s">
        <v>4989</v>
      </c>
      <c r="F1299" t="s">
        <v>83</v>
      </c>
      <c r="G1299" t="s">
        <v>1265</v>
      </c>
      <c r="H1299" t="s">
        <v>318</v>
      </c>
      <c r="I1299" t="s">
        <v>382</v>
      </c>
      <c r="J1299" t="s">
        <v>383</v>
      </c>
      <c r="K1299" t="s">
        <v>388</v>
      </c>
      <c r="L1299" t="s">
        <v>44</v>
      </c>
      <c r="M1299" t="s">
        <v>385</v>
      </c>
      <c r="N1299" t="s">
        <v>907</v>
      </c>
      <c r="O1299" t="s">
        <v>917</v>
      </c>
      <c r="P1299" t="s">
        <v>83</v>
      </c>
    </row>
    <row r="1300" spans="1:17">
      <c r="A1300" t="s">
        <v>5864</v>
      </c>
      <c r="B1300" t="s">
        <v>5861</v>
      </c>
      <c r="C1300" t="s">
        <v>910</v>
      </c>
      <c r="D1300">
        <v>59</v>
      </c>
      <c r="E1300" t="s">
        <v>4989</v>
      </c>
      <c r="F1300" t="s">
        <v>83</v>
      </c>
      <c r="G1300" t="s">
        <v>1265</v>
      </c>
      <c r="H1300" t="s">
        <v>318</v>
      </c>
      <c r="I1300" t="s">
        <v>382</v>
      </c>
      <c r="J1300" t="s">
        <v>383</v>
      </c>
      <c r="K1300" t="s">
        <v>388</v>
      </c>
      <c r="L1300" t="s">
        <v>44</v>
      </c>
      <c r="M1300" t="s">
        <v>385</v>
      </c>
      <c r="N1300" t="s">
        <v>907</v>
      </c>
      <c r="O1300" t="s">
        <v>917</v>
      </c>
      <c r="P1300" t="s">
        <v>83</v>
      </c>
    </row>
    <row r="1301" spans="1:17">
      <c r="A1301" t="s">
        <v>5865</v>
      </c>
      <c r="B1301" t="s">
        <v>5861</v>
      </c>
      <c r="C1301" t="s">
        <v>922</v>
      </c>
      <c r="D1301">
        <v>60</v>
      </c>
      <c r="E1301" t="s">
        <v>4989</v>
      </c>
      <c r="F1301" t="s">
        <v>83</v>
      </c>
      <c r="G1301" t="s">
        <v>1265</v>
      </c>
      <c r="H1301" t="s">
        <v>318</v>
      </c>
      <c r="I1301" t="s">
        <v>382</v>
      </c>
      <c r="J1301" t="s">
        <v>383</v>
      </c>
      <c r="K1301" t="s">
        <v>388</v>
      </c>
      <c r="L1301" t="s">
        <v>44</v>
      </c>
      <c r="M1301" t="s">
        <v>385</v>
      </c>
      <c r="N1301" t="s">
        <v>907</v>
      </c>
      <c r="O1301" t="s">
        <v>917</v>
      </c>
      <c r="P1301" t="s">
        <v>83</v>
      </c>
    </row>
    <row r="1302" spans="1:17">
      <c r="A1302" t="s">
        <v>5866</v>
      </c>
      <c r="B1302" t="s">
        <v>5861</v>
      </c>
      <c r="C1302" t="s">
        <v>912</v>
      </c>
      <c r="D1302">
        <v>61</v>
      </c>
      <c r="E1302" t="s">
        <v>4989</v>
      </c>
      <c r="F1302" t="s">
        <v>83</v>
      </c>
      <c r="G1302" t="s">
        <v>1265</v>
      </c>
      <c r="H1302" t="s">
        <v>318</v>
      </c>
      <c r="I1302" t="s">
        <v>382</v>
      </c>
      <c r="J1302" t="s">
        <v>383</v>
      </c>
      <c r="K1302" t="s">
        <v>388</v>
      </c>
      <c r="L1302" t="s">
        <v>44</v>
      </c>
      <c r="M1302" t="s">
        <v>385</v>
      </c>
      <c r="N1302" t="s">
        <v>907</v>
      </c>
      <c r="O1302" t="s">
        <v>917</v>
      </c>
      <c r="P1302" t="s">
        <v>83</v>
      </c>
    </row>
    <row r="1303" spans="1:17">
      <c r="A1303" t="s">
        <v>5472</v>
      </c>
      <c r="B1303" t="s">
        <v>5473</v>
      </c>
      <c r="C1303" t="s">
        <v>910</v>
      </c>
      <c r="D1303">
        <v>59</v>
      </c>
      <c r="E1303" t="s">
        <v>5474</v>
      </c>
      <c r="F1303" t="s">
        <v>55</v>
      </c>
      <c r="G1303" t="s">
        <v>5475</v>
      </c>
      <c r="H1303" t="s">
        <v>318</v>
      </c>
      <c r="I1303" t="s">
        <v>382</v>
      </c>
      <c r="J1303" t="s">
        <v>383</v>
      </c>
      <c r="K1303" t="s">
        <v>388</v>
      </c>
      <c r="L1303" t="s">
        <v>43</v>
      </c>
      <c r="M1303" t="s">
        <v>386</v>
      </c>
      <c r="N1303" t="s">
        <v>907</v>
      </c>
      <c r="O1303" t="s">
        <v>1003</v>
      </c>
      <c r="P1303" t="s">
        <v>71</v>
      </c>
    </row>
    <row r="1304" spans="1:17">
      <c r="A1304" t="s">
        <v>6515</v>
      </c>
      <c r="B1304" t="s">
        <v>6516</v>
      </c>
      <c r="C1304" t="s">
        <v>956</v>
      </c>
      <c r="D1304">
        <v>55</v>
      </c>
      <c r="E1304" t="s">
        <v>5474</v>
      </c>
      <c r="F1304" t="s">
        <v>53</v>
      </c>
      <c r="G1304" t="s">
        <v>5475</v>
      </c>
      <c r="H1304" t="s">
        <v>318</v>
      </c>
      <c r="I1304" t="s">
        <v>390</v>
      </c>
      <c r="J1304" t="s">
        <v>383</v>
      </c>
      <c r="K1304" t="s">
        <v>388</v>
      </c>
      <c r="L1304" t="s">
        <v>43</v>
      </c>
      <c r="M1304" t="s">
        <v>386</v>
      </c>
      <c r="N1304" t="s">
        <v>907</v>
      </c>
      <c r="O1304" t="s">
        <v>928</v>
      </c>
      <c r="P1304" t="s">
        <v>53</v>
      </c>
    </row>
    <row r="1305" spans="1:17">
      <c r="A1305" t="s">
        <v>6517</v>
      </c>
      <c r="B1305" t="s">
        <v>6516</v>
      </c>
      <c r="C1305" t="s">
        <v>904</v>
      </c>
      <c r="D1305">
        <v>57</v>
      </c>
      <c r="E1305" t="s">
        <v>5474</v>
      </c>
      <c r="F1305" t="s">
        <v>53</v>
      </c>
      <c r="G1305" t="s">
        <v>5475</v>
      </c>
      <c r="H1305" t="s">
        <v>318</v>
      </c>
      <c r="I1305" t="s">
        <v>390</v>
      </c>
      <c r="J1305" t="s">
        <v>383</v>
      </c>
      <c r="K1305" t="s">
        <v>388</v>
      </c>
      <c r="L1305" t="s">
        <v>43</v>
      </c>
      <c r="M1305" t="s">
        <v>386</v>
      </c>
      <c r="N1305" t="s">
        <v>907</v>
      </c>
      <c r="O1305" t="s">
        <v>928</v>
      </c>
      <c r="P1305" t="s">
        <v>53</v>
      </c>
    </row>
    <row r="1306" spans="1:17">
      <c r="A1306" t="s">
        <v>6518</v>
      </c>
      <c r="B1306" t="s">
        <v>6516</v>
      </c>
      <c r="C1306" t="s">
        <v>910</v>
      </c>
      <c r="D1306">
        <v>59</v>
      </c>
      <c r="E1306" t="s">
        <v>5474</v>
      </c>
      <c r="F1306" t="s">
        <v>53</v>
      </c>
      <c r="G1306" t="s">
        <v>5475</v>
      </c>
      <c r="H1306" t="s">
        <v>318</v>
      </c>
      <c r="I1306" t="s">
        <v>390</v>
      </c>
      <c r="J1306" t="s">
        <v>383</v>
      </c>
      <c r="K1306" t="s">
        <v>388</v>
      </c>
      <c r="L1306" t="s">
        <v>43</v>
      </c>
      <c r="M1306" t="s">
        <v>386</v>
      </c>
      <c r="N1306" t="s">
        <v>907</v>
      </c>
      <c r="O1306" t="s">
        <v>928</v>
      </c>
      <c r="P1306" t="s">
        <v>53</v>
      </c>
    </row>
    <row r="1307" spans="1:17">
      <c r="A1307" t="s">
        <v>6519</v>
      </c>
      <c r="B1307" t="s">
        <v>6516</v>
      </c>
      <c r="C1307" t="s">
        <v>912</v>
      </c>
      <c r="D1307">
        <v>61</v>
      </c>
      <c r="E1307" t="s">
        <v>5474</v>
      </c>
      <c r="F1307" t="s">
        <v>53</v>
      </c>
      <c r="G1307" t="s">
        <v>5475</v>
      </c>
      <c r="H1307" t="s">
        <v>318</v>
      </c>
      <c r="I1307" t="s">
        <v>390</v>
      </c>
      <c r="J1307" t="s">
        <v>383</v>
      </c>
      <c r="K1307" t="s">
        <v>388</v>
      </c>
      <c r="L1307" t="s">
        <v>43</v>
      </c>
      <c r="M1307" t="s">
        <v>386</v>
      </c>
      <c r="N1307" t="s">
        <v>907</v>
      </c>
      <c r="O1307" t="s">
        <v>928</v>
      </c>
      <c r="P1307" t="s">
        <v>53</v>
      </c>
    </row>
    <row r="1308" spans="1:17">
      <c r="A1308" t="s">
        <v>7699</v>
      </c>
      <c r="B1308" t="s">
        <v>7700</v>
      </c>
      <c r="C1308" t="s">
        <v>915</v>
      </c>
      <c r="D1308">
        <v>56</v>
      </c>
      <c r="E1308" t="s">
        <v>1781</v>
      </c>
      <c r="F1308" t="s">
        <v>86</v>
      </c>
      <c r="G1308" t="s">
        <v>1265</v>
      </c>
      <c r="H1308" t="s">
        <v>320</v>
      </c>
      <c r="I1308" t="s">
        <v>382</v>
      </c>
      <c r="J1308" t="s">
        <v>383</v>
      </c>
      <c r="K1308" t="s">
        <v>388</v>
      </c>
      <c r="L1308" t="s">
        <v>44</v>
      </c>
      <c r="M1308" t="s">
        <v>385</v>
      </c>
      <c r="N1308" t="s">
        <v>907</v>
      </c>
      <c r="O1308" t="s">
        <v>1033</v>
      </c>
      <c r="P1308" t="s">
        <v>86</v>
      </c>
      <c r="Q1308" t="s">
        <v>8505</v>
      </c>
    </row>
    <row r="1309" spans="1:17">
      <c r="A1309" t="s">
        <v>7701</v>
      </c>
      <c r="B1309" t="s">
        <v>7700</v>
      </c>
      <c r="C1309" t="s">
        <v>910</v>
      </c>
      <c r="D1309">
        <v>59</v>
      </c>
      <c r="E1309" t="s">
        <v>1781</v>
      </c>
      <c r="F1309" t="s">
        <v>86</v>
      </c>
      <c r="G1309" t="s">
        <v>1265</v>
      </c>
      <c r="H1309" t="s">
        <v>320</v>
      </c>
      <c r="I1309" t="s">
        <v>382</v>
      </c>
      <c r="J1309" t="s">
        <v>383</v>
      </c>
      <c r="K1309" t="s">
        <v>388</v>
      </c>
      <c r="L1309" t="s">
        <v>44</v>
      </c>
      <c r="M1309" t="s">
        <v>385</v>
      </c>
      <c r="N1309" t="s">
        <v>907</v>
      </c>
      <c r="O1309" t="s">
        <v>1033</v>
      </c>
      <c r="P1309" t="s">
        <v>86</v>
      </c>
      <c r="Q1309" t="s">
        <v>8505</v>
      </c>
    </row>
    <row r="1310" spans="1:17">
      <c r="A1310" t="s">
        <v>7702</v>
      </c>
      <c r="B1310" t="s">
        <v>7700</v>
      </c>
      <c r="C1310" t="s">
        <v>922</v>
      </c>
      <c r="D1310">
        <v>60</v>
      </c>
      <c r="E1310" t="s">
        <v>1781</v>
      </c>
      <c r="F1310" t="s">
        <v>86</v>
      </c>
      <c r="G1310" t="s">
        <v>1265</v>
      </c>
      <c r="H1310" t="s">
        <v>320</v>
      </c>
      <c r="I1310" t="s">
        <v>382</v>
      </c>
      <c r="J1310" t="s">
        <v>383</v>
      </c>
      <c r="K1310" t="s">
        <v>388</v>
      </c>
      <c r="L1310" t="s">
        <v>44</v>
      </c>
      <c r="M1310" t="s">
        <v>385</v>
      </c>
      <c r="N1310" t="s">
        <v>907</v>
      </c>
      <c r="O1310" t="s">
        <v>1033</v>
      </c>
      <c r="P1310" t="s">
        <v>86</v>
      </c>
      <c r="Q1310" t="s">
        <v>8505</v>
      </c>
    </row>
    <row r="1311" spans="1:17">
      <c r="A1311" t="s">
        <v>7703</v>
      </c>
      <c r="B1311" t="s">
        <v>7700</v>
      </c>
      <c r="C1311" t="s">
        <v>912</v>
      </c>
      <c r="D1311">
        <v>61</v>
      </c>
      <c r="E1311" t="s">
        <v>1781</v>
      </c>
      <c r="F1311" t="s">
        <v>86</v>
      </c>
      <c r="G1311" t="s">
        <v>1265</v>
      </c>
      <c r="H1311" t="s">
        <v>320</v>
      </c>
      <c r="I1311" t="s">
        <v>382</v>
      </c>
      <c r="J1311" t="s">
        <v>383</v>
      </c>
      <c r="K1311" t="s">
        <v>388</v>
      </c>
      <c r="L1311" t="s">
        <v>44</v>
      </c>
      <c r="M1311" t="s">
        <v>385</v>
      </c>
      <c r="N1311" t="s">
        <v>907</v>
      </c>
      <c r="O1311" t="s">
        <v>1033</v>
      </c>
      <c r="P1311" t="s">
        <v>86</v>
      </c>
      <c r="Q1311" t="s">
        <v>8505</v>
      </c>
    </row>
    <row r="1312" spans="1:17">
      <c r="A1312" t="s">
        <v>7704</v>
      </c>
      <c r="B1312" t="s">
        <v>7700</v>
      </c>
      <c r="C1312" t="s">
        <v>1046</v>
      </c>
      <c r="D1312">
        <v>62</v>
      </c>
      <c r="E1312" t="s">
        <v>1781</v>
      </c>
      <c r="F1312" t="s">
        <v>86</v>
      </c>
      <c r="G1312" t="s">
        <v>1265</v>
      </c>
      <c r="H1312" t="s">
        <v>320</v>
      </c>
      <c r="I1312" t="s">
        <v>382</v>
      </c>
      <c r="J1312" t="s">
        <v>383</v>
      </c>
      <c r="K1312" t="s">
        <v>388</v>
      </c>
      <c r="L1312" t="s">
        <v>44</v>
      </c>
      <c r="M1312" t="s">
        <v>385</v>
      </c>
      <c r="N1312" t="s">
        <v>907</v>
      </c>
      <c r="O1312" t="s">
        <v>1033</v>
      </c>
      <c r="P1312" t="s">
        <v>86</v>
      </c>
      <c r="Q1312" t="s">
        <v>8505</v>
      </c>
    </row>
    <row r="1313" spans="1:17">
      <c r="A1313" t="s">
        <v>7705</v>
      </c>
      <c r="B1313" t="s">
        <v>7700</v>
      </c>
      <c r="C1313" t="s">
        <v>920</v>
      </c>
      <c r="D1313">
        <v>58</v>
      </c>
      <c r="E1313" t="s">
        <v>1781</v>
      </c>
      <c r="F1313" t="s">
        <v>86</v>
      </c>
      <c r="G1313" t="s">
        <v>1265</v>
      </c>
      <c r="H1313" t="s">
        <v>320</v>
      </c>
      <c r="I1313" t="s">
        <v>382</v>
      </c>
      <c r="J1313" t="s">
        <v>383</v>
      </c>
      <c r="K1313" t="s">
        <v>388</v>
      </c>
      <c r="L1313" t="s">
        <v>44</v>
      </c>
      <c r="M1313" t="s">
        <v>385</v>
      </c>
      <c r="N1313" t="s">
        <v>907</v>
      </c>
      <c r="O1313" t="s">
        <v>1033</v>
      </c>
      <c r="P1313" t="s">
        <v>86</v>
      </c>
      <c r="Q1313" t="s">
        <v>8505</v>
      </c>
    </row>
    <row r="1314" spans="1:17">
      <c r="A1314" t="s">
        <v>1779</v>
      </c>
      <c r="B1314" t="s">
        <v>1780</v>
      </c>
      <c r="C1314" t="s">
        <v>912</v>
      </c>
      <c r="D1314">
        <v>61</v>
      </c>
      <c r="E1314" t="s">
        <v>1781</v>
      </c>
      <c r="F1314" t="s">
        <v>71</v>
      </c>
      <c r="G1314" t="s">
        <v>1265</v>
      </c>
      <c r="H1314" t="s">
        <v>320</v>
      </c>
      <c r="I1314" t="s">
        <v>382</v>
      </c>
      <c r="J1314" t="s">
        <v>383</v>
      </c>
      <c r="K1314" t="s">
        <v>388</v>
      </c>
      <c r="L1314" t="s">
        <v>44</v>
      </c>
      <c r="M1314" t="s">
        <v>385</v>
      </c>
      <c r="N1314" t="s">
        <v>907</v>
      </c>
      <c r="O1314" t="s">
        <v>932</v>
      </c>
      <c r="P1314" t="s">
        <v>71</v>
      </c>
    </row>
    <row r="1315" spans="1:17">
      <c r="A1315" t="s">
        <v>5871</v>
      </c>
      <c r="B1315" t="s">
        <v>5872</v>
      </c>
      <c r="C1315" t="s">
        <v>915</v>
      </c>
      <c r="D1315">
        <v>56</v>
      </c>
      <c r="E1315" t="s">
        <v>4997</v>
      </c>
      <c r="F1315" t="s">
        <v>86</v>
      </c>
      <c r="G1315" t="s">
        <v>1265</v>
      </c>
      <c r="H1315" t="s">
        <v>320</v>
      </c>
      <c r="I1315" t="s">
        <v>382</v>
      </c>
      <c r="J1315" t="s">
        <v>383</v>
      </c>
      <c r="K1315" t="s">
        <v>388</v>
      </c>
      <c r="L1315" t="s">
        <v>44</v>
      </c>
      <c r="M1315" t="s">
        <v>386</v>
      </c>
      <c r="N1315" t="s">
        <v>907</v>
      </c>
      <c r="O1315" t="s">
        <v>1033</v>
      </c>
      <c r="P1315" t="s">
        <v>86</v>
      </c>
    </row>
    <row r="1316" spans="1:17">
      <c r="A1316" t="s">
        <v>5873</v>
      </c>
      <c r="B1316" t="s">
        <v>5872</v>
      </c>
      <c r="C1316" t="s">
        <v>920</v>
      </c>
      <c r="D1316">
        <v>58</v>
      </c>
      <c r="E1316" t="s">
        <v>4997</v>
      </c>
      <c r="F1316" t="s">
        <v>86</v>
      </c>
      <c r="G1316" t="s">
        <v>1265</v>
      </c>
      <c r="H1316" t="s">
        <v>320</v>
      </c>
      <c r="I1316" t="s">
        <v>382</v>
      </c>
      <c r="J1316" t="s">
        <v>383</v>
      </c>
      <c r="K1316" t="s">
        <v>388</v>
      </c>
      <c r="L1316" t="s">
        <v>44</v>
      </c>
      <c r="M1316" t="s">
        <v>386</v>
      </c>
      <c r="N1316" t="s">
        <v>907</v>
      </c>
      <c r="O1316" t="s">
        <v>1033</v>
      </c>
      <c r="P1316" t="s">
        <v>86</v>
      </c>
    </row>
    <row r="1317" spans="1:17">
      <c r="A1317" t="s">
        <v>5874</v>
      </c>
      <c r="B1317" t="s">
        <v>5872</v>
      </c>
      <c r="C1317" t="s">
        <v>910</v>
      </c>
      <c r="D1317">
        <v>59</v>
      </c>
      <c r="E1317" t="s">
        <v>4997</v>
      </c>
      <c r="F1317" t="s">
        <v>86</v>
      </c>
      <c r="G1317" t="s">
        <v>1265</v>
      </c>
      <c r="H1317" t="s">
        <v>320</v>
      </c>
      <c r="I1317" t="s">
        <v>382</v>
      </c>
      <c r="J1317" t="s">
        <v>383</v>
      </c>
      <c r="K1317" t="s">
        <v>388</v>
      </c>
      <c r="L1317" t="s">
        <v>44</v>
      </c>
      <c r="M1317" t="s">
        <v>386</v>
      </c>
      <c r="N1317" t="s">
        <v>907</v>
      </c>
      <c r="O1317" t="s">
        <v>1033</v>
      </c>
      <c r="P1317" t="s">
        <v>86</v>
      </c>
    </row>
    <row r="1318" spans="1:17">
      <c r="A1318" t="s">
        <v>5875</v>
      </c>
      <c r="B1318" t="s">
        <v>5872</v>
      </c>
      <c r="C1318" t="s">
        <v>912</v>
      </c>
      <c r="D1318">
        <v>61</v>
      </c>
      <c r="E1318" t="s">
        <v>4997</v>
      </c>
      <c r="F1318" t="s">
        <v>86</v>
      </c>
      <c r="G1318" t="s">
        <v>1265</v>
      </c>
      <c r="H1318" t="s">
        <v>320</v>
      </c>
      <c r="I1318" t="s">
        <v>382</v>
      </c>
      <c r="J1318" t="s">
        <v>383</v>
      </c>
      <c r="K1318" t="s">
        <v>388</v>
      </c>
      <c r="L1318" t="s">
        <v>44</v>
      </c>
      <c r="M1318" t="s">
        <v>386</v>
      </c>
      <c r="N1318" t="s">
        <v>907</v>
      </c>
      <c r="O1318" t="s">
        <v>1033</v>
      </c>
      <c r="P1318" t="s">
        <v>86</v>
      </c>
    </row>
    <row r="1319" spans="1:17">
      <c r="A1319" t="s">
        <v>4995</v>
      </c>
      <c r="B1319" t="s">
        <v>4996</v>
      </c>
      <c r="C1319" t="s">
        <v>920</v>
      </c>
      <c r="D1319">
        <v>58</v>
      </c>
      <c r="E1319" t="s">
        <v>4997</v>
      </c>
      <c r="F1319" t="s">
        <v>68</v>
      </c>
      <c r="G1319" t="s">
        <v>1265</v>
      </c>
      <c r="H1319" t="s">
        <v>320</v>
      </c>
      <c r="I1319" t="s">
        <v>382</v>
      </c>
      <c r="J1319" t="s">
        <v>383</v>
      </c>
      <c r="K1319" t="s">
        <v>388</v>
      </c>
      <c r="L1319" t="s">
        <v>44</v>
      </c>
      <c r="M1319" t="s">
        <v>385</v>
      </c>
      <c r="N1319" t="s">
        <v>907</v>
      </c>
      <c r="O1319" t="s">
        <v>1119</v>
      </c>
      <c r="P1319" t="s">
        <v>68</v>
      </c>
    </row>
    <row r="1320" spans="1:17">
      <c r="A1320" t="s">
        <v>5867</v>
      </c>
      <c r="B1320" t="s">
        <v>5868</v>
      </c>
      <c r="C1320" t="s">
        <v>904</v>
      </c>
      <c r="D1320">
        <v>57</v>
      </c>
      <c r="E1320" t="s">
        <v>4997</v>
      </c>
      <c r="F1320" t="s">
        <v>71</v>
      </c>
      <c r="G1320" t="s">
        <v>1265</v>
      </c>
      <c r="H1320" t="s">
        <v>320</v>
      </c>
      <c r="I1320" t="s">
        <v>382</v>
      </c>
      <c r="J1320" t="s">
        <v>383</v>
      </c>
      <c r="K1320" t="s">
        <v>388</v>
      </c>
      <c r="L1320" t="s">
        <v>44</v>
      </c>
      <c r="M1320" t="s">
        <v>386</v>
      </c>
      <c r="N1320" t="s">
        <v>907</v>
      </c>
      <c r="O1320" t="s">
        <v>932</v>
      </c>
      <c r="P1320" t="s">
        <v>71</v>
      </c>
    </row>
    <row r="1321" spans="1:17">
      <c r="A1321" t="s">
        <v>5869</v>
      </c>
      <c r="B1321" t="s">
        <v>5868</v>
      </c>
      <c r="C1321" t="s">
        <v>910</v>
      </c>
      <c r="D1321">
        <v>59</v>
      </c>
      <c r="E1321" t="s">
        <v>4997</v>
      </c>
      <c r="F1321" t="s">
        <v>71</v>
      </c>
      <c r="G1321" t="s">
        <v>1265</v>
      </c>
      <c r="H1321" t="s">
        <v>320</v>
      </c>
      <c r="I1321" t="s">
        <v>382</v>
      </c>
      <c r="J1321" t="s">
        <v>383</v>
      </c>
      <c r="K1321" t="s">
        <v>388</v>
      </c>
      <c r="L1321" t="s">
        <v>44</v>
      </c>
      <c r="M1321" t="s">
        <v>386</v>
      </c>
      <c r="N1321" t="s">
        <v>907</v>
      </c>
      <c r="O1321" t="s">
        <v>932</v>
      </c>
      <c r="P1321" t="s">
        <v>71</v>
      </c>
    </row>
    <row r="1322" spans="1:17">
      <c r="A1322" t="s">
        <v>5870</v>
      </c>
      <c r="B1322" t="s">
        <v>5868</v>
      </c>
      <c r="C1322" t="s">
        <v>912</v>
      </c>
      <c r="D1322">
        <v>61</v>
      </c>
      <c r="E1322" t="s">
        <v>4997</v>
      </c>
      <c r="F1322" t="s">
        <v>71</v>
      </c>
      <c r="G1322" t="s">
        <v>1265</v>
      </c>
      <c r="H1322" t="s">
        <v>320</v>
      </c>
      <c r="I1322" t="s">
        <v>382</v>
      </c>
      <c r="J1322" t="s">
        <v>383</v>
      </c>
      <c r="K1322" t="s">
        <v>388</v>
      </c>
      <c r="L1322" t="s">
        <v>44</v>
      </c>
      <c r="M1322" t="s">
        <v>386</v>
      </c>
      <c r="N1322" t="s">
        <v>907</v>
      </c>
      <c r="O1322" t="s">
        <v>932</v>
      </c>
      <c r="P1322" t="s">
        <v>71</v>
      </c>
    </row>
    <row r="1323" spans="1:17">
      <c r="A1323" t="s">
        <v>5440</v>
      </c>
      <c r="B1323" t="s">
        <v>5441</v>
      </c>
      <c r="C1323" t="s">
        <v>904</v>
      </c>
      <c r="D1323">
        <v>57</v>
      </c>
      <c r="E1323" t="s">
        <v>5442</v>
      </c>
      <c r="F1323" t="s">
        <v>63</v>
      </c>
      <c r="G1323" t="s">
        <v>927</v>
      </c>
      <c r="H1323" t="s">
        <v>348</v>
      </c>
      <c r="I1323" t="s">
        <v>382</v>
      </c>
      <c r="J1323" t="s">
        <v>383</v>
      </c>
      <c r="K1323" t="s">
        <v>384</v>
      </c>
      <c r="L1323" t="s">
        <v>36</v>
      </c>
      <c r="M1323" t="s">
        <v>386</v>
      </c>
      <c r="N1323" t="s">
        <v>907</v>
      </c>
      <c r="O1323" t="s">
        <v>937</v>
      </c>
      <c r="P1323" t="s">
        <v>63</v>
      </c>
    </row>
    <row r="1324" spans="1:17">
      <c r="A1324" t="s">
        <v>6848</v>
      </c>
      <c r="B1324" t="s">
        <v>6849</v>
      </c>
      <c r="C1324" t="s">
        <v>915</v>
      </c>
      <c r="D1324">
        <v>56</v>
      </c>
      <c r="E1324" t="s">
        <v>6842</v>
      </c>
      <c r="F1324" t="s">
        <v>86</v>
      </c>
      <c r="G1324" t="s">
        <v>1413</v>
      </c>
      <c r="H1324" t="s">
        <v>320</v>
      </c>
      <c r="I1324" t="s">
        <v>382</v>
      </c>
      <c r="J1324" t="s">
        <v>383</v>
      </c>
      <c r="K1324" t="s">
        <v>388</v>
      </c>
      <c r="L1324" t="s">
        <v>44</v>
      </c>
      <c r="M1324" t="s">
        <v>385</v>
      </c>
      <c r="N1324" t="s">
        <v>907</v>
      </c>
      <c r="O1324" t="s">
        <v>1033</v>
      </c>
      <c r="P1324" t="s">
        <v>86</v>
      </c>
    </row>
    <row r="1325" spans="1:17">
      <c r="A1325" t="s">
        <v>6850</v>
      </c>
      <c r="B1325" t="s">
        <v>6849</v>
      </c>
      <c r="C1325" t="s">
        <v>904</v>
      </c>
      <c r="D1325">
        <v>57</v>
      </c>
      <c r="E1325" t="s">
        <v>6842</v>
      </c>
      <c r="F1325" t="s">
        <v>86</v>
      </c>
      <c r="G1325" t="s">
        <v>1413</v>
      </c>
      <c r="H1325" t="s">
        <v>320</v>
      </c>
      <c r="I1325" t="s">
        <v>382</v>
      </c>
      <c r="J1325" t="s">
        <v>383</v>
      </c>
      <c r="K1325" t="s">
        <v>388</v>
      </c>
      <c r="L1325" t="s">
        <v>44</v>
      </c>
      <c r="M1325" t="s">
        <v>385</v>
      </c>
      <c r="N1325" t="s">
        <v>907</v>
      </c>
      <c r="O1325" t="s">
        <v>1033</v>
      </c>
      <c r="P1325" t="s">
        <v>86</v>
      </c>
    </row>
    <row r="1326" spans="1:17">
      <c r="A1326" t="s">
        <v>6851</v>
      </c>
      <c r="B1326" t="s">
        <v>6849</v>
      </c>
      <c r="C1326" t="s">
        <v>920</v>
      </c>
      <c r="D1326">
        <v>58</v>
      </c>
      <c r="E1326" t="s">
        <v>6842</v>
      </c>
      <c r="F1326" t="s">
        <v>86</v>
      </c>
      <c r="G1326" t="s">
        <v>1413</v>
      </c>
      <c r="H1326" t="s">
        <v>320</v>
      </c>
      <c r="I1326" t="s">
        <v>382</v>
      </c>
      <c r="J1326" t="s">
        <v>383</v>
      </c>
      <c r="K1326" t="s">
        <v>388</v>
      </c>
      <c r="L1326" t="s">
        <v>44</v>
      </c>
      <c r="M1326" t="s">
        <v>385</v>
      </c>
      <c r="N1326" t="s">
        <v>907</v>
      </c>
      <c r="O1326" t="s">
        <v>1033</v>
      </c>
      <c r="P1326" t="s">
        <v>86</v>
      </c>
    </row>
    <row r="1327" spans="1:17">
      <c r="A1327" t="s">
        <v>6852</v>
      </c>
      <c r="B1327" t="s">
        <v>6849</v>
      </c>
      <c r="C1327" t="s">
        <v>910</v>
      </c>
      <c r="D1327">
        <v>59</v>
      </c>
      <c r="E1327" t="s">
        <v>6842</v>
      </c>
      <c r="F1327" t="s">
        <v>86</v>
      </c>
      <c r="G1327" t="s">
        <v>1413</v>
      </c>
      <c r="H1327" t="s">
        <v>320</v>
      </c>
      <c r="I1327" t="s">
        <v>382</v>
      </c>
      <c r="J1327" t="s">
        <v>383</v>
      </c>
      <c r="K1327" t="s">
        <v>388</v>
      </c>
      <c r="L1327" t="s">
        <v>44</v>
      </c>
      <c r="M1327" t="s">
        <v>385</v>
      </c>
      <c r="N1327" t="s">
        <v>907</v>
      </c>
      <c r="O1327" t="s">
        <v>1033</v>
      </c>
      <c r="P1327" t="s">
        <v>86</v>
      </c>
    </row>
    <row r="1328" spans="1:17">
      <c r="A1328" t="s">
        <v>6853</v>
      </c>
      <c r="B1328" t="s">
        <v>6849</v>
      </c>
      <c r="C1328" t="s">
        <v>922</v>
      </c>
      <c r="D1328">
        <v>60</v>
      </c>
      <c r="E1328" t="s">
        <v>6842</v>
      </c>
      <c r="F1328" t="s">
        <v>86</v>
      </c>
      <c r="G1328" t="s">
        <v>1413</v>
      </c>
      <c r="H1328" t="s">
        <v>320</v>
      </c>
      <c r="I1328" t="s">
        <v>382</v>
      </c>
      <c r="J1328" t="s">
        <v>383</v>
      </c>
      <c r="K1328" t="s">
        <v>388</v>
      </c>
      <c r="L1328" t="s">
        <v>44</v>
      </c>
      <c r="M1328" t="s">
        <v>385</v>
      </c>
      <c r="N1328" t="s">
        <v>907</v>
      </c>
      <c r="O1328" t="s">
        <v>1033</v>
      </c>
      <c r="P1328" t="s">
        <v>86</v>
      </c>
    </row>
    <row r="1329" spans="1:16">
      <c r="A1329" t="s">
        <v>6854</v>
      </c>
      <c r="B1329" t="s">
        <v>6849</v>
      </c>
      <c r="C1329" t="s">
        <v>912</v>
      </c>
      <c r="D1329">
        <v>61</v>
      </c>
      <c r="E1329" t="s">
        <v>6842</v>
      </c>
      <c r="F1329" t="s">
        <v>86</v>
      </c>
      <c r="G1329" t="s">
        <v>1413</v>
      </c>
      <c r="H1329" t="s">
        <v>320</v>
      </c>
      <c r="I1329" t="s">
        <v>382</v>
      </c>
      <c r="J1329" t="s">
        <v>383</v>
      </c>
      <c r="K1329" t="s">
        <v>388</v>
      </c>
      <c r="L1329" t="s">
        <v>44</v>
      </c>
      <c r="M1329" t="s">
        <v>385</v>
      </c>
      <c r="N1329" t="s">
        <v>907</v>
      </c>
      <c r="O1329" t="s">
        <v>1033</v>
      </c>
      <c r="P1329" t="s">
        <v>86</v>
      </c>
    </row>
    <row r="1330" spans="1:16">
      <c r="A1330" t="s">
        <v>6855</v>
      </c>
      <c r="B1330" t="s">
        <v>6856</v>
      </c>
      <c r="C1330" t="s">
        <v>915</v>
      </c>
      <c r="D1330">
        <v>56</v>
      </c>
      <c r="E1330" t="s">
        <v>6842</v>
      </c>
      <c r="F1330" t="s">
        <v>217</v>
      </c>
      <c r="G1330" t="s">
        <v>1413</v>
      </c>
      <c r="H1330" t="s">
        <v>320</v>
      </c>
      <c r="I1330" t="s">
        <v>382</v>
      </c>
      <c r="J1330" t="s">
        <v>383</v>
      </c>
      <c r="K1330" t="s">
        <v>388</v>
      </c>
      <c r="L1330" t="s">
        <v>44</v>
      </c>
      <c r="M1330" t="s">
        <v>385</v>
      </c>
      <c r="N1330" t="s">
        <v>907</v>
      </c>
      <c r="O1330" t="s">
        <v>1300</v>
      </c>
      <c r="P1330" t="s">
        <v>199</v>
      </c>
    </row>
    <row r="1331" spans="1:16">
      <c r="A1331" t="s">
        <v>6857</v>
      </c>
      <c r="B1331" t="s">
        <v>6856</v>
      </c>
      <c r="C1331" t="s">
        <v>904</v>
      </c>
      <c r="D1331">
        <v>57</v>
      </c>
      <c r="E1331" t="s">
        <v>6842</v>
      </c>
      <c r="F1331" t="s">
        <v>217</v>
      </c>
      <c r="G1331" t="s">
        <v>1413</v>
      </c>
      <c r="H1331" t="s">
        <v>320</v>
      </c>
      <c r="I1331" t="s">
        <v>382</v>
      </c>
      <c r="J1331" t="s">
        <v>383</v>
      </c>
      <c r="K1331" t="s">
        <v>388</v>
      </c>
      <c r="L1331" t="s">
        <v>44</v>
      </c>
      <c r="M1331" t="s">
        <v>385</v>
      </c>
      <c r="N1331" t="s">
        <v>907</v>
      </c>
      <c r="O1331" t="s">
        <v>1300</v>
      </c>
      <c r="P1331" t="s">
        <v>199</v>
      </c>
    </row>
    <row r="1332" spans="1:16">
      <c r="A1332" t="s">
        <v>6858</v>
      </c>
      <c r="B1332" t="s">
        <v>6856</v>
      </c>
      <c r="C1332" t="s">
        <v>920</v>
      </c>
      <c r="D1332">
        <v>58</v>
      </c>
      <c r="E1332" t="s">
        <v>6842</v>
      </c>
      <c r="F1332" t="s">
        <v>217</v>
      </c>
      <c r="G1332" t="s">
        <v>1413</v>
      </c>
      <c r="H1332" t="s">
        <v>320</v>
      </c>
      <c r="I1332" t="s">
        <v>382</v>
      </c>
      <c r="J1332" t="s">
        <v>383</v>
      </c>
      <c r="K1332" t="s">
        <v>388</v>
      </c>
      <c r="L1332" t="s">
        <v>44</v>
      </c>
      <c r="M1332" t="s">
        <v>385</v>
      </c>
      <c r="N1332" t="s">
        <v>907</v>
      </c>
      <c r="O1332" t="s">
        <v>1300</v>
      </c>
      <c r="P1332" t="s">
        <v>199</v>
      </c>
    </row>
    <row r="1333" spans="1:16">
      <c r="A1333" t="s">
        <v>6859</v>
      </c>
      <c r="B1333" t="s">
        <v>6856</v>
      </c>
      <c r="C1333" t="s">
        <v>910</v>
      </c>
      <c r="D1333">
        <v>59</v>
      </c>
      <c r="E1333" t="s">
        <v>6842</v>
      </c>
      <c r="F1333" t="s">
        <v>217</v>
      </c>
      <c r="G1333" t="s">
        <v>1413</v>
      </c>
      <c r="H1333" t="s">
        <v>320</v>
      </c>
      <c r="I1333" t="s">
        <v>382</v>
      </c>
      <c r="J1333" t="s">
        <v>383</v>
      </c>
      <c r="K1333" t="s">
        <v>388</v>
      </c>
      <c r="L1333" t="s">
        <v>44</v>
      </c>
      <c r="M1333" t="s">
        <v>385</v>
      </c>
      <c r="N1333" t="s">
        <v>907</v>
      </c>
      <c r="O1333" t="s">
        <v>1300</v>
      </c>
      <c r="P1333" t="s">
        <v>199</v>
      </c>
    </row>
    <row r="1334" spans="1:16">
      <c r="A1334" t="s">
        <v>6860</v>
      </c>
      <c r="B1334" t="s">
        <v>6856</v>
      </c>
      <c r="C1334" t="s">
        <v>922</v>
      </c>
      <c r="D1334">
        <v>60</v>
      </c>
      <c r="E1334" t="s">
        <v>6842</v>
      </c>
      <c r="F1334" t="s">
        <v>217</v>
      </c>
      <c r="G1334" t="s">
        <v>1413</v>
      </c>
      <c r="H1334" t="s">
        <v>320</v>
      </c>
      <c r="I1334" t="s">
        <v>382</v>
      </c>
      <c r="J1334" t="s">
        <v>383</v>
      </c>
      <c r="K1334" t="s">
        <v>388</v>
      </c>
      <c r="L1334" t="s">
        <v>44</v>
      </c>
      <c r="M1334" t="s">
        <v>385</v>
      </c>
      <c r="N1334" t="s">
        <v>907</v>
      </c>
      <c r="O1334" t="s">
        <v>1300</v>
      </c>
      <c r="P1334" t="s">
        <v>199</v>
      </c>
    </row>
    <row r="1335" spans="1:16">
      <c r="A1335" t="s">
        <v>6861</v>
      </c>
      <c r="B1335" t="s">
        <v>6856</v>
      </c>
      <c r="C1335" t="s">
        <v>912</v>
      </c>
      <c r="D1335">
        <v>61</v>
      </c>
      <c r="E1335" t="s">
        <v>6842</v>
      </c>
      <c r="F1335" t="s">
        <v>217</v>
      </c>
      <c r="G1335" t="s">
        <v>1413</v>
      </c>
      <c r="H1335" t="s">
        <v>320</v>
      </c>
      <c r="I1335" t="s">
        <v>382</v>
      </c>
      <c r="J1335" t="s">
        <v>383</v>
      </c>
      <c r="K1335" t="s">
        <v>388</v>
      </c>
      <c r="L1335" t="s">
        <v>44</v>
      </c>
      <c r="M1335" t="s">
        <v>385</v>
      </c>
      <c r="N1335" t="s">
        <v>907</v>
      </c>
      <c r="O1335" t="s">
        <v>1300</v>
      </c>
      <c r="P1335" t="s">
        <v>199</v>
      </c>
    </row>
    <row r="1336" spans="1:16">
      <c r="A1336" t="s">
        <v>6840</v>
      </c>
      <c r="B1336" t="s">
        <v>6841</v>
      </c>
      <c r="C1336" t="s">
        <v>915</v>
      </c>
      <c r="D1336">
        <v>56</v>
      </c>
      <c r="E1336" t="s">
        <v>6842</v>
      </c>
      <c r="F1336" t="s">
        <v>71</v>
      </c>
      <c r="G1336" t="s">
        <v>1413</v>
      </c>
      <c r="H1336" t="s">
        <v>320</v>
      </c>
      <c r="I1336" t="s">
        <v>382</v>
      </c>
      <c r="J1336" t="s">
        <v>383</v>
      </c>
      <c r="K1336" t="s">
        <v>388</v>
      </c>
      <c r="L1336" t="s">
        <v>44</v>
      </c>
      <c r="M1336" t="s">
        <v>385</v>
      </c>
      <c r="N1336" t="s">
        <v>907</v>
      </c>
      <c r="O1336" t="s">
        <v>932</v>
      </c>
      <c r="P1336" t="s">
        <v>71</v>
      </c>
    </row>
    <row r="1337" spans="1:16">
      <c r="A1337" t="s">
        <v>6843</v>
      </c>
      <c r="B1337" t="s">
        <v>6841</v>
      </c>
      <c r="C1337" t="s">
        <v>904</v>
      </c>
      <c r="D1337">
        <v>57</v>
      </c>
      <c r="E1337" t="s">
        <v>6842</v>
      </c>
      <c r="F1337" t="s">
        <v>71</v>
      </c>
      <c r="G1337" t="s">
        <v>1413</v>
      </c>
      <c r="H1337" t="s">
        <v>320</v>
      </c>
      <c r="I1337" t="s">
        <v>382</v>
      </c>
      <c r="J1337" t="s">
        <v>383</v>
      </c>
      <c r="K1337" t="s">
        <v>388</v>
      </c>
      <c r="L1337" t="s">
        <v>44</v>
      </c>
      <c r="M1337" t="s">
        <v>385</v>
      </c>
      <c r="N1337" t="s">
        <v>907</v>
      </c>
      <c r="O1337" t="s">
        <v>932</v>
      </c>
      <c r="P1337" t="s">
        <v>71</v>
      </c>
    </row>
    <row r="1338" spans="1:16">
      <c r="A1338" t="s">
        <v>6844</v>
      </c>
      <c r="B1338" t="s">
        <v>6841</v>
      </c>
      <c r="C1338" t="s">
        <v>920</v>
      </c>
      <c r="D1338">
        <v>58</v>
      </c>
      <c r="E1338" t="s">
        <v>6842</v>
      </c>
      <c r="F1338" t="s">
        <v>71</v>
      </c>
      <c r="G1338" t="s">
        <v>1413</v>
      </c>
      <c r="H1338" t="s">
        <v>320</v>
      </c>
      <c r="I1338" t="s">
        <v>382</v>
      </c>
      <c r="J1338" t="s">
        <v>383</v>
      </c>
      <c r="K1338" t="s">
        <v>388</v>
      </c>
      <c r="L1338" t="s">
        <v>44</v>
      </c>
      <c r="M1338" t="s">
        <v>385</v>
      </c>
      <c r="N1338" t="s">
        <v>907</v>
      </c>
      <c r="O1338" t="s">
        <v>932</v>
      </c>
      <c r="P1338" t="s">
        <v>71</v>
      </c>
    </row>
    <row r="1339" spans="1:16">
      <c r="A1339" t="s">
        <v>6845</v>
      </c>
      <c r="B1339" t="s">
        <v>6841</v>
      </c>
      <c r="C1339" t="s">
        <v>910</v>
      </c>
      <c r="D1339">
        <v>59</v>
      </c>
      <c r="E1339" t="s">
        <v>6842</v>
      </c>
      <c r="F1339" t="s">
        <v>71</v>
      </c>
      <c r="G1339" t="s">
        <v>1413</v>
      </c>
      <c r="H1339" t="s">
        <v>320</v>
      </c>
      <c r="I1339" t="s">
        <v>382</v>
      </c>
      <c r="J1339" t="s">
        <v>383</v>
      </c>
      <c r="K1339" t="s">
        <v>388</v>
      </c>
      <c r="L1339" t="s">
        <v>44</v>
      </c>
      <c r="M1339" t="s">
        <v>385</v>
      </c>
      <c r="N1339" t="s">
        <v>907</v>
      </c>
      <c r="O1339" t="s">
        <v>932</v>
      </c>
      <c r="P1339" t="s">
        <v>71</v>
      </c>
    </row>
    <row r="1340" spans="1:16">
      <c r="A1340" t="s">
        <v>6846</v>
      </c>
      <c r="B1340" t="s">
        <v>6841</v>
      </c>
      <c r="C1340" t="s">
        <v>922</v>
      </c>
      <c r="D1340">
        <v>60</v>
      </c>
      <c r="E1340" t="s">
        <v>6842</v>
      </c>
      <c r="F1340" t="s">
        <v>71</v>
      </c>
      <c r="G1340" t="s">
        <v>1413</v>
      </c>
      <c r="H1340" t="s">
        <v>320</v>
      </c>
      <c r="I1340" t="s">
        <v>382</v>
      </c>
      <c r="J1340" t="s">
        <v>383</v>
      </c>
      <c r="K1340" t="s">
        <v>388</v>
      </c>
      <c r="L1340" t="s">
        <v>44</v>
      </c>
      <c r="M1340" t="s">
        <v>385</v>
      </c>
      <c r="N1340" t="s">
        <v>907</v>
      </c>
      <c r="O1340" t="s">
        <v>932</v>
      </c>
      <c r="P1340" t="s">
        <v>71</v>
      </c>
    </row>
    <row r="1341" spans="1:16">
      <c r="A1341" t="s">
        <v>6847</v>
      </c>
      <c r="B1341" t="s">
        <v>6841</v>
      </c>
      <c r="C1341" t="s">
        <v>912</v>
      </c>
      <c r="D1341">
        <v>61</v>
      </c>
      <c r="E1341" t="s">
        <v>6842</v>
      </c>
      <c r="F1341" t="s">
        <v>71</v>
      </c>
      <c r="G1341" t="s">
        <v>1413</v>
      </c>
      <c r="H1341" t="s">
        <v>320</v>
      </c>
      <c r="I1341" t="s">
        <v>382</v>
      </c>
      <c r="J1341" t="s">
        <v>383</v>
      </c>
      <c r="K1341" t="s">
        <v>388</v>
      </c>
      <c r="L1341" t="s">
        <v>44</v>
      </c>
      <c r="M1341" t="s">
        <v>385</v>
      </c>
      <c r="N1341" t="s">
        <v>907</v>
      </c>
      <c r="O1341" t="s">
        <v>932</v>
      </c>
      <c r="P1341" t="s">
        <v>71</v>
      </c>
    </row>
    <row r="1342" spans="1:16">
      <c r="A1342" t="s">
        <v>7095</v>
      </c>
      <c r="B1342" t="s">
        <v>7096</v>
      </c>
      <c r="C1342" t="s">
        <v>904</v>
      </c>
      <c r="D1342">
        <v>57</v>
      </c>
      <c r="E1342" t="s">
        <v>7097</v>
      </c>
      <c r="F1342" t="s">
        <v>63</v>
      </c>
      <c r="G1342" t="s">
        <v>906</v>
      </c>
      <c r="H1342" t="s">
        <v>320</v>
      </c>
      <c r="I1342" t="s">
        <v>382</v>
      </c>
      <c r="J1342" t="s">
        <v>3855</v>
      </c>
      <c r="K1342" t="s">
        <v>384</v>
      </c>
      <c r="L1342" t="s">
        <v>43</v>
      </c>
      <c r="M1342" t="s">
        <v>386</v>
      </c>
      <c r="N1342" t="s">
        <v>907</v>
      </c>
      <c r="O1342" t="s">
        <v>937</v>
      </c>
      <c r="P1342" t="s">
        <v>63</v>
      </c>
    </row>
    <row r="1343" spans="1:16">
      <c r="A1343" t="s">
        <v>7098</v>
      </c>
      <c r="B1343" t="s">
        <v>7096</v>
      </c>
      <c r="C1343" t="s">
        <v>910</v>
      </c>
      <c r="D1343">
        <v>59</v>
      </c>
      <c r="E1343" t="s">
        <v>7097</v>
      </c>
      <c r="F1343" t="s">
        <v>63</v>
      </c>
      <c r="G1343" t="s">
        <v>906</v>
      </c>
      <c r="H1343" t="s">
        <v>320</v>
      </c>
      <c r="I1343" t="s">
        <v>382</v>
      </c>
      <c r="J1343" t="s">
        <v>3855</v>
      </c>
      <c r="K1343" t="s">
        <v>384</v>
      </c>
      <c r="L1343" t="s">
        <v>43</v>
      </c>
      <c r="M1343" t="s">
        <v>386</v>
      </c>
      <c r="N1343" t="s">
        <v>907</v>
      </c>
      <c r="O1343" t="s">
        <v>937</v>
      </c>
      <c r="P1343" t="s">
        <v>63</v>
      </c>
    </row>
    <row r="1344" spans="1:16">
      <c r="A1344" t="s">
        <v>7099</v>
      </c>
      <c r="B1344" t="s">
        <v>7096</v>
      </c>
      <c r="C1344" t="s">
        <v>912</v>
      </c>
      <c r="D1344">
        <v>61</v>
      </c>
      <c r="E1344" t="s">
        <v>7097</v>
      </c>
      <c r="F1344" t="s">
        <v>63</v>
      </c>
      <c r="G1344" t="s">
        <v>906</v>
      </c>
      <c r="H1344" t="s">
        <v>320</v>
      </c>
      <c r="I1344" t="s">
        <v>382</v>
      </c>
      <c r="J1344" t="s">
        <v>3855</v>
      </c>
      <c r="K1344" t="s">
        <v>384</v>
      </c>
      <c r="L1344" t="s">
        <v>43</v>
      </c>
      <c r="M1344" t="s">
        <v>386</v>
      </c>
      <c r="N1344" t="s">
        <v>907</v>
      </c>
      <c r="O1344" t="s">
        <v>937</v>
      </c>
      <c r="P1344" t="s">
        <v>63</v>
      </c>
    </row>
    <row r="1345" spans="1:16">
      <c r="A1345" t="s">
        <v>7100</v>
      </c>
      <c r="B1345" t="s">
        <v>7096</v>
      </c>
      <c r="C1345" t="s">
        <v>956</v>
      </c>
      <c r="D1345">
        <v>55</v>
      </c>
      <c r="E1345" t="s">
        <v>7097</v>
      </c>
      <c r="F1345" t="s">
        <v>63</v>
      </c>
      <c r="G1345" t="s">
        <v>906</v>
      </c>
      <c r="H1345" t="s">
        <v>320</v>
      </c>
      <c r="I1345" t="s">
        <v>382</v>
      </c>
      <c r="J1345" t="s">
        <v>3855</v>
      </c>
      <c r="K1345" t="s">
        <v>384</v>
      </c>
      <c r="L1345" t="s">
        <v>43</v>
      </c>
      <c r="M1345" t="s">
        <v>386</v>
      </c>
      <c r="N1345" t="s">
        <v>907</v>
      </c>
      <c r="O1345" t="s">
        <v>937</v>
      </c>
      <c r="P1345" t="s">
        <v>63</v>
      </c>
    </row>
    <row r="1346" spans="1:16">
      <c r="A1346" t="s">
        <v>7101</v>
      </c>
      <c r="B1346" t="s">
        <v>7102</v>
      </c>
      <c r="C1346" t="s">
        <v>956</v>
      </c>
      <c r="D1346">
        <v>55</v>
      </c>
      <c r="E1346" t="s">
        <v>7103</v>
      </c>
      <c r="F1346" t="s">
        <v>91</v>
      </c>
      <c r="G1346" t="s">
        <v>4006</v>
      </c>
      <c r="H1346" t="s">
        <v>320</v>
      </c>
      <c r="I1346" t="s">
        <v>382</v>
      </c>
      <c r="J1346" t="s">
        <v>3855</v>
      </c>
      <c r="K1346" t="s">
        <v>384</v>
      </c>
      <c r="L1346" t="s">
        <v>43</v>
      </c>
      <c r="M1346" t="s">
        <v>386</v>
      </c>
      <c r="N1346" t="s">
        <v>907</v>
      </c>
      <c r="O1346" t="s">
        <v>7104</v>
      </c>
      <c r="P1346" t="s">
        <v>91</v>
      </c>
    </row>
    <row r="1347" spans="1:16">
      <c r="A1347" t="s">
        <v>7105</v>
      </c>
      <c r="B1347" t="s">
        <v>7102</v>
      </c>
      <c r="C1347" t="s">
        <v>904</v>
      </c>
      <c r="D1347">
        <v>57</v>
      </c>
      <c r="E1347" t="s">
        <v>7103</v>
      </c>
      <c r="F1347" t="s">
        <v>91</v>
      </c>
      <c r="G1347" t="s">
        <v>4006</v>
      </c>
      <c r="H1347" t="s">
        <v>320</v>
      </c>
      <c r="I1347" t="s">
        <v>382</v>
      </c>
      <c r="J1347" t="s">
        <v>3855</v>
      </c>
      <c r="K1347" t="s">
        <v>384</v>
      </c>
      <c r="L1347" t="s">
        <v>43</v>
      </c>
      <c r="M1347" t="s">
        <v>386</v>
      </c>
      <c r="N1347" t="s">
        <v>907</v>
      </c>
      <c r="O1347" t="s">
        <v>7104</v>
      </c>
      <c r="P1347" t="s">
        <v>91</v>
      </c>
    </row>
    <row r="1348" spans="1:16">
      <c r="A1348" t="s">
        <v>7106</v>
      </c>
      <c r="B1348" t="s">
        <v>7102</v>
      </c>
      <c r="C1348" t="s">
        <v>910</v>
      </c>
      <c r="D1348">
        <v>59</v>
      </c>
      <c r="E1348" t="s">
        <v>7103</v>
      </c>
      <c r="F1348" t="s">
        <v>91</v>
      </c>
      <c r="G1348" t="s">
        <v>4006</v>
      </c>
      <c r="H1348" t="s">
        <v>320</v>
      </c>
      <c r="I1348" t="s">
        <v>382</v>
      </c>
      <c r="J1348" t="s">
        <v>3855</v>
      </c>
      <c r="K1348" t="s">
        <v>384</v>
      </c>
      <c r="L1348" t="s">
        <v>43</v>
      </c>
      <c r="M1348" t="s">
        <v>386</v>
      </c>
      <c r="N1348" t="s">
        <v>907</v>
      </c>
      <c r="O1348" t="s">
        <v>7104</v>
      </c>
      <c r="P1348" t="s">
        <v>91</v>
      </c>
    </row>
    <row r="1349" spans="1:16">
      <c r="A1349" t="s">
        <v>7107</v>
      </c>
      <c r="B1349" t="s">
        <v>7102</v>
      </c>
      <c r="C1349" t="s">
        <v>912</v>
      </c>
      <c r="D1349">
        <v>61</v>
      </c>
      <c r="E1349" t="s">
        <v>7103</v>
      </c>
      <c r="F1349" t="s">
        <v>91</v>
      </c>
      <c r="G1349" t="s">
        <v>4006</v>
      </c>
      <c r="H1349" t="s">
        <v>320</v>
      </c>
      <c r="I1349" t="s">
        <v>382</v>
      </c>
      <c r="J1349" t="s">
        <v>3855</v>
      </c>
      <c r="K1349" t="s">
        <v>384</v>
      </c>
      <c r="L1349" t="s">
        <v>43</v>
      </c>
      <c r="M1349" t="s">
        <v>386</v>
      </c>
      <c r="N1349" t="s">
        <v>907</v>
      </c>
      <c r="O1349" t="s">
        <v>7104</v>
      </c>
      <c r="P1349" t="s">
        <v>91</v>
      </c>
    </row>
    <row r="1350" spans="1:16">
      <c r="A1350" t="s">
        <v>7108</v>
      </c>
      <c r="B1350" t="s">
        <v>7109</v>
      </c>
      <c r="C1350" t="s">
        <v>956</v>
      </c>
      <c r="D1350">
        <v>55</v>
      </c>
      <c r="E1350" t="s">
        <v>7110</v>
      </c>
      <c r="F1350" t="s">
        <v>63</v>
      </c>
      <c r="G1350" t="s">
        <v>906</v>
      </c>
      <c r="H1350" t="s">
        <v>320</v>
      </c>
      <c r="I1350" t="s">
        <v>382</v>
      </c>
      <c r="J1350" t="s">
        <v>3855</v>
      </c>
      <c r="K1350" t="s">
        <v>384</v>
      </c>
      <c r="L1350" t="s">
        <v>43</v>
      </c>
      <c r="M1350" t="s">
        <v>386</v>
      </c>
      <c r="N1350" t="s">
        <v>907</v>
      </c>
      <c r="O1350" t="s">
        <v>937</v>
      </c>
      <c r="P1350" t="s">
        <v>63</v>
      </c>
    </row>
    <row r="1351" spans="1:16">
      <c r="A1351" t="s">
        <v>7111</v>
      </c>
      <c r="B1351" t="s">
        <v>7109</v>
      </c>
      <c r="C1351" t="s">
        <v>904</v>
      </c>
      <c r="D1351">
        <v>57</v>
      </c>
      <c r="E1351" t="s">
        <v>7110</v>
      </c>
      <c r="F1351" t="s">
        <v>63</v>
      </c>
      <c r="G1351" t="s">
        <v>906</v>
      </c>
      <c r="H1351" t="s">
        <v>320</v>
      </c>
      <c r="I1351" t="s">
        <v>382</v>
      </c>
      <c r="J1351" t="s">
        <v>3855</v>
      </c>
      <c r="K1351" t="s">
        <v>384</v>
      </c>
      <c r="L1351" t="s">
        <v>43</v>
      </c>
      <c r="M1351" t="s">
        <v>386</v>
      </c>
      <c r="N1351" t="s">
        <v>907</v>
      </c>
      <c r="O1351" t="s">
        <v>937</v>
      </c>
      <c r="P1351" t="s">
        <v>63</v>
      </c>
    </row>
    <row r="1352" spans="1:16">
      <c r="A1352" t="s">
        <v>7112</v>
      </c>
      <c r="B1352" t="s">
        <v>7109</v>
      </c>
      <c r="C1352" t="s">
        <v>910</v>
      </c>
      <c r="D1352">
        <v>59</v>
      </c>
      <c r="E1352" t="s">
        <v>7110</v>
      </c>
      <c r="F1352" t="s">
        <v>63</v>
      </c>
      <c r="G1352" t="s">
        <v>906</v>
      </c>
      <c r="H1352" t="s">
        <v>320</v>
      </c>
      <c r="I1352" t="s">
        <v>382</v>
      </c>
      <c r="J1352" t="s">
        <v>3855</v>
      </c>
      <c r="K1352" t="s">
        <v>384</v>
      </c>
      <c r="L1352" t="s">
        <v>43</v>
      </c>
      <c r="M1352" t="s">
        <v>386</v>
      </c>
      <c r="N1352" t="s">
        <v>907</v>
      </c>
      <c r="O1352" t="s">
        <v>937</v>
      </c>
      <c r="P1352" t="s">
        <v>63</v>
      </c>
    </row>
    <row r="1353" spans="1:16">
      <c r="A1353" t="s">
        <v>7113</v>
      </c>
      <c r="B1353" t="s">
        <v>7109</v>
      </c>
      <c r="C1353" t="s">
        <v>912</v>
      </c>
      <c r="D1353">
        <v>61</v>
      </c>
      <c r="E1353" t="s">
        <v>7110</v>
      </c>
      <c r="F1353" t="s">
        <v>63</v>
      </c>
      <c r="G1353" t="s">
        <v>906</v>
      </c>
      <c r="H1353" t="s">
        <v>320</v>
      </c>
      <c r="I1353" t="s">
        <v>382</v>
      </c>
      <c r="J1353" t="s">
        <v>3855</v>
      </c>
      <c r="K1353" t="s">
        <v>384</v>
      </c>
      <c r="L1353" t="s">
        <v>43</v>
      </c>
      <c r="M1353" t="s">
        <v>386</v>
      </c>
      <c r="N1353" t="s">
        <v>907</v>
      </c>
      <c r="O1353" t="s">
        <v>937</v>
      </c>
      <c r="P1353" t="s">
        <v>63</v>
      </c>
    </row>
    <row r="1354" spans="1:16">
      <c r="A1354" t="s">
        <v>7119</v>
      </c>
      <c r="B1354" t="s">
        <v>7120</v>
      </c>
      <c r="C1354" t="s">
        <v>956</v>
      </c>
      <c r="D1354">
        <v>55</v>
      </c>
      <c r="E1354" t="s">
        <v>7110</v>
      </c>
      <c r="F1354" t="s">
        <v>226</v>
      </c>
      <c r="G1354" t="s">
        <v>906</v>
      </c>
      <c r="H1354" t="s">
        <v>320</v>
      </c>
      <c r="I1354" t="s">
        <v>382</v>
      </c>
      <c r="J1354" t="s">
        <v>3855</v>
      </c>
      <c r="K1354" t="s">
        <v>384</v>
      </c>
      <c r="L1354" t="s">
        <v>43</v>
      </c>
      <c r="M1354" t="s">
        <v>386</v>
      </c>
      <c r="N1354" t="s">
        <v>907</v>
      </c>
      <c r="O1354" t="s">
        <v>1300</v>
      </c>
      <c r="P1354" t="s">
        <v>86</v>
      </c>
    </row>
    <row r="1355" spans="1:16">
      <c r="A1355" t="s">
        <v>7121</v>
      </c>
      <c r="B1355" t="s">
        <v>7120</v>
      </c>
      <c r="C1355" t="s">
        <v>904</v>
      </c>
      <c r="D1355">
        <v>57</v>
      </c>
      <c r="E1355" t="s">
        <v>7110</v>
      </c>
      <c r="F1355" t="s">
        <v>226</v>
      </c>
      <c r="G1355" t="s">
        <v>906</v>
      </c>
      <c r="H1355" t="s">
        <v>320</v>
      </c>
      <c r="I1355" t="s">
        <v>382</v>
      </c>
      <c r="J1355" t="s">
        <v>3855</v>
      </c>
      <c r="K1355" t="s">
        <v>384</v>
      </c>
      <c r="L1355" t="s">
        <v>43</v>
      </c>
      <c r="M1355" t="s">
        <v>386</v>
      </c>
      <c r="N1355" t="s">
        <v>907</v>
      </c>
      <c r="O1355" t="s">
        <v>1300</v>
      </c>
      <c r="P1355" t="s">
        <v>86</v>
      </c>
    </row>
    <row r="1356" spans="1:16">
      <c r="A1356" t="s">
        <v>7122</v>
      </c>
      <c r="B1356" t="s">
        <v>7120</v>
      </c>
      <c r="C1356" t="s">
        <v>910</v>
      </c>
      <c r="D1356">
        <v>59</v>
      </c>
      <c r="E1356" t="s">
        <v>7110</v>
      </c>
      <c r="F1356" t="s">
        <v>226</v>
      </c>
      <c r="G1356" t="s">
        <v>906</v>
      </c>
      <c r="H1356" t="s">
        <v>320</v>
      </c>
      <c r="I1356" t="s">
        <v>382</v>
      </c>
      <c r="J1356" t="s">
        <v>3855</v>
      </c>
      <c r="K1356" t="s">
        <v>384</v>
      </c>
      <c r="L1356" t="s">
        <v>43</v>
      </c>
      <c r="M1356" t="s">
        <v>386</v>
      </c>
      <c r="N1356" t="s">
        <v>907</v>
      </c>
      <c r="O1356" t="s">
        <v>1300</v>
      </c>
      <c r="P1356" t="s">
        <v>86</v>
      </c>
    </row>
    <row r="1357" spans="1:16">
      <c r="A1357" t="s">
        <v>7123</v>
      </c>
      <c r="B1357" t="s">
        <v>7120</v>
      </c>
      <c r="C1357" t="s">
        <v>912</v>
      </c>
      <c r="D1357">
        <v>61</v>
      </c>
      <c r="E1357" t="s">
        <v>7110</v>
      </c>
      <c r="F1357" t="s">
        <v>226</v>
      </c>
      <c r="G1357" t="s">
        <v>906</v>
      </c>
      <c r="H1357" t="s">
        <v>320</v>
      </c>
      <c r="I1357" t="s">
        <v>382</v>
      </c>
      <c r="J1357" t="s">
        <v>3855</v>
      </c>
      <c r="K1357" t="s">
        <v>384</v>
      </c>
      <c r="L1357" t="s">
        <v>43</v>
      </c>
      <c r="M1357" t="s">
        <v>386</v>
      </c>
      <c r="N1357" t="s">
        <v>907</v>
      </c>
      <c r="O1357" t="s">
        <v>1300</v>
      </c>
      <c r="P1357" t="s">
        <v>86</v>
      </c>
    </row>
    <row r="1358" spans="1:16">
      <c r="A1358" t="s">
        <v>7114</v>
      </c>
      <c r="B1358" t="s">
        <v>7115</v>
      </c>
      <c r="C1358" t="s">
        <v>956</v>
      </c>
      <c r="D1358">
        <v>55</v>
      </c>
      <c r="E1358" t="s">
        <v>7110</v>
      </c>
      <c r="F1358" t="s">
        <v>83</v>
      </c>
      <c r="G1358" t="s">
        <v>906</v>
      </c>
      <c r="H1358" t="s">
        <v>320</v>
      </c>
      <c r="I1358" t="s">
        <v>382</v>
      </c>
      <c r="J1358" t="s">
        <v>3855</v>
      </c>
      <c r="K1358" t="s">
        <v>384</v>
      </c>
      <c r="L1358" t="s">
        <v>43</v>
      </c>
      <c r="M1358" t="s">
        <v>386</v>
      </c>
      <c r="N1358" t="s">
        <v>907</v>
      </c>
      <c r="O1358" t="s">
        <v>917</v>
      </c>
      <c r="P1358" t="s">
        <v>83</v>
      </c>
    </row>
    <row r="1359" spans="1:16">
      <c r="A1359" t="s">
        <v>7116</v>
      </c>
      <c r="B1359" t="s">
        <v>7115</v>
      </c>
      <c r="C1359" t="s">
        <v>904</v>
      </c>
      <c r="D1359">
        <v>57</v>
      </c>
      <c r="E1359" t="s">
        <v>7110</v>
      </c>
      <c r="F1359" t="s">
        <v>83</v>
      </c>
      <c r="G1359" t="s">
        <v>906</v>
      </c>
      <c r="H1359" t="s">
        <v>320</v>
      </c>
      <c r="I1359" t="s">
        <v>382</v>
      </c>
      <c r="J1359" t="s">
        <v>3855</v>
      </c>
      <c r="K1359" t="s">
        <v>384</v>
      </c>
      <c r="L1359" t="s">
        <v>43</v>
      </c>
      <c r="M1359" t="s">
        <v>386</v>
      </c>
      <c r="N1359" t="s">
        <v>907</v>
      </c>
      <c r="O1359" t="s">
        <v>917</v>
      </c>
      <c r="P1359" t="s">
        <v>83</v>
      </c>
    </row>
    <row r="1360" spans="1:16">
      <c r="A1360" t="s">
        <v>7117</v>
      </c>
      <c r="B1360" t="s">
        <v>7115</v>
      </c>
      <c r="C1360" t="s">
        <v>910</v>
      </c>
      <c r="D1360">
        <v>59</v>
      </c>
      <c r="E1360" t="s">
        <v>7110</v>
      </c>
      <c r="F1360" t="s">
        <v>83</v>
      </c>
      <c r="G1360" t="s">
        <v>906</v>
      </c>
      <c r="H1360" t="s">
        <v>320</v>
      </c>
      <c r="I1360" t="s">
        <v>382</v>
      </c>
      <c r="J1360" t="s">
        <v>3855</v>
      </c>
      <c r="K1360" t="s">
        <v>384</v>
      </c>
      <c r="L1360" t="s">
        <v>43</v>
      </c>
      <c r="M1360" t="s">
        <v>386</v>
      </c>
      <c r="N1360" t="s">
        <v>907</v>
      </c>
      <c r="O1360" t="s">
        <v>917</v>
      </c>
      <c r="P1360" t="s">
        <v>83</v>
      </c>
    </row>
    <row r="1361" spans="1:17">
      <c r="A1361" t="s">
        <v>7118</v>
      </c>
      <c r="B1361" t="s">
        <v>7115</v>
      </c>
      <c r="C1361" t="s">
        <v>912</v>
      </c>
      <c r="D1361">
        <v>61</v>
      </c>
      <c r="E1361" t="s">
        <v>7110</v>
      </c>
      <c r="F1361" t="s">
        <v>83</v>
      </c>
      <c r="G1361" t="s">
        <v>906</v>
      </c>
      <c r="H1361" t="s">
        <v>320</v>
      </c>
      <c r="I1361" t="s">
        <v>382</v>
      </c>
      <c r="J1361" t="s">
        <v>3855</v>
      </c>
      <c r="K1361" t="s">
        <v>384</v>
      </c>
      <c r="L1361" t="s">
        <v>43</v>
      </c>
      <c r="M1361" t="s">
        <v>386</v>
      </c>
      <c r="N1361" t="s">
        <v>907</v>
      </c>
      <c r="O1361" t="s">
        <v>917</v>
      </c>
      <c r="P1361" t="s">
        <v>83</v>
      </c>
    </row>
    <row r="1362" spans="1:17">
      <c r="A1362" t="s">
        <v>7184</v>
      </c>
      <c r="B1362" t="s">
        <v>7185</v>
      </c>
      <c r="C1362" t="s">
        <v>920</v>
      </c>
      <c r="D1362">
        <v>58</v>
      </c>
      <c r="E1362" t="s">
        <v>7186</v>
      </c>
      <c r="F1362" t="s">
        <v>83</v>
      </c>
      <c r="G1362" t="s">
        <v>1265</v>
      </c>
      <c r="H1362" t="s">
        <v>318</v>
      </c>
      <c r="I1362" t="s">
        <v>382</v>
      </c>
      <c r="J1362" t="s">
        <v>383</v>
      </c>
      <c r="K1362" t="s">
        <v>388</v>
      </c>
      <c r="L1362" t="s">
        <v>44</v>
      </c>
      <c r="M1362" t="s">
        <v>385</v>
      </c>
      <c r="N1362" t="s">
        <v>907</v>
      </c>
      <c r="O1362" t="s">
        <v>7187</v>
      </c>
      <c r="P1362" t="s">
        <v>83</v>
      </c>
      <c r="Q1362" t="s">
        <v>8505</v>
      </c>
    </row>
    <row r="1363" spans="1:17">
      <c r="A1363" t="s">
        <v>6304</v>
      </c>
      <c r="B1363" t="s">
        <v>6305</v>
      </c>
      <c r="C1363" t="s">
        <v>956</v>
      </c>
      <c r="D1363">
        <v>55</v>
      </c>
      <c r="E1363" t="s">
        <v>6306</v>
      </c>
      <c r="F1363" t="s">
        <v>101</v>
      </c>
      <c r="G1363" t="s">
        <v>6307</v>
      </c>
      <c r="H1363" t="s">
        <v>324</v>
      </c>
      <c r="I1363" t="s">
        <v>390</v>
      </c>
      <c r="J1363" t="s">
        <v>383</v>
      </c>
      <c r="K1363" t="s">
        <v>388</v>
      </c>
      <c r="L1363" t="s">
        <v>44</v>
      </c>
      <c r="M1363" t="s">
        <v>386</v>
      </c>
      <c r="N1363" t="s">
        <v>907</v>
      </c>
      <c r="O1363" t="s">
        <v>937</v>
      </c>
      <c r="P1363" t="s">
        <v>63</v>
      </c>
    </row>
    <row r="1364" spans="1:17">
      <c r="A1364" t="s">
        <v>6308</v>
      </c>
      <c r="B1364" t="s">
        <v>6305</v>
      </c>
      <c r="C1364" t="s">
        <v>904</v>
      </c>
      <c r="D1364">
        <v>57</v>
      </c>
      <c r="E1364" t="s">
        <v>6306</v>
      </c>
      <c r="F1364" t="s">
        <v>101</v>
      </c>
      <c r="G1364" t="s">
        <v>6307</v>
      </c>
      <c r="H1364" t="s">
        <v>324</v>
      </c>
      <c r="I1364" t="s">
        <v>390</v>
      </c>
      <c r="J1364" t="s">
        <v>383</v>
      </c>
      <c r="K1364" t="s">
        <v>388</v>
      </c>
      <c r="L1364" t="s">
        <v>44</v>
      </c>
      <c r="M1364" t="s">
        <v>386</v>
      </c>
      <c r="N1364" t="s">
        <v>907</v>
      </c>
      <c r="O1364" t="s">
        <v>937</v>
      </c>
      <c r="P1364" t="s">
        <v>63</v>
      </c>
    </row>
    <row r="1365" spans="1:17">
      <c r="A1365" t="s">
        <v>6309</v>
      </c>
      <c r="B1365" t="s">
        <v>6305</v>
      </c>
      <c r="C1365" t="s">
        <v>910</v>
      </c>
      <c r="D1365">
        <v>59</v>
      </c>
      <c r="E1365" t="s">
        <v>6306</v>
      </c>
      <c r="F1365" t="s">
        <v>101</v>
      </c>
      <c r="G1365" t="s">
        <v>6307</v>
      </c>
      <c r="H1365" t="s">
        <v>324</v>
      </c>
      <c r="I1365" t="s">
        <v>390</v>
      </c>
      <c r="J1365" t="s">
        <v>383</v>
      </c>
      <c r="K1365" t="s">
        <v>388</v>
      </c>
      <c r="L1365" t="s">
        <v>44</v>
      </c>
      <c r="M1365" t="s">
        <v>386</v>
      </c>
      <c r="N1365" t="s">
        <v>907</v>
      </c>
      <c r="O1365" t="s">
        <v>937</v>
      </c>
      <c r="P1365" t="s">
        <v>63</v>
      </c>
    </row>
    <row r="1366" spans="1:17">
      <c r="A1366" t="s">
        <v>6310</v>
      </c>
      <c r="B1366" t="s">
        <v>6305</v>
      </c>
      <c r="C1366" t="s">
        <v>912</v>
      </c>
      <c r="D1366">
        <v>61</v>
      </c>
      <c r="E1366" t="s">
        <v>6306</v>
      </c>
      <c r="F1366" t="s">
        <v>101</v>
      </c>
      <c r="G1366" t="s">
        <v>6307</v>
      </c>
      <c r="H1366" t="s">
        <v>324</v>
      </c>
      <c r="I1366" t="s">
        <v>390</v>
      </c>
      <c r="J1366" t="s">
        <v>383</v>
      </c>
      <c r="K1366" t="s">
        <v>388</v>
      </c>
      <c r="L1366" t="s">
        <v>44</v>
      </c>
      <c r="M1366" t="s">
        <v>386</v>
      </c>
      <c r="N1366" t="s">
        <v>907</v>
      </c>
      <c r="O1366" t="s">
        <v>937</v>
      </c>
      <c r="P1366" t="s">
        <v>63</v>
      </c>
    </row>
    <row r="1367" spans="1:17">
      <c r="A1367" t="s">
        <v>6311</v>
      </c>
      <c r="B1367" t="s">
        <v>6312</v>
      </c>
      <c r="C1367" t="s">
        <v>956</v>
      </c>
      <c r="D1367">
        <v>55</v>
      </c>
      <c r="E1367" t="s">
        <v>6306</v>
      </c>
      <c r="F1367" t="s">
        <v>293</v>
      </c>
      <c r="G1367" t="s">
        <v>6307</v>
      </c>
      <c r="H1367" t="s">
        <v>324</v>
      </c>
      <c r="I1367" t="s">
        <v>390</v>
      </c>
      <c r="J1367" t="s">
        <v>383</v>
      </c>
      <c r="K1367" t="s">
        <v>388</v>
      </c>
      <c r="L1367" t="s">
        <v>44</v>
      </c>
      <c r="M1367" t="s">
        <v>386</v>
      </c>
      <c r="N1367" t="s">
        <v>907</v>
      </c>
      <c r="O1367" t="s">
        <v>928</v>
      </c>
      <c r="P1367" t="s">
        <v>53</v>
      </c>
    </row>
    <row r="1368" spans="1:17">
      <c r="A1368" t="s">
        <v>6313</v>
      </c>
      <c r="B1368" t="s">
        <v>6312</v>
      </c>
      <c r="C1368" t="s">
        <v>904</v>
      </c>
      <c r="D1368">
        <v>57</v>
      </c>
      <c r="E1368" t="s">
        <v>6306</v>
      </c>
      <c r="F1368" t="s">
        <v>293</v>
      </c>
      <c r="G1368" t="s">
        <v>6307</v>
      </c>
      <c r="H1368" t="s">
        <v>324</v>
      </c>
      <c r="I1368" t="s">
        <v>390</v>
      </c>
      <c r="J1368" t="s">
        <v>383</v>
      </c>
      <c r="K1368" t="s">
        <v>388</v>
      </c>
      <c r="L1368" t="s">
        <v>44</v>
      </c>
      <c r="M1368" t="s">
        <v>386</v>
      </c>
      <c r="N1368" t="s">
        <v>907</v>
      </c>
      <c r="O1368" t="s">
        <v>928</v>
      </c>
      <c r="P1368" t="s">
        <v>53</v>
      </c>
    </row>
    <row r="1369" spans="1:17">
      <c r="A1369" t="s">
        <v>6314</v>
      </c>
      <c r="B1369" t="s">
        <v>6312</v>
      </c>
      <c r="C1369" t="s">
        <v>910</v>
      </c>
      <c r="D1369">
        <v>59</v>
      </c>
      <c r="E1369" t="s">
        <v>6306</v>
      </c>
      <c r="F1369" t="s">
        <v>293</v>
      </c>
      <c r="G1369" t="s">
        <v>6307</v>
      </c>
      <c r="H1369" t="s">
        <v>324</v>
      </c>
      <c r="I1369" t="s">
        <v>390</v>
      </c>
      <c r="J1369" t="s">
        <v>383</v>
      </c>
      <c r="K1369" t="s">
        <v>388</v>
      </c>
      <c r="L1369" t="s">
        <v>44</v>
      </c>
      <c r="M1369" t="s">
        <v>386</v>
      </c>
      <c r="N1369" t="s">
        <v>907</v>
      </c>
      <c r="O1369" t="s">
        <v>928</v>
      </c>
      <c r="P1369" t="s">
        <v>53</v>
      </c>
    </row>
    <row r="1370" spans="1:17">
      <c r="A1370" t="s">
        <v>6315</v>
      </c>
      <c r="B1370" t="s">
        <v>6312</v>
      </c>
      <c r="C1370" t="s">
        <v>912</v>
      </c>
      <c r="D1370">
        <v>61</v>
      </c>
      <c r="E1370" t="s">
        <v>6306</v>
      </c>
      <c r="F1370" t="s">
        <v>293</v>
      </c>
      <c r="G1370" t="s">
        <v>6307</v>
      </c>
      <c r="H1370" t="s">
        <v>324</v>
      </c>
      <c r="I1370" t="s">
        <v>390</v>
      </c>
      <c r="J1370" t="s">
        <v>383</v>
      </c>
      <c r="K1370" t="s">
        <v>388</v>
      </c>
      <c r="L1370" t="s">
        <v>44</v>
      </c>
      <c r="M1370" t="s">
        <v>386</v>
      </c>
      <c r="N1370" t="s">
        <v>907</v>
      </c>
      <c r="O1370" t="s">
        <v>928</v>
      </c>
      <c r="P1370" t="s">
        <v>53</v>
      </c>
    </row>
    <row r="1371" spans="1:17">
      <c r="A1371" t="s">
        <v>3572</v>
      </c>
      <c r="B1371" t="s">
        <v>3573</v>
      </c>
      <c r="C1371" t="s">
        <v>915</v>
      </c>
      <c r="D1371">
        <v>56</v>
      </c>
      <c r="E1371" t="s">
        <v>3565</v>
      </c>
      <c r="F1371" t="s">
        <v>83</v>
      </c>
      <c r="G1371" t="s">
        <v>1423</v>
      </c>
      <c r="H1371" t="s">
        <v>320</v>
      </c>
      <c r="I1371" t="s">
        <v>382</v>
      </c>
      <c r="J1371" t="s">
        <v>383</v>
      </c>
      <c r="K1371" t="s">
        <v>388</v>
      </c>
      <c r="L1371" t="s">
        <v>44</v>
      </c>
      <c r="M1371" t="s">
        <v>385</v>
      </c>
      <c r="N1371" t="s">
        <v>907</v>
      </c>
      <c r="O1371" t="s">
        <v>917</v>
      </c>
      <c r="P1371" t="s">
        <v>83</v>
      </c>
    </row>
    <row r="1372" spans="1:17">
      <c r="A1372" t="s">
        <v>3574</v>
      </c>
      <c r="B1372" t="s">
        <v>3573</v>
      </c>
      <c r="C1372" t="s">
        <v>904</v>
      </c>
      <c r="D1372">
        <v>57</v>
      </c>
      <c r="E1372" t="s">
        <v>3565</v>
      </c>
      <c r="F1372" t="s">
        <v>83</v>
      </c>
      <c r="G1372" t="s">
        <v>1423</v>
      </c>
      <c r="H1372" t="s">
        <v>320</v>
      </c>
      <c r="I1372" t="s">
        <v>382</v>
      </c>
      <c r="J1372" t="s">
        <v>383</v>
      </c>
      <c r="K1372" t="s">
        <v>388</v>
      </c>
      <c r="L1372" t="s">
        <v>44</v>
      </c>
      <c r="M1372" t="s">
        <v>385</v>
      </c>
      <c r="N1372" t="s">
        <v>907</v>
      </c>
      <c r="O1372" t="s">
        <v>917</v>
      </c>
      <c r="P1372" t="s">
        <v>83</v>
      </c>
    </row>
    <row r="1373" spans="1:17">
      <c r="A1373" t="s">
        <v>3575</v>
      </c>
      <c r="B1373" t="s">
        <v>3573</v>
      </c>
      <c r="C1373" t="s">
        <v>920</v>
      </c>
      <c r="D1373">
        <v>58</v>
      </c>
      <c r="E1373" t="s">
        <v>3565</v>
      </c>
      <c r="F1373" t="s">
        <v>83</v>
      </c>
      <c r="G1373" t="s">
        <v>1423</v>
      </c>
      <c r="H1373" t="s">
        <v>320</v>
      </c>
      <c r="I1373" t="s">
        <v>382</v>
      </c>
      <c r="J1373" t="s">
        <v>383</v>
      </c>
      <c r="K1373" t="s">
        <v>388</v>
      </c>
      <c r="L1373" t="s">
        <v>44</v>
      </c>
      <c r="M1373" t="s">
        <v>385</v>
      </c>
      <c r="N1373" t="s">
        <v>907</v>
      </c>
      <c r="O1373" t="s">
        <v>917</v>
      </c>
      <c r="P1373" t="s">
        <v>83</v>
      </c>
    </row>
    <row r="1374" spans="1:17">
      <c r="A1374" t="s">
        <v>3576</v>
      </c>
      <c r="B1374" t="s">
        <v>3573</v>
      </c>
      <c r="C1374" t="s">
        <v>910</v>
      </c>
      <c r="D1374">
        <v>59</v>
      </c>
      <c r="E1374" t="s">
        <v>3565</v>
      </c>
      <c r="F1374" t="s">
        <v>83</v>
      </c>
      <c r="G1374" t="s">
        <v>1423</v>
      </c>
      <c r="H1374" t="s">
        <v>320</v>
      </c>
      <c r="I1374" t="s">
        <v>382</v>
      </c>
      <c r="J1374" t="s">
        <v>383</v>
      </c>
      <c r="K1374" t="s">
        <v>388</v>
      </c>
      <c r="L1374" t="s">
        <v>44</v>
      </c>
      <c r="M1374" t="s">
        <v>385</v>
      </c>
      <c r="N1374" t="s">
        <v>907</v>
      </c>
      <c r="O1374" t="s">
        <v>917</v>
      </c>
      <c r="P1374" t="s">
        <v>83</v>
      </c>
    </row>
    <row r="1375" spans="1:17">
      <c r="A1375" t="s">
        <v>3577</v>
      </c>
      <c r="B1375" t="s">
        <v>3573</v>
      </c>
      <c r="C1375" t="s">
        <v>922</v>
      </c>
      <c r="D1375">
        <v>60</v>
      </c>
      <c r="E1375" t="s">
        <v>3565</v>
      </c>
      <c r="F1375" t="s">
        <v>83</v>
      </c>
      <c r="G1375" t="s">
        <v>1423</v>
      </c>
      <c r="H1375" t="s">
        <v>320</v>
      </c>
      <c r="I1375" t="s">
        <v>382</v>
      </c>
      <c r="J1375" t="s">
        <v>383</v>
      </c>
      <c r="K1375" t="s">
        <v>388</v>
      </c>
      <c r="L1375" t="s">
        <v>44</v>
      </c>
      <c r="M1375" t="s">
        <v>385</v>
      </c>
      <c r="N1375" t="s">
        <v>907</v>
      </c>
      <c r="O1375" t="s">
        <v>917</v>
      </c>
      <c r="P1375" t="s">
        <v>83</v>
      </c>
    </row>
    <row r="1376" spans="1:17">
      <c r="A1376" t="s">
        <v>3578</v>
      </c>
      <c r="B1376" t="s">
        <v>3573</v>
      </c>
      <c r="C1376" t="s">
        <v>912</v>
      </c>
      <c r="D1376">
        <v>61</v>
      </c>
      <c r="E1376" t="s">
        <v>3565</v>
      </c>
      <c r="F1376" t="s">
        <v>83</v>
      </c>
      <c r="G1376" t="s">
        <v>1423</v>
      </c>
      <c r="H1376" t="s">
        <v>320</v>
      </c>
      <c r="I1376" t="s">
        <v>382</v>
      </c>
      <c r="J1376" t="s">
        <v>383</v>
      </c>
      <c r="K1376" t="s">
        <v>388</v>
      </c>
      <c r="L1376" t="s">
        <v>44</v>
      </c>
      <c r="M1376" t="s">
        <v>385</v>
      </c>
      <c r="N1376" t="s">
        <v>907</v>
      </c>
      <c r="O1376" t="s">
        <v>917</v>
      </c>
      <c r="P1376" t="s">
        <v>83</v>
      </c>
    </row>
    <row r="1377" spans="1:16">
      <c r="A1377" t="s">
        <v>3563</v>
      </c>
      <c r="B1377" t="s">
        <v>3564</v>
      </c>
      <c r="C1377" t="s">
        <v>915</v>
      </c>
      <c r="D1377">
        <v>56</v>
      </c>
      <c r="E1377" t="s">
        <v>3565</v>
      </c>
      <c r="F1377" t="s">
        <v>71</v>
      </c>
      <c r="G1377" t="s">
        <v>3566</v>
      </c>
      <c r="H1377" t="s">
        <v>320</v>
      </c>
      <c r="I1377" t="s">
        <v>382</v>
      </c>
      <c r="J1377" t="s">
        <v>383</v>
      </c>
      <c r="K1377" t="s">
        <v>388</v>
      </c>
      <c r="L1377" t="s">
        <v>44</v>
      </c>
      <c r="M1377" t="s">
        <v>385</v>
      </c>
      <c r="N1377" t="s">
        <v>907</v>
      </c>
      <c r="O1377" t="s">
        <v>932</v>
      </c>
      <c r="P1377" t="s">
        <v>71</v>
      </c>
    </row>
    <row r="1378" spans="1:16">
      <c r="A1378" t="s">
        <v>3567</v>
      </c>
      <c r="B1378" t="s">
        <v>3564</v>
      </c>
      <c r="C1378" t="s">
        <v>904</v>
      </c>
      <c r="D1378">
        <v>57</v>
      </c>
      <c r="E1378" t="s">
        <v>3565</v>
      </c>
      <c r="F1378" t="s">
        <v>71</v>
      </c>
      <c r="G1378" t="s">
        <v>3566</v>
      </c>
      <c r="H1378" t="s">
        <v>320</v>
      </c>
      <c r="I1378" t="s">
        <v>382</v>
      </c>
      <c r="J1378" t="s">
        <v>383</v>
      </c>
      <c r="K1378" t="s">
        <v>388</v>
      </c>
      <c r="L1378" t="s">
        <v>44</v>
      </c>
      <c r="M1378" t="s">
        <v>385</v>
      </c>
      <c r="N1378" t="s">
        <v>907</v>
      </c>
      <c r="O1378" t="s">
        <v>932</v>
      </c>
      <c r="P1378" t="s">
        <v>71</v>
      </c>
    </row>
    <row r="1379" spans="1:16">
      <c r="A1379" t="s">
        <v>3568</v>
      </c>
      <c r="B1379" t="s">
        <v>3564</v>
      </c>
      <c r="C1379" t="s">
        <v>920</v>
      </c>
      <c r="D1379">
        <v>58</v>
      </c>
      <c r="E1379" t="s">
        <v>3565</v>
      </c>
      <c r="F1379" t="s">
        <v>71</v>
      </c>
      <c r="G1379" t="s">
        <v>3566</v>
      </c>
      <c r="H1379" t="s">
        <v>320</v>
      </c>
      <c r="I1379" t="s">
        <v>382</v>
      </c>
      <c r="J1379" t="s">
        <v>383</v>
      </c>
      <c r="K1379" t="s">
        <v>388</v>
      </c>
      <c r="L1379" t="s">
        <v>44</v>
      </c>
      <c r="M1379" t="s">
        <v>385</v>
      </c>
      <c r="N1379" t="s">
        <v>907</v>
      </c>
      <c r="O1379" t="s">
        <v>932</v>
      </c>
      <c r="P1379" t="s">
        <v>71</v>
      </c>
    </row>
    <row r="1380" spans="1:16">
      <c r="A1380" t="s">
        <v>3569</v>
      </c>
      <c r="B1380" t="s">
        <v>3564</v>
      </c>
      <c r="C1380" t="s">
        <v>910</v>
      </c>
      <c r="D1380">
        <v>59</v>
      </c>
      <c r="E1380" t="s">
        <v>3565</v>
      </c>
      <c r="F1380" t="s">
        <v>71</v>
      </c>
      <c r="G1380" t="s">
        <v>3566</v>
      </c>
      <c r="H1380" t="s">
        <v>320</v>
      </c>
      <c r="I1380" t="s">
        <v>382</v>
      </c>
      <c r="J1380" t="s">
        <v>383</v>
      </c>
      <c r="K1380" t="s">
        <v>388</v>
      </c>
      <c r="L1380" t="s">
        <v>44</v>
      </c>
      <c r="M1380" t="s">
        <v>385</v>
      </c>
      <c r="N1380" t="s">
        <v>907</v>
      </c>
      <c r="O1380" t="s">
        <v>932</v>
      </c>
      <c r="P1380" t="s">
        <v>71</v>
      </c>
    </row>
    <row r="1381" spans="1:16">
      <c r="A1381" t="s">
        <v>3570</v>
      </c>
      <c r="B1381" t="s">
        <v>3564</v>
      </c>
      <c r="C1381" t="s">
        <v>922</v>
      </c>
      <c r="D1381">
        <v>60</v>
      </c>
      <c r="E1381" t="s">
        <v>3565</v>
      </c>
      <c r="F1381" t="s">
        <v>71</v>
      </c>
      <c r="G1381" t="s">
        <v>3566</v>
      </c>
      <c r="H1381" t="s">
        <v>320</v>
      </c>
      <c r="I1381" t="s">
        <v>382</v>
      </c>
      <c r="J1381" t="s">
        <v>383</v>
      </c>
      <c r="K1381" t="s">
        <v>388</v>
      </c>
      <c r="L1381" t="s">
        <v>44</v>
      </c>
      <c r="M1381" t="s">
        <v>385</v>
      </c>
      <c r="N1381" t="s">
        <v>907</v>
      </c>
      <c r="O1381" t="s">
        <v>932</v>
      </c>
      <c r="P1381" t="s">
        <v>71</v>
      </c>
    </row>
    <row r="1382" spans="1:16">
      <c r="A1382" t="s">
        <v>3571</v>
      </c>
      <c r="B1382" t="s">
        <v>3564</v>
      </c>
      <c r="C1382" t="s">
        <v>912</v>
      </c>
      <c r="D1382">
        <v>61</v>
      </c>
      <c r="E1382" t="s">
        <v>3565</v>
      </c>
      <c r="F1382" t="s">
        <v>71</v>
      </c>
      <c r="G1382" t="s">
        <v>3566</v>
      </c>
      <c r="H1382" t="s">
        <v>320</v>
      </c>
      <c r="I1382" t="s">
        <v>382</v>
      </c>
      <c r="J1382" t="s">
        <v>383</v>
      </c>
      <c r="K1382" t="s">
        <v>388</v>
      </c>
      <c r="L1382" t="s">
        <v>44</v>
      </c>
      <c r="M1382" t="s">
        <v>385</v>
      </c>
      <c r="N1382" t="s">
        <v>907</v>
      </c>
      <c r="O1382" t="s">
        <v>932</v>
      </c>
      <c r="P1382" t="s">
        <v>71</v>
      </c>
    </row>
    <row r="1383" spans="1:16">
      <c r="A1383" t="s">
        <v>3588</v>
      </c>
      <c r="B1383" t="s">
        <v>3589</v>
      </c>
      <c r="C1383" t="s">
        <v>915</v>
      </c>
      <c r="D1383">
        <v>56</v>
      </c>
      <c r="E1383" t="s">
        <v>3581</v>
      </c>
      <c r="F1383" t="s">
        <v>86</v>
      </c>
      <c r="G1383" t="s">
        <v>1265</v>
      </c>
      <c r="H1383" t="s">
        <v>336</v>
      </c>
      <c r="I1383" t="s">
        <v>382</v>
      </c>
      <c r="J1383" t="s">
        <v>383</v>
      </c>
      <c r="K1383" t="s">
        <v>388</v>
      </c>
      <c r="L1383" t="s">
        <v>44</v>
      </c>
      <c r="M1383" t="s">
        <v>385</v>
      </c>
      <c r="N1383" t="s">
        <v>907</v>
      </c>
      <c r="O1383" t="s">
        <v>1033</v>
      </c>
      <c r="P1383" t="s">
        <v>86</v>
      </c>
    </row>
    <row r="1384" spans="1:16">
      <c r="A1384" t="s">
        <v>3590</v>
      </c>
      <c r="B1384" t="s">
        <v>3589</v>
      </c>
      <c r="C1384" t="s">
        <v>904</v>
      </c>
      <c r="D1384">
        <v>57</v>
      </c>
      <c r="E1384" t="s">
        <v>3581</v>
      </c>
      <c r="F1384" t="s">
        <v>86</v>
      </c>
      <c r="G1384" t="s">
        <v>1265</v>
      </c>
      <c r="H1384" t="s">
        <v>336</v>
      </c>
      <c r="I1384" t="s">
        <v>382</v>
      </c>
      <c r="J1384" t="s">
        <v>383</v>
      </c>
      <c r="K1384" t="s">
        <v>388</v>
      </c>
      <c r="L1384" t="s">
        <v>44</v>
      </c>
      <c r="M1384" t="s">
        <v>385</v>
      </c>
      <c r="N1384" t="s">
        <v>907</v>
      </c>
      <c r="O1384" t="s">
        <v>1033</v>
      </c>
      <c r="P1384" t="s">
        <v>86</v>
      </c>
    </row>
    <row r="1385" spans="1:16">
      <c r="A1385" t="s">
        <v>3591</v>
      </c>
      <c r="B1385" t="s">
        <v>3589</v>
      </c>
      <c r="C1385" t="s">
        <v>920</v>
      </c>
      <c r="D1385">
        <v>58</v>
      </c>
      <c r="E1385" t="s">
        <v>3581</v>
      </c>
      <c r="F1385" t="s">
        <v>86</v>
      </c>
      <c r="G1385" t="s">
        <v>1265</v>
      </c>
      <c r="H1385" t="s">
        <v>336</v>
      </c>
      <c r="I1385" t="s">
        <v>382</v>
      </c>
      <c r="J1385" t="s">
        <v>383</v>
      </c>
      <c r="K1385" t="s">
        <v>388</v>
      </c>
      <c r="L1385" t="s">
        <v>44</v>
      </c>
      <c r="M1385" t="s">
        <v>385</v>
      </c>
      <c r="N1385" t="s">
        <v>907</v>
      </c>
      <c r="O1385" t="s">
        <v>1033</v>
      </c>
      <c r="P1385" t="s">
        <v>86</v>
      </c>
    </row>
    <row r="1386" spans="1:16">
      <c r="A1386" t="s">
        <v>3592</v>
      </c>
      <c r="B1386" t="s">
        <v>3589</v>
      </c>
      <c r="C1386" t="s">
        <v>910</v>
      </c>
      <c r="D1386">
        <v>59</v>
      </c>
      <c r="E1386" t="s">
        <v>3581</v>
      </c>
      <c r="F1386" t="s">
        <v>86</v>
      </c>
      <c r="G1386" t="s">
        <v>1265</v>
      </c>
      <c r="H1386" t="s">
        <v>336</v>
      </c>
      <c r="I1386" t="s">
        <v>382</v>
      </c>
      <c r="J1386" t="s">
        <v>383</v>
      </c>
      <c r="K1386" t="s">
        <v>388</v>
      </c>
      <c r="L1386" t="s">
        <v>44</v>
      </c>
      <c r="M1386" t="s">
        <v>385</v>
      </c>
      <c r="N1386" t="s">
        <v>907</v>
      </c>
      <c r="O1386" t="s">
        <v>1033</v>
      </c>
      <c r="P1386" t="s">
        <v>86</v>
      </c>
    </row>
    <row r="1387" spans="1:16">
      <c r="A1387" t="s">
        <v>3593</v>
      </c>
      <c r="B1387" t="s">
        <v>3589</v>
      </c>
      <c r="C1387" t="s">
        <v>922</v>
      </c>
      <c r="D1387">
        <v>60</v>
      </c>
      <c r="E1387" t="s">
        <v>3581</v>
      </c>
      <c r="F1387" t="s">
        <v>86</v>
      </c>
      <c r="G1387" t="s">
        <v>1265</v>
      </c>
      <c r="H1387" t="s">
        <v>336</v>
      </c>
      <c r="I1387" t="s">
        <v>382</v>
      </c>
      <c r="J1387" t="s">
        <v>383</v>
      </c>
      <c r="K1387" t="s">
        <v>388</v>
      </c>
      <c r="L1387" t="s">
        <v>44</v>
      </c>
      <c r="M1387" t="s">
        <v>385</v>
      </c>
      <c r="N1387" t="s">
        <v>907</v>
      </c>
      <c r="O1387" t="s">
        <v>1033</v>
      </c>
      <c r="P1387" t="s">
        <v>86</v>
      </c>
    </row>
    <row r="1388" spans="1:16">
      <c r="A1388" t="s">
        <v>3594</v>
      </c>
      <c r="B1388" t="s">
        <v>3589</v>
      </c>
      <c r="C1388" t="s">
        <v>912</v>
      </c>
      <c r="D1388">
        <v>61</v>
      </c>
      <c r="E1388" t="s">
        <v>3581</v>
      </c>
      <c r="F1388" t="s">
        <v>86</v>
      </c>
      <c r="G1388" t="s">
        <v>1265</v>
      </c>
      <c r="H1388" t="s">
        <v>336</v>
      </c>
      <c r="I1388" t="s">
        <v>382</v>
      </c>
      <c r="J1388" t="s">
        <v>383</v>
      </c>
      <c r="K1388" t="s">
        <v>388</v>
      </c>
      <c r="L1388" t="s">
        <v>44</v>
      </c>
      <c r="M1388" t="s">
        <v>385</v>
      </c>
      <c r="N1388" t="s">
        <v>907</v>
      </c>
      <c r="O1388" t="s">
        <v>1033</v>
      </c>
      <c r="P1388" t="s">
        <v>86</v>
      </c>
    </row>
    <row r="1389" spans="1:16">
      <c r="A1389" t="s">
        <v>3595</v>
      </c>
      <c r="B1389" t="s">
        <v>3596</v>
      </c>
      <c r="C1389" t="s">
        <v>956</v>
      </c>
      <c r="D1389">
        <v>55</v>
      </c>
      <c r="E1389" t="s">
        <v>3581</v>
      </c>
      <c r="F1389" t="s">
        <v>83</v>
      </c>
      <c r="G1389" t="s">
        <v>1265</v>
      </c>
      <c r="H1389" t="s">
        <v>336</v>
      </c>
      <c r="I1389" t="s">
        <v>382</v>
      </c>
      <c r="J1389" t="s">
        <v>383</v>
      </c>
      <c r="K1389" t="s">
        <v>388</v>
      </c>
      <c r="L1389" t="s">
        <v>44</v>
      </c>
      <c r="M1389" t="s">
        <v>385</v>
      </c>
      <c r="N1389" t="s">
        <v>907</v>
      </c>
      <c r="O1389" t="s">
        <v>917</v>
      </c>
      <c r="P1389" t="s">
        <v>83</v>
      </c>
    </row>
    <row r="1390" spans="1:16">
      <c r="A1390" t="s">
        <v>3597</v>
      </c>
      <c r="B1390" t="s">
        <v>3596</v>
      </c>
      <c r="C1390" t="s">
        <v>915</v>
      </c>
      <c r="D1390">
        <v>56</v>
      </c>
      <c r="E1390" t="s">
        <v>3581</v>
      </c>
      <c r="F1390" t="s">
        <v>83</v>
      </c>
      <c r="G1390" t="s">
        <v>1265</v>
      </c>
      <c r="H1390" t="s">
        <v>336</v>
      </c>
      <c r="I1390" t="s">
        <v>382</v>
      </c>
      <c r="J1390" t="s">
        <v>383</v>
      </c>
      <c r="K1390" t="s">
        <v>388</v>
      </c>
      <c r="L1390" t="s">
        <v>44</v>
      </c>
      <c r="M1390" t="s">
        <v>385</v>
      </c>
      <c r="N1390" t="s">
        <v>907</v>
      </c>
      <c r="O1390" t="s">
        <v>917</v>
      </c>
      <c r="P1390" t="s">
        <v>83</v>
      </c>
    </row>
    <row r="1391" spans="1:16">
      <c r="A1391" t="s">
        <v>3598</v>
      </c>
      <c r="B1391" t="s">
        <v>3596</v>
      </c>
      <c r="C1391" t="s">
        <v>904</v>
      </c>
      <c r="D1391">
        <v>57</v>
      </c>
      <c r="E1391" t="s">
        <v>3581</v>
      </c>
      <c r="F1391" t="s">
        <v>83</v>
      </c>
      <c r="G1391" t="s">
        <v>1265</v>
      </c>
      <c r="H1391" t="s">
        <v>336</v>
      </c>
      <c r="I1391" t="s">
        <v>382</v>
      </c>
      <c r="J1391" t="s">
        <v>383</v>
      </c>
      <c r="K1391" t="s">
        <v>388</v>
      </c>
      <c r="L1391" t="s">
        <v>44</v>
      </c>
      <c r="M1391" t="s">
        <v>385</v>
      </c>
      <c r="N1391" t="s">
        <v>907</v>
      </c>
      <c r="O1391" t="s">
        <v>917</v>
      </c>
      <c r="P1391" t="s">
        <v>83</v>
      </c>
    </row>
    <row r="1392" spans="1:16">
      <c r="A1392" t="s">
        <v>3599</v>
      </c>
      <c r="B1392" t="s">
        <v>3596</v>
      </c>
      <c r="C1392" t="s">
        <v>920</v>
      </c>
      <c r="D1392">
        <v>58</v>
      </c>
      <c r="E1392" t="s">
        <v>3581</v>
      </c>
      <c r="F1392" t="s">
        <v>83</v>
      </c>
      <c r="G1392" t="s">
        <v>1265</v>
      </c>
      <c r="H1392" t="s">
        <v>336</v>
      </c>
      <c r="I1392" t="s">
        <v>382</v>
      </c>
      <c r="J1392" t="s">
        <v>383</v>
      </c>
      <c r="K1392" t="s">
        <v>388</v>
      </c>
      <c r="L1392" t="s">
        <v>44</v>
      </c>
      <c r="M1392" t="s">
        <v>385</v>
      </c>
      <c r="N1392" t="s">
        <v>907</v>
      </c>
      <c r="O1392" t="s">
        <v>917</v>
      </c>
      <c r="P1392" t="s">
        <v>83</v>
      </c>
    </row>
    <row r="1393" spans="1:16">
      <c r="A1393" t="s">
        <v>3600</v>
      </c>
      <c r="B1393" t="s">
        <v>3596</v>
      </c>
      <c r="C1393" t="s">
        <v>910</v>
      </c>
      <c r="D1393">
        <v>59</v>
      </c>
      <c r="E1393" t="s">
        <v>3581</v>
      </c>
      <c r="F1393" t="s">
        <v>83</v>
      </c>
      <c r="G1393" t="s">
        <v>1265</v>
      </c>
      <c r="H1393" t="s">
        <v>336</v>
      </c>
      <c r="I1393" t="s">
        <v>382</v>
      </c>
      <c r="J1393" t="s">
        <v>383</v>
      </c>
      <c r="K1393" t="s">
        <v>388</v>
      </c>
      <c r="L1393" t="s">
        <v>44</v>
      </c>
      <c r="M1393" t="s">
        <v>385</v>
      </c>
      <c r="N1393" t="s">
        <v>907</v>
      </c>
      <c r="O1393" t="s">
        <v>917</v>
      </c>
      <c r="P1393" t="s">
        <v>83</v>
      </c>
    </row>
    <row r="1394" spans="1:16">
      <c r="A1394" t="s">
        <v>3601</v>
      </c>
      <c r="B1394" t="s">
        <v>3596</v>
      </c>
      <c r="C1394" t="s">
        <v>922</v>
      </c>
      <c r="D1394">
        <v>60</v>
      </c>
      <c r="E1394" t="s">
        <v>3581</v>
      </c>
      <c r="F1394" t="s">
        <v>83</v>
      </c>
      <c r="G1394" t="s">
        <v>1265</v>
      </c>
      <c r="H1394" t="s">
        <v>336</v>
      </c>
      <c r="I1394" t="s">
        <v>382</v>
      </c>
      <c r="J1394" t="s">
        <v>383</v>
      </c>
      <c r="K1394" t="s">
        <v>388</v>
      </c>
      <c r="L1394" t="s">
        <v>44</v>
      </c>
      <c r="M1394" t="s">
        <v>385</v>
      </c>
      <c r="N1394" t="s">
        <v>907</v>
      </c>
      <c r="O1394" t="s">
        <v>917</v>
      </c>
      <c r="P1394" t="s">
        <v>83</v>
      </c>
    </row>
    <row r="1395" spans="1:16">
      <c r="A1395" t="s">
        <v>3602</v>
      </c>
      <c r="B1395" t="s">
        <v>3596</v>
      </c>
      <c r="C1395" t="s">
        <v>912</v>
      </c>
      <c r="D1395">
        <v>61</v>
      </c>
      <c r="E1395" t="s">
        <v>3581</v>
      </c>
      <c r="F1395" t="s">
        <v>83</v>
      </c>
      <c r="G1395" t="s">
        <v>1265</v>
      </c>
      <c r="H1395" t="s">
        <v>336</v>
      </c>
      <c r="I1395" t="s">
        <v>382</v>
      </c>
      <c r="J1395" t="s">
        <v>383</v>
      </c>
      <c r="K1395" t="s">
        <v>388</v>
      </c>
      <c r="L1395" t="s">
        <v>44</v>
      </c>
      <c r="M1395" t="s">
        <v>385</v>
      </c>
      <c r="N1395" t="s">
        <v>907</v>
      </c>
      <c r="O1395" t="s">
        <v>917</v>
      </c>
      <c r="P1395" t="s">
        <v>83</v>
      </c>
    </row>
    <row r="1396" spans="1:16">
      <c r="A1396" t="s">
        <v>3579</v>
      </c>
      <c r="B1396" t="s">
        <v>3580</v>
      </c>
      <c r="C1396" t="s">
        <v>956</v>
      </c>
      <c r="D1396">
        <v>55</v>
      </c>
      <c r="E1396" t="s">
        <v>3581</v>
      </c>
      <c r="F1396" t="s">
        <v>71</v>
      </c>
      <c r="G1396" t="s">
        <v>1265</v>
      </c>
      <c r="H1396" t="s">
        <v>336</v>
      </c>
      <c r="I1396" t="s">
        <v>382</v>
      </c>
      <c r="J1396" t="s">
        <v>383</v>
      </c>
      <c r="K1396" t="s">
        <v>388</v>
      </c>
      <c r="L1396" t="s">
        <v>44</v>
      </c>
      <c r="M1396" t="s">
        <v>385</v>
      </c>
      <c r="N1396" t="s">
        <v>907</v>
      </c>
      <c r="O1396" t="s">
        <v>932</v>
      </c>
      <c r="P1396" t="s">
        <v>71</v>
      </c>
    </row>
    <row r="1397" spans="1:16">
      <c r="A1397" t="s">
        <v>3582</v>
      </c>
      <c r="B1397" t="s">
        <v>3580</v>
      </c>
      <c r="C1397" t="s">
        <v>915</v>
      </c>
      <c r="D1397">
        <v>56</v>
      </c>
      <c r="E1397" t="s">
        <v>3581</v>
      </c>
      <c r="F1397" t="s">
        <v>71</v>
      </c>
      <c r="G1397" t="s">
        <v>1265</v>
      </c>
      <c r="H1397" t="s">
        <v>336</v>
      </c>
      <c r="I1397" t="s">
        <v>382</v>
      </c>
      <c r="J1397" t="s">
        <v>383</v>
      </c>
      <c r="K1397" t="s">
        <v>388</v>
      </c>
      <c r="L1397" t="s">
        <v>44</v>
      </c>
      <c r="M1397" t="s">
        <v>385</v>
      </c>
      <c r="N1397" t="s">
        <v>907</v>
      </c>
      <c r="O1397" t="s">
        <v>932</v>
      </c>
      <c r="P1397" t="s">
        <v>71</v>
      </c>
    </row>
    <row r="1398" spans="1:16">
      <c r="A1398" t="s">
        <v>3583</v>
      </c>
      <c r="B1398" t="s">
        <v>3580</v>
      </c>
      <c r="C1398" t="s">
        <v>904</v>
      </c>
      <c r="D1398">
        <v>57</v>
      </c>
      <c r="E1398" t="s">
        <v>3581</v>
      </c>
      <c r="F1398" t="s">
        <v>71</v>
      </c>
      <c r="G1398" t="s">
        <v>1265</v>
      </c>
      <c r="H1398" t="s">
        <v>336</v>
      </c>
      <c r="I1398" t="s">
        <v>382</v>
      </c>
      <c r="J1398" t="s">
        <v>383</v>
      </c>
      <c r="K1398" t="s">
        <v>388</v>
      </c>
      <c r="L1398" t="s">
        <v>44</v>
      </c>
      <c r="M1398" t="s">
        <v>385</v>
      </c>
      <c r="N1398" t="s">
        <v>907</v>
      </c>
      <c r="O1398" t="s">
        <v>932</v>
      </c>
      <c r="P1398" t="s">
        <v>71</v>
      </c>
    </row>
    <row r="1399" spans="1:16">
      <c r="A1399" t="s">
        <v>3584</v>
      </c>
      <c r="B1399" t="s">
        <v>3580</v>
      </c>
      <c r="C1399" t="s">
        <v>920</v>
      </c>
      <c r="D1399">
        <v>58</v>
      </c>
      <c r="E1399" t="s">
        <v>3581</v>
      </c>
      <c r="F1399" t="s">
        <v>71</v>
      </c>
      <c r="G1399" t="s">
        <v>1265</v>
      </c>
      <c r="H1399" t="s">
        <v>336</v>
      </c>
      <c r="I1399" t="s">
        <v>382</v>
      </c>
      <c r="J1399" t="s">
        <v>383</v>
      </c>
      <c r="K1399" t="s">
        <v>388</v>
      </c>
      <c r="L1399" t="s">
        <v>44</v>
      </c>
      <c r="M1399" t="s">
        <v>385</v>
      </c>
      <c r="N1399" t="s">
        <v>907</v>
      </c>
      <c r="O1399" t="s">
        <v>932</v>
      </c>
      <c r="P1399" t="s">
        <v>71</v>
      </c>
    </row>
    <row r="1400" spans="1:16">
      <c r="A1400" t="s">
        <v>3585</v>
      </c>
      <c r="B1400" t="s">
        <v>3580</v>
      </c>
      <c r="C1400" t="s">
        <v>910</v>
      </c>
      <c r="D1400">
        <v>59</v>
      </c>
      <c r="E1400" t="s">
        <v>3581</v>
      </c>
      <c r="F1400" t="s">
        <v>71</v>
      </c>
      <c r="G1400" t="s">
        <v>1265</v>
      </c>
      <c r="H1400" t="s">
        <v>336</v>
      </c>
      <c r="I1400" t="s">
        <v>382</v>
      </c>
      <c r="J1400" t="s">
        <v>383</v>
      </c>
      <c r="K1400" t="s">
        <v>388</v>
      </c>
      <c r="L1400" t="s">
        <v>44</v>
      </c>
      <c r="M1400" t="s">
        <v>385</v>
      </c>
      <c r="N1400" t="s">
        <v>907</v>
      </c>
      <c r="O1400" t="s">
        <v>932</v>
      </c>
      <c r="P1400" t="s">
        <v>71</v>
      </c>
    </row>
    <row r="1401" spans="1:16">
      <c r="A1401" t="s">
        <v>3586</v>
      </c>
      <c r="B1401" t="s">
        <v>3580</v>
      </c>
      <c r="C1401" t="s">
        <v>922</v>
      </c>
      <c r="D1401">
        <v>60</v>
      </c>
      <c r="E1401" t="s">
        <v>3581</v>
      </c>
      <c r="F1401" t="s">
        <v>71</v>
      </c>
      <c r="G1401" t="s">
        <v>1265</v>
      </c>
      <c r="H1401" t="s">
        <v>336</v>
      </c>
      <c r="I1401" t="s">
        <v>382</v>
      </c>
      <c r="J1401" t="s">
        <v>383</v>
      </c>
      <c r="K1401" t="s">
        <v>388</v>
      </c>
      <c r="L1401" t="s">
        <v>44</v>
      </c>
      <c r="M1401" t="s">
        <v>385</v>
      </c>
      <c r="N1401" t="s">
        <v>907</v>
      </c>
      <c r="O1401" t="s">
        <v>932</v>
      </c>
      <c r="P1401" t="s">
        <v>71</v>
      </c>
    </row>
    <row r="1402" spans="1:16">
      <c r="A1402" t="s">
        <v>3587</v>
      </c>
      <c r="B1402" t="s">
        <v>3580</v>
      </c>
      <c r="C1402" t="s">
        <v>912</v>
      </c>
      <c r="D1402">
        <v>61</v>
      </c>
      <c r="E1402" t="s">
        <v>3581</v>
      </c>
      <c r="F1402" t="s">
        <v>71</v>
      </c>
      <c r="G1402" t="s">
        <v>1265</v>
      </c>
      <c r="H1402" t="s">
        <v>336</v>
      </c>
      <c r="I1402" t="s">
        <v>382</v>
      </c>
      <c r="J1402" t="s">
        <v>383</v>
      </c>
      <c r="K1402" t="s">
        <v>388</v>
      </c>
      <c r="L1402" t="s">
        <v>44</v>
      </c>
      <c r="M1402" t="s">
        <v>385</v>
      </c>
      <c r="N1402" t="s">
        <v>907</v>
      </c>
      <c r="O1402" t="s">
        <v>932</v>
      </c>
      <c r="P1402" t="s">
        <v>71</v>
      </c>
    </row>
    <row r="1403" spans="1:16">
      <c r="A1403" t="s">
        <v>3603</v>
      </c>
      <c r="B1403" t="s">
        <v>3604</v>
      </c>
      <c r="C1403" t="s">
        <v>910</v>
      </c>
      <c r="D1403">
        <v>59</v>
      </c>
      <c r="E1403" t="s">
        <v>3605</v>
      </c>
      <c r="F1403" t="s">
        <v>71</v>
      </c>
      <c r="G1403" t="s">
        <v>1413</v>
      </c>
      <c r="H1403" t="s">
        <v>320</v>
      </c>
      <c r="I1403" t="s">
        <v>382</v>
      </c>
      <c r="J1403" t="s">
        <v>383</v>
      </c>
      <c r="K1403" t="s">
        <v>388</v>
      </c>
      <c r="L1403" t="s">
        <v>44</v>
      </c>
      <c r="M1403" t="s">
        <v>385</v>
      </c>
      <c r="N1403" t="s">
        <v>907</v>
      </c>
      <c r="O1403" t="s">
        <v>932</v>
      </c>
      <c r="P1403" t="s">
        <v>71</v>
      </c>
    </row>
    <row r="1404" spans="1:16">
      <c r="A1404" t="s">
        <v>3606</v>
      </c>
      <c r="B1404" t="s">
        <v>3604</v>
      </c>
      <c r="C1404" t="s">
        <v>912</v>
      </c>
      <c r="D1404">
        <v>61</v>
      </c>
      <c r="E1404" t="s">
        <v>3605</v>
      </c>
      <c r="F1404" t="s">
        <v>71</v>
      </c>
      <c r="G1404" t="s">
        <v>1413</v>
      </c>
      <c r="H1404" t="s">
        <v>320</v>
      </c>
      <c r="I1404" t="s">
        <v>382</v>
      </c>
      <c r="J1404" t="s">
        <v>383</v>
      </c>
      <c r="K1404" t="s">
        <v>388</v>
      </c>
      <c r="L1404" t="s">
        <v>44</v>
      </c>
      <c r="M1404" t="s">
        <v>385</v>
      </c>
      <c r="N1404" t="s">
        <v>907</v>
      </c>
      <c r="O1404" t="s">
        <v>932</v>
      </c>
      <c r="P1404" t="s">
        <v>71</v>
      </c>
    </row>
    <row r="1405" spans="1:16">
      <c r="A1405" t="s">
        <v>3607</v>
      </c>
      <c r="B1405" t="s">
        <v>3608</v>
      </c>
      <c r="C1405" t="s">
        <v>915</v>
      </c>
      <c r="D1405">
        <v>56</v>
      </c>
      <c r="E1405" t="s">
        <v>1784</v>
      </c>
      <c r="F1405" t="s">
        <v>86</v>
      </c>
      <c r="G1405" t="s">
        <v>1788</v>
      </c>
      <c r="H1405" t="s">
        <v>320</v>
      </c>
      <c r="I1405" t="s">
        <v>382</v>
      </c>
      <c r="J1405" t="s">
        <v>383</v>
      </c>
      <c r="K1405" t="s">
        <v>388</v>
      </c>
      <c r="L1405" t="s">
        <v>44</v>
      </c>
      <c r="M1405" t="s">
        <v>385</v>
      </c>
      <c r="N1405" t="s">
        <v>907</v>
      </c>
      <c r="O1405" t="s">
        <v>1033</v>
      </c>
      <c r="P1405" t="s">
        <v>86</v>
      </c>
    </row>
    <row r="1406" spans="1:16">
      <c r="A1406" t="s">
        <v>3609</v>
      </c>
      <c r="B1406" t="s">
        <v>3608</v>
      </c>
      <c r="C1406" t="s">
        <v>904</v>
      </c>
      <c r="D1406">
        <v>57</v>
      </c>
      <c r="E1406" t="s">
        <v>1784</v>
      </c>
      <c r="F1406" t="s">
        <v>86</v>
      </c>
      <c r="G1406" t="s">
        <v>1788</v>
      </c>
      <c r="H1406" t="s">
        <v>320</v>
      </c>
      <c r="I1406" t="s">
        <v>382</v>
      </c>
      <c r="J1406" t="s">
        <v>383</v>
      </c>
      <c r="K1406" t="s">
        <v>388</v>
      </c>
      <c r="L1406" t="s">
        <v>44</v>
      </c>
      <c r="M1406" t="s">
        <v>385</v>
      </c>
      <c r="N1406" t="s">
        <v>907</v>
      </c>
      <c r="O1406" t="s">
        <v>1033</v>
      </c>
      <c r="P1406" t="s">
        <v>86</v>
      </c>
    </row>
    <row r="1407" spans="1:16">
      <c r="A1407" t="s">
        <v>3610</v>
      </c>
      <c r="B1407" t="s">
        <v>3608</v>
      </c>
      <c r="C1407" t="s">
        <v>920</v>
      </c>
      <c r="D1407">
        <v>58</v>
      </c>
      <c r="E1407" t="s">
        <v>1784</v>
      </c>
      <c r="F1407" t="s">
        <v>86</v>
      </c>
      <c r="G1407" t="s">
        <v>1788</v>
      </c>
      <c r="H1407" t="s">
        <v>320</v>
      </c>
      <c r="I1407" t="s">
        <v>382</v>
      </c>
      <c r="J1407" t="s">
        <v>383</v>
      </c>
      <c r="K1407" t="s">
        <v>388</v>
      </c>
      <c r="L1407" t="s">
        <v>44</v>
      </c>
      <c r="M1407" t="s">
        <v>385</v>
      </c>
      <c r="N1407" t="s">
        <v>907</v>
      </c>
      <c r="O1407" t="s">
        <v>1033</v>
      </c>
      <c r="P1407" t="s">
        <v>86</v>
      </c>
    </row>
    <row r="1408" spans="1:16">
      <c r="A1408" t="s">
        <v>3611</v>
      </c>
      <c r="B1408" t="s">
        <v>3608</v>
      </c>
      <c r="C1408" t="s">
        <v>910</v>
      </c>
      <c r="D1408">
        <v>59</v>
      </c>
      <c r="E1408" t="s">
        <v>1784</v>
      </c>
      <c r="F1408" t="s">
        <v>86</v>
      </c>
      <c r="G1408" t="s">
        <v>1788</v>
      </c>
      <c r="H1408" t="s">
        <v>320</v>
      </c>
      <c r="I1408" t="s">
        <v>382</v>
      </c>
      <c r="J1408" t="s">
        <v>383</v>
      </c>
      <c r="K1408" t="s">
        <v>388</v>
      </c>
      <c r="L1408" t="s">
        <v>44</v>
      </c>
      <c r="M1408" t="s">
        <v>385</v>
      </c>
      <c r="N1408" t="s">
        <v>907</v>
      </c>
      <c r="O1408" t="s">
        <v>1033</v>
      </c>
      <c r="P1408" t="s">
        <v>86</v>
      </c>
    </row>
    <row r="1409" spans="1:16">
      <c r="A1409" t="s">
        <v>3612</v>
      </c>
      <c r="B1409" t="s">
        <v>3608</v>
      </c>
      <c r="C1409" t="s">
        <v>922</v>
      </c>
      <c r="D1409">
        <v>60</v>
      </c>
      <c r="E1409" t="s">
        <v>1784</v>
      </c>
      <c r="F1409" t="s">
        <v>86</v>
      </c>
      <c r="G1409" t="s">
        <v>1788</v>
      </c>
      <c r="H1409" t="s">
        <v>320</v>
      </c>
      <c r="I1409" t="s">
        <v>382</v>
      </c>
      <c r="J1409" t="s">
        <v>383</v>
      </c>
      <c r="K1409" t="s">
        <v>388</v>
      </c>
      <c r="L1409" t="s">
        <v>44</v>
      </c>
      <c r="M1409" t="s">
        <v>385</v>
      </c>
      <c r="N1409" t="s">
        <v>907</v>
      </c>
      <c r="O1409" t="s">
        <v>1033</v>
      </c>
      <c r="P1409" t="s">
        <v>86</v>
      </c>
    </row>
    <row r="1410" spans="1:16">
      <c r="A1410" t="s">
        <v>3613</v>
      </c>
      <c r="B1410" t="s">
        <v>3608</v>
      </c>
      <c r="C1410" t="s">
        <v>912</v>
      </c>
      <c r="D1410">
        <v>61</v>
      </c>
      <c r="E1410" t="s">
        <v>1784</v>
      </c>
      <c r="F1410" t="s">
        <v>86</v>
      </c>
      <c r="G1410" t="s">
        <v>1788</v>
      </c>
      <c r="H1410" t="s">
        <v>320</v>
      </c>
      <c r="I1410" t="s">
        <v>382</v>
      </c>
      <c r="J1410" t="s">
        <v>383</v>
      </c>
      <c r="K1410" t="s">
        <v>388</v>
      </c>
      <c r="L1410" t="s">
        <v>44</v>
      </c>
      <c r="M1410" t="s">
        <v>385</v>
      </c>
      <c r="N1410" t="s">
        <v>907</v>
      </c>
      <c r="O1410" t="s">
        <v>1033</v>
      </c>
      <c r="P1410" t="s">
        <v>86</v>
      </c>
    </row>
    <row r="1411" spans="1:16">
      <c r="A1411" t="s">
        <v>1782</v>
      </c>
      <c r="B1411" t="s">
        <v>1783</v>
      </c>
      <c r="C1411" t="s">
        <v>920</v>
      </c>
      <c r="D1411">
        <v>58</v>
      </c>
      <c r="E1411" t="s">
        <v>1784</v>
      </c>
      <c r="F1411" t="s">
        <v>71</v>
      </c>
      <c r="G1411" t="s">
        <v>1265</v>
      </c>
      <c r="H1411" t="s">
        <v>320</v>
      </c>
      <c r="I1411" t="s">
        <v>382</v>
      </c>
      <c r="J1411" t="s">
        <v>383</v>
      </c>
      <c r="K1411" t="s">
        <v>388</v>
      </c>
      <c r="L1411" t="s">
        <v>44</v>
      </c>
      <c r="M1411" t="s">
        <v>385</v>
      </c>
      <c r="N1411" t="s">
        <v>907</v>
      </c>
      <c r="O1411" t="s">
        <v>932</v>
      </c>
      <c r="P1411" t="s">
        <v>71</v>
      </c>
    </row>
    <row r="1412" spans="1:16">
      <c r="A1412" t="s">
        <v>6122</v>
      </c>
      <c r="B1412" t="s">
        <v>6123</v>
      </c>
      <c r="C1412" t="s">
        <v>956</v>
      </c>
      <c r="D1412">
        <v>55</v>
      </c>
      <c r="E1412" t="s">
        <v>3616</v>
      </c>
      <c r="F1412" t="s">
        <v>78</v>
      </c>
      <c r="G1412" t="s">
        <v>3617</v>
      </c>
      <c r="H1412" t="s">
        <v>320</v>
      </c>
      <c r="I1412" t="s">
        <v>382</v>
      </c>
      <c r="J1412" t="s">
        <v>383</v>
      </c>
      <c r="K1412" t="s">
        <v>388</v>
      </c>
      <c r="L1412" t="s">
        <v>44</v>
      </c>
      <c r="M1412" t="s">
        <v>385</v>
      </c>
      <c r="N1412" t="s">
        <v>907</v>
      </c>
      <c r="O1412" t="s">
        <v>969</v>
      </c>
      <c r="P1412" t="s">
        <v>78</v>
      </c>
    </row>
    <row r="1413" spans="1:16">
      <c r="A1413" t="s">
        <v>6124</v>
      </c>
      <c r="B1413" t="s">
        <v>6123</v>
      </c>
      <c r="C1413" t="s">
        <v>904</v>
      </c>
      <c r="D1413">
        <v>57</v>
      </c>
      <c r="E1413" t="s">
        <v>3616</v>
      </c>
      <c r="F1413" t="s">
        <v>78</v>
      </c>
      <c r="G1413" t="s">
        <v>3617</v>
      </c>
      <c r="H1413" t="s">
        <v>320</v>
      </c>
      <c r="I1413" t="s">
        <v>382</v>
      </c>
      <c r="J1413" t="s">
        <v>383</v>
      </c>
      <c r="K1413" t="s">
        <v>388</v>
      </c>
      <c r="L1413" t="s">
        <v>44</v>
      </c>
      <c r="M1413" t="s">
        <v>385</v>
      </c>
      <c r="N1413" t="s">
        <v>907</v>
      </c>
      <c r="O1413" t="s">
        <v>969</v>
      </c>
      <c r="P1413" t="s">
        <v>78</v>
      </c>
    </row>
    <row r="1414" spans="1:16">
      <c r="A1414" t="s">
        <v>6125</v>
      </c>
      <c r="B1414" t="s">
        <v>6123</v>
      </c>
      <c r="C1414" t="s">
        <v>910</v>
      </c>
      <c r="D1414">
        <v>59</v>
      </c>
      <c r="E1414" t="s">
        <v>3616</v>
      </c>
      <c r="F1414" t="s">
        <v>78</v>
      </c>
      <c r="G1414" t="s">
        <v>3617</v>
      </c>
      <c r="H1414" t="s">
        <v>320</v>
      </c>
      <c r="I1414" t="s">
        <v>382</v>
      </c>
      <c r="J1414" t="s">
        <v>383</v>
      </c>
      <c r="K1414" t="s">
        <v>388</v>
      </c>
      <c r="L1414" t="s">
        <v>44</v>
      </c>
      <c r="M1414" t="s">
        <v>385</v>
      </c>
      <c r="N1414" t="s">
        <v>907</v>
      </c>
      <c r="O1414" t="s">
        <v>969</v>
      </c>
      <c r="P1414" t="s">
        <v>78</v>
      </c>
    </row>
    <row r="1415" spans="1:16">
      <c r="A1415" t="s">
        <v>6126</v>
      </c>
      <c r="B1415" t="s">
        <v>6123</v>
      </c>
      <c r="C1415" t="s">
        <v>912</v>
      </c>
      <c r="D1415">
        <v>61</v>
      </c>
      <c r="E1415" t="s">
        <v>3616</v>
      </c>
      <c r="F1415" t="s">
        <v>78</v>
      </c>
      <c r="G1415" t="s">
        <v>3617</v>
      </c>
      <c r="H1415" t="s">
        <v>320</v>
      </c>
      <c r="I1415" t="s">
        <v>382</v>
      </c>
      <c r="J1415" t="s">
        <v>383</v>
      </c>
      <c r="K1415" t="s">
        <v>388</v>
      </c>
      <c r="L1415" t="s">
        <v>44</v>
      </c>
      <c r="M1415" t="s">
        <v>385</v>
      </c>
      <c r="N1415" t="s">
        <v>907</v>
      </c>
      <c r="O1415" t="s">
        <v>969</v>
      </c>
      <c r="P1415" t="s">
        <v>78</v>
      </c>
    </row>
    <row r="1416" spans="1:16">
      <c r="A1416" t="s">
        <v>3614</v>
      </c>
      <c r="B1416" t="s">
        <v>3615</v>
      </c>
      <c r="C1416" t="s">
        <v>956</v>
      </c>
      <c r="D1416">
        <v>55</v>
      </c>
      <c r="E1416" t="s">
        <v>3616</v>
      </c>
      <c r="F1416" t="s">
        <v>226</v>
      </c>
      <c r="G1416" t="s">
        <v>3617</v>
      </c>
      <c r="H1416" t="s">
        <v>320</v>
      </c>
      <c r="I1416" t="s">
        <v>382</v>
      </c>
      <c r="J1416" t="s">
        <v>383</v>
      </c>
      <c r="K1416" t="s">
        <v>388</v>
      </c>
      <c r="L1416" t="s">
        <v>44</v>
      </c>
      <c r="M1416" t="s">
        <v>386</v>
      </c>
      <c r="N1416" t="s">
        <v>907</v>
      </c>
      <c r="O1416" t="s">
        <v>937</v>
      </c>
      <c r="P1416" t="s">
        <v>86</v>
      </c>
    </row>
    <row r="1417" spans="1:16">
      <c r="A1417" t="s">
        <v>3618</v>
      </c>
      <c r="B1417" t="s">
        <v>3615</v>
      </c>
      <c r="C1417" t="s">
        <v>904</v>
      </c>
      <c r="D1417">
        <v>57</v>
      </c>
      <c r="E1417" t="s">
        <v>3616</v>
      </c>
      <c r="F1417" t="s">
        <v>226</v>
      </c>
      <c r="G1417" t="s">
        <v>3617</v>
      </c>
      <c r="H1417" t="s">
        <v>320</v>
      </c>
      <c r="I1417" t="s">
        <v>382</v>
      </c>
      <c r="J1417" t="s">
        <v>383</v>
      </c>
      <c r="K1417" t="s">
        <v>388</v>
      </c>
      <c r="L1417" t="s">
        <v>44</v>
      </c>
      <c r="M1417" t="s">
        <v>386</v>
      </c>
      <c r="N1417" t="s">
        <v>907</v>
      </c>
      <c r="O1417" t="s">
        <v>937</v>
      </c>
      <c r="P1417" t="s">
        <v>86</v>
      </c>
    </row>
    <row r="1418" spans="1:16">
      <c r="A1418" t="s">
        <v>3619</v>
      </c>
      <c r="B1418" t="s">
        <v>3615</v>
      </c>
      <c r="C1418" t="s">
        <v>910</v>
      </c>
      <c r="D1418">
        <v>59</v>
      </c>
      <c r="E1418" t="s">
        <v>3616</v>
      </c>
      <c r="F1418" t="s">
        <v>226</v>
      </c>
      <c r="G1418" t="s">
        <v>3617</v>
      </c>
      <c r="H1418" t="s">
        <v>320</v>
      </c>
      <c r="I1418" t="s">
        <v>382</v>
      </c>
      <c r="J1418" t="s">
        <v>383</v>
      </c>
      <c r="K1418" t="s">
        <v>388</v>
      </c>
      <c r="L1418" t="s">
        <v>44</v>
      </c>
      <c r="M1418" t="s">
        <v>386</v>
      </c>
      <c r="N1418" t="s">
        <v>907</v>
      </c>
      <c r="O1418" t="s">
        <v>937</v>
      </c>
      <c r="P1418" t="s">
        <v>86</v>
      </c>
    </row>
    <row r="1419" spans="1:16">
      <c r="A1419" t="s">
        <v>3620</v>
      </c>
      <c r="B1419" t="s">
        <v>3615</v>
      </c>
      <c r="C1419" t="s">
        <v>912</v>
      </c>
      <c r="D1419">
        <v>61</v>
      </c>
      <c r="E1419" t="s">
        <v>3616</v>
      </c>
      <c r="F1419" t="s">
        <v>226</v>
      </c>
      <c r="G1419" t="s">
        <v>3617</v>
      </c>
      <c r="H1419" t="s">
        <v>320</v>
      </c>
      <c r="I1419" t="s">
        <v>382</v>
      </c>
      <c r="J1419" t="s">
        <v>383</v>
      </c>
      <c r="K1419" t="s">
        <v>388</v>
      </c>
      <c r="L1419" t="s">
        <v>44</v>
      </c>
      <c r="M1419" t="s">
        <v>386</v>
      </c>
      <c r="N1419" t="s">
        <v>907</v>
      </c>
      <c r="O1419" t="s">
        <v>937</v>
      </c>
      <c r="P1419" t="s">
        <v>86</v>
      </c>
    </row>
    <row r="1420" spans="1:16">
      <c r="A1420" t="s">
        <v>3621</v>
      </c>
      <c r="B1420" t="s">
        <v>3622</v>
      </c>
      <c r="C1420" t="s">
        <v>956</v>
      </c>
      <c r="D1420">
        <v>55</v>
      </c>
      <c r="E1420" t="s">
        <v>3616</v>
      </c>
      <c r="F1420" t="s">
        <v>71</v>
      </c>
      <c r="G1420" t="s">
        <v>3617</v>
      </c>
      <c r="H1420" t="s">
        <v>320</v>
      </c>
      <c r="I1420" t="s">
        <v>382</v>
      </c>
      <c r="J1420" t="s">
        <v>383</v>
      </c>
      <c r="K1420" t="s">
        <v>388</v>
      </c>
      <c r="L1420" t="s">
        <v>44</v>
      </c>
      <c r="M1420" t="s">
        <v>385</v>
      </c>
      <c r="N1420" t="s">
        <v>907</v>
      </c>
      <c r="O1420" t="s">
        <v>932</v>
      </c>
      <c r="P1420" t="s">
        <v>71</v>
      </c>
    </row>
    <row r="1421" spans="1:16">
      <c r="A1421" t="s">
        <v>3623</v>
      </c>
      <c r="B1421" t="s">
        <v>3622</v>
      </c>
      <c r="C1421" t="s">
        <v>904</v>
      </c>
      <c r="D1421">
        <v>57</v>
      </c>
      <c r="E1421" t="s">
        <v>3616</v>
      </c>
      <c r="F1421" t="s">
        <v>71</v>
      </c>
      <c r="G1421" t="s">
        <v>3617</v>
      </c>
      <c r="H1421" t="s">
        <v>320</v>
      </c>
      <c r="I1421" t="s">
        <v>382</v>
      </c>
      <c r="J1421" t="s">
        <v>383</v>
      </c>
      <c r="K1421" t="s">
        <v>388</v>
      </c>
      <c r="L1421" t="s">
        <v>44</v>
      </c>
      <c r="M1421" t="s">
        <v>385</v>
      </c>
      <c r="N1421" t="s">
        <v>907</v>
      </c>
      <c r="O1421" t="s">
        <v>932</v>
      </c>
      <c r="P1421" t="s">
        <v>71</v>
      </c>
    </row>
    <row r="1422" spans="1:16">
      <c r="A1422" t="s">
        <v>3624</v>
      </c>
      <c r="B1422" t="s">
        <v>3622</v>
      </c>
      <c r="C1422" t="s">
        <v>910</v>
      </c>
      <c r="D1422">
        <v>59</v>
      </c>
      <c r="E1422" t="s">
        <v>3616</v>
      </c>
      <c r="F1422" t="s">
        <v>71</v>
      </c>
      <c r="G1422" t="s">
        <v>3617</v>
      </c>
      <c r="H1422" t="s">
        <v>320</v>
      </c>
      <c r="I1422" t="s">
        <v>382</v>
      </c>
      <c r="J1422" t="s">
        <v>383</v>
      </c>
      <c r="K1422" t="s">
        <v>388</v>
      </c>
      <c r="L1422" t="s">
        <v>44</v>
      </c>
      <c r="M1422" t="s">
        <v>385</v>
      </c>
      <c r="N1422" t="s">
        <v>907</v>
      </c>
      <c r="O1422" t="s">
        <v>932</v>
      </c>
      <c r="P1422" t="s">
        <v>71</v>
      </c>
    </row>
    <row r="1423" spans="1:16">
      <c r="A1423" t="s">
        <v>3625</v>
      </c>
      <c r="B1423" t="s">
        <v>3622</v>
      </c>
      <c r="C1423" t="s">
        <v>912</v>
      </c>
      <c r="D1423">
        <v>61</v>
      </c>
      <c r="E1423" t="s">
        <v>3616</v>
      </c>
      <c r="F1423" t="s">
        <v>71</v>
      </c>
      <c r="G1423" t="s">
        <v>3617</v>
      </c>
      <c r="H1423" t="s">
        <v>320</v>
      </c>
      <c r="I1423" t="s">
        <v>382</v>
      </c>
      <c r="J1423" t="s">
        <v>383</v>
      </c>
      <c r="K1423" t="s">
        <v>388</v>
      </c>
      <c r="L1423" t="s">
        <v>44</v>
      </c>
      <c r="M1423" t="s">
        <v>385</v>
      </c>
      <c r="N1423" t="s">
        <v>907</v>
      </c>
      <c r="O1423" t="s">
        <v>932</v>
      </c>
      <c r="P1423" t="s">
        <v>71</v>
      </c>
    </row>
    <row r="1424" spans="1:16">
      <c r="A1424" t="s">
        <v>1785</v>
      </c>
      <c r="B1424" t="s">
        <v>1786</v>
      </c>
      <c r="C1424" t="s">
        <v>920</v>
      </c>
      <c r="D1424">
        <v>58</v>
      </c>
      <c r="E1424" t="s">
        <v>1787</v>
      </c>
      <c r="F1424" t="s">
        <v>86</v>
      </c>
      <c r="G1424" t="s">
        <v>1788</v>
      </c>
      <c r="H1424" t="s">
        <v>320</v>
      </c>
      <c r="I1424" t="s">
        <v>382</v>
      </c>
      <c r="J1424" t="s">
        <v>383</v>
      </c>
      <c r="K1424" t="s">
        <v>388</v>
      </c>
      <c r="L1424" t="s">
        <v>44</v>
      </c>
      <c r="M1424" t="s">
        <v>385</v>
      </c>
      <c r="N1424" t="s">
        <v>907</v>
      </c>
      <c r="O1424" t="s">
        <v>1033</v>
      </c>
      <c r="P1424" t="s">
        <v>86</v>
      </c>
    </row>
    <row r="1425" spans="1:16">
      <c r="A1425" t="s">
        <v>3626</v>
      </c>
      <c r="B1425" t="s">
        <v>3627</v>
      </c>
      <c r="C1425" t="s">
        <v>956</v>
      </c>
      <c r="D1425">
        <v>55</v>
      </c>
      <c r="E1425" t="s">
        <v>1787</v>
      </c>
      <c r="F1425" t="s">
        <v>71</v>
      </c>
      <c r="G1425" t="s">
        <v>1788</v>
      </c>
      <c r="H1425" t="s">
        <v>320</v>
      </c>
      <c r="I1425" t="s">
        <v>382</v>
      </c>
      <c r="J1425" t="s">
        <v>383</v>
      </c>
      <c r="K1425" t="s">
        <v>388</v>
      </c>
      <c r="L1425" t="s">
        <v>44</v>
      </c>
      <c r="M1425" t="s">
        <v>385</v>
      </c>
      <c r="N1425" t="s">
        <v>907</v>
      </c>
      <c r="O1425" t="s">
        <v>932</v>
      </c>
      <c r="P1425" t="s">
        <v>71</v>
      </c>
    </row>
    <row r="1426" spans="1:16">
      <c r="A1426" t="s">
        <v>3628</v>
      </c>
      <c r="B1426" t="s">
        <v>3627</v>
      </c>
      <c r="C1426" t="s">
        <v>915</v>
      </c>
      <c r="D1426">
        <v>56</v>
      </c>
      <c r="E1426" t="s">
        <v>1787</v>
      </c>
      <c r="F1426" t="s">
        <v>71</v>
      </c>
      <c r="G1426" t="s">
        <v>1788</v>
      </c>
      <c r="H1426" t="s">
        <v>320</v>
      </c>
      <c r="I1426" t="s">
        <v>382</v>
      </c>
      <c r="J1426" t="s">
        <v>383</v>
      </c>
      <c r="K1426" t="s">
        <v>388</v>
      </c>
      <c r="L1426" t="s">
        <v>44</v>
      </c>
      <c r="M1426" t="s">
        <v>385</v>
      </c>
      <c r="N1426" t="s">
        <v>907</v>
      </c>
      <c r="O1426" t="s">
        <v>932</v>
      </c>
      <c r="P1426" t="s">
        <v>71</v>
      </c>
    </row>
    <row r="1427" spans="1:16">
      <c r="A1427" t="s">
        <v>3629</v>
      </c>
      <c r="B1427" t="s">
        <v>3627</v>
      </c>
      <c r="C1427" t="s">
        <v>904</v>
      </c>
      <c r="D1427">
        <v>57</v>
      </c>
      <c r="E1427" t="s">
        <v>1787</v>
      </c>
      <c r="F1427" t="s">
        <v>71</v>
      </c>
      <c r="G1427" t="s">
        <v>1788</v>
      </c>
      <c r="H1427" t="s">
        <v>320</v>
      </c>
      <c r="I1427" t="s">
        <v>382</v>
      </c>
      <c r="J1427" t="s">
        <v>383</v>
      </c>
      <c r="K1427" t="s">
        <v>388</v>
      </c>
      <c r="L1427" t="s">
        <v>44</v>
      </c>
      <c r="M1427" t="s">
        <v>385</v>
      </c>
      <c r="N1427" t="s">
        <v>907</v>
      </c>
      <c r="O1427" t="s">
        <v>932</v>
      </c>
      <c r="P1427" t="s">
        <v>71</v>
      </c>
    </row>
    <row r="1428" spans="1:16">
      <c r="A1428" t="s">
        <v>3630</v>
      </c>
      <c r="B1428" t="s">
        <v>3627</v>
      </c>
      <c r="C1428" t="s">
        <v>920</v>
      </c>
      <c r="D1428">
        <v>58</v>
      </c>
      <c r="E1428" t="s">
        <v>1787</v>
      </c>
      <c r="F1428" t="s">
        <v>71</v>
      </c>
      <c r="G1428" t="s">
        <v>1788</v>
      </c>
      <c r="H1428" t="s">
        <v>320</v>
      </c>
      <c r="I1428" t="s">
        <v>382</v>
      </c>
      <c r="J1428" t="s">
        <v>383</v>
      </c>
      <c r="K1428" t="s">
        <v>388</v>
      </c>
      <c r="L1428" t="s">
        <v>44</v>
      </c>
      <c r="M1428" t="s">
        <v>385</v>
      </c>
      <c r="N1428" t="s">
        <v>907</v>
      </c>
      <c r="O1428" t="s">
        <v>932</v>
      </c>
      <c r="P1428" t="s">
        <v>71</v>
      </c>
    </row>
    <row r="1429" spans="1:16">
      <c r="A1429" t="s">
        <v>3631</v>
      </c>
      <c r="B1429" t="s">
        <v>3627</v>
      </c>
      <c r="C1429" t="s">
        <v>910</v>
      </c>
      <c r="D1429">
        <v>59</v>
      </c>
      <c r="E1429" t="s">
        <v>1787</v>
      </c>
      <c r="F1429" t="s">
        <v>71</v>
      </c>
      <c r="G1429" t="s">
        <v>1788</v>
      </c>
      <c r="H1429" t="s">
        <v>320</v>
      </c>
      <c r="I1429" t="s">
        <v>382</v>
      </c>
      <c r="J1429" t="s">
        <v>383</v>
      </c>
      <c r="K1429" t="s">
        <v>388</v>
      </c>
      <c r="L1429" t="s">
        <v>44</v>
      </c>
      <c r="M1429" t="s">
        <v>385</v>
      </c>
      <c r="N1429" t="s">
        <v>907</v>
      </c>
      <c r="O1429" t="s">
        <v>932</v>
      </c>
      <c r="P1429" t="s">
        <v>71</v>
      </c>
    </row>
    <row r="1430" spans="1:16">
      <c r="A1430" t="s">
        <v>3632</v>
      </c>
      <c r="B1430" t="s">
        <v>3627</v>
      </c>
      <c r="C1430" t="s">
        <v>922</v>
      </c>
      <c r="D1430">
        <v>60</v>
      </c>
      <c r="E1430" t="s">
        <v>1787</v>
      </c>
      <c r="F1430" t="s">
        <v>71</v>
      </c>
      <c r="G1430" t="s">
        <v>1788</v>
      </c>
      <c r="H1430" t="s">
        <v>320</v>
      </c>
      <c r="I1430" t="s">
        <v>382</v>
      </c>
      <c r="J1430" t="s">
        <v>383</v>
      </c>
      <c r="K1430" t="s">
        <v>388</v>
      </c>
      <c r="L1430" t="s">
        <v>44</v>
      </c>
      <c r="M1430" t="s">
        <v>385</v>
      </c>
      <c r="N1430" t="s">
        <v>907</v>
      </c>
      <c r="O1430" t="s">
        <v>932</v>
      </c>
      <c r="P1430" t="s">
        <v>71</v>
      </c>
    </row>
    <row r="1431" spans="1:16">
      <c r="A1431" t="s">
        <v>3633</v>
      </c>
      <c r="B1431" t="s">
        <v>3627</v>
      </c>
      <c r="C1431" t="s">
        <v>912</v>
      </c>
      <c r="D1431">
        <v>61</v>
      </c>
      <c r="E1431" t="s">
        <v>1787</v>
      </c>
      <c r="F1431" t="s">
        <v>71</v>
      </c>
      <c r="G1431" t="s">
        <v>1788</v>
      </c>
      <c r="H1431" t="s">
        <v>320</v>
      </c>
      <c r="I1431" t="s">
        <v>382</v>
      </c>
      <c r="J1431" t="s">
        <v>383</v>
      </c>
      <c r="K1431" t="s">
        <v>388</v>
      </c>
      <c r="L1431" t="s">
        <v>44</v>
      </c>
      <c r="M1431" t="s">
        <v>385</v>
      </c>
      <c r="N1431" t="s">
        <v>907</v>
      </c>
      <c r="O1431" t="s">
        <v>932</v>
      </c>
      <c r="P1431" t="s">
        <v>71</v>
      </c>
    </row>
    <row r="1432" spans="1:16">
      <c r="A1432" t="s">
        <v>3997</v>
      </c>
      <c r="B1432" t="s">
        <v>3998</v>
      </c>
      <c r="C1432" t="s">
        <v>920</v>
      </c>
      <c r="D1432">
        <v>58</v>
      </c>
      <c r="E1432" t="s">
        <v>3999</v>
      </c>
      <c r="F1432" t="s">
        <v>71</v>
      </c>
      <c r="G1432" t="s">
        <v>2200</v>
      </c>
      <c r="H1432" t="s">
        <v>320</v>
      </c>
      <c r="I1432" t="s">
        <v>382</v>
      </c>
      <c r="J1432" t="s">
        <v>383</v>
      </c>
      <c r="K1432" t="s">
        <v>384</v>
      </c>
      <c r="L1432" t="s">
        <v>37</v>
      </c>
      <c r="M1432" t="s">
        <v>385</v>
      </c>
      <c r="N1432" t="s">
        <v>907</v>
      </c>
      <c r="O1432" t="s">
        <v>932</v>
      </c>
      <c r="P1432" t="s">
        <v>71</v>
      </c>
    </row>
    <row r="1433" spans="1:16">
      <c r="A1433" t="s">
        <v>4000</v>
      </c>
      <c r="B1433" t="s">
        <v>4001</v>
      </c>
      <c r="C1433" t="s">
        <v>920</v>
      </c>
      <c r="D1433">
        <v>58</v>
      </c>
      <c r="E1433" t="s">
        <v>4002</v>
      </c>
      <c r="F1433" t="s">
        <v>91</v>
      </c>
      <c r="G1433" t="s">
        <v>1021</v>
      </c>
      <c r="H1433" t="s">
        <v>324</v>
      </c>
      <c r="I1433" t="s">
        <v>382</v>
      </c>
      <c r="J1433" t="s">
        <v>383</v>
      </c>
      <c r="K1433" t="s">
        <v>384</v>
      </c>
      <c r="L1433" t="s">
        <v>37</v>
      </c>
      <c r="M1433" t="s">
        <v>385</v>
      </c>
      <c r="N1433" t="s">
        <v>907</v>
      </c>
      <c r="O1433" t="s">
        <v>932</v>
      </c>
      <c r="P1433" t="s">
        <v>91</v>
      </c>
    </row>
    <row r="1434" spans="1:16">
      <c r="A1434" t="s">
        <v>4003</v>
      </c>
      <c r="B1434" t="s">
        <v>4004</v>
      </c>
      <c r="C1434" t="s">
        <v>920</v>
      </c>
      <c r="D1434">
        <v>58</v>
      </c>
      <c r="E1434" t="s">
        <v>4005</v>
      </c>
      <c r="F1434" t="s">
        <v>71</v>
      </c>
      <c r="G1434" t="s">
        <v>4006</v>
      </c>
      <c r="H1434" t="s">
        <v>320</v>
      </c>
      <c r="I1434" t="s">
        <v>382</v>
      </c>
      <c r="J1434" t="s">
        <v>383</v>
      </c>
      <c r="K1434" t="s">
        <v>384</v>
      </c>
      <c r="L1434" t="s">
        <v>37</v>
      </c>
      <c r="M1434" t="s">
        <v>385</v>
      </c>
      <c r="N1434" t="s">
        <v>907</v>
      </c>
      <c r="O1434" t="s">
        <v>932</v>
      </c>
      <c r="P1434" t="s">
        <v>71</v>
      </c>
    </row>
    <row r="1435" spans="1:16">
      <c r="A1435" t="s">
        <v>4007</v>
      </c>
      <c r="B1435" t="s">
        <v>4004</v>
      </c>
      <c r="C1435" t="s">
        <v>956</v>
      </c>
      <c r="D1435">
        <v>55</v>
      </c>
      <c r="E1435" t="s">
        <v>4005</v>
      </c>
      <c r="F1435" t="s">
        <v>71</v>
      </c>
      <c r="G1435" t="s">
        <v>4006</v>
      </c>
      <c r="H1435" t="s">
        <v>320</v>
      </c>
      <c r="I1435" t="s">
        <v>382</v>
      </c>
      <c r="J1435" t="s">
        <v>383</v>
      </c>
      <c r="K1435" t="s">
        <v>384</v>
      </c>
      <c r="L1435" t="s">
        <v>37</v>
      </c>
      <c r="M1435" t="s">
        <v>385</v>
      </c>
      <c r="N1435" t="s">
        <v>907</v>
      </c>
      <c r="O1435" t="s">
        <v>932</v>
      </c>
      <c r="P1435" t="s">
        <v>71</v>
      </c>
    </row>
    <row r="1436" spans="1:16">
      <c r="A1436" t="s">
        <v>4008</v>
      </c>
      <c r="B1436" t="s">
        <v>4004</v>
      </c>
      <c r="C1436" t="s">
        <v>915</v>
      </c>
      <c r="D1436">
        <v>56</v>
      </c>
      <c r="E1436" t="s">
        <v>4005</v>
      </c>
      <c r="F1436" t="s">
        <v>71</v>
      </c>
      <c r="G1436" t="s">
        <v>4006</v>
      </c>
      <c r="H1436" t="s">
        <v>320</v>
      </c>
      <c r="I1436" t="s">
        <v>382</v>
      </c>
      <c r="J1436" t="s">
        <v>383</v>
      </c>
      <c r="K1436" t="s">
        <v>384</v>
      </c>
      <c r="L1436" t="s">
        <v>37</v>
      </c>
      <c r="M1436" t="s">
        <v>385</v>
      </c>
      <c r="N1436" t="s">
        <v>907</v>
      </c>
      <c r="O1436" t="s">
        <v>932</v>
      </c>
      <c r="P1436" t="s">
        <v>71</v>
      </c>
    </row>
    <row r="1437" spans="1:16">
      <c r="A1437" t="s">
        <v>4009</v>
      </c>
      <c r="B1437" t="s">
        <v>4004</v>
      </c>
      <c r="C1437" t="s">
        <v>904</v>
      </c>
      <c r="D1437">
        <v>57</v>
      </c>
      <c r="E1437" t="s">
        <v>4005</v>
      </c>
      <c r="F1437" t="s">
        <v>71</v>
      </c>
      <c r="G1437" t="s">
        <v>4006</v>
      </c>
      <c r="H1437" t="s">
        <v>320</v>
      </c>
      <c r="I1437" t="s">
        <v>382</v>
      </c>
      <c r="J1437" t="s">
        <v>383</v>
      </c>
      <c r="K1437" t="s">
        <v>384</v>
      </c>
      <c r="L1437" t="s">
        <v>37</v>
      </c>
      <c r="M1437" t="s">
        <v>385</v>
      </c>
      <c r="N1437" t="s">
        <v>907</v>
      </c>
      <c r="O1437" t="s">
        <v>932</v>
      </c>
      <c r="P1437" t="s">
        <v>71</v>
      </c>
    </row>
    <row r="1438" spans="1:16">
      <c r="A1438" t="s">
        <v>4010</v>
      </c>
      <c r="B1438" t="s">
        <v>4004</v>
      </c>
      <c r="C1438" t="s">
        <v>910</v>
      </c>
      <c r="D1438">
        <v>59</v>
      </c>
      <c r="E1438" t="s">
        <v>4005</v>
      </c>
      <c r="F1438" t="s">
        <v>71</v>
      </c>
      <c r="G1438" t="s">
        <v>4006</v>
      </c>
      <c r="H1438" t="s">
        <v>320</v>
      </c>
      <c r="I1438" t="s">
        <v>382</v>
      </c>
      <c r="J1438" t="s">
        <v>383</v>
      </c>
      <c r="K1438" t="s">
        <v>384</v>
      </c>
      <c r="L1438" t="s">
        <v>37</v>
      </c>
      <c r="M1438" t="s">
        <v>385</v>
      </c>
      <c r="N1438" t="s">
        <v>907</v>
      </c>
      <c r="O1438" t="s">
        <v>932</v>
      </c>
      <c r="P1438" t="s">
        <v>71</v>
      </c>
    </row>
    <row r="1439" spans="1:16">
      <c r="A1439" t="s">
        <v>4011</v>
      </c>
      <c r="B1439" t="s">
        <v>4004</v>
      </c>
      <c r="C1439" t="s">
        <v>922</v>
      </c>
      <c r="D1439">
        <v>60</v>
      </c>
      <c r="E1439" t="s">
        <v>4005</v>
      </c>
      <c r="F1439" t="s">
        <v>71</v>
      </c>
      <c r="G1439" t="s">
        <v>4006</v>
      </c>
      <c r="H1439" t="s">
        <v>320</v>
      </c>
      <c r="I1439" t="s">
        <v>382</v>
      </c>
      <c r="J1439" t="s">
        <v>383</v>
      </c>
      <c r="K1439" t="s">
        <v>384</v>
      </c>
      <c r="L1439" t="s">
        <v>37</v>
      </c>
      <c r="M1439" t="s">
        <v>385</v>
      </c>
      <c r="N1439" t="s">
        <v>907</v>
      </c>
      <c r="O1439" t="s">
        <v>932</v>
      </c>
      <c r="P1439" t="s">
        <v>71</v>
      </c>
    </row>
    <row r="1440" spans="1:16">
      <c r="A1440" t="s">
        <v>4012</v>
      </c>
      <c r="B1440" t="s">
        <v>4004</v>
      </c>
      <c r="C1440" t="s">
        <v>912</v>
      </c>
      <c r="D1440">
        <v>61</v>
      </c>
      <c r="E1440" t="s">
        <v>4005</v>
      </c>
      <c r="F1440" t="s">
        <v>71</v>
      </c>
      <c r="G1440" t="s">
        <v>4006</v>
      </c>
      <c r="H1440" t="s">
        <v>320</v>
      </c>
      <c r="I1440" t="s">
        <v>382</v>
      </c>
      <c r="J1440" t="s">
        <v>383</v>
      </c>
      <c r="K1440" t="s">
        <v>384</v>
      </c>
      <c r="L1440" t="s">
        <v>37</v>
      </c>
      <c r="M1440" t="s">
        <v>385</v>
      </c>
      <c r="N1440" t="s">
        <v>907</v>
      </c>
      <c r="O1440" t="s">
        <v>932</v>
      </c>
      <c r="P1440" t="s">
        <v>71</v>
      </c>
    </row>
    <row r="1441" spans="1:16">
      <c r="A1441" t="s">
        <v>4473</v>
      </c>
      <c r="B1441" t="s">
        <v>4474</v>
      </c>
      <c r="C1441" t="s">
        <v>956</v>
      </c>
      <c r="D1441">
        <v>55</v>
      </c>
      <c r="E1441" t="s">
        <v>4015</v>
      </c>
      <c r="F1441" t="s">
        <v>63</v>
      </c>
      <c r="G1441" t="s">
        <v>1021</v>
      </c>
      <c r="H1441" t="s">
        <v>320</v>
      </c>
      <c r="I1441" t="s">
        <v>382</v>
      </c>
      <c r="J1441" t="s">
        <v>383</v>
      </c>
      <c r="K1441" t="s">
        <v>384</v>
      </c>
      <c r="L1441" t="s">
        <v>37</v>
      </c>
      <c r="M1441" t="s">
        <v>385</v>
      </c>
      <c r="N1441" t="s">
        <v>907</v>
      </c>
      <c r="O1441" t="s">
        <v>937</v>
      </c>
      <c r="P1441" t="s">
        <v>63</v>
      </c>
    </row>
    <row r="1442" spans="1:16">
      <c r="A1442" t="s">
        <v>4475</v>
      </c>
      <c r="B1442" t="s">
        <v>4474</v>
      </c>
      <c r="C1442" t="s">
        <v>915</v>
      </c>
      <c r="D1442">
        <v>56</v>
      </c>
      <c r="E1442" t="s">
        <v>4015</v>
      </c>
      <c r="F1442" t="s">
        <v>63</v>
      </c>
      <c r="G1442" t="s">
        <v>1021</v>
      </c>
      <c r="H1442" t="s">
        <v>320</v>
      </c>
      <c r="I1442" t="s">
        <v>382</v>
      </c>
      <c r="J1442" t="s">
        <v>383</v>
      </c>
      <c r="K1442" t="s">
        <v>384</v>
      </c>
      <c r="L1442" t="s">
        <v>37</v>
      </c>
      <c r="M1442" t="s">
        <v>385</v>
      </c>
      <c r="N1442" t="s">
        <v>907</v>
      </c>
      <c r="O1442" t="s">
        <v>937</v>
      </c>
      <c r="P1442" t="s">
        <v>63</v>
      </c>
    </row>
    <row r="1443" spans="1:16">
      <c r="A1443" t="s">
        <v>4476</v>
      </c>
      <c r="B1443" t="s">
        <v>4474</v>
      </c>
      <c r="C1443" t="s">
        <v>904</v>
      </c>
      <c r="D1443">
        <v>57</v>
      </c>
      <c r="E1443" t="s">
        <v>4015</v>
      </c>
      <c r="F1443" t="s">
        <v>63</v>
      </c>
      <c r="G1443" t="s">
        <v>1021</v>
      </c>
      <c r="H1443" t="s">
        <v>320</v>
      </c>
      <c r="I1443" t="s">
        <v>382</v>
      </c>
      <c r="J1443" t="s">
        <v>383</v>
      </c>
      <c r="K1443" t="s">
        <v>384</v>
      </c>
      <c r="L1443" t="s">
        <v>37</v>
      </c>
      <c r="M1443" t="s">
        <v>385</v>
      </c>
      <c r="N1443" t="s">
        <v>907</v>
      </c>
      <c r="O1443" t="s">
        <v>937</v>
      </c>
      <c r="P1443" t="s">
        <v>63</v>
      </c>
    </row>
    <row r="1444" spans="1:16">
      <c r="A1444" t="s">
        <v>4477</v>
      </c>
      <c r="B1444" t="s">
        <v>4474</v>
      </c>
      <c r="C1444" t="s">
        <v>920</v>
      </c>
      <c r="D1444">
        <v>58</v>
      </c>
      <c r="E1444" t="s">
        <v>4015</v>
      </c>
      <c r="F1444" t="s">
        <v>63</v>
      </c>
      <c r="G1444" t="s">
        <v>1021</v>
      </c>
      <c r="H1444" t="s">
        <v>320</v>
      </c>
      <c r="I1444" t="s">
        <v>382</v>
      </c>
      <c r="J1444" t="s">
        <v>383</v>
      </c>
      <c r="K1444" t="s">
        <v>384</v>
      </c>
      <c r="L1444" t="s">
        <v>37</v>
      </c>
      <c r="M1444" t="s">
        <v>385</v>
      </c>
      <c r="N1444" t="s">
        <v>907</v>
      </c>
      <c r="O1444" t="s">
        <v>937</v>
      </c>
      <c r="P1444" t="s">
        <v>63</v>
      </c>
    </row>
    <row r="1445" spans="1:16">
      <c r="A1445" t="s">
        <v>4478</v>
      </c>
      <c r="B1445" t="s">
        <v>4474</v>
      </c>
      <c r="C1445" t="s">
        <v>910</v>
      </c>
      <c r="D1445">
        <v>59</v>
      </c>
      <c r="E1445" t="s">
        <v>4015</v>
      </c>
      <c r="F1445" t="s">
        <v>63</v>
      </c>
      <c r="G1445" t="s">
        <v>1021</v>
      </c>
      <c r="H1445" t="s">
        <v>320</v>
      </c>
      <c r="I1445" t="s">
        <v>382</v>
      </c>
      <c r="J1445" t="s">
        <v>383</v>
      </c>
      <c r="K1445" t="s">
        <v>384</v>
      </c>
      <c r="L1445" t="s">
        <v>37</v>
      </c>
      <c r="M1445" t="s">
        <v>385</v>
      </c>
      <c r="N1445" t="s">
        <v>907</v>
      </c>
      <c r="O1445" t="s">
        <v>937</v>
      </c>
      <c r="P1445" t="s">
        <v>63</v>
      </c>
    </row>
    <row r="1446" spans="1:16">
      <c r="A1446" t="s">
        <v>4479</v>
      </c>
      <c r="B1446" t="s">
        <v>4474</v>
      </c>
      <c r="C1446" t="s">
        <v>922</v>
      </c>
      <c r="D1446">
        <v>60</v>
      </c>
      <c r="E1446" t="s">
        <v>4015</v>
      </c>
      <c r="F1446" t="s">
        <v>63</v>
      </c>
      <c r="G1446" t="s">
        <v>1021</v>
      </c>
      <c r="H1446" t="s">
        <v>320</v>
      </c>
      <c r="I1446" t="s">
        <v>382</v>
      </c>
      <c r="J1446" t="s">
        <v>383</v>
      </c>
      <c r="K1446" t="s">
        <v>384</v>
      </c>
      <c r="L1446" t="s">
        <v>37</v>
      </c>
      <c r="M1446" t="s">
        <v>385</v>
      </c>
      <c r="N1446" t="s">
        <v>907</v>
      </c>
      <c r="O1446" t="s">
        <v>937</v>
      </c>
      <c r="P1446" t="s">
        <v>63</v>
      </c>
    </row>
    <row r="1447" spans="1:16">
      <c r="A1447" t="s">
        <v>4480</v>
      </c>
      <c r="B1447" t="s">
        <v>4474</v>
      </c>
      <c r="C1447" t="s">
        <v>912</v>
      </c>
      <c r="D1447">
        <v>61</v>
      </c>
      <c r="E1447" t="s">
        <v>4015</v>
      </c>
      <c r="F1447" t="s">
        <v>63</v>
      </c>
      <c r="G1447" t="s">
        <v>1021</v>
      </c>
      <c r="H1447" t="s">
        <v>320</v>
      </c>
      <c r="I1447" t="s">
        <v>382</v>
      </c>
      <c r="J1447" t="s">
        <v>383</v>
      </c>
      <c r="K1447" t="s">
        <v>384</v>
      </c>
      <c r="L1447" t="s">
        <v>37</v>
      </c>
      <c r="M1447" t="s">
        <v>385</v>
      </c>
      <c r="N1447" t="s">
        <v>907</v>
      </c>
      <c r="O1447" t="s">
        <v>937</v>
      </c>
      <c r="P1447" t="s">
        <v>63</v>
      </c>
    </row>
    <row r="1448" spans="1:16">
      <c r="A1448" t="s">
        <v>4013</v>
      </c>
      <c r="B1448" t="s">
        <v>4014</v>
      </c>
      <c r="C1448" t="s">
        <v>920</v>
      </c>
      <c r="D1448">
        <v>58</v>
      </c>
      <c r="E1448" t="s">
        <v>4015</v>
      </c>
      <c r="F1448" t="s">
        <v>55</v>
      </c>
      <c r="G1448" t="s">
        <v>1021</v>
      </c>
      <c r="H1448" t="s">
        <v>320</v>
      </c>
      <c r="I1448" t="s">
        <v>382</v>
      </c>
      <c r="J1448" t="s">
        <v>383</v>
      </c>
      <c r="K1448" t="s">
        <v>384</v>
      </c>
      <c r="L1448" t="s">
        <v>37</v>
      </c>
      <c r="M1448" t="s">
        <v>385</v>
      </c>
      <c r="N1448" t="s">
        <v>907</v>
      </c>
      <c r="O1448" t="s">
        <v>1003</v>
      </c>
      <c r="P1448" t="s">
        <v>71</v>
      </c>
    </row>
    <row r="1449" spans="1:16">
      <c r="A1449" t="s">
        <v>4016</v>
      </c>
      <c r="B1449" t="s">
        <v>4014</v>
      </c>
      <c r="C1449" t="s">
        <v>956</v>
      </c>
      <c r="D1449">
        <v>55</v>
      </c>
      <c r="E1449" t="s">
        <v>4015</v>
      </c>
      <c r="F1449" t="s">
        <v>55</v>
      </c>
      <c r="G1449" t="s">
        <v>1021</v>
      </c>
      <c r="H1449" t="s">
        <v>320</v>
      </c>
      <c r="I1449" t="s">
        <v>382</v>
      </c>
      <c r="J1449" t="s">
        <v>383</v>
      </c>
      <c r="K1449" t="s">
        <v>384</v>
      </c>
      <c r="L1449" t="s">
        <v>37</v>
      </c>
      <c r="M1449" t="s">
        <v>385</v>
      </c>
      <c r="N1449" t="s">
        <v>907</v>
      </c>
      <c r="O1449" t="s">
        <v>1003</v>
      </c>
      <c r="P1449" t="s">
        <v>71</v>
      </c>
    </row>
    <row r="1450" spans="1:16">
      <c r="A1450" t="s">
        <v>4017</v>
      </c>
      <c r="B1450" t="s">
        <v>4014</v>
      </c>
      <c r="C1450" t="s">
        <v>915</v>
      </c>
      <c r="D1450">
        <v>56</v>
      </c>
      <c r="E1450" t="s">
        <v>4015</v>
      </c>
      <c r="F1450" t="s">
        <v>55</v>
      </c>
      <c r="G1450" t="s">
        <v>1021</v>
      </c>
      <c r="H1450" t="s">
        <v>320</v>
      </c>
      <c r="I1450" t="s">
        <v>382</v>
      </c>
      <c r="J1450" t="s">
        <v>383</v>
      </c>
      <c r="K1450" t="s">
        <v>384</v>
      </c>
      <c r="L1450" t="s">
        <v>37</v>
      </c>
      <c r="M1450" t="s">
        <v>385</v>
      </c>
      <c r="N1450" t="s">
        <v>907</v>
      </c>
      <c r="O1450" t="s">
        <v>1003</v>
      </c>
      <c r="P1450" t="s">
        <v>71</v>
      </c>
    </row>
    <row r="1451" spans="1:16">
      <c r="A1451" t="s">
        <v>4018</v>
      </c>
      <c r="B1451" t="s">
        <v>4014</v>
      </c>
      <c r="C1451" t="s">
        <v>904</v>
      </c>
      <c r="D1451">
        <v>57</v>
      </c>
      <c r="E1451" t="s">
        <v>4015</v>
      </c>
      <c r="F1451" t="s">
        <v>55</v>
      </c>
      <c r="G1451" t="s">
        <v>1021</v>
      </c>
      <c r="H1451" t="s">
        <v>320</v>
      </c>
      <c r="I1451" t="s">
        <v>382</v>
      </c>
      <c r="J1451" t="s">
        <v>383</v>
      </c>
      <c r="K1451" t="s">
        <v>384</v>
      </c>
      <c r="L1451" t="s">
        <v>37</v>
      </c>
      <c r="M1451" t="s">
        <v>385</v>
      </c>
      <c r="N1451" t="s">
        <v>907</v>
      </c>
      <c r="O1451" t="s">
        <v>1003</v>
      </c>
      <c r="P1451" t="s">
        <v>71</v>
      </c>
    </row>
    <row r="1452" spans="1:16">
      <c r="A1452" t="s">
        <v>4019</v>
      </c>
      <c r="B1452" t="s">
        <v>4014</v>
      </c>
      <c r="C1452" t="s">
        <v>910</v>
      </c>
      <c r="D1452">
        <v>59</v>
      </c>
      <c r="E1452" t="s">
        <v>4015</v>
      </c>
      <c r="F1452" t="s">
        <v>55</v>
      </c>
      <c r="G1452" t="s">
        <v>1021</v>
      </c>
      <c r="H1452" t="s">
        <v>320</v>
      </c>
      <c r="I1452" t="s">
        <v>382</v>
      </c>
      <c r="J1452" t="s">
        <v>383</v>
      </c>
      <c r="K1452" t="s">
        <v>384</v>
      </c>
      <c r="L1452" t="s">
        <v>37</v>
      </c>
      <c r="M1452" t="s">
        <v>385</v>
      </c>
      <c r="N1452" t="s">
        <v>907</v>
      </c>
      <c r="O1452" t="s">
        <v>1003</v>
      </c>
      <c r="P1452" t="s">
        <v>71</v>
      </c>
    </row>
    <row r="1453" spans="1:16">
      <c r="A1453" t="s">
        <v>4020</v>
      </c>
      <c r="B1453" t="s">
        <v>4014</v>
      </c>
      <c r="C1453" t="s">
        <v>922</v>
      </c>
      <c r="D1453">
        <v>60</v>
      </c>
      <c r="E1453" t="s">
        <v>4015</v>
      </c>
      <c r="F1453" t="s">
        <v>55</v>
      </c>
      <c r="G1453" t="s">
        <v>1021</v>
      </c>
      <c r="H1453" t="s">
        <v>320</v>
      </c>
      <c r="I1453" t="s">
        <v>382</v>
      </c>
      <c r="J1453" t="s">
        <v>383</v>
      </c>
      <c r="K1453" t="s">
        <v>384</v>
      </c>
      <c r="L1453" t="s">
        <v>37</v>
      </c>
      <c r="M1453" t="s">
        <v>385</v>
      </c>
      <c r="N1453" t="s">
        <v>907</v>
      </c>
      <c r="O1453" t="s">
        <v>1003</v>
      </c>
      <c r="P1453" t="s">
        <v>71</v>
      </c>
    </row>
    <row r="1454" spans="1:16">
      <c r="A1454" t="s">
        <v>4021</v>
      </c>
      <c r="B1454" t="s">
        <v>4014</v>
      </c>
      <c r="C1454" t="s">
        <v>912</v>
      </c>
      <c r="D1454">
        <v>61</v>
      </c>
      <c r="E1454" t="s">
        <v>4015</v>
      </c>
      <c r="F1454" t="s">
        <v>55</v>
      </c>
      <c r="G1454" t="s">
        <v>1021</v>
      </c>
      <c r="H1454" t="s">
        <v>320</v>
      </c>
      <c r="I1454" t="s">
        <v>382</v>
      </c>
      <c r="J1454" t="s">
        <v>383</v>
      </c>
      <c r="K1454" t="s">
        <v>384</v>
      </c>
      <c r="L1454" t="s">
        <v>37</v>
      </c>
      <c r="M1454" t="s">
        <v>385</v>
      </c>
      <c r="N1454" t="s">
        <v>907</v>
      </c>
      <c r="O1454" t="s">
        <v>1003</v>
      </c>
      <c r="P1454" t="s">
        <v>71</v>
      </c>
    </row>
    <row r="1455" spans="1:16">
      <c r="A1455" t="s">
        <v>4022</v>
      </c>
      <c r="B1455" t="s">
        <v>4023</v>
      </c>
      <c r="C1455" t="s">
        <v>920</v>
      </c>
      <c r="D1455">
        <v>58</v>
      </c>
      <c r="E1455" t="s">
        <v>4024</v>
      </c>
      <c r="F1455" t="s">
        <v>60</v>
      </c>
      <c r="G1455" t="s">
        <v>906</v>
      </c>
      <c r="H1455" t="s">
        <v>320</v>
      </c>
      <c r="I1455" t="s">
        <v>382</v>
      </c>
      <c r="J1455" t="s">
        <v>383</v>
      </c>
      <c r="K1455" t="s">
        <v>384</v>
      </c>
      <c r="L1455" t="s">
        <v>43</v>
      </c>
      <c r="M1455" t="s">
        <v>385</v>
      </c>
      <c r="N1455" t="s">
        <v>907</v>
      </c>
      <c r="O1455" t="s">
        <v>990</v>
      </c>
      <c r="P1455" t="s">
        <v>60</v>
      </c>
    </row>
    <row r="1456" spans="1:16">
      <c r="A1456" t="s">
        <v>4025</v>
      </c>
      <c r="B1456" t="s">
        <v>4023</v>
      </c>
      <c r="C1456" t="s">
        <v>956</v>
      </c>
      <c r="D1456">
        <v>55</v>
      </c>
      <c r="E1456" t="s">
        <v>4024</v>
      </c>
      <c r="F1456" t="s">
        <v>60</v>
      </c>
      <c r="G1456" t="s">
        <v>906</v>
      </c>
      <c r="H1456" t="s">
        <v>320</v>
      </c>
      <c r="I1456" t="s">
        <v>382</v>
      </c>
      <c r="J1456" t="s">
        <v>383</v>
      </c>
      <c r="K1456" t="s">
        <v>384</v>
      </c>
      <c r="L1456" t="s">
        <v>43</v>
      </c>
      <c r="M1456" t="s">
        <v>385</v>
      </c>
      <c r="N1456" t="s">
        <v>907</v>
      </c>
      <c r="O1456" t="s">
        <v>990</v>
      </c>
      <c r="P1456" t="s">
        <v>60</v>
      </c>
    </row>
    <row r="1457" spans="1:16">
      <c r="A1457" t="s">
        <v>4026</v>
      </c>
      <c r="B1457" t="s">
        <v>4023</v>
      </c>
      <c r="C1457" t="s">
        <v>915</v>
      </c>
      <c r="D1457">
        <v>56</v>
      </c>
      <c r="E1457" t="s">
        <v>4024</v>
      </c>
      <c r="F1457" t="s">
        <v>60</v>
      </c>
      <c r="G1457" t="s">
        <v>906</v>
      </c>
      <c r="H1457" t="s">
        <v>320</v>
      </c>
      <c r="I1457" t="s">
        <v>382</v>
      </c>
      <c r="J1457" t="s">
        <v>383</v>
      </c>
      <c r="K1457" t="s">
        <v>384</v>
      </c>
      <c r="L1457" t="s">
        <v>43</v>
      </c>
      <c r="M1457" t="s">
        <v>385</v>
      </c>
      <c r="N1457" t="s">
        <v>907</v>
      </c>
      <c r="O1457" t="s">
        <v>990</v>
      </c>
      <c r="P1457" t="s">
        <v>60</v>
      </c>
    </row>
    <row r="1458" spans="1:16">
      <c r="A1458" t="s">
        <v>4027</v>
      </c>
      <c r="B1458" t="s">
        <v>4023</v>
      </c>
      <c r="C1458" t="s">
        <v>904</v>
      </c>
      <c r="D1458">
        <v>57</v>
      </c>
      <c r="E1458" t="s">
        <v>4024</v>
      </c>
      <c r="F1458" t="s">
        <v>60</v>
      </c>
      <c r="G1458" t="s">
        <v>906</v>
      </c>
      <c r="H1458" t="s">
        <v>320</v>
      </c>
      <c r="I1458" t="s">
        <v>382</v>
      </c>
      <c r="J1458" t="s">
        <v>383</v>
      </c>
      <c r="K1458" t="s">
        <v>384</v>
      </c>
      <c r="L1458" t="s">
        <v>43</v>
      </c>
      <c r="M1458" t="s">
        <v>385</v>
      </c>
      <c r="N1458" t="s">
        <v>907</v>
      </c>
      <c r="O1458" t="s">
        <v>990</v>
      </c>
      <c r="P1458" t="s">
        <v>60</v>
      </c>
    </row>
    <row r="1459" spans="1:16">
      <c r="A1459" t="s">
        <v>4028</v>
      </c>
      <c r="B1459" t="s">
        <v>4023</v>
      </c>
      <c r="C1459" t="s">
        <v>910</v>
      </c>
      <c r="D1459">
        <v>59</v>
      </c>
      <c r="E1459" t="s">
        <v>4024</v>
      </c>
      <c r="F1459" t="s">
        <v>60</v>
      </c>
      <c r="G1459" t="s">
        <v>906</v>
      </c>
      <c r="H1459" t="s">
        <v>320</v>
      </c>
      <c r="I1459" t="s">
        <v>382</v>
      </c>
      <c r="J1459" t="s">
        <v>383</v>
      </c>
      <c r="K1459" t="s">
        <v>384</v>
      </c>
      <c r="L1459" t="s">
        <v>43</v>
      </c>
      <c r="M1459" t="s">
        <v>385</v>
      </c>
      <c r="N1459" t="s">
        <v>907</v>
      </c>
      <c r="O1459" t="s">
        <v>990</v>
      </c>
      <c r="P1459" t="s">
        <v>60</v>
      </c>
    </row>
    <row r="1460" spans="1:16">
      <c r="A1460" t="s">
        <v>4029</v>
      </c>
      <c r="B1460" t="s">
        <v>4023</v>
      </c>
      <c r="C1460" t="s">
        <v>922</v>
      </c>
      <c r="D1460">
        <v>60</v>
      </c>
      <c r="E1460" t="s">
        <v>4024</v>
      </c>
      <c r="F1460" t="s">
        <v>60</v>
      </c>
      <c r="G1460" t="s">
        <v>906</v>
      </c>
      <c r="H1460" t="s">
        <v>320</v>
      </c>
      <c r="I1460" t="s">
        <v>382</v>
      </c>
      <c r="J1460" t="s">
        <v>383</v>
      </c>
      <c r="K1460" t="s">
        <v>384</v>
      </c>
      <c r="L1460" t="s">
        <v>43</v>
      </c>
      <c r="M1460" t="s">
        <v>385</v>
      </c>
      <c r="N1460" t="s">
        <v>907</v>
      </c>
      <c r="O1460" t="s">
        <v>990</v>
      </c>
      <c r="P1460" t="s">
        <v>60</v>
      </c>
    </row>
    <row r="1461" spans="1:16">
      <c r="A1461" t="s">
        <v>4030</v>
      </c>
      <c r="B1461" t="s">
        <v>4023</v>
      </c>
      <c r="C1461" t="s">
        <v>912</v>
      </c>
      <c r="D1461">
        <v>61</v>
      </c>
      <c r="E1461" t="s">
        <v>4024</v>
      </c>
      <c r="F1461" t="s">
        <v>60</v>
      </c>
      <c r="G1461" t="s">
        <v>906</v>
      </c>
      <c r="H1461" t="s">
        <v>320</v>
      </c>
      <c r="I1461" t="s">
        <v>382</v>
      </c>
      <c r="J1461" t="s">
        <v>383</v>
      </c>
      <c r="K1461" t="s">
        <v>384</v>
      </c>
      <c r="L1461" t="s">
        <v>43</v>
      </c>
      <c r="M1461" t="s">
        <v>385</v>
      </c>
      <c r="N1461" t="s">
        <v>907</v>
      </c>
      <c r="O1461" t="s">
        <v>990</v>
      </c>
      <c r="P1461" t="s">
        <v>60</v>
      </c>
    </row>
    <row r="1462" spans="1:16">
      <c r="A1462" t="s">
        <v>4481</v>
      </c>
      <c r="B1462" t="s">
        <v>4482</v>
      </c>
      <c r="C1462" t="s">
        <v>956</v>
      </c>
      <c r="D1462">
        <v>55</v>
      </c>
      <c r="E1462" t="s">
        <v>4024</v>
      </c>
      <c r="F1462" t="s">
        <v>71</v>
      </c>
      <c r="G1462" t="s">
        <v>906</v>
      </c>
      <c r="H1462" t="s">
        <v>320</v>
      </c>
      <c r="I1462" t="s">
        <v>382</v>
      </c>
      <c r="J1462" t="s">
        <v>383</v>
      </c>
      <c r="K1462" t="s">
        <v>384</v>
      </c>
      <c r="L1462" t="s">
        <v>43</v>
      </c>
      <c r="M1462" t="s">
        <v>385</v>
      </c>
      <c r="N1462" t="s">
        <v>907</v>
      </c>
      <c r="O1462" t="s">
        <v>932</v>
      </c>
      <c r="P1462" t="s">
        <v>71</v>
      </c>
    </row>
    <row r="1463" spans="1:16">
      <c r="A1463" t="s">
        <v>4483</v>
      </c>
      <c r="B1463" t="s">
        <v>4482</v>
      </c>
      <c r="C1463" t="s">
        <v>915</v>
      </c>
      <c r="D1463">
        <v>56</v>
      </c>
      <c r="E1463" t="s">
        <v>4024</v>
      </c>
      <c r="F1463" t="s">
        <v>71</v>
      </c>
      <c r="G1463" t="s">
        <v>906</v>
      </c>
      <c r="H1463" t="s">
        <v>320</v>
      </c>
      <c r="I1463" t="s">
        <v>382</v>
      </c>
      <c r="J1463" t="s">
        <v>383</v>
      </c>
      <c r="K1463" t="s">
        <v>384</v>
      </c>
      <c r="L1463" t="s">
        <v>43</v>
      </c>
      <c r="M1463" t="s">
        <v>385</v>
      </c>
      <c r="N1463" t="s">
        <v>907</v>
      </c>
      <c r="O1463" t="s">
        <v>932</v>
      </c>
      <c r="P1463" t="s">
        <v>71</v>
      </c>
    </row>
    <row r="1464" spans="1:16">
      <c r="A1464" t="s">
        <v>4484</v>
      </c>
      <c r="B1464" t="s">
        <v>4482</v>
      </c>
      <c r="C1464" t="s">
        <v>904</v>
      </c>
      <c r="D1464">
        <v>57</v>
      </c>
      <c r="E1464" t="s">
        <v>4024</v>
      </c>
      <c r="F1464" t="s">
        <v>71</v>
      </c>
      <c r="G1464" t="s">
        <v>906</v>
      </c>
      <c r="H1464" t="s">
        <v>320</v>
      </c>
      <c r="I1464" t="s">
        <v>382</v>
      </c>
      <c r="J1464" t="s">
        <v>383</v>
      </c>
      <c r="K1464" t="s">
        <v>384</v>
      </c>
      <c r="L1464" t="s">
        <v>43</v>
      </c>
      <c r="M1464" t="s">
        <v>385</v>
      </c>
      <c r="N1464" t="s">
        <v>907</v>
      </c>
      <c r="O1464" t="s">
        <v>932</v>
      </c>
      <c r="P1464" t="s">
        <v>71</v>
      </c>
    </row>
    <row r="1465" spans="1:16">
      <c r="A1465" t="s">
        <v>4485</v>
      </c>
      <c r="B1465" t="s">
        <v>4482</v>
      </c>
      <c r="C1465" t="s">
        <v>920</v>
      </c>
      <c r="D1465">
        <v>58</v>
      </c>
      <c r="E1465" t="s">
        <v>4024</v>
      </c>
      <c r="F1465" t="s">
        <v>71</v>
      </c>
      <c r="G1465" t="s">
        <v>906</v>
      </c>
      <c r="H1465" t="s">
        <v>320</v>
      </c>
      <c r="I1465" t="s">
        <v>382</v>
      </c>
      <c r="J1465" t="s">
        <v>383</v>
      </c>
      <c r="K1465" t="s">
        <v>384</v>
      </c>
      <c r="L1465" t="s">
        <v>43</v>
      </c>
      <c r="M1465" t="s">
        <v>385</v>
      </c>
      <c r="N1465" t="s">
        <v>907</v>
      </c>
      <c r="O1465" t="s">
        <v>932</v>
      </c>
      <c r="P1465" t="s">
        <v>71</v>
      </c>
    </row>
    <row r="1466" spans="1:16">
      <c r="A1466" t="s">
        <v>4486</v>
      </c>
      <c r="B1466" t="s">
        <v>4482</v>
      </c>
      <c r="C1466" t="s">
        <v>910</v>
      </c>
      <c r="D1466">
        <v>59</v>
      </c>
      <c r="E1466" t="s">
        <v>4024</v>
      </c>
      <c r="F1466" t="s">
        <v>71</v>
      </c>
      <c r="G1466" t="s">
        <v>906</v>
      </c>
      <c r="H1466" t="s">
        <v>320</v>
      </c>
      <c r="I1466" t="s">
        <v>382</v>
      </c>
      <c r="J1466" t="s">
        <v>383</v>
      </c>
      <c r="K1466" t="s">
        <v>384</v>
      </c>
      <c r="L1466" t="s">
        <v>43</v>
      </c>
      <c r="M1466" t="s">
        <v>385</v>
      </c>
      <c r="N1466" t="s">
        <v>907</v>
      </c>
      <c r="O1466" t="s">
        <v>932</v>
      </c>
      <c r="P1466" t="s">
        <v>71</v>
      </c>
    </row>
    <row r="1467" spans="1:16">
      <c r="A1467" t="s">
        <v>4487</v>
      </c>
      <c r="B1467" t="s">
        <v>4482</v>
      </c>
      <c r="C1467" t="s">
        <v>922</v>
      </c>
      <c r="D1467">
        <v>60</v>
      </c>
      <c r="E1467" t="s">
        <v>4024</v>
      </c>
      <c r="F1467" t="s">
        <v>71</v>
      </c>
      <c r="G1467" t="s">
        <v>906</v>
      </c>
      <c r="H1467" t="s">
        <v>320</v>
      </c>
      <c r="I1467" t="s">
        <v>382</v>
      </c>
      <c r="J1467" t="s">
        <v>383</v>
      </c>
      <c r="K1467" t="s">
        <v>384</v>
      </c>
      <c r="L1467" t="s">
        <v>43</v>
      </c>
      <c r="M1467" t="s">
        <v>385</v>
      </c>
      <c r="N1467" t="s">
        <v>907</v>
      </c>
      <c r="O1467" t="s">
        <v>932</v>
      </c>
      <c r="P1467" t="s">
        <v>71</v>
      </c>
    </row>
    <row r="1468" spans="1:16">
      <c r="A1468" t="s">
        <v>4488</v>
      </c>
      <c r="B1468" t="s">
        <v>4482</v>
      </c>
      <c r="C1468" t="s">
        <v>912</v>
      </c>
      <c r="D1468">
        <v>61</v>
      </c>
      <c r="E1468" t="s">
        <v>4024</v>
      </c>
      <c r="F1468" t="s">
        <v>71</v>
      </c>
      <c r="G1468" t="s">
        <v>906</v>
      </c>
      <c r="H1468" t="s">
        <v>320</v>
      </c>
      <c r="I1468" t="s">
        <v>382</v>
      </c>
      <c r="J1468" t="s">
        <v>383</v>
      </c>
      <c r="K1468" t="s">
        <v>384</v>
      </c>
      <c r="L1468" t="s">
        <v>43</v>
      </c>
      <c r="M1468" t="s">
        <v>385</v>
      </c>
      <c r="N1468" t="s">
        <v>907</v>
      </c>
      <c r="O1468" t="s">
        <v>932</v>
      </c>
      <c r="P1468" t="s">
        <v>71</v>
      </c>
    </row>
    <row r="1469" spans="1:16">
      <c r="A1469" t="s">
        <v>4031</v>
      </c>
      <c r="B1469" t="s">
        <v>4032</v>
      </c>
      <c r="C1469" t="s">
        <v>910</v>
      </c>
      <c r="D1469">
        <v>59</v>
      </c>
      <c r="E1469" t="s">
        <v>4033</v>
      </c>
      <c r="F1469" t="s">
        <v>63</v>
      </c>
      <c r="G1469" t="s">
        <v>4034</v>
      </c>
      <c r="H1469" t="s">
        <v>320</v>
      </c>
      <c r="I1469" t="s">
        <v>382</v>
      </c>
      <c r="J1469" t="s">
        <v>383</v>
      </c>
      <c r="K1469" t="s">
        <v>384</v>
      </c>
      <c r="L1469" t="s">
        <v>37</v>
      </c>
      <c r="M1469" t="s">
        <v>385</v>
      </c>
      <c r="N1469" t="s">
        <v>907</v>
      </c>
      <c r="O1469" t="s">
        <v>937</v>
      </c>
      <c r="P1469" t="s">
        <v>63</v>
      </c>
    </row>
    <row r="1470" spans="1:16">
      <c r="A1470" t="s">
        <v>4035</v>
      </c>
      <c r="B1470" t="s">
        <v>4032</v>
      </c>
      <c r="C1470" t="s">
        <v>956</v>
      </c>
      <c r="D1470">
        <v>55</v>
      </c>
      <c r="E1470" t="s">
        <v>4033</v>
      </c>
      <c r="F1470" t="s">
        <v>63</v>
      </c>
      <c r="G1470" t="s">
        <v>4034</v>
      </c>
      <c r="H1470" t="s">
        <v>320</v>
      </c>
      <c r="I1470" t="s">
        <v>382</v>
      </c>
      <c r="J1470" t="s">
        <v>383</v>
      </c>
      <c r="K1470" t="s">
        <v>384</v>
      </c>
      <c r="L1470" t="s">
        <v>37</v>
      </c>
      <c r="M1470" t="s">
        <v>385</v>
      </c>
      <c r="N1470" t="s">
        <v>907</v>
      </c>
      <c r="O1470" t="s">
        <v>937</v>
      </c>
      <c r="P1470" t="s">
        <v>63</v>
      </c>
    </row>
    <row r="1471" spans="1:16">
      <c r="A1471" t="s">
        <v>4036</v>
      </c>
      <c r="B1471" t="s">
        <v>4032</v>
      </c>
      <c r="C1471" t="s">
        <v>915</v>
      </c>
      <c r="D1471">
        <v>56</v>
      </c>
      <c r="E1471" t="s">
        <v>4033</v>
      </c>
      <c r="F1471" t="s">
        <v>63</v>
      </c>
      <c r="G1471" t="s">
        <v>4034</v>
      </c>
      <c r="H1471" t="s">
        <v>320</v>
      </c>
      <c r="I1471" t="s">
        <v>382</v>
      </c>
      <c r="J1471" t="s">
        <v>383</v>
      </c>
      <c r="K1471" t="s">
        <v>384</v>
      </c>
      <c r="L1471" t="s">
        <v>37</v>
      </c>
      <c r="M1471" t="s">
        <v>385</v>
      </c>
      <c r="N1471" t="s">
        <v>907</v>
      </c>
      <c r="O1471" t="s">
        <v>937</v>
      </c>
      <c r="P1471" t="s">
        <v>63</v>
      </c>
    </row>
    <row r="1472" spans="1:16">
      <c r="A1472" t="s">
        <v>4037</v>
      </c>
      <c r="B1472" t="s">
        <v>4032</v>
      </c>
      <c r="C1472" t="s">
        <v>904</v>
      </c>
      <c r="D1472">
        <v>57</v>
      </c>
      <c r="E1472" t="s">
        <v>4033</v>
      </c>
      <c r="F1472" t="s">
        <v>63</v>
      </c>
      <c r="G1472" t="s">
        <v>4034</v>
      </c>
      <c r="H1472" t="s">
        <v>320</v>
      </c>
      <c r="I1472" t="s">
        <v>382</v>
      </c>
      <c r="J1472" t="s">
        <v>383</v>
      </c>
      <c r="K1472" t="s">
        <v>384</v>
      </c>
      <c r="L1472" t="s">
        <v>37</v>
      </c>
      <c r="M1472" t="s">
        <v>385</v>
      </c>
      <c r="N1472" t="s">
        <v>907</v>
      </c>
      <c r="O1472" t="s">
        <v>937</v>
      </c>
      <c r="P1472" t="s">
        <v>63</v>
      </c>
    </row>
    <row r="1473" spans="1:16">
      <c r="A1473" t="s">
        <v>4038</v>
      </c>
      <c r="B1473" t="s">
        <v>4032</v>
      </c>
      <c r="C1473" t="s">
        <v>920</v>
      </c>
      <c r="D1473">
        <v>58</v>
      </c>
      <c r="E1473" t="s">
        <v>4033</v>
      </c>
      <c r="F1473" t="s">
        <v>63</v>
      </c>
      <c r="G1473" t="s">
        <v>4034</v>
      </c>
      <c r="H1473" t="s">
        <v>320</v>
      </c>
      <c r="I1473" t="s">
        <v>382</v>
      </c>
      <c r="J1473" t="s">
        <v>383</v>
      </c>
      <c r="K1473" t="s">
        <v>384</v>
      </c>
      <c r="L1473" t="s">
        <v>37</v>
      </c>
      <c r="M1473" t="s">
        <v>385</v>
      </c>
      <c r="N1473" t="s">
        <v>907</v>
      </c>
      <c r="O1473" t="s">
        <v>937</v>
      </c>
      <c r="P1473" t="s">
        <v>63</v>
      </c>
    </row>
    <row r="1474" spans="1:16">
      <c r="A1474" t="s">
        <v>4039</v>
      </c>
      <c r="B1474" t="s">
        <v>4040</v>
      </c>
      <c r="C1474" t="s">
        <v>920</v>
      </c>
      <c r="D1474">
        <v>58</v>
      </c>
      <c r="E1474" t="s">
        <v>4041</v>
      </c>
      <c r="F1474" t="s">
        <v>63</v>
      </c>
      <c r="G1474" t="s">
        <v>906</v>
      </c>
      <c r="H1474" t="s">
        <v>320</v>
      </c>
      <c r="I1474" t="s">
        <v>382</v>
      </c>
      <c r="J1474" t="s">
        <v>383</v>
      </c>
      <c r="K1474" t="s">
        <v>388</v>
      </c>
      <c r="L1474" t="s">
        <v>43</v>
      </c>
      <c r="M1474" t="s">
        <v>385</v>
      </c>
      <c r="N1474" t="s">
        <v>907</v>
      </c>
      <c r="O1474" t="s">
        <v>937</v>
      </c>
      <c r="P1474" t="s">
        <v>63</v>
      </c>
    </row>
    <row r="1475" spans="1:16">
      <c r="A1475" t="s">
        <v>4042</v>
      </c>
      <c r="B1475" t="s">
        <v>4043</v>
      </c>
      <c r="C1475" t="s">
        <v>920</v>
      </c>
      <c r="D1475">
        <v>58</v>
      </c>
      <c r="E1475" t="s">
        <v>4044</v>
      </c>
      <c r="F1475" t="s">
        <v>199</v>
      </c>
      <c r="G1475" t="s">
        <v>906</v>
      </c>
      <c r="H1475" t="s">
        <v>320</v>
      </c>
      <c r="I1475" t="s">
        <v>382</v>
      </c>
      <c r="J1475" t="s">
        <v>383</v>
      </c>
      <c r="K1475" t="s">
        <v>384</v>
      </c>
      <c r="L1475" t="s">
        <v>43</v>
      </c>
      <c r="M1475" t="s">
        <v>385</v>
      </c>
      <c r="N1475" t="s">
        <v>907</v>
      </c>
      <c r="O1475" t="s">
        <v>1300</v>
      </c>
      <c r="P1475" t="s">
        <v>199</v>
      </c>
    </row>
    <row r="1476" spans="1:16">
      <c r="A1476" t="s">
        <v>4045</v>
      </c>
      <c r="B1476" t="s">
        <v>4046</v>
      </c>
      <c r="C1476" t="s">
        <v>920</v>
      </c>
      <c r="D1476">
        <v>58</v>
      </c>
      <c r="E1476" t="s">
        <v>4047</v>
      </c>
      <c r="F1476" t="s">
        <v>71</v>
      </c>
      <c r="G1476" t="s">
        <v>4048</v>
      </c>
      <c r="H1476" t="s">
        <v>320</v>
      </c>
      <c r="I1476" t="s">
        <v>382</v>
      </c>
      <c r="J1476" t="s">
        <v>383</v>
      </c>
      <c r="K1476" t="s">
        <v>384</v>
      </c>
      <c r="L1476" t="s">
        <v>37</v>
      </c>
      <c r="M1476" t="s">
        <v>385</v>
      </c>
      <c r="N1476" t="s">
        <v>907</v>
      </c>
      <c r="O1476" t="s">
        <v>932</v>
      </c>
      <c r="P1476" t="s">
        <v>71</v>
      </c>
    </row>
    <row r="1477" spans="1:16">
      <c r="A1477" t="s">
        <v>4489</v>
      </c>
      <c r="B1477" t="s">
        <v>4490</v>
      </c>
      <c r="C1477" t="s">
        <v>956</v>
      </c>
      <c r="D1477">
        <v>55</v>
      </c>
      <c r="E1477" t="s">
        <v>4051</v>
      </c>
      <c r="F1477" t="s">
        <v>83</v>
      </c>
      <c r="G1477" t="s">
        <v>4052</v>
      </c>
      <c r="H1477" t="s">
        <v>320</v>
      </c>
      <c r="I1477" t="s">
        <v>382</v>
      </c>
      <c r="J1477" t="s">
        <v>383</v>
      </c>
      <c r="K1477" t="s">
        <v>384</v>
      </c>
      <c r="L1477" t="s">
        <v>39</v>
      </c>
      <c r="M1477" t="s">
        <v>385</v>
      </c>
      <c r="N1477" t="s">
        <v>907</v>
      </c>
      <c r="O1477" t="s">
        <v>917</v>
      </c>
      <c r="P1477" t="s">
        <v>83</v>
      </c>
    </row>
    <row r="1478" spans="1:16">
      <c r="A1478" t="s">
        <v>4491</v>
      </c>
      <c r="B1478" t="s">
        <v>4490</v>
      </c>
      <c r="C1478" t="s">
        <v>915</v>
      </c>
      <c r="D1478">
        <v>56</v>
      </c>
      <c r="E1478" t="s">
        <v>4051</v>
      </c>
      <c r="F1478" t="s">
        <v>83</v>
      </c>
      <c r="G1478" t="s">
        <v>4052</v>
      </c>
      <c r="H1478" t="s">
        <v>320</v>
      </c>
      <c r="I1478" t="s">
        <v>382</v>
      </c>
      <c r="J1478" t="s">
        <v>383</v>
      </c>
      <c r="K1478" t="s">
        <v>384</v>
      </c>
      <c r="L1478" t="s">
        <v>39</v>
      </c>
      <c r="M1478" t="s">
        <v>385</v>
      </c>
      <c r="N1478" t="s">
        <v>907</v>
      </c>
      <c r="O1478" t="s">
        <v>917</v>
      </c>
      <c r="P1478" t="s">
        <v>83</v>
      </c>
    </row>
    <row r="1479" spans="1:16">
      <c r="A1479" t="s">
        <v>4492</v>
      </c>
      <c r="B1479" t="s">
        <v>4490</v>
      </c>
      <c r="C1479" t="s">
        <v>904</v>
      </c>
      <c r="D1479">
        <v>57</v>
      </c>
      <c r="E1479" t="s">
        <v>4051</v>
      </c>
      <c r="F1479" t="s">
        <v>83</v>
      </c>
      <c r="G1479" t="s">
        <v>4052</v>
      </c>
      <c r="H1479" t="s">
        <v>320</v>
      </c>
      <c r="I1479" t="s">
        <v>382</v>
      </c>
      <c r="J1479" t="s">
        <v>383</v>
      </c>
      <c r="K1479" t="s">
        <v>384</v>
      </c>
      <c r="L1479" t="s">
        <v>39</v>
      </c>
      <c r="M1479" t="s">
        <v>385</v>
      </c>
      <c r="N1479" t="s">
        <v>907</v>
      </c>
      <c r="O1479" t="s">
        <v>917</v>
      </c>
      <c r="P1479" t="s">
        <v>83</v>
      </c>
    </row>
    <row r="1480" spans="1:16">
      <c r="A1480" t="s">
        <v>4493</v>
      </c>
      <c r="B1480" t="s">
        <v>4490</v>
      </c>
      <c r="C1480" t="s">
        <v>920</v>
      </c>
      <c r="D1480">
        <v>58</v>
      </c>
      <c r="E1480" t="s">
        <v>4051</v>
      </c>
      <c r="F1480" t="s">
        <v>83</v>
      </c>
      <c r="G1480" t="s">
        <v>4052</v>
      </c>
      <c r="H1480" t="s">
        <v>320</v>
      </c>
      <c r="I1480" t="s">
        <v>382</v>
      </c>
      <c r="J1480" t="s">
        <v>383</v>
      </c>
      <c r="K1480" t="s">
        <v>384</v>
      </c>
      <c r="L1480" t="s">
        <v>39</v>
      </c>
      <c r="M1480" t="s">
        <v>385</v>
      </c>
      <c r="N1480" t="s">
        <v>907</v>
      </c>
      <c r="O1480" t="s">
        <v>917</v>
      </c>
      <c r="P1480" t="s">
        <v>83</v>
      </c>
    </row>
    <row r="1481" spans="1:16">
      <c r="A1481" t="s">
        <v>4494</v>
      </c>
      <c r="B1481" t="s">
        <v>4490</v>
      </c>
      <c r="C1481" t="s">
        <v>910</v>
      </c>
      <c r="D1481">
        <v>59</v>
      </c>
      <c r="E1481" t="s">
        <v>4051</v>
      </c>
      <c r="F1481" t="s">
        <v>83</v>
      </c>
      <c r="G1481" t="s">
        <v>4052</v>
      </c>
      <c r="H1481" t="s">
        <v>320</v>
      </c>
      <c r="I1481" t="s">
        <v>382</v>
      </c>
      <c r="J1481" t="s">
        <v>383</v>
      </c>
      <c r="K1481" t="s">
        <v>384</v>
      </c>
      <c r="L1481" t="s">
        <v>39</v>
      </c>
      <c r="M1481" t="s">
        <v>385</v>
      </c>
      <c r="N1481" t="s">
        <v>907</v>
      </c>
      <c r="O1481" t="s">
        <v>917</v>
      </c>
      <c r="P1481" t="s">
        <v>83</v>
      </c>
    </row>
    <row r="1482" spans="1:16">
      <c r="A1482" t="s">
        <v>4495</v>
      </c>
      <c r="B1482" t="s">
        <v>4490</v>
      </c>
      <c r="C1482" t="s">
        <v>922</v>
      </c>
      <c r="D1482">
        <v>60</v>
      </c>
      <c r="E1482" t="s">
        <v>4051</v>
      </c>
      <c r="F1482" t="s">
        <v>83</v>
      </c>
      <c r="G1482" t="s">
        <v>4052</v>
      </c>
      <c r="H1482" t="s">
        <v>320</v>
      </c>
      <c r="I1482" t="s">
        <v>382</v>
      </c>
      <c r="J1482" t="s">
        <v>383</v>
      </c>
      <c r="K1482" t="s">
        <v>384</v>
      </c>
      <c r="L1482" t="s">
        <v>39</v>
      </c>
      <c r="M1482" t="s">
        <v>385</v>
      </c>
      <c r="N1482" t="s">
        <v>907</v>
      </c>
      <c r="O1482" t="s">
        <v>917</v>
      </c>
      <c r="P1482" t="s">
        <v>83</v>
      </c>
    </row>
    <row r="1483" spans="1:16">
      <c r="A1483" t="s">
        <v>4496</v>
      </c>
      <c r="B1483" t="s">
        <v>4490</v>
      </c>
      <c r="C1483" t="s">
        <v>912</v>
      </c>
      <c r="D1483">
        <v>61</v>
      </c>
      <c r="E1483" t="s">
        <v>4051</v>
      </c>
      <c r="F1483" t="s">
        <v>83</v>
      </c>
      <c r="G1483" t="s">
        <v>4052</v>
      </c>
      <c r="H1483" t="s">
        <v>320</v>
      </c>
      <c r="I1483" t="s">
        <v>382</v>
      </c>
      <c r="J1483" t="s">
        <v>383</v>
      </c>
      <c r="K1483" t="s">
        <v>384</v>
      </c>
      <c r="L1483" t="s">
        <v>39</v>
      </c>
      <c r="M1483" t="s">
        <v>385</v>
      </c>
      <c r="N1483" t="s">
        <v>907</v>
      </c>
      <c r="O1483" t="s">
        <v>917</v>
      </c>
      <c r="P1483" t="s">
        <v>83</v>
      </c>
    </row>
    <row r="1484" spans="1:16">
      <c r="A1484" t="s">
        <v>4049</v>
      </c>
      <c r="B1484" t="s">
        <v>4050</v>
      </c>
      <c r="C1484" t="s">
        <v>910</v>
      </c>
      <c r="D1484">
        <v>59</v>
      </c>
      <c r="E1484" t="s">
        <v>4051</v>
      </c>
      <c r="F1484" t="s">
        <v>71</v>
      </c>
      <c r="G1484" t="s">
        <v>4052</v>
      </c>
      <c r="H1484" t="s">
        <v>320</v>
      </c>
      <c r="I1484" t="s">
        <v>382</v>
      </c>
      <c r="J1484" t="s">
        <v>383</v>
      </c>
      <c r="K1484" t="s">
        <v>384</v>
      </c>
      <c r="L1484" t="s">
        <v>39</v>
      </c>
      <c r="M1484" t="s">
        <v>385</v>
      </c>
      <c r="N1484" t="s">
        <v>907</v>
      </c>
      <c r="O1484" t="s">
        <v>932</v>
      </c>
      <c r="P1484" t="s">
        <v>71</v>
      </c>
    </row>
    <row r="1485" spans="1:16">
      <c r="A1485" t="s">
        <v>4053</v>
      </c>
      <c r="B1485" t="s">
        <v>4050</v>
      </c>
      <c r="C1485" t="s">
        <v>956</v>
      </c>
      <c r="D1485">
        <v>55</v>
      </c>
      <c r="E1485" t="s">
        <v>4051</v>
      </c>
      <c r="F1485" t="s">
        <v>71</v>
      </c>
      <c r="G1485" t="s">
        <v>4052</v>
      </c>
      <c r="H1485" t="s">
        <v>320</v>
      </c>
      <c r="I1485" t="s">
        <v>382</v>
      </c>
      <c r="J1485" t="s">
        <v>383</v>
      </c>
      <c r="K1485" t="s">
        <v>384</v>
      </c>
      <c r="L1485" t="s">
        <v>39</v>
      </c>
      <c r="M1485" t="s">
        <v>385</v>
      </c>
      <c r="N1485" t="s">
        <v>907</v>
      </c>
      <c r="O1485" t="s">
        <v>932</v>
      </c>
      <c r="P1485" t="s">
        <v>71</v>
      </c>
    </row>
    <row r="1486" spans="1:16">
      <c r="A1486" t="s">
        <v>4054</v>
      </c>
      <c r="B1486" t="s">
        <v>4050</v>
      </c>
      <c r="C1486" t="s">
        <v>915</v>
      </c>
      <c r="D1486">
        <v>56</v>
      </c>
      <c r="E1486" t="s">
        <v>4051</v>
      </c>
      <c r="F1486" t="s">
        <v>71</v>
      </c>
      <c r="G1486" t="s">
        <v>4052</v>
      </c>
      <c r="H1486" t="s">
        <v>320</v>
      </c>
      <c r="I1486" t="s">
        <v>382</v>
      </c>
      <c r="J1486" t="s">
        <v>383</v>
      </c>
      <c r="K1486" t="s">
        <v>384</v>
      </c>
      <c r="L1486" t="s">
        <v>39</v>
      </c>
      <c r="M1486" t="s">
        <v>385</v>
      </c>
      <c r="N1486" t="s">
        <v>907</v>
      </c>
      <c r="O1486" t="s">
        <v>932</v>
      </c>
      <c r="P1486" t="s">
        <v>71</v>
      </c>
    </row>
    <row r="1487" spans="1:16">
      <c r="A1487" t="s">
        <v>4055</v>
      </c>
      <c r="B1487" t="s">
        <v>4050</v>
      </c>
      <c r="C1487" t="s">
        <v>904</v>
      </c>
      <c r="D1487">
        <v>57</v>
      </c>
      <c r="E1487" t="s">
        <v>4051</v>
      </c>
      <c r="F1487" t="s">
        <v>71</v>
      </c>
      <c r="G1487" t="s">
        <v>4052</v>
      </c>
      <c r="H1487" t="s">
        <v>320</v>
      </c>
      <c r="I1487" t="s">
        <v>382</v>
      </c>
      <c r="J1487" t="s">
        <v>383</v>
      </c>
      <c r="K1487" t="s">
        <v>384</v>
      </c>
      <c r="L1487" t="s">
        <v>39</v>
      </c>
      <c r="M1487" t="s">
        <v>385</v>
      </c>
      <c r="N1487" t="s">
        <v>907</v>
      </c>
      <c r="O1487" t="s">
        <v>932</v>
      </c>
      <c r="P1487" t="s">
        <v>71</v>
      </c>
    </row>
    <row r="1488" spans="1:16">
      <c r="A1488" t="s">
        <v>4056</v>
      </c>
      <c r="B1488" t="s">
        <v>4050</v>
      </c>
      <c r="C1488" t="s">
        <v>920</v>
      </c>
      <c r="D1488">
        <v>58</v>
      </c>
      <c r="E1488" t="s">
        <v>4051</v>
      </c>
      <c r="F1488" t="s">
        <v>71</v>
      </c>
      <c r="G1488" t="s">
        <v>4052</v>
      </c>
      <c r="H1488" t="s">
        <v>320</v>
      </c>
      <c r="I1488" t="s">
        <v>382</v>
      </c>
      <c r="J1488" t="s">
        <v>383</v>
      </c>
      <c r="K1488" t="s">
        <v>384</v>
      </c>
      <c r="L1488" t="s">
        <v>39</v>
      </c>
      <c r="M1488" t="s">
        <v>385</v>
      </c>
      <c r="N1488" t="s">
        <v>907</v>
      </c>
      <c r="O1488" t="s">
        <v>932</v>
      </c>
      <c r="P1488" t="s">
        <v>71</v>
      </c>
    </row>
    <row r="1489" spans="1:16">
      <c r="A1489" t="s">
        <v>4057</v>
      </c>
      <c r="B1489" t="s">
        <v>4050</v>
      </c>
      <c r="C1489" t="s">
        <v>922</v>
      </c>
      <c r="D1489">
        <v>60</v>
      </c>
      <c r="E1489" t="s">
        <v>4051</v>
      </c>
      <c r="F1489" t="s">
        <v>71</v>
      </c>
      <c r="G1489" t="s">
        <v>4052</v>
      </c>
      <c r="H1489" t="s">
        <v>320</v>
      </c>
      <c r="I1489" t="s">
        <v>382</v>
      </c>
      <c r="J1489" t="s">
        <v>383</v>
      </c>
      <c r="K1489" t="s">
        <v>384</v>
      </c>
      <c r="L1489" t="s">
        <v>39</v>
      </c>
      <c r="M1489" t="s">
        <v>385</v>
      </c>
      <c r="N1489" t="s">
        <v>907</v>
      </c>
      <c r="O1489" t="s">
        <v>932</v>
      </c>
      <c r="P1489" t="s">
        <v>71</v>
      </c>
    </row>
    <row r="1490" spans="1:16">
      <c r="A1490" t="s">
        <v>4058</v>
      </c>
      <c r="B1490" t="s">
        <v>4050</v>
      </c>
      <c r="C1490" t="s">
        <v>912</v>
      </c>
      <c r="D1490">
        <v>61</v>
      </c>
      <c r="E1490" t="s">
        <v>4051</v>
      </c>
      <c r="F1490" t="s">
        <v>71</v>
      </c>
      <c r="G1490" t="s">
        <v>4052</v>
      </c>
      <c r="H1490" t="s">
        <v>320</v>
      </c>
      <c r="I1490" t="s">
        <v>382</v>
      </c>
      <c r="J1490" t="s">
        <v>383</v>
      </c>
      <c r="K1490" t="s">
        <v>384</v>
      </c>
      <c r="L1490" t="s">
        <v>39</v>
      </c>
      <c r="M1490" t="s">
        <v>385</v>
      </c>
      <c r="N1490" t="s">
        <v>907</v>
      </c>
      <c r="O1490" t="s">
        <v>932</v>
      </c>
      <c r="P1490" t="s">
        <v>71</v>
      </c>
    </row>
    <row r="1491" spans="1:16">
      <c r="A1491" t="s">
        <v>4497</v>
      </c>
      <c r="B1491" t="s">
        <v>4498</v>
      </c>
      <c r="C1491" t="s">
        <v>956</v>
      </c>
      <c r="D1491">
        <v>55</v>
      </c>
      <c r="E1491" t="s">
        <v>4051</v>
      </c>
      <c r="F1491" t="s">
        <v>55</v>
      </c>
      <c r="G1491" t="s">
        <v>4052</v>
      </c>
      <c r="H1491" t="s">
        <v>320</v>
      </c>
      <c r="I1491" t="s">
        <v>382</v>
      </c>
      <c r="J1491" t="s">
        <v>383</v>
      </c>
      <c r="K1491" t="s">
        <v>384</v>
      </c>
      <c r="L1491" t="s">
        <v>39</v>
      </c>
      <c r="M1491" t="s">
        <v>385</v>
      </c>
      <c r="N1491" t="s">
        <v>907</v>
      </c>
      <c r="O1491" t="s">
        <v>1003</v>
      </c>
      <c r="P1491" t="s">
        <v>71</v>
      </c>
    </row>
    <row r="1492" spans="1:16">
      <c r="A1492" t="s">
        <v>4499</v>
      </c>
      <c r="B1492" t="s">
        <v>4498</v>
      </c>
      <c r="C1492" t="s">
        <v>915</v>
      </c>
      <c r="D1492">
        <v>56</v>
      </c>
      <c r="E1492" t="s">
        <v>4051</v>
      </c>
      <c r="F1492" t="s">
        <v>55</v>
      </c>
      <c r="G1492" t="s">
        <v>4052</v>
      </c>
      <c r="H1492" t="s">
        <v>320</v>
      </c>
      <c r="I1492" t="s">
        <v>382</v>
      </c>
      <c r="J1492" t="s">
        <v>383</v>
      </c>
      <c r="K1492" t="s">
        <v>384</v>
      </c>
      <c r="L1492" t="s">
        <v>39</v>
      </c>
      <c r="M1492" t="s">
        <v>385</v>
      </c>
      <c r="N1492" t="s">
        <v>907</v>
      </c>
      <c r="O1492" t="s">
        <v>1003</v>
      </c>
      <c r="P1492" t="s">
        <v>71</v>
      </c>
    </row>
    <row r="1493" spans="1:16">
      <c r="A1493" t="s">
        <v>4500</v>
      </c>
      <c r="B1493" t="s">
        <v>4498</v>
      </c>
      <c r="C1493" t="s">
        <v>904</v>
      </c>
      <c r="D1493">
        <v>57</v>
      </c>
      <c r="E1493" t="s">
        <v>4051</v>
      </c>
      <c r="F1493" t="s">
        <v>55</v>
      </c>
      <c r="G1493" t="s">
        <v>4052</v>
      </c>
      <c r="H1493" t="s">
        <v>320</v>
      </c>
      <c r="I1493" t="s">
        <v>382</v>
      </c>
      <c r="J1493" t="s">
        <v>383</v>
      </c>
      <c r="K1493" t="s">
        <v>384</v>
      </c>
      <c r="L1493" t="s">
        <v>39</v>
      </c>
      <c r="M1493" t="s">
        <v>385</v>
      </c>
      <c r="N1493" t="s">
        <v>907</v>
      </c>
      <c r="O1493" t="s">
        <v>1003</v>
      </c>
      <c r="P1493" t="s">
        <v>71</v>
      </c>
    </row>
    <row r="1494" spans="1:16">
      <c r="A1494" t="s">
        <v>4501</v>
      </c>
      <c r="B1494" t="s">
        <v>4498</v>
      </c>
      <c r="C1494" t="s">
        <v>920</v>
      </c>
      <c r="D1494">
        <v>58</v>
      </c>
      <c r="E1494" t="s">
        <v>4051</v>
      </c>
      <c r="F1494" t="s">
        <v>55</v>
      </c>
      <c r="G1494" t="s">
        <v>4052</v>
      </c>
      <c r="H1494" t="s">
        <v>320</v>
      </c>
      <c r="I1494" t="s">
        <v>382</v>
      </c>
      <c r="J1494" t="s">
        <v>383</v>
      </c>
      <c r="K1494" t="s">
        <v>384</v>
      </c>
      <c r="L1494" t="s">
        <v>39</v>
      </c>
      <c r="M1494" t="s">
        <v>385</v>
      </c>
      <c r="N1494" t="s">
        <v>907</v>
      </c>
      <c r="O1494" t="s">
        <v>1003</v>
      </c>
      <c r="P1494" t="s">
        <v>71</v>
      </c>
    </row>
    <row r="1495" spans="1:16">
      <c r="A1495" t="s">
        <v>4502</v>
      </c>
      <c r="B1495" t="s">
        <v>4498</v>
      </c>
      <c r="C1495" t="s">
        <v>910</v>
      </c>
      <c r="D1495">
        <v>59</v>
      </c>
      <c r="E1495" t="s">
        <v>4051</v>
      </c>
      <c r="F1495" t="s">
        <v>55</v>
      </c>
      <c r="G1495" t="s">
        <v>4052</v>
      </c>
      <c r="H1495" t="s">
        <v>320</v>
      </c>
      <c r="I1495" t="s">
        <v>382</v>
      </c>
      <c r="J1495" t="s">
        <v>383</v>
      </c>
      <c r="K1495" t="s">
        <v>384</v>
      </c>
      <c r="L1495" t="s">
        <v>39</v>
      </c>
      <c r="M1495" t="s">
        <v>385</v>
      </c>
      <c r="N1495" t="s">
        <v>907</v>
      </c>
      <c r="O1495" t="s">
        <v>1003</v>
      </c>
      <c r="P1495" t="s">
        <v>71</v>
      </c>
    </row>
    <row r="1496" spans="1:16">
      <c r="A1496" t="s">
        <v>4503</v>
      </c>
      <c r="B1496" t="s">
        <v>4498</v>
      </c>
      <c r="C1496" t="s">
        <v>922</v>
      </c>
      <c r="D1496">
        <v>60</v>
      </c>
      <c r="E1496" t="s">
        <v>4051</v>
      </c>
      <c r="F1496" t="s">
        <v>55</v>
      </c>
      <c r="G1496" t="s">
        <v>4052</v>
      </c>
      <c r="H1496" t="s">
        <v>320</v>
      </c>
      <c r="I1496" t="s">
        <v>382</v>
      </c>
      <c r="J1496" t="s">
        <v>383</v>
      </c>
      <c r="K1496" t="s">
        <v>384</v>
      </c>
      <c r="L1496" t="s">
        <v>39</v>
      </c>
      <c r="M1496" t="s">
        <v>385</v>
      </c>
      <c r="N1496" t="s">
        <v>907</v>
      </c>
      <c r="O1496" t="s">
        <v>1003</v>
      </c>
      <c r="P1496" t="s">
        <v>71</v>
      </c>
    </row>
    <row r="1497" spans="1:16">
      <c r="A1497" t="s">
        <v>4504</v>
      </c>
      <c r="B1497" t="s">
        <v>4498</v>
      </c>
      <c r="C1497" t="s">
        <v>912</v>
      </c>
      <c r="D1497">
        <v>61</v>
      </c>
      <c r="E1497" t="s">
        <v>4051</v>
      </c>
      <c r="F1497" t="s">
        <v>55</v>
      </c>
      <c r="G1497" t="s">
        <v>4052</v>
      </c>
      <c r="H1497" t="s">
        <v>320</v>
      </c>
      <c r="I1497" t="s">
        <v>382</v>
      </c>
      <c r="J1497" t="s">
        <v>383</v>
      </c>
      <c r="K1497" t="s">
        <v>384</v>
      </c>
      <c r="L1497" t="s">
        <v>39</v>
      </c>
      <c r="M1497" t="s">
        <v>385</v>
      </c>
      <c r="N1497" t="s">
        <v>907</v>
      </c>
      <c r="O1497" t="s">
        <v>1003</v>
      </c>
      <c r="P1497" t="s">
        <v>71</v>
      </c>
    </row>
    <row r="1498" spans="1:16">
      <c r="A1498" t="s">
        <v>4059</v>
      </c>
      <c r="B1498" t="s">
        <v>4060</v>
      </c>
      <c r="C1498" t="s">
        <v>910</v>
      </c>
      <c r="D1498">
        <v>59</v>
      </c>
      <c r="E1498" t="s">
        <v>4061</v>
      </c>
      <c r="F1498" t="s">
        <v>55</v>
      </c>
      <c r="G1498" t="s">
        <v>2571</v>
      </c>
      <c r="H1498" t="s">
        <v>320</v>
      </c>
      <c r="I1498" t="s">
        <v>382</v>
      </c>
      <c r="J1498" t="s">
        <v>383</v>
      </c>
      <c r="K1498" t="s">
        <v>384</v>
      </c>
      <c r="L1498" t="s">
        <v>37</v>
      </c>
      <c r="M1498" t="s">
        <v>386</v>
      </c>
      <c r="N1498" t="s">
        <v>907</v>
      </c>
      <c r="O1498" t="s">
        <v>1003</v>
      </c>
      <c r="P1498" t="s">
        <v>71</v>
      </c>
    </row>
    <row r="1499" spans="1:16">
      <c r="A1499" t="s">
        <v>4062</v>
      </c>
      <c r="B1499" t="s">
        <v>4063</v>
      </c>
      <c r="C1499" t="s">
        <v>910</v>
      </c>
      <c r="D1499">
        <v>59</v>
      </c>
      <c r="E1499" t="s">
        <v>4064</v>
      </c>
      <c r="F1499" t="s">
        <v>63</v>
      </c>
      <c r="G1499" t="s">
        <v>2571</v>
      </c>
      <c r="H1499" t="s">
        <v>320</v>
      </c>
      <c r="I1499" t="s">
        <v>382</v>
      </c>
      <c r="J1499" t="s">
        <v>383</v>
      </c>
      <c r="K1499" t="s">
        <v>384</v>
      </c>
      <c r="L1499" t="s">
        <v>37</v>
      </c>
      <c r="M1499" t="s">
        <v>386</v>
      </c>
      <c r="N1499" t="s">
        <v>907</v>
      </c>
      <c r="O1499" t="s">
        <v>937</v>
      </c>
      <c r="P1499" t="s">
        <v>63</v>
      </c>
    </row>
    <row r="1500" spans="1:16">
      <c r="A1500" t="s">
        <v>4065</v>
      </c>
      <c r="B1500" t="s">
        <v>4063</v>
      </c>
      <c r="C1500" t="s">
        <v>956</v>
      </c>
      <c r="D1500">
        <v>55</v>
      </c>
      <c r="E1500" t="s">
        <v>4064</v>
      </c>
      <c r="F1500" t="s">
        <v>63</v>
      </c>
      <c r="G1500" t="s">
        <v>2571</v>
      </c>
      <c r="H1500" t="s">
        <v>320</v>
      </c>
      <c r="I1500" t="s">
        <v>382</v>
      </c>
      <c r="J1500" t="s">
        <v>383</v>
      </c>
      <c r="K1500" t="s">
        <v>384</v>
      </c>
      <c r="L1500" t="s">
        <v>37</v>
      </c>
      <c r="M1500" t="s">
        <v>386</v>
      </c>
      <c r="N1500" t="s">
        <v>907</v>
      </c>
      <c r="O1500" t="s">
        <v>937</v>
      </c>
      <c r="P1500" t="s">
        <v>63</v>
      </c>
    </row>
    <row r="1501" spans="1:16">
      <c r="A1501" t="s">
        <v>4066</v>
      </c>
      <c r="B1501" t="s">
        <v>4063</v>
      </c>
      <c r="C1501" t="s">
        <v>904</v>
      </c>
      <c r="D1501">
        <v>57</v>
      </c>
      <c r="E1501" t="s">
        <v>4064</v>
      </c>
      <c r="F1501" t="s">
        <v>63</v>
      </c>
      <c r="G1501" t="s">
        <v>2571</v>
      </c>
      <c r="H1501" t="s">
        <v>320</v>
      </c>
      <c r="I1501" t="s">
        <v>382</v>
      </c>
      <c r="J1501" t="s">
        <v>383</v>
      </c>
      <c r="K1501" t="s">
        <v>384</v>
      </c>
      <c r="L1501" t="s">
        <v>37</v>
      </c>
      <c r="M1501" t="s">
        <v>386</v>
      </c>
      <c r="N1501" t="s">
        <v>907</v>
      </c>
      <c r="O1501" t="s">
        <v>937</v>
      </c>
      <c r="P1501" t="s">
        <v>63</v>
      </c>
    </row>
    <row r="1502" spans="1:16">
      <c r="A1502" t="s">
        <v>4067</v>
      </c>
      <c r="B1502" t="s">
        <v>4063</v>
      </c>
      <c r="C1502" t="s">
        <v>912</v>
      </c>
      <c r="D1502">
        <v>61</v>
      </c>
      <c r="E1502" t="s">
        <v>4064</v>
      </c>
      <c r="F1502" t="s">
        <v>63</v>
      </c>
      <c r="G1502" t="s">
        <v>2571</v>
      </c>
      <c r="H1502" t="s">
        <v>320</v>
      </c>
      <c r="I1502" t="s">
        <v>382</v>
      </c>
      <c r="J1502" t="s">
        <v>383</v>
      </c>
      <c r="K1502" t="s">
        <v>384</v>
      </c>
      <c r="L1502" t="s">
        <v>37</v>
      </c>
      <c r="M1502" t="s">
        <v>386</v>
      </c>
      <c r="N1502" t="s">
        <v>907</v>
      </c>
      <c r="O1502" t="s">
        <v>937</v>
      </c>
      <c r="P1502" t="s">
        <v>63</v>
      </c>
    </row>
    <row r="1503" spans="1:16">
      <c r="A1503" t="s">
        <v>4510</v>
      </c>
      <c r="B1503" t="s">
        <v>4511</v>
      </c>
      <c r="C1503" t="s">
        <v>956</v>
      </c>
      <c r="D1503">
        <v>55</v>
      </c>
      <c r="E1503" t="s">
        <v>4064</v>
      </c>
      <c r="F1503" t="s">
        <v>78</v>
      </c>
      <c r="G1503" t="s">
        <v>2571</v>
      </c>
      <c r="H1503" t="s">
        <v>320</v>
      </c>
      <c r="I1503" t="s">
        <v>382</v>
      </c>
      <c r="J1503" t="s">
        <v>383</v>
      </c>
      <c r="K1503" t="s">
        <v>384</v>
      </c>
      <c r="L1503" t="s">
        <v>37</v>
      </c>
      <c r="M1503" t="s">
        <v>386</v>
      </c>
      <c r="N1503" t="s">
        <v>907</v>
      </c>
      <c r="O1503" t="s">
        <v>969</v>
      </c>
      <c r="P1503" t="s">
        <v>78</v>
      </c>
    </row>
    <row r="1504" spans="1:16">
      <c r="A1504" t="s">
        <v>4512</v>
      </c>
      <c r="B1504" t="s">
        <v>4511</v>
      </c>
      <c r="C1504" t="s">
        <v>904</v>
      </c>
      <c r="D1504">
        <v>57</v>
      </c>
      <c r="E1504" t="s">
        <v>4064</v>
      </c>
      <c r="F1504" t="s">
        <v>78</v>
      </c>
      <c r="G1504" t="s">
        <v>2571</v>
      </c>
      <c r="H1504" t="s">
        <v>320</v>
      </c>
      <c r="I1504" t="s">
        <v>382</v>
      </c>
      <c r="J1504" t="s">
        <v>383</v>
      </c>
      <c r="K1504" t="s">
        <v>384</v>
      </c>
      <c r="L1504" t="s">
        <v>37</v>
      </c>
      <c r="M1504" t="s">
        <v>386</v>
      </c>
      <c r="N1504" t="s">
        <v>907</v>
      </c>
      <c r="O1504" t="s">
        <v>969</v>
      </c>
      <c r="P1504" t="s">
        <v>78</v>
      </c>
    </row>
    <row r="1505" spans="1:16">
      <c r="A1505" t="s">
        <v>4513</v>
      </c>
      <c r="B1505" t="s">
        <v>4511</v>
      </c>
      <c r="C1505" t="s">
        <v>910</v>
      </c>
      <c r="D1505">
        <v>59</v>
      </c>
      <c r="E1505" t="s">
        <v>4064</v>
      </c>
      <c r="F1505" t="s">
        <v>78</v>
      </c>
      <c r="G1505" t="s">
        <v>2571</v>
      </c>
      <c r="H1505" t="s">
        <v>320</v>
      </c>
      <c r="I1505" t="s">
        <v>382</v>
      </c>
      <c r="J1505" t="s">
        <v>383</v>
      </c>
      <c r="K1505" t="s">
        <v>384</v>
      </c>
      <c r="L1505" t="s">
        <v>37</v>
      </c>
      <c r="M1505" t="s">
        <v>386</v>
      </c>
      <c r="N1505" t="s">
        <v>907</v>
      </c>
      <c r="O1505" t="s">
        <v>969</v>
      </c>
      <c r="P1505" t="s">
        <v>78</v>
      </c>
    </row>
    <row r="1506" spans="1:16">
      <c r="A1506" t="s">
        <v>4514</v>
      </c>
      <c r="B1506" t="s">
        <v>4511</v>
      </c>
      <c r="C1506" t="s">
        <v>912</v>
      </c>
      <c r="D1506">
        <v>61</v>
      </c>
      <c r="E1506" t="s">
        <v>4064</v>
      </c>
      <c r="F1506" t="s">
        <v>78</v>
      </c>
      <c r="G1506" t="s">
        <v>2571</v>
      </c>
      <c r="H1506" t="s">
        <v>320</v>
      </c>
      <c r="I1506" t="s">
        <v>382</v>
      </c>
      <c r="J1506" t="s">
        <v>383</v>
      </c>
      <c r="K1506" t="s">
        <v>384</v>
      </c>
      <c r="L1506" t="s">
        <v>37</v>
      </c>
      <c r="M1506" t="s">
        <v>386</v>
      </c>
      <c r="N1506" t="s">
        <v>907</v>
      </c>
      <c r="O1506" t="s">
        <v>969</v>
      </c>
      <c r="P1506" t="s">
        <v>78</v>
      </c>
    </row>
    <row r="1507" spans="1:16">
      <c r="A1507" t="s">
        <v>4505</v>
      </c>
      <c r="B1507" t="s">
        <v>4506</v>
      </c>
      <c r="C1507" t="s">
        <v>956</v>
      </c>
      <c r="D1507">
        <v>55</v>
      </c>
      <c r="E1507" t="s">
        <v>4064</v>
      </c>
      <c r="F1507" t="s">
        <v>83</v>
      </c>
      <c r="G1507" t="s">
        <v>2571</v>
      </c>
      <c r="H1507" t="s">
        <v>320</v>
      </c>
      <c r="I1507" t="s">
        <v>382</v>
      </c>
      <c r="J1507" t="s">
        <v>383</v>
      </c>
      <c r="K1507" t="s">
        <v>384</v>
      </c>
      <c r="L1507" t="s">
        <v>37</v>
      </c>
      <c r="M1507" t="s">
        <v>386</v>
      </c>
      <c r="N1507" t="s">
        <v>907</v>
      </c>
      <c r="O1507" t="s">
        <v>917</v>
      </c>
      <c r="P1507" t="s">
        <v>83</v>
      </c>
    </row>
    <row r="1508" spans="1:16">
      <c r="A1508" t="s">
        <v>4507</v>
      </c>
      <c r="B1508" t="s">
        <v>4506</v>
      </c>
      <c r="C1508" t="s">
        <v>904</v>
      </c>
      <c r="D1508">
        <v>57</v>
      </c>
      <c r="E1508" t="s">
        <v>4064</v>
      </c>
      <c r="F1508" t="s">
        <v>83</v>
      </c>
      <c r="G1508" t="s">
        <v>2571</v>
      </c>
      <c r="H1508" t="s">
        <v>320</v>
      </c>
      <c r="I1508" t="s">
        <v>382</v>
      </c>
      <c r="J1508" t="s">
        <v>383</v>
      </c>
      <c r="K1508" t="s">
        <v>384</v>
      </c>
      <c r="L1508" t="s">
        <v>37</v>
      </c>
      <c r="M1508" t="s">
        <v>386</v>
      </c>
      <c r="N1508" t="s">
        <v>907</v>
      </c>
      <c r="O1508" t="s">
        <v>917</v>
      </c>
      <c r="P1508" t="s">
        <v>83</v>
      </c>
    </row>
    <row r="1509" spans="1:16">
      <c r="A1509" t="s">
        <v>4508</v>
      </c>
      <c r="B1509" t="s">
        <v>4506</v>
      </c>
      <c r="C1509" t="s">
        <v>910</v>
      </c>
      <c r="D1509">
        <v>59</v>
      </c>
      <c r="E1509" t="s">
        <v>4064</v>
      </c>
      <c r="F1509" t="s">
        <v>83</v>
      </c>
      <c r="G1509" t="s">
        <v>2571</v>
      </c>
      <c r="H1509" t="s">
        <v>320</v>
      </c>
      <c r="I1509" t="s">
        <v>382</v>
      </c>
      <c r="J1509" t="s">
        <v>383</v>
      </c>
      <c r="K1509" t="s">
        <v>384</v>
      </c>
      <c r="L1509" t="s">
        <v>37</v>
      </c>
      <c r="M1509" t="s">
        <v>386</v>
      </c>
      <c r="N1509" t="s">
        <v>907</v>
      </c>
      <c r="O1509" t="s">
        <v>917</v>
      </c>
      <c r="P1509" t="s">
        <v>83</v>
      </c>
    </row>
    <row r="1510" spans="1:16">
      <c r="A1510" t="s">
        <v>4509</v>
      </c>
      <c r="B1510" t="s">
        <v>4506</v>
      </c>
      <c r="C1510" t="s">
        <v>912</v>
      </c>
      <c r="D1510">
        <v>61</v>
      </c>
      <c r="E1510" t="s">
        <v>4064</v>
      </c>
      <c r="F1510" t="s">
        <v>83</v>
      </c>
      <c r="G1510" t="s">
        <v>2571</v>
      </c>
      <c r="H1510" t="s">
        <v>320</v>
      </c>
      <c r="I1510" t="s">
        <v>382</v>
      </c>
      <c r="J1510" t="s">
        <v>383</v>
      </c>
      <c r="K1510" t="s">
        <v>384</v>
      </c>
      <c r="L1510" t="s">
        <v>37</v>
      </c>
      <c r="M1510" t="s">
        <v>386</v>
      </c>
      <c r="N1510" t="s">
        <v>907</v>
      </c>
      <c r="O1510" t="s">
        <v>917</v>
      </c>
      <c r="P1510" t="s">
        <v>83</v>
      </c>
    </row>
    <row r="1511" spans="1:16">
      <c r="A1511" t="s">
        <v>4068</v>
      </c>
      <c r="B1511" t="s">
        <v>4069</v>
      </c>
      <c r="C1511" t="s">
        <v>910</v>
      </c>
      <c r="D1511">
        <v>59</v>
      </c>
      <c r="E1511" t="s">
        <v>4070</v>
      </c>
      <c r="F1511" t="s">
        <v>91</v>
      </c>
      <c r="G1511" t="s">
        <v>906</v>
      </c>
      <c r="H1511" t="s">
        <v>320</v>
      </c>
      <c r="I1511" t="s">
        <v>382</v>
      </c>
      <c r="J1511" t="s">
        <v>383</v>
      </c>
      <c r="K1511" t="s">
        <v>384</v>
      </c>
      <c r="L1511" t="s">
        <v>43</v>
      </c>
      <c r="M1511" t="s">
        <v>386</v>
      </c>
      <c r="N1511" t="s">
        <v>907</v>
      </c>
      <c r="O1511" t="s">
        <v>932</v>
      </c>
      <c r="P1511" t="s">
        <v>91</v>
      </c>
    </row>
    <row r="1512" spans="1:16">
      <c r="A1512" t="s">
        <v>4071</v>
      </c>
      <c r="B1512" t="s">
        <v>4069</v>
      </c>
      <c r="C1512" t="s">
        <v>956</v>
      </c>
      <c r="D1512">
        <v>55</v>
      </c>
      <c r="E1512" t="s">
        <v>4070</v>
      </c>
      <c r="F1512" t="s">
        <v>91</v>
      </c>
      <c r="G1512" t="s">
        <v>906</v>
      </c>
      <c r="H1512" t="s">
        <v>320</v>
      </c>
      <c r="I1512" t="s">
        <v>382</v>
      </c>
      <c r="J1512" t="s">
        <v>383</v>
      </c>
      <c r="K1512" t="s">
        <v>384</v>
      </c>
      <c r="L1512" t="s">
        <v>43</v>
      </c>
      <c r="M1512" t="s">
        <v>386</v>
      </c>
      <c r="N1512" t="s">
        <v>907</v>
      </c>
      <c r="O1512" t="s">
        <v>932</v>
      </c>
      <c r="P1512" t="s">
        <v>91</v>
      </c>
    </row>
    <row r="1513" spans="1:16">
      <c r="A1513" t="s">
        <v>4072</v>
      </c>
      <c r="B1513" t="s">
        <v>4069</v>
      </c>
      <c r="C1513" t="s">
        <v>904</v>
      </c>
      <c r="D1513">
        <v>57</v>
      </c>
      <c r="E1513" t="s">
        <v>4070</v>
      </c>
      <c r="F1513" t="s">
        <v>91</v>
      </c>
      <c r="G1513" t="s">
        <v>906</v>
      </c>
      <c r="H1513" t="s">
        <v>320</v>
      </c>
      <c r="I1513" t="s">
        <v>382</v>
      </c>
      <c r="J1513" t="s">
        <v>383</v>
      </c>
      <c r="K1513" t="s">
        <v>384</v>
      </c>
      <c r="L1513" t="s">
        <v>43</v>
      </c>
      <c r="M1513" t="s">
        <v>386</v>
      </c>
      <c r="N1513" t="s">
        <v>907</v>
      </c>
      <c r="O1513" t="s">
        <v>932</v>
      </c>
      <c r="P1513" t="s">
        <v>91</v>
      </c>
    </row>
    <row r="1514" spans="1:16">
      <c r="A1514" t="s">
        <v>4073</v>
      </c>
      <c r="B1514" t="s">
        <v>4069</v>
      </c>
      <c r="C1514" t="s">
        <v>912</v>
      </c>
      <c r="D1514">
        <v>61</v>
      </c>
      <c r="E1514" t="s">
        <v>4070</v>
      </c>
      <c r="F1514" t="s">
        <v>91</v>
      </c>
      <c r="G1514" t="s">
        <v>906</v>
      </c>
      <c r="H1514" t="s">
        <v>320</v>
      </c>
      <c r="I1514" t="s">
        <v>382</v>
      </c>
      <c r="J1514" t="s">
        <v>383</v>
      </c>
      <c r="K1514" t="s">
        <v>384</v>
      </c>
      <c r="L1514" t="s">
        <v>43</v>
      </c>
      <c r="M1514" t="s">
        <v>386</v>
      </c>
      <c r="N1514" t="s">
        <v>907</v>
      </c>
      <c r="O1514" t="s">
        <v>932</v>
      </c>
      <c r="P1514" t="s">
        <v>91</v>
      </c>
    </row>
    <row r="1515" spans="1:16">
      <c r="A1515" t="s">
        <v>4515</v>
      </c>
      <c r="B1515" t="s">
        <v>4516</v>
      </c>
      <c r="C1515" t="s">
        <v>956</v>
      </c>
      <c r="D1515">
        <v>55</v>
      </c>
      <c r="E1515" t="s">
        <v>4070</v>
      </c>
      <c r="F1515" t="s">
        <v>83</v>
      </c>
      <c r="G1515" t="s">
        <v>906</v>
      </c>
      <c r="H1515" t="s">
        <v>320</v>
      </c>
      <c r="I1515" t="s">
        <v>382</v>
      </c>
      <c r="J1515" t="s">
        <v>383</v>
      </c>
      <c r="K1515" t="s">
        <v>384</v>
      </c>
      <c r="L1515" t="s">
        <v>43</v>
      </c>
      <c r="M1515" t="s">
        <v>386</v>
      </c>
      <c r="N1515" t="s">
        <v>907</v>
      </c>
      <c r="O1515" t="s">
        <v>917</v>
      </c>
      <c r="P1515" t="s">
        <v>83</v>
      </c>
    </row>
    <row r="1516" spans="1:16">
      <c r="A1516" t="s">
        <v>4517</v>
      </c>
      <c r="B1516" t="s">
        <v>4516</v>
      </c>
      <c r="C1516" t="s">
        <v>904</v>
      </c>
      <c r="D1516">
        <v>57</v>
      </c>
      <c r="E1516" t="s">
        <v>4070</v>
      </c>
      <c r="F1516" t="s">
        <v>83</v>
      </c>
      <c r="G1516" t="s">
        <v>906</v>
      </c>
      <c r="H1516" t="s">
        <v>320</v>
      </c>
      <c r="I1516" t="s">
        <v>382</v>
      </c>
      <c r="J1516" t="s">
        <v>383</v>
      </c>
      <c r="K1516" t="s">
        <v>384</v>
      </c>
      <c r="L1516" t="s">
        <v>43</v>
      </c>
      <c r="M1516" t="s">
        <v>386</v>
      </c>
      <c r="N1516" t="s">
        <v>907</v>
      </c>
      <c r="O1516" t="s">
        <v>917</v>
      </c>
      <c r="P1516" t="s">
        <v>83</v>
      </c>
    </row>
    <row r="1517" spans="1:16">
      <c r="A1517" t="s">
        <v>4518</v>
      </c>
      <c r="B1517" t="s">
        <v>4516</v>
      </c>
      <c r="C1517" t="s">
        <v>910</v>
      </c>
      <c r="D1517">
        <v>59</v>
      </c>
      <c r="E1517" t="s">
        <v>4070</v>
      </c>
      <c r="F1517" t="s">
        <v>83</v>
      </c>
      <c r="G1517" t="s">
        <v>906</v>
      </c>
      <c r="H1517" t="s">
        <v>320</v>
      </c>
      <c r="I1517" t="s">
        <v>382</v>
      </c>
      <c r="J1517" t="s">
        <v>383</v>
      </c>
      <c r="K1517" t="s">
        <v>384</v>
      </c>
      <c r="L1517" t="s">
        <v>43</v>
      </c>
      <c r="M1517" t="s">
        <v>386</v>
      </c>
      <c r="N1517" t="s">
        <v>907</v>
      </c>
      <c r="O1517" t="s">
        <v>917</v>
      </c>
      <c r="P1517" t="s">
        <v>83</v>
      </c>
    </row>
    <row r="1518" spans="1:16">
      <c r="A1518" t="s">
        <v>4519</v>
      </c>
      <c r="B1518" t="s">
        <v>4516</v>
      </c>
      <c r="C1518" t="s">
        <v>912</v>
      </c>
      <c r="D1518">
        <v>61</v>
      </c>
      <c r="E1518" t="s">
        <v>4070</v>
      </c>
      <c r="F1518" t="s">
        <v>83</v>
      </c>
      <c r="G1518" t="s">
        <v>906</v>
      </c>
      <c r="H1518" t="s">
        <v>320</v>
      </c>
      <c r="I1518" t="s">
        <v>382</v>
      </c>
      <c r="J1518" t="s">
        <v>383</v>
      </c>
      <c r="K1518" t="s">
        <v>384</v>
      </c>
      <c r="L1518" t="s">
        <v>43</v>
      </c>
      <c r="M1518" t="s">
        <v>386</v>
      </c>
      <c r="N1518" t="s">
        <v>907</v>
      </c>
      <c r="O1518" t="s">
        <v>917</v>
      </c>
      <c r="P1518" t="s">
        <v>83</v>
      </c>
    </row>
    <row r="1519" spans="1:16">
      <c r="A1519" t="s">
        <v>4074</v>
      </c>
      <c r="B1519" t="s">
        <v>4075</v>
      </c>
      <c r="C1519" t="s">
        <v>920</v>
      </c>
      <c r="D1519">
        <v>58</v>
      </c>
      <c r="E1519" t="s">
        <v>4076</v>
      </c>
      <c r="F1519" t="s">
        <v>78</v>
      </c>
      <c r="G1519" t="s">
        <v>906</v>
      </c>
      <c r="H1519" t="s">
        <v>320</v>
      </c>
      <c r="I1519" t="s">
        <v>382</v>
      </c>
      <c r="J1519" t="s">
        <v>383</v>
      </c>
      <c r="K1519" t="s">
        <v>384</v>
      </c>
      <c r="L1519" t="s">
        <v>43</v>
      </c>
      <c r="M1519" t="s">
        <v>385</v>
      </c>
      <c r="N1519" t="s">
        <v>907</v>
      </c>
      <c r="O1519" t="s">
        <v>969</v>
      </c>
      <c r="P1519" t="s">
        <v>78</v>
      </c>
    </row>
    <row r="1520" spans="1:16">
      <c r="A1520" t="s">
        <v>4520</v>
      </c>
      <c r="B1520" t="s">
        <v>4521</v>
      </c>
      <c r="C1520" t="s">
        <v>956</v>
      </c>
      <c r="D1520">
        <v>55</v>
      </c>
      <c r="E1520" t="s">
        <v>4076</v>
      </c>
      <c r="F1520" t="s">
        <v>71</v>
      </c>
      <c r="G1520" t="s">
        <v>906</v>
      </c>
      <c r="H1520" t="s">
        <v>320</v>
      </c>
      <c r="I1520" t="s">
        <v>382</v>
      </c>
      <c r="J1520" t="s">
        <v>383</v>
      </c>
      <c r="K1520" t="s">
        <v>384</v>
      </c>
      <c r="L1520" t="s">
        <v>43</v>
      </c>
      <c r="M1520" t="s">
        <v>385</v>
      </c>
      <c r="N1520" t="s">
        <v>907</v>
      </c>
      <c r="O1520" t="s">
        <v>932</v>
      </c>
      <c r="P1520" t="s">
        <v>71</v>
      </c>
    </row>
    <row r="1521" spans="1:16">
      <c r="A1521" t="s">
        <v>4522</v>
      </c>
      <c r="B1521" t="s">
        <v>4521</v>
      </c>
      <c r="C1521" t="s">
        <v>915</v>
      </c>
      <c r="D1521">
        <v>56</v>
      </c>
      <c r="E1521" t="s">
        <v>4076</v>
      </c>
      <c r="F1521" t="s">
        <v>71</v>
      </c>
      <c r="G1521" t="s">
        <v>906</v>
      </c>
      <c r="H1521" t="s">
        <v>320</v>
      </c>
      <c r="I1521" t="s">
        <v>382</v>
      </c>
      <c r="J1521" t="s">
        <v>383</v>
      </c>
      <c r="K1521" t="s">
        <v>384</v>
      </c>
      <c r="L1521" t="s">
        <v>43</v>
      </c>
      <c r="M1521" t="s">
        <v>385</v>
      </c>
      <c r="N1521" t="s">
        <v>907</v>
      </c>
      <c r="O1521" t="s">
        <v>932</v>
      </c>
      <c r="P1521" t="s">
        <v>71</v>
      </c>
    </row>
    <row r="1522" spans="1:16">
      <c r="A1522" t="s">
        <v>4523</v>
      </c>
      <c r="B1522" t="s">
        <v>4521</v>
      </c>
      <c r="C1522" t="s">
        <v>904</v>
      </c>
      <c r="D1522">
        <v>57</v>
      </c>
      <c r="E1522" t="s">
        <v>4076</v>
      </c>
      <c r="F1522" t="s">
        <v>71</v>
      </c>
      <c r="G1522" t="s">
        <v>906</v>
      </c>
      <c r="H1522" t="s">
        <v>320</v>
      </c>
      <c r="I1522" t="s">
        <v>382</v>
      </c>
      <c r="J1522" t="s">
        <v>383</v>
      </c>
      <c r="K1522" t="s">
        <v>384</v>
      </c>
      <c r="L1522" t="s">
        <v>43</v>
      </c>
      <c r="M1522" t="s">
        <v>385</v>
      </c>
      <c r="N1522" t="s">
        <v>907</v>
      </c>
      <c r="O1522" t="s">
        <v>932</v>
      </c>
      <c r="P1522" t="s">
        <v>71</v>
      </c>
    </row>
    <row r="1523" spans="1:16">
      <c r="A1523" t="s">
        <v>4524</v>
      </c>
      <c r="B1523" t="s">
        <v>4521</v>
      </c>
      <c r="C1523" t="s">
        <v>920</v>
      </c>
      <c r="D1523">
        <v>58</v>
      </c>
      <c r="E1523" t="s">
        <v>4076</v>
      </c>
      <c r="F1523" t="s">
        <v>71</v>
      </c>
      <c r="G1523" t="s">
        <v>906</v>
      </c>
      <c r="H1523" t="s">
        <v>320</v>
      </c>
      <c r="I1523" t="s">
        <v>382</v>
      </c>
      <c r="J1523" t="s">
        <v>383</v>
      </c>
      <c r="K1523" t="s">
        <v>384</v>
      </c>
      <c r="L1523" t="s">
        <v>43</v>
      </c>
      <c r="M1523" t="s">
        <v>385</v>
      </c>
      <c r="N1523" t="s">
        <v>907</v>
      </c>
      <c r="O1523" t="s">
        <v>932</v>
      </c>
      <c r="P1523" t="s">
        <v>71</v>
      </c>
    </row>
    <row r="1524" spans="1:16">
      <c r="A1524" t="s">
        <v>4525</v>
      </c>
      <c r="B1524" t="s">
        <v>4521</v>
      </c>
      <c r="C1524" t="s">
        <v>910</v>
      </c>
      <c r="D1524">
        <v>59</v>
      </c>
      <c r="E1524" t="s">
        <v>4076</v>
      </c>
      <c r="F1524" t="s">
        <v>71</v>
      </c>
      <c r="G1524" t="s">
        <v>906</v>
      </c>
      <c r="H1524" t="s">
        <v>320</v>
      </c>
      <c r="I1524" t="s">
        <v>382</v>
      </c>
      <c r="J1524" t="s">
        <v>383</v>
      </c>
      <c r="K1524" t="s">
        <v>384</v>
      </c>
      <c r="L1524" t="s">
        <v>43</v>
      </c>
      <c r="M1524" t="s">
        <v>385</v>
      </c>
      <c r="N1524" t="s">
        <v>907</v>
      </c>
      <c r="O1524" t="s">
        <v>932</v>
      </c>
      <c r="P1524" t="s">
        <v>71</v>
      </c>
    </row>
    <row r="1525" spans="1:16">
      <c r="A1525" t="s">
        <v>4526</v>
      </c>
      <c r="B1525" t="s">
        <v>4521</v>
      </c>
      <c r="C1525" t="s">
        <v>922</v>
      </c>
      <c r="D1525">
        <v>60</v>
      </c>
      <c r="E1525" t="s">
        <v>4076</v>
      </c>
      <c r="F1525" t="s">
        <v>71</v>
      </c>
      <c r="G1525" t="s">
        <v>906</v>
      </c>
      <c r="H1525" t="s">
        <v>320</v>
      </c>
      <c r="I1525" t="s">
        <v>382</v>
      </c>
      <c r="J1525" t="s">
        <v>383</v>
      </c>
      <c r="K1525" t="s">
        <v>384</v>
      </c>
      <c r="L1525" t="s">
        <v>43</v>
      </c>
      <c r="M1525" t="s">
        <v>385</v>
      </c>
      <c r="N1525" t="s">
        <v>907</v>
      </c>
      <c r="O1525" t="s">
        <v>932</v>
      </c>
      <c r="P1525" t="s">
        <v>71</v>
      </c>
    </row>
    <row r="1526" spans="1:16">
      <c r="A1526" t="s">
        <v>4527</v>
      </c>
      <c r="B1526" t="s">
        <v>4521</v>
      </c>
      <c r="C1526" t="s">
        <v>912</v>
      </c>
      <c r="D1526">
        <v>61</v>
      </c>
      <c r="E1526" t="s">
        <v>4076</v>
      </c>
      <c r="F1526" t="s">
        <v>71</v>
      </c>
      <c r="G1526" t="s">
        <v>906</v>
      </c>
      <c r="H1526" t="s">
        <v>320</v>
      </c>
      <c r="I1526" t="s">
        <v>382</v>
      </c>
      <c r="J1526" t="s">
        <v>383</v>
      </c>
      <c r="K1526" t="s">
        <v>384</v>
      </c>
      <c r="L1526" t="s">
        <v>43</v>
      </c>
      <c r="M1526" t="s">
        <v>385</v>
      </c>
      <c r="N1526" t="s">
        <v>907</v>
      </c>
      <c r="O1526" t="s">
        <v>932</v>
      </c>
      <c r="P1526" t="s">
        <v>71</v>
      </c>
    </row>
    <row r="1527" spans="1:16">
      <c r="A1527" t="s">
        <v>7289</v>
      </c>
      <c r="B1527" t="s">
        <v>7290</v>
      </c>
      <c r="C1527" t="s">
        <v>915</v>
      </c>
      <c r="D1527">
        <v>56</v>
      </c>
      <c r="E1527" t="s">
        <v>1273</v>
      </c>
      <c r="F1527" t="s">
        <v>217</v>
      </c>
      <c r="G1527" t="s">
        <v>1211</v>
      </c>
      <c r="H1527" t="s">
        <v>320</v>
      </c>
      <c r="I1527" t="s">
        <v>382</v>
      </c>
      <c r="J1527" t="s">
        <v>383</v>
      </c>
      <c r="K1527" t="s">
        <v>388</v>
      </c>
      <c r="L1527" t="s">
        <v>32</v>
      </c>
      <c r="M1527" t="s">
        <v>385</v>
      </c>
      <c r="N1527" t="s">
        <v>907</v>
      </c>
      <c r="O1527" t="s">
        <v>1193</v>
      </c>
      <c r="P1527" t="s">
        <v>199</v>
      </c>
    </row>
    <row r="1528" spans="1:16">
      <c r="A1528" t="s">
        <v>7291</v>
      </c>
      <c r="B1528" t="s">
        <v>7290</v>
      </c>
      <c r="C1528" t="s">
        <v>904</v>
      </c>
      <c r="D1528">
        <v>57</v>
      </c>
      <c r="E1528" t="s">
        <v>1273</v>
      </c>
      <c r="F1528" t="s">
        <v>217</v>
      </c>
      <c r="G1528" t="s">
        <v>1211</v>
      </c>
      <c r="H1528" t="s">
        <v>320</v>
      </c>
      <c r="I1528" t="s">
        <v>382</v>
      </c>
      <c r="J1528" t="s">
        <v>383</v>
      </c>
      <c r="K1528" t="s">
        <v>388</v>
      </c>
      <c r="L1528" t="s">
        <v>32</v>
      </c>
      <c r="M1528" t="s">
        <v>385</v>
      </c>
      <c r="N1528" t="s">
        <v>907</v>
      </c>
      <c r="O1528" t="s">
        <v>1193</v>
      </c>
      <c r="P1528" t="s">
        <v>199</v>
      </c>
    </row>
    <row r="1529" spans="1:16">
      <c r="A1529" t="s">
        <v>7292</v>
      </c>
      <c r="B1529" t="s">
        <v>7290</v>
      </c>
      <c r="C1529" t="s">
        <v>910</v>
      </c>
      <c r="D1529">
        <v>59</v>
      </c>
      <c r="E1529" t="s">
        <v>1273</v>
      </c>
      <c r="F1529" t="s">
        <v>217</v>
      </c>
      <c r="G1529" t="s">
        <v>1211</v>
      </c>
      <c r="H1529" t="s">
        <v>320</v>
      </c>
      <c r="I1529" t="s">
        <v>382</v>
      </c>
      <c r="J1529" t="s">
        <v>383</v>
      </c>
      <c r="K1529" t="s">
        <v>388</v>
      </c>
      <c r="L1529" t="s">
        <v>32</v>
      </c>
      <c r="M1529" t="s">
        <v>385</v>
      </c>
      <c r="N1529" t="s">
        <v>907</v>
      </c>
      <c r="O1529" t="s">
        <v>1193</v>
      </c>
      <c r="P1529" t="s">
        <v>199</v>
      </c>
    </row>
    <row r="1530" spans="1:16">
      <c r="A1530" t="s">
        <v>7293</v>
      </c>
      <c r="B1530" t="s">
        <v>7290</v>
      </c>
      <c r="C1530" t="s">
        <v>922</v>
      </c>
      <c r="D1530">
        <v>60</v>
      </c>
      <c r="E1530" t="s">
        <v>1273</v>
      </c>
      <c r="F1530" t="s">
        <v>217</v>
      </c>
      <c r="G1530" t="s">
        <v>1211</v>
      </c>
      <c r="H1530" t="s">
        <v>320</v>
      </c>
      <c r="I1530" t="s">
        <v>382</v>
      </c>
      <c r="J1530" t="s">
        <v>383</v>
      </c>
      <c r="K1530" t="s">
        <v>388</v>
      </c>
      <c r="L1530" t="s">
        <v>32</v>
      </c>
      <c r="M1530" t="s">
        <v>385</v>
      </c>
      <c r="N1530" t="s">
        <v>907</v>
      </c>
      <c r="O1530" t="s">
        <v>1193</v>
      </c>
      <c r="P1530" t="s">
        <v>199</v>
      </c>
    </row>
    <row r="1531" spans="1:16">
      <c r="A1531" t="s">
        <v>7294</v>
      </c>
      <c r="B1531" t="s">
        <v>7290</v>
      </c>
      <c r="C1531" t="s">
        <v>912</v>
      </c>
      <c r="D1531">
        <v>61</v>
      </c>
      <c r="E1531" t="s">
        <v>1273</v>
      </c>
      <c r="F1531" t="s">
        <v>217</v>
      </c>
      <c r="G1531" t="s">
        <v>1211</v>
      </c>
      <c r="H1531" t="s">
        <v>320</v>
      </c>
      <c r="I1531" t="s">
        <v>382</v>
      </c>
      <c r="J1531" t="s">
        <v>383</v>
      </c>
      <c r="K1531" t="s">
        <v>388</v>
      </c>
      <c r="L1531" t="s">
        <v>32</v>
      </c>
      <c r="M1531" t="s">
        <v>385</v>
      </c>
      <c r="N1531" t="s">
        <v>907</v>
      </c>
      <c r="O1531" t="s">
        <v>1193</v>
      </c>
      <c r="P1531" t="s">
        <v>199</v>
      </c>
    </row>
    <row r="1532" spans="1:16">
      <c r="A1532" t="s">
        <v>7295</v>
      </c>
      <c r="B1532" t="s">
        <v>7290</v>
      </c>
      <c r="C1532" t="s">
        <v>920</v>
      </c>
      <c r="D1532">
        <v>58</v>
      </c>
      <c r="E1532" t="s">
        <v>1273</v>
      </c>
      <c r="F1532" t="s">
        <v>217</v>
      </c>
      <c r="G1532" t="s">
        <v>1211</v>
      </c>
      <c r="H1532" t="s">
        <v>320</v>
      </c>
      <c r="I1532" t="s">
        <v>382</v>
      </c>
      <c r="J1532" t="s">
        <v>383</v>
      </c>
      <c r="K1532" t="s">
        <v>388</v>
      </c>
      <c r="L1532" t="s">
        <v>32</v>
      </c>
      <c r="M1532" t="s">
        <v>385</v>
      </c>
      <c r="N1532" t="s">
        <v>907</v>
      </c>
      <c r="O1532" t="s">
        <v>1193</v>
      </c>
      <c r="P1532" t="s">
        <v>199</v>
      </c>
    </row>
    <row r="1533" spans="1:16">
      <c r="A1533" t="s">
        <v>1279</v>
      </c>
      <c r="B1533" t="s">
        <v>1280</v>
      </c>
      <c r="C1533" t="s">
        <v>904</v>
      </c>
      <c r="D1533">
        <v>57</v>
      </c>
      <c r="E1533" t="s">
        <v>1273</v>
      </c>
      <c r="F1533" t="s">
        <v>271</v>
      </c>
      <c r="G1533" t="s">
        <v>1179</v>
      </c>
      <c r="H1533" t="s">
        <v>320</v>
      </c>
      <c r="I1533" t="s">
        <v>382</v>
      </c>
      <c r="J1533" t="s">
        <v>383</v>
      </c>
      <c r="K1533" t="s">
        <v>388</v>
      </c>
      <c r="L1533" t="s">
        <v>32</v>
      </c>
      <c r="M1533" t="s">
        <v>385</v>
      </c>
      <c r="N1533" t="s">
        <v>907</v>
      </c>
      <c r="O1533" t="s">
        <v>1033</v>
      </c>
      <c r="P1533" t="s">
        <v>86</v>
      </c>
    </row>
    <row r="1534" spans="1:16">
      <c r="A1534" t="s">
        <v>1281</v>
      </c>
      <c r="B1534" t="s">
        <v>1280</v>
      </c>
      <c r="C1534" t="s">
        <v>910</v>
      </c>
      <c r="D1534">
        <v>59</v>
      </c>
      <c r="E1534" t="s">
        <v>1273</v>
      </c>
      <c r="F1534" t="s">
        <v>271</v>
      </c>
      <c r="G1534" t="s">
        <v>1179</v>
      </c>
      <c r="H1534" t="s">
        <v>320</v>
      </c>
      <c r="I1534" t="s">
        <v>382</v>
      </c>
      <c r="J1534" t="s">
        <v>383</v>
      </c>
      <c r="K1534" t="s">
        <v>388</v>
      </c>
      <c r="L1534" t="s">
        <v>32</v>
      </c>
      <c r="M1534" t="s">
        <v>385</v>
      </c>
      <c r="N1534" t="s">
        <v>907</v>
      </c>
      <c r="O1534" t="s">
        <v>1033</v>
      </c>
      <c r="P1534" t="s">
        <v>86</v>
      </c>
    </row>
    <row r="1535" spans="1:16">
      <c r="A1535" t="s">
        <v>1282</v>
      </c>
      <c r="B1535" t="s">
        <v>1280</v>
      </c>
      <c r="C1535" t="s">
        <v>912</v>
      </c>
      <c r="D1535">
        <v>61</v>
      </c>
      <c r="E1535" t="s">
        <v>1273</v>
      </c>
      <c r="F1535" t="s">
        <v>271</v>
      </c>
      <c r="G1535" t="s">
        <v>1179</v>
      </c>
      <c r="H1535" t="s">
        <v>320</v>
      </c>
      <c r="I1535" t="s">
        <v>382</v>
      </c>
      <c r="J1535" t="s">
        <v>383</v>
      </c>
      <c r="K1535" t="s">
        <v>388</v>
      </c>
      <c r="L1535" t="s">
        <v>32</v>
      </c>
      <c r="M1535" t="s">
        <v>385</v>
      </c>
      <c r="N1535" t="s">
        <v>907</v>
      </c>
      <c r="O1535" t="s">
        <v>1033</v>
      </c>
      <c r="P1535" t="s">
        <v>86</v>
      </c>
    </row>
    <row r="1536" spans="1:16">
      <c r="A1536" t="s">
        <v>1271</v>
      </c>
      <c r="B1536" t="s">
        <v>1272</v>
      </c>
      <c r="C1536" t="s">
        <v>915</v>
      </c>
      <c r="D1536">
        <v>56</v>
      </c>
      <c r="E1536" t="s">
        <v>1273</v>
      </c>
      <c r="F1536" t="s">
        <v>53</v>
      </c>
      <c r="G1536" t="s">
        <v>1179</v>
      </c>
      <c r="H1536" t="s">
        <v>320</v>
      </c>
      <c r="I1536" t="s">
        <v>382</v>
      </c>
      <c r="J1536" t="s">
        <v>383</v>
      </c>
      <c r="K1536" t="s">
        <v>388</v>
      </c>
      <c r="L1536" t="s">
        <v>32</v>
      </c>
      <c r="M1536" t="s">
        <v>385</v>
      </c>
      <c r="N1536" t="s">
        <v>907</v>
      </c>
      <c r="O1536" t="s">
        <v>928</v>
      </c>
      <c r="P1536" t="s">
        <v>53</v>
      </c>
    </row>
    <row r="1537" spans="1:16">
      <c r="A1537" t="s">
        <v>1274</v>
      </c>
      <c r="B1537" t="s">
        <v>1272</v>
      </c>
      <c r="C1537" t="s">
        <v>904</v>
      </c>
      <c r="D1537">
        <v>57</v>
      </c>
      <c r="E1537" t="s">
        <v>1273</v>
      </c>
      <c r="F1537" t="s">
        <v>53</v>
      </c>
      <c r="G1537" t="s">
        <v>1179</v>
      </c>
      <c r="H1537" t="s">
        <v>320</v>
      </c>
      <c r="I1537" t="s">
        <v>382</v>
      </c>
      <c r="J1537" t="s">
        <v>383</v>
      </c>
      <c r="K1537" t="s">
        <v>388</v>
      </c>
      <c r="L1537" t="s">
        <v>32</v>
      </c>
      <c r="M1537" t="s">
        <v>385</v>
      </c>
      <c r="N1537" t="s">
        <v>907</v>
      </c>
      <c r="O1537" t="s">
        <v>928</v>
      </c>
      <c r="P1537" t="s">
        <v>53</v>
      </c>
    </row>
    <row r="1538" spans="1:16">
      <c r="A1538" t="s">
        <v>1275</v>
      </c>
      <c r="B1538" t="s">
        <v>1272</v>
      </c>
      <c r="C1538" t="s">
        <v>920</v>
      </c>
      <c r="D1538">
        <v>58</v>
      </c>
      <c r="E1538" t="s">
        <v>1273</v>
      </c>
      <c r="F1538" t="s">
        <v>53</v>
      </c>
      <c r="G1538" t="s">
        <v>1179</v>
      </c>
      <c r="H1538" t="s">
        <v>320</v>
      </c>
      <c r="I1538" t="s">
        <v>382</v>
      </c>
      <c r="J1538" t="s">
        <v>383</v>
      </c>
      <c r="K1538" t="s">
        <v>388</v>
      </c>
      <c r="L1538" t="s">
        <v>32</v>
      </c>
      <c r="M1538" t="s">
        <v>385</v>
      </c>
      <c r="N1538" t="s">
        <v>907</v>
      </c>
      <c r="O1538" t="s">
        <v>928</v>
      </c>
      <c r="P1538" t="s">
        <v>53</v>
      </c>
    </row>
    <row r="1539" spans="1:16">
      <c r="A1539" t="s">
        <v>1276</v>
      </c>
      <c r="B1539" t="s">
        <v>1272</v>
      </c>
      <c r="C1539" t="s">
        <v>910</v>
      </c>
      <c r="D1539">
        <v>59</v>
      </c>
      <c r="E1539" t="s">
        <v>1273</v>
      </c>
      <c r="F1539" t="s">
        <v>53</v>
      </c>
      <c r="G1539" t="s">
        <v>1179</v>
      </c>
      <c r="H1539" t="s">
        <v>320</v>
      </c>
      <c r="I1539" t="s">
        <v>382</v>
      </c>
      <c r="J1539" t="s">
        <v>383</v>
      </c>
      <c r="K1539" t="s">
        <v>388</v>
      </c>
      <c r="L1539" t="s">
        <v>32</v>
      </c>
      <c r="M1539" t="s">
        <v>385</v>
      </c>
      <c r="N1539" t="s">
        <v>907</v>
      </c>
      <c r="O1539" t="s">
        <v>928</v>
      </c>
      <c r="P1539" t="s">
        <v>53</v>
      </c>
    </row>
    <row r="1540" spans="1:16">
      <c r="A1540" t="s">
        <v>1277</v>
      </c>
      <c r="B1540" t="s">
        <v>1272</v>
      </c>
      <c r="C1540" t="s">
        <v>922</v>
      </c>
      <c r="D1540">
        <v>60</v>
      </c>
      <c r="E1540" t="s">
        <v>1273</v>
      </c>
      <c r="F1540" t="s">
        <v>53</v>
      </c>
      <c r="G1540" t="s">
        <v>1179</v>
      </c>
      <c r="H1540" t="s">
        <v>320</v>
      </c>
      <c r="I1540" t="s">
        <v>382</v>
      </c>
      <c r="J1540" t="s">
        <v>383</v>
      </c>
      <c r="K1540" t="s">
        <v>388</v>
      </c>
      <c r="L1540" t="s">
        <v>32</v>
      </c>
      <c r="M1540" t="s">
        <v>385</v>
      </c>
      <c r="N1540" t="s">
        <v>907</v>
      </c>
      <c r="O1540" t="s">
        <v>928</v>
      </c>
      <c r="P1540" t="s">
        <v>53</v>
      </c>
    </row>
    <row r="1541" spans="1:16">
      <c r="A1541" t="s">
        <v>1278</v>
      </c>
      <c r="B1541" t="s">
        <v>1272</v>
      </c>
      <c r="C1541" t="s">
        <v>912</v>
      </c>
      <c r="D1541">
        <v>61</v>
      </c>
      <c r="E1541" t="s">
        <v>1273</v>
      </c>
      <c r="F1541" t="s">
        <v>53</v>
      </c>
      <c r="G1541" t="s">
        <v>1179</v>
      </c>
      <c r="H1541" t="s">
        <v>320</v>
      </c>
      <c r="I1541" t="s">
        <v>382</v>
      </c>
      <c r="J1541" t="s">
        <v>383</v>
      </c>
      <c r="K1541" t="s">
        <v>388</v>
      </c>
      <c r="L1541" t="s">
        <v>32</v>
      </c>
      <c r="M1541" t="s">
        <v>385</v>
      </c>
      <c r="N1541" t="s">
        <v>907</v>
      </c>
      <c r="O1541" t="s">
        <v>928</v>
      </c>
      <c r="P1541" t="s">
        <v>53</v>
      </c>
    </row>
    <row r="1542" spans="1:16">
      <c r="A1542" t="s">
        <v>4528</v>
      </c>
      <c r="B1542" t="s">
        <v>4529</v>
      </c>
      <c r="C1542" t="s">
        <v>956</v>
      </c>
      <c r="D1542">
        <v>55</v>
      </c>
      <c r="E1542" t="s">
        <v>2455</v>
      </c>
      <c r="F1542" t="s">
        <v>60</v>
      </c>
      <c r="G1542" t="s">
        <v>2456</v>
      </c>
      <c r="H1542" t="s">
        <v>320</v>
      </c>
      <c r="I1542" t="s">
        <v>382</v>
      </c>
      <c r="J1542" t="s">
        <v>383</v>
      </c>
      <c r="K1542" t="s">
        <v>384</v>
      </c>
      <c r="L1542" t="s">
        <v>43</v>
      </c>
      <c r="M1542" t="s">
        <v>385</v>
      </c>
      <c r="N1542" t="s">
        <v>907</v>
      </c>
      <c r="O1542" t="s">
        <v>990</v>
      </c>
      <c r="P1542" t="s">
        <v>60</v>
      </c>
    </row>
    <row r="1543" spans="1:16">
      <c r="A1543" t="s">
        <v>4530</v>
      </c>
      <c r="B1543" t="s">
        <v>4529</v>
      </c>
      <c r="C1543" t="s">
        <v>915</v>
      </c>
      <c r="D1543">
        <v>56</v>
      </c>
      <c r="E1543" t="s">
        <v>2455</v>
      </c>
      <c r="F1543" t="s">
        <v>60</v>
      </c>
      <c r="G1543" t="s">
        <v>2456</v>
      </c>
      <c r="H1543" t="s">
        <v>320</v>
      </c>
      <c r="I1543" t="s">
        <v>382</v>
      </c>
      <c r="J1543" t="s">
        <v>383</v>
      </c>
      <c r="K1543" t="s">
        <v>384</v>
      </c>
      <c r="L1543" t="s">
        <v>43</v>
      </c>
      <c r="M1543" t="s">
        <v>385</v>
      </c>
      <c r="N1543" t="s">
        <v>907</v>
      </c>
      <c r="O1543" t="s">
        <v>990</v>
      </c>
      <c r="P1543" t="s">
        <v>60</v>
      </c>
    </row>
    <row r="1544" spans="1:16">
      <c r="A1544" t="s">
        <v>4531</v>
      </c>
      <c r="B1544" t="s">
        <v>4529</v>
      </c>
      <c r="C1544" t="s">
        <v>904</v>
      </c>
      <c r="D1544">
        <v>57</v>
      </c>
      <c r="E1544" t="s">
        <v>2455</v>
      </c>
      <c r="F1544" t="s">
        <v>60</v>
      </c>
      <c r="G1544" t="s">
        <v>2456</v>
      </c>
      <c r="H1544" t="s">
        <v>320</v>
      </c>
      <c r="I1544" t="s">
        <v>382</v>
      </c>
      <c r="J1544" t="s">
        <v>383</v>
      </c>
      <c r="K1544" t="s">
        <v>384</v>
      </c>
      <c r="L1544" t="s">
        <v>43</v>
      </c>
      <c r="M1544" t="s">
        <v>385</v>
      </c>
      <c r="N1544" t="s">
        <v>907</v>
      </c>
      <c r="O1544" t="s">
        <v>990</v>
      </c>
      <c r="P1544" t="s">
        <v>60</v>
      </c>
    </row>
    <row r="1545" spans="1:16">
      <c r="A1545" t="s">
        <v>4532</v>
      </c>
      <c r="B1545" t="s">
        <v>4529</v>
      </c>
      <c r="C1545" t="s">
        <v>920</v>
      </c>
      <c r="D1545">
        <v>58</v>
      </c>
      <c r="E1545" t="s">
        <v>2455</v>
      </c>
      <c r="F1545" t="s">
        <v>60</v>
      </c>
      <c r="G1545" t="s">
        <v>2456</v>
      </c>
      <c r="H1545" t="s">
        <v>320</v>
      </c>
      <c r="I1545" t="s">
        <v>382</v>
      </c>
      <c r="J1545" t="s">
        <v>383</v>
      </c>
      <c r="K1545" t="s">
        <v>384</v>
      </c>
      <c r="L1545" t="s">
        <v>43</v>
      </c>
      <c r="M1545" t="s">
        <v>385</v>
      </c>
      <c r="N1545" t="s">
        <v>907</v>
      </c>
      <c r="O1545" t="s">
        <v>990</v>
      </c>
      <c r="P1545" t="s">
        <v>60</v>
      </c>
    </row>
    <row r="1546" spans="1:16">
      <c r="A1546" t="s">
        <v>4533</v>
      </c>
      <c r="B1546" t="s">
        <v>4529</v>
      </c>
      <c r="C1546" t="s">
        <v>910</v>
      </c>
      <c r="D1546">
        <v>59</v>
      </c>
      <c r="E1546" t="s">
        <v>2455</v>
      </c>
      <c r="F1546" t="s">
        <v>60</v>
      </c>
      <c r="G1546" t="s">
        <v>2456</v>
      </c>
      <c r="H1546" t="s">
        <v>320</v>
      </c>
      <c r="I1546" t="s">
        <v>382</v>
      </c>
      <c r="J1546" t="s">
        <v>383</v>
      </c>
      <c r="K1546" t="s">
        <v>384</v>
      </c>
      <c r="L1546" t="s">
        <v>43</v>
      </c>
      <c r="M1546" t="s">
        <v>385</v>
      </c>
      <c r="N1546" t="s">
        <v>907</v>
      </c>
      <c r="O1546" t="s">
        <v>990</v>
      </c>
      <c r="P1546" t="s">
        <v>60</v>
      </c>
    </row>
    <row r="1547" spans="1:16">
      <c r="A1547" t="s">
        <v>4534</v>
      </c>
      <c r="B1547" t="s">
        <v>4529</v>
      </c>
      <c r="C1547" t="s">
        <v>922</v>
      </c>
      <c r="D1547">
        <v>60</v>
      </c>
      <c r="E1547" t="s">
        <v>2455</v>
      </c>
      <c r="F1547" t="s">
        <v>60</v>
      </c>
      <c r="G1547" t="s">
        <v>2456</v>
      </c>
      <c r="H1547" t="s">
        <v>320</v>
      </c>
      <c r="I1547" t="s">
        <v>382</v>
      </c>
      <c r="J1547" t="s">
        <v>383</v>
      </c>
      <c r="K1547" t="s">
        <v>384</v>
      </c>
      <c r="L1547" t="s">
        <v>43</v>
      </c>
      <c r="M1547" t="s">
        <v>385</v>
      </c>
      <c r="N1547" t="s">
        <v>907</v>
      </c>
      <c r="O1547" t="s">
        <v>990</v>
      </c>
      <c r="P1547" t="s">
        <v>60</v>
      </c>
    </row>
    <row r="1548" spans="1:16">
      <c r="A1548" t="s">
        <v>4535</v>
      </c>
      <c r="B1548" t="s">
        <v>4529</v>
      </c>
      <c r="C1548" t="s">
        <v>912</v>
      </c>
      <c r="D1548">
        <v>61</v>
      </c>
      <c r="E1548" t="s">
        <v>2455</v>
      </c>
      <c r="F1548" t="s">
        <v>60</v>
      </c>
      <c r="G1548" t="s">
        <v>2456</v>
      </c>
      <c r="H1548" t="s">
        <v>320</v>
      </c>
      <c r="I1548" t="s">
        <v>382</v>
      </c>
      <c r="J1548" t="s">
        <v>383</v>
      </c>
      <c r="K1548" t="s">
        <v>384</v>
      </c>
      <c r="L1548" t="s">
        <v>43</v>
      </c>
      <c r="M1548" t="s">
        <v>385</v>
      </c>
      <c r="N1548" t="s">
        <v>907</v>
      </c>
      <c r="O1548" t="s">
        <v>990</v>
      </c>
      <c r="P1548" t="s">
        <v>60</v>
      </c>
    </row>
    <row r="1549" spans="1:16">
      <c r="A1549" t="s">
        <v>4536</v>
      </c>
      <c r="B1549" t="s">
        <v>4537</v>
      </c>
      <c r="C1549" t="s">
        <v>956</v>
      </c>
      <c r="D1549">
        <v>55</v>
      </c>
      <c r="E1549" t="s">
        <v>2455</v>
      </c>
      <c r="F1549" t="s">
        <v>78</v>
      </c>
      <c r="G1549" t="s">
        <v>2456</v>
      </c>
      <c r="H1549" t="s">
        <v>320</v>
      </c>
      <c r="I1549" t="s">
        <v>382</v>
      </c>
      <c r="J1549" t="s">
        <v>383</v>
      </c>
      <c r="K1549" t="s">
        <v>384</v>
      </c>
      <c r="L1549" t="s">
        <v>43</v>
      </c>
      <c r="M1549" t="s">
        <v>385</v>
      </c>
      <c r="N1549" t="s">
        <v>907</v>
      </c>
      <c r="O1549" t="s">
        <v>969</v>
      </c>
      <c r="P1549" t="s">
        <v>78</v>
      </c>
    </row>
    <row r="1550" spans="1:16">
      <c r="A1550" t="s">
        <v>4538</v>
      </c>
      <c r="B1550" t="s">
        <v>4537</v>
      </c>
      <c r="C1550" t="s">
        <v>915</v>
      </c>
      <c r="D1550">
        <v>56</v>
      </c>
      <c r="E1550" t="s">
        <v>2455</v>
      </c>
      <c r="F1550" t="s">
        <v>78</v>
      </c>
      <c r="G1550" t="s">
        <v>2456</v>
      </c>
      <c r="H1550" t="s">
        <v>320</v>
      </c>
      <c r="I1550" t="s">
        <v>382</v>
      </c>
      <c r="J1550" t="s">
        <v>383</v>
      </c>
      <c r="K1550" t="s">
        <v>384</v>
      </c>
      <c r="L1550" t="s">
        <v>43</v>
      </c>
      <c r="M1550" t="s">
        <v>385</v>
      </c>
      <c r="N1550" t="s">
        <v>907</v>
      </c>
      <c r="O1550" t="s">
        <v>969</v>
      </c>
      <c r="P1550" t="s">
        <v>78</v>
      </c>
    </row>
    <row r="1551" spans="1:16">
      <c r="A1551" t="s">
        <v>4539</v>
      </c>
      <c r="B1551" t="s">
        <v>4537</v>
      </c>
      <c r="C1551" t="s">
        <v>904</v>
      </c>
      <c r="D1551">
        <v>57</v>
      </c>
      <c r="E1551" t="s">
        <v>2455</v>
      </c>
      <c r="F1551" t="s">
        <v>78</v>
      </c>
      <c r="G1551" t="s">
        <v>2456</v>
      </c>
      <c r="H1551" t="s">
        <v>320</v>
      </c>
      <c r="I1551" t="s">
        <v>382</v>
      </c>
      <c r="J1551" t="s">
        <v>383</v>
      </c>
      <c r="K1551" t="s">
        <v>384</v>
      </c>
      <c r="L1551" t="s">
        <v>43</v>
      </c>
      <c r="M1551" t="s">
        <v>385</v>
      </c>
      <c r="N1551" t="s">
        <v>907</v>
      </c>
      <c r="O1551" t="s">
        <v>969</v>
      </c>
      <c r="P1551" t="s">
        <v>78</v>
      </c>
    </row>
    <row r="1552" spans="1:16">
      <c r="A1552" t="s">
        <v>4540</v>
      </c>
      <c r="B1552" t="s">
        <v>4537</v>
      </c>
      <c r="C1552" t="s">
        <v>920</v>
      </c>
      <c r="D1552">
        <v>58</v>
      </c>
      <c r="E1552" t="s">
        <v>2455</v>
      </c>
      <c r="F1552" t="s">
        <v>78</v>
      </c>
      <c r="G1552" t="s">
        <v>2456</v>
      </c>
      <c r="H1552" t="s">
        <v>320</v>
      </c>
      <c r="I1552" t="s">
        <v>382</v>
      </c>
      <c r="J1552" t="s">
        <v>383</v>
      </c>
      <c r="K1552" t="s">
        <v>384</v>
      </c>
      <c r="L1552" t="s">
        <v>43</v>
      </c>
      <c r="M1552" t="s">
        <v>385</v>
      </c>
      <c r="N1552" t="s">
        <v>907</v>
      </c>
      <c r="O1552" t="s">
        <v>969</v>
      </c>
      <c r="P1552" t="s">
        <v>78</v>
      </c>
    </row>
    <row r="1553" spans="1:16">
      <c r="A1553" t="s">
        <v>4541</v>
      </c>
      <c r="B1553" t="s">
        <v>4537</v>
      </c>
      <c r="C1553" t="s">
        <v>910</v>
      </c>
      <c r="D1553">
        <v>59</v>
      </c>
      <c r="E1553" t="s">
        <v>2455</v>
      </c>
      <c r="F1553" t="s">
        <v>78</v>
      </c>
      <c r="G1553" t="s">
        <v>2456</v>
      </c>
      <c r="H1553" t="s">
        <v>320</v>
      </c>
      <c r="I1553" t="s">
        <v>382</v>
      </c>
      <c r="J1553" t="s">
        <v>383</v>
      </c>
      <c r="K1553" t="s">
        <v>384</v>
      </c>
      <c r="L1553" t="s">
        <v>43</v>
      </c>
      <c r="M1553" t="s">
        <v>385</v>
      </c>
      <c r="N1553" t="s">
        <v>907</v>
      </c>
      <c r="O1553" t="s">
        <v>969</v>
      </c>
      <c r="P1553" t="s">
        <v>78</v>
      </c>
    </row>
    <row r="1554" spans="1:16">
      <c r="A1554" t="s">
        <v>4542</v>
      </c>
      <c r="B1554" t="s">
        <v>4537</v>
      </c>
      <c r="C1554" t="s">
        <v>922</v>
      </c>
      <c r="D1554">
        <v>60</v>
      </c>
      <c r="E1554" t="s">
        <v>2455</v>
      </c>
      <c r="F1554" t="s">
        <v>78</v>
      </c>
      <c r="G1554" t="s">
        <v>2456</v>
      </c>
      <c r="H1554" t="s">
        <v>320</v>
      </c>
      <c r="I1554" t="s">
        <v>382</v>
      </c>
      <c r="J1554" t="s">
        <v>383</v>
      </c>
      <c r="K1554" t="s">
        <v>384</v>
      </c>
      <c r="L1554" t="s">
        <v>43</v>
      </c>
      <c r="M1554" t="s">
        <v>385</v>
      </c>
      <c r="N1554" t="s">
        <v>907</v>
      </c>
      <c r="O1554" t="s">
        <v>969</v>
      </c>
      <c r="P1554" t="s">
        <v>78</v>
      </c>
    </row>
    <row r="1555" spans="1:16">
      <c r="A1555" t="s">
        <v>4543</v>
      </c>
      <c r="B1555" t="s">
        <v>4537</v>
      </c>
      <c r="C1555" t="s">
        <v>912</v>
      </c>
      <c r="D1555">
        <v>61</v>
      </c>
      <c r="E1555" t="s">
        <v>2455</v>
      </c>
      <c r="F1555" t="s">
        <v>78</v>
      </c>
      <c r="G1555" t="s">
        <v>2456</v>
      </c>
      <c r="H1555" t="s">
        <v>320</v>
      </c>
      <c r="I1555" t="s">
        <v>382</v>
      </c>
      <c r="J1555" t="s">
        <v>383</v>
      </c>
      <c r="K1555" t="s">
        <v>384</v>
      </c>
      <c r="L1555" t="s">
        <v>43</v>
      </c>
      <c r="M1555" t="s">
        <v>385</v>
      </c>
      <c r="N1555" t="s">
        <v>907</v>
      </c>
      <c r="O1555" t="s">
        <v>969</v>
      </c>
      <c r="P1555" t="s">
        <v>78</v>
      </c>
    </row>
    <row r="1556" spans="1:16">
      <c r="A1556" t="s">
        <v>7030</v>
      </c>
      <c r="B1556" t="s">
        <v>7031</v>
      </c>
      <c r="C1556" t="s">
        <v>1046</v>
      </c>
      <c r="D1556">
        <v>62</v>
      </c>
      <c r="E1556" t="s">
        <v>2455</v>
      </c>
      <c r="F1556" t="s">
        <v>209</v>
      </c>
      <c r="G1556" t="s">
        <v>7032</v>
      </c>
      <c r="H1556" t="s">
        <v>320</v>
      </c>
      <c r="I1556" t="s">
        <v>382</v>
      </c>
      <c r="J1556" t="s">
        <v>383</v>
      </c>
      <c r="K1556" t="s">
        <v>384</v>
      </c>
      <c r="L1556" t="s">
        <v>43</v>
      </c>
      <c r="M1556" t="s">
        <v>385</v>
      </c>
      <c r="N1556" t="s">
        <v>907</v>
      </c>
      <c r="O1556" t="s">
        <v>1387</v>
      </c>
      <c r="P1556" t="s">
        <v>209</v>
      </c>
    </row>
    <row r="1557" spans="1:16">
      <c r="A1557" t="s">
        <v>7033</v>
      </c>
      <c r="B1557" t="s">
        <v>7031</v>
      </c>
      <c r="C1557" t="s">
        <v>956</v>
      </c>
      <c r="D1557">
        <v>55</v>
      </c>
      <c r="E1557" t="s">
        <v>2455</v>
      </c>
      <c r="F1557" t="s">
        <v>209</v>
      </c>
      <c r="G1557" t="s">
        <v>7032</v>
      </c>
      <c r="H1557" t="s">
        <v>320</v>
      </c>
      <c r="I1557" t="s">
        <v>382</v>
      </c>
      <c r="J1557" t="s">
        <v>383</v>
      </c>
      <c r="K1557" t="s">
        <v>384</v>
      </c>
      <c r="L1557" t="s">
        <v>43</v>
      </c>
      <c r="M1557" t="s">
        <v>385</v>
      </c>
      <c r="N1557" t="s">
        <v>907</v>
      </c>
      <c r="O1557" t="s">
        <v>1387</v>
      </c>
      <c r="P1557" t="s">
        <v>209</v>
      </c>
    </row>
    <row r="1558" spans="1:16">
      <c r="A1558" t="s">
        <v>7034</v>
      </c>
      <c r="B1558" t="s">
        <v>7031</v>
      </c>
      <c r="C1558" t="s">
        <v>915</v>
      </c>
      <c r="D1558">
        <v>56</v>
      </c>
      <c r="E1558" t="s">
        <v>2455</v>
      </c>
      <c r="F1558" t="s">
        <v>209</v>
      </c>
      <c r="G1558" t="s">
        <v>7032</v>
      </c>
      <c r="H1558" t="s">
        <v>320</v>
      </c>
      <c r="I1558" t="s">
        <v>382</v>
      </c>
      <c r="J1558" t="s">
        <v>383</v>
      </c>
      <c r="K1558" t="s">
        <v>384</v>
      </c>
      <c r="L1558" t="s">
        <v>43</v>
      </c>
      <c r="M1558" t="s">
        <v>385</v>
      </c>
      <c r="N1558" t="s">
        <v>907</v>
      </c>
      <c r="O1558" t="s">
        <v>1387</v>
      </c>
      <c r="P1558" t="s">
        <v>209</v>
      </c>
    </row>
    <row r="1559" spans="1:16">
      <c r="A1559" t="s">
        <v>7035</v>
      </c>
      <c r="B1559" t="s">
        <v>7031</v>
      </c>
      <c r="C1559" t="s">
        <v>904</v>
      </c>
      <c r="D1559">
        <v>57</v>
      </c>
      <c r="E1559" t="s">
        <v>2455</v>
      </c>
      <c r="F1559" t="s">
        <v>209</v>
      </c>
      <c r="G1559" t="s">
        <v>7032</v>
      </c>
      <c r="H1559" t="s">
        <v>320</v>
      </c>
      <c r="I1559" t="s">
        <v>382</v>
      </c>
      <c r="J1559" t="s">
        <v>383</v>
      </c>
      <c r="K1559" t="s">
        <v>384</v>
      </c>
      <c r="L1559" t="s">
        <v>43</v>
      </c>
      <c r="M1559" t="s">
        <v>385</v>
      </c>
      <c r="N1559" t="s">
        <v>907</v>
      </c>
      <c r="O1559" t="s">
        <v>1387</v>
      </c>
      <c r="P1559" t="s">
        <v>209</v>
      </c>
    </row>
    <row r="1560" spans="1:16">
      <c r="A1560" t="s">
        <v>7036</v>
      </c>
      <c r="B1560" t="s">
        <v>7031</v>
      </c>
      <c r="C1560" t="s">
        <v>920</v>
      </c>
      <c r="D1560">
        <v>58</v>
      </c>
      <c r="E1560" t="s">
        <v>2455</v>
      </c>
      <c r="F1560" t="s">
        <v>209</v>
      </c>
      <c r="G1560" t="s">
        <v>7032</v>
      </c>
      <c r="H1560" t="s">
        <v>320</v>
      </c>
      <c r="I1560" t="s">
        <v>382</v>
      </c>
      <c r="J1560" t="s">
        <v>383</v>
      </c>
      <c r="K1560" t="s">
        <v>384</v>
      </c>
      <c r="L1560" t="s">
        <v>43</v>
      </c>
      <c r="M1560" t="s">
        <v>385</v>
      </c>
      <c r="N1560" t="s">
        <v>907</v>
      </c>
      <c r="O1560" t="s">
        <v>1387</v>
      </c>
      <c r="P1560" t="s">
        <v>209</v>
      </c>
    </row>
    <row r="1561" spans="1:16">
      <c r="A1561" t="s">
        <v>7037</v>
      </c>
      <c r="B1561" t="s">
        <v>7031</v>
      </c>
      <c r="C1561" t="s">
        <v>910</v>
      </c>
      <c r="D1561">
        <v>59</v>
      </c>
      <c r="E1561" t="s">
        <v>2455</v>
      </c>
      <c r="F1561" t="s">
        <v>209</v>
      </c>
      <c r="G1561" t="s">
        <v>7032</v>
      </c>
      <c r="H1561" t="s">
        <v>320</v>
      </c>
      <c r="I1561" t="s">
        <v>382</v>
      </c>
      <c r="J1561" t="s">
        <v>383</v>
      </c>
      <c r="K1561" t="s">
        <v>384</v>
      </c>
      <c r="L1561" t="s">
        <v>43</v>
      </c>
      <c r="M1561" t="s">
        <v>385</v>
      </c>
      <c r="N1561" t="s">
        <v>907</v>
      </c>
      <c r="O1561" t="s">
        <v>1387</v>
      </c>
      <c r="P1561" t="s">
        <v>209</v>
      </c>
    </row>
    <row r="1562" spans="1:16">
      <c r="A1562" t="s">
        <v>7038</v>
      </c>
      <c r="B1562" t="s">
        <v>7031</v>
      </c>
      <c r="C1562" t="s">
        <v>922</v>
      </c>
      <c r="D1562">
        <v>60</v>
      </c>
      <c r="E1562" t="s">
        <v>2455</v>
      </c>
      <c r="F1562" t="s">
        <v>209</v>
      </c>
      <c r="G1562" t="s">
        <v>7032</v>
      </c>
      <c r="H1562" t="s">
        <v>320</v>
      </c>
      <c r="I1562" t="s">
        <v>382</v>
      </c>
      <c r="J1562" t="s">
        <v>383</v>
      </c>
      <c r="K1562" t="s">
        <v>384</v>
      </c>
      <c r="L1562" t="s">
        <v>43</v>
      </c>
      <c r="M1562" t="s">
        <v>385</v>
      </c>
      <c r="N1562" t="s">
        <v>907</v>
      </c>
      <c r="O1562" t="s">
        <v>1387</v>
      </c>
      <c r="P1562" t="s">
        <v>209</v>
      </c>
    </row>
    <row r="1563" spans="1:16">
      <c r="A1563" t="s">
        <v>7039</v>
      </c>
      <c r="B1563" t="s">
        <v>7031</v>
      </c>
      <c r="C1563" t="s">
        <v>912</v>
      </c>
      <c r="D1563">
        <v>61</v>
      </c>
      <c r="E1563" t="s">
        <v>2455</v>
      </c>
      <c r="F1563" t="s">
        <v>209</v>
      </c>
      <c r="G1563" t="s">
        <v>7032</v>
      </c>
      <c r="H1563" t="s">
        <v>320</v>
      </c>
      <c r="I1563" t="s">
        <v>382</v>
      </c>
      <c r="J1563" t="s">
        <v>383</v>
      </c>
      <c r="K1563" t="s">
        <v>384</v>
      </c>
      <c r="L1563" t="s">
        <v>43</v>
      </c>
      <c r="M1563" t="s">
        <v>385</v>
      </c>
      <c r="N1563" t="s">
        <v>907</v>
      </c>
      <c r="O1563" t="s">
        <v>1387</v>
      </c>
      <c r="P1563" t="s">
        <v>209</v>
      </c>
    </row>
    <row r="1564" spans="1:16">
      <c r="A1564" t="s">
        <v>2453</v>
      </c>
      <c r="B1564" t="s">
        <v>2454</v>
      </c>
      <c r="C1564" t="s">
        <v>956</v>
      </c>
      <c r="D1564">
        <v>55</v>
      </c>
      <c r="E1564" t="s">
        <v>2455</v>
      </c>
      <c r="F1564" t="s">
        <v>71</v>
      </c>
      <c r="G1564" t="s">
        <v>2456</v>
      </c>
      <c r="H1564" t="s">
        <v>320</v>
      </c>
      <c r="I1564" t="s">
        <v>382</v>
      </c>
      <c r="J1564" t="s">
        <v>383</v>
      </c>
      <c r="K1564" t="s">
        <v>384</v>
      </c>
      <c r="L1564" t="s">
        <v>43</v>
      </c>
      <c r="M1564" t="s">
        <v>385</v>
      </c>
      <c r="N1564" t="s">
        <v>907</v>
      </c>
      <c r="O1564" t="s">
        <v>932</v>
      </c>
      <c r="P1564" t="s">
        <v>71</v>
      </c>
    </row>
    <row r="1565" spans="1:16">
      <c r="A1565" t="s">
        <v>2457</v>
      </c>
      <c r="B1565" t="s">
        <v>2454</v>
      </c>
      <c r="C1565" t="s">
        <v>915</v>
      </c>
      <c r="D1565">
        <v>56</v>
      </c>
      <c r="E1565" t="s">
        <v>2455</v>
      </c>
      <c r="F1565" t="s">
        <v>71</v>
      </c>
      <c r="G1565" t="s">
        <v>2456</v>
      </c>
      <c r="H1565" t="s">
        <v>320</v>
      </c>
      <c r="I1565" t="s">
        <v>382</v>
      </c>
      <c r="J1565" t="s">
        <v>383</v>
      </c>
      <c r="K1565" t="s">
        <v>384</v>
      </c>
      <c r="L1565" t="s">
        <v>43</v>
      </c>
      <c r="M1565" t="s">
        <v>385</v>
      </c>
      <c r="N1565" t="s">
        <v>907</v>
      </c>
      <c r="O1565" t="s">
        <v>932</v>
      </c>
      <c r="P1565" t="s">
        <v>71</v>
      </c>
    </row>
    <row r="1566" spans="1:16">
      <c r="A1566" t="s">
        <v>2458</v>
      </c>
      <c r="B1566" t="s">
        <v>2454</v>
      </c>
      <c r="C1566" t="s">
        <v>904</v>
      </c>
      <c r="D1566">
        <v>57</v>
      </c>
      <c r="E1566" t="s">
        <v>2455</v>
      </c>
      <c r="F1566" t="s">
        <v>71</v>
      </c>
      <c r="G1566" t="s">
        <v>2456</v>
      </c>
      <c r="H1566" t="s">
        <v>320</v>
      </c>
      <c r="I1566" t="s">
        <v>382</v>
      </c>
      <c r="J1566" t="s">
        <v>383</v>
      </c>
      <c r="K1566" t="s">
        <v>384</v>
      </c>
      <c r="L1566" t="s">
        <v>43</v>
      </c>
      <c r="M1566" t="s">
        <v>385</v>
      </c>
      <c r="N1566" t="s">
        <v>907</v>
      </c>
      <c r="O1566" t="s">
        <v>932</v>
      </c>
      <c r="P1566" t="s">
        <v>71</v>
      </c>
    </row>
    <row r="1567" spans="1:16">
      <c r="A1567" t="s">
        <v>2459</v>
      </c>
      <c r="B1567" t="s">
        <v>2454</v>
      </c>
      <c r="C1567" t="s">
        <v>920</v>
      </c>
      <c r="D1567">
        <v>58</v>
      </c>
      <c r="E1567" t="s">
        <v>2455</v>
      </c>
      <c r="F1567" t="s">
        <v>71</v>
      </c>
      <c r="G1567" t="s">
        <v>2456</v>
      </c>
      <c r="H1567" t="s">
        <v>320</v>
      </c>
      <c r="I1567" t="s">
        <v>382</v>
      </c>
      <c r="J1567" t="s">
        <v>383</v>
      </c>
      <c r="K1567" t="s">
        <v>384</v>
      </c>
      <c r="L1567" t="s">
        <v>43</v>
      </c>
      <c r="M1567" t="s">
        <v>385</v>
      </c>
      <c r="N1567" t="s">
        <v>907</v>
      </c>
      <c r="O1567" t="s">
        <v>932</v>
      </c>
      <c r="P1567" t="s">
        <v>71</v>
      </c>
    </row>
    <row r="1568" spans="1:16">
      <c r="A1568" t="s">
        <v>2460</v>
      </c>
      <c r="B1568" t="s">
        <v>2454</v>
      </c>
      <c r="C1568" t="s">
        <v>910</v>
      </c>
      <c r="D1568">
        <v>59</v>
      </c>
      <c r="E1568" t="s">
        <v>2455</v>
      </c>
      <c r="F1568" t="s">
        <v>71</v>
      </c>
      <c r="G1568" t="s">
        <v>2456</v>
      </c>
      <c r="H1568" t="s">
        <v>320</v>
      </c>
      <c r="I1568" t="s">
        <v>382</v>
      </c>
      <c r="J1568" t="s">
        <v>383</v>
      </c>
      <c r="K1568" t="s">
        <v>384</v>
      </c>
      <c r="L1568" t="s">
        <v>43</v>
      </c>
      <c r="M1568" t="s">
        <v>385</v>
      </c>
      <c r="N1568" t="s">
        <v>907</v>
      </c>
      <c r="O1568" t="s">
        <v>932</v>
      </c>
      <c r="P1568" t="s">
        <v>71</v>
      </c>
    </row>
    <row r="1569" spans="1:16">
      <c r="A1569" t="s">
        <v>2461</v>
      </c>
      <c r="B1569" t="s">
        <v>2454</v>
      </c>
      <c r="C1569" t="s">
        <v>922</v>
      </c>
      <c r="D1569">
        <v>60</v>
      </c>
      <c r="E1569" t="s">
        <v>2455</v>
      </c>
      <c r="F1569" t="s">
        <v>71</v>
      </c>
      <c r="G1569" t="s">
        <v>2456</v>
      </c>
      <c r="H1569" t="s">
        <v>320</v>
      </c>
      <c r="I1569" t="s">
        <v>382</v>
      </c>
      <c r="J1569" t="s">
        <v>383</v>
      </c>
      <c r="K1569" t="s">
        <v>384</v>
      </c>
      <c r="L1569" t="s">
        <v>43</v>
      </c>
      <c r="M1569" t="s">
        <v>385</v>
      </c>
      <c r="N1569" t="s">
        <v>907</v>
      </c>
      <c r="O1569" t="s">
        <v>932</v>
      </c>
      <c r="P1569" t="s">
        <v>71</v>
      </c>
    </row>
    <row r="1570" spans="1:16">
      <c r="A1570" t="s">
        <v>2462</v>
      </c>
      <c r="B1570" t="s">
        <v>2454</v>
      </c>
      <c r="C1570" t="s">
        <v>912</v>
      </c>
      <c r="D1570">
        <v>61</v>
      </c>
      <c r="E1570" t="s">
        <v>2455</v>
      </c>
      <c r="F1570" t="s">
        <v>71</v>
      </c>
      <c r="G1570" t="s">
        <v>2456</v>
      </c>
      <c r="H1570" t="s">
        <v>320</v>
      </c>
      <c r="I1570" t="s">
        <v>382</v>
      </c>
      <c r="J1570" t="s">
        <v>383</v>
      </c>
      <c r="K1570" t="s">
        <v>384</v>
      </c>
      <c r="L1570" t="s">
        <v>43</v>
      </c>
      <c r="M1570" t="s">
        <v>385</v>
      </c>
      <c r="N1570" t="s">
        <v>907</v>
      </c>
      <c r="O1570" t="s">
        <v>932</v>
      </c>
      <c r="P1570" t="s">
        <v>71</v>
      </c>
    </row>
    <row r="1571" spans="1:16">
      <c r="A1571" t="s">
        <v>2463</v>
      </c>
      <c r="B1571" t="s">
        <v>2454</v>
      </c>
      <c r="C1571" t="s">
        <v>1046</v>
      </c>
      <c r="D1571">
        <v>62</v>
      </c>
      <c r="E1571" t="s">
        <v>2455</v>
      </c>
      <c r="F1571" t="s">
        <v>71</v>
      </c>
      <c r="G1571" t="s">
        <v>2456</v>
      </c>
      <c r="H1571" t="s">
        <v>320</v>
      </c>
      <c r="I1571" t="s">
        <v>382</v>
      </c>
      <c r="J1571" t="s">
        <v>383</v>
      </c>
      <c r="K1571" t="s">
        <v>384</v>
      </c>
      <c r="L1571" t="s">
        <v>43</v>
      </c>
      <c r="M1571" t="s">
        <v>385</v>
      </c>
      <c r="N1571" t="s">
        <v>907</v>
      </c>
      <c r="O1571" t="s">
        <v>932</v>
      </c>
      <c r="P1571" t="s">
        <v>71</v>
      </c>
    </row>
    <row r="1572" spans="1:16">
      <c r="A1572" t="s">
        <v>1789</v>
      </c>
      <c r="B1572" t="s">
        <v>1790</v>
      </c>
      <c r="C1572" t="s">
        <v>920</v>
      </c>
      <c r="D1572">
        <v>58</v>
      </c>
      <c r="E1572" t="s">
        <v>1791</v>
      </c>
      <c r="F1572" t="s">
        <v>71</v>
      </c>
      <c r="G1572" t="s">
        <v>1788</v>
      </c>
      <c r="H1572" t="s">
        <v>320</v>
      </c>
      <c r="I1572" t="s">
        <v>382</v>
      </c>
      <c r="J1572" t="s">
        <v>383</v>
      </c>
      <c r="K1572" t="s">
        <v>388</v>
      </c>
      <c r="L1572" t="s">
        <v>44</v>
      </c>
      <c r="M1572" t="s">
        <v>385</v>
      </c>
      <c r="N1572" t="s">
        <v>907</v>
      </c>
      <c r="O1572" t="s">
        <v>932</v>
      </c>
      <c r="P1572" t="s">
        <v>71</v>
      </c>
    </row>
    <row r="1573" spans="1:16">
      <c r="A1573" t="s">
        <v>1792</v>
      </c>
      <c r="B1573" t="s">
        <v>1790</v>
      </c>
      <c r="C1573" t="s">
        <v>956</v>
      </c>
      <c r="D1573">
        <v>55</v>
      </c>
      <c r="E1573" t="s">
        <v>1791</v>
      </c>
      <c r="F1573" t="s">
        <v>71</v>
      </c>
      <c r="G1573" t="s">
        <v>1788</v>
      </c>
      <c r="H1573" t="s">
        <v>320</v>
      </c>
      <c r="I1573" t="s">
        <v>382</v>
      </c>
      <c r="J1573" t="s">
        <v>383</v>
      </c>
      <c r="K1573" t="s">
        <v>388</v>
      </c>
      <c r="L1573" t="s">
        <v>44</v>
      </c>
      <c r="M1573" t="s">
        <v>385</v>
      </c>
      <c r="N1573" t="s">
        <v>907</v>
      </c>
      <c r="O1573" t="s">
        <v>932</v>
      </c>
      <c r="P1573" t="s">
        <v>71</v>
      </c>
    </row>
    <row r="1574" spans="1:16">
      <c r="A1574" t="s">
        <v>1793</v>
      </c>
      <c r="B1574" t="s">
        <v>1790</v>
      </c>
      <c r="C1574" t="s">
        <v>915</v>
      </c>
      <c r="D1574">
        <v>56</v>
      </c>
      <c r="E1574" t="s">
        <v>1791</v>
      </c>
      <c r="F1574" t="s">
        <v>71</v>
      </c>
      <c r="G1574" t="s">
        <v>1788</v>
      </c>
      <c r="H1574" t="s">
        <v>320</v>
      </c>
      <c r="I1574" t="s">
        <v>382</v>
      </c>
      <c r="J1574" t="s">
        <v>383</v>
      </c>
      <c r="K1574" t="s">
        <v>388</v>
      </c>
      <c r="L1574" t="s">
        <v>44</v>
      </c>
      <c r="M1574" t="s">
        <v>385</v>
      </c>
      <c r="N1574" t="s">
        <v>907</v>
      </c>
      <c r="O1574" t="s">
        <v>932</v>
      </c>
      <c r="P1574" t="s">
        <v>71</v>
      </c>
    </row>
    <row r="1575" spans="1:16">
      <c r="A1575" t="s">
        <v>1794</v>
      </c>
      <c r="B1575" t="s">
        <v>1790</v>
      </c>
      <c r="C1575" t="s">
        <v>904</v>
      </c>
      <c r="D1575">
        <v>57</v>
      </c>
      <c r="E1575" t="s">
        <v>1791</v>
      </c>
      <c r="F1575" t="s">
        <v>71</v>
      </c>
      <c r="G1575" t="s">
        <v>1788</v>
      </c>
      <c r="H1575" t="s">
        <v>320</v>
      </c>
      <c r="I1575" t="s">
        <v>382</v>
      </c>
      <c r="J1575" t="s">
        <v>383</v>
      </c>
      <c r="K1575" t="s">
        <v>388</v>
      </c>
      <c r="L1575" t="s">
        <v>44</v>
      </c>
      <c r="M1575" t="s">
        <v>385</v>
      </c>
      <c r="N1575" t="s">
        <v>907</v>
      </c>
      <c r="O1575" t="s">
        <v>932</v>
      </c>
      <c r="P1575" t="s">
        <v>71</v>
      </c>
    </row>
    <row r="1576" spans="1:16">
      <c r="A1576" t="s">
        <v>1795</v>
      </c>
      <c r="B1576" t="s">
        <v>1790</v>
      </c>
      <c r="C1576" t="s">
        <v>910</v>
      </c>
      <c r="D1576">
        <v>59</v>
      </c>
      <c r="E1576" t="s">
        <v>1791</v>
      </c>
      <c r="F1576" t="s">
        <v>71</v>
      </c>
      <c r="G1576" t="s">
        <v>1788</v>
      </c>
      <c r="H1576" t="s">
        <v>320</v>
      </c>
      <c r="I1576" t="s">
        <v>382</v>
      </c>
      <c r="J1576" t="s">
        <v>383</v>
      </c>
      <c r="K1576" t="s">
        <v>388</v>
      </c>
      <c r="L1576" t="s">
        <v>44</v>
      </c>
      <c r="M1576" t="s">
        <v>385</v>
      </c>
      <c r="N1576" t="s">
        <v>907</v>
      </c>
      <c r="O1576" t="s">
        <v>932</v>
      </c>
      <c r="P1576" t="s">
        <v>71</v>
      </c>
    </row>
    <row r="1577" spans="1:16">
      <c r="A1577" t="s">
        <v>1796</v>
      </c>
      <c r="B1577" t="s">
        <v>1790</v>
      </c>
      <c r="C1577" t="s">
        <v>922</v>
      </c>
      <c r="D1577">
        <v>60</v>
      </c>
      <c r="E1577" t="s">
        <v>1791</v>
      </c>
      <c r="F1577" t="s">
        <v>71</v>
      </c>
      <c r="G1577" t="s">
        <v>1788</v>
      </c>
      <c r="H1577" t="s">
        <v>320</v>
      </c>
      <c r="I1577" t="s">
        <v>382</v>
      </c>
      <c r="J1577" t="s">
        <v>383</v>
      </c>
      <c r="K1577" t="s">
        <v>388</v>
      </c>
      <c r="L1577" t="s">
        <v>44</v>
      </c>
      <c r="M1577" t="s">
        <v>385</v>
      </c>
      <c r="N1577" t="s">
        <v>907</v>
      </c>
      <c r="O1577" t="s">
        <v>932</v>
      </c>
      <c r="P1577" t="s">
        <v>71</v>
      </c>
    </row>
    <row r="1578" spans="1:16">
      <c r="A1578" t="s">
        <v>1797</v>
      </c>
      <c r="B1578" t="s">
        <v>1790</v>
      </c>
      <c r="C1578" t="s">
        <v>912</v>
      </c>
      <c r="D1578">
        <v>61</v>
      </c>
      <c r="E1578" t="s">
        <v>1791</v>
      </c>
      <c r="F1578" t="s">
        <v>71</v>
      </c>
      <c r="G1578" t="s">
        <v>1788</v>
      </c>
      <c r="H1578" t="s">
        <v>320</v>
      </c>
      <c r="I1578" t="s">
        <v>382</v>
      </c>
      <c r="J1578" t="s">
        <v>383</v>
      </c>
      <c r="K1578" t="s">
        <v>388</v>
      </c>
      <c r="L1578" t="s">
        <v>44</v>
      </c>
      <c r="M1578" t="s">
        <v>385</v>
      </c>
      <c r="N1578" t="s">
        <v>907</v>
      </c>
      <c r="O1578" t="s">
        <v>932</v>
      </c>
      <c r="P1578" t="s">
        <v>71</v>
      </c>
    </row>
    <row r="1579" spans="1:16">
      <c r="A1579" t="s">
        <v>1089</v>
      </c>
      <c r="B1579" t="s">
        <v>1090</v>
      </c>
      <c r="C1579" t="s">
        <v>904</v>
      </c>
      <c r="D1579">
        <v>57</v>
      </c>
      <c r="E1579" t="s">
        <v>1091</v>
      </c>
      <c r="F1579" t="s">
        <v>57</v>
      </c>
      <c r="G1579" t="s">
        <v>906</v>
      </c>
      <c r="H1579" t="s">
        <v>320</v>
      </c>
      <c r="I1579" t="s">
        <v>382</v>
      </c>
      <c r="J1579" t="s">
        <v>383</v>
      </c>
      <c r="K1579" t="s">
        <v>384</v>
      </c>
      <c r="L1579" t="s">
        <v>43</v>
      </c>
      <c r="M1579" t="s">
        <v>385</v>
      </c>
      <c r="N1579" t="s">
        <v>907</v>
      </c>
      <c r="O1579" t="s">
        <v>908</v>
      </c>
      <c r="P1579" t="s">
        <v>57</v>
      </c>
    </row>
    <row r="1580" spans="1:16">
      <c r="A1580" t="s">
        <v>1092</v>
      </c>
      <c r="B1580" t="s">
        <v>1090</v>
      </c>
      <c r="C1580" t="s">
        <v>910</v>
      </c>
      <c r="D1580">
        <v>59</v>
      </c>
      <c r="E1580" t="s">
        <v>1091</v>
      </c>
      <c r="F1580" t="s">
        <v>57</v>
      </c>
      <c r="G1580" t="s">
        <v>906</v>
      </c>
      <c r="H1580" t="s">
        <v>320</v>
      </c>
      <c r="I1580" t="s">
        <v>382</v>
      </c>
      <c r="J1580" t="s">
        <v>383</v>
      </c>
      <c r="K1580" t="s">
        <v>384</v>
      </c>
      <c r="L1580" t="s">
        <v>43</v>
      </c>
      <c r="M1580" t="s">
        <v>385</v>
      </c>
      <c r="N1580" t="s">
        <v>907</v>
      </c>
      <c r="O1580" t="s">
        <v>908</v>
      </c>
      <c r="P1580" t="s">
        <v>57</v>
      </c>
    </row>
    <row r="1581" spans="1:16">
      <c r="A1581" t="s">
        <v>1093</v>
      </c>
      <c r="B1581" t="s">
        <v>1090</v>
      </c>
      <c r="C1581" t="s">
        <v>912</v>
      </c>
      <c r="D1581">
        <v>61</v>
      </c>
      <c r="E1581" t="s">
        <v>1091</v>
      </c>
      <c r="F1581" t="s">
        <v>57</v>
      </c>
      <c r="G1581" t="s">
        <v>906</v>
      </c>
      <c r="H1581" t="s">
        <v>320</v>
      </c>
      <c r="I1581" t="s">
        <v>382</v>
      </c>
      <c r="J1581" t="s">
        <v>383</v>
      </c>
      <c r="K1581" t="s">
        <v>384</v>
      </c>
      <c r="L1581" t="s">
        <v>43</v>
      </c>
      <c r="M1581" t="s">
        <v>385</v>
      </c>
      <c r="N1581" t="s">
        <v>907</v>
      </c>
      <c r="O1581" t="s">
        <v>908</v>
      </c>
      <c r="P1581" t="s">
        <v>57</v>
      </c>
    </row>
    <row r="1582" spans="1:16">
      <c r="A1582" t="s">
        <v>8241</v>
      </c>
      <c r="B1582" t="s">
        <v>8242</v>
      </c>
      <c r="C1582" t="s">
        <v>922</v>
      </c>
      <c r="D1582">
        <v>60</v>
      </c>
      <c r="E1582" t="s">
        <v>1091</v>
      </c>
      <c r="F1582" t="s">
        <v>91</v>
      </c>
      <c r="G1582" t="s">
        <v>906</v>
      </c>
      <c r="H1582" t="s">
        <v>320</v>
      </c>
      <c r="I1582" t="s">
        <v>382</v>
      </c>
      <c r="J1582" t="s">
        <v>383</v>
      </c>
      <c r="K1582" t="s">
        <v>384</v>
      </c>
      <c r="L1582" t="s">
        <v>43</v>
      </c>
      <c r="M1582" t="s">
        <v>385</v>
      </c>
      <c r="N1582" t="s">
        <v>907</v>
      </c>
      <c r="O1582" t="s">
        <v>1012</v>
      </c>
      <c r="P1582" t="s">
        <v>91</v>
      </c>
    </row>
    <row r="1583" spans="1:16">
      <c r="A1583" t="s">
        <v>8243</v>
      </c>
      <c r="B1583" t="s">
        <v>8242</v>
      </c>
      <c r="C1583" t="s">
        <v>904</v>
      </c>
      <c r="D1583">
        <v>57</v>
      </c>
      <c r="E1583" t="s">
        <v>1091</v>
      </c>
      <c r="F1583" t="s">
        <v>91</v>
      </c>
      <c r="G1583" t="s">
        <v>906</v>
      </c>
      <c r="H1583" t="s">
        <v>320</v>
      </c>
      <c r="I1583" t="s">
        <v>382</v>
      </c>
      <c r="J1583" t="s">
        <v>383</v>
      </c>
      <c r="K1583" t="s">
        <v>384</v>
      </c>
      <c r="L1583" t="s">
        <v>43</v>
      </c>
      <c r="M1583" t="s">
        <v>385</v>
      </c>
      <c r="N1583" t="s">
        <v>907</v>
      </c>
      <c r="O1583" t="s">
        <v>1012</v>
      </c>
      <c r="P1583" t="s">
        <v>91</v>
      </c>
    </row>
    <row r="1584" spans="1:16">
      <c r="A1584" t="s">
        <v>8244</v>
      </c>
      <c r="B1584" t="s">
        <v>8242</v>
      </c>
      <c r="C1584" t="s">
        <v>910</v>
      </c>
      <c r="D1584">
        <v>59</v>
      </c>
      <c r="E1584" t="s">
        <v>1091</v>
      </c>
      <c r="F1584" t="s">
        <v>91</v>
      </c>
      <c r="G1584" t="s">
        <v>906</v>
      </c>
      <c r="H1584" t="s">
        <v>320</v>
      </c>
      <c r="I1584" t="s">
        <v>382</v>
      </c>
      <c r="J1584" t="s">
        <v>383</v>
      </c>
      <c r="K1584" t="s">
        <v>384</v>
      </c>
      <c r="L1584" t="s">
        <v>43</v>
      </c>
      <c r="M1584" t="s">
        <v>385</v>
      </c>
      <c r="N1584" t="s">
        <v>907</v>
      </c>
      <c r="O1584" t="s">
        <v>1012</v>
      </c>
      <c r="P1584" t="s">
        <v>91</v>
      </c>
    </row>
    <row r="1585" spans="1:17">
      <c r="A1585" t="s">
        <v>8245</v>
      </c>
      <c r="B1585" t="s">
        <v>8242</v>
      </c>
      <c r="C1585" t="s">
        <v>912</v>
      </c>
      <c r="D1585">
        <v>61</v>
      </c>
      <c r="E1585" t="s">
        <v>1091</v>
      </c>
      <c r="F1585" t="s">
        <v>91</v>
      </c>
      <c r="G1585" t="s">
        <v>906</v>
      </c>
      <c r="H1585" t="s">
        <v>320</v>
      </c>
      <c r="I1585" t="s">
        <v>382</v>
      </c>
      <c r="J1585" t="s">
        <v>383</v>
      </c>
      <c r="K1585" t="s">
        <v>384</v>
      </c>
      <c r="L1585" t="s">
        <v>43</v>
      </c>
      <c r="M1585" t="s">
        <v>385</v>
      </c>
      <c r="N1585" t="s">
        <v>907</v>
      </c>
      <c r="O1585" t="s">
        <v>1012</v>
      </c>
      <c r="P1585" t="s">
        <v>91</v>
      </c>
    </row>
    <row r="1586" spans="1:17">
      <c r="A1586" t="s">
        <v>7511</v>
      </c>
      <c r="B1586" t="s">
        <v>7512</v>
      </c>
      <c r="C1586" t="s">
        <v>956</v>
      </c>
      <c r="D1586">
        <v>55</v>
      </c>
      <c r="E1586" t="s">
        <v>1091</v>
      </c>
      <c r="F1586" t="s">
        <v>83</v>
      </c>
      <c r="G1586" t="s">
        <v>906</v>
      </c>
      <c r="H1586" t="s">
        <v>320</v>
      </c>
      <c r="I1586" t="s">
        <v>382</v>
      </c>
      <c r="J1586" t="s">
        <v>383</v>
      </c>
      <c r="K1586" t="s">
        <v>384</v>
      </c>
      <c r="L1586" t="s">
        <v>43</v>
      </c>
      <c r="M1586" t="s">
        <v>385</v>
      </c>
      <c r="N1586" t="s">
        <v>907</v>
      </c>
      <c r="O1586" t="s">
        <v>917</v>
      </c>
      <c r="P1586" t="s">
        <v>83</v>
      </c>
      <c r="Q1586" t="s">
        <v>8505</v>
      </c>
    </row>
    <row r="1587" spans="1:17">
      <c r="A1587" t="s">
        <v>7513</v>
      </c>
      <c r="B1587" t="s">
        <v>7512</v>
      </c>
      <c r="C1587" t="s">
        <v>904</v>
      </c>
      <c r="D1587">
        <v>57</v>
      </c>
      <c r="E1587" t="s">
        <v>1091</v>
      </c>
      <c r="F1587" t="s">
        <v>83</v>
      </c>
      <c r="G1587" t="s">
        <v>906</v>
      </c>
      <c r="H1587" t="s">
        <v>320</v>
      </c>
      <c r="I1587" t="s">
        <v>382</v>
      </c>
      <c r="J1587" t="s">
        <v>383</v>
      </c>
      <c r="K1587" t="s">
        <v>384</v>
      </c>
      <c r="L1587" t="s">
        <v>43</v>
      </c>
      <c r="M1587" t="s">
        <v>385</v>
      </c>
      <c r="N1587" t="s">
        <v>907</v>
      </c>
      <c r="O1587" t="s">
        <v>917</v>
      </c>
      <c r="P1587" t="s">
        <v>83</v>
      </c>
      <c r="Q1587" t="s">
        <v>8505</v>
      </c>
    </row>
    <row r="1588" spans="1:17">
      <c r="A1588" t="s">
        <v>7514</v>
      </c>
      <c r="B1588" t="s">
        <v>7512</v>
      </c>
      <c r="C1588" t="s">
        <v>922</v>
      </c>
      <c r="D1588">
        <v>60</v>
      </c>
      <c r="E1588" t="s">
        <v>1091</v>
      </c>
      <c r="F1588" t="s">
        <v>83</v>
      </c>
      <c r="G1588" t="s">
        <v>906</v>
      </c>
      <c r="H1588" t="s">
        <v>320</v>
      </c>
      <c r="I1588" t="s">
        <v>382</v>
      </c>
      <c r="J1588" t="s">
        <v>383</v>
      </c>
      <c r="K1588" t="s">
        <v>384</v>
      </c>
      <c r="L1588" t="s">
        <v>43</v>
      </c>
      <c r="M1588" t="s">
        <v>385</v>
      </c>
      <c r="N1588" t="s">
        <v>907</v>
      </c>
      <c r="O1588" t="s">
        <v>917</v>
      </c>
      <c r="P1588" t="s">
        <v>83</v>
      </c>
      <c r="Q1588" t="s">
        <v>8505</v>
      </c>
    </row>
    <row r="1589" spans="1:17">
      <c r="A1589" t="s">
        <v>7515</v>
      </c>
      <c r="B1589" t="s">
        <v>7512</v>
      </c>
      <c r="C1589" t="s">
        <v>910</v>
      </c>
      <c r="D1589">
        <v>59</v>
      </c>
      <c r="E1589" t="s">
        <v>1091</v>
      </c>
      <c r="F1589" t="s">
        <v>83</v>
      </c>
      <c r="G1589" t="s">
        <v>906</v>
      </c>
      <c r="H1589" t="s">
        <v>320</v>
      </c>
      <c r="I1589" t="s">
        <v>382</v>
      </c>
      <c r="J1589" t="s">
        <v>383</v>
      </c>
      <c r="K1589" t="s">
        <v>384</v>
      </c>
      <c r="L1589" t="s">
        <v>43</v>
      </c>
      <c r="M1589" t="s">
        <v>385</v>
      </c>
      <c r="N1589" t="s">
        <v>907</v>
      </c>
      <c r="O1589" t="s">
        <v>917</v>
      </c>
      <c r="P1589" t="s">
        <v>83</v>
      </c>
      <c r="Q1589" t="s">
        <v>8505</v>
      </c>
    </row>
    <row r="1590" spans="1:17">
      <c r="A1590" t="s">
        <v>7516</v>
      </c>
      <c r="B1590" t="s">
        <v>7512</v>
      </c>
      <c r="C1590" t="s">
        <v>912</v>
      </c>
      <c r="D1590">
        <v>61</v>
      </c>
      <c r="E1590" t="s">
        <v>1091</v>
      </c>
      <c r="F1590" t="s">
        <v>83</v>
      </c>
      <c r="G1590" t="s">
        <v>906</v>
      </c>
      <c r="H1590" t="s">
        <v>320</v>
      </c>
      <c r="I1590" t="s">
        <v>382</v>
      </c>
      <c r="J1590" t="s">
        <v>383</v>
      </c>
      <c r="K1590" t="s">
        <v>384</v>
      </c>
      <c r="L1590" t="s">
        <v>43</v>
      </c>
      <c r="M1590" t="s">
        <v>385</v>
      </c>
      <c r="N1590" t="s">
        <v>907</v>
      </c>
      <c r="O1590" t="s">
        <v>917</v>
      </c>
      <c r="P1590" t="s">
        <v>83</v>
      </c>
      <c r="Q1590" t="s">
        <v>8505</v>
      </c>
    </row>
    <row r="1591" spans="1:17">
      <c r="A1591" t="s">
        <v>8236</v>
      </c>
      <c r="B1591" t="s">
        <v>8237</v>
      </c>
      <c r="C1591" t="s">
        <v>956</v>
      </c>
      <c r="D1591">
        <v>55</v>
      </c>
      <c r="E1591" t="s">
        <v>1091</v>
      </c>
      <c r="F1591" t="s">
        <v>55</v>
      </c>
      <c r="G1591" t="s">
        <v>906</v>
      </c>
      <c r="H1591" t="s">
        <v>320</v>
      </c>
      <c r="I1591" t="s">
        <v>382</v>
      </c>
      <c r="J1591" t="s">
        <v>383</v>
      </c>
      <c r="K1591" t="s">
        <v>384</v>
      </c>
      <c r="L1591" t="s">
        <v>43</v>
      </c>
      <c r="M1591" t="s">
        <v>385</v>
      </c>
      <c r="N1591" t="s">
        <v>907</v>
      </c>
      <c r="O1591" t="s">
        <v>1003</v>
      </c>
      <c r="P1591" t="s">
        <v>71</v>
      </c>
    </row>
    <row r="1592" spans="1:17">
      <c r="A1592" t="s">
        <v>8238</v>
      </c>
      <c r="B1592" t="s">
        <v>8237</v>
      </c>
      <c r="C1592" t="s">
        <v>904</v>
      </c>
      <c r="D1592">
        <v>57</v>
      </c>
      <c r="E1592" t="s">
        <v>1091</v>
      </c>
      <c r="F1592" t="s">
        <v>55</v>
      </c>
      <c r="G1592" t="s">
        <v>906</v>
      </c>
      <c r="H1592" t="s">
        <v>320</v>
      </c>
      <c r="I1592" t="s">
        <v>382</v>
      </c>
      <c r="J1592" t="s">
        <v>383</v>
      </c>
      <c r="K1592" t="s">
        <v>384</v>
      </c>
      <c r="L1592" t="s">
        <v>43</v>
      </c>
      <c r="M1592" t="s">
        <v>385</v>
      </c>
      <c r="N1592" t="s">
        <v>907</v>
      </c>
      <c r="O1592" t="s">
        <v>1003</v>
      </c>
      <c r="P1592" t="s">
        <v>71</v>
      </c>
    </row>
    <row r="1593" spans="1:17">
      <c r="A1593" t="s">
        <v>8239</v>
      </c>
      <c r="B1593" t="s">
        <v>8237</v>
      </c>
      <c r="C1593" t="s">
        <v>910</v>
      </c>
      <c r="D1593">
        <v>59</v>
      </c>
      <c r="E1593" t="s">
        <v>1091</v>
      </c>
      <c r="F1593" t="s">
        <v>55</v>
      </c>
      <c r="G1593" t="s">
        <v>906</v>
      </c>
      <c r="H1593" t="s">
        <v>320</v>
      </c>
      <c r="I1593" t="s">
        <v>382</v>
      </c>
      <c r="J1593" t="s">
        <v>383</v>
      </c>
      <c r="K1593" t="s">
        <v>384</v>
      </c>
      <c r="L1593" t="s">
        <v>43</v>
      </c>
      <c r="M1593" t="s">
        <v>385</v>
      </c>
      <c r="N1593" t="s">
        <v>907</v>
      </c>
      <c r="O1593" t="s">
        <v>1003</v>
      </c>
      <c r="P1593" t="s">
        <v>71</v>
      </c>
    </row>
    <row r="1594" spans="1:17">
      <c r="A1594" t="s">
        <v>8240</v>
      </c>
      <c r="B1594" t="s">
        <v>8237</v>
      </c>
      <c r="C1594" t="s">
        <v>912</v>
      </c>
      <c r="D1594">
        <v>61</v>
      </c>
      <c r="E1594" t="s">
        <v>1091</v>
      </c>
      <c r="F1594" t="s">
        <v>55</v>
      </c>
      <c r="G1594" t="s">
        <v>906</v>
      </c>
      <c r="H1594" t="s">
        <v>320</v>
      </c>
      <c r="I1594" t="s">
        <v>382</v>
      </c>
      <c r="J1594" t="s">
        <v>383</v>
      </c>
      <c r="K1594" t="s">
        <v>384</v>
      </c>
      <c r="L1594" t="s">
        <v>43</v>
      </c>
      <c r="M1594" t="s">
        <v>385</v>
      </c>
      <c r="N1594" t="s">
        <v>907</v>
      </c>
      <c r="O1594" t="s">
        <v>1003</v>
      </c>
      <c r="P1594" t="s">
        <v>71</v>
      </c>
    </row>
    <row r="1595" spans="1:17">
      <c r="A1595" t="s">
        <v>7517</v>
      </c>
      <c r="B1595" t="s">
        <v>7518</v>
      </c>
      <c r="C1595" t="s">
        <v>956</v>
      </c>
      <c r="D1595">
        <v>55</v>
      </c>
      <c r="E1595" t="s">
        <v>7519</v>
      </c>
      <c r="F1595" t="s">
        <v>63</v>
      </c>
      <c r="G1595" t="s">
        <v>7520</v>
      </c>
      <c r="H1595" t="s">
        <v>320</v>
      </c>
      <c r="I1595" t="s">
        <v>382</v>
      </c>
      <c r="J1595" t="s">
        <v>383</v>
      </c>
      <c r="K1595" t="s">
        <v>384</v>
      </c>
      <c r="L1595" t="s">
        <v>37</v>
      </c>
      <c r="M1595" t="s">
        <v>386</v>
      </c>
      <c r="N1595" t="s">
        <v>907</v>
      </c>
      <c r="O1595" t="s">
        <v>937</v>
      </c>
      <c r="P1595" t="s">
        <v>63</v>
      </c>
      <c r="Q1595" t="s">
        <v>8505</v>
      </c>
    </row>
    <row r="1596" spans="1:17">
      <c r="A1596" t="s">
        <v>7521</v>
      </c>
      <c r="B1596" t="s">
        <v>7518</v>
      </c>
      <c r="C1596" t="s">
        <v>920</v>
      </c>
      <c r="D1596">
        <v>58</v>
      </c>
      <c r="E1596" t="s">
        <v>7519</v>
      </c>
      <c r="F1596" t="s">
        <v>63</v>
      </c>
      <c r="G1596" t="s">
        <v>7520</v>
      </c>
      <c r="H1596" t="s">
        <v>320</v>
      </c>
      <c r="I1596" t="s">
        <v>382</v>
      </c>
      <c r="J1596" t="s">
        <v>383</v>
      </c>
      <c r="K1596" t="s">
        <v>384</v>
      </c>
      <c r="L1596" t="s">
        <v>37</v>
      </c>
      <c r="M1596" t="s">
        <v>386</v>
      </c>
      <c r="N1596" t="s">
        <v>907</v>
      </c>
      <c r="O1596" t="s">
        <v>937</v>
      </c>
      <c r="P1596" t="s">
        <v>63</v>
      </c>
      <c r="Q1596" t="s">
        <v>8505</v>
      </c>
    </row>
    <row r="1597" spans="1:17">
      <c r="A1597" t="s">
        <v>7522</v>
      </c>
      <c r="B1597" t="s">
        <v>7523</v>
      </c>
      <c r="C1597" t="s">
        <v>920</v>
      </c>
      <c r="D1597">
        <v>58</v>
      </c>
      <c r="E1597" t="s">
        <v>7524</v>
      </c>
      <c r="F1597" t="s">
        <v>71</v>
      </c>
      <c r="G1597" t="s">
        <v>7525</v>
      </c>
      <c r="H1597" t="s">
        <v>320</v>
      </c>
      <c r="I1597" t="s">
        <v>382</v>
      </c>
      <c r="J1597" t="s">
        <v>383</v>
      </c>
      <c r="K1597" t="s">
        <v>384</v>
      </c>
      <c r="L1597" t="s">
        <v>37</v>
      </c>
      <c r="M1597" t="s">
        <v>385</v>
      </c>
      <c r="N1597" t="s">
        <v>907</v>
      </c>
      <c r="O1597" t="s">
        <v>932</v>
      </c>
      <c r="P1597" t="s">
        <v>71</v>
      </c>
      <c r="Q1597" t="s">
        <v>8505</v>
      </c>
    </row>
    <row r="1598" spans="1:17">
      <c r="A1598" t="s">
        <v>7526</v>
      </c>
      <c r="B1598" t="s">
        <v>7527</v>
      </c>
      <c r="C1598" t="s">
        <v>920</v>
      </c>
      <c r="D1598">
        <v>58</v>
      </c>
      <c r="E1598" t="s">
        <v>7528</v>
      </c>
      <c r="F1598" t="s">
        <v>83</v>
      </c>
      <c r="G1598" t="s">
        <v>1146</v>
      </c>
      <c r="H1598" t="s">
        <v>320</v>
      </c>
      <c r="I1598" t="s">
        <v>382</v>
      </c>
      <c r="J1598" t="s">
        <v>383</v>
      </c>
      <c r="K1598" t="s">
        <v>384</v>
      </c>
      <c r="L1598" t="s">
        <v>43</v>
      </c>
      <c r="M1598" t="s">
        <v>385</v>
      </c>
      <c r="N1598" t="s">
        <v>907</v>
      </c>
      <c r="O1598" t="s">
        <v>917</v>
      </c>
      <c r="P1598" t="s">
        <v>83</v>
      </c>
      <c r="Q1598" t="s">
        <v>8505</v>
      </c>
    </row>
    <row r="1599" spans="1:17">
      <c r="A1599" t="s">
        <v>7529</v>
      </c>
      <c r="B1599" t="s">
        <v>7530</v>
      </c>
      <c r="C1599" t="s">
        <v>956</v>
      </c>
      <c r="D1599">
        <v>55</v>
      </c>
      <c r="E1599" t="s">
        <v>7531</v>
      </c>
      <c r="F1599" t="s">
        <v>71</v>
      </c>
      <c r="G1599" t="s">
        <v>1021</v>
      </c>
      <c r="H1599" t="s">
        <v>320</v>
      </c>
      <c r="I1599" t="s">
        <v>382</v>
      </c>
      <c r="J1599" t="s">
        <v>383</v>
      </c>
      <c r="K1599" t="s">
        <v>384</v>
      </c>
      <c r="L1599" t="s">
        <v>37</v>
      </c>
      <c r="M1599" t="s">
        <v>385</v>
      </c>
      <c r="N1599" t="s">
        <v>907</v>
      </c>
      <c r="O1599" t="s">
        <v>932</v>
      </c>
      <c r="P1599" t="s">
        <v>71</v>
      </c>
      <c r="Q1599" t="s">
        <v>8505</v>
      </c>
    </row>
    <row r="1600" spans="1:17">
      <c r="A1600" t="s">
        <v>7532</v>
      </c>
      <c r="B1600" t="s">
        <v>7530</v>
      </c>
      <c r="C1600" t="s">
        <v>915</v>
      </c>
      <c r="D1600">
        <v>56</v>
      </c>
      <c r="E1600" t="s">
        <v>7531</v>
      </c>
      <c r="F1600" t="s">
        <v>71</v>
      </c>
      <c r="G1600" t="s">
        <v>1021</v>
      </c>
      <c r="H1600" t="s">
        <v>320</v>
      </c>
      <c r="I1600" t="s">
        <v>382</v>
      </c>
      <c r="J1600" t="s">
        <v>383</v>
      </c>
      <c r="K1600" t="s">
        <v>384</v>
      </c>
      <c r="L1600" t="s">
        <v>37</v>
      </c>
      <c r="M1600" t="s">
        <v>385</v>
      </c>
      <c r="N1600" t="s">
        <v>907</v>
      </c>
      <c r="O1600" t="s">
        <v>932</v>
      </c>
      <c r="P1600" t="s">
        <v>71</v>
      </c>
      <c r="Q1600" t="s">
        <v>8505</v>
      </c>
    </row>
    <row r="1601" spans="1:17">
      <c r="A1601" t="s">
        <v>7533</v>
      </c>
      <c r="B1601" t="s">
        <v>7530</v>
      </c>
      <c r="C1601" t="s">
        <v>904</v>
      </c>
      <c r="D1601">
        <v>57</v>
      </c>
      <c r="E1601" t="s">
        <v>7531</v>
      </c>
      <c r="F1601" t="s">
        <v>71</v>
      </c>
      <c r="G1601" t="s">
        <v>1021</v>
      </c>
      <c r="H1601" t="s">
        <v>320</v>
      </c>
      <c r="I1601" t="s">
        <v>382</v>
      </c>
      <c r="J1601" t="s">
        <v>383</v>
      </c>
      <c r="K1601" t="s">
        <v>384</v>
      </c>
      <c r="L1601" t="s">
        <v>37</v>
      </c>
      <c r="M1601" t="s">
        <v>385</v>
      </c>
      <c r="N1601" t="s">
        <v>907</v>
      </c>
      <c r="O1601" t="s">
        <v>932</v>
      </c>
      <c r="P1601" t="s">
        <v>71</v>
      </c>
      <c r="Q1601" t="s">
        <v>8505</v>
      </c>
    </row>
    <row r="1602" spans="1:17">
      <c r="A1602" t="s">
        <v>7534</v>
      </c>
      <c r="B1602" t="s">
        <v>7530</v>
      </c>
      <c r="C1602" t="s">
        <v>922</v>
      </c>
      <c r="D1602">
        <v>60</v>
      </c>
      <c r="E1602" t="s">
        <v>7531</v>
      </c>
      <c r="F1602" t="s">
        <v>71</v>
      </c>
      <c r="G1602" t="s">
        <v>1021</v>
      </c>
      <c r="H1602" t="s">
        <v>320</v>
      </c>
      <c r="I1602" t="s">
        <v>382</v>
      </c>
      <c r="J1602" t="s">
        <v>383</v>
      </c>
      <c r="K1602" t="s">
        <v>384</v>
      </c>
      <c r="L1602" t="s">
        <v>37</v>
      </c>
      <c r="M1602" t="s">
        <v>385</v>
      </c>
      <c r="N1602" t="s">
        <v>907</v>
      </c>
      <c r="O1602" t="s">
        <v>932</v>
      </c>
      <c r="P1602" t="s">
        <v>71</v>
      </c>
      <c r="Q1602" t="s">
        <v>8505</v>
      </c>
    </row>
    <row r="1603" spans="1:17">
      <c r="A1603" t="s">
        <v>7535</v>
      </c>
      <c r="B1603" t="s">
        <v>7530</v>
      </c>
      <c r="C1603" t="s">
        <v>920</v>
      </c>
      <c r="D1603">
        <v>58</v>
      </c>
      <c r="E1603" t="s">
        <v>7531</v>
      </c>
      <c r="F1603" t="s">
        <v>71</v>
      </c>
      <c r="G1603" t="s">
        <v>1021</v>
      </c>
      <c r="H1603" t="s">
        <v>320</v>
      </c>
      <c r="I1603" t="s">
        <v>382</v>
      </c>
      <c r="J1603" t="s">
        <v>383</v>
      </c>
      <c r="K1603" t="s">
        <v>384</v>
      </c>
      <c r="L1603" t="s">
        <v>37</v>
      </c>
      <c r="M1603" t="s">
        <v>385</v>
      </c>
      <c r="N1603" t="s">
        <v>907</v>
      </c>
      <c r="O1603" t="s">
        <v>932</v>
      </c>
      <c r="P1603" t="s">
        <v>71</v>
      </c>
      <c r="Q1603" t="s">
        <v>8505</v>
      </c>
    </row>
    <row r="1604" spans="1:17">
      <c r="A1604" t="s">
        <v>7536</v>
      </c>
      <c r="B1604" t="s">
        <v>7530</v>
      </c>
      <c r="C1604" t="s">
        <v>910</v>
      </c>
      <c r="D1604">
        <v>59</v>
      </c>
      <c r="E1604" t="s">
        <v>7531</v>
      </c>
      <c r="F1604" t="s">
        <v>71</v>
      </c>
      <c r="G1604" t="s">
        <v>1021</v>
      </c>
      <c r="H1604" t="s">
        <v>320</v>
      </c>
      <c r="I1604" t="s">
        <v>382</v>
      </c>
      <c r="J1604" t="s">
        <v>383</v>
      </c>
      <c r="K1604" t="s">
        <v>384</v>
      </c>
      <c r="L1604" t="s">
        <v>37</v>
      </c>
      <c r="M1604" t="s">
        <v>385</v>
      </c>
      <c r="N1604" t="s">
        <v>907</v>
      </c>
      <c r="O1604" t="s">
        <v>932</v>
      </c>
      <c r="P1604" t="s">
        <v>71</v>
      </c>
      <c r="Q1604" t="s">
        <v>8505</v>
      </c>
    </row>
    <row r="1605" spans="1:17">
      <c r="A1605" t="s">
        <v>7537</v>
      </c>
      <c r="B1605" t="s">
        <v>7530</v>
      </c>
      <c r="C1605" t="s">
        <v>912</v>
      </c>
      <c r="D1605">
        <v>61</v>
      </c>
      <c r="E1605" t="s">
        <v>7531</v>
      </c>
      <c r="F1605" t="s">
        <v>71</v>
      </c>
      <c r="G1605" t="s">
        <v>1021</v>
      </c>
      <c r="H1605" t="s">
        <v>320</v>
      </c>
      <c r="I1605" t="s">
        <v>382</v>
      </c>
      <c r="J1605" t="s">
        <v>383</v>
      </c>
      <c r="K1605" t="s">
        <v>384</v>
      </c>
      <c r="L1605" t="s">
        <v>37</v>
      </c>
      <c r="M1605" t="s">
        <v>385</v>
      </c>
      <c r="N1605" t="s">
        <v>907</v>
      </c>
      <c r="O1605" t="s">
        <v>932</v>
      </c>
      <c r="P1605" t="s">
        <v>71</v>
      </c>
      <c r="Q1605" t="s">
        <v>8505</v>
      </c>
    </row>
    <row r="1606" spans="1:17">
      <c r="A1606" t="s">
        <v>8207</v>
      </c>
      <c r="B1606" t="s">
        <v>8208</v>
      </c>
      <c r="C1606" t="s">
        <v>920</v>
      </c>
      <c r="D1606">
        <v>58</v>
      </c>
      <c r="E1606" t="s">
        <v>7531</v>
      </c>
      <c r="F1606" t="s">
        <v>55</v>
      </c>
      <c r="G1606" t="s">
        <v>1021</v>
      </c>
      <c r="H1606" t="s">
        <v>320</v>
      </c>
      <c r="I1606" t="s">
        <v>382</v>
      </c>
      <c r="J1606" t="s">
        <v>383</v>
      </c>
      <c r="K1606" t="s">
        <v>384</v>
      </c>
      <c r="L1606" t="s">
        <v>37</v>
      </c>
      <c r="M1606" t="s">
        <v>385</v>
      </c>
      <c r="N1606" t="s">
        <v>907</v>
      </c>
      <c r="O1606" t="s">
        <v>1003</v>
      </c>
      <c r="P1606" t="s">
        <v>71</v>
      </c>
    </row>
    <row r="1607" spans="1:17">
      <c r="A1607" t="s">
        <v>8209</v>
      </c>
      <c r="B1607" t="s">
        <v>8208</v>
      </c>
      <c r="C1607" t="s">
        <v>922</v>
      </c>
      <c r="D1607">
        <v>60</v>
      </c>
      <c r="E1607" t="s">
        <v>7531</v>
      </c>
      <c r="F1607" t="s">
        <v>55</v>
      </c>
      <c r="G1607" t="s">
        <v>1021</v>
      </c>
      <c r="H1607" t="s">
        <v>320</v>
      </c>
      <c r="I1607" t="s">
        <v>382</v>
      </c>
      <c r="J1607" t="s">
        <v>383</v>
      </c>
      <c r="K1607" t="s">
        <v>384</v>
      </c>
      <c r="L1607" t="s">
        <v>37</v>
      </c>
      <c r="M1607" t="s">
        <v>385</v>
      </c>
      <c r="N1607" t="s">
        <v>907</v>
      </c>
      <c r="O1607" t="s">
        <v>1003</v>
      </c>
      <c r="P1607" t="s">
        <v>71</v>
      </c>
    </row>
    <row r="1608" spans="1:17">
      <c r="A1608" t="s">
        <v>8210</v>
      </c>
      <c r="B1608" t="s">
        <v>8208</v>
      </c>
      <c r="C1608" t="s">
        <v>1046</v>
      </c>
      <c r="D1608">
        <v>62</v>
      </c>
      <c r="E1608" t="s">
        <v>7531</v>
      </c>
      <c r="F1608" t="s">
        <v>55</v>
      </c>
      <c r="G1608" t="s">
        <v>1021</v>
      </c>
      <c r="H1608" t="s">
        <v>320</v>
      </c>
      <c r="I1608" t="s">
        <v>382</v>
      </c>
      <c r="J1608" t="s">
        <v>383</v>
      </c>
      <c r="K1608" t="s">
        <v>384</v>
      </c>
      <c r="L1608" t="s">
        <v>37</v>
      </c>
      <c r="M1608" t="s">
        <v>385</v>
      </c>
      <c r="N1608" t="s">
        <v>907</v>
      </c>
      <c r="O1608" t="s">
        <v>1003</v>
      </c>
      <c r="P1608" t="s">
        <v>71</v>
      </c>
    </row>
    <row r="1609" spans="1:17">
      <c r="A1609" t="s">
        <v>8211</v>
      </c>
      <c r="B1609" t="s">
        <v>8208</v>
      </c>
      <c r="C1609" t="s">
        <v>956</v>
      </c>
      <c r="D1609">
        <v>55</v>
      </c>
      <c r="E1609" t="s">
        <v>7531</v>
      </c>
      <c r="F1609" t="s">
        <v>55</v>
      </c>
      <c r="G1609" t="s">
        <v>1021</v>
      </c>
      <c r="H1609" t="s">
        <v>320</v>
      </c>
      <c r="I1609" t="s">
        <v>382</v>
      </c>
      <c r="J1609" t="s">
        <v>383</v>
      </c>
      <c r="K1609" t="s">
        <v>384</v>
      </c>
      <c r="L1609" t="s">
        <v>37</v>
      </c>
      <c r="M1609" t="s">
        <v>385</v>
      </c>
      <c r="N1609" t="s">
        <v>907</v>
      </c>
      <c r="O1609" t="s">
        <v>1003</v>
      </c>
      <c r="P1609" t="s">
        <v>71</v>
      </c>
    </row>
    <row r="1610" spans="1:17">
      <c r="A1610" t="s">
        <v>8212</v>
      </c>
      <c r="B1610" t="s">
        <v>8208</v>
      </c>
      <c r="C1610" t="s">
        <v>915</v>
      </c>
      <c r="D1610">
        <v>56</v>
      </c>
      <c r="E1610" t="s">
        <v>7531</v>
      </c>
      <c r="F1610" t="s">
        <v>55</v>
      </c>
      <c r="G1610" t="s">
        <v>1021</v>
      </c>
      <c r="H1610" t="s">
        <v>320</v>
      </c>
      <c r="I1610" t="s">
        <v>382</v>
      </c>
      <c r="J1610" t="s">
        <v>383</v>
      </c>
      <c r="K1610" t="s">
        <v>384</v>
      </c>
      <c r="L1610" t="s">
        <v>37</v>
      </c>
      <c r="M1610" t="s">
        <v>385</v>
      </c>
      <c r="N1610" t="s">
        <v>907</v>
      </c>
      <c r="O1610" t="s">
        <v>1003</v>
      </c>
      <c r="P1610" t="s">
        <v>71</v>
      </c>
    </row>
    <row r="1611" spans="1:17">
      <c r="A1611" t="s">
        <v>8213</v>
      </c>
      <c r="B1611" t="s">
        <v>8208</v>
      </c>
      <c r="C1611" t="s">
        <v>904</v>
      </c>
      <c r="D1611">
        <v>57</v>
      </c>
      <c r="E1611" t="s">
        <v>7531</v>
      </c>
      <c r="F1611" t="s">
        <v>55</v>
      </c>
      <c r="G1611" t="s">
        <v>1021</v>
      </c>
      <c r="H1611" t="s">
        <v>320</v>
      </c>
      <c r="I1611" t="s">
        <v>382</v>
      </c>
      <c r="J1611" t="s">
        <v>383</v>
      </c>
      <c r="K1611" t="s">
        <v>384</v>
      </c>
      <c r="L1611" t="s">
        <v>37</v>
      </c>
      <c r="M1611" t="s">
        <v>385</v>
      </c>
      <c r="N1611" t="s">
        <v>907</v>
      </c>
      <c r="O1611" t="s">
        <v>1003</v>
      </c>
      <c r="P1611" t="s">
        <v>71</v>
      </c>
    </row>
    <row r="1612" spans="1:17">
      <c r="A1612" t="s">
        <v>8214</v>
      </c>
      <c r="B1612" t="s">
        <v>8208</v>
      </c>
      <c r="C1612" t="s">
        <v>910</v>
      </c>
      <c r="D1612">
        <v>59</v>
      </c>
      <c r="E1612" t="s">
        <v>7531</v>
      </c>
      <c r="F1612" t="s">
        <v>55</v>
      </c>
      <c r="G1612" t="s">
        <v>1021</v>
      </c>
      <c r="H1612" t="s">
        <v>320</v>
      </c>
      <c r="I1612" t="s">
        <v>382</v>
      </c>
      <c r="J1612" t="s">
        <v>383</v>
      </c>
      <c r="K1612" t="s">
        <v>384</v>
      </c>
      <c r="L1612" t="s">
        <v>37</v>
      </c>
      <c r="M1612" t="s">
        <v>385</v>
      </c>
      <c r="N1612" t="s">
        <v>907</v>
      </c>
      <c r="O1612" t="s">
        <v>1003</v>
      </c>
      <c r="P1612" t="s">
        <v>71</v>
      </c>
    </row>
    <row r="1613" spans="1:17">
      <c r="A1613" t="s">
        <v>8215</v>
      </c>
      <c r="B1613" t="s">
        <v>8208</v>
      </c>
      <c r="C1613" t="s">
        <v>912</v>
      </c>
      <c r="D1613">
        <v>61</v>
      </c>
      <c r="E1613" t="s">
        <v>7531</v>
      </c>
      <c r="F1613" t="s">
        <v>55</v>
      </c>
      <c r="G1613" t="s">
        <v>1021</v>
      </c>
      <c r="H1613" t="s">
        <v>320</v>
      </c>
      <c r="I1613" t="s">
        <v>382</v>
      </c>
      <c r="J1613" t="s">
        <v>383</v>
      </c>
      <c r="K1613" t="s">
        <v>384</v>
      </c>
      <c r="L1613" t="s">
        <v>37</v>
      </c>
      <c r="M1613" t="s">
        <v>385</v>
      </c>
      <c r="N1613" t="s">
        <v>907</v>
      </c>
      <c r="O1613" t="s">
        <v>1003</v>
      </c>
      <c r="P1613" t="s">
        <v>71</v>
      </c>
    </row>
    <row r="1614" spans="1:17">
      <c r="A1614" t="s">
        <v>8086</v>
      </c>
      <c r="B1614" t="s">
        <v>8087</v>
      </c>
      <c r="C1614" t="s">
        <v>920</v>
      </c>
      <c r="D1614">
        <v>58</v>
      </c>
      <c r="E1614" t="s">
        <v>2156</v>
      </c>
      <c r="F1614" t="s">
        <v>57</v>
      </c>
      <c r="G1614" t="s">
        <v>906</v>
      </c>
      <c r="H1614" t="s">
        <v>320</v>
      </c>
      <c r="I1614" t="s">
        <v>382</v>
      </c>
      <c r="J1614" t="s">
        <v>383</v>
      </c>
      <c r="K1614" t="s">
        <v>384</v>
      </c>
      <c r="L1614" t="s">
        <v>43</v>
      </c>
      <c r="M1614" t="s">
        <v>385</v>
      </c>
      <c r="N1614" t="s">
        <v>907</v>
      </c>
      <c r="O1614" t="s">
        <v>908</v>
      </c>
      <c r="P1614" t="s">
        <v>57</v>
      </c>
    </row>
    <row r="1615" spans="1:17">
      <c r="A1615" t="s">
        <v>2592</v>
      </c>
      <c r="B1615" t="s">
        <v>2593</v>
      </c>
      <c r="C1615" t="s">
        <v>904</v>
      </c>
      <c r="D1615">
        <v>57</v>
      </c>
      <c r="E1615" t="s">
        <v>2156</v>
      </c>
      <c r="F1615" t="s">
        <v>91</v>
      </c>
      <c r="G1615" t="s">
        <v>906</v>
      </c>
      <c r="H1615" t="s">
        <v>320</v>
      </c>
      <c r="I1615" t="s">
        <v>382</v>
      </c>
      <c r="J1615" t="s">
        <v>383</v>
      </c>
      <c r="K1615" t="s">
        <v>384</v>
      </c>
      <c r="L1615" t="s">
        <v>43</v>
      </c>
      <c r="M1615" t="s">
        <v>386</v>
      </c>
      <c r="N1615" t="s">
        <v>907</v>
      </c>
      <c r="O1615" t="s">
        <v>932</v>
      </c>
      <c r="P1615" t="s">
        <v>91</v>
      </c>
    </row>
    <row r="1616" spans="1:17">
      <c r="A1616" t="s">
        <v>2160</v>
      </c>
      <c r="B1616" t="s">
        <v>2161</v>
      </c>
      <c r="C1616" t="s">
        <v>956</v>
      </c>
      <c r="D1616">
        <v>55</v>
      </c>
      <c r="E1616" t="s">
        <v>2156</v>
      </c>
      <c r="F1616" t="s">
        <v>78</v>
      </c>
      <c r="G1616" t="s">
        <v>906</v>
      </c>
      <c r="H1616" t="s">
        <v>320</v>
      </c>
      <c r="I1616" t="s">
        <v>382</v>
      </c>
      <c r="J1616" t="s">
        <v>383</v>
      </c>
      <c r="K1616" t="s">
        <v>384</v>
      </c>
      <c r="L1616" t="s">
        <v>43</v>
      </c>
      <c r="M1616" t="s">
        <v>386</v>
      </c>
      <c r="N1616" t="s">
        <v>907</v>
      </c>
      <c r="O1616" t="s">
        <v>969</v>
      </c>
      <c r="P1616" t="s">
        <v>78</v>
      </c>
    </row>
    <row r="1617" spans="1:16">
      <c r="A1617" t="s">
        <v>2162</v>
      </c>
      <c r="B1617" t="s">
        <v>2161</v>
      </c>
      <c r="C1617" t="s">
        <v>904</v>
      </c>
      <c r="D1617">
        <v>57</v>
      </c>
      <c r="E1617" t="s">
        <v>2156</v>
      </c>
      <c r="F1617" t="s">
        <v>78</v>
      </c>
      <c r="G1617" t="s">
        <v>906</v>
      </c>
      <c r="H1617" t="s">
        <v>320</v>
      </c>
      <c r="I1617" t="s">
        <v>382</v>
      </c>
      <c r="J1617" t="s">
        <v>383</v>
      </c>
      <c r="K1617" t="s">
        <v>384</v>
      </c>
      <c r="L1617" t="s">
        <v>43</v>
      </c>
      <c r="M1617" t="s">
        <v>386</v>
      </c>
      <c r="N1617" t="s">
        <v>907</v>
      </c>
      <c r="O1617" t="s">
        <v>969</v>
      </c>
      <c r="P1617" t="s">
        <v>78</v>
      </c>
    </row>
    <row r="1618" spans="1:16">
      <c r="A1618" t="s">
        <v>2163</v>
      </c>
      <c r="B1618" t="s">
        <v>2161</v>
      </c>
      <c r="C1618" t="s">
        <v>910</v>
      </c>
      <c r="D1618">
        <v>59</v>
      </c>
      <c r="E1618" t="s">
        <v>2156</v>
      </c>
      <c r="F1618" t="s">
        <v>78</v>
      </c>
      <c r="G1618" t="s">
        <v>906</v>
      </c>
      <c r="H1618" t="s">
        <v>320</v>
      </c>
      <c r="I1618" t="s">
        <v>382</v>
      </c>
      <c r="J1618" t="s">
        <v>383</v>
      </c>
      <c r="K1618" t="s">
        <v>384</v>
      </c>
      <c r="L1618" t="s">
        <v>43</v>
      </c>
      <c r="M1618" t="s">
        <v>386</v>
      </c>
      <c r="N1618" t="s">
        <v>907</v>
      </c>
      <c r="O1618" t="s">
        <v>969</v>
      </c>
      <c r="P1618" t="s">
        <v>78</v>
      </c>
    </row>
    <row r="1619" spans="1:16">
      <c r="A1619" t="s">
        <v>2164</v>
      </c>
      <c r="B1619" t="s">
        <v>2161</v>
      </c>
      <c r="C1619" t="s">
        <v>912</v>
      </c>
      <c r="D1619">
        <v>61</v>
      </c>
      <c r="E1619" t="s">
        <v>2156</v>
      </c>
      <c r="F1619" t="s">
        <v>78</v>
      </c>
      <c r="G1619" t="s">
        <v>906</v>
      </c>
      <c r="H1619" t="s">
        <v>320</v>
      </c>
      <c r="I1619" t="s">
        <v>382</v>
      </c>
      <c r="J1619" t="s">
        <v>383</v>
      </c>
      <c r="K1619" t="s">
        <v>384</v>
      </c>
      <c r="L1619" t="s">
        <v>43</v>
      </c>
      <c r="M1619" t="s">
        <v>386</v>
      </c>
      <c r="N1619" t="s">
        <v>907</v>
      </c>
      <c r="O1619" t="s">
        <v>969</v>
      </c>
      <c r="P1619" t="s">
        <v>78</v>
      </c>
    </row>
    <row r="1620" spans="1:16">
      <c r="A1620" t="s">
        <v>2154</v>
      </c>
      <c r="B1620" t="s">
        <v>2155</v>
      </c>
      <c r="C1620" t="s">
        <v>956</v>
      </c>
      <c r="D1620">
        <v>55</v>
      </c>
      <c r="E1620" t="s">
        <v>2156</v>
      </c>
      <c r="F1620" t="s">
        <v>83</v>
      </c>
      <c r="G1620" t="s">
        <v>906</v>
      </c>
      <c r="H1620" t="s">
        <v>320</v>
      </c>
      <c r="I1620" t="s">
        <v>382</v>
      </c>
      <c r="J1620" t="s">
        <v>383</v>
      </c>
      <c r="K1620" t="s">
        <v>384</v>
      </c>
      <c r="L1620" t="s">
        <v>43</v>
      </c>
      <c r="M1620" t="s">
        <v>386</v>
      </c>
      <c r="N1620" t="s">
        <v>907</v>
      </c>
      <c r="O1620" t="s">
        <v>917</v>
      </c>
      <c r="P1620" t="s">
        <v>83</v>
      </c>
    </row>
    <row r="1621" spans="1:16">
      <c r="A1621" t="s">
        <v>2157</v>
      </c>
      <c r="B1621" t="s">
        <v>2155</v>
      </c>
      <c r="C1621" t="s">
        <v>904</v>
      </c>
      <c r="D1621">
        <v>57</v>
      </c>
      <c r="E1621" t="s">
        <v>2156</v>
      </c>
      <c r="F1621" t="s">
        <v>83</v>
      </c>
      <c r="G1621" t="s">
        <v>906</v>
      </c>
      <c r="H1621" t="s">
        <v>320</v>
      </c>
      <c r="I1621" t="s">
        <v>382</v>
      </c>
      <c r="J1621" t="s">
        <v>383</v>
      </c>
      <c r="K1621" t="s">
        <v>384</v>
      </c>
      <c r="L1621" t="s">
        <v>43</v>
      </c>
      <c r="M1621" t="s">
        <v>386</v>
      </c>
      <c r="N1621" t="s">
        <v>907</v>
      </c>
      <c r="O1621" t="s">
        <v>917</v>
      </c>
      <c r="P1621" t="s">
        <v>83</v>
      </c>
    </row>
    <row r="1622" spans="1:16">
      <c r="A1622" t="s">
        <v>2158</v>
      </c>
      <c r="B1622" t="s">
        <v>2155</v>
      </c>
      <c r="C1622" t="s">
        <v>910</v>
      </c>
      <c r="D1622">
        <v>59</v>
      </c>
      <c r="E1622" t="s">
        <v>2156</v>
      </c>
      <c r="F1622" t="s">
        <v>83</v>
      </c>
      <c r="G1622" t="s">
        <v>906</v>
      </c>
      <c r="H1622" t="s">
        <v>320</v>
      </c>
      <c r="I1622" t="s">
        <v>382</v>
      </c>
      <c r="J1622" t="s">
        <v>383</v>
      </c>
      <c r="K1622" t="s">
        <v>384</v>
      </c>
      <c r="L1622" t="s">
        <v>43</v>
      </c>
      <c r="M1622" t="s">
        <v>386</v>
      </c>
      <c r="N1622" t="s">
        <v>907</v>
      </c>
      <c r="O1622" t="s">
        <v>917</v>
      </c>
      <c r="P1622" t="s">
        <v>83</v>
      </c>
    </row>
    <row r="1623" spans="1:16">
      <c r="A1623" t="s">
        <v>2159</v>
      </c>
      <c r="B1623" t="s">
        <v>2155</v>
      </c>
      <c r="C1623" t="s">
        <v>912</v>
      </c>
      <c r="D1623">
        <v>61</v>
      </c>
      <c r="E1623" t="s">
        <v>2156</v>
      </c>
      <c r="F1623" t="s">
        <v>83</v>
      </c>
      <c r="G1623" t="s">
        <v>906</v>
      </c>
      <c r="H1623" t="s">
        <v>320</v>
      </c>
      <c r="I1623" t="s">
        <v>382</v>
      </c>
      <c r="J1623" t="s">
        <v>383</v>
      </c>
      <c r="K1623" t="s">
        <v>384</v>
      </c>
      <c r="L1623" t="s">
        <v>43</v>
      </c>
      <c r="M1623" t="s">
        <v>386</v>
      </c>
      <c r="N1623" t="s">
        <v>907</v>
      </c>
      <c r="O1623" t="s">
        <v>917</v>
      </c>
      <c r="P1623" t="s">
        <v>83</v>
      </c>
    </row>
    <row r="1624" spans="1:16">
      <c r="A1624" t="s">
        <v>4998</v>
      </c>
      <c r="B1624" t="s">
        <v>4999</v>
      </c>
      <c r="C1624" t="s">
        <v>956</v>
      </c>
      <c r="D1624">
        <v>55</v>
      </c>
      <c r="E1624" t="s">
        <v>2156</v>
      </c>
      <c r="F1624" t="s">
        <v>55</v>
      </c>
      <c r="G1624" t="s">
        <v>906</v>
      </c>
      <c r="H1624" t="s">
        <v>320</v>
      </c>
      <c r="I1624" t="s">
        <v>382</v>
      </c>
      <c r="J1624" t="s">
        <v>383</v>
      </c>
      <c r="K1624" t="s">
        <v>384</v>
      </c>
      <c r="L1624" t="s">
        <v>43</v>
      </c>
      <c r="M1624" t="s">
        <v>386</v>
      </c>
      <c r="N1624" t="s">
        <v>907</v>
      </c>
      <c r="O1624" t="s">
        <v>1003</v>
      </c>
      <c r="P1624" t="s">
        <v>71</v>
      </c>
    </row>
    <row r="1625" spans="1:16">
      <c r="A1625" t="s">
        <v>1099</v>
      </c>
      <c r="B1625" t="s">
        <v>1100</v>
      </c>
      <c r="C1625" t="s">
        <v>904</v>
      </c>
      <c r="D1625">
        <v>57</v>
      </c>
      <c r="E1625" t="s">
        <v>1096</v>
      </c>
      <c r="F1625" t="s">
        <v>83</v>
      </c>
      <c r="G1625" t="s">
        <v>1021</v>
      </c>
      <c r="H1625" t="s">
        <v>320</v>
      </c>
      <c r="I1625" t="s">
        <v>382</v>
      </c>
      <c r="J1625" t="s">
        <v>383</v>
      </c>
      <c r="K1625" t="s">
        <v>384</v>
      </c>
      <c r="L1625" t="s">
        <v>37</v>
      </c>
      <c r="M1625" t="s">
        <v>385</v>
      </c>
      <c r="N1625" t="s">
        <v>907</v>
      </c>
      <c r="O1625" t="s">
        <v>917</v>
      </c>
      <c r="P1625" t="s">
        <v>83</v>
      </c>
    </row>
    <row r="1626" spans="1:16">
      <c r="A1626" t="s">
        <v>1101</v>
      </c>
      <c r="B1626" t="s">
        <v>1100</v>
      </c>
      <c r="C1626" t="s">
        <v>910</v>
      </c>
      <c r="D1626">
        <v>59</v>
      </c>
      <c r="E1626" t="s">
        <v>1096</v>
      </c>
      <c r="F1626" t="s">
        <v>83</v>
      </c>
      <c r="G1626" t="s">
        <v>1021</v>
      </c>
      <c r="H1626" t="s">
        <v>320</v>
      </c>
      <c r="I1626" t="s">
        <v>382</v>
      </c>
      <c r="J1626" t="s">
        <v>383</v>
      </c>
      <c r="K1626" t="s">
        <v>384</v>
      </c>
      <c r="L1626" t="s">
        <v>37</v>
      </c>
      <c r="M1626" t="s">
        <v>385</v>
      </c>
      <c r="N1626" t="s">
        <v>907</v>
      </c>
      <c r="O1626" t="s">
        <v>917</v>
      </c>
      <c r="P1626" t="s">
        <v>83</v>
      </c>
    </row>
    <row r="1627" spans="1:16">
      <c r="A1627" t="s">
        <v>1102</v>
      </c>
      <c r="B1627" t="s">
        <v>1100</v>
      </c>
      <c r="C1627" t="s">
        <v>912</v>
      </c>
      <c r="D1627">
        <v>61</v>
      </c>
      <c r="E1627" t="s">
        <v>1096</v>
      </c>
      <c r="F1627" t="s">
        <v>83</v>
      </c>
      <c r="G1627" t="s">
        <v>1021</v>
      </c>
      <c r="H1627" t="s">
        <v>320</v>
      </c>
      <c r="I1627" t="s">
        <v>382</v>
      </c>
      <c r="J1627" t="s">
        <v>383</v>
      </c>
      <c r="K1627" t="s">
        <v>384</v>
      </c>
      <c r="L1627" t="s">
        <v>37</v>
      </c>
      <c r="M1627" t="s">
        <v>385</v>
      </c>
      <c r="N1627" t="s">
        <v>907</v>
      </c>
      <c r="O1627" t="s">
        <v>917</v>
      </c>
      <c r="P1627" t="s">
        <v>83</v>
      </c>
    </row>
    <row r="1628" spans="1:16">
      <c r="A1628" t="s">
        <v>1094</v>
      </c>
      <c r="B1628" t="s">
        <v>1095</v>
      </c>
      <c r="C1628" t="s">
        <v>904</v>
      </c>
      <c r="D1628">
        <v>57</v>
      </c>
      <c r="E1628" t="s">
        <v>1096</v>
      </c>
      <c r="F1628" t="s">
        <v>71</v>
      </c>
      <c r="G1628" t="s">
        <v>1021</v>
      </c>
      <c r="H1628" t="s">
        <v>320</v>
      </c>
      <c r="I1628" t="s">
        <v>382</v>
      </c>
      <c r="J1628" t="s">
        <v>383</v>
      </c>
      <c r="K1628" t="s">
        <v>384</v>
      </c>
      <c r="L1628" t="s">
        <v>37</v>
      </c>
      <c r="M1628" t="s">
        <v>385</v>
      </c>
      <c r="N1628" t="s">
        <v>907</v>
      </c>
      <c r="O1628" t="s">
        <v>932</v>
      </c>
      <c r="P1628" t="s">
        <v>71</v>
      </c>
    </row>
    <row r="1629" spans="1:16">
      <c r="A1629" t="s">
        <v>1097</v>
      </c>
      <c r="B1629" t="s">
        <v>1095</v>
      </c>
      <c r="C1629" t="s">
        <v>910</v>
      </c>
      <c r="D1629">
        <v>59</v>
      </c>
      <c r="E1629" t="s">
        <v>1096</v>
      </c>
      <c r="F1629" t="s">
        <v>71</v>
      </c>
      <c r="G1629" t="s">
        <v>1021</v>
      </c>
      <c r="H1629" t="s">
        <v>320</v>
      </c>
      <c r="I1629" t="s">
        <v>382</v>
      </c>
      <c r="J1629" t="s">
        <v>383</v>
      </c>
      <c r="K1629" t="s">
        <v>384</v>
      </c>
      <c r="L1629" t="s">
        <v>37</v>
      </c>
      <c r="M1629" t="s">
        <v>385</v>
      </c>
      <c r="N1629" t="s">
        <v>907</v>
      </c>
      <c r="O1629" t="s">
        <v>932</v>
      </c>
      <c r="P1629" t="s">
        <v>71</v>
      </c>
    </row>
    <row r="1630" spans="1:16">
      <c r="A1630" t="s">
        <v>1098</v>
      </c>
      <c r="B1630" t="s">
        <v>1095</v>
      </c>
      <c r="C1630" t="s">
        <v>912</v>
      </c>
      <c r="D1630">
        <v>61</v>
      </c>
      <c r="E1630" t="s">
        <v>1096</v>
      </c>
      <c r="F1630" t="s">
        <v>71</v>
      </c>
      <c r="G1630" t="s">
        <v>1021</v>
      </c>
      <c r="H1630" t="s">
        <v>320</v>
      </c>
      <c r="I1630" t="s">
        <v>382</v>
      </c>
      <c r="J1630" t="s">
        <v>383</v>
      </c>
      <c r="K1630" t="s">
        <v>384</v>
      </c>
      <c r="L1630" t="s">
        <v>37</v>
      </c>
      <c r="M1630" t="s">
        <v>385</v>
      </c>
      <c r="N1630" t="s">
        <v>907</v>
      </c>
      <c r="O1630" t="s">
        <v>932</v>
      </c>
      <c r="P1630" t="s">
        <v>71</v>
      </c>
    </row>
    <row r="1631" spans="1:16">
      <c r="A1631" t="s">
        <v>2165</v>
      </c>
      <c r="B1631" t="s">
        <v>2166</v>
      </c>
      <c r="C1631" t="s">
        <v>956</v>
      </c>
      <c r="D1631">
        <v>55</v>
      </c>
      <c r="E1631" t="s">
        <v>1105</v>
      </c>
      <c r="F1631" t="s">
        <v>60</v>
      </c>
      <c r="G1631" t="s">
        <v>1021</v>
      </c>
      <c r="H1631" t="s">
        <v>320</v>
      </c>
      <c r="I1631" t="s">
        <v>382</v>
      </c>
      <c r="J1631" t="s">
        <v>383</v>
      </c>
      <c r="K1631" t="s">
        <v>384</v>
      </c>
      <c r="L1631" t="s">
        <v>37</v>
      </c>
      <c r="M1631" t="s">
        <v>385</v>
      </c>
      <c r="N1631" t="s">
        <v>907</v>
      </c>
      <c r="O1631" t="s">
        <v>990</v>
      </c>
      <c r="P1631" t="s">
        <v>60</v>
      </c>
    </row>
    <row r="1632" spans="1:16">
      <c r="A1632" t="s">
        <v>2167</v>
      </c>
      <c r="B1632" t="s">
        <v>2166</v>
      </c>
      <c r="C1632" t="s">
        <v>915</v>
      </c>
      <c r="D1632">
        <v>56</v>
      </c>
      <c r="E1632" t="s">
        <v>1105</v>
      </c>
      <c r="F1632" t="s">
        <v>60</v>
      </c>
      <c r="G1632" t="s">
        <v>1021</v>
      </c>
      <c r="H1632" t="s">
        <v>320</v>
      </c>
      <c r="I1632" t="s">
        <v>382</v>
      </c>
      <c r="J1632" t="s">
        <v>383</v>
      </c>
      <c r="K1632" t="s">
        <v>384</v>
      </c>
      <c r="L1632" t="s">
        <v>37</v>
      </c>
      <c r="M1632" t="s">
        <v>385</v>
      </c>
      <c r="N1632" t="s">
        <v>907</v>
      </c>
      <c r="O1632" t="s">
        <v>990</v>
      </c>
      <c r="P1632" t="s">
        <v>60</v>
      </c>
    </row>
    <row r="1633" spans="1:16">
      <c r="A1633" t="s">
        <v>2168</v>
      </c>
      <c r="B1633" t="s">
        <v>2166</v>
      </c>
      <c r="C1633" t="s">
        <v>904</v>
      </c>
      <c r="D1633">
        <v>57</v>
      </c>
      <c r="E1633" t="s">
        <v>1105</v>
      </c>
      <c r="F1633" t="s">
        <v>60</v>
      </c>
      <c r="G1633" t="s">
        <v>1021</v>
      </c>
      <c r="H1633" t="s">
        <v>320</v>
      </c>
      <c r="I1633" t="s">
        <v>382</v>
      </c>
      <c r="J1633" t="s">
        <v>383</v>
      </c>
      <c r="K1633" t="s">
        <v>384</v>
      </c>
      <c r="L1633" t="s">
        <v>37</v>
      </c>
      <c r="M1633" t="s">
        <v>385</v>
      </c>
      <c r="N1633" t="s">
        <v>907</v>
      </c>
      <c r="O1633" t="s">
        <v>990</v>
      </c>
      <c r="P1633" t="s">
        <v>60</v>
      </c>
    </row>
    <row r="1634" spans="1:16">
      <c r="A1634" t="s">
        <v>2169</v>
      </c>
      <c r="B1634" t="s">
        <v>2166</v>
      </c>
      <c r="C1634" t="s">
        <v>920</v>
      </c>
      <c r="D1634">
        <v>58</v>
      </c>
      <c r="E1634" t="s">
        <v>1105</v>
      </c>
      <c r="F1634" t="s">
        <v>60</v>
      </c>
      <c r="G1634" t="s">
        <v>1021</v>
      </c>
      <c r="H1634" t="s">
        <v>320</v>
      </c>
      <c r="I1634" t="s">
        <v>382</v>
      </c>
      <c r="J1634" t="s">
        <v>383</v>
      </c>
      <c r="K1634" t="s">
        <v>384</v>
      </c>
      <c r="L1634" t="s">
        <v>37</v>
      </c>
      <c r="M1634" t="s">
        <v>385</v>
      </c>
      <c r="N1634" t="s">
        <v>907</v>
      </c>
      <c r="O1634" t="s">
        <v>990</v>
      </c>
      <c r="P1634" t="s">
        <v>60</v>
      </c>
    </row>
    <row r="1635" spans="1:16">
      <c r="A1635" t="s">
        <v>2170</v>
      </c>
      <c r="B1635" t="s">
        <v>2166</v>
      </c>
      <c r="C1635" t="s">
        <v>910</v>
      </c>
      <c r="D1635">
        <v>59</v>
      </c>
      <c r="E1635" t="s">
        <v>1105</v>
      </c>
      <c r="F1635" t="s">
        <v>60</v>
      </c>
      <c r="G1635" t="s">
        <v>1021</v>
      </c>
      <c r="H1635" t="s">
        <v>320</v>
      </c>
      <c r="I1635" t="s">
        <v>382</v>
      </c>
      <c r="J1635" t="s">
        <v>383</v>
      </c>
      <c r="K1635" t="s">
        <v>384</v>
      </c>
      <c r="L1635" t="s">
        <v>37</v>
      </c>
      <c r="M1635" t="s">
        <v>385</v>
      </c>
      <c r="N1635" t="s">
        <v>907</v>
      </c>
      <c r="O1635" t="s">
        <v>990</v>
      </c>
      <c r="P1635" t="s">
        <v>60</v>
      </c>
    </row>
    <row r="1636" spans="1:16">
      <c r="A1636" t="s">
        <v>2171</v>
      </c>
      <c r="B1636" t="s">
        <v>2166</v>
      </c>
      <c r="C1636" t="s">
        <v>922</v>
      </c>
      <c r="D1636">
        <v>60</v>
      </c>
      <c r="E1636" t="s">
        <v>1105</v>
      </c>
      <c r="F1636" t="s">
        <v>60</v>
      </c>
      <c r="G1636" t="s">
        <v>1021</v>
      </c>
      <c r="H1636" t="s">
        <v>320</v>
      </c>
      <c r="I1636" t="s">
        <v>382</v>
      </c>
      <c r="J1636" t="s">
        <v>383</v>
      </c>
      <c r="K1636" t="s">
        <v>384</v>
      </c>
      <c r="L1636" t="s">
        <v>37</v>
      </c>
      <c r="M1636" t="s">
        <v>385</v>
      </c>
      <c r="N1636" t="s">
        <v>907</v>
      </c>
      <c r="O1636" t="s">
        <v>990</v>
      </c>
      <c r="P1636" t="s">
        <v>60</v>
      </c>
    </row>
    <row r="1637" spans="1:16">
      <c r="A1637" t="s">
        <v>2172</v>
      </c>
      <c r="B1637" t="s">
        <v>2166</v>
      </c>
      <c r="C1637" t="s">
        <v>912</v>
      </c>
      <c r="D1637">
        <v>61</v>
      </c>
      <c r="E1637" t="s">
        <v>1105</v>
      </c>
      <c r="F1637" t="s">
        <v>60</v>
      </c>
      <c r="G1637" t="s">
        <v>1021</v>
      </c>
      <c r="H1637" t="s">
        <v>320</v>
      </c>
      <c r="I1637" t="s">
        <v>382</v>
      </c>
      <c r="J1637" t="s">
        <v>383</v>
      </c>
      <c r="K1637" t="s">
        <v>384</v>
      </c>
      <c r="L1637" t="s">
        <v>37</v>
      </c>
      <c r="M1637" t="s">
        <v>385</v>
      </c>
      <c r="N1637" t="s">
        <v>907</v>
      </c>
      <c r="O1637" t="s">
        <v>990</v>
      </c>
      <c r="P1637" t="s">
        <v>60</v>
      </c>
    </row>
    <row r="1638" spans="1:16">
      <c r="A1638" t="s">
        <v>2173</v>
      </c>
      <c r="B1638" t="s">
        <v>2166</v>
      </c>
      <c r="C1638" t="s">
        <v>1046</v>
      </c>
      <c r="D1638">
        <v>62</v>
      </c>
      <c r="E1638" t="s">
        <v>1105</v>
      </c>
      <c r="F1638" t="s">
        <v>60</v>
      </c>
      <c r="G1638" t="s">
        <v>1021</v>
      </c>
      <c r="H1638" t="s">
        <v>320</v>
      </c>
      <c r="I1638" t="s">
        <v>382</v>
      </c>
      <c r="J1638" t="s">
        <v>383</v>
      </c>
      <c r="K1638" t="s">
        <v>384</v>
      </c>
      <c r="L1638" t="s">
        <v>37</v>
      </c>
      <c r="M1638" t="s">
        <v>385</v>
      </c>
      <c r="N1638" t="s">
        <v>907</v>
      </c>
      <c r="O1638" t="s">
        <v>990</v>
      </c>
      <c r="P1638" t="s">
        <v>60</v>
      </c>
    </row>
    <row r="1639" spans="1:16">
      <c r="A1639" t="s">
        <v>1103</v>
      </c>
      <c r="B1639" t="s">
        <v>1104</v>
      </c>
      <c r="C1639" t="s">
        <v>915</v>
      </c>
      <c r="D1639">
        <v>56</v>
      </c>
      <c r="E1639" t="s">
        <v>1105</v>
      </c>
      <c r="F1639" t="s">
        <v>71</v>
      </c>
      <c r="G1639" t="s">
        <v>1021</v>
      </c>
      <c r="H1639" t="s">
        <v>320</v>
      </c>
      <c r="I1639" t="s">
        <v>382</v>
      </c>
      <c r="J1639" t="s">
        <v>383</v>
      </c>
      <c r="K1639" t="s">
        <v>384</v>
      </c>
      <c r="L1639" t="s">
        <v>37</v>
      </c>
      <c r="M1639" t="s">
        <v>385</v>
      </c>
      <c r="N1639" t="s">
        <v>907</v>
      </c>
      <c r="O1639" t="s">
        <v>932</v>
      </c>
      <c r="P1639" t="s">
        <v>71</v>
      </c>
    </row>
    <row r="1640" spans="1:16">
      <c r="A1640" t="s">
        <v>1106</v>
      </c>
      <c r="B1640" t="s">
        <v>1104</v>
      </c>
      <c r="C1640" t="s">
        <v>904</v>
      </c>
      <c r="D1640">
        <v>57</v>
      </c>
      <c r="E1640" t="s">
        <v>1105</v>
      </c>
      <c r="F1640" t="s">
        <v>71</v>
      </c>
      <c r="G1640" t="s">
        <v>1021</v>
      </c>
      <c r="H1640" t="s">
        <v>320</v>
      </c>
      <c r="I1640" t="s">
        <v>382</v>
      </c>
      <c r="J1640" t="s">
        <v>383</v>
      </c>
      <c r="K1640" t="s">
        <v>384</v>
      </c>
      <c r="L1640" t="s">
        <v>37</v>
      </c>
      <c r="M1640" t="s">
        <v>385</v>
      </c>
      <c r="N1640" t="s">
        <v>907</v>
      </c>
      <c r="O1640" t="s">
        <v>932</v>
      </c>
      <c r="P1640" t="s">
        <v>71</v>
      </c>
    </row>
    <row r="1641" spans="1:16">
      <c r="A1641" t="s">
        <v>1107</v>
      </c>
      <c r="B1641" t="s">
        <v>1104</v>
      </c>
      <c r="C1641" t="s">
        <v>920</v>
      </c>
      <c r="D1641">
        <v>58</v>
      </c>
      <c r="E1641" t="s">
        <v>1105</v>
      </c>
      <c r="F1641" t="s">
        <v>71</v>
      </c>
      <c r="G1641" t="s">
        <v>1021</v>
      </c>
      <c r="H1641" t="s">
        <v>320</v>
      </c>
      <c r="I1641" t="s">
        <v>382</v>
      </c>
      <c r="J1641" t="s">
        <v>383</v>
      </c>
      <c r="K1641" t="s">
        <v>384</v>
      </c>
      <c r="L1641" t="s">
        <v>37</v>
      </c>
      <c r="M1641" t="s">
        <v>385</v>
      </c>
      <c r="N1641" t="s">
        <v>907</v>
      </c>
      <c r="O1641" t="s">
        <v>932</v>
      </c>
      <c r="P1641" t="s">
        <v>71</v>
      </c>
    </row>
    <row r="1642" spans="1:16">
      <c r="A1642" t="s">
        <v>1108</v>
      </c>
      <c r="B1642" t="s">
        <v>1104</v>
      </c>
      <c r="C1642" t="s">
        <v>910</v>
      </c>
      <c r="D1642">
        <v>59</v>
      </c>
      <c r="E1642" t="s">
        <v>1105</v>
      </c>
      <c r="F1642" t="s">
        <v>71</v>
      </c>
      <c r="G1642" t="s">
        <v>1021</v>
      </c>
      <c r="H1642" t="s">
        <v>320</v>
      </c>
      <c r="I1642" t="s">
        <v>382</v>
      </c>
      <c r="J1642" t="s">
        <v>383</v>
      </c>
      <c r="K1642" t="s">
        <v>384</v>
      </c>
      <c r="L1642" t="s">
        <v>37</v>
      </c>
      <c r="M1642" t="s">
        <v>385</v>
      </c>
      <c r="N1642" t="s">
        <v>907</v>
      </c>
      <c r="O1642" t="s">
        <v>932</v>
      </c>
      <c r="P1642" t="s">
        <v>71</v>
      </c>
    </row>
    <row r="1643" spans="1:16">
      <c r="A1643" t="s">
        <v>1109</v>
      </c>
      <c r="B1643" t="s">
        <v>1104</v>
      </c>
      <c r="C1643" t="s">
        <v>922</v>
      </c>
      <c r="D1643">
        <v>60</v>
      </c>
      <c r="E1643" t="s">
        <v>1105</v>
      </c>
      <c r="F1643" t="s">
        <v>71</v>
      </c>
      <c r="G1643" t="s">
        <v>1021</v>
      </c>
      <c r="H1643" t="s">
        <v>320</v>
      </c>
      <c r="I1643" t="s">
        <v>382</v>
      </c>
      <c r="J1643" t="s">
        <v>383</v>
      </c>
      <c r="K1643" t="s">
        <v>384</v>
      </c>
      <c r="L1643" t="s">
        <v>37</v>
      </c>
      <c r="M1643" t="s">
        <v>385</v>
      </c>
      <c r="N1643" t="s">
        <v>907</v>
      </c>
      <c r="O1643" t="s">
        <v>932</v>
      </c>
      <c r="P1643" t="s">
        <v>71</v>
      </c>
    </row>
    <row r="1644" spans="1:16">
      <c r="A1644" t="s">
        <v>1110</v>
      </c>
      <c r="B1644" t="s">
        <v>1104</v>
      </c>
      <c r="C1644" t="s">
        <v>912</v>
      </c>
      <c r="D1644">
        <v>61</v>
      </c>
      <c r="E1644" t="s">
        <v>1105</v>
      </c>
      <c r="F1644" t="s">
        <v>71</v>
      </c>
      <c r="G1644" t="s">
        <v>1021</v>
      </c>
      <c r="H1644" t="s">
        <v>320</v>
      </c>
      <c r="I1644" t="s">
        <v>382</v>
      </c>
      <c r="J1644" t="s">
        <v>383</v>
      </c>
      <c r="K1644" t="s">
        <v>384</v>
      </c>
      <c r="L1644" t="s">
        <v>37</v>
      </c>
      <c r="M1644" t="s">
        <v>385</v>
      </c>
      <c r="N1644" t="s">
        <v>907</v>
      </c>
      <c r="O1644" t="s">
        <v>932</v>
      </c>
      <c r="P1644" t="s">
        <v>71</v>
      </c>
    </row>
    <row r="1645" spans="1:16">
      <c r="A1645" t="s">
        <v>1111</v>
      </c>
      <c r="B1645" t="s">
        <v>1104</v>
      </c>
      <c r="C1645" t="s">
        <v>956</v>
      </c>
      <c r="D1645">
        <v>55</v>
      </c>
      <c r="E1645" t="s">
        <v>1105</v>
      </c>
      <c r="F1645" t="s">
        <v>71</v>
      </c>
      <c r="G1645" t="s">
        <v>1021</v>
      </c>
      <c r="H1645" t="s">
        <v>320</v>
      </c>
      <c r="I1645" t="s">
        <v>382</v>
      </c>
      <c r="J1645" t="s">
        <v>383</v>
      </c>
      <c r="K1645" t="s">
        <v>384</v>
      </c>
      <c r="L1645" t="s">
        <v>37</v>
      </c>
      <c r="M1645" t="s">
        <v>385</v>
      </c>
      <c r="N1645" t="s">
        <v>907</v>
      </c>
      <c r="O1645" t="s">
        <v>932</v>
      </c>
      <c r="P1645" t="s">
        <v>71</v>
      </c>
    </row>
    <row r="1646" spans="1:16">
      <c r="A1646" t="s">
        <v>1112</v>
      </c>
      <c r="B1646" t="s">
        <v>1104</v>
      </c>
      <c r="C1646" t="s">
        <v>1046</v>
      </c>
      <c r="D1646">
        <v>62</v>
      </c>
      <c r="E1646" t="s">
        <v>1105</v>
      </c>
      <c r="F1646" t="s">
        <v>71</v>
      </c>
      <c r="G1646" t="s">
        <v>1021</v>
      </c>
      <c r="H1646" t="s">
        <v>320</v>
      </c>
      <c r="I1646" t="s">
        <v>382</v>
      </c>
      <c r="J1646" t="s">
        <v>383</v>
      </c>
      <c r="K1646" t="s">
        <v>384</v>
      </c>
      <c r="L1646" t="s">
        <v>37</v>
      </c>
      <c r="M1646" t="s">
        <v>385</v>
      </c>
      <c r="N1646" t="s">
        <v>907</v>
      </c>
      <c r="O1646" t="s">
        <v>932</v>
      </c>
      <c r="P1646" t="s">
        <v>71</v>
      </c>
    </row>
    <row r="1647" spans="1:16">
      <c r="A1647" t="s">
        <v>2174</v>
      </c>
      <c r="B1647" t="s">
        <v>2175</v>
      </c>
      <c r="C1647" t="s">
        <v>956</v>
      </c>
      <c r="D1647">
        <v>55</v>
      </c>
      <c r="E1647" t="s">
        <v>2176</v>
      </c>
      <c r="F1647" t="s">
        <v>63</v>
      </c>
      <c r="G1647" t="s">
        <v>2177</v>
      </c>
      <c r="H1647" t="s">
        <v>320</v>
      </c>
      <c r="I1647" t="s">
        <v>382</v>
      </c>
      <c r="J1647" t="s">
        <v>383</v>
      </c>
      <c r="K1647" t="s">
        <v>384</v>
      </c>
      <c r="L1647" t="s">
        <v>39</v>
      </c>
      <c r="M1647" t="s">
        <v>385</v>
      </c>
      <c r="N1647" t="s">
        <v>907</v>
      </c>
      <c r="O1647" t="s">
        <v>937</v>
      </c>
      <c r="P1647" t="s">
        <v>63</v>
      </c>
    </row>
    <row r="1648" spans="1:16">
      <c r="A1648" t="s">
        <v>2178</v>
      </c>
      <c r="B1648" t="s">
        <v>2175</v>
      </c>
      <c r="C1648" t="s">
        <v>904</v>
      </c>
      <c r="D1648">
        <v>57</v>
      </c>
      <c r="E1648" t="s">
        <v>2176</v>
      </c>
      <c r="F1648" t="s">
        <v>63</v>
      </c>
      <c r="G1648" t="s">
        <v>2177</v>
      </c>
      <c r="H1648" t="s">
        <v>320</v>
      </c>
      <c r="I1648" t="s">
        <v>382</v>
      </c>
      <c r="J1648" t="s">
        <v>383</v>
      </c>
      <c r="K1648" t="s">
        <v>384</v>
      </c>
      <c r="L1648" t="s">
        <v>39</v>
      </c>
      <c r="M1648" t="s">
        <v>385</v>
      </c>
      <c r="N1648" t="s">
        <v>907</v>
      </c>
      <c r="O1648" t="s">
        <v>937</v>
      </c>
      <c r="P1648" t="s">
        <v>63</v>
      </c>
    </row>
    <row r="1649" spans="1:16">
      <c r="A1649" t="s">
        <v>2179</v>
      </c>
      <c r="B1649" t="s">
        <v>2175</v>
      </c>
      <c r="C1649" t="s">
        <v>910</v>
      </c>
      <c r="D1649">
        <v>59</v>
      </c>
      <c r="E1649" t="s">
        <v>2176</v>
      </c>
      <c r="F1649" t="s">
        <v>63</v>
      </c>
      <c r="G1649" t="s">
        <v>2177</v>
      </c>
      <c r="H1649" t="s">
        <v>320</v>
      </c>
      <c r="I1649" t="s">
        <v>382</v>
      </c>
      <c r="J1649" t="s">
        <v>383</v>
      </c>
      <c r="K1649" t="s">
        <v>384</v>
      </c>
      <c r="L1649" t="s">
        <v>39</v>
      </c>
      <c r="M1649" t="s">
        <v>385</v>
      </c>
      <c r="N1649" t="s">
        <v>907</v>
      </c>
      <c r="O1649" t="s">
        <v>937</v>
      </c>
      <c r="P1649" t="s">
        <v>63</v>
      </c>
    </row>
    <row r="1650" spans="1:16">
      <c r="A1650" t="s">
        <v>2180</v>
      </c>
      <c r="B1650" t="s">
        <v>2175</v>
      </c>
      <c r="C1650" t="s">
        <v>912</v>
      </c>
      <c r="D1650">
        <v>61</v>
      </c>
      <c r="E1650" t="s">
        <v>2176</v>
      </c>
      <c r="F1650" t="s">
        <v>63</v>
      </c>
      <c r="G1650" t="s">
        <v>2177</v>
      </c>
      <c r="H1650" t="s">
        <v>320</v>
      </c>
      <c r="I1650" t="s">
        <v>382</v>
      </c>
      <c r="J1650" t="s">
        <v>383</v>
      </c>
      <c r="K1650" t="s">
        <v>384</v>
      </c>
      <c r="L1650" t="s">
        <v>39</v>
      </c>
      <c r="M1650" t="s">
        <v>385</v>
      </c>
      <c r="N1650" t="s">
        <v>907</v>
      </c>
      <c r="O1650" t="s">
        <v>937</v>
      </c>
      <c r="P1650" t="s">
        <v>63</v>
      </c>
    </row>
    <row r="1651" spans="1:16">
      <c r="A1651" t="s">
        <v>2594</v>
      </c>
      <c r="B1651" t="s">
        <v>2595</v>
      </c>
      <c r="C1651" t="s">
        <v>956</v>
      </c>
      <c r="D1651">
        <v>55</v>
      </c>
      <c r="E1651" t="s">
        <v>2176</v>
      </c>
      <c r="F1651" t="s">
        <v>71</v>
      </c>
      <c r="G1651" t="s">
        <v>2177</v>
      </c>
      <c r="H1651" t="s">
        <v>320</v>
      </c>
      <c r="I1651" t="s">
        <v>382</v>
      </c>
      <c r="J1651" t="s">
        <v>383</v>
      </c>
      <c r="K1651" t="s">
        <v>384</v>
      </c>
      <c r="L1651" t="s">
        <v>39</v>
      </c>
      <c r="M1651" t="s">
        <v>385</v>
      </c>
      <c r="N1651" t="s">
        <v>907</v>
      </c>
      <c r="O1651" t="s">
        <v>932</v>
      </c>
      <c r="P1651" t="s">
        <v>71</v>
      </c>
    </row>
    <row r="1652" spans="1:16">
      <c r="A1652" t="s">
        <v>2596</v>
      </c>
      <c r="B1652" t="s">
        <v>2595</v>
      </c>
      <c r="C1652" t="s">
        <v>915</v>
      </c>
      <c r="D1652">
        <v>56</v>
      </c>
      <c r="E1652" t="s">
        <v>2176</v>
      </c>
      <c r="F1652" t="s">
        <v>71</v>
      </c>
      <c r="G1652" t="s">
        <v>2177</v>
      </c>
      <c r="H1652" t="s">
        <v>320</v>
      </c>
      <c r="I1652" t="s">
        <v>382</v>
      </c>
      <c r="J1652" t="s">
        <v>383</v>
      </c>
      <c r="K1652" t="s">
        <v>384</v>
      </c>
      <c r="L1652" t="s">
        <v>39</v>
      </c>
      <c r="M1652" t="s">
        <v>385</v>
      </c>
      <c r="N1652" t="s">
        <v>907</v>
      </c>
      <c r="O1652" t="s">
        <v>932</v>
      </c>
      <c r="P1652" t="s">
        <v>71</v>
      </c>
    </row>
    <row r="1653" spans="1:16">
      <c r="A1653" t="s">
        <v>2597</v>
      </c>
      <c r="B1653" t="s">
        <v>2595</v>
      </c>
      <c r="C1653" t="s">
        <v>904</v>
      </c>
      <c r="D1653">
        <v>57</v>
      </c>
      <c r="E1653" t="s">
        <v>2176</v>
      </c>
      <c r="F1653" t="s">
        <v>71</v>
      </c>
      <c r="G1653" t="s">
        <v>2177</v>
      </c>
      <c r="H1653" t="s">
        <v>320</v>
      </c>
      <c r="I1653" t="s">
        <v>382</v>
      </c>
      <c r="J1653" t="s">
        <v>383</v>
      </c>
      <c r="K1653" t="s">
        <v>384</v>
      </c>
      <c r="L1653" t="s">
        <v>39</v>
      </c>
      <c r="M1653" t="s">
        <v>385</v>
      </c>
      <c r="N1653" t="s">
        <v>907</v>
      </c>
      <c r="O1653" t="s">
        <v>932</v>
      </c>
      <c r="P1653" t="s">
        <v>71</v>
      </c>
    </row>
    <row r="1654" spans="1:16">
      <c r="A1654" t="s">
        <v>2598</v>
      </c>
      <c r="B1654" t="s">
        <v>2595</v>
      </c>
      <c r="C1654" t="s">
        <v>920</v>
      </c>
      <c r="D1654">
        <v>58</v>
      </c>
      <c r="E1654" t="s">
        <v>2176</v>
      </c>
      <c r="F1654" t="s">
        <v>71</v>
      </c>
      <c r="G1654" t="s">
        <v>2177</v>
      </c>
      <c r="H1654" t="s">
        <v>320</v>
      </c>
      <c r="I1654" t="s">
        <v>382</v>
      </c>
      <c r="J1654" t="s">
        <v>383</v>
      </c>
      <c r="K1654" t="s">
        <v>384</v>
      </c>
      <c r="L1654" t="s">
        <v>39</v>
      </c>
      <c r="M1654" t="s">
        <v>385</v>
      </c>
      <c r="N1654" t="s">
        <v>907</v>
      </c>
      <c r="O1654" t="s">
        <v>932</v>
      </c>
      <c r="P1654" t="s">
        <v>71</v>
      </c>
    </row>
    <row r="1655" spans="1:16">
      <c r="A1655" t="s">
        <v>2599</v>
      </c>
      <c r="B1655" t="s">
        <v>2595</v>
      </c>
      <c r="C1655" t="s">
        <v>922</v>
      </c>
      <c r="D1655">
        <v>60</v>
      </c>
      <c r="E1655" t="s">
        <v>2176</v>
      </c>
      <c r="F1655" t="s">
        <v>71</v>
      </c>
      <c r="G1655" t="s">
        <v>2177</v>
      </c>
      <c r="H1655" t="s">
        <v>320</v>
      </c>
      <c r="I1655" t="s">
        <v>382</v>
      </c>
      <c r="J1655" t="s">
        <v>383</v>
      </c>
      <c r="K1655" t="s">
        <v>384</v>
      </c>
      <c r="L1655" t="s">
        <v>39</v>
      </c>
      <c r="M1655" t="s">
        <v>385</v>
      </c>
      <c r="N1655" t="s">
        <v>907</v>
      </c>
      <c r="O1655" t="s">
        <v>932</v>
      </c>
      <c r="P1655" t="s">
        <v>71</v>
      </c>
    </row>
    <row r="1656" spans="1:16">
      <c r="A1656" t="s">
        <v>2600</v>
      </c>
      <c r="B1656" t="s">
        <v>2595</v>
      </c>
      <c r="C1656" t="s">
        <v>912</v>
      </c>
      <c r="D1656">
        <v>61</v>
      </c>
      <c r="E1656" t="s">
        <v>2176</v>
      </c>
      <c r="F1656" t="s">
        <v>71</v>
      </c>
      <c r="G1656" t="s">
        <v>2177</v>
      </c>
      <c r="H1656" t="s">
        <v>320</v>
      </c>
      <c r="I1656" t="s">
        <v>382</v>
      </c>
      <c r="J1656" t="s">
        <v>383</v>
      </c>
      <c r="K1656" t="s">
        <v>384</v>
      </c>
      <c r="L1656" t="s">
        <v>39</v>
      </c>
      <c r="M1656" t="s">
        <v>385</v>
      </c>
      <c r="N1656" t="s">
        <v>907</v>
      </c>
      <c r="O1656" t="s">
        <v>932</v>
      </c>
      <c r="P1656" t="s">
        <v>71</v>
      </c>
    </row>
    <row r="1657" spans="1:16">
      <c r="A1657" t="s">
        <v>2601</v>
      </c>
      <c r="B1657" t="s">
        <v>2595</v>
      </c>
      <c r="C1657" t="s">
        <v>1046</v>
      </c>
      <c r="D1657">
        <v>62</v>
      </c>
      <c r="E1657" t="s">
        <v>2176</v>
      </c>
      <c r="F1657" t="s">
        <v>71</v>
      </c>
      <c r="G1657" t="s">
        <v>2177</v>
      </c>
      <c r="H1657" t="s">
        <v>320</v>
      </c>
      <c r="I1657" t="s">
        <v>382</v>
      </c>
      <c r="J1657" t="s">
        <v>383</v>
      </c>
      <c r="K1657" t="s">
        <v>384</v>
      </c>
      <c r="L1657" t="s">
        <v>39</v>
      </c>
      <c r="M1657" t="s">
        <v>385</v>
      </c>
      <c r="N1657" t="s">
        <v>907</v>
      </c>
      <c r="O1657" t="s">
        <v>932</v>
      </c>
      <c r="P1657" t="s">
        <v>71</v>
      </c>
    </row>
    <row r="1658" spans="1:16">
      <c r="A1658" t="s">
        <v>2602</v>
      </c>
      <c r="B1658" t="s">
        <v>2595</v>
      </c>
      <c r="C1658" t="s">
        <v>910</v>
      </c>
      <c r="D1658">
        <v>59</v>
      </c>
      <c r="E1658" t="s">
        <v>2176</v>
      </c>
      <c r="F1658" t="s">
        <v>71</v>
      </c>
      <c r="G1658" t="s">
        <v>2177</v>
      </c>
      <c r="H1658" t="s">
        <v>320</v>
      </c>
      <c r="I1658" t="s">
        <v>382</v>
      </c>
      <c r="J1658" t="s">
        <v>383</v>
      </c>
      <c r="K1658" t="s">
        <v>384</v>
      </c>
      <c r="L1658" t="s">
        <v>39</v>
      </c>
      <c r="M1658" t="s">
        <v>385</v>
      </c>
      <c r="N1658" t="s">
        <v>907</v>
      </c>
      <c r="O1658" t="s">
        <v>932</v>
      </c>
      <c r="P1658" t="s">
        <v>71</v>
      </c>
    </row>
    <row r="1659" spans="1:16">
      <c r="A1659" t="s">
        <v>2181</v>
      </c>
      <c r="B1659" t="s">
        <v>2182</v>
      </c>
      <c r="C1659" t="s">
        <v>956</v>
      </c>
      <c r="D1659">
        <v>55</v>
      </c>
      <c r="E1659" t="s">
        <v>2183</v>
      </c>
      <c r="F1659" t="s">
        <v>83</v>
      </c>
      <c r="G1659" t="s">
        <v>906</v>
      </c>
      <c r="H1659" t="s">
        <v>320</v>
      </c>
      <c r="I1659" t="s">
        <v>382</v>
      </c>
      <c r="J1659" t="s">
        <v>383</v>
      </c>
      <c r="K1659" t="s">
        <v>384</v>
      </c>
      <c r="L1659" t="s">
        <v>43</v>
      </c>
      <c r="M1659" t="s">
        <v>385</v>
      </c>
      <c r="N1659" t="s">
        <v>907</v>
      </c>
      <c r="O1659" t="s">
        <v>917</v>
      </c>
      <c r="P1659" t="s">
        <v>83</v>
      </c>
    </row>
    <row r="1660" spans="1:16">
      <c r="A1660" t="s">
        <v>2184</v>
      </c>
      <c r="B1660" t="s">
        <v>2182</v>
      </c>
      <c r="C1660" t="s">
        <v>904</v>
      </c>
      <c r="D1660">
        <v>57</v>
      </c>
      <c r="E1660" t="s">
        <v>2183</v>
      </c>
      <c r="F1660" t="s">
        <v>83</v>
      </c>
      <c r="G1660" t="s">
        <v>906</v>
      </c>
      <c r="H1660" t="s">
        <v>320</v>
      </c>
      <c r="I1660" t="s">
        <v>382</v>
      </c>
      <c r="J1660" t="s">
        <v>383</v>
      </c>
      <c r="K1660" t="s">
        <v>384</v>
      </c>
      <c r="L1660" t="s">
        <v>43</v>
      </c>
      <c r="M1660" t="s">
        <v>385</v>
      </c>
      <c r="N1660" t="s">
        <v>907</v>
      </c>
      <c r="O1660" t="s">
        <v>917</v>
      </c>
      <c r="P1660" t="s">
        <v>83</v>
      </c>
    </row>
    <row r="1661" spans="1:16">
      <c r="A1661" t="s">
        <v>2185</v>
      </c>
      <c r="B1661" t="s">
        <v>2182</v>
      </c>
      <c r="C1661" t="s">
        <v>910</v>
      </c>
      <c r="D1661">
        <v>59</v>
      </c>
      <c r="E1661" t="s">
        <v>2183</v>
      </c>
      <c r="F1661" t="s">
        <v>83</v>
      </c>
      <c r="G1661" t="s">
        <v>906</v>
      </c>
      <c r="H1661" t="s">
        <v>320</v>
      </c>
      <c r="I1661" t="s">
        <v>382</v>
      </c>
      <c r="J1661" t="s">
        <v>383</v>
      </c>
      <c r="K1661" t="s">
        <v>384</v>
      </c>
      <c r="L1661" t="s">
        <v>43</v>
      </c>
      <c r="M1661" t="s">
        <v>385</v>
      </c>
      <c r="N1661" t="s">
        <v>907</v>
      </c>
      <c r="O1661" t="s">
        <v>917</v>
      </c>
      <c r="P1661" t="s">
        <v>83</v>
      </c>
    </row>
    <row r="1662" spans="1:16">
      <c r="A1662" t="s">
        <v>2186</v>
      </c>
      <c r="B1662" t="s">
        <v>2182</v>
      </c>
      <c r="C1662" t="s">
        <v>912</v>
      </c>
      <c r="D1662">
        <v>61</v>
      </c>
      <c r="E1662" t="s">
        <v>2183</v>
      </c>
      <c r="F1662" t="s">
        <v>83</v>
      </c>
      <c r="G1662" t="s">
        <v>906</v>
      </c>
      <c r="H1662" t="s">
        <v>320</v>
      </c>
      <c r="I1662" t="s">
        <v>382</v>
      </c>
      <c r="J1662" t="s">
        <v>383</v>
      </c>
      <c r="K1662" t="s">
        <v>384</v>
      </c>
      <c r="L1662" t="s">
        <v>43</v>
      </c>
      <c r="M1662" t="s">
        <v>385</v>
      </c>
      <c r="N1662" t="s">
        <v>907</v>
      </c>
      <c r="O1662" t="s">
        <v>917</v>
      </c>
      <c r="P1662" t="s">
        <v>83</v>
      </c>
    </row>
    <row r="1663" spans="1:16">
      <c r="A1663" t="s">
        <v>2603</v>
      </c>
      <c r="B1663" t="s">
        <v>2604</v>
      </c>
      <c r="C1663" t="s">
        <v>956</v>
      </c>
      <c r="D1663">
        <v>55</v>
      </c>
      <c r="E1663" t="s">
        <v>2183</v>
      </c>
      <c r="F1663" t="s">
        <v>71</v>
      </c>
      <c r="G1663" t="s">
        <v>906</v>
      </c>
      <c r="H1663" t="s">
        <v>320</v>
      </c>
      <c r="I1663" t="s">
        <v>382</v>
      </c>
      <c r="J1663" t="s">
        <v>383</v>
      </c>
      <c r="K1663" t="s">
        <v>384</v>
      </c>
      <c r="L1663" t="s">
        <v>43</v>
      </c>
      <c r="M1663" t="s">
        <v>385</v>
      </c>
      <c r="N1663" t="s">
        <v>907</v>
      </c>
      <c r="O1663" t="s">
        <v>932</v>
      </c>
      <c r="P1663" t="s">
        <v>71</v>
      </c>
    </row>
    <row r="1664" spans="1:16">
      <c r="A1664" t="s">
        <v>2605</v>
      </c>
      <c r="B1664" t="s">
        <v>2604</v>
      </c>
      <c r="C1664" t="s">
        <v>904</v>
      </c>
      <c r="D1664">
        <v>57</v>
      </c>
      <c r="E1664" t="s">
        <v>2183</v>
      </c>
      <c r="F1664" t="s">
        <v>71</v>
      </c>
      <c r="G1664" t="s">
        <v>906</v>
      </c>
      <c r="H1664" t="s">
        <v>320</v>
      </c>
      <c r="I1664" t="s">
        <v>382</v>
      </c>
      <c r="J1664" t="s">
        <v>383</v>
      </c>
      <c r="K1664" t="s">
        <v>384</v>
      </c>
      <c r="L1664" t="s">
        <v>43</v>
      </c>
      <c r="M1664" t="s">
        <v>385</v>
      </c>
      <c r="N1664" t="s">
        <v>907</v>
      </c>
      <c r="O1664" t="s">
        <v>932</v>
      </c>
      <c r="P1664" t="s">
        <v>71</v>
      </c>
    </row>
    <row r="1665" spans="1:16">
      <c r="A1665" t="s">
        <v>2606</v>
      </c>
      <c r="B1665" t="s">
        <v>2604</v>
      </c>
      <c r="C1665" t="s">
        <v>912</v>
      </c>
      <c r="D1665">
        <v>61</v>
      </c>
      <c r="E1665" t="s">
        <v>2183</v>
      </c>
      <c r="F1665" t="s">
        <v>71</v>
      </c>
      <c r="G1665" t="s">
        <v>906</v>
      </c>
      <c r="H1665" t="s">
        <v>320</v>
      </c>
      <c r="I1665" t="s">
        <v>382</v>
      </c>
      <c r="J1665" t="s">
        <v>383</v>
      </c>
      <c r="K1665" t="s">
        <v>384</v>
      </c>
      <c r="L1665" t="s">
        <v>43</v>
      </c>
      <c r="M1665" t="s">
        <v>385</v>
      </c>
      <c r="N1665" t="s">
        <v>907</v>
      </c>
      <c r="O1665" t="s">
        <v>932</v>
      </c>
      <c r="P1665" t="s">
        <v>71</v>
      </c>
    </row>
    <row r="1666" spans="1:16">
      <c r="A1666" t="s">
        <v>2607</v>
      </c>
      <c r="B1666" t="s">
        <v>2604</v>
      </c>
      <c r="C1666" t="s">
        <v>910</v>
      </c>
      <c r="D1666">
        <v>59</v>
      </c>
      <c r="E1666" t="s">
        <v>2183</v>
      </c>
      <c r="F1666" t="s">
        <v>71</v>
      </c>
      <c r="G1666" t="s">
        <v>906</v>
      </c>
      <c r="H1666" t="s">
        <v>320</v>
      </c>
      <c r="I1666" t="s">
        <v>382</v>
      </c>
      <c r="J1666" t="s">
        <v>383</v>
      </c>
      <c r="K1666" t="s">
        <v>384</v>
      </c>
      <c r="L1666" t="s">
        <v>43</v>
      </c>
      <c r="M1666" t="s">
        <v>385</v>
      </c>
      <c r="N1666" t="s">
        <v>907</v>
      </c>
      <c r="O1666" t="s">
        <v>932</v>
      </c>
      <c r="P1666" t="s">
        <v>71</v>
      </c>
    </row>
    <row r="1667" spans="1:16">
      <c r="A1667" t="s">
        <v>2187</v>
      </c>
      <c r="B1667" t="s">
        <v>2188</v>
      </c>
      <c r="C1667" t="s">
        <v>956</v>
      </c>
      <c r="D1667">
        <v>55</v>
      </c>
      <c r="E1667" t="s">
        <v>2189</v>
      </c>
      <c r="F1667" t="s">
        <v>60</v>
      </c>
      <c r="G1667" t="s">
        <v>1021</v>
      </c>
      <c r="H1667" t="s">
        <v>320</v>
      </c>
      <c r="I1667" t="s">
        <v>382</v>
      </c>
      <c r="J1667" t="s">
        <v>383</v>
      </c>
      <c r="K1667" t="s">
        <v>384</v>
      </c>
      <c r="L1667" t="s">
        <v>37</v>
      </c>
      <c r="M1667" t="s">
        <v>385</v>
      </c>
      <c r="N1667" t="s">
        <v>907</v>
      </c>
      <c r="O1667" t="s">
        <v>990</v>
      </c>
      <c r="P1667" t="s">
        <v>60</v>
      </c>
    </row>
    <row r="1668" spans="1:16">
      <c r="A1668" t="s">
        <v>2190</v>
      </c>
      <c r="B1668" t="s">
        <v>2188</v>
      </c>
      <c r="C1668" t="s">
        <v>904</v>
      </c>
      <c r="D1668">
        <v>57</v>
      </c>
      <c r="E1668" t="s">
        <v>2189</v>
      </c>
      <c r="F1668" t="s">
        <v>60</v>
      </c>
      <c r="G1668" t="s">
        <v>1021</v>
      </c>
      <c r="H1668" t="s">
        <v>320</v>
      </c>
      <c r="I1668" t="s">
        <v>382</v>
      </c>
      <c r="J1668" t="s">
        <v>383</v>
      </c>
      <c r="K1668" t="s">
        <v>384</v>
      </c>
      <c r="L1668" t="s">
        <v>37</v>
      </c>
      <c r="M1668" t="s">
        <v>385</v>
      </c>
      <c r="N1668" t="s">
        <v>907</v>
      </c>
      <c r="O1668" t="s">
        <v>990</v>
      </c>
      <c r="P1668" t="s">
        <v>60</v>
      </c>
    </row>
    <row r="1669" spans="1:16">
      <c r="A1669" t="s">
        <v>2191</v>
      </c>
      <c r="B1669" t="s">
        <v>2188</v>
      </c>
      <c r="C1669" t="s">
        <v>910</v>
      </c>
      <c r="D1669">
        <v>59</v>
      </c>
      <c r="E1669" t="s">
        <v>2189</v>
      </c>
      <c r="F1669" t="s">
        <v>60</v>
      </c>
      <c r="G1669" t="s">
        <v>1021</v>
      </c>
      <c r="H1669" t="s">
        <v>320</v>
      </c>
      <c r="I1669" t="s">
        <v>382</v>
      </c>
      <c r="J1669" t="s">
        <v>383</v>
      </c>
      <c r="K1669" t="s">
        <v>384</v>
      </c>
      <c r="L1669" t="s">
        <v>37</v>
      </c>
      <c r="M1669" t="s">
        <v>385</v>
      </c>
      <c r="N1669" t="s">
        <v>907</v>
      </c>
      <c r="O1669" t="s">
        <v>990</v>
      </c>
      <c r="P1669" t="s">
        <v>60</v>
      </c>
    </row>
    <row r="1670" spans="1:16">
      <c r="A1670" t="s">
        <v>2192</v>
      </c>
      <c r="B1670" t="s">
        <v>2188</v>
      </c>
      <c r="C1670" t="s">
        <v>912</v>
      </c>
      <c r="D1670">
        <v>61</v>
      </c>
      <c r="E1670" t="s">
        <v>2189</v>
      </c>
      <c r="F1670" t="s">
        <v>60</v>
      </c>
      <c r="G1670" t="s">
        <v>1021</v>
      </c>
      <c r="H1670" t="s">
        <v>320</v>
      </c>
      <c r="I1670" t="s">
        <v>382</v>
      </c>
      <c r="J1670" t="s">
        <v>383</v>
      </c>
      <c r="K1670" t="s">
        <v>384</v>
      </c>
      <c r="L1670" t="s">
        <v>37</v>
      </c>
      <c r="M1670" t="s">
        <v>385</v>
      </c>
      <c r="N1670" t="s">
        <v>907</v>
      </c>
      <c r="O1670" t="s">
        <v>990</v>
      </c>
      <c r="P1670" t="s">
        <v>60</v>
      </c>
    </row>
    <row r="1671" spans="1:16">
      <c r="A1671" t="s">
        <v>2193</v>
      </c>
      <c r="B1671" t="s">
        <v>2194</v>
      </c>
      <c r="C1671" t="s">
        <v>904</v>
      </c>
      <c r="D1671">
        <v>57</v>
      </c>
      <c r="E1671" t="s">
        <v>2189</v>
      </c>
      <c r="F1671" t="s">
        <v>199</v>
      </c>
      <c r="G1671" t="s">
        <v>1021</v>
      </c>
      <c r="H1671" t="s">
        <v>320</v>
      </c>
      <c r="I1671" t="s">
        <v>382</v>
      </c>
      <c r="J1671" t="s">
        <v>383</v>
      </c>
      <c r="K1671" t="s">
        <v>384</v>
      </c>
      <c r="L1671" t="s">
        <v>37</v>
      </c>
      <c r="M1671" t="s">
        <v>385</v>
      </c>
      <c r="N1671" t="s">
        <v>907</v>
      </c>
      <c r="O1671" t="s">
        <v>1300</v>
      </c>
      <c r="P1671" t="s">
        <v>199</v>
      </c>
    </row>
    <row r="1672" spans="1:16">
      <c r="A1672" t="s">
        <v>2195</v>
      </c>
      <c r="B1672" t="s">
        <v>2194</v>
      </c>
      <c r="C1672" t="s">
        <v>910</v>
      </c>
      <c r="D1672">
        <v>59</v>
      </c>
      <c r="E1672" t="s">
        <v>2189</v>
      </c>
      <c r="F1672" t="s">
        <v>199</v>
      </c>
      <c r="G1672" t="s">
        <v>1021</v>
      </c>
      <c r="H1672" t="s">
        <v>320</v>
      </c>
      <c r="I1672" t="s">
        <v>382</v>
      </c>
      <c r="J1672" t="s">
        <v>383</v>
      </c>
      <c r="K1672" t="s">
        <v>384</v>
      </c>
      <c r="L1672" t="s">
        <v>37</v>
      </c>
      <c r="M1672" t="s">
        <v>385</v>
      </c>
      <c r="N1672" t="s">
        <v>907</v>
      </c>
      <c r="O1672" t="s">
        <v>1300</v>
      </c>
      <c r="P1672" t="s">
        <v>199</v>
      </c>
    </row>
    <row r="1673" spans="1:16">
      <c r="A1673" t="s">
        <v>2196</v>
      </c>
      <c r="B1673" t="s">
        <v>2194</v>
      </c>
      <c r="C1673" t="s">
        <v>912</v>
      </c>
      <c r="D1673">
        <v>61</v>
      </c>
      <c r="E1673" t="s">
        <v>2189</v>
      </c>
      <c r="F1673" t="s">
        <v>199</v>
      </c>
      <c r="G1673" t="s">
        <v>1021</v>
      </c>
      <c r="H1673" t="s">
        <v>320</v>
      </c>
      <c r="I1673" t="s">
        <v>382</v>
      </c>
      <c r="J1673" t="s">
        <v>383</v>
      </c>
      <c r="K1673" t="s">
        <v>384</v>
      </c>
      <c r="L1673" t="s">
        <v>37</v>
      </c>
      <c r="M1673" t="s">
        <v>385</v>
      </c>
      <c r="N1673" t="s">
        <v>907</v>
      </c>
      <c r="O1673" t="s">
        <v>1300</v>
      </c>
      <c r="P1673" t="s">
        <v>199</v>
      </c>
    </row>
    <row r="1674" spans="1:16">
      <c r="A1674" t="s">
        <v>2608</v>
      </c>
      <c r="B1674" t="s">
        <v>2609</v>
      </c>
      <c r="C1674" t="s">
        <v>956</v>
      </c>
      <c r="D1674">
        <v>55</v>
      </c>
      <c r="E1674" t="s">
        <v>2189</v>
      </c>
      <c r="F1674" t="s">
        <v>71</v>
      </c>
      <c r="G1674" t="s">
        <v>1021</v>
      </c>
      <c r="H1674" t="s">
        <v>320</v>
      </c>
      <c r="I1674" t="s">
        <v>382</v>
      </c>
      <c r="J1674" t="s">
        <v>383</v>
      </c>
      <c r="K1674" t="s">
        <v>384</v>
      </c>
      <c r="L1674" t="s">
        <v>37</v>
      </c>
      <c r="M1674" t="s">
        <v>385</v>
      </c>
      <c r="N1674" t="s">
        <v>907</v>
      </c>
      <c r="O1674" t="s">
        <v>932</v>
      </c>
      <c r="P1674" t="s">
        <v>71</v>
      </c>
    </row>
    <row r="1675" spans="1:16">
      <c r="A1675" t="s">
        <v>2610</v>
      </c>
      <c r="B1675" t="s">
        <v>2609</v>
      </c>
      <c r="C1675" t="s">
        <v>904</v>
      </c>
      <c r="D1675">
        <v>57</v>
      </c>
      <c r="E1675" t="s">
        <v>2189</v>
      </c>
      <c r="F1675" t="s">
        <v>71</v>
      </c>
      <c r="G1675" t="s">
        <v>1021</v>
      </c>
      <c r="H1675" t="s">
        <v>320</v>
      </c>
      <c r="I1675" t="s">
        <v>382</v>
      </c>
      <c r="J1675" t="s">
        <v>383</v>
      </c>
      <c r="K1675" t="s">
        <v>384</v>
      </c>
      <c r="L1675" t="s">
        <v>37</v>
      </c>
      <c r="M1675" t="s">
        <v>385</v>
      </c>
      <c r="N1675" t="s">
        <v>907</v>
      </c>
      <c r="O1675" t="s">
        <v>932</v>
      </c>
      <c r="P1675" t="s">
        <v>71</v>
      </c>
    </row>
    <row r="1676" spans="1:16">
      <c r="A1676" t="s">
        <v>2611</v>
      </c>
      <c r="B1676" t="s">
        <v>2609</v>
      </c>
      <c r="C1676" t="s">
        <v>912</v>
      </c>
      <c r="D1676">
        <v>61</v>
      </c>
      <c r="E1676" t="s">
        <v>2189</v>
      </c>
      <c r="F1676" t="s">
        <v>71</v>
      </c>
      <c r="G1676" t="s">
        <v>1021</v>
      </c>
      <c r="H1676" t="s">
        <v>320</v>
      </c>
      <c r="I1676" t="s">
        <v>382</v>
      </c>
      <c r="J1676" t="s">
        <v>383</v>
      </c>
      <c r="K1676" t="s">
        <v>384</v>
      </c>
      <c r="L1676" t="s">
        <v>37</v>
      </c>
      <c r="M1676" t="s">
        <v>385</v>
      </c>
      <c r="N1676" t="s">
        <v>907</v>
      </c>
      <c r="O1676" t="s">
        <v>932</v>
      </c>
      <c r="P1676" t="s">
        <v>71</v>
      </c>
    </row>
    <row r="1677" spans="1:16">
      <c r="A1677" t="s">
        <v>2612</v>
      </c>
      <c r="B1677" t="s">
        <v>2609</v>
      </c>
      <c r="C1677" t="s">
        <v>910</v>
      </c>
      <c r="D1677">
        <v>59</v>
      </c>
      <c r="E1677" t="s">
        <v>2189</v>
      </c>
      <c r="F1677" t="s">
        <v>71</v>
      </c>
      <c r="G1677" t="s">
        <v>1021</v>
      </c>
      <c r="H1677" t="s">
        <v>320</v>
      </c>
      <c r="I1677" t="s">
        <v>382</v>
      </c>
      <c r="J1677" t="s">
        <v>383</v>
      </c>
      <c r="K1677" t="s">
        <v>384</v>
      </c>
      <c r="L1677" t="s">
        <v>37</v>
      </c>
      <c r="M1677" t="s">
        <v>385</v>
      </c>
      <c r="N1677" t="s">
        <v>907</v>
      </c>
      <c r="O1677" t="s">
        <v>932</v>
      </c>
      <c r="P1677" t="s">
        <v>71</v>
      </c>
    </row>
    <row r="1678" spans="1:16">
      <c r="A1678" t="s">
        <v>2541</v>
      </c>
      <c r="B1678" t="s">
        <v>2542</v>
      </c>
      <c r="C1678" t="s">
        <v>910</v>
      </c>
      <c r="D1678">
        <v>59</v>
      </c>
      <c r="E1678" t="s">
        <v>2543</v>
      </c>
      <c r="F1678" t="s">
        <v>53</v>
      </c>
      <c r="G1678" t="s">
        <v>906</v>
      </c>
      <c r="H1678" t="s">
        <v>320</v>
      </c>
      <c r="I1678" t="s">
        <v>382</v>
      </c>
      <c r="J1678" t="s">
        <v>383</v>
      </c>
      <c r="K1678" t="s">
        <v>384</v>
      </c>
      <c r="L1678" t="s">
        <v>43</v>
      </c>
      <c r="M1678" t="s">
        <v>385</v>
      </c>
      <c r="N1678" t="s">
        <v>907</v>
      </c>
      <c r="O1678" t="s">
        <v>928</v>
      </c>
      <c r="P1678" t="s">
        <v>53</v>
      </c>
    </row>
    <row r="1679" spans="1:16">
      <c r="A1679" t="s">
        <v>2197</v>
      </c>
      <c r="B1679" t="s">
        <v>2198</v>
      </c>
      <c r="C1679" t="s">
        <v>956</v>
      </c>
      <c r="D1679">
        <v>55</v>
      </c>
      <c r="E1679" t="s">
        <v>2199</v>
      </c>
      <c r="F1679" t="s">
        <v>84</v>
      </c>
      <c r="G1679" t="s">
        <v>2200</v>
      </c>
      <c r="H1679" t="s">
        <v>320</v>
      </c>
      <c r="I1679" t="s">
        <v>382</v>
      </c>
      <c r="J1679" t="s">
        <v>383</v>
      </c>
      <c r="K1679" t="s">
        <v>384</v>
      </c>
      <c r="L1679" t="s">
        <v>37</v>
      </c>
      <c r="M1679" t="s">
        <v>385</v>
      </c>
      <c r="N1679" t="s">
        <v>907</v>
      </c>
      <c r="O1679" t="s">
        <v>969</v>
      </c>
      <c r="P1679" t="s">
        <v>63</v>
      </c>
    </row>
    <row r="1680" spans="1:16">
      <c r="A1680" t="s">
        <v>2201</v>
      </c>
      <c r="B1680" t="s">
        <v>2198</v>
      </c>
      <c r="C1680" t="s">
        <v>904</v>
      </c>
      <c r="D1680">
        <v>57</v>
      </c>
      <c r="E1680" t="s">
        <v>2199</v>
      </c>
      <c r="F1680" t="s">
        <v>84</v>
      </c>
      <c r="G1680" t="s">
        <v>2200</v>
      </c>
      <c r="H1680" t="s">
        <v>320</v>
      </c>
      <c r="I1680" t="s">
        <v>382</v>
      </c>
      <c r="J1680" t="s">
        <v>383</v>
      </c>
      <c r="K1680" t="s">
        <v>384</v>
      </c>
      <c r="L1680" t="s">
        <v>37</v>
      </c>
      <c r="M1680" t="s">
        <v>385</v>
      </c>
      <c r="N1680" t="s">
        <v>907</v>
      </c>
      <c r="O1680" t="s">
        <v>969</v>
      </c>
      <c r="P1680" t="s">
        <v>63</v>
      </c>
    </row>
    <row r="1681" spans="1:16">
      <c r="A1681" t="s">
        <v>2202</v>
      </c>
      <c r="B1681" t="s">
        <v>2198</v>
      </c>
      <c r="C1681" t="s">
        <v>910</v>
      </c>
      <c r="D1681">
        <v>59</v>
      </c>
      <c r="E1681" t="s">
        <v>2199</v>
      </c>
      <c r="F1681" t="s">
        <v>84</v>
      </c>
      <c r="G1681" t="s">
        <v>2200</v>
      </c>
      <c r="H1681" t="s">
        <v>320</v>
      </c>
      <c r="I1681" t="s">
        <v>382</v>
      </c>
      <c r="J1681" t="s">
        <v>383</v>
      </c>
      <c r="K1681" t="s">
        <v>384</v>
      </c>
      <c r="L1681" t="s">
        <v>37</v>
      </c>
      <c r="M1681" t="s">
        <v>385</v>
      </c>
      <c r="N1681" t="s">
        <v>907</v>
      </c>
      <c r="O1681" t="s">
        <v>969</v>
      </c>
      <c r="P1681" t="s">
        <v>63</v>
      </c>
    </row>
    <row r="1682" spans="1:16">
      <c r="A1682" t="s">
        <v>2203</v>
      </c>
      <c r="B1682" t="s">
        <v>2198</v>
      </c>
      <c r="C1682" t="s">
        <v>912</v>
      </c>
      <c r="D1682">
        <v>61</v>
      </c>
      <c r="E1682" t="s">
        <v>2199</v>
      </c>
      <c r="F1682" t="s">
        <v>84</v>
      </c>
      <c r="G1682" t="s">
        <v>2200</v>
      </c>
      <c r="H1682" t="s">
        <v>320</v>
      </c>
      <c r="I1682" t="s">
        <v>382</v>
      </c>
      <c r="J1682" t="s">
        <v>383</v>
      </c>
      <c r="K1682" t="s">
        <v>384</v>
      </c>
      <c r="L1682" t="s">
        <v>37</v>
      </c>
      <c r="M1682" t="s">
        <v>385</v>
      </c>
      <c r="N1682" t="s">
        <v>907</v>
      </c>
      <c r="O1682" t="s">
        <v>969</v>
      </c>
      <c r="P1682" t="s">
        <v>63</v>
      </c>
    </row>
    <row r="1683" spans="1:16">
      <c r="A1683" t="s">
        <v>2671</v>
      </c>
      <c r="B1683" t="s">
        <v>2672</v>
      </c>
      <c r="C1683" t="s">
        <v>910</v>
      </c>
      <c r="D1683">
        <v>59</v>
      </c>
      <c r="E1683" t="s">
        <v>2199</v>
      </c>
      <c r="F1683" t="s">
        <v>86</v>
      </c>
      <c r="G1683" t="s">
        <v>2490</v>
      </c>
      <c r="H1683" t="s">
        <v>320</v>
      </c>
      <c r="I1683" t="s">
        <v>382</v>
      </c>
      <c r="J1683" t="s">
        <v>383</v>
      </c>
      <c r="K1683" t="s">
        <v>384</v>
      </c>
      <c r="L1683" t="s">
        <v>37</v>
      </c>
      <c r="M1683" t="s">
        <v>385</v>
      </c>
      <c r="N1683" t="s">
        <v>907</v>
      </c>
      <c r="O1683" t="s">
        <v>1033</v>
      </c>
      <c r="P1683" t="s">
        <v>86</v>
      </c>
    </row>
    <row r="1684" spans="1:16">
      <c r="A1684" t="s">
        <v>2988</v>
      </c>
      <c r="B1684" t="s">
        <v>2989</v>
      </c>
      <c r="C1684" t="s">
        <v>904</v>
      </c>
      <c r="D1684">
        <v>57</v>
      </c>
      <c r="E1684" t="s">
        <v>2863</v>
      </c>
      <c r="F1684" t="s">
        <v>217</v>
      </c>
      <c r="G1684" t="s">
        <v>1179</v>
      </c>
      <c r="H1684" t="s">
        <v>320</v>
      </c>
      <c r="I1684" t="s">
        <v>382</v>
      </c>
      <c r="J1684" t="s">
        <v>383</v>
      </c>
      <c r="K1684" t="s">
        <v>388</v>
      </c>
      <c r="L1684" t="s">
        <v>32</v>
      </c>
      <c r="M1684" t="s">
        <v>385</v>
      </c>
      <c r="N1684" t="s">
        <v>907</v>
      </c>
      <c r="O1684" t="s">
        <v>1193</v>
      </c>
      <c r="P1684" t="s">
        <v>199</v>
      </c>
    </row>
    <row r="1685" spans="1:16">
      <c r="A1685" t="s">
        <v>2990</v>
      </c>
      <c r="B1685" t="s">
        <v>2989</v>
      </c>
      <c r="C1685" t="s">
        <v>910</v>
      </c>
      <c r="D1685">
        <v>59</v>
      </c>
      <c r="E1685" t="s">
        <v>2863</v>
      </c>
      <c r="F1685" t="s">
        <v>217</v>
      </c>
      <c r="G1685" t="s">
        <v>1179</v>
      </c>
      <c r="H1685" t="s">
        <v>320</v>
      </c>
      <c r="I1685" t="s">
        <v>382</v>
      </c>
      <c r="J1685" t="s">
        <v>383</v>
      </c>
      <c r="K1685" t="s">
        <v>388</v>
      </c>
      <c r="L1685" t="s">
        <v>32</v>
      </c>
      <c r="M1685" t="s">
        <v>385</v>
      </c>
      <c r="N1685" t="s">
        <v>907</v>
      </c>
      <c r="O1685" t="s">
        <v>1193</v>
      </c>
      <c r="P1685" t="s">
        <v>199</v>
      </c>
    </row>
    <row r="1686" spans="1:16">
      <c r="A1686" t="s">
        <v>2991</v>
      </c>
      <c r="B1686" t="s">
        <v>2989</v>
      </c>
      <c r="C1686" t="s">
        <v>912</v>
      </c>
      <c r="D1686">
        <v>61</v>
      </c>
      <c r="E1686" t="s">
        <v>2863</v>
      </c>
      <c r="F1686" t="s">
        <v>217</v>
      </c>
      <c r="G1686" t="s">
        <v>1179</v>
      </c>
      <c r="H1686" t="s">
        <v>320</v>
      </c>
      <c r="I1686" t="s">
        <v>382</v>
      </c>
      <c r="J1686" t="s">
        <v>383</v>
      </c>
      <c r="K1686" t="s">
        <v>388</v>
      </c>
      <c r="L1686" t="s">
        <v>32</v>
      </c>
      <c r="M1686" t="s">
        <v>385</v>
      </c>
      <c r="N1686" t="s">
        <v>907</v>
      </c>
      <c r="O1686" t="s">
        <v>1193</v>
      </c>
      <c r="P1686" t="s">
        <v>199</v>
      </c>
    </row>
    <row r="1687" spans="1:16">
      <c r="A1687" t="s">
        <v>2861</v>
      </c>
      <c r="B1687" t="s">
        <v>2862</v>
      </c>
      <c r="C1687" t="s">
        <v>910</v>
      </c>
      <c r="D1687">
        <v>59</v>
      </c>
      <c r="E1687" t="s">
        <v>2863</v>
      </c>
      <c r="F1687" t="s">
        <v>83</v>
      </c>
      <c r="G1687" t="s">
        <v>1179</v>
      </c>
      <c r="H1687" t="s">
        <v>320</v>
      </c>
      <c r="I1687" t="s">
        <v>382</v>
      </c>
      <c r="J1687" t="s">
        <v>383</v>
      </c>
      <c r="K1687" t="s">
        <v>384</v>
      </c>
      <c r="L1687" t="s">
        <v>32</v>
      </c>
      <c r="M1687" t="s">
        <v>385</v>
      </c>
      <c r="N1687" t="s">
        <v>907</v>
      </c>
      <c r="O1687" t="s">
        <v>1291</v>
      </c>
      <c r="P1687" t="s">
        <v>83</v>
      </c>
    </row>
    <row r="1688" spans="1:16">
      <c r="A1688" t="s">
        <v>2992</v>
      </c>
      <c r="B1688" t="s">
        <v>2993</v>
      </c>
      <c r="C1688" t="s">
        <v>904</v>
      </c>
      <c r="D1688">
        <v>57</v>
      </c>
      <c r="E1688" t="s">
        <v>2863</v>
      </c>
      <c r="F1688" t="s">
        <v>55</v>
      </c>
      <c r="G1688" t="s">
        <v>1179</v>
      </c>
      <c r="H1688" t="s">
        <v>320</v>
      </c>
      <c r="I1688" t="s">
        <v>382</v>
      </c>
      <c r="J1688" t="s">
        <v>383</v>
      </c>
      <c r="K1688" t="s">
        <v>388</v>
      </c>
      <c r="L1688" t="s">
        <v>32</v>
      </c>
      <c r="M1688" t="s">
        <v>385</v>
      </c>
      <c r="N1688" t="s">
        <v>907</v>
      </c>
      <c r="O1688" t="s">
        <v>1003</v>
      </c>
      <c r="P1688" t="s">
        <v>71</v>
      </c>
    </row>
    <row r="1689" spans="1:16">
      <c r="A1689" t="s">
        <v>2994</v>
      </c>
      <c r="B1689" t="s">
        <v>2993</v>
      </c>
      <c r="C1689" t="s">
        <v>910</v>
      </c>
      <c r="D1689">
        <v>59</v>
      </c>
      <c r="E1689" t="s">
        <v>2863</v>
      </c>
      <c r="F1689" t="s">
        <v>55</v>
      </c>
      <c r="G1689" t="s">
        <v>1179</v>
      </c>
      <c r="H1689" t="s">
        <v>320</v>
      </c>
      <c r="I1689" t="s">
        <v>382</v>
      </c>
      <c r="J1689" t="s">
        <v>383</v>
      </c>
      <c r="K1689" t="s">
        <v>388</v>
      </c>
      <c r="L1689" t="s">
        <v>32</v>
      </c>
      <c r="M1689" t="s">
        <v>385</v>
      </c>
      <c r="N1689" t="s">
        <v>907</v>
      </c>
      <c r="O1689" t="s">
        <v>1003</v>
      </c>
      <c r="P1689" t="s">
        <v>71</v>
      </c>
    </row>
    <row r="1690" spans="1:16">
      <c r="A1690" t="s">
        <v>2995</v>
      </c>
      <c r="B1690" t="s">
        <v>2993</v>
      </c>
      <c r="C1690" t="s">
        <v>912</v>
      </c>
      <c r="D1690">
        <v>61</v>
      </c>
      <c r="E1690" t="s">
        <v>2863</v>
      </c>
      <c r="F1690" t="s">
        <v>55</v>
      </c>
      <c r="G1690" t="s">
        <v>1179</v>
      </c>
      <c r="H1690" t="s">
        <v>320</v>
      </c>
      <c r="I1690" t="s">
        <v>382</v>
      </c>
      <c r="J1690" t="s">
        <v>383</v>
      </c>
      <c r="K1690" t="s">
        <v>388</v>
      </c>
      <c r="L1690" t="s">
        <v>32</v>
      </c>
      <c r="M1690" t="s">
        <v>385</v>
      </c>
      <c r="N1690" t="s">
        <v>907</v>
      </c>
      <c r="O1690" t="s">
        <v>1003</v>
      </c>
      <c r="P1690" t="s">
        <v>71</v>
      </c>
    </row>
    <row r="1691" spans="1:16">
      <c r="A1691" t="s">
        <v>2204</v>
      </c>
      <c r="B1691" t="s">
        <v>2205</v>
      </c>
      <c r="C1691" t="s">
        <v>956</v>
      </c>
      <c r="D1691">
        <v>55</v>
      </c>
      <c r="E1691" t="s">
        <v>1800</v>
      </c>
      <c r="F1691" t="s">
        <v>83</v>
      </c>
      <c r="G1691" t="s">
        <v>906</v>
      </c>
      <c r="H1691" t="s">
        <v>320</v>
      </c>
      <c r="I1691" t="s">
        <v>390</v>
      </c>
      <c r="J1691" t="s">
        <v>383</v>
      </c>
      <c r="K1691" t="s">
        <v>388</v>
      </c>
      <c r="L1691" t="s">
        <v>43</v>
      </c>
      <c r="M1691" t="s">
        <v>385</v>
      </c>
      <c r="N1691" t="s">
        <v>907</v>
      </c>
      <c r="O1691" t="s">
        <v>917</v>
      </c>
      <c r="P1691" t="s">
        <v>83</v>
      </c>
    </row>
    <row r="1692" spans="1:16">
      <c r="A1692" t="s">
        <v>2206</v>
      </c>
      <c r="B1692" t="s">
        <v>2205</v>
      </c>
      <c r="C1692" t="s">
        <v>904</v>
      </c>
      <c r="D1692">
        <v>57</v>
      </c>
      <c r="E1692" t="s">
        <v>1800</v>
      </c>
      <c r="F1692" t="s">
        <v>83</v>
      </c>
      <c r="G1692" t="s">
        <v>906</v>
      </c>
      <c r="H1692" t="s">
        <v>320</v>
      </c>
      <c r="I1692" t="s">
        <v>390</v>
      </c>
      <c r="J1692" t="s">
        <v>383</v>
      </c>
      <c r="K1692" t="s">
        <v>388</v>
      </c>
      <c r="L1692" t="s">
        <v>43</v>
      </c>
      <c r="M1692" t="s">
        <v>385</v>
      </c>
      <c r="N1692" t="s">
        <v>907</v>
      </c>
      <c r="O1692" t="s">
        <v>917</v>
      </c>
      <c r="P1692" t="s">
        <v>83</v>
      </c>
    </row>
    <row r="1693" spans="1:16">
      <c r="A1693" t="s">
        <v>2207</v>
      </c>
      <c r="B1693" t="s">
        <v>2205</v>
      </c>
      <c r="C1693" t="s">
        <v>910</v>
      </c>
      <c r="D1693">
        <v>59</v>
      </c>
      <c r="E1693" t="s">
        <v>1800</v>
      </c>
      <c r="F1693" t="s">
        <v>83</v>
      </c>
      <c r="G1693" t="s">
        <v>906</v>
      </c>
      <c r="H1693" t="s">
        <v>320</v>
      </c>
      <c r="I1693" t="s">
        <v>390</v>
      </c>
      <c r="J1693" t="s">
        <v>383</v>
      </c>
      <c r="K1693" t="s">
        <v>388</v>
      </c>
      <c r="L1693" t="s">
        <v>43</v>
      </c>
      <c r="M1693" t="s">
        <v>385</v>
      </c>
      <c r="N1693" t="s">
        <v>907</v>
      </c>
      <c r="O1693" t="s">
        <v>917</v>
      </c>
      <c r="P1693" t="s">
        <v>83</v>
      </c>
    </row>
    <row r="1694" spans="1:16">
      <c r="A1694" t="s">
        <v>2208</v>
      </c>
      <c r="B1694" t="s">
        <v>2205</v>
      </c>
      <c r="C1694" t="s">
        <v>912</v>
      </c>
      <c r="D1694">
        <v>61</v>
      </c>
      <c r="E1694" t="s">
        <v>1800</v>
      </c>
      <c r="F1694" t="s">
        <v>83</v>
      </c>
      <c r="G1694" t="s">
        <v>906</v>
      </c>
      <c r="H1694" t="s">
        <v>320</v>
      </c>
      <c r="I1694" t="s">
        <v>390</v>
      </c>
      <c r="J1694" t="s">
        <v>383</v>
      </c>
      <c r="K1694" t="s">
        <v>388</v>
      </c>
      <c r="L1694" t="s">
        <v>43</v>
      </c>
      <c r="M1694" t="s">
        <v>385</v>
      </c>
      <c r="N1694" t="s">
        <v>907</v>
      </c>
      <c r="O1694" t="s">
        <v>917</v>
      </c>
      <c r="P1694" t="s">
        <v>83</v>
      </c>
    </row>
    <row r="1695" spans="1:16">
      <c r="A1695" t="s">
        <v>2209</v>
      </c>
      <c r="B1695" t="s">
        <v>2205</v>
      </c>
      <c r="C1695" t="s">
        <v>922</v>
      </c>
      <c r="D1695">
        <v>60</v>
      </c>
      <c r="E1695" t="s">
        <v>1800</v>
      </c>
      <c r="F1695" t="s">
        <v>83</v>
      </c>
      <c r="G1695" t="s">
        <v>906</v>
      </c>
      <c r="H1695" t="s">
        <v>320</v>
      </c>
      <c r="I1695" t="s">
        <v>390</v>
      </c>
      <c r="J1695" t="s">
        <v>383</v>
      </c>
      <c r="K1695" t="s">
        <v>388</v>
      </c>
      <c r="L1695" t="s">
        <v>43</v>
      </c>
      <c r="M1695" t="s">
        <v>385</v>
      </c>
      <c r="N1695" t="s">
        <v>907</v>
      </c>
      <c r="O1695" t="s">
        <v>917</v>
      </c>
      <c r="P1695" t="s">
        <v>83</v>
      </c>
    </row>
    <row r="1696" spans="1:16">
      <c r="A1696" t="s">
        <v>8088</v>
      </c>
      <c r="B1696" t="s">
        <v>8089</v>
      </c>
      <c r="C1696" t="s">
        <v>910</v>
      </c>
      <c r="D1696">
        <v>59</v>
      </c>
      <c r="E1696" t="s">
        <v>1800</v>
      </c>
      <c r="F1696" t="s">
        <v>71</v>
      </c>
      <c r="G1696" t="s">
        <v>906</v>
      </c>
      <c r="H1696" t="s">
        <v>320</v>
      </c>
      <c r="I1696" t="s">
        <v>382</v>
      </c>
      <c r="J1696" t="s">
        <v>383</v>
      </c>
      <c r="K1696" t="s">
        <v>384</v>
      </c>
      <c r="L1696" t="s">
        <v>43</v>
      </c>
      <c r="M1696" t="s">
        <v>385</v>
      </c>
      <c r="N1696" t="s">
        <v>907</v>
      </c>
      <c r="O1696" t="s">
        <v>932</v>
      </c>
      <c r="P1696" t="s">
        <v>71</v>
      </c>
    </row>
    <row r="1697" spans="1:16">
      <c r="A1697" t="s">
        <v>8090</v>
      </c>
      <c r="B1697" t="s">
        <v>8089</v>
      </c>
      <c r="C1697" t="s">
        <v>904</v>
      </c>
      <c r="D1697">
        <v>57</v>
      </c>
      <c r="E1697" t="s">
        <v>1800</v>
      </c>
      <c r="F1697" t="s">
        <v>71</v>
      </c>
      <c r="G1697" t="s">
        <v>906</v>
      </c>
      <c r="H1697" t="s">
        <v>320</v>
      </c>
      <c r="I1697" t="s">
        <v>382</v>
      </c>
      <c r="J1697" t="s">
        <v>383</v>
      </c>
      <c r="K1697" t="s">
        <v>384</v>
      </c>
      <c r="L1697" t="s">
        <v>43</v>
      </c>
      <c r="M1697" t="s">
        <v>385</v>
      </c>
      <c r="N1697" t="s">
        <v>907</v>
      </c>
      <c r="O1697" t="s">
        <v>932</v>
      </c>
      <c r="P1697" t="s">
        <v>71</v>
      </c>
    </row>
    <row r="1698" spans="1:16">
      <c r="A1698" t="s">
        <v>8091</v>
      </c>
      <c r="B1698" t="s">
        <v>8089</v>
      </c>
      <c r="C1698" t="s">
        <v>920</v>
      </c>
      <c r="D1698">
        <v>58</v>
      </c>
      <c r="E1698" t="s">
        <v>1800</v>
      </c>
      <c r="F1698" t="s">
        <v>71</v>
      </c>
      <c r="G1698" t="s">
        <v>906</v>
      </c>
      <c r="H1698" t="s">
        <v>320</v>
      </c>
      <c r="I1698" t="s">
        <v>382</v>
      </c>
      <c r="J1698" t="s">
        <v>383</v>
      </c>
      <c r="K1698" t="s">
        <v>384</v>
      </c>
      <c r="L1698" t="s">
        <v>43</v>
      </c>
      <c r="M1698" t="s">
        <v>385</v>
      </c>
      <c r="N1698" t="s">
        <v>907</v>
      </c>
      <c r="O1698" t="s">
        <v>932</v>
      </c>
      <c r="P1698" t="s">
        <v>71</v>
      </c>
    </row>
    <row r="1699" spans="1:16">
      <c r="A1699" t="s">
        <v>2996</v>
      </c>
      <c r="B1699" t="s">
        <v>2997</v>
      </c>
      <c r="C1699" t="s">
        <v>956</v>
      </c>
      <c r="D1699">
        <v>55</v>
      </c>
      <c r="E1699" t="s">
        <v>1800</v>
      </c>
      <c r="F1699" t="s">
        <v>55</v>
      </c>
      <c r="G1699" t="s">
        <v>906</v>
      </c>
      <c r="H1699" t="s">
        <v>320</v>
      </c>
      <c r="I1699" t="s">
        <v>390</v>
      </c>
      <c r="J1699" t="s">
        <v>383</v>
      </c>
      <c r="K1699" t="s">
        <v>388</v>
      </c>
      <c r="L1699" t="s">
        <v>43</v>
      </c>
      <c r="M1699" t="s">
        <v>385</v>
      </c>
      <c r="N1699" t="s">
        <v>907</v>
      </c>
      <c r="O1699" t="s">
        <v>1003</v>
      </c>
      <c r="P1699" t="s">
        <v>71</v>
      </c>
    </row>
    <row r="1700" spans="1:16">
      <c r="A1700" t="s">
        <v>2998</v>
      </c>
      <c r="B1700" t="s">
        <v>2997</v>
      </c>
      <c r="C1700" t="s">
        <v>915</v>
      </c>
      <c r="D1700">
        <v>56</v>
      </c>
      <c r="E1700" t="s">
        <v>1800</v>
      </c>
      <c r="F1700" t="s">
        <v>55</v>
      </c>
      <c r="G1700" t="s">
        <v>906</v>
      </c>
      <c r="H1700" t="s">
        <v>320</v>
      </c>
      <c r="I1700" t="s">
        <v>390</v>
      </c>
      <c r="J1700" t="s">
        <v>383</v>
      </c>
      <c r="K1700" t="s">
        <v>388</v>
      </c>
      <c r="L1700" t="s">
        <v>43</v>
      </c>
      <c r="M1700" t="s">
        <v>385</v>
      </c>
      <c r="N1700" t="s">
        <v>907</v>
      </c>
      <c r="O1700" t="s">
        <v>1003</v>
      </c>
      <c r="P1700" t="s">
        <v>71</v>
      </c>
    </row>
    <row r="1701" spans="1:16">
      <c r="A1701" t="s">
        <v>2999</v>
      </c>
      <c r="B1701" t="s">
        <v>2997</v>
      </c>
      <c r="C1701" t="s">
        <v>920</v>
      </c>
      <c r="D1701">
        <v>58</v>
      </c>
      <c r="E1701" t="s">
        <v>1800</v>
      </c>
      <c r="F1701" t="s">
        <v>55</v>
      </c>
      <c r="G1701" t="s">
        <v>906</v>
      </c>
      <c r="H1701" t="s">
        <v>320</v>
      </c>
      <c r="I1701" t="s">
        <v>390</v>
      </c>
      <c r="J1701" t="s">
        <v>383</v>
      </c>
      <c r="K1701" t="s">
        <v>388</v>
      </c>
      <c r="L1701" t="s">
        <v>43</v>
      </c>
      <c r="M1701" t="s">
        <v>385</v>
      </c>
      <c r="N1701" t="s">
        <v>907</v>
      </c>
      <c r="O1701" t="s">
        <v>1003</v>
      </c>
      <c r="P1701" t="s">
        <v>71</v>
      </c>
    </row>
    <row r="1702" spans="1:16">
      <c r="A1702" t="s">
        <v>3000</v>
      </c>
      <c r="B1702" t="s">
        <v>2997</v>
      </c>
      <c r="C1702" t="s">
        <v>922</v>
      </c>
      <c r="D1702">
        <v>60</v>
      </c>
      <c r="E1702" t="s">
        <v>1800</v>
      </c>
      <c r="F1702" t="s">
        <v>55</v>
      </c>
      <c r="G1702" t="s">
        <v>906</v>
      </c>
      <c r="H1702" t="s">
        <v>320</v>
      </c>
      <c r="I1702" t="s">
        <v>390</v>
      </c>
      <c r="J1702" t="s">
        <v>383</v>
      </c>
      <c r="K1702" t="s">
        <v>388</v>
      </c>
      <c r="L1702" t="s">
        <v>43</v>
      </c>
      <c r="M1702" t="s">
        <v>385</v>
      </c>
      <c r="N1702" t="s">
        <v>907</v>
      </c>
      <c r="O1702" t="s">
        <v>1003</v>
      </c>
      <c r="P1702" t="s">
        <v>71</v>
      </c>
    </row>
    <row r="1703" spans="1:16">
      <c r="A1703" t="s">
        <v>3001</v>
      </c>
      <c r="B1703" t="s">
        <v>2997</v>
      </c>
      <c r="C1703" t="s">
        <v>1046</v>
      </c>
      <c r="D1703">
        <v>62</v>
      </c>
      <c r="E1703" t="s">
        <v>1800</v>
      </c>
      <c r="F1703" t="s">
        <v>55</v>
      </c>
      <c r="G1703" t="s">
        <v>906</v>
      </c>
      <c r="H1703" t="s">
        <v>320</v>
      </c>
      <c r="I1703" t="s">
        <v>390</v>
      </c>
      <c r="J1703" t="s">
        <v>383</v>
      </c>
      <c r="K1703" t="s">
        <v>388</v>
      </c>
      <c r="L1703" t="s">
        <v>43</v>
      </c>
      <c r="M1703" t="s">
        <v>385</v>
      </c>
      <c r="N1703" t="s">
        <v>907</v>
      </c>
      <c r="O1703" t="s">
        <v>1003</v>
      </c>
      <c r="P1703" t="s">
        <v>71</v>
      </c>
    </row>
    <row r="1704" spans="1:16">
      <c r="A1704" t="s">
        <v>3002</v>
      </c>
      <c r="B1704" t="s">
        <v>2997</v>
      </c>
      <c r="C1704" t="s">
        <v>904</v>
      </c>
      <c r="D1704">
        <v>57</v>
      </c>
      <c r="E1704" t="s">
        <v>1800</v>
      </c>
      <c r="F1704" t="s">
        <v>55</v>
      </c>
      <c r="G1704" t="s">
        <v>906</v>
      </c>
      <c r="H1704" t="s">
        <v>320</v>
      </c>
      <c r="I1704" t="s">
        <v>390</v>
      </c>
      <c r="J1704" t="s">
        <v>383</v>
      </c>
      <c r="K1704" t="s">
        <v>388</v>
      </c>
      <c r="L1704" t="s">
        <v>43</v>
      </c>
      <c r="M1704" t="s">
        <v>385</v>
      </c>
      <c r="N1704" t="s">
        <v>907</v>
      </c>
      <c r="O1704" t="s">
        <v>1003</v>
      </c>
      <c r="P1704" t="s">
        <v>71</v>
      </c>
    </row>
    <row r="1705" spans="1:16">
      <c r="A1705" t="s">
        <v>3003</v>
      </c>
      <c r="B1705" t="s">
        <v>2997</v>
      </c>
      <c r="C1705" t="s">
        <v>910</v>
      </c>
      <c r="D1705">
        <v>59</v>
      </c>
      <c r="E1705" t="s">
        <v>1800</v>
      </c>
      <c r="F1705" t="s">
        <v>55</v>
      </c>
      <c r="G1705" t="s">
        <v>906</v>
      </c>
      <c r="H1705" t="s">
        <v>320</v>
      </c>
      <c r="I1705" t="s">
        <v>390</v>
      </c>
      <c r="J1705" t="s">
        <v>383</v>
      </c>
      <c r="K1705" t="s">
        <v>388</v>
      </c>
      <c r="L1705" t="s">
        <v>43</v>
      </c>
      <c r="M1705" t="s">
        <v>385</v>
      </c>
      <c r="N1705" t="s">
        <v>907</v>
      </c>
      <c r="O1705" t="s">
        <v>1003</v>
      </c>
      <c r="P1705" t="s">
        <v>71</v>
      </c>
    </row>
    <row r="1706" spans="1:16">
      <c r="A1706" t="s">
        <v>3004</v>
      </c>
      <c r="B1706" t="s">
        <v>2997</v>
      </c>
      <c r="C1706" t="s">
        <v>912</v>
      </c>
      <c r="D1706">
        <v>61</v>
      </c>
      <c r="E1706" t="s">
        <v>1800</v>
      </c>
      <c r="F1706" t="s">
        <v>55</v>
      </c>
      <c r="G1706" t="s">
        <v>906</v>
      </c>
      <c r="H1706" t="s">
        <v>320</v>
      </c>
      <c r="I1706" t="s">
        <v>390</v>
      </c>
      <c r="J1706" t="s">
        <v>383</v>
      </c>
      <c r="K1706" t="s">
        <v>388</v>
      </c>
      <c r="L1706" t="s">
        <v>43</v>
      </c>
      <c r="M1706" t="s">
        <v>385</v>
      </c>
      <c r="N1706" t="s">
        <v>907</v>
      </c>
      <c r="O1706" t="s">
        <v>1003</v>
      </c>
      <c r="P1706" t="s">
        <v>71</v>
      </c>
    </row>
    <row r="1707" spans="1:16">
      <c r="A1707" t="s">
        <v>1798</v>
      </c>
      <c r="B1707" t="s">
        <v>1799</v>
      </c>
      <c r="C1707" t="s">
        <v>910</v>
      </c>
      <c r="D1707">
        <v>59</v>
      </c>
      <c r="E1707" t="s">
        <v>1800</v>
      </c>
      <c r="F1707" t="s">
        <v>53</v>
      </c>
      <c r="G1707" t="s">
        <v>906</v>
      </c>
      <c r="H1707" t="s">
        <v>320</v>
      </c>
      <c r="I1707" t="s">
        <v>382</v>
      </c>
      <c r="J1707" t="s">
        <v>383</v>
      </c>
      <c r="K1707" t="s">
        <v>388</v>
      </c>
      <c r="L1707" t="s">
        <v>43</v>
      </c>
      <c r="M1707" t="s">
        <v>385</v>
      </c>
      <c r="N1707" t="s">
        <v>907</v>
      </c>
      <c r="O1707" t="s">
        <v>928</v>
      </c>
      <c r="P1707" t="s">
        <v>53</v>
      </c>
    </row>
    <row r="1708" spans="1:16">
      <c r="A1708" t="s">
        <v>1801</v>
      </c>
      <c r="B1708" t="s">
        <v>1799</v>
      </c>
      <c r="C1708" t="s">
        <v>915</v>
      </c>
      <c r="D1708">
        <v>56</v>
      </c>
      <c r="E1708" t="s">
        <v>1800</v>
      </c>
      <c r="F1708" t="s">
        <v>53</v>
      </c>
      <c r="G1708" t="s">
        <v>906</v>
      </c>
      <c r="H1708" t="s">
        <v>320</v>
      </c>
      <c r="I1708" t="s">
        <v>382</v>
      </c>
      <c r="J1708" t="s">
        <v>383</v>
      </c>
      <c r="K1708" t="s">
        <v>388</v>
      </c>
      <c r="L1708" t="s">
        <v>43</v>
      </c>
      <c r="M1708" t="s">
        <v>385</v>
      </c>
      <c r="N1708" t="s">
        <v>907</v>
      </c>
      <c r="O1708" t="s">
        <v>928</v>
      </c>
      <c r="P1708" t="s">
        <v>53</v>
      </c>
    </row>
    <row r="1709" spans="1:16">
      <c r="A1709" t="s">
        <v>1802</v>
      </c>
      <c r="B1709" t="s">
        <v>1799</v>
      </c>
      <c r="C1709" t="s">
        <v>904</v>
      </c>
      <c r="D1709">
        <v>57</v>
      </c>
      <c r="E1709" t="s">
        <v>1800</v>
      </c>
      <c r="F1709" t="s">
        <v>53</v>
      </c>
      <c r="G1709" t="s">
        <v>906</v>
      </c>
      <c r="H1709" t="s">
        <v>320</v>
      </c>
      <c r="I1709" t="s">
        <v>382</v>
      </c>
      <c r="J1709" t="s">
        <v>383</v>
      </c>
      <c r="K1709" t="s">
        <v>388</v>
      </c>
      <c r="L1709" t="s">
        <v>43</v>
      </c>
      <c r="M1709" t="s">
        <v>385</v>
      </c>
      <c r="N1709" t="s">
        <v>907</v>
      </c>
      <c r="O1709" t="s">
        <v>928</v>
      </c>
      <c r="P1709" t="s">
        <v>53</v>
      </c>
    </row>
    <row r="1710" spans="1:16">
      <c r="A1710" t="s">
        <v>1803</v>
      </c>
      <c r="B1710" t="s">
        <v>1799</v>
      </c>
      <c r="C1710" t="s">
        <v>920</v>
      </c>
      <c r="D1710">
        <v>58</v>
      </c>
      <c r="E1710" t="s">
        <v>1800</v>
      </c>
      <c r="F1710" t="s">
        <v>53</v>
      </c>
      <c r="G1710" t="s">
        <v>906</v>
      </c>
      <c r="H1710" t="s">
        <v>320</v>
      </c>
      <c r="I1710" t="s">
        <v>382</v>
      </c>
      <c r="J1710" t="s">
        <v>383</v>
      </c>
      <c r="K1710" t="s">
        <v>388</v>
      </c>
      <c r="L1710" t="s">
        <v>43</v>
      </c>
      <c r="M1710" t="s">
        <v>385</v>
      </c>
      <c r="N1710" t="s">
        <v>907</v>
      </c>
      <c r="O1710" t="s">
        <v>928</v>
      </c>
      <c r="P1710" t="s">
        <v>53</v>
      </c>
    </row>
    <row r="1711" spans="1:16">
      <c r="A1711" t="s">
        <v>1804</v>
      </c>
      <c r="B1711" t="s">
        <v>1799</v>
      </c>
      <c r="C1711" t="s">
        <v>922</v>
      </c>
      <c r="D1711">
        <v>60</v>
      </c>
      <c r="E1711" t="s">
        <v>1800</v>
      </c>
      <c r="F1711" t="s">
        <v>53</v>
      </c>
      <c r="G1711" t="s">
        <v>906</v>
      </c>
      <c r="H1711" t="s">
        <v>320</v>
      </c>
      <c r="I1711" t="s">
        <v>382</v>
      </c>
      <c r="J1711" t="s">
        <v>383</v>
      </c>
      <c r="K1711" t="s">
        <v>388</v>
      </c>
      <c r="L1711" t="s">
        <v>43</v>
      </c>
      <c r="M1711" t="s">
        <v>385</v>
      </c>
      <c r="N1711" t="s">
        <v>907</v>
      </c>
      <c r="O1711" t="s">
        <v>928</v>
      </c>
      <c r="P1711" t="s">
        <v>53</v>
      </c>
    </row>
    <row r="1712" spans="1:16">
      <c r="A1712" t="s">
        <v>1805</v>
      </c>
      <c r="B1712" t="s">
        <v>1799</v>
      </c>
      <c r="C1712" t="s">
        <v>912</v>
      </c>
      <c r="D1712">
        <v>61</v>
      </c>
      <c r="E1712" t="s">
        <v>1800</v>
      </c>
      <c r="F1712" t="s">
        <v>53</v>
      </c>
      <c r="G1712" t="s">
        <v>906</v>
      </c>
      <c r="H1712" t="s">
        <v>320</v>
      </c>
      <c r="I1712" t="s">
        <v>382</v>
      </c>
      <c r="J1712" t="s">
        <v>383</v>
      </c>
      <c r="K1712" t="s">
        <v>388</v>
      </c>
      <c r="L1712" t="s">
        <v>43</v>
      </c>
      <c r="M1712" t="s">
        <v>385</v>
      </c>
      <c r="N1712" t="s">
        <v>907</v>
      </c>
      <c r="O1712" t="s">
        <v>928</v>
      </c>
      <c r="P1712" t="s">
        <v>53</v>
      </c>
    </row>
    <row r="1713" spans="1:16">
      <c r="A1713" t="s">
        <v>1806</v>
      </c>
      <c r="B1713" t="s">
        <v>1799</v>
      </c>
      <c r="C1713" t="s">
        <v>1046</v>
      </c>
      <c r="D1713">
        <v>62</v>
      </c>
      <c r="E1713" t="s">
        <v>1800</v>
      </c>
      <c r="F1713" t="s">
        <v>53</v>
      </c>
      <c r="G1713" t="s">
        <v>906</v>
      </c>
      <c r="H1713" t="s">
        <v>320</v>
      </c>
      <c r="I1713" t="s">
        <v>382</v>
      </c>
      <c r="J1713" t="s">
        <v>383</v>
      </c>
      <c r="K1713" t="s">
        <v>388</v>
      </c>
      <c r="L1713" t="s">
        <v>43</v>
      </c>
      <c r="M1713" t="s">
        <v>385</v>
      </c>
      <c r="N1713" t="s">
        <v>907</v>
      </c>
      <c r="O1713" t="s">
        <v>928</v>
      </c>
      <c r="P1713" t="s">
        <v>53</v>
      </c>
    </row>
    <row r="1714" spans="1:16">
      <c r="A1714" t="s">
        <v>2673</v>
      </c>
      <c r="B1714" t="s">
        <v>2674</v>
      </c>
      <c r="C1714" t="s">
        <v>910</v>
      </c>
      <c r="D1714">
        <v>59</v>
      </c>
      <c r="E1714" t="s">
        <v>2675</v>
      </c>
      <c r="F1714" t="s">
        <v>86</v>
      </c>
      <c r="G1714" t="s">
        <v>1179</v>
      </c>
      <c r="H1714" t="s">
        <v>320</v>
      </c>
      <c r="I1714" t="s">
        <v>382</v>
      </c>
      <c r="J1714" t="s">
        <v>383</v>
      </c>
      <c r="K1714" t="s">
        <v>384</v>
      </c>
      <c r="L1714" t="s">
        <v>32</v>
      </c>
      <c r="M1714" t="s">
        <v>385</v>
      </c>
      <c r="N1714" t="s">
        <v>907</v>
      </c>
      <c r="O1714" t="s">
        <v>1033</v>
      </c>
      <c r="P1714" t="s">
        <v>86</v>
      </c>
    </row>
    <row r="1715" spans="1:16">
      <c r="A1715" t="s">
        <v>7301</v>
      </c>
      <c r="B1715" t="s">
        <v>7302</v>
      </c>
      <c r="C1715" t="s">
        <v>920</v>
      </c>
      <c r="D1715">
        <v>58</v>
      </c>
      <c r="E1715" t="s">
        <v>1285</v>
      </c>
      <c r="F1715" t="s">
        <v>86</v>
      </c>
      <c r="G1715" t="s">
        <v>1265</v>
      </c>
      <c r="H1715" t="s">
        <v>320</v>
      </c>
      <c r="I1715" t="s">
        <v>382</v>
      </c>
      <c r="J1715" t="s">
        <v>383</v>
      </c>
      <c r="K1715" t="s">
        <v>388</v>
      </c>
      <c r="L1715" t="s">
        <v>44</v>
      </c>
      <c r="M1715" t="s">
        <v>385</v>
      </c>
      <c r="N1715" t="s">
        <v>907</v>
      </c>
      <c r="O1715" t="s">
        <v>1033</v>
      </c>
      <c r="P1715" t="s">
        <v>86</v>
      </c>
    </row>
    <row r="1716" spans="1:16">
      <c r="A1716" t="s">
        <v>1283</v>
      </c>
      <c r="B1716" t="s">
        <v>1284</v>
      </c>
      <c r="C1716" t="s">
        <v>904</v>
      </c>
      <c r="D1716">
        <v>57</v>
      </c>
      <c r="E1716" t="s">
        <v>1285</v>
      </c>
      <c r="F1716" t="s">
        <v>226</v>
      </c>
      <c r="G1716" t="s">
        <v>1265</v>
      </c>
      <c r="H1716" t="s">
        <v>320</v>
      </c>
      <c r="I1716" t="s">
        <v>382</v>
      </c>
      <c r="J1716" t="s">
        <v>383</v>
      </c>
      <c r="K1716" t="s">
        <v>388</v>
      </c>
      <c r="L1716" t="s">
        <v>44</v>
      </c>
      <c r="M1716" t="s">
        <v>385</v>
      </c>
      <c r="N1716" t="s">
        <v>907</v>
      </c>
      <c r="O1716" t="s">
        <v>1286</v>
      </c>
      <c r="P1716" t="s">
        <v>86</v>
      </c>
    </row>
    <row r="1717" spans="1:16">
      <c r="A1717" t="s">
        <v>1287</v>
      </c>
      <c r="B1717" t="s">
        <v>1284</v>
      </c>
      <c r="C1717" t="s">
        <v>910</v>
      </c>
      <c r="D1717">
        <v>59</v>
      </c>
      <c r="E1717" t="s">
        <v>1285</v>
      </c>
      <c r="F1717" t="s">
        <v>226</v>
      </c>
      <c r="G1717" t="s">
        <v>1265</v>
      </c>
      <c r="H1717" t="s">
        <v>320</v>
      </c>
      <c r="I1717" t="s">
        <v>382</v>
      </c>
      <c r="J1717" t="s">
        <v>383</v>
      </c>
      <c r="K1717" t="s">
        <v>388</v>
      </c>
      <c r="L1717" t="s">
        <v>44</v>
      </c>
      <c r="M1717" t="s">
        <v>385</v>
      </c>
      <c r="N1717" t="s">
        <v>907</v>
      </c>
      <c r="O1717" t="s">
        <v>1286</v>
      </c>
      <c r="P1717" t="s">
        <v>86</v>
      </c>
    </row>
    <row r="1718" spans="1:16">
      <c r="A1718" t="s">
        <v>1288</v>
      </c>
      <c r="B1718" t="s">
        <v>1284</v>
      </c>
      <c r="C1718" t="s">
        <v>912</v>
      </c>
      <c r="D1718">
        <v>61</v>
      </c>
      <c r="E1718" t="s">
        <v>1285</v>
      </c>
      <c r="F1718" t="s">
        <v>226</v>
      </c>
      <c r="G1718" t="s">
        <v>1265</v>
      </c>
      <c r="H1718" t="s">
        <v>320</v>
      </c>
      <c r="I1718" t="s">
        <v>382</v>
      </c>
      <c r="J1718" t="s">
        <v>383</v>
      </c>
      <c r="K1718" t="s">
        <v>388</v>
      </c>
      <c r="L1718" t="s">
        <v>44</v>
      </c>
      <c r="M1718" t="s">
        <v>385</v>
      </c>
      <c r="N1718" t="s">
        <v>907</v>
      </c>
      <c r="O1718" t="s">
        <v>1286</v>
      </c>
      <c r="P1718" t="s">
        <v>86</v>
      </c>
    </row>
    <row r="1719" spans="1:16">
      <c r="A1719" t="s">
        <v>1289</v>
      </c>
      <c r="B1719" t="s">
        <v>1290</v>
      </c>
      <c r="C1719" t="s">
        <v>956</v>
      </c>
      <c r="D1719">
        <v>55</v>
      </c>
      <c r="E1719" t="s">
        <v>1285</v>
      </c>
      <c r="F1719" t="s">
        <v>83</v>
      </c>
      <c r="G1719" t="s">
        <v>1265</v>
      </c>
      <c r="H1719" t="s">
        <v>320</v>
      </c>
      <c r="I1719" t="s">
        <v>382</v>
      </c>
      <c r="J1719" t="s">
        <v>383</v>
      </c>
      <c r="K1719" t="s">
        <v>388</v>
      </c>
      <c r="L1719" t="s">
        <v>44</v>
      </c>
      <c r="M1719" t="s">
        <v>385</v>
      </c>
      <c r="N1719" t="s">
        <v>907</v>
      </c>
      <c r="O1719" t="s">
        <v>1291</v>
      </c>
      <c r="P1719" t="s">
        <v>83</v>
      </c>
    </row>
    <row r="1720" spans="1:16">
      <c r="A1720" t="s">
        <v>1292</v>
      </c>
      <c r="B1720" t="s">
        <v>1290</v>
      </c>
      <c r="C1720" t="s">
        <v>904</v>
      </c>
      <c r="D1720">
        <v>57</v>
      </c>
      <c r="E1720" t="s">
        <v>1285</v>
      </c>
      <c r="F1720" t="s">
        <v>83</v>
      </c>
      <c r="G1720" t="s">
        <v>1265</v>
      </c>
      <c r="H1720" t="s">
        <v>320</v>
      </c>
      <c r="I1720" t="s">
        <v>382</v>
      </c>
      <c r="J1720" t="s">
        <v>383</v>
      </c>
      <c r="K1720" t="s">
        <v>388</v>
      </c>
      <c r="L1720" t="s">
        <v>44</v>
      </c>
      <c r="M1720" t="s">
        <v>385</v>
      </c>
      <c r="N1720" t="s">
        <v>907</v>
      </c>
      <c r="O1720" t="s">
        <v>1291</v>
      </c>
      <c r="P1720" t="s">
        <v>83</v>
      </c>
    </row>
    <row r="1721" spans="1:16">
      <c r="A1721" t="s">
        <v>1293</v>
      </c>
      <c r="B1721" t="s">
        <v>1290</v>
      </c>
      <c r="C1721" t="s">
        <v>920</v>
      </c>
      <c r="D1721">
        <v>58</v>
      </c>
      <c r="E1721" t="s">
        <v>1285</v>
      </c>
      <c r="F1721" t="s">
        <v>83</v>
      </c>
      <c r="G1721" t="s">
        <v>1265</v>
      </c>
      <c r="H1721" t="s">
        <v>320</v>
      </c>
      <c r="I1721" t="s">
        <v>382</v>
      </c>
      <c r="J1721" t="s">
        <v>383</v>
      </c>
      <c r="K1721" t="s">
        <v>388</v>
      </c>
      <c r="L1721" t="s">
        <v>44</v>
      </c>
      <c r="M1721" t="s">
        <v>385</v>
      </c>
      <c r="N1721" t="s">
        <v>907</v>
      </c>
      <c r="O1721" t="s">
        <v>1291</v>
      </c>
      <c r="P1721" t="s">
        <v>83</v>
      </c>
    </row>
    <row r="1722" spans="1:16">
      <c r="A1722" t="s">
        <v>1294</v>
      </c>
      <c r="B1722" t="s">
        <v>1290</v>
      </c>
      <c r="C1722" t="s">
        <v>910</v>
      </c>
      <c r="D1722">
        <v>59</v>
      </c>
      <c r="E1722" t="s">
        <v>1285</v>
      </c>
      <c r="F1722" t="s">
        <v>83</v>
      </c>
      <c r="G1722" t="s">
        <v>1265</v>
      </c>
      <c r="H1722" t="s">
        <v>320</v>
      </c>
      <c r="I1722" t="s">
        <v>382</v>
      </c>
      <c r="J1722" t="s">
        <v>383</v>
      </c>
      <c r="K1722" t="s">
        <v>388</v>
      </c>
      <c r="L1722" t="s">
        <v>44</v>
      </c>
      <c r="M1722" t="s">
        <v>385</v>
      </c>
      <c r="N1722" t="s">
        <v>907</v>
      </c>
      <c r="O1722" t="s">
        <v>1291</v>
      </c>
      <c r="P1722" t="s">
        <v>83</v>
      </c>
    </row>
    <row r="1723" spans="1:16">
      <c r="A1723" t="s">
        <v>1295</v>
      </c>
      <c r="B1723" t="s">
        <v>1290</v>
      </c>
      <c r="C1723" t="s">
        <v>922</v>
      </c>
      <c r="D1723">
        <v>60</v>
      </c>
      <c r="E1723" t="s">
        <v>1285</v>
      </c>
      <c r="F1723" t="s">
        <v>83</v>
      </c>
      <c r="G1723" t="s">
        <v>1265</v>
      </c>
      <c r="H1723" t="s">
        <v>320</v>
      </c>
      <c r="I1723" t="s">
        <v>382</v>
      </c>
      <c r="J1723" t="s">
        <v>383</v>
      </c>
      <c r="K1723" t="s">
        <v>388</v>
      </c>
      <c r="L1723" t="s">
        <v>44</v>
      </c>
      <c r="M1723" t="s">
        <v>385</v>
      </c>
      <c r="N1723" t="s">
        <v>907</v>
      </c>
      <c r="O1723" t="s">
        <v>1291</v>
      </c>
      <c r="P1723" t="s">
        <v>83</v>
      </c>
    </row>
    <row r="1724" spans="1:16">
      <c r="A1724" t="s">
        <v>1296</v>
      </c>
      <c r="B1724" t="s">
        <v>1290</v>
      </c>
      <c r="C1724" t="s">
        <v>912</v>
      </c>
      <c r="D1724">
        <v>61</v>
      </c>
      <c r="E1724" t="s">
        <v>1285</v>
      </c>
      <c r="F1724" t="s">
        <v>83</v>
      </c>
      <c r="G1724" t="s">
        <v>1265</v>
      </c>
      <c r="H1724" t="s">
        <v>320</v>
      </c>
      <c r="I1724" t="s">
        <v>382</v>
      </c>
      <c r="J1724" t="s">
        <v>383</v>
      </c>
      <c r="K1724" t="s">
        <v>388</v>
      </c>
      <c r="L1724" t="s">
        <v>44</v>
      </c>
      <c r="M1724" t="s">
        <v>385</v>
      </c>
      <c r="N1724" t="s">
        <v>907</v>
      </c>
      <c r="O1724" t="s">
        <v>1291</v>
      </c>
      <c r="P1724" t="s">
        <v>83</v>
      </c>
    </row>
    <row r="1725" spans="1:16">
      <c r="A1725" t="s">
        <v>1297</v>
      </c>
      <c r="B1725" t="s">
        <v>1298</v>
      </c>
      <c r="C1725" t="s">
        <v>904</v>
      </c>
      <c r="D1725">
        <v>57</v>
      </c>
      <c r="E1725" t="s">
        <v>1299</v>
      </c>
      <c r="F1725" t="s">
        <v>175</v>
      </c>
      <c r="G1725" t="s">
        <v>1265</v>
      </c>
      <c r="H1725" t="s">
        <v>320</v>
      </c>
      <c r="I1725" t="s">
        <v>382</v>
      </c>
      <c r="J1725" t="s">
        <v>383</v>
      </c>
      <c r="K1725" t="s">
        <v>388</v>
      </c>
      <c r="L1725" t="s">
        <v>44</v>
      </c>
      <c r="M1725" t="s">
        <v>385</v>
      </c>
      <c r="N1725" t="s">
        <v>907</v>
      </c>
      <c r="O1725" t="s">
        <v>1300</v>
      </c>
      <c r="P1725" t="s">
        <v>86</v>
      </c>
    </row>
    <row r="1726" spans="1:16">
      <c r="A1726" t="s">
        <v>1301</v>
      </c>
      <c r="B1726" t="s">
        <v>1298</v>
      </c>
      <c r="C1726" t="s">
        <v>910</v>
      </c>
      <c r="D1726">
        <v>59</v>
      </c>
      <c r="E1726" t="s">
        <v>1299</v>
      </c>
      <c r="F1726" t="s">
        <v>175</v>
      </c>
      <c r="G1726" t="s">
        <v>1265</v>
      </c>
      <c r="H1726" t="s">
        <v>320</v>
      </c>
      <c r="I1726" t="s">
        <v>382</v>
      </c>
      <c r="J1726" t="s">
        <v>383</v>
      </c>
      <c r="K1726" t="s">
        <v>388</v>
      </c>
      <c r="L1726" t="s">
        <v>44</v>
      </c>
      <c r="M1726" t="s">
        <v>385</v>
      </c>
      <c r="N1726" t="s">
        <v>907</v>
      </c>
      <c r="O1726" t="s">
        <v>1300</v>
      </c>
      <c r="P1726" t="s">
        <v>86</v>
      </c>
    </row>
    <row r="1727" spans="1:16">
      <c r="A1727" t="s">
        <v>1302</v>
      </c>
      <c r="B1727" t="s">
        <v>1298</v>
      </c>
      <c r="C1727" t="s">
        <v>912</v>
      </c>
      <c r="D1727">
        <v>61</v>
      </c>
      <c r="E1727" t="s">
        <v>1299</v>
      </c>
      <c r="F1727" t="s">
        <v>175</v>
      </c>
      <c r="G1727" t="s">
        <v>1265</v>
      </c>
      <c r="H1727" t="s">
        <v>320</v>
      </c>
      <c r="I1727" t="s">
        <v>382</v>
      </c>
      <c r="J1727" t="s">
        <v>383</v>
      </c>
      <c r="K1727" t="s">
        <v>388</v>
      </c>
      <c r="L1727" t="s">
        <v>44</v>
      </c>
      <c r="M1727" t="s">
        <v>385</v>
      </c>
      <c r="N1727" t="s">
        <v>907</v>
      </c>
      <c r="O1727" t="s">
        <v>1300</v>
      </c>
      <c r="P1727" t="s">
        <v>86</v>
      </c>
    </row>
    <row r="1728" spans="1:16">
      <c r="A1728" t="s">
        <v>7303</v>
      </c>
      <c r="B1728" t="s">
        <v>7304</v>
      </c>
      <c r="C1728" t="s">
        <v>904</v>
      </c>
      <c r="D1728">
        <v>57</v>
      </c>
      <c r="E1728" t="s">
        <v>1299</v>
      </c>
      <c r="F1728" t="s">
        <v>251</v>
      </c>
      <c r="G1728" t="s">
        <v>1265</v>
      </c>
      <c r="H1728" t="s">
        <v>320</v>
      </c>
      <c r="I1728" t="s">
        <v>382</v>
      </c>
      <c r="J1728" t="s">
        <v>383</v>
      </c>
      <c r="K1728" t="s">
        <v>388</v>
      </c>
      <c r="L1728" t="s">
        <v>44</v>
      </c>
      <c r="M1728" t="s">
        <v>385</v>
      </c>
      <c r="N1728" t="s">
        <v>907</v>
      </c>
      <c r="O1728" t="s">
        <v>932</v>
      </c>
      <c r="P1728" t="s">
        <v>71</v>
      </c>
    </row>
    <row r="1729" spans="1:17">
      <c r="A1729" t="s">
        <v>7305</v>
      </c>
      <c r="B1729" t="s">
        <v>7304</v>
      </c>
      <c r="C1729" t="s">
        <v>910</v>
      </c>
      <c r="D1729">
        <v>59</v>
      </c>
      <c r="E1729" t="s">
        <v>1299</v>
      </c>
      <c r="F1729" t="s">
        <v>251</v>
      </c>
      <c r="G1729" t="s">
        <v>1265</v>
      </c>
      <c r="H1729" t="s">
        <v>320</v>
      </c>
      <c r="I1729" t="s">
        <v>382</v>
      </c>
      <c r="J1729" t="s">
        <v>383</v>
      </c>
      <c r="K1729" t="s">
        <v>388</v>
      </c>
      <c r="L1729" t="s">
        <v>44</v>
      </c>
      <c r="M1729" t="s">
        <v>385</v>
      </c>
      <c r="N1729" t="s">
        <v>907</v>
      </c>
      <c r="O1729" t="s">
        <v>932</v>
      </c>
      <c r="P1729" t="s">
        <v>71</v>
      </c>
    </row>
    <row r="1730" spans="1:17">
      <c r="A1730" t="s">
        <v>7306</v>
      </c>
      <c r="B1730" t="s">
        <v>7304</v>
      </c>
      <c r="C1730" t="s">
        <v>912</v>
      </c>
      <c r="D1730">
        <v>61</v>
      </c>
      <c r="E1730" t="s">
        <v>1299</v>
      </c>
      <c r="F1730" t="s">
        <v>251</v>
      </c>
      <c r="G1730" t="s">
        <v>1265</v>
      </c>
      <c r="H1730" t="s">
        <v>320</v>
      </c>
      <c r="I1730" t="s">
        <v>382</v>
      </c>
      <c r="J1730" t="s">
        <v>383</v>
      </c>
      <c r="K1730" t="s">
        <v>388</v>
      </c>
      <c r="L1730" t="s">
        <v>44</v>
      </c>
      <c r="M1730" t="s">
        <v>385</v>
      </c>
      <c r="N1730" t="s">
        <v>907</v>
      </c>
      <c r="O1730" t="s">
        <v>932</v>
      </c>
      <c r="P1730" t="s">
        <v>71</v>
      </c>
    </row>
    <row r="1731" spans="1:17">
      <c r="A1731" t="s">
        <v>7307</v>
      </c>
      <c r="B1731" t="s">
        <v>7304</v>
      </c>
      <c r="C1731" t="s">
        <v>920</v>
      </c>
      <c r="D1731">
        <v>58</v>
      </c>
      <c r="E1731" t="s">
        <v>1299</v>
      </c>
      <c r="F1731" t="s">
        <v>251</v>
      </c>
      <c r="G1731" t="s">
        <v>1265</v>
      </c>
      <c r="H1731" t="s">
        <v>320</v>
      </c>
      <c r="I1731" t="s">
        <v>382</v>
      </c>
      <c r="J1731" t="s">
        <v>383</v>
      </c>
      <c r="K1731" t="s">
        <v>388</v>
      </c>
      <c r="L1731" t="s">
        <v>44</v>
      </c>
      <c r="M1731" t="s">
        <v>385</v>
      </c>
      <c r="N1731" t="s">
        <v>907</v>
      </c>
      <c r="O1731" t="s">
        <v>932</v>
      </c>
      <c r="P1731" t="s">
        <v>71</v>
      </c>
    </row>
    <row r="1732" spans="1:17">
      <c r="A1732" t="s">
        <v>7706</v>
      </c>
      <c r="B1732" t="s">
        <v>7707</v>
      </c>
      <c r="C1732" t="s">
        <v>910</v>
      </c>
      <c r="D1732">
        <v>59</v>
      </c>
      <c r="E1732" t="s">
        <v>1403</v>
      </c>
      <c r="F1732" t="s">
        <v>86</v>
      </c>
      <c r="G1732" t="s">
        <v>1404</v>
      </c>
      <c r="H1732" t="s">
        <v>320</v>
      </c>
      <c r="I1732" t="s">
        <v>382</v>
      </c>
      <c r="J1732" t="s">
        <v>383</v>
      </c>
      <c r="K1732" t="s">
        <v>388</v>
      </c>
      <c r="L1732" t="s">
        <v>44</v>
      </c>
      <c r="M1732" t="s">
        <v>385</v>
      </c>
      <c r="N1732" t="s">
        <v>907</v>
      </c>
      <c r="O1732" t="s">
        <v>1033</v>
      </c>
      <c r="P1732" t="s">
        <v>86</v>
      </c>
      <c r="Q1732" t="s">
        <v>8505</v>
      </c>
    </row>
    <row r="1733" spans="1:17">
      <c r="A1733" t="s">
        <v>1401</v>
      </c>
      <c r="B1733" t="s">
        <v>1402</v>
      </c>
      <c r="C1733" t="s">
        <v>910</v>
      </c>
      <c r="D1733">
        <v>59</v>
      </c>
      <c r="E1733" t="s">
        <v>1403</v>
      </c>
      <c r="F1733" t="s">
        <v>277</v>
      </c>
      <c r="G1733" t="s">
        <v>1404</v>
      </c>
      <c r="H1733" t="s">
        <v>320</v>
      </c>
      <c r="I1733" t="s">
        <v>382</v>
      </c>
      <c r="J1733" t="s">
        <v>383</v>
      </c>
      <c r="K1733" t="s">
        <v>388</v>
      </c>
      <c r="L1733" t="s">
        <v>44</v>
      </c>
      <c r="M1733" t="s">
        <v>385</v>
      </c>
      <c r="N1733" t="s">
        <v>907</v>
      </c>
      <c r="O1733" t="s">
        <v>1405</v>
      </c>
      <c r="P1733" t="s">
        <v>83</v>
      </c>
    </row>
    <row r="1734" spans="1:17">
      <c r="A1734" t="s">
        <v>1406</v>
      </c>
      <c r="B1734" t="s">
        <v>1402</v>
      </c>
      <c r="C1734" t="s">
        <v>922</v>
      </c>
      <c r="D1734">
        <v>60</v>
      </c>
      <c r="E1734" t="s">
        <v>1403</v>
      </c>
      <c r="F1734" t="s">
        <v>277</v>
      </c>
      <c r="G1734" t="s">
        <v>1404</v>
      </c>
      <c r="H1734" t="s">
        <v>320</v>
      </c>
      <c r="I1734" t="s">
        <v>382</v>
      </c>
      <c r="J1734" t="s">
        <v>383</v>
      </c>
      <c r="K1734" t="s">
        <v>388</v>
      </c>
      <c r="L1734" t="s">
        <v>44</v>
      </c>
      <c r="M1734" t="s">
        <v>385</v>
      </c>
      <c r="N1734" t="s">
        <v>907</v>
      </c>
      <c r="O1734" t="s">
        <v>1405</v>
      </c>
      <c r="P1734" t="s">
        <v>83</v>
      </c>
    </row>
    <row r="1735" spans="1:17">
      <c r="A1735" t="s">
        <v>1407</v>
      </c>
      <c r="B1735" t="s">
        <v>1402</v>
      </c>
      <c r="C1735" t="s">
        <v>904</v>
      </c>
      <c r="D1735">
        <v>57</v>
      </c>
      <c r="E1735" t="s">
        <v>1403</v>
      </c>
      <c r="F1735" t="s">
        <v>277</v>
      </c>
      <c r="G1735" t="s">
        <v>1404</v>
      </c>
      <c r="H1735" t="s">
        <v>320</v>
      </c>
      <c r="I1735" t="s">
        <v>382</v>
      </c>
      <c r="J1735" t="s">
        <v>383</v>
      </c>
      <c r="K1735" t="s">
        <v>388</v>
      </c>
      <c r="L1735" t="s">
        <v>44</v>
      </c>
      <c r="M1735" t="s">
        <v>385</v>
      </c>
      <c r="N1735" t="s">
        <v>907</v>
      </c>
      <c r="O1735" t="s">
        <v>1405</v>
      </c>
      <c r="P1735" t="s">
        <v>83</v>
      </c>
    </row>
    <row r="1736" spans="1:17">
      <c r="A1736" t="s">
        <v>1408</v>
      </c>
      <c r="B1736" t="s">
        <v>1402</v>
      </c>
      <c r="C1736" t="s">
        <v>912</v>
      </c>
      <c r="D1736">
        <v>61</v>
      </c>
      <c r="E1736" t="s">
        <v>1403</v>
      </c>
      <c r="F1736" t="s">
        <v>277</v>
      </c>
      <c r="G1736" t="s">
        <v>1404</v>
      </c>
      <c r="H1736" t="s">
        <v>320</v>
      </c>
      <c r="I1736" t="s">
        <v>382</v>
      </c>
      <c r="J1736" t="s">
        <v>383</v>
      </c>
      <c r="K1736" t="s">
        <v>388</v>
      </c>
      <c r="L1736" t="s">
        <v>44</v>
      </c>
      <c r="M1736" t="s">
        <v>385</v>
      </c>
      <c r="N1736" t="s">
        <v>907</v>
      </c>
      <c r="O1736" t="s">
        <v>1405</v>
      </c>
      <c r="P1736" t="s">
        <v>83</v>
      </c>
    </row>
    <row r="1737" spans="1:17">
      <c r="A1737" t="s">
        <v>1409</v>
      </c>
      <c r="B1737" t="s">
        <v>1402</v>
      </c>
      <c r="C1737" t="s">
        <v>1046</v>
      </c>
      <c r="D1737">
        <v>62</v>
      </c>
      <c r="E1737" t="s">
        <v>1403</v>
      </c>
      <c r="F1737" t="s">
        <v>277</v>
      </c>
      <c r="G1737" t="s">
        <v>1404</v>
      </c>
      <c r="H1737" t="s">
        <v>320</v>
      </c>
      <c r="I1737" t="s">
        <v>382</v>
      </c>
      <c r="J1737" t="s">
        <v>383</v>
      </c>
      <c r="K1737" t="s">
        <v>388</v>
      </c>
      <c r="L1737" t="s">
        <v>44</v>
      </c>
      <c r="M1737" t="s">
        <v>385</v>
      </c>
      <c r="N1737" t="s">
        <v>907</v>
      </c>
      <c r="O1737" t="s">
        <v>1405</v>
      </c>
      <c r="P1737" t="s">
        <v>83</v>
      </c>
    </row>
    <row r="1738" spans="1:17">
      <c r="A1738" t="s">
        <v>7296</v>
      </c>
      <c r="B1738" t="s">
        <v>7297</v>
      </c>
      <c r="C1738" t="s">
        <v>904</v>
      </c>
      <c r="D1738">
        <v>57</v>
      </c>
      <c r="E1738" t="s">
        <v>1412</v>
      </c>
      <c r="F1738" t="s">
        <v>86</v>
      </c>
      <c r="G1738" t="s">
        <v>1265</v>
      </c>
      <c r="H1738" t="s">
        <v>320</v>
      </c>
      <c r="I1738" t="s">
        <v>382</v>
      </c>
      <c r="J1738" t="s">
        <v>383</v>
      </c>
      <c r="K1738" t="s">
        <v>388</v>
      </c>
      <c r="L1738" t="s">
        <v>44</v>
      </c>
      <c r="M1738" t="s">
        <v>385</v>
      </c>
      <c r="N1738" t="s">
        <v>907</v>
      </c>
      <c r="O1738" t="s">
        <v>1033</v>
      </c>
      <c r="P1738" t="s">
        <v>86</v>
      </c>
    </row>
    <row r="1739" spans="1:17">
      <c r="A1739" t="s">
        <v>7298</v>
      </c>
      <c r="B1739" t="s">
        <v>7297</v>
      </c>
      <c r="C1739" t="s">
        <v>910</v>
      </c>
      <c r="D1739">
        <v>59</v>
      </c>
      <c r="E1739" t="s">
        <v>1412</v>
      </c>
      <c r="F1739" t="s">
        <v>86</v>
      </c>
      <c r="G1739" t="s">
        <v>1265</v>
      </c>
      <c r="H1739" t="s">
        <v>320</v>
      </c>
      <c r="I1739" t="s">
        <v>382</v>
      </c>
      <c r="J1739" t="s">
        <v>383</v>
      </c>
      <c r="K1739" t="s">
        <v>388</v>
      </c>
      <c r="L1739" t="s">
        <v>44</v>
      </c>
      <c r="M1739" t="s">
        <v>385</v>
      </c>
      <c r="N1739" t="s">
        <v>907</v>
      </c>
      <c r="O1739" t="s">
        <v>1033</v>
      </c>
      <c r="P1739" t="s">
        <v>86</v>
      </c>
    </row>
    <row r="1740" spans="1:17">
      <c r="A1740" t="s">
        <v>7299</v>
      </c>
      <c r="B1740" t="s">
        <v>7297</v>
      </c>
      <c r="C1740" t="s">
        <v>912</v>
      </c>
      <c r="D1740">
        <v>61</v>
      </c>
      <c r="E1740" t="s">
        <v>1412</v>
      </c>
      <c r="F1740" t="s">
        <v>86</v>
      </c>
      <c r="G1740" t="s">
        <v>1265</v>
      </c>
      <c r="H1740" t="s">
        <v>320</v>
      </c>
      <c r="I1740" t="s">
        <v>382</v>
      </c>
      <c r="J1740" t="s">
        <v>383</v>
      </c>
      <c r="K1740" t="s">
        <v>388</v>
      </c>
      <c r="L1740" t="s">
        <v>44</v>
      </c>
      <c r="M1740" t="s">
        <v>385</v>
      </c>
      <c r="N1740" t="s">
        <v>907</v>
      </c>
      <c r="O1740" t="s">
        <v>1033</v>
      </c>
      <c r="P1740" t="s">
        <v>86</v>
      </c>
    </row>
    <row r="1741" spans="1:17">
      <c r="A1741" t="s">
        <v>7300</v>
      </c>
      <c r="B1741" t="s">
        <v>7297</v>
      </c>
      <c r="C1741" t="s">
        <v>920</v>
      </c>
      <c r="D1741">
        <v>58</v>
      </c>
      <c r="E1741" t="s">
        <v>1412</v>
      </c>
      <c r="F1741" t="s">
        <v>86</v>
      </c>
      <c r="G1741" t="s">
        <v>1265</v>
      </c>
      <c r="H1741" t="s">
        <v>320</v>
      </c>
      <c r="I1741" t="s">
        <v>382</v>
      </c>
      <c r="J1741" t="s">
        <v>383</v>
      </c>
      <c r="K1741" t="s">
        <v>388</v>
      </c>
      <c r="L1741" t="s">
        <v>44</v>
      </c>
      <c r="M1741" t="s">
        <v>385</v>
      </c>
      <c r="N1741" t="s">
        <v>907</v>
      </c>
      <c r="O1741" t="s">
        <v>1033</v>
      </c>
      <c r="P1741" t="s">
        <v>86</v>
      </c>
    </row>
    <row r="1742" spans="1:17">
      <c r="A1742" t="s">
        <v>1410</v>
      </c>
      <c r="B1742" t="s">
        <v>1411</v>
      </c>
      <c r="C1742" t="s">
        <v>910</v>
      </c>
      <c r="D1742">
        <v>59</v>
      </c>
      <c r="E1742" t="s">
        <v>1412</v>
      </c>
      <c r="F1742" t="s">
        <v>71</v>
      </c>
      <c r="G1742" t="s">
        <v>1413</v>
      </c>
      <c r="H1742" t="s">
        <v>320</v>
      </c>
      <c r="I1742" t="s">
        <v>382</v>
      </c>
      <c r="J1742" t="s">
        <v>383</v>
      </c>
      <c r="K1742" t="s">
        <v>388</v>
      </c>
      <c r="L1742" t="s">
        <v>44</v>
      </c>
      <c r="M1742" t="s">
        <v>385</v>
      </c>
      <c r="N1742" t="s">
        <v>907</v>
      </c>
      <c r="O1742" t="s">
        <v>932</v>
      </c>
      <c r="P1742" t="s">
        <v>71</v>
      </c>
    </row>
    <row r="1743" spans="1:17">
      <c r="A1743" t="s">
        <v>1414</v>
      </c>
      <c r="B1743" t="s">
        <v>1411</v>
      </c>
      <c r="C1743" t="s">
        <v>915</v>
      </c>
      <c r="D1743">
        <v>56</v>
      </c>
      <c r="E1743" t="s">
        <v>1412</v>
      </c>
      <c r="F1743" t="s">
        <v>71</v>
      </c>
      <c r="G1743" t="s">
        <v>1413</v>
      </c>
      <c r="H1743" t="s">
        <v>320</v>
      </c>
      <c r="I1743" t="s">
        <v>382</v>
      </c>
      <c r="J1743" t="s">
        <v>383</v>
      </c>
      <c r="K1743" t="s">
        <v>388</v>
      </c>
      <c r="L1743" t="s">
        <v>44</v>
      </c>
      <c r="M1743" t="s">
        <v>385</v>
      </c>
      <c r="N1743" t="s">
        <v>907</v>
      </c>
      <c r="O1743" t="s">
        <v>932</v>
      </c>
      <c r="P1743" t="s">
        <v>71</v>
      </c>
    </row>
    <row r="1744" spans="1:17">
      <c r="A1744" t="s">
        <v>1415</v>
      </c>
      <c r="B1744" t="s">
        <v>1411</v>
      </c>
      <c r="C1744" t="s">
        <v>904</v>
      </c>
      <c r="D1744">
        <v>57</v>
      </c>
      <c r="E1744" t="s">
        <v>1412</v>
      </c>
      <c r="F1744" t="s">
        <v>71</v>
      </c>
      <c r="G1744" t="s">
        <v>1413</v>
      </c>
      <c r="H1744" t="s">
        <v>320</v>
      </c>
      <c r="I1744" t="s">
        <v>382</v>
      </c>
      <c r="J1744" t="s">
        <v>383</v>
      </c>
      <c r="K1744" t="s">
        <v>388</v>
      </c>
      <c r="L1744" t="s">
        <v>44</v>
      </c>
      <c r="M1744" t="s">
        <v>385</v>
      </c>
      <c r="N1744" t="s">
        <v>907</v>
      </c>
      <c r="O1744" t="s">
        <v>932</v>
      </c>
      <c r="P1744" t="s">
        <v>71</v>
      </c>
    </row>
    <row r="1745" spans="1:16">
      <c r="A1745" t="s">
        <v>1416</v>
      </c>
      <c r="B1745" t="s">
        <v>1411</v>
      </c>
      <c r="C1745" t="s">
        <v>920</v>
      </c>
      <c r="D1745">
        <v>58</v>
      </c>
      <c r="E1745" t="s">
        <v>1412</v>
      </c>
      <c r="F1745" t="s">
        <v>71</v>
      </c>
      <c r="G1745" t="s">
        <v>1413</v>
      </c>
      <c r="H1745" t="s">
        <v>320</v>
      </c>
      <c r="I1745" t="s">
        <v>382</v>
      </c>
      <c r="J1745" t="s">
        <v>383</v>
      </c>
      <c r="K1745" t="s">
        <v>388</v>
      </c>
      <c r="L1745" t="s">
        <v>44</v>
      </c>
      <c r="M1745" t="s">
        <v>385</v>
      </c>
      <c r="N1745" t="s">
        <v>907</v>
      </c>
      <c r="O1745" t="s">
        <v>932</v>
      </c>
      <c r="P1745" t="s">
        <v>71</v>
      </c>
    </row>
    <row r="1746" spans="1:16">
      <c r="A1746" t="s">
        <v>1417</v>
      </c>
      <c r="B1746" t="s">
        <v>1411</v>
      </c>
      <c r="C1746" t="s">
        <v>922</v>
      </c>
      <c r="D1746">
        <v>60</v>
      </c>
      <c r="E1746" t="s">
        <v>1412</v>
      </c>
      <c r="F1746" t="s">
        <v>71</v>
      </c>
      <c r="G1746" t="s">
        <v>1413</v>
      </c>
      <c r="H1746" t="s">
        <v>320</v>
      </c>
      <c r="I1746" t="s">
        <v>382</v>
      </c>
      <c r="J1746" t="s">
        <v>383</v>
      </c>
      <c r="K1746" t="s">
        <v>388</v>
      </c>
      <c r="L1746" t="s">
        <v>44</v>
      </c>
      <c r="M1746" t="s">
        <v>385</v>
      </c>
      <c r="N1746" t="s">
        <v>907</v>
      </c>
      <c r="O1746" t="s">
        <v>932</v>
      </c>
      <c r="P1746" t="s">
        <v>71</v>
      </c>
    </row>
    <row r="1747" spans="1:16">
      <c r="A1747" t="s">
        <v>1418</v>
      </c>
      <c r="B1747" t="s">
        <v>1411</v>
      </c>
      <c r="C1747" t="s">
        <v>912</v>
      </c>
      <c r="D1747">
        <v>61</v>
      </c>
      <c r="E1747" t="s">
        <v>1412</v>
      </c>
      <c r="F1747" t="s">
        <v>71</v>
      </c>
      <c r="G1747" t="s">
        <v>1413</v>
      </c>
      <c r="H1747" t="s">
        <v>320</v>
      </c>
      <c r="I1747" t="s">
        <v>382</v>
      </c>
      <c r="J1747" t="s">
        <v>383</v>
      </c>
      <c r="K1747" t="s">
        <v>388</v>
      </c>
      <c r="L1747" t="s">
        <v>44</v>
      </c>
      <c r="M1747" t="s">
        <v>385</v>
      </c>
      <c r="N1747" t="s">
        <v>907</v>
      </c>
      <c r="O1747" t="s">
        <v>932</v>
      </c>
      <c r="P1747" t="s">
        <v>71</v>
      </c>
    </row>
    <row r="1748" spans="1:16">
      <c r="A1748" t="s">
        <v>1419</v>
      </c>
      <c r="B1748" t="s">
        <v>1411</v>
      </c>
      <c r="C1748" t="s">
        <v>1046</v>
      </c>
      <c r="D1748">
        <v>62</v>
      </c>
      <c r="E1748" t="s">
        <v>1412</v>
      </c>
      <c r="F1748" t="s">
        <v>71</v>
      </c>
      <c r="G1748" t="s">
        <v>1413</v>
      </c>
      <c r="H1748" t="s">
        <v>320</v>
      </c>
      <c r="I1748" t="s">
        <v>382</v>
      </c>
      <c r="J1748" t="s">
        <v>383</v>
      </c>
      <c r="K1748" t="s">
        <v>388</v>
      </c>
      <c r="L1748" t="s">
        <v>44</v>
      </c>
      <c r="M1748" t="s">
        <v>385</v>
      </c>
      <c r="N1748" t="s">
        <v>907</v>
      </c>
      <c r="O1748" t="s">
        <v>932</v>
      </c>
      <c r="P1748" t="s">
        <v>71</v>
      </c>
    </row>
    <row r="1749" spans="1:16">
      <c r="A1749" t="s">
        <v>1420</v>
      </c>
      <c r="B1749" t="s">
        <v>1421</v>
      </c>
      <c r="C1749" t="s">
        <v>910</v>
      </c>
      <c r="D1749">
        <v>59</v>
      </c>
      <c r="E1749" t="s">
        <v>1422</v>
      </c>
      <c r="F1749" t="s">
        <v>174</v>
      </c>
      <c r="G1749" t="s">
        <v>1423</v>
      </c>
      <c r="H1749" t="s">
        <v>320</v>
      </c>
      <c r="I1749" t="s">
        <v>382</v>
      </c>
      <c r="J1749" t="s">
        <v>383</v>
      </c>
      <c r="K1749" t="s">
        <v>388</v>
      </c>
      <c r="L1749" t="s">
        <v>44</v>
      </c>
      <c r="M1749" t="s">
        <v>385</v>
      </c>
      <c r="N1749" t="s">
        <v>907</v>
      </c>
      <c r="O1749" t="s">
        <v>1387</v>
      </c>
      <c r="P1749" t="s">
        <v>86</v>
      </c>
    </row>
    <row r="1750" spans="1:16">
      <c r="A1750" t="s">
        <v>1424</v>
      </c>
      <c r="B1750" t="s">
        <v>1421</v>
      </c>
      <c r="C1750" t="s">
        <v>904</v>
      </c>
      <c r="D1750">
        <v>57</v>
      </c>
      <c r="E1750" t="s">
        <v>1422</v>
      </c>
      <c r="F1750" t="s">
        <v>174</v>
      </c>
      <c r="G1750" t="s">
        <v>1423</v>
      </c>
      <c r="H1750" t="s">
        <v>320</v>
      </c>
      <c r="I1750" t="s">
        <v>382</v>
      </c>
      <c r="J1750" t="s">
        <v>383</v>
      </c>
      <c r="K1750" t="s">
        <v>388</v>
      </c>
      <c r="L1750" t="s">
        <v>44</v>
      </c>
      <c r="M1750" t="s">
        <v>385</v>
      </c>
      <c r="N1750" t="s">
        <v>907</v>
      </c>
      <c r="O1750" t="s">
        <v>1387</v>
      </c>
      <c r="P1750" t="s">
        <v>86</v>
      </c>
    </row>
    <row r="1751" spans="1:16">
      <c r="A1751" t="s">
        <v>1425</v>
      </c>
      <c r="B1751" t="s">
        <v>1421</v>
      </c>
      <c r="C1751" t="s">
        <v>922</v>
      </c>
      <c r="D1751">
        <v>60</v>
      </c>
      <c r="E1751" t="s">
        <v>1422</v>
      </c>
      <c r="F1751" t="s">
        <v>174</v>
      </c>
      <c r="G1751" t="s">
        <v>1423</v>
      </c>
      <c r="H1751" t="s">
        <v>320</v>
      </c>
      <c r="I1751" t="s">
        <v>382</v>
      </c>
      <c r="J1751" t="s">
        <v>383</v>
      </c>
      <c r="K1751" t="s">
        <v>388</v>
      </c>
      <c r="L1751" t="s">
        <v>44</v>
      </c>
      <c r="M1751" t="s">
        <v>385</v>
      </c>
      <c r="N1751" t="s">
        <v>907</v>
      </c>
      <c r="O1751" t="s">
        <v>1387</v>
      </c>
      <c r="P1751" t="s">
        <v>86</v>
      </c>
    </row>
    <row r="1752" spans="1:16">
      <c r="A1752" t="s">
        <v>1426</v>
      </c>
      <c r="B1752" t="s">
        <v>1421</v>
      </c>
      <c r="C1752" t="s">
        <v>912</v>
      </c>
      <c r="D1752">
        <v>61</v>
      </c>
      <c r="E1752" t="s">
        <v>1422</v>
      </c>
      <c r="F1752" t="s">
        <v>174</v>
      </c>
      <c r="G1752" t="s">
        <v>1423</v>
      </c>
      <c r="H1752" t="s">
        <v>320</v>
      </c>
      <c r="I1752" t="s">
        <v>382</v>
      </c>
      <c r="J1752" t="s">
        <v>383</v>
      </c>
      <c r="K1752" t="s">
        <v>388</v>
      </c>
      <c r="L1752" t="s">
        <v>44</v>
      </c>
      <c r="M1752" t="s">
        <v>385</v>
      </c>
      <c r="N1752" t="s">
        <v>907</v>
      </c>
      <c r="O1752" t="s">
        <v>1387</v>
      </c>
      <c r="P1752" t="s">
        <v>86</v>
      </c>
    </row>
    <row r="1753" spans="1:16">
      <c r="A1753" t="s">
        <v>1427</v>
      </c>
      <c r="B1753" t="s">
        <v>1428</v>
      </c>
      <c r="C1753" t="s">
        <v>910</v>
      </c>
      <c r="D1753">
        <v>59</v>
      </c>
      <c r="E1753" t="s">
        <v>1429</v>
      </c>
      <c r="F1753" t="s">
        <v>195</v>
      </c>
      <c r="G1753" t="s">
        <v>1265</v>
      </c>
      <c r="H1753" t="s">
        <v>320</v>
      </c>
      <c r="I1753" t="s">
        <v>382</v>
      </c>
      <c r="J1753" t="s">
        <v>383</v>
      </c>
      <c r="K1753" t="s">
        <v>388</v>
      </c>
      <c r="L1753" t="s">
        <v>44</v>
      </c>
      <c r="M1753" t="s">
        <v>385</v>
      </c>
      <c r="N1753" t="s">
        <v>907</v>
      </c>
      <c r="O1753" t="s">
        <v>990</v>
      </c>
      <c r="P1753" t="s">
        <v>195</v>
      </c>
    </row>
    <row r="1754" spans="1:16">
      <c r="A1754" t="s">
        <v>1430</v>
      </c>
      <c r="B1754" t="s">
        <v>1431</v>
      </c>
      <c r="C1754" t="s">
        <v>910</v>
      </c>
      <c r="D1754">
        <v>59</v>
      </c>
      <c r="E1754" t="s">
        <v>1432</v>
      </c>
      <c r="F1754" t="s">
        <v>277</v>
      </c>
      <c r="G1754" t="s">
        <v>1265</v>
      </c>
      <c r="H1754" t="s">
        <v>320</v>
      </c>
      <c r="I1754" t="s">
        <v>382</v>
      </c>
      <c r="J1754" t="s">
        <v>383</v>
      </c>
      <c r="K1754" t="s">
        <v>388</v>
      </c>
      <c r="L1754" t="s">
        <v>44</v>
      </c>
      <c r="M1754" t="s">
        <v>385</v>
      </c>
      <c r="N1754" t="s">
        <v>907</v>
      </c>
      <c r="O1754" t="s">
        <v>932</v>
      </c>
      <c r="P1754" t="s">
        <v>83</v>
      </c>
    </row>
    <row r="1755" spans="1:16">
      <c r="A1755" t="s">
        <v>1433</v>
      </c>
      <c r="B1755" t="s">
        <v>1434</v>
      </c>
      <c r="C1755" t="s">
        <v>910</v>
      </c>
      <c r="D1755">
        <v>59</v>
      </c>
      <c r="E1755" t="s">
        <v>1435</v>
      </c>
      <c r="F1755" t="s">
        <v>83</v>
      </c>
      <c r="G1755" t="s">
        <v>1436</v>
      </c>
      <c r="H1755" t="s">
        <v>320</v>
      </c>
      <c r="I1755" t="s">
        <v>382</v>
      </c>
      <c r="J1755" t="s">
        <v>383</v>
      </c>
      <c r="K1755" t="s">
        <v>388</v>
      </c>
      <c r="L1755" t="s">
        <v>44</v>
      </c>
      <c r="M1755" t="s">
        <v>385</v>
      </c>
      <c r="N1755" t="s">
        <v>907</v>
      </c>
      <c r="O1755" t="s">
        <v>917</v>
      </c>
      <c r="P1755" t="s">
        <v>83</v>
      </c>
    </row>
    <row r="1756" spans="1:16">
      <c r="A1756" t="s">
        <v>1437</v>
      </c>
      <c r="B1756" t="s">
        <v>1434</v>
      </c>
      <c r="C1756" t="s">
        <v>904</v>
      </c>
      <c r="D1756">
        <v>57</v>
      </c>
      <c r="E1756" t="s">
        <v>1435</v>
      </c>
      <c r="F1756" t="s">
        <v>83</v>
      </c>
      <c r="G1756" t="s">
        <v>1436</v>
      </c>
      <c r="H1756" t="s">
        <v>320</v>
      </c>
      <c r="I1756" t="s">
        <v>382</v>
      </c>
      <c r="J1756" t="s">
        <v>383</v>
      </c>
      <c r="K1756" t="s">
        <v>388</v>
      </c>
      <c r="L1756" t="s">
        <v>44</v>
      </c>
      <c r="M1756" t="s">
        <v>385</v>
      </c>
      <c r="N1756" t="s">
        <v>907</v>
      </c>
      <c r="O1756" t="s">
        <v>917</v>
      </c>
      <c r="P1756" t="s">
        <v>83</v>
      </c>
    </row>
    <row r="1757" spans="1:16">
      <c r="A1757" t="s">
        <v>3005</v>
      </c>
      <c r="B1757" t="s">
        <v>3006</v>
      </c>
      <c r="C1757" t="s">
        <v>904</v>
      </c>
      <c r="D1757">
        <v>57</v>
      </c>
      <c r="E1757" t="s">
        <v>1435</v>
      </c>
      <c r="F1757" t="s">
        <v>71</v>
      </c>
      <c r="G1757" t="s">
        <v>3007</v>
      </c>
      <c r="H1757" t="s">
        <v>320</v>
      </c>
      <c r="I1757" t="s">
        <v>382</v>
      </c>
      <c r="J1757" t="s">
        <v>383</v>
      </c>
      <c r="K1757" t="s">
        <v>388</v>
      </c>
      <c r="L1757" t="s">
        <v>44</v>
      </c>
      <c r="M1757" t="s">
        <v>385</v>
      </c>
      <c r="N1757" t="s">
        <v>907</v>
      </c>
      <c r="O1757" t="s">
        <v>932</v>
      </c>
      <c r="P1757" t="s">
        <v>71</v>
      </c>
    </row>
    <row r="1758" spans="1:16">
      <c r="A1758" t="s">
        <v>3008</v>
      </c>
      <c r="B1758" t="s">
        <v>3006</v>
      </c>
      <c r="C1758" t="s">
        <v>956</v>
      </c>
      <c r="D1758">
        <v>55</v>
      </c>
      <c r="E1758" t="s">
        <v>1435</v>
      </c>
      <c r="F1758" t="s">
        <v>71</v>
      </c>
      <c r="G1758" t="s">
        <v>3007</v>
      </c>
      <c r="H1758" t="s">
        <v>320</v>
      </c>
      <c r="I1758" t="s">
        <v>382</v>
      </c>
      <c r="J1758" t="s">
        <v>383</v>
      </c>
      <c r="K1758" t="s">
        <v>388</v>
      </c>
      <c r="L1758" t="s">
        <v>44</v>
      </c>
      <c r="M1758" t="s">
        <v>385</v>
      </c>
      <c r="N1758" t="s">
        <v>907</v>
      </c>
      <c r="O1758" t="s">
        <v>932</v>
      </c>
      <c r="P1758" t="s">
        <v>71</v>
      </c>
    </row>
    <row r="1759" spans="1:16">
      <c r="A1759" t="s">
        <v>3009</v>
      </c>
      <c r="B1759" t="s">
        <v>3006</v>
      </c>
      <c r="C1759" t="s">
        <v>912</v>
      </c>
      <c r="D1759">
        <v>61</v>
      </c>
      <c r="E1759" t="s">
        <v>1435</v>
      </c>
      <c r="F1759" t="s">
        <v>71</v>
      </c>
      <c r="G1759" t="s">
        <v>3007</v>
      </c>
      <c r="H1759" t="s">
        <v>320</v>
      </c>
      <c r="I1759" t="s">
        <v>382</v>
      </c>
      <c r="J1759" t="s">
        <v>383</v>
      </c>
      <c r="K1759" t="s">
        <v>388</v>
      </c>
      <c r="L1759" t="s">
        <v>44</v>
      </c>
      <c r="M1759" t="s">
        <v>385</v>
      </c>
      <c r="N1759" t="s">
        <v>907</v>
      </c>
      <c r="O1759" t="s">
        <v>932</v>
      </c>
      <c r="P1759" t="s">
        <v>71</v>
      </c>
    </row>
    <row r="1760" spans="1:16">
      <c r="A1760" t="s">
        <v>3010</v>
      </c>
      <c r="B1760" t="s">
        <v>3011</v>
      </c>
      <c r="C1760" t="s">
        <v>904</v>
      </c>
      <c r="D1760">
        <v>57</v>
      </c>
      <c r="E1760" t="s">
        <v>1440</v>
      </c>
      <c r="F1760" t="s">
        <v>83</v>
      </c>
      <c r="G1760" t="s">
        <v>1441</v>
      </c>
      <c r="H1760" t="s">
        <v>320</v>
      </c>
      <c r="I1760" t="s">
        <v>382</v>
      </c>
      <c r="J1760" t="s">
        <v>383</v>
      </c>
      <c r="K1760" t="s">
        <v>388</v>
      </c>
      <c r="L1760" t="s">
        <v>44</v>
      </c>
      <c r="M1760" t="s">
        <v>385</v>
      </c>
      <c r="N1760" t="s">
        <v>907</v>
      </c>
      <c r="O1760" t="s">
        <v>917</v>
      </c>
      <c r="P1760" t="s">
        <v>83</v>
      </c>
    </row>
    <row r="1761" spans="1:16">
      <c r="A1761" t="s">
        <v>3012</v>
      </c>
      <c r="B1761" t="s">
        <v>3011</v>
      </c>
      <c r="C1761" t="s">
        <v>920</v>
      </c>
      <c r="D1761">
        <v>58</v>
      </c>
      <c r="E1761" t="s">
        <v>1440</v>
      </c>
      <c r="F1761" t="s">
        <v>83</v>
      </c>
      <c r="G1761" t="s">
        <v>1441</v>
      </c>
      <c r="H1761" t="s">
        <v>320</v>
      </c>
      <c r="I1761" t="s">
        <v>382</v>
      </c>
      <c r="J1761" t="s">
        <v>383</v>
      </c>
      <c r="K1761" t="s">
        <v>388</v>
      </c>
      <c r="L1761" t="s">
        <v>44</v>
      </c>
      <c r="M1761" t="s">
        <v>385</v>
      </c>
      <c r="N1761" t="s">
        <v>907</v>
      </c>
      <c r="O1761" t="s">
        <v>917</v>
      </c>
      <c r="P1761" t="s">
        <v>83</v>
      </c>
    </row>
    <row r="1762" spans="1:16">
      <c r="A1762" t="s">
        <v>3013</v>
      </c>
      <c r="B1762" t="s">
        <v>3011</v>
      </c>
      <c r="C1762" t="s">
        <v>910</v>
      </c>
      <c r="D1762">
        <v>59</v>
      </c>
      <c r="E1762" t="s">
        <v>1440</v>
      </c>
      <c r="F1762" t="s">
        <v>83</v>
      </c>
      <c r="G1762" t="s">
        <v>1441</v>
      </c>
      <c r="H1762" t="s">
        <v>320</v>
      </c>
      <c r="I1762" t="s">
        <v>382</v>
      </c>
      <c r="J1762" t="s">
        <v>383</v>
      </c>
      <c r="K1762" t="s">
        <v>388</v>
      </c>
      <c r="L1762" t="s">
        <v>44</v>
      </c>
      <c r="M1762" t="s">
        <v>385</v>
      </c>
      <c r="N1762" t="s">
        <v>907</v>
      </c>
      <c r="O1762" t="s">
        <v>917</v>
      </c>
      <c r="P1762" t="s">
        <v>83</v>
      </c>
    </row>
    <row r="1763" spans="1:16">
      <c r="A1763" t="s">
        <v>3014</v>
      </c>
      <c r="B1763" t="s">
        <v>3011</v>
      </c>
      <c r="C1763" t="s">
        <v>922</v>
      </c>
      <c r="D1763">
        <v>60</v>
      </c>
      <c r="E1763" t="s">
        <v>1440</v>
      </c>
      <c r="F1763" t="s">
        <v>83</v>
      </c>
      <c r="G1763" t="s">
        <v>1441</v>
      </c>
      <c r="H1763" t="s">
        <v>320</v>
      </c>
      <c r="I1763" t="s">
        <v>382</v>
      </c>
      <c r="J1763" t="s">
        <v>383</v>
      </c>
      <c r="K1763" t="s">
        <v>388</v>
      </c>
      <c r="L1763" t="s">
        <v>44</v>
      </c>
      <c r="M1763" t="s">
        <v>385</v>
      </c>
      <c r="N1763" t="s">
        <v>907</v>
      </c>
      <c r="O1763" t="s">
        <v>917</v>
      </c>
      <c r="P1763" t="s">
        <v>83</v>
      </c>
    </row>
    <row r="1764" spans="1:16">
      <c r="A1764" t="s">
        <v>3015</v>
      </c>
      <c r="B1764" t="s">
        <v>3011</v>
      </c>
      <c r="C1764" t="s">
        <v>912</v>
      </c>
      <c r="D1764">
        <v>61</v>
      </c>
      <c r="E1764" t="s">
        <v>1440</v>
      </c>
      <c r="F1764" t="s">
        <v>83</v>
      </c>
      <c r="G1764" t="s">
        <v>1441</v>
      </c>
      <c r="H1764" t="s">
        <v>320</v>
      </c>
      <c r="I1764" t="s">
        <v>382</v>
      </c>
      <c r="J1764" t="s">
        <v>383</v>
      </c>
      <c r="K1764" t="s">
        <v>388</v>
      </c>
      <c r="L1764" t="s">
        <v>44</v>
      </c>
      <c r="M1764" t="s">
        <v>385</v>
      </c>
      <c r="N1764" t="s">
        <v>907</v>
      </c>
      <c r="O1764" t="s">
        <v>917</v>
      </c>
      <c r="P1764" t="s">
        <v>83</v>
      </c>
    </row>
    <row r="1765" spans="1:16">
      <c r="A1765" t="s">
        <v>1438</v>
      </c>
      <c r="B1765" t="s">
        <v>1439</v>
      </c>
      <c r="C1765" t="s">
        <v>910</v>
      </c>
      <c r="D1765">
        <v>59</v>
      </c>
      <c r="E1765" t="s">
        <v>1440</v>
      </c>
      <c r="F1765" t="s">
        <v>71</v>
      </c>
      <c r="G1765" t="s">
        <v>1441</v>
      </c>
      <c r="H1765" t="s">
        <v>320</v>
      </c>
      <c r="I1765" t="s">
        <v>382</v>
      </c>
      <c r="J1765" t="s">
        <v>383</v>
      </c>
      <c r="K1765" t="s">
        <v>388</v>
      </c>
      <c r="L1765" t="s">
        <v>44</v>
      </c>
      <c r="M1765" t="s">
        <v>385</v>
      </c>
      <c r="N1765" t="s">
        <v>907</v>
      </c>
      <c r="O1765" t="s">
        <v>932</v>
      </c>
      <c r="P1765" t="s">
        <v>71</v>
      </c>
    </row>
    <row r="1766" spans="1:16">
      <c r="A1766" t="s">
        <v>3016</v>
      </c>
      <c r="B1766" t="s">
        <v>3017</v>
      </c>
      <c r="C1766" t="s">
        <v>904</v>
      </c>
      <c r="D1766">
        <v>57</v>
      </c>
      <c r="E1766" t="s">
        <v>1444</v>
      </c>
      <c r="F1766" t="s">
        <v>86</v>
      </c>
      <c r="G1766" t="s">
        <v>1265</v>
      </c>
      <c r="H1766" t="s">
        <v>320</v>
      </c>
      <c r="I1766" t="s">
        <v>382</v>
      </c>
      <c r="J1766" t="s">
        <v>383</v>
      </c>
      <c r="K1766" t="s">
        <v>389</v>
      </c>
      <c r="L1766" t="s">
        <v>44</v>
      </c>
      <c r="M1766" t="s">
        <v>385</v>
      </c>
      <c r="N1766" t="s">
        <v>907</v>
      </c>
      <c r="O1766" t="s">
        <v>1033</v>
      </c>
      <c r="P1766" t="s">
        <v>86</v>
      </c>
    </row>
    <row r="1767" spans="1:16">
      <c r="A1767" t="s">
        <v>3018</v>
      </c>
      <c r="B1767" t="s">
        <v>3017</v>
      </c>
      <c r="C1767" t="s">
        <v>910</v>
      </c>
      <c r="D1767">
        <v>59</v>
      </c>
      <c r="E1767" t="s">
        <v>1444</v>
      </c>
      <c r="F1767" t="s">
        <v>86</v>
      </c>
      <c r="G1767" t="s">
        <v>1265</v>
      </c>
      <c r="H1767" t="s">
        <v>320</v>
      </c>
      <c r="I1767" t="s">
        <v>382</v>
      </c>
      <c r="J1767" t="s">
        <v>383</v>
      </c>
      <c r="K1767" t="s">
        <v>389</v>
      </c>
      <c r="L1767" t="s">
        <v>44</v>
      </c>
      <c r="M1767" t="s">
        <v>385</v>
      </c>
      <c r="N1767" t="s">
        <v>907</v>
      </c>
      <c r="O1767" t="s">
        <v>1033</v>
      </c>
      <c r="P1767" t="s">
        <v>86</v>
      </c>
    </row>
    <row r="1768" spans="1:16">
      <c r="A1768" t="s">
        <v>3019</v>
      </c>
      <c r="B1768" t="s">
        <v>3017</v>
      </c>
      <c r="C1768" t="s">
        <v>912</v>
      </c>
      <c r="D1768">
        <v>61</v>
      </c>
      <c r="E1768" t="s">
        <v>1444</v>
      </c>
      <c r="F1768" t="s">
        <v>86</v>
      </c>
      <c r="G1768" t="s">
        <v>1265</v>
      </c>
      <c r="H1768" t="s">
        <v>320</v>
      </c>
      <c r="I1768" t="s">
        <v>382</v>
      </c>
      <c r="J1768" t="s">
        <v>383</v>
      </c>
      <c r="K1768" t="s">
        <v>389</v>
      </c>
      <c r="L1768" t="s">
        <v>44</v>
      </c>
      <c r="M1768" t="s">
        <v>385</v>
      </c>
      <c r="N1768" t="s">
        <v>907</v>
      </c>
      <c r="O1768" t="s">
        <v>1033</v>
      </c>
      <c r="P1768" t="s">
        <v>86</v>
      </c>
    </row>
    <row r="1769" spans="1:16">
      <c r="A1769" t="s">
        <v>3020</v>
      </c>
      <c r="B1769" t="s">
        <v>3021</v>
      </c>
      <c r="C1769" t="s">
        <v>904</v>
      </c>
      <c r="D1769">
        <v>57</v>
      </c>
      <c r="E1769" t="s">
        <v>1444</v>
      </c>
      <c r="F1769" t="s">
        <v>83</v>
      </c>
      <c r="G1769" t="s">
        <v>1265</v>
      </c>
      <c r="H1769" t="s">
        <v>320</v>
      </c>
      <c r="I1769" t="s">
        <v>382</v>
      </c>
      <c r="J1769" t="s">
        <v>383</v>
      </c>
      <c r="K1769" t="s">
        <v>388</v>
      </c>
      <c r="L1769" t="s">
        <v>44</v>
      </c>
      <c r="M1769" t="s">
        <v>385</v>
      </c>
      <c r="N1769" t="s">
        <v>907</v>
      </c>
      <c r="O1769" t="s">
        <v>917</v>
      </c>
      <c r="P1769" t="s">
        <v>83</v>
      </c>
    </row>
    <row r="1770" spans="1:16">
      <c r="A1770" t="s">
        <v>3022</v>
      </c>
      <c r="B1770" t="s">
        <v>3021</v>
      </c>
      <c r="C1770" t="s">
        <v>910</v>
      </c>
      <c r="D1770">
        <v>59</v>
      </c>
      <c r="E1770" t="s">
        <v>1444</v>
      </c>
      <c r="F1770" t="s">
        <v>83</v>
      </c>
      <c r="G1770" t="s">
        <v>1265</v>
      </c>
      <c r="H1770" t="s">
        <v>320</v>
      </c>
      <c r="I1770" t="s">
        <v>382</v>
      </c>
      <c r="J1770" t="s">
        <v>383</v>
      </c>
      <c r="K1770" t="s">
        <v>388</v>
      </c>
      <c r="L1770" t="s">
        <v>44</v>
      </c>
      <c r="M1770" t="s">
        <v>385</v>
      </c>
      <c r="N1770" t="s">
        <v>907</v>
      </c>
      <c r="O1770" t="s">
        <v>917</v>
      </c>
      <c r="P1770" t="s">
        <v>83</v>
      </c>
    </row>
    <row r="1771" spans="1:16">
      <c r="A1771" t="s">
        <v>3023</v>
      </c>
      <c r="B1771" t="s">
        <v>3021</v>
      </c>
      <c r="C1771" t="s">
        <v>912</v>
      </c>
      <c r="D1771">
        <v>61</v>
      </c>
      <c r="E1771" t="s">
        <v>1444</v>
      </c>
      <c r="F1771" t="s">
        <v>83</v>
      </c>
      <c r="G1771" t="s">
        <v>1265</v>
      </c>
      <c r="H1771" t="s">
        <v>320</v>
      </c>
      <c r="I1771" t="s">
        <v>382</v>
      </c>
      <c r="J1771" t="s">
        <v>383</v>
      </c>
      <c r="K1771" t="s">
        <v>388</v>
      </c>
      <c r="L1771" t="s">
        <v>44</v>
      </c>
      <c r="M1771" t="s">
        <v>385</v>
      </c>
      <c r="N1771" t="s">
        <v>907</v>
      </c>
      <c r="O1771" t="s">
        <v>917</v>
      </c>
      <c r="P1771" t="s">
        <v>83</v>
      </c>
    </row>
    <row r="1772" spans="1:16">
      <c r="A1772" t="s">
        <v>3024</v>
      </c>
      <c r="B1772" t="s">
        <v>3021</v>
      </c>
      <c r="C1772" t="s">
        <v>956</v>
      </c>
      <c r="D1772">
        <v>55</v>
      </c>
      <c r="E1772" t="s">
        <v>1444</v>
      </c>
      <c r="F1772" t="s">
        <v>83</v>
      </c>
      <c r="G1772" t="s">
        <v>1265</v>
      </c>
      <c r="H1772" t="s">
        <v>320</v>
      </c>
      <c r="I1772" t="s">
        <v>382</v>
      </c>
      <c r="J1772" t="s">
        <v>383</v>
      </c>
      <c r="K1772" t="s">
        <v>388</v>
      </c>
      <c r="L1772" t="s">
        <v>44</v>
      </c>
      <c r="M1772" t="s">
        <v>385</v>
      </c>
      <c r="N1772" t="s">
        <v>907</v>
      </c>
      <c r="O1772" t="s">
        <v>917</v>
      </c>
      <c r="P1772" t="s">
        <v>83</v>
      </c>
    </row>
    <row r="1773" spans="1:16">
      <c r="A1773" t="s">
        <v>1442</v>
      </c>
      <c r="B1773" t="s">
        <v>1443</v>
      </c>
      <c r="C1773" t="s">
        <v>910</v>
      </c>
      <c r="D1773">
        <v>59</v>
      </c>
      <c r="E1773" t="s">
        <v>1444</v>
      </c>
      <c r="F1773" t="s">
        <v>71</v>
      </c>
      <c r="G1773" t="s">
        <v>1265</v>
      </c>
      <c r="H1773" t="s">
        <v>320</v>
      </c>
      <c r="I1773" t="s">
        <v>382</v>
      </c>
      <c r="J1773" t="s">
        <v>383</v>
      </c>
      <c r="K1773" t="s">
        <v>389</v>
      </c>
      <c r="L1773" t="s">
        <v>44</v>
      </c>
      <c r="M1773" t="s">
        <v>385</v>
      </c>
      <c r="N1773" t="s">
        <v>907</v>
      </c>
      <c r="O1773" t="s">
        <v>932</v>
      </c>
      <c r="P1773" t="s">
        <v>71</v>
      </c>
    </row>
    <row r="1774" spans="1:16">
      <c r="A1774" t="s">
        <v>1445</v>
      </c>
      <c r="B1774" t="s">
        <v>1443</v>
      </c>
      <c r="C1774" t="s">
        <v>904</v>
      </c>
      <c r="D1774">
        <v>57</v>
      </c>
      <c r="E1774" t="s">
        <v>1444</v>
      </c>
      <c r="F1774" t="s">
        <v>71</v>
      </c>
      <c r="G1774" t="s">
        <v>1265</v>
      </c>
      <c r="H1774" t="s">
        <v>320</v>
      </c>
      <c r="I1774" t="s">
        <v>382</v>
      </c>
      <c r="J1774" t="s">
        <v>383</v>
      </c>
      <c r="K1774" t="s">
        <v>389</v>
      </c>
      <c r="L1774" t="s">
        <v>44</v>
      </c>
      <c r="M1774" t="s">
        <v>385</v>
      </c>
      <c r="N1774" t="s">
        <v>907</v>
      </c>
      <c r="O1774" t="s">
        <v>932</v>
      </c>
      <c r="P1774" t="s">
        <v>71</v>
      </c>
    </row>
    <row r="1775" spans="1:16">
      <c r="A1775" t="s">
        <v>1446</v>
      </c>
      <c r="B1775" t="s">
        <v>1443</v>
      </c>
      <c r="C1775" t="s">
        <v>912</v>
      </c>
      <c r="D1775">
        <v>61</v>
      </c>
      <c r="E1775" t="s">
        <v>1444</v>
      </c>
      <c r="F1775" t="s">
        <v>71</v>
      </c>
      <c r="G1775" t="s">
        <v>1265</v>
      </c>
      <c r="H1775" t="s">
        <v>320</v>
      </c>
      <c r="I1775" t="s">
        <v>382</v>
      </c>
      <c r="J1775" t="s">
        <v>383</v>
      </c>
      <c r="K1775" t="s">
        <v>389</v>
      </c>
      <c r="L1775" t="s">
        <v>44</v>
      </c>
      <c r="M1775" t="s">
        <v>385</v>
      </c>
      <c r="N1775" t="s">
        <v>907</v>
      </c>
      <c r="O1775" t="s">
        <v>932</v>
      </c>
      <c r="P1775" t="s">
        <v>71</v>
      </c>
    </row>
    <row r="1776" spans="1:16">
      <c r="A1776" t="s">
        <v>1447</v>
      </c>
      <c r="B1776" t="s">
        <v>1448</v>
      </c>
      <c r="C1776" t="s">
        <v>910</v>
      </c>
      <c r="D1776">
        <v>59</v>
      </c>
      <c r="E1776" t="s">
        <v>1449</v>
      </c>
      <c r="F1776" t="s">
        <v>121</v>
      </c>
      <c r="G1776" t="s">
        <v>1349</v>
      </c>
      <c r="H1776" t="s">
        <v>320</v>
      </c>
      <c r="I1776" t="s">
        <v>382</v>
      </c>
      <c r="J1776" t="s">
        <v>383</v>
      </c>
      <c r="K1776" t="s">
        <v>388</v>
      </c>
      <c r="L1776" t="s">
        <v>44</v>
      </c>
      <c r="M1776" t="s">
        <v>385</v>
      </c>
      <c r="N1776" t="s">
        <v>907</v>
      </c>
      <c r="O1776" t="s">
        <v>969</v>
      </c>
      <c r="P1776" t="s">
        <v>121</v>
      </c>
    </row>
    <row r="1777" spans="1:17">
      <c r="A1777" t="s">
        <v>7538</v>
      </c>
      <c r="B1777" t="s">
        <v>7539</v>
      </c>
      <c r="C1777" t="s">
        <v>920</v>
      </c>
      <c r="D1777">
        <v>58</v>
      </c>
      <c r="E1777" t="s">
        <v>7540</v>
      </c>
      <c r="F1777" t="s">
        <v>55</v>
      </c>
      <c r="G1777" t="s">
        <v>906</v>
      </c>
      <c r="H1777" t="s">
        <v>320</v>
      </c>
      <c r="I1777" t="s">
        <v>382</v>
      </c>
      <c r="J1777" t="s">
        <v>383</v>
      </c>
      <c r="K1777" t="s">
        <v>384</v>
      </c>
      <c r="L1777" t="s">
        <v>43</v>
      </c>
      <c r="M1777" t="s">
        <v>385</v>
      </c>
      <c r="N1777" t="s">
        <v>907</v>
      </c>
      <c r="O1777" t="s">
        <v>1003</v>
      </c>
      <c r="P1777" t="s">
        <v>71</v>
      </c>
      <c r="Q1777" t="s">
        <v>8505</v>
      </c>
    </row>
    <row r="1778" spans="1:17">
      <c r="A1778" t="s">
        <v>1807</v>
      </c>
      <c r="B1778" t="s">
        <v>1808</v>
      </c>
      <c r="C1778" t="s">
        <v>904</v>
      </c>
      <c r="D1778">
        <v>57</v>
      </c>
      <c r="E1778" t="s">
        <v>1809</v>
      </c>
      <c r="F1778" t="s">
        <v>83</v>
      </c>
      <c r="G1778" t="s">
        <v>1265</v>
      </c>
      <c r="H1778" t="s">
        <v>320</v>
      </c>
      <c r="I1778" t="s">
        <v>382</v>
      </c>
      <c r="J1778" t="s">
        <v>383</v>
      </c>
      <c r="K1778" t="s">
        <v>388</v>
      </c>
      <c r="L1778" t="s">
        <v>44</v>
      </c>
      <c r="M1778" t="s">
        <v>385</v>
      </c>
      <c r="N1778" t="s">
        <v>907</v>
      </c>
      <c r="O1778" t="s">
        <v>917</v>
      </c>
      <c r="P1778" t="s">
        <v>83</v>
      </c>
    </row>
    <row r="1779" spans="1:17">
      <c r="A1779" t="s">
        <v>1810</v>
      </c>
      <c r="B1779" t="s">
        <v>1808</v>
      </c>
      <c r="C1779" t="s">
        <v>910</v>
      </c>
      <c r="D1779">
        <v>59</v>
      </c>
      <c r="E1779" t="s">
        <v>1809</v>
      </c>
      <c r="F1779" t="s">
        <v>83</v>
      </c>
      <c r="G1779" t="s">
        <v>1265</v>
      </c>
      <c r="H1779" t="s">
        <v>320</v>
      </c>
      <c r="I1779" t="s">
        <v>382</v>
      </c>
      <c r="J1779" t="s">
        <v>383</v>
      </c>
      <c r="K1779" t="s">
        <v>388</v>
      </c>
      <c r="L1779" t="s">
        <v>44</v>
      </c>
      <c r="M1779" t="s">
        <v>385</v>
      </c>
      <c r="N1779" t="s">
        <v>907</v>
      </c>
      <c r="O1779" t="s">
        <v>917</v>
      </c>
      <c r="P1779" t="s">
        <v>83</v>
      </c>
    </row>
    <row r="1780" spans="1:17">
      <c r="A1780" t="s">
        <v>1811</v>
      </c>
      <c r="B1780" t="s">
        <v>1808</v>
      </c>
      <c r="C1780" t="s">
        <v>912</v>
      </c>
      <c r="D1780">
        <v>61</v>
      </c>
      <c r="E1780" t="s">
        <v>1809</v>
      </c>
      <c r="F1780" t="s">
        <v>83</v>
      </c>
      <c r="G1780" t="s">
        <v>1265</v>
      </c>
      <c r="H1780" t="s">
        <v>320</v>
      </c>
      <c r="I1780" t="s">
        <v>382</v>
      </c>
      <c r="J1780" t="s">
        <v>383</v>
      </c>
      <c r="K1780" t="s">
        <v>388</v>
      </c>
      <c r="L1780" t="s">
        <v>44</v>
      </c>
      <c r="M1780" t="s">
        <v>385</v>
      </c>
      <c r="N1780" t="s">
        <v>907</v>
      </c>
      <c r="O1780" t="s">
        <v>917</v>
      </c>
      <c r="P1780" t="s">
        <v>83</v>
      </c>
    </row>
    <row r="1781" spans="1:17">
      <c r="A1781" t="s">
        <v>5000</v>
      </c>
      <c r="B1781" t="s">
        <v>5001</v>
      </c>
      <c r="C1781" t="s">
        <v>920</v>
      </c>
      <c r="D1781">
        <v>58</v>
      </c>
      <c r="E1781" t="s">
        <v>5002</v>
      </c>
      <c r="F1781" t="s">
        <v>121</v>
      </c>
      <c r="G1781" t="s">
        <v>1265</v>
      </c>
      <c r="H1781" t="s">
        <v>320</v>
      </c>
      <c r="I1781" t="s">
        <v>382</v>
      </c>
      <c r="J1781" t="s">
        <v>383</v>
      </c>
      <c r="K1781" t="s">
        <v>388</v>
      </c>
      <c r="L1781" t="s">
        <v>44</v>
      </c>
      <c r="M1781" t="s">
        <v>385</v>
      </c>
      <c r="N1781" t="s">
        <v>907</v>
      </c>
      <c r="O1781" t="s">
        <v>1546</v>
      </c>
      <c r="P1781" t="s">
        <v>121</v>
      </c>
    </row>
    <row r="1782" spans="1:17">
      <c r="A1782" t="s">
        <v>5882</v>
      </c>
      <c r="B1782" t="s">
        <v>5883</v>
      </c>
      <c r="C1782" t="s">
        <v>956</v>
      </c>
      <c r="D1782">
        <v>55</v>
      </c>
      <c r="E1782" t="s">
        <v>5878</v>
      </c>
      <c r="F1782" t="s">
        <v>199</v>
      </c>
      <c r="G1782" t="s">
        <v>5879</v>
      </c>
      <c r="H1782" t="s">
        <v>320</v>
      </c>
      <c r="I1782" t="s">
        <v>390</v>
      </c>
      <c r="J1782" t="s">
        <v>383</v>
      </c>
      <c r="K1782" t="s">
        <v>388</v>
      </c>
      <c r="L1782" t="s">
        <v>44</v>
      </c>
      <c r="M1782" t="s">
        <v>386</v>
      </c>
      <c r="N1782" t="s">
        <v>907</v>
      </c>
      <c r="O1782" t="s">
        <v>1300</v>
      </c>
      <c r="P1782" t="s">
        <v>199</v>
      </c>
    </row>
    <row r="1783" spans="1:17">
      <c r="A1783" t="s">
        <v>5884</v>
      </c>
      <c r="B1783" t="s">
        <v>5883</v>
      </c>
      <c r="C1783" t="s">
        <v>904</v>
      </c>
      <c r="D1783">
        <v>57</v>
      </c>
      <c r="E1783" t="s">
        <v>5878</v>
      </c>
      <c r="F1783" t="s">
        <v>199</v>
      </c>
      <c r="G1783" t="s">
        <v>5879</v>
      </c>
      <c r="H1783" t="s">
        <v>320</v>
      </c>
      <c r="I1783" t="s">
        <v>390</v>
      </c>
      <c r="J1783" t="s">
        <v>383</v>
      </c>
      <c r="K1783" t="s">
        <v>388</v>
      </c>
      <c r="L1783" t="s">
        <v>44</v>
      </c>
      <c r="M1783" t="s">
        <v>386</v>
      </c>
      <c r="N1783" t="s">
        <v>907</v>
      </c>
      <c r="O1783" t="s">
        <v>1300</v>
      </c>
      <c r="P1783" t="s">
        <v>199</v>
      </c>
    </row>
    <row r="1784" spans="1:17">
      <c r="A1784" t="s">
        <v>5885</v>
      </c>
      <c r="B1784" t="s">
        <v>5883</v>
      </c>
      <c r="C1784" t="s">
        <v>910</v>
      </c>
      <c r="D1784">
        <v>59</v>
      </c>
      <c r="E1784" t="s">
        <v>5878</v>
      </c>
      <c r="F1784" t="s">
        <v>199</v>
      </c>
      <c r="G1784" t="s">
        <v>5879</v>
      </c>
      <c r="H1784" t="s">
        <v>320</v>
      </c>
      <c r="I1784" t="s">
        <v>390</v>
      </c>
      <c r="J1784" t="s">
        <v>383</v>
      </c>
      <c r="K1784" t="s">
        <v>388</v>
      </c>
      <c r="L1784" t="s">
        <v>44</v>
      </c>
      <c r="M1784" t="s">
        <v>386</v>
      </c>
      <c r="N1784" t="s">
        <v>907</v>
      </c>
      <c r="O1784" t="s">
        <v>1300</v>
      </c>
      <c r="P1784" t="s">
        <v>199</v>
      </c>
    </row>
    <row r="1785" spans="1:17">
      <c r="A1785" t="s">
        <v>5886</v>
      </c>
      <c r="B1785" t="s">
        <v>5883</v>
      </c>
      <c r="C1785" t="s">
        <v>912</v>
      </c>
      <c r="D1785">
        <v>61</v>
      </c>
      <c r="E1785" t="s">
        <v>5878</v>
      </c>
      <c r="F1785" t="s">
        <v>199</v>
      </c>
      <c r="G1785" t="s">
        <v>5879</v>
      </c>
      <c r="H1785" t="s">
        <v>320</v>
      </c>
      <c r="I1785" t="s">
        <v>390</v>
      </c>
      <c r="J1785" t="s">
        <v>383</v>
      </c>
      <c r="K1785" t="s">
        <v>388</v>
      </c>
      <c r="L1785" t="s">
        <v>44</v>
      </c>
      <c r="M1785" t="s">
        <v>386</v>
      </c>
      <c r="N1785" t="s">
        <v>907</v>
      </c>
      <c r="O1785" t="s">
        <v>1300</v>
      </c>
      <c r="P1785" t="s">
        <v>199</v>
      </c>
    </row>
    <row r="1786" spans="1:17">
      <c r="A1786" t="s">
        <v>5876</v>
      </c>
      <c r="B1786" t="s">
        <v>5877</v>
      </c>
      <c r="C1786" t="s">
        <v>904</v>
      </c>
      <c r="D1786">
        <v>57</v>
      </c>
      <c r="E1786" t="s">
        <v>5878</v>
      </c>
      <c r="F1786" t="s">
        <v>71</v>
      </c>
      <c r="G1786" t="s">
        <v>5879</v>
      </c>
      <c r="H1786" t="s">
        <v>320</v>
      </c>
      <c r="I1786" t="s">
        <v>382</v>
      </c>
      <c r="J1786" t="s">
        <v>383</v>
      </c>
      <c r="K1786" t="s">
        <v>388</v>
      </c>
      <c r="L1786" t="s">
        <v>44</v>
      </c>
      <c r="M1786" t="s">
        <v>386</v>
      </c>
      <c r="N1786" t="s">
        <v>907</v>
      </c>
      <c r="O1786" t="s">
        <v>932</v>
      </c>
      <c r="P1786" t="s">
        <v>71</v>
      </c>
    </row>
    <row r="1787" spans="1:17">
      <c r="A1787" t="s">
        <v>5880</v>
      </c>
      <c r="B1787" t="s">
        <v>5877</v>
      </c>
      <c r="C1787" t="s">
        <v>910</v>
      </c>
      <c r="D1787">
        <v>59</v>
      </c>
      <c r="E1787" t="s">
        <v>5878</v>
      </c>
      <c r="F1787" t="s">
        <v>71</v>
      </c>
      <c r="G1787" t="s">
        <v>5879</v>
      </c>
      <c r="H1787" t="s">
        <v>320</v>
      </c>
      <c r="I1787" t="s">
        <v>382</v>
      </c>
      <c r="J1787" t="s">
        <v>383</v>
      </c>
      <c r="K1787" t="s">
        <v>388</v>
      </c>
      <c r="L1787" t="s">
        <v>44</v>
      </c>
      <c r="M1787" t="s">
        <v>386</v>
      </c>
      <c r="N1787" t="s">
        <v>907</v>
      </c>
      <c r="O1787" t="s">
        <v>932</v>
      </c>
      <c r="P1787" t="s">
        <v>71</v>
      </c>
    </row>
    <row r="1788" spans="1:17">
      <c r="A1788" t="s">
        <v>5881</v>
      </c>
      <c r="B1788" t="s">
        <v>5877</v>
      </c>
      <c r="C1788" t="s">
        <v>912</v>
      </c>
      <c r="D1788">
        <v>61</v>
      </c>
      <c r="E1788" t="s">
        <v>5878</v>
      </c>
      <c r="F1788" t="s">
        <v>71</v>
      </c>
      <c r="G1788" t="s">
        <v>5879</v>
      </c>
      <c r="H1788" t="s">
        <v>320</v>
      </c>
      <c r="I1788" t="s">
        <v>382</v>
      </c>
      <c r="J1788" t="s">
        <v>383</v>
      </c>
      <c r="K1788" t="s">
        <v>388</v>
      </c>
      <c r="L1788" t="s">
        <v>44</v>
      </c>
      <c r="M1788" t="s">
        <v>386</v>
      </c>
      <c r="N1788" t="s">
        <v>907</v>
      </c>
      <c r="O1788" t="s">
        <v>932</v>
      </c>
      <c r="P1788" t="s">
        <v>71</v>
      </c>
    </row>
    <row r="1789" spans="1:17">
      <c r="A1789" t="s">
        <v>6316</v>
      </c>
      <c r="B1789" t="s">
        <v>6317</v>
      </c>
      <c r="C1789" t="s">
        <v>956</v>
      </c>
      <c r="D1789">
        <v>55</v>
      </c>
      <c r="E1789" t="s">
        <v>6318</v>
      </c>
      <c r="F1789" t="s">
        <v>63</v>
      </c>
      <c r="G1789" t="s">
        <v>1265</v>
      </c>
      <c r="H1789" t="s">
        <v>318</v>
      </c>
      <c r="I1789" t="s">
        <v>390</v>
      </c>
      <c r="J1789" t="s">
        <v>383</v>
      </c>
      <c r="K1789" t="s">
        <v>388</v>
      </c>
      <c r="L1789" t="s">
        <v>44</v>
      </c>
      <c r="M1789" t="s">
        <v>385</v>
      </c>
      <c r="N1789" t="s">
        <v>907</v>
      </c>
      <c r="O1789" t="s">
        <v>937</v>
      </c>
      <c r="P1789" t="s">
        <v>63</v>
      </c>
    </row>
    <row r="1790" spans="1:17">
      <c r="A1790" t="s">
        <v>6319</v>
      </c>
      <c r="B1790" t="s">
        <v>6317</v>
      </c>
      <c r="C1790" t="s">
        <v>915</v>
      </c>
      <c r="D1790">
        <v>56</v>
      </c>
      <c r="E1790" t="s">
        <v>6318</v>
      </c>
      <c r="F1790" t="s">
        <v>63</v>
      </c>
      <c r="G1790" t="s">
        <v>1265</v>
      </c>
      <c r="H1790" t="s">
        <v>318</v>
      </c>
      <c r="I1790" t="s">
        <v>390</v>
      </c>
      <c r="J1790" t="s">
        <v>383</v>
      </c>
      <c r="K1790" t="s">
        <v>388</v>
      </c>
      <c r="L1790" t="s">
        <v>44</v>
      </c>
      <c r="M1790" t="s">
        <v>385</v>
      </c>
      <c r="N1790" t="s">
        <v>907</v>
      </c>
      <c r="O1790" t="s">
        <v>937</v>
      </c>
      <c r="P1790" t="s">
        <v>63</v>
      </c>
    </row>
    <row r="1791" spans="1:17">
      <c r="A1791" t="s">
        <v>6320</v>
      </c>
      <c r="B1791" t="s">
        <v>6317</v>
      </c>
      <c r="C1791" t="s">
        <v>904</v>
      </c>
      <c r="D1791">
        <v>57</v>
      </c>
      <c r="E1791" t="s">
        <v>6318</v>
      </c>
      <c r="F1791" t="s">
        <v>63</v>
      </c>
      <c r="G1791" t="s">
        <v>1265</v>
      </c>
      <c r="H1791" t="s">
        <v>318</v>
      </c>
      <c r="I1791" t="s">
        <v>390</v>
      </c>
      <c r="J1791" t="s">
        <v>383</v>
      </c>
      <c r="K1791" t="s">
        <v>388</v>
      </c>
      <c r="L1791" t="s">
        <v>44</v>
      </c>
      <c r="M1791" t="s">
        <v>385</v>
      </c>
      <c r="N1791" t="s">
        <v>907</v>
      </c>
      <c r="O1791" t="s">
        <v>937</v>
      </c>
      <c r="P1791" t="s">
        <v>63</v>
      </c>
    </row>
    <row r="1792" spans="1:17">
      <c r="A1792" t="s">
        <v>6321</v>
      </c>
      <c r="B1792" t="s">
        <v>6317</v>
      </c>
      <c r="C1792" t="s">
        <v>910</v>
      </c>
      <c r="D1792">
        <v>59</v>
      </c>
      <c r="E1792" t="s">
        <v>6318</v>
      </c>
      <c r="F1792" t="s">
        <v>63</v>
      </c>
      <c r="G1792" t="s">
        <v>1265</v>
      </c>
      <c r="H1792" t="s">
        <v>318</v>
      </c>
      <c r="I1792" t="s">
        <v>390</v>
      </c>
      <c r="J1792" t="s">
        <v>383</v>
      </c>
      <c r="K1792" t="s">
        <v>388</v>
      </c>
      <c r="L1792" t="s">
        <v>44</v>
      </c>
      <c r="M1792" t="s">
        <v>385</v>
      </c>
      <c r="N1792" t="s">
        <v>907</v>
      </c>
      <c r="O1792" t="s">
        <v>937</v>
      </c>
      <c r="P1792" t="s">
        <v>63</v>
      </c>
    </row>
    <row r="1793" spans="1:16">
      <c r="A1793" t="s">
        <v>6322</v>
      </c>
      <c r="B1793" t="s">
        <v>6317</v>
      </c>
      <c r="C1793" t="s">
        <v>912</v>
      </c>
      <c r="D1793">
        <v>61</v>
      </c>
      <c r="E1793" t="s">
        <v>6318</v>
      </c>
      <c r="F1793" t="s">
        <v>63</v>
      </c>
      <c r="G1793" t="s">
        <v>1265</v>
      </c>
      <c r="H1793" t="s">
        <v>318</v>
      </c>
      <c r="I1793" t="s">
        <v>390</v>
      </c>
      <c r="J1793" t="s">
        <v>383</v>
      </c>
      <c r="K1793" t="s">
        <v>388</v>
      </c>
      <c r="L1793" t="s">
        <v>44</v>
      </c>
      <c r="M1793" t="s">
        <v>385</v>
      </c>
      <c r="N1793" t="s">
        <v>907</v>
      </c>
      <c r="O1793" t="s">
        <v>937</v>
      </c>
      <c r="P1793" t="s">
        <v>63</v>
      </c>
    </row>
    <row r="1794" spans="1:16">
      <c r="A1794" t="s">
        <v>6323</v>
      </c>
      <c r="B1794" t="s">
        <v>6324</v>
      </c>
      <c r="C1794" t="s">
        <v>956</v>
      </c>
      <c r="D1794">
        <v>55</v>
      </c>
      <c r="E1794" t="s">
        <v>6318</v>
      </c>
      <c r="F1794" t="s">
        <v>71</v>
      </c>
      <c r="G1794" t="s">
        <v>1265</v>
      </c>
      <c r="H1794" t="s">
        <v>318</v>
      </c>
      <c r="I1794" t="s">
        <v>390</v>
      </c>
      <c r="J1794" t="s">
        <v>383</v>
      </c>
      <c r="K1794" t="s">
        <v>388</v>
      </c>
      <c r="L1794" t="s">
        <v>44</v>
      </c>
      <c r="M1794" t="s">
        <v>385</v>
      </c>
      <c r="N1794" t="s">
        <v>907</v>
      </c>
      <c r="O1794" t="s">
        <v>932</v>
      </c>
      <c r="P1794" t="s">
        <v>71</v>
      </c>
    </row>
    <row r="1795" spans="1:16">
      <c r="A1795" t="s">
        <v>6325</v>
      </c>
      <c r="B1795" t="s">
        <v>6324</v>
      </c>
      <c r="C1795" t="s">
        <v>904</v>
      </c>
      <c r="D1795">
        <v>57</v>
      </c>
      <c r="E1795" t="s">
        <v>6318</v>
      </c>
      <c r="F1795" t="s">
        <v>71</v>
      </c>
      <c r="G1795" t="s">
        <v>1265</v>
      </c>
      <c r="H1795" t="s">
        <v>318</v>
      </c>
      <c r="I1795" t="s">
        <v>390</v>
      </c>
      <c r="J1795" t="s">
        <v>383</v>
      </c>
      <c r="K1795" t="s">
        <v>388</v>
      </c>
      <c r="L1795" t="s">
        <v>44</v>
      </c>
      <c r="M1795" t="s">
        <v>385</v>
      </c>
      <c r="N1795" t="s">
        <v>907</v>
      </c>
      <c r="O1795" t="s">
        <v>932</v>
      </c>
      <c r="P1795" t="s">
        <v>71</v>
      </c>
    </row>
    <row r="1796" spans="1:16">
      <c r="A1796" t="s">
        <v>6326</v>
      </c>
      <c r="B1796" t="s">
        <v>6324</v>
      </c>
      <c r="C1796" t="s">
        <v>910</v>
      </c>
      <c r="D1796">
        <v>59</v>
      </c>
      <c r="E1796" t="s">
        <v>6318</v>
      </c>
      <c r="F1796" t="s">
        <v>71</v>
      </c>
      <c r="G1796" t="s">
        <v>1265</v>
      </c>
      <c r="H1796" t="s">
        <v>318</v>
      </c>
      <c r="I1796" t="s">
        <v>390</v>
      </c>
      <c r="J1796" t="s">
        <v>383</v>
      </c>
      <c r="K1796" t="s">
        <v>388</v>
      </c>
      <c r="L1796" t="s">
        <v>44</v>
      </c>
      <c r="M1796" t="s">
        <v>385</v>
      </c>
      <c r="N1796" t="s">
        <v>907</v>
      </c>
      <c r="O1796" t="s">
        <v>932</v>
      </c>
      <c r="P1796" t="s">
        <v>71</v>
      </c>
    </row>
    <row r="1797" spans="1:16">
      <c r="A1797" t="s">
        <v>6327</v>
      </c>
      <c r="B1797" t="s">
        <v>6324</v>
      </c>
      <c r="C1797" t="s">
        <v>912</v>
      </c>
      <c r="D1797">
        <v>61</v>
      </c>
      <c r="E1797" t="s">
        <v>6318</v>
      </c>
      <c r="F1797" t="s">
        <v>71</v>
      </c>
      <c r="G1797" t="s">
        <v>1265</v>
      </c>
      <c r="H1797" t="s">
        <v>318</v>
      </c>
      <c r="I1797" t="s">
        <v>390</v>
      </c>
      <c r="J1797" t="s">
        <v>383</v>
      </c>
      <c r="K1797" t="s">
        <v>388</v>
      </c>
      <c r="L1797" t="s">
        <v>44</v>
      </c>
      <c r="M1797" t="s">
        <v>385</v>
      </c>
      <c r="N1797" t="s">
        <v>907</v>
      </c>
      <c r="O1797" t="s">
        <v>932</v>
      </c>
      <c r="P1797" t="s">
        <v>71</v>
      </c>
    </row>
    <row r="1798" spans="1:16">
      <c r="A1798" t="s">
        <v>5003</v>
      </c>
      <c r="B1798" t="s">
        <v>5004</v>
      </c>
      <c r="C1798" t="s">
        <v>904</v>
      </c>
      <c r="D1798">
        <v>57</v>
      </c>
      <c r="E1798" t="s">
        <v>5005</v>
      </c>
      <c r="F1798" t="s">
        <v>254</v>
      </c>
      <c r="G1798" t="s">
        <v>4806</v>
      </c>
      <c r="H1798" t="s">
        <v>348</v>
      </c>
      <c r="I1798" t="s">
        <v>387</v>
      </c>
      <c r="J1798" t="s">
        <v>383</v>
      </c>
      <c r="K1798" t="s">
        <v>388</v>
      </c>
      <c r="L1798" t="s">
        <v>44</v>
      </c>
      <c r="M1798" t="s">
        <v>386</v>
      </c>
      <c r="N1798" t="s">
        <v>907</v>
      </c>
      <c r="O1798" t="s">
        <v>1300</v>
      </c>
      <c r="P1798" t="s">
        <v>71</v>
      </c>
    </row>
    <row r="1799" spans="1:16">
      <c r="A1799" t="s">
        <v>5006</v>
      </c>
      <c r="B1799" t="s">
        <v>5004</v>
      </c>
      <c r="C1799" t="s">
        <v>956</v>
      </c>
      <c r="D1799">
        <v>55</v>
      </c>
      <c r="E1799" t="s">
        <v>5005</v>
      </c>
      <c r="F1799" t="s">
        <v>254</v>
      </c>
      <c r="G1799" t="s">
        <v>4806</v>
      </c>
      <c r="H1799" t="s">
        <v>348</v>
      </c>
      <c r="I1799" t="s">
        <v>387</v>
      </c>
      <c r="J1799" t="s">
        <v>383</v>
      </c>
      <c r="K1799" t="s">
        <v>388</v>
      </c>
      <c r="L1799" t="s">
        <v>44</v>
      </c>
      <c r="M1799" t="s">
        <v>386</v>
      </c>
      <c r="N1799" t="s">
        <v>907</v>
      </c>
      <c r="O1799" t="s">
        <v>1300</v>
      </c>
      <c r="P1799" t="s">
        <v>71</v>
      </c>
    </row>
    <row r="1800" spans="1:16">
      <c r="A1800" t="s">
        <v>5007</v>
      </c>
      <c r="B1800" t="s">
        <v>5004</v>
      </c>
      <c r="C1800" t="s">
        <v>910</v>
      </c>
      <c r="D1800">
        <v>59</v>
      </c>
      <c r="E1800" t="s">
        <v>5005</v>
      </c>
      <c r="F1800" t="s">
        <v>254</v>
      </c>
      <c r="G1800" t="s">
        <v>4806</v>
      </c>
      <c r="H1800" t="s">
        <v>348</v>
      </c>
      <c r="I1800" t="s">
        <v>387</v>
      </c>
      <c r="J1800" t="s">
        <v>383</v>
      </c>
      <c r="K1800" t="s">
        <v>388</v>
      </c>
      <c r="L1800" t="s">
        <v>44</v>
      </c>
      <c r="M1800" t="s">
        <v>386</v>
      </c>
      <c r="N1800" t="s">
        <v>907</v>
      </c>
      <c r="O1800" t="s">
        <v>1300</v>
      </c>
      <c r="P1800" t="s">
        <v>71</v>
      </c>
    </row>
    <row r="1801" spans="1:16">
      <c r="A1801" t="s">
        <v>5008</v>
      </c>
      <c r="B1801" t="s">
        <v>5009</v>
      </c>
      <c r="C1801" t="s">
        <v>920</v>
      </c>
      <c r="D1801">
        <v>58</v>
      </c>
      <c r="E1801" t="s">
        <v>5010</v>
      </c>
      <c r="F1801" t="s">
        <v>86</v>
      </c>
      <c r="G1801" t="s">
        <v>5011</v>
      </c>
      <c r="H1801" t="s">
        <v>320</v>
      </c>
      <c r="I1801" t="s">
        <v>390</v>
      </c>
      <c r="J1801" t="s">
        <v>383</v>
      </c>
      <c r="K1801" t="s">
        <v>388</v>
      </c>
      <c r="L1801" t="s">
        <v>44</v>
      </c>
      <c r="M1801" t="s">
        <v>385</v>
      </c>
      <c r="N1801" t="s">
        <v>907</v>
      </c>
      <c r="O1801" t="s">
        <v>937</v>
      </c>
      <c r="P1801" t="s">
        <v>86</v>
      </c>
    </row>
    <row r="1802" spans="1:16">
      <c r="A1802" t="s">
        <v>5012</v>
      </c>
      <c r="B1802" t="s">
        <v>5009</v>
      </c>
      <c r="C1802" t="s">
        <v>915</v>
      </c>
      <c r="D1802">
        <v>56</v>
      </c>
      <c r="E1802" t="s">
        <v>5010</v>
      </c>
      <c r="F1802" t="s">
        <v>86</v>
      </c>
      <c r="G1802" t="s">
        <v>5011</v>
      </c>
      <c r="H1802" t="s">
        <v>320</v>
      </c>
      <c r="I1802" t="s">
        <v>390</v>
      </c>
      <c r="J1802" t="s">
        <v>383</v>
      </c>
      <c r="K1802" t="s">
        <v>388</v>
      </c>
      <c r="L1802" t="s">
        <v>44</v>
      </c>
      <c r="M1802" t="s">
        <v>385</v>
      </c>
      <c r="N1802" t="s">
        <v>907</v>
      </c>
      <c r="O1802" t="s">
        <v>937</v>
      </c>
      <c r="P1802" t="s">
        <v>86</v>
      </c>
    </row>
    <row r="1803" spans="1:16">
      <c r="A1803" t="s">
        <v>5013</v>
      </c>
      <c r="B1803" t="s">
        <v>5009</v>
      </c>
      <c r="C1803" t="s">
        <v>904</v>
      </c>
      <c r="D1803">
        <v>57</v>
      </c>
      <c r="E1803" t="s">
        <v>5010</v>
      </c>
      <c r="F1803" t="s">
        <v>86</v>
      </c>
      <c r="G1803" t="s">
        <v>5011</v>
      </c>
      <c r="H1803" t="s">
        <v>320</v>
      </c>
      <c r="I1803" t="s">
        <v>390</v>
      </c>
      <c r="J1803" t="s">
        <v>383</v>
      </c>
      <c r="K1803" t="s">
        <v>388</v>
      </c>
      <c r="L1803" t="s">
        <v>44</v>
      </c>
      <c r="M1803" t="s">
        <v>385</v>
      </c>
      <c r="N1803" t="s">
        <v>907</v>
      </c>
      <c r="O1803" t="s">
        <v>937</v>
      </c>
      <c r="P1803" t="s">
        <v>86</v>
      </c>
    </row>
    <row r="1804" spans="1:16">
      <c r="A1804" t="s">
        <v>5014</v>
      </c>
      <c r="B1804" t="s">
        <v>5009</v>
      </c>
      <c r="C1804" t="s">
        <v>910</v>
      </c>
      <c r="D1804">
        <v>59</v>
      </c>
      <c r="E1804" t="s">
        <v>5010</v>
      </c>
      <c r="F1804" t="s">
        <v>86</v>
      </c>
      <c r="G1804" t="s">
        <v>5011</v>
      </c>
      <c r="H1804" t="s">
        <v>320</v>
      </c>
      <c r="I1804" t="s">
        <v>390</v>
      </c>
      <c r="J1804" t="s">
        <v>383</v>
      </c>
      <c r="K1804" t="s">
        <v>388</v>
      </c>
      <c r="L1804" t="s">
        <v>44</v>
      </c>
      <c r="M1804" t="s">
        <v>385</v>
      </c>
      <c r="N1804" t="s">
        <v>907</v>
      </c>
      <c r="O1804" t="s">
        <v>937</v>
      </c>
      <c r="P1804" t="s">
        <v>86</v>
      </c>
    </row>
    <row r="1805" spans="1:16">
      <c r="A1805" t="s">
        <v>5015</v>
      </c>
      <c r="B1805" t="s">
        <v>5009</v>
      </c>
      <c r="C1805" t="s">
        <v>922</v>
      </c>
      <c r="D1805">
        <v>60</v>
      </c>
      <c r="E1805" t="s">
        <v>5010</v>
      </c>
      <c r="F1805" t="s">
        <v>86</v>
      </c>
      <c r="G1805" t="s">
        <v>5011</v>
      </c>
      <c r="H1805" t="s">
        <v>320</v>
      </c>
      <c r="I1805" t="s">
        <v>390</v>
      </c>
      <c r="J1805" t="s">
        <v>383</v>
      </c>
      <c r="K1805" t="s">
        <v>388</v>
      </c>
      <c r="L1805" t="s">
        <v>44</v>
      </c>
      <c r="M1805" t="s">
        <v>385</v>
      </c>
      <c r="N1805" t="s">
        <v>907</v>
      </c>
      <c r="O1805" t="s">
        <v>937</v>
      </c>
      <c r="P1805" t="s">
        <v>86</v>
      </c>
    </row>
    <row r="1806" spans="1:16">
      <c r="A1806" t="s">
        <v>5016</v>
      </c>
      <c r="B1806" t="s">
        <v>5009</v>
      </c>
      <c r="C1806" t="s">
        <v>912</v>
      </c>
      <c r="D1806">
        <v>61</v>
      </c>
      <c r="E1806" t="s">
        <v>5010</v>
      </c>
      <c r="F1806" t="s">
        <v>86</v>
      </c>
      <c r="G1806" t="s">
        <v>5011</v>
      </c>
      <c r="H1806" t="s">
        <v>320</v>
      </c>
      <c r="I1806" t="s">
        <v>390</v>
      </c>
      <c r="J1806" t="s">
        <v>383</v>
      </c>
      <c r="K1806" t="s">
        <v>388</v>
      </c>
      <c r="L1806" t="s">
        <v>44</v>
      </c>
      <c r="M1806" t="s">
        <v>385</v>
      </c>
      <c r="N1806" t="s">
        <v>907</v>
      </c>
      <c r="O1806" t="s">
        <v>937</v>
      </c>
      <c r="P1806" t="s">
        <v>86</v>
      </c>
    </row>
    <row r="1807" spans="1:16">
      <c r="A1807" t="s">
        <v>5017</v>
      </c>
      <c r="B1807" t="s">
        <v>5009</v>
      </c>
      <c r="C1807" t="s">
        <v>956</v>
      </c>
      <c r="D1807">
        <v>55</v>
      </c>
      <c r="E1807" t="s">
        <v>5010</v>
      </c>
      <c r="F1807" t="s">
        <v>86</v>
      </c>
      <c r="G1807" t="s">
        <v>5011</v>
      </c>
      <c r="H1807" t="s">
        <v>320</v>
      </c>
      <c r="I1807" t="s">
        <v>390</v>
      </c>
      <c r="J1807" t="s">
        <v>383</v>
      </c>
      <c r="K1807" t="s">
        <v>388</v>
      </c>
      <c r="L1807" t="s">
        <v>44</v>
      </c>
      <c r="M1807" t="s">
        <v>385</v>
      </c>
      <c r="N1807" t="s">
        <v>907</v>
      </c>
      <c r="O1807" t="s">
        <v>937</v>
      </c>
      <c r="P1807" t="s">
        <v>86</v>
      </c>
    </row>
    <row r="1808" spans="1:16">
      <c r="A1808" t="s">
        <v>5887</v>
      </c>
      <c r="B1808" t="s">
        <v>5888</v>
      </c>
      <c r="C1808" t="s">
        <v>915</v>
      </c>
      <c r="D1808">
        <v>56</v>
      </c>
      <c r="E1808" t="s">
        <v>5010</v>
      </c>
      <c r="F1808" t="s">
        <v>83</v>
      </c>
      <c r="G1808" t="s">
        <v>5011</v>
      </c>
      <c r="H1808" t="s">
        <v>320</v>
      </c>
      <c r="I1808" t="s">
        <v>382</v>
      </c>
      <c r="J1808" t="s">
        <v>383</v>
      </c>
      <c r="K1808" t="s">
        <v>388</v>
      </c>
      <c r="L1808" t="s">
        <v>44</v>
      </c>
      <c r="M1808" t="s">
        <v>385</v>
      </c>
      <c r="N1808" t="s">
        <v>907</v>
      </c>
      <c r="O1808" t="s">
        <v>917</v>
      </c>
      <c r="P1808" t="s">
        <v>83</v>
      </c>
    </row>
    <row r="1809" spans="1:16">
      <c r="A1809" t="s">
        <v>5889</v>
      </c>
      <c r="B1809" t="s">
        <v>5888</v>
      </c>
      <c r="C1809" t="s">
        <v>904</v>
      </c>
      <c r="D1809">
        <v>57</v>
      </c>
      <c r="E1809" t="s">
        <v>5010</v>
      </c>
      <c r="F1809" t="s">
        <v>83</v>
      </c>
      <c r="G1809" t="s">
        <v>5011</v>
      </c>
      <c r="H1809" t="s">
        <v>320</v>
      </c>
      <c r="I1809" t="s">
        <v>382</v>
      </c>
      <c r="J1809" t="s">
        <v>383</v>
      </c>
      <c r="K1809" t="s">
        <v>388</v>
      </c>
      <c r="L1809" t="s">
        <v>44</v>
      </c>
      <c r="M1809" t="s">
        <v>385</v>
      </c>
      <c r="N1809" t="s">
        <v>907</v>
      </c>
      <c r="O1809" t="s">
        <v>917</v>
      </c>
      <c r="P1809" t="s">
        <v>83</v>
      </c>
    </row>
    <row r="1810" spans="1:16">
      <c r="A1810" t="s">
        <v>5890</v>
      </c>
      <c r="B1810" t="s">
        <v>5888</v>
      </c>
      <c r="C1810" t="s">
        <v>920</v>
      </c>
      <c r="D1810">
        <v>58</v>
      </c>
      <c r="E1810" t="s">
        <v>5010</v>
      </c>
      <c r="F1810" t="s">
        <v>83</v>
      </c>
      <c r="G1810" t="s">
        <v>5011</v>
      </c>
      <c r="H1810" t="s">
        <v>320</v>
      </c>
      <c r="I1810" t="s">
        <v>382</v>
      </c>
      <c r="J1810" t="s">
        <v>383</v>
      </c>
      <c r="K1810" t="s">
        <v>388</v>
      </c>
      <c r="L1810" t="s">
        <v>44</v>
      </c>
      <c r="M1810" t="s">
        <v>385</v>
      </c>
      <c r="N1810" t="s">
        <v>907</v>
      </c>
      <c r="O1810" t="s">
        <v>917</v>
      </c>
      <c r="P1810" t="s">
        <v>83</v>
      </c>
    </row>
    <row r="1811" spans="1:16">
      <c r="A1811" t="s">
        <v>5891</v>
      </c>
      <c r="B1811" t="s">
        <v>5888</v>
      </c>
      <c r="C1811" t="s">
        <v>910</v>
      </c>
      <c r="D1811">
        <v>59</v>
      </c>
      <c r="E1811" t="s">
        <v>5010</v>
      </c>
      <c r="F1811" t="s">
        <v>83</v>
      </c>
      <c r="G1811" t="s">
        <v>5011</v>
      </c>
      <c r="H1811" t="s">
        <v>320</v>
      </c>
      <c r="I1811" t="s">
        <v>382</v>
      </c>
      <c r="J1811" t="s">
        <v>383</v>
      </c>
      <c r="K1811" t="s">
        <v>388</v>
      </c>
      <c r="L1811" t="s">
        <v>44</v>
      </c>
      <c r="M1811" t="s">
        <v>385</v>
      </c>
      <c r="N1811" t="s">
        <v>907</v>
      </c>
      <c r="O1811" t="s">
        <v>917</v>
      </c>
      <c r="P1811" t="s">
        <v>83</v>
      </c>
    </row>
    <row r="1812" spans="1:16">
      <c r="A1812" t="s">
        <v>5892</v>
      </c>
      <c r="B1812" t="s">
        <v>5888</v>
      </c>
      <c r="C1812" t="s">
        <v>922</v>
      </c>
      <c r="D1812">
        <v>60</v>
      </c>
      <c r="E1812" t="s">
        <v>5010</v>
      </c>
      <c r="F1812" t="s">
        <v>83</v>
      </c>
      <c r="G1812" t="s">
        <v>5011</v>
      </c>
      <c r="H1812" t="s">
        <v>320</v>
      </c>
      <c r="I1812" t="s">
        <v>382</v>
      </c>
      <c r="J1812" t="s">
        <v>383</v>
      </c>
      <c r="K1812" t="s">
        <v>388</v>
      </c>
      <c r="L1812" t="s">
        <v>44</v>
      </c>
      <c r="M1812" t="s">
        <v>385</v>
      </c>
      <c r="N1812" t="s">
        <v>907</v>
      </c>
      <c r="O1812" t="s">
        <v>917</v>
      </c>
      <c r="P1812" t="s">
        <v>83</v>
      </c>
    </row>
    <row r="1813" spans="1:16">
      <c r="A1813" t="s">
        <v>5893</v>
      </c>
      <c r="B1813" t="s">
        <v>5888</v>
      </c>
      <c r="C1813" t="s">
        <v>912</v>
      </c>
      <c r="D1813">
        <v>61</v>
      </c>
      <c r="E1813" t="s">
        <v>5010</v>
      </c>
      <c r="F1813" t="s">
        <v>83</v>
      </c>
      <c r="G1813" t="s">
        <v>5011</v>
      </c>
      <c r="H1813" t="s">
        <v>320</v>
      </c>
      <c r="I1813" t="s">
        <v>382</v>
      </c>
      <c r="J1813" t="s">
        <v>383</v>
      </c>
      <c r="K1813" t="s">
        <v>388</v>
      </c>
      <c r="L1813" t="s">
        <v>44</v>
      </c>
      <c r="M1813" t="s">
        <v>385</v>
      </c>
      <c r="N1813" t="s">
        <v>907</v>
      </c>
      <c r="O1813" t="s">
        <v>917</v>
      </c>
      <c r="P1813" t="s">
        <v>83</v>
      </c>
    </row>
    <row r="1814" spans="1:16">
      <c r="A1814" t="s">
        <v>5018</v>
      </c>
      <c r="B1814" t="s">
        <v>5019</v>
      </c>
      <c r="C1814" t="s">
        <v>920</v>
      </c>
      <c r="D1814">
        <v>58</v>
      </c>
      <c r="E1814" t="s">
        <v>5020</v>
      </c>
      <c r="F1814" t="s">
        <v>71</v>
      </c>
      <c r="G1814" t="s">
        <v>5021</v>
      </c>
      <c r="H1814" t="s">
        <v>318</v>
      </c>
      <c r="I1814" t="s">
        <v>382</v>
      </c>
      <c r="J1814" t="s">
        <v>383</v>
      </c>
      <c r="K1814" t="s">
        <v>388</v>
      </c>
      <c r="L1814" t="s">
        <v>44</v>
      </c>
      <c r="M1814" t="s">
        <v>385</v>
      </c>
      <c r="N1814" t="s">
        <v>907</v>
      </c>
      <c r="O1814" t="s">
        <v>932</v>
      </c>
      <c r="P1814" t="s">
        <v>71</v>
      </c>
    </row>
    <row r="1815" spans="1:16">
      <c r="A1815" t="s">
        <v>6328</v>
      </c>
      <c r="B1815" t="s">
        <v>6329</v>
      </c>
      <c r="C1815" t="s">
        <v>956</v>
      </c>
      <c r="D1815">
        <v>55</v>
      </c>
      <c r="E1815" t="s">
        <v>6330</v>
      </c>
      <c r="F1815" t="s">
        <v>71</v>
      </c>
      <c r="G1815" t="s">
        <v>6331</v>
      </c>
      <c r="H1815" t="s">
        <v>320</v>
      </c>
      <c r="I1815" t="s">
        <v>390</v>
      </c>
      <c r="J1815" t="s">
        <v>383</v>
      </c>
      <c r="K1815" t="s">
        <v>388</v>
      </c>
      <c r="L1815" t="s">
        <v>44</v>
      </c>
      <c r="M1815" t="s">
        <v>385</v>
      </c>
      <c r="N1815" t="s">
        <v>907</v>
      </c>
      <c r="O1815" t="s">
        <v>932</v>
      </c>
      <c r="P1815" t="s">
        <v>71</v>
      </c>
    </row>
    <row r="1816" spans="1:16">
      <c r="A1816" t="s">
        <v>6332</v>
      </c>
      <c r="B1816" t="s">
        <v>6329</v>
      </c>
      <c r="C1816" t="s">
        <v>915</v>
      </c>
      <c r="D1816">
        <v>56</v>
      </c>
      <c r="E1816" t="s">
        <v>6330</v>
      </c>
      <c r="F1816" t="s">
        <v>71</v>
      </c>
      <c r="G1816" t="s">
        <v>6331</v>
      </c>
      <c r="H1816" t="s">
        <v>320</v>
      </c>
      <c r="I1816" t="s">
        <v>390</v>
      </c>
      <c r="J1816" t="s">
        <v>383</v>
      </c>
      <c r="K1816" t="s">
        <v>388</v>
      </c>
      <c r="L1816" t="s">
        <v>44</v>
      </c>
      <c r="M1816" t="s">
        <v>385</v>
      </c>
      <c r="N1816" t="s">
        <v>907</v>
      </c>
      <c r="O1816" t="s">
        <v>932</v>
      </c>
      <c r="P1816" t="s">
        <v>71</v>
      </c>
    </row>
    <row r="1817" spans="1:16">
      <c r="A1817" t="s">
        <v>6333</v>
      </c>
      <c r="B1817" t="s">
        <v>6329</v>
      </c>
      <c r="C1817" t="s">
        <v>904</v>
      </c>
      <c r="D1817">
        <v>57</v>
      </c>
      <c r="E1817" t="s">
        <v>6330</v>
      </c>
      <c r="F1817" t="s">
        <v>71</v>
      </c>
      <c r="G1817" t="s">
        <v>6331</v>
      </c>
      <c r="H1817" t="s">
        <v>320</v>
      </c>
      <c r="I1817" t="s">
        <v>390</v>
      </c>
      <c r="J1817" t="s">
        <v>383</v>
      </c>
      <c r="K1817" t="s">
        <v>388</v>
      </c>
      <c r="L1817" t="s">
        <v>44</v>
      </c>
      <c r="M1817" t="s">
        <v>385</v>
      </c>
      <c r="N1817" t="s">
        <v>907</v>
      </c>
      <c r="O1817" t="s">
        <v>932</v>
      </c>
      <c r="P1817" t="s">
        <v>71</v>
      </c>
    </row>
    <row r="1818" spans="1:16">
      <c r="A1818" t="s">
        <v>6334</v>
      </c>
      <c r="B1818" t="s">
        <v>6329</v>
      </c>
      <c r="C1818" t="s">
        <v>920</v>
      </c>
      <c r="D1818">
        <v>58</v>
      </c>
      <c r="E1818" t="s">
        <v>6330</v>
      </c>
      <c r="F1818" t="s">
        <v>71</v>
      </c>
      <c r="G1818" t="s">
        <v>6331</v>
      </c>
      <c r="H1818" t="s">
        <v>320</v>
      </c>
      <c r="I1818" t="s">
        <v>390</v>
      </c>
      <c r="J1818" t="s">
        <v>383</v>
      </c>
      <c r="K1818" t="s">
        <v>388</v>
      </c>
      <c r="L1818" t="s">
        <v>44</v>
      </c>
      <c r="M1818" t="s">
        <v>385</v>
      </c>
      <c r="N1818" t="s">
        <v>907</v>
      </c>
      <c r="O1818" t="s">
        <v>932</v>
      </c>
      <c r="P1818" t="s">
        <v>71</v>
      </c>
    </row>
    <row r="1819" spans="1:16">
      <c r="A1819" t="s">
        <v>6335</v>
      </c>
      <c r="B1819" t="s">
        <v>6329</v>
      </c>
      <c r="C1819" t="s">
        <v>910</v>
      </c>
      <c r="D1819">
        <v>59</v>
      </c>
      <c r="E1819" t="s">
        <v>6330</v>
      </c>
      <c r="F1819" t="s">
        <v>71</v>
      </c>
      <c r="G1819" t="s">
        <v>6331</v>
      </c>
      <c r="H1819" t="s">
        <v>320</v>
      </c>
      <c r="I1819" t="s">
        <v>390</v>
      </c>
      <c r="J1819" t="s">
        <v>383</v>
      </c>
      <c r="K1819" t="s">
        <v>388</v>
      </c>
      <c r="L1819" t="s">
        <v>44</v>
      </c>
      <c r="M1819" t="s">
        <v>385</v>
      </c>
      <c r="N1819" t="s">
        <v>907</v>
      </c>
      <c r="O1819" t="s">
        <v>932</v>
      </c>
      <c r="P1819" t="s">
        <v>71</v>
      </c>
    </row>
    <row r="1820" spans="1:16">
      <c r="A1820" t="s">
        <v>6336</v>
      </c>
      <c r="B1820" t="s">
        <v>6329</v>
      </c>
      <c r="C1820" t="s">
        <v>922</v>
      </c>
      <c r="D1820">
        <v>60</v>
      </c>
      <c r="E1820" t="s">
        <v>6330</v>
      </c>
      <c r="F1820" t="s">
        <v>71</v>
      </c>
      <c r="G1820" t="s">
        <v>6331</v>
      </c>
      <c r="H1820" t="s">
        <v>320</v>
      </c>
      <c r="I1820" t="s">
        <v>390</v>
      </c>
      <c r="J1820" t="s">
        <v>383</v>
      </c>
      <c r="K1820" t="s">
        <v>388</v>
      </c>
      <c r="L1820" t="s">
        <v>44</v>
      </c>
      <c r="M1820" t="s">
        <v>385</v>
      </c>
      <c r="N1820" t="s">
        <v>907</v>
      </c>
      <c r="O1820" t="s">
        <v>932</v>
      </c>
      <c r="P1820" t="s">
        <v>71</v>
      </c>
    </row>
    <row r="1821" spans="1:16">
      <c r="A1821" t="s">
        <v>6337</v>
      </c>
      <c r="B1821" t="s">
        <v>6329</v>
      </c>
      <c r="C1821" t="s">
        <v>912</v>
      </c>
      <c r="D1821">
        <v>61</v>
      </c>
      <c r="E1821" t="s">
        <v>6330</v>
      </c>
      <c r="F1821" t="s">
        <v>71</v>
      </c>
      <c r="G1821" t="s">
        <v>6331</v>
      </c>
      <c r="H1821" t="s">
        <v>320</v>
      </c>
      <c r="I1821" t="s">
        <v>390</v>
      </c>
      <c r="J1821" t="s">
        <v>383</v>
      </c>
      <c r="K1821" t="s">
        <v>388</v>
      </c>
      <c r="L1821" t="s">
        <v>44</v>
      </c>
      <c r="M1821" t="s">
        <v>385</v>
      </c>
      <c r="N1821" t="s">
        <v>907</v>
      </c>
      <c r="O1821" t="s">
        <v>932</v>
      </c>
      <c r="P1821" t="s">
        <v>71</v>
      </c>
    </row>
    <row r="1822" spans="1:16">
      <c r="A1822" t="s">
        <v>6338</v>
      </c>
      <c r="B1822" t="s">
        <v>6329</v>
      </c>
      <c r="C1822" t="s">
        <v>4858</v>
      </c>
      <c r="D1822">
        <v>63</v>
      </c>
      <c r="E1822" t="s">
        <v>6330</v>
      </c>
      <c r="F1822" t="s">
        <v>71</v>
      </c>
      <c r="G1822" t="s">
        <v>6331</v>
      </c>
      <c r="H1822" t="s">
        <v>320</v>
      </c>
      <c r="I1822" t="s">
        <v>390</v>
      </c>
      <c r="J1822" t="s">
        <v>383</v>
      </c>
      <c r="K1822" t="s">
        <v>388</v>
      </c>
      <c r="L1822" t="s">
        <v>44</v>
      </c>
      <c r="M1822" t="s">
        <v>385</v>
      </c>
      <c r="N1822" t="s">
        <v>907</v>
      </c>
      <c r="O1822" t="s">
        <v>932</v>
      </c>
      <c r="P1822" t="s">
        <v>71</v>
      </c>
    </row>
    <row r="1823" spans="1:16">
      <c r="A1823" t="s">
        <v>5894</v>
      </c>
      <c r="B1823" t="s">
        <v>5895</v>
      </c>
      <c r="C1823" t="s">
        <v>904</v>
      </c>
      <c r="D1823">
        <v>57</v>
      </c>
      <c r="E1823" t="s">
        <v>5024</v>
      </c>
      <c r="F1823" t="s">
        <v>83</v>
      </c>
      <c r="G1823" t="s">
        <v>1404</v>
      </c>
      <c r="H1823" t="s">
        <v>324</v>
      </c>
      <c r="I1823" t="s">
        <v>382</v>
      </c>
      <c r="J1823" t="s">
        <v>383</v>
      </c>
      <c r="K1823" t="s">
        <v>388</v>
      </c>
      <c r="L1823" t="s">
        <v>44</v>
      </c>
      <c r="M1823" t="s">
        <v>385</v>
      </c>
      <c r="N1823" t="s">
        <v>907</v>
      </c>
      <c r="O1823" t="s">
        <v>917</v>
      </c>
      <c r="P1823" t="s">
        <v>83</v>
      </c>
    </row>
    <row r="1824" spans="1:16">
      <c r="A1824" t="s">
        <v>5896</v>
      </c>
      <c r="B1824" t="s">
        <v>5895</v>
      </c>
      <c r="C1824" t="s">
        <v>910</v>
      </c>
      <c r="D1824">
        <v>59</v>
      </c>
      <c r="E1824" t="s">
        <v>5024</v>
      </c>
      <c r="F1824" t="s">
        <v>83</v>
      </c>
      <c r="G1824" t="s">
        <v>1404</v>
      </c>
      <c r="H1824" t="s">
        <v>324</v>
      </c>
      <c r="I1824" t="s">
        <v>382</v>
      </c>
      <c r="J1824" t="s">
        <v>383</v>
      </c>
      <c r="K1824" t="s">
        <v>388</v>
      </c>
      <c r="L1824" t="s">
        <v>44</v>
      </c>
      <c r="M1824" t="s">
        <v>385</v>
      </c>
      <c r="N1824" t="s">
        <v>907</v>
      </c>
      <c r="O1824" t="s">
        <v>917</v>
      </c>
      <c r="P1824" t="s">
        <v>83</v>
      </c>
    </row>
    <row r="1825" spans="1:17">
      <c r="A1825" t="s">
        <v>5897</v>
      </c>
      <c r="B1825" t="s">
        <v>5895</v>
      </c>
      <c r="C1825" t="s">
        <v>912</v>
      </c>
      <c r="D1825">
        <v>61</v>
      </c>
      <c r="E1825" t="s">
        <v>5024</v>
      </c>
      <c r="F1825" t="s">
        <v>83</v>
      </c>
      <c r="G1825" t="s">
        <v>1404</v>
      </c>
      <c r="H1825" t="s">
        <v>324</v>
      </c>
      <c r="I1825" t="s">
        <v>382</v>
      </c>
      <c r="J1825" t="s">
        <v>383</v>
      </c>
      <c r="K1825" t="s">
        <v>388</v>
      </c>
      <c r="L1825" t="s">
        <v>44</v>
      </c>
      <c r="M1825" t="s">
        <v>385</v>
      </c>
      <c r="N1825" t="s">
        <v>907</v>
      </c>
      <c r="O1825" t="s">
        <v>917</v>
      </c>
      <c r="P1825" t="s">
        <v>83</v>
      </c>
    </row>
    <row r="1826" spans="1:17">
      <c r="A1826" t="s">
        <v>5022</v>
      </c>
      <c r="B1826" t="s">
        <v>5023</v>
      </c>
      <c r="C1826" t="s">
        <v>910</v>
      </c>
      <c r="D1826">
        <v>59</v>
      </c>
      <c r="E1826" t="s">
        <v>5024</v>
      </c>
      <c r="F1826" t="s">
        <v>71</v>
      </c>
      <c r="G1826" t="s">
        <v>1404</v>
      </c>
      <c r="H1826" t="s">
        <v>324</v>
      </c>
      <c r="I1826" t="s">
        <v>382</v>
      </c>
      <c r="J1826" t="s">
        <v>383</v>
      </c>
      <c r="K1826" t="s">
        <v>388</v>
      </c>
      <c r="L1826" t="s">
        <v>44</v>
      </c>
      <c r="M1826" t="s">
        <v>385</v>
      </c>
      <c r="N1826" t="s">
        <v>907</v>
      </c>
      <c r="O1826" t="s">
        <v>932</v>
      </c>
      <c r="P1826" t="s">
        <v>71</v>
      </c>
    </row>
    <row r="1827" spans="1:17">
      <c r="A1827" t="s">
        <v>5025</v>
      </c>
      <c r="B1827" t="s">
        <v>5023</v>
      </c>
      <c r="C1827" t="s">
        <v>904</v>
      </c>
      <c r="D1827">
        <v>57</v>
      </c>
      <c r="E1827" t="s">
        <v>5024</v>
      </c>
      <c r="F1827" t="s">
        <v>71</v>
      </c>
      <c r="G1827" t="s">
        <v>1404</v>
      </c>
      <c r="H1827" t="s">
        <v>324</v>
      </c>
      <c r="I1827" t="s">
        <v>382</v>
      </c>
      <c r="J1827" t="s">
        <v>383</v>
      </c>
      <c r="K1827" t="s">
        <v>388</v>
      </c>
      <c r="L1827" t="s">
        <v>44</v>
      </c>
      <c r="M1827" t="s">
        <v>385</v>
      </c>
      <c r="N1827" t="s">
        <v>907</v>
      </c>
      <c r="O1827" t="s">
        <v>932</v>
      </c>
      <c r="P1827" t="s">
        <v>71</v>
      </c>
    </row>
    <row r="1828" spans="1:17">
      <c r="A1828" t="s">
        <v>5026</v>
      </c>
      <c r="B1828" t="s">
        <v>5023</v>
      </c>
      <c r="C1828" t="s">
        <v>920</v>
      </c>
      <c r="D1828">
        <v>58</v>
      </c>
      <c r="E1828" t="s">
        <v>5024</v>
      </c>
      <c r="F1828" t="s">
        <v>71</v>
      </c>
      <c r="G1828" t="s">
        <v>1404</v>
      </c>
      <c r="H1828" t="s">
        <v>324</v>
      </c>
      <c r="I1828" t="s">
        <v>382</v>
      </c>
      <c r="J1828" t="s">
        <v>383</v>
      </c>
      <c r="K1828" t="s">
        <v>388</v>
      </c>
      <c r="L1828" t="s">
        <v>44</v>
      </c>
      <c r="M1828" t="s">
        <v>385</v>
      </c>
      <c r="N1828" t="s">
        <v>907</v>
      </c>
      <c r="O1828" t="s">
        <v>932</v>
      </c>
      <c r="P1828" t="s">
        <v>71</v>
      </c>
    </row>
    <row r="1829" spans="1:17">
      <c r="A1829" t="s">
        <v>5027</v>
      </c>
      <c r="B1829" t="s">
        <v>5023</v>
      </c>
      <c r="C1829" t="s">
        <v>922</v>
      </c>
      <c r="D1829">
        <v>60</v>
      </c>
      <c r="E1829" t="s">
        <v>5024</v>
      </c>
      <c r="F1829" t="s">
        <v>71</v>
      </c>
      <c r="G1829" t="s">
        <v>1404</v>
      </c>
      <c r="H1829" t="s">
        <v>324</v>
      </c>
      <c r="I1829" t="s">
        <v>382</v>
      </c>
      <c r="J1829" t="s">
        <v>383</v>
      </c>
      <c r="K1829" t="s">
        <v>388</v>
      </c>
      <c r="L1829" t="s">
        <v>44</v>
      </c>
      <c r="M1829" t="s">
        <v>385</v>
      </c>
      <c r="N1829" t="s">
        <v>907</v>
      </c>
      <c r="O1829" t="s">
        <v>932</v>
      </c>
      <c r="P1829" t="s">
        <v>71</v>
      </c>
    </row>
    <row r="1830" spans="1:17">
      <c r="A1830" t="s">
        <v>5028</v>
      </c>
      <c r="B1830" t="s">
        <v>5023</v>
      </c>
      <c r="C1830" t="s">
        <v>912</v>
      </c>
      <c r="D1830">
        <v>61</v>
      </c>
      <c r="E1830" t="s">
        <v>5024</v>
      </c>
      <c r="F1830" t="s">
        <v>71</v>
      </c>
      <c r="G1830" t="s">
        <v>1404</v>
      </c>
      <c r="H1830" t="s">
        <v>324</v>
      </c>
      <c r="I1830" t="s">
        <v>382</v>
      </c>
      <c r="J1830" t="s">
        <v>383</v>
      </c>
      <c r="K1830" t="s">
        <v>388</v>
      </c>
      <c r="L1830" t="s">
        <v>44</v>
      </c>
      <c r="M1830" t="s">
        <v>385</v>
      </c>
      <c r="N1830" t="s">
        <v>907</v>
      </c>
      <c r="O1830" t="s">
        <v>932</v>
      </c>
      <c r="P1830" t="s">
        <v>71</v>
      </c>
    </row>
    <row r="1831" spans="1:17">
      <c r="A1831" t="s">
        <v>7208</v>
      </c>
      <c r="B1831" t="s">
        <v>7209</v>
      </c>
      <c r="C1831" t="s">
        <v>920</v>
      </c>
      <c r="D1831">
        <v>58</v>
      </c>
      <c r="E1831" t="s">
        <v>7210</v>
      </c>
      <c r="F1831" t="s">
        <v>63</v>
      </c>
      <c r="G1831" t="s">
        <v>1229</v>
      </c>
      <c r="H1831" t="s">
        <v>320</v>
      </c>
      <c r="I1831" t="s">
        <v>382</v>
      </c>
      <c r="J1831" t="s">
        <v>383</v>
      </c>
      <c r="K1831" t="s">
        <v>388</v>
      </c>
      <c r="L1831" t="s">
        <v>44</v>
      </c>
      <c r="M1831" t="s">
        <v>385</v>
      </c>
      <c r="N1831" t="s">
        <v>907</v>
      </c>
      <c r="O1831" t="s">
        <v>937</v>
      </c>
      <c r="P1831" t="s">
        <v>63</v>
      </c>
      <c r="Q1831" t="s">
        <v>8505</v>
      </c>
    </row>
    <row r="1832" spans="1:17">
      <c r="A1832" t="s">
        <v>5029</v>
      </c>
      <c r="B1832" t="s">
        <v>5030</v>
      </c>
      <c r="C1832" t="s">
        <v>920</v>
      </c>
      <c r="D1832">
        <v>58</v>
      </c>
      <c r="E1832" t="s">
        <v>5031</v>
      </c>
      <c r="F1832" t="s">
        <v>86</v>
      </c>
      <c r="G1832" t="s">
        <v>1265</v>
      </c>
      <c r="H1832" t="s">
        <v>318</v>
      </c>
      <c r="I1832" t="s">
        <v>382</v>
      </c>
      <c r="J1832" t="s">
        <v>383</v>
      </c>
      <c r="K1832" t="s">
        <v>388</v>
      </c>
      <c r="L1832" t="s">
        <v>44</v>
      </c>
      <c r="M1832" t="s">
        <v>385</v>
      </c>
      <c r="N1832" t="s">
        <v>907</v>
      </c>
      <c r="O1832" t="s">
        <v>1033</v>
      </c>
      <c r="P1832" t="s">
        <v>86</v>
      </c>
    </row>
    <row r="1833" spans="1:17">
      <c r="A1833" t="s">
        <v>7708</v>
      </c>
      <c r="B1833" t="s">
        <v>7709</v>
      </c>
      <c r="C1833" t="s">
        <v>904</v>
      </c>
      <c r="D1833">
        <v>57</v>
      </c>
      <c r="E1833" t="s">
        <v>7710</v>
      </c>
      <c r="F1833" t="s">
        <v>86</v>
      </c>
      <c r="G1833" t="s">
        <v>1179</v>
      </c>
      <c r="H1833" t="s">
        <v>324</v>
      </c>
      <c r="I1833" t="s">
        <v>382</v>
      </c>
      <c r="J1833" t="s">
        <v>383</v>
      </c>
      <c r="K1833" t="s">
        <v>388</v>
      </c>
      <c r="L1833" t="s">
        <v>44</v>
      </c>
      <c r="M1833" t="s">
        <v>385</v>
      </c>
      <c r="N1833" t="s">
        <v>907</v>
      </c>
      <c r="O1833" t="s">
        <v>1193</v>
      </c>
      <c r="P1833" t="s">
        <v>86</v>
      </c>
      <c r="Q1833" t="s">
        <v>8505</v>
      </c>
    </row>
    <row r="1834" spans="1:17">
      <c r="A1834" t="s">
        <v>5032</v>
      </c>
      <c r="B1834" t="s">
        <v>5033</v>
      </c>
      <c r="C1834" t="s">
        <v>920</v>
      </c>
      <c r="D1834">
        <v>58</v>
      </c>
      <c r="E1834" t="s">
        <v>5034</v>
      </c>
      <c r="F1834" t="s">
        <v>164</v>
      </c>
      <c r="G1834" t="s">
        <v>5035</v>
      </c>
      <c r="H1834" t="s">
        <v>320</v>
      </c>
      <c r="I1834" t="s">
        <v>382</v>
      </c>
      <c r="J1834" t="s">
        <v>383</v>
      </c>
      <c r="K1834" t="s">
        <v>388</v>
      </c>
      <c r="L1834" t="s">
        <v>44</v>
      </c>
      <c r="M1834" t="s">
        <v>385</v>
      </c>
      <c r="N1834" t="s">
        <v>907</v>
      </c>
      <c r="O1834" t="s">
        <v>1033</v>
      </c>
      <c r="P1834" t="s">
        <v>86</v>
      </c>
    </row>
    <row r="1835" spans="1:17">
      <c r="A1835" t="s">
        <v>5036</v>
      </c>
      <c r="B1835" t="s">
        <v>5033</v>
      </c>
      <c r="C1835" t="s">
        <v>956</v>
      </c>
      <c r="D1835">
        <v>55</v>
      </c>
      <c r="E1835" t="s">
        <v>5034</v>
      </c>
      <c r="F1835" t="s">
        <v>164</v>
      </c>
      <c r="G1835" t="s">
        <v>5035</v>
      </c>
      <c r="H1835" t="s">
        <v>320</v>
      </c>
      <c r="I1835" t="s">
        <v>382</v>
      </c>
      <c r="J1835" t="s">
        <v>383</v>
      </c>
      <c r="K1835" t="s">
        <v>388</v>
      </c>
      <c r="L1835" t="s">
        <v>44</v>
      </c>
      <c r="M1835" t="s">
        <v>385</v>
      </c>
      <c r="N1835" t="s">
        <v>907</v>
      </c>
      <c r="O1835" t="s">
        <v>1033</v>
      </c>
      <c r="P1835" t="s">
        <v>86</v>
      </c>
    </row>
    <row r="1836" spans="1:17">
      <c r="A1836" t="s">
        <v>5037</v>
      </c>
      <c r="B1836" t="s">
        <v>5033</v>
      </c>
      <c r="C1836" t="s">
        <v>915</v>
      </c>
      <c r="D1836">
        <v>56</v>
      </c>
      <c r="E1836" t="s">
        <v>5034</v>
      </c>
      <c r="F1836" t="s">
        <v>164</v>
      </c>
      <c r="G1836" t="s">
        <v>5035</v>
      </c>
      <c r="H1836" t="s">
        <v>320</v>
      </c>
      <c r="I1836" t="s">
        <v>382</v>
      </c>
      <c r="J1836" t="s">
        <v>383</v>
      </c>
      <c r="K1836" t="s">
        <v>388</v>
      </c>
      <c r="L1836" t="s">
        <v>44</v>
      </c>
      <c r="M1836" t="s">
        <v>385</v>
      </c>
      <c r="N1836" t="s">
        <v>907</v>
      </c>
      <c r="O1836" t="s">
        <v>1033</v>
      </c>
      <c r="P1836" t="s">
        <v>86</v>
      </c>
    </row>
    <row r="1837" spans="1:17">
      <c r="A1837" t="s">
        <v>5038</v>
      </c>
      <c r="B1837" t="s">
        <v>5033</v>
      </c>
      <c r="C1837" t="s">
        <v>904</v>
      </c>
      <c r="D1837">
        <v>57</v>
      </c>
      <c r="E1837" t="s">
        <v>5034</v>
      </c>
      <c r="F1837" t="s">
        <v>164</v>
      </c>
      <c r="G1837" t="s">
        <v>5035</v>
      </c>
      <c r="H1837" t="s">
        <v>320</v>
      </c>
      <c r="I1837" t="s">
        <v>382</v>
      </c>
      <c r="J1837" t="s">
        <v>383</v>
      </c>
      <c r="K1837" t="s">
        <v>388</v>
      </c>
      <c r="L1837" t="s">
        <v>44</v>
      </c>
      <c r="M1837" t="s">
        <v>385</v>
      </c>
      <c r="N1837" t="s">
        <v>907</v>
      </c>
      <c r="O1837" t="s">
        <v>1033</v>
      </c>
      <c r="P1837" t="s">
        <v>86</v>
      </c>
    </row>
    <row r="1838" spans="1:17">
      <c r="A1838" t="s">
        <v>5039</v>
      </c>
      <c r="B1838" t="s">
        <v>5033</v>
      </c>
      <c r="C1838" t="s">
        <v>910</v>
      </c>
      <c r="D1838">
        <v>59</v>
      </c>
      <c r="E1838" t="s">
        <v>5034</v>
      </c>
      <c r="F1838" t="s">
        <v>164</v>
      </c>
      <c r="G1838" t="s">
        <v>5035</v>
      </c>
      <c r="H1838" t="s">
        <v>320</v>
      </c>
      <c r="I1838" t="s">
        <v>382</v>
      </c>
      <c r="J1838" t="s">
        <v>383</v>
      </c>
      <c r="K1838" t="s">
        <v>388</v>
      </c>
      <c r="L1838" t="s">
        <v>44</v>
      </c>
      <c r="M1838" t="s">
        <v>385</v>
      </c>
      <c r="N1838" t="s">
        <v>907</v>
      </c>
      <c r="O1838" t="s">
        <v>1033</v>
      </c>
      <c r="P1838" t="s">
        <v>86</v>
      </c>
    </row>
    <row r="1839" spans="1:17">
      <c r="A1839" t="s">
        <v>5040</v>
      </c>
      <c r="B1839" t="s">
        <v>5033</v>
      </c>
      <c r="C1839" t="s">
        <v>922</v>
      </c>
      <c r="D1839">
        <v>60</v>
      </c>
      <c r="E1839" t="s">
        <v>5034</v>
      </c>
      <c r="F1839" t="s">
        <v>164</v>
      </c>
      <c r="G1839" t="s">
        <v>5035</v>
      </c>
      <c r="H1839" t="s">
        <v>320</v>
      </c>
      <c r="I1839" t="s">
        <v>382</v>
      </c>
      <c r="J1839" t="s">
        <v>383</v>
      </c>
      <c r="K1839" t="s">
        <v>388</v>
      </c>
      <c r="L1839" t="s">
        <v>44</v>
      </c>
      <c r="M1839" t="s">
        <v>385</v>
      </c>
      <c r="N1839" t="s">
        <v>907</v>
      </c>
      <c r="O1839" t="s">
        <v>1033</v>
      </c>
      <c r="P1839" t="s">
        <v>86</v>
      </c>
    </row>
    <row r="1840" spans="1:17">
      <c r="A1840" t="s">
        <v>5041</v>
      </c>
      <c r="B1840" t="s">
        <v>5033</v>
      </c>
      <c r="C1840" t="s">
        <v>912</v>
      </c>
      <c r="D1840">
        <v>61</v>
      </c>
      <c r="E1840" t="s">
        <v>5034</v>
      </c>
      <c r="F1840" t="s">
        <v>164</v>
      </c>
      <c r="G1840" t="s">
        <v>5035</v>
      </c>
      <c r="H1840" t="s">
        <v>320</v>
      </c>
      <c r="I1840" t="s">
        <v>382</v>
      </c>
      <c r="J1840" t="s">
        <v>383</v>
      </c>
      <c r="K1840" t="s">
        <v>388</v>
      </c>
      <c r="L1840" t="s">
        <v>44</v>
      </c>
      <c r="M1840" t="s">
        <v>385</v>
      </c>
      <c r="N1840" t="s">
        <v>907</v>
      </c>
      <c r="O1840" t="s">
        <v>1033</v>
      </c>
      <c r="P1840" t="s">
        <v>86</v>
      </c>
    </row>
    <row r="1841" spans="1:16">
      <c r="A1841" t="s">
        <v>5898</v>
      </c>
      <c r="B1841" t="s">
        <v>5899</v>
      </c>
      <c r="C1841" t="s">
        <v>956</v>
      </c>
      <c r="D1841">
        <v>55</v>
      </c>
      <c r="E1841" t="s">
        <v>5034</v>
      </c>
      <c r="F1841" t="s">
        <v>256</v>
      </c>
      <c r="G1841" t="s">
        <v>5035</v>
      </c>
      <c r="H1841" t="s">
        <v>320</v>
      </c>
      <c r="I1841" t="s">
        <v>382</v>
      </c>
      <c r="J1841" t="s">
        <v>383</v>
      </c>
      <c r="K1841" t="s">
        <v>388</v>
      </c>
      <c r="L1841" t="s">
        <v>44</v>
      </c>
      <c r="M1841" t="s">
        <v>385</v>
      </c>
      <c r="N1841" t="s">
        <v>907</v>
      </c>
      <c r="O1841" t="s">
        <v>932</v>
      </c>
      <c r="P1841" t="s">
        <v>71</v>
      </c>
    </row>
    <row r="1842" spans="1:16">
      <c r="A1842" t="s">
        <v>5900</v>
      </c>
      <c r="B1842" t="s">
        <v>5899</v>
      </c>
      <c r="C1842" t="s">
        <v>915</v>
      </c>
      <c r="D1842">
        <v>56</v>
      </c>
      <c r="E1842" t="s">
        <v>5034</v>
      </c>
      <c r="F1842" t="s">
        <v>256</v>
      </c>
      <c r="G1842" t="s">
        <v>5035</v>
      </c>
      <c r="H1842" t="s">
        <v>320</v>
      </c>
      <c r="I1842" t="s">
        <v>382</v>
      </c>
      <c r="J1842" t="s">
        <v>383</v>
      </c>
      <c r="K1842" t="s">
        <v>388</v>
      </c>
      <c r="L1842" t="s">
        <v>44</v>
      </c>
      <c r="M1842" t="s">
        <v>385</v>
      </c>
      <c r="N1842" t="s">
        <v>907</v>
      </c>
      <c r="O1842" t="s">
        <v>932</v>
      </c>
      <c r="P1842" t="s">
        <v>71</v>
      </c>
    </row>
    <row r="1843" spans="1:16">
      <c r="A1843" t="s">
        <v>5901</v>
      </c>
      <c r="B1843" t="s">
        <v>5899</v>
      </c>
      <c r="C1843" t="s">
        <v>904</v>
      </c>
      <c r="D1843">
        <v>57</v>
      </c>
      <c r="E1843" t="s">
        <v>5034</v>
      </c>
      <c r="F1843" t="s">
        <v>256</v>
      </c>
      <c r="G1843" t="s">
        <v>5035</v>
      </c>
      <c r="H1843" t="s">
        <v>320</v>
      </c>
      <c r="I1843" t="s">
        <v>382</v>
      </c>
      <c r="J1843" t="s">
        <v>383</v>
      </c>
      <c r="K1843" t="s">
        <v>388</v>
      </c>
      <c r="L1843" t="s">
        <v>44</v>
      </c>
      <c r="M1843" t="s">
        <v>385</v>
      </c>
      <c r="N1843" t="s">
        <v>907</v>
      </c>
      <c r="O1843" t="s">
        <v>932</v>
      </c>
      <c r="P1843" t="s">
        <v>71</v>
      </c>
    </row>
    <row r="1844" spans="1:16">
      <c r="A1844" t="s">
        <v>5902</v>
      </c>
      <c r="B1844" t="s">
        <v>5899</v>
      </c>
      <c r="C1844" t="s">
        <v>920</v>
      </c>
      <c r="D1844">
        <v>58</v>
      </c>
      <c r="E1844" t="s">
        <v>5034</v>
      </c>
      <c r="F1844" t="s">
        <v>256</v>
      </c>
      <c r="G1844" t="s">
        <v>5035</v>
      </c>
      <c r="H1844" t="s">
        <v>320</v>
      </c>
      <c r="I1844" t="s">
        <v>382</v>
      </c>
      <c r="J1844" t="s">
        <v>383</v>
      </c>
      <c r="K1844" t="s">
        <v>388</v>
      </c>
      <c r="L1844" t="s">
        <v>44</v>
      </c>
      <c r="M1844" t="s">
        <v>385</v>
      </c>
      <c r="N1844" t="s">
        <v>907</v>
      </c>
      <c r="O1844" t="s">
        <v>932</v>
      </c>
      <c r="P1844" t="s">
        <v>71</v>
      </c>
    </row>
    <row r="1845" spans="1:16">
      <c r="A1845" t="s">
        <v>5903</v>
      </c>
      <c r="B1845" t="s">
        <v>5899</v>
      </c>
      <c r="C1845" t="s">
        <v>910</v>
      </c>
      <c r="D1845">
        <v>59</v>
      </c>
      <c r="E1845" t="s">
        <v>5034</v>
      </c>
      <c r="F1845" t="s">
        <v>256</v>
      </c>
      <c r="G1845" t="s">
        <v>5035</v>
      </c>
      <c r="H1845" t="s">
        <v>320</v>
      </c>
      <c r="I1845" t="s">
        <v>382</v>
      </c>
      <c r="J1845" t="s">
        <v>383</v>
      </c>
      <c r="K1845" t="s">
        <v>388</v>
      </c>
      <c r="L1845" t="s">
        <v>44</v>
      </c>
      <c r="M1845" t="s">
        <v>385</v>
      </c>
      <c r="N1845" t="s">
        <v>907</v>
      </c>
      <c r="O1845" t="s">
        <v>932</v>
      </c>
      <c r="P1845" t="s">
        <v>71</v>
      </c>
    </row>
    <row r="1846" spans="1:16">
      <c r="A1846" t="s">
        <v>5904</v>
      </c>
      <c r="B1846" t="s">
        <v>5899</v>
      </c>
      <c r="C1846" t="s">
        <v>922</v>
      </c>
      <c r="D1846">
        <v>60</v>
      </c>
      <c r="E1846" t="s">
        <v>5034</v>
      </c>
      <c r="F1846" t="s">
        <v>256</v>
      </c>
      <c r="G1846" t="s">
        <v>5035</v>
      </c>
      <c r="H1846" t="s">
        <v>320</v>
      </c>
      <c r="I1846" t="s">
        <v>382</v>
      </c>
      <c r="J1846" t="s">
        <v>383</v>
      </c>
      <c r="K1846" t="s">
        <v>388</v>
      </c>
      <c r="L1846" t="s">
        <v>44</v>
      </c>
      <c r="M1846" t="s">
        <v>385</v>
      </c>
      <c r="N1846" t="s">
        <v>907</v>
      </c>
      <c r="O1846" t="s">
        <v>932</v>
      </c>
      <c r="P1846" t="s">
        <v>71</v>
      </c>
    </row>
    <row r="1847" spans="1:16">
      <c r="A1847" t="s">
        <v>5905</v>
      </c>
      <c r="B1847" t="s">
        <v>5899</v>
      </c>
      <c r="C1847" t="s">
        <v>912</v>
      </c>
      <c r="D1847">
        <v>61</v>
      </c>
      <c r="E1847" t="s">
        <v>5034</v>
      </c>
      <c r="F1847" t="s">
        <v>256</v>
      </c>
      <c r="G1847" t="s">
        <v>5035</v>
      </c>
      <c r="H1847" t="s">
        <v>320</v>
      </c>
      <c r="I1847" t="s">
        <v>382</v>
      </c>
      <c r="J1847" t="s">
        <v>383</v>
      </c>
      <c r="K1847" t="s">
        <v>388</v>
      </c>
      <c r="L1847" t="s">
        <v>44</v>
      </c>
      <c r="M1847" t="s">
        <v>385</v>
      </c>
      <c r="N1847" t="s">
        <v>907</v>
      </c>
      <c r="O1847" t="s">
        <v>932</v>
      </c>
      <c r="P1847" t="s">
        <v>71</v>
      </c>
    </row>
    <row r="1848" spans="1:16">
      <c r="A1848" t="s">
        <v>5906</v>
      </c>
      <c r="B1848" t="s">
        <v>5907</v>
      </c>
      <c r="C1848" t="s">
        <v>904</v>
      </c>
      <c r="D1848">
        <v>57</v>
      </c>
      <c r="E1848" t="s">
        <v>5044</v>
      </c>
      <c r="F1848" t="s">
        <v>83</v>
      </c>
      <c r="G1848" t="s">
        <v>906</v>
      </c>
      <c r="H1848" t="s">
        <v>320</v>
      </c>
      <c r="I1848" t="s">
        <v>390</v>
      </c>
      <c r="J1848" t="s">
        <v>383</v>
      </c>
      <c r="K1848" t="s">
        <v>388</v>
      </c>
      <c r="L1848" t="s">
        <v>4759</v>
      </c>
      <c r="M1848" t="s">
        <v>385</v>
      </c>
      <c r="N1848" t="s">
        <v>907</v>
      </c>
      <c r="O1848" t="s">
        <v>917</v>
      </c>
      <c r="P1848" t="s">
        <v>83</v>
      </c>
    </row>
    <row r="1849" spans="1:16">
      <c r="A1849" t="s">
        <v>5908</v>
      </c>
      <c r="B1849" t="s">
        <v>5907</v>
      </c>
      <c r="C1849" t="s">
        <v>920</v>
      </c>
      <c r="D1849">
        <v>58</v>
      </c>
      <c r="E1849" t="s">
        <v>5044</v>
      </c>
      <c r="F1849" t="s">
        <v>83</v>
      </c>
      <c r="G1849" t="s">
        <v>906</v>
      </c>
      <c r="H1849" t="s">
        <v>320</v>
      </c>
      <c r="I1849" t="s">
        <v>390</v>
      </c>
      <c r="J1849" t="s">
        <v>383</v>
      </c>
      <c r="K1849" t="s">
        <v>388</v>
      </c>
      <c r="L1849" t="s">
        <v>4759</v>
      </c>
      <c r="M1849" t="s">
        <v>385</v>
      </c>
      <c r="N1849" t="s">
        <v>907</v>
      </c>
      <c r="O1849" t="s">
        <v>917</v>
      </c>
      <c r="P1849" t="s">
        <v>83</v>
      </c>
    </row>
    <row r="1850" spans="1:16">
      <c r="A1850" t="s">
        <v>5909</v>
      </c>
      <c r="B1850" t="s">
        <v>5907</v>
      </c>
      <c r="C1850" t="s">
        <v>922</v>
      </c>
      <c r="D1850">
        <v>60</v>
      </c>
      <c r="E1850" t="s">
        <v>5044</v>
      </c>
      <c r="F1850" t="s">
        <v>83</v>
      </c>
      <c r="G1850" t="s">
        <v>906</v>
      </c>
      <c r="H1850" t="s">
        <v>320</v>
      </c>
      <c r="I1850" t="s">
        <v>390</v>
      </c>
      <c r="J1850" t="s">
        <v>383</v>
      </c>
      <c r="K1850" t="s">
        <v>388</v>
      </c>
      <c r="L1850" t="s">
        <v>4759</v>
      </c>
      <c r="M1850" t="s">
        <v>385</v>
      </c>
      <c r="N1850" t="s">
        <v>907</v>
      </c>
      <c r="O1850" t="s">
        <v>917</v>
      </c>
      <c r="P1850" t="s">
        <v>83</v>
      </c>
    </row>
    <row r="1851" spans="1:16">
      <c r="A1851" t="s">
        <v>5910</v>
      </c>
      <c r="B1851" t="s">
        <v>5907</v>
      </c>
      <c r="C1851" t="s">
        <v>956</v>
      </c>
      <c r="D1851">
        <v>55</v>
      </c>
      <c r="E1851" t="s">
        <v>5044</v>
      </c>
      <c r="F1851" t="s">
        <v>83</v>
      </c>
      <c r="G1851" t="s">
        <v>906</v>
      </c>
      <c r="H1851" t="s">
        <v>320</v>
      </c>
      <c r="I1851" t="s">
        <v>390</v>
      </c>
      <c r="J1851" t="s">
        <v>383</v>
      </c>
      <c r="K1851" t="s">
        <v>388</v>
      </c>
      <c r="L1851" t="s">
        <v>4759</v>
      </c>
      <c r="M1851" t="s">
        <v>385</v>
      </c>
      <c r="N1851" t="s">
        <v>907</v>
      </c>
      <c r="O1851" t="s">
        <v>917</v>
      </c>
      <c r="P1851" t="s">
        <v>83</v>
      </c>
    </row>
    <row r="1852" spans="1:16">
      <c r="A1852" t="s">
        <v>5911</v>
      </c>
      <c r="B1852" t="s">
        <v>5907</v>
      </c>
      <c r="C1852" t="s">
        <v>915</v>
      </c>
      <c r="D1852">
        <v>56</v>
      </c>
      <c r="E1852" t="s">
        <v>5044</v>
      </c>
      <c r="F1852" t="s">
        <v>83</v>
      </c>
      <c r="G1852" t="s">
        <v>906</v>
      </c>
      <c r="H1852" t="s">
        <v>320</v>
      </c>
      <c r="I1852" t="s">
        <v>390</v>
      </c>
      <c r="J1852" t="s">
        <v>383</v>
      </c>
      <c r="K1852" t="s">
        <v>388</v>
      </c>
      <c r="L1852" t="s">
        <v>4759</v>
      </c>
      <c r="M1852" t="s">
        <v>385</v>
      </c>
      <c r="N1852" t="s">
        <v>907</v>
      </c>
      <c r="O1852" t="s">
        <v>917</v>
      </c>
      <c r="P1852" t="s">
        <v>83</v>
      </c>
    </row>
    <row r="1853" spans="1:16">
      <c r="A1853" t="s">
        <v>5912</v>
      </c>
      <c r="B1853" t="s">
        <v>5907</v>
      </c>
      <c r="C1853" t="s">
        <v>910</v>
      </c>
      <c r="D1853">
        <v>59</v>
      </c>
      <c r="E1853" t="s">
        <v>5044</v>
      </c>
      <c r="F1853" t="s">
        <v>83</v>
      </c>
      <c r="G1853" t="s">
        <v>906</v>
      </c>
      <c r="H1853" t="s">
        <v>320</v>
      </c>
      <c r="I1853" t="s">
        <v>390</v>
      </c>
      <c r="J1853" t="s">
        <v>383</v>
      </c>
      <c r="K1853" t="s">
        <v>388</v>
      </c>
      <c r="L1853" t="s">
        <v>4759</v>
      </c>
      <c r="M1853" t="s">
        <v>385</v>
      </c>
      <c r="N1853" t="s">
        <v>907</v>
      </c>
      <c r="O1853" t="s">
        <v>917</v>
      </c>
      <c r="P1853" t="s">
        <v>83</v>
      </c>
    </row>
    <row r="1854" spans="1:16">
      <c r="A1854" t="s">
        <v>5913</v>
      </c>
      <c r="B1854" t="s">
        <v>5907</v>
      </c>
      <c r="C1854" t="s">
        <v>912</v>
      </c>
      <c r="D1854">
        <v>61</v>
      </c>
      <c r="E1854" t="s">
        <v>5044</v>
      </c>
      <c r="F1854" t="s">
        <v>83</v>
      </c>
      <c r="G1854" t="s">
        <v>906</v>
      </c>
      <c r="H1854" t="s">
        <v>320</v>
      </c>
      <c r="I1854" t="s">
        <v>390</v>
      </c>
      <c r="J1854" t="s">
        <v>383</v>
      </c>
      <c r="K1854" t="s">
        <v>388</v>
      </c>
      <c r="L1854" t="s">
        <v>4759</v>
      </c>
      <c r="M1854" t="s">
        <v>385</v>
      </c>
      <c r="N1854" t="s">
        <v>907</v>
      </c>
      <c r="O1854" t="s">
        <v>917</v>
      </c>
      <c r="P1854" t="s">
        <v>83</v>
      </c>
    </row>
    <row r="1855" spans="1:16">
      <c r="A1855" t="s">
        <v>6339</v>
      </c>
      <c r="B1855" t="s">
        <v>6340</v>
      </c>
      <c r="C1855" t="s">
        <v>956</v>
      </c>
      <c r="D1855">
        <v>55</v>
      </c>
      <c r="E1855" t="s">
        <v>5044</v>
      </c>
      <c r="F1855" t="s">
        <v>55</v>
      </c>
      <c r="G1855" t="s">
        <v>906</v>
      </c>
      <c r="H1855" t="s">
        <v>320</v>
      </c>
      <c r="I1855" t="s">
        <v>390</v>
      </c>
      <c r="J1855" t="s">
        <v>383</v>
      </c>
      <c r="K1855" t="s">
        <v>388</v>
      </c>
      <c r="L1855" t="s">
        <v>4759</v>
      </c>
      <c r="M1855" t="s">
        <v>385</v>
      </c>
      <c r="N1855" t="s">
        <v>907</v>
      </c>
      <c r="O1855" t="s">
        <v>932</v>
      </c>
      <c r="P1855" t="s">
        <v>71</v>
      </c>
    </row>
    <row r="1856" spans="1:16">
      <c r="A1856" t="s">
        <v>6341</v>
      </c>
      <c r="B1856" t="s">
        <v>6340</v>
      </c>
      <c r="C1856" t="s">
        <v>915</v>
      </c>
      <c r="D1856">
        <v>56</v>
      </c>
      <c r="E1856" t="s">
        <v>5044</v>
      </c>
      <c r="F1856" t="s">
        <v>55</v>
      </c>
      <c r="G1856" t="s">
        <v>906</v>
      </c>
      <c r="H1856" t="s">
        <v>320</v>
      </c>
      <c r="I1856" t="s">
        <v>390</v>
      </c>
      <c r="J1856" t="s">
        <v>383</v>
      </c>
      <c r="K1856" t="s">
        <v>388</v>
      </c>
      <c r="L1856" t="s">
        <v>4759</v>
      </c>
      <c r="M1856" t="s">
        <v>385</v>
      </c>
      <c r="N1856" t="s">
        <v>907</v>
      </c>
      <c r="O1856" t="s">
        <v>932</v>
      </c>
      <c r="P1856" t="s">
        <v>71</v>
      </c>
    </row>
    <row r="1857" spans="1:16">
      <c r="A1857" t="s">
        <v>6342</v>
      </c>
      <c r="B1857" t="s">
        <v>6340</v>
      </c>
      <c r="C1857" t="s">
        <v>904</v>
      </c>
      <c r="D1857">
        <v>57</v>
      </c>
      <c r="E1857" t="s">
        <v>5044</v>
      </c>
      <c r="F1857" t="s">
        <v>55</v>
      </c>
      <c r="G1857" t="s">
        <v>906</v>
      </c>
      <c r="H1857" t="s">
        <v>320</v>
      </c>
      <c r="I1857" t="s">
        <v>390</v>
      </c>
      <c r="J1857" t="s">
        <v>383</v>
      </c>
      <c r="K1857" t="s">
        <v>388</v>
      </c>
      <c r="L1857" t="s">
        <v>4759</v>
      </c>
      <c r="M1857" t="s">
        <v>385</v>
      </c>
      <c r="N1857" t="s">
        <v>907</v>
      </c>
      <c r="O1857" t="s">
        <v>932</v>
      </c>
      <c r="P1857" t="s">
        <v>71</v>
      </c>
    </row>
    <row r="1858" spans="1:16">
      <c r="A1858" t="s">
        <v>6343</v>
      </c>
      <c r="B1858" t="s">
        <v>6340</v>
      </c>
      <c r="C1858" t="s">
        <v>920</v>
      </c>
      <c r="D1858">
        <v>58</v>
      </c>
      <c r="E1858" t="s">
        <v>5044</v>
      </c>
      <c r="F1858" t="s">
        <v>55</v>
      </c>
      <c r="G1858" t="s">
        <v>906</v>
      </c>
      <c r="H1858" t="s">
        <v>320</v>
      </c>
      <c r="I1858" t="s">
        <v>390</v>
      </c>
      <c r="J1858" t="s">
        <v>383</v>
      </c>
      <c r="K1858" t="s">
        <v>388</v>
      </c>
      <c r="L1858" t="s">
        <v>4759</v>
      </c>
      <c r="M1858" t="s">
        <v>385</v>
      </c>
      <c r="N1858" t="s">
        <v>907</v>
      </c>
      <c r="O1858" t="s">
        <v>932</v>
      </c>
      <c r="P1858" t="s">
        <v>71</v>
      </c>
    </row>
    <row r="1859" spans="1:16">
      <c r="A1859" t="s">
        <v>6344</v>
      </c>
      <c r="B1859" t="s">
        <v>6340</v>
      </c>
      <c r="C1859" t="s">
        <v>910</v>
      </c>
      <c r="D1859">
        <v>59</v>
      </c>
      <c r="E1859" t="s">
        <v>5044</v>
      </c>
      <c r="F1859" t="s">
        <v>55</v>
      </c>
      <c r="G1859" t="s">
        <v>906</v>
      </c>
      <c r="H1859" t="s">
        <v>320</v>
      </c>
      <c r="I1859" t="s">
        <v>390</v>
      </c>
      <c r="J1859" t="s">
        <v>383</v>
      </c>
      <c r="K1859" t="s">
        <v>388</v>
      </c>
      <c r="L1859" t="s">
        <v>4759</v>
      </c>
      <c r="M1859" t="s">
        <v>385</v>
      </c>
      <c r="N1859" t="s">
        <v>907</v>
      </c>
      <c r="O1859" t="s">
        <v>932</v>
      </c>
      <c r="P1859" t="s">
        <v>71</v>
      </c>
    </row>
    <row r="1860" spans="1:16">
      <c r="A1860" t="s">
        <v>6345</v>
      </c>
      <c r="B1860" t="s">
        <v>6340</v>
      </c>
      <c r="C1860" t="s">
        <v>922</v>
      </c>
      <c r="D1860">
        <v>60</v>
      </c>
      <c r="E1860" t="s">
        <v>5044</v>
      </c>
      <c r="F1860" t="s">
        <v>55</v>
      </c>
      <c r="G1860" t="s">
        <v>906</v>
      </c>
      <c r="H1860" t="s">
        <v>320</v>
      </c>
      <c r="I1860" t="s">
        <v>390</v>
      </c>
      <c r="J1860" t="s">
        <v>383</v>
      </c>
      <c r="K1860" t="s">
        <v>388</v>
      </c>
      <c r="L1860" t="s">
        <v>4759</v>
      </c>
      <c r="M1860" t="s">
        <v>385</v>
      </c>
      <c r="N1860" t="s">
        <v>907</v>
      </c>
      <c r="O1860" t="s">
        <v>932</v>
      </c>
      <c r="P1860" t="s">
        <v>71</v>
      </c>
    </row>
    <row r="1861" spans="1:16">
      <c r="A1861" t="s">
        <v>6346</v>
      </c>
      <c r="B1861" t="s">
        <v>6340</v>
      </c>
      <c r="C1861" t="s">
        <v>912</v>
      </c>
      <c r="D1861">
        <v>61</v>
      </c>
      <c r="E1861" t="s">
        <v>5044</v>
      </c>
      <c r="F1861" t="s">
        <v>55</v>
      </c>
      <c r="G1861" t="s">
        <v>906</v>
      </c>
      <c r="H1861" t="s">
        <v>320</v>
      </c>
      <c r="I1861" t="s">
        <v>390</v>
      </c>
      <c r="J1861" t="s">
        <v>383</v>
      </c>
      <c r="K1861" t="s">
        <v>388</v>
      </c>
      <c r="L1861" t="s">
        <v>4759</v>
      </c>
      <c r="M1861" t="s">
        <v>385</v>
      </c>
      <c r="N1861" t="s">
        <v>907</v>
      </c>
      <c r="O1861" t="s">
        <v>932</v>
      </c>
      <c r="P1861" t="s">
        <v>71</v>
      </c>
    </row>
    <row r="1862" spans="1:16">
      <c r="A1862" t="s">
        <v>5042</v>
      </c>
      <c r="B1862" t="s">
        <v>5043</v>
      </c>
      <c r="C1862" t="s">
        <v>956</v>
      </c>
      <c r="D1862">
        <v>55</v>
      </c>
      <c r="E1862" t="s">
        <v>5044</v>
      </c>
      <c r="F1862" t="s">
        <v>53</v>
      </c>
      <c r="G1862" t="s">
        <v>5045</v>
      </c>
      <c r="H1862" t="s">
        <v>320</v>
      </c>
      <c r="I1862" t="s">
        <v>382</v>
      </c>
      <c r="J1862" t="s">
        <v>383</v>
      </c>
      <c r="K1862" t="s">
        <v>388</v>
      </c>
      <c r="L1862" t="s">
        <v>4759</v>
      </c>
      <c r="M1862" t="s">
        <v>385</v>
      </c>
      <c r="N1862" t="s">
        <v>907</v>
      </c>
      <c r="O1862" t="s">
        <v>928</v>
      </c>
      <c r="P1862" t="s">
        <v>53</v>
      </c>
    </row>
    <row r="1863" spans="1:16">
      <c r="A1863" t="s">
        <v>5046</v>
      </c>
      <c r="B1863" t="s">
        <v>5043</v>
      </c>
      <c r="C1863" t="s">
        <v>904</v>
      </c>
      <c r="D1863">
        <v>57</v>
      </c>
      <c r="E1863" t="s">
        <v>5044</v>
      </c>
      <c r="F1863" t="s">
        <v>53</v>
      </c>
      <c r="G1863" t="s">
        <v>5045</v>
      </c>
      <c r="H1863" t="s">
        <v>320</v>
      </c>
      <c r="I1863" t="s">
        <v>382</v>
      </c>
      <c r="J1863" t="s">
        <v>383</v>
      </c>
      <c r="K1863" t="s">
        <v>388</v>
      </c>
      <c r="L1863" t="s">
        <v>4759</v>
      </c>
      <c r="M1863" t="s">
        <v>385</v>
      </c>
      <c r="N1863" t="s">
        <v>907</v>
      </c>
      <c r="O1863" t="s">
        <v>928</v>
      </c>
      <c r="P1863" t="s">
        <v>53</v>
      </c>
    </row>
    <row r="1864" spans="1:16">
      <c r="A1864" t="s">
        <v>5047</v>
      </c>
      <c r="B1864" t="s">
        <v>5043</v>
      </c>
      <c r="C1864" t="s">
        <v>920</v>
      </c>
      <c r="D1864">
        <v>58</v>
      </c>
      <c r="E1864" t="s">
        <v>5044</v>
      </c>
      <c r="F1864" t="s">
        <v>53</v>
      </c>
      <c r="G1864" t="s">
        <v>5045</v>
      </c>
      <c r="H1864" t="s">
        <v>320</v>
      </c>
      <c r="I1864" t="s">
        <v>382</v>
      </c>
      <c r="J1864" t="s">
        <v>383</v>
      </c>
      <c r="K1864" t="s">
        <v>388</v>
      </c>
      <c r="L1864" t="s">
        <v>4759</v>
      </c>
      <c r="M1864" t="s">
        <v>385</v>
      </c>
      <c r="N1864" t="s">
        <v>907</v>
      </c>
      <c r="O1864" t="s">
        <v>928</v>
      </c>
      <c r="P1864" t="s">
        <v>53</v>
      </c>
    </row>
    <row r="1865" spans="1:16">
      <c r="A1865" t="s">
        <v>5048</v>
      </c>
      <c r="B1865" t="s">
        <v>5043</v>
      </c>
      <c r="C1865" t="s">
        <v>910</v>
      </c>
      <c r="D1865">
        <v>59</v>
      </c>
      <c r="E1865" t="s">
        <v>5044</v>
      </c>
      <c r="F1865" t="s">
        <v>53</v>
      </c>
      <c r="G1865" t="s">
        <v>5045</v>
      </c>
      <c r="H1865" t="s">
        <v>320</v>
      </c>
      <c r="I1865" t="s">
        <v>382</v>
      </c>
      <c r="J1865" t="s">
        <v>383</v>
      </c>
      <c r="K1865" t="s">
        <v>388</v>
      </c>
      <c r="L1865" t="s">
        <v>4759</v>
      </c>
      <c r="M1865" t="s">
        <v>385</v>
      </c>
      <c r="N1865" t="s">
        <v>907</v>
      </c>
      <c r="O1865" t="s">
        <v>928</v>
      </c>
      <c r="P1865" t="s">
        <v>53</v>
      </c>
    </row>
    <row r="1866" spans="1:16">
      <c r="A1866" t="s">
        <v>5049</v>
      </c>
      <c r="B1866" t="s">
        <v>5043</v>
      </c>
      <c r="C1866" t="s">
        <v>922</v>
      </c>
      <c r="D1866">
        <v>60</v>
      </c>
      <c r="E1866" t="s">
        <v>5044</v>
      </c>
      <c r="F1866" t="s">
        <v>53</v>
      </c>
      <c r="G1866" t="s">
        <v>5045</v>
      </c>
      <c r="H1866" t="s">
        <v>320</v>
      </c>
      <c r="I1866" t="s">
        <v>382</v>
      </c>
      <c r="J1866" t="s">
        <v>383</v>
      </c>
      <c r="K1866" t="s">
        <v>388</v>
      </c>
      <c r="L1866" t="s">
        <v>4759</v>
      </c>
      <c r="M1866" t="s">
        <v>385</v>
      </c>
      <c r="N1866" t="s">
        <v>907</v>
      </c>
      <c r="O1866" t="s">
        <v>928</v>
      </c>
      <c r="P1866" t="s">
        <v>53</v>
      </c>
    </row>
    <row r="1867" spans="1:16">
      <c r="A1867" t="s">
        <v>5050</v>
      </c>
      <c r="B1867" t="s">
        <v>5043</v>
      </c>
      <c r="C1867" t="s">
        <v>912</v>
      </c>
      <c r="D1867">
        <v>61</v>
      </c>
      <c r="E1867" t="s">
        <v>5044</v>
      </c>
      <c r="F1867" t="s">
        <v>53</v>
      </c>
      <c r="G1867" t="s">
        <v>5045</v>
      </c>
      <c r="H1867" t="s">
        <v>320</v>
      </c>
      <c r="I1867" t="s">
        <v>382</v>
      </c>
      <c r="J1867" t="s">
        <v>383</v>
      </c>
      <c r="K1867" t="s">
        <v>388</v>
      </c>
      <c r="L1867" t="s">
        <v>4759</v>
      </c>
      <c r="M1867" t="s">
        <v>385</v>
      </c>
      <c r="N1867" t="s">
        <v>907</v>
      </c>
      <c r="O1867" t="s">
        <v>928</v>
      </c>
      <c r="P1867" t="s">
        <v>53</v>
      </c>
    </row>
    <row r="1868" spans="1:16">
      <c r="A1868" t="s">
        <v>5051</v>
      </c>
      <c r="B1868" t="s">
        <v>5043</v>
      </c>
      <c r="C1868" t="s">
        <v>1046</v>
      </c>
      <c r="D1868">
        <v>62</v>
      </c>
      <c r="E1868" t="s">
        <v>5044</v>
      </c>
      <c r="F1868" t="s">
        <v>53</v>
      </c>
      <c r="G1868" t="s">
        <v>5045</v>
      </c>
      <c r="H1868" t="s">
        <v>320</v>
      </c>
      <c r="I1868" t="s">
        <v>382</v>
      </c>
      <c r="J1868" t="s">
        <v>383</v>
      </c>
      <c r="K1868" t="s">
        <v>388</v>
      </c>
      <c r="L1868" t="s">
        <v>4759</v>
      </c>
      <c r="M1868" t="s">
        <v>385</v>
      </c>
      <c r="N1868" t="s">
        <v>907</v>
      </c>
      <c r="O1868" t="s">
        <v>928</v>
      </c>
      <c r="P1868" t="s">
        <v>53</v>
      </c>
    </row>
    <row r="1869" spans="1:16">
      <c r="A1869" t="s">
        <v>5052</v>
      </c>
      <c r="B1869" t="s">
        <v>5043</v>
      </c>
      <c r="C1869" t="s">
        <v>915</v>
      </c>
      <c r="D1869">
        <v>56</v>
      </c>
      <c r="E1869" t="s">
        <v>5044</v>
      </c>
      <c r="F1869" t="s">
        <v>53</v>
      </c>
      <c r="G1869" t="s">
        <v>5045</v>
      </c>
      <c r="H1869" t="s">
        <v>320</v>
      </c>
      <c r="I1869" t="s">
        <v>382</v>
      </c>
      <c r="J1869" t="s">
        <v>383</v>
      </c>
      <c r="K1869" t="s">
        <v>388</v>
      </c>
      <c r="L1869" t="s">
        <v>4759</v>
      </c>
      <c r="M1869" t="s">
        <v>385</v>
      </c>
      <c r="N1869" t="s">
        <v>907</v>
      </c>
      <c r="O1869" t="s">
        <v>928</v>
      </c>
      <c r="P1869" t="s">
        <v>53</v>
      </c>
    </row>
    <row r="1870" spans="1:16">
      <c r="A1870" t="s">
        <v>6869</v>
      </c>
      <c r="B1870" t="s">
        <v>6870</v>
      </c>
      <c r="C1870" t="s">
        <v>904</v>
      </c>
      <c r="D1870">
        <v>57</v>
      </c>
      <c r="E1870" t="s">
        <v>6864</v>
      </c>
      <c r="F1870" t="s">
        <v>86</v>
      </c>
      <c r="G1870" t="s">
        <v>4954</v>
      </c>
      <c r="H1870" t="s">
        <v>318</v>
      </c>
      <c r="I1870" t="s">
        <v>382</v>
      </c>
      <c r="J1870" t="s">
        <v>383</v>
      </c>
      <c r="K1870" t="s">
        <v>388</v>
      </c>
      <c r="L1870" t="s">
        <v>32</v>
      </c>
      <c r="M1870" t="s">
        <v>385</v>
      </c>
      <c r="N1870" t="s">
        <v>907</v>
      </c>
      <c r="O1870" t="s">
        <v>1033</v>
      </c>
      <c r="P1870" t="s">
        <v>86</v>
      </c>
    </row>
    <row r="1871" spans="1:16">
      <c r="A1871" t="s">
        <v>6871</v>
      </c>
      <c r="B1871" t="s">
        <v>6870</v>
      </c>
      <c r="C1871" t="s">
        <v>920</v>
      </c>
      <c r="D1871">
        <v>58</v>
      </c>
      <c r="E1871" t="s">
        <v>6864</v>
      </c>
      <c r="F1871" t="s">
        <v>86</v>
      </c>
      <c r="G1871" t="s">
        <v>4954</v>
      </c>
      <c r="H1871" t="s">
        <v>318</v>
      </c>
      <c r="I1871" t="s">
        <v>382</v>
      </c>
      <c r="J1871" t="s">
        <v>383</v>
      </c>
      <c r="K1871" t="s">
        <v>388</v>
      </c>
      <c r="L1871" t="s">
        <v>32</v>
      </c>
      <c r="M1871" t="s">
        <v>385</v>
      </c>
      <c r="N1871" t="s">
        <v>907</v>
      </c>
      <c r="O1871" t="s">
        <v>1033</v>
      </c>
      <c r="P1871" t="s">
        <v>86</v>
      </c>
    </row>
    <row r="1872" spans="1:16">
      <c r="A1872" t="s">
        <v>6872</v>
      </c>
      <c r="B1872" t="s">
        <v>6870</v>
      </c>
      <c r="C1872" t="s">
        <v>910</v>
      </c>
      <c r="D1872">
        <v>59</v>
      </c>
      <c r="E1872" t="s">
        <v>6864</v>
      </c>
      <c r="F1872" t="s">
        <v>86</v>
      </c>
      <c r="G1872" t="s">
        <v>4954</v>
      </c>
      <c r="H1872" t="s">
        <v>318</v>
      </c>
      <c r="I1872" t="s">
        <v>382</v>
      </c>
      <c r="J1872" t="s">
        <v>383</v>
      </c>
      <c r="K1872" t="s">
        <v>388</v>
      </c>
      <c r="L1872" t="s">
        <v>32</v>
      </c>
      <c r="M1872" t="s">
        <v>385</v>
      </c>
      <c r="N1872" t="s">
        <v>907</v>
      </c>
      <c r="O1872" t="s">
        <v>1033</v>
      </c>
      <c r="P1872" t="s">
        <v>86</v>
      </c>
    </row>
    <row r="1873" spans="1:16">
      <c r="A1873" t="s">
        <v>6873</v>
      </c>
      <c r="B1873" t="s">
        <v>6870</v>
      </c>
      <c r="C1873" t="s">
        <v>922</v>
      </c>
      <c r="D1873">
        <v>60</v>
      </c>
      <c r="E1873" t="s">
        <v>6864</v>
      </c>
      <c r="F1873" t="s">
        <v>86</v>
      </c>
      <c r="G1873" t="s">
        <v>4954</v>
      </c>
      <c r="H1873" t="s">
        <v>318</v>
      </c>
      <c r="I1873" t="s">
        <v>382</v>
      </c>
      <c r="J1873" t="s">
        <v>383</v>
      </c>
      <c r="K1873" t="s">
        <v>388</v>
      </c>
      <c r="L1873" t="s">
        <v>32</v>
      </c>
      <c r="M1873" t="s">
        <v>385</v>
      </c>
      <c r="N1873" t="s">
        <v>907</v>
      </c>
      <c r="O1873" t="s">
        <v>1033</v>
      </c>
      <c r="P1873" t="s">
        <v>86</v>
      </c>
    </row>
    <row r="1874" spans="1:16">
      <c r="A1874" t="s">
        <v>6874</v>
      </c>
      <c r="B1874" t="s">
        <v>6870</v>
      </c>
      <c r="C1874" t="s">
        <v>912</v>
      </c>
      <c r="D1874">
        <v>61</v>
      </c>
      <c r="E1874" t="s">
        <v>6864</v>
      </c>
      <c r="F1874" t="s">
        <v>86</v>
      </c>
      <c r="G1874" t="s">
        <v>4954</v>
      </c>
      <c r="H1874" t="s">
        <v>318</v>
      </c>
      <c r="I1874" t="s">
        <v>382</v>
      </c>
      <c r="J1874" t="s">
        <v>383</v>
      </c>
      <c r="K1874" t="s">
        <v>388</v>
      </c>
      <c r="L1874" t="s">
        <v>32</v>
      </c>
      <c r="M1874" t="s">
        <v>385</v>
      </c>
      <c r="N1874" t="s">
        <v>907</v>
      </c>
      <c r="O1874" t="s">
        <v>1033</v>
      </c>
      <c r="P1874" t="s">
        <v>86</v>
      </c>
    </row>
    <row r="1875" spans="1:16">
      <c r="A1875" t="s">
        <v>6862</v>
      </c>
      <c r="B1875" t="s">
        <v>6863</v>
      </c>
      <c r="C1875" t="s">
        <v>904</v>
      </c>
      <c r="D1875">
        <v>57</v>
      </c>
      <c r="E1875" t="s">
        <v>6864</v>
      </c>
      <c r="F1875" t="s">
        <v>53</v>
      </c>
      <c r="G1875" t="s">
        <v>4954</v>
      </c>
      <c r="H1875" t="s">
        <v>318</v>
      </c>
      <c r="I1875" t="s">
        <v>382</v>
      </c>
      <c r="J1875" t="s">
        <v>383</v>
      </c>
      <c r="K1875" t="s">
        <v>388</v>
      </c>
      <c r="L1875" t="s">
        <v>32</v>
      </c>
      <c r="M1875" t="s">
        <v>385</v>
      </c>
      <c r="N1875" t="s">
        <v>907</v>
      </c>
      <c r="O1875" t="s">
        <v>928</v>
      </c>
      <c r="P1875" t="s">
        <v>53</v>
      </c>
    </row>
    <row r="1876" spans="1:16">
      <c r="A1876" t="s">
        <v>6865</v>
      </c>
      <c r="B1876" t="s">
        <v>6863</v>
      </c>
      <c r="C1876" t="s">
        <v>920</v>
      </c>
      <c r="D1876">
        <v>58</v>
      </c>
      <c r="E1876" t="s">
        <v>6864</v>
      </c>
      <c r="F1876" t="s">
        <v>53</v>
      </c>
      <c r="G1876" t="s">
        <v>4954</v>
      </c>
      <c r="H1876" t="s">
        <v>318</v>
      </c>
      <c r="I1876" t="s">
        <v>382</v>
      </c>
      <c r="J1876" t="s">
        <v>383</v>
      </c>
      <c r="K1876" t="s">
        <v>388</v>
      </c>
      <c r="L1876" t="s">
        <v>32</v>
      </c>
      <c r="M1876" t="s">
        <v>385</v>
      </c>
      <c r="N1876" t="s">
        <v>907</v>
      </c>
      <c r="O1876" t="s">
        <v>928</v>
      </c>
      <c r="P1876" t="s">
        <v>53</v>
      </c>
    </row>
    <row r="1877" spans="1:16">
      <c r="A1877" t="s">
        <v>6866</v>
      </c>
      <c r="B1877" t="s">
        <v>6863</v>
      </c>
      <c r="C1877" t="s">
        <v>910</v>
      </c>
      <c r="D1877">
        <v>59</v>
      </c>
      <c r="E1877" t="s">
        <v>6864</v>
      </c>
      <c r="F1877" t="s">
        <v>53</v>
      </c>
      <c r="G1877" t="s">
        <v>4954</v>
      </c>
      <c r="H1877" t="s">
        <v>318</v>
      </c>
      <c r="I1877" t="s">
        <v>382</v>
      </c>
      <c r="J1877" t="s">
        <v>383</v>
      </c>
      <c r="K1877" t="s">
        <v>388</v>
      </c>
      <c r="L1877" t="s">
        <v>32</v>
      </c>
      <c r="M1877" t="s">
        <v>385</v>
      </c>
      <c r="N1877" t="s">
        <v>907</v>
      </c>
      <c r="O1877" t="s">
        <v>928</v>
      </c>
      <c r="P1877" t="s">
        <v>53</v>
      </c>
    </row>
    <row r="1878" spans="1:16">
      <c r="A1878" t="s">
        <v>6867</v>
      </c>
      <c r="B1878" t="s">
        <v>6863</v>
      </c>
      <c r="C1878" t="s">
        <v>922</v>
      </c>
      <c r="D1878">
        <v>60</v>
      </c>
      <c r="E1878" t="s">
        <v>6864</v>
      </c>
      <c r="F1878" t="s">
        <v>53</v>
      </c>
      <c r="G1878" t="s">
        <v>4954</v>
      </c>
      <c r="H1878" t="s">
        <v>318</v>
      </c>
      <c r="I1878" t="s">
        <v>382</v>
      </c>
      <c r="J1878" t="s">
        <v>383</v>
      </c>
      <c r="K1878" t="s">
        <v>388</v>
      </c>
      <c r="L1878" t="s">
        <v>32</v>
      </c>
      <c r="M1878" t="s">
        <v>385</v>
      </c>
      <c r="N1878" t="s">
        <v>907</v>
      </c>
      <c r="O1878" t="s">
        <v>928</v>
      </c>
      <c r="P1878" t="s">
        <v>53</v>
      </c>
    </row>
    <row r="1879" spans="1:16">
      <c r="A1879" t="s">
        <v>6868</v>
      </c>
      <c r="B1879" t="s">
        <v>6863</v>
      </c>
      <c r="C1879" t="s">
        <v>912</v>
      </c>
      <c r="D1879">
        <v>61</v>
      </c>
      <c r="E1879" t="s">
        <v>6864</v>
      </c>
      <c r="F1879" t="s">
        <v>53</v>
      </c>
      <c r="G1879" t="s">
        <v>4954</v>
      </c>
      <c r="H1879" t="s">
        <v>318</v>
      </c>
      <c r="I1879" t="s">
        <v>382</v>
      </c>
      <c r="J1879" t="s">
        <v>383</v>
      </c>
      <c r="K1879" t="s">
        <v>388</v>
      </c>
      <c r="L1879" t="s">
        <v>32</v>
      </c>
      <c r="M1879" t="s">
        <v>385</v>
      </c>
      <c r="N1879" t="s">
        <v>907</v>
      </c>
      <c r="O1879" t="s">
        <v>928</v>
      </c>
      <c r="P1879" t="s">
        <v>53</v>
      </c>
    </row>
    <row r="1880" spans="1:16">
      <c r="A1880" t="s">
        <v>6529</v>
      </c>
      <c r="B1880" t="s">
        <v>6530</v>
      </c>
      <c r="C1880" t="s">
        <v>956</v>
      </c>
      <c r="D1880">
        <v>55</v>
      </c>
      <c r="E1880" t="s">
        <v>6522</v>
      </c>
      <c r="F1880" t="s">
        <v>83</v>
      </c>
      <c r="G1880" t="s">
        <v>2200</v>
      </c>
      <c r="H1880" t="s">
        <v>320</v>
      </c>
      <c r="I1880" t="s">
        <v>390</v>
      </c>
      <c r="J1880" t="s">
        <v>383</v>
      </c>
      <c r="K1880" t="s">
        <v>384</v>
      </c>
      <c r="L1880" t="s">
        <v>37</v>
      </c>
      <c r="M1880" t="s">
        <v>385</v>
      </c>
      <c r="N1880" t="s">
        <v>907</v>
      </c>
      <c r="O1880" t="s">
        <v>917</v>
      </c>
      <c r="P1880" t="s">
        <v>83</v>
      </c>
    </row>
    <row r="1881" spans="1:16">
      <c r="A1881" t="s">
        <v>6531</v>
      </c>
      <c r="B1881" t="s">
        <v>6530</v>
      </c>
      <c r="C1881" t="s">
        <v>915</v>
      </c>
      <c r="D1881">
        <v>56</v>
      </c>
      <c r="E1881" t="s">
        <v>6522</v>
      </c>
      <c r="F1881" t="s">
        <v>83</v>
      </c>
      <c r="G1881" t="s">
        <v>2200</v>
      </c>
      <c r="H1881" t="s">
        <v>320</v>
      </c>
      <c r="I1881" t="s">
        <v>390</v>
      </c>
      <c r="J1881" t="s">
        <v>383</v>
      </c>
      <c r="K1881" t="s">
        <v>384</v>
      </c>
      <c r="L1881" t="s">
        <v>37</v>
      </c>
      <c r="M1881" t="s">
        <v>385</v>
      </c>
      <c r="N1881" t="s">
        <v>907</v>
      </c>
      <c r="O1881" t="s">
        <v>917</v>
      </c>
      <c r="P1881" t="s">
        <v>83</v>
      </c>
    </row>
    <row r="1882" spans="1:16">
      <c r="A1882" t="s">
        <v>6532</v>
      </c>
      <c r="B1882" t="s">
        <v>6530</v>
      </c>
      <c r="C1882" t="s">
        <v>904</v>
      </c>
      <c r="D1882">
        <v>57</v>
      </c>
      <c r="E1882" t="s">
        <v>6522</v>
      </c>
      <c r="F1882" t="s">
        <v>83</v>
      </c>
      <c r="G1882" t="s">
        <v>2200</v>
      </c>
      <c r="H1882" t="s">
        <v>320</v>
      </c>
      <c r="I1882" t="s">
        <v>390</v>
      </c>
      <c r="J1882" t="s">
        <v>383</v>
      </c>
      <c r="K1882" t="s">
        <v>384</v>
      </c>
      <c r="L1882" t="s">
        <v>37</v>
      </c>
      <c r="M1882" t="s">
        <v>385</v>
      </c>
      <c r="N1882" t="s">
        <v>907</v>
      </c>
      <c r="O1882" t="s">
        <v>917</v>
      </c>
      <c r="P1882" t="s">
        <v>83</v>
      </c>
    </row>
    <row r="1883" spans="1:16">
      <c r="A1883" t="s">
        <v>6533</v>
      </c>
      <c r="B1883" t="s">
        <v>6530</v>
      </c>
      <c r="C1883" t="s">
        <v>920</v>
      </c>
      <c r="D1883">
        <v>58</v>
      </c>
      <c r="E1883" t="s">
        <v>6522</v>
      </c>
      <c r="F1883" t="s">
        <v>83</v>
      </c>
      <c r="G1883" t="s">
        <v>2200</v>
      </c>
      <c r="H1883" t="s">
        <v>320</v>
      </c>
      <c r="I1883" t="s">
        <v>390</v>
      </c>
      <c r="J1883" t="s">
        <v>383</v>
      </c>
      <c r="K1883" t="s">
        <v>384</v>
      </c>
      <c r="L1883" t="s">
        <v>37</v>
      </c>
      <c r="M1883" t="s">
        <v>385</v>
      </c>
      <c r="N1883" t="s">
        <v>907</v>
      </c>
      <c r="O1883" t="s">
        <v>917</v>
      </c>
      <c r="P1883" t="s">
        <v>83</v>
      </c>
    </row>
    <row r="1884" spans="1:16">
      <c r="A1884" t="s">
        <v>6534</v>
      </c>
      <c r="B1884" t="s">
        <v>6530</v>
      </c>
      <c r="C1884" t="s">
        <v>910</v>
      </c>
      <c r="D1884">
        <v>59</v>
      </c>
      <c r="E1884" t="s">
        <v>6522</v>
      </c>
      <c r="F1884" t="s">
        <v>83</v>
      </c>
      <c r="G1884" t="s">
        <v>2200</v>
      </c>
      <c r="H1884" t="s">
        <v>320</v>
      </c>
      <c r="I1884" t="s">
        <v>390</v>
      </c>
      <c r="J1884" t="s">
        <v>383</v>
      </c>
      <c r="K1884" t="s">
        <v>384</v>
      </c>
      <c r="L1884" t="s">
        <v>37</v>
      </c>
      <c r="M1884" t="s">
        <v>385</v>
      </c>
      <c r="N1884" t="s">
        <v>907</v>
      </c>
      <c r="O1884" t="s">
        <v>917</v>
      </c>
      <c r="P1884" t="s">
        <v>83</v>
      </c>
    </row>
    <row r="1885" spans="1:16">
      <c r="A1885" t="s">
        <v>6535</v>
      </c>
      <c r="B1885" t="s">
        <v>6530</v>
      </c>
      <c r="C1885" t="s">
        <v>922</v>
      </c>
      <c r="D1885">
        <v>60</v>
      </c>
      <c r="E1885" t="s">
        <v>6522</v>
      </c>
      <c r="F1885" t="s">
        <v>83</v>
      </c>
      <c r="G1885" t="s">
        <v>2200</v>
      </c>
      <c r="H1885" t="s">
        <v>320</v>
      </c>
      <c r="I1885" t="s">
        <v>390</v>
      </c>
      <c r="J1885" t="s">
        <v>383</v>
      </c>
      <c r="K1885" t="s">
        <v>384</v>
      </c>
      <c r="L1885" t="s">
        <v>37</v>
      </c>
      <c r="M1885" t="s">
        <v>385</v>
      </c>
      <c r="N1885" t="s">
        <v>907</v>
      </c>
      <c r="O1885" t="s">
        <v>917</v>
      </c>
      <c r="P1885" t="s">
        <v>83</v>
      </c>
    </row>
    <row r="1886" spans="1:16">
      <c r="A1886" t="s">
        <v>6536</v>
      </c>
      <c r="B1886" t="s">
        <v>6530</v>
      </c>
      <c r="C1886" t="s">
        <v>912</v>
      </c>
      <c r="D1886">
        <v>61</v>
      </c>
      <c r="E1886" t="s">
        <v>6522</v>
      </c>
      <c r="F1886" t="s">
        <v>83</v>
      </c>
      <c r="G1886" t="s">
        <v>2200</v>
      </c>
      <c r="H1886" t="s">
        <v>320</v>
      </c>
      <c r="I1886" t="s">
        <v>390</v>
      </c>
      <c r="J1886" t="s">
        <v>383</v>
      </c>
      <c r="K1886" t="s">
        <v>384</v>
      </c>
      <c r="L1886" t="s">
        <v>37</v>
      </c>
      <c r="M1886" t="s">
        <v>385</v>
      </c>
      <c r="N1886" t="s">
        <v>907</v>
      </c>
      <c r="O1886" t="s">
        <v>917</v>
      </c>
      <c r="P1886" t="s">
        <v>83</v>
      </c>
    </row>
    <row r="1887" spans="1:16">
      <c r="A1887" t="s">
        <v>6520</v>
      </c>
      <c r="B1887" t="s">
        <v>6521</v>
      </c>
      <c r="C1887" t="s">
        <v>956</v>
      </c>
      <c r="D1887">
        <v>55</v>
      </c>
      <c r="E1887" t="s">
        <v>6522</v>
      </c>
      <c r="F1887" t="s">
        <v>71</v>
      </c>
      <c r="G1887" t="s">
        <v>2200</v>
      </c>
      <c r="H1887" t="s">
        <v>320</v>
      </c>
      <c r="I1887" t="s">
        <v>390</v>
      </c>
      <c r="J1887" t="s">
        <v>383</v>
      </c>
      <c r="K1887" t="s">
        <v>384</v>
      </c>
      <c r="L1887" t="s">
        <v>37</v>
      </c>
      <c r="M1887" t="s">
        <v>385</v>
      </c>
      <c r="N1887" t="s">
        <v>907</v>
      </c>
      <c r="O1887" t="s">
        <v>932</v>
      </c>
      <c r="P1887" t="s">
        <v>71</v>
      </c>
    </row>
    <row r="1888" spans="1:16">
      <c r="A1888" t="s">
        <v>6523</v>
      </c>
      <c r="B1888" t="s">
        <v>6521</v>
      </c>
      <c r="C1888" t="s">
        <v>915</v>
      </c>
      <c r="D1888">
        <v>56</v>
      </c>
      <c r="E1888" t="s">
        <v>6522</v>
      </c>
      <c r="F1888" t="s">
        <v>71</v>
      </c>
      <c r="G1888" t="s">
        <v>2200</v>
      </c>
      <c r="H1888" t="s">
        <v>320</v>
      </c>
      <c r="I1888" t="s">
        <v>390</v>
      </c>
      <c r="J1888" t="s">
        <v>383</v>
      </c>
      <c r="K1888" t="s">
        <v>384</v>
      </c>
      <c r="L1888" t="s">
        <v>37</v>
      </c>
      <c r="M1888" t="s">
        <v>385</v>
      </c>
      <c r="N1888" t="s">
        <v>907</v>
      </c>
      <c r="O1888" t="s">
        <v>932</v>
      </c>
      <c r="P1888" t="s">
        <v>71</v>
      </c>
    </row>
    <row r="1889" spans="1:16">
      <c r="A1889" t="s">
        <v>6524</v>
      </c>
      <c r="B1889" t="s">
        <v>6521</v>
      </c>
      <c r="C1889" t="s">
        <v>904</v>
      </c>
      <c r="D1889">
        <v>57</v>
      </c>
      <c r="E1889" t="s">
        <v>6522</v>
      </c>
      <c r="F1889" t="s">
        <v>71</v>
      </c>
      <c r="G1889" t="s">
        <v>2200</v>
      </c>
      <c r="H1889" t="s">
        <v>320</v>
      </c>
      <c r="I1889" t="s">
        <v>390</v>
      </c>
      <c r="J1889" t="s">
        <v>383</v>
      </c>
      <c r="K1889" t="s">
        <v>384</v>
      </c>
      <c r="L1889" t="s">
        <v>37</v>
      </c>
      <c r="M1889" t="s">
        <v>385</v>
      </c>
      <c r="N1889" t="s">
        <v>907</v>
      </c>
      <c r="O1889" t="s">
        <v>932</v>
      </c>
      <c r="P1889" t="s">
        <v>71</v>
      </c>
    </row>
    <row r="1890" spans="1:16">
      <c r="A1890" t="s">
        <v>6525</v>
      </c>
      <c r="B1890" t="s">
        <v>6521</v>
      </c>
      <c r="C1890" t="s">
        <v>920</v>
      </c>
      <c r="D1890">
        <v>58</v>
      </c>
      <c r="E1890" t="s">
        <v>6522</v>
      </c>
      <c r="F1890" t="s">
        <v>71</v>
      </c>
      <c r="G1890" t="s">
        <v>2200</v>
      </c>
      <c r="H1890" t="s">
        <v>320</v>
      </c>
      <c r="I1890" t="s">
        <v>390</v>
      </c>
      <c r="J1890" t="s">
        <v>383</v>
      </c>
      <c r="K1890" t="s">
        <v>384</v>
      </c>
      <c r="L1890" t="s">
        <v>37</v>
      </c>
      <c r="M1890" t="s">
        <v>385</v>
      </c>
      <c r="N1890" t="s">
        <v>907</v>
      </c>
      <c r="O1890" t="s">
        <v>932</v>
      </c>
      <c r="P1890" t="s">
        <v>71</v>
      </c>
    </row>
    <row r="1891" spans="1:16">
      <c r="A1891" t="s">
        <v>6526</v>
      </c>
      <c r="B1891" t="s">
        <v>6521</v>
      </c>
      <c r="C1891" t="s">
        <v>910</v>
      </c>
      <c r="D1891">
        <v>59</v>
      </c>
      <c r="E1891" t="s">
        <v>6522</v>
      </c>
      <c r="F1891" t="s">
        <v>71</v>
      </c>
      <c r="G1891" t="s">
        <v>2200</v>
      </c>
      <c r="H1891" t="s">
        <v>320</v>
      </c>
      <c r="I1891" t="s">
        <v>390</v>
      </c>
      <c r="J1891" t="s">
        <v>383</v>
      </c>
      <c r="K1891" t="s">
        <v>384</v>
      </c>
      <c r="L1891" t="s">
        <v>37</v>
      </c>
      <c r="M1891" t="s">
        <v>385</v>
      </c>
      <c r="N1891" t="s">
        <v>907</v>
      </c>
      <c r="O1891" t="s">
        <v>932</v>
      </c>
      <c r="P1891" t="s">
        <v>71</v>
      </c>
    </row>
    <row r="1892" spans="1:16">
      <c r="A1892" t="s">
        <v>6527</v>
      </c>
      <c r="B1892" t="s">
        <v>6521</v>
      </c>
      <c r="C1892" t="s">
        <v>922</v>
      </c>
      <c r="D1892">
        <v>60</v>
      </c>
      <c r="E1892" t="s">
        <v>6522</v>
      </c>
      <c r="F1892" t="s">
        <v>71</v>
      </c>
      <c r="G1892" t="s">
        <v>2200</v>
      </c>
      <c r="H1892" t="s">
        <v>320</v>
      </c>
      <c r="I1892" t="s">
        <v>390</v>
      </c>
      <c r="J1892" t="s">
        <v>383</v>
      </c>
      <c r="K1892" t="s">
        <v>384</v>
      </c>
      <c r="L1892" t="s">
        <v>37</v>
      </c>
      <c r="M1892" t="s">
        <v>385</v>
      </c>
      <c r="N1892" t="s">
        <v>907</v>
      </c>
      <c r="O1892" t="s">
        <v>932</v>
      </c>
      <c r="P1892" t="s">
        <v>71</v>
      </c>
    </row>
    <row r="1893" spans="1:16">
      <c r="A1893" t="s">
        <v>6528</v>
      </c>
      <c r="B1893" t="s">
        <v>6521</v>
      </c>
      <c r="C1893" t="s">
        <v>912</v>
      </c>
      <c r="D1893">
        <v>61</v>
      </c>
      <c r="E1893" t="s">
        <v>6522</v>
      </c>
      <c r="F1893" t="s">
        <v>71</v>
      </c>
      <c r="G1893" t="s">
        <v>2200</v>
      </c>
      <c r="H1893" t="s">
        <v>320</v>
      </c>
      <c r="I1893" t="s">
        <v>390</v>
      </c>
      <c r="J1893" t="s">
        <v>383</v>
      </c>
      <c r="K1893" t="s">
        <v>384</v>
      </c>
      <c r="L1893" t="s">
        <v>37</v>
      </c>
      <c r="M1893" t="s">
        <v>385</v>
      </c>
      <c r="N1893" t="s">
        <v>907</v>
      </c>
      <c r="O1893" t="s">
        <v>932</v>
      </c>
      <c r="P1893" t="s">
        <v>71</v>
      </c>
    </row>
    <row r="1894" spans="1:16">
      <c r="A1894" t="s">
        <v>6537</v>
      </c>
      <c r="B1894" t="s">
        <v>6538</v>
      </c>
      <c r="C1894" t="s">
        <v>956</v>
      </c>
      <c r="D1894">
        <v>55</v>
      </c>
      <c r="E1894" t="s">
        <v>6539</v>
      </c>
      <c r="F1894" t="s">
        <v>63</v>
      </c>
      <c r="G1894" t="s">
        <v>1021</v>
      </c>
      <c r="H1894" t="s">
        <v>320</v>
      </c>
      <c r="I1894" t="s">
        <v>390</v>
      </c>
      <c r="J1894" t="s">
        <v>383</v>
      </c>
      <c r="K1894" t="s">
        <v>384</v>
      </c>
      <c r="L1894" t="s">
        <v>37</v>
      </c>
      <c r="M1894" t="s">
        <v>385</v>
      </c>
      <c r="N1894" t="s">
        <v>907</v>
      </c>
      <c r="O1894" t="s">
        <v>937</v>
      </c>
      <c r="P1894" t="s">
        <v>63</v>
      </c>
    </row>
    <row r="1895" spans="1:16">
      <c r="A1895" t="s">
        <v>6540</v>
      </c>
      <c r="B1895" t="s">
        <v>6538</v>
      </c>
      <c r="C1895" t="s">
        <v>915</v>
      </c>
      <c r="D1895">
        <v>56</v>
      </c>
      <c r="E1895" t="s">
        <v>6539</v>
      </c>
      <c r="F1895" t="s">
        <v>63</v>
      </c>
      <c r="G1895" t="s">
        <v>1021</v>
      </c>
      <c r="H1895" t="s">
        <v>320</v>
      </c>
      <c r="I1895" t="s">
        <v>390</v>
      </c>
      <c r="J1895" t="s">
        <v>383</v>
      </c>
      <c r="K1895" t="s">
        <v>384</v>
      </c>
      <c r="L1895" t="s">
        <v>37</v>
      </c>
      <c r="M1895" t="s">
        <v>385</v>
      </c>
      <c r="N1895" t="s">
        <v>907</v>
      </c>
      <c r="O1895" t="s">
        <v>937</v>
      </c>
      <c r="P1895" t="s">
        <v>63</v>
      </c>
    </row>
    <row r="1896" spans="1:16">
      <c r="A1896" t="s">
        <v>6541</v>
      </c>
      <c r="B1896" t="s">
        <v>6538</v>
      </c>
      <c r="C1896" t="s">
        <v>904</v>
      </c>
      <c r="D1896">
        <v>57</v>
      </c>
      <c r="E1896" t="s">
        <v>6539</v>
      </c>
      <c r="F1896" t="s">
        <v>63</v>
      </c>
      <c r="G1896" t="s">
        <v>1021</v>
      </c>
      <c r="H1896" t="s">
        <v>320</v>
      </c>
      <c r="I1896" t="s">
        <v>390</v>
      </c>
      <c r="J1896" t="s">
        <v>383</v>
      </c>
      <c r="K1896" t="s">
        <v>384</v>
      </c>
      <c r="L1896" t="s">
        <v>37</v>
      </c>
      <c r="M1896" t="s">
        <v>385</v>
      </c>
      <c r="N1896" t="s">
        <v>907</v>
      </c>
      <c r="O1896" t="s">
        <v>937</v>
      </c>
      <c r="P1896" t="s">
        <v>63</v>
      </c>
    </row>
    <row r="1897" spans="1:16">
      <c r="A1897" t="s">
        <v>6542</v>
      </c>
      <c r="B1897" t="s">
        <v>6538</v>
      </c>
      <c r="C1897" t="s">
        <v>920</v>
      </c>
      <c r="D1897">
        <v>58</v>
      </c>
      <c r="E1897" t="s">
        <v>6539</v>
      </c>
      <c r="F1897" t="s">
        <v>63</v>
      </c>
      <c r="G1897" t="s">
        <v>1021</v>
      </c>
      <c r="H1897" t="s">
        <v>320</v>
      </c>
      <c r="I1897" t="s">
        <v>390</v>
      </c>
      <c r="J1897" t="s">
        <v>383</v>
      </c>
      <c r="K1897" t="s">
        <v>384</v>
      </c>
      <c r="L1897" t="s">
        <v>37</v>
      </c>
      <c r="M1897" t="s">
        <v>385</v>
      </c>
      <c r="N1897" t="s">
        <v>907</v>
      </c>
      <c r="O1897" t="s">
        <v>937</v>
      </c>
      <c r="P1897" t="s">
        <v>63</v>
      </c>
    </row>
    <row r="1898" spans="1:16">
      <c r="A1898" t="s">
        <v>6543</v>
      </c>
      <c r="B1898" t="s">
        <v>6538</v>
      </c>
      <c r="C1898" t="s">
        <v>910</v>
      </c>
      <c r="D1898">
        <v>59</v>
      </c>
      <c r="E1898" t="s">
        <v>6539</v>
      </c>
      <c r="F1898" t="s">
        <v>63</v>
      </c>
      <c r="G1898" t="s">
        <v>1021</v>
      </c>
      <c r="H1898" t="s">
        <v>320</v>
      </c>
      <c r="I1898" t="s">
        <v>390</v>
      </c>
      <c r="J1898" t="s">
        <v>383</v>
      </c>
      <c r="K1898" t="s">
        <v>384</v>
      </c>
      <c r="L1898" t="s">
        <v>37</v>
      </c>
      <c r="M1898" t="s">
        <v>385</v>
      </c>
      <c r="N1898" t="s">
        <v>907</v>
      </c>
      <c r="O1898" t="s">
        <v>937</v>
      </c>
      <c r="P1898" t="s">
        <v>63</v>
      </c>
    </row>
    <row r="1899" spans="1:16">
      <c r="A1899" t="s">
        <v>6544</v>
      </c>
      <c r="B1899" t="s">
        <v>6538</v>
      </c>
      <c r="C1899" t="s">
        <v>922</v>
      </c>
      <c r="D1899">
        <v>60</v>
      </c>
      <c r="E1899" t="s">
        <v>6539</v>
      </c>
      <c r="F1899" t="s">
        <v>63</v>
      </c>
      <c r="G1899" t="s">
        <v>1021</v>
      </c>
      <c r="H1899" t="s">
        <v>320</v>
      </c>
      <c r="I1899" t="s">
        <v>390</v>
      </c>
      <c r="J1899" t="s">
        <v>383</v>
      </c>
      <c r="K1899" t="s">
        <v>384</v>
      </c>
      <c r="L1899" t="s">
        <v>37</v>
      </c>
      <c r="M1899" t="s">
        <v>385</v>
      </c>
      <c r="N1899" t="s">
        <v>907</v>
      </c>
      <c r="O1899" t="s">
        <v>937</v>
      </c>
      <c r="P1899" t="s">
        <v>63</v>
      </c>
    </row>
    <row r="1900" spans="1:16">
      <c r="A1900" t="s">
        <v>6545</v>
      </c>
      <c r="B1900" t="s">
        <v>6538</v>
      </c>
      <c r="C1900" t="s">
        <v>912</v>
      </c>
      <c r="D1900">
        <v>61</v>
      </c>
      <c r="E1900" t="s">
        <v>6539</v>
      </c>
      <c r="F1900" t="s">
        <v>63</v>
      </c>
      <c r="G1900" t="s">
        <v>1021</v>
      </c>
      <c r="H1900" t="s">
        <v>320</v>
      </c>
      <c r="I1900" t="s">
        <v>390</v>
      </c>
      <c r="J1900" t="s">
        <v>383</v>
      </c>
      <c r="K1900" t="s">
        <v>384</v>
      </c>
      <c r="L1900" t="s">
        <v>37</v>
      </c>
      <c r="M1900" t="s">
        <v>385</v>
      </c>
      <c r="N1900" t="s">
        <v>907</v>
      </c>
      <c r="O1900" t="s">
        <v>937</v>
      </c>
      <c r="P1900" t="s">
        <v>63</v>
      </c>
    </row>
    <row r="1901" spans="1:16">
      <c r="A1901" t="s">
        <v>6546</v>
      </c>
      <c r="B1901" t="s">
        <v>6547</v>
      </c>
      <c r="C1901" t="s">
        <v>956</v>
      </c>
      <c r="D1901">
        <v>55</v>
      </c>
      <c r="E1901" t="s">
        <v>6539</v>
      </c>
      <c r="F1901" t="s">
        <v>315</v>
      </c>
      <c r="G1901" t="s">
        <v>1021</v>
      </c>
      <c r="H1901" t="s">
        <v>320</v>
      </c>
      <c r="I1901" t="s">
        <v>390</v>
      </c>
      <c r="J1901" t="s">
        <v>383</v>
      </c>
      <c r="K1901" t="s">
        <v>384</v>
      </c>
      <c r="L1901" t="s">
        <v>37</v>
      </c>
      <c r="M1901" t="s">
        <v>385</v>
      </c>
      <c r="N1901" t="s">
        <v>907</v>
      </c>
      <c r="O1901" t="s">
        <v>1003</v>
      </c>
      <c r="P1901" t="s">
        <v>53</v>
      </c>
    </row>
    <row r="1902" spans="1:16">
      <c r="A1902" t="s">
        <v>6548</v>
      </c>
      <c r="B1902" t="s">
        <v>6547</v>
      </c>
      <c r="C1902" t="s">
        <v>915</v>
      </c>
      <c r="D1902">
        <v>56</v>
      </c>
      <c r="E1902" t="s">
        <v>6539</v>
      </c>
      <c r="F1902" t="s">
        <v>315</v>
      </c>
      <c r="G1902" t="s">
        <v>1021</v>
      </c>
      <c r="H1902" t="s">
        <v>320</v>
      </c>
      <c r="I1902" t="s">
        <v>390</v>
      </c>
      <c r="J1902" t="s">
        <v>383</v>
      </c>
      <c r="K1902" t="s">
        <v>384</v>
      </c>
      <c r="L1902" t="s">
        <v>37</v>
      </c>
      <c r="M1902" t="s">
        <v>385</v>
      </c>
      <c r="N1902" t="s">
        <v>907</v>
      </c>
      <c r="O1902" t="s">
        <v>1003</v>
      </c>
      <c r="P1902" t="s">
        <v>53</v>
      </c>
    </row>
    <row r="1903" spans="1:16">
      <c r="A1903" t="s">
        <v>6549</v>
      </c>
      <c r="B1903" t="s">
        <v>6547</v>
      </c>
      <c r="C1903" t="s">
        <v>904</v>
      </c>
      <c r="D1903">
        <v>57</v>
      </c>
      <c r="E1903" t="s">
        <v>6539</v>
      </c>
      <c r="F1903" t="s">
        <v>315</v>
      </c>
      <c r="G1903" t="s">
        <v>1021</v>
      </c>
      <c r="H1903" t="s">
        <v>320</v>
      </c>
      <c r="I1903" t="s">
        <v>390</v>
      </c>
      <c r="J1903" t="s">
        <v>383</v>
      </c>
      <c r="K1903" t="s">
        <v>384</v>
      </c>
      <c r="L1903" t="s">
        <v>37</v>
      </c>
      <c r="M1903" t="s">
        <v>385</v>
      </c>
      <c r="N1903" t="s">
        <v>907</v>
      </c>
      <c r="O1903" t="s">
        <v>1003</v>
      </c>
      <c r="P1903" t="s">
        <v>53</v>
      </c>
    </row>
    <row r="1904" spans="1:16">
      <c r="A1904" t="s">
        <v>6550</v>
      </c>
      <c r="B1904" t="s">
        <v>6547</v>
      </c>
      <c r="C1904" t="s">
        <v>920</v>
      </c>
      <c r="D1904">
        <v>58</v>
      </c>
      <c r="E1904" t="s">
        <v>6539</v>
      </c>
      <c r="F1904" t="s">
        <v>315</v>
      </c>
      <c r="G1904" t="s">
        <v>1021</v>
      </c>
      <c r="H1904" t="s">
        <v>320</v>
      </c>
      <c r="I1904" t="s">
        <v>390</v>
      </c>
      <c r="J1904" t="s">
        <v>383</v>
      </c>
      <c r="K1904" t="s">
        <v>384</v>
      </c>
      <c r="L1904" t="s">
        <v>37</v>
      </c>
      <c r="M1904" t="s">
        <v>385</v>
      </c>
      <c r="N1904" t="s">
        <v>907</v>
      </c>
      <c r="O1904" t="s">
        <v>1003</v>
      </c>
      <c r="P1904" t="s">
        <v>53</v>
      </c>
    </row>
    <row r="1905" spans="1:16">
      <c r="A1905" t="s">
        <v>6551</v>
      </c>
      <c r="B1905" t="s">
        <v>6547</v>
      </c>
      <c r="C1905" t="s">
        <v>910</v>
      </c>
      <c r="D1905">
        <v>59</v>
      </c>
      <c r="E1905" t="s">
        <v>6539</v>
      </c>
      <c r="F1905" t="s">
        <v>315</v>
      </c>
      <c r="G1905" t="s">
        <v>1021</v>
      </c>
      <c r="H1905" t="s">
        <v>320</v>
      </c>
      <c r="I1905" t="s">
        <v>390</v>
      </c>
      <c r="J1905" t="s">
        <v>383</v>
      </c>
      <c r="K1905" t="s">
        <v>384</v>
      </c>
      <c r="L1905" t="s">
        <v>37</v>
      </c>
      <c r="M1905" t="s">
        <v>385</v>
      </c>
      <c r="N1905" t="s">
        <v>907</v>
      </c>
      <c r="O1905" t="s">
        <v>1003</v>
      </c>
      <c r="P1905" t="s">
        <v>53</v>
      </c>
    </row>
    <row r="1906" spans="1:16">
      <c r="A1906" t="s">
        <v>6552</v>
      </c>
      <c r="B1906" t="s">
        <v>6547</v>
      </c>
      <c r="C1906" t="s">
        <v>922</v>
      </c>
      <c r="D1906">
        <v>60</v>
      </c>
      <c r="E1906" t="s">
        <v>6539</v>
      </c>
      <c r="F1906" t="s">
        <v>315</v>
      </c>
      <c r="G1906" t="s">
        <v>1021</v>
      </c>
      <c r="H1906" t="s">
        <v>320</v>
      </c>
      <c r="I1906" t="s">
        <v>390</v>
      </c>
      <c r="J1906" t="s">
        <v>383</v>
      </c>
      <c r="K1906" t="s">
        <v>384</v>
      </c>
      <c r="L1906" t="s">
        <v>37</v>
      </c>
      <c r="M1906" t="s">
        <v>385</v>
      </c>
      <c r="N1906" t="s">
        <v>907</v>
      </c>
      <c r="O1906" t="s">
        <v>1003</v>
      </c>
      <c r="P1906" t="s">
        <v>53</v>
      </c>
    </row>
    <row r="1907" spans="1:16">
      <c r="A1907" t="s">
        <v>6553</v>
      </c>
      <c r="B1907" t="s">
        <v>6547</v>
      </c>
      <c r="C1907" t="s">
        <v>912</v>
      </c>
      <c r="D1907">
        <v>61</v>
      </c>
      <c r="E1907" t="s">
        <v>6539</v>
      </c>
      <c r="F1907" t="s">
        <v>315</v>
      </c>
      <c r="G1907" t="s">
        <v>1021</v>
      </c>
      <c r="H1907" t="s">
        <v>320</v>
      </c>
      <c r="I1907" t="s">
        <v>390</v>
      </c>
      <c r="J1907" t="s">
        <v>383</v>
      </c>
      <c r="K1907" t="s">
        <v>384</v>
      </c>
      <c r="L1907" t="s">
        <v>37</v>
      </c>
      <c r="M1907" t="s">
        <v>385</v>
      </c>
      <c r="N1907" t="s">
        <v>907</v>
      </c>
      <c r="O1907" t="s">
        <v>1003</v>
      </c>
      <c r="P1907" t="s">
        <v>53</v>
      </c>
    </row>
    <row r="1908" spans="1:16">
      <c r="A1908" t="s">
        <v>5459</v>
      </c>
      <c r="B1908" t="s">
        <v>5460</v>
      </c>
      <c r="C1908" t="s">
        <v>920</v>
      </c>
      <c r="D1908">
        <v>58</v>
      </c>
      <c r="E1908" t="s">
        <v>5461</v>
      </c>
      <c r="F1908" t="s">
        <v>57</v>
      </c>
      <c r="G1908" t="s">
        <v>1021</v>
      </c>
      <c r="H1908" t="s">
        <v>320</v>
      </c>
      <c r="I1908" t="s">
        <v>382</v>
      </c>
      <c r="J1908" t="s">
        <v>383</v>
      </c>
      <c r="K1908" t="s">
        <v>384</v>
      </c>
      <c r="L1908" t="s">
        <v>37</v>
      </c>
      <c r="M1908" t="s">
        <v>385</v>
      </c>
      <c r="N1908" t="s">
        <v>907</v>
      </c>
      <c r="O1908" t="s">
        <v>908</v>
      </c>
      <c r="P1908" t="s">
        <v>57</v>
      </c>
    </row>
    <row r="1909" spans="1:16">
      <c r="A1909" t="s">
        <v>3634</v>
      </c>
      <c r="B1909" t="s">
        <v>3635</v>
      </c>
      <c r="C1909" t="s">
        <v>956</v>
      </c>
      <c r="D1909">
        <v>55</v>
      </c>
      <c r="E1909" t="s">
        <v>3636</v>
      </c>
      <c r="F1909" t="s">
        <v>63</v>
      </c>
      <c r="G1909" t="s">
        <v>1265</v>
      </c>
      <c r="H1909" t="s">
        <v>320</v>
      </c>
      <c r="I1909" t="s">
        <v>382</v>
      </c>
      <c r="J1909" t="s">
        <v>383</v>
      </c>
      <c r="K1909" t="s">
        <v>388</v>
      </c>
      <c r="L1909" t="s">
        <v>44</v>
      </c>
      <c r="M1909" t="s">
        <v>385</v>
      </c>
      <c r="N1909" t="s">
        <v>907</v>
      </c>
      <c r="O1909" t="s">
        <v>937</v>
      </c>
      <c r="P1909" t="s">
        <v>63</v>
      </c>
    </row>
    <row r="1910" spans="1:16">
      <c r="A1910" t="s">
        <v>3637</v>
      </c>
      <c r="B1910" t="s">
        <v>3635</v>
      </c>
      <c r="C1910" t="s">
        <v>904</v>
      </c>
      <c r="D1910">
        <v>57</v>
      </c>
      <c r="E1910" t="s">
        <v>3636</v>
      </c>
      <c r="F1910" t="s">
        <v>63</v>
      </c>
      <c r="G1910" t="s">
        <v>1265</v>
      </c>
      <c r="H1910" t="s">
        <v>320</v>
      </c>
      <c r="I1910" t="s">
        <v>382</v>
      </c>
      <c r="J1910" t="s">
        <v>383</v>
      </c>
      <c r="K1910" t="s">
        <v>388</v>
      </c>
      <c r="L1910" t="s">
        <v>44</v>
      </c>
      <c r="M1910" t="s">
        <v>385</v>
      </c>
      <c r="N1910" t="s">
        <v>907</v>
      </c>
      <c r="O1910" t="s">
        <v>937</v>
      </c>
      <c r="P1910" t="s">
        <v>63</v>
      </c>
    </row>
    <row r="1911" spans="1:16">
      <c r="A1911" t="s">
        <v>3638</v>
      </c>
      <c r="B1911" t="s">
        <v>3635</v>
      </c>
      <c r="C1911" t="s">
        <v>912</v>
      </c>
      <c r="D1911">
        <v>61</v>
      </c>
      <c r="E1911" t="s">
        <v>3636</v>
      </c>
      <c r="F1911" t="s">
        <v>63</v>
      </c>
      <c r="G1911" t="s">
        <v>1265</v>
      </c>
      <c r="H1911" t="s">
        <v>320</v>
      </c>
      <c r="I1911" t="s">
        <v>382</v>
      </c>
      <c r="J1911" t="s">
        <v>383</v>
      </c>
      <c r="K1911" t="s">
        <v>388</v>
      </c>
      <c r="L1911" t="s">
        <v>44</v>
      </c>
      <c r="M1911" t="s">
        <v>385</v>
      </c>
      <c r="N1911" t="s">
        <v>907</v>
      </c>
      <c r="O1911" t="s">
        <v>937</v>
      </c>
      <c r="P1911" t="s">
        <v>63</v>
      </c>
    </row>
    <row r="1912" spans="1:16">
      <c r="A1912" t="s">
        <v>3648</v>
      </c>
      <c r="B1912" t="s">
        <v>3649</v>
      </c>
      <c r="C1912" t="s">
        <v>904</v>
      </c>
      <c r="D1912">
        <v>57</v>
      </c>
      <c r="E1912" t="s">
        <v>3641</v>
      </c>
      <c r="F1912" t="s">
        <v>86</v>
      </c>
      <c r="G1912" t="s">
        <v>1265</v>
      </c>
      <c r="H1912" t="s">
        <v>336</v>
      </c>
      <c r="I1912" t="s">
        <v>382</v>
      </c>
      <c r="J1912" t="s">
        <v>383</v>
      </c>
      <c r="K1912" t="s">
        <v>388</v>
      </c>
      <c r="L1912" t="s">
        <v>44</v>
      </c>
      <c r="M1912" t="s">
        <v>385</v>
      </c>
      <c r="N1912" t="s">
        <v>907</v>
      </c>
      <c r="O1912" t="s">
        <v>1033</v>
      </c>
      <c r="P1912" t="s">
        <v>86</v>
      </c>
    </row>
    <row r="1913" spans="1:16">
      <c r="A1913" t="s">
        <v>3650</v>
      </c>
      <c r="B1913" t="s">
        <v>3649</v>
      </c>
      <c r="C1913" t="s">
        <v>920</v>
      </c>
      <c r="D1913">
        <v>58</v>
      </c>
      <c r="E1913" t="s">
        <v>3641</v>
      </c>
      <c r="F1913" t="s">
        <v>86</v>
      </c>
      <c r="G1913" t="s">
        <v>1265</v>
      </c>
      <c r="H1913" t="s">
        <v>336</v>
      </c>
      <c r="I1913" t="s">
        <v>382</v>
      </c>
      <c r="J1913" t="s">
        <v>383</v>
      </c>
      <c r="K1913" t="s">
        <v>388</v>
      </c>
      <c r="L1913" t="s">
        <v>44</v>
      </c>
      <c r="M1913" t="s">
        <v>385</v>
      </c>
      <c r="N1913" t="s">
        <v>907</v>
      </c>
      <c r="O1913" t="s">
        <v>1033</v>
      </c>
      <c r="P1913" t="s">
        <v>86</v>
      </c>
    </row>
    <row r="1914" spans="1:16">
      <c r="A1914" t="s">
        <v>3651</v>
      </c>
      <c r="B1914" t="s">
        <v>3649</v>
      </c>
      <c r="C1914" t="s">
        <v>910</v>
      </c>
      <c r="D1914">
        <v>59</v>
      </c>
      <c r="E1914" t="s">
        <v>3641</v>
      </c>
      <c r="F1914" t="s">
        <v>86</v>
      </c>
      <c r="G1914" t="s">
        <v>1265</v>
      </c>
      <c r="H1914" t="s">
        <v>336</v>
      </c>
      <c r="I1914" t="s">
        <v>382</v>
      </c>
      <c r="J1914" t="s">
        <v>383</v>
      </c>
      <c r="K1914" t="s">
        <v>388</v>
      </c>
      <c r="L1914" t="s">
        <v>44</v>
      </c>
      <c r="M1914" t="s">
        <v>385</v>
      </c>
      <c r="N1914" t="s">
        <v>907</v>
      </c>
      <c r="O1914" t="s">
        <v>1033</v>
      </c>
      <c r="P1914" t="s">
        <v>86</v>
      </c>
    </row>
    <row r="1915" spans="1:16">
      <c r="A1915" t="s">
        <v>3652</v>
      </c>
      <c r="B1915" t="s">
        <v>3649</v>
      </c>
      <c r="C1915" t="s">
        <v>922</v>
      </c>
      <c r="D1915">
        <v>60</v>
      </c>
      <c r="E1915" t="s">
        <v>3641</v>
      </c>
      <c r="F1915" t="s">
        <v>86</v>
      </c>
      <c r="G1915" t="s">
        <v>1265</v>
      </c>
      <c r="H1915" t="s">
        <v>336</v>
      </c>
      <c r="I1915" t="s">
        <v>382</v>
      </c>
      <c r="J1915" t="s">
        <v>383</v>
      </c>
      <c r="K1915" t="s">
        <v>388</v>
      </c>
      <c r="L1915" t="s">
        <v>44</v>
      </c>
      <c r="M1915" t="s">
        <v>385</v>
      </c>
      <c r="N1915" t="s">
        <v>907</v>
      </c>
      <c r="O1915" t="s">
        <v>1033</v>
      </c>
      <c r="P1915" t="s">
        <v>86</v>
      </c>
    </row>
    <row r="1916" spans="1:16">
      <c r="A1916" t="s">
        <v>3653</v>
      </c>
      <c r="B1916" t="s">
        <v>3649</v>
      </c>
      <c r="C1916" t="s">
        <v>912</v>
      </c>
      <c r="D1916">
        <v>61</v>
      </c>
      <c r="E1916" t="s">
        <v>3641</v>
      </c>
      <c r="F1916" t="s">
        <v>86</v>
      </c>
      <c r="G1916" t="s">
        <v>1265</v>
      </c>
      <c r="H1916" t="s">
        <v>336</v>
      </c>
      <c r="I1916" t="s">
        <v>382</v>
      </c>
      <c r="J1916" t="s">
        <v>383</v>
      </c>
      <c r="K1916" t="s">
        <v>388</v>
      </c>
      <c r="L1916" t="s">
        <v>44</v>
      </c>
      <c r="M1916" t="s">
        <v>385</v>
      </c>
      <c r="N1916" t="s">
        <v>907</v>
      </c>
      <c r="O1916" t="s">
        <v>1033</v>
      </c>
      <c r="P1916" t="s">
        <v>86</v>
      </c>
    </row>
    <row r="1917" spans="1:16">
      <c r="A1917" t="s">
        <v>3639</v>
      </c>
      <c r="B1917" t="s">
        <v>3640</v>
      </c>
      <c r="C1917" t="s">
        <v>956</v>
      </c>
      <c r="D1917">
        <v>55</v>
      </c>
      <c r="E1917" t="s">
        <v>3641</v>
      </c>
      <c r="F1917" t="s">
        <v>71</v>
      </c>
      <c r="G1917" t="s">
        <v>1265</v>
      </c>
      <c r="H1917" t="s">
        <v>336</v>
      </c>
      <c r="I1917" t="s">
        <v>382</v>
      </c>
      <c r="J1917" t="s">
        <v>383</v>
      </c>
      <c r="K1917" t="s">
        <v>388</v>
      </c>
      <c r="L1917" t="s">
        <v>44</v>
      </c>
      <c r="M1917" t="s">
        <v>385</v>
      </c>
      <c r="N1917" t="s">
        <v>907</v>
      </c>
      <c r="O1917" t="s">
        <v>932</v>
      </c>
      <c r="P1917" t="s">
        <v>71</v>
      </c>
    </row>
    <row r="1918" spans="1:16">
      <c r="A1918" t="s">
        <v>3642</v>
      </c>
      <c r="B1918" t="s">
        <v>3640</v>
      </c>
      <c r="C1918" t="s">
        <v>915</v>
      </c>
      <c r="D1918">
        <v>56</v>
      </c>
      <c r="E1918" t="s">
        <v>3641</v>
      </c>
      <c r="F1918" t="s">
        <v>71</v>
      </c>
      <c r="G1918" t="s">
        <v>1265</v>
      </c>
      <c r="H1918" t="s">
        <v>336</v>
      </c>
      <c r="I1918" t="s">
        <v>382</v>
      </c>
      <c r="J1918" t="s">
        <v>383</v>
      </c>
      <c r="K1918" t="s">
        <v>388</v>
      </c>
      <c r="L1918" t="s">
        <v>44</v>
      </c>
      <c r="M1918" t="s">
        <v>385</v>
      </c>
      <c r="N1918" t="s">
        <v>907</v>
      </c>
      <c r="O1918" t="s">
        <v>932</v>
      </c>
      <c r="P1918" t="s">
        <v>71</v>
      </c>
    </row>
    <row r="1919" spans="1:16">
      <c r="A1919" t="s">
        <v>3643</v>
      </c>
      <c r="B1919" t="s">
        <v>3640</v>
      </c>
      <c r="C1919" t="s">
        <v>904</v>
      </c>
      <c r="D1919">
        <v>57</v>
      </c>
      <c r="E1919" t="s">
        <v>3641</v>
      </c>
      <c r="F1919" t="s">
        <v>71</v>
      </c>
      <c r="G1919" t="s">
        <v>1265</v>
      </c>
      <c r="H1919" t="s">
        <v>336</v>
      </c>
      <c r="I1919" t="s">
        <v>382</v>
      </c>
      <c r="J1919" t="s">
        <v>383</v>
      </c>
      <c r="K1919" t="s">
        <v>388</v>
      </c>
      <c r="L1919" t="s">
        <v>44</v>
      </c>
      <c r="M1919" t="s">
        <v>385</v>
      </c>
      <c r="N1919" t="s">
        <v>907</v>
      </c>
      <c r="O1919" t="s">
        <v>932</v>
      </c>
      <c r="P1919" t="s">
        <v>71</v>
      </c>
    </row>
    <row r="1920" spans="1:16">
      <c r="A1920" t="s">
        <v>3644</v>
      </c>
      <c r="B1920" t="s">
        <v>3640</v>
      </c>
      <c r="C1920" t="s">
        <v>920</v>
      </c>
      <c r="D1920">
        <v>58</v>
      </c>
      <c r="E1920" t="s">
        <v>3641</v>
      </c>
      <c r="F1920" t="s">
        <v>71</v>
      </c>
      <c r="G1920" t="s">
        <v>1265</v>
      </c>
      <c r="H1920" t="s">
        <v>336</v>
      </c>
      <c r="I1920" t="s">
        <v>382</v>
      </c>
      <c r="J1920" t="s">
        <v>383</v>
      </c>
      <c r="K1920" t="s">
        <v>388</v>
      </c>
      <c r="L1920" t="s">
        <v>44</v>
      </c>
      <c r="M1920" t="s">
        <v>385</v>
      </c>
      <c r="N1920" t="s">
        <v>907</v>
      </c>
      <c r="O1920" t="s">
        <v>932</v>
      </c>
      <c r="P1920" t="s">
        <v>71</v>
      </c>
    </row>
    <row r="1921" spans="1:16">
      <c r="A1921" t="s">
        <v>3645</v>
      </c>
      <c r="B1921" t="s">
        <v>3640</v>
      </c>
      <c r="C1921" t="s">
        <v>910</v>
      </c>
      <c r="D1921">
        <v>59</v>
      </c>
      <c r="E1921" t="s">
        <v>3641</v>
      </c>
      <c r="F1921" t="s">
        <v>71</v>
      </c>
      <c r="G1921" t="s">
        <v>1265</v>
      </c>
      <c r="H1921" t="s">
        <v>336</v>
      </c>
      <c r="I1921" t="s">
        <v>382</v>
      </c>
      <c r="J1921" t="s">
        <v>383</v>
      </c>
      <c r="K1921" t="s">
        <v>388</v>
      </c>
      <c r="L1921" t="s">
        <v>44</v>
      </c>
      <c r="M1921" t="s">
        <v>385</v>
      </c>
      <c r="N1921" t="s">
        <v>907</v>
      </c>
      <c r="O1921" t="s">
        <v>932</v>
      </c>
      <c r="P1921" t="s">
        <v>71</v>
      </c>
    </row>
    <row r="1922" spans="1:16">
      <c r="A1922" t="s">
        <v>3646</v>
      </c>
      <c r="B1922" t="s">
        <v>3640</v>
      </c>
      <c r="C1922" t="s">
        <v>922</v>
      </c>
      <c r="D1922">
        <v>60</v>
      </c>
      <c r="E1922" t="s">
        <v>3641</v>
      </c>
      <c r="F1922" t="s">
        <v>71</v>
      </c>
      <c r="G1922" t="s">
        <v>1265</v>
      </c>
      <c r="H1922" t="s">
        <v>336</v>
      </c>
      <c r="I1922" t="s">
        <v>382</v>
      </c>
      <c r="J1922" t="s">
        <v>383</v>
      </c>
      <c r="K1922" t="s">
        <v>388</v>
      </c>
      <c r="L1922" t="s">
        <v>44</v>
      </c>
      <c r="M1922" t="s">
        <v>385</v>
      </c>
      <c r="N1922" t="s">
        <v>907</v>
      </c>
      <c r="O1922" t="s">
        <v>932</v>
      </c>
      <c r="P1922" t="s">
        <v>71</v>
      </c>
    </row>
    <row r="1923" spans="1:16">
      <c r="A1923" t="s">
        <v>3647</v>
      </c>
      <c r="B1923" t="s">
        <v>3640</v>
      </c>
      <c r="C1923" t="s">
        <v>912</v>
      </c>
      <c r="D1923">
        <v>61</v>
      </c>
      <c r="E1923" t="s">
        <v>3641</v>
      </c>
      <c r="F1923" t="s">
        <v>71</v>
      </c>
      <c r="G1923" t="s">
        <v>1265</v>
      </c>
      <c r="H1923" t="s">
        <v>336</v>
      </c>
      <c r="I1923" t="s">
        <v>382</v>
      </c>
      <c r="J1923" t="s">
        <v>383</v>
      </c>
      <c r="K1923" t="s">
        <v>388</v>
      </c>
      <c r="L1923" t="s">
        <v>44</v>
      </c>
      <c r="M1923" t="s">
        <v>385</v>
      </c>
      <c r="N1923" t="s">
        <v>907</v>
      </c>
      <c r="O1923" t="s">
        <v>932</v>
      </c>
      <c r="P1923" t="s">
        <v>71</v>
      </c>
    </row>
    <row r="1924" spans="1:16">
      <c r="A1924" t="s">
        <v>1812</v>
      </c>
      <c r="B1924" t="s">
        <v>1813</v>
      </c>
      <c r="C1924" t="s">
        <v>920</v>
      </c>
      <c r="D1924">
        <v>58</v>
      </c>
      <c r="E1924" t="s">
        <v>1814</v>
      </c>
      <c r="F1924" t="s">
        <v>199</v>
      </c>
      <c r="G1924" t="s">
        <v>1265</v>
      </c>
      <c r="H1924" t="s">
        <v>320</v>
      </c>
      <c r="I1924" t="s">
        <v>382</v>
      </c>
      <c r="J1924" t="s">
        <v>383</v>
      </c>
      <c r="K1924" t="s">
        <v>388</v>
      </c>
      <c r="L1924" t="s">
        <v>44</v>
      </c>
      <c r="M1924" t="s">
        <v>385</v>
      </c>
      <c r="N1924" t="s">
        <v>907</v>
      </c>
      <c r="O1924" t="s">
        <v>1300</v>
      </c>
      <c r="P1924" t="s">
        <v>199</v>
      </c>
    </row>
    <row r="1925" spans="1:16">
      <c r="A1925" t="s">
        <v>5914</v>
      </c>
      <c r="B1925" t="s">
        <v>5915</v>
      </c>
      <c r="C1925" t="s">
        <v>904</v>
      </c>
      <c r="D1925">
        <v>57</v>
      </c>
      <c r="E1925" t="s">
        <v>1814</v>
      </c>
      <c r="F1925" t="s">
        <v>71</v>
      </c>
      <c r="G1925" t="s">
        <v>1265</v>
      </c>
      <c r="H1925" t="s">
        <v>320</v>
      </c>
      <c r="I1925" t="s">
        <v>382</v>
      </c>
      <c r="J1925" t="s">
        <v>383</v>
      </c>
      <c r="K1925" t="s">
        <v>388</v>
      </c>
      <c r="L1925" t="s">
        <v>44</v>
      </c>
      <c r="M1925" t="s">
        <v>385</v>
      </c>
      <c r="N1925" t="s">
        <v>907</v>
      </c>
      <c r="O1925" t="s">
        <v>932</v>
      </c>
      <c r="P1925" t="s">
        <v>71</v>
      </c>
    </row>
    <row r="1926" spans="1:16">
      <c r="A1926" t="s">
        <v>5916</v>
      </c>
      <c r="B1926" t="s">
        <v>5915</v>
      </c>
      <c r="C1926" t="s">
        <v>910</v>
      </c>
      <c r="D1926">
        <v>59</v>
      </c>
      <c r="E1926" t="s">
        <v>1814</v>
      </c>
      <c r="F1926" t="s">
        <v>71</v>
      </c>
      <c r="G1926" t="s">
        <v>1265</v>
      </c>
      <c r="H1926" t="s">
        <v>320</v>
      </c>
      <c r="I1926" t="s">
        <v>382</v>
      </c>
      <c r="J1926" t="s">
        <v>383</v>
      </c>
      <c r="K1926" t="s">
        <v>388</v>
      </c>
      <c r="L1926" t="s">
        <v>44</v>
      </c>
      <c r="M1926" t="s">
        <v>385</v>
      </c>
      <c r="N1926" t="s">
        <v>907</v>
      </c>
      <c r="O1926" t="s">
        <v>932</v>
      </c>
      <c r="P1926" t="s">
        <v>71</v>
      </c>
    </row>
    <row r="1927" spans="1:16">
      <c r="A1927" t="s">
        <v>1815</v>
      </c>
      <c r="B1927" t="s">
        <v>1816</v>
      </c>
      <c r="C1927" t="s">
        <v>920</v>
      </c>
      <c r="D1927">
        <v>58</v>
      </c>
      <c r="E1927" t="s">
        <v>1817</v>
      </c>
      <c r="F1927" t="s">
        <v>83</v>
      </c>
      <c r="G1927" t="s">
        <v>906</v>
      </c>
      <c r="H1927" t="s">
        <v>320</v>
      </c>
      <c r="I1927" t="s">
        <v>382</v>
      </c>
      <c r="J1927" t="s">
        <v>383</v>
      </c>
      <c r="K1927" t="s">
        <v>384</v>
      </c>
      <c r="L1927" t="s">
        <v>43</v>
      </c>
      <c r="M1927" t="s">
        <v>385</v>
      </c>
      <c r="N1927" t="s">
        <v>907</v>
      </c>
      <c r="O1927" t="s">
        <v>917</v>
      </c>
      <c r="P1927" t="s">
        <v>83</v>
      </c>
    </row>
    <row r="1928" spans="1:16">
      <c r="A1928" t="s">
        <v>4077</v>
      </c>
      <c r="B1928" t="s">
        <v>4078</v>
      </c>
      <c r="C1928" t="s">
        <v>910</v>
      </c>
      <c r="D1928">
        <v>59</v>
      </c>
      <c r="E1928" t="s">
        <v>4079</v>
      </c>
      <c r="F1928" t="s">
        <v>60</v>
      </c>
      <c r="G1928" t="s">
        <v>906</v>
      </c>
      <c r="H1928" t="s">
        <v>324</v>
      </c>
      <c r="I1928" t="s">
        <v>382</v>
      </c>
      <c r="J1928" t="s">
        <v>383</v>
      </c>
      <c r="K1928" t="s">
        <v>388</v>
      </c>
      <c r="L1928" t="s">
        <v>43</v>
      </c>
      <c r="M1928" t="s">
        <v>385</v>
      </c>
      <c r="N1928" t="s">
        <v>907</v>
      </c>
      <c r="O1928" t="s">
        <v>990</v>
      </c>
      <c r="P1928" t="s">
        <v>60</v>
      </c>
    </row>
    <row r="1929" spans="1:16">
      <c r="A1929" t="s">
        <v>4080</v>
      </c>
      <c r="B1929" t="s">
        <v>4081</v>
      </c>
      <c r="C1929" t="s">
        <v>910</v>
      </c>
      <c r="D1929">
        <v>59</v>
      </c>
      <c r="E1929" t="s">
        <v>4082</v>
      </c>
      <c r="F1929" t="s">
        <v>83</v>
      </c>
      <c r="G1929" t="s">
        <v>1146</v>
      </c>
      <c r="H1929" t="s">
        <v>324</v>
      </c>
      <c r="I1929" t="s">
        <v>382</v>
      </c>
      <c r="J1929" t="s">
        <v>383</v>
      </c>
      <c r="K1929" t="s">
        <v>388</v>
      </c>
      <c r="L1929" t="s">
        <v>39</v>
      </c>
      <c r="M1929" t="s">
        <v>385</v>
      </c>
      <c r="N1929" t="s">
        <v>907</v>
      </c>
      <c r="O1929" t="s">
        <v>917</v>
      </c>
      <c r="P1929" t="s">
        <v>83</v>
      </c>
    </row>
    <row r="1930" spans="1:16">
      <c r="A1930" t="s">
        <v>4083</v>
      </c>
      <c r="B1930" t="s">
        <v>4084</v>
      </c>
      <c r="C1930" t="s">
        <v>910</v>
      </c>
      <c r="D1930">
        <v>59</v>
      </c>
      <c r="E1930" t="s">
        <v>4085</v>
      </c>
      <c r="F1930" t="s">
        <v>53</v>
      </c>
      <c r="G1930" t="s">
        <v>906</v>
      </c>
      <c r="H1930" t="s">
        <v>324</v>
      </c>
      <c r="I1930" t="s">
        <v>382</v>
      </c>
      <c r="J1930" t="s">
        <v>383</v>
      </c>
      <c r="K1930" t="s">
        <v>384</v>
      </c>
      <c r="L1930" t="s">
        <v>43</v>
      </c>
      <c r="M1930" t="s">
        <v>386</v>
      </c>
      <c r="N1930" t="s">
        <v>907</v>
      </c>
      <c r="O1930" t="s">
        <v>928</v>
      </c>
      <c r="P1930" t="s">
        <v>53</v>
      </c>
    </row>
    <row r="1931" spans="1:16">
      <c r="A1931" t="s">
        <v>4086</v>
      </c>
      <c r="B1931" t="s">
        <v>4084</v>
      </c>
      <c r="C1931" t="s">
        <v>904</v>
      </c>
      <c r="D1931">
        <v>57</v>
      </c>
      <c r="E1931" t="s">
        <v>4085</v>
      </c>
      <c r="F1931" t="s">
        <v>53</v>
      </c>
      <c r="G1931" t="s">
        <v>906</v>
      </c>
      <c r="H1931" t="s">
        <v>324</v>
      </c>
      <c r="I1931" t="s">
        <v>382</v>
      </c>
      <c r="J1931" t="s">
        <v>383</v>
      </c>
      <c r="K1931" t="s">
        <v>384</v>
      </c>
      <c r="L1931" t="s">
        <v>43</v>
      </c>
      <c r="M1931" t="s">
        <v>386</v>
      </c>
      <c r="N1931" t="s">
        <v>907</v>
      </c>
      <c r="O1931" t="s">
        <v>928</v>
      </c>
      <c r="P1931" t="s">
        <v>53</v>
      </c>
    </row>
    <row r="1932" spans="1:16">
      <c r="A1932" t="s">
        <v>4087</v>
      </c>
      <c r="B1932" t="s">
        <v>4084</v>
      </c>
      <c r="C1932" t="s">
        <v>912</v>
      </c>
      <c r="D1932">
        <v>61</v>
      </c>
      <c r="E1932" t="s">
        <v>4085</v>
      </c>
      <c r="F1932" t="s">
        <v>53</v>
      </c>
      <c r="G1932" t="s">
        <v>906</v>
      </c>
      <c r="H1932" t="s">
        <v>324</v>
      </c>
      <c r="I1932" t="s">
        <v>382</v>
      </c>
      <c r="J1932" t="s">
        <v>383</v>
      </c>
      <c r="K1932" t="s">
        <v>384</v>
      </c>
      <c r="L1932" t="s">
        <v>43</v>
      </c>
      <c r="M1932" t="s">
        <v>386</v>
      </c>
      <c r="N1932" t="s">
        <v>907</v>
      </c>
      <c r="O1932" t="s">
        <v>928</v>
      </c>
      <c r="P1932" t="s">
        <v>53</v>
      </c>
    </row>
    <row r="1933" spans="1:16">
      <c r="A1933" t="s">
        <v>4544</v>
      </c>
      <c r="B1933" t="s">
        <v>4545</v>
      </c>
      <c r="C1933" t="s">
        <v>956</v>
      </c>
      <c r="D1933">
        <v>55</v>
      </c>
      <c r="E1933" t="s">
        <v>4546</v>
      </c>
      <c r="F1933" t="s">
        <v>63</v>
      </c>
      <c r="G1933" t="s">
        <v>2200</v>
      </c>
      <c r="H1933" t="s">
        <v>320</v>
      </c>
      <c r="I1933" t="s">
        <v>382</v>
      </c>
      <c r="J1933" t="s">
        <v>383</v>
      </c>
      <c r="K1933" t="s">
        <v>384</v>
      </c>
      <c r="L1933" t="s">
        <v>37</v>
      </c>
      <c r="M1933" t="s">
        <v>385</v>
      </c>
      <c r="N1933" t="s">
        <v>907</v>
      </c>
      <c r="O1933" t="s">
        <v>937</v>
      </c>
      <c r="P1933" t="s">
        <v>63</v>
      </c>
    </row>
    <row r="1934" spans="1:16">
      <c r="A1934" t="s">
        <v>4547</v>
      </c>
      <c r="B1934" t="s">
        <v>4545</v>
      </c>
      <c r="C1934" t="s">
        <v>904</v>
      </c>
      <c r="D1934">
        <v>57</v>
      </c>
      <c r="E1934" t="s">
        <v>4546</v>
      </c>
      <c r="F1934" t="s">
        <v>63</v>
      </c>
      <c r="G1934" t="s">
        <v>2200</v>
      </c>
      <c r="H1934" t="s">
        <v>320</v>
      </c>
      <c r="I1934" t="s">
        <v>382</v>
      </c>
      <c r="J1934" t="s">
        <v>383</v>
      </c>
      <c r="K1934" t="s">
        <v>384</v>
      </c>
      <c r="L1934" t="s">
        <v>37</v>
      </c>
      <c r="M1934" t="s">
        <v>385</v>
      </c>
      <c r="N1934" t="s">
        <v>907</v>
      </c>
      <c r="O1934" t="s">
        <v>937</v>
      </c>
      <c r="P1934" t="s">
        <v>63</v>
      </c>
    </row>
    <row r="1935" spans="1:16">
      <c r="A1935" t="s">
        <v>4548</v>
      </c>
      <c r="B1935" t="s">
        <v>4545</v>
      </c>
      <c r="C1935" t="s">
        <v>910</v>
      </c>
      <c r="D1935">
        <v>59</v>
      </c>
      <c r="E1935" t="s">
        <v>4546</v>
      </c>
      <c r="F1935" t="s">
        <v>63</v>
      </c>
      <c r="G1935" t="s">
        <v>2200</v>
      </c>
      <c r="H1935" t="s">
        <v>320</v>
      </c>
      <c r="I1935" t="s">
        <v>382</v>
      </c>
      <c r="J1935" t="s">
        <v>383</v>
      </c>
      <c r="K1935" t="s">
        <v>384</v>
      </c>
      <c r="L1935" t="s">
        <v>37</v>
      </c>
      <c r="M1935" t="s">
        <v>385</v>
      </c>
      <c r="N1935" t="s">
        <v>907</v>
      </c>
      <c r="O1935" t="s">
        <v>937</v>
      </c>
      <c r="P1935" t="s">
        <v>63</v>
      </c>
    </row>
    <row r="1936" spans="1:16">
      <c r="A1936" t="s">
        <v>4549</v>
      </c>
      <c r="B1936" t="s">
        <v>4545</v>
      </c>
      <c r="C1936" t="s">
        <v>912</v>
      </c>
      <c r="D1936">
        <v>61</v>
      </c>
      <c r="E1936" t="s">
        <v>4546</v>
      </c>
      <c r="F1936" t="s">
        <v>63</v>
      </c>
      <c r="G1936" t="s">
        <v>2200</v>
      </c>
      <c r="H1936" t="s">
        <v>320</v>
      </c>
      <c r="I1936" t="s">
        <v>382</v>
      </c>
      <c r="J1936" t="s">
        <v>383</v>
      </c>
      <c r="K1936" t="s">
        <v>384</v>
      </c>
      <c r="L1936" t="s">
        <v>37</v>
      </c>
      <c r="M1936" t="s">
        <v>385</v>
      </c>
      <c r="N1936" t="s">
        <v>907</v>
      </c>
      <c r="O1936" t="s">
        <v>937</v>
      </c>
      <c r="P1936" t="s">
        <v>63</v>
      </c>
    </row>
    <row r="1937" spans="1:16">
      <c r="A1937" t="s">
        <v>4554</v>
      </c>
      <c r="B1937" t="s">
        <v>4555</v>
      </c>
      <c r="C1937" t="s">
        <v>956</v>
      </c>
      <c r="D1937">
        <v>55</v>
      </c>
      <c r="E1937" t="s">
        <v>4546</v>
      </c>
      <c r="F1937" t="s">
        <v>83</v>
      </c>
      <c r="G1937" t="s">
        <v>2200</v>
      </c>
      <c r="H1937" t="s">
        <v>320</v>
      </c>
      <c r="I1937" t="s">
        <v>382</v>
      </c>
      <c r="J1937" t="s">
        <v>383</v>
      </c>
      <c r="K1937" t="s">
        <v>384</v>
      </c>
      <c r="L1937" t="s">
        <v>37</v>
      </c>
      <c r="M1937" t="s">
        <v>385</v>
      </c>
      <c r="N1937" t="s">
        <v>907</v>
      </c>
      <c r="O1937" t="s">
        <v>917</v>
      </c>
      <c r="P1937" t="s">
        <v>83</v>
      </c>
    </row>
    <row r="1938" spans="1:16">
      <c r="A1938" t="s">
        <v>4556</v>
      </c>
      <c r="B1938" t="s">
        <v>4555</v>
      </c>
      <c r="C1938" t="s">
        <v>904</v>
      </c>
      <c r="D1938">
        <v>57</v>
      </c>
      <c r="E1938" t="s">
        <v>4546</v>
      </c>
      <c r="F1938" t="s">
        <v>83</v>
      </c>
      <c r="G1938" t="s">
        <v>2200</v>
      </c>
      <c r="H1938" t="s">
        <v>320</v>
      </c>
      <c r="I1938" t="s">
        <v>382</v>
      </c>
      <c r="J1938" t="s">
        <v>383</v>
      </c>
      <c r="K1938" t="s">
        <v>384</v>
      </c>
      <c r="L1938" t="s">
        <v>37</v>
      </c>
      <c r="M1938" t="s">
        <v>385</v>
      </c>
      <c r="N1938" t="s">
        <v>907</v>
      </c>
      <c r="O1938" t="s">
        <v>917</v>
      </c>
      <c r="P1938" t="s">
        <v>83</v>
      </c>
    </row>
    <row r="1939" spans="1:16">
      <c r="A1939" t="s">
        <v>4557</v>
      </c>
      <c r="B1939" t="s">
        <v>4555</v>
      </c>
      <c r="C1939" t="s">
        <v>910</v>
      </c>
      <c r="D1939">
        <v>59</v>
      </c>
      <c r="E1939" t="s">
        <v>4546</v>
      </c>
      <c r="F1939" t="s">
        <v>83</v>
      </c>
      <c r="G1939" t="s">
        <v>2200</v>
      </c>
      <c r="H1939" t="s">
        <v>320</v>
      </c>
      <c r="I1939" t="s">
        <v>382</v>
      </c>
      <c r="J1939" t="s">
        <v>383</v>
      </c>
      <c r="K1939" t="s">
        <v>384</v>
      </c>
      <c r="L1939" t="s">
        <v>37</v>
      </c>
      <c r="M1939" t="s">
        <v>385</v>
      </c>
      <c r="N1939" t="s">
        <v>907</v>
      </c>
      <c r="O1939" t="s">
        <v>917</v>
      </c>
      <c r="P1939" t="s">
        <v>83</v>
      </c>
    </row>
    <row r="1940" spans="1:16">
      <c r="A1940" t="s">
        <v>4558</v>
      </c>
      <c r="B1940" t="s">
        <v>4555</v>
      </c>
      <c r="C1940" t="s">
        <v>912</v>
      </c>
      <c r="D1940">
        <v>61</v>
      </c>
      <c r="E1940" t="s">
        <v>4546</v>
      </c>
      <c r="F1940" t="s">
        <v>83</v>
      </c>
      <c r="G1940" t="s">
        <v>2200</v>
      </c>
      <c r="H1940" t="s">
        <v>320</v>
      </c>
      <c r="I1940" t="s">
        <v>382</v>
      </c>
      <c r="J1940" t="s">
        <v>383</v>
      </c>
      <c r="K1940" t="s">
        <v>384</v>
      </c>
      <c r="L1940" t="s">
        <v>37</v>
      </c>
      <c r="M1940" t="s">
        <v>385</v>
      </c>
      <c r="N1940" t="s">
        <v>907</v>
      </c>
      <c r="O1940" t="s">
        <v>917</v>
      </c>
      <c r="P1940" t="s">
        <v>83</v>
      </c>
    </row>
    <row r="1941" spans="1:16">
      <c r="A1941" t="s">
        <v>4550</v>
      </c>
      <c r="B1941" t="s">
        <v>4551</v>
      </c>
      <c r="C1941" t="s">
        <v>904</v>
      </c>
      <c r="D1941">
        <v>57</v>
      </c>
      <c r="E1941" t="s">
        <v>4546</v>
      </c>
      <c r="F1941" t="s">
        <v>71</v>
      </c>
      <c r="G1941" t="s">
        <v>2200</v>
      </c>
      <c r="H1941" t="s">
        <v>320</v>
      </c>
      <c r="I1941" t="s">
        <v>382</v>
      </c>
      <c r="J1941" t="s">
        <v>383</v>
      </c>
      <c r="K1941" t="s">
        <v>384</v>
      </c>
      <c r="L1941" t="s">
        <v>37</v>
      </c>
      <c r="M1941" t="s">
        <v>385</v>
      </c>
      <c r="N1941" t="s">
        <v>907</v>
      </c>
      <c r="O1941" t="s">
        <v>932</v>
      </c>
      <c r="P1941" t="s">
        <v>71</v>
      </c>
    </row>
    <row r="1942" spans="1:16">
      <c r="A1942" t="s">
        <v>4552</v>
      </c>
      <c r="B1942" t="s">
        <v>4551</v>
      </c>
      <c r="C1942" t="s">
        <v>910</v>
      </c>
      <c r="D1942">
        <v>59</v>
      </c>
      <c r="E1942" t="s">
        <v>4546</v>
      </c>
      <c r="F1942" t="s">
        <v>71</v>
      </c>
      <c r="G1942" t="s">
        <v>2200</v>
      </c>
      <c r="H1942" t="s">
        <v>320</v>
      </c>
      <c r="I1942" t="s">
        <v>382</v>
      </c>
      <c r="J1942" t="s">
        <v>383</v>
      </c>
      <c r="K1942" t="s">
        <v>384</v>
      </c>
      <c r="L1942" t="s">
        <v>37</v>
      </c>
      <c r="M1942" t="s">
        <v>385</v>
      </c>
      <c r="N1942" t="s">
        <v>907</v>
      </c>
      <c r="O1942" t="s">
        <v>932</v>
      </c>
      <c r="P1942" t="s">
        <v>71</v>
      </c>
    </row>
    <row r="1943" spans="1:16">
      <c r="A1943" t="s">
        <v>4553</v>
      </c>
      <c r="B1943" t="s">
        <v>4551</v>
      </c>
      <c r="C1943" t="s">
        <v>912</v>
      </c>
      <c r="D1943">
        <v>61</v>
      </c>
      <c r="E1943" t="s">
        <v>4546</v>
      </c>
      <c r="F1943" t="s">
        <v>71</v>
      </c>
      <c r="G1943" t="s">
        <v>2200</v>
      </c>
      <c r="H1943" t="s">
        <v>320</v>
      </c>
      <c r="I1943" t="s">
        <v>382</v>
      </c>
      <c r="J1943" t="s">
        <v>383</v>
      </c>
      <c r="K1943" t="s">
        <v>384</v>
      </c>
      <c r="L1943" t="s">
        <v>37</v>
      </c>
      <c r="M1943" t="s">
        <v>385</v>
      </c>
      <c r="N1943" t="s">
        <v>907</v>
      </c>
      <c r="O1943" t="s">
        <v>932</v>
      </c>
      <c r="P1943" t="s">
        <v>71</v>
      </c>
    </row>
    <row r="1944" spans="1:16">
      <c r="A1944" t="s">
        <v>7308</v>
      </c>
      <c r="B1944" t="s">
        <v>7309</v>
      </c>
      <c r="C1944" t="s">
        <v>920</v>
      </c>
      <c r="D1944">
        <v>58</v>
      </c>
      <c r="E1944" t="s">
        <v>3027</v>
      </c>
      <c r="F1944" t="s">
        <v>86</v>
      </c>
      <c r="G1944" t="s">
        <v>1179</v>
      </c>
      <c r="H1944" t="s">
        <v>336</v>
      </c>
      <c r="I1944" t="s">
        <v>382</v>
      </c>
      <c r="J1944" t="s">
        <v>383</v>
      </c>
      <c r="K1944" t="s">
        <v>388</v>
      </c>
      <c r="L1944" t="s">
        <v>32</v>
      </c>
      <c r="M1944" t="s">
        <v>385</v>
      </c>
      <c r="N1944" t="s">
        <v>907</v>
      </c>
      <c r="O1944" t="s">
        <v>1033</v>
      </c>
      <c r="P1944" t="s">
        <v>86</v>
      </c>
    </row>
    <row r="1945" spans="1:16">
      <c r="A1945" t="s">
        <v>3025</v>
      </c>
      <c r="B1945" t="s">
        <v>3026</v>
      </c>
      <c r="C1945" t="s">
        <v>904</v>
      </c>
      <c r="D1945">
        <v>57</v>
      </c>
      <c r="E1945" t="s">
        <v>3027</v>
      </c>
      <c r="F1945" t="s">
        <v>53</v>
      </c>
      <c r="G1945" t="s">
        <v>1179</v>
      </c>
      <c r="H1945" t="s">
        <v>336</v>
      </c>
      <c r="I1945" t="s">
        <v>382</v>
      </c>
      <c r="J1945" t="s">
        <v>383</v>
      </c>
      <c r="K1945" t="s">
        <v>388</v>
      </c>
      <c r="L1945" t="s">
        <v>32</v>
      </c>
      <c r="M1945" t="s">
        <v>385</v>
      </c>
      <c r="N1945" t="s">
        <v>907</v>
      </c>
      <c r="O1945" t="s">
        <v>928</v>
      </c>
      <c r="P1945" t="s">
        <v>53</v>
      </c>
    </row>
    <row r="1946" spans="1:16">
      <c r="A1946" t="s">
        <v>1818</v>
      </c>
      <c r="B1946" t="s">
        <v>1819</v>
      </c>
      <c r="C1946" t="s">
        <v>920</v>
      </c>
      <c r="D1946">
        <v>58</v>
      </c>
      <c r="E1946" t="s">
        <v>1820</v>
      </c>
      <c r="F1946" t="s">
        <v>53</v>
      </c>
      <c r="G1946" t="s">
        <v>1179</v>
      </c>
      <c r="H1946" t="s">
        <v>336</v>
      </c>
      <c r="I1946" t="s">
        <v>382</v>
      </c>
      <c r="J1946" t="s">
        <v>383</v>
      </c>
      <c r="K1946" t="s">
        <v>388</v>
      </c>
      <c r="L1946" t="s">
        <v>32</v>
      </c>
      <c r="M1946" t="s">
        <v>385</v>
      </c>
      <c r="N1946" t="s">
        <v>907</v>
      </c>
      <c r="O1946" t="s">
        <v>928</v>
      </c>
      <c r="P1946" t="s">
        <v>53</v>
      </c>
    </row>
    <row r="1947" spans="1:16">
      <c r="A1947" t="s">
        <v>7310</v>
      </c>
      <c r="B1947" t="s">
        <v>7311</v>
      </c>
      <c r="C1947" t="s">
        <v>904</v>
      </c>
      <c r="D1947">
        <v>57</v>
      </c>
      <c r="E1947" t="s">
        <v>1305</v>
      </c>
      <c r="F1947" t="s">
        <v>217</v>
      </c>
      <c r="G1947" t="s">
        <v>1179</v>
      </c>
      <c r="H1947" t="s">
        <v>320</v>
      </c>
      <c r="I1947" t="s">
        <v>382</v>
      </c>
      <c r="J1947" t="s">
        <v>383</v>
      </c>
      <c r="K1947" t="s">
        <v>388</v>
      </c>
      <c r="L1947" t="s">
        <v>32</v>
      </c>
      <c r="M1947" t="s">
        <v>385</v>
      </c>
      <c r="N1947" t="s">
        <v>907</v>
      </c>
      <c r="O1947" t="s">
        <v>1193</v>
      </c>
      <c r="P1947" t="s">
        <v>199</v>
      </c>
    </row>
    <row r="1948" spans="1:16">
      <c r="A1948" t="s">
        <v>7312</v>
      </c>
      <c r="B1948" t="s">
        <v>7311</v>
      </c>
      <c r="C1948" t="s">
        <v>910</v>
      </c>
      <c r="D1948">
        <v>59</v>
      </c>
      <c r="E1948" t="s">
        <v>1305</v>
      </c>
      <c r="F1948" t="s">
        <v>217</v>
      </c>
      <c r="G1948" t="s">
        <v>1179</v>
      </c>
      <c r="H1948" t="s">
        <v>320</v>
      </c>
      <c r="I1948" t="s">
        <v>382</v>
      </c>
      <c r="J1948" t="s">
        <v>383</v>
      </c>
      <c r="K1948" t="s">
        <v>388</v>
      </c>
      <c r="L1948" t="s">
        <v>32</v>
      </c>
      <c r="M1948" t="s">
        <v>385</v>
      </c>
      <c r="N1948" t="s">
        <v>907</v>
      </c>
      <c r="O1948" t="s">
        <v>1193</v>
      </c>
      <c r="P1948" t="s">
        <v>199</v>
      </c>
    </row>
    <row r="1949" spans="1:16">
      <c r="A1949" t="s">
        <v>7313</v>
      </c>
      <c r="B1949" t="s">
        <v>7311</v>
      </c>
      <c r="C1949" t="s">
        <v>922</v>
      </c>
      <c r="D1949">
        <v>60</v>
      </c>
      <c r="E1949" t="s">
        <v>1305</v>
      </c>
      <c r="F1949" t="s">
        <v>217</v>
      </c>
      <c r="G1949" t="s">
        <v>1179</v>
      </c>
      <c r="H1949" t="s">
        <v>320</v>
      </c>
      <c r="I1949" t="s">
        <v>382</v>
      </c>
      <c r="J1949" t="s">
        <v>383</v>
      </c>
      <c r="K1949" t="s">
        <v>388</v>
      </c>
      <c r="L1949" t="s">
        <v>32</v>
      </c>
      <c r="M1949" t="s">
        <v>385</v>
      </c>
      <c r="N1949" t="s">
        <v>907</v>
      </c>
      <c r="O1949" t="s">
        <v>1193</v>
      </c>
      <c r="P1949" t="s">
        <v>199</v>
      </c>
    </row>
    <row r="1950" spans="1:16">
      <c r="A1950" t="s">
        <v>7314</v>
      </c>
      <c r="B1950" t="s">
        <v>7311</v>
      </c>
      <c r="C1950" t="s">
        <v>912</v>
      </c>
      <c r="D1950">
        <v>61</v>
      </c>
      <c r="E1950" t="s">
        <v>1305</v>
      </c>
      <c r="F1950" t="s">
        <v>217</v>
      </c>
      <c r="G1950" t="s">
        <v>1179</v>
      </c>
      <c r="H1950" t="s">
        <v>320</v>
      </c>
      <c r="I1950" t="s">
        <v>382</v>
      </c>
      <c r="J1950" t="s">
        <v>383</v>
      </c>
      <c r="K1950" t="s">
        <v>388</v>
      </c>
      <c r="L1950" t="s">
        <v>32</v>
      </c>
      <c r="M1950" t="s">
        <v>385</v>
      </c>
      <c r="N1950" t="s">
        <v>907</v>
      </c>
      <c r="O1950" t="s">
        <v>1193</v>
      </c>
      <c r="P1950" t="s">
        <v>199</v>
      </c>
    </row>
    <row r="1951" spans="1:16">
      <c r="A1951" t="s">
        <v>7315</v>
      </c>
      <c r="B1951" t="s">
        <v>7311</v>
      </c>
      <c r="C1951" t="s">
        <v>920</v>
      </c>
      <c r="D1951">
        <v>58</v>
      </c>
      <c r="E1951" t="s">
        <v>1305</v>
      </c>
      <c r="F1951" t="s">
        <v>217</v>
      </c>
      <c r="G1951" t="s">
        <v>1179</v>
      </c>
      <c r="H1951" t="s">
        <v>320</v>
      </c>
      <c r="I1951" t="s">
        <v>382</v>
      </c>
      <c r="J1951" t="s">
        <v>383</v>
      </c>
      <c r="K1951" t="s">
        <v>388</v>
      </c>
      <c r="L1951" t="s">
        <v>32</v>
      </c>
      <c r="M1951" t="s">
        <v>385</v>
      </c>
      <c r="N1951" t="s">
        <v>907</v>
      </c>
      <c r="O1951" t="s">
        <v>1193</v>
      </c>
      <c r="P1951" t="s">
        <v>199</v>
      </c>
    </row>
    <row r="1952" spans="1:16">
      <c r="A1952" t="s">
        <v>1311</v>
      </c>
      <c r="B1952" t="s">
        <v>1312</v>
      </c>
      <c r="C1952" t="s">
        <v>915</v>
      </c>
      <c r="D1952">
        <v>56</v>
      </c>
      <c r="E1952" t="s">
        <v>1305</v>
      </c>
      <c r="F1952" t="s">
        <v>271</v>
      </c>
      <c r="G1952" t="s">
        <v>1179</v>
      </c>
      <c r="H1952" t="s">
        <v>320</v>
      </c>
      <c r="I1952" t="s">
        <v>382</v>
      </c>
      <c r="J1952" t="s">
        <v>383</v>
      </c>
      <c r="K1952" t="s">
        <v>388</v>
      </c>
      <c r="L1952" t="s">
        <v>32</v>
      </c>
      <c r="M1952" t="s">
        <v>385</v>
      </c>
      <c r="N1952" t="s">
        <v>907</v>
      </c>
      <c r="O1952" t="s">
        <v>1033</v>
      </c>
      <c r="P1952" t="s">
        <v>86</v>
      </c>
    </row>
    <row r="1953" spans="1:16">
      <c r="A1953" t="s">
        <v>1313</v>
      </c>
      <c r="B1953" t="s">
        <v>1312</v>
      </c>
      <c r="C1953" t="s">
        <v>904</v>
      </c>
      <c r="D1953">
        <v>57</v>
      </c>
      <c r="E1953" t="s">
        <v>1305</v>
      </c>
      <c r="F1953" t="s">
        <v>271</v>
      </c>
      <c r="G1953" t="s">
        <v>1179</v>
      </c>
      <c r="H1953" t="s">
        <v>320</v>
      </c>
      <c r="I1953" t="s">
        <v>382</v>
      </c>
      <c r="J1953" t="s">
        <v>383</v>
      </c>
      <c r="K1953" t="s">
        <v>388</v>
      </c>
      <c r="L1953" t="s">
        <v>32</v>
      </c>
      <c r="M1953" t="s">
        <v>385</v>
      </c>
      <c r="N1953" t="s">
        <v>907</v>
      </c>
      <c r="O1953" t="s">
        <v>1033</v>
      </c>
      <c r="P1953" t="s">
        <v>86</v>
      </c>
    </row>
    <row r="1954" spans="1:16">
      <c r="A1954" t="s">
        <v>1314</v>
      </c>
      <c r="B1954" t="s">
        <v>1312</v>
      </c>
      <c r="C1954" t="s">
        <v>920</v>
      </c>
      <c r="D1954">
        <v>58</v>
      </c>
      <c r="E1954" t="s">
        <v>1305</v>
      </c>
      <c r="F1954" t="s">
        <v>271</v>
      </c>
      <c r="G1954" t="s">
        <v>1179</v>
      </c>
      <c r="H1954" t="s">
        <v>320</v>
      </c>
      <c r="I1954" t="s">
        <v>382</v>
      </c>
      <c r="J1954" t="s">
        <v>383</v>
      </c>
      <c r="K1954" t="s">
        <v>388</v>
      </c>
      <c r="L1954" t="s">
        <v>32</v>
      </c>
      <c r="M1954" t="s">
        <v>385</v>
      </c>
      <c r="N1954" t="s">
        <v>907</v>
      </c>
      <c r="O1954" t="s">
        <v>1033</v>
      </c>
      <c r="P1954" t="s">
        <v>86</v>
      </c>
    </row>
    <row r="1955" spans="1:16">
      <c r="A1955" t="s">
        <v>1315</v>
      </c>
      <c r="B1955" t="s">
        <v>1312</v>
      </c>
      <c r="C1955" t="s">
        <v>910</v>
      </c>
      <c r="D1955">
        <v>59</v>
      </c>
      <c r="E1955" t="s">
        <v>1305</v>
      </c>
      <c r="F1955" t="s">
        <v>271</v>
      </c>
      <c r="G1955" t="s">
        <v>1179</v>
      </c>
      <c r="H1955" t="s">
        <v>320</v>
      </c>
      <c r="I1955" t="s">
        <v>382</v>
      </c>
      <c r="J1955" t="s">
        <v>383</v>
      </c>
      <c r="K1955" t="s">
        <v>388</v>
      </c>
      <c r="L1955" t="s">
        <v>32</v>
      </c>
      <c r="M1955" t="s">
        <v>385</v>
      </c>
      <c r="N1955" t="s">
        <v>907</v>
      </c>
      <c r="O1955" t="s">
        <v>1033</v>
      </c>
      <c r="P1955" t="s">
        <v>86</v>
      </c>
    </row>
    <row r="1956" spans="1:16">
      <c r="A1956" t="s">
        <v>1316</v>
      </c>
      <c r="B1956" t="s">
        <v>1312</v>
      </c>
      <c r="C1956" t="s">
        <v>922</v>
      </c>
      <c r="D1956">
        <v>60</v>
      </c>
      <c r="E1956" t="s">
        <v>1305</v>
      </c>
      <c r="F1956" t="s">
        <v>271</v>
      </c>
      <c r="G1956" t="s">
        <v>1179</v>
      </c>
      <c r="H1956" t="s">
        <v>320</v>
      </c>
      <c r="I1956" t="s">
        <v>382</v>
      </c>
      <c r="J1956" t="s">
        <v>383</v>
      </c>
      <c r="K1956" t="s">
        <v>388</v>
      </c>
      <c r="L1956" t="s">
        <v>32</v>
      </c>
      <c r="M1956" t="s">
        <v>385</v>
      </c>
      <c r="N1956" t="s">
        <v>907</v>
      </c>
      <c r="O1956" t="s">
        <v>1033</v>
      </c>
      <c r="P1956" t="s">
        <v>86</v>
      </c>
    </row>
    <row r="1957" spans="1:16">
      <c r="A1957" t="s">
        <v>1317</v>
      </c>
      <c r="B1957" t="s">
        <v>1312</v>
      </c>
      <c r="C1957" t="s">
        <v>912</v>
      </c>
      <c r="D1957">
        <v>61</v>
      </c>
      <c r="E1957" t="s">
        <v>1305</v>
      </c>
      <c r="F1957" t="s">
        <v>271</v>
      </c>
      <c r="G1957" t="s">
        <v>1179</v>
      </c>
      <c r="H1957" t="s">
        <v>320</v>
      </c>
      <c r="I1957" t="s">
        <v>382</v>
      </c>
      <c r="J1957" t="s">
        <v>383</v>
      </c>
      <c r="K1957" t="s">
        <v>388</v>
      </c>
      <c r="L1957" t="s">
        <v>32</v>
      </c>
      <c r="M1957" t="s">
        <v>385</v>
      </c>
      <c r="N1957" t="s">
        <v>907</v>
      </c>
      <c r="O1957" t="s">
        <v>1033</v>
      </c>
      <c r="P1957" t="s">
        <v>86</v>
      </c>
    </row>
    <row r="1958" spans="1:16">
      <c r="A1958" t="s">
        <v>1303</v>
      </c>
      <c r="B1958" t="s">
        <v>1304</v>
      </c>
      <c r="C1958" t="s">
        <v>915</v>
      </c>
      <c r="D1958">
        <v>56</v>
      </c>
      <c r="E1958" t="s">
        <v>1305</v>
      </c>
      <c r="F1958" t="s">
        <v>53</v>
      </c>
      <c r="G1958" t="s">
        <v>1179</v>
      </c>
      <c r="H1958" t="s">
        <v>320</v>
      </c>
      <c r="I1958" t="s">
        <v>382</v>
      </c>
      <c r="J1958" t="s">
        <v>383</v>
      </c>
      <c r="K1958" t="s">
        <v>388</v>
      </c>
      <c r="L1958" t="s">
        <v>32</v>
      </c>
      <c r="M1958" t="s">
        <v>385</v>
      </c>
      <c r="N1958" t="s">
        <v>907</v>
      </c>
      <c r="O1958" t="s">
        <v>928</v>
      </c>
      <c r="P1958" t="s">
        <v>53</v>
      </c>
    </row>
    <row r="1959" spans="1:16">
      <c r="A1959" t="s">
        <v>1306</v>
      </c>
      <c r="B1959" t="s">
        <v>1304</v>
      </c>
      <c r="C1959" t="s">
        <v>904</v>
      </c>
      <c r="D1959">
        <v>57</v>
      </c>
      <c r="E1959" t="s">
        <v>1305</v>
      </c>
      <c r="F1959" t="s">
        <v>53</v>
      </c>
      <c r="G1959" t="s">
        <v>1179</v>
      </c>
      <c r="H1959" t="s">
        <v>320</v>
      </c>
      <c r="I1959" t="s">
        <v>382</v>
      </c>
      <c r="J1959" t="s">
        <v>383</v>
      </c>
      <c r="K1959" t="s">
        <v>388</v>
      </c>
      <c r="L1959" t="s">
        <v>32</v>
      </c>
      <c r="M1959" t="s">
        <v>385</v>
      </c>
      <c r="N1959" t="s">
        <v>907</v>
      </c>
      <c r="O1959" t="s">
        <v>928</v>
      </c>
      <c r="P1959" t="s">
        <v>53</v>
      </c>
    </row>
    <row r="1960" spans="1:16">
      <c r="A1960" t="s">
        <v>1307</v>
      </c>
      <c r="B1960" t="s">
        <v>1304</v>
      </c>
      <c r="C1960" t="s">
        <v>920</v>
      </c>
      <c r="D1960">
        <v>58</v>
      </c>
      <c r="E1960" t="s">
        <v>1305</v>
      </c>
      <c r="F1960" t="s">
        <v>53</v>
      </c>
      <c r="G1960" t="s">
        <v>1179</v>
      </c>
      <c r="H1960" t="s">
        <v>320</v>
      </c>
      <c r="I1960" t="s">
        <v>382</v>
      </c>
      <c r="J1960" t="s">
        <v>383</v>
      </c>
      <c r="K1960" t="s">
        <v>388</v>
      </c>
      <c r="L1960" t="s">
        <v>32</v>
      </c>
      <c r="M1960" t="s">
        <v>385</v>
      </c>
      <c r="N1960" t="s">
        <v>907</v>
      </c>
      <c r="O1960" t="s">
        <v>928</v>
      </c>
      <c r="P1960" t="s">
        <v>53</v>
      </c>
    </row>
    <row r="1961" spans="1:16">
      <c r="A1961" t="s">
        <v>1308</v>
      </c>
      <c r="B1961" t="s">
        <v>1304</v>
      </c>
      <c r="C1961" t="s">
        <v>910</v>
      </c>
      <c r="D1961">
        <v>59</v>
      </c>
      <c r="E1961" t="s">
        <v>1305</v>
      </c>
      <c r="F1961" t="s">
        <v>53</v>
      </c>
      <c r="G1961" t="s">
        <v>1179</v>
      </c>
      <c r="H1961" t="s">
        <v>320</v>
      </c>
      <c r="I1961" t="s">
        <v>382</v>
      </c>
      <c r="J1961" t="s">
        <v>383</v>
      </c>
      <c r="K1961" t="s">
        <v>388</v>
      </c>
      <c r="L1961" t="s">
        <v>32</v>
      </c>
      <c r="M1961" t="s">
        <v>385</v>
      </c>
      <c r="N1961" t="s">
        <v>907</v>
      </c>
      <c r="O1961" t="s">
        <v>928</v>
      </c>
      <c r="P1961" t="s">
        <v>53</v>
      </c>
    </row>
    <row r="1962" spans="1:16">
      <c r="A1962" t="s">
        <v>1309</v>
      </c>
      <c r="B1962" t="s">
        <v>1304</v>
      </c>
      <c r="C1962" t="s">
        <v>922</v>
      </c>
      <c r="D1962">
        <v>60</v>
      </c>
      <c r="E1962" t="s">
        <v>1305</v>
      </c>
      <c r="F1962" t="s">
        <v>53</v>
      </c>
      <c r="G1962" t="s">
        <v>1179</v>
      </c>
      <c r="H1962" t="s">
        <v>320</v>
      </c>
      <c r="I1962" t="s">
        <v>382</v>
      </c>
      <c r="J1962" t="s">
        <v>383</v>
      </c>
      <c r="K1962" t="s">
        <v>388</v>
      </c>
      <c r="L1962" t="s">
        <v>32</v>
      </c>
      <c r="M1962" t="s">
        <v>385</v>
      </c>
      <c r="N1962" t="s">
        <v>907</v>
      </c>
      <c r="O1962" t="s">
        <v>928</v>
      </c>
      <c r="P1962" t="s">
        <v>53</v>
      </c>
    </row>
    <row r="1963" spans="1:16">
      <c r="A1963" t="s">
        <v>1310</v>
      </c>
      <c r="B1963" t="s">
        <v>1304</v>
      </c>
      <c r="C1963" t="s">
        <v>912</v>
      </c>
      <c r="D1963">
        <v>61</v>
      </c>
      <c r="E1963" t="s">
        <v>1305</v>
      </c>
      <c r="F1963" t="s">
        <v>53</v>
      </c>
      <c r="G1963" t="s">
        <v>1179</v>
      </c>
      <c r="H1963" t="s">
        <v>320</v>
      </c>
      <c r="I1963" t="s">
        <v>382</v>
      </c>
      <c r="J1963" t="s">
        <v>383</v>
      </c>
      <c r="K1963" t="s">
        <v>388</v>
      </c>
      <c r="L1963" t="s">
        <v>32</v>
      </c>
      <c r="M1963" t="s">
        <v>385</v>
      </c>
      <c r="N1963" t="s">
        <v>907</v>
      </c>
      <c r="O1963" t="s">
        <v>928</v>
      </c>
      <c r="P1963" t="s">
        <v>53</v>
      </c>
    </row>
    <row r="1964" spans="1:16">
      <c r="A1964" t="s">
        <v>5917</v>
      </c>
      <c r="B1964" t="s">
        <v>5918</v>
      </c>
      <c r="C1964" t="s">
        <v>956</v>
      </c>
      <c r="D1964">
        <v>55</v>
      </c>
      <c r="E1964" t="s">
        <v>1823</v>
      </c>
      <c r="F1964" t="s">
        <v>86</v>
      </c>
      <c r="G1964" t="s">
        <v>1265</v>
      </c>
      <c r="H1964" t="s">
        <v>320</v>
      </c>
      <c r="I1964" t="s">
        <v>382</v>
      </c>
      <c r="J1964" t="s">
        <v>383</v>
      </c>
      <c r="K1964" t="s">
        <v>388</v>
      </c>
      <c r="L1964" t="s">
        <v>44</v>
      </c>
      <c r="M1964" t="s">
        <v>385</v>
      </c>
      <c r="N1964" t="s">
        <v>907</v>
      </c>
      <c r="O1964" t="s">
        <v>1033</v>
      </c>
      <c r="P1964" t="s">
        <v>86</v>
      </c>
    </row>
    <row r="1965" spans="1:16">
      <c r="A1965" t="s">
        <v>5919</v>
      </c>
      <c r="B1965" t="s">
        <v>5918</v>
      </c>
      <c r="C1965" t="s">
        <v>915</v>
      </c>
      <c r="D1965">
        <v>56</v>
      </c>
      <c r="E1965" t="s">
        <v>1823</v>
      </c>
      <c r="F1965" t="s">
        <v>86</v>
      </c>
      <c r="G1965" t="s">
        <v>1265</v>
      </c>
      <c r="H1965" t="s">
        <v>320</v>
      </c>
      <c r="I1965" t="s">
        <v>382</v>
      </c>
      <c r="J1965" t="s">
        <v>383</v>
      </c>
      <c r="K1965" t="s">
        <v>388</v>
      </c>
      <c r="L1965" t="s">
        <v>44</v>
      </c>
      <c r="M1965" t="s">
        <v>385</v>
      </c>
      <c r="N1965" t="s">
        <v>907</v>
      </c>
      <c r="O1965" t="s">
        <v>1033</v>
      </c>
      <c r="P1965" t="s">
        <v>86</v>
      </c>
    </row>
    <row r="1966" spans="1:16">
      <c r="A1966" t="s">
        <v>5920</v>
      </c>
      <c r="B1966" t="s">
        <v>5918</v>
      </c>
      <c r="C1966" t="s">
        <v>920</v>
      </c>
      <c r="D1966">
        <v>58</v>
      </c>
      <c r="E1966" t="s">
        <v>1823</v>
      </c>
      <c r="F1966" t="s">
        <v>86</v>
      </c>
      <c r="G1966" t="s">
        <v>1265</v>
      </c>
      <c r="H1966" t="s">
        <v>320</v>
      </c>
      <c r="I1966" t="s">
        <v>382</v>
      </c>
      <c r="J1966" t="s">
        <v>383</v>
      </c>
      <c r="K1966" t="s">
        <v>388</v>
      </c>
      <c r="L1966" t="s">
        <v>44</v>
      </c>
      <c r="M1966" t="s">
        <v>385</v>
      </c>
      <c r="N1966" t="s">
        <v>907</v>
      </c>
      <c r="O1966" t="s">
        <v>1033</v>
      </c>
      <c r="P1966" t="s">
        <v>86</v>
      </c>
    </row>
    <row r="1967" spans="1:16">
      <c r="A1967" t="s">
        <v>5921</v>
      </c>
      <c r="B1967" t="s">
        <v>5918</v>
      </c>
      <c r="C1967" t="s">
        <v>910</v>
      </c>
      <c r="D1967">
        <v>59</v>
      </c>
      <c r="E1967" t="s">
        <v>1823</v>
      </c>
      <c r="F1967" t="s">
        <v>86</v>
      </c>
      <c r="G1967" t="s">
        <v>1265</v>
      </c>
      <c r="H1967" t="s">
        <v>320</v>
      </c>
      <c r="I1967" t="s">
        <v>382</v>
      </c>
      <c r="J1967" t="s">
        <v>383</v>
      </c>
      <c r="K1967" t="s">
        <v>388</v>
      </c>
      <c r="L1967" t="s">
        <v>44</v>
      </c>
      <c r="M1967" t="s">
        <v>385</v>
      </c>
      <c r="N1967" t="s">
        <v>907</v>
      </c>
      <c r="O1967" t="s">
        <v>1033</v>
      </c>
      <c r="P1967" t="s">
        <v>86</v>
      </c>
    </row>
    <row r="1968" spans="1:16">
      <c r="A1968" t="s">
        <v>5922</v>
      </c>
      <c r="B1968" t="s">
        <v>5918</v>
      </c>
      <c r="C1968" t="s">
        <v>922</v>
      </c>
      <c r="D1968">
        <v>60</v>
      </c>
      <c r="E1968" t="s">
        <v>1823</v>
      </c>
      <c r="F1968" t="s">
        <v>86</v>
      </c>
      <c r="G1968" t="s">
        <v>1265</v>
      </c>
      <c r="H1968" t="s">
        <v>320</v>
      </c>
      <c r="I1968" t="s">
        <v>382</v>
      </c>
      <c r="J1968" t="s">
        <v>383</v>
      </c>
      <c r="K1968" t="s">
        <v>388</v>
      </c>
      <c r="L1968" t="s">
        <v>44</v>
      </c>
      <c r="M1968" t="s">
        <v>385</v>
      </c>
      <c r="N1968" t="s">
        <v>907</v>
      </c>
      <c r="O1968" t="s">
        <v>1033</v>
      </c>
      <c r="P1968" t="s">
        <v>86</v>
      </c>
    </row>
    <row r="1969" spans="1:16">
      <c r="A1969" t="s">
        <v>5923</v>
      </c>
      <c r="B1969" t="s">
        <v>5918</v>
      </c>
      <c r="C1969" t="s">
        <v>912</v>
      </c>
      <c r="D1969">
        <v>61</v>
      </c>
      <c r="E1969" t="s">
        <v>1823</v>
      </c>
      <c r="F1969" t="s">
        <v>86</v>
      </c>
      <c r="G1969" t="s">
        <v>1265</v>
      </c>
      <c r="H1969" t="s">
        <v>320</v>
      </c>
      <c r="I1969" t="s">
        <v>382</v>
      </c>
      <c r="J1969" t="s">
        <v>383</v>
      </c>
      <c r="K1969" t="s">
        <v>388</v>
      </c>
      <c r="L1969" t="s">
        <v>44</v>
      </c>
      <c r="M1969" t="s">
        <v>385</v>
      </c>
      <c r="N1969" t="s">
        <v>907</v>
      </c>
      <c r="O1969" t="s">
        <v>1033</v>
      </c>
      <c r="P1969" t="s">
        <v>86</v>
      </c>
    </row>
    <row r="1970" spans="1:16">
      <c r="A1970" t="s">
        <v>1821</v>
      </c>
      <c r="B1970" t="s">
        <v>1822</v>
      </c>
      <c r="C1970" t="s">
        <v>920</v>
      </c>
      <c r="D1970">
        <v>58</v>
      </c>
      <c r="E1970" t="s">
        <v>1823</v>
      </c>
      <c r="F1970" t="s">
        <v>83</v>
      </c>
      <c r="G1970" t="s">
        <v>1265</v>
      </c>
      <c r="H1970" t="s">
        <v>320</v>
      </c>
      <c r="I1970" t="s">
        <v>382</v>
      </c>
      <c r="J1970" t="s">
        <v>383</v>
      </c>
      <c r="K1970" t="s">
        <v>388</v>
      </c>
      <c r="L1970" t="s">
        <v>44</v>
      </c>
      <c r="M1970" t="s">
        <v>385</v>
      </c>
      <c r="N1970" t="s">
        <v>907</v>
      </c>
      <c r="O1970" t="s">
        <v>917</v>
      </c>
      <c r="P1970" t="s">
        <v>83</v>
      </c>
    </row>
    <row r="1971" spans="1:16">
      <c r="A1971" t="s">
        <v>1139</v>
      </c>
      <c r="B1971" t="s">
        <v>1140</v>
      </c>
      <c r="C1971" t="s">
        <v>904</v>
      </c>
      <c r="D1971">
        <v>57</v>
      </c>
      <c r="E1971" t="s">
        <v>1125</v>
      </c>
      <c r="F1971" t="s">
        <v>57</v>
      </c>
      <c r="G1971" t="s">
        <v>906</v>
      </c>
      <c r="H1971" t="s">
        <v>320</v>
      </c>
      <c r="I1971" t="s">
        <v>382</v>
      </c>
      <c r="J1971" t="s">
        <v>383</v>
      </c>
      <c r="K1971" t="s">
        <v>384</v>
      </c>
      <c r="L1971" t="s">
        <v>43</v>
      </c>
      <c r="M1971" t="s">
        <v>385</v>
      </c>
      <c r="N1971" t="s">
        <v>907</v>
      </c>
      <c r="O1971" t="s">
        <v>908</v>
      </c>
      <c r="P1971" t="s">
        <v>57</v>
      </c>
    </row>
    <row r="1972" spans="1:16">
      <c r="A1972" t="s">
        <v>1141</v>
      </c>
      <c r="B1972" t="s">
        <v>1140</v>
      </c>
      <c r="C1972" t="s">
        <v>910</v>
      </c>
      <c r="D1972">
        <v>59</v>
      </c>
      <c r="E1972" t="s">
        <v>1125</v>
      </c>
      <c r="F1972" t="s">
        <v>57</v>
      </c>
      <c r="G1972" t="s">
        <v>906</v>
      </c>
      <c r="H1972" t="s">
        <v>320</v>
      </c>
      <c r="I1972" t="s">
        <v>382</v>
      </c>
      <c r="J1972" t="s">
        <v>383</v>
      </c>
      <c r="K1972" t="s">
        <v>384</v>
      </c>
      <c r="L1972" t="s">
        <v>43</v>
      </c>
      <c r="M1972" t="s">
        <v>385</v>
      </c>
      <c r="N1972" t="s">
        <v>907</v>
      </c>
      <c r="O1972" t="s">
        <v>908</v>
      </c>
      <c r="P1972" t="s">
        <v>57</v>
      </c>
    </row>
    <row r="1973" spans="1:16">
      <c r="A1973" t="s">
        <v>1142</v>
      </c>
      <c r="B1973" t="s">
        <v>1140</v>
      </c>
      <c r="C1973" t="s">
        <v>912</v>
      </c>
      <c r="D1973">
        <v>61</v>
      </c>
      <c r="E1973" t="s">
        <v>1125</v>
      </c>
      <c r="F1973" t="s">
        <v>57</v>
      </c>
      <c r="G1973" t="s">
        <v>906</v>
      </c>
      <c r="H1973" t="s">
        <v>320</v>
      </c>
      <c r="I1973" t="s">
        <v>382</v>
      </c>
      <c r="J1973" t="s">
        <v>383</v>
      </c>
      <c r="K1973" t="s">
        <v>384</v>
      </c>
      <c r="L1973" t="s">
        <v>43</v>
      </c>
      <c r="M1973" t="s">
        <v>385</v>
      </c>
      <c r="N1973" t="s">
        <v>907</v>
      </c>
      <c r="O1973" t="s">
        <v>908</v>
      </c>
      <c r="P1973" t="s">
        <v>57</v>
      </c>
    </row>
    <row r="1974" spans="1:16">
      <c r="A1974" t="s">
        <v>1135</v>
      </c>
      <c r="B1974" t="s">
        <v>1136</v>
      </c>
      <c r="C1974" t="s">
        <v>904</v>
      </c>
      <c r="D1974">
        <v>57</v>
      </c>
      <c r="E1974" t="s">
        <v>1125</v>
      </c>
      <c r="F1974" t="s">
        <v>91</v>
      </c>
      <c r="G1974" t="s">
        <v>906</v>
      </c>
      <c r="H1974" t="s">
        <v>320</v>
      </c>
      <c r="I1974" t="s">
        <v>382</v>
      </c>
      <c r="J1974" t="s">
        <v>383</v>
      </c>
      <c r="K1974" t="s">
        <v>384</v>
      </c>
      <c r="L1974" t="s">
        <v>43</v>
      </c>
      <c r="M1974" t="s">
        <v>385</v>
      </c>
      <c r="N1974" t="s">
        <v>907</v>
      </c>
      <c r="O1974" t="s">
        <v>1012</v>
      </c>
      <c r="P1974" t="s">
        <v>91</v>
      </c>
    </row>
    <row r="1975" spans="1:16">
      <c r="A1975" t="s">
        <v>1137</v>
      </c>
      <c r="B1975" t="s">
        <v>1136</v>
      </c>
      <c r="C1975" t="s">
        <v>910</v>
      </c>
      <c r="D1975">
        <v>59</v>
      </c>
      <c r="E1975" t="s">
        <v>1125</v>
      </c>
      <c r="F1975" t="s">
        <v>91</v>
      </c>
      <c r="G1975" t="s">
        <v>906</v>
      </c>
      <c r="H1975" t="s">
        <v>320</v>
      </c>
      <c r="I1975" t="s">
        <v>382</v>
      </c>
      <c r="J1975" t="s">
        <v>383</v>
      </c>
      <c r="K1975" t="s">
        <v>384</v>
      </c>
      <c r="L1975" t="s">
        <v>43</v>
      </c>
      <c r="M1975" t="s">
        <v>385</v>
      </c>
      <c r="N1975" t="s">
        <v>907</v>
      </c>
      <c r="O1975" t="s">
        <v>1012</v>
      </c>
      <c r="P1975" t="s">
        <v>91</v>
      </c>
    </row>
    <row r="1976" spans="1:16">
      <c r="A1976" t="s">
        <v>1138</v>
      </c>
      <c r="B1976" t="s">
        <v>1136</v>
      </c>
      <c r="C1976" t="s">
        <v>912</v>
      </c>
      <c r="D1976">
        <v>61</v>
      </c>
      <c r="E1976" t="s">
        <v>1125</v>
      </c>
      <c r="F1976" t="s">
        <v>91</v>
      </c>
      <c r="G1976" t="s">
        <v>906</v>
      </c>
      <c r="H1976" t="s">
        <v>320</v>
      </c>
      <c r="I1976" t="s">
        <v>382</v>
      </c>
      <c r="J1976" t="s">
        <v>383</v>
      </c>
      <c r="K1976" t="s">
        <v>384</v>
      </c>
      <c r="L1976" t="s">
        <v>43</v>
      </c>
      <c r="M1976" t="s">
        <v>385</v>
      </c>
      <c r="N1976" t="s">
        <v>907</v>
      </c>
      <c r="O1976" t="s">
        <v>1012</v>
      </c>
      <c r="P1976" t="s">
        <v>91</v>
      </c>
    </row>
    <row r="1977" spans="1:16">
      <c r="A1977" t="s">
        <v>1123</v>
      </c>
      <c r="B1977" t="s">
        <v>1124</v>
      </c>
      <c r="C1977" t="s">
        <v>904</v>
      </c>
      <c r="D1977">
        <v>57</v>
      </c>
      <c r="E1977" t="s">
        <v>1125</v>
      </c>
      <c r="F1977" t="s">
        <v>60</v>
      </c>
      <c r="G1977" t="s">
        <v>906</v>
      </c>
      <c r="H1977" t="s">
        <v>320</v>
      </c>
      <c r="I1977" t="s">
        <v>382</v>
      </c>
      <c r="J1977" t="s">
        <v>383</v>
      </c>
      <c r="K1977" t="s">
        <v>384</v>
      </c>
      <c r="L1977" t="s">
        <v>43</v>
      </c>
      <c r="M1977" t="s">
        <v>385</v>
      </c>
      <c r="N1977" t="s">
        <v>907</v>
      </c>
      <c r="O1977" t="s">
        <v>990</v>
      </c>
      <c r="P1977" t="s">
        <v>60</v>
      </c>
    </row>
    <row r="1978" spans="1:16">
      <c r="A1978" t="s">
        <v>1126</v>
      </c>
      <c r="B1978" t="s">
        <v>1124</v>
      </c>
      <c r="C1978" t="s">
        <v>910</v>
      </c>
      <c r="D1978">
        <v>59</v>
      </c>
      <c r="E1978" t="s">
        <v>1125</v>
      </c>
      <c r="F1978" t="s">
        <v>60</v>
      </c>
      <c r="G1978" t="s">
        <v>906</v>
      </c>
      <c r="H1978" t="s">
        <v>320</v>
      </c>
      <c r="I1978" t="s">
        <v>382</v>
      </c>
      <c r="J1978" t="s">
        <v>383</v>
      </c>
      <c r="K1978" t="s">
        <v>384</v>
      </c>
      <c r="L1978" t="s">
        <v>43</v>
      </c>
      <c r="M1978" t="s">
        <v>385</v>
      </c>
      <c r="N1978" t="s">
        <v>907</v>
      </c>
      <c r="O1978" t="s">
        <v>990</v>
      </c>
      <c r="P1978" t="s">
        <v>60</v>
      </c>
    </row>
    <row r="1979" spans="1:16">
      <c r="A1979" t="s">
        <v>1131</v>
      </c>
      <c r="B1979" t="s">
        <v>1132</v>
      </c>
      <c r="C1979" t="s">
        <v>904</v>
      </c>
      <c r="D1979">
        <v>57</v>
      </c>
      <c r="E1979" t="s">
        <v>1125</v>
      </c>
      <c r="F1979" t="s">
        <v>78</v>
      </c>
      <c r="G1979" t="s">
        <v>906</v>
      </c>
      <c r="H1979" t="s">
        <v>320</v>
      </c>
      <c r="I1979" t="s">
        <v>382</v>
      </c>
      <c r="J1979" t="s">
        <v>383</v>
      </c>
      <c r="K1979" t="s">
        <v>384</v>
      </c>
      <c r="L1979" t="s">
        <v>43</v>
      </c>
      <c r="M1979" t="s">
        <v>385</v>
      </c>
      <c r="N1979" t="s">
        <v>907</v>
      </c>
      <c r="O1979" t="s">
        <v>969</v>
      </c>
      <c r="P1979" t="s">
        <v>78</v>
      </c>
    </row>
    <row r="1980" spans="1:16">
      <c r="A1980" t="s">
        <v>1133</v>
      </c>
      <c r="B1980" t="s">
        <v>1132</v>
      </c>
      <c r="C1980" t="s">
        <v>910</v>
      </c>
      <c r="D1980">
        <v>59</v>
      </c>
      <c r="E1980" t="s">
        <v>1125</v>
      </c>
      <c r="F1980" t="s">
        <v>78</v>
      </c>
      <c r="G1980" t="s">
        <v>906</v>
      </c>
      <c r="H1980" t="s">
        <v>320</v>
      </c>
      <c r="I1980" t="s">
        <v>382</v>
      </c>
      <c r="J1980" t="s">
        <v>383</v>
      </c>
      <c r="K1980" t="s">
        <v>384</v>
      </c>
      <c r="L1980" t="s">
        <v>43</v>
      </c>
      <c r="M1980" t="s">
        <v>385</v>
      </c>
      <c r="N1980" t="s">
        <v>907</v>
      </c>
      <c r="O1980" t="s">
        <v>969</v>
      </c>
      <c r="P1980" t="s">
        <v>78</v>
      </c>
    </row>
    <row r="1981" spans="1:16">
      <c r="A1981" t="s">
        <v>1134</v>
      </c>
      <c r="B1981" t="s">
        <v>1132</v>
      </c>
      <c r="C1981" t="s">
        <v>912</v>
      </c>
      <c r="D1981">
        <v>61</v>
      </c>
      <c r="E1981" t="s">
        <v>1125</v>
      </c>
      <c r="F1981" t="s">
        <v>78</v>
      </c>
      <c r="G1981" t="s">
        <v>906</v>
      </c>
      <c r="H1981" t="s">
        <v>320</v>
      </c>
      <c r="I1981" t="s">
        <v>382</v>
      </c>
      <c r="J1981" t="s">
        <v>383</v>
      </c>
      <c r="K1981" t="s">
        <v>384</v>
      </c>
      <c r="L1981" t="s">
        <v>43</v>
      </c>
      <c r="M1981" t="s">
        <v>385</v>
      </c>
      <c r="N1981" t="s">
        <v>907</v>
      </c>
      <c r="O1981" t="s">
        <v>969</v>
      </c>
      <c r="P1981" t="s">
        <v>78</v>
      </c>
    </row>
    <row r="1982" spans="1:16">
      <c r="A1982" t="s">
        <v>1127</v>
      </c>
      <c r="B1982" t="s">
        <v>1128</v>
      </c>
      <c r="C1982" t="s">
        <v>904</v>
      </c>
      <c r="D1982">
        <v>57</v>
      </c>
      <c r="E1982" t="s">
        <v>1125</v>
      </c>
      <c r="F1982" t="s">
        <v>83</v>
      </c>
      <c r="G1982" t="s">
        <v>906</v>
      </c>
      <c r="H1982" t="s">
        <v>320</v>
      </c>
      <c r="I1982" t="s">
        <v>382</v>
      </c>
      <c r="J1982" t="s">
        <v>383</v>
      </c>
      <c r="K1982" t="s">
        <v>384</v>
      </c>
      <c r="L1982" t="s">
        <v>43</v>
      </c>
      <c r="M1982" t="s">
        <v>385</v>
      </c>
      <c r="N1982" t="s">
        <v>907</v>
      </c>
      <c r="O1982" t="s">
        <v>917</v>
      </c>
      <c r="P1982" t="s">
        <v>83</v>
      </c>
    </row>
    <row r="1983" spans="1:16">
      <c r="A1983" t="s">
        <v>1129</v>
      </c>
      <c r="B1983" t="s">
        <v>1128</v>
      </c>
      <c r="C1983" t="s">
        <v>910</v>
      </c>
      <c r="D1983">
        <v>59</v>
      </c>
      <c r="E1983" t="s">
        <v>1125</v>
      </c>
      <c r="F1983" t="s">
        <v>83</v>
      </c>
      <c r="G1983" t="s">
        <v>906</v>
      </c>
      <c r="H1983" t="s">
        <v>320</v>
      </c>
      <c r="I1983" t="s">
        <v>382</v>
      </c>
      <c r="J1983" t="s">
        <v>383</v>
      </c>
      <c r="K1983" t="s">
        <v>384</v>
      </c>
      <c r="L1983" t="s">
        <v>43</v>
      </c>
      <c r="M1983" t="s">
        <v>385</v>
      </c>
      <c r="N1983" t="s">
        <v>907</v>
      </c>
      <c r="O1983" t="s">
        <v>917</v>
      </c>
      <c r="P1983" t="s">
        <v>83</v>
      </c>
    </row>
    <row r="1984" spans="1:16">
      <c r="A1984" t="s">
        <v>1130</v>
      </c>
      <c r="B1984" t="s">
        <v>1128</v>
      </c>
      <c r="C1984" t="s">
        <v>912</v>
      </c>
      <c r="D1984">
        <v>61</v>
      </c>
      <c r="E1984" t="s">
        <v>1125</v>
      </c>
      <c r="F1984" t="s">
        <v>83</v>
      </c>
      <c r="G1984" t="s">
        <v>906</v>
      </c>
      <c r="H1984" t="s">
        <v>320</v>
      </c>
      <c r="I1984" t="s">
        <v>382</v>
      </c>
      <c r="J1984" t="s">
        <v>383</v>
      </c>
      <c r="K1984" t="s">
        <v>384</v>
      </c>
      <c r="L1984" t="s">
        <v>43</v>
      </c>
      <c r="M1984" t="s">
        <v>385</v>
      </c>
      <c r="N1984" t="s">
        <v>907</v>
      </c>
      <c r="O1984" t="s">
        <v>917</v>
      </c>
      <c r="P1984" t="s">
        <v>83</v>
      </c>
    </row>
    <row r="1985" spans="1:17">
      <c r="A1985" t="s">
        <v>8092</v>
      </c>
      <c r="B1985" t="s">
        <v>8093</v>
      </c>
      <c r="C1985" t="s">
        <v>956</v>
      </c>
      <c r="D1985">
        <v>55</v>
      </c>
      <c r="E1985" t="s">
        <v>1125</v>
      </c>
      <c r="F1985" t="s">
        <v>55</v>
      </c>
      <c r="G1985" t="s">
        <v>906</v>
      </c>
      <c r="H1985" t="s">
        <v>320</v>
      </c>
      <c r="I1985" t="s">
        <v>382</v>
      </c>
      <c r="J1985" t="s">
        <v>383</v>
      </c>
      <c r="K1985" t="s">
        <v>384</v>
      </c>
      <c r="L1985" t="s">
        <v>43</v>
      </c>
      <c r="M1985" t="s">
        <v>385</v>
      </c>
      <c r="N1985" t="s">
        <v>907</v>
      </c>
      <c r="O1985" t="s">
        <v>1003</v>
      </c>
      <c r="P1985" t="s">
        <v>71</v>
      </c>
    </row>
    <row r="1986" spans="1:17">
      <c r="A1986" t="s">
        <v>8094</v>
      </c>
      <c r="B1986" t="s">
        <v>8093</v>
      </c>
      <c r="C1986" t="s">
        <v>915</v>
      </c>
      <c r="D1986">
        <v>56</v>
      </c>
      <c r="E1986" t="s">
        <v>1125</v>
      </c>
      <c r="F1986" t="s">
        <v>55</v>
      </c>
      <c r="G1986" t="s">
        <v>906</v>
      </c>
      <c r="H1986" t="s">
        <v>320</v>
      </c>
      <c r="I1986" t="s">
        <v>382</v>
      </c>
      <c r="J1986" t="s">
        <v>383</v>
      </c>
      <c r="K1986" t="s">
        <v>384</v>
      </c>
      <c r="L1986" t="s">
        <v>43</v>
      </c>
      <c r="M1986" t="s">
        <v>385</v>
      </c>
      <c r="N1986" t="s">
        <v>907</v>
      </c>
      <c r="O1986" t="s">
        <v>1003</v>
      </c>
      <c r="P1986" t="s">
        <v>71</v>
      </c>
    </row>
    <row r="1987" spans="1:17">
      <c r="A1987" t="s">
        <v>8095</v>
      </c>
      <c r="B1987" t="s">
        <v>8093</v>
      </c>
      <c r="C1987" t="s">
        <v>904</v>
      </c>
      <c r="D1987">
        <v>57</v>
      </c>
      <c r="E1987" t="s">
        <v>1125</v>
      </c>
      <c r="F1987" t="s">
        <v>55</v>
      </c>
      <c r="G1987" t="s">
        <v>906</v>
      </c>
      <c r="H1987" t="s">
        <v>320</v>
      </c>
      <c r="I1987" t="s">
        <v>382</v>
      </c>
      <c r="J1987" t="s">
        <v>383</v>
      </c>
      <c r="K1987" t="s">
        <v>384</v>
      </c>
      <c r="L1987" t="s">
        <v>43</v>
      </c>
      <c r="M1987" t="s">
        <v>385</v>
      </c>
      <c r="N1987" t="s">
        <v>907</v>
      </c>
      <c r="O1987" t="s">
        <v>1003</v>
      </c>
      <c r="P1987" t="s">
        <v>71</v>
      </c>
    </row>
    <row r="1988" spans="1:17">
      <c r="A1988" t="s">
        <v>8096</v>
      </c>
      <c r="B1988" t="s">
        <v>8093</v>
      </c>
      <c r="C1988" t="s">
        <v>910</v>
      </c>
      <c r="D1988">
        <v>59</v>
      </c>
      <c r="E1988" t="s">
        <v>1125</v>
      </c>
      <c r="F1988" t="s">
        <v>55</v>
      </c>
      <c r="G1988" t="s">
        <v>906</v>
      </c>
      <c r="H1988" t="s">
        <v>320</v>
      </c>
      <c r="I1988" t="s">
        <v>382</v>
      </c>
      <c r="J1988" t="s">
        <v>383</v>
      </c>
      <c r="K1988" t="s">
        <v>384</v>
      </c>
      <c r="L1988" t="s">
        <v>43</v>
      </c>
      <c r="M1988" t="s">
        <v>385</v>
      </c>
      <c r="N1988" t="s">
        <v>907</v>
      </c>
      <c r="O1988" t="s">
        <v>1003</v>
      </c>
      <c r="P1988" t="s">
        <v>71</v>
      </c>
    </row>
    <row r="1989" spans="1:17">
      <c r="A1989" t="s">
        <v>8097</v>
      </c>
      <c r="B1989" t="s">
        <v>8093</v>
      </c>
      <c r="C1989" t="s">
        <v>922</v>
      </c>
      <c r="D1989">
        <v>60</v>
      </c>
      <c r="E1989" t="s">
        <v>1125</v>
      </c>
      <c r="F1989" t="s">
        <v>55</v>
      </c>
      <c r="G1989" t="s">
        <v>906</v>
      </c>
      <c r="H1989" t="s">
        <v>320</v>
      </c>
      <c r="I1989" t="s">
        <v>382</v>
      </c>
      <c r="J1989" t="s">
        <v>383</v>
      </c>
      <c r="K1989" t="s">
        <v>384</v>
      </c>
      <c r="L1989" t="s">
        <v>43</v>
      </c>
      <c r="M1989" t="s">
        <v>385</v>
      </c>
      <c r="N1989" t="s">
        <v>907</v>
      </c>
      <c r="O1989" t="s">
        <v>1003</v>
      </c>
      <c r="P1989" t="s">
        <v>71</v>
      </c>
    </row>
    <row r="1990" spans="1:17">
      <c r="A1990" t="s">
        <v>8098</v>
      </c>
      <c r="B1990" t="s">
        <v>8093</v>
      </c>
      <c r="C1990" t="s">
        <v>912</v>
      </c>
      <c r="D1990">
        <v>61</v>
      </c>
      <c r="E1990" t="s">
        <v>1125</v>
      </c>
      <c r="F1990" t="s">
        <v>55</v>
      </c>
      <c r="G1990" t="s">
        <v>906</v>
      </c>
      <c r="H1990" t="s">
        <v>320</v>
      </c>
      <c r="I1990" t="s">
        <v>382</v>
      </c>
      <c r="J1990" t="s">
        <v>383</v>
      </c>
      <c r="K1990" t="s">
        <v>384</v>
      </c>
      <c r="L1990" t="s">
        <v>43</v>
      </c>
      <c r="M1990" t="s">
        <v>385</v>
      </c>
      <c r="N1990" t="s">
        <v>907</v>
      </c>
      <c r="O1990" t="s">
        <v>1003</v>
      </c>
      <c r="P1990" t="s">
        <v>71</v>
      </c>
    </row>
    <row r="1991" spans="1:17">
      <c r="A1991" t="s">
        <v>8099</v>
      </c>
      <c r="B1991" t="s">
        <v>8093</v>
      </c>
      <c r="C1991" t="s">
        <v>920</v>
      </c>
      <c r="D1991">
        <v>58</v>
      </c>
      <c r="E1991" t="s">
        <v>1125</v>
      </c>
      <c r="F1991" t="s">
        <v>55</v>
      </c>
      <c r="G1991" t="s">
        <v>906</v>
      </c>
      <c r="H1991" t="s">
        <v>320</v>
      </c>
      <c r="I1991" t="s">
        <v>382</v>
      </c>
      <c r="J1991" t="s">
        <v>383</v>
      </c>
      <c r="K1991" t="s">
        <v>384</v>
      </c>
      <c r="L1991" t="s">
        <v>43</v>
      </c>
      <c r="M1991" t="s">
        <v>385</v>
      </c>
      <c r="N1991" t="s">
        <v>907</v>
      </c>
      <c r="O1991" t="s">
        <v>1003</v>
      </c>
      <c r="P1991" t="s">
        <v>71</v>
      </c>
    </row>
    <row r="1992" spans="1:17">
      <c r="A1992" t="s">
        <v>8220</v>
      </c>
      <c r="B1992" t="s">
        <v>8221</v>
      </c>
      <c r="C1992" t="s">
        <v>910</v>
      </c>
      <c r="D1992">
        <v>59</v>
      </c>
      <c r="E1992" t="s">
        <v>7543</v>
      </c>
      <c r="F1992" t="s">
        <v>91</v>
      </c>
      <c r="G1992" t="s">
        <v>7544</v>
      </c>
      <c r="H1992" t="s">
        <v>320</v>
      </c>
      <c r="I1992" t="s">
        <v>390</v>
      </c>
      <c r="J1992" t="s">
        <v>383</v>
      </c>
      <c r="K1992" t="s">
        <v>384</v>
      </c>
      <c r="L1992" t="s">
        <v>37</v>
      </c>
      <c r="M1992" t="s">
        <v>386</v>
      </c>
      <c r="N1992" t="s">
        <v>907</v>
      </c>
      <c r="O1992" t="s">
        <v>932</v>
      </c>
      <c r="P1992" t="s">
        <v>91</v>
      </c>
    </row>
    <row r="1993" spans="1:17">
      <c r="A1993" t="s">
        <v>8222</v>
      </c>
      <c r="B1993" t="s">
        <v>8221</v>
      </c>
      <c r="C1993" t="s">
        <v>912</v>
      </c>
      <c r="D1993">
        <v>61</v>
      </c>
      <c r="E1993" t="s">
        <v>7543</v>
      </c>
      <c r="F1993" t="s">
        <v>91</v>
      </c>
      <c r="G1993" t="s">
        <v>7544</v>
      </c>
      <c r="H1993" t="s">
        <v>320</v>
      </c>
      <c r="I1993" t="s">
        <v>390</v>
      </c>
      <c r="J1993" t="s">
        <v>383</v>
      </c>
      <c r="K1993" t="s">
        <v>384</v>
      </c>
      <c r="L1993" t="s">
        <v>37</v>
      </c>
      <c r="M1993" t="s">
        <v>386</v>
      </c>
      <c r="N1993" t="s">
        <v>907</v>
      </c>
      <c r="O1993" t="s">
        <v>932</v>
      </c>
      <c r="P1993" t="s">
        <v>91</v>
      </c>
    </row>
    <row r="1994" spans="1:17">
      <c r="A1994" t="s">
        <v>7541</v>
      </c>
      <c r="B1994" t="s">
        <v>7542</v>
      </c>
      <c r="C1994" t="s">
        <v>904</v>
      </c>
      <c r="D1994">
        <v>57</v>
      </c>
      <c r="E1994" t="s">
        <v>7543</v>
      </c>
      <c r="F1994" t="s">
        <v>83</v>
      </c>
      <c r="G1994" t="s">
        <v>7544</v>
      </c>
      <c r="H1994" t="s">
        <v>320</v>
      </c>
      <c r="I1994" t="s">
        <v>390</v>
      </c>
      <c r="J1994" t="s">
        <v>383</v>
      </c>
      <c r="K1994" t="s">
        <v>384</v>
      </c>
      <c r="L1994" t="s">
        <v>37</v>
      </c>
      <c r="M1994" t="s">
        <v>386</v>
      </c>
      <c r="N1994" t="s">
        <v>907</v>
      </c>
      <c r="O1994" t="s">
        <v>917</v>
      </c>
      <c r="P1994" t="s">
        <v>83</v>
      </c>
      <c r="Q1994" t="s">
        <v>8505</v>
      </c>
    </row>
    <row r="1995" spans="1:17">
      <c r="A1995" t="s">
        <v>7545</v>
      </c>
      <c r="B1995" t="s">
        <v>7542</v>
      </c>
      <c r="C1995" t="s">
        <v>910</v>
      </c>
      <c r="D1995">
        <v>59</v>
      </c>
      <c r="E1995" t="s">
        <v>7543</v>
      </c>
      <c r="F1995" t="s">
        <v>83</v>
      </c>
      <c r="G1995" t="s">
        <v>7544</v>
      </c>
      <c r="H1995" t="s">
        <v>320</v>
      </c>
      <c r="I1995" t="s">
        <v>390</v>
      </c>
      <c r="J1995" t="s">
        <v>383</v>
      </c>
      <c r="K1995" t="s">
        <v>384</v>
      </c>
      <c r="L1995" t="s">
        <v>37</v>
      </c>
      <c r="M1995" t="s">
        <v>386</v>
      </c>
      <c r="N1995" t="s">
        <v>907</v>
      </c>
      <c r="O1995" t="s">
        <v>917</v>
      </c>
      <c r="P1995" t="s">
        <v>83</v>
      </c>
      <c r="Q1995" t="s">
        <v>8505</v>
      </c>
    </row>
    <row r="1996" spans="1:17">
      <c r="A1996" t="s">
        <v>8223</v>
      </c>
      <c r="B1996" t="s">
        <v>8224</v>
      </c>
      <c r="C1996" t="s">
        <v>956</v>
      </c>
      <c r="D1996">
        <v>55</v>
      </c>
      <c r="E1996" t="s">
        <v>7548</v>
      </c>
      <c r="F1996" t="s">
        <v>71</v>
      </c>
      <c r="G1996" t="s">
        <v>906</v>
      </c>
      <c r="H1996" t="s">
        <v>320</v>
      </c>
      <c r="I1996" t="s">
        <v>382</v>
      </c>
      <c r="J1996" t="s">
        <v>383</v>
      </c>
      <c r="K1996" t="s">
        <v>384</v>
      </c>
      <c r="L1996" t="s">
        <v>37</v>
      </c>
      <c r="M1996" t="s">
        <v>385</v>
      </c>
      <c r="N1996" t="s">
        <v>907</v>
      </c>
      <c r="O1996" t="s">
        <v>8016</v>
      </c>
      <c r="P1996" t="s">
        <v>71</v>
      </c>
    </row>
    <row r="1997" spans="1:17">
      <c r="A1997" t="s">
        <v>8225</v>
      </c>
      <c r="B1997" t="s">
        <v>8224</v>
      </c>
      <c r="C1997" t="s">
        <v>904</v>
      </c>
      <c r="D1997">
        <v>57</v>
      </c>
      <c r="E1997" t="s">
        <v>7548</v>
      </c>
      <c r="F1997" t="s">
        <v>71</v>
      </c>
      <c r="G1997" t="s">
        <v>906</v>
      </c>
      <c r="H1997" t="s">
        <v>320</v>
      </c>
      <c r="I1997" t="s">
        <v>382</v>
      </c>
      <c r="J1997" t="s">
        <v>383</v>
      </c>
      <c r="K1997" t="s">
        <v>384</v>
      </c>
      <c r="L1997" t="s">
        <v>37</v>
      </c>
      <c r="M1997" t="s">
        <v>385</v>
      </c>
      <c r="N1997" t="s">
        <v>907</v>
      </c>
      <c r="O1997" t="s">
        <v>8016</v>
      </c>
      <c r="P1997" t="s">
        <v>71</v>
      </c>
    </row>
    <row r="1998" spans="1:17">
      <c r="A1998" t="s">
        <v>8226</v>
      </c>
      <c r="B1998" t="s">
        <v>8224</v>
      </c>
      <c r="C1998" t="s">
        <v>910</v>
      </c>
      <c r="D1998">
        <v>59</v>
      </c>
      <c r="E1998" t="s">
        <v>7548</v>
      </c>
      <c r="F1998" t="s">
        <v>71</v>
      </c>
      <c r="G1998" t="s">
        <v>906</v>
      </c>
      <c r="H1998" t="s">
        <v>320</v>
      </c>
      <c r="I1998" t="s">
        <v>382</v>
      </c>
      <c r="J1998" t="s">
        <v>383</v>
      </c>
      <c r="K1998" t="s">
        <v>384</v>
      </c>
      <c r="L1998" t="s">
        <v>37</v>
      </c>
      <c r="M1998" t="s">
        <v>385</v>
      </c>
      <c r="N1998" t="s">
        <v>907</v>
      </c>
      <c r="O1998" t="s">
        <v>8016</v>
      </c>
      <c r="P1998" t="s">
        <v>71</v>
      </c>
    </row>
    <row r="1999" spans="1:17">
      <c r="A1999" t="s">
        <v>8227</v>
      </c>
      <c r="B1999" t="s">
        <v>8224</v>
      </c>
      <c r="C1999" t="s">
        <v>912</v>
      </c>
      <c r="D1999">
        <v>61</v>
      </c>
      <c r="E1999" t="s">
        <v>7548</v>
      </c>
      <c r="F1999" t="s">
        <v>71</v>
      </c>
      <c r="G1999" t="s">
        <v>906</v>
      </c>
      <c r="H1999" t="s">
        <v>320</v>
      </c>
      <c r="I1999" t="s">
        <v>382</v>
      </c>
      <c r="J1999" t="s">
        <v>383</v>
      </c>
      <c r="K1999" t="s">
        <v>384</v>
      </c>
      <c r="L1999" t="s">
        <v>37</v>
      </c>
      <c r="M1999" t="s">
        <v>385</v>
      </c>
      <c r="N1999" t="s">
        <v>907</v>
      </c>
      <c r="O1999" t="s">
        <v>8016</v>
      </c>
      <c r="P1999" t="s">
        <v>71</v>
      </c>
    </row>
    <row r="2000" spans="1:17">
      <c r="A2000" t="s">
        <v>7546</v>
      </c>
      <c r="B2000" t="s">
        <v>7547</v>
      </c>
      <c r="C2000" t="s">
        <v>956</v>
      </c>
      <c r="D2000">
        <v>55</v>
      </c>
      <c r="E2000" t="s">
        <v>7548</v>
      </c>
      <c r="F2000" t="s">
        <v>55</v>
      </c>
      <c r="G2000" t="s">
        <v>906</v>
      </c>
      <c r="H2000" t="s">
        <v>320</v>
      </c>
      <c r="I2000" t="s">
        <v>382</v>
      </c>
      <c r="J2000" t="s">
        <v>383</v>
      </c>
      <c r="K2000" t="s">
        <v>384</v>
      </c>
      <c r="L2000" t="s">
        <v>37</v>
      </c>
      <c r="M2000" t="s">
        <v>385</v>
      </c>
      <c r="N2000" t="s">
        <v>907</v>
      </c>
      <c r="O2000" t="s">
        <v>7549</v>
      </c>
      <c r="P2000" t="s">
        <v>71</v>
      </c>
      <c r="Q2000" t="s">
        <v>8505</v>
      </c>
    </row>
    <row r="2001" spans="1:17">
      <c r="A2001" t="s">
        <v>7550</v>
      </c>
      <c r="B2001" t="s">
        <v>7547</v>
      </c>
      <c r="C2001" t="s">
        <v>904</v>
      </c>
      <c r="D2001">
        <v>57</v>
      </c>
      <c r="E2001" t="s">
        <v>7548</v>
      </c>
      <c r="F2001" t="s">
        <v>55</v>
      </c>
      <c r="G2001" t="s">
        <v>906</v>
      </c>
      <c r="H2001" t="s">
        <v>320</v>
      </c>
      <c r="I2001" t="s">
        <v>382</v>
      </c>
      <c r="J2001" t="s">
        <v>383</v>
      </c>
      <c r="K2001" t="s">
        <v>384</v>
      </c>
      <c r="L2001" t="s">
        <v>37</v>
      </c>
      <c r="M2001" t="s">
        <v>385</v>
      </c>
      <c r="N2001" t="s">
        <v>907</v>
      </c>
      <c r="O2001" t="s">
        <v>7549</v>
      </c>
      <c r="P2001" t="s">
        <v>71</v>
      </c>
      <c r="Q2001" t="s">
        <v>8505</v>
      </c>
    </row>
    <row r="2002" spans="1:17">
      <c r="A2002" t="s">
        <v>7551</v>
      </c>
      <c r="B2002" t="s">
        <v>7547</v>
      </c>
      <c r="C2002" t="s">
        <v>910</v>
      </c>
      <c r="D2002">
        <v>59</v>
      </c>
      <c r="E2002" t="s">
        <v>7548</v>
      </c>
      <c r="F2002" t="s">
        <v>55</v>
      </c>
      <c r="G2002" t="s">
        <v>906</v>
      </c>
      <c r="H2002" t="s">
        <v>320</v>
      </c>
      <c r="I2002" t="s">
        <v>382</v>
      </c>
      <c r="J2002" t="s">
        <v>383</v>
      </c>
      <c r="K2002" t="s">
        <v>384</v>
      </c>
      <c r="L2002" t="s">
        <v>37</v>
      </c>
      <c r="M2002" t="s">
        <v>385</v>
      </c>
      <c r="N2002" t="s">
        <v>907</v>
      </c>
      <c r="O2002" t="s">
        <v>7549</v>
      </c>
      <c r="P2002" t="s">
        <v>71</v>
      </c>
      <c r="Q2002" t="s">
        <v>8505</v>
      </c>
    </row>
    <row r="2003" spans="1:17">
      <c r="A2003" t="s">
        <v>7552</v>
      </c>
      <c r="B2003" t="s">
        <v>7547</v>
      </c>
      <c r="C2003" t="s">
        <v>912</v>
      </c>
      <c r="D2003">
        <v>61</v>
      </c>
      <c r="E2003" t="s">
        <v>7548</v>
      </c>
      <c r="F2003" t="s">
        <v>55</v>
      </c>
      <c r="G2003" t="s">
        <v>906</v>
      </c>
      <c r="H2003" t="s">
        <v>320</v>
      </c>
      <c r="I2003" t="s">
        <v>382</v>
      </c>
      <c r="J2003" t="s">
        <v>383</v>
      </c>
      <c r="K2003" t="s">
        <v>384</v>
      </c>
      <c r="L2003" t="s">
        <v>37</v>
      </c>
      <c r="M2003" t="s">
        <v>385</v>
      </c>
      <c r="N2003" t="s">
        <v>907</v>
      </c>
      <c r="O2003" t="s">
        <v>7549</v>
      </c>
      <c r="P2003" t="s">
        <v>71</v>
      </c>
      <c r="Q2003" t="s">
        <v>8505</v>
      </c>
    </row>
    <row r="2004" spans="1:17">
      <c r="A2004" t="s">
        <v>2729</v>
      </c>
      <c r="B2004" t="s">
        <v>2730</v>
      </c>
      <c r="C2004" t="s">
        <v>904</v>
      </c>
      <c r="D2004">
        <v>57</v>
      </c>
      <c r="E2004" t="s">
        <v>2731</v>
      </c>
      <c r="F2004" t="s">
        <v>277</v>
      </c>
      <c r="G2004" t="s">
        <v>906</v>
      </c>
      <c r="H2004" t="s">
        <v>320</v>
      </c>
      <c r="I2004" t="s">
        <v>382</v>
      </c>
      <c r="J2004" t="s">
        <v>383</v>
      </c>
      <c r="K2004" t="s">
        <v>384</v>
      </c>
      <c r="L2004" t="s">
        <v>43</v>
      </c>
      <c r="M2004" t="s">
        <v>386</v>
      </c>
      <c r="N2004" t="s">
        <v>907</v>
      </c>
      <c r="O2004" t="s">
        <v>1710</v>
      </c>
      <c r="P2004" t="s">
        <v>83</v>
      </c>
    </row>
    <row r="2005" spans="1:17">
      <c r="A2005" t="s">
        <v>8100</v>
      </c>
      <c r="B2005" t="s">
        <v>8101</v>
      </c>
      <c r="C2005" t="s">
        <v>956</v>
      </c>
      <c r="D2005">
        <v>55</v>
      </c>
      <c r="E2005" t="s">
        <v>2841</v>
      </c>
      <c r="F2005" t="s">
        <v>91</v>
      </c>
      <c r="G2005" t="s">
        <v>906</v>
      </c>
      <c r="H2005" t="s">
        <v>320</v>
      </c>
      <c r="I2005" t="s">
        <v>382</v>
      </c>
      <c r="J2005" t="s">
        <v>383</v>
      </c>
      <c r="K2005" t="s">
        <v>384</v>
      </c>
      <c r="L2005" t="s">
        <v>43</v>
      </c>
      <c r="M2005" t="s">
        <v>385</v>
      </c>
      <c r="N2005" t="s">
        <v>907</v>
      </c>
      <c r="O2005" t="s">
        <v>932</v>
      </c>
      <c r="P2005" t="s">
        <v>91</v>
      </c>
    </row>
    <row r="2006" spans="1:17">
      <c r="A2006" t="s">
        <v>8102</v>
      </c>
      <c r="B2006" t="s">
        <v>8101</v>
      </c>
      <c r="C2006" t="s">
        <v>915</v>
      </c>
      <c r="D2006">
        <v>56</v>
      </c>
      <c r="E2006" t="s">
        <v>2841</v>
      </c>
      <c r="F2006" t="s">
        <v>91</v>
      </c>
      <c r="G2006" t="s">
        <v>906</v>
      </c>
      <c r="H2006" t="s">
        <v>320</v>
      </c>
      <c r="I2006" t="s">
        <v>382</v>
      </c>
      <c r="J2006" t="s">
        <v>383</v>
      </c>
      <c r="K2006" t="s">
        <v>384</v>
      </c>
      <c r="L2006" t="s">
        <v>43</v>
      </c>
      <c r="M2006" t="s">
        <v>385</v>
      </c>
      <c r="N2006" t="s">
        <v>907</v>
      </c>
      <c r="O2006" t="s">
        <v>932</v>
      </c>
      <c r="P2006" t="s">
        <v>91</v>
      </c>
    </row>
    <row r="2007" spans="1:17">
      <c r="A2007" t="s">
        <v>8103</v>
      </c>
      <c r="B2007" t="s">
        <v>8101</v>
      </c>
      <c r="C2007" t="s">
        <v>904</v>
      </c>
      <c r="D2007">
        <v>57</v>
      </c>
      <c r="E2007" t="s">
        <v>2841</v>
      </c>
      <c r="F2007" t="s">
        <v>91</v>
      </c>
      <c r="G2007" t="s">
        <v>906</v>
      </c>
      <c r="H2007" t="s">
        <v>320</v>
      </c>
      <c r="I2007" t="s">
        <v>382</v>
      </c>
      <c r="J2007" t="s">
        <v>383</v>
      </c>
      <c r="K2007" t="s">
        <v>384</v>
      </c>
      <c r="L2007" t="s">
        <v>43</v>
      </c>
      <c r="M2007" t="s">
        <v>385</v>
      </c>
      <c r="N2007" t="s">
        <v>907</v>
      </c>
      <c r="O2007" t="s">
        <v>932</v>
      </c>
      <c r="P2007" t="s">
        <v>91</v>
      </c>
    </row>
    <row r="2008" spans="1:17">
      <c r="A2008" t="s">
        <v>8104</v>
      </c>
      <c r="B2008" t="s">
        <v>8101</v>
      </c>
      <c r="C2008" t="s">
        <v>920</v>
      </c>
      <c r="D2008">
        <v>58</v>
      </c>
      <c r="E2008" t="s">
        <v>2841</v>
      </c>
      <c r="F2008" t="s">
        <v>91</v>
      </c>
      <c r="G2008" t="s">
        <v>906</v>
      </c>
      <c r="H2008" t="s">
        <v>320</v>
      </c>
      <c r="I2008" t="s">
        <v>382</v>
      </c>
      <c r="J2008" t="s">
        <v>383</v>
      </c>
      <c r="K2008" t="s">
        <v>384</v>
      </c>
      <c r="L2008" t="s">
        <v>43</v>
      </c>
      <c r="M2008" t="s">
        <v>385</v>
      </c>
      <c r="N2008" t="s">
        <v>907</v>
      </c>
      <c r="O2008" t="s">
        <v>932</v>
      </c>
      <c r="P2008" t="s">
        <v>91</v>
      </c>
    </row>
    <row r="2009" spans="1:17">
      <c r="A2009" t="s">
        <v>8105</v>
      </c>
      <c r="B2009" t="s">
        <v>8101</v>
      </c>
      <c r="C2009" t="s">
        <v>922</v>
      </c>
      <c r="D2009">
        <v>60</v>
      </c>
      <c r="E2009" t="s">
        <v>2841</v>
      </c>
      <c r="F2009" t="s">
        <v>91</v>
      </c>
      <c r="G2009" t="s">
        <v>906</v>
      </c>
      <c r="H2009" t="s">
        <v>320</v>
      </c>
      <c r="I2009" t="s">
        <v>382</v>
      </c>
      <c r="J2009" t="s">
        <v>383</v>
      </c>
      <c r="K2009" t="s">
        <v>384</v>
      </c>
      <c r="L2009" t="s">
        <v>43</v>
      </c>
      <c r="M2009" t="s">
        <v>385</v>
      </c>
      <c r="N2009" t="s">
        <v>907</v>
      </c>
      <c r="O2009" t="s">
        <v>932</v>
      </c>
      <c r="P2009" t="s">
        <v>91</v>
      </c>
    </row>
    <row r="2010" spans="1:17">
      <c r="A2010" t="s">
        <v>8106</v>
      </c>
      <c r="B2010" t="s">
        <v>8101</v>
      </c>
      <c r="C2010" t="s">
        <v>912</v>
      </c>
      <c r="D2010">
        <v>61</v>
      </c>
      <c r="E2010" t="s">
        <v>2841</v>
      </c>
      <c r="F2010" t="s">
        <v>91</v>
      </c>
      <c r="G2010" t="s">
        <v>906</v>
      </c>
      <c r="H2010" t="s">
        <v>320</v>
      </c>
      <c r="I2010" t="s">
        <v>382</v>
      </c>
      <c r="J2010" t="s">
        <v>383</v>
      </c>
      <c r="K2010" t="s">
        <v>384</v>
      </c>
      <c r="L2010" t="s">
        <v>43</v>
      </c>
      <c r="M2010" t="s">
        <v>385</v>
      </c>
      <c r="N2010" t="s">
        <v>907</v>
      </c>
      <c r="O2010" t="s">
        <v>932</v>
      </c>
      <c r="P2010" t="s">
        <v>91</v>
      </c>
    </row>
    <row r="2011" spans="1:17">
      <c r="A2011" t="s">
        <v>8107</v>
      </c>
      <c r="B2011" t="s">
        <v>8101</v>
      </c>
      <c r="C2011" t="s">
        <v>910</v>
      </c>
      <c r="D2011">
        <v>59</v>
      </c>
      <c r="E2011" t="s">
        <v>2841</v>
      </c>
      <c r="F2011" t="s">
        <v>91</v>
      </c>
      <c r="G2011" t="s">
        <v>906</v>
      </c>
      <c r="H2011" t="s">
        <v>320</v>
      </c>
      <c r="I2011" t="s">
        <v>382</v>
      </c>
      <c r="J2011" t="s">
        <v>383</v>
      </c>
      <c r="K2011" t="s">
        <v>384</v>
      </c>
      <c r="L2011" t="s">
        <v>43</v>
      </c>
      <c r="M2011" t="s">
        <v>385</v>
      </c>
      <c r="N2011" t="s">
        <v>907</v>
      </c>
      <c r="O2011" t="s">
        <v>932</v>
      </c>
      <c r="P2011" t="s">
        <v>91</v>
      </c>
    </row>
    <row r="2012" spans="1:17">
      <c r="A2012" t="s">
        <v>2839</v>
      </c>
      <c r="B2012" t="s">
        <v>2840</v>
      </c>
      <c r="C2012" t="s">
        <v>904</v>
      </c>
      <c r="D2012">
        <v>57</v>
      </c>
      <c r="E2012" t="s">
        <v>2841</v>
      </c>
      <c r="F2012" t="s">
        <v>286</v>
      </c>
      <c r="G2012" t="s">
        <v>1624</v>
      </c>
      <c r="H2012" t="s">
        <v>320</v>
      </c>
      <c r="I2012" t="s">
        <v>382</v>
      </c>
      <c r="J2012" t="s">
        <v>383</v>
      </c>
      <c r="K2012" t="s">
        <v>384</v>
      </c>
      <c r="L2012" t="s">
        <v>43</v>
      </c>
      <c r="M2012" t="s">
        <v>385</v>
      </c>
      <c r="N2012" t="s">
        <v>907</v>
      </c>
      <c r="O2012" t="s">
        <v>1593</v>
      </c>
      <c r="P2012" t="s">
        <v>286</v>
      </c>
    </row>
    <row r="2013" spans="1:17">
      <c r="A2013" t="s">
        <v>2864</v>
      </c>
      <c r="B2013" t="s">
        <v>2865</v>
      </c>
      <c r="C2013" t="s">
        <v>920</v>
      </c>
      <c r="D2013">
        <v>58</v>
      </c>
      <c r="E2013" t="s">
        <v>2212</v>
      </c>
      <c r="F2013" t="s">
        <v>63</v>
      </c>
      <c r="G2013" t="s">
        <v>1021</v>
      </c>
      <c r="H2013" t="s">
        <v>320</v>
      </c>
      <c r="I2013" t="s">
        <v>382</v>
      </c>
      <c r="J2013" t="s">
        <v>383</v>
      </c>
      <c r="K2013" t="s">
        <v>384</v>
      </c>
      <c r="L2013" t="s">
        <v>37</v>
      </c>
      <c r="M2013" t="s">
        <v>385</v>
      </c>
      <c r="N2013" t="s">
        <v>907</v>
      </c>
      <c r="O2013" t="s">
        <v>1291</v>
      </c>
      <c r="P2013" t="s">
        <v>63</v>
      </c>
    </row>
    <row r="2014" spans="1:17">
      <c r="A2014" t="s">
        <v>8108</v>
      </c>
      <c r="B2014" t="s">
        <v>8109</v>
      </c>
      <c r="C2014" t="s">
        <v>956</v>
      </c>
      <c r="D2014">
        <v>55</v>
      </c>
      <c r="E2014" t="s">
        <v>2212</v>
      </c>
      <c r="F2014" t="s">
        <v>68</v>
      </c>
      <c r="G2014" t="s">
        <v>1021</v>
      </c>
      <c r="H2014" t="s">
        <v>320</v>
      </c>
      <c r="I2014" t="s">
        <v>382</v>
      </c>
      <c r="J2014" t="s">
        <v>383</v>
      </c>
      <c r="K2014" t="s">
        <v>384</v>
      </c>
      <c r="L2014" t="s">
        <v>37</v>
      </c>
      <c r="M2014" t="s">
        <v>385</v>
      </c>
      <c r="N2014" t="s">
        <v>907</v>
      </c>
      <c r="O2014" t="s">
        <v>969</v>
      </c>
      <c r="P2014" t="s">
        <v>68</v>
      </c>
    </row>
    <row r="2015" spans="1:17">
      <c r="A2015" t="s">
        <v>8110</v>
      </c>
      <c r="B2015" t="s">
        <v>8109</v>
      </c>
      <c r="C2015" t="s">
        <v>904</v>
      </c>
      <c r="D2015">
        <v>57</v>
      </c>
      <c r="E2015" t="s">
        <v>2212</v>
      </c>
      <c r="F2015" t="s">
        <v>68</v>
      </c>
      <c r="G2015" t="s">
        <v>1021</v>
      </c>
      <c r="H2015" t="s">
        <v>320</v>
      </c>
      <c r="I2015" t="s">
        <v>382</v>
      </c>
      <c r="J2015" t="s">
        <v>383</v>
      </c>
      <c r="K2015" t="s">
        <v>384</v>
      </c>
      <c r="L2015" t="s">
        <v>37</v>
      </c>
      <c r="M2015" t="s">
        <v>385</v>
      </c>
      <c r="N2015" t="s">
        <v>907</v>
      </c>
      <c r="O2015" t="s">
        <v>969</v>
      </c>
      <c r="P2015" t="s">
        <v>68</v>
      </c>
    </row>
    <row r="2016" spans="1:17">
      <c r="A2016" t="s">
        <v>8111</v>
      </c>
      <c r="B2016" t="s">
        <v>8109</v>
      </c>
      <c r="C2016" t="s">
        <v>910</v>
      </c>
      <c r="D2016">
        <v>59</v>
      </c>
      <c r="E2016" t="s">
        <v>2212</v>
      </c>
      <c r="F2016" t="s">
        <v>68</v>
      </c>
      <c r="G2016" t="s">
        <v>1021</v>
      </c>
      <c r="H2016" t="s">
        <v>320</v>
      </c>
      <c r="I2016" t="s">
        <v>382</v>
      </c>
      <c r="J2016" t="s">
        <v>383</v>
      </c>
      <c r="K2016" t="s">
        <v>384</v>
      </c>
      <c r="L2016" t="s">
        <v>37</v>
      </c>
      <c r="M2016" t="s">
        <v>385</v>
      </c>
      <c r="N2016" t="s">
        <v>907</v>
      </c>
      <c r="O2016" t="s">
        <v>969</v>
      </c>
      <c r="P2016" t="s">
        <v>68</v>
      </c>
    </row>
    <row r="2017" spans="1:16">
      <c r="A2017" t="s">
        <v>2216</v>
      </c>
      <c r="B2017" t="s">
        <v>2217</v>
      </c>
      <c r="C2017" t="s">
        <v>956</v>
      </c>
      <c r="D2017">
        <v>55</v>
      </c>
      <c r="E2017" t="s">
        <v>2212</v>
      </c>
      <c r="F2017" t="s">
        <v>83</v>
      </c>
      <c r="G2017" t="s">
        <v>1021</v>
      </c>
      <c r="H2017" t="s">
        <v>320</v>
      </c>
      <c r="I2017" t="s">
        <v>382</v>
      </c>
      <c r="J2017" t="s">
        <v>383</v>
      </c>
      <c r="K2017" t="s">
        <v>384</v>
      </c>
      <c r="L2017" t="s">
        <v>37</v>
      </c>
      <c r="M2017" t="s">
        <v>385</v>
      </c>
      <c r="N2017" t="s">
        <v>907</v>
      </c>
      <c r="O2017" t="s">
        <v>917</v>
      </c>
      <c r="P2017" t="s">
        <v>83</v>
      </c>
    </row>
    <row r="2018" spans="1:16">
      <c r="A2018" t="s">
        <v>2218</v>
      </c>
      <c r="B2018" t="s">
        <v>2217</v>
      </c>
      <c r="C2018" t="s">
        <v>904</v>
      </c>
      <c r="D2018">
        <v>57</v>
      </c>
      <c r="E2018" t="s">
        <v>2212</v>
      </c>
      <c r="F2018" t="s">
        <v>83</v>
      </c>
      <c r="G2018" t="s">
        <v>1021</v>
      </c>
      <c r="H2018" t="s">
        <v>320</v>
      </c>
      <c r="I2018" t="s">
        <v>382</v>
      </c>
      <c r="J2018" t="s">
        <v>383</v>
      </c>
      <c r="K2018" t="s">
        <v>384</v>
      </c>
      <c r="L2018" t="s">
        <v>37</v>
      </c>
      <c r="M2018" t="s">
        <v>385</v>
      </c>
      <c r="N2018" t="s">
        <v>907</v>
      </c>
      <c r="O2018" t="s">
        <v>917</v>
      </c>
      <c r="P2018" t="s">
        <v>83</v>
      </c>
    </row>
    <row r="2019" spans="1:16">
      <c r="A2019" t="s">
        <v>2219</v>
      </c>
      <c r="B2019" t="s">
        <v>2217</v>
      </c>
      <c r="C2019" t="s">
        <v>910</v>
      </c>
      <c r="D2019">
        <v>59</v>
      </c>
      <c r="E2019" t="s">
        <v>2212</v>
      </c>
      <c r="F2019" t="s">
        <v>83</v>
      </c>
      <c r="G2019" t="s">
        <v>1021</v>
      </c>
      <c r="H2019" t="s">
        <v>320</v>
      </c>
      <c r="I2019" t="s">
        <v>382</v>
      </c>
      <c r="J2019" t="s">
        <v>383</v>
      </c>
      <c r="K2019" t="s">
        <v>384</v>
      </c>
      <c r="L2019" t="s">
        <v>37</v>
      </c>
      <c r="M2019" t="s">
        <v>385</v>
      </c>
      <c r="N2019" t="s">
        <v>907</v>
      </c>
      <c r="O2019" t="s">
        <v>917</v>
      </c>
      <c r="P2019" t="s">
        <v>83</v>
      </c>
    </row>
    <row r="2020" spans="1:16">
      <c r="A2020" t="s">
        <v>2220</v>
      </c>
      <c r="B2020" t="s">
        <v>2217</v>
      </c>
      <c r="C2020" t="s">
        <v>912</v>
      </c>
      <c r="D2020">
        <v>61</v>
      </c>
      <c r="E2020" t="s">
        <v>2212</v>
      </c>
      <c r="F2020" t="s">
        <v>83</v>
      </c>
      <c r="G2020" t="s">
        <v>1021</v>
      </c>
      <c r="H2020" t="s">
        <v>320</v>
      </c>
      <c r="I2020" t="s">
        <v>382</v>
      </c>
      <c r="J2020" t="s">
        <v>383</v>
      </c>
      <c r="K2020" t="s">
        <v>384</v>
      </c>
      <c r="L2020" t="s">
        <v>37</v>
      </c>
      <c r="M2020" t="s">
        <v>385</v>
      </c>
      <c r="N2020" t="s">
        <v>907</v>
      </c>
      <c r="O2020" t="s">
        <v>917</v>
      </c>
      <c r="P2020" t="s">
        <v>83</v>
      </c>
    </row>
    <row r="2021" spans="1:16">
      <c r="A2021" t="s">
        <v>2210</v>
      </c>
      <c r="B2021" t="s">
        <v>2211</v>
      </c>
      <c r="C2021" t="s">
        <v>956</v>
      </c>
      <c r="D2021">
        <v>55</v>
      </c>
      <c r="E2021" t="s">
        <v>2212</v>
      </c>
      <c r="F2021" t="s">
        <v>71</v>
      </c>
      <c r="G2021" t="s">
        <v>1021</v>
      </c>
      <c r="H2021" t="s">
        <v>320</v>
      </c>
      <c r="I2021" t="s">
        <v>382</v>
      </c>
      <c r="J2021" t="s">
        <v>383</v>
      </c>
      <c r="K2021" t="s">
        <v>384</v>
      </c>
      <c r="L2021" t="s">
        <v>37</v>
      </c>
      <c r="M2021" t="s">
        <v>385</v>
      </c>
      <c r="N2021" t="s">
        <v>907</v>
      </c>
      <c r="O2021" t="s">
        <v>932</v>
      </c>
      <c r="P2021" t="s">
        <v>71</v>
      </c>
    </row>
    <row r="2022" spans="1:16">
      <c r="A2022" t="s">
        <v>2213</v>
      </c>
      <c r="B2022" t="s">
        <v>2211</v>
      </c>
      <c r="C2022" t="s">
        <v>904</v>
      </c>
      <c r="D2022">
        <v>57</v>
      </c>
      <c r="E2022" t="s">
        <v>2212</v>
      </c>
      <c r="F2022" t="s">
        <v>71</v>
      </c>
      <c r="G2022" t="s">
        <v>1021</v>
      </c>
      <c r="H2022" t="s">
        <v>320</v>
      </c>
      <c r="I2022" t="s">
        <v>382</v>
      </c>
      <c r="J2022" t="s">
        <v>383</v>
      </c>
      <c r="K2022" t="s">
        <v>384</v>
      </c>
      <c r="L2022" t="s">
        <v>37</v>
      </c>
      <c r="M2022" t="s">
        <v>385</v>
      </c>
      <c r="N2022" t="s">
        <v>907</v>
      </c>
      <c r="O2022" t="s">
        <v>932</v>
      </c>
      <c r="P2022" t="s">
        <v>71</v>
      </c>
    </row>
    <row r="2023" spans="1:16">
      <c r="A2023" t="s">
        <v>2214</v>
      </c>
      <c r="B2023" t="s">
        <v>2211</v>
      </c>
      <c r="C2023" t="s">
        <v>910</v>
      </c>
      <c r="D2023">
        <v>59</v>
      </c>
      <c r="E2023" t="s">
        <v>2212</v>
      </c>
      <c r="F2023" t="s">
        <v>71</v>
      </c>
      <c r="G2023" t="s">
        <v>1021</v>
      </c>
      <c r="H2023" t="s">
        <v>320</v>
      </c>
      <c r="I2023" t="s">
        <v>382</v>
      </c>
      <c r="J2023" t="s">
        <v>383</v>
      </c>
      <c r="K2023" t="s">
        <v>384</v>
      </c>
      <c r="L2023" t="s">
        <v>37</v>
      </c>
      <c r="M2023" t="s">
        <v>385</v>
      </c>
      <c r="N2023" t="s">
        <v>907</v>
      </c>
      <c r="O2023" t="s">
        <v>932</v>
      </c>
      <c r="P2023" t="s">
        <v>71</v>
      </c>
    </row>
    <row r="2024" spans="1:16">
      <c r="A2024" t="s">
        <v>2215</v>
      </c>
      <c r="B2024" t="s">
        <v>2211</v>
      </c>
      <c r="C2024" t="s">
        <v>912</v>
      </c>
      <c r="D2024">
        <v>61</v>
      </c>
      <c r="E2024" t="s">
        <v>2212</v>
      </c>
      <c r="F2024" t="s">
        <v>71</v>
      </c>
      <c r="G2024" t="s">
        <v>1021</v>
      </c>
      <c r="H2024" t="s">
        <v>320</v>
      </c>
      <c r="I2024" t="s">
        <v>382</v>
      </c>
      <c r="J2024" t="s">
        <v>383</v>
      </c>
      <c r="K2024" t="s">
        <v>384</v>
      </c>
      <c r="L2024" t="s">
        <v>37</v>
      </c>
      <c r="M2024" t="s">
        <v>385</v>
      </c>
      <c r="N2024" t="s">
        <v>907</v>
      </c>
      <c r="O2024" t="s">
        <v>932</v>
      </c>
      <c r="P2024" t="s">
        <v>71</v>
      </c>
    </row>
    <row r="2025" spans="1:16">
      <c r="A2025" t="s">
        <v>8112</v>
      </c>
      <c r="B2025" t="s">
        <v>8113</v>
      </c>
      <c r="C2025" t="s">
        <v>904</v>
      </c>
      <c r="D2025">
        <v>57</v>
      </c>
      <c r="E2025" t="s">
        <v>8114</v>
      </c>
      <c r="F2025" t="s">
        <v>83</v>
      </c>
      <c r="G2025" t="s">
        <v>8115</v>
      </c>
      <c r="H2025" t="s">
        <v>320</v>
      </c>
      <c r="I2025" t="s">
        <v>382</v>
      </c>
      <c r="J2025" t="s">
        <v>383</v>
      </c>
      <c r="K2025" t="s">
        <v>384</v>
      </c>
      <c r="L2025" t="s">
        <v>43</v>
      </c>
      <c r="M2025" t="s">
        <v>385</v>
      </c>
      <c r="N2025" t="s">
        <v>907</v>
      </c>
      <c r="O2025" t="s">
        <v>932</v>
      </c>
      <c r="P2025" t="s">
        <v>83</v>
      </c>
    </row>
    <row r="2026" spans="1:16">
      <c r="A2026" t="s">
        <v>8116</v>
      </c>
      <c r="B2026" t="s">
        <v>8113</v>
      </c>
      <c r="C2026" t="s">
        <v>920</v>
      </c>
      <c r="D2026">
        <v>58</v>
      </c>
      <c r="E2026" t="s">
        <v>8114</v>
      </c>
      <c r="F2026" t="s">
        <v>83</v>
      </c>
      <c r="G2026" t="s">
        <v>8115</v>
      </c>
      <c r="H2026" t="s">
        <v>320</v>
      </c>
      <c r="I2026" t="s">
        <v>382</v>
      </c>
      <c r="J2026" t="s">
        <v>383</v>
      </c>
      <c r="K2026" t="s">
        <v>384</v>
      </c>
      <c r="L2026" t="s">
        <v>43</v>
      </c>
      <c r="M2026" t="s">
        <v>385</v>
      </c>
      <c r="N2026" t="s">
        <v>907</v>
      </c>
      <c r="O2026" t="s">
        <v>932</v>
      </c>
      <c r="P2026" t="s">
        <v>83</v>
      </c>
    </row>
    <row r="2027" spans="1:16">
      <c r="A2027" t="s">
        <v>8117</v>
      </c>
      <c r="B2027" t="s">
        <v>8113</v>
      </c>
      <c r="C2027" t="s">
        <v>912</v>
      </c>
      <c r="D2027">
        <v>61</v>
      </c>
      <c r="E2027" t="s">
        <v>8114</v>
      </c>
      <c r="F2027" t="s">
        <v>83</v>
      </c>
      <c r="G2027" t="s">
        <v>8115</v>
      </c>
      <c r="H2027" t="s">
        <v>320</v>
      </c>
      <c r="I2027" t="s">
        <v>382</v>
      </c>
      <c r="J2027" t="s">
        <v>383</v>
      </c>
      <c r="K2027" t="s">
        <v>384</v>
      </c>
      <c r="L2027" t="s">
        <v>43</v>
      </c>
      <c r="M2027" t="s">
        <v>385</v>
      </c>
      <c r="N2027" t="s">
        <v>907</v>
      </c>
      <c r="O2027" t="s">
        <v>932</v>
      </c>
      <c r="P2027" t="s">
        <v>83</v>
      </c>
    </row>
    <row r="2028" spans="1:16">
      <c r="A2028" t="s">
        <v>8118</v>
      </c>
      <c r="B2028" t="s">
        <v>8113</v>
      </c>
      <c r="C2028" t="s">
        <v>910</v>
      </c>
      <c r="D2028">
        <v>59</v>
      </c>
      <c r="E2028" t="s">
        <v>8114</v>
      </c>
      <c r="F2028" t="s">
        <v>83</v>
      </c>
      <c r="G2028" t="s">
        <v>8115</v>
      </c>
      <c r="H2028" t="s">
        <v>320</v>
      </c>
      <c r="I2028" t="s">
        <v>382</v>
      </c>
      <c r="J2028" t="s">
        <v>383</v>
      </c>
      <c r="K2028" t="s">
        <v>384</v>
      </c>
      <c r="L2028" t="s">
        <v>43</v>
      </c>
      <c r="M2028" t="s">
        <v>385</v>
      </c>
      <c r="N2028" t="s">
        <v>907</v>
      </c>
      <c r="O2028" t="s">
        <v>932</v>
      </c>
      <c r="P2028" t="s">
        <v>83</v>
      </c>
    </row>
    <row r="2029" spans="1:16">
      <c r="A2029" t="s">
        <v>1143</v>
      </c>
      <c r="B2029" t="s">
        <v>1144</v>
      </c>
      <c r="C2029" t="s">
        <v>915</v>
      </c>
      <c r="D2029">
        <v>56</v>
      </c>
      <c r="E2029" t="s">
        <v>1145</v>
      </c>
      <c r="F2029" t="s">
        <v>91</v>
      </c>
      <c r="G2029" t="s">
        <v>1146</v>
      </c>
      <c r="H2029" t="s">
        <v>320</v>
      </c>
      <c r="I2029" t="s">
        <v>382</v>
      </c>
      <c r="J2029" t="s">
        <v>383</v>
      </c>
      <c r="K2029" t="s">
        <v>384</v>
      </c>
      <c r="L2029" t="s">
        <v>39</v>
      </c>
      <c r="M2029" t="s">
        <v>385</v>
      </c>
      <c r="N2029" t="s">
        <v>907</v>
      </c>
      <c r="O2029" t="s">
        <v>932</v>
      </c>
      <c r="P2029" t="s">
        <v>91</v>
      </c>
    </row>
    <row r="2030" spans="1:16">
      <c r="A2030" t="s">
        <v>1147</v>
      </c>
      <c r="B2030" t="s">
        <v>1144</v>
      </c>
      <c r="C2030" t="s">
        <v>904</v>
      </c>
      <c r="D2030">
        <v>57</v>
      </c>
      <c r="E2030" t="s">
        <v>1145</v>
      </c>
      <c r="F2030" t="s">
        <v>91</v>
      </c>
      <c r="G2030" t="s">
        <v>1146</v>
      </c>
      <c r="H2030" t="s">
        <v>320</v>
      </c>
      <c r="I2030" t="s">
        <v>382</v>
      </c>
      <c r="J2030" t="s">
        <v>383</v>
      </c>
      <c r="K2030" t="s">
        <v>384</v>
      </c>
      <c r="L2030" t="s">
        <v>39</v>
      </c>
      <c r="M2030" t="s">
        <v>385</v>
      </c>
      <c r="N2030" t="s">
        <v>907</v>
      </c>
      <c r="O2030" t="s">
        <v>932</v>
      </c>
      <c r="P2030" t="s">
        <v>91</v>
      </c>
    </row>
    <row r="2031" spans="1:16">
      <c r="A2031" t="s">
        <v>1148</v>
      </c>
      <c r="B2031" t="s">
        <v>1144</v>
      </c>
      <c r="C2031" t="s">
        <v>920</v>
      </c>
      <c r="D2031">
        <v>58</v>
      </c>
      <c r="E2031" t="s">
        <v>1145</v>
      </c>
      <c r="F2031" t="s">
        <v>91</v>
      </c>
      <c r="G2031" t="s">
        <v>1146</v>
      </c>
      <c r="H2031" t="s">
        <v>320</v>
      </c>
      <c r="I2031" t="s">
        <v>382</v>
      </c>
      <c r="J2031" t="s">
        <v>383</v>
      </c>
      <c r="K2031" t="s">
        <v>384</v>
      </c>
      <c r="L2031" t="s">
        <v>39</v>
      </c>
      <c r="M2031" t="s">
        <v>385</v>
      </c>
      <c r="N2031" t="s">
        <v>907</v>
      </c>
      <c r="O2031" t="s">
        <v>932</v>
      </c>
      <c r="P2031" t="s">
        <v>91</v>
      </c>
    </row>
    <row r="2032" spans="1:16">
      <c r="A2032" t="s">
        <v>1149</v>
      </c>
      <c r="B2032" t="s">
        <v>1144</v>
      </c>
      <c r="C2032" t="s">
        <v>910</v>
      </c>
      <c r="D2032">
        <v>59</v>
      </c>
      <c r="E2032" t="s">
        <v>1145</v>
      </c>
      <c r="F2032" t="s">
        <v>91</v>
      </c>
      <c r="G2032" t="s">
        <v>1146</v>
      </c>
      <c r="H2032" t="s">
        <v>320</v>
      </c>
      <c r="I2032" t="s">
        <v>382</v>
      </c>
      <c r="J2032" t="s">
        <v>383</v>
      </c>
      <c r="K2032" t="s">
        <v>384</v>
      </c>
      <c r="L2032" t="s">
        <v>39</v>
      </c>
      <c r="M2032" t="s">
        <v>385</v>
      </c>
      <c r="N2032" t="s">
        <v>907</v>
      </c>
      <c r="O2032" t="s">
        <v>932</v>
      </c>
      <c r="P2032" t="s">
        <v>91</v>
      </c>
    </row>
    <row r="2033" spans="1:16">
      <c r="A2033" t="s">
        <v>1150</v>
      </c>
      <c r="B2033" t="s">
        <v>1144</v>
      </c>
      <c r="C2033" t="s">
        <v>922</v>
      </c>
      <c r="D2033">
        <v>60</v>
      </c>
      <c r="E2033" t="s">
        <v>1145</v>
      </c>
      <c r="F2033" t="s">
        <v>91</v>
      </c>
      <c r="G2033" t="s">
        <v>1146</v>
      </c>
      <c r="H2033" t="s">
        <v>320</v>
      </c>
      <c r="I2033" t="s">
        <v>382</v>
      </c>
      <c r="J2033" t="s">
        <v>383</v>
      </c>
      <c r="K2033" t="s">
        <v>384</v>
      </c>
      <c r="L2033" t="s">
        <v>39</v>
      </c>
      <c r="M2033" t="s">
        <v>385</v>
      </c>
      <c r="N2033" t="s">
        <v>907</v>
      </c>
      <c r="O2033" t="s">
        <v>932</v>
      </c>
      <c r="P2033" t="s">
        <v>91</v>
      </c>
    </row>
    <row r="2034" spans="1:16">
      <c r="A2034" t="s">
        <v>1151</v>
      </c>
      <c r="B2034" t="s">
        <v>1144</v>
      </c>
      <c r="C2034" t="s">
        <v>912</v>
      </c>
      <c r="D2034">
        <v>61</v>
      </c>
      <c r="E2034" t="s">
        <v>1145</v>
      </c>
      <c r="F2034" t="s">
        <v>91</v>
      </c>
      <c r="G2034" t="s">
        <v>1146</v>
      </c>
      <c r="H2034" t="s">
        <v>320</v>
      </c>
      <c r="I2034" t="s">
        <v>382</v>
      </c>
      <c r="J2034" t="s">
        <v>383</v>
      </c>
      <c r="K2034" t="s">
        <v>384</v>
      </c>
      <c r="L2034" t="s">
        <v>39</v>
      </c>
      <c r="M2034" t="s">
        <v>385</v>
      </c>
      <c r="N2034" t="s">
        <v>907</v>
      </c>
      <c r="O2034" t="s">
        <v>932</v>
      </c>
      <c r="P2034" t="s">
        <v>91</v>
      </c>
    </row>
    <row r="2035" spans="1:16">
      <c r="A2035" t="s">
        <v>1152</v>
      </c>
      <c r="B2035" t="s">
        <v>1144</v>
      </c>
      <c r="C2035" t="s">
        <v>956</v>
      </c>
      <c r="D2035">
        <v>55</v>
      </c>
      <c r="E2035" t="s">
        <v>1145</v>
      </c>
      <c r="F2035" t="s">
        <v>91</v>
      </c>
      <c r="G2035" t="s">
        <v>1146</v>
      </c>
      <c r="H2035" t="s">
        <v>320</v>
      </c>
      <c r="I2035" t="s">
        <v>382</v>
      </c>
      <c r="J2035" t="s">
        <v>383</v>
      </c>
      <c r="K2035" t="s">
        <v>384</v>
      </c>
      <c r="L2035" t="s">
        <v>39</v>
      </c>
      <c r="M2035" t="s">
        <v>385</v>
      </c>
      <c r="N2035" t="s">
        <v>907</v>
      </c>
      <c r="O2035" t="s">
        <v>932</v>
      </c>
      <c r="P2035" t="s">
        <v>91</v>
      </c>
    </row>
    <row r="2036" spans="1:16">
      <c r="A2036" t="s">
        <v>1153</v>
      </c>
      <c r="B2036" t="s">
        <v>1144</v>
      </c>
      <c r="C2036" t="s">
        <v>1046</v>
      </c>
      <c r="D2036">
        <v>62</v>
      </c>
      <c r="E2036" t="s">
        <v>1145</v>
      </c>
      <c r="F2036" t="s">
        <v>91</v>
      </c>
      <c r="G2036" t="s">
        <v>1146</v>
      </c>
      <c r="H2036" t="s">
        <v>320</v>
      </c>
      <c r="I2036" t="s">
        <v>382</v>
      </c>
      <c r="J2036" t="s">
        <v>383</v>
      </c>
      <c r="K2036" t="s">
        <v>384</v>
      </c>
      <c r="L2036" t="s">
        <v>39</v>
      </c>
      <c r="M2036" t="s">
        <v>385</v>
      </c>
      <c r="N2036" t="s">
        <v>907</v>
      </c>
      <c r="O2036" t="s">
        <v>932</v>
      </c>
      <c r="P2036" t="s">
        <v>91</v>
      </c>
    </row>
    <row r="2037" spans="1:16">
      <c r="A2037" t="s">
        <v>1154</v>
      </c>
      <c r="B2037" t="s">
        <v>1155</v>
      </c>
      <c r="C2037" t="s">
        <v>904</v>
      </c>
      <c r="D2037">
        <v>57</v>
      </c>
      <c r="E2037" t="s">
        <v>1145</v>
      </c>
      <c r="F2037" t="s">
        <v>83</v>
      </c>
      <c r="G2037" t="s">
        <v>1146</v>
      </c>
      <c r="H2037" t="s">
        <v>320</v>
      </c>
      <c r="I2037" t="s">
        <v>382</v>
      </c>
      <c r="J2037" t="s">
        <v>383</v>
      </c>
      <c r="K2037" t="s">
        <v>384</v>
      </c>
      <c r="L2037" t="s">
        <v>39</v>
      </c>
      <c r="M2037" t="s">
        <v>385</v>
      </c>
      <c r="N2037" t="s">
        <v>907</v>
      </c>
      <c r="O2037" t="s">
        <v>917</v>
      </c>
      <c r="P2037" t="s">
        <v>83</v>
      </c>
    </row>
    <row r="2038" spans="1:16">
      <c r="A2038" t="s">
        <v>1156</v>
      </c>
      <c r="B2038" t="s">
        <v>1155</v>
      </c>
      <c r="C2038" t="s">
        <v>910</v>
      </c>
      <c r="D2038">
        <v>59</v>
      </c>
      <c r="E2038" t="s">
        <v>1145</v>
      </c>
      <c r="F2038" t="s">
        <v>83</v>
      </c>
      <c r="G2038" t="s">
        <v>1146</v>
      </c>
      <c r="H2038" t="s">
        <v>320</v>
      </c>
      <c r="I2038" t="s">
        <v>382</v>
      </c>
      <c r="J2038" t="s">
        <v>383</v>
      </c>
      <c r="K2038" t="s">
        <v>384</v>
      </c>
      <c r="L2038" t="s">
        <v>39</v>
      </c>
      <c r="M2038" t="s">
        <v>385</v>
      </c>
      <c r="N2038" t="s">
        <v>907</v>
      </c>
      <c r="O2038" t="s">
        <v>917</v>
      </c>
      <c r="P2038" t="s">
        <v>83</v>
      </c>
    </row>
    <row r="2039" spans="1:16">
      <c r="A2039" t="s">
        <v>1157</v>
      </c>
      <c r="B2039" t="s">
        <v>1155</v>
      </c>
      <c r="C2039" t="s">
        <v>912</v>
      </c>
      <c r="D2039">
        <v>61</v>
      </c>
      <c r="E2039" t="s">
        <v>1145</v>
      </c>
      <c r="F2039" t="s">
        <v>83</v>
      </c>
      <c r="G2039" t="s">
        <v>1146</v>
      </c>
      <c r="H2039" t="s">
        <v>320</v>
      </c>
      <c r="I2039" t="s">
        <v>382</v>
      </c>
      <c r="J2039" t="s">
        <v>383</v>
      </c>
      <c r="K2039" t="s">
        <v>384</v>
      </c>
      <c r="L2039" t="s">
        <v>39</v>
      </c>
      <c r="M2039" t="s">
        <v>385</v>
      </c>
      <c r="N2039" t="s">
        <v>907</v>
      </c>
      <c r="O2039" t="s">
        <v>917</v>
      </c>
      <c r="P2039" t="s">
        <v>83</v>
      </c>
    </row>
    <row r="2040" spans="1:16">
      <c r="A2040" t="s">
        <v>1158</v>
      </c>
      <c r="B2040" t="s">
        <v>1155</v>
      </c>
      <c r="C2040" t="s">
        <v>956</v>
      </c>
      <c r="D2040">
        <v>55</v>
      </c>
      <c r="E2040" t="s">
        <v>1145</v>
      </c>
      <c r="F2040" t="s">
        <v>83</v>
      </c>
      <c r="G2040" t="s">
        <v>1146</v>
      </c>
      <c r="H2040" t="s">
        <v>320</v>
      </c>
      <c r="I2040" t="s">
        <v>382</v>
      </c>
      <c r="J2040" t="s">
        <v>383</v>
      </c>
      <c r="K2040" t="s">
        <v>384</v>
      </c>
      <c r="L2040" t="s">
        <v>39</v>
      </c>
      <c r="M2040" t="s">
        <v>385</v>
      </c>
      <c r="N2040" t="s">
        <v>907</v>
      </c>
      <c r="O2040" t="s">
        <v>917</v>
      </c>
      <c r="P2040" t="s">
        <v>83</v>
      </c>
    </row>
    <row r="2041" spans="1:16">
      <c r="A2041" t="s">
        <v>1159</v>
      </c>
      <c r="B2041" t="s">
        <v>1155</v>
      </c>
      <c r="C2041" t="s">
        <v>915</v>
      </c>
      <c r="D2041">
        <v>56</v>
      </c>
      <c r="E2041" t="s">
        <v>1145</v>
      </c>
      <c r="F2041" t="s">
        <v>83</v>
      </c>
      <c r="G2041" t="s">
        <v>1146</v>
      </c>
      <c r="H2041" t="s">
        <v>320</v>
      </c>
      <c r="I2041" t="s">
        <v>382</v>
      </c>
      <c r="J2041" t="s">
        <v>383</v>
      </c>
      <c r="K2041" t="s">
        <v>384</v>
      </c>
      <c r="L2041" t="s">
        <v>39</v>
      </c>
      <c r="M2041" t="s">
        <v>385</v>
      </c>
      <c r="N2041" t="s">
        <v>907</v>
      </c>
      <c r="O2041" t="s">
        <v>917</v>
      </c>
      <c r="P2041" t="s">
        <v>83</v>
      </c>
    </row>
    <row r="2042" spans="1:16">
      <c r="A2042" t="s">
        <v>1160</v>
      </c>
      <c r="B2042" t="s">
        <v>1155</v>
      </c>
      <c r="C2042" t="s">
        <v>920</v>
      </c>
      <c r="D2042">
        <v>58</v>
      </c>
      <c r="E2042" t="s">
        <v>1145</v>
      </c>
      <c r="F2042" t="s">
        <v>83</v>
      </c>
      <c r="G2042" t="s">
        <v>1146</v>
      </c>
      <c r="H2042" t="s">
        <v>320</v>
      </c>
      <c r="I2042" t="s">
        <v>382</v>
      </c>
      <c r="J2042" t="s">
        <v>383</v>
      </c>
      <c r="K2042" t="s">
        <v>384</v>
      </c>
      <c r="L2042" t="s">
        <v>39</v>
      </c>
      <c r="M2042" t="s">
        <v>385</v>
      </c>
      <c r="N2042" t="s">
        <v>907</v>
      </c>
      <c r="O2042" t="s">
        <v>917</v>
      </c>
      <c r="P2042" t="s">
        <v>83</v>
      </c>
    </row>
    <row r="2043" spans="1:16">
      <c r="A2043" t="s">
        <v>1161</v>
      </c>
      <c r="B2043" t="s">
        <v>1155</v>
      </c>
      <c r="C2043" t="s">
        <v>922</v>
      </c>
      <c r="D2043">
        <v>60</v>
      </c>
      <c r="E2043" t="s">
        <v>1145</v>
      </c>
      <c r="F2043" t="s">
        <v>83</v>
      </c>
      <c r="G2043" t="s">
        <v>1146</v>
      </c>
      <c r="H2043" t="s">
        <v>320</v>
      </c>
      <c r="I2043" t="s">
        <v>382</v>
      </c>
      <c r="J2043" t="s">
        <v>383</v>
      </c>
      <c r="K2043" t="s">
        <v>384</v>
      </c>
      <c r="L2043" t="s">
        <v>39</v>
      </c>
      <c r="M2043" t="s">
        <v>385</v>
      </c>
      <c r="N2043" t="s">
        <v>907</v>
      </c>
      <c r="O2043" t="s">
        <v>917</v>
      </c>
      <c r="P2043" t="s">
        <v>83</v>
      </c>
    </row>
    <row r="2044" spans="1:16">
      <c r="A2044" t="s">
        <v>1162</v>
      </c>
      <c r="B2044" t="s">
        <v>1155</v>
      </c>
      <c r="C2044" t="s">
        <v>1046</v>
      </c>
      <c r="D2044">
        <v>62</v>
      </c>
      <c r="E2044" t="s">
        <v>1145</v>
      </c>
      <c r="F2044" t="s">
        <v>83</v>
      </c>
      <c r="G2044" t="s">
        <v>1146</v>
      </c>
      <c r="H2044" t="s">
        <v>320</v>
      </c>
      <c r="I2044" t="s">
        <v>382</v>
      </c>
      <c r="J2044" t="s">
        <v>383</v>
      </c>
      <c r="K2044" t="s">
        <v>384</v>
      </c>
      <c r="L2044" t="s">
        <v>39</v>
      </c>
      <c r="M2044" t="s">
        <v>385</v>
      </c>
      <c r="N2044" t="s">
        <v>907</v>
      </c>
      <c r="O2044" t="s">
        <v>917</v>
      </c>
      <c r="P2044" t="s">
        <v>83</v>
      </c>
    </row>
    <row r="2045" spans="1:16">
      <c r="A2045" t="s">
        <v>2464</v>
      </c>
      <c r="B2045" t="s">
        <v>2465</v>
      </c>
      <c r="C2045" t="s">
        <v>956</v>
      </c>
      <c r="D2045">
        <v>55</v>
      </c>
      <c r="E2045" t="s">
        <v>2466</v>
      </c>
      <c r="F2045" t="s">
        <v>63</v>
      </c>
      <c r="G2045" t="s">
        <v>1021</v>
      </c>
      <c r="H2045" t="s">
        <v>320</v>
      </c>
      <c r="I2045" t="s">
        <v>382</v>
      </c>
      <c r="J2045" t="s">
        <v>383</v>
      </c>
      <c r="K2045" t="s">
        <v>384</v>
      </c>
      <c r="L2045" t="s">
        <v>37</v>
      </c>
      <c r="M2045" t="s">
        <v>385</v>
      </c>
      <c r="N2045" t="s">
        <v>907</v>
      </c>
      <c r="O2045" t="s">
        <v>937</v>
      </c>
      <c r="P2045" t="s">
        <v>63</v>
      </c>
    </row>
    <row r="2046" spans="1:16">
      <c r="A2046" t="s">
        <v>2467</v>
      </c>
      <c r="B2046" t="s">
        <v>2465</v>
      </c>
      <c r="C2046" t="s">
        <v>904</v>
      </c>
      <c r="D2046">
        <v>57</v>
      </c>
      <c r="E2046" t="s">
        <v>2466</v>
      </c>
      <c r="F2046" t="s">
        <v>63</v>
      </c>
      <c r="G2046" t="s">
        <v>1021</v>
      </c>
      <c r="H2046" t="s">
        <v>320</v>
      </c>
      <c r="I2046" t="s">
        <v>382</v>
      </c>
      <c r="J2046" t="s">
        <v>383</v>
      </c>
      <c r="K2046" t="s">
        <v>384</v>
      </c>
      <c r="L2046" t="s">
        <v>37</v>
      </c>
      <c r="M2046" t="s">
        <v>385</v>
      </c>
      <c r="N2046" t="s">
        <v>907</v>
      </c>
      <c r="O2046" t="s">
        <v>937</v>
      </c>
      <c r="P2046" t="s">
        <v>63</v>
      </c>
    </row>
    <row r="2047" spans="1:16">
      <c r="A2047" t="s">
        <v>2468</v>
      </c>
      <c r="B2047" t="s">
        <v>2465</v>
      </c>
      <c r="C2047" t="s">
        <v>910</v>
      </c>
      <c r="D2047">
        <v>59</v>
      </c>
      <c r="E2047" t="s">
        <v>2466</v>
      </c>
      <c r="F2047" t="s">
        <v>63</v>
      </c>
      <c r="G2047" t="s">
        <v>1021</v>
      </c>
      <c r="H2047" t="s">
        <v>320</v>
      </c>
      <c r="I2047" t="s">
        <v>382</v>
      </c>
      <c r="J2047" t="s">
        <v>383</v>
      </c>
      <c r="K2047" t="s">
        <v>384</v>
      </c>
      <c r="L2047" t="s">
        <v>37</v>
      </c>
      <c r="M2047" t="s">
        <v>385</v>
      </c>
      <c r="N2047" t="s">
        <v>907</v>
      </c>
      <c r="O2047" t="s">
        <v>937</v>
      </c>
      <c r="P2047" t="s">
        <v>63</v>
      </c>
    </row>
    <row r="2048" spans="1:16">
      <c r="A2048" t="s">
        <v>2469</v>
      </c>
      <c r="B2048" t="s">
        <v>2465</v>
      </c>
      <c r="C2048" t="s">
        <v>912</v>
      </c>
      <c r="D2048">
        <v>61</v>
      </c>
      <c r="E2048" t="s">
        <v>2466</v>
      </c>
      <c r="F2048" t="s">
        <v>63</v>
      </c>
      <c r="G2048" t="s">
        <v>1021</v>
      </c>
      <c r="H2048" t="s">
        <v>320</v>
      </c>
      <c r="I2048" t="s">
        <v>382</v>
      </c>
      <c r="J2048" t="s">
        <v>383</v>
      </c>
      <c r="K2048" t="s">
        <v>384</v>
      </c>
      <c r="L2048" t="s">
        <v>37</v>
      </c>
      <c r="M2048" t="s">
        <v>385</v>
      </c>
      <c r="N2048" t="s">
        <v>907</v>
      </c>
      <c r="O2048" t="s">
        <v>937</v>
      </c>
      <c r="P2048" t="s">
        <v>63</v>
      </c>
    </row>
    <row r="2049" spans="1:16">
      <c r="A2049" t="s">
        <v>2613</v>
      </c>
      <c r="B2049" t="s">
        <v>2614</v>
      </c>
      <c r="C2049" t="s">
        <v>956</v>
      </c>
      <c r="D2049">
        <v>55</v>
      </c>
      <c r="E2049" t="s">
        <v>2466</v>
      </c>
      <c r="F2049" t="s">
        <v>71</v>
      </c>
      <c r="G2049" t="s">
        <v>1021</v>
      </c>
      <c r="H2049" t="s">
        <v>320</v>
      </c>
      <c r="I2049" t="s">
        <v>382</v>
      </c>
      <c r="J2049" t="s">
        <v>383</v>
      </c>
      <c r="K2049" t="s">
        <v>384</v>
      </c>
      <c r="L2049" t="s">
        <v>37</v>
      </c>
      <c r="M2049" t="s">
        <v>385</v>
      </c>
      <c r="N2049" t="s">
        <v>907</v>
      </c>
      <c r="O2049" t="s">
        <v>932</v>
      </c>
      <c r="P2049" t="s">
        <v>71</v>
      </c>
    </row>
    <row r="2050" spans="1:16">
      <c r="A2050" t="s">
        <v>2615</v>
      </c>
      <c r="B2050" t="s">
        <v>2614</v>
      </c>
      <c r="C2050" t="s">
        <v>915</v>
      </c>
      <c r="D2050">
        <v>56</v>
      </c>
      <c r="E2050" t="s">
        <v>2466</v>
      </c>
      <c r="F2050" t="s">
        <v>71</v>
      </c>
      <c r="G2050" t="s">
        <v>1021</v>
      </c>
      <c r="H2050" t="s">
        <v>320</v>
      </c>
      <c r="I2050" t="s">
        <v>382</v>
      </c>
      <c r="J2050" t="s">
        <v>383</v>
      </c>
      <c r="K2050" t="s">
        <v>384</v>
      </c>
      <c r="L2050" t="s">
        <v>37</v>
      </c>
      <c r="M2050" t="s">
        <v>385</v>
      </c>
      <c r="N2050" t="s">
        <v>907</v>
      </c>
      <c r="O2050" t="s">
        <v>932</v>
      </c>
      <c r="P2050" t="s">
        <v>71</v>
      </c>
    </row>
    <row r="2051" spans="1:16">
      <c r="A2051" t="s">
        <v>2616</v>
      </c>
      <c r="B2051" t="s">
        <v>2614</v>
      </c>
      <c r="C2051" t="s">
        <v>904</v>
      </c>
      <c r="D2051">
        <v>57</v>
      </c>
      <c r="E2051" t="s">
        <v>2466</v>
      </c>
      <c r="F2051" t="s">
        <v>71</v>
      </c>
      <c r="G2051" t="s">
        <v>1021</v>
      </c>
      <c r="H2051" t="s">
        <v>320</v>
      </c>
      <c r="I2051" t="s">
        <v>382</v>
      </c>
      <c r="J2051" t="s">
        <v>383</v>
      </c>
      <c r="K2051" t="s">
        <v>384</v>
      </c>
      <c r="L2051" t="s">
        <v>37</v>
      </c>
      <c r="M2051" t="s">
        <v>385</v>
      </c>
      <c r="N2051" t="s">
        <v>907</v>
      </c>
      <c r="O2051" t="s">
        <v>932</v>
      </c>
      <c r="P2051" t="s">
        <v>71</v>
      </c>
    </row>
    <row r="2052" spans="1:16">
      <c r="A2052" t="s">
        <v>2617</v>
      </c>
      <c r="B2052" t="s">
        <v>2614</v>
      </c>
      <c r="C2052" t="s">
        <v>920</v>
      </c>
      <c r="D2052">
        <v>58</v>
      </c>
      <c r="E2052" t="s">
        <v>2466</v>
      </c>
      <c r="F2052" t="s">
        <v>71</v>
      </c>
      <c r="G2052" t="s">
        <v>1021</v>
      </c>
      <c r="H2052" t="s">
        <v>320</v>
      </c>
      <c r="I2052" t="s">
        <v>382</v>
      </c>
      <c r="J2052" t="s">
        <v>383</v>
      </c>
      <c r="K2052" t="s">
        <v>384</v>
      </c>
      <c r="L2052" t="s">
        <v>37</v>
      </c>
      <c r="M2052" t="s">
        <v>385</v>
      </c>
      <c r="N2052" t="s">
        <v>907</v>
      </c>
      <c r="O2052" t="s">
        <v>932</v>
      </c>
      <c r="P2052" t="s">
        <v>71</v>
      </c>
    </row>
    <row r="2053" spans="1:16">
      <c r="A2053" t="s">
        <v>2618</v>
      </c>
      <c r="B2053" t="s">
        <v>2614</v>
      </c>
      <c r="C2053" t="s">
        <v>922</v>
      </c>
      <c r="D2053">
        <v>60</v>
      </c>
      <c r="E2053" t="s">
        <v>2466</v>
      </c>
      <c r="F2053" t="s">
        <v>71</v>
      </c>
      <c r="G2053" t="s">
        <v>1021</v>
      </c>
      <c r="H2053" t="s">
        <v>320</v>
      </c>
      <c r="I2053" t="s">
        <v>382</v>
      </c>
      <c r="J2053" t="s">
        <v>383</v>
      </c>
      <c r="K2053" t="s">
        <v>384</v>
      </c>
      <c r="L2053" t="s">
        <v>37</v>
      </c>
      <c r="M2053" t="s">
        <v>385</v>
      </c>
      <c r="N2053" t="s">
        <v>907</v>
      </c>
      <c r="O2053" t="s">
        <v>932</v>
      </c>
      <c r="P2053" t="s">
        <v>71</v>
      </c>
    </row>
    <row r="2054" spans="1:16">
      <c r="A2054" t="s">
        <v>2619</v>
      </c>
      <c r="B2054" t="s">
        <v>2614</v>
      </c>
      <c r="C2054" t="s">
        <v>912</v>
      </c>
      <c r="D2054">
        <v>61</v>
      </c>
      <c r="E2054" t="s">
        <v>2466</v>
      </c>
      <c r="F2054" t="s">
        <v>71</v>
      </c>
      <c r="G2054" t="s">
        <v>1021</v>
      </c>
      <c r="H2054" t="s">
        <v>320</v>
      </c>
      <c r="I2054" t="s">
        <v>382</v>
      </c>
      <c r="J2054" t="s">
        <v>383</v>
      </c>
      <c r="K2054" t="s">
        <v>384</v>
      </c>
      <c r="L2054" t="s">
        <v>37</v>
      </c>
      <c r="M2054" t="s">
        <v>385</v>
      </c>
      <c r="N2054" t="s">
        <v>907</v>
      </c>
      <c r="O2054" t="s">
        <v>932</v>
      </c>
      <c r="P2054" t="s">
        <v>71</v>
      </c>
    </row>
    <row r="2055" spans="1:16">
      <c r="A2055" t="s">
        <v>2620</v>
      </c>
      <c r="B2055" t="s">
        <v>2614</v>
      </c>
      <c r="C2055" t="s">
        <v>1046</v>
      </c>
      <c r="D2055">
        <v>62</v>
      </c>
      <c r="E2055" t="s">
        <v>2466</v>
      </c>
      <c r="F2055" t="s">
        <v>71</v>
      </c>
      <c r="G2055" t="s">
        <v>1021</v>
      </c>
      <c r="H2055" t="s">
        <v>320</v>
      </c>
      <c r="I2055" t="s">
        <v>382</v>
      </c>
      <c r="J2055" t="s">
        <v>383</v>
      </c>
      <c r="K2055" t="s">
        <v>384</v>
      </c>
      <c r="L2055" t="s">
        <v>37</v>
      </c>
      <c r="M2055" t="s">
        <v>385</v>
      </c>
      <c r="N2055" t="s">
        <v>907</v>
      </c>
      <c r="O2055" t="s">
        <v>932</v>
      </c>
      <c r="P2055" t="s">
        <v>71</v>
      </c>
    </row>
    <row r="2056" spans="1:16">
      <c r="A2056" t="s">
        <v>2621</v>
      </c>
      <c r="B2056" t="s">
        <v>2614</v>
      </c>
      <c r="C2056" t="s">
        <v>910</v>
      </c>
      <c r="D2056">
        <v>59</v>
      </c>
      <c r="E2056" t="s">
        <v>2466</v>
      </c>
      <c r="F2056" t="s">
        <v>71</v>
      </c>
      <c r="G2056" t="s">
        <v>1021</v>
      </c>
      <c r="H2056" t="s">
        <v>320</v>
      </c>
      <c r="I2056" t="s">
        <v>382</v>
      </c>
      <c r="J2056" t="s">
        <v>383</v>
      </c>
      <c r="K2056" t="s">
        <v>384</v>
      </c>
      <c r="L2056" t="s">
        <v>37</v>
      </c>
      <c r="M2056" t="s">
        <v>385</v>
      </c>
      <c r="N2056" t="s">
        <v>907</v>
      </c>
      <c r="O2056" t="s">
        <v>932</v>
      </c>
      <c r="P2056" t="s">
        <v>71</v>
      </c>
    </row>
    <row r="2057" spans="1:16">
      <c r="A2057" t="s">
        <v>2221</v>
      </c>
      <c r="B2057" t="s">
        <v>2222</v>
      </c>
      <c r="C2057" t="s">
        <v>956</v>
      </c>
      <c r="D2057">
        <v>55</v>
      </c>
      <c r="E2057" t="s">
        <v>2223</v>
      </c>
      <c r="F2057" t="s">
        <v>226</v>
      </c>
      <c r="G2057" t="s">
        <v>1021</v>
      </c>
      <c r="H2057" t="s">
        <v>349</v>
      </c>
      <c r="I2057" t="s">
        <v>382</v>
      </c>
      <c r="J2057" t="s">
        <v>383</v>
      </c>
      <c r="K2057" t="s">
        <v>384</v>
      </c>
      <c r="L2057" t="s">
        <v>37</v>
      </c>
      <c r="M2057" t="s">
        <v>385</v>
      </c>
      <c r="N2057" t="s">
        <v>907</v>
      </c>
      <c r="O2057" t="s">
        <v>990</v>
      </c>
      <c r="P2057" t="s">
        <v>86</v>
      </c>
    </row>
    <row r="2058" spans="1:16">
      <c r="A2058" t="s">
        <v>2224</v>
      </c>
      <c r="B2058" t="s">
        <v>2222</v>
      </c>
      <c r="C2058" t="s">
        <v>904</v>
      </c>
      <c r="D2058">
        <v>57</v>
      </c>
      <c r="E2058" t="s">
        <v>2223</v>
      </c>
      <c r="F2058" t="s">
        <v>226</v>
      </c>
      <c r="G2058" t="s">
        <v>1021</v>
      </c>
      <c r="H2058" t="s">
        <v>349</v>
      </c>
      <c r="I2058" t="s">
        <v>382</v>
      </c>
      <c r="J2058" t="s">
        <v>383</v>
      </c>
      <c r="K2058" t="s">
        <v>384</v>
      </c>
      <c r="L2058" t="s">
        <v>37</v>
      </c>
      <c r="M2058" t="s">
        <v>385</v>
      </c>
      <c r="N2058" t="s">
        <v>907</v>
      </c>
      <c r="O2058" t="s">
        <v>990</v>
      </c>
      <c r="P2058" t="s">
        <v>86</v>
      </c>
    </row>
    <row r="2059" spans="1:16">
      <c r="A2059" t="s">
        <v>2225</v>
      </c>
      <c r="B2059" t="s">
        <v>2222</v>
      </c>
      <c r="C2059" t="s">
        <v>910</v>
      </c>
      <c r="D2059">
        <v>59</v>
      </c>
      <c r="E2059" t="s">
        <v>2223</v>
      </c>
      <c r="F2059" t="s">
        <v>226</v>
      </c>
      <c r="G2059" t="s">
        <v>1021</v>
      </c>
      <c r="H2059" t="s">
        <v>349</v>
      </c>
      <c r="I2059" t="s">
        <v>382</v>
      </c>
      <c r="J2059" t="s">
        <v>383</v>
      </c>
      <c r="K2059" t="s">
        <v>384</v>
      </c>
      <c r="L2059" t="s">
        <v>37</v>
      </c>
      <c r="M2059" t="s">
        <v>385</v>
      </c>
      <c r="N2059" t="s">
        <v>907</v>
      </c>
      <c r="O2059" t="s">
        <v>990</v>
      </c>
      <c r="P2059" t="s">
        <v>86</v>
      </c>
    </row>
    <row r="2060" spans="1:16">
      <c r="A2060" t="s">
        <v>2226</v>
      </c>
      <c r="B2060" t="s">
        <v>2222</v>
      </c>
      <c r="C2060" t="s">
        <v>912</v>
      </c>
      <c r="D2060">
        <v>61</v>
      </c>
      <c r="E2060" t="s">
        <v>2223</v>
      </c>
      <c r="F2060" t="s">
        <v>226</v>
      </c>
      <c r="G2060" t="s">
        <v>1021</v>
      </c>
      <c r="H2060" t="s">
        <v>349</v>
      </c>
      <c r="I2060" t="s">
        <v>382</v>
      </c>
      <c r="J2060" t="s">
        <v>383</v>
      </c>
      <c r="K2060" t="s">
        <v>384</v>
      </c>
      <c r="L2060" t="s">
        <v>37</v>
      </c>
      <c r="M2060" t="s">
        <v>385</v>
      </c>
      <c r="N2060" t="s">
        <v>907</v>
      </c>
      <c r="O2060" t="s">
        <v>990</v>
      </c>
      <c r="P2060" t="s">
        <v>86</v>
      </c>
    </row>
    <row r="2061" spans="1:16">
      <c r="A2061" t="s">
        <v>2622</v>
      </c>
      <c r="B2061" t="s">
        <v>2623</v>
      </c>
      <c r="C2061" t="s">
        <v>910</v>
      </c>
      <c r="D2061">
        <v>59</v>
      </c>
      <c r="E2061" t="s">
        <v>2223</v>
      </c>
      <c r="F2061" t="s">
        <v>71</v>
      </c>
      <c r="G2061" t="s">
        <v>1021</v>
      </c>
      <c r="H2061" t="s">
        <v>349</v>
      </c>
      <c r="I2061" t="s">
        <v>382</v>
      </c>
      <c r="J2061" t="s">
        <v>383</v>
      </c>
      <c r="K2061" t="s">
        <v>384</v>
      </c>
      <c r="L2061" t="s">
        <v>37</v>
      </c>
      <c r="M2061" t="s">
        <v>385</v>
      </c>
      <c r="N2061" t="s">
        <v>907</v>
      </c>
      <c r="O2061" t="s">
        <v>932</v>
      </c>
      <c r="P2061" t="s">
        <v>71</v>
      </c>
    </row>
    <row r="2062" spans="1:16">
      <c r="A2062" t="s">
        <v>2488</v>
      </c>
      <c r="B2062" t="s">
        <v>2489</v>
      </c>
      <c r="C2062" t="s">
        <v>910</v>
      </c>
      <c r="D2062">
        <v>59</v>
      </c>
      <c r="E2062" t="s">
        <v>2229</v>
      </c>
      <c r="F2062" t="s">
        <v>63</v>
      </c>
      <c r="G2062" t="s">
        <v>2490</v>
      </c>
      <c r="H2062" t="s">
        <v>320</v>
      </c>
      <c r="I2062" t="s">
        <v>382</v>
      </c>
      <c r="J2062" t="s">
        <v>383</v>
      </c>
      <c r="K2062" t="s">
        <v>384</v>
      </c>
      <c r="L2062" t="s">
        <v>37</v>
      </c>
      <c r="M2062" t="s">
        <v>385</v>
      </c>
      <c r="N2062" t="s">
        <v>907</v>
      </c>
      <c r="O2062" t="s">
        <v>937</v>
      </c>
      <c r="P2062" t="s">
        <v>63</v>
      </c>
    </row>
    <row r="2063" spans="1:16">
      <c r="A2063" t="s">
        <v>2233</v>
      </c>
      <c r="B2063" t="s">
        <v>2234</v>
      </c>
      <c r="C2063" t="s">
        <v>956</v>
      </c>
      <c r="D2063">
        <v>55</v>
      </c>
      <c r="E2063" t="s">
        <v>2229</v>
      </c>
      <c r="F2063" t="s">
        <v>83</v>
      </c>
      <c r="G2063" t="s">
        <v>2200</v>
      </c>
      <c r="H2063" t="s">
        <v>320</v>
      </c>
      <c r="I2063" t="s">
        <v>382</v>
      </c>
      <c r="J2063" t="s">
        <v>383</v>
      </c>
      <c r="K2063" t="s">
        <v>384</v>
      </c>
      <c r="L2063" t="s">
        <v>37</v>
      </c>
      <c r="M2063" t="s">
        <v>385</v>
      </c>
      <c r="N2063" t="s">
        <v>907</v>
      </c>
      <c r="O2063" t="s">
        <v>917</v>
      </c>
      <c r="P2063" t="s">
        <v>83</v>
      </c>
    </row>
    <row r="2064" spans="1:16">
      <c r="A2064" t="s">
        <v>2235</v>
      </c>
      <c r="B2064" t="s">
        <v>2234</v>
      </c>
      <c r="C2064" t="s">
        <v>904</v>
      </c>
      <c r="D2064">
        <v>57</v>
      </c>
      <c r="E2064" t="s">
        <v>2229</v>
      </c>
      <c r="F2064" t="s">
        <v>83</v>
      </c>
      <c r="G2064" t="s">
        <v>2200</v>
      </c>
      <c r="H2064" t="s">
        <v>320</v>
      </c>
      <c r="I2064" t="s">
        <v>382</v>
      </c>
      <c r="J2064" t="s">
        <v>383</v>
      </c>
      <c r="K2064" t="s">
        <v>384</v>
      </c>
      <c r="L2064" t="s">
        <v>37</v>
      </c>
      <c r="M2064" t="s">
        <v>385</v>
      </c>
      <c r="N2064" t="s">
        <v>907</v>
      </c>
      <c r="O2064" t="s">
        <v>917</v>
      </c>
      <c r="P2064" t="s">
        <v>83</v>
      </c>
    </row>
    <row r="2065" spans="1:16">
      <c r="A2065" t="s">
        <v>2236</v>
      </c>
      <c r="B2065" t="s">
        <v>2234</v>
      </c>
      <c r="C2065" t="s">
        <v>910</v>
      </c>
      <c r="D2065">
        <v>59</v>
      </c>
      <c r="E2065" t="s">
        <v>2229</v>
      </c>
      <c r="F2065" t="s">
        <v>83</v>
      </c>
      <c r="G2065" t="s">
        <v>2200</v>
      </c>
      <c r="H2065" t="s">
        <v>320</v>
      </c>
      <c r="I2065" t="s">
        <v>382</v>
      </c>
      <c r="J2065" t="s">
        <v>383</v>
      </c>
      <c r="K2065" t="s">
        <v>384</v>
      </c>
      <c r="L2065" t="s">
        <v>37</v>
      </c>
      <c r="M2065" t="s">
        <v>385</v>
      </c>
      <c r="N2065" t="s">
        <v>907</v>
      </c>
      <c r="O2065" t="s">
        <v>917</v>
      </c>
      <c r="P2065" t="s">
        <v>83</v>
      </c>
    </row>
    <row r="2066" spans="1:16">
      <c r="A2066" t="s">
        <v>2237</v>
      </c>
      <c r="B2066" t="s">
        <v>2234</v>
      </c>
      <c r="C2066" t="s">
        <v>912</v>
      </c>
      <c r="D2066">
        <v>61</v>
      </c>
      <c r="E2066" t="s">
        <v>2229</v>
      </c>
      <c r="F2066" t="s">
        <v>83</v>
      </c>
      <c r="G2066" t="s">
        <v>2200</v>
      </c>
      <c r="H2066" t="s">
        <v>320</v>
      </c>
      <c r="I2066" t="s">
        <v>382</v>
      </c>
      <c r="J2066" t="s">
        <v>383</v>
      </c>
      <c r="K2066" t="s">
        <v>384</v>
      </c>
      <c r="L2066" t="s">
        <v>37</v>
      </c>
      <c r="M2066" t="s">
        <v>385</v>
      </c>
      <c r="N2066" t="s">
        <v>907</v>
      </c>
      <c r="O2066" t="s">
        <v>917</v>
      </c>
      <c r="P2066" t="s">
        <v>83</v>
      </c>
    </row>
    <row r="2067" spans="1:16">
      <c r="A2067" t="s">
        <v>2227</v>
      </c>
      <c r="B2067" t="s">
        <v>2228</v>
      </c>
      <c r="C2067" t="s">
        <v>956</v>
      </c>
      <c r="D2067">
        <v>55</v>
      </c>
      <c r="E2067" t="s">
        <v>2229</v>
      </c>
      <c r="F2067" t="s">
        <v>71</v>
      </c>
      <c r="G2067" t="s">
        <v>2200</v>
      </c>
      <c r="H2067" t="s">
        <v>320</v>
      </c>
      <c r="I2067" t="s">
        <v>382</v>
      </c>
      <c r="J2067" t="s">
        <v>383</v>
      </c>
      <c r="K2067" t="s">
        <v>384</v>
      </c>
      <c r="L2067" t="s">
        <v>37</v>
      </c>
      <c r="M2067" t="s">
        <v>385</v>
      </c>
      <c r="N2067" t="s">
        <v>907</v>
      </c>
      <c r="O2067" t="s">
        <v>932</v>
      </c>
      <c r="P2067" t="s">
        <v>71</v>
      </c>
    </row>
    <row r="2068" spans="1:16">
      <c r="A2068" t="s">
        <v>2230</v>
      </c>
      <c r="B2068" t="s">
        <v>2228</v>
      </c>
      <c r="C2068" t="s">
        <v>904</v>
      </c>
      <c r="D2068">
        <v>57</v>
      </c>
      <c r="E2068" t="s">
        <v>2229</v>
      </c>
      <c r="F2068" t="s">
        <v>71</v>
      </c>
      <c r="G2068" t="s">
        <v>2200</v>
      </c>
      <c r="H2068" t="s">
        <v>320</v>
      </c>
      <c r="I2068" t="s">
        <v>382</v>
      </c>
      <c r="J2068" t="s">
        <v>383</v>
      </c>
      <c r="K2068" t="s">
        <v>384</v>
      </c>
      <c r="L2068" t="s">
        <v>37</v>
      </c>
      <c r="M2068" t="s">
        <v>385</v>
      </c>
      <c r="N2068" t="s">
        <v>907</v>
      </c>
      <c r="O2068" t="s">
        <v>932</v>
      </c>
      <c r="P2068" t="s">
        <v>71</v>
      </c>
    </row>
    <row r="2069" spans="1:16">
      <c r="A2069" t="s">
        <v>2231</v>
      </c>
      <c r="B2069" t="s">
        <v>2228</v>
      </c>
      <c r="C2069" t="s">
        <v>910</v>
      </c>
      <c r="D2069">
        <v>59</v>
      </c>
      <c r="E2069" t="s">
        <v>2229</v>
      </c>
      <c r="F2069" t="s">
        <v>71</v>
      </c>
      <c r="G2069" t="s">
        <v>2200</v>
      </c>
      <c r="H2069" t="s">
        <v>320</v>
      </c>
      <c r="I2069" t="s">
        <v>382</v>
      </c>
      <c r="J2069" t="s">
        <v>383</v>
      </c>
      <c r="K2069" t="s">
        <v>384</v>
      </c>
      <c r="L2069" t="s">
        <v>37</v>
      </c>
      <c r="M2069" t="s">
        <v>385</v>
      </c>
      <c r="N2069" t="s">
        <v>907</v>
      </c>
      <c r="O2069" t="s">
        <v>932</v>
      </c>
      <c r="P2069" t="s">
        <v>71</v>
      </c>
    </row>
    <row r="2070" spans="1:16">
      <c r="A2070" t="s">
        <v>2232</v>
      </c>
      <c r="B2070" t="s">
        <v>2228</v>
      </c>
      <c r="C2070" t="s">
        <v>912</v>
      </c>
      <c r="D2070">
        <v>61</v>
      </c>
      <c r="E2070" t="s">
        <v>2229</v>
      </c>
      <c r="F2070" t="s">
        <v>71</v>
      </c>
      <c r="G2070" t="s">
        <v>2200</v>
      </c>
      <c r="H2070" t="s">
        <v>320</v>
      </c>
      <c r="I2070" t="s">
        <v>382</v>
      </c>
      <c r="J2070" t="s">
        <v>383</v>
      </c>
      <c r="K2070" t="s">
        <v>384</v>
      </c>
      <c r="L2070" t="s">
        <v>37</v>
      </c>
      <c r="M2070" t="s">
        <v>385</v>
      </c>
      <c r="N2070" t="s">
        <v>907</v>
      </c>
      <c r="O2070" t="s">
        <v>932</v>
      </c>
      <c r="P2070" t="s">
        <v>71</v>
      </c>
    </row>
    <row r="2071" spans="1:16">
      <c r="A2071" t="s">
        <v>2491</v>
      </c>
      <c r="B2071" t="s">
        <v>2492</v>
      </c>
      <c r="C2071" t="s">
        <v>910</v>
      </c>
      <c r="D2071">
        <v>59</v>
      </c>
      <c r="E2071" t="s">
        <v>2493</v>
      </c>
      <c r="F2071" t="s">
        <v>63</v>
      </c>
      <c r="G2071" t="s">
        <v>906</v>
      </c>
      <c r="H2071" t="s">
        <v>320</v>
      </c>
      <c r="I2071" t="s">
        <v>382</v>
      </c>
      <c r="J2071" t="s">
        <v>383</v>
      </c>
      <c r="K2071" t="s">
        <v>384</v>
      </c>
      <c r="L2071" t="s">
        <v>43</v>
      </c>
      <c r="M2071" t="s">
        <v>386</v>
      </c>
      <c r="N2071" t="s">
        <v>907</v>
      </c>
      <c r="O2071" t="s">
        <v>937</v>
      </c>
      <c r="P2071" t="s">
        <v>63</v>
      </c>
    </row>
    <row r="2072" spans="1:16">
      <c r="A2072" t="s">
        <v>2494</v>
      </c>
      <c r="B2072" t="s">
        <v>2492</v>
      </c>
      <c r="C2072" t="s">
        <v>956</v>
      </c>
      <c r="D2072">
        <v>55</v>
      </c>
      <c r="E2072" t="s">
        <v>2493</v>
      </c>
      <c r="F2072" t="s">
        <v>63</v>
      </c>
      <c r="G2072" t="s">
        <v>906</v>
      </c>
      <c r="H2072" t="s">
        <v>320</v>
      </c>
      <c r="I2072" t="s">
        <v>382</v>
      </c>
      <c r="J2072" t="s">
        <v>383</v>
      </c>
      <c r="K2072" t="s">
        <v>384</v>
      </c>
      <c r="L2072" t="s">
        <v>43</v>
      </c>
      <c r="M2072" t="s">
        <v>386</v>
      </c>
      <c r="N2072" t="s">
        <v>907</v>
      </c>
      <c r="O2072" t="s">
        <v>937</v>
      </c>
      <c r="P2072" t="s">
        <v>63</v>
      </c>
    </row>
    <row r="2073" spans="1:16">
      <c r="A2073" t="s">
        <v>2703</v>
      </c>
      <c r="B2073" t="s">
        <v>2704</v>
      </c>
      <c r="C2073" t="s">
        <v>956</v>
      </c>
      <c r="D2073">
        <v>55</v>
      </c>
      <c r="E2073" t="s">
        <v>2240</v>
      </c>
      <c r="F2073" t="s">
        <v>63</v>
      </c>
      <c r="G2073" t="s">
        <v>2241</v>
      </c>
      <c r="H2073" t="s">
        <v>349</v>
      </c>
      <c r="I2073" t="s">
        <v>382</v>
      </c>
      <c r="J2073" t="s">
        <v>383</v>
      </c>
      <c r="K2073" t="s">
        <v>384</v>
      </c>
      <c r="L2073" t="s">
        <v>37</v>
      </c>
      <c r="M2073" t="s">
        <v>385</v>
      </c>
      <c r="N2073" t="s">
        <v>907</v>
      </c>
      <c r="O2073" t="s">
        <v>937</v>
      </c>
      <c r="P2073" t="s">
        <v>63</v>
      </c>
    </row>
    <row r="2074" spans="1:16">
      <c r="A2074" t="s">
        <v>2705</v>
      </c>
      <c r="B2074" t="s">
        <v>2704</v>
      </c>
      <c r="C2074" t="s">
        <v>915</v>
      </c>
      <c r="D2074">
        <v>56</v>
      </c>
      <c r="E2074" t="s">
        <v>2240</v>
      </c>
      <c r="F2074" t="s">
        <v>63</v>
      </c>
      <c r="G2074" t="s">
        <v>2241</v>
      </c>
      <c r="H2074" t="s">
        <v>349</v>
      </c>
      <c r="I2074" t="s">
        <v>382</v>
      </c>
      <c r="J2074" t="s">
        <v>383</v>
      </c>
      <c r="K2074" t="s">
        <v>384</v>
      </c>
      <c r="L2074" t="s">
        <v>37</v>
      </c>
      <c r="M2074" t="s">
        <v>385</v>
      </c>
      <c r="N2074" t="s">
        <v>907</v>
      </c>
      <c r="O2074" t="s">
        <v>937</v>
      </c>
      <c r="P2074" t="s">
        <v>63</v>
      </c>
    </row>
    <row r="2075" spans="1:16">
      <c r="A2075" t="s">
        <v>2706</v>
      </c>
      <c r="B2075" t="s">
        <v>2704</v>
      </c>
      <c r="C2075" t="s">
        <v>904</v>
      </c>
      <c r="D2075">
        <v>57</v>
      </c>
      <c r="E2075" t="s">
        <v>2240</v>
      </c>
      <c r="F2075" t="s">
        <v>63</v>
      </c>
      <c r="G2075" t="s">
        <v>2241</v>
      </c>
      <c r="H2075" t="s">
        <v>349</v>
      </c>
      <c r="I2075" t="s">
        <v>382</v>
      </c>
      <c r="J2075" t="s">
        <v>383</v>
      </c>
      <c r="K2075" t="s">
        <v>384</v>
      </c>
      <c r="L2075" t="s">
        <v>37</v>
      </c>
      <c r="M2075" t="s">
        <v>385</v>
      </c>
      <c r="N2075" t="s">
        <v>907</v>
      </c>
      <c r="O2075" t="s">
        <v>937</v>
      </c>
      <c r="P2075" t="s">
        <v>63</v>
      </c>
    </row>
    <row r="2076" spans="1:16">
      <c r="A2076" t="s">
        <v>2707</v>
      </c>
      <c r="B2076" t="s">
        <v>2704</v>
      </c>
      <c r="C2076" t="s">
        <v>920</v>
      </c>
      <c r="D2076">
        <v>58</v>
      </c>
      <c r="E2076" t="s">
        <v>2240</v>
      </c>
      <c r="F2076" t="s">
        <v>63</v>
      </c>
      <c r="G2076" t="s">
        <v>2241</v>
      </c>
      <c r="H2076" t="s">
        <v>349</v>
      </c>
      <c r="I2076" t="s">
        <v>382</v>
      </c>
      <c r="J2076" t="s">
        <v>383</v>
      </c>
      <c r="K2076" t="s">
        <v>384</v>
      </c>
      <c r="L2076" t="s">
        <v>37</v>
      </c>
      <c r="M2076" t="s">
        <v>385</v>
      </c>
      <c r="N2076" t="s">
        <v>907</v>
      </c>
      <c r="O2076" t="s">
        <v>937</v>
      </c>
      <c r="P2076" t="s">
        <v>63</v>
      </c>
    </row>
    <row r="2077" spans="1:16">
      <c r="A2077" t="s">
        <v>2708</v>
      </c>
      <c r="B2077" t="s">
        <v>2704</v>
      </c>
      <c r="C2077" t="s">
        <v>912</v>
      </c>
      <c r="D2077">
        <v>61</v>
      </c>
      <c r="E2077" t="s">
        <v>2240</v>
      </c>
      <c r="F2077" t="s">
        <v>63</v>
      </c>
      <c r="G2077" t="s">
        <v>2241</v>
      </c>
      <c r="H2077" t="s">
        <v>349</v>
      </c>
      <c r="I2077" t="s">
        <v>382</v>
      </c>
      <c r="J2077" t="s">
        <v>383</v>
      </c>
      <c r="K2077" t="s">
        <v>384</v>
      </c>
      <c r="L2077" t="s">
        <v>37</v>
      </c>
      <c r="M2077" t="s">
        <v>385</v>
      </c>
      <c r="N2077" t="s">
        <v>907</v>
      </c>
      <c r="O2077" t="s">
        <v>937</v>
      </c>
      <c r="P2077" t="s">
        <v>63</v>
      </c>
    </row>
    <row r="2078" spans="1:16">
      <c r="A2078" t="s">
        <v>2709</v>
      </c>
      <c r="B2078" t="s">
        <v>2704</v>
      </c>
      <c r="C2078" t="s">
        <v>910</v>
      </c>
      <c r="D2078">
        <v>59</v>
      </c>
      <c r="E2078" t="s">
        <v>2240</v>
      </c>
      <c r="F2078" t="s">
        <v>63</v>
      </c>
      <c r="G2078" t="s">
        <v>2241</v>
      </c>
      <c r="H2078" t="s">
        <v>349</v>
      </c>
      <c r="I2078" t="s">
        <v>382</v>
      </c>
      <c r="J2078" t="s">
        <v>383</v>
      </c>
      <c r="K2078" t="s">
        <v>384</v>
      </c>
      <c r="L2078" t="s">
        <v>37</v>
      </c>
      <c r="M2078" t="s">
        <v>385</v>
      </c>
      <c r="N2078" t="s">
        <v>907</v>
      </c>
      <c r="O2078" t="s">
        <v>937</v>
      </c>
      <c r="P2078" t="s">
        <v>63</v>
      </c>
    </row>
    <row r="2079" spans="1:16">
      <c r="A2079" t="s">
        <v>2238</v>
      </c>
      <c r="B2079" t="s">
        <v>2239</v>
      </c>
      <c r="C2079" t="s">
        <v>956</v>
      </c>
      <c r="D2079">
        <v>55</v>
      </c>
      <c r="E2079" t="s">
        <v>2240</v>
      </c>
      <c r="F2079" t="s">
        <v>71</v>
      </c>
      <c r="G2079" t="s">
        <v>2241</v>
      </c>
      <c r="H2079" t="s">
        <v>349</v>
      </c>
      <c r="I2079" t="s">
        <v>382</v>
      </c>
      <c r="J2079" t="s">
        <v>383</v>
      </c>
      <c r="K2079" t="s">
        <v>384</v>
      </c>
      <c r="L2079" t="s">
        <v>37</v>
      </c>
      <c r="M2079" t="s">
        <v>385</v>
      </c>
      <c r="N2079" t="s">
        <v>907</v>
      </c>
      <c r="O2079" t="s">
        <v>932</v>
      </c>
      <c r="P2079" t="s">
        <v>71</v>
      </c>
    </row>
    <row r="2080" spans="1:16">
      <c r="A2080" t="s">
        <v>2242</v>
      </c>
      <c r="B2080" t="s">
        <v>2239</v>
      </c>
      <c r="C2080" t="s">
        <v>915</v>
      </c>
      <c r="D2080">
        <v>56</v>
      </c>
      <c r="E2080" t="s">
        <v>2240</v>
      </c>
      <c r="F2080" t="s">
        <v>71</v>
      </c>
      <c r="G2080" t="s">
        <v>2241</v>
      </c>
      <c r="H2080" t="s">
        <v>349</v>
      </c>
      <c r="I2080" t="s">
        <v>382</v>
      </c>
      <c r="J2080" t="s">
        <v>383</v>
      </c>
      <c r="K2080" t="s">
        <v>384</v>
      </c>
      <c r="L2080" t="s">
        <v>37</v>
      </c>
      <c r="M2080" t="s">
        <v>385</v>
      </c>
      <c r="N2080" t="s">
        <v>907</v>
      </c>
      <c r="O2080" t="s">
        <v>932</v>
      </c>
      <c r="P2080" t="s">
        <v>71</v>
      </c>
    </row>
    <row r="2081" spans="1:16">
      <c r="A2081" t="s">
        <v>2243</v>
      </c>
      <c r="B2081" t="s">
        <v>2239</v>
      </c>
      <c r="C2081" t="s">
        <v>904</v>
      </c>
      <c r="D2081">
        <v>57</v>
      </c>
      <c r="E2081" t="s">
        <v>2240</v>
      </c>
      <c r="F2081" t="s">
        <v>71</v>
      </c>
      <c r="G2081" t="s">
        <v>2241</v>
      </c>
      <c r="H2081" t="s">
        <v>349</v>
      </c>
      <c r="I2081" t="s">
        <v>382</v>
      </c>
      <c r="J2081" t="s">
        <v>383</v>
      </c>
      <c r="K2081" t="s">
        <v>384</v>
      </c>
      <c r="L2081" t="s">
        <v>37</v>
      </c>
      <c r="M2081" t="s">
        <v>385</v>
      </c>
      <c r="N2081" t="s">
        <v>907</v>
      </c>
      <c r="O2081" t="s">
        <v>932</v>
      </c>
      <c r="P2081" t="s">
        <v>71</v>
      </c>
    </row>
    <row r="2082" spans="1:16">
      <c r="A2082" t="s">
        <v>2244</v>
      </c>
      <c r="B2082" t="s">
        <v>2239</v>
      </c>
      <c r="C2082" t="s">
        <v>920</v>
      </c>
      <c r="D2082">
        <v>58</v>
      </c>
      <c r="E2082" t="s">
        <v>2240</v>
      </c>
      <c r="F2082" t="s">
        <v>71</v>
      </c>
      <c r="G2082" t="s">
        <v>2241</v>
      </c>
      <c r="H2082" t="s">
        <v>349</v>
      </c>
      <c r="I2082" t="s">
        <v>382</v>
      </c>
      <c r="J2082" t="s">
        <v>383</v>
      </c>
      <c r="K2082" t="s">
        <v>384</v>
      </c>
      <c r="L2082" t="s">
        <v>37</v>
      </c>
      <c r="M2082" t="s">
        <v>385</v>
      </c>
      <c r="N2082" t="s">
        <v>907</v>
      </c>
      <c r="O2082" t="s">
        <v>932</v>
      </c>
      <c r="P2082" t="s">
        <v>71</v>
      </c>
    </row>
    <row r="2083" spans="1:16">
      <c r="A2083" t="s">
        <v>2245</v>
      </c>
      <c r="B2083" t="s">
        <v>2239</v>
      </c>
      <c r="C2083" t="s">
        <v>910</v>
      </c>
      <c r="D2083">
        <v>59</v>
      </c>
      <c r="E2083" t="s">
        <v>2240</v>
      </c>
      <c r="F2083" t="s">
        <v>71</v>
      </c>
      <c r="G2083" t="s">
        <v>2241</v>
      </c>
      <c r="H2083" t="s">
        <v>349</v>
      </c>
      <c r="I2083" t="s">
        <v>382</v>
      </c>
      <c r="J2083" t="s">
        <v>383</v>
      </c>
      <c r="K2083" t="s">
        <v>384</v>
      </c>
      <c r="L2083" t="s">
        <v>37</v>
      </c>
      <c r="M2083" t="s">
        <v>385</v>
      </c>
      <c r="N2083" t="s">
        <v>907</v>
      </c>
      <c r="O2083" t="s">
        <v>932</v>
      </c>
      <c r="P2083" t="s">
        <v>71</v>
      </c>
    </row>
    <row r="2084" spans="1:16">
      <c r="A2084" t="s">
        <v>2246</v>
      </c>
      <c r="B2084" t="s">
        <v>2239</v>
      </c>
      <c r="C2084" t="s">
        <v>922</v>
      </c>
      <c r="D2084">
        <v>60</v>
      </c>
      <c r="E2084" t="s">
        <v>2240</v>
      </c>
      <c r="F2084" t="s">
        <v>71</v>
      </c>
      <c r="G2084" t="s">
        <v>2241</v>
      </c>
      <c r="H2084" t="s">
        <v>349</v>
      </c>
      <c r="I2084" t="s">
        <v>382</v>
      </c>
      <c r="J2084" t="s">
        <v>383</v>
      </c>
      <c r="K2084" t="s">
        <v>384</v>
      </c>
      <c r="L2084" t="s">
        <v>37</v>
      </c>
      <c r="M2084" t="s">
        <v>385</v>
      </c>
      <c r="N2084" t="s">
        <v>907</v>
      </c>
      <c r="O2084" t="s">
        <v>932</v>
      </c>
      <c r="P2084" t="s">
        <v>71</v>
      </c>
    </row>
    <row r="2085" spans="1:16">
      <c r="A2085" t="s">
        <v>2247</v>
      </c>
      <c r="B2085" t="s">
        <v>2239</v>
      </c>
      <c r="C2085" t="s">
        <v>912</v>
      </c>
      <c r="D2085">
        <v>61</v>
      </c>
      <c r="E2085" t="s">
        <v>2240</v>
      </c>
      <c r="F2085" t="s">
        <v>71</v>
      </c>
      <c r="G2085" t="s">
        <v>2241</v>
      </c>
      <c r="H2085" t="s">
        <v>349</v>
      </c>
      <c r="I2085" t="s">
        <v>382</v>
      </c>
      <c r="J2085" t="s">
        <v>383</v>
      </c>
      <c r="K2085" t="s">
        <v>384</v>
      </c>
      <c r="L2085" t="s">
        <v>37</v>
      </c>
      <c r="M2085" t="s">
        <v>385</v>
      </c>
      <c r="N2085" t="s">
        <v>907</v>
      </c>
      <c r="O2085" t="s">
        <v>932</v>
      </c>
      <c r="P2085" t="s">
        <v>71</v>
      </c>
    </row>
    <row r="2086" spans="1:16">
      <c r="A2086" t="s">
        <v>2248</v>
      </c>
      <c r="B2086" t="s">
        <v>2239</v>
      </c>
      <c r="C2086" t="s">
        <v>1046</v>
      </c>
      <c r="D2086">
        <v>62</v>
      </c>
      <c r="E2086" t="s">
        <v>2240</v>
      </c>
      <c r="F2086" t="s">
        <v>71</v>
      </c>
      <c r="G2086" t="s">
        <v>2241</v>
      </c>
      <c r="H2086" t="s">
        <v>349</v>
      </c>
      <c r="I2086" t="s">
        <v>382</v>
      </c>
      <c r="J2086" t="s">
        <v>383</v>
      </c>
      <c r="K2086" t="s">
        <v>384</v>
      </c>
      <c r="L2086" t="s">
        <v>37</v>
      </c>
      <c r="M2086" t="s">
        <v>385</v>
      </c>
      <c r="N2086" t="s">
        <v>907</v>
      </c>
      <c r="O2086" t="s">
        <v>932</v>
      </c>
      <c r="P2086" t="s">
        <v>71</v>
      </c>
    </row>
    <row r="2087" spans="1:16">
      <c r="A2087" t="s">
        <v>7316</v>
      </c>
      <c r="B2087" t="s">
        <v>7317</v>
      </c>
      <c r="C2087" t="s">
        <v>920</v>
      </c>
      <c r="D2087">
        <v>58</v>
      </c>
      <c r="E2087" t="s">
        <v>7318</v>
      </c>
      <c r="F2087" t="s">
        <v>86</v>
      </c>
      <c r="G2087" t="s">
        <v>7319</v>
      </c>
      <c r="H2087" t="s">
        <v>320</v>
      </c>
      <c r="I2087" t="s">
        <v>382</v>
      </c>
      <c r="J2087" t="s">
        <v>383</v>
      </c>
      <c r="K2087" t="s">
        <v>388</v>
      </c>
      <c r="L2087" t="s">
        <v>44</v>
      </c>
      <c r="M2087" t="s">
        <v>385</v>
      </c>
      <c r="N2087" t="s">
        <v>907</v>
      </c>
      <c r="O2087" t="s">
        <v>937</v>
      </c>
      <c r="P2087" t="s">
        <v>86</v>
      </c>
    </row>
    <row r="2088" spans="1:16">
      <c r="A2088" t="s">
        <v>7956</v>
      </c>
      <c r="B2088" t="s">
        <v>7957</v>
      </c>
      <c r="C2088" t="s">
        <v>915</v>
      </c>
      <c r="D2088">
        <v>56</v>
      </c>
      <c r="E2088" t="s">
        <v>7318</v>
      </c>
      <c r="F2088" t="s">
        <v>55</v>
      </c>
      <c r="G2088" t="s">
        <v>7319</v>
      </c>
      <c r="H2088" t="s">
        <v>320</v>
      </c>
      <c r="I2088" t="s">
        <v>382</v>
      </c>
      <c r="J2088" t="s">
        <v>383</v>
      </c>
      <c r="K2088" t="s">
        <v>388</v>
      </c>
      <c r="L2088" t="s">
        <v>44</v>
      </c>
      <c r="M2088" t="s">
        <v>385</v>
      </c>
      <c r="N2088" t="s">
        <v>907</v>
      </c>
      <c r="O2088" t="s">
        <v>932</v>
      </c>
      <c r="P2088" t="s">
        <v>71</v>
      </c>
    </row>
    <row r="2089" spans="1:16">
      <c r="A2089" t="s">
        <v>7958</v>
      </c>
      <c r="B2089" t="s">
        <v>7957</v>
      </c>
      <c r="C2089" t="s">
        <v>920</v>
      </c>
      <c r="D2089">
        <v>58</v>
      </c>
      <c r="E2089" t="s">
        <v>7318</v>
      </c>
      <c r="F2089" t="s">
        <v>55</v>
      </c>
      <c r="G2089" t="s">
        <v>7319</v>
      </c>
      <c r="H2089" t="s">
        <v>320</v>
      </c>
      <c r="I2089" t="s">
        <v>382</v>
      </c>
      <c r="J2089" t="s">
        <v>383</v>
      </c>
      <c r="K2089" t="s">
        <v>388</v>
      </c>
      <c r="L2089" t="s">
        <v>44</v>
      </c>
      <c r="M2089" t="s">
        <v>385</v>
      </c>
      <c r="N2089" t="s">
        <v>907</v>
      </c>
      <c r="O2089" t="s">
        <v>932</v>
      </c>
      <c r="P2089" t="s">
        <v>71</v>
      </c>
    </row>
    <row r="2090" spans="1:16">
      <c r="A2090" t="s">
        <v>7959</v>
      </c>
      <c r="B2090" t="s">
        <v>7957</v>
      </c>
      <c r="C2090" t="s">
        <v>922</v>
      </c>
      <c r="D2090">
        <v>60</v>
      </c>
      <c r="E2090" t="s">
        <v>7318</v>
      </c>
      <c r="F2090" t="s">
        <v>55</v>
      </c>
      <c r="G2090" t="s">
        <v>7319</v>
      </c>
      <c r="H2090" t="s">
        <v>320</v>
      </c>
      <c r="I2090" t="s">
        <v>382</v>
      </c>
      <c r="J2090" t="s">
        <v>383</v>
      </c>
      <c r="K2090" t="s">
        <v>388</v>
      </c>
      <c r="L2090" t="s">
        <v>44</v>
      </c>
      <c r="M2090" t="s">
        <v>385</v>
      </c>
      <c r="N2090" t="s">
        <v>907</v>
      </c>
      <c r="O2090" t="s">
        <v>932</v>
      </c>
      <c r="P2090" t="s">
        <v>71</v>
      </c>
    </row>
    <row r="2091" spans="1:16">
      <c r="A2091" t="s">
        <v>7960</v>
      </c>
      <c r="B2091" t="s">
        <v>7957</v>
      </c>
      <c r="C2091" t="s">
        <v>956</v>
      </c>
      <c r="D2091">
        <v>55</v>
      </c>
      <c r="E2091" t="s">
        <v>7318</v>
      </c>
      <c r="F2091" t="s">
        <v>55</v>
      </c>
      <c r="G2091" t="s">
        <v>7319</v>
      </c>
      <c r="H2091" t="s">
        <v>320</v>
      </c>
      <c r="I2091" t="s">
        <v>382</v>
      </c>
      <c r="J2091" t="s">
        <v>383</v>
      </c>
      <c r="K2091" t="s">
        <v>388</v>
      </c>
      <c r="L2091" t="s">
        <v>44</v>
      </c>
      <c r="M2091" t="s">
        <v>385</v>
      </c>
      <c r="N2091" t="s">
        <v>907</v>
      </c>
      <c r="O2091" t="s">
        <v>932</v>
      </c>
      <c r="P2091" t="s">
        <v>71</v>
      </c>
    </row>
    <row r="2092" spans="1:16">
      <c r="A2092" t="s">
        <v>7961</v>
      </c>
      <c r="B2092" t="s">
        <v>7957</v>
      </c>
      <c r="C2092" t="s">
        <v>904</v>
      </c>
      <c r="D2092">
        <v>57</v>
      </c>
      <c r="E2092" t="s">
        <v>7318</v>
      </c>
      <c r="F2092" t="s">
        <v>55</v>
      </c>
      <c r="G2092" t="s">
        <v>7319</v>
      </c>
      <c r="H2092" t="s">
        <v>320</v>
      </c>
      <c r="I2092" t="s">
        <v>382</v>
      </c>
      <c r="J2092" t="s">
        <v>383</v>
      </c>
      <c r="K2092" t="s">
        <v>388</v>
      </c>
      <c r="L2092" t="s">
        <v>44</v>
      </c>
      <c r="M2092" t="s">
        <v>385</v>
      </c>
      <c r="N2092" t="s">
        <v>907</v>
      </c>
      <c r="O2092" t="s">
        <v>932</v>
      </c>
      <c r="P2092" t="s">
        <v>71</v>
      </c>
    </row>
    <row r="2093" spans="1:16">
      <c r="A2093" t="s">
        <v>7962</v>
      </c>
      <c r="B2093" t="s">
        <v>7957</v>
      </c>
      <c r="C2093" t="s">
        <v>910</v>
      </c>
      <c r="D2093">
        <v>59</v>
      </c>
      <c r="E2093" t="s">
        <v>7318</v>
      </c>
      <c r="F2093" t="s">
        <v>55</v>
      </c>
      <c r="G2093" t="s">
        <v>7319</v>
      </c>
      <c r="H2093" t="s">
        <v>320</v>
      </c>
      <c r="I2093" t="s">
        <v>382</v>
      </c>
      <c r="J2093" t="s">
        <v>383</v>
      </c>
      <c r="K2093" t="s">
        <v>388</v>
      </c>
      <c r="L2093" t="s">
        <v>44</v>
      </c>
      <c r="M2093" t="s">
        <v>385</v>
      </c>
      <c r="N2093" t="s">
        <v>907</v>
      </c>
      <c r="O2093" t="s">
        <v>932</v>
      </c>
      <c r="P2093" t="s">
        <v>71</v>
      </c>
    </row>
    <row r="2094" spans="1:16">
      <c r="A2094" t="s">
        <v>7963</v>
      </c>
      <c r="B2094" t="s">
        <v>7957</v>
      </c>
      <c r="C2094" t="s">
        <v>912</v>
      </c>
      <c r="D2094">
        <v>61</v>
      </c>
      <c r="E2094" t="s">
        <v>7318</v>
      </c>
      <c r="F2094" t="s">
        <v>55</v>
      </c>
      <c r="G2094" t="s">
        <v>7319</v>
      </c>
      <c r="H2094" t="s">
        <v>320</v>
      </c>
      <c r="I2094" t="s">
        <v>382</v>
      </c>
      <c r="J2094" t="s">
        <v>383</v>
      </c>
      <c r="K2094" t="s">
        <v>388</v>
      </c>
      <c r="L2094" t="s">
        <v>44</v>
      </c>
      <c r="M2094" t="s">
        <v>385</v>
      </c>
      <c r="N2094" t="s">
        <v>907</v>
      </c>
      <c r="O2094" t="s">
        <v>932</v>
      </c>
      <c r="P2094" t="s">
        <v>71</v>
      </c>
    </row>
    <row r="2095" spans="1:16">
      <c r="A2095" t="s">
        <v>7320</v>
      </c>
      <c r="B2095" t="s">
        <v>7321</v>
      </c>
      <c r="C2095" t="s">
        <v>920</v>
      </c>
      <c r="D2095">
        <v>58</v>
      </c>
      <c r="E2095" t="s">
        <v>7322</v>
      </c>
      <c r="F2095" t="s">
        <v>60</v>
      </c>
      <c r="G2095" t="s">
        <v>7323</v>
      </c>
      <c r="H2095" t="s">
        <v>320</v>
      </c>
      <c r="I2095" t="s">
        <v>382</v>
      </c>
      <c r="J2095" t="s">
        <v>383</v>
      </c>
      <c r="K2095" t="s">
        <v>388</v>
      </c>
      <c r="L2095" t="s">
        <v>44</v>
      </c>
      <c r="M2095" t="s">
        <v>385</v>
      </c>
      <c r="N2095" t="s">
        <v>907</v>
      </c>
      <c r="O2095" t="s">
        <v>990</v>
      </c>
      <c r="P2095" t="s">
        <v>60</v>
      </c>
    </row>
    <row r="2096" spans="1:16">
      <c r="A2096" t="s">
        <v>7324</v>
      </c>
      <c r="B2096" t="s">
        <v>7321</v>
      </c>
      <c r="C2096" t="s">
        <v>904</v>
      </c>
      <c r="D2096">
        <v>57</v>
      </c>
      <c r="E2096" t="s">
        <v>7322</v>
      </c>
      <c r="F2096" t="s">
        <v>60</v>
      </c>
      <c r="G2096" t="s">
        <v>7323</v>
      </c>
      <c r="H2096" t="s">
        <v>320</v>
      </c>
      <c r="I2096" t="s">
        <v>382</v>
      </c>
      <c r="J2096" t="s">
        <v>383</v>
      </c>
      <c r="K2096" t="s">
        <v>388</v>
      </c>
      <c r="L2096" t="s">
        <v>44</v>
      </c>
      <c r="M2096" t="s">
        <v>385</v>
      </c>
      <c r="N2096" t="s">
        <v>907</v>
      </c>
      <c r="O2096" t="s">
        <v>990</v>
      </c>
      <c r="P2096" t="s">
        <v>60</v>
      </c>
    </row>
    <row r="2097" spans="1:16">
      <c r="A2097" t="s">
        <v>7325</v>
      </c>
      <c r="B2097" t="s">
        <v>7321</v>
      </c>
      <c r="C2097" t="s">
        <v>910</v>
      </c>
      <c r="D2097">
        <v>59</v>
      </c>
      <c r="E2097" t="s">
        <v>7322</v>
      </c>
      <c r="F2097" t="s">
        <v>60</v>
      </c>
      <c r="G2097" t="s">
        <v>7323</v>
      </c>
      <c r="H2097" t="s">
        <v>320</v>
      </c>
      <c r="I2097" t="s">
        <v>382</v>
      </c>
      <c r="J2097" t="s">
        <v>383</v>
      </c>
      <c r="K2097" t="s">
        <v>388</v>
      </c>
      <c r="L2097" t="s">
        <v>44</v>
      </c>
      <c r="M2097" t="s">
        <v>385</v>
      </c>
      <c r="N2097" t="s">
        <v>907</v>
      </c>
      <c r="O2097" t="s">
        <v>990</v>
      </c>
      <c r="P2097" t="s">
        <v>60</v>
      </c>
    </row>
    <row r="2098" spans="1:16">
      <c r="A2098" t="s">
        <v>7326</v>
      </c>
      <c r="B2098" t="s">
        <v>7321</v>
      </c>
      <c r="C2098" t="s">
        <v>912</v>
      </c>
      <c r="D2098">
        <v>61</v>
      </c>
      <c r="E2098" t="s">
        <v>7322</v>
      </c>
      <c r="F2098" t="s">
        <v>60</v>
      </c>
      <c r="G2098" t="s">
        <v>7323</v>
      </c>
      <c r="H2098" t="s">
        <v>320</v>
      </c>
      <c r="I2098" t="s">
        <v>382</v>
      </c>
      <c r="J2098" t="s">
        <v>383</v>
      </c>
      <c r="K2098" t="s">
        <v>388</v>
      </c>
      <c r="L2098" t="s">
        <v>44</v>
      </c>
      <c r="M2098" t="s">
        <v>385</v>
      </c>
      <c r="N2098" t="s">
        <v>907</v>
      </c>
      <c r="O2098" t="s">
        <v>990</v>
      </c>
      <c r="P2098" t="s">
        <v>60</v>
      </c>
    </row>
    <row r="2099" spans="1:16">
      <c r="A2099" t="s">
        <v>7964</v>
      </c>
      <c r="B2099" t="s">
        <v>7965</v>
      </c>
      <c r="C2099" t="s">
        <v>904</v>
      </c>
      <c r="D2099">
        <v>57</v>
      </c>
      <c r="E2099" t="s">
        <v>7322</v>
      </c>
      <c r="F2099" t="s">
        <v>86</v>
      </c>
      <c r="G2099" t="s">
        <v>7323</v>
      </c>
      <c r="H2099" t="s">
        <v>320</v>
      </c>
      <c r="I2099" t="s">
        <v>382</v>
      </c>
      <c r="J2099" t="s">
        <v>383</v>
      </c>
      <c r="K2099" t="s">
        <v>388</v>
      </c>
      <c r="L2099" t="s">
        <v>44</v>
      </c>
      <c r="M2099" t="s">
        <v>385</v>
      </c>
      <c r="N2099" t="s">
        <v>907</v>
      </c>
      <c r="O2099" t="s">
        <v>1033</v>
      </c>
      <c r="P2099" t="s">
        <v>86</v>
      </c>
    </row>
    <row r="2100" spans="1:16">
      <c r="A2100" t="s">
        <v>7966</v>
      </c>
      <c r="B2100" t="s">
        <v>7965</v>
      </c>
      <c r="C2100" t="s">
        <v>910</v>
      </c>
      <c r="D2100">
        <v>59</v>
      </c>
      <c r="E2100" t="s">
        <v>7322</v>
      </c>
      <c r="F2100" t="s">
        <v>86</v>
      </c>
      <c r="G2100" t="s">
        <v>7323</v>
      </c>
      <c r="H2100" t="s">
        <v>320</v>
      </c>
      <c r="I2100" t="s">
        <v>382</v>
      </c>
      <c r="J2100" t="s">
        <v>383</v>
      </c>
      <c r="K2100" t="s">
        <v>388</v>
      </c>
      <c r="L2100" t="s">
        <v>44</v>
      </c>
      <c r="M2100" t="s">
        <v>385</v>
      </c>
      <c r="N2100" t="s">
        <v>907</v>
      </c>
      <c r="O2100" t="s">
        <v>1033</v>
      </c>
      <c r="P2100" t="s">
        <v>86</v>
      </c>
    </row>
    <row r="2101" spans="1:16">
      <c r="A2101" t="s">
        <v>7967</v>
      </c>
      <c r="B2101" t="s">
        <v>7965</v>
      </c>
      <c r="C2101" t="s">
        <v>912</v>
      </c>
      <c r="D2101">
        <v>61</v>
      </c>
      <c r="E2101" t="s">
        <v>7322</v>
      </c>
      <c r="F2101" t="s">
        <v>86</v>
      </c>
      <c r="G2101" t="s">
        <v>7323</v>
      </c>
      <c r="H2101" t="s">
        <v>320</v>
      </c>
      <c r="I2101" t="s">
        <v>382</v>
      </c>
      <c r="J2101" t="s">
        <v>383</v>
      </c>
      <c r="K2101" t="s">
        <v>388</v>
      </c>
      <c r="L2101" t="s">
        <v>44</v>
      </c>
      <c r="M2101" t="s">
        <v>385</v>
      </c>
      <c r="N2101" t="s">
        <v>907</v>
      </c>
      <c r="O2101" t="s">
        <v>1033</v>
      </c>
      <c r="P2101" t="s">
        <v>86</v>
      </c>
    </row>
    <row r="2102" spans="1:16">
      <c r="A2102" t="s">
        <v>7327</v>
      </c>
      <c r="B2102" t="s">
        <v>7328</v>
      </c>
      <c r="C2102" t="s">
        <v>920</v>
      </c>
      <c r="D2102">
        <v>58</v>
      </c>
      <c r="E2102" t="s">
        <v>1320</v>
      </c>
      <c r="F2102" t="s">
        <v>86</v>
      </c>
      <c r="G2102" t="s">
        <v>1265</v>
      </c>
      <c r="H2102" t="s">
        <v>320</v>
      </c>
      <c r="I2102" t="s">
        <v>382</v>
      </c>
      <c r="J2102" t="s">
        <v>383</v>
      </c>
      <c r="K2102" t="s">
        <v>388</v>
      </c>
      <c r="L2102" t="s">
        <v>44</v>
      </c>
      <c r="M2102" t="s">
        <v>385</v>
      </c>
      <c r="N2102" t="s">
        <v>907</v>
      </c>
      <c r="O2102" t="s">
        <v>1033</v>
      </c>
      <c r="P2102" t="s">
        <v>86</v>
      </c>
    </row>
    <row r="2103" spans="1:16">
      <c r="A2103" t="s">
        <v>1318</v>
      </c>
      <c r="B2103" t="s">
        <v>1319</v>
      </c>
      <c r="C2103" t="s">
        <v>915</v>
      </c>
      <c r="D2103">
        <v>56</v>
      </c>
      <c r="E2103" t="s">
        <v>1320</v>
      </c>
      <c r="F2103" t="s">
        <v>83</v>
      </c>
      <c r="G2103" t="s">
        <v>1265</v>
      </c>
      <c r="H2103" t="s">
        <v>320</v>
      </c>
      <c r="I2103" t="s">
        <v>382</v>
      </c>
      <c r="J2103" t="s">
        <v>383</v>
      </c>
      <c r="K2103" t="s">
        <v>388</v>
      </c>
      <c r="L2103" t="s">
        <v>44</v>
      </c>
      <c r="M2103" t="s">
        <v>385</v>
      </c>
      <c r="N2103" t="s">
        <v>907</v>
      </c>
      <c r="O2103" t="s">
        <v>917</v>
      </c>
      <c r="P2103" t="s">
        <v>83</v>
      </c>
    </row>
    <row r="2104" spans="1:16">
      <c r="A2104" t="s">
        <v>1321</v>
      </c>
      <c r="B2104" t="s">
        <v>1319</v>
      </c>
      <c r="C2104" t="s">
        <v>904</v>
      </c>
      <c r="D2104">
        <v>57</v>
      </c>
      <c r="E2104" t="s">
        <v>1320</v>
      </c>
      <c r="F2104" t="s">
        <v>83</v>
      </c>
      <c r="G2104" t="s">
        <v>1265</v>
      </c>
      <c r="H2104" t="s">
        <v>320</v>
      </c>
      <c r="I2104" t="s">
        <v>382</v>
      </c>
      <c r="J2104" t="s">
        <v>383</v>
      </c>
      <c r="K2104" t="s">
        <v>388</v>
      </c>
      <c r="L2104" t="s">
        <v>44</v>
      </c>
      <c r="M2104" t="s">
        <v>385</v>
      </c>
      <c r="N2104" t="s">
        <v>907</v>
      </c>
      <c r="O2104" t="s">
        <v>917</v>
      </c>
      <c r="P2104" t="s">
        <v>83</v>
      </c>
    </row>
    <row r="2105" spans="1:16">
      <c r="A2105" t="s">
        <v>1322</v>
      </c>
      <c r="B2105" t="s">
        <v>1319</v>
      </c>
      <c r="C2105" t="s">
        <v>910</v>
      </c>
      <c r="D2105">
        <v>59</v>
      </c>
      <c r="E2105" t="s">
        <v>1320</v>
      </c>
      <c r="F2105" t="s">
        <v>83</v>
      </c>
      <c r="G2105" t="s">
        <v>1265</v>
      </c>
      <c r="H2105" t="s">
        <v>320</v>
      </c>
      <c r="I2105" t="s">
        <v>382</v>
      </c>
      <c r="J2105" t="s">
        <v>383</v>
      </c>
      <c r="K2105" t="s">
        <v>388</v>
      </c>
      <c r="L2105" t="s">
        <v>44</v>
      </c>
      <c r="M2105" t="s">
        <v>385</v>
      </c>
      <c r="N2105" t="s">
        <v>907</v>
      </c>
      <c r="O2105" t="s">
        <v>917</v>
      </c>
      <c r="P2105" t="s">
        <v>83</v>
      </c>
    </row>
    <row r="2106" spans="1:16">
      <c r="A2106" t="s">
        <v>1323</v>
      </c>
      <c r="B2106" t="s">
        <v>1319</v>
      </c>
      <c r="C2106" t="s">
        <v>922</v>
      </c>
      <c r="D2106">
        <v>60</v>
      </c>
      <c r="E2106" t="s">
        <v>1320</v>
      </c>
      <c r="F2106" t="s">
        <v>83</v>
      </c>
      <c r="G2106" t="s">
        <v>1265</v>
      </c>
      <c r="H2106" t="s">
        <v>320</v>
      </c>
      <c r="I2106" t="s">
        <v>382</v>
      </c>
      <c r="J2106" t="s">
        <v>383</v>
      </c>
      <c r="K2106" t="s">
        <v>388</v>
      </c>
      <c r="L2106" t="s">
        <v>44</v>
      </c>
      <c r="M2106" t="s">
        <v>385</v>
      </c>
      <c r="N2106" t="s">
        <v>907</v>
      </c>
      <c r="O2106" t="s">
        <v>917</v>
      </c>
      <c r="P2106" t="s">
        <v>83</v>
      </c>
    </row>
    <row r="2107" spans="1:16">
      <c r="A2107" t="s">
        <v>1324</v>
      </c>
      <c r="B2107" t="s">
        <v>1319</v>
      </c>
      <c r="C2107" t="s">
        <v>912</v>
      </c>
      <c r="D2107">
        <v>61</v>
      </c>
      <c r="E2107" t="s">
        <v>1320</v>
      </c>
      <c r="F2107" t="s">
        <v>83</v>
      </c>
      <c r="G2107" t="s">
        <v>1265</v>
      </c>
      <c r="H2107" t="s">
        <v>320</v>
      </c>
      <c r="I2107" t="s">
        <v>382</v>
      </c>
      <c r="J2107" t="s">
        <v>383</v>
      </c>
      <c r="K2107" t="s">
        <v>388</v>
      </c>
      <c r="L2107" t="s">
        <v>44</v>
      </c>
      <c r="M2107" t="s">
        <v>385</v>
      </c>
      <c r="N2107" t="s">
        <v>907</v>
      </c>
      <c r="O2107" t="s">
        <v>917</v>
      </c>
      <c r="P2107" t="s">
        <v>83</v>
      </c>
    </row>
    <row r="2108" spans="1:16">
      <c r="A2108" t="s">
        <v>1824</v>
      </c>
      <c r="B2108" t="s">
        <v>1825</v>
      </c>
      <c r="C2108" t="s">
        <v>915</v>
      </c>
      <c r="D2108">
        <v>56</v>
      </c>
      <c r="E2108" t="s">
        <v>1452</v>
      </c>
      <c r="F2108" t="s">
        <v>63</v>
      </c>
      <c r="G2108" t="s">
        <v>1826</v>
      </c>
      <c r="H2108" t="s">
        <v>320</v>
      </c>
      <c r="I2108" t="s">
        <v>382</v>
      </c>
      <c r="J2108" t="s">
        <v>383</v>
      </c>
      <c r="K2108" t="s">
        <v>388</v>
      </c>
      <c r="L2108" t="s">
        <v>44</v>
      </c>
      <c r="M2108" t="s">
        <v>385</v>
      </c>
      <c r="N2108" t="s">
        <v>907</v>
      </c>
      <c r="O2108" t="s">
        <v>937</v>
      </c>
      <c r="P2108" t="s">
        <v>63</v>
      </c>
    </row>
    <row r="2109" spans="1:16">
      <c r="A2109" t="s">
        <v>1450</v>
      </c>
      <c r="B2109" t="s">
        <v>1451</v>
      </c>
      <c r="C2109" t="s">
        <v>910</v>
      </c>
      <c r="D2109">
        <v>59</v>
      </c>
      <c r="E2109" t="s">
        <v>1452</v>
      </c>
      <c r="F2109" t="s">
        <v>86</v>
      </c>
      <c r="G2109" t="s">
        <v>1265</v>
      </c>
      <c r="H2109" t="s">
        <v>320</v>
      </c>
      <c r="I2109" t="s">
        <v>382</v>
      </c>
      <c r="J2109" t="s">
        <v>383</v>
      </c>
      <c r="K2109" t="s">
        <v>388</v>
      </c>
      <c r="L2109" t="s">
        <v>44</v>
      </c>
      <c r="M2109" t="s">
        <v>385</v>
      </c>
      <c r="N2109" t="s">
        <v>907</v>
      </c>
      <c r="O2109" t="s">
        <v>1033</v>
      </c>
      <c r="P2109" t="s">
        <v>86</v>
      </c>
    </row>
    <row r="2110" spans="1:16">
      <c r="A2110" t="s">
        <v>1453</v>
      </c>
      <c r="B2110" t="s">
        <v>1451</v>
      </c>
      <c r="C2110" t="s">
        <v>956</v>
      </c>
      <c r="D2110">
        <v>55</v>
      </c>
      <c r="E2110" t="s">
        <v>1452</v>
      </c>
      <c r="F2110" t="s">
        <v>86</v>
      </c>
      <c r="G2110" t="s">
        <v>1265</v>
      </c>
      <c r="H2110" t="s">
        <v>320</v>
      </c>
      <c r="I2110" t="s">
        <v>382</v>
      </c>
      <c r="J2110" t="s">
        <v>383</v>
      </c>
      <c r="K2110" t="s">
        <v>388</v>
      </c>
      <c r="L2110" t="s">
        <v>44</v>
      </c>
      <c r="M2110" t="s">
        <v>385</v>
      </c>
      <c r="N2110" t="s">
        <v>907</v>
      </c>
      <c r="O2110" t="s">
        <v>1033</v>
      </c>
      <c r="P2110" t="s">
        <v>86</v>
      </c>
    </row>
    <row r="2111" spans="1:16">
      <c r="A2111" t="s">
        <v>1454</v>
      </c>
      <c r="B2111" t="s">
        <v>1451</v>
      </c>
      <c r="C2111" t="s">
        <v>904</v>
      </c>
      <c r="D2111">
        <v>57</v>
      </c>
      <c r="E2111" t="s">
        <v>1452</v>
      </c>
      <c r="F2111" t="s">
        <v>86</v>
      </c>
      <c r="G2111" t="s">
        <v>1265</v>
      </c>
      <c r="H2111" t="s">
        <v>320</v>
      </c>
      <c r="I2111" t="s">
        <v>382</v>
      </c>
      <c r="J2111" t="s">
        <v>383</v>
      </c>
      <c r="K2111" t="s">
        <v>388</v>
      </c>
      <c r="L2111" t="s">
        <v>44</v>
      </c>
      <c r="M2111" t="s">
        <v>385</v>
      </c>
      <c r="N2111" t="s">
        <v>907</v>
      </c>
      <c r="O2111" t="s">
        <v>1033</v>
      </c>
      <c r="P2111" t="s">
        <v>86</v>
      </c>
    </row>
    <row r="2112" spans="1:16">
      <c r="A2112" t="s">
        <v>1455</v>
      </c>
      <c r="B2112" t="s">
        <v>1451</v>
      </c>
      <c r="C2112" t="s">
        <v>912</v>
      </c>
      <c r="D2112">
        <v>61</v>
      </c>
      <c r="E2112" t="s">
        <v>1452</v>
      </c>
      <c r="F2112" t="s">
        <v>86</v>
      </c>
      <c r="G2112" t="s">
        <v>1265</v>
      </c>
      <c r="H2112" t="s">
        <v>320</v>
      </c>
      <c r="I2112" t="s">
        <v>382</v>
      </c>
      <c r="J2112" t="s">
        <v>383</v>
      </c>
      <c r="K2112" t="s">
        <v>388</v>
      </c>
      <c r="L2112" t="s">
        <v>44</v>
      </c>
      <c r="M2112" t="s">
        <v>385</v>
      </c>
      <c r="N2112" t="s">
        <v>907</v>
      </c>
      <c r="O2112" t="s">
        <v>1033</v>
      </c>
      <c r="P2112" t="s">
        <v>86</v>
      </c>
    </row>
    <row r="2113" spans="1:16">
      <c r="A2113" t="s">
        <v>7950</v>
      </c>
      <c r="B2113" t="s">
        <v>7951</v>
      </c>
      <c r="C2113" t="s">
        <v>956</v>
      </c>
      <c r="D2113">
        <v>55</v>
      </c>
      <c r="E2113" t="s">
        <v>1452</v>
      </c>
      <c r="F2113" t="s">
        <v>246</v>
      </c>
      <c r="G2113" t="s">
        <v>1265</v>
      </c>
      <c r="H2113" t="s">
        <v>320</v>
      </c>
      <c r="I2113" t="s">
        <v>382</v>
      </c>
      <c r="J2113" t="s">
        <v>383</v>
      </c>
      <c r="K2113" t="s">
        <v>388</v>
      </c>
      <c r="L2113" t="s">
        <v>44</v>
      </c>
      <c r="M2113" t="s">
        <v>385</v>
      </c>
      <c r="N2113" t="s">
        <v>907</v>
      </c>
      <c r="O2113" t="s">
        <v>928</v>
      </c>
      <c r="P2113" t="s">
        <v>83</v>
      </c>
    </row>
    <row r="2114" spans="1:16">
      <c r="A2114" t="s">
        <v>7952</v>
      </c>
      <c r="B2114" t="s">
        <v>7951</v>
      </c>
      <c r="C2114" t="s">
        <v>904</v>
      </c>
      <c r="D2114">
        <v>57</v>
      </c>
      <c r="E2114" t="s">
        <v>1452</v>
      </c>
      <c r="F2114" t="s">
        <v>246</v>
      </c>
      <c r="G2114" t="s">
        <v>1265</v>
      </c>
      <c r="H2114" t="s">
        <v>320</v>
      </c>
      <c r="I2114" t="s">
        <v>382</v>
      </c>
      <c r="J2114" t="s">
        <v>383</v>
      </c>
      <c r="K2114" t="s">
        <v>388</v>
      </c>
      <c r="L2114" t="s">
        <v>44</v>
      </c>
      <c r="M2114" t="s">
        <v>385</v>
      </c>
      <c r="N2114" t="s">
        <v>907</v>
      </c>
      <c r="O2114" t="s">
        <v>928</v>
      </c>
      <c r="P2114" t="s">
        <v>83</v>
      </c>
    </row>
    <row r="2115" spans="1:16">
      <c r="A2115" t="s">
        <v>7953</v>
      </c>
      <c r="B2115" t="s">
        <v>7951</v>
      </c>
      <c r="C2115" t="s">
        <v>920</v>
      </c>
      <c r="D2115">
        <v>58</v>
      </c>
      <c r="E2115" t="s">
        <v>1452</v>
      </c>
      <c r="F2115" t="s">
        <v>246</v>
      </c>
      <c r="G2115" t="s">
        <v>1265</v>
      </c>
      <c r="H2115" t="s">
        <v>320</v>
      </c>
      <c r="I2115" t="s">
        <v>382</v>
      </c>
      <c r="J2115" t="s">
        <v>383</v>
      </c>
      <c r="K2115" t="s">
        <v>388</v>
      </c>
      <c r="L2115" t="s">
        <v>44</v>
      </c>
      <c r="M2115" t="s">
        <v>385</v>
      </c>
      <c r="N2115" t="s">
        <v>907</v>
      </c>
      <c r="O2115" t="s">
        <v>928</v>
      </c>
      <c r="P2115" t="s">
        <v>83</v>
      </c>
    </row>
    <row r="2116" spans="1:16">
      <c r="A2116" t="s">
        <v>7954</v>
      </c>
      <c r="B2116" t="s">
        <v>7951</v>
      </c>
      <c r="C2116" t="s">
        <v>910</v>
      </c>
      <c r="D2116">
        <v>59</v>
      </c>
      <c r="E2116" t="s">
        <v>1452</v>
      </c>
      <c r="F2116" t="s">
        <v>246</v>
      </c>
      <c r="G2116" t="s">
        <v>1265</v>
      </c>
      <c r="H2116" t="s">
        <v>320</v>
      </c>
      <c r="I2116" t="s">
        <v>382</v>
      </c>
      <c r="J2116" t="s">
        <v>383</v>
      </c>
      <c r="K2116" t="s">
        <v>388</v>
      </c>
      <c r="L2116" t="s">
        <v>44</v>
      </c>
      <c r="M2116" t="s">
        <v>385</v>
      </c>
      <c r="N2116" t="s">
        <v>907</v>
      </c>
      <c r="O2116" t="s">
        <v>928</v>
      </c>
      <c r="P2116" t="s">
        <v>83</v>
      </c>
    </row>
    <row r="2117" spans="1:16">
      <c r="A2117" t="s">
        <v>7955</v>
      </c>
      <c r="B2117" t="s">
        <v>7951</v>
      </c>
      <c r="C2117" t="s">
        <v>912</v>
      </c>
      <c r="D2117">
        <v>61</v>
      </c>
      <c r="E2117" t="s">
        <v>1452</v>
      </c>
      <c r="F2117" t="s">
        <v>246</v>
      </c>
      <c r="G2117" t="s">
        <v>1265</v>
      </c>
      <c r="H2117" t="s">
        <v>320</v>
      </c>
      <c r="I2117" t="s">
        <v>382</v>
      </c>
      <c r="J2117" t="s">
        <v>383</v>
      </c>
      <c r="K2117" t="s">
        <v>388</v>
      </c>
      <c r="L2117" t="s">
        <v>44</v>
      </c>
      <c r="M2117" t="s">
        <v>385</v>
      </c>
      <c r="N2117" t="s">
        <v>907</v>
      </c>
      <c r="O2117" t="s">
        <v>928</v>
      </c>
      <c r="P2117" t="s">
        <v>83</v>
      </c>
    </row>
    <row r="2118" spans="1:16">
      <c r="A2118" t="s">
        <v>1456</v>
      </c>
      <c r="B2118" t="s">
        <v>1457</v>
      </c>
      <c r="C2118" t="s">
        <v>910</v>
      </c>
      <c r="D2118">
        <v>59</v>
      </c>
      <c r="E2118" t="s">
        <v>1458</v>
      </c>
      <c r="F2118" t="s">
        <v>71</v>
      </c>
      <c r="G2118" t="s">
        <v>906</v>
      </c>
      <c r="H2118" t="s">
        <v>320</v>
      </c>
      <c r="I2118" t="s">
        <v>382</v>
      </c>
      <c r="J2118" t="s">
        <v>383</v>
      </c>
      <c r="K2118" t="s">
        <v>384</v>
      </c>
      <c r="L2118" t="s">
        <v>43</v>
      </c>
      <c r="M2118" t="s">
        <v>385</v>
      </c>
      <c r="N2118" t="s">
        <v>907</v>
      </c>
      <c r="O2118" t="s">
        <v>932</v>
      </c>
      <c r="P2118" t="s">
        <v>71</v>
      </c>
    </row>
    <row r="2119" spans="1:16">
      <c r="A2119" t="s">
        <v>1459</v>
      </c>
      <c r="B2119" t="s">
        <v>1460</v>
      </c>
      <c r="C2119" t="s">
        <v>910</v>
      </c>
      <c r="D2119">
        <v>59</v>
      </c>
      <c r="E2119" t="s">
        <v>1461</v>
      </c>
      <c r="F2119" t="s">
        <v>86</v>
      </c>
      <c r="G2119" t="s">
        <v>1265</v>
      </c>
      <c r="H2119" t="s">
        <v>336</v>
      </c>
      <c r="I2119" t="s">
        <v>382</v>
      </c>
      <c r="J2119" t="s">
        <v>383</v>
      </c>
      <c r="K2119" t="s">
        <v>388</v>
      </c>
      <c r="L2119" t="s">
        <v>44</v>
      </c>
      <c r="M2119" t="s">
        <v>385</v>
      </c>
      <c r="N2119" t="s">
        <v>907</v>
      </c>
      <c r="O2119" t="s">
        <v>1033</v>
      </c>
      <c r="P2119" t="s">
        <v>86</v>
      </c>
    </row>
    <row r="2120" spans="1:16">
      <c r="A2120" t="s">
        <v>1462</v>
      </c>
      <c r="B2120" t="s">
        <v>1460</v>
      </c>
      <c r="C2120" t="s">
        <v>920</v>
      </c>
      <c r="D2120">
        <v>58</v>
      </c>
      <c r="E2120" t="s">
        <v>1461</v>
      </c>
      <c r="F2120" t="s">
        <v>86</v>
      </c>
      <c r="G2120" t="s">
        <v>1265</v>
      </c>
      <c r="H2120" t="s">
        <v>336</v>
      </c>
      <c r="I2120" t="s">
        <v>382</v>
      </c>
      <c r="J2120" t="s">
        <v>383</v>
      </c>
      <c r="K2120" t="s">
        <v>388</v>
      </c>
      <c r="L2120" t="s">
        <v>44</v>
      </c>
      <c r="M2120" t="s">
        <v>385</v>
      </c>
      <c r="N2120" t="s">
        <v>907</v>
      </c>
      <c r="O2120" t="s">
        <v>1033</v>
      </c>
      <c r="P2120" t="s">
        <v>86</v>
      </c>
    </row>
    <row r="2121" spans="1:16">
      <c r="A2121" t="s">
        <v>3028</v>
      </c>
      <c r="B2121" t="s">
        <v>3029</v>
      </c>
      <c r="C2121" t="s">
        <v>915</v>
      </c>
      <c r="D2121">
        <v>56</v>
      </c>
      <c r="E2121" t="s">
        <v>1461</v>
      </c>
      <c r="F2121" t="s">
        <v>71</v>
      </c>
      <c r="G2121" t="s">
        <v>1265</v>
      </c>
      <c r="H2121" t="s">
        <v>336</v>
      </c>
      <c r="I2121" t="s">
        <v>382</v>
      </c>
      <c r="J2121" t="s">
        <v>383</v>
      </c>
      <c r="K2121" t="s">
        <v>388</v>
      </c>
      <c r="L2121" t="s">
        <v>44</v>
      </c>
      <c r="M2121" t="s">
        <v>385</v>
      </c>
      <c r="N2121" t="s">
        <v>907</v>
      </c>
      <c r="O2121" t="s">
        <v>932</v>
      </c>
      <c r="P2121" t="s">
        <v>71</v>
      </c>
    </row>
    <row r="2122" spans="1:16">
      <c r="A2122" t="s">
        <v>3030</v>
      </c>
      <c r="B2122" t="s">
        <v>3029</v>
      </c>
      <c r="C2122" t="s">
        <v>904</v>
      </c>
      <c r="D2122">
        <v>57</v>
      </c>
      <c r="E2122" t="s">
        <v>1461</v>
      </c>
      <c r="F2122" t="s">
        <v>71</v>
      </c>
      <c r="G2122" t="s">
        <v>1265</v>
      </c>
      <c r="H2122" t="s">
        <v>336</v>
      </c>
      <c r="I2122" t="s">
        <v>382</v>
      </c>
      <c r="J2122" t="s">
        <v>383</v>
      </c>
      <c r="K2122" t="s">
        <v>388</v>
      </c>
      <c r="L2122" t="s">
        <v>44</v>
      </c>
      <c r="M2122" t="s">
        <v>385</v>
      </c>
      <c r="N2122" t="s">
        <v>907</v>
      </c>
      <c r="O2122" t="s">
        <v>932</v>
      </c>
      <c r="P2122" t="s">
        <v>71</v>
      </c>
    </row>
    <row r="2123" spans="1:16">
      <c r="A2123" t="s">
        <v>3031</v>
      </c>
      <c r="B2123" t="s">
        <v>3029</v>
      </c>
      <c r="C2123" t="s">
        <v>910</v>
      </c>
      <c r="D2123">
        <v>59</v>
      </c>
      <c r="E2123" t="s">
        <v>1461</v>
      </c>
      <c r="F2123" t="s">
        <v>71</v>
      </c>
      <c r="G2123" t="s">
        <v>1265</v>
      </c>
      <c r="H2123" t="s">
        <v>336</v>
      </c>
      <c r="I2123" t="s">
        <v>382</v>
      </c>
      <c r="J2123" t="s">
        <v>383</v>
      </c>
      <c r="K2123" t="s">
        <v>388</v>
      </c>
      <c r="L2123" t="s">
        <v>44</v>
      </c>
      <c r="M2123" t="s">
        <v>385</v>
      </c>
      <c r="N2123" t="s">
        <v>907</v>
      </c>
      <c r="O2123" t="s">
        <v>932</v>
      </c>
      <c r="P2123" t="s">
        <v>71</v>
      </c>
    </row>
    <row r="2124" spans="1:16">
      <c r="A2124" t="s">
        <v>3032</v>
      </c>
      <c r="B2124" t="s">
        <v>3029</v>
      </c>
      <c r="C2124" t="s">
        <v>912</v>
      </c>
      <c r="D2124">
        <v>61</v>
      </c>
      <c r="E2124" t="s">
        <v>1461</v>
      </c>
      <c r="F2124" t="s">
        <v>71</v>
      </c>
      <c r="G2124" t="s">
        <v>1265</v>
      </c>
      <c r="H2124" t="s">
        <v>336</v>
      </c>
      <c r="I2124" t="s">
        <v>382</v>
      </c>
      <c r="J2124" t="s">
        <v>383</v>
      </c>
      <c r="K2124" t="s">
        <v>388</v>
      </c>
      <c r="L2124" t="s">
        <v>44</v>
      </c>
      <c r="M2124" t="s">
        <v>385</v>
      </c>
      <c r="N2124" t="s">
        <v>907</v>
      </c>
      <c r="O2124" t="s">
        <v>932</v>
      </c>
      <c r="P2124" t="s">
        <v>71</v>
      </c>
    </row>
    <row r="2125" spans="1:16">
      <c r="A2125" t="s">
        <v>1463</v>
      </c>
      <c r="B2125" t="s">
        <v>1464</v>
      </c>
      <c r="C2125" t="s">
        <v>910</v>
      </c>
      <c r="D2125">
        <v>59</v>
      </c>
      <c r="E2125" t="s">
        <v>1465</v>
      </c>
      <c r="F2125" t="s">
        <v>252</v>
      </c>
      <c r="G2125" t="s">
        <v>1265</v>
      </c>
      <c r="H2125" t="s">
        <v>320</v>
      </c>
      <c r="I2125" t="s">
        <v>382</v>
      </c>
      <c r="J2125" t="s">
        <v>383</v>
      </c>
      <c r="K2125" t="s">
        <v>388</v>
      </c>
      <c r="L2125" t="s">
        <v>44</v>
      </c>
      <c r="M2125" t="s">
        <v>385</v>
      </c>
      <c r="N2125" t="s">
        <v>907</v>
      </c>
      <c r="O2125" t="s">
        <v>932</v>
      </c>
      <c r="P2125" t="s">
        <v>71</v>
      </c>
    </row>
    <row r="2126" spans="1:16">
      <c r="A2126" t="s">
        <v>1466</v>
      </c>
      <c r="B2126" t="s">
        <v>1464</v>
      </c>
      <c r="C2126" t="s">
        <v>904</v>
      </c>
      <c r="D2126">
        <v>57</v>
      </c>
      <c r="E2126" t="s">
        <v>1465</v>
      </c>
      <c r="F2126" t="s">
        <v>252</v>
      </c>
      <c r="G2126" t="s">
        <v>1265</v>
      </c>
      <c r="H2126" t="s">
        <v>320</v>
      </c>
      <c r="I2126" t="s">
        <v>382</v>
      </c>
      <c r="J2126" t="s">
        <v>383</v>
      </c>
      <c r="K2126" t="s">
        <v>388</v>
      </c>
      <c r="L2126" t="s">
        <v>44</v>
      </c>
      <c r="M2126" t="s">
        <v>385</v>
      </c>
      <c r="N2126" t="s">
        <v>907</v>
      </c>
      <c r="O2126" t="s">
        <v>932</v>
      </c>
      <c r="P2126" t="s">
        <v>71</v>
      </c>
    </row>
    <row r="2127" spans="1:16">
      <c r="A2127" t="s">
        <v>1467</v>
      </c>
      <c r="B2127" t="s">
        <v>1464</v>
      </c>
      <c r="C2127" t="s">
        <v>912</v>
      </c>
      <c r="D2127">
        <v>61</v>
      </c>
      <c r="E2127" t="s">
        <v>1465</v>
      </c>
      <c r="F2127" t="s">
        <v>252</v>
      </c>
      <c r="G2127" t="s">
        <v>1265</v>
      </c>
      <c r="H2127" t="s">
        <v>320</v>
      </c>
      <c r="I2127" t="s">
        <v>382</v>
      </c>
      <c r="J2127" t="s">
        <v>383</v>
      </c>
      <c r="K2127" t="s">
        <v>388</v>
      </c>
      <c r="L2127" t="s">
        <v>44</v>
      </c>
      <c r="M2127" t="s">
        <v>385</v>
      </c>
      <c r="N2127" t="s">
        <v>907</v>
      </c>
      <c r="O2127" t="s">
        <v>932</v>
      </c>
      <c r="P2127" t="s">
        <v>71</v>
      </c>
    </row>
    <row r="2128" spans="1:16">
      <c r="A2128" t="s">
        <v>3033</v>
      </c>
      <c r="B2128" t="s">
        <v>3034</v>
      </c>
      <c r="C2128" t="s">
        <v>904</v>
      </c>
      <c r="D2128">
        <v>57</v>
      </c>
      <c r="E2128" t="s">
        <v>1470</v>
      </c>
      <c r="F2128" t="s">
        <v>83</v>
      </c>
      <c r="G2128" t="s">
        <v>906</v>
      </c>
      <c r="H2128" t="s">
        <v>320</v>
      </c>
      <c r="I2128" t="s">
        <v>382</v>
      </c>
      <c r="J2128" t="s">
        <v>383</v>
      </c>
      <c r="K2128" t="s">
        <v>384</v>
      </c>
      <c r="L2128" t="s">
        <v>43</v>
      </c>
      <c r="M2128" t="s">
        <v>385</v>
      </c>
      <c r="N2128" t="s">
        <v>907</v>
      </c>
      <c r="O2128" t="s">
        <v>917</v>
      </c>
      <c r="P2128" t="s">
        <v>83</v>
      </c>
    </row>
    <row r="2129" spans="1:16">
      <c r="A2129" t="s">
        <v>3035</v>
      </c>
      <c r="B2129" t="s">
        <v>3034</v>
      </c>
      <c r="C2129" t="s">
        <v>910</v>
      </c>
      <c r="D2129">
        <v>59</v>
      </c>
      <c r="E2129" t="s">
        <v>1470</v>
      </c>
      <c r="F2129" t="s">
        <v>83</v>
      </c>
      <c r="G2129" t="s">
        <v>906</v>
      </c>
      <c r="H2129" t="s">
        <v>320</v>
      </c>
      <c r="I2129" t="s">
        <v>382</v>
      </c>
      <c r="J2129" t="s">
        <v>383</v>
      </c>
      <c r="K2129" t="s">
        <v>384</v>
      </c>
      <c r="L2129" t="s">
        <v>43</v>
      </c>
      <c r="M2129" t="s">
        <v>385</v>
      </c>
      <c r="N2129" t="s">
        <v>907</v>
      </c>
      <c r="O2129" t="s">
        <v>917</v>
      </c>
      <c r="P2129" t="s">
        <v>83</v>
      </c>
    </row>
    <row r="2130" spans="1:16">
      <c r="A2130" t="s">
        <v>3036</v>
      </c>
      <c r="B2130" t="s">
        <v>3034</v>
      </c>
      <c r="C2130" t="s">
        <v>912</v>
      </c>
      <c r="D2130">
        <v>61</v>
      </c>
      <c r="E2130" t="s">
        <v>1470</v>
      </c>
      <c r="F2130" t="s">
        <v>83</v>
      </c>
      <c r="G2130" t="s">
        <v>906</v>
      </c>
      <c r="H2130" t="s">
        <v>320</v>
      </c>
      <c r="I2130" t="s">
        <v>382</v>
      </c>
      <c r="J2130" t="s">
        <v>383</v>
      </c>
      <c r="K2130" t="s">
        <v>384</v>
      </c>
      <c r="L2130" t="s">
        <v>43</v>
      </c>
      <c r="M2130" t="s">
        <v>385</v>
      </c>
      <c r="N2130" t="s">
        <v>907</v>
      </c>
      <c r="O2130" t="s">
        <v>917</v>
      </c>
      <c r="P2130" t="s">
        <v>83</v>
      </c>
    </row>
    <row r="2131" spans="1:16">
      <c r="A2131" t="s">
        <v>1468</v>
      </c>
      <c r="B2131" t="s">
        <v>1469</v>
      </c>
      <c r="C2131" t="s">
        <v>910</v>
      </c>
      <c r="D2131">
        <v>59</v>
      </c>
      <c r="E2131" t="s">
        <v>1470</v>
      </c>
      <c r="F2131" t="s">
        <v>71</v>
      </c>
      <c r="G2131" t="s">
        <v>906</v>
      </c>
      <c r="H2131" t="s">
        <v>320</v>
      </c>
      <c r="I2131" t="s">
        <v>382</v>
      </c>
      <c r="J2131" t="s">
        <v>383</v>
      </c>
      <c r="K2131" t="s">
        <v>388</v>
      </c>
      <c r="L2131" t="s">
        <v>44</v>
      </c>
      <c r="M2131" t="s">
        <v>385</v>
      </c>
      <c r="N2131" t="s">
        <v>907</v>
      </c>
      <c r="O2131" t="s">
        <v>932</v>
      </c>
      <c r="P2131" t="s">
        <v>71</v>
      </c>
    </row>
    <row r="2132" spans="1:16">
      <c r="A2132" t="s">
        <v>1471</v>
      </c>
      <c r="B2132" t="s">
        <v>1469</v>
      </c>
      <c r="C2132" t="s">
        <v>904</v>
      </c>
      <c r="D2132">
        <v>57</v>
      </c>
      <c r="E2132" t="s">
        <v>1470</v>
      </c>
      <c r="F2132" t="s">
        <v>71</v>
      </c>
      <c r="G2132" t="s">
        <v>906</v>
      </c>
      <c r="H2132" t="s">
        <v>320</v>
      </c>
      <c r="I2132" t="s">
        <v>382</v>
      </c>
      <c r="J2132" t="s">
        <v>383</v>
      </c>
      <c r="K2132" t="s">
        <v>388</v>
      </c>
      <c r="L2132" t="s">
        <v>44</v>
      </c>
      <c r="M2132" t="s">
        <v>385</v>
      </c>
      <c r="N2132" t="s">
        <v>907</v>
      </c>
      <c r="O2132" t="s">
        <v>932</v>
      </c>
      <c r="P2132" t="s">
        <v>71</v>
      </c>
    </row>
    <row r="2133" spans="1:16">
      <c r="A2133" t="s">
        <v>1472</v>
      </c>
      <c r="B2133" t="s">
        <v>1469</v>
      </c>
      <c r="C2133" t="s">
        <v>912</v>
      </c>
      <c r="D2133">
        <v>61</v>
      </c>
      <c r="E2133" t="s">
        <v>1470</v>
      </c>
      <c r="F2133" t="s">
        <v>71</v>
      </c>
      <c r="G2133" t="s">
        <v>906</v>
      </c>
      <c r="H2133" t="s">
        <v>320</v>
      </c>
      <c r="I2133" t="s">
        <v>382</v>
      </c>
      <c r="J2133" t="s">
        <v>383</v>
      </c>
      <c r="K2133" t="s">
        <v>388</v>
      </c>
      <c r="L2133" t="s">
        <v>44</v>
      </c>
      <c r="M2133" t="s">
        <v>385</v>
      </c>
      <c r="N2133" t="s">
        <v>907</v>
      </c>
      <c r="O2133" t="s">
        <v>932</v>
      </c>
      <c r="P2133" t="s">
        <v>71</v>
      </c>
    </row>
    <row r="2134" spans="1:16">
      <c r="A2134" t="s">
        <v>1473</v>
      </c>
      <c r="B2134" t="s">
        <v>1474</v>
      </c>
      <c r="C2134" t="s">
        <v>910</v>
      </c>
      <c r="D2134">
        <v>59</v>
      </c>
      <c r="E2134" t="s">
        <v>1475</v>
      </c>
      <c r="F2134" t="s">
        <v>86</v>
      </c>
      <c r="G2134" t="s">
        <v>964</v>
      </c>
      <c r="H2134" t="s">
        <v>320</v>
      </c>
      <c r="I2134" t="s">
        <v>382</v>
      </c>
      <c r="J2134" t="s">
        <v>383</v>
      </c>
      <c r="K2134" t="s">
        <v>384</v>
      </c>
      <c r="M2134" t="s">
        <v>385</v>
      </c>
      <c r="N2134" t="s">
        <v>907</v>
      </c>
      <c r="O2134" t="s">
        <v>1033</v>
      </c>
      <c r="P2134" t="s">
        <v>86</v>
      </c>
    </row>
    <row r="2135" spans="1:16">
      <c r="A2135" t="s">
        <v>1827</v>
      </c>
      <c r="B2135" t="s">
        <v>1828</v>
      </c>
      <c r="C2135" t="s">
        <v>910</v>
      </c>
      <c r="D2135">
        <v>59</v>
      </c>
      <c r="E2135" t="s">
        <v>1829</v>
      </c>
      <c r="F2135" t="s">
        <v>86</v>
      </c>
      <c r="G2135" t="s">
        <v>964</v>
      </c>
      <c r="H2135" t="s">
        <v>320</v>
      </c>
      <c r="I2135" t="s">
        <v>382</v>
      </c>
      <c r="J2135" t="s">
        <v>383</v>
      </c>
      <c r="K2135" t="s">
        <v>388</v>
      </c>
      <c r="M2135" t="s">
        <v>386</v>
      </c>
      <c r="N2135" t="s">
        <v>907</v>
      </c>
      <c r="O2135" t="s">
        <v>1033</v>
      </c>
      <c r="P2135" t="s">
        <v>86</v>
      </c>
    </row>
    <row r="2136" spans="1:16">
      <c r="A2136" t="s">
        <v>5436</v>
      </c>
      <c r="B2136" t="s">
        <v>5437</v>
      </c>
      <c r="C2136" t="s">
        <v>904</v>
      </c>
      <c r="D2136">
        <v>57</v>
      </c>
      <c r="E2136" t="s">
        <v>5438</v>
      </c>
      <c r="F2136" t="s">
        <v>63</v>
      </c>
      <c r="G2136" t="s">
        <v>5439</v>
      </c>
      <c r="H2136" t="s">
        <v>348</v>
      </c>
      <c r="I2136" t="s">
        <v>382</v>
      </c>
      <c r="J2136" t="s">
        <v>383</v>
      </c>
      <c r="K2136" t="s">
        <v>384</v>
      </c>
      <c r="L2136" t="s">
        <v>43</v>
      </c>
      <c r="M2136" t="s">
        <v>386</v>
      </c>
      <c r="N2136" t="s">
        <v>907</v>
      </c>
      <c r="O2136" t="s">
        <v>937</v>
      </c>
      <c r="P2136" t="s">
        <v>63</v>
      </c>
    </row>
    <row r="2137" spans="1:16">
      <c r="A2137" t="s">
        <v>5931</v>
      </c>
      <c r="B2137" t="s">
        <v>5932</v>
      </c>
      <c r="C2137" t="s">
        <v>956</v>
      </c>
      <c r="D2137">
        <v>55</v>
      </c>
      <c r="E2137" t="s">
        <v>5055</v>
      </c>
      <c r="F2137" t="s">
        <v>78</v>
      </c>
      <c r="G2137" t="s">
        <v>5056</v>
      </c>
      <c r="H2137" t="s">
        <v>320</v>
      </c>
      <c r="I2137" t="s">
        <v>382</v>
      </c>
      <c r="J2137" t="s">
        <v>383</v>
      </c>
      <c r="K2137" t="s">
        <v>388</v>
      </c>
      <c r="L2137" t="s">
        <v>44</v>
      </c>
      <c r="M2137" t="s">
        <v>385</v>
      </c>
      <c r="N2137" t="s">
        <v>907</v>
      </c>
      <c r="O2137" t="s">
        <v>969</v>
      </c>
      <c r="P2137" t="s">
        <v>78</v>
      </c>
    </row>
    <row r="2138" spans="1:16">
      <c r="A2138" t="s">
        <v>5933</v>
      </c>
      <c r="B2138" t="s">
        <v>5932</v>
      </c>
      <c r="C2138" t="s">
        <v>904</v>
      </c>
      <c r="D2138">
        <v>57</v>
      </c>
      <c r="E2138" t="s">
        <v>5055</v>
      </c>
      <c r="F2138" t="s">
        <v>78</v>
      </c>
      <c r="G2138" t="s">
        <v>5056</v>
      </c>
      <c r="H2138" t="s">
        <v>320</v>
      </c>
      <c r="I2138" t="s">
        <v>382</v>
      </c>
      <c r="J2138" t="s">
        <v>383</v>
      </c>
      <c r="K2138" t="s">
        <v>388</v>
      </c>
      <c r="L2138" t="s">
        <v>44</v>
      </c>
      <c r="M2138" t="s">
        <v>385</v>
      </c>
      <c r="N2138" t="s">
        <v>907</v>
      </c>
      <c r="O2138" t="s">
        <v>969</v>
      </c>
      <c r="P2138" t="s">
        <v>78</v>
      </c>
    </row>
    <row r="2139" spans="1:16">
      <c r="A2139" t="s">
        <v>5934</v>
      </c>
      <c r="B2139" t="s">
        <v>5932</v>
      </c>
      <c r="C2139" t="s">
        <v>910</v>
      </c>
      <c r="D2139">
        <v>59</v>
      </c>
      <c r="E2139" t="s">
        <v>5055</v>
      </c>
      <c r="F2139" t="s">
        <v>78</v>
      </c>
      <c r="G2139" t="s">
        <v>5056</v>
      </c>
      <c r="H2139" t="s">
        <v>320</v>
      </c>
      <c r="I2139" t="s">
        <v>382</v>
      </c>
      <c r="J2139" t="s">
        <v>383</v>
      </c>
      <c r="K2139" t="s">
        <v>388</v>
      </c>
      <c r="L2139" t="s">
        <v>44</v>
      </c>
      <c r="M2139" t="s">
        <v>385</v>
      </c>
      <c r="N2139" t="s">
        <v>907</v>
      </c>
      <c r="O2139" t="s">
        <v>969</v>
      </c>
      <c r="P2139" t="s">
        <v>78</v>
      </c>
    </row>
    <row r="2140" spans="1:16">
      <c r="A2140" t="s">
        <v>5935</v>
      </c>
      <c r="B2140" t="s">
        <v>5932</v>
      </c>
      <c r="C2140" t="s">
        <v>922</v>
      </c>
      <c r="D2140">
        <v>60</v>
      </c>
      <c r="E2140" t="s">
        <v>5055</v>
      </c>
      <c r="F2140" t="s">
        <v>78</v>
      </c>
      <c r="G2140" t="s">
        <v>5056</v>
      </c>
      <c r="H2140" t="s">
        <v>320</v>
      </c>
      <c r="I2140" t="s">
        <v>382</v>
      </c>
      <c r="J2140" t="s">
        <v>383</v>
      </c>
      <c r="K2140" t="s">
        <v>388</v>
      </c>
      <c r="L2140" t="s">
        <v>44</v>
      </c>
      <c r="M2140" t="s">
        <v>385</v>
      </c>
      <c r="N2140" t="s">
        <v>907</v>
      </c>
      <c r="O2140" t="s">
        <v>969</v>
      </c>
      <c r="P2140" t="s">
        <v>78</v>
      </c>
    </row>
    <row r="2141" spans="1:16">
      <c r="A2141" t="s">
        <v>5936</v>
      </c>
      <c r="B2141" t="s">
        <v>5932</v>
      </c>
      <c r="C2141" t="s">
        <v>912</v>
      </c>
      <c r="D2141">
        <v>61</v>
      </c>
      <c r="E2141" t="s">
        <v>5055</v>
      </c>
      <c r="F2141" t="s">
        <v>78</v>
      </c>
      <c r="G2141" t="s">
        <v>5056</v>
      </c>
      <c r="H2141" t="s">
        <v>320</v>
      </c>
      <c r="I2141" t="s">
        <v>382</v>
      </c>
      <c r="J2141" t="s">
        <v>383</v>
      </c>
      <c r="K2141" t="s">
        <v>388</v>
      </c>
      <c r="L2141" t="s">
        <v>44</v>
      </c>
      <c r="M2141" t="s">
        <v>385</v>
      </c>
      <c r="N2141" t="s">
        <v>907</v>
      </c>
      <c r="O2141" t="s">
        <v>969</v>
      </c>
      <c r="P2141" t="s">
        <v>78</v>
      </c>
    </row>
    <row r="2142" spans="1:16">
      <c r="A2142" t="s">
        <v>5924</v>
      </c>
      <c r="B2142" t="s">
        <v>5925</v>
      </c>
      <c r="C2142" t="s">
        <v>915</v>
      </c>
      <c r="D2142">
        <v>56</v>
      </c>
      <c r="E2142" t="s">
        <v>5055</v>
      </c>
      <c r="F2142" t="s">
        <v>83</v>
      </c>
      <c r="G2142" t="s">
        <v>5056</v>
      </c>
      <c r="H2142" t="s">
        <v>320</v>
      </c>
      <c r="I2142" t="s">
        <v>382</v>
      </c>
      <c r="J2142" t="s">
        <v>383</v>
      </c>
      <c r="K2142" t="s">
        <v>388</v>
      </c>
      <c r="L2142" t="s">
        <v>44</v>
      </c>
      <c r="M2142" t="s">
        <v>385</v>
      </c>
      <c r="N2142" t="s">
        <v>907</v>
      </c>
      <c r="O2142" t="s">
        <v>917</v>
      </c>
      <c r="P2142" t="s">
        <v>83</v>
      </c>
    </row>
    <row r="2143" spans="1:16">
      <c r="A2143" t="s">
        <v>5926</v>
      </c>
      <c r="B2143" t="s">
        <v>5925</v>
      </c>
      <c r="C2143" t="s">
        <v>904</v>
      </c>
      <c r="D2143">
        <v>57</v>
      </c>
      <c r="E2143" t="s">
        <v>5055</v>
      </c>
      <c r="F2143" t="s">
        <v>83</v>
      </c>
      <c r="G2143" t="s">
        <v>5056</v>
      </c>
      <c r="H2143" t="s">
        <v>320</v>
      </c>
      <c r="I2143" t="s">
        <v>382</v>
      </c>
      <c r="J2143" t="s">
        <v>383</v>
      </c>
      <c r="K2143" t="s">
        <v>388</v>
      </c>
      <c r="L2143" t="s">
        <v>44</v>
      </c>
      <c r="M2143" t="s">
        <v>385</v>
      </c>
      <c r="N2143" t="s">
        <v>907</v>
      </c>
      <c r="O2143" t="s">
        <v>917</v>
      </c>
      <c r="P2143" t="s">
        <v>83</v>
      </c>
    </row>
    <row r="2144" spans="1:16">
      <c r="A2144" t="s">
        <v>5927</v>
      </c>
      <c r="B2144" t="s">
        <v>5925</v>
      </c>
      <c r="C2144" t="s">
        <v>920</v>
      </c>
      <c r="D2144">
        <v>58</v>
      </c>
      <c r="E2144" t="s">
        <v>5055</v>
      </c>
      <c r="F2144" t="s">
        <v>83</v>
      </c>
      <c r="G2144" t="s">
        <v>5056</v>
      </c>
      <c r="H2144" t="s">
        <v>320</v>
      </c>
      <c r="I2144" t="s">
        <v>382</v>
      </c>
      <c r="J2144" t="s">
        <v>383</v>
      </c>
      <c r="K2144" t="s">
        <v>388</v>
      </c>
      <c r="L2144" t="s">
        <v>44</v>
      </c>
      <c r="M2144" t="s">
        <v>385</v>
      </c>
      <c r="N2144" t="s">
        <v>907</v>
      </c>
      <c r="O2144" t="s">
        <v>917</v>
      </c>
      <c r="P2144" t="s">
        <v>83</v>
      </c>
    </row>
    <row r="2145" spans="1:16">
      <c r="A2145" t="s">
        <v>5928</v>
      </c>
      <c r="B2145" t="s">
        <v>5925</v>
      </c>
      <c r="C2145" t="s">
        <v>910</v>
      </c>
      <c r="D2145">
        <v>59</v>
      </c>
      <c r="E2145" t="s">
        <v>5055</v>
      </c>
      <c r="F2145" t="s">
        <v>83</v>
      </c>
      <c r="G2145" t="s">
        <v>5056</v>
      </c>
      <c r="H2145" t="s">
        <v>320</v>
      </c>
      <c r="I2145" t="s">
        <v>382</v>
      </c>
      <c r="J2145" t="s">
        <v>383</v>
      </c>
      <c r="K2145" t="s">
        <v>388</v>
      </c>
      <c r="L2145" t="s">
        <v>44</v>
      </c>
      <c r="M2145" t="s">
        <v>385</v>
      </c>
      <c r="N2145" t="s">
        <v>907</v>
      </c>
      <c r="O2145" t="s">
        <v>917</v>
      </c>
      <c r="P2145" t="s">
        <v>83</v>
      </c>
    </row>
    <row r="2146" spans="1:16">
      <c r="A2146" t="s">
        <v>5929</v>
      </c>
      <c r="B2146" t="s">
        <v>5925</v>
      </c>
      <c r="C2146" t="s">
        <v>922</v>
      </c>
      <c r="D2146">
        <v>60</v>
      </c>
      <c r="E2146" t="s">
        <v>5055</v>
      </c>
      <c r="F2146" t="s">
        <v>83</v>
      </c>
      <c r="G2146" t="s">
        <v>5056</v>
      </c>
      <c r="H2146" t="s">
        <v>320</v>
      </c>
      <c r="I2146" t="s">
        <v>382</v>
      </c>
      <c r="J2146" t="s">
        <v>383</v>
      </c>
      <c r="K2146" t="s">
        <v>388</v>
      </c>
      <c r="L2146" t="s">
        <v>44</v>
      </c>
      <c r="M2146" t="s">
        <v>385</v>
      </c>
      <c r="N2146" t="s">
        <v>907</v>
      </c>
      <c r="O2146" t="s">
        <v>917</v>
      </c>
      <c r="P2146" t="s">
        <v>83</v>
      </c>
    </row>
    <row r="2147" spans="1:16">
      <c r="A2147" t="s">
        <v>5930</v>
      </c>
      <c r="B2147" t="s">
        <v>5925</v>
      </c>
      <c r="C2147" t="s">
        <v>912</v>
      </c>
      <c r="D2147">
        <v>61</v>
      </c>
      <c r="E2147" t="s">
        <v>5055</v>
      </c>
      <c r="F2147" t="s">
        <v>83</v>
      </c>
      <c r="G2147" t="s">
        <v>5056</v>
      </c>
      <c r="H2147" t="s">
        <v>320</v>
      </c>
      <c r="I2147" t="s">
        <v>382</v>
      </c>
      <c r="J2147" t="s">
        <v>383</v>
      </c>
      <c r="K2147" t="s">
        <v>388</v>
      </c>
      <c r="L2147" t="s">
        <v>44</v>
      </c>
      <c r="M2147" t="s">
        <v>385</v>
      </c>
      <c r="N2147" t="s">
        <v>907</v>
      </c>
      <c r="O2147" t="s">
        <v>917</v>
      </c>
      <c r="P2147" t="s">
        <v>83</v>
      </c>
    </row>
    <row r="2148" spans="1:16">
      <c r="A2148" t="s">
        <v>6875</v>
      </c>
      <c r="B2148" t="s">
        <v>6876</v>
      </c>
      <c r="C2148" t="s">
        <v>904</v>
      </c>
      <c r="D2148">
        <v>57</v>
      </c>
      <c r="E2148" t="s">
        <v>5055</v>
      </c>
      <c r="F2148" t="s">
        <v>55</v>
      </c>
      <c r="G2148" t="s">
        <v>6877</v>
      </c>
      <c r="H2148" t="s">
        <v>320</v>
      </c>
      <c r="I2148" t="s">
        <v>382</v>
      </c>
      <c r="J2148" t="s">
        <v>383</v>
      </c>
      <c r="K2148" t="s">
        <v>388</v>
      </c>
      <c r="L2148" t="s">
        <v>44</v>
      </c>
      <c r="M2148" t="s">
        <v>385</v>
      </c>
      <c r="N2148" t="s">
        <v>907</v>
      </c>
      <c r="O2148" t="s">
        <v>1003</v>
      </c>
      <c r="P2148" t="s">
        <v>71</v>
      </c>
    </row>
    <row r="2149" spans="1:16">
      <c r="A2149" t="s">
        <v>6878</v>
      </c>
      <c r="B2149" t="s">
        <v>6876</v>
      </c>
      <c r="C2149" t="s">
        <v>920</v>
      </c>
      <c r="D2149">
        <v>58</v>
      </c>
      <c r="E2149" t="s">
        <v>5055</v>
      </c>
      <c r="F2149" t="s">
        <v>55</v>
      </c>
      <c r="G2149" t="s">
        <v>6877</v>
      </c>
      <c r="H2149" t="s">
        <v>320</v>
      </c>
      <c r="I2149" t="s">
        <v>382</v>
      </c>
      <c r="J2149" t="s">
        <v>383</v>
      </c>
      <c r="K2149" t="s">
        <v>388</v>
      </c>
      <c r="L2149" t="s">
        <v>44</v>
      </c>
      <c r="M2149" t="s">
        <v>385</v>
      </c>
      <c r="N2149" t="s">
        <v>907</v>
      </c>
      <c r="O2149" t="s">
        <v>1003</v>
      </c>
      <c r="P2149" t="s">
        <v>71</v>
      </c>
    </row>
    <row r="2150" spans="1:16">
      <c r="A2150" t="s">
        <v>6879</v>
      </c>
      <c r="B2150" t="s">
        <v>6876</v>
      </c>
      <c r="C2150" t="s">
        <v>910</v>
      </c>
      <c r="D2150">
        <v>59</v>
      </c>
      <c r="E2150" t="s">
        <v>5055</v>
      </c>
      <c r="F2150" t="s">
        <v>55</v>
      </c>
      <c r="G2150" t="s">
        <v>6877</v>
      </c>
      <c r="H2150" t="s">
        <v>320</v>
      </c>
      <c r="I2150" t="s">
        <v>382</v>
      </c>
      <c r="J2150" t="s">
        <v>383</v>
      </c>
      <c r="K2150" t="s">
        <v>388</v>
      </c>
      <c r="L2150" t="s">
        <v>44</v>
      </c>
      <c r="M2150" t="s">
        <v>385</v>
      </c>
      <c r="N2150" t="s">
        <v>907</v>
      </c>
      <c r="O2150" t="s">
        <v>1003</v>
      </c>
      <c r="P2150" t="s">
        <v>71</v>
      </c>
    </row>
    <row r="2151" spans="1:16">
      <c r="A2151" t="s">
        <v>6880</v>
      </c>
      <c r="B2151" t="s">
        <v>6876</v>
      </c>
      <c r="C2151" t="s">
        <v>922</v>
      </c>
      <c r="D2151">
        <v>60</v>
      </c>
      <c r="E2151" t="s">
        <v>5055</v>
      </c>
      <c r="F2151" t="s">
        <v>55</v>
      </c>
      <c r="G2151" t="s">
        <v>6877</v>
      </c>
      <c r="H2151" t="s">
        <v>320</v>
      </c>
      <c r="I2151" t="s">
        <v>382</v>
      </c>
      <c r="J2151" t="s">
        <v>383</v>
      </c>
      <c r="K2151" t="s">
        <v>388</v>
      </c>
      <c r="L2151" t="s">
        <v>44</v>
      </c>
      <c r="M2151" t="s">
        <v>385</v>
      </c>
      <c r="N2151" t="s">
        <v>907</v>
      </c>
      <c r="O2151" t="s">
        <v>1003</v>
      </c>
      <c r="P2151" t="s">
        <v>71</v>
      </c>
    </row>
    <row r="2152" spans="1:16">
      <c r="A2152" t="s">
        <v>5053</v>
      </c>
      <c r="B2152" t="s">
        <v>5054</v>
      </c>
      <c r="C2152" t="s">
        <v>920</v>
      </c>
      <c r="D2152">
        <v>58</v>
      </c>
      <c r="E2152" t="s">
        <v>5055</v>
      </c>
      <c r="F2152" t="s">
        <v>53</v>
      </c>
      <c r="G2152" t="s">
        <v>5056</v>
      </c>
      <c r="H2152" t="s">
        <v>320</v>
      </c>
      <c r="I2152" t="s">
        <v>390</v>
      </c>
      <c r="J2152" t="s">
        <v>383</v>
      </c>
      <c r="K2152" t="s">
        <v>388</v>
      </c>
      <c r="L2152" t="s">
        <v>44</v>
      </c>
      <c r="M2152" t="s">
        <v>385</v>
      </c>
      <c r="N2152" t="s">
        <v>907</v>
      </c>
      <c r="O2152" t="s">
        <v>928</v>
      </c>
      <c r="P2152" t="s">
        <v>53</v>
      </c>
    </row>
    <row r="2153" spans="1:16">
      <c r="A2153" t="s">
        <v>5057</v>
      </c>
      <c r="B2153" t="s">
        <v>5054</v>
      </c>
      <c r="C2153" t="s">
        <v>915</v>
      </c>
      <c r="D2153">
        <v>56</v>
      </c>
      <c r="E2153" t="s">
        <v>5055</v>
      </c>
      <c r="F2153" t="s">
        <v>53</v>
      </c>
      <c r="G2153" t="s">
        <v>5056</v>
      </c>
      <c r="H2153" t="s">
        <v>320</v>
      </c>
      <c r="I2153" t="s">
        <v>390</v>
      </c>
      <c r="J2153" t="s">
        <v>383</v>
      </c>
      <c r="K2153" t="s">
        <v>388</v>
      </c>
      <c r="L2153" t="s">
        <v>44</v>
      </c>
      <c r="M2153" t="s">
        <v>385</v>
      </c>
      <c r="N2153" t="s">
        <v>907</v>
      </c>
      <c r="O2153" t="s">
        <v>928</v>
      </c>
      <c r="P2153" t="s">
        <v>53</v>
      </c>
    </row>
    <row r="2154" spans="1:16">
      <c r="A2154" t="s">
        <v>5058</v>
      </c>
      <c r="B2154" t="s">
        <v>5054</v>
      </c>
      <c r="C2154" t="s">
        <v>904</v>
      </c>
      <c r="D2154">
        <v>57</v>
      </c>
      <c r="E2154" t="s">
        <v>5055</v>
      </c>
      <c r="F2154" t="s">
        <v>53</v>
      </c>
      <c r="G2154" t="s">
        <v>5056</v>
      </c>
      <c r="H2154" t="s">
        <v>320</v>
      </c>
      <c r="I2154" t="s">
        <v>390</v>
      </c>
      <c r="J2154" t="s">
        <v>383</v>
      </c>
      <c r="K2154" t="s">
        <v>388</v>
      </c>
      <c r="L2154" t="s">
        <v>44</v>
      </c>
      <c r="M2154" t="s">
        <v>385</v>
      </c>
      <c r="N2154" t="s">
        <v>907</v>
      </c>
      <c r="O2154" t="s">
        <v>928</v>
      </c>
      <c r="P2154" t="s">
        <v>53</v>
      </c>
    </row>
    <row r="2155" spans="1:16">
      <c r="A2155" t="s">
        <v>5059</v>
      </c>
      <c r="B2155" t="s">
        <v>5054</v>
      </c>
      <c r="C2155" t="s">
        <v>910</v>
      </c>
      <c r="D2155">
        <v>59</v>
      </c>
      <c r="E2155" t="s">
        <v>5055</v>
      </c>
      <c r="F2155" t="s">
        <v>53</v>
      </c>
      <c r="G2155" t="s">
        <v>5056</v>
      </c>
      <c r="H2155" t="s">
        <v>320</v>
      </c>
      <c r="I2155" t="s">
        <v>390</v>
      </c>
      <c r="J2155" t="s">
        <v>383</v>
      </c>
      <c r="K2155" t="s">
        <v>388</v>
      </c>
      <c r="L2155" t="s">
        <v>44</v>
      </c>
      <c r="M2155" t="s">
        <v>385</v>
      </c>
      <c r="N2155" t="s">
        <v>907</v>
      </c>
      <c r="O2155" t="s">
        <v>928</v>
      </c>
      <c r="P2155" t="s">
        <v>53</v>
      </c>
    </row>
    <row r="2156" spans="1:16">
      <c r="A2156" t="s">
        <v>5060</v>
      </c>
      <c r="B2156" t="s">
        <v>5054</v>
      </c>
      <c r="C2156" t="s">
        <v>922</v>
      </c>
      <c r="D2156">
        <v>60</v>
      </c>
      <c r="E2156" t="s">
        <v>5055</v>
      </c>
      <c r="F2156" t="s">
        <v>53</v>
      </c>
      <c r="G2156" t="s">
        <v>5056</v>
      </c>
      <c r="H2156" t="s">
        <v>320</v>
      </c>
      <c r="I2156" t="s">
        <v>390</v>
      </c>
      <c r="J2156" t="s">
        <v>383</v>
      </c>
      <c r="K2156" t="s">
        <v>388</v>
      </c>
      <c r="L2156" t="s">
        <v>44</v>
      </c>
      <c r="M2156" t="s">
        <v>385</v>
      </c>
      <c r="N2156" t="s">
        <v>907</v>
      </c>
      <c r="O2156" t="s">
        <v>928</v>
      </c>
      <c r="P2156" t="s">
        <v>53</v>
      </c>
    </row>
    <row r="2157" spans="1:16">
      <c r="A2157" t="s">
        <v>5061</v>
      </c>
      <c r="B2157" t="s">
        <v>5054</v>
      </c>
      <c r="C2157" t="s">
        <v>912</v>
      </c>
      <c r="D2157">
        <v>61</v>
      </c>
      <c r="E2157" t="s">
        <v>5055</v>
      </c>
      <c r="F2157" t="s">
        <v>53</v>
      </c>
      <c r="G2157" t="s">
        <v>5056</v>
      </c>
      <c r="H2157" t="s">
        <v>320</v>
      </c>
      <c r="I2157" t="s">
        <v>390</v>
      </c>
      <c r="J2157" t="s">
        <v>383</v>
      </c>
      <c r="K2157" t="s">
        <v>388</v>
      </c>
      <c r="L2157" t="s">
        <v>44</v>
      </c>
      <c r="M2157" t="s">
        <v>385</v>
      </c>
      <c r="N2157" t="s">
        <v>907</v>
      </c>
      <c r="O2157" t="s">
        <v>928</v>
      </c>
      <c r="P2157" t="s">
        <v>53</v>
      </c>
    </row>
    <row r="2158" spans="1:16">
      <c r="A2158" t="s">
        <v>5062</v>
      </c>
      <c r="B2158" t="s">
        <v>5063</v>
      </c>
      <c r="C2158" t="s">
        <v>920</v>
      </c>
      <c r="D2158">
        <v>58</v>
      </c>
      <c r="E2158" t="s">
        <v>5064</v>
      </c>
      <c r="F2158" t="s">
        <v>53</v>
      </c>
      <c r="G2158" t="s">
        <v>1826</v>
      </c>
      <c r="H2158" t="s">
        <v>324</v>
      </c>
      <c r="I2158" t="s">
        <v>382</v>
      </c>
      <c r="J2158" t="s">
        <v>383</v>
      </c>
      <c r="K2158" t="s">
        <v>388</v>
      </c>
      <c r="L2158" t="s">
        <v>44</v>
      </c>
      <c r="M2158" t="s">
        <v>385</v>
      </c>
      <c r="N2158" t="s">
        <v>907</v>
      </c>
      <c r="O2158" t="s">
        <v>928</v>
      </c>
      <c r="P2158" t="s">
        <v>53</v>
      </c>
    </row>
    <row r="2159" spans="1:16">
      <c r="A2159" t="s">
        <v>5065</v>
      </c>
      <c r="B2159" t="s">
        <v>5066</v>
      </c>
      <c r="C2159" t="s">
        <v>920</v>
      </c>
      <c r="D2159">
        <v>58</v>
      </c>
      <c r="E2159" t="s">
        <v>5067</v>
      </c>
      <c r="F2159" t="s">
        <v>78</v>
      </c>
      <c r="G2159" t="s">
        <v>1265</v>
      </c>
      <c r="H2159" t="s">
        <v>324</v>
      </c>
      <c r="I2159" t="s">
        <v>382</v>
      </c>
      <c r="J2159" t="s">
        <v>383</v>
      </c>
      <c r="K2159" t="s">
        <v>388</v>
      </c>
      <c r="L2159" t="s">
        <v>44</v>
      </c>
      <c r="M2159" t="s">
        <v>385</v>
      </c>
      <c r="N2159" t="s">
        <v>907</v>
      </c>
      <c r="O2159" t="s">
        <v>969</v>
      </c>
      <c r="P2159" t="s">
        <v>78</v>
      </c>
    </row>
    <row r="2160" spans="1:16">
      <c r="A2160" t="s">
        <v>5068</v>
      </c>
      <c r="B2160" t="s">
        <v>5069</v>
      </c>
      <c r="C2160" t="s">
        <v>920</v>
      </c>
      <c r="D2160">
        <v>58</v>
      </c>
      <c r="E2160" t="s">
        <v>5070</v>
      </c>
      <c r="F2160" t="s">
        <v>86</v>
      </c>
      <c r="G2160" t="s">
        <v>1265</v>
      </c>
      <c r="H2160" t="s">
        <v>324</v>
      </c>
      <c r="I2160" t="s">
        <v>382</v>
      </c>
      <c r="J2160" t="s">
        <v>383</v>
      </c>
      <c r="K2160" t="s">
        <v>388</v>
      </c>
      <c r="L2160" t="s">
        <v>44</v>
      </c>
      <c r="M2160" t="s">
        <v>385</v>
      </c>
      <c r="N2160" t="s">
        <v>907</v>
      </c>
      <c r="O2160" t="s">
        <v>1033</v>
      </c>
      <c r="P2160" t="s">
        <v>86</v>
      </c>
    </row>
    <row r="2161" spans="1:17">
      <c r="A2161" t="s">
        <v>5937</v>
      </c>
      <c r="B2161" t="s">
        <v>5938</v>
      </c>
      <c r="C2161" t="s">
        <v>904</v>
      </c>
      <c r="D2161">
        <v>57</v>
      </c>
      <c r="E2161" t="s">
        <v>5070</v>
      </c>
      <c r="F2161" t="s">
        <v>83</v>
      </c>
      <c r="G2161" t="s">
        <v>1265</v>
      </c>
      <c r="H2161" t="s">
        <v>324</v>
      </c>
      <c r="I2161" t="s">
        <v>382</v>
      </c>
      <c r="J2161" t="s">
        <v>383</v>
      </c>
      <c r="K2161" t="s">
        <v>388</v>
      </c>
      <c r="L2161" t="s">
        <v>44</v>
      </c>
      <c r="M2161" t="s">
        <v>385</v>
      </c>
      <c r="N2161" t="s">
        <v>907</v>
      </c>
      <c r="O2161" t="s">
        <v>917</v>
      </c>
      <c r="P2161" t="s">
        <v>83</v>
      </c>
    </row>
    <row r="2162" spans="1:17">
      <c r="A2162" t="s">
        <v>5939</v>
      </c>
      <c r="B2162" t="s">
        <v>5938</v>
      </c>
      <c r="C2162" t="s">
        <v>920</v>
      </c>
      <c r="D2162">
        <v>58</v>
      </c>
      <c r="E2162" t="s">
        <v>5070</v>
      </c>
      <c r="F2162" t="s">
        <v>83</v>
      </c>
      <c r="G2162" t="s">
        <v>1265</v>
      </c>
      <c r="H2162" t="s">
        <v>324</v>
      </c>
      <c r="I2162" t="s">
        <v>382</v>
      </c>
      <c r="J2162" t="s">
        <v>383</v>
      </c>
      <c r="K2162" t="s">
        <v>388</v>
      </c>
      <c r="L2162" t="s">
        <v>44</v>
      </c>
      <c r="M2162" t="s">
        <v>385</v>
      </c>
      <c r="N2162" t="s">
        <v>907</v>
      </c>
      <c r="O2162" t="s">
        <v>917</v>
      </c>
      <c r="P2162" t="s">
        <v>83</v>
      </c>
    </row>
    <row r="2163" spans="1:17">
      <c r="A2163" t="s">
        <v>5940</v>
      </c>
      <c r="B2163" t="s">
        <v>5938</v>
      </c>
      <c r="C2163" t="s">
        <v>910</v>
      </c>
      <c r="D2163">
        <v>59</v>
      </c>
      <c r="E2163" t="s">
        <v>5070</v>
      </c>
      <c r="F2163" t="s">
        <v>83</v>
      </c>
      <c r="G2163" t="s">
        <v>1265</v>
      </c>
      <c r="H2163" t="s">
        <v>324</v>
      </c>
      <c r="I2163" t="s">
        <v>382</v>
      </c>
      <c r="J2163" t="s">
        <v>383</v>
      </c>
      <c r="K2163" t="s">
        <v>388</v>
      </c>
      <c r="L2163" t="s">
        <v>44</v>
      </c>
      <c r="M2163" t="s">
        <v>385</v>
      </c>
      <c r="N2163" t="s">
        <v>907</v>
      </c>
      <c r="O2163" t="s">
        <v>917</v>
      </c>
      <c r="P2163" t="s">
        <v>83</v>
      </c>
    </row>
    <row r="2164" spans="1:17">
      <c r="A2164" t="s">
        <v>5941</v>
      </c>
      <c r="B2164" t="s">
        <v>5938</v>
      </c>
      <c r="C2164" t="s">
        <v>922</v>
      </c>
      <c r="D2164">
        <v>60</v>
      </c>
      <c r="E2164" t="s">
        <v>5070</v>
      </c>
      <c r="F2164" t="s">
        <v>83</v>
      </c>
      <c r="G2164" t="s">
        <v>1265</v>
      </c>
      <c r="H2164" t="s">
        <v>324</v>
      </c>
      <c r="I2164" t="s">
        <v>382</v>
      </c>
      <c r="J2164" t="s">
        <v>383</v>
      </c>
      <c r="K2164" t="s">
        <v>388</v>
      </c>
      <c r="L2164" t="s">
        <v>44</v>
      </c>
      <c r="M2164" t="s">
        <v>385</v>
      </c>
      <c r="N2164" t="s">
        <v>907</v>
      </c>
      <c r="O2164" t="s">
        <v>917</v>
      </c>
      <c r="P2164" t="s">
        <v>83</v>
      </c>
    </row>
    <row r="2165" spans="1:17">
      <c r="A2165" t="s">
        <v>5942</v>
      </c>
      <c r="B2165" t="s">
        <v>5938</v>
      </c>
      <c r="C2165" t="s">
        <v>912</v>
      </c>
      <c r="D2165">
        <v>61</v>
      </c>
      <c r="E2165" t="s">
        <v>5070</v>
      </c>
      <c r="F2165" t="s">
        <v>83</v>
      </c>
      <c r="G2165" t="s">
        <v>1265</v>
      </c>
      <c r="H2165" t="s">
        <v>324</v>
      </c>
      <c r="I2165" t="s">
        <v>382</v>
      </c>
      <c r="J2165" t="s">
        <v>383</v>
      </c>
      <c r="K2165" t="s">
        <v>388</v>
      </c>
      <c r="L2165" t="s">
        <v>44</v>
      </c>
      <c r="M2165" t="s">
        <v>385</v>
      </c>
      <c r="N2165" t="s">
        <v>907</v>
      </c>
      <c r="O2165" t="s">
        <v>917</v>
      </c>
      <c r="P2165" t="s">
        <v>83</v>
      </c>
    </row>
    <row r="2166" spans="1:17">
      <c r="A2166" t="s">
        <v>7711</v>
      </c>
      <c r="B2166" t="s">
        <v>7712</v>
      </c>
      <c r="C2166" t="s">
        <v>904</v>
      </c>
      <c r="D2166">
        <v>57</v>
      </c>
      <c r="E2166" t="s">
        <v>7713</v>
      </c>
      <c r="F2166" t="s">
        <v>217</v>
      </c>
      <c r="G2166" t="s">
        <v>1179</v>
      </c>
      <c r="H2166" t="s">
        <v>324</v>
      </c>
      <c r="I2166" t="s">
        <v>382</v>
      </c>
      <c r="J2166" t="s">
        <v>383</v>
      </c>
      <c r="K2166" t="s">
        <v>388</v>
      </c>
      <c r="M2166" t="s">
        <v>385</v>
      </c>
      <c r="N2166" t="s">
        <v>907</v>
      </c>
      <c r="O2166" t="s">
        <v>1193</v>
      </c>
      <c r="P2166" t="s">
        <v>199</v>
      </c>
      <c r="Q2166" t="s">
        <v>8505</v>
      </c>
    </row>
    <row r="2167" spans="1:17">
      <c r="A2167" t="s">
        <v>6881</v>
      </c>
      <c r="B2167" t="s">
        <v>6882</v>
      </c>
      <c r="C2167" t="s">
        <v>915</v>
      </c>
      <c r="D2167">
        <v>56</v>
      </c>
      <c r="E2167" t="s">
        <v>6883</v>
      </c>
      <c r="F2167" t="s">
        <v>209</v>
      </c>
      <c r="G2167" t="s">
        <v>1413</v>
      </c>
      <c r="H2167" t="s">
        <v>318</v>
      </c>
      <c r="I2167" t="s">
        <v>382</v>
      </c>
      <c r="J2167" t="s">
        <v>383</v>
      </c>
      <c r="K2167" t="s">
        <v>388</v>
      </c>
      <c r="L2167" t="s">
        <v>44</v>
      </c>
      <c r="M2167" t="s">
        <v>385</v>
      </c>
      <c r="N2167" t="s">
        <v>907</v>
      </c>
      <c r="O2167" t="s">
        <v>1387</v>
      </c>
      <c r="P2167" t="s">
        <v>209</v>
      </c>
    </row>
    <row r="2168" spans="1:17">
      <c r="A2168" t="s">
        <v>6884</v>
      </c>
      <c r="B2168" t="s">
        <v>6882</v>
      </c>
      <c r="C2168" t="s">
        <v>904</v>
      </c>
      <c r="D2168">
        <v>57</v>
      </c>
      <c r="E2168" t="s">
        <v>6883</v>
      </c>
      <c r="F2168" t="s">
        <v>209</v>
      </c>
      <c r="G2168" t="s">
        <v>1413</v>
      </c>
      <c r="H2168" t="s">
        <v>318</v>
      </c>
      <c r="I2168" t="s">
        <v>382</v>
      </c>
      <c r="J2168" t="s">
        <v>383</v>
      </c>
      <c r="K2168" t="s">
        <v>388</v>
      </c>
      <c r="L2168" t="s">
        <v>44</v>
      </c>
      <c r="M2168" t="s">
        <v>385</v>
      </c>
      <c r="N2168" t="s">
        <v>907</v>
      </c>
      <c r="O2168" t="s">
        <v>1387</v>
      </c>
      <c r="P2168" t="s">
        <v>209</v>
      </c>
    </row>
    <row r="2169" spans="1:17">
      <c r="A2169" t="s">
        <v>6885</v>
      </c>
      <c r="B2169" t="s">
        <v>6882</v>
      </c>
      <c r="C2169" t="s">
        <v>920</v>
      </c>
      <c r="D2169">
        <v>58</v>
      </c>
      <c r="E2169" t="s">
        <v>6883</v>
      </c>
      <c r="F2169" t="s">
        <v>209</v>
      </c>
      <c r="G2169" t="s">
        <v>1413</v>
      </c>
      <c r="H2169" t="s">
        <v>318</v>
      </c>
      <c r="I2169" t="s">
        <v>382</v>
      </c>
      <c r="J2169" t="s">
        <v>383</v>
      </c>
      <c r="K2169" t="s">
        <v>388</v>
      </c>
      <c r="L2169" t="s">
        <v>44</v>
      </c>
      <c r="M2169" t="s">
        <v>385</v>
      </c>
      <c r="N2169" t="s">
        <v>907</v>
      </c>
      <c r="O2169" t="s">
        <v>1387</v>
      </c>
      <c r="P2169" t="s">
        <v>209</v>
      </c>
    </row>
    <row r="2170" spans="1:17">
      <c r="A2170" t="s">
        <v>6886</v>
      </c>
      <c r="B2170" t="s">
        <v>6882</v>
      </c>
      <c r="C2170" t="s">
        <v>910</v>
      </c>
      <c r="D2170">
        <v>59</v>
      </c>
      <c r="E2170" t="s">
        <v>6883</v>
      </c>
      <c r="F2170" t="s">
        <v>209</v>
      </c>
      <c r="G2170" t="s">
        <v>1413</v>
      </c>
      <c r="H2170" t="s">
        <v>318</v>
      </c>
      <c r="I2170" t="s">
        <v>382</v>
      </c>
      <c r="J2170" t="s">
        <v>383</v>
      </c>
      <c r="K2170" t="s">
        <v>388</v>
      </c>
      <c r="L2170" t="s">
        <v>44</v>
      </c>
      <c r="M2170" t="s">
        <v>385</v>
      </c>
      <c r="N2170" t="s">
        <v>907</v>
      </c>
      <c r="O2170" t="s">
        <v>1387</v>
      </c>
      <c r="P2170" t="s">
        <v>209</v>
      </c>
    </row>
    <row r="2171" spans="1:17">
      <c r="A2171" t="s">
        <v>6887</v>
      </c>
      <c r="B2171" t="s">
        <v>6882</v>
      </c>
      <c r="C2171" t="s">
        <v>922</v>
      </c>
      <c r="D2171">
        <v>60</v>
      </c>
      <c r="E2171" t="s">
        <v>6883</v>
      </c>
      <c r="F2171" t="s">
        <v>209</v>
      </c>
      <c r="G2171" t="s">
        <v>1413</v>
      </c>
      <c r="H2171" t="s">
        <v>318</v>
      </c>
      <c r="I2171" t="s">
        <v>382</v>
      </c>
      <c r="J2171" t="s">
        <v>383</v>
      </c>
      <c r="K2171" t="s">
        <v>388</v>
      </c>
      <c r="L2171" t="s">
        <v>44</v>
      </c>
      <c r="M2171" t="s">
        <v>385</v>
      </c>
      <c r="N2171" t="s">
        <v>907</v>
      </c>
      <c r="O2171" t="s">
        <v>1387</v>
      </c>
      <c r="P2171" t="s">
        <v>209</v>
      </c>
    </row>
    <row r="2172" spans="1:17">
      <c r="A2172" t="s">
        <v>6888</v>
      </c>
      <c r="B2172" t="s">
        <v>6882</v>
      </c>
      <c r="C2172" t="s">
        <v>912</v>
      </c>
      <c r="D2172">
        <v>61</v>
      </c>
      <c r="E2172" t="s">
        <v>6883</v>
      </c>
      <c r="F2172" t="s">
        <v>209</v>
      </c>
      <c r="G2172" t="s">
        <v>1413</v>
      </c>
      <c r="H2172" t="s">
        <v>318</v>
      </c>
      <c r="I2172" t="s">
        <v>382</v>
      </c>
      <c r="J2172" t="s">
        <v>383</v>
      </c>
      <c r="K2172" t="s">
        <v>388</v>
      </c>
      <c r="L2172" t="s">
        <v>44</v>
      </c>
      <c r="M2172" t="s">
        <v>385</v>
      </c>
      <c r="N2172" t="s">
        <v>907</v>
      </c>
      <c r="O2172" t="s">
        <v>1387</v>
      </c>
      <c r="P2172" t="s">
        <v>209</v>
      </c>
    </row>
    <row r="2173" spans="1:17">
      <c r="A2173" t="s">
        <v>6554</v>
      </c>
      <c r="B2173" t="s">
        <v>6555</v>
      </c>
      <c r="C2173" t="s">
        <v>956</v>
      </c>
      <c r="D2173">
        <v>55</v>
      </c>
      <c r="E2173" t="s">
        <v>6556</v>
      </c>
      <c r="F2173" t="s">
        <v>245</v>
      </c>
      <c r="G2173" t="s">
        <v>2835</v>
      </c>
      <c r="H2173" t="s">
        <v>320</v>
      </c>
      <c r="I2173" t="s">
        <v>390</v>
      </c>
      <c r="J2173" t="s">
        <v>383</v>
      </c>
      <c r="K2173" t="s">
        <v>384</v>
      </c>
      <c r="L2173" t="s">
        <v>37</v>
      </c>
      <c r="M2173" t="s">
        <v>385</v>
      </c>
      <c r="N2173" t="s">
        <v>907</v>
      </c>
      <c r="O2173" t="s">
        <v>1387</v>
      </c>
      <c r="P2173" t="s">
        <v>83</v>
      </c>
    </row>
    <row r="2174" spans="1:17">
      <c r="A2174" t="s">
        <v>6557</v>
      </c>
      <c r="B2174" t="s">
        <v>6555</v>
      </c>
      <c r="C2174" t="s">
        <v>915</v>
      </c>
      <c r="D2174">
        <v>56</v>
      </c>
      <c r="E2174" t="s">
        <v>6556</v>
      </c>
      <c r="F2174" t="s">
        <v>245</v>
      </c>
      <c r="G2174" t="s">
        <v>2835</v>
      </c>
      <c r="H2174" t="s">
        <v>320</v>
      </c>
      <c r="I2174" t="s">
        <v>390</v>
      </c>
      <c r="J2174" t="s">
        <v>383</v>
      </c>
      <c r="K2174" t="s">
        <v>384</v>
      </c>
      <c r="L2174" t="s">
        <v>37</v>
      </c>
      <c r="M2174" t="s">
        <v>385</v>
      </c>
      <c r="N2174" t="s">
        <v>907</v>
      </c>
      <c r="O2174" t="s">
        <v>1387</v>
      </c>
      <c r="P2174" t="s">
        <v>83</v>
      </c>
    </row>
    <row r="2175" spans="1:17">
      <c r="A2175" t="s">
        <v>6558</v>
      </c>
      <c r="B2175" t="s">
        <v>6555</v>
      </c>
      <c r="C2175" t="s">
        <v>904</v>
      </c>
      <c r="D2175">
        <v>57</v>
      </c>
      <c r="E2175" t="s">
        <v>6556</v>
      </c>
      <c r="F2175" t="s">
        <v>245</v>
      </c>
      <c r="G2175" t="s">
        <v>2835</v>
      </c>
      <c r="H2175" t="s">
        <v>320</v>
      </c>
      <c r="I2175" t="s">
        <v>390</v>
      </c>
      <c r="J2175" t="s">
        <v>383</v>
      </c>
      <c r="K2175" t="s">
        <v>384</v>
      </c>
      <c r="L2175" t="s">
        <v>37</v>
      </c>
      <c r="M2175" t="s">
        <v>385</v>
      </c>
      <c r="N2175" t="s">
        <v>907</v>
      </c>
      <c r="O2175" t="s">
        <v>1387</v>
      </c>
      <c r="P2175" t="s">
        <v>83</v>
      </c>
    </row>
    <row r="2176" spans="1:17">
      <c r="A2176" t="s">
        <v>6559</v>
      </c>
      <c r="B2176" t="s">
        <v>6555</v>
      </c>
      <c r="C2176" t="s">
        <v>920</v>
      </c>
      <c r="D2176">
        <v>58</v>
      </c>
      <c r="E2176" t="s">
        <v>6556</v>
      </c>
      <c r="F2176" t="s">
        <v>245</v>
      </c>
      <c r="G2176" t="s">
        <v>2835</v>
      </c>
      <c r="H2176" t="s">
        <v>320</v>
      </c>
      <c r="I2176" t="s">
        <v>390</v>
      </c>
      <c r="J2176" t="s">
        <v>383</v>
      </c>
      <c r="K2176" t="s">
        <v>384</v>
      </c>
      <c r="L2176" t="s">
        <v>37</v>
      </c>
      <c r="M2176" t="s">
        <v>385</v>
      </c>
      <c r="N2176" t="s">
        <v>907</v>
      </c>
      <c r="O2176" t="s">
        <v>1387</v>
      </c>
      <c r="P2176" t="s">
        <v>83</v>
      </c>
    </row>
    <row r="2177" spans="1:17">
      <c r="A2177" t="s">
        <v>6560</v>
      </c>
      <c r="B2177" t="s">
        <v>6555</v>
      </c>
      <c r="C2177" t="s">
        <v>910</v>
      </c>
      <c r="D2177">
        <v>59</v>
      </c>
      <c r="E2177" t="s">
        <v>6556</v>
      </c>
      <c r="F2177" t="s">
        <v>245</v>
      </c>
      <c r="G2177" t="s">
        <v>2835</v>
      </c>
      <c r="H2177" t="s">
        <v>320</v>
      </c>
      <c r="I2177" t="s">
        <v>390</v>
      </c>
      <c r="J2177" t="s">
        <v>383</v>
      </c>
      <c r="K2177" t="s">
        <v>384</v>
      </c>
      <c r="L2177" t="s">
        <v>37</v>
      </c>
      <c r="M2177" t="s">
        <v>385</v>
      </c>
      <c r="N2177" t="s">
        <v>907</v>
      </c>
      <c r="O2177" t="s">
        <v>1387</v>
      </c>
      <c r="P2177" t="s">
        <v>83</v>
      </c>
    </row>
    <row r="2178" spans="1:17">
      <c r="A2178" t="s">
        <v>6561</v>
      </c>
      <c r="B2178" t="s">
        <v>6555</v>
      </c>
      <c r="C2178" t="s">
        <v>922</v>
      </c>
      <c r="D2178">
        <v>60</v>
      </c>
      <c r="E2178" t="s">
        <v>6556</v>
      </c>
      <c r="F2178" t="s">
        <v>245</v>
      </c>
      <c r="G2178" t="s">
        <v>2835</v>
      </c>
      <c r="H2178" t="s">
        <v>320</v>
      </c>
      <c r="I2178" t="s">
        <v>390</v>
      </c>
      <c r="J2178" t="s">
        <v>383</v>
      </c>
      <c r="K2178" t="s">
        <v>384</v>
      </c>
      <c r="L2178" t="s">
        <v>37</v>
      </c>
      <c r="M2178" t="s">
        <v>385</v>
      </c>
      <c r="N2178" t="s">
        <v>907</v>
      </c>
      <c r="O2178" t="s">
        <v>1387</v>
      </c>
      <c r="P2178" t="s">
        <v>83</v>
      </c>
    </row>
    <row r="2179" spans="1:17">
      <c r="A2179" t="s">
        <v>6562</v>
      </c>
      <c r="B2179" t="s">
        <v>6555</v>
      </c>
      <c r="C2179" t="s">
        <v>912</v>
      </c>
      <c r="D2179">
        <v>61</v>
      </c>
      <c r="E2179" t="s">
        <v>6556</v>
      </c>
      <c r="F2179" t="s">
        <v>245</v>
      </c>
      <c r="G2179" t="s">
        <v>2835</v>
      </c>
      <c r="H2179" t="s">
        <v>320</v>
      </c>
      <c r="I2179" t="s">
        <v>390</v>
      </c>
      <c r="J2179" t="s">
        <v>383</v>
      </c>
      <c r="K2179" t="s">
        <v>384</v>
      </c>
      <c r="L2179" t="s">
        <v>37</v>
      </c>
      <c r="M2179" t="s">
        <v>385</v>
      </c>
      <c r="N2179" t="s">
        <v>907</v>
      </c>
      <c r="O2179" t="s">
        <v>1387</v>
      </c>
      <c r="P2179" t="s">
        <v>83</v>
      </c>
    </row>
    <row r="2180" spans="1:17">
      <c r="A2180" t="s">
        <v>5071</v>
      </c>
      <c r="B2180" t="s">
        <v>5072</v>
      </c>
      <c r="C2180" t="s">
        <v>920</v>
      </c>
      <c r="D2180">
        <v>58</v>
      </c>
      <c r="E2180" t="s">
        <v>5073</v>
      </c>
      <c r="F2180" t="s">
        <v>83</v>
      </c>
      <c r="G2180" t="s">
        <v>5074</v>
      </c>
      <c r="H2180" t="s">
        <v>320</v>
      </c>
      <c r="I2180" t="s">
        <v>382</v>
      </c>
      <c r="J2180" t="s">
        <v>383</v>
      </c>
      <c r="K2180" t="s">
        <v>388</v>
      </c>
      <c r="M2180" t="s">
        <v>385</v>
      </c>
      <c r="N2180" t="s">
        <v>907</v>
      </c>
      <c r="O2180" t="s">
        <v>917</v>
      </c>
      <c r="P2180" t="s">
        <v>83</v>
      </c>
    </row>
    <row r="2181" spans="1:17">
      <c r="A2181" t="s">
        <v>7130</v>
      </c>
      <c r="B2181" t="s">
        <v>7131</v>
      </c>
      <c r="C2181" t="s">
        <v>931</v>
      </c>
      <c r="D2181">
        <v>0</v>
      </c>
      <c r="E2181" t="s">
        <v>7126</v>
      </c>
      <c r="F2181" t="s">
        <v>78</v>
      </c>
      <c r="G2181" t="s">
        <v>7127</v>
      </c>
      <c r="H2181" t="s">
        <v>351</v>
      </c>
      <c r="I2181" t="s">
        <v>387</v>
      </c>
      <c r="J2181" t="s">
        <v>3855</v>
      </c>
      <c r="K2181" t="s">
        <v>384</v>
      </c>
      <c r="M2181" t="s">
        <v>386</v>
      </c>
      <c r="N2181" t="s">
        <v>907</v>
      </c>
      <c r="O2181" t="s">
        <v>969</v>
      </c>
      <c r="P2181" t="s">
        <v>78</v>
      </c>
    </row>
    <row r="2182" spans="1:17">
      <c r="A2182" t="s">
        <v>7128</v>
      </c>
      <c r="B2182" t="s">
        <v>7129</v>
      </c>
      <c r="C2182" t="s">
        <v>931</v>
      </c>
      <c r="D2182">
        <v>0</v>
      </c>
      <c r="E2182" t="s">
        <v>7126</v>
      </c>
      <c r="F2182" t="s">
        <v>68</v>
      </c>
      <c r="G2182" t="s">
        <v>7127</v>
      </c>
      <c r="H2182" t="s">
        <v>351</v>
      </c>
      <c r="I2182" t="s">
        <v>387</v>
      </c>
      <c r="J2182" t="s">
        <v>3855</v>
      </c>
      <c r="K2182" t="s">
        <v>384</v>
      </c>
      <c r="M2182" t="s">
        <v>386</v>
      </c>
      <c r="N2182" t="s">
        <v>907</v>
      </c>
      <c r="O2182" t="s">
        <v>1119</v>
      </c>
      <c r="P2182" t="s">
        <v>68</v>
      </c>
    </row>
    <row r="2183" spans="1:17">
      <c r="A2183" t="s">
        <v>7124</v>
      </c>
      <c r="B2183" t="s">
        <v>7125</v>
      </c>
      <c r="C2183" t="s">
        <v>931</v>
      </c>
      <c r="D2183">
        <v>0</v>
      </c>
      <c r="E2183" t="s">
        <v>7126</v>
      </c>
      <c r="F2183" t="s">
        <v>71</v>
      </c>
      <c r="G2183" t="s">
        <v>7127</v>
      </c>
      <c r="H2183" t="s">
        <v>351</v>
      </c>
      <c r="I2183" t="s">
        <v>387</v>
      </c>
      <c r="J2183" t="s">
        <v>3855</v>
      </c>
      <c r="K2183" t="s">
        <v>384</v>
      </c>
      <c r="M2183" t="s">
        <v>386</v>
      </c>
      <c r="N2183" t="s">
        <v>907</v>
      </c>
      <c r="O2183" t="s">
        <v>932</v>
      </c>
      <c r="P2183" t="s">
        <v>71</v>
      </c>
    </row>
    <row r="2184" spans="1:17">
      <c r="A2184" t="s">
        <v>7622</v>
      </c>
      <c r="B2184" t="s">
        <v>7623</v>
      </c>
      <c r="C2184" t="s">
        <v>904</v>
      </c>
      <c r="D2184">
        <v>57</v>
      </c>
      <c r="E2184" t="s">
        <v>7624</v>
      </c>
      <c r="F2184" t="s">
        <v>101</v>
      </c>
      <c r="G2184" t="s">
        <v>936</v>
      </c>
      <c r="H2184" t="s">
        <v>351</v>
      </c>
      <c r="I2184" t="s">
        <v>387</v>
      </c>
      <c r="J2184" t="s">
        <v>383</v>
      </c>
      <c r="K2184" t="s">
        <v>384</v>
      </c>
      <c r="L2184" t="s">
        <v>35</v>
      </c>
      <c r="M2184" t="s">
        <v>386</v>
      </c>
      <c r="N2184" t="s">
        <v>907</v>
      </c>
      <c r="O2184" t="s">
        <v>928</v>
      </c>
      <c r="P2184" t="s">
        <v>63</v>
      </c>
      <c r="Q2184" t="s">
        <v>8505</v>
      </c>
    </row>
    <row r="2185" spans="1:17">
      <c r="A2185" t="s">
        <v>7654</v>
      </c>
      <c r="B2185" t="s">
        <v>7655</v>
      </c>
      <c r="C2185" t="s">
        <v>931</v>
      </c>
      <c r="D2185">
        <v>0</v>
      </c>
      <c r="E2185" t="s">
        <v>7656</v>
      </c>
      <c r="F2185" t="s">
        <v>57</v>
      </c>
      <c r="G2185" t="s">
        <v>7657</v>
      </c>
      <c r="H2185" t="s">
        <v>351</v>
      </c>
      <c r="I2185" t="s">
        <v>382</v>
      </c>
      <c r="J2185" t="s">
        <v>383</v>
      </c>
      <c r="K2185" t="s">
        <v>384</v>
      </c>
      <c r="M2185" t="s">
        <v>386</v>
      </c>
      <c r="N2185" t="s">
        <v>907</v>
      </c>
      <c r="O2185" t="s">
        <v>908</v>
      </c>
      <c r="P2185" t="s">
        <v>57</v>
      </c>
      <c r="Q2185" t="s">
        <v>8505</v>
      </c>
    </row>
    <row r="2186" spans="1:17">
      <c r="A2186" t="s">
        <v>5429</v>
      </c>
      <c r="B2186" t="s">
        <v>5430</v>
      </c>
      <c r="C2186" t="s">
        <v>904</v>
      </c>
      <c r="D2186">
        <v>57</v>
      </c>
      <c r="E2186" t="s">
        <v>5431</v>
      </c>
      <c r="F2186" t="s">
        <v>63</v>
      </c>
      <c r="G2186" t="s">
        <v>2511</v>
      </c>
      <c r="H2186" t="s">
        <v>351</v>
      </c>
      <c r="I2186" t="s">
        <v>387</v>
      </c>
      <c r="J2186" t="s">
        <v>383</v>
      </c>
      <c r="K2186" t="s">
        <v>384</v>
      </c>
      <c r="L2186" t="s">
        <v>36</v>
      </c>
      <c r="M2186" t="s">
        <v>386</v>
      </c>
      <c r="N2186" t="s">
        <v>907</v>
      </c>
      <c r="O2186" t="s">
        <v>937</v>
      </c>
      <c r="P2186" t="s">
        <v>63</v>
      </c>
    </row>
    <row r="2187" spans="1:17">
      <c r="A2187" t="s">
        <v>5432</v>
      </c>
      <c r="B2187" t="s">
        <v>5430</v>
      </c>
      <c r="C2187" t="s">
        <v>931</v>
      </c>
      <c r="D2187">
        <v>0</v>
      </c>
      <c r="E2187" t="s">
        <v>5431</v>
      </c>
      <c r="F2187" t="s">
        <v>63</v>
      </c>
      <c r="G2187" t="s">
        <v>2511</v>
      </c>
      <c r="H2187" t="s">
        <v>351</v>
      </c>
      <c r="I2187" t="s">
        <v>387</v>
      </c>
      <c r="J2187" t="s">
        <v>383</v>
      </c>
      <c r="K2187" t="s">
        <v>384</v>
      </c>
      <c r="L2187" t="s">
        <v>36</v>
      </c>
      <c r="M2187" t="s">
        <v>386</v>
      </c>
      <c r="N2187" t="s">
        <v>907</v>
      </c>
      <c r="O2187" t="s">
        <v>937</v>
      </c>
      <c r="P2187" t="s">
        <v>63</v>
      </c>
    </row>
    <row r="2188" spans="1:17">
      <c r="A2188" t="s">
        <v>6565</v>
      </c>
      <c r="B2188" t="s">
        <v>6566</v>
      </c>
      <c r="C2188" t="s">
        <v>931</v>
      </c>
      <c r="D2188">
        <v>0</v>
      </c>
      <c r="E2188" t="s">
        <v>5431</v>
      </c>
      <c r="F2188" t="s">
        <v>57</v>
      </c>
      <c r="G2188" t="s">
        <v>2511</v>
      </c>
      <c r="H2188" t="s">
        <v>351</v>
      </c>
      <c r="I2188" t="s">
        <v>387</v>
      </c>
      <c r="J2188" t="s">
        <v>383</v>
      </c>
      <c r="K2188" t="s">
        <v>384</v>
      </c>
      <c r="L2188" t="s">
        <v>36</v>
      </c>
      <c r="M2188" t="s">
        <v>386</v>
      </c>
      <c r="N2188" t="s">
        <v>907</v>
      </c>
      <c r="O2188" t="s">
        <v>908</v>
      </c>
      <c r="P2188" t="s">
        <v>57</v>
      </c>
    </row>
    <row r="2189" spans="1:17">
      <c r="A2189" t="s">
        <v>6563</v>
      </c>
      <c r="B2189" t="s">
        <v>6564</v>
      </c>
      <c r="C2189" t="s">
        <v>931</v>
      </c>
      <c r="D2189">
        <v>0</v>
      </c>
      <c r="E2189" t="s">
        <v>5431</v>
      </c>
      <c r="F2189" t="s">
        <v>53</v>
      </c>
      <c r="G2189" t="s">
        <v>2511</v>
      </c>
      <c r="H2189" t="s">
        <v>351</v>
      </c>
      <c r="I2189" t="s">
        <v>387</v>
      </c>
      <c r="J2189" t="s">
        <v>383</v>
      </c>
      <c r="K2189" t="s">
        <v>384</v>
      </c>
      <c r="L2189" t="s">
        <v>36</v>
      </c>
      <c r="M2189" t="s">
        <v>386</v>
      </c>
      <c r="N2189" t="s">
        <v>907</v>
      </c>
      <c r="O2189" t="s">
        <v>928</v>
      </c>
      <c r="P2189" t="s">
        <v>53</v>
      </c>
    </row>
    <row r="2190" spans="1:17">
      <c r="A2190" t="s">
        <v>5425</v>
      </c>
      <c r="B2190" t="s">
        <v>5426</v>
      </c>
      <c r="C2190" t="s">
        <v>904</v>
      </c>
      <c r="D2190">
        <v>57</v>
      </c>
      <c r="E2190" t="s">
        <v>5427</v>
      </c>
      <c r="F2190" t="s">
        <v>71</v>
      </c>
      <c r="G2190" t="s">
        <v>2511</v>
      </c>
      <c r="H2190" t="s">
        <v>351</v>
      </c>
      <c r="I2190" t="s">
        <v>387</v>
      </c>
      <c r="J2190" t="s">
        <v>383</v>
      </c>
      <c r="K2190" t="s">
        <v>384</v>
      </c>
      <c r="L2190" t="s">
        <v>36</v>
      </c>
      <c r="M2190" t="s">
        <v>386</v>
      </c>
      <c r="N2190" t="s">
        <v>907</v>
      </c>
      <c r="O2190" t="s">
        <v>1003</v>
      </c>
      <c r="P2190" t="s">
        <v>71</v>
      </c>
    </row>
    <row r="2191" spans="1:17">
      <c r="A2191" t="s">
        <v>5428</v>
      </c>
      <c r="B2191" t="s">
        <v>5426</v>
      </c>
      <c r="C2191" t="s">
        <v>931</v>
      </c>
      <c r="D2191">
        <v>0</v>
      </c>
      <c r="E2191" t="s">
        <v>5427</v>
      </c>
      <c r="F2191" t="s">
        <v>71</v>
      </c>
      <c r="G2191" t="s">
        <v>2511</v>
      </c>
      <c r="H2191" t="s">
        <v>351</v>
      </c>
      <c r="I2191" t="s">
        <v>387</v>
      </c>
      <c r="J2191" t="s">
        <v>383</v>
      </c>
      <c r="K2191" t="s">
        <v>384</v>
      </c>
      <c r="L2191" t="s">
        <v>36</v>
      </c>
      <c r="M2191" t="s">
        <v>386</v>
      </c>
      <c r="N2191" t="s">
        <v>907</v>
      </c>
      <c r="O2191" t="s">
        <v>1003</v>
      </c>
      <c r="P2191" t="s">
        <v>71</v>
      </c>
    </row>
    <row r="2192" spans="1:17">
      <c r="A2192" t="s">
        <v>4559</v>
      </c>
      <c r="B2192" t="s">
        <v>4560</v>
      </c>
      <c r="C2192" t="s">
        <v>931</v>
      </c>
      <c r="D2192">
        <v>0</v>
      </c>
      <c r="E2192" t="s">
        <v>4561</v>
      </c>
      <c r="F2192" t="s">
        <v>57</v>
      </c>
      <c r="G2192" t="s">
        <v>2511</v>
      </c>
      <c r="H2192" t="s">
        <v>351</v>
      </c>
      <c r="I2192" t="s">
        <v>387</v>
      </c>
      <c r="J2192" t="s">
        <v>383</v>
      </c>
      <c r="K2192" t="s">
        <v>384</v>
      </c>
      <c r="L2192" t="s">
        <v>36</v>
      </c>
      <c r="M2192" t="s">
        <v>386</v>
      </c>
      <c r="N2192" t="s">
        <v>907</v>
      </c>
      <c r="O2192" t="s">
        <v>908</v>
      </c>
      <c r="P2192" t="s">
        <v>57</v>
      </c>
    </row>
    <row r="2193" spans="1:16">
      <c r="A2193" t="s">
        <v>4562</v>
      </c>
      <c r="B2193" t="s">
        <v>4560</v>
      </c>
      <c r="C2193" t="s">
        <v>904</v>
      </c>
      <c r="D2193">
        <v>57</v>
      </c>
      <c r="E2193" t="s">
        <v>4561</v>
      </c>
      <c r="F2193" t="s">
        <v>57</v>
      </c>
      <c r="G2193" t="s">
        <v>2511</v>
      </c>
      <c r="H2193" t="s">
        <v>351</v>
      </c>
      <c r="I2193" t="s">
        <v>387</v>
      </c>
      <c r="J2193" t="s">
        <v>383</v>
      </c>
      <c r="K2193" t="s">
        <v>384</v>
      </c>
      <c r="L2193" t="s">
        <v>36</v>
      </c>
      <c r="M2193" t="s">
        <v>386</v>
      </c>
      <c r="N2193" t="s">
        <v>907</v>
      </c>
      <c r="O2193" t="s">
        <v>908</v>
      </c>
      <c r="P2193" t="s">
        <v>57</v>
      </c>
    </row>
    <row r="2194" spans="1:16">
      <c r="A2194" t="s">
        <v>5433</v>
      </c>
      <c r="B2194" t="s">
        <v>5434</v>
      </c>
      <c r="C2194" t="s">
        <v>904</v>
      </c>
      <c r="D2194">
        <v>57</v>
      </c>
      <c r="E2194" t="s">
        <v>4381</v>
      </c>
      <c r="F2194" t="s">
        <v>57</v>
      </c>
      <c r="G2194" t="s">
        <v>906</v>
      </c>
      <c r="H2194" t="s">
        <v>351</v>
      </c>
      <c r="I2194" t="s">
        <v>387</v>
      </c>
      <c r="J2194" t="s">
        <v>383</v>
      </c>
      <c r="K2194" t="s">
        <v>388</v>
      </c>
      <c r="L2194" t="s">
        <v>43</v>
      </c>
      <c r="M2194" t="s">
        <v>386</v>
      </c>
      <c r="N2194" t="s">
        <v>907</v>
      </c>
      <c r="O2194" t="s">
        <v>908</v>
      </c>
      <c r="P2194" t="s">
        <v>57</v>
      </c>
    </row>
    <row r="2195" spans="1:16">
      <c r="A2195" t="s">
        <v>5435</v>
      </c>
      <c r="B2195" t="s">
        <v>5434</v>
      </c>
      <c r="C2195" t="s">
        <v>931</v>
      </c>
      <c r="D2195">
        <v>0</v>
      </c>
      <c r="E2195" t="s">
        <v>4381</v>
      </c>
      <c r="F2195" t="s">
        <v>57</v>
      </c>
      <c r="G2195" t="s">
        <v>906</v>
      </c>
      <c r="H2195" t="s">
        <v>351</v>
      </c>
      <c r="I2195" t="s">
        <v>387</v>
      </c>
      <c r="J2195" t="s">
        <v>383</v>
      </c>
      <c r="K2195" t="s">
        <v>388</v>
      </c>
      <c r="L2195" t="s">
        <v>43</v>
      </c>
      <c r="M2195" t="s">
        <v>386</v>
      </c>
      <c r="N2195" t="s">
        <v>907</v>
      </c>
      <c r="O2195" t="s">
        <v>908</v>
      </c>
      <c r="P2195" t="s">
        <v>57</v>
      </c>
    </row>
    <row r="2196" spans="1:16">
      <c r="A2196" t="s">
        <v>4379</v>
      </c>
      <c r="B2196" t="s">
        <v>4380</v>
      </c>
      <c r="C2196" t="s">
        <v>904</v>
      </c>
      <c r="D2196">
        <v>57</v>
      </c>
      <c r="E2196" t="s">
        <v>4381</v>
      </c>
      <c r="F2196" t="s">
        <v>55</v>
      </c>
      <c r="G2196" t="s">
        <v>906</v>
      </c>
      <c r="H2196" t="s">
        <v>351</v>
      </c>
      <c r="I2196" t="s">
        <v>387</v>
      </c>
      <c r="J2196" t="s">
        <v>383</v>
      </c>
      <c r="K2196" t="s">
        <v>384</v>
      </c>
      <c r="L2196" t="s">
        <v>43</v>
      </c>
      <c r="M2196" t="s">
        <v>386</v>
      </c>
      <c r="N2196" t="s">
        <v>907</v>
      </c>
      <c r="O2196" t="s">
        <v>1003</v>
      </c>
      <c r="P2196" t="s">
        <v>71</v>
      </c>
    </row>
    <row r="2197" spans="1:16">
      <c r="A2197" t="s">
        <v>4382</v>
      </c>
      <c r="B2197" t="s">
        <v>4380</v>
      </c>
      <c r="C2197" t="s">
        <v>931</v>
      </c>
      <c r="D2197">
        <v>0</v>
      </c>
      <c r="E2197" t="s">
        <v>4381</v>
      </c>
      <c r="F2197" t="s">
        <v>55</v>
      </c>
      <c r="G2197" t="s">
        <v>906</v>
      </c>
      <c r="H2197" t="s">
        <v>351</v>
      </c>
      <c r="I2197" t="s">
        <v>387</v>
      </c>
      <c r="J2197" t="s">
        <v>383</v>
      </c>
      <c r="K2197" t="s">
        <v>384</v>
      </c>
      <c r="L2197" t="s">
        <v>43</v>
      </c>
      <c r="M2197" t="s">
        <v>386</v>
      </c>
      <c r="N2197" t="s">
        <v>907</v>
      </c>
      <c r="O2197" t="s">
        <v>1003</v>
      </c>
      <c r="P2197" t="s">
        <v>71</v>
      </c>
    </row>
    <row r="2198" spans="1:16">
      <c r="A2198" t="s">
        <v>4563</v>
      </c>
      <c r="B2198" t="s">
        <v>4564</v>
      </c>
      <c r="C2198" t="s">
        <v>931</v>
      </c>
      <c r="D2198">
        <v>0</v>
      </c>
      <c r="E2198" t="s">
        <v>4385</v>
      </c>
      <c r="F2198" t="s">
        <v>65</v>
      </c>
      <c r="G2198" t="s">
        <v>906</v>
      </c>
      <c r="H2198" t="s">
        <v>351</v>
      </c>
      <c r="I2198" t="s">
        <v>387</v>
      </c>
      <c r="J2198" t="s">
        <v>383</v>
      </c>
      <c r="K2198" t="s">
        <v>384</v>
      </c>
      <c r="L2198" t="s">
        <v>43</v>
      </c>
      <c r="M2198" t="s">
        <v>386</v>
      </c>
      <c r="N2198" t="s">
        <v>907</v>
      </c>
      <c r="O2198" t="s">
        <v>1383</v>
      </c>
      <c r="P2198" t="s">
        <v>65</v>
      </c>
    </row>
    <row r="2199" spans="1:16">
      <c r="A2199" t="s">
        <v>4383</v>
      </c>
      <c r="B2199" t="s">
        <v>4384</v>
      </c>
      <c r="C2199" t="s">
        <v>931</v>
      </c>
      <c r="D2199">
        <v>0</v>
      </c>
      <c r="E2199" t="s">
        <v>4385</v>
      </c>
      <c r="F2199" t="s">
        <v>71</v>
      </c>
      <c r="G2199" t="s">
        <v>906</v>
      </c>
      <c r="H2199" t="s">
        <v>351</v>
      </c>
      <c r="I2199" t="s">
        <v>387</v>
      </c>
      <c r="J2199" t="s">
        <v>383</v>
      </c>
      <c r="K2199" t="s">
        <v>384</v>
      </c>
      <c r="L2199" t="s">
        <v>43</v>
      </c>
      <c r="M2199" t="s">
        <v>386</v>
      </c>
      <c r="N2199" t="s">
        <v>907</v>
      </c>
      <c r="O2199" t="s">
        <v>932</v>
      </c>
      <c r="P2199" t="s">
        <v>71</v>
      </c>
    </row>
    <row r="2200" spans="1:16">
      <c r="A2200" t="s">
        <v>6889</v>
      </c>
      <c r="B2200" t="s">
        <v>6890</v>
      </c>
      <c r="C2200" t="s">
        <v>931</v>
      </c>
      <c r="D2200">
        <v>0</v>
      </c>
      <c r="E2200" t="s">
        <v>2847</v>
      </c>
      <c r="F2200" t="s">
        <v>91</v>
      </c>
      <c r="G2200" t="s">
        <v>2511</v>
      </c>
      <c r="H2200" t="s">
        <v>351</v>
      </c>
      <c r="I2200" t="s">
        <v>387</v>
      </c>
      <c r="J2200" t="s">
        <v>383</v>
      </c>
      <c r="K2200" t="s">
        <v>384</v>
      </c>
      <c r="L2200" t="s">
        <v>36</v>
      </c>
      <c r="M2200" t="s">
        <v>386</v>
      </c>
      <c r="N2200" t="s">
        <v>907</v>
      </c>
      <c r="O2200" t="s">
        <v>932</v>
      </c>
      <c r="P2200" t="s">
        <v>91</v>
      </c>
    </row>
    <row r="2201" spans="1:16">
      <c r="A2201" t="s">
        <v>2845</v>
      </c>
      <c r="B2201" t="s">
        <v>2846</v>
      </c>
      <c r="C2201" t="s">
        <v>931</v>
      </c>
      <c r="D2201">
        <v>0</v>
      </c>
      <c r="E2201" t="s">
        <v>2847</v>
      </c>
      <c r="F2201" t="s">
        <v>78</v>
      </c>
      <c r="G2201" t="s">
        <v>2511</v>
      </c>
      <c r="H2201" t="s">
        <v>351</v>
      </c>
      <c r="I2201" t="s">
        <v>387</v>
      </c>
      <c r="J2201" t="s">
        <v>383</v>
      </c>
      <c r="K2201" t="s">
        <v>384</v>
      </c>
      <c r="L2201" t="s">
        <v>36</v>
      </c>
      <c r="M2201" t="s">
        <v>386</v>
      </c>
      <c r="N2201" t="s">
        <v>907</v>
      </c>
      <c r="O2201" t="s">
        <v>969</v>
      </c>
      <c r="P2201" t="s">
        <v>78</v>
      </c>
    </row>
    <row r="2202" spans="1:16">
      <c r="A2202" t="s">
        <v>2710</v>
      </c>
      <c r="B2202" t="s">
        <v>2711</v>
      </c>
      <c r="C2202" t="s">
        <v>931</v>
      </c>
      <c r="D2202">
        <v>0</v>
      </c>
      <c r="E2202" t="s">
        <v>2712</v>
      </c>
      <c r="F2202" t="s">
        <v>60</v>
      </c>
      <c r="G2202" t="s">
        <v>927</v>
      </c>
      <c r="H2202" t="s">
        <v>351</v>
      </c>
      <c r="I2202" t="s">
        <v>387</v>
      </c>
      <c r="J2202" t="s">
        <v>383</v>
      </c>
      <c r="K2202" t="s">
        <v>384</v>
      </c>
      <c r="L2202" t="s">
        <v>36</v>
      </c>
      <c r="M2202" t="s">
        <v>386</v>
      </c>
      <c r="N2202" t="s">
        <v>907</v>
      </c>
      <c r="O2202" t="s">
        <v>990</v>
      </c>
      <c r="P2202" t="s">
        <v>60</v>
      </c>
    </row>
    <row r="2203" spans="1:16">
      <c r="A2203" t="s">
        <v>2794</v>
      </c>
      <c r="B2203" t="s">
        <v>2795</v>
      </c>
      <c r="C2203" t="s">
        <v>931</v>
      </c>
      <c r="D2203">
        <v>0</v>
      </c>
      <c r="E2203" t="s">
        <v>2796</v>
      </c>
      <c r="F2203" t="s">
        <v>199</v>
      </c>
      <c r="G2203" t="s">
        <v>927</v>
      </c>
      <c r="H2203" t="s">
        <v>351</v>
      </c>
      <c r="I2203" t="s">
        <v>387</v>
      </c>
      <c r="J2203" t="s">
        <v>383</v>
      </c>
      <c r="K2203" t="s">
        <v>384</v>
      </c>
      <c r="L2203" t="s">
        <v>36</v>
      </c>
      <c r="M2203" t="s">
        <v>386</v>
      </c>
      <c r="N2203" t="s">
        <v>907</v>
      </c>
      <c r="O2203" t="s">
        <v>1300</v>
      </c>
      <c r="P2203" t="s">
        <v>199</v>
      </c>
    </row>
    <row r="2204" spans="1:16">
      <c r="A2204" t="s">
        <v>2778</v>
      </c>
      <c r="B2204" t="s">
        <v>2779</v>
      </c>
      <c r="C2204" t="s">
        <v>931</v>
      </c>
      <c r="D2204">
        <v>0</v>
      </c>
      <c r="E2204" t="s">
        <v>2780</v>
      </c>
      <c r="F2204" t="s">
        <v>55</v>
      </c>
      <c r="G2204" t="s">
        <v>927</v>
      </c>
      <c r="H2204" t="s">
        <v>351</v>
      </c>
      <c r="I2204" t="s">
        <v>387</v>
      </c>
      <c r="J2204" t="s">
        <v>383</v>
      </c>
      <c r="K2204" t="s">
        <v>384</v>
      </c>
      <c r="L2204" t="s">
        <v>36</v>
      </c>
      <c r="M2204" t="s">
        <v>386</v>
      </c>
      <c r="N2204" t="s">
        <v>907</v>
      </c>
      <c r="O2204" t="s">
        <v>1003</v>
      </c>
      <c r="P2204" t="s">
        <v>71</v>
      </c>
    </row>
    <row r="2205" spans="1:16">
      <c r="A2205" t="s">
        <v>2732</v>
      </c>
      <c r="B2205" t="s">
        <v>2733</v>
      </c>
      <c r="C2205" t="s">
        <v>904</v>
      </c>
      <c r="D2205">
        <v>57</v>
      </c>
      <c r="E2205" t="s">
        <v>2734</v>
      </c>
      <c r="F2205" t="s">
        <v>83</v>
      </c>
      <c r="G2205" t="s">
        <v>964</v>
      </c>
      <c r="H2205" t="s">
        <v>351</v>
      </c>
      <c r="I2205" t="s">
        <v>382</v>
      </c>
      <c r="J2205" t="s">
        <v>383</v>
      </c>
      <c r="K2205" t="s">
        <v>384</v>
      </c>
      <c r="M2205" t="s">
        <v>386</v>
      </c>
      <c r="N2205" t="s">
        <v>907</v>
      </c>
      <c r="O2205" t="s">
        <v>917</v>
      </c>
      <c r="P2205" t="s">
        <v>83</v>
      </c>
    </row>
    <row r="2206" spans="1:16">
      <c r="A2206" t="s">
        <v>4565</v>
      </c>
      <c r="B2206" t="s">
        <v>4566</v>
      </c>
      <c r="C2206" t="s">
        <v>931</v>
      </c>
      <c r="D2206">
        <v>0</v>
      </c>
      <c r="E2206" t="s">
        <v>4388</v>
      </c>
      <c r="F2206" t="s">
        <v>68</v>
      </c>
      <c r="G2206" t="s">
        <v>964</v>
      </c>
      <c r="H2206" t="s">
        <v>351</v>
      </c>
      <c r="I2206" t="s">
        <v>387</v>
      </c>
      <c r="J2206" t="s">
        <v>383</v>
      </c>
      <c r="K2206" t="s">
        <v>384</v>
      </c>
      <c r="M2206" t="s">
        <v>386</v>
      </c>
      <c r="N2206" t="s">
        <v>907</v>
      </c>
      <c r="O2206" t="s">
        <v>1119</v>
      </c>
      <c r="P2206" t="s">
        <v>68</v>
      </c>
    </row>
    <row r="2207" spans="1:16">
      <c r="A2207" t="s">
        <v>4386</v>
      </c>
      <c r="B2207" t="s">
        <v>4387</v>
      </c>
      <c r="C2207" t="s">
        <v>931</v>
      </c>
      <c r="D2207">
        <v>0</v>
      </c>
      <c r="E2207" t="s">
        <v>4388</v>
      </c>
      <c r="F2207" t="s">
        <v>231</v>
      </c>
      <c r="G2207" t="s">
        <v>964</v>
      </c>
      <c r="H2207" t="s">
        <v>351</v>
      </c>
      <c r="I2207" t="s">
        <v>387</v>
      </c>
      <c r="J2207" t="s">
        <v>383</v>
      </c>
      <c r="K2207" t="s">
        <v>384</v>
      </c>
      <c r="M2207" t="s">
        <v>386</v>
      </c>
      <c r="N2207" t="s">
        <v>907</v>
      </c>
      <c r="O2207" t="s">
        <v>917</v>
      </c>
      <c r="P2207" t="s">
        <v>83</v>
      </c>
    </row>
    <row r="2208" spans="1:16">
      <c r="A2208" t="s">
        <v>5943</v>
      </c>
      <c r="B2208" t="s">
        <v>5944</v>
      </c>
      <c r="C2208" t="s">
        <v>931</v>
      </c>
      <c r="D2208">
        <v>0</v>
      </c>
      <c r="E2208" t="s">
        <v>4391</v>
      </c>
      <c r="F2208" t="s">
        <v>91</v>
      </c>
      <c r="G2208" t="s">
        <v>964</v>
      </c>
      <c r="H2208" t="s">
        <v>351</v>
      </c>
      <c r="I2208" t="s">
        <v>387</v>
      </c>
      <c r="J2208" t="s">
        <v>383</v>
      </c>
      <c r="K2208" t="s">
        <v>384</v>
      </c>
      <c r="M2208" t="s">
        <v>386</v>
      </c>
      <c r="N2208" t="s">
        <v>907</v>
      </c>
      <c r="O2208" t="s">
        <v>932</v>
      </c>
      <c r="P2208" t="s">
        <v>91</v>
      </c>
    </row>
    <row r="2209" spans="1:16">
      <c r="A2209" t="s">
        <v>5945</v>
      </c>
      <c r="B2209" t="s">
        <v>5946</v>
      </c>
      <c r="C2209" t="s">
        <v>931</v>
      </c>
      <c r="D2209">
        <v>0</v>
      </c>
      <c r="E2209" t="s">
        <v>4391</v>
      </c>
      <c r="F2209" t="s">
        <v>68</v>
      </c>
      <c r="G2209" t="s">
        <v>964</v>
      </c>
      <c r="H2209" t="s">
        <v>351</v>
      </c>
      <c r="I2209" t="s">
        <v>387</v>
      </c>
      <c r="J2209" t="s">
        <v>383</v>
      </c>
      <c r="K2209" t="s">
        <v>384</v>
      </c>
      <c r="M2209" t="s">
        <v>386</v>
      </c>
      <c r="N2209" t="s">
        <v>907</v>
      </c>
      <c r="O2209" t="s">
        <v>1119</v>
      </c>
      <c r="P2209" t="s">
        <v>68</v>
      </c>
    </row>
    <row r="2210" spans="1:16">
      <c r="A2210" t="s">
        <v>4389</v>
      </c>
      <c r="B2210" t="s">
        <v>4390</v>
      </c>
      <c r="C2210" t="s">
        <v>931</v>
      </c>
      <c r="D2210">
        <v>0</v>
      </c>
      <c r="E2210" t="s">
        <v>4391</v>
      </c>
      <c r="F2210" t="s">
        <v>83</v>
      </c>
      <c r="G2210" t="s">
        <v>964</v>
      </c>
      <c r="H2210" t="s">
        <v>351</v>
      </c>
      <c r="I2210" t="s">
        <v>387</v>
      </c>
      <c r="J2210" t="s">
        <v>383</v>
      </c>
      <c r="K2210" t="s">
        <v>384</v>
      </c>
      <c r="M2210" t="s">
        <v>386</v>
      </c>
      <c r="N2210" t="s">
        <v>907</v>
      </c>
      <c r="O2210" t="s">
        <v>917</v>
      </c>
      <c r="P2210" t="s">
        <v>83</v>
      </c>
    </row>
    <row r="2211" spans="1:16">
      <c r="A2211" t="s">
        <v>4567</v>
      </c>
      <c r="B2211" t="s">
        <v>4568</v>
      </c>
      <c r="C2211" t="s">
        <v>931</v>
      </c>
      <c r="D2211">
        <v>0</v>
      </c>
      <c r="E2211" t="s">
        <v>4569</v>
      </c>
      <c r="F2211" t="s">
        <v>63</v>
      </c>
      <c r="G2211" t="s">
        <v>906</v>
      </c>
      <c r="H2211" t="s">
        <v>351</v>
      </c>
      <c r="I2211" t="s">
        <v>387</v>
      </c>
      <c r="J2211" t="s">
        <v>383</v>
      </c>
      <c r="K2211" t="s">
        <v>388</v>
      </c>
      <c r="L2211" t="s">
        <v>43</v>
      </c>
      <c r="M2211" t="s">
        <v>386</v>
      </c>
      <c r="N2211" t="s">
        <v>907</v>
      </c>
      <c r="O2211" t="s">
        <v>937</v>
      </c>
      <c r="P2211" t="s">
        <v>63</v>
      </c>
    </row>
    <row r="2212" spans="1:16">
      <c r="A2212" t="s">
        <v>4716</v>
      </c>
      <c r="B2212" t="s">
        <v>4717</v>
      </c>
      <c r="C2212" t="s">
        <v>931</v>
      </c>
      <c r="D2212">
        <v>0</v>
      </c>
      <c r="E2212" t="s">
        <v>4569</v>
      </c>
      <c r="F2212" t="s">
        <v>57</v>
      </c>
      <c r="G2212" t="s">
        <v>906</v>
      </c>
      <c r="H2212" t="s">
        <v>351</v>
      </c>
      <c r="I2212" t="s">
        <v>387</v>
      </c>
      <c r="J2212" t="s">
        <v>383</v>
      </c>
      <c r="K2212" t="s">
        <v>388</v>
      </c>
      <c r="L2212" t="s">
        <v>43</v>
      </c>
      <c r="M2212" t="s">
        <v>386</v>
      </c>
      <c r="N2212" t="s">
        <v>907</v>
      </c>
      <c r="O2212" t="s">
        <v>908</v>
      </c>
      <c r="P2212" t="s">
        <v>57</v>
      </c>
    </row>
    <row r="2213" spans="1:16">
      <c r="A2213" t="s">
        <v>4574</v>
      </c>
      <c r="B2213" t="s">
        <v>4575</v>
      </c>
      <c r="C2213" t="s">
        <v>931</v>
      </c>
      <c r="D2213">
        <v>0</v>
      </c>
      <c r="E2213" t="s">
        <v>4569</v>
      </c>
      <c r="F2213" t="s">
        <v>68</v>
      </c>
      <c r="G2213" t="s">
        <v>906</v>
      </c>
      <c r="H2213" t="s">
        <v>351</v>
      </c>
      <c r="I2213" t="s">
        <v>387</v>
      </c>
      <c r="J2213" t="s">
        <v>383</v>
      </c>
      <c r="K2213" t="s">
        <v>388</v>
      </c>
      <c r="L2213" t="s">
        <v>43</v>
      </c>
      <c r="M2213" t="s">
        <v>386</v>
      </c>
      <c r="N2213" t="s">
        <v>907</v>
      </c>
      <c r="O2213" t="s">
        <v>1119</v>
      </c>
      <c r="P2213" t="s">
        <v>68</v>
      </c>
    </row>
    <row r="2214" spans="1:16">
      <c r="A2214" t="s">
        <v>4572</v>
      </c>
      <c r="B2214" t="s">
        <v>4573</v>
      </c>
      <c r="C2214" t="s">
        <v>931</v>
      </c>
      <c r="D2214">
        <v>0</v>
      </c>
      <c r="E2214" t="s">
        <v>4569</v>
      </c>
      <c r="F2214" t="s">
        <v>55</v>
      </c>
      <c r="G2214" t="s">
        <v>906</v>
      </c>
      <c r="H2214" t="s">
        <v>351</v>
      </c>
      <c r="I2214" t="s">
        <v>382</v>
      </c>
      <c r="J2214" t="s">
        <v>383</v>
      </c>
      <c r="K2214" t="s">
        <v>384</v>
      </c>
      <c r="L2214" t="s">
        <v>43</v>
      </c>
      <c r="M2214" t="s">
        <v>386</v>
      </c>
      <c r="N2214" t="s">
        <v>907</v>
      </c>
      <c r="O2214" t="s">
        <v>1003</v>
      </c>
      <c r="P2214" t="s">
        <v>71</v>
      </c>
    </row>
    <row r="2215" spans="1:16">
      <c r="A2215" t="s">
        <v>4570</v>
      </c>
      <c r="B2215" t="s">
        <v>4571</v>
      </c>
      <c r="C2215" t="s">
        <v>931</v>
      </c>
      <c r="D2215">
        <v>0</v>
      </c>
      <c r="E2215" t="s">
        <v>4569</v>
      </c>
      <c r="F2215" t="s">
        <v>53</v>
      </c>
      <c r="G2215" t="s">
        <v>906</v>
      </c>
      <c r="H2215" t="s">
        <v>351</v>
      </c>
      <c r="I2215" t="s">
        <v>387</v>
      </c>
      <c r="J2215" t="s">
        <v>383</v>
      </c>
      <c r="K2215" t="s">
        <v>388</v>
      </c>
      <c r="L2215" t="s">
        <v>43</v>
      </c>
      <c r="M2215" t="s">
        <v>386</v>
      </c>
      <c r="N2215" t="s">
        <v>907</v>
      </c>
      <c r="O2215" t="s">
        <v>928</v>
      </c>
      <c r="P2215" t="s">
        <v>53</v>
      </c>
    </row>
    <row r="2216" spans="1:16">
      <c r="A2216" t="s">
        <v>7934</v>
      </c>
      <c r="B2216" t="s">
        <v>7935</v>
      </c>
      <c r="C2216" t="s">
        <v>931</v>
      </c>
      <c r="D2216">
        <v>0</v>
      </c>
      <c r="E2216" t="s">
        <v>7331</v>
      </c>
      <c r="F2216" t="s">
        <v>121</v>
      </c>
      <c r="G2216" t="s">
        <v>7332</v>
      </c>
      <c r="H2216" t="s">
        <v>363</v>
      </c>
      <c r="I2216" t="s">
        <v>382</v>
      </c>
      <c r="J2216" t="s">
        <v>383</v>
      </c>
      <c r="K2216" t="s">
        <v>389</v>
      </c>
      <c r="L2216" t="s">
        <v>44</v>
      </c>
      <c r="M2216" t="s">
        <v>385</v>
      </c>
      <c r="N2216" t="s">
        <v>907</v>
      </c>
      <c r="O2216" t="s">
        <v>990</v>
      </c>
      <c r="P2216" t="s">
        <v>121</v>
      </c>
    </row>
    <row r="2217" spans="1:16">
      <c r="A2217" t="s">
        <v>7329</v>
      </c>
      <c r="B2217" t="s">
        <v>7330</v>
      </c>
      <c r="C2217" t="s">
        <v>931</v>
      </c>
      <c r="D2217">
        <v>0</v>
      </c>
      <c r="E2217" t="s">
        <v>7331</v>
      </c>
      <c r="F2217" t="s">
        <v>83</v>
      </c>
      <c r="G2217" t="s">
        <v>7332</v>
      </c>
      <c r="H2217" t="s">
        <v>363</v>
      </c>
      <c r="I2217" t="s">
        <v>382</v>
      </c>
      <c r="J2217" t="s">
        <v>383</v>
      </c>
      <c r="K2217" t="s">
        <v>389</v>
      </c>
      <c r="L2217" t="s">
        <v>44</v>
      </c>
      <c r="M2217" t="s">
        <v>385</v>
      </c>
      <c r="N2217" t="s">
        <v>907</v>
      </c>
      <c r="O2217" t="s">
        <v>917</v>
      </c>
      <c r="P2217" t="s">
        <v>83</v>
      </c>
    </row>
    <row r="2218" spans="1:16">
      <c r="A2218" t="s">
        <v>7333</v>
      </c>
      <c r="B2218" t="s">
        <v>7334</v>
      </c>
      <c r="C2218" t="s">
        <v>931</v>
      </c>
      <c r="D2218">
        <v>0</v>
      </c>
      <c r="E2218" t="s">
        <v>7335</v>
      </c>
      <c r="F2218" t="s">
        <v>68</v>
      </c>
      <c r="G2218" t="s">
        <v>1564</v>
      </c>
      <c r="H2218" t="s">
        <v>363</v>
      </c>
      <c r="I2218" t="s">
        <v>387</v>
      </c>
      <c r="J2218" t="s">
        <v>383</v>
      </c>
      <c r="K2218" t="s">
        <v>389</v>
      </c>
      <c r="L2218" t="s">
        <v>44</v>
      </c>
      <c r="M2218" t="s">
        <v>386</v>
      </c>
      <c r="N2218" t="s">
        <v>907</v>
      </c>
      <c r="O2218" t="s">
        <v>1119</v>
      </c>
      <c r="P2218" t="s">
        <v>68</v>
      </c>
    </row>
    <row r="2219" spans="1:16">
      <c r="A2219" t="s">
        <v>7336</v>
      </c>
      <c r="B2219" t="s">
        <v>7337</v>
      </c>
      <c r="C2219" t="s">
        <v>931</v>
      </c>
      <c r="D2219">
        <v>0</v>
      </c>
      <c r="E2219" t="s">
        <v>7338</v>
      </c>
      <c r="F2219" t="s">
        <v>83</v>
      </c>
      <c r="G2219" t="s">
        <v>1265</v>
      </c>
      <c r="H2219" t="s">
        <v>363</v>
      </c>
      <c r="I2219" t="s">
        <v>382</v>
      </c>
      <c r="J2219" t="s">
        <v>383</v>
      </c>
      <c r="K2219" t="s">
        <v>388</v>
      </c>
      <c r="L2219" t="s">
        <v>44</v>
      </c>
      <c r="M2219" t="s">
        <v>385</v>
      </c>
      <c r="N2219" t="s">
        <v>907</v>
      </c>
      <c r="O2219" t="s">
        <v>917</v>
      </c>
      <c r="P2219" t="s">
        <v>83</v>
      </c>
    </row>
    <row r="2220" spans="1:16">
      <c r="A2220" t="s">
        <v>7936</v>
      </c>
      <c r="B2220" t="s">
        <v>7937</v>
      </c>
      <c r="C2220" t="s">
        <v>931</v>
      </c>
      <c r="D2220">
        <v>0</v>
      </c>
      <c r="E2220" t="s">
        <v>7938</v>
      </c>
      <c r="F2220" t="s">
        <v>53</v>
      </c>
      <c r="G2220" t="s">
        <v>7939</v>
      </c>
      <c r="H2220" t="s">
        <v>363</v>
      </c>
      <c r="I2220" t="s">
        <v>382</v>
      </c>
      <c r="J2220" t="s">
        <v>383</v>
      </c>
      <c r="K2220" t="s">
        <v>389</v>
      </c>
      <c r="L2220" t="s">
        <v>44</v>
      </c>
      <c r="M2220" t="s">
        <v>385</v>
      </c>
      <c r="N2220" t="s">
        <v>907</v>
      </c>
      <c r="O2220" t="s">
        <v>928</v>
      </c>
      <c r="P2220" t="s">
        <v>53</v>
      </c>
    </row>
    <row r="2221" spans="1:16">
      <c r="A2221" t="s">
        <v>7940</v>
      </c>
      <c r="B2221" t="s">
        <v>7941</v>
      </c>
      <c r="C2221" t="s">
        <v>931</v>
      </c>
      <c r="D2221">
        <v>0</v>
      </c>
      <c r="E2221" t="s">
        <v>7341</v>
      </c>
      <c r="F2221" t="s">
        <v>256</v>
      </c>
      <c r="G2221" t="s">
        <v>1554</v>
      </c>
      <c r="H2221" t="s">
        <v>363</v>
      </c>
      <c r="I2221" t="s">
        <v>382</v>
      </c>
      <c r="J2221" t="s">
        <v>383</v>
      </c>
      <c r="K2221" t="s">
        <v>389</v>
      </c>
      <c r="L2221" t="s">
        <v>44</v>
      </c>
      <c r="M2221" t="s">
        <v>385</v>
      </c>
      <c r="N2221" t="s">
        <v>907</v>
      </c>
      <c r="O2221" t="s">
        <v>1003</v>
      </c>
      <c r="P2221" t="s">
        <v>71</v>
      </c>
    </row>
    <row r="2222" spans="1:16">
      <c r="A2222" t="s">
        <v>7339</v>
      </c>
      <c r="B2222" t="s">
        <v>7340</v>
      </c>
      <c r="C2222" t="s">
        <v>931</v>
      </c>
      <c r="D2222">
        <v>0</v>
      </c>
      <c r="E2222" t="s">
        <v>7341</v>
      </c>
      <c r="F2222" t="s">
        <v>277</v>
      </c>
      <c r="G2222" t="s">
        <v>1554</v>
      </c>
      <c r="H2222" t="s">
        <v>363</v>
      </c>
      <c r="I2222" t="s">
        <v>390</v>
      </c>
      <c r="J2222" t="s">
        <v>383</v>
      </c>
      <c r="K2222" t="s">
        <v>389</v>
      </c>
      <c r="L2222" t="s">
        <v>44</v>
      </c>
      <c r="M2222" t="s">
        <v>385</v>
      </c>
      <c r="N2222" t="s">
        <v>907</v>
      </c>
      <c r="O2222" t="s">
        <v>928</v>
      </c>
      <c r="P2222" t="s">
        <v>83</v>
      </c>
    </row>
    <row r="2223" spans="1:16">
      <c r="A2223" t="s">
        <v>8006</v>
      </c>
      <c r="B2223" t="s">
        <v>8007</v>
      </c>
      <c r="C2223" t="s">
        <v>931</v>
      </c>
      <c r="D2223">
        <v>0</v>
      </c>
      <c r="E2223" t="s">
        <v>7344</v>
      </c>
      <c r="F2223" t="s">
        <v>86</v>
      </c>
      <c r="G2223" t="s">
        <v>1328</v>
      </c>
      <c r="H2223" t="s">
        <v>363</v>
      </c>
      <c r="I2223" t="s">
        <v>382</v>
      </c>
      <c r="J2223" t="s">
        <v>383</v>
      </c>
      <c r="K2223" t="s">
        <v>389</v>
      </c>
      <c r="L2223" t="s">
        <v>44</v>
      </c>
      <c r="M2223" t="s">
        <v>386</v>
      </c>
      <c r="N2223" t="s">
        <v>907</v>
      </c>
      <c r="O2223" t="s">
        <v>1033</v>
      </c>
      <c r="P2223" t="s">
        <v>86</v>
      </c>
    </row>
    <row r="2224" spans="1:16">
      <c r="A2224" t="s">
        <v>7342</v>
      </c>
      <c r="B2224" t="s">
        <v>7343</v>
      </c>
      <c r="C2224" t="s">
        <v>931</v>
      </c>
      <c r="D2224">
        <v>0</v>
      </c>
      <c r="E2224" t="s">
        <v>7344</v>
      </c>
      <c r="F2224" t="s">
        <v>83</v>
      </c>
      <c r="G2224" t="s">
        <v>1328</v>
      </c>
      <c r="H2224" t="s">
        <v>363</v>
      </c>
      <c r="I2224" t="s">
        <v>382</v>
      </c>
      <c r="J2224" t="s">
        <v>383</v>
      </c>
      <c r="K2224" t="s">
        <v>389</v>
      </c>
      <c r="L2224" t="s">
        <v>44</v>
      </c>
      <c r="M2224" t="s">
        <v>386</v>
      </c>
      <c r="N2224" t="s">
        <v>907</v>
      </c>
      <c r="O2224" t="s">
        <v>917</v>
      </c>
      <c r="P2224" t="s">
        <v>83</v>
      </c>
    </row>
    <row r="2225" spans="1:17">
      <c r="A2225" t="s">
        <v>7345</v>
      </c>
      <c r="B2225" t="s">
        <v>7346</v>
      </c>
      <c r="C2225" t="s">
        <v>931</v>
      </c>
      <c r="D2225">
        <v>0</v>
      </c>
      <c r="E2225" t="s">
        <v>7347</v>
      </c>
      <c r="F2225" t="s">
        <v>252</v>
      </c>
      <c r="G2225" t="s">
        <v>1554</v>
      </c>
      <c r="H2225" t="s">
        <v>363</v>
      </c>
      <c r="I2225" t="s">
        <v>382</v>
      </c>
      <c r="J2225" t="s">
        <v>383</v>
      </c>
      <c r="K2225" t="s">
        <v>389</v>
      </c>
      <c r="L2225" t="s">
        <v>44</v>
      </c>
      <c r="M2225" t="s">
        <v>385</v>
      </c>
      <c r="N2225" t="s">
        <v>907</v>
      </c>
      <c r="O2225" t="s">
        <v>969</v>
      </c>
      <c r="P2225" t="s">
        <v>71</v>
      </c>
    </row>
    <row r="2226" spans="1:17">
      <c r="A2226" t="s">
        <v>7348</v>
      </c>
      <c r="B2226" t="s">
        <v>7349</v>
      </c>
      <c r="C2226" t="s">
        <v>931</v>
      </c>
      <c r="D2226">
        <v>0</v>
      </c>
      <c r="E2226" t="s">
        <v>7350</v>
      </c>
      <c r="F2226" t="s">
        <v>86</v>
      </c>
      <c r="G2226" t="s">
        <v>1554</v>
      </c>
      <c r="H2226" t="s">
        <v>363</v>
      </c>
      <c r="I2226" t="s">
        <v>387</v>
      </c>
      <c r="J2226" t="s">
        <v>7351</v>
      </c>
      <c r="K2226" t="s">
        <v>389</v>
      </c>
      <c r="L2226" t="s">
        <v>44</v>
      </c>
      <c r="M2226" t="s">
        <v>385</v>
      </c>
      <c r="N2226" t="s">
        <v>907</v>
      </c>
      <c r="O2226" t="s">
        <v>990</v>
      </c>
      <c r="P2226" t="s">
        <v>86</v>
      </c>
    </row>
    <row r="2227" spans="1:17">
      <c r="A2227" t="s">
        <v>8008</v>
      </c>
      <c r="B2227" t="s">
        <v>8009</v>
      </c>
      <c r="C2227" t="s">
        <v>931</v>
      </c>
      <c r="D2227">
        <v>0</v>
      </c>
      <c r="E2227" t="s">
        <v>8010</v>
      </c>
      <c r="F2227" t="s">
        <v>86</v>
      </c>
      <c r="G2227" t="s">
        <v>1568</v>
      </c>
      <c r="H2227" t="s">
        <v>363</v>
      </c>
      <c r="I2227" t="s">
        <v>387</v>
      </c>
      <c r="J2227" t="s">
        <v>383</v>
      </c>
      <c r="K2227" t="s">
        <v>389</v>
      </c>
      <c r="L2227" t="s">
        <v>44</v>
      </c>
      <c r="M2227" t="s">
        <v>386</v>
      </c>
      <c r="N2227" t="s">
        <v>907</v>
      </c>
      <c r="O2227" t="s">
        <v>1033</v>
      </c>
      <c r="P2227" t="s">
        <v>86</v>
      </c>
    </row>
    <row r="2228" spans="1:17">
      <c r="A2228" t="s">
        <v>7352</v>
      </c>
      <c r="B2228" t="s">
        <v>7353</v>
      </c>
      <c r="C2228" t="s">
        <v>931</v>
      </c>
      <c r="D2228">
        <v>0</v>
      </c>
      <c r="E2228" t="s">
        <v>7354</v>
      </c>
      <c r="F2228" t="s">
        <v>83</v>
      </c>
      <c r="G2228" t="s">
        <v>1568</v>
      </c>
      <c r="H2228" t="s">
        <v>363</v>
      </c>
      <c r="I2228" t="s">
        <v>387</v>
      </c>
      <c r="J2228" t="s">
        <v>383</v>
      </c>
      <c r="K2228" t="s">
        <v>389</v>
      </c>
      <c r="L2228" t="s">
        <v>44</v>
      </c>
      <c r="M2228" t="s">
        <v>386</v>
      </c>
      <c r="N2228" t="s">
        <v>907</v>
      </c>
      <c r="O2228" t="s">
        <v>917</v>
      </c>
      <c r="P2228" t="s">
        <v>83</v>
      </c>
    </row>
    <row r="2229" spans="1:17">
      <c r="A2229" t="s">
        <v>7862</v>
      </c>
      <c r="B2229" t="s">
        <v>7863</v>
      </c>
      <c r="C2229" t="s">
        <v>931</v>
      </c>
      <c r="D2229">
        <v>0</v>
      </c>
      <c r="E2229">
        <v>9108</v>
      </c>
      <c r="F2229" t="s">
        <v>63</v>
      </c>
      <c r="G2229" t="s">
        <v>1494</v>
      </c>
      <c r="H2229" t="s">
        <v>358</v>
      </c>
      <c r="I2229" t="s">
        <v>387</v>
      </c>
      <c r="J2229" t="s">
        <v>383</v>
      </c>
      <c r="K2229" t="s">
        <v>389</v>
      </c>
      <c r="L2229" t="s">
        <v>45</v>
      </c>
      <c r="M2229" t="s">
        <v>386</v>
      </c>
      <c r="N2229" t="s">
        <v>907</v>
      </c>
      <c r="O2229" t="s">
        <v>937</v>
      </c>
      <c r="P2229" t="s">
        <v>63</v>
      </c>
    </row>
    <row r="2230" spans="1:17">
      <c r="A2230" t="s">
        <v>7172</v>
      </c>
      <c r="B2230" t="s">
        <v>7173</v>
      </c>
      <c r="C2230" t="s">
        <v>931</v>
      </c>
      <c r="D2230">
        <v>0</v>
      </c>
      <c r="E2230">
        <v>9133</v>
      </c>
      <c r="F2230" t="s">
        <v>86</v>
      </c>
      <c r="G2230" t="s">
        <v>964</v>
      </c>
      <c r="H2230" t="s">
        <v>358</v>
      </c>
      <c r="I2230" t="s">
        <v>387</v>
      </c>
      <c r="J2230" t="s">
        <v>383</v>
      </c>
      <c r="K2230" t="s">
        <v>389</v>
      </c>
      <c r="M2230" t="s">
        <v>386</v>
      </c>
      <c r="N2230" t="s">
        <v>907</v>
      </c>
      <c r="O2230" t="s">
        <v>1033</v>
      </c>
      <c r="P2230" t="s">
        <v>86</v>
      </c>
    </row>
    <row r="2231" spans="1:17">
      <c r="A2231" t="s">
        <v>7170</v>
      </c>
      <c r="B2231" t="s">
        <v>7171</v>
      </c>
      <c r="C2231" t="s">
        <v>931</v>
      </c>
      <c r="D2231">
        <v>0</v>
      </c>
      <c r="E2231">
        <v>9133</v>
      </c>
      <c r="F2231" t="s">
        <v>83</v>
      </c>
      <c r="G2231" t="s">
        <v>964</v>
      </c>
      <c r="H2231" t="s">
        <v>358</v>
      </c>
      <c r="I2231" t="s">
        <v>387</v>
      </c>
      <c r="J2231" t="s">
        <v>383</v>
      </c>
      <c r="K2231" t="s">
        <v>389</v>
      </c>
      <c r="M2231" t="s">
        <v>386</v>
      </c>
      <c r="N2231" t="s">
        <v>907</v>
      </c>
      <c r="O2231" t="s">
        <v>917</v>
      </c>
      <c r="P2231" t="s">
        <v>83</v>
      </c>
    </row>
    <row r="2232" spans="1:17">
      <c r="A2232" t="s">
        <v>7980</v>
      </c>
      <c r="B2232" t="s">
        <v>7981</v>
      </c>
      <c r="C2232" t="s">
        <v>931</v>
      </c>
      <c r="D2232">
        <v>0</v>
      </c>
      <c r="E2232" t="s">
        <v>7982</v>
      </c>
      <c r="F2232" t="s">
        <v>63</v>
      </c>
      <c r="G2232" t="s">
        <v>1631</v>
      </c>
      <c r="H2232" t="s">
        <v>358</v>
      </c>
      <c r="I2232" t="s">
        <v>387</v>
      </c>
      <c r="J2232" t="s">
        <v>383</v>
      </c>
      <c r="K2232" t="s">
        <v>389</v>
      </c>
      <c r="L2232" t="s">
        <v>46</v>
      </c>
      <c r="M2232" t="s">
        <v>386</v>
      </c>
      <c r="N2232" t="s">
        <v>907</v>
      </c>
      <c r="O2232" t="s">
        <v>937</v>
      </c>
      <c r="P2232" t="s">
        <v>63</v>
      </c>
      <c r="Q2232" t="s">
        <v>8505</v>
      </c>
    </row>
    <row r="2233" spans="1:17">
      <c r="A2233" t="s">
        <v>7983</v>
      </c>
      <c r="B2233" t="s">
        <v>7984</v>
      </c>
      <c r="C2233" t="s">
        <v>931</v>
      </c>
      <c r="D2233">
        <v>0</v>
      </c>
      <c r="E2233" t="s">
        <v>7982</v>
      </c>
      <c r="F2233" t="s">
        <v>86</v>
      </c>
      <c r="G2233" t="s">
        <v>7985</v>
      </c>
      <c r="H2233" t="s">
        <v>358</v>
      </c>
      <c r="I2233" t="s">
        <v>382</v>
      </c>
      <c r="J2233" t="s">
        <v>383</v>
      </c>
      <c r="K2233" t="s">
        <v>389</v>
      </c>
      <c r="L2233" t="s">
        <v>46</v>
      </c>
      <c r="M2233" t="s">
        <v>386</v>
      </c>
      <c r="N2233" t="s">
        <v>907</v>
      </c>
      <c r="O2233" t="s">
        <v>1033</v>
      </c>
      <c r="P2233" t="s">
        <v>86</v>
      </c>
      <c r="Q2233" t="s">
        <v>8505</v>
      </c>
    </row>
    <row r="2234" spans="1:17">
      <c r="A2234" t="s">
        <v>5075</v>
      </c>
      <c r="B2234" t="s">
        <v>5076</v>
      </c>
      <c r="C2234" t="s">
        <v>931</v>
      </c>
      <c r="D2234">
        <v>0</v>
      </c>
      <c r="E2234" t="s">
        <v>5077</v>
      </c>
      <c r="F2234" t="s">
        <v>53</v>
      </c>
      <c r="G2234" t="s">
        <v>964</v>
      </c>
      <c r="H2234" t="s">
        <v>358</v>
      </c>
      <c r="I2234" t="s">
        <v>382</v>
      </c>
      <c r="J2234" t="s">
        <v>383</v>
      </c>
      <c r="K2234" t="s">
        <v>389</v>
      </c>
      <c r="M2234" t="s">
        <v>386</v>
      </c>
      <c r="N2234" t="s">
        <v>907</v>
      </c>
      <c r="O2234" t="s">
        <v>928</v>
      </c>
      <c r="P2234" t="s">
        <v>53</v>
      </c>
    </row>
    <row r="2235" spans="1:17">
      <c r="A2235" t="s">
        <v>7791</v>
      </c>
      <c r="B2235" t="s">
        <v>7792</v>
      </c>
      <c r="C2235" t="s">
        <v>931</v>
      </c>
      <c r="D2235">
        <v>0</v>
      </c>
      <c r="E2235" t="s">
        <v>7790</v>
      </c>
      <c r="F2235" t="s">
        <v>57</v>
      </c>
      <c r="G2235" t="s">
        <v>1494</v>
      </c>
      <c r="H2235" t="s">
        <v>358</v>
      </c>
      <c r="I2235" t="s">
        <v>387</v>
      </c>
      <c r="J2235" t="s">
        <v>383</v>
      </c>
      <c r="K2235" t="s">
        <v>389</v>
      </c>
      <c r="L2235" t="s">
        <v>45</v>
      </c>
      <c r="M2235" t="s">
        <v>386</v>
      </c>
      <c r="N2235" t="s">
        <v>907</v>
      </c>
      <c r="O2235" t="s">
        <v>908</v>
      </c>
      <c r="P2235" t="s">
        <v>57</v>
      </c>
    </row>
    <row r="2236" spans="1:17">
      <c r="A2236" t="s">
        <v>7788</v>
      </c>
      <c r="B2236" t="s">
        <v>7789</v>
      </c>
      <c r="C2236" t="s">
        <v>931</v>
      </c>
      <c r="D2236">
        <v>0</v>
      </c>
      <c r="E2236" t="s">
        <v>7790</v>
      </c>
      <c r="F2236" t="s">
        <v>71</v>
      </c>
      <c r="G2236" t="s">
        <v>1494</v>
      </c>
      <c r="H2236" t="s">
        <v>358</v>
      </c>
      <c r="I2236" t="s">
        <v>387</v>
      </c>
      <c r="J2236" t="s">
        <v>383</v>
      </c>
      <c r="K2236" t="s">
        <v>389</v>
      </c>
      <c r="L2236" t="s">
        <v>45</v>
      </c>
      <c r="M2236" t="s">
        <v>386</v>
      </c>
      <c r="N2236" t="s">
        <v>907</v>
      </c>
      <c r="O2236" t="s">
        <v>932</v>
      </c>
      <c r="P2236" t="s">
        <v>71</v>
      </c>
    </row>
    <row r="2237" spans="1:17">
      <c r="A2237" t="s">
        <v>8002</v>
      </c>
      <c r="B2237" t="s">
        <v>8003</v>
      </c>
      <c r="C2237" t="s">
        <v>931</v>
      </c>
      <c r="D2237">
        <v>0</v>
      </c>
      <c r="E2237" t="s">
        <v>7162</v>
      </c>
      <c r="F2237" t="s">
        <v>91</v>
      </c>
      <c r="G2237" t="s">
        <v>964</v>
      </c>
      <c r="H2237" t="s">
        <v>358</v>
      </c>
      <c r="I2237" t="s">
        <v>387</v>
      </c>
      <c r="J2237" t="s">
        <v>383</v>
      </c>
      <c r="K2237" t="s">
        <v>389</v>
      </c>
      <c r="M2237" t="s">
        <v>386</v>
      </c>
      <c r="N2237" t="s">
        <v>907</v>
      </c>
      <c r="O2237" t="s">
        <v>932</v>
      </c>
      <c r="P2237" t="s">
        <v>91</v>
      </c>
    </row>
    <row r="2238" spans="1:17">
      <c r="A2238" t="s">
        <v>7160</v>
      </c>
      <c r="B2238" t="s">
        <v>7161</v>
      </c>
      <c r="C2238" t="s">
        <v>931</v>
      </c>
      <c r="D2238">
        <v>0</v>
      </c>
      <c r="E2238" t="s">
        <v>7162</v>
      </c>
      <c r="F2238" t="s">
        <v>68</v>
      </c>
      <c r="G2238" t="s">
        <v>964</v>
      </c>
      <c r="H2238" t="s">
        <v>358</v>
      </c>
      <c r="I2238" t="s">
        <v>387</v>
      </c>
      <c r="J2238" t="s">
        <v>383</v>
      </c>
      <c r="K2238" t="s">
        <v>389</v>
      </c>
      <c r="M2238" t="s">
        <v>386</v>
      </c>
      <c r="N2238" t="s">
        <v>907</v>
      </c>
      <c r="O2238" t="s">
        <v>1119</v>
      </c>
      <c r="P2238" t="s">
        <v>68</v>
      </c>
    </row>
    <row r="2239" spans="1:17">
      <c r="A2239" t="s">
        <v>7805</v>
      </c>
      <c r="B2239" t="s">
        <v>7806</v>
      </c>
      <c r="C2239" t="s">
        <v>931</v>
      </c>
      <c r="D2239">
        <v>0</v>
      </c>
      <c r="E2239" t="s">
        <v>7162</v>
      </c>
      <c r="F2239" t="s">
        <v>83</v>
      </c>
      <c r="G2239" t="s">
        <v>964</v>
      </c>
      <c r="H2239" t="s">
        <v>358</v>
      </c>
      <c r="I2239" t="s">
        <v>387</v>
      </c>
      <c r="J2239" t="s">
        <v>383</v>
      </c>
      <c r="K2239" t="s">
        <v>389</v>
      </c>
      <c r="M2239" t="s">
        <v>386</v>
      </c>
      <c r="N2239" t="s">
        <v>907</v>
      </c>
      <c r="O2239" t="s">
        <v>917</v>
      </c>
      <c r="P2239" t="s">
        <v>83</v>
      </c>
    </row>
    <row r="2240" spans="1:17">
      <c r="A2240" t="s">
        <v>8004</v>
      </c>
      <c r="B2240" t="s">
        <v>8005</v>
      </c>
      <c r="C2240" t="s">
        <v>931</v>
      </c>
      <c r="D2240">
        <v>0</v>
      </c>
      <c r="E2240" t="s">
        <v>7162</v>
      </c>
      <c r="F2240" t="s">
        <v>53</v>
      </c>
      <c r="G2240" t="s">
        <v>964</v>
      </c>
      <c r="H2240" t="s">
        <v>358</v>
      </c>
      <c r="I2240" t="s">
        <v>387</v>
      </c>
      <c r="J2240" t="s">
        <v>383</v>
      </c>
      <c r="K2240" t="s">
        <v>389</v>
      </c>
      <c r="M2240" t="s">
        <v>386</v>
      </c>
      <c r="N2240" t="s">
        <v>907</v>
      </c>
      <c r="O2240" t="s">
        <v>928</v>
      </c>
      <c r="P2240" t="s">
        <v>53</v>
      </c>
    </row>
    <row r="2241" spans="1:16">
      <c r="A2241" t="s">
        <v>7807</v>
      </c>
      <c r="B2241" t="s">
        <v>7808</v>
      </c>
      <c r="C2241" t="s">
        <v>931</v>
      </c>
      <c r="D2241">
        <v>0</v>
      </c>
      <c r="E2241" t="s">
        <v>7809</v>
      </c>
      <c r="F2241" t="s">
        <v>78</v>
      </c>
      <c r="G2241" t="s">
        <v>964</v>
      </c>
      <c r="H2241" t="s">
        <v>358</v>
      </c>
      <c r="I2241" t="s">
        <v>387</v>
      </c>
      <c r="J2241" t="s">
        <v>383</v>
      </c>
      <c r="K2241" t="s">
        <v>389</v>
      </c>
      <c r="M2241" t="s">
        <v>386</v>
      </c>
      <c r="N2241" t="s">
        <v>907</v>
      </c>
      <c r="O2241" t="s">
        <v>969</v>
      </c>
      <c r="P2241" t="s">
        <v>78</v>
      </c>
    </row>
    <row r="2242" spans="1:16">
      <c r="A2242" t="s">
        <v>7994</v>
      </c>
      <c r="B2242" t="s">
        <v>7995</v>
      </c>
      <c r="C2242" t="s">
        <v>931</v>
      </c>
      <c r="D2242">
        <v>0</v>
      </c>
      <c r="E2242" t="s">
        <v>7809</v>
      </c>
      <c r="F2242" t="s">
        <v>53</v>
      </c>
      <c r="G2242" t="s">
        <v>964</v>
      </c>
      <c r="H2242" t="s">
        <v>358</v>
      </c>
      <c r="I2242" t="s">
        <v>387</v>
      </c>
      <c r="J2242" t="s">
        <v>383</v>
      </c>
      <c r="K2242" t="s">
        <v>389</v>
      </c>
      <c r="M2242" t="s">
        <v>386</v>
      </c>
      <c r="N2242" t="s">
        <v>907</v>
      </c>
      <c r="O2242" t="s">
        <v>928</v>
      </c>
      <c r="P2242" t="s">
        <v>53</v>
      </c>
    </row>
    <row r="2243" spans="1:16">
      <c r="A2243" t="s">
        <v>8000</v>
      </c>
      <c r="B2243" t="s">
        <v>8001</v>
      </c>
      <c r="C2243" t="s">
        <v>931</v>
      </c>
      <c r="D2243">
        <v>0</v>
      </c>
      <c r="E2243" t="s">
        <v>7812</v>
      </c>
      <c r="F2243" t="s">
        <v>114</v>
      </c>
      <c r="G2243" t="s">
        <v>964</v>
      </c>
      <c r="H2243" t="s">
        <v>358</v>
      </c>
      <c r="I2243" t="s">
        <v>387</v>
      </c>
      <c r="J2243" t="s">
        <v>383</v>
      </c>
      <c r="K2243" t="s">
        <v>389</v>
      </c>
      <c r="M2243" t="s">
        <v>386</v>
      </c>
      <c r="N2243" t="s">
        <v>907</v>
      </c>
      <c r="O2243" t="s">
        <v>1119</v>
      </c>
      <c r="P2243" t="s">
        <v>68</v>
      </c>
    </row>
    <row r="2244" spans="1:16">
      <c r="A2244" t="s">
        <v>7810</v>
      </c>
      <c r="B2244" t="s">
        <v>7811</v>
      </c>
      <c r="C2244" t="s">
        <v>931</v>
      </c>
      <c r="D2244">
        <v>0</v>
      </c>
      <c r="E2244" t="s">
        <v>7812</v>
      </c>
      <c r="F2244" t="s">
        <v>116</v>
      </c>
      <c r="G2244" t="s">
        <v>964</v>
      </c>
      <c r="H2244" t="s">
        <v>358</v>
      </c>
      <c r="I2244" t="s">
        <v>387</v>
      </c>
      <c r="J2244" t="s">
        <v>383</v>
      </c>
      <c r="K2244" t="s">
        <v>389</v>
      </c>
      <c r="M2244" t="s">
        <v>386</v>
      </c>
      <c r="N2244" t="s">
        <v>907</v>
      </c>
      <c r="O2244" t="s">
        <v>932</v>
      </c>
      <c r="P2244" t="s">
        <v>71</v>
      </c>
    </row>
    <row r="2245" spans="1:16">
      <c r="A2245" t="s">
        <v>7168</v>
      </c>
      <c r="B2245" t="s">
        <v>7169</v>
      </c>
      <c r="C2245" t="s">
        <v>931</v>
      </c>
      <c r="D2245">
        <v>0</v>
      </c>
      <c r="E2245" t="s">
        <v>7165</v>
      </c>
      <c r="F2245" t="s">
        <v>91</v>
      </c>
      <c r="G2245" t="s">
        <v>964</v>
      </c>
      <c r="H2245" t="s">
        <v>358</v>
      </c>
      <c r="I2245" t="s">
        <v>391</v>
      </c>
      <c r="J2245" t="s">
        <v>383</v>
      </c>
      <c r="K2245" t="s">
        <v>389</v>
      </c>
      <c r="M2245" t="s">
        <v>386</v>
      </c>
      <c r="N2245" t="s">
        <v>907</v>
      </c>
      <c r="O2245" t="s">
        <v>932</v>
      </c>
      <c r="P2245" t="s">
        <v>91</v>
      </c>
    </row>
    <row r="2246" spans="1:16">
      <c r="A2246" t="s">
        <v>7163</v>
      </c>
      <c r="B2246" t="s">
        <v>7164</v>
      </c>
      <c r="C2246" t="s">
        <v>931</v>
      </c>
      <c r="D2246">
        <v>0</v>
      </c>
      <c r="E2246" t="s">
        <v>7165</v>
      </c>
      <c r="F2246" t="s">
        <v>68</v>
      </c>
      <c r="G2246" t="s">
        <v>964</v>
      </c>
      <c r="H2246" t="s">
        <v>358</v>
      </c>
      <c r="I2246" t="s">
        <v>391</v>
      </c>
      <c r="J2246" t="s">
        <v>383</v>
      </c>
      <c r="K2246" t="s">
        <v>389</v>
      </c>
      <c r="M2246" t="s">
        <v>386</v>
      </c>
      <c r="N2246" t="s">
        <v>907</v>
      </c>
      <c r="O2246" t="s">
        <v>1119</v>
      </c>
      <c r="P2246" t="s">
        <v>68</v>
      </c>
    </row>
    <row r="2247" spans="1:16">
      <c r="A2247" t="s">
        <v>7166</v>
      </c>
      <c r="B2247" t="s">
        <v>7167</v>
      </c>
      <c r="C2247" t="s">
        <v>931</v>
      </c>
      <c r="D2247">
        <v>0</v>
      </c>
      <c r="E2247" t="s">
        <v>7165</v>
      </c>
      <c r="F2247" t="s">
        <v>53</v>
      </c>
      <c r="G2247" t="s">
        <v>964</v>
      </c>
      <c r="H2247" t="s">
        <v>358</v>
      </c>
      <c r="I2247" t="s">
        <v>391</v>
      </c>
      <c r="J2247" t="s">
        <v>383</v>
      </c>
      <c r="K2247" t="s">
        <v>389</v>
      </c>
      <c r="M2247" t="s">
        <v>386</v>
      </c>
      <c r="N2247" t="s">
        <v>907</v>
      </c>
      <c r="O2247" t="s">
        <v>928</v>
      </c>
      <c r="P2247" t="s">
        <v>53</v>
      </c>
    </row>
    <row r="2248" spans="1:16">
      <c r="A2248" t="s">
        <v>7816</v>
      </c>
      <c r="B2248" t="s">
        <v>7817</v>
      </c>
      <c r="C2248" t="s">
        <v>931</v>
      </c>
      <c r="D2248">
        <v>0</v>
      </c>
      <c r="E2248" t="s">
        <v>7815</v>
      </c>
      <c r="F2248" t="s">
        <v>57</v>
      </c>
      <c r="G2248" t="s">
        <v>964</v>
      </c>
      <c r="H2248" t="s">
        <v>358</v>
      </c>
      <c r="I2248" t="s">
        <v>387</v>
      </c>
      <c r="J2248" t="s">
        <v>383</v>
      </c>
      <c r="K2248" t="s">
        <v>389</v>
      </c>
      <c r="M2248" t="s">
        <v>386</v>
      </c>
      <c r="N2248" t="s">
        <v>907</v>
      </c>
      <c r="O2248" t="s">
        <v>908</v>
      </c>
      <c r="P2248" t="s">
        <v>57</v>
      </c>
    </row>
    <row r="2249" spans="1:16">
      <c r="A2249" t="s">
        <v>7813</v>
      </c>
      <c r="B2249" t="s">
        <v>7814</v>
      </c>
      <c r="C2249" t="s">
        <v>931</v>
      </c>
      <c r="D2249">
        <v>0</v>
      </c>
      <c r="E2249" t="s">
        <v>7815</v>
      </c>
      <c r="F2249" t="s">
        <v>53</v>
      </c>
      <c r="G2249" t="s">
        <v>964</v>
      </c>
      <c r="H2249" t="s">
        <v>358</v>
      </c>
      <c r="I2249" t="s">
        <v>387</v>
      </c>
      <c r="J2249" t="s">
        <v>383</v>
      </c>
      <c r="K2249" t="s">
        <v>389</v>
      </c>
      <c r="M2249" t="s">
        <v>386</v>
      </c>
      <c r="N2249" t="s">
        <v>907</v>
      </c>
      <c r="O2249" t="s">
        <v>928</v>
      </c>
      <c r="P2249" t="s">
        <v>53</v>
      </c>
    </row>
    <row r="2250" spans="1:16">
      <c r="A2250" t="s">
        <v>7998</v>
      </c>
      <c r="B2250" t="s">
        <v>7999</v>
      </c>
      <c r="C2250" t="s">
        <v>931</v>
      </c>
      <c r="D2250">
        <v>0</v>
      </c>
      <c r="E2250" t="s">
        <v>7820</v>
      </c>
      <c r="F2250" t="s">
        <v>164</v>
      </c>
      <c r="G2250" t="s">
        <v>964</v>
      </c>
      <c r="H2250" t="s">
        <v>358</v>
      </c>
      <c r="I2250" t="s">
        <v>387</v>
      </c>
      <c r="J2250" t="s">
        <v>383</v>
      </c>
      <c r="K2250" t="s">
        <v>389</v>
      </c>
      <c r="M2250" t="s">
        <v>386</v>
      </c>
      <c r="N2250" t="s">
        <v>907</v>
      </c>
      <c r="O2250" t="s">
        <v>1033</v>
      </c>
      <c r="P2250" t="s">
        <v>86</v>
      </c>
    </row>
    <row r="2251" spans="1:16">
      <c r="A2251" t="s">
        <v>7996</v>
      </c>
      <c r="B2251" t="s">
        <v>7997</v>
      </c>
      <c r="C2251" t="s">
        <v>931</v>
      </c>
      <c r="D2251">
        <v>0</v>
      </c>
      <c r="E2251" t="s">
        <v>7820</v>
      </c>
      <c r="F2251" t="s">
        <v>215</v>
      </c>
      <c r="G2251" t="s">
        <v>964</v>
      </c>
      <c r="H2251" t="s">
        <v>358</v>
      </c>
      <c r="I2251" t="s">
        <v>387</v>
      </c>
      <c r="J2251" t="s">
        <v>383</v>
      </c>
      <c r="K2251" t="s">
        <v>389</v>
      </c>
      <c r="M2251" t="s">
        <v>386</v>
      </c>
      <c r="N2251" t="s">
        <v>907</v>
      </c>
      <c r="O2251" t="s">
        <v>1593</v>
      </c>
      <c r="P2251" t="s">
        <v>68</v>
      </c>
    </row>
    <row r="2252" spans="1:16">
      <c r="A2252" t="s">
        <v>7818</v>
      </c>
      <c r="B2252" t="s">
        <v>7819</v>
      </c>
      <c r="C2252" t="s">
        <v>931</v>
      </c>
      <c r="D2252">
        <v>0</v>
      </c>
      <c r="E2252" t="s">
        <v>7820</v>
      </c>
      <c r="F2252" t="s">
        <v>238</v>
      </c>
      <c r="G2252" t="s">
        <v>964</v>
      </c>
      <c r="H2252" t="s">
        <v>358</v>
      </c>
      <c r="I2252" t="s">
        <v>387</v>
      </c>
      <c r="J2252" t="s">
        <v>383</v>
      </c>
      <c r="K2252" t="s">
        <v>389</v>
      </c>
      <c r="M2252" t="s">
        <v>386</v>
      </c>
      <c r="N2252" t="s">
        <v>907</v>
      </c>
      <c r="O2252" t="s">
        <v>917</v>
      </c>
      <c r="P2252" t="s">
        <v>83</v>
      </c>
    </row>
    <row r="2253" spans="1:16">
      <c r="A2253" t="s">
        <v>7869</v>
      </c>
      <c r="B2253" t="s">
        <v>7870</v>
      </c>
      <c r="C2253" t="s">
        <v>931</v>
      </c>
      <c r="D2253">
        <v>0</v>
      </c>
      <c r="E2253" t="s">
        <v>7866</v>
      </c>
      <c r="F2253" t="s">
        <v>55</v>
      </c>
      <c r="G2253" t="s">
        <v>964</v>
      </c>
      <c r="H2253" t="s">
        <v>358</v>
      </c>
      <c r="I2253" t="s">
        <v>382</v>
      </c>
      <c r="J2253" t="s">
        <v>383</v>
      </c>
      <c r="K2253" t="s">
        <v>389</v>
      </c>
      <c r="M2253" t="s">
        <v>386</v>
      </c>
      <c r="N2253" t="s">
        <v>907</v>
      </c>
      <c r="O2253" t="s">
        <v>1003</v>
      </c>
      <c r="P2253" t="s">
        <v>71</v>
      </c>
    </row>
    <row r="2254" spans="1:16">
      <c r="A2254" t="s">
        <v>7864</v>
      </c>
      <c r="B2254" t="s">
        <v>7865</v>
      </c>
      <c r="C2254" t="s">
        <v>931</v>
      </c>
      <c r="D2254">
        <v>0</v>
      </c>
      <c r="E2254" t="s">
        <v>7866</v>
      </c>
      <c r="F2254" t="s">
        <v>292</v>
      </c>
      <c r="G2254" t="s">
        <v>964</v>
      </c>
      <c r="H2254" t="s">
        <v>358</v>
      </c>
      <c r="I2254" t="s">
        <v>382</v>
      </c>
      <c r="J2254" t="s">
        <v>383</v>
      </c>
      <c r="K2254" t="s">
        <v>389</v>
      </c>
      <c r="M2254" t="s">
        <v>386</v>
      </c>
      <c r="N2254" t="s">
        <v>907</v>
      </c>
      <c r="O2254" t="s">
        <v>928</v>
      </c>
      <c r="P2254" t="s">
        <v>53</v>
      </c>
    </row>
    <row r="2255" spans="1:16">
      <c r="A2255" t="s">
        <v>7867</v>
      </c>
      <c r="B2255" t="s">
        <v>7868</v>
      </c>
      <c r="C2255" t="s">
        <v>931</v>
      </c>
      <c r="D2255">
        <v>0</v>
      </c>
      <c r="E2255" t="s">
        <v>7866</v>
      </c>
      <c r="F2255" t="s">
        <v>302</v>
      </c>
      <c r="G2255" t="s">
        <v>964</v>
      </c>
      <c r="H2255" t="s">
        <v>358</v>
      </c>
      <c r="I2255" t="s">
        <v>382</v>
      </c>
      <c r="J2255" t="s">
        <v>383</v>
      </c>
      <c r="K2255" t="s">
        <v>389</v>
      </c>
      <c r="M2255" t="s">
        <v>386</v>
      </c>
      <c r="N2255" t="s">
        <v>907</v>
      </c>
      <c r="O2255" t="s">
        <v>969</v>
      </c>
      <c r="P2255" t="s">
        <v>53</v>
      </c>
    </row>
    <row r="2256" spans="1:16">
      <c r="A2256" t="s">
        <v>7874</v>
      </c>
      <c r="B2256" t="s">
        <v>7875</v>
      </c>
      <c r="C2256" t="s">
        <v>931</v>
      </c>
      <c r="D2256">
        <v>0</v>
      </c>
      <c r="E2256" t="s">
        <v>7873</v>
      </c>
      <c r="F2256" t="s">
        <v>111</v>
      </c>
      <c r="G2256" t="s">
        <v>964</v>
      </c>
      <c r="H2256" t="s">
        <v>358</v>
      </c>
      <c r="I2256" t="s">
        <v>382</v>
      </c>
      <c r="J2256" t="s">
        <v>383</v>
      </c>
      <c r="K2256" t="s">
        <v>389</v>
      </c>
      <c r="M2256" t="s">
        <v>386</v>
      </c>
      <c r="N2256" t="s">
        <v>907</v>
      </c>
      <c r="O2256" t="s">
        <v>969</v>
      </c>
      <c r="P2256" t="s">
        <v>53</v>
      </c>
    </row>
    <row r="2257" spans="1:16">
      <c r="A2257" t="s">
        <v>7871</v>
      </c>
      <c r="B2257" t="s">
        <v>7872</v>
      </c>
      <c r="C2257" t="s">
        <v>931</v>
      </c>
      <c r="D2257">
        <v>0</v>
      </c>
      <c r="E2257" t="s">
        <v>7873</v>
      </c>
      <c r="F2257" t="s">
        <v>119</v>
      </c>
      <c r="G2257" t="s">
        <v>964</v>
      </c>
      <c r="H2257" t="s">
        <v>358</v>
      </c>
      <c r="I2257" t="s">
        <v>382</v>
      </c>
      <c r="J2257" t="s">
        <v>383</v>
      </c>
      <c r="K2257" t="s">
        <v>389</v>
      </c>
      <c r="M2257" t="s">
        <v>386</v>
      </c>
      <c r="N2257" t="s">
        <v>907</v>
      </c>
      <c r="O2257" t="s">
        <v>928</v>
      </c>
      <c r="P2257" t="s">
        <v>57</v>
      </c>
    </row>
    <row r="2258" spans="1:16">
      <c r="A2258" t="s">
        <v>8119</v>
      </c>
      <c r="B2258" t="s">
        <v>8120</v>
      </c>
      <c r="C2258" t="s">
        <v>910</v>
      </c>
      <c r="D2258">
        <v>59</v>
      </c>
      <c r="E2258" t="s">
        <v>8121</v>
      </c>
      <c r="F2258" t="s">
        <v>209</v>
      </c>
      <c r="G2258" t="s">
        <v>906</v>
      </c>
      <c r="H2258" t="s">
        <v>325</v>
      </c>
      <c r="I2258" t="s">
        <v>382</v>
      </c>
      <c r="J2258" t="s">
        <v>383</v>
      </c>
      <c r="K2258" t="s">
        <v>384</v>
      </c>
      <c r="L2258" t="s">
        <v>43</v>
      </c>
      <c r="M2258" t="s">
        <v>386</v>
      </c>
      <c r="N2258" t="s">
        <v>907</v>
      </c>
      <c r="O2258" t="s">
        <v>1387</v>
      </c>
      <c r="P2258" t="s">
        <v>209</v>
      </c>
    </row>
    <row r="2259" spans="1:16">
      <c r="A2259" t="s">
        <v>8122</v>
      </c>
      <c r="B2259" t="s">
        <v>8123</v>
      </c>
      <c r="C2259" t="s">
        <v>910</v>
      </c>
      <c r="D2259">
        <v>59</v>
      </c>
      <c r="E2259" t="s">
        <v>8124</v>
      </c>
      <c r="F2259" t="s">
        <v>209</v>
      </c>
      <c r="G2259" t="s">
        <v>906</v>
      </c>
      <c r="H2259" t="s">
        <v>325</v>
      </c>
      <c r="I2259" t="s">
        <v>382</v>
      </c>
      <c r="J2259" t="s">
        <v>383</v>
      </c>
      <c r="K2259" t="s">
        <v>384</v>
      </c>
      <c r="L2259" t="s">
        <v>43</v>
      </c>
      <c r="M2259" t="s">
        <v>386</v>
      </c>
      <c r="N2259" t="s">
        <v>907</v>
      </c>
      <c r="O2259" t="s">
        <v>1387</v>
      </c>
      <c r="P2259" t="s">
        <v>209</v>
      </c>
    </row>
    <row r="2260" spans="1:16">
      <c r="A2260" t="s">
        <v>8125</v>
      </c>
      <c r="B2260" t="s">
        <v>8126</v>
      </c>
      <c r="C2260" t="s">
        <v>910</v>
      </c>
      <c r="D2260">
        <v>59</v>
      </c>
      <c r="E2260" t="s">
        <v>8127</v>
      </c>
      <c r="F2260" t="s">
        <v>57</v>
      </c>
      <c r="G2260" t="s">
        <v>906</v>
      </c>
      <c r="H2260" t="s">
        <v>325</v>
      </c>
      <c r="I2260" t="s">
        <v>382</v>
      </c>
      <c r="J2260" t="s">
        <v>383</v>
      </c>
      <c r="K2260" t="s">
        <v>384</v>
      </c>
      <c r="L2260" t="s">
        <v>43</v>
      </c>
      <c r="M2260" t="s">
        <v>386</v>
      </c>
      <c r="N2260" t="s">
        <v>907</v>
      </c>
      <c r="O2260" t="s">
        <v>908</v>
      </c>
      <c r="P2260" t="s">
        <v>57</v>
      </c>
    </row>
    <row r="2261" spans="1:16">
      <c r="A2261" t="s">
        <v>7180</v>
      </c>
      <c r="B2261" t="s">
        <v>7181</v>
      </c>
      <c r="C2261" t="s">
        <v>931</v>
      </c>
      <c r="D2261">
        <v>0</v>
      </c>
      <c r="E2261" t="s">
        <v>7134</v>
      </c>
      <c r="F2261" t="s">
        <v>91</v>
      </c>
      <c r="G2261" t="s">
        <v>906</v>
      </c>
      <c r="H2261" t="s">
        <v>325</v>
      </c>
      <c r="I2261" t="s">
        <v>391</v>
      </c>
      <c r="J2261" t="s">
        <v>3855</v>
      </c>
      <c r="K2261" t="s">
        <v>384</v>
      </c>
      <c r="L2261" t="s">
        <v>43</v>
      </c>
      <c r="M2261" t="s">
        <v>386</v>
      </c>
      <c r="N2261" t="s">
        <v>907</v>
      </c>
      <c r="O2261" t="s">
        <v>932</v>
      </c>
      <c r="P2261" t="s">
        <v>91</v>
      </c>
    </row>
    <row r="2262" spans="1:16">
      <c r="A2262" t="s">
        <v>7182</v>
      </c>
      <c r="B2262" t="s">
        <v>7181</v>
      </c>
      <c r="C2262" t="s">
        <v>2626</v>
      </c>
      <c r="D2262">
        <v>51</v>
      </c>
      <c r="E2262" t="s">
        <v>7134</v>
      </c>
      <c r="F2262" t="s">
        <v>91</v>
      </c>
      <c r="G2262" t="s">
        <v>906</v>
      </c>
      <c r="H2262" t="s">
        <v>325</v>
      </c>
      <c r="I2262" t="s">
        <v>391</v>
      </c>
      <c r="J2262" t="s">
        <v>3855</v>
      </c>
      <c r="K2262" t="s">
        <v>384</v>
      </c>
      <c r="L2262" t="s">
        <v>43</v>
      </c>
      <c r="M2262" t="s">
        <v>386</v>
      </c>
      <c r="N2262" t="s">
        <v>907</v>
      </c>
      <c r="O2262" t="s">
        <v>932</v>
      </c>
      <c r="P2262" t="s">
        <v>91</v>
      </c>
    </row>
    <row r="2263" spans="1:16">
      <c r="A2263" t="s">
        <v>7183</v>
      </c>
      <c r="B2263" t="s">
        <v>7181</v>
      </c>
      <c r="C2263" t="s">
        <v>3871</v>
      </c>
      <c r="D2263">
        <v>53</v>
      </c>
      <c r="E2263" t="s">
        <v>7134</v>
      </c>
      <c r="F2263" t="s">
        <v>91</v>
      </c>
      <c r="G2263" t="s">
        <v>906</v>
      </c>
      <c r="H2263" t="s">
        <v>325</v>
      </c>
      <c r="I2263" t="s">
        <v>391</v>
      </c>
      <c r="J2263" t="s">
        <v>3855</v>
      </c>
      <c r="K2263" t="s">
        <v>384</v>
      </c>
      <c r="L2263" t="s">
        <v>43</v>
      </c>
      <c r="M2263" t="s">
        <v>386</v>
      </c>
      <c r="N2263" t="s">
        <v>907</v>
      </c>
      <c r="O2263" t="s">
        <v>932</v>
      </c>
      <c r="P2263" t="s">
        <v>91</v>
      </c>
    </row>
    <row r="2264" spans="1:16">
      <c r="A2264" t="s">
        <v>7132</v>
      </c>
      <c r="B2264" t="s">
        <v>7133</v>
      </c>
      <c r="C2264" t="s">
        <v>931</v>
      </c>
      <c r="D2264">
        <v>0</v>
      </c>
      <c r="E2264" t="s">
        <v>7134</v>
      </c>
      <c r="F2264" t="s">
        <v>86</v>
      </c>
      <c r="G2264" t="s">
        <v>906</v>
      </c>
      <c r="H2264" t="s">
        <v>325</v>
      </c>
      <c r="I2264" t="s">
        <v>391</v>
      </c>
      <c r="J2264" t="s">
        <v>3855</v>
      </c>
      <c r="K2264" t="s">
        <v>384</v>
      </c>
      <c r="L2264" t="s">
        <v>43</v>
      </c>
      <c r="M2264" t="s">
        <v>386</v>
      </c>
      <c r="N2264" t="s">
        <v>907</v>
      </c>
      <c r="O2264" t="s">
        <v>1033</v>
      </c>
      <c r="P2264" t="s">
        <v>86</v>
      </c>
    </row>
    <row r="2265" spans="1:16">
      <c r="A2265" t="s">
        <v>7135</v>
      </c>
      <c r="B2265" t="s">
        <v>7133</v>
      </c>
      <c r="C2265" t="s">
        <v>2626</v>
      </c>
      <c r="D2265">
        <v>51</v>
      </c>
      <c r="E2265" t="s">
        <v>7134</v>
      </c>
      <c r="F2265" t="s">
        <v>86</v>
      </c>
      <c r="G2265" t="s">
        <v>906</v>
      </c>
      <c r="H2265" t="s">
        <v>325</v>
      </c>
      <c r="I2265" t="s">
        <v>391</v>
      </c>
      <c r="J2265" t="s">
        <v>3855</v>
      </c>
      <c r="K2265" t="s">
        <v>384</v>
      </c>
      <c r="L2265" t="s">
        <v>43</v>
      </c>
      <c r="M2265" t="s">
        <v>386</v>
      </c>
      <c r="N2265" t="s">
        <v>907</v>
      </c>
      <c r="O2265" t="s">
        <v>1033</v>
      </c>
      <c r="P2265" t="s">
        <v>86</v>
      </c>
    </row>
    <row r="2266" spans="1:16">
      <c r="A2266" t="s">
        <v>7136</v>
      </c>
      <c r="B2266" t="s">
        <v>7133</v>
      </c>
      <c r="C2266" t="s">
        <v>3871</v>
      </c>
      <c r="D2266">
        <v>53</v>
      </c>
      <c r="E2266" t="s">
        <v>7134</v>
      </c>
      <c r="F2266" t="s">
        <v>86</v>
      </c>
      <c r="G2266" t="s">
        <v>906</v>
      </c>
      <c r="H2266" t="s">
        <v>325</v>
      </c>
      <c r="I2266" t="s">
        <v>391</v>
      </c>
      <c r="J2266" t="s">
        <v>3855</v>
      </c>
      <c r="K2266" t="s">
        <v>384</v>
      </c>
      <c r="L2266" t="s">
        <v>43</v>
      </c>
      <c r="M2266" t="s">
        <v>386</v>
      </c>
      <c r="N2266" t="s">
        <v>907</v>
      </c>
      <c r="O2266" t="s">
        <v>1033</v>
      </c>
      <c r="P2266" t="s">
        <v>86</v>
      </c>
    </row>
    <row r="2267" spans="1:16">
      <c r="A2267" t="s">
        <v>7176</v>
      </c>
      <c r="B2267" t="s">
        <v>7177</v>
      </c>
      <c r="C2267" t="s">
        <v>931</v>
      </c>
      <c r="D2267">
        <v>0</v>
      </c>
      <c r="E2267" t="s">
        <v>7134</v>
      </c>
      <c r="F2267" t="s">
        <v>83</v>
      </c>
      <c r="G2267" t="s">
        <v>906</v>
      </c>
      <c r="H2267" t="s">
        <v>325</v>
      </c>
      <c r="I2267" t="s">
        <v>391</v>
      </c>
      <c r="J2267" t="s">
        <v>3855</v>
      </c>
      <c r="K2267" t="s">
        <v>384</v>
      </c>
      <c r="L2267" t="s">
        <v>43</v>
      </c>
      <c r="M2267" t="s">
        <v>386</v>
      </c>
      <c r="N2267" t="s">
        <v>907</v>
      </c>
      <c r="O2267" t="s">
        <v>917</v>
      </c>
      <c r="P2267" t="s">
        <v>83</v>
      </c>
    </row>
    <row r="2268" spans="1:16">
      <c r="A2268" t="s">
        <v>7178</v>
      </c>
      <c r="B2268" t="s">
        <v>7177</v>
      </c>
      <c r="C2268" t="s">
        <v>2626</v>
      </c>
      <c r="D2268">
        <v>51</v>
      </c>
      <c r="E2268" t="s">
        <v>7134</v>
      </c>
      <c r="F2268" t="s">
        <v>83</v>
      </c>
      <c r="G2268" t="s">
        <v>906</v>
      </c>
      <c r="H2268" t="s">
        <v>325</v>
      </c>
      <c r="I2268" t="s">
        <v>391</v>
      </c>
      <c r="J2268" t="s">
        <v>3855</v>
      </c>
      <c r="K2268" t="s">
        <v>384</v>
      </c>
      <c r="L2268" t="s">
        <v>43</v>
      </c>
      <c r="M2268" t="s">
        <v>386</v>
      </c>
      <c r="N2268" t="s">
        <v>907</v>
      </c>
      <c r="O2268" t="s">
        <v>917</v>
      </c>
      <c r="P2268" t="s">
        <v>83</v>
      </c>
    </row>
    <row r="2269" spans="1:16">
      <c r="A2269" t="s">
        <v>7179</v>
      </c>
      <c r="B2269" t="s">
        <v>7177</v>
      </c>
      <c r="C2269" t="s">
        <v>3871</v>
      </c>
      <c r="D2269">
        <v>53</v>
      </c>
      <c r="E2269" t="s">
        <v>7134</v>
      </c>
      <c r="F2269" t="s">
        <v>83</v>
      </c>
      <c r="G2269" t="s">
        <v>906</v>
      </c>
      <c r="H2269" t="s">
        <v>325</v>
      </c>
      <c r="I2269" t="s">
        <v>391</v>
      </c>
      <c r="J2269" t="s">
        <v>3855</v>
      </c>
      <c r="K2269" t="s">
        <v>384</v>
      </c>
      <c r="L2269" t="s">
        <v>43</v>
      </c>
      <c r="M2269" t="s">
        <v>386</v>
      </c>
      <c r="N2269" t="s">
        <v>907</v>
      </c>
      <c r="O2269" t="s">
        <v>917</v>
      </c>
      <c r="P2269" t="s">
        <v>83</v>
      </c>
    </row>
    <row r="2270" spans="1:16">
      <c r="A2270" t="s">
        <v>6567</v>
      </c>
      <c r="B2270" t="s">
        <v>6568</v>
      </c>
      <c r="C2270" t="s">
        <v>956</v>
      </c>
      <c r="D2270">
        <v>55</v>
      </c>
      <c r="E2270" t="s">
        <v>5509</v>
      </c>
      <c r="F2270" t="s">
        <v>63</v>
      </c>
      <c r="G2270" t="s">
        <v>906</v>
      </c>
      <c r="H2270" t="s">
        <v>325</v>
      </c>
      <c r="I2270" t="s">
        <v>387</v>
      </c>
      <c r="J2270" t="s">
        <v>383</v>
      </c>
      <c r="K2270" t="s">
        <v>388</v>
      </c>
      <c r="L2270" t="s">
        <v>43</v>
      </c>
      <c r="M2270" t="s">
        <v>386</v>
      </c>
      <c r="N2270" t="s">
        <v>907</v>
      </c>
      <c r="O2270" t="s">
        <v>937</v>
      </c>
      <c r="P2270" t="s">
        <v>63</v>
      </c>
    </row>
    <row r="2271" spans="1:16">
      <c r="A2271" t="s">
        <v>6569</v>
      </c>
      <c r="B2271" t="s">
        <v>6568</v>
      </c>
      <c r="C2271" t="s">
        <v>904</v>
      </c>
      <c r="D2271">
        <v>57</v>
      </c>
      <c r="E2271" t="s">
        <v>5509</v>
      </c>
      <c r="F2271" t="s">
        <v>63</v>
      </c>
      <c r="G2271" t="s">
        <v>906</v>
      </c>
      <c r="H2271" t="s">
        <v>325</v>
      </c>
      <c r="I2271" t="s">
        <v>387</v>
      </c>
      <c r="J2271" t="s">
        <v>383</v>
      </c>
      <c r="K2271" t="s">
        <v>388</v>
      </c>
      <c r="L2271" t="s">
        <v>43</v>
      </c>
      <c r="M2271" t="s">
        <v>386</v>
      </c>
      <c r="N2271" t="s">
        <v>907</v>
      </c>
      <c r="O2271" t="s">
        <v>937</v>
      </c>
      <c r="P2271" t="s">
        <v>63</v>
      </c>
    </row>
    <row r="2272" spans="1:16">
      <c r="A2272" t="s">
        <v>6570</v>
      </c>
      <c r="B2272" t="s">
        <v>6568</v>
      </c>
      <c r="C2272" t="s">
        <v>910</v>
      </c>
      <c r="D2272">
        <v>59</v>
      </c>
      <c r="E2272" t="s">
        <v>5509</v>
      </c>
      <c r="F2272" t="s">
        <v>63</v>
      </c>
      <c r="G2272" t="s">
        <v>906</v>
      </c>
      <c r="H2272" t="s">
        <v>325</v>
      </c>
      <c r="I2272" t="s">
        <v>387</v>
      </c>
      <c r="J2272" t="s">
        <v>383</v>
      </c>
      <c r="K2272" t="s">
        <v>388</v>
      </c>
      <c r="L2272" t="s">
        <v>43</v>
      </c>
      <c r="M2272" t="s">
        <v>386</v>
      </c>
      <c r="N2272" t="s">
        <v>907</v>
      </c>
      <c r="O2272" t="s">
        <v>937</v>
      </c>
      <c r="P2272" t="s">
        <v>63</v>
      </c>
    </row>
    <row r="2273" spans="1:16">
      <c r="A2273" t="s">
        <v>5507</v>
      </c>
      <c r="B2273" t="s">
        <v>5508</v>
      </c>
      <c r="C2273" t="s">
        <v>904</v>
      </c>
      <c r="D2273">
        <v>57</v>
      </c>
      <c r="E2273" t="s">
        <v>5509</v>
      </c>
      <c r="F2273" t="s">
        <v>121</v>
      </c>
      <c r="G2273" t="s">
        <v>906</v>
      </c>
      <c r="H2273" t="s">
        <v>325</v>
      </c>
      <c r="I2273" t="s">
        <v>387</v>
      </c>
      <c r="J2273" t="s">
        <v>383</v>
      </c>
      <c r="K2273" t="s">
        <v>388</v>
      </c>
      <c r="L2273" t="s">
        <v>43</v>
      </c>
      <c r="M2273" t="s">
        <v>386</v>
      </c>
      <c r="N2273" t="s">
        <v>907</v>
      </c>
      <c r="O2273" t="s">
        <v>1546</v>
      </c>
      <c r="P2273" t="s">
        <v>121</v>
      </c>
    </row>
    <row r="2274" spans="1:16">
      <c r="A2274" t="s">
        <v>5510</v>
      </c>
      <c r="B2274" t="s">
        <v>5508</v>
      </c>
      <c r="C2274" t="s">
        <v>956</v>
      </c>
      <c r="D2274">
        <v>55</v>
      </c>
      <c r="E2274" t="s">
        <v>5509</v>
      </c>
      <c r="F2274" t="s">
        <v>121</v>
      </c>
      <c r="G2274" t="s">
        <v>906</v>
      </c>
      <c r="H2274" t="s">
        <v>325</v>
      </c>
      <c r="I2274" t="s">
        <v>387</v>
      </c>
      <c r="J2274" t="s">
        <v>383</v>
      </c>
      <c r="K2274" t="s">
        <v>388</v>
      </c>
      <c r="L2274" t="s">
        <v>43</v>
      </c>
      <c r="M2274" t="s">
        <v>386</v>
      </c>
      <c r="N2274" t="s">
        <v>907</v>
      </c>
      <c r="O2274" t="s">
        <v>1546</v>
      </c>
      <c r="P2274" t="s">
        <v>121</v>
      </c>
    </row>
    <row r="2275" spans="1:16">
      <c r="A2275" t="s">
        <v>5511</v>
      </c>
      <c r="B2275" t="s">
        <v>5508</v>
      </c>
      <c r="C2275" t="s">
        <v>910</v>
      </c>
      <c r="D2275">
        <v>59</v>
      </c>
      <c r="E2275" t="s">
        <v>5509</v>
      </c>
      <c r="F2275" t="s">
        <v>121</v>
      </c>
      <c r="G2275" t="s">
        <v>906</v>
      </c>
      <c r="H2275" t="s">
        <v>325</v>
      </c>
      <c r="I2275" t="s">
        <v>387</v>
      </c>
      <c r="J2275" t="s">
        <v>383</v>
      </c>
      <c r="K2275" t="s">
        <v>388</v>
      </c>
      <c r="L2275" t="s">
        <v>43</v>
      </c>
      <c r="M2275" t="s">
        <v>386</v>
      </c>
      <c r="N2275" t="s">
        <v>907</v>
      </c>
      <c r="O2275" t="s">
        <v>1546</v>
      </c>
      <c r="P2275" t="s">
        <v>121</v>
      </c>
    </row>
    <row r="2276" spans="1:16">
      <c r="A2276" t="s">
        <v>6571</v>
      </c>
      <c r="B2276" t="s">
        <v>6572</v>
      </c>
      <c r="C2276" t="s">
        <v>956</v>
      </c>
      <c r="D2276">
        <v>55</v>
      </c>
      <c r="E2276" t="s">
        <v>5509</v>
      </c>
      <c r="F2276" t="s">
        <v>55</v>
      </c>
      <c r="G2276" t="s">
        <v>906</v>
      </c>
      <c r="H2276" t="s">
        <v>325</v>
      </c>
      <c r="I2276" t="s">
        <v>387</v>
      </c>
      <c r="J2276" t="s">
        <v>383</v>
      </c>
      <c r="K2276" t="s">
        <v>388</v>
      </c>
      <c r="L2276" t="s">
        <v>43</v>
      </c>
      <c r="M2276" t="s">
        <v>386</v>
      </c>
      <c r="N2276" t="s">
        <v>907</v>
      </c>
      <c r="O2276" t="s">
        <v>1003</v>
      </c>
      <c r="P2276" t="s">
        <v>71</v>
      </c>
    </row>
    <row r="2277" spans="1:16">
      <c r="A2277" t="s">
        <v>6573</v>
      </c>
      <c r="B2277" t="s">
        <v>6572</v>
      </c>
      <c r="C2277" t="s">
        <v>904</v>
      </c>
      <c r="D2277">
        <v>57</v>
      </c>
      <c r="E2277" t="s">
        <v>5509</v>
      </c>
      <c r="F2277" t="s">
        <v>55</v>
      </c>
      <c r="G2277" t="s">
        <v>906</v>
      </c>
      <c r="H2277" t="s">
        <v>325</v>
      </c>
      <c r="I2277" t="s">
        <v>387</v>
      </c>
      <c r="J2277" t="s">
        <v>383</v>
      </c>
      <c r="K2277" t="s">
        <v>388</v>
      </c>
      <c r="L2277" t="s">
        <v>43</v>
      </c>
      <c r="M2277" t="s">
        <v>386</v>
      </c>
      <c r="N2277" t="s">
        <v>907</v>
      </c>
      <c r="O2277" t="s">
        <v>1003</v>
      </c>
      <c r="P2277" t="s">
        <v>71</v>
      </c>
    </row>
    <row r="2278" spans="1:16">
      <c r="A2278" t="s">
        <v>6574</v>
      </c>
      <c r="B2278" t="s">
        <v>6572</v>
      </c>
      <c r="C2278" t="s">
        <v>910</v>
      </c>
      <c r="D2278">
        <v>59</v>
      </c>
      <c r="E2278" t="s">
        <v>5509</v>
      </c>
      <c r="F2278" t="s">
        <v>55</v>
      </c>
      <c r="G2278" t="s">
        <v>906</v>
      </c>
      <c r="H2278" t="s">
        <v>325</v>
      </c>
      <c r="I2278" t="s">
        <v>387</v>
      </c>
      <c r="J2278" t="s">
        <v>383</v>
      </c>
      <c r="K2278" t="s">
        <v>388</v>
      </c>
      <c r="L2278" t="s">
        <v>43</v>
      </c>
      <c r="M2278" t="s">
        <v>386</v>
      </c>
      <c r="N2278" t="s">
        <v>907</v>
      </c>
      <c r="O2278" t="s">
        <v>1003</v>
      </c>
      <c r="P2278" t="s">
        <v>71</v>
      </c>
    </row>
    <row r="2279" spans="1:16">
      <c r="A2279" t="s">
        <v>5504</v>
      </c>
      <c r="B2279" t="s">
        <v>5505</v>
      </c>
      <c r="C2279" t="s">
        <v>910</v>
      </c>
      <c r="D2279">
        <v>59</v>
      </c>
      <c r="E2279" t="s">
        <v>5506</v>
      </c>
      <c r="F2279" t="s">
        <v>65</v>
      </c>
      <c r="G2279" t="s">
        <v>964</v>
      </c>
      <c r="H2279" t="s">
        <v>325</v>
      </c>
      <c r="I2279" t="s">
        <v>382</v>
      </c>
      <c r="J2279" t="s">
        <v>383</v>
      </c>
      <c r="K2279" t="s">
        <v>384</v>
      </c>
      <c r="M2279" t="s">
        <v>386</v>
      </c>
      <c r="N2279" t="s">
        <v>907</v>
      </c>
      <c r="O2279" t="s">
        <v>1383</v>
      </c>
      <c r="P2279" t="s">
        <v>65</v>
      </c>
    </row>
    <row r="2280" spans="1:16">
      <c r="A2280" t="s">
        <v>8270</v>
      </c>
      <c r="B2280" t="s">
        <v>8271</v>
      </c>
      <c r="C2280" t="s">
        <v>904</v>
      </c>
      <c r="D2280">
        <v>57</v>
      </c>
      <c r="E2280" t="s">
        <v>8272</v>
      </c>
      <c r="F2280" t="s">
        <v>199</v>
      </c>
      <c r="G2280" t="s">
        <v>906</v>
      </c>
      <c r="H2280" t="s">
        <v>325</v>
      </c>
      <c r="I2280" t="s">
        <v>382</v>
      </c>
      <c r="J2280" t="s">
        <v>383</v>
      </c>
      <c r="K2280" t="s">
        <v>384</v>
      </c>
      <c r="L2280" t="s">
        <v>43</v>
      </c>
      <c r="M2280" t="s">
        <v>386</v>
      </c>
      <c r="N2280" t="s">
        <v>907</v>
      </c>
      <c r="O2280" t="s">
        <v>1300</v>
      </c>
      <c r="P2280" t="s">
        <v>199</v>
      </c>
    </row>
    <row r="2281" spans="1:16">
      <c r="A2281" t="s">
        <v>8273</v>
      </c>
      <c r="B2281" t="s">
        <v>8271</v>
      </c>
      <c r="C2281" t="s">
        <v>910</v>
      </c>
      <c r="D2281">
        <v>59</v>
      </c>
      <c r="E2281" t="s">
        <v>8272</v>
      </c>
      <c r="F2281" t="s">
        <v>199</v>
      </c>
      <c r="G2281" t="s">
        <v>906</v>
      </c>
      <c r="H2281" t="s">
        <v>325</v>
      </c>
      <c r="I2281" t="s">
        <v>382</v>
      </c>
      <c r="J2281" t="s">
        <v>383</v>
      </c>
      <c r="K2281" t="s">
        <v>384</v>
      </c>
      <c r="L2281" t="s">
        <v>43</v>
      </c>
      <c r="M2281" t="s">
        <v>386</v>
      </c>
      <c r="N2281" t="s">
        <v>907</v>
      </c>
      <c r="O2281" t="s">
        <v>1300</v>
      </c>
      <c r="P2281" t="s">
        <v>199</v>
      </c>
    </row>
    <row r="2282" spans="1:16">
      <c r="A2282" t="s">
        <v>8274</v>
      </c>
      <c r="B2282" t="s">
        <v>8271</v>
      </c>
      <c r="C2282" t="s">
        <v>931</v>
      </c>
      <c r="D2282">
        <v>0</v>
      </c>
      <c r="E2282" t="s">
        <v>8272</v>
      </c>
      <c r="F2282" t="s">
        <v>199</v>
      </c>
      <c r="G2282" t="s">
        <v>906</v>
      </c>
      <c r="H2282" t="s">
        <v>325</v>
      </c>
      <c r="I2282" t="s">
        <v>382</v>
      </c>
      <c r="J2282" t="s">
        <v>383</v>
      </c>
      <c r="K2282" t="s">
        <v>384</v>
      </c>
      <c r="L2282" t="s">
        <v>43</v>
      </c>
      <c r="M2282" t="s">
        <v>386</v>
      </c>
      <c r="N2282" t="s">
        <v>907</v>
      </c>
      <c r="O2282" t="s">
        <v>1300</v>
      </c>
      <c r="P2282" t="s">
        <v>199</v>
      </c>
    </row>
    <row r="2283" spans="1:16">
      <c r="A2283" t="s">
        <v>4088</v>
      </c>
      <c r="B2283" t="s">
        <v>4089</v>
      </c>
      <c r="C2283" t="s">
        <v>904</v>
      </c>
      <c r="D2283">
        <v>57</v>
      </c>
      <c r="E2283" t="s">
        <v>4090</v>
      </c>
      <c r="F2283" t="s">
        <v>57</v>
      </c>
      <c r="G2283" t="s">
        <v>906</v>
      </c>
      <c r="H2283" t="s">
        <v>325</v>
      </c>
      <c r="I2283" t="s">
        <v>382</v>
      </c>
      <c r="J2283" t="s">
        <v>383</v>
      </c>
      <c r="K2283" t="s">
        <v>384</v>
      </c>
      <c r="L2283" t="s">
        <v>43</v>
      </c>
      <c r="M2283" t="s">
        <v>386</v>
      </c>
      <c r="N2283" t="s">
        <v>907</v>
      </c>
      <c r="O2283" t="s">
        <v>908</v>
      </c>
      <c r="P2283" t="s">
        <v>57</v>
      </c>
    </row>
    <row r="2284" spans="1:16">
      <c r="A2284" t="s">
        <v>4091</v>
      </c>
      <c r="B2284" t="s">
        <v>4089</v>
      </c>
      <c r="C2284" t="s">
        <v>956</v>
      </c>
      <c r="D2284">
        <v>55</v>
      </c>
      <c r="E2284" t="s">
        <v>4090</v>
      </c>
      <c r="F2284" t="s">
        <v>57</v>
      </c>
      <c r="G2284" t="s">
        <v>906</v>
      </c>
      <c r="H2284" t="s">
        <v>325</v>
      </c>
      <c r="I2284" t="s">
        <v>382</v>
      </c>
      <c r="J2284" t="s">
        <v>383</v>
      </c>
      <c r="K2284" t="s">
        <v>384</v>
      </c>
      <c r="L2284" t="s">
        <v>43</v>
      </c>
      <c r="M2284" t="s">
        <v>386</v>
      </c>
      <c r="N2284" t="s">
        <v>907</v>
      </c>
      <c r="O2284" t="s">
        <v>908</v>
      </c>
      <c r="P2284" t="s">
        <v>57</v>
      </c>
    </row>
    <row r="2285" spans="1:16">
      <c r="A2285" t="s">
        <v>4092</v>
      </c>
      <c r="B2285" t="s">
        <v>4089</v>
      </c>
      <c r="C2285" t="s">
        <v>910</v>
      </c>
      <c r="D2285">
        <v>59</v>
      </c>
      <c r="E2285" t="s">
        <v>4090</v>
      </c>
      <c r="F2285" t="s">
        <v>57</v>
      </c>
      <c r="G2285" t="s">
        <v>906</v>
      </c>
      <c r="H2285" t="s">
        <v>325</v>
      </c>
      <c r="I2285" t="s">
        <v>382</v>
      </c>
      <c r="J2285" t="s">
        <v>383</v>
      </c>
      <c r="K2285" t="s">
        <v>384</v>
      </c>
      <c r="L2285" t="s">
        <v>43</v>
      </c>
      <c r="M2285" t="s">
        <v>386</v>
      </c>
      <c r="N2285" t="s">
        <v>907</v>
      </c>
      <c r="O2285" t="s">
        <v>908</v>
      </c>
      <c r="P2285" t="s">
        <v>57</v>
      </c>
    </row>
    <row r="2286" spans="1:16">
      <c r="A2286" t="s">
        <v>4093</v>
      </c>
      <c r="B2286" t="s">
        <v>4089</v>
      </c>
      <c r="C2286" t="s">
        <v>912</v>
      </c>
      <c r="D2286">
        <v>61</v>
      </c>
      <c r="E2286" t="s">
        <v>4090</v>
      </c>
      <c r="F2286" t="s">
        <v>57</v>
      </c>
      <c r="G2286" t="s">
        <v>906</v>
      </c>
      <c r="H2286" t="s">
        <v>325</v>
      </c>
      <c r="I2286" t="s">
        <v>382</v>
      </c>
      <c r="J2286" t="s">
        <v>383</v>
      </c>
      <c r="K2286" t="s">
        <v>384</v>
      </c>
      <c r="L2286" t="s">
        <v>43</v>
      </c>
      <c r="M2286" t="s">
        <v>386</v>
      </c>
      <c r="N2286" t="s">
        <v>907</v>
      </c>
      <c r="O2286" t="s">
        <v>908</v>
      </c>
      <c r="P2286" t="s">
        <v>57</v>
      </c>
    </row>
    <row r="2287" spans="1:16">
      <c r="A2287" t="s">
        <v>4576</v>
      </c>
      <c r="B2287" t="s">
        <v>4577</v>
      </c>
      <c r="C2287" t="s">
        <v>956</v>
      </c>
      <c r="D2287">
        <v>55</v>
      </c>
      <c r="E2287" t="s">
        <v>4090</v>
      </c>
      <c r="F2287" t="s">
        <v>55</v>
      </c>
      <c r="G2287" t="s">
        <v>906</v>
      </c>
      <c r="H2287" t="s">
        <v>325</v>
      </c>
      <c r="I2287" t="s">
        <v>382</v>
      </c>
      <c r="J2287" t="s">
        <v>383</v>
      </c>
      <c r="K2287" t="s">
        <v>384</v>
      </c>
      <c r="L2287" t="s">
        <v>43</v>
      </c>
      <c r="M2287" t="s">
        <v>386</v>
      </c>
      <c r="N2287" t="s">
        <v>907</v>
      </c>
      <c r="O2287" t="s">
        <v>1003</v>
      </c>
      <c r="P2287" t="s">
        <v>71</v>
      </c>
    </row>
    <row r="2288" spans="1:16">
      <c r="A2288" t="s">
        <v>4578</v>
      </c>
      <c r="B2288" t="s">
        <v>4577</v>
      </c>
      <c r="C2288" t="s">
        <v>904</v>
      </c>
      <c r="D2288">
        <v>57</v>
      </c>
      <c r="E2288" t="s">
        <v>4090</v>
      </c>
      <c r="F2288" t="s">
        <v>55</v>
      </c>
      <c r="G2288" t="s">
        <v>906</v>
      </c>
      <c r="H2288" t="s">
        <v>325</v>
      </c>
      <c r="I2288" t="s">
        <v>382</v>
      </c>
      <c r="J2288" t="s">
        <v>383</v>
      </c>
      <c r="K2288" t="s">
        <v>384</v>
      </c>
      <c r="L2288" t="s">
        <v>43</v>
      </c>
      <c r="M2288" t="s">
        <v>386</v>
      </c>
      <c r="N2288" t="s">
        <v>907</v>
      </c>
      <c r="O2288" t="s">
        <v>1003</v>
      </c>
      <c r="P2288" t="s">
        <v>71</v>
      </c>
    </row>
    <row r="2289" spans="1:16">
      <c r="A2289" t="s">
        <v>4579</v>
      </c>
      <c r="B2289" t="s">
        <v>4577</v>
      </c>
      <c r="C2289" t="s">
        <v>910</v>
      </c>
      <c r="D2289">
        <v>59</v>
      </c>
      <c r="E2289" t="s">
        <v>4090</v>
      </c>
      <c r="F2289" t="s">
        <v>55</v>
      </c>
      <c r="G2289" t="s">
        <v>906</v>
      </c>
      <c r="H2289" t="s">
        <v>325</v>
      </c>
      <c r="I2289" t="s">
        <v>382</v>
      </c>
      <c r="J2289" t="s">
        <v>383</v>
      </c>
      <c r="K2289" t="s">
        <v>384</v>
      </c>
      <c r="L2289" t="s">
        <v>43</v>
      </c>
      <c r="M2289" t="s">
        <v>386</v>
      </c>
      <c r="N2289" t="s">
        <v>907</v>
      </c>
      <c r="O2289" t="s">
        <v>1003</v>
      </c>
      <c r="P2289" t="s">
        <v>71</v>
      </c>
    </row>
    <row r="2290" spans="1:16">
      <c r="A2290" t="s">
        <v>4580</v>
      </c>
      <c r="B2290" t="s">
        <v>4577</v>
      </c>
      <c r="C2290" t="s">
        <v>912</v>
      </c>
      <c r="D2290">
        <v>61</v>
      </c>
      <c r="E2290" t="s">
        <v>4090</v>
      </c>
      <c r="F2290" t="s">
        <v>55</v>
      </c>
      <c r="G2290" t="s">
        <v>906</v>
      </c>
      <c r="H2290" t="s">
        <v>325</v>
      </c>
      <c r="I2290" t="s">
        <v>382</v>
      </c>
      <c r="J2290" t="s">
        <v>383</v>
      </c>
      <c r="K2290" t="s">
        <v>384</v>
      </c>
      <c r="L2290" t="s">
        <v>43</v>
      </c>
      <c r="M2290" t="s">
        <v>386</v>
      </c>
      <c r="N2290" t="s">
        <v>907</v>
      </c>
      <c r="O2290" t="s">
        <v>1003</v>
      </c>
      <c r="P2290" t="s">
        <v>71</v>
      </c>
    </row>
    <row r="2291" spans="1:16">
      <c r="A2291" t="s">
        <v>4581</v>
      </c>
      <c r="B2291" t="s">
        <v>4582</v>
      </c>
      <c r="C2291" t="s">
        <v>956</v>
      </c>
      <c r="D2291">
        <v>55</v>
      </c>
      <c r="E2291" t="s">
        <v>4096</v>
      </c>
      <c r="F2291" t="s">
        <v>57</v>
      </c>
      <c r="G2291" t="s">
        <v>906</v>
      </c>
      <c r="H2291" t="s">
        <v>325</v>
      </c>
      <c r="I2291" t="s">
        <v>382</v>
      </c>
      <c r="J2291" t="s">
        <v>383</v>
      </c>
      <c r="K2291" t="s">
        <v>384</v>
      </c>
      <c r="L2291" t="s">
        <v>43</v>
      </c>
      <c r="M2291" t="s">
        <v>386</v>
      </c>
      <c r="N2291" t="s">
        <v>907</v>
      </c>
      <c r="O2291" t="s">
        <v>908</v>
      </c>
      <c r="P2291" t="s">
        <v>57</v>
      </c>
    </row>
    <row r="2292" spans="1:16">
      <c r="A2292" t="s">
        <v>4583</v>
      </c>
      <c r="B2292" t="s">
        <v>4582</v>
      </c>
      <c r="C2292" t="s">
        <v>904</v>
      </c>
      <c r="D2292">
        <v>57</v>
      </c>
      <c r="E2292" t="s">
        <v>4096</v>
      </c>
      <c r="F2292" t="s">
        <v>57</v>
      </c>
      <c r="G2292" t="s">
        <v>906</v>
      </c>
      <c r="H2292" t="s">
        <v>325</v>
      </c>
      <c r="I2292" t="s">
        <v>382</v>
      </c>
      <c r="J2292" t="s">
        <v>383</v>
      </c>
      <c r="K2292" t="s">
        <v>384</v>
      </c>
      <c r="L2292" t="s">
        <v>43</v>
      </c>
      <c r="M2292" t="s">
        <v>386</v>
      </c>
      <c r="N2292" t="s">
        <v>907</v>
      </c>
      <c r="O2292" t="s">
        <v>908</v>
      </c>
      <c r="P2292" t="s">
        <v>57</v>
      </c>
    </row>
    <row r="2293" spans="1:16">
      <c r="A2293" t="s">
        <v>4584</v>
      </c>
      <c r="B2293" t="s">
        <v>4582</v>
      </c>
      <c r="C2293" t="s">
        <v>910</v>
      </c>
      <c r="D2293">
        <v>59</v>
      </c>
      <c r="E2293" t="s">
        <v>4096</v>
      </c>
      <c r="F2293" t="s">
        <v>57</v>
      </c>
      <c r="G2293" t="s">
        <v>906</v>
      </c>
      <c r="H2293" t="s">
        <v>325</v>
      </c>
      <c r="I2293" t="s">
        <v>382</v>
      </c>
      <c r="J2293" t="s">
        <v>383</v>
      </c>
      <c r="K2293" t="s">
        <v>384</v>
      </c>
      <c r="L2293" t="s">
        <v>43</v>
      </c>
      <c r="M2293" t="s">
        <v>386</v>
      </c>
      <c r="N2293" t="s">
        <v>907</v>
      </c>
      <c r="O2293" t="s">
        <v>908</v>
      </c>
      <c r="P2293" t="s">
        <v>57</v>
      </c>
    </row>
    <row r="2294" spans="1:16">
      <c r="A2294" t="s">
        <v>4585</v>
      </c>
      <c r="B2294" t="s">
        <v>4582</v>
      </c>
      <c r="C2294" t="s">
        <v>912</v>
      </c>
      <c r="D2294">
        <v>61</v>
      </c>
      <c r="E2294" t="s">
        <v>4096</v>
      </c>
      <c r="F2294" t="s">
        <v>57</v>
      </c>
      <c r="G2294" t="s">
        <v>906</v>
      </c>
      <c r="H2294" t="s">
        <v>325</v>
      </c>
      <c r="I2294" t="s">
        <v>382</v>
      </c>
      <c r="J2294" t="s">
        <v>383</v>
      </c>
      <c r="K2294" t="s">
        <v>384</v>
      </c>
      <c r="L2294" t="s">
        <v>43</v>
      </c>
      <c r="M2294" t="s">
        <v>386</v>
      </c>
      <c r="N2294" t="s">
        <v>907</v>
      </c>
      <c r="O2294" t="s">
        <v>908</v>
      </c>
      <c r="P2294" t="s">
        <v>57</v>
      </c>
    </row>
    <row r="2295" spans="1:16">
      <c r="A2295" t="s">
        <v>4094</v>
      </c>
      <c r="B2295" t="s">
        <v>4095</v>
      </c>
      <c r="C2295" t="s">
        <v>910</v>
      </c>
      <c r="D2295">
        <v>59</v>
      </c>
      <c r="E2295" t="s">
        <v>4096</v>
      </c>
      <c r="F2295" t="s">
        <v>55</v>
      </c>
      <c r="G2295" t="s">
        <v>906</v>
      </c>
      <c r="H2295" t="s">
        <v>325</v>
      </c>
      <c r="I2295" t="s">
        <v>382</v>
      </c>
      <c r="J2295" t="s">
        <v>383</v>
      </c>
      <c r="K2295" t="s">
        <v>384</v>
      </c>
      <c r="L2295" t="s">
        <v>43</v>
      </c>
      <c r="M2295" t="s">
        <v>386</v>
      </c>
      <c r="N2295" t="s">
        <v>907</v>
      </c>
      <c r="O2295" t="s">
        <v>1003</v>
      </c>
      <c r="P2295" t="s">
        <v>71</v>
      </c>
    </row>
    <row r="2296" spans="1:16">
      <c r="A2296" t="s">
        <v>4097</v>
      </c>
      <c r="B2296" t="s">
        <v>4095</v>
      </c>
      <c r="C2296" t="s">
        <v>956</v>
      </c>
      <c r="D2296">
        <v>55</v>
      </c>
      <c r="E2296" t="s">
        <v>4096</v>
      </c>
      <c r="F2296" t="s">
        <v>55</v>
      </c>
      <c r="G2296" t="s">
        <v>906</v>
      </c>
      <c r="H2296" t="s">
        <v>325</v>
      </c>
      <c r="I2296" t="s">
        <v>382</v>
      </c>
      <c r="J2296" t="s">
        <v>383</v>
      </c>
      <c r="K2296" t="s">
        <v>384</v>
      </c>
      <c r="L2296" t="s">
        <v>43</v>
      </c>
      <c r="M2296" t="s">
        <v>386</v>
      </c>
      <c r="N2296" t="s">
        <v>907</v>
      </c>
      <c r="O2296" t="s">
        <v>1003</v>
      </c>
      <c r="P2296" t="s">
        <v>71</v>
      </c>
    </row>
    <row r="2297" spans="1:16">
      <c r="A2297" t="s">
        <v>4098</v>
      </c>
      <c r="B2297" t="s">
        <v>4095</v>
      </c>
      <c r="C2297" t="s">
        <v>904</v>
      </c>
      <c r="D2297">
        <v>57</v>
      </c>
      <c r="E2297" t="s">
        <v>4096</v>
      </c>
      <c r="F2297" t="s">
        <v>55</v>
      </c>
      <c r="G2297" t="s">
        <v>906</v>
      </c>
      <c r="H2297" t="s">
        <v>325</v>
      </c>
      <c r="I2297" t="s">
        <v>382</v>
      </c>
      <c r="J2297" t="s">
        <v>383</v>
      </c>
      <c r="K2297" t="s">
        <v>384</v>
      </c>
      <c r="L2297" t="s">
        <v>43</v>
      </c>
      <c r="M2297" t="s">
        <v>386</v>
      </c>
      <c r="N2297" t="s">
        <v>907</v>
      </c>
      <c r="O2297" t="s">
        <v>1003</v>
      </c>
      <c r="P2297" t="s">
        <v>71</v>
      </c>
    </row>
    <row r="2298" spans="1:16">
      <c r="A2298" t="s">
        <v>4099</v>
      </c>
      <c r="B2298" t="s">
        <v>4095</v>
      </c>
      <c r="C2298" t="s">
        <v>912</v>
      </c>
      <c r="D2298">
        <v>61</v>
      </c>
      <c r="E2298" t="s">
        <v>4096</v>
      </c>
      <c r="F2298" t="s">
        <v>55</v>
      </c>
      <c r="G2298" t="s">
        <v>906</v>
      </c>
      <c r="H2298" t="s">
        <v>325</v>
      </c>
      <c r="I2298" t="s">
        <v>382</v>
      </c>
      <c r="J2298" t="s">
        <v>383</v>
      </c>
      <c r="K2298" t="s">
        <v>384</v>
      </c>
      <c r="L2298" t="s">
        <v>43</v>
      </c>
      <c r="M2298" t="s">
        <v>386</v>
      </c>
      <c r="N2298" t="s">
        <v>907</v>
      </c>
      <c r="O2298" t="s">
        <v>1003</v>
      </c>
      <c r="P2298" t="s">
        <v>71</v>
      </c>
    </row>
    <row r="2299" spans="1:16">
      <c r="A2299" t="s">
        <v>4100</v>
      </c>
      <c r="B2299" t="s">
        <v>4101</v>
      </c>
      <c r="C2299" t="s">
        <v>904</v>
      </c>
      <c r="D2299">
        <v>57</v>
      </c>
      <c r="E2299" t="s">
        <v>4102</v>
      </c>
      <c r="F2299" t="s">
        <v>57</v>
      </c>
      <c r="G2299" t="s">
        <v>906</v>
      </c>
      <c r="H2299" t="s">
        <v>325</v>
      </c>
      <c r="I2299" t="s">
        <v>382</v>
      </c>
      <c r="J2299" t="s">
        <v>383</v>
      </c>
      <c r="K2299" t="s">
        <v>384</v>
      </c>
      <c r="L2299" t="s">
        <v>43</v>
      </c>
      <c r="M2299" t="s">
        <v>386</v>
      </c>
      <c r="N2299" t="s">
        <v>907</v>
      </c>
      <c r="O2299" t="s">
        <v>908</v>
      </c>
      <c r="P2299" t="s">
        <v>57</v>
      </c>
    </row>
    <row r="2300" spans="1:16">
      <c r="A2300" t="s">
        <v>4103</v>
      </c>
      <c r="B2300" t="s">
        <v>4101</v>
      </c>
      <c r="C2300" t="s">
        <v>956</v>
      </c>
      <c r="D2300">
        <v>55</v>
      </c>
      <c r="E2300" t="s">
        <v>4102</v>
      </c>
      <c r="F2300" t="s">
        <v>57</v>
      </c>
      <c r="G2300" t="s">
        <v>906</v>
      </c>
      <c r="H2300" t="s">
        <v>325</v>
      </c>
      <c r="I2300" t="s">
        <v>382</v>
      </c>
      <c r="J2300" t="s">
        <v>383</v>
      </c>
      <c r="K2300" t="s">
        <v>384</v>
      </c>
      <c r="L2300" t="s">
        <v>43</v>
      </c>
      <c r="M2300" t="s">
        <v>386</v>
      </c>
      <c r="N2300" t="s">
        <v>907</v>
      </c>
      <c r="O2300" t="s">
        <v>908</v>
      </c>
      <c r="P2300" t="s">
        <v>57</v>
      </c>
    </row>
    <row r="2301" spans="1:16">
      <c r="A2301" t="s">
        <v>4104</v>
      </c>
      <c r="B2301" t="s">
        <v>4101</v>
      </c>
      <c r="C2301" t="s">
        <v>910</v>
      </c>
      <c r="D2301">
        <v>59</v>
      </c>
      <c r="E2301" t="s">
        <v>4102</v>
      </c>
      <c r="F2301" t="s">
        <v>57</v>
      </c>
      <c r="G2301" t="s">
        <v>906</v>
      </c>
      <c r="H2301" t="s">
        <v>325</v>
      </c>
      <c r="I2301" t="s">
        <v>382</v>
      </c>
      <c r="J2301" t="s">
        <v>383</v>
      </c>
      <c r="K2301" t="s">
        <v>384</v>
      </c>
      <c r="L2301" t="s">
        <v>43</v>
      </c>
      <c r="M2301" t="s">
        <v>386</v>
      </c>
      <c r="N2301" t="s">
        <v>907</v>
      </c>
      <c r="O2301" t="s">
        <v>908</v>
      </c>
      <c r="P2301" t="s">
        <v>57</v>
      </c>
    </row>
    <row r="2302" spans="1:16">
      <c r="A2302" t="s">
        <v>4105</v>
      </c>
      <c r="B2302" t="s">
        <v>4101</v>
      </c>
      <c r="C2302" t="s">
        <v>912</v>
      </c>
      <c r="D2302">
        <v>61</v>
      </c>
      <c r="E2302" t="s">
        <v>4102</v>
      </c>
      <c r="F2302" t="s">
        <v>57</v>
      </c>
      <c r="G2302" t="s">
        <v>906</v>
      </c>
      <c r="H2302" t="s">
        <v>325</v>
      </c>
      <c r="I2302" t="s">
        <v>382</v>
      </c>
      <c r="J2302" t="s">
        <v>383</v>
      </c>
      <c r="K2302" t="s">
        <v>384</v>
      </c>
      <c r="L2302" t="s">
        <v>43</v>
      </c>
      <c r="M2302" t="s">
        <v>386</v>
      </c>
      <c r="N2302" t="s">
        <v>907</v>
      </c>
      <c r="O2302" t="s">
        <v>908</v>
      </c>
      <c r="P2302" t="s">
        <v>57</v>
      </c>
    </row>
    <row r="2303" spans="1:16">
      <c r="A2303" t="s">
        <v>4586</v>
      </c>
      <c r="B2303" t="s">
        <v>4587</v>
      </c>
      <c r="C2303" t="s">
        <v>956</v>
      </c>
      <c r="D2303">
        <v>55</v>
      </c>
      <c r="E2303" t="s">
        <v>4102</v>
      </c>
      <c r="F2303" t="s">
        <v>71</v>
      </c>
      <c r="G2303" t="s">
        <v>906</v>
      </c>
      <c r="H2303" t="s">
        <v>325</v>
      </c>
      <c r="I2303" t="s">
        <v>382</v>
      </c>
      <c r="J2303" t="s">
        <v>383</v>
      </c>
      <c r="K2303" t="s">
        <v>384</v>
      </c>
      <c r="L2303" t="s">
        <v>43</v>
      </c>
      <c r="M2303" t="s">
        <v>386</v>
      </c>
      <c r="N2303" t="s">
        <v>907</v>
      </c>
      <c r="O2303" t="s">
        <v>932</v>
      </c>
      <c r="P2303" t="s">
        <v>71</v>
      </c>
    </row>
    <row r="2304" spans="1:16">
      <c r="A2304" t="s">
        <v>4588</v>
      </c>
      <c r="B2304" t="s">
        <v>4587</v>
      </c>
      <c r="C2304" t="s">
        <v>904</v>
      </c>
      <c r="D2304">
        <v>57</v>
      </c>
      <c r="E2304" t="s">
        <v>4102</v>
      </c>
      <c r="F2304" t="s">
        <v>71</v>
      </c>
      <c r="G2304" t="s">
        <v>906</v>
      </c>
      <c r="H2304" t="s">
        <v>325</v>
      </c>
      <c r="I2304" t="s">
        <v>382</v>
      </c>
      <c r="J2304" t="s">
        <v>383</v>
      </c>
      <c r="K2304" t="s">
        <v>384</v>
      </c>
      <c r="L2304" t="s">
        <v>43</v>
      </c>
      <c r="M2304" t="s">
        <v>386</v>
      </c>
      <c r="N2304" t="s">
        <v>907</v>
      </c>
      <c r="O2304" t="s">
        <v>932</v>
      </c>
      <c r="P2304" t="s">
        <v>71</v>
      </c>
    </row>
    <row r="2305" spans="1:16">
      <c r="A2305" t="s">
        <v>4589</v>
      </c>
      <c r="B2305" t="s">
        <v>4587</v>
      </c>
      <c r="C2305" t="s">
        <v>910</v>
      </c>
      <c r="D2305">
        <v>59</v>
      </c>
      <c r="E2305" t="s">
        <v>4102</v>
      </c>
      <c r="F2305" t="s">
        <v>71</v>
      </c>
      <c r="G2305" t="s">
        <v>906</v>
      </c>
      <c r="H2305" t="s">
        <v>325</v>
      </c>
      <c r="I2305" t="s">
        <v>382</v>
      </c>
      <c r="J2305" t="s">
        <v>383</v>
      </c>
      <c r="K2305" t="s">
        <v>384</v>
      </c>
      <c r="L2305" t="s">
        <v>43</v>
      </c>
      <c r="M2305" t="s">
        <v>386</v>
      </c>
      <c r="N2305" t="s">
        <v>907</v>
      </c>
      <c r="O2305" t="s">
        <v>932</v>
      </c>
      <c r="P2305" t="s">
        <v>71</v>
      </c>
    </row>
    <row r="2306" spans="1:16">
      <c r="A2306" t="s">
        <v>4590</v>
      </c>
      <c r="B2306" t="s">
        <v>4587</v>
      </c>
      <c r="C2306" t="s">
        <v>912</v>
      </c>
      <c r="D2306">
        <v>61</v>
      </c>
      <c r="E2306" t="s">
        <v>4102</v>
      </c>
      <c r="F2306" t="s">
        <v>71</v>
      </c>
      <c r="G2306" t="s">
        <v>906</v>
      </c>
      <c r="H2306" t="s">
        <v>325</v>
      </c>
      <c r="I2306" t="s">
        <v>382</v>
      </c>
      <c r="J2306" t="s">
        <v>383</v>
      </c>
      <c r="K2306" t="s">
        <v>384</v>
      </c>
      <c r="L2306" t="s">
        <v>43</v>
      </c>
      <c r="M2306" t="s">
        <v>386</v>
      </c>
      <c r="N2306" t="s">
        <v>907</v>
      </c>
      <c r="O2306" t="s">
        <v>932</v>
      </c>
      <c r="P2306" t="s">
        <v>71</v>
      </c>
    </row>
    <row r="2307" spans="1:16">
      <c r="A2307" t="s">
        <v>4106</v>
      </c>
      <c r="B2307" t="s">
        <v>4107</v>
      </c>
      <c r="C2307" t="s">
        <v>910</v>
      </c>
      <c r="D2307">
        <v>59</v>
      </c>
      <c r="E2307" t="s">
        <v>4108</v>
      </c>
      <c r="F2307" t="s">
        <v>65</v>
      </c>
      <c r="G2307" t="s">
        <v>906</v>
      </c>
      <c r="H2307" t="s">
        <v>325</v>
      </c>
      <c r="I2307" t="s">
        <v>382</v>
      </c>
      <c r="J2307" t="s">
        <v>383</v>
      </c>
      <c r="K2307" t="s">
        <v>384</v>
      </c>
      <c r="L2307" t="s">
        <v>43</v>
      </c>
      <c r="M2307" t="s">
        <v>386</v>
      </c>
      <c r="N2307" t="s">
        <v>907</v>
      </c>
      <c r="O2307" t="s">
        <v>1383</v>
      </c>
      <c r="P2307" t="s">
        <v>65</v>
      </c>
    </row>
    <row r="2308" spans="1:16">
      <c r="A2308" t="s">
        <v>4596</v>
      </c>
      <c r="B2308" t="s">
        <v>4597</v>
      </c>
      <c r="C2308" t="s">
        <v>956</v>
      </c>
      <c r="D2308">
        <v>55</v>
      </c>
      <c r="E2308" t="s">
        <v>4108</v>
      </c>
      <c r="F2308" t="s">
        <v>60</v>
      </c>
      <c r="G2308" t="s">
        <v>906</v>
      </c>
      <c r="H2308" t="s">
        <v>325</v>
      </c>
      <c r="I2308" t="s">
        <v>382</v>
      </c>
      <c r="J2308" t="s">
        <v>383</v>
      </c>
      <c r="K2308" t="s">
        <v>384</v>
      </c>
      <c r="L2308" t="s">
        <v>43</v>
      </c>
      <c r="M2308" t="s">
        <v>386</v>
      </c>
      <c r="N2308" t="s">
        <v>907</v>
      </c>
      <c r="O2308" t="s">
        <v>990</v>
      </c>
      <c r="P2308" t="s">
        <v>60</v>
      </c>
    </row>
    <row r="2309" spans="1:16">
      <c r="A2309" t="s">
        <v>4598</v>
      </c>
      <c r="B2309" t="s">
        <v>4597</v>
      </c>
      <c r="C2309" t="s">
        <v>904</v>
      </c>
      <c r="D2309">
        <v>57</v>
      </c>
      <c r="E2309" t="s">
        <v>4108</v>
      </c>
      <c r="F2309" t="s">
        <v>60</v>
      </c>
      <c r="G2309" t="s">
        <v>906</v>
      </c>
      <c r="H2309" t="s">
        <v>325</v>
      </c>
      <c r="I2309" t="s">
        <v>382</v>
      </c>
      <c r="J2309" t="s">
        <v>383</v>
      </c>
      <c r="K2309" t="s">
        <v>384</v>
      </c>
      <c r="L2309" t="s">
        <v>43</v>
      </c>
      <c r="M2309" t="s">
        <v>386</v>
      </c>
      <c r="N2309" t="s">
        <v>907</v>
      </c>
      <c r="O2309" t="s">
        <v>990</v>
      </c>
      <c r="P2309" t="s">
        <v>60</v>
      </c>
    </row>
    <row r="2310" spans="1:16">
      <c r="A2310" t="s">
        <v>4599</v>
      </c>
      <c r="B2310" t="s">
        <v>4597</v>
      </c>
      <c r="C2310" t="s">
        <v>910</v>
      </c>
      <c r="D2310">
        <v>59</v>
      </c>
      <c r="E2310" t="s">
        <v>4108</v>
      </c>
      <c r="F2310" t="s">
        <v>60</v>
      </c>
      <c r="G2310" t="s">
        <v>906</v>
      </c>
      <c r="H2310" t="s">
        <v>325</v>
      </c>
      <c r="I2310" t="s">
        <v>382</v>
      </c>
      <c r="J2310" t="s">
        <v>383</v>
      </c>
      <c r="K2310" t="s">
        <v>384</v>
      </c>
      <c r="L2310" t="s">
        <v>43</v>
      </c>
      <c r="M2310" t="s">
        <v>386</v>
      </c>
      <c r="N2310" t="s">
        <v>907</v>
      </c>
      <c r="O2310" t="s">
        <v>990</v>
      </c>
      <c r="P2310" t="s">
        <v>60</v>
      </c>
    </row>
    <row r="2311" spans="1:16">
      <c r="A2311" t="s">
        <v>4600</v>
      </c>
      <c r="B2311" t="s">
        <v>4597</v>
      </c>
      <c r="C2311" t="s">
        <v>912</v>
      </c>
      <c r="D2311">
        <v>61</v>
      </c>
      <c r="E2311" t="s">
        <v>4108</v>
      </c>
      <c r="F2311" t="s">
        <v>60</v>
      </c>
      <c r="G2311" t="s">
        <v>906</v>
      </c>
      <c r="H2311" t="s">
        <v>325</v>
      </c>
      <c r="I2311" t="s">
        <v>382</v>
      </c>
      <c r="J2311" t="s">
        <v>383</v>
      </c>
      <c r="K2311" t="s">
        <v>384</v>
      </c>
      <c r="L2311" t="s">
        <v>43</v>
      </c>
      <c r="M2311" t="s">
        <v>386</v>
      </c>
      <c r="N2311" t="s">
        <v>907</v>
      </c>
      <c r="O2311" t="s">
        <v>990</v>
      </c>
      <c r="P2311" t="s">
        <v>60</v>
      </c>
    </row>
    <row r="2312" spans="1:16">
      <c r="A2312" t="s">
        <v>4718</v>
      </c>
      <c r="B2312" t="s">
        <v>4719</v>
      </c>
      <c r="C2312" t="s">
        <v>956</v>
      </c>
      <c r="D2312">
        <v>55</v>
      </c>
      <c r="E2312" t="s">
        <v>4108</v>
      </c>
      <c r="F2312" t="s">
        <v>209</v>
      </c>
      <c r="G2312" t="s">
        <v>906</v>
      </c>
      <c r="H2312" t="s">
        <v>325</v>
      </c>
      <c r="I2312" t="s">
        <v>382</v>
      </c>
      <c r="J2312" t="s">
        <v>383</v>
      </c>
      <c r="K2312" t="s">
        <v>384</v>
      </c>
      <c r="L2312" t="s">
        <v>43</v>
      </c>
      <c r="M2312" t="s">
        <v>386</v>
      </c>
      <c r="N2312" t="s">
        <v>907</v>
      </c>
      <c r="O2312" t="s">
        <v>969</v>
      </c>
      <c r="P2312" t="s">
        <v>209</v>
      </c>
    </row>
    <row r="2313" spans="1:16">
      <c r="A2313" t="s">
        <v>4720</v>
      </c>
      <c r="B2313" t="s">
        <v>4719</v>
      </c>
      <c r="C2313" t="s">
        <v>904</v>
      </c>
      <c r="D2313">
        <v>57</v>
      </c>
      <c r="E2313" t="s">
        <v>4108</v>
      </c>
      <c r="F2313" t="s">
        <v>209</v>
      </c>
      <c r="G2313" t="s">
        <v>906</v>
      </c>
      <c r="H2313" t="s">
        <v>325</v>
      </c>
      <c r="I2313" t="s">
        <v>382</v>
      </c>
      <c r="J2313" t="s">
        <v>383</v>
      </c>
      <c r="K2313" t="s">
        <v>384</v>
      </c>
      <c r="L2313" t="s">
        <v>43</v>
      </c>
      <c r="M2313" t="s">
        <v>386</v>
      </c>
      <c r="N2313" t="s">
        <v>907</v>
      </c>
      <c r="O2313" t="s">
        <v>969</v>
      </c>
      <c r="P2313" t="s">
        <v>209</v>
      </c>
    </row>
    <row r="2314" spans="1:16">
      <c r="A2314" t="s">
        <v>4721</v>
      </c>
      <c r="B2314" t="s">
        <v>4719</v>
      </c>
      <c r="C2314" t="s">
        <v>910</v>
      </c>
      <c r="D2314">
        <v>59</v>
      </c>
      <c r="E2314" t="s">
        <v>4108</v>
      </c>
      <c r="F2314" t="s">
        <v>209</v>
      </c>
      <c r="G2314" t="s">
        <v>906</v>
      </c>
      <c r="H2314" t="s">
        <v>325</v>
      </c>
      <c r="I2314" t="s">
        <v>382</v>
      </c>
      <c r="J2314" t="s">
        <v>383</v>
      </c>
      <c r="K2314" t="s">
        <v>384</v>
      </c>
      <c r="L2314" t="s">
        <v>43</v>
      </c>
      <c r="M2314" t="s">
        <v>386</v>
      </c>
      <c r="N2314" t="s">
        <v>907</v>
      </c>
      <c r="O2314" t="s">
        <v>969</v>
      </c>
      <c r="P2314" t="s">
        <v>209</v>
      </c>
    </row>
    <row r="2315" spans="1:16">
      <c r="A2315" t="s">
        <v>4722</v>
      </c>
      <c r="B2315" t="s">
        <v>4719</v>
      </c>
      <c r="C2315" t="s">
        <v>912</v>
      </c>
      <c r="D2315">
        <v>61</v>
      </c>
      <c r="E2315" t="s">
        <v>4108</v>
      </c>
      <c r="F2315" t="s">
        <v>209</v>
      </c>
      <c r="G2315" t="s">
        <v>906</v>
      </c>
      <c r="H2315" t="s">
        <v>325</v>
      </c>
      <c r="I2315" t="s">
        <v>382</v>
      </c>
      <c r="J2315" t="s">
        <v>383</v>
      </c>
      <c r="K2315" t="s">
        <v>384</v>
      </c>
      <c r="L2315" t="s">
        <v>43</v>
      </c>
      <c r="M2315" t="s">
        <v>386</v>
      </c>
      <c r="N2315" t="s">
        <v>907</v>
      </c>
      <c r="O2315" t="s">
        <v>969</v>
      </c>
      <c r="P2315" t="s">
        <v>209</v>
      </c>
    </row>
    <row r="2316" spans="1:16">
      <c r="A2316" t="s">
        <v>4591</v>
      </c>
      <c r="B2316" t="s">
        <v>4592</v>
      </c>
      <c r="C2316" t="s">
        <v>956</v>
      </c>
      <c r="D2316">
        <v>55</v>
      </c>
      <c r="E2316" t="s">
        <v>4108</v>
      </c>
      <c r="F2316" t="s">
        <v>71</v>
      </c>
      <c r="G2316" t="s">
        <v>906</v>
      </c>
      <c r="H2316" t="s">
        <v>325</v>
      </c>
      <c r="I2316" t="s">
        <v>382</v>
      </c>
      <c r="J2316" t="s">
        <v>383</v>
      </c>
      <c r="K2316" t="s">
        <v>384</v>
      </c>
      <c r="L2316" t="s">
        <v>43</v>
      </c>
      <c r="M2316" t="s">
        <v>386</v>
      </c>
      <c r="N2316" t="s">
        <v>907</v>
      </c>
      <c r="O2316" t="s">
        <v>932</v>
      </c>
      <c r="P2316" t="s">
        <v>71</v>
      </c>
    </row>
    <row r="2317" spans="1:16">
      <c r="A2317" t="s">
        <v>4593</v>
      </c>
      <c r="B2317" t="s">
        <v>4592</v>
      </c>
      <c r="C2317" t="s">
        <v>904</v>
      </c>
      <c r="D2317">
        <v>57</v>
      </c>
      <c r="E2317" t="s">
        <v>4108</v>
      </c>
      <c r="F2317" t="s">
        <v>71</v>
      </c>
      <c r="G2317" t="s">
        <v>906</v>
      </c>
      <c r="H2317" t="s">
        <v>325</v>
      </c>
      <c r="I2317" t="s">
        <v>382</v>
      </c>
      <c r="J2317" t="s">
        <v>383</v>
      </c>
      <c r="K2317" t="s">
        <v>384</v>
      </c>
      <c r="L2317" t="s">
        <v>43</v>
      </c>
      <c r="M2317" t="s">
        <v>386</v>
      </c>
      <c r="N2317" t="s">
        <v>907</v>
      </c>
      <c r="O2317" t="s">
        <v>932</v>
      </c>
      <c r="P2317" t="s">
        <v>71</v>
      </c>
    </row>
    <row r="2318" spans="1:16">
      <c r="A2318" t="s">
        <v>4594</v>
      </c>
      <c r="B2318" t="s">
        <v>4592</v>
      </c>
      <c r="C2318" t="s">
        <v>910</v>
      </c>
      <c r="D2318">
        <v>59</v>
      </c>
      <c r="E2318" t="s">
        <v>4108</v>
      </c>
      <c r="F2318" t="s">
        <v>71</v>
      </c>
      <c r="G2318" t="s">
        <v>906</v>
      </c>
      <c r="H2318" t="s">
        <v>325</v>
      </c>
      <c r="I2318" t="s">
        <v>382</v>
      </c>
      <c r="J2318" t="s">
        <v>383</v>
      </c>
      <c r="K2318" t="s">
        <v>384</v>
      </c>
      <c r="L2318" t="s">
        <v>43</v>
      </c>
      <c r="M2318" t="s">
        <v>386</v>
      </c>
      <c r="N2318" t="s">
        <v>907</v>
      </c>
      <c r="O2318" t="s">
        <v>932</v>
      </c>
      <c r="P2318" t="s">
        <v>71</v>
      </c>
    </row>
    <row r="2319" spans="1:16">
      <c r="A2319" t="s">
        <v>4595</v>
      </c>
      <c r="B2319" t="s">
        <v>4592</v>
      </c>
      <c r="C2319" t="s">
        <v>912</v>
      </c>
      <c r="D2319">
        <v>61</v>
      </c>
      <c r="E2319" t="s">
        <v>4108</v>
      </c>
      <c r="F2319" t="s">
        <v>71</v>
      </c>
      <c r="G2319" t="s">
        <v>906</v>
      </c>
      <c r="H2319" t="s">
        <v>325</v>
      </c>
      <c r="I2319" t="s">
        <v>382</v>
      </c>
      <c r="J2319" t="s">
        <v>383</v>
      </c>
      <c r="K2319" t="s">
        <v>384</v>
      </c>
      <c r="L2319" t="s">
        <v>43</v>
      </c>
      <c r="M2319" t="s">
        <v>386</v>
      </c>
      <c r="N2319" t="s">
        <v>907</v>
      </c>
      <c r="O2319" t="s">
        <v>932</v>
      </c>
      <c r="P2319" t="s">
        <v>71</v>
      </c>
    </row>
    <row r="2320" spans="1:16">
      <c r="A2320" t="s">
        <v>4109</v>
      </c>
      <c r="B2320" t="s">
        <v>4110</v>
      </c>
      <c r="C2320" t="s">
        <v>910</v>
      </c>
      <c r="D2320">
        <v>59</v>
      </c>
      <c r="E2320" t="s">
        <v>4111</v>
      </c>
      <c r="F2320" t="s">
        <v>65</v>
      </c>
      <c r="G2320" t="s">
        <v>906</v>
      </c>
      <c r="H2320" t="s">
        <v>325</v>
      </c>
      <c r="I2320" t="s">
        <v>382</v>
      </c>
      <c r="J2320" t="s">
        <v>383</v>
      </c>
      <c r="K2320" t="s">
        <v>384</v>
      </c>
      <c r="L2320" t="s">
        <v>43</v>
      </c>
      <c r="M2320" t="s">
        <v>386</v>
      </c>
      <c r="N2320" t="s">
        <v>907</v>
      </c>
      <c r="O2320" t="s">
        <v>1383</v>
      </c>
      <c r="P2320" t="s">
        <v>65</v>
      </c>
    </row>
    <row r="2321" spans="1:16">
      <c r="A2321" t="s">
        <v>4112</v>
      </c>
      <c r="B2321" t="s">
        <v>4110</v>
      </c>
      <c r="C2321" t="s">
        <v>956</v>
      </c>
      <c r="D2321">
        <v>55</v>
      </c>
      <c r="E2321" t="s">
        <v>4111</v>
      </c>
      <c r="F2321" t="s">
        <v>65</v>
      </c>
      <c r="G2321" t="s">
        <v>906</v>
      </c>
      <c r="H2321" t="s">
        <v>325</v>
      </c>
      <c r="I2321" t="s">
        <v>382</v>
      </c>
      <c r="J2321" t="s">
        <v>383</v>
      </c>
      <c r="K2321" t="s">
        <v>384</v>
      </c>
      <c r="L2321" t="s">
        <v>43</v>
      </c>
      <c r="M2321" t="s">
        <v>386</v>
      </c>
      <c r="N2321" t="s">
        <v>907</v>
      </c>
      <c r="O2321" t="s">
        <v>1383</v>
      </c>
      <c r="P2321" t="s">
        <v>65</v>
      </c>
    </row>
    <row r="2322" spans="1:16">
      <c r="A2322" t="s">
        <v>4113</v>
      </c>
      <c r="B2322" t="s">
        <v>4110</v>
      </c>
      <c r="C2322" t="s">
        <v>904</v>
      </c>
      <c r="D2322">
        <v>57</v>
      </c>
      <c r="E2322" t="s">
        <v>4111</v>
      </c>
      <c r="F2322" t="s">
        <v>65</v>
      </c>
      <c r="G2322" t="s">
        <v>906</v>
      </c>
      <c r="H2322" t="s">
        <v>325</v>
      </c>
      <c r="I2322" t="s">
        <v>382</v>
      </c>
      <c r="J2322" t="s">
        <v>383</v>
      </c>
      <c r="K2322" t="s">
        <v>384</v>
      </c>
      <c r="L2322" t="s">
        <v>43</v>
      </c>
      <c r="M2322" t="s">
        <v>386</v>
      </c>
      <c r="N2322" t="s">
        <v>907</v>
      </c>
      <c r="O2322" t="s">
        <v>1383</v>
      </c>
      <c r="P2322" t="s">
        <v>65</v>
      </c>
    </row>
    <row r="2323" spans="1:16">
      <c r="A2323" t="s">
        <v>4601</v>
      </c>
      <c r="B2323" t="s">
        <v>4602</v>
      </c>
      <c r="C2323" t="s">
        <v>956</v>
      </c>
      <c r="D2323">
        <v>55</v>
      </c>
      <c r="E2323" t="s">
        <v>4111</v>
      </c>
      <c r="F2323" t="s">
        <v>71</v>
      </c>
      <c r="G2323" t="s">
        <v>906</v>
      </c>
      <c r="H2323" t="s">
        <v>325</v>
      </c>
      <c r="I2323" t="s">
        <v>382</v>
      </c>
      <c r="J2323" t="s">
        <v>383</v>
      </c>
      <c r="K2323" t="s">
        <v>384</v>
      </c>
      <c r="L2323" t="s">
        <v>43</v>
      </c>
      <c r="M2323" t="s">
        <v>386</v>
      </c>
      <c r="N2323" t="s">
        <v>907</v>
      </c>
      <c r="O2323" t="s">
        <v>932</v>
      </c>
      <c r="P2323" t="s">
        <v>71</v>
      </c>
    </row>
    <row r="2324" spans="1:16">
      <c r="A2324" t="s">
        <v>4603</v>
      </c>
      <c r="B2324" t="s">
        <v>4602</v>
      </c>
      <c r="C2324" t="s">
        <v>904</v>
      </c>
      <c r="D2324">
        <v>57</v>
      </c>
      <c r="E2324" t="s">
        <v>4111</v>
      </c>
      <c r="F2324" t="s">
        <v>71</v>
      </c>
      <c r="G2324" t="s">
        <v>906</v>
      </c>
      <c r="H2324" t="s">
        <v>325</v>
      </c>
      <c r="I2324" t="s">
        <v>382</v>
      </c>
      <c r="J2324" t="s">
        <v>383</v>
      </c>
      <c r="K2324" t="s">
        <v>384</v>
      </c>
      <c r="L2324" t="s">
        <v>43</v>
      </c>
      <c r="M2324" t="s">
        <v>386</v>
      </c>
      <c r="N2324" t="s">
        <v>907</v>
      </c>
      <c r="O2324" t="s">
        <v>932</v>
      </c>
      <c r="P2324" t="s">
        <v>71</v>
      </c>
    </row>
    <row r="2325" spans="1:16">
      <c r="A2325" t="s">
        <v>4604</v>
      </c>
      <c r="B2325" t="s">
        <v>4602</v>
      </c>
      <c r="C2325" t="s">
        <v>910</v>
      </c>
      <c r="D2325">
        <v>59</v>
      </c>
      <c r="E2325" t="s">
        <v>4111</v>
      </c>
      <c r="F2325" t="s">
        <v>71</v>
      </c>
      <c r="G2325" t="s">
        <v>906</v>
      </c>
      <c r="H2325" t="s">
        <v>325</v>
      </c>
      <c r="I2325" t="s">
        <v>382</v>
      </c>
      <c r="J2325" t="s">
        <v>383</v>
      </c>
      <c r="K2325" t="s">
        <v>384</v>
      </c>
      <c r="L2325" t="s">
        <v>43</v>
      </c>
      <c r="M2325" t="s">
        <v>386</v>
      </c>
      <c r="N2325" t="s">
        <v>907</v>
      </c>
      <c r="O2325" t="s">
        <v>932</v>
      </c>
      <c r="P2325" t="s">
        <v>71</v>
      </c>
    </row>
    <row r="2326" spans="1:16">
      <c r="A2326" t="s">
        <v>4605</v>
      </c>
      <c r="B2326" t="s">
        <v>4602</v>
      </c>
      <c r="C2326" t="s">
        <v>912</v>
      </c>
      <c r="D2326">
        <v>61</v>
      </c>
      <c r="E2326" t="s">
        <v>4111</v>
      </c>
      <c r="F2326" t="s">
        <v>71</v>
      </c>
      <c r="G2326" t="s">
        <v>906</v>
      </c>
      <c r="H2326" t="s">
        <v>325</v>
      </c>
      <c r="I2326" t="s">
        <v>382</v>
      </c>
      <c r="J2326" t="s">
        <v>383</v>
      </c>
      <c r="K2326" t="s">
        <v>384</v>
      </c>
      <c r="L2326" t="s">
        <v>43</v>
      </c>
      <c r="M2326" t="s">
        <v>386</v>
      </c>
      <c r="N2326" t="s">
        <v>907</v>
      </c>
      <c r="O2326" t="s">
        <v>932</v>
      </c>
      <c r="P2326" t="s">
        <v>71</v>
      </c>
    </row>
    <row r="2327" spans="1:16">
      <c r="A2327" t="s">
        <v>4606</v>
      </c>
      <c r="B2327" t="s">
        <v>4607</v>
      </c>
      <c r="C2327" t="s">
        <v>904</v>
      </c>
      <c r="D2327">
        <v>57</v>
      </c>
      <c r="E2327" t="s">
        <v>4116</v>
      </c>
      <c r="F2327" t="s">
        <v>65</v>
      </c>
      <c r="G2327" t="s">
        <v>906</v>
      </c>
      <c r="H2327" t="s">
        <v>325</v>
      </c>
      <c r="I2327" t="s">
        <v>382</v>
      </c>
      <c r="J2327" t="s">
        <v>383</v>
      </c>
      <c r="K2327" t="s">
        <v>384</v>
      </c>
      <c r="L2327" t="s">
        <v>43</v>
      </c>
      <c r="M2327" t="s">
        <v>386</v>
      </c>
      <c r="N2327" t="s">
        <v>907</v>
      </c>
      <c r="O2327" t="s">
        <v>1383</v>
      </c>
      <c r="P2327" t="s">
        <v>65</v>
      </c>
    </row>
    <row r="2328" spans="1:16">
      <c r="A2328" t="s">
        <v>4608</v>
      </c>
      <c r="B2328" t="s">
        <v>4607</v>
      </c>
      <c r="C2328" t="s">
        <v>910</v>
      </c>
      <c r="D2328">
        <v>59</v>
      </c>
      <c r="E2328" t="s">
        <v>4116</v>
      </c>
      <c r="F2328" t="s">
        <v>65</v>
      </c>
      <c r="G2328" t="s">
        <v>906</v>
      </c>
      <c r="H2328" t="s">
        <v>325</v>
      </c>
      <c r="I2328" t="s">
        <v>382</v>
      </c>
      <c r="J2328" t="s">
        <v>383</v>
      </c>
      <c r="K2328" t="s">
        <v>384</v>
      </c>
      <c r="L2328" t="s">
        <v>43</v>
      </c>
      <c r="M2328" t="s">
        <v>386</v>
      </c>
      <c r="N2328" t="s">
        <v>907</v>
      </c>
      <c r="O2328" t="s">
        <v>1383</v>
      </c>
      <c r="P2328" t="s">
        <v>65</v>
      </c>
    </row>
    <row r="2329" spans="1:16">
      <c r="A2329" t="s">
        <v>4609</v>
      </c>
      <c r="B2329" t="s">
        <v>4607</v>
      </c>
      <c r="C2329" t="s">
        <v>912</v>
      </c>
      <c r="D2329">
        <v>61</v>
      </c>
      <c r="E2329" t="s">
        <v>4116</v>
      </c>
      <c r="F2329" t="s">
        <v>65</v>
      </c>
      <c r="G2329" t="s">
        <v>906</v>
      </c>
      <c r="H2329" t="s">
        <v>325</v>
      </c>
      <c r="I2329" t="s">
        <v>382</v>
      </c>
      <c r="J2329" t="s">
        <v>383</v>
      </c>
      <c r="K2329" t="s">
        <v>384</v>
      </c>
      <c r="L2329" t="s">
        <v>43</v>
      </c>
      <c r="M2329" t="s">
        <v>386</v>
      </c>
      <c r="N2329" t="s">
        <v>907</v>
      </c>
      <c r="O2329" t="s">
        <v>1383</v>
      </c>
      <c r="P2329" t="s">
        <v>65</v>
      </c>
    </row>
    <row r="2330" spans="1:16">
      <c r="A2330" t="s">
        <v>4114</v>
      </c>
      <c r="B2330" t="s">
        <v>4115</v>
      </c>
      <c r="C2330" t="s">
        <v>910</v>
      </c>
      <c r="D2330">
        <v>59</v>
      </c>
      <c r="E2330" t="s">
        <v>4116</v>
      </c>
      <c r="F2330" t="s">
        <v>71</v>
      </c>
      <c r="G2330" t="s">
        <v>906</v>
      </c>
      <c r="H2330" t="s">
        <v>325</v>
      </c>
      <c r="I2330" t="s">
        <v>382</v>
      </c>
      <c r="J2330" t="s">
        <v>383</v>
      </c>
      <c r="K2330" t="s">
        <v>384</v>
      </c>
      <c r="L2330" t="s">
        <v>43</v>
      </c>
      <c r="M2330" t="s">
        <v>386</v>
      </c>
      <c r="N2330" t="s">
        <v>907</v>
      </c>
      <c r="O2330" t="s">
        <v>932</v>
      </c>
      <c r="P2330" t="s">
        <v>71</v>
      </c>
    </row>
    <row r="2331" spans="1:16">
      <c r="A2331" t="s">
        <v>4117</v>
      </c>
      <c r="B2331" t="s">
        <v>4115</v>
      </c>
      <c r="C2331" t="s">
        <v>956</v>
      </c>
      <c r="D2331">
        <v>55</v>
      </c>
      <c r="E2331" t="s">
        <v>4116</v>
      </c>
      <c r="F2331" t="s">
        <v>71</v>
      </c>
      <c r="G2331" t="s">
        <v>906</v>
      </c>
      <c r="H2331" t="s">
        <v>325</v>
      </c>
      <c r="I2331" t="s">
        <v>382</v>
      </c>
      <c r="J2331" t="s">
        <v>383</v>
      </c>
      <c r="K2331" t="s">
        <v>384</v>
      </c>
      <c r="L2331" t="s">
        <v>43</v>
      </c>
      <c r="M2331" t="s">
        <v>386</v>
      </c>
      <c r="N2331" t="s">
        <v>907</v>
      </c>
      <c r="O2331" t="s">
        <v>932</v>
      </c>
      <c r="P2331" t="s">
        <v>71</v>
      </c>
    </row>
    <row r="2332" spans="1:16">
      <c r="A2332" t="s">
        <v>4118</v>
      </c>
      <c r="B2332" t="s">
        <v>4115</v>
      </c>
      <c r="C2332" t="s">
        <v>904</v>
      </c>
      <c r="D2332">
        <v>57</v>
      </c>
      <c r="E2332" t="s">
        <v>4116</v>
      </c>
      <c r="F2332" t="s">
        <v>71</v>
      </c>
      <c r="G2332" t="s">
        <v>906</v>
      </c>
      <c r="H2332" t="s">
        <v>325</v>
      </c>
      <c r="I2332" t="s">
        <v>382</v>
      </c>
      <c r="J2332" t="s">
        <v>383</v>
      </c>
      <c r="K2332" t="s">
        <v>384</v>
      </c>
      <c r="L2332" t="s">
        <v>43</v>
      </c>
      <c r="M2332" t="s">
        <v>386</v>
      </c>
      <c r="N2332" t="s">
        <v>907</v>
      </c>
      <c r="O2332" t="s">
        <v>932</v>
      </c>
      <c r="P2332" t="s">
        <v>71</v>
      </c>
    </row>
    <row r="2333" spans="1:16">
      <c r="A2333" t="s">
        <v>4119</v>
      </c>
      <c r="B2333" t="s">
        <v>4115</v>
      </c>
      <c r="C2333" t="s">
        <v>912</v>
      </c>
      <c r="D2333">
        <v>61</v>
      </c>
      <c r="E2333" t="s">
        <v>4116</v>
      </c>
      <c r="F2333" t="s">
        <v>71</v>
      </c>
      <c r="G2333" t="s">
        <v>906</v>
      </c>
      <c r="H2333" t="s">
        <v>325</v>
      </c>
      <c r="I2333" t="s">
        <v>382</v>
      </c>
      <c r="J2333" t="s">
        <v>383</v>
      </c>
      <c r="K2333" t="s">
        <v>384</v>
      </c>
      <c r="L2333" t="s">
        <v>43</v>
      </c>
      <c r="M2333" t="s">
        <v>386</v>
      </c>
      <c r="N2333" t="s">
        <v>907</v>
      </c>
      <c r="O2333" t="s">
        <v>932</v>
      </c>
      <c r="P2333" t="s">
        <v>71</v>
      </c>
    </row>
    <row r="2334" spans="1:16">
      <c r="A2334" t="s">
        <v>4610</v>
      </c>
      <c r="B2334" t="s">
        <v>4611</v>
      </c>
      <c r="C2334" t="s">
        <v>956</v>
      </c>
      <c r="D2334">
        <v>55</v>
      </c>
      <c r="E2334" t="s">
        <v>4612</v>
      </c>
      <c r="F2334" t="s">
        <v>63</v>
      </c>
      <c r="G2334" t="s">
        <v>906</v>
      </c>
      <c r="H2334" t="s">
        <v>325</v>
      </c>
      <c r="I2334" t="s">
        <v>382</v>
      </c>
      <c r="J2334" t="s">
        <v>383</v>
      </c>
      <c r="K2334" t="s">
        <v>384</v>
      </c>
      <c r="L2334" t="s">
        <v>43</v>
      </c>
      <c r="M2334" t="s">
        <v>386</v>
      </c>
      <c r="N2334" t="s">
        <v>907</v>
      </c>
      <c r="O2334" t="s">
        <v>937</v>
      </c>
      <c r="P2334" t="s">
        <v>63</v>
      </c>
    </row>
    <row r="2335" spans="1:16">
      <c r="A2335" t="s">
        <v>4613</v>
      </c>
      <c r="B2335" t="s">
        <v>4611</v>
      </c>
      <c r="C2335" t="s">
        <v>904</v>
      </c>
      <c r="D2335">
        <v>57</v>
      </c>
      <c r="E2335" t="s">
        <v>4612</v>
      </c>
      <c r="F2335" t="s">
        <v>63</v>
      </c>
      <c r="G2335" t="s">
        <v>906</v>
      </c>
      <c r="H2335" t="s">
        <v>325</v>
      </c>
      <c r="I2335" t="s">
        <v>382</v>
      </c>
      <c r="J2335" t="s">
        <v>383</v>
      </c>
      <c r="K2335" t="s">
        <v>384</v>
      </c>
      <c r="L2335" t="s">
        <v>43</v>
      </c>
      <c r="M2335" t="s">
        <v>386</v>
      </c>
      <c r="N2335" t="s">
        <v>907</v>
      </c>
      <c r="O2335" t="s">
        <v>937</v>
      </c>
      <c r="P2335" t="s">
        <v>63</v>
      </c>
    </row>
    <row r="2336" spans="1:16">
      <c r="A2336" t="s">
        <v>4614</v>
      </c>
      <c r="B2336" t="s">
        <v>4611</v>
      </c>
      <c r="C2336" t="s">
        <v>910</v>
      </c>
      <c r="D2336">
        <v>59</v>
      </c>
      <c r="E2336" t="s">
        <v>4612</v>
      </c>
      <c r="F2336" t="s">
        <v>63</v>
      </c>
      <c r="G2336" t="s">
        <v>906</v>
      </c>
      <c r="H2336" t="s">
        <v>325</v>
      </c>
      <c r="I2336" t="s">
        <v>382</v>
      </c>
      <c r="J2336" t="s">
        <v>383</v>
      </c>
      <c r="K2336" t="s">
        <v>384</v>
      </c>
      <c r="L2336" t="s">
        <v>43</v>
      </c>
      <c r="M2336" t="s">
        <v>386</v>
      </c>
      <c r="N2336" t="s">
        <v>907</v>
      </c>
      <c r="O2336" t="s">
        <v>937</v>
      </c>
      <c r="P2336" t="s">
        <v>63</v>
      </c>
    </row>
    <row r="2337" spans="1:16">
      <c r="A2337" t="s">
        <v>4615</v>
      </c>
      <c r="B2337" t="s">
        <v>4611</v>
      </c>
      <c r="C2337" t="s">
        <v>912</v>
      </c>
      <c r="D2337">
        <v>61</v>
      </c>
      <c r="E2337" t="s">
        <v>4612</v>
      </c>
      <c r="F2337" t="s">
        <v>63</v>
      </c>
      <c r="G2337" t="s">
        <v>906</v>
      </c>
      <c r="H2337" t="s">
        <v>325</v>
      </c>
      <c r="I2337" t="s">
        <v>382</v>
      </c>
      <c r="J2337" t="s">
        <v>383</v>
      </c>
      <c r="K2337" t="s">
        <v>384</v>
      </c>
      <c r="L2337" t="s">
        <v>43</v>
      </c>
      <c r="M2337" t="s">
        <v>386</v>
      </c>
      <c r="N2337" t="s">
        <v>907</v>
      </c>
      <c r="O2337" t="s">
        <v>937</v>
      </c>
      <c r="P2337" t="s">
        <v>63</v>
      </c>
    </row>
    <row r="2338" spans="1:16">
      <c r="A2338" t="s">
        <v>5947</v>
      </c>
      <c r="B2338" t="s">
        <v>5948</v>
      </c>
      <c r="C2338" t="s">
        <v>956</v>
      </c>
      <c r="D2338">
        <v>55</v>
      </c>
      <c r="E2338" t="s">
        <v>4612</v>
      </c>
      <c r="F2338" t="s">
        <v>83</v>
      </c>
      <c r="G2338" t="s">
        <v>906</v>
      </c>
      <c r="H2338" t="s">
        <v>325</v>
      </c>
      <c r="I2338" t="s">
        <v>382</v>
      </c>
      <c r="J2338" t="s">
        <v>383</v>
      </c>
      <c r="K2338" t="s">
        <v>384</v>
      </c>
      <c r="L2338" t="s">
        <v>43</v>
      </c>
      <c r="M2338" t="s">
        <v>386</v>
      </c>
      <c r="N2338" t="s">
        <v>907</v>
      </c>
      <c r="O2338" t="s">
        <v>917</v>
      </c>
      <c r="P2338" t="s">
        <v>83</v>
      </c>
    </row>
    <row r="2339" spans="1:16">
      <c r="A2339" t="s">
        <v>5949</v>
      </c>
      <c r="B2339" t="s">
        <v>5948</v>
      </c>
      <c r="C2339" t="s">
        <v>904</v>
      </c>
      <c r="D2339">
        <v>57</v>
      </c>
      <c r="E2339" t="s">
        <v>4612</v>
      </c>
      <c r="F2339" t="s">
        <v>83</v>
      </c>
      <c r="G2339" t="s">
        <v>906</v>
      </c>
      <c r="H2339" t="s">
        <v>325</v>
      </c>
      <c r="I2339" t="s">
        <v>382</v>
      </c>
      <c r="J2339" t="s">
        <v>383</v>
      </c>
      <c r="K2339" t="s">
        <v>384</v>
      </c>
      <c r="L2339" t="s">
        <v>43</v>
      </c>
      <c r="M2339" t="s">
        <v>386</v>
      </c>
      <c r="N2339" t="s">
        <v>907</v>
      </c>
      <c r="O2339" t="s">
        <v>917</v>
      </c>
      <c r="P2339" t="s">
        <v>83</v>
      </c>
    </row>
    <row r="2340" spans="1:16">
      <c r="A2340" t="s">
        <v>5950</v>
      </c>
      <c r="B2340" t="s">
        <v>5948</v>
      </c>
      <c r="C2340" t="s">
        <v>910</v>
      </c>
      <c r="D2340">
        <v>59</v>
      </c>
      <c r="E2340" t="s">
        <v>4612</v>
      </c>
      <c r="F2340" t="s">
        <v>83</v>
      </c>
      <c r="G2340" t="s">
        <v>906</v>
      </c>
      <c r="H2340" t="s">
        <v>325</v>
      </c>
      <c r="I2340" t="s">
        <v>382</v>
      </c>
      <c r="J2340" t="s">
        <v>383</v>
      </c>
      <c r="K2340" t="s">
        <v>384</v>
      </c>
      <c r="L2340" t="s">
        <v>43</v>
      </c>
      <c r="M2340" t="s">
        <v>386</v>
      </c>
      <c r="N2340" t="s">
        <v>907</v>
      </c>
      <c r="O2340" t="s">
        <v>917</v>
      </c>
      <c r="P2340" t="s">
        <v>83</v>
      </c>
    </row>
    <row r="2341" spans="1:16">
      <c r="A2341" t="s">
        <v>5951</v>
      </c>
      <c r="B2341" t="s">
        <v>5952</v>
      </c>
      <c r="C2341" t="s">
        <v>904</v>
      </c>
      <c r="D2341">
        <v>57</v>
      </c>
      <c r="E2341" t="s">
        <v>4612</v>
      </c>
      <c r="F2341" t="s">
        <v>55</v>
      </c>
      <c r="G2341" t="s">
        <v>906</v>
      </c>
      <c r="H2341" t="s">
        <v>325</v>
      </c>
      <c r="I2341" t="s">
        <v>382</v>
      </c>
      <c r="J2341" t="s">
        <v>383</v>
      </c>
      <c r="K2341" t="s">
        <v>384</v>
      </c>
      <c r="L2341" t="s">
        <v>43</v>
      </c>
      <c r="M2341" t="s">
        <v>386</v>
      </c>
      <c r="N2341" t="s">
        <v>907</v>
      </c>
      <c r="O2341" t="s">
        <v>1003</v>
      </c>
      <c r="P2341" t="s">
        <v>71</v>
      </c>
    </row>
    <row r="2342" spans="1:16">
      <c r="A2342" t="s">
        <v>5953</v>
      </c>
      <c r="B2342" t="s">
        <v>5952</v>
      </c>
      <c r="C2342" t="s">
        <v>910</v>
      </c>
      <c r="D2342">
        <v>59</v>
      </c>
      <c r="E2342" t="s">
        <v>4612</v>
      </c>
      <c r="F2342" t="s">
        <v>55</v>
      </c>
      <c r="G2342" t="s">
        <v>906</v>
      </c>
      <c r="H2342" t="s">
        <v>325</v>
      </c>
      <c r="I2342" t="s">
        <v>382</v>
      </c>
      <c r="J2342" t="s">
        <v>383</v>
      </c>
      <c r="K2342" t="s">
        <v>384</v>
      </c>
      <c r="L2342" t="s">
        <v>43</v>
      </c>
      <c r="M2342" t="s">
        <v>386</v>
      </c>
      <c r="N2342" t="s">
        <v>907</v>
      </c>
      <c r="O2342" t="s">
        <v>1003</v>
      </c>
      <c r="P2342" t="s">
        <v>71</v>
      </c>
    </row>
    <row r="2343" spans="1:16">
      <c r="A2343" t="s">
        <v>5954</v>
      </c>
      <c r="B2343" t="s">
        <v>5952</v>
      </c>
      <c r="C2343" t="s">
        <v>912</v>
      </c>
      <c r="D2343">
        <v>61</v>
      </c>
      <c r="E2343" t="s">
        <v>4612</v>
      </c>
      <c r="F2343" t="s">
        <v>55</v>
      </c>
      <c r="G2343" t="s">
        <v>906</v>
      </c>
      <c r="H2343" t="s">
        <v>325</v>
      </c>
      <c r="I2343" t="s">
        <v>382</v>
      </c>
      <c r="J2343" t="s">
        <v>383</v>
      </c>
      <c r="K2343" t="s">
        <v>384</v>
      </c>
      <c r="L2343" t="s">
        <v>43</v>
      </c>
      <c r="M2343" t="s">
        <v>386</v>
      </c>
      <c r="N2343" t="s">
        <v>907</v>
      </c>
      <c r="O2343" t="s">
        <v>1003</v>
      </c>
      <c r="P2343" t="s">
        <v>71</v>
      </c>
    </row>
    <row r="2344" spans="1:16">
      <c r="A2344" t="s">
        <v>4120</v>
      </c>
      <c r="B2344" t="s">
        <v>4121</v>
      </c>
      <c r="C2344" t="s">
        <v>910</v>
      </c>
      <c r="D2344">
        <v>59</v>
      </c>
      <c r="E2344" t="s">
        <v>4122</v>
      </c>
      <c r="F2344" t="s">
        <v>55</v>
      </c>
      <c r="G2344" t="s">
        <v>906</v>
      </c>
      <c r="H2344" t="s">
        <v>325</v>
      </c>
      <c r="I2344" t="s">
        <v>382</v>
      </c>
      <c r="J2344" t="s">
        <v>383</v>
      </c>
      <c r="K2344" t="s">
        <v>384</v>
      </c>
      <c r="L2344" t="s">
        <v>43</v>
      </c>
      <c r="M2344" t="s">
        <v>386</v>
      </c>
      <c r="N2344" t="s">
        <v>907</v>
      </c>
      <c r="O2344" t="s">
        <v>1003</v>
      </c>
      <c r="P2344" t="s">
        <v>71</v>
      </c>
    </row>
    <row r="2345" spans="1:16">
      <c r="A2345" t="s">
        <v>4123</v>
      </c>
      <c r="B2345" t="s">
        <v>4124</v>
      </c>
      <c r="C2345" t="s">
        <v>3871</v>
      </c>
      <c r="D2345">
        <v>53</v>
      </c>
      <c r="E2345" t="s">
        <v>4125</v>
      </c>
      <c r="F2345" t="s">
        <v>91</v>
      </c>
      <c r="G2345" t="s">
        <v>906</v>
      </c>
      <c r="H2345" t="s">
        <v>325</v>
      </c>
      <c r="I2345" t="s">
        <v>391</v>
      </c>
      <c r="J2345" t="s">
        <v>383</v>
      </c>
      <c r="K2345" t="s">
        <v>384</v>
      </c>
      <c r="L2345" t="s">
        <v>43</v>
      </c>
      <c r="M2345" t="s">
        <v>386</v>
      </c>
      <c r="N2345" t="s">
        <v>907</v>
      </c>
      <c r="O2345" t="s">
        <v>932</v>
      </c>
      <c r="P2345" t="s">
        <v>91</v>
      </c>
    </row>
    <row r="2346" spans="1:16">
      <c r="A2346" t="s">
        <v>4126</v>
      </c>
      <c r="B2346" t="s">
        <v>4127</v>
      </c>
      <c r="C2346" t="s">
        <v>3871</v>
      </c>
      <c r="D2346">
        <v>53</v>
      </c>
      <c r="E2346" t="s">
        <v>4128</v>
      </c>
      <c r="F2346" t="s">
        <v>213</v>
      </c>
      <c r="G2346" t="s">
        <v>906</v>
      </c>
      <c r="H2346" t="s">
        <v>325</v>
      </c>
      <c r="I2346" t="s">
        <v>391</v>
      </c>
      <c r="J2346" t="s">
        <v>383</v>
      </c>
      <c r="K2346" t="s">
        <v>384</v>
      </c>
      <c r="L2346" t="s">
        <v>43</v>
      </c>
      <c r="M2346" t="s">
        <v>386</v>
      </c>
      <c r="N2346" t="s">
        <v>907</v>
      </c>
      <c r="O2346" t="s">
        <v>1119</v>
      </c>
      <c r="P2346" t="s">
        <v>68</v>
      </c>
    </row>
    <row r="2347" spans="1:16">
      <c r="A2347" t="s">
        <v>4129</v>
      </c>
      <c r="B2347" t="s">
        <v>4130</v>
      </c>
      <c r="C2347" t="s">
        <v>3871</v>
      </c>
      <c r="D2347">
        <v>53</v>
      </c>
      <c r="E2347" t="s">
        <v>4131</v>
      </c>
      <c r="F2347" t="s">
        <v>63</v>
      </c>
      <c r="G2347" t="s">
        <v>906</v>
      </c>
      <c r="H2347" t="s">
        <v>325</v>
      </c>
      <c r="I2347" t="s">
        <v>391</v>
      </c>
      <c r="J2347" t="s">
        <v>383</v>
      </c>
      <c r="K2347" t="s">
        <v>384</v>
      </c>
      <c r="L2347" t="s">
        <v>43</v>
      </c>
      <c r="M2347" t="s">
        <v>386</v>
      </c>
      <c r="N2347" t="s">
        <v>907</v>
      </c>
      <c r="O2347" t="s">
        <v>937</v>
      </c>
      <c r="P2347" t="s">
        <v>63</v>
      </c>
    </row>
    <row r="2348" spans="1:16">
      <c r="A2348" t="s">
        <v>4132</v>
      </c>
      <c r="B2348" t="s">
        <v>4133</v>
      </c>
      <c r="C2348" t="s">
        <v>3871</v>
      </c>
      <c r="D2348">
        <v>53</v>
      </c>
      <c r="E2348" t="s">
        <v>4134</v>
      </c>
      <c r="F2348" t="s">
        <v>57</v>
      </c>
      <c r="G2348" t="s">
        <v>906</v>
      </c>
      <c r="H2348" t="s">
        <v>325</v>
      </c>
      <c r="I2348" t="s">
        <v>391</v>
      </c>
      <c r="J2348" t="s">
        <v>383</v>
      </c>
      <c r="K2348" t="s">
        <v>384</v>
      </c>
      <c r="L2348" t="s">
        <v>43</v>
      </c>
      <c r="M2348" t="s">
        <v>386</v>
      </c>
      <c r="N2348" t="s">
        <v>907</v>
      </c>
      <c r="O2348" t="s">
        <v>908</v>
      </c>
      <c r="P2348" t="s">
        <v>57</v>
      </c>
    </row>
    <row r="2349" spans="1:16">
      <c r="A2349" t="s">
        <v>4135</v>
      </c>
      <c r="B2349" t="s">
        <v>4136</v>
      </c>
      <c r="C2349" t="s">
        <v>3871</v>
      </c>
      <c r="D2349">
        <v>53</v>
      </c>
      <c r="E2349" t="s">
        <v>4137</v>
      </c>
      <c r="F2349" t="s">
        <v>71</v>
      </c>
      <c r="G2349" t="s">
        <v>906</v>
      </c>
      <c r="H2349" t="s">
        <v>325</v>
      </c>
      <c r="I2349" t="s">
        <v>382</v>
      </c>
      <c r="J2349" t="s">
        <v>383</v>
      </c>
      <c r="K2349" t="s">
        <v>384</v>
      </c>
      <c r="L2349" t="s">
        <v>43</v>
      </c>
      <c r="M2349" t="s">
        <v>386</v>
      </c>
      <c r="N2349" t="s">
        <v>907</v>
      </c>
      <c r="O2349" t="s">
        <v>932</v>
      </c>
      <c r="P2349" t="s">
        <v>71</v>
      </c>
    </row>
    <row r="2350" spans="1:16">
      <c r="A2350" t="s">
        <v>4138</v>
      </c>
      <c r="B2350" t="s">
        <v>4136</v>
      </c>
      <c r="C2350" t="s">
        <v>956</v>
      </c>
      <c r="D2350">
        <v>55</v>
      </c>
      <c r="E2350" t="s">
        <v>4137</v>
      </c>
      <c r="F2350" t="s">
        <v>71</v>
      </c>
      <c r="G2350" t="s">
        <v>906</v>
      </c>
      <c r="H2350" t="s">
        <v>325</v>
      </c>
      <c r="I2350" t="s">
        <v>382</v>
      </c>
      <c r="J2350" t="s">
        <v>383</v>
      </c>
      <c r="K2350" t="s">
        <v>384</v>
      </c>
      <c r="L2350" t="s">
        <v>43</v>
      </c>
      <c r="M2350" t="s">
        <v>386</v>
      </c>
      <c r="N2350" t="s">
        <v>907</v>
      </c>
      <c r="O2350" t="s">
        <v>932</v>
      </c>
      <c r="P2350" t="s">
        <v>71</v>
      </c>
    </row>
    <row r="2351" spans="1:16">
      <c r="A2351" t="s">
        <v>4139</v>
      </c>
      <c r="B2351" t="s">
        <v>4136</v>
      </c>
      <c r="C2351" t="s">
        <v>904</v>
      </c>
      <c r="D2351">
        <v>57</v>
      </c>
      <c r="E2351" t="s">
        <v>4137</v>
      </c>
      <c r="F2351" t="s">
        <v>71</v>
      </c>
      <c r="G2351" t="s">
        <v>906</v>
      </c>
      <c r="H2351" t="s">
        <v>325</v>
      </c>
      <c r="I2351" t="s">
        <v>382</v>
      </c>
      <c r="J2351" t="s">
        <v>383</v>
      </c>
      <c r="K2351" t="s">
        <v>384</v>
      </c>
      <c r="L2351" t="s">
        <v>43</v>
      </c>
      <c r="M2351" t="s">
        <v>386</v>
      </c>
      <c r="N2351" t="s">
        <v>907</v>
      </c>
      <c r="O2351" t="s">
        <v>932</v>
      </c>
      <c r="P2351" t="s">
        <v>71</v>
      </c>
    </row>
    <row r="2352" spans="1:16">
      <c r="A2352" t="s">
        <v>4140</v>
      </c>
      <c r="B2352" t="s">
        <v>4136</v>
      </c>
      <c r="C2352" t="s">
        <v>910</v>
      </c>
      <c r="D2352">
        <v>59</v>
      </c>
      <c r="E2352" t="s">
        <v>4137</v>
      </c>
      <c r="F2352" t="s">
        <v>71</v>
      </c>
      <c r="G2352" t="s">
        <v>906</v>
      </c>
      <c r="H2352" t="s">
        <v>325</v>
      </c>
      <c r="I2352" t="s">
        <v>382</v>
      </c>
      <c r="J2352" t="s">
        <v>383</v>
      </c>
      <c r="K2352" t="s">
        <v>384</v>
      </c>
      <c r="L2352" t="s">
        <v>43</v>
      </c>
      <c r="M2352" t="s">
        <v>386</v>
      </c>
      <c r="N2352" t="s">
        <v>907</v>
      </c>
      <c r="O2352" t="s">
        <v>932</v>
      </c>
      <c r="P2352" t="s">
        <v>71</v>
      </c>
    </row>
    <row r="2353" spans="1:16">
      <c r="A2353" t="s">
        <v>4141</v>
      </c>
      <c r="B2353" t="s">
        <v>4136</v>
      </c>
      <c r="C2353" t="s">
        <v>912</v>
      </c>
      <c r="D2353">
        <v>61</v>
      </c>
      <c r="E2353" t="s">
        <v>4137</v>
      </c>
      <c r="F2353" t="s">
        <v>71</v>
      </c>
      <c r="G2353" t="s">
        <v>906</v>
      </c>
      <c r="H2353" t="s">
        <v>325</v>
      </c>
      <c r="I2353" t="s">
        <v>382</v>
      </c>
      <c r="J2353" t="s">
        <v>383</v>
      </c>
      <c r="K2353" t="s">
        <v>384</v>
      </c>
      <c r="L2353" t="s">
        <v>43</v>
      </c>
      <c r="M2353" t="s">
        <v>386</v>
      </c>
      <c r="N2353" t="s">
        <v>907</v>
      </c>
      <c r="O2353" t="s">
        <v>932</v>
      </c>
      <c r="P2353" t="s">
        <v>71</v>
      </c>
    </row>
    <row r="2354" spans="1:16">
      <c r="A2354" t="s">
        <v>4616</v>
      </c>
      <c r="B2354" t="s">
        <v>4617</v>
      </c>
      <c r="C2354" t="s">
        <v>956</v>
      </c>
      <c r="D2354">
        <v>55</v>
      </c>
      <c r="E2354" t="s">
        <v>4137</v>
      </c>
      <c r="F2354" t="s">
        <v>55</v>
      </c>
      <c r="G2354" t="s">
        <v>906</v>
      </c>
      <c r="H2354" t="s">
        <v>325</v>
      </c>
      <c r="I2354" t="s">
        <v>382</v>
      </c>
      <c r="J2354" t="s">
        <v>383</v>
      </c>
      <c r="K2354" t="s">
        <v>384</v>
      </c>
      <c r="L2354" t="s">
        <v>43</v>
      </c>
      <c r="M2354" t="s">
        <v>386</v>
      </c>
      <c r="N2354" t="s">
        <v>907</v>
      </c>
      <c r="O2354" t="s">
        <v>1003</v>
      </c>
      <c r="P2354" t="s">
        <v>71</v>
      </c>
    </row>
    <row r="2355" spans="1:16">
      <c r="A2355" t="s">
        <v>4618</v>
      </c>
      <c r="B2355" t="s">
        <v>4617</v>
      </c>
      <c r="C2355" t="s">
        <v>904</v>
      </c>
      <c r="D2355">
        <v>57</v>
      </c>
      <c r="E2355" t="s">
        <v>4137</v>
      </c>
      <c r="F2355" t="s">
        <v>55</v>
      </c>
      <c r="G2355" t="s">
        <v>906</v>
      </c>
      <c r="H2355" t="s">
        <v>325</v>
      </c>
      <c r="I2355" t="s">
        <v>382</v>
      </c>
      <c r="J2355" t="s">
        <v>383</v>
      </c>
      <c r="K2355" t="s">
        <v>384</v>
      </c>
      <c r="L2355" t="s">
        <v>43</v>
      </c>
      <c r="M2355" t="s">
        <v>386</v>
      </c>
      <c r="N2355" t="s">
        <v>907</v>
      </c>
      <c r="O2355" t="s">
        <v>1003</v>
      </c>
      <c r="P2355" t="s">
        <v>71</v>
      </c>
    </row>
    <row r="2356" spans="1:16">
      <c r="A2356" t="s">
        <v>4619</v>
      </c>
      <c r="B2356" t="s">
        <v>4617</v>
      </c>
      <c r="C2356" t="s">
        <v>910</v>
      </c>
      <c r="D2356">
        <v>59</v>
      </c>
      <c r="E2356" t="s">
        <v>4137</v>
      </c>
      <c r="F2356" t="s">
        <v>55</v>
      </c>
      <c r="G2356" t="s">
        <v>906</v>
      </c>
      <c r="H2356" t="s">
        <v>325</v>
      </c>
      <c r="I2356" t="s">
        <v>382</v>
      </c>
      <c r="J2356" t="s">
        <v>383</v>
      </c>
      <c r="K2356" t="s">
        <v>384</v>
      </c>
      <c r="L2356" t="s">
        <v>43</v>
      </c>
      <c r="M2356" t="s">
        <v>386</v>
      </c>
      <c r="N2356" t="s">
        <v>907</v>
      </c>
      <c r="O2356" t="s">
        <v>1003</v>
      </c>
      <c r="P2356" t="s">
        <v>71</v>
      </c>
    </row>
    <row r="2357" spans="1:16">
      <c r="A2357" t="s">
        <v>4620</v>
      </c>
      <c r="B2357" t="s">
        <v>4617</v>
      </c>
      <c r="C2357" t="s">
        <v>912</v>
      </c>
      <c r="D2357">
        <v>61</v>
      </c>
      <c r="E2357" t="s">
        <v>4137</v>
      </c>
      <c r="F2357" t="s">
        <v>55</v>
      </c>
      <c r="G2357" t="s">
        <v>906</v>
      </c>
      <c r="H2357" t="s">
        <v>325</v>
      </c>
      <c r="I2357" t="s">
        <v>382</v>
      </c>
      <c r="J2357" t="s">
        <v>383</v>
      </c>
      <c r="K2357" t="s">
        <v>384</v>
      </c>
      <c r="L2357" t="s">
        <v>43</v>
      </c>
      <c r="M2357" t="s">
        <v>386</v>
      </c>
      <c r="N2357" t="s">
        <v>907</v>
      </c>
      <c r="O2357" t="s">
        <v>1003</v>
      </c>
      <c r="P2357" t="s">
        <v>71</v>
      </c>
    </row>
    <row r="2358" spans="1:16">
      <c r="A2358" t="s">
        <v>4142</v>
      </c>
      <c r="B2358" t="s">
        <v>4143</v>
      </c>
      <c r="C2358" t="s">
        <v>2626</v>
      </c>
      <c r="D2358">
        <v>51</v>
      </c>
      <c r="E2358" t="s">
        <v>4144</v>
      </c>
      <c r="F2358" t="s">
        <v>57</v>
      </c>
      <c r="G2358" t="s">
        <v>906</v>
      </c>
      <c r="H2358" t="s">
        <v>325</v>
      </c>
      <c r="I2358" t="s">
        <v>391</v>
      </c>
      <c r="J2358" t="s">
        <v>383</v>
      </c>
      <c r="K2358" t="s">
        <v>384</v>
      </c>
      <c r="L2358" t="s">
        <v>43</v>
      </c>
      <c r="M2358" t="s">
        <v>386</v>
      </c>
      <c r="N2358" t="s">
        <v>907</v>
      </c>
      <c r="O2358" t="s">
        <v>908</v>
      </c>
      <c r="P2358" t="s">
        <v>57</v>
      </c>
    </row>
    <row r="2359" spans="1:16">
      <c r="A2359" t="s">
        <v>5078</v>
      </c>
      <c r="B2359" t="s">
        <v>5079</v>
      </c>
      <c r="C2359" t="s">
        <v>910</v>
      </c>
      <c r="D2359">
        <v>59</v>
      </c>
      <c r="E2359" t="s">
        <v>5080</v>
      </c>
      <c r="F2359" t="s">
        <v>195</v>
      </c>
      <c r="G2359" t="s">
        <v>906</v>
      </c>
      <c r="H2359" t="s">
        <v>325</v>
      </c>
      <c r="I2359" t="s">
        <v>382</v>
      </c>
      <c r="J2359" t="s">
        <v>383</v>
      </c>
      <c r="K2359" t="s">
        <v>388</v>
      </c>
      <c r="L2359" t="s">
        <v>43</v>
      </c>
      <c r="M2359" t="s">
        <v>386</v>
      </c>
      <c r="N2359" t="s">
        <v>907</v>
      </c>
      <c r="O2359" t="s">
        <v>917</v>
      </c>
      <c r="P2359" t="s">
        <v>195</v>
      </c>
    </row>
    <row r="2360" spans="1:16">
      <c r="A2360" t="s">
        <v>5081</v>
      </c>
      <c r="B2360" t="s">
        <v>5082</v>
      </c>
      <c r="C2360" t="s">
        <v>910</v>
      </c>
      <c r="D2360">
        <v>59</v>
      </c>
      <c r="E2360" t="s">
        <v>5083</v>
      </c>
      <c r="F2360" t="s">
        <v>226</v>
      </c>
      <c r="G2360" t="s">
        <v>5084</v>
      </c>
      <c r="H2360" t="s">
        <v>325</v>
      </c>
      <c r="I2360" t="s">
        <v>382</v>
      </c>
      <c r="J2360" t="s">
        <v>383</v>
      </c>
      <c r="K2360" t="s">
        <v>388</v>
      </c>
      <c r="L2360" t="s">
        <v>44</v>
      </c>
      <c r="M2360" t="s">
        <v>386</v>
      </c>
      <c r="N2360" t="s">
        <v>907</v>
      </c>
      <c r="O2360" t="s">
        <v>937</v>
      </c>
      <c r="P2360" t="s">
        <v>86</v>
      </c>
    </row>
    <row r="2361" spans="1:16">
      <c r="A2361" t="s">
        <v>5955</v>
      </c>
      <c r="B2361" t="s">
        <v>5956</v>
      </c>
      <c r="C2361" t="s">
        <v>904</v>
      </c>
      <c r="D2361">
        <v>57</v>
      </c>
      <c r="E2361" t="s">
        <v>5087</v>
      </c>
      <c r="F2361" t="s">
        <v>86</v>
      </c>
      <c r="G2361" t="s">
        <v>5088</v>
      </c>
      <c r="H2361" t="s">
        <v>325</v>
      </c>
      <c r="I2361" t="s">
        <v>382</v>
      </c>
      <c r="J2361" t="s">
        <v>383</v>
      </c>
      <c r="K2361" t="s">
        <v>388</v>
      </c>
      <c r="L2361" t="s">
        <v>44</v>
      </c>
      <c r="M2361" t="s">
        <v>386</v>
      </c>
      <c r="N2361" t="s">
        <v>907</v>
      </c>
      <c r="O2361" t="s">
        <v>1033</v>
      </c>
      <c r="P2361" t="s">
        <v>86</v>
      </c>
    </row>
    <row r="2362" spans="1:16">
      <c r="A2362" t="s">
        <v>5957</v>
      </c>
      <c r="B2362" t="s">
        <v>5956</v>
      </c>
      <c r="C2362" t="s">
        <v>910</v>
      </c>
      <c r="D2362">
        <v>59</v>
      </c>
      <c r="E2362" t="s">
        <v>5087</v>
      </c>
      <c r="F2362" t="s">
        <v>86</v>
      </c>
      <c r="G2362" t="s">
        <v>5088</v>
      </c>
      <c r="H2362" t="s">
        <v>325</v>
      </c>
      <c r="I2362" t="s">
        <v>382</v>
      </c>
      <c r="J2362" t="s">
        <v>383</v>
      </c>
      <c r="K2362" t="s">
        <v>388</v>
      </c>
      <c r="L2362" t="s">
        <v>44</v>
      </c>
      <c r="M2362" t="s">
        <v>386</v>
      </c>
      <c r="N2362" t="s">
        <v>907</v>
      </c>
      <c r="O2362" t="s">
        <v>1033</v>
      </c>
      <c r="P2362" t="s">
        <v>86</v>
      </c>
    </row>
    <row r="2363" spans="1:16">
      <c r="A2363" t="s">
        <v>5085</v>
      </c>
      <c r="B2363" t="s">
        <v>5086</v>
      </c>
      <c r="C2363" t="s">
        <v>910</v>
      </c>
      <c r="D2363">
        <v>59</v>
      </c>
      <c r="E2363" t="s">
        <v>5087</v>
      </c>
      <c r="F2363" t="s">
        <v>53</v>
      </c>
      <c r="G2363" t="s">
        <v>5088</v>
      </c>
      <c r="H2363" t="s">
        <v>325</v>
      </c>
      <c r="I2363" t="s">
        <v>382</v>
      </c>
      <c r="J2363" t="s">
        <v>383</v>
      </c>
      <c r="K2363" t="s">
        <v>388</v>
      </c>
      <c r="L2363" t="s">
        <v>44</v>
      </c>
      <c r="M2363" t="s">
        <v>386</v>
      </c>
      <c r="N2363" t="s">
        <v>907</v>
      </c>
      <c r="O2363" t="s">
        <v>928</v>
      </c>
      <c r="P2363" t="s">
        <v>53</v>
      </c>
    </row>
    <row r="2364" spans="1:16">
      <c r="A2364" t="s">
        <v>5089</v>
      </c>
      <c r="B2364" t="s">
        <v>5086</v>
      </c>
      <c r="C2364" t="s">
        <v>904</v>
      </c>
      <c r="D2364">
        <v>57</v>
      </c>
      <c r="E2364" t="s">
        <v>5087</v>
      </c>
      <c r="F2364" t="s">
        <v>53</v>
      </c>
      <c r="G2364" t="s">
        <v>5088</v>
      </c>
      <c r="H2364" t="s">
        <v>325</v>
      </c>
      <c r="I2364" t="s">
        <v>382</v>
      </c>
      <c r="J2364" t="s">
        <v>383</v>
      </c>
      <c r="K2364" t="s">
        <v>388</v>
      </c>
      <c r="L2364" t="s">
        <v>44</v>
      </c>
      <c r="M2364" t="s">
        <v>386</v>
      </c>
      <c r="N2364" t="s">
        <v>907</v>
      </c>
      <c r="O2364" t="s">
        <v>928</v>
      </c>
      <c r="P2364" t="s">
        <v>53</v>
      </c>
    </row>
    <row r="2365" spans="1:16">
      <c r="A2365" t="s">
        <v>5961</v>
      </c>
      <c r="B2365" t="s">
        <v>5962</v>
      </c>
      <c r="C2365" t="s">
        <v>904</v>
      </c>
      <c r="D2365">
        <v>57</v>
      </c>
      <c r="E2365" t="s">
        <v>5092</v>
      </c>
      <c r="F2365" t="s">
        <v>86</v>
      </c>
      <c r="G2365" t="s">
        <v>5093</v>
      </c>
      <c r="H2365" t="s">
        <v>325</v>
      </c>
      <c r="I2365" t="s">
        <v>382</v>
      </c>
      <c r="J2365" t="s">
        <v>383</v>
      </c>
      <c r="K2365" t="s">
        <v>388</v>
      </c>
      <c r="L2365" t="s">
        <v>44</v>
      </c>
      <c r="M2365" t="s">
        <v>386</v>
      </c>
      <c r="N2365" t="s">
        <v>907</v>
      </c>
      <c r="O2365" t="s">
        <v>1291</v>
      </c>
      <c r="P2365" t="s">
        <v>86</v>
      </c>
    </row>
    <row r="2366" spans="1:16">
      <c r="A2366" t="s">
        <v>5963</v>
      </c>
      <c r="B2366" t="s">
        <v>5962</v>
      </c>
      <c r="C2366" t="s">
        <v>910</v>
      </c>
      <c r="D2366">
        <v>59</v>
      </c>
      <c r="E2366" t="s">
        <v>5092</v>
      </c>
      <c r="F2366" t="s">
        <v>86</v>
      </c>
      <c r="G2366" t="s">
        <v>5093</v>
      </c>
      <c r="H2366" t="s">
        <v>325</v>
      </c>
      <c r="I2366" t="s">
        <v>382</v>
      </c>
      <c r="J2366" t="s">
        <v>383</v>
      </c>
      <c r="K2366" t="s">
        <v>388</v>
      </c>
      <c r="L2366" t="s">
        <v>44</v>
      </c>
      <c r="M2366" t="s">
        <v>386</v>
      </c>
      <c r="N2366" t="s">
        <v>907</v>
      </c>
      <c r="O2366" t="s">
        <v>1291</v>
      </c>
      <c r="P2366" t="s">
        <v>86</v>
      </c>
    </row>
    <row r="2367" spans="1:16">
      <c r="A2367" t="s">
        <v>5090</v>
      </c>
      <c r="B2367" t="s">
        <v>5091</v>
      </c>
      <c r="C2367" t="s">
        <v>904</v>
      </c>
      <c r="D2367">
        <v>57</v>
      </c>
      <c r="E2367" t="s">
        <v>5092</v>
      </c>
      <c r="F2367" t="s">
        <v>83</v>
      </c>
      <c r="G2367" t="s">
        <v>5093</v>
      </c>
      <c r="H2367" t="s">
        <v>325</v>
      </c>
      <c r="I2367" t="s">
        <v>382</v>
      </c>
      <c r="J2367" t="s">
        <v>383</v>
      </c>
      <c r="K2367" t="s">
        <v>388</v>
      </c>
      <c r="L2367" t="s">
        <v>44</v>
      </c>
      <c r="M2367" t="s">
        <v>386</v>
      </c>
      <c r="N2367" t="s">
        <v>907</v>
      </c>
      <c r="O2367" t="s">
        <v>917</v>
      </c>
      <c r="P2367" t="s">
        <v>83</v>
      </c>
    </row>
    <row r="2368" spans="1:16">
      <c r="A2368" t="s">
        <v>5094</v>
      </c>
      <c r="B2368" t="s">
        <v>5091</v>
      </c>
      <c r="C2368" t="s">
        <v>910</v>
      </c>
      <c r="D2368">
        <v>59</v>
      </c>
      <c r="E2368" t="s">
        <v>5092</v>
      </c>
      <c r="F2368" t="s">
        <v>83</v>
      </c>
      <c r="G2368" t="s">
        <v>5093</v>
      </c>
      <c r="H2368" t="s">
        <v>325</v>
      </c>
      <c r="I2368" t="s">
        <v>382</v>
      </c>
      <c r="J2368" t="s">
        <v>383</v>
      </c>
      <c r="K2368" t="s">
        <v>388</v>
      </c>
      <c r="L2368" t="s">
        <v>44</v>
      </c>
      <c r="M2368" t="s">
        <v>386</v>
      </c>
      <c r="N2368" t="s">
        <v>907</v>
      </c>
      <c r="O2368" t="s">
        <v>917</v>
      </c>
      <c r="P2368" t="s">
        <v>83</v>
      </c>
    </row>
    <row r="2369" spans="1:16">
      <c r="A2369" t="s">
        <v>5958</v>
      </c>
      <c r="B2369" t="s">
        <v>5959</v>
      </c>
      <c r="C2369" t="s">
        <v>904</v>
      </c>
      <c r="D2369">
        <v>57</v>
      </c>
      <c r="E2369" t="s">
        <v>5092</v>
      </c>
      <c r="F2369" t="s">
        <v>271</v>
      </c>
      <c r="G2369" t="s">
        <v>5093</v>
      </c>
      <c r="H2369" t="s">
        <v>325</v>
      </c>
      <c r="I2369" t="s">
        <v>382</v>
      </c>
      <c r="J2369" t="s">
        <v>383</v>
      </c>
      <c r="K2369" t="s">
        <v>388</v>
      </c>
      <c r="L2369" t="s">
        <v>44</v>
      </c>
      <c r="M2369" t="s">
        <v>386</v>
      </c>
      <c r="N2369" t="s">
        <v>907</v>
      </c>
      <c r="O2369" t="s">
        <v>1033</v>
      </c>
      <c r="P2369" t="s">
        <v>86</v>
      </c>
    </row>
    <row r="2370" spans="1:16">
      <c r="A2370" t="s">
        <v>5960</v>
      </c>
      <c r="B2370" t="s">
        <v>5959</v>
      </c>
      <c r="C2370" t="s">
        <v>910</v>
      </c>
      <c r="D2370">
        <v>59</v>
      </c>
      <c r="E2370" t="s">
        <v>5092</v>
      </c>
      <c r="F2370" t="s">
        <v>271</v>
      </c>
      <c r="G2370" t="s">
        <v>5093</v>
      </c>
      <c r="H2370" t="s">
        <v>325</v>
      </c>
      <c r="I2370" t="s">
        <v>382</v>
      </c>
      <c r="J2370" t="s">
        <v>383</v>
      </c>
      <c r="K2370" t="s">
        <v>388</v>
      </c>
      <c r="L2370" t="s">
        <v>44</v>
      </c>
      <c r="M2370" t="s">
        <v>386</v>
      </c>
      <c r="N2370" t="s">
        <v>907</v>
      </c>
      <c r="O2370" t="s">
        <v>1033</v>
      </c>
      <c r="P2370" t="s">
        <v>86</v>
      </c>
    </row>
    <row r="2371" spans="1:16">
      <c r="A2371" t="s">
        <v>957</v>
      </c>
      <c r="B2371" t="s">
        <v>958</v>
      </c>
      <c r="C2371" t="s">
        <v>904</v>
      </c>
      <c r="D2371">
        <v>57</v>
      </c>
      <c r="E2371" t="s">
        <v>959</v>
      </c>
      <c r="F2371" t="s">
        <v>53</v>
      </c>
      <c r="G2371" t="s">
        <v>906</v>
      </c>
      <c r="H2371" t="s">
        <v>325</v>
      </c>
      <c r="I2371" t="s">
        <v>382</v>
      </c>
      <c r="J2371" t="s">
        <v>383</v>
      </c>
      <c r="K2371" t="s">
        <v>384</v>
      </c>
      <c r="L2371" t="s">
        <v>43</v>
      </c>
      <c r="M2371" t="s">
        <v>386</v>
      </c>
      <c r="N2371" t="s">
        <v>907</v>
      </c>
      <c r="O2371" t="s">
        <v>928</v>
      </c>
      <c r="P2371" t="s">
        <v>53</v>
      </c>
    </row>
    <row r="2372" spans="1:16">
      <c r="A2372" t="s">
        <v>960</v>
      </c>
      <c r="B2372" t="s">
        <v>958</v>
      </c>
      <c r="C2372" t="s">
        <v>910</v>
      </c>
      <c r="D2372">
        <v>59</v>
      </c>
      <c r="E2372" t="s">
        <v>959</v>
      </c>
      <c r="F2372" t="s">
        <v>53</v>
      </c>
      <c r="G2372" t="s">
        <v>906</v>
      </c>
      <c r="H2372" t="s">
        <v>325</v>
      </c>
      <c r="I2372" t="s">
        <v>382</v>
      </c>
      <c r="J2372" t="s">
        <v>383</v>
      </c>
      <c r="K2372" t="s">
        <v>384</v>
      </c>
      <c r="L2372" t="s">
        <v>43</v>
      </c>
      <c r="M2372" t="s">
        <v>386</v>
      </c>
      <c r="N2372" t="s">
        <v>907</v>
      </c>
      <c r="O2372" t="s">
        <v>928</v>
      </c>
      <c r="P2372" t="s">
        <v>53</v>
      </c>
    </row>
    <row r="2373" spans="1:16">
      <c r="A2373" t="s">
        <v>961</v>
      </c>
      <c r="B2373" t="s">
        <v>962</v>
      </c>
      <c r="C2373" t="s">
        <v>904</v>
      </c>
      <c r="D2373">
        <v>57</v>
      </c>
      <c r="E2373" t="s">
        <v>963</v>
      </c>
      <c r="F2373" t="s">
        <v>71</v>
      </c>
      <c r="G2373" t="s">
        <v>964</v>
      </c>
      <c r="H2373" t="s">
        <v>325</v>
      </c>
      <c r="I2373" t="s">
        <v>382</v>
      </c>
      <c r="J2373" t="s">
        <v>383</v>
      </c>
      <c r="K2373" t="s">
        <v>384</v>
      </c>
      <c r="M2373" t="s">
        <v>386</v>
      </c>
      <c r="N2373" t="s">
        <v>907</v>
      </c>
      <c r="O2373" t="s">
        <v>932</v>
      </c>
      <c r="P2373" t="s">
        <v>71</v>
      </c>
    </row>
    <row r="2374" spans="1:16">
      <c r="A2374" t="s">
        <v>965</v>
      </c>
      <c r="B2374" t="s">
        <v>962</v>
      </c>
      <c r="C2374" t="s">
        <v>910</v>
      </c>
      <c r="D2374">
        <v>59</v>
      </c>
      <c r="E2374" t="s">
        <v>963</v>
      </c>
      <c r="F2374" t="s">
        <v>71</v>
      </c>
      <c r="G2374" t="s">
        <v>964</v>
      </c>
      <c r="H2374" t="s">
        <v>325</v>
      </c>
      <c r="I2374" t="s">
        <v>382</v>
      </c>
      <c r="J2374" t="s">
        <v>383</v>
      </c>
      <c r="K2374" t="s">
        <v>384</v>
      </c>
      <c r="M2374" t="s">
        <v>386</v>
      </c>
      <c r="N2374" t="s">
        <v>907</v>
      </c>
      <c r="O2374" t="s">
        <v>932</v>
      </c>
      <c r="P2374" t="s">
        <v>71</v>
      </c>
    </row>
    <row r="2375" spans="1:16">
      <c r="A2375" t="s">
        <v>966</v>
      </c>
      <c r="B2375" t="s">
        <v>967</v>
      </c>
      <c r="C2375" t="s">
        <v>904</v>
      </c>
      <c r="D2375">
        <v>57</v>
      </c>
      <c r="E2375" t="s">
        <v>968</v>
      </c>
      <c r="F2375" t="s">
        <v>78</v>
      </c>
      <c r="G2375" t="s">
        <v>964</v>
      </c>
      <c r="H2375" t="s">
        <v>325</v>
      </c>
      <c r="I2375" t="s">
        <v>382</v>
      </c>
      <c r="J2375" t="s">
        <v>383</v>
      </c>
      <c r="K2375" t="s">
        <v>384</v>
      </c>
      <c r="M2375" t="s">
        <v>386</v>
      </c>
      <c r="N2375" t="s">
        <v>907</v>
      </c>
      <c r="O2375" t="s">
        <v>969</v>
      </c>
      <c r="P2375" t="s">
        <v>78</v>
      </c>
    </row>
    <row r="2376" spans="1:16">
      <c r="A2376" t="s">
        <v>970</v>
      </c>
      <c r="B2376" t="s">
        <v>967</v>
      </c>
      <c r="C2376" t="s">
        <v>910</v>
      </c>
      <c r="D2376">
        <v>59</v>
      </c>
      <c r="E2376" t="s">
        <v>968</v>
      </c>
      <c r="F2376" t="s">
        <v>78</v>
      </c>
      <c r="G2376" t="s">
        <v>964</v>
      </c>
      <c r="H2376" t="s">
        <v>325</v>
      </c>
      <c r="I2376" t="s">
        <v>382</v>
      </c>
      <c r="J2376" t="s">
        <v>383</v>
      </c>
      <c r="K2376" t="s">
        <v>384</v>
      </c>
      <c r="M2376" t="s">
        <v>386</v>
      </c>
      <c r="N2376" t="s">
        <v>907</v>
      </c>
      <c r="O2376" t="s">
        <v>969</v>
      </c>
      <c r="P2376" t="s">
        <v>78</v>
      </c>
    </row>
    <row r="2377" spans="1:16">
      <c r="A2377" t="s">
        <v>971</v>
      </c>
      <c r="B2377" t="s">
        <v>972</v>
      </c>
      <c r="C2377" t="s">
        <v>904</v>
      </c>
      <c r="D2377">
        <v>57</v>
      </c>
      <c r="E2377" t="s">
        <v>973</v>
      </c>
      <c r="F2377" t="s">
        <v>63</v>
      </c>
      <c r="G2377" t="s">
        <v>964</v>
      </c>
      <c r="H2377" t="s">
        <v>325</v>
      </c>
      <c r="I2377" t="s">
        <v>382</v>
      </c>
      <c r="J2377" t="s">
        <v>383</v>
      </c>
      <c r="K2377" t="s">
        <v>384</v>
      </c>
      <c r="M2377" t="s">
        <v>386</v>
      </c>
      <c r="N2377" t="s">
        <v>907</v>
      </c>
      <c r="O2377" t="s">
        <v>937</v>
      </c>
      <c r="P2377" t="s">
        <v>63</v>
      </c>
    </row>
    <row r="2378" spans="1:16">
      <c r="A2378" t="s">
        <v>974</v>
      </c>
      <c r="B2378" t="s">
        <v>972</v>
      </c>
      <c r="C2378" t="s">
        <v>910</v>
      </c>
      <c r="D2378">
        <v>59</v>
      </c>
      <c r="E2378" t="s">
        <v>973</v>
      </c>
      <c r="F2378" t="s">
        <v>63</v>
      </c>
      <c r="G2378" t="s">
        <v>964</v>
      </c>
      <c r="H2378" t="s">
        <v>325</v>
      </c>
      <c r="I2378" t="s">
        <v>382</v>
      </c>
      <c r="J2378" t="s">
        <v>383</v>
      </c>
      <c r="K2378" t="s">
        <v>384</v>
      </c>
      <c r="M2378" t="s">
        <v>386</v>
      </c>
      <c r="N2378" t="s">
        <v>907</v>
      </c>
      <c r="O2378" t="s">
        <v>937</v>
      </c>
      <c r="P2378" t="s">
        <v>63</v>
      </c>
    </row>
    <row r="2379" spans="1:16">
      <c r="A2379" t="s">
        <v>2688</v>
      </c>
      <c r="B2379" t="s">
        <v>2689</v>
      </c>
      <c r="C2379" t="s">
        <v>2626</v>
      </c>
      <c r="D2379">
        <v>51</v>
      </c>
      <c r="E2379" t="s">
        <v>2690</v>
      </c>
      <c r="F2379" t="s">
        <v>68</v>
      </c>
      <c r="G2379" t="s">
        <v>906</v>
      </c>
      <c r="H2379" t="s">
        <v>325</v>
      </c>
      <c r="I2379" t="s">
        <v>391</v>
      </c>
      <c r="J2379" t="s">
        <v>383</v>
      </c>
      <c r="K2379" t="s">
        <v>384</v>
      </c>
      <c r="L2379" t="s">
        <v>43</v>
      </c>
      <c r="M2379" t="s">
        <v>386</v>
      </c>
      <c r="N2379" t="s">
        <v>907</v>
      </c>
      <c r="O2379" t="s">
        <v>2691</v>
      </c>
      <c r="P2379" t="s">
        <v>68</v>
      </c>
    </row>
    <row r="2380" spans="1:16">
      <c r="A2380" t="s">
        <v>2624</v>
      </c>
      <c r="B2380" t="s">
        <v>2625</v>
      </c>
      <c r="C2380" t="s">
        <v>2626</v>
      </c>
      <c r="D2380">
        <v>51</v>
      </c>
      <c r="E2380" t="s">
        <v>2627</v>
      </c>
      <c r="F2380" t="s">
        <v>91</v>
      </c>
      <c r="G2380" t="s">
        <v>906</v>
      </c>
      <c r="H2380" t="s">
        <v>325</v>
      </c>
      <c r="I2380" t="s">
        <v>391</v>
      </c>
      <c r="J2380" t="s">
        <v>383</v>
      </c>
      <c r="K2380" t="s">
        <v>384</v>
      </c>
      <c r="L2380" t="s">
        <v>43</v>
      </c>
      <c r="M2380" t="s">
        <v>386</v>
      </c>
      <c r="N2380" t="s">
        <v>907</v>
      </c>
      <c r="O2380" t="s">
        <v>932</v>
      </c>
      <c r="P2380" t="s">
        <v>91</v>
      </c>
    </row>
    <row r="2381" spans="1:16">
      <c r="A2381" t="s">
        <v>2012</v>
      </c>
      <c r="B2381" t="s">
        <v>2013</v>
      </c>
      <c r="C2381" t="s">
        <v>904</v>
      </c>
      <c r="D2381">
        <v>57</v>
      </c>
      <c r="E2381" t="s">
        <v>2014</v>
      </c>
      <c r="F2381" t="s">
        <v>53</v>
      </c>
      <c r="G2381" t="s">
        <v>2011</v>
      </c>
      <c r="H2381" t="s">
        <v>325</v>
      </c>
      <c r="I2381" t="s">
        <v>382</v>
      </c>
      <c r="J2381" t="s">
        <v>383</v>
      </c>
      <c r="K2381" t="s">
        <v>388</v>
      </c>
      <c r="M2381" t="s">
        <v>385</v>
      </c>
      <c r="N2381" t="s">
        <v>907</v>
      </c>
      <c r="O2381" t="s">
        <v>928</v>
      </c>
      <c r="P2381" t="s">
        <v>53</v>
      </c>
    </row>
    <row r="2382" spans="1:16">
      <c r="A2382" t="s">
        <v>5620</v>
      </c>
      <c r="B2382" t="s">
        <v>5621</v>
      </c>
      <c r="C2382" t="s">
        <v>912</v>
      </c>
      <c r="D2382">
        <v>61</v>
      </c>
      <c r="E2382" t="s">
        <v>4147</v>
      </c>
      <c r="F2382" t="s">
        <v>63</v>
      </c>
      <c r="G2382" t="s">
        <v>906</v>
      </c>
      <c r="H2382" t="s">
        <v>325</v>
      </c>
      <c r="I2382" t="s">
        <v>390</v>
      </c>
      <c r="J2382" t="s">
        <v>383</v>
      </c>
      <c r="K2382" t="s">
        <v>388</v>
      </c>
      <c r="L2382" t="s">
        <v>43</v>
      </c>
      <c r="M2382" t="s">
        <v>386</v>
      </c>
      <c r="N2382" t="s">
        <v>907</v>
      </c>
      <c r="O2382" t="s">
        <v>937</v>
      </c>
      <c r="P2382" t="s">
        <v>63</v>
      </c>
    </row>
    <row r="2383" spans="1:16">
      <c r="A2383" t="s">
        <v>5622</v>
      </c>
      <c r="B2383" t="s">
        <v>5621</v>
      </c>
      <c r="C2383" t="s">
        <v>956</v>
      </c>
      <c r="D2383">
        <v>55</v>
      </c>
      <c r="E2383" t="s">
        <v>4147</v>
      </c>
      <c r="F2383" t="s">
        <v>63</v>
      </c>
      <c r="G2383" t="s">
        <v>906</v>
      </c>
      <c r="H2383" t="s">
        <v>325</v>
      </c>
      <c r="I2383" t="s">
        <v>390</v>
      </c>
      <c r="J2383" t="s">
        <v>383</v>
      </c>
      <c r="K2383" t="s">
        <v>388</v>
      </c>
      <c r="L2383" t="s">
        <v>43</v>
      </c>
      <c r="M2383" t="s">
        <v>386</v>
      </c>
      <c r="N2383" t="s">
        <v>907</v>
      </c>
      <c r="O2383" t="s">
        <v>937</v>
      </c>
      <c r="P2383" t="s">
        <v>63</v>
      </c>
    </row>
    <row r="2384" spans="1:16">
      <c r="A2384" t="s">
        <v>5623</v>
      </c>
      <c r="B2384" t="s">
        <v>5621</v>
      </c>
      <c r="C2384" t="s">
        <v>904</v>
      </c>
      <c r="D2384">
        <v>57</v>
      </c>
      <c r="E2384" t="s">
        <v>4147</v>
      </c>
      <c r="F2384" t="s">
        <v>63</v>
      </c>
      <c r="G2384" t="s">
        <v>906</v>
      </c>
      <c r="H2384" t="s">
        <v>325</v>
      </c>
      <c r="I2384" t="s">
        <v>390</v>
      </c>
      <c r="J2384" t="s">
        <v>383</v>
      </c>
      <c r="K2384" t="s">
        <v>388</v>
      </c>
      <c r="L2384" t="s">
        <v>43</v>
      </c>
      <c r="M2384" t="s">
        <v>386</v>
      </c>
      <c r="N2384" t="s">
        <v>907</v>
      </c>
      <c r="O2384" t="s">
        <v>937</v>
      </c>
      <c r="P2384" t="s">
        <v>63</v>
      </c>
    </row>
    <row r="2385" spans="1:16">
      <c r="A2385" t="s">
        <v>5624</v>
      </c>
      <c r="B2385" t="s">
        <v>5621</v>
      </c>
      <c r="C2385" t="s">
        <v>910</v>
      </c>
      <c r="D2385">
        <v>59</v>
      </c>
      <c r="E2385" t="s">
        <v>4147</v>
      </c>
      <c r="F2385" t="s">
        <v>63</v>
      </c>
      <c r="G2385" t="s">
        <v>906</v>
      </c>
      <c r="H2385" t="s">
        <v>325</v>
      </c>
      <c r="I2385" t="s">
        <v>390</v>
      </c>
      <c r="J2385" t="s">
        <v>383</v>
      </c>
      <c r="K2385" t="s">
        <v>388</v>
      </c>
      <c r="L2385" t="s">
        <v>43</v>
      </c>
      <c r="M2385" t="s">
        <v>386</v>
      </c>
      <c r="N2385" t="s">
        <v>907</v>
      </c>
      <c r="O2385" t="s">
        <v>937</v>
      </c>
      <c r="P2385" t="s">
        <v>63</v>
      </c>
    </row>
    <row r="2386" spans="1:16">
      <c r="A2386" t="s">
        <v>6575</v>
      </c>
      <c r="B2386" t="s">
        <v>6576</v>
      </c>
      <c r="C2386" t="s">
        <v>956</v>
      </c>
      <c r="D2386">
        <v>55</v>
      </c>
      <c r="E2386" t="s">
        <v>4147</v>
      </c>
      <c r="F2386" t="s">
        <v>83</v>
      </c>
      <c r="G2386" t="s">
        <v>906</v>
      </c>
      <c r="H2386" t="s">
        <v>325</v>
      </c>
      <c r="I2386" t="s">
        <v>390</v>
      </c>
      <c r="J2386" t="s">
        <v>383</v>
      </c>
      <c r="K2386" t="s">
        <v>388</v>
      </c>
      <c r="L2386" t="s">
        <v>43</v>
      </c>
      <c r="M2386" t="s">
        <v>386</v>
      </c>
      <c r="N2386" t="s">
        <v>907</v>
      </c>
      <c r="O2386" t="s">
        <v>917</v>
      </c>
      <c r="P2386" t="s">
        <v>83</v>
      </c>
    </row>
    <row r="2387" spans="1:16">
      <c r="A2387" t="s">
        <v>6577</v>
      </c>
      <c r="B2387" t="s">
        <v>6576</v>
      </c>
      <c r="C2387" t="s">
        <v>904</v>
      </c>
      <c r="D2387">
        <v>57</v>
      </c>
      <c r="E2387" t="s">
        <v>4147</v>
      </c>
      <c r="F2387" t="s">
        <v>83</v>
      </c>
      <c r="G2387" t="s">
        <v>906</v>
      </c>
      <c r="H2387" t="s">
        <v>325</v>
      </c>
      <c r="I2387" t="s">
        <v>390</v>
      </c>
      <c r="J2387" t="s">
        <v>383</v>
      </c>
      <c r="K2387" t="s">
        <v>388</v>
      </c>
      <c r="L2387" t="s">
        <v>43</v>
      </c>
      <c r="M2387" t="s">
        <v>386</v>
      </c>
      <c r="N2387" t="s">
        <v>907</v>
      </c>
      <c r="O2387" t="s">
        <v>917</v>
      </c>
      <c r="P2387" t="s">
        <v>83</v>
      </c>
    </row>
    <row r="2388" spans="1:16">
      <c r="A2388" t="s">
        <v>6578</v>
      </c>
      <c r="B2388" t="s">
        <v>6576</v>
      </c>
      <c r="C2388" t="s">
        <v>910</v>
      </c>
      <c r="D2388">
        <v>59</v>
      </c>
      <c r="E2388" t="s">
        <v>4147</v>
      </c>
      <c r="F2388" t="s">
        <v>83</v>
      </c>
      <c r="G2388" t="s">
        <v>906</v>
      </c>
      <c r="H2388" t="s">
        <v>325</v>
      </c>
      <c r="I2388" t="s">
        <v>390</v>
      </c>
      <c r="J2388" t="s">
        <v>383</v>
      </c>
      <c r="K2388" t="s">
        <v>388</v>
      </c>
      <c r="L2388" t="s">
        <v>43</v>
      </c>
      <c r="M2388" t="s">
        <v>386</v>
      </c>
      <c r="N2388" t="s">
        <v>907</v>
      </c>
      <c r="O2388" t="s">
        <v>917</v>
      </c>
      <c r="P2388" t="s">
        <v>83</v>
      </c>
    </row>
    <row r="2389" spans="1:16">
      <c r="A2389" t="s">
        <v>6579</v>
      </c>
      <c r="B2389" t="s">
        <v>6576</v>
      </c>
      <c r="C2389" t="s">
        <v>912</v>
      </c>
      <c r="D2389">
        <v>61</v>
      </c>
      <c r="E2389" t="s">
        <v>4147</v>
      </c>
      <c r="F2389" t="s">
        <v>83</v>
      </c>
      <c r="G2389" t="s">
        <v>906</v>
      </c>
      <c r="H2389" t="s">
        <v>325</v>
      </c>
      <c r="I2389" t="s">
        <v>390</v>
      </c>
      <c r="J2389" t="s">
        <v>383</v>
      </c>
      <c r="K2389" t="s">
        <v>388</v>
      </c>
      <c r="L2389" t="s">
        <v>43</v>
      </c>
      <c r="M2389" t="s">
        <v>386</v>
      </c>
      <c r="N2389" t="s">
        <v>907</v>
      </c>
      <c r="O2389" t="s">
        <v>917</v>
      </c>
      <c r="P2389" t="s">
        <v>83</v>
      </c>
    </row>
    <row r="2390" spans="1:16">
      <c r="A2390" t="s">
        <v>4145</v>
      </c>
      <c r="B2390" t="s">
        <v>4146</v>
      </c>
      <c r="C2390" t="s">
        <v>910</v>
      </c>
      <c r="D2390">
        <v>59</v>
      </c>
      <c r="E2390" t="s">
        <v>4147</v>
      </c>
      <c r="F2390" t="s">
        <v>55</v>
      </c>
      <c r="G2390" t="s">
        <v>906</v>
      </c>
      <c r="H2390" t="s">
        <v>325</v>
      </c>
      <c r="I2390" t="s">
        <v>382</v>
      </c>
      <c r="J2390" t="s">
        <v>383</v>
      </c>
      <c r="K2390" t="s">
        <v>388</v>
      </c>
      <c r="L2390" t="s">
        <v>43</v>
      </c>
      <c r="M2390" t="s">
        <v>386</v>
      </c>
      <c r="N2390" t="s">
        <v>907</v>
      </c>
      <c r="O2390" t="s">
        <v>1003</v>
      </c>
      <c r="P2390" t="s">
        <v>71</v>
      </c>
    </row>
    <row r="2391" spans="1:16">
      <c r="A2391" t="s">
        <v>6586</v>
      </c>
      <c r="B2391" t="s">
        <v>6587</v>
      </c>
      <c r="C2391" t="s">
        <v>956</v>
      </c>
      <c r="D2391">
        <v>55</v>
      </c>
      <c r="E2391" t="s">
        <v>6582</v>
      </c>
      <c r="F2391" t="s">
        <v>106</v>
      </c>
      <c r="G2391" t="s">
        <v>906</v>
      </c>
      <c r="H2391" t="s">
        <v>325</v>
      </c>
      <c r="I2391" t="s">
        <v>390</v>
      </c>
      <c r="J2391" t="s">
        <v>383</v>
      </c>
      <c r="K2391" t="s">
        <v>388</v>
      </c>
      <c r="L2391" t="s">
        <v>43</v>
      </c>
      <c r="M2391" t="s">
        <v>386</v>
      </c>
      <c r="N2391" t="s">
        <v>907</v>
      </c>
      <c r="O2391" t="s">
        <v>908</v>
      </c>
      <c r="P2391" t="s">
        <v>57</v>
      </c>
    </row>
    <row r="2392" spans="1:16">
      <c r="A2392" t="s">
        <v>6588</v>
      </c>
      <c r="B2392" t="s">
        <v>6587</v>
      </c>
      <c r="C2392" t="s">
        <v>904</v>
      </c>
      <c r="D2392">
        <v>57</v>
      </c>
      <c r="E2392" t="s">
        <v>6582</v>
      </c>
      <c r="F2392" t="s">
        <v>106</v>
      </c>
      <c r="G2392" t="s">
        <v>906</v>
      </c>
      <c r="H2392" t="s">
        <v>325</v>
      </c>
      <c r="I2392" t="s">
        <v>390</v>
      </c>
      <c r="J2392" t="s">
        <v>383</v>
      </c>
      <c r="K2392" t="s">
        <v>388</v>
      </c>
      <c r="L2392" t="s">
        <v>43</v>
      </c>
      <c r="M2392" t="s">
        <v>386</v>
      </c>
      <c r="N2392" t="s">
        <v>907</v>
      </c>
      <c r="O2392" t="s">
        <v>908</v>
      </c>
      <c r="P2392" t="s">
        <v>57</v>
      </c>
    </row>
    <row r="2393" spans="1:16">
      <c r="A2393" t="s">
        <v>6589</v>
      </c>
      <c r="B2393" t="s">
        <v>6587</v>
      </c>
      <c r="C2393" t="s">
        <v>910</v>
      </c>
      <c r="D2393">
        <v>59</v>
      </c>
      <c r="E2393" t="s">
        <v>6582</v>
      </c>
      <c r="F2393" t="s">
        <v>106</v>
      </c>
      <c r="G2393" t="s">
        <v>906</v>
      </c>
      <c r="H2393" t="s">
        <v>325</v>
      </c>
      <c r="I2393" t="s">
        <v>390</v>
      </c>
      <c r="J2393" t="s">
        <v>383</v>
      </c>
      <c r="K2393" t="s">
        <v>388</v>
      </c>
      <c r="L2393" t="s">
        <v>43</v>
      </c>
      <c r="M2393" t="s">
        <v>386</v>
      </c>
      <c r="N2393" t="s">
        <v>907</v>
      </c>
      <c r="O2393" t="s">
        <v>908</v>
      </c>
      <c r="P2393" t="s">
        <v>57</v>
      </c>
    </row>
    <row r="2394" spans="1:16">
      <c r="A2394" t="s">
        <v>6590</v>
      </c>
      <c r="B2394" t="s">
        <v>6587</v>
      </c>
      <c r="C2394" t="s">
        <v>912</v>
      </c>
      <c r="D2394">
        <v>61</v>
      </c>
      <c r="E2394" t="s">
        <v>6582</v>
      </c>
      <c r="F2394" t="s">
        <v>106</v>
      </c>
      <c r="G2394" t="s">
        <v>906</v>
      </c>
      <c r="H2394" t="s">
        <v>325</v>
      </c>
      <c r="I2394" t="s">
        <v>390</v>
      </c>
      <c r="J2394" t="s">
        <v>383</v>
      </c>
      <c r="K2394" t="s">
        <v>388</v>
      </c>
      <c r="L2394" t="s">
        <v>43</v>
      </c>
      <c r="M2394" t="s">
        <v>386</v>
      </c>
      <c r="N2394" t="s">
        <v>907</v>
      </c>
      <c r="O2394" t="s">
        <v>908</v>
      </c>
      <c r="P2394" t="s">
        <v>57</v>
      </c>
    </row>
    <row r="2395" spans="1:16">
      <c r="A2395" t="s">
        <v>6580</v>
      </c>
      <c r="B2395" t="s">
        <v>6581</v>
      </c>
      <c r="C2395" t="s">
        <v>956</v>
      </c>
      <c r="D2395">
        <v>55</v>
      </c>
      <c r="E2395" t="s">
        <v>6582</v>
      </c>
      <c r="F2395" t="s">
        <v>299</v>
      </c>
      <c r="G2395" t="s">
        <v>906</v>
      </c>
      <c r="H2395" t="s">
        <v>325</v>
      </c>
      <c r="I2395" t="s">
        <v>390</v>
      </c>
      <c r="J2395" t="s">
        <v>383</v>
      </c>
      <c r="K2395" t="s">
        <v>388</v>
      </c>
      <c r="L2395" t="s">
        <v>43</v>
      </c>
      <c r="M2395" t="s">
        <v>386</v>
      </c>
      <c r="N2395" t="s">
        <v>907</v>
      </c>
      <c r="O2395" t="s">
        <v>928</v>
      </c>
      <c r="P2395" t="s">
        <v>53</v>
      </c>
    </row>
    <row r="2396" spans="1:16">
      <c r="A2396" t="s">
        <v>6583</v>
      </c>
      <c r="B2396" t="s">
        <v>6581</v>
      </c>
      <c r="C2396" t="s">
        <v>904</v>
      </c>
      <c r="D2396">
        <v>57</v>
      </c>
      <c r="E2396" t="s">
        <v>6582</v>
      </c>
      <c r="F2396" t="s">
        <v>299</v>
      </c>
      <c r="G2396" t="s">
        <v>906</v>
      </c>
      <c r="H2396" t="s">
        <v>325</v>
      </c>
      <c r="I2396" t="s">
        <v>390</v>
      </c>
      <c r="J2396" t="s">
        <v>383</v>
      </c>
      <c r="K2396" t="s">
        <v>388</v>
      </c>
      <c r="L2396" t="s">
        <v>43</v>
      </c>
      <c r="M2396" t="s">
        <v>386</v>
      </c>
      <c r="N2396" t="s">
        <v>907</v>
      </c>
      <c r="O2396" t="s">
        <v>928</v>
      </c>
      <c r="P2396" t="s">
        <v>53</v>
      </c>
    </row>
    <row r="2397" spans="1:16">
      <c r="A2397" t="s">
        <v>6584</v>
      </c>
      <c r="B2397" t="s">
        <v>6581</v>
      </c>
      <c r="C2397" t="s">
        <v>910</v>
      </c>
      <c r="D2397">
        <v>59</v>
      </c>
      <c r="E2397" t="s">
        <v>6582</v>
      </c>
      <c r="F2397" t="s">
        <v>299</v>
      </c>
      <c r="G2397" t="s">
        <v>906</v>
      </c>
      <c r="H2397" t="s">
        <v>325</v>
      </c>
      <c r="I2397" t="s">
        <v>390</v>
      </c>
      <c r="J2397" t="s">
        <v>383</v>
      </c>
      <c r="K2397" t="s">
        <v>388</v>
      </c>
      <c r="L2397" t="s">
        <v>43</v>
      </c>
      <c r="M2397" t="s">
        <v>386</v>
      </c>
      <c r="N2397" t="s">
        <v>907</v>
      </c>
      <c r="O2397" t="s">
        <v>928</v>
      </c>
      <c r="P2397" t="s">
        <v>53</v>
      </c>
    </row>
    <row r="2398" spans="1:16">
      <c r="A2398" t="s">
        <v>6585</v>
      </c>
      <c r="B2398" t="s">
        <v>6581</v>
      </c>
      <c r="C2398" t="s">
        <v>912</v>
      </c>
      <c r="D2398">
        <v>61</v>
      </c>
      <c r="E2398" t="s">
        <v>6582</v>
      </c>
      <c r="F2398" t="s">
        <v>299</v>
      </c>
      <c r="G2398" t="s">
        <v>906</v>
      </c>
      <c r="H2398" t="s">
        <v>325</v>
      </c>
      <c r="I2398" t="s">
        <v>390</v>
      </c>
      <c r="J2398" t="s">
        <v>383</v>
      </c>
      <c r="K2398" t="s">
        <v>388</v>
      </c>
      <c r="L2398" t="s">
        <v>43</v>
      </c>
      <c r="M2398" t="s">
        <v>386</v>
      </c>
      <c r="N2398" t="s">
        <v>907</v>
      </c>
      <c r="O2398" t="s">
        <v>928</v>
      </c>
      <c r="P2398" t="s">
        <v>53</v>
      </c>
    </row>
    <row r="2399" spans="1:16">
      <c r="A2399" t="s">
        <v>2760</v>
      </c>
      <c r="B2399" t="s">
        <v>2761</v>
      </c>
      <c r="C2399" t="s">
        <v>904</v>
      </c>
      <c r="D2399">
        <v>57</v>
      </c>
      <c r="E2399" t="s">
        <v>2762</v>
      </c>
      <c r="F2399" t="s">
        <v>92</v>
      </c>
      <c r="G2399" t="s">
        <v>936</v>
      </c>
      <c r="H2399" t="s">
        <v>325</v>
      </c>
      <c r="I2399" t="s">
        <v>387</v>
      </c>
      <c r="J2399" t="s">
        <v>383</v>
      </c>
      <c r="K2399" t="s">
        <v>384</v>
      </c>
      <c r="L2399" t="s">
        <v>35</v>
      </c>
      <c r="M2399" t="s">
        <v>386</v>
      </c>
      <c r="N2399" t="s">
        <v>907</v>
      </c>
      <c r="O2399" t="s">
        <v>2130</v>
      </c>
      <c r="P2399" t="s">
        <v>63</v>
      </c>
    </row>
    <row r="2400" spans="1:16">
      <c r="A2400" t="s">
        <v>6616</v>
      </c>
      <c r="B2400" t="s">
        <v>6617</v>
      </c>
      <c r="C2400" t="s">
        <v>956</v>
      </c>
      <c r="D2400">
        <v>55</v>
      </c>
      <c r="E2400" t="s">
        <v>6593</v>
      </c>
      <c r="F2400" t="s">
        <v>57</v>
      </c>
      <c r="G2400" t="s">
        <v>906</v>
      </c>
      <c r="H2400" t="s">
        <v>325</v>
      </c>
      <c r="I2400" t="s">
        <v>390</v>
      </c>
      <c r="J2400" t="s">
        <v>383</v>
      </c>
      <c r="K2400" t="s">
        <v>388</v>
      </c>
      <c r="L2400" t="s">
        <v>43</v>
      </c>
      <c r="M2400" t="s">
        <v>386</v>
      </c>
      <c r="N2400" t="s">
        <v>907</v>
      </c>
      <c r="O2400" t="s">
        <v>908</v>
      </c>
      <c r="P2400" t="s">
        <v>57</v>
      </c>
    </row>
    <row r="2401" spans="1:16">
      <c r="A2401" t="s">
        <v>6618</v>
      </c>
      <c r="B2401" t="s">
        <v>6617</v>
      </c>
      <c r="C2401" t="s">
        <v>904</v>
      </c>
      <c r="D2401">
        <v>57</v>
      </c>
      <c r="E2401" t="s">
        <v>6593</v>
      </c>
      <c r="F2401" t="s">
        <v>57</v>
      </c>
      <c r="G2401" t="s">
        <v>906</v>
      </c>
      <c r="H2401" t="s">
        <v>325</v>
      </c>
      <c r="I2401" t="s">
        <v>390</v>
      </c>
      <c r="J2401" t="s">
        <v>383</v>
      </c>
      <c r="K2401" t="s">
        <v>388</v>
      </c>
      <c r="L2401" t="s">
        <v>43</v>
      </c>
      <c r="M2401" t="s">
        <v>386</v>
      </c>
      <c r="N2401" t="s">
        <v>907</v>
      </c>
      <c r="O2401" t="s">
        <v>908</v>
      </c>
      <c r="P2401" t="s">
        <v>57</v>
      </c>
    </row>
    <row r="2402" spans="1:16">
      <c r="A2402" t="s">
        <v>6619</v>
      </c>
      <c r="B2402" t="s">
        <v>6617</v>
      </c>
      <c r="C2402" t="s">
        <v>910</v>
      </c>
      <c r="D2402">
        <v>59</v>
      </c>
      <c r="E2402" t="s">
        <v>6593</v>
      </c>
      <c r="F2402" t="s">
        <v>57</v>
      </c>
      <c r="G2402" t="s">
        <v>906</v>
      </c>
      <c r="H2402" t="s">
        <v>325</v>
      </c>
      <c r="I2402" t="s">
        <v>390</v>
      </c>
      <c r="J2402" t="s">
        <v>383</v>
      </c>
      <c r="K2402" t="s">
        <v>388</v>
      </c>
      <c r="L2402" t="s">
        <v>43</v>
      </c>
      <c r="M2402" t="s">
        <v>386</v>
      </c>
      <c r="N2402" t="s">
        <v>907</v>
      </c>
      <c r="O2402" t="s">
        <v>908</v>
      </c>
      <c r="P2402" t="s">
        <v>57</v>
      </c>
    </row>
    <row r="2403" spans="1:16">
      <c r="A2403" t="s">
        <v>6620</v>
      </c>
      <c r="B2403" t="s">
        <v>6617</v>
      </c>
      <c r="C2403" t="s">
        <v>912</v>
      </c>
      <c r="D2403">
        <v>61</v>
      </c>
      <c r="E2403" t="s">
        <v>6593</v>
      </c>
      <c r="F2403" t="s">
        <v>57</v>
      </c>
      <c r="G2403" t="s">
        <v>906</v>
      </c>
      <c r="H2403" t="s">
        <v>325</v>
      </c>
      <c r="I2403" t="s">
        <v>390</v>
      </c>
      <c r="J2403" t="s">
        <v>383</v>
      </c>
      <c r="K2403" t="s">
        <v>388</v>
      </c>
      <c r="L2403" t="s">
        <v>43</v>
      </c>
      <c r="M2403" t="s">
        <v>386</v>
      </c>
      <c r="N2403" t="s">
        <v>907</v>
      </c>
      <c r="O2403" t="s">
        <v>908</v>
      </c>
      <c r="P2403" t="s">
        <v>57</v>
      </c>
    </row>
    <row r="2404" spans="1:16">
      <c r="A2404" t="s">
        <v>6597</v>
      </c>
      <c r="B2404" t="s">
        <v>6598</v>
      </c>
      <c r="C2404" t="s">
        <v>956</v>
      </c>
      <c r="D2404">
        <v>55</v>
      </c>
      <c r="E2404" t="s">
        <v>6593</v>
      </c>
      <c r="F2404" t="s">
        <v>121</v>
      </c>
      <c r="G2404" t="s">
        <v>906</v>
      </c>
      <c r="H2404" t="s">
        <v>325</v>
      </c>
      <c r="I2404" t="s">
        <v>390</v>
      </c>
      <c r="J2404" t="s">
        <v>383</v>
      </c>
      <c r="K2404" t="s">
        <v>388</v>
      </c>
      <c r="L2404" t="s">
        <v>43</v>
      </c>
      <c r="M2404" t="s">
        <v>386</v>
      </c>
      <c r="N2404" t="s">
        <v>907</v>
      </c>
      <c r="O2404" t="s">
        <v>1546</v>
      </c>
      <c r="P2404" t="s">
        <v>121</v>
      </c>
    </row>
    <row r="2405" spans="1:16">
      <c r="A2405" t="s">
        <v>6599</v>
      </c>
      <c r="B2405" t="s">
        <v>6598</v>
      </c>
      <c r="C2405" t="s">
        <v>904</v>
      </c>
      <c r="D2405">
        <v>57</v>
      </c>
      <c r="E2405" t="s">
        <v>6593</v>
      </c>
      <c r="F2405" t="s">
        <v>121</v>
      </c>
      <c r="G2405" t="s">
        <v>906</v>
      </c>
      <c r="H2405" t="s">
        <v>325</v>
      </c>
      <c r="I2405" t="s">
        <v>390</v>
      </c>
      <c r="J2405" t="s">
        <v>383</v>
      </c>
      <c r="K2405" t="s">
        <v>388</v>
      </c>
      <c r="L2405" t="s">
        <v>43</v>
      </c>
      <c r="M2405" t="s">
        <v>386</v>
      </c>
      <c r="N2405" t="s">
        <v>907</v>
      </c>
      <c r="O2405" t="s">
        <v>1546</v>
      </c>
      <c r="P2405" t="s">
        <v>121</v>
      </c>
    </row>
    <row r="2406" spans="1:16">
      <c r="A2406" t="s">
        <v>6600</v>
      </c>
      <c r="B2406" t="s">
        <v>6598</v>
      </c>
      <c r="C2406" t="s">
        <v>910</v>
      </c>
      <c r="D2406">
        <v>59</v>
      </c>
      <c r="E2406" t="s">
        <v>6593</v>
      </c>
      <c r="F2406" t="s">
        <v>121</v>
      </c>
      <c r="G2406" t="s">
        <v>906</v>
      </c>
      <c r="H2406" t="s">
        <v>325</v>
      </c>
      <c r="I2406" t="s">
        <v>390</v>
      </c>
      <c r="J2406" t="s">
        <v>383</v>
      </c>
      <c r="K2406" t="s">
        <v>388</v>
      </c>
      <c r="L2406" t="s">
        <v>43</v>
      </c>
      <c r="M2406" t="s">
        <v>386</v>
      </c>
      <c r="N2406" t="s">
        <v>907</v>
      </c>
      <c r="O2406" t="s">
        <v>1546</v>
      </c>
      <c r="P2406" t="s">
        <v>121</v>
      </c>
    </row>
    <row r="2407" spans="1:16">
      <c r="A2407" t="s">
        <v>6601</v>
      </c>
      <c r="B2407" t="s">
        <v>6598</v>
      </c>
      <c r="C2407" t="s">
        <v>912</v>
      </c>
      <c r="D2407">
        <v>61</v>
      </c>
      <c r="E2407" t="s">
        <v>6593</v>
      </c>
      <c r="F2407" t="s">
        <v>121</v>
      </c>
      <c r="G2407" t="s">
        <v>906</v>
      </c>
      <c r="H2407" t="s">
        <v>325</v>
      </c>
      <c r="I2407" t="s">
        <v>390</v>
      </c>
      <c r="J2407" t="s">
        <v>383</v>
      </c>
      <c r="K2407" t="s">
        <v>388</v>
      </c>
      <c r="L2407" t="s">
        <v>43</v>
      </c>
      <c r="M2407" t="s">
        <v>386</v>
      </c>
      <c r="N2407" t="s">
        <v>907</v>
      </c>
      <c r="O2407" t="s">
        <v>1546</v>
      </c>
      <c r="P2407" t="s">
        <v>121</v>
      </c>
    </row>
    <row r="2408" spans="1:16">
      <c r="A2408" t="s">
        <v>6612</v>
      </c>
      <c r="B2408" t="s">
        <v>6613</v>
      </c>
      <c r="C2408" t="s">
        <v>956</v>
      </c>
      <c r="D2408">
        <v>55</v>
      </c>
      <c r="E2408" t="s">
        <v>6593</v>
      </c>
      <c r="F2408" t="s">
        <v>68</v>
      </c>
      <c r="G2408" t="s">
        <v>906</v>
      </c>
      <c r="H2408" t="s">
        <v>325</v>
      </c>
      <c r="I2408" t="s">
        <v>390</v>
      </c>
      <c r="J2408" t="s">
        <v>383</v>
      </c>
      <c r="K2408" t="s">
        <v>388</v>
      </c>
      <c r="L2408" t="s">
        <v>43</v>
      </c>
      <c r="M2408" t="s">
        <v>386</v>
      </c>
      <c r="N2408" t="s">
        <v>907</v>
      </c>
      <c r="O2408" t="s">
        <v>1119</v>
      </c>
      <c r="P2408" t="s">
        <v>68</v>
      </c>
    </row>
    <row r="2409" spans="1:16">
      <c r="A2409" t="s">
        <v>6614</v>
      </c>
      <c r="B2409" t="s">
        <v>6613</v>
      </c>
      <c r="C2409" t="s">
        <v>904</v>
      </c>
      <c r="D2409">
        <v>57</v>
      </c>
      <c r="E2409" t="s">
        <v>6593</v>
      </c>
      <c r="F2409" t="s">
        <v>68</v>
      </c>
      <c r="G2409" t="s">
        <v>906</v>
      </c>
      <c r="H2409" t="s">
        <v>325</v>
      </c>
      <c r="I2409" t="s">
        <v>390</v>
      </c>
      <c r="J2409" t="s">
        <v>383</v>
      </c>
      <c r="K2409" t="s">
        <v>388</v>
      </c>
      <c r="L2409" t="s">
        <v>43</v>
      </c>
      <c r="M2409" t="s">
        <v>386</v>
      </c>
      <c r="N2409" t="s">
        <v>907</v>
      </c>
      <c r="O2409" t="s">
        <v>1119</v>
      </c>
      <c r="P2409" t="s">
        <v>68</v>
      </c>
    </row>
    <row r="2410" spans="1:16">
      <c r="A2410" t="s">
        <v>6615</v>
      </c>
      <c r="B2410" t="s">
        <v>6613</v>
      </c>
      <c r="C2410" t="s">
        <v>910</v>
      </c>
      <c r="D2410">
        <v>59</v>
      </c>
      <c r="E2410" t="s">
        <v>6593</v>
      </c>
      <c r="F2410" t="s">
        <v>68</v>
      </c>
      <c r="G2410" t="s">
        <v>906</v>
      </c>
      <c r="H2410" t="s">
        <v>325</v>
      </c>
      <c r="I2410" t="s">
        <v>390</v>
      </c>
      <c r="J2410" t="s">
        <v>383</v>
      </c>
      <c r="K2410" t="s">
        <v>388</v>
      </c>
      <c r="L2410" t="s">
        <v>43</v>
      </c>
      <c r="M2410" t="s">
        <v>386</v>
      </c>
      <c r="N2410" t="s">
        <v>907</v>
      </c>
      <c r="O2410" t="s">
        <v>1119</v>
      </c>
      <c r="P2410" t="s">
        <v>68</v>
      </c>
    </row>
    <row r="2411" spans="1:16">
      <c r="A2411" t="s">
        <v>6602</v>
      </c>
      <c r="B2411" t="s">
        <v>6603</v>
      </c>
      <c r="C2411" t="s">
        <v>956</v>
      </c>
      <c r="D2411">
        <v>55</v>
      </c>
      <c r="E2411" t="s">
        <v>6593</v>
      </c>
      <c r="F2411" t="s">
        <v>83</v>
      </c>
      <c r="G2411" t="s">
        <v>906</v>
      </c>
      <c r="H2411" t="s">
        <v>325</v>
      </c>
      <c r="I2411" t="s">
        <v>390</v>
      </c>
      <c r="J2411" t="s">
        <v>383</v>
      </c>
      <c r="K2411" t="s">
        <v>388</v>
      </c>
      <c r="L2411" t="s">
        <v>43</v>
      </c>
      <c r="M2411" t="s">
        <v>386</v>
      </c>
      <c r="N2411" t="s">
        <v>907</v>
      </c>
      <c r="O2411" t="s">
        <v>917</v>
      </c>
      <c r="P2411" t="s">
        <v>83</v>
      </c>
    </row>
    <row r="2412" spans="1:16">
      <c r="A2412" t="s">
        <v>6604</v>
      </c>
      <c r="B2412" t="s">
        <v>6603</v>
      </c>
      <c r="C2412" t="s">
        <v>904</v>
      </c>
      <c r="D2412">
        <v>57</v>
      </c>
      <c r="E2412" t="s">
        <v>6593</v>
      </c>
      <c r="F2412" t="s">
        <v>83</v>
      </c>
      <c r="G2412" t="s">
        <v>906</v>
      </c>
      <c r="H2412" t="s">
        <v>325</v>
      </c>
      <c r="I2412" t="s">
        <v>390</v>
      </c>
      <c r="J2412" t="s">
        <v>383</v>
      </c>
      <c r="K2412" t="s">
        <v>388</v>
      </c>
      <c r="L2412" t="s">
        <v>43</v>
      </c>
      <c r="M2412" t="s">
        <v>386</v>
      </c>
      <c r="N2412" t="s">
        <v>907</v>
      </c>
      <c r="O2412" t="s">
        <v>917</v>
      </c>
      <c r="P2412" t="s">
        <v>83</v>
      </c>
    </row>
    <row r="2413" spans="1:16">
      <c r="A2413" t="s">
        <v>6605</v>
      </c>
      <c r="B2413" t="s">
        <v>6603</v>
      </c>
      <c r="C2413" t="s">
        <v>910</v>
      </c>
      <c r="D2413">
        <v>59</v>
      </c>
      <c r="E2413" t="s">
        <v>6593</v>
      </c>
      <c r="F2413" t="s">
        <v>83</v>
      </c>
      <c r="G2413" t="s">
        <v>906</v>
      </c>
      <c r="H2413" t="s">
        <v>325</v>
      </c>
      <c r="I2413" t="s">
        <v>390</v>
      </c>
      <c r="J2413" t="s">
        <v>383</v>
      </c>
      <c r="K2413" t="s">
        <v>388</v>
      </c>
      <c r="L2413" t="s">
        <v>43</v>
      </c>
      <c r="M2413" t="s">
        <v>386</v>
      </c>
      <c r="N2413" t="s">
        <v>907</v>
      </c>
      <c r="O2413" t="s">
        <v>917</v>
      </c>
      <c r="P2413" t="s">
        <v>83</v>
      </c>
    </row>
    <row r="2414" spans="1:16">
      <c r="A2414" t="s">
        <v>6606</v>
      </c>
      <c r="B2414" t="s">
        <v>6603</v>
      </c>
      <c r="C2414" t="s">
        <v>912</v>
      </c>
      <c r="D2414">
        <v>61</v>
      </c>
      <c r="E2414" t="s">
        <v>6593</v>
      </c>
      <c r="F2414" t="s">
        <v>83</v>
      </c>
      <c r="G2414" t="s">
        <v>906</v>
      </c>
      <c r="H2414" t="s">
        <v>325</v>
      </c>
      <c r="I2414" t="s">
        <v>390</v>
      </c>
      <c r="J2414" t="s">
        <v>383</v>
      </c>
      <c r="K2414" t="s">
        <v>388</v>
      </c>
      <c r="L2414" t="s">
        <v>43</v>
      </c>
      <c r="M2414" t="s">
        <v>386</v>
      </c>
      <c r="N2414" t="s">
        <v>907</v>
      </c>
      <c r="O2414" t="s">
        <v>917</v>
      </c>
      <c r="P2414" t="s">
        <v>83</v>
      </c>
    </row>
    <row r="2415" spans="1:16">
      <c r="A2415" t="s">
        <v>6607</v>
      </c>
      <c r="B2415" t="s">
        <v>6608</v>
      </c>
      <c r="C2415" t="s">
        <v>956</v>
      </c>
      <c r="D2415">
        <v>55</v>
      </c>
      <c r="E2415" t="s">
        <v>6593</v>
      </c>
      <c r="F2415" t="s">
        <v>55</v>
      </c>
      <c r="G2415" t="s">
        <v>906</v>
      </c>
      <c r="H2415" t="s">
        <v>325</v>
      </c>
      <c r="I2415" t="s">
        <v>390</v>
      </c>
      <c r="J2415" t="s">
        <v>383</v>
      </c>
      <c r="K2415" t="s">
        <v>388</v>
      </c>
      <c r="L2415" t="s">
        <v>43</v>
      </c>
      <c r="M2415" t="s">
        <v>386</v>
      </c>
      <c r="N2415" t="s">
        <v>907</v>
      </c>
      <c r="O2415" t="s">
        <v>1003</v>
      </c>
      <c r="P2415" t="s">
        <v>71</v>
      </c>
    </row>
    <row r="2416" spans="1:16">
      <c r="A2416" t="s">
        <v>6609</v>
      </c>
      <c r="B2416" t="s">
        <v>6608</v>
      </c>
      <c r="C2416" t="s">
        <v>904</v>
      </c>
      <c r="D2416">
        <v>57</v>
      </c>
      <c r="E2416" t="s">
        <v>6593</v>
      </c>
      <c r="F2416" t="s">
        <v>55</v>
      </c>
      <c r="G2416" t="s">
        <v>906</v>
      </c>
      <c r="H2416" t="s">
        <v>325</v>
      </c>
      <c r="I2416" t="s">
        <v>390</v>
      </c>
      <c r="J2416" t="s">
        <v>383</v>
      </c>
      <c r="K2416" t="s">
        <v>388</v>
      </c>
      <c r="L2416" t="s">
        <v>43</v>
      </c>
      <c r="M2416" t="s">
        <v>386</v>
      </c>
      <c r="N2416" t="s">
        <v>907</v>
      </c>
      <c r="O2416" t="s">
        <v>1003</v>
      </c>
      <c r="P2416" t="s">
        <v>71</v>
      </c>
    </row>
    <row r="2417" spans="1:17">
      <c r="A2417" t="s">
        <v>6610</v>
      </c>
      <c r="B2417" t="s">
        <v>6608</v>
      </c>
      <c r="C2417" t="s">
        <v>910</v>
      </c>
      <c r="D2417">
        <v>59</v>
      </c>
      <c r="E2417" t="s">
        <v>6593</v>
      </c>
      <c r="F2417" t="s">
        <v>55</v>
      </c>
      <c r="G2417" t="s">
        <v>906</v>
      </c>
      <c r="H2417" t="s">
        <v>325</v>
      </c>
      <c r="I2417" t="s">
        <v>390</v>
      </c>
      <c r="J2417" t="s">
        <v>383</v>
      </c>
      <c r="K2417" t="s">
        <v>388</v>
      </c>
      <c r="L2417" t="s">
        <v>43</v>
      </c>
      <c r="M2417" t="s">
        <v>386</v>
      </c>
      <c r="N2417" t="s">
        <v>907</v>
      </c>
      <c r="O2417" t="s">
        <v>1003</v>
      </c>
      <c r="P2417" t="s">
        <v>71</v>
      </c>
    </row>
    <row r="2418" spans="1:17">
      <c r="A2418" t="s">
        <v>6611</v>
      </c>
      <c r="B2418" t="s">
        <v>6608</v>
      </c>
      <c r="C2418" t="s">
        <v>912</v>
      </c>
      <c r="D2418">
        <v>61</v>
      </c>
      <c r="E2418" t="s">
        <v>6593</v>
      </c>
      <c r="F2418" t="s">
        <v>55</v>
      </c>
      <c r="G2418" t="s">
        <v>906</v>
      </c>
      <c r="H2418" t="s">
        <v>325</v>
      </c>
      <c r="I2418" t="s">
        <v>390</v>
      </c>
      <c r="J2418" t="s">
        <v>383</v>
      </c>
      <c r="K2418" t="s">
        <v>388</v>
      </c>
      <c r="L2418" t="s">
        <v>43</v>
      </c>
      <c r="M2418" t="s">
        <v>386</v>
      </c>
      <c r="N2418" t="s">
        <v>907</v>
      </c>
      <c r="O2418" t="s">
        <v>1003</v>
      </c>
      <c r="P2418" t="s">
        <v>71</v>
      </c>
    </row>
    <row r="2419" spans="1:17">
      <c r="A2419" t="s">
        <v>6591</v>
      </c>
      <c r="B2419" t="s">
        <v>6592</v>
      </c>
      <c r="C2419" t="s">
        <v>956</v>
      </c>
      <c r="D2419">
        <v>55</v>
      </c>
      <c r="E2419" t="s">
        <v>6593</v>
      </c>
      <c r="F2419" t="s">
        <v>53</v>
      </c>
      <c r="G2419" t="s">
        <v>906</v>
      </c>
      <c r="H2419" t="s">
        <v>325</v>
      </c>
      <c r="I2419" t="s">
        <v>390</v>
      </c>
      <c r="J2419" t="s">
        <v>383</v>
      </c>
      <c r="K2419" t="s">
        <v>388</v>
      </c>
      <c r="L2419" t="s">
        <v>43</v>
      </c>
      <c r="M2419" t="s">
        <v>386</v>
      </c>
      <c r="N2419" t="s">
        <v>907</v>
      </c>
      <c r="O2419" t="s">
        <v>928</v>
      </c>
      <c r="P2419" t="s">
        <v>53</v>
      </c>
    </row>
    <row r="2420" spans="1:17">
      <c r="A2420" t="s">
        <v>6594</v>
      </c>
      <c r="B2420" t="s">
        <v>6592</v>
      </c>
      <c r="C2420" t="s">
        <v>904</v>
      </c>
      <c r="D2420">
        <v>57</v>
      </c>
      <c r="E2420" t="s">
        <v>6593</v>
      </c>
      <c r="F2420" t="s">
        <v>53</v>
      </c>
      <c r="G2420" t="s">
        <v>906</v>
      </c>
      <c r="H2420" t="s">
        <v>325</v>
      </c>
      <c r="I2420" t="s">
        <v>390</v>
      </c>
      <c r="J2420" t="s">
        <v>383</v>
      </c>
      <c r="K2420" t="s">
        <v>388</v>
      </c>
      <c r="L2420" t="s">
        <v>43</v>
      </c>
      <c r="M2420" t="s">
        <v>386</v>
      </c>
      <c r="N2420" t="s">
        <v>907</v>
      </c>
      <c r="O2420" t="s">
        <v>928</v>
      </c>
      <c r="P2420" t="s">
        <v>53</v>
      </c>
    </row>
    <row r="2421" spans="1:17">
      <c r="A2421" t="s">
        <v>6595</v>
      </c>
      <c r="B2421" t="s">
        <v>6592</v>
      </c>
      <c r="C2421" t="s">
        <v>910</v>
      </c>
      <c r="D2421">
        <v>59</v>
      </c>
      <c r="E2421" t="s">
        <v>6593</v>
      </c>
      <c r="F2421" t="s">
        <v>53</v>
      </c>
      <c r="G2421" t="s">
        <v>906</v>
      </c>
      <c r="H2421" t="s">
        <v>325</v>
      </c>
      <c r="I2421" t="s">
        <v>390</v>
      </c>
      <c r="J2421" t="s">
        <v>383</v>
      </c>
      <c r="K2421" t="s">
        <v>388</v>
      </c>
      <c r="L2421" t="s">
        <v>43</v>
      </c>
      <c r="M2421" t="s">
        <v>386</v>
      </c>
      <c r="N2421" t="s">
        <v>907</v>
      </c>
      <c r="O2421" t="s">
        <v>928</v>
      </c>
      <c r="P2421" t="s">
        <v>53</v>
      </c>
    </row>
    <row r="2422" spans="1:17">
      <c r="A2422" t="s">
        <v>6596</v>
      </c>
      <c r="B2422" t="s">
        <v>6592</v>
      </c>
      <c r="C2422" t="s">
        <v>912</v>
      </c>
      <c r="D2422">
        <v>61</v>
      </c>
      <c r="E2422" t="s">
        <v>6593</v>
      </c>
      <c r="F2422" t="s">
        <v>53</v>
      </c>
      <c r="G2422" t="s">
        <v>906</v>
      </c>
      <c r="H2422" t="s">
        <v>325</v>
      </c>
      <c r="I2422" t="s">
        <v>390</v>
      </c>
      <c r="J2422" t="s">
        <v>383</v>
      </c>
      <c r="K2422" t="s">
        <v>388</v>
      </c>
      <c r="L2422" t="s">
        <v>43</v>
      </c>
      <c r="M2422" t="s">
        <v>386</v>
      </c>
      <c r="N2422" t="s">
        <v>907</v>
      </c>
      <c r="O2422" t="s">
        <v>928</v>
      </c>
      <c r="P2422" t="s">
        <v>53</v>
      </c>
    </row>
    <row r="2423" spans="1:17">
      <c r="A2423" t="s">
        <v>6621</v>
      </c>
      <c r="B2423" t="s">
        <v>6622</v>
      </c>
      <c r="C2423" t="s">
        <v>956</v>
      </c>
      <c r="D2423">
        <v>55</v>
      </c>
      <c r="E2423" t="s">
        <v>6623</v>
      </c>
      <c r="F2423" t="s">
        <v>86</v>
      </c>
      <c r="G2423" t="s">
        <v>6437</v>
      </c>
      <c r="H2423" t="s">
        <v>325</v>
      </c>
      <c r="I2423" t="s">
        <v>390</v>
      </c>
      <c r="J2423" t="s">
        <v>383</v>
      </c>
      <c r="K2423" t="s">
        <v>388</v>
      </c>
      <c r="L2423" t="s">
        <v>43</v>
      </c>
      <c r="M2423" t="s">
        <v>386</v>
      </c>
      <c r="N2423" t="s">
        <v>907</v>
      </c>
      <c r="O2423" t="s">
        <v>1033</v>
      </c>
      <c r="P2423" t="s">
        <v>86</v>
      </c>
    </row>
    <row r="2424" spans="1:17">
      <c r="A2424" t="s">
        <v>6624</v>
      </c>
      <c r="B2424" t="s">
        <v>6622</v>
      </c>
      <c r="C2424" t="s">
        <v>904</v>
      </c>
      <c r="D2424">
        <v>57</v>
      </c>
      <c r="E2424" t="s">
        <v>6623</v>
      </c>
      <c r="F2424" t="s">
        <v>86</v>
      </c>
      <c r="G2424" t="s">
        <v>6437</v>
      </c>
      <c r="H2424" t="s">
        <v>325</v>
      </c>
      <c r="I2424" t="s">
        <v>390</v>
      </c>
      <c r="J2424" t="s">
        <v>383</v>
      </c>
      <c r="K2424" t="s">
        <v>388</v>
      </c>
      <c r="L2424" t="s">
        <v>43</v>
      </c>
      <c r="M2424" t="s">
        <v>386</v>
      </c>
      <c r="N2424" t="s">
        <v>907</v>
      </c>
      <c r="O2424" t="s">
        <v>1033</v>
      </c>
      <c r="P2424" t="s">
        <v>86</v>
      </c>
    </row>
    <row r="2425" spans="1:17">
      <c r="A2425" t="s">
        <v>6625</v>
      </c>
      <c r="B2425" t="s">
        <v>6622</v>
      </c>
      <c r="C2425" t="s">
        <v>910</v>
      </c>
      <c r="D2425">
        <v>59</v>
      </c>
      <c r="E2425" t="s">
        <v>6623</v>
      </c>
      <c r="F2425" t="s">
        <v>86</v>
      </c>
      <c r="G2425" t="s">
        <v>6437</v>
      </c>
      <c r="H2425" t="s">
        <v>325</v>
      </c>
      <c r="I2425" t="s">
        <v>390</v>
      </c>
      <c r="J2425" t="s">
        <v>383</v>
      </c>
      <c r="K2425" t="s">
        <v>388</v>
      </c>
      <c r="L2425" t="s">
        <v>43</v>
      </c>
      <c r="M2425" t="s">
        <v>386</v>
      </c>
      <c r="N2425" t="s">
        <v>907</v>
      </c>
      <c r="O2425" t="s">
        <v>1033</v>
      </c>
      <c r="P2425" t="s">
        <v>86</v>
      </c>
    </row>
    <row r="2426" spans="1:17">
      <c r="A2426" t="s">
        <v>6626</v>
      </c>
      <c r="B2426" t="s">
        <v>6622</v>
      </c>
      <c r="C2426" t="s">
        <v>912</v>
      </c>
      <c r="D2426">
        <v>61</v>
      </c>
      <c r="E2426" t="s">
        <v>6623</v>
      </c>
      <c r="F2426" t="s">
        <v>86</v>
      </c>
      <c r="G2426" t="s">
        <v>6437</v>
      </c>
      <c r="H2426" t="s">
        <v>325</v>
      </c>
      <c r="I2426" t="s">
        <v>390</v>
      </c>
      <c r="J2426" t="s">
        <v>383</v>
      </c>
      <c r="K2426" t="s">
        <v>388</v>
      </c>
      <c r="L2426" t="s">
        <v>43</v>
      </c>
      <c r="M2426" t="s">
        <v>386</v>
      </c>
      <c r="N2426" t="s">
        <v>907</v>
      </c>
      <c r="O2426" t="s">
        <v>1033</v>
      </c>
      <c r="P2426" t="s">
        <v>86</v>
      </c>
    </row>
    <row r="2427" spans="1:17">
      <c r="A2427" t="s">
        <v>6627</v>
      </c>
      <c r="B2427" t="s">
        <v>6628</v>
      </c>
      <c r="C2427" t="s">
        <v>956</v>
      </c>
      <c r="D2427">
        <v>55</v>
      </c>
      <c r="E2427" t="s">
        <v>6623</v>
      </c>
      <c r="F2427" t="s">
        <v>277</v>
      </c>
      <c r="G2427" t="s">
        <v>6437</v>
      </c>
      <c r="H2427" t="s">
        <v>325</v>
      </c>
      <c r="I2427" t="s">
        <v>390</v>
      </c>
      <c r="J2427" t="s">
        <v>383</v>
      </c>
      <c r="K2427" t="s">
        <v>388</v>
      </c>
      <c r="L2427" t="s">
        <v>43</v>
      </c>
      <c r="M2427" t="s">
        <v>386</v>
      </c>
      <c r="N2427" t="s">
        <v>907</v>
      </c>
      <c r="O2427" t="s">
        <v>1405</v>
      </c>
      <c r="P2427" t="s">
        <v>83</v>
      </c>
    </row>
    <row r="2428" spans="1:17">
      <c r="A2428" t="s">
        <v>6629</v>
      </c>
      <c r="B2428" t="s">
        <v>6628</v>
      </c>
      <c r="C2428" t="s">
        <v>904</v>
      </c>
      <c r="D2428">
        <v>57</v>
      </c>
      <c r="E2428" t="s">
        <v>6623</v>
      </c>
      <c r="F2428" t="s">
        <v>277</v>
      </c>
      <c r="G2428" t="s">
        <v>6437</v>
      </c>
      <c r="H2428" t="s">
        <v>325</v>
      </c>
      <c r="I2428" t="s">
        <v>390</v>
      </c>
      <c r="J2428" t="s">
        <v>383</v>
      </c>
      <c r="K2428" t="s">
        <v>388</v>
      </c>
      <c r="L2428" t="s">
        <v>43</v>
      </c>
      <c r="M2428" t="s">
        <v>386</v>
      </c>
      <c r="N2428" t="s">
        <v>907</v>
      </c>
      <c r="O2428" t="s">
        <v>1405</v>
      </c>
      <c r="P2428" t="s">
        <v>83</v>
      </c>
    </row>
    <row r="2429" spans="1:17">
      <c r="A2429" t="s">
        <v>6630</v>
      </c>
      <c r="B2429" t="s">
        <v>6628</v>
      </c>
      <c r="C2429" t="s">
        <v>910</v>
      </c>
      <c r="D2429">
        <v>59</v>
      </c>
      <c r="E2429" t="s">
        <v>6623</v>
      </c>
      <c r="F2429" t="s">
        <v>277</v>
      </c>
      <c r="G2429" t="s">
        <v>6437</v>
      </c>
      <c r="H2429" t="s">
        <v>325</v>
      </c>
      <c r="I2429" t="s">
        <v>390</v>
      </c>
      <c r="J2429" t="s">
        <v>383</v>
      </c>
      <c r="K2429" t="s">
        <v>388</v>
      </c>
      <c r="L2429" t="s">
        <v>43</v>
      </c>
      <c r="M2429" t="s">
        <v>386</v>
      </c>
      <c r="N2429" t="s">
        <v>907</v>
      </c>
      <c r="O2429" t="s">
        <v>1405</v>
      </c>
      <c r="P2429" t="s">
        <v>83</v>
      </c>
    </row>
    <row r="2430" spans="1:17">
      <c r="A2430" t="s">
        <v>6631</v>
      </c>
      <c r="B2430" t="s">
        <v>6628</v>
      </c>
      <c r="C2430" t="s">
        <v>912</v>
      </c>
      <c r="D2430">
        <v>61</v>
      </c>
      <c r="E2430" t="s">
        <v>6623</v>
      </c>
      <c r="F2430" t="s">
        <v>277</v>
      </c>
      <c r="G2430" t="s">
        <v>6437</v>
      </c>
      <c r="H2430" t="s">
        <v>325</v>
      </c>
      <c r="I2430" t="s">
        <v>390</v>
      </c>
      <c r="J2430" t="s">
        <v>383</v>
      </c>
      <c r="K2430" t="s">
        <v>388</v>
      </c>
      <c r="L2430" t="s">
        <v>43</v>
      </c>
      <c r="M2430" t="s">
        <v>386</v>
      </c>
      <c r="N2430" t="s">
        <v>907</v>
      </c>
      <c r="O2430" t="s">
        <v>1405</v>
      </c>
      <c r="P2430" t="s">
        <v>83</v>
      </c>
    </row>
    <row r="2431" spans="1:17">
      <c r="A2431" t="s">
        <v>5485</v>
      </c>
      <c r="B2431" t="s">
        <v>5486</v>
      </c>
      <c r="C2431" t="s">
        <v>910</v>
      </c>
      <c r="D2431">
        <v>59</v>
      </c>
      <c r="E2431" t="s">
        <v>5487</v>
      </c>
      <c r="F2431" t="s">
        <v>53</v>
      </c>
      <c r="G2431" t="s">
        <v>906</v>
      </c>
      <c r="H2431" t="s">
        <v>325</v>
      </c>
      <c r="I2431" t="s">
        <v>382</v>
      </c>
      <c r="J2431" t="s">
        <v>383</v>
      </c>
      <c r="K2431" t="s">
        <v>384</v>
      </c>
      <c r="L2431" t="s">
        <v>43</v>
      </c>
      <c r="M2431" t="s">
        <v>386</v>
      </c>
      <c r="N2431" t="s">
        <v>907</v>
      </c>
      <c r="O2431" t="s">
        <v>928</v>
      </c>
      <c r="P2431" t="s">
        <v>53</v>
      </c>
    </row>
    <row r="2432" spans="1:17">
      <c r="A2432" t="s">
        <v>7664</v>
      </c>
      <c r="B2432" t="s">
        <v>7665</v>
      </c>
      <c r="C2432" t="s">
        <v>910</v>
      </c>
      <c r="D2432">
        <v>59</v>
      </c>
      <c r="E2432" t="s">
        <v>7666</v>
      </c>
      <c r="F2432" t="s">
        <v>55</v>
      </c>
      <c r="G2432" t="s">
        <v>906</v>
      </c>
      <c r="H2432" t="s">
        <v>325</v>
      </c>
      <c r="I2432" t="s">
        <v>382</v>
      </c>
      <c r="J2432" t="s">
        <v>383</v>
      </c>
      <c r="K2432" t="s">
        <v>384</v>
      </c>
      <c r="L2432" t="s">
        <v>43</v>
      </c>
      <c r="M2432" t="s">
        <v>392</v>
      </c>
      <c r="N2432" t="s">
        <v>907</v>
      </c>
      <c r="O2432" t="s">
        <v>1003</v>
      </c>
      <c r="P2432" t="s">
        <v>71</v>
      </c>
      <c r="Q2432" t="s">
        <v>8505</v>
      </c>
    </row>
    <row r="2433" spans="1:17">
      <c r="A2433" t="s">
        <v>7667</v>
      </c>
      <c r="B2433" t="s">
        <v>7668</v>
      </c>
      <c r="C2433" t="s">
        <v>910</v>
      </c>
      <c r="D2433">
        <v>59</v>
      </c>
      <c r="E2433" t="s">
        <v>7669</v>
      </c>
      <c r="F2433" t="s">
        <v>55</v>
      </c>
      <c r="G2433" t="s">
        <v>906</v>
      </c>
      <c r="H2433" t="s">
        <v>325</v>
      </c>
      <c r="I2433" t="s">
        <v>382</v>
      </c>
      <c r="J2433" t="s">
        <v>383</v>
      </c>
      <c r="K2433" t="s">
        <v>384</v>
      </c>
      <c r="L2433" t="s">
        <v>43</v>
      </c>
      <c r="M2433" t="s">
        <v>392</v>
      </c>
      <c r="N2433" t="s">
        <v>907</v>
      </c>
      <c r="O2433" t="s">
        <v>1003</v>
      </c>
      <c r="P2433" t="s">
        <v>71</v>
      </c>
      <c r="Q2433" t="s">
        <v>8505</v>
      </c>
    </row>
    <row r="2434" spans="1:17">
      <c r="A2434" t="s">
        <v>6147</v>
      </c>
      <c r="B2434" t="s">
        <v>6148</v>
      </c>
      <c r="C2434" t="s">
        <v>956</v>
      </c>
      <c r="D2434">
        <v>55</v>
      </c>
      <c r="E2434" t="s">
        <v>5971</v>
      </c>
      <c r="F2434" t="s">
        <v>195</v>
      </c>
      <c r="G2434" t="s">
        <v>906</v>
      </c>
      <c r="H2434" t="s">
        <v>325</v>
      </c>
      <c r="I2434" t="s">
        <v>382</v>
      </c>
      <c r="J2434" t="s">
        <v>383</v>
      </c>
      <c r="K2434" t="s">
        <v>388</v>
      </c>
      <c r="L2434" t="s">
        <v>43</v>
      </c>
      <c r="M2434" t="s">
        <v>386</v>
      </c>
      <c r="N2434" t="s">
        <v>907</v>
      </c>
      <c r="O2434" t="s">
        <v>1291</v>
      </c>
      <c r="P2434" t="s">
        <v>195</v>
      </c>
    </row>
    <row r="2435" spans="1:17">
      <c r="A2435" t="s">
        <v>6149</v>
      </c>
      <c r="B2435" t="s">
        <v>6148</v>
      </c>
      <c r="C2435" t="s">
        <v>904</v>
      </c>
      <c r="D2435">
        <v>57</v>
      </c>
      <c r="E2435" t="s">
        <v>5971</v>
      </c>
      <c r="F2435" t="s">
        <v>195</v>
      </c>
      <c r="G2435" t="s">
        <v>906</v>
      </c>
      <c r="H2435" t="s">
        <v>325</v>
      </c>
      <c r="I2435" t="s">
        <v>382</v>
      </c>
      <c r="J2435" t="s">
        <v>383</v>
      </c>
      <c r="K2435" t="s">
        <v>388</v>
      </c>
      <c r="L2435" t="s">
        <v>43</v>
      </c>
      <c r="M2435" t="s">
        <v>386</v>
      </c>
      <c r="N2435" t="s">
        <v>907</v>
      </c>
      <c r="O2435" t="s">
        <v>1291</v>
      </c>
      <c r="P2435" t="s">
        <v>195</v>
      </c>
    </row>
    <row r="2436" spans="1:17">
      <c r="A2436" t="s">
        <v>6150</v>
      </c>
      <c r="B2436" t="s">
        <v>6148</v>
      </c>
      <c r="C2436" t="s">
        <v>910</v>
      </c>
      <c r="D2436">
        <v>59</v>
      </c>
      <c r="E2436" t="s">
        <v>5971</v>
      </c>
      <c r="F2436" t="s">
        <v>195</v>
      </c>
      <c r="G2436" t="s">
        <v>906</v>
      </c>
      <c r="H2436" t="s">
        <v>325</v>
      </c>
      <c r="I2436" t="s">
        <v>382</v>
      </c>
      <c r="J2436" t="s">
        <v>383</v>
      </c>
      <c r="K2436" t="s">
        <v>388</v>
      </c>
      <c r="L2436" t="s">
        <v>43</v>
      </c>
      <c r="M2436" t="s">
        <v>386</v>
      </c>
      <c r="N2436" t="s">
        <v>907</v>
      </c>
      <c r="O2436" t="s">
        <v>1291</v>
      </c>
      <c r="P2436" t="s">
        <v>195</v>
      </c>
    </row>
    <row r="2437" spans="1:17">
      <c r="A2437" t="s">
        <v>6151</v>
      </c>
      <c r="B2437" t="s">
        <v>6148</v>
      </c>
      <c r="C2437" t="s">
        <v>912</v>
      </c>
      <c r="D2437">
        <v>61</v>
      </c>
      <c r="E2437" t="s">
        <v>5971</v>
      </c>
      <c r="F2437" t="s">
        <v>195</v>
      </c>
      <c r="G2437" t="s">
        <v>906</v>
      </c>
      <c r="H2437" t="s">
        <v>325</v>
      </c>
      <c r="I2437" t="s">
        <v>382</v>
      </c>
      <c r="J2437" t="s">
        <v>383</v>
      </c>
      <c r="K2437" t="s">
        <v>388</v>
      </c>
      <c r="L2437" t="s">
        <v>43</v>
      </c>
      <c r="M2437" t="s">
        <v>386</v>
      </c>
      <c r="N2437" t="s">
        <v>907</v>
      </c>
      <c r="O2437" t="s">
        <v>1291</v>
      </c>
      <c r="P2437" t="s">
        <v>195</v>
      </c>
    </row>
    <row r="2438" spans="1:17">
      <c r="A2438" t="s">
        <v>5969</v>
      </c>
      <c r="B2438" t="s">
        <v>5970</v>
      </c>
      <c r="C2438" t="s">
        <v>956</v>
      </c>
      <c r="D2438">
        <v>55</v>
      </c>
      <c r="E2438" t="s">
        <v>5971</v>
      </c>
      <c r="F2438" t="s">
        <v>53</v>
      </c>
      <c r="G2438" t="s">
        <v>906</v>
      </c>
      <c r="H2438" t="s">
        <v>325</v>
      </c>
      <c r="I2438" t="s">
        <v>382</v>
      </c>
      <c r="J2438" t="s">
        <v>383</v>
      </c>
      <c r="K2438" t="s">
        <v>388</v>
      </c>
      <c r="L2438" t="s">
        <v>43</v>
      </c>
      <c r="M2438" t="s">
        <v>386</v>
      </c>
      <c r="N2438" t="s">
        <v>907</v>
      </c>
      <c r="O2438" t="s">
        <v>928</v>
      </c>
      <c r="P2438" t="s">
        <v>53</v>
      </c>
    </row>
    <row r="2439" spans="1:17">
      <c r="A2439" t="s">
        <v>5972</v>
      </c>
      <c r="B2439" t="s">
        <v>5970</v>
      </c>
      <c r="C2439" t="s">
        <v>904</v>
      </c>
      <c r="D2439">
        <v>57</v>
      </c>
      <c r="E2439" t="s">
        <v>5971</v>
      </c>
      <c r="F2439" t="s">
        <v>53</v>
      </c>
      <c r="G2439" t="s">
        <v>906</v>
      </c>
      <c r="H2439" t="s">
        <v>325</v>
      </c>
      <c r="I2439" t="s">
        <v>382</v>
      </c>
      <c r="J2439" t="s">
        <v>383</v>
      </c>
      <c r="K2439" t="s">
        <v>388</v>
      </c>
      <c r="L2439" t="s">
        <v>43</v>
      </c>
      <c r="M2439" t="s">
        <v>386</v>
      </c>
      <c r="N2439" t="s">
        <v>907</v>
      </c>
      <c r="O2439" t="s">
        <v>928</v>
      </c>
      <c r="P2439" t="s">
        <v>53</v>
      </c>
    </row>
    <row r="2440" spans="1:17">
      <c r="A2440" t="s">
        <v>5973</v>
      </c>
      <c r="B2440" t="s">
        <v>5970</v>
      </c>
      <c r="C2440" t="s">
        <v>910</v>
      </c>
      <c r="D2440">
        <v>59</v>
      </c>
      <c r="E2440" t="s">
        <v>5971</v>
      </c>
      <c r="F2440" t="s">
        <v>53</v>
      </c>
      <c r="G2440" t="s">
        <v>906</v>
      </c>
      <c r="H2440" t="s">
        <v>325</v>
      </c>
      <c r="I2440" t="s">
        <v>382</v>
      </c>
      <c r="J2440" t="s">
        <v>383</v>
      </c>
      <c r="K2440" t="s">
        <v>388</v>
      </c>
      <c r="L2440" t="s">
        <v>43</v>
      </c>
      <c r="M2440" t="s">
        <v>386</v>
      </c>
      <c r="N2440" t="s">
        <v>907</v>
      </c>
      <c r="O2440" t="s">
        <v>928</v>
      </c>
      <c r="P2440" t="s">
        <v>53</v>
      </c>
    </row>
    <row r="2441" spans="1:17">
      <c r="A2441" t="s">
        <v>5974</v>
      </c>
      <c r="B2441" t="s">
        <v>5970</v>
      </c>
      <c r="C2441" t="s">
        <v>912</v>
      </c>
      <c r="D2441">
        <v>61</v>
      </c>
      <c r="E2441" t="s">
        <v>5971</v>
      </c>
      <c r="F2441" t="s">
        <v>53</v>
      </c>
      <c r="G2441" t="s">
        <v>906</v>
      </c>
      <c r="H2441" t="s">
        <v>325</v>
      </c>
      <c r="I2441" t="s">
        <v>382</v>
      </c>
      <c r="J2441" t="s">
        <v>383</v>
      </c>
      <c r="K2441" t="s">
        <v>388</v>
      </c>
      <c r="L2441" t="s">
        <v>43</v>
      </c>
      <c r="M2441" t="s">
        <v>386</v>
      </c>
      <c r="N2441" t="s">
        <v>907</v>
      </c>
      <c r="O2441" t="s">
        <v>928</v>
      </c>
      <c r="P2441" t="s">
        <v>53</v>
      </c>
    </row>
    <row r="2442" spans="1:17">
      <c r="A2442" t="s">
        <v>5497</v>
      </c>
      <c r="B2442" t="s">
        <v>5498</v>
      </c>
      <c r="C2442" t="s">
        <v>910</v>
      </c>
      <c r="D2442">
        <v>59</v>
      </c>
      <c r="E2442" t="s">
        <v>5499</v>
      </c>
      <c r="F2442" t="s">
        <v>199</v>
      </c>
      <c r="G2442" t="s">
        <v>906</v>
      </c>
      <c r="H2442" t="s">
        <v>325</v>
      </c>
      <c r="I2442" t="s">
        <v>382</v>
      </c>
      <c r="J2442" t="s">
        <v>383</v>
      </c>
      <c r="K2442" t="s">
        <v>384</v>
      </c>
      <c r="L2442" t="s">
        <v>43</v>
      </c>
      <c r="M2442" t="s">
        <v>386</v>
      </c>
      <c r="N2442" t="s">
        <v>907</v>
      </c>
      <c r="O2442" t="s">
        <v>1300</v>
      </c>
      <c r="P2442" t="s">
        <v>199</v>
      </c>
    </row>
    <row r="2443" spans="1:17">
      <c r="A2443" t="s">
        <v>8265</v>
      </c>
      <c r="B2443" t="s">
        <v>8266</v>
      </c>
      <c r="C2443" t="s">
        <v>904</v>
      </c>
      <c r="D2443">
        <v>57</v>
      </c>
      <c r="E2443" t="s">
        <v>8267</v>
      </c>
      <c r="F2443" t="s">
        <v>71</v>
      </c>
      <c r="G2443" t="s">
        <v>906</v>
      </c>
      <c r="H2443" t="s">
        <v>325</v>
      </c>
      <c r="I2443" t="s">
        <v>382</v>
      </c>
      <c r="J2443" t="s">
        <v>383</v>
      </c>
      <c r="K2443" t="s">
        <v>384</v>
      </c>
      <c r="L2443" t="s">
        <v>43</v>
      </c>
      <c r="M2443" t="s">
        <v>386</v>
      </c>
      <c r="N2443" t="s">
        <v>907</v>
      </c>
      <c r="O2443" t="s">
        <v>932</v>
      </c>
      <c r="P2443" t="s">
        <v>71</v>
      </c>
    </row>
    <row r="2444" spans="1:17">
      <c r="A2444" t="s">
        <v>8268</v>
      </c>
      <c r="B2444" t="s">
        <v>8266</v>
      </c>
      <c r="C2444" t="s">
        <v>910</v>
      </c>
      <c r="D2444">
        <v>59</v>
      </c>
      <c r="E2444" t="s">
        <v>8267</v>
      </c>
      <c r="F2444" t="s">
        <v>71</v>
      </c>
      <c r="G2444" t="s">
        <v>906</v>
      </c>
      <c r="H2444" t="s">
        <v>325</v>
      </c>
      <c r="I2444" t="s">
        <v>382</v>
      </c>
      <c r="J2444" t="s">
        <v>383</v>
      </c>
      <c r="K2444" t="s">
        <v>384</v>
      </c>
      <c r="L2444" t="s">
        <v>43</v>
      </c>
      <c r="M2444" t="s">
        <v>386</v>
      </c>
      <c r="N2444" t="s">
        <v>907</v>
      </c>
      <c r="O2444" t="s">
        <v>932</v>
      </c>
      <c r="P2444" t="s">
        <v>71</v>
      </c>
    </row>
    <row r="2445" spans="1:17">
      <c r="A2445" t="s">
        <v>8269</v>
      </c>
      <c r="B2445" t="s">
        <v>8266</v>
      </c>
      <c r="C2445" t="s">
        <v>931</v>
      </c>
      <c r="D2445">
        <v>0</v>
      </c>
      <c r="E2445" t="s">
        <v>8267</v>
      </c>
      <c r="F2445" t="s">
        <v>71</v>
      </c>
      <c r="G2445" t="s">
        <v>906</v>
      </c>
      <c r="H2445" t="s">
        <v>325</v>
      </c>
      <c r="I2445" t="s">
        <v>382</v>
      </c>
      <c r="J2445" t="s">
        <v>383</v>
      </c>
      <c r="K2445" t="s">
        <v>384</v>
      </c>
      <c r="L2445" t="s">
        <v>43</v>
      </c>
      <c r="M2445" t="s">
        <v>386</v>
      </c>
      <c r="N2445" t="s">
        <v>907</v>
      </c>
      <c r="O2445" t="s">
        <v>932</v>
      </c>
      <c r="P2445" t="s">
        <v>71</v>
      </c>
    </row>
    <row r="2446" spans="1:17">
      <c r="A2446" t="s">
        <v>5500</v>
      </c>
      <c r="B2446" t="s">
        <v>5501</v>
      </c>
      <c r="C2446" t="s">
        <v>904</v>
      </c>
      <c r="D2446">
        <v>57</v>
      </c>
      <c r="E2446" t="s">
        <v>5502</v>
      </c>
      <c r="F2446" t="s">
        <v>121</v>
      </c>
      <c r="G2446" t="s">
        <v>5503</v>
      </c>
      <c r="H2446" t="s">
        <v>325</v>
      </c>
      <c r="I2446" t="s">
        <v>382</v>
      </c>
      <c r="J2446" t="s">
        <v>383</v>
      </c>
      <c r="K2446" t="s">
        <v>384</v>
      </c>
      <c r="L2446" t="s">
        <v>43</v>
      </c>
      <c r="M2446" t="s">
        <v>386</v>
      </c>
      <c r="N2446" t="s">
        <v>907</v>
      </c>
      <c r="O2446" t="s">
        <v>1546</v>
      </c>
      <c r="P2446" t="s">
        <v>121</v>
      </c>
    </row>
    <row r="2447" spans="1:17">
      <c r="A2447" t="s">
        <v>6158</v>
      </c>
      <c r="B2447" t="s">
        <v>6159</v>
      </c>
      <c r="C2447" t="s">
        <v>956</v>
      </c>
      <c r="D2447">
        <v>55</v>
      </c>
      <c r="E2447" t="s">
        <v>6154</v>
      </c>
      <c r="F2447" t="s">
        <v>86</v>
      </c>
      <c r="G2447" t="s">
        <v>906</v>
      </c>
      <c r="H2447" t="s">
        <v>325</v>
      </c>
      <c r="I2447" t="s">
        <v>390</v>
      </c>
      <c r="J2447" t="s">
        <v>383</v>
      </c>
      <c r="K2447" t="s">
        <v>388</v>
      </c>
      <c r="L2447" t="s">
        <v>43</v>
      </c>
      <c r="M2447" t="s">
        <v>386</v>
      </c>
      <c r="N2447" t="s">
        <v>907</v>
      </c>
      <c r="O2447" t="s">
        <v>1033</v>
      </c>
      <c r="P2447" t="s">
        <v>86</v>
      </c>
    </row>
    <row r="2448" spans="1:17">
      <c r="A2448" t="s">
        <v>6160</v>
      </c>
      <c r="B2448" t="s">
        <v>6159</v>
      </c>
      <c r="C2448" t="s">
        <v>904</v>
      </c>
      <c r="D2448">
        <v>57</v>
      </c>
      <c r="E2448" t="s">
        <v>6154</v>
      </c>
      <c r="F2448" t="s">
        <v>86</v>
      </c>
      <c r="G2448" t="s">
        <v>906</v>
      </c>
      <c r="H2448" t="s">
        <v>325</v>
      </c>
      <c r="I2448" t="s">
        <v>390</v>
      </c>
      <c r="J2448" t="s">
        <v>383</v>
      </c>
      <c r="K2448" t="s">
        <v>388</v>
      </c>
      <c r="L2448" t="s">
        <v>43</v>
      </c>
      <c r="M2448" t="s">
        <v>386</v>
      </c>
      <c r="N2448" t="s">
        <v>907</v>
      </c>
      <c r="O2448" t="s">
        <v>1033</v>
      </c>
      <c r="P2448" t="s">
        <v>86</v>
      </c>
    </row>
    <row r="2449" spans="1:16">
      <c r="A2449" t="s">
        <v>6161</v>
      </c>
      <c r="B2449" t="s">
        <v>6159</v>
      </c>
      <c r="C2449" t="s">
        <v>910</v>
      </c>
      <c r="D2449">
        <v>59</v>
      </c>
      <c r="E2449" t="s">
        <v>6154</v>
      </c>
      <c r="F2449" t="s">
        <v>86</v>
      </c>
      <c r="G2449" t="s">
        <v>906</v>
      </c>
      <c r="H2449" t="s">
        <v>325</v>
      </c>
      <c r="I2449" t="s">
        <v>390</v>
      </c>
      <c r="J2449" t="s">
        <v>383</v>
      </c>
      <c r="K2449" t="s">
        <v>388</v>
      </c>
      <c r="L2449" t="s">
        <v>43</v>
      </c>
      <c r="M2449" t="s">
        <v>386</v>
      </c>
      <c r="N2449" t="s">
        <v>907</v>
      </c>
      <c r="O2449" t="s">
        <v>1033</v>
      </c>
      <c r="P2449" t="s">
        <v>86</v>
      </c>
    </row>
    <row r="2450" spans="1:16">
      <c r="A2450" t="s">
        <v>6162</v>
      </c>
      <c r="B2450" t="s">
        <v>6159</v>
      </c>
      <c r="C2450" t="s">
        <v>912</v>
      </c>
      <c r="D2450">
        <v>61</v>
      </c>
      <c r="E2450" t="s">
        <v>6154</v>
      </c>
      <c r="F2450" t="s">
        <v>86</v>
      </c>
      <c r="G2450" t="s">
        <v>906</v>
      </c>
      <c r="H2450" t="s">
        <v>325</v>
      </c>
      <c r="I2450" t="s">
        <v>390</v>
      </c>
      <c r="J2450" t="s">
        <v>383</v>
      </c>
      <c r="K2450" t="s">
        <v>388</v>
      </c>
      <c r="L2450" t="s">
        <v>43</v>
      </c>
      <c r="M2450" t="s">
        <v>386</v>
      </c>
      <c r="N2450" t="s">
        <v>907</v>
      </c>
      <c r="O2450" t="s">
        <v>1033</v>
      </c>
      <c r="P2450" t="s">
        <v>86</v>
      </c>
    </row>
    <row r="2451" spans="1:16">
      <c r="A2451" t="s">
        <v>6152</v>
      </c>
      <c r="B2451" t="s">
        <v>6153</v>
      </c>
      <c r="C2451" t="s">
        <v>956</v>
      </c>
      <c r="D2451">
        <v>55</v>
      </c>
      <c r="E2451" t="s">
        <v>6154</v>
      </c>
      <c r="F2451" t="s">
        <v>53</v>
      </c>
      <c r="G2451" t="s">
        <v>906</v>
      </c>
      <c r="H2451" t="s">
        <v>325</v>
      </c>
      <c r="I2451" t="s">
        <v>382</v>
      </c>
      <c r="J2451" t="s">
        <v>383</v>
      </c>
      <c r="K2451" t="s">
        <v>388</v>
      </c>
      <c r="L2451" t="s">
        <v>43</v>
      </c>
      <c r="M2451" t="s">
        <v>386</v>
      </c>
      <c r="N2451" t="s">
        <v>907</v>
      </c>
      <c r="O2451" t="s">
        <v>928</v>
      </c>
      <c r="P2451" t="s">
        <v>53</v>
      </c>
    </row>
    <row r="2452" spans="1:16">
      <c r="A2452" t="s">
        <v>6155</v>
      </c>
      <c r="B2452" t="s">
        <v>6153</v>
      </c>
      <c r="C2452" t="s">
        <v>904</v>
      </c>
      <c r="D2452">
        <v>57</v>
      </c>
      <c r="E2452" t="s">
        <v>6154</v>
      </c>
      <c r="F2452" t="s">
        <v>53</v>
      </c>
      <c r="G2452" t="s">
        <v>906</v>
      </c>
      <c r="H2452" t="s">
        <v>325</v>
      </c>
      <c r="I2452" t="s">
        <v>382</v>
      </c>
      <c r="J2452" t="s">
        <v>383</v>
      </c>
      <c r="K2452" t="s">
        <v>388</v>
      </c>
      <c r="L2452" t="s">
        <v>43</v>
      </c>
      <c r="M2452" t="s">
        <v>386</v>
      </c>
      <c r="N2452" t="s">
        <v>907</v>
      </c>
      <c r="O2452" t="s">
        <v>928</v>
      </c>
      <c r="P2452" t="s">
        <v>53</v>
      </c>
    </row>
    <row r="2453" spans="1:16">
      <c r="A2453" t="s">
        <v>6156</v>
      </c>
      <c r="B2453" t="s">
        <v>6153</v>
      </c>
      <c r="C2453" t="s">
        <v>910</v>
      </c>
      <c r="D2453">
        <v>59</v>
      </c>
      <c r="E2453" t="s">
        <v>6154</v>
      </c>
      <c r="F2453" t="s">
        <v>53</v>
      </c>
      <c r="G2453" t="s">
        <v>906</v>
      </c>
      <c r="H2453" t="s">
        <v>325</v>
      </c>
      <c r="I2453" t="s">
        <v>382</v>
      </c>
      <c r="J2453" t="s">
        <v>383</v>
      </c>
      <c r="K2453" t="s">
        <v>388</v>
      </c>
      <c r="L2453" t="s">
        <v>43</v>
      </c>
      <c r="M2453" t="s">
        <v>386</v>
      </c>
      <c r="N2453" t="s">
        <v>907</v>
      </c>
      <c r="O2453" t="s">
        <v>928</v>
      </c>
      <c r="P2453" t="s">
        <v>53</v>
      </c>
    </row>
    <row r="2454" spans="1:16">
      <c r="A2454" t="s">
        <v>6157</v>
      </c>
      <c r="B2454" t="s">
        <v>6153</v>
      </c>
      <c r="C2454" t="s">
        <v>912</v>
      </c>
      <c r="D2454">
        <v>61</v>
      </c>
      <c r="E2454" t="s">
        <v>6154</v>
      </c>
      <c r="F2454" t="s">
        <v>53</v>
      </c>
      <c r="G2454" t="s">
        <v>906</v>
      </c>
      <c r="H2454" t="s">
        <v>325</v>
      </c>
      <c r="I2454" t="s">
        <v>382</v>
      </c>
      <c r="J2454" t="s">
        <v>383</v>
      </c>
      <c r="K2454" t="s">
        <v>388</v>
      </c>
      <c r="L2454" t="s">
        <v>43</v>
      </c>
      <c r="M2454" t="s">
        <v>386</v>
      </c>
      <c r="N2454" t="s">
        <v>907</v>
      </c>
      <c r="O2454" t="s">
        <v>928</v>
      </c>
      <c r="P2454" t="s">
        <v>53</v>
      </c>
    </row>
    <row r="2455" spans="1:16">
      <c r="A2455" t="s">
        <v>8255</v>
      </c>
      <c r="B2455" t="s">
        <v>8256</v>
      </c>
      <c r="C2455" t="s">
        <v>910</v>
      </c>
      <c r="D2455">
        <v>59</v>
      </c>
      <c r="E2455" t="s">
        <v>8257</v>
      </c>
      <c r="F2455" t="s">
        <v>60</v>
      </c>
      <c r="G2455" t="s">
        <v>906</v>
      </c>
      <c r="H2455" t="s">
        <v>325</v>
      </c>
      <c r="I2455" t="s">
        <v>382</v>
      </c>
      <c r="J2455" t="s">
        <v>383</v>
      </c>
      <c r="K2455" t="s">
        <v>384</v>
      </c>
      <c r="L2455" t="s">
        <v>43</v>
      </c>
      <c r="M2455" t="s">
        <v>386</v>
      </c>
      <c r="N2455" t="s">
        <v>907</v>
      </c>
      <c r="O2455" t="s">
        <v>990</v>
      </c>
      <c r="P2455" t="s">
        <v>60</v>
      </c>
    </row>
    <row r="2456" spans="1:16">
      <c r="A2456" t="s">
        <v>8258</v>
      </c>
      <c r="B2456" t="s">
        <v>8256</v>
      </c>
      <c r="C2456" t="s">
        <v>904</v>
      </c>
      <c r="D2456">
        <v>57</v>
      </c>
      <c r="E2456" t="s">
        <v>8257</v>
      </c>
      <c r="F2456" t="s">
        <v>60</v>
      </c>
      <c r="G2456" t="s">
        <v>906</v>
      </c>
      <c r="H2456" t="s">
        <v>325</v>
      </c>
      <c r="I2456" t="s">
        <v>382</v>
      </c>
      <c r="J2456" t="s">
        <v>383</v>
      </c>
      <c r="K2456" t="s">
        <v>384</v>
      </c>
      <c r="L2456" t="s">
        <v>43</v>
      </c>
      <c r="M2456" t="s">
        <v>386</v>
      </c>
      <c r="N2456" t="s">
        <v>907</v>
      </c>
      <c r="O2456" t="s">
        <v>990</v>
      </c>
      <c r="P2456" t="s">
        <v>60</v>
      </c>
    </row>
    <row r="2457" spans="1:16">
      <c r="A2457" t="s">
        <v>8259</v>
      </c>
      <c r="B2457" t="s">
        <v>8256</v>
      </c>
      <c r="C2457" t="s">
        <v>931</v>
      </c>
      <c r="D2457">
        <v>0</v>
      </c>
      <c r="E2457" t="s">
        <v>8257</v>
      </c>
      <c r="F2457" t="s">
        <v>60</v>
      </c>
      <c r="G2457" t="s">
        <v>906</v>
      </c>
      <c r="H2457" t="s">
        <v>325</v>
      </c>
      <c r="I2457" t="s">
        <v>382</v>
      </c>
      <c r="J2457" t="s">
        <v>383</v>
      </c>
      <c r="K2457" t="s">
        <v>384</v>
      </c>
      <c r="L2457" t="s">
        <v>43</v>
      </c>
      <c r="M2457" t="s">
        <v>386</v>
      </c>
      <c r="N2457" t="s">
        <v>907</v>
      </c>
      <c r="O2457" t="s">
        <v>990</v>
      </c>
      <c r="P2457" t="s">
        <v>60</v>
      </c>
    </row>
    <row r="2458" spans="1:16">
      <c r="A2458" t="s">
        <v>7026</v>
      </c>
      <c r="B2458" t="s">
        <v>7027</v>
      </c>
      <c r="C2458" t="s">
        <v>931</v>
      </c>
      <c r="D2458">
        <v>0</v>
      </c>
      <c r="E2458" t="s">
        <v>7028</v>
      </c>
      <c r="F2458" t="s">
        <v>60</v>
      </c>
      <c r="G2458" t="s">
        <v>906</v>
      </c>
      <c r="H2458" t="s">
        <v>325</v>
      </c>
      <c r="I2458" t="s">
        <v>391</v>
      </c>
      <c r="J2458" t="s">
        <v>383</v>
      </c>
      <c r="K2458" t="s">
        <v>384</v>
      </c>
      <c r="L2458" t="s">
        <v>43</v>
      </c>
      <c r="M2458" t="s">
        <v>386</v>
      </c>
      <c r="N2458" t="s">
        <v>907</v>
      </c>
      <c r="O2458" t="s">
        <v>990</v>
      </c>
      <c r="P2458" t="s">
        <v>60</v>
      </c>
    </row>
    <row r="2459" spans="1:16">
      <c r="A2459" t="s">
        <v>7029</v>
      </c>
      <c r="B2459" t="s">
        <v>7027</v>
      </c>
      <c r="C2459" t="s">
        <v>3871</v>
      </c>
      <c r="D2459">
        <v>53</v>
      </c>
      <c r="E2459" t="s">
        <v>7028</v>
      </c>
      <c r="F2459" t="s">
        <v>60</v>
      </c>
      <c r="G2459" t="s">
        <v>906</v>
      </c>
      <c r="H2459" t="s">
        <v>325</v>
      </c>
      <c r="I2459" t="s">
        <v>391</v>
      </c>
      <c r="J2459" t="s">
        <v>383</v>
      </c>
      <c r="K2459" t="s">
        <v>384</v>
      </c>
      <c r="L2459" t="s">
        <v>43</v>
      </c>
      <c r="M2459" t="s">
        <v>386</v>
      </c>
      <c r="N2459" t="s">
        <v>907</v>
      </c>
      <c r="O2459" t="s">
        <v>990</v>
      </c>
      <c r="P2459" t="s">
        <v>60</v>
      </c>
    </row>
    <row r="2460" spans="1:16">
      <c r="A2460" t="s">
        <v>6891</v>
      </c>
      <c r="B2460" t="s">
        <v>6892</v>
      </c>
      <c r="C2460" t="s">
        <v>956</v>
      </c>
      <c r="D2460">
        <v>55</v>
      </c>
      <c r="E2460" t="s">
        <v>1832</v>
      </c>
      <c r="F2460" t="s">
        <v>86</v>
      </c>
      <c r="G2460" t="s">
        <v>1413</v>
      </c>
      <c r="H2460" t="s">
        <v>325</v>
      </c>
      <c r="I2460" t="s">
        <v>382</v>
      </c>
      <c r="J2460" t="s">
        <v>383</v>
      </c>
      <c r="K2460" t="s">
        <v>388</v>
      </c>
      <c r="L2460" t="s">
        <v>44</v>
      </c>
      <c r="M2460" t="s">
        <v>385</v>
      </c>
      <c r="N2460" t="s">
        <v>907</v>
      </c>
      <c r="O2460" t="s">
        <v>1033</v>
      </c>
      <c r="P2460" t="s">
        <v>86</v>
      </c>
    </row>
    <row r="2461" spans="1:16">
      <c r="A2461" t="s">
        <v>6893</v>
      </c>
      <c r="B2461" t="s">
        <v>6892</v>
      </c>
      <c r="C2461" t="s">
        <v>904</v>
      </c>
      <c r="D2461">
        <v>57</v>
      </c>
      <c r="E2461" t="s">
        <v>1832</v>
      </c>
      <c r="F2461" t="s">
        <v>86</v>
      </c>
      <c r="G2461" t="s">
        <v>1413</v>
      </c>
      <c r="H2461" t="s">
        <v>325</v>
      </c>
      <c r="I2461" t="s">
        <v>382</v>
      </c>
      <c r="J2461" t="s">
        <v>383</v>
      </c>
      <c r="K2461" t="s">
        <v>388</v>
      </c>
      <c r="L2461" t="s">
        <v>44</v>
      </c>
      <c r="M2461" t="s">
        <v>385</v>
      </c>
      <c r="N2461" t="s">
        <v>907</v>
      </c>
      <c r="O2461" t="s">
        <v>1033</v>
      </c>
      <c r="P2461" t="s">
        <v>86</v>
      </c>
    </row>
    <row r="2462" spans="1:16">
      <c r="A2462" t="s">
        <v>6894</v>
      </c>
      <c r="B2462" t="s">
        <v>6892</v>
      </c>
      <c r="C2462" t="s">
        <v>910</v>
      </c>
      <c r="D2462">
        <v>59</v>
      </c>
      <c r="E2462" t="s">
        <v>1832</v>
      </c>
      <c r="F2462" t="s">
        <v>86</v>
      </c>
      <c r="G2462" t="s">
        <v>1413</v>
      </c>
      <c r="H2462" t="s">
        <v>325</v>
      </c>
      <c r="I2462" t="s">
        <v>382</v>
      </c>
      <c r="J2462" t="s">
        <v>383</v>
      </c>
      <c r="K2462" t="s">
        <v>388</v>
      </c>
      <c r="L2462" t="s">
        <v>44</v>
      </c>
      <c r="M2462" t="s">
        <v>385</v>
      </c>
      <c r="N2462" t="s">
        <v>907</v>
      </c>
      <c r="O2462" t="s">
        <v>1033</v>
      </c>
      <c r="P2462" t="s">
        <v>86</v>
      </c>
    </row>
    <row r="2463" spans="1:16">
      <c r="A2463" t="s">
        <v>6895</v>
      </c>
      <c r="B2463" t="s">
        <v>6892</v>
      </c>
      <c r="C2463" t="s">
        <v>912</v>
      </c>
      <c r="D2463">
        <v>61</v>
      </c>
      <c r="E2463" t="s">
        <v>1832</v>
      </c>
      <c r="F2463" t="s">
        <v>86</v>
      </c>
      <c r="G2463" t="s">
        <v>1413</v>
      </c>
      <c r="H2463" t="s">
        <v>325</v>
      </c>
      <c r="I2463" t="s">
        <v>382</v>
      </c>
      <c r="J2463" t="s">
        <v>383</v>
      </c>
      <c r="K2463" t="s">
        <v>388</v>
      </c>
      <c r="L2463" t="s">
        <v>44</v>
      </c>
      <c r="M2463" t="s">
        <v>385</v>
      </c>
      <c r="N2463" t="s">
        <v>907</v>
      </c>
      <c r="O2463" t="s">
        <v>1033</v>
      </c>
      <c r="P2463" t="s">
        <v>86</v>
      </c>
    </row>
    <row r="2464" spans="1:16">
      <c r="A2464" t="s">
        <v>1830</v>
      </c>
      <c r="B2464" t="s">
        <v>1831</v>
      </c>
      <c r="C2464" t="s">
        <v>904</v>
      </c>
      <c r="D2464">
        <v>57</v>
      </c>
      <c r="E2464" t="s">
        <v>1832</v>
      </c>
      <c r="F2464" t="s">
        <v>83</v>
      </c>
      <c r="G2464" t="s">
        <v>1413</v>
      </c>
      <c r="H2464" t="s">
        <v>325</v>
      </c>
      <c r="I2464" t="s">
        <v>382</v>
      </c>
      <c r="J2464" t="s">
        <v>383</v>
      </c>
      <c r="K2464" t="s">
        <v>388</v>
      </c>
      <c r="L2464" t="s">
        <v>44</v>
      </c>
      <c r="M2464" t="s">
        <v>385</v>
      </c>
      <c r="N2464" t="s">
        <v>907</v>
      </c>
      <c r="O2464" t="s">
        <v>917</v>
      </c>
      <c r="P2464" t="s">
        <v>83</v>
      </c>
    </row>
    <row r="2465" spans="1:16">
      <c r="A2465" t="s">
        <v>1833</v>
      </c>
      <c r="B2465" t="s">
        <v>1831</v>
      </c>
      <c r="C2465" t="s">
        <v>956</v>
      </c>
      <c r="D2465">
        <v>55</v>
      </c>
      <c r="E2465" t="s">
        <v>1832</v>
      </c>
      <c r="F2465" t="s">
        <v>83</v>
      </c>
      <c r="G2465" t="s">
        <v>1413</v>
      </c>
      <c r="H2465" t="s">
        <v>325</v>
      </c>
      <c r="I2465" t="s">
        <v>382</v>
      </c>
      <c r="J2465" t="s">
        <v>383</v>
      </c>
      <c r="K2465" t="s">
        <v>388</v>
      </c>
      <c r="L2465" t="s">
        <v>44</v>
      </c>
      <c r="M2465" t="s">
        <v>385</v>
      </c>
      <c r="N2465" t="s">
        <v>907</v>
      </c>
      <c r="O2465" t="s">
        <v>917</v>
      </c>
      <c r="P2465" t="s">
        <v>83</v>
      </c>
    </row>
    <row r="2466" spans="1:16">
      <c r="A2466" t="s">
        <v>1834</v>
      </c>
      <c r="B2466" t="s">
        <v>1831</v>
      </c>
      <c r="C2466" t="s">
        <v>910</v>
      </c>
      <c r="D2466">
        <v>59</v>
      </c>
      <c r="E2466" t="s">
        <v>1832</v>
      </c>
      <c r="F2466" t="s">
        <v>83</v>
      </c>
      <c r="G2466" t="s">
        <v>1413</v>
      </c>
      <c r="H2466" t="s">
        <v>325</v>
      </c>
      <c r="I2466" t="s">
        <v>382</v>
      </c>
      <c r="J2466" t="s">
        <v>383</v>
      </c>
      <c r="K2466" t="s">
        <v>388</v>
      </c>
      <c r="L2466" t="s">
        <v>44</v>
      </c>
      <c r="M2466" t="s">
        <v>385</v>
      </c>
      <c r="N2466" t="s">
        <v>907</v>
      </c>
      <c r="O2466" t="s">
        <v>917</v>
      </c>
      <c r="P2466" t="s">
        <v>83</v>
      </c>
    </row>
    <row r="2467" spans="1:16">
      <c r="A2467" t="s">
        <v>1835</v>
      </c>
      <c r="B2467" t="s">
        <v>1831</v>
      </c>
      <c r="C2467" t="s">
        <v>912</v>
      </c>
      <c r="D2467">
        <v>61</v>
      </c>
      <c r="E2467" t="s">
        <v>1832</v>
      </c>
      <c r="F2467" t="s">
        <v>83</v>
      </c>
      <c r="G2467" t="s">
        <v>1413</v>
      </c>
      <c r="H2467" t="s">
        <v>325</v>
      </c>
      <c r="I2467" t="s">
        <v>382</v>
      </c>
      <c r="J2467" t="s">
        <v>383</v>
      </c>
      <c r="K2467" t="s">
        <v>388</v>
      </c>
      <c r="L2467" t="s">
        <v>44</v>
      </c>
      <c r="M2467" t="s">
        <v>385</v>
      </c>
      <c r="N2467" t="s">
        <v>907</v>
      </c>
      <c r="O2467" t="s">
        <v>917</v>
      </c>
      <c r="P2467" t="s">
        <v>83</v>
      </c>
    </row>
    <row r="2468" spans="1:16">
      <c r="A2468" t="s">
        <v>4148</v>
      </c>
      <c r="B2468" t="s">
        <v>4149</v>
      </c>
      <c r="C2468" t="s">
        <v>910</v>
      </c>
      <c r="D2468">
        <v>59</v>
      </c>
      <c r="E2468" t="s">
        <v>4150</v>
      </c>
      <c r="F2468" t="s">
        <v>55</v>
      </c>
      <c r="G2468" t="s">
        <v>4151</v>
      </c>
      <c r="H2468" t="s">
        <v>325</v>
      </c>
      <c r="I2468" t="s">
        <v>387</v>
      </c>
      <c r="J2468" t="s">
        <v>383</v>
      </c>
      <c r="K2468" t="s">
        <v>388</v>
      </c>
      <c r="L2468" t="s">
        <v>43</v>
      </c>
      <c r="M2468" t="s">
        <v>386</v>
      </c>
      <c r="N2468" t="s">
        <v>907</v>
      </c>
      <c r="O2468" t="s">
        <v>1003</v>
      </c>
      <c r="P2468" t="s">
        <v>71</v>
      </c>
    </row>
    <row r="2469" spans="1:16">
      <c r="A2469" t="s">
        <v>4152</v>
      </c>
      <c r="B2469" t="s">
        <v>4153</v>
      </c>
      <c r="C2469" t="s">
        <v>910</v>
      </c>
      <c r="D2469">
        <v>59</v>
      </c>
      <c r="E2469" t="s">
        <v>4154</v>
      </c>
      <c r="F2469" t="s">
        <v>226</v>
      </c>
      <c r="G2469" t="s">
        <v>906</v>
      </c>
      <c r="H2469" t="s">
        <v>325</v>
      </c>
      <c r="I2469" t="s">
        <v>382</v>
      </c>
      <c r="J2469" t="s">
        <v>383</v>
      </c>
      <c r="K2469" t="s">
        <v>384</v>
      </c>
      <c r="L2469" t="s">
        <v>43</v>
      </c>
      <c r="M2469" t="s">
        <v>386</v>
      </c>
      <c r="N2469" t="s">
        <v>907</v>
      </c>
      <c r="O2469" t="s">
        <v>1291</v>
      </c>
      <c r="P2469" t="s">
        <v>86</v>
      </c>
    </row>
    <row r="2470" spans="1:16">
      <c r="A2470" t="s">
        <v>4155</v>
      </c>
      <c r="B2470" t="s">
        <v>4153</v>
      </c>
      <c r="C2470" t="s">
        <v>956</v>
      </c>
      <c r="D2470">
        <v>55</v>
      </c>
      <c r="E2470" t="s">
        <v>4154</v>
      </c>
      <c r="F2470" t="s">
        <v>226</v>
      </c>
      <c r="G2470" t="s">
        <v>906</v>
      </c>
      <c r="H2470" t="s">
        <v>325</v>
      </c>
      <c r="I2470" t="s">
        <v>382</v>
      </c>
      <c r="J2470" t="s">
        <v>383</v>
      </c>
      <c r="K2470" t="s">
        <v>384</v>
      </c>
      <c r="L2470" t="s">
        <v>43</v>
      </c>
      <c r="M2470" t="s">
        <v>386</v>
      </c>
      <c r="N2470" t="s">
        <v>907</v>
      </c>
      <c r="O2470" t="s">
        <v>1291</v>
      </c>
      <c r="P2470" t="s">
        <v>86</v>
      </c>
    </row>
    <row r="2471" spans="1:16">
      <c r="A2471" t="s">
        <v>4156</v>
      </c>
      <c r="B2471" t="s">
        <v>4153</v>
      </c>
      <c r="C2471" t="s">
        <v>904</v>
      </c>
      <c r="D2471">
        <v>57</v>
      </c>
      <c r="E2471" t="s">
        <v>4154</v>
      </c>
      <c r="F2471" t="s">
        <v>226</v>
      </c>
      <c r="G2471" t="s">
        <v>906</v>
      </c>
      <c r="H2471" t="s">
        <v>325</v>
      </c>
      <c r="I2471" t="s">
        <v>382</v>
      </c>
      <c r="J2471" t="s">
        <v>383</v>
      </c>
      <c r="K2471" t="s">
        <v>384</v>
      </c>
      <c r="L2471" t="s">
        <v>43</v>
      </c>
      <c r="M2471" t="s">
        <v>386</v>
      </c>
      <c r="N2471" t="s">
        <v>907</v>
      </c>
      <c r="O2471" t="s">
        <v>1291</v>
      </c>
      <c r="P2471" t="s">
        <v>86</v>
      </c>
    </row>
    <row r="2472" spans="1:16">
      <c r="A2472" t="s">
        <v>4157</v>
      </c>
      <c r="B2472" t="s">
        <v>4153</v>
      </c>
      <c r="C2472" t="s">
        <v>912</v>
      </c>
      <c r="D2472">
        <v>61</v>
      </c>
      <c r="E2472" t="s">
        <v>4154</v>
      </c>
      <c r="F2472" t="s">
        <v>226</v>
      </c>
      <c r="G2472" t="s">
        <v>906</v>
      </c>
      <c r="H2472" t="s">
        <v>325</v>
      </c>
      <c r="I2472" t="s">
        <v>382</v>
      </c>
      <c r="J2472" t="s">
        <v>383</v>
      </c>
      <c r="K2472" t="s">
        <v>384</v>
      </c>
      <c r="L2472" t="s">
        <v>43</v>
      </c>
      <c r="M2472" t="s">
        <v>386</v>
      </c>
      <c r="N2472" t="s">
        <v>907</v>
      </c>
      <c r="O2472" t="s">
        <v>1291</v>
      </c>
      <c r="P2472" t="s">
        <v>86</v>
      </c>
    </row>
    <row r="2473" spans="1:16">
      <c r="A2473" t="s">
        <v>4621</v>
      </c>
      <c r="B2473" t="s">
        <v>4622</v>
      </c>
      <c r="C2473" t="s">
        <v>956</v>
      </c>
      <c r="D2473">
        <v>55</v>
      </c>
      <c r="E2473" t="s">
        <v>4160</v>
      </c>
      <c r="F2473" t="s">
        <v>226</v>
      </c>
      <c r="G2473" t="s">
        <v>906</v>
      </c>
      <c r="H2473" t="s">
        <v>325</v>
      </c>
      <c r="I2473" t="s">
        <v>382</v>
      </c>
      <c r="J2473" t="s">
        <v>383</v>
      </c>
      <c r="K2473" t="s">
        <v>384</v>
      </c>
      <c r="L2473" t="s">
        <v>43</v>
      </c>
      <c r="M2473" t="s">
        <v>386</v>
      </c>
      <c r="N2473" t="s">
        <v>907</v>
      </c>
      <c r="O2473" t="s">
        <v>1291</v>
      </c>
      <c r="P2473" t="s">
        <v>86</v>
      </c>
    </row>
    <row r="2474" spans="1:16">
      <c r="A2474" t="s">
        <v>4623</v>
      </c>
      <c r="B2474" t="s">
        <v>4622</v>
      </c>
      <c r="C2474" t="s">
        <v>904</v>
      </c>
      <c r="D2474">
        <v>57</v>
      </c>
      <c r="E2474" t="s">
        <v>4160</v>
      </c>
      <c r="F2474" t="s">
        <v>226</v>
      </c>
      <c r="G2474" t="s">
        <v>906</v>
      </c>
      <c r="H2474" t="s">
        <v>325</v>
      </c>
      <c r="I2474" t="s">
        <v>382</v>
      </c>
      <c r="J2474" t="s">
        <v>383</v>
      </c>
      <c r="K2474" t="s">
        <v>384</v>
      </c>
      <c r="L2474" t="s">
        <v>43</v>
      </c>
      <c r="M2474" t="s">
        <v>386</v>
      </c>
      <c r="N2474" t="s">
        <v>907</v>
      </c>
      <c r="O2474" t="s">
        <v>1291</v>
      </c>
      <c r="P2474" t="s">
        <v>86</v>
      </c>
    </row>
    <row r="2475" spans="1:16">
      <c r="A2475" t="s">
        <v>4624</v>
      </c>
      <c r="B2475" t="s">
        <v>4622</v>
      </c>
      <c r="C2475" t="s">
        <v>910</v>
      </c>
      <c r="D2475">
        <v>59</v>
      </c>
      <c r="E2475" t="s">
        <v>4160</v>
      </c>
      <c r="F2475" t="s">
        <v>226</v>
      </c>
      <c r="G2475" t="s">
        <v>906</v>
      </c>
      <c r="H2475" t="s">
        <v>325</v>
      </c>
      <c r="I2475" t="s">
        <v>382</v>
      </c>
      <c r="J2475" t="s">
        <v>383</v>
      </c>
      <c r="K2475" t="s">
        <v>384</v>
      </c>
      <c r="L2475" t="s">
        <v>43</v>
      </c>
      <c r="M2475" t="s">
        <v>386</v>
      </c>
      <c r="N2475" t="s">
        <v>907</v>
      </c>
      <c r="O2475" t="s">
        <v>1291</v>
      </c>
      <c r="P2475" t="s">
        <v>86</v>
      </c>
    </row>
    <row r="2476" spans="1:16">
      <c r="A2476" t="s">
        <v>4625</v>
      </c>
      <c r="B2476" t="s">
        <v>4622</v>
      </c>
      <c r="C2476" t="s">
        <v>912</v>
      </c>
      <c r="D2476">
        <v>61</v>
      </c>
      <c r="E2476" t="s">
        <v>4160</v>
      </c>
      <c r="F2476" t="s">
        <v>226</v>
      </c>
      <c r="G2476" t="s">
        <v>906</v>
      </c>
      <c r="H2476" t="s">
        <v>325</v>
      </c>
      <c r="I2476" t="s">
        <v>382</v>
      </c>
      <c r="J2476" t="s">
        <v>383</v>
      </c>
      <c r="K2476" t="s">
        <v>384</v>
      </c>
      <c r="L2476" t="s">
        <v>43</v>
      </c>
      <c r="M2476" t="s">
        <v>386</v>
      </c>
      <c r="N2476" t="s">
        <v>907</v>
      </c>
      <c r="O2476" t="s">
        <v>1291</v>
      </c>
      <c r="P2476" t="s">
        <v>86</v>
      </c>
    </row>
    <row r="2477" spans="1:16">
      <c r="A2477" t="s">
        <v>4158</v>
      </c>
      <c r="B2477" t="s">
        <v>4159</v>
      </c>
      <c r="C2477" t="s">
        <v>910</v>
      </c>
      <c r="D2477">
        <v>59</v>
      </c>
      <c r="E2477" t="s">
        <v>4160</v>
      </c>
      <c r="F2477" t="s">
        <v>53</v>
      </c>
      <c r="G2477" t="s">
        <v>906</v>
      </c>
      <c r="H2477" t="s">
        <v>325</v>
      </c>
      <c r="I2477" t="s">
        <v>382</v>
      </c>
      <c r="J2477" t="s">
        <v>383</v>
      </c>
      <c r="K2477" t="s">
        <v>388</v>
      </c>
      <c r="L2477" t="s">
        <v>43</v>
      </c>
      <c r="M2477" t="s">
        <v>386</v>
      </c>
      <c r="N2477" t="s">
        <v>907</v>
      </c>
      <c r="O2477" t="s">
        <v>928</v>
      </c>
      <c r="P2477" t="s">
        <v>53</v>
      </c>
    </row>
    <row r="2478" spans="1:16">
      <c r="A2478" t="s">
        <v>4626</v>
      </c>
      <c r="B2478" t="s">
        <v>4627</v>
      </c>
      <c r="C2478" t="s">
        <v>956</v>
      </c>
      <c r="D2478">
        <v>55</v>
      </c>
      <c r="E2478" t="s">
        <v>4163</v>
      </c>
      <c r="F2478" t="s">
        <v>91</v>
      </c>
      <c r="G2478" t="s">
        <v>906</v>
      </c>
      <c r="H2478" t="s">
        <v>325</v>
      </c>
      <c r="I2478" t="s">
        <v>387</v>
      </c>
      <c r="J2478" t="s">
        <v>383</v>
      </c>
      <c r="K2478" t="s">
        <v>384</v>
      </c>
      <c r="L2478" t="s">
        <v>43</v>
      </c>
      <c r="M2478" t="s">
        <v>386</v>
      </c>
      <c r="N2478" t="s">
        <v>907</v>
      </c>
      <c r="O2478" t="s">
        <v>932</v>
      </c>
      <c r="P2478" t="s">
        <v>91</v>
      </c>
    </row>
    <row r="2479" spans="1:16">
      <c r="A2479" t="s">
        <v>4628</v>
      </c>
      <c r="B2479" t="s">
        <v>4627</v>
      </c>
      <c r="C2479" t="s">
        <v>904</v>
      </c>
      <c r="D2479">
        <v>57</v>
      </c>
      <c r="E2479" t="s">
        <v>4163</v>
      </c>
      <c r="F2479" t="s">
        <v>91</v>
      </c>
      <c r="G2479" t="s">
        <v>906</v>
      </c>
      <c r="H2479" t="s">
        <v>325</v>
      </c>
      <c r="I2479" t="s">
        <v>387</v>
      </c>
      <c r="J2479" t="s">
        <v>383</v>
      </c>
      <c r="K2479" t="s">
        <v>384</v>
      </c>
      <c r="L2479" t="s">
        <v>43</v>
      </c>
      <c r="M2479" t="s">
        <v>386</v>
      </c>
      <c r="N2479" t="s">
        <v>907</v>
      </c>
      <c r="O2479" t="s">
        <v>932</v>
      </c>
      <c r="P2479" t="s">
        <v>91</v>
      </c>
    </row>
    <row r="2480" spans="1:16">
      <c r="A2480" t="s">
        <v>4629</v>
      </c>
      <c r="B2480" t="s">
        <v>4627</v>
      </c>
      <c r="C2480" t="s">
        <v>910</v>
      </c>
      <c r="D2480">
        <v>59</v>
      </c>
      <c r="E2480" t="s">
        <v>4163</v>
      </c>
      <c r="F2480" t="s">
        <v>91</v>
      </c>
      <c r="G2480" t="s">
        <v>906</v>
      </c>
      <c r="H2480" t="s">
        <v>325</v>
      </c>
      <c r="I2480" t="s">
        <v>387</v>
      </c>
      <c r="J2480" t="s">
        <v>383</v>
      </c>
      <c r="K2480" t="s">
        <v>384</v>
      </c>
      <c r="L2480" t="s">
        <v>43</v>
      </c>
      <c r="M2480" t="s">
        <v>386</v>
      </c>
      <c r="N2480" t="s">
        <v>907</v>
      </c>
      <c r="O2480" t="s">
        <v>932</v>
      </c>
      <c r="P2480" t="s">
        <v>91</v>
      </c>
    </row>
    <row r="2481" spans="1:16">
      <c r="A2481" t="s">
        <v>4630</v>
      </c>
      <c r="B2481" t="s">
        <v>4631</v>
      </c>
      <c r="C2481" t="s">
        <v>956</v>
      </c>
      <c r="D2481">
        <v>55</v>
      </c>
      <c r="E2481" t="s">
        <v>4163</v>
      </c>
      <c r="F2481" t="s">
        <v>55</v>
      </c>
      <c r="G2481" t="s">
        <v>906</v>
      </c>
      <c r="H2481" t="s">
        <v>325</v>
      </c>
      <c r="I2481" t="s">
        <v>387</v>
      </c>
      <c r="J2481" t="s">
        <v>383</v>
      </c>
      <c r="K2481" t="s">
        <v>384</v>
      </c>
      <c r="L2481" t="s">
        <v>43</v>
      </c>
      <c r="M2481" t="s">
        <v>386</v>
      </c>
      <c r="N2481" t="s">
        <v>907</v>
      </c>
      <c r="O2481" t="s">
        <v>1003</v>
      </c>
      <c r="P2481" t="s">
        <v>71</v>
      </c>
    </row>
    <row r="2482" spans="1:16">
      <c r="A2482" t="s">
        <v>4632</v>
      </c>
      <c r="B2482" t="s">
        <v>4631</v>
      </c>
      <c r="C2482" t="s">
        <v>904</v>
      </c>
      <c r="D2482">
        <v>57</v>
      </c>
      <c r="E2482" t="s">
        <v>4163</v>
      </c>
      <c r="F2482" t="s">
        <v>55</v>
      </c>
      <c r="G2482" t="s">
        <v>906</v>
      </c>
      <c r="H2482" t="s">
        <v>325</v>
      </c>
      <c r="I2482" t="s">
        <v>387</v>
      </c>
      <c r="J2482" t="s">
        <v>383</v>
      </c>
      <c r="K2482" t="s">
        <v>384</v>
      </c>
      <c r="L2482" t="s">
        <v>43</v>
      </c>
      <c r="M2482" t="s">
        <v>386</v>
      </c>
      <c r="N2482" t="s">
        <v>907</v>
      </c>
      <c r="O2482" t="s">
        <v>1003</v>
      </c>
      <c r="P2482" t="s">
        <v>71</v>
      </c>
    </row>
    <row r="2483" spans="1:16">
      <c r="A2483" t="s">
        <v>4633</v>
      </c>
      <c r="B2483" t="s">
        <v>4631</v>
      </c>
      <c r="C2483" t="s">
        <v>910</v>
      </c>
      <c r="D2483">
        <v>59</v>
      </c>
      <c r="E2483" t="s">
        <v>4163</v>
      </c>
      <c r="F2483" t="s">
        <v>55</v>
      </c>
      <c r="G2483" t="s">
        <v>906</v>
      </c>
      <c r="H2483" t="s">
        <v>325</v>
      </c>
      <c r="I2483" t="s">
        <v>387</v>
      </c>
      <c r="J2483" t="s">
        <v>383</v>
      </c>
      <c r="K2483" t="s">
        <v>384</v>
      </c>
      <c r="L2483" t="s">
        <v>43</v>
      </c>
      <c r="M2483" t="s">
        <v>386</v>
      </c>
      <c r="N2483" t="s">
        <v>907</v>
      </c>
      <c r="O2483" t="s">
        <v>1003</v>
      </c>
      <c r="P2483" t="s">
        <v>71</v>
      </c>
    </row>
    <row r="2484" spans="1:16">
      <c r="A2484" t="s">
        <v>4161</v>
      </c>
      <c r="B2484" t="s">
        <v>4162</v>
      </c>
      <c r="C2484" t="s">
        <v>904</v>
      </c>
      <c r="D2484">
        <v>57</v>
      </c>
      <c r="E2484" t="s">
        <v>4163</v>
      </c>
      <c r="F2484" t="s">
        <v>53</v>
      </c>
      <c r="G2484" t="s">
        <v>906</v>
      </c>
      <c r="H2484" t="s">
        <v>325</v>
      </c>
      <c r="I2484" t="s">
        <v>382</v>
      </c>
      <c r="J2484" t="s">
        <v>383</v>
      </c>
      <c r="K2484" t="s">
        <v>384</v>
      </c>
      <c r="L2484" t="s">
        <v>43</v>
      </c>
      <c r="M2484" t="s">
        <v>386</v>
      </c>
      <c r="N2484" t="s">
        <v>907</v>
      </c>
      <c r="O2484" t="s">
        <v>928</v>
      </c>
      <c r="P2484" t="s">
        <v>53</v>
      </c>
    </row>
    <row r="2485" spans="1:16">
      <c r="A2485" t="s">
        <v>4164</v>
      </c>
      <c r="B2485" t="s">
        <v>4165</v>
      </c>
      <c r="C2485" t="s">
        <v>904</v>
      </c>
      <c r="D2485">
        <v>57</v>
      </c>
      <c r="E2485" t="s">
        <v>4166</v>
      </c>
      <c r="F2485" t="s">
        <v>78</v>
      </c>
      <c r="G2485" t="s">
        <v>906</v>
      </c>
      <c r="H2485" t="s">
        <v>325</v>
      </c>
      <c r="I2485" t="s">
        <v>387</v>
      </c>
      <c r="J2485" t="s">
        <v>383</v>
      </c>
      <c r="K2485" t="s">
        <v>384</v>
      </c>
      <c r="L2485" t="s">
        <v>43</v>
      </c>
      <c r="M2485" t="s">
        <v>386</v>
      </c>
      <c r="N2485" t="s">
        <v>907</v>
      </c>
      <c r="O2485" t="s">
        <v>969</v>
      </c>
      <c r="P2485" t="s">
        <v>78</v>
      </c>
    </row>
    <row r="2486" spans="1:16">
      <c r="A2486" t="s">
        <v>4167</v>
      </c>
      <c r="B2486" t="s">
        <v>4165</v>
      </c>
      <c r="C2486" t="s">
        <v>956</v>
      </c>
      <c r="D2486">
        <v>55</v>
      </c>
      <c r="E2486" t="s">
        <v>4166</v>
      </c>
      <c r="F2486" t="s">
        <v>78</v>
      </c>
      <c r="G2486" t="s">
        <v>906</v>
      </c>
      <c r="H2486" t="s">
        <v>325</v>
      </c>
      <c r="I2486" t="s">
        <v>387</v>
      </c>
      <c r="J2486" t="s">
        <v>383</v>
      </c>
      <c r="K2486" t="s">
        <v>384</v>
      </c>
      <c r="L2486" t="s">
        <v>43</v>
      </c>
      <c r="M2486" t="s">
        <v>386</v>
      </c>
      <c r="N2486" t="s">
        <v>907</v>
      </c>
      <c r="O2486" t="s">
        <v>969</v>
      </c>
      <c r="P2486" t="s">
        <v>78</v>
      </c>
    </row>
    <row r="2487" spans="1:16">
      <c r="A2487" t="s">
        <v>4168</v>
      </c>
      <c r="B2487" t="s">
        <v>4169</v>
      </c>
      <c r="C2487" t="s">
        <v>904</v>
      </c>
      <c r="D2487">
        <v>57</v>
      </c>
      <c r="E2487" t="s">
        <v>4170</v>
      </c>
      <c r="F2487" t="s">
        <v>68</v>
      </c>
      <c r="G2487" t="s">
        <v>4171</v>
      </c>
      <c r="H2487" t="s">
        <v>325</v>
      </c>
      <c r="I2487" t="s">
        <v>387</v>
      </c>
      <c r="J2487" t="s">
        <v>383</v>
      </c>
      <c r="K2487" t="s">
        <v>384</v>
      </c>
      <c r="L2487" t="s">
        <v>37</v>
      </c>
      <c r="M2487" t="s">
        <v>386</v>
      </c>
      <c r="N2487" t="s">
        <v>907</v>
      </c>
      <c r="O2487" t="s">
        <v>1119</v>
      </c>
      <c r="P2487" t="s">
        <v>68</v>
      </c>
    </row>
    <row r="2488" spans="1:16">
      <c r="A2488" t="s">
        <v>5488</v>
      </c>
      <c r="B2488" t="s">
        <v>5489</v>
      </c>
      <c r="C2488" t="s">
        <v>910</v>
      </c>
      <c r="D2488">
        <v>59</v>
      </c>
      <c r="E2488" t="s">
        <v>5490</v>
      </c>
      <c r="F2488" t="s">
        <v>55</v>
      </c>
      <c r="G2488" t="s">
        <v>906</v>
      </c>
      <c r="H2488" t="s">
        <v>325</v>
      </c>
      <c r="I2488" t="s">
        <v>382</v>
      </c>
      <c r="J2488" t="s">
        <v>383</v>
      </c>
      <c r="K2488" t="s">
        <v>384</v>
      </c>
      <c r="L2488" t="s">
        <v>43</v>
      </c>
      <c r="M2488" t="s">
        <v>386</v>
      </c>
      <c r="N2488" t="s">
        <v>907</v>
      </c>
      <c r="O2488" t="s">
        <v>1003</v>
      </c>
      <c r="P2488" t="s">
        <v>71</v>
      </c>
    </row>
    <row r="2489" spans="1:16">
      <c r="A2489" t="s">
        <v>5491</v>
      </c>
      <c r="B2489" t="s">
        <v>5492</v>
      </c>
      <c r="C2489" t="s">
        <v>910</v>
      </c>
      <c r="D2489">
        <v>59</v>
      </c>
      <c r="E2489" t="s">
        <v>5493</v>
      </c>
      <c r="F2489" t="s">
        <v>63</v>
      </c>
      <c r="G2489" t="s">
        <v>906</v>
      </c>
      <c r="H2489" t="s">
        <v>325</v>
      </c>
      <c r="I2489" t="s">
        <v>390</v>
      </c>
      <c r="J2489" t="s">
        <v>383</v>
      </c>
      <c r="K2489" t="s">
        <v>388</v>
      </c>
      <c r="L2489" t="s">
        <v>43</v>
      </c>
      <c r="M2489" t="s">
        <v>386</v>
      </c>
      <c r="N2489" t="s">
        <v>907</v>
      </c>
      <c r="O2489" t="s">
        <v>937</v>
      </c>
      <c r="P2489" t="s">
        <v>63</v>
      </c>
    </row>
    <row r="2490" spans="1:16">
      <c r="A2490" t="s">
        <v>5494</v>
      </c>
      <c r="B2490" t="s">
        <v>5492</v>
      </c>
      <c r="C2490" t="s">
        <v>956</v>
      </c>
      <c r="D2490">
        <v>55</v>
      </c>
      <c r="E2490" t="s">
        <v>5493</v>
      </c>
      <c r="F2490" t="s">
        <v>63</v>
      </c>
      <c r="G2490" t="s">
        <v>906</v>
      </c>
      <c r="H2490" t="s">
        <v>325</v>
      </c>
      <c r="I2490" t="s">
        <v>390</v>
      </c>
      <c r="J2490" t="s">
        <v>383</v>
      </c>
      <c r="K2490" t="s">
        <v>388</v>
      </c>
      <c r="L2490" t="s">
        <v>43</v>
      </c>
      <c r="M2490" t="s">
        <v>386</v>
      </c>
      <c r="N2490" t="s">
        <v>907</v>
      </c>
      <c r="O2490" t="s">
        <v>937</v>
      </c>
      <c r="P2490" t="s">
        <v>63</v>
      </c>
    </row>
    <row r="2491" spans="1:16">
      <c r="A2491" t="s">
        <v>5495</v>
      </c>
      <c r="B2491" t="s">
        <v>5492</v>
      </c>
      <c r="C2491" t="s">
        <v>904</v>
      </c>
      <c r="D2491">
        <v>57</v>
      </c>
      <c r="E2491" t="s">
        <v>5493</v>
      </c>
      <c r="F2491" t="s">
        <v>63</v>
      </c>
      <c r="G2491" t="s">
        <v>906</v>
      </c>
      <c r="H2491" t="s">
        <v>325</v>
      </c>
      <c r="I2491" t="s">
        <v>390</v>
      </c>
      <c r="J2491" t="s">
        <v>383</v>
      </c>
      <c r="K2491" t="s">
        <v>388</v>
      </c>
      <c r="L2491" t="s">
        <v>43</v>
      </c>
      <c r="M2491" t="s">
        <v>386</v>
      </c>
      <c r="N2491" t="s">
        <v>907</v>
      </c>
      <c r="O2491" t="s">
        <v>937</v>
      </c>
      <c r="P2491" t="s">
        <v>63</v>
      </c>
    </row>
    <row r="2492" spans="1:16">
      <c r="A2492" t="s">
        <v>5496</v>
      </c>
      <c r="B2492" t="s">
        <v>5492</v>
      </c>
      <c r="C2492" t="s">
        <v>912</v>
      </c>
      <c r="D2492">
        <v>61</v>
      </c>
      <c r="E2492" t="s">
        <v>5493</v>
      </c>
      <c r="F2492" t="s">
        <v>63</v>
      </c>
      <c r="G2492" t="s">
        <v>906</v>
      </c>
      <c r="H2492" t="s">
        <v>325</v>
      </c>
      <c r="I2492" t="s">
        <v>390</v>
      </c>
      <c r="J2492" t="s">
        <v>383</v>
      </c>
      <c r="K2492" t="s">
        <v>388</v>
      </c>
      <c r="L2492" t="s">
        <v>43</v>
      </c>
      <c r="M2492" t="s">
        <v>386</v>
      </c>
      <c r="N2492" t="s">
        <v>907</v>
      </c>
      <c r="O2492" t="s">
        <v>937</v>
      </c>
      <c r="P2492" t="s">
        <v>63</v>
      </c>
    </row>
    <row r="2493" spans="1:16">
      <c r="A2493" t="s">
        <v>6632</v>
      </c>
      <c r="B2493" t="s">
        <v>6633</v>
      </c>
      <c r="C2493" t="s">
        <v>956</v>
      </c>
      <c r="D2493">
        <v>55</v>
      </c>
      <c r="E2493" t="s">
        <v>5493</v>
      </c>
      <c r="F2493" t="s">
        <v>248</v>
      </c>
      <c r="G2493" t="s">
        <v>906</v>
      </c>
      <c r="H2493" t="s">
        <v>325</v>
      </c>
      <c r="I2493" t="s">
        <v>390</v>
      </c>
      <c r="J2493" t="s">
        <v>383</v>
      </c>
      <c r="K2493" t="s">
        <v>388</v>
      </c>
      <c r="L2493" t="s">
        <v>43</v>
      </c>
      <c r="M2493" t="s">
        <v>386</v>
      </c>
      <c r="N2493" t="s">
        <v>907</v>
      </c>
      <c r="O2493" t="s">
        <v>932</v>
      </c>
      <c r="P2493" t="s">
        <v>71</v>
      </c>
    </row>
    <row r="2494" spans="1:16">
      <c r="A2494" t="s">
        <v>6634</v>
      </c>
      <c r="B2494" t="s">
        <v>6633</v>
      </c>
      <c r="C2494" t="s">
        <v>904</v>
      </c>
      <c r="D2494">
        <v>57</v>
      </c>
      <c r="E2494" t="s">
        <v>5493</v>
      </c>
      <c r="F2494" t="s">
        <v>248</v>
      </c>
      <c r="G2494" t="s">
        <v>906</v>
      </c>
      <c r="H2494" t="s">
        <v>325</v>
      </c>
      <c r="I2494" t="s">
        <v>390</v>
      </c>
      <c r="J2494" t="s">
        <v>383</v>
      </c>
      <c r="K2494" t="s">
        <v>388</v>
      </c>
      <c r="L2494" t="s">
        <v>43</v>
      </c>
      <c r="M2494" t="s">
        <v>386</v>
      </c>
      <c r="N2494" t="s">
        <v>907</v>
      </c>
      <c r="O2494" t="s">
        <v>932</v>
      </c>
      <c r="P2494" t="s">
        <v>71</v>
      </c>
    </row>
    <row r="2495" spans="1:16">
      <c r="A2495" t="s">
        <v>6635</v>
      </c>
      <c r="B2495" t="s">
        <v>6633</v>
      </c>
      <c r="C2495" t="s">
        <v>910</v>
      </c>
      <c r="D2495">
        <v>59</v>
      </c>
      <c r="E2495" t="s">
        <v>5493</v>
      </c>
      <c r="F2495" t="s">
        <v>248</v>
      </c>
      <c r="G2495" t="s">
        <v>906</v>
      </c>
      <c r="H2495" t="s">
        <v>325</v>
      </c>
      <c r="I2495" t="s">
        <v>390</v>
      </c>
      <c r="J2495" t="s">
        <v>383</v>
      </c>
      <c r="K2495" t="s">
        <v>388</v>
      </c>
      <c r="L2495" t="s">
        <v>43</v>
      </c>
      <c r="M2495" t="s">
        <v>386</v>
      </c>
      <c r="N2495" t="s">
        <v>907</v>
      </c>
      <c r="O2495" t="s">
        <v>932</v>
      </c>
      <c r="P2495" t="s">
        <v>71</v>
      </c>
    </row>
    <row r="2496" spans="1:16">
      <c r="A2496" t="s">
        <v>6636</v>
      </c>
      <c r="B2496" t="s">
        <v>6633</v>
      </c>
      <c r="C2496" t="s">
        <v>912</v>
      </c>
      <c r="D2496">
        <v>61</v>
      </c>
      <c r="E2496" t="s">
        <v>5493</v>
      </c>
      <c r="F2496" t="s">
        <v>248</v>
      </c>
      <c r="G2496" t="s">
        <v>906</v>
      </c>
      <c r="H2496" t="s">
        <v>325</v>
      </c>
      <c r="I2496" t="s">
        <v>390</v>
      </c>
      <c r="J2496" t="s">
        <v>383</v>
      </c>
      <c r="K2496" t="s">
        <v>388</v>
      </c>
      <c r="L2496" t="s">
        <v>43</v>
      </c>
      <c r="M2496" t="s">
        <v>386</v>
      </c>
      <c r="N2496" t="s">
        <v>907</v>
      </c>
      <c r="O2496" t="s">
        <v>932</v>
      </c>
      <c r="P2496" t="s">
        <v>71</v>
      </c>
    </row>
    <row r="2497" spans="1:16">
      <c r="A2497" t="s">
        <v>6353</v>
      </c>
      <c r="B2497" t="s">
        <v>6354</v>
      </c>
      <c r="C2497" t="s">
        <v>956</v>
      </c>
      <c r="D2497">
        <v>55</v>
      </c>
      <c r="E2497" t="s">
        <v>6349</v>
      </c>
      <c r="F2497" t="s">
        <v>86</v>
      </c>
      <c r="G2497" t="s">
        <v>6355</v>
      </c>
      <c r="H2497" t="s">
        <v>325</v>
      </c>
      <c r="I2497" t="s">
        <v>382</v>
      </c>
      <c r="J2497" t="s">
        <v>383</v>
      </c>
      <c r="K2497" t="s">
        <v>388</v>
      </c>
      <c r="L2497" t="s">
        <v>44</v>
      </c>
      <c r="M2497" t="s">
        <v>386</v>
      </c>
      <c r="N2497" t="s">
        <v>907</v>
      </c>
      <c r="O2497" t="s">
        <v>1033</v>
      </c>
      <c r="P2497" t="s">
        <v>86</v>
      </c>
    </row>
    <row r="2498" spans="1:16">
      <c r="A2498" t="s">
        <v>6356</v>
      </c>
      <c r="B2498" t="s">
        <v>6354</v>
      </c>
      <c r="C2498" t="s">
        <v>904</v>
      </c>
      <c r="D2498">
        <v>57</v>
      </c>
      <c r="E2498" t="s">
        <v>6349</v>
      </c>
      <c r="F2498" t="s">
        <v>86</v>
      </c>
      <c r="G2498" t="s">
        <v>6355</v>
      </c>
      <c r="H2498" t="s">
        <v>325</v>
      </c>
      <c r="I2498" t="s">
        <v>382</v>
      </c>
      <c r="J2498" t="s">
        <v>383</v>
      </c>
      <c r="K2498" t="s">
        <v>388</v>
      </c>
      <c r="L2498" t="s">
        <v>44</v>
      </c>
      <c r="M2498" t="s">
        <v>386</v>
      </c>
      <c r="N2498" t="s">
        <v>907</v>
      </c>
      <c r="O2498" t="s">
        <v>1033</v>
      </c>
      <c r="P2498" t="s">
        <v>86</v>
      </c>
    </row>
    <row r="2499" spans="1:16">
      <c r="A2499" t="s">
        <v>6357</v>
      </c>
      <c r="B2499" t="s">
        <v>6354</v>
      </c>
      <c r="C2499" t="s">
        <v>910</v>
      </c>
      <c r="D2499">
        <v>59</v>
      </c>
      <c r="E2499" t="s">
        <v>6349</v>
      </c>
      <c r="F2499" t="s">
        <v>86</v>
      </c>
      <c r="G2499" t="s">
        <v>6355</v>
      </c>
      <c r="H2499" t="s">
        <v>325</v>
      </c>
      <c r="I2499" t="s">
        <v>382</v>
      </c>
      <c r="J2499" t="s">
        <v>383</v>
      </c>
      <c r="K2499" t="s">
        <v>388</v>
      </c>
      <c r="L2499" t="s">
        <v>44</v>
      </c>
      <c r="M2499" t="s">
        <v>386</v>
      </c>
      <c r="N2499" t="s">
        <v>907</v>
      </c>
      <c r="O2499" t="s">
        <v>1033</v>
      </c>
      <c r="P2499" t="s">
        <v>86</v>
      </c>
    </row>
    <row r="2500" spans="1:16">
      <c r="A2500" t="s">
        <v>6347</v>
      </c>
      <c r="B2500" t="s">
        <v>6348</v>
      </c>
      <c r="C2500" t="s">
        <v>956</v>
      </c>
      <c r="D2500">
        <v>55</v>
      </c>
      <c r="E2500" t="s">
        <v>6349</v>
      </c>
      <c r="F2500" t="s">
        <v>71</v>
      </c>
      <c r="G2500" t="s">
        <v>6350</v>
      </c>
      <c r="H2500" t="s">
        <v>325</v>
      </c>
      <c r="I2500" t="s">
        <v>382</v>
      </c>
      <c r="J2500" t="s">
        <v>383</v>
      </c>
      <c r="K2500" t="s">
        <v>388</v>
      </c>
      <c r="L2500" t="s">
        <v>44</v>
      </c>
      <c r="M2500" t="s">
        <v>386</v>
      </c>
      <c r="N2500" t="s">
        <v>907</v>
      </c>
      <c r="O2500" t="s">
        <v>932</v>
      </c>
      <c r="P2500" t="s">
        <v>71</v>
      </c>
    </row>
    <row r="2501" spans="1:16">
      <c r="A2501" t="s">
        <v>6351</v>
      </c>
      <c r="B2501" t="s">
        <v>6348</v>
      </c>
      <c r="C2501" t="s">
        <v>904</v>
      </c>
      <c r="D2501">
        <v>57</v>
      </c>
      <c r="E2501" t="s">
        <v>6349</v>
      </c>
      <c r="F2501" t="s">
        <v>71</v>
      </c>
      <c r="G2501" t="s">
        <v>6350</v>
      </c>
      <c r="H2501" t="s">
        <v>325</v>
      </c>
      <c r="I2501" t="s">
        <v>382</v>
      </c>
      <c r="J2501" t="s">
        <v>383</v>
      </c>
      <c r="K2501" t="s">
        <v>388</v>
      </c>
      <c r="L2501" t="s">
        <v>44</v>
      </c>
      <c r="M2501" t="s">
        <v>386</v>
      </c>
      <c r="N2501" t="s">
        <v>907</v>
      </c>
      <c r="O2501" t="s">
        <v>932</v>
      </c>
      <c r="P2501" t="s">
        <v>71</v>
      </c>
    </row>
    <row r="2502" spans="1:16">
      <c r="A2502" t="s">
        <v>6352</v>
      </c>
      <c r="B2502" t="s">
        <v>6348</v>
      </c>
      <c r="C2502" t="s">
        <v>910</v>
      </c>
      <c r="D2502">
        <v>59</v>
      </c>
      <c r="E2502" t="s">
        <v>6349</v>
      </c>
      <c r="F2502" t="s">
        <v>71</v>
      </c>
      <c r="G2502" t="s">
        <v>6350</v>
      </c>
      <c r="H2502" t="s">
        <v>325</v>
      </c>
      <c r="I2502" t="s">
        <v>382</v>
      </c>
      <c r="J2502" t="s">
        <v>383</v>
      </c>
      <c r="K2502" t="s">
        <v>388</v>
      </c>
      <c r="L2502" t="s">
        <v>44</v>
      </c>
      <c r="M2502" t="s">
        <v>386</v>
      </c>
      <c r="N2502" t="s">
        <v>907</v>
      </c>
      <c r="O2502" t="s">
        <v>932</v>
      </c>
      <c r="P2502" t="s">
        <v>71</v>
      </c>
    </row>
    <row r="2503" spans="1:16">
      <c r="A2503" t="s">
        <v>2735</v>
      </c>
      <c r="B2503" t="s">
        <v>2736</v>
      </c>
      <c r="C2503" t="s">
        <v>915</v>
      </c>
      <c r="D2503">
        <v>56</v>
      </c>
      <c r="E2503" t="s">
        <v>2737</v>
      </c>
      <c r="F2503" t="s">
        <v>83</v>
      </c>
      <c r="G2503" t="s">
        <v>2099</v>
      </c>
      <c r="H2503" t="s">
        <v>325</v>
      </c>
      <c r="I2503" t="s">
        <v>382</v>
      </c>
      <c r="J2503" t="s">
        <v>383</v>
      </c>
      <c r="K2503" t="s">
        <v>384</v>
      </c>
      <c r="M2503" t="s">
        <v>386</v>
      </c>
      <c r="N2503" t="s">
        <v>907</v>
      </c>
      <c r="O2503" t="s">
        <v>917</v>
      </c>
      <c r="P2503" t="s">
        <v>83</v>
      </c>
    </row>
    <row r="2504" spans="1:16">
      <c r="A2504" t="s">
        <v>2738</v>
      </c>
      <c r="B2504" t="s">
        <v>2736</v>
      </c>
      <c r="C2504" t="s">
        <v>922</v>
      </c>
      <c r="D2504">
        <v>60</v>
      </c>
      <c r="E2504" t="s">
        <v>2737</v>
      </c>
      <c r="F2504" t="s">
        <v>83</v>
      </c>
      <c r="G2504" t="s">
        <v>2099</v>
      </c>
      <c r="H2504" t="s">
        <v>325</v>
      </c>
      <c r="I2504" t="s">
        <v>382</v>
      </c>
      <c r="J2504" t="s">
        <v>383</v>
      </c>
      <c r="K2504" t="s">
        <v>384</v>
      </c>
      <c r="M2504" t="s">
        <v>386</v>
      </c>
      <c r="N2504" t="s">
        <v>907</v>
      </c>
      <c r="O2504" t="s">
        <v>917</v>
      </c>
      <c r="P2504" t="s">
        <v>83</v>
      </c>
    </row>
    <row r="2505" spans="1:16">
      <c r="A2505" t="s">
        <v>2498</v>
      </c>
      <c r="B2505" t="s">
        <v>2499</v>
      </c>
      <c r="C2505" t="s">
        <v>922</v>
      </c>
      <c r="D2505">
        <v>60</v>
      </c>
      <c r="E2505" t="s">
        <v>2251</v>
      </c>
      <c r="F2505" t="s">
        <v>63</v>
      </c>
      <c r="G2505" t="s">
        <v>906</v>
      </c>
      <c r="H2505" t="s">
        <v>325</v>
      </c>
      <c r="I2505" t="s">
        <v>382</v>
      </c>
      <c r="J2505" t="s">
        <v>383</v>
      </c>
      <c r="K2505" t="s">
        <v>384</v>
      </c>
      <c r="L2505" t="s">
        <v>43</v>
      </c>
      <c r="M2505" t="s">
        <v>386</v>
      </c>
      <c r="N2505" t="s">
        <v>907</v>
      </c>
      <c r="O2505" t="s">
        <v>937</v>
      </c>
      <c r="P2505" t="s">
        <v>63</v>
      </c>
    </row>
    <row r="2506" spans="1:16">
      <c r="A2506" t="s">
        <v>2500</v>
      </c>
      <c r="B2506" t="s">
        <v>2499</v>
      </c>
      <c r="C2506" t="s">
        <v>915</v>
      </c>
      <c r="D2506">
        <v>56</v>
      </c>
      <c r="E2506" t="s">
        <v>2251</v>
      </c>
      <c r="F2506" t="s">
        <v>63</v>
      </c>
      <c r="G2506" t="s">
        <v>906</v>
      </c>
      <c r="H2506" t="s">
        <v>325</v>
      </c>
      <c r="I2506" t="s">
        <v>382</v>
      </c>
      <c r="J2506" t="s">
        <v>383</v>
      </c>
      <c r="K2506" t="s">
        <v>384</v>
      </c>
      <c r="L2506" t="s">
        <v>43</v>
      </c>
      <c r="M2506" t="s">
        <v>386</v>
      </c>
      <c r="N2506" t="s">
        <v>907</v>
      </c>
      <c r="O2506" t="s">
        <v>937</v>
      </c>
      <c r="P2506" t="s">
        <v>63</v>
      </c>
    </row>
    <row r="2507" spans="1:16">
      <c r="A2507" t="s">
        <v>2253</v>
      </c>
      <c r="B2507" t="s">
        <v>2254</v>
      </c>
      <c r="C2507" t="s">
        <v>915</v>
      </c>
      <c r="D2507">
        <v>56</v>
      </c>
      <c r="E2507" t="s">
        <v>2251</v>
      </c>
      <c r="F2507" t="s">
        <v>83</v>
      </c>
      <c r="G2507" t="s">
        <v>906</v>
      </c>
      <c r="H2507" t="s">
        <v>325</v>
      </c>
      <c r="I2507" t="s">
        <v>382</v>
      </c>
      <c r="J2507" t="s">
        <v>383</v>
      </c>
      <c r="K2507" t="s">
        <v>384</v>
      </c>
      <c r="L2507" t="s">
        <v>43</v>
      </c>
      <c r="M2507" t="s">
        <v>386</v>
      </c>
      <c r="N2507" t="s">
        <v>907</v>
      </c>
      <c r="O2507" t="s">
        <v>917</v>
      </c>
      <c r="P2507" t="s">
        <v>83</v>
      </c>
    </row>
    <row r="2508" spans="1:16">
      <c r="A2508" t="s">
        <v>2255</v>
      </c>
      <c r="B2508" t="s">
        <v>2254</v>
      </c>
      <c r="C2508" t="s">
        <v>922</v>
      </c>
      <c r="D2508">
        <v>60</v>
      </c>
      <c r="E2508" t="s">
        <v>2251</v>
      </c>
      <c r="F2508" t="s">
        <v>83</v>
      </c>
      <c r="G2508" t="s">
        <v>906</v>
      </c>
      <c r="H2508" t="s">
        <v>325</v>
      </c>
      <c r="I2508" t="s">
        <v>382</v>
      </c>
      <c r="J2508" t="s">
        <v>383</v>
      </c>
      <c r="K2508" t="s">
        <v>384</v>
      </c>
      <c r="L2508" t="s">
        <v>43</v>
      </c>
      <c r="M2508" t="s">
        <v>386</v>
      </c>
      <c r="N2508" t="s">
        <v>907</v>
      </c>
      <c r="O2508" t="s">
        <v>917</v>
      </c>
      <c r="P2508" t="s">
        <v>83</v>
      </c>
    </row>
    <row r="2509" spans="1:16">
      <c r="A2509" t="s">
        <v>2249</v>
      </c>
      <c r="B2509" t="s">
        <v>2250</v>
      </c>
      <c r="C2509" t="s">
        <v>915</v>
      </c>
      <c r="D2509">
        <v>56</v>
      </c>
      <c r="E2509" t="s">
        <v>2251</v>
      </c>
      <c r="F2509" t="s">
        <v>71</v>
      </c>
      <c r="G2509" t="s">
        <v>906</v>
      </c>
      <c r="H2509" t="s">
        <v>325</v>
      </c>
      <c r="I2509" t="s">
        <v>382</v>
      </c>
      <c r="J2509" t="s">
        <v>383</v>
      </c>
      <c r="K2509" t="s">
        <v>384</v>
      </c>
      <c r="L2509" t="s">
        <v>43</v>
      </c>
      <c r="M2509" t="s">
        <v>386</v>
      </c>
      <c r="N2509" t="s">
        <v>907</v>
      </c>
      <c r="O2509" t="s">
        <v>932</v>
      </c>
      <c r="P2509" t="s">
        <v>71</v>
      </c>
    </row>
    <row r="2510" spans="1:16">
      <c r="A2510" t="s">
        <v>2252</v>
      </c>
      <c r="B2510" t="s">
        <v>2250</v>
      </c>
      <c r="C2510" t="s">
        <v>922</v>
      </c>
      <c r="D2510">
        <v>60</v>
      </c>
      <c r="E2510" t="s">
        <v>2251</v>
      </c>
      <c r="F2510" t="s">
        <v>71</v>
      </c>
      <c r="G2510" t="s">
        <v>906</v>
      </c>
      <c r="H2510" t="s">
        <v>325</v>
      </c>
      <c r="I2510" t="s">
        <v>382</v>
      </c>
      <c r="J2510" t="s">
        <v>383</v>
      </c>
      <c r="K2510" t="s">
        <v>384</v>
      </c>
      <c r="L2510" t="s">
        <v>43</v>
      </c>
      <c r="M2510" t="s">
        <v>386</v>
      </c>
      <c r="N2510" t="s">
        <v>907</v>
      </c>
      <c r="O2510" t="s">
        <v>932</v>
      </c>
      <c r="P2510" t="s">
        <v>71</v>
      </c>
    </row>
    <row r="2511" spans="1:16">
      <c r="A2511" t="s">
        <v>2501</v>
      </c>
      <c r="B2511" t="s">
        <v>2502</v>
      </c>
      <c r="C2511" t="s">
        <v>910</v>
      </c>
      <c r="D2511">
        <v>59</v>
      </c>
      <c r="E2511" t="s">
        <v>2503</v>
      </c>
      <c r="F2511" t="s">
        <v>63</v>
      </c>
      <c r="G2511" t="s">
        <v>964</v>
      </c>
      <c r="H2511" t="s">
        <v>325</v>
      </c>
      <c r="I2511" t="s">
        <v>382</v>
      </c>
      <c r="J2511" t="s">
        <v>383</v>
      </c>
      <c r="K2511" t="s">
        <v>384</v>
      </c>
      <c r="M2511" t="s">
        <v>386</v>
      </c>
      <c r="N2511" t="s">
        <v>907</v>
      </c>
      <c r="O2511" t="s">
        <v>937</v>
      </c>
      <c r="P2511" t="s">
        <v>63</v>
      </c>
    </row>
    <row r="2512" spans="1:16">
      <c r="A2512" t="s">
        <v>4172</v>
      </c>
      <c r="B2512" t="s">
        <v>4173</v>
      </c>
      <c r="C2512" t="s">
        <v>910</v>
      </c>
      <c r="D2512">
        <v>59</v>
      </c>
      <c r="E2512" t="s">
        <v>4174</v>
      </c>
      <c r="F2512" t="s">
        <v>83</v>
      </c>
      <c r="G2512" t="s">
        <v>964</v>
      </c>
      <c r="H2512" t="s">
        <v>325</v>
      </c>
      <c r="I2512" t="s">
        <v>382</v>
      </c>
      <c r="J2512" t="s">
        <v>383</v>
      </c>
      <c r="K2512" t="s">
        <v>384</v>
      </c>
      <c r="M2512" t="s">
        <v>386</v>
      </c>
      <c r="N2512" t="s">
        <v>907</v>
      </c>
      <c r="O2512" t="s">
        <v>917</v>
      </c>
      <c r="P2512" t="s">
        <v>83</v>
      </c>
    </row>
    <row r="2513" spans="1:16">
      <c r="A2513" t="s">
        <v>4175</v>
      </c>
      <c r="B2513" t="s">
        <v>4176</v>
      </c>
      <c r="C2513" t="s">
        <v>910</v>
      </c>
      <c r="D2513">
        <v>59</v>
      </c>
      <c r="E2513" t="s">
        <v>4177</v>
      </c>
      <c r="F2513" t="s">
        <v>71</v>
      </c>
      <c r="G2513" t="s">
        <v>964</v>
      </c>
      <c r="H2513" t="s">
        <v>325</v>
      </c>
      <c r="I2513" t="s">
        <v>382</v>
      </c>
      <c r="J2513" t="s">
        <v>383</v>
      </c>
      <c r="K2513" t="s">
        <v>384</v>
      </c>
      <c r="M2513" t="s">
        <v>386</v>
      </c>
      <c r="N2513" t="s">
        <v>907</v>
      </c>
      <c r="O2513" t="s">
        <v>1003</v>
      </c>
      <c r="P2513" t="s">
        <v>71</v>
      </c>
    </row>
    <row r="2514" spans="1:16">
      <c r="A2514" t="s">
        <v>4178</v>
      </c>
      <c r="B2514" t="s">
        <v>4179</v>
      </c>
      <c r="C2514" t="s">
        <v>910</v>
      </c>
      <c r="D2514">
        <v>59</v>
      </c>
      <c r="E2514" t="s">
        <v>4180</v>
      </c>
      <c r="F2514" t="s">
        <v>63</v>
      </c>
      <c r="G2514" t="s">
        <v>1486</v>
      </c>
      <c r="H2514" t="s">
        <v>325</v>
      </c>
      <c r="I2514" t="s">
        <v>382</v>
      </c>
      <c r="J2514" t="s">
        <v>383</v>
      </c>
      <c r="K2514" t="s">
        <v>384</v>
      </c>
      <c r="M2514" t="s">
        <v>386</v>
      </c>
      <c r="N2514" t="s">
        <v>907</v>
      </c>
      <c r="O2514" t="s">
        <v>937</v>
      </c>
      <c r="P2514" t="s">
        <v>63</v>
      </c>
    </row>
    <row r="2515" spans="1:16">
      <c r="A2515" t="s">
        <v>4181</v>
      </c>
      <c r="B2515" t="s">
        <v>4182</v>
      </c>
      <c r="C2515" t="s">
        <v>910</v>
      </c>
      <c r="D2515">
        <v>59</v>
      </c>
      <c r="E2515" t="s">
        <v>4183</v>
      </c>
      <c r="F2515" t="s">
        <v>63</v>
      </c>
      <c r="G2515" t="s">
        <v>906</v>
      </c>
      <c r="H2515" t="s">
        <v>325</v>
      </c>
      <c r="I2515" t="s">
        <v>390</v>
      </c>
      <c r="J2515" t="s">
        <v>383</v>
      </c>
      <c r="K2515" t="s">
        <v>388</v>
      </c>
      <c r="L2515" t="s">
        <v>43</v>
      </c>
      <c r="M2515" t="s">
        <v>386</v>
      </c>
      <c r="N2515" t="s">
        <v>907</v>
      </c>
      <c r="O2515" t="s">
        <v>937</v>
      </c>
      <c r="P2515" t="s">
        <v>63</v>
      </c>
    </row>
    <row r="2516" spans="1:16">
      <c r="A2516" t="s">
        <v>4184</v>
      </c>
      <c r="B2516" t="s">
        <v>4182</v>
      </c>
      <c r="C2516" t="s">
        <v>956</v>
      </c>
      <c r="D2516">
        <v>55</v>
      </c>
      <c r="E2516" t="s">
        <v>4183</v>
      </c>
      <c r="F2516" t="s">
        <v>63</v>
      </c>
      <c r="G2516" t="s">
        <v>906</v>
      </c>
      <c r="H2516" t="s">
        <v>325</v>
      </c>
      <c r="I2516" t="s">
        <v>390</v>
      </c>
      <c r="J2516" t="s">
        <v>383</v>
      </c>
      <c r="K2516" t="s">
        <v>388</v>
      </c>
      <c r="L2516" t="s">
        <v>43</v>
      </c>
      <c r="M2516" t="s">
        <v>386</v>
      </c>
      <c r="N2516" t="s">
        <v>907</v>
      </c>
      <c r="O2516" t="s">
        <v>937</v>
      </c>
      <c r="P2516" t="s">
        <v>63</v>
      </c>
    </row>
    <row r="2517" spans="1:16">
      <c r="A2517" t="s">
        <v>4185</v>
      </c>
      <c r="B2517" t="s">
        <v>4182</v>
      </c>
      <c r="C2517" t="s">
        <v>904</v>
      </c>
      <c r="D2517">
        <v>57</v>
      </c>
      <c r="E2517" t="s">
        <v>4183</v>
      </c>
      <c r="F2517" t="s">
        <v>63</v>
      </c>
      <c r="G2517" t="s">
        <v>906</v>
      </c>
      <c r="H2517" t="s">
        <v>325</v>
      </c>
      <c r="I2517" t="s">
        <v>390</v>
      </c>
      <c r="J2517" t="s">
        <v>383</v>
      </c>
      <c r="K2517" t="s">
        <v>388</v>
      </c>
      <c r="L2517" t="s">
        <v>43</v>
      </c>
      <c r="M2517" t="s">
        <v>386</v>
      </c>
      <c r="N2517" t="s">
        <v>907</v>
      </c>
      <c r="O2517" t="s">
        <v>937</v>
      </c>
      <c r="P2517" t="s">
        <v>63</v>
      </c>
    </row>
    <row r="2518" spans="1:16">
      <c r="A2518" t="s">
        <v>4186</v>
      </c>
      <c r="B2518" t="s">
        <v>4182</v>
      </c>
      <c r="C2518" t="s">
        <v>912</v>
      </c>
      <c r="D2518">
        <v>61</v>
      </c>
      <c r="E2518" t="s">
        <v>4183</v>
      </c>
      <c r="F2518" t="s">
        <v>63</v>
      </c>
      <c r="G2518" t="s">
        <v>906</v>
      </c>
      <c r="H2518" t="s">
        <v>325</v>
      </c>
      <c r="I2518" t="s">
        <v>390</v>
      </c>
      <c r="J2518" t="s">
        <v>383</v>
      </c>
      <c r="K2518" t="s">
        <v>388</v>
      </c>
      <c r="L2518" t="s">
        <v>43</v>
      </c>
      <c r="M2518" t="s">
        <v>386</v>
      </c>
      <c r="N2518" t="s">
        <v>907</v>
      </c>
      <c r="O2518" t="s">
        <v>937</v>
      </c>
      <c r="P2518" t="s">
        <v>63</v>
      </c>
    </row>
    <row r="2519" spans="1:16">
      <c r="A2519" t="s">
        <v>6637</v>
      </c>
      <c r="B2519" t="s">
        <v>6638</v>
      </c>
      <c r="C2519" t="s">
        <v>956</v>
      </c>
      <c r="D2519">
        <v>55</v>
      </c>
      <c r="E2519" t="s">
        <v>4183</v>
      </c>
      <c r="F2519" t="s">
        <v>226</v>
      </c>
      <c r="G2519" t="s">
        <v>906</v>
      </c>
      <c r="H2519" t="s">
        <v>325</v>
      </c>
      <c r="I2519" t="s">
        <v>390</v>
      </c>
      <c r="J2519" t="s">
        <v>383</v>
      </c>
      <c r="K2519" t="s">
        <v>388</v>
      </c>
      <c r="L2519" t="s">
        <v>43</v>
      </c>
      <c r="M2519" t="s">
        <v>386</v>
      </c>
      <c r="N2519" t="s">
        <v>907</v>
      </c>
      <c r="O2519" t="s">
        <v>1291</v>
      </c>
      <c r="P2519" t="s">
        <v>86</v>
      </c>
    </row>
    <row r="2520" spans="1:16">
      <c r="A2520" t="s">
        <v>6639</v>
      </c>
      <c r="B2520" t="s">
        <v>6638</v>
      </c>
      <c r="C2520" t="s">
        <v>904</v>
      </c>
      <c r="D2520">
        <v>57</v>
      </c>
      <c r="E2520" t="s">
        <v>4183</v>
      </c>
      <c r="F2520" t="s">
        <v>226</v>
      </c>
      <c r="G2520" t="s">
        <v>906</v>
      </c>
      <c r="H2520" t="s">
        <v>325</v>
      </c>
      <c r="I2520" t="s">
        <v>390</v>
      </c>
      <c r="J2520" t="s">
        <v>383</v>
      </c>
      <c r="K2520" t="s">
        <v>388</v>
      </c>
      <c r="L2520" t="s">
        <v>43</v>
      </c>
      <c r="M2520" t="s">
        <v>386</v>
      </c>
      <c r="N2520" t="s">
        <v>907</v>
      </c>
      <c r="O2520" t="s">
        <v>1291</v>
      </c>
      <c r="P2520" t="s">
        <v>86</v>
      </c>
    </row>
    <row r="2521" spans="1:16">
      <c r="A2521" t="s">
        <v>6640</v>
      </c>
      <c r="B2521" t="s">
        <v>6638</v>
      </c>
      <c r="C2521" t="s">
        <v>910</v>
      </c>
      <c r="D2521">
        <v>59</v>
      </c>
      <c r="E2521" t="s">
        <v>4183</v>
      </c>
      <c r="F2521" t="s">
        <v>226</v>
      </c>
      <c r="G2521" t="s">
        <v>906</v>
      </c>
      <c r="H2521" t="s">
        <v>325</v>
      </c>
      <c r="I2521" t="s">
        <v>390</v>
      </c>
      <c r="J2521" t="s">
        <v>383</v>
      </c>
      <c r="K2521" t="s">
        <v>388</v>
      </c>
      <c r="L2521" t="s">
        <v>43</v>
      </c>
      <c r="M2521" t="s">
        <v>386</v>
      </c>
      <c r="N2521" t="s">
        <v>907</v>
      </c>
      <c r="O2521" t="s">
        <v>1291</v>
      </c>
      <c r="P2521" t="s">
        <v>86</v>
      </c>
    </row>
    <row r="2522" spans="1:16">
      <c r="A2522" t="s">
        <v>6641</v>
      </c>
      <c r="B2522" t="s">
        <v>6638</v>
      </c>
      <c r="C2522" t="s">
        <v>912</v>
      </c>
      <c r="D2522">
        <v>61</v>
      </c>
      <c r="E2522" t="s">
        <v>4183</v>
      </c>
      <c r="F2522" t="s">
        <v>226</v>
      </c>
      <c r="G2522" t="s">
        <v>906</v>
      </c>
      <c r="H2522" t="s">
        <v>325</v>
      </c>
      <c r="I2522" t="s">
        <v>390</v>
      </c>
      <c r="J2522" t="s">
        <v>383</v>
      </c>
      <c r="K2522" t="s">
        <v>388</v>
      </c>
      <c r="L2522" t="s">
        <v>43</v>
      </c>
      <c r="M2522" t="s">
        <v>386</v>
      </c>
      <c r="N2522" t="s">
        <v>907</v>
      </c>
      <c r="O2522" t="s">
        <v>1291</v>
      </c>
      <c r="P2522" t="s">
        <v>86</v>
      </c>
    </row>
    <row r="2523" spans="1:16">
      <c r="A2523" t="s">
        <v>7757</v>
      </c>
      <c r="B2523" t="s">
        <v>7758</v>
      </c>
      <c r="C2523" t="s">
        <v>931</v>
      </c>
      <c r="D2523">
        <v>0</v>
      </c>
      <c r="E2523">
        <v>4646</v>
      </c>
      <c r="F2523" t="s">
        <v>246</v>
      </c>
      <c r="G2523" t="s">
        <v>964</v>
      </c>
      <c r="H2523" t="s">
        <v>337</v>
      </c>
      <c r="I2523" t="s">
        <v>390</v>
      </c>
      <c r="J2523" t="s">
        <v>383</v>
      </c>
      <c r="K2523" t="s">
        <v>389</v>
      </c>
      <c r="M2523" t="s">
        <v>386</v>
      </c>
      <c r="N2523" t="s">
        <v>907</v>
      </c>
      <c r="O2523" t="s">
        <v>917</v>
      </c>
      <c r="P2523" t="s">
        <v>83</v>
      </c>
    </row>
    <row r="2524" spans="1:16">
      <c r="A2524" t="s">
        <v>7759</v>
      </c>
      <c r="B2524" t="s">
        <v>7758</v>
      </c>
      <c r="C2524">
        <v>8.5</v>
      </c>
      <c r="D2524">
        <v>85</v>
      </c>
      <c r="E2524">
        <v>4646</v>
      </c>
      <c r="F2524" t="s">
        <v>246</v>
      </c>
      <c r="G2524" t="s">
        <v>964</v>
      </c>
      <c r="H2524" t="s">
        <v>337</v>
      </c>
      <c r="I2524" t="s">
        <v>390</v>
      </c>
      <c r="J2524" t="s">
        <v>383</v>
      </c>
      <c r="K2524" t="s">
        <v>389</v>
      </c>
      <c r="M2524" t="s">
        <v>386</v>
      </c>
      <c r="N2524" t="s">
        <v>907</v>
      </c>
      <c r="O2524" t="s">
        <v>917</v>
      </c>
      <c r="P2524" t="s">
        <v>83</v>
      </c>
    </row>
    <row r="2525" spans="1:16">
      <c r="A2525" t="s">
        <v>7760</v>
      </c>
      <c r="B2525" t="s">
        <v>7758</v>
      </c>
      <c r="C2525">
        <v>9.5</v>
      </c>
      <c r="D2525">
        <v>95</v>
      </c>
      <c r="E2525">
        <v>4646</v>
      </c>
      <c r="F2525" t="s">
        <v>246</v>
      </c>
      <c r="G2525" t="s">
        <v>964</v>
      </c>
      <c r="H2525" t="s">
        <v>337</v>
      </c>
      <c r="I2525" t="s">
        <v>390</v>
      </c>
      <c r="J2525" t="s">
        <v>383</v>
      </c>
      <c r="K2525" t="s">
        <v>389</v>
      </c>
      <c r="M2525" t="s">
        <v>386</v>
      </c>
      <c r="N2525" t="s">
        <v>907</v>
      </c>
      <c r="O2525" t="s">
        <v>917</v>
      </c>
      <c r="P2525" t="s">
        <v>83</v>
      </c>
    </row>
    <row r="2526" spans="1:16">
      <c r="A2526" t="s">
        <v>7761</v>
      </c>
      <c r="B2526" t="s">
        <v>7758</v>
      </c>
      <c r="C2526">
        <v>9</v>
      </c>
      <c r="D2526">
        <v>9</v>
      </c>
      <c r="E2526">
        <v>4646</v>
      </c>
      <c r="F2526" t="s">
        <v>246</v>
      </c>
      <c r="G2526" t="s">
        <v>964</v>
      </c>
      <c r="H2526" t="s">
        <v>337</v>
      </c>
      <c r="I2526" t="s">
        <v>390</v>
      </c>
      <c r="J2526" t="s">
        <v>383</v>
      </c>
      <c r="K2526" t="s">
        <v>389</v>
      </c>
      <c r="M2526" t="s">
        <v>386</v>
      </c>
      <c r="N2526" t="s">
        <v>907</v>
      </c>
      <c r="O2526" t="s">
        <v>917</v>
      </c>
      <c r="P2526" t="s">
        <v>83</v>
      </c>
    </row>
    <row r="2527" spans="1:16">
      <c r="A2527" t="s">
        <v>7968</v>
      </c>
      <c r="B2527" t="s">
        <v>7969</v>
      </c>
      <c r="C2527" t="s">
        <v>931</v>
      </c>
      <c r="D2527">
        <v>0</v>
      </c>
      <c r="E2527">
        <v>4647</v>
      </c>
      <c r="F2527" t="s">
        <v>248</v>
      </c>
      <c r="G2527" t="s">
        <v>964</v>
      </c>
      <c r="H2527" t="s">
        <v>337</v>
      </c>
      <c r="I2527" t="s">
        <v>390</v>
      </c>
      <c r="J2527" t="s">
        <v>383</v>
      </c>
      <c r="K2527" t="s">
        <v>389</v>
      </c>
      <c r="M2527" t="s">
        <v>386</v>
      </c>
      <c r="N2527" t="s">
        <v>907</v>
      </c>
      <c r="O2527" t="s">
        <v>932</v>
      </c>
      <c r="P2527" t="s">
        <v>71</v>
      </c>
    </row>
    <row r="2528" spans="1:16">
      <c r="A2528" t="s">
        <v>7970</v>
      </c>
      <c r="B2528" t="s">
        <v>7969</v>
      </c>
      <c r="C2528">
        <v>8.5</v>
      </c>
      <c r="D2528">
        <v>85</v>
      </c>
      <c r="E2528">
        <v>4647</v>
      </c>
      <c r="F2528" t="s">
        <v>248</v>
      </c>
      <c r="G2528" t="s">
        <v>964</v>
      </c>
      <c r="H2528" t="s">
        <v>337</v>
      </c>
      <c r="I2528" t="s">
        <v>390</v>
      </c>
      <c r="J2528" t="s">
        <v>383</v>
      </c>
      <c r="K2528" t="s">
        <v>389</v>
      </c>
      <c r="M2528" t="s">
        <v>386</v>
      </c>
      <c r="N2528" t="s">
        <v>907</v>
      </c>
      <c r="O2528" t="s">
        <v>932</v>
      </c>
      <c r="P2528" t="s">
        <v>71</v>
      </c>
    </row>
    <row r="2529" spans="1:16">
      <c r="A2529" t="s">
        <v>7971</v>
      </c>
      <c r="B2529" t="s">
        <v>7969</v>
      </c>
      <c r="C2529">
        <v>9</v>
      </c>
      <c r="D2529">
        <v>9</v>
      </c>
      <c r="E2529">
        <v>4647</v>
      </c>
      <c r="F2529" t="s">
        <v>248</v>
      </c>
      <c r="G2529" t="s">
        <v>964</v>
      </c>
      <c r="H2529" t="s">
        <v>337</v>
      </c>
      <c r="I2529" t="s">
        <v>390</v>
      </c>
      <c r="J2529" t="s">
        <v>383</v>
      </c>
      <c r="K2529" t="s">
        <v>389</v>
      </c>
      <c r="M2529" t="s">
        <v>386</v>
      </c>
      <c r="N2529" t="s">
        <v>907</v>
      </c>
      <c r="O2529" t="s">
        <v>932</v>
      </c>
      <c r="P2529" t="s">
        <v>71</v>
      </c>
    </row>
    <row r="2530" spans="1:16">
      <c r="A2530" t="s">
        <v>7972</v>
      </c>
      <c r="B2530" t="s">
        <v>7969</v>
      </c>
      <c r="C2530">
        <v>9.5</v>
      </c>
      <c r="D2530">
        <v>95</v>
      </c>
      <c r="E2530">
        <v>4647</v>
      </c>
      <c r="F2530" t="s">
        <v>248</v>
      </c>
      <c r="G2530" t="s">
        <v>964</v>
      </c>
      <c r="H2530" t="s">
        <v>337</v>
      </c>
      <c r="I2530" t="s">
        <v>390</v>
      </c>
      <c r="J2530" t="s">
        <v>383</v>
      </c>
      <c r="K2530" t="s">
        <v>389</v>
      </c>
      <c r="M2530" t="s">
        <v>386</v>
      </c>
      <c r="N2530" t="s">
        <v>907</v>
      </c>
      <c r="O2530" t="s">
        <v>932</v>
      </c>
      <c r="P2530" t="s">
        <v>71</v>
      </c>
    </row>
    <row r="2531" spans="1:16">
      <c r="A2531" t="s">
        <v>7827</v>
      </c>
      <c r="B2531" t="s">
        <v>7828</v>
      </c>
      <c r="C2531" t="s">
        <v>931</v>
      </c>
      <c r="D2531">
        <v>0</v>
      </c>
      <c r="E2531">
        <v>4647</v>
      </c>
      <c r="F2531" t="s">
        <v>302</v>
      </c>
      <c r="G2531" t="s">
        <v>964</v>
      </c>
      <c r="H2531" t="s">
        <v>337</v>
      </c>
      <c r="I2531" t="s">
        <v>390</v>
      </c>
      <c r="J2531" t="s">
        <v>383</v>
      </c>
      <c r="K2531" t="s">
        <v>389</v>
      </c>
      <c r="M2531" t="s">
        <v>386</v>
      </c>
      <c r="N2531" t="s">
        <v>907</v>
      </c>
      <c r="O2531" t="s">
        <v>928</v>
      </c>
      <c r="P2531" t="s">
        <v>53</v>
      </c>
    </row>
    <row r="2532" spans="1:16">
      <c r="A2532" t="s">
        <v>7829</v>
      </c>
      <c r="B2532" t="s">
        <v>7828</v>
      </c>
      <c r="C2532">
        <v>8.5</v>
      </c>
      <c r="D2532">
        <v>85</v>
      </c>
      <c r="E2532">
        <v>4647</v>
      </c>
      <c r="F2532" t="s">
        <v>302</v>
      </c>
      <c r="G2532" t="s">
        <v>964</v>
      </c>
      <c r="H2532" t="s">
        <v>337</v>
      </c>
      <c r="I2532" t="s">
        <v>390</v>
      </c>
      <c r="J2532" t="s">
        <v>383</v>
      </c>
      <c r="K2532" t="s">
        <v>389</v>
      </c>
      <c r="M2532" t="s">
        <v>386</v>
      </c>
      <c r="N2532" t="s">
        <v>907</v>
      </c>
      <c r="O2532" t="s">
        <v>928</v>
      </c>
      <c r="P2532" t="s">
        <v>53</v>
      </c>
    </row>
    <row r="2533" spans="1:16">
      <c r="A2533" t="s">
        <v>7830</v>
      </c>
      <c r="B2533" t="s">
        <v>7828</v>
      </c>
      <c r="C2533">
        <v>9</v>
      </c>
      <c r="D2533">
        <v>9</v>
      </c>
      <c r="E2533">
        <v>4647</v>
      </c>
      <c r="F2533" t="s">
        <v>302</v>
      </c>
      <c r="G2533" t="s">
        <v>964</v>
      </c>
      <c r="H2533" t="s">
        <v>337</v>
      </c>
      <c r="I2533" t="s">
        <v>390</v>
      </c>
      <c r="J2533" t="s">
        <v>383</v>
      </c>
      <c r="K2533" t="s">
        <v>389</v>
      </c>
      <c r="M2533" t="s">
        <v>386</v>
      </c>
      <c r="N2533" t="s">
        <v>907</v>
      </c>
      <c r="O2533" t="s">
        <v>928</v>
      </c>
      <c r="P2533" t="s">
        <v>53</v>
      </c>
    </row>
    <row r="2534" spans="1:16">
      <c r="A2534" t="s">
        <v>7831</v>
      </c>
      <c r="B2534" t="s">
        <v>7828</v>
      </c>
      <c r="C2534">
        <v>9.5</v>
      </c>
      <c r="D2534">
        <v>95</v>
      </c>
      <c r="E2534">
        <v>4647</v>
      </c>
      <c r="F2534" t="s">
        <v>302</v>
      </c>
      <c r="G2534" t="s">
        <v>964</v>
      </c>
      <c r="H2534" t="s">
        <v>337</v>
      </c>
      <c r="I2534" t="s">
        <v>390</v>
      </c>
      <c r="J2534" t="s">
        <v>383</v>
      </c>
      <c r="K2534" t="s">
        <v>389</v>
      </c>
      <c r="M2534" t="s">
        <v>386</v>
      </c>
      <c r="N2534" t="s">
        <v>907</v>
      </c>
      <c r="O2534" t="s">
        <v>928</v>
      </c>
      <c r="P2534" t="s">
        <v>53</v>
      </c>
    </row>
    <row r="2535" spans="1:16">
      <c r="A2535" t="s">
        <v>7762</v>
      </c>
      <c r="B2535" t="s">
        <v>7763</v>
      </c>
      <c r="C2535" t="s">
        <v>931</v>
      </c>
      <c r="D2535">
        <v>0</v>
      </c>
      <c r="E2535" t="s">
        <v>7764</v>
      </c>
      <c r="F2535" t="s">
        <v>296</v>
      </c>
      <c r="G2535" t="s">
        <v>964</v>
      </c>
      <c r="H2535" t="s">
        <v>337</v>
      </c>
      <c r="I2535" t="s">
        <v>390</v>
      </c>
      <c r="J2535" t="s">
        <v>383</v>
      </c>
      <c r="K2535" t="s">
        <v>389</v>
      </c>
      <c r="M2535" t="s">
        <v>386</v>
      </c>
      <c r="N2535" t="s">
        <v>907</v>
      </c>
      <c r="O2535" t="s">
        <v>1003</v>
      </c>
      <c r="P2535" t="s">
        <v>53</v>
      </c>
    </row>
    <row r="2536" spans="1:16">
      <c r="A2536" t="s">
        <v>7765</v>
      </c>
      <c r="B2536" t="s">
        <v>7763</v>
      </c>
      <c r="C2536">
        <v>8.5</v>
      </c>
      <c r="D2536">
        <v>85</v>
      </c>
      <c r="E2536" t="s">
        <v>7764</v>
      </c>
      <c r="F2536" t="s">
        <v>296</v>
      </c>
      <c r="G2536" t="s">
        <v>964</v>
      </c>
      <c r="H2536" t="s">
        <v>337</v>
      </c>
      <c r="I2536" t="s">
        <v>390</v>
      </c>
      <c r="J2536" t="s">
        <v>383</v>
      </c>
      <c r="K2536" t="s">
        <v>389</v>
      </c>
      <c r="M2536" t="s">
        <v>386</v>
      </c>
      <c r="N2536" t="s">
        <v>907</v>
      </c>
      <c r="O2536" t="s">
        <v>1003</v>
      </c>
      <c r="P2536" t="s">
        <v>53</v>
      </c>
    </row>
    <row r="2537" spans="1:16">
      <c r="A2537" t="s">
        <v>7766</v>
      </c>
      <c r="B2537" t="s">
        <v>7763</v>
      </c>
      <c r="C2537">
        <v>9</v>
      </c>
      <c r="D2537">
        <v>9</v>
      </c>
      <c r="E2537" t="s">
        <v>7764</v>
      </c>
      <c r="F2537" t="s">
        <v>296</v>
      </c>
      <c r="G2537" t="s">
        <v>964</v>
      </c>
      <c r="H2537" t="s">
        <v>337</v>
      </c>
      <c r="I2537" t="s">
        <v>390</v>
      </c>
      <c r="J2537" t="s">
        <v>383</v>
      </c>
      <c r="K2537" t="s">
        <v>389</v>
      </c>
      <c r="M2537" t="s">
        <v>386</v>
      </c>
      <c r="N2537" t="s">
        <v>907</v>
      </c>
      <c r="O2537" t="s">
        <v>1003</v>
      </c>
      <c r="P2537" t="s">
        <v>53</v>
      </c>
    </row>
    <row r="2538" spans="1:16">
      <c r="A2538" t="s">
        <v>7767</v>
      </c>
      <c r="B2538" t="s">
        <v>7763</v>
      </c>
      <c r="C2538">
        <v>9.5</v>
      </c>
      <c r="D2538">
        <v>95</v>
      </c>
      <c r="E2538" t="s">
        <v>7764</v>
      </c>
      <c r="F2538" t="s">
        <v>296</v>
      </c>
      <c r="G2538" t="s">
        <v>964</v>
      </c>
      <c r="H2538" t="s">
        <v>337</v>
      </c>
      <c r="I2538" t="s">
        <v>390</v>
      </c>
      <c r="J2538" t="s">
        <v>383</v>
      </c>
      <c r="K2538" t="s">
        <v>389</v>
      </c>
      <c r="M2538" t="s">
        <v>386</v>
      </c>
      <c r="N2538" t="s">
        <v>907</v>
      </c>
      <c r="O2538" t="s">
        <v>1003</v>
      </c>
      <c r="P2538" t="s">
        <v>53</v>
      </c>
    </row>
    <row r="2539" spans="1:16">
      <c r="A2539" t="s">
        <v>7768</v>
      </c>
      <c r="B2539" t="s">
        <v>7769</v>
      </c>
      <c r="C2539" t="s">
        <v>931</v>
      </c>
      <c r="D2539">
        <v>0</v>
      </c>
      <c r="E2539">
        <v>4648</v>
      </c>
      <c r="F2539" t="s">
        <v>308</v>
      </c>
      <c r="G2539" t="s">
        <v>964</v>
      </c>
      <c r="H2539" t="s">
        <v>337</v>
      </c>
      <c r="I2539" t="s">
        <v>390</v>
      </c>
      <c r="J2539" t="s">
        <v>383</v>
      </c>
      <c r="K2539" t="s">
        <v>389</v>
      </c>
      <c r="M2539" t="s">
        <v>386</v>
      </c>
      <c r="N2539" t="s">
        <v>907</v>
      </c>
      <c r="O2539" t="s">
        <v>928</v>
      </c>
      <c r="P2539" t="s">
        <v>53</v>
      </c>
    </row>
    <row r="2540" spans="1:16">
      <c r="A2540" t="s">
        <v>7770</v>
      </c>
      <c r="B2540" t="s">
        <v>7769</v>
      </c>
      <c r="C2540">
        <v>8.5</v>
      </c>
      <c r="D2540">
        <v>85</v>
      </c>
      <c r="E2540">
        <v>4648</v>
      </c>
      <c r="F2540" t="s">
        <v>308</v>
      </c>
      <c r="G2540" t="s">
        <v>964</v>
      </c>
      <c r="H2540" t="s">
        <v>337</v>
      </c>
      <c r="I2540" t="s">
        <v>390</v>
      </c>
      <c r="J2540" t="s">
        <v>383</v>
      </c>
      <c r="K2540" t="s">
        <v>389</v>
      </c>
      <c r="M2540" t="s">
        <v>386</v>
      </c>
      <c r="N2540" t="s">
        <v>907</v>
      </c>
      <c r="O2540" t="s">
        <v>928</v>
      </c>
      <c r="P2540" t="s">
        <v>53</v>
      </c>
    </row>
    <row r="2541" spans="1:16">
      <c r="A2541" t="s">
        <v>7771</v>
      </c>
      <c r="B2541" t="s">
        <v>7769</v>
      </c>
      <c r="C2541">
        <v>9</v>
      </c>
      <c r="D2541">
        <v>9</v>
      </c>
      <c r="E2541">
        <v>4648</v>
      </c>
      <c r="F2541" t="s">
        <v>308</v>
      </c>
      <c r="G2541" t="s">
        <v>964</v>
      </c>
      <c r="H2541" t="s">
        <v>337</v>
      </c>
      <c r="I2541" t="s">
        <v>390</v>
      </c>
      <c r="J2541" t="s">
        <v>383</v>
      </c>
      <c r="K2541" t="s">
        <v>389</v>
      </c>
      <c r="M2541" t="s">
        <v>386</v>
      </c>
      <c r="N2541" t="s">
        <v>907</v>
      </c>
      <c r="O2541" t="s">
        <v>928</v>
      </c>
      <c r="P2541" t="s">
        <v>53</v>
      </c>
    </row>
    <row r="2542" spans="1:16">
      <c r="A2542" t="s">
        <v>7772</v>
      </c>
      <c r="B2542" t="s">
        <v>7769</v>
      </c>
      <c r="C2542">
        <v>9.5</v>
      </c>
      <c r="D2542">
        <v>95</v>
      </c>
      <c r="E2542">
        <v>4648</v>
      </c>
      <c r="F2542" t="s">
        <v>308</v>
      </c>
      <c r="G2542" t="s">
        <v>964</v>
      </c>
      <c r="H2542" t="s">
        <v>337</v>
      </c>
      <c r="I2542" t="s">
        <v>390</v>
      </c>
      <c r="J2542" t="s">
        <v>383</v>
      </c>
      <c r="K2542" t="s">
        <v>389</v>
      </c>
      <c r="M2542" t="s">
        <v>386</v>
      </c>
      <c r="N2542" t="s">
        <v>907</v>
      </c>
      <c r="O2542" t="s">
        <v>928</v>
      </c>
      <c r="P2542" t="s">
        <v>53</v>
      </c>
    </row>
    <row r="2543" spans="1:16">
      <c r="A2543" t="s">
        <v>7887</v>
      </c>
      <c r="B2543" t="s">
        <v>7888</v>
      </c>
      <c r="C2543">
        <v>8</v>
      </c>
      <c r="D2543">
        <v>8</v>
      </c>
      <c r="E2543" t="s">
        <v>7357</v>
      </c>
      <c r="F2543" t="s">
        <v>86</v>
      </c>
      <c r="G2543" t="s">
        <v>1479</v>
      </c>
      <c r="H2543" t="s">
        <v>337</v>
      </c>
      <c r="I2543" t="s">
        <v>390</v>
      </c>
      <c r="J2543" t="s">
        <v>383</v>
      </c>
      <c r="K2543" t="s">
        <v>389</v>
      </c>
      <c r="L2543" t="s">
        <v>32</v>
      </c>
      <c r="M2543" t="s">
        <v>386</v>
      </c>
      <c r="N2543" t="s">
        <v>907</v>
      </c>
      <c r="O2543" t="s">
        <v>1033</v>
      </c>
      <c r="P2543" t="s">
        <v>86</v>
      </c>
    </row>
    <row r="2544" spans="1:16">
      <c r="A2544" t="s">
        <v>7889</v>
      </c>
      <c r="B2544" t="s">
        <v>7888</v>
      </c>
      <c r="C2544">
        <v>9</v>
      </c>
      <c r="D2544">
        <v>9</v>
      </c>
      <c r="E2544" t="s">
        <v>7357</v>
      </c>
      <c r="F2544" t="s">
        <v>86</v>
      </c>
      <c r="G2544" t="s">
        <v>1479</v>
      </c>
      <c r="H2544" t="s">
        <v>337</v>
      </c>
      <c r="I2544" t="s">
        <v>390</v>
      </c>
      <c r="J2544" t="s">
        <v>383</v>
      </c>
      <c r="K2544" t="s">
        <v>389</v>
      </c>
      <c r="L2544" t="s">
        <v>32</v>
      </c>
      <c r="M2544" t="s">
        <v>386</v>
      </c>
      <c r="N2544" t="s">
        <v>907</v>
      </c>
      <c r="O2544" t="s">
        <v>1033</v>
      </c>
      <c r="P2544" t="s">
        <v>86</v>
      </c>
    </row>
    <row r="2545" spans="1:16">
      <c r="A2545" t="s">
        <v>7890</v>
      </c>
      <c r="B2545" t="s">
        <v>7888</v>
      </c>
      <c r="C2545">
        <v>10</v>
      </c>
      <c r="D2545">
        <v>10</v>
      </c>
      <c r="E2545" t="s">
        <v>7357</v>
      </c>
      <c r="F2545" t="s">
        <v>86</v>
      </c>
      <c r="G2545" t="s">
        <v>1479</v>
      </c>
      <c r="H2545" t="s">
        <v>337</v>
      </c>
      <c r="I2545" t="s">
        <v>390</v>
      </c>
      <c r="J2545" t="s">
        <v>383</v>
      </c>
      <c r="K2545" t="s">
        <v>389</v>
      </c>
      <c r="L2545" t="s">
        <v>32</v>
      </c>
      <c r="M2545" t="s">
        <v>386</v>
      </c>
      <c r="N2545" t="s">
        <v>907</v>
      </c>
      <c r="O2545" t="s">
        <v>1033</v>
      </c>
      <c r="P2545" t="s">
        <v>86</v>
      </c>
    </row>
    <row r="2546" spans="1:16">
      <c r="A2546" t="s">
        <v>7355</v>
      </c>
      <c r="B2546" t="s">
        <v>7356</v>
      </c>
      <c r="C2546">
        <v>9</v>
      </c>
      <c r="D2546">
        <v>9</v>
      </c>
      <c r="E2546" t="s">
        <v>7357</v>
      </c>
      <c r="F2546" t="s">
        <v>53</v>
      </c>
      <c r="G2546" t="s">
        <v>1479</v>
      </c>
      <c r="H2546" t="s">
        <v>337</v>
      </c>
      <c r="I2546" t="s">
        <v>390</v>
      </c>
      <c r="J2546" t="s">
        <v>383</v>
      </c>
      <c r="K2546" t="s">
        <v>388</v>
      </c>
      <c r="L2546" t="s">
        <v>32</v>
      </c>
      <c r="M2546" t="s">
        <v>386</v>
      </c>
      <c r="N2546" t="s">
        <v>907</v>
      </c>
      <c r="O2546" t="s">
        <v>928</v>
      </c>
      <c r="P2546" t="s">
        <v>53</v>
      </c>
    </row>
    <row r="2547" spans="1:16">
      <c r="A2547" t="s">
        <v>7358</v>
      </c>
      <c r="B2547" t="s">
        <v>7356</v>
      </c>
      <c r="C2547">
        <v>8</v>
      </c>
      <c r="D2547">
        <v>8</v>
      </c>
      <c r="E2547" t="s">
        <v>7357</v>
      </c>
      <c r="F2547" t="s">
        <v>53</v>
      </c>
      <c r="G2547" t="s">
        <v>1479</v>
      </c>
      <c r="H2547" t="s">
        <v>337</v>
      </c>
      <c r="I2547" t="s">
        <v>390</v>
      </c>
      <c r="J2547" t="s">
        <v>383</v>
      </c>
      <c r="K2547" t="s">
        <v>388</v>
      </c>
      <c r="L2547" t="s">
        <v>32</v>
      </c>
      <c r="M2547" t="s">
        <v>386</v>
      </c>
      <c r="N2547" t="s">
        <v>907</v>
      </c>
      <c r="O2547" t="s">
        <v>928</v>
      </c>
      <c r="P2547" t="s">
        <v>53</v>
      </c>
    </row>
    <row r="2548" spans="1:16">
      <c r="A2548" t="s">
        <v>7359</v>
      </c>
      <c r="B2548" t="s">
        <v>7356</v>
      </c>
      <c r="C2548">
        <v>10</v>
      </c>
      <c r="D2548">
        <v>10</v>
      </c>
      <c r="E2548" t="s">
        <v>7357</v>
      </c>
      <c r="F2548" t="s">
        <v>53</v>
      </c>
      <c r="G2548" t="s">
        <v>1479</v>
      </c>
      <c r="H2548" t="s">
        <v>337</v>
      </c>
      <c r="I2548" t="s">
        <v>390</v>
      </c>
      <c r="J2548" t="s">
        <v>383</v>
      </c>
      <c r="K2548" t="s">
        <v>388</v>
      </c>
      <c r="L2548" t="s">
        <v>32</v>
      </c>
      <c r="M2548" t="s">
        <v>386</v>
      </c>
      <c r="N2548" t="s">
        <v>907</v>
      </c>
      <c r="O2548" t="s">
        <v>928</v>
      </c>
      <c r="P2548" t="s">
        <v>53</v>
      </c>
    </row>
    <row r="2549" spans="1:16">
      <c r="A2549" t="s">
        <v>1836</v>
      </c>
      <c r="B2549" t="s">
        <v>1837</v>
      </c>
      <c r="C2549">
        <v>7</v>
      </c>
      <c r="D2549">
        <v>7</v>
      </c>
      <c r="E2549" t="s">
        <v>1478</v>
      </c>
      <c r="F2549" t="s">
        <v>86</v>
      </c>
      <c r="G2549" t="s">
        <v>1838</v>
      </c>
      <c r="H2549" t="s">
        <v>337</v>
      </c>
      <c r="I2549" t="s">
        <v>387</v>
      </c>
      <c r="J2549" t="s">
        <v>383</v>
      </c>
      <c r="K2549" t="s">
        <v>388</v>
      </c>
      <c r="M2549" t="s">
        <v>386</v>
      </c>
      <c r="N2549" t="s">
        <v>907</v>
      </c>
      <c r="O2549" t="s">
        <v>1193</v>
      </c>
      <c r="P2549" t="s">
        <v>86</v>
      </c>
    </row>
    <row r="2550" spans="1:16">
      <c r="A2550" t="s">
        <v>7360</v>
      </c>
      <c r="B2550" t="s">
        <v>7361</v>
      </c>
      <c r="C2550">
        <v>7</v>
      </c>
      <c r="D2550">
        <v>7</v>
      </c>
      <c r="E2550" t="s">
        <v>1478</v>
      </c>
      <c r="F2550" t="s">
        <v>78</v>
      </c>
      <c r="G2550" t="s">
        <v>1479</v>
      </c>
      <c r="H2550" t="s">
        <v>337</v>
      </c>
      <c r="I2550" t="s">
        <v>387</v>
      </c>
      <c r="J2550" t="s">
        <v>383</v>
      </c>
      <c r="K2550" t="s">
        <v>388</v>
      </c>
      <c r="L2550" t="s">
        <v>32</v>
      </c>
      <c r="M2550" t="s">
        <v>386</v>
      </c>
      <c r="N2550" t="s">
        <v>907</v>
      </c>
      <c r="O2550" t="s">
        <v>969</v>
      </c>
      <c r="P2550" t="s">
        <v>78</v>
      </c>
    </row>
    <row r="2551" spans="1:16">
      <c r="A2551" t="s">
        <v>1476</v>
      </c>
      <c r="B2551" t="s">
        <v>1477</v>
      </c>
      <c r="C2551">
        <v>7.5</v>
      </c>
      <c r="D2551">
        <v>75</v>
      </c>
      <c r="E2551" t="s">
        <v>1478</v>
      </c>
      <c r="F2551" t="s">
        <v>53</v>
      </c>
      <c r="G2551" t="s">
        <v>1479</v>
      </c>
      <c r="H2551" t="s">
        <v>337</v>
      </c>
      <c r="I2551" t="s">
        <v>387</v>
      </c>
      <c r="J2551" t="s">
        <v>383</v>
      </c>
      <c r="K2551" t="s">
        <v>389</v>
      </c>
      <c r="L2551" t="s">
        <v>32</v>
      </c>
      <c r="M2551" t="s">
        <v>386</v>
      </c>
      <c r="N2551" t="s">
        <v>907</v>
      </c>
      <c r="O2551" t="s">
        <v>928</v>
      </c>
      <c r="P2551" t="s">
        <v>53</v>
      </c>
    </row>
    <row r="2552" spans="1:16">
      <c r="A2552" t="s">
        <v>1839</v>
      </c>
      <c r="B2552" t="s">
        <v>1840</v>
      </c>
      <c r="C2552">
        <v>9.5</v>
      </c>
      <c r="D2552">
        <v>95</v>
      </c>
      <c r="E2552" t="s">
        <v>1841</v>
      </c>
      <c r="F2552" t="s">
        <v>86</v>
      </c>
      <c r="G2552" t="s">
        <v>1179</v>
      </c>
      <c r="H2552" t="s">
        <v>337</v>
      </c>
      <c r="I2552" t="s">
        <v>390</v>
      </c>
      <c r="J2552" t="s">
        <v>383</v>
      </c>
      <c r="K2552" t="s">
        <v>388</v>
      </c>
      <c r="L2552" t="s">
        <v>32</v>
      </c>
      <c r="M2552" t="s">
        <v>386</v>
      </c>
      <c r="N2552" t="s">
        <v>907</v>
      </c>
      <c r="O2552" t="s">
        <v>1033</v>
      </c>
      <c r="P2552" t="s">
        <v>86</v>
      </c>
    </row>
    <row r="2553" spans="1:16">
      <c r="A2553" t="s">
        <v>1842</v>
      </c>
      <c r="B2553" t="s">
        <v>1843</v>
      </c>
      <c r="C2553">
        <v>9</v>
      </c>
      <c r="D2553">
        <v>9</v>
      </c>
      <c r="E2553" t="s">
        <v>1844</v>
      </c>
      <c r="F2553" t="s">
        <v>86</v>
      </c>
      <c r="G2553" t="s">
        <v>1838</v>
      </c>
      <c r="H2553" t="s">
        <v>337</v>
      </c>
      <c r="I2553" t="s">
        <v>390</v>
      </c>
      <c r="J2553" t="s">
        <v>383</v>
      </c>
      <c r="K2553" t="s">
        <v>388</v>
      </c>
      <c r="L2553" t="s">
        <v>32</v>
      </c>
      <c r="M2553" t="s">
        <v>386</v>
      </c>
      <c r="N2553" t="s">
        <v>907</v>
      </c>
      <c r="O2553" t="s">
        <v>1033</v>
      </c>
      <c r="P2553" t="s">
        <v>86</v>
      </c>
    </row>
    <row r="2554" spans="1:16">
      <c r="A2554" t="s">
        <v>1845</v>
      </c>
      <c r="B2554" t="s">
        <v>1846</v>
      </c>
      <c r="C2554">
        <v>9</v>
      </c>
      <c r="D2554">
        <v>9</v>
      </c>
      <c r="E2554" t="s">
        <v>1847</v>
      </c>
      <c r="F2554" t="s">
        <v>86</v>
      </c>
      <c r="G2554" t="s">
        <v>1838</v>
      </c>
      <c r="H2554" t="s">
        <v>337</v>
      </c>
      <c r="I2554" t="s">
        <v>390</v>
      </c>
      <c r="J2554" t="s">
        <v>383</v>
      </c>
      <c r="K2554" t="s">
        <v>388</v>
      </c>
      <c r="L2554" t="s">
        <v>32</v>
      </c>
      <c r="M2554" t="s">
        <v>386</v>
      </c>
      <c r="N2554" t="s">
        <v>907</v>
      </c>
      <c r="O2554" t="s">
        <v>1033</v>
      </c>
      <c r="P2554" t="s">
        <v>86</v>
      </c>
    </row>
    <row r="2555" spans="1:16">
      <c r="A2555" t="s">
        <v>5095</v>
      </c>
      <c r="B2555" t="s">
        <v>5096</v>
      </c>
      <c r="C2555">
        <v>8</v>
      </c>
      <c r="D2555">
        <v>8</v>
      </c>
      <c r="E2555" t="s">
        <v>1847</v>
      </c>
      <c r="F2555" t="s">
        <v>53</v>
      </c>
      <c r="G2555" t="s">
        <v>5097</v>
      </c>
      <c r="H2555" t="s">
        <v>337</v>
      </c>
      <c r="I2555" t="s">
        <v>390</v>
      </c>
      <c r="J2555" t="s">
        <v>383</v>
      </c>
      <c r="K2555" t="s">
        <v>388</v>
      </c>
      <c r="L2555" t="s">
        <v>32</v>
      </c>
      <c r="M2555" t="s">
        <v>386</v>
      </c>
      <c r="N2555" t="s">
        <v>907</v>
      </c>
      <c r="O2555" t="s">
        <v>928</v>
      </c>
      <c r="P2555" t="s">
        <v>53</v>
      </c>
    </row>
    <row r="2556" spans="1:16">
      <c r="A2556" t="s">
        <v>1848</v>
      </c>
      <c r="B2556" t="s">
        <v>1849</v>
      </c>
      <c r="C2556">
        <v>10.5</v>
      </c>
      <c r="D2556">
        <v>15</v>
      </c>
      <c r="E2556" t="s">
        <v>1850</v>
      </c>
      <c r="F2556" t="s">
        <v>86</v>
      </c>
      <c r="G2556" t="s">
        <v>1838</v>
      </c>
      <c r="H2556" t="s">
        <v>337</v>
      </c>
      <c r="I2556" t="s">
        <v>390</v>
      </c>
      <c r="J2556" t="s">
        <v>383</v>
      </c>
      <c r="K2556" t="s">
        <v>388</v>
      </c>
      <c r="L2556" t="s">
        <v>32</v>
      </c>
      <c r="M2556" t="s">
        <v>386</v>
      </c>
      <c r="N2556" t="s">
        <v>907</v>
      </c>
      <c r="O2556" t="s">
        <v>1193</v>
      </c>
      <c r="P2556" t="s">
        <v>86</v>
      </c>
    </row>
    <row r="2557" spans="1:16">
      <c r="A2557" t="s">
        <v>3041</v>
      </c>
      <c r="B2557" t="s">
        <v>3042</v>
      </c>
      <c r="C2557">
        <v>8</v>
      </c>
      <c r="D2557">
        <v>8</v>
      </c>
      <c r="E2557" t="s">
        <v>3039</v>
      </c>
      <c r="F2557" t="s">
        <v>86</v>
      </c>
      <c r="G2557" t="s">
        <v>1179</v>
      </c>
      <c r="H2557" t="s">
        <v>337</v>
      </c>
      <c r="I2557" t="s">
        <v>390</v>
      </c>
      <c r="J2557" t="s">
        <v>383</v>
      </c>
      <c r="K2557" t="s">
        <v>389</v>
      </c>
      <c r="L2557" t="s">
        <v>32</v>
      </c>
      <c r="M2557" t="s">
        <v>386</v>
      </c>
      <c r="N2557" t="s">
        <v>907</v>
      </c>
      <c r="O2557" t="s">
        <v>1033</v>
      </c>
      <c r="P2557" t="s">
        <v>86</v>
      </c>
    </row>
    <row r="2558" spans="1:16">
      <c r="A2558" t="s">
        <v>3043</v>
      </c>
      <c r="B2558" t="s">
        <v>3042</v>
      </c>
      <c r="C2558">
        <v>10</v>
      </c>
      <c r="D2558">
        <v>10</v>
      </c>
      <c r="E2558" t="s">
        <v>3039</v>
      </c>
      <c r="F2558" t="s">
        <v>86</v>
      </c>
      <c r="G2558" t="s">
        <v>1179</v>
      </c>
      <c r="H2558" t="s">
        <v>337</v>
      </c>
      <c r="I2558" t="s">
        <v>390</v>
      </c>
      <c r="J2558" t="s">
        <v>383</v>
      </c>
      <c r="K2558" t="s">
        <v>389</v>
      </c>
      <c r="L2558" t="s">
        <v>32</v>
      </c>
      <c r="M2558" t="s">
        <v>386</v>
      </c>
      <c r="N2558" t="s">
        <v>907</v>
      </c>
      <c r="O2558" t="s">
        <v>1033</v>
      </c>
      <c r="P2558" t="s">
        <v>86</v>
      </c>
    </row>
    <row r="2559" spans="1:16">
      <c r="A2559" t="s">
        <v>3037</v>
      </c>
      <c r="B2559" t="s">
        <v>3038</v>
      </c>
      <c r="C2559">
        <v>9</v>
      </c>
      <c r="D2559">
        <v>9</v>
      </c>
      <c r="E2559" t="s">
        <v>3039</v>
      </c>
      <c r="F2559" t="s">
        <v>53</v>
      </c>
      <c r="G2559" t="s">
        <v>1179</v>
      </c>
      <c r="H2559" t="s">
        <v>337</v>
      </c>
      <c r="I2559" t="s">
        <v>390</v>
      </c>
      <c r="J2559" t="s">
        <v>383</v>
      </c>
      <c r="K2559" t="s">
        <v>389</v>
      </c>
      <c r="L2559" t="s">
        <v>32</v>
      </c>
      <c r="M2559" t="s">
        <v>386</v>
      </c>
      <c r="N2559" t="s">
        <v>907</v>
      </c>
      <c r="O2559" t="s">
        <v>928</v>
      </c>
      <c r="P2559" t="s">
        <v>53</v>
      </c>
    </row>
    <row r="2560" spans="1:16">
      <c r="A2560" t="s">
        <v>3040</v>
      </c>
      <c r="B2560" t="s">
        <v>3038</v>
      </c>
      <c r="C2560">
        <v>10</v>
      </c>
      <c r="D2560">
        <v>10</v>
      </c>
      <c r="E2560" t="s">
        <v>3039</v>
      </c>
      <c r="F2560" t="s">
        <v>53</v>
      </c>
      <c r="G2560" t="s">
        <v>1179</v>
      </c>
      <c r="H2560" t="s">
        <v>337</v>
      </c>
      <c r="I2560" t="s">
        <v>390</v>
      </c>
      <c r="J2560" t="s">
        <v>383</v>
      </c>
      <c r="K2560" t="s">
        <v>389</v>
      </c>
      <c r="L2560" t="s">
        <v>32</v>
      </c>
      <c r="M2560" t="s">
        <v>386</v>
      </c>
      <c r="N2560" t="s">
        <v>907</v>
      </c>
      <c r="O2560" t="s">
        <v>928</v>
      </c>
      <c r="P2560" t="s">
        <v>53</v>
      </c>
    </row>
    <row r="2561" spans="1:16">
      <c r="A2561" t="s">
        <v>7362</v>
      </c>
      <c r="B2561" t="s">
        <v>7363</v>
      </c>
      <c r="C2561">
        <v>11</v>
      </c>
      <c r="D2561">
        <v>11</v>
      </c>
      <c r="E2561" t="s">
        <v>1482</v>
      </c>
      <c r="F2561" t="s">
        <v>86</v>
      </c>
      <c r="G2561" t="s">
        <v>1479</v>
      </c>
      <c r="H2561" t="s">
        <v>337</v>
      </c>
      <c r="I2561" t="s">
        <v>390</v>
      </c>
      <c r="J2561" t="s">
        <v>383</v>
      </c>
      <c r="K2561" t="s">
        <v>388</v>
      </c>
      <c r="L2561" t="s">
        <v>32</v>
      </c>
      <c r="M2561" t="s">
        <v>386</v>
      </c>
      <c r="N2561" t="s">
        <v>907</v>
      </c>
      <c r="O2561" t="s">
        <v>1033</v>
      </c>
      <c r="P2561" t="s">
        <v>86</v>
      </c>
    </row>
    <row r="2562" spans="1:16">
      <c r="A2562" t="s">
        <v>1480</v>
      </c>
      <c r="B2562" t="s">
        <v>1481</v>
      </c>
      <c r="C2562">
        <v>8</v>
      </c>
      <c r="D2562">
        <v>8</v>
      </c>
      <c r="E2562" t="s">
        <v>1482</v>
      </c>
      <c r="F2562" t="s">
        <v>53</v>
      </c>
      <c r="G2562" t="s">
        <v>1479</v>
      </c>
      <c r="H2562" t="s">
        <v>337</v>
      </c>
      <c r="I2562" t="s">
        <v>382</v>
      </c>
      <c r="J2562" t="s">
        <v>383</v>
      </c>
      <c r="K2562" t="s">
        <v>389</v>
      </c>
      <c r="L2562" t="s">
        <v>32</v>
      </c>
      <c r="M2562" t="s">
        <v>386</v>
      </c>
      <c r="N2562" t="s">
        <v>907</v>
      </c>
      <c r="O2562" t="s">
        <v>928</v>
      </c>
      <c r="P2562" t="s">
        <v>53</v>
      </c>
    </row>
    <row r="2563" spans="1:16">
      <c r="A2563" t="s">
        <v>5098</v>
      </c>
      <c r="B2563" t="s">
        <v>5099</v>
      </c>
      <c r="C2563" t="s">
        <v>931</v>
      </c>
      <c r="D2563">
        <v>0</v>
      </c>
      <c r="E2563" t="s">
        <v>5100</v>
      </c>
      <c r="F2563" t="s">
        <v>192</v>
      </c>
      <c r="G2563" t="s">
        <v>964</v>
      </c>
      <c r="H2563" t="s">
        <v>337</v>
      </c>
      <c r="I2563" t="s">
        <v>391</v>
      </c>
      <c r="J2563" t="s">
        <v>383</v>
      </c>
      <c r="K2563" t="s">
        <v>389</v>
      </c>
      <c r="M2563" t="s">
        <v>386</v>
      </c>
      <c r="N2563" t="s">
        <v>907</v>
      </c>
      <c r="O2563" t="s">
        <v>1514</v>
      </c>
      <c r="P2563" t="s">
        <v>78</v>
      </c>
    </row>
    <row r="2564" spans="1:16">
      <c r="A2564" t="s">
        <v>3407</v>
      </c>
      <c r="B2564" t="s">
        <v>3408</v>
      </c>
      <c r="C2564">
        <v>7</v>
      </c>
      <c r="D2564">
        <v>7</v>
      </c>
      <c r="E2564" t="s">
        <v>3046</v>
      </c>
      <c r="F2564" t="s">
        <v>68</v>
      </c>
      <c r="G2564" t="s">
        <v>964</v>
      </c>
      <c r="H2564" t="s">
        <v>337</v>
      </c>
      <c r="I2564" t="s">
        <v>387</v>
      </c>
      <c r="J2564" t="s">
        <v>383</v>
      </c>
      <c r="K2564" t="s">
        <v>389</v>
      </c>
      <c r="M2564" t="s">
        <v>386</v>
      </c>
      <c r="N2564" t="s">
        <v>907</v>
      </c>
      <c r="O2564" t="s">
        <v>3409</v>
      </c>
      <c r="P2564" t="s">
        <v>68</v>
      </c>
    </row>
    <row r="2565" spans="1:16">
      <c r="A2565" t="s">
        <v>3410</v>
      </c>
      <c r="B2565" t="s">
        <v>3408</v>
      </c>
      <c r="C2565" t="s">
        <v>931</v>
      </c>
      <c r="D2565">
        <v>0</v>
      </c>
      <c r="E2565" t="s">
        <v>3046</v>
      </c>
      <c r="F2565" t="s">
        <v>68</v>
      </c>
      <c r="G2565" t="s">
        <v>964</v>
      </c>
      <c r="H2565" t="s">
        <v>337</v>
      </c>
      <c r="I2565" t="s">
        <v>387</v>
      </c>
      <c r="J2565" t="s">
        <v>383</v>
      </c>
      <c r="K2565" t="s">
        <v>389</v>
      </c>
      <c r="M2565" t="s">
        <v>386</v>
      </c>
      <c r="N2565" t="s">
        <v>907</v>
      </c>
      <c r="O2565" t="s">
        <v>3409</v>
      </c>
      <c r="P2565" t="s">
        <v>68</v>
      </c>
    </row>
    <row r="2566" spans="1:16">
      <c r="A2566" t="s">
        <v>3044</v>
      </c>
      <c r="B2566" t="s">
        <v>3045</v>
      </c>
      <c r="C2566">
        <v>7</v>
      </c>
      <c r="D2566">
        <v>7</v>
      </c>
      <c r="E2566" t="s">
        <v>3046</v>
      </c>
      <c r="F2566" t="s">
        <v>277</v>
      </c>
      <c r="G2566" t="s">
        <v>964</v>
      </c>
      <c r="H2566" t="s">
        <v>337</v>
      </c>
      <c r="I2566" t="s">
        <v>387</v>
      </c>
      <c r="J2566" t="s">
        <v>383</v>
      </c>
      <c r="K2566" t="s">
        <v>389</v>
      </c>
      <c r="M2566" t="s">
        <v>386</v>
      </c>
      <c r="N2566" t="s">
        <v>907</v>
      </c>
      <c r="O2566" t="s">
        <v>1405</v>
      </c>
      <c r="P2566" t="s">
        <v>83</v>
      </c>
    </row>
    <row r="2567" spans="1:16">
      <c r="A2567" t="s">
        <v>3047</v>
      </c>
      <c r="B2567" t="s">
        <v>3045</v>
      </c>
      <c r="C2567" t="s">
        <v>931</v>
      </c>
      <c r="D2567">
        <v>0</v>
      </c>
      <c r="E2567" t="s">
        <v>3046</v>
      </c>
      <c r="F2567" t="s">
        <v>277</v>
      </c>
      <c r="G2567" t="s">
        <v>964</v>
      </c>
      <c r="H2567" t="s">
        <v>337</v>
      </c>
      <c r="I2567" t="s">
        <v>387</v>
      </c>
      <c r="J2567" t="s">
        <v>383</v>
      </c>
      <c r="K2567" t="s">
        <v>389</v>
      </c>
      <c r="M2567" t="s">
        <v>386</v>
      </c>
      <c r="N2567" t="s">
        <v>907</v>
      </c>
      <c r="O2567" t="s">
        <v>1405</v>
      </c>
      <c r="P2567" t="s">
        <v>83</v>
      </c>
    </row>
    <row r="2568" spans="1:16">
      <c r="A2568" t="s">
        <v>3411</v>
      </c>
      <c r="B2568" t="s">
        <v>3412</v>
      </c>
      <c r="C2568">
        <v>7</v>
      </c>
      <c r="D2568">
        <v>7</v>
      </c>
      <c r="E2568" t="s">
        <v>3046</v>
      </c>
      <c r="F2568" t="s">
        <v>53</v>
      </c>
      <c r="G2568" t="s">
        <v>964</v>
      </c>
      <c r="H2568" t="s">
        <v>337</v>
      </c>
      <c r="I2568" t="s">
        <v>387</v>
      </c>
      <c r="J2568" t="s">
        <v>383</v>
      </c>
      <c r="K2568" t="s">
        <v>389</v>
      </c>
      <c r="M2568" t="s">
        <v>386</v>
      </c>
      <c r="N2568" t="s">
        <v>907</v>
      </c>
      <c r="O2568" t="s">
        <v>928</v>
      </c>
      <c r="P2568" t="s">
        <v>53</v>
      </c>
    </row>
    <row r="2569" spans="1:16">
      <c r="A2569" t="s">
        <v>3413</v>
      </c>
      <c r="B2569" t="s">
        <v>3412</v>
      </c>
      <c r="C2569" t="s">
        <v>931</v>
      </c>
      <c r="D2569">
        <v>0</v>
      </c>
      <c r="E2569" t="s">
        <v>3046</v>
      </c>
      <c r="F2569" t="s">
        <v>53</v>
      </c>
      <c r="G2569" t="s">
        <v>964</v>
      </c>
      <c r="H2569" t="s">
        <v>337</v>
      </c>
      <c r="I2569" t="s">
        <v>387</v>
      </c>
      <c r="J2569" t="s">
        <v>383</v>
      </c>
      <c r="K2569" t="s">
        <v>389</v>
      </c>
      <c r="M2569" t="s">
        <v>386</v>
      </c>
      <c r="N2569" t="s">
        <v>907</v>
      </c>
      <c r="O2569" t="s">
        <v>928</v>
      </c>
      <c r="P2569" t="s">
        <v>53</v>
      </c>
    </row>
    <row r="2570" spans="1:16">
      <c r="A2570" t="s">
        <v>3048</v>
      </c>
      <c r="B2570" t="s">
        <v>3049</v>
      </c>
      <c r="C2570">
        <v>7</v>
      </c>
      <c r="D2570">
        <v>7</v>
      </c>
      <c r="E2570" t="s">
        <v>3050</v>
      </c>
      <c r="F2570" t="s">
        <v>68</v>
      </c>
      <c r="G2570" t="s">
        <v>964</v>
      </c>
      <c r="H2570" t="s">
        <v>337</v>
      </c>
      <c r="I2570" t="s">
        <v>387</v>
      </c>
      <c r="J2570" t="s">
        <v>383</v>
      </c>
      <c r="K2570" t="s">
        <v>389</v>
      </c>
      <c r="M2570" t="s">
        <v>386</v>
      </c>
      <c r="N2570" t="s">
        <v>907</v>
      </c>
      <c r="O2570" t="s">
        <v>2691</v>
      </c>
      <c r="P2570" t="s">
        <v>68</v>
      </c>
    </row>
    <row r="2571" spans="1:16">
      <c r="A2571" t="s">
        <v>3414</v>
      </c>
      <c r="B2571" t="s">
        <v>3415</v>
      </c>
      <c r="C2571">
        <v>7</v>
      </c>
      <c r="D2571">
        <v>7</v>
      </c>
      <c r="E2571" t="s">
        <v>3050</v>
      </c>
      <c r="F2571" t="s">
        <v>277</v>
      </c>
      <c r="G2571" t="s">
        <v>964</v>
      </c>
      <c r="H2571" t="s">
        <v>337</v>
      </c>
      <c r="I2571" t="s">
        <v>387</v>
      </c>
      <c r="J2571" t="s">
        <v>383</v>
      </c>
      <c r="K2571" t="s">
        <v>389</v>
      </c>
      <c r="M2571" t="s">
        <v>386</v>
      </c>
      <c r="N2571" t="s">
        <v>907</v>
      </c>
      <c r="O2571" t="s">
        <v>1405</v>
      </c>
      <c r="P2571" t="s">
        <v>83</v>
      </c>
    </row>
    <row r="2572" spans="1:16">
      <c r="A2572" t="s">
        <v>3416</v>
      </c>
      <c r="B2572" t="s">
        <v>3415</v>
      </c>
      <c r="C2572" t="s">
        <v>931</v>
      </c>
      <c r="D2572">
        <v>0</v>
      </c>
      <c r="E2572" t="s">
        <v>3050</v>
      </c>
      <c r="F2572" t="s">
        <v>277</v>
      </c>
      <c r="G2572" t="s">
        <v>964</v>
      </c>
      <c r="H2572" t="s">
        <v>337</v>
      </c>
      <c r="I2572" t="s">
        <v>387</v>
      </c>
      <c r="J2572" t="s">
        <v>383</v>
      </c>
      <c r="K2572" t="s">
        <v>389</v>
      </c>
      <c r="M2572" t="s">
        <v>386</v>
      </c>
      <c r="N2572" t="s">
        <v>907</v>
      </c>
      <c r="O2572" t="s">
        <v>1405</v>
      </c>
      <c r="P2572" t="s">
        <v>83</v>
      </c>
    </row>
    <row r="2573" spans="1:16">
      <c r="A2573" t="s">
        <v>3654</v>
      </c>
      <c r="B2573" t="s">
        <v>3655</v>
      </c>
      <c r="C2573" t="s">
        <v>931</v>
      </c>
      <c r="D2573">
        <v>0</v>
      </c>
      <c r="E2573" t="s">
        <v>3050</v>
      </c>
      <c r="F2573" t="s">
        <v>53</v>
      </c>
      <c r="G2573" t="s">
        <v>964</v>
      </c>
      <c r="H2573" t="s">
        <v>337</v>
      </c>
      <c r="I2573" t="s">
        <v>387</v>
      </c>
      <c r="J2573" t="s">
        <v>383</v>
      </c>
      <c r="K2573" t="s">
        <v>389</v>
      </c>
      <c r="M2573" t="s">
        <v>386</v>
      </c>
      <c r="N2573" t="s">
        <v>907</v>
      </c>
      <c r="O2573" t="s">
        <v>928</v>
      </c>
      <c r="P2573" t="s">
        <v>53</v>
      </c>
    </row>
    <row r="2574" spans="1:16">
      <c r="A2574" t="s">
        <v>3054</v>
      </c>
      <c r="B2574" t="s">
        <v>3055</v>
      </c>
      <c r="C2574" t="s">
        <v>931</v>
      </c>
      <c r="D2574">
        <v>0</v>
      </c>
      <c r="E2574" t="s">
        <v>3053</v>
      </c>
      <c r="F2574" t="s">
        <v>277</v>
      </c>
      <c r="G2574" t="s">
        <v>964</v>
      </c>
      <c r="H2574" t="s">
        <v>337</v>
      </c>
      <c r="I2574" t="s">
        <v>390</v>
      </c>
      <c r="J2574" t="s">
        <v>383</v>
      </c>
      <c r="K2574" t="s">
        <v>389</v>
      </c>
      <c r="M2574" t="s">
        <v>386</v>
      </c>
      <c r="N2574" t="s">
        <v>907</v>
      </c>
      <c r="O2574" t="s">
        <v>1405</v>
      </c>
      <c r="P2574" t="s">
        <v>83</v>
      </c>
    </row>
    <row r="2575" spans="1:16">
      <c r="A2575" t="s">
        <v>3051</v>
      </c>
      <c r="B2575" t="s">
        <v>3052</v>
      </c>
      <c r="C2575" t="s">
        <v>931</v>
      </c>
      <c r="D2575">
        <v>0</v>
      </c>
      <c r="E2575" t="s">
        <v>3053</v>
      </c>
      <c r="F2575" t="s">
        <v>53</v>
      </c>
      <c r="G2575" t="s">
        <v>964</v>
      </c>
      <c r="H2575" t="s">
        <v>337</v>
      </c>
      <c r="I2575" t="s">
        <v>390</v>
      </c>
      <c r="J2575" t="s">
        <v>383</v>
      </c>
      <c r="K2575" t="s">
        <v>389</v>
      </c>
      <c r="M2575" t="s">
        <v>386</v>
      </c>
      <c r="N2575" t="s">
        <v>907</v>
      </c>
      <c r="O2575" t="s">
        <v>928</v>
      </c>
      <c r="P2575" t="s">
        <v>53</v>
      </c>
    </row>
    <row r="2576" spans="1:16">
      <c r="A2576" t="s">
        <v>3656</v>
      </c>
      <c r="B2576" t="s">
        <v>3657</v>
      </c>
      <c r="C2576" t="s">
        <v>931</v>
      </c>
      <c r="D2576">
        <v>0</v>
      </c>
      <c r="E2576" t="s">
        <v>3658</v>
      </c>
      <c r="F2576" t="s">
        <v>53</v>
      </c>
      <c r="G2576" t="s">
        <v>964</v>
      </c>
      <c r="H2576" t="s">
        <v>337</v>
      </c>
      <c r="I2576" t="s">
        <v>390</v>
      </c>
      <c r="J2576" t="s">
        <v>383</v>
      </c>
      <c r="K2576" t="s">
        <v>389</v>
      </c>
      <c r="M2576" t="s">
        <v>386</v>
      </c>
      <c r="N2576" t="s">
        <v>907</v>
      </c>
      <c r="O2576" t="s">
        <v>928</v>
      </c>
      <c r="P2576" t="s">
        <v>53</v>
      </c>
    </row>
    <row r="2577" spans="1:16">
      <c r="A2577" t="s">
        <v>7364</v>
      </c>
      <c r="B2577" t="s">
        <v>7365</v>
      </c>
      <c r="C2577">
        <v>7</v>
      </c>
      <c r="D2577">
        <v>7</v>
      </c>
      <c r="E2577" t="s">
        <v>7366</v>
      </c>
      <c r="F2577" t="s">
        <v>63</v>
      </c>
      <c r="G2577" t="s">
        <v>1479</v>
      </c>
      <c r="H2577" t="s">
        <v>337</v>
      </c>
      <c r="I2577" t="s">
        <v>387</v>
      </c>
      <c r="J2577" t="s">
        <v>383</v>
      </c>
      <c r="K2577" t="s">
        <v>388</v>
      </c>
      <c r="L2577" t="s">
        <v>44</v>
      </c>
      <c r="M2577" t="s">
        <v>386</v>
      </c>
      <c r="N2577" t="s">
        <v>907</v>
      </c>
      <c r="O2577" t="s">
        <v>937</v>
      </c>
      <c r="P2577" t="s">
        <v>63</v>
      </c>
    </row>
    <row r="2578" spans="1:16">
      <c r="A2578" t="s">
        <v>7917</v>
      </c>
      <c r="B2578" t="s">
        <v>7918</v>
      </c>
      <c r="C2578">
        <v>6.5</v>
      </c>
      <c r="D2578">
        <v>65</v>
      </c>
      <c r="E2578" t="s">
        <v>7369</v>
      </c>
      <c r="F2578" t="s">
        <v>86</v>
      </c>
      <c r="G2578" t="s">
        <v>1179</v>
      </c>
      <c r="H2578" t="s">
        <v>337</v>
      </c>
      <c r="I2578" t="s">
        <v>387</v>
      </c>
      <c r="J2578" t="s">
        <v>383</v>
      </c>
      <c r="K2578" t="s">
        <v>388</v>
      </c>
      <c r="L2578" t="s">
        <v>32</v>
      </c>
      <c r="M2578" t="s">
        <v>386</v>
      </c>
      <c r="N2578" t="s">
        <v>907</v>
      </c>
      <c r="O2578" t="s">
        <v>1033</v>
      </c>
      <c r="P2578" t="s">
        <v>86</v>
      </c>
    </row>
    <row r="2579" spans="1:16">
      <c r="A2579" t="s">
        <v>7919</v>
      </c>
      <c r="B2579" t="s">
        <v>7918</v>
      </c>
      <c r="C2579">
        <v>7</v>
      </c>
      <c r="D2579">
        <v>70</v>
      </c>
      <c r="E2579" t="s">
        <v>7369</v>
      </c>
      <c r="F2579" t="s">
        <v>86</v>
      </c>
      <c r="G2579" t="s">
        <v>1179</v>
      </c>
      <c r="H2579" t="s">
        <v>337</v>
      </c>
      <c r="I2579" t="s">
        <v>387</v>
      </c>
      <c r="J2579" t="s">
        <v>383</v>
      </c>
      <c r="K2579" t="s">
        <v>388</v>
      </c>
      <c r="L2579" t="s">
        <v>32</v>
      </c>
      <c r="M2579" t="s">
        <v>386</v>
      </c>
      <c r="N2579" t="s">
        <v>907</v>
      </c>
      <c r="O2579" t="s">
        <v>1033</v>
      </c>
      <c r="P2579" t="s">
        <v>86</v>
      </c>
    </row>
    <row r="2580" spans="1:16">
      <c r="A2580" t="s">
        <v>7920</v>
      </c>
      <c r="B2580" t="s">
        <v>7918</v>
      </c>
      <c r="C2580">
        <v>7.5</v>
      </c>
      <c r="D2580">
        <v>75</v>
      </c>
      <c r="E2580" t="s">
        <v>7369</v>
      </c>
      <c r="F2580" t="s">
        <v>86</v>
      </c>
      <c r="G2580" t="s">
        <v>1179</v>
      </c>
      <c r="H2580" t="s">
        <v>337</v>
      </c>
      <c r="I2580" t="s">
        <v>387</v>
      </c>
      <c r="J2580" t="s">
        <v>383</v>
      </c>
      <c r="K2580" t="s">
        <v>388</v>
      </c>
      <c r="L2580" t="s">
        <v>32</v>
      </c>
      <c r="M2580" t="s">
        <v>386</v>
      </c>
      <c r="N2580" t="s">
        <v>907</v>
      </c>
      <c r="O2580" t="s">
        <v>1033</v>
      </c>
      <c r="P2580" t="s">
        <v>86</v>
      </c>
    </row>
    <row r="2581" spans="1:16">
      <c r="A2581" t="s">
        <v>7367</v>
      </c>
      <c r="B2581" t="s">
        <v>7368</v>
      </c>
      <c r="C2581">
        <v>6.5</v>
      </c>
      <c r="D2581">
        <v>65</v>
      </c>
      <c r="E2581" t="s">
        <v>7369</v>
      </c>
      <c r="F2581" t="s">
        <v>53</v>
      </c>
      <c r="G2581" t="s">
        <v>1479</v>
      </c>
      <c r="H2581" t="s">
        <v>337</v>
      </c>
      <c r="I2581" t="s">
        <v>387</v>
      </c>
      <c r="J2581" t="s">
        <v>383</v>
      </c>
      <c r="K2581" t="s">
        <v>388</v>
      </c>
      <c r="L2581" t="s">
        <v>32</v>
      </c>
      <c r="M2581" t="s">
        <v>386</v>
      </c>
      <c r="N2581" t="s">
        <v>907</v>
      </c>
      <c r="O2581" t="s">
        <v>928</v>
      </c>
      <c r="P2581" t="s">
        <v>53</v>
      </c>
    </row>
    <row r="2582" spans="1:16">
      <c r="A2582" t="s">
        <v>7370</v>
      </c>
      <c r="B2582" t="s">
        <v>7368</v>
      </c>
      <c r="C2582">
        <v>7</v>
      </c>
      <c r="D2582">
        <v>70</v>
      </c>
      <c r="E2582" t="s">
        <v>7369</v>
      </c>
      <c r="F2582" t="s">
        <v>53</v>
      </c>
      <c r="G2582" t="s">
        <v>1479</v>
      </c>
      <c r="H2582" t="s">
        <v>337</v>
      </c>
      <c r="I2582" t="s">
        <v>387</v>
      </c>
      <c r="J2582" t="s">
        <v>383</v>
      </c>
      <c r="K2582" t="s">
        <v>388</v>
      </c>
      <c r="L2582" t="s">
        <v>32</v>
      </c>
      <c r="M2582" t="s">
        <v>386</v>
      </c>
      <c r="N2582" t="s">
        <v>907</v>
      </c>
      <c r="O2582" t="s">
        <v>928</v>
      </c>
      <c r="P2582" t="s">
        <v>53</v>
      </c>
    </row>
    <row r="2583" spans="1:16">
      <c r="A2583" t="s">
        <v>7371</v>
      </c>
      <c r="B2583" t="s">
        <v>7368</v>
      </c>
      <c r="C2583">
        <v>7.5</v>
      </c>
      <c r="D2583">
        <v>75</v>
      </c>
      <c r="E2583" t="s">
        <v>7369</v>
      </c>
      <c r="F2583" t="s">
        <v>53</v>
      </c>
      <c r="G2583" t="s">
        <v>1479</v>
      </c>
      <c r="H2583" t="s">
        <v>337</v>
      </c>
      <c r="I2583" t="s">
        <v>387</v>
      </c>
      <c r="J2583" t="s">
        <v>383</v>
      </c>
      <c r="K2583" t="s">
        <v>388</v>
      </c>
      <c r="L2583" t="s">
        <v>32</v>
      </c>
      <c r="M2583" t="s">
        <v>386</v>
      </c>
      <c r="N2583" t="s">
        <v>907</v>
      </c>
      <c r="O2583" t="s">
        <v>928</v>
      </c>
      <c r="P2583" t="s">
        <v>53</v>
      </c>
    </row>
    <row r="2584" spans="1:16">
      <c r="A2584" t="s">
        <v>7372</v>
      </c>
      <c r="B2584" t="s">
        <v>7373</v>
      </c>
      <c r="C2584">
        <v>11</v>
      </c>
      <c r="D2584">
        <v>11</v>
      </c>
      <c r="E2584" t="s">
        <v>7374</v>
      </c>
      <c r="F2584" t="s">
        <v>53</v>
      </c>
      <c r="G2584" t="s">
        <v>1479</v>
      </c>
      <c r="H2584" t="s">
        <v>337</v>
      </c>
      <c r="I2584" t="s">
        <v>390</v>
      </c>
      <c r="J2584" t="s">
        <v>383</v>
      </c>
      <c r="K2584" t="s">
        <v>388</v>
      </c>
      <c r="L2584" t="s">
        <v>32</v>
      </c>
      <c r="M2584" t="s">
        <v>386</v>
      </c>
      <c r="N2584" t="s">
        <v>907</v>
      </c>
      <c r="O2584" t="s">
        <v>928</v>
      </c>
      <c r="P2584" t="s">
        <v>53</v>
      </c>
    </row>
    <row r="2585" spans="1:16">
      <c r="A2585" t="s">
        <v>5101</v>
      </c>
      <c r="B2585" t="s">
        <v>5102</v>
      </c>
      <c r="C2585">
        <v>7</v>
      </c>
      <c r="D2585">
        <v>7</v>
      </c>
      <c r="E2585" t="s">
        <v>5103</v>
      </c>
      <c r="F2585" t="s">
        <v>53</v>
      </c>
      <c r="G2585" t="s">
        <v>5097</v>
      </c>
      <c r="H2585" t="s">
        <v>337</v>
      </c>
      <c r="I2585" t="s">
        <v>387</v>
      </c>
      <c r="J2585" t="s">
        <v>383</v>
      </c>
      <c r="K2585" t="s">
        <v>388</v>
      </c>
      <c r="L2585" t="s">
        <v>32</v>
      </c>
      <c r="M2585" t="s">
        <v>386</v>
      </c>
      <c r="N2585" t="s">
        <v>907</v>
      </c>
      <c r="O2585" t="s">
        <v>928</v>
      </c>
      <c r="P2585" t="s">
        <v>53</v>
      </c>
    </row>
    <row r="2586" spans="1:16">
      <c r="A2586" t="s">
        <v>5104</v>
      </c>
      <c r="B2586" t="s">
        <v>5105</v>
      </c>
      <c r="C2586">
        <v>6.5</v>
      </c>
      <c r="D2586">
        <v>65</v>
      </c>
      <c r="E2586" t="s">
        <v>5106</v>
      </c>
      <c r="F2586" t="s">
        <v>53</v>
      </c>
      <c r="G2586" t="s">
        <v>5097</v>
      </c>
      <c r="H2586" t="s">
        <v>337</v>
      </c>
      <c r="I2586" t="s">
        <v>387</v>
      </c>
      <c r="J2586" t="s">
        <v>383</v>
      </c>
      <c r="K2586" t="s">
        <v>388</v>
      </c>
      <c r="L2586" t="s">
        <v>32</v>
      </c>
      <c r="M2586" t="s">
        <v>386</v>
      </c>
      <c r="N2586" t="s">
        <v>907</v>
      </c>
      <c r="O2586" t="s">
        <v>928</v>
      </c>
      <c r="P2586" t="s">
        <v>53</v>
      </c>
    </row>
    <row r="2587" spans="1:16">
      <c r="A2587" t="s">
        <v>1851</v>
      </c>
      <c r="B2587" t="s">
        <v>1852</v>
      </c>
      <c r="C2587">
        <v>7</v>
      </c>
      <c r="D2587">
        <v>7</v>
      </c>
      <c r="E2587" t="s">
        <v>1853</v>
      </c>
      <c r="F2587" t="s">
        <v>86</v>
      </c>
      <c r="G2587" t="s">
        <v>1179</v>
      </c>
      <c r="H2587" t="s">
        <v>337</v>
      </c>
      <c r="I2587" t="s">
        <v>387</v>
      </c>
      <c r="J2587" t="s">
        <v>383</v>
      </c>
      <c r="K2587" t="s">
        <v>388</v>
      </c>
      <c r="L2587" t="s">
        <v>32</v>
      </c>
      <c r="M2587" t="s">
        <v>386</v>
      </c>
      <c r="N2587" t="s">
        <v>907</v>
      </c>
      <c r="O2587" t="s">
        <v>1033</v>
      </c>
      <c r="P2587" t="s">
        <v>86</v>
      </c>
    </row>
    <row r="2588" spans="1:16">
      <c r="A2588" t="s">
        <v>1854</v>
      </c>
      <c r="B2588" t="s">
        <v>1855</v>
      </c>
      <c r="C2588">
        <v>7</v>
      </c>
      <c r="D2588">
        <v>7</v>
      </c>
      <c r="E2588" t="s">
        <v>1856</v>
      </c>
      <c r="F2588" t="s">
        <v>57</v>
      </c>
      <c r="G2588" t="s">
        <v>1838</v>
      </c>
      <c r="H2588" t="s">
        <v>337</v>
      </c>
      <c r="I2588" t="s">
        <v>387</v>
      </c>
      <c r="J2588" t="s">
        <v>383</v>
      </c>
      <c r="K2588" t="s">
        <v>388</v>
      </c>
      <c r="L2588" t="s">
        <v>32</v>
      </c>
      <c r="M2588" t="s">
        <v>386</v>
      </c>
      <c r="N2588" t="s">
        <v>907</v>
      </c>
      <c r="O2588" t="s">
        <v>908</v>
      </c>
      <c r="P2588" t="s">
        <v>57</v>
      </c>
    </row>
    <row r="2589" spans="1:16">
      <c r="A2589" t="s">
        <v>1857</v>
      </c>
      <c r="B2589" t="s">
        <v>1858</v>
      </c>
      <c r="C2589">
        <v>7</v>
      </c>
      <c r="D2589">
        <v>7</v>
      </c>
      <c r="E2589" t="s">
        <v>1859</v>
      </c>
      <c r="F2589" t="s">
        <v>86</v>
      </c>
      <c r="G2589" t="s">
        <v>1265</v>
      </c>
      <c r="H2589" t="s">
        <v>337</v>
      </c>
      <c r="I2589" t="s">
        <v>387</v>
      </c>
      <c r="J2589" t="s">
        <v>383</v>
      </c>
      <c r="K2589" t="s">
        <v>388</v>
      </c>
      <c r="L2589" t="s">
        <v>32</v>
      </c>
      <c r="M2589" t="s">
        <v>386</v>
      </c>
      <c r="N2589" t="s">
        <v>907</v>
      </c>
      <c r="O2589" t="s">
        <v>1033</v>
      </c>
      <c r="P2589" t="s">
        <v>86</v>
      </c>
    </row>
    <row r="2590" spans="1:16">
      <c r="A2590" t="s">
        <v>1860</v>
      </c>
      <c r="B2590" t="s">
        <v>1858</v>
      </c>
      <c r="C2590">
        <v>6.5</v>
      </c>
      <c r="D2590">
        <v>65</v>
      </c>
      <c r="E2590" t="s">
        <v>1859</v>
      </c>
      <c r="F2590" t="s">
        <v>86</v>
      </c>
      <c r="G2590" t="s">
        <v>1265</v>
      </c>
      <c r="H2590" t="s">
        <v>337</v>
      </c>
      <c r="I2590" t="s">
        <v>387</v>
      </c>
      <c r="J2590" t="s">
        <v>383</v>
      </c>
      <c r="K2590" t="s">
        <v>388</v>
      </c>
      <c r="L2590" t="s">
        <v>32</v>
      </c>
      <c r="M2590" t="s">
        <v>386</v>
      </c>
      <c r="N2590" t="s">
        <v>907</v>
      </c>
      <c r="O2590" t="s">
        <v>1033</v>
      </c>
      <c r="P2590" t="s">
        <v>86</v>
      </c>
    </row>
    <row r="2591" spans="1:16">
      <c r="A2591" t="s">
        <v>1861</v>
      </c>
      <c r="B2591" t="s">
        <v>1862</v>
      </c>
      <c r="C2591">
        <v>7</v>
      </c>
      <c r="D2591">
        <v>7</v>
      </c>
      <c r="E2591" t="s">
        <v>1863</v>
      </c>
      <c r="F2591" t="s">
        <v>53</v>
      </c>
      <c r="G2591" t="s">
        <v>964</v>
      </c>
      <c r="H2591" t="s">
        <v>337</v>
      </c>
      <c r="I2591" t="s">
        <v>387</v>
      </c>
      <c r="J2591" t="s">
        <v>383</v>
      </c>
      <c r="K2591" t="s">
        <v>388</v>
      </c>
      <c r="M2591" t="s">
        <v>386</v>
      </c>
      <c r="N2591" t="s">
        <v>907</v>
      </c>
      <c r="O2591" t="s">
        <v>928</v>
      </c>
      <c r="P2591" t="s">
        <v>53</v>
      </c>
    </row>
    <row r="2592" spans="1:16">
      <c r="A2592" t="s">
        <v>1864</v>
      </c>
      <c r="B2592" t="s">
        <v>1865</v>
      </c>
      <c r="C2592">
        <v>7</v>
      </c>
      <c r="D2592">
        <v>7</v>
      </c>
      <c r="E2592" t="s">
        <v>1866</v>
      </c>
      <c r="F2592" t="s">
        <v>187</v>
      </c>
      <c r="G2592" t="s">
        <v>964</v>
      </c>
      <c r="H2592" t="s">
        <v>337</v>
      </c>
      <c r="I2592" t="s">
        <v>387</v>
      </c>
      <c r="J2592" t="s">
        <v>383</v>
      </c>
      <c r="K2592" t="s">
        <v>388</v>
      </c>
      <c r="M2592" t="s">
        <v>386</v>
      </c>
      <c r="N2592" t="s">
        <v>907</v>
      </c>
      <c r="O2592" t="s">
        <v>908</v>
      </c>
      <c r="P2592" t="s">
        <v>63</v>
      </c>
    </row>
    <row r="2593" spans="1:16">
      <c r="A2593" t="s">
        <v>1483</v>
      </c>
      <c r="B2593" t="s">
        <v>1484</v>
      </c>
      <c r="C2593">
        <v>7</v>
      </c>
      <c r="D2593">
        <v>57</v>
      </c>
      <c r="E2593" t="s">
        <v>1485</v>
      </c>
      <c r="F2593" t="s">
        <v>53</v>
      </c>
      <c r="G2593" t="s">
        <v>1486</v>
      </c>
      <c r="H2593" t="s">
        <v>337</v>
      </c>
      <c r="I2593" t="s">
        <v>387</v>
      </c>
      <c r="J2593" t="s">
        <v>383</v>
      </c>
      <c r="K2593" t="s">
        <v>389</v>
      </c>
      <c r="M2593" t="s">
        <v>386</v>
      </c>
      <c r="N2593" t="s">
        <v>907</v>
      </c>
      <c r="O2593" t="s">
        <v>928</v>
      </c>
      <c r="P2593" t="s">
        <v>53</v>
      </c>
    </row>
    <row r="2594" spans="1:16">
      <c r="A2594" t="s">
        <v>7013</v>
      </c>
      <c r="B2594" t="s">
        <v>7014</v>
      </c>
      <c r="C2594">
        <v>7</v>
      </c>
      <c r="D2594">
        <v>7</v>
      </c>
      <c r="E2594" t="s">
        <v>1489</v>
      </c>
      <c r="F2594" t="s">
        <v>63</v>
      </c>
      <c r="G2594" t="s">
        <v>7015</v>
      </c>
      <c r="H2594" t="s">
        <v>337</v>
      </c>
      <c r="I2594" t="s">
        <v>387</v>
      </c>
      <c r="J2594" t="s">
        <v>383</v>
      </c>
      <c r="K2594" t="s">
        <v>388</v>
      </c>
      <c r="L2594" t="s">
        <v>44</v>
      </c>
      <c r="M2594" t="s">
        <v>386</v>
      </c>
      <c r="N2594" t="s">
        <v>907</v>
      </c>
      <c r="O2594" t="s">
        <v>937</v>
      </c>
      <c r="P2594" t="s">
        <v>63</v>
      </c>
    </row>
    <row r="2595" spans="1:16">
      <c r="A2595" t="s">
        <v>7931</v>
      </c>
      <c r="B2595" t="s">
        <v>7932</v>
      </c>
      <c r="C2595" t="s">
        <v>931</v>
      </c>
      <c r="D2595">
        <v>0</v>
      </c>
      <c r="E2595" t="s">
        <v>1489</v>
      </c>
      <c r="F2595" t="s">
        <v>57</v>
      </c>
      <c r="G2595" t="s">
        <v>7929</v>
      </c>
      <c r="H2595" t="s">
        <v>337</v>
      </c>
      <c r="I2595" t="s">
        <v>387</v>
      </c>
      <c r="J2595" t="s">
        <v>383</v>
      </c>
      <c r="K2595" t="s">
        <v>389</v>
      </c>
      <c r="L2595" t="s">
        <v>45</v>
      </c>
      <c r="M2595" t="s">
        <v>386</v>
      </c>
      <c r="N2595" t="s">
        <v>907</v>
      </c>
      <c r="O2595" t="s">
        <v>908</v>
      </c>
      <c r="P2595" t="s">
        <v>57</v>
      </c>
    </row>
    <row r="2596" spans="1:16">
      <c r="A2596" t="s">
        <v>7933</v>
      </c>
      <c r="B2596" t="s">
        <v>7932</v>
      </c>
      <c r="C2596">
        <v>7</v>
      </c>
      <c r="D2596">
        <v>7</v>
      </c>
      <c r="E2596" t="s">
        <v>1489</v>
      </c>
      <c r="F2596" t="s">
        <v>57</v>
      </c>
      <c r="G2596" t="s">
        <v>7929</v>
      </c>
      <c r="H2596" t="s">
        <v>337</v>
      </c>
      <c r="I2596" t="s">
        <v>387</v>
      </c>
      <c r="J2596" t="s">
        <v>383</v>
      </c>
      <c r="K2596" t="s">
        <v>389</v>
      </c>
      <c r="L2596" t="s">
        <v>45</v>
      </c>
      <c r="M2596" t="s">
        <v>386</v>
      </c>
      <c r="N2596" t="s">
        <v>907</v>
      </c>
      <c r="O2596" t="s">
        <v>908</v>
      </c>
      <c r="P2596" t="s">
        <v>57</v>
      </c>
    </row>
    <row r="2597" spans="1:16">
      <c r="A2597" t="s">
        <v>7927</v>
      </c>
      <c r="B2597" t="s">
        <v>7928</v>
      </c>
      <c r="C2597" t="s">
        <v>931</v>
      </c>
      <c r="D2597">
        <v>0</v>
      </c>
      <c r="E2597" t="s">
        <v>1489</v>
      </c>
      <c r="F2597" t="s">
        <v>83</v>
      </c>
      <c r="G2597" t="s">
        <v>7929</v>
      </c>
      <c r="H2597" t="s">
        <v>337</v>
      </c>
      <c r="I2597" t="s">
        <v>387</v>
      </c>
      <c r="J2597" t="s">
        <v>383</v>
      </c>
      <c r="K2597" t="s">
        <v>389</v>
      </c>
      <c r="L2597" t="s">
        <v>45</v>
      </c>
      <c r="M2597" t="s">
        <v>386</v>
      </c>
      <c r="N2597" t="s">
        <v>907</v>
      </c>
      <c r="O2597" t="s">
        <v>1291</v>
      </c>
      <c r="P2597" t="s">
        <v>83</v>
      </c>
    </row>
    <row r="2598" spans="1:16">
      <c r="A2598" t="s">
        <v>7930</v>
      </c>
      <c r="B2598" t="s">
        <v>7928</v>
      </c>
      <c r="C2598">
        <v>7</v>
      </c>
      <c r="D2598">
        <v>7</v>
      </c>
      <c r="E2598" t="s">
        <v>1489</v>
      </c>
      <c r="F2598" t="s">
        <v>83</v>
      </c>
      <c r="G2598" t="s">
        <v>7929</v>
      </c>
      <c r="H2598" t="s">
        <v>337</v>
      </c>
      <c r="I2598" t="s">
        <v>387</v>
      </c>
      <c r="J2598" t="s">
        <v>383</v>
      </c>
      <c r="K2598" t="s">
        <v>389</v>
      </c>
      <c r="L2598" t="s">
        <v>45</v>
      </c>
      <c r="M2598" t="s">
        <v>386</v>
      </c>
      <c r="N2598" t="s">
        <v>907</v>
      </c>
      <c r="O2598" t="s">
        <v>1291</v>
      </c>
      <c r="P2598" t="s">
        <v>83</v>
      </c>
    </row>
    <row r="2599" spans="1:16">
      <c r="A2599" t="s">
        <v>1487</v>
      </c>
      <c r="B2599" t="s">
        <v>1488</v>
      </c>
      <c r="C2599" t="s">
        <v>931</v>
      </c>
      <c r="D2599">
        <v>0</v>
      </c>
      <c r="E2599" t="s">
        <v>1489</v>
      </c>
      <c r="F2599" t="s">
        <v>53</v>
      </c>
      <c r="G2599" t="s">
        <v>1490</v>
      </c>
      <c r="H2599" t="s">
        <v>337</v>
      </c>
      <c r="I2599" t="s">
        <v>387</v>
      </c>
      <c r="J2599" t="s">
        <v>383</v>
      </c>
      <c r="K2599" t="s">
        <v>389</v>
      </c>
      <c r="L2599" t="s">
        <v>45</v>
      </c>
      <c r="M2599" t="s">
        <v>386</v>
      </c>
      <c r="N2599" t="s">
        <v>907</v>
      </c>
      <c r="O2599" t="s">
        <v>928</v>
      </c>
      <c r="P2599" t="s">
        <v>53</v>
      </c>
    </row>
    <row r="2600" spans="1:16">
      <c r="A2600" t="s">
        <v>1867</v>
      </c>
      <c r="B2600" t="s">
        <v>1868</v>
      </c>
      <c r="C2600" t="s">
        <v>931</v>
      </c>
      <c r="D2600">
        <v>0</v>
      </c>
      <c r="E2600" t="s">
        <v>1869</v>
      </c>
      <c r="F2600" t="s">
        <v>57</v>
      </c>
      <c r="G2600" t="s">
        <v>1631</v>
      </c>
      <c r="H2600" t="s">
        <v>337</v>
      </c>
      <c r="I2600" t="s">
        <v>387</v>
      </c>
      <c r="J2600" t="s">
        <v>383</v>
      </c>
      <c r="K2600" t="s">
        <v>389</v>
      </c>
      <c r="M2600" t="s">
        <v>386</v>
      </c>
      <c r="N2600" t="s">
        <v>907</v>
      </c>
      <c r="O2600" t="s">
        <v>908</v>
      </c>
      <c r="P2600" t="s">
        <v>57</v>
      </c>
    </row>
    <row r="2601" spans="1:16">
      <c r="A2601" t="s">
        <v>6120</v>
      </c>
      <c r="B2601" t="s">
        <v>6121</v>
      </c>
      <c r="C2601" t="s">
        <v>931</v>
      </c>
      <c r="D2601">
        <v>0</v>
      </c>
      <c r="E2601" t="s">
        <v>1869</v>
      </c>
      <c r="F2601" t="s">
        <v>231</v>
      </c>
      <c r="G2601" t="s">
        <v>1631</v>
      </c>
      <c r="H2601" t="s">
        <v>337</v>
      </c>
      <c r="I2601" t="s">
        <v>387</v>
      </c>
      <c r="J2601" t="s">
        <v>383</v>
      </c>
      <c r="K2601" t="s">
        <v>388</v>
      </c>
      <c r="L2601" t="s">
        <v>46</v>
      </c>
      <c r="M2601" t="s">
        <v>386</v>
      </c>
      <c r="N2601" t="s">
        <v>907</v>
      </c>
      <c r="O2601" t="s">
        <v>917</v>
      </c>
      <c r="P2601" t="s">
        <v>83</v>
      </c>
    </row>
    <row r="2602" spans="1:16">
      <c r="A2602" t="s">
        <v>3659</v>
      </c>
      <c r="B2602" t="s">
        <v>3660</v>
      </c>
      <c r="C2602" t="s">
        <v>931</v>
      </c>
      <c r="D2602">
        <v>0</v>
      </c>
      <c r="E2602" t="s">
        <v>1869</v>
      </c>
      <c r="F2602" t="s">
        <v>83</v>
      </c>
      <c r="G2602" t="s">
        <v>1631</v>
      </c>
      <c r="H2602" t="s">
        <v>337</v>
      </c>
      <c r="I2602" t="s">
        <v>387</v>
      </c>
      <c r="J2602" t="s">
        <v>383</v>
      </c>
      <c r="K2602" t="s">
        <v>388</v>
      </c>
      <c r="L2602" t="s">
        <v>46</v>
      </c>
      <c r="M2602" t="s">
        <v>386</v>
      </c>
      <c r="N2602" t="s">
        <v>907</v>
      </c>
      <c r="O2602" t="s">
        <v>917</v>
      </c>
      <c r="P2602" t="s">
        <v>83</v>
      </c>
    </row>
    <row r="2603" spans="1:16">
      <c r="A2603" t="s">
        <v>3438</v>
      </c>
      <c r="B2603" t="s">
        <v>3439</v>
      </c>
      <c r="C2603" t="s">
        <v>931</v>
      </c>
      <c r="D2603">
        <v>0</v>
      </c>
      <c r="E2603" t="s">
        <v>1869</v>
      </c>
      <c r="F2603" t="s">
        <v>53</v>
      </c>
      <c r="G2603" t="s">
        <v>1884</v>
      </c>
      <c r="H2603" t="s">
        <v>337</v>
      </c>
      <c r="I2603" t="s">
        <v>387</v>
      </c>
      <c r="J2603" t="s">
        <v>383</v>
      </c>
      <c r="K2603" t="s">
        <v>388</v>
      </c>
      <c r="L2603" t="s">
        <v>46</v>
      </c>
      <c r="M2603" t="s">
        <v>386</v>
      </c>
      <c r="N2603" t="s">
        <v>907</v>
      </c>
      <c r="O2603" t="s">
        <v>928</v>
      </c>
      <c r="P2603" t="s">
        <v>53</v>
      </c>
    </row>
    <row r="2604" spans="1:16">
      <c r="A2604" t="s">
        <v>7375</v>
      </c>
      <c r="B2604" t="s">
        <v>7376</v>
      </c>
      <c r="C2604">
        <v>7.5</v>
      </c>
      <c r="D2604">
        <v>75</v>
      </c>
      <c r="E2604" t="s">
        <v>7377</v>
      </c>
      <c r="F2604" t="s">
        <v>86</v>
      </c>
      <c r="G2604" t="s">
        <v>1479</v>
      </c>
      <c r="H2604" t="s">
        <v>337</v>
      </c>
      <c r="I2604" t="s">
        <v>387</v>
      </c>
      <c r="J2604" t="s">
        <v>383</v>
      </c>
      <c r="K2604" t="s">
        <v>389</v>
      </c>
      <c r="L2604" t="s">
        <v>32</v>
      </c>
      <c r="M2604" t="s">
        <v>386</v>
      </c>
      <c r="N2604" t="s">
        <v>907</v>
      </c>
      <c r="O2604" t="s">
        <v>1033</v>
      </c>
      <c r="P2604" t="s">
        <v>86</v>
      </c>
    </row>
    <row r="2605" spans="1:16">
      <c r="A2605" t="s">
        <v>7378</v>
      </c>
      <c r="B2605" t="s">
        <v>7376</v>
      </c>
      <c r="C2605">
        <v>6.5</v>
      </c>
      <c r="D2605">
        <v>65</v>
      </c>
      <c r="E2605" t="s">
        <v>7377</v>
      </c>
      <c r="F2605" t="s">
        <v>86</v>
      </c>
      <c r="G2605" t="s">
        <v>1479</v>
      </c>
      <c r="H2605" t="s">
        <v>337</v>
      </c>
      <c r="I2605" t="s">
        <v>387</v>
      </c>
      <c r="J2605" t="s">
        <v>383</v>
      </c>
      <c r="K2605" t="s">
        <v>389</v>
      </c>
      <c r="L2605" t="s">
        <v>32</v>
      </c>
      <c r="M2605" t="s">
        <v>386</v>
      </c>
      <c r="N2605" t="s">
        <v>907</v>
      </c>
      <c r="O2605" t="s">
        <v>1033</v>
      </c>
      <c r="P2605" t="s">
        <v>86</v>
      </c>
    </row>
    <row r="2606" spans="1:16">
      <c r="A2606" t="s">
        <v>7379</v>
      </c>
      <c r="B2606" t="s">
        <v>7376</v>
      </c>
      <c r="C2606">
        <v>7</v>
      </c>
      <c r="D2606">
        <v>70</v>
      </c>
      <c r="E2606" t="s">
        <v>7377</v>
      </c>
      <c r="F2606" t="s">
        <v>86</v>
      </c>
      <c r="G2606" t="s">
        <v>1479</v>
      </c>
      <c r="H2606" t="s">
        <v>337</v>
      </c>
      <c r="I2606" t="s">
        <v>387</v>
      </c>
      <c r="J2606" t="s">
        <v>383</v>
      </c>
      <c r="K2606" t="s">
        <v>389</v>
      </c>
      <c r="L2606" t="s">
        <v>32</v>
      </c>
      <c r="M2606" t="s">
        <v>386</v>
      </c>
      <c r="N2606" t="s">
        <v>907</v>
      </c>
      <c r="O2606" t="s">
        <v>1033</v>
      </c>
      <c r="P2606" t="s">
        <v>86</v>
      </c>
    </row>
    <row r="2607" spans="1:16">
      <c r="A2607" t="s">
        <v>7942</v>
      </c>
      <c r="B2607" t="s">
        <v>7943</v>
      </c>
      <c r="C2607">
        <v>6.5</v>
      </c>
      <c r="D2607">
        <v>65</v>
      </c>
      <c r="E2607" t="s">
        <v>7377</v>
      </c>
      <c r="F2607" t="s">
        <v>53</v>
      </c>
      <c r="G2607" t="s">
        <v>1479</v>
      </c>
      <c r="H2607" t="s">
        <v>337</v>
      </c>
      <c r="I2607" t="s">
        <v>387</v>
      </c>
      <c r="J2607" t="s">
        <v>383</v>
      </c>
      <c r="K2607" t="s">
        <v>388</v>
      </c>
      <c r="L2607" t="s">
        <v>32</v>
      </c>
      <c r="M2607" t="s">
        <v>386</v>
      </c>
      <c r="N2607" t="s">
        <v>907</v>
      </c>
      <c r="O2607" t="s">
        <v>928</v>
      </c>
      <c r="P2607" t="s">
        <v>53</v>
      </c>
    </row>
    <row r="2608" spans="1:16">
      <c r="A2608" t="s">
        <v>7944</v>
      </c>
      <c r="B2608" t="s">
        <v>7943</v>
      </c>
      <c r="C2608">
        <v>7</v>
      </c>
      <c r="D2608">
        <v>70</v>
      </c>
      <c r="E2608" t="s">
        <v>7377</v>
      </c>
      <c r="F2608" t="s">
        <v>53</v>
      </c>
      <c r="G2608" t="s">
        <v>1479</v>
      </c>
      <c r="H2608" t="s">
        <v>337</v>
      </c>
      <c r="I2608" t="s">
        <v>387</v>
      </c>
      <c r="J2608" t="s">
        <v>383</v>
      </c>
      <c r="K2608" t="s">
        <v>388</v>
      </c>
      <c r="L2608" t="s">
        <v>32</v>
      </c>
      <c r="M2608" t="s">
        <v>386</v>
      </c>
      <c r="N2608" t="s">
        <v>907</v>
      </c>
      <c r="O2608" t="s">
        <v>928</v>
      </c>
      <c r="P2608" t="s">
        <v>53</v>
      </c>
    </row>
    <row r="2609" spans="1:16">
      <c r="A2609" t="s">
        <v>7945</v>
      </c>
      <c r="B2609" t="s">
        <v>7943</v>
      </c>
      <c r="C2609">
        <v>7.5</v>
      </c>
      <c r="D2609">
        <v>75</v>
      </c>
      <c r="E2609" t="s">
        <v>7377</v>
      </c>
      <c r="F2609" t="s">
        <v>53</v>
      </c>
      <c r="G2609" t="s">
        <v>1479</v>
      </c>
      <c r="H2609" t="s">
        <v>337</v>
      </c>
      <c r="I2609" t="s">
        <v>387</v>
      </c>
      <c r="J2609" t="s">
        <v>383</v>
      </c>
      <c r="K2609" t="s">
        <v>388</v>
      </c>
      <c r="L2609" t="s">
        <v>32</v>
      </c>
      <c r="M2609" t="s">
        <v>386</v>
      </c>
      <c r="N2609" t="s">
        <v>907</v>
      </c>
      <c r="O2609" t="s">
        <v>928</v>
      </c>
      <c r="P2609" t="s">
        <v>53</v>
      </c>
    </row>
    <row r="2610" spans="1:16">
      <c r="A2610" t="s">
        <v>5107</v>
      </c>
      <c r="B2610" t="s">
        <v>5108</v>
      </c>
      <c r="C2610">
        <v>7.5</v>
      </c>
      <c r="D2610">
        <v>75</v>
      </c>
      <c r="E2610" t="s">
        <v>5109</v>
      </c>
      <c r="F2610" t="s">
        <v>53</v>
      </c>
      <c r="G2610" t="s">
        <v>1146</v>
      </c>
      <c r="H2610" t="s">
        <v>337</v>
      </c>
      <c r="I2610" t="s">
        <v>382</v>
      </c>
      <c r="J2610" t="s">
        <v>383</v>
      </c>
      <c r="K2610" t="s">
        <v>389</v>
      </c>
      <c r="L2610" t="s">
        <v>39</v>
      </c>
      <c r="M2610" t="s">
        <v>386</v>
      </c>
      <c r="N2610" t="s">
        <v>907</v>
      </c>
      <c r="O2610" t="s">
        <v>928</v>
      </c>
      <c r="P2610" t="s">
        <v>53</v>
      </c>
    </row>
    <row r="2611" spans="1:16">
      <c r="A2611" t="s">
        <v>5110</v>
      </c>
      <c r="B2611" t="s">
        <v>5111</v>
      </c>
      <c r="C2611">
        <v>9</v>
      </c>
      <c r="D2611">
        <v>9</v>
      </c>
      <c r="E2611" t="s">
        <v>5112</v>
      </c>
      <c r="F2611" t="s">
        <v>53</v>
      </c>
      <c r="G2611" t="s">
        <v>5113</v>
      </c>
      <c r="H2611" t="s">
        <v>337</v>
      </c>
      <c r="I2611" t="s">
        <v>382</v>
      </c>
      <c r="J2611" t="s">
        <v>383</v>
      </c>
      <c r="K2611" t="s">
        <v>388</v>
      </c>
      <c r="M2611" t="s">
        <v>386</v>
      </c>
      <c r="N2611" t="s">
        <v>907</v>
      </c>
      <c r="O2611" t="s">
        <v>928</v>
      </c>
      <c r="P2611" t="s">
        <v>53</v>
      </c>
    </row>
    <row r="2612" spans="1:16">
      <c r="A2612" t="s">
        <v>1870</v>
      </c>
      <c r="B2612" t="s">
        <v>1871</v>
      </c>
      <c r="C2612" t="s">
        <v>931</v>
      </c>
      <c r="D2612">
        <v>0</v>
      </c>
      <c r="E2612" t="s">
        <v>1872</v>
      </c>
      <c r="F2612" t="s">
        <v>53</v>
      </c>
      <c r="G2612" t="s">
        <v>1631</v>
      </c>
      <c r="H2612" t="s">
        <v>338</v>
      </c>
      <c r="I2612" t="s">
        <v>387</v>
      </c>
      <c r="J2612" t="s">
        <v>383</v>
      </c>
      <c r="K2612" t="s">
        <v>389</v>
      </c>
      <c r="M2612" t="s">
        <v>386</v>
      </c>
      <c r="N2612" t="s">
        <v>907</v>
      </c>
      <c r="O2612" t="s">
        <v>928</v>
      </c>
      <c r="P2612" t="s">
        <v>53</v>
      </c>
    </row>
    <row r="2613" spans="1:16">
      <c r="A2613" t="s">
        <v>7380</v>
      </c>
      <c r="B2613" t="s">
        <v>7381</v>
      </c>
      <c r="C2613" t="s">
        <v>931</v>
      </c>
      <c r="D2613">
        <v>0</v>
      </c>
      <c r="E2613" t="s">
        <v>7382</v>
      </c>
      <c r="F2613" t="s">
        <v>57</v>
      </c>
      <c r="G2613" t="s">
        <v>1554</v>
      </c>
      <c r="H2613" t="s">
        <v>338</v>
      </c>
      <c r="I2613" t="s">
        <v>387</v>
      </c>
      <c r="J2613" t="s">
        <v>7351</v>
      </c>
      <c r="K2613" t="s">
        <v>389</v>
      </c>
      <c r="L2613" t="s">
        <v>44</v>
      </c>
      <c r="M2613" t="s">
        <v>385</v>
      </c>
      <c r="N2613" t="s">
        <v>907</v>
      </c>
      <c r="O2613" t="s">
        <v>908</v>
      </c>
      <c r="P2613" t="s">
        <v>57</v>
      </c>
    </row>
    <row r="2614" spans="1:16">
      <c r="A2614" t="s">
        <v>1873</v>
      </c>
      <c r="B2614" t="s">
        <v>1874</v>
      </c>
      <c r="C2614" t="s">
        <v>931</v>
      </c>
      <c r="D2614">
        <v>0</v>
      </c>
      <c r="E2614" t="s">
        <v>1875</v>
      </c>
      <c r="F2614" t="s">
        <v>83</v>
      </c>
      <c r="G2614" t="s">
        <v>1631</v>
      </c>
      <c r="H2614" t="s">
        <v>338</v>
      </c>
      <c r="I2614" t="s">
        <v>387</v>
      </c>
      <c r="J2614" t="s">
        <v>383</v>
      </c>
      <c r="K2614" t="s">
        <v>389</v>
      </c>
      <c r="M2614" t="s">
        <v>386</v>
      </c>
      <c r="N2614" t="s">
        <v>907</v>
      </c>
      <c r="O2614" t="s">
        <v>917</v>
      </c>
      <c r="P2614" t="s">
        <v>83</v>
      </c>
    </row>
    <row r="2615" spans="1:16">
      <c r="A2615" t="s">
        <v>3661</v>
      </c>
      <c r="B2615" t="s">
        <v>3662</v>
      </c>
      <c r="C2615" t="s">
        <v>931</v>
      </c>
      <c r="D2615">
        <v>0</v>
      </c>
      <c r="E2615" t="s">
        <v>1875</v>
      </c>
      <c r="F2615" t="s">
        <v>53</v>
      </c>
      <c r="G2615" t="s">
        <v>1631</v>
      </c>
      <c r="H2615" t="s">
        <v>338</v>
      </c>
      <c r="I2615" t="s">
        <v>387</v>
      </c>
      <c r="J2615" t="s">
        <v>383</v>
      </c>
      <c r="K2615" t="s">
        <v>389</v>
      </c>
      <c r="M2615" t="s">
        <v>386</v>
      </c>
      <c r="N2615" t="s">
        <v>907</v>
      </c>
      <c r="O2615" t="s">
        <v>928</v>
      </c>
      <c r="P2615" t="s">
        <v>53</v>
      </c>
    </row>
    <row r="2616" spans="1:16">
      <c r="A2616" t="s">
        <v>3056</v>
      </c>
      <c r="B2616" t="s">
        <v>3057</v>
      </c>
      <c r="C2616" t="s">
        <v>931</v>
      </c>
      <c r="D2616">
        <v>0</v>
      </c>
      <c r="E2616" t="s">
        <v>1493</v>
      </c>
      <c r="F2616" t="s">
        <v>57</v>
      </c>
      <c r="G2616" t="s">
        <v>1494</v>
      </c>
      <c r="H2616" t="s">
        <v>338</v>
      </c>
      <c r="I2616" t="s">
        <v>387</v>
      </c>
      <c r="J2616" t="s">
        <v>383</v>
      </c>
      <c r="K2616" t="s">
        <v>389</v>
      </c>
      <c r="L2616" t="s">
        <v>45</v>
      </c>
      <c r="M2616" t="s">
        <v>386</v>
      </c>
      <c r="N2616" t="s">
        <v>907</v>
      </c>
      <c r="O2616" t="s">
        <v>908</v>
      </c>
      <c r="P2616" t="s">
        <v>57</v>
      </c>
    </row>
    <row r="2617" spans="1:16">
      <c r="A2617" t="s">
        <v>1491</v>
      </c>
      <c r="B2617" t="s">
        <v>1492</v>
      </c>
      <c r="C2617" t="s">
        <v>931</v>
      </c>
      <c r="D2617">
        <v>0</v>
      </c>
      <c r="E2617" t="s">
        <v>1493</v>
      </c>
      <c r="F2617" t="s">
        <v>53</v>
      </c>
      <c r="G2617" t="s">
        <v>1494</v>
      </c>
      <c r="H2617" t="s">
        <v>338</v>
      </c>
      <c r="I2617" t="s">
        <v>387</v>
      </c>
      <c r="J2617" t="s">
        <v>383</v>
      </c>
      <c r="K2617" t="s">
        <v>389</v>
      </c>
      <c r="L2617" t="s">
        <v>45</v>
      </c>
      <c r="M2617" t="s">
        <v>386</v>
      </c>
      <c r="N2617" t="s">
        <v>907</v>
      </c>
      <c r="O2617" t="s">
        <v>928</v>
      </c>
      <c r="P2617" t="s">
        <v>53</v>
      </c>
    </row>
    <row r="2618" spans="1:16">
      <c r="A2618" t="s">
        <v>3066</v>
      </c>
      <c r="B2618" t="s">
        <v>3067</v>
      </c>
      <c r="C2618" t="s">
        <v>931</v>
      </c>
      <c r="D2618">
        <v>0</v>
      </c>
      <c r="E2618" t="s">
        <v>1497</v>
      </c>
      <c r="F2618" t="s">
        <v>63</v>
      </c>
      <c r="G2618" t="s">
        <v>1644</v>
      </c>
      <c r="H2618" t="s">
        <v>338</v>
      </c>
      <c r="I2618" t="s">
        <v>387</v>
      </c>
      <c r="J2618" t="s">
        <v>383</v>
      </c>
      <c r="K2618" t="s">
        <v>389</v>
      </c>
      <c r="L2618" t="s">
        <v>44</v>
      </c>
      <c r="M2618" t="s">
        <v>386</v>
      </c>
      <c r="N2618" t="s">
        <v>907</v>
      </c>
      <c r="O2618" t="s">
        <v>1539</v>
      </c>
      <c r="P2618" t="s">
        <v>63</v>
      </c>
    </row>
    <row r="2619" spans="1:16">
      <c r="A2619" t="s">
        <v>3064</v>
      </c>
      <c r="B2619" t="s">
        <v>3065</v>
      </c>
      <c r="C2619" t="s">
        <v>931</v>
      </c>
      <c r="D2619">
        <v>0</v>
      </c>
      <c r="E2619" t="s">
        <v>1497</v>
      </c>
      <c r="F2619" t="s">
        <v>57</v>
      </c>
      <c r="G2619" t="s">
        <v>1498</v>
      </c>
      <c r="H2619" t="s">
        <v>338</v>
      </c>
      <c r="I2619" t="s">
        <v>387</v>
      </c>
      <c r="J2619" t="s">
        <v>383</v>
      </c>
      <c r="K2619" t="s">
        <v>389</v>
      </c>
      <c r="L2619" t="s">
        <v>44</v>
      </c>
      <c r="M2619" t="s">
        <v>386</v>
      </c>
      <c r="N2619" t="s">
        <v>907</v>
      </c>
      <c r="O2619" t="s">
        <v>1898</v>
      </c>
      <c r="P2619" t="s">
        <v>57</v>
      </c>
    </row>
    <row r="2620" spans="1:16">
      <c r="A2620" t="s">
        <v>3070</v>
      </c>
      <c r="B2620" t="s">
        <v>3071</v>
      </c>
      <c r="C2620" t="s">
        <v>931</v>
      </c>
      <c r="D2620">
        <v>0</v>
      </c>
      <c r="E2620" t="s">
        <v>1497</v>
      </c>
      <c r="F2620" t="s">
        <v>78</v>
      </c>
      <c r="G2620" t="s">
        <v>1498</v>
      </c>
      <c r="H2620" t="s">
        <v>338</v>
      </c>
      <c r="I2620" t="s">
        <v>387</v>
      </c>
      <c r="J2620" t="s">
        <v>383</v>
      </c>
      <c r="K2620" t="s">
        <v>389</v>
      </c>
      <c r="L2620" t="s">
        <v>44</v>
      </c>
      <c r="M2620" t="s">
        <v>386</v>
      </c>
      <c r="N2620" t="s">
        <v>907</v>
      </c>
      <c r="O2620" t="s">
        <v>969</v>
      </c>
      <c r="P2620" t="s">
        <v>78</v>
      </c>
    </row>
    <row r="2621" spans="1:16">
      <c r="A2621" t="s">
        <v>3068</v>
      </c>
      <c r="B2621" t="s">
        <v>3069</v>
      </c>
      <c r="C2621" t="s">
        <v>931</v>
      </c>
      <c r="D2621">
        <v>0</v>
      </c>
      <c r="E2621" t="s">
        <v>1497</v>
      </c>
      <c r="F2621" t="s">
        <v>192</v>
      </c>
      <c r="G2621" t="s">
        <v>1498</v>
      </c>
      <c r="H2621" t="s">
        <v>338</v>
      </c>
      <c r="I2621" t="s">
        <v>387</v>
      </c>
      <c r="J2621" t="s">
        <v>383</v>
      </c>
      <c r="K2621" t="s">
        <v>389</v>
      </c>
      <c r="L2621" t="s">
        <v>44</v>
      </c>
      <c r="M2621" t="s">
        <v>386</v>
      </c>
      <c r="N2621" t="s">
        <v>907</v>
      </c>
      <c r="O2621" t="s">
        <v>1514</v>
      </c>
      <c r="P2621" t="s">
        <v>78</v>
      </c>
    </row>
    <row r="2622" spans="1:16">
      <c r="A2622" t="s">
        <v>5975</v>
      </c>
      <c r="B2622" t="s">
        <v>5976</v>
      </c>
      <c r="C2622" t="s">
        <v>931</v>
      </c>
      <c r="D2622">
        <v>0</v>
      </c>
      <c r="E2622" t="s">
        <v>1497</v>
      </c>
      <c r="F2622" t="s">
        <v>68</v>
      </c>
      <c r="G2622" t="s">
        <v>1644</v>
      </c>
      <c r="H2622" t="s">
        <v>338</v>
      </c>
      <c r="I2622" t="s">
        <v>387</v>
      </c>
      <c r="J2622" t="s">
        <v>383</v>
      </c>
      <c r="K2622" t="s">
        <v>389</v>
      </c>
      <c r="L2622" t="s">
        <v>44</v>
      </c>
      <c r="M2622" t="s">
        <v>386</v>
      </c>
      <c r="N2622" t="s">
        <v>907</v>
      </c>
      <c r="O2622" t="s">
        <v>1119</v>
      </c>
      <c r="P2622" t="s">
        <v>68</v>
      </c>
    </row>
    <row r="2623" spans="1:16">
      <c r="A2623" t="s">
        <v>3072</v>
      </c>
      <c r="B2623" t="s">
        <v>3073</v>
      </c>
      <c r="C2623" t="s">
        <v>931</v>
      </c>
      <c r="D2623">
        <v>0</v>
      </c>
      <c r="E2623" t="s">
        <v>1497</v>
      </c>
      <c r="F2623" t="s">
        <v>226</v>
      </c>
      <c r="G2623" t="s">
        <v>1498</v>
      </c>
      <c r="H2623" t="s">
        <v>338</v>
      </c>
      <c r="I2623" t="s">
        <v>387</v>
      </c>
      <c r="J2623" t="s">
        <v>383</v>
      </c>
      <c r="K2623" t="s">
        <v>389</v>
      </c>
      <c r="L2623" t="s">
        <v>44</v>
      </c>
      <c r="M2623" t="s">
        <v>386</v>
      </c>
      <c r="N2623" t="s">
        <v>907</v>
      </c>
      <c r="O2623" t="s">
        <v>1291</v>
      </c>
      <c r="P2623" t="s">
        <v>86</v>
      </c>
    </row>
    <row r="2624" spans="1:16">
      <c r="A2624" t="s">
        <v>3060</v>
      </c>
      <c r="B2624" t="s">
        <v>3061</v>
      </c>
      <c r="C2624" t="s">
        <v>931</v>
      </c>
      <c r="D2624">
        <v>0</v>
      </c>
      <c r="E2624" t="s">
        <v>1497</v>
      </c>
      <c r="F2624" t="s">
        <v>83</v>
      </c>
      <c r="G2624" t="s">
        <v>1498</v>
      </c>
      <c r="H2624" t="s">
        <v>338</v>
      </c>
      <c r="I2624" t="s">
        <v>387</v>
      </c>
      <c r="J2624" t="s">
        <v>383</v>
      </c>
      <c r="K2624" t="s">
        <v>389</v>
      </c>
      <c r="L2624" t="s">
        <v>44</v>
      </c>
      <c r="M2624" t="s">
        <v>386</v>
      </c>
      <c r="N2624" t="s">
        <v>907</v>
      </c>
      <c r="O2624" t="s">
        <v>917</v>
      </c>
      <c r="P2624" t="s">
        <v>83</v>
      </c>
    </row>
    <row r="2625" spans="1:16">
      <c r="A2625" t="s">
        <v>1495</v>
      </c>
      <c r="B2625" t="s">
        <v>1496</v>
      </c>
      <c r="C2625" t="s">
        <v>931</v>
      </c>
      <c r="D2625">
        <v>0</v>
      </c>
      <c r="E2625" t="s">
        <v>1497</v>
      </c>
      <c r="F2625" t="s">
        <v>71</v>
      </c>
      <c r="G2625" t="s">
        <v>1498</v>
      </c>
      <c r="H2625" t="s">
        <v>338</v>
      </c>
      <c r="I2625" t="s">
        <v>387</v>
      </c>
      <c r="J2625" t="s">
        <v>383</v>
      </c>
      <c r="K2625" t="s">
        <v>389</v>
      </c>
      <c r="L2625" t="s">
        <v>44</v>
      </c>
      <c r="M2625" t="s">
        <v>386</v>
      </c>
      <c r="N2625" t="s">
        <v>907</v>
      </c>
      <c r="O2625" t="s">
        <v>1499</v>
      </c>
      <c r="P2625" t="s">
        <v>71</v>
      </c>
    </row>
    <row r="2626" spans="1:16">
      <c r="A2626" t="s">
        <v>3062</v>
      </c>
      <c r="B2626" t="s">
        <v>3063</v>
      </c>
      <c r="C2626" t="s">
        <v>931</v>
      </c>
      <c r="D2626">
        <v>0</v>
      </c>
      <c r="E2626" t="s">
        <v>1497</v>
      </c>
      <c r="F2626" t="s">
        <v>55</v>
      </c>
      <c r="G2626" t="s">
        <v>1498</v>
      </c>
      <c r="H2626" t="s">
        <v>338</v>
      </c>
      <c r="I2626" t="s">
        <v>387</v>
      </c>
      <c r="J2626" t="s">
        <v>383</v>
      </c>
      <c r="K2626" t="s">
        <v>389</v>
      </c>
      <c r="L2626" t="s">
        <v>44</v>
      </c>
      <c r="M2626" t="s">
        <v>386</v>
      </c>
      <c r="N2626" t="s">
        <v>907</v>
      </c>
      <c r="O2626" t="s">
        <v>1003</v>
      </c>
      <c r="P2626" t="s">
        <v>71</v>
      </c>
    </row>
    <row r="2627" spans="1:16">
      <c r="A2627" t="s">
        <v>3058</v>
      </c>
      <c r="B2627" t="s">
        <v>3059</v>
      </c>
      <c r="C2627" t="s">
        <v>931</v>
      </c>
      <c r="D2627">
        <v>0</v>
      </c>
      <c r="E2627" t="s">
        <v>1497</v>
      </c>
      <c r="F2627" t="s">
        <v>53</v>
      </c>
      <c r="G2627" t="s">
        <v>1498</v>
      </c>
      <c r="H2627" t="s">
        <v>338</v>
      </c>
      <c r="I2627" t="s">
        <v>387</v>
      </c>
      <c r="J2627" t="s">
        <v>383</v>
      </c>
      <c r="K2627" t="s">
        <v>389</v>
      </c>
      <c r="L2627" t="s">
        <v>44</v>
      </c>
      <c r="M2627" t="s">
        <v>386</v>
      </c>
      <c r="N2627" t="s">
        <v>907</v>
      </c>
      <c r="O2627" t="s">
        <v>928</v>
      </c>
      <c r="P2627" t="s">
        <v>53</v>
      </c>
    </row>
    <row r="2628" spans="1:16">
      <c r="A2628" t="s">
        <v>3079</v>
      </c>
      <c r="B2628" t="s">
        <v>3080</v>
      </c>
      <c r="C2628" t="s">
        <v>931</v>
      </c>
      <c r="D2628">
        <v>0</v>
      </c>
      <c r="E2628" t="s">
        <v>3076</v>
      </c>
      <c r="F2628" t="s">
        <v>63</v>
      </c>
      <c r="G2628" t="s">
        <v>1498</v>
      </c>
      <c r="H2628" t="s">
        <v>338</v>
      </c>
      <c r="I2628" t="s">
        <v>387</v>
      </c>
      <c r="J2628" t="s">
        <v>383</v>
      </c>
      <c r="K2628" t="s">
        <v>389</v>
      </c>
      <c r="L2628" t="s">
        <v>44</v>
      </c>
      <c r="M2628" t="s">
        <v>386</v>
      </c>
      <c r="N2628" t="s">
        <v>907</v>
      </c>
      <c r="O2628" t="s">
        <v>1539</v>
      </c>
      <c r="P2628" t="s">
        <v>63</v>
      </c>
    </row>
    <row r="2629" spans="1:16">
      <c r="A2629" t="s">
        <v>3077</v>
      </c>
      <c r="B2629" t="s">
        <v>3078</v>
      </c>
      <c r="C2629" t="s">
        <v>931</v>
      </c>
      <c r="D2629">
        <v>0</v>
      </c>
      <c r="E2629" t="s">
        <v>3076</v>
      </c>
      <c r="F2629" t="s">
        <v>83</v>
      </c>
      <c r="G2629" t="s">
        <v>1498</v>
      </c>
      <c r="H2629" t="s">
        <v>338</v>
      </c>
      <c r="I2629" t="s">
        <v>387</v>
      </c>
      <c r="J2629" t="s">
        <v>383</v>
      </c>
      <c r="K2629" t="s">
        <v>389</v>
      </c>
      <c r="L2629" t="s">
        <v>44</v>
      </c>
      <c r="M2629" t="s">
        <v>386</v>
      </c>
      <c r="N2629" t="s">
        <v>907</v>
      </c>
      <c r="O2629" t="s">
        <v>917</v>
      </c>
      <c r="P2629" t="s">
        <v>83</v>
      </c>
    </row>
    <row r="2630" spans="1:16">
      <c r="A2630" t="s">
        <v>3074</v>
      </c>
      <c r="B2630" t="s">
        <v>3075</v>
      </c>
      <c r="C2630" t="s">
        <v>931</v>
      </c>
      <c r="D2630">
        <v>0</v>
      </c>
      <c r="E2630" t="s">
        <v>3076</v>
      </c>
      <c r="F2630" t="s">
        <v>53</v>
      </c>
      <c r="G2630" t="s">
        <v>1498</v>
      </c>
      <c r="H2630" t="s">
        <v>338</v>
      </c>
      <c r="I2630" t="s">
        <v>387</v>
      </c>
      <c r="J2630" t="s">
        <v>383</v>
      </c>
      <c r="K2630" t="s">
        <v>389</v>
      </c>
      <c r="L2630" t="s">
        <v>44</v>
      </c>
      <c r="M2630" t="s">
        <v>386</v>
      </c>
      <c r="N2630" t="s">
        <v>907</v>
      </c>
      <c r="O2630" t="s">
        <v>928</v>
      </c>
      <c r="P2630" t="s">
        <v>53</v>
      </c>
    </row>
    <row r="2631" spans="1:16">
      <c r="A2631" t="s">
        <v>1876</v>
      </c>
      <c r="B2631" t="s">
        <v>1877</v>
      </c>
      <c r="C2631" t="s">
        <v>931</v>
      </c>
      <c r="D2631">
        <v>0</v>
      </c>
      <c r="E2631" t="s">
        <v>1878</v>
      </c>
      <c r="F2631" t="s">
        <v>83</v>
      </c>
      <c r="G2631" t="s">
        <v>1498</v>
      </c>
      <c r="H2631" t="s">
        <v>338</v>
      </c>
      <c r="I2631" t="s">
        <v>387</v>
      </c>
      <c r="J2631" t="s">
        <v>383</v>
      </c>
      <c r="K2631" t="s">
        <v>389</v>
      </c>
      <c r="L2631" t="s">
        <v>44</v>
      </c>
      <c r="M2631" t="s">
        <v>386</v>
      </c>
      <c r="N2631" t="s">
        <v>907</v>
      </c>
      <c r="O2631" t="s">
        <v>917</v>
      </c>
      <c r="P2631" t="s">
        <v>83</v>
      </c>
    </row>
    <row r="2632" spans="1:16">
      <c r="A2632" t="s">
        <v>3665</v>
      </c>
      <c r="B2632" t="s">
        <v>3666</v>
      </c>
      <c r="C2632" t="s">
        <v>931</v>
      </c>
      <c r="D2632">
        <v>0</v>
      </c>
      <c r="E2632" t="s">
        <v>1878</v>
      </c>
      <c r="F2632" t="s">
        <v>71</v>
      </c>
      <c r="G2632" t="s">
        <v>1498</v>
      </c>
      <c r="H2632" t="s">
        <v>338</v>
      </c>
      <c r="I2632" t="s">
        <v>387</v>
      </c>
      <c r="J2632" t="s">
        <v>383</v>
      </c>
      <c r="K2632" t="s">
        <v>389</v>
      </c>
      <c r="L2632" t="s">
        <v>44</v>
      </c>
      <c r="M2632" t="s">
        <v>386</v>
      </c>
      <c r="N2632" t="s">
        <v>907</v>
      </c>
      <c r="O2632" t="s">
        <v>1499</v>
      </c>
      <c r="P2632" t="s">
        <v>71</v>
      </c>
    </row>
    <row r="2633" spans="1:16">
      <c r="A2633" t="s">
        <v>3663</v>
      </c>
      <c r="B2633" t="s">
        <v>3664</v>
      </c>
      <c r="C2633" t="s">
        <v>931</v>
      </c>
      <c r="D2633">
        <v>0</v>
      </c>
      <c r="E2633" t="s">
        <v>1878</v>
      </c>
      <c r="F2633" t="s">
        <v>55</v>
      </c>
      <c r="G2633" t="s">
        <v>1644</v>
      </c>
      <c r="H2633" t="s">
        <v>338</v>
      </c>
      <c r="I2633" t="s">
        <v>387</v>
      </c>
      <c r="J2633" t="s">
        <v>383</v>
      </c>
      <c r="K2633" t="s">
        <v>389</v>
      </c>
      <c r="L2633" t="s">
        <v>44</v>
      </c>
      <c r="M2633" t="s">
        <v>386</v>
      </c>
      <c r="N2633" t="s">
        <v>907</v>
      </c>
      <c r="O2633" t="s">
        <v>1003</v>
      </c>
      <c r="P2633" t="s">
        <v>71</v>
      </c>
    </row>
    <row r="2634" spans="1:16">
      <c r="A2634" t="s">
        <v>1879</v>
      </c>
      <c r="B2634" t="s">
        <v>1880</v>
      </c>
      <c r="C2634" t="s">
        <v>931</v>
      </c>
      <c r="D2634">
        <v>0</v>
      </c>
      <c r="E2634" t="s">
        <v>1878</v>
      </c>
      <c r="F2634" t="s">
        <v>53</v>
      </c>
      <c r="G2634" t="s">
        <v>1498</v>
      </c>
      <c r="H2634" t="s">
        <v>338</v>
      </c>
      <c r="I2634" t="s">
        <v>387</v>
      </c>
      <c r="J2634" t="s">
        <v>383</v>
      </c>
      <c r="K2634" t="s">
        <v>389</v>
      </c>
      <c r="L2634" t="s">
        <v>44</v>
      </c>
      <c r="M2634" t="s">
        <v>386</v>
      </c>
      <c r="N2634" t="s">
        <v>907</v>
      </c>
      <c r="O2634" t="s">
        <v>928</v>
      </c>
      <c r="P2634" t="s">
        <v>53</v>
      </c>
    </row>
    <row r="2635" spans="1:16">
      <c r="A2635" t="s">
        <v>5114</v>
      </c>
      <c r="B2635" t="s">
        <v>5115</v>
      </c>
      <c r="C2635" t="s">
        <v>931</v>
      </c>
      <c r="D2635">
        <v>0</v>
      </c>
      <c r="E2635" t="s">
        <v>5116</v>
      </c>
      <c r="F2635" t="s">
        <v>53</v>
      </c>
      <c r="G2635" t="s">
        <v>1644</v>
      </c>
      <c r="H2635" t="s">
        <v>338</v>
      </c>
      <c r="I2635" t="s">
        <v>387</v>
      </c>
      <c r="J2635" t="s">
        <v>383</v>
      </c>
      <c r="K2635" t="s">
        <v>389</v>
      </c>
      <c r="L2635" t="s">
        <v>44</v>
      </c>
      <c r="M2635" t="s">
        <v>386</v>
      </c>
      <c r="N2635" t="s">
        <v>907</v>
      </c>
      <c r="O2635" t="s">
        <v>928</v>
      </c>
      <c r="P2635" t="s">
        <v>53</v>
      </c>
    </row>
    <row r="2636" spans="1:16">
      <c r="A2636" t="s">
        <v>5980</v>
      </c>
      <c r="B2636" t="s">
        <v>5981</v>
      </c>
      <c r="C2636" t="s">
        <v>931</v>
      </c>
      <c r="D2636">
        <v>0</v>
      </c>
      <c r="E2636" t="s">
        <v>5325</v>
      </c>
      <c r="F2636" t="s">
        <v>119</v>
      </c>
      <c r="G2636" t="s">
        <v>964</v>
      </c>
      <c r="H2636" t="s">
        <v>338</v>
      </c>
      <c r="I2636" t="s">
        <v>382</v>
      </c>
      <c r="J2636" t="s">
        <v>383</v>
      </c>
      <c r="K2636" t="s">
        <v>389</v>
      </c>
      <c r="M2636" t="s">
        <v>386</v>
      </c>
      <c r="N2636" t="s">
        <v>907</v>
      </c>
      <c r="O2636" t="s">
        <v>5982</v>
      </c>
      <c r="P2636" t="s">
        <v>57</v>
      </c>
    </row>
    <row r="2637" spans="1:16">
      <c r="A2637" t="s">
        <v>5997</v>
      </c>
      <c r="B2637" t="s">
        <v>5998</v>
      </c>
      <c r="C2637" t="s">
        <v>931</v>
      </c>
      <c r="D2637">
        <v>0</v>
      </c>
      <c r="E2637" t="s">
        <v>5325</v>
      </c>
      <c r="F2637" t="s">
        <v>185</v>
      </c>
      <c r="G2637" t="s">
        <v>964</v>
      </c>
      <c r="H2637" t="s">
        <v>338</v>
      </c>
      <c r="I2637" t="s">
        <v>382</v>
      </c>
      <c r="J2637" t="s">
        <v>383</v>
      </c>
      <c r="K2637" t="s">
        <v>389</v>
      </c>
      <c r="M2637" t="s">
        <v>386</v>
      </c>
      <c r="N2637" t="s">
        <v>907</v>
      </c>
      <c r="O2637" t="s">
        <v>5999</v>
      </c>
      <c r="P2637" t="s">
        <v>78</v>
      </c>
    </row>
    <row r="2638" spans="1:16">
      <c r="A2638" t="s">
        <v>5992</v>
      </c>
      <c r="B2638" t="s">
        <v>5993</v>
      </c>
      <c r="C2638" t="s">
        <v>931</v>
      </c>
      <c r="D2638">
        <v>0</v>
      </c>
      <c r="E2638" t="s">
        <v>5325</v>
      </c>
      <c r="F2638" t="s">
        <v>68</v>
      </c>
      <c r="G2638" t="s">
        <v>964</v>
      </c>
      <c r="H2638" t="s">
        <v>338</v>
      </c>
      <c r="I2638" t="s">
        <v>382</v>
      </c>
      <c r="J2638" t="s">
        <v>383</v>
      </c>
      <c r="K2638" t="s">
        <v>389</v>
      </c>
      <c r="M2638" t="s">
        <v>386</v>
      </c>
      <c r="N2638" t="s">
        <v>907</v>
      </c>
      <c r="O2638" t="s">
        <v>5994</v>
      </c>
      <c r="P2638" t="s">
        <v>68</v>
      </c>
    </row>
    <row r="2639" spans="1:16">
      <c r="A2639" t="s">
        <v>5985</v>
      </c>
      <c r="B2639" t="s">
        <v>5986</v>
      </c>
      <c r="C2639" t="s">
        <v>931</v>
      </c>
      <c r="D2639">
        <v>0</v>
      </c>
      <c r="E2639" t="s">
        <v>5325</v>
      </c>
      <c r="F2639" t="s">
        <v>241</v>
      </c>
      <c r="G2639" t="s">
        <v>964</v>
      </c>
      <c r="H2639" t="s">
        <v>338</v>
      </c>
      <c r="I2639" t="s">
        <v>382</v>
      </c>
      <c r="J2639" t="s">
        <v>383</v>
      </c>
      <c r="K2639" t="s">
        <v>389</v>
      </c>
      <c r="M2639" t="s">
        <v>386</v>
      </c>
      <c r="N2639" t="s">
        <v>907</v>
      </c>
      <c r="O2639" t="s">
        <v>1286</v>
      </c>
      <c r="P2639" t="s">
        <v>83</v>
      </c>
    </row>
    <row r="2640" spans="1:16">
      <c r="A2640" t="s">
        <v>5990</v>
      </c>
      <c r="B2640" t="s">
        <v>5991</v>
      </c>
      <c r="C2640" t="s">
        <v>931</v>
      </c>
      <c r="D2640">
        <v>0</v>
      </c>
      <c r="E2640" t="s">
        <v>5325</v>
      </c>
      <c r="F2640" t="s">
        <v>83</v>
      </c>
      <c r="G2640" t="s">
        <v>964</v>
      </c>
      <c r="H2640" t="s">
        <v>338</v>
      </c>
      <c r="I2640" t="s">
        <v>382</v>
      </c>
      <c r="J2640" t="s">
        <v>383</v>
      </c>
      <c r="K2640" t="s">
        <v>389</v>
      </c>
      <c r="M2640" t="s">
        <v>386</v>
      </c>
      <c r="N2640" t="s">
        <v>907</v>
      </c>
      <c r="O2640" t="s">
        <v>5271</v>
      </c>
      <c r="P2640" t="s">
        <v>83</v>
      </c>
    </row>
    <row r="2641" spans="1:16">
      <c r="A2641" t="s">
        <v>5987</v>
      </c>
      <c r="B2641" t="s">
        <v>5988</v>
      </c>
      <c r="C2641" t="s">
        <v>931</v>
      </c>
      <c r="D2641">
        <v>0</v>
      </c>
      <c r="E2641" t="s">
        <v>5325</v>
      </c>
      <c r="F2641" t="s">
        <v>249</v>
      </c>
      <c r="G2641" t="s">
        <v>964</v>
      </c>
      <c r="H2641" t="s">
        <v>338</v>
      </c>
      <c r="I2641" t="s">
        <v>382</v>
      </c>
      <c r="J2641" t="s">
        <v>383</v>
      </c>
      <c r="K2641" t="s">
        <v>389</v>
      </c>
      <c r="M2641" t="s">
        <v>386</v>
      </c>
      <c r="N2641" t="s">
        <v>907</v>
      </c>
      <c r="O2641" t="s">
        <v>5989</v>
      </c>
      <c r="P2641" t="s">
        <v>71</v>
      </c>
    </row>
    <row r="2642" spans="1:16">
      <c r="A2642" t="s">
        <v>5995</v>
      </c>
      <c r="B2642" t="s">
        <v>5996</v>
      </c>
      <c r="C2642" t="s">
        <v>931</v>
      </c>
      <c r="D2642">
        <v>0</v>
      </c>
      <c r="E2642" t="s">
        <v>5325</v>
      </c>
      <c r="F2642" t="s">
        <v>250</v>
      </c>
      <c r="G2642" t="s">
        <v>964</v>
      </c>
      <c r="H2642" t="s">
        <v>338</v>
      </c>
      <c r="I2642" t="s">
        <v>382</v>
      </c>
      <c r="J2642" t="s">
        <v>383</v>
      </c>
      <c r="K2642" t="s">
        <v>389</v>
      </c>
      <c r="M2642" t="s">
        <v>386</v>
      </c>
      <c r="N2642" t="s">
        <v>907</v>
      </c>
      <c r="O2642" t="s">
        <v>4741</v>
      </c>
      <c r="P2642" t="s">
        <v>71</v>
      </c>
    </row>
    <row r="2643" spans="1:16">
      <c r="A2643" t="s">
        <v>5323</v>
      </c>
      <c r="B2643" t="s">
        <v>5324</v>
      </c>
      <c r="C2643" t="s">
        <v>931</v>
      </c>
      <c r="D2643">
        <v>0</v>
      </c>
      <c r="E2643" t="s">
        <v>5325</v>
      </c>
      <c r="F2643" t="s">
        <v>252</v>
      </c>
      <c r="G2643" t="s">
        <v>964</v>
      </c>
      <c r="H2643" t="s">
        <v>338</v>
      </c>
      <c r="I2643" t="s">
        <v>382</v>
      </c>
      <c r="J2643" t="s">
        <v>383</v>
      </c>
      <c r="K2643" t="s">
        <v>389</v>
      </c>
      <c r="M2643" t="s">
        <v>386</v>
      </c>
      <c r="N2643" t="s">
        <v>907</v>
      </c>
      <c r="O2643" t="s">
        <v>5326</v>
      </c>
      <c r="P2643" t="s">
        <v>71</v>
      </c>
    </row>
    <row r="2644" spans="1:16">
      <c r="A2644" t="s">
        <v>5983</v>
      </c>
      <c r="B2644" t="s">
        <v>5984</v>
      </c>
      <c r="C2644" t="s">
        <v>931</v>
      </c>
      <c r="D2644">
        <v>0</v>
      </c>
      <c r="E2644" t="s">
        <v>5325</v>
      </c>
      <c r="F2644" t="s">
        <v>259</v>
      </c>
      <c r="G2644" t="s">
        <v>964</v>
      </c>
      <c r="H2644" t="s">
        <v>338</v>
      </c>
      <c r="I2644" t="s">
        <v>382</v>
      </c>
      <c r="J2644" t="s">
        <v>383</v>
      </c>
      <c r="K2644" t="s">
        <v>389</v>
      </c>
      <c r="M2644" t="s">
        <v>386</v>
      </c>
      <c r="N2644" t="s">
        <v>907</v>
      </c>
      <c r="O2644" t="s">
        <v>5322</v>
      </c>
      <c r="P2644" t="s">
        <v>71</v>
      </c>
    </row>
    <row r="2645" spans="1:16">
      <c r="A2645" t="s">
        <v>5977</v>
      </c>
      <c r="B2645" t="s">
        <v>5978</v>
      </c>
      <c r="C2645" t="s">
        <v>931</v>
      </c>
      <c r="D2645">
        <v>0</v>
      </c>
      <c r="E2645" t="s">
        <v>5325</v>
      </c>
      <c r="F2645" t="s">
        <v>751</v>
      </c>
      <c r="G2645" t="s">
        <v>964</v>
      </c>
      <c r="H2645" t="s">
        <v>338</v>
      </c>
      <c r="I2645" t="s">
        <v>382</v>
      </c>
      <c r="J2645" t="s">
        <v>383</v>
      </c>
      <c r="K2645" t="s">
        <v>389</v>
      </c>
      <c r="M2645" t="s">
        <v>386</v>
      </c>
      <c r="N2645" t="s">
        <v>907</v>
      </c>
      <c r="O2645" t="s">
        <v>5979</v>
      </c>
      <c r="P2645" t="s">
        <v>286</v>
      </c>
    </row>
    <row r="2646" spans="1:16">
      <c r="A2646" t="s">
        <v>3671</v>
      </c>
      <c r="B2646" t="s">
        <v>3672</v>
      </c>
      <c r="C2646" t="s">
        <v>931</v>
      </c>
      <c r="D2646">
        <v>0</v>
      </c>
      <c r="E2646" t="s">
        <v>3669</v>
      </c>
      <c r="F2646" t="s">
        <v>83</v>
      </c>
      <c r="G2646" t="s">
        <v>3670</v>
      </c>
      <c r="H2646" t="s">
        <v>355</v>
      </c>
      <c r="I2646" t="s">
        <v>382</v>
      </c>
      <c r="J2646" t="s">
        <v>383</v>
      </c>
      <c r="K2646" t="s">
        <v>388</v>
      </c>
      <c r="M2646" t="s">
        <v>392</v>
      </c>
      <c r="N2646" t="s">
        <v>907</v>
      </c>
      <c r="O2646" t="s">
        <v>917</v>
      </c>
      <c r="P2646" t="s">
        <v>83</v>
      </c>
    </row>
    <row r="2647" spans="1:16">
      <c r="A2647" t="s">
        <v>3673</v>
      </c>
      <c r="B2647" t="s">
        <v>3674</v>
      </c>
      <c r="C2647" t="s">
        <v>931</v>
      </c>
      <c r="D2647">
        <v>0</v>
      </c>
      <c r="E2647" t="s">
        <v>3669</v>
      </c>
      <c r="F2647" t="s">
        <v>55</v>
      </c>
      <c r="G2647" t="s">
        <v>3670</v>
      </c>
      <c r="H2647" t="s">
        <v>355</v>
      </c>
      <c r="I2647" t="s">
        <v>382</v>
      </c>
      <c r="J2647" t="s">
        <v>383</v>
      </c>
      <c r="K2647" t="s">
        <v>388</v>
      </c>
      <c r="M2647" t="s">
        <v>392</v>
      </c>
      <c r="N2647" t="s">
        <v>907</v>
      </c>
      <c r="O2647" t="s">
        <v>1003</v>
      </c>
      <c r="P2647" t="s">
        <v>71</v>
      </c>
    </row>
    <row r="2648" spans="1:16">
      <c r="A2648" t="s">
        <v>3667</v>
      </c>
      <c r="B2648" t="s">
        <v>3668</v>
      </c>
      <c r="C2648" t="s">
        <v>931</v>
      </c>
      <c r="D2648">
        <v>0</v>
      </c>
      <c r="E2648" t="s">
        <v>3669</v>
      </c>
      <c r="F2648" t="s">
        <v>53</v>
      </c>
      <c r="G2648" t="s">
        <v>3670</v>
      </c>
      <c r="H2648" t="s">
        <v>355</v>
      </c>
      <c r="I2648" t="s">
        <v>382</v>
      </c>
      <c r="J2648" t="s">
        <v>383</v>
      </c>
      <c r="K2648" t="s">
        <v>388</v>
      </c>
      <c r="M2648" t="s">
        <v>392</v>
      </c>
      <c r="N2648" t="s">
        <v>907</v>
      </c>
      <c r="O2648" t="s">
        <v>928</v>
      </c>
      <c r="P2648" t="s">
        <v>53</v>
      </c>
    </row>
    <row r="2649" spans="1:16">
      <c r="A2649" t="s">
        <v>3682</v>
      </c>
      <c r="B2649" t="s">
        <v>3683</v>
      </c>
      <c r="C2649" t="s">
        <v>931</v>
      </c>
      <c r="D2649">
        <v>0</v>
      </c>
      <c r="E2649" t="s">
        <v>3677</v>
      </c>
      <c r="F2649" t="s">
        <v>57</v>
      </c>
      <c r="G2649" t="s">
        <v>3670</v>
      </c>
      <c r="H2649" t="s">
        <v>355</v>
      </c>
      <c r="I2649" t="s">
        <v>390</v>
      </c>
      <c r="J2649" t="s">
        <v>383</v>
      </c>
      <c r="K2649" t="s">
        <v>388</v>
      </c>
      <c r="M2649" t="s">
        <v>392</v>
      </c>
      <c r="N2649" t="s">
        <v>907</v>
      </c>
      <c r="O2649" t="s">
        <v>908</v>
      </c>
      <c r="P2649" t="s">
        <v>57</v>
      </c>
    </row>
    <row r="2650" spans="1:16">
      <c r="A2650" t="s">
        <v>3680</v>
      </c>
      <c r="B2650" t="s">
        <v>3681</v>
      </c>
      <c r="C2650" t="s">
        <v>931</v>
      </c>
      <c r="D2650">
        <v>0</v>
      </c>
      <c r="E2650" t="s">
        <v>3677</v>
      </c>
      <c r="F2650" t="s">
        <v>78</v>
      </c>
      <c r="G2650" t="s">
        <v>3670</v>
      </c>
      <c r="H2650" t="s">
        <v>355</v>
      </c>
      <c r="I2650" t="s">
        <v>390</v>
      </c>
      <c r="J2650" t="s">
        <v>383</v>
      </c>
      <c r="K2650" t="s">
        <v>388</v>
      </c>
      <c r="M2650" t="s">
        <v>392</v>
      </c>
      <c r="N2650" t="s">
        <v>907</v>
      </c>
      <c r="O2650" t="s">
        <v>969</v>
      </c>
      <c r="P2650" t="s">
        <v>78</v>
      </c>
    </row>
    <row r="2651" spans="1:16">
      <c r="A2651" t="s">
        <v>3678</v>
      </c>
      <c r="B2651" t="s">
        <v>3679</v>
      </c>
      <c r="C2651" t="s">
        <v>931</v>
      </c>
      <c r="D2651">
        <v>0</v>
      </c>
      <c r="E2651" t="s">
        <v>3677</v>
      </c>
      <c r="F2651" t="s">
        <v>55</v>
      </c>
      <c r="G2651" t="s">
        <v>3670</v>
      </c>
      <c r="H2651" t="s">
        <v>355</v>
      </c>
      <c r="I2651" t="s">
        <v>382</v>
      </c>
      <c r="J2651" t="s">
        <v>383</v>
      </c>
      <c r="K2651" t="s">
        <v>388</v>
      </c>
      <c r="M2651" t="s">
        <v>392</v>
      </c>
      <c r="N2651" t="s">
        <v>907</v>
      </c>
      <c r="O2651" t="s">
        <v>1003</v>
      </c>
      <c r="P2651" t="s">
        <v>71</v>
      </c>
    </row>
    <row r="2652" spans="1:16">
      <c r="A2652" t="s">
        <v>3675</v>
      </c>
      <c r="B2652" t="s">
        <v>3676</v>
      </c>
      <c r="C2652" t="s">
        <v>931</v>
      </c>
      <c r="D2652">
        <v>0</v>
      </c>
      <c r="E2652" t="s">
        <v>3677</v>
      </c>
      <c r="F2652" t="s">
        <v>53</v>
      </c>
      <c r="G2652" t="s">
        <v>3670</v>
      </c>
      <c r="H2652" t="s">
        <v>355</v>
      </c>
      <c r="I2652" t="s">
        <v>382</v>
      </c>
      <c r="J2652" t="s">
        <v>383</v>
      </c>
      <c r="K2652" t="s">
        <v>388</v>
      </c>
      <c r="M2652" t="s">
        <v>392</v>
      </c>
      <c r="N2652" t="s">
        <v>907</v>
      </c>
      <c r="O2652" t="s">
        <v>928</v>
      </c>
      <c r="P2652" t="s">
        <v>53</v>
      </c>
    </row>
    <row r="2653" spans="1:16">
      <c r="A2653" t="s">
        <v>3691</v>
      </c>
      <c r="B2653" t="s">
        <v>3692</v>
      </c>
      <c r="C2653" t="s">
        <v>931</v>
      </c>
      <c r="D2653">
        <v>0</v>
      </c>
      <c r="E2653" t="s">
        <v>3686</v>
      </c>
      <c r="F2653" t="s">
        <v>57</v>
      </c>
      <c r="G2653" t="s">
        <v>3670</v>
      </c>
      <c r="H2653" t="s">
        <v>355</v>
      </c>
      <c r="I2653" t="s">
        <v>382</v>
      </c>
      <c r="J2653" t="s">
        <v>383</v>
      </c>
      <c r="K2653" t="s">
        <v>388</v>
      </c>
      <c r="M2653" t="s">
        <v>392</v>
      </c>
      <c r="N2653" t="s">
        <v>907</v>
      </c>
      <c r="O2653" t="s">
        <v>908</v>
      </c>
      <c r="P2653" t="s">
        <v>57</v>
      </c>
    </row>
    <row r="2654" spans="1:16">
      <c r="A2654" t="s">
        <v>3689</v>
      </c>
      <c r="B2654" t="s">
        <v>3690</v>
      </c>
      <c r="C2654" t="s">
        <v>931</v>
      </c>
      <c r="D2654">
        <v>0</v>
      </c>
      <c r="E2654" t="s">
        <v>3686</v>
      </c>
      <c r="F2654" t="s">
        <v>78</v>
      </c>
      <c r="G2654" t="s">
        <v>3670</v>
      </c>
      <c r="H2654" t="s">
        <v>355</v>
      </c>
      <c r="I2654" t="s">
        <v>390</v>
      </c>
      <c r="J2654" t="s">
        <v>383</v>
      </c>
      <c r="K2654" t="s">
        <v>388</v>
      </c>
      <c r="M2654" t="s">
        <v>392</v>
      </c>
      <c r="N2654" t="s">
        <v>907</v>
      </c>
      <c r="O2654" t="s">
        <v>969</v>
      </c>
      <c r="P2654" t="s">
        <v>78</v>
      </c>
    </row>
    <row r="2655" spans="1:16">
      <c r="A2655" t="s">
        <v>3687</v>
      </c>
      <c r="B2655" t="s">
        <v>3688</v>
      </c>
      <c r="C2655" t="s">
        <v>931</v>
      </c>
      <c r="D2655">
        <v>0</v>
      </c>
      <c r="E2655" t="s">
        <v>3686</v>
      </c>
      <c r="F2655" t="s">
        <v>55</v>
      </c>
      <c r="G2655" t="s">
        <v>3670</v>
      </c>
      <c r="H2655" t="s">
        <v>355</v>
      </c>
      <c r="I2655" t="s">
        <v>382</v>
      </c>
      <c r="J2655" t="s">
        <v>383</v>
      </c>
      <c r="K2655" t="s">
        <v>388</v>
      </c>
      <c r="M2655" t="s">
        <v>392</v>
      </c>
      <c r="N2655" t="s">
        <v>907</v>
      </c>
      <c r="O2655" t="s">
        <v>1003</v>
      </c>
      <c r="P2655" t="s">
        <v>71</v>
      </c>
    </row>
    <row r="2656" spans="1:16">
      <c r="A2656" t="s">
        <v>3684</v>
      </c>
      <c r="B2656" t="s">
        <v>3685</v>
      </c>
      <c r="C2656" t="s">
        <v>931</v>
      </c>
      <c r="D2656">
        <v>0</v>
      </c>
      <c r="E2656" t="s">
        <v>3686</v>
      </c>
      <c r="F2656" t="s">
        <v>53</v>
      </c>
      <c r="G2656" t="s">
        <v>3670</v>
      </c>
      <c r="H2656" t="s">
        <v>355</v>
      </c>
      <c r="I2656" t="s">
        <v>382</v>
      </c>
      <c r="J2656" t="s">
        <v>383</v>
      </c>
      <c r="K2656" t="s">
        <v>388</v>
      </c>
      <c r="M2656" t="s">
        <v>392</v>
      </c>
      <c r="N2656" t="s">
        <v>907</v>
      </c>
      <c r="O2656" t="s">
        <v>928</v>
      </c>
      <c r="P2656" t="s">
        <v>53</v>
      </c>
    </row>
    <row r="2657" spans="1:17">
      <c r="A2657" t="s">
        <v>5117</v>
      </c>
      <c r="B2657" t="s">
        <v>5118</v>
      </c>
      <c r="C2657" t="s">
        <v>931</v>
      </c>
      <c r="D2657">
        <v>0</v>
      </c>
      <c r="E2657" t="s">
        <v>5119</v>
      </c>
      <c r="F2657" t="s">
        <v>55</v>
      </c>
      <c r="G2657" t="s">
        <v>3670</v>
      </c>
      <c r="H2657" t="s">
        <v>355</v>
      </c>
      <c r="I2657" t="s">
        <v>382</v>
      </c>
      <c r="J2657" t="s">
        <v>383</v>
      </c>
      <c r="K2657" t="s">
        <v>388</v>
      </c>
      <c r="M2657" t="s">
        <v>392</v>
      </c>
      <c r="N2657" t="s">
        <v>907</v>
      </c>
      <c r="O2657" t="s">
        <v>1003</v>
      </c>
      <c r="P2657" t="s">
        <v>71</v>
      </c>
    </row>
    <row r="2658" spans="1:17">
      <c r="A2658" t="s">
        <v>3081</v>
      </c>
      <c r="B2658" t="s">
        <v>3082</v>
      </c>
      <c r="C2658" t="s">
        <v>931</v>
      </c>
      <c r="D2658">
        <v>0</v>
      </c>
      <c r="E2658" t="s">
        <v>3083</v>
      </c>
      <c r="F2658" t="s">
        <v>63</v>
      </c>
      <c r="G2658" t="s">
        <v>964</v>
      </c>
      <c r="H2658" t="s">
        <v>355</v>
      </c>
      <c r="I2658" t="s">
        <v>382</v>
      </c>
      <c r="J2658" t="s">
        <v>383</v>
      </c>
      <c r="K2658" t="s">
        <v>388</v>
      </c>
      <c r="M2658" t="s">
        <v>392</v>
      </c>
      <c r="N2658" t="s">
        <v>907</v>
      </c>
      <c r="O2658" t="s">
        <v>937</v>
      </c>
      <c r="P2658" t="s">
        <v>63</v>
      </c>
    </row>
    <row r="2659" spans="1:17">
      <c r="A2659" t="s">
        <v>3090</v>
      </c>
      <c r="B2659" t="s">
        <v>3091</v>
      </c>
      <c r="C2659" t="s">
        <v>931</v>
      </c>
      <c r="D2659">
        <v>0</v>
      </c>
      <c r="E2659" t="s">
        <v>3083</v>
      </c>
      <c r="F2659" t="s">
        <v>78</v>
      </c>
      <c r="G2659" t="s">
        <v>964</v>
      </c>
      <c r="H2659" t="s">
        <v>355</v>
      </c>
      <c r="I2659" t="s">
        <v>382</v>
      </c>
      <c r="J2659" t="s">
        <v>383</v>
      </c>
      <c r="K2659" t="s">
        <v>388</v>
      </c>
      <c r="M2659" t="s">
        <v>392</v>
      </c>
      <c r="N2659" t="s">
        <v>907</v>
      </c>
      <c r="O2659" t="s">
        <v>969</v>
      </c>
      <c r="P2659" t="s">
        <v>78</v>
      </c>
    </row>
    <row r="2660" spans="1:17">
      <c r="A2660" t="s">
        <v>3086</v>
      </c>
      <c r="B2660" t="s">
        <v>3087</v>
      </c>
      <c r="C2660" t="s">
        <v>931</v>
      </c>
      <c r="D2660">
        <v>0</v>
      </c>
      <c r="E2660" t="s">
        <v>3083</v>
      </c>
      <c r="F2660" t="s">
        <v>83</v>
      </c>
      <c r="G2660" t="s">
        <v>964</v>
      </c>
      <c r="H2660" t="s">
        <v>355</v>
      </c>
      <c r="I2660" t="s">
        <v>382</v>
      </c>
      <c r="J2660" t="s">
        <v>383</v>
      </c>
      <c r="K2660" t="s">
        <v>388</v>
      </c>
      <c r="M2660" t="s">
        <v>392</v>
      </c>
      <c r="N2660" t="s">
        <v>907</v>
      </c>
      <c r="O2660" t="s">
        <v>917</v>
      </c>
      <c r="P2660" t="s">
        <v>83</v>
      </c>
    </row>
    <row r="2661" spans="1:17">
      <c r="A2661" t="s">
        <v>3088</v>
      </c>
      <c r="B2661" t="s">
        <v>3089</v>
      </c>
      <c r="C2661" t="s">
        <v>931</v>
      </c>
      <c r="D2661">
        <v>0</v>
      </c>
      <c r="E2661" t="s">
        <v>3083</v>
      </c>
      <c r="F2661" t="s">
        <v>55</v>
      </c>
      <c r="G2661" t="s">
        <v>964</v>
      </c>
      <c r="H2661" t="s">
        <v>355</v>
      </c>
      <c r="I2661" t="s">
        <v>382</v>
      </c>
      <c r="J2661" t="s">
        <v>383</v>
      </c>
      <c r="K2661" t="s">
        <v>388</v>
      </c>
      <c r="M2661" t="s">
        <v>392</v>
      </c>
      <c r="N2661" t="s">
        <v>907</v>
      </c>
      <c r="O2661" t="s">
        <v>1003</v>
      </c>
      <c r="P2661" t="s">
        <v>71</v>
      </c>
    </row>
    <row r="2662" spans="1:17">
      <c r="A2662" t="s">
        <v>3084</v>
      </c>
      <c r="B2662" t="s">
        <v>3085</v>
      </c>
      <c r="C2662" t="s">
        <v>931</v>
      </c>
      <c r="D2662">
        <v>0</v>
      </c>
      <c r="E2662" t="s">
        <v>3083</v>
      </c>
      <c r="F2662" t="s">
        <v>53</v>
      </c>
      <c r="G2662" t="s">
        <v>964</v>
      </c>
      <c r="H2662" t="s">
        <v>355</v>
      </c>
      <c r="I2662" t="s">
        <v>382</v>
      </c>
      <c r="J2662" t="s">
        <v>383</v>
      </c>
      <c r="K2662" t="s">
        <v>388</v>
      </c>
      <c r="M2662" t="s">
        <v>392</v>
      </c>
      <c r="N2662" t="s">
        <v>907</v>
      </c>
      <c r="O2662" t="s">
        <v>928</v>
      </c>
      <c r="P2662" t="s">
        <v>53</v>
      </c>
    </row>
    <row r="2663" spans="1:17">
      <c r="A2663" t="s">
        <v>7973</v>
      </c>
      <c r="B2663" t="s">
        <v>7974</v>
      </c>
      <c r="C2663" t="s">
        <v>910</v>
      </c>
      <c r="D2663">
        <v>59</v>
      </c>
      <c r="E2663">
        <v>9001</v>
      </c>
      <c r="F2663" t="s">
        <v>57</v>
      </c>
      <c r="G2663" t="s">
        <v>7415</v>
      </c>
      <c r="H2663" t="s">
        <v>343</v>
      </c>
      <c r="I2663" t="s">
        <v>387</v>
      </c>
      <c r="J2663" t="s">
        <v>383</v>
      </c>
      <c r="K2663" t="s">
        <v>389</v>
      </c>
      <c r="L2663" t="s">
        <v>46</v>
      </c>
      <c r="M2663" t="s">
        <v>386</v>
      </c>
      <c r="N2663" t="s">
        <v>907</v>
      </c>
      <c r="O2663" t="s">
        <v>908</v>
      </c>
      <c r="P2663" t="s">
        <v>57</v>
      </c>
    </row>
    <row r="2664" spans="1:17">
      <c r="A2664" t="s">
        <v>7975</v>
      </c>
      <c r="B2664" t="s">
        <v>7974</v>
      </c>
      <c r="C2664" t="s">
        <v>956</v>
      </c>
      <c r="D2664">
        <v>55</v>
      </c>
      <c r="E2664">
        <v>9001</v>
      </c>
      <c r="F2664" t="s">
        <v>57</v>
      </c>
      <c r="G2664" t="s">
        <v>7415</v>
      </c>
      <c r="H2664" t="s">
        <v>343</v>
      </c>
      <c r="I2664" t="s">
        <v>387</v>
      </c>
      <c r="J2664" t="s">
        <v>383</v>
      </c>
      <c r="K2664" t="s">
        <v>389</v>
      </c>
      <c r="L2664" t="s">
        <v>46</v>
      </c>
      <c r="M2664" t="s">
        <v>386</v>
      </c>
      <c r="N2664" t="s">
        <v>907</v>
      </c>
      <c r="O2664" t="s">
        <v>908</v>
      </c>
      <c r="P2664" t="s">
        <v>57</v>
      </c>
    </row>
    <row r="2665" spans="1:17">
      <c r="A2665" t="s">
        <v>7976</v>
      </c>
      <c r="B2665" t="s">
        <v>7974</v>
      </c>
      <c r="C2665" t="s">
        <v>904</v>
      </c>
      <c r="D2665">
        <v>57</v>
      </c>
      <c r="E2665">
        <v>9001</v>
      </c>
      <c r="F2665" t="s">
        <v>57</v>
      </c>
      <c r="G2665" t="s">
        <v>7415</v>
      </c>
      <c r="H2665" t="s">
        <v>343</v>
      </c>
      <c r="I2665" t="s">
        <v>387</v>
      </c>
      <c r="J2665" t="s">
        <v>383</v>
      </c>
      <c r="K2665" t="s">
        <v>389</v>
      </c>
      <c r="L2665" t="s">
        <v>46</v>
      </c>
      <c r="M2665" t="s">
        <v>386</v>
      </c>
      <c r="N2665" t="s">
        <v>907</v>
      </c>
      <c r="O2665" t="s">
        <v>908</v>
      </c>
      <c r="P2665" t="s">
        <v>57</v>
      </c>
    </row>
    <row r="2666" spans="1:17">
      <c r="A2666" t="s">
        <v>3433</v>
      </c>
      <c r="B2666" t="s">
        <v>3434</v>
      </c>
      <c r="C2666" t="s">
        <v>956</v>
      </c>
      <c r="D2666">
        <v>55</v>
      </c>
      <c r="E2666">
        <v>9001</v>
      </c>
      <c r="F2666" t="s">
        <v>86</v>
      </c>
      <c r="G2666" t="s">
        <v>1486</v>
      </c>
      <c r="H2666" t="s">
        <v>343</v>
      </c>
      <c r="I2666" t="s">
        <v>382</v>
      </c>
      <c r="J2666" t="s">
        <v>383</v>
      </c>
      <c r="K2666" t="s">
        <v>389</v>
      </c>
      <c r="M2666" t="s">
        <v>386</v>
      </c>
      <c r="N2666" t="s">
        <v>907</v>
      </c>
      <c r="O2666" t="s">
        <v>1033</v>
      </c>
      <c r="P2666" t="s">
        <v>86</v>
      </c>
      <c r="Q2666" t="s">
        <v>8505</v>
      </c>
    </row>
    <row r="2667" spans="1:17">
      <c r="A2667" t="s">
        <v>3435</v>
      </c>
      <c r="B2667" t="s">
        <v>3434</v>
      </c>
      <c r="C2667" t="s">
        <v>904</v>
      </c>
      <c r="D2667">
        <v>57</v>
      </c>
      <c r="E2667">
        <v>9001</v>
      </c>
      <c r="F2667" t="s">
        <v>86</v>
      </c>
      <c r="G2667" t="s">
        <v>1486</v>
      </c>
      <c r="H2667" t="s">
        <v>343</v>
      </c>
      <c r="I2667" t="s">
        <v>382</v>
      </c>
      <c r="J2667" t="s">
        <v>383</v>
      </c>
      <c r="K2667" t="s">
        <v>389</v>
      </c>
      <c r="M2667" t="s">
        <v>386</v>
      </c>
      <c r="N2667" t="s">
        <v>907</v>
      </c>
      <c r="O2667" t="s">
        <v>1033</v>
      </c>
      <c r="P2667" t="s">
        <v>86</v>
      </c>
      <c r="Q2667" t="s">
        <v>8505</v>
      </c>
    </row>
    <row r="2668" spans="1:17">
      <c r="A2668" t="s">
        <v>3436</v>
      </c>
      <c r="B2668" t="s">
        <v>3434</v>
      </c>
      <c r="C2668" t="s">
        <v>912</v>
      </c>
      <c r="D2668">
        <v>61</v>
      </c>
      <c r="E2668">
        <v>9001</v>
      </c>
      <c r="F2668" t="s">
        <v>86</v>
      </c>
      <c r="G2668" t="s">
        <v>1486</v>
      </c>
      <c r="H2668" t="s">
        <v>343</v>
      </c>
      <c r="I2668" t="s">
        <v>382</v>
      </c>
      <c r="J2668" t="s">
        <v>383</v>
      </c>
      <c r="K2668" t="s">
        <v>389</v>
      </c>
      <c r="M2668" t="s">
        <v>386</v>
      </c>
      <c r="N2668" t="s">
        <v>907</v>
      </c>
      <c r="O2668" t="s">
        <v>1033</v>
      </c>
      <c r="P2668" t="s">
        <v>86</v>
      </c>
      <c r="Q2668" t="s">
        <v>8505</v>
      </c>
    </row>
    <row r="2669" spans="1:17">
      <c r="A2669" t="s">
        <v>3437</v>
      </c>
      <c r="B2669" t="s">
        <v>3434</v>
      </c>
      <c r="C2669" t="s">
        <v>910</v>
      </c>
      <c r="D2669">
        <v>59</v>
      </c>
      <c r="E2669">
        <v>9001</v>
      </c>
      <c r="F2669" t="s">
        <v>86</v>
      </c>
      <c r="G2669" t="s">
        <v>1486</v>
      </c>
      <c r="H2669" t="s">
        <v>343</v>
      </c>
      <c r="I2669" t="s">
        <v>382</v>
      </c>
      <c r="J2669" t="s">
        <v>383</v>
      </c>
      <c r="K2669" t="s">
        <v>389</v>
      </c>
      <c r="M2669" t="s">
        <v>386</v>
      </c>
      <c r="N2669" t="s">
        <v>907</v>
      </c>
      <c r="O2669" t="s">
        <v>1033</v>
      </c>
      <c r="P2669" t="s">
        <v>86</v>
      </c>
      <c r="Q2669" t="s">
        <v>8505</v>
      </c>
    </row>
    <row r="2670" spans="1:17">
      <c r="A2670" t="s">
        <v>7986</v>
      </c>
      <c r="B2670" t="s">
        <v>7987</v>
      </c>
      <c r="C2670" t="s">
        <v>904</v>
      </c>
      <c r="D2670">
        <v>57</v>
      </c>
      <c r="E2670">
        <v>9001</v>
      </c>
      <c r="F2670" t="s">
        <v>53</v>
      </c>
      <c r="G2670" t="s">
        <v>1486</v>
      </c>
      <c r="H2670" t="s">
        <v>343</v>
      </c>
      <c r="I2670" t="s">
        <v>382</v>
      </c>
      <c r="J2670" t="s">
        <v>383</v>
      </c>
      <c r="K2670" t="s">
        <v>389</v>
      </c>
      <c r="M2670" t="s">
        <v>386</v>
      </c>
      <c r="N2670" t="s">
        <v>907</v>
      </c>
      <c r="O2670" t="s">
        <v>928</v>
      </c>
      <c r="P2670" t="s">
        <v>53</v>
      </c>
      <c r="Q2670" t="s">
        <v>8505</v>
      </c>
    </row>
    <row r="2671" spans="1:17">
      <c r="A2671" t="s">
        <v>7988</v>
      </c>
      <c r="B2671" t="s">
        <v>7987</v>
      </c>
      <c r="C2671" t="s">
        <v>910</v>
      </c>
      <c r="D2671">
        <v>59</v>
      </c>
      <c r="E2671">
        <v>9001</v>
      </c>
      <c r="F2671" t="s">
        <v>53</v>
      </c>
      <c r="G2671" t="s">
        <v>1486</v>
      </c>
      <c r="H2671" t="s">
        <v>343</v>
      </c>
      <c r="I2671" t="s">
        <v>382</v>
      </c>
      <c r="J2671" t="s">
        <v>383</v>
      </c>
      <c r="K2671" t="s">
        <v>389</v>
      </c>
      <c r="M2671" t="s">
        <v>386</v>
      </c>
      <c r="N2671" t="s">
        <v>907</v>
      </c>
      <c r="O2671" t="s">
        <v>928</v>
      </c>
      <c r="P2671" t="s">
        <v>53</v>
      </c>
      <c r="Q2671" t="s">
        <v>8505</v>
      </c>
    </row>
    <row r="2672" spans="1:17">
      <c r="A2672" t="s">
        <v>7989</v>
      </c>
      <c r="B2672" t="s">
        <v>7987</v>
      </c>
      <c r="C2672" t="s">
        <v>912</v>
      </c>
      <c r="D2672">
        <v>61</v>
      </c>
      <c r="E2672">
        <v>9001</v>
      </c>
      <c r="F2672" t="s">
        <v>53</v>
      </c>
      <c r="G2672" t="s">
        <v>1486</v>
      </c>
      <c r="H2672" t="s">
        <v>343</v>
      </c>
      <c r="I2672" t="s">
        <v>382</v>
      </c>
      <c r="J2672" t="s">
        <v>383</v>
      </c>
      <c r="K2672" t="s">
        <v>389</v>
      </c>
      <c r="M2672" t="s">
        <v>386</v>
      </c>
      <c r="N2672" t="s">
        <v>907</v>
      </c>
      <c r="O2672" t="s">
        <v>928</v>
      </c>
      <c r="P2672" t="s">
        <v>53</v>
      </c>
      <c r="Q2672" t="s">
        <v>8505</v>
      </c>
    </row>
    <row r="2673" spans="1:17">
      <c r="A2673" t="s">
        <v>7990</v>
      </c>
      <c r="B2673" t="s">
        <v>7987</v>
      </c>
      <c r="C2673" t="s">
        <v>956</v>
      </c>
      <c r="D2673">
        <v>55</v>
      </c>
      <c r="E2673">
        <v>9001</v>
      </c>
      <c r="F2673" t="s">
        <v>53</v>
      </c>
      <c r="G2673" t="s">
        <v>1486</v>
      </c>
      <c r="H2673" t="s">
        <v>343</v>
      </c>
      <c r="I2673" t="s">
        <v>382</v>
      </c>
      <c r="J2673" t="s">
        <v>383</v>
      </c>
      <c r="K2673" t="s">
        <v>389</v>
      </c>
      <c r="M2673" t="s">
        <v>386</v>
      </c>
      <c r="N2673" t="s">
        <v>907</v>
      </c>
      <c r="O2673" t="s">
        <v>928</v>
      </c>
      <c r="P2673" t="s">
        <v>53</v>
      </c>
      <c r="Q2673" t="s">
        <v>8505</v>
      </c>
    </row>
    <row r="2674" spans="1:17">
      <c r="A2674" t="s">
        <v>7832</v>
      </c>
      <c r="B2674" t="s">
        <v>7833</v>
      </c>
      <c r="C2674" t="s">
        <v>956</v>
      </c>
      <c r="D2674">
        <v>55</v>
      </c>
      <c r="E2674">
        <v>9047</v>
      </c>
      <c r="F2674" t="s">
        <v>71</v>
      </c>
      <c r="G2674" t="s">
        <v>964</v>
      </c>
      <c r="H2674" t="s">
        <v>343</v>
      </c>
      <c r="I2674" t="s">
        <v>382</v>
      </c>
      <c r="J2674" t="s">
        <v>383</v>
      </c>
      <c r="K2674" t="s">
        <v>389</v>
      </c>
      <c r="M2674" t="s">
        <v>386</v>
      </c>
      <c r="N2674" t="s">
        <v>907</v>
      </c>
      <c r="O2674" t="s">
        <v>932</v>
      </c>
      <c r="P2674" t="s">
        <v>71</v>
      </c>
    </row>
    <row r="2675" spans="1:17">
      <c r="A2675" t="s">
        <v>7834</v>
      </c>
      <c r="B2675" t="s">
        <v>7833</v>
      </c>
      <c r="C2675" t="s">
        <v>910</v>
      </c>
      <c r="D2675">
        <v>59</v>
      </c>
      <c r="E2675">
        <v>9047</v>
      </c>
      <c r="F2675" t="s">
        <v>71</v>
      </c>
      <c r="G2675" t="s">
        <v>964</v>
      </c>
      <c r="H2675" t="s">
        <v>343</v>
      </c>
      <c r="I2675" t="s">
        <v>382</v>
      </c>
      <c r="J2675" t="s">
        <v>383</v>
      </c>
      <c r="K2675" t="s">
        <v>389</v>
      </c>
      <c r="M2675" t="s">
        <v>386</v>
      </c>
      <c r="N2675" t="s">
        <v>907</v>
      </c>
      <c r="O2675" t="s">
        <v>932</v>
      </c>
      <c r="P2675" t="s">
        <v>71</v>
      </c>
    </row>
    <row r="2676" spans="1:17">
      <c r="A2676" t="s">
        <v>7835</v>
      </c>
      <c r="B2676" t="s">
        <v>7836</v>
      </c>
      <c r="C2676" t="s">
        <v>956</v>
      </c>
      <c r="D2676">
        <v>55</v>
      </c>
      <c r="E2676">
        <v>9047</v>
      </c>
      <c r="F2676" t="s">
        <v>286</v>
      </c>
      <c r="G2676" t="s">
        <v>964</v>
      </c>
      <c r="H2676" t="s">
        <v>343</v>
      </c>
      <c r="I2676" t="s">
        <v>387</v>
      </c>
      <c r="J2676" t="s">
        <v>383</v>
      </c>
      <c r="K2676" t="s">
        <v>389</v>
      </c>
      <c r="M2676" t="s">
        <v>386</v>
      </c>
      <c r="N2676" t="s">
        <v>907</v>
      </c>
      <c r="O2676" t="s">
        <v>1593</v>
      </c>
      <c r="P2676" t="s">
        <v>286</v>
      </c>
    </row>
    <row r="2677" spans="1:17">
      <c r="A2677" t="s">
        <v>7837</v>
      </c>
      <c r="B2677" t="s">
        <v>7836</v>
      </c>
      <c r="C2677" t="s">
        <v>904</v>
      </c>
      <c r="D2677">
        <v>57</v>
      </c>
      <c r="E2677">
        <v>9047</v>
      </c>
      <c r="F2677" t="s">
        <v>286</v>
      </c>
      <c r="G2677" t="s">
        <v>964</v>
      </c>
      <c r="H2677" t="s">
        <v>343</v>
      </c>
      <c r="I2677" t="s">
        <v>387</v>
      </c>
      <c r="J2677" t="s">
        <v>383</v>
      </c>
      <c r="K2677" t="s">
        <v>389</v>
      </c>
      <c r="M2677" t="s">
        <v>386</v>
      </c>
      <c r="N2677" t="s">
        <v>907</v>
      </c>
      <c r="O2677" t="s">
        <v>1593</v>
      </c>
      <c r="P2677" t="s">
        <v>286</v>
      </c>
    </row>
    <row r="2678" spans="1:17">
      <c r="A2678" t="s">
        <v>7838</v>
      </c>
      <c r="B2678" t="s">
        <v>7836</v>
      </c>
      <c r="C2678" t="s">
        <v>910</v>
      </c>
      <c r="D2678">
        <v>59</v>
      </c>
      <c r="E2678">
        <v>9047</v>
      </c>
      <c r="F2678" t="s">
        <v>286</v>
      </c>
      <c r="G2678" t="s">
        <v>964</v>
      </c>
      <c r="H2678" t="s">
        <v>343</v>
      </c>
      <c r="I2678" t="s">
        <v>387</v>
      </c>
      <c r="J2678" t="s">
        <v>383</v>
      </c>
      <c r="K2678" t="s">
        <v>389</v>
      </c>
      <c r="M2678" t="s">
        <v>386</v>
      </c>
      <c r="N2678" t="s">
        <v>907</v>
      </c>
      <c r="O2678" t="s">
        <v>1593</v>
      </c>
      <c r="P2678" t="s">
        <v>286</v>
      </c>
    </row>
    <row r="2679" spans="1:17">
      <c r="A2679" t="s">
        <v>7839</v>
      </c>
      <c r="B2679" t="s">
        <v>7840</v>
      </c>
      <c r="C2679" t="s">
        <v>956</v>
      </c>
      <c r="D2679">
        <v>55</v>
      </c>
      <c r="E2679">
        <v>9049</v>
      </c>
      <c r="F2679" t="s">
        <v>86</v>
      </c>
      <c r="G2679" t="s">
        <v>964</v>
      </c>
      <c r="H2679" t="s">
        <v>343</v>
      </c>
      <c r="I2679" t="s">
        <v>387</v>
      </c>
      <c r="J2679" t="s">
        <v>383</v>
      </c>
      <c r="K2679" t="s">
        <v>389</v>
      </c>
      <c r="M2679" t="s">
        <v>386</v>
      </c>
      <c r="N2679" t="s">
        <v>907</v>
      </c>
      <c r="O2679" t="s">
        <v>1033</v>
      </c>
      <c r="P2679" t="s">
        <v>86</v>
      </c>
    </row>
    <row r="2680" spans="1:17">
      <c r="A2680" t="s">
        <v>7841</v>
      </c>
      <c r="B2680" t="s">
        <v>7840</v>
      </c>
      <c r="C2680" t="s">
        <v>904</v>
      </c>
      <c r="D2680">
        <v>57</v>
      </c>
      <c r="E2680">
        <v>9049</v>
      </c>
      <c r="F2680" t="s">
        <v>86</v>
      </c>
      <c r="G2680" t="s">
        <v>964</v>
      </c>
      <c r="H2680" t="s">
        <v>343</v>
      </c>
      <c r="I2680" t="s">
        <v>387</v>
      </c>
      <c r="J2680" t="s">
        <v>383</v>
      </c>
      <c r="K2680" t="s">
        <v>389</v>
      </c>
      <c r="M2680" t="s">
        <v>386</v>
      </c>
      <c r="N2680" t="s">
        <v>907</v>
      </c>
      <c r="O2680" t="s">
        <v>1033</v>
      </c>
      <c r="P2680" t="s">
        <v>86</v>
      </c>
    </row>
    <row r="2681" spans="1:17">
      <c r="A2681" t="s">
        <v>7842</v>
      </c>
      <c r="B2681" t="s">
        <v>7840</v>
      </c>
      <c r="C2681" t="s">
        <v>910</v>
      </c>
      <c r="D2681">
        <v>59</v>
      </c>
      <c r="E2681">
        <v>9049</v>
      </c>
      <c r="F2681" t="s">
        <v>86</v>
      </c>
      <c r="G2681" t="s">
        <v>964</v>
      </c>
      <c r="H2681" t="s">
        <v>343</v>
      </c>
      <c r="I2681" t="s">
        <v>387</v>
      </c>
      <c r="J2681" t="s">
        <v>383</v>
      </c>
      <c r="K2681" t="s">
        <v>389</v>
      </c>
      <c r="M2681" t="s">
        <v>386</v>
      </c>
      <c r="N2681" t="s">
        <v>907</v>
      </c>
      <c r="O2681" t="s">
        <v>1033</v>
      </c>
      <c r="P2681" t="s">
        <v>86</v>
      </c>
    </row>
    <row r="2682" spans="1:17">
      <c r="A2682" t="s">
        <v>7846</v>
      </c>
      <c r="B2682" t="s">
        <v>7847</v>
      </c>
      <c r="C2682" t="s">
        <v>956</v>
      </c>
      <c r="D2682">
        <v>55</v>
      </c>
      <c r="E2682">
        <v>9053</v>
      </c>
      <c r="F2682" t="s">
        <v>86</v>
      </c>
      <c r="G2682" t="s">
        <v>964</v>
      </c>
      <c r="H2682" t="s">
        <v>343</v>
      </c>
      <c r="I2682" t="s">
        <v>382</v>
      </c>
      <c r="J2682" t="s">
        <v>383</v>
      </c>
      <c r="K2682" t="s">
        <v>389</v>
      </c>
      <c r="M2682" t="s">
        <v>386</v>
      </c>
      <c r="N2682" t="s">
        <v>907</v>
      </c>
      <c r="O2682" t="s">
        <v>1033</v>
      </c>
      <c r="P2682" t="s">
        <v>86</v>
      </c>
    </row>
    <row r="2683" spans="1:17">
      <c r="A2683" t="s">
        <v>7848</v>
      </c>
      <c r="B2683" t="s">
        <v>7847</v>
      </c>
      <c r="C2683" t="s">
        <v>904</v>
      </c>
      <c r="D2683">
        <v>57</v>
      </c>
      <c r="E2683">
        <v>9053</v>
      </c>
      <c r="F2683" t="s">
        <v>86</v>
      </c>
      <c r="G2683" t="s">
        <v>964</v>
      </c>
      <c r="H2683" t="s">
        <v>343</v>
      </c>
      <c r="I2683" t="s">
        <v>382</v>
      </c>
      <c r="J2683" t="s">
        <v>383</v>
      </c>
      <c r="K2683" t="s">
        <v>389</v>
      </c>
      <c r="M2683" t="s">
        <v>386</v>
      </c>
      <c r="N2683" t="s">
        <v>907</v>
      </c>
      <c r="O2683" t="s">
        <v>1033</v>
      </c>
      <c r="P2683" t="s">
        <v>86</v>
      </c>
    </row>
    <row r="2684" spans="1:17">
      <c r="A2684" t="s">
        <v>7849</v>
      </c>
      <c r="B2684" t="s">
        <v>7847</v>
      </c>
      <c r="C2684" t="s">
        <v>910</v>
      </c>
      <c r="D2684">
        <v>59</v>
      </c>
      <c r="E2684">
        <v>9053</v>
      </c>
      <c r="F2684" t="s">
        <v>86</v>
      </c>
      <c r="G2684" t="s">
        <v>964</v>
      </c>
      <c r="H2684" t="s">
        <v>343</v>
      </c>
      <c r="I2684" t="s">
        <v>382</v>
      </c>
      <c r="J2684" t="s">
        <v>383</v>
      </c>
      <c r="K2684" t="s">
        <v>389</v>
      </c>
      <c r="M2684" t="s">
        <v>386</v>
      </c>
      <c r="N2684" t="s">
        <v>907</v>
      </c>
      <c r="O2684" t="s">
        <v>1033</v>
      </c>
      <c r="P2684" t="s">
        <v>86</v>
      </c>
    </row>
    <row r="2685" spans="1:17">
      <c r="A2685" t="s">
        <v>7843</v>
      </c>
      <c r="B2685" t="s">
        <v>7844</v>
      </c>
      <c r="C2685" t="s">
        <v>956</v>
      </c>
      <c r="D2685">
        <v>55</v>
      </c>
      <c r="E2685">
        <v>9053</v>
      </c>
      <c r="F2685" t="s">
        <v>53</v>
      </c>
      <c r="G2685" t="s">
        <v>964</v>
      </c>
      <c r="H2685" t="s">
        <v>343</v>
      </c>
      <c r="I2685" t="s">
        <v>382</v>
      </c>
      <c r="J2685" t="s">
        <v>383</v>
      </c>
      <c r="K2685" t="s">
        <v>389</v>
      </c>
      <c r="M2685" t="s">
        <v>386</v>
      </c>
      <c r="N2685" t="s">
        <v>907</v>
      </c>
      <c r="O2685" t="s">
        <v>928</v>
      </c>
      <c r="P2685" t="s">
        <v>53</v>
      </c>
    </row>
    <row r="2686" spans="1:17">
      <c r="A2686" t="s">
        <v>7845</v>
      </c>
      <c r="B2686" t="s">
        <v>7844</v>
      </c>
      <c r="C2686" t="s">
        <v>904</v>
      </c>
      <c r="D2686">
        <v>57</v>
      </c>
      <c r="E2686">
        <v>9053</v>
      </c>
      <c r="F2686" t="s">
        <v>53</v>
      </c>
      <c r="G2686" t="s">
        <v>964</v>
      </c>
      <c r="H2686" t="s">
        <v>343</v>
      </c>
      <c r="I2686" t="s">
        <v>382</v>
      </c>
      <c r="J2686" t="s">
        <v>383</v>
      </c>
      <c r="K2686" t="s">
        <v>389</v>
      </c>
      <c r="M2686" t="s">
        <v>386</v>
      </c>
      <c r="N2686" t="s">
        <v>907</v>
      </c>
      <c r="O2686" t="s">
        <v>928</v>
      </c>
      <c r="P2686" t="s">
        <v>53</v>
      </c>
    </row>
    <row r="2687" spans="1:17">
      <c r="A2687" t="s">
        <v>7850</v>
      </c>
      <c r="B2687" t="s">
        <v>7851</v>
      </c>
      <c r="C2687" t="s">
        <v>956</v>
      </c>
      <c r="D2687">
        <v>55</v>
      </c>
      <c r="E2687">
        <v>9056</v>
      </c>
      <c r="F2687" t="s">
        <v>234</v>
      </c>
      <c r="G2687" t="s">
        <v>964</v>
      </c>
      <c r="H2687" t="s">
        <v>343</v>
      </c>
      <c r="I2687" t="s">
        <v>382</v>
      </c>
      <c r="J2687" t="s">
        <v>383</v>
      </c>
      <c r="K2687" t="s">
        <v>389</v>
      </c>
      <c r="M2687" t="s">
        <v>386</v>
      </c>
      <c r="N2687" t="s">
        <v>907</v>
      </c>
      <c r="O2687" t="s">
        <v>7852</v>
      </c>
      <c r="P2687" t="s">
        <v>83</v>
      </c>
    </row>
    <row r="2688" spans="1:17">
      <c r="A2688" t="s">
        <v>7853</v>
      </c>
      <c r="B2688" t="s">
        <v>7851</v>
      </c>
      <c r="C2688" t="s">
        <v>910</v>
      </c>
      <c r="D2688">
        <v>59</v>
      </c>
      <c r="E2688">
        <v>9056</v>
      </c>
      <c r="F2688" t="s">
        <v>234</v>
      </c>
      <c r="G2688" t="s">
        <v>964</v>
      </c>
      <c r="H2688" t="s">
        <v>343</v>
      </c>
      <c r="I2688" t="s">
        <v>382</v>
      </c>
      <c r="J2688" t="s">
        <v>383</v>
      </c>
      <c r="K2688" t="s">
        <v>389</v>
      </c>
      <c r="M2688" t="s">
        <v>386</v>
      </c>
      <c r="N2688" t="s">
        <v>907</v>
      </c>
      <c r="O2688" t="s">
        <v>7852</v>
      </c>
      <c r="P2688" t="s">
        <v>83</v>
      </c>
    </row>
    <row r="2689" spans="1:16">
      <c r="A2689" t="s">
        <v>7854</v>
      </c>
      <c r="B2689" t="s">
        <v>7855</v>
      </c>
      <c r="C2689" t="s">
        <v>956</v>
      </c>
      <c r="D2689">
        <v>55</v>
      </c>
      <c r="E2689">
        <v>9057</v>
      </c>
      <c r="F2689" t="s">
        <v>234</v>
      </c>
      <c r="G2689" t="s">
        <v>964</v>
      </c>
      <c r="H2689" t="s">
        <v>343</v>
      </c>
      <c r="I2689" t="s">
        <v>382</v>
      </c>
      <c r="J2689" t="s">
        <v>383</v>
      </c>
      <c r="K2689" t="s">
        <v>389</v>
      </c>
      <c r="M2689" t="s">
        <v>386</v>
      </c>
      <c r="N2689" t="s">
        <v>907</v>
      </c>
      <c r="O2689" t="s">
        <v>7852</v>
      </c>
      <c r="P2689" t="s">
        <v>83</v>
      </c>
    </row>
    <row r="2690" spans="1:16">
      <c r="A2690" t="s">
        <v>7856</v>
      </c>
      <c r="B2690" t="s">
        <v>7855</v>
      </c>
      <c r="C2690" t="s">
        <v>904</v>
      </c>
      <c r="D2690">
        <v>57</v>
      </c>
      <c r="E2690">
        <v>9057</v>
      </c>
      <c r="F2690" t="s">
        <v>234</v>
      </c>
      <c r="G2690" t="s">
        <v>964</v>
      </c>
      <c r="H2690" t="s">
        <v>343</v>
      </c>
      <c r="I2690" t="s">
        <v>382</v>
      </c>
      <c r="J2690" t="s">
        <v>383</v>
      </c>
      <c r="K2690" t="s">
        <v>389</v>
      </c>
      <c r="M2690" t="s">
        <v>386</v>
      </c>
      <c r="N2690" t="s">
        <v>907</v>
      </c>
      <c r="O2690" t="s">
        <v>7852</v>
      </c>
      <c r="P2690" t="s">
        <v>83</v>
      </c>
    </row>
    <row r="2691" spans="1:16">
      <c r="A2691" t="s">
        <v>7857</v>
      </c>
      <c r="B2691" t="s">
        <v>7855</v>
      </c>
      <c r="C2691" t="s">
        <v>910</v>
      </c>
      <c r="D2691">
        <v>59</v>
      </c>
      <c r="E2691">
        <v>9057</v>
      </c>
      <c r="F2691" t="s">
        <v>234</v>
      </c>
      <c r="G2691" t="s">
        <v>964</v>
      </c>
      <c r="H2691" t="s">
        <v>343</v>
      </c>
      <c r="I2691" t="s">
        <v>382</v>
      </c>
      <c r="J2691" t="s">
        <v>383</v>
      </c>
      <c r="K2691" t="s">
        <v>389</v>
      </c>
      <c r="M2691" t="s">
        <v>386</v>
      </c>
      <c r="N2691" t="s">
        <v>907</v>
      </c>
      <c r="O2691" t="s">
        <v>7852</v>
      </c>
      <c r="P2691" t="s">
        <v>83</v>
      </c>
    </row>
    <row r="2692" spans="1:16">
      <c r="A2692" t="s">
        <v>7858</v>
      </c>
      <c r="B2692" t="s">
        <v>7859</v>
      </c>
      <c r="C2692" t="s">
        <v>956</v>
      </c>
      <c r="D2692">
        <v>55</v>
      </c>
      <c r="E2692">
        <v>9058</v>
      </c>
      <c r="F2692" t="s">
        <v>83</v>
      </c>
      <c r="G2692" t="s">
        <v>964</v>
      </c>
      <c r="H2692" t="s">
        <v>343</v>
      </c>
      <c r="I2692" t="s">
        <v>387</v>
      </c>
      <c r="J2692" t="s">
        <v>383</v>
      </c>
      <c r="K2692" t="s">
        <v>389</v>
      </c>
      <c r="M2692" t="s">
        <v>386</v>
      </c>
      <c r="N2692" t="s">
        <v>907</v>
      </c>
      <c r="O2692" t="s">
        <v>917</v>
      </c>
      <c r="P2692" t="s">
        <v>83</v>
      </c>
    </row>
    <row r="2693" spans="1:16">
      <c r="A2693" t="s">
        <v>7860</v>
      </c>
      <c r="B2693" t="s">
        <v>7859</v>
      </c>
      <c r="C2693" t="s">
        <v>904</v>
      </c>
      <c r="D2693">
        <v>57</v>
      </c>
      <c r="E2693">
        <v>9058</v>
      </c>
      <c r="F2693" t="s">
        <v>83</v>
      </c>
      <c r="G2693" t="s">
        <v>964</v>
      </c>
      <c r="H2693" t="s">
        <v>343</v>
      </c>
      <c r="I2693" t="s">
        <v>387</v>
      </c>
      <c r="J2693" t="s">
        <v>383</v>
      </c>
      <c r="K2693" t="s">
        <v>389</v>
      </c>
      <c r="M2693" t="s">
        <v>386</v>
      </c>
      <c r="N2693" t="s">
        <v>907</v>
      </c>
      <c r="O2693" t="s">
        <v>917</v>
      </c>
      <c r="P2693" t="s">
        <v>83</v>
      </c>
    </row>
    <row r="2694" spans="1:16">
      <c r="A2694" t="s">
        <v>7861</v>
      </c>
      <c r="B2694" t="s">
        <v>7859</v>
      </c>
      <c r="C2694" t="s">
        <v>910</v>
      </c>
      <c r="D2694">
        <v>59</v>
      </c>
      <c r="E2694">
        <v>9058</v>
      </c>
      <c r="F2694" t="s">
        <v>83</v>
      </c>
      <c r="G2694" t="s">
        <v>964</v>
      </c>
      <c r="H2694" t="s">
        <v>343</v>
      </c>
      <c r="I2694" t="s">
        <v>387</v>
      </c>
      <c r="J2694" t="s">
        <v>383</v>
      </c>
      <c r="K2694" t="s">
        <v>389</v>
      </c>
      <c r="M2694" t="s">
        <v>386</v>
      </c>
      <c r="N2694" t="s">
        <v>907</v>
      </c>
      <c r="O2694" t="s">
        <v>917</v>
      </c>
      <c r="P2694" t="s">
        <v>83</v>
      </c>
    </row>
    <row r="2695" spans="1:16">
      <c r="A2695" t="s">
        <v>7879</v>
      </c>
      <c r="B2695" t="s">
        <v>7880</v>
      </c>
      <c r="C2695" t="s">
        <v>956</v>
      </c>
      <c r="D2695">
        <v>55</v>
      </c>
      <c r="E2695">
        <v>9900</v>
      </c>
      <c r="F2695" t="s">
        <v>57</v>
      </c>
      <c r="G2695" t="s">
        <v>964</v>
      </c>
      <c r="H2695" t="s">
        <v>343</v>
      </c>
      <c r="I2695" t="s">
        <v>382</v>
      </c>
      <c r="J2695" t="s">
        <v>383</v>
      </c>
      <c r="K2695" t="s">
        <v>389</v>
      </c>
      <c r="M2695" t="s">
        <v>386</v>
      </c>
      <c r="N2695" t="s">
        <v>907</v>
      </c>
      <c r="O2695" t="s">
        <v>908</v>
      </c>
      <c r="P2695" t="s">
        <v>57</v>
      </c>
    </row>
    <row r="2696" spans="1:16">
      <c r="A2696" t="s">
        <v>7881</v>
      </c>
      <c r="B2696" t="s">
        <v>7880</v>
      </c>
      <c r="C2696" t="s">
        <v>904</v>
      </c>
      <c r="D2696">
        <v>57</v>
      </c>
      <c r="E2696">
        <v>9900</v>
      </c>
      <c r="F2696" t="s">
        <v>57</v>
      </c>
      <c r="G2696" t="s">
        <v>964</v>
      </c>
      <c r="H2696" t="s">
        <v>343</v>
      </c>
      <c r="I2696" t="s">
        <v>382</v>
      </c>
      <c r="J2696" t="s">
        <v>383</v>
      </c>
      <c r="K2696" t="s">
        <v>389</v>
      </c>
      <c r="M2696" t="s">
        <v>386</v>
      </c>
      <c r="N2696" t="s">
        <v>907</v>
      </c>
      <c r="O2696" t="s">
        <v>908</v>
      </c>
      <c r="P2696" t="s">
        <v>57</v>
      </c>
    </row>
    <row r="2697" spans="1:16">
      <c r="A2697" t="s">
        <v>7882</v>
      </c>
      <c r="B2697" t="s">
        <v>7880</v>
      </c>
      <c r="C2697" t="s">
        <v>910</v>
      </c>
      <c r="D2697">
        <v>59</v>
      </c>
      <c r="E2697">
        <v>9900</v>
      </c>
      <c r="F2697" t="s">
        <v>57</v>
      </c>
      <c r="G2697" t="s">
        <v>964</v>
      </c>
      <c r="H2697" t="s">
        <v>343</v>
      </c>
      <c r="I2697" t="s">
        <v>382</v>
      </c>
      <c r="J2697" t="s">
        <v>383</v>
      </c>
      <c r="K2697" t="s">
        <v>389</v>
      </c>
      <c r="M2697" t="s">
        <v>386</v>
      </c>
      <c r="N2697" t="s">
        <v>907</v>
      </c>
      <c r="O2697" t="s">
        <v>908</v>
      </c>
      <c r="P2697" t="s">
        <v>57</v>
      </c>
    </row>
    <row r="2698" spans="1:16">
      <c r="A2698" t="s">
        <v>7876</v>
      </c>
      <c r="B2698" t="s">
        <v>7877</v>
      </c>
      <c r="C2698" t="s">
        <v>956</v>
      </c>
      <c r="D2698">
        <v>55</v>
      </c>
      <c r="E2698">
        <v>9900</v>
      </c>
      <c r="F2698" t="s">
        <v>53</v>
      </c>
      <c r="G2698" t="s">
        <v>964</v>
      </c>
      <c r="H2698" t="s">
        <v>343</v>
      </c>
      <c r="I2698" t="s">
        <v>382</v>
      </c>
      <c r="J2698" t="s">
        <v>383</v>
      </c>
      <c r="K2698" t="s">
        <v>389</v>
      </c>
      <c r="M2698" t="s">
        <v>386</v>
      </c>
      <c r="N2698" t="s">
        <v>907</v>
      </c>
      <c r="O2698" t="s">
        <v>928</v>
      </c>
      <c r="P2698" t="s">
        <v>53</v>
      </c>
    </row>
    <row r="2699" spans="1:16">
      <c r="A2699" t="s">
        <v>7878</v>
      </c>
      <c r="B2699" t="s">
        <v>7877</v>
      </c>
      <c r="C2699" t="s">
        <v>904</v>
      </c>
      <c r="D2699">
        <v>57</v>
      </c>
      <c r="E2699">
        <v>9900</v>
      </c>
      <c r="F2699" t="s">
        <v>53</v>
      </c>
      <c r="G2699" t="s">
        <v>964</v>
      </c>
      <c r="H2699" t="s">
        <v>343</v>
      </c>
      <c r="I2699" t="s">
        <v>382</v>
      </c>
      <c r="J2699" t="s">
        <v>383</v>
      </c>
      <c r="K2699" t="s">
        <v>389</v>
      </c>
      <c r="M2699" t="s">
        <v>386</v>
      </c>
      <c r="N2699" t="s">
        <v>907</v>
      </c>
      <c r="O2699" t="s">
        <v>928</v>
      </c>
      <c r="P2699" t="s">
        <v>53</v>
      </c>
    </row>
    <row r="2700" spans="1:16">
      <c r="A2700" t="s">
        <v>7883</v>
      </c>
      <c r="B2700" t="s">
        <v>7884</v>
      </c>
      <c r="C2700" t="s">
        <v>931</v>
      </c>
      <c r="D2700">
        <v>0</v>
      </c>
      <c r="E2700" t="s">
        <v>7385</v>
      </c>
      <c r="F2700" t="s">
        <v>95</v>
      </c>
      <c r="G2700" t="s">
        <v>1494</v>
      </c>
      <c r="H2700" t="s">
        <v>342</v>
      </c>
      <c r="I2700" t="s">
        <v>387</v>
      </c>
      <c r="J2700" t="s">
        <v>383</v>
      </c>
      <c r="K2700" t="s">
        <v>389</v>
      </c>
      <c r="L2700" t="s">
        <v>45</v>
      </c>
      <c r="M2700" t="s">
        <v>386</v>
      </c>
      <c r="N2700" t="s">
        <v>907</v>
      </c>
      <c r="O2700" t="s">
        <v>937</v>
      </c>
      <c r="P2700" t="s">
        <v>63</v>
      </c>
    </row>
    <row r="2701" spans="1:16">
      <c r="A2701" t="s">
        <v>7885</v>
      </c>
      <c r="B2701" t="s">
        <v>7886</v>
      </c>
      <c r="C2701" t="s">
        <v>931</v>
      </c>
      <c r="D2701">
        <v>0</v>
      </c>
      <c r="E2701" t="s">
        <v>7385</v>
      </c>
      <c r="F2701" t="s">
        <v>110</v>
      </c>
      <c r="G2701" t="s">
        <v>1494</v>
      </c>
      <c r="H2701" t="s">
        <v>342</v>
      </c>
      <c r="I2701" t="s">
        <v>387</v>
      </c>
      <c r="J2701" t="s">
        <v>383</v>
      </c>
      <c r="K2701" t="s">
        <v>389</v>
      </c>
      <c r="L2701" t="s">
        <v>45</v>
      </c>
      <c r="M2701" t="s">
        <v>386</v>
      </c>
      <c r="N2701" t="s">
        <v>907</v>
      </c>
      <c r="O2701" t="s">
        <v>1291</v>
      </c>
      <c r="P2701" t="s">
        <v>57</v>
      </c>
    </row>
    <row r="2702" spans="1:16">
      <c r="A2702" t="s">
        <v>7383</v>
      </c>
      <c r="B2702" t="s">
        <v>7384</v>
      </c>
      <c r="C2702" t="s">
        <v>931</v>
      </c>
      <c r="D2702">
        <v>0</v>
      </c>
      <c r="E2702" t="s">
        <v>7385</v>
      </c>
      <c r="F2702" t="s">
        <v>53</v>
      </c>
      <c r="G2702" t="s">
        <v>1494</v>
      </c>
      <c r="H2702" t="s">
        <v>342</v>
      </c>
      <c r="I2702" t="s">
        <v>387</v>
      </c>
      <c r="J2702" t="s">
        <v>383</v>
      </c>
      <c r="K2702" t="s">
        <v>389</v>
      </c>
      <c r="L2702" t="s">
        <v>45</v>
      </c>
      <c r="M2702" t="s">
        <v>386</v>
      </c>
      <c r="N2702" t="s">
        <v>907</v>
      </c>
      <c r="O2702" t="s">
        <v>928</v>
      </c>
      <c r="P2702" t="s">
        <v>53</v>
      </c>
    </row>
    <row r="2703" spans="1:16">
      <c r="A2703" t="s">
        <v>7386</v>
      </c>
      <c r="B2703" t="s">
        <v>7387</v>
      </c>
      <c r="C2703" t="s">
        <v>931</v>
      </c>
      <c r="D2703">
        <v>0</v>
      </c>
      <c r="E2703" t="s">
        <v>7388</v>
      </c>
      <c r="F2703" t="s">
        <v>86</v>
      </c>
      <c r="G2703" t="s">
        <v>1494</v>
      </c>
      <c r="H2703" t="s">
        <v>342</v>
      </c>
      <c r="I2703" t="s">
        <v>387</v>
      </c>
      <c r="J2703" t="s">
        <v>383</v>
      </c>
      <c r="K2703" t="s">
        <v>389</v>
      </c>
      <c r="L2703" t="s">
        <v>45</v>
      </c>
      <c r="M2703" t="s">
        <v>386</v>
      </c>
      <c r="N2703" t="s">
        <v>907</v>
      </c>
      <c r="O2703" t="s">
        <v>937</v>
      </c>
      <c r="P2703" t="s">
        <v>86</v>
      </c>
    </row>
    <row r="2704" spans="1:16">
      <c r="A2704" t="s">
        <v>1500</v>
      </c>
      <c r="B2704" t="s">
        <v>1501</v>
      </c>
      <c r="C2704" t="s">
        <v>931</v>
      </c>
      <c r="D2704">
        <v>0</v>
      </c>
      <c r="E2704" t="s">
        <v>1502</v>
      </c>
      <c r="F2704" t="s">
        <v>53</v>
      </c>
      <c r="G2704" t="s">
        <v>1503</v>
      </c>
      <c r="H2704" t="s">
        <v>340</v>
      </c>
      <c r="I2704" t="s">
        <v>382</v>
      </c>
      <c r="J2704" t="s">
        <v>383</v>
      </c>
      <c r="K2704" t="s">
        <v>389</v>
      </c>
      <c r="L2704" t="s">
        <v>45</v>
      </c>
      <c r="M2704" t="s">
        <v>386</v>
      </c>
      <c r="N2704" t="s">
        <v>907</v>
      </c>
      <c r="O2704" t="s">
        <v>928</v>
      </c>
      <c r="P2704" t="s">
        <v>53</v>
      </c>
    </row>
    <row r="2705" spans="1:17">
      <c r="A2705" t="s">
        <v>3693</v>
      </c>
      <c r="B2705" t="s">
        <v>3694</v>
      </c>
      <c r="C2705" t="s">
        <v>904</v>
      </c>
      <c r="D2705">
        <v>57</v>
      </c>
      <c r="E2705" t="s">
        <v>1883</v>
      </c>
      <c r="F2705" t="s">
        <v>83</v>
      </c>
      <c r="G2705" t="s">
        <v>1884</v>
      </c>
      <c r="H2705" t="s">
        <v>340</v>
      </c>
      <c r="I2705" t="s">
        <v>387</v>
      </c>
      <c r="J2705" t="s">
        <v>383</v>
      </c>
      <c r="K2705" t="s">
        <v>389</v>
      </c>
      <c r="L2705" t="s">
        <v>46</v>
      </c>
      <c r="M2705" t="s">
        <v>386</v>
      </c>
      <c r="N2705" t="s">
        <v>907</v>
      </c>
      <c r="O2705" t="s">
        <v>917</v>
      </c>
      <c r="P2705" t="s">
        <v>83</v>
      </c>
    </row>
    <row r="2706" spans="1:17">
      <c r="A2706" t="s">
        <v>1881</v>
      </c>
      <c r="B2706" t="s">
        <v>1882</v>
      </c>
      <c r="C2706" t="s">
        <v>904</v>
      </c>
      <c r="D2706">
        <v>57</v>
      </c>
      <c r="E2706" t="s">
        <v>1883</v>
      </c>
      <c r="F2706" t="s">
        <v>53</v>
      </c>
      <c r="G2706" t="s">
        <v>1884</v>
      </c>
      <c r="H2706" t="s">
        <v>340</v>
      </c>
      <c r="I2706" t="s">
        <v>387</v>
      </c>
      <c r="J2706" t="s">
        <v>383</v>
      </c>
      <c r="K2706" t="s">
        <v>389</v>
      </c>
      <c r="L2706" t="s">
        <v>46</v>
      </c>
      <c r="M2706" t="s">
        <v>386</v>
      </c>
      <c r="N2706" t="s">
        <v>907</v>
      </c>
      <c r="O2706" t="s">
        <v>928</v>
      </c>
      <c r="P2706" t="s">
        <v>53</v>
      </c>
    </row>
    <row r="2707" spans="1:17">
      <c r="A2707" t="s">
        <v>7714</v>
      </c>
      <c r="B2707" t="s">
        <v>7715</v>
      </c>
      <c r="C2707" t="s">
        <v>931</v>
      </c>
      <c r="D2707">
        <v>0</v>
      </c>
      <c r="E2707" t="s">
        <v>7716</v>
      </c>
      <c r="F2707" t="s">
        <v>71</v>
      </c>
      <c r="G2707" t="s">
        <v>7717</v>
      </c>
      <c r="H2707" t="s">
        <v>342</v>
      </c>
      <c r="I2707" t="s">
        <v>387</v>
      </c>
      <c r="J2707" t="s">
        <v>383</v>
      </c>
      <c r="K2707" t="s">
        <v>388</v>
      </c>
      <c r="M2707" t="s">
        <v>386</v>
      </c>
      <c r="N2707" t="s">
        <v>907</v>
      </c>
      <c r="O2707" t="s">
        <v>932</v>
      </c>
      <c r="P2707" t="s">
        <v>71</v>
      </c>
      <c r="Q2707" t="s">
        <v>8505</v>
      </c>
    </row>
    <row r="2708" spans="1:17">
      <c r="A2708" t="s">
        <v>3102</v>
      </c>
      <c r="B2708" t="s">
        <v>3103</v>
      </c>
      <c r="C2708" t="s">
        <v>931</v>
      </c>
      <c r="D2708">
        <v>0</v>
      </c>
      <c r="E2708" t="s">
        <v>3104</v>
      </c>
      <c r="F2708" t="s">
        <v>86</v>
      </c>
      <c r="G2708" t="s">
        <v>1494</v>
      </c>
      <c r="H2708" t="s">
        <v>342</v>
      </c>
      <c r="I2708" t="s">
        <v>382</v>
      </c>
      <c r="J2708" t="s">
        <v>383</v>
      </c>
      <c r="K2708" t="s">
        <v>389</v>
      </c>
      <c r="L2708" t="s">
        <v>45</v>
      </c>
      <c r="M2708" t="s">
        <v>386</v>
      </c>
      <c r="N2708" t="s">
        <v>907</v>
      </c>
      <c r="O2708" t="s">
        <v>1033</v>
      </c>
      <c r="P2708" t="s">
        <v>86</v>
      </c>
    </row>
    <row r="2709" spans="1:17">
      <c r="A2709" t="s">
        <v>7389</v>
      </c>
      <c r="B2709" t="s">
        <v>7390</v>
      </c>
      <c r="C2709" t="s">
        <v>931</v>
      </c>
      <c r="D2709">
        <v>0</v>
      </c>
      <c r="E2709" t="s">
        <v>3104</v>
      </c>
      <c r="F2709" t="s">
        <v>53</v>
      </c>
      <c r="G2709" t="s">
        <v>1494</v>
      </c>
      <c r="H2709" t="s">
        <v>342</v>
      </c>
      <c r="I2709" t="s">
        <v>387</v>
      </c>
      <c r="J2709" t="s">
        <v>383</v>
      </c>
      <c r="K2709" t="s">
        <v>389</v>
      </c>
      <c r="L2709" t="s">
        <v>45</v>
      </c>
      <c r="M2709" t="s">
        <v>386</v>
      </c>
      <c r="N2709" t="s">
        <v>907</v>
      </c>
      <c r="O2709" t="s">
        <v>928</v>
      </c>
      <c r="P2709" t="s">
        <v>53</v>
      </c>
    </row>
    <row r="2710" spans="1:17">
      <c r="A2710" t="s">
        <v>7896</v>
      </c>
      <c r="B2710" t="s">
        <v>7897</v>
      </c>
      <c r="C2710" t="s">
        <v>956</v>
      </c>
      <c r="D2710">
        <v>55</v>
      </c>
      <c r="E2710" t="s">
        <v>7893</v>
      </c>
      <c r="F2710" t="s">
        <v>57</v>
      </c>
      <c r="G2710" t="s">
        <v>1631</v>
      </c>
      <c r="H2710" t="s">
        <v>340</v>
      </c>
      <c r="I2710" t="s">
        <v>387</v>
      </c>
      <c r="J2710" t="s">
        <v>383</v>
      </c>
      <c r="K2710" t="s">
        <v>389</v>
      </c>
      <c r="L2710" t="s">
        <v>46</v>
      </c>
      <c r="M2710" t="s">
        <v>386</v>
      </c>
      <c r="N2710" t="s">
        <v>907</v>
      </c>
      <c r="O2710" t="s">
        <v>908</v>
      </c>
      <c r="P2710" t="s">
        <v>57</v>
      </c>
    </row>
    <row r="2711" spans="1:17">
      <c r="A2711" t="s">
        <v>7898</v>
      </c>
      <c r="B2711" t="s">
        <v>7897</v>
      </c>
      <c r="C2711" t="s">
        <v>904</v>
      </c>
      <c r="D2711">
        <v>57</v>
      </c>
      <c r="E2711" t="s">
        <v>7893</v>
      </c>
      <c r="F2711" t="s">
        <v>57</v>
      </c>
      <c r="G2711" t="s">
        <v>1631</v>
      </c>
      <c r="H2711" t="s">
        <v>340</v>
      </c>
      <c r="I2711" t="s">
        <v>387</v>
      </c>
      <c r="J2711" t="s">
        <v>383</v>
      </c>
      <c r="K2711" t="s">
        <v>389</v>
      </c>
      <c r="L2711" t="s">
        <v>46</v>
      </c>
      <c r="M2711" t="s">
        <v>386</v>
      </c>
      <c r="N2711" t="s">
        <v>907</v>
      </c>
      <c r="O2711" t="s">
        <v>908</v>
      </c>
      <c r="P2711" t="s">
        <v>57</v>
      </c>
    </row>
    <row r="2712" spans="1:17">
      <c r="A2712" t="s">
        <v>7899</v>
      </c>
      <c r="B2712" t="s">
        <v>7897</v>
      </c>
      <c r="C2712" t="s">
        <v>910</v>
      </c>
      <c r="D2712">
        <v>59</v>
      </c>
      <c r="E2712" t="s">
        <v>7893</v>
      </c>
      <c r="F2712" t="s">
        <v>57</v>
      </c>
      <c r="G2712" t="s">
        <v>1631</v>
      </c>
      <c r="H2712" t="s">
        <v>340</v>
      </c>
      <c r="I2712" t="s">
        <v>387</v>
      </c>
      <c r="J2712" t="s">
        <v>383</v>
      </c>
      <c r="K2712" t="s">
        <v>389</v>
      </c>
      <c r="L2712" t="s">
        <v>46</v>
      </c>
      <c r="M2712" t="s">
        <v>386</v>
      </c>
      <c r="N2712" t="s">
        <v>907</v>
      </c>
      <c r="O2712" t="s">
        <v>908</v>
      </c>
      <c r="P2712" t="s">
        <v>57</v>
      </c>
    </row>
    <row r="2713" spans="1:17">
      <c r="A2713" t="s">
        <v>7891</v>
      </c>
      <c r="B2713" t="s">
        <v>7892</v>
      </c>
      <c r="C2713" t="s">
        <v>956</v>
      </c>
      <c r="D2713">
        <v>55</v>
      </c>
      <c r="E2713" t="s">
        <v>7893</v>
      </c>
      <c r="F2713" t="s">
        <v>53</v>
      </c>
      <c r="G2713" t="s">
        <v>1631</v>
      </c>
      <c r="H2713" t="s">
        <v>340</v>
      </c>
      <c r="I2713" t="s">
        <v>387</v>
      </c>
      <c r="J2713" t="s">
        <v>383</v>
      </c>
      <c r="K2713" t="s">
        <v>389</v>
      </c>
      <c r="L2713" t="s">
        <v>46</v>
      </c>
      <c r="M2713" t="s">
        <v>386</v>
      </c>
      <c r="N2713" t="s">
        <v>907</v>
      </c>
      <c r="O2713" t="s">
        <v>928</v>
      </c>
      <c r="P2713" t="s">
        <v>53</v>
      </c>
    </row>
    <row r="2714" spans="1:17">
      <c r="A2714" t="s">
        <v>7894</v>
      </c>
      <c r="B2714" t="s">
        <v>7892</v>
      </c>
      <c r="C2714" t="s">
        <v>904</v>
      </c>
      <c r="D2714">
        <v>57</v>
      </c>
      <c r="E2714" t="s">
        <v>7893</v>
      </c>
      <c r="F2714" t="s">
        <v>53</v>
      </c>
      <c r="G2714" t="s">
        <v>1631</v>
      </c>
      <c r="H2714" t="s">
        <v>340</v>
      </c>
      <c r="I2714" t="s">
        <v>387</v>
      </c>
      <c r="J2714" t="s">
        <v>383</v>
      </c>
      <c r="K2714" t="s">
        <v>389</v>
      </c>
      <c r="L2714" t="s">
        <v>46</v>
      </c>
      <c r="M2714" t="s">
        <v>386</v>
      </c>
      <c r="N2714" t="s">
        <v>907</v>
      </c>
      <c r="O2714" t="s">
        <v>928</v>
      </c>
      <c r="P2714" t="s">
        <v>53</v>
      </c>
    </row>
    <row r="2715" spans="1:17">
      <c r="A2715" t="s">
        <v>7895</v>
      </c>
      <c r="B2715" t="s">
        <v>7892</v>
      </c>
      <c r="C2715" t="s">
        <v>910</v>
      </c>
      <c r="D2715">
        <v>59</v>
      </c>
      <c r="E2715" t="s">
        <v>7893</v>
      </c>
      <c r="F2715" t="s">
        <v>53</v>
      </c>
      <c r="G2715" t="s">
        <v>1631</v>
      </c>
      <c r="H2715" t="s">
        <v>340</v>
      </c>
      <c r="I2715" t="s">
        <v>387</v>
      </c>
      <c r="J2715" t="s">
        <v>383</v>
      </c>
      <c r="K2715" t="s">
        <v>389</v>
      </c>
      <c r="L2715" t="s">
        <v>46</v>
      </c>
      <c r="M2715" t="s">
        <v>386</v>
      </c>
      <c r="N2715" t="s">
        <v>907</v>
      </c>
      <c r="O2715" t="s">
        <v>928</v>
      </c>
      <c r="P2715" t="s">
        <v>53</v>
      </c>
    </row>
    <row r="2716" spans="1:17">
      <c r="A2716" t="s">
        <v>5120</v>
      </c>
      <c r="B2716" t="s">
        <v>5121</v>
      </c>
      <c r="C2716" t="s">
        <v>910</v>
      </c>
      <c r="D2716">
        <v>59</v>
      </c>
      <c r="E2716" t="s">
        <v>5122</v>
      </c>
      <c r="F2716" t="s">
        <v>57</v>
      </c>
      <c r="G2716" t="s">
        <v>964</v>
      </c>
      <c r="H2716" t="s">
        <v>343</v>
      </c>
      <c r="I2716" t="s">
        <v>382</v>
      </c>
      <c r="J2716" t="s">
        <v>383</v>
      </c>
      <c r="K2716" t="s">
        <v>389</v>
      </c>
      <c r="M2716" t="s">
        <v>386</v>
      </c>
      <c r="N2716" t="s">
        <v>907</v>
      </c>
      <c r="O2716" t="s">
        <v>908</v>
      </c>
      <c r="P2716" t="s">
        <v>57</v>
      </c>
    </row>
    <row r="2717" spans="1:17">
      <c r="A2717" t="s">
        <v>6642</v>
      </c>
      <c r="B2717" t="s">
        <v>6643</v>
      </c>
      <c r="C2717" t="s">
        <v>956</v>
      </c>
      <c r="D2717">
        <v>55</v>
      </c>
      <c r="E2717" t="s">
        <v>5122</v>
      </c>
      <c r="F2717" t="s">
        <v>86</v>
      </c>
      <c r="G2717" t="s">
        <v>964</v>
      </c>
      <c r="H2717" t="s">
        <v>343</v>
      </c>
      <c r="I2717" t="s">
        <v>390</v>
      </c>
      <c r="J2717" t="s">
        <v>383</v>
      </c>
      <c r="K2717" t="s">
        <v>389</v>
      </c>
      <c r="M2717" t="s">
        <v>386</v>
      </c>
      <c r="N2717" t="s">
        <v>907</v>
      </c>
      <c r="O2717" t="s">
        <v>1033</v>
      </c>
      <c r="P2717" t="s">
        <v>86</v>
      </c>
    </row>
    <row r="2718" spans="1:17">
      <c r="A2718" t="s">
        <v>6644</v>
      </c>
      <c r="B2718" t="s">
        <v>6643</v>
      </c>
      <c r="C2718" t="s">
        <v>904</v>
      </c>
      <c r="D2718">
        <v>57</v>
      </c>
      <c r="E2718" t="s">
        <v>5122</v>
      </c>
      <c r="F2718" t="s">
        <v>86</v>
      </c>
      <c r="G2718" t="s">
        <v>964</v>
      </c>
      <c r="H2718" t="s">
        <v>343</v>
      </c>
      <c r="I2718" t="s">
        <v>390</v>
      </c>
      <c r="J2718" t="s">
        <v>383</v>
      </c>
      <c r="K2718" t="s">
        <v>389</v>
      </c>
      <c r="M2718" t="s">
        <v>386</v>
      </c>
      <c r="N2718" t="s">
        <v>907</v>
      </c>
      <c r="O2718" t="s">
        <v>1033</v>
      </c>
      <c r="P2718" t="s">
        <v>86</v>
      </c>
    </row>
    <row r="2719" spans="1:17">
      <c r="A2719" t="s">
        <v>6645</v>
      </c>
      <c r="B2719" t="s">
        <v>6643</v>
      </c>
      <c r="C2719" t="s">
        <v>910</v>
      </c>
      <c r="D2719">
        <v>59</v>
      </c>
      <c r="E2719" t="s">
        <v>5122</v>
      </c>
      <c r="F2719" t="s">
        <v>86</v>
      </c>
      <c r="G2719" t="s">
        <v>964</v>
      </c>
      <c r="H2719" t="s">
        <v>343</v>
      </c>
      <c r="I2719" t="s">
        <v>390</v>
      </c>
      <c r="J2719" t="s">
        <v>383</v>
      </c>
      <c r="K2719" t="s">
        <v>389</v>
      </c>
      <c r="M2719" t="s">
        <v>386</v>
      </c>
      <c r="N2719" t="s">
        <v>907</v>
      </c>
      <c r="O2719" t="s">
        <v>1033</v>
      </c>
      <c r="P2719" t="s">
        <v>86</v>
      </c>
    </row>
    <row r="2720" spans="1:17">
      <c r="A2720" t="s">
        <v>6646</v>
      </c>
      <c r="B2720" t="s">
        <v>6643</v>
      </c>
      <c r="C2720" t="s">
        <v>912</v>
      </c>
      <c r="D2720">
        <v>61</v>
      </c>
      <c r="E2720" t="s">
        <v>5122</v>
      </c>
      <c r="F2720" t="s">
        <v>86</v>
      </c>
      <c r="G2720" t="s">
        <v>964</v>
      </c>
      <c r="H2720" t="s">
        <v>343</v>
      </c>
      <c r="I2720" t="s">
        <v>390</v>
      </c>
      <c r="J2720" t="s">
        <v>383</v>
      </c>
      <c r="K2720" t="s">
        <v>389</v>
      </c>
      <c r="M2720" t="s">
        <v>386</v>
      </c>
      <c r="N2720" t="s">
        <v>907</v>
      </c>
      <c r="O2720" t="s">
        <v>1033</v>
      </c>
      <c r="P2720" t="s">
        <v>86</v>
      </c>
    </row>
    <row r="2721" spans="1:16">
      <c r="A2721" t="s">
        <v>6005</v>
      </c>
      <c r="B2721" t="s">
        <v>6006</v>
      </c>
      <c r="C2721" t="s">
        <v>904</v>
      </c>
      <c r="D2721">
        <v>57</v>
      </c>
      <c r="E2721" t="s">
        <v>5122</v>
      </c>
      <c r="F2721" t="s">
        <v>277</v>
      </c>
      <c r="G2721" t="s">
        <v>6007</v>
      </c>
      <c r="H2721" t="s">
        <v>343</v>
      </c>
      <c r="I2721" t="s">
        <v>382</v>
      </c>
      <c r="J2721" t="s">
        <v>383</v>
      </c>
      <c r="K2721" t="s">
        <v>389</v>
      </c>
      <c r="M2721" t="s">
        <v>386</v>
      </c>
      <c r="N2721" t="s">
        <v>907</v>
      </c>
      <c r="O2721" t="s">
        <v>1710</v>
      </c>
      <c r="P2721" t="s">
        <v>83</v>
      </c>
    </row>
    <row r="2722" spans="1:16">
      <c r="A2722" t="s">
        <v>6008</v>
      </c>
      <c r="B2722" t="s">
        <v>6006</v>
      </c>
      <c r="C2722" t="s">
        <v>910</v>
      </c>
      <c r="D2722">
        <v>59</v>
      </c>
      <c r="E2722" t="s">
        <v>5122</v>
      </c>
      <c r="F2722" t="s">
        <v>277</v>
      </c>
      <c r="G2722" t="s">
        <v>6007</v>
      </c>
      <c r="H2722" t="s">
        <v>343</v>
      </c>
      <c r="I2722" t="s">
        <v>382</v>
      </c>
      <c r="J2722" t="s">
        <v>383</v>
      </c>
      <c r="K2722" t="s">
        <v>389</v>
      </c>
      <c r="M2722" t="s">
        <v>386</v>
      </c>
      <c r="N2722" t="s">
        <v>907</v>
      </c>
      <c r="O2722" t="s">
        <v>1710</v>
      </c>
      <c r="P2722" t="s">
        <v>83</v>
      </c>
    </row>
    <row r="2723" spans="1:16">
      <c r="A2723" t="s">
        <v>6009</v>
      </c>
      <c r="B2723" t="s">
        <v>6006</v>
      </c>
      <c r="C2723" t="s">
        <v>912</v>
      </c>
      <c r="D2723">
        <v>61</v>
      </c>
      <c r="E2723" t="s">
        <v>5122</v>
      </c>
      <c r="F2723" t="s">
        <v>277</v>
      </c>
      <c r="G2723" t="s">
        <v>6007</v>
      </c>
      <c r="H2723" t="s">
        <v>343</v>
      </c>
      <c r="I2723" t="s">
        <v>382</v>
      </c>
      <c r="J2723" t="s">
        <v>383</v>
      </c>
      <c r="K2723" t="s">
        <v>389</v>
      </c>
      <c r="M2723" t="s">
        <v>386</v>
      </c>
      <c r="N2723" t="s">
        <v>907</v>
      </c>
      <c r="O2723" t="s">
        <v>1710</v>
      </c>
      <c r="P2723" t="s">
        <v>83</v>
      </c>
    </row>
    <row r="2724" spans="1:16">
      <c r="A2724" t="s">
        <v>6010</v>
      </c>
      <c r="B2724" t="s">
        <v>6006</v>
      </c>
      <c r="C2724" t="s">
        <v>956</v>
      </c>
      <c r="D2724">
        <v>55</v>
      </c>
      <c r="E2724" t="s">
        <v>5122</v>
      </c>
      <c r="F2724" t="s">
        <v>277</v>
      </c>
      <c r="G2724" t="s">
        <v>6007</v>
      </c>
      <c r="H2724" t="s">
        <v>343</v>
      </c>
      <c r="I2724" t="s">
        <v>382</v>
      </c>
      <c r="J2724" t="s">
        <v>383</v>
      </c>
      <c r="K2724" t="s">
        <v>389</v>
      </c>
      <c r="M2724" t="s">
        <v>386</v>
      </c>
      <c r="N2724" t="s">
        <v>907</v>
      </c>
      <c r="O2724" t="s">
        <v>1710</v>
      </c>
      <c r="P2724" t="s">
        <v>83</v>
      </c>
    </row>
    <row r="2725" spans="1:16">
      <c r="A2725" t="s">
        <v>6000</v>
      </c>
      <c r="B2725" t="s">
        <v>6001</v>
      </c>
      <c r="C2725" t="s">
        <v>956</v>
      </c>
      <c r="D2725">
        <v>55</v>
      </c>
      <c r="E2725" t="s">
        <v>5122</v>
      </c>
      <c r="F2725" t="s">
        <v>53</v>
      </c>
      <c r="G2725" t="s">
        <v>964</v>
      </c>
      <c r="H2725" t="s">
        <v>343</v>
      </c>
      <c r="I2725" t="s">
        <v>390</v>
      </c>
      <c r="J2725" t="s">
        <v>383</v>
      </c>
      <c r="K2725" t="s">
        <v>389</v>
      </c>
      <c r="M2725" t="s">
        <v>386</v>
      </c>
      <c r="N2725" t="s">
        <v>907</v>
      </c>
      <c r="O2725" t="s">
        <v>928</v>
      </c>
      <c r="P2725" t="s">
        <v>53</v>
      </c>
    </row>
    <row r="2726" spans="1:16">
      <c r="A2726" t="s">
        <v>6002</v>
      </c>
      <c r="B2726" t="s">
        <v>6001</v>
      </c>
      <c r="C2726" t="s">
        <v>904</v>
      </c>
      <c r="D2726">
        <v>57</v>
      </c>
      <c r="E2726" t="s">
        <v>5122</v>
      </c>
      <c r="F2726" t="s">
        <v>53</v>
      </c>
      <c r="G2726" t="s">
        <v>964</v>
      </c>
      <c r="H2726" t="s">
        <v>343</v>
      </c>
      <c r="I2726" t="s">
        <v>390</v>
      </c>
      <c r="J2726" t="s">
        <v>383</v>
      </c>
      <c r="K2726" t="s">
        <v>389</v>
      </c>
      <c r="M2726" t="s">
        <v>386</v>
      </c>
      <c r="N2726" t="s">
        <v>907</v>
      </c>
      <c r="O2726" t="s">
        <v>928</v>
      </c>
      <c r="P2726" t="s">
        <v>53</v>
      </c>
    </row>
    <row r="2727" spans="1:16">
      <c r="A2727" t="s">
        <v>6003</v>
      </c>
      <c r="B2727" t="s">
        <v>6001</v>
      </c>
      <c r="C2727" t="s">
        <v>910</v>
      </c>
      <c r="D2727">
        <v>59</v>
      </c>
      <c r="E2727" t="s">
        <v>5122</v>
      </c>
      <c r="F2727" t="s">
        <v>53</v>
      </c>
      <c r="G2727" t="s">
        <v>964</v>
      </c>
      <c r="H2727" t="s">
        <v>343</v>
      </c>
      <c r="I2727" t="s">
        <v>390</v>
      </c>
      <c r="J2727" t="s">
        <v>383</v>
      </c>
      <c r="K2727" t="s">
        <v>389</v>
      </c>
      <c r="M2727" t="s">
        <v>386</v>
      </c>
      <c r="N2727" t="s">
        <v>907</v>
      </c>
      <c r="O2727" t="s">
        <v>928</v>
      </c>
      <c r="P2727" t="s">
        <v>53</v>
      </c>
    </row>
    <row r="2728" spans="1:16">
      <c r="A2728" t="s">
        <v>6004</v>
      </c>
      <c r="B2728" t="s">
        <v>6001</v>
      </c>
      <c r="C2728" t="s">
        <v>912</v>
      </c>
      <c r="D2728">
        <v>61</v>
      </c>
      <c r="E2728" t="s">
        <v>5122</v>
      </c>
      <c r="F2728" t="s">
        <v>53</v>
      </c>
      <c r="G2728" t="s">
        <v>964</v>
      </c>
      <c r="H2728" t="s">
        <v>343</v>
      </c>
      <c r="I2728" t="s">
        <v>390</v>
      </c>
      <c r="J2728" t="s">
        <v>383</v>
      </c>
      <c r="K2728" t="s">
        <v>389</v>
      </c>
      <c r="M2728" t="s">
        <v>386</v>
      </c>
      <c r="N2728" t="s">
        <v>907</v>
      </c>
      <c r="O2728" t="s">
        <v>928</v>
      </c>
      <c r="P2728" t="s">
        <v>53</v>
      </c>
    </row>
    <row r="2729" spans="1:16">
      <c r="A2729" t="s">
        <v>5123</v>
      </c>
      <c r="B2729" t="s">
        <v>5124</v>
      </c>
      <c r="C2729" t="s">
        <v>910</v>
      </c>
      <c r="D2729">
        <v>59</v>
      </c>
      <c r="E2729" t="s">
        <v>5125</v>
      </c>
      <c r="F2729" t="s">
        <v>63</v>
      </c>
      <c r="G2729" t="s">
        <v>964</v>
      </c>
      <c r="H2729" t="s">
        <v>343</v>
      </c>
      <c r="I2729" t="s">
        <v>382</v>
      </c>
      <c r="J2729" t="s">
        <v>383</v>
      </c>
      <c r="K2729" t="s">
        <v>389</v>
      </c>
      <c r="M2729" t="s">
        <v>386</v>
      </c>
      <c r="N2729" t="s">
        <v>907</v>
      </c>
      <c r="O2729" t="s">
        <v>937</v>
      </c>
      <c r="P2729" t="s">
        <v>63</v>
      </c>
    </row>
    <row r="2730" spans="1:16">
      <c r="A2730" t="s">
        <v>5126</v>
      </c>
      <c r="B2730" t="s">
        <v>5127</v>
      </c>
      <c r="C2730" t="s">
        <v>910</v>
      </c>
      <c r="D2730">
        <v>59</v>
      </c>
      <c r="E2730" t="s">
        <v>5128</v>
      </c>
      <c r="F2730" t="s">
        <v>199</v>
      </c>
      <c r="G2730" t="s">
        <v>1767</v>
      </c>
      <c r="H2730" t="s">
        <v>343</v>
      </c>
      <c r="I2730" t="s">
        <v>382</v>
      </c>
      <c r="J2730" t="s">
        <v>383</v>
      </c>
      <c r="K2730" t="s">
        <v>389</v>
      </c>
      <c r="L2730" t="s">
        <v>43</v>
      </c>
      <c r="M2730" t="s">
        <v>386</v>
      </c>
      <c r="N2730" t="s">
        <v>907</v>
      </c>
      <c r="O2730" t="s">
        <v>1300</v>
      </c>
      <c r="P2730" t="s">
        <v>199</v>
      </c>
    </row>
    <row r="2731" spans="1:16">
      <c r="A2731" t="s">
        <v>6015</v>
      </c>
      <c r="B2731" t="s">
        <v>6016</v>
      </c>
      <c r="C2731" t="s">
        <v>904</v>
      </c>
      <c r="D2731">
        <v>57</v>
      </c>
      <c r="E2731" t="s">
        <v>5128</v>
      </c>
      <c r="F2731" t="s">
        <v>55</v>
      </c>
      <c r="G2731" t="s">
        <v>1767</v>
      </c>
      <c r="H2731" t="s">
        <v>343</v>
      </c>
      <c r="I2731" t="s">
        <v>382</v>
      </c>
      <c r="J2731" t="s">
        <v>383</v>
      </c>
      <c r="K2731" t="s">
        <v>389</v>
      </c>
      <c r="L2731" t="s">
        <v>43</v>
      </c>
      <c r="M2731" t="s">
        <v>386</v>
      </c>
      <c r="N2731" t="s">
        <v>907</v>
      </c>
      <c r="O2731" t="s">
        <v>1003</v>
      </c>
      <c r="P2731" t="s">
        <v>71</v>
      </c>
    </row>
    <row r="2732" spans="1:16">
      <c r="A2732" t="s">
        <v>6017</v>
      </c>
      <c r="B2732" t="s">
        <v>6016</v>
      </c>
      <c r="C2732" t="s">
        <v>910</v>
      </c>
      <c r="D2732">
        <v>59</v>
      </c>
      <c r="E2732" t="s">
        <v>5128</v>
      </c>
      <c r="F2732" t="s">
        <v>55</v>
      </c>
      <c r="G2732" t="s">
        <v>1767</v>
      </c>
      <c r="H2732" t="s">
        <v>343</v>
      </c>
      <c r="I2732" t="s">
        <v>382</v>
      </c>
      <c r="J2732" t="s">
        <v>383</v>
      </c>
      <c r="K2732" t="s">
        <v>389</v>
      </c>
      <c r="L2732" t="s">
        <v>43</v>
      </c>
      <c r="M2732" t="s">
        <v>386</v>
      </c>
      <c r="N2732" t="s">
        <v>907</v>
      </c>
      <c r="O2732" t="s">
        <v>1003</v>
      </c>
      <c r="P2732" t="s">
        <v>71</v>
      </c>
    </row>
    <row r="2733" spans="1:16">
      <c r="A2733" t="s">
        <v>6018</v>
      </c>
      <c r="B2733" t="s">
        <v>6016</v>
      </c>
      <c r="C2733" t="s">
        <v>912</v>
      </c>
      <c r="D2733">
        <v>61</v>
      </c>
      <c r="E2733" t="s">
        <v>5128</v>
      </c>
      <c r="F2733" t="s">
        <v>55</v>
      </c>
      <c r="G2733" t="s">
        <v>1767</v>
      </c>
      <c r="H2733" t="s">
        <v>343</v>
      </c>
      <c r="I2733" t="s">
        <v>382</v>
      </c>
      <c r="J2733" t="s">
        <v>383</v>
      </c>
      <c r="K2733" t="s">
        <v>389</v>
      </c>
      <c r="L2733" t="s">
        <v>43</v>
      </c>
      <c r="M2733" t="s">
        <v>386</v>
      </c>
      <c r="N2733" t="s">
        <v>907</v>
      </c>
      <c r="O2733" t="s">
        <v>1003</v>
      </c>
      <c r="P2733" t="s">
        <v>71</v>
      </c>
    </row>
    <row r="2734" spans="1:16">
      <c r="A2734" t="s">
        <v>6011</v>
      </c>
      <c r="B2734" t="s">
        <v>6012</v>
      </c>
      <c r="C2734" t="s">
        <v>904</v>
      </c>
      <c r="D2734">
        <v>57</v>
      </c>
      <c r="E2734" t="s">
        <v>5128</v>
      </c>
      <c r="F2734" t="s">
        <v>53</v>
      </c>
      <c r="G2734" t="s">
        <v>1767</v>
      </c>
      <c r="H2734" t="s">
        <v>343</v>
      </c>
      <c r="I2734" t="s">
        <v>382</v>
      </c>
      <c r="J2734" t="s">
        <v>383</v>
      </c>
      <c r="K2734" t="s">
        <v>389</v>
      </c>
      <c r="L2734" t="s">
        <v>43</v>
      </c>
      <c r="M2734" t="s">
        <v>386</v>
      </c>
      <c r="N2734" t="s">
        <v>907</v>
      </c>
      <c r="O2734" t="s">
        <v>928</v>
      </c>
      <c r="P2734" t="s">
        <v>53</v>
      </c>
    </row>
    <row r="2735" spans="1:16">
      <c r="A2735" t="s">
        <v>6013</v>
      </c>
      <c r="B2735" t="s">
        <v>6012</v>
      </c>
      <c r="C2735" t="s">
        <v>910</v>
      </c>
      <c r="D2735">
        <v>59</v>
      </c>
      <c r="E2735" t="s">
        <v>5128</v>
      </c>
      <c r="F2735" t="s">
        <v>53</v>
      </c>
      <c r="G2735" t="s">
        <v>1767</v>
      </c>
      <c r="H2735" t="s">
        <v>343</v>
      </c>
      <c r="I2735" t="s">
        <v>382</v>
      </c>
      <c r="J2735" t="s">
        <v>383</v>
      </c>
      <c r="K2735" t="s">
        <v>389</v>
      </c>
      <c r="L2735" t="s">
        <v>43</v>
      </c>
      <c r="M2735" t="s">
        <v>386</v>
      </c>
      <c r="N2735" t="s">
        <v>907</v>
      </c>
      <c r="O2735" t="s">
        <v>928</v>
      </c>
      <c r="P2735" t="s">
        <v>53</v>
      </c>
    </row>
    <row r="2736" spans="1:16">
      <c r="A2736" t="s">
        <v>6014</v>
      </c>
      <c r="B2736" t="s">
        <v>6012</v>
      </c>
      <c r="C2736" t="s">
        <v>912</v>
      </c>
      <c r="D2736">
        <v>61</v>
      </c>
      <c r="E2736" t="s">
        <v>5128</v>
      </c>
      <c r="F2736" t="s">
        <v>53</v>
      </c>
      <c r="G2736" t="s">
        <v>1767</v>
      </c>
      <c r="H2736" t="s">
        <v>343</v>
      </c>
      <c r="I2736" t="s">
        <v>382</v>
      </c>
      <c r="J2736" t="s">
        <v>383</v>
      </c>
      <c r="K2736" t="s">
        <v>389</v>
      </c>
      <c r="L2736" t="s">
        <v>43</v>
      </c>
      <c r="M2736" t="s">
        <v>386</v>
      </c>
      <c r="N2736" t="s">
        <v>907</v>
      </c>
      <c r="O2736" t="s">
        <v>928</v>
      </c>
      <c r="P2736" t="s">
        <v>53</v>
      </c>
    </row>
    <row r="2737" spans="1:16">
      <c r="A2737" t="s">
        <v>6023</v>
      </c>
      <c r="B2737" t="s">
        <v>6024</v>
      </c>
      <c r="C2737" t="s">
        <v>904</v>
      </c>
      <c r="D2737">
        <v>57</v>
      </c>
      <c r="E2737" t="s">
        <v>5131</v>
      </c>
      <c r="F2737" t="s">
        <v>60</v>
      </c>
      <c r="G2737" t="s">
        <v>964</v>
      </c>
      <c r="H2737" t="s">
        <v>343</v>
      </c>
      <c r="I2737" t="s">
        <v>382</v>
      </c>
      <c r="J2737" t="s">
        <v>383</v>
      </c>
      <c r="K2737" t="s">
        <v>389</v>
      </c>
      <c r="M2737" t="s">
        <v>386</v>
      </c>
      <c r="N2737" t="s">
        <v>907</v>
      </c>
      <c r="O2737" t="s">
        <v>990</v>
      </c>
      <c r="P2737" t="s">
        <v>60</v>
      </c>
    </row>
    <row r="2738" spans="1:16">
      <c r="A2738" t="s">
        <v>6025</v>
      </c>
      <c r="B2738" t="s">
        <v>6024</v>
      </c>
      <c r="C2738" t="s">
        <v>910</v>
      </c>
      <c r="D2738">
        <v>59</v>
      </c>
      <c r="E2738" t="s">
        <v>5131</v>
      </c>
      <c r="F2738" t="s">
        <v>60</v>
      </c>
      <c r="G2738" t="s">
        <v>964</v>
      </c>
      <c r="H2738" t="s">
        <v>343</v>
      </c>
      <c r="I2738" t="s">
        <v>382</v>
      </c>
      <c r="J2738" t="s">
        <v>383</v>
      </c>
      <c r="K2738" t="s">
        <v>389</v>
      </c>
      <c r="M2738" t="s">
        <v>386</v>
      </c>
      <c r="N2738" t="s">
        <v>907</v>
      </c>
      <c r="O2738" t="s">
        <v>990</v>
      </c>
      <c r="P2738" t="s">
        <v>60</v>
      </c>
    </row>
    <row r="2739" spans="1:16">
      <c r="A2739" t="s">
        <v>6026</v>
      </c>
      <c r="B2739" t="s">
        <v>6024</v>
      </c>
      <c r="C2739" t="s">
        <v>912</v>
      </c>
      <c r="D2739">
        <v>61</v>
      </c>
      <c r="E2739" t="s">
        <v>5131</v>
      </c>
      <c r="F2739" t="s">
        <v>60</v>
      </c>
      <c r="G2739" t="s">
        <v>964</v>
      </c>
      <c r="H2739" t="s">
        <v>343</v>
      </c>
      <c r="I2739" t="s">
        <v>382</v>
      </c>
      <c r="J2739" t="s">
        <v>383</v>
      </c>
      <c r="K2739" t="s">
        <v>389</v>
      </c>
      <c r="M2739" t="s">
        <v>386</v>
      </c>
      <c r="N2739" t="s">
        <v>907</v>
      </c>
      <c r="O2739" t="s">
        <v>990</v>
      </c>
      <c r="P2739" t="s">
        <v>60</v>
      </c>
    </row>
    <row r="2740" spans="1:16">
      <c r="A2740" t="s">
        <v>5129</v>
      </c>
      <c r="B2740" t="s">
        <v>5130</v>
      </c>
      <c r="C2740" t="s">
        <v>910</v>
      </c>
      <c r="D2740">
        <v>59</v>
      </c>
      <c r="E2740" t="s">
        <v>5131</v>
      </c>
      <c r="F2740" t="s">
        <v>68</v>
      </c>
      <c r="G2740" t="s">
        <v>964</v>
      </c>
      <c r="H2740" t="s">
        <v>343</v>
      </c>
      <c r="I2740" t="s">
        <v>387</v>
      </c>
      <c r="J2740" t="s">
        <v>383</v>
      </c>
      <c r="K2740" t="s">
        <v>389</v>
      </c>
      <c r="M2740" t="s">
        <v>386</v>
      </c>
      <c r="N2740" t="s">
        <v>907</v>
      </c>
      <c r="O2740" t="s">
        <v>1119</v>
      </c>
      <c r="P2740" t="s">
        <v>68</v>
      </c>
    </row>
    <row r="2741" spans="1:16">
      <c r="A2741" t="s">
        <v>6027</v>
      </c>
      <c r="B2741" t="s">
        <v>6028</v>
      </c>
      <c r="C2741" t="s">
        <v>904</v>
      </c>
      <c r="D2741">
        <v>57</v>
      </c>
      <c r="E2741" t="s">
        <v>5131</v>
      </c>
      <c r="F2741" t="s">
        <v>55</v>
      </c>
      <c r="G2741" t="s">
        <v>964</v>
      </c>
      <c r="H2741" t="s">
        <v>343</v>
      </c>
      <c r="I2741" t="s">
        <v>382</v>
      </c>
      <c r="J2741" t="s">
        <v>383</v>
      </c>
      <c r="K2741" t="s">
        <v>389</v>
      </c>
      <c r="M2741" t="s">
        <v>386</v>
      </c>
      <c r="N2741" t="s">
        <v>907</v>
      </c>
      <c r="O2741" t="s">
        <v>1003</v>
      </c>
      <c r="P2741" t="s">
        <v>71</v>
      </c>
    </row>
    <row r="2742" spans="1:16">
      <c r="A2742" t="s">
        <v>6029</v>
      </c>
      <c r="B2742" t="s">
        <v>6028</v>
      </c>
      <c r="C2742" t="s">
        <v>910</v>
      </c>
      <c r="D2742">
        <v>59</v>
      </c>
      <c r="E2742" t="s">
        <v>5131</v>
      </c>
      <c r="F2742" t="s">
        <v>55</v>
      </c>
      <c r="G2742" t="s">
        <v>964</v>
      </c>
      <c r="H2742" t="s">
        <v>343</v>
      </c>
      <c r="I2742" t="s">
        <v>382</v>
      </c>
      <c r="J2742" t="s">
        <v>383</v>
      </c>
      <c r="K2742" t="s">
        <v>389</v>
      </c>
      <c r="M2742" t="s">
        <v>386</v>
      </c>
      <c r="N2742" t="s">
        <v>907</v>
      </c>
      <c r="O2742" t="s">
        <v>1003</v>
      </c>
      <c r="P2742" t="s">
        <v>71</v>
      </c>
    </row>
    <row r="2743" spans="1:16">
      <c r="A2743" t="s">
        <v>6030</v>
      </c>
      <c r="B2743" t="s">
        <v>6028</v>
      </c>
      <c r="C2743" t="s">
        <v>912</v>
      </c>
      <c r="D2743">
        <v>61</v>
      </c>
      <c r="E2743" t="s">
        <v>5131</v>
      </c>
      <c r="F2743" t="s">
        <v>55</v>
      </c>
      <c r="G2743" t="s">
        <v>964</v>
      </c>
      <c r="H2743" t="s">
        <v>343</v>
      </c>
      <c r="I2743" t="s">
        <v>382</v>
      </c>
      <c r="J2743" t="s">
        <v>383</v>
      </c>
      <c r="K2743" t="s">
        <v>389</v>
      </c>
      <c r="M2743" t="s">
        <v>386</v>
      </c>
      <c r="N2743" t="s">
        <v>907</v>
      </c>
      <c r="O2743" t="s">
        <v>1003</v>
      </c>
      <c r="P2743" t="s">
        <v>71</v>
      </c>
    </row>
    <row r="2744" spans="1:16">
      <c r="A2744" t="s">
        <v>6019</v>
      </c>
      <c r="B2744" t="s">
        <v>6020</v>
      </c>
      <c r="C2744" t="s">
        <v>904</v>
      </c>
      <c r="D2744">
        <v>57</v>
      </c>
      <c r="E2744" t="s">
        <v>5131</v>
      </c>
      <c r="F2744" t="s">
        <v>53</v>
      </c>
      <c r="G2744" t="s">
        <v>964</v>
      </c>
      <c r="H2744" t="s">
        <v>343</v>
      </c>
      <c r="I2744" t="s">
        <v>382</v>
      </c>
      <c r="J2744" t="s">
        <v>383</v>
      </c>
      <c r="K2744" t="s">
        <v>389</v>
      </c>
      <c r="M2744" t="s">
        <v>386</v>
      </c>
      <c r="N2744" t="s">
        <v>907</v>
      </c>
      <c r="O2744" t="s">
        <v>928</v>
      </c>
      <c r="P2744" t="s">
        <v>53</v>
      </c>
    </row>
    <row r="2745" spans="1:16">
      <c r="A2745" t="s">
        <v>6021</v>
      </c>
      <c r="B2745" t="s">
        <v>6020</v>
      </c>
      <c r="C2745" t="s">
        <v>910</v>
      </c>
      <c r="D2745">
        <v>59</v>
      </c>
      <c r="E2745" t="s">
        <v>5131</v>
      </c>
      <c r="F2745" t="s">
        <v>53</v>
      </c>
      <c r="G2745" t="s">
        <v>964</v>
      </c>
      <c r="H2745" t="s">
        <v>343</v>
      </c>
      <c r="I2745" t="s">
        <v>382</v>
      </c>
      <c r="J2745" t="s">
        <v>383</v>
      </c>
      <c r="K2745" t="s">
        <v>389</v>
      </c>
      <c r="M2745" t="s">
        <v>386</v>
      </c>
      <c r="N2745" t="s">
        <v>907</v>
      </c>
      <c r="O2745" t="s">
        <v>928</v>
      </c>
      <c r="P2745" t="s">
        <v>53</v>
      </c>
    </row>
    <row r="2746" spans="1:16">
      <c r="A2746" t="s">
        <v>6022</v>
      </c>
      <c r="B2746" t="s">
        <v>6020</v>
      </c>
      <c r="C2746" t="s">
        <v>912</v>
      </c>
      <c r="D2746">
        <v>61</v>
      </c>
      <c r="E2746" t="s">
        <v>5131</v>
      </c>
      <c r="F2746" t="s">
        <v>53</v>
      </c>
      <c r="G2746" t="s">
        <v>964</v>
      </c>
      <c r="H2746" t="s">
        <v>343</v>
      </c>
      <c r="I2746" t="s">
        <v>382</v>
      </c>
      <c r="J2746" t="s">
        <v>383</v>
      </c>
      <c r="K2746" t="s">
        <v>389</v>
      </c>
      <c r="M2746" t="s">
        <v>386</v>
      </c>
      <c r="N2746" t="s">
        <v>907</v>
      </c>
      <c r="O2746" t="s">
        <v>928</v>
      </c>
      <c r="P2746" t="s">
        <v>53</v>
      </c>
    </row>
    <row r="2747" spans="1:16">
      <c r="A2747" t="s">
        <v>5132</v>
      </c>
      <c r="B2747" t="s">
        <v>5133</v>
      </c>
      <c r="C2747" t="s">
        <v>2814</v>
      </c>
      <c r="D2747">
        <v>53</v>
      </c>
      <c r="E2747" t="s">
        <v>5134</v>
      </c>
      <c r="F2747" t="s">
        <v>63</v>
      </c>
      <c r="G2747" t="s">
        <v>964</v>
      </c>
      <c r="H2747" t="s">
        <v>343</v>
      </c>
      <c r="I2747" t="s">
        <v>391</v>
      </c>
      <c r="J2747" t="s">
        <v>383</v>
      </c>
      <c r="K2747" t="s">
        <v>389</v>
      </c>
      <c r="M2747" t="s">
        <v>386</v>
      </c>
      <c r="N2747" t="s">
        <v>907</v>
      </c>
      <c r="O2747" t="s">
        <v>937</v>
      </c>
      <c r="P2747" t="s">
        <v>63</v>
      </c>
    </row>
    <row r="2748" spans="1:16">
      <c r="A2748" t="s">
        <v>3096</v>
      </c>
      <c r="B2748" t="s">
        <v>3097</v>
      </c>
      <c r="C2748" t="s">
        <v>904</v>
      </c>
      <c r="D2748">
        <v>57</v>
      </c>
      <c r="E2748" t="s">
        <v>3094</v>
      </c>
      <c r="F2748" t="s">
        <v>86</v>
      </c>
      <c r="G2748" t="s">
        <v>964</v>
      </c>
      <c r="H2748" t="s">
        <v>343</v>
      </c>
      <c r="I2748" t="s">
        <v>382</v>
      </c>
      <c r="J2748" t="s">
        <v>383</v>
      </c>
      <c r="K2748" t="s">
        <v>389</v>
      </c>
      <c r="M2748" t="s">
        <v>386</v>
      </c>
      <c r="N2748" t="s">
        <v>907</v>
      </c>
      <c r="O2748" t="s">
        <v>1033</v>
      </c>
      <c r="P2748" t="s">
        <v>86</v>
      </c>
    </row>
    <row r="2749" spans="1:16">
      <c r="A2749" t="s">
        <v>3098</v>
      </c>
      <c r="B2749" t="s">
        <v>3097</v>
      </c>
      <c r="C2749" t="s">
        <v>910</v>
      </c>
      <c r="D2749">
        <v>59</v>
      </c>
      <c r="E2749" t="s">
        <v>3094</v>
      </c>
      <c r="F2749" t="s">
        <v>86</v>
      </c>
      <c r="G2749" t="s">
        <v>964</v>
      </c>
      <c r="H2749" t="s">
        <v>343</v>
      </c>
      <c r="I2749" t="s">
        <v>382</v>
      </c>
      <c r="J2749" t="s">
        <v>383</v>
      </c>
      <c r="K2749" t="s">
        <v>389</v>
      </c>
      <c r="M2749" t="s">
        <v>386</v>
      </c>
      <c r="N2749" t="s">
        <v>907</v>
      </c>
      <c r="O2749" t="s">
        <v>1033</v>
      </c>
      <c r="P2749" t="s">
        <v>86</v>
      </c>
    </row>
    <row r="2750" spans="1:16">
      <c r="A2750" t="s">
        <v>3099</v>
      </c>
      <c r="B2750" t="s">
        <v>3100</v>
      </c>
      <c r="C2750" t="s">
        <v>956</v>
      </c>
      <c r="D2750">
        <v>55</v>
      </c>
      <c r="E2750" t="s">
        <v>3094</v>
      </c>
      <c r="F2750" t="s">
        <v>277</v>
      </c>
      <c r="G2750" t="s">
        <v>964</v>
      </c>
      <c r="H2750" t="s">
        <v>343</v>
      </c>
      <c r="I2750" t="s">
        <v>382</v>
      </c>
      <c r="J2750" t="s">
        <v>383</v>
      </c>
      <c r="K2750" t="s">
        <v>389</v>
      </c>
      <c r="M2750" t="s">
        <v>386</v>
      </c>
      <c r="N2750" t="s">
        <v>907</v>
      </c>
      <c r="O2750" t="s">
        <v>1405</v>
      </c>
      <c r="P2750" t="s">
        <v>83</v>
      </c>
    </row>
    <row r="2751" spans="1:16">
      <c r="A2751" t="s">
        <v>3101</v>
      </c>
      <c r="B2751" t="s">
        <v>3100</v>
      </c>
      <c r="C2751" t="s">
        <v>910</v>
      </c>
      <c r="D2751">
        <v>59</v>
      </c>
      <c r="E2751" t="s">
        <v>3094</v>
      </c>
      <c r="F2751" t="s">
        <v>277</v>
      </c>
      <c r="G2751" t="s">
        <v>964</v>
      </c>
      <c r="H2751" t="s">
        <v>343</v>
      </c>
      <c r="I2751" t="s">
        <v>382</v>
      </c>
      <c r="J2751" t="s">
        <v>383</v>
      </c>
      <c r="K2751" t="s">
        <v>389</v>
      </c>
      <c r="M2751" t="s">
        <v>386</v>
      </c>
      <c r="N2751" t="s">
        <v>907</v>
      </c>
      <c r="O2751" t="s">
        <v>1405</v>
      </c>
      <c r="P2751" t="s">
        <v>83</v>
      </c>
    </row>
    <row r="2752" spans="1:16">
      <c r="A2752" t="s">
        <v>3092</v>
      </c>
      <c r="B2752" t="s">
        <v>3093</v>
      </c>
      <c r="C2752" t="s">
        <v>904</v>
      </c>
      <c r="D2752">
        <v>57</v>
      </c>
      <c r="E2752" t="s">
        <v>3094</v>
      </c>
      <c r="F2752" t="s">
        <v>53</v>
      </c>
      <c r="G2752" t="s">
        <v>964</v>
      </c>
      <c r="H2752" t="s">
        <v>343</v>
      </c>
      <c r="I2752" t="s">
        <v>382</v>
      </c>
      <c r="J2752" t="s">
        <v>383</v>
      </c>
      <c r="K2752" t="s">
        <v>389</v>
      </c>
      <c r="M2752" t="s">
        <v>386</v>
      </c>
      <c r="N2752" t="s">
        <v>907</v>
      </c>
      <c r="O2752" t="s">
        <v>928</v>
      </c>
      <c r="P2752" t="s">
        <v>53</v>
      </c>
    </row>
    <row r="2753" spans="1:17">
      <c r="A2753" t="s">
        <v>3095</v>
      </c>
      <c r="B2753" t="s">
        <v>3093</v>
      </c>
      <c r="C2753" t="s">
        <v>910</v>
      </c>
      <c r="D2753">
        <v>59</v>
      </c>
      <c r="E2753" t="s">
        <v>3094</v>
      </c>
      <c r="F2753" t="s">
        <v>53</v>
      </c>
      <c r="G2753" t="s">
        <v>964</v>
      </c>
      <c r="H2753" t="s">
        <v>343</v>
      </c>
      <c r="I2753" t="s">
        <v>382</v>
      </c>
      <c r="J2753" t="s">
        <v>383</v>
      </c>
      <c r="K2753" t="s">
        <v>389</v>
      </c>
      <c r="M2753" t="s">
        <v>386</v>
      </c>
      <c r="N2753" t="s">
        <v>907</v>
      </c>
      <c r="O2753" t="s">
        <v>928</v>
      </c>
      <c r="P2753" t="s">
        <v>53</v>
      </c>
    </row>
    <row r="2754" spans="1:17">
      <c r="A2754" t="s">
        <v>5135</v>
      </c>
      <c r="B2754" t="s">
        <v>5136</v>
      </c>
      <c r="C2754" t="s">
        <v>2626</v>
      </c>
      <c r="D2754">
        <v>51</v>
      </c>
      <c r="E2754" t="s">
        <v>5137</v>
      </c>
      <c r="F2754" t="s">
        <v>86</v>
      </c>
      <c r="G2754" t="s">
        <v>964</v>
      </c>
      <c r="H2754" t="s">
        <v>343</v>
      </c>
      <c r="I2754" t="s">
        <v>391</v>
      </c>
      <c r="J2754" t="s">
        <v>383</v>
      </c>
      <c r="K2754" t="s">
        <v>389</v>
      </c>
      <c r="M2754" t="s">
        <v>386</v>
      </c>
      <c r="N2754" t="s">
        <v>907</v>
      </c>
      <c r="O2754" t="s">
        <v>1033</v>
      </c>
      <c r="P2754" t="s">
        <v>86</v>
      </c>
    </row>
    <row r="2755" spans="1:17">
      <c r="A2755" t="s">
        <v>7010</v>
      </c>
      <c r="B2755" t="s">
        <v>7011</v>
      </c>
      <c r="C2755" t="s">
        <v>931</v>
      </c>
      <c r="D2755">
        <v>0</v>
      </c>
      <c r="E2755" t="s">
        <v>7012</v>
      </c>
      <c r="F2755" t="s">
        <v>53</v>
      </c>
      <c r="G2755" t="s">
        <v>1265</v>
      </c>
      <c r="H2755" t="s">
        <v>340</v>
      </c>
      <c r="I2755" t="s">
        <v>382</v>
      </c>
      <c r="J2755" t="s">
        <v>383</v>
      </c>
      <c r="K2755" t="s">
        <v>389</v>
      </c>
      <c r="L2755" t="s">
        <v>44</v>
      </c>
      <c r="M2755" t="s">
        <v>385</v>
      </c>
      <c r="N2755" t="s">
        <v>907</v>
      </c>
      <c r="O2755" t="s">
        <v>928</v>
      </c>
      <c r="P2755" t="s">
        <v>53</v>
      </c>
    </row>
    <row r="2756" spans="1:17">
      <c r="A2756" t="s">
        <v>7721</v>
      </c>
      <c r="B2756" t="s">
        <v>7722</v>
      </c>
      <c r="C2756" t="s">
        <v>931</v>
      </c>
      <c r="D2756">
        <v>0</v>
      </c>
      <c r="E2756" t="s">
        <v>7723</v>
      </c>
      <c r="F2756" t="s">
        <v>57</v>
      </c>
      <c r="G2756" t="s">
        <v>7724</v>
      </c>
      <c r="H2756" t="s">
        <v>342</v>
      </c>
      <c r="I2756" t="s">
        <v>387</v>
      </c>
      <c r="J2756" t="s">
        <v>383</v>
      </c>
      <c r="K2756" t="s">
        <v>388</v>
      </c>
      <c r="L2756" t="s">
        <v>44</v>
      </c>
      <c r="M2756" t="s">
        <v>386</v>
      </c>
      <c r="N2756" t="s">
        <v>907</v>
      </c>
      <c r="O2756" t="s">
        <v>908</v>
      </c>
      <c r="P2756" t="s">
        <v>57</v>
      </c>
      <c r="Q2756" t="s">
        <v>8505</v>
      </c>
    </row>
    <row r="2757" spans="1:17">
      <c r="A2757" t="s">
        <v>3108</v>
      </c>
      <c r="B2757" t="s">
        <v>3109</v>
      </c>
      <c r="C2757" t="s">
        <v>931</v>
      </c>
      <c r="D2757">
        <v>0</v>
      </c>
      <c r="E2757" t="s">
        <v>3107</v>
      </c>
      <c r="F2757" t="s">
        <v>83</v>
      </c>
      <c r="G2757" t="s">
        <v>1265</v>
      </c>
      <c r="H2757" t="s">
        <v>340</v>
      </c>
      <c r="I2757" t="s">
        <v>382</v>
      </c>
      <c r="J2757" t="s">
        <v>383</v>
      </c>
      <c r="K2757" t="s">
        <v>389</v>
      </c>
      <c r="L2757" t="s">
        <v>44</v>
      </c>
      <c r="M2757" t="s">
        <v>385</v>
      </c>
      <c r="N2757" t="s">
        <v>907</v>
      </c>
      <c r="O2757" t="s">
        <v>917</v>
      </c>
      <c r="P2757" t="s">
        <v>83</v>
      </c>
    </row>
    <row r="2758" spans="1:17">
      <c r="A2758" t="s">
        <v>3110</v>
      </c>
      <c r="B2758" t="s">
        <v>3111</v>
      </c>
      <c r="C2758" t="s">
        <v>931</v>
      </c>
      <c r="D2758">
        <v>0</v>
      </c>
      <c r="E2758" t="s">
        <v>3107</v>
      </c>
      <c r="F2758" t="s">
        <v>55</v>
      </c>
      <c r="G2758" t="s">
        <v>1265</v>
      </c>
      <c r="H2758" t="s">
        <v>340</v>
      </c>
      <c r="I2758" t="s">
        <v>382</v>
      </c>
      <c r="J2758" t="s">
        <v>383</v>
      </c>
      <c r="K2758" t="s">
        <v>389</v>
      </c>
      <c r="L2758" t="s">
        <v>44</v>
      </c>
      <c r="M2758" t="s">
        <v>385</v>
      </c>
      <c r="N2758" t="s">
        <v>907</v>
      </c>
      <c r="O2758" t="s">
        <v>1003</v>
      </c>
      <c r="P2758" t="s">
        <v>71</v>
      </c>
    </row>
    <row r="2759" spans="1:17">
      <c r="A2759" t="s">
        <v>3105</v>
      </c>
      <c r="B2759" t="s">
        <v>3106</v>
      </c>
      <c r="C2759" t="s">
        <v>931</v>
      </c>
      <c r="D2759">
        <v>0</v>
      </c>
      <c r="E2759" t="s">
        <v>3107</v>
      </c>
      <c r="F2759" t="s">
        <v>53</v>
      </c>
      <c r="G2759" t="s">
        <v>1265</v>
      </c>
      <c r="H2759" t="s">
        <v>340</v>
      </c>
      <c r="I2759" t="s">
        <v>382</v>
      </c>
      <c r="J2759" t="s">
        <v>383</v>
      </c>
      <c r="K2759" t="s">
        <v>389</v>
      </c>
      <c r="L2759" t="s">
        <v>44</v>
      </c>
      <c r="M2759" t="s">
        <v>385</v>
      </c>
      <c r="N2759" t="s">
        <v>907</v>
      </c>
      <c r="O2759" t="s">
        <v>928</v>
      </c>
      <c r="P2759" t="s">
        <v>53</v>
      </c>
    </row>
    <row r="2760" spans="1:17">
      <c r="A2760" t="s">
        <v>3115</v>
      </c>
      <c r="B2760" t="s">
        <v>3116</v>
      </c>
      <c r="C2760" t="s">
        <v>931</v>
      </c>
      <c r="D2760">
        <v>0</v>
      </c>
      <c r="E2760" t="s">
        <v>3114</v>
      </c>
      <c r="F2760" t="s">
        <v>86</v>
      </c>
      <c r="G2760" t="s">
        <v>1775</v>
      </c>
      <c r="H2760" t="s">
        <v>340</v>
      </c>
      <c r="I2760" t="s">
        <v>382</v>
      </c>
      <c r="J2760" t="s">
        <v>383</v>
      </c>
      <c r="K2760" t="s">
        <v>389</v>
      </c>
      <c r="L2760" t="s">
        <v>44</v>
      </c>
      <c r="M2760" t="s">
        <v>385</v>
      </c>
      <c r="N2760" t="s">
        <v>907</v>
      </c>
      <c r="O2760" t="s">
        <v>1033</v>
      </c>
      <c r="P2760" t="s">
        <v>86</v>
      </c>
    </row>
    <row r="2761" spans="1:17">
      <c r="A2761" t="s">
        <v>3117</v>
      </c>
      <c r="B2761" t="s">
        <v>3118</v>
      </c>
      <c r="C2761" t="s">
        <v>931</v>
      </c>
      <c r="D2761">
        <v>0</v>
      </c>
      <c r="E2761" t="s">
        <v>3114</v>
      </c>
      <c r="F2761" t="s">
        <v>55</v>
      </c>
      <c r="G2761" t="s">
        <v>1775</v>
      </c>
      <c r="H2761" t="s">
        <v>340</v>
      </c>
      <c r="I2761" t="s">
        <v>382</v>
      </c>
      <c r="J2761" t="s">
        <v>383</v>
      </c>
      <c r="K2761" t="s">
        <v>389</v>
      </c>
      <c r="L2761" t="s">
        <v>44</v>
      </c>
      <c r="M2761" t="s">
        <v>385</v>
      </c>
      <c r="N2761" t="s">
        <v>907</v>
      </c>
      <c r="O2761" t="s">
        <v>1003</v>
      </c>
      <c r="P2761" t="s">
        <v>71</v>
      </c>
    </row>
    <row r="2762" spans="1:17">
      <c r="A2762" t="s">
        <v>3112</v>
      </c>
      <c r="B2762" t="s">
        <v>3113</v>
      </c>
      <c r="C2762" t="s">
        <v>931</v>
      </c>
      <c r="D2762">
        <v>0</v>
      </c>
      <c r="E2762" t="s">
        <v>3114</v>
      </c>
      <c r="F2762" t="s">
        <v>53</v>
      </c>
      <c r="G2762" t="s">
        <v>1775</v>
      </c>
      <c r="H2762" t="s">
        <v>340</v>
      </c>
      <c r="I2762" t="s">
        <v>382</v>
      </c>
      <c r="J2762" t="s">
        <v>383</v>
      </c>
      <c r="K2762" t="s">
        <v>389</v>
      </c>
      <c r="L2762" t="s">
        <v>44</v>
      </c>
      <c r="M2762" t="s">
        <v>385</v>
      </c>
      <c r="N2762" t="s">
        <v>907</v>
      </c>
      <c r="O2762" t="s">
        <v>928</v>
      </c>
      <c r="P2762" t="s">
        <v>53</v>
      </c>
    </row>
    <row r="2763" spans="1:17">
      <c r="A2763" t="s">
        <v>3119</v>
      </c>
      <c r="B2763" t="s">
        <v>3120</v>
      </c>
      <c r="C2763" t="s">
        <v>931</v>
      </c>
      <c r="D2763">
        <v>0</v>
      </c>
      <c r="E2763" t="s">
        <v>3121</v>
      </c>
      <c r="F2763" t="s">
        <v>63</v>
      </c>
      <c r="G2763" t="s">
        <v>3122</v>
      </c>
      <c r="H2763" t="s">
        <v>340</v>
      </c>
      <c r="I2763" t="s">
        <v>382</v>
      </c>
      <c r="J2763" t="s">
        <v>383</v>
      </c>
      <c r="K2763" t="s">
        <v>389</v>
      </c>
      <c r="L2763" t="s">
        <v>44</v>
      </c>
      <c r="M2763" t="s">
        <v>385</v>
      </c>
      <c r="N2763" t="s">
        <v>907</v>
      </c>
      <c r="O2763" t="s">
        <v>937</v>
      </c>
      <c r="P2763" t="s">
        <v>63</v>
      </c>
    </row>
    <row r="2764" spans="1:17">
      <c r="A2764" t="s">
        <v>3125</v>
      </c>
      <c r="B2764" t="s">
        <v>3126</v>
      </c>
      <c r="C2764" t="s">
        <v>931</v>
      </c>
      <c r="D2764">
        <v>0</v>
      </c>
      <c r="E2764" t="s">
        <v>3121</v>
      </c>
      <c r="F2764" t="s">
        <v>86</v>
      </c>
      <c r="G2764" t="s">
        <v>3122</v>
      </c>
      <c r="H2764" t="s">
        <v>340</v>
      </c>
      <c r="I2764" t="s">
        <v>382</v>
      </c>
      <c r="J2764" t="s">
        <v>383</v>
      </c>
      <c r="K2764" t="s">
        <v>389</v>
      </c>
      <c r="L2764" t="s">
        <v>44</v>
      </c>
      <c r="M2764" t="s">
        <v>385</v>
      </c>
      <c r="N2764" t="s">
        <v>907</v>
      </c>
      <c r="O2764" t="s">
        <v>969</v>
      </c>
      <c r="P2764" t="s">
        <v>86</v>
      </c>
    </row>
    <row r="2765" spans="1:17">
      <c r="A2765" t="s">
        <v>3123</v>
      </c>
      <c r="B2765" t="s">
        <v>3124</v>
      </c>
      <c r="C2765" t="s">
        <v>931</v>
      </c>
      <c r="D2765">
        <v>0</v>
      </c>
      <c r="E2765" t="s">
        <v>3121</v>
      </c>
      <c r="F2765" t="s">
        <v>71</v>
      </c>
      <c r="G2765" t="s">
        <v>3122</v>
      </c>
      <c r="H2765" t="s">
        <v>340</v>
      </c>
      <c r="I2765" t="s">
        <v>382</v>
      </c>
      <c r="J2765" t="s">
        <v>383</v>
      </c>
      <c r="K2765" t="s">
        <v>389</v>
      </c>
      <c r="L2765" t="s">
        <v>44</v>
      </c>
      <c r="M2765" t="s">
        <v>385</v>
      </c>
      <c r="N2765" t="s">
        <v>907</v>
      </c>
      <c r="O2765" t="s">
        <v>932</v>
      </c>
      <c r="P2765" t="s">
        <v>71</v>
      </c>
    </row>
    <row r="2766" spans="1:17">
      <c r="A2766" t="s">
        <v>3129</v>
      </c>
      <c r="B2766" t="s">
        <v>3130</v>
      </c>
      <c r="C2766" t="s">
        <v>931</v>
      </c>
      <c r="D2766">
        <v>0</v>
      </c>
      <c r="E2766" t="s">
        <v>1506</v>
      </c>
      <c r="F2766" t="s">
        <v>124</v>
      </c>
      <c r="G2766" t="s">
        <v>1265</v>
      </c>
      <c r="H2766" t="s">
        <v>340</v>
      </c>
      <c r="I2766" t="s">
        <v>382</v>
      </c>
      <c r="J2766" t="s">
        <v>383</v>
      </c>
      <c r="K2766" t="s">
        <v>389</v>
      </c>
      <c r="L2766" t="s">
        <v>44</v>
      </c>
      <c r="M2766" t="s">
        <v>385</v>
      </c>
      <c r="N2766" t="s">
        <v>907</v>
      </c>
      <c r="O2766" t="s">
        <v>1546</v>
      </c>
      <c r="P2766" t="s">
        <v>121</v>
      </c>
    </row>
    <row r="2767" spans="1:17">
      <c r="A2767" t="s">
        <v>3133</v>
      </c>
      <c r="B2767" t="s">
        <v>3134</v>
      </c>
      <c r="C2767" t="s">
        <v>931</v>
      </c>
      <c r="D2767">
        <v>0</v>
      </c>
      <c r="E2767" t="s">
        <v>1506</v>
      </c>
      <c r="F2767" t="s">
        <v>218</v>
      </c>
      <c r="G2767" t="s">
        <v>1265</v>
      </c>
      <c r="H2767" t="s">
        <v>340</v>
      </c>
      <c r="I2767" t="s">
        <v>382</v>
      </c>
      <c r="J2767" t="s">
        <v>383</v>
      </c>
      <c r="K2767" t="s">
        <v>389</v>
      </c>
      <c r="L2767" t="s">
        <v>44</v>
      </c>
      <c r="M2767" t="s">
        <v>385</v>
      </c>
      <c r="N2767" t="s">
        <v>907</v>
      </c>
      <c r="O2767" t="s">
        <v>3135</v>
      </c>
      <c r="P2767" t="s">
        <v>199</v>
      </c>
    </row>
    <row r="2768" spans="1:17">
      <c r="A2768" t="s">
        <v>3136</v>
      </c>
      <c r="B2768" t="s">
        <v>3137</v>
      </c>
      <c r="C2768" t="s">
        <v>931</v>
      </c>
      <c r="D2768">
        <v>0</v>
      </c>
      <c r="E2768" t="s">
        <v>1506</v>
      </c>
      <c r="F2768" t="s">
        <v>232</v>
      </c>
      <c r="G2768" t="s">
        <v>1265</v>
      </c>
      <c r="H2768" t="s">
        <v>340</v>
      </c>
      <c r="I2768" t="s">
        <v>382</v>
      </c>
      <c r="J2768" t="s">
        <v>383</v>
      </c>
      <c r="K2768" t="s">
        <v>389</v>
      </c>
      <c r="L2768" t="s">
        <v>44</v>
      </c>
      <c r="M2768" t="s">
        <v>385</v>
      </c>
      <c r="N2768" t="s">
        <v>907</v>
      </c>
      <c r="O2768" t="s">
        <v>2069</v>
      </c>
      <c r="P2768" t="s">
        <v>83</v>
      </c>
    </row>
    <row r="2769" spans="1:16">
      <c r="A2769" t="s">
        <v>1504</v>
      </c>
      <c r="B2769" t="s">
        <v>1505</v>
      </c>
      <c r="C2769" t="s">
        <v>931</v>
      </c>
      <c r="D2769">
        <v>0</v>
      </c>
      <c r="E2769" t="s">
        <v>1506</v>
      </c>
      <c r="F2769" t="s">
        <v>245</v>
      </c>
      <c r="G2769" t="s">
        <v>1265</v>
      </c>
      <c r="H2769" t="s">
        <v>340</v>
      </c>
      <c r="I2769" t="s">
        <v>382</v>
      </c>
      <c r="J2769" t="s">
        <v>383</v>
      </c>
      <c r="K2769" t="s">
        <v>389</v>
      </c>
      <c r="L2769" t="s">
        <v>44</v>
      </c>
      <c r="M2769" t="s">
        <v>385</v>
      </c>
      <c r="N2769" t="s">
        <v>907</v>
      </c>
      <c r="O2769" t="s">
        <v>917</v>
      </c>
      <c r="P2769" t="s">
        <v>83</v>
      </c>
    </row>
    <row r="2770" spans="1:16">
      <c r="A2770" t="s">
        <v>3127</v>
      </c>
      <c r="B2770" t="s">
        <v>3128</v>
      </c>
      <c r="C2770" t="s">
        <v>931</v>
      </c>
      <c r="D2770">
        <v>0</v>
      </c>
      <c r="E2770" t="s">
        <v>1506</v>
      </c>
      <c r="F2770" t="s">
        <v>249</v>
      </c>
      <c r="G2770" t="s">
        <v>1265</v>
      </c>
      <c r="H2770" t="s">
        <v>340</v>
      </c>
      <c r="I2770" t="s">
        <v>382</v>
      </c>
      <c r="J2770" t="s">
        <v>383</v>
      </c>
      <c r="K2770" t="s">
        <v>389</v>
      </c>
      <c r="L2770" t="s">
        <v>44</v>
      </c>
      <c r="M2770" t="s">
        <v>385</v>
      </c>
      <c r="N2770" t="s">
        <v>907</v>
      </c>
      <c r="O2770" t="s">
        <v>932</v>
      </c>
      <c r="P2770" t="s">
        <v>71</v>
      </c>
    </row>
    <row r="2771" spans="1:16">
      <c r="A2771" t="s">
        <v>3131</v>
      </c>
      <c r="B2771" t="s">
        <v>3132</v>
      </c>
      <c r="C2771" t="s">
        <v>931</v>
      </c>
      <c r="D2771">
        <v>0</v>
      </c>
      <c r="E2771" t="s">
        <v>1506</v>
      </c>
      <c r="F2771" t="s">
        <v>252</v>
      </c>
      <c r="G2771" t="s">
        <v>1265</v>
      </c>
      <c r="H2771" t="s">
        <v>340</v>
      </c>
      <c r="I2771" t="s">
        <v>382</v>
      </c>
      <c r="J2771" t="s">
        <v>383</v>
      </c>
      <c r="K2771" t="s">
        <v>389</v>
      </c>
      <c r="L2771" t="s">
        <v>44</v>
      </c>
      <c r="M2771" t="s">
        <v>385</v>
      </c>
      <c r="N2771" t="s">
        <v>907</v>
      </c>
      <c r="O2771" t="s">
        <v>1003</v>
      </c>
      <c r="P2771" t="s">
        <v>71</v>
      </c>
    </row>
    <row r="2772" spans="1:16">
      <c r="A2772" t="s">
        <v>1507</v>
      </c>
      <c r="B2772" t="s">
        <v>1508</v>
      </c>
      <c r="C2772" t="s">
        <v>931</v>
      </c>
      <c r="D2772">
        <v>0</v>
      </c>
      <c r="E2772" t="s">
        <v>1509</v>
      </c>
      <c r="F2772" t="s">
        <v>86</v>
      </c>
      <c r="G2772" t="s">
        <v>1510</v>
      </c>
      <c r="H2772" t="s">
        <v>340</v>
      </c>
      <c r="I2772" t="s">
        <v>382</v>
      </c>
      <c r="J2772" t="s">
        <v>383</v>
      </c>
      <c r="K2772" t="s">
        <v>389</v>
      </c>
      <c r="L2772" t="s">
        <v>44</v>
      </c>
      <c r="M2772" t="s">
        <v>385</v>
      </c>
      <c r="N2772" t="s">
        <v>907</v>
      </c>
      <c r="O2772" t="s">
        <v>1033</v>
      </c>
      <c r="P2772" t="s">
        <v>86</v>
      </c>
    </row>
    <row r="2773" spans="1:16">
      <c r="A2773" t="s">
        <v>3140</v>
      </c>
      <c r="B2773" t="s">
        <v>3141</v>
      </c>
      <c r="C2773" t="s">
        <v>931</v>
      </c>
      <c r="D2773">
        <v>0</v>
      </c>
      <c r="E2773" t="s">
        <v>1509</v>
      </c>
      <c r="F2773" t="s">
        <v>83</v>
      </c>
      <c r="G2773" t="s">
        <v>1510</v>
      </c>
      <c r="H2773" t="s">
        <v>340</v>
      </c>
      <c r="I2773" t="s">
        <v>382</v>
      </c>
      <c r="J2773" t="s">
        <v>383</v>
      </c>
      <c r="K2773" t="s">
        <v>389</v>
      </c>
      <c r="L2773" t="s">
        <v>44</v>
      </c>
      <c r="M2773" t="s">
        <v>385</v>
      </c>
      <c r="N2773" t="s">
        <v>907</v>
      </c>
      <c r="O2773" t="s">
        <v>917</v>
      </c>
      <c r="P2773" t="s">
        <v>83</v>
      </c>
    </row>
    <row r="2774" spans="1:16">
      <c r="A2774" t="s">
        <v>3138</v>
      </c>
      <c r="B2774" t="s">
        <v>3139</v>
      </c>
      <c r="C2774" t="s">
        <v>931</v>
      </c>
      <c r="D2774">
        <v>0</v>
      </c>
      <c r="E2774" t="s">
        <v>1509</v>
      </c>
      <c r="F2774" t="s">
        <v>55</v>
      </c>
      <c r="G2774" t="s">
        <v>1510</v>
      </c>
      <c r="H2774" t="s">
        <v>340</v>
      </c>
      <c r="I2774" t="s">
        <v>382</v>
      </c>
      <c r="J2774" t="s">
        <v>383</v>
      </c>
      <c r="K2774" t="s">
        <v>389</v>
      </c>
      <c r="L2774" t="s">
        <v>44</v>
      </c>
      <c r="M2774" t="s">
        <v>385</v>
      </c>
      <c r="N2774" t="s">
        <v>907</v>
      </c>
      <c r="O2774" t="s">
        <v>932</v>
      </c>
      <c r="P2774" t="s">
        <v>71</v>
      </c>
    </row>
    <row r="2775" spans="1:16">
      <c r="A2775" t="s">
        <v>3697</v>
      </c>
      <c r="B2775" t="s">
        <v>3698</v>
      </c>
      <c r="C2775" t="s">
        <v>931</v>
      </c>
      <c r="D2775">
        <v>0</v>
      </c>
      <c r="E2775" t="s">
        <v>1887</v>
      </c>
      <c r="F2775" t="s">
        <v>83</v>
      </c>
      <c r="G2775" t="s">
        <v>1888</v>
      </c>
      <c r="H2775" t="s">
        <v>340</v>
      </c>
      <c r="I2775" t="s">
        <v>382</v>
      </c>
      <c r="J2775" t="s">
        <v>383</v>
      </c>
      <c r="K2775" t="s">
        <v>389</v>
      </c>
      <c r="L2775" t="s">
        <v>44</v>
      </c>
      <c r="M2775" t="s">
        <v>386</v>
      </c>
      <c r="N2775" t="s">
        <v>907</v>
      </c>
      <c r="O2775" t="s">
        <v>917</v>
      </c>
      <c r="P2775" t="s">
        <v>83</v>
      </c>
    </row>
    <row r="2776" spans="1:16">
      <c r="A2776" t="s">
        <v>3695</v>
      </c>
      <c r="B2776" t="s">
        <v>3696</v>
      </c>
      <c r="C2776" t="s">
        <v>931</v>
      </c>
      <c r="D2776">
        <v>0</v>
      </c>
      <c r="E2776" t="s">
        <v>1887</v>
      </c>
      <c r="F2776" t="s">
        <v>277</v>
      </c>
      <c r="G2776" t="s">
        <v>1888</v>
      </c>
      <c r="H2776" t="s">
        <v>340</v>
      </c>
      <c r="I2776" t="s">
        <v>382</v>
      </c>
      <c r="J2776" t="s">
        <v>383</v>
      </c>
      <c r="K2776" t="s">
        <v>389</v>
      </c>
      <c r="L2776" t="s">
        <v>44</v>
      </c>
      <c r="M2776" t="s">
        <v>386</v>
      </c>
      <c r="N2776" t="s">
        <v>907</v>
      </c>
      <c r="O2776" t="s">
        <v>1405</v>
      </c>
      <c r="P2776" t="s">
        <v>83</v>
      </c>
    </row>
    <row r="2777" spans="1:16">
      <c r="A2777" t="s">
        <v>1885</v>
      </c>
      <c r="B2777" t="s">
        <v>1886</v>
      </c>
      <c r="C2777" t="s">
        <v>931</v>
      </c>
      <c r="D2777">
        <v>0</v>
      </c>
      <c r="E2777" t="s">
        <v>1887</v>
      </c>
      <c r="F2777" t="s">
        <v>53</v>
      </c>
      <c r="G2777" t="s">
        <v>1888</v>
      </c>
      <c r="H2777" t="s">
        <v>340</v>
      </c>
      <c r="I2777" t="s">
        <v>382</v>
      </c>
      <c r="J2777" t="s">
        <v>383</v>
      </c>
      <c r="K2777" t="s">
        <v>389</v>
      </c>
      <c r="L2777" t="s">
        <v>44</v>
      </c>
      <c r="M2777" t="s">
        <v>386</v>
      </c>
      <c r="N2777" t="s">
        <v>907</v>
      </c>
      <c r="O2777" t="s">
        <v>928</v>
      </c>
      <c r="P2777" t="s">
        <v>53</v>
      </c>
    </row>
    <row r="2778" spans="1:16">
      <c r="A2778" t="s">
        <v>3699</v>
      </c>
      <c r="B2778" t="s">
        <v>3700</v>
      </c>
      <c r="C2778" t="s">
        <v>931</v>
      </c>
      <c r="D2778">
        <v>0</v>
      </c>
      <c r="E2778" t="s">
        <v>1891</v>
      </c>
      <c r="F2778" t="s">
        <v>277</v>
      </c>
      <c r="G2778" t="s">
        <v>1631</v>
      </c>
      <c r="H2778" t="s">
        <v>340</v>
      </c>
      <c r="I2778" t="s">
        <v>390</v>
      </c>
      <c r="J2778" t="s">
        <v>383</v>
      </c>
      <c r="K2778" t="s">
        <v>389</v>
      </c>
      <c r="L2778" t="s">
        <v>46</v>
      </c>
      <c r="M2778" t="s">
        <v>386</v>
      </c>
      <c r="N2778" t="s">
        <v>907</v>
      </c>
      <c r="O2778" t="s">
        <v>1405</v>
      </c>
      <c r="P2778" t="s">
        <v>83</v>
      </c>
    </row>
    <row r="2779" spans="1:16">
      <c r="A2779" t="s">
        <v>3703</v>
      </c>
      <c r="B2779" t="s">
        <v>3704</v>
      </c>
      <c r="C2779" t="s">
        <v>931</v>
      </c>
      <c r="D2779">
        <v>0</v>
      </c>
      <c r="E2779" t="s">
        <v>1891</v>
      </c>
      <c r="F2779" t="s">
        <v>55</v>
      </c>
      <c r="G2779" t="s">
        <v>1631</v>
      </c>
      <c r="H2779" t="s">
        <v>340</v>
      </c>
      <c r="I2779" t="s">
        <v>390</v>
      </c>
      <c r="J2779" t="s">
        <v>383</v>
      </c>
      <c r="K2779" t="s">
        <v>389</v>
      </c>
      <c r="L2779" t="s">
        <v>46</v>
      </c>
      <c r="M2779" t="s">
        <v>386</v>
      </c>
      <c r="N2779" t="s">
        <v>907</v>
      </c>
      <c r="O2779" t="s">
        <v>1003</v>
      </c>
      <c r="P2779" t="s">
        <v>71</v>
      </c>
    </row>
    <row r="2780" spans="1:16">
      <c r="A2780" t="s">
        <v>3701</v>
      </c>
      <c r="B2780" t="s">
        <v>3702</v>
      </c>
      <c r="C2780" t="s">
        <v>931</v>
      </c>
      <c r="D2780">
        <v>0</v>
      </c>
      <c r="E2780" t="s">
        <v>1891</v>
      </c>
      <c r="F2780" t="s">
        <v>290</v>
      </c>
      <c r="G2780" t="s">
        <v>1631</v>
      </c>
      <c r="H2780" t="s">
        <v>340</v>
      </c>
      <c r="I2780" t="s">
        <v>390</v>
      </c>
      <c r="J2780" t="s">
        <v>383</v>
      </c>
      <c r="K2780" t="s">
        <v>389</v>
      </c>
      <c r="L2780" t="s">
        <v>46</v>
      </c>
      <c r="M2780" t="s">
        <v>386</v>
      </c>
      <c r="N2780" t="s">
        <v>907</v>
      </c>
      <c r="O2780" t="s">
        <v>2084</v>
      </c>
      <c r="P2780" t="s">
        <v>195</v>
      </c>
    </row>
    <row r="2781" spans="1:16">
      <c r="A2781" t="s">
        <v>1889</v>
      </c>
      <c r="B2781" t="s">
        <v>1890</v>
      </c>
      <c r="C2781" t="s">
        <v>931</v>
      </c>
      <c r="D2781">
        <v>0</v>
      </c>
      <c r="E2781" t="s">
        <v>1891</v>
      </c>
      <c r="F2781" t="s">
        <v>53</v>
      </c>
      <c r="G2781" t="s">
        <v>1631</v>
      </c>
      <c r="H2781" t="s">
        <v>340</v>
      </c>
      <c r="I2781" t="s">
        <v>390</v>
      </c>
      <c r="J2781" t="s">
        <v>383</v>
      </c>
      <c r="K2781" t="s">
        <v>389</v>
      </c>
      <c r="L2781" t="s">
        <v>46</v>
      </c>
      <c r="M2781" t="s">
        <v>386</v>
      </c>
      <c r="N2781" t="s">
        <v>907</v>
      </c>
      <c r="O2781" t="s">
        <v>928</v>
      </c>
      <c r="P2781" t="s">
        <v>53</v>
      </c>
    </row>
    <row r="2782" spans="1:16">
      <c r="B2782" t="s">
        <v>6793</v>
      </c>
      <c r="C2782" t="s">
        <v>931</v>
      </c>
      <c r="E2782" t="s">
        <v>6424</v>
      </c>
      <c r="F2782" t="s">
        <v>290</v>
      </c>
      <c r="G2782" t="s">
        <v>1631</v>
      </c>
      <c r="H2782" t="s">
        <v>340</v>
      </c>
      <c r="I2782" t="s">
        <v>382</v>
      </c>
      <c r="J2782" t="s">
        <v>383</v>
      </c>
      <c r="K2782" t="s">
        <v>389</v>
      </c>
      <c r="L2782" t="s">
        <v>46</v>
      </c>
      <c r="M2782" t="s">
        <v>386</v>
      </c>
      <c r="N2782" t="s">
        <v>907</v>
      </c>
      <c r="O2782" t="s">
        <v>2084</v>
      </c>
      <c r="P2782" t="s">
        <v>195</v>
      </c>
    </row>
    <row r="2783" spans="1:16">
      <c r="A2783" t="s">
        <v>6422</v>
      </c>
      <c r="B2783" t="s">
        <v>6423</v>
      </c>
      <c r="C2783" t="s">
        <v>931</v>
      </c>
      <c r="D2783">
        <v>0</v>
      </c>
      <c r="E2783" t="s">
        <v>6424</v>
      </c>
      <c r="F2783" t="s">
        <v>53</v>
      </c>
      <c r="G2783" t="s">
        <v>1631</v>
      </c>
      <c r="H2783" t="s">
        <v>340</v>
      </c>
      <c r="I2783" t="s">
        <v>382</v>
      </c>
      <c r="J2783" t="s">
        <v>383</v>
      </c>
      <c r="K2783" t="s">
        <v>389</v>
      </c>
      <c r="L2783" t="s">
        <v>46</v>
      </c>
      <c r="M2783" t="s">
        <v>386</v>
      </c>
      <c r="N2783" t="s">
        <v>907</v>
      </c>
      <c r="O2783" t="s">
        <v>928</v>
      </c>
      <c r="P2783" t="s">
        <v>53</v>
      </c>
    </row>
    <row r="2784" spans="1:16">
      <c r="A2784" t="s">
        <v>1892</v>
      </c>
      <c r="B2784" t="s">
        <v>1893</v>
      </c>
      <c r="C2784" t="s">
        <v>931</v>
      </c>
      <c r="D2784">
        <v>0</v>
      </c>
      <c r="E2784" t="s">
        <v>1894</v>
      </c>
      <c r="F2784" t="s">
        <v>55</v>
      </c>
      <c r="G2784" t="s">
        <v>1631</v>
      </c>
      <c r="H2784" t="s">
        <v>340</v>
      </c>
      <c r="I2784" t="s">
        <v>382</v>
      </c>
      <c r="J2784" t="s">
        <v>383</v>
      </c>
      <c r="K2784" t="s">
        <v>389</v>
      </c>
      <c r="M2784" t="s">
        <v>394</v>
      </c>
      <c r="N2784" t="s">
        <v>907</v>
      </c>
      <c r="O2784" t="s">
        <v>1003</v>
      </c>
      <c r="P2784" t="s">
        <v>71</v>
      </c>
    </row>
    <row r="2785" spans="1:16">
      <c r="A2785" t="s">
        <v>1895</v>
      </c>
      <c r="B2785" t="s">
        <v>1896</v>
      </c>
      <c r="C2785" t="s">
        <v>931</v>
      </c>
      <c r="D2785">
        <v>0</v>
      </c>
      <c r="E2785" t="s">
        <v>1897</v>
      </c>
      <c r="F2785" t="s">
        <v>57</v>
      </c>
      <c r="G2785" t="s">
        <v>1631</v>
      </c>
      <c r="H2785" t="s">
        <v>340</v>
      </c>
      <c r="I2785" t="s">
        <v>382</v>
      </c>
      <c r="J2785" t="s">
        <v>383</v>
      </c>
      <c r="K2785" t="s">
        <v>389</v>
      </c>
      <c r="M2785" t="s">
        <v>386</v>
      </c>
      <c r="N2785" t="s">
        <v>907</v>
      </c>
      <c r="O2785" t="s">
        <v>1898</v>
      </c>
      <c r="P2785" t="s">
        <v>57</v>
      </c>
    </row>
    <row r="2786" spans="1:16">
      <c r="A2786" t="s">
        <v>3707</v>
      </c>
      <c r="B2786" t="s">
        <v>3708</v>
      </c>
      <c r="C2786" t="s">
        <v>931</v>
      </c>
      <c r="D2786">
        <v>0</v>
      </c>
      <c r="E2786" t="s">
        <v>1901</v>
      </c>
      <c r="F2786" t="s">
        <v>78</v>
      </c>
      <c r="G2786" t="s">
        <v>1631</v>
      </c>
      <c r="H2786" t="s">
        <v>340</v>
      </c>
      <c r="I2786" t="s">
        <v>382</v>
      </c>
      <c r="J2786" t="s">
        <v>383</v>
      </c>
      <c r="K2786" t="s">
        <v>389</v>
      </c>
      <c r="L2786" t="s">
        <v>46</v>
      </c>
      <c r="M2786" t="s">
        <v>394</v>
      </c>
      <c r="N2786" t="s">
        <v>907</v>
      </c>
      <c r="O2786" t="s">
        <v>969</v>
      </c>
      <c r="P2786" t="s">
        <v>78</v>
      </c>
    </row>
    <row r="2787" spans="1:16">
      <c r="A2787" t="s">
        <v>1899</v>
      </c>
      <c r="B2787" t="s">
        <v>1900</v>
      </c>
      <c r="C2787" t="s">
        <v>931</v>
      </c>
      <c r="D2787">
        <v>0</v>
      </c>
      <c r="E2787" t="s">
        <v>1901</v>
      </c>
      <c r="F2787" t="s">
        <v>55</v>
      </c>
      <c r="G2787" t="s">
        <v>1631</v>
      </c>
      <c r="H2787" t="s">
        <v>340</v>
      </c>
      <c r="I2787" t="s">
        <v>382</v>
      </c>
      <c r="J2787" t="s">
        <v>383</v>
      </c>
      <c r="K2787" t="s">
        <v>389</v>
      </c>
      <c r="L2787" t="s">
        <v>46</v>
      </c>
      <c r="M2787" t="s">
        <v>394</v>
      </c>
      <c r="N2787" t="s">
        <v>907</v>
      </c>
      <c r="O2787" t="s">
        <v>1003</v>
      </c>
      <c r="P2787" t="s">
        <v>71</v>
      </c>
    </row>
    <row r="2788" spans="1:16">
      <c r="A2788" t="s">
        <v>3705</v>
      </c>
      <c r="B2788" t="s">
        <v>3706</v>
      </c>
      <c r="C2788" t="s">
        <v>931</v>
      </c>
      <c r="D2788">
        <v>0</v>
      </c>
      <c r="E2788" t="s">
        <v>1901</v>
      </c>
      <c r="F2788" t="s">
        <v>53</v>
      </c>
      <c r="G2788" t="s">
        <v>1631</v>
      </c>
      <c r="H2788" t="s">
        <v>340</v>
      </c>
      <c r="I2788" t="s">
        <v>390</v>
      </c>
      <c r="J2788" t="s">
        <v>383</v>
      </c>
      <c r="K2788" t="s">
        <v>389</v>
      </c>
      <c r="L2788" t="s">
        <v>46</v>
      </c>
      <c r="M2788" t="s">
        <v>394</v>
      </c>
      <c r="N2788" t="s">
        <v>907</v>
      </c>
      <c r="O2788" t="s">
        <v>928</v>
      </c>
      <c r="P2788" t="s">
        <v>53</v>
      </c>
    </row>
    <row r="2789" spans="1:16">
      <c r="A2789" t="s">
        <v>3709</v>
      </c>
      <c r="B2789" t="s">
        <v>3710</v>
      </c>
      <c r="C2789" t="s">
        <v>931</v>
      </c>
      <c r="D2789">
        <v>0</v>
      </c>
      <c r="E2789" t="s">
        <v>1904</v>
      </c>
      <c r="F2789" t="s">
        <v>83</v>
      </c>
      <c r="G2789" t="s">
        <v>1631</v>
      </c>
      <c r="H2789" t="s">
        <v>340</v>
      </c>
      <c r="I2789" t="s">
        <v>382</v>
      </c>
      <c r="J2789" t="s">
        <v>383</v>
      </c>
      <c r="K2789" t="s">
        <v>389</v>
      </c>
      <c r="L2789" t="s">
        <v>46</v>
      </c>
      <c r="M2789" t="s">
        <v>395</v>
      </c>
      <c r="N2789" t="s">
        <v>907</v>
      </c>
      <c r="O2789" t="s">
        <v>917</v>
      </c>
      <c r="P2789" t="s">
        <v>83</v>
      </c>
    </row>
    <row r="2790" spans="1:16">
      <c r="A2790" t="s">
        <v>1902</v>
      </c>
      <c r="B2790" t="s">
        <v>1903</v>
      </c>
      <c r="C2790" t="s">
        <v>931</v>
      </c>
      <c r="D2790">
        <v>0</v>
      </c>
      <c r="E2790" t="s">
        <v>1904</v>
      </c>
      <c r="F2790" t="s">
        <v>53</v>
      </c>
      <c r="G2790" t="s">
        <v>1631</v>
      </c>
      <c r="H2790" t="s">
        <v>340</v>
      </c>
      <c r="I2790" t="s">
        <v>382</v>
      </c>
      <c r="J2790" t="s">
        <v>383</v>
      </c>
      <c r="K2790" t="s">
        <v>389</v>
      </c>
      <c r="L2790" t="s">
        <v>46</v>
      </c>
      <c r="M2790" t="s">
        <v>395</v>
      </c>
      <c r="N2790" t="s">
        <v>907</v>
      </c>
      <c r="O2790" t="s">
        <v>928</v>
      </c>
      <c r="P2790" t="s">
        <v>53</v>
      </c>
    </row>
    <row r="2791" spans="1:16">
      <c r="A2791" t="s">
        <v>1905</v>
      </c>
      <c r="B2791" t="s">
        <v>1906</v>
      </c>
      <c r="C2791" t="s">
        <v>931</v>
      </c>
      <c r="D2791">
        <v>0</v>
      </c>
      <c r="E2791" t="s">
        <v>1907</v>
      </c>
      <c r="F2791" t="s">
        <v>63</v>
      </c>
      <c r="G2791" t="s">
        <v>1631</v>
      </c>
      <c r="H2791" t="s">
        <v>340</v>
      </c>
      <c r="I2791" t="s">
        <v>382</v>
      </c>
      <c r="J2791" t="s">
        <v>383</v>
      </c>
      <c r="K2791" t="s">
        <v>389</v>
      </c>
      <c r="M2791" t="s">
        <v>386</v>
      </c>
      <c r="N2791" t="s">
        <v>907</v>
      </c>
      <c r="O2791" t="s">
        <v>937</v>
      </c>
      <c r="P2791" t="s">
        <v>63</v>
      </c>
    </row>
    <row r="2792" spans="1:16">
      <c r="A2792" t="s">
        <v>1908</v>
      </c>
      <c r="B2792" t="s">
        <v>1909</v>
      </c>
      <c r="C2792" t="s">
        <v>931</v>
      </c>
      <c r="D2792">
        <v>0</v>
      </c>
      <c r="E2792" t="s">
        <v>1910</v>
      </c>
      <c r="F2792" t="s">
        <v>53</v>
      </c>
      <c r="G2792" t="s">
        <v>1631</v>
      </c>
      <c r="H2792" t="s">
        <v>340</v>
      </c>
      <c r="I2792" t="s">
        <v>382</v>
      </c>
      <c r="J2792" t="s">
        <v>383</v>
      </c>
      <c r="K2792" t="s">
        <v>389</v>
      </c>
      <c r="M2792" t="s">
        <v>386</v>
      </c>
      <c r="N2792" t="s">
        <v>907</v>
      </c>
      <c r="O2792" t="s">
        <v>928</v>
      </c>
      <c r="P2792" t="s">
        <v>53</v>
      </c>
    </row>
    <row r="2793" spans="1:16">
      <c r="A2793" t="s">
        <v>6163</v>
      </c>
      <c r="B2793" t="s">
        <v>6164</v>
      </c>
      <c r="C2793" t="s">
        <v>931</v>
      </c>
      <c r="D2793">
        <v>0</v>
      </c>
      <c r="E2793" t="s">
        <v>3713</v>
      </c>
      <c r="F2793" t="s">
        <v>63</v>
      </c>
      <c r="G2793" t="s">
        <v>1631</v>
      </c>
      <c r="H2793" t="s">
        <v>340</v>
      </c>
      <c r="I2793" t="s">
        <v>382</v>
      </c>
      <c r="J2793" t="s">
        <v>383</v>
      </c>
      <c r="K2793" t="s">
        <v>389</v>
      </c>
      <c r="L2793" t="s">
        <v>46</v>
      </c>
      <c r="M2793" t="s">
        <v>386</v>
      </c>
      <c r="N2793" t="s">
        <v>907</v>
      </c>
      <c r="O2793" t="s">
        <v>937</v>
      </c>
      <c r="P2793" t="s">
        <v>63</v>
      </c>
    </row>
    <row r="2794" spans="1:16">
      <c r="A2794" t="s">
        <v>3714</v>
      </c>
      <c r="B2794" t="s">
        <v>3715</v>
      </c>
      <c r="C2794" t="s">
        <v>931</v>
      </c>
      <c r="D2794">
        <v>0</v>
      </c>
      <c r="E2794" t="s">
        <v>3713</v>
      </c>
      <c r="F2794" t="s">
        <v>55</v>
      </c>
      <c r="G2794" t="s">
        <v>1631</v>
      </c>
      <c r="H2794" t="s">
        <v>340</v>
      </c>
      <c r="I2794" t="s">
        <v>382</v>
      </c>
      <c r="J2794" t="s">
        <v>383</v>
      </c>
      <c r="K2794" t="s">
        <v>389</v>
      </c>
      <c r="L2794" t="s">
        <v>46</v>
      </c>
      <c r="M2794" t="s">
        <v>386</v>
      </c>
      <c r="N2794" t="s">
        <v>907</v>
      </c>
      <c r="O2794" t="s">
        <v>1003</v>
      </c>
      <c r="P2794" t="s">
        <v>71</v>
      </c>
    </row>
    <row r="2795" spans="1:16">
      <c r="A2795" t="s">
        <v>3711</v>
      </c>
      <c r="B2795" t="s">
        <v>3712</v>
      </c>
      <c r="C2795" t="s">
        <v>931</v>
      </c>
      <c r="D2795">
        <v>0</v>
      </c>
      <c r="E2795" t="s">
        <v>3713</v>
      </c>
      <c r="F2795" t="s">
        <v>53</v>
      </c>
      <c r="G2795" t="s">
        <v>1631</v>
      </c>
      <c r="H2795" t="s">
        <v>340</v>
      </c>
      <c r="I2795" t="s">
        <v>382</v>
      </c>
      <c r="J2795" t="s">
        <v>383</v>
      </c>
      <c r="K2795" t="s">
        <v>389</v>
      </c>
      <c r="L2795" t="s">
        <v>46</v>
      </c>
      <c r="M2795" t="s">
        <v>386</v>
      </c>
      <c r="N2795" t="s">
        <v>907</v>
      </c>
      <c r="O2795" t="s">
        <v>928</v>
      </c>
      <c r="P2795" t="s">
        <v>53</v>
      </c>
    </row>
    <row r="2796" spans="1:16">
      <c r="A2796" t="s">
        <v>3718</v>
      </c>
      <c r="B2796" t="s">
        <v>3719</v>
      </c>
      <c r="C2796" t="s">
        <v>931</v>
      </c>
      <c r="D2796">
        <v>0</v>
      </c>
      <c r="E2796" t="s">
        <v>1913</v>
      </c>
      <c r="F2796" t="s">
        <v>187</v>
      </c>
      <c r="G2796" t="s">
        <v>1631</v>
      </c>
      <c r="H2796" t="s">
        <v>342</v>
      </c>
      <c r="I2796" t="s">
        <v>387</v>
      </c>
      <c r="J2796" t="s">
        <v>383</v>
      </c>
      <c r="K2796" t="s">
        <v>389</v>
      </c>
      <c r="L2796" t="s">
        <v>46</v>
      </c>
      <c r="M2796" t="s">
        <v>394</v>
      </c>
      <c r="N2796" t="s">
        <v>907</v>
      </c>
      <c r="O2796" t="s">
        <v>1898</v>
      </c>
      <c r="P2796" t="s">
        <v>63</v>
      </c>
    </row>
    <row r="2797" spans="1:16">
      <c r="A2797" t="s">
        <v>1911</v>
      </c>
      <c r="B2797" t="s">
        <v>1912</v>
      </c>
      <c r="C2797" t="s">
        <v>931</v>
      </c>
      <c r="D2797">
        <v>0</v>
      </c>
      <c r="E2797" t="s">
        <v>1913</v>
      </c>
      <c r="F2797" t="s">
        <v>55</v>
      </c>
      <c r="G2797" t="s">
        <v>1631</v>
      </c>
      <c r="H2797" t="s">
        <v>342</v>
      </c>
      <c r="I2797" t="s">
        <v>387</v>
      </c>
      <c r="J2797" t="s">
        <v>383</v>
      </c>
      <c r="K2797" t="s">
        <v>389</v>
      </c>
      <c r="M2797" t="s">
        <v>386</v>
      </c>
      <c r="N2797" t="s">
        <v>907</v>
      </c>
      <c r="O2797" t="s">
        <v>1003</v>
      </c>
      <c r="P2797" t="s">
        <v>71</v>
      </c>
    </row>
    <row r="2798" spans="1:16">
      <c r="A2798" t="s">
        <v>3716</v>
      </c>
      <c r="B2798" t="s">
        <v>3717</v>
      </c>
      <c r="C2798" t="s">
        <v>931</v>
      </c>
      <c r="D2798">
        <v>0</v>
      </c>
      <c r="E2798" t="s">
        <v>1913</v>
      </c>
      <c r="F2798" t="s">
        <v>53</v>
      </c>
      <c r="G2798" t="s">
        <v>1631</v>
      </c>
      <c r="H2798" t="s">
        <v>342</v>
      </c>
      <c r="I2798" t="s">
        <v>387</v>
      </c>
      <c r="J2798" t="s">
        <v>383</v>
      </c>
      <c r="K2798" t="s">
        <v>389</v>
      </c>
      <c r="L2798" t="s">
        <v>46</v>
      </c>
      <c r="M2798" t="s">
        <v>394</v>
      </c>
      <c r="N2798" t="s">
        <v>907</v>
      </c>
      <c r="O2798" t="s">
        <v>928</v>
      </c>
      <c r="P2798" t="s">
        <v>53</v>
      </c>
    </row>
    <row r="2799" spans="1:16">
      <c r="A2799" t="s">
        <v>5138</v>
      </c>
      <c r="B2799" t="s">
        <v>5139</v>
      </c>
      <c r="C2799" t="s">
        <v>931</v>
      </c>
      <c r="D2799">
        <v>0</v>
      </c>
      <c r="E2799" t="s">
        <v>5140</v>
      </c>
      <c r="F2799" t="s">
        <v>83</v>
      </c>
      <c r="G2799" t="s">
        <v>1631</v>
      </c>
      <c r="H2799" t="s">
        <v>340</v>
      </c>
      <c r="I2799" t="s">
        <v>382</v>
      </c>
      <c r="J2799" t="s">
        <v>383</v>
      </c>
      <c r="K2799" t="s">
        <v>389</v>
      </c>
      <c r="M2799" t="s">
        <v>386</v>
      </c>
      <c r="N2799" t="s">
        <v>907</v>
      </c>
      <c r="O2799" t="s">
        <v>917</v>
      </c>
      <c r="P2799" t="s">
        <v>83</v>
      </c>
    </row>
    <row r="2800" spans="1:16">
      <c r="A2800" t="s">
        <v>6031</v>
      </c>
      <c r="B2800" t="s">
        <v>6032</v>
      </c>
      <c r="C2800" t="s">
        <v>931</v>
      </c>
      <c r="D2800">
        <v>0</v>
      </c>
      <c r="E2800" t="s">
        <v>5140</v>
      </c>
      <c r="F2800" t="s">
        <v>53</v>
      </c>
      <c r="G2800" t="s">
        <v>1631</v>
      </c>
      <c r="H2800" t="s">
        <v>340</v>
      </c>
      <c r="I2800" t="s">
        <v>382</v>
      </c>
      <c r="J2800" t="s">
        <v>383</v>
      </c>
      <c r="K2800" t="s">
        <v>389</v>
      </c>
      <c r="M2800" t="s">
        <v>386</v>
      </c>
      <c r="N2800" t="s">
        <v>907</v>
      </c>
      <c r="O2800" t="s">
        <v>928</v>
      </c>
      <c r="P2800" t="s">
        <v>53</v>
      </c>
    </row>
    <row r="2801" spans="1:16">
      <c r="A2801" t="s">
        <v>6647</v>
      </c>
      <c r="B2801" t="s">
        <v>6648</v>
      </c>
      <c r="C2801" t="s">
        <v>931</v>
      </c>
      <c r="D2801">
        <v>0</v>
      </c>
      <c r="E2801" t="s">
        <v>5143</v>
      </c>
      <c r="F2801" t="s">
        <v>63</v>
      </c>
      <c r="G2801" t="s">
        <v>1631</v>
      </c>
      <c r="H2801" t="s">
        <v>340</v>
      </c>
      <c r="I2801" t="s">
        <v>382</v>
      </c>
      <c r="J2801" t="s">
        <v>383</v>
      </c>
      <c r="K2801" t="s">
        <v>389</v>
      </c>
      <c r="M2801" t="s">
        <v>395</v>
      </c>
      <c r="N2801" t="s">
        <v>907</v>
      </c>
      <c r="O2801" t="s">
        <v>937</v>
      </c>
      <c r="P2801" t="s">
        <v>63</v>
      </c>
    </row>
    <row r="2802" spans="1:16">
      <c r="A2802" t="s">
        <v>5141</v>
      </c>
      <c r="B2802" t="s">
        <v>5142</v>
      </c>
      <c r="C2802" t="s">
        <v>931</v>
      </c>
      <c r="D2802">
        <v>0</v>
      </c>
      <c r="E2802" t="s">
        <v>5143</v>
      </c>
      <c r="F2802" t="s">
        <v>57</v>
      </c>
      <c r="G2802" t="s">
        <v>1631</v>
      </c>
      <c r="H2802" t="s">
        <v>340</v>
      </c>
      <c r="I2802" t="s">
        <v>382</v>
      </c>
      <c r="J2802" t="s">
        <v>383</v>
      </c>
      <c r="K2802" t="s">
        <v>389</v>
      </c>
      <c r="M2802" t="s">
        <v>395</v>
      </c>
      <c r="N2802" t="s">
        <v>907</v>
      </c>
      <c r="O2802" t="s">
        <v>1898</v>
      </c>
      <c r="P2802" t="s">
        <v>57</v>
      </c>
    </row>
    <row r="2803" spans="1:16">
      <c r="A2803" t="s">
        <v>6035</v>
      </c>
      <c r="B2803" t="s">
        <v>6036</v>
      </c>
      <c r="C2803" t="s">
        <v>931</v>
      </c>
      <c r="D2803">
        <v>0</v>
      </c>
      <c r="E2803" t="s">
        <v>5143</v>
      </c>
      <c r="F2803" t="s">
        <v>86</v>
      </c>
      <c r="G2803" t="s">
        <v>1631</v>
      </c>
      <c r="H2803" t="s">
        <v>340</v>
      </c>
      <c r="I2803" t="s">
        <v>382</v>
      </c>
      <c r="J2803" t="s">
        <v>383</v>
      </c>
      <c r="K2803" t="s">
        <v>389</v>
      </c>
      <c r="M2803" t="s">
        <v>395</v>
      </c>
      <c r="N2803" t="s">
        <v>907</v>
      </c>
      <c r="O2803" t="s">
        <v>1033</v>
      </c>
      <c r="P2803" t="s">
        <v>86</v>
      </c>
    </row>
    <row r="2804" spans="1:16">
      <c r="A2804" t="s">
        <v>6037</v>
      </c>
      <c r="B2804" t="s">
        <v>6038</v>
      </c>
      <c r="C2804" t="s">
        <v>931</v>
      </c>
      <c r="D2804">
        <v>0</v>
      </c>
      <c r="E2804" t="s">
        <v>5143</v>
      </c>
      <c r="F2804" t="s">
        <v>290</v>
      </c>
      <c r="G2804" t="s">
        <v>1631</v>
      </c>
      <c r="H2804" t="s">
        <v>340</v>
      </c>
      <c r="I2804" t="s">
        <v>390</v>
      </c>
      <c r="J2804" t="s">
        <v>383</v>
      </c>
      <c r="K2804" t="s">
        <v>389</v>
      </c>
      <c r="M2804" t="s">
        <v>395</v>
      </c>
      <c r="N2804" t="s">
        <v>907</v>
      </c>
      <c r="O2804" t="s">
        <v>2084</v>
      </c>
      <c r="P2804" t="s">
        <v>195</v>
      </c>
    </row>
    <row r="2805" spans="1:16">
      <c r="A2805" t="s">
        <v>6033</v>
      </c>
      <c r="B2805" t="s">
        <v>6034</v>
      </c>
      <c r="C2805" t="s">
        <v>931</v>
      </c>
      <c r="D2805">
        <v>0</v>
      </c>
      <c r="E2805" t="s">
        <v>5143</v>
      </c>
      <c r="F2805" t="s">
        <v>53</v>
      </c>
      <c r="G2805" t="s">
        <v>1631</v>
      </c>
      <c r="H2805" t="s">
        <v>340</v>
      </c>
      <c r="I2805" t="s">
        <v>382</v>
      </c>
      <c r="J2805" t="s">
        <v>383</v>
      </c>
      <c r="K2805" t="s">
        <v>389</v>
      </c>
      <c r="M2805" t="s">
        <v>395</v>
      </c>
      <c r="N2805" t="s">
        <v>907</v>
      </c>
      <c r="O2805" t="s">
        <v>928</v>
      </c>
      <c r="P2805" t="s">
        <v>53</v>
      </c>
    </row>
    <row r="2806" spans="1:16">
      <c r="A2806" t="s">
        <v>5144</v>
      </c>
      <c r="B2806" t="s">
        <v>5145</v>
      </c>
      <c r="C2806" t="s">
        <v>931</v>
      </c>
      <c r="D2806">
        <v>0</v>
      </c>
      <c r="E2806" t="s">
        <v>5146</v>
      </c>
      <c r="F2806" t="s">
        <v>83</v>
      </c>
      <c r="G2806" t="s">
        <v>1631</v>
      </c>
      <c r="H2806" t="s">
        <v>340</v>
      </c>
      <c r="I2806" t="s">
        <v>382</v>
      </c>
      <c r="J2806" t="s">
        <v>383</v>
      </c>
      <c r="K2806" t="s">
        <v>389</v>
      </c>
      <c r="M2806" t="s">
        <v>395</v>
      </c>
      <c r="N2806" t="s">
        <v>907</v>
      </c>
      <c r="O2806" t="s">
        <v>917</v>
      </c>
      <c r="P2806" t="s">
        <v>83</v>
      </c>
    </row>
    <row r="2807" spans="1:16">
      <c r="A2807" t="s">
        <v>6651</v>
      </c>
      <c r="B2807" t="s">
        <v>6652</v>
      </c>
      <c r="C2807" t="s">
        <v>931</v>
      </c>
      <c r="D2807">
        <v>0</v>
      </c>
      <c r="E2807" t="s">
        <v>5146</v>
      </c>
      <c r="F2807" t="s">
        <v>55</v>
      </c>
      <c r="G2807" t="s">
        <v>1631</v>
      </c>
      <c r="H2807" t="s">
        <v>340</v>
      </c>
      <c r="I2807" t="s">
        <v>382</v>
      </c>
      <c r="J2807" t="s">
        <v>383</v>
      </c>
      <c r="K2807" t="s">
        <v>389</v>
      </c>
      <c r="M2807" t="s">
        <v>395</v>
      </c>
      <c r="N2807" t="s">
        <v>907</v>
      </c>
      <c r="O2807" t="s">
        <v>1003</v>
      </c>
      <c r="P2807" t="s">
        <v>71</v>
      </c>
    </row>
    <row r="2808" spans="1:16">
      <c r="A2808" t="s">
        <v>6649</v>
      </c>
      <c r="B2808" t="s">
        <v>6650</v>
      </c>
      <c r="C2808" t="s">
        <v>931</v>
      </c>
      <c r="D2808">
        <v>0</v>
      </c>
      <c r="E2808" t="s">
        <v>5146</v>
      </c>
      <c r="F2808" t="s">
        <v>53</v>
      </c>
      <c r="G2808" t="s">
        <v>1631</v>
      </c>
      <c r="H2808" t="s">
        <v>340</v>
      </c>
      <c r="I2808" t="s">
        <v>382</v>
      </c>
      <c r="J2808" t="s">
        <v>383</v>
      </c>
      <c r="K2808" t="s">
        <v>389</v>
      </c>
      <c r="M2808" t="s">
        <v>395</v>
      </c>
      <c r="N2808" t="s">
        <v>907</v>
      </c>
      <c r="O2808" t="s">
        <v>928</v>
      </c>
      <c r="P2808" t="s">
        <v>53</v>
      </c>
    </row>
    <row r="2809" spans="1:16">
      <c r="A2809" t="s">
        <v>6041</v>
      </c>
      <c r="B2809" t="s">
        <v>6042</v>
      </c>
      <c r="C2809" t="s">
        <v>931</v>
      </c>
      <c r="D2809">
        <v>0</v>
      </c>
      <c r="E2809" t="s">
        <v>5149</v>
      </c>
      <c r="F2809" t="s">
        <v>142</v>
      </c>
      <c r="G2809" t="s">
        <v>1631</v>
      </c>
      <c r="H2809" t="s">
        <v>340</v>
      </c>
      <c r="I2809" t="s">
        <v>382</v>
      </c>
      <c r="J2809" t="s">
        <v>383</v>
      </c>
      <c r="K2809" t="s">
        <v>389</v>
      </c>
      <c r="L2809" t="s">
        <v>46</v>
      </c>
      <c r="M2809" t="s">
        <v>395</v>
      </c>
      <c r="N2809" t="s">
        <v>907</v>
      </c>
      <c r="O2809" t="s">
        <v>5402</v>
      </c>
      <c r="P2809" t="s">
        <v>65</v>
      </c>
    </row>
    <row r="2810" spans="1:16">
      <c r="A2810" t="s">
        <v>6043</v>
      </c>
      <c r="B2810" t="s">
        <v>6044</v>
      </c>
      <c r="C2810" t="s">
        <v>931</v>
      </c>
      <c r="D2810">
        <v>0</v>
      </c>
      <c r="E2810" t="s">
        <v>5149</v>
      </c>
      <c r="F2810" t="s">
        <v>78</v>
      </c>
      <c r="G2810" t="s">
        <v>1631</v>
      </c>
      <c r="H2810" t="s">
        <v>340</v>
      </c>
      <c r="I2810" t="s">
        <v>390</v>
      </c>
      <c r="J2810" t="s">
        <v>383</v>
      </c>
      <c r="K2810" t="s">
        <v>389</v>
      </c>
      <c r="M2810" t="s">
        <v>395</v>
      </c>
      <c r="N2810" t="s">
        <v>907</v>
      </c>
      <c r="O2810" t="s">
        <v>969</v>
      </c>
      <c r="P2810" t="s">
        <v>78</v>
      </c>
    </row>
    <row r="2811" spans="1:16">
      <c r="A2811" t="s">
        <v>5147</v>
      </c>
      <c r="B2811" t="s">
        <v>5148</v>
      </c>
      <c r="C2811" t="s">
        <v>931</v>
      </c>
      <c r="D2811">
        <v>0</v>
      </c>
      <c r="E2811" t="s">
        <v>5149</v>
      </c>
      <c r="F2811" t="s">
        <v>83</v>
      </c>
      <c r="G2811" t="s">
        <v>1631</v>
      </c>
      <c r="H2811" t="s">
        <v>340</v>
      </c>
      <c r="I2811" t="s">
        <v>382</v>
      </c>
      <c r="J2811" t="s">
        <v>383</v>
      </c>
      <c r="K2811" t="s">
        <v>389</v>
      </c>
      <c r="L2811" t="s">
        <v>46</v>
      </c>
      <c r="M2811" t="s">
        <v>395</v>
      </c>
      <c r="N2811" t="s">
        <v>907</v>
      </c>
      <c r="O2811" t="s">
        <v>917</v>
      </c>
      <c r="P2811" t="s">
        <v>83</v>
      </c>
    </row>
    <row r="2812" spans="1:16">
      <c r="A2812" t="s">
        <v>6165</v>
      </c>
      <c r="B2812" t="s">
        <v>6166</v>
      </c>
      <c r="C2812" t="s">
        <v>931</v>
      </c>
      <c r="D2812">
        <v>0</v>
      </c>
      <c r="E2812" t="s">
        <v>5149</v>
      </c>
      <c r="F2812" t="s">
        <v>71</v>
      </c>
      <c r="G2812" t="s">
        <v>1631</v>
      </c>
      <c r="H2812" t="s">
        <v>340</v>
      </c>
      <c r="I2812" t="s">
        <v>382</v>
      </c>
      <c r="J2812" t="s">
        <v>383</v>
      </c>
      <c r="K2812" t="s">
        <v>389</v>
      </c>
      <c r="L2812" t="s">
        <v>46</v>
      </c>
      <c r="M2812" t="s">
        <v>395</v>
      </c>
      <c r="N2812" t="s">
        <v>907</v>
      </c>
      <c r="O2812" t="s">
        <v>932</v>
      </c>
      <c r="P2812" t="s">
        <v>71</v>
      </c>
    </row>
    <row r="2813" spans="1:16">
      <c r="A2813" t="s">
        <v>6039</v>
      </c>
      <c r="B2813" t="s">
        <v>6040</v>
      </c>
      <c r="C2813" t="s">
        <v>931</v>
      </c>
      <c r="D2813">
        <v>0</v>
      </c>
      <c r="E2813" t="s">
        <v>5149</v>
      </c>
      <c r="F2813" t="s">
        <v>53</v>
      </c>
      <c r="G2813" t="s">
        <v>1631</v>
      </c>
      <c r="H2813" t="s">
        <v>340</v>
      </c>
      <c r="I2813" t="s">
        <v>382</v>
      </c>
      <c r="J2813" t="s">
        <v>383</v>
      </c>
      <c r="K2813" t="s">
        <v>389</v>
      </c>
      <c r="L2813" t="s">
        <v>46</v>
      </c>
      <c r="M2813" t="s">
        <v>395</v>
      </c>
      <c r="N2813" t="s">
        <v>907</v>
      </c>
      <c r="O2813" t="s">
        <v>928</v>
      </c>
      <c r="P2813" t="s">
        <v>53</v>
      </c>
    </row>
    <row r="2814" spans="1:16">
      <c r="A2814" t="s">
        <v>5150</v>
      </c>
      <c r="B2814" t="s">
        <v>5151</v>
      </c>
      <c r="C2814" t="s">
        <v>931</v>
      </c>
      <c r="D2814">
        <v>0</v>
      </c>
      <c r="E2814" t="s">
        <v>5152</v>
      </c>
      <c r="F2814" t="s">
        <v>65</v>
      </c>
      <c r="G2814" t="s">
        <v>1631</v>
      </c>
      <c r="H2814" t="s">
        <v>340</v>
      </c>
      <c r="I2814" t="s">
        <v>382</v>
      </c>
      <c r="J2814" t="s">
        <v>383</v>
      </c>
      <c r="K2814" t="s">
        <v>389</v>
      </c>
      <c r="M2814" t="s">
        <v>394</v>
      </c>
      <c r="N2814" t="s">
        <v>907</v>
      </c>
      <c r="O2814" t="s">
        <v>1383</v>
      </c>
      <c r="P2814" t="s">
        <v>65</v>
      </c>
    </row>
    <row r="2815" spans="1:16">
      <c r="A2815" t="s">
        <v>5153</v>
      </c>
      <c r="B2815" t="s">
        <v>5154</v>
      </c>
      <c r="C2815" t="s">
        <v>931</v>
      </c>
      <c r="D2815">
        <v>0</v>
      </c>
      <c r="E2815" t="s">
        <v>5155</v>
      </c>
      <c r="F2815" t="s">
        <v>57</v>
      </c>
      <c r="G2815" t="s">
        <v>1631</v>
      </c>
      <c r="H2815" t="s">
        <v>340</v>
      </c>
      <c r="I2815" t="s">
        <v>382</v>
      </c>
      <c r="J2815" t="s">
        <v>383</v>
      </c>
      <c r="K2815" t="s">
        <v>389</v>
      </c>
      <c r="M2815" t="s">
        <v>394</v>
      </c>
      <c r="N2815" t="s">
        <v>907</v>
      </c>
      <c r="O2815" t="s">
        <v>908</v>
      </c>
      <c r="P2815" t="s">
        <v>57</v>
      </c>
    </row>
    <row r="2816" spans="1:16">
      <c r="A2816" t="s">
        <v>5156</v>
      </c>
      <c r="B2816" t="s">
        <v>5157</v>
      </c>
      <c r="C2816" t="s">
        <v>931</v>
      </c>
      <c r="D2816">
        <v>0</v>
      </c>
      <c r="E2816" t="s">
        <v>5158</v>
      </c>
      <c r="F2816" t="s">
        <v>63</v>
      </c>
      <c r="G2816" t="s">
        <v>5159</v>
      </c>
      <c r="H2816" t="s">
        <v>340</v>
      </c>
      <c r="I2816" t="s">
        <v>382</v>
      </c>
      <c r="J2816" t="s">
        <v>383</v>
      </c>
      <c r="K2816" t="s">
        <v>389</v>
      </c>
      <c r="M2816" t="s">
        <v>385</v>
      </c>
      <c r="N2816" t="s">
        <v>907</v>
      </c>
      <c r="O2816" t="s">
        <v>937</v>
      </c>
      <c r="P2816" t="s">
        <v>63</v>
      </c>
    </row>
    <row r="2817" spans="1:17">
      <c r="A2817" t="s">
        <v>7391</v>
      </c>
      <c r="B2817" t="s">
        <v>7392</v>
      </c>
      <c r="C2817" t="s">
        <v>931</v>
      </c>
      <c r="D2817">
        <v>0</v>
      </c>
      <c r="E2817" t="s">
        <v>7393</v>
      </c>
      <c r="F2817" t="s">
        <v>63</v>
      </c>
      <c r="G2817" t="s">
        <v>7394</v>
      </c>
      <c r="H2817" t="s">
        <v>340</v>
      </c>
      <c r="I2817" t="s">
        <v>387</v>
      </c>
      <c r="J2817" t="s">
        <v>7351</v>
      </c>
      <c r="K2817" t="s">
        <v>389</v>
      </c>
      <c r="L2817" t="s">
        <v>44</v>
      </c>
      <c r="M2817" t="s">
        <v>385</v>
      </c>
      <c r="N2817" t="s">
        <v>907</v>
      </c>
      <c r="O2817" t="s">
        <v>937</v>
      </c>
      <c r="P2817" t="s">
        <v>63</v>
      </c>
    </row>
    <row r="2818" spans="1:17">
      <c r="A2818" t="s">
        <v>5160</v>
      </c>
      <c r="B2818" t="s">
        <v>5161</v>
      </c>
      <c r="C2818" t="s">
        <v>931</v>
      </c>
      <c r="D2818">
        <v>0</v>
      </c>
      <c r="E2818" t="s">
        <v>5162</v>
      </c>
      <c r="F2818" t="s">
        <v>277</v>
      </c>
      <c r="G2818" t="s">
        <v>964</v>
      </c>
      <c r="H2818" t="s">
        <v>340</v>
      </c>
      <c r="I2818" t="s">
        <v>391</v>
      </c>
      <c r="J2818" t="s">
        <v>383</v>
      </c>
      <c r="K2818" t="s">
        <v>389</v>
      </c>
      <c r="M2818" t="s">
        <v>386</v>
      </c>
      <c r="N2818" t="s">
        <v>907</v>
      </c>
      <c r="O2818" t="s">
        <v>1710</v>
      </c>
      <c r="P2818" t="s">
        <v>83</v>
      </c>
    </row>
    <row r="2819" spans="1:17">
      <c r="A2819" t="s">
        <v>3145</v>
      </c>
      <c r="B2819" t="s">
        <v>3146</v>
      </c>
      <c r="C2819" t="s">
        <v>931</v>
      </c>
      <c r="D2819">
        <v>0</v>
      </c>
      <c r="E2819" t="s">
        <v>3144</v>
      </c>
      <c r="F2819" t="s">
        <v>57</v>
      </c>
      <c r="G2819" t="s">
        <v>964</v>
      </c>
      <c r="H2819" t="s">
        <v>340</v>
      </c>
      <c r="I2819" t="s">
        <v>387</v>
      </c>
      <c r="J2819" t="s">
        <v>383</v>
      </c>
      <c r="K2819" t="s">
        <v>389</v>
      </c>
      <c r="M2819" t="s">
        <v>386</v>
      </c>
      <c r="N2819" t="s">
        <v>907</v>
      </c>
      <c r="O2819" t="s">
        <v>1898</v>
      </c>
      <c r="P2819" t="s">
        <v>57</v>
      </c>
    </row>
    <row r="2820" spans="1:17">
      <c r="A2820" t="s">
        <v>3419</v>
      </c>
      <c r="B2820" t="s">
        <v>3420</v>
      </c>
      <c r="C2820" t="s">
        <v>931</v>
      </c>
      <c r="D2820">
        <v>0</v>
      </c>
      <c r="E2820" t="s">
        <v>3144</v>
      </c>
      <c r="F2820" t="s">
        <v>91</v>
      </c>
      <c r="G2820" t="s">
        <v>964</v>
      </c>
      <c r="H2820" t="s">
        <v>340</v>
      </c>
      <c r="I2820" t="s">
        <v>382</v>
      </c>
      <c r="J2820" t="s">
        <v>383</v>
      </c>
      <c r="K2820" t="s">
        <v>389</v>
      </c>
      <c r="M2820" t="s">
        <v>386</v>
      </c>
      <c r="N2820" t="s">
        <v>907</v>
      </c>
      <c r="O2820" t="s">
        <v>932</v>
      </c>
      <c r="P2820" t="s">
        <v>91</v>
      </c>
    </row>
    <row r="2821" spans="1:17">
      <c r="A2821" t="s">
        <v>3423</v>
      </c>
      <c r="B2821" t="s">
        <v>3424</v>
      </c>
      <c r="C2821" t="s">
        <v>931</v>
      </c>
      <c r="D2821">
        <v>0</v>
      </c>
      <c r="E2821" t="s">
        <v>3144</v>
      </c>
      <c r="F2821" t="s">
        <v>60</v>
      </c>
      <c r="G2821" t="s">
        <v>964</v>
      </c>
      <c r="H2821" t="s">
        <v>340</v>
      </c>
      <c r="I2821" t="s">
        <v>382</v>
      </c>
      <c r="J2821" t="s">
        <v>383</v>
      </c>
      <c r="K2821" t="s">
        <v>389</v>
      </c>
      <c r="M2821" t="s">
        <v>386</v>
      </c>
      <c r="N2821" t="s">
        <v>907</v>
      </c>
      <c r="O2821" t="s">
        <v>3425</v>
      </c>
      <c r="P2821" t="s">
        <v>60</v>
      </c>
    </row>
    <row r="2822" spans="1:17">
      <c r="A2822" t="s">
        <v>3417</v>
      </c>
      <c r="B2822" t="s">
        <v>3418</v>
      </c>
      <c r="C2822" t="s">
        <v>931</v>
      </c>
      <c r="D2822">
        <v>0</v>
      </c>
      <c r="E2822" t="s">
        <v>3144</v>
      </c>
      <c r="F2822" t="s">
        <v>68</v>
      </c>
      <c r="G2822" t="s">
        <v>964</v>
      </c>
      <c r="H2822" t="s">
        <v>340</v>
      </c>
      <c r="I2822" t="s">
        <v>387</v>
      </c>
      <c r="J2822" t="s">
        <v>383</v>
      </c>
      <c r="K2822" t="s">
        <v>389</v>
      </c>
      <c r="M2822" t="s">
        <v>386</v>
      </c>
      <c r="N2822" t="s">
        <v>907</v>
      </c>
      <c r="O2822" t="s">
        <v>3409</v>
      </c>
      <c r="P2822" t="s">
        <v>68</v>
      </c>
    </row>
    <row r="2823" spans="1:17">
      <c r="A2823" t="s">
        <v>3421</v>
      </c>
      <c r="B2823" t="s">
        <v>3422</v>
      </c>
      <c r="C2823" t="s">
        <v>931</v>
      </c>
      <c r="D2823">
        <v>0</v>
      </c>
      <c r="E2823" t="s">
        <v>3144</v>
      </c>
      <c r="F2823" t="s">
        <v>277</v>
      </c>
      <c r="G2823" t="s">
        <v>964</v>
      </c>
      <c r="H2823" t="s">
        <v>340</v>
      </c>
      <c r="I2823" t="s">
        <v>387</v>
      </c>
      <c r="J2823" t="s">
        <v>383</v>
      </c>
      <c r="K2823" t="s">
        <v>389</v>
      </c>
      <c r="M2823" t="s">
        <v>386</v>
      </c>
      <c r="N2823" t="s">
        <v>907</v>
      </c>
      <c r="O2823" t="s">
        <v>1405</v>
      </c>
      <c r="P2823" t="s">
        <v>83</v>
      </c>
    </row>
    <row r="2824" spans="1:17">
      <c r="A2824" t="s">
        <v>3142</v>
      </c>
      <c r="B2824" t="s">
        <v>3143</v>
      </c>
      <c r="C2824" t="s">
        <v>931</v>
      </c>
      <c r="D2824">
        <v>0</v>
      </c>
      <c r="E2824" t="s">
        <v>3144</v>
      </c>
      <c r="F2824" t="s">
        <v>53</v>
      </c>
      <c r="G2824" t="s">
        <v>964</v>
      </c>
      <c r="H2824" t="s">
        <v>340</v>
      </c>
      <c r="I2824" t="s">
        <v>387</v>
      </c>
      <c r="J2824" t="s">
        <v>383</v>
      </c>
      <c r="K2824" t="s">
        <v>389</v>
      </c>
      <c r="M2824" t="s">
        <v>386</v>
      </c>
      <c r="N2824" t="s">
        <v>907</v>
      </c>
      <c r="O2824" t="s">
        <v>928</v>
      </c>
      <c r="P2824" t="s">
        <v>53</v>
      </c>
    </row>
    <row r="2825" spans="1:17">
      <c r="A2825" t="s">
        <v>7725</v>
      </c>
      <c r="B2825" t="s">
        <v>7726</v>
      </c>
      <c r="C2825" t="s">
        <v>931</v>
      </c>
      <c r="D2825">
        <v>0</v>
      </c>
      <c r="E2825" t="s">
        <v>7727</v>
      </c>
      <c r="F2825" t="s">
        <v>60</v>
      </c>
      <c r="G2825" t="s">
        <v>7728</v>
      </c>
      <c r="H2825" t="s">
        <v>340</v>
      </c>
      <c r="I2825" t="s">
        <v>387</v>
      </c>
      <c r="J2825" t="s">
        <v>383</v>
      </c>
      <c r="K2825" t="s">
        <v>388</v>
      </c>
      <c r="L2825" t="s">
        <v>44</v>
      </c>
      <c r="M2825" t="s">
        <v>386</v>
      </c>
      <c r="N2825" t="s">
        <v>907</v>
      </c>
      <c r="O2825" t="s">
        <v>990</v>
      </c>
      <c r="P2825" t="s">
        <v>60</v>
      </c>
      <c r="Q2825" t="s">
        <v>8505</v>
      </c>
    </row>
    <row r="2826" spans="1:17">
      <c r="A2826" t="s">
        <v>7443</v>
      </c>
      <c r="B2826" t="s">
        <v>7444</v>
      </c>
      <c r="C2826" t="s">
        <v>931</v>
      </c>
      <c r="D2826">
        <v>0</v>
      </c>
      <c r="E2826" t="s">
        <v>3464</v>
      </c>
      <c r="F2826" t="s">
        <v>86</v>
      </c>
      <c r="G2826" t="s">
        <v>1328</v>
      </c>
      <c r="H2826" t="s">
        <v>342</v>
      </c>
      <c r="I2826" t="s">
        <v>387</v>
      </c>
      <c r="J2826" t="s">
        <v>3465</v>
      </c>
      <c r="K2826" t="s">
        <v>389</v>
      </c>
      <c r="L2826" t="s">
        <v>44</v>
      </c>
      <c r="M2826" t="s">
        <v>386</v>
      </c>
      <c r="N2826" t="s">
        <v>907</v>
      </c>
      <c r="O2826" t="s">
        <v>1291</v>
      </c>
      <c r="P2826" t="s">
        <v>86</v>
      </c>
    </row>
    <row r="2827" spans="1:17">
      <c r="A2827" t="s">
        <v>3462</v>
      </c>
      <c r="B2827" t="s">
        <v>3463</v>
      </c>
      <c r="C2827" t="s">
        <v>931</v>
      </c>
      <c r="D2827">
        <v>0</v>
      </c>
      <c r="E2827" t="s">
        <v>3464</v>
      </c>
      <c r="F2827" t="s">
        <v>231</v>
      </c>
      <c r="G2827" t="s">
        <v>1328</v>
      </c>
      <c r="H2827" t="s">
        <v>342</v>
      </c>
      <c r="I2827" t="s">
        <v>387</v>
      </c>
      <c r="J2827" t="s">
        <v>3465</v>
      </c>
      <c r="K2827" t="s">
        <v>389</v>
      </c>
      <c r="L2827" t="s">
        <v>44</v>
      </c>
      <c r="M2827" t="s">
        <v>386</v>
      </c>
      <c r="N2827" t="s">
        <v>907</v>
      </c>
      <c r="O2827" t="s">
        <v>917</v>
      </c>
      <c r="P2827" t="s">
        <v>83</v>
      </c>
    </row>
    <row r="2828" spans="1:17">
      <c r="A2828" t="s">
        <v>7440</v>
      </c>
      <c r="B2828" t="s">
        <v>7441</v>
      </c>
      <c r="C2828" t="s">
        <v>931</v>
      </c>
      <c r="D2828">
        <v>0</v>
      </c>
      <c r="E2828" t="s">
        <v>7442</v>
      </c>
      <c r="F2828" t="s">
        <v>308</v>
      </c>
      <c r="G2828" t="s">
        <v>1328</v>
      </c>
      <c r="H2828" t="s">
        <v>342</v>
      </c>
      <c r="I2828" t="s">
        <v>387</v>
      </c>
      <c r="J2828" t="s">
        <v>3465</v>
      </c>
      <c r="K2828" t="s">
        <v>389</v>
      </c>
      <c r="L2828" t="s">
        <v>44</v>
      </c>
      <c r="M2828" t="s">
        <v>386</v>
      </c>
      <c r="N2828" t="s">
        <v>907</v>
      </c>
      <c r="O2828" t="s">
        <v>928</v>
      </c>
      <c r="P2828" t="s">
        <v>53</v>
      </c>
    </row>
    <row r="2829" spans="1:17">
      <c r="A2829" t="s">
        <v>7729</v>
      </c>
      <c r="B2829" t="s">
        <v>7730</v>
      </c>
      <c r="C2829" t="s">
        <v>931</v>
      </c>
      <c r="D2829">
        <v>0</v>
      </c>
      <c r="E2829" t="s">
        <v>7731</v>
      </c>
      <c r="F2829" t="s">
        <v>86</v>
      </c>
      <c r="G2829" t="s">
        <v>7732</v>
      </c>
      <c r="H2829" t="s">
        <v>340</v>
      </c>
      <c r="I2829" t="s">
        <v>387</v>
      </c>
      <c r="J2829" t="s">
        <v>383</v>
      </c>
      <c r="K2829" t="s">
        <v>388</v>
      </c>
      <c r="M2829" t="s">
        <v>386</v>
      </c>
      <c r="N2829" t="s">
        <v>907</v>
      </c>
      <c r="O2829" t="s">
        <v>1033</v>
      </c>
      <c r="P2829" t="s">
        <v>86</v>
      </c>
      <c r="Q2829" t="s">
        <v>8505</v>
      </c>
    </row>
    <row r="2830" spans="1:17">
      <c r="A2830" t="s">
        <v>6902</v>
      </c>
      <c r="B2830" t="s">
        <v>6903</v>
      </c>
      <c r="C2830" t="s">
        <v>956</v>
      </c>
      <c r="D2830">
        <v>55</v>
      </c>
      <c r="E2830" t="s">
        <v>6898</v>
      </c>
      <c r="F2830" t="s">
        <v>86</v>
      </c>
      <c r="G2830" t="s">
        <v>3459</v>
      </c>
      <c r="H2830" t="s">
        <v>343</v>
      </c>
      <c r="I2830" t="s">
        <v>382</v>
      </c>
      <c r="J2830" t="s">
        <v>383</v>
      </c>
      <c r="K2830" t="s">
        <v>389</v>
      </c>
      <c r="L2830" t="s">
        <v>46</v>
      </c>
      <c r="M2830" t="s">
        <v>386</v>
      </c>
      <c r="N2830" t="s">
        <v>907</v>
      </c>
      <c r="O2830" t="s">
        <v>1033</v>
      </c>
      <c r="P2830" t="s">
        <v>86</v>
      </c>
    </row>
    <row r="2831" spans="1:17">
      <c r="A2831" t="s">
        <v>6904</v>
      </c>
      <c r="B2831" t="s">
        <v>6903</v>
      </c>
      <c r="C2831" t="s">
        <v>904</v>
      </c>
      <c r="D2831">
        <v>57</v>
      </c>
      <c r="E2831" t="s">
        <v>6898</v>
      </c>
      <c r="F2831" t="s">
        <v>86</v>
      </c>
      <c r="G2831" t="s">
        <v>3459</v>
      </c>
      <c r="H2831" t="s">
        <v>343</v>
      </c>
      <c r="I2831" t="s">
        <v>382</v>
      </c>
      <c r="J2831" t="s">
        <v>383</v>
      </c>
      <c r="K2831" t="s">
        <v>389</v>
      </c>
      <c r="L2831" t="s">
        <v>46</v>
      </c>
      <c r="M2831" t="s">
        <v>386</v>
      </c>
      <c r="N2831" t="s">
        <v>907</v>
      </c>
      <c r="O2831" t="s">
        <v>1033</v>
      </c>
      <c r="P2831" t="s">
        <v>86</v>
      </c>
    </row>
    <row r="2832" spans="1:17">
      <c r="A2832" t="s">
        <v>6905</v>
      </c>
      <c r="B2832" t="s">
        <v>6903</v>
      </c>
      <c r="C2832" t="s">
        <v>910</v>
      </c>
      <c r="D2832">
        <v>59</v>
      </c>
      <c r="E2832" t="s">
        <v>6898</v>
      </c>
      <c r="F2832" t="s">
        <v>86</v>
      </c>
      <c r="G2832" t="s">
        <v>3459</v>
      </c>
      <c r="H2832" t="s">
        <v>343</v>
      </c>
      <c r="I2832" t="s">
        <v>382</v>
      </c>
      <c r="J2832" t="s">
        <v>383</v>
      </c>
      <c r="K2832" t="s">
        <v>389</v>
      </c>
      <c r="L2832" t="s">
        <v>46</v>
      </c>
      <c r="M2832" t="s">
        <v>386</v>
      </c>
      <c r="N2832" t="s">
        <v>907</v>
      </c>
      <c r="O2832" t="s">
        <v>1033</v>
      </c>
      <c r="P2832" t="s">
        <v>86</v>
      </c>
    </row>
    <row r="2833" spans="1:16">
      <c r="A2833" t="s">
        <v>6906</v>
      </c>
      <c r="B2833" t="s">
        <v>6903</v>
      </c>
      <c r="C2833" t="s">
        <v>912</v>
      </c>
      <c r="D2833">
        <v>61</v>
      </c>
      <c r="E2833" t="s">
        <v>6898</v>
      </c>
      <c r="F2833" t="s">
        <v>86</v>
      </c>
      <c r="G2833" t="s">
        <v>3459</v>
      </c>
      <c r="H2833" t="s">
        <v>343</v>
      </c>
      <c r="I2833" t="s">
        <v>382</v>
      </c>
      <c r="J2833" t="s">
        <v>383</v>
      </c>
      <c r="K2833" t="s">
        <v>389</v>
      </c>
      <c r="L2833" t="s">
        <v>46</v>
      </c>
      <c r="M2833" t="s">
        <v>386</v>
      </c>
      <c r="N2833" t="s">
        <v>907</v>
      </c>
      <c r="O2833" t="s">
        <v>1033</v>
      </c>
      <c r="P2833" t="s">
        <v>86</v>
      </c>
    </row>
    <row r="2834" spans="1:16">
      <c r="A2834" t="s">
        <v>6896</v>
      </c>
      <c r="B2834" t="s">
        <v>6897</v>
      </c>
      <c r="C2834" t="s">
        <v>956</v>
      </c>
      <c r="D2834">
        <v>55</v>
      </c>
      <c r="E2834" t="s">
        <v>6898</v>
      </c>
      <c r="F2834" t="s">
        <v>83</v>
      </c>
      <c r="G2834" t="s">
        <v>3459</v>
      </c>
      <c r="H2834" t="s">
        <v>343</v>
      </c>
      <c r="I2834" t="s">
        <v>382</v>
      </c>
      <c r="J2834" t="s">
        <v>383</v>
      </c>
      <c r="K2834" t="s">
        <v>389</v>
      </c>
      <c r="L2834" t="s">
        <v>46</v>
      </c>
      <c r="M2834" t="s">
        <v>386</v>
      </c>
      <c r="N2834" t="s">
        <v>907</v>
      </c>
      <c r="O2834" t="s">
        <v>917</v>
      </c>
      <c r="P2834" t="s">
        <v>83</v>
      </c>
    </row>
    <row r="2835" spans="1:16">
      <c r="A2835" t="s">
        <v>6899</v>
      </c>
      <c r="B2835" t="s">
        <v>6897</v>
      </c>
      <c r="C2835" t="s">
        <v>904</v>
      </c>
      <c r="D2835">
        <v>57</v>
      </c>
      <c r="E2835" t="s">
        <v>6898</v>
      </c>
      <c r="F2835" t="s">
        <v>83</v>
      </c>
      <c r="G2835" t="s">
        <v>3459</v>
      </c>
      <c r="H2835" t="s">
        <v>343</v>
      </c>
      <c r="I2835" t="s">
        <v>382</v>
      </c>
      <c r="J2835" t="s">
        <v>383</v>
      </c>
      <c r="K2835" t="s">
        <v>389</v>
      </c>
      <c r="L2835" t="s">
        <v>46</v>
      </c>
      <c r="M2835" t="s">
        <v>386</v>
      </c>
      <c r="N2835" t="s">
        <v>907</v>
      </c>
      <c r="O2835" t="s">
        <v>917</v>
      </c>
      <c r="P2835" t="s">
        <v>83</v>
      </c>
    </row>
    <row r="2836" spans="1:16">
      <c r="A2836" t="s">
        <v>6900</v>
      </c>
      <c r="B2836" t="s">
        <v>6897</v>
      </c>
      <c r="C2836" t="s">
        <v>910</v>
      </c>
      <c r="D2836">
        <v>59</v>
      </c>
      <c r="E2836" t="s">
        <v>6898</v>
      </c>
      <c r="F2836" t="s">
        <v>83</v>
      </c>
      <c r="G2836" t="s">
        <v>3459</v>
      </c>
      <c r="H2836" t="s">
        <v>343</v>
      </c>
      <c r="I2836" t="s">
        <v>382</v>
      </c>
      <c r="J2836" t="s">
        <v>383</v>
      </c>
      <c r="K2836" t="s">
        <v>389</v>
      </c>
      <c r="L2836" t="s">
        <v>46</v>
      </c>
      <c r="M2836" t="s">
        <v>386</v>
      </c>
      <c r="N2836" t="s">
        <v>907</v>
      </c>
      <c r="O2836" t="s">
        <v>917</v>
      </c>
      <c r="P2836" t="s">
        <v>83</v>
      </c>
    </row>
    <row r="2837" spans="1:16">
      <c r="A2837" t="s">
        <v>6901</v>
      </c>
      <c r="B2837" t="s">
        <v>6897</v>
      </c>
      <c r="C2837" t="s">
        <v>912</v>
      </c>
      <c r="D2837">
        <v>61</v>
      </c>
      <c r="E2837" t="s">
        <v>6898</v>
      </c>
      <c r="F2837" t="s">
        <v>83</v>
      </c>
      <c r="G2837" t="s">
        <v>3459</v>
      </c>
      <c r="H2837" t="s">
        <v>343</v>
      </c>
      <c r="I2837" t="s">
        <v>382</v>
      </c>
      <c r="J2837" t="s">
        <v>383</v>
      </c>
      <c r="K2837" t="s">
        <v>389</v>
      </c>
      <c r="L2837" t="s">
        <v>46</v>
      </c>
      <c r="M2837" t="s">
        <v>386</v>
      </c>
      <c r="N2837" t="s">
        <v>907</v>
      </c>
      <c r="O2837" t="s">
        <v>917</v>
      </c>
      <c r="P2837" t="s">
        <v>83</v>
      </c>
    </row>
    <row r="2838" spans="1:16">
      <c r="A2838" t="s">
        <v>5163</v>
      </c>
      <c r="B2838" t="s">
        <v>5164</v>
      </c>
      <c r="C2838" t="s">
        <v>931</v>
      </c>
      <c r="D2838">
        <v>0</v>
      </c>
      <c r="E2838" t="s">
        <v>5165</v>
      </c>
      <c r="F2838" t="s">
        <v>277</v>
      </c>
      <c r="G2838" t="s">
        <v>1631</v>
      </c>
      <c r="H2838" t="s">
        <v>340</v>
      </c>
      <c r="I2838" t="s">
        <v>382</v>
      </c>
      <c r="J2838" t="s">
        <v>383</v>
      </c>
      <c r="K2838" t="s">
        <v>389</v>
      </c>
      <c r="M2838" t="s">
        <v>386</v>
      </c>
      <c r="N2838" t="s">
        <v>907</v>
      </c>
      <c r="O2838" t="s">
        <v>1710</v>
      </c>
      <c r="P2838" t="s">
        <v>83</v>
      </c>
    </row>
    <row r="2839" spans="1:16">
      <c r="A2839" t="s">
        <v>3155</v>
      </c>
      <c r="B2839" t="s">
        <v>3156</v>
      </c>
      <c r="C2839" t="s">
        <v>931</v>
      </c>
      <c r="D2839">
        <v>0</v>
      </c>
      <c r="E2839" t="s">
        <v>1513</v>
      </c>
      <c r="F2839" t="s">
        <v>63</v>
      </c>
      <c r="G2839" t="s">
        <v>1498</v>
      </c>
      <c r="H2839" t="s">
        <v>342</v>
      </c>
      <c r="I2839" t="s">
        <v>387</v>
      </c>
      <c r="J2839" t="s">
        <v>383</v>
      </c>
      <c r="K2839" t="s">
        <v>389</v>
      </c>
      <c r="L2839" t="s">
        <v>44</v>
      </c>
      <c r="M2839" t="s">
        <v>386</v>
      </c>
      <c r="N2839" t="s">
        <v>907</v>
      </c>
      <c r="O2839" t="s">
        <v>1539</v>
      </c>
      <c r="P2839" t="s">
        <v>63</v>
      </c>
    </row>
    <row r="2840" spans="1:16">
      <c r="A2840" t="s">
        <v>3151</v>
      </c>
      <c r="B2840" t="s">
        <v>3152</v>
      </c>
      <c r="C2840" t="s">
        <v>931</v>
      </c>
      <c r="D2840">
        <v>0</v>
      </c>
      <c r="E2840" t="s">
        <v>1513</v>
      </c>
      <c r="F2840" t="s">
        <v>57</v>
      </c>
      <c r="G2840" t="s">
        <v>1498</v>
      </c>
      <c r="H2840" t="s">
        <v>342</v>
      </c>
      <c r="I2840" t="s">
        <v>387</v>
      </c>
      <c r="J2840" t="s">
        <v>383</v>
      </c>
      <c r="K2840" t="s">
        <v>389</v>
      </c>
      <c r="L2840" t="s">
        <v>44</v>
      </c>
      <c r="M2840" t="s">
        <v>386</v>
      </c>
      <c r="N2840" t="s">
        <v>907</v>
      </c>
      <c r="O2840" t="s">
        <v>1898</v>
      </c>
      <c r="P2840" t="s">
        <v>57</v>
      </c>
    </row>
    <row r="2841" spans="1:16">
      <c r="A2841" t="s">
        <v>1511</v>
      </c>
      <c r="B2841" t="s">
        <v>1512</v>
      </c>
      <c r="C2841" t="s">
        <v>931</v>
      </c>
      <c r="D2841">
        <v>0</v>
      </c>
      <c r="E2841" t="s">
        <v>1513</v>
      </c>
      <c r="F2841" t="s">
        <v>68</v>
      </c>
      <c r="G2841" t="s">
        <v>1498</v>
      </c>
      <c r="H2841" t="s">
        <v>342</v>
      </c>
      <c r="I2841" t="s">
        <v>387</v>
      </c>
      <c r="J2841" t="s">
        <v>383</v>
      </c>
      <c r="K2841" t="s">
        <v>389</v>
      </c>
      <c r="L2841" t="s">
        <v>44</v>
      </c>
      <c r="M2841" t="s">
        <v>386</v>
      </c>
      <c r="N2841" t="s">
        <v>907</v>
      </c>
      <c r="O2841" t="s">
        <v>1514</v>
      </c>
      <c r="P2841" t="s">
        <v>68</v>
      </c>
    </row>
    <row r="2842" spans="1:16">
      <c r="A2842" t="s">
        <v>3157</v>
      </c>
      <c r="B2842" t="s">
        <v>3158</v>
      </c>
      <c r="C2842" t="s">
        <v>931</v>
      </c>
      <c r="D2842">
        <v>0</v>
      </c>
      <c r="E2842" t="s">
        <v>1513</v>
      </c>
      <c r="F2842" t="s">
        <v>226</v>
      </c>
      <c r="G2842" t="s">
        <v>1498</v>
      </c>
      <c r="H2842" t="s">
        <v>342</v>
      </c>
      <c r="I2842" t="s">
        <v>387</v>
      </c>
      <c r="J2842" t="s">
        <v>383</v>
      </c>
      <c r="K2842" t="s">
        <v>389</v>
      </c>
      <c r="L2842" t="s">
        <v>44</v>
      </c>
      <c r="M2842" t="s">
        <v>386</v>
      </c>
      <c r="N2842" t="s">
        <v>907</v>
      </c>
      <c r="O2842" t="s">
        <v>1291</v>
      </c>
      <c r="P2842" t="s">
        <v>86</v>
      </c>
    </row>
    <row r="2843" spans="1:16">
      <c r="A2843" t="s">
        <v>5166</v>
      </c>
      <c r="B2843" t="s">
        <v>5167</v>
      </c>
      <c r="C2843" t="s">
        <v>931</v>
      </c>
      <c r="D2843">
        <v>0</v>
      </c>
      <c r="E2843" t="s">
        <v>1513</v>
      </c>
      <c r="F2843" t="s">
        <v>230</v>
      </c>
      <c r="G2843" t="s">
        <v>1644</v>
      </c>
      <c r="H2843" t="s">
        <v>342</v>
      </c>
      <c r="I2843" t="s">
        <v>387</v>
      </c>
      <c r="J2843" t="s">
        <v>383</v>
      </c>
      <c r="K2843" t="s">
        <v>389</v>
      </c>
      <c r="L2843" t="s">
        <v>44</v>
      </c>
      <c r="M2843" t="s">
        <v>386</v>
      </c>
      <c r="N2843" t="s">
        <v>907</v>
      </c>
      <c r="O2843" t="s">
        <v>1119</v>
      </c>
      <c r="P2843" t="s">
        <v>68</v>
      </c>
    </row>
    <row r="2844" spans="1:16">
      <c r="A2844" t="s">
        <v>3153</v>
      </c>
      <c r="B2844" t="s">
        <v>3154</v>
      </c>
      <c r="C2844" t="s">
        <v>931</v>
      </c>
      <c r="D2844">
        <v>0</v>
      </c>
      <c r="E2844" t="s">
        <v>1513</v>
      </c>
      <c r="F2844" t="s">
        <v>231</v>
      </c>
      <c r="G2844" t="s">
        <v>1498</v>
      </c>
      <c r="H2844" t="s">
        <v>342</v>
      </c>
      <c r="I2844" t="s">
        <v>387</v>
      </c>
      <c r="J2844" t="s">
        <v>383</v>
      </c>
      <c r="K2844" t="s">
        <v>389</v>
      </c>
      <c r="L2844" t="s">
        <v>44</v>
      </c>
      <c r="M2844" t="s">
        <v>386</v>
      </c>
      <c r="N2844" t="s">
        <v>907</v>
      </c>
      <c r="O2844" t="s">
        <v>2069</v>
      </c>
      <c r="P2844" t="s">
        <v>83</v>
      </c>
    </row>
    <row r="2845" spans="1:16">
      <c r="A2845" t="s">
        <v>3720</v>
      </c>
      <c r="B2845" t="s">
        <v>3721</v>
      </c>
      <c r="C2845" t="s">
        <v>931</v>
      </c>
      <c r="D2845">
        <v>0</v>
      </c>
      <c r="E2845" t="s">
        <v>1513</v>
      </c>
      <c r="F2845" t="s">
        <v>71</v>
      </c>
      <c r="G2845" t="s">
        <v>1498</v>
      </c>
      <c r="H2845" t="s">
        <v>342</v>
      </c>
      <c r="I2845" t="s">
        <v>387</v>
      </c>
      <c r="J2845" t="s">
        <v>383</v>
      </c>
      <c r="K2845" t="s">
        <v>389</v>
      </c>
      <c r="L2845" t="s">
        <v>44</v>
      </c>
      <c r="M2845" t="s">
        <v>386</v>
      </c>
      <c r="N2845" t="s">
        <v>907</v>
      </c>
      <c r="O2845" t="s">
        <v>1499</v>
      </c>
      <c r="P2845" t="s">
        <v>71</v>
      </c>
    </row>
    <row r="2846" spans="1:16">
      <c r="A2846" t="s">
        <v>3149</v>
      </c>
      <c r="B2846" t="s">
        <v>3150</v>
      </c>
      <c r="C2846" t="s">
        <v>931</v>
      </c>
      <c r="D2846">
        <v>0</v>
      </c>
      <c r="E2846" t="s">
        <v>1513</v>
      </c>
      <c r="F2846" t="s">
        <v>55</v>
      </c>
      <c r="G2846" t="s">
        <v>1498</v>
      </c>
      <c r="H2846" t="s">
        <v>342</v>
      </c>
      <c r="I2846" t="s">
        <v>387</v>
      </c>
      <c r="J2846" t="s">
        <v>383</v>
      </c>
      <c r="K2846" t="s">
        <v>389</v>
      </c>
      <c r="L2846" t="s">
        <v>44</v>
      </c>
      <c r="M2846" t="s">
        <v>386</v>
      </c>
      <c r="N2846" t="s">
        <v>907</v>
      </c>
      <c r="O2846" t="s">
        <v>1003</v>
      </c>
      <c r="P2846" t="s">
        <v>71</v>
      </c>
    </row>
    <row r="2847" spans="1:16">
      <c r="A2847" t="s">
        <v>3147</v>
      </c>
      <c r="B2847" t="s">
        <v>3148</v>
      </c>
      <c r="C2847" t="s">
        <v>931</v>
      </c>
      <c r="D2847">
        <v>0</v>
      </c>
      <c r="E2847" t="s">
        <v>1513</v>
      </c>
      <c r="F2847" t="s">
        <v>53</v>
      </c>
      <c r="G2847" t="s">
        <v>1498</v>
      </c>
      <c r="H2847" t="s">
        <v>342</v>
      </c>
      <c r="I2847" t="s">
        <v>387</v>
      </c>
      <c r="J2847" t="s">
        <v>383</v>
      </c>
      <c r="K2847" t="s">
        <v>389</v>
      </c>
      <c r="L2847" t="s">
        <v>44</v>
      </c>
      <c r="M2847" t="s">
        <v>386</v>
      </c>
      <c r="N2847" t="s">
        <v>907</v>
      </c>
      <c r="O2847" t="s">
        <v>928</v>
      </c>
      <c r="P2847" t="s">
        <v>53</v>
      </c>
    </row>
    <row r="2848" spans="1:16">
      <c r="A2848" t="s">
        <v>3164</v>
      </c>
      <c r="B2848" t="s">
        <v>3165</v>
      </c>
      <c r="C2848" t="s">
        <v>931</v>
      </c>
      <c r="D2848">
        <v>0</v>
      </c>
      <c r="E2848" t="s">
        <v>3161</v>
      </c>
      <c r="F2848" t="s">
        <v>57</v>
      </c>
      <c r="G2848" t="s">
        <v>1498</v>
      </c>
      <c r="H2848" t="s">
        <v>340</v>
      </c>
      <c r="I2848" t="s">
        <v>382</v>
      </c>
      <c r="J2848" t="s">
        <v>383</v>
      </c>
      <c r="K2848" t="s">
        <v>389</v>
      </c>
      <c r="L2848" t="s">
        <v>44</v>
      </c>
      <c r="M2848" t="s">
        <v>386</v>
      </c>
      <c r="N2848" t="s">
        <v>907</v>
      </c>
      <c r="O2848" t="s">
        <v>1898</v>
      </c>
      <c r="P2848" t="s">
        <v>57</v>
      </c>
    </row>
    <row r="2849" spans="1:16">
      <c r="A2849" t="s">
        <v>5168</v>
      </c>
      <c r="B2849" t="s">
        <v>5169</v>
      </c>
      <c r="C2849" t="s">
        <v>931</v>
      </c>
      <c r="D2849">
        <v>0</v>
      </c>
      <c r="E2849" t="s">
        <v>3161</v>
      </c>
      <c r="F2849" t="s">
        <v>187</v>
      </c>
      <c r="G2849" t="s">
        <v>1644</v>
      </c>
      <c r="H2849" t="s">
        <v>340</v>
      </c>
      <c r="I2849" t="s">
        <v>382</v>
      </c>
      <c r="J2849" t="s">
        <v>383</v>
      </c>
      <c r="K2849" t="s">
        <v>389</v>
      </c>
      <c r="L2849" t="s">
        <v>44</v>
      </c>
      <c r="M2849" t="s">
        <v>386</v>
      </c>
      <c r="N2849" t="s">
        <v>907</v>
      </c>
      <c r="O2849" t="s">
        <v>937</v>
      </c>
      <c r="P2849" t="s">
        <v>63</v>
      </c>
    </row>
    <row r="2850" spans="1:16">
      <c r="A2850" t="s">
        <v>3722</v>
      </c>
      <c r="B2850" t="s">
        <v>3723</v>
      </c>
      <c r="C2850" t="s">
        <v>931</v>
      </c>
      <c r="D2850">
        <v>0</v>
      </c>
      <c r="E2850" t="s">
        <v>3161</v>
      </c>
      <c r="F2850" t="s">
        <v>83</v>
      </c>
      <c r="G2850" t="s">
        <v>1498</v>
      </c>
      <c r="H2850" t="s">
        <v>340</v>
      </c>
      <c r="I2850" t="s">
        <v>382</v>
      </c>
      <c r="J2850" t="s">
        <v>383</v>
      </c>
      <c r="K2850" t="s">
        <v>389</v>
      </c>
      <c r="L2850" t="s">
        <v>44</v>
      </c>
      <c r="M2850" t="s">
        <v>386</v>
      </c>
      <c r="N2850" t="s">
        <v>907</v>
      </c>
      <c r="O2850" t="s">
        <v>917</v>
      </c>
      <c r="P2850" t="s">
        <v>83</v>
      </c>
    </row>
    <row r="2851" spans="1:16">
      <c r="A2851" t="s">
        <v>3162</v>
      </c>
      <c r="B2851" t="s">
        <v>3163</v>
      </c>
      <c r="C2851" t="s">
        <v>931</v>
      </c>
      <c r="D2851">
        <v>0</v>
      </c>
      <c r="E2851" t="s">
        <v>3161</v>
      </c>
      <c r="F2851" t="s">
        <v>55</v>
      </c>
      <c r="G2851" t="s">
        <v>1498</v>
      </c>
      <c r="H2851" t="s">
        <v>340</v>
      </c>
      <c r="I2851" t="s">
        <v>382</v>
      </c>
      <c r="J2851" t="s">
        <v>383</v>
      </c>
      <c r="K2851" t="s">
        <v>389</v>
      </c>
      <c r="L2851" t="s">
        <v>44</v>
      </c>
      <c r="M2851" t="s">
        <v>386</v>
      </c>
      <c r="N2851" t="s">
        <v>907</v>
      </c>
      <c r="O2851" t="s">
        <v>1003</v>
      </c>
      <c r="P2851" t="s">
        <v>71</v>
      </c>
    </row>
    <row r="2852" spans="1:16">
      <c r="A2852" t="s">
        <v>3159</v>
      </c>
      <c r="B2852" t="s">
        <v>3160</v>
      </c>
      <c r="C2852" t="s">
        <v>931</v>
      </c>
      <c r="D2852">
        <v>0</v>
      </c>
      <c r="E2852" t="s">
        <v>3161</v>
      </c>
      <c r="F2852" t="s">
        <v>53</v>
      </c>
      <c r="G2852" t="s">
        <v>1498</v>
      </c>
      <c r="H2852" t="s">
        <v>340</v>
      </c>
      <c r="I2852" t="s">
        <v>382</v>
      </c>
      <c r="J2852" t="s">
        <v>383</v>
      </c>
      <c r="K2852" t="s">
        <v>389</v>
      </c>
      <c r="L2852" t="s">
        <v>44</v>
      </c>
      <c r="M2852" t="s">
        <v>386</v>
      </c>
      <c r="N2852" t="s">
        <v>907</v>
      </c>
      <c r="O2852" t="s">
        <v>928</v>
      </c>
      <c r="P2852" t="s">
        <v>53</v>
      </c>
    </row>
    <row r="2853" spans="1:16">
      <c r="A2853" t="s">
        <v>3166</v>
      </c>
      <c r="B2853" t="s">
        <v>3167</v>
      </c>
      <c r="C2853" t="s">
        <v>931</v>
      </c>
      <c r="D2853">
        <v>0</v>
      </c>
      <c r="E2853" t="s">
        <v>3168</v>
      </c>
      <c r="F2853" t="s">
        <v>63</v>
      </c>
      <c r="G2853" t="s">
        <v>1498</v>
      </c>
      <c r="H2853" t="s">
        <v>342</v>
      </c>
      <c r="I2853" t="s">
        <v>382</v>
      </c>
      <c r="J2853" t="s">
        <v>383</v>
      </c>
      <c r="K2853" t="s">
        <v>389</v>
      </c>
      <c r="L2853" t="s">
        <v>44</v>
      </c>
      <c r="M2853" t="s">
        <v>386</v>
      </c>
      <c r="N2853" t="s">
        <v>907</v>
      </c>
      <c r="O2853" t="s">
        <v>937</v>
      </c>
      <c r="P2853" t="s">
        <v>63</v>
      </c>
    </row>
    <row r="2854" spans="1:16">
      <c r="A2854" t="s">
        <v>3726</v>
      </c>
      <c r="B2854" t="s">
        <v>3727</v>
      </c>
      <c r="C2854" t="s">
        <v>931</v>
      </c>
      <c r="D2854">
        <v>0</v>
      </c>
      <c r="E2854" t="s">
        <v>3168</v>
      </c>
      <c r="F2854" t="s">
        <v>68</v>
      </c>
      <c r="G2854" t="s">
        <v>1644</v>
      </c>
      <c r="H2854" t="s">
        <v>342</v>
      </c>
      <c r="I2854" t="s">
        <v>387</v>
      </c>
      <c r="J2854" t="s">
        <v>383</v>
      </c>
      <c r="K2854" t="s">
        <v>389</v>
      </c>
      <c r="L2854" t="s">
        <v>44</v>
      </c>
      <c r="M2854" t="s">
        <v>386</v>
      </c>
      <c r="N2854" t="s">
        <v>907</v>
      </c>
      <c r="O2854" t="s">
        <v>1119</v>
      </c>
      <c r="P2854" t="s">
        <v>68</v>
      </c>
    </row>
    <row r="2855" spans="1:16">
      <c r="A2855" t="s">
        <v>5403</v>
      </c>
      <c r="B2855" t="s">
        <v>5404</v>
      </c>
      <c r="C2855" t="s">
        <v>931</v>
      </c>
      <c r="D2855">
        <v>0</v>
      </c>
      <c r="E2855" t="s">
        <v>3168</v>
      </c>
      <c r="F2855" t="s">
        <v>230</v>
      </c>
      <c r="G2855" t="s">
        <v>1644</v>
      </c>
      <c r="H2855" t="s">
        <v>342</v>
      </c>
      <c r="I2855" t="s">
        <v>387</v>
      </c>
      <c r="J2855" t="s">
        <v>383</v>
      </c>
      <c r="K2855" t="s">
        <v>389</v>
      </c>
      <c r="L2855" t="s">
        <v>44</v>
      </c>
      <c r="M2855" t="s">
        <v>386</v>
      </c>
      <c r="N2855" t="s">
        <v>907</v>
      </c>
      <c r="O2855" t="s">
        <v>4437</v>
      </c>
      <c r="P2855" t="s">
        <v>68</v>
      </c>
    </row>
    <row r="2856" spans="1:16">
      <c r="A2856" t="s">
        <v>3724</v>
      </c>
      <c r="B2856" t="s">
        <v>3725</v>
      </c>
      <c r="C2856" t="s">
        <v>931</v>
      </c>
      <c r="D2856">
        <v>0</v>
      </c>
      <c r="E2856" t="s">
        <v>3168</v>
      </c>
      <c r="F2856" t="s">
        <v>83</v>
      </c>
      <c r="G2856" t="s">
        <v>1498</v>
      </c>
      <c r="H2856" t="s">
        <v>342</v>
      </c>
      <c r="I2856" t="s">
        <v>382</v>
      </c>
      <c r="J2856" t="s">
        <v>383</v>
      </c>
      <c r="K2856" t="s">
        <v>389</v>
      </c>
      <c r="L2856" t="s">
        <v>44</v>
      </c>
      <c r="M2856" t="s">
        <v>386</v>
      </c>
      <c r="N2856" t="s">
        <v>907</v>
      </c>
      <c r="O2856" t="s">
        <v>917</v>
      </c>
      <c r="P2856" t="s">
        <v>83</v>
      </c>
    </row>
    <row r="2857" spans="1:16">
      <c r="A2857" t="s">
        <v>3728</v>
      </c>
      <c r="B2857" t="s">
        <v>3729</v>
      </c>
      <c r="C2857" t="s">
        <v>931</v>
      </c>
      <c r="D2857">
        <v>0</v>
      </c>
      <c r="E2857" t="s">
        <v>1517</v>
      </c>
      <c r="F2857" t="s">
        <v>57</v>
      </c>
      <c r="G2857" t="s">
        <v>1498</v>
      </c>
      <c r="H2857" t="s">
        <v>342</v>
      </c>
      <c r="I2857" t="s">
        <v>387</v>
      </c>
      <c r="J2857" t="s">
        <v>383</v>
      </c>
      <c r="K2857" t="s">
        <v>389</v>
      </c>
      <c r="L2857" t="s">
        <v>44</v>
      </c>
      <c r="M2857" t="s">
        <v>386</v>
      </c>
      <c r="N2857" t="s">
        <v>907</v>
      </c>
      <c r="O2857" t="s">
        <v>1898</v>
      </c>
      <c r="P2857" t="s">
        <v>57</v>
      </c>
    </row>
    <row r="2858" spans="1:16">
      <c r="A2858" t="s">
        <v>1515</v>
      </c>
      <c r="B2858" t="s">
        <v>1516</v>
      </c>
      <c r="C2858" t="s">
        <v>931</v>
      </c>
      <c r="D2858">
        <v>0</v>
      </c>
      <c r="E2858" t="s">
        <v>1517</v>
      </c>
      <c r="F2858" t="s">
        <v>86</v>
      </c>
      <c r="G2858" t="s">
        <v>1498</v>
      </c>
      <c r="H2858" t="s">
        <v>342</v>
      </c>
      <c r="I2858" t="s">
        <v>382</v>
      </c>
      <c r="J2858" t="s">
        <v>383</v>
      </c>
      <c r="K2858" t="s">
        <v>389</v>
      </c>
      <c r="L2858" t="s">
        <v>44</v>
      </c>
      <c r="M2858" t="s">
        <v>386</v>
      </c>
      <c r="N2858" t="s">
        <v>907</v>
      </c>
      <c r="O2858" t="s">
        <v>1033</v>
      </c>
      <c r="P2858" t="s">
        <v>86</v>
      </c>
    </row>
    <row r="2859" spans="1:16">
      <c r="A2859" t="s">
        <v>3730</v>
      </c>
      <c r="B2859" t="s">
        <v>3731</v>
      </c>
      <c r="C2859" t="s">
        <v>931</v>
      </c>
      <c r="D2859">
        <v>0</v>
      </c>
      <c r="E2859" t="s">
        <v>1517</v>
      </c>
      <c r="F2859" t="s">
        <v>68</v>
      </c>
      <c r="G2859" t="s">
        <v>1498</v>
      </c>
      <c r="H2859" t="s">
        <v>342</v>
      </c>
      <c r="I2859" t="s">
        <v>387</v>
      </c>
      <c r="J2859" t="s">
        <v>383</v>
      </c>
      <c r="K2859" t="s">
        <v>389</v>
      </c>
      <c r="L2859" t="s">
        <v>44</v>
      </c>
      <c r="M2859" t="s">
        <v>386</v>
      </c>
      <c r="N2859" t="s">
        <v>907</v>
      </c>
      <c r="O2859" t="s">
        <v>1119</v>
      </c>
      <c r="P2859" t="s">
        <v>68</v>
      </c>
    </row>
    <row r="2860" spans="1:16">
      <c r="A2860" t="s">
        <v>5170</v>
      </c>
      <c r="B2860" t="s">
        <v>5171</v>
      </c>
      <c r="C2860" t="s">
        <v>931</v>
      </c>
      <c r="D2860">
        <v>0</v>
      </c>
      <c r="E2860" t="s">
        <v>1517</v>
      </c>
      <c r="F2860" t="s">
        <v>240</v>
      </c>
      <c r="G2860" t="s">
        <v>1644</v>
      </c>
      <c r="H2860" t="s">
        <v>342</v>
      </c>
      <c r="I2860" t="s">
        <v>387</v>
      </c>
      <c r="J2860" t="s">
        <v>383</v>
      </c>
      <c r="K2860" t="s">
        <v>389</v>
      </c>
      <c r="L2860" t="s">
        <v>44</v>
      </c>
      <c r="M2860" t="s">
        <v>386</v>
      </c>
      <c r="N2860" t="s">
        <v>907</v>
      </c>
      <c r="O2860" t="s">
        <v>1291</v>
      </c>
      <c r="P2860" t="s">
        <v>86</v>
      </c>
    </row>
    <row r="2861" spans="1:16">
      <c r="A2861" t="s">
        <v>1914</v>
      </c>
      <c r="B2861" t="s">
        <v>1915</v>
      </c>
      <c r="C2861" t="s">
        <v>931</v>
      </c>
      <c r="D2861">
        <v>0</v>
      </c>
      <c r="E2861" t="s">
        <v>1517</v>
      </c>
      <c r="F2861" t="s">
        <v>71</v>
      </c>
      <c r="G2861" t="s">
        <v>1498</v>
      </c>
      <c r="H2861" t="s">
        <v>342</v>
      </c>
      <c r="I2861" t="s">
        <v>387</v>
      </c>
      <c r="J2861" t="s">
        <v>383</v>
      </c>
      <c r="K2861" t="s">
        <v>389</v>
      </c>
      <c r="L2861" t="s">
        <v>44</v>
      </c>
      <c r="M2861" t="s">
        <v>386</v>
      </c>
      <c r="N2861" t="s">
        <v>907</v>
      </c>
      <c r="O2861" t="s">
        <v>932</v>
      </c>
      <c r="P2861" t="s">
        <v>71</v>
      </c>
    </row>
    <row r="2862" spans="1:16">
      <c r="A2862" t="s">
        <v>3732</v>
      </c>
      <c r="B2862" t="s">
        <v>3733</v>
      </c>
      <c r="C2862" t="s">
        <v>931</v>
      </c>
      <c r="D2862">
        <v>0</v>
      </c>
      <c r="E2862" t="s">
        <v>1517</v>
      </c>
      <c r="F2862" t="s">
        <v>286</v>
      </c>
      <c r="G2862" t="s">
        <v>1498</v>
      </c>
      <c r="H2862" t="s">
        <v>342</v>
      </c>
      <c r="I2862" t="s">
        <v>387</v>
      </c>
      <c r="J2862" t="s">
        <v>383</v>
      </c>
      <c r="K2862" t="s">
        <v>389</v>
      </c>
      <c r="L2862" t="s">
        <v>44</v>
      </c>
      <c r="M2862" t="s">
        <v>386</v>
      </c>
      <c r="N2862" t="s">
        <v>907</v>
      </c>
      <c r="O2862" t="s">
        <v>1593</v>
      </c>
      <c r="P2862" t="s">
        <v>286</v>
      </c>
    </row>
    <row r="2863" spans="1:16">
      <c r="A2863" t="s">
        <v>1518</v>
      </c>
      <c r="B2863" t="s">
        <v>1519</v>
      </c>
      <c r="C2863" t="s">
        <v>931</v>
      </c>
      <c r="D2863">
        <v>0</v>
      </c>
      <c r="E2863" t="s">
        <v>1520</v>
      </c>
      <c r="F2863" t="s">
        <v>248</v>
      </c>
      <c r="G2863" t="s">
        <v>1498</v>
      </c>
      <c r="H2863" t="s">
        <v>342</v>
      </c>
      <c r="I2863" t="s">
        <v>382</v>
      </c>
      <c r="J2863" t="s">
        <v>383</v>
      </c>
      <c r="K2863" t="s">
        <v>389</v>
      </c>
      <c r="L2863" t="s">
        <v>44</v>
      </c>
      <c r="M2863" t="s">
        <v>386</v>
      </c>
      <c r="N2863" t="s">
        <v>907</v>
      </c>
      <c r="O2863" t="s">
        <v>932</v>
      </c>
      <c r="P2863" t="s">
        <v>71</v>
      </c>
    </row>
    <row r="2864" spans="1:16">
      <c r="A2864" t="s">
        <v>1521</v>
      </c>
      <c r="B2864" t="s">
        <v>1522</v>
      </c>
      <c r="C2864" t="s">
        <v>931</v>
      </c>
      <c r="D2864">
        <v>0</v>
      </c>
      <c r="E2864" t="s">
        <v>1523</v>
      </c>
      <c r="F2864" t="s">
        <v>71</v>
      </c>
      <c r="G2864" t="s">
        <v>1498</v>
      </c>
      <c r="H2864" t="s">
        <v>342</v>
      </c>
      <c r="I2864" t="s">
        <v>391</v>
      </c>
      <c r="J2864" t="s">
        <v>383</v>
      </c>
      <c r="K2864" t="s">
        <v>389</v>
      </c>
      <c r="L2864" t="s">
        <v>44</v>
      </c>
      <c r="M2864" t="s">
        <v>386</v>
      </c>
      <c r="N2864" t="s">
        <v>907</v>
      </c>
      <c r="O2864" t="s">
        <v>1499</v>
      </c>
      <c r="P2864" t="s">
        <v>71</v>
      </c>
    </row>
    <row r="2865" spans="1:16">
      <c r="A2865" t="s">
        <v>1524</v>
      </c>
      <c r="B2865" t="s">
        <v>1525</v>
      </c>
      <c r="C2865" t="s">
        <v>931</v>
      </c>
      <c r="D2865">
        <v>0</v>
      </c>
      <c r="E2865" t="s">
        <v>1526</v>
      </c>
      <c r="F2865" t="s">
        <v>68</v>
      </c>
      <c r="G2865" t="s">
        <v>1498</v>
      </c>
      <c r="H2865" t="s">
        <v>342</v>
      </c>
      <c r="I2865" t="s">
        <v>391</v>
      </c>
      <c r="J2865" t="s">
        <v>383</v>
      </c>
      <c r="K2865" t="s">
        <v>389</v>
      </c>
      <c r="L2865" t="s">
        <v>44</v>
      </c>
      <c r="M2865" t="s">
        <v>386</v>
      </c>
      <c r="N2865" t="s">
        <v>907</v>
      </c>
      <c r="O2865" t="s">
        <v>1514</v>
      </c>
      <c r="P2865" t="s">
        <v>68</v>
      </c>
    </row>
    <row r="2866" spans="1:16">
      <c r="A2866" t="s">
        <v>3169</v>
      </c>
      <c r="B2866" t="s">
        <v>3170</v>
      </c>
      <c r="C2866" t="s">
        <v>931</v>
      </c>
      <c r="D2866">
        <v>0</v>
      </c>
      <c r="E2866" t="s">
        <v>1529</v>
      </c>
      <c r="F2866" t="s">
        <v>63</v>
      </c>
      <c r="G2866" t="s">
        <v>1498</v>
      </c>
      <c r="H2866" t="s">
        <v>342</v>
      </c>
      <c r="I2866" t="s">
        <v>391</v>
      </c>
      <c r="J2866" t="s">
        <v>383</v>
      </c>
      <c r="K2866" t="s">
        <v>389</v>
      </c>
      <c r="L2866" t="s">
        <v>44</v>
      </c>
      <c r="M2866" t="s">
        <v>386</v>
      </c>
      <c r="N2866" t="s">
        <v>907</v>
      </c>
      <c r="O2866" t="s">
        <v>937</v>
      </c>
      <c r="P2866" t="s">
        <v>63</v>
      </c>
    </row>
    <row r="2867" spans="1:16">
      <c r="A2867" t="s">
        <v>1527</v>
      </c>
      <c r="B2867" t="s">
        <v>1528</v>
      </c>
      <c r="C2867" t="s">
        <v>931</v>
      </c>
      <c r="D2867">
        <v>0</v>
      </c>
      <c r="E2867" t="s">
        <v>1529</v>
      </c>
      <c r="F2867" t="s">
        <v>254</v>
      </c>
      <c r="G2867" t="s">
        <v>1498</v>
      </c>
      <c r="H2867" t="s">
        <v>342</v>
      </c>
      <c r="I2867" t="s">
        <v>391</v>
      </c>
      <c r="J2867" t="s">
        <v>383</v>
      </c>
      <c r="K2867" t="s">
        <v>389</v>
      </c>
      <c r="L2867" t="s">
        <v>44</v>
      </c>
      <c r="M2867" t="s">
        <v>386</v>
      </c>
      <c r="N2867" t="s">
        <v>907</v>
      </c>
      <c r="O2867" t="s">
        <v>1003</v>
      </c>
      <c r="P2867" t="s">
        <v>71</v>
      </c>
    </row>
    <row r="2868" spans="1:16">
      <c r="A2868" t="s">
        <v>1530</v>
      </c>
      <c r="B2868" t="s">
        <v>1531</v>
      </c>
      <c r="C2868" t="s">
        <v>931</v>
      </c>
      <c r="D2868">
        <v>0</v>
      </c>
      <c r="E2868" t="s">
        <v>1532</v>
      </c>
      <c r="F2868" t="s">
        <v>95</v>
      </c>
      <c r="G2868" t="s">
        <v>1498</v>
      </c>
      <c r="H2868" t="s">
        <v>342</v>
      </c>
      <c r="I2868" t="s">
        <v>391</v>
      </c>
      <c r="J2868" t="s">
        <v>383</v>
      </c>
      <c r="K2868" t="s">
        <v>389</v>
      </c>
      <c r="L2868" t="s">
        <v>44</v>
      </c>
      <c r="M2868" t="s">
        <v>386</v>
      </c>
      <c r="N2868" t="s">
        <v>907</v>
      </c>
      <c r="O2868" t="s">
        <v>937</v>
      </c>
      <c r="P2868" t="s">
        <v>63</v>
      </c>
    </row>
    <row r="2869" spans="1:16">
      <c r="A2869" t="s">
        <v>3171</v>
      </c>
      <c r="B2869" t="s">
        <v>3172</v>
      </c>
      <c r="C2869" t="s">
        <v>931</v>
      </c>
      <c r="D2869">
        <v>0</v>
      </c>
      <c r="E2869" t="s">
        <v>1532</v>
      </c>
      <c r="F2869" t="s">
        <v>83</v>
      </c>
      <c r="G2869" t="s">
        <v>1498</v>
      </c>
      <c r="H2869" t="s">
        <v>342</v>
      </c>
      <c r="I2869" t="s">
        <v>391</v>
      </c>
      <c r="J2869" t="s">
        <v>383</v>
      </c>
      <c r="K2869" t="s">
        <v>389</v>
      </c>
      <c r="L2869" t="s">
        <v>44</v>
      </c>
      <c r="M2869" t="s">
        <v>386</v>
      </c>
      <c r="N2869" t="s">
        <v>907</v>
      </c>
      <c r="O2869" t="s">
        <v>917</v>
      </c>
      <c r="P2869" t="s">
        <v>83</v>
      </c>
    </row>
    <row r="2870" spans="1:16">
      <c r="A2870" t="s">
        <v>1533</v>
      </c>
      <c r="B2870" t="s">
        <v>1534</v>
      </c>
      <c r="C2870" t="s">
        <v>931</v>
      </c>
      <c r="D2870">
        <v>0</v>
      </c>
      <c r="E2870" t="s">
        <v>1535</v>
      </c>
      <c r="F2870" t="s">
        <v>236</v>
      </c>
      <c r="G2870" t="s">
        <v>1498</v>
      </c>
      <c r="H2870" t="s">
        <v>342</v>
      </c>
      <c r="I2870" t="s">
        <v>391</v>
      </c>
      <c r="J2870" t="s">
        <v>383</v>
      </c>
      <c r="K2870" t="s">
        <v>389</v>
      </c>
      <c r="L2870" t="s">
        <v>44</v>
      </c>
      <c r="M2870" t="s">
        <v>386</v>
      </c>
      <c r="N2870" t="s">
        <v>907</v>
      </c>
      <c r="O2870" t="s">
        <v>917</v>
      </c>
      <c r="P2870" t="s">
        <v>83</v>
      </c>
    </row>
    <row r="2871" spans="1:16">
      <c r="A2871" t="s">
        <v>1536</v>
      </c>
      <c r="B2871" t="s">
        <v>1537</v>
      </c>
      <c r="C2871" t="s">
        <v>931</v>
      </c>
      <c r="D2871">
        <v>0</v>
      </c>
      <c r="E2871" t="s">
        <v>1538</v>
      </c>
      <c r="F2871" t="s">
        <v>63</v>
      </c>
      <c r="G2871" t="s">
        <v>1498</v>
      </c>
      <c r="H2871" t="s">
        <v>342</v>
      </c>
      <c r="I2871" t="s">
        <v>391</v>
      </c>
      <c r="J2871" t="s">
        <v>383</v>
      </c>
      <c r="K2871" t="s">
        <v>389</v>
      </c>
      <c r="L2871" t="s">
        <v>44</v>
      </c>
      <c r="M2871" t="s">
        <v>386</v>
      </c>
      <c r="N2871" t="s">
        <v>907</v>
      </c>
      <c r="O2871" t="s">
        <v>1539</v>
      </c>
      <c r="P2871" t="s">
        <v>63</v>
      </c>
    </row>
    <row r="2872" spans="1:16">
      <c r="A2872" t="s">
        <v>1540</v>
      </c>
      <c r="B2872" t="s">
        <v>1541</v>
      </c>
      <c r="C2872" t="s">
        <v>931</v>
      </c>
      <c r="D2872">
        <v>0</v>
      </c>
      <c r="E2872" t="s">
        <v>1542</v>
      </c>
      <c r="F2872" t="s">
        <v>63</v>
      </c>
      <c r="G2872" t="s">
        <v>1498</v>
      </c>
      <c r="H2872" t="s">
        <v>342</v>
      </c>
      <c r="I2872" t="s">
        <v>391</v>
      </c>
      <c r="J2872" t="s">
        <v>383</v>
      </c>
      <c r="K2872" t="s">
        <v>389</v>
      </c>
      <c r="L2872" t="s">
        <v>44</v>
      </c>
      <c r="M2872" t="s">
        <v>386</v>
      </c>
      <c r="N2872" t="s">
        <v>907</v>
      </c>
      <c r="O2872" t="s">
        <v>937</v>
      </c>
      <c r="P2872" t="s">
        <v>63</v>
      </c>
    </row>
    <row r="2873" spans="1:16">
      <c r="A2873" t="s">
        <v>3173</v>
      </c>
      <c r="B2873" t="s">
        <v>3174</v>
      </c>
      <c r="C2873" t="s">
        <v>931</v>
      </c>
      <c r="D2873">
        <v>0</v>
      </c>
      <c r="E2873" t="s">
        <v>3175</v>
      </c>
      <c r="F2873" t="s">
        <v>86</v>
      </c>
      <c r="G2873" t="s">
        <v>1631</v>
      </c>
      <c r="H2873" t="s">
        <v>342</v>
      </c>
      <c r="I2873" t="s">
        <v>391</v>
      </c>
      <c r="J2873" t="s">
        <v>383</v>
      </c>
      <c r="K2873" t="s">
        <v>389</v>
      </c>
      <c r="M2873" t="s">
        <v>386</v>
      </c>
      <c r="N2873" t="s">
        <v>907</v>
      </c>
      <c r="O2873" t="s">
        <v>1033</v>
      </c>
      <c r="P2873" t="s">
        <v>86</v>
      </c>
    </row>
    <row r="2874" spans="1:16">
      <c r="A2874" t="s">
        <v>3176</v>
      </c>
      <c r="B2874" t="s">
        <v>3177</v>
      </c>
      <c r="C2874" t="s">
        <v>931</v>
      </c>
      <c r="D2874">
        <v>0</v>
      </c>
      <c r="E2874" t="s">
        <v>3175</v>
      </c>
      <c r="F2874" t="s">
        <v>209</v>
      </c>
      <c r="G2874" t="s">
        <v>1631</v>
      </c>
      <c r="H2874" t="s">
        <v>342</v>
      </c>
      <c r="I2874" t="s">
        <v>391</v>
      </c>
      <c r="J2874" t="s">
        <v>383</v>
      </c>
      <c r="K2874" t="s">
        <v>389</v>
      </c>
      <c r="M2874" t="s">
        <v>386</v>
      </c>
      <c r="N2874" t="s">
        <v>907</v>
      </c>
      <c r="O2874" t="s">
        <v>969</v>
      </c>
      <c r="P2874" t="s">
        <v>209</v>
      </c>
    </row>
    <row r="2875" spans="1:16">
      <c r="A2875" t="s">
        <v>5172</v>
      </c>
      <c r="B2875" t="s">
        <v>5173</v>
      </c>
      <c r="C2875" t="s">
        <v>931</v>
      </c>
      <c r="D2875">
        <v>0</v>
      </c>
      <c r="E2875" t="s">
        <v>5174</v>
      </c>
      <c r="F2875" t="s">
        <v>68</v>
      </c>
      <c r="G2875" t="s">
        <v>1631</v>
      </c>
      <c r="H2875" t="s">
        <v>342</v>
      </c>
      <c r="I2875" t="s">
        <v>387</v>
      </c>
      <c r="J2875" t="s">
        <v>383</v>
      </c>
      <c r="K2875" t="s">
        <v>389</v>
      </c>
      <c r="M2875" t="s">
        <v>386</v>
      </c>
      <c r="N2875" t="s">
        <v>907</v>
      </c>
      <c r="O2875" t="s">
        <v>1119</v>
      </c>
      <c r="P2875" t="s">
        <v>68</v>
      </c>
    </row>
    <row r="2876" spans="1:16">
      <c r="A2876" t="s">
        <v>5175</v>
      </c>
      <c r="B2876" t="s">
        <v>5176</v>
      </c>
      <c r="C2876" t="s">
        <v>931</v>
      </c>
      <c r="D2876">
        <v>0</v>
      </c>
      <c r="E2876" t="s">
        <v>5177</v>
      </c>
      <c r="F2876" t="s">
        <v>63</v>
      </c>
      <c r="G2876" t="s">
        <v>1631</v>
      </c>
      <c r="H2876" t="s">
        <v>342</v>
      </c>
      <c r="I2876" t="s">
        <v>387</v>
      </c>
      <c r="J2876" t="s">
        <v>383</v>
      </c>
      <c r="K2876" t="s">
        <v>389</v>
      </c>
      <c r="M2876" t="s">
        <v>386</v>
      </c>
      <c r="N2876" t="s">
        <v>907</v>
      </c>
      <c r="O2876" t="s">
        <v>937</v>
      </c>
      <c r="P2876" t="s">
        <v>63</v>
      </c>
    </row>
    <row r="2877" spans="1:16">
      <c r="A2877" t="s">
        <v>5178</v>
      </c>
      <c r="B2877" t="s">
        <v>5179</v>
      </c>
      <c r="C2877" t="s">
        <v>931</v>
      </c>
      <c r="D2877">
        <v>0</v>
      </c>
      <c r="E2877" t="s">
        <v>5180</v>
      </c>
      <c r="F2877" t="s">
        <v>68</v>
      </c>
      <c r="G2877" t="s">
        <v>1631</v>
      </c>
      <c r="H2877" t="s">
        <v>342</v>
      </c>
      <c r="I2877" t="s">
        <v>387</v>
      </c>
      <c r="J2877" t="s">
        <v>383</v>
      </c>
      <c r="K2877" t="s">
        <v>389</v>
      </c>
      <c r="M2877" t="s">
        <v>386</v>
      </c>
      <c r="N2877" t="s">
        <v>907</v>
      </c>
      <c r="O2877" t="s">
        <v>1119</v>
      </c>
      <c r="P2877" t="s">
        <v>68</v>
      </c>
    </row>
    <row r="2878" spans="1:16">
      <c r="A2878" t="s">
        <v>5181</v>
      </c>
      <c r="B2878" t="s">
        <v>5182</v>
      </c>
      <c r="C2878" t="s">
        <v>931</v>
      </c>
      <c r="D2878">
        <v>0</v>
      </c>
      <c r="E2878" t="s">
        <v>5183</v>
      </c>
      <c r="F2878" t="s">
        <v>185</v>
      </c>
      <c r="G2878" t="s">
        <v>1644</v>
      </c>
      <c r="H2878" t="s">
        <v>342</v>
      </c>
      <c r="I2878" t="s">
        <v>391</v>
      </c>
      <c r="J2878" t="s">
        <v>383</v>
      </c>
      <c r="K2878" t="s">
        <v>389</v>
      </c>
      <c r="L2878" t="s">
        <v>44</v>
      </c>
      <c r="M2878" t="s">
        <v>386</v>
      </c>
      <c r="N2878" t="s">
        <v>907</v>
      </c>
      <c r="O2878" t="s">
        <v>969</v>
      </c>
      <c r="P2878" t="s">
        <v>78</v>
      </c>
    </row>
    <row r="2879" spans="1:16">
      <c r="A2879" t="s">
        <v>5184</v>
      </c>
      <c r="B2879" t="s">
        <v>5185</v>
      </c>
      <c r="C2879" t="s">
        <v>931</v>
      </c>
      <c r="D2879">
        <v>0</v>
      </c>
      <c r="E2879" t="s">
        <v>5186</v>
      </c>
      <c r="F2879" t="s">
        <v>83</v>
      </c>
      <c r="G2879" t="s">
        <v>1644</v>
      </c>
      <c r="H2879" t="s">
        <v>342</v>
      </c>
      <c r="I2879" t="s">
        <v>387</v>
      </c>
      <c r="J2879" t="s">
        <v>383</v>
      </c>
      <c r="K2879" t="s">
        <v>389</v>
      </c>
      <c r="L2879" t="s">
        <v>44</v>
      </c>
      <c r="M2879" t="s">
        <v>386</v>
      </c>
      <c r="N2879" t="s">
        <v>907</v>
      </c>
      <c r="O2879" t="s">
        <v>917</v>
      </c>
      <c r="P2879" t="s">
        <v>83</v>
      </c>
    </row>
    <row r="2880" spans="1:16">
      <c r="A2880" t="s">
        <v>5187</v>
      </c>
      <c r="B2880" t="s">
        <v>5188</v>
      </c>
      <c r="C2880" t="s">
        <v>931</v>
      </c>
      <c r="D2880">
        <v>0</v>
      </c>
      <c r="E2880" t="s">
        <v>5189</v>
      </c>
      <c r="F2880" t="s">
        <v>63</v>
      </c>
      <c r="G2880" t="s">
        <v>1644</v>
      </c>
      <c r="H2880" t="s">
        <v>342</v>
      </c>
      <c r="I2880" t="s">
        <v>391</v>
      </c>
      <c r="J2880" t="s">
        <v>383</v>
      </c>
      <c r="K2880" t="s">
        <v>389</v>
      </c>
      <c r="L2880" t="s">
        <v>44</v>
      </c>
      <c r="M2880" t="s">
        <v>386</v>
      </c>
      <c r="N2880" t="s">
        <v>907</v>
      </c>
      <c r="O2880" t="s">
        <v>1383</v>
      </c>
      <c r="P2880" t="s">
        <v>63</v>
      </c>
    </row>
    <row r="2881" spans="1:16">
      <c r="A2881" t="s">
        <v>5190</v>
      </c>
      <c r="B2881" t="s">
        <v>5191</v>
      </c>
      <c r="C2881" t="s">
        <v>931</v>
      </c>
      <c r="D2881">
        <v>0</v>
      </c>
      <c r="E2881" t="s">
        <v>5192</v>
      </c>
      <c r="F2881" t="s">
        <v>68</v>
      </c>
      <c r="G2881" t="s">
        <v>1644</v>
      </c>
      <c r="H2881" t="s">
        <v>342</v>
      </c>
      <c r="I2881" t="s">
        <v>391</v>
      </c>
      <c r="J2881" t="s">
        <v>383</v>
      </c>
      <c r="K2881" t="s">
        <v>389</v>
      </c>
      <c r="L2881" t="s">
        <v>44</v>
      </c>
      <c r="M2881" t="s">
        <v>386</v>
      </c>
      <c r="N2881" t="s">
        <v>907</v>
      </c>
      <c r="O2881" t="s">
        <v>1119</v>
      </c>
      <c r="P2881" t="s">
        <v>68</v>
      </c>
    </row>
    <row r="2882" spans="1:16">
      <c r="A2882" t="s">
        <v>5193</v>
      </c>
      <c r="B2882" t="s">
        <v>5194</v>
      </c>
      <c r="C2882" t="s">
        <v>931</v>
      </c>
      <c r="D2882">
        <v>0</v>
      </c>
      <c r="E2882" t="s">
        <v>5195</v>
      </c>
      <c r="F2882" t="s">
        <v>63</v>
      </c>
      <c r="G2882" t="s">
        <v>1644</v>
      </c>
      <c r="H2882" t="s">
        <v>342</v>
      </c>
      <c r="I2882" t="s">
        <v>391</v>
      </c>
      <c r="J2882" t="s">
        <v>383</v>
      </c>
      <c r="K2882" t="s">
        <v>389</v>
      </c>
      <c r="L2882" t="s">
        <v>44</v>
      </c>
      <c r="M2882" t="s">
        <v>386</v>
      </c>
      <c r="N2882" t="s">
        <v>907</v>
      </c>
      <c r="O2882" t="s">
        <v>937</v>
      </c>
      <c r="P2882" t="s">
        <v>63</v>
      </c>
    </row>
    <row r="2883" spans="1:16">
      <c r="A2883" t="s">
        <v>5196</v>
      </c>
      <c r="B2883" t="s">
        <v>5197</v>
      </c>
      <c r="C2883" t="s">
        <v>931</v>
      </c>
      <c r="D2883">
        <v>0</v>
      </c>
      <c r="E2883" t="s">
        <v>5198</v>
      </c>
      <c r="F2883" t="s">
        <v>86</v>
      </c>
      <c r="G2883" t="s">
        <v>1644</v>
      </c>
      <c r="H2883" t="s">
        <v>342</v>
      </c>
      <c r="I2883" t="s">
        <v>387</v>
      </c>
      <c r="J2883" t="s">
        <v>383</v>
      </c>
      <c r="K2883" t="s">
        <v>389</v>
      </c>
      <c r="L2883" t="s">
        <v>44</v>
      </c>
      <c r="M2883" t="s">
        <v>386</v>
      </c>
      <c r="N2883" t="s">
        <v>907</v>
      </c>
      <c r="O2883" t="s">
        <v>1033</v>
      </c>
      <c r="P2883" t="s">
        <v>86</v>
      </c>
    </row>
    <row r="2884" spans="1:16">
      <c r="A2884" t="s">
        <v>5199</v>
      </c>
      <c r="B2884" t="s">
        <v>5200</v>
      </c>
      <c r="C2884" t="s">
        <v>931</v>
      </c>
      <c r="D2884">
        <v>0</v>
      </c>
      <c r="E2884" t="s">
        <v>5201</v>
      </c>
      <c r="F2884" t="s">
        <v>78</v>
      </c>
      <c r="G2884" t="s">
        <v>1644</v>
      </c>
      <c r="H2884" t="s">
        <v>342</v>
      </c>
      <c r="I2884" t="s">
        <v>391</v>
      </c>
      <c r="J2884" t="s">
        <v>383</v>
      </c>
      <c r="K2884" t="s">
        <v>389</v>
      </c>
      <c r="L2884" t="s">
        <v>44</v>
      </c>
      <c r="M2884" t="s">
        <v>386</v>
      </c>
      <c r="N2884" t="s">
        <v>907</v>
      </c>
      <c r="O2884" t="s">
        <v>969</v>
      </c>
      <c r="P2884" t="s">
        <v>78</v>
      </c>
    </row>
    <row r="2885" spans="1:16">
      <c r="A2885" t="s">
        <v>5202</v>
      </c>
      <c r="B2885" t="s">
        <v>5203</v>
      </c>
      <c r="C2885" t="s">
        <v>931</v>
      </c>
      <c r="D2885">
        <v>0</v>
      </c>
      <c r="E2885" t="s">
        <v>5204</v>
      </c>
      <c r="F2885" t="s">
        <v>86</v>
      </c>
      <c r="G2885" t="s">
        <v>1644</v>
      </c>
      <c r="H2885" t="s">
        <v>340</v>
      </c>
      <c r="I2885" t="s">
        <v>391</v>
      </c>
      <c r="J2885" t="s">
        <v>383</v>
      </c>
      <c r="K2885" t="s">
        <v>389</v>
      </c>
      <c r="L2885" t="s">
        <v>44</v>
      </c>
      <c r="M2885" t="s">
        <v>386</v>
      </c>
      <c r="N2885" t="s">
        <v>907</v>
      </c>
      <c r="O2885" t="s">
        <v>1033</v>
      </c>
      <c r="P2885" t="s">
        <v>86</v>
      </c>
    </row>
    <row r="2886" spans="1:16">
      <c r="A2886" t="s">
        <v>1543</v>
      </c>
      <c r="B2886" t="s">
        <v>1544</v>
      </c>
      <c r="C2886" t="s">
        <v>931</v>
      </c>
      <c r="D2886">
        <v>0</v>
      </c>
      <c r="E2886" t="s">
        <v>1545</v>
      </c>
      <c r="F2886" t="s">
        <v>121</v>
      </c>
      <c r="G2886" t="s">
        <v>1498</v>
      </c>
      <c r="H2886" t="s">
        <v>342</v>
      </c>
      <c r="I2886" t="s">
        <v>387</v>
      </c>
      <c r="J2886" t="s">
        <v>383</v>
      </c>
      <c r="K2886" t="s">
        <v>389</v>
      </c>
      <c r="L2886" t="s">
        <v>44</v>
      </c>
      <c r="M2886" t="s">
        <v>386</v>
      </c>
      <c r="N2886" t="s">
        <v>907</v>
      </c>
      <c r="O2886" t="s">
        <v>1546</v>
      </c>
      <c r="P2886" t="s">
        <v>121</v>
      </c>
    </row>
    <row r="2887" spans="1:16">
      <c r="A2887" t="s">
        <v>1916</v>
      </c>
      <c r="B2887" t="s">
        <v>1917</v>
      </c>
      <c r="C2887" t="s">
        <v>931</v>
      </c>
      <c r="D2887">
        <v>0</v>
      </c>
      <c r="E2887" t="s">
        <v>1918</v>
      </c>
      <c r="F2887" t="s">
        <v>192</v>
      </c>
      <c r="G2887" t="s">
        <v>1498</v>
      </c>
      <c r="H2887" t="s">
        <v>342</v>
      </c>
      <c r="I2887" t="s">
        <v>387</v>
      </c>
      <c r="J2887" t="s">
        <v>383</v>
      </c>
      <c r="K2887" t="s">
        <v>389</v>
      </c>
      <c r="L2887" t="s">
        <v>44</v>
      </c>
      <c r="M2887" t="s">
        <v>386</v>
      </c>
      <c r="N2887" t="s">
        <v>907</v>
      </c>
      <c r="O2887" t="s">
        <v>1514</v>
      </c>
      <c r="P2887" t="s">
        <v>78</v>
      </c>
    </row>
    <row r="2888" spans="1:16">
      <c r="A2888" t="s">
        <v>3180</v>
      </c>
      <c r="B2888" t="s">
        <v>3181</v>
      </c>
      <c r="C2888" t="s">
        <v>931</v>
      </c>
      <c r="D2888">
        <v>0</v>
      </c>
      <c r="E2888" t="s">
        <v>1918</v>
      </c>
      <c r="F2888" t="s">
        <v>226</v>
      </c>
      <c r="G2888" t="s">
        <v>1498</v>
      </c>
      <c r="H2888" t="s">
        <v>342</v>
      </c>
      <c r="I2888" t="s">
        <v>387</v>
      </c>
      <c r="J2888" t="s">
        <v>383</v>
      </c>
      <c r="K2888" t="s">
        <v>389</v>
      </c>
      <c r="L2888" t="s">
        <v>44</v>
      </c>
      <c r="M2888" t="s">
        <v>386</v>
      </c>
      <c r="N2888" t="s">
        <v>907</v>
      </c>
      <c r="O2888" t="s">
        <v>1291</v>
      </c>
      <c r="P2888" t="s">
        <v>86</v>
      </c>
    </row>
    <row r="2889" spans="1:16">
      <c r="A2889" t="s">
        <v>3178</v>
      </c>
      <c r="B2889" t="s">
        <v>3179</v>
      </c>
      <c r="C2889" t="s">
        <v>931</v>
      </c>
      <c r="D2889">
        <v>0</v>
      </c>
      <c r="E2889" t="s">
        <v>1918</v>
      </c>
      <c r="F2889" t="s">
        <v>231</v>
      </c>
      <c r="G2889" t="s">
        <v>1498</v>
      </c>
      <c r="H2889" t="s">
        <v>342</v>
      </c>
      <c r="I2889" t="s">
        <v>387</v>
      </c>
      <c r="J2889" t="s">
        <v>383</v>
      </c>
      <c r="K2889" t="s">
        <v>389</v>
      </c>
      <c r="L2889" t="s">
        <v>44</v>
      </c>
      <c r="M2889" t="s">
        <v>386</v>
      </c>
      <c r="N2889" t="s">
        <v>907</v>
      </c>
      <c r="O2889" t="s">
        <v>2069</v>
      </c>
      <c r="P2889" t="s">
        <v>83</v>
      </c>
    </row>
    <row r="2890" spans="1:16">
      <c r="A2890" t="s">
        <v>3736</v>
      </c>
      <c r="B2890" t="s">
        <v>3737</v>
      </c>
      <c r="C2890" t="s">
        <v>931</v>
      </c>
      <c r="D2890">
        <v>0</v>
      </c>
      <c r="E2890" t="s">
        <v>1918</v>
      </c>
      <c r="F2890" t="s">
        <v>55</v>
      </c>
      <c r="G2890" t="s">
        <v>1498</v>
      </c>
      <c r="H2890" t="s">
        <v>342</v>
      </c>
      <c r="I2890" t="s">
        <v>387</v>
      </c>
      <c r="J2890" t="s">
        <v>383</v>
      </c>
      <c r="K2890" t="s">
        <v>389</v>
      </c>
      <c r="L2890" t="s">
        <v>44</v>
      </c>
      <c r="M2890" t="s">
        <v>386</v>
      </c>
      <c r="N2890" t="s">
        <v>907</v>
      </c>
      <c r="O2890" t="s">
        <v>1003</v>
      </c>
      <c r="P2890" t="s">
        <v>71</v>
      </c>
    </row>
    <row r="2891" spans="1:16">
      <c r="A2891" t="s">
        <v>3734</v>
      </c>
      <c r="B2891" t="s">
        <v>3735</v>
      </c>
      <c r="C2891" t="s">
        <v>931</v>
      </c>
      <c r="D2891">
        <v>0</v>
      </c>
      <c r="E2891" t="s">
        <v>1918</v>
      </c>
      <c r="F2891" t="s">
        <v>53</v>
      </c>
      <c r="G2891" t="s">
        <v>1498</v>
      </c>
      <c r="H2891" t="s">
        <v>342</v>
      </c>
      <c r="I2891" t="s">
        <v>387</v>
      </c>
      <c r="J2891" t="s">
        <v>383</v>
      </c>
      <c r="K2891" t="s">
        <v>389</v>
      </c>
      <c r="L2891" t="s">
        <v>44</v>
      </c>
      <c r="M2891" t="s">
        <v>386</v>
      </c>
      <c r="N2891" t="s">
        <v>907</v>
      </c>
      <c r="O2891" t="s">
        <v>928</v>
      </c>
      <c r="P2891" t="s">
        <v>53</v>
      </c>
    </row>
    <row r="2892" spans="1:16">
      <c r="A2892" t="s">
        <v>3749</v>
      </c>
      <c r="B2892" t="s">
        <v>3750</v>
      </c>
      <c r="C2892" t="s">
        <v>931</v>
      </c>
      <c r="D2892">
        <v>0</v>
      </c>
      <c r="E2892" t="s">
        <v>3740</v>
      </c>
      <c r="F2892" t="s">
        <v>57</v>
      </c>
      <c r="G2892" t="s">
        <v>1498</v>
      </c>
      <c r="H2892" t="s">
        <v>342</v>
      </c>
      <c r="I2892" t="s">
        <v>387</v>
      </c>
      <c r="J2892" t="s">
        <v>383</v>
      </c>
      <c r="K2892" t="s">
        <v>389</v>
      </c>
      <c r="L2892" t="s">
        <v>44</v>
      </c>
      <c r="M2892" t="s">
        <v>386</v>
      </c>
      <c r="N2892" t="s">
        <v>907</v>
      </c>
      <c r="O2892" t="s">
        <v>908</v>
      </c>
      <c r="P2892" t="s">
        <v>57</v>
      </c>
    </row>
    <row r="2893" spans="1:16">
      <c r="A2893" t="s">
        <v>3745</v>
      </c>
      <c r="B2893" t="s">
        <v>3746</v>
      </c>
      <c r="C2893" t="s">
        <v>931</v>
      </c>
      <c r="D2893">
        <v>0</v>
      </c>
      <c r="E2893" t="s">
        <v>3740</v>
      </c>
      <c r="F2893" t="s">
        <v>192</v>
      </c>
      <c r="G2893" t="s">
        <v>1498</v>
      </c>
      <c r="H2893" t="s">
        <v>342</v>
      </c>
      <c r="I2893" t="s">
        <v>387</v>
      </c>
      <c r="J2893" t="s">
        <v>383</v>
      </c>
      <c r="K2893" t="s">
        <v>389</v>
      </c>
      <c r="L2893" t="s">
        <v>44</v>
      </c>
      <c r="M2893" t="s">
        <v>386</v>
      </c>
      <c r="N2893" t="s">
        <v>907</v>
      </c>
      <c r="O2893" t="s">
        <v>1514</v>
      </c>
      <c r="P2893" t="s">
        <v>78</v>
      </c>
    </row>
    <row r="2894" spans="1:16">
      <c r="A2894" t="s">
        <v>3747</v>
      </c>
      <c r="B2894" t="s">
        <v>3748</v>
      </c>
      <c r="C2894" t="s">
        <v>931</v>
      </c>
      <c r="D2894">
        <v>0</v>
      </c>
      <c r="E2894" t="s">
        <v>3740</v>
      </c>
      <c r="F2894" t="s">
        <v>226</v>
      </c>
      <c r="G2894" t="s">
        <v>1498</v>
      </c>
      <c r="H2894" t="s">
        <v>342</v>
      </c>
      <c r="I2894" t="s">
        <v>387</v>
      </c>
      <c r="J2894" t="s">
        <v>383</v>
      </c>
      <c r="K2894" t="s">
        <v>389</v>
      </c>
      <c r="L2894" t="s">
        <v>44</v>
      </c>
      <c r="M2894" t="s">
        <v>386</v>
      </c>
      <c r="N2894" t="s">
        <v>907</v>
      </c>
      <c r="O2894" t="s">
        <v>1291</v>
      </c>
      <c r="P2894" t="s">
        <v>86</v>
      </c>
    </row>
    <row r="2895" spans="1:16">
      <c r="A2895" t="s">
        <v>3741</v>
      </c>
      <c r="B2895" t="s">
        <v>3742</v>
      </c>
      <c r="C2895" t="s">
        <v>931</v>
      </c>
      <c r="D2895">
        <v>0</v>
      </c>
      <c r="E2895" t="s">
        <v>3740</v>
      </c>
      <c r="F2895" t="s">
        <v>231</v>
      </c>
      <c r="G2895" t="s">
        <v>1498</v>
      </c>
      <c r="H2895" t="s">
        <v>342</v>
      </c>
      <c r="I2895" t="s">
        <v>387</v>
      </c>
      <c r="J2895" t="s">
        <v>383</v>
      </c>
      <c r="K2895" t="s">
        <v>389</v>
      </c>
      <c r="L2895" t="s">
        <v>44</v>
      </c>
      <c r="M2895" t="s">
        <v>386</v>
      </c>
      <c r="N2895" t="s">
        <v>907</v>
      </c>
      <c r="O2895" t="s">
        <v>2069</v>
      </c>
      <c r="P2895" t="s">
        <v>83</v>
      </c>
    </row>
    <row r="2896" spans="1:16">
      <c r="A2896" t="s">
        <v>3743</v>
      </c>
      <c r="B2896" t="s">
        <v>3744</v>
      </c>
      <c r="C2896" t="s">
        <v>931</v>
      </c>
      <c r="D2896">
        <v>0</v>
      </c>
      <c r="E2896" t="s">
        <v>3740</v>
      </c>
      <c r="F2896" t="s">
        <v>71</v>
      </c>
      <c r="G2896" t="s">
        <v>1498</v>
      </c>
      <c r="H2896" t="s">
        <v>342</v>
      </c>
      <c r="I2896" t="s">
        <v>387</v>
      </c>
      <c r="J2896" t="s">
        <v>383</v>
      </c>
      <c r="K2896" t="s">
        <v>389</v>
      </c>
      <c r="L2896" t="s">
        <v>44</v>
      </c>
      <c r="M2896" t="s">
        <v>386</v>
      </c>
      <c r="N2896" t="s">
        <v>907</v>
      </c>
      <c r="O2896" t="s">
        <v>1499</v>
      </c>
      <c r="P2896" t="s">
        <v>71</v>
      </c>
    </row>
    <row r="2897" spans="1:16">
      <c r="A2897" t="s">
        <v>3738</v>
      </c>
      <c r="B2897" t="s">
        <v>3739</v>
      </c>
      <c r="C2897" t="s">
        <v>931</v>
      </c>
      <c r="D2897">
        <v>0</v>
      </c>
      <c r="E2897" t="s">
        <v>3740</v>
      </c>
      <c r="F2897" t="s">
        <v>55</v>
      </c>
      <c r="G2897" t="s">
        <v>1498</v>
      </c>
      <c r="H2897" t="s">
        <v>342</v>
      </c>
      <c r="I2897" t="s">
        <v>387</v>
      </c>
      <c r="J2897" t="s">
        <v>383</v>
      </c>
      <c r="K2897" t="s">
        <v>389</v>
      </c>
      <c r="L2897" t="s">
        <v>44</v>
      </c>
      <c r="M2897" t="s">
        <v>386</v>
      </c>
      <c r="N2897" t="s">
        <v>907</v>
      </c>
      <c r="O2897" t="s">
        <v>1003</v>
      </c>
      <c r="P2897" t="s">
        <v>71</v>
      </c>
    </row>
    <row r="2898" spans="1:16">
      <c r="A2898" t="s">
        <v>3182</v>
      </c>
      <c r="B2898" t="s">
        <v>3183</v>
      </c>
      <c r="C2898" t="s">
        <v>931</v>
      </c>
      <c r="D2898">
        <v>0</v>
      </c>
      <c r="E2898" t="s">
        <v>3184</v>
      </c>
      <c r="F2898" t="s">
        <v>83</v>
      </c>
      <c r="G2898" t="s">
        <v>1498</v>
      </c>
      <c r="H2898" t="s">
        <v>342</v>
      </c>
      <c r="I2898" t="s">
        <v>387</v>
      </c>
      <c r="J2898" t="s">
        <v>383</v>
      </c>
      <c r="K2898" t="s">
        <v>389</v>
      </c>
      <c r="L2898" t="s">
        <v>44</v>
      </c>
      <c r="M2898" t="s">
        <v>386</v>
      </c>
      <c r="N2898" t="s">
        <v>907</v>
      </c>
      <c r="O2898" t="s">
        <v>917</v>
      </c>
      <c r="P2898" t="s">
        <v>83</v>
      </c>
    </row>
    <row r="2899" spans="1:16">
      <c r="A2899" t="s">
        <v>3188</v>
      </c>
      <c r="B2899" t="s">
        <v>3189</v>
      </c>
      <c r="C2899" t="s">
        <v>931</v>
      </c>
      <c r="D2899">
        <v>0</v>
      </c>
      <c r="E2899" t="s">
        <v>3187</v>
      </c>
      <c r="F2899" t="s">
        <v>91</v>
      </c>
      <c r="G2899" t="s">
        <v>1631</v>
      </c>
      <c r="H2899" t="s">
        <v>340</v>
      </c>
      <c r="I2899" t="s">
        <v>382</v>
      </c>
      <c r="J2899" t="s">
        <v>383</v>
      </c>
      <c r="K2899" t="s">
        <v>389</v>
      </c>
      <c r="M2899" t="s">
        <v>386</v>
      </c>
      <c r="N2899" t="s">
        <v>907</v>
      </c>
      <c r="O2899" t="s">
        <v>932</v>
      </c>
      <c r="P2899" t="s">
        <v>91</v>
      </c>
    </row>
    <row r="2900" spans="1:16">
      <c r="A2900" t="s">
        <v>3190</v>
      </c>
      <c r="B2900" t="s">
        <v>3191</v>
      </c>
      <c r="C2900" t="s">
        <v>931</v>
      </c>
      <c r="D2900">
        <v>0</v>
      </c>
      <c r="E2900" t="s">
        <v>3187</v>
      </c>
      <c r="F2900" t="s">
        <v>86</v>
      </c>
      <c r="G2900" t="s">
        <v>1631</v>
      </c>
      <c r="H2900" t="s">
        <v>340</v>
      </c>
      <c r="I2900" t="s">
        <v>382</v>
      </c>
      <c r="J2900" t="s">
        <v>383</v>
      </c>
      <c r="K2900" t="s">
        <v>389</v>
      </c>
      <c r="M2900" t="s">
        <v>386</v>
      </c>
      <c r="N2900" t="s">
        <v>907</v>
      </c>
      <c r="O2900" t="s">
        <v>1033</v>
      </c>
      <c r="P2900" t="s">
        <v>86</v>
      </c>
    </row>
    <row r="2901" spans="1:16">
      <c r="A2901" t="s">
        <v>3194</v>
      </c>
      <c r="B2901" t="s">
        <v>3195</v>
      </c>
      <c r="C2901" t="s">
        <v>931</v>
      </c>
      <c r="D2901">
        <v>0</v>
      </c>
      <c r="E2901" t="s">
        <v>3187</v>
      </c>
      <c r="F2901" t="s">
        <v>68</v>
      </c>
      <c r="G2901" t="s">
        <v>1631</v>
      </c>
      <c r="H2901" t="s">
        <v>340</v>
      </c>
      <c r="I2901" t="s">
        <v>382</v>
      </c>
      <c r="J2901" t="s">
        <v>383</v>
      </c>
      <c r="K2901" t="s">
        <v>389</v>
      </c>
      <c r="M2901" t="s">
        <v>386</v>
      </c>
      <c r="N2901" t="s">
        <v>907</v>
      </c>
      <c r="O2901" t="s">
        <v>1119</v>
      </c>
      <c r="P2901" t="s">
        <v>68</v>
      </c>
    </row>
    <row r="2902" spans="1:16">
      <c r="A2902" t="s">
        <v>3192</v>
      </c>
      <c r="B2902" t="s">
        <v>3193</v>
      </c>
      <c r="C2902" t="s">
        <v>931</v>
      </c>
      <c r="D2902">
        <v>0</v>
      </c>
      <c r="E2902" t="s">
        <v>3187</v>
      </c>
      <c r="F2902" t="s">
        <v>55</v>
      </c>
      <c r="G2902" t="s">
        <v>1631</v>
      </c>
      <c r="H2902" t="s">
        <v>340</v>
      </c>
      <c r="I2902" t="s">
        <v>382</v>
      </c>
      <c r="J2902" t="s">
        <v>383</v>
      </c>
      <c r="K2902" t="s">
        <v>389</v>
      </c>
      <c r="M2902" t="s">
        <v>386</v>
      </c>
      <c r="N2902" t="s">
        <v>907</v>
      </c>
      <c r="O2902" t="s">
        <v>1003</v>
      </c>
      <c r="P2902" t="s">
        <v>71</v>
      </c>
    </row>
    <row r="2903" spans="1:16">
      <c r="A2903" t="s">
        <v>3185</v>
      </c>
      <c r="B2903" t="s">
        <v>3186</v>
      </c>
      <c r="C2903" t="s">
        <v>931</v>
      </c>
      <c r="D2903">
        <v>0</v>
      </c>
      <c r="E2903" t="s">
        <v>3187</v>
      </c>
      <c r="F2903" t="s">
        <v>53</v>
      </c>
      <c r="G2903" t="s">
        <v>1631</v>
      </c>
      <c r="H2903" t="s">
        <v>340</v>
      </c>
      <c r="I2903" t="s">
        <v>382</v>
      </c>
      <c r="J2903" t="s">
        <v>383</v>
      </c>
      <c r="K2903" t="s">
        <v>389</v>
      </c>
      <c r="M2903" t="s">
        <v>386</v>
      </c>
      <c r="N2903" t="s">
        <v>907</v>
      </c>
      <c r="O2903" t="s">
        <v>928</v>
      </c>
      <c r="P2903" t="s">
        <v>53</v>
      </c>
    </row>
    <row r="2904" spans="1:16">
      <c r="A2904" t="s">
        <v>1919</v>
      </c>
      <c r="B2904" t="s">
        <v>1920</v>
      </c>
      <c r="C2904" t="s">
        <v>931</v>
      </c>
      <c r="D2904">
        <v>0</v>
      </c>
      <c r="E2904" t="s">
        <v>1921</v>
      </c>
      <c r="F2904" t="s">
        <v>83</v>
      </c>
      <c r="G2904" t="s">
        <v>1631</v>
      </c>
      <c r="H2904" t="s">
        <v>342</v>
      </c>
      <c r="I2904" t="s">
        <v>387</v>
      </c>
      <c r="J2904" t="s">
        <v>383</v>
      </c>
      <c r="K2904" t="s">
        <v>389</v>
      </c>
      <c r="M2904" t="s">
        <v>386</v>
      </c>
      <c r="N2904" t="s">
        <v>907</v>
      </c>
      <c r="O2904" t="s">
        <v>917</v>
      </c>
      <c r="P2904" t="s">
        <v>83</v>
      </c>
    </row>
    <row r="2905" spans="1:16">
      <c r="A2905" t="s">
        <v>3751</v>
      </c>
      <c r="B2905" t="s">
        <v>3752</v>
      </c>
      <c r="C2905" t="s">
        <v>931</v>
      </c>
      <c r="D2905">
        <v>0</v>
      </c>
      <c r="E2905" t="s">
        <v>1924</v>
      </c>
      <c r="F2905" t="s">
        <v>63</v>
      </c>
      <c r="G2905" t="s">
        <v>1498</v>
      </c>
      <c r="H2905" t="s">
        <v>342</v>
      </c>
      <c r="I2905" t="s">
        <v>382</v>
      </c>
      <c r="J2905" t="s">
        <v>383</v>
      </c>
      <c r="K2905" t="s">
        <v>389</v>
      </c>
      <c r="L2905" t="s">
        <v>44</v>
      </c>
      <c r="M2905" t="s">
        <v>386</v>
      </c>
      <c r="N2905" t="s">
        <v>907</v>
      </c>
      <c r="O2905" t="s">
        <v>937</v>
      </c>
      <c r="P2905" t="s">
        <v>63</v>
      </c>
    </row>
    <row r="2906" spans="1:16">
      <c r="A2906" t="s">
        <v>3755</v>
      </c>
      <c r="B2906" t="s">
        <v>3756</v>
      </c>
      <c r="C2906" t="s">
        <v>931</v>
      </c>
      <c r="D2906">
        <v>0</v>
      </c>
      <c r="E2906" t="s">
        <v>1924</v>
      </c>
      <c r="F2906" t="s">
        <v>57</v>
      </c>
      <c r="G2906" t="s">
        <v>1498</v>
      </c>
      <c r="H2906" t="s">
        <v>342</v>
      </c>
      <c r="I2906" t="s">
        <v>387</v>
      </c>
      <c r="J2906" t="s">
        <v>383</v>
      </c>
      <c r="K2906" t="s">
        <v>389</v>
      </c>
      <c r="L2906" t="s">
        <v>44</v>
      </c>
      <c r="M2906" t="s">
        <v>386</v>
      </c>
      <c r="N2906" t="s">
        <v>907</v>
      </c>
      <c r="O2906" t="s">
        <v>908</v>
      </c>
      <c r="P2906" t="s">
        <v>57</v>
      </c>
    </row>
    <row r="2907" spans="1:16">
      <c r="A2907" t="s">
        <v>3753</v>
      </c>
      <c r="B2907" t="s">
        <v>3754</v>
      </c>
      <c r="C2907" t="s">
        <v>931</v>
      </c>
      <c r="D2907">
        <v>0</v>
      </c>
      <c r="E2907" t="s">
        <v>1924</v>
      </c>
      <c r="F2907" t="s">
        <v>199</v>
      </c>
      <c r="G2907" t="s">
        <v>1498</v>
      </c>
      <c r="H2907" t="s">
        <v>342</v>
      </c>
      <c r="I2907" t="s">
        <v>382</v>
      </c>
      <c r="J2907" t="s">
        <v>383</v>
      </c>
      <c r="K2907" t="s">
        <v>389</v>
      </c>
      <c r="L2907" t="s">
        <v>44</v>
      </c>
      <c r="M2907" t="s">
        <v>386</v>
      </c>
      <c r="N2907" t="s">
        <v>907</v>
      </c>
      <c r="O2907" t="s">
        <v>1300</v>
      </c>
      <c r="P2907" t="s">
        <v>199</v>
      </c>
    </row>
    <row r="2908" spans="1:16">
      <c r="A2908" t="s">
        <v>1922</v>
      </c>
      <c r="B2908" t="s">
        <v>1923</v>
      </c>
      <c r="C2908" t="s">
        <v>931</v>
      </c>
      <c r="D2908">
        <v>0</v>
      </c>
      <c r="E2908" t="s">
        <v>1924</v>
      </c>
      <c r="F2908" t="s">
        <v>53</v>
      </c>
      <c r="G2908" t="s">
        <v>1498</v>
      </c>
      <c r="H2908" t="s">
        <v>342</v>
      </c>
      <c r="I2908" t="s">
        <v>382</v>
      </c>
      <c r="J2908" t="s">
        <v>383</v>
      </c>
      <c r="K2908" t="s">
        <v>389</v>
      </c>
      <c r="L2908" t="s">
        <v>44</v>
      </c>
      <c r="M2908" t="s">
        <v>386</v>
      </c>
      <c r="N2908" t="s">
        <v>907</v>
      </c>
      <c r="O2908" t="s">
        <v>928</v>
      </c>
      <c r="P2908" t="s">
        <v>53</v>
      </c>
    </row>
    <row r="2909" spans="1:16">
      <c r="A2909" t="s">
        <v>3201</v>
      </c>
      <c r="B2909" t="s">
        <v>3202</v>
      </c>
      <c r="C2909" t="s">
        <v>931</v>
      </c>
      <c r="D2909">
        <v>0</v>
      </c>
      <c r="E2909" t="s">
        <v>3198</v>
      </c>
      <c r="F2909" t="s">
        <v>83</v>
      </c>
      <c r="G2909" t="s">
        <v>1644</v>
      </c>
      <c r="H2909" t="s">
        <v>340</v>
      </c>
      <c r="I2909" t="s">
        <v>382</v>
      </c>
      <c r="J2909" t="s">
        <v>383</v>
      </c>
      <c r="K2909" t="s">
        <v>389</v>
      </c>
      <c r="L2909" t="s">
        <v>44</v>
      </c>
      <c r="M2909" t="s">
        <v>386</v>
      </c>
      <c r="N2909" t="s">
        <v>907</v>
      </c>
      <c r="O2909" t="s">
        <v>917</v>
      </c>
      <c r="P2909" t="s">
        <v>83</v>
      </c>
    </row>
    <row r="2910" spans="1:16">
      <c r="A2910" t="s">
        <v>3199</v>
      </c>
      <c r="B2910" t="s">
        <v>3200</v>
      </c>
      <c r="C2910" t="s">
        <v>931</v>
      </c>
      <c r="D2910">
        <v>0</v>
      </c>
      <c r="E2910" t="s">
        <v>3198</v>
      </c>
      <c r="F2910" t="s">
        <v>277</v>
      </c>
      <c r="G2910" t="s">
        <v>1644</v>
      </c>
      <c r="H2910" t="s">
        <v>340</v>
      </c>
      <c r="I2910" t="s">
        <v>382</v>
      </c>
      <c r="J2910" t="s">
        <v>383</v>
      </c>
      <c r="K2910" t="s">
        <v>389</v>
      </c>
      <c r="L2910" t="s">
        <v>44</v>
      </c>
      <c r="M2910" t="s">
        <v>386</v>
      </c>
      <c r="N2910" t="s">
        <v>907</v>
      </c>
      <c r="O2910" t="s">
        <v>1710</v>
      </c>
      <c r="P2910" t="s">
        <v>83</v>
      </c>
    </row>
    <row r="2911" spans="1:16">
      <c r="A2911" t="s">
        <v>3196</v>
      </c>
      <c r="B2911" t="s">
        <v>3197</v>
      </c>
      <c r="C2911" t="s">
        <v>931</v>
      </c>
      <c r="D2911">
        <v>0</v>
      </c>
      <c r="E2911" t="s">
        <v>3198</v>
      </c>
      <c r="F2911" t="s">
        <v>53</v>
      </c>
      <c r="G2911" t="s">
        <v>1644</v>
      </c>
      <c r="H2911" t="s">
        <v>340</v>
      </c>
      <c r="I2911" t="s">
        <v>382</v>
      </c>
      <c r="J2911" t="s">
        <v>383</v>
      </c>
      <c r="K2911" t="s">
        <v>389</v>
      </c>
      <c r="L2911" t="s">
        <v>44</v>
      </c>
      <c r="M2911" t="s">
        <v>386</v>
      </c>
      <c r="N2911" t="s">
        <v>907</v>
      </c>
      <c r="O2911" t="s">
        <v>928</v>
      </c>
      <c r="P2911" t="s">
        <v>53</v>
      </c>
    </row>
    <row r="2912" spans="1:16">
      <c r="A2912" t="s">
        <v>8205</v>
      </c>
      <c r="B2912" t="s">
        <v>8206</v>
      </c>
      <c r="C2912" t="s">
        <v>931</v>
      </c>
      <c r="D2912">
        <v>0</v>
      </c>
      <c r="E2912" t="s">
        <v>3205</v>
      </c>
      <c r="F2912" t="s">
        <v>83</v>
      </c>
      <c r="G2912" t="s">
        <v>1644</v>
      </c>
      <c r="H2912" t="s">
        <v>340</v>
      </c>
      <c r="I2912" t="s">
        <v>382</v>
      </c>
      <c r="J2912" t="s">
        <v>383</v>
      </c>
      <c r="K2912" t="s">
        <v>389</v>
      </c>
      <c r="L2912" t="s">
        <v>44</v>
      </c>
      <c r="M2912" t="s">
        <v>386</v>
      </c>
      <c r="N2912" t="s">
        <v>907</v>
      </c>
      <c r="O2912" t="s">
        <v>917</v>
      </c>
      <c r="P2912" t="s">
        <v>83</v>
      </c>
    </row>
    <row r="2913" spans="1:16">
      <c r="A2913" t="s">
        <v>3206</v>
      </c>
      <c r="B2913" t="s">
        <v>3207</v>
      </c>
      <c r="C2913" t="s">
        <v>931</v>
      </c>
      <c r="D2913">
        <v>0</v>
      </c>
      <c r="E2913" t="s">
        <v>3205</v>
      </c>
      <c r="F2913" t="s">
        <v>55</v>
      </c>
      <c r="G2913" t="s">
        <v>1644</v>
      </c>
      <c r="H2913" t="s">
        <v>340</v>
      </c>
      <c r="I2913" t="s">
        <v>382</v>
      </c>
      <c r="J2913" t="s">
        <v>383</v>
      </c>
      <c r="K2913" t="s">
        <v>389</v>
      </c>
      <c r="L2913" t="s">
        <v>44</v>
      </c>
      <c r="M2913" t="s">
        <v>386</v>
      </c>
      <c r="N2913" t="s">
        <v>907</v>
      </c>
      <c r="O2913" t="s">
        <v>1003</v>
      </c>
      <c r="P2913" t="s">
        <v>71</v>
      </c>
    </row>
    <row r="2914" spans="1:16">
      <c r="A2914" t="s">
        <v>3203</v>
      </c>
      <c r="B2914" t="s">
        <v>3204</v>
      </c>
      <c r="C2914" t="s">
        <v>931</v>
      </c>
      <c r="D2914">
        <v>0</v>
      </c>
      <c r="E2914" t="s">
        <v>3205</v>
      </c>
      <c r="F2914" t="s">
        <v>53</v>
      </c>
      <c r="G2914" t="s">
        <v>1644</v>
      </c>
      <c r="H2914" t="s">
        <v>340</v>
      </c>
      <c r="I2914" t="s">
        <v>382</v>
      </c>
      <c r="J2914" t="s">
        <v>383</v>
      </c>
      <c r="K2914" t="s">
        <v>389</v>
      </c>
      <c r="L2914" t="s">
        <v>44</v>
      </c>
      <c r="M2914" t="s">
        <v>386</v>
      </c>
      <c r="N2914" t="s">
        <v>907</v>
      </c>
      <c r="O2914" t="s">
        <v>928</v>
      </c>
      <c r="P2914" t="s">
        <v>53</v>
      </c>
    </row>
    <row r="2915" spans="1:16">
      <c r="A2915" t="s">
        <v>3213</v>
      </c>
      <c r="B2915" t="s">
        <v>3214</v>
      </c>
      <c r="C2915" t="s">
        <v>931</v>
      </c>
      <c r="D2915">
        <v>0</v>
      </c>
      <c r="E2915" t="s">
        <v>3210</v>
      </c>
      <c r="F2915" t="s">
        <v>65</v>
      </c>
      <c r="G2915" t="s">
        <v>1631</v>
      </c>
      <c r="H2915" t="s">
        <v>342</v>
      </c>
      <c r="I2915" t="s">
        <v>382</v>
      </c>
      <c r="J2915" t="s">
        <v>383</v>
      </c>
      <c r="K2915" t="s">
        <v>389</v>
      </c>
      <c r="M2915" t="s">
        <v>386</v>
      </c>
      <c r="N2915" t="s">
        <v>907</v>
      </c>
      <c r="O2915" t="s">
        <v>1383</v>
      </c>
      <c r="P2915" t="s">
        <v>65</v>
      </c>
    </row>
    <row r="2916" spans="1:16">
      <c r="A2916" t="s">
        <v>3208</v>
      </c>
      <c r="B2916" t="s">
        <v>3209</v>
      </c>
      <c r="C2916" t="s">
        <v>931</v>
      </c>
      <c r="D2916">
        <v>0</v>
      </c>
      <c r="E2916" t="s">
        <v>3210</v>
      </c>
      <c r="F2916" t="s">
        <v>195</v>
      </c>
      <c r="G2916" t="s">
        <v>1631</v>
      </c>
      <c r="H2916" t="s">
        <v>342</v>
      </c>
      <c r="I2916" t="s">
        <v>382</v>
      </c>
      <c r="J2916" t="s">
        <v>383</v>
      </c>
      <c r="K2916" t="s">
        <v>389</v>
      </c>
      <c r="M2916" t="s">
        <v>386</v>
      </c>
      <c r="N2916" t="s">
        <v>907</v>
      </c>
      <c r="O2916" t="s">
        <v>2084</v>
      </c>
      <c r="P2916" t="s">
        <v>195</v>
      </c>
    </row>
    <row r="2917" spans="1:16">
      <c r="A2917" t="s">
        <v>3211</v>
      </c>
      <c r="B2917" t="s">
        <v>3212</v>
      </c>
      <c r="C2917" t="s">
        <v>931</v>
      </c>
      <c r="D2917">
        <v>0</v>
      </c>
      <c r="E2917" t="s">
        <v>3210</v>
      </c>
      <c r="F2917" t="s">
        <v>286</v>
      </c>
      <c r="G2917" t="s">
        <v>1631</v>
      </c>
      <c r="H2917" t="s">
        <v>342</v>
      </c>
      <c r="I2917" t="s">
        <v>382</v>
      </c>
      <c r="J2917" t="s">
        <v>383</v>
      </c>
      <c r="K2917" t="s">
        <v>389</v>
      </c>
      <c r="M2917" t="s">
        <v>386</v>
      </c>
      <c r="N2917" t="s">
        <v>907</v>
      </c>
      <c r="O2917" t="s">
        <v>1593</v>
      </c>
      <c r="P2917" t="s">
        <v>286</v>
      </c>
    </row>
    <row r="2918" spans="1:16">
      <c r="A2918" t="s">
        <v>1925</v>
      </c>
      <c r="B2918" t="s">
        <v>1926</v>
      </c>
      <c r="C2918" t="s">
        <v>931</v>
      </c>
      <c r="D2918">
        <v>0</v>
      </c>
      <c r="E2918" t="s">
        <v>1927</v>
      </c>
      <c r="F2918" t="s">
        <v>91</v>
      </c>
      <c r="G2918" t="s">
        <v>1631</v>
      </c>
      <c r="H2918" t="s">
        <v>342</v>
      </c>
      <c r="I2918" t="s">
        <v>387</v>
      </c>
      <c r="J2918" t="s">
        <v>383</v>
      </c>
      <c r="K2918" t="s">
        <v>389</v>
      </c>
      <c r="M2918" t="s">
        <v>386</v>
      </c>
      <c r="N2918" t="s">
        <v>907</v>
      </c>
      <c r="O2918" t="s">
        <v>932</v>
      </c>
      <c r="P2918" t="s">
        <v>91</v>
      </c>
    </row>
    <row r="2919" spans="1:16">
      <c r="A2919" t="s">
        <v>5205</v>
      </c>
      <c r="B2919" t="s">
        <v>5206</v>
      </c>
      <c r="C2919" t="s">
        <v>931</v>
      </c>
      <c r="D2919">
        <v>0</v>
      </c>
      <c r="E2919" t="s">
        <v>1927</v>
      </c>
      <c r="F2919" t="s">
        <v>53</v>
      </c>
      <c r="G2919" t="s">
        <v>1631</v>
      </c>
      <c r="H2919" t="s">
        <v>342</v>
      </c>
      <c r="I2919" t="s">
        <v>387</v>
      </c>
      <c r="J2919" t="s">
        <v>383</v>
      </c>
      <c r="K2919" t="s">
        <v>389</v>
      </c>
      <c r="M2919" t="s">
        <v>386</v>
      </c>
      <c r="N2919" t="s">
        <v>907</v>
      </c>
      <c r="O2919" t="s">
        <v>928</v>
      </c>
      <c r="P2919" t="s">
        <v>53</v>
      </c>
    </row>
    <row r="2920" spans="1:16">
      <c r="A2920" t="s">
        <v>3218</v>
      </c>
      <c r="B2920" t="s">
        <v>3219</v>
      </c>
      <c r="C2920" t="s">
        <v>931</v>
      </c>
      <c r="D2920">
        <v>0</v>
      </c>
      <c r="E2920" t="s">
        <v>3217</v>
      </c>
      <c r="F2920" t="s">
        <v>91</v>
      </c>
      <c r="G2920" t="s">
        <v>1631</v>
      </c>
      <c r="H2920" t="s">
        <v>342</v>
      </c>
      <c r="I2920" t="s">
        <v>382</v>
      </c>
      <c r="J2920" t="s">
        <v>383</v>
      </c>
      <c r="K2920" t="s">
        <v>389</v>
      </c>
      <c r="M2920" t="s">
        <v>386</v>
      </c>
      <c r="N2920" t="s">
        <v>907</v>
      </c>
      <c r="O2920" t="s">
        <v>932</v>
      </c>
      <c r="P2920" t="s">
        <v>91</v>
      </c>
    </row>
    <row r="2921" spans="1:16">
      <c r="A2921" t="s">
        <v>3220</v>
      </c>
      <c r="B2921" t="s">
        <v>3221</v>
      </c>
      <c r="C2921" t="s">
        <v>931</v>
      </c>
      <c r="D2921">
        <v>0</v>
      </c>
      <c r="E2921" t="s">
        <v>3217</v>
      </c>
      <c r="F2921" t="s">
        <v>195</v>
      </c>
      <c r="G2921" t="s">
        <v>1631</v>
      </c>
      <c r="H2921" t="s">
        <v>342</v>
      </c>
      <c r="I2921" t="s">
        <v>382</v>
      </c>
      <c r="J2921" t="s">
        <v>383</v>
      </c>
      <c r="K2921" t="s">
        <v>389</v>
      </c>
      <c r="M2921" t="s">
        <v>386</v>
      </c>
      <c r="N2921" t="s">
        <v>907</v>
      </c>
      <c r="O2921" t="s">
        <v>2084</v>
      </c>
      <c r="P2921" t="s">
        <v>195</v>
      </c>
    </row>
    <row r="2922" spans="1:16">
      <c r="A2922" t="s">
        <v>3215</v>
      </c>
      <c r="B2922" t="s">
        <v>3216</v>
      </c>
      <c r="C2922" t="s">
        <v>931</v>
      </c>
      <c r="D2922">
        <v>0</v>
      </c>
      <c r="E2922" t="s">
        <v>3217</v>
      </c>
      <c r="F2922" t="s">
        <v>53</v>
      </c>
      <c r="G2922" t="s">
        <v>1631</v>
      </c>
      <c r="H2922" t="s">
        <v>342</v>
      </c>
      <c r="I2922" t="s">
        <v>382</v>
      </c>
      <c r="J2922" t="s">
        <v>383</v>
      </c>
      <c r="K2922" t="s">
        <v>389</v>
      </c>
      <c r="M2922" t="s">
        <v>386</v>
      </c>
      <c r="N2922" t="s">
        <v>907</v>
      </c>
      <c r="O2922" t="s">
        <v>928</v>
      </c>
      <c r="P2922" t="s">
        <v>53</v>
      </c>
    </row>
    <row r="2923" spans="1:16">
      <c r="A2923" t="s">
        <v>3225</v>
      </c>
      <c r="B2923" t="s">
        <v>3226</v>
      </c>
      <c r="C2923" t="s">
        <v>931</v>
      </c>
      <c r="D2923">
        <v>0</v>
      </c>
      <c r="E2923" t="s">
        <v>3224</v>
      </c>
      <c r="F2923" t="s">
        <v>116</v>
      </c>
      <c r="G2923" t="s">
        <v>1631</v>
      </c>
      <c r="H2923" t="s">
        <v>340</v>
      </c>
      <c r="I2923" t="s">
        <v>382</v>
      </c>
      <c r="J2923" t="s">
        <v>383</v>
      </c>
      <c r="K2923" t="s">
        <v>389</v>
      </c>
      <c r="M2923" t="s">
        <v>386</v>
      </c>
      <c r="N2923" t="s">
        <v>907</v>
      </c>
      <c r="O2923" t="s">
        <v>1898</v>
      </c>
      <c r="P2923" t="s">
        <v>57</v>
      </c>
    </row>
    <row r="2924" spans="1:16">
      <c r="A2924" t="s">
        <v>3227</v>
      </c>
      <c r="B2924" t="s">
        <v>3228</v>
      </c>
      <c r="C2924" t="s">
        <v>931</v>
      </c>
      <c r="D2924">
        <v>0</v>
      </c>
      <c r="E2924" t="s">
        <v>3224</v>
      </c>
      <c r="F2924" t="s">
        <v>214</v>
      </c>
      <c r="G2924" t="s">
        <v>1631</v>
      </c>
      <c r="H2924" t="s">
        <v>340</v>
      </c>
      <c r="I2924" t="s">
        <v>382</v>
      </c>
      <c r="J2924" t="s">
        <v>383</v>
      </c>
      <c r="K2924" t="s">
        <v>389</v>
      </c>
      <c r="M2924" t="s">
        <v>386</v>
      </c>
      <c r="N2924" t="s">
        <v>907</v>
      </c>
      <c r="O2924" t="s">
        <v>1119</v>
      </c>
      <c r="P2924" t="s">
        <v>68</v>
      </c>
    </row>
    <row r="2925" spans="1:16">
      <c r="A2925" t="s">
        <v>3222</v>
      </c>
      <c r="B2925" t="s">
        <v>3223</v>
      </c>
      <c r="C2925" t="s">
        <v>931</v>
      </c>
      <c r="D2925">
        <v>0</v>
      </c>
      <c r="E2925" t="s">
        <v>3224</v>
      </c>
      <c r="F2925" t="s">
        <v>308</v>
      </c>
      <c r="G2925" t="s">
        <v>1631</v>
      </c>
      <c r="H2925" t="s">
        <v>340</v>
      </c>
      <c r="I2925" t="s">
        <v>382</v>
      </c>
      <c r="J2925" t="s">
        <v>383</v>
      </c>
      <c r="K2925" t="s">
        <v>389</v>
      </c>
      <c r="M2925" t="s">
        <v>386</v>
      </c>
      <c r="N2925" t="s">
        <v>907</v>
      </c>
      <c r="O2925" t="s">
        <v>928</v>
      </c>
      <c r="P2925" t="s">
        <v>53</v>
      </c>
    </row>
    <row r="2926" spans="1:16">
      <c r="A2926" t="s">
        <v>1928</v>
      </c>
      <c r="B2926" t="s">
        <v>1929</v>
      </c>
      <c r="C2926" t="s">
        <v>931</v>
      </c>
      <c r="D2926">
        <v>0</v>
      </c>
      <c r="E2926" t="s">
        <v>1930</v>
      </c>
      <c r="F2926" t="s">
        <v>63</v>
      </c>
      <c r="G2926" t="s">
        <v>1498</v>
      </c>
      <c r="H2926" t="s">
        <v>340</v>
      </c>
      <c r="I2926" t="s">
        <v>387</v>
      </c>
      <c r="J2926" t="s">
        <v>383</v>
      </c>
      <c r="K2926" t="s">
        <v>389</v>
      </c>
      <c r="L2926" t="s">
        <v>44</v>
      </c>
      <c r="M2926" t="s">
        <v>386</v>
      </c>
      <c r="N2926" t="s">
        <v>907</v>
      </c>
      <c r="O2926" t="s">
        <v>937</v>
      </c>
      <c r="P2926" t="s">
        <v>63</v>
      </c>
    </row>
    <row r="2927" spans="1:16">
      <c r="A2927" t="s">
        <v>3757</v>
      </c>
      <c r="B2927" t="s">
        <v>3758</v>
      </c>
      <c r="C2927" t="s">
        <v>931</v>
      </c>
      <c r="D2927">
        <v>0</v>
      </c>
      <c r="E2927" t="s">
        <v>3759</v>
      </c>
      <c r="F2927" t="s">
        <v>63</v>
      </c>
      <c r="G2927" t="s">
        <v>1498</v>
      </c>
      <c r="H2927" t="s">
        <v>342</v>
      </c>
      <c r="I2927" t="s">
        <v>382</v>
      </c>
      <c r="J2927" t="s">
        <v>383</v>
      </c>
      <c r="K2927" t="s">
        <v>389</v>
      </c>
      <c r="L2927" t="s">
        <v>44</v>
      </c>
      <c r="M2927" t="s">
        <v>386</v>
      </c>
      <c r="N2927" t="s">
        <v>907</v>
      </c>
      <c r="O2927" t="s">
        <v>937</v>
      </c>
      <c r="P2927" t="s">
        <v>63</v>
      </c>
    </row>
    <row r="2928" spans="1:16">
      <c r="A2928" t="s">
        <v>5207</v>
      </c>
      <c r="B2928" t="s">
        <v>5208</v>
      </c>
      <c r="C2928" t="s">
        <v>931</v>
      </c>
      <c r="D2928">
        <v>0</v>
      </c>
      <c r="E2928" t="s">
        <v>3759</v>
      </c>
      <c r="F2928" t="s">
        <v>68</v>
      </c>
      <c r="G2928" t="s">
        <v>1644</v>
      </c>
      <c r="H2928" t="s">
        <v>342</v>
      </c>
      <c r="I2928" t="s">
        <v>387</v>
      </c>
      <c r="J2928" t="s">
        <v>383</v>
      </c>
      <c r="K2928" t="s">
        <v>389</v>
      </c>
      <c r="L2928" t="s">
        <v>44</v>
      </c>
      <c r="M2928" t="s">
        <v>386</v>
      </c>
      <c r="N2928" t="s">
        <v>907</v>
      </c>
      <c r="O2928" t="s">
        <v>1119</v>
      </c>
      <c r="P2928" t="s">
        <v>68</v>
      </c>
    </row>
    <row r="2929" spans="1:17">
      <c r="A2929" t="s">
        <v>3760</v>
      </c>
      <c r="B2929" t="s">
        <v>3761</v>
      </c>
      <c r="C2929" t="s">
        <v>931</v>
      </c>
      <c r="D2929">
        <v>0</v>
      </c>
      <c r="E2929" t="s">
        <v>3759</v>
      </c>
      <c r="F2929" t="s">
        <v>71</v>
      </c>
      <c r="G2929" t="s">
        <v>1498</v>
      </c>
      <c r="H2929" t="s">
        <v>342</v>
      </c>
      <c r="I2929" t="s">
        <v>382</v>
      </c>
      <c r="J2929" t="s">
        <v>383</v>
      </c>
      <c r="K2929" t="s">
        <v>389</v>
      </c>
      <c r="L2929" t="s">
        <v>44</v>
      </c>
      <c r="M2929" t="s">
        <v>386</v>
      </c>
      <c r="N2929" t="s">
        <v>907</v>
      </c>
      <c r="O2929" t="s">
        <v>932</v>
      </c>
      <c r="P2929" t="s">
        <v>71</v>
      </c>
    </row>
    <row r="2930" spans="1:17">
      <c r="A2930" t="s">
        <v>5209</v>
      </c>
      <c r="B2930" t="s">
        <v>5210</v>
      </c>
      <c r="C2930" t="s">
        <v>931</v>
      </c>
      <c r="D2930">
        <v>0</v>
      </c>
      <c r="E2930" t="s">
        <v>5211</v>
      </c>
      <c r="F2930" t="s">
        <v>68</v>
      </c>
      <c r="G2930" t="s">
        <v>1644</v>
      </c>
      <c r="H2930" t="s">
        <v>342</v>
      </c>
      <c r="I2930" t="s">
        <v>387</v>
      </c>
      <c r="J2930" t="s">
        <v>383</v>
      </c>
      <c r="K2930" t="s">
        <v>389</v>
      </c>
      <c r="L2930" t="s">
        <v>44</v>
      </c>
      <c r="M2930" t="s">
        <v>386</v>
      </c>
      <c r="N2930" t="s">
        <v>907</v>
      </c>
      <c r="O2930" t="s">
        <v>1119</v>
      </c>
      <c r="P2930" t="s">
        <v>68</v>
      </c>
    </row>
    <row r="2931" spans="1:17">
      <c r="A2931" t="s">
        <v>5212</v>
      </c>
      <c r="B2931" t="s">
        <v>5213</v>
      </c>
      <c r="C2931" t="s">
        <v>931</v>
      </c>
      <c r="D2931">
        <v>0</v>
      </c>
      <c r="E2931" t="s">
        <v>5214</v>
      </c>
      <c r="F2931" t="s">
        <v>68</v>
      </c>
      <c r="G2931" t="s">
        <v>1644</v>
      </c>
      <c r="H2931" t="s">
        <v>340</v>
      </c>
      <c r="I2931" t="s">
        <v>387</v>
      </c>
      <c r="J2931" t="s">
        <v>383</v>
      </c>
      <c r="K2931" t="s">
        <v>389</v>
      </c>
      <c r="L2931" t="s">
        <v>44</v>
      </c>
      <c r="M2931" t="s">
        <v>386</v>
      </c>
      <c r="N2931" t="s">
        <v>907</v>
      </c>
      <c r="O2931" t="s">
        <v>1119</v>
      </c>
      <c r="P2931" t="s">
        <v>68</v>
      </c>
    </row>
    <row r="2932" spans="1:17">
      <c r="A2932" t="s">
        <v>5215</v>
      </c>
      <c r="B2932" t="s">
        <v>5216</v>
      </c>
      <c r="C2932" t="s">
        <v>931</v>
      </c>
      <c r="D2932">
        <v>0</v>
      </c>
      <c r="E2932" t="s">
        <v>5217</v>
      </c>
      <c r="F2932" t="s">
        <v>55</v>
      </c>
      <c r="G2932" t="s">
        <v>1644</v>
      </c>
      <c r="H2932" t="s">
        <v>342</v>
      </c>
      <c r="I2932" t="s">
        <v>387</v>
      </c>
      <c r="J2932" t="s">
        <v>383</v>
      </c>
      <c r="K2932" t="s">
        <v>389</v>
      </c>
      <c r="L2932" t="s">
        <v>44</v>
      </c>
      <c r="M2932" t="s">
        <v>386</v>
      </c>
      <c r="N2932" t="s">
        <v>907</v>
      </c>
      <c r="O2932" t="s">
        <v>1003</v>
      </c>
      <c r="P2932" t="s">
        <v>71</v>
      </c>
    </row>
    <row r="2933" spans="1:17">
      <c r="A2933" t="s">
        <v>5218</v>
      </c>
      <c r="B2933" t="s">
        <v>5219</v>
      </c>
      <c r="C2933" t="s">
        <v>931</v>
      </c>
      <c r="D2933">
        <v>0</v>
      </c>
      <c r="E2933" t="s">
        <v>5220</v>
      </c>
      <c r="F2933" t="s">
        <v>83</v>
      </c>
      <c r="G2933" t="s">
        <v>1644</v>
      </c>
      <c r="H2933" t="s">
        <v>342</v>
      </c>
      <c r="I2933" t="s">
        <v>387</v>
      </c>
      <c r="J2933" t="s">
        <v>383</v>
      </c>
      <c r="K2933" t="s">
        <v>389</v>
      </c>
      <c r="L2933" t="s">
        <v>44</v>
      </c>
      <c r="M2933" t="s">
        <v>386</v>
      </c>
      <c r="N2933" t="s">
        <v>907</v>
      </c>
      <c r="O2933" t="s">
        <v>917</v>
      </c>
      <c r="P2933" t="s">
        <v>83</v>
      </c>
    </row>
    <row r="2934" spans="1:17">
      <c r="A2934" t="s">
        <v>7773</v>
      </c>
      <c r="B2934" t="s">
        <v>7774</v>
      </c>
      <c r="C2934" t="s">
        <v>956</v>
      </c>
      <c r="D2934">
        <v>55</v>
      </c>
      <c r="E2934" t="s">
        <v>7775</v>
      </c>
      <c r="F2934" t="s">
        <v>57</v>
      </c>
      <c r="G2934" t="s">
        <v>7776</v>
      </c>
      <c r="H2934" t="s">
        <v>343</v>
      </c>
      <c r="I2934" t="s">
        <v>387</v>
      </c>
      <c r="J2934" t="s">
        <v>383</v>
      </c>
      <c r="K2934" t="s">
        <v>389</v>
      </c>
      <c r="L2934" t="s">
        <v>45</v>
      </c>
      <c r="M2934" t="s">
        <v>386</v>
      </c>
      <c r="N2934" t="s">
        <v>907</v>
      </c>
      <c r="O2934" t="s">
        <v>908</v>
      </c>
      <c r="P2934" t="s">
        <v>57</v>
      </c>
    </row>
    <row r="2935" spans="1:17">
      <c r="A2935" t="s">
        <v>7777</v>
      </c>
      <c r="B2935" t="s">
        <v>7774</v>
      </c>
      <c r="C2935" t="s">
        <v>904</v>
      </c>
      <c r="D2935">
        <v>57</v>
      </c>
      <c r="E2935" t="s">
        <v>7775</v>
      </c>
      <c r="F2935" t="s">
        <v>57</v>
      </c>
      <c r="G2935" t="s">
        <v>7776</v>
      </c>
      <c r="H2935" t="s">
        <v>343</v>
      </c>
      <c r="I2935" t="s">
        <v>387</v>
      </c>
      <c r="J2935" t="s">
        <v>383</v>
      </c>
      <c r="K2935" t="s">
        <v>389</v>
      </c>
      <c r="L2935" t="s">
        <v>45</v>
      </c>
      <c r="M2935" t="s">
        <v>386</v>
      </c>
      <c r="N2935" t="s">
        <v>907</v>
      </c>
      <c r="O2935" t="s">
        <v>908</v>
      </c>
      <c r="P2935" t="s">
        <v>57</v>
      </c>
    </row>
    <row r="2936" spans="1:17">
      <c r="A2936" t="s">
        <v>7778</v>
      </c>
      <c r="B2936" t="s">
        <v>7774</v>
      </c>
      <c r="C2936" t="s">
        <v>910</v>
      </c>
      <c r="D2936">
        <v>59</v>
      </c>
      <c r="E2936" t="s">
        <v>7775</v>
      </c>
      <c r="F2936" t="s">
        <v>57</v>
      </c>
      <c r="G2936" t="s">
        <v>7776</v>
      </c>
      <c r="H2936" t="s">
        <v>343</v>
      </c>
      <c r="I2936" t="s">
        <v>387</v>
      </c>
      <c r="J2936" t="s">
        <v>383</v>
      </c>
      <c r="K2936" t="s">
        <v>389</v>
      </c>
      <c r="L2936" t="s">
        <v>45</v>
      </c>
      <c r="M2936" t="s">
        <v>386</v>
      </c>
      <c r="N2936" t="s">
        <v>907</v>
      </c>
      <c r="O2936" t="s">
        <v>908</v>
      </c>
      <c r="P2936" t="s">
        <v>57</v>
      </c>
    </row>
    <row r="2937" spans="1:17">
      <c r="A2937" t="s">
        <v>8183</v>
      </c>
      <c r="B2937" t="s">
        <v>8184</v>
      </c>
      <c r="C2937" t="s">
        <v>931</v>
      </c>
      <c r="D2937">
        <v>0</v>
      </c>
      <c r="E2937" t="s">
        <v>8185</v>
      </c>
      <c r="F2937" t="s">
        <v>86</v>
      </c>
      <c r="G2937" t="s">
        <v>1328</v>
      </c>
      <c r="H2937" t="s">
        <v>340</v>
      </c>
      <c r="I2937" t="s">
        <v>382</v>
      </c>
      <c r="J2937" t="s">
        <v>383</v>
      </c>
      <c r="K2937" t="s">
        <v>389</v>
      </c>
      <c r="L2937" t="s">
        <v>44</v>
      </c>
      <c r="M2937" t="s">
        <v>386</v>
      </c>
      <c r="N2937" t="s">
        <v>907</v>
      </c>
      <c r="O2937" t="s">
        <v>1033</v>
      </c>
      <c r="P2937" t="s">
        <v>86</v>
      </c>
    </row>
    <row r="2938" spans="1:17">
      <c r="A2938" t="s">
        <v>7745</v>
      </c>
      <c r="B2938" t="s">
        <v>7746</v>
      </c>
      <c r="C2938" t="s">
        <v>904</v>
      </c>
      <c r="D2938">
        <v>57</v>
      </c>
      <c r="E2938" t="s">
        <v>7747</v>
      </c>
      <c r="F2938" t="s">
        <v>57</v>
      </c>
      <c r="G2938" t="s">
        <v>7748</v>
      </c>
      <c r="H2938" t="s">
        <v>343</v>
      </c>
      <c r="I2938" t="s">
        <v>387</v>
      </c>
      <c r="J2938" t="s">
        <v>383</v>
      </c>
      <c r="K2938" t="s">
        <v>389</v>
      </c>
      <c r="L2938" t="s">
        <v>44</v>
      </c>
      <c r="M2938" t="s">
        <v>386</v>
      </c>
      <c r="N2938" t="s">
        <v>907</v>
      </c>
      <c r="O2938" t="s">
        <v>908</v>
      </c>
      <c r="P2938" t="s">
        <v>57</v>
      </c>
      <c r="Q2938" t="s">
        <v>8505</v>
      </c>
    </row>
    <row r="2939" spans="1:17">
      <c r="A2939" t="s">
        <v>7779</v>
      </c>
      <c r="B2939" t="s">
        <v>7780</v>
      </c>
      <c r="C2939" t="s">
        <v>904</v>
      </c>
      <c r="D2939">
        <v>57</v>
      </c>
      <c r="E2939" t="s">
        <v>7781</v>
      </c>
      <c r="F2939" t="s">
        <v>57</v>
      </c>
      <c r="G2939" t="s">
        <v>964</v>
      </c>
      <c r="H2939" t="s">
        <v>343</v>
      </c>
      <c r="I2939" t="s">
        <v>387</v>
      </c>
      <c r="J2939" t="s">
        <v>383</v>
      </c>
      <c r="K2939" t="s">
        <v>389</v>
      </c>
      <c r="M2939" t="s">
        <v>386</v>
      </c>
      <c r="N2939" t="s">
        <v>907</v>
      </c>
      <c r="O2939" t="s">
        <v>1898</v>
      </c>
      <c r="P2939" t="s">
        <v>57</v>
      </c>
    </row>
    <row r="2940" spans="1:17">
      <c r="A2940" t="s">
        <v>7782</v>
      </c>
      <c r="B2940" t="s">
        <v>7783</v>
      </c>
      <c r="C2940" t="s">
        <v>956</v>
      </c>
      <c r="D2940">
        <v>55</v>
      </c>
      <c r="E2940" t="s">
        <v>7784</v>
      </c>
      <c r="F2940" t="s">
        <v>55</v>
      </c>
      <c r="G2940" t="s">
        <v>964</v>
      </c>
      <c r="H2940" t="s">
        <v>343</v>
      </c>
      <c r="I2940" t="s">
        <v>382</v>
      </c>
      <c r="J2940" t="s">
        <v>383</v>
      </c>
      <c r="K2940" t="s">
        <v>389</v>
      </c>
      <c r="M2940" t="s">
        <v>386</v>
      </c>
      <c r="N2940" t="s">
        <v>907</v>
      </c>
      <c r="O2940" t="s">
        <v>7785</v>
      </c>
      <c r="P2940" t="s">
        <v>71</v>
      </c>
    </row>
    <row r="2941" spans="1:17">
      <c r="A2941" t="s">
        <v>7786</v>
      </c>
      <c r="B2941" t="s">
        <v>7783</v>
      </c>
      <c r="C2941" t="s">
        <v>904</v>
      </c>
      <c r="D2941">
        <v>57</v>
      </c>
      <c r="E2941" t="s">
        <v>7784</v>
      </c>
      <c r="F2941" t="s">
        <v>55</v>
      </c>
      <c r="G2941" t="s">
        <v>964</v>
      </c>
      <c r="H2941" t="s">
        <v>343</v>
      </c>
      <c r="I2941" t="s">
        <v>382</v>
      </c>
      <c r="J2941" t="s">
        <v>383</v>
      </c>
      <c r="K2941" t="s">
        <v>389</v>
      </c>
      <c r="M2941" t="s">
        <v>386</v>
      </c>
      <c r="N2941" t="s">
        <v>907</v>
      </c>
      <c r="O2941" t="s">
        <v>7785</v>
      </c>
      <c r="P2941" t="s">
        <v>71</v>
      </c>
    </row>
    <row r="2942" spans="1:17">
      <c r="A2942" t="s">
        <v>7787</v>
      </c>
      <c r="B2942" t="s">
        <v>7783</v>
      </c>
      <c r="C2942" t="s">
        <v>910</v>
      </c>
      <c r="D2942">
        <v>59</v>
      </c>
      <c r="E2942" t="s">
        <v>7784</v>
      </c>
      <c r="F2942" t="s">
        <v>55</v>
      </c>
      <c r="G2942" t="s">
        <v>964</v>
      </c>
      <c r="H2942" t="s">
        <v>343</v>
      </c>
      <c r="I2942" t="s">
        <v>382</v>
      </c>
      <c r="J2942" t="s">
        <v>383</v>
      </c>
      <c r="K2942" t="s">
        <v>389</v>
      </c>
      <c r="M2942" t="s">
        <v>386</v>
      </c>
      <c r="N2942" t="s">
        <v>907</v>
      </c>
      <c r="O2942" t="s">
        <v>7785</v>
      </c>
      <c r="P2942" t="s">
        <v>71</v>
      </c>
    </row>
    <row r="2943" spans="1:17">
      <c r="A2943" t="s">
        <v>7191</v>
      </c>
      <c r="B2943" t="s">
        <v>7192</v>
      </c>
      <c r="C2943" t="s">
        <v>904</v>
      </c>
      <c r="D2943">
        <v>57</v>
      </c>
      <c r="E2943" t="s">
        <v>7193</v>
      </c>
      <c r="F2943" t="s">
        <v>86</v>
      </c>
      <c r="G2943" t="s">
        <v>7194</v>
      </c>
      <c r="H2943" t="s">
        <v>343</v>
      </c>
      <c r="I2943" t="s">
        <v>382</v>
      </c>
      <c r="J2943" t="s">
        <v>383</v>
      </c>
      <c r="K2943" t="s">
        <v>389</v>
      </c>
      <c r="L2943" t="s">
        <v>32</v>
      </c>
      <c r="M2943" t="s">
        <v>386</v>
      </c>
      <c r="N2943" t="s">
        <v>907</v>
      </c>
      <c r="O2943" t="s">
        <v>1033</v>
      </c>
      <c r="P2943" t="s">
        <v>86</v>
      </c>
      <c r="Q2943" t="s">
        <v>8505</v>
      </c>
    </row>
    <row r="2944" spans="1:17">
      <c r="A2944" t="s">
        <v>7195</v>
      </c>
      <c r="B2944" t="s">
        <v>7192</v>
      </c>
      <c r="C2944" t="s">
        <v>912</v>
      </c>
      <c r="D2944">
        <v>61</v>
      </c>
      <c r="E2944" t="s">
        <v>7193</v>
      </c>
      <c r="F2944" t="s">
        <v>86</v>
      </c>
      <c r="G2944" t="s">
        <v>7194</v>
      </c>
      <c r="H2944" t="s">
        <v>343</v>
      </c>
      <c r="I2944" t="s">
        <v>382</v>
      </c>
      <c r="J2944" t="s">
        <v>383</v>
      </c>
      <c r="K2944" t="s">
        <v>389</v>
      </c>
      <c r="L2944" t="s">
        <v>32</v>
      </c>
      <c r="M2944" t="s">
        <v>386</v>
      </c>
      <c r="N2944" t="s">
        <v>907</v>
      </c>
      <c r="O2944" t="s">
        <v>1033</v>
      </c>
      <c r="P2944" t="s">
        <v>86</v>
      </c>
      <c r="Q2944" t="s">
        <v>8505</v>
      </c>
    </row>
    <row r="2945" spans="1:17">
      <c r="A2945" t="s">
        <v>7196</v>
      </c>
      <c r="B2945" t="s">
        <v>7192</v>
      </c>
      <c r="C2945" t="s">
        <v>910</v>
      </c>
      <c r="D2945">
        <v>59</v>
      </c>
      <c r="E2945" t="s">
        <v>7193</v>
      </c>
      <c r="F2945" t="s">
        <v>86</v>
      </c>
      <c r="G2945" t="s">
        <v>7194</v>
      </c>
      <c r="H2945" t="s">
        <v>343</v>
      </c>
      <c r="I2945" t="s">
        <v>382</v>
      </c>
      <c r="J2945" t="s">
        <v>383</v>
      </c>
      <c r="K2945" t="s">
        <v>389</v>
      </c>
      <c r="L2945" t="s">
        <v>32</v>
      </c>
      <c r="M2945" t="s">
        <v>386</v>
      </c>
      <c r="N2945" t="s">
        <v>907</v>
      </c>
      <c r="O2945" t="s">
        <v>1033</v>
      </c>
      <c r="P2945" t="s">
        <v>86</v>
      </c>
      <c r="Q2945" t="s">
        <v>8505</v>
      </c>
    </row>
    <row r="2946" spans="1:17">
      <c r="A2946" t="s">
        <v>7395</v>
      </c>
      <c r="B2946" t="s">
        <v>7396</v>
      </c>
      <c r="C2946" t="s">
        <v>904</v>
      </c>
      <c r="D2946">
        <v>57</v>
      </c>
      <c r="E2946" t="s">
        <v>7193</v>
      </c>
      <c r="F2946" t="s">
        <v>53</v>
      </c>
      <c r="G2946" t="s">
        <v>7194</v>
      </c>
      <c r="H2946" t="s">
        <v>343</v>
      </c>
      <c r="I2946" t="s">
        <v>382</v>
      </c>
      <c r="J2946" t="s">
        <v>383</v>
      </c>
      <c r="K2946" t="s">
        <v>389</v>
      </c>
      <c r="L2946" t="s">
        <v>32</v>
      </c>
      <c r="M2946" t="s">
        <v>386</v>
      </c>
      <c r="N2946" t="s">
        <v>907</v>
      </c>
      <c r="O2946" t="s">
        <v>928</v>
      </c>
      <c r="P2946" t="s">
        <v>53</v>
      </c>
    </row>
    <row r="2947" spans="1:17">
      <c r="A2947" t="s">
        <v>7397</v>
      </c>
      <c r="B2947" t="s">
        <v>7396</v>
      </c>
      <c r="C2947" t="s">
        <v>910</v>
      </c>
      <c r="D2947">
        <v>59</v>
      </c>
      <c r="E2947" t="s">
        <v>7193</v>
      </c>
      <c r="F2947" t="s">
        <v>53</v>
      </c>
      <c r="G2947" t="s">
        <v>7194</v>
      </c>
      <c r="H2947" t="s">
        <v>343</v>
      </c>
      <c r="I2947" t="s">
        <v>382</v>
      </c>
      <c r="J2947" t="s">
        <v>383</v>
      </c>
      <c r="K2947" t="s">
        <v>389</v>
      </c>
      <c r="L2947" t="s">
        <v>32</v>
      </c>
      <c r="M2947" t="s">
        <v>386</v>
      </c>
      <c r="N2947" t="s">
        <v>907</v>
      </c>
      <c r="O2947" t="s">
        <v>928</v>
      </c>
      <c r="P2947" t="s">
        <v>53</v>
      </c>
    </row>
    <row r="2948" spans="1:17">
      <c r="A2948" t="s">
        <v>7398</v>
      </c>
      <c r="B2948" t="s">
        <v>7396</v>
      </c>
      <c r="C2948" t="s">
        <v>912</v>
      </c>
      <c r="D2948">
        <v>61</v>
      </c>
      <c r="E2948" t="s">
        <v>7193</v>
      </c>
      <c r="F2948" t="s">
        <v>53</v>
      </c>
      <c r="G2948" t="s">
        <v>7194</v>
      </c>
      <c r="H2948" t="s">
        <v>343</v>
      </c>
      <c r="I2948" t="s">
        <v>382</v>
      </c>
      <c r="J2948" t="s">
        <v>383</v>
      </c>
      <c r="K2948" t="s">
        <v>389</v>
      </c>
      <c r="L2948" t="s">
        <v>32</v>
      </c>
      <c r="M2948" t="s">
        <v>386</v>
      </c>
      <c r="N2948" t="s">
        <v>907</v>
      </c>
      <c r="O2948" t="s">
        <v>928</v>
      </c>
      <c r="P2948" t="s">
        <v>53</v>
      </c>
    </row>
    <row r="2949" spans="1:17">
      <c r="A2949" t="s">
        <v>6907</v>
      </c>
      <c r="B2949" t="s">
        <v>6908</v>
      </c>
      <c r="C2949" t="s">
        <v>956</v>
      </c>
      <c r="D2949">
        <v>55</v>
      </c>
      <c r="E2949" t="s">
        <v>6909</v>
      </c>
      <c r="F2949" t="s">
        <v>78</v>
      </c>
      <c r="G2949" t="s">
        <v>6910</v>
      </c>
      <c r="H2949" t="s">
        <v>343</v>
      </c>
      <c r="I2949" t="s">
        <v>382</v>
      </c>
      <c r="J2949" t="s">
        <v>383</v>
      </c>
      <c r="K2949" t="s">
        <v>389</v>
      </c>
      <c r="L2949" t="s">
        <v>46</v>
      </c>
      <c r="M2949" t="s">
        <v>386</v>
      </c>
      <c r="N2949" t="s">
        <v>907</v>
      </c>
      <c r="O2949" t="s">
        <v>969</v>
      </c>
      <c r="P2949" t="s">
        <v>78</v>
      </c>
    </row>
    <row r="2950" spans="1:17">
      <c r="A2950" t="s">
        <v>6911</v>
      </c>
      <c r="B2950" t="s">
        <v>6908</v>
      </c>
      <c r="C2950" t="s">
        <v>904</v>
      </c>
      <c r="D2950">
        <v>57</v>
      </c>
      <c r="E2950" t="s">
        <v>6909</v>
      </c>
      <c r="F2950" t="s">
        <v>78</v>
      </c>
      <c r="G2950" t="s">
        <v>6910</v>
      </c>
      <c r="H2950" t="s">
        <v>343</v>
      </c>
      <c r="I2950" t="s">
        <v>382</v>
      </c>
      <c r="J2950" t="s">
        <v>383</v>
      </c>
      <c r="K2950" t="s">
        <v>389</v>
      </c>
      <c r="L2950" t="s">
        <v>46</v>
      </c>
      <c r="M2950" t="s">
        <v>386</v>
      </c>
      <c r="N2950" t="s">
        <v>907</v>
      </c>
      <c r="O2950" t="s">
        <v>969</v>
      </c>
      <c r="P2950" t="s">
        <v>78</v>
      </c>
    </row>
    <row r="2951" spans="1:17">
      <c r="A2951" t="s">
        <v>6912</v>
      </c>
      <c r="B2951" t="s">
        <v>6908</v>
      </c>
      <c r="C2951" t="s">
        <v>910</v>
      </c>
      <c r="D2951">
        <v>59</v>
      </c>
      <c r="E2951" t="s">
        <v>6909</v>
      </c>
      <c r="F2951" t="s">
        <v>78</v>
      </c>
      <c r="G2951" t="s">
        <v>6910</v>
      </c>
      <c r="H2951" t="s">
        <v>343</v>
      </c>
      <c r="I2951" t="s">
        <v>382</v>
      </c>
      <c r="J2951" t="s">
        <v>383</v>
      </c>
      <c r="K2951" t="s">
        <v>389</v>
      </c>
      <c r="L2951" t="s">
        <v>46</v>
      </c>
      <c r="M2951" t="s">
        <v>386</v>
      </c>
      <c r="N2951" t="s">
        <v>907</v>
      </c>
      <c r="O2951" t="s">
        <v>969</v>
      </c>
      <c r="P2951" t="s">
        <v>78</v>
      </c>
    </row>
    <row r="2952" spans="1:17">
      <c r="A2952" t="s">
        <v>6913</v>
      </c>
      <c r="B2952" t="s">
        <v>6908</v>
      </c>
      <c r="C2952" t="s">
        <v>912</v>
      </c>
      <c r="D2952">
        <v>61</v>
      </c>
      <c r="E2952" t="s">
        <v>6909</v>
      </c>
      <c r="F2952" t="s">
        <v>78</v>
      </c>
      <c r="G2952" t="s">
        <v>6910</v>
      </c>
      <c r="H2952" t="s">
        <v>343</v>
      </c>
      <c r="I2952" t="s">
        <v>382</v>
      </c>
      <c r="J2952" t="s">
        <v>383</v>
      </c>
      <c r="K2952" t="s">
        <v>389</v>
      </c>
      <c r="L2952" t="s">
        <v>46</v>
      </c>
      <c r="M2952" t="s">
        <v>386</v>
      </c>
      <c r="N2952" t="s">
        <v>907</v>
      </c>
      <c r="O2952" t="s">
        <v>969</v>
      </c>
      <c r="P2952" t="s">
        <v>78</v>
      </c>
    </row>
    <row r="2953" spans="1:17">
      <c r="A2953" t="s">
        <v>3229</v>
      </c>
      <c r="B2953" t="s">
        <v>3230</v>
      </c>
      <c r="C2953" t="s">
        <v>931</v>
      </c>
      <c r="D2953">
        <v>0</v>
      </c>
      <c r="E2953" t="s">
        <v>1549</v>
      </c>
      <c r="F2953" t="s">
        <v>57</v>
      </c>
      <c r="G2953" t="s">
        <v>3231</v>
      </c>
      <c r="H2953" t="s">
        <v>342</v>
      </c>
      <c r="I2953" t="s">
        <v>387</v>
      </c>
      <c r="J2953" t="s">
        <v>383</v>
      </c>
      <c r="K2953" t="s">
        <v>389</v>
      </c>
      <c r="L2953" t="s">
        <v>44</v>
      </c>
      <c r="M2953" t="s">
        <v>385</v>
      </c>
      <c r="N2953" t="s">
        <v>907</v>
      </c>
      <c r="O2953" t="s">
        <v>908</v>
      </c>
      <c r="P2953" t="s">
        <v>57</v>
      </c>
    </row>
    <row r="2954" spans="1:17">
      <c r="A2954" t="s">
        <v>1547</v>
      </c>
      <c r="B2954" t="s">
        <v>1548</v>
      </c>
      <c r="C2954" t="s">
        <v>931</v>
      </c>
      <c r="D2954">
        <v>0</v>
      </c>
      <c r="E2954" t="s">
        <v>1549</v>
      </c>
      <c r="F2954" t="s">
        <v>83</v>
      </c>
      <c r="G2954" t="s">
        <v>1550</v>
      </c>
      <c r="H2954" t="s">
        <v>342</v>
      </c>
      <c r="I2954" t="s">
        <v>387</v>
      </c>
      <c r="J2954" t="s">
        <v>383</v>
      </c>
      <c r="K2954" t="s">
        <v>389</v>
      </c>
      <c r="L2954" t="s">
        <v>44</v>
      </c>
      <c r="M2954" t="s">
        <v>385</v>
      </c>
      <c r="N2954" t="s">
        <v>907</v>
      </c>
      <c r="O2954" t="s">
        <v>917</v>
      </c>
      <c r="P2954" t="s">
        <v>83</v>
      </c>
    </row>
    <row r="2955" spans="1:17">
      <c r="A2955" t="s">
        <v>3232</v>
      </c>
      <c r="B2955" t="s">
        <v>3233</v>
      </c>
      <c r="C2955" t="s">
        <v>931</v>
      </c>
      <c r="D2955">
        <v>0</v>
      </c>
      <c r="E2955" t="s">
        <v>3234</v>
      </c>
      <c r="F2955" t="s">
        <v>57</v>
      </c>
      <c r="G2955" t="s">
        <v>1265</v>
      </c>
      <c r="H2955" t="s">
        <v>342</v>
      </c>
      <c r="I2955" t="s">
        <v>387</v>
      </c>
      <c r="J2955" t="s">
        <v>383</v>
      </c>
      <c r="K2955" t="s">
        <v>389</v>
      </c>
      <c r="L2955" t="s">
        <v>44</v>
      </c>
      <c r="M2955" t="s">
        <v>385</v>
      </c>
      <c r="N2955" t="s">
        <v>907</v>
      </c>
      <c r="O2955" t="s">
        <v>908</v>
      </c>
      <c r="P2955" t="s">
        <v>57</v>
      </c>
    </row>
    <row r="2956" spans="1:17">
      <c r="A2956" t="s">
        <v>1551</v>
      </c>
      <c r="B2956" t="s">
        <v>1552</v>
      </c>
      <c r="C2956" t="s">
        <v>931</v>
      </c>
      <c r="D2956">
        <v>0</v>
      </c>
      <c r="E2956" t="s">
        <v>1553</v>
      </c>
      <c r="F2956" t="s">
        <v>83</v>
      </c>
      <c r="G2956" t="s">
        <v>1554</v>
      </c>
      <c r="H2956" t="s">
        <v>342</v>
      </c>
      <c r="I2956" t="s">
        <v>387</v>
      </c>
      <c r="J2956" t="s">
        <v>383</v>
      </c>
      <c r="K2956" t="s">
        <v>389</v>
      </c>
      <c r="L2956" t="s">
        <v>44</v>
      </c>
      <c r="M2956" t="s">
        <v>385</v>
      </c>
      <c r="N2956" t="s">
        <v>907</v>
      </c>
      <c r="O2956" t="s">
        <v>917</v>
      </c>
      <c r="P2956" t="s">
        <v>83</v>
      </c>
    </row>
    <row r="2957" spans="1:17">
      <c r="A2957" t="s">
        <v>3235</v>
      </c>
      <c r="B2957" t="s">
        <v>3236</v>
      </c>
      <c r="C2957" t="s">
        <v>931</v>
      </c>
      <c r="D2957">
        <v>0</v>
      </c>
      <c r="E2957" t="s">
        <v>1557</v>
      </c>
      <c r="F2957" t="s">
        <v>57</v>
      </c>
      <c r="G2957" t="s">
        <v>1554</v>
      </c>
      <c r="H2957" t="s">
        <v>342</v>
      </c>
      <c r="I2957" t="s">
        <v>387</v>
      </c>
      <c r="J2957" t="s">
        <v>383</v>
      </c>
      <c r="K2957" t="s">
        <v>389</v>
      </c>
      <c r="L2957" t="s">
        <v>44</v>
      </c>
      <c r="M2957" t="s">
        <v>385</v>
      </c>
      <c r="N2957" t="s">
        <v>907</v>
      </c>
      <c r="O2957" t="s">
        <v>908</v>
      </c>
      <c r="P2957" t="s">
        <v>57</v>
      </c>
    </row>
    <row r="2958" spans="1:17">
      <c r="A2958" t="s">
        <v>1555</v>
      </c>
      <c r="B2958" t="s">
        <v>1556</v>
      </c>
      <c r="C2958" t="s">
        <v>931</v>
      </c>
      <c r="D2958">
        <v>0</v>
      </c>
      <c r="E2958" t="s">
        <v>1557</v>
      </c>
      <c r="F2958" t="s">
        <v>83</v>
      </c>
      <c r="G2958" t="s">
        <v>1554</v>
      </c>
      <c r="H2958" t="s">
        <v>342</v>
      </c>
      <c r="I2958" t="s">
        <v>387</v>
      </c>
      <c r="J2958" t="s">
        <v>383</v>
      </c>
      <c r="K2958" t="s">
        <v>389</v>
      </c>
      <c r="L2958" t="s">
        <v>44</v>
      </c>
      <c r="M2958" t="s">
        <v>385</v>
      </c>
      <c r="N2958" t="s">
        <v>907</v>
      </c>
      <c r="O2958" t="s">
        <v>917</v>
      </c>
      <c r="P2958" t="s">
        <v>83</v>
      </c>
    </row>
    <row r="2959" spans="1:17">
      <c r="A2959" t="s">
        <v>3237</v>
      </c>
      <c r="B2959" t="s">
        <v>3238</v>
      </c>
      <c r="C2959" t="s">
        <v>931</v>
      </c>
      <c r="D2959">
        <v>0</v>
      </c>
      <c r="E2959" t="s">
        <v>3239</v>
      </c>
      <c r="F2959" t="s">
        <v>83</v>
      </c>
      <c r="G2959" t="s">
        <v>1554</v>
      </c>
      <c r="H2959" t="s">
        <v>342</v>
      </c>
      <c r="I2959" t="s">
        <v>387</v>
      </c>
      <c r="J2959" t="s">
        <v>383</v>
      </c>
      <c r="K2959" t="s">
        <v>389</v>
      </c>
      <c r="L2959" t="s">
        <v>44</v>
      </c>
      <c r="M2959" t="s">
        <v>385</v>
      </c>
      <c r="N2959" t="s">
        <v>907</v>
      </c>
      <c r="O2959" t="s">
        <v>917</v>
      </c>
      <c r="P2959" t="s">
        <v>83</v>
      </c>
    </row>
    <row r="2960" spans="1:17">
      <c r="A2960" t="s">
        <v>1558</v>
      </c>
      <c r="B2960" t="s">
        <v>1559</v>
      </c>
      <c r="C2960" t="s">
        <v>931</v>
      </c>
      <c r="D2960">
        <v>0</v>
      </c>
      <c r="E2960" t="s">
        <v>1560</v>
      </c>
      <c r="F2960" t="s">
        <v>86</v>
      </c>
      <c r="G2960" t="s">
        <v>1554</v>
      </c>
      <c r="H2960" t="s">
        <v>342</v>
      </c>
      <c r="I2960" t="s">
        <v>387</v>
      </c>
      <c r="J2960" t="s">
        <v>383</v>
      </c>
      <c r="K2960" t="s">
        <v>389</v>
      </c>
      <c r="L2960" t="s">
        <v>44</v>
      </c>
      <c r="M2960" t="s">
        <v>385</v>
      </c>
      <c r="N2960" t="s">
        <v>907</v>
      </c>
      <c r="O2960" t="s">
        <v>1291</v>
      </c>
      <c r="P2960" t="s">
        <v>86</v>
      </c>
    </row>
    <row r="2961" spans="1:16">
      <c r="A2961" t="s">
        <v>3242</v>
      </c>
      <c r="B2961" t="s">
        <v>3243</v>
      </c>
      <c r="C2961" t="s">
        <v>931</v>
      </c>
      <c r="D2961">
        <v>0</v>
      </c>
      <c r="E2961" t="s">
        <v>1560</v>
      </c>
      <c r="F2961" t="s">
        <v>83</v>
      </c>
      <c r="G2961" t="s">
        <v>1554</v>
      </c>
      <c r="H2961" t="s">
        <v>342</v>
      </c>
      <c r="I2961" t="s">
        <v>387</v>
      </c>
      <c r="J2961" t="s">
        <v>383</v>
      </c>
      <c r="K2961" t="s">
        <v>389</v>
      </c>
      <c r="L2961" t="s">
        <v>44</v>
      </c>
      <c r="M2961" t="s">
        <v>385</v>
      </c>
      <c r="N2961" t="s">
        <v>907</v>
      </c>
      <c r="O2961" t="s">
        <v>917</v>
      </c>
      <c r="P2961" t="s">
        <v>83</v>
      </c>
    </row>
    <row r="2962" spans="1:16">
      <c r="A2962" t="s">
        <v>3240</v>
      </c>
      <c r="B2962" t="s">
        <v>3241</v>
      </c>
      <c r="C2962" t="s">
        <v>931</v>
      </c>
      <c r="D2962">
        <v>0</v>
      </c>
      <c r="E2962" t="s">
        <v>1560</v>
      </c>
      <c r="F2962" t="s">
        <v>277</v>
      </c>
      <c r="G2962" t="s">
        <v>1554</v>
      </c>
      <c r="H2962" t="s">
        <v>342</v>
      </c>
      <c r="I2962" t="s">
        <v>387</v>
      </c>
      <c r="J2962" t="s">
        <v>383</v>
      </c>
      <c r="K2962" t="s">
        <v>389</v>
      </c>
      <c r="L2962" t="s">
        <v>44</v>
      </c>
      <c r="M2962" t="s">
        <v>385</v>
      </c>
      <c r="N2962" t="s">
        <v>907</v>
      </c>
      <c r="O2962" t="s">
        <v>1710</v>
      </c>
      <c r="P2962" t="s">
        <v>83</v>
      </c>
    </row>
    <row r="2963" spans="1:16">
      <c r="A2963" t="s">
        <v>3249</v>
      </c>
      <c r="B2963" t="s">
        <v>3250</v>
      </c>
      <c r="C2963" t="s">
        <v>931</v>
      </c>
      <c r="D2963">
        <v>0</v>
      </c>
      <c r="E2963" t="s">
        <v>3246</v>
      </c>
      <c r="F2963" t="s">
        <v>226</v>
      </c>
      <c r="G2963" t="s">
        <v>1554</v>
      </c>
      <c r="H2963" t="s">
        <v>342</v>
      </c>
      <c r="I2963" t="s">
        <v>387</v>
      </c>
      <c r="J2963" t="s">
        <v>383</v>
      </c>
      <c r="K2963" t="s">
        <v>389</v>
      </c>
      <c r="L2963" t="s">
        <v>44</v>
      </c>
      <c r="M2963" t="s">
        <v>385</v>
      </c>
      <c r="N2963" t="s">
        <v>907</v>
      </c>
      <c r="O2963" t="s">
        <v>1291</v>
      </c>
      <c r="P2963" t="s">
        <v>86</v>
      </c>
    </row>
    <row r="2964" spans="1:16">
      <c r="A2964" t="s">
        <v>3247</v>
      </c>
      <c r="B2964" t="s">
        <v>3248</v>
      </c>
      <c r="C2964" t="s">
        <v>931</v>
      </c>
      <c r="D2964">
        <v>0</v>
      </c>
      <c r="E2964" t="s">
        <v>3246</v>
      </c>
      <c r="F2964" t="s">
        <v>231</v>
      </c>
      <c r="G2964" t="s">
        <v>1554</v>
      </c>
      <c r="H2964" t="s">
        <v>342</v>
      </c>
      <c r="I2964" t="s">
        <v>387</v>
      </c>
      <c r="J2964" t="s">
        <v>383</v>
      </c>
      <c r="K2964" t="s">
        <v>389</v>
      </c>
      <c r="L2964" t="s">
        <v>44</v>
      </c>
      <c r="M2964" t="s">
        <v>385</v>
      </c>
      <c r="N2964" t="s">
        <v>907</v>
      </c>
      <c r="O2964" t="s">
        <v>2069</v>
      </c>
      <c r="P2964" t="s">
        <v>83</v>
      </c>
    </row>
    <row r="2965" spans="1:16">
      <c r="A2965" t="s">
        <v>3244</v>
      </c>
      <c r="B2965" t="s">
        <v>3245</v>
      </c>
      <c r="C2965" t="s">
        <v>931</v>
      </c>
      <c r="D2965">
        <v>0</v>
      </c>
      <c r="E2965" t="s">
        <v>3246</v>
      </c>
      <c r="F2965" t="s">
        <v>83</v>
      </c>
      <c r="G2965" t="s">
        <v>1554</v>
      </c>
      <c r="H2965" t="s">
        <v>342</v>
      </c>
      <c r="I2965" t="s">
        <v>387</v>
      </c>
      <c r="J2965" t="s">
        <v>383</v>
      </c>
      <c r="K2965" t="s">
        <v>389</v>
      </c>
      <c r="L2965" t="s">
        <v>44</v>
      </c>
      <c r="M2965" t="s">
        <v>385</v>
      </c>
      <c r="N2965" t="s">
        <v>907</v>
      </c>
      <c r="O2965" t="s">
        <v>917</v>
      </c>
      <c r="P2965" t="s">
        <v>83</v>
      </c>
    </row>
    <row r="2966" spans="1:16">
      <c r="A2966" t="s">
        <v>3251</v>
      </c>
      <c r="B2966" t="s">
        <v>3252</v>
      </c>
      <c r="C2966" t="s">
        <v>931</v>
      </c>
      <c r="D2966">
        <v>0</v>
      </c>
      <c r="E2966" t="s">
        <v>3253</v>
      </c>
      <c r="F2966" t="s">
        <v>71</v>
      </c>
      <c r="G2966" t="s">
        <v>3254</v>
      </c>
      <c r="H2966" t="s">
        <v>342</v>
      </c>
      <c r="I2966" t="s">
        <v>387</v>
      </c>
      <c r="J2966" t="s">
        <v>383</v>
      </c>
      <c r="K2966" t="s">
        <v>389</v>
      </c>
      <c r="L2966" t="s">
        <v>44</v>
      </c>
      <c r="M2966" t="s">
        <v>385</v>
      </c>
      <c r="N2966" t="s">
        <v>907</v>
      </c>
      <c r="O2966" t="s">
        <v>932</v>
      </c>
      <c r="P2966" t="s">
        <v>71</v>
      </c>
    </row>
    <row r="2967" spans="1:16">
      <c r="A2967" t="s">
        <v>1931</v>
      </c>
      <c r="B2967" t="s">
        <v>1932</v>
      </c>
      <c r="C2967" t="s">
        <v>931</v>
      </c>
      <c r="D2967">
        <v>0</v>
      </c>
      <c r="E2967" t="s">
        <v>1563</v>
      </c>
      <c r="F2967" t="s">
        <v>63</v>
      </c>
      <c r="G2967" t="s">
        <v>1564</v>
      </c>
      <c r="H2967" t="s">
        <v>342</v>
      </c>
      <c r="I2967" t="s">
        <v>387</v>
      </c>
      <c r="J2967" t="s">
        <v>383</v>
      </c>
      <c r="K2967" t="s">
        <v>389</v>
      </c>
      <c r="L2967" t="s">
        <v>44</v>
      </c>
      <c r="M2967" t="s">
        <v>386</v>
      </c>
      <c r="N2967" t="s">
        <v>907</v>
      </c>
      <c r="O2967" t="s">
        <v>1291</v>
      </c>
      <c r="P2967" t="s">
        <v>63</v>
      </c>
    </row>
    <row r="2968" spans="1:16">
      <c r="A2968" t="s">
        <v>1561</v>
      </c>
      <c r="B2968" t="s">
        <v>1562</v>
      </c>
      <c r="C2968" t="s">
        <v>931</v>
      </c>
      <c r="D2968">
        <v>0</v>
      </c>
      <c r="E2968" t="s">
        <v>1563</v>
      </c>
      <c r="F2968" t="s">
        <v>57</v>
      </c>
      <c r="G2968" t="s">
        <v>1564</v>
      </c>
      <c r="H2968" t="s">
        <v>342</v>
      </c>
      <c r="I2968" t="s">
        <v>387</v>
      </c>
      <c r="J2968" t="s">
        <v>383</v>
      </c>
      <c r="K2968" t="s">
        <v>389</v>
      </c>
      <c r="L2968" t="s">
        <v>44</v>
      </c>
      <c r="M2968" t="s">
        <v>386</v>
      </c>
      <c r="N2968" t="s">
        <v>907</v>
      </c>
      <c r="O2968" t="s">
        <v>908</v>
      </c>
      <c r="P2968" t="s">
        <v>57</v>
      </c>
    </row>
    <row r="2969" spans="1:16">
      <c r="A2969" t="s">
        <v>3762</v>
      </c>
      <c r="B2969" t="s">
        <v>3763</v>
      </c>
      <c r="C2969" t="s">
        <v>931</v>
      </c>
      <c r="D2969">
        <v>0</v>
      </c>
      <c r="E2969" t="s">
        <v>1563</v>
      </c>
      <c r="F2969" t="s">
        <v>53</v>
      </c>
      <c r="G2969" t="s">
        <v>1564</v>
      </c>
      <c r="H2969" t="s">
        <v>342</v>
      </c>
      <c r="I2969" t="s">
        <v>387</v>
      </c>
      <c r="J2969" t="s">
        <v>383</v>
      </c>
      <c r="K2969" t="s">
        <v>389</v>
      </c>
      <c r="L2969" t="s">
        <v>44</v>
      </c>
      <c r="M2969" t="s">
        <v>386</v>
      </c>
      <c r="N2969" t="s">
        <v>907</v>
      </c>
      <c r="O2969" t="s">
        <v>928</v>
      </c>
      <c r="P2969" t="s">
        <v>53</v>
      </c>
    </row>
    <row r="2970" spans="1:16">
      <c r="A2970" t="s">
        <v>1565</v>
      </c>
      <c r="B2970" t="s">
        <v>1566</v>
      </c>
      <c r="C2970" t="s">
        <v>931</v>
      </c>
      <c r="D2970">
        <v>0</v>
      </c>
      <c r="E2970" t="s">
        <v>1567</v>
      </c>
      <c r="F2970" t="s">
        <v>63</v>
      </c>
      <c r="G2970" t="s">
        <v>1568</v>
      </c>
      <c r="H2970" t="s">
        <v>342</v>
      </c>
      <c r="I2970" t="s">
        <v>387</v>
      </c>
      <c r="J2970" t="s">
        <v>383</v>
      </c>
      <c r="K2970" t="s">
        <v>389</v>
      </c>
      <c r="L2970" t="s">
        <v>44</v>
      </c>
      <c r="M2970" t="s">
        <v>386</v>
      </c>
      <c r="N2970" t="s">
        <v>907</v>
      </c>
      <c r="O2970" t="s">
        <v>937</v>
      </c>
      <c r="P2970" t="s">
        <v>63</v>
      </c>
    </row>
    <row r="2971" spans="1:16">
      <c r="A2971" t="s">
        <v>1933</v>
      </c>
      <c r="B2971" t="s">
        <v>1934</v>
      </c>
      <c r="C2971" t="s">
        <v>931</v>
      </c>
      <c r="D2971">
        <v>0</v>
      </c>
      <c r="E2971" t="s">
        <v>1567</v>
      </c>
      <c r="F2971" t="s">
        <v>57</v>
      </c>
      <c r="G2971" t="s">
        <v>1935</v>
      </c>
      <c r="H2971" t="s">
        <v>342</v>
      </c>
      <c r="I2971" t="s">
        <v>387</v>
      </c>
      <c r="J2971" t="s">
        <v>383</v>
      </c>
      <c r="K2971" t="s">
        <v>389</v>
      </c>
      <c r="L2971" t="s">
        <v>44</v>
      </c>
      <c r="M2971" t="s">
        <v>386</v>
      </c>
      <c r="N2971" t="s">
        <v>907</v>
      </c>
      <c r="O2971" t="s">
        <v>908</v>
      </c>
      <c r="P2971" t="s">
        <v>57</v>
      </c>
    </row>
    <row r="2972" spans="1:16">
      <c r="A2972" t="s">
        <v>3764</v>
      </c>
      <c r="B2972" t="s">
        <v>3765</v>
      </c>
      <c r="C2972" t="s">
        <v>931</v>
      </c>
      <c r="D2972">
        <v>0</v>
      </c>
      <c r="E2972" t="s">
        <v>1938</v>
      </c>
      <c r="F2972" t="s">
        <v>57</v>
      </c>
      <c r="G2972" t="s">
        <v>1939</v>
      </c>
      <c r="H2972" t="s">
        <v>340</v>
      </c>
      <c r="I2972" t="s">
        <v>387</v>
      </c>
      <c r="J2972" t="s">
        <v>383</v>
      </c>
      <c r="K2972" t="s">
        <v>389</v>
      </c>
      <c r="L2972" t="s">
        <v>44</v>
      </c>
      <c r="M2972" t="s">
        <v>386</v>
      </c>
      <c r="N2972" t="s">
        <v>907</v>
      </c>
      <c r="O2972" t="s">
        <v>908</v>
      </c>
      <c r="P2972" t="s">
        <v>57</v>
      </c>
    </row>
    <row r="2973" spans="1:16">
      <c r="A2973" t="s">
        <v>1936</v>
      </c>
      <c r="B2973" t="s">
        <v>1937</v>
      </c>
      <c r="C2973" t="s">
        <v>931</v>
      </c>
      <c r="D2973">
        <v>0</v>
      </c>
      <c r="E2973" t="s">
        <v>1938</v>
      </c>
      <c r="F2973" t="s">
        <v>53</v>
      </c>
      <c r="G2973" t="s">
        <v>1939</v>
      </c>
      <c r="H2973" t="s">
        <v>340</v>
      </c>
      <c r="I2973" t="s">
        <v>387</v>
      </c>
      <c r="J2973" t="s">
        <v>383</v>
      </c>
      <c r="K2973" t="s">
        <v>389</v>
      </c>
      <c r="L2973" t="s">
        <v>44</v>
      </c>
      <c r="M2973" t="s">
        <v>386</v>
      </c>
      <c r="N2973" t="s">
        <v>907</v>
      </c>
      <c r="O2973" t="s">
        <v>928</v>
      </c>
      <c r="P2973" t="s">
        <v>53</v>
      </c>
    </row>
    <row r="2974" spans="1:16">
      <c r="A2974" t="s">
        <v>1940</v>
      </c>
      <c r="B2974" t="s">
        <v>1941</v>
      </c>
      <c r="C2974" t="s">
        <v>931</v>
      </c>
      <c r="D2974">
        <v>0</v>
      </c>
      <c r="E2974" t="s">
        <v>1942</v>
      </c>
      <c r="F2974" t="s">
        <v>71</v>
      </c>
      <c r="G2974" t="s">
        <v>1328</v>
      </c>
      <c r="H2974" t="s">
        <v>342</v>
      </c>
      <c r="I2974" t="s">
        <v>387</v>
      </c>
      <c r="J2974" t="s">
        <v>383</v>
      </c>
      <c r="K2974" t="s">
        <v>389</v>
      </c>
      <c r="M2974" t="s">
        <v>386</v>
      </c>
      <c r="N2974" t="s">
        <v>907</v>
      </c>
      <c r="O2974" t="s">
        <v>932</v>
      </c>
      <c r="P2974" t="s">
        <v>71</v>
      </c>
    </row>
    <row r="2975" spans="1:16">
      <c r="A2975" t="s">
        <v>3766</v>
      </c>
      <c r="B2975" t="s">
        <v>3767</v>
      </c>
      <c r="C2975" t="s">
        <v>931</v>
      </c>
      <c r="D2975">
        <v>0</v>
      </c>
      <c r="E2975" t="s">
        <v>1942</v>
      </c>
      <c r="F2975" t="s">
        <v>53</v>
      </c>
      <c r="G2975" t="s">
        <v>1328</v>
      </c>
      <c r="H2975" t="s">
        <v>342</v>
      </c>
      <c r="I2975" t="s">
        <v>387</v>
      </c>
      <c r="J2975" t="s">
        <v>383</v>
      </c>
      <c r="K2975" t="s">
        <v>389</v>
      </c>
      <c r="L2975" t="s">
        <v>44</v>
      </c>
      <c r="M2975" t="s">
        <v>386</v>
      </c>
      <c r="N2975" t="s">
        <v>907</v>
      </c>
      <c r="O2975" t="s">
        <v>928</v>
      </c>
      <c r="P2975" t="s">
        <v>53</v>
      </c>
    </row>
    <row r="2976" spans="1:16">
      <c r="A2976" t="s">
        <v>1569</v>
      </c>
      <c r="B2976" t="s">
        <v>1570</v>
      </c>
      <c r="C2976" t="s">
        <v>931</v>
      </c>
      <c r="D2976">
        <v>0</v>
      </c>
      <c r="E2976" t="s">
        <v>1571</v>
      </c>
      <c r="F2976" t="s">
        <v>269</v>
      </c>
      <c r="G2976" t="s">
        <v>1332</v>
      </c>
      <c r="H2976" t="s">
        <v>340</v>
      </c>
      <c r="I2976" t="s">
        <v>387</v>
      </c>
      <c r="J2976" t="s">
        <v>383</v>
      </c>
      <c r="K2976" t="s">
        <v>389</v>
      </c>
      <c r="M2976" t="s">
        <v>386</v>
      </c>
      <c r="N2976" t="s">
        <v>907</v>
      </c>
      <c r="O2976" t="s">
        <v>990</v>
      </c>
      <c r="P2976" t="s">
        <v>60</v>
      </c>
    </row>
    <row r="2977" spans="1:16">
      <c r="A2977" t="s">
        <v>1943</v>
      </c>
      <c r="B2977" t="s">
        <v>1944</v>
      </c>
      <c r="C2977" t="s">
        <v>931</v>
      </c>
      <c r="D2977">
        <v>0</v>
      </c>
      <c r="E2977" t="s">
        <v>1574</v>
      </c>
      <c r="F2977" t="s">
        <v>57</v>
      </c>
      <c r="G2977" t="s">
        <v>1332</v>
      </c>
      <c r="H2977" t="s">
        <v>340</v>
      </c>
      <c r="I2977" t="s">
        <v>387</v>
      </c>
      <c r="J2977" t="s">
        <v>383</v>
      </c>
      <c r="K2977" t="s">
        <v>389</v>
      </c>
      <c r="L2977" t="s">
        <v>44</v>
      </c>
      <c r="M2977" t="s">
        <v>386</v>
      </c>
      <c r="N2977" t="s">
        <v>907</v>
      </c>
      <c r="O2977" t="s">
        <v>908</v>
      </c>
      <c r="P2977" t="s">
        <v>57</v>
      </c>
    </row>
    <row r="2978" spans="1:16">
      <c r="A2978" t="s">
        <v>1572</v>
      </c>
      <c r="B2978" t="s">
        <v>1573</v>
      </c>
      <c r="C2978" t="s">
        <v>931</v>
      </c>
      <c r="D2978">
        <v>0</v>
      </c>
      <c r="E2978" t="s">
        <v>1574</v>
      </c>
      <c r="F2978" t="s">
        <v>86</v>
      </c>
      <c r="G2978" t="s">
        <v>1328</v>
      </c>
      <c r="H2978" t="s">
        <v>340</v>
      </c>
      <c r="I2978" t="s">
        <v>387</v>
      </c>
      <c r="J2978" t="s">
        <v>383</v>
      </c>
      <c r="K2978" t="s">
        <v>389</v>
      </c>
      <c r="M2978" t="s">
        <v>386</v>
      </c>
      <c r="N2978" t="s">
        <v>907</v>
      </c>
      <c r="O2978" t="s">
        <v>1300</v>
      </c>
      <c r="P2978" t="s">
        <v>86</v>
      </c>
    </row>
    <row r="2979" spans="1:16">
      <c r="A2979" t="s">
        <v>3768</v>
      </c>
      <c r="B2979" t="s">
        <v>3769</v>
      </c>
      <c r="C2979" t="s">
        <v>931</v>
      </c>
      <c r="D2979">
        <v>0</v>
      </c>
      <c r="E2979" t="s">
        <v>1574</v>
      </c>
      <c r="F2979" t="s">
        <v>53</v>
      </c>
      <c r="G2979" t="s">
        <v>1328</v>
      </c>
      <c r="H2979" t="s">
        <v>340</v>
      </c>
      <c r="I2979" t="s">
        <v>387</v>
      </c>
      <c r="J2979" t="s">
        <v>383</v>
      </c>
      <c r="K2979" t="s">
        <v>389</v>
      </c>
      <c r="L2979" t="s">
        <v>44</v>
      </c>
      <c r="M2979" t="s">
        <v>386</v>
      </c>
      <c r="N2979" t="s">
        <v>907</v>
      </c>
      <c r="O2979" t="s">
        <v>928</v>
      </c>
      <c r="P2979" t="s">
        <v>53</v>
      </c>
    </row>
    <row r="2980" spans="1:16">
      <c r="A2980" t="s">
        <v>1575</v>
      </c>
      <c r="B2980" t="s">
        <v>1576</v>
      </c>
      <c r="C2980" t="s">
        <v>931</v>
      </c>
      <c r="D2980">
        <v>0</v>
      </c>
      <c r="E2980" t="s">
        <v>1577</v>
      </c>
      <c r="F2980" t="s">
        <v>53</v>
      </c>
      <c r="G2980" t="s">
        <v>1328</v>
      </c>
      <c r="H2980" t="s">
        <v>342</v>
      </c>
      <c r="I2980" t="s">
        <v>387</v>
      </c>
      <c r="J2980" t="s">
        <v>383</v>
      </c>
      <c r="K2980" t="s">
        <v>389</v>
      </c>
      <c r="L2980" t="s">
        <v>44</v>
      </c>
      <c r="M2980" t="s">
        <v>386</v>
      </c>
      <c r="N2980" t="s">
        <v>907</v>
      </c>
      <c r="O2980" t="s">
        <v>928</v>
      </c>
      <c r="P2980" t="s">
        <v>53</v>
      </c>
    </row>
    <row r="2981" spans="1:16">
      <c r="A2981" t="s">
        <v>5221</v>
      </c>
      <c r="B2981" t="s">
        <v>5222</v>
      </c>
      <c r="C2981" t="s">
        <v>931</v>
      </c>
      <c r="D2981">
        <v>0</v>
      </c>
      <c r="E2981" t="s">
        <v>1331</v>
      </c>
      <c r="F2981" t="s">
        <v>57</v>
      </c>
      <c r="G2981" t="s">
        <v>1332</v>
      </c>
      <c r="H2981" t="s">
        <v>340</v>
      </c>
      <c r="I2981" t="s">
        <v>387</v>
      </c>
      <c r="J2981" t="s">
        <v>383</v>
      </c>
      <c r="K2981" t="s">
        <v>389</v>
      </c>
      <c r="L2981" t="s">
        <v>44</v>
      </c>
      <c r="M2981" t="s">
        <v>386</v>
      </c>
      <c r="N2981" t="s">
        <v>907</v>
      </c>
      <c r="O2981" t="s">
        <v>908</v>
      </c>
      <c r="P2981" t="s">
        <v>57</v>
      </c>
    </row>
    <row r="2982" spans="1:16">
      <c r="A2982" t="s">
        <v>1578</v>
      </c>
      <c r="B2982" t="s">
        <v>1579</v>
      </c>
      <c r="C2982" t="s">
        <v>931</v>
      </c>
      <c r="D2982">
        <v>0</v>
      </c>
      <c r="E2982" t="s">
        <v>1580</v>
      </c>
      <c r="F2982" t="s">
        <v>53</v>
      </c>
      <c r="G2982" t="s">
        <v>1328</v>
      </c>
      <c r="H2982" t="s">
        <v>342</v>
      </c>
      <c r="I2982" t="s">
        <v>387</v>
      </c>
      <c r="J2982" t="s">
        <v>383</v>
      </c>
      <c r="K2982" t="s">
        <v>389</v>
      </c>
      <c r="M2982" t="s">
        <v>386</v>
      </c>
      <c r="N2982" t="s">
        <v>907</v>
      </c>
      <c r="O2982" t="s">
        <v>928</v>
      </c>
      <c r="P2982" t="s">
        <v>53</v>
      </c>
    </row>
    <row r="2983" spans="1:16">
      <c r="A2983" t="s">
        <v>1581</v>
      </c>
      <c r="B2983" t="s">
        <v>1582</v>
      </c>
      <c r="C2983" t="s">
        <v>931</v>
      </c>
      <c r="D2983">
        <v>0</v>
      </c>
      <c r="E2983" t="s">
        <v>1583</v>
      </c>
      <c r="F2983" t="s">
        <v>83</v>
      </c>
      <c r="G2983" t="s">
        <v>1332</v>
      </c>
      <c r="H2983" t="s">
        <v>340</v>
      </c>
      <c r="I2983" t="s">
        <v>387</v>
      </c>
      <c r="J2983" t="s">
        <v>383</v>
      </c>
      <c r="K2983" t="s">
        <v>389</v>
      </c>
      <c r="L2983" t="s">
        <v>44</v>
      </c>
      <c r="M2983" t="s">
        <v>386</v>
      </c>
      <c r="N2983" t="s">
        <v>907</v>
      </c>
      <c r="O2983" t="s">
        <v>917</v>
      </c>
      <c r="P2983" t="s">
        <v>83</v>
      </c>
    </row>
    <row r="2984" spans="1:16">
      <c r="A2984" t="s">
        <v>3770</v>
      </c>
      <c r="B2984" t="s">
        <v>3771</v>
      </c>
      <c r="C2984" t="s">
        <v>931</v>
      </c>
      <c r="D2984">
        <v>0</v>
      </c>
      <c r="E2984" t="s">
        <v>1583</v>
      </c>
      <c r="F2984" t="s">
        <v>53</v>
      </c>
      <c r="G2984" t="s">
        <v>1328</v>
      </c>
      <c r="H2984" t="s">
        <v>340</v>
      </c>
      <c r="I2984" t="s">
        <v>382</v>
      </c>
      <c r="J2984" t="s">
        <v>383</v>
      </c>
      <c r="K2984" t="s">
        <v>389</v>
      </c>
      <c r="L2984" t="s">
        <v>44</v>
      </c>
      <c r="M2984" t="s">
        <v>386</v>
      </c>
      <c r="N2984" t="s">
        <v>907</v>
      </c>
      <c r="O2984" t="s">
        <v>928</v>
      </c>
      <c r="P2984" t="s">
        <v>53</v>
      </c>
    </row>
    <row r="2985" spans="1:16">
      <c r="A2985" t="s">
        <v>3776</v>
      </c>
      <c r="B2985" t="s">
        <v>3777</v>
      </c>
      <c r="C2985" t="s">
        <v>931</v>
      </c>
      <c r="D2985">
        <v>0</v>
      </c>
      <c r="E2985" t="s">
        <v>1947</v>
      </c>
      <c r="F2985" t="s">
        <v>63</v>
      </c>
      <c r="G2985" t="s">
        <v>1631</v>
      </c>
      <c r="H2985" t="s">
        <v>342</v>
      </c>
      <c r="I2985" t="s">
        <v>387</v>
      </c>
      <c r="J2985" t="s">
        <v>383</v>
      </c>
      <c r="K2985" t="s">
        <v>389</v>
      </c>
      <c r="L2985" t="s">
        <v>46</v>
      </c>
      <c r="M2985" t="s">
        <v>395</v>
      </c>
      <c r="N2985" t="s">
        <v>907</v>
      </c>
      <c r="O2985" t="s">
        <v>1539</v>
      </c>
      <c r="P2985" t="s">
        <v>63</v>
      </c>
    </row>
    <row r="2986" spans="1:16">
      <c r="A2986" t="s">
        <v>1945</v>
      </c>
      <c r="B2986" t="s">
        <v>1946</v>
      </c>
      <c r="C2986" t="s">
        <v>931</v>
      </c>
      <c r="D2986">
        <v>0</v>
      </c>
      <c r="E2986" t="s">
        <v>1947</v>
      </c>
      <c r="F2986" t="s">
        <v>57</v>
      </c>
      <c r="G2986" t="s">
        <v>1631</v>
      </c>
      <c r="H2986" t="s">
        <v>342</v>
      </c>
      <c r="I2986" t="s">
        <v>387</v>
      </c>
      <c r="J2986" t="s">
        <v>383</v>
      </c>
      <c r="K2986" t="s">
        <v>389</v>
      </c>
      <c r="L2986" t="s">
        <v>46</v>
      </c>
      <c r="M2986" t="s">
        <v>395</v>
      </c>
      <c r="N2986" t="s">
        <v>907</v>
      </c>
      <c r="O2986" t="s">
        <v>1898</v>
      </c>
      <c r="P2986" t="s">
        <v>57</v>
      </c>
    </row>
    <row r="2987" spans="1:16">
      <c r="A2987" t="s">
        <v>3774</v>
      </c>
      <c r="B2987" t="s">
        <v>3775</v>
      </c>
      <c r="C2987" t="s">
        <v>931</v>
      </c>
      <c r="D2987">
        <v>0</v>
      </c>
      <c r="E2987" t="s">
        <v>1947</v>
      </c>
      <c r="F2987" t="s">
        <v>83</v>
      </c>
      <c r="G2987" t="s">
        <v>1631</v>
      </c>
      <c r="H2987" t="s">
        <v>342</v>
      </c>
      <c r="I2987" t="s">
        <v>387</v>
      </c>
      <c r="J2987" t="s">
        <v>383</v>
      </c>
      <c r="K2987" t="s">
        <v>389</v>
      </c>
      <c r="L2987" t="s">
        <v>46</v>
      </c>
      <c r="M2987" t="s">
        <v>394</v>
      </c>
      <c r="N2987" t="s">
        <v>907</v>
      </c>
      <c r="O2987" t="s">
        <v>917</v>
      </c>
      <c r="P2987" t="s">
        <v>83</v>
      </c>
    </row>
    <row r="2988" spans="1:16">
      <c r="A2988" t="s">
        <v>3772</v>
      </c>
      <c r="B2988" t="s">
        <v>3773</v>
      </c>
      <c r="C2988" t="s">
        <v>931</v>
      </c>
      <c r="D2988">
        <v>0</v>
      </c>
      <c r="E2988" t="s">
        <v>1947</v>
      </c>
      <c r="F2988" t="s">
        <v>53</v>
      </c>
      <c r="G2988" t="s">
        <v>1631</v>
      </c>
      <c r="H2988" t="s">
        <v>342</v>
      </c>
      <c r="I2988" t="s">
        <v>387</v>
      </c>
      <c r="J2988" t="s">
        <v>383</v>
      </c>
      <c r="K2988" t="s">
        <v>389</v>
      </c>
      <c r="L2988" t="s">
        <v>46</v>
      </c>
      <c r="M2988" t="s">
        <v>395</v>
      </c>
      <c r="N2988" t="s">
        <v>907</v>
      </c>
      <c r="O2988" t="s">
        <v>928</v>
      </c>
      <c r="P2988" t="s">
        <v>53</v>
      </c>
    </row>
    <row r="2989" spans="1:16">
      <c r="A2989" t="s">
        <v>3780</v>
      </c>
      <c r="B2989" t="s">
        <v>3781</v>
      </c>
      <c r="C2989" t="s">
        <v>931</v>
      </c>
      <c r="D2989">
        <v>0</v>
      </c>
      <c r="E2989" t="s">
        <v>1950</v>
      </c>
      <c r="F2989" t="s">
        <v>57</v>
      </c>
      <c r="G2989" t="s">
        <v>1631</v>
      </c>
      <c r="H2989" t="s">
        <v>342</v>
      </c>
      <c r="I2989" t="s">
        <v>387</v>
      </c>
      <c r="J2989" t="s">
        <v>383</v>
      </c>
      <c r="K2989" t="s">
        <v>389</v>
      </c>
      <c r="L2989" t="s">
        <v>46</v>
      </c>
      <c r="M2989" t="s">
        <v>395</v>
      </c>
      <c r="N2989" t="s">
        <v>907</v>
      </c>
      <c r="O2989" t="s">
        <v>1898</v>
      </c>
      <c r="P2989" t="s">
        <v>57</v>
      </c>
    </row>
    <row r="2990" spans="1:16">
      <c r="A2990" t="s">
        <v>1948</v>
      </c>
      <c r="B2990" t="s">
        <v>1949</v>
      </c>
      <c r="C2990" t="s">
        <v>931</v>
      </c>
      <c r="D2990">
        <v>0</v>
      </c>
      <c r="E2990" t="s">
        <v>1950</v>
      </c>
      <c r="F2990" t="s">
        <v>226</v>
      </c>
      <c r="G2990" t="s">
        <v>1631</v>
      </c>
      <c r="H2990" t="s">
        <v>342</v>
      </c>
      <c r="I2990" t="s">
        <v>387</v>
      </c>
      <c r="J2990" t="s">
        <v>383</v>
      </c>
      <c r="K2990" t="s">
        <v>389</v>
      </c>
      <c r="M2990" t="s">
        <v>386</v>
      </c>
      <c r="N2990" t="s">
        <v>907</v>
      </c>
      <c r="O2990" t="s">
        <v>1291</v>
      </c>
      <c r="P2990" t="s">
        <v>86</v>
      </c>
    </row>
    <row r="2991" spans="1:16">
      <c r="A2991" t="s">
        <v>3778</v>
      </c>
      <c r="B2991" t="s">
        <v>3779</v>
      </c>
      <c r="C2991" t="s">
        <v>931</v>
      </c>
      <c r="D2991">
        <v>0</v>
      </c>
      <c r="E2991" t="s">
        <v>1950</v>
      </c>
      <c r="F2991" t="s">
        <v>53</v>
      </c>
      <c r="G2991" t="s">
        <v>1631</v>
      </c>
      <c r="H2991" t="s">
        <v>342</v>
      </c>
      <c r="I2991" t="s">
        <v>387</v>
      </c>
      <c r="J2991" t="s">
        <v>383</v>
      </c>
      <c r="K2991" t="s">
        <v>389</v>
      </c>
      <c r="L2991" t="s">
        <v>46</v>
      </c>
      <c r="M2991" t="s">
        <v>395</v>
      </c>
      <c r="N2991" t="s">
        <v>907</v>
      </c>
      <c r="O2991" t="s">
        <v>928</v>
      </c>
      <c r="P2991" t="s">
        <v>53</v>
      </c>
    </row>
    <row r="2992" spans="1:16">
      <c r="A2992" t="s">
        <v>3784</v>
      </c>
      <c r="B2992" t="s">
        <v>3785</v>
      </c>
      <c r="C2992" t="s">
        <v>931</v>
      </c>
      <c r="D2992">
        <v>0</v>
      </c>
      <c r="E2992" t="s">
        <v>1953</v>
      </c>
      <c r="F2992" t="s">
        <v>63</v>
      </c>
      <c r="G2992" t="s">
        <v>1631</v>
      </c>
      <c r="H2992" t="s">
        <v>342</v>
      </c>
      <c r="I2992" t="s">
        <v>387</v>
      </c>
      <c r="J2992" t="s">
        <v>383</v>
      </c>
      <c r="K2992" t="s">
        <v>389</v>
      </c>
      <c r="L2992" t="s">
        <v>46</v>
      </c>
      <c r="M2992" t="s">
        <v>394</v>
      </c>
      <c r="N2992" t="s">
        <v>907</v>
      </c>
      <c r="O2992" t="s">
        <v>1539</v>
      </c>
      <c r="P2992" t="s">
        <v>63</v>
      </c>
    </row>
    <row r="2993" spans="1:16">
      <c r="A2993" t="s">
        <v>3782</v>
      </c>
      <c r="B2993" t="s">
        <v>3783</v>
      </c>
      <c r="C2993" t="s">
        <v>931</v>
      </c>
      <c r="D2993">
        <v>0</v>
      </c>
      <c r="E2993" t="s">
        <v>1953</v>
      </c>
      <c r="F2993" t="s">
        <v>57</v>
      </c>
      <c r="G2993" t="s">
        <v>1631</v>
      </c>
      <c r="H2993" t="s">
        <v>342</v>
      </c>
      <c r="I2993" t="s">
        <v>387</v>
      </c>
      <c r="J2993" t="s">
        <v>383</v>
      </c>
      <c r="K2993" t="s">
        <v>389</v>
      </c>
      <c r="L2993" t="s">
        <v>46</v>
      </c>
      <c r="M2993" t="s">
        <v>394</v>
      </c>
      <c r="N2993" t="s">
        <v>907</v>
      </c>
      <c r="O2993" t="s">
        <v>1898</v>
      </c>
      <c r="P2993" t="s">
        <v>57</v>
      </c>
    </row>
    <row r="2994" spans="1:16">
      <c r="A2994" t="s">
        <v>1951</v>
      </c>
      <c r="B2994" t="s">
        <v>1952</v>
      </c>
      <c r="C2994" t="s">
        <v>931</v>
      </c>
      <c r="D2994">
        <v>0</v>
      </c>
      <c r="E2994" t="s">
        <v>1953</v>
      </c>
      <c r="F2994" t="s">
        <v>53</v>
      </c>
      <c r="G2994" t="s">
        <v>1631</v>
      </c>
      <c r="H2994" t="s">
        <v>342</v>
      </c>
      <c r="I2994" t="s">
        <v>387</v>
      </c>
      <c r="J2994" t="s">
        <v>383</v>
      </c>
      <c r="K2994" t="s">
        <v>389</v>
      </c>
      <c r="L2994" t="s">
        <v>46</v>
      </c>
      <c r="M2994" t="s">
        <v>394</v>
      </c>
      <c r="N2994" t="s">
        <v>907</v>
      </c>
      <c r="O2994" t="s">
        <v>928</v>
      </c>
      <c r="P2994" t="s">
        <v>53</v>
      </c>
    </row>
    <row r="2995" spans="1:16">
      <c r="A2995" t="s">
        <v>1954</v>
      </c>
      <c r="B2995" t="s">
        <v>1955</v>
      </c>
      <c r="C2995" t="s">
        <v>931</v>
      </c>
      <c r="D2995">
        <v>0</v>
      </c>
      <c r="E2995" t="s">
        <v>1956</v>
      </c>
      <c r="F2995" t="s">
        <v>57</v>
      </c>
      <c r="G2995" t="s">
        <v>1332</v>
      </c>
      <c r="H2995" t="s">
        <v>342</v>
      </c>
      <c r="I2995" t="s">
        <v>387</v>
      </c>
      <c r="J2995" t="s">
        <v>383</v>
      </c>
      <c r="K2995" t="s">
        <v>389</v>
      </c>
      <c r="M2995" t="s">
        <v>386</v>
      </c>
      <c r="N2995" t="s">
        <v>907</v>
      </c>
      <c r="O2995" t="s">
        <v>908</v>
      </c>
      <c r="P2995" t="s">
        <v>57</v>
      </c>
    </row>
    <row r="2996" spans="1:16">
      <c r="A2996" t="s">
        <v>5223</v>
      </c>
      <c r="B2996" t="s">
        <v>5224</v>
      </c>
      <c r="C2996" t="s">
        <v>931</v>
      </c>
      <c r="D2996">
        <v>0</v>
      </c>
      <c r="E2996" t="s">
        <v>5225</v>
      </c>
      <c r="F2996" t="s">
        <v>57</v>
      </c>
      <c r="G2996" t="s">
        <v>1631</v>
      </c>
      <c r="H2996" t="s">
        <v>340</v>
      </c>
      <c r="I2996" t="s">
        <v>382</v>
      </c>
      <c r="J2996" t="s">
        <v>383</v>
      </c>
      <c r="K2996" t="s">
        <v>389</v>
      </c>
      <c r="M2996" t="s">
        <v>386</v>
      </c>
      <c r="N2996" t="s">
        <v>907</v>
      </c>
      <c r="O2996" t="s">
        <v>908</v>
      </c>
      <c r="P2996" t="s">
        <v>57</v>
      </c>
    </row>
    <row r="2997" spans="1:16">
      <c r="A2997" t="s">
        <v>5226</v>
      </c>
      <c r="B2997" t="s">
        <v>5227</v>
      </c>
      <c r="C2997" t="s">
        <v>931</v>
      </c>
      <c r="D2997">
        <v>0</v>
      </c>
      <c r="E2997" t="s">
        <v>5228</v>
      </c>
      <c r="F2997" t="s">
        <v>71</v>
      </c>
      <c r="G2997" t="s">
        <v>1631</v>
      </c>
      <c r="H2997" t="s">
        <v>342</v>
      </c>
      <c r="I2997" t="s">
        <v>382</v>
      </c>
      <c r="J2997" t="s">
        <v>383</v>
      </c>
      <c r="K2997" t="s">
        <v>389</v>
      </c>
      <c r="M2997" t="s">
        <v>394</v>
      </c>
      <c r="N2997" t="s">
        <v>907</v>
      </c>
      <c r="O2997" t="s">
        <v>932</v>
      </c>
      <c r="P2997" t="s">
        <v>71</v>
      </c>
    </row>
    <row r="2998" spans="1:16">
      <c r="A2998" t="s">
        <v>5229</v>
      </c>
      <c r="B2998" t="s">
        <v>5230</v>
      </c>
      <c r="C2998" t="s">
        <v>931</v>
      </c>
      <c r="D2998">
        <v>0</v>
      </c>
      <c r="E2998" t="s">
        <v>5231</v>
      </c>
      <c r="F2998" t="s">
        <v>53</v>
      </c>
      <c r="G2998" t="s">
        <v>1631</v>
      </c>
      <c r="H2998" t="s">
        <v>342</v>
      </c>
      <c r="I2998" t="s">
        <v>387</v>
      </c>
      <c r="J2998" t="s">
        <v>383</v>
      </c>
      <c r="K2998" t="s">
        <v>389</v>
      </c>
      <c r="M2998" t="s">
        <v>394</v>
      </c>
      <c r="N2998" t="s">
        <v>907</v>
      </c>
      <c r="O2998" t="s">
        <v>928</v>
      </c>
      <c r="P2998" t="s">
        <v>53</v>
      </c>
    </row>
    <row r="2999" spans="1:16">
      <c r="A2999" t="s">
        <v>5232</v>
      </c>
      <c r="B2999" t="s">
        <v>5233</v>
      </c>
      <c r="C2999" t="s">
        <v>931</v>
      </c>
      <c r="D2999">
        <v>0</v>
      </c>
      <c r="E2999" t="s">
        <v>5234</v>
      </c>
      <c r="F2999" t="s">
        <v>195</v>
      </c>
      <c r="G2999" t="s">
        <v>1631</v>
      </c>
      <c r="H2999" t="s">
        <v>342</v>
      </c>
      <c r="I2999" t="s">
        <v>387</v>
      </c>
      <c r="J2999" t="s">
        <v>383</v>
      </c>
      <c r="K2999" t="s">
        <v>389</v>
      </c>
      <c r="M2999" t="s">
        <v>394</v>
      </c>
      <c r="N2999" t="s">
        <v>907</v>
      </c>
      <c r="O2999" t="s">
        <v>2084</v>
      </c>
      <c r="P2999" t="s">
        <v>195</v>
      </c>
    </row>
    <row r="3000" spans="1:16">
      <c r="A3000" t="s">
        <v>5235</v>
      </c>
      <c r="B3000" t="s">
        <v>5236</v>
      </c>
      <c r="C3000" t="s">
        <v>931</v>
      </c>
      <c r="D3000">
        <v>0</v>
      </c>
      <c r="E3000" t="s">
        <v>5237</v>
      </c>
      <c r="F3000" t="s">
        <v>86</v>
      </c>
      <c r="G3000" t="s">
        <v>1631</v>
      </c>
      <c r="H3000" t="s">
        <v>342</v>
      </c>
      <c r="I3000" t="s">
        <v>387</v>
      </c>
      <c r="J3000" t="s">
        <v>383</v>
      </c>
      <c r="K3000" t="s">
        <v>389</v>
      </c>
      <c r="M3000" t="s">
        <v>394</v>
      </c>
      <c r="N3000" t="s">
        <v>907</v>
      </c>
      <c r="O3000" t="s">
        <v>1033</v>
      </c>
      <c r="P3000" t="s">
        <v>86</v>
      </c>
    </row>
    <row r="3001" spans="1:16">
      <c r="A3001" t="s">
        <v>5238</v>
      </c>
      <c r="B3001" t="s">
        <v>5239</v>
      </c>
      <c r="C3001" t="s">
        <v>931</v>
      </c>
      <c r="D3001">
        <v>0</v>
      </c>
      <c r="E3001" t="s">
        <v>5240</v>
      </c>
      <c r="F3001" t="s">
        <v>68</v>
      </c>
      <c r="G3001" t="s">
        <v>1631</v>
      </c>
      <c r="H3001" t="s">
        <v>342</v>
      </c>
      <c r="I3001" t="s">
        <v>387</v>
      </c>
      <c r="J3001" t="s">
        <v>383</v>
      </c>
      <c r="K3001" t="s">
        <v>389</v>
      </c>
      <c r="M3001" t="s">
        <v>394</v>
      </c>
      <c r="N3001" t="s">
        <v>907</v>
      </c>
      <c r="O3001" t="s">
        <v>1119</v>
      </c>
      <c r="P3001" t="s">
        <v>68</v>
      </c>
    </row>
    <row r="3002" spans="1:16">
      <c r="A3002" t="s">
        <v>5241</v>
      </c>
      <c r="B3002" t="s">
        <v>5242</v>
      </c>
      <c r="C3002" t="s">
        <v>931</v>
      </c>
      <c r="D3002">
        <v>0</v>
      </c>
      <c r="E3002" t="s">
        <v>5243</v>
      </c>
      <c r="F3002" t="s">
        <v>57</v>
      </c>
      <c r="G3002" t="s">
        <v>1631</v>
      </c>
      <c r="H3002" t="s">
        <v>342</v>
      </c>
      <c r="I3002" t="s">
        <v>387</v>
      </c>
      <c r="J3002" t="s">
        <v>383</v>
      </c>
      <c r="K3002" t="s">
        <v>389</v>
      </c>
      <c r="M3002" t="s">
        <v>394</v>
      </c>
      <c r="N3002" t="s">
        <v>907</v>
      </c>
      <c r="O3002" t="s">
        <v>908</v>
      </c>
      <c r="P3002" t="s">
        <v>57</v>
      </c>
    </row>
    <row r="3003" spans="1:16">
      <c r="A3003" t="s">
        <v>7399</v>
      </c>
      <c r="B3003" t="s">
        <v>7400</v>
      </c>
      <c r="C3003" t="s">
        <v>904</v>
      </c>
      <c r="D3003">
        <v>57</v>
      </c>
      <c r="E3003" t="s">
        <v>7401</v>
      </c>
      <c r="F3003" t="s">
        <v>57</v>
      </c>
      <c r="G3003" t="s">
        <v>7402</v>
      </c>
      <c r="H3003" t="s">
        <v>343</v>
      </c>
      <c r="I3003" t="s">
        <v>387</v>
      </c>
      <c r="J3003" t="s">
        <v>383</v>
      </c>
      <c r="K3003" t="s">
        <v>389</v>
      </c>
      <c r="L3003" t="s">
        <v>45</v>
      </c>
      <c r="M3003" t="s">
        <v>386</v>
      </c>
      <c r="N3003" t="s">
        <v>907</v>
      </c>
      <c r="O3003" t="s">
        <v>908</v>
      </c>
      <c r="P3003" t="s">
        <v>57</v>
      </c>
    </row>
    <row r="3004" spans="1:16">
      <c r="A3004" t="s">
        <v>3255</v>
      </c>
      <c r="B3004" t="s">
        <v>3256</v>
      </c>
      <c r="C3004" t="s">
        <v>931</v>
      </c>
      <c r="D3004">
        <v>0</v>
      </c>
      <c r="E3004" t="s">
        <v>3257</v>
      </c>
      <c r="F3004" t="s">
        <v>63</v>
      </c>
      <c r="G3004" t="s">
        <v>1498</v>
      </c>
      <c r="H3004" t="s">
        <v>342</v>
      </c>
      <c r="I3004" t="s">
        <v>387</v>
      </c>
      <c r="J3004" t="s">
        <v>383</v>
      </c>
      <c r="K3004" t="s">
        <v>389</v>
      </c>
      <c r="L3004" t="s">
        <v>44</v>
      </c>
      <c r="M3004" t="s">
        <v>386</v>
      </c>
      <c r="N3004" t="s">
        <v>907</v>
      </c>
      <c r="O3004" t="s">
        <v>937</v>
      </c>
      <c r="P3004" t="s">
        <v>63</v>
      </c>
    </row>
    <row r="3005" spans="1:16">
      <c r="A3005" t="s">
        <v>3786</v>
      </c>
      <c r="B3005" t="s">
        <v>3787</v>
      </c>
      <c r="C3005" t="s">
        <v>931</v>
      </c>
      <c r="D3005">
        <v>0</v>
      </c>
      <c r="E3005" t="s">
        <v>3257</v>
      </c>
      <c r="F3005" t="s">
        <v>57</v>
      </c>
      <c r="G3005" t="s">
        <v>1498</v>
      </c>
      <c r="H3005" t="s">
        <v>342</v>
      </c>
      <c r="I3005" t="s">
        <v>387</v>
      </c>
      <c r="J3005" t="s">
        <v>383</v>
      </c>
      <c r="K3005" t="s">
        <v>389</v>
      </c>
      <c r="L3005" t="s">
        <v>44</v>
      </c>
      <c r="M3005" t="s">
        <v>386</v>
      </c>
      <c r="N3005" t="s">
        <v>907</v>
      </c>
      <c r="O3005" t="s">
        <v>1898</v>
      </c>
      <c r="P3005" t="s">
        <v>57</v>
      </c>
    </row>
    <row r="3006" spans="1:16">
      <c r="A3006" t="s">
        <v>3260</v>
      </c>
      <c r="B3006" t="s">
        <v>3261</v>
      </c>
      <c r="C3006" t="s">
        <v>931</v>
      </c>
      <c r="D3006">
        <v>0</v>
      </c>
      <c r="E3006" t="s">
        <v>3257</v>
      </c>
      <c r="F3006" t="s">
        <v>83</v>
      </c>
      <c r="G3006" t="s">
        <v>1644</v>
      </c>
      <c r="H3006" t="s">
        <v>342</v>
      </c>
      <c r="I3006" t="s">
        <v>387</v>
      </c>
      <c r="J3006" t="s">
        <v>383</v>
      </c>
      <c r="K3006" t="s">
        <v>389</v>
      </c>
      <c r="L3006" t="s">
        <v>44</v>
      </c>
      <c r="M3006" t="s">
        <v>386</v>
      </c>
      <c r="N3006" t="s">
        <v>907</v>
      </c>
      <c r="O3006" t="s">
        <v>917</v>
      </c>
      <c r="P3006" t="s">
        <v>83</v>
      </c>
    </row>
    <row r="3007" spans="1:16">
      <c r="A3007" t="s">
        <v>3258</v>
      </c>
      <c r="B3007" t="s">
        <v>3259</v>
      </c>
      <c r="C3007" t="s">
        <v>931</v>
      </c>
      <c r="D3007">
        <v>0</v>
      </c>
      <c r="E3007" t="s">
        <v>3257</v>
      </c>
      <c r="F3007" t="s">
        <v>53</v>
      </c>
      <c r="G3007" t="s">
        <v>1498</v>
      </c>
      <c r="H3007" t="s">
        <v>342</v>
      </c>
      <c r="I3007" t="s">
        <v>387</v>
      </c>
      <c r="J3007" t="s">
        <v>383</v>
      </c>
      <c r="K3007" t="s">
        <v>389</v>
      </c>
      <c r="L3007" t="s">
        <v>44</v>
      </c>
      <c r="M3007" t="s">
        <v>386</v>
      </c>
      <c r="N3007" t="s">
        <v>907</v>
      </c>
      <c r="O3007" t="s">
        <v>928</v>
      </c>
      <c r="P3007" t="s">
        <v>53</v>
      </c>
    </row>
    <row r="3008" spans="1:16">
      <c r="A3008" t="s">
        <v>1957</v>
      </c>
      <c r="B3008" t="s">
        <v>1958</v>
      </c>
      <c r="C3008" t="s">
        <v>931</v>
      </c>
      <c r="D3008">
        <v>0</v>
      </c>
      <c r="E3008" t="s">
        <v>1959</v>
      </c>
      <c r="F3008" t="s">
        <v>57</v>
      </c>
      <c r="G3008" t="s">
        <v>1644</v>
      </c>
      <c r="H3008" t="s">
        <v>342</v>
      </c>
      <c r="I3008" t="s">
        <v>387</v>
      </c>
      <c r="J3008" t="s">
        <v>383</v>
      </c>
      <c r="K3008" t="s">
        <v>389</v>
      </c>
      <c r="L3008" t="s">
        <v>44</v>
      </c>
      <c r="M3008" t="s">
        <v>386</v>
      </c>
      <c r="N3008" t="s">
        <v>907</v>
      </c>
      <c r="O3008" t="s">
        <v>908</v>
      </c>
      <c r="P3008" t="s">
        <v>57</v>
      </c>
    </row>
    <row r="3009" spans="1:16">
      <c r="A3009" t="s">
        <v>3788</v>
      </c>
      <c r="B3009" t="s">
        <v>3789</v>
      </c>
      <c r="C3009" t="s">
        <v>931</v>
      </c>
      <c r="D3009">
        <v>0</v>
      </c>
      <c r="E3009" t="s">
        <v>1959</v>
      </c>
      <c r="F3009" t="s">
        <v>53</v>
      </c>
      <c r="G3009" t="s">
        <v>1498</v>
      </c>
      <c r="H3009" t="s">
        <v>342</v>
      </c>
      <c r="I3009" t="s">
        <v>387</v>
      </c>
      <c r="J3009" t="s">
        <v>383</v>
      </c>
      <c r="K3009" t="s">
        <v>389</v>
      </c>
      <c r="L3009" t="s">
        <v>44</v>
      </c>
      <c r="M3009" t="s">
        <v>386</v>
      </c>
      <c r="N3009" t="s">
        <v>907</v>
      </c>
      <c r="O3009" t="s">
        <v>928</v>
      </c>
      <c r="P3009" t="s">
        <v>53</v>
      </c>
    </row>
    <row r="3010" spans="1:16">
      <c r="A3010" t="s">
        <v>3262</v>
      </c>
      <c r="B3010" t="s">
        <v>3263</v>
      </c>
      <c r="C3010" t="s">
        <v>931</v>
      </c>
      <c r="D3010">
        <v>0</v>
      </c>
      <c r="E3010" t="s">
        <v>3264</v>
      </c>
      <c r="F3010" t="s">
        <v>63</v>
      </c>
      <c r="G3010" t="s">
        <v>1498</v>
      </c>
      <c r="H3010" t="s">
        <v>342</v>
      </c>
      <c r="I3010" t="s">
        <v>387</v>
      </c>
      <c r="J3010" t="s">
        <v>383</v>
      </c>
      <c r="K3010" t="s">
        <v>389</v>
      </c>
      <c r="L3010" t="s">
        <v>44</v>
      </c>
      <c r="M3010" t="s">
        <v>386</v>
      </c>
      <c r="N3010" t="s">
        <v>907</v>
      </c>
      <c r="O3010" t="s">
        <v>937</v>
      </c>
      <c r="P3010" t="s">
        <v>63</v>
      </c>
    </row>
    <row r="3011" spans="1:16">
      <c r="A3011" t="s">
        <v>3271</v>
      </c>
      <c r="B3011" t="s">
        <v>3272</v>
      </c>
      <c r="C3011" t="s">
        <v>931</v>
      </c>
      <c r="D3011">
        <v>0</v>
      </c>
      <c r="E3011" t="s">
        <v>3264</v>
      </c>
      <c r="F3011" t="s">
        <v>57</v>
      </c>
      <c r="G3011" t="s">
        <v>1498</v>
      </c>
      <c r="H3011" t="s">
        <v>342</v>
      </c>
      <c r="I3011" t="s">
        <v>387</v>
      </c>
      <c r="J3011" t="s">
        <v>383</v>
      </c>
      <c r="K3011" t="s">
        <v>389</v>
      </c>
      <c r="L3011" t="s">
        <v>44</v>
      </c>
      <c r="M3011" t="s">
        <v>386</v>
      </c>
      <c r="N3011" t="s">
        <v>907</v>
      </c>
      <c r="O3011" t="s">
        <v>908</v>
      </c>
      <c r="P3011" t="s">
        <v>57</v>
      </c>
    </row>
    <row r="3012" spans="1:16">
      <c r="A3012" t="s">
        <v>3269</v>
      </c>
      <c r="B3012" t="s">
        <v>3270</v>
      </c>
      <c r="C3012" t="s">
        <v>931</v>
      </c>
      <c r="D3012">
        <v>0</v>
      </c>
      <c r="E3012" t="s">
        <v>3264</v>
      </c>
      <c r="F3012" t="s">
        <v>226</v>
      </c>
      <c r="G3012" t="s">
        <v>1498</v>
      </c>
      <c r="H3012" t="s">
        <v>342</v>
      </c>
      <c r="I3012" t="s">
        <v>387</v>
      </c>
      <c r="J3012" t="s">
        <v>383</v>
      </c>
      <c r="K3012" t="s">
        <v>389</v>
      </c>
      <c r="L3012" t="s">
        <v>44</v>
      </c>
      <c r="M3012" t="s">
        <v>386</v>
      </c>
      <c r="N3012" t="s">
        <v>907</v>
      </c>
      <c r="O3012" t="s">
        <v>1291</v>
      </c>
      <c r="P3012" t="s">
        <v>86</v>
      </c>
    </row>
    <row r="3013" spans="1:16">
      <c r="A3013" t="s">
        <v>3267</v>
      </c>
      <c r="B3013" t="s">
        <v>3268</v>
      </c>
      <c r="C3013" t="s">
        <v>931</v>
      </c>
      <c r="D3013">
        <v>0</v>
      </c>
      <c r="E3013" t="s">
        <v>3264</v>
      </c>
      <c r="F3013" t="s">
        <v>71</v>
      </c>
      <c r="G3013" t="s">
        <v>1644</v>
      </c>
      <c r="H3013" t="s">
        <v>342</v>
      </c>
      <c r="I3013" t="s">
        <v>387</v>
      </c>
      <c r="J3013" t="s">
        <v>383</v>
      </c>
      <c r="K3013" t="s">
        <v>389</v>
      </c>
      <c r="L3013" t="s">
        <v>44</v>
      </c>
      <c r="M3013" t="s">
        <v>386</v>
      </c>
      <c r="N3013" t="s">
        <v>907</v>
      </c>
      <c r="O3013" t="s">
        <v>932</v>
      </c>
      <c r="P3013" t="s">
        <v>71</v>
      </c>
    </row>
    <row r="3014" spans="1:16">
      <c r="A3014" t="s">
        <v>3265</v>
      </c>
      <c r="B3014" t="s">
        <v>3266</v>
      </c>
      <c r="C3014" t="s">
        <v>931</v>
      </c>
      <c r="D3014">
        <v>0</v>
      </c>
      <c r="E3014" t="s">
        <v>3264</v>
      </c>
      <c r="F3014" t="s">
        <v>53</v>
      </c>
      <c r="G3014" t="s">
        <v>1498</v>
      </c>
      <c r="H3014" t="s">
        <v>342</v>
      </c>
      <c r="I3014" t="s">
        <v>387</v>
      </c>
      <c r="J3014" t="s">
        <v>383</v>
      </c>
      <c r="K3014" t="s">
        <v>389</v>
      </c>
      <c r="L3014" t="s">
        <v>44</v>
      </c>
      <c r="M3014" t="s">
        <v>386</v>
      </c>
      <c r="N3014" t="s">
        <v>907</v>
      </c>
      <c r="O3014" t="s">
        <v>928</v>
      </c>
      <c r="P3014" t="s">
        <v>53</v>
      </c>
    </row>
    <row r="3015" spans="1:16">
      <c r="A3015" t="s">
        <v>1584</v>
      </c>
      <c r="B3015" t="s">
        <v>1585</v>
      </c>
      <c r="C3015" t="s">
        <v>931</v>
      </c>
      <c r="D3015">
        <v>0</v>
      </c>
      <c r="E3015" t="s">
        <v>1586</v>
      </c>
      <c r="F3015" t="s">
        <v>63</v>
      </c>
      <c r="G3015" t="s">
        <v>1498</v>
      </c>
      <c r="H3015" t="s">
        <v>342</v>
      </c>
      <c r="I3015" t="s">
        <v>387</v>
      </c>
      <c r="J3015" t="s">
        <v>383</v>
      </c>
      <c r="K3015" t="s">
        <v>389</v>
      </c>
      <c r="L3015" t="s">
        <v>44</v>
      </c>
      <c r="M3015" t="s">
        <v>386</v>
      </c>
      <c r="N3015" t="s">
        <v>907</v>
      </c>
      <c r="O3015" t="s">
        <v>937</v>
      </c>
      <c r="P3015" t="s">
        <v>63</v>
      </c>
    </row>
    <row r="3016" spans="1:16">
      <c r="A3016" t="s">
        <v>3273</v>
      </c>
      <c r="B3016" t="s">
        <v>3274</v>
      </c>
      <c r="C3016" t="s">
        <v>931</v>
      </c>
      <c r="D3016">
        <v>0</v>
      </c>
      <c r="E3016" t="s">
        <v>1586</v>
      </c>
      <c r="F3016" t="s">
        <v>192</v>
      </c>
      <c r="G3016" t="s">
        <v>1498</v>
      </c>
      <c r="H3016" t="s">
        <v>342</v>
      </c>
      <c r="I3016" t="s">
        <v>387</v>
      </c>
      <c r="J3016" t="s">
        <v>383</v>
      </c>
      <c r="K3016" t="s">
        <v>389</v>
      </c>
      <c r="L3016" t="s">
        <v>44</v>
      </c>
      <c r="M3016" t="s">
        <v>386</v>
      </c>
      <c r="N3016" t="s">
        <v>907</v>
      </c>
      <c r="O3016" t="s">
        <v>1514</v>
      </c>
      <c r="P3016" t="s">
        <v>78</v>
      </c>
    </row>
    <row r="3017" spans="1:16">
      <c r="A3017" t="s">
        <v>1587</v>
      </c>
      <c r="B3017" t="s">
        <v>1588</v>
      </c>
      <c r="C3017" t="s">
        <v>931</v>
      </c>
      <c r="D3017">
        <v>0</v>
      </c>
      <c r="E3017" t="s">
        <v>1589</v>
      </c>
      <c r="F3017" t="s">
        <v>68</v>
      </c>
      <c r="G3017" t="s">
        <v>1498</v>
      </c>
      <c r="H3017" t="s">
        <v>342</v>
      </c>
      <c r="I3017" t="s">
        <v>391</v>
      </c>
      <c r="J3017" t="s">
        <v>383</v>
      </c>
      <c r="K3017" t="s">
        <v>389</v>
      </c>
      <c r="L3017" t="s">
        <v>44</v>
      </c>
      <c r="M3017" t="s">
        <v>386</v>
      </c>
      <c r="N3017" t="s">
        <v>907</v>
      </c>
      <c r="O3017" t="s">
        <v>1119</v>
      </c>
      <c r="P3017" t="s">
        <v>68</v>
      </c>
    </row>
    <row r="3018" spans="1:16">
      <c r="A3018" t="s">
        <v>1590</v>
      </c>
      <c r="B3018" t="s">
        <v>1591</v>
      </c>
      <c r="C3018" t="s">
        <v>931</v>
      </c>
      <c r="D3018">
        <v>0</v>
      </c>
      <c r="E3018" t="s">
        <v>1592</v>
      </c>
      <c r="F3018" t="s">
        <v>286</v>
      </c>
      <c r="G3018" t="s">
        <v>1498</v>
      </c>
      <c r="H3018" t="s">
        <v>342</v>
      </c>
      <c r="I3018" t="s">
        <v>391</v>
      </c>
      <c r="J3018" t="s">
        <v>383</v>
      </c>
      <c r="K3018" t="s">
        <v>389</v>
      </c>
      <c r="L3018" t="s">
        <v>44</v>
      </c>
      <c r="M3018" t="s">
        <v>386</v>
      </c>
      <c r="N3018" t="s">
        <v>907</v>
      </c>
      <c r="O3018" t="s">
        <v>1593</v>
      </c>
      <c r="P3018" t="s">
        <v>286</v>
      </c>
    </row>
    <row r="3019" spans="1:16">
      <c r="A3019" t="s">
        <v>1594</v>
      </c>
      <c r="B3019" t="s">
        <v>1595</v>
      </c>
      <c r="C3019" t="s">
        <v>931</v>
      </c>
      <c r="D3019">
        <v>0</v>
      </c>
      <c r="E3019" t="s">
        <v>1596</v>
      </c>
      <c r="F3019" t="s">
        <v>215</v>
      </c>
      <c r="G3019" t="s">
        <v>1498</v>
      </c>
      <c r="H3019" t="s">
        <v>342</v>
      </c>
      <c r="I3019" t="s">
        <v>391</v>
      </c>
      <c r="J3019" t="s">
        <v>383</v>
      </c>
      <c r="K3019" t="s">
        <v>389</v>
      </c>
      <c r="L3019" t="s">
        <v>44</v>
      </c>
      <c r="M3019" t="s">
        <v>386</v>
      </c>
      <c r="N3019" t="s">
        <v>907</v>
      </c>
      <c r="O3019" t="s">
        <v>917</v>
      </c>
      <c r="P3019" t="s">
        <v>68</v>
      </c>
    </row>
    <row r="3020" spans="1:16">
      <c r="A3020" t="s">
        <v>1597</v>
      </c>
      <c r="B3020" t="s">
        <v>1598</v>
      </c>
      <c r="C3020" t="s">
        <v>931</v>
      </c>
      <c r="D3020">
        <v>0</v>
      </c>
      <c r="E3020" t="s">
        <v>1599</v>
      </c>
      <c r="F3020" t="s">
        <v>68</v>
      </c>
      <c r="G3020" t="s">
        <v>1498</v>
      </c>
      <c r="H3020" t="s">
        <v>342</v>
      </c>
      <c r="I3020" t="s">
        <v>391</v>
      </c>
      <c r="J3020" t="s">
        <v>383</v>
      </c>
      <c r="K3020" t="s">
        <v>389</v>
      </c>
      <c r="L3020" t="s">
        <v>44</v>
      </c>
      <c r="M3020" t="s">
        <v>386</v>
      </c>
      <c r="N3020" t="s">
        <v>907</v>
      </c>
      <c r="O3020" t="s">
        <v>1119</v>
      </c>
      <c r="P3020" t="s">
        <v>68</v>
      </c>
    </row>
    <row r="3021" spans="1:16">
      <c r="A3021" t="s">
        <v>1600</v>
      </c>
      <c r="B3021" t="s">
        <v>1601</v>
      </c>
      <c r="C3021" t="s">
        <v>931</v>
      </c>
      <c r="D3021">
        <v>0</v>
      </c>
      <c r="E3021" t="s">
        <v>1602</v>
      </c>
      <c r="F3021" t="s">
        <v>210</v>
      </c>
      <c r="G3021" t="s">
        <v>1498</v>
      </c>
      <c r="H3021" t="s">
        <v>342</v>
      </c>
      <c r="I3021" t="s">
        <v>391</v>
      </c>
      <c r="J3021" t="s">
        <v>383</v>
      </c>
      <c r="K3021" t="s">
        <v>389</v>
      </c>
      <c r="L3021" t="s">
        <v>44</v>
      </c>
      <c r="M3021" t="s">
        <v>386</v>
      </c>
      <c r="N3021" t="s">
        <v>907</v>
      </c>
      <c r="O3021" t="s">
        <v>1119</v>
      </c>
      <c r="P3021" t="s">
        <v>68</v>
      </c>
    </row>
    <row r="3022" spans="1:16">
      <c r="A3022" t="s">
        <v>5244</v>
      </c>
      <c r="B3022" t="s">
        <v>5245</v>
      </c>
      <c r="C3022" t="s">
        <v>931</v>
      </c>
      <c r="D3022">
        <v>0</v>
      </c>
      <c r="E3022" t="s">
        <v>5246</v>
      </c>
      <c r="F3022" t="s">
        <v>63</v>
      </c>
      <c r="G3022" t="s">
        <v>1644</v>
      </c>
      <c r="H3022" t="s">
        <v>340</v>
      </c>
      <c r="I3022" t="s">
        <v>391</v>
      </c>
      <c r="J3022" t="s">
        <v>383</v>
      </c>
      <c r="K3022" t="s">
        <v>389</v>
      </c>
      <c r="L3022" t="s">
        <v>44</v>
      </c>
      <c r="M3022" t="s">
        <v>386</v>
      </c>
      <c r="N3022" t="s">
        <v>907</v>
      </c>
      <c r="O3022" t="s">
        <v>937</v>
      </c>
      <c r="P3022" t="s">
        <v>63</v>
      </c>
    </row>
    <row r="3023" spans="1:16">
      <c r="A3023" t="s">
        <v>3790</v>
      </c>
      <c r="B3023" t="s">
        <v>3791</v>
      </c>
      <c r="C3023" t="s">
        <v>931</v>
      </c>
      <c r="D3023">
        <v>0</v>
      </c>
      <c r="E3023" t="s">
        <v>3792</v>
      </c>
      <c r="F3023" t="s">
        <v>63</v>
      </c>
      <c r="G3023" t="s">
        <v>1644</v>
      </c>
      <c r="H3023" t="s">
        <v>342</v>
      </c>
      <c r="I3023" t="s">
        <v>387</v>
      </c>
      <c r="J3023" t="s">
        <v>383</v>
      </c>
      <c r="K3023" t="s">
        <v>389</v>
      </c>
      <c r="L3023" t="s">
        <v>44</v>
      </c>
      <c r="M3023" t="s">
        <v>386</v>
      </c>
      <c r="N3023" t="s">
        <v>907</v>
      </c>
      <c r="O3023" t="s">
        <v>937</v>
      </c>
      <c r="P3023" t="s">
        <v>63</v>
      </c>
    </row>
    <row r="3024" spans="1:16">
      <c r="A3024" t="s">
        <v>3797</v>
      </c>
      <c r="B3024" t="s">
        <v>3798</v>
      </c>
      <c r="C3024" t="s">
        <v>931</v>
      </c>
      <c r="D3024">
        <v>0</v>
      </c>
      <c r="E3024" t="s">
        <v>3792</v>
      </c>
      <c r="F3024" t="s">
        <v>57</v>
      </c>
      <c r="G3024" t="s">
        <v>1498</v>
      </c>
      <c r="H3024" t="s">
        <v>342</v>
      </c>
      <c r="I3024" t="s">
        <v>387</v>
      </c>
      <c r="J3024" t="s">
        <v>383</v>
      </c>
      <c r="K3024" t="s">
        <v>389</v>
      </c>
      <c r="L3024" t="s">
        <v>44</v>
      </c>
      <c r="M3024" t="s">
        <v>386</v>
      </c>
      <c r="N3024" t="s">
        <v>907</v>
      </c>
      <c r="O3024" t="s">
        <v>1898</v>
      </c>
      <c r="P3024" t="s">
        <v>57</v>
      </c>
    </row>
    <row r="3025" spans="1:16">
      <c r="A3025" t="s">
        <v>3795</v>
      </c>
      <c r="B3025" t="s">
        <v>3796</v>
      </c>
      <c r="C3025" t="s">
        <v>931</v>
      </c>
      <c r="D3025">
        <v>0</v>
      </c>
      <c r="E3025" t="s">
        <v>3792</v>
      </c>
      <c r="F3025" t="s">
        <v>83</v>
      </c>
      <c r="G3025" t="s">
        <v>1498</v>
      </c>
      <c r="H3025" t="s">
        <v>342</v>
      </c>
      <c r="I3025" t="s">
        <v>387</v>
      </c>
      <c r="J3025" t="s">
        <v>383</v>
      </c>
      <c r="K3025" t="s">
        <v>389</v>
      </c>
      <c r="L3025" t="s">
        <v>44</v>
      </c>
      <c r="M3025" t="s">
        <v>386</v>
      </c>
      <c r="N3025" t="s">
        <v>907</v>
      </c>
      <c r="O3025" t="s">
        <v>917</v>
      </c>
      <c r="P3025" t="s">
        <v>83</v>
      </c>
    </row>
    <row r="3026" spans="1:16">
      <c r="A3026" t="s">
        <v>3793</v>
      </c>
      <c r="B3026" t="s">
        <v>3794</v>
      </c>
      <c r="C3026" t="s">
        <v>931</v>
      </c>
      <c r="D3026">
        <v>0</v>
      </c>
      <c r="E3026" t="s">
        <v>3792</v>
      </c>
      <c r="F3026" t="s">
        <v>53</v>
      </c>
      <c r="G3026" t="s">
        <v>1498</v>
      </c>
      <c r="H3026" t="s">
        <v>342</v>
      </c>
      <c r="I3026" t="s">
        <v>387</v>
      </c>
      <c r="J3026" t="s">
        <v>383</v>
      </c>
      <c r="K3026" t="s">
        <v>389</v>
      </c>
      <c r="L3026" t="s">
        <v>44</v>
      </c>
      <c r="M3026" t="s">
        <v>386</v>
      </c>
      <c r="N3026" t="s">
        <v>907</v>
      </c>
      <c r="O3026" t="s">
        <v>928</v>
      </c>
      <c r="P3026" t="s">
        <v>53</v>
      </c>
    </row>
    <row r="3027" spans="1:16">
      <c r="A3027" t="s">
        <v>3277</v>
      </c>
      <c r="B3027" t="s">
        <v>3278</v>
      </c>
      <c r="C3027" t="s">
        <v>931</v>
      </c>
      <c r="D3027">
        <v>0</v>
      </c>
      <c r="E3027" t="s">
        <v>1605</v>
      </c>
      <c r="F3027" t="s">
        <v>57</v>
      </c>
      <c r="G3027" t="s">
        <v>1498</v>
      </c>
      <c r="H3027" t="s">
        <v>342</v>
      </c>
      <c r="I3027" t="s">
        <v>387</v>
      </c>
      <c r="J3027" t="s">
        <v>383</v>
      </c>
      <c r="K3027" t="s">
        <v>389</v>
      </c>
      <c r="L3027" t="s">
        <v>44</v>
      </c>
      <c r="M3027" t="s">
        <v>386</v>
      </c>
      <c r="N3027" t="s">
        <v>907</v>
      </c>
      <c r="O3027" t="s">
        <v>908</v>
      </c>
      <c r="P3027" t="s">
        <v>57</v>
      </c>
    </row>
    <row r="3028" spans="1:16">
      <c r="A3028" t="s">
        <v>1603</v>
      </c>
      <c r="B3028" t="s">
        <v>1604</v>
      </c>
      <c r="C3028" t="s">
        <v>931</v>
      </c>
      <c r="D3028">
        <v>0</v>
      </c>
      <c r="E3028" t="s">
        <v>1605</v>
      </c>
      <c r="F3028" t="s">
        <v>121</v>
      </c>
      <c r="G3028" t="s">
        <v>1498</v>
      </c>
      <c r="H3028" t="s">
        <v>342</v>
      </c>
      <c r="I3028" t="s">
        <v>387</v>
      </c>
      <c r="J3028" t="s">
        <v>383</v>
      </c>
      <c r="K3028" t="s">
        <v>389</v>
      </c>
      <c r="L3028" t="s">
        <v>44</v>
      </c>
      <c r="M3028" t="s">
        <v>386</v>
      </c>
      <c r="N3028" t="s">
        <v>907</v>
      </c>
      <c r="O3028" t="s">
        <v>1546</v>
      </c>
      <c r="P3028" t="s">
        <v>121</v>
      </c>
    </row>
    <row r="3029" spans="1:16">
      <c r="A3029" t="s">
        <v>3799</v>
      </c>
      <c r="B3029" t="s">
        <v>3800</v>
      </c>
      <c r="C3029" t="s">
        <v>931</v>
      </c>
      <c r="D3029">
        <v>0</v>
      </c>
      <c r="E3029" t="s">
        <v>1605</v>
      </c>
      <c r="F3029" t="s">
        <v>71</v>
      </c>
      <c r="G3029" t="s">
        <v>1498</v>
      </c>
      <c r="H3029" t="s">
        <v>342</v>
      </c>
      <c r="I3029" t="s">
        <v>387</v>
      </c>
      <c r="J3029" t="s">
        <v>383</v>
      </c>
      <c r="K3029" t="s">
        <v>389</v>
      </c>
      <c r="L3029" t="s">
        <v>44</v>
      </c>
      <c r="M3029" t="s">
        <v>386</v>
      </c>
      <c r="N3029" t="s">
        <v>907</v>
      </c>
      <c r="O3029" t="s">
        <v>932</v>
      </c>
      <c r="P3029" t="s">
        <v>71</v>
      </c>
    </row>
    <row r="3030" spans="1:16">
      <c r="A3030" t="s">
        <v>3275</v>
      </c>
      <c r="B3030" t="s">
        <v>3276</v>
      </c>
      <c r="C3030" t="s">
        <v>931</v>
      </c>
      <c r="D3030">
        <v>0</v>
      </c>
      <c r="E3030" t="s">
        <v>1605</v>
      </c>
      <c r="F3030" t="s">
        <v>53</v>
      </c>
      <c r="G3030" t="s">
        <v>1644</v>
      </c>
      <c r="H3030" t="s">
        <v>342</v>
      </c>
      <c r="I3030" t="s">
        <v>387</v>
      </c>
      <c r="J3030" t="s">
        <v>383</v>
      </c>
      <c r="K3030" t="s">
        <v>389</v>
      </c>
      <c r="L3030" t="s">
        <v>44</v>
      </c>
      <c r="M3030" t="s">
        <v>386</v>
      </c>
      <c r="N3030" t="s">
        <v>907</v>
      </c>
      <c r="O3030" t="s">
        <v>928</v>
      </c>
      <c r="P3030" t="s">
        <v>53</v>
      </c>
    </row>
    <row r="3031" spans="1:16">
      <c r="A3031" t="s">
        <v>1606</v>
      </c>
      <c r="B3031" t="s">
        <v>1607</v>
      </c>
      <c r="C3031" t="s">
        <v>931</v>
      </c>
      <c r="D3031">
        <v>0</v>
      </c>
      <c r="E3031" t="s">
        <v>1608</v>
      </c>
      <c r="F3031" t="s">
        <v>71</v>
      </c>
      <c r="G3031" t="s">
        <v>1498</v>
      </c>
      <c r="H3031" t="s">
        <v>342</v>
      </c>
      <c r="I3031" t="s">
        <v>387</v>
      </c>
      <c r="J3031" t="s">
        <v>383</v>
      </c>
      <c r="K3031" t="s">
        <v>389</v>
      </c>
      <c r="L3031" t="s">
        <v>44</v>
      </c>
      <c r="M3031" t="s">
        <v>386</v>
      </c>
      <c r="N3031" t="s">
        <v>907</v>
      </c>
      <c r="O3031" t="s">
        <v>932</v>
      </c>
      <c r="P3031" t="s">
        <v>71</v>
      </c>
    </row>
    <row r="3032" spans="1:16">
      <c r="A3032" t="s">
        <v>1609</v>
      </c>
      <c r="B3032" t="s">
        <v>1610</v>
      </c>
      <c r="C3032" t="s">
        <v>931</v>
      </c>
      <c r="D3032">
        <v>0</v>
      </c>
      <c r="E3032" t="s">
        <v>1611</v>
      </c>
      <c r="F3032" t="s">
        <v>277</v>
      </c>
      <c r="G3032" t="s">
        <v>1498</v>
      </c>
      <c r="H3032" t="s">
        <v>340</v>
      </c>
      <c r="I3032" t="s">
        <v>382</v>
      </c>
      <c r="J3032" t="s">
        <v>383</v>
      </c>
      <c r="K3032" t="s">
        <v>389</v>
      </c>
      <c r="L3032" t="s">
        <v>44</v>
      </c>
      <c r="M3032" t="s">
        <v>386</v>
      </c>
      <c r="N3032" t="s">
        <v>907</v>
      </c>
      <c r="O3032" t="s">
        <v>917</v>
      </c>
      <c r="P3032" t="s">
        <v>83</v>
      </c>
    </row>
    <row r="3033" spans="1:16">
      <c r="A3033" t="s">
        <v>3279</v>
      </c>
      <c r="B3033" t="s">
        <v>3280</v>
      </c>
      <c r="C3033" t="s">
        <v>931</v>
      </c>
      <c r="D3033">
        <v>0</v>
      </c>
      <c r="E3033" t="s">
        <v>1614</v>
      </c>
      <c r="F3033" t="s">
        <v>63</v>
      </c>
      <c r="G3033" t="s">
        <v>1498</v>
      </c>
      <c r="H3033" t="s">
        <v>342</v>
      </c>
      <c r="I3033" t="s">
        <v>387</v>
      </c>
      <c r="J3033" t="s">
        <v>383</v>
      </c>
      <c r="K3033" t="s">
        <v>389</v>
      </c>
      <c r="L3033" t="s">
        <v>44</v>
      </c>
      <c r="M3033" t="s">
        <v>386</v>
      </c>
      <c r="N3033" t="s">
        <v>907</v>
      </c>
      <c r="O3033" t="s">
        <v>937</v>
      </c>
      <c r="P3033" t="s">
        <v>63</v>
      </c>
    </row>
    <row r="3034" spans="1:16">
      <c r="A3034" t="s">
        <v>3281</v>
      </c>
      <c r="B3034" t="s">
        <v>3282</v>
      </c>
      <c r="C3034" t="s">
        <v>931</v>
      </c>
      <c r="D3034">
        <v>0</v>
      </c>
      <c r="E3034" t="s">
        <v>1614</v>
      </c>
      <c r="F3034" t="s">
        <v>231</v>
      </c>
      <c r="G3034" t="s">
        <v>1498</v>
      </c>
      <c r="H3034" t="s">
        <v>342</v>
      </c>
      <c r="I3034" t="s">
        <v>387</v>
      </c>
      <c r="J3034" t="s">
        <v>383</v>
      </c>
      <c r="K3034" t="s">
        <v>389</v>
      </c>
      <c r="L3034" t="s">
        <v>44</v>
      </c>
      <c r="M3034" t="s">
        <v>386</v>
      </c>
      <c r="N3034" t="s">
        <v>907</v>
      </c>
      <c r="O3034" t="s">
        <v>1539</v>
      </c>
      <c r="P3034" t="s">
        <v>83</v>
      </c>
    </row>
    <row r="3035" spans="1:16">
      <c r="A3035" t="s">
        <v>1612</v>
      </c>
      <c r="B3035" t="s">
        <v>1613</v>
      </c>
      <c r="C3035" t="s">
        <v>931</v>
      </c>
      <c r="D3035">
        <v>0</v>
      </c>
      <c r="E3035" t="s">
        <v>1614</v>
      </c>
      <c r="F3035" t="s">
        <v>83</v>
      </c>
      <c r="G3035" t="s">
        <v>1498</v>
      </c>
      <c r="H3035" t="s">
        <v>342</v>
      </c>
      <c r="I3035" t="s">
        <v>387</v>
      </c>
      <c r="J3035" t="s">
        <v>383</v>
      </c>
      <c r="K3035" t="s">
        <v>389</v>
      </c>
      <c r="L3035" t="s">
        <v>44</v>
      </c>
      <c r="M3035" t="s">
        <v>386</v>
      </c>
      <c r="N3035" t="s">
        <v>907</v>
      </c>
      <c r="O3035" t="s">
        <v>917</v>
      </c>
      <c r="P3035" t="s">
        <v>83</v>
      </c>
    </row>
    <row r="3036" spans="1:16">
      <c r="A3036" t="s">
        <v>1960</v>
      </c>
      <c r="B3036" t="s">
        <v>1961</v>
      </c>
      <c r="C3036" t="s">
        <v>931</v>
      </c>
      <c r="D3036">
        <v>0</v>
      </c>
      <c r="E3036" t="s">
        <v>1962</v>
      </c>
      <c r="F3036" t="s">
        <v>63</v>
      </c>
      <c r="G3036" t="s">
        <v>1631</v>
      </c>
      <c r="H3036" t="s">
        <v>340</v>
      </c>
      <c r="I3036" t="s">
        <v>382</v>
      </c>
      <c r="J3036" t="s">
        <v>383</v>
      </c>
      <c r="K3036" t="s">
        <v>389</v>
      </c>
      <c r="M3036" t="s">
        <v>386</v>
      </c>
      <c r="N3036" t="s">
        <v>907</v>
      </c>
      <c r="O3036" t="s">
        <v>1539</v>
      </c>
      <c r="P3036" t="s">
        <v>63</v>
      </c>
    </row>
    <row r="3037" spans="1:16">
      <c r="A3037" t="s">
        <v>5247</v>
      </c>
      <c r="B3037" t="s">
        <v>5248</v>
      </c>
      <c r="C3037" t="s">
        <v>931</v>
      </c>
      <c r="D3037">
        <v>0</v>
      </c>
      <c r="E3037" t="s">
        <v>5249</v>
      </c>
      <c r="F3037" t="s">
        <v>78</v>
      </c>
      <c r="G3037" t="s">
        <v>1644</v>
      </c>
      <c r="H3037" t="s">
        <v>342</v>
      </c>
      <c r="I3037" t="s">
        <v>387</v>
      </c>
      <c r="J3037" t="s">
        <v>383</v>
      </c>
      <c r="K3037" t="s">
        <v>389</v>
      </c>
      <c r="L3037" t="s">
        <v>44</v>
      </c>
      <c r="M3037" t="s">
        <v>386</v>
      </c>
      <c r="N3037" t="s">
        <v>907</v>
      </c>
      <c r="O3037" t="s">
        <v>969</v>
      </c>
      <c r="P3037" t="s">
        <v>78</v>
      </c>
    </row>
    <row r="3038" spans="1:16">
      <c r="A3038" t="s">
        <v>6045</v>
      </c>
      <c r="B3038" t="s">
        <v>6046</v>
      </c>
      <c r="C3038" t="s">
        <v>931</v>
      </c>
      <c r="D3038">
        <v>0</v>
      </c>
      <c r="E3038" t="s">
        <v>5252</v>
      </c>
      <c r="F3038" t="s">
        <v>86</v>
      </c>
      <c r="G3038" t="s">
        <v>1644</v>
      </c>
      <c r="H3038" t="s">
        <v>342</v>
      </c>
      <c r="I3038" t="s">
        <v>387</v>
      </c>
      <c r="J3038" t="s">
        <v>383</v>
      </c>
      <c r="K3038" t="s">
        <v>389</v>
      </c>
      <c r="L3038" t="s">
        <v>44</v>
      </c>
      <c r="M3038" t="s">
        <v>386</v>
      </c>
      <c r="N3038" t="s">
        <v>907</v>
      </c>
      <c r="O3038" t="s">
        <v>1291</v>
      </c>
      <c r="P3038" t="s">
        <v>86</v>
      </c>
    </row>
    <row r="3039" spans="1:16">
      <c r="A3039" t="s">
        <v>5250</v>
      </c>
      <c r="B3039" t="s">
        <v>5251</v>
      </c>
      <c r="C3039" t="s">
        <v>931</v>
      </c>
      <c r="D3039">
        <v>0</v>
      </c>
      <c r="E3039" t="s">
        <v>5252</v>
      </c>
      <c r="F3039" t="s">
        <v>68</v>
      </c>
      <c r="G3039" t="s">
        <v>1644</v>
      </c>
      <c r="H3039" t="s">
        <v>342</v>
      </c>
      <c r="I3039" t="s">
        <v>387</v>
      </c>
      <c r="J3039" t="s">
        <v>383</v>
      </c>
      <c r="K3039" t="s">
        <v>389</v>
      </c>
      <c r="L3039" t="s">
        <v>44</v>
      </c>
      <c r="M3039" t="s">
        <v>386</v>
      </c>
      <c r="N3039" t="s">
        <v>907</v>
      </c>
      <c r="O3039" t="s">
        <v>1119</v>
      </c>
      <c r="P3039" t="s">
        <v>68</v>
      </c>
    </row>
    <row r="3040" spans="1:16">
      <c r="A3040" t="s">
        <v>5253</v>
      </c>
      <c r="B3040" t="s">
        <v>5254</v>
      </c>
      <c r="C3040" t="s">
        <v>931</v>
      </c>
      <c r="D3040">
        <v>0</v>
      </c>
      <c r="E3040" t="s">
        <v>5255</v>
      </c>
      <c r="F3040" t="s">
        <v>704</v>
      </c>
      <c r="G3040" t="s">
        <v>1644</v>
      </c>
      <c r="H3040" t="s">
        <v>342</v>
      </c>
      <c r="I3040" t="s">
        <v>387</v>
      </c>
      <c r="J3040" t="s">
        <v>383</v>
      </c>
      <c r="K3040" t="s">
        <v>389</v>
      </c>
      <c r="L3040" t="s">
        <v>44</v>
      </c>
      <c r="M3040" t="s">
        <v>386</v>
      </c>
      <c r="N3040" t="s">
        <v>907</v>
      </c>
      <c r="O3040" t="s">
        <v>932</v>
      </c>
      <c r="P3040" t="s">
        <v>68</v>
      </c>
    </row>
    <row r="3041" spans="1:17">
      <c r="A3041" t="s">
        <v>5256</v>
      </c>
      <c r="B3041" t="s">
        <v>5257</v>
      </c>
      <c r="C3041" t="s">
        <v>931</v>
      </c>
      <c r="D3041">
        <v>0</v>
      </c>
      <c r="E3041" t="s">
        <v>5258</v>
      </c>
      <c r="F3041" t="s">
        <v>78</v>
      </c>
      <c r="G3041" t="s">
        <v>1644</v>
      </c>
      <c r="H3041" t="s">
        <v>342</v>
      </c>
      <c r="I3041" t="s">
        <v>387</v>
      </c>
      <c r="J3041" t="s">
        <v>383</v>
      </c>
      <c r="K3041" t="s">
        <v>389</v>
      </c>
      <c r="L3041" t="s">
        <v>44</v>
      </c>
      <c r="M3041" t="s">
        <v>386</v>
      </c>
      <c r="N3041" t="s">
        <v>907</v>
      </c>
      <c r="O3041" t="s">
        <v>969</v>
      </c>
      <c r="P3041" t="s">
        <v>78</v>
      </c>
    </row>
    <row r="3042" spans="1:17">
      <c r="A3042" t="s">
        <v>5259</v>
      </c>
      <c r="B3042" t="s">
        <v>5260</v>
      </c>
      <c r="C3042" t="s">
        <v>931</v>
      </c>
      <c r="D3042">
        <v>0</v>
      </c>
      <c r="E3042" t="s">
        <v>5261</v>
      </c>
      <c r="F3042" t="s">
        <v>199</v>
      </c>
      <c r="G3042" t="s">
        <v>1644</v>
      </c>
      <c r="H3042" t="s">
        <v>340</v>
      </c>
      <c r="I3042" t="s">
        <v>387</v>
      </c>
      <c r="J3042" t="s">
        <v>383</v>
      </c>
      <c r="K3042" t="s">
        <v>389</v>
      </c>
      <c r="L3042" t="s">
        <v>44</v>
      </c>
      <c r="M3042" t="s">
        <v>386</v>
      </c>
      <c r="N3042" t="s">
        <v>907</v>
      </c>
      <c r="O3042" t="s">
        <v>1300</v>
      </c>
      <c r="P3042" t="s">
        <v>199</v>
      </c>
    </row>
    <row r="3043" spans="1:17">
      <c r="A3043" t="s">
        <v>6917</v>
      </c>
      <c r="B3043" t="s">
        <v>6918</v>
      </c>
      <c r="C3043" t="s">
        <v>931</v>
      </c>
      <c r="D3043">
        <v>0</v>
      </c>
      <c r="E3043" t="s">
        <v>6916</v>
      </c>
      <c r="F3043" t="s">
        <v>240</v>
      </c>
      <c r="G3043" t="s">
        <v>1554</v>
      </c>
      <c r="H3043" t="s">
        <v>340</v>
      </c>
      <c r="I3043" t="s">
        <v>382</v>
      </c>
      <c r="J3043" t="s">
        <v>383</v>
      </c>
      <c r="K3043" t="s">
        <v>389</v>
      </c>
      <c r="L3043" t="s">
        <v>44</v>
      </c>
      <c r="M3043" t="s">
        <v>385</v>
      </c>
      <c r="N3043" t="s">
        <v>907</v>
      </c>
      <c r="O3043" t="s">
        <v>1291</v>
      </c>
      <c r="P3043" t="s">
        <v>83</v>
      </c>
    </row>
    <row r="3044" spans="1:17">
      <c r="A3044" t="s">
        <v>6914</v>
      </c>
      <c r="B3044" t="s">
        <v>6915</v>
      </c>
      <c r="C3044" t="s">
        <v>931</v>
      </c>
      <c r="D3044">
        <v>0</v>
      </c>
      <c r="E3044" t="s">
        <v>6916</v>
      </c>
      <c r="F3044" t="s">
        <v>252</v>
      </c>
      <c r="G3044" t="s">
        <v>1554</v>
      </c>
      <c r="H3044" t="s">
        <v>340</v>
      </c>
      <c r="I3044" t="s">
        <v>382</v>
      </c>
      <c r="J3044" t="s">
        <v>383</v>
      </c>
      <c r="K3044" t="s">
        <v>389</v>
      </c>
      <c r="L3044" t="s">
        <v>44</v>
      </c>
      <c r="M3044" t="s">
        <v>385</v>
      </c>
      <c r="N3044" t="s">
        <v>907</v>
      </c>
      <c r="O3044" t="s">
        <v>969</v>
      </c>
      <c r="P3044" t="s">
        <v>71</v>
      </c>
    </row>
    <row r="3045" spans="1:17">
      <c r="A3045" t="s">
        <v>8188</v>
      </c>
      <c r="B3045" t="s">
        <v>8189</v>
      </c>
      <c r="C3045" t="s">
        <v>931</v>
      </c>
      <c r="D3045">
        <v>0</v>
      </c>
      <c r="E3045" t="s">
        <v>7405</v>
      </c>
      <c r="F3045" t="s">
        <v>83</v>
      </c>
      <c r="G3045" t="s">
        <v>1328</v>
      </c>
      <c r="H3045" t="s">
        <v>340</v>
      </c>
      <c r="I3045" t="s">
        <v>382</v>
      </c>
      <c r="J3045" t="s">
        <v>383</v>
      </c>
      <c r="K3045" t="s">
        <v>389</v>
      </c>
      <c r="L3045" t="s">
        <v>44</v>
      </c>
      <c r="M3045" t="s">
        <v>386</v>
      </c>
      <c r="N3045" t="s">
        <v>907</v>
      </c>
      <c r="O3045" t="s">
        <v>917</v>
      </c>
      <c r="P3045" t="s">
        <v>83</v>
      </c>
    </row>
    <row r="3046" spans="1:17">
      <c r="A3046" t="s">
        <v>8186</v>
      </c>
      <c r="B3046" t="s">
        <v>8187</v>
      </c>
      <c r="C3046" t="s">
        <v>931</v>
      </c>
      <c r="D3046">
        <v>0</v>
      </c>
      <c r="E3046" t="s">
        <v>7405</v>
      </c>
      <c r="F3046" t="s">
        <v>277</v>
      </c>
      <c r="G3046" t="s">
        <v>1328</v>
      </c>
      <c r="H3046" t="s">
        <v>340</v>
      </c>
      <c r="I3046" t="s">
        <v>382</v>
      </c>
      <c r="J3046" t="s">
        <v>383</v>
      </c>
      <c r="K3046" t="s">
        <v>389</v>
      </c>
      <c r="L3046" t="s">
        <v>44</v>
      </c>
      <c r="M3046" t="s">
        <v>386</v>
      </c>
      <c r="N3046" t="s">
        <v>907</v>
      </c>
      <c r="O3046" t="s">
        <v>1405</v>
      </c>
      <c r="P3046" t="s">
        <v>83</v>
      </c>
    </row>
    <row r="3047" spans="1:17">
      <c r="A3047" t="s">
        <v>7403</v>
      </c>
      <c r="B3047" t="s">
        <v>7404</v>
      </c>
      <c r="C3047" t="s">
        <v>931</v>
      </c>
      <c r="D3047">
        <v>0</v>
      </c>
      <c r="E3047" t="s">
        <v>7405</v>
      </c>
      <c r="F3047" t="s">
        <v>53</v>
      </c>
      <c r="G3047" t="s">
        <v>1328</v>
      </c>
      <c r="H3047" t="s">
        <v>340</v>
      </c>
      <c r="I3047" t="s">
        <v>382</v>
      </c>
      <c r="J3047" t="s">
        <v>383</v>
      </c>
      <c r="K3047" t="s">
        <v>389</v>
      </c>
      <c r="L3047" t="s">
        <v>44</v>
      </c>
      <c r="M3047" t="s">
        <v>386</v>
      </c>
      <c r="N3047" t="s">
        <v>907</v>
      </c>
      <c r="O3047" t="s">
        <v>928</v>
      </c>
      <c r="P3047" t="s">
        <v>53</v>
      </c>
    </row>
    <row r="3048" spans="1:17">
      <c r="A3048" t="s">
        <v>7991</v>
      </c>
      <c r="B3048" t="s">
        <v>7992</v>
      </c>
      <c r="C3048" t="s">
        <v>931</v>
      </c>
      <c r="D3048">
        <v>0</v>
      </c>
      <c r="E3048" t="s">
        <v>7993</v>
      </c>
      <c r="F3048" t="s">
        <v>78</v>
      </c>
      <c r="G3048" t="s">
        <v>964</v>
      </c>
      <c r="H3048" t="s">
        <v>340</v>
      </c>
      <c r="I3048" t="s">
        <v>382</v>
      </c>
      <c r="J3048" t="s">
        <v>383</v>
      </c>
      <c r="K3048" t="s">
        <v>389</v>
      </c>
      <c r="M3048" t="s">
        <v>386</v>
      </c>
      <c r="N3048" t="s">
        <v>907</v>
      </c>
      <c r="O3048" t="s">
        <v>969</v>
      </c>
      <c r="P3048" t="s">
        <v>78</v>
      </c>
      <c r="Q3048" t="s">
        <v>8505</v>
      </c>
    </row>
    <row r="3049" spans="1:17">
      <c r="A3049" t="s">
        <v>3454</v>
      </c>
      <c r="B3049" t="s">
        <v>3455</v>
      </c>
      <c r="C3049" t="s">
        <v>931</v>
      </c>
      <c r="D3049">
        <v>0</v>
      </c>
      <c r="E3049" t="s">
        <v>3456</v>
      </c>
      <c r="F3049" t="s">
        <v>57</v>
      </c>
      <c r="G3049" t="s">
        <v>1631</v>
      </c>
      <c r="H3049" t="s">
        <v>340</v>
      </c>
      <c r="I3049" t="s">
        <v>387</v>
      </c>
      <c r="J3049" t="s">
        <v>383</v>
      </c>
      <c r="K3049" t="s">
        <v>389</v>
      </c>
      <c r="L3049" t="s">
        <v>46</v>
      </c>
      <c r="M3049" t="s">
        <v>386</v>
      </c>
      <c r="N3049" t="s">
        <v>907</v>
      </c>
      <c r="O3049" t="s">
        <v>908</v>
      </c>
      <c r="P3049" t="s">
        <v>57</v>
      </c>
    </row>
    <row r="3050" spans="1:17">
      <c r="A3050" t="s">
        <v>3460</v>
      </c>
      <c r="B3050" t="s">
        <v>3461</v>
      </c>
      <c r="C3050" t="s">
        <v>931</v>
      </c>
      <c r="D3050">
        <v>0</v>
      </c>
      <c r="E3050" t="s">
        <v>3456</v>
      </c>
      <c r="F3050" t="s">
        <v>83</v>
      </c>
      <c r="G3050" t="s">
        <v>1631</v>
      </c>
      <c r="H3050" t="s">
        <v>340</v>
      </c>
      <c r="I3050" t="s">
        <v>387</v>
      </c>
      <c r="J3050" t="s">
        <v>383</v>
      </c>
      <c r="K3050" t="s">
        <v>389</v>
      </c>
      <c r="L3050" t="s">
        <v>46</v>
      </c>
      <c r="M3050" t="s">
        <v>386</v>
      </c>
      <c r="N3050" t="s">
        <v>907</v>
      </c>
      <c r="O3050" t="s">
        <v>917</v>
      </c>
      <c r="P3050" t="s">
        <v>83</v>
      </c>
    </row>
    <row r="3051" spans="1:17">
      <c r="A3051" t="s">
        <v>3457</v>
      </c>
      <c r="B3051" t="s">
        <v>3458</v>
      </c>
      <c r="C3051" t="s">
        <v>931</v>
      </c>
      <c r="D3051">
        <v>0</v>
      </c>
      <c r="E3051" t="s">
        <v>3456</v>
      </c>
      <c r="F3051" t="s">
        <v>53</v>
      </c>
      <c r="G3051" t="s">
        <v>3459</v>
      </c>
      <c r="H3051" t="s">
        <v>340</v>
      </c>
      <c r="I3051" t="s">
        <v>387</v>
      </c>
      <c r="J3051" t="s">
        <v>383</v>
      </c>
      <c r="K3051" t="s">
        <v>389</v>
      </c>
      <c r="L3051" t="s">
        <v>46</v>
      </c>
      <c r="M3051" t="s">
        <v>386</v>
      </c>
      <c r="N3051" t="s">
        <v>907</v>
      </c>
      <c r="O3051" t="s">
        <v>928</v>
      </c>
      <c r="P3051" t="s">
        <v>53</v>
      </c>
    </row>
    <row r="3052" spans="1:17">
      <c r="A3052" t="s">
        <v>3283</v>
      </c>
      <c r="B3052" t="s">
        <v>3284</v>
      </c>
      <c r="C3052" t="s">
        <v>931</v>
      </c>
      <c r="D3052">
        <v>0</v>
      </c>
      <c r="E3052" t="s">
        <v>3285</v>
      </c>
      <c r="F3052" t="s">
        <v>57</v>
      </c>
      <c r="G3052" t="s">
        <v>1631</v>
      </c>
      <c r="H3052" t="s">
        <v>340</v>
      </c>
      <c r="I3052" t="s">
        <v>387</v>
      </c>
      <c r="J3052" t="s">
        <v>383</v>
      </c>
      <c r="K3052" t="s">
        <v>389</v>
      </c>
      <c r="M3052" t="s">
        <v>386</v>
      </c>
      <c r="N3052" t="s">
        <v>907</v>
      </c>
      <c r="O3052" t="s">
        <v>908</v>
      </c>
      <c r="P3052" t="s">
        <v>57</v>
      </c>
    </row>
    <row r="3053" spans="1:17">
      <c r="A3053" t="s">
        <v>7921</v>
      </c>
      <c r="B3053" t="s">
        <v>7922</v>
      </c>
      <c r="C3053" t="s">
        <v>931</v>
      </c>
      <c r="D3053">
        <v>0</v>
      </c>
      <c r="E3053" t="s">
        <v>3285</v>
      </c>
      <c r="F3053" t="s">
        <v>187</v>
      </c>
      <c r="G3053" t="s">
        <v>1631</v>
      </c>
      <c r="H3053" t="s">
        <v>340</v>
      </c>
      <c r="I3053" t="s">
        <v>387</v>
      </c>
      <c r="J3053" t="s">
        <v>383</v>
      </c>
      <c r="K3053" t="s">
        <v>389</v>
      </c>
      <c r="L3053" t="s">
        <v>46</v>
      </c>
      <c r="M3053" t="s">
        <v>386</v>
      </c>
      <c r="N3053" t="s">
        <v>907</v>
      </c>
      <c r="O3053" t="s">
        <v>937</v>
      </c>
      <c r="P3053" t="s">
        <v>63</v>
      </c>
    </row>
    <row r="3054" spans="1:17">
      <c r="A3054" t="s">
        <v>7925</v>
      </c>
      <c r="B3054" t="s">
        <v>7926</v>
      </c>
      <c r="C3054" t="s">
        <v>931</v>
      </c>
      <c r="D3054">
        <v>0</v>
      </c>
      <c r="E3054" t="s">
        <v>3285</v>
      </c>
      <c r="F3054" t="s">
        <v>83</v>
      </c>
      <c r="G3054" t="s">
        <v>1631</v>
      </c>
      <c r="H3054" t="s">
        <v>340</v>
      </c>
      <c r="I3054" t="s">
        <v>387</v>
      </c>
      <c r="J3054" t="s">
        <v>383</v>
      </c>
      <c r="K3054" t="s">
        <v>389</v>
      </c>
      <c r="L3054" t="s">
        <v>46</v>
      </c>
      <c r="M3054" t="s">
        <v>386</v>
      </c>
      <c r="N3054" t="s">
        <v>907</v>
      </c>
      <c r="O3054" t="s">
        <v>917</v>
      </c>
      <c r="P3054" t="s">
        <v>83</v>
      </c>
    </row>
    <row r="3055" spans="1:17">
      <c r="A3055" t="s">
        <v>7923</v>
      </c>
      <c r="B3055" t="s">
        <v>7924</v>
      </c>
      <c r="C3055" t="s">
        <v>931</v>
      </c>
      <c r="D3055">
        <v>0</v>
      </c>
      <c r="E3055" t="s">
        <v>3285</v>
      </c>
      <c r="F3055" t="s">
        <v>53</v>
      </c>
      <c r="G3055" t="s">
        <v>1631</v>
      </c>
      <c r="H3055" t="s">
        <v>340</v>
      </c>
      <c r="I3055" t="s">
        <v>387</v>
      </c>
      <c r="J3055" t="s">
        <v>383</v>
      </c>
      <c r="K3055" t="s">
        <v>389</v>
      </c>
      <c r="L3055" t="s">
        <v>46</v>
      </c>
      <c r="M3055" t="s">
        <v>386</v>
      </c>
      <c r="N3055" t="s">
        <v>907</v>
      </c>
      <c r="O3055" t="s">
        <v>928</v>
      </c>
      <c r="P3055" t="s">
        <v>53</v>
      </c>
    </row>
    <row r="3056" spans="1:17">
      <c r="A3056" t="s">
        <v>8190</v>
      </c>
      <c r="B3056" t="s">
        <v>8191</v>
      </c>
      <c r="C3056" t="s">
        <v>931</v>
      </c>
      <c r="D3056">
        <v>0</v>
      </c>
      <c r="E3056" t="s">
        <v>8192</v>
      </c>
      <c r="F3056" t="s">
        <v>86</v>
      </c>
      <c r="G3056" t="s">
        <v>1568</v>
      </c>
      <c r="H3056" t="s">
        <v>342</v>
      </c>
      <c r="I3056" t="s">
        <v>387</v>
      </c>
      <c r="J3056" t="s">
        <v>383</v>
      </c>
      <c r="K3056" t="s">
        <v>389</v>
      </c>
      <c r="L3056" t="s">
        <v>44</v>
      </c>
      <c r="M3056" t="s">
        <v>386</v>
      </c>
      <c r="N3056" t="s">
        <v>907</v>
      </c>
      <c r="O3056" t="s">
        <v>1033</v>
      </c>
      <c r="P3056" t="s">
        <v>86</v>
      </c>
    </row>
    <row r="3057" spans="1:17">
      <c r="A3057" t="s">
        <v>5262</v>
      </c>
      <c r="B3057" t="s">
        <v>5263</v>
      </c>
      <c r="C3057" t="s">
        <v>931</v>
      </c>
      <c r="D3057">
        <v>0</v>
      </c>
      <c r="E3057" t="s">
        <v>5264</v>
      </c>
      <c r="F3057" t="s">
        <v>115</v>
      </c>
      <c r="G3057" t="s">
        <v>964</v>
      </c>
      <c r="H3057" t="s">
        <v>343</v>
      </c>
      <c r="I3057" t="s">
        <v>391</v>
      </c>
      <c r="J3057" t="s">
        <v>383</v>
      </c>
      <c r="K3057" t="s">
        <v>389</v>
      </c>
      <c r="M3057" t="s">
        <v>386</v>
      </c>
      <c r="N3057" t="s">
        <v>907</v>
      </c>
      <c r="O3057" t="s">
        <v>5265</v>
      </c>
      <c r="P3057" t="s">
        <v>57</v>
      </c>
    </row>
    <row r="3058" spans="1:17">
      <c r="A3058" t="s">
        <v>1615</v>
      </c>
      <c r="B3058" t="s">
        <v>1616</v>
      </c>
      <c r="C3058" t="s">
        <v>931</v>
      </c>
      <c r="D3058">
        <v>0</v>
      </c>
      <c r="E3058" t="s">
        <v>1617</v>
      </c>
      <c r="F3058" t="s">
        <v>68</v>
      </c>
      <c r="G3058" t="s">
        <v>964</v>
      </c>
      <c r="H3058" t="s">
        <v>343</v>
      </c>
      <c r="I3058" t="s">
        <v>391</v>
      </c>
      <c r="J3058" t="s">
        <v>383</v>
      </c>
      <c r="K3058" t="s">
        <v>389</v>
      </c>
      <c r="M3058" t="s">
        <v>386</v>
      </c>
      <c r="N3058" t="s">
        <v>907</v>
      </c>
      <c r="O3058" t="s">
        <v>1119</v>
      </c>
      <c r="P3058" t="s">
        <v>68</v>
      </c>
    </row>
    <row r="3059" spans="1:17">
      <c r="A3059" t="s">
        <v>5266</v>
      </c>
      <c r="B3059" t="s">
        <v>5267</v>
      </c>
      <c r="C3059" t="s">
        <v>931</v>
      </c>
      <c r="D3059">
        <v>0</v>
      </c>
      <c r="E3059" t="s">
        <v>1617</v>
      </c>
      <c r="F3059" t="s">
        <v>83</v>
      </c>
      <c r="G3059" t="s">
        <v>964</v>
      </c>
      <c r="H3059" t="s">
        <v>343</v>
      </c>
      <c r="I3059" t="s">
        <v>391</v>
      </c>
      <c r="J3059" t="s">
        <v>383</v>
      </c>
      <c r="K3059" t="s">
        <v>389</v>
      </c>
      <c r="M3059" t="s">
        <v>386</v>
      </c>
      <c r="N3059" t="s">
        <v>907</v>
      </c>
      <c r="O3059" t="s">
        <v>917</v>
      </c>
      <c r="P3059" t="s">
        <v>83</v>
      </c>
    </row>
    <row r="3060" spans="1:17">
      <c r="A3060" t="s">
        <v>1618</v>
      </c>
      <c r="B3060" t="s">
        <v>1619</v>
      </c>
      <c r="C3060" t="s">
        <v>931</v>
      </c>
      <c r="D3060">
        <v>0</v>
      </c>
      <c r="E3060" t="s">
        <v>1620</v>
      </c>
      <c r="F3060" t="s">
        <v>83</v>
      </c>
      <c r="G3060" t="s">
        <v>964</v>
      </c>
      <c r="H3060" t="s">
        <v>343</v>
      </c>
      <c r="I3060" t="s">
        <v>391</v>
      </c>
      <c r="J3060" t="s">
        <v>383</v>
      </c>
      <c r="K3060" t="s">
        <v>389</v>
      </c>
      <c r="M3060" t="s">
        <v>386</v>
      </c>
      <c r="N3060" t="s">
        <v>907</v>
      </c>
      <c r="O3060" t="s">
        <v>917</v>
      </c>
      <c r="P3060" t="s">
        <v>83</v>
      </c>
    </row>
    <row r="3061" spans="1:17">
      <c r="A3061" t="s">
        <v>7793</v>
      </c>
      <c r="B3061" t="s">
        <v>7794</v>
      </c>
      <c r="C3061" t="s">
        <v>956</v>
      </c>
      <c r="D3061">
        <v>55</v>
      </c>
      <c r="E3061" t="s">
        <v>7795</v>
      </c>
      <c r="F3061" t="s">
        <v>57</v>
      </c>
      <c r="G3061" t="s">
        <v>964</v>
      </c>
      <c r="H3061" t="s">
        <v>343</v>
      </c>
      <c r="I3061" t="s">
        <v>387</v>
      </c>
      <c r="J3061" t="s">
        <v>383</v>
      </c>
      <c r="K3061" t="s">
        <v>389</v>
      </c>
      <c r="M3061" t="s">
        <v>386</v>
      </c>
      <c r="N3061" t="s">
        <v>907</v>
      </c>
      <c r="O3061" t="s">
        <v>908</v>
      </c>
      <c r="P3061" t="s">
        <v>57</v>
      </c>
    </row>
    <row r="3062" spans="1:17">
      <c r="A3062" t="s">
        <v>7796</v>
      </c>
      <c r="B3062" t="s">
        <v>7794</v>
      </c>
      <c r="C3062" t="s">
        <v>904</v>
      </c>
      <c r="D3062">
        <v>57</v>
      </c>
      <c r="E3062" t="s">
        <v>7795</v>
      </c>
      <c r="F3062" t="s">
        <v>57</v>
      </c>
      <c r="G3062" t="s">
        <v>964</v>
      </c>
      <c r="H3062" t="s">
        <v>343</v>
      </c>
      <c r="I3062" t="s">
        <v>387</v>
      </c>
      <c r="J3062" t="s">
        <v>383</v>
      </c>
      <c r="K3062" t="s">
        <v>389</v>
      </c>
      <c r="M3062" t="s">
        <v>386</v>
      </c>
      <c r="N3062" t="s">
        <v>907</v>
      </c>
      <c r="O3062" t="s">
        <v>908</v>
      </c>
      <c r="P3062" t="s">
        <v>57</v>
      </c>
    </row>
    <row r="3063" spans="1:17">
      <c r="A3063" t="s">
        <v>7733</v>
      </c>
      <c r="B3063" t="s">
        <v>7734</v>
      </c>
      <c r="C3063" t="s">
        <v>931</v>
      </c>
      <c r="D3063">
        <v>0</v>
      </c>
      <c r="E3063" t="s">
        <v>7735</v>
      </c>
      <c r="F3063" t="s">
        <v>286</v>
      </c>
      <c r="G3063" t="s">
        <v>7728</v>
      </c>
      <c r="H3063" t="s">
        <v>342</v>
      </c>
      <c r="I3063" t="s">
        <v>387</v>
      </c>
      <c r="J3063" t="s">
        <v>383</v>
      </c>
      <c r="K3063" t="s">
        <v>388</v>
      </c>
      <c r="L3063" t="s">
        <v>44</v>
      </c>
      <c r="M3063" t="s">
        <v>386</v>
      </c>
      <c r="N3063" t="s">
        <v>907</v>
      </c>
      <c r="O3063" t="s">
        <v>1593</v>
      </c>
      <c r="P3063" t="s">
        <v>286</v>
      </c>
      <c r="Q3063" t="s">
        <v>8505</v>
      </c>
    </row>
    <row r="3064" spans="1:17">
      <c r="A3064" t="s">
        <v>7406</v>
      </c>
      <c r="B3064" t="s">
        <v>7407</v>
      </c>
      <c r="C3064" t="s">
        <v>931</v>
      </c>
      <c r="D3064">
        <v>0</v>
      </c>
      <c r="E3064" t="s">
        <v>7408</v>
      </c>
      <c r="F3064" t="s">
        <v>53</v>
      </c>
      <c r="G3064" t="s">
        <v>1494</v>
      </c>
      <c r="H3064" t="s">
        <v>342</v>
      </c>
      <c r="I3064" t="s">
        <v>387</v>
      </c>
      <c r="J3064" t="s">
        <v>383</v>
      </c>
      <c r="K3064" t="s">
        <v>389</v>
      </c>
      <c r="L3064" t="s">
        <v>45</v>
      </c>
      <c r="M3064" t="s">
        <v>386</v>
      </c>
      <c r="N3064" t="s">
        <v>907</v>
      </c>
      <c r="O3064" t="s">
        <v>928</v>
      </c>
      <c r="P3064" t="s">
        <v>53</v>
      </c>
    </row>
    <row r="3065" spans="1:17">
      <c r="A3065" t="s">
        <v>7409</v>
      </c>
      <c r="B3065" t="s">
        <v>7410</v>
      </c>
      <c r="C3065" t="s">
        <v>931</v>
      </c>
      <c r="D3065">
        <v>0</v>
      </c>
      <c r="E3065" t="s">
        <v>7411</v>
      </c>
      <c r="F3065" t="s">
        <v>83</v>
      </c>
      <c r="G3065" t="s">
        <v>1494</v>
      </c>
      <c r="H3065" t="s">
        <v>340</v>
      </c>
      <c r="I3065" t="s">
        <v>387</v>
      </c>
      <c r="J3065" t="s">
        <v>383</v>
      </c>
      <c r="K3065" t="s">
        <v>389</v>
      </c>
      <c r="L3065" t="s">
        <v>45</v>
      </c>
      <c r="M3065" t="s">
        <v>386</v>
      </c>
      <c r="N3065" t="s">
        <v>907</v>
      </c>
      <c r="O3065" t="s">
        <v>2069</v>
      </c>
      <c r="P3065" t="s">
        <v>83</v>
      </c>
    </row>
    <row r="3066" spans="1:17">
      <c r="A3066" t="s">
        <v>7645</v>
      </c>
      <c r="B3066" t="s">
        <v>7646</v>
      </c>
      <c r="C3066" t="s">
        <v>931</v>
      </c>
      <c r="D3066">
        <v>0</v>
      </c>
      <c r="E3066" t="s">
        <v>7647</v>
      </c>
      <c r="F3066" t="s">
        <v>78</v>
      </c>
      <c r="G3066" t="s">
        <v>1631</v>
      </c>
      <c r="H3066" t="s">
        <v>340</v>
      </c>
      <c r="I3066" t="s">
        <v>382</v>
      </c>
      <c r="J3066" t="s">
        <v>383</v>
      </c>
      <c r="K3066" t="s">
        <v>389</v>
      </c>
      <c r="M3066" t="s">
        <v>386</v>
      </c>
      <c r="N3066" t="s">
        <v>907</v>
      </c>
      <c r="O3066" t="s">
        <v>969</v>
      </c>
      <c r="P3066" t="s">
        <v>78</v>
      </c>
      <c r="Q3066" t="s">
        <v>8505</v>
      </c>
    </row>
    <row r="3067" spans="1:17">
      <c r="A3067" t="s">
        <v>7648</v>
      </c>
      <c r="B3067" t="s">
        <v>7649</v>
      </c>
      <c r="C3067" t="s">
        <v>931</v>
      </c>
      <c r="D3067">
        <v>0</v>
      </c>
      <c r="E3067" t="s">
        <v>7650</v>
      </c>
      <c r="F3067" t="s">
        <v>55</v>
      </c>
      <c r="G3067" t="s">
        <v>1631</v>
      </c>
      <c r="H3067" t="s">
        <v>340</v>
      </c>
      <c r="I3067" t="s">
        <v>382</v>
      </c>
      <c r="J3067" t="s">
        <v>383</v>
      </c>
      <c r="K3067" t="s">
        <v>389</v>
      </c>
      <c r="M3067" t="s">
        <v>386</v>
      </c>
      <c r="N3067" t="s">
        <v>907</v>
      </c>
      <c r="O3067" t="s">
        <v>1003</v>
      </c>
      <c r="P3067" t="s">
        <v>71</v>
      </c>
      <c r="Q3067" t="s">
        <v>8505</v>
      </c>
    </row>
    <row r="3068" spans="1:17">
      <c r="A3068" t="s">
        <v>7651</v>
      </c>
      <c r="B3068" t="s">
        <v>7652</v>
      </c>
      <c r="C3068" t="s">
        <v>931</v>
      </c>
      <c r="D3068">
        <v>0</v>
      </c>
      <c r="E3068" t="s">
        <v>7653</v>
      </c>
      <c r="F3068" t="s">
        <v>55</v>
      </c>
      <c r="G3068" t="s">
        <v>1631</v>
      </c>
      <c r="H3068" t="s">
        <v>340</v>
      </c>
      <c r="I3068" t="s">
        <v>382</v>
      </c>
      <c r="J3068" t="s">
        <v>383</v>
      </c>
      <c r="K3068" t="s">
        <v>389</v>
      </c>
      <c r="M3068" t="s">
        <v>386</v>
      </c>
      <c r="N3068" t="s">
        <v>907</v>
      </c>
      <c r="O3068" t="s">
        <v>1003</v>
      </c>
      <c r="P3068" t="s">
        <v>71</v>
      </c>
      <c r="Q3068" t="s">
        <v>8505</v>
      </c>
    </row>
    <row r="3069" spans="1:17">
      <c r="A3069" t="s">
        <v>7736</v>
      </c>
      <c r="B3069" t="s">
        <v>7737</v>
      </c>
      <c r="C3069" t="s">
        <v>931</v>
      </c>
      <c r="D3069">
        <v>0</v>
      </c>
      <c r="E3069" t="s">
        <v>5575</v>
      </c>
      <c r="F3069" t="s">
        <v>83</v>
      </c>
      <c r="G3069" t="s">
        <v>7738</v>
      </c>
      <c r="H3069" t="s">
        <v>340</v>
      </c>
      <c r="I3069" t="s">
        <v>387</v>
      </c>
      <c r="J3069" t="s">
        <v>383</v>
      </c>
      <c r="K3069" t="s">
        <v>388</v>
      </c>
      <c r="L3069" t="s">
        <v>44</v>
      </c>
      <c r="M3069" t="s">
        <v>386</v>
      </c>
      <c r="N3069" t="s">
        <v>907</v>
      </c>
      <c r="O3069" t="s">
        <v>917</v>
      </c>
      <c r="P3069" t="s">
        <v>83</v>
      </c>
      <c r="Q3069" t="s">
        <v>8505</v>
      </c>
    </row>
    <row r="3070" spans="1:17">
      <c r="A3070" t="s">
        <v>7749</v>
      </c>
      <c r="B3070" t="s">
        <v>7750</v>
      </c>
      <c r="C3070" t="s">
        <v>904</v>
      </c>
      <c r="D3070">
        <v>57</v>
      </c>
      <c r="E3070" t="s">
        <v>7751</v>
      </c>
      <c r="F3070" t="s">
        <v>57</v>
      </c>
      <c r="G3070" t="s">
        <v>7752</v>
      </c>
      <c r="H3070" t="s">
        <v>343</v>
      </c>
      <c r="I3070" t="s">
        <v>387</v>
      </c>
      <c r="J3070" t="s">
        <v>383</v>
      </c>
      <c r="K3070" t="s">
        <v>389</v>
      </c>
      <c r="L3070" t="s">
        <v>44</v>
      </c>
      <c r="M3070" t="s">
        <v>386</v>
      </c>
      <c r="N3070" t="s">
        <v>907</v>
      </c>
      <c r="O3070" t="s">
        <v>908</v>
      </c>
      <c r="P3070" t="s">
        <v>57</v>
      </c>
      <c r="Q3070" t="s">
        <v>8505</v>
      </c>
    </row>
    <row r="3071" spans="1:17">
      <c r="A3071" t="s">
        <v>7739</v>
      </c>
      <c r="B3071" t="s">
        <v>7740</v>
      </c>
      <c r="C3071" t="s">
        <v>931</v>
      </c>
      <c r="D3071">
        <v>0</v>
      </c>
      <c r="E3071" t="s">
        <v>7741</v>
      </c>
      <c r="F3071" t="s">
        <v>57</v>
      </c>
      <c r="G3071" t="s">
        <v>7732</v>
      </c>
      <c r="H3071" t="s">
        <v>342</v>
      </c>
      <c r="I3071" t="s">
        <v>387</v>
      </c>
      <c r="J3071" t="s">
        <v>383</v>
      </c>
      <c r="K3071" t="s">
        <v>388</v>
      </c>
      <c r="L3071" t="s">
        <v>44</v>
      </c>
      <c r="M3071" t="s">
        <v>386</v>
      </c>
      <c r="N3071" t="s">
        <v>907</v>
      </c>
      <c r="O3071" t="s">
        <v>1898</v>
      </c>
      <c r="P3071" t="s">
        <v>57</v>
      </c>
      <c r="Q3071" t="s">
        <v>8505</v>
      </c>
    </row>
    <row r="3072" spans="1:17">
      <c r="A3072" t="s">
        <v>6656</v>
      </c>
      <c r="B3072" t="s">
        <v>6657</v>
      </c>
      <c r="C3072" t="s">
        <v>931</v>
      </c>
      <c r="D3072">
        <v>0</v>
      </c>
      <c r="E3072" t="s">
        <v>6655</v>
      </c>
      <c r="F3072" t="s">
        <v>55</v>
      </c>
      <c r="G3072" t="s">
        <v>906</v>
      </c>
      <c r="H3072" t="s">
        <v>361</v>
      </c>
      <c r="I3072" t="s">
        <v>390</v>
      </c>
      <c r="J3072" t="s">
        <v>383</v>
      </c>
      <c r="K3072" t="s">
        <v>388</v>
      </c>
      <c r="L3072" t="s">
        <v>43</v>
      </c>
      <c r="M3072" t="s">
        <v>386</v>
      </c>
      <c r="N3072" t="s">
        <v>907</v>
      </c>
      <c r="O3072" t="s">
        <v>1003</v>
      </c>
      <c r="P3072" t="s">
        <v>71</v>
      </c>
    </row>
    <row r="3073" spans="1:17">
      <c r="A3073" t="s">
        <v>6653</v>
      </c>
      <c r="B3073" t="s">
        <v>6654</v>
      </c>
      <c r="C3073" t="s">
        <v>931</v>
      </c>
      <c r="D3073">
        <v>0</v>
      </c>
      <c r="E3073" t="s">
        <v>6655</v>
      </c>
      <c r="F3073" t="s">
        <v>53</v>
      </c>
      <c r="G3073" t="s">
        <v>906</v>
      </c>
      <c r="H3073" t="s">
        <v>361</v>
      </c>
      <c r="I3073" t="s">
        <v>390</v>
      </c>
      <c r="J3073" t="s">
        <v>383</v>
      </c>
      <c r="K3073" t="s">
        <v>388</v>
      </c>
      <c r="L3073" t="s">
        <v>43</v>
      </c>
      <c r="M3073" t="s">
        <v>386</v>
      </c>
      <c r="N3073" t="s">
        <v>907</v>
      </c>
      <c r="O3073" t="s">
        <v>928</v>
      </c>
      <c r="P3073" t="s">
        <v>53</v>
      </c>
    </row>
    <row r="3074" spans="1:17">
      <c r="A3074" t="s">
        <v>5268</v>
      </c>
      <c r="B3074" t="s">
        <v>5269</v>
      </c>
      <c r="C3074" t="s">
        <v>931</v>
      </c>
      <c r="D3074">
        <v>0</v>
      </c>
      <c r="E3074" t="s">
        <v>5270</v>
      </c>
      <c r="F3074" t="s">
        <v>83</v>
      </c>
      <c r="G3074" t="s">
        <v>964</v>
      </c>
      <c r="H3074" t="s">
        <v>514</v>
      </c>
      <c r="I3074" t="s">
        <v>382</v>
      </c>
      <c r="J3074" t="s">
        <v>383</v>
      </c>
      <c r="K3074" t="s">
        <v>388</v>
      </c>
      <c r="M3074" t="s">
        <v>386</v>
      </c>
      <c r="N3074" t="s">
        <v>907</v>
      </c>
      <c r="O3074" t="s">
        <v>5271</v>
      </c>
      <c r="P3074" t="s">
        <v>83</v>
      </c>
    </row>
    <row r="3075" spans="1:17">
      <c r="A3075" t="s">
        <v>8200</v>
      </c>
      <c r="B3075" t="s">
        <v>8201</v>
      </c>
      <c r="C3075" t="s">
        <v>931</v>
      </c>
      <c r="D3075">
        <v>0</v>
      </c>
      <c r="E3075" t="s">
        <v>8199</v>
      </c>
      <c r="F3075" t="s">
        <v>86</v>
      </c>
      <c r="G3075" t="s">
        <v>7732</v>
      </c>
      <c r="H3075" t="s">
        <v>342</v>
      </c>
      <c r="I3075" t="s">
        <v>387</v>
      </c>
      <c r="J3075" t="s">
        <v>383</v>
      </c>
      <c r="K3075" t="s">
        <v>389</v>
      </c>
      <c r="L3075" t="s">
        <v>44</v>
      </c>
      <c r="M3075" t="s">
        <v>386</v>
      </c>
      <c r="N3075" t="s">
        <v>907</v>
      </c>
      <c r="O3075" t="s">
        <v>1033</v>
      </c>
      <c r="P3075" t="s">
        <v>86</v>
      </c>
    </row>
    <row r="3076" spans="1:17">
      <c r="A3076" t="s">
        <v>8197</v>
      </c>
      <c r="B3076" t="s">
        <v>8198</v>
      </c>
      <c r="C3076" t="s">
        <v>931</v>
      </c>
      <c r="D3076">
        <v>0</v>
      </c>
      <c r="E3076" t="s">
        <v>8199</v>
      </c>
      <c r="F3076" t="s">
        <v>231</v>
      </c>
      <c r="G3076" t="s">
        <v>7732</v>
      </c>
      <c r="H3076" t="s">
        <v>342</v>
      </c>
      <c r="I3076" t="s">
        <v>387</v>
      </c>
      <c r="J3076" t="s">
        <v>383</v>
      </c>
      <c r="K3076" t="s">
        <v>389</v>
      </c>
      <c r="L3076" t="s">
        <v>44</v>
      </c>
      <c r="M3076" t="s">
        <v>386</v>
      </c>
      <c r="N3076" t="s">
        <v>907</v>
      </c>
      <c r="O3076" t="s">
        <v>917</v>
      </c>
      <c r="P3076" t="s">
        <v>83</v>
      </c>
    </row>
    <row r="3077" spans="1:17">
      <c r="A3077" t="s">
        <v>7412</v>
      </c>
      <c r="B3077" t="s">
        <v>7413</v>
      </c>
      <c r="C3077" t="s">
        <v>956</v>
      </c>
      <c r="D3077">
        <v>55</v>
      </c>
      <c r="E3077" t="s">
        <v>7414</v>
      </c>
      <c r="F3077" t="s">
        <v>186</v>
      </c>
      <c r="G3077" t="s">
        <v>7415</v>
      </c>
      <c r="H3077" t="s">
        <v>343</v>
      </c>
      <c r="I3077" t="s">
        <v>382</v>
      </c>
      <c r="J3077" t="s">
        <v>383</v>
      </c>
      <c r="K3077" t="s">
        <v>389</v>
      </c>
      <c r="M3077" t="s">
        <v>386</v>
      </c>
      <c r="N3077" t="s">
        <v>907</v>
      </c>
      <c r="O3077" t="s">
        <v>969</v>
      </c>
      <c r="P3077" t="s">
        <v>78</v>
      </c>
    </row>
    <row r="3078" spans="1:17">
      <c r="A3078" t="s">
        <v>8193</v>
      </c>
      <c r="B3078" t="s">
        <v>8194</v>
      </c>
      <c r="C3078" t="s">
        <v>931</v>
      </c>
      <c r="D3078">
        <v>0</v>
      </c>
      <c r="E3078" t="s">
        <v>7418</v>
      </c>
      <c r="F3078" t="s">
        <v>63</v>
      </c>
      <c r="G3078" t="s">
        <v>1328</v>
      </c>
      <c r="H3078" t="s">
        <v>342</v>
      </c>
      <c r="I3078" t="s">
        <v>387</v>
      </c>
      <c r="J3078" t="s">
        <v>383</v>
      </c>
      <c r="K3078" t="s">
        <v>389</v>
      </c>
      <c r="L3078" t="s">
        <v>44</v>
      </c>
      <c r="M3078" t="s">
        <v>386</v>
      </c>
      <c r="N3078" t="s">
        <v>907</v>
      </c>
      <c r="O3078" t="s">
        <v>937</v>
      </c>
      <c r="P3078" t="s">
        <v>63</v>
      </c>
    </row>
    <row r="3079" spans="1:17">
      <c r="A3079" t="s">
        <v>7416</v>
      </c>
      <c r="B3079" t="s">
        <v>7417</v>
      </c>
      <c r="C3079" t="s">
        <v>931</v>
      </c>
      <c r="D3079">
        <v>0</v>
      </c>
      <c r="E3079" t="s">
        <v>7418</v>
      </c>
      <c r="F3079" t="s">
        <v>57</v>
      </c>
      <c r="G3079" t="s">
        <v>1328</v>
      </c>
      <c r="H3079" t="s">
        <v>342</v>
      </c>
      <c r="I3079" t="s">
        <v>387</v>
      </c>
      <c r="J3079" t="s">
        <v>383</v>
      </c>
      <c r="K3079" t="s">
        <v>389</v>
      </c>
      <c r="L3079" t="s">
        <v>44</v>
      </c>
      <c r="M3079" t="s">
        <v>386</v>
      </c>
      <c r="N3079" t="s">
        <v>907</v>
      </c>
      <c r="O3079" t="s">
        <v>908</v>
      </c>
      <c r="P3079" t="s">
        <v>57</v>
      </c>
    </row>
    <row r="3080" spans="1:17">
      <c r="A3080" t="s">
        <v>8195</v>
      </c>
      <c r="B3080" t="s">
        <v>8196</v>
      </c>
      <c r="C3080" t="s">
        <v>931</v>
      </c>
      <c r="D3080">
        <v>0</v>
      </c>
      <c r="E3080" t="s">
        <v>7418</v>
      </c>
      <c r="F3080" t="s">
        <v>53</v>
      </c>
      <c r="G3080" t="s">
        <v>1328</v>
      </c>
      <c r="H3080" t="s">
        <v>342</v>
      </c>
      <c r="I3080" t="s">
        <v>387</v>
      </c>
      <c r="J3080" t="s">
        <v>383</v>
      </c>
      <c r="K3080" t="s">
        <v>389</v>
      </c>
      <c r="L3080" t="s">
        <v>44</v>
      </c>
      <c r="M3080" t="s">
        <v>386</v>
      </c>
      <c r="N3080" t="s">
        <v>907</v>
      </c>
      <c r="O3080" t="s">
        <v>928</v>
      </c>
      <c r="P3080" t="s">
        <v>53</v>
      </c>
    </row>
    <row r="3081" spans="1:17">
      <c r="A3081" t="s">
        <v>7742</v>
      </c>
      <c r="B3081" t="s">
        <v>7743</v>
      </c>
      <c r="C3081" t="s">
        <v>931</v>
      </c>
      <c r="D3081">
        <v>0</v>
      </c>
      <c r="E3081" t="s">
        <v>7744</v>
      </c>
      <c r="F3081" t="s">
        <v>53</v>
      </c>
      <c r="G3081" t="s">
        <v>7732</v>
      </c>
      <c r="H3081" t="s">
        <v>342</v>
      </c>
      <c r="I3081" t="s">
        <v>387</v>
      </c>
      <c r="J3081" t="s">
        <v>383</v>
      </c>
      <c r="K3081" t="s">
        <v>388</v>
      </c>
      <c r="M3081" t="s">
        <v>386</v>
      </c>
      <c r="N3081" t="s">
        <v>907</v>
      </c>
      <c r="O3081" t="s">
        <v>928</v>
      </c>
      <c r="P3081" t="s">
        <v>53</v>
      </c>
      <c r="Q3081" t="s">
        <v>8505</v>
      </c>
    </row>
    <row r="3082" spans="1:17">
      <c r="A3082" t="s">
        <v>6919</v>
      </c>
      <c r="B3082" t="s">
        <v>6920</v>
      </c>
      <c r="C3082" t="s">
        <v>956</v>
      </c>
      <c r="D3082">
        <v>55</v>
      </c>
      <c r="E3082" t="s">
        <v>6921</v>
      </c>
      <c r="F3082" t="s">
        <v>63</v>
      </c>
      <c r="G3082" t="s">
        <v>6922</v>
      </c>
      <c r="H3082" t="s">
        <v>343</v>
      </c>
      <c r="I3082" t="s">
        <v>382</v>
      </c>
      <c r="J3082" t="s">
        <v>383</v>
      </c>
      <c r="K3082" t="s">
        <v>389</v>
      </c>
      <c r="L3082" t="s">
        <v>46</v>
      </c>
      <c r="M3082" t="s">
        <v>386</v>
      </c>
      <c r="N3082" t="s">
        <v>907</v>
      </c>
      <c r="O3082" t="s">
        <v>937</v>
      </c>
      <c r="P3082" t="s">
        <v>63</v>
      </c>
    </row>
    <row r="3083" spans="1:17">
      <c r="A3083" t="s">
        <v>6923</v>
      </c>
      <c r="B3083" t="s">
        <v>6920</v>
      </c>
      <c r="C3083" t="s">
        <v>904</v>
      </c>
      <c r="D3083">
        <v>57</v>
      </c>
      <c r="E3083" t="s">
        <v>6921</v>
      </c>
      <c r="F3083" t="s">
        <v>63</v>
      </c>
      <c r="G3083" t="s">
        <v>6922</v>
      </c>
      <c r="H3083" t="s">
        <v>343</v>
      </c>
      <c r="I3083" t="s">
        <v>382</v>
      </c>
      <c r="J3083" t="s">
        <v>383</v>
      </c>
      <c r="K3083" t="s">
        <v>389</v>
      </c>
      <c r="L3083" t="s">
        <v>46</v>
      </c>
      <c r="M3083" t="s">
        <v>386</v>
      </c>
      <c r="N3083" t="s">
        <v>907</v>
      </c>
      <c r="O3083" t="s">
        <v>937</v>
      </c>
      <c r="P3083" t="s">
        <v>63</v>
      </c>
    </row>
    <row r="3084" spans="1:17">
      <c r="A3084" t="s">
        <v>6924</v>
      </c>
      <c r="B3084" t="s">
        <v>6920</v>
      </c>
      <c r="C3084" t="s">
        <v>910</v>
      </c>
      <c r="D3084">
        <v>59</v>
      </c>
      <c r="E3084" t="s">
        <v>6921</v>
      </c>
      <c r="F3084" t="s">
        <v>63</v>
      </c>
      <c r="G3084" t="s">
        <v>6922</v>
      </c>
      <c r="H3084" t="s">
        <v>343</v>
      </c>
      <c r="I3084" t="s">
        <v>382</v>
      </c>
      <c r="J3084" t="s">
        <v>383</v>
      </c>
      <c r="K3084" t="s">
        <v>389</v>
      </c>
      <c r="L3084" t="s">
        <v>46</v>
      </c>
      <c r="M3084" t="s">
        <v>386</v>
      </c>
      <c r="N3084" t="s">
        <v>907</v>
      </c>
      <c r="O3084" t="s">
        <v>937</v>
      </c>
      <c r="P3084" t="s">
        <v>63</v>
      </c>
    </row>
    <row r="3085" spans="1:17">
      <c r="A3085" t="s">
        <v>6925</v>
      </c>
      <c r="B3085" t="s">
        <v>6920</v>
      </c>
      <c r="C3085" t="s">
        <v>912</v>
      </c>
      <c r="D3085">
        <v>61</v>
      </c>
      <c r="E3085" t="s">
        <v>6921</v>
      </c>
      <c r="F3085" t="s">
        <v>63</v>
      </c>
      <c r="G3085" t="s">
        <v>6922</v>
      </c>
      <c r="H3085" t="s">
        <v>343</v>
      </c>
      <c r="I3085" t="s">
        <v>382</v>
      </c>
      <c r="J3085" t="s">
        <v>383</v>
      </c>
      <c r="K3085" t="s">
        <v>389</v>
      </c>
      <c r="L3085" t="s">
        <v>46</v>
      </c>
      <c r="M3085" t="s">
        <v>386</v>
      </c>
      <c r="N3085" t="s">
        <v>907</v>
      </c>
      <c r="O3085" t="s">
        <v>937</v>
      </c>
      <c r="P3085" t="s">
        <v>63</v>
      </c>
    </row>
    <row r="3086" spans="1:17">
      <c r="A3086" t="s">
        <v>7825</v>
      </c>
      <c r="B3086" t="s">
        <v>7826</v>
      </c>
      <c r="C3086" t="s">
        <v>904</v>
      </c>
      <c r="D3086">
        <v>57</v>
      </c>
      <c r="E3086" t="s">
        <v>7823</v>
      </c>
      <c r="F3086" t="s">
        <v>57</v>
      </c>
      <c r="G3086" t="s">
        <v>964</v>
      </c>
      <c r="H3086" t="s">
        <v>343</v>
      </c>
      <c r="I3086" t="s">
        <v>387</v>
      </c>
      <c r="J3086" t="s">
        <v>383</v>
      </c>
      <c r="K3086" t="s">
        <v>389</v>
      </c>
      <c r="M3086" t="s">
        <v>386</v>
      </c>
      <c r="N3086" t="s">
        <v>907</v>
      </c>
      <c r="O3086" t="s">
        <v>908</v>
      </c>
      <c r="P3086" t="s">
        <v>57</v>
      </c>
    </row>
    <row r="3087" spans="1:17">
      <c r="A3087" t="s">
        <v>7821</v>
      </c>
      <c r="B3087" t="s">
        <v>7822</v>
      </c>
      <c r="C3087" t="s">
        <v>956</v>
      </c>
      <c r="D3087">
        <v>55</v>
      </c>
      <c r="E3087" t="s">
        <v>7823</v>
      </c>
      <c r="F3087" t="s">
        <v>86</v>
      </c>
      <c r="G3087" t="s">
        <v>964</v>
      </c>
      <c r="H3087" t="s">
        <v>343</v>
      </c>
      <c r="I3087" t="s">
        <v>387</v>
      </c>
      <c r="J3087" t="s">
        <v>383</v>
      </c>
      <c r="K3087" t="s">
        <v>389</v>
      </c>
      <c r="M3087" t="s">
        <v>386</v>
      </c>
      <c r="N3087" t="s">
        <v>907</v>
      </c>
      <c r="O3087" t="s">
        <v>1033</v>
      </c>
      <c r="P3087" t="s">
        <v>86</v>
      </c>
    </row>
    <row r="3088" spans="1:17">
      <c r="A3088" t="s">
        <v>7824</v>
      </c>
      <c r="B3088" t="s">
        <v>7822</v>
      </c>
      <c r="C3088" t="s">
        <v>904</v>
      </c>
      <c r="D3088">
        <v>57</v>
      </c>
      <c r="E3088" t="s">
        <v>7823</v>
      </c>
      <c r="F3088" t="s">
        <v>86</v>
      </c>
      <c r="G3088" t="s">
        <v>964</v>
      </c>
      <c r="H3088" t="s">
        <v>343</v>
      </c>
      <c r="I3088" t="s">
        <v>387</v>
      </c>
      <c r="J3088" t="s">
        <v>383</v>
      </c>
      <c r="K3088" t="s">
        <v>389</v>
      </c>
      <c r="M3088" t="s">
        <v>386</v>
      </c>
      <c r="N3088" t="s">
        <v>907</v>
      </c>
      <c r="O3088" t="s">
        <v>1033</v>
      </c>
      <c r="P3088" t="s">
        <v>86</v>
      </c>
    </row>
    <row r="3089" spans="1:16">
      <c r="A3089" t="s">
        <v>1963</v>
      </c>
      <c r="B3089" t="s">
        <v>1964</v>
      </c>
      <c r="C3089" t="s">
        <v>956</v>
      </c>
      <c r="D3089">
        <v>55</v>
      </c>
      <c r="E3089" t="s">
        <v>1965</v>
      </c>
      <c r="F3089" t="s">
        <v>83</v>
      </c>
      <c r="G3089" t="s">
        <v>1631</v>
      </c>
      <c r="H3089" t="s">
        <v>343</v>
      </c>
      <c r="I3089" t="s">
        <v>382</v>
      </c>
      <c r="J3089" t="s">
        <v>383</v>
      </c>
      <c r="K3089" t="s">
        <v>389</v>
      </c>
      <c r="M3089" t="s">
        <v>386</v>
      </c>
      <c r="N3089" t="s">
        <v>907</v>
      </c>
      <c r="O3089" t="s">
        <v>917</v>
      </c>
      <c r="P3089" t="s">
        <v>83</v>
      </c>
    </row>
    <row r="3090" spans="1:16">
      <c r="A3090" t="s">
        <v>7150</v>
      </c>
      <c r="B3090" t="s">
        <v>7151</v>
      </c>
      <c r="C3090" t="s">
        <v>931</v>
      </c>
      <c r="D3090">
        <v>0</v>
      </c>
      <c r="E3090" t="s">
        <v>7152</v>
      </c>
      <c r="F3090" t="s">
        <v>154</v>
      </c>
      <c r="G3090" t="s">
        <v>7153</v>
      </c>
      <c r="H3090" t="s">
        <v>340</v>
      </c>
      <c r="I3090" t="s">
        <v>391</v>
      </c>
      <c r="J3090" t="s">
        <v>383</v>
      </c>
      <c r="K3090" t="s">
        <v>389</v>
      </c>
      <c r="M3090" t="s">
        <v>386</v>
      </c>
      <c r="N3090" t="s">
        <v>907</v>
      </c>
      <c r="O3090" t="s">
        <v>990</v>
      </c>
      <c r="P3090" t="s">
        <v>60</v>
      </c>
    </row>
    <row r="3091" spans="1:16">
      <c r="A3091" t="s">
        <v>7174</v>
      </c>
      <c r="B3091" t="s">
        <v>7175</v>
      </c>
      <c r="C3091" t="s">
        <v>931</v>
      </c>
      <c r="D3091">
        <v>0</v>
      </c>
      <c r="E3091" t="s">
        <v>7152</v>
      </c>
      <c r="F3091" t="s">
        <v>256</v>
      </c>
      <c r="G3091" t="s">
        <v>7153</v>
      </c>
      <c r="H3091" t="s">
        <v>340</v>
      </c>
      <c r="I3091" t="s">
        <v>391</v>
      </c>
      <c r="J3091" t="s">
        <v>383</v>
      </c>
      <c r="K3091" t="s">
        <v>389</v>
      </c>
      <c r="M3091" t="s">
        <v>386</v>
      </c>
      <c r="N3091" t="s">
        <v>907</v>
      </c>
      <c r="O3091" t="s">
        <v>932</v>
      </c>
      <c r="P3091" t="s">
        <v>71</v>
      </c>
    </row>
    <row r="3092" spans="1:16">
      <c r="A3092" t="s">
        <v>7419</v>
      </c>
      <c r="B3092" t="s">
        <v>7420</v>
      </c>
      <c r="C3092" t="s">
        <v>910</v>
      </c>
      <c r="D3092">
        <v>59</v>
      </c>
      <c r="E3092" t="s">
        <v>7421</v>
      </c>
      <c r="F3092" t="s">
        <v>53</v>
      </c>
      <c r="G3092" t="s">
        <v>7422</v>
      </c>
      <c r="H3092" t="s">
        <v>343</v>
      </c>
      <c r="I3092" t="s">
        <v>387</v>
      </c>
      <c r="J3092" t="s">
        <v>383</v>
      </c>
      <c r="K3092" t="s">
        <v>389</v>
      </c>
      <c r="L3092" t="s">
        <v>45</v>
      </c>
      <c r="M3092" t="s">
        <v>386</v>
      </c>
      <c r="N3092" t="s">
        <v>907</v>
      </c>
      <c r="O3092" t="s">
        <v>928</v>
      </c>
      <c r="P3092" t="s">
        <v>53</v>
      </c>
    </row>
    <row r="3093" spans="1:16">
      <c r="A3093" t="s">
        <v>6661</v>
      </c>
      <c r="B3093" t="s">
        <v>6662</v>
      </c>
      <c r="C3093" t="s">
        <v>931</v>
      </c>
      <c r="D3093">
        <v>0</v>
      </c>
      <c r="E3093" t="s">
        <v>6660</v>
      </c>
      <c r="F3093" t="s">
        <v>55</v>
      </c>
      <c r="G3093" t="s">
        <v>906</v>
      </c>
      <c r="H3093" t="s">
        <v>361</v>
      </c>
      <c r="I3093" t="s">
        <v>390</v>
      </c>
      <c r="J3093" t="s">
        <v>383</v>
      </c>
      <c r="K3093" t="s">
        <v>388</v>
      </c>
      <c r="L3093" t="s">
        <v>4759</v>
      </c>
      <c r="M3093" t="s">
        <v>386</v>
      </c>
      <c r="N3093" t="s">
        <v>907</v>
      </c>
      <c r="O3093" t="s">
        <v>1003</v>
      </c>
      <c r="P3093" t="s">
        <v>71</v>
      </c>
    </row>
    <row r="3094" spans="1:16">
      <c r="A3094" t="s">
        <v>6658</v>
      </c>
      <c r="B3094" t="s">
        <v>6659</v>
      </c>
      <c r="C3094" t="s">
        <v>931</v>
      </c>
      <c r="D3094">
        <v>0</v>
      </c>
      <c r="E3094" t="s">
        <v>6660</v>
      </c>
      <c r="F3094" t="s">
        <v>53</v>
      </c>
      <c r="G3094" t="s">
        <v>906</v>
      </c>
      <c r="H3094" t="s">
        <v>361</v>
      </c>
      <c r="I3094" t="s">
        <v>390</v>
      </c>
      <c r="J3094" t="s">
        <v>383</v>
      </c>
      <c r="K3094" t="s">
        <v>388</v>
      </c>
      <c r="L3094" t="s">
        <v>4759</v>
      </c>
      <c r="M3094" t="s">
        <v>386</v>
      </c>
      <c r="N3094" t="s">
        <v>907</v>
      </c>
      <c r="O3094" t="s">
        <v>928</v>
      </c>
      <c r="P3094" t="s">
        <v>53</v>
      </c>
    </row>
    <row r="3095" spans="1:16">
      <c r="A3095" t="s">
        <v>7423</v>
      </c>
      <c r="B3095" t="s">
        <v>7424</v>
      </c>
      <c r="C3095" t="s">
        <v>931</v>
      </c>
      <c r="D3095">
        <v>0</v>
      </c>
      <c r="E3095" t="s">
        <v>7425</v>
      </c>
      <c r="F3095" t="s">
        <v>53</v>
      </c>
      <c r="G3095" t="s">
        <v>1554</v>
      </c>
      <c r="H3095" t="s">
        <v>332</v>
      </c>
      <c r="I3095" t="s">
        <v>387</v>
      </c>
      <c r="J3095" t="s">
        <v>7351</v>
      </c>
      <c r="K3095" t="s">
        <v>389</v>
      </c>
      <c r="L3095" t="s">
        <v>44</v>
      </c>
      <c r="M3095" t="s">
        <v>385</v>
      </c>
      <c r="N3095" t="s">
        <v>907</v>
      </c>
      <c r="O3095" t="s">
        <v>928</v>
      </c>
      <c r="P3095" t="s">
        <v>53</v>
      </c>
    </row>
    <row r="3096" spans="1:16">
      <c r="A3096" t="s">
        <v>3295</v>
      </c>
      <c r="B3096" t="s">
        <v>3296</v>
      </c>
      <c r="C3096" t="s">
        <v>931</v>
      </c>
      <c r="D3096">
        <v>0</v>
      </c>
      <c r="E3096" t="s">
        <v>3288</v>
      </c>
      <c r="F3096" t="s">
        <v>57</v>
      </c>
      <c r="G3096" t="s">
        <v>964</v>
      </c>
      <c r="H3096" t="s">
        <v>332</v>
      </c>
      <c r="I3096" t="s">
        <v>382</v>
      </c>
      <c r="J3096" t="s">
        <v>383</v>
      </c>
      <c r="K3096" t="s">
        <v>389</v>
      </c>
      <c r="M3096" t="s">
        <v>386</v>
      </c>
      <c r="N3096" t="s">
        <v>907</v>
      </c>
      <c r="O3096" t="s">
        <v>1898</v>
      </c>
      <c r="P3096" t="s">
        <v>57</v>
      </c>
    </row>
    <row r="3097" spans="1:16">
      <c r="A3097" t="s">
        <v>3293</v>
      </c>
      <c r="B3097" t="s">
        <v>3294</v>
      </c>
      <c r="C3097" t="s">
        <v>931</v>
      </c>
      <c r="D3097">
        <v>0</v>
      </c>
      <c r="E3097" t="s">
        <v>3288</v>
      </c>
      <c r="F3097" t="s">
        <v>60</v>
      </c>
      <c r="G3097" t="s">
        <v>964</v>
      </c>
      <c r="H3097" t="s">
        <v>332</v>
      </c>
      <c r="I3097" t="s">
        <v>382</v>
      </c>
      <c r="J3097" t="s">
        <v>383</v>
      </c>
      <c r="K3097" t="s">
        <v>389</v>
      </c>
      <c r="M3097" t="s">
        <v>386</v>
      </c>
      <c r="N3097" t="s">
        <v>907</v>
      </c>
      <c r="O3097" t="s">
        <v>990</v>
      </c>
      <c r="P3097" t="s">
        <v>60</v>
      </c>
    </row>
    <row r="3098" spans="1:16">
      <c r="A3098" t="s">
        <v>3297</v>
      </c>
      <c r="B3098" t="s">
        <v>3298</v>
      </c>
      <c r="C3098" t="s">
        <v>931</v>
      </c>
      <c r="D3098">
        <v>0</v>
      </c>
      <c r="E3098" t="s">
        <v>3288</v>
      </c>
      <c r="F3098" t="s">
        <v>78</v>
      </c>
      <c r="G3098" t="s">
        <v>964</v>
      </c>
      <c r="H3098" t="s">
        <v>332</v>
      </c>
      <c r="I3098" t="s">
        <v>382</v>
      </c>
      <c r="J3098" t="s">
        <v>383</v>
      </c>
      <c r="K3098" t="s">
        <v>389</v>
      </c>
      <c r="M3098" t="s">
        <v>386</v>
      </c>
      <c r="N3098" t="s">
        <v>907</v>
      </c>
      <c r="O3098" t="s">
        <v>969</v>
      </c>
      <c r="P3098" t="s">
        <v>78</v>
      </c>
    </row>
    <row r="3099" spans="1:16">
      <c r="A3099" t="s">
        <v>3291</v>
      </c>
      <c r="B3099" t="s">
        <v>3292</v>
      </c>
      <c r="C3099" t="s">
        <v>931</v>
      </c>
      <c r="D3099">
        <v>0</v>
      </c>
      <c r="E3099" t="s">
        <v>3288</v>
      </c>
      <c r="F3099" t="s">
        <v>68</v>
      </c>
      <c r="G3099" t="s">
        <v>964</v>
      </c>
      <c r="H3099" t="s">
        <v>332</v>
      </c>
      <c r="I3099" t="s">
        <v>382</v>
      </c>
      <c r="J3099" t="s">
        <v>383</v>
      </c>
      <c r="K3099" t="s">
        <v>389</v>
      </c>
      <c r="M3099" t="s">
        <v>386</v>
      </c>
      <c r="N3099" t="s">
        <v>907</v>
      </c>
      <c r="O3099" t="s">
        <v>2691</v>
      </c>
      <c r="P3099" t="s">
        <v>68</v>
      </c>
    </row>
    <row r="3100" spans="1:16">
      <c r="A3100" t="s">
        <v>3289</v>
      </c>
      <c r="B3100" t="s">
        <v>3290</v>
      </c>
      <c r="C3100" t="s">
        <v>931</v>
      </c>
      <c r="D3100">
        <v>0</v>
      </c>
      <c r="E3100" t="s">
        <v>3288</v>
      </c>
      <c r="F3100" t="s">
        <v>277</v>
      </c>
      <c r="G3100" t="s">
        <v>964</v>
      </c>
      <c r="H3100" t="s">
        <v>332</v>
      </c>
      <c r="I3100" t="s">
        <v>382</v>
      </c>
      <c r="J3100" t="s">
        <v>383</v>
      </c>
      <c r="K3100" t="s">
        <v>389</v>
      </c>
      <c r="M3100" t="s">
        <v>386</v>
      </c>
      <c r="N3100" t="s">
        <v>907</v>
      </c>
      <c r="O3100" t="s">
        <v>1405</v>
      </c>
      <c r="P3100" t="s">
        <v>83</v>
      </c>
    </row>
    <row r="3101" spans="1:16">
      <c r="A3101" t="s">
        <v>3286</v>
      </c>
      <c r="B3101" t="s">
        <v>3287</v>
      </c>
      <c r="C3101" t="s">
        <v>931</v>
      </c>
      <c r="D3101">
        <v>0</v>
      </c>
      <c r="E3101" t="s">
        <v>3288</v>
      </c>
      <c r="F3101" t="s">
        <v>53</v>
      </c>
      <c r="G3101" t="s">
        <v>964</v>
      </c>
      <c r="H3101" t="s">
        <v>332</v>
      </c>
      <c r="I3101" t="s">
        <v>382</v>
      </c>
      <c r="J3101" t="s">
        <v>383</v>
      </c>
      <c r="K3101" t="s">
        <v>389</v>
      </c>
      <c r="M3101" t="s">
        <v>386</v>
      </c>
      <c r="N3101" t="s">
        <v>907</v>
      </c>
      <c r="O3101" t="s">
        <v>928</v>
      </c>
      <c r="P3101" t="s">
        <v>53</v>
      </c>
    </row>
    <row r="3102" spans="1:16">
      <c r="A3102" t="s">
        <v>1966</v>
      </c>
      <c r="B3102" t="s">
        <v>1967</v>
      </c>
      <c r="C3102" t="s">
        <v>931</v>
      </c>
      <c r="D3102">
        <v>0</v>
      </c>
      <c r="E3102" t="s">
        <v>1968</v>
      </c>
      <c r="F3102" t="s">
        <v>71</v>
      </c>
      <c r="G3102" t="s">
        <v>1624</v>
      </c>
      <c r="H3102" t="s">
        <v>332</v>
      </c>
      <c r="I3102" t="s">
        <v>382</v>
      </c>
      <c r="J3102" t="s">
        <v>383</v>
      </c>
      <c r="K3102" t="s">
        <v>389</v>
      </c>
      <c r="M3102" t="s">
        <v>386</v>
      </c>
      <c r="N3102" t="s">
        <v>907</v>
      </c>
      <c r="O3102" t="s">
        <v>932</v>
      </c>
      <c r="P3102" t="s">
        <v>71</v>
      </c>
    </row>
    <row r="3103" spans="1:16">
      <c r="A3103" t="s">
        <v>1969</v>
      </c>
      <c r="B3103" t="s">
        <v>1970</v>
      </c>
      <c r="C3103" t="s">
        <v>931</v>
      </c>
      <c r="D3103">
        <v>0</v>
      </c>
      <c r="E3103" t="s">
        <v>1971</v>
      </c>
      <c r="F3103" t="s">
        <v>53</v>
      </c>
      <c r="G3103" t="s">
        <v>1624</v>
      </c>
      <c r="H3103" t="s">
        <v>332</v>
      </c>
      <c r="I3103" t="s">
        <v>382</v>
      </c>
      <c r="J3103" t="s">
        <v>383</v>
      </c>
      <c r="K3103" t="s">
        <v>389</v>
      </c>
      <c r="M3103" t="s">
        <v>386</v>
      </c>
      <c r="N3103" t="s">
        <v>907</v>
      </c>
      <c r="O3103" t="s">
        <v>928</v>
      </c>
      <c r="P3103" t="s">
        <v>53</v>
      </c>
    </row>
    <row r="3104" spans="1:16">
      <c r="A3104" t="s">
        <v>1972</v>
      </c>
      <c r="B3104" t="s">
        <v>1973</v>
      </c>
      <c r="C3104" t="s">
        <v>931</v>
      </c>
      <c r="D3104">
        <v>0</v>
      </c>
      <c r="E3104" t="s">
        <v>1974</v>
      </c>
      <c r="F3104" t="s">
        <v>53</v>
      </c>
      <c r="G3104" t="s">
        <v>1624</v>
      </c>
      <c r="H3104" t="s">
        <v>332</v>
      </c>
      <c r="I3104" t="s">
        <v>382</v>
      </c>
      <c r="J3104" t="s">
        <v>383</v>
      </c>
      <c r="K3104" t="s">
        <v>389</v>
      </c>
      <c r="M3104" t="s">
        <v>386</v>
      </c>
      <c r="N3104" t="s">
        <v>907</v>
      </c>
      <c r="O3104" t="s">
        <v>928</v>
      </c>
      <c r="P3104" t="s">
        <v>53</v>
      </c>
    </row>
    <row r="3105" spans="1:16">
      <c r="A3105" t="s">
        <v>5272</v>
      </c>
      <c r="B3105" t="s">
        <v>5273</v>
      </c>
      <c r="C3105" t="s">
        <v>931</v>
      </c>
      <c r="D3105">
        <v>0</v>
      </c>
      <c r="E3105" t="s">
        <v>1977</v>
      </c>
      <c r="F3105" t="s">
        <v>71</v>
      </c>
      <c r="G3105" t="s">
        <v>1631</v>
      </c>
      <c r="H3105" t="s">
        <v>332</v>
      </c>
      <c r="I3105" t="s">
        <v>382</v>
      </c>
      <c r="J3105" t="s">
        <v>383</v>
      </c>
      <c r="K3105" t="s">
        <v>389</v>
      </c>
      <c r="M3105" t="s">
        <v>386</v>
      </c>
      <c r="N3105" t="s">
        <v>907</v>
      </c>
      <c r="O3105" t="s">
        <v>932</v>
      </c>
      <c r="P3105" t="s">
        <v>71</v>
      </c>
    </row>
    <row r="3106" spans="1:16">
      <c r="A3106" t="s">
        <v>1975</v>
      </c>
      <c r="B3106" t="s">
        <v>1976</v>
      </c>
      <c r="C3106" t="s">
        <v>931</v>
      </c>
      <c r="D3106">
        <v>0</v>
      </c>
      <c r="E3106" t="s">
        <v>1977</v>
      </c>
      <c r="F3106" t="s">
        <v>53</v>
      </c>
      <c r="G3106" t="s">
        <v>1624</v>
      </c>
      <c r="H3106" t="s">
        <v>332</v>
      </c>
      <c r="I3106" t="s">
        <v>382</v>
      </c>
      <c r="J3106" t="s">
        <v>383</v>
      </c>
      <c r="K3106" t="s">
        <v>389</v>
      </c>
      <c r="M3106" t="s">
        <v>386</v>
      </c>
      <c r="N3106" t="s">
        <v>907</v>
      </c>
      <c r="O3106" t="s">
        <v>928</v>
      </c>
      <c r="P3106" t="s">
        <v>53</v>
      </c>
    </row>
    <row r="3107" spans="1:16">
      <c r="A3107" t="s">
        <v>1978</v>
      </c>
      <c r="B3107" t="s">
        <v>1979</v>
      </c>
      <c r="C3107" t="s">
        <v>931</v>
      </c>
      <c r="D3107">
        <v>0</v>
      </c>
      <c r="E3107" t="s">
        <v>1980</v>
      </c>
      <c r="F3107" t="s">
        <v>53</v>
      </c>
      <c r="G3107" t="s">
        <v>1631</v>
      </c>
      <c r="H3107" t="s">
        <v>332</v>
      </c>
      <c r="I3107" t="s">
        <v>382</v>
      </c>
      <c r="J3107" t="s">
        <v>383</v>
      </c>
      <c r="K3107" t="s">
        <v>389</v>
      </c>
      <c r="M3107" t="s">
        <v>386</v>
      </c>
      <c r="N3107" t="s">
        <v>907</v>
      </c>
      <c r="O3107" t="s">
        <v>928</v>
      </c>
      <c r="P3107" t="s">
        <v>53</v>
      </c>
    </row>
    <row r="3108" spans="1:16">
      <c r="A3108" t="s">
        <v>5515</v>
      </c>
      <c r="B3108" t="s">
        <v>5516</v>
      </c>
      <c r="C3108" t="s">
        <v>931</v>
      </c>
      <c r="D3108">
        <v>0</v>
      </c>
      <c r="E3108" t="s">
        <v>5517</v>
      </c>
      <c r="F3108" t="s">
        <v>57</v>
      </c>
      <c r="G3108" t="s">
        <v>964</v>
      </c>
      <c r="H3108" t="s">
        <v>332</v>
      </c>
      <c r="I3108" t="s">
        <v>382</v>
      </c>
      <c r="J3108" t="s">
        <v>383</v>
      </c>
      <c r="K3108" t="s">
        <v>388</v>
      </c>
      <c r="M3108" t="s">
        <v>386</v>
      </c>
      <c r="N3108" t="s">
        <v>907</v>
      </c>
      <c r="O3108" t="s">
        <v>908</v>
      </c>
      <c r="P3108" t="s">
        <v>57</v>
      </c>
    </row>
    <row r="3109" spans="1:16">
      <c r="A3109" t="s">
        <v>5512</v>
      </c>
      <c r="B3109" t="s">
        <v>5513</v>
      </c>
      <c r="C3109" t="s">
        <v>931</v>
      </c>
      <c r="D3109">
        <v>0</v>
      </c>
      <c r="E3109" t="s">
        <v>5514</v>
      </c>
      <c r="F3109" t="s">
        <v>86</v>
      </c>
      <c r="G3109" t="s">
        <v>2682</v>
      </c>
      <c r="H3109" t="s">
        <v>332</v>
      </c>
      <c r="I3109" t="s">
        <v>382</v>
      </c>
      <c r="J3109" t="s">
        <v>383</v>
      </c>
      <c r="K3109" t="s">
        <v>388</v>
      </c>
      <c r="M3109" t="s">
        <v>386</v>
      </c>
      <c r="N3109" t="s">
        <v>907</v>
      </c>
      <c r="O3109" t="s">
        <v>1033</v>
      </c>
      <c r="P3109" t="s">
        <v>86</v>
      </c>
    </row>
    <row r="3110" spans="1:16">
      <c r="A3110" t="s">
        <v>5521</v>
      </c>
      <c r="B3110" t="s">
        <v>5522</v>
      </c>
      <c r="C3110" t="s">
        <v>931</v>
      </c>
      <c r="D3110">
        <v>0</v>
      </c>
      <c r="E3110" t="s">
        <v>5523</v>
      </c>
      <c r="F3110" t="s">
        <v>83</v>
      </c>
      <c r="G3110" t="s">
        <v>2682</v>
      </c>
      <c r="H3110" t="s">
        <v>332</v>
      </c>
      <c r="I3110" t="s">
        <v>382</v>
      </c>
      <c r="J3110" t="s">
        <v>383</v>
      </c>
      <c r="K3110" t="s">
        <v>388</v>
      </c>
      <c r="M3110" t="s">
        <v>386</v>
      </c>
      <c r="N3110" t="s">
        <v>907</v>
      </c>
      <c r="O3110" t="s">
        <v>917</v>
      </c>
      <c r="P3110" t="s">
        <v>83</v>
      </c>
    </row>
    <row r="3111" spans="1:16">
      <c r="A3111" t="s">
        <v>5518</v>
      </c>
      <c r="B3111" t="s">
        <v>5519</v>
      </c>
      <c r="C3111" t="s">
        <v>931</v>
      </c>
      <c r="D3111">
        <v>0</v>
      </c>
      <c r="E3111" t="s">
        <v>5520</v>
      </c>
      <c r="F3111" t="s">
        <v>768</v>
      </c>
      <c r="G3111" t="s">
        <v>964</v>
      </c>
      <c r="H3111" t="s">
        <v>332</v>
      </c>
      <c r="I3111" t="s">
        <v>382</v>
      </c>
      <c r="J3111" t="s">
        <v>383</v>
      </c>
      <c r="K3111" t="s">
        <v>388</v>
      </c>
      <c r="M3111" t="s">
        <v>386</v>
      </c>
      <c r="N3111" t="s">
        <v>907</v>
      </c>
      <c r="O3111" t="s">
        <v>1300</v>
      </c>
      <c r="P3111" t="s">
        <v>199</v>
      </c>
    </row>
    <row r="3112" spans="1:16">
      <c r="A3112" t="s">
        <v>1621</v>
      </c>
      <c r="B3112" t="s">
        <v>1622</v>
      </c>
      <c r="C3112" t="s">
        <v>931</v>
      </c>
      <c r="D3112">
        <v>0</v>
      </c>
      <c r="E3112" t="s">
        <v>1623</v>
      </c>
      <c r="F3112" t="s">
        <v>55</v>
      </c>
      <c r="G3112" t="s">
        <v>1624</v>
      </c>
      <c r="H3112" t="s">
        <v>332</v>
      </c>
      <c r="I3112" t="s">
        <v>382</v>
      </c>
      <c r="J3112" t="s">
        <v>383</v>
      </c>
      <c r="K3112" t="s">
        <v>389</v>
      </c>
      <c r="M3112" t="s">
        <v>386</v>
      </c>
      <c r="N3112" t="s">
        <v>907</v>
      </c>
      <c r="O3112" t="s">
        <v>932</v>
      </c>
      <c r="P3112" t="s">
        <v>71</v>
      </c>
    </row>
    <row r="3113" spans="1:16">
      <c r="A3113" t="s">
        <v>1625</v>
      </c>
      <c r="B3113" t="s">
        <v>1626</v>
      </c>
      <c r="C3113" t="s">
        <v>931</v>
      </c>
      <c r="D3113">
        <v>0</v>
      </c>
      <c r="E3113" t="s">
        <v>1627</v>
      </c>
      <c r="F3113" t="s">
        <v>101</v>
      </c>
      <c r="G3113" t="s">
        <v>964</v>
      </c>
      <c r="H3113" t="s">
        <v>332</v>
      </c>
      <c r="I3113" t="s">
        <v>382</v>
      </c>
      <c r="J3113" t="s">
        <v>383</v>
      </c>
      <c r="K3113" t="s">
        <v>388</v>
      </c>
      <c r="M3113" t="s">
        <v>386</v>
      </c>
      <c r="N3113" t="s">
        <v>907</v>
      </c>
      <c r="O3113" t="s">
        <v>928</v>
      </c>
      <c r="P3113" t="s">
        <v>63</v>
      </c>
    </row>
    <row r="3114" spans="1:16">
      <c r="A3114" t="s">
        <v>3299</v>
      </c>
      <c r="B3114" t="s">
        <v>3300</v>
      </c>
      <c r="C3114" t="s">
        <v>931</v>
      </c>
      <c r="D3114">
        <v>0</v>
      </c>
      <c r="E3114" t="s">
        <v>3301</v>
      </c>
      <c r="F3114" t="s">
        <v>96</v>
      </c>
      <c r="G3114" t="s">
        <v>964</v>
      </c>
      <c r="H3114" t="s">
        <v>332</v>
      </c>
      <c r="I3114" t="s">
        <v>382</v>
      </c>
      <c r="J3114" t="s">
        <v>383</v>
      </c>
      <c r="K3114" t="s">
        <v>389</v>
      </c>
      <c r="M3114" t="s">
        <v>386</v>
      </c>
      <c r="N3114" t="s">
        <v>907</v>
      </c>
      <c r="O3114" t="s">
        <v>937</v>
      </c>
      <c r="P3114" t="s">
        <v>63</v>
      </c>
    </row>
    <row r="3115" spans="1:16">
      <c r="A3115" t="s">
        <v>3302</v>
      </c>
      <c r="B3115" t="s">
        <v>3303</v>
      </c>
      <c r="C3115" t="s">
        <v>931</v>
      </c>
      <c r="D3115">
        <v>0</v>
      </c>
      <c r="E3115" t="s">
        <v>3301</v>
      </c>
      <c r="F3115" t="s">
        <v>256</v>
      </c>
      <c r="G3115" t="s">
        <v>1624</v>
      </c>
      <c r="H3115" t="s">
        <v>332</v>
      </c>
      <c r="I3115" t="s">
        <v>382</v>
      </c>
      <c r="J3115" t="s">
        <v>383</v>
      </c>
      <c r="K3115" t="s">
        <v>389</v>
      </c>
      <c r="M3115" t="s">
        <v>386</v>
      </c>
      <c r="N3115" t="s">
        <v>907</v>
      </c>
      <c r="O3115" t="s">
        <v>932</v>
      </c>
      <c r="P3115" t="s">
        <v>71</v>
      </c>
    </row>
    <row r="3116" spans="1:16">
      <c r="A3116" t="s">
        <v>5274</v>
      </c>
      <c r="B3116" t="s">
        <v>5275</v>
      </c>
      <c r="C3116" t="s">
        <v>931</v>
      </c>
      <c r="D3116">
        <v>0</v>
      </c>
      <c r="E3116" t="s">
        <v>5276</v>
      </c>
      <c r="F3116" t="s">
        <v>60</v>
      </c>
      <c r="G3116" t="s">
        <v>964</v>
      </c>
      <c r="H3116" t="s">
        <v>344</v>
      </c>
      <c r="I3116" t="s">
        <v>387</v>
      </c>
      <c r="J3116" t="s">
        <v>383</v>
      </c>
      <c r="K3116" t="s">
        <v>388</v>
      </c>
      <c r="M3116" t="s">
        <v>386</v>
      </c>
      <c r="N3116" t="s">
        <v>907</v>
      </c>
      <c r="O3116" t="s">
        <v>1354</v>
      </c>
      <c r="P3116" t="s">
        <v>60</v>
      </c>
    </row>
    <row r="3117" spans="1:16">
      <c r="A3117" t="s">
        <v>5277</v>
      </c>
      <c r="B3117" t="s">
        <v>5278</v>
      </c>
      <c r="C3117" t="s">
        <v>931</v>
      </c>
      <c r="D3117">
        <v>0</v>
      </c>
      <c r="E3117" t="s">
        <v>5279</v>
      </c>
      <c r="F3117" t="s">
        <v>216</v>
      </c>
      <c r="G3117" t="s">
        <v>964</v>
      </c>
      <c r="H3117" t="s">
        <v>344</v>
      </c>
      <c r="I3117" t="s">
        <v>387</v>
      </c>
      <c r="J3117" t="s">
        <v>383</v>
      </c>
      <c r="K3117" t="s">
        <v>388</v>
      </c>
      <c r="M3117" t="s">
        <v>386</v>
      </c>
      <c r="N3117" t="s">
        <v>907</v>
      </c>
      <c r="O3117" t="s">
        <v>1354</v>
      </c>
      <c r="P3117" t="s">
        <v>68</v>
      </c>
    </row>
    <row r="3118" spans="1:16">
      <c r="A3118" t="s">
        <v>5280</v>
      </c>
      <c r="B3118" t="s">
        <v>5281</v>
      </c>
      <c r="C3118" t="s">
        <v>931</v>
      </c>
      <c r="D3118">
        <v>0</v>
      </c>
      <c r="E3118" t="s">
        <v>5282</v>
      </c>
      <c r="F3118" t="s">
        <v>769</v>
      </c>
      <c r="G3118" t="s">
        <v>964</v>
      </c>
      <c r="H3118" t="s">
        <v>344</v>
      </c>
      <c r="I3118" t="s">
        <v>387</v>
      </c>
      <c r="J3118" t="s">
        <v>383</v>
      </c>
      <c r="K3118" t="s">
        <v>388</v>
      </c>
      <c r="M3118" t="s">
        <v>386</v>
      </c>
      <c r="N3118" t="s">
        <v>907</v>
      </c>
      <c r="O3118" t="s">
        <v>1354</v>
      </c>
      <c r="P3118" t="s">
        <v>199</v>
      </c>
    </row>
    <row r="3119" spans="1:16">
      <c r="A3119" t="s">
        <v>5283</v>
      </c>
      <c r="B3119" t="s">
        <v>5284</v>
      </c>
      <c r="C3119" t="s">
        <v>931</v>
      </c>
      <c r="D3119">
        <v>0</v>
      </c>
      <c r="E3119" t="s">
        <v>5285</v>
      </c>
      <c r="F3119" t="s">
        <v>252</v>
      </c>
      <c r="G3119" t="s">
        <v>964</v>
      </c>
      <c r="H3119" t="s">
        <v>512</v>
      </c>
      <c r="I3119" t="s">
        <v>387</v>
      </c>
      <c r="J3119" t="s">
        <v>383</v>
      </c>
      <c r="K3119" t="s">
        <v>388</v>
      </c>
      <c r="M3119" t="s">
        <v>386</v>
      </c>
      <c r="N3119" t="s">
        <v>907</v>
      </c>
      <c r="O3119" t="s">
        <v>1354</v>
      </c>
      <c r="P3119" t="s">
        <v>71</v>
      </c>
    </row>
    <row r="3120" spans="1:16">
      <c r="A3120" t="s">
        <v>5286</v>
      </c>
      <c r="B3120" t="s">
        <v>5287</v>
      </c>
      <c r="C3120" t="s">
        <v>931</v>
      </c>
      <c r="D3120">
        <v>0</v>
      </c>
      <c r="E3120" t="s">
        <v>1983</v>
      </c>
      <c r="F3120" t="s">
        <v>63</v>
      </c>
      <c r="G3120" t="s">
        <v>1631</v>
      </c>
      <c r="H3120" t="s">
        <v>332</v>
      </c>
      <c r="I3120" t="s">
        <v>382</v>
      </c>
      <c r="J3120" t="s">
        <v>383</v>
      </c>
      <c r="K3120" t="s">
        <v>389</v>
      </c>
      <c r="M3120" t="s">
        <v>386</v>
      </c>
      <c r="N3120" t="s">
        <v>907</v>
      </c>
      <c r="O3120" t="s">
        <v>1539</v>
      </c>
      <c r="P3120" t="s">
        <v>63</v>
      </c>
    </row>
    <row r="3121" spans="1:17">
      <c r="A3121" t="s">
        <v>1981</v>
      </c>
      <c r="B3121" t="s">
        <v>1982</v>
      </c>
      <c r="C3121" t="s">
        <v>931</v>
      </c>
      <c r="D3121">
        <v>0</v>
      </c>
      <c r="E3121" t="s">
        <v>1983</v>
      </c>
      <c r="F3121" t="s">
        <v>53</v>
      </c>
      <c r="G3121" t="s">
        <v>1498</v>
      </c>
      <c r="H3121" t="s">
        <v>332</v>
      </c>
      <c r="I3121" t="s">
        <v>382</v>
      </c>
      <c r="J3121" t="s">
        <v>383</v>
      </c>
      <c r="K3121" t="s">
        <v>389</v>
      </c>
      <c r="L3121" t="s">
        <v>44</v>
      </c>
      <c r="M3121" t="s">
        <v>386</v>
      </c>
      <c r="N3121" t="s">
        <v>907</v>
      </c>
      <c r="O3121" t="s">
        <v>928</v>
      </c>
      <c r="P3121" t="s">
        <v>53</v>
      </c>
    </row>
    <row r="3122" spans="1:17">
      <c r="A3122" t="s">
        <v>1984</v>
      </c>
      <c r="B3122" t="s">
        <v>1985</v>
      </c>
      <c r="C3122" t="s">
        <v>931</v>
      </c>
      <c r="D3122">
        <v>0</v>
      </c>
      <c r="E3122" t="s">
        <v>1986</v>
      </c>
      <c r="F3122" t="s">
        <v>226</v>
      </c>
      <c r="G3122" t="s">
        <v>1498</v>
      </c>
      <c r="H3122" t="s">
        <v>332</v>
      </c>
      <c r="I3122" t="s">
        <v>382</v>
      </c>
      <c r="J3122" t="s">
        <v>383</v>
      </c>
      <c r="K3122" t="s">
        <v>389</v>
      </c>
      <c r="L3122" t="s">
        <v>44</v>
      </c>
      <c r="M3122" t="s">
        <v>386</v>
      </c>
      <c r="N3122" t="s">
        <v>907</v>
      </c>
      <c r="O3122" t="s">
        <v>1291</v>
      </c>
      <c r="P3122" t="s">
        <v>86</v>
      </c>
    </row>
    <row r="3123" spans="1:17">
      <c r="A3123" t="s">
        <v>1987</v>
      </c>
      <c r="B3123" t="s">
        <v>1988</v>
      </c>
      <c r="C3123" t="s">
        <v>931</v>
      </c>
      <c r="D3123">
        <v>0</v>
      </c>
      <c r="E3123" t="s">
        <v>1989</v>
      </c>
      <c r="F3123" t="s">
        <v>83</v>
      </c>
      <c r="G3123" t="s">
        <v>964</v>
      </c>
      <c r="H3123" t="s">
        <v>332</v>
      </c>
      <c r="I3123" t="s">
        <v>382</v>
      </c>
      <c r="J3123" t="s">
        <v>383</v>
      </c>
      <c r="K3123" t="s">
        <v>389</v>
      </c>
      <c r="M3123" t="s">
        <v>386</v>
      </c>
      <c r="N3123" t="s">
        <v>907</v>
      </c>
      <c r="O3123" t="s">
        <v>917</v>
      </c>
      <c r="P3123" t="s">
        <v>83</v>
      </c>
    </row>
    <row r="3124" spans="1:17">
      <c r="A3124" t="s">
        <v>1628</v>
      </c>
      <c r="B3124" t="s">
        <v>1629</v>
      </c>
      <c r="C3124" t="s">
        <v>931</v>
      </c>
      <c r="D3124">
        <v>0</v>
      </c>
      <c r="E3124" t="s">
        <v>1630</v>
      </c>
      <c r="F3124" t="s">
        <v>86</v>
      </c>
      <c r="G3124" t="s">
        <v>1631</v>
      </c>
      <c r="H3124" t="s">
        <v>332</v>
      </c>
      <c r="I3124" t="s">
        <v>382</v>
      </c>
      <c r="J3124" t="s">
        <v>383</v>
      </c>
      <c r="K3124" t="s">
        <v>388</v>
      </c>
      <c r="M3124" t="s">
        <v>386</v>
      </c>
      <c r="N3124" t="s">
        <v>907</v>
      </c>
      <c r="O3124" t="s">
        <v>1033</v>
      </c>
      <c r="P3124" t="s">
        <v>86</v>
      </c>
    </row>
    <row r="3125" spans="1:17">
      <c r="A3125" t="s">
        <v>7718</v>
      </c>
      <c r="B3125" t="s">
        <v>7719</v>
      </c>
      <c r="C3125" t="s">
        <v>931</v>
      </c>
      <c r="D3125">
        <v>0</v>
      </c>
      <c r="E3125" t="s">
        <v>7720</v>
      </c>
      <c r="F3125" t="s">
        <v>83</v>
      </c>
      <c r="G3125" t="s">
        <v>7717</v>
      </c>
      <c r="H3125" t="s">
        <v>332</v>
      </c>
      <c r="I3125" t="s">
        <v>387</v>
      </c>
      <c r="J3125" t="s">
        <v>383</v>
      </c>
      <c r="K3125" t="s">
        <v>388</v>
      </c>
      <c r="L3125" t="s">
        <v>44</v>
      </c>
      <c r="M3125" t="s">
        <v>386</v>
      </c>
      <c r="N3125" t="s">
        <v>907</v>
      </c>
      <c r="O3125" t="s">
        <v>1291</v>
      </c>
      <c r="P3125" t="s">
        <v>83</v>
      </c>
      <c r="Q3125" t="s">
        <v>8505</v>
      </c>
    </row>
    <row r="3126" spans="1:17">
      <c r="A3126" t="s">
        <v>3307</v>
      </c>
      <c r="B3126" t="s">
        <v>3308</v>
      </c>
      <c r="C3126" t="s">
        <v>931</v>
      </c>
      <c r="D3126">
        <v>0</v>
      </c>
      <c r="E3126" t="s">
        <v>3306</v>
      </c>
      <c r="F3126" t="s">
        <v>55</v>
      </c>
      <c r="G3126" t="s">
        <v>1265</v>
      </c>
      <c r="H3126" t="s">
        <v>332</v>
      </c>
      <c r="I3126" t="s">
        <v>382</v>
      </c>
      <c r="J3126" t="s">
        <v>383</v>
      </c>
      <c r="K3126" t="s">
        <v>389</v>
      </c>
      <c r="L3126" t="s">
        <v>44</v>
      </c>
      <c r="M3126" t="s">
        <v>385</v>
      </c>
      <c r="N3126" t="s">
        <v>907</v>
      </c>
      <c r="O3126" t="s">
        <v>1003</v>
      </c>
      <c r="P3126" t="s">
        <v>71</v>
      </c>
    </row>
    <row r="3127" spans="1:17">
      <c r="A3127" t="s">
        <v>3304</v>
      </c>
      <c r="B3127" t="s">
        <v>3305</v>
      </c>
      <c r="C3127" t="s">
        <v>931</v>
      </c>
      <c r="D3127">
        <v>0</v>
      </c>
      <c r="E3127" t="s">
        <v>3306</v>
      </c>
      <c r="F3127" t="s">
        <v>53</v>
      </c>
      <c r="G3127" t="s">
        <v>1265</v>
      </c>
      <c r="H3127" t="s">
        <v>332</v>
      </c>
      <c r="I3127" t="s">
        <v>382</v>
      </c>
      <c r="J3127" t="s">
        <v>383</v>
      </c>
      <c r="K3127" t="s">
        <v>389</v>
      </c>
      <c r="L3127" t="s">
        <v>44</v>
      </c>
      <c r="M3127" t="s">
        <v>385</v>
      </c>
      <c r="N3127" t="s">
        <v>907</v>
      </c>
      <c r="O3127" t="s">
        <v>928</v>
      </c>
      <c r="P3127" t="s">
        <v>53</v>
      </c>
    </row>
    <row r="3128" spans="1:17">
      <c r="A3128" t="s">
        <v>3801</v>
      </c>
      <c r="B3128" t="s">
        <v>3802</v>
      </c>
      <c r="C3128" t="s">
        <v>931</v>
      </c>
      <c r="D3128">
        <v>0</v>
      </c>
      <c r="E3128" t="s">
        <v>1992</v>
      </c>
      <c r="F3128" t="s">
        <v>83</v>
      </c>
      <c r="G3128" t="s">
        <v>1631</v>
      </c>
      <c r="H3128" t="s">
        <v>332</v>
      </c>
      <c r="I3128" t="s">
        <v>382</v>
      </c>
      <c r="J3128" t="s">
        <v>383</v>
      </c>
      <c r="K3128" t="s">
        <v>389</v>
      </c>
      <c r="L3128" t="s">
        <v>46</v>
      </c>
      <c r="M3128" t="s">
        <v>395</v>
      </c>
      <c r="N3128" t="s">
        <v>907</v>
      </c>
      <c r="O3128" t="s">
        <v>917</v>
      </c>
      <c r="P3128" t="s">
        <v>83</v>
      </c>
    </row>
    <row r="3129" spans="1:17">
      <c r="A3129" t="s">
        <v>1990</v>
      </c>
      <c r="B3129" t="s">
        <v>1991</v>
      </c>
      <c r="C3129" t="s">
        <v>931</v>
      </c>
      <c r="D3129">
        <v>0</v>
      </c>
      <c r="E3129" t="s">
        <v>1992</v>
      </c>
      <c r="F3129" t="s">
        <v>53</v>
      </c>
      <c r="G3129" t="s">
        <v>1631</v>
      </c>
      <c r="H3129" t="s">
        <v>332</v>
      </c>
      <c r="I3129" t="s">
        <v>382</v>
      </c>
      <c r="J3129" t="s">
        <v>383</v>
      </c>
      <c r="K3129" t="s">
        <v>389</v>
      </c>
      <c r="L3129" t="s">
        <v>46</v>
      </c>
      <c r="M3129" t="s">
        <v>395</v>
      </c>
      <c r="N3129" t="s">
        <v>907</v>
      </c>
      <c r="O3129" t="s">
        <v>928</v>
      </c>
      <c r="P3129" t="s">
        <v>53</v>
      </c>
    </row>
    <row r="3130" spans="1:17">
      <c r="A3130" t="s">
        <v>5288</v>
      </c>
      <c r="B3130" t="s">
        <v>5289</v>
      </c>
      <c r="C3130" t="s">
        <v>931</v>
      </c>
      <c r="D3130">
        <v>0</v>
      </c>
      <c r="E3130" t="s">
        <v>5290</v>
      </c>
      <c r="F3130" t="s">
        <v>192</v>
      </c>
      <c r="G3130" t="s">
        <v>964</v>
      </c>
      <c r="H3130" t="s">
        <v>344</v>
      </c>
      <c r="I3130" t="s">
        <v>382</v>
      </c>
      <c r="J3130" t="s">
        <v>383</v>
      </c>
      <c r="K3130" t="s">
        <v>389</v>
      </c>
      <c r="M3130" t="s">
        <v>386</v>
      </c>
      <c r="N3130" t="s">
        <v>907</v>
      </c>
      <c r="O3130" t="s">
        <v>1514</v>
      </c>
      <c r="P3130" t="s">
        <v>78</v>
      </c>
    </row>
    <row r="3131" spans="1:17">
      <c r="A3131" t="s">
        <v>6051</v>
      </c>
      <c r="B3131" t="s">
        <v>6052</v>
      </c>
      <c r="C3131" t="s">
        <v>931</v>
      </c>
      <c r="D3131">
        <v>0</v>
      </c>
      <c r="E3131" t="s">
        <v>3311</v>
      </c>
      <c r="F3131" t="s">
        <v>57</v>
      </c>
      <c r="G3131" t="s">
        <v>964</v>
      </c>
      <c r="H3131" t="s">
        <v>344</v>
      </c>
      <c r="I3131" t="s">
        <v>387</v>
      </c>
      <c r="J3131" t="s">
        <v>383</v>
      </c>
      <c r="K3131" t="s">
        <v>389</v>
      </c>
      <c r="M3131" t="s">
        <v>386</v>
      </c>
      <c r="N3131" t="s">
        <v>907</v>
      </c>
      <c r="O3131" t="s">
        <v>1898</v>
      </c>
      <c r="P3131" t="s">
        <v>57</v>
      </c>
    </row>
    <row r="3132" spans="1:17">
      <c r="A3132" t="s">
        <v>6049</v>
      </c>
      <c r="B3132" t="s">
        <v>6050</v>
      </c>
      <c r="C3132" t="s">
        <v>931</v>
      </c>
      <c r="D3132">
        <v>0</v>
      </c>
      <c r="E3132" t="s">
        <v>3311</v>
      </c>
      <c r="F3132" t="s">
        <v>68</v>
      </c>
      <c r="G3132" t="s">
        <v>964</v>
      </c>
      <c r="H3132" t="s">
        <v>344</v>
      </c>
      <c r="I3132" t="s">
        <v>387</v>
      </c>
      <c r="J3132" t="s">
        <v>383</v>
      </c>
      <c r="K3132" t="s">
        <v>389</v>
      </c>
      <c r="M3132" t="s">
        <v>386</v>
      </c>
      <c r="N3132" t="s">
        <v>907</v>
      </c>
      <c r="O3132" t="s">
        <v>3409</v>
      </c>
      <c r="P3132" t="s">
        <v>68</v>
      </c>
    </row>
    <row r="3133" spans="1:17">
      <c r="A3133" t="s">
        <v>3309</v>
      </c>
      <c r="B3133" t="s">
        <v>3310</v>
      </c>
      <c r="C3133" t="s">
        <v>931</v>
      </c>
      <c r="D3133">
        <v>0</v>
      </c>
      <c r="E3133" t="s">
        <v>3311</v>
      </c>
      <c r="F3133" t="s">
        <v>55</v>
      </c>
      <c r="G3133" t="s">
        <v>964</v>
      </c>
      <c r="H3133" t="s">
        <v>344</v>
      </c>
      <c r="I3133" t="s">
        <v>387</v>
      </c>
      <c r="J3133" t="s">
        <v>383</v>
      </c>
      <c r="K3133" t="s">
        <v>389</v>
      </c>
      <c r="M3133" t="s">
        <v>386</v>
      </c>
      <c r="N3133" t="s">
        <v>907</v>
      </c>
      <c r="O3133" t="s">
        <v>1003</v>
      </c>
      <c r="P3133" t="s">
        <v>71</v>
      </c>
    </row>
    <row r="3134" spans="1:17">
      <c r="A3134" t="s">
        <v>6047</v>
      </c>
      <c r="B3134" t="s">
        <v>6048</v>
      </c>
      <c r="C3134" t="s">
        <v>931</v>
      </c>
      <c r="D3134">
        <v>0</v>
      </c>
      <c r="E3134" t="s">
        <v>3311</v>
      </c>
      <c r="F3134" t="s">
        <v>53</v>
      </c>
      <c r="G3134" t="s">
        <v>964</v>
      </c>
      <c r="H3134" t="s">
        <v>344</v>
      </c>
      <c r="I3134" t="s">
        <v>387</v>
      </c>
      <c r="J3134" t="s">
        <v>383</v>
      </c>
      <c r="K3134" t="s">
        <v>389</v>
      </c>
      <c r="M3134" t="s">
        <v>386</v>
      </c>
      <c r="N3134" t="s">
        <v>907</v>
      </c>
      <c r="O3134" t="s">
        <v>928</v>
      </c>
      <c r="P3134" t="s">
        <v>53</v>
      </c>
    </row>
    <row r="3135" spans="1:17">
      <c r="A3135" t="s">
        <v>3323</v>
      </c>
      <c r="B3135" t="s">
        <v>3324</v>
      </c>
      <c r="C3135" t="s">
        <v>931</v>
      </c>
      <c r="D3135">
        <v>0</v>
      </c>
      <c r="E3135" t="s">
        <v>3314</v>
      </c>
      <c r="F3135" t="s">
        <v>63</v>
      </c>
      <c r="G3135" t="s">
        <v>1498</v>
      </c>
      <c r="H3135" t="s">
        <v>344</v>
      </c>
      <c r="I3135" t="s">
        <v>387</v>
      </c>
      <c r="J3135" t="s">
        <v>383</v>
      </c>
      <c r="K3135" t="s">
        <v>389</v>
      </c>
      <c r="L3135" t="s">
        <v>44</v>
      </c>
      <c r="M3135" t="s">
        <v>386</v>
      </c>
      <c r="N3135" t="s">
        <v>907</v>
      </c>
      <c r="O3135" t="s">
        <v>1539</v>
      </c>
      <c r="P3135" t="s">
        <v>63</v>
      </c>
    </row>
    <row r="3136" spans="1:17">
      <c r="A3136" t="s">
        <v>3319</v>
      </c>
      <c r="B3136" t="s">
        <v>3320</v>
      </c>
      <c r="C3136" t="s">
        <v>931</v>
      </c>
      <c r="D3136">
        <v>0</v>
      </c>
      <c r="E3136" t="s">
        <v>3314</v>
      </c>
      <c r="F3136" t="s">
        <v>57</v>
      </c>
      <c r="G3136" t="s">
        <v>1498</v>
      </c>
      <c r="H3136" t="s">
        <v>344</v>
      </c>
      <c r="I3136" t="s">
        <v>387</v>
      </c>
      <c r="J3136" t="s">
        <v>383</v>
      </c>
      <c r="K3136" t="s">
        <v>389</v>
      </c>
      <c r="L3136" t="s">
        <v>44</v>
      </c>
      <c r="M3136" t="s">
        <v>386</v>
      </c>
      <c r="N3136" t="s">
        <v>907</v>
      </c>
      <c r="O3136" t="s">
        <v>1898</v>
      </c>
      <c r="P3136" t="s">
        <v>57</v>
      </c>
    </row>
    <row r="3137" spans="1:16">
      <c r="A3137" t="s">
        <v>3325</v>
      </c>
      <c r="B3137" t="s">
        <v>3326</v>
      </c>
      <c r="C3137" t="s">
        <v>931</v>
      </c>
      <c r="D3137">
        <v>0</v>
      </c>
      <c r="E3137" t="s">
        <v>3314</v>
      </c>
      <c r="F3137" t="s">
        <v>192</v>
      </c>
      <c r="G3137" t="s">
        <v>1498</v>
      </c>
      <c r="H3137" t="s">
        <v>344</v>
      </c>
      <c r="I3137" t="s">
        <v>387</v>
      </c>
      <c r="J3137" t="s">
        <v>383</v>
      </c>
      <c r="K3137" t="s">
        <v>389</v>
      </c>
      <c r="L3137" t="s">
        <v>44</v>
      </c>
      <c r="M3137" t="s">
        <v>386</v>
      </c>
      <c r="N3137" t="s">
        <v>907</v>
      </c>
      <c r="O3137" t="s">
        <v>1514</v>
      </c>
      <c r="P3137" t="s">
        <v>78</v>
      </c>
    </row>
    <row r="3138" spans="1:16">
      <c r="A3138" t="s">
        <v>6053</v>
      </c>
      <c r="B3138" t="s">
        <v>6054</v>
      </c>
      <c r="C3138" t="s">
        <v>931</v>
      </c>
      <c r="D3138">
        <v>0</v>
      </c>
      <c r="E3138" t="s">
        <v>3314</v>
      </c>
      <c r="F3138" t="s">
        <v>68</v>
      </c>
      <c r="G3138" t="s">
        <v>1644</v>
      </c>
      <c r="H3138" t="s">
        <v>344</v>
      </c>
      <c r="I3138" t="s">
        <v>387</v>
      </c>
      <c r="J3138" t="s">
        <v>383</v>
      </c>
      <c r="K3138" t="s">
        <v>389</v>
      </c>
      <c r="L3138" t="s">
        <v>44</v>
      </c>
      <c r="M3138" t="s">
        <v>386</v>
      </c>
      <c r="N3138" t="s">
        <v>907</v>
      </c>
      <c r="O3138" t="s">
        <v>1119</v>
      </c>
      <c r="P3138" t="s">
        <v>68</v>
      </c>
    </row>
    <row r="3139" spans="1:16">
      <c r="A3139" t="s">
        <v>3327</v>
      </c>
      <c r="B3139" t="s">
        <v>3328</v>
      </c>
      <c r="C3139" t="s">
        <v>931</v>
      </c>
      <c r="D3139">
        <v>0</v>
      </c>
      <c r="E3139" t="s">
        <v>3314</v>
      </c>
      <c r="F3139" t="s">
        <v>226</v>
      </c>
      <c r="G3139" t="s">
        <v>1498</v>
      </c>
      <c r="H3139" t="s">
        <v>344</v>
      </c>
      <c r="I3139" t="s">
        <v>387</v>
      </c>
      <c r="J3139" t="s">
        <v>383</v>
      </c>
      <c r="K3139" t="s">
        <v>389</v>
      </c>
      <c r="L3139" t="s">
        <v>44</v>
      </c>
      <c r="M3139" t="s">
        <v>386</v>
      </c>
      <c r="N3139" t="s">
        <v>907</v>
      </c>
      <c r="O3139" t="s">
        <v>1291</v>
      </c>
      <c r="P3139" t="s">
        <v>86</v>
      </c>
    </row>
    <row r="3140" spans="1:16">
      <c r="A3140" t="s">
        <v>3321</v>
      </c>
      <c r="B3140" t="s">
        <v>3322</v>
      </c>
      <c r="C3140" t="s">
        <v>931</v>
      </c>
      <c r="D3140">
        <v>0</v>
      </c>
      <c r="E3140" t="s">
        <v>3314</v>
      </c>
      <c r="F3140" t="s">
        <v>231</v>
      </c>
      <c r="G3140" t="s">
        <v>1644</v>
      </c>
      <c r="H3140" t="s">
        <v>344</v>
      </c>
      <c r="I3140" t="s">
        <v>387</v>
      </c>
      <c r="J3140" t="s">
        <v>383</v>
      </c>
      <c r="K3140" t="s">
        <v>389</v>
      </c>
      <c r="L3140" t="s">
        <v>44</v>
      </c>
      <c r="M3140" t="s">
        <v>386</v>
      </c>
      <c r="N3140" t="s">
        <v>907</v>
      </c>
      <c r="O3140" t="s">
        <v>2069</v>
      </c>
      <c r="P3140" t="s">
        <v>83</v>
      </c>
    </row>
    <row r="3141" spans="1:16">
      <c r="A3141" t="s">
        <v>3315</v>
      </c>
      <c r="B3141" t="s">
        <v>3316</v>
      </c>
      <c r="C3141" t="s">
        <v>931</v>
      </c>
      <c r="D3141">
        <v>0</v>
      </c>
      <c r="E3141" t="s">
        <v>3314</v>
      </c>
      <c r="F3141" t="s">
        <v>83</v>
      </c>
      <c r="G3141" t="s">
        <v>1498</v>
      </c>
      <c r="H3141" t="s">
        <v>344</v>
      </c>
      <c r="I3141" t="s">
        <v>387</v>
      </c>
      <c r="J3141" t="s">
        <v>383</v>
      </c>
      <c r="K3141" t="s">
        <v>389</v>
      </c>
      <c r="L3141" t="s">
        <v>44</v>
      </c>
      <c r="M3141" t="s">
        <v>386</v>
      </c>
      <c r="N3141" t="s">
        <v>907</v>
      </c>
      <c r="O3141" t="s">
        <v>917</v>
      </c>
      <c r="P3141" t="s">
        <v>83</v>
      </c>
    </row>
    <row r="3142" spans="1:16">
      <c r="A3142" t="s">
        <v>3803</v>
      </c>
      <c r="B3142" t="s">
        <v>3804</v>
      </c>
      <c r="C3142" t="s">
        <v>931</v>
      </c>
      <c r="D3142">
        <v>0</v>
      </c>
      <c r="E3142" t="s">
        <v>3314</v>
      </c>
      <c r="F3142" t="s">
        <v>71</v>
      </c>
      <c r="G3142" t="s">
        <v>1498</v>
      </c>
      <c r="H3142" t="s">
        <v>344</v>
      </c>
      <c r="I3142" t="s">
        <v>387</v>
      </c>
      <c r="J3142" t="s">
        <v>383</v>
      </c>
      <c r="K3142" t="s">
        <v>389</v>
      </c>
      <c r="L3142" t="s">
        <v>44</v>
      </c>
      <c r="M3142" t="s">
        <v>386</v>
      </c>
      <c r="N3142" t="s">
        <v>907</v>
      </c>
      <c r="O3142" t="s">
        <v>1499</v>
      </c>
      <c r="P3142" t="s">
        <v>71</v>
      </c>
    </row>
    <row r="3143" spans="1:16">
      <c r="A3143" t="s">
        <v>3317</v>
      </c>
      <c r="B3143" t="s">
        <v>3318</v>
      </c>
      <c r="C3143" t="s">
        <v>931</v>
      </c>
      <c r="D3143">
        <v>0</v>
      </c>
      <c r="E3143" t="s">
        <v>3314</v>
      </c>
      <c r="F3143" t="s">
        <v>55</v>
      </c>
      <c r="G3143" t="s">
        <v>1498</v>
      </c>
      <c r="H3143" t="s">
        <v>344</v>
      </c>
      <c r="I3143" t="s">
        <v>387</v>
      </c>
      <c r="J3143" t="s">
        <v>383</v>
      </c>
      <c r="K3143" t="s">
        <v>389</v>
      </c>
      <c r="L3143" t="s">
        <v>44</v>
      </c>
      <c r="M3143" t="s">
        <v>386</v>
      </c>
      <c r="N3143" t="s">
        <v>907</v>
      </c>
      <c r="O3143" t="s">
        <v>1003</v>
      </c>
      <c r="P3143" t="s">
        <v>71</v>
      </c>
    </row>
    <row r="3144" spans="1:16">
      <c r="A3144" t="s">
        <v>3312</v>
      </c>
      <c r="B3144" t="s">
        <v>3313</v>
      </c>
      <c r="C3144" t="s">
        <v>931</v>
      </c>
      <c r="D3144">
        <v>0</v>
      </c>
      <c r="E3144" t="s">
        <v>3314</v>
      </c>
      <c r="F3144" t="s">
        <v>53</v>
      </c>
      <c r="G3144" t="s">
        <v>1498</v>
      </c>
      <c r="H3144" t="s">
        <v>344</v>
      </c>
      <c r="I3144" t="s">
        <v>387</v>
      </c>
      <c r="J3144" t="s">
        <v>383</v>
      </c>
      <c r="K3144" t="s">
        <v>389</v>
      </c>
      <c r="L3144" t="s">
        <v>44</v>
      </c>
      <c r="M3144" t="s">
        <v>386</v>
      </c>
      <c r="N3144" t="s">
        <v>907</v>
      </c>
      <c r="O3144" t="s">
        <v>928</v>
      </c>
      <c r="P3144" t="s">
        <v>53</v>
      </c>
    </row>
    <row r="3145" spans="1:16">
      <c r="A3145" t="s">
        <v>3340</v>
      </c>
      <c r="B3145" t="s">
        <v>3341</v>
      </c>
      <c r="C3145" t="s">
        <v>931</v>
      </c>
      <c r="D3145">
        <v>0</v>
      </c>
      <c r="E3145" t="s">
        <v>3331</v>
      </c>
      <c r="F3145" t="s">
        <v>63</v>
      </c>
      <c r="G3145" t="s">
        <v>1498</v>
      </c>
      <c r="H3145" t="s">
        <v>332</v>
      </c>
      <c r="I3145" t="s">
        <v>387</v>
      </c>
      <c r="J3145" t="s">
        <v>383</v>
      </c>
      <c r="K3145" t="s">
        <v>389</v>
      </c>
      <c r="L3145" t="s">
        <v>44</v>
      </c>
      <c r="M3145" t="s">
        <v>386</v>
      </c>
      <c r="N3145" t="s">
        <v>907</v>
      </c>
      <c r="O3145" t="s">
        <v>1539</v>
      </c>
      <c r="P3145" t="s">
        <v>63</v>
      </c>
    </row>
    <row r="3146" spans="1:16">
      <c r="A3146" t="s">
        <v>3336</v>
      </c>
      <c r="B3146" t="s">
        <v>3337</v>
      </c>
      <c r="C3146" t="s">
        <v>931</v>
      </c>
      <c r="D3146">
        <v>0</v>
      </c>
      <c r="E3146" t="s">
        <v>3331</v>
      </c>
      <c r="F3146" t="s">
        <v>57</v>
      </c>
      <c r="G3146" t="s">
        <v>1498</v>
      </c>
      <c r="H3146" t="s">
        <v>332</v>
      </c>
      <c r="I3146" t="s">
        <v>387</v>
      </c>
      <c r="J3146" t="s">
        <v>383</v>
      </c>
      <c r="K3146" t="s">
        <v>389</v>
      </c>
      <c r="L3146" t="s">
        <v>44</v>
      </c>
      <c r="M3146" t="s">
        <v>386</v>
      </c>
      <c r="N3146" t="s">
        <v>907</v>
      </c>
      <c r="O3146" t="s">
        <v>1898</v>
      </c>
      <c r="P3146" t="s">
        <v>57</v>
      </c>
    </row>
    <row r="3147" spans="1:16">
      <c r="A3147" t="s">
        <v>3342</v>
      </c>
      <c r="B3147" t="s">
        <v>3343</v>
      </c>
      <c r="C3147" t="s">
        <v>931</v>
      </c>
      <c r="D3147">
        <v>0</v>
      </c>
      <c r="E3147" t="s">
        <v>3331</v>
      </c>
      <c r="F3147" t="s">
        <v>226</v>
      </c>
      <c r="G3147" t="s">
        <v>1498</v>
      </c>
      <c r="H3147" t="s">
        <v>332</v>
      </c>
      <c r="I3147" t="s">
        <v>387</v>
      </c>
      <c r="J3147" t="s">
        <v>383</v>
      </c>
      <c r="K3147" t="s">
        <v>389</v>
      </c>
      <c r="L3147" t="s">
        <v>44</v>
      </c>
      <c r="M3147" t="s">
        <v>386</v>
      </c>
      <c r="N3147" t="s">
        <v>907</v>
      </c>
      <c r="O3147" t="s">
        <v>1291</v>
      </c>
      <c r="P3147" t="s">
        <v>86</v>
      </c>
    </row>
    <row r="3148" spans="1:16">
      <c r="A3148" t="s">
        <v>3338</v>
      </c>
      <c r="B3148" t="s">
        <v>3339</v>
      </c>
      <c r="C3148" t="s">
        <v>931</v>
      </c>
      <c r="D3148">
        <v>0</v>
      </c>
      <c r="E3148" t="s">
        <v>3331</v>
      </c>
      <c r="F3148" t="s">
        <v>231</v>
      </c>
      <c r="G3148" t="s">
        <v>1498</v>
      </c>
      <c r="H3148" t="s">
        <v>332</v>
      </c>
      <c r="I3148" t="s">
        <v>387</v>
      </c>
      <c r="J3148" t="s">
        <v>383</v>
      </c>
      <c r="K3148" t="s">
        <v>389</v>
      </c>
      <c r="L3148" t="s">
        <v>44</v>
      </c>
      <c r="M3148" t="s">
        <v>386</v>
      </c>
      <c r="N3148" t="s">
        <v>907</v>
      </c>
      <c r="O3148" t="s">
        <v>2069</v>
      </c>
      <c r="P3148" t="s">
        <v>83</v>
      </c>
    </row>
    <row r="3149" spans="1:16">
      <c r="A3149" t="s">
        <v>3332</v>
      </c>
      <c r="B3149" t="s">
        <v>3333</v>
      </c>
      <c r="C3149" t="s">
        <v>931</v>
      </c>
      <c r="D3149">
        <v>0</v>
      </c>
      <c r="E3149" t="s">
        <v>3331</v>
      </c>
      <c r="F3149" t="s">
        <v>83</v>
      </c>
      <c r="G3149" t="s">
        <v>1498</v>
      </c>
      <c r="H3149" t="s">
        <v>332</v>
      </c>
      <c r="I3149" t="s">
        <v>387</v>
      </c>
      <c r="J3149" t="s">
        <v>383</v>
      </c>
      <c r="K3149" t="s">
        <v>389</v>
      </c>
      <c r="L3149" t="s">
        <v>44</v>
      </c>
      <c r="M3149" t="s">
        <v>386</v>
      </c>
      <c r="N3149" t="s">
        <v>907</v>
      </c>
      <c r="O3149" t="s">
        <v>917</v>
      </c>
      <c r="P3149" t="s">
        <v>83</v>
      </c>
    </row>
    <row r="3150" spans="1:16">
      <c r="A3150" t="s">
        <v>3334</v>
      </c>
      <c r="B3150" t="s">
        <v>3335</v>
      </c>
      <c r="C3150" t="s">
        <v>931</v>
      </c>
      <c r="D3150">
        <v>0</v>
      </c>
      <c r="E3150" t="s">
        <v>3331</v>
      </c>
      <c r="F3150" t="s">
        <v>55</v>
      </c>
      <c r="G3150" t="s">
        <v>1498</v>
      </c>
      <c r="H3150" t="s">
        <v>332</v>
      </c>
      <c r="I3150" t="s">
        <v>387</v>
      </c>
      <c r="J3150" t="s">
        <v>383</v>
      </c>
      <c r="K3150" t="s">
        <v>389</v>
      </c>
      <c r="L3150" t="s">
        <v>44</v>
      </c>
      <c r="M3150" t="s">
        <v>386</v>
      </c>
      <c r="N3150" t="s">
        <v>907</v>
      </c>
      <c r="O3150" t="s">
        <v>1003</v>
      </c>
      <c r="P3150" t="s">
        <v>71</v>
      </c>
    </row>
    <row r="3151" spans="1:16">
      <c r="A3151" t="s">
        <v>3329</v>
      </c>
      <c r="B3151" t="s">
        <v>3330</v>
      </c>
      <c r="C3151" t="s">
        <v>931</v>
      </c>
      <c r="D3151">
        <v>0</v>
      </c>
      <c r="E3151" t="s">
        <v>3331</v>
      </c>
      <c r="F3151" t="s">
        <v>53</v>
      </c>
      <c r="G3151" t="s">
        <v>1498</v>
      </c>
      <c r="H3151" t="s">
        <v>332</v>
      </c>
      <c r="I3151" t="s">
        <v>387</v>
      </c>
      <c r="J3151" t="s">
        <v>383</v>
      </c>
      <c r="K3151" t="s">
        <v>389</v>
      </c>
      <c r="L3151" t="s">
        <v>44</v>
      </c>
      <c r="M3151" t="s">
        <v>386</v>
      </c>
      <c r="N3151" t="s">
        <v>907</v>
      </c>
      <c r="O3151" t="s">
        <v>928</v>
      </c>
      <c r="P3151" t="s">
        <v>53</v>
      </c>
    </row>
    <row r="3152" spans="1:16">
      <c r="A3152" t="s">
        <v>5291</v>
      </c>
      <c r="B3152" t="s">
        <v>5292</v>
      </c>
      <c r="C3152" t="s">
        <v>931</v>
      </c>
      <c r="D3152">
        <v>0</v>
      </c>
      <c r="E3152" t="s">
        <v>5293</v>
      </c>
      <c r="F3152" t="s">
        <v>704</v>
      </c>
      <c r="G3152" t="s">
        <v>1631</v>
      </c>
      <c r="H3152" t="s">
        <v>344</v>
      </c>
      <c r="I3152" t="s">
        <v>387</v>
      </c>
      <c r="J3152" t="s">
        <v>383</v>
      </c>
      <c r="K3152" t="s">
        <v>389</v>
      </c>
      <c r="M3152" t="s">
        <v>386</v>
      </c>
      <c r="N3152" t="s">
        <v>907</v>
      </c>
      <c r="O3152" t="s">
        <v>1119</v>
      </c>
      <c r="P3152" t="s">
        <v>68</v>
      </c>
    </row>
    <row r="3153" spans="1:16">
      <c r="A3153" t="s">
        <v>5294</v>
      </c>
      <c r="B3153" t="s">
        <v>5295</v>
      </c>
      <c r="C3153" t="s">
        <v>931</v>
      </c>
      <c r="D3153">
        <v>0</v>
      </c>
      <c r="E3153" t="s">
        <v>5296</v>
      </c>
      <c r="F3153" t="s">
        <v>770</v>
      </c>
      <c r="G3153" t="s">
        <v>1631</v>
      </c>
      <c r="H3153" t="s">
        <v>344</v>
      </c>
      <c r="I3153" t="s">
        <v>387</v>
      </c>
      <c r="J3153" t="s">
        <v>383</v>
      </c>
      <c r="K3153" t="s">
        <v>389</v>
      </c>
      <c r="M3153" t="s">
        <v>386</v>
      </c>
      <c r="N3153" t="s">
        <v>907</v>
      </c>
      <c r="O3153" t="s">
        <v>1119</v>
      </c>
      <c r="P3153" t="s">
        <v>68</v>
      </c>
    </row>
    <row r="3154" spans="1:16">
      <c r="A3154" t="s">
        <v>1632</v>
      </c>
      <c r="B3154" t="s">
        <v>1633</v>
      </c>
      <c r="C3154" t="s">
        <v>931</v>
      </c>
      <c r="D3154">
        <v>0</v>
      </c>
      <c r="E3154" t="s">
        <v>1634</v>
      </c>
      <c r="F3154" t="s">
        <v>81</v>
      </c>
      <c r="G3154" t="s">
        <v>1498</v>
      </c>
      <c r="H3154" t="s">
        <v>332</v>
      </c>
      <c r="I3154" t="s">
        <v>387</v>
      </c>
      <c r="J3154" t="s">
        <v>383</v>
      </c>
      <c r="K3154" t="s">
        <v>389</v>
      </c>
      <c r="L3154" t="s">
        <v>44</v>
      </c>
      <c r="M3154" t="s">
        <v>386</v>
      </c>
      <c r="N3154" t="s">
        <v>907</v>
      </c>
      <c r="O3154" t="s">
        <v>937</v>
      </c>
      <c r="P3154" t="s">
        <v>63</v>
      </c>
    </row>
    <row r="3155" spans="1:16">
      <c r="A3155" t="s">
        <v>3344</v>
      </c>
      <c r="B3155" t="s">
        <v>3345</v>
      </c>
      <c r="C3155" t="s">
        <v>931</v>
      </c>
      <c r="D3155">
        <v>0</v>
      </c>
      <c r="E3155" t="s">
        <v>1634</v>
      </c>
      <c r="F3155" t="s">
        <v>83</v>
      </c>
      <c r="G3155" t="s">
        <v>1498</v>
      </c>
      <c r="H3155" t="s">
        <v>332</v>
      </c>
      <c r="I3155" t="s">
        <v>387</v>
      </c>
      <c r="J3155" t="s">
        <v>383</v>
      </c>
      <c r="K3155" t="s">
        <v>389</v>
      </c>
      <c r="L3155" t="s">
        <v>44</v>
      </c>
      <c r="M3155" t="s">
        <v>386</v>
      </c>
      <c r="N3155" t="s">
        <v>907</v>
      </c>
      <c r="O3155" t="s">
        <v>917</v>
      </c>
      <c r="P3155" t="s">
        <v>83</v>
      </c>
    </row>
    <row r="3156" spans="1:16">
      <c r="A3156" t="s">
        <v>1993</v>
      </c>
      <c r="B3156" t="s">
        <v>1994</v>
      </c>
      <c r="C3156" t="s">
        <v>931</v>
      </c>
      <c r="D3156">
        <v>0</v>
      </c>
      <c r="E3156" t="s">
        <v>1634</v>
      </c>
      <c r="F3156" t="s">
        <v>71</v>
      </c>
      <c r="G3156" t="s">
        <v>1498</v>
      </c>
      <c r="H3156" t="s">
        <v>332</v>
      </c>
      <c r="I3156" t="s">
        <v>387</v>
      </c>
      <c r="J3156" t="s">
        <v>383</v>
      </c>
      <c r="K3156" t="s">
        <v>389</v>
      </c>
      <c r="L3156" t="s">
        <v>44</v>
      </c>
      <c r="M3156" t="s">
        <v>386</v>
      </c>
      <c r="N3156" t="s">
        <v>907</v>
      </c>
      <c r="O3156" t="s">
        <v>932</v>
      </c>
      <c r="P3156" t="s">
        <v>71</v>
      </c>
    </row>
    <row r="3157" spans="1:16">
      <c r="A3157" t="s">
        <v>5297</v>
      </c>
      <c r="B3157" t="s">
        <v>5298</v>
      </c>
      <c r="C3157" t="s">
        <v>931</v>
      </c>
      <c r="D3157">
        <v>0</v>
      </c>
      <c r="E3157" t="s">
        <v>5299</v>
      </c>
      <c r="F3157" t="s">
        <v>771</v>
      </c>
      <c r="G3157" t="s">
        <v>1644</v>
      </c>
      <c r="H3157" t="s">
        <v>344</v>
      </c>
      <c r="I3157" t="s">
        <v>387</v>
      </c>
      <c r="J3157" t="s">
        <v>383</v>
      </c>
      <c r="K3157" t="s">
        <v>389</v>
      </c>
      <c r="L3157" t="s">
        <v>44</v>
      </c>
      <c r="M3157" t="s">
        <v>386</v>
      </c>
      <c r="N3157" t="s">
        <v>907</v>
      </c>
      <c r="O3157" t="s">
        <v>1119</v>
      </c>
      <c r="P3157" t="s">
        <v>68</v>
      </c>
    </row>
    <row r="3158" spans="1:16">
      <c r="A3158" t="s">
        <v>1995</v>
      </c>
      <c r="B3158" t="s">
        <v>1996</v>
      </c>
      <c r="C3158" t="s">
        <v>931</v>
      </c>
      <c r="D3158">
        <v>0</v>
      </c>
      <c r="E3158" t="s">
        <v>1637</v>
      </c>
      <c r="F3158" t="s">
        <v>63</v>
      </c>
      <c r="G3158" t="s">
        <v>1568</v>
      </c>
      <c r="H3158" t="s">
        <v>332</v>
      </c>
      <c r="I3158" t="s">
        <v>387</v>
      </c>
      <c r="J3158" t="s">
        <v>383</v>
      </c>
      <c r="K3158" t="s">
        <v>389</v>
      </c>
      <c r="L3158" t="s">
        <v>44</v>
      </c>
      <c r="M3158" t="s">
        <v>386</v>
      </c>
      <c r="N3158" t="s">
        <v>907</v>
      </c>
      <c r="O3158" t="s">
        <v>937</v>
      </c>
      <c r="P3158" t="s">
        <v>63</v>
      </c>
    </row>
    <row r="3159" spans="1:16">
      <c r="A3159" t="s">
        <v>1635</v>
      </c>
      <c r="B3159" t="s">
        <v>1636</v>
      </c>
      <c r="C3159" t="s">
        <v>931</v>
      </c>
      <c r="D3159">
        <v>0</v>
      </c>
      <c r="E3159" t="s">
        <v>1637</v>
      </c>
      <c r="F3159" t="s">
        <v>57</v>
      </c>
      <c r="G3159" t="s">
        <v>1568</v>
      </c>
      <c r="H3159" t="s">
        <v>332</v>
      </c>
      <c r="I3159" t="s">
        <v>387</v>
      </c>
      <c r="J3159" t="s">
        <v>383</v>
      </c>
      <c r="K3159" t="s">
        <v>389</v>
      </c>
      <c r="L3159" t="s">
        <v>44</v>
      </c>
      <c r="M3159" t="s">
        <v>386</v>
      </c>
      <c r="N3159" t="s">
        <v>907</v>
      </c>
      <c r="O3159" t="s">
        <v>908</v>
      </c>
      <c r="P3159" t="s">
        <v>57</v>
      </c>
    </row>
    <row r="3160" spans="1:16">
      <c r="A3160" t="s">
        <v>1997</v>
      </c>
      <c r="B3160" t="s">
        <v>1998</v>
      </c>
      <c r="C3160" t="s">
        <v>931</v>
      </c>
      <c r="D3160">
        <v>0</v>
      </c>
      <c r="E3160" t="s">
        <v>1999</v>
      </c>
      <c r="F3160" t="s">
        <v>53</v>
      </c>
      <c r="G3160" t="s">
        <v>1564</v>
      </c>
      <c r="H3160" t="s">
        <v>332</v>
      </c>
      <c r="I3160" t="s">
        <v>387</v>
      </c>
      <c r="J3160" t="s">
        <v>383</v>
      </c>
      <c r="K3160" t="s">
        <v>389</v>
      </c>
      <c r="M3160" t="s">
        <v>386</v>
      </c>
      <c r="N3160" t="s">
        <v>907</v>
      </c>
      <c r="O3160" t="s">
        <v>928</v>
      </c>
      <c r="P3160" t="s">
        <v>53</v>
      </c>
    </row>
    <row r="3161" spans="1:16">
      <c r="A3161" t="s">
        <v>5300</v>
      </c>
      <c r="B3161" t="s">
        <v>5301</v>
      </c>
      <c r="C3161" t="s">
        <v>931</v>
      </c>
      <c r="D3161">
        <v>0</v>
      </c>
      <c r="E3161" t="s">
        <v>5302</v>
      </c>
      <c r="F3161" t="s">
        <v>53</v>
      </c>
      <c r="G3161" t="s">
        <v>1631</v>
      </c>
      <c r="H3161" t="s">
        <v>344</v>
      </c>
      <c r="I3161" t="s">
        <v>382</v>
      </c>
      <c r="J3161" t="s">
        <v>383</v>
      </c>
      <c r="K3161" t="s">
        <v>389</v>
      </c>
      <c r="M3161" t="s">
        <v>386</v>
      </c>
      <c r="N3161" t="s">
        <v>907</v>
      </c>
      <c r="O3161" t="s">
        <v>928</v>
      </c>
      <c r="P3161" t="s">
        <v>53</v>
      </c>
    </row>
    <row r="3162" spans="1:16">
      <c r="A3162" t="s">
        <v>5303</v>
      </c>
      <c r="B3162" t="s">
        <v>5304</v>
      </c>
      <c r="C3162" t="s">
        <v>931</v>
      </c>
      <c r="D3162">
        <v>0</v>
      </c>
      <c r="E3162" t="s">
        <v>5305</v>
      </c>
      <c r="F3162" t="s">
        <v>111</v>
      </c>
      <c r="G3162" t="s">
        <v>964</v>
      </c>
      <c r="H3162" t="s">
        <v>512</v>
      </c>
      <c r="I3162" t="s">
        <v>387</v>
      </c>
      <c r="J3162" t="s">
        <v>383</v>
      </c>
      <c r="K3162" t="s">
        <v>388</v>
      </c>
      <c r="M3162" t="s">
        <v>386</v>
      </c>
      <c r="N3162" t="s">
        <v>907</v>
      </c>
      <c r="O3162" t="s">
        <v>1354</v>
      </c>
      <c r="P3162" t="s">
        <v>57</v>
      </c>
    </row>
    <row r="3163" spans="1:16">
      <c r="A3163" t="s">
        <v>1638</v>
      </c>
      <c r="B3163" t="s">
        <v>1639</v>
      </c>
      <c r="C3163" t="s">
        <v>931</v>
      </c>
      <c r="D3163">
        <v>0</v>
      </c>
      <c r="E3163" t="s">
        <v>1640</v>
      </c>
      <c r="F3163" t="s">
        <v>203</v>
      </c>
      <c r="G3163" t="s">
        <v>1498</v>
      </c>
      <c r="H3163" t="s">
        <v>332</v>
      </c>
      <c r="I3163" t="s">
        <v>391</v>
      </c>
      <c r="J3163" t="s">
        <v>383</v>
      </c>
      <c r="K3163" t="s">
        <v>389</v>
      </c>
      <c r="L3163" t="s">
        <v>44</v>
      </c>
      <c r="M3163" t="s">
        <v>386</v>
      </c>
      <c r="N3163" t="s">
        <v>907</v>
      </c>
      <c r="O3163" t="s">
        <v>1300</v>
      </c>
      <c r="P3163" t="s">
        <v>199</v>
      </c>
    </row>
    <row r="3164" spans="1:16">
      <c r="A3164" t="s">
        <v>3346</v>
      </c>
      <c r="B3164" t="s">
        <v>3347</v>
      </c>
      <c r="C3164" t="s">
        <v>931</v>
      </c>
      <c r="D3164">
        <v>0</v>
      </c>
      <c r="E3164" t="s">
        <v>2002</v>
      </c>
      <c r="F3164" t="s">
        <v>63</v>
      </c>
      <c r="G3164" t="s">
        <v>1498</v>
      </c>
      <c r="H3164" t="s">
        <v>332</v>
      </c>
      <c r="I3164" t="s">
        <v>387</v>
      </c>
      <c r="J3164" t="s">
        <v>383</v>
      </c>
      <c r="K3164" t="s">
        <v>389</v>
      </c>
      <c r="L3164" t="s">
        <v>44</v>
      </c>
      <c r="M3164" t="s">
        <v>386</v>
      </c>
      <c r="N3164" t="s">
        <v>907</v>
      </c>
      <c r="O3164" t="s">
        <v>937</v>
      </c>
      <c r="P3164" t="s">
        <v>63</v>
      </c>
    </row>
    <row r="3165" spans="1:16">
      <c r="A3165" t="s">
        <v>3352</v>
      </c>
      <c r="B3165" t="s">
        <v>3353</v>
      </c>
      <c r="C3165" t="s">
        <v>931</v>
      </c>
      <c r="D3165">
        <v>0</v>
      </c>
      <c r="E3165" t="s">
        <v>2002</v>
      </c>
      <c r="F3165" t="s">
        <v>57</v>
      </c>
      <c r="G3165" t="s">
        <v>1498</v>
      </c>
      <c r="H3165" t="s">
        <v>332</v>
      </c>
      <c r="I3165" t="s">
        <v>387</v>
      </c>
      <c r="J3165" t="s">
        <v>383</v>
      </c>
      <c r="K3165" t="s">
        <v>389</v>
      </c>
      <c r="L3165" t="s">
        <v>44</v>
      </c>
      <c r="M3165" t="s">
        <v>386</v>
      </c>
      <c r="N3165" t="s">
        <v>907</v>
      </c>
      <c r="O3165" t="s">
        <v>908</v>
      </c>
      <c r="P3165" t="s">
        <v>57</v>
      </c>
    </row>
    <row r="3166" spans="1:16">
      <c r="A3166" t="s">
        <v>2000</v>
      </c>
      <c r="B3166" t="s">
        <v>2001</v>
      </c>
      <c r="C3166" t="s">
        <v>931</v>
      </c>
      <c r="D3166">
        <v>0</v>
      </c>
      <c r="E3166" t="s">
        <v>2002</v>
      </c>
      <c r="F3166" t="s">
        <v>192</v>
      </c>
      <c r="G3166" t="s">
        <v>1644</v>
      </c>
      <c r="H3166" t="s">
        <v>332</v>
      </c>
      <c r="I3166" t="s">
        <v>387</v>
      </c>
      <c r="J3166" t="s">
        <v>383</v>
      </c>
      <c r="K3166" t="s">
        <v>389</v>
      </c>
      <c r="L3166" t="s">
        <v>44</v>
      </c>
      <c r="M3166" t="s">
        <v>386</v>
      </c>
      <c r="N3166" t="s">
        <v>907</v>
      </c>
      <c r="O3166" t="s">
        <v>1514</v>
      </c>
      <c r="P3166" t="s">
        <v>78</v>
      </c>
    </row>
    <row r="3167" spans="1:16">
      <c r="A3167" t="s">
        <v>3350</v>
      </c>
      <c r="B3167" t="s">
        <v>3351</v>
      </c>
      <c r="C3167" t="s">
        <v>931</v>
      </c>
      <c r="D3167">
        <v>0</v>
      </c>
      <c r="E3167" t="s">
        <v>2002</v>
      </c>
      <c r="F3167" t="s">
        <v>226</v>
      </c>
      <c r="G3167" t="s">
        <v>1498</v>
      </c>
      <c r="H3167" t="s">
        <v>332</v>
      </c>
      <c r="I3167" t="s">
        <v>387</v>
      </c>
      <c r="J3167" t="s">
        <v>383</v>
      </c>
      <c r="K3167" t="s">
        <v>389</v>
      </c>
      <c r="L3167" t="s">
        <v>44</v>
      </c>
      <c r="M3167" t="s">
        <v>386</v>
      </c>
      <c r="N3167" t="s">
        <v>907</v>
      </c>
      <c r="O3167" t="s">
        <v>1291</v>
      </c>
      <c r="P3167" t="s">
        <v>86</v>
      </c>
    </row>
    <row r="3168" spans="1:16">
      <c r="A3168" t="s">
        <v>3348</v>
      </c>
      <c r="B3168" t="s">
        <v>3349</v>
      </c>
      <c r="C3168" t="s">
        <v>931</v>
      </c>
      <c r="D3168">
        <v>0</v>
      </c>
      <c r="E3168" t="s">
        <v>2002</v>
      </c>
      <c r="F3168" t="s">
        <v>71</v>
      </c>
      <c r="G3168" t="s">
        <v>1498</v>
      </c>
      <c r="H3168" t="s">
        <v>332</v>
      </c>
      <c r="I3168" t="s">
        <v>387</v>
      </c>
      <c r="J3168" t="s">
        <v>383</v>
      </c>
      <c r="K3168" t="s">
        <v>389</v>
      </c>
      <c r="L3168" t="s">
        <v>44</v>
      </c>
      <c r="M3168" t="s">
        <v>386</v>
      </c>
      <c r="N3168" t="s">
        <v>907</v>
      </c>
      <c r="O3168" t="s">
        <v>932</v>
      </c>
      <c r="P3168" t="s">
        <v>71</v>
      </c>
    </row>
    <row r="3169" spans="1:16">
      <c r="A3169" t="s">
        <v>3356</v>
      </c>
      <c r="B3169" t="s">
        <v>3357</v>
      </c>
      <c r="C3169" t="s">
        <v>931</v>
      </c>
      <c r="D3169">
        <v>0</v>
      </c>
      <c r="E3169" t="s">
        <v>1643</v>
      </c>
      <c r="F3169" t="s">
        <v>57</v>
      </c>
      <c r="G3169" t="s">
        <v>1498</v>
      </c>
      <c r="H3169" t="s">
        <v>332</v>
      </c>
      <c r="I3169" t="s">
        <v>387</v>
      </c>
      <c r="J3169" t="s">
        <v>383</v>
      </c>
      <c r="K3169" t="s">
        <v>389</v>
      </c>
      <c r="L3169" t="s">
        <v>44</v>
      </c>
      <c r="M3169" t="s">
        <v>386</v>
      </c>
      <c r="N3169" t="s">
        <v>907</v>
      </c>
      <c r="O3169" t="s">
        <v>908</v>
      </c>
      <c r="P3169" t="s">
        <v>57</v>
      </c>
    </row>
    <row r="3170" spans="1:16">
      <c r="A3170" t="s">
        <v>3354</v>
      </c>
      <c r="B3170" t="s">
        <v>3355</v>
      </c>
      <c r="C3170" t="s">
        <v>931</v>
      </c>
      <c r="D3170">
        <v>0</v>
      </c>
      <c r="E3170" t="s">
        <v>1643</v>
      </c>
      <c r="F3170" t="s">
        <v>121</v>
      </c>
      <c r="G3170" t="s">
        <v>1498</v>
      </c>
      <c r="H3170" t="s">
        <v>332</v>
      </c>
      <c r="I3170" t="s">
        <v>387</v>
      </c>
      <c r="J3170" t="s">
        <v>383</v>
      </c>
      <c r="K3170" t="s">
        <v>389</v>
      </c>
      <c r="L3170" t="s">
        <v>44</v>
      </c>
      <c r="M3170" t="s">
        <v>386</v>
      </c>
      <c r="N3170" t="s">
        <v>907</v>
      </c>
      <c r="O3170" t="s">
        <v>1546</v>
      </c>
      <c r="P3170" t="s">
        <v>121</v>
      </c>
    </row>
    <row r="3171" spans="1:16">
      <c r="A3171" t="s">
        <v>2003</v>
      </c>
      <c r="B3171" t="s">
        <v>2004</v>
      </c>
      <c r="C3171" t="s">
        <v>931</v>
      </c>
      <c r="D3171">
        <v>0</v>
      </c>
      <c r="E3171" t="s">
        <v>1643</v>
      </c>
      <c r="F3171" t="s">
        <v>71</v>
      </c>
      <c r="G3171" t="s">
        <v>1498</v>
      </c>
      <c r="H3171" t="s">
        <v>332</v>
      </c>
      <c r="I3171" t="s">
        <v>387</v>
      </c>
      <c r="J3171" t="s">
        <v>383</v>
      </c>
      <c r="K3171" t="s">
        <v>389</v>
      </c>
      <c r="L3171" t="s">
        <v>44</v>
      </c>
      <c r="M3171" t="s">
        <v>386</v>
      </c>
      <c r="N3171" t="s">
        <v>907</v>
      </c>
      <c r="O3171" t="s">
        <v>932</v>
      </c>
      <c r="P3171" t="s">
        <v>71</v>
      </c>
    </row>
    <row r="3172" spans="1:16">
      <c r="A3172" t="s">
        <v>1641</v>
      </c>
      <c r="B3172" t="s">
        <v>1642</v>
      </c>
      <c r="C3172" t="s">
        <v>931</v>
      </c>
      <c r="D3172">
        <v>0</v>
      </c>
      <c r="E3172" t="s">
        <v>1643</v>
      </c>
      <c r="F3172" t="s">
        <v>53</v>
      </c>
      <c r="G3172" t="s">
        <v>1644</v>
      </c>
      <c r="H3172" t="s">
        <v>332</v>
      </c>
      <c r="I3172" t="s">
        <v>387</v>
      </c>
      <c r="J3172" t="s">
        <v>383</v>
      </c>
      <c r="K3172" t="s">
        <v>389</v>
      </c>
      <c r="L3172" t="s">
        <v>44</v>
      </c>
      <c r="M3172" t="s">
        <v>386</v>
      </c>
      <c r="N3172" t="s">
        <v>907</v>
      </c>
      <c r="O3172" t="s">
        <v>928</v>
      </c>
      <c r="P3172" t="s">
        <v>53</v>
      </c>
    </row>
    <row r="3173" spans="1:16">
      <c r="A3173" t="s">
        <v>1645</v>
      </c>
      <c r="B3173" t="s">
        <v>1646</v>
      </c>
      <c r="C3173" t="s">
        <v>931</v>
      </c>
      <c r="D3173">
        <v>0</v>
      </c>
      <c r="E3173" t="s">
        <v>1647</v>
      </c>
      <c r="F3173" t="s">
        <v>277</v>
      </c>
      <c r="G3173" t="s">
        <v>1498</v>
      </c>
      <c r="H3173" t="s">
        <v>344</v>
      </c>
      <c r="I3173" t="s">
        <v>382</v>
      </c>
      <c r="J3173" t="s">
        <v>383</v>
      </c>
      <c r="K3173" t="s">
        <v>389</v>
      </c>
      <c r="L3173" t="s">
        <v>44</v>
      </c>
      <c r="M3173" t="s">
        <v>386</v>
      </c>
      <c r="N3173" t="s">
        <v>907</v>
      </c>
      <c r="O3173" t="s">
        <v>917</v>
      </c>
      <c r="P3173" t="s">
        <v>83</v>
      </c>
    </row>
    <row r="3174" spans="1:16">
      <c r="A3174" t="s">
        <v>3364</v>
      </c>
      <c r="B3174" t="s">
        <v>3365</v>
      </c>
      <c r="C3174" t="s">
        <v>931</v>
      </c>
      <c r="D3174">
        <v>0</v>
      </c>
      <c r="E3174" t="s">
        <v>2007</v>
      </c>
      <c r="F3174" t="s">
        <v>63</v>
      </c>
      <c r="G3174" t="s">
        <v>1644</v>
      </c>
      <c r="H3174" t="s">
        <v>332</v>
      </c>
      <c r="I3174" t="s">
        <v>387</v>
      </c>
      <c r="J3174" t="s">
        <v>383</v>
      </c>
      <c r="K3174" t="s">
        <v>389</v>
      </c>
      <c r="L3174" t="s">
        <v>44</v>
      </c>
      <c r="M3174" t="s">
        <v>386</v>
      </c>
      <c r="N3174" t="s">
        <v>907</v>
      </c>
      <c r="O3174" t="s">
        <v>1539</v>
      </c>
      <c r="P3174" t="s">
        <v>63</v>
      </c>
    </row>
    <row r="3175" spans="1:16">
      <c r="A3175" t="s">
        <v>3360</v>
      </c>
      <c r="B3175" t="s">
        <v>3361</v>
      </c>
      <c r="C3175" t="s">
        <v>931</v>
      </c>
      <c r="D3175">
        <v>0</v>
      </c>
      <c r="E3175" t="s">
        <v>2007</v>
      </c>
      <c r="F3175" t="s">
        <v>57</v>
      </c>
      <c r="G3175" t="s">
        <v>1498</v>
      </c>
      <c r="H3175" t="s">
        <v>332</v>
      </c>
      <c r="I3175" t="s">
        <v>387</v>
      </c>
      <c r="J3175" t="s">
        <v>383</v>
      </c>
      <c r="K3175" t="s">
        <v>389</v>
      </c>
      <c r="L3175" t="s">
        <v>44</v>
      </c>
      <c r="M3175" t="s">
        <v>386</v>
      </c>
      <c r="N3175" t="s">
        <v>907</v>
      </c>
      <c r="O3175" t="s">
        <v>1898</v>
      </c>
      <c r="P3175" t="s">
        <v>57</v>
      </c>
    </row>
    <row r="3176" spans="1:16">
      <c r="A3176" t="s">
        <v>3366</v>
      </c>
      <c r="B3176" t="s">
        <v>3367</v>
      </c>
      <c r="C3176" t="s">
        <v>931</v>
      </c>
      <c r="D3176">
        <v>0</v>
      </c>
      <c r="E3176" t="s">
        <v>2007</v>
      </c>
      <c r="F3176" t="s">
        <v>226</v>
      </c>
      <c r="G3176" t="s">
        <v>1498</v>
      </c>
      <c r="H3176" t="s">
        <v>332</v>
      </c>
      <c r="I3176" t="s">
        <v>387</v>
      </c>
      <c r="J3176" t="s">
        <v>383</v>
      </c>
      <c r="K3176" t="s">
        <v>389</v>
      </c>
      <c r="L3176" t="s">
        <v>44</v>
      </c>
      <c r="M3176" t="s">
        <v>386</v>
      </c>
      <c r="N3176" t="s">
        <v>907</v>
      </c>
      <c r="O3176" t="s">
        <v>1291</v>
      </c>
      <c r="P3176" t="s">
        <v>86</v>
      </c>
    </row>
    <row r="3177" spans="1:16">
      <c r="A3177" t="s">
        <v>3362</v>
      </c>
      <c r="B3177" t="s">
        <v>3363</v>
      </c>
      <c r="C3177" t="s">
        <v>931</v>
      </c>
      <c r="D3177">
        <v>0</v>
      </c>
      <c r="E3177" t="s">
        <v>2007</v>
      </c>
      <c r="F3177" t="s">
        <v>231</v>
      </c>
      <c r="G3177" t="s">
        <v>1498</v>
      </c>
      <c r="H3177" t="s">
        <v>332</v>
      </c>
      <c r="I3177" t="s">
        <v>387</v>
      </c>
      <c r="J3177" t="s">
        <v>383</v>
      </c>
      <c r="K3177" t="s">
        <v>389</v>
      </c>
      <c r="L3177" t="s">
        <v>44</v>
      </c>
      <c r="M3177" t="s">
        <v>386</v>
      </c>
      <c r="N3177" t="s">
        <v>907</v>
      </c>
      <c r="O3177" t="s">
        <v>2069</v>
      </c>
      <c r="P3177" t="s">
        <v>83</v>
      </c>
    </row>
    <row r="3178" spans="1:16">
      <c r="A3178" t="s">
        <v>3358</v>
      </c>
      <c r="B3178" t="s">
        <v>3359</v>
      </c>
      <c r="C3178" t="s">
        <v>931</v>
      </c>
      <c r="D3178">
        <v>0</v>
      </c>
      <c r="E3178" t="s">
        <v>2007</v>
      </c>
      <c r="F3178" t="s">
        <v>83</v>
      </c>
      <c r="G3178" t="s">
        <v>1498</v>
      </c>
      <c r="H3178" t="s">
        <v>332</v>
      </c>
      <c r="I3178" t="s">
        <v>387</v>
      </c>
      <c r="J3178" t="s">
        <v>383</v>
      </c>
      <c r="K3178" t="s">
        <v>389</v>
      </c>
      <c r="L3178" t="s">
        <v>44</v>
      </c>
      <c r="M3178" t="s">
        <v>386</v>
      </c>
      <c r="N3178" t="s">
        <v>907</v>
      </c>
      <c r="O3178" t="s">
        <v>917</v>
      </c>
      <c r="P3178" t="s">
        <v>83</v>
      </c>
    </row>
    <row r="3179" spans="1:16">
      <c r="A3179" t="s">
        <v>2005</v>
      </c>
      <c r="B3179" t="s">
        <v>2006</v>
      </c>
      <c r="C3179" t="s">
        <v>931</v>
      </c>
      <c r="D3179">
        <v>0</v>
      </c>
      <c r="E3179" t="s">
        <v>2007</v>
      </c>
      <c r="F3179" t="s">
        <v>55</v>
      </c>
      <c r="G3179" t="s">
        <v>1498</v>
      </c>
      <c r="H3179" t="s">
        <v>332</v>
      </c>
      <c r="I3179" t="s">
        <v>387</v>
      </c>
      <c r="J3179" t="s">
        <v>383</v>
      </c>
      <c r="K3179" t="s">
        <v>389</v>
      </c>
      <c r="L3179" t="s">
        <v>44</v>
      </c>
      <c r="M3179" t="s">
        <v>386</v>
      </c>
      <c r="N3179" t="s">
        <v>907</v>
      </c>
      <c r="O3179" t="s">
        <v>1003</v>
      </c>
      <c r="P3179" t="s">
        <v>71</v>
      </c>
    </row>
    <row r="3180" spans="1:16">
      <c r="A3180" t="s">
        <v>5306</v>
      </c>
      <c r="B3180" t="s">
        <v>5307</v>
      </c>
      <c r="C3180" t="s">
        <v>931</v>
      </c>
      <c r="D3180">
        <v>0</v>
      </c>
      <c r="E3180" t="s">
        <v>5308</v>
      </c>
      <c r="F3180" t="s">
        <v>55</v>
      </c>
      <c r="G3180" t="s">
        <v>1644</v>
      </c>
      <c r="H3180" t="s">
        <v>332</v>
      </c>
      <c r="I3180" t="s">
        <v>387</v>
      </c>
      <c r="J3180" t="s">
        <v>383</v>
      </c>
      <c r="K3180" t="s">
        <v>389</v>
      </c>
      <c r="L3180" t="s">
        <v>44</v>
      </c>
      <c r="M3180" t="s">
        <v>386</v>
      </c>
      <c r="N3180" t="s">
        <v>907</v>
      </c>
      <c r="O3180" t="s">
        <v>1003</v>
      </c>
      <c r="P3180" t="s">
        <v>71</v>
      </c>
    </row>
    <row r="3181" spans="1:16">
      <c r="A3181" t="s">
        <v>5309</v>
      </c>
      <c r="B3181" t="s">
        <v>5310</v>
      </c>
      <c r="C3181" t="s">
        <v>931</v>
      </c>
      <c r="D3181">
        <v>0</v>
      </c>
      <c r="E3181" t="s">
        <v>5311</v>
      </c>
      <c r="F3181" t="s">
        <v>83</v>
      </c>
      <c r="G3181" t="s">
        <v>1644</v>
      </c>
      <c r="H3181" t="s">
        <v>344</v>
      </c>
      <c r="I3181" t="s">
        <v>387</v>
      </c>
      <c r="J3181" t="s">
        <v>383</v>
      </c>
      <c r="K3181" t="s">
        <v>389</v>
      </c>
      <c r="L3181" t="s">
        <v>44</v>
      </c>
      <c r="M3181" t="s">
        <v>386</v>
      </c>
      <c r="N3181" t="s">
        <v>907</v>
      </c>
      <c r="O3181" t="s">
        <v>917</v>
      </c>
      <c r="P3181" t="s">
        <v>83</v>
      </c>
    </row>
    <row r="3182" spans="1:16">
      <c r="A3182" t="s">
        <v>5312</v>
      </c>
      <c r="B3182" t="s">
        <v>5313</v>
      </c>
      <c r="C3182" t="s">
        <v>931</v>
      </c>
      <c r="D3182">
        <v>0</v>
      </c>
      <c r="E3182" t="s">
        <v>5314</v>
      </c>
      <c r="F3182" t="s">
        <v>249</v>
      </c>
      <c r="G3182" t="s">
        <v>964</v>
      </c>
      <c r="H3182" t="s">
        <v>512</v>
      </c>
      <c r="I3182" t="s">
        <v>387</v>
      </c>
      <c r="J3182" t="s">
        <v>383</v>
      </c>
      <c r="K3182" t="s">
        <v>388</v>
      </c>
      <c r="M3182" t="s">
        <v>386</v>
      </c>
      <c r="N3182" t="s">
        <v>907</v>
      </c>
      <c r="O3182" t="s">
        <v>1354</v>
      </c>
      <c r="P3182" t="s">
        <v>71</v>
      </c>
    </row>
    <row r="3183" spans="1:16">
      <c r="A3183" t="s">
        <v>7426</v>
      </c>
      <c r="B3183" t="s">
        <v>7427</v>
      </c>
      <c r="C3183" t="s">
        <v>931</v>
      </c>
      <c r="D3183">
        <v>0</v>
      </c>
      <c r="E3183" t="s">
        <v>7428</v>
      </c>
      <c r="F3183" t="s">
        <v>86</v>
      </c>
      <c r="G3183" t="s">
        <v>7429</v>
      </c>
      <c r="H3183" t="s">
        <v>344</v>
      </c>
      <c r="I3183" t="s">
        <v>387</v>
      </c>
      <c r="J3183" t="s">
        <v>7351</v>
      </c>
      <c r="K3183" t="s">
        <v>389</v>
      </c>
      <c r="L3183" t="s">
        <v>44</v>
      </c>
      <c r="M3183" t="s">
        <v>385</v>
      </c>
      <c r="N3183" t="s">
        <v>907</v>
      </c>
      <c r="O3183" t="s">
        <v>1291</v>
      </c>
      <c r="P3183" t="s">
        <v>86</v>
      </c>
    </row>
    <row r="3184" spans="1:16">
      <c r="A3184" t="s">
        <v>8128</v>
      </c>
      <c r="B3184" t="s">
        <v>8129</v>
      </c>
      <c r="C3184" t="s">
        <v>931</v>
      </c>
      <c r="D3184">
        <v>0</v>
      </c>
      <c r="E3184" t="s">
        <v>8130</v>
      </c>
      <c r="F3184" t="s">
        <v>60</v>
      </c>
      <c r="G3184" t="s">
        <v>964</v>
      </c>
      <c r="H3184" t="s">
        <v>332</v>
      </c>
      <c r="I3184" t="s">
        <v>382</v>
      </c>
      <c r="J3184" t="s">
        <v>383</v>
      </c>
      <c r="K3184" t="s">
        <v>384</v>
      </c>
      <c r="M3184" t="s">
        <v>386</v>
      </c>
      <c r="N3184" t="s">
        <v>907</v>
      </c>
      <c r="O3184" t="s">
        <v>990</v>
      </c>
      <c r="P3184" t="s">
        <v>60</v>
      </c>
    </row>
    <row r="3185" spans="1:16">
      <c r="A3185" t="s">
        <v>8131</v>
      </c>
      <c r="B3185" t="s">
        <v>8132</v>
      </c>
      <c r="C3185" t="s">
        <v>931</v>
      </c>
      <c r="D3185">
        <v>0</v>
      </c>
      <c r="E3185" t="s">
        <v>8133</v>
      </c>
      <c r="F3185" t="s">
        <v>57</v>
      </c>
      <c r="G3185" t="s">
        <v>8134</v>
      </c>
      <c r="H3185" t="s">
        <v>332</v>
      </c>
      <c r="I3185" t="s">
        <v>382</v>
      </c>
      <c r="J3185" t="s">
        <v>383</v>
      </c>
      <c r="K3185" t="s">
        <v>384</v>
      </c>
      <c r="M3185" t="s">
        <v>386</v>
      </c>
      <c r="N3185" t="s">
        <v>907</v>
      </c>
      <c r="O3185" t="s">
        <v>908</v>
      </c>
      <c r="P3185" t="s">
        <v>57</v>
      </c>
    </row>
    <row r="3186" spans="1:16">
      <c r="A3186" t="s">
        <v>8135</v>
      </c>
      <c r="B3186" t="s">
        <v>8136</v>
      </c>
      <c r="C3186" t="s">
        <v>931</v>
      </c>
      <c r="D3186">
        <v>0</v>
      </c>
      <c r="E3186" t="s">
        <v>8137</v>
      </c>
      <c r="F3186" t="s">
        <v>91</v>
      </c>
      <c r="G3186" t="s">
        <v>8134</v>
      </c>
      <c r="H3186" t="s">
        <v>332</v>
      </c>
      <c r="I3186" t="s">
        <v>382</v>
      </c>
      <c r="J3186" t="s">
        <v>383</v>
      </c>
      <c r="K3186" t="s">
        <v>384</v>
      </c>
      <c r="M3186" t="s">
        <v>386</v>
      </c>
      <c r="N3186" t="s">
        <v>907</v>
      </c>
      <c r="O3186" t="s">
        <v>932</v>
      </c>
      <c r="P3186" t="s">
        <v>91</v>
      </c>
    </row>
    <row r="3187" spans="1:16">
      <c r="A3187" t="s">
        <v>1117</v>
      </c>
      <c r="B3187" t="s">
        <v>1118</v>
      </c>
      <c r="C3187" t="s">
        <v>931</v>
      </c>
      <c r="D3187">
        <v>0</v>
      </c>
      <c r="E3187" t="s">
        <v>1115</v>
      </c>
      <c r="F3187" t="s">
        <v>184</v>
      </c>
      <c r="G3187" t="s">
        <v>1116</v>
      </c>
      <c r="H3187" t="s">
        <v>332</v>
      </c>
      <c r="I3187" t="s">
        <v>382</v>
      </c>
      <c r="J3187" t="s">
        <v>383</v>
      </c>
      <c r="K3187" t="s">
        <v>389</v>
      </c>
      <c r="M3187" t="s">
        <v>386</v>
      </c>
      <c r="N3187" t="s">
        <v>907</v>
      </c>
      <c r="O3187" t="s">
        <v>1119</v>
      </c>
      <c r="P3187" t="s">
        <v>78</v>
      </c>
    </row>
    <row r="3188" spans="1:16">
      <c r="A3188" t="s">
        <v>1113</v>
      </c>
      <c r="B3188" t="s">
        <v>1114</v>
      </c>
      <c r="C3188" t="s">
        <v>931</v>
      </c>
      <c r="D3188">
        <v>0</v>
      </c>
      <c r="E3188" t="s">
        <v>1115</v>
      </c>
      <c r="F3188" t="s">
        <v>256</v>
      </c>
      <c r="G3188" t="s">
        <v>1116</v>
      </c>
      <c r="H3188" t="s">
        <v>332</v>
      </c>
      <c r="I3188" t="s">
        <v>382</v>
      </c>
      <c r="J3188" t="s">
        <v>383</v>
      </c>
      <c r="K3188" t="s">
        <v>388</v>
      </c>
      <c r="M3188" t="s">
        <v>386</v>
      </c>
      <c r="N3188" t="s">
        <v>907</v>
      </c>
      <c r="O3188" t="s">
        <v>932</v>
      </c>
      <c r="P3188" t="s">
        <v>71</v>
      </c>
    </row>
    <row r="3189" spans="1:16">
      <c r="A3189" t="s">
        <v>8138</v>
      </c>
      <c r="B3189" t="s">
        <v>8139</v>
      </c>
      <c r="C3189" t="s">
        <v>931</v>
      </c>
      <c r="D3189">
        <v>0</v>
      </c>
      <c r="E3189" t="s">
        <v>1122</v>
      </c>
      <c r="F3189" t="s">
        <v>63</v>
      </c>
      <c r="G3189" t="s">
        <v>1116</v>
      </c>
      <c r="H3189" t="s">
        <v>332</v>
      </c>
      <c r="I3189" t="s">
        <v>382</v>
      </c>
      <c r="J3189" t="s">
        <v>383</v>
      </c>
      <c r="K3189" t="s">
        <v>384</v>
      </c>
      <c r="M3189" t="s">
        <v>386</v>
      </c>
      <c r="N3189" t="s">
        <v>907</v>
      </c>
      <c r="O3189" t="s">
        <v>937</v>
      </c>
      <c r="P3189" t="s">
        <v>63</v>
      </c>
    </row>
    <row r="3190" spans="1:16">
      <c r="A3190" t="s">
        <v>1120</v>
      </c>
      <c r="B3190" t="s">
        <v>1121</v>
      </c>
      <c r="C3190" t="s">
        <v>931</v>
      </c>
      <c r="D3190">
        <v>0</v>
      </c>
      <c r="E3190" t="s">
        <v>1122</v>
      </c>
      <c r="F3190" t="s">
        <v>91</v>
      </c>
      <c r="G3190" t="s">
        <v>1116</v>
      </c>
      <c r="H3190" t="s">
        <v>332</v>
      </c>
      <c r="I3190" t="s">
        <v>382</v>
      </c>
      <c r="J3190" t="s">
        <v>383</v>
      </c>
      <c r="K3190" t="s">
        <v>384</v>
      </c>
      <c r="M3190" t="s">
        <v>386</v>
      </c>
      <c r="N3190" t="s">
        <v>907</v>
      </c>
      <c r="O3190" t="s">
        <v>932</v>
      </c>
      <c r="P3190" t="s">
        <v>91</v>
      </c>
    </row>
    <row r="3191" spans="1:16">
      <c r="A3191" t="s">
        <v>8202</v>
      </c>
      <c r="B3191" t="s">
        <v>8203</v>
      </c>
      <c r="C3191" t="s">
        <v>931</v>
      </c>
      <c r="D3191">
        <v>0</v>
      </c>
      <c r="E3191" t="s">
        <v>8142</v>
      </c>
      <c r="F3191" t="s">
        <v>91</v>
      </c>
      <c r="G3191" t="s">
        <v>964</v>
      </c>
      <c r="H3191" t="s">
        <v>332</v>
      </c>
      <c r="I3191" t="s">
        <v>382</v>
      </c>
      <c r="J3191" t="s">
        <v>383</v>
      </c>
      <c r="K3191" t="s">
        <v>384</v>
      </c>
      <c r="M3191" t="s">
        <v>386</v>
      </c>
      <c r="N3191" t="s">
        <v>907</v>
      </c>
      <c r="O3191" t="s">
        <v>8204</v>
      </c>
      <c r="P3191" t="s">
        <v>91</v>
      </c>
    </row>
    <row r="3192" spans="1:16">
      <c r="A3192" t="s">
        <v>8140</v>
      </c>
      <c r="B3192" t="s">
        <v>8141</v>
      </c>
      <c r="C3192" t="s">
        <v>931</v>
      </c>
      <c r="D3192">
        <v>0</v>
      </c>
      <c r="E3192" t="s">
        <v>8142</v>
      </c>
      <c r="F3192" t="s">
        <v>68</v>
      </c>
      <c r="G3192" t="s">
        <v>964</v>
      </c>
      <c r="H3192" t="s">
        <v>332</v>
      </c>
      <c r="I3192" t="s">
        <v>382</v>
      </c>
      <c r="J3192" t="s">
        <v>383</v>
      </c>
      <c r="K3192" t="s">
        <v>384</v>
      </c>
      <c r="M3192" t="s">
        <v>386</v>
      </c>
      <c r="N3192" t="s">
        <v>907</v>
      </c>
      <c r="O3192" t="s">
        <v>1119</v>
      </c>
      <c r="P3192" t="s">
        <v>68</v>
      </c>
    </row>
    <row r="3193" spans="1:16">
      <c r="A3193" t="s">
        <v>5315</v>
      </c>
      <c r="B3193" t="s">
        <v>5316</v>
      </c>
      <c r="C3193" t="s">
        <v>931</v>
      </c>
      <c r="D3193">
        <v>0</v>
      </c>
      <c r="E3193" t="s">
        <v>5317</v>
      </c>
      <c r="F3193" t="s">
        <v>209</v>
      </c>
      <c r="G3193" t="s">
        <v>964</v>
      </c>
      <c r="H3193" t="s">
        <v>344</v>
      </c>
      <c r="I3193" t="s">
        <v>382</v>
      </c>
      <c r="J3193" t="s">
        <v>383</v>
      </c>
      <c r="K3193" t="s">
        <v>388</v>
      </c>
      <c r="M3193" t="s">
        <v>386</v>
      </c>
      <c r="N3193" t="s">
        <v>907</v>
      </c>
      <c r="O3193" t="s">
        <v>5318</v>
      </c>
      <c r="P3193" t="s">
        <v>209</v>
      </c>
    </row>
    <row r="3194" spans="1:16">
      <c r="A3194" t="s">
        <v>5319</v>
      </c>
      <c r="B3194" t="s">
        <v>5320</v>
      </c>
      <c r="C3194" t="s">
        <v>931</v>
      </c>
      <c r="D3194">
        <v>0</v>
      </c>
      <c r="E3194" t="s">
        <v>5321</v>
      </c>
      <c r="F3194" t="s">
        <v>91</v>
      </c>
      <c r="G3194" t="s">
        <v>964</v>
      </c>
      <c r="H3194" t="s">
        <v>344</v>
      </c>
      <c r="I3194" t="s">
        <v>382</v>
      </c>
      <c r="J3194" t="s">
        <v>383</v>
      </c>
      <c r="K3194" t="s">
        <v>388</v>
      </c>
      <c r="M3194" t="s">
        <v>386</v>
      </c>
      <c r="N3194" t="s">
        <v>907</v>
      </c>
      <c r="O3194" t="s">
        <v>5322</v>
      </c>
      <c r="P3194" t="s">
        <v>91</v>
      </c>
    </row>
    <row r="3195" spans="1:16">
      <c r="A3195" t="s">
        <v>3368</v>
      </c>
      <c r="B3195" t="s">
        <v>3369</v>
      </c>
      <c r="C3195" t="s">
        <v>931</v>
      </c>
      <c r="D3195">
        <v>0</v>
      </c>
      <c r="E3195" t="s">
        <v>3370</v>
      </c>
      <c r="F3195" t="s">
        <v>53</v>
      </c>
      <c r="G3195" t="s">
        <v>964</v>
      </c>
      <c r="H3195" t="s">
        <v>344</v>
      </c>
      <c r="I3195" t="s">
        <v>382</v>
      </c>
      <c r="J3195" t="s">
        <v>383</v>
      </c>
      <c r="K3195" t="s">
        <v>389</v>
      </c>
      <c r="M3195" t="s">
        <v>386</v>
      </c>
      <c r="N3195" t="s">
        <v>907</v>
      </c>
      <c r="O3195" t="s">
        <v>928</v>
      </c>
      <c r="P3195" t="s">
        <v>53</v>
      </c>
    </row>
    <row r="3196" spans="1:16">
      <c r="A3196" t="s">
        <v>1652</v>
      </c>
      <c r="B3196" t="s">
        <v>1653</v>
      </c>
      <c r="C3196" t="s">
        <v>931</v>
      </c>
      <c r="D3196">
        <v>0</v>
      </c>
      <c r="E3196" t="s">
        <v>1650</v>
      </c>
      <c r="F3196" t="s">
        <v>84</v>
      </c>
      <c r="G3196" t="s">
        <v>964</v>
      </c>
      <c r="H3196" t="s">
        <v>344</v>
      </c>
      <c r="I3196" t="s">
        <v>382</v>
      </c>
      <c r="J3196" t="s">
        <v>383</v>
      </c>
      <c r="K3196" t="s">
        <v>389</v>
      </c>
      <c r="M3196" t="s">
        <v>386</v>
      </c>
      <c r="N3196" t="s">
        <v>907</v>
      </c>
      <c r="O3196" t="s">
        <v>1654</v>
      </c>
      <c r="P3196" t="s">
        <v>63</v>
      </c>
    </row>
    <row r="3197" spans="1:16">
      <c r="A3197" t="s">
        <v>5327</v>
      </c>
      <c r="B3197" t="s">
        <v>5328</v>
      </c>
      <c r="C3197" t="s">
        <v>931</v>
      </c>
      <c r="D3197">
        <v>0</v>
      </c>
      <c r="E3197" t="s">
        <v>1650</v>
      </c>
      <c r="F3197" t="s">
        <v>111</v>
      </c>
      <c r="G3197" t="s">
        <v>964</v>
      </c>
      <c r="H3197" t="s">
        <v>344</v>
      </c>
      <c r="I3197" t="s">
        <v>382</v>
      </c>
      <c r="J3197" t="s">
        <v>383</v>
      </c>
      <c r="K3197" t="s">
        <v>389</v>
      </c>
      <c r="M3197" t="s">
        <v>386</v>
      </c>
      <c r="N3197" t="s">
        <v>907</v>
      </c>
      <c r="O3197" t="s">
        <v>5329</v>
      </c>
      <c r="P3197" t="s">
        <v>57</v>
      </c>
    </row>
    <row r="3198" spans="1:16">
      <c r="A3198" t="s">
        <v>1661</v>
      </c>
      <c r="B3198" t="s">
        <v>1662</v>
      </c>
      <c r="C3198" t="s">
        <v>931</v>
      </c>
      <c r="D3198">
        <v>0</v>
      </c>
      <c r="E3198" t="s">
        <v>1650</v>
      </c>
      <c r="F3198" t="s">
        <v>147</v>
      </c>
      <c r="G3198" t="s">
        <v>964</v>
      </c>
      <c r="H3198" t="s">
        <v>344</v>
      </c>
      <c r="I3198" t="s">
        <v>382</v>
      </c>
      <c r="J3198" t="s">
        <v>383</v>
      </c>
      <c r="K3198" t="s">
        <v>389</v>
      </c>
      <c r="M3198" t="s">
        <v>386</v>
      </c>
      <c r="N3198" t="s">
        <v>907</v>
      </c>
      <c r="O3198" t="s">
        <v>1663</v>
      </c>
      <c r="P3198" t="s">
        <v>65</v>
      </c>
    </row>
    <row r="3199" spans="1:16">
      <c r="A3199" t="s">
        <v>1658</v>
      </c>
      <c r="B3199" t="s">
        <v>1659</v>
      </c>
      <c r="C3199" t="s">
        <v>931</v>
      </c>
      <c r="D3199">
        <v>0</v>
      </c>
      <c r="E3199" t="s">
        <v>1650</v>
      </c>
      <c r="F3199" t="s">
        <v>185</v>
      </c>
      <c r="G3199" t="s">
        <v>964</v>
      </c>
      <c r="H3199" t="s">
        <v>344</v>
      </c>
      <c r="I3199" t="s">
        <v>382</v>
      </c>
      <c r="J3199" t="s">
        <v>383</v>
      </c>
      <c r="K3199" t="s">
        <v>389</v>
      </c>
      <c r="M3199" t="s">
        <v>386</v>
      </c>
      <c r="N3199" t="s">
        <v>907</v>
      </c>
      <c r="O3199" t="s">
        <v>1660</v>
      </c>
      <c r="P3199" t="s">
        <v>78</v>
      </c>
    </row>
    <row r="3200" spans="1:16">
      <c r="A3200" t="s">
        <v>1648</v>
      </c>
      <c r="B3200" t="s">
        <v>1649</v>
      </c>
      <c r="C3200" t="s">
        <v>931</v>
      </c>
      <c r="D3200">
        <v>0</v>
      </c>
      <c r="E3200" t="s">
        <v>1650</v>
      </c>
      <c r="F3200" t="s">
        <v>247</v>
      </c>
      <c r="G3200" t="s">
        <v>964</v>
      </c>
      <c r="H3200" t="s">
        <v>344</v>
      </c>
      <c r="I3200" t="s">
        <v>382</v>
      </c>
      <c r="J3200" t="s">
        <v>383</v>
      </c>
      <c r="K3200" t="s">
        <v>389</v>
      </c>
      <c r="M3200" t="s">
        <v>386</v>
      </c>
      <c r="N3200" t="s">
        <v>907</v>
      </c>
      <c r="O3200" t="s">
        <v>1651</v>
      </c>
      <c r="P3200" t="s">
        <v>71</v>
      </c>
    </row>
    <row r="3201" spans="1:16">
      <c r="A3201" t="s">
        <v>1655</v>
      </c>
      <c r="B3201" t="s">
        <v>1656</v>
      </c>
      <c r="C3201" t="s">
        <v>931</v>
      </c>
      <c r="D3201">
        <v>0</v>
      </c>
      <c r="E3201" t="s">
        <v>1650</v>
      </c>
      <c r="F3201" t="s">
        <v>252</v>
      </c>
      <c r="G3201" t="s">
        <v>964</v>
      </c>
      <c r="H3201" t="s">
        <v>344</v>
      </c>
      <c r="I3201" t="s">
        <v>382</v>
      </c>
      <c r="J3201" t="s">
        <v>383</v>
      </c>
      <c r="K3201" t="s">
        <v>389</v>
      </c>
      <c r="M3201" t="s">
        <v>386</v>
      </c>
      <c r="N3201" t="s">
        <v>907</v>
      </c>
      <c r="O3201" t="s">
        <v>1657</v>
      </c>
      <c r="P3201" t="s">
        <v>71</v>
      </c>
    </row>
    <row r="3202" spans="1:16">
      <c r="A3202" t="s">
        <v>2534</v>
      </c>
      <c r="B3202" t="s">
        <v>2535</v>
      </c>
      <c r="C3202" t="s">
        <v>931</v>
      </c>
      <c r="D3202">
        <v>0</v>
      </c>
      <c r="E3202" t="s">
        <v>2536</v>
      </c>
      <c r="F3202" t="s">
        <v>68</v>
      </c>
      <c r="G3202" t="s">
        <v>964</v>
      </c>
      <c r="H3202" t="s">
        <v>344</v>
      </c>
      <c r="I3202" t="s">
        <v>382</v>
      </c>
      <c r="J3202" t="s">
        <v>383</v>
      </c>
      <c r="K3202" t="s">
        <v>388</v>
      </c>
      <c r="M3202" t="s">
        <v>386</v>
      </c>
      <c r="N3202" t="s">
        <v>907</v>
      </c>
      <c r="O3202" t="s">
        <v>2537</v>
      </c>
      <c r="P3202" t="s">
        <v>68</v>
      </c>
    </row>
    <row r="3203" spans="1:16">
      <c r="A3203" t="s">
        <v>2816</v>
      </c>
      <c r="B3203" t="s">
        <v>2817</v>
      </c>
      <c r="C3203" t="s">
        <v>931</v>
      </c>
      <c r="D3203">
        <v>0</v>
      </c>
      <c r="E3203" t="s">
        <v>2818</v>
      </c>
      <c r="F3203" t="s">
        <v>68</v>
      </c>
      <c r="G3203" t="s">
        <v>964</v>
      </c>
      <c r="H3203" t="s">
        <v>344</v>
      </c>
      <c r="I3203" t="s">
        <v>382</v>
      </c>
      <c r="J3203" t="s">
        <v>383</v>
      </c>
      <c r="K3203" t="s">
        <v>388</v>
      </c>
      <c r="M3203" t="s">
        <v>386</v>
      </c>
      <c r="N3203" t="s">
        <v>907</v>
      </c>
      <c r="O3203" t="s">
        <v>2819</v>
      </c>
      <c r="P3203" t="s">
        <v>68</v>
      </c>
    </row>
    <row r="3204" spans="1:16">
      <c r="A3204" t="s">
        <v>2747</v>
      </c>
      <c r="B3204" t="s">
        <v>2748</v>
      </c>
      <c r="C3204" t="s">
        <v>931</v>
      </c>
      <c r="D3204">
        <v>0</v>
      </c>
      <c r="E3204" t="s">
        <v>2749</v>
      </c>
      <c r="F3204" t="s">
        <v>83</v>
      </c>
      <c r="G3204" t="s">
        <v>964</v>
      </c>
      <c r="H3204" t="s">
        <v>344</v>
      </c>
      <c r="I3204" t="s">
        <v>382</v>
      </c>
      <c r="J3204" t="s">
        <v>383</v>
      </c>
      <c r="K3204" t="s">
        <v>388</v>
      </c>
      <c r="M3204" t="s">
        <v>386</v>
      </c>
      <c r="N3204" t="s">
        <v>907</v>
      </c>
      <c r="O3204" t="s">
        <v>2750</v>
      </c>
      <c r="P3204" t="s">
        <v>83</v>
      </c>
    </row>
    <row r="3205" spans="1:16">
      <c r="A3205" t="s">
        <v>2820</v>
      </c>
      <c r="B3205" t="s">
        <v>2821</v>
      </c>
      <c r="C3205" t="s">
        <v>931</v>
      </c>
      <c r="D3205">
        <v>0</v>
      </c>
      <c r="E3205" t="s">
        <v>2822</v>
      </c>
      <c r="F3205" t="s">
        <v>68</v>
      </c>
      <c r="G3205" t="s">
        <v>964</v>
      </c>
      <c r="H3205" t="s">
        <v>344</v>
      </c>
      <c r="I3205" t="s">
        <v>382</v>
      </c>
      <c r="J3205" t="s">
        <v>383</v>
      </c>
      <c r="K3205" t="s">
        <v>388</v>
      </c>
      <c r="M3205" t="s">
        <v>386</v>
      </c>
      <c r="N3205" t="s">
        <v>907</v>
      </c>
      <c r="O3205" t="s">
        <v>2823</v>
      </c>
      <c r="P3205" t="s">
        <v>68</v>
      </c>
    </row>
    <row r="3206" spans="1:16">
      <c r="A3206" t="s">
        <v>2824</v>
      </c>
      <c r="B3206" t="s">
        <v>2825</v>
      </c>
      <c r="C3206" t="s">
        <v>931</v>
      </c>
      <c r="D3206">
        <v>0</v>
      </c>
      <c r="E3206" t="s">
        <v>2826</v>
      </c>
      <c r="F3206" t="s">
        <v>68</v>
      </c>
      <c r="G3206" t="s">
        <v>964</v>
      </c>
      <c r="H3206" t="s">
        <v>344</v>
      </c>
      <c r="I3206" t="s">
        <v>382</v>
      </c>
      <c r="J3206" t="s">
        <v>383</v>
      </c>
      <c r="K3206" t="s">
        <v>388</v>
      </c>
      <c r="M3206" t="s">
        <v>386</v>
      </c>
      <c r="N3206" t="s">
        <v>907</v>
      </c>
      <c r="O3206" t="s">
        <v>2827</v>
      </c>
      <c r="P3206" t="s">
        <v>68</v>
      </c>
    </row>
    <row r="3207" spans="1:16">
      <c r="A3207" t="s">
        <v>2800</v>
      </c>
      <c r="B3207" t="s">
        <v>2801</v>
      </c>
      <c r="C3207" t="s">
        <v>931</v>
      </c>
      <c r="D3207">
        <v>0</v>
      </c>
      <c r="E3207" t="s">
        <v>2802</v>
      </c>
      <c r="F3207" t="s">
        <v>199</v>
      </c>
      <c r="G3207" t="s">
        <v>964</v>
      </c>
      <c r="H3207" t="s">
        <v>344</v>
      </c>
      <c r="I3207" t="s">
        <v>382</v>
      </c>
      <c r="J3207" t="s">
        <v>383</v>
      </c>
      <c r="K3207" t="s">
        <v>388</v>
      </c>
      <c r="M3207" t="s">
        <v>386</v>
      </c>
      <c r="N3207" t="s">
        <v>907</v>
      </c>
      <c r="O3207" t="s">
        <v>2803</v>
      </c>
      <c r="P3207" t="s">
        <v>199</v>
      </c>
    </row>
    <row r="3208" spans="1:16">
      <c r="A3208" t="s">
        <v>2692</v>
      </c>
      <c r="B3208" t="s">
        <v>2693</v>
      </c>
      <c r="C3208" t="s">
        <v>931</v>
      </c>
      <c r="D3208">
        <v>0</v>
      </c>
      <c r="E3208" t="s">
        <v>2694</v>
      </c>
      <c r="F3208" t="s">
        <v>83</v>
      </c>
      <c r="G3208" t="s">
        <v>964</v>
      </c>
      <c r="H3208" t="s">
        <v>344</v>
      </c>
      <c r="I3208" t="s">
        <v>382</v>
      </c>
      <c r="J3208" t="s">
        <v>383</v>
      </c>
      <c r="K3208" t="s">
        <v>388</v>
      </c>
      <c r="M3208" t="s">
        <v>386</v>
      </c>
      <c r="N3208" t="s">
        <v>907</v>
      </c>
      <c r="O3208" t="s">
        <v>2695</v>
      </c>
      <c r="P3208" t="s">
        <v>83</v>
      </c>
    </row>
    <row r="3209" spans="1:16">
      <c r="A3209" t="s">
        <v>2696</v>
      </c>
      <c r="B3209" t="s">
        <v>2697</v>
      </c>
      <c r="C3209" t="s">
        <v>931</v>
      </c>
      <c r="D3209">
        <v>0</v>
      </c>
      <c r="E3209" t="s">
        <v>2698</v>
      </c>
      <c r="F3209" t="s">
        <v>71</v>
      </c>
      <c r="G3209" t="s">
        <v>964</v>
      </c>
      <c r="H3209" t="s">
        <v>344</v>
      </c>
      <c r="I3209" t="s">
        <v>382</v>
      </c>
      <c r="J3209" t="s">
        <v>383</v>
      </c>
      <c r="K3209" t="s">
        <v>388</v>
      </c>
      <c r="M3209" t="s">
        <v>386</v>
      </c>
      <c r="N3209" t="s">
        <v>907</v>
      </c>
      <c r="O3209" t="s">
        <v>2699</v>
      </c>
      <c r="P3209" t="s">
        <v>71</v>
      </c>
    </row>
    <row r="3210" spans="1:16">
      <c r="A3210" t="s">
        <v>2739</v>
      </c>
      <c r="B3210" t="s">
        <v>2740</v>
      </c>
      <c r="C3210" t="s">
        <v>931</v>
      </c>
      <c r="D3210">
        <v>0</v>
      </c>
      <c r="E3210" t="s">
        <v>2741</v>
      </c>
      <c r="F3210" t="s">
        <v>83</v>
      </c>
      <c r="G3210" t="s">
        <v>964</v>
      </c>
      <c r="H3210" t="s">
        <v>344</v>
      </c>
      <c r="I3210" t="s">
        <v>382</v>
      </c>
      <c r="J3210" t="s">
        <v>383</v>
      </c>
      <c r="K3210" t="s">
        <v>388</v>
      </c>
      <c r="M3210" t="s">
        <v>386</v>
      </c>
      <c r="N3210" t="s">
        <v>907</v>
      </c>
      <c r="O3210" t="s">
        <v>2742</v>
      </c>
      <c r="P3210" t="s">
        <v>83</v>
      </c>
    </row>
    <row r="3211" spans="1:16">
      <c r="A3211" t="s">
        <v>2828</v>
      </c>
      <c r="B3211" t="s">
        <v>2829</v>
      </c>
      <c r="C3211" t="s">
        <v>931</v>
      </c>
      <c r="D3211">
        <v>0</v>
      </c>
      <c r="E3211" t="s">
        <v>2830</v>
      </c>
      <c r="F3211" t="s">
        <v>68</v>
      </c>
      <c r="G3211" t="s">
        <v>964</v>
      </c>
      <c r="H3211" t="s">
        <v>344</v>
      </c>
      <c r="I3211" t="s">
        <v>382</v>
      </c>
      <c r="J3211" t="s">
        <v>383</v>
      </c>
      <c r="K3211" t="s">
        <v>388</v>
      </c>
      <c r="M3211" t="s">
        <v>386</v>
      </c>
      <c r="N3211" t="s">
        <v>907</v>
      </c>
      <c r="O3211" t="s">
        <v>2831</v>
      </c>
      <c r="P3211" t="s">
        <v>68</v>
      </c>
    </row>
    <row r="3212" spans="1:16">
      <c r="A3212" t="s">
        <v>2751</v>
      </c>
      <c r="B3212" t="s">
        <v>2752</v>
      </c>
      <c r="C3212" t="s">
        <v>931</v>
      </c>
      <c r="D3212">
        <v>0</v>
      </c>
      <c r="E3212" t="s">
        <v>2753</v>
      </c>
      <c r="F3212" t="s">
        <v>209</v>
      </c>
      <c r="G3212" t="s">
        <v>964</v>
      </c>
      <c r="H3212" t="s">
        <v>344</v>
      </c>
      <c r="I3212" t="s">
        <v>382</v>
      </c>
      <c r="J3212" t="s">
        <v>383</v>
      </c>
      <c r="K3212" t="s">
        <v>388</v>
      </c>
      <c r="M3212" t="s">
        <v>386</v>
      </c>
      <c r="N3212" t="s">
        <v>907</v>
      </c>
      <c r="O3212" t="s">
        <v>2754</v>
      </c>
      <c r="P3212" t="s">
        <v>209</v>
      </c>
    </row>
    <row r="3213" spans="1:16">
      <c r="A3213" t="s">
        <v>2743</v>
      </c>
      <c r="B3213" t="s">
        <v>2744</v>
      </c>
      <c r="C3213" t="s">
        <v>931</v>
      </c>
      <c r="D3213">
        <v>0</v>
      </c>
      <c r="E3213" t="s">
        <v>2745</v>
      </c>
      <c r="F3213" t="s">
        <v>83</v>
      </c>
      <c r="G3213" t="s">
        <v>964</v>
      </c>
      <c r="H3213" t="s">
        <v>344</v>
      </c>
      <c r="I3213" t="s">
        <v>382</v>
      </c>
      <c r="J3213" t="s">
        <v>383</v>
      </c>
      <c r="K3213" t="s">
        <v>388</v>
      </c>
      <c r="M3213" t="s">
        <v>386</v>
      </c>
      <c r="N3213" t="s">
        <v>907</v>
      </c>
      <c r="O3213" t="s">
        <v>2746</v>
      </c>
      <c r="P3213" t="s">
        <v>83</v>
      </c>
    </row>
    <row r="3214" spans="1:16">
      <c r="A3214" t="s">
        <v>2663</v>
      </c>
      <c r="B3214" t="s">
        <v>2664</v>
      </c>
      <c r="C3214" t="s">
        <v>931</v>
      </c>
      <c r="D3214">
        <v>0</v>
      </c>
      <c r="E3214" t="s">
        <v>2665</v>
      </c>
      <c r="F3214" t="s">
        <v>91</v>
      </c>
      <c r="G3214" t="s">
        <v>964</v>
      </c>
      <c r="H3214" t="s">
        <v>344</v>
      </c>
      <c r="I3214" t="s">
        <v>382</v>
      </c>
      <c r="J3214" t="s">
        <v>383</v>
      </c>
      <c r="K3214" t="s">
        <v>388</v>
      </c>
      <c r="M3214" t="s">
        <v>386</v>
      </c>
      <c r="N3214" t="s">
        <v>907</v>
      </c>
      <c r="O3214" t="s">
        <v>2666</v>
      </c>
      <c r="P3214" t="s">
        <v>91</v>
      </c>
    </row>
    <row r="3215" spans="1:16">
      <c r="A3215" t="s">
        <v>2667</v>
      </c>
      <c r="B3215" t="s">
        <v>2668</v>
      </c>
      <c r="C3215" t="s">
        <v>931</v>
      </c>
      <c r="D3215">
        <v>0</v>
      </c>
      <c r="E3215" t="s">
        <v>2669</v>
      </c>
      <c r="F3215" t="s">
        <v>91</v>
      </c>
      <c r="G3215" t="s">
        <v>964</v>
      </c>
      <c r="H3215" t="s">
        <v>344</v>
      </c>
      <c r="I3215" t="s">
        <v>382</v>
      </c>
      <c r="J3215" t="s">
        <v>383</v>
      </c>
      <c r="K3215" t="s">
        <v>388</v>
      </c>
      <c r="M3215" t="s">
        <v>386</v>
      </c>
      <c r="N3215" t="s">
        <v>907</v>
      </c>
      <c r="O3215" t="s">
        <v>2670</v>
      </c>
      <c r="P3215" t="s">
        <v>91</v>
      </c>
    </row>
    <row r="3216" spans="1:16">
      <c r="A3216" t="s">
        <v>2808</v>
      </c>
      <c r="B3216" t="s">
        <v>2809</v>
      </c>
      <c r="C3216" t="s">
        <v>931</v>
      </c>
      <c r="D3216">
        <v>0</v>
      </c>
      <c r="E3216" t="s">
        <v>2810</v>
      </c>
      <c r="F3216" t="s">
        <v>91</v>
      </c>
      <c r="G3216" t="s">
        <v>964</v>
      </c>
      <c r="H3216" t="s">
        <v>344</v>
      </c>
      <c r="I3216" t="s">
        <v>382</v>
      </c>
      <c r="J3216" t="s">
        <v>383</v>
      </c>
      <c r="K3216" t="s">
        <v>388</v>
      </c>
      <c r="M3216" t="s">
        <v>386</v>
      </c>
      <c r="N3216" t="s">
        <v>907</v>
      </c>
      <c r="O3216" t="s">
        <v>2811</v>
      </c>
      <c r="P3216" t="s">
        <v>91</v>
      </c>
    </row>
    <row r="3217" spans="1:16">
      <c r="A3217" t="s">
        <v>2804</v>
      </c>
      <c r="B3217" t="s">
        <v>2805</v>
      </c>
      <c r="C3217" t="s">
        <v>931</v>
      </c>
      <c r="D3217">
        <v>0</v>
      </c>
      <c r="E3217" t="s">
        <v>2806</v>
      </c>
      <c r="F3217" t="s">
        <v>199</v>
      </c>
      <c r="G3217" t="s">
        <v>964</v>
      </c>
      <c r="H3217" t="s">
        <v>344</v>
      </c>
      <c r="I3217" t="s">
        <v>382</v>
      </c>
      <c r="J3217" t="s">
        <v>383</v>
      </c>
      <c r="K3217" t="s">
        <v>388</v>
      </c>
      <c r="M3217" t="s">
        <v>386</v>
      </c>
      <c r="N3217" t="s">
        <v>907</v>
      </c>
      <c r="O3217" t="s">
        <v>2807</v>
      </c>
      <c r="P3217" t="s">
        <v>199</v>
      </c>
    </row>
    <row r="3218" spans="1:16">
      <c r="A3218" t="s">
        <v>2552</v>
      </c>
      <c r="B3218" t="s">
        <v>2553</v>
      </c>
      <c r="C3218" t="s">
        <v>931</v>
      </c>
      <c r="D3218">
        <v>0</v>
      </c>
      <c r="E3218" t="s">
        <v>2554</v>
      </c>
      <c r="F3218" t="s">
        <v>53</v>
      </c>
      <c r="G3218" t="s">
        <v>964</v>
      </c>
      <c r="H3218" t="s">
        <v>344</v>
      </c>
      <c r="I3218" t="s">
        <v>382</v>
      </c>
      <c r="J3218" t="s">
        <v>383</v>
      </c>
      <c r="K3218" t="s">
        <v>388</v>
      </c>
      <c r="M3218" t="s">
        <v>386</v>
      </c>
      <c r="N3218" t="s">
        <v>907</v>
      </c>
      <c r="O3218" t="s">
        <v>2555</v>
      </c>
      <c r="P3218" t="s">
        <v>53</v>
      </c>
    </row>
    <row r="3219" spans="1:16">
      <c r="A3219" t="s">
        <v>2857</v>
      </c>
      <c r="B3219" t="s">
        <v>2858</v>
      </c>
      <c r="C3219" t="s">
        <v>931</v>
      </c>
      <c r="D3219">
        <v>0</v>
      </c>
      <c r="E3219" t="s">
        <v>2859</v>
      </c>
      <c r="F3219" t="s">
        <v>209</v>
      </c>
      <c r="G3219" t="s">
        <v>964</v>
      </c>
      <c r="H3219" t="s">
        <v>344</v>
      </c>
      <c r="I3219" t="s">
        <v>382</v>
      </c>
      <c r="J3219" t="s">
        <v>383</v>
      </c>
      <c r="K3219" t="s">
        <v>388</v>
      </c>
      <c r="M3219" t="s">
        <v>386</v>
      </c>
      <c r="N3219" t="s">
        <v>907</v>
      </c>
      <c r="O3219" t="s">
        <v>2860</v>
      </c>
      <c r="P3219" t="s">
        <v>209</v>
      </c>
    </row>
    <row r="3220" spans="1:16">
      <c r="A3220" t="s">
        <v>2556</v>
      </c>
      <c r="B3220" t="s">
        <v>2557</v>
      </c>
      <c r="C3220" t="s">
        <v>931</v>
      </c>
      <c r="D3220">
        <v>0</v>
      </c>
      <c r="E3220" t="s">
        <v>2558</v>
      </c>
      <c r="F3220" t="s">
        <v>293</v>
      </c>
      <c r="G3220" t="s">
        <v>964</v>
      </c>
      <c r="H3220" t="s">
        <v>344</v>
      </c>
      <c r="I3220" t="s">
        <v>382</v>
      </c>
      <c r="J3220" t="s">
        <v>383</v>
      </c>
      <c r="K3220" t="s">
        <v>388</v>
      </c>
      <c r="M3220" t="s">
        <v>386</v>
      </c>
      <c r="N3220" t="s">
        <v>907</v>
      </c>
      <c r="O3220" t="s">
        <v>2559</v>
      </c>
      <c r="P3220" t="s">
        <v>53</v>
      </c>
    </row>
    <row r="3221" spans="1:16">
      <c r="A3221" t="s">
        <v>2716</v>
      </c>
      <c r="B3221" t="s">
        <v>2717</v>
      </c>
      <c r="C3221" t="s">
        <v>931</v>
      </c>
      <c r="D3221">
        <v>0</v>
      </c>
      <c r="E3221" t="s">
        <v>2718</v>
      </c>
      <c r="F3221" t="s">
        <v>60</v>
      </c>
      <c r="G3221" t="s">
        <v>964</v>
      </c>
      <c r="H3221" t="s">
        <v>344</v>
      </c>
      <c r="I3221" t="s">
        <v>382</v>
      </c>
      <c r="J3221" t="s">
        <v>383</v>
      </c>
      <c r="K3221" t="s">
        <v>388</v>
      </c>
      <c r="M3221" t="s">
        <v>386</v>
      </c>
      <c r="N3221" t="s">
        <v>907</v>
      </c>
      <c r="O3221" t="s">
        <v>2719</v>
      </c>
      <c r="P3221" t="s">
        <v>60</v>
      </c>
    </row>
    <row r="3222" spans="1:16">
      <c r="A3222" t="s">
        <v>2560</v>
      </c>
      <c r="B3222" t="s">
        <v>2561</v>
      </c>
      <c r="C3222" t="s">
        <v>931</v>
      </c>
      <c r="D3222">
        <v>0</v>
      </c>
      <c r="E3222" t="s">
        <v>2562</v>
      </c>
      <c r="F3222" t="s">
        <v>53</v>
      </c>
      <c r="G3222" t="s">
        <v>964</v>
      </c>
      <c r="H3222" t="s">
        <v>344</v>
      </c>
      <c r="I3222" t="s">
        <v>382</v>
      </c>
      <c r="J3222" t="s">
        <v>383</v>
      </c>
      <c r="K3222" t="s">
        <v>388</v>
      </c>
      <c r="M3222" t="s">
        <v>386</v>
      </c>
      <c r="N3222" t="s">
        <v>907</v>
      </c>
      <c r="O3222" t="s">
        <v>2563</v>
      </c>
      <c r="P3222" t="s">
        <v>53</v>
      </c>
    </row>
    <row r="3223" spans="1:16">
      <c r="A3223" t="s">
        <v>2564</v>
      </c>
      <c r="B3223" t="s">
        <v>2565</v>
      </c>
      <c r="C3223" t="s">
        <v>931</v>
      </c>
      <c r="D3223">
        <v>0</v>
      </c>
      <c r="E3223" t="s">
        <v>2566</v>
      </c>
      <c r="F3223" t="s">
        <v>53</v>
      </c>
      <c r="G3223" t="s">
        <v>964</v>
      </c>
      <c r="H3223" t="s">
        <v>344</v>
      </c>
      <c r="I3223" t="s">
        <v>382</v>
      </c>
      <c r="J3223" t="s">
        <v>383</v>
      </c>
      <c r="K3223" t="s">
        <v>388</v>
      </c>
      <c r="M3223" t="s">
        <v>386</v>
      </c>
      <c r="N3223" t="s">
        <v>907</v>
      </c>
      <c r="O3223" t="s">
        <v>2567</v>
      </c>
      <c r="P3223" t="s">
        <v>53</v>
      </c>
    </row>
    <row r="3224" spans="1:16">
      <c r="A3224" t="s">
        <v>2897</v>
      </c>
      <c r="B3224" t="s">
        <v>2898</v>
      </c>
      <c r="C3224" t="s">
        <v>931</v>
      </c>
      <c r="D3224">
        <v>0</v>
      </c>
      <c r="E3224" t="s">
        <v>2899</v>
      </c>
      <c r="F3224" t="s">
        <v>293</v>
      </c>
      <c r="G3224" t="s">
        <v>964</v>
      </c>
      <c r="H3224" t="s">
        <v>344</v>
      </c>
      <c r="I3224" t="s">
        <v>382</v>
      </c>
      <c r="J3224" t="s">
        <v>383</v>
      </c>
      <c r="K3224" t="s">
        <v>388</v>
      </c>
      <c r="M3224" t="s">
        <v>386</v>
      </c>
      <c r="N3224" t="s">
        <v>907</v>
      </c>
      <c r="O3224" t="s">
        <v>2900</v>
      </c>
      <c r="P3224" t="s">
        <v>53</v>
      </c>
    </row>
    <row r="3225" spans="1:16">
      <c r="A3225" t="s">
        <v>1664</v>
      </c>
      <c r="B3225" t="s">
        <v>1665</v>
      </c>
      <c r="C3225" t="s">
        <v>931</v>
      </c>
      <c r="D3225">
        <v>0</v>
      </c>
      <c r="E3225" t="s">
        <v>1666</v>
      </c>
      <c r="F3225" t="s">
        <v>116</v>
      </c>
      <c r="G3225" t="s">
        <v>964</v>
      </c>
      <c r="H3225" t="s">
        <v>344</v>
      </c>
      <c r="I3225" t="s">
        <v>391</v>
      </c>
      <c r="J3225" t="s">
        <v>383</v>
      </c>
      <c r="K3225" t="s">
        <v>389</v>
      </c>
      <c r="M3225" t="s">
        <v>386</v>
      </c>
      <c r="N3225" t="s">
        <v>907</v>
      </c>
      <c r="O3225" t="s">
        <v>1667</v>
      </c>
      <c r="P3225" t="s">
        <v>57</v>
      </c>
    </row>
    <row r="3226" spans="1:16">
      <c r="A3226" t="s">
        <v>1668</v>
      </c>
      <c r="B3226" t="s">
        <v>1669</v>
      </c>
      <c r="C3226" t="s">
        <v>931</v>
      </c>
      <c r="D3226">
        <v>0</v>
      </c>
      <c r="E3226" t="s">
        <v>1666</v>
      </c>
      <c r="F3226" t="s">
        <v>214</v>
      </c>
      <c r="G3226" t="s">
        <v>964</v>
      </c>
      <c r="H3226" t="s">
        <v>344</v>
      </c>
      <c r="I3226" t="s">
        <v>391</v>
      </c>
      <c r="J3226" t="s">
        <v>383</v>
      </c>
      <c r="K3226" t="s">
        <v>389</v>
      </c>
      <c r="M3226" t="s">
        <v>386</v>
      </c>
      <c r="N3226" t="s">
        <v>907</v>
      </c>
      <c r="O3226" t="s">
        <v>1670</v>
      </c>
      <c r="P3226" t="s">
        <v>68</v>
      </c>
    </row>
    <row r="3227" spans="1:16">
      <c r="A3227" t="s">
        <v>5330</v>
      </c>
      <c r="B3227" t="s">
        <v>5331</v>
      </c>
      <c r="C3227" t="s">
        <v>931</v>
      </c>
      <c r="D3227">
        <v>0</v>
      </c>
      <c r="E3227" t="s">
        <v>1666</v>
      </c>
      <c r="F3227" t="s">
        <v>83</v>
      </c>
      <c r="G3227" t="s">
        <v>964</v>
      </c>
      <c r="H3227" t="s">
        <v>344</v>
      </c>
      <c r="I3227" t="s">
        <v>391</v>
      </c>
      <c r="J3227" t="s">
        <v>383</v>
      </c>
      <c r="K3227" t="s">
        <v>389</v>
      </c>
      <c r="M3227" t="s">
        <v>386</v>
      </c>
      <c r="N3227" t="s">
        <v>907</v>
      </c>
      <c r="O3227" t="s">
        <v>2130</v>
      </c>
      <c r="P3227" t="s">
        <v>83</v>
      </c>
    </row>
    <row r="3228" spans="1:16">
      <c r="A3228" t="s">
        <v>3450</v>
      </c>
      <c r="B3228" t="s">
        <v>3451</v>
      </c>
      <c r="C3228" t="s">
        <v>931</v>
      </c>
      <c r="D3228">
        <v>0</v>
      </c>
      <c r="E3228" t="s">
        <v>3449</v>
      </c>
      <c r="F3228" t="s">
        <v>57</v>
      </c>
      <c r="G3228" t="s">
        <v>1631</v>
      </c>
      <c r="H3228" t="s">
        <v>344</v>
      </c>
      <c r="I3228" t="s">
        <v>387</v>
      </c>
      <c r="J3228" t="s">
        <v>383</v>
      </c>
      <c r="K3228" t="s">
        <v>389</v>
      </c>
      <c r="L3228" t="s">
        <v>46</v>
      </c>
      <c r="M3228" t="s">
        <v>386</v>
      </c>
      <c r="N3228" t="s">
        <v>907</v>
      </c>
      <c r="O3228" t="s">
        <v>908</v>
      </c>
      <c r="P3228" t="s">
        <v>57</v>
      </c>
    </row>
    <row r="3229" spans="1:16">
      <c r="A3229" t="s">
        <v>3452</v>
      </c>
      <c r="B3229" t="s">
        <v>3453</v>
      </c>
      <c r="C3229" t="s">
        <v>931</v>
      </c>
      <c r="D3229">
        <v>0</v>
      </c>
      <c r="E3229" t="s">
        <v>3449</v>
      </c>
      <c r="F3229" t="s">
        <v>83</v>
      </c>
      <c r="G3229" t="s">
        <v>1631</v>
      </c>
      <c r="H3229" t="s">
        <v>344</v>
      </c>
      <c r="I3229" t="s">
        <v>387</v>
      </c>
      <c r="J3229" t="s">
        <v>383</v>
      </c>
      <c r="K3229" t="s">
        <v>388</v>
      </c>
      <c r="L3229" t="s">
        <v>46</v>
      </c>
      <c r="M3229" t="s">
        <v>386</v>
      </c>
      <c r="N3229" t="s">
        <v>907</v>
      </c>
      <c r="O3229" t="s">
        <v>917</v>
      </c>
      <c r="P3229" t="s">
        <v>83</v>
      </c>
    </row>
    <row r="3230" spans="1:16">
      <c r="A3230" t="s">
        <v>3447</v>
      </c>
      <c r="B3230" t="s">
        <v>3448</v>
      </c>
      <c r="C3230" t="s">
        <v>931</v>
      </c>
      <c r="D3230">
        <v>0</v>
      </c>
      <c r="E3230" t="s">
        <v>3449</v>
      </c>
      <c r="F3230" t="s">
        <v>53</v>
      </c>
      <c r="G3230" t="s">
        <v>1631</v>
      </c>
      <c r="H3230" t="s">
        <v>344</v>
      </c>
      <c r="I3230" t="s">
        <v>387</v>
      </c>
      <c r="J3230" t="s">
        <v>383</v>
      </c>
      <c r="K3230" t="s">
        <v>388</v>
      </c>
      <c r="L3230" t="s">
        <v>46</v>
      </c>
      <c r="M3230" t="s">
        <v>386</v>
      </c>
      <c r="N3230" t="s">
        <v>907</v>
      </c>
      <c r="O3230" t="s">
        <v>928</v>
      </c>
      <c r="P3230" t="s">
        <v>53</v>
      </c>
    </row>
    <row r="3231" spans="1:16">
      <c r="A3231" t="s">
        <v>5332</v>
      </c>
      <c r="B3231" t="s">
        <v>5333</v>
      </c>
      <c r="C3231" t="s">
        <v>931</v>
      </c>
      <c r="D3231">
        <v>0</v>
      </c>
      <c r="E3231" t="s">
        <v>5334</v>
      </c>
      <c r="F3231" t="s">
        <v>83</v>
      </c>
      <c r="G3231" t="s">
        <v>964</v>
      </c>
      <c r="H3231" t="s">
        <v>344</v>
      </c>
      <c r="I3231" t="s">
        <v>387</v>
      </c>
      <c r="J3231" t="s">
        <v>383</v>
      </c>
      <c r="K3231" t="s">
        <v>389</v>
      </c>
      <c r="M3231" t="s">
        <v>386</v>
      </c>
      <c r="N3231" t="s">
        <v>907</v>
      </c>
      <c r="O3231" t="s">
        <v>917</v>
      </c>
      <c r="P3231" t="s">
        <v>83</v>
      </c>
    </row>
    <row r="3232" spans="1:16">
      <c r="A3232" t="s">
        <v>5335</v>
      </c>
      <c r="B3232" t="s">
        <v>5336</v>
      </c>
      <c r="C3232" t="s">
        <v>931</v>
      </c>
      <c r="D3232">
        <v>0</v>
      </c>
      <c r="E3232" t="s">
        <v>5337</v>
      </c>
      <c r="F3232" t="s">
        <v>231</v>
      </c>
      <c r="G3232" t="s">
        <v>964</v>
      </c>
      <c r="H3232" t="s">
        <v>344</v>
      </c>
      <c r="I3232" t="s">
        <v>387</v>
      </c>
      <c r="J3232" t="s">
        <v>383</v>
      </c>
      <c r="K3232" t="s">
        <v>389</v>
      </c>
      <c r="M3232" t="s">
        <v>386</v>
      </c>
      <c r="N3232" t="s">
        <v>907</v>
      </c>
      <c r="O3232" t="s">
        <v>908</v>
      </c>
      <c r="P3232" t="s">
        <v>83</v>
      </c>
    </row>
    <row r="3233" spans="1:17">
      <c r="A3233" t="s">
        <v>3371</v>
      </c>
      <c r="B3233" t="s">
        <v>3372</v>
      </c>
      <c r="C3233" t="s">
        <v>931</v>
      </c>
      <c r="D3233">
        <v>0</v>
      </c>
      <c r="E3233" t="s">
        <v>3373</v>
      </c>
      <c r="F3233" t="s">
        <v>57</v>
      </c>
      <c r="G3233" t="s">
        <v>1631</v>
      </c>
      <c r="H3233" t="s">
        <v>344</v>
      </c>
      <c r="I3233" t="s">
        <v>382</v>
      </c>
      <c r="J3233" t="s">
        <v>383</v>
      </c>
      <c r="K3233" t="s">
        <v>389</v>
      </c>
      <c r="M3233" t="s">
        <v>386</v>
      </c>
      <c r="N3233" t="s">
        <v>907</v>
      </c>
      <c r="O3233" t="s">
        <v>908</v>
      </c>
      <c r="P3233" t="s">
        <v>57</v>
      </c>
    </row>
    <row r="3234" spans="1:17">
      <c r="A3234" t="s">
        <v>7948</v>
      </c>
      <c r="B3234" t="s">
        <v>7949</v>
      </c>
      <c r="C3234" t="s">
        <v>931</v>
      </c>
      <c r="D3234">
        <v>0</v>
      </c>
      <c r="E3234" t="s">
        <v>3373</v>
      </c>
      <c r="F3234" t="s">
        <v>83</v>
      </c>
      <c r="G3234" t="s">
        <v>1631</v>
      </c>
      <c r="H3234" t="s">
        <v>344</v>
      </c>
      <c r="I3234" t="s">
        <v>387</v>
      </c>
      <c r="J3234" t="s">
        <v>383</v>
      </c>
      <c r="K3234" t="s">
        <v>389</v>
      </c>
      <c r="L3234" t="s">
        <v>46</v>
      </c>
      <c r="M3234" t="s">
        <v>386</v>
      </c>
      <c r="N3234" t="s">
        <v>907</v>
      </c>
      <c r="O3234" t="s">
        <v>917</v>
      </c>
      <c r="P3234" t="s">
        <v>83</v>
      </c>
    </row>
    <row r="3235" spans="1:17">
      <c r="A3235" t="s">
        <v>7946</v>
      </c>
      <c r="B3235" t="s">
        <v>7947</v>
      </c>
      <c r="C3235" t="s">
        <v>931</v>
      </c>
      <c r="D3235">
        <v>0</v>
      </c>
      <c r="E3235" t="s">
        <v>3373</v>
      </c>
      <c r="F3235" t="s">
        <v>53</v>
      </c>
      <c r="G3235" t="s">
        <v>1631</v>
      </c>
      <c r="H3235" t="s">
        <v>344</v>
      </c>
      <c r="I3235" t="s">
        <v>382</v>
      </c>
      <c r="J3235" t="s">
        <v>383</v>
      </c>
      <c r="K3235" t="s">
        <v>389</v>
      </c>
      <c r="L3235" t="s">
        <v>46</v>
      </c>
      <c r="M3235" t="s">
        <v>386</v>
      </c>
      <c r="N3235" t="s">
        <v>907</v>
      </c>
      <c r="O3235" t="s">
        <v>928</v>
      </c>
      <c r="P3235" t="s">
        <v>53</v>
      </c>
    </row>
    <row r="3236" spans="1:17">
      <c r="A3236" t="s">
        <v>8151</v>
      </c>
      <c r="B3236" t="s">
        <v>8152</v>
      </c>
      <c r="C3236" t="s">
        <v>910</v>
      </c>
      <c r="D3236">
        <v>59</v>
      </c>
      <c r="E3236" t="s">
        <v>8153</v>
      </c>
      <c r="F3236" t="s">
        <v>97</v>
      </c>
      <c r="G3236" t="s">
        <v>936</v>
      </c>
      <c r="H3236" t="s">
        <v>321</v>
      </c>
      <c r="I3236" t="s">
        <v>382</v>
      </c>
      <c r="J3236" t="s">
        <v>383</v>
      </c>
      <c r="K3236" t="s">
        <v>384</v>
      </c>
      <c r="L3236" t="s">
        <v>35</v>
      </c>
      <c r="M3236" t="s">
        <v>386</v>
      </c>
      <c r="N3236" t="s">
        <v>907</v>
      </c>
      <c r="O3236" t="s">
        <v>932</v>
      </c>
      <c r="P3236" t="s">
        <v>63</v>
      </c>
    </row>
    <row r="3237" spans="1:17">
      <c r="A3237" t="s">
        <v>6663</v>
      </c>
      <c r="B3237" t="s">
        <v>6664</v>
      </c>
      <c r="C3237" t="s">
        <v>956</v>
      </c>
      <c r="D3237">
        <v>55</v>
      </c>
      <c r="E3237" t="s">
        <v>6665</v>
      </c>
      <c r="F3237" t="s">
        <v>277</v>
      </c>
      <c r="G3237" t="s">
        <v>6437</v>
      </c>
      <c r="H3237" t="s">
        <v>330</v>
      </c>
      <c r="I3237" t="s">
        <v>390</v>
      </c>
      <c r="J3237" t="s">
        <v>383</v>
      </c>
      <c r="K3237" t="s">
        <v>388</v>
      </c>
      <c r="L3237" t="s">
        <v>43</v>
      </c>
      <c r="M3237" t="s">
        <v>386</v>
      </c>
      <c r="N3237" t="s">
        <v>907</v>
      </c>
      <c r="O3237" t="s">
        <v>1405</v>
      </c>
      <c r="P3237" t="s">
        <v>83</v>
      </c>
    </row>
    <row r="3238" spans="1:17">
      <c r="A3238" t="s">
        <v>6666</v>
      </c>
      <c r="B3238" t="s">
        <v>6664</v>
      </c>
      <c r="C3238" t="s">
        <v>904</v>
      </c>
      <c r="D3238">
        <v>57</v>
      </c>
      <c r="E3238" t="s">
        <v>6665</v>
      </c>
      <c r="F3238" t="s">
        <v>277</v>
      </c>
      <c r="G3238" t="s">
        <v>6437</v>
      </c>
      <c r="H3238" t="s">
        <v>330</v>
      </c>
      <c r="I3238" t="s">
        <v>390</v>
      </c>
      <c r="J3238" t="s">
        <v>383</v>
      </c>
      <c r="K3238" t="s">
        <v>388</v>
      </c>
      <c r="L3238" t="s">
        <v>43</v>
      </c>
      <c r="M3238" t="s">
        <v>386</v>
      </c>
      <c r="N3238" t="s">
        <v>907</v>
      </c>
      <c r="O3238" t="s">
        <v>1405</v>
      </c>
      <c r="P3238" t="s">
        <v>83</v>
      </c>
    </row>
    <row r="3239" spans="1:17">
      <c r="A3239" t="s">
        <v>6667</v>
      </c>
      <c r="B3239" t="s">
        <v>6664</v>
      </c>
      <c r="C3239" t="s">
        <v>910</v>
      </c>
      <c r="D3239">
        <v>59</v>
      </c>
      <c r="E3239" t="s">
        <v>6665</v>
      </c>
      <c r="F3239" t="s">
        <v>277</v>
      </c>
      <c r="G3239" t="s">
        <v>6437</v>
      </c>
      <c r="H3239" t="s">
        <v>330</v>
      </c>
      <c r="I3239" t="s">
        <v>390</v>
      </c>
      <c r="J3239" t="s">
        <v>383</v>
      </c>
      <c r="K3239" t="s">
        <v>388</v>
      </c>
      <c r="L3239" t="s">
        <v>43</v>
      </c>
      <c r="M3239" t="s">
        <v>386</v>
      </c>
      <c r="N3239" t="s">
        <v>907</v>
      </c>
      <c r="O3239" t="s">
        <v>1405</v>
      </c>
      <c r="P3239" t="s">
        <v>83</v>
      </c>
    </row>
    <row r="3240" spans="1:17">
      <c r="A3240" t="s">
        <v>6668</v>
      </c>
      <c r="B3240" t="s">
        <v>6664</v>
      </c>
      <c r="C3240" t="s">
        <v>912</v>
      </c>
      <c r="D3240">
        <v>61</v>
      </c>
      <c r="E3240" t="s">
        <v>6665</v>
      </c>
      <c r="F3240" t="s">
        <v>277</v>
      </c>
      <c r="G3240" t="s">
        <v>6437</v>
      </c>
      <c r="H3240" t="s">
        <v>330</v>
      </c>
      <c r="I3240" t="s">
        <v>390</v>
      </c>
      <c r="J3240" t="s">
        <v>383</v>
      </c>
      <c r="K3240" t="s">
        <v>388</v>
      </c>
      <c r="L3240" t="s">
        <v>43</v>
      </c>
      <c r="M3240" t="s">
        <v>386</v>
      </c>
      <c r="N3240" t="s">
        <v>907</v>
      </c>
      <c r="O3240" t="s">
        <v>1405</v>
      </c>
      <c r="P3240" t="s">
        <v>83</v>
      </c>
    </row>
    <row r="3241" spans="1:17">
      <c r="A3241" t="s">
        <v>7553</v>
      </c>
      <c r="B3241" t="s">
        <v>7554</v>
      </c>
      <c r="C3241" t="s">
        <v>904</v>
      </c>
      <c r="D3241">
        <v>57</v>
      </c>
      <c r="E3241" t="s">
        <v>7555</v>
      </c>
      <c r="F3241" t="s">
        <v>53</v>
      </c>
      <c r="G3241" t="s">
        <v>2642</v>
      </c>
      <c r="H3241" t="s">
        <v>323</v>
      </c>
      <c r="I3241" t="s">
        <v>387</v>
      </c>
      <c r="J3241" t="s">
        <v>383</v>
      </c>
      <c r="K3241" t="s">
        <v>384</v>
      </c>
      <c r="L3241" t="s">
        <v>35</v>
      </c>
      <c r="M3241" t="s">
        <v>386</v>
      </c>
      <c r="N3241" t="s">
        <v>907</v>
      </c>
      <c r="O3241" t="s">
        <v>928</v>
      </c>
      <c r="P3241" t="s">
        <v>53</v>
      </c>
      <c r="Q3241" t="s">
        <v>8505</v>
      </c>
    </row>
    <row r="3242" spans="1:17">
      <c r="A3242" t="s">
        <v>6931</v>
      </c>
      <c r="B3242" t="s">
        <v>6932</v>
      </c>
      <c r="C3242" t="s">
        <v>904</v>
      </c>
      <c r="D3242">
        <v>57</v>
      </c>
      <c r="E3242" t="s">
        <v>6928</v>
      </c>
      <c r="F3242" t="s">
        <v>86</v>
      </c>
      <c r="G3242" t="s">
        <v>2445</v>
      </c>
      <c r="H3242" t="s">
        <v>331</v>
      </c>
      <c r="I3242" t="s">
        <v>382</v>
      </c>
      <c r="J3242" t="s">
        <v>383</v>
      </c>
      <c r="K3242" t="s">
        <v>388</v>
      </c>
      <c r="L3242" t="s">
        <v>32</v>
      </c>
      <c r="M3242" t="s">
        <v>386</v>
      </c>
      <c r="N3242" t="s">
        <v>907</v>
      </c>
      <c r="O3242" t="s">
        <v>1033</v>
      </c>
      <c r="P3242" t="s">
        <v>86</v>
      </c>
    </row>
    <row r="3243" spans="1:17">
      <c r="A3243" t="s">
        <v>6933</v>
      </c>
      <c r="B3243" t="s">
        <v>6932</v>
      </c>
      <c r="C3243" t="s">
        <v>910</v>
      </c>
      <c r="D3243">
        <v>59</v>
      </c>
      <c r="E3243" t="s">
        <v>6928</v>
      </c>
      <c r="F3243" t="s">
        <v>86</v>
      </c>
      <c r="G3243" t="s">
        <v>2445</v>
      </c>
      <c r="H3243" t="s">
        <v>331</v>
      </c>
      <c r="I3243" t="s">
        <v>382</v>
      </c>
      <c r="J3243" t="s">
        <v>383</v>
      </c>
      <c r="K3243" t="s">
        <v>388</v>
      </c>
      <c r="L3243" t="s">
        <v>32</v>
      </c>
      <c r="M3243" t="s">
        <v>386</v>
      </c>
      <c r="N3243" t="s">
        <v>907</v>
      </c>
      <c r="O3243" t="s">
        <v>1033</v>
      </c>
      <c r="P3243" t="s">
        <v>86</v>
      </c>
    </row>
    <row r="3244" spans="1:17">
      <c r="A3244" t="s">
        <v>6934</v>
      </c>
      <c r="B3244" t="s">
        <v>6932</v>
      </c>
      <c r="C3244" t="s">
        <v>912</v>
      </c>
      <c r="D3244">
        <v>61</v>
      </c>
      <c r="E3244" t="s">
        <v>6928</v>
      </c>
      <c r="F3244" t="s">
        <v>86</v>
      </c>
      <c r="G3244" t="s">
        <v>2445</v>
      </c>
      <c r="H3244" t="s">
        <v>331</v>
      </c>
      <c r="I3244" t="s">
        <v>382</v>
      </c>
      <c r="J3244" t="s">
        <v>383</v>
      </c>
      <c r="K3244" t="s">
        <v>388</v>
      </c>
      <c r="L3244" t="s">
        <v>32</v>
      </c>
      <c r="M3244" t="s">
        <v>386</v>
      </c>
      <c r="N3244" t="s">
        <v>907</v>
      </c>
      <c r="O3244" t="s">
        <v>1033</v>
      </c>
      <c r="P3244" t="s">
        <v>86</v>
      </c>
    </row>
    <row r="3245" spans="1:17">
      <c r="A3245" t="s">
        <v>6926</v>
      </c>
      <c r="B3245" t="s">
        <v>6927</v>
      </c>
      <c r="C3245" t="s">
        <v>904</v>
      </c>
      <c r="D3245">
        <v>57</v>
      </c>
      <c r="E3245" t="s">
        <v>6928</v>
      </c>
      <c r="F3245" t="s">
        <v>53</v>
      </c>
      <c r="G3245" t="s">
        <v>2445</v>
      </c>
      <c r="H3245" t="s">
        <v>331</v>
      </c>
      <c r="I3245" t="s">
        <v>382</v>
      </c>
      <c r="J3245" t="s">
        <v>383</v>
      </c>
      <c r="K3245" t="s">
        <v>388</v>
      </c>
      <c r="L3245" t="s">
        <v>32</v>
      </c>
      <c r="M3245" t="s">
        <v>386</v>
      </c>
      <c r="N3245" t="s">
        <v>907</v>
      </c>
      <c r="O3245" t="s">
        <v>928</v>
      </c>
      <c r="P3245" t="s">
        <v>53</v>
      </c>
    </row>
    <row r="3246" spans="1:17">
      <c r="A3246" t="s">
        <v>6929</v>
      </c>
      <c r="B3246" t="s">
        <v>6927</v>
      </c>
      <c r="C3246" t="s">
        <v>910</v>
      </c>
      <c r="D3246">
        <v>59</v>
      </c>
      <c r="E3246" t="s">
        <v>6928</v>
      </c>
      <c r="F3246" t="s">
        <v>53</v>
      </c>
      <c r="G3246" t="s">
        <v>2445</v>
      </c>
      <c r="H3246" t="s">
        <v>331</v>
      </c>
      <c r="I3246" t="s">
        <v>382</v>
      </c>
      <c r="J3246" t="s">
        <v>383</v>
      </c>
      <c r="K3246" t="s">
        <v>388</v>
      </c>
      <c r="L3246" t="s">
        <v>32</v>
      </c>
      <c r="M3246" t="s">
        <v>386</v>
      </c>
      <c r="N3246" t="s">
        <v>907</v>
      </c>
      <c r="O3246" t="s">
        <v>928</v>
      </c>
      <c r="P3246" t="s">
        <v>53</v>
      </c>
    </row>
    <row r="3247" spans="1:17">
      <c r="A3247" t="s">
        <v>6930</v>
      </c>
      <c r="B3247" t="s">
        <v>6927</v>
      </c>
      <c r="C3247" t="s">
        <v>912</v>
      </c>
      <c r="D3247">
        <v>61</v>
      </c>
      <c r="E3247" t="s">
        <v>6928</v>
      </c>
      <c r="F3247" t="s">
        <v>53</v>
      </c>
      <c r="G3247" t="s">
        <v>2445</v>
      </c>
      <c r="H3247" t="s">
        <v>331</v>
      </c>
      <c r="I3247" t="s">
        <v>382</v>
      </c>
      <c r="J3247" t="s">
        <v>383</v>
      </c>
      <c r="K3247" t="s">
        <v>388</v>
      </c>
      <c r="L3247" t="s">
        <v>32</v>
      </c>
      <c r="M3247" t="s">
        <v>386</v>
      </c>
      <c r="N3247" t="s">
        <v>907</v>
      </c>
      <c r="O3247" t="s">
        <v>928</v>
      </c>
      <c r="P3247" t="s">
        <v>53</v>
      </c>
    </row>
    <row r="3248" spans="1:17">
      <c r="A3248" t="s">
        <v>6669</v>
      </c>
      <c r="B3248" t="s">
        <v>6670</v>
      </c>
      <c r="C3248" t="s">
        <v>956</v>
      </c>
      <c r="D3248">
        <v>55</v>
      </c>
      <c r="E3248" t="s">
        <v>6671</v>
      </c>
      <c r="F3248" t="s">
        <v>97</v>
      </c>
      <c r="G3248" t="s">
        <v>936</v>
      </c>
      <c r="H3248" t="s">
        <v>329</v>
      </c>
      <c r="I3248" t="s">
        <v>390</v>
      </c>
      <c r="J3248" t="s">
        <v>383</v>
      </c>
      <c r="K3248" t="s">
        <v>384</v>
      </c>
      <c r="L3248" t="s">
        <v>35</v>
      </c>
      <c r="M3248" t="s">
        <v>386</v>
      </c>
      <c r="N3248" t="s">
        <v>907</v>
      </c>
      <c r="O3248" t="s">
        <v>932</v>
      </c>
      <c r="P3248" t="s">
        <v>63</v>
      </c>
    </row>
    <row r="3249" spans="1:16">
      <c r="A3249" t="s">
        <v>6672</v>
      </c>
      <c r="B3249" t="s">
        <v>6670</v>
      </c>
      <c r="C3249" t="s">
        <v>904</v>
      </c>
      <c r="D3249">
        <v>57</v>
      </c>
      <c r="E3249" t="s">
        <v>6671</v>
      </c>
      <c r="F3249" t="s">
        <v>97</v>
      </c>
      <c r="G3249" t="s">
        <v>936</v>
      </c>
      <c r="H3249" t="s">
        <v>329</v>
      </c>
      <c r="I3249" t="s">
        <v>390</v>
      </c>
      <c r="J3249" t="s">
        <v>383</v>
      </c>
      <c r="K3249" t="s">
        <v>384</v>
      </c>
      <c r="L3249" t="s">
        <v>35</v>
      </c>
      <c r="M3249" t="s">
        <v>386</v>
      </c>
      <c r="N3249" t="s">
        <v>907</v>
      </c>
      <c r="O3249" t="s">
        <v>932</v>
      </c>
      <c r="P3249" t="s">
        <v>63</v>
      </c>
    </row>
    <row r="3250" spans="1:16">
      <c r="A3250" t="s">
        <v>6673</v>
      </c>
      <c r="B3250" t="s">
        <v>6670</v>
      </c>
      <c r="C3250" t="s">
        <v>910</v>
      </c>
      <c r="D3250">
        <v>59</v>
      </c>
      <c r="E3250" t="s">
        <v>6671</v>
      </c>
      <c r="F3250" t="s">
        <v>97</v>
      </c>
      <c r="G3250" t="s">
        <v>936</v>
      </c>
      <c r="H3250" t="s">
        <v>329</v>
      </c>
      <c r="I3250" t="s">
        <v>390</v>
      </c>
      <c r="J3250" t="s">
        <v>383</v>
      </c>
      <c r="K3250" t="s">
        <v>384</v>
      </c>
      <c r="L3250" t="s">
        <v>35</v>
      </c>
      <c r="M3250" t="s">
        <v>386</v>
      </c>
      <c r="N3250" t="s">
        <v>907</v>
      </c>
      <c r="O3250" t="s">
        <v>932</v>
      </c>
      <c r="P3250" t="s">
        <v>63</v>
      </c>
    </row>
    <row r="3251" spans="1:16">
      <c r="A3251" t="s">
        <v>6674</v>
      </c>
      <c r="B3251" t="s">
        <v>6670</v>
      </c>
      <c r="C3251" t="s">
        <v>912</v>
      </c>
      <c r="D3251">
        <v>61</v>
      </c>
      <c r="E3251" t="s">
        <v>6671</v>
      </c>
      <c r="F3251" t="s">
        <v>97</v>
      </c>
      <c r="G3251" t="s">
        <v>936</v>
      </c>
      <c r="H3251" t="s">
        <v>329</v>
      </c>
      <c r="I3251" t="s">
        <v>390</v>
      </c>
      <c r="J3251" t="s">
        <v>383</v>
      </c>
      <c r="K3251" t="s">
        <v>384</v>
      </c>
      <c r="L3251" t="s">
        <v>35</v>
      </c>
      <c r="M3251" t="s">
        <v>386</v>
      </c>
      <c r="N3251" t="s">
        <v>907</v>
      </c>
      <c r="O3251" t="s">
        <v>932</v>
      </c>
      <c r="P3251" t="s">
        <v>63</v>
      </c>
    </row>
    <row r="3252" spans="1:16">
      <c r="A3252" t="s">
        <v>6675</v>
      </c>
      <c r="B3252" t="s">
        <v>6676</v>
      </c>
      <c r="C3252" t="s">
        <v>956</v>
      </c>
      <c r="D3252">
        <v>55</v>
      </c>
      <c r="E3252" t="s">
        <v>6677</v>
      </c>
      <c r="F3252" t="s">
        <v>63</v>
      </c>
      <c r="G3252" t="s">
        <v>2355</v>
      </c>
      <c r="H3252" t="s">
        <v>330</v>
      </c>
      <c r="I3252" t="s">
        <v>390</v>
      </c>
      <c r="J3252" t="s">
        <v>383</v>
      </c>
      <c r="K3252" t="s">
        <v>384</v>
      </c>
      <c r="M3252" t="s">
        <v>386</v>
      </c>
      <c r="N3252" t="s">
        <v>907</v>
      </c>
      <c r="O3252" t="s">
        <v>6678</v>
      </c>
      <c r="P3252" t="s">
        <v>63</v>
      </c>
    </row>
    <row r="3253" spans="1:16">
      <c r="A3253" t="s">
        <v>6679</v>
      </c>
      <c r="B3253" t="s">
        <v>6676</v>
      </c>
      <c r="C3253" t="s">
        <v>904</v>
      </c>
      <c r="D3253">
        <v>57</v>
      </c>
      <c r="E3253" t="s">
        <v>6677</v>
      </c>
      <c r="F3253" t="s">
        <v>63</v>
      </c>
      <c r="G3253" t="s">
        <v>2355</v>
      </c>
      <c r="H3253" t="s">
        <v>330</v>
      </c>
      <c r="I3253" t="s">
        <v>390</v>
      </c>
      <c r="J3253" t="s">
        <v>383</v>
      </c>
      <c r="K3253" t="s">
        <v>384</v>
      </c>
      <c r="M3253" t="s">
        <v>386</v>
      </c>
      <c r="N3253" t="s">
        <v>907</v>
      </c>
      <c r="O3253" t="s">
        <v>6678</v>
      </c>
      <c r="P3253" t="s">
        <v>63</v>
      </c>
    </row>
    <row r="3254" spans="1:16">
      <c r="A3254" t="s">
        <v>6680</v>
      </c>
      <c r="B3254" t="s">
        <v>6676</v>
      </c>
      <c r="C3254" t="s">
        <v>910</v>
      </c>
      <c r="D3254">
        <v>59</v>
      </c>
      <c r="E3254" t="s">
        <v>6677</v>
      </c>
      <c r="F3254" t="s">
        <v>63</v>
      </c>
      <c r="G3254" t="s">
        <v>2355</v>
      </c>
      <c r="H3254" t="s">
        <v>330</v>
      </c>
      <c r="I3254" t="s">
        <v>390</v>
      </c>
      <c r="J3254" t="s">
        <v>383</v>
      </c>
      <c r="K3254" t="s">
        <v>384</v>
      </c>
      <c r="M3254" t="s">
        <v>386</v>
      </c>
      <c r="N3254" t="s">
        <v>907</v>
      </c>
      <c r="O3254" t="s">
        <v>6678</v>
      </c>
      <c r="P3254" t="s">
        <v>63</v>
      </c>
    </row>
    <row r="3255" spans="1:16">
      <c r="A3255" t="s">
        <v>6681</v>
      </c>
      <c r="B3255" t="s">
        <v>6676</v>
      </c>
      <c r="C3255" t="s">
        <v>912</v>
      </c>
      <c r="D3255">
        <v>61</v>
      </c>
      <c r="E3255" t="s">
        <v>6677</v>
      </c>
      <c r="F3255" t="s">
        <v>63</v>
      </c>
      <c r="G3255" t="s">
        <v>2355</v>
      </c>
      <c r="H3255" t="s">
        <v>330</v>
      </c>
      <c r="I3255" t="s">
        <v>390</v>
      </c>
      <c r="J3255" t="s">
        <v>383</v>
      </c>
      <c r="K3255" t="s">
        <v>384</v>
      </c>
      <c r="M3255" t="s">
        <v>386</v>
      </c>
      <c r="N3255" t="s">
        <v>907</v>
      </c>
      <c r="O3255" t="s">
        <v>6678</v>
      </c>
      <c r="P3255" t="s">
        <v>63</v>
      </c>
    </row>
    <row r="3256" spans="1:16">
      <c r="A3256" t="s">
        <v>6682</v>
      </c>
      <c r="B3256" t="s">
        <v>6683</v>
      </c>
      <c r="C3256" t="s">
        <v>956</v>
      </c>
      <c r="D3256">
        <v>55</v>
      </c>
      <c r="E3256" t="s">
        <v>6677</v>
      </c>
      <c r="F3256" t="s">
        <v>57</v>
      </c>
      <c r="G3256" t="s">
        <v>2355</v>
      </c>
      <c r="H3256" t="s">
        <v>330</v>
      </c>
      <c r="I3256" t="s">
        <v>390</v>
      </c>
      <c r="J3256" t="s">
        <v>383</v>
      </c>
      <c r="K3256" t="s">
        <v>384</v>
      </c>
      <c r="M3256" t="s">
        <v>386</v>
      </c>
      <c r="N3256" t="s">
        <v>907</v>
      </c>
      <c r="O3256" t="s">
        <v>908</v>
      </c>
      <c r="P3256" t="s">
        <v>57</v>
      </c>
    </row>
    <row r="3257" spans="1:16">
      <c r="A3257" t="s">
        <v>6684</v>
      </c>
      <c r="B3257" t="s">
        <v>6683</v>
      </c>
      <c r="C3257" t="s">
        <v>904</v>
      </c>
      <c r="D3257">
        <v>57</v>
      </c>
      <c r="E3257" t="s">
        <v>6677</v>
      </c>
      <c r="F3257" t="s">
        <v>57</v>
      </c>
      <c r="G3257" t="s">
        <v>2355</v>
      </c>
      <c r="H3257" t="s">
        <v>330</v>
      </c>
      <c r="I3257" t="s">
        <v>390</v>
      </c>
      <c r="J3257" t="s">
        <v>383</v>
      </c>
      <c r="K3257" t="s">
        <v>384</v>
      </c>
      <c r="M3257" t="s">
        <v>386</v>
      </c>
      <c r="N3257" t="s">
        <v>907</v>
      </c>
      <c r="O3257" t="s">
        <v>908</v>
      </c>
      <c r="P3257" t="s">
        <v>57</v>
      </c>
    </row>
    <row r="3258" spans="1:16">
      <c r="A3258" t="s">
        <v>6685</v>
      </c>
      <c r="B3258" t="s">
        <v>6683</v>
      </c>
      <c r="C3258" t="s">
        <v>910</v>
      </c>
      <c r="D3258">
        <v>59</v>
      </c>
      <c r="E3258" t="s">
        <v>6677</v>
      </c>
      <c r="F3258" t="s">
        <v>57</v>
      </c>
      <c r="G3258" t="s">
        <v>2355</v>
      </c>
      <c r="H3258" t="s">
        <v>330</v>
      </c>
      <c r="I3258" t="s">
        <v>390</v>
      </c>
      <c r="J3258" t="s">
        <v>383</v>
      </c>
      <c r="K3258" t="s">
        <v>384</v>
      </c>
      <c r="M3258" t="s">
        <v>386</v>
      </c>
      <c r="N3258" t="s">
        <v>907</v>
      </c>
      <c r="O3258" t="s">
        <v>908</v>
      </c>
      <c r="P3258" t="s">
        <v>57</v>
      </c>
    </row>
    <row r="3259" spans="1:16">
      <c r="A3259" t="s">
        <v>6686</v>
      </c>
      <c r="B3259" t="s">
        <v>6683</v>
      </c>
      <c r="C3259" t="s">
        <v>912</v>
      </c>
      <c r="D3259">
        <v>61</v>
      </c>
      <c r="E3259" t="s">
        <v>6677</v>
      </c>
      <c r="F3259" t="s">
        <v>57</v>
      </c>
      <c r="G3259" t="s">
        <v>2355</v>
      </c>
      <c r="H3259" t="s">
        <v>330</v>
      </c>
      <c r="I3259" t="s">
        <v>390</v>
      </c>
      <c r="J3259" t="s">
        <v>383</v>
      </c>
      <c r="K3259" t="s">
        <v>384</v>
      </c>
      <c r="M3259" t="s">
        <v>386</v>
      </c>
      <c r="N3259" t="s">
        <v>907</v>
      </c>
      <c r="O3259" t="s">
        <v>908</v>
      </c>
      <c r="P3259" t="s">
        <v>57</v>
      </c>
    </row>
    <row r="3260" spans="1:16">
      <c r="A3260" t="s">
        <v>6687</v>
      </c>
      <c r="B3260" t="s">
        <v>6688</v>
      </c>
      <c r="C3260" t="s">
        <v>956</v>
      </c>
      <c r="D3260">
        <v>55</v>
      </c>
      <c r="E3260" t="s">
        <v>6689</v>
      </c>
      <c r="F3260" t="s">
        <v>101</v>
      </c>
      <c r="G3260" t="s">
        <v>936</v>
      </c>
      <c r="H3260" t="s">
        <v>321</v>
      </c>
      <c r="I3260" t="s">
        <v>390</v>
      </c>
      <c r="J3260" t="s">
        <v>383</v>
      </c>
      <c r="K3260" t="s">
        <v>384</v>
      </c>
      <c r="L3260" t="s">
        <v>35</v>
      </c>
      <c r="M3260" t="s">
        <v>386</v>
      </c>
      <c r="N3260" t="s">
        <v>907</v>
      </c>
      <c r="O3260" t="s">
        <v>928</v>
      </c>
      <c r="P3260" t="s">
        <v>63</v>
      </c>
    </row>
    <row r="3261" spans="1:16">
      <c r="A3261" t="s">
        <v>6690</v>
      </c>
      <c r="B3261" t="s">
        <v>6688</v>
      </c>
      <c r="C3261" t="s">
        <v>904</v>
      </c>
      <c r="D3261">
        <v>57</v>
      </c>
      <c r="E3261" t="s">
        <v>6689</v>
      </c>
      <c r="F3261" t="s">
        <v>101</v>
      </c>
      <c r="G3261" t="s">
        <v>936</v>
      </c>
      <c r="H3261" t="s">
        <v>321</v>
      </c>
      <c r="I3261" t="s">
        <v>390</v>
      </c>
      <c r="J3261" t="s">
        <v>383</v>
      </c>
      <c r="K3261" t="s">
        <v>384</v>
      </c>
      <c r="L3261" t="s">
        <v>35</v>
      </c>
      <c r="M3261" t="s">
        <v>386</v>
      </c>
      <c r="N3261" t="s">
        <v>907</v>
      </c>
      <c r="O3261" t="s">
        <v>928</v>
      </c>
      <c r="P3261" t="s">
        <v>63</v>
      </c>
    </row>
    <row r="3262" spans="1:16">
      <c r="A3262" t="s">
        <v>6691</v>
      </c>
      <c r="B3262" t="s">
        <v>6688</v>
      </c>
      <c r="C3262" t="s">
        <v>910</v>
      </c>
      <c r="D3262">
        <v>59</v>
      </c>
      <c r="E3262" t="s">
        <v>6689</v>
      </c>
      <c r="F3262" t="s">
        <v>101</v>
      </c>
      <c r="G3262" t="s">
        <v>936</v>
      </c>
      <c r="H3262" t="s">
        <v>321</v>
      </c>
      <c r="I3262" t="s">
        <v>390</v>
      </c>
      <c r="J3262" t="s">
        <v>383</v>
      </c>
      <c r="K3262" t="s">
        <v>384</v>
      </c>
      <c r="L3262" t="s">
        <v>35</v>
      </c>
      <c r="M3262" t="s">
        <v>386</v>
      </c>
      <c r="N3262" t="s">
        <v>907</v>
      </c>
      <c r="O3262" t="s">
        <v>928</v>
      </c>
      <c r="P3262" t="s">
        <v>63</v>
      </c>
    </row>
    <row r="3263" spans="1:16">
      <c r="A3263" t="s">
        <v>6692</v>
      </c>
      <c r="B3263" t="s">
        <v>6688</v>
      </c>
      <c r="C3263" t="s">
        <v>912</v>
      </c>
      <c r="D3263">
        <v>61</v>
      </c>
      <c r="E3263" t="s">
        <v>6689</v>
      </c>
      <c r="F3263" t="s">
        <v>101</v>
      </c>
      <c r="G3263" t="s">
        <v>936</v>
      </c>
      <c r="H3263" t="s">
        <v>321</v>
      </c>
      <c r="I3263" t="s">
        <v>390</v>
      </c>
      <c r="J3263" t="s">
        <v>383</v>
      </c>
      <c r="K3263" t="s">
        <v>384</v>
      </c>
      <c r="L3263" t="s">
        <v>35</v>
      </c>
      <c r="M3263" t="s">
        <v>386</v>
      </c>
      <c r="N3263" t="s">
        <v>907</v>
      </c>
      <c r="O3263" t="s">
        <v>928</v>
      </c>
      <c r="P3263" t="s">
        <v>63</v>
      </c>
    </row>
    <row r="3264" spans="1:16">
      <c r="A3264" t="s">
        <v>4187</v>
      </c>
      <c r="B3264" t="s">
        <v>4188</v>
      </c>
      <c r="C3264" t="s">
        <v>910</v>
      </c>
      <c r="D3264">
        <v>59</v>
      </c>
      <c r="E3264" t="s">
        <v>4189</v>
      </c>
      <c r="F3264" t="s">
        <v>101</v>
      </c>
      <c r="G3264" t="s">
        <v>936</v>
      </c>
      <c r="H3264" t="s">
        <v>321</v>
      </c>
      <c r="I3264" t="s">
        <v>382</v>
      </c>
      <c r="J3264" t="s">
        <v>383</v>
      </c>
      <c r="K3264" t="s">
        <v>384</v>
      </c>
      <c r="L3264" t="s">
        <v>35</v>
      </c>
      <c r="M3264" t="s">
        <v>386</v>
      </c>
      <c r="N3264" t="s">
        <v>907</v>
      </c>
      <c r="O3264" t="s">
        <v>928</v>
      </c>
      <c r="P3264" t="s">
        <v>63</v>
      </c>
    </row>
    <row r="3265" spans="1:16">
      <c r="A3265" t="s">
        <v>4190</v>
      </c>
      <c r="B3265" t="s">
        <v>4188</v>
      </c>
      <c r="C3265" t="s">
        <v>956</v>
      </c>
      <c r="D3265">
        <v>55</v>
      </c>
      <c r="E3265" t="s">
        <v>4189</v>
      </c>
      <c r="F3265" t="s">
        <v>101</v>
      </c>
      <c r="G3265" t="s">
        <v>936</v>
      </c>
      <c r="H3265" t="s">
        <v>321</v>
      </c>
      <c r="I3265" t="s">
        <v>382</v>
      </c>
      <c r="J3265" t="s">
        <v>383</v>
      </c>
      <c r="K3265" t="s">
        <v>384</v>
      </c>
      <c r="L3265" t="s">
        <v>35</v>
      </c>
      <c r="M3265" t="s">
        <v>386</v>
      </c>
      <c r="N3265" t="s">
        <v>907</v>
      </c>
      <c r="O3265" t="s">
        <v>928</v>
      </c>
      <c r="P3265" t="s">
        <v>63</v>
      </c>
    </row>
    <row r="3266" spans="1:16">
      <c r="A3266" t="s">
        <v>4191</v>
      </c>
      <c r="B3266" t="s">
        <v>4188</v>
      </c>
      <c r="C3266" t="s">
        <v>904</v>
      </c>
      <c r="D3266">
        <v>57</v>
      </c>
      <c r="E3266" t="s">
        <v>4189</v>
      </c>
      <c r="F3266" t="s">
        <v>101</v>
      </c>
      <c r="G3266" t="s">
        <v>936</v>
      </c>
      <c r="H3266" t="s">
        <v>321</v>
      </c>
      <c r="I3266" t="s">
        <v>382</v>
      </c>
      <c r="J3266" t="s">
        <v>383</v>
      </c>
      <c r="K3266" t="s">
        <v>384</v>
      </c>
      <c r="L3266" t="s">
        <v>35</v>
      </c>
      <c r="M3266" t="s">
        <v>386</v>
      </c>
      <c r="N3266" t="s">
        <v>907</v>
      </c>
      <c r="O3266" t="s">
        <v>928</v>
      </c>
      <c r="P3266" t="s">
        <v>63</v>
      </c>
    </row>
    <row r="3267" spans="1:16">
      <c r="A3267" t="s">
        <v>5598</v>
      </c>
      <c r="B3267" t="s">
        <v>5599</v>
      </c>
      <c r="C3267" t="s">
        <v>956</v>
      </c>
      <c r="D3267">
        <v>55</v>
      </c>
      <c r="E3267" t="s">
        <v>4189</v>
      </c>
      <c r="F3267" t="s">
        <v>63</v>
      </c>
      <c r="G3267" t="s">
        <v>936</v>
      </c>
      <c r="H3267" t="s">
        <v>321</v>
      </c>
      <c r="I3267" t="s">
        <v>382</v>
      </c>
      <c r="J3267" t="s">
        <v>383</v>
      </c>
      <c r="K3267" t="s">
        <v>384</v>
      </c>
      <c r="L3267" t="s">
        <v>35</v>
      </c>
      <c r="M3267" t="s">
        <v>386</v>
      </c>
      <c r="N3267" t="s">
        <v>907</v>
      </c>
      <c r="O3267" t="s">
        <v>937</v>
      </c>
      <c r="P3267" t="s">
        <v>63</v>
      </c>
    </row>
    <row r="3268" spans="1:16">
      <c r="A3268" t="s">
        <v>5600</v>
      </c>
      <c r="B3268" t="s">
        <v>5599</v>
      </c>
      <c r="C3268" t="s">
        <v>904</v>
      </c>
      <c r="D3268">
        <v>57</v>
      </c>
      <c r="E3268" t="s">
        <v>4189</v>
      </c>
      <c r="F3268" t="s">
        <v>63</v>
      </c>
      <c r="G3268" t="s">
        <v>936</v>
      </c>
      <c r="H3268" t="s">
        <v>321</v>
      </c>
      <c r="I3268" t="s">
        <v>382</v>
      </c>
      <c r="J3268" t="s">
        <v>383</v>
      </c>
      <c r="K3268" t="s">
        <v>384</v>
      </c>
      <c r="L3268" t="s">
        <v>35</v>
      </c>
      <c r="M3268" t="s">
        <v>386</v>
      </c>
      <c r="N3268" t="s">
        <v>907</v>
      </c>
      <c r="O3268" t="s">
        <v>937</v>
      </c>
      <c r="P3268" t="s">
        <v>63</v>
      </c>
    </row>
    <row r="3269" spans="1:16">
      <c r="A3269" t="s">
        <v>5601</v>
      </c>
      <c r="B3269" t="s">
        <v>5599</v>
      </c>
      <c r="C3269" t="s">
        <v>910</v>
      </c>
      <c r="D3269">
        <v>59</v>
      </c>
      <c r="E3269" t="s">
        <v>4189</v>
      </c>
      <c r="F3269" t="s">
        <v>63</v>
      </c>
      <c r="G3269" t="s">
        <v>936</v>
      </c>
      <c r="H3269" t="s">
        <v>321</v>
      </c>
      <c r="I3269" t="s">
        <v>382</v>
      </c>
      <c r="J3269" t="s">
        <v>383</v>
      </c>
      <c r="K3269" t="s">
        <v>384</v>
      </c>
      <c r="L3269" t="s">
        <v>35</v>
      </c>
      <c r="M3269" t="s">
        <v>386</v>
      </c>
      <c r="N3269" t="s">
        <v>907</v>
      </c>
      <c r="O3269" t="s">
        <v>937</v>
      </c>
      <c r="P3269" t="s">
        <v>63</v>
      </c>
    </row>
    <row r="3270" spans="1:16">
      <c r="A3270" t="s">
        <v>5602</v>
      </c>
      <c r="B3270" t="s">
        <v>5599</v>
      </c>
      <c r="C3270" t="s">
        <v>912</v>
      </c>
      <c r="D3270">
        <v>61</v>
      </c>
      <c r="E3270" t="s">
        <v>4189</v>
      </c>
      <c r="F3270" t="s">
        <v>63</v>
      </c>
      <c r="G3270" t="s">
        <v>936</v>
      </c>
      <c r="H3270" t="s">
        <v>321</v>
      </c>
      <c r="I3270" t="s">
        <v>382</v>
      </c>
      <c r="J3270" t="s">
        <v>383</v>
      </c>
      <c r="K3270" t="s">
        <v>384</v>
      </c>
      <c r="L3270" t="s">
        <v>35</v>
      </c>
      <c r="M3270" t="s">
        <v>386</v>
      </c>
      <c r="N3270" t="s">
        <v>907</v>
      </c>
      <c r="O3270" t="s">
        <v>937</v>
      </c>
      <c r="P3270" t="s">
        <v>63</v>
      </c>
    </row>
    <row r="3271" spans="1:16">
      <c r="A3271" t="s">
        <v>4192</v>
      </c>
      <c r="B3271" t="s">
        <v>4193</v>
      </c>
      <c r="C3271" t="s">
        <v>904</v>
      </c>
      <c r="D3271">
        <v>57</v>
      </c>
      <c r="E3271" t="s">
        <v>4194</v>
      </c>
      <c r="F3271" t="s">
        <v>101</v>
      </c>
      <c r="G3271" t="s">
        <v>936</v>
      </c>
      <c r="H3271" t="s">
        <v>321</v>
      </c>
      <c r="I3271" t="s">
        <v>382</v>
      </c>
      <c r="J3271" t="s">
        <v>383</v>
      </c>
      <c r="K3271" t="s">
        <v>384</v>
      </c>
      <c r="L3271" t="s">
        <v>35</v>
      </c>
      <c r="M3271" t="s">
        <v>386</v>
      </c>
      <c r="N3271" t="s">
        <v>907</v>
      </c>
      <c r="O3271" t="s">
        <v>947</v>
      </c>
      <c r="P3271" t="s">
        <v>63</v>
      </c>
    </row>
    <row r="3272" spans="1:16">
      <c r="A3272" t="s">
        <v>4195</v>
      </c>
      <c r="B3272" t="s">
        <v>4193</v>
      </c>
      <c r="C3272" t="s">
        <v>956</v>
      </c>
      <c r="D3272">
        <v>55</v>
      </c>
      <c r="E3272" t="s">
        <v>4194</v>
      </c>
      <c r="F3272" t="s">
        <v>101</v>
      </c>
      <c r="G3272" t="s">
        <v>936</v>
      </c>
      <c r="H3272" t="s">
        <v>321</v>
      </c>
      <c r="I3272" t="s">
        <v>382</v>
      </c>
      <c r="J3272" t="s">
        <v>383</v>
      </c>
      <c r="K3272" t="s">
        <v>384</v>
      </c>
      <c r="L3272" t="s">
        <v>35</v>
      </c>
      <c r="M3272" t="s">
        <v>386</v>
      </c>
      <c r="N3272" t="s">
        <v>907</v>
      </c>
      <c r="O3272" t="s">
        <v>947</v>
      </c>
      <c r="P3272" t="s">
        <v>63</v>
      </c>
    </row>
    <row r="3273" spans="1:16">
      <c r="A3273" t="s">
        <v>4196</v>
      </c>
      <c r="B3273" t="s">
        <v>4193</v>
      </c>
      <c r="C3273" t="s">
        <v>910</v>
      </c>
      <c r="D3273">
        <v>59</v>
      </c>
      <c r="E3273" t="s">
        <v>4194</v>
      </c>
      <c r="F3273" t="s">
        <v>101</v>
      </c>
      <c r="G3273" t="s">
        <v>936</v>
      </c>
      <c r="H3273" t="s">
        <v>321</v>
      </c>
      <c r="I3273" t="s">
        <v>382</v>
      </c>
      <c r="J3273" t="s">
        <v>383</v>
      </c>
      <c r="K3273" t="s">
        <v>384</v>
      </c>
      <c r="L3273" t="s">
        <v>35</v>
      </c>
      <c r="M3273" t="s">
        <v>386</v>
      </c>
      <c r="N3273" t="s">
        <v>907</v>
      </c>
      <c r="O3273" t="s">
        <v>947</v>
      </c>
      <c r="P3273" t="s">
        <v>63</v>
      </c>
    </row>
    <row r="3274" spans="1:16">
      <c r="A3274" t="s">
        <v>4197</v>
      </c>
      <c r="B3274" t="s">
        <v>4193</v>
      </c>
      <c r="C3274" t="s">
        <v>912</v>
      </c>
      <c r="D3274">
        <v>61</v>
      </c>
      <c r="E3274" t="s">
        <v>4194</v>
      </c>
      <c r="F3274" t="s">
        <v>101</v>
      </c>
      <c r="G3274" t="s">
        <v>936</v>
      </c>
      <c r="H3274" t="s">
        <v>321</v>
      </c>
      <c r="I3274" t="s">
        <v>382</v>
      </c>
      <c r="J3274" t="s">
        <v>383</v>
      </c>
      <c r="K3274" t="s">
        <v>384</v>
      </c>
      <c r="L3274" t="s">
        <v>35</v>
      </c>
      <c r="M3274" t="s">
        <v>386</v>
      </c>
      <c r="N3274" t="s">
        <v>907</v>
      </c>
      <c r="O3274" t="s">
        <v>947</v>
      </c>
      <c r="P3274" t="s">
        <v>63</v>
      </c>
    </row>
    <row r="3275" spans="1:16">
      <c r="A3275" t="s">
        <v>4634</v>
      </c>
      <c r="B3275" t="s">
        <v>4635</v>
      </c>
      <c r="C3275" t="s">
        <v>956</v>
      </c>
      <c r="D3275">
        <v>55</v>
      </c>
      <c r="E3275" t="s">
        <v>4200</v>
      </c>
      <c r="F3275" t="s">
        <v>84</v>
      </c>
      <c r="G3275" t="s">
        <v>936</v>
      </c>
      <c r="H3275" t="s">
        <v>321</v>
      </c>
      <c r="I3275" t="s">
        <v>382</v>
      </c>
      <c r="J3275" t="s">
        <v>383</v>
      </c>
      <c r="K3275" t="s">
        <v>384</v>
      </c>
      <c r="L3275" t="s">
        <v>35</v>
      </c>
      <c r="M3275" t="s">
        <v>386</v>
      </c>
      <c r="N3275" t="s">
        <v>907</v>
      </c>
      <c r="O3275" t="s">
        <v>969</v>
      </c>
      <c r="P3275" t="s">
        <v>63</v>
      </c>
    </row>
    <row r="3276" spans="1:16">
      <c r="A3276" t="s">
        <v>4636</v>
      </c>
      <c r="B3276" t="s">
        <v>4635</v>
      </c>
      <c r="C3276" t="s">
        <v>904</v>
      </c>
      <c r="D3276">
        <v>57</v>
      </c>
      <c r="E3276" t="s">
        <v>4200</v>
      </c>
      <c r="F3276" t="s">
        <v>84</v>
      </c>
      <c r="G3276" t="s">
        <v>936</v>
      </c>
      <c r="H3276" t="s">
        <v>321</v>
      </c>
      <c r="I3276" t="s">
        <v>382</v>
      </c>
      <c r="J3276" t="s">
        <v>383</v>
      </c>
      <c r="K3276" t="s">
        <v>384</v>
      </c>
      <c r="L3276" t="s">
        <v>35</v>
      </c>
      <c r="M3276" t="s">
        <v>386</v>
      </c>
      <c r="N3276" t="s">
        <v>907</v>
      </c>
      <c r="O3276" t="s">
        <v>969</v>
      </c>
      <c r="P3276" t="s">
        <v>63</v>
      </c>
    </row>
    <row r="3277" spans="1:16">
      <c r="A3277" t="s">
        <v>4637</v>
      </c>
      <c r="B3277" t="s">
        <v>4635</v>
      </c>
      <c r="C3277" t="s">
        <v>910</v>
      </c>
      <c r="D3277">
        <v>59</v>
      </c>
      <c r="E3277" t="s">
        <v>4200</v>
      </c>
      <c r="F3277" t="s">
        <v>84</v>
      </c>
      <c r="G3277" t="s">
        <v>936</v>
      </c>
      <c r="H3277" t="s">
        <v>321</v>
      </c>
      <c r="I3277" t="s">
        <v>382</v>
      </c>
      <c r="J3277" t="s">
        <v>383</v>
      </c>
      <c r="K3277" t="s">
        <v>384</v>
      </c>
      <c r="L3277" t="s">
        <v>35</v>
      </c>
      <c r="M3277" t="s">
        <v>386</v>
      </c>
      <c r="N3277" t="s">
        <v>907</v>
      </c>
      <c r="O3277" t="s">
        <v>969</v>
      </c>
      <c r="P3277" t="s">
        <v>63</v>
      </c>
    </row>
    <row r="3278" spans="1:16">
      <c r="A3278" t="s">
        <v>4198</v>
      </c>
      <c r="B3278" t="s">
        <v>4199</v>
      </c>
      <c r="C3278" t="s">
        <v>910</v>
      </c>
      <c r="D3278">
        <v>59</v>
      </c>
      <c r="E3278" t="s">
        <v>4200</v>
      </c>
      <c r="F3278" t="s">
        <v>97</v>
      </c>
      <c r="G3278" t="s">
        <v>936</v>
      </c>
      <c r="H3278" t="s">
        <v>321</v>
      </c>
      <c r="I3278" t="s">
        <v>382</v>
      </c>
      <c r="J3278" t="s">
        <v>383</v>
      </c>
      <c r="K3278" t="s">
        <v>384</v>
      </c>
      <c r="L3278" t="s">
        <v>35</v>
      </c>
      <c r="M3278" t="s">
        <v>386</v>
      </c>
      <c r="N3278" t="s">
        <v>907</v>
      </c>
      <c r="O3278" t="s">
        <v>932</v>
      </c>
      <c r="P3278" t="s">
        <v>63</v>
      </c>
    </row>
    <row r="3279" spans="1:16">
      <c r="A3279" t="s">
        <v>4201</v>
      </c>
      <c r="B3279" t="s">
        <v>4199</v>
      </c>
      <c r="C3279" t="s">
        <v>956</v>
      </c>
      <c r="D3279">
        <v>55</v>
      </c>
      <c r="E3279" t="s">
        <v>4200</v>
      </c>
      <c r="F3279" t="s">
        <v>97</v>
      </c>
      <c r="G3279" t="s">
        <v>936</v>
      </c>
      <c r="H3279" t="s">
        <v>321</v>
      </c>
      <c r="I3279" t="s">
        <v>382</v>
      </c>
      <c r="J3279" t="s">
        <v>383</v>
      </c>
      <c r="K3279" t="s">
        <v>384</v>
      </c>
      <c r="L3279" t="s">
        <v>35</v>
      </c>
      <c r="M3279" t="s">
        <v>386</v>
      </c>
      <c r="N3279" t="s">
        <v>907</v>
      </c>
      <c r="O3279" t="s">
        <v>932</v>
      </c>
      <c r="P3279" t="s">
        <v>63</v>
      </c>
    </row>
    <row r="3280" spans="1:16">
      <c r="A3280" t="s">
        <v>4202</v>
      </c>
      <c r="B3280" t="s">
        <v>4199</v>
      </c>
      <c r="C3280" t="s">
        <v>904</v>
      </c>
      <c r="D3280">
        <v>57</v>
      </c>
      <c r="E3280" t="s">
        <v>4200</v>
      </c>
      <c r="F3280" t="s">
        <v>97</v>
      </c>
      <c r="G3280" t="s">
        <v>936</v>
      </c>
      <c r="H3280" t="s">
        <v>321</v>
      </c>
      <c r="I3280" t="s">
        <v>382</v>
      </c>
      <c r="J3280" t="s">
        <v>383</v>
      </c>
      <c r="K3280" t="s">
        <v>384</v>
      </c>
      <c r="L3280" t="s">
        <v>35</v>
      </c>
      <c r="M3280" t="s">
        <v>386</v>
      </c>
      <c r="N3280" t="s">
        <v>907</v>
      </c>
      <c r="O3280" t="s">
        <v>932</v>
      </c>
      <c r="P3280" t="s">
        <v>63</v>
      </c>
    </row>
    <row r="3281" spans="1:16">
      <c r="A3281" t="s">
        <v>924</v>
      </c>
      <c r="B3281" t="s">
        <v>925</v>
      </c>
      <c r="C3281" t="s">
        <v>910</v>
      </c>
      <c r="D3281">
        <v>0</v>
      </c>
      <c r="E3281" t="s">
        <v>926</v>
      </c>
      <c r="F3281" t="s">
        <v>119</v>
      </c>
      <c r="G3281" t="s">
        <v>927</v>
      </c>
      <c r="H3281" t="s">
        <v>321</v>
      </c>
      <c r="I3281" t="s">
        <v>382</v>
      </c>
      <c r="J3281" t="s">
        <v>383</v>
      </c>
      <c r="K3281" t="s">
        <v>384</v>
      </c>
      <c r="L3281" t="s">
        <v>36</v>
      </c>
      <c r="M3281" t="s">
        <v>386</v>
      </c>
      <c r="N3281" t="s">
        <v>907</v>
      </c>
      <c r="O3281" t="s">
        <v>928</v>
      </c>
      <c r="P3281" t="s">
        <v>57</v>
      </c>
    </row>
    <row r="3282" spans="1:16">
      <c r="A3282" t="s">
        <v>929</v>
      </c>
      <c r="B3282" t="s">
        <v>930</v>
      </c>
      <c r="C3282" t="s">
        <v>931</v>
      </c>
      <c r="D3282">
        <v>1</v>
      </c>
      <c r="E3282" t="s">
        <v>926</v>
      </c>
      <c r="F3282" t="s">
        <v>185</v>
      </c>
      <c r="G3282" t="s">
        <v>927</v>
      </c>
      <c r="H3282" t="s">
        <v>321</v>
      </c>
      <c r="I3282" t="s">
        <v>382</v>
      </c>
      <c r="J3282" t="s">
        <v>383</v>
      </c>
      <c r="K3282" t="s">
        <v>384</v>
      </c>
      <c r="L3282" t="s">
        <v>36</v>
      </c>
      <c r="M3282" t="s">
        <v>386</v>
      </c>
      <c r="N3282" t="s">
        <v>907</v>
      </c>
      <c r="O3282" t="s">
        <v>932</v>
      </c>
      <c r="P3282" t="s">
        <v>78</v>
      </c>
    </row>
    <row r="3283" spans="1:16">
      <c r="A3283" t="s">
        <v>8154</v>
      </c>
      <c r="B3283" t="s">
        <v>8155</v>
      </c>
      <c r="C3283" t="s">
        <v>931</v>
      </c>
      <c r="D3283">
        <v>0</v>
      </c>
      <c r="E3283" t="s">
        <v>926</v>
      </c>
      <c r="F3283" t="s">
        <v>201</v>
      </c>
      <c r="G3283" t="s">
        <v>927</v>
      </c>
      <c r="H3283" t="s">
        <v>321</v>
      </c>
      <c r="I3283" t="s">
        <v>382</v>
      </c>
      <c r="J3283" t="s">
        <v>383</v>
      </c>
      <c r="K3283" t="s">
        <v>384</v>
      </c>
      <c r="L3283" t="s">
        <v>36</v>
      </c>
      <c r="M3283" t="s">
        <v>386</v>
      </c>
      <c r="N3283" t="s">
        <v>907</v>
      </c>
      <c r="O3283" t="s">
        <v>1300</v>
      </c>
      <c r="P3283" t="s">
        <v>199</v>
      </c>
    </row>
    <row r="3284" spans="1:16">
      <c r="A3284" t="s">
        <v>933</v>
      </c>
      <c r="B3284" t="s">
        <v>934</v>
      </c>
      <c r="C3284" t="s">
        <v>931</v>
      </c>
      <c r="D3284">
        <v>0</v>
      </c>
      <c r="E3284" t="s">
        <v>935</v>
      </c>
      <c r="F3284" t="s">
        <v>63</v>
      </c>
      <c r="G3284" t="s">
        <v>936</v>
      </c>
      <c r="H3284" t="s">
        <v>321</v>
      </c>
      <c r="I3284" t="s">
        <v>382</v>
      </c>
      <c r="J3284" t="s">
        <v>383</v>
      </c>
      <c r="K3284" t="s">
        <v>384</v>
      </c>
      <c r="L3284" t="s">
        <v>35</v>
      </c>
      <c r="M3284" t="s">
        <v>386</v>
      </c>
      <c r="N3284" t="s">
        <v>907</v>
      </c>
      <c r="O3284" t="s">
        <v>937</v>
      </c>
      <c r="P3284" t="s">
        <v>63</v>
      </c>
    </row>
    <row r="3285" spans="1:16">
      <c r="A3285" t="s">
        <v>940</v>
      </c>
      <c r="B3285" t="s">
        <v>941</v>
      </c>
      <c r="C3285" t="s">
        <v>931</v>
      </c>
      <c r="D3285">
        <v>0</v>
      </c>
      <c r="E3285" t="s">
        <v>935</v>
      </c>
      <c r="F3285" t="s">
        <v>86</v>
      </c>
      <c r="G3285" t="s">
        <v>936</v>
      </c>
      <c r="H3285" t="s">
        <v>321</v>
      </c>
      <c r="I3285" t="s">
        <v>382</v>
      </c>
      <c r="J3285" t="s">
        <v>383</v>
      </c>
      <c r="K3285" t="s">
        <v>384</v>
      </c>
      <c r="L3285" t="s">
        <v>35</v>
      </c>
      <c r="M3285" t="s">
        <v>386</v>
      </c>
      <c r="N3285" t="s">
        <v>907</v>
      </c>
      <c r="O3285" t="s">
        <v>942</v>
      </c>
      <c r="P3285" t="s">
        <v>86</v>
      </c>
    </row>
    <row r="3286" spans="1:16">
      <c r="A3286" t="s">
        <v>938</v>
      </c>
      <c r="B3286" t="s">
        <v>939</v>
      </c>
      <c r="C3286" t="s">
        <v>931</v>
      </c>
      <c r="D3286">
        <v>0</v>
      </c>
      <c r="E3286" t="s">
        <v>935</v>
      </c>
      <c r="F3286" t="s">
        <v>53</v>
      </c>
      <c r="G3286" t="s">
        <v>936</v>
      </c>
      <c r="H3286" t="s">
        <v>321</v>
      </c>
      <c r="I3286" t="s">
        <v>382</v>
      </c>
      <c r="J3286" t="s">
        <v>383</v>
      </c>
      <c r="K3286" t="s">
        <v>384</v>
      </c>
      <c r="L3286" t="s">
        <v>35</v>
      </c>
      <c r="M3286" t="s">
        <v>386</v>
      </c>
      <c r="N3286" t="s">
        <v>907</v>
      </c>
      <c r="O3286" t="s">
        <v>928</v>
      </c>
      <c r="P3286" t="s">
        <v>53</v>
      </c>
    </row>
    <row r="3287" spans="1:16">
      <c r="A3287" t="s">
        <v>943</v>
      </c>
      <c r="B3287" t="s">
        <v>944</v>
      </c>
      <c r="C3287" t="s">
        <v>931</v>
      </c>
      <c r="D3287">
        <v>0</v>
      </c>
      <c r="E3287" t="s">
        <v>945</v>
      </c>
      <c r="F3287" t="s">
        <v>63</v>
      </c>
      <c r="G3287" t="s">
        <v>946</v>
      </c>
      <c r="H3287" t="s">
        <v>323</v>
      </c>
      <c r="I3287" t="s">
        <v>387</v>
      </c>
      <c r="J3287" t="s">
        <v>383</v>
      </c>
      <c r="K3287" t="s">
        <v>384</v>
      </c>
      <c r="L3287" t="s">
        <v>36</v>
      </c>
      <c r="M3287" t="s">
        <v>386</v>
      </c>
      <c r="N3287" t="s">
        <v>907</v>
      </c>
      <c r="O3287" t="s">
        <v>947</v>
      </c>
      <c r="P3287" t="s">
        <v>63</v>
      </c>
    </row>
    <row r="3288" spans="1:16">
      <c r="A3288" t="s">
        <v>2256</v>
      </c>
      <c r="B3288" t="s">
        <v>2257</v>
      </c>
      <c r="C3288" t="s">
        <v>956</v>
      </c>
      <c r="D3288">
        <v>55</v>
      </c>
      <c r="E3288" t="s">
        <v>2258</v>
      </c>
      <c r="F3288" t="s">
        <v>84</v>
      </c>
      <c r="G3288" t="s">
        <v>936</v>
      </c>
      <c r="H3288" t="s">
        <v>321</v>
      </c>
      <c r="I3288" t="s">
        <v>382</v>
      </c>
      <c r="J3288" t="s">
        <v>383</v>
      </c>
      <c r="K3288" t="s">
        <v>384</v>
      </c>
      <c r="L3288" t="s">
        <v>35</v>
      </c>
      <c r="M3288" t="s">
        <v>386</v>
      </c>
      <c r="N3288" t="s">
        <v>907</v>
      </c>
      <c r="O3288" t="s">
        <v>969</v>
      </c>
      <c r="P3288" t="s">
        <v>63</v>
      </c>
    </row>
    <row r="3289" spans="1:16">
      <c r="A3289" t="s">
        <v>2259</v>
      </c>
      <c r="B3289" t="s">
        <v>2257</v>
      </c>
      <c r="C3289" t="s">
        <v>904</v>
      </c>
      <c r="D3289">
        <v>57</v>
      </c>
      <c r="E3289" t="s">
        <v>2258</v>
      </c>
      <c r="F3289" t="s">
        <v>84</v>
      </c>
      <c r="G3289" t="s">
        <v>936</v>
      </c>
      <c r="H3289" t="s">
        <v>321</v>
      </c>
      <c r="I3289" t="s">
        <v>382</v>
      </c>
      <c r="J3289" t="s">
        <v>383</v>
      </c>
      <c r="K3289" t="s">
        <v>384</v>
      </c>
      <c r="L3289" t="s">
        <v>35</v>
      </c>
      <c r="M3289" t="s">
        <v>386</v>
      </c>
      <c r="N3289" t="s">
        <v>907</v>
      </c>
      <c r="O3289" t="s">
        <v>969</v>
      </c>
      <c r="P3289" t="s">
        <v>63</v>
      </c>
    </row>
    <row r="3290" spans="1:16">
      <c r="A3290" t="s">
        <v>2260</v>
      </c>
      <c r="B3290" t="s">
        <v>2257</v>
      </c>
      <c r="C3290" t="s">
        <v>910</v>
      </c>
      <c r="D3290">
        <v>59</v>
      </c>
      <c r="E3290" t="s">
        <v>2258</v>
      </c>
      <c r="F3290" t="s">
        <v>84</v>
      </c>
      <c r="G3290" t="s">
        <v>936</v>
      </c>
      <c r="H3290" t="s">
        <v>321</v>
      </c>
      <c r="I3290" t="s">
        <v>382</v>
      </c>
      <c r="J3290" t="s">
        <v>383</v>
      </c>
      <c r="K3290" t="s">
        <v>384</v>
      </c>
      <c r="L3290" t="s">
        <v>35</v>
      </c>
      <c r="M3290" t="s">
        <v>386</v>
      </c>
      <c r="N3290" t="s">
        <v>907</v>
      </c>
      <c r="O3290" t="s">
        <v>969</v>
      </c>
      <c r="P3290" t="s">
        <v>63</v>
      </c>
    </row>
    <row r="3291" spans="1:16">
      <c r="A3291" t="s">
        <v>2261</v>
      </c>
      <c r="B3291" t="s">
        <v>2257</v>
      </c>
      <c r="C3291" t="s">
        <v>912</v>
      </c>
      <c r="D3291">
        <v>61</v>
      </c>
      <c r="E3291" t="s">
        <v>2258</v>
      </c>
      <c r="F3291" t="s">
        <v>84</v>
      </c>
      <c r="G3291" t="s">
        <v>936</v>
      </c>
      <c r="H3291" t="s">
        <v>321</v>
      </c>
      <c r="I3291" t="s">
        <v>382</v>
      </c>
      <c r="J3291" t="s">
        <v>383</v>
      </c>
      <c r="K3291" t="s">
        <v>384</v>
      </c>
      <c r="L3291" t="s">
        <v>35</v>
      </c>
      <c r="M3291" t="s">
        <v>386</v>
      </c>
      <c r="N3291" t="s">
        <v>907</v>
      </c>
      <c r="O3291" t="s">
        <v>969</v>
      </c>
      <c r="P3291" t="s">
        <v>63</v>
      </c>
    </row>
    <row r="3292" spans="1:16">
      <c r="A3292" t="s">
        <v>2634</v>
      </c>
      <c r="B3292" t="s">
        <v>2635</v>
      </c>
      <c r="C3292" t="s">
        <v>956</v>
      </c>
      <c r="D3292">
        <v>55</v>
      </c>
      <c r="E3292" t="s">
        <v>2258</v>
      </c>
      <c r="F3292" t="s">
        <v>97</v>
      </c>
      <c r="G3292" t="s">
        <v>936</v>
      </c>
      <c r="H3292" t="s">
        <v>321</v>
      </c>
      <c r="I3292" t="s">
        <v>382</v>
      </c>
      <c r="J3292" t="s">
        <v>383</v>
      </c>
      <c r="K3292" t="s">
        <v>384</v>
      </c>
      <c r="L3292" t="s">
        <v>35</v>
      </c>
      <c r="M3292" t="s">
        <v>386</v>
      </c>
      <c r="N3292" t="s">
        <v>907</v>
      </c>
      <c r="O3292" t="s">
        <v>932</v>
      </c>
      <c r="P3292" t="s">
        <v>63</v>
      </c>
    </row>
    <row r="3293" spans="1:16">
      <c r="A3293" t="s">
        <v>2636</v>
      </c>
      <c r="B3293" t="s">
        <v>2635</v>
      </c>
      <c r="C3293" t="s">
        <v>904</v>
      </c>
      <c r="D3293">
        <v>57</v>
      </c>
      <c r="E3293" t="s">
        <v>2258</v>
      </c>
      <c r="F3293" t="s">
        <v>97</v>
      </c>
      <c r="G3293" t="s">
        <v>936</v>
      </c>
      <c r="H3293" t="s">
        <v>321</v>
      </c>
      <c r="I3293" t="s">
        <v>382</v>
      </c>
      <c r="J3293" t="s">
        <v>383</v>
      </c>
      <c r="K3293" t="s">
        <v>384</v>
      </c>
      <c r="L3293" t="s">
        <v>35</v>
      </c>
      <c r="M3293" t="s">
        <v>386</v>
      </c>
      <c r="N3293" t="s">
        <v>907</v>
      </c>
      <c r="O3293" t="s">
        <v>932</v>
      </c>
      <c r="P3293" t="s">
        <v>63</v>
      </c>
    </row>
    <row r="3294" spans="1:16">
      <c r="A3294" t="s">
        <v>2637</v>
      </c>
      <c r="B3294" t="s">
        <v>2635</v>
      </c>
      <c r="C3294" t="s">
        <v>912</v>
      </c>
      <c r="D3294">
        <v>61</v>
      </c>
      <c r="E3294" t="s">
        <v>2258</v>
      </c>
      <c r="F3294" t="s">
        <v>97</v>
      </c>
      <c r="G3294" t="s">
        <v>936</v>
      </c>
      <c r="H3294" t="s">
        <v>321</v>
      </c>
      <c r="I3294" t="s">
        <v>382</v>
      </c>
      <c r="J3294" t="s">
        <v>383</v>
      </c>
      <c r="K3294" t="s">
        <v>384</v>
      </c>
      <c r="L3294" t="s">
        <v>35</v>
      </c>
      <c r="M3294" t="s">
        <v>386</v>
      </c>
      <c r="N3294" t="s">
        <v>907</v>
      </c>
      <c r="O3294" t="s">
        <v>932</v>
      </c>
      <c r="P3294" t="s">
        <v>63</v>
      </c>
    </row>
    <row r="3295" spans="1:16">
      <c r="A3295" t="s">
        <v>2638</v>
      </c>
      <c r="B3295" t="s">
        <v>2635</v>
      </c>
      <c r="C3295" t="s">
        <v>910</v>
      </c>
      <c r="D3295">
        <v>59</v>
      </c>
      <c r="E3295" t="s">
        <v>2258</v>
      </c>
      <c r="F3295" t="s">
        <v>97</v>
      </c>
      <c r="G3295" t="s">
        <v>936</v>
      </c>
      <c r="H3295" t="s">
        <v>321</v>
      </c>
      <c r="I3295" t="s">
        <v>382</v>
      </c>
      <c r="J3295" t="s">
        <v>383</v>
      </c>
      <c r="K3295" t="s">
        <v>384</v>
      </c>
      <c r="L3295" t="s">
        <v>35</v>
      </c>
      <c r="M3295" t="s">
        <v>386</v>
      </c>
      <c r="N3295" t="s">
        <v>907</v>
      </c>
      <c r="O3295" t="s">
        <v>932</v>
      </c>
      <c r="P3295" t="s">
        <v>63</v>
      </c>
    </row>
    <row r="3296" spans="1:16">
      <c r="A3296" t="s">
        <v>2262</v>
      </c>
      <c r="B3296" t="s">
        <v>2263</v>
      </c>
      <c r="C3296" t="s">
        <v>956</v>
      </c>
      <c r="D3296">
        <v>55</v>
      </c>
      <c r="E3296" t="s">
        <v>2264</v>
      </c>
      <c r="F3296" t="s">
        <v>66</v>
      </c>
      <c r="G3296" t="s">
        <v>936</v>
      </c>
      <c r="H3296" t="s">
        <v>321</v>
      </c>
      <c r="I3296" t="s">
        <v>382</v>
      </c>
      <c r="J3296" t="s">
        <v>383</v>
      </c>
      <c r="K3296" t="s">
        <v>384</v>
      </c>
      <c r="L3296" t="s">
        <v>35</v>
      </c>
      <c r="M3296" t="s">
        <v>386</v>
      </c>
      <c r="N3296" t="s">
        <v>907</v>
      </c>
      <c r="O3296" t="s">
        <v>908</v>
      </c>
      <c r="P3296" t="s">
        <v>63</v>
      </c>
    </row>
    <row r="3297" spans="1:17">
      <c r="A3297" t="s">
        <v>2265</v>
      </c>
      <c r="B3297" t="s">
        <v>2263</v>
      </c>
      <c r="C3297" t="s">
        <v>904</v>
      </c>
      <c r="D3297">
        <v>57</v>
      </c>
      <c r="E3297" t="s">
        <v>2264</v>
      </c>
      <c r="F3297" t="s">
        <v>66</v>
      </c>
      <c r="G3297" t="s">
        <v>936</v>
      </c>
      <c r="H3297" t="s">
        <v>321</v>
      </c>
      <c r="I3297" t="s">
        <v>382</v>
      </c>
      <c r="J3297" t="s">
        <v>383</v>
      </c>
      <c r="K3297" t="s">
        <v>384</v>
      </c>
      <c r="L3297" t="s">
        <v>35</v>
      </c>
      <c r="M3297" t="s">
        <v>386</v>
      </c>
      <c r="N3297" t="s">
        <v>907</v>
      </c>
      <c r="O3297" t="s">
        <v>908</v>
      </c>
      <c r="P3297" t="s">
        <v>63</v>
      </c>
    </row>
    <row r="3298" spans="1:17">
      <c r="A3298" t="s">
        <v>2266</v>
      </c>
      <c r="B3298" t="s">
        <v>2263</v>
      </c>
      <c r="C3298" t="s">
        <v>910</v>
      </c>
      <c r="D3298">
        <v>59</v>
      </c>
      <c r="E3298" t="s">
        <v>2264</v>
      </c>
      <c r="F3298" t="s">
        <v>66</v>
      </c>
      <c r="G3298" t="s">
        <v>936</v>
      </c>
      <c r="H3298" t="s">
        <v>321</v>
      </c>
      <c r="I3298" t="s">
        <v>382</v>
      </c>
      <c r="J3298" t="s">
        <v>383</v>
      </c>
      <c r="K3298" t="s">
        <v>384</v>
      </c>
      <c r="L3298" t="s">
        <v>35</v>
      </c>
      <c r="M3298" t="s">
        <v>386</v>
      </c>
      <c r="N3298" t="s">
        <v>907</v>
      </c>
      <c r="O3298" t="s">
        <v>908</v>
      </c>
      <c r="P3298" t="s">
        <v>63</v>
      </c>
    </row>
    <row r="3299" spans="1:17">
      <c r="A3299" t="s">
        <v>2267</v>
      </c>
      <c r="B3299" t="s">
        <v>2263</v>
      </c>
      <c r="C3299" t="s">
        <v>912</v>
      </c>
      <c r="D3299">
        <v>61</v>
      </c>
      <c r="E3299" t="s">
        <v>2264</v>
      </c>
      <c r="F3299" t="s">
        <v>66</v>
      </c>
      <c r="G3299" t="s">
        <v>936</v>
      </c>
      <c r="H3299" t="s">
        <v>321</v>
      </c>
      <c r="I3299" t="s">
        <v>382</v>
      </c>
      <c r="J3299" t="s">
        <v>383</v>
      </c>
      <c r="K3299" t="s">
        <v>384</v>
      </c>
      <c r="L3299" t="s">
        <v>35</v>
      </c>
      <c r="M3299" t="s">
        <v>386</v>
      </c>
      <c r="N3299" t="s">
        <v>907</v>
      </c>
      <c r="O3299" t="s">
        <v>908</v>
      </c>
      <c r="P3299" t="s">
        <v>63</v>
      </c>
    </row>
    <row r="3300" spans="1:17">
      <c r="A3300" t="s">
        <v>2848</v>
      </c>
      <c r="B3300" t="s">
        <v>2849</v>
      </c>
      <c r="C3300" t="s">
        <v>956</v>
      </c>
      <c r="D3300">
        <v>55</v>
      </c>
      <c r="E3300" t="s">
        <v>2264</v>
      </c>
      <c r="F3300" t="s">
        <v>69</v>
      </c>
      <c r="G3300" t="s">
        <v>936</v>
      </c>
      <c r="H3300" t="s">
        <v>321</v>
      </c>
      <c r="I3300" t="s">
        <v>382</v>
      </c>
      <c r="J3300" t="s">
        <v>383</v>
      </c>
      <c r="K3300" t="s">
        <v>384</v>
      </c>
      <c r="L3300" t="s">
        <v>35</v>
      </c>
      <c r="M3300" t="s">
        <v>386</v>
      </c>
      <c r="N3300" t="s">
        <v>907</v>
      </c>
      <c r="O3300" t="s">
        <v>969</v>
      </c>
      <c r="P3300" t="s">
        <v>63</v>
      </c>
    </row>
    <row r="3301" spans="1:17">
      <c r="A3301" t="s">
        <v>2850</v>
      </c>
      <c r="B3301" t="s">
        <v>2849</v>
      </c>
      <c r="C3301" t="s">
        <v>904</v>
      </c>
      <c r="D3301">
        <v>57</v>
      </c>
      <c r="E3301" t="s">
        <v>2264</v>
      </c>
      <c r="F3301" t="s">
        <v>69</v>
      </c>
      <c r="G3301" t="s">
        <v>936</v>
      </c>
      <c r="H3301" t="s">
        <v>321</v>
      </c>
      <c r="I3301" t="s">
        <v>382</v>
      </c>
      <c r="J3301" t="s">
        <v>383</v>
      </c>
      <c r="K3301" t="s">
        <v>384</v>
      </c>
      <c r="L3301" t="s">
        <v>35</v>
      </c>
      <c r="M3301" t="s">
        <v>386</v>
      </c>
      <c r="N3301" t="s">
        <v>907</v>
      </c>
      <c r="O3301" t="s">
        <v>969</v>
      </c>
      <c r="P3301" t="s">
        <v>63</v>
      </c>
    </row>
    <row r="3302" spans="1:17">
      <c r="A3302" t="s">
        <v>2851</v>
      </c>
      <c r="B3302" t="s">
        <v>2849</v>
      </c>
      <c r="C3302" t="s">
        <v>912</v>
      </c>
      <c r="D3302">
        <v>61</v>
      </c>
      <c r="E3302" t="s">
        <v>2264</v>
      </c>
      <c r="F3302" t="s">
        <v>69</v>
      </c>
      <c r="G3302" t="s">
        <v>936</v>
      </c>
      <c r="H3302" t="s">
        <v>321</v>
      </c>
      <c r="I3302" t="s">
        <v>382</v>
      </c>
      <c r="J3302" t="s">
        <v>383</v>
      </c>
      <c r="K3302" t="s">
        <v>384</v>
      </c>
      <c r="L3302" t="s">
        <v>35</v>
      </c>
      <c r="M3302" t="s">
        <v>386</v>
      </c>
      <c r="N3302" t="s">
        <v>907</v>
      </c>
      <c r="O3302" t="s">
        <v>969</v>
      </c>
      <c r="P3302" t="s">
        <v>63</v>
      </c>
    </row>
    <row r="3303" spans="1:17">
      <c r="A3303" t="s">
        <v>2852</v>
      </c>
      <c r="B3303" t="s">
        <v>2849</v>
      </c>
      <c r="C3303" t="s">
        <v>910</v>
      </c>
      <c r="D3303">
        <v>59</v>
      </c>
      <c r="E3303" t="s">
        <v>2264</v>
      </c>
      <c r="F3303" t="s">
        <v>69</v>
      </c>
      <c r="G3303" t="s">
        <v>936</v>
      </c>
      <c r="H3303" t="s">
        <v>321</v>
      </c>
      <c r="I3303" t="s">
        <v>382</v>
      </c>
      <c r="J3303" t="s">
        <v>383</v>
      </c>
      <c r="K3303" t="s">
        <v>384</v>
      </c>
      <c r="L3303" t="s">
        <v>35</v>
      </c>
      <c r="M3303" t="s">
        <v>386</v>
      </c>
      <c r="N3303" t="s">
        <v>907</v>
      </c>
      <c r="O3303" t="s">
        <v>969</v>
      </c>
      <c r="P3303" t="s">
        <v>63</v>
      </c>
    </row>
    <row r="3304" spans="1:17">
      <c r="A3304" t="s">
        <v>2268</v>
      </c>
      <c r="B3304" t="s">
        <v>2269</v>
      </c>
      <c r="C3304" t="s">
        <v>956</v>
      </c>
      <c r="D3304">
        <v>55</v>
      </c>
      <c r="E3304" t="s">
        <v>2270</v>
      </c>
      <c r="F3304" t="s">
        <v>63</v>
      </c>
      <c r="G3304" t="s">
        <v>936</v>
      </c>
      <c r="H3304" t="s">
        <v>321</v>
      </c>
      <c r="I3304" t="s">
        <v>382</v>
      </c>
      <c r="J3304" t="s">
        <v>383</v>
      </c>
      <c r="K3304" t="s">
        <v>384</v>
      </c>
      <c r="L3304" t="s">
        <v>35</v>
      </c>
      <c r="M3304" t="s">
        <v>386</v>
      </c>
      <c r="N3304" t="s">
        <v>907</v>
      </c>
      <c r="O3304" t="s">
        <v>947</v>
      </c>
      <c r="P3304" t="s">
        <v>63</v>
      </c>
    </row>
    <row r="3305" spans="1:17">
      <c r="A3305" t="s">
        <v>2271</v>
      </c>
      <c r="B3305" t="s">
        <v>2269</v>
      </c>
      <c r="C3305" t="s">
        <v>904</v>
      </c>
      <c r="D3305">
        <v>57</v>
      </c>
      <c r="E3305" t="s">
        <v>2270</v>
      </c>
      <c r="F3305" t="s">
        <v>63</v>
      </c>
      <c r="G3305" t="s">
        <v>936</v>
      </c>
      <c r="H3305" t="s">
        <v>321</v>
      </c>
      <c r="I3305" t="s">
        <v>382</v>
      </c>
      <c r="J3305" t="s">
        <v>383</v>
      </c>
      <c r="K3305" t="s">
        <v>384</v>
      </c>
      <c r="L3305" t="s">
        <v>35</v>
      </c>
      <c r="M3305" t="s">
        <v>386</v>
      </c>
      <c r="N3305" t="s">
        <v>907</v>
      </c>
      <c r="O3305" t="s">
        <v>947</v>
      </c>
      <c r="P3305" t="s">
        <v>63</v>
      </c>
    </row>
    <row r="3306" spans="1:17">
      <c r="A3306" t="s">
        <v>2272</v>
      </c>
      <c r="B3306" t="s">
        <v>2269</v>
      </c>
      <c r="C3306" t="s">
        <v>910</v>
      </c>
      <c r="D3306">
        <v>59</v>
      </c>
      <c r="E3306" t="s">
        <v>2270</v>
      </c>
      <c r="F3306" t="s">
        <v>63</v>
      </c>
      <c r="G3306" t="s">
        <v>936</v>
      </c>
      <c r="H3306" t="s">
        <v>321</v>
      </c>
      <c r="I3306" t="s">
        <v>382</v>
      </c>
      <c r="J3306" t="s">
        <v>383</v>
      </c>
      <c r="K3306" t="s">
        <v>384</v>
      </c>
      <c r="L3306" t="s">
        <v>35</v>
      </c>
      <c r="M3306" t="s">
        <v>386</v>
      </c>
      <c r="N3306" t="s">
        <v>907</v>
      </c>
      <c r="O3306" t="s">
        <v>947</v>
      </c>
      <c r="P3306" t="s">
        <v>63</v>
      </c>
    </row>
    <row r="3307" spans="1:17">
      <c r="A3307" t="s">
        <v>2273</v>
      </c>
      <c r="B3307" t="s">
        <v>2269</v>
      </c>
      <c r="C3307" t="s">
        <v>912</v>
      </c>
      <c r="D3307">
        <v>61</v>
      </c>
      <c r="E3307" t="s">
        <v>2270</v>
      </c>
      <c r="F3307" t="s">
        <v>63</v>
      </c>
      <c r="G3307" t="s">
        <v>936</v>
      </c>
      <c r="H3307" t="s">
        <v>321</v>
      </c>
      <c r="I3307" t="s">
        <v>382</v>
      </c>
      <c r="J3307" t="s">
        <v>383</v>
      </c>
      <c r="K3307" t="s">
        <v>384</v>
      </c>
      <c r="L3307" t="s">
        <v>35</v>
      </c>
      <c r="M3307" t="s">
        <v>386</v>
      </c>
      <c r="N3307" t="s">
        <v>907</v>
      </c>
      <c r="O3307" t="s">
        <v>947</v>
      </c>
      <c r="P3307" t="s">
        <v>63</v>
      </c>
    </row>
    <row r="3308" spans="1:17">
      <c r="A3308" t="s">
        <v>7556</v>
      </c>
      <c r="B3308" t="s">
        <v>7557</v>
      </c>
      <c r="C3308" t="s">
        <v>904</v>
      </c>
      <c r="D3308">
        <v>57</v>
      </c>
      <c r="E3308" t="s">
        <v>7558</v>
      </c>
      <c r="F3308" t="s">
        <v>83</v>
      </c>
      <c r="G3308" t="s">
        <v>964</v>
      </c>
      <c r="H3308" t="s">
        <v>329</v>
      </c>
      <c r="I3308" t="s">
        <v>382</v>
      </c>
      <c r="J3308" t="s">
        <v>383</v>
      </c>
      <c r="K3308" t="s">
        <v>384</v>
      </c>
      <c r="L3308" t="s">
        <v>35</v>
      </c>
      <c r="M3308" t="s">
        <v>386</v>
      </c>
      <c r="N3308" t="s">
        <v>907</v>
      </c>
      <c r="O3308" t="s">
        <v>917</v>
      </c>
      <c r="P3308" t="s">
        <v>83</v>
      </c>
      <c r="Q3308" t="s">
        <v>8505</v>
      </c>
    </row>
    <row r="3309" spans="1:17">
      <c r="A3309" t="s">
        <v>7559</v>
      </c>
      <c r="B3309" t="s">
        <v>7560</v>
      </c>
      <c r="C3309" t="s">
        <v>904</v>
      </c>
      <c r="D3309">
        <v>57</v>
      </c>
      <c r="E3309" t="s">
        <v>7561</v>
      </c>
      <c r="F3309" t="s">
        <v>63</v>
      </c>
      <c r="G3309" t="s">
        <v>906</v>
      </c>
      <c r="H3309" t="s">
        <v>330</v>
      </c>
      <c r="I3309" t="s">
        <v>382</v>
      </c>
      <c r="J3309" t="s">
        <v>383</v>
      </c>
      <c r="K3309" t="s">
        <v>384</v>
      </c>
      <c r="L3309" t="s">
        <v>43</v>
      </c>
      <c r="M3309" t="s">
        <v>386</v>
      </c>
      <c r="N3309" t="s">
        <v>907</v>
      </c>
      <c r="O3309" t="s">
        <v>937</v>
      </c>
      <c r="P3309" t="s">
        <v>63</v>
      </c>
      <c r="Q3309" t="s">
        <v>8505</v>
      </c>
    </row>
    <row r="3310" spans="1:17">
      <c r="A3310" t="s">
        <v>6693</v>
      </c>
      <c r="B3310" t="s">
        <v>6694</v>
      </c>
      <c r="C3310" t="s">
        <v>956</v>
      </c>
      <c r="D3310">
        <v>55</v>
      </c>
      <c r="E3310" t="s">
        <v>6695</v>
      </c>
      <c r="F3310" t="s">
        <v>95</v>
      </c>
      <c r="G3310" t="s">
        <v>936</v>
      </c>
      <c r="H3310" t="s">
        <v>329</v>
      </c>
      <c r="I3310" t="s">
        <v>390</v>
      </c>
      <c r="J3310" t="s">
        <v>383</v>
      </c>
      <c r="K3310" t="s">
        <v>384</v>
      </c>
      <c r="L3310" t="s">
        <v>35</v>
      </c>
      <c r="M3310" t="s">
        <v>386</v>
      </c>
      <c r="N3310" t="s">
        <v>907</v>
      </c>
      <c r="O3310" t="s">
        <v>1119</v>
      </c>
      <c r="P3310" t="s">
        <v>63</v>
      </c>
    </row>
    <row r="3311" spans="1:17">
      <c r="A3311" t="s">
        <v>6696</v>
      </c>
      <c r="B3311" t="s">
        <v>6694</v>
      </c>
      <c r="C3311" t="s">
        <v>904</v>
      </c>
      <c r="D3311">
        <v>57</v>
      </c>
      <c r="E3311" t="s">
        <v>6695</v>
      </c>
      <c r="F3311" t="s">
        <v>95</v>
      </c>
      <c r="G3311" t="s">
        <v>936</v>
      </c>
      <c r="H3311" t="s">
        <v>329</v>
      </c>
      <c r="I3311" t="s">
        <v>390</v>
      </c>
      <c r="J3311" t="s">
        <v>383</v>
      </c>
      <c r="K3311" t="s">
        <v>384</v>
      </c>
      <c r="L3311" t="s">
        <v>35</v>
      </c>
      <c r="M3311" t="s">
        <v>386</v>
      </c>
      <c r="N3311" t="s">
        <v>907</v>
      </c>
      <c r="O3311" t="s">
        <v>1119</v>
      </c>
      <c r="P3311" t="s">
        <v>63</v>
      </c>
    </row>
    <row r="3312" spans="1:17">
      <c r="A3312" t="s">
        <v>6697</v>
      </c>
      <c r="B3312" t="s">
        <v>6694</v>
      </c>
      <c r="C3312" t="s">
        <v>910</v>
      </c>
      <c r="D3312">
        <v>59</v>
      </c>
      <c r="E3312" t="s">
        <v>6695</v>
      </c>
      <c r="F3312" t="s">
        <v>95</v>
      </c>
      <c r="G3312" t="s">
        <v>936</v>
      </c>
      <c r="H3312" t="s">
        <v>329</v>
      </c>
      <c r="I3312" t="s">
        <v>390</v>
      </c>
      <c r="J3312" t="s">
        <v>383</v>
      </c>
      <c r="K3312" t="s">
        <v>384</v>
      </c>
      <c r="L3312" t="s">
        <v>35</v>
      </c>
      <c r="M3312" t="s">
        <v>386</v>
      </c>
      <c r="N3312" t="s">
        <v>907</v>
      </c>
      <c r="O3312" t="s">
        <v>1119</v>
      </c>
      <c r="P3312" t="s">
        <v>63</v>
      </c>
    </row>
    <row r="3313" spans="1:17">
      <c r="A3313" t="s">
        <v>6698</v>
      </c>
      <c r="B3313" t="s">
        <v>6694</v>
      </c>
      <c r="C3313" t="s">
        <v>912</v>
      </c>
      <c r="D3313">
        <v>61</v>
      </c>
      <c r="E3313" t="s">
        <v>6695</v>
      </c>
      <c r="F3313" t="s">
        <v>95</v>
      </c>
      <c r="G3313" t="s">
        <v>936</v>
      </c>
      <c r="H3313" t="s">
        <v>329</v>
      </c>
      <c r="I3313" t="s">
        <v>390</v>
      </c>
      <c r="J3313" t="s">
        <v>383</v>
      </c>
      <c r="K3313" t="s">
        <v>384</v>
      </c>
      <c r="L3313" t="s">
        <v>35</v>
      </c>
      <c r="M3313" t="s">
        <v>386</v>
      </c>
      <c r="N3313" t="s">
        <v>907</v>
      </c>
      <c r="O3313" t="s">
        <v>1119</v>
      </c>
      <c r="P3313" t="s">
        <v>63</v>
      </c>
    </row>
    <row r="3314" spans="1:17">
      <c r="A3314" t="s">
        <v>2008</v>
      </c>
      <c r="B3314" t="s">
        <v>2009</v>
      </c>
      <c r="C3314" t="s">
        <v>904</v>
      </c>
      <c r="D3314">
        <v>57</v>
      </c>
      <c r="E3314" t="s">
        <v>2010</v>
      </c>
      <c r="F3314" t="s">
        <v>86</v>
      </c>
      <c r="G3314" t="s">
        <v>2011</v>
      </c>
      <c r="H3314" t="s">
        <v>330</v>
      </c>
      <c r="I3314" t="s">
        <v>382</v>
      </c>
      <c r="J3314" t="s">
        <v>383</v>
      </c>
      <c r="K3314" t="s">
        <v>388</v>
      </c>
      <c r="M3314" t="s">
        <v>385</v>
      </c>
      <c r="N3314" t="s">
        <v>907</v>
      </c>
      <c r="O3314" t="s">
        <v>1033</v>
      </c>
      <c r="P3314" t="s">
        <v>86</v>
      </c>
    </row>
    <row r="3315" spans="1:17">
      <c r="A3315" t="s">
        <v>5964</v>
      </c>
      <c r="B3315" t="s">
        <v>5965</v>
      </c>
      <c r="C3315" t="s">
        <v>956</v>
      </c>
      <c r="D3315">
        <v>55</v>
      </c>
      <c r="E3315" t="s">
        <v>2014</v>
      </c>
      <c r="F3315" t="s">
        <v>83</v>
      </c>
      <c r="G3315" t="s">
        <v>1265</v>
      </c>
      <c r="H3315" t="s">
        <v>329</v>
      </c>
      <c r="I3315" t="s">
        <v>382</v>
      </c>
      <c r="J3315" t="s">
        <v>383</v>
      </c>
      <c r="K3315" t="s">
        <v>388</v>
      </c>
      <c r="L3315" t="s">
        <v>44</v>
      </c>
      <c r="M3315" t="s">
        <v>385</v>
      </c>
      <c r="N3315" t="s">
        <v>907</v>
      </c>
      <c r="O3315" t="s">
        <v>917</v>
      </c>
      <c r="P3315" t="s">
        <v>83</v>
      </c>
    </row>
    <row r="3316" spans="1:17">
      <c r="A3316" t="s">
        <v>5966</v>
      </c>
      <c r="B3316" t="s">
        <v>5965</v>
      </c>
      <c r="C3316" t="s">
        <v>904</v>
      </c>
      <c r="D3316">
        <v>57</v>
      </c>
      <c r="E3316" t="s">
        <v>2014</v>
      </c>
      <c r="F3316" t="s">
        <v>83</v>
      </c>
      <c r="G3316" t="s">
        <v>1265</v>
      </c>
      <c r="H3316" t="s">
        <v>329</v>
      </c>
      <c r="I3316" t="s">
        <v>382</v>
      </c>
      <c r="J3316" t="s">
        <v>383</v>
      </c>
      <c r="K3316" t="s">
        <v>388</v>
      </c>
      <c r="L3316" t="s">
        <v>44</v>
      </c>
      <c r="M3316" t="s">
        <v>385</v>
      </c>
      <c r="N3316" t="s">
        <v>907</v>
      </c>
      <c r="O3316" t="s">
        <v>917</v>
      </c>
      <c r="P3316" t="s">
        <v>83</v>
      </c>
    </row>
    <row r="3317" spans="1:17">
      <c r="A3317" t="s">
        <v>5967</v>
      </c>
      <c r="B3317" t="s">
        <v>5965</v>
      </c>
      <c r="C3317" t="s">
        <v>910</v>
      </c>
      <c r="D3317">
        <v>59</v>
      </c>
      <c r="E3317" t="s">
        <v>2014</v>
      </c>
      <c r="F3317" t="s">
        <v>83</v>
      </c>
      <c r="G3317" t="s">
        <v>1265</v>
      </c>
      <c r="H3317" t="s">
        <v>329</v>
      </c>
      <c r="I3317" t="s">
        <v>382</v>
      </c>
      <c r="J3317" t="s">
        <v>383</v>
      </c>
      <c r="K3317" t="s">
        <v>388</v>
      </c>
      <c r="L3317" t="s">
        <v>44</v>
      </c>
      <c r="M3317" t="s">
        <v>385</v>
      </c>
      <c r="N3317" t="s">
        <v>907</v>
      </c>
      <c r="O3317" t="s">
        <v>917</v>
      </c>
      <c r="P3317" t="s">
        <v>83</v>
      </c>
    </row>
    <row r="3318" spans="1:17">
      <c r="A3318" t="s">
        <v>5968</v>
      </c>
      <c r="B3318" t="s">
        <v>5965</v>
      </c>
      <c r="C3318" t="s">
        <v>912</v>
      </c>
      <c r="D3318">
        <v>61</v>
      </c>
      <c r="E3318" t="s">
        <v>2014</v>
      </c>
      <c r="F3318" t="s">
        <v>83</v>
      </c>
      <c r="G3318" t="s">
        <v>1265</v>
      </c>
      <c r="H3318" t="s">
        <v>329</v>
      </c>
      <c r="I3318" t="s">
        <v>382</v>
      </c>
      <c r="J3318" t="s">
        <v>383</v>
      </c>
      <c r="K3318" t="s">
        <v>388</v>
      </c>
      <c r="L3318" t="s">
        <v>44</v>
      </c>
      <c r="M3318" t="s">
        <v>385</v>
      </c>
      <c r="N3318" t="s">
        <v>907</v>
      </c>
      <c r="O3318" t="s">
        <v>917</v>
      </c>
      <c r="P3318" t="s">
        <v>83</v>
      </c>
    </row>
    <row r="3319" spans="1:17">
      <c r="A3319" t="s">
        <v>2015</v>
      </c>
      <c r="B3319" t="s">
        <v>2016</v>
      </c>
      <c r="C3319" t="s">
        <v>904</v>
      </c>
      <c r="D3319">
        <v>57</v>
      </c>
      <c r="E3319" t="s">
        <v>2017</v>
      </c>
      <c r="F3319" t="s">
        <v>55</v>
      </c>
      <c r="G3319" t="s">
        <v>2018</v>
      </c>
      <c r="H3319" t="s">
        <v>329</v>
      </c>
      <c r="I3319" t="s">
        <v>382</v>
      </c>
      <c r="J3319" t="s">
        <v>383</v>
      </c>
      <c r="K3319" t="s">
        <v>388</v>
      </c>
      <c r="M3319" t="s">
        <v>385</v>
      </c>
      <c r="N3319" t="s">
        <v>907</v>
      </c>
      <c r="O3319" t="s">
        <v>1003</v>
      </c>
      <c r="P3319" t="s">
        <v>71</v>
      </c>
    </row>
    <row r="3320" spans="1:17">
      <c r="A3320" t="s">
        <v>2019</v>
      </c>
      <c r="B3320" t="s">
        <v>2020</v>
      </c>
      <c r="C3320" t="s">
        <v>904</v>
      </c>
      <c r="D3320">
        <v>57</v>
      </c>
      <c r="E3320" t="s">
        <v>2021</v>
      </c>
      <c r="F3320" t="s">
        <v>83</v>
      </c>
      <c r="G3320" t="s">
        <v>2022</v>
      </c>
      <c r="H3320" t="s">
        <v>323</v>
      </c>
      <c r="I3320" t="s">
        <v>387</v>
      </c>
      <c r="J3320" t="s">
        <v>383</v>
      </c>
      <c r="K3320" t="s">
        <v>388</v>
      </c>
      <c r="L3320" t="s">
        <v>44</v>
      </c>
      <c r="M3320" t="s">
        <v>385</v>
      </c>
      <c r="N3320" t="s">
        <v>907</v>
      </c>
      <c r="O3320" t="s">
        <v>917</v>
      </c>
      <c r="P3320" t="s">
        <v>83</v>
      </c>
    </row>
    <row r="3321" spans="1:17">
      <c r="A3321" t="s">
        <v>7562</v>
      </c>
      <c r="B3321" t="s">
        <v>7563</v>
      </c>
      <c r="C3321" t="s">
        <v>910</v>
      </c>
      <c r="D3321">
        <v>59</v>
      </c>
      <c r="E3321" t="s">
        <v>7564</v>
      </c>
      <c r="F3321" t="s">
        <v>83</v>
      </c>
      <c r="G3321" t="s">
        <v>927</v>
      </c>
      <c r="H3321" t="s">
        <v>330</v>
      </c>
      <c r="I3321" t="s">
        <v>382</v>
      </c>
      <c r="J3321" t="s">
        <v>383</v>
      </c>
      <c r="K3321" t="s">
        <v>384</v>
      </c>
      <c r="L3321" t="s">
        <v>35</v>
      </c>
      <c r="M3321" t="s">
        <v>386</v>
      </c>
      <c r="N3321" t="s">
        <v>907</v>
      </c>
      <c r="O3321" t="s">
        <v>917</v>
      </c>
      <c r="P3321" t="s">
        <v>83</v>
      </c>
      <c r="Q3321" t="s">
        <v>8505</v>
      </c>
    </row>
    <row r="3322" spans="1:17">
      <c r="A3322" t="s">
        <v>7137</v>
      </c>
      <c r="B3322" t="s">
        <v>7138</v>
      </c>
      <c r="C3322" t="s">
        <v>956</v>
      </c>
      <c r="D3322">
        <v>55</v>
      </c>
      <c r="E3322" t="s">
        <v>7139</v>
      </c>
      <c r="F3322" t="s">
        <v>63</v>
      </c>
      <c r="G3322" t="s">
        <v>2305</v>
      </c>
      <c r="H3322" t="s">
        <v>330</v>
      </c>
      <c r="I3322" t="s">
        <v>382</v>
      </c>
      <c r="J3322" t="s">
        <v>3855</v>
      </c>
      <c r="K3322" t="s">
        <v>384</v>
      </c>
      <c r="L3322" t="s">
        <v>35</v>
      </c>
      <c r="M3322" t="s">
        <v>386</v>
      </c>
      <c r="N3322" t="s">
        <v>907</v>
      </c>
      <c r="O3322" t="s">
        <v>947</v>
      </c>
      <c r="P3322" t="s">
        <v>63</v>
      </c>
    </row>
    <row r="3323" spans="1:17">
      <c r="A3323" t="s">
        <v>7140</v>
      </c>
      <c r="B3323" t="s">
        <v>7138</v>
      </c>
      <c r="C3323" t="s">
        <v>904</v>
      </c>
      <c r="D3323">
        <v>57</v>
      </c>
      <c r="E3323" t="s">
        <v>7139</v>
      </c>
      <c r="F3323" t="s">
        <v>63</v>
      </c>
      <c r="G3323" t="s">
        <v>2305</v>
      </c>
      <c r="H3323" t="s">
        <v>330</v>
      </c>
      <c r="I3323" t="s">
        <v>382</v>
      </c>
      <c r="J3323" t="s">
        <v>3855</v>
      </c>
      <c r="K3323" t="s">
        <v>384</v>
      </c>
      <c r="L3323" t="s">
        <v>35</v>
      </c>
      <c r="M3323" t="s">
        <v>386</v>
      </c>
      <c r="N3323" t="s">
        <v>907</v>
      </c>
      <c r="O3323" t="s">
        <v>947</v>
      </c>
      <c r="P3323" t="s">
        <v>63</v>
      </c>
    </row>
    <row r="3324" spans="1:17">
      <c r="A3324" t="s">
        <v>7141</v>
      </c>
      <c r="B3324" t="s">
        <v>7138</v>
      </c>
      <c r="C3324" t="s">
        <v>910</v>
      </c>
      <c r="D3324">
        <v>59</v>
      </c>
      <c r="E3324" t="s">
        <v>7139</v>
      </c>
      <c r="F3324" t="s">
        <v>63</v>
      </c>
      <c r="G3324" t="s">
        <v>2305</v>
      </c>
      <c r="H3324" t="s">
        <v>330</v>
      </c>
      <c r="I3324" t="s">
        <v>382</v>
      </c>
      <c r="J3324" t="s">
        <v>3855</v>
      </c>
      <c r="K3324" t="s">
        <v>384</v>
      </c>
      <c r="L3324" t="s">
        <v>35</v>
      </c>
      <c r="M3324" t="s">
        <v>386</v>
      </c>
      <c r="N3324" t="s">
        <v>907</v>
      </c>
      <c r="O3324" t="s">
        <v>947</v>
      </c>
      <c r="P3324" t="s">
        <v>63</v>
      </c>
    </row>
    <row r="3325" spans="1:17">
      <c r="A3325" t="s">
        <v>7565</v>
      </c>
      <c r="B3325" t="s">
        <v>7566</v>
      </c>
      <c r="C3325" t="s">
        <v>904</v>
      </c>
      <c r="D3325">
        <v>57</v>
      </c>
      <c r="E3325" t="s">
        <v>7567</v>
      </c>
      <c r="F3325" t="s">
        <v>86</v>
      </c>
      <c r="G3325" t="s">
        <v>927</v>
      </c>
      <c r="H3325" t="s">
        <v>357</v>
      </c>
      <c r="I3325" t="s">
        <v>387</v>
      </c>
      <c r="J3325" t="s">
        <v>383</v>
      </c>
      <c r="K3325" t="s">
        <v>384</v>
      </c>
      <c r="L3325" t="s">
        <v>35</v>
      </c>
      <c r="M3325" t="s">
        <v>386</v>
      </c>
      <c r="N3325" t="s">
        <v>907</v>
      </c>
      <c r="O3325" t="s">
        <v>1033</v>
      </c>
      <c r="P3325" t="s">
        <v>86</v>
      </c>
      <c r="Q3325" t="s">
        <v>8505</v>
      </c>
    </row>
    <row r="3326" spans="1:17">
      <c r="A3326" t="s">
        <v>7147</v>
      </c>
      <c r="B3326" t="s">
        <v>7148</v>
      </c>
      <c r="C3326" t="s">
        <v>910</v>
      </c>
      <c r="D3326">
        <v>59</v>
      </c>
      <c r="E3326" t="s">
        <v>7149</v>
      </c>
      <c r="F3326" t="s">
        <v>63</v>
      </c>
      <c r="G3326" t="s">
        <v>1069</v>
      </c>
      <c r="H3326" t="s">
        <v>330</v>
      </c>
      <c r="I3326" t="s">
        <v>382</v>
      </c>
      <c r="J3326" t="s">
        <v>3855</v>
      </c>
      <c r="K3326" t="s">
        <v>384</v>
      </c>
      <c r="L3326" t="s">
        <v>35</v>
      </c>
      <c r="M3326" t="s">
        <v>386</v>
      </c>
      <c r="N3326" t="s">
        <v>907</v>
      </c>
      <c r="O3326" t="s">
        <v>937</v>
      </c>
      <c r="P3326" t="s">
        <v>63</v>
      </c>
    </row>
    <row r="3327" spans="1:17">
      <c r="A3327" t="s">
        <v>6705</v>
      </c>
      <c r="B3327" t="s">
        <v>6706</v>
      </c>
      <c r="C3327" t="s">
        <v>956</v>
      </c>
      <c r="D3327">
        <v>55</v>
      </c>
      <c r="E3327" t="s">
        <v>6701</v>
      </c>
      <c r="F3327" t="s">
        <v>97</v>
      </c>
      <c r="G3327" t="s">
        <v>936</v>
      </c>
      <c r="H3327" t="s">
        <v>330</v>
      </c>
      <c r="I3327" t="s">
        <v>390</v>
      </c>
      <c r="J3327" t="s">
        <v>383</v>
      </c>
      <c r="K3327" t="s">
        <v>384</v>
      </c>
      <c r="L3327" t="s">
        <v>35</v>
      </c>
      <c r="M3327" t="s">
        <v>386</v>
      </c>
      <c r="N3327" t="s">
        <v>907</v>
      </c>
      <c r="O3327" t="s">
        <v>6707</v>
      </c>
      <c r="P3327" t="s">
        <v>63</v>
      </c>
    </row>
    <row r="3328" spans="1:17">
      <c r="A3328" t="s">
        <v>6708</v>
      </c>
      <c r="B3328" t="s">
        <v>6706</v>
      </c>
      <c r="C3328" t="s">
        <v>904</v>
      </c>
      <c r="D3328">
        <v>57</v>
      </c>
      <c r="E3328" t="s">
        <v>6701</v>
      </c>
      <c r="F3328" t="s">
        <v>97</v>
      </c>
      <c r="G3328" t="s">
        <v>936</v>
      </c>
      <c r="H3328" t="s">
        <v>330</v>
      </c>
      <c r="I3328" t="s">
        <v>390</v>
      </c>
      <c r="J3328" t="s">
        <v>383</v>
      </c>
      <c r="K3328" t="s">
        <v>384</v>
      </c>
      <c r="L3328" t="s">
        <v>35</v>
      </c>
      <c r="M3328" t="s">
        <v>386</v>
      </c>
      <c r="N3328" t="s">
        <v>907</v>
      </c>
      <c r="O3328" t="s">
        <v>6707</v>
      </c>
      <c r="P3328" t="s">
        <v>63</v>
      </c>
    </row>
    <row r="3329" spans="1:16">
      <c r="A3329" t="s">
        <v>6709</v>
      </c>
      <c r="B3329" t="s">
        <v>6706</v>
      </c>
      <c r="C3329" t="s">
        <v>910</v>
      </c>
      <c r="D3329">
        <v>59</v>
      </c>
      <c r="E3329" t="s">
        <v>6701</v>
      </c>
      <c r="F3329" t="s">
        <v>97</v>
      </c>
      <c r="G3329" t="s">
        <v>936</v>
      </c>
      <c r="H3329" t="s">
        <v>330</v>
      </c>
      <c r="I3329" t="s">
        <v>390</v>
      </c>
      <c r="J3329" t="s">
        <v>383</v>
      </c>
      <c r="K3329" t="s">
        <v>384</v>
      </c>
      <c r="L3329" t="s">
        <v>35</v>
      </c>
      <c r="M3329" t="s">
        <v>386</v>
      </c>
      <c r="N3329" t="s">
        <v>907</v>
      </c>
      <c r="O3329" t="s">
        <v>6707</v>
      </c>
      <c r="P3329" t="s">
        <v>63</v>
      </c>
    </row>
    <row r="3330" spans="1:16">
      <c r="A3330" t="s">
        <v>6710</v>
      </c>
      <c r="B3330" t="s">
        <v>6706</v>
      </c>
      <c r="C3330" t="s">
        <v>912</v>
      </c>
      <c r="D3330">
        <v>61</v>
      </c>
      <c r="E3330" t="s">
        <v>6701</v>
      </c>
      <c r="F3330" t="s">
        <v>97</v>
      </c>
      <c r="G3330" t="s">
        <v>936</v>
      </c>
      <c r="H3330" t="s">
        <v>330</v>
      </c>
      <c r="I3330" t="s">
        <v>390</v>
      </c>
      <c r="J3330" t="s">
        <v>383</v>
      </c>
      <c r="K3330" t="s">
        <v>384</v>
      </c>
      <c r="L3330" t="s">
        <v>35</v>
      </c>
      <c r="M3330" t="s">
        <v>386</v>
      </c>
      <c r="N3330" t="s">
        <v>907</v>
      </c>
      <c r="O3330" t="s">
        <v>6707</v>
      </c>
      <c r="P3330" t="s">
        <v>63</v>
      </c>
    </row>
    <row r="3331" spans="1:16">
      <c r="A3331" t="s">
        <v>6699</v>
      </c>
      <c r="B3331" t="s">
        <v>6700</v>
      </c>
      <c r="C3331" t="s">
        <v>956</v>
      </c>
      <c r="D3331">
        <v>55</v>
      </c>
      <c r="E3331" t="s">
        <v>6701</v>
      </c>
      <c r="F3331" t="s">
        <v>101</v>
      </c>
      <c r="G3331" t="s">
        <v>936</v>
      </c>
      <c r="H3331" t="s">
        <v>330</v>
      </c>
      <c r="I3331" t="s">
        <v>390</v>
      </c>
      <c r="J3331" t="s">
        <v>383</v>
      </c>
      <c r="K3331" t="s">
        <v>384</v>
      </c>
      <c r="L3331" t="s">
        <v>35</v>
      </c>
      <c r="M3331" t="s">
        <v>386</v>
      </c>
      <c r="N3331" t="s">
        <v>907</v>
      </c>
      <c r="O3331" t="s">
        <v>928</v>
      </c>
      <c r="P3331" t="s">
        <v>63</v>
      </c>
    </row>
    <row r="3332" spans="1:16">
      <c r="A3332" t="s">
        <v>6702</v>
      </c>
      <c r="B3332" t="s">
        <v>6700</v>
      </c>
      <c r="C3332" t="s">
        <v>904</v>
      </c>
      <c r="D3332">
        <v>57</v>
      </c>
      <c r="E3332" t="s">
        <v>6701</v>
      </c>
      <c r="F3332" t="s">
        <v>101</v>
      </c>
      <c r="G3332" t="s">
        <v>936</v>
      </c>
      <c r="H3332" t="s">
        <v>330</v>
      </c>
      <c r="I3332" t="s">
        <v>390</v>
      </c>
      <c r="J3332" t="s">
        <v>383</v>
      </c>
      <c r="K3332" t="s">
        <v>384</v>
      </c>
      <c r="L3332" t="s">
        <v>35</v>
      </c>
      <c r="M3332" t="s">
        <v>386</v>
      </c>
      <c r="N3332" t="s">
        <v>907</v>
      </c>
      <c r="O3332" t="s">
        <v>928</v>
      </c>
      <c r="P3332" t="s">
        <v>63</v>
      </c>
    </row>
    <row r="3333" spans="1:16">
      <c r="A3333" t="s">
        <v>6703</v>
      </c>
      <c r="B3333" t="s">
        <v>6700</v>
      </c>
      <c r="C3333" t="s">
        <v>910</v>
      </c>
      <c r="D3333">
        <v>59</v>
      </c>
      <c r="E3333" t="s">
        <v>6701</v>
      </c>
      <c r="F3333" t="s">
        <v>101</v>
      </c>
      <c r="G3333" t="s">
        <v>936</v>
      </c>
      <c r="H3333" t="s">
        <v>330</v>
      </c>
      <c r="I3333" t="s">
        <v>390</v>
      </c>
      <c r="J3333" t="s">
        <v>383</v>
      </c>
      <c r="K3333" t="s">
        <v>384</v>
      </c>
      <c r="L3333" t="s">
        <v>35</v>
      </c>
      <c r="M3333" t="s">
        <v>386</v>
      </c>
      <c r="N3333" t="s">
        <v>907</v>
      </c>
      <c r="O3333" t="s">
        <v>928</v>
      </c>
      <c r="P3333" t="s">
        <v>63</v>
      </c>
    </row>
    <row r="3334" spans="1:16">
      <c r="A3334" t="s">
        <v>6704</v>
      </c>
      <c r="B3334" t="s">
        <v>6700</v>
      </c>
      <c r="C3334" t="s">
        <v>912</v>
      </c>
      <c r="D3334">
        <v>61</v>
      </c>
      <c r="E3334" t="s">
        <v>6701</v>
      </c>
      <c r="F3334" t="s">
        <v>101</v>
      </c>
      <c r="G3334" t="s">
        <v>936</v>
      </c>
      <c r="H3334" t="s">
        <v>330</v>
      </c>
      <c r="I3334" t="s">
        <v>390</v>
      </c>
      <c r="J3334" t="s">
        <v>383</v>
      </c>
      <c r="K3334" t="s">
        <v>384</v>
      </c>
      <c r="L3334" t="s">
        <v>35</v>
      </c>
      <c r="M3334" t="s">
        <v>386</v>
      </c>
      <c r="N3334" t="s">
        <v>907</v>
      </c>
      <c r="O3334" t="s">
        <v>928</v>
      </c>
      <c r="P3334" t="s">
        <v>63</v>
      </c>
    </row>
    <row r="3335" spans="1:16">
      <c r="A3335" t="s">
        <v>7142</v>
      </c>
      <c r="B3335" t="s">
        <v>7143</v>
      </c>
      <c r="C3335" t="s">
        <v>956</v>
      </c>
      <c r="D3335">
        <v>55</v>
      </c>
      <c r="E3335" t="s">
        <v>6436</v>
      </c>
      <c r="F3335" t="s">
        <v>187</v>
      </c>
      <c r="G3335" t="s">
        <v>1021</v>
      </c>
      <c r="H3335" t="s">
        <v>330</v>
      </c>
      <c r="I3335" t="s">
        <v>382</v>
      </c>
      <c r="J3335" t="s">
        <v>3855</v>
      </c>
      <c r="K3335" t="s">
        <v>384</v>
      </c>
      <c r="L3335" t="s">
        <v>37</v>
      </c>
      <c r="M3335" t="s">
        <v>386</v>
      </c>
      <c r="N3335" t="s">
        <v>907</v>
      </c>
      <c r="O3335" t="s">
        <v>7144</v>
      </c>
      <c r="P3335" t="s">
        <v>63</v>
      </c>
    </row>
    <row r="3336" spans="1:16">
      <c r="A3336" t="s">
        <v>7145</v>
      </c>
      <c r="B3336" t="s">
        <v>7143</v>
      </c>
      <c r="C3336" t="s">
        <v>904</v>
      </c>
      <c r="D3336">
        <v>57</v>
      </c>
      <c r="E3336" t="s">
        <v>6436</v>
      </c>
      <c r="F3336" t="s">
        <v>187</v>
      </c>
      <c r="G3336" t="s">
        <v>1021</v>
      </c>
      <c r="H3336" t="s">
        <v>330</v>
      </c>
      <c r="I3336" t="s">
        <v>382</v>
      </c>
      <c r="J3336" t="s">
        <v>3855</v>
      </c>
      <c r="K3336" t="s">
        <v>384</v>
      </c>
      <c r="L3336" t="s">
        <v>37</v>
      </c>
      <c r="M3336" t="s">
        <v>386</v>
      </c>
      <c r="N3336" t="s">
        <v>907</v>
      </c>
      <c r="O3336" t="s">
        <v>7144</v>
      </c>
      <c r="P3336" t="s">
        <v>63</v>
      </c>
    </row>
    <row r="3337" spans="1:16">
      <c r="A3337" t="s">
        <v>7146</v>
      </c>
      <c r="B3337" t="s">
        <v>7143</v>
      </c>
      <c r="C3337" t="s">
        <v>910</v>
      </c>
      <c r="D3337">
        <v>59</v>
      </c>
      <c r="E3337" t="s">
        <v>6436</v>
      </c>
      <c r="F3337" t="s">
        <v>187</v>
      </c>
      <c r="G3337" t="s">
        <v>1021</v>
      </c>
      <c r="H3337" t="s">
        <v>330</v>
      </c>
      <c r="I3337" t="s">
        <v>382</v>
      </c>
      <c r="J3337" t="s">
        <v>3855</v>
      </c>
      <c r="K3337" t="s">
        <v>384</v>
      </c>
      <c r="L3337" t="s">
        <v>37</v>
      </c>
      <c r="M3337" t="s">
        <v>386</v>
      </c>
      <c r="N3337" t="s">
        <v>907</v>
      </c>
      <c r="O3337" t="s">
        <v>7144</v>
      </c>
      <c r="P3337" t="s">
        <v>63</v>
      </c>
    </row>
    <row r="3338" spans="1:16">
      <c r="A3338" t="s">
        <v>4203</v>
      </c>
      <c r="B3338" t="s">
        <v>4204</v>
      </c>
      <c r="C3338" t="s">
        <v>904</v>
      </c>
      <c r="D3338">
        <v>57</v>
      </c>
      <c r="E3338" t="s">
        <v>4205</v>
      </c>
      <c r="F3338" t="s">
        <v>86</v>
      </c>
      <c r="G3338" t="s">
        <v>927</v>
      </c>
      <c r="H3338" t="s">
        <v>357</v>
      </c>
      <c r="I3338" t="s">
        <v>387</v>
      </c>
      <c r="J3338" t="s">
        <v>383</v>
      </c>
      <c r="K3338" t="s">
        <v>384</v>
      </c>
      <c r="L3338" t="s">
        <v>36</v>
      </c>
      <c r="M3338" t="s">
        <v>386</v>
      </c>
      <c r="N3338" t="s">
        <v>907</v>
      </c>
      <c r="O3338" t="s">
        <v>1033</v>
      </c>
      <c r="P3338" t="s">
        <v>86</v>
      </c>
    </row>
    <row r="3339" spans="1:16">
      <c r="A3339" t="s">
        <v>4206</v>
      </c>
      <c r="B3339" t="s">
        <v>4207</v>
      </c>
      <c r="C3339" t="s">
        <v>904</v>
      </c>
      <c r="D3339">
        <v>57</v>
      </c>
      <c r="E3339" t="s">
        <v>4208</v>
      </c>
      <c r="F3339" t="s">
        <v>63</v>
      </c>
      <c r="G3339" t="s">
        <v>927</v>
      </c>
      <c r="H3339" t="s">
        <v>357</v>
      </c>
      <c r="I3339" t="s">
        <v>387</v>
      </c>
      <c r="J3339" t="s">
        <v>383</v>
      </c>
      <c r="K3339" t="s">
        <v>384</v>
      </c>
      <c r="L3339" t="s">
        <v>36</v>
      </c>
      <c r="M3339" t="s">
        <v>386</v>
      </c>
      <c r="N3339" t="s">
        <v>907</v>
      </c>
      <c r="O3339" t="s">
        <v>937</v>
      </c>
      <c r="P3339" t="s">
        <v>63</v>
      </c>
    </row>
    <row r="3340" spans="1:16">
      <c r="A3340" t="s">
        <v>5556</v>
      </c>
      <c r="B3340" t="s">
        <v>5557</v>
      </c>
      <c r="C3340" t="s">
        <v>956</v>
      </c>
      <c r="D3340">
        <v>55</v>
      </c>
      <c r="E3340" t="s">
        <v>4208</v>
      </c>
      <c r="F3340" t="s">
        <v>57</v>
      </c>
      <c r="G3340" t="s">
        <v>927</v>
      </c>
      <c r="H3340" t="s">
        <v>357</v>
      </c>
      <c r="I3340" t="s">
        <v>387</v>
      </c>
      <c r="J3340" t="s">
        <v>383</v>
      </c>
      <c r="K3340" t="s">
        <v>384</v>
      </c>
      <c r="L3340" t="s">
        <v>36</v>
      </c>
      <c r="M3340" t="s">
        <v>386</v>
      </c>
      <c r="N3340" t="s">
        <v>907</v>
      </c>
      <c r="O3340" t="s">
        <v>908</v>
      </c>
      <c r="P3340" t="s">
        <v>57</v>
      </c>
    </row>
    <row r="3341" spans="1:16">
      <c r="A3341" t="s">
        <v>4209</v>
      </c>
      <c r="B3341" t="s">
        <v>4210</v>
      </c>
      <c r="C3341" t="s">
        <v>904</v>
      </c>
      <c r="D3341">
        <v>57</v>
      </c>
      <c r="E3341" t="s">
        <v>4211</v>
      </c>
      <c r="F3341" t="s">
        <v>86</v>
      </c>
      <c r="G3341" t="s">
        <v>4212</v>
      </c>
      <c r="H3341" t="s">
        <v>357</v>
      </c>
      <c r="I3341" t="s">
        <v>387</v>
      </c>
      <c r="J3341" t="s">
        <v>383</v>
      </c>
      <c r="K3341" t="s">
        <v>384</v>
      </c>
      <c r="L3341" t="s">
        <v>35</v>
      </c>
      <c r="M3341" t="s">
        <v>386</v>
      </c>
      <c r="N3341" t="s">
        <v>907</v>
      </c>
      <c r="O3341" t="s">
        <v>1033</v>
      </c>
      <c r="P3341" t="s">
        <v>86</v>
      </c>
    </row>
    <row r="3342" spans="1:16">
      <c r="A3342" t="s">
        <v>4213</v>
      </c>
      <c r="B3342" t="s">
        <v>4214</v>
      </c>
      <c r="C3342" t="s">
        <v>956</v>
      </c>
      <c r="D3342">
        <v>55</v>
      </c>
      <c r="E3342" t="s">
        <v>4215</v>
      </c>
      <c r="F3342" t="s">
        <v>53</v>
      </c>
      <c r="G3342" t="s">
        <v>2305</v>
      </c>
      <c r="H3342" t="s">
        <v>357</v>
      </c>
      <c r="I3342" t="s">
        <v>387</v>
      </c>
      <c r="J3342" t="s">
        <v>383</v>
      </c>
      <c r="K3342" t="s">
        <v>384</v>
      </c>
      <c r="L3342" t="s">
        <v>35</v>
      </c>
      <c r="M3342" t="s">
        <v>386</v>
      </c>
      <c r="N3342" t="s">
        <v>907</v>
      </c>
      <c r="O3342" t="s">
        <v>928</v>
      </c>
      <c r="P3342" t="s">
        <v>53</v>
      </c>
    </row>
    <row r="3343" spans="1:16">
      <c r="A3343" t="s">
        <v>4216</v>
      </c>
      <c r="B3343" t="s">
        <v>4217</v>
      </c>
      <c r="C3343" t="s">
        <v>904</v>
      </c>
      <c r="D3343">
        <v>57</v>
      </c>
      <c r="E3343" t="s">
        <v>4218</v>
      </c>
      <c r="F3343" t="s">
        <v>71</v>
      </c>
      <c r="G3343" t="s">
        <v>2305</v>
      </c>
      <c r="H3343" t="s">
        <v>357</v>
      </c>
      <c r="I3343" t="s">
        <v>387</v>
      </c>
      <c r="J3343" t="s">
        <v>383</v>
      </c>
      <c r="K3343" t="s">
        <v>384</v>
      </c>
      <c r="L3343" t="s">
        <v>35</v>
      </c>
      <c r="M3343" t="s">
        <v>386</v>
      </c>
      <c r="N3343" t="s">
        <v>907</v>
      </c>
      <c r="O3343" t="s">
        <v>932</v>
      </c>
      <c r="P3343" t="s">
        <v>71</v>
      </c>
    </row>
    <row r="3344" spans="1:16">
      <c r="A3344" t="s">
        <v>5603</v>
      </c>
      <c r="B3344" t="s">
        <v>5604</v>
      </c>
      <c r="C3344" t="s">
        <v>904</v>
      </c>
      <c r="D3344">
        <v>57</v>
      </c>
      <c r="E3344" t="s">
        <v>4221</v>
      </c>
      <c r="F3344" t="s">
        <v>81</v>
      </c>
      <c r="G3344" t="s">
        <v>936</v>
      </c>
      <c r="H3344" t="s">
        <v>357</v>
      </c>
      <c r="I3344" t="s">
        <v>387</v>
      </c>
      <c r="J3344" t="s">
        <v>383</v>
      </c>
      <c r="K3344" t="s">
        <v>384</v>
      </c>
      <c r="L3344" t="s">
        <v>35</v>
      </c>
      <c r="M3344" t="s">
        <v>386</v>
      </c>
      <c r="N3344" t="s">
        <v>907</v>
      </c>
      <c r="O3344" t="s">
        <v>1300</v>
      </c>
      <c r="P3344" t="s">
        <v>63</v>
      </c>
    </row>
    <row r="3345" spans="1:17">
      <c r="A3345" t="s">
        <v>4219</v>
      </c>
      <c r="B3345" t="s">
        <v>4220</v>
      </c>
      <c r="C3345" t="s">
        <v>904</v>
      </c>
      <c r="D3345">
        <v>57</v>
      </c>
      <c r="E3345" t="s">
        <v>4221</v>
      </c>
      <c r="F3345" t="s">
        <v>92</v>
      </c>
      <c r="G3345" t="s">
        <v>936</v>
      </c>
      <c r="H3345" t="s">
        <v>357</v>
      </c>
      <c r="I3345" t="s">
        <v>387</v>
      </c>
      <c r="J3345" t="s">
        <v>383</v>
      </c>
      <c r="K3345" t="s">
        <v>384</v>
      </c>
      <c r="L3345" t="s">
        <v>35</v>
      </c>
      <c r="M3345" t="s">
        <v>386</v>
      </c>
      <c r="N3345" t="s">
        <v>907</v>
      </c>
      <c r="O3345" t="s">
        <v>2130</v>
      </c>
      <c r="P3345" t="s">
        <v>63</v>
      </c>
    </row>
    <row r="3346" spans="1:17">
      <c r="A3346" t="s">
        <v>5605</v>
      </c>
      <c r="B3346" t="s">
        <v>5606</v>
      </c>
      <c r="C3346" t="s">
        <v>904</v>
      </c>
      <c r="D3346">
        <v>57</v>
      </c>
      <c r="E3346" t="s">
        <v>5607</v>
      </c>
      <c r="F3346" t="s">
        <v>97</v>
      </c>
      <c r="G3346" t="s">
        <v>936</v>
      </c>
      <c r="H3346" t="s">
        <v>357</v>
      </c>
      <c r="I3346" t="s">
        <v>387</v>
      </c>
      <c r="J3346" t="s">
        <v>383</v>
      </c>
      <c r="K3346" t="s">
        <v>384</v>
      </c>
      <c r="L3346" t="s">
        <v>35</v>
      </c>
      <c r="M3346" t="s">
        <v>386</v>
      </c>
      <c r="N3346" t="s">
        <v>907</v>
      </c>
      <c r="O3346" t="s">
        <v>932</v>
      </c>
      <c r="P3346" t="s">
        <v>63</v>
      </c>
    </row>
    <row r="3347" spans="1:17">
      <c r="A3347" t="s">
        <v>4222</v>
      </c>
      <c r="B3347" t="s">
        <v>4223</v>
      </c>
      <c r="C3347" t="s">
        <v>904</v>
      </c>
      <c r="D3347">
        <v>57</v>
      </c>
      <c r="E3347" t="s">
        <v>4224</v>
      </c>
      <c r="F3347" t="s">
        <v>63</v>
      </c>
      <c r="G3347" t="s">
        <v>936</v>
      </c>
      <c r="H3347" t="s">
        <v>357</v>
      </c>
      <c r="I3347" t="s">
        <v>387</v>
      </c>
      <c r="J3347" t="s">
        <v>383</v>
      </c>
      <c r="K3347" t="s">
        <v>384</v>
      </c>
      <c r="L3347" t="s">
        <v>35</v>
      </c>
      <c r="M3347" t="s">
        <v>386</v>
      </c>
      <c r="N3347" t="s">
        <v>907</v>
      </c>
      <c r="O3347" t="s">
        <v>2122</v>
      </c>
      <c r="P3347" t="s">
        <v>63</v>
      </c>
    </row>
    <row r="3348" spans="1:17">
      <c r="A3348" t="s">
        <v>4225</v>
      </c>
      <c r="B3348" t="s">
        <v>4226</v>
      </c>
      <c r="C3348" t="s">
        <v>956</v>
      </c>
      <c r="D3348">
        <v>55</v>
      </c>
      <c r="E3348" t="s">
        <v>4227</v>
      </c>
      <c r="F3348" t="s">
        <v>63</v>
      </c>
      <c r="G3348" t="s">
        <v>936</v>
      </c>
      <c r="H3348" t="s">
        <v>357</v>
      </c>
      <c r="I3348" t="s">
        <v>387</v>
      </c>
      <c r="J3348" t="s">
        <v>383</v>
      </c>
      <c r="K3348" t="s">
        <v>384</v>
      </c>
      <c r="L3348" t="s">
        <v>35</v>
      </c>
      <c r="M3348" t="s">
        <v>386</v>
      </c>
      <c r="N3348" t="s">
        <v>907</v>
      </c>
      <c r="O3348" t="s">
        <v>947</v>
      </c>
      <c r="P3348" t="s">
        <v>63</v>
      </c>
    </row>
    <row r="3349" spans="1:17">
      <c r="A3349" t="s">
        <v>5554</v>
      </c>
      <c r="B3349" t="s">
        <v>5555</v>
      </c>
      <c r="C3349" t="s">
        <v>956</v>
      </c>
      <c r="D3349">
        <v>55</v>
      </c>
      <c r="E3349" t="s">
        <v>4230</v>
      </c>
      <c r="F3349" t="s">
        <v>63</v>
      </c>
      <c r="G3349" t="s">
        <v>927</v>
      </c>
      <c r="H3349" t="s">
        <v>357</v>
      </c>
      <c r="I3349" t="s">
        <v>387</v>
      </c>
      <c r="J3349" t="s">
        <v>383</v>
      </c>
      <c r="K3349" t="s">
        <v>384</v>
      </c>
      <c r="L3349" t="s">
        <v>36</v>
      </c>
      <c r="M3349" t="s">
        <v>386</v>
      </c>
      <c r="N3349" t="s">
        <v>907</v>
      </c>
      <c r="O3349" t="s">
        <v>937</v>
      </c>
      <c r="P3349" t="s">
        <v>63</v>
      </c>
    </row>
    <row r="3350" spans="1:17">
      <c r="A3350" t="s">
        <v>4228</v>
      </c>
      <c r="B3350" t="s">
        <v>4229</v>
      </c>
      <c r="C3350" t="s">
        <v>904</v>
      </c>
      <c r="D3350">
        <v>57</v>
      </c>
      <c r="E3350" t="s">
        <v>4230</v>
      </c>
      <c r="F3350" t="s">
        <v>121</v>
      </c>
      <c r="G3350" t="s">
        <v>927</v>
      </c>
      <c r="H3350" t="s">
        <v>357</v>
      </c>
      <c r="I3350" t="s">
        <v>387</v>
      </c>
      <c r="J3350" t="s">
        <v>383</v>
      </c>
      <c r="K3350" t="s">
        <v>384</v>
      </c>
      <c r="L3350" t="s">
        <v>36</v>
      </c>
      <c r="M3350" t="s">
        <v>386</v>
      </c>
      <c r="N3350" t="s">
        <v>907</v>
      </c>
      <c r="O3350" t="s">
        <v>1514</v>
      </c>
      <c r="P3350" t="s">
        <v>121</v>
      </c>
    </row>
    <row r="3351" spans="1:17">
      <c r="A3351" t="s">
        <v>2504</v>
      </c>
      <c r="B3351" t="s">
        <v>2505</v>
      </c>
      <c r="C3351" t="s">
        <v>920</v>
      </c>
      <c r="D3351">
        <v>58</v>
      </c>
      <c r="E3351" t="s">
        <v>2506</v>
      </c>
      <c r="F3351" t="s">
        <v>226</v>
      </c>
      <c r="G3351" t="s">
        <v>2507</v>
      </c>
      <c r="H3351" t="s">
        <v>323</v>
      </c>
      <c r="I3351" t="s">
        <v>387</v>
      </c>
      <c r="J3351" t="s">
        <v>383</v>
      </c>
      <c r="K3351" t="s">
        <v>384</v>
      </c>
      <c r="L3351" t="s">
        <v>36</v>
      </c>
      <c r="M3351" t="s">
        <v>386</v>
      </c>
      <c r="N3351" t="s">
        <v>907</v>
      </c>
      <c r="O3351" t="s">
        <v>1033</v>
      </c>
      <c r="P3351" t="s">
        <v>63</v>
      </c>
    </row>
    <row r="3352" spans="1:17">
      <c r="A3352" t="s">
        <v>2781</v>
      </c>
      <c r="B3352" t="s">
        <v>2782</v>
      </c>
      <c r="C3352" t="s">
        <v>931</v>
      </c>
      <c r="D3352">
        <v>0</v>
      </c>
      <c r="E3352" t="s">
        <v>2783</v>
      </c>
      <c r="F3352" t="s">
        <v>55</v>
      </c>
      <c r="G3352" t="s">
        <v>2642</v>
      </c>
      <c r="H3352" t="s">
        <v>323</v>
      </c>
      <c r="I3352" t="s">
        <v>387</v>
      </c>
      <c r="J3352" t="s">
        <v>383</v>
      </c>
      <c r="K3352" t="s">
        <v>384</v>
      </c>
      <c r="L3352" t="s">
        <v>36</v>
      </c>
      <c r="M3352" t="s">
        <v>386</v>
      </c>
      <c r="N3352" t="s">
        <v>907</v>
      </c>
      <c r="O3352" t="s">
        <v>1003</v>
      </c>
      <c r="P3352" t="s">
        <v>71</v>
      </c>
    </row>
    <row r="3353" spans="1:17">
      <c r="A3353" t="s">
        <v>2508</v>
      </c>
      <c r="B3353" t="s">
        <v>2509</v>
      </c>
      <c r="C3353" t="s">
        <v>931</v>
      </c>
      <c r="D3353">
        <v>0</v>
      </c>
      <c r="E3353" t="s">
        <v>2510</v>
      </c>
      <c r="F3353" t="s">
        <v>57</v>
      </c>
      <c r="G3353" t="s">
        <v>2511</v>
      </c>
      <c r="H3353" t="s">
        <v>323</v>
      </c>
      <c r="I3353" t="s">
        <v>387</v>
      </c>
      <c r="J3353" t="s">
        <v>383</v>
      </c>
      <c r="K3353" t="s">
        <v>384</v>
      </c>
      <c r="L3353" t="s">
        <v>36</v>
      </c>
      <c r="M3353" t="s">
        <v>386</v>
      </c>
      <c r="N3353" t="s">
        <v>907</v>
      </c>
      <c r="O3353" t="s">
        <v>908</v>
      </c>
      <c r="P3353" t="s">
        <v>57</v>
      </c>
    </row>
    <row r="3354" spans="1:17">
      <c r="A3354" t="s">
        <v>2628</v>
      </c>
      <c r="B3354" t="s">
        <v>2629</v>
      </c>
      <c r="C3354" t="s">
        <v>904</v>
      </c>
      <c r="D3354">
        <v>57</v>
      </c>
      <c r="E3354" t="s">
        <v>2630</v>
      </c>
      <c r="F3354" t="s">
        <v>71</v>
      </c>
      <c r="G3354" t="s">
        <v>927</v>
      </c>
      <c r="H3354" t="s">
        <v>323</v>
      </c>
      <c r="I3354" t="s">
        <v>387</v>
      </c>
      <c r="J3354" t="s">
        <v>383</v>
      </c>
      <c r="K3354" t="s">
        <v>384</v>
      </c>
      <c r="L3354" t="s">
        <v>36</v>
      </c>
      <c r="M3354" t="s">
        <v>386</v>
      </c>
      <c r="N3354" t="s">
        <v>907</v>
      </c>
      <c r="O3354" t="s">
        <v>932</v>
      </c>
      <c r="P3354" t="s">
        <v>71</v>
      </c>
    </row>
    <row r="3355" spans="1:17">
      <c r="A3355" t="s">
        <v>2023</v>
      </c>
      <c r="B3355" t="s">
        <v>2024</v>
      </c>
      <c r="C3355" t="s">
        <v>912</v>
      </c>
      <c r="D3355">
        <v>61</v>
      </c>
      <c r="E3355" t="s">
        <v>2025</v>
      </c>
      <c r="F3355" t="s">
        <v>86</v>
      </c>
      <c r="G3355" t="s">
        <v>906</v>
      </c>
      <c r="H3355" t="s">
        <v>329</v>
      </c>
      <c r="I3355" t="s">
        <v>382</v>
      </c>
      <c r="J3355" t="s">
        <v>383</v>
      </c>
      <c r="K3355" t="s">
        <v>388</v>
      </c>
      <c r="L3355" t="s">
        <v>43</v>
      </c>
      <c r="M3355" t="s">
        <v>386</v>
      </c>
      <c r="N3355" t="s">
        <v>907</v>
      </c>
      <c r="O3355" t="s">
        <v>1033</v>
      </c>
      <c r="P3355" t="s">
        <v>86</v>
      </c>
    </row>
    <row r="3356" spans="1:17">
      <c r="A3356" t="s">
        <v>2274</v>
      </c>
      <c r="B3356" t="s">
        <v>2275</v>
      </c>
      <c r="C3356" t="s">
        <v>956</v>
      </c>
      <c r="D3356">
        <v>55</v>
      </c>
      <c r="E3356" t="s">
        <v>2276</v>
      </c>
      <c r="F3356" t="s">
        <v>63</v>
      </c>
      <c r="G3356" t="s">
        <v>936</v>
      </c>
      <c r="H3356" t="s">
        <v>331</v>
      </c>
      <c r="I3356" t="s">
        <v>382</v>
      </c>
      <c r="J3356" t="s">
        <v>383</v>
      </c>
      <c r="K3356" t="s">
        <v>384</v>
      </c>
      <c r="L3356" t="s">
        <v>35</v>
      </c>
      <c r="M3356" t="s">
        <v>386</v>
      </c>
      <c r="N3356" t="s">
        <v>907</v>
      </c>
      <c r="O3356" t="s">
        <v>947</v>
      </c>
      <c r="P3356" t="s">
        <v>63</v>
      </c>
    </row>
    <row r="3357" spans="1:17">
      <c r="A3357" t="s">
        <v>2277</v>
      </c>
      <c r="B3357" t="s">
        <v>2275</v>
      </c>
      <c r="C3357" t="s">
        <v>904</v>
      </c>
      <c r="D3357">
        <v>57</v>
      </c>
      <c r="E3357" t="s">
        <v>2276</v>
      </c>
      <c r="F3357" t="s">
        <v>63</v>
      </c>
      <c r="G3357" t="s">
        <v>936</v>
      </c>
      <c r="H3357" t="s">
        <v>331</v>
      </c>
      <c r="I3357" t="s">
        <v>382</v>
      </c>
      <c r="J3357" t="s">
        <v>383</v>
      </c>
      <c r="K3357" t="s">
        <v>384</v>
      </c>
      <c r="L3357" t="s">
        <v>35</v>
      </c>
      <c r="M3357" t="s">
        <v>386</v>
      </c>
      <c r="N3357" t="s">
        <v>907</v>
      </c>
      <c r="O3357" t="s">
        <v>947</v>
      </c>
      <c r="P3357" t="s">
        <v>63</v>
      </c>
    </row>
    <row r="3358" spans="1:17">
      <c r="A3358" t="s">
        <v>2278</v>
      </c>
      <c r="B3358" t="s">
        <v>2275</v>
      </c>
      <c r="C3358" t="s">
        <v>910</v>
      </c>
      <c r="D3358">
        <v>59</v>
      </c>
      <c r="E3358" t="s">
        <v>2276</v>
      </c>
      <c r="F3358" t="s">
        <v>63</v>
      </c>
      <c r="G3358" t="s">
        <v>936</v>
      </c>
      <c r="H3358" t="s">
        <v>331</v>
      </c>
      <c r="I3358" t="s">
        <v>382</v>
      </c>
      <c r="J3358" t="s">
        <v>383</v>
      </c>
      <c r="K3358" t="s">
        <v>384</v>
      </c>
      <c r="L3358" t="s">
        <v>35</v>
      </c>
      <c r="M3358" t="s">
        <v>386</v>
      </c>
      <c r="N3358" t="s">
        <v>907</v>
      </c>
      <c r="O3358" t="s">
        <v>947</v>
      </c>
      <c r="P3358" t="s">
        <v>63</v>
      </c>
    </row>
    <row r="3359" spans="1:17">
      <c r="A3359" t="s">
        <v>2279</v>
      </c>
      <c r="B3359" t="s">
        <v>2275</v>
      </c>
      <c r="C3359" t="s">
        <v>912</v>
      </c>
      <c r="D3359">
        <v>61</v>
      </c>
      <c r="E3359" t="s">
        <v>2276</v>
      </c>
      <c r="F3359" t="s">
        <v>63</v>
      </c>
      <c r="G3359" t="s">
        <v>936</v>
      </c>
      <c r="H3359" t="s">
        <v>331</v>
      </c>
      <c r="I3359" t="s">
        <v>382</v>
      </c>
      <c r="J3359" t="s">
        <v>383</v>
      </c>
      <c r="K3359" t="s">
        <v>384</v>
      </c>
      <c r="L3359" t="s">
        <v>35</v>
      </c>
      <c r="M3359" t="s">
        <v>386</v>
      </c>
      <c r="N3359" t="s">
        <v>907</v>
      </c>
      <c r="O3359" t="s">
        <v>947</v>
      </c>
      <c r="P3359" t="s">
        <v>63</v>
      </c>
    </row>
    <row r="3360" spans="1:17">
      <c r="A3360" t="s">
        <v>7568</v>
      </c>
      <c r="B3360" t="s">
        <v>7569</v>
      </c>
      <c r="C3360" t="s">
        <v>910</v>
      </c>
      <c r="D3360">
        <v>59</v>
      </c>
      <c r="E3360" t="s">
        <v>7570</v>
      </c>
      <c r="F3360" t="s">
        <v>63</v>
      </c>
      <c r="G3360" t="s">
        <v>7571</v>
      </c>
      <c r="H3360" t="s">
        <v>330</v>
      </c>
      <c r="I3360" t="s">
        <v>382</v>
      </c>
      <c r="J3360" t="s">
        <v>383</v>
      </c>
      <c r="K3360" t="s">
        <v>384</v>
      </c>
      <c r="L3360" t="s">
        <v>35</v>
      </c>
      <c r="M3360" t="s">
        <v>386</v>
      </c>
      <c r="N3360" t="s">
        <v>907</v>
      </c>
      <c r="O3360" t="s">
        <v>937</v>
      </c>
      <c r="P3360" t="s">
        <v>63</v>
      </c>
      <c r="Q3360" t="s">
        <v>8505</v>
      </c>
    </row>
    <row r="3361" spans="1:17">
      <c r="A3361" t="s">
        <v>2026</v>
      </c>
      <c r="B3361" t="s">
        <v>2027</v>
      </c>
      <c r="C3361" t="s">
        <v>904</v>
      </c>
      <c r="D3361">
        <v>57</v>
      </c>
      <c r="E3361" t="s">
        <v>2028</v>
      </c>
      <c r="F3361" t="s">
        <v>63</v>
      </c>
      <c r="G3361" t="s">
        <v>1265</v>
      </c>
      <c r="H3361" t="s">
        <v>329</v>
      </c>
      <c r="I3361" t="s">
        <v>382</v>
      </c>
      <c r="J3361" t="s">
        <v>383</v>
      </c>
      <c r="K3361" t="s">
        <v>388</v>
      </c>
      <c r="L3361" t="s">
        <v>30</v>
      </c>
      <c r="M3361" t="s">
        <v>385</v>
      </c>
      <c r="N3361" t="s">
        <v>907</v>
      </c>
      <c r="O3361" t="s">
        <v>937</v>
      </c>
      <c r="P3361" t="s">
        <v>63</v>
      </c>
    </row>
    <row r="3362" spans="1:17">
      <c r="A3362" t="s">
        <v>6941</v>
      </c>
      <c r="B3362" t="s">
        <v>6942</v>
      </c>
      <c r="C3362" t="s">
        <v>904</v>
      </c>
      <c r="D3362">
        <v>57</v>
      </c>
      <c r="E3362" t="s">
        <v>6937</v>
      </c>
      <c r="F3362" t="s">
        <v>83</v>
      </c>
      <c r="G3362" t="s">
        <v>6938</v>
      </c>
      <c r="H3362" t="s">
        <v>345</v>
      </c>
      <c r="I3362" t="s">
        <v>382</v>
      </c>
      <c r="J3362" t="s">
        <v>383</v>
      </c>
      <c r="K3362" t="s">
        <v>388</v>
      </c>
      <c r="L3362" t="s">
        <v>44</v>
      </c>
      <c r="M3362" t="s">
        <v>385</v>
      </c>
      <c r="N3362" t="s">
        <v>907</v>
      </c>
      <c r="O3362" t="s">
        <v>917</v>
      </c>
      <c r="P3362" t="s">
        <v>83</v>
      </c>
    </row>
    <row r="3363" spans="1:17">
      <c r="A3363" t="s">
        <v>6943</v>
      </c>
      <c r="B3363" t="s">
        <v>6942</v>
      </c>
      <c r="C3363" t="s">
        <v>910</v>
      </c>
      <c r="D3363">
        <v>59</v>
      </c>
      <c r="E3363" t="s">
        <v>6937</v>
      </c>
      <c r="F3363" t="s">
        <v>83</v>
      </c>
      <c r="G3363" t="s">
        <v>6938</v>
      </c>
      <c r="H3363" t="s">
        <v>345</v>
      </c>
      <c r="I3363" t="s">
        <v>382</v>
      </c>
      <c r="J3363" t="s">
        <v>383</v>
      </c>
      <c r="K3363" t="s">
        <v>388</v>
      </c>
      <c r="L3363" t="s">
        <v>44</v>
      </c>
      <c r="M3363" t="s">
        <v>385</v>
      </c>
      <c r="N3363" t="s">
        <v>907</v>
      </c>
      <c r="O3363" t="s">
        <v>917</v>
      </c>
      <c r="P3363" t="s">
        <v>83</v>
      </c>
    </row>
    <row r="3364" spans="1:17">
      <c r="A3364" t="s">
        <v>6935</v>
      </c>
      <c r="B3364" t="s">
        <v>6936</v>
      </c>
      <c r="C3364" t="s">
        <v>904</v>
      </c>
      <c r="D3364">
        <v>57</v>
      </c>
      <c r="E3364" t="s">
        <v>6937</v>
      </c>
      <c r="F3364" t="s">
        <v>71</v>
      </c>
      <c r="G3364" t="s">
        <v>6938</v>
      </c>
      <c r="H3364" t="s">
        <v>345</v>
      </c>
      <c r="I3364" t="s">
        <v>382</v>
      </c>
      <c r="J3364" t="s">
        <v>383</v>
      </c>
      <c r="K3364" t="s">
        <v>388</v>
      </c>
      <c r="L3364" t="s">
        <v>44</v>
      </c>
      <c r="M3364" t="s">
        <v>385</v>
      </c>
      <c r="N3364" t="s">
        <v>907</v>
      </c>
      <c r="O3364" t="s">
        <v>932</v>
      </c>
      <c r="P3364" t="s">
        <v>71</v>
      </c>
    </row>
    <row r="3365" spans="1:17">
      <c r="A3365" t="s">
        <v>6939</v>
      </c>
      <c r="B3365" t="s">
        <v>6936</v>
      </c>
      <c r="C3365" t="s">
        <v>910</v>
      </c>
      <c r="D3365">
        <v>59</v>
      </c>
      <c r="E3365" t="s">
        <v>6937</v>
      </c>
      <c r="F3365" t="s">
        <v>71</v>
      </c>
      <c r="G3365" t="s">
        <v>6938</v>
      </c>
      <c r="H3365" t="s">
        <v>345</v>
      </c>
      <c r="I3365" t="s">
        <v>382</v>
      </c>
      <c r="J3365" t="s">
        <v>383</v>
      </c>
      <c r="K3365" t="s">
        <v>388</v>
      </c>
      <c r="L3365" t="s">
        <v>44</v>
      </c>
      <c r="M3365" t="s">
        <v>385</v>
      </c>
      <c r="N3365" t="s">
        <v>907</v>
      </c>
      <c r="O3365" t="s">
        <v>932</v>
      </c>
      <c r="P3365" t="s">
        <v>71</v>
      </c>
    </row>
    <row r="3366" spans="1:17">
      <c r="A3366" t="s">
        <v>6940</v>
      </c>
      <c r="B3366" t="s">
        <v>6936</v>
      </c>
      <c r="C3366" t="s">
        <v>912</v>
      </c>
      <c r="D3366">
        <v>61</v>
      </c>
      <c r="E3366" t="s">
        <v>6937</v>
      </c>
      <c r="F3366" t="s">
        <v>71</v>
      </c>
      <c r="G3366" t="s">
        <v>6938</v>
      </c>
      <c r="H3366" t="s">
        <v>345</v>
      </c>
      <c r="I3366" t="s">
        <v>382</v>
      </c>
      <c r="J3366" t="s">
        <v>383</v>
      </c>
      <c r="K3366" t="s">
        <v>388</v>
      </c>
      <c r="L3366" t="s">
        <v>44</v>
      </c>
      <c r="M3366" t="s">
        <v>385</v>
      </c>
      <c r="N3366" t="s">
        <v>907</v>
      </c>
      <c r="O3366" t="s">
        <v>932</v>
      </c>
      <c r="P3366" t="s">
        <v>71</v>
      </c>
    </row>
    <row r="3367" spans="1:17">
      <c r="A3367" t="s">
        <v>7572</v>
      </c>
      <c r="B3367" t="s">
        <v>7573</v>
      </c>
      <c r="C3367" t="s">
        <v>910</v>
      </c>
      <c r="D3367">
        <v>59</v>
      </c>
      <c r="E3367" t="s">
        <v>7574</v>
      </c>
      <c r="F3367" t="s">
        <v>81</v>
      </c>
      <c r="G3367" t="s">
        <v>7575</v>
      </c>
      <c r="H3367" t="s">
        <v>323</v>
      </c>
      <c r="I3367" t="s">
        <v>387</v>
      </c>
      <c r="J3367" t="s">
        <v>383</v>
      </c>
      <c r="K3367" t="s">
        <v>384</v>
      </c>
      <c r="L3367" t="s">
        <v>35</v>
      </c>
      <c r="M3367" t="s">
        <v>386</v>
      </c>
      <c r="N3367" t="s">
        <v>907</v>
      </c>
      <c r="O3367" t="s">
        <v>1033</v>
      </c>
      <c r="P3367" t="s">
        <v>63</v>
      </c>
      <c r="Q3367" t="s">
        <v>8505</v>
      </c>
    </row>
    <row r="3368" spans="1:17">
      <c r="A3368" t="s">
        <v>4231</v>
      </c>
      <c r="B3368" t="s">
        <v>4232</v>
      </c>
      <c r="C3368" t="s">
        <v>910</v>
      </c>
      <c r="D3368">
        <v>59</v>
      </c>
      <c r="E3368" t="s">
        <v>4233</v>
      </c>
      <c r="F3368" t="s">
        <v>215</v>
      </c>
      <c r="G3368" t="s">
        <v>4234</v>
      </c>
      <c r="H3368" t="s">
        <v>330</v>
      </c>
      <c r="I3368" t="s">
        <v>382</v>
      </c>
      <c r="J3368" t="s">
        <v>383</v>
      </c>
      <c r="K3368" t="s">
        <v>384</v>
      </c>
      <c r="M3368" t="s">
        <v>386</v>
      </c>
      <c r="N3368" t="s">
        <v>907</v>
      </c>
      <c r="O3368" t="s">
        <v>1119</v>
      </c>
      <c r="P3368" t="s">
        <v>68</v>
      </c>
    </row>
    <row r="3369" spans="1:17">
      <c r="A3369" t="s">
        <v>4235</v>
      </c>
      <c r="B3369" t="s">
        <v>4232</v>
      </c>
      <c r="C3369" t="s">
        <v>956</v>
      </c>
      <c r="D3369">
        <v>55</v>
      </c>
      <c r="E3369" t="s">
        <v>4233</v>
      </c>
      <c r="F3369" t="s">
        <v>215</v>
      </c>
      <c r="G3369" t="s">
        <v>4234</v>
      </c>
      <c r="H3369" t="s">
        <v>330</v>
      </c>
      <c r="I3369" t="s">
        <v>382</v>
      </c>
      <c r="J3369" t="s">
        <v>383</v>
      </c>
      <c r="K3369" t="s">
        <v>384</v>
      </c>
      <c r="M3369" t="s">
        <v>386</v>
      </c>
      <c r="N3369" t="s">
        <v>907</v>
      </c>
      <c r="O3369" t="s">
        <v>1119</v>
      </c>
      <c r="P3369" t="s">
        <v>68</v>
      </c>
    </row>
    <row r="3370" spans="1:17">
      <c r="A3370" t="s">
        <v>4236</v>
      </c>
      <c r="B3370" t="s">
        <v>4232</v>
      </c>
      <c r="C3370" t="s">
        <v>904</v>
      </c>
      <c r="D3370">
        <v>57</v>
      </c>
      <c r="E3370" t="s">
        <v>4233</v>
      </c>
      <c r="F3370" t="s">
        <v>215</v>
      </c>
      <c r="G3370" t="s">
        <v>4234</v>
      </c>
      <c r="H3370" t="s">
        <v>330</v>
      </c>
      <c r="I3370" t="s">
        <v>382</v>
      </c>
      <c r="J3370" t="s">
        <v>383</v>
      </c>
      <c r="K3370" t="s">
        <v>384</v>
      </c>
      <c r="M3370" t="s">
        <v>386</v>
      </c>
      <c r="N3370" t="s">
        <v>907</v>
      </c>
      <c r="O3370" t="s">
        <v>1119</v>
      </c>
      <c r="P3370" t="s">
        <v>68</v>
      </c>
    </row>
    <row r="3371" spans="1:17">
      <c r="A3371" t="s">
        <v>6188</v>
      </c>
      <c r="B3371" t="s">
        <v>6189</v>
      </c>
      <c r="C3371" t="s">
        <v>956</v>
      </c>
      <c r="D3371">
        <v>55</v>
      </c>
      <c r="E3371" t="s">
        <v>2031</v>
      </c>
      <c r="F3371" t="s">
        <v>86</v>
      </c>
      <c r="G3371" t="s">
        <v>1265</v>
      </c>
      <c r="H3371" t="s">
        <v>329</v>
      </c>
      <c r="I3371" t="s">
        <v>382</v>
      </c>
      <c r="J3371" t="s">
        <v>383</v>
      </c>
      <c r="K3371" t="s">
        <v>388</v>
      </c>
      <c r="L3371" t="s">
        <v>30</v>
      </c>
      <c r="M3371" t="s">
        <v>386</v>
      </c>
      <c r="N3371" t="s">
        <v>907</v>
      </c>
      <c r="O3371" t="s">
        <v>1033</v>
      </c>
      <c r="P3371" t="s">
        <v>86</v>
      </c>
    </row>
    <row r="3372" spans="1:17">
      <c r="A3372" t="s">
        <v>6190</v>
      </c>
      <c r="B3372" t="s">
        <v>6189</v>
      </c>
      <c r="C3372" t="s">
        <v>904</v>
      </c>
      <c r="D3372">
        <v>57</v>
      </c>
      <c r="E3372" t="s">
        <v>2031</v>
      </c>
      <c r="F3372" t="s">
        <v>86</v>
      </c>
      <c r="G3372" t="s">
        <v>1265</v>
      </c>
      <c r="H3372" t="s">
        <v>329</v>
      </c>
      <c r="I3372" t="s">
        <v>382</v>
      </c>
      <c r="J3372" t="s">
        <v>383</v>
      </c>
      <c r="K3372" t="s">
        <v>388</v>
      </c>
      <c r="L3372" t="s">
        <v>30</v>
      </c>
      <c r="M3372" t="s">
        <v>386</v>
      </c>
      <c r="N3372" t="s">
        <v>907</v>
      </c>
      <c r="O3372" t="s">
        <v>1033</v>
      </c>
      <c r="P3372" t="s">
        <v>86</v>
      </c>
    </row>
    <row r="3373" spans="1:17">
      <c r="A3373" t="s">
        <v>6191</v>
      </c>
      <c r="B3373" t="s">
        <v>6189</v>
      </c>
      <c r="C3373" t="s">
        <v>910</v>
      </c>
      <c r="D3373">
        <v>59</v>
      </c>
      <c r="E3373" t="s">
        <v>2031</v>
      </c>
      <c r="F3373" t="s">
        <v>86</v>
      </c>
      <c r="G3373" t="s">
        <v>1265</v>
      </c>
      <c r="H3373" t="s">
        <v>329</v>
      </c>
      <c r="I3373" t="s">
        <v>382</v>
      </c>
      <c r="J3373" t="s">
        <v>383</v>
      </c>
      <c r="K3373" t="s">
        <v>388</v>
      </c>
      <c r="L3373" t="s">
        <v>30</v>
      </c>
      <c r="M3373" t="s">
        <v>386</v>
      </c>
      <c r="N3373" t="s">
        <v>907</v>
      </c>
      <c r="O3373" t="s">
        <v>1033</v>
      </c>
      <c r="P3373" t="s">
        <v>86</v>
      </c>
    </row>
    <row r="3374" spans="1:17">
      <c r="A3374" t="s">
        <v>6192</v>
      </c>
      <c r="B3374" t="s">
        <v>6189</v>
      </c>
      <c r="C3374" t="s">
        <v>912</v>
      </c>
      <c r="D3374">
        <v>61</v>
      </c>
      <c r="E3374" t="s">
        <v>2031</v>
      </c>
      <c r="F3374" t="s">
        <v>86</v>
      </c>
      <c r="G3374" t="s">
        <v>1265</v>
      </c>
      <c r="H3374" t="s">
        <v>329</v>
      </c>
      <c r="I3374" t="s">
        <v>382</v>
      </c>
      <c r="J3374" t="s">
        <v>383</v>
      </c>
      <c r="K3374" t="s">
        <v>388</v>
      </c>
      <c r="L3374" t="s">
        <v>30</v>
      </c>
      <c r="M3374" t="s">
        <v>386</v>
      </c>
      <c r="N3374" t="s">
        <v>907</v>
      </c>
      <c r="O3374" t="s">
        <v>1033</v>
      </c>
      <c r="P3374" t="s">
        <v>86</v>
      </c>
    </row>
    <row r="3375" spans="1:17">
      <c r="A3375" t="s">
        <v>6055</v>
      </c>
      <c r="B3375" t="s">
        <v>6056</v>
      </c>
      <c r="C3375" t="s">
        <v>956</v>
      </c>
      <c r="D3375">
        <v>55</v>
      </c>
      <c r="E3375" t="s">
        <v>2031</v>
      </c>
      <c r="F3375" t="s">
        <v>277</v>
      </c>
      <c r="G3375" t="s">
        <v>1265</v>
      </c>
      <c r="H3375" t="s">
        <v>329</v>
      </c>
      <c r="I3375" t="s">
        <v>382</v>
      </c>
      <c r="J3375" t="s">
        <v>383</v>
      </c>
      <c r="K3375" t="s">
        <v>388</v>
      </c>
      <c r="L3375" t="s">
        <v>30</v>
      </c>
      <c r="M3375" t="s">
        <v>386</v>
      </c>
      <c r="N3375" t="s">
        <v>907</v>
      </c>
      <c r="O3375" t="s">
        <v>1710</v>
      </c>
      <c r="P3375" t="s">
        <v>83</v>
      </c>
    </row>
    <row r="3376" spans="1:17">
      <c r="A3376" t="s">
        <v>6057</v>
      </c>
      <c r="B3376" t="s">
        <v>6056</v>
      </c>
      <c r="C3376" t="s">
        <v>904</v>
      </c>
      <c r="D3376">
        <v>57</v>
      </c>
      <c r="E3376" t="s">
        <v>2031</v>
      </c>
      <c r="F3376" t="s">
        <v>277</v>
      </c>
      <c r="G3376" t="s">
        <v>1265</v>
      </c>
      <c r="H3376" t="s">
        <v>329</v>
      </c>
      <c r="I3376" t="s">
        <v>382</v>
      </c>
      <c r="J3376" t="s">
        <v>383</v>
      </c>
      <c r="K3376" t="s">
        <v>388</v>
      </c>
      <c r="L3376" t="s">
        <v>30</v>
      </c>
      <c r="M3376" t="s">
        <v>386</v>
      </c>
      <c r="N3376" t="s">
        <v>907</v>
      </c>
      <c r="O3376" t="s">
        <v>1710</v>
      </c>
      <c r="P3376" t="s">
        <v>83</v>
      </c>
    </row>
    <row r="3377" spans="1:16">
      <c r="A3377" t="s">
        <v>6058</v>
      </c>
      <c r="B3377" t="s">
        <v>6056</v>
      </c>
      <c r="C3377" t="s">
        <v>910</v>
      </c>
      <c r="D3377">
        <v>59</v>
      </c>
      <c r="E3377" t="s">
        <v>2031</v>
      </c>
      <c r="F3377" t="s">
        <v>277</v>
      </c>
      <c r="G3377" t="s">
        <v>1265</v>
      </c>
      <c r="H3377" t="s">
        <v>329</v>
      </c>
      <c r="I3377" t="s">
        <v>382</v>
      </c>
      <c r="J3377" t="s">
        <v>383</v>
      </c>
      <c r="K3377" t="s">
        <v>388</v>
      </c>
      <c r="L3377" t="s">
        <v>30</v>
      </c>
      <c r="M3377" t="s">
        <v>386</v>
      </c>
      <c r="N3377" t="s">
        <v>907</v>
      </c>
      <c r="O3377" t="s">
        <v>1710</v>
      </c>
      <c r="P3377" t="s">
        <v>83</v>
      </c>
    </row>
    <row r="3378" spans="1:16">
      <c r="A3378" t="s">
        <v>6059</v>
      </c>
      <c r="B3378" t="s">
        <v>6056</v>
      </c>
      <c r="C3378" t="s">
        <v>912</v>
      </c>
      <c r="D3378">
        <v>61</v>
      </c>
      <c r="E3378" t="s">
        <v>2031</v>
      </c>
      <c r="F3378" t="s">
        <v>277</v>
      </c>
      <c r="G3378" t="s">
        <v>1265</v>
      </c>
      <c r="H3378" t="s">
        <v>329</v>
      </c>
      <c r="I3378" t="s">
        <v>382</v>
      </c>
      <c r="J3378" t="s">
        <v>383</v>
      </c>
      <c r="K3378" t="s">
        <v>388</v>
      </c>
      <c r="L3378" t="s">
        <v>30</v>
      </c>
      <c r="M3378" t="s">
        <v>386</v>
      </c>
      <c r="N3378" t="s">
        <v>907</v>
      </c>
      <c r="O3378" t="s">
        <v>1710</v>
      </c>
      <c r="P3378" t="s">
        <v>83</v>
      </c>
    </row>
    <row r="3379" spans="1:16">
      <c r="A3379" t="s">
        <v>2029</v>
      </c>
      <c r="B3379" t="s">
        <v>2030</v>
      </c>
      <c r="C3379" t="s">
        <v>910</v>
      </c>
      <c r="D3379">
        <v>59</v>
      </c>
      <c r="E3379" t="s">
        <v>2031</v>
      </c>
      <c r="F3379" t="s">
        <v>53</v>
      </c>
      <c r="G3379" t="s">
        <v>1265</v>
      </c>
      <c r="H3379" t="s">
        <v>329</v>
      </c>
      <c r="I3379" t="s">
        <v>382</v>
      </c>
      <c r="J3379" t="s">
        <v>383</v>
      </c>
      <c r="K3379" t="s">
        <v>388</v>
      </c>
      <c r="L3379" t="s">
        <v>30</v>
      </c>
      <c r="M3379" t="s">
        <v>386</v>
      </c>
      <c r="N3379" t="s">
        <v>907</v>
      </c>
      <c r="O3379" t="s">
        <v>928</v>
      </c>
      <c r="P3379" t="s">
        <v>53</v>
      </c>
    </row>
    <row r="3380" spans="1:16">
      <c r="A3380" t="s">
        <v>2032</v>
      </c>
      <c r="B3380" t="s">
        <v>2030</v>
      </c>
      <c r="C3380" t="s">
        <v>956</v>
      </c>
      <c r="D3380">
        <v>55</v>
      </c>
      <c r="E3380" t="s">
        <v>2031</v>
      </c>
      <c r="F3380" t="s">
        <v>53</v>
      </c>
      <c r="G3380" t="s">
        <v>1265</v>
      </c>
      <c r="H3380" t="s">
        <v>329</v>
      </c>
      <c r="I3380" t="s">
        <v>382</v>
      </c>
      <c r="J3380" t="s">
        <v>383</v>
      </c>
      <c r="K3380" t="s">
        <v>388</v>
      </c>
      <c r="L3380" t="s">
        <v>30</v>
      </c>
      <c r="M3380" t="s">
        <v>386</v>
      </c>
      <c r="N3380" t="s">
        <v>907</v>
      </c>
      <c r="O3380" t="s">
        <v>928</v>
      </c>
      <c r="P3380" t="s">
        <v>53</v>
      </c>
    </row>
    <row r="3381" spans="1:16">
      <c r="A3381" t="s">
        <v>2033</v>
      </c>
      <c r="B3381" t="s">
        <v>2030</v>
      </c>
      <c r="C3381" t="s">
        <v>904</v>
      </c>
      <c r="D3381">
        <v>57</v>
      </c>
      <c r="E3381" t="s">
        <v>2031</v>
      </c>
      <c r="F3381" t="s">
        <v>53</v>
      </c>
      <c r="G3381" t="s">
        <v>1265</v>
      </c>
      <c r="H3381" t="s">
        <v>329</v>
      </c>
      <c r="I3381" t="s">
        <v>382</v>
      </c>
      <c r="J3381" t="s">
        <v>383</v>
      </c>
      <c r="K3381" t="s">
        <v>388</v>
      </c>
      <c r="L3381" t="s">
        <v>30</v>
      </c>
      <c r="M3381" t="s">
        <v>386</v>
      </c>
      <c r="N3381" t="s">
        <v>907</v>
      </c>
      <c r="O3381" t="s">
        <v>928</v>
      </c>
      <c r="P3381" t="s">
        <v>53</v>
      </c>
    </row>
    <row r="3382" spans="1:16">
      <c r="A3382" t="s">
        <v>2034</v>
      </c>
      <c r="B3382" t="s">
        <v>2030</v>
      </c>
      <c r="C3382" t="s">
        <v>912</v>
      </c>
      <c r="D3382">
        <v>61</v>
      </c>
      <c r="E3382" t="s">
        <v>2031</v>
      </c>
      <c r="F3382" t="s">
        <v>53</v>
      </c>
      <c r="G3382" t="s">
        <v>1265</v>
      </c>
      <c r="H3382" t="s">
        <v>329</v>
      </c>
      <c r="I3382" t="s">
        <v>382</v>
      </c>
      <c r="J3382" t="s">
        <v>383</v>
      </c>
      <c r="K3382" t="s">
        <v>388</v>
      </c>
      <c r="L3382" t="s">
        <v>30</v>
      </c>
      <c r="M3382" t="s">
        <v>386</v>
      </c>
      <c r="N3382" t="s">
        <v>907</v>
      </c>
      <c r="O3382" t="s">
        <v>928</v>
      </c>
      <c r="P3382" t="s">
        <v>53</v>
      </c>
    </row>
    <row r="3383" spans="1:16">
      <c r="A3383" t="s">
        <v>2470</v>
      </c>
      <c r="B3383" t="s">
        <v>2471</v>
      </c>
      <c r="C3383" t="s">
        <v>956</v>
      </c>
      <c r="D3383">
        <v>55</v>
      </c>
      <c r="E3383" t="s">
        <v>2472</v>
      </c>
      <c r="F3383" t="s">
        <v>57</v>
      </c>
      <c r="G3383" t="s">
        <v>927</v>
      </c>
      <c r="H3383" t="s">
        <v>330</v>
      </c>
      <c r="I3383" t="s">
        <v>382</v>
      </c>
      <c r="J3383" t="s">
        <v>383</v>
      </c>
      <c r="K3383" t="s">
        <v>384</v>
      </c>
      <c r="L3383" t="s">
        <v>36</v>
      </c>
      <c r="M3383" t="s">
        <v>386</v>
      </c>
      <c r="N3383" t="s">
        <v>907</v>
      </c>
      <c r="O3383" t="s">
        <v>908</v>
      </c>
      <c r="P3383" t="s">
        <v>57</v>
      </c>
    </row>
    <row r="3384" spans="1:16">
      <c r="A3384" t="s">
        <v>2473</v>
      </c>
      <c r="B3384" t="s">
        <v>2471</v>
      </c>
      <c r="C3384" t="s">
        <v>904</v>
      </c>
      <c r="D3384">
        <v>57</v>
      </c>
      <c r="E3384" t="s">
        <v>2472</v>
      </c>
      <c r="F3384" t="s">
        <v>57</v>
      </c>
      <c r="G3384" t="s">
        <v>927</v>
      </c>
      <c r="H3384" t="s">
        <v>330</v>
      </c>
      <c r="I3384" t="s">
        <v>382</v>
      </c>
      <c r="J3384" t="s">
        <v>383</v>
      </c>
      <c r="K3384" t="s">
        <v>384</v>
      </c>
      <c r="L3384" t="s">
        <v>36</v>
      </c>
      <c r="M3384" t="s">
        <v>386</v>
      </c>
      <c r="N3384" t="s">
        <v>907</v>
      </c>
      <c r="O3384" t="s">
        <v>908</v>
      </c>
      <c r="P3384" t="s">
        <v>57</v>
      </c>
    </row>
    <row r="3385" spans="1:16">
      <c r="A3385" t="s">
        <v>2474</v>
      </c>
      <c r="B3385" t="s">
        <v>2471</v>
      </c>
      <c r="C3385" t="s">
        <v>910</v>
      </c>
      <c r="D3385">
        <v>59</v>
      </c>
      <c r="E3385" t="s">
        <v>2472</v>
      </c>
      <c r="F3385" t="s">
        <v>57</v>
      </c>
      <c r="G3385" t="s">
        <v>927</v>
      </c>
      <c r="H3385" t="s">
        <v>330</v>
      </c>
      <c r="I3385" t="s">
        <v>382</v>
      </c>
      <c r="J3385" t="s">
        <v>383</v>
      </c>
      <c r="K3385" t="s">
        <v>384</v>
      </c>
      <c r="L3385" t="s">
        <v>36</v>
      </c>
      <c r="M3385" t="s">
        <v>386</v>
      </c>
      <c r="N3385" t="s">
        <v>907</v>
      </c>
      <c r="O3385" t="s">
        <v>908</v>
      </c>
      <c r="P3385" t="s">
        <v>57</v>
      </c>
    </row>
    <row r="3386" spans="1:16">
      <c r="A3386" t="s">
        <v>2475</v>
      </c>
      <c r="B3386" t="s">
        <v>2471</v>
      </c>
      <c r="C3386" t="s">
        <v>912</v>
      </c>
      <c r="D3386">
        <v>61</v>
      </c>
      <c r="E3386" t="s">
        <v>2472</v>
      </c>
      <c r="F3386" t="s">
        <v>57</v>
      </c>
      <c r="G3386" t="s">
        <v>927</v>
      </c>
      <c r="H3386" t="s">
        <v>330</v>
      </c>
      <c r="I3386" t="s">
        <v>382</v>
      </c>
      <c r="J3386" t="s">
        <v>383</v>
      </c>
      <c r="K3386" t="s">
        <v>384</v>
      </c>
      <c r="L3386" t="s">
        <v>36</v>
      </c>
      <c r="M3386" t="s">
        <v>386</v>
      </c>
      <c r="N3386" t="s">
        <v>907</v>
      </c>
      <c r="O3386" t="s">
        <v>908</v>
      </c>
      <c r="P3386" t="s">
        <v>57</v>
      </c>
    </row>
    <row r="3387" spans="1:16">
      <c r="A3387" t="s">
        <v>4237</v>
      </c>
      <c r="B3387" t="s">
        <v>4238</v>
      </c>
      <c r="C3387" t="s">
        <v>904</v>
      </c>
      <c r="D3387">
        <v>57</v>
      </c>
      <c r="E3387" t="s">
        <v>2472</v>
      </c>
      <c r="F3387" t="s">
        <v>86</v>
      </c>
      <c r="G3387" t="s">
        <v>927</v>
      </c>
      <c r="H3387" t="s">
        <v>330</v>
      </c>
      <c r="I3387" t="s">
        <v>382</v>
      </c>
      <c r="J3387" t="s">
        <v>383</v>
      </c>
      <c r="K3387" t="s">
        <v>384</v>
      </c>
      <c r="L3387" t="s">
        <v>36</v>
      </c>
      <c r="M3387" t="s">
        <v>386</v>
      </c>
      <c r="N3387" t="s">
        <v>907</v>
      </c>
      <c r="O3387" t="s">
        <v>937</v>
      </c>
      <c r="P3387" t="s">
        <v>86</v>
      </c>
    </row>
    <row r="3388" spans="1:16">
      <c r="A3388" t="s">
        <v>4723</v>
      </c>
      <c r="B3388" t="s">
        <v>4724</v>
      </c>
      <c r="C3388" t="s">
        <v>956</v>
      </c>
      <c r="D3388">
        <v>55</v>
      </c>
      <c r="E3388" t="s">
        <v>2472</v>
      </c>
      <c r="F3388" t="s">
        <v>187</v>
      </c>
      <c r="G3388" t="s">
        <v>927</v>
      </c>
      <c r="H3388" t="s">
        <v>330</v>
      </c>
      <c r="I3388" t="s">
        <v>382</v>
      </c>
      <c r="J3388" t="s">
        <v>383</v>
      </c>
      <c r="K3388" t="s">
        <v>384</v>
      </c>
      <c r="L3388" t="s">
        <v>36</v>
      </c>
      <c r="M3388" t="s">
        <v>386</v>
      </c>
      <c r="N3388" t="s">
        <v>907</v>
      </c>
      <c r="O3388" t="s">
        <v>947</v>
      </c>
      <c r="P3388" t="s">
        <v>57</v>
      </c>
    </row>
    <row r="3389" spans="1:16">
      <c r="A3389" t="s">
        <v>4725</v>
      </c>
      <c r="B3389" t="s">
        <v>4724</v>
      </c>
      <c r="C3389" t="s">
        <v>904</v>
      </c>
      <c r="D3389">
        <v>57</v>
      </c>
      <c r="E3389" t="s">
        <v>2472</v>
      </c>
      <c r="F3389" t="s">
        <v>187</v>
      </c>
      <c r="G3389" t="s">
        <v>927</v>
      </c>
      <c r="H3389" t="s">
        <v>330</v>
      </c>
      <c r="I3389" t="s">
        <v>382</v>
      </c>
      <c r="J3389" t="s">
        <v>383</v>
      </c>
      <c r="K3389" t="s">
        <v>384</v>
      </c>
      <c r="L3389" t="s">
        <v>36</v>
      </c>
      <c r="M3389" t="s">
        <v>386</v>
      </c>
      <c r="N3389" t="s">
        <v>907</v>
      </c>
      <c r="O3389" t="s">
        <v>947</v>
      </c>
      <c r="P3389" t="s">
        <v>57</v>
      </c>
    </row>
    <row r="3390" spans="1:16">
      <c r="A3390" t="s">
        <v>4726</v>
      </c>
      <c r="B3390" t="s">
        <v>4724</v>
      </c>
      <c r="C3390" t="s">
        <v>910</v>
      </c>
      <c r="D3390">
        <v>59</v>
      </c>
      <c r="E3390" t="s">
        <v>2472</v>
      </c>
      <c r="F3390" t="s">
        <v>187</v>
      </c>
      <c r="G3390" t="s">
        <v>927</v>
      </c>
      <c r="H3390" t="s">
        <v>330</v>
      </c>
      <c r="I3390" t="s">
        <v>382</v>
      </c>
      <c r="J3390" t="s">
        <v>383</v>
      </c>
      <c r="K3390" t="s">
        <v>384</v>
      </c>
      <c r="L3390" t="s">
        <v>36</v>
      </c>
      <c r="M3390" t="s">
        <v>386</v>
      </c>
      <c r="N3390" t="s">
        <v>907</v>
      </c>
      <c r="O3390" t="s">
        <v>947</v>
      </c>
      <c r="P3390" t="s">
        <v>57</v>
      </c>
    </row>
    <row r="3391" spans="1:16">
      <c r="A3391" t="s">
        <v>4727</v>
      </c>
      <c r="B3391" t="s">
        <v>4724</v>
      </c>
      <c r="C3391" t="s">
        <v>912</v>
      </c>
      <c r="D3391">
        <v>61</v>
      </c>
      <c r="E3391" t="s">
        <v>2472</v>
      </c>
      <c r="F3391" t="s">
        <v>187</v>
      </c>
      <c r="G3391" t="s">
        <v>927</v>
      </c>
      <c r="H3391" t="s">
        <v>330</v>
      </c>
      <c r="I3391" t="s">
        <v>382</v>
      </c>
      <c r="J3391" t="s">
        <v>383</v>
      </c>
      <c r="K3391" t="s">
        <v>384</v>
      </c>
      <c r="L3391" t="s">
        <v>36</v>
      </c>
      <c r="M3391" t="s">
        <v>386</v>
      </c>
      <c r="N3391" t="s">
        <v>907</v>
      </c>
      <c r="O3391" t="s">
        <v>947</v>
      </c>
      <c r="P3391" t="s">
        <v>57</v>
      </c>
    </row>
    <row r="3392" spans="1:16">
      <c r="A3392" t="s">
        <v>4239</v>
      </c>
      <c r="B3392" t="s">
        <v>4240</v>
      </c>
      <c r="C3392" t="s">
        <v>910</v>
      </c>
      <c r="D3392">
        <v>59</v>
      </c>
      <c r="E3392" t="s">
        <v>4241</v>
      </c>
      <c r="F3392" t="s">
        <v>92</v>
      </c>
      <c r="G3392" t="s">
        <v>927</v>
      </c>
      <c r="H3392" t="s">
        <v>329</v>
      </c>
      <c r="I3392" t="s">
        <v>382</v>
      </c>
      <c r="J3392" t="s">
        <v>383</v>
      </c>
      <c r="K3392" t="s">
        <v>384</v>
      </c>
      <c r="L3392" t="s">
        <v>36</v>
      </c>
      <c r="M3392" t="s">
        <v>386</v>
      </c>
      <c r="N3392" t="s">
        <v>907</v>
      </c>
      <c r="O3392" t="s">
        <v>1300</v>
      </c>
      <c r="P3392" t="s">
        <v>63</v>
      </c>
    </row>
    <row r="3393" spans="1:16">
      <c r="A3393" t="s">
        <v>1671</v>
      </c>
      <c r="B3393" t="s">
        <v>1672</v>
      </c>
      <c r="C3393" t="s">
        <v>910</v>
      </c>
      <c r="D3393">
        <v>59</v>
      </c>
      <c r="E3393" t="s">
        <v>1673</v>
      </c>
      <c r="F3393" t="s">
        <v>53</v>
      </c>
      <c r="G3393" t="s">
        <v>1265</v>
      </c>
      <c r="H3393" t="s">
        <v>329</v>
      </c>
      <c r="I3393" t="s">
        <v>382</v>
      </c>
      <c r="J3393" t="s">
        <v>383</v>
      </c>
      <c r="K3393" t="s">
        <v>388</v>
      </c>
      <c r="L3393" t="s">
        <v>30</v>
      </c>
      <c r="M3393" t="s">
        <v>385</v>
      </c>
      <c r="N3393" t="s">
        <v>907</v>
      </c>
      <c r="O3393" t="s">
        <v>928</v>
      </c>
      <c r="P3393" t="s">
        <v>53</v>
      </c>
    </row>
    <row r="3394" spans="1:16">
      <c r="A3394" t="s">
        <v>1674</v>
      </c>
      <c r="B3394" t="s">
        <v>1672</v>
      </c>
      <c r="C3394" t="s">
        <v>904</v>
      </c>
      <c r="D3394">
        <v>57</v>
      </c>
      <c r="E3394" t="s">
        <v>1673</v>
      </c>
      <c r="F3394" t="s">
        <v>53</v>
      </c>
      <c r="G3394" t="s">
        <v>1265</v>
      </c>
      <c r="H3394" t="s">
        <v>329</v>
      </c>
      <c r="I3394" t="s">
        <v>382</v>
      </c>
      <c r="J3394" t="s">
        <v>383</v>
      </c>
      <c r="K3394" t="s">
        <v>388</v>
      </c>
      <c r="L3394" t="s">
        <v>30</v>
      </c>
      <c r="M3394" t="s">
        <v>385</v>
      </c>
      <c r="N3394" t="s">
        <v>907</v>
      </c>
      <c r="O3394" t="s">
        <v>928</v>
      </c>
      <c r="P3394" t="s">
        <v>53</v>
      </c>
    </row>
    <row r="3395" spans="1:16">
      <c r="A3395" t="s">
        <v>1675</v>
      </c>
      <c r="B3395" t="s">
        <v>1676</v>
      </c>
      <c r="C3395" t="s">
        <v>910</v>
      </c>
      <c r="D3395">
        <v>59</v>
      </c>
      <c r="E3395" t="s">
        <v>1677</v>
      </c>
      <c r="F3395" t="s">
        <v>53</v>
      </c>
      <c r="G3395" t="s">
        <v>1265</v>
      </c>
      <c r="H3395" t="s">
        <v>345</v>
      </c>
      <c r="I3395" t="s">
        <v>382</v>
      </c>
      <c r="J3395" t="s">
        <v>383</v>
      </c>
      <c r="K3395" t="s">
        <v>388</v>
      </c>
      <c r="L3395" t="s">
        <v>30</v>
      </c>
      <c r="M3395" t="s">
        <v>385</v>
      </c>
      <c r="N3395" t="s">
        <v>907</v>
      </c>
      <c r="O3395" t="s">
        <v>928</v>
      </c>
      <c r="P3395" t="s">
        <v>53</v>
      </c>
    </row>
    <row r="3396" spans="1:16">
      <c r="A3396" t="s">
        <v>4242</v>
      </c>
      <c r="B3396" t="s">
        <v>4243</v>
      </c>
      <c r="C3396" t="s">
        <v>910</v>
      </c>
      <c r="D3396">
        <v>59</v>
      </c>
      <c r="E3396" t="s">
        <v>2282</v>
      </c>
      <c r="F3396" t="s">
        <v>86</v>
      </c>
      <c r="G3396" t="s">
        <v>927</v>
      </c>
      <c r="H3396" t="s">
        <v>329</v>
      </c>
      <c r="I3396" t="s">
        <v>382</v>
      </c>
      <c r="J3396" t="s">
        <v>383</v>
      </c>
      <c r="K3396" t="s">
        <v>384</v>
      </c>
      <c r="L3396" t="s">
        <v>36</v>
      </c>
      <c r="M3396" t="s">
        <v>386</v>
      </c>
      <c r="N3396" t="s">
        <v>907</v>
      </c>
      <c r="O3396" t="s">
        <v>942</v>
      </c>
      <c r="P3396" t="s">
        <v>86</v>
      </c>
    </row>
    <row r="3397" spans="1:16">
      <c r="A3397" t="s">
        <v>2512</v>
      </c>
      <c r="B3397" t="s">
        <v>2513</v>
      </c>
      <c r="C3397" t="s">
        <v>910</v>
      </c>
      <c r="D3397">
        <v>59</v>
      </c>
      <c r="E3397" t="s">
        <v>2282</v>
      </c>
      <c r="F3397" t="s">
        <v>187</v>
      </c>
      <c r="G3397" t="s">
        <v>927</v>
      </c>
      <c r="H3397" t="s">
        <v>329</v>
      </c>
      <c r="I3397" t="s">
        <v>382</v>
      </c>
      <c r="J3397" t="s">
        <v>383</v>
      </c>
      <c r="K3397" t="s">
        <v>384</v>
      </c>
      <c r="L3397" t="s">
        <v>36</v>
      </c>
      <c r="M3397" t="s">
        <v>386</v>
      </c>
      <c r="N3397" t="s">
        <v>907</v>
      </c>
      <c r="O3397" t="s">
        <v>937</v>
      </c>
      <c r="P3397" t="s">
        <v>63</v>
      </c>
    </row>
    <row r="3398" spans="1:16">
      <c r="A3398" t="s">
        <v>2280</v>
      </c>
      <c r="B3398" t="s">
        <v>2281</v>
      </c>
      <c r="C3398" t="s">
        <v>904</v>
      </c>
      <c r="D3398">
        <v>57</v>
      </c>
      <c r="E3398" t="s">
        <v>2282</v>
      </c>
      <c r="F3398" t="s">
        <v>71</v>
      </c>
      <c r="G3398" t="s">
        <v>927</v>
      </c>
      <c r="H3398" t="s">
        <v>329</v>
      </c>
      <c r="I3398" t="s">
        <v>382</v>
      </c>
      <c r="J3398" t="s">
        <v>383</v>
      </c>
      <c r="K3398" t="s">
        <v>384</v>
      </c>
      <c r="L3398" t="s">
        <v>36</v>
      </c>
      <c r="M3398" t="s">
        <v>386</v>
      </c>
      <c r="N3398" t="s">
        <v>907</v>
      </c>
      <c r="O3398" t="s">
        <v>932</v>
      </c>
      <c r="P3398" t="s">
        <v>71</v>
      </c>
    </row>
    <row r="3399" spans="1:16">
      <c r="A3399" t="s">
        <v>2283</v>
      </c>
      <c r="B3399" t="s">
        <v>2281</v>
      </c>
      <c r="C3399" t="s">
        <v>910</v>
      </c>
      <c r="D3399">
        <v>59</v>
      </c>
      <c r="E3399" t="s">
        <v>2282</v>
      </c>
      <c r="F3399" t="s">
        <v>71</v>
      </c>
      <c r="G3399" t="s">
        <v>927</v>
      </c>
      <c r="H3399" t="s">
        <v>329</v>
      </c>
      <c r="I3399" t="s">
        <v>382</v>
      </c>
      <c r="J3399" t="s">
        <v>383</v>
      </c>
      <c r="K3399" t="s">
        <v>384</v>
      </c>
      <c r="L3399" t="s">
        <v>36</v>
      </c>
      <c r="M3399" t="s">
        <v>386</v>
      </c>
      <c r="N3399" t="s">
        <v>907</v>
      </c>
      <c r="O3399" t="s">
        <v>932</v>
      </c>
      <c r="P3399" t="s">
        <v>71</v>
      </c>
    </row>
    <row r="3400" spans="1:16">
      <c r="A3400" t="s">
        <v>2284</v>
      </c>
      <c r="B3400" t="s">
        <v>2281</v>
      </c>
      <c r="C3400" t="s">
        <v>912</v>
      </c>
      <c r="D3400">
        <v>61</v>
      </c>
      <c r="E3400" t="s">
        <v>2282</v>
      </c>
      <c r="F3400" t="s">
        <v>71</v>
      </c>
      <c r="G3400" t="s">
        <v>927</v>
      </c>
      <c r="H3400" t="s">
        <v>329</v>
      </c>
      <c r="I3400" t="s">
        <v>382</v>
      </c>
      <c r="J3400" t="s">
        <v>383</v>
      </c>
      <c r="K3400" t="s">
        <v>384</v>
      </c>
      <c r="L3400" t="s">
        <v>36</v>
      </c>
      <c r="M3400" t="s">
        <v>386</v>
      </c>
      <c r="N3400" t="s">
        <v>907</v>
      </c>
      <c r="O3400" t="s">
        <v>932</v>
      </c>
      <c r="P3400" t="s">
        <v>71</v>
      </c>
    </row>
    <row r="3401" spans="1:16">
      <c r="A3401" t="s">
        <v>8156</v>
      </c>
      <c r="B3401" t="s">
        <v>8157</v>
      </c>
      <c r="C3401" t="s">
        <v>931</v>
      </c>
      <c r="D3401">
        <v>0</v>
      </c>
      <c r="E3401" t="s">
        <v>8158</v>
      </c>
      <c r="F3401" t="s">
        <v>81</v>
      </c>
      <c r="G3401" t="s">
        <v>927</v>
      </c>
      <c r="H3401" t="s">
        <v>329</v>
      </c>
      <c r="I3401" t="s">
        <v>382</v>
      </c>
      <c r="J3401" t="s">
        <v>383</v>
      </c>
      <c r="K3401" t="s">
        <v>384</v>
      </c>
      <c r="L3401" t="s">
        <v>35</v>
      </c>
      <c r="M3401" t="s">
        <v>386</v>
      </c>
      <c r="N3401" t="s">
        <v>907</v>
      </c>
      <c r="O3401" t="s">
        <v>1033</v>
      </c>
      <c r="P3401" t="s">
        <v>63</v>
      </c>
    </row>
    <row r="3402" spans="1:16">
      <c r="A3402" t="s">
        <v>4244</v>
      </c>
      <c r="B3402" t="s">
        <v>4245</v>
      </c>
      <c r="C3402" t="s">
        <v>904</v>
      </c>
      <c r="D3402">
        <v>57</v>
      </c>
      <c r="E3402" t="s">
        <v>4246</v>
      </c>
      <c r="F3402" t="s">
        <v>57</v>
      </c>
      <c r="G3402" t="s">
        <v>927</v>
      </c>
      <c r="H3402" t="s">
        <v>330</v>
      </c>
      <c r="I3402" t="s">
        <v>382</v>
      </c>
      <c r="J3402" t="s">
        <v>383</v>
      </c>
      <c r="K3402" t="s">
        <v>384</v>
      </c>
      <c r="L3402" t="s">
        <v>36</v>
      </c>
      <c r="M3402" t="s">
        <v>386</v>
      </c>
      <c r="N3402" t="s">
        <v>907</v>
      </c>
      <c r="O3402" t="s">
        <v>908</v>
      </c>
      <c r="P3402" t="s">
        <v>57</v>
      </c>
    </row>
    <row r="3403" spans="1:16">
      <c r="A3403" t="s">
        <v>4247</v>
      </c>
      <c r="B3403" t="s">
        <v>4245</v>
      </c>
      <c r="C3403" t="s">
        <v>956</v>
      </c>
      <c r="D3403">
        <v>55</v>
      </c>
      <c r="E3403" t="s">
        <v>4246</v>
      </c>
      <c r="F3403" t="s">
        <v>57</v>
      </c>
      <c r="G3403" t="s">
        <v>927</v>
      </c>
      <c r="H3403" t="s">
        <v>330</v>
      </c>
      <c r="I3403" t="s">
        <v>382</v>
      </c>
      <c r="J3403" t="s">
        <v>383</v>
      </c>
      <c r="K3403" t="s">
        <v>384</v>
      </c>
      <c r="L3403" t="s">
        <v>36</v>
      </c>
      <c r="M3403" t="s">
        <v>386</v>
      </c>
      <c r="N3403" t="s">
        <v>907</v>
      </c>
      <c r="O3403" t="s">
        <v>908</v>
      </c>
      <c r="P3403" t="s">
        <v>57</v>
      </c>
    </row>
    <row r="3404" spans="1:16">
      <c r="A3404" t="s">
        <v>4248</v>
      </c>
      <c r="B3404" t="s">
        <v>4245</v>
      </c>
      <c r="C3404" t="s">
        <v>910</v>
      </c>
      <c r="D3404">
        <v>59</v>
      </c>
      <c r="E3404" t="s">
        <v>4246</v>
      </c>
      <c r="F3404" t="s">
        <v>57</v>
      </c>
      <c r="G3404" t="s">
        <v>927</v>
      </c>
      <c r="H3404" t="s">
        <v>330</v>
      </c>
      <c r="I3404" t="s">
        <v>382</v>
      </c>
      <c r="J3404" t="s">
        <v>383</v>
      </c>
      <c r="K3404" t="s">
        <v>384</v>
      </c>
      <c r="L3404" t="s">
        <v>36</v>
      </c>
      <c r="M3404" t="s">
        <v>386</v>
      </c>
      <c r="N3404" t="s">
        <v>907</v>
      </c>
      <c r="O3404" t="s">
        <v>908</v>
      </c>
      <c r="P3404" t="s">
        <v>57</v>
      </c>
    </row>
    <row r="3405" spans="1:16">
      <c r="A3405" t="s">
        <v>4249</v>
      </c>
      <c r="B3405" t="s">
        <v>4245</v>
      </c>
      <c r="C3405" t="s">
        <v>912</v>
      </c>
      <c r="D3405">
        <v>61</v>
      </c>
      <c r="E3405" t="s">
        <v>4246</v>
      </c>
      <c r="F3405" t="s">
        <v>57</v>
      </c>
      <c r="G3405" t="s">
        <v>927</v>
      </c>
      <c r="H3405" t="s">
        <v>330</v>
      </c>
      <c r="I3405" t="s">
        <v>382</v>
      </c>
      <c r="J3405" t="s">
        <v>383</v>
      </c>
      <c r="K3405" t="s">
        <v>384</v>
      </c>
      <c r="L3405" t="s">
        <v>36</v>
      </c>
      <c r="M3405" t="s">
        <v>386</v>
      </c>
      <c r="N3405" t="s">
        <v>907</v>
      </c>
      <c r="O3405" t="s">
        <v>908</v>
      </c>
      <c r="P3405" t="s">
        <v>57</v>
      </c>
    </row>
    <row r="3406" spans="1:16">
      <c r="A3406" t="s">
        <v>3374</v>
      </c>
      <c r="B3406" t="s">
        <v>3375</v>
      </c>
      <c r="C3406" t="s">
        <v>956</v>
      </c>
      <c r="D3406">
        <v>55</v>
      </c>
      <c r="E3406" t="s">
        <v>1680</v>
      </c>
      <c r="F3406" t="s">
        <v>83</v>
      </c>
      <c r="G3406" t="s">
        <v>1265</v>
      </c>
      <c r="H3406" t="s">
        <v>346</v>
      </c>
      <c r="I3406" t="s">
        <v>382</v>
      </c>
      <c r="J3406" t="s">
        <v>383</v>
      </c>
      <c r="K3406" t="s">
        <v>388</v>
      </c>
      <c r="L3406" t="s">
        <v>30</v>
      </c>
      <c r="M3406" t="s">
        <v>386</v>
      </c>
      <c r="N3406" t="s">
        <v>907</v>
      </c>
      <c r="O3406" t="s">
        <v>917</v>
      </c>
      <c r="P3406" t="s">
        <v>83</v>
      </c>
    </row>
    <row r="3407" spans="1:16">
      <c r="A3407" t="s">
        <v>3376</v>
      </c>
      <c r="B3407" t="s">
        <v>3375</v>
      </c>
      <c r="C3407" t="s">
        <v>904</v>
      </c>
      <c r="D3407">
        <v>57</v>
      </c>
      <c r="E3407" t="s">
        <v>1680</v>
      </c>
      <c r="F3407" t="s">
        <v>83</v>
      </c>
      <c r="G3407" t="s">
        <v>1265</v>
      </c>
      <c r="H3407" t="s">
        <v>346</v>
      </c>
      <c r="I3407" t="s">
        <v>382</v>
      </c>
      <c r="J3407" t="s">
        <v>383</v>
      </c>
      <c r="K3407" t="s">
        <v>388</v>
      </c>
      <c r="L3407" t="s">
        <v>30</v>
      </c>
      <c r="M3407" t="s">
        <v>386</v>
      </c>
      <c r="N3407" t="s">
        <v>907</v>
      </c>
      <c r="O3407" t="s">
        <v>917</v>
      </c>
      <c r="P3407" t="s">
        <v>83</v>
      </c>
    </row>
    <row r="3408" spans="1:16">
      <c r="A3408" t="s">
        <v>3377</v>
      </c>
      <c r="B3408" t="s">
        <v>3375</v>
      </c>
      <c r="C3408" t="s">
        <v>910</v>
      </c>
      <c r="D3408">
        <v>59</v>
      </c>
      <c r="E3408" t="s">
        <v>1680</v>
      </c>
      <c r="F3408" t="s">
        <v>83</v>
      </c>
      <c r="G3408" t="s">
        <v>1265</v>
      </c>
      <c r="H3408" t="s">
        <v>346</v>
      </c>
      <c r="I3408" t="s">
        <v>382</v>
      </c>
      <c r="J3408" t="s">
        <v>383</v>
      </c>
      <c r="K3408" t="s">
        <v>388</v>
      </c>
      <c r="L3408" t="s">
        <v>30</v>
      </c>
      <c r="M3408" t="s">
        <v>386</v>
      </c>
      <c r="N3408" t="s">
        <v>907</v>
      </c>
      <c r="O3408" t="s">
        <v>917</v>
      </c>
      <c r="P3408" t="s">
        <v>83</v>
      </c>
    </row>
    <row r="3409" spans="1:16">
      <c r="A3409" t="s">
        <v>3378</v>
      </c>
      <c r="B3409" t="s">
        <v>3375</v>
      </c>
      <c r="C3409" t="s">
        <v>912</v>
      </c>
      <c r="D3409">
        <v>61</v>
      </c>
      <c r="E3409" t="s">
        <v>1680</v>
      </c>
      <c r="F3409" t="s">
        <v>83</v>
      </c>
      <c r="G3409" t="s">
        <v>1265</v>
      </c>
      <c r="H3409" t="s">
        <v>346</v>
      </c>
      <c r="I3409" t="s">
        <v>382</v>
      </c>
      <c r="J3409" t="s">
        <v>383</v>
      </c>
      <c r="K3409" t="s">
        <v>388</v>
      </c>
      <c r="L3409" t="s">
        <v>30</v>
      </c>
      <c r="M3409" t="s">
        <v>386</v>
      </c>
      <c r="N3409" t="s">
        <v>907</v>
      </c>
      <c r="O3409" t="s">
        <v>917</v>
      </c>
      <c r="P3409" t="s">
        <v>83</v>
      </c>
    </row>
    <row r="3410" spans="1:16">
      <c r="A3410" t="s">
        <v>1678</v>
      </c>
      <c r="B3410" t="s">
        <v>1679</v>
      </c>
      <c r="C3410" t="s">
        <v>904</v>
      </c>
      <c r="D3410">
        <v>57</v>
      </c>
      <c r="E3410" t="s">
        <v>1680</v>
      </c>
      <c r="F3410" t="s">
        <v>71</v>
      </c>
      <c r="G3410" t="s">
        <v>1265</v>
      </c>
      <c r="H3410" t="s">
        <v>346</v>
      </c>
      <c r="I3410" t="s">
        <v>382</v>
      </c>
      <c r="J3410" t="s">
        <v>383</v>
      </c>
      <c r="K3410" t="s">
        <v>388</v>
      </c>
      <c r="L3410" t="s">
        <v>30</v>
      </c>
      <c r="M3410" t="s">
        <v>386</v>
      </c>
      <c r="N3410" t="s">
        <v>907</v>
      </c>
      <c r="O3410" t="s">
        <v>1499</v>
      </c>
      <c r="P3410" t="s">
        <v>71</v>
      </c>
    </row>
    <row r="3411" spans="1:16">
      <c r="A3411" t="s">
        <v>1681</v>
      </c>
      <c r="B3411" t="s">
        <v>1679</v>
      </c>
      <c r="C3411" t="s">
        <v>956</v>
      </c>
      <c r="D3411">
        <v>55</v>
      </c>
      <c r="E3411" t="s">
        <v>1680</v>
      </c>
      <c r="F3411" t="s">
        <v>71</v>
      </c>
      <c r="G3411" t="s">
        <v>1265</v>
      </c>
      <c r="H3411" t="s">
        <v>346</v>
      </c>
      <c r="I3411" t="s">
        <v>382</v>
      </c>
      <c r="J3411" t="s">
        <v>383</v>
      </c>
      <c r="K3411" t="s">
        <v>388</v>
      </c>
      <c r="L3411" t="s">
        <v>30</v>
      </c>
      <c r="M3411" t="s">
        <v>386</v>
      </c>
      <c r="N3411" t="s">
        <v>907</v>
      </c>
      <c r="O3411" t="s">
        <v>1499</v>
      </c>
      <c r="P3411" t="s">
        <v>71</v>
      </c>
    </row>
    <row r="3412" spans="1:16">
      <c r="A3412" t="s">
        <v>1682</v>
      </c>
      <c r="B3412" t="s">
        <v>1679</v>
      </c>
      <c r="C3412" t="s">
        <v>910</v>
      </c>
      <c r="D3412">
        <v>59</v>
      </c>
      <c r="E3412" t="s">
        <v>1680</v>
      </c>
      <c r="F3412" t="s">
        <v>71</v>
      </c>
      <c r="G3412" t="s">
        <v>1265</v>
      </c>
      <c r="H3412" t="s">
        <v>346</v>
      </c>
      <c r="I3412" t="s">
        <v>382</v>
      </c>
      <c r="J3412" t="s">
        <v>383</v>
      </c>
      <c r="K3412" t="s">
        <v>388</v>
      </c>
      <c r="L3412" t="s">
        <v>30</v>
      </c>
      <c r="M3412" t="s">
        <v>386</v>
      </c>
      <c r="N3412" t="s">
        <v>907</v>
      </c>
      <c r="O3412" t="s">
        <v>1499</v>
      </c>
      <c r="P3412" t="s">
        <v>71</v>
      </c>
    </row>
    <row r="3413" spans="1:16">
      <c r="A3413" t="s">
        <v>1683</v>
      </c>
      <c r="B3413" t="s">
        <v>1679</v>
      </c>
      <c r="C3413" t="s">
        <v>912</v>
      </c>
      <c r="D3413">
        <v>61</v>
      </c>
      <c r="E3413" t="s">
        <v>1680</v>
      </c>
      <c r="F3413" t="s">
        <v>71</v>
      </c>
      <c r="G3413" t="s">
        <v>1265</v>
      </c>
      <c r="H3413" t="s">
        <v>346</v>
      </c>
      <c r="I3413" t="s">
        <v>382</v>
      </c>
      <c r="J3413" t="s">
        <v>383</v>
      </c>
      <c r="K3413" t="s">
        <v>388</v>
      </c>
      <c r="L3413" t="s">
        <v>30</v>
      </c>
      <c r="M3413" t="s">
        <v>386</v>
      </c>
      <c r="N3413" t="s">
        <v>907</v>
      </c>
      <c r="O3413" t="s">
        <v>1499</v>
      </c>
      <c r="P3413" t="s">
        <v>71</v>
      </c>
    </row>
    <row r="3414" spans="1:16">
      <c r="A3414" t="s">
        <v>3805</v>
      </c>
      <c r="B3414" t="s">
        <v>3806</v>
      </c>
      <c r="C3414" t="s">
        <v>956</v>
      </c>
      <c r="D3414">
        <v>55</v>
      </c>
      <c r="E3414" t="s">
        <v>1680</v>
      </c>
      <c r="F3414" t="s">
        <v>53</v>
      </c>
      <c r="G3414" t="s">
        <v>1265</v>
      </c>
      <c r="H3414" t="s">
        <v>346</v>
      </c>
      <c r="I3414" t="s">
        <v>382</v>
      </c>
      <c r="J3414" t="s">
        <v>383</v>
      </c>
      <c r="K3414" t="s">
        <v>388</v>
      </c>
      <c r="L3414" t="s">
        <v>30</v>
      </c>
      <c r="M3414" t="s">
        <v>386</v>
      </c>
      <c r="N3414" t="s">
        <v>907</v>
      </c>
      <c r="O3414" t="s">
        <v>928</v>
      </c>
      <c r="P3414" t="s">
        <v>53</v>
      </c>
    </row>
    <row r="3415" spans="1:16">
      <c r="A3415" t="s">
        <v>3807</v>
      </c>
      <c r="B3415" t="s">
        <v>3806</v>
      </c>
      <c r="C3415" t="s">
        <v>904</v>
      </c>
      <c r="D3415">
        <v>57</v>
      </c>
      <c r="E3415" t="s">
        <v>1680</v>
      </c>
      <c r="F3415" t="s">
        <v>53</v>
      </c>
      <c r="G3415" t="s">
        <v>1265</v>
      </c>
      <c r="H3415" t="s">
        <v>346</v>
      </c>
      <c r="I3415" t="s">
        <v>382</v>
      </c>
      <c r="J3415" t="s">
        <v>383</v>
      </c>
      <c r="K3415" t="s">
        <v>388</v>
      </c>
      <c r="L3415" t="s">
        <v>30</v>
      </c>
      <c r="M3415" t="s">
        <v>386</v>
      </c>
      <c r="N3415" t="s">
        <v>907</v>
      </c>
      <c r="O3415" t="s">
        <v>928</v>
      </c>
      <c r="P3415" t="s">
        <v>53</v>
      </c>
    </row>
    <row r="3416" spans="1:16">
      <c r="A3416" t="s">
        <v>3808</v>
      </c>
      <c r="B3416" t="s">
        <v>3806</v>
      </c>
      <c r="C3416" t="s">
        <v>910</v>
      </c>
      <c r="D3416">
        <v>59</v>
      </c>
      <c r="E3416" t="s">
        <v>1680</v>
      </c>
      <c r="F3416" t="s">
        <v>53</v>
      </c>
      <c r="G3416" t="s">
        <v>1265</v>
      </c>
      <c r="H3416" t="s">
        <v>346</v>
      </c>
      <c r="I3416" t="s">
        <v>382</v>
      </c>
      <c r="J3416" t="s">
        <v>383</v>
      </c>
      <c r="K3416" t="s">
        <v>388</v>
      </c>
      <c r="L3416" t="s">
        <v>30</v>
      </c>
      <c r="M3416" t="s">
        <v>386</v>
      </c>
      <c r="N3416" t="s">
        <v>907</v>
      </c>
      <c r="O3416" t="s">
        <v>928</v>
      </c>
      <c r="P3416" t="s">
        <v>53</v>
      </c>
    </row>
    <row r="3417" spans="1:16">
      <c r="A3417" t="s">
        <v>3809</v>
      </c>
      <c r="B3417" t="s">
        <v>3806</v>
      </c>
      <c r="C3417" t="s">
        <v>912</v>
      </c>
      <c r="D3417">
        <v>61</v>
      </c>
      <c r="E3417" t="s">
        <v>1680</v>
      </c>
      <c r="F3417" t="s">
        <v>53</v>
      </c>
      <c r="G3417" t="s">
        <v>1265</v>
      </c>
      <c r="H3417" t="s">
        <v>346</v>
      </c>
      <c r="I3417" t="s">
        <v>382</v>
      </c>
      <c r="J3417" t="s">
        <v>383</v>
      </c>
      <c r="K3417" t="s">
        <v>388</v>
      </c>
      <c r="L3417" t="s">
        <v>30</v>
      </c>
      <c r="M3417" t="s">
        <v>386</v>
      </c>
      <c r="N3417" t="s">
        <v>907</v>
      </c>
      <c r="O3417" t="s">
        <v>928</v>
      </c>
      <c r="P3417" t="s">
        <v>53</v>
      </c>
    </row>
    <row r="3418" spans="1:16">
      <c r="A3418" t="s">
        <v>3810</v>
      </c>
      <c r="B3418" t="s">
        <v>3811</v>
      </c>
      <c r="C3418" t="s">
        <v>956</v>
      </c>
      <c r="D3418">
        <v>55</v>
      </c>
      <c r="E3418" t="s">
        <v>3812</v>
      </c>
      <c r="F3418" t="s">
        <v>53</v>
      </c>
      <c r="G3418" t="s">
        <v>1265</v>
      </c>
      <c r="H3418" t="s">
        <v>329</v>
      </c>
      <c r="I3418" t="s">
        <v>382</v>
      </c>
      <c r="J3418" t="s">
        <v>383</v>
      </c>
      <c r="K3418" t="s">
        <v>388</v>
      </c>
      <c r="L3418" t="s">
        <v>30</v>
      </c>
      <c r="M3418" t="s">
        <v>386</v>
      </c>
      <c r="N3418" t="s">
        <v>907</v>
      </c>
      <c r="O3418" t="s">
        <v>928</v>
      </c>
      <c r="P3418" t="s">
        <v>53</v>
      </c>
    </row>
    <row r="3419" spans="1:16">
      <c r="A3419" t="s">
        <v>3813</v>
      </c>
      <c r="B3419" t="s">
        <v>3811</v>
      </c>
      <c r="C3419" t="s">
        <v>904</v>
      </c>
      <c r="D3419">
        <v>57</v>
      </c>
      <c r="E3419" t="s">
        <v>3812</v>
      </c>
      <c r="F3419" t="s">
        <v>53</v>
      </c>
      <c r="G3419" t="s">
        <v>1265</v>
      </c>
      <c r="H3419" t="s">
        <v>329</v>
      </c>
      <c r="I3419" t="s">
        <v>382</v>
      </c>
      <c r="J3419" t="s">
        <v>383</v>
      </c>
      <c r="K3419" t="s">
        <v>388</v>
      </c>
      <c r="L3419" t="s">
        <v>30</v>
      </c>
      <c r="M3419" t="s">
        <v>386</v>
      </c>
      <c r="N3419" t="s">
        <v>907</v>
      </c>
      <c r="O3419" t="s">
        <v>928</v>
      </c>
      <c r="P3419" t="s">
        <v>53</v>
      </c>
    </row>
    <row r="3420" spans="1:16">
      <c r="A3420" t="s">
        <v>3814</v>
      </c>
      <c r="B3420" t="s">
        <v>3811</v>
      </c>
      <c r="C3420" t="s">
        <v>910</v>
      </c>
      <c r="D3420">
        <v>59</v>
      </c>
      <c r="E3420" t="s">
        <v>3812</v>
      </c>
      <c r="F3420" t="s">
        <v>53</v>
      </c>
      <c r="G3420" t="s">
        <v>1265</v>
      </c>
      <c r="H3420" t="s">
        <v>329</v>
      </c>
      <c r="I3420" t="s">
        <v>382</v>
      </c>
      <c r="J3420" t="s">
        <v>383</v>
      </c>
      <c r="K3420" t="s">
        <v>388</v>
      </c>
      <c r="L3420" t="s">
        <v>30</v>
      </c>
      <c r="M3420" t="s">
        <v>386</v>
      </c>
      <c r="N3420" t="s">
        <v>907</v>
      </c>
      <c r="O3420" t="s">
        <v>928</v>
      </c>
      <c r="P3420" t="s">
        <v>53</v>
      </c>
    </row>
    <row r="3421" spans="1:16">
      <c r="A3421" t="s">
        <v>3815</v>
      </c>
      <c r="B3421" t="s">
        <v>3811</v>
      </c>
      <c r="C3421" t="s">
        <v>912</v>
      </c>
      <c r="D3421">
        <v>61</v>
      </c>
      <c r="E3421" t="s">
        <v>3812</v>
      </c>
      <c r="F3421" t="s">
        <v>53</v>
      </c>
      <c r="G3421" t="s">
        <v>1265</v>
      </c>
      <c r="H3421" t="s">
        <v>329</v>
      </c>
      <c r="I3421" t="s">
        <v>382</v>
      </c>
      <c r="J3421" t="s">
        <v>383</v>
      </c>
      <c r="K3421" t="s">
        <v>388</v>
      </c>
      <c r="L3421" t="s">
        <v>30</v>
      </c>
      <c r="M3421" t="s">
        <v>386</v>
      </c>
      <c r="N3421" t="s">
        <v>907</v>
      </c>
      <c r="O3421" t="s">
        <v>928</v>
      </c>
      <c r="P3421" t="s">
        <v>53</v>
      </c>
    </row>
    <row r="3422" spans="1:16">
      <c r="A3422" t="s">
        <v>2285</v>
      </c>
      <c r="B3422" t="s">
        <v>2286</v>
      </c>
      <c r="C3422" t="s">
        <v>956</v>
      </c>
      <c r="D3422">
        <v>55</v>
      </c>
      <c r="E3422" t="s">
        <v>2287</v>
      </c>
      <c r="F3422" t="s">
        <v>86</v>
      </c>
      <c r="G3422" t="s">
        <v>927</v>
      </c>
      <c r="H3422" t="s">
        <v>329</v>
      </c>
      <c r="I3422" t="s">
        <v>382</v>
      </c>
      <c r="J3422" t="s">
        <v>383</v>
      </c>
      <c r="K3422" t="s">
        <v>384</v>
      </c>
      <c r="L3422" t="s">
        <v>36</v>
      </c>
      <c r="M3422" t="s">
        <v>386</v>
      </c>
      <c r="N3422" t="s">
        <v>907</v>
      </c>
      <c r="O3422" t="s">
        <v>1033</v>
      </c>
      <c r="P3422" t="s">
        <v>86</v>
      </c>
    </row>
    <row r="3423" spans="1:16">
      <c r="A3423" t="s">
        <v>2288</v>
      </c>
      <c r="B3423" t="s">
        <v>2286</v>
      </c>
      <c r="C3423" t="s">
        <v>904</v>
      </c>
      <c r="D3423">
        <v>57</v>
      </c>
      <c r="E3423" t="s">
        <v>2287</v>
      </c>
      <c r="F3423" t="s">
        <v>86</v>
      </c>
      <c r="G3423" t="s">
        <v>927</v>
      </c>
      <c r="H3423" t="s">
        <v>329</v>
      </c>
      <c r="I3423" t="s">
        <v>382</v>
      </c>
      <c r="J3423" t="s">
        <v>383</v>
      </c>
      <c r="K3423" t="s">
        <v>384</v>
      </c>
      <c r="L3423" t="s">
        <v>36</v>
      </c>
      <c r="M3423" t="s">
        <v>386</v>
      </c>
      <c r="N3423" t="s">
        <v>907</v>
      </c>
      <c r="O3423" t="s">
        <v>1033</v>
      </c>
      <c r="P3423" t="s">
        <v>86</v>
      </c>
    </row>
    <row r="3424" spans="1:16">
      <c r="A3424" t="s">
        <v>2289</v>
      </c>
      <c r="B3424" t="s">
        <v>2286</v>
      </c>
      <c r="C3424" t="s">
        <v>910</v>
      </c>
      <c r="D3424">
        <v>59</v>
      </c>
      <c r="E3424" t="s">
        <v>2287</v>
      </c>
      <c r="F3424" t="s">
        <v>86</v>
      </c>
      <c r="G3424" t="s">
        <v>927</v>
      </c>
      <c r="H3424" t="s">
        <v>329</v>
      </c>
      <c r="I3424" t="s">
        <v>382</v>
      </c>
      <c r="J3424" t="s">
        <v>383</v>
      </c>
      <c r="K3424" t="s">
        <v>384</v>
      </c>
      <c r="L3424" t="s">
        <v>36</v>
      </c>
      <c r="M3424" t="s">
        <v>386</v>
      </c>
      <c r="N3424" t="s">
        <v>907</v>
      </c>
      <c r="O3424" t="s">
        <v>1033</v>
      </c>
      <c r="P3424" t="s">
        <v>86</v>
      </c>
    </row>
    <row r="3425" spans="1:16">
      <c r="A3425" t="s">
        <v>2290</v>
      </c>
      <c r="B3425" t="s">
        <v>2286</v>
      </c>
      <c r="C3425" t="s">
        <v>912</v>
      </c>
      <c r="D3425">
        <v>61</v>
      </c>
      <c r="E3425" t="s">
        <v>2287</v>
      </c>
      <c r="F3425" t="s">
        <v>86</v>
      </c>
      <c r="G3425" t="s">
        <v>927</v>
      </c>
      <c r="H3425" t="s">
        <v>329</v>
      </c>
      <c r="I3425" t="s">
        <v>382</v>
      </c>
      <c r="J3425" t="s">
        <v>383</v>
      </c>
      <c r="K3425" t="s">
        <v>384</v>
      </c>
      <c r="L3425" t="s">
        <v>36</v>
      </c>
      <c r="M3425" t="s">
        <v>386</v>
      </c>
      <c r="N3425" t="s">
        <v>907</v>
      </c>
      <c r="O3425" t="s">
        <v>1033</v>
      </c>
      <c r="P3425" t="s">
        <v>86</v>
      </c>
    </row>
    <row r="3426" spans="1:16">
      <c r="A3426" t="s">
        <v>2291</v>
      </c>
      <c r="B3426" t="s">
        <v>2292</v>
      </c>
      <c r="C3426" t="s">
        <v>956</v>
      </c>
      <c r="D3426">
        <v>55</v>
      </c>
      <c r="E3426" t="s">
        <v>2287</v>
      </c>
      <c r="F3426" t="s">
        <v>178</v>
      </c>
      <c r="G3426" t="s">
        <v>927</v>
      </c>
      <c r="H3426" t="s">
        <v>329</v>
      </c>
      <c r="I3426" t="s">
        <v>382</v>
      </c>
      <c r="J3426" t="s">
        <v>383</v>
      </c>
      <c r="K3426" t="s">
        <v>384</v>
      </c>
      <c r="L3426" t="s">
        <v>36</v>
      </c>
      <c r="M3426" t="s">
        <v>386</v>
      </c>
      <c r="N3426" t="s">
        <v>907</v>
      </c>
      <c r="O3426" t="s">
        <v>2293</v>
      </c>
      <c r="P3426" t="s">
        <v>86</v>
      </c>
    </row>
    <row r="3427" spans="1:16">
      <c r="A3427" t="s">
        <v>2294</v>
      </c>
      <c r="B3427" t="s">
        <v>2292</v>
      </c>
      <c r="C3427" t="s">
        <v>904</v>
      </c>
      <c r="D3427">
        <v>57</v>
      </c>
      <c r="E3427" t="s">
        <v>2287</v>
      </c>
      <c r="F3427" t="s">
        <v>178</v>
      </c>
      <c r="G3427" t="s">
        <v>927</v>
      </c>
      <c r="H3427" t="s">
        <v>329</v>
      </c>
      <c r="I3427" t="s">
        <v>382</v>
      </c>
      <c r="J3427" t="s">
        <v>383</v>
      </c>
      <c r="K3427" t="s">
        <v>384</v>
      </c>
      <c r="L3427" t="s">
        <v>36</v>
      </c>
      <c r="M3427" t="s">
        <v>386</v>
      </c>
      <c r="N3427" t="s">
        <v>907</v>
      </c>
      <c r="O3427" t="s">
        <v>2293</v>
      </c>
      <c r="P3427" t="s">
        <v>86</v>
      </c>
    </row>
    <row r="3428" spans="1:16">
      <c r="A3428" t="s">
        <v>2295</v>
      </c>
      <c r="B3428" t="s">
        <v>2292</v>
      </c>
      <c r="C3428" t="s">
        <v>910</v>
      </c>
      <c r="D3428">
        <v>59</v>
      </c>
      <c r="E3428" t="s">
        <v>2287</v>
      </c>
      <c r="F3428" t="s">
        <v>178</v>
      </c>
      <c r="G3428" t="s">
        <v>927</v>
      </c>
      <c r="H3428" t="s">
        <v>329</v>
      </c>
      <c r="I3428" t="s">
        <v>382</v>
      </c>
      <c r="J3428" t="s">
        <v>383</v>
      </c>
      <c r="K3428" t="s">
        <v>384</v>
      </c>
      <c r="L3428" t="s">
        <v>36</v>
      </c>
      <c r="M3428" t="s">
        <v>386</v>
      </c>
      <c r="N3428" t="s">
        <v>907</v>
      </c>
      <c r="O3428" t="s">
        <v>2293</v>
      </c>
      <c r="P3428" t="s">
        <v>86</v>
      </c>
    </row>
    <row r="3429" spans="1:16">
      <c r="A3429" t="s">
        <v>2296</v>
      </c>
      <c r="B3429" t="s">
        <v>2292</v>
      </c>
      <c r="C3429" t="s">
        <v>912</v>
      </c>
      <c r="D3429">
        <v>61</v>
      </c>
      <c r="E3429" t="s">
        <v>2287</v>
      </c>
      <c r="F3429" t="s">
        <v>178</v>
      </c>
      <c r="G3429" t="s">
        <v>927</v>
      </c>
      <c r="H3429" t="s">
        <v>329</v>
      </c>
      <c r="I3429" t="s">
        <v>382</v>
      </c>
      <c r="J3429" t="s">
        <v>383</v>
      </c>
      <c r="K3429" t="s">
        <v>384</v>
      </c>
      <c r="L3429" t="s">
        <v>36</v>
      </c>
      <c r="M3429" t="s">
        <v>386</v>
      </c>
      <c r="N3429" t="s">
        <v>907</v>
      </c>
      <c r="O3429" t="s">
        <v>2293</v>
      </c>
      <c r="P3429" t="s">
        <v>86</v>
      </c>
    </row>
    <row r="3430" spans="1:16">
      <c r="A3430" t="s">
        <v>2297</v>
      </c>
      <c r="B3430" t="s">
        <v>2298</v>
      </c>
      <c r="C3430" t="s">
        <v>956</v>
      </c>
      <c r="D3430">
        <v>55</v>
      </c>
      <c r="E3430" t="s">
        <v>2299</v>
      </c>
      <c r="F3430" t="s">
        <v>119</v>
      </c>
      <c r="G3430" t="s">
        <v>927</v>
      </c>
      <c r="H3430" t="s">
        <v>329</v>
      </c>
      <c r="I3430" t="s">
        <v>382</v>
      </c>
      <c r="J3430" t="s">
        <v>383</v>
      </c>
      <c r="K3430" t="s">
        <v>384</v>
      </c>
      <c r="L3430" t="s">
        <v>36</v>
      </c>
      <c r="M3430" t="s">
        <v>386</v>
      </c>
      <c r="N3430" t="s">
        <v>907</v>
      </c>
      <c r="O3430" t="s">
        <v>908</v>
      </c>
      <c r="P3430" t="s">
        <v>57</v>
      </c>
    </row>
    <row r="3431" spans="1:16">
      <c r="A3431" t="s">
        <v>2300</v>
      </c>
      <c r="B3431" t="s">
        <v>2298</v>
      </c>
      <c r="C3431" t="s">
        <v>904</v>
      </c>
      <c r="D3431">
        <v>57</v>
      </c>
      <c r="E3431" t="s">
        <v>2299</v>
      </c>
      <c r="F3431" t="s">
        <v>119</v>
      </c>
      <c r="G3431" t="s">
        <v>927</v>
      </c>
      <c r="H3431" t="s">
        <v>329</v>
      </c>
      <c r="I3431" t="s">
        <v>382</v>
      </c>
      <c r="J3431" t="s">
        <v>383</v>
      </c>
      <c r="K3431" t="s">
        <v>384</v>
      </c>
      <c r="L3431" t="s">
        <v>36</v>
      </c>
      <c r="M3431" t="s">
        <v>386</v>
      </c>
      <c r="N3431" t="s">
        <v>907</v>
      </c>
      <c r="O3431" t="s">
        <v>908</v>
      </c>
      <c r="P3431" t="s">
        <v>57</v>
      </c>
    </row>
    <row r="3432" spans="1:16">
      <c r="A3432" t="s">
        <v>2301</v>
      </c>
      <c r="B3432" t="s">
        <v>2298</v>
      </c>
      <c r="C3432" t="s">
        <v>910</v>
      </c>
      <c r="D3432">
        <v>59</v>
      </c>
      <c r="E3432" t="s">
        <v>2299</v>
      </c>
      <c r="F3432" t="s">
        <v>119</v>
      </c>
      <c r="G3432" t="s">
        <v>927</v>
      </c>
      <c r="H3432" t="s">
        <v>329</v>
      </c>
      <c r="I3432" t="s">
        <v>382</v>
      </c>
      <c r="J3432" t="s">
        <v>383</v>
      </c>
      <c r="K3432" t="s">
        <v>384</v>
      </c>
      <c r="L3432" t="s">
        <v>36</v>
      </c>
      <c r="M3432" t="s">
        <v>386</v>
      </c>
      <c r="N3432" t="s">
        <v>907</v>
      </c>
      <c r="O3432" t="s">
        <v>908</v>
      </c>
      <c r="P3432" t="s">
        <v>57</v>
      </c>
    </row>
    <row r="3433" spans="1:16">
      <c r="A3433" t="s">
        <v>2544</v>
      </c>
      <c r="B3433" t="s">
        <v>2545</v>
      </c>
      <c r="C3433" t="s">
        <v>904</v>
      </c>
      <c r="D3433">
        <v>57</v>
      </c>
      <c r="E3433" t="s">
        <v>2299</v>
      </c>
      <c r="F3433" t="s">
        <v>53</v>
      </c>
      <c r="G3433" t="s">
        <v>927</v>
      </c>
      <c r="H3433" t="s">
        <v>329</v>
      </c>
      <c r="I3433" t="s">
        <v>382</v>
      </c>
      <c r="J3433" t="s">
        <v>383</v>
      </c>
      <c r="K3433" t="s">
        <v>384</v>
      </c>
      <c r="L3433" t="s">
        <v>36</v>
      </c>
      <c r="M3433" t="s">
        <v>386</v>
      </c>
      <c r="N3433" t="s">
        <v>907</v>
      </c>
      <c r="O3433" t="s">
        <v>928</v>
      </c>
      <c r="P3433" t="s">
        <v>53</v>
      </c>
    </row>
    <row r="3434" spans="1:16">
      <c r="A3434" t="s">
        <v>6992</v>
      </c>
      <c r="B3434" t="s">
        <v>6993</v>
      </c>
      <c r="C3434" t="s">
        <v>904</v>
      </c>
      <c r="D3434">
        <v>57</v>
      </c>
      <c r="E3434" t="s">
        <v>6994</v>
      </c>
      <c r="F3434" t="s">
        <v>53</v>
      </c>
      <c r="G3434" t="s">
        <v>1265</v>
      </c>
      <c r="H3434" t="s">
        <v>362</v>
      </c>
      <c r="I3434" t="s">
        <v>382</v>
      </c>
      <c r="J3434" t="s">
        <v>383</v>
      </c>
      <c r="K3434" t="s">
        <v>388</v>
      </c>
      <c r="L3434" t="s">
        <v>30</v>
      </c>
      <c r="M3434" t="s">
        <v>386</v>
      </c>
      <c r="N3434" t="s">
        <v>907</v>
      </c>
      <c r="O3434" t="s">
        <v>928</v>
      </c>
      <c r="P3434" t="s">
        <v>53</v>
      </c>
    </row>
    <row r="3435" spans="1:16">
      <c r="A3435" t="s">
        <v>6995</v>
      </c>
      <c r="B3435" t="s">
        <v>6993</v>
      </c>
      <c r="C3435" t="s">
        <v>910</v>
      </c>
      <c r="D3435">
        <v>59</v>
      </c>
      <c r="E3435" t="s">
        <v>6994</v>
      </c>
      <c r="F3435" t="s">
        <v>53</v>
      </c>
      <c r="G3435" t="s">
        <v>1265</v>
      </c>
      <c r="H3435" t="s">
        <v>362</v>
      </c>
      <c r="I3435" t="s">
        <v>382</v>
      </c>
      <c r="J3435" t="s">
        <v>383</v>
      </c>
      <c r="K3435" t="s">
        <v>388</v>
      </c>
      <c r="L3435" t="s">
        <v>30</v>
      </c>
      <c r="M3435" t="s">
        <v>386</v>
      </c>
      <c r="N3435" t="s">
        <v>907</v>
      </c>
      <c r="O3435" t="s">
        <v>928</v>
      </c>
      <c r="P3435" t="s">
        <v>53</v>
      </c>
    </row>
    <row r="3436" spans="1:16">
      <c r="A3436" t="s">
        <v>6996</v>
      </c>
      <c r="B3436" t="s">
        <v>6993</v>
      </c>
      <c r="C3436" t="s">
        <v>912</v>
      </c>
      <c r="D3436">
        <v>61</v>
      </c>
      <c r="E3436" t="s">
        <v>6994</v>
      </c>
      <c r="F3436" t="s">
        <v>53</v>
      </c>
      <c r="G3436" t="s">
        <v>1265</v>
      </c>
      <c r="H3436" t="s">
        <v>362</v>
      </c>
      <c r="I3436" t="s">
        <v>382</v>
      </c>
      <c r="J3436" t="s">
        <v>383</v>
      </c>
      <c r="K3436" t="s">
        <v>388</v>
      </c>
      <c r="L3436" t="s">
        <v>30</v>
      </c>
      <c r="M3436" t="s">
        <v>386</v>
      </c>
      <c r="N3436" t="s">
        <v>907</v>
      </c>
      <c r="O3436" t="s">
        <v>928</v>
      </c>
      <c r="P3436" t="s">
        <v>53</v>
      </c>
    </row>
    <row r="3437" spans="1:16">
      <c r="A3437" t="s">
        <v>6997</v>
      </c>
      <c r="B3437" t="s">
        <v>6993</v>
      </c>
      <c r="C3437" t="s">
        <v>956</v>
      </c>
      <c r="D3437">
        <v>55</v>
      </c>
      <c r="E3437" t="s">
        <v>6994</v>
      </c>
      <c r="F3437" t="s">
        <v>53</v>
      </c>
      <c r="G3437" t="s">
        <v>1265</v>
      </c>
      <c r="H3437" t="s">
        <v>362</v>
      </c>
      <c r="I3437" t="s">
        <v>382</v>
      </c>
      <c r="J3437" t="s">
        <v>383</v>
      </c>
      <c r="K3437" t="s">
        <v>388</v>
      </c>
      <c r="L3437" t="s">
        <v>30</v>
      </c>
      <c r="M3437" t="s">
        <v>386</v>
      </c>
      <c r="N3437" t="s">
        <v>907</v>
      </c>
      <c r="O3437" t="s">
        <v>928</v>
      </c>
      <c r="P3437" t="s">
        <v>53</v>
      </c>
    </row>
    <row r="3438" spans="1:16">
      <c r="A3438" t="s">
        <v>4250</v>
      </c>
      <c r="B3438" t="s">
        <v>4251</v>
      </c>
      <c r="C3438" t="s">
        <v>910</v>
      </c>
      <c r="D3438">
        <v>59</v>
      </c>
      <c r="E3438" t="s">
        <v>4252</v>
      </c>
      <c r="F3438" t="s">
        <v>247</v>
      </c>
      <c r="G3438" t="s">
        <v>2355</v>
      </c>
      <c r="H3438" t="s">
        <v>330</v>
      </c>
      <c r="I3438" t="s">
        <v>382</v>
      </c>
      <c r="J3438" t="s">
        <v>383</v>
      </c>
      <c r="K3438" t="s">
        <v>384</v>
      </c>
      <c r="M3438" t="s">
        <v>386</v>
      </c>
      <c r="N3438" t="s">
        <v>907</v>
      </c>
      <c r="O3438" t="s">
        <v>932</v>
      </c>
      <c r="P3438" t="s">
        <v>71</v>
      </c>
    </row>
    <row r="3439" spans="1:16">
      <c r="A3439" t="s">
        <v>2309</v>
      </c>
      <c r="B3439" t="s">
        <v>2310</v>
      </c>
      <c r="C3439" t="s">
        <v>956</v>
      </c>
      <c r="D3439">
        <v>55</v>
      </c>
      <c r="E3439" t="s">
        <v>2304</v>
      </c>
      <c r="F3439" t="s">
        <v>81</v>
      </c>
      <c r="G3439" t="s">
        <v>2305</v>
      </c>
      <c r="H3439" t="s">
        <v>329</v>
      </c>
      <c r="I3439" t="s">
        <v>382</v>
      </c>
      <c r="J3439" t="s">
        <v>383</v>
      </c>
      <c r="K3439" t="s">
        <v>384</v>
      </c>
      <c r="L3439" t="s">
        <v>35</v>
      </c>
      <c r="M3439" t="s">
        <v>386</v>
      </c>
      <c r="N3439" t="s">
        <v>907</v>
      </c>
      <c r="O3439" t="s">
        <v>1033</v>
      </c>
      <c r="P3439" t="s">
        <v>63</v>
      </c>
    </row>
    <row r="3440" spans="1:16">
      <c r="A3440" t="s">
        <v>2311</v>
      </c>
      <c r="B3440" t="s">
        <v>2310</v>
      </c>
      <c r="C3440" t="s">
        <v>904</v>
      </c>
      <c r="D3440">
        <v>57</v>
      </c>
      <c r="E3440" t="s">
        <v>2304</v>
      </c>
      <c r="F3440" t="s">
        <v>81</v>
      </c>
      <c r="G3440" t="s">
        <v>2305</v>
      </c>
      <c r="H3440" t="s">
        <v>329</v>
      </c>
      <c r="I3440" t="s">
        <v>382</v>
      </c>
      <c r="J3440" t="s">
        <v>383</v>
      </c>
      <c r="K3440" t="s">
        <v>384</v>
      </c>
      <c r="L3440" t="s">
        <v>35</v>
      </c>
      <c r="M3440" t="s">
        <v>386</v>
      </c>
      <c r="N3440" t="s">
        <v>907</v>
      </c>
      <c r="O3440" t="s">
        <v>1033</v>
      </c>
      <c r="P3440" t="s">
        <v>63</v>
      </c>
    </row>
    <row r="3441" spans="1:16">
      <c r="A3441" t="s">
        <v>2312</v>
      </c>
      <c r="B3441" t="s">
        <v>2310</v>
      </c>
      <c r="C3441" t="s">
        <v>910</v>
      </c>
      <c r="D3441">
        <v>59</v>
      </c>
      <c r="E3441" t="s">
        <v>2304</v>
      </c>
      <c r="F3441" t="s">
        <v>81</v>
      </c>
      <c r="G3441" t="s">
        <v>2305</v>
      </c>
      <c r="H3441" t="s">
        <v>329</v>
      </c>
      <c r="I3441" t="s">
        <v>382</v>
      </c>
      <c r="J3441" t="s">
        <v>383</v>
      </c>
      <c r="K3441" t="s">
        <v>384</v>
      </c>
      <c r="L3441" t="s">
        <v>35</v>
      </c>
      <c r="M3441" t="s">
        <v>386</v>
      </c>
      <c r="N3441" t="s">
        <v>907</v>
      </c>
      <c r="O3441" t="s">
        <v>1033</v>
      </c>
      <c r="P3441" t="s">
        <v>63</v>
      </c>
    </row>
    <row r="3442" spans="1:16">
      <c r="A3442" t="s">
        <v>2313</v>
      </c>
      <c r="B3442" t="s">
        <v>2310</v>
      </c>
      <c r="C3442" t="s">
        <v>912</v>
      </c>
      <c r="D3442">
        <v>61</v>
      </c>
      <c r="E3442" t="s">
        <v>2304</v>
      </c>
      <c r="F3442" t="s">
        <v>81</v>
      </c>
      <c r="G3442" t="s">
        <v>2305</v>
      </c>
      <c r="H3442" t="s">
        <v>329</v>
      </c>
      <c r="I3442" t="s">
        <v>382</v>
      </c>
      <c r="J3442" t="s">
        <v>383</v>
      </c>
      <c r="K3442" t="s">
        <v>384</v>
      </c>
      <c r="L3442" t="s">
        <v>35</v>
      </c>
      <c r="M3442" t="s">
        <v>386</v>
      </c>
      <c r="N3442" t="s">
        <v>907</v>
      </c>
      <c r="O3442" t="s">
        <v>1033</v>
      </c>
      <c r="P3442" t="s">
        <v>63</v>
      </c>
    </row>
    <row r="3443" spans="1:16">
      <c r="A3443" t="s">
        <v>2302</v>
      </c>
      <c r="B3443" t="s">
        <v>2303</v>
      </c>
      <c r="C3443" t="s">
        <v>956</v>
      </c>
      <c r="D3443">
        <v>55</v>
      </c>
      <c r="E3443" t="s">
        <v>2304</v>
      </c>
      <c r="F3443" t="s">
        <v>101</v>
      </c>
      <c r="G3443" t="s">
        <v>2305</v>
      </c>
      <c r="H3443" t="s">
        <v>329</v>
      </c>
      <c r="I3443" t="s">
        <v>382</v>
      </c>
      <c r="J3443" t="s">
        <v>383</v>
      </c>
      <c r="K3443" t="s">
        <v>384</v>
      </c>
      <c r="L3443" t="s">
        <v>35</v>
      </c>
      <c r="M3443" t="s">
        <v>386</v>
      </c>
      <c r="N3443" t="s">
        <v>907</v>
      </c>
      <c r="O3443" t="s">
        <v>928</v>
      </c>
      <c r="P3443" t="s">
        <v>63</v>
      </c>
    </row>
    <row r="3444" spans="1:16">
      <c r="A3444" t="s">
        <v>2306</v>
      </c>
      <c r="B3444" t="s">
        <v>2303</v>
      </c>
      <c r="C3444" t="s">
        <v>904</v>
      </c>
      <c r="D3444">
        <v>57</v>
      </c>
      <c r="E3444" t="s">
        <v>2304</v>
      </c>
      <c r="F3444" t="s">
        <v>101</v>
      </c>
      <c r="G3444" t="s">
        <v>2305</v>
      </c>
      <c r="H3444" t="s">
        <v>329</v>
      </c>
      <c r="I3444" t="s">
        <v>382</v>
      </c>
      <c r="J3444" t="s">
        <v>383</v>
      </c>
      <c r="K3444" t="s">
        <v>384</v>
      </c>
      <c r="L3444" t="s">
        <v>35</v>
      </c>
      <c r="M3444" t="s">
        <v>386</v>
      </c>
      <c r="N3444" t="s">
        <v>907</v>
      </c>
      <c r="O3444" t="s">
        <v>928</v>
      </c>
      <c r="P3444" t="s">
        <v>63</v>
      </c>
    </row>
    <row r="3445" spans="1:16">
      <c r="A3445" t="s">
        <v>2307</v>
      </c>
      <c r="B3445" t="s">
        <v>2303</v>
      </c>
      <c r="C3445" t="s">
        <v>910</v>
      </c>
      <c r="D3445">
        <v>59</v>
      </c>
      <c r="E3445" t="s">
        <v>2304</v>
      </c>
      <c r="F3445" t="s">
        <v>101</v>
      </c>
      <c r="G3445" t="s">
        <v>2305</v>
      </c>
      <c r="H3445" t="s">
        <v>329</v>
      </c>
      <c r="I3445" t="s">
        <v>382</v>
      </c>
      <c r="J3445" t="s">
        <v>383</v>
      </c>
      <c r="K3445" t="s">
        <v>384</v>
      </c>
      <c r="L3445" t="s">
        <v>35</v>
      </c>
      <c r="M3445" t="s">
        <v>386</v>
      </c>
      <c r="N3445" t="s">
        <v>907</v>
      </c>
      <c r="O3445" t="s">
        <v>928</v>
      </c>
      <c r="P3445" t="s">
        <v>63</v>
      </c>
    </row>
    <row r="3446" spans="1:16">
      <c r="A3446" t="s">
        <v>2308</v>
      </c>
      <c r="B3446" t="s">
        <v>2303</v>
      </c>
      <c r="C3446" t="s">
        <v>912</v>
      </c>
      <c r="D3446">
        <v>61</v>
      </c>
      <c r="E3446" t="s">
        <v>2304</v>
      </c>
      <c r="F3446" t="s">
        <v>101</v>
      </c>
      <c r="G3446" t="s">
        <v>2305</v>
      </c>
      <c r="H3446" t="s">
        <v>329</v>
      </c>
      <c r="I3446" t="s">
        <v>382</v>
      </c>
      <c r="J3446" t="s">
        <v>383</v>
      </c>
      <c r="K3446" t="s">
        <v>384</v>
      </c>
      <c r="L3446" t="s">
        <v>35</v>
      </c>
      <c r="M3446" t="s">
        <v>386</v>
      </c>
      <c r="N3446" t="s">
        <v>907</v>
      </c>
      <c r="O3446" t="s">
        <v>928</v>
      </c>
      <c r="P3446" t="s">
        <v>63</v>
      </c>
    </row>
    <row r="3447" spans="1:16">
      <c r="A3447" t="s">
        <v>3382</v>
      </c>
      <c r="B3447" t="s">
        <v>3383</v>
      </c>
      <c r="C3447" t="s">
        <v>904</v>
      </c>
      <c r="D3447">
        <v>57</v>
      </c>
      <c r="E3447" t="s">
        <v>3381</v>
      </c>
      <c r="F3447" t="s">
        <v>83</v>
      </c>
      <c r="G3447" t="s">
        <v>1265</v>
      </c>
      <c r="H3447" t="s">
        <v>346</v>
      </c>
      <c r="I3447" t="s">
        <v>382</v>
      </c>
      <c r="J3447" t="s">
        <v>383</v>
      </c>
      <c r="K3447" t="s">
        <v>388</v>
      </c>
      <c r="L3447" t="s">
        <v>30</v>
      </c>
      <c r="M3447" t="s">
        <v>385</v>
      </c>
      <c r="N3447" t="s">
        <v>907</v>
      </c>
      <c r="O3447" t="s">
        <v>917</v>
      </c>
      <c r="P3447" t="s">
        <v>83</v>
      </c>
    </row>
    <row r="3448" spans="1:16">
      <c r="A3448" t="s">
        <v>3384</v>
      </c>
      <c r="B3448" t="s">
        <v>3383</v>
      </c>
      <c r="C3448" t="s">
        <v>910</v>
      </c>
      <c r="D3448">
        <v>59</v>
      </c>
      <c r="E3448" t="s">
        <v>3381</v>
      </c>
      <c r="F3448" t="s">
        <v>83</v>
      </c>
      <c r="G3448" t="s">
        <v>1265</v>
      </c>
      <c r="H3448" t="s">
        <v>346</v>
      </c>
      <c r="I3448" t="s">
        <v>382</v>
      </c>
      <c r="J3448" t="s">
        <v>383</v>
      </c>
      <c r="K3448" t="s">
        <v>388</v>
      </c>
      <c r="L3448" t="s">
        <v>30</v>
      </c>
      <c r="M3448" t="s">
        <v>385</v>
      </c>
      <c r="N3448" t="s">
        <v>907</v>
      </c>
      <c r="O3448" t="s">
        <v>917</v>
      </c>
      <c r="P3448" t="s">
        <v>83</v>
      </c>
    </row>
    <row r="3449" spans="1:16">
      <c r="A3449" t="s">
        <v>3379</v>
      </c>
      <c r="B3449" t="s">
        <v>3380</v>
      </c>
      <c r="C3449" t="s">
        <v>910</v>
      </c>
      <c r="D3449">
        <v>59</v>
      </c>
      <c r="E3449" t="s">
        <v>3381</v>
      </c>
      <c r="F3449" t="s">
        <v>55</v>
      </c>
      <c r="G3449" t="s">
        <v>1265</v>
      </c>
      <c r="H3449" t="s">
        <v>346</v>
      </c>
      <c r="I3449" t="s">
        <v>382</v>
      </c>
      <c r="J3449" t="s">
        <v>383</v>
      </c>
      <c r="K3449" t="s">
        <v>388</v>
      </c>
      <c r="L3449" t="s">
        <v>30</v>
      </c>
      <c r="M3449" t="s">
        <v>385</v>
      </c>
      <c r="N3449" t="s">
        <v>907</v>
      </c>
      <c r="O3449" t="s">
        <v>932</v>
      </c>
      <c r="P3449" t="s">
        <v>71</v>
      </c>
    </row>
    <row r="3450" spans="1:16">
      <c r="A3450" t="s">
        <v>4638</v>
      </c>
      <c r="B3450" t="s">
        <v>4639</v>
      </c>
      <c r="C3450" t="s">
        <v>956</v>
      </c>
      <c r="D3450">
        <v>55</v>
      </c>
      <c r="E3450" t="s">
        <v>4255</v>
      </c>
      <c r="F3450" t="s">
        <v>111</v>
      </c>
      <c r="G3450" t="s">
        <v>2355</v>
      </c>
      <c r="H3450" t="s">
        <v>330</v>
      </c>
      <c r="I3450" t="s">
        <v>382</v>
      </c>
      <c r="J3450" t="s">
        <v>383</v>
      </c>
      <c r="K3450" t="s">
        <v>384</v>
      </c>
      <c r="M3450" t="s">
        <v>386</v>
      </c>
      <c r="N3450" t="s">
        <v>907</v>
      </c>
      <c r="O3450" t="s">
        <v>969</v>
      </c>
      <c r="P3450" t="s">
        <v>57</v>
      </c>
    </row>
    <row r="3451" spans="1:16">
      <c r="A3451" t="s">
        <v>4640</v>
      </c>
      <c r="B3451" t="s">
        <v>4639</v>
      </c>
      <c r="C3451" t="s">
        <v>904</v>
      </c>
      <c r="D3451">
        <v>57</v>
      </c>
      <c r="E3451" t="s">
        <v>4255</v>
      </c>
      <c r="F3451" t="s">
        <v>111</v>
      </c>
      <c r="G3451" t="s">
        <v>2355</v>
      </c>
      <c r="H3451" t="s">
        <v>330</v>
      </c>
      <c r="I3451" t="s">
        <v>382</v>
      </c>
      <c r="J3451" t="s">
        <v>383</v>
      </c>
      <c r="K3451" t="s">
        <v>384</v>
      </c>
      <c r="M3451" t="s">
        <v>386</v>
      </c>
      <c r="N3451" t="s">
        <v>907</v>
      </c>
      <c r="O3451" t="s">
        <v>969</v>
      </c>
      <c r="P3451" t="s">
        <v>57</v>
      </c>
    </row>
    <row r="3452" spans="1:16">
      <c r="A3452" t="s">
        <v>4641</v>
      </c>
      <c r="B3452" t="s">
        <v>4639</v>
      </c>
      <c r="C3452" t="s">
        <v>910</v>
      </c>
      <c r="D3452">
        <v>59</v>
      </c>
      <c r="E3452" t="s">
        <v>4255</v>
      </c>
      <c r="F3452" t="s">
        <v>111</v>
      </c>
      <c r="G3452" t="s">
        <v>2355</v>
      </c>
      <c r="H3452" t="s">
        <v>330</v>
      </c>
      <c r="I3452" t="s">
        <v>382</v>
      </c>
      <c r="J3452" t="s">
        <v>383</v>
      </c>
      <c r="K3452" t="s">
        <v>384</v>
      </c>
      <c r="M3452" t="s">
        <v>386</v>
      </c>
      <c r="N3452" t="s">
        <v>907</v>
      </c>
      <c r="O3452" t="s">
        <v>969</v>
      </c>
      <c r="P3452" t="s">
        <v>57</v>
      </c>
    </row>
    <row r="3453" spans="1:16">
      <c r="A3453" t="s">
        <v>4253</v>
      </c>
      <c r="B3453" t="s">
        <v>4254</v>
      </c>
      <c r="C3453" t="s">
        <v>910</v>
      </c>
      <c r="D3453">
        <v>59</v>
      </c>
      <c r="E3453" t="s">
        <v>4255</v>
      </c>
      <c r="F3453" t="s">
        <v>119</v>
      </c>
      <c r="G3453" t="s">
        <v>2355</v>
      </c>
      <c r="H3453" t="s">
        <v>330</v>
      </c>
      <c r="I3453" t="s">
        <v>382</v>
      </c>
      <c r="J3453" t="s">
        <v>383</v>
      </c>
      <c r="K3453" t="s">
        <v>384</v>
      </c>
      <c r="M3453" t="s">
        <v>386</v>
      </c>
      <c r="N3453" t="s">
        <v>907</v>
      </c>
      <c r="O3453" t="s">
        <v>928</v>
      </c>
      <c r="P3453" t="s">
        <v>57</v>
      </c>
    </row>
    <row r="3454" spans="1:16">
      <c r="A3454" t="s">
        <v>4256</v>
      </c>
      <c r="B3454" t="s">
        <v>4254</v>
      </c>
      <c r="C3454" t="s">
        <v>904</v>
      </c>
      <c r="D3454">
        <v>57</v>
      </c>
      <c r="E3454" t="s">
        <v>4255</v>
      </c>
      <c r="F3454" t="s">
        <v>119</v>
      </c>
      <c r="G3454" t="s">
        <v>2355</v>
      </c>
      <c r="H3454" t="s">
        <v>330</v>
      </c>
      <c r="I3454" t="s">
        <v>382</v>
      </c>
      <c r="J3454" t="s">
        <v>383</v>
      </c>
      <c r="K3454" t="s">
        <v>384</v>
      </c>
      <c r="M3454" t="s">
        <v>386</v>
      </c>
      <c r="N3454" t="s">
        <v>907</v>
      </c>
      <c r="O3454" t="s">
        <v>928</v>
      </c>
      <c r="P3454" t="s">
        <v>57</v>
      </c>
    </row>
    <row r="3455" spans="1:16">
      <c r="A3455" t="s">
        <v>4642</v>
      </c>
      <c r="B3455" t="s">
        <v>4643</v>
      </c>
      <c r="C3455" t="s">
        <v>956</v>
      </c>
      <c r="D3455">
        <v>55</v>
      </c>
      <c r="E3455" t="s">
        <v>4644</v>
      </c>
      <c r="F3455" t="s">
        <v>247</v>
      </c>
      <c r="G3455" t="s">
        <v>2305</v>
      </c>
      <c r="H3455" t="s">
        <v>329</v>
      </c>
      <c r="I3455" t="s">
        <v>382</v>
      </c>
      <c r="J3455" t="s">
        <v>383</v>
      </c>
      <c r="K3455" t="s">
        <v>384</v>
      </c>
      <c r="L3455" t="s">
        <v>35</v>
      </c>
      <c r="M3455" t="s">
        <v>386</v>
      </c>
      <c r="N3455" t="s">
        <v>907</v>
      </c>
      <c r="O3455" t="s">
        <v>932</v>
      </c>
      <c r="P3455" t="s">
        <v>71</v>
      </c>
    </row>
    <row r="3456" spans="1:16">
      <c r="A3456" t="s">
        <v>4645</v>
      </c>
      <c r="B3456" t="s">
        <v>4643</v>
      </c>
      <c r="C3456" t="s">
        <v>904</v>
      </c>
      <c r="D3456">
        <v>57</v>
      </c>
      <c r="E3456" t="s">
        <v>4644</v>
      </c>
      <c r="F3456" t="s">
        <v>247</v>
      </c>
      <c r="G3456" t="s">
        <v>2305</v>
      </c>
      <c r="H3456" t="s">
        <v>329</v>
      </c>
      <c r="I3456" t="s">
        <v>382</v>
      </c>
      <c r="J3456" t="s">
        <v>383</v>
      </c>
      <c r="K3456" t="s">
        <v>384</v>
      </c>
      <c r="L3456" t="s">
        <v>35</v>
      </c>
      <c r="M3456" t="s">
        <v>386</v>
      </c>
      <c r="N3456" t="s">
        <v>907</v>
      </c>
      <c r="O3456" t="s">
        <v>932</v>
      </c>
      <c r="P3456" t="s">
        <v>71</v>
      </c>
    </row>
    <row r="3457" spans="1:16">
      <c r="A3457" t="s">
        <v>4646</v>
      </c>
      <c r="B3457" t="s">
        <v>4643</v>
      </c>
      <c r="C3457" t="s">
        <v>910</v>
      </c>
      <c r="D3457">
        <v>59</v>
      </c>
      <c r="E3457" t="s">
        <v>4644</v>
      </c>
      <c r="F3457" t="s">
        <v>247</v>
      </c>
      <c r="G3457" t="s">
        <v>2305</v>
      </c>
      <c r="H3457" t="s">
        <v>329</v>
      </c>
      <c r="I3457" t="s">
        <v>382</v>
      </c>
      <c r="J3457" t="s">
        <v>383</v>
      </c>
      <c r="K3457" t="s">
        <v>384</v>
      </c>
      <c r="L3457" t="s">
        <v>35</v>
      </c>
      <c r="M3457" t="s">
        <v>386</v>
      </c>
      <c r="N3457" t="s">
        <v>907</v>
      </c>
      <c r="O3457" t="s">
        <v>932</v>
      </c>
      <c r="P3457" t="s">
        <v>71</v>
      </c>
    </row>
    <row r="3458" spans="1:16">
      <c r="A3458" t="s">
        <v>4647</v>
      </c>
      <c r="B3458" t="s">
        <v>4643</v>
      </c>
      <c r="C3458" t="s">
        <v>912</v>
      </c>
      <c r="D3458">
        <v>61</v>
      </c>
      <c r="E3458" t="s">
        <v>4644</v>
      </c>
      <c r="F3458" t="s">
        <v>247</v>
      </c>
      <c r="G3458" t="s">
        <v>2305</v>
      </c>
      <c r="H3458" t="s">
        <v>329</v>
      </c>
      <c r="I3458" t="s">
        <v>382</v>
      </c>
      <c r="J3458" t="s">
        <v>383</v>
      </c>
      <c r="K3458" t="s">
        <v>384</v>
      </c>
      <c r="L3458" t="s">
        <v>35</v>
      </c>
      <c r="M3458" t="s">
        <v>386</v>
      </c>
      <c r="N3458" t="s">
        <v>907</v>
      </c>
      <c r="O3458" t="s">
        <v>932</v>
      </c>
      <c r="P3458" t="s">
        <v>71</v>
      </c>
    </row>
    <row r="3459" spans="1:16">
      <c r="A3459" t="s">
        <v>2866</v>
      </c>
      <c r="B3459" t="s">
        <v>2867</v>
      </c>
      <c r="C3459" t="s">
        <v>910</v>
      </c>
      <c r="D3459">
        <v>59</v>
      </c>
      <c r="E3459" t="s">
        <v>2868</v>
      </c>
      <c r="F3459" t="s">
        <v>86</v>
      </c>
      <c r="G3459" t="s">
        <v>927</v>
      </c>
      <c r="H3459" t="s">
        <v>330</v>
      </c>
      <c r="I3459" t="s">
        <v>382</v>
      </c>
      <c r="J3459" t="s">
        <v>383</v>
      </c>
      <c r="K3459" t="s">
        <v>384</v>
      </c>
      <c r="L3459" t="s">
        <v>36</v>
      </c>
      <c r="M3459" t="s">
        <v>386</v>
      </c>
      <c r="N3459" t="s">
        <v>907</v>
      </c>
      <c r="O3459" t="s">
        <v>942</v>
      </c>
      <c r="P3459" t="s">
        <v>86</v>
      </c>
    </row>
    <row r="3460" spans="1:16">
      <c r="A3460" t="s">
        <v>2869</v>
      </c>
      <c r="B3460" t="s">
        <v>2867</v>
      </c>
      <c r="C3460" t="s">
        <v>904</v>
      </c>
      <c r="D3460">
        <v>57</v>
      </c>
      <c r="E3460" t="s">
        <v>2868</v>
      </c>
      <c r="F3460" t="s">
        <v>86</v>
      </c>
      <c r="G3460" t="s">
        <v>927</v>
      </c>
      <c r="H3460" t="s">
        <v>330</v>
      </c>
      <c r="I3460" t="s">
        <v>382</v>
      </c>
      <c r="J3460" t="s">
        <v>383</v>
      </c>
      <c r="K3460" t="s">
        <v>384</v>
      </c>
      <c r="L3460" t="s">
        <v>36</v>
      </c>
      <c r="M3460" t="s">
        <v>386</v>
      </c>
      <c r="N3460" t="s">
        <v>907</v>
      </c>
      <c r="O3460" t="s">
        <v>942</v>
      </c>
      <c r="P3460" t="s">
        <v>86</v>
      </c>
    </row>
    <row r="3461" spans="1:16">
      <c r="A3461" t="s">
        <v>2870</v>
      </c>
      <c r="B3461" t="s">
        <v>2867</v>
      </c>
      <c r="C3461" t="s">
        <v>956</v>
      </c>
      <c r="D3461">
        <v>55</v>
      </c>
      <c r="E3461" t="s">
        <v>2868</v>
      </c>
      <c r="F3461" t="s">
        <v>86</v>
      </c>
      <c r="G3461" t="s">
        <v>927</v>
      </c>
      <c r="H3461" t="s">
        <v>330</v>
      </c>
      <c r="I3461" t="s">
        <v>382</v>
      </c>
      <c r="J3461" t="s">
        <v>383</v>
      </c>
      <c r="K3461" t="s">
        <v>384</v>
      </c>
      <c r="L3461" t="s">
        <v>36</v>
      </c>
      <c r="M3461" t="s">
        <v>386</v>
      </c>
      <c r="N3461" t="s">
        <v>907</v>
      </c>
      <c r="O3461" t="s">
        <v>942</v>
      </c>
      <c r="P3461" t="s">
        <v>86</v>
      </c>
    </row>
    <row r="3462" spans="1:16">
      <c r="A3462" t="s">
        <v>2871</v>
      </c>
      <c r="B3462" t="s">
        <v>2867</v>
      </c>
      <c r="C3462" t="s">
        <v>912</v>
      </c>
      <c r="D3462">
        <v>61</v>
      </c>
      <c r="E3462" t="s">
        <v>2868</v>
      </c>
      <c r="F3462" t="s">
        <v>86</v>
      </c>
      <c r="G3462" t="s">
        <v>927</v>
      </c>
      <c r="H3462" t="s">
        <v>330</v>
      </c>
      <c r="I3462" t="s">
        <v>382</v>
      </c>
      <c r="J3462" t="s">
        <v>383</v>
      </c>
      <c r="K3462" t="s">
        <v>384</v>
      </c>
      <c r="L3462" t="s">
        <v>36</v>
      </c>
      <c r="M3462" t="s">
        <v>386</v>
      </c>
      <c r="N3462" t="s">
        <v>907</v>
      </c>
      <c r="O3462" t="s">
        <v>942</v>
      </c>
      <c r="P3462" t="s">
        <v>86</v>
      </c>
    </row>
    <row r="3463" spans="1:16">
      <c r="A3463" t="s">
        <v>5579</v>
      </c>
      <c r="B3463" t="s">
        <v>5580</v>
      </c>
      <c r="C3463" t="s">
        <v>910</v>
      </c>
      <c r="D3463">
        <v>59</v>
      </c>
      <c r="E3463" t="s">
        <v>4259</v>
      </c>
      <c r="F3463" t="s">
        <v>63</v>
      </c>
      <c r="G3463" t="s">
        <v>927</v>
      </c>
      <c r="H3463" t="s">
        <v>330</v>
      </c>
      <c r="I3463" t="s">
        <v>382</v>
      </c>
      <c r="J3463" t="s">
        <v>383</v>
      </c>
      <c r="K3463" t="s">
        <v>384</v>
      </c>
      <c r="L3463" t="s">
        <v>35</v>
      </c>
      <c r="M3463" t="s">
        <v>386</v>
      </c>
      <c r="N3463" t="s">
        <v>907</v>
      </c>
      <c r="O3463" t="s">
        <v>937</v>
      </c>
      <c r="P3463" t="s">
        <v>63</v>
      </c>
    </row>
    <row r="3464" spans="1:16">
      <c r="A3464" t="s">
        <v>4257</v>
      </c>
      <c r="B3464" t="s">
        <v>4258</v>
      </c>
      <c r="C3464" t="s">
        <v>910</v>
      </c>
      <c r="D3464">
        <v>59</v>
      </c>
      <c r="E3464" t="s">
        <v>4259</v>
      </c>
      <c r="F3464" t="s">
        <v>91</v>
      </c>
      <c r="G3464" t="s">
        <v>936</v>
      </c>
      <c r="H3464" t="s">
        <v>330</v>
      </c>
      <c r="I3464" t="s">
        <v>382</v>
      </c>
      <c r="J3464" t="s">
        <v>383</v>
      </c>
      <c r="K3464" t="s">
        <v>384</v>
      </c>
      <c r="L3464" t="s">
        <v>35</v>
      </c>
      <c r="M3464" t="s">
        <v>386</v>
      </c>
      <c r="N3464" t="s">
        <v>907</v>
      </c>
      <c r="O3464" t="s">
        <v>1012</v>
      </c>
      <c r="P3464" t="s">
        <v>91</v>
      </c>
    </row>
    <row r="3465" spans="1:16">
      <c r="A3465" t="s">
        <v>2790</v>
      </c>
      <c r="B3465" t="s">
        <v>2791</v>
      </c>
      <c r="C3465" t="s">
        <v>910</v>
      </c>
      <c r="D3465">
        <v>59</v>
      </c>
      <c r="E3465" t="s">
        <v>2792</v>
      </c>
      <c r="F3465" t="s">
        <v>71</v>
      </c>
      <c r="G3465" t="s">
        <v>927</v>
      </c>
      <c r="H3465" t="s">
        <v>330</v>
      </c>
      <c r="I3465" t="s">
        <v>382</v>
      </c>
      <c r="J3465" t="s">
        <v>383</v>
      </c>
      <c r="K3465" t="s">
        <v>384</v>
      </c>
      <c r="L3465" t="s">
        <v>36</v>
      </c>
      <c r="M3465" t="s">
        <v>386</v>
      </c>
      <c r="N3465" t="s">
        <v>907</v>
      </c>
      <c r="O3465" t="s">
        <v>932</v>
      </c>
      <c r="P3465" t="s">
        <v>71</v>
      </c>
    </row>
    <row r="3466" spans="1:16">
      <c r="A3466" t="s">
        <v>2793</v>
      </c>
      <c r="B3466" t="s">
        <v>2791</v>
      </c>
      <c r="C3466" t="s">
        <v>904</v>
      </c>
      <c r="D3466">
        <v>57</v>
      </c>
      <c r="E3466" t="s">
        <v>2792</v>
      </c>
      <c r="F3466" t="s">
        <v>71</v>
      </c>
      <c r="G3466" t="s">
        <v>927</v>
      </c>
      <c r="H3466" t="s">
        <v>330</v>
      </c>
      <c r="I3466" t="s">
        <v>382</v>
      </c>
      <c r="J3466" t="s">
        <v>383</v>
      </c>
      <c r="K3466" t="s">
        <v>384</v>
      </c>
      <c r="L3466" t="s">
        <v>36</v>
      </c>
      <c r="M3466" t="s">
        <v>386</v>
      </c>
      <c r="N3466" t="s">
        <v>907</v>
      </c>
      <c r="O3466" t="s">
        <v>932</v>
      </c>
      <c r="P3466" t="s">
        <v>71</v>
      </c>
    </row>
    <row r="3467" spans="1:16">
      <c r="A3467" t="s">
        <v>4260</v>
      </c>
      <c r="B3467" t="s">
        <v>4261</v>
      </c>
      <c r="C3467" t="s">
        <v>910</v>
      </c>
      <c r="D3467">
        <v>59</v>
      </c>
      <c r="E3467" t="s">
        <v>4262</v>
      </c>
      <c r="F3467" t="s">
        <v>63</v>
      </c>
      <c r="G3467" t="s">
        <v>936</v>
      </c>
      <c r="H3467" t="s">
        <v>329</v>
      </c>
      <c r="I3467" t="s">
        <v>382</v>
      </c>
      <c r="J3467" t="s">
        <v>383</v>
      </c>
      <c r="K3467" t="s">
        <v>384</v>
      </c>
      <c r="L3467" t="s">
        <v>35</v>
      </c>
      <c r="M3467" t="s">
        <v>386</v>
      </c>
      <c r="N3467" t="s">
        <v>907</v>
      </c>
      <c r="O3467" t="s">
        <v>937</v>
      </c>
      <c r="P3467" t="s">
        <v>63</v>
      </c>
    </row>
    <row r="3468" spans="1:16">
      <c r="A3468" t="s">
        <v>4263</v>
      </c>
      <c r="B3468" t="s">
        <v>4264</v>
      </c>
      <c r="C3468" t="s">
        <v>910</v>
      </c>
      <c r="D3468">
        <v>59</v>
      </c>
      <c r="E3468" t="s">
        <v>4265</v>
      </c>
      <c r="F3468" t="s">
        <v>63</v>
      </c>
      <c r="G3468" t="s">
        <v>927</v>
      </c>
      <c r="H3468" t="s">
        <v>329</v>
      </c>
      <c r="I3468" t="s">
        <v>382</v>
      </c>
      <c r="J3468" t="s">
        <v>383</v>
      </c>
      <c r="K3468" t="s">
        <v>384</v>
      </c>
      <c r="L3468" t="s">
        <v>36</v>
      </c>
      <c r="M3468" t="s">
        <v>386</v>
      </c>
      <c r="N3468" t="s">
        <v>907</v>
      </c>
      <c r="O3468" t="s">
        <v>937</v>
      </c>
      <c r="P3468" t="s">
        <v>63</v>
      </c>
    </row>
    <row r="3469" spans="1:16">
      <c r="A3469" t="s">
        <v>4266</v>
      </c>
      <c r="B3469" t="s">
        <v>4264</v>
      </c>
      <c r="C3469" t="s">
        <v>956</v>
      </c>
      <c r="D3469">
        <v>55</v>
      </c>
      <c r="E3469" t="s">
        <v>4265</v>
      </c>
      <c r="F3469" t="s">
        <v>63</v>
      </c>
      <c r="G3469" t="s">
        <v>927</v>
      </c>
      <c r="H3469" t="s">
        <v>329</v>
      </c>
      <c r="I3469" t="s">
        <v>382</v>
      </c>
      <c r="J3469" t="s">
        <v>383</v>
      </c>
      <c r="K3469" t="s">
        <v>384</v>
      </c>
      <c r="L3469" t="s">
        <v>36</v>
      </c>
      <c r="M3469" t="s">
        <v>386</v>
      </c>
      <c r="N3469" t="s">
        <v>907</v>
      </c>
      <c r="O3469" t="s">
        <v>937</v>
      </c>
      <c r="P3469" t="s">
        <v>63</v>
      </c>
    </row>
    <row r="3470" spans="1:16">
      <c r="A3470" t="s">
        <v>4267</v>
      </c>
      <c r="B3470" t="s">
        <v>4264</v>
      </c>
      <c r="C3470" t="s">
        <v>904</v>
      </c>
      <c r="D3470">
        <v>57</v>
      </c>
      <c r="E3470" t="s">
        <v>4265</v>
      </c>
      <c r="F3470" t="s">
        <v>63</v>
      </c>
      <c r="G3470" t="s">
        <v>927</v>
      </c>
      <c r="H3470" t="s">
        <v>329</v>
      </c>
      <c r="I3470" t="s">
        <v>382</v>
      </c>
      <c r="J3470" t="s">
        <v>383</v>
      </c>
      <c r="K3470" t="s">
        <v>384</v>
      </c>
      <c r="L3470" t="s">
        <v>36</v>
      </c>
      <c r="M3470" t="s">
        <v>386</v>
      </c>
      <c r="N3470" t="s">
        <v>907</v>
      </c>
      <c r="O3470" t="s">
        <v>937</v>
      </c>
      <c r="P3470" t="s">
        <v>63</v>
      </c>
    </row>
    <row r="3471" spans="1:16">
      <c r="A3471" t="s">
        <v>4268</v>
      </c>
      <c r="B3471" t="s">
        <v>4264</v>
      </c>
      <c r="C3471" t="s">
        <v>912</v>
      </c>
      <c r="D3471">
        <v>61</v>
      </c>
      <c r="E3471" t="s">
        <v>4265</v>
      </c>
      <c r="F3471" t="s">
        <v>63</v>
      </c>
      <c r="G3471" t="s">
        <v>927</v>
      </c>
      <c r="H3471" t="s">
        <v>329</v>
      </c>
      <c r="I3471" t="s">
        <v>382</v>
      </c>
      <c r="J3471" t="s">
        <v>383</v>
      </c>
      <c r="K3471" t="s">
        <v>384</v>
      </c>
      <c r="L3471" t="s">
        <v>36</v>
      </c>
      <c r="M3471" t="s">
        <v>386</v>
      </c>
      <c r="N3471" t="s">
        <v>907</v>
      </c>
      <c r="O3471" t="s">
        <v>937</v>
      </c>
      <c r="P3471" t="s">
        <v>63</v>
      </c>
    </row>
    <row r="3472" spans="1:16">
      <c r="A3472" t="s">
        <v>5539</v>
      </c>
      <c r="B3472" t="s">
        <v>5540</v>
      </c>
      <c r="C3472" t="s">
        <v>910</v>
      </c>
      <c r="D3472">
        <v>59</v>
      </c>
      <c r="E3472" t="s">
        <v>4265</v>
      </c>
      <c r="F3472" t="s">
        <v>71</v>
      </c>
      <c r="G3472" t="s">
        <v>927</v>
      </c>
      <c r="H3472" t="s">
        <v>329</v>
      </c>
      <c r="I3472" t="s">
        <v>382</v>
      </c>
      <c r="J3472" t="s">
        <v>383</v>
      </c>
      <c r="K3472" t="s">
        <v>384</v>
      </c>
      <c r="L3472" t="s">
        <v>36</v>
      </c>
      <c r="M3472" t="s">
        <v>386</v>
      </c>
      <c r="N3472" t="s">
        <v>907</v>
      </c>
      <c r="O3472" t="s">
        <v>932</v>
      </c>
      <c r="P3472" t="s">
        <v>71</v>
      </c>
    </row>
    <row r="3473" spans="1:16">
      <c r="A3473" t="s">
        <v>2320</v>
      </c>
      <c r="B3473" t="s">
        <v>2321</v>
      </c>
      <c r="C3473" t="s">
        <v>956</v>
      </c>
      <c r="D3473">
        <v>55</v>
      </c>
      <c r="E3473" t="s">
        <v>2316</v>
      </c>
      <c r="F3473" t="s">
        <v>79</v>
      </c>
      <c r="G3473" t="s">
        <v>936</v>
      </c>
      <c r="H3473" t="s">
        <v>329</v>
      </c>
      <c r="I3473" t="s">
        <v>382</v>
      </c>
      <c r="J3473" t="s">
        <v>383</v>
      </c>
      <c r="K3473" t="s">
        <v>384</v>
      </c>
      <c r="L3473" t="s">
        <v>35</v>
      </c>
      <c r="M3473" t="s">
        <v>386</v>
      </c>
      <c r="N3473" t="s">
        <v>907</v>
      </c>
      <c r="O3473" t="s">
        <v>990</v>
      </c>
      <c r="P3473" t="s">
        <v>63</v>
      </c>
    </row>
    <row r="3474" spans="1:16">
      <c r="A3474" t="s">
        <v>2322</v>
      </c>
      <c r="B3474" t="s">
        <v>2321</v>
      </c>
      <c r="C3474" t="s">
        <v>904</v>
      </c>
      <c r="D3474">
        <v>57</v>
      </c>
      <c r="E3474" t="s">
        <v>2316</v>
      </c>
      <c r="F3474" t="s">
        <v>79</v>
      </c>
      <c r="G3474" t="s">
        <v>936</v>
      </c>
      <c r="H3474" t="s">
        <v>329</v>
      </c>
      <c r="I3474" t="s">
        <v>382</v>
      </c>
      <c r="J3474" t="s">
        <v>383</v>
      </c>
      <c r="K3474" t="s">
        <v>384</v>
      </c>
      <c r="L3474" t="s">
        <v>35</v>
      </c>
      <c r="M3474" t="s">
        <v>386</v>
      </c>
      <c r="N3474" t="s">
        <v>907</v>
      </c>
      <c r="O3474" t="s">
        <v>990</v>
      </c>
      <c r="P3474" t="s">
        <v>63</v>
      </c>
    </row>
    <row r="3475" spans="1:16">
      <c r="A3475" t="s">
        <v>2323</v>
      </c>
      <c r="B3475" t="s">
        <v>2321</v>
      </c>
      <c r="C3475" t="s">
        <v>910</v>
      </c>
      <c r="D3475">
        <v>59</v>
      </c>
      <c r="E3475" t="s">
        <v>2316</v>
      </c>
      <c r="F3475" t="s">
        <v>79</v>
      </c>
      <c r="G3475" t="s">
        <v>936</v>
      </c>
      <c r="H3475" t="s">
        <v>329</v>
      </c>
      <c r="I3475" t="s">
        <v>382</v>
      </c>
      <c r="J3475" t="s">
        <v>383</v>
      </c>
      <c r="K3475" t="s">
        <v>384</v>
      </c>
      <c r="L3475" t="s">
        <v>35</v>
      </c>
      <c r="M3475" t="s">
        <v>386</v>
      </c>
      <c r="N3475" t="s">
        <v>907</v>
      </c>
      <c r="O3475" t="s">
        <v>990</v>
      </c>
      <c r="P3475" t="s">
        <v>63</v>
      </c>
    </row>
    <row r="3476" spans="1:16">
      <c r="A3476" t="s">
        <v>2324</v>
      </c>
      <c r="B3476" t="s">
        <v>2321</v>
      </c>
      <c r="C3476" t="s">
        <v>912</v>
      </c>
      <c r="D3476">
        <v>61</v>
      </c>
      <c r="E3476" t="s">
        <v>2316</v>
      </c>
      <c r="F3476" t="s">
        <v>79</v>
      </c>
      <c r="G3476" t="s">
        <v>936</v>
      </c>
      <c r="H3476" t="s">
        <v>329</v>
      </c>
      <c r="I3476" t="s">
        <v>382</v>
      </c>
      <c r="J3476" t="s">
        <v>383</v>
      </c>
      <c r="K3476" t="s">
        <v>384</v>
      </c>
      <c r="L3476" t="s">
        <v>35</v>
      </c>
      <c r="M3476" t="s">
        <v>386</v>
      </c>
      <c r="N3476" t="s">
        <v>907</v>
      </c>
      <c r="O3476" t="s">
        <v>990</v>
      </c>
      <c r="P3476" t="s">
        <v>63</v>
      </c>
    </row>
    <row r="3477" spans="1:16">
      <c r="A3477" t="s">
        <v>2314</v>
      </c>
      <c r="B3477" t="s">
        <v>2315</v>
      </c>
      <c r="C3477" t="s">
        <v>956</v>
      </c>
      <c r="D3477">
        <v>55</v>
      </c>
      <c r="E3477" t="s">
        <v>2316</v>
      </c>
      <c r="F3477" t="s">
        <v>97</v>
      </c>
      <c r="G3477" t="s">
        <v>936</v>
      </c>
      <c r="H3477" t="s">
        <v>329</v>
      </c>
      <c r="I3477" t="s">
        <v>382</v>
      </c>
      <c r="J3477" t="s">
        <v>383</v>
      </c>
      <c r="K3477" t="s">
        <v>384</v>
      </c>
      <c r="L3477" t="s">
        <v>35</v>
      </c>
      <c r="M3477" t="s">
        <v>386</v>
      </c>
      <c r="N3477" t="s">
        <v>907</v>
      </c>
      <c r="O3477" t="s">
        <v>932</v>
      </c>
      <c r="P3477" t="s">
        <v>63</v>
      </c>
    </row>
    <row r="3478" spans="1:16">
      <c r="A3478" t="s">
        <v>2317</v>
      </c>
      <c r="B3478" t="s">
        <v>2315</v>
      </c>
      <c r="C3478" t="s">
        <v>904</v>
      </c>
      <c r="D3478">
        <v>57</v>
      </c>
      <c r="E3478" t="s">
        <v>2316</v>
      </c>
      <c r="F3478" t="s">
        <v>97</v>
      </c>
      <c r="G3478" t="s">
        <v>936</v>
      </c>
      <c r="H3478" t="s">
        <v>329</v>
      </c>
      <c r="I3478" t="s">
        <v>382</v>
      </c>
      <c r="J3478" t="s">
        <v>383</v>
      </c>
      <c r="K3478" t="s">
        <v>384</v>
      </c>
      <c r="L3478" t="s">
        <v>35</v>
      </c>
      <c r="M3478" t="s">
        <v>386</v>
      </c>
      <c r="N3478" t="s">
        <v>907</v>
      </c>
      <c r="O3478" t="s">
        <v>932</v>
      </c>
      <c r="P3478" t="s">
        <v>63</v>
      </c>
    </row>
    <row r="3479" spans="1:16">
      <c r="A3479" t="s">
        <v>2318</v>
      </c>
      <c r="B3479" t="s">
        <v>2315</v>
      </c>
      <c r="C3479" t="s">
        <v>910</v>
      </c>
      <c r="D3479">
        <v>59</v>
      </c>
      <c r="E3479" t="s">
        <v>2316</v>
      </c>
      <c r="F3479" t="s">
        <v>97</v>
      </c>
      <c r="G3479" t="s">
        <v>936</v>
      </c>
      <c r="H3479" t="s">
        <v>329</v>
      </c>
      <c r="I3479" t="s">
        <v>382</v>
      </c>
      <c r="J3479" t="s">
        <v>383</v>
      </c>
      <c r="K3479" t="s">
        <v>384</v>
      </c>
      <c r="L3479" t="s">
        <v>35</v>
      </c>
      <c r="M3479" t="s">
        <v>386</v>
      </c>
      <c r="N3479" t="s">
        <v>907</v>
      </c>
      <c r="O3479" t="s">
        <v>932</v>
      </c>
      <c r="P3479" t="s">
        <v>63</v>
      </c>
    </row>
    <row r="3480" spans="1:16">
      <c r="A3480" t="s">
        <v>2319</v>
      </c>
      <c r="B3480" t="s">
        <v>2315</v>
      </c>
      <c r="C3480" t="s">
        <v>912</v>
      </c>
      <c r="D3480">
        <v>61</v>
      </c>
      <c r="E3480" t="s">
        <v>2316</v>
      </c>
      <c r="F3480" t="s">
        <v>97</v>
      </c>
      <c r="G3480" t="s">
        <v>936</v>
      </c>
      <c r="H3480" t="s">
        <v>329</v>
      </c>
      <c r="I3480" t="s">
        <v>382</v>
      </c>
      <c r="J3480" t="s">
        <v>383</v>
      </c>
      <c r="K3480" t="s">
        <v>384</v>
      </c>
      <c r="L3480" t="s">
        <v>35</v>
      </c>
      <c r="M3480" t="s">
        <v>386</v>
      </c>
      <c r="N3480" t="s">
        <v>907</v>
      </c>
      <c r="O3480" t="s">
        <v>932</v>
      </c>
      <c r="P3480" t="s">
        <v>63</v>
      </c>
    </row>
    <row r="3481" spans="1:16">
      <c r="A3481" t="s">
        <v>2514</v>
      </c>
      <c r="B3481" t="s">
        <v>2515</v>
      </c>
      <c r="C3481" t="s">
        <v>910</v>
      </c>
      <c r="D3481">
        <v>59</v>
      </c>
      <c r="E3481" t="s">
        <v>2316</v>
      </c>
      <c r="F3481" t="s">
        <v>63</v>
      </c>
      <c r="G3481" t="s">
        <v>936</v>
      </c>
      <c r="H3481" t="s">
        <v>329</v>
      </c>
      <c r="I3481" t="s">
        <v>382</v>
      </c>
      <c r="J3481" t="s">
        <v>383</v>
      </c>
      <c r="K3481" t="s">
        <v>384</v>
      </c>
      <c r="L3481" t="s">
        <v>35</v>
      </c>
      <c r="M3481" t="s">
        <v>386</v>
      </c>
      <c r="N3481" t="s">
        <v>907</v>
      </c>
      <c r="O3481" t="s">
        <v>937</v>
      </c>
      <c r="P3481" t="s">
        <v>63</v>
      </c>
    </row>
    <row r="3482" spans="1:16">
      <c r="A3482" t="s">
        <v>2516</v>
      </c>
      <c r="B3482" t="s">
        <v>2515</v>
      </c>
      <c r="C3482" t="s">
        <v>956</v>
      </c>
      <c r="D3482">
        <v>55</v>
      </c>
      <c r="E3482" t="s">
        <v>2316</v>
      </c>
      <c r="F3482" t="s">
        <v>63</v>
      </c>
      <c r="G3482" t="s">
        <v>936</v>
      </c>
      <c r="H3482" t="s">
        <v>329</v>
      </c>
      <c r="I3482" t="s">
        <v>382</v>
      </c>
      <c r="J3482" t="s">
        <v>383</v>
      </c>
      <c r="K3482" t="s">
        <v>384</v>
      </c>
      <c r="L3482" t="s">
        <v>35</v>
      </c>
      <c r="M3482" t="s">
        <v>386</v>
      </c>
      <c r="N3482" t="s">
        <v>907</v>
      </c>
      <c r="O3482" t="s">
        <v>937</v>
      </c>
      <c r="P3482" t="s">
        <v>63</v>
      </c>
    </row>
    <row r="3483" spans="1:16">
      <c r="A3483" t="s">
        <v>2517</v>
      </c>
      <c r="B3483" t="s">
        <v>2515</v>
      </c>
      <c r="C3483" t="s">
        <v>904</v>
      </c>
      <c r="D3483">
        <v>57</v>
      </c>
      <c r="E3483" t="s">
        <v>2316</v>
      </c>
      <c r="F3483" t="s">
        <v>63</v>
      </c>
      <c r="G3483" t="s">
        <v>936</v>
      </c>
      <c r="H3483" t="s">
        <v>329</v>
      </c>
      <c r="I3483" t="s">
        <v>382</v>
      </c>
      <c r="J3483" t="s">
        <v>383</v>
      </c>
      <c r="K3483" t="s">
        <v>384</v>
      </c>
      <c r="L3483" t="s">
        <v>35</v>
      </c>
      <c r="M3483" t="s">
        <v>386</v>
      </c>
      <c r="N3483" t="s">
        <v>907</v>
      </c>
      <c r="O3483" t="s">
        <v>937</v>
      </c>
      <c r="P3483" t="s">
        <v>63</v>
      </c>
    </row>
    <row r="3484" spans="1:16">
      <c r="A3484" t="s">
        <v>2518</v>
      </c>
      <c r="B3484" t="s">
        <v>2515</v>
      </c>
      <c r="C3484" t="s">
        <v>912</v>
      </c>
      <c r="D3484">
        <v>61</v>
      </c>
      <c r="E3484" t="s">
        <v>2316</v>
      </c>
      <c r="F3484" t="s">
        <v>63</v>
      </c>
      <c r="G3484" t="s">
        <v>936</v>
      </c>
      <c r="H3484" t="s">
        <v>329</v>
      </c>
      <c r="I3484" t="s">
        <v>382</v>
      </c>
      <c r="J3484" t="s">
        <v>383</v>
      </c>
      <c r="K3484" t="s">
        <v>384</v>
      </c>
      <c r="L3484" t="s">
        <v>35</v>
      </c>
      <c r="M3484" t="s">
        <v>386</v>
      </c>
      <c r="N3484" t="s">
        <v>907</v>
      </c>
      <c r="O3484" t="s">
        <v>937</v>
      </c>
      <c r="P3484" t="s">
        <v>63</v>
      </c>
    </row>
    <row r="3485" spans="1:16">
      <c r="A3485" t="s">
        <v>2784</v>
      </c>
      <c r="B3485" t="s">
        <v>2785</v>
      </c>
      <c r="C3485" t="s">
        <v>956</v>
      </c>
      <c r="D3485">
        <v>55</v>
      </c>
      <c r="E3485" t="s">
        <v>2786</v>
      </c>
      <c r="F3485" t="s">
        <v>55</v>
      </c>
      <c r="G3485" t="s">
        <v>927</v>
      </c>
      <c r="H3485" t="s">
        <v>329</v>
      </c>
      <c r="I3485" t="s">
        <v>382</v>
      </c>
      <c r="J3485" t="s">
        <v>383</v>
      </c>
      <c r="K3485" t="s">
        <v>384</v>
      </c>
      <c r="L3485" t="s">
        <v>36</v>
      </c>
      <c r="M3485" t="s">
        <v>386</v>
      </c>
      <c r="N3485" t="s">
        <v>907</v>
      </c>
      <c r="O3485" t="s">
        <v>1003</v>
      </c>
      <c r="P3485" t="s">
        <v>71</v>
      </c>
    </row>
    <row r="3486" spans="1:16">
      <c r="A3486" t="s">
        <v>2787</v>
      </c>
      <c r="B3486" t="s">
        <v>2785</v>
      </c>
      <c r="C3486" t="s">
        <v>910</v>
      </c>
      <c r="D3486">
        <v>59</v>
      </c>
      <c r="E3486" t="s">
        <v>2786</v>
      </c>
      <c r="F3486" t="s">
        <v>55</v>
      </c>
      <c r="G3486" t="s">
        <v>927</v>
      </c>
      <c r="H3486" t="s">
        <v>329</v>
      </c>
      <c r="I3486" t="s">
        <v>382</v>
      </c>
      <c r="J3486" t="s">
        <v>383</v>
      </c>
      <c r="K3486" t="s">
        <v>384</v>
      </c>
      <c r="L3486" t="s">
        <v>36</v>
      </c>
      <c r="M3486" t="s">
        <v>386</v>
      </c>
      <c r="N3486" t="s">
        <v>907</v>
      </c>
      <c r="O3486" t="s">
        <v>1003</v>
      </c>
      <c r="P3486" t="s">
        <v>71</v>
      </c>
    </row>
    <row r="3487" spans="1:16">
      <c r="A3487" t="s">
        <v>2788</v>
      </c>
      <c r="B3487" t="s">
        <v>2785</v>
      </c>
      <c r="C3487" t="s">
        <v>912</v>
      </c>
      <c r="D3487">
        <v>61</v>
      </c>
      <c r="E3487" t="s">
        <v>2786</v>
      </c>
      <c r="F3487" t="s">
        <v>55</v>
      </c>
      <c r="G3487" t="s">
        <v>927</v>
      </c>
      <c r="H3487" t="s">
        <v>329</v>
      </c>
      <c r="I3487" t="s">
        <v>382</v>
      </c>
      <c r="J3487" t="s">
        <v>383</v>
      </c>
      <c r="K3487" t="s">
        <v>384</v>
      </c>
      <c r="L3487" t="s">
        <v>36</v>
      </c>
      <c r="M3487" t="s">
        <v>386</v>
      </c>
      <c r="N3487" t="s">
        <v>907</v>
      </c>
      <c r="O3487" t="s">
        <v>1003</v>
      </c>
      <c r="P3487" t="s">
        <v>71</v>
      </c>
    </row>
    <row r="3488" spans="1:16">
      <c r="A3488" t="s">
        <v>2789</v>
      </c>
      <c r="B3488" t="s">
        <v>2785</v>
      </c>
      <c r="C3488" t="s">
        <v>904</v>
      </c>
      <c r="D3488">
        <v>57</v>
      </c>
      <c r="E3488" t="s">
        <v>2786</v>
      </c>
      <c r="F3488" t="s">
        <v>55</v>
      </c>
      <c r="G3488" t="s">
        <v>927</v>
      </c>
      <c r="H3488" t="s">
        <v>329</v>
      </c>
      <c r="I3488" t="s">
        <v>382</v>
      </c>
      <c r="J3488" t="s">
        <v>383</v>
      </c>
      <c r="K3488" t="s">
        <v>384</v>
      </c>
      <c r="L3488" t="s">
        <v>36</v>
      </c>
      <c r="M3488" t="s">
        <v>386</v>
      </c>
      <c r="N3488" t="s">
        <v>907</v>
      </c>
      <c r="O3488" t="s">
        <v>1003</v>
      </c>
      <c r="P3488" t="s">
        <v>71</v>
      </c>
    </row>
    <row r="3489" spans="1:16">
      <c r="A3489" t="s">
        <v>2639</v>
      </c>
      <c r="B3489" t="s">
        <v>2640</v>
      </c>
      <c r="C3489" t="s">
        <v>931</v>
      </c>
      <c r="D3489">
        <v>0</v>
      </c>
      <c r="E3489" t="s">
        <v>2641</v>
      </c>
      <c r="F3489" t="s">
        <v>71</v>
      </c>
      <c r="G3489" t="s">
        <v>2642</v>
      </c>
      <c r="H3489" t="s">
        <v>330</v>
      </c>
      <c r="I3489" t="s">
        <v>382</v>
      </c>
      <c r="J3489" t="s">
        <v>383</v>
      </c>
      <c r="K3489" t="s">
        <v>384</v>
      </c>
      <c r="L3489" t="s">
        <v>36</v>
      </c>
      <c r="M3489" t="s">
        <v>386</v>
      </c>
      <c r="N3489" t="s">
        <v>907</v>
      </c>
      <c r="O3489" t="s">
        <v>932</v>
      </c>
      <c r="P3489" t="s">
        <v>71</v>
      </c>
    </row>
    <row r="3490" spans="1:16">
      <c r="A3490" t="s">
        <v>8159</v>
      </c>
      <c r="B3490" t="s">
        <v>8160</v>
      </c>
      <c r="C3490" t="s">
        <v>910</v>
      </c>
      <c r="D3490">
        <v>59</v>
      </c>
      <c r="E3490" t="s">
        <v>8161</v>
      </c>
      <c r="F3490" t="s">
        <v>63</v>
      </c>
      <c r="G3490" t="s">
        <v>7591</v>
      </c>
      <c r="H3490" t="s">
        <v>330</v>
      </c>
      <c r="I3490" t="s">
        <v>382</v>
      </c>
      <c r="J3490" t="s">
        <v>383</v>
      </c>
      <c r="K3490" t="s">
        <v>384</v>
      </c>
      <c r="L3490" t="s">
        <v>35</v>
      </c>
      <c r="M3490" t="s">
        <v>386</v>
      </c>
      <c r="N3490" t="s">
        <v>907</v>
      </c>
      <c r="O3490" t="s">
        <v>990</v>
      </c>
      <c r="P3490" t="s">
        <v>63</v>
      </c>
    </row>
    <row r="3491" spans="1:16">
      <c r="A3491" t="s">
        <v>4269</v>
      </c>
      <c r="B3491" t="s">
        <v>4270</v>
      </c>
      <c r="C3491" t="s">
        <v>910</v>
      </c>
      <c r="D3491">
        <v>59</v>
      </c>
      <c r="E3491" t="s">
        <v>1062</v>
      </c>
      <c r="F3491" t="s">
        <v>81</v>
      </c>
      <c r="G3491" t="s">
        <v>927</v>
      </c>
      <c r="H3491" t="s">
        <v>329</v>
      </c>
      <c r="I3491" t="s">
        <v>382</v>
      </c>
      <c r="J3491" t="s">
        <v>383</v>
      </c>
      <c r="K3491" t="s">
        <v>384</v>
      </c>
      <c r="L3491" t="s">
        <v>35</v>
      </c>
      <c r="M3491" t="s">
        <v>386</v>
      </c>
      <c r="N3491" t="s">
        <v>907</v>
      </c>
      <c r="O3491" t="s">
        <v>1033</v>
      </c>
      <c r="P3491" t="s">
        <v>63</v>
      </c>
    </row>
    <row r="3492" spans="1:16">
      <c r="A3492" t="s">
        <v>1060</v>
      </c>
      <c r="B3492" t="s">
        <v>1061</v>
      </c>
      <c r="C3492" t="s">
        <v>956</v>
      </c>
      <c r="D3492">
        <v>55</v>
      </c>
      <c r="E3492" t="s">
        <v>1062</v>
      </c>
      <c r="F3492" t="s">
        <v>57</v>
      </c>
      <c r="G3492" t="s">
        <v>927</v>
      </c>
      <c r="H3492" t="s">
        <v>329</v>
      </c>
      <c r="I3492" t="s">
        <v>382</v>
      </c>
      <c r="J3492" t="s">
        <v>383</v>
      </c>
      <c r="K3492" t="s">
        <v>384</v>
      </c>
      <c r="L3492" t="s">
        <v>36</v>
      </c>
      <c r="M3492" t="s">
        <v>386</v>
      </c>
      <c r="N3492" t="s">
        <v>907</v>
      </c>
      <c r="O3492" t="s">
        <v>908</v>
      </c>
      <c r="P3492" t="s">
        <v>57</v>
      </c>
    </row>
    <row r="3493" spans="1:16">
      <c r="A3493" t="s">
        <v>1063</v>
      </c>
      <c r="B3493" t="s">
        <v>1061</v>
      </c>
      <c r="C3493" t="s">
        <v>904</v>
      </c>
      <c r="D3493">
        <v>57</v>
      </c>
      <c r="E3493" t="s">
        <v>1062</v>
      </c>
      <c r="F3493" t="s">
        <v>57</v>
      </c>
      <c r="G3493" t="s">
        <v>927</v>
      </c>
      <c r="H3493" t="s">
        <v>329</v>
      </c>
      <c r="I3493" t="s">
        <v>382</v>
      </c>
      <c r="J3493" t="s">
        <v>383</v>
      </c>
      <c r="K3493" t="s">
        <v>384</v>
      </c>
      <c r="L3493" t="s">
        <v>36</v>
      </c>
      <c r="M3493" t="s">
        <v>386</v>
      </c>
      <c r="N3493" t="s">
        <v>907</v>
      </c>
      <c r="O3493" t="s">
        <v>908</v>
      </c>
      <c r="P3493" t="s">
        <v>57</v>
      </c>
    </row>
    <row r="3494" spans="1:16">
      <c r="A3494" t="s">
        <v>1064</v>
      </c>
      <c r="B3494" t="s">
        <v>1061</v>
      </c>
      <c r="C3494" t="s">
        <v>910</v>
      </c>
      <c r="D3494">
        <v>59</v>
      </c>
      <c r="E3494" t="s">
        <v>1062</v>
      </c>
      <c r="F3494" t="s">
        <v>57</v>
      </c>
      <c r="G3494" t="s">
        <v>927</v>
      </c>
      <c r="H3494" t="s">
        <v>329</v>
      </c>
      <c r="I3494" t="s">
        <v>382</v>
      </c>
      <c r="J3494" t="s">
        <v>383</v>
      </c>
      <c r="K3494" t="s">
        <v>384</v>
      </c>
      <c r="L3494" t="s">
        <v>36</v>
      </c>
      <c r="M3494" t="s">
        <v>386</v>
      </c>
      <c r="N3494" t="s">
        <v>907</v>
      </c>
      <c r="O3494" t="s">
        <v>908</v>
      </c>
      <c r="P3494" t="s">
        <v>57</v>
      </c>
    </row>
    <row r="3495" spans="1:16">
      <c r="A3495" t="s">
        <v>1065</v>
      </c>
      <c r="B3495" t="s">
        <v>1061</v>
      </c>
      <c r="C3495" t="s">
        <v>912</v>
      </c>
      <c r="D3495">
        <v>61</v>
      </c>
      <c r="E3495" t="s">
        <v>1062</v>
      </c>
      <c r="F3495" t="s">
        <v>57</v>
      </c>
      <c r="G3495" t="s">
        <v>927</v>
      </c>
      <c r="H3495" t="s">
        <v>329</v>
      </c>
      <c r="I3495" t="s">
        <v>382</v>
      </c>
      <c r="J3495" t="s">
        <v>383</v>
      </c>
      <c r="K3495" t="s">
        <v>384</v>
      </c>
      <c r="L3495" t="s">
        <v>36</v>
      </c>
      <c r="M3495" t="s">
        <v>386</v>
      </c>
      <c r="N3495" t="s">
        <v>907</v>
      </c>
      <c r="O3495" t="s">
        <v>908</v>
      </c>
      <c r="P3495" t="s">
        <v>57</v>
      </c>
    </row>
    <row r="3496" spans="1:16">
      <c r="A3496" t="s">
        <v>8162</v>
      </c>
      <c r="B3496" t="s">
        <v>8163</v>
      </c>
      <c r="C3496" t="s">
        <v>910</v>
      </c>
      <c r="D3496">
        <v>59</v>
      </c>
      <c r="E3496" t="s">
        <v>1062</v>
      </c>
      <c r="F3496" t="s">
        <v>86</v>
      </c>
      <c r="G3496" t="s">
        <v>927</v>
      </c>
      <c r="H3496" t="s">
        <v>329</v>
      </c>
      <c r="I3496" t="s">
        <v>382</v>
      </c>
      <c r="J3496" t="s">
        <v>383</v>
      </c>
      <c r="K3496" t="s">
        <v>384</v>
      </c>
      <c r="L3496" t="s">
        <v>36</v>
      </c>
      <c r="M3496" t="s">
        <v>386</v>
      </c>
      <c r="N3496" t="s">
        <v>907</v>
      </c>
      <c r="O3496" t="s">
        <v>937</v>
      </c>
      <c r="P3496" t="s">
        <v>86</v>
      </c>
    </row>
    <row r="3497" spans="1:16">
      <c r="A3497" t="s">
        <v>5338</v>
      </c>
      <c r="B3497" t="s">
        <v>5339</v>
      </c>
      <c r="C3497" t="s">
        <v>956</v>
      </c>
      <c r="D3497">
        <v>55</v>
      </c>
      <c r="E3497" t="s">
        <v>5340</v>
      </c>
      <c r="F3497" t="s">
        <v>121</v>
      </c>
      <c r="G3497" t="s">
        <v>5341</v>
      </c>
      <c r="H3497" t="s">
        <v>357</v>
      </c>
      <c r="I3497" t="s">
        <v>387</v>
      </c>
      <c r="J3497" t="s">
        <v>383</v>
      </c>
      <c r="K3497" t="s">
        <v>388</v>
      </c>
      <c r="M3497" t="s">
        <v>386</v>
      </c>
      <c r="N3497" t="s">
        <v>907</v>
      </c>
      <c r="O3497" t="s">
        <v>1546</v>
      </c>
      <c r="P3497" t="s">
        <v>121</v>
      </c>
    </row>
    <row r="3498" spans="1:16">
      <c r="A3498" t="s">
        <v>2325</v>
      </c>
      <c r="B3498" t="s">
        <v>2326</v>
      </c>
      <c r="C3498" t="s">
        <v>956</v>
      </c>
      <c r="D3498">
        <v>55</v>
      </c>
      <c r="E3498" t="s">
        <v>2327</v>
      </c>
      <c r="F3498" t="s">
        <v>57</v>
      </c>
      <c r="G3498" t="s">
        <v>1069</v>
      </c>
      <c r="H3498" t="s">
        <v>329</v>
      </c>
      <c r="I3498" t="s">
        <v>382</v>
      </c>
      <c r="J3498" t="s">
        <v>383</v>
      </c>
      <c r="K3498" t="s">
        <v>384</v>
      </c>
      <c r="L3498" t="s">
        <v>35</v>
      </c>
      <c r="M3498" t="s">
        <v>386</v>
      </c>
      <c r="N3498" t="s">
        <v>907</v>
      </c>
      <c r="O3498" t="s">
        <v>908</v>
      </c>
      <c r="P3498" t="s">
        <v>57</v>
      </c>
    </row>
    <row r="3499" spans="1:16">
      <c r="A3499" t="s">
        <v>2328</v>
      </c>
      <c r="B3499" t="s">
        <v>2326</v>
      </c>
      <c r="C3499" t="s">
        <v>904</v>
      </c>
      <c r="D3499">
        <v>57</v>
      </c>
      <c r="E3499" t="s">
        <v>2327</v>
      </c>
      <c r="F3499" t="s">
        <v>57</v>
      </c>
      <c r="G3499" t="s">
        <v>1069</v>
      </c>
      <c r="H3499" t="s">
        <v>329</v>
      </c>
      <c r="I3499" t="s">
        <v>382</v>
      </c>
      <c r="J3499" t="s">
        <v>383</v>
      </c>
      <c r="K3499" t="s">
        <v>384</v>
      </c>
      <c r="L3499" t="s">
        <v>35</v>
      </c>
      <c r="M3499" t="s">
        <v>386</v>
      </c>
      <c r="N3499" t="s">
        <v>907</v>
      </c>
      <c r="O3499" t="s">
        <v>908</v>
      </c>
      <c r="P3499" t="s">
        <v>57</v>
      </c>
    </row>
    <row r="3500" spans="1:16">
      <c r="A3500" t="s">
        <v>2329</v>
      </c>
      <c r="B3500" t="s">
        <v>2326</v>
      </c>
      <c r="C3500" t="s">
        <v>910</v>
      </c>
      <c r="D3500">
        <v>59</v>
      </c>
      <c r="E3500" t="s">
        <v>2327</v>
      </c>
      <c r="F3500" t="s">
        <v>57</v>
      </c>
      <c r="G3500" t="s">
        <v>1069</v>
      </c>
      <c r="H3500" t="s">
        <v>329</v>
      </c>
      <c r="I3500" t="s">
        <v>382</v>
      </c>
      <c r="J3500" t="s">
        <v>383</v>
      </c>
      <c r="K3500" t="s">
        <v>384</v>
      </c>
      <c r="L3500" t="s">
        <v>35</v>
      </c>
      <c r="M3500" t="s">
        <v>386</v>
      </c>
      <c r="N3500" t="s">
        <v>907</v>
      </c>
      <c r="O3500" t="s">
        <v>908</v>
      </c>
      <c r="P3500" t="s">
        <v>57</v>
      </c>
    </row>
    <row r="3501" spans="1:16">
      <c r="A3501" t="s">
        <v>2330</v>
      </c>
      <c r="B3501" t="s">
        <v>2326</v>
      </c>
      <c r="C3501" t="s">
        <v>912</v>
      </c>
      <c r="D3501">
        <v>61</v>
      </c>
      <c r="E3501" t="s">
        <v>2327</v>
      </c>
      <c r="F3501" t="s">
        <v>57</v>
      </c>
      <c r="G3501" t="s">
        <v>1069</v>
      </c>
      <c r="H3501" t="s">
        <v>329</v>
      </c>
      <c r="I3501" t="s">
        <v>382</v>
      </c>
      <c r="J3501" t="s">
        <v>383</v>
      </c>
      <c r="K3501" t="s">
        <v>384</v>
      </c>
      <c r="L3501" t="s">
        <v>35</v>
      </c>
      <c r="M3501" t="s">
        <v>386</v>
      </c>
      <c r="N3501" t="s">
        <v>907</v>
      </c>
      <c r="O3501" t="s">
        <v>908</v>
      </c>
      <c r="P3501" t="s">
        <v>57</v>
      </c>
    </row>
    <row r="3502" spans="1:16">
      <c r="A3502" t="s">
        <v>2872</v>
      </c>
      <c r="B3502" t="s">
        <v>2873</v>
      </c>
      <c r="C3502" t="s">
        <v>910</v>
      </c>
      <c r="D3502">
        <v>59</v>
      </c>
      <c r="E3502" t="s">
        <v>2327</v>
      </c>
      <c r="F3502" t="s">
        <v>86</v>
      </c>
      <c r="G3502" t="s">
        <v>1069</v>
      </c>
      <c r="H3502" t="s">
        <v>329</v>
      </c>
      <c r="I3502" t="s">
        <v>382</v>
      </c>
      <c r="J3502" t="s">
        <v>383</v>
      </c>
      <c r="K3502" t="s">
        <v>384</v>
      </c>
      <c r="L3502" t="s">
        <v>35</v>
      </c>
      <c r="M3502" t="s">
        <v>386</v>
      </c>
      <c r="N3502" t="s">
        <v>907</v>
      </c>
      <c r="O3502" t="s">
        <v>942</v>
      </c>
      <c r="P3502" t="s">
        <v>86</v>
      </c>
    </row>
    <row r="3503" spans="1:16">
      <c r="A3503" t="s">
        <v>8176</v>
      </c>
      <c r="B3503" t="s">
        <v>8177</v>
      </c>
      <c r="C3503" t="s">
        <v>904</v>
      </c>
      <c r="D3503">
        <v>57</v>
      </c>
      <c r="E3503" t="s">
        <v>8178</v>
      </c>
      <c r="F3503" t="s">
        <v>63</v>
      </c>
      <c r="G3503" t="s">
        <v>927</v>
      </c>
      <c r="H3503" t="s">
        <v>329</v>
      </c>
      <c r="I3503" t="s">
        <v>382</v>
      </c>
      <c r="J3503" t="s">
        <v>383</v>
      </c>
      <c r="K3503" t="s">
        <v>384</v>
      </c>
      <c r="L3503" t="s">
        <v>36</v>
      </c>
      <c r="M3503" t="s">
        <v>386</v>
      </c>
      <c r="N3503" t="s">
        <v>907</v>
      </c>
      <c r="O3503" t="s">
        <v>990</v>
      </c>
      <c r="P3503" t="s">
        <v>63</v>
      </c>
    </row>
    <row r="3504" spans="1:16">
      <c r="A3504" t="s">
        <v>8179</v>
      </c>
      <c r="B3504" t="s">
        <v>8177</v>
      </c>
      <c r="C3504" t="s">
        <v>910</v>
      </c>
      <c r="D3504">
        <v>59</v>
      </c>
      <c r="E3504" t="s">
        <v>8178</v>
      </c>
      <c r="F3504" t="s">
        <v>63</v>
      </c>
      <c r="G3504" t="s">
        <v>927</v>
      </c>
      <c r="H3504" t="s">
        <v>329</v>
      </c>
      <c r="I3504" t="s">
        <v>382</v>
      </c>
      <c r="J3504" t="s">
        <v>383</v>
      </c>
      <c r="K3504" t="s">
        <v>384</v>
      </c>
      <c r="L3504" t="s">
        <v>36</v>
      </c>
      <c r="M3504" t="s">
        <v>386</v>
      </c>
      <c r="N3504" t="s">
        <v>907</v>
      </c>
      <c r="O3504" t="s">
        <v>990</v>
      </c>
      <c r="P3504" t="s">
        <v>63</v>
      </c>
    </row>
    <row r="3505" spans="1:16">
      <c r="A3505" t="s">
        <v>5524</v>
      </c>
      <c r="B3505" t="s">
        <v>5525</v>
      </c>
      <c r="C3505" t="s">
        <v>910</v>
      </c>
      <c r="D3505">
        <v>59</v>
      </c>
      <c r="E3505" t="s">
        <v>5526</v>
      </c>
      <c r="F3505" t="s">
        <v>97</v>
      </c>
      <c r="G3505" t="s">
        <v>927</v>
      </c>
      <c r="H3505" t="s">
        <v>330</v>
      </c>
      <c r="I3505" t="s">
        <v>382</v>
      </c>
      <c r="J3505" t="s">
        <v>383</v>
      </c>
      <c r="K3505" t="s">
        <v>384</v>
      </c>
      <c r="L3505" t="s">
        <v>36</v>
      </c>
      <c r="M3505" t="s">
        <v>386</v>
      </c>
      <c r="N3505" t="s">
        <v>907</v>
      </c>
      <c r="O3505" t="s">
        <v>1003</v>
      </c>
      <c r="P3505" t="s">
        <v>63</v>
      </c>
    </row>
    <row r="3506" spans="1:16">
      <c r="A3506" t="s">
        <v>5527</v>
      </c>
      <c r="B3506" t="s">
        <v>5525</v>
      </c>
      <c r="C3506" t="s">
        <v>912</v>
      </c>
      <c r="D3506">
        <v>61</v>
      </c>
      <c r="E3506" t="s">
        <v>5526</v>
      </c>
      <c r="F3506" t="s">
        <v>97</v>
      </c>
      <c r="G3506" t="s">
        <v>927</v>
      </c>
      <c r="H3506" t="s">
        <v>330</v>
      </c>
      <c r="I3506" t="s">
        <v>382</v>
      </c>
      <c r="J3506" t="s">
        <v>383</v>
      </c>
      <c r="K3506" t="s">
        <v>384</v>
      </c>
      <c r="L3506" t="s">
        <v>36</v>
      </c>
      <c r="M3506" t="s">
        <v>386</v>
      </c>
      <c r="N3506" t="s">
        <v>907</v>
      </c>
      <c r="O3506" t="s">
        <v>1003</v>
      </c>
      <c r="P3506" t="s">
        <v>63</v>
      </c>
    </row>
    <row r="3507" spans="1:16">
      <c r="A3507" t="s">
        <v>5528</v>
      </c>
      <c r="B3507" t="s">
        <v>5525</v>
      </c>
      <c r="C3507" t="s">
        <v>904</v>
      </c>
      <c r="D3507">
        <v>57</v>
      </c>
      <c r="E3507" t="s">
        <v>5526</v>
      </c>
      <c r="F3507" t="s">
        <v>97</v>
      </c>
      <c r="G3507" t="s">
        <v>927</v>
      </c>
      <c r="H3507" t="s">
        <v>330</v>
      </c>
      <c r="I3507" t="s">
        <v>382</v>
      </c>
      <c r="J3507" t="s">
        <v>383</v>
      </c>
      <c r="K3507" t="s">
        <v>384</v>
      </c>
      <c r="L3507" t="s">
        <v>36</v>
      </c>
      <c r="M3507" t="s">
        <v>386</v>
      </c>
      <c r="N3507" t="s">
        <v>907</v>
      </c>
      <c r="O3507" t="s">
        <v>1003</v>
      </c>
      <c r="P3507" t="s">
        <v>63</v>
      </c>
    </row>
    <row r="3508" spans="1:16">
      <c r="A3508" t="s">
        <v>5529</v>
      </c>
      <c r="B3508" t="s">
        <v>5525</v>
      </c>
      <c r="C3508" t="s">
        <v>956</v>
      </c>
      <c r="D3508">
        <v>55</v>
      </c>
      <c r="E3508" t="s">
        <v>5526</v>
      </c>
      <c r="F3508" t="s">
        <v>97</v>
      </c>
      <c r="G3508" t="s">
        <v>927</v>
      </c>
      <c r="H3508" t="s">
        <v>330</v>
      </c>
      <c r="I3508" t="s">
        <v>382</v>
      </c>
      <c r="J3508" t="s">
        <v>383</v>
      </c>
      <c r="K3508" t="s">
        <v>384</v>
      </c>
      <c r="L3508" t="s">
        <v>36</v>
      </c>
      <c r="M3508" t="s">
        <v>386</v>
      </c>
      <c r="N3508" t="s">
        <v>907</v>
      </c>
      <c r="O3508" t="s">
        <v>1003</v>
      </c>
      <c r="P3508" t="s">
        <v>63</v>
      </c>
    </row>
    <row r="3509" spans="1:16">
      <c r="A3509" t="s">
        <v>4271</v>
      </c>
      <c r="B3509" t="s">
        <v>4272</v>
      </c>
      <c r="C3509" t="s">
        <v>904</v>
      </c>
      <c r="D3509">
        <v>57</v>
      </c>
      <c r="E3509" t="s">
        <v>4273</v>
      </c>
      <c r="F3509" t="s">
        <v>99</v>
      </c>
      <c r="G3509" t="s">
        <v>2343</v>
      </c>
      <c r="H3509" t="s">
        <v>330</v>
      </c>
      <c r="I3509" t="s">
        <v>382</v>
      </c>
      <c r="J3509" t="s">
        <v>383</v>
      </c>
      <c r="K3509" t="s">
        <v>384</v>
      </c>
      <c r="L3509" t="s">
        <v>35</v>
      </c>
      <c r="M3509" t="s">
        <v>386</v>
      </c>
      <c r="N3509" t="s">
        <v>907</v>
      </c>
      <c r="O3509" t="s">
        <v>4274</v>
      </c>
      <c r="P3509" t="s">
        <v>63</v>
      </c>
    </row>
    <row r="3510" spans="1:16">
      <c r="A3510" t="s">
        <v>6060</v>
      </c>
      <c r="B3510" t="s">
        <v>6061</v>
      </c>
      <c r="C3510" t="s">
        <v>956</v>
      </c>
      <c r="D3510">
        <v>55</v>
      </c>
      <c r="E3510" t="s">
        <v>6062</v>
      </c>
      <c r="F3510" t="s">
        <v>53</v>
      </c>
      <c r="G3510" t="s">
        <v>1265</v>
      </c>
      <c r="H3510" t="s">
        <v>329</v>
      </c>
      <c r="I3510" t="s">
        <v>382</v>
      </c>
      <c r="J3510" t="s">
        <v>383</v>
      </c>
      <c r="K3510" t="s">
        <v>388</v>
      </c>
      <c r="L3510" t="s">
        <v>30</v>
      </c>
      <c r="M3510" t="s">
        <v>386</v>
      </c>
      <c r="N3510" t="s">
        <v>907</v>
      </c>
      <c r="O3510" t="s">
        <v>928</v>
      </c>
      <c r="P3510" t="s">
        <v>53</v>
      </c>
    </row>
    <row r="3511" spans="1:16">
      <c r="A3511" t="s">
        <v>6063</v>
      </c>
      <c r="B3511" t="s">
        <v>6061</v>
      </c>
      <c r="C3511" t="s">
        <v>904</v>
      </c>
      <c r="D3511">
        <v>57</v>
      </c>
      <c r="E3511" t="s">
        <v>6062</v>
      </c>
      <c r="F3511" t="s">
        <v>53</v>
      </c>
      <c r="G3511" t="s">
        <v>1265</v>
      </c>
      <c r="H3511" t="s">
        <v>329</v>
      </c>
      <c r="I3511" t="s">
        <v>382</v>
      </c>
      <c r="J3511" t="s">
        <v>383</v>
      </c>
      <c r="K3511" t="s">
        <v>388</v>
      </c>
      <c r="L3511" t="s">
        <v>30</v>
      </c>
      <c r="M3511" t="s">
        <v>386</v>
      </c>
      <c r="N3511" t="s">
        <v>907</v>
      </c>
      <c r="O3511" t="s">
        <v>928</v>
      </c>
      <c r="P3511" t="s">
        <v>53</v>
      </c>
    </row>
    <row r="3512" spans="1:16">
      <c r="A3512" t="s">
        <v>6064</v>
      </c>
      <c r="B3512" t="s">
        <v>6061</v>
      </c>
      <c r="C3512" t="s">
        <v>910</v>
      </c>
      <c r="D3512">
        <v>59</v>
      </c>
      <c r="E3512" t="s">
        <v>6062</v>
      </c>
      <c r="F3512" t="s">
        <v>53</v>
      </c>
      <c r="G3512" t="s">
        <v>1265</v>
      </c>
      <c r="H3512" t="s">
        <v>329</v>
      </c>
      <c r="I3512" t="s">
        <v>382</v>
      </c>
      <c r="J3512" t="s">
        <v>383</v>
      </c>
      <c r="K3512" t="s">
        <v>388</v>
      </c>
      <c r="L3512" t="s">
        <v>30</v>
      </c>
      <c r="M3512" t="s">
        <v>386</v>
      </c>
      <c r="N3512" t="s">
        <v>907</v>
      </c>
      <c r="O3512" t="s">
        <v>928</v>
      </c>
      <c r="P3512" t="s">
        <v>53</v>
      </c>
    </row>
    <row r="3513" spans="1:16">
      <c r="A3513" t="s">
        <v>6065</v>
      </c>
      <c r="B3513" t="s">
        <v>6061</v>
      </c>
      <c r="C3513" t="s">
        <v>912</v>
      </c>
      <c r="D3513">
        <v>61</v>
      </c>
      <c r="E3513" t="s">
        <v>6062</v>
      </c>
      <c r="F3513" t="s">
        <v>53</v>
      </c>
      <c r="G3513" t="s">
        <v>1265</v>
      </c>
      <c r="H3513" t="s">
        <v>329</v>
      </c>
      <c r="I3513" t="s">
        <v>382</v>
      </c>
      <c r="J3513" t="s">
        <v>383</v>
      </c>
      <c r="K3513" t="s">
        <v>388</v>
      </c>
      <c r="L3513" t="s">
        <v>30</v>
      </c>
      <c r="M3513" t="s">
        <v>386</v>
      </c>
      <c r="N3513" t="s">
        <v>907</v>
      </c>
      <c r="O3513" t="s">
        <v>928</v>
      </c>
      <c r="P3513" t="s">
        <v>53</v>
      </c>
    </row>
    <row r="3514" spans="1:16">
      <c r="A3514" t="s">
        <v>2331</v>
      </c>
      <c r="B3514" t="s">
        <v>2332</v>
      </c>
      <c r="C3514" t="s">
        <v>931</v>
      </c>
      <c r="D3514">
        <v>0</v>
      </c>
      <c r="E3514" t="s">
        <v>2333</v>
      </c>
      <c r="F3514" t="s">
        <v>57</v>
      </c>
      <c r="G3514" t="s">
        <v>2334</v>
      </c>
      <c r="H3514" t="s">
        <v>329</v>
      </c>
      <c r="I3514" t="s">
        <v>382</v>
      </c>
      <c r="J3514" t="s">
        <v>383</v>
      </c>
      <c r="K3514" t="s">
        <v>384</v>
      </c>
      <c r="L3514" t="s">
        <v>36</v>
      </c>
      <c r="M3514" t="s">
        <v>386</v>
      </c>
      <c r="N3514" t="s">
        <v>907</v>
      </c>
      <c r="O3514" t="s">
        <v>1898</v>
      </c>
      <c r="P3514" t="s">
        <v>57</v>
      </c>
    </row>
    <row r="3515" spans="1:16">
      <c r="A3515" t="s">
        <v>2519</v>
      </c>
      <c r="B3515" t="s">
        <v>2520</v>
      </c>
      <c r="C3515" t="s">
        <v>931</v>
      </c>
      <c r="D3515">
        <v>0</v>
      </c>
      <c r="E3515" t="s">
        <v>2333</v>
      </c>
      <c r="F3515" t="s">
        <v>86</v>
      </c>
      <c r="G3515" t="s">
        <v>2334</v>
      </c>
      <c r="H3515" t="s">
        <v>329</v>
      </c>
      <c r="I3515" t="s">
        <v>382</v>
      </c>
      <c r="J3515" t="s">
        <v>383</v>
      </c>
      <c r="K3515" t="s">
        <v>384</v>
      </c>
      <c r="L3515" t="s">
        <v>36</v>
      </c>
      <c r="M3515" t="s">
        <v>386</v>
      </c>
      <c r="N3515" t="s">
        <v>907</v>
      </c>
      <c r="O3515" t="s">
        <v>937</v>
      </c>
      <c r="P3515" t="s">
        <v>86</v>
      </c>
    </row>
    <row r="3516" spans="1:16">
      <c r="A3516" t="s">
        <v>2521</v>
      </c>
      <c r="B3516" t="s">
        <v>2520</v>
      </c>
      <c r="C3516" t="s">
        <v>910</v>
      </c>
      <c r="D3516">
        <v>59</v>
      </c>
      <c r="E3516" t="s">
        <v>2333</v>
      </c>
      <c r="F3516" t="s">
        <v>86</v>
      </c>
      <c r="G3516" t="s">
        <v>2334</v>
      </c>
      <c r="H3516" t="s">
        <v>329</v>
      </c>
      <c r="I3516" t="s">
        <v>382</v>
      </c>
      <c r="J3516" t="s">
        <v>383</v>
      </c>
      <c r="K3516" t="s">
        <v>384</v>
      </c>
      <c r="L3516" t="s">
        <v>36</v>
      </c>
      <c r="M3516" t="s">
        <v>386</v>
      </c>
      <c r="N3516" t="s">
        <v>907</v>
      </c>
      <c r="O3516" t="s">
        <v>937</v>
      </c>
      <c r="P3516" t="s">
        <v>86</v>
      </c>
    </row>
    <row r="3517" spans="1:16">
      <c r="A3517" t="s">
        <v>5551</v>
      </c>
      <c r="B3517" t="s">
        <v>5552</v>
      </c>
      <c r="C3517" t="s">
        <v>904</v>
      </c>
      <c r="D3517">
        <v>57</v>
      </c>
      <c r="E3517" t="s">
        <v>5553</v>
      </c>
      <c r="F3517" t="s">
        <v>63</v>
      </c>
      <c r="G3517" t="s">
        <v>906</v>
      </c>
      <c r="H3517" t="s">
        <v>329</v>
      </c>
      <c r="I3517" t="s">
        <v>382</v>
      </c>
      <c r="J3517" t="s">
        <v>383</v>
      </c>
      <c r="K3517" t="s">
        <v>384</v>
      </c>
      <c r="L3517" t="s">
        <v>43</v>
      </c>
      <c r="M3517" t="s">
        <v>386</v>
      </c>
      <c r="N3517" t="s">
        <v>907</v>
      </c>
      <c r="O3517" t="s">
        <v>937</v>
      </c>
      <c r="P3517" t="s">
        <v>63</v>
      </c>
    </row>
    <row r="3518" spans="1:16">
      <c r="A3518" t="s">
        <v>2643</v>
      </c>
      <c r="B3518" t="s">
        <v>2644</v>
      </c>
      <c r="C3518" t="s">
        <v>956</v>
      </c>
      <c r="D3518">
        <v>55</v>
      </c>
      <c r="E3518" t="s">
        <v>2645</v>
      </c>
      <c r="F3518" t="s">
        <v>91</v>
      </c>
      <c r="G3518" t="s">
        <v>2646</v>
      </c>
      <c r="H3518" t="s">
        <v>329</v>
      </c>
      <c r="I3518" t="s">
        <v>382</v>
      </c>
      <c r="J3518" t="s">
        <v>383</v>
      </c>
      <c r="K3518" t="s">
        <v>384</v>
      </c>
      <c r="L3518" t="s">
        <v>35</v>
      </c>
      <c r="M3518" t="s">
        <v>386</v>
      </c>
      <c r="N3518" t="s">
        <v>907</v>
      </c>
      <c r="O3518" t="s">
        <v>932</v>
      </c>
      <c r="P3518" t="s">
        <v>91</v>
      </c>
    </row>
    <row r="3519" spans="1:16">
      <c r="A3519" t="s">
        <v>2647</v>
      </c>
      <c r="B3519" t="s">
        <v>2644</v>
      </c>
      <c r="C3519" t="s">
        <v>904</v>
      </c>
      <c r="D3519">
        <v>57</v>
      </c>
      <c r="E3519" t="s">
        <v>2645</v>
      </c>
      <c r="F3519" t="s">
        <v>91</v>
      </c>
      <c r="G3519" t="s">
        <v>2646</v>
      </c>
      <c r="H3519" t="s">
        <v>329</v>
      </c>
      <c r="I3519" t="s">
        <v>382</v>
      </c>
      <c r="J3519" t="s">
        <v>383</v>
      </c>
      <c r="K3519" t="s">
        <v>384</v>
      </c>
      <c r="L3519" t="s">
        <v>35</v>
      </c>
      <c r="M3519" t="s">
        <v>386</v>
      </c>
      <c r="N3519" t="s">
        <v>907</v>
      </c>
      <c r="O3519" t="s">
        <v>932</v>
      </c>
      <c r="P3519" t="s">
        <v>91</v>
      </c>
    </row>
    <row r="3520" spans="1:16">
      <c r="A3520" t="s">
        <v>2648</v>
      </c>
      <c r="B3520" t="s">
        <v>2644</v>
      </c>
      <c r="C3520" t="s">
        <v>912</v>
      </c>
      <c r="D3520">
        <v>61</v>
      </c>
      <c r="E3520" t="s">
        <v>2645</v>
      </c>
      <c r="F3520" t="s">
        <v>91</v>
      </c>
      <c r="G3520" t="s">
        <v>2646</v>
      </c>
      <c r="H3520" t="s">
        <v>329</v>
      </c>
      <c r="I3520" t="s">
        <v>382</v>
      </c>
      <c r="J3520" t="s">
        <v>383</v>
      </c>
      <c r="K3520" t="s">
        <v>384</v>
      </c>
      <c r="L3520" t="s">
        <v>35</v>
      </c>
      <c r="M3520" t="s">
        <v>386</v>
      </c>
      <c r="N3520" t="s">
        <v>907</v>
      </c>
      <c r="O3520" t="s">
        <v>932</v>
      </c>
      <c r="P3520" t="s">
        <v>91</v>
      </c>
    </row>
    <row r="3521" spans="1:16">
      <c r="A3521" t="s">
        <v>2649</v>
      </c>
      <c r="B3521" t="s">
        <v>2644</v>
      </c>
      <c r="C3521" t="s">
        <v>910</v>
      </c>
      <c r="D3521">
        <v>59</v>
      </c>
      <c r="E3521" t="s">
        <v>2645</v>
      </c>
      <c r="F3521" t="s">
        <v>91</v>
      </c>
      <c r="G3521" t="s">
        <v>2646</v>
      </c>
      <c r="H3521" t="s">
        <v>329</v>
      </c>
      <c r="I3521" t="s">
        <v>382</v>
      </c>
      <c r="J3521" t="s">
        <v>383</v>
      </c>
      <c r="K3521" t="s">
        <v>384</v>
      </c>
      <c r="L3521" t="s">
        <v>35</v>
      </c>
      <c r="M3521" t="s">
        <v>386</v>
      </c>
      <c r="N3521" t="s">
        <v>907</v>
      </c>
      <c r="O3521" t="s">
        <v>932</v>
      </c>
      <c r="P3521" t="s">
        <v>91</v>
      </c>
    </row>
    <row r="3522" spans="1:16">
      <c r="A3522" t="s">
        <v>4648</v>
      </c>
      <c r="B3522" t="s">
        <v>4649</v>
      </c>
      <c r="C3522" t="s">
        <v>956</v>
      </c>
      <c r="D3522">
        <v>55</v>
      </c>
      <c r="E3522" t="s">
        <v>2645</v>
      </c>
      <c r="F3522" t="s">
        <v>53</v>
      </c>
      <c r="G3522" t="s">
        <v>2646</v>
      </c>
      <c r="H3522" t="s">
        <v>329</v>
      </c>
      <c r="I3522" t="s">
        <v>382</v>
      </c>
      <c r="J3522" t="s">
        <v>383</v>
      </c>
      <c r="K3522" t="s">
        <v>384</v>
      </c>
      <c r="L3522" t="s">
        <v>35</v>
      </c>
      <c r="M3522" t="s">
        <v>386</v>
      </c>
      <c r="N3522" t="s">
        <v>907</v>
      </c>
      <c r="O3522" t="s">
        <v>928</v>
      </c>
      <c r="P3522" t="s">
        <v>53</v>
      </c>
    </row>
    <row r="3523" spans="1:16">
      <c r="A3523" t="s">
        <v>4650</v>
      </c>
      <c r="B3523" t="s">
        <v>4649</v>
      </c>
      <c r="C3523" t="s">
        <v>904</v>
      </c>
      <c r="D3523">
        <v>57</v>
      </c>
      <c r="E3523" t="s">
        <v>2645</v>
      </c>
      <c r="F3523" t="s">
        <v>53</v>
      </c>
      <c r="G3523" t="s">
        <v>2646</v>
      </c>
      <c r="H3523" t="s">
        <v>329</v>
      </c>
      <c r="I3523" t="s">
        <v>382</v>
      </c>
      <c r="J3523" t="s">
        <v>383</v>
      </c>
      <c r="K3523" t="s">
        <v>384</v>
      </c>
      <c r="L3523" t="s">
        <v>35</v>
      </c>
      <c r="M3523" t="s">
        <v>386</v>
      </c>
      <c r="N3523" t="s">
        <v>907</v>
      </c>
      <c r="O3523" t="s">
        <v>928</v>
      </c>
      <c r="P3523" t="s">
        <v>53</v>
      </c>
    </row>
    <row r="3524" spans="1:16">
      <c r="A3524" t="s">
        <v>4651</v>
      </c>
      <c r="B3524" t="s">
        <v>4649</v>
      </c>
      <c r="C3524" t="s">
        <v>910</v>
      </c>
      <c r="D3524">
        <v>59</v>
      </c>
      <c r="E3524" t="s">
        <v>2645</v>
      </c>
      <c r="F3524" t="s">
        <v>53</v>
      </c>
      <c r="G3524" t="s">
        <v>2646</v>
      </c>
      <c r="H3524" t="s">
        <v>329</v>
      </c>
      <c r="I3524" t="s">
        <v>382</v>
      </c>
      <c r="J3524" t="s">
        <v>383</v>
      </c>
      <c r="K3524" t="s">
        <v>384</v>
      </c>
      <c r="L3524" t="s">
        <v>35</v>
      </c>
      <c r="M3524" t="s">
        <v>386</v>
      </c>
      <c r="N3524" t="s">
        <v>907</v>
      </c>
      <c r="O3524" t="s">
        <v>928</v>
      </c>
      <c r="P3524" t="s">
        <v>53</v>
      </c>
    </row>
    <row r="3525" spans="1:16">
      <c r="A3525" t="s">
        <v>4652</v>
      </c>
      <c r="B3525" t="s">
        <v>4649</v>
      </c>
      <c r="C3525" t="s">
        <v>912</v>
      </c>
      <c r="D3525">
        <v>61</v>
      </c>
      <c r="E3525" t="s">
        <v>2645</v>
      </c>
      <c r="F3525" t="s">
        <v>53</v>
      </c>
      <c r="G3525" t="s">
        <v>2646</v>
      </c>
      <c r="H3525" t="s">
        <v>329</v>
      </c>
      <c r="I3525" t="s">
        <v>382</v>
      </c>
      <c r="J3525" t="s">
        <v>383</v>
      </c>
      <c r="K3525" t="s">
        <v>384</v>
      </c>
      <c r="L3525" t="s">
        <v>35</v>
      </c>
      <c r="M3525" t="s">
        <v>386</v>
      </c>
      <c r="N3525" t="s">
        <v>907</v>
      </c>
      <c r="O3525" t="s">
        <v>928</v>
      </c>
      <c r="P3525" t="s">
        <v>53</v>
      </c>
    </row>
    <row r="3526" spans="1:16">
      <c r="A3526" t="s">
        <v>2035</v>
      </c>
      <c r="B3526" t="s">
        <v>2036</v>
      </c>
      <c r="C3526" t="s">
        <v>956</v>
      </c>
      <c r="D3526">
        <v>55</v>
      </c>
      <c r="E3526" t="s">
        <v>2037</v>
      </c>
      <c r="F3526" t="s">
        <v>86</v>
      </c>
      <c r="G3526" t="s">
        <v>964</v>
      </c>
      <c r="H3526" t="s">
        <v>329</v>
      </c>
      <c r="I3526" t="s">
        <v>382</v>
      </c>
      <c r="J3526" t="s">
        <v>383</v>
      </c>
      <c r="K3526" t="s">
        <v>388</v>
      </c>
      <c r="M3526" t="s">
        <v>386</v>
      </c>
      <c r="N3526" t="s">
        <v>907</v>
      </c>
      <c r="O3526" t="s">
        <v>1033</v>
      </c>
      <c r="P3526" t="s">
        <v>86</v>
      </c>
    </row>
    <row r="3527" spans="1:16">
      <c r="A3527" t="s">
        <v>2038</v>
      </c>
      <c r="B3527" t="s">
        <v>2036</v>
      </c>
      <c r="C3527" t="s">
        <v>904</v>
      </c>
      <c r="D3527">
        <v>57</v>
      </c>
      <c r="E3527" t="s">
        <v>2037</v>
      </c>
      <c r="F3527" t="s">
        <v>86</v>
      </c>
      <c r="G3527" t="s">
        <v>964</v>
      </c>
      <c r="H3527" t="s">
        <v>329</v>
      </c>
      <c r="I3527" t="s">
        <v>382</v>
      </c>
      <c r="J3527" t="s">
        <v>383</v>
      </c>
      <c r="K3527" t="s">
        <v>388</v>
      </c>
      <c r="M3527" t="s">
        <v>386</v>
      </c>
      <c r="N3527" t="s">
        <v>907</v>
      </c>
      <c r="O3527" t="s">
        <v>1033</v>
      </c>
      <c r="P3527" t="s">
        <v>86</v>
      </c>
    </row>
    <row r="3528" spans="1:16">
      <c r="A3528" t="s">
        <v>2039</v>
      </c>
      <c r="B3528" t="s">
        <v>2036</v>
      </c>
      <c r="C3528" t="s">
        <v>912</v>
      </c>
      <c r="D3528">
        <v>61</v>
      </c>
      <c r="E3528" t="s">
        <v>2037</v>
      </c>
      <c r="F3528" t="s">
        <v>86</v>
      </c>
      <c r="G3528" t="s">
        <v>964</v>
      </c>
      <c r="H3528" t="s">
        <v>329</v>
      </c>
      <c r="I3528" t="s">
        <v>382</v>
      </c>
      <c r="J3528" t="s">
        <v>383</v>
      </c>
      <c r="K3528" t="s">
        <v>388</v>
      </c>
      <c r="M3528" t="s">
        <v>386</v>
      </c>
      <c r="N3528" t="s">
        <v>907</v>
      </c>
      <c r="O3528" t="s">
        <v>1033</v>
      </c>
      <c r="P3528" t="s">
        <v>86</v>
      </c>
    </row>
    <row r="3529" spans="1:16">
      <c r="A3529" t="s">
        <v>5342</v>
      </c>
      <c r="B3529" t="s">
        <v>5343</v>
      </c>
      <c r="C3529" t="s">
        <v>904</v>
      </c>
      <c r="D3529">
        <v>57</v>
      </c>
      <c r="E3529" t="s">
        <v>2037</v>
      </c>
      <c r="F3529" t="s">
        <v>53</v>
      </c>
      <c r="G3529" t="s">
        <v>964</v>
      </c>
      <c r="H3529" t="s">
        <v>329</v>
      </c>
      <c r="I3529" t="s">
        <v>382</v>
      </c>
      <c r="J3529" t="s">
        <v>383</v>
      </c>
      <c r="K3529" t="s">
        <v>388</v>
      </c>
      <c r="M3529" t="s">
        <v>386</v>
      </c>
      <c r="N3529" t="s">
        <v>907</v>
      </c>
      <c r="O3529" t="s">
        <v>928</v>
      </c>
      <c r="P3529" t="s">
        <v>53</v>
      </c>
    </row>
    <row r="3530" spans="1:16">
      <c r="A3530" t="s">
        <v>2522</v>
      </c>
      <c r="B3530" t="s">
        <v>2523</v>
      </c>
      <c r="C3530" t="s">
        <v>910</v>
      </c>
      <c r="D3530">
        <v>59</v>
      </c>
      <c r="E3530" t="s">
        <v>2524</v>
      </c>
      <c r="F3530" t="s">
        <v>187</v>
      </c>
      <c r="G3530" t="s">
        <v>964</v>
      </c>
      <c r="H3530" t="s">
        <v>330</v>
      </c>
      <c r="I3530" t="s">
        <v>382</v>
      </c>
      <c r="J3530" t="s">
        <v>383</v>
      </c>
      <c r="K3530" t="s">
        <v>384</v>
      </c>
      <c r="M3530" t="s">
        <v>386</v>
      </c>
      <c r="N3530" t="s">
        <v>907</v>
      </c>
      <c r="O3530" t="s">
        <v>937</v>
      </c>
      <c r="P3530" t="s">
        <v>63</v>
      </c>
    </row>
    <row r="3531" spans="1:16">
      <c r="A3531" t="s">
        <v>5541</v>
      </c>
      <c r="B3531" t="s">
        <v>5542</v>
      </c>
      <c r="C3531" t="s">
        <v>910</v>
      </c>
      <c r="D3531">
        <v>59</v>
      </c>
      <c r="E3531" t="s">
        <v>5543</v>
      </c>
      <c r="F3531" t="s">
        <v>97</v>
      </c>
      <c r="G3531" t="s">
        <v>2305</v>
      </c>
      <c r="H3531" t="s">
        <v>329</v>
      </c>
      <c r="I3531" t="s">
        <v>382</v>
      </c>
      <c r="J3531" t="s">
        <v>383</v>
      </c>
      <c r="K3531" t="s">
        <v>384</v>
      </c>
      <c r="L3531" t="s">
        <v>35</v>
      </c>
      <c r="M3531" t="s">
        <v>386</v>
      </c>
      <c r="N3531" t="s">
        <v>907</v>
      </c>
      <c r="O3531" t="s">
        <v>932</v>
      </c>
      <c r="P3531" t="s">
        <v>63</v>
      </c>
    </row>
    <row r="3532" spans="1:16">
      <c r="A3532" t="s">
        <v>5544</v>
      </c>
      <c r="B3532" t="s">
        <v>5542</v>
      </c>
      <c r="C3532" t="s">
        <v>912</v>
      </c>
      <c r="D3532">
        <v>61</v>
      </c>
      <c r="E3532" t="s">
        <v>5543</v>
      </c>
      <c r="F3532" t="s">
        <v>97</v>
      </c>
      <c r="G3532" t="s">
        <v>2305</v>
      </c>
      <c r="H3532" t="s">
        <v>329</v>
      </c>
      <c r="I3532" t="s">
        <v>382</v>
      </c>
      <c r="J3532" t="s">
        <v>383</v>
      </c>
      <c r="K3532" t="s">
        <v>384</v>
      </c>
      <c r="L3532" t="s">
        <v>35</v>
      </c>
      <c r="M3532" t="s">
        <v>386</v>
      </c>
      <c r="N3532" t="s">
        <v>907</v>
      </c>
      <c r="O3532" t="s">
        <v>932</v>
      </c>
      <c r="P3532" t="s">
        <v>63</v>
      </c>
    </row>
    <row r="3533" spans="1:16">
      <c r="A3533" t="s">
        <v>5545</v>
      </c>
      <c r="B3533" t="s">
        <v>5542</v>
      </c>
      <c r="C3533" t="s">
        <v>904</v>
      </c>
      <c r="D3533">
        <v>57</v>
      </c>
      <c r="E3533" t="s">
        <v>5543</v>
      </c>
      <c r="F3533" t="s">
        <v>97</v>
      </c>
      <c r="G3533" t="s">
        <v>2305</v>
      </c>
      <c r="H3533" t="s">
        <v>329</v>
      </c>
      <c r="I3533" t="s">
        <v>382</v>
      </c>
      <c r="J3533" t="s">
        <v>383</v>
      </c>
      <c r="K3533" t="s">
        <v>384</v>
      </c>
      <c r="L3533" t="s">
        <v>35</v>
      </c>
      <c r="M3533" t="s">
        <v>386</v>
      </c>
      <c r="N3533" t="s">
        <v>907</v>
      </c>
      <c r="O3533" t="s">
        <v>932</v>
      </c>
      <c r="P3533" t="s">
        <v>63</v>
      </c>
    </row>
    <row r="3534" spans="1:16">
      <c r="A3534" t="s">
        <v>5546</v>
      </c>
      <c r="B3534" t="s">
        <v>5542</v>
      </c>
      <c r="C3534" t="s">
        <v>956</v>
      </c>
      <c r="D3534">
        <v>55</v>
      </c>
      <c r="E3534" t="s">
        <v>5543</v>
      </c>
      <c r="F3534" t="s">
        <v>97</v>
      </c>
      <c r="G3534" t="s">
        <v>2305</v>
      </c>
      <c r="H3534" t="s">
        <v>329</v>
      </c>
      <c r="I3534" t="s">
        <v>382</v>
      </c>
      <c r="J3534" t="s">
        <v>383</v>
      </c>
      <c r="K3534" t="s">
        <v>384</v>
      </c>
      <c r="L3534" t="s">
        <v>35</v>
      </c>
      <c r="M3534" t="s">
        <v>386</v>
      </c>
      <c r="N3534" t="s">
        <v>907</v>
      </c>
      <c r="O3534" t="s">
        <v>932</v>
      </c>
      <c r="P3534" t="s">
        <v>63</v>
      </c>
    </row>
    <row r="3535" spans="1:16">
      <c r="A3535" t="s">
        <v>5344</v>
      </c>
      <c r="B3535" t="s">
        <v>5345</v>
      </c>
      <c r="C3535" t="s">
        <v>910</v>
      </c>
      <c r="D3535">
        <v>59</v>
      </c>
      <c r="E3535" t="s">
        <v>5346</v>
      </c>
      <c r="F3535" t="s">
        <v>63</v>
      </c>
      <c r="G3535" t="s">
        <v>1265</v>
      </c>
      <c r="H3535" t="s">
        <v>346</v>
      </c>
      <c r="I3535" t="s">
        <v>382</v>
      </c>
      <c r="J3535" t="s">
        <v>383</v>
      </c>
      <c r="K3535" t="s">
        <v>388</v>
      </c>
      <c r="L3535" t="s">
        <v>30</v>
      </c>
      <c r="M3535" t="s">
        <v>386</v>
      </c>
      <c r="N3535" t="s">
        <v>907</v>
      </c>
      <c r="O3535" t="s">
        <v>937</v>
      </c>
      <c r="P3535" t="s">
        <v>63</v>
      </c>
    </row>
    <row r="3536" spans="1:16">
      <c r="A3536" t="s">
        <v>5347</v>
      </c>
      <c r="B3536" t="s">
        <v>5345</v>
      </c>
      <c r="C3536" t="s">
        <v>956</v>
      </c>
      <c r="D3536">
        <v>55</v>
      </c>
      <c r="E3536" t="s">
        <v>5346</v>
      </c>
      <c r="F3536" t="s">
        <v>63</v>
      </c>
      <c r="G3536" t="s">
        <v>1265</v>
      </c>
      <c r="H3536" t="s">
        <v>346</v>
      </c>
      <c r="I3536" t="s">
        <v>382</v>
      </c>
      <c r="J3536" t="s">
        <v>383</v>
      </c>
      <c r="K3536" t="s">
        <v>388</v>
      </c>
      <c r="L3536" t="s">
        <v>30</v>
      </c>
      <c r="M3536" t="s">
        <v>386</v>
      </c>
      <c r="N3536" t="s">
        <v>907</v>
      </c>
      <c r="O3536" t="s">
        <v>937</v>
      </c>
      <c r="P3536" t="s">
        <v>63</v>
      </c>
    </row>
    <row r="3537" spans="1:16">
      <c r="A3537" t="s">
        <v>5348</v>
      </c>
      <c r="B3537" t="s">
        <v>5345</v>
      </c>
      <c r="C3537" t="s">
        <v>904</v>
      </c>
      <c r="D3537">
        <v>57</v>
      </c>
      <c r="E3537" t="s">
        <v>5346</v>
      </c>
      <c r="F3537" t="s">
        <v>63</v>
      </c>
      <c r="G3537" t="s">
        <v>1265</v>
      </c>
      <c r="H3537" t="s">
        <v>346</v>
      </c>
      <c r="I3537" t="s">
        <v>382</v>
      </c>
      <c r="J3537" t="s">
        <v>383</v>
      </c>
      <c r="K3537" t="s">
        <v>388</v>
      </c>
      <c r="L3537" t="s">
        <v>30</v>
      </c>
      <c r="M3537" t="s">
        <v>386</v>
      </c>
      <c r="N3537" t="s">
        <v>907</v>
      </c>
      <c r="O3537" t="s">
        <v>937</v>
      </c>
      <c r="P3537" t="s">
        <v>63</v>
      </c>
    </row>
    <row r="3538" spans="1:16">
      <c r="A3538" t="s">
        <v>5349</v>
      </c>
      <c r="B3538" t="s">
        <v>5345</v>
      </c>
      <c r="C3538" t="s">
        <v>912</v>
      </c>
      <c r="D3538">
        <v>61</v>
      </c>
      <c r="E3538" t="s">
        <v>5346</v>
      </c>
      <c r="F3538" t="s">
        <v>63</v>
      </c>
      <c r="G3538" t="s">
        <v>1265</v>
      </c>
      <c r="H3538" t="s">
        <v>346</v>
      </c>
      <c r="I3538" t="s">
        <v>382</v>
      </c>
      <c r="J3538" t="s">
        <v>383</v>
      </c>
      <c r="K3538" t="s">
        <v>388</v>
      </c>
      <c r="L3538" t="s">
        <v>30</v>
      </c>
      <c r="M3538" t="s">
        <v>386</v>
      </c>
      <c r="N3538" t="s">
        <v>907</v>
      </c>
      <c r="O3538" t="s">
        <v>937</v>
      </c>
      <c r="P3538" t="s">
        <v>63</v>
      </c>
    </row>
    <row r="3539" spans="1:16">
      <c r="A3539" t="s">
        <v>2335</v>
      </c>
      <c r="B3539" t="s">
        <v>2336</v>
      </c>
      <c r="C3539" t="s">
        <v>904</v>
      </c>
      <c r="D3539">
        <v>57</v>
      </c>
      <c r="E3539" t="s">
        <v>2337</v>
      </c>
      <c r="F3539" t="s">
        <v>69</v>
      </c>
      <c r="G3539" t="s">
        <v>936</v>
      </c>
      <c r="H3539" t="s">
        <v>329</v>
      </c>
      <c r="I3539" t="s">
        <v>382</v>
      </c>
      <c r="J3539" t="s">
        <v>383</v>
      </c>
      <c r="K3539" t="s">
        <v>384</v>
      </c>
      <c r="L3539" t="s">
        <v>35</v>
      </c>
      <c r="M3539" t="s">
        <v>386</v>
      </c>
      <c r="N3539" t="s">
        <v>907</v>
      </c>
      <c r="O3539" t="s">
        <v>1546</v>
      </c>
      <c r="P3539" t="s">
        <v>63</v>
      </c>
    </row>
    <row r="3540" spans="1:16">
      <c r="A3540" t="s">
        <v>2338</v>
      </c>
      <c r="B3540" t="s">
        <v>2336</v>
      </c>
      <c r="C3540" t="s">
        <v>910</v>
      </c>
      <c r="D3540">
        <v>59</v>
      </c>
      <c r="E3540" t="s">
        <v>2337</v>
      </c>
      <c r="F3540" t="s">
        <v>69</v>
      </c>
      <c r="G3540" t="s">
        <v>936</v>
      </c>
      <c r="H3540" t="s">
        <v>329</v>
      </c>
      <c r="I3540" t="s">
        <v>382</v>
      </c>
      <c r="J3540" t="s">
        <v>383</v>
      </c>
      <c r="K3540" t="s">
        <v>384</v>
      </c>
      <c r="L3540" t="s">
        <v>35</v>
      </c>
      <c r="M3540" t="s">
        <v>386</v>
      </c>
      <c r="N3540" t="s">
        <v>907</v>
      </c>
      <c r="O3540" t="s">
        <v>1546</v>
      </c>
      <c r="P3540" t="s">
        <v>63</v>
      </c>
    </row>
    <row r="3541" spans="1:16">
      <c r="A3541" t="s">
        <v>2339</v>
      </c>
      <c r="B3541" t="s">
        <v>2336</v>
      </c>
      <c r="C3541" t="s">
        <v>912</v>
      </c>
      <c r="D3541">
        <v>61</v>
      </c>
      <c r="E3541" t="s">
        <v>2337</v>
      </c>
      <c r="F3541" t="s">
        <v>69</v>
      </c>
      <c r="G3541" t="s">
        <v>936</v>
      </c>
      <c r="H3541" t="s">
        <v>329</v>
      </c>
      <c r="I3541" t="s">
        <v>382</v>
      </c>
      <c r="J3541" t="s">
        <v>383</v>
      </c>
      <c r="K3541" t="s">
        <v>384</v>
      </c>
      <c r="L3541" t="s">
        <v>35</v>
      </c>
      <c r="M3541" t="s">
        <v>386</v>
      </c>
      <c r="N3541" t="s">
        <v>907</v>
      </c>
      <c r="O3541" t="s">
        <v>1546</v>
      </c>
      <c r="P3541" t="s">
        <v>63</v>
      </c>
    </row>
    <row r="3542" spans="1:16">
      <c r="A3542" t="s">
        <v>2546</v>
      </c>
      <c r="B3542" t="s">
        <v>2547</v>
      </c>
      <c r="C3542" t="s">
        <v>904</v>
      </c>
      <c r="D3542">
        <v>57</v>
      </c>
      <c r="E3542" t="s">
        <v>2337</v>
      </c>
      <c r="F3542" t="s">
        <v>101</v>
      </c>
      <c r="G3542" t="s">
        <v>2305</v>
      </c>
      <c r="H3542" t="s">
        <v>329</v>
      </c>
      <c r="I3542" t="s">
        <v>382</v>
      </c>
      <c r="J3542" t="s">
        <v>383</v>
      </c>
      <c r="K3542" t="s">
        <v>384</v>
      </c>
      <c r="L3542" t="s">
        <v>35</v>
      </c>
      <c r="M3542" t="s">
        <v>386</v>
      </c>
      <c r="N3542" t="s">
        <v>907</v>
      </c>
      <c r="O3542" t="s">
        <v>928</v>
      </c>
      <c r="P3542" t="s">
        <v>63</v>
      </c>
    </row>
    <row r="3543" spans="1:16">
      <c r="A3543" t="s">
        <v>3466</v>
      </c>
      <c r="B3543" t="s">
        <v>3467</v>
      </c>
      <c r="C3543" t="s">
        <v>956</v>
      </c>
      <c r="D3543">
        <v>55</v>
      </c>
      <c r="E3543" t="s">
        <v>3468</v>
      </c>
      <c r="F3543" t="s">
        <v>86</v>
      </c>
      <c r="G3543" t="s">
        <v>964</v>
      </c>
      <c r="H3543" t="s">
        <v>329</v>
      </c>
      <c r="I3543" t="s">
        <v>382</v>
      </c>
      <c r="J3543" t="s">
        <v>383</v>
      </c>
      <c r="K3543" t="s">
        <v>388</v>
      </c>
      <c r="M3543" t="s">
        <v>385</v>
      </c>
      <c r="N3543" t="s">
        <v>907</v>
      </c>
      <c r="O3543" t="s">
        <v>1033</v>
      </c>
      <c r="P3543" t="s">
        <v>86</v>
      </c>
    </row>
    <row r="3544" spans="1:16">
      <c r="A3544" t="s">
        <v>3469</v>
      </c>
      <c r="B3544" t="s">
        <v>3467</v>
      </c>
      <c r="C3544" t="s">
        <v>904</v>
      </c>
      <c r="D3544">
        <v>57</v>
      </c>
      <c r="E3544" t="s">
        <v>3468</v>
      </c>
      <c r="F3544" t="s">
        <v>86</v>
      </c>
      <c r="G3544" t="s">
        <v>964</v>
      </c>
      <c r="H3544" t="s">
        <v>329</v>
      </c>
      <c r="I3544" t="s">
        <v>382</v>
      </c>
      <c r="J3544" t="s">
        <v>383</v>
      </c>
      <c r="K3544" t="s">
        <v>388</v>
      </c>
      <c r="M3544" t="s">
        <v>385</v>
      </c>
      <c r="N3544" t="s">
        <v>907</v>
      </c>
      <c r="O3544" t="s">
        <v>1033</v>
      </c>
      <c r="P3544" t="s">
        <v>86</v>
      </c>
    </row>
    <row r="3545" spans="1:16">
      <c r="A3545" t="s">
        <v>2713</v>
      </c>
      <c r="B3545" t="s">
        <v>2714</v>
      </c>
      <c r="C3545" t="s">
        <v>910</v>
      </c>
      <c r="D3545">
        <v>59</v>
      </c>
      <c r="E3545" t="s">
        <v>2715</v>
      </c>
      <c r="F3545" t="s">
        <v>60</v>
      </c>
      <c r="G3545" t="s">
        <v>936</v>
      </c>
      <c r="H3545" t="s">
        <v>330</v>
      </c>
      <c r="I3545" t="s">
        <v>382</v>
      </c>
      <c r="J3545" t="s">
        <v>383</v>
      </c>
      <c r="K3545" t="s">
        <v>384</v>
      </c>
      <c r="L3545" t="s">
        <v>35</v>
      </c>
      <c r="M3545" t="s">
        <v>386</v>
      </c>
      <c r="N3545" t="s">
        <v>907</v>
      </c>
      <c r="O3545" t="s">
        <v>990</v>
      </c>
      <c r="P3545" t="s">
        <v>60</v>
      </c>
    </row>
    <row r="3546" spans="1:16">
      <c r="A3546" t="s">
        <v>4275</v>
      </c>
      <c r="B3546" t="s">
        <v>4276</v>
      </c>
      <c r="C3546" t="s">
        <v>910</v>
      </c>
      <c r="D3546">
        <v>59</v>
      </c>
      <c r="E3546" t="s">
        <v>4277</v>
      </c>
      <c r="F3546" t="s">
        <v>113</v>
      </c>
      <c r="G3546" t="s">
        <v>927</v>
      </c>
      <c r="H3546" t="s">
        <v>329</v>
      </c>
      <c r="I3546" t="s">
        <v>382</v>
      </c>
      <c r="J3546" t="s">
        <v>383</v>
      </c>
      <c r="K3546" t="s">
        <v>384</v>
      </c>
      <c r="L3546" t="s">
        <v>36</v>
      </c>
      <c r="M3546" t="s">
        <v>386</v>
      </c>
      <c r="N3546" t="s">
        <v>907</v>
      </c>
      <c r="O3546" t="s">
        <v>2130</v>
      </c>
      <c r="P3546" t="s">
        <v>57</v>
      </c>
    </row>
    <row r="3547" spans="1:16">
      <c r="A3547" t="s">
        <v>2040</v>
      </c>
      <c r="B3547" t="s">
        <v>2041</v>
      </c>
      <c r="C3547" t="s">
        <v>904</v>
      </c>
      <c r="D3547">
        <v>57</v>
      </c>
      <c r="E3547" t="s">
        <v>2042</v>
      </c>
      <c r="F3547" t="s">
        <v>83</v>
      </c>
      <c r="G3547" t="s">
        <v>2043</v>
      </c>
      <c r="H3547" t="s">
        <v>329</v>
      </c>
      <c r="I3547" t="s">
        <v>382</v>
      </c>
      <c r="J3547" t="s">
        <v>383</v>
      </c>
      <c r="K3547" t="s">
        <v>388</v>
      </c>
      <c r="L3547" t="s">
        <v>44</v>
      </c>
      <c r="M3547" t="s">
        <v>385</v>
      </c>
      <c r="N3547" t="s">
        <v>907</v>
      </c>
      <c r="O3547" t="s">
        <v>917</v>
      </c>
      <c r="P3547" t="s">
        <v>83</v>
      </c>
    </row>
    <row r="3548" spans="1:16">
      <c r="A3548" t="s">
        <v>8180</v>
      </c>
      <c r="B3548" t="s">
        <v>8181</v>
      </c>
      <c r="C3548" t="s">
        <v>910</v>
      </c>
      <c r="D3548">
        <v>59</v>
      </c>
      <c r="E3548" t="s">
        <v>8182</v>
      </c>
      <c r="F3548" t="s">
        <v>63</v>
      </c>
      <c r="G3548" t="s">
        <v>936</v>
      </c>
      <c r="H3548" t="s">
        <v>330</v>
      </c>
      <c r="I3548" t="s">
        <v>382</v>
      </c>
      <c r="J3548" t="s">
        <v>383</v>
      </c>
      <c r="K3548" t="s">
        <v>384</v>
      </c>
      <c r="L3548" t="s">
        <v>36</v>
      </c>
      <c r="M3548" t="s">
        <v>386</v>
      </c>
      <c r="N3548" t="s">
        <v>907</v>
      </c>
      <c r="O3548" t="s">
        <v>928</v>
      </c>
      <c r="P3548" t="s">
        <v>63</v>
      </c>
    </row>
    <row r="3549" spans="1:16">
      <c r="A3549" t="s">
        <v>2676</v>
      </c>
      <c r="B3549" t="s">
        <v>2677</v>
      </c>
      <c r="C3549" t="s">
        <v>956</v>
      </c>
      <c r="D3549">
        <v>55</v>
      </c>
      <c r="E3549" t="s">
        <v>2678</v>
      </c>
      <c r="F3549" t="s">
        <v>86</v>
      </c>
      <c r="G3549" t="s">
        <v>964</v>
      </c>
      <c r="H3549" t="s">
        <v>345</v>
      </c>
      <c r="I3549" t="s">
        <v>382</v>
      </c>
      <c r="J3549" t="s">
        <v>383</v>
      </c>
      <c r="K3549" t="s">
        <v>384</v>
      </c>
      <c r="L3549" t="s">
        <v>43</v>
      </c>
      <c r="M3549" t="s">
        <v>385</v>
      </c>
      <c r="N3549" t="s">
        <v>907</v>
      </c>
      <c r="O3549" t="s">
        <v>1033</v>
      </c>
      <c r="P3549" t="s">
        <v>86</v>
      </c>
    </row>
    <row r="3550" spans="1:16">
      <c r="A3550" t="s">
        <v>4653</v>
      </c>
      <c r="B3550" t="s">
        <v>4654</v>
      </c>
      <c r="C3550" t="s">
        <v>956</v>
      </c>
      <c r="D3550">
        <v>55</v>
      </c>
      <c r="E3550" t="s">
        <v>4655</v>
      </c>
      <c r="F3550" t="s">
        <v>63</v>
      </c>
      <c r="G3550" t="s">
        <v>936</v>
      </c>
      <c r="H3550" t="s">
        <v>329</v>
      </c>
      <c r="I3550" t="s">
        <v>390</v>
      </c>
      <c r="J3550" t="s">
        <v>383</v>
      </c>
      <c r="K3550" t="s">
        <v>384</v>
      </c>
      <c r="L3550" t="s">
        <v>35</v>
      </c>
      <c r="M3550" t="s">
        <v>386</v>
      </c>
      <c r="N3550" t="s">
        <v>907</v>
      </c>
      <c r="O3550" t="s">
        <v>947</v>
      </c>
      <c r="P3550" t="s">
        <v>63</v>
      </c>
    </row>
    <row r="3551" spans="1:16">
      <c r="A3551" t="s">
        <v>4656</v>
      </c>
      <c r="B3551" t="s">
        <v>4654</v>
      </c>
      <c r="C3551" t="s">
        <v>904</v>
      </c>
      <c r="D3551">
        <v>57</v>
      </c>
      <c r="E3551" t="s">
        <v>4655</v>
      </c>
      <c r="F3551" t="s">
        <v>63</v>
      </c>
      <c r="G3551" t="s">
        <v>936</v>
      </c>
      <c r="H3551" t="s">
        <v>329</v>
      </c>
      <c r="I3551" t="s">
        <v>390</v>
      </c>
      <c r="J3551" t="s">
        <v>383</v>
      </c>
      <c r="K3551" t="s">
        <v>384</v>
      </c>
      <c r="L3551" t="s">
        <v>35</v>
      </c>
      <c r="M3551" t="s">
        <v>386</v>
      </c>
      <c r="N3551" t="s">
        <v>907</v>
      </c>
      <c r="O3551" t="s">
        <v>947</v>
      </c>
      <c r="P3551" t="s">
        <v>63</v>
      </c>
    </row>
    <row r="3552" spans="1:16">
      <c r="A3552" t="s">
        <v>4657</v>
      </c>
      <c r="B3552" t="s">
        <v>4654</v>
      </c>
      <c r="C3552" t="s">
        <v>910</v>
      </c>
      <c r="D3552">
        <v>59</v>
      </c>
      <c r="E3552" t="s">
        <v>4655</v>
      </c>
      <c r="F3552" t="s">
        <v>63</v>
      </c>
      <c r="G3552" t="s">
        <v>936</v>
      </c>
      <c r="H3552" t="s">
        <v>329</v>
      </c>
      <c r="I3552" t="s">
        <v>390</v>
      </c>
      <c r="J3552" t="s">
        <v>383</v>
      </c>
      <c r="K3552" t="s">
        <v>384</v>
      </c>
      <c r="L3552" t="s">
        <v>35</v>
      </c>
      <c r="M3552" t="s">
        <v>386</v>
      </c>
      <c r="N3552" t="s">
        <v>907</v>
      </c>
      <c r="O3552" t="s">
        <v>947</v>
      </c>
      <c r="P3552" t="s">
        <v>63</v>
      </c>
    </row>
    <row r="3553" spans="1:16">
      <c r="A3553" t="s">
        <v>4658</v>
      </c>
      <c r="B3553" t="s">
        <v>4654</v>
      </c>
      <c r="C3553" t="s">
        <v>912</v>
      </c>
      <c r="D3553">
        <v>61</v>
      </c>
      <c r="E3553" t="s">
        <v>4655</v>
      </c>
      <c r="F3553" t="s">
        <v>63</v>
      </c>
      <c r="G3553" t="s">
        <v>936</v>
      </c>
      <c r="H3553" t="s">
        <v>329</v>
      </c>
      <c r="I3553" t="s">
        <v>390</v>
      </c>
      <c r="J3553" t="s">
        <v>383</v>
      </c>
      <c r="K3553" t="s">
        <v>384</v>
      </c>
      <c r="L3553" t="s">
        <v>35</v>
      </c>
      <c r="M3553" t="s">
        <v>386</v>
      </c>
      <c r="N3553" t="s">
        <v>907</v>
      </c>
      <c r="O3553" t="s">
        <v>947</v>
      </c>
      <c r="P3553" t="s">
        <v>63</v>
      </c>
    </row>
    <row r="3554" spans="1:16">
      <c r="A3554" t="s">
        <v>5547</v>
      </c>
      <c r="B3554" t="s">
        <v>5548</v>
      </c>
      <c r="C3554" t="s">
        <v>910</v>
      </c>
      <c r="D3554">
        <v>59</v>
      </c>
      <c r="E3554" t="s">
        <v>5549</v>
      </c>
      <c r="F3554" t="s">
        <v>187</v>
      </c>
      <c r="G3554" t="s">
        <v>927</v>
      </c>
      <c r="H3554" t="s">
        <v>329</v>
      </c>
      <c r="I3554" t="s">
        <v>382</v>
      </c>
      <c r="J3554" t="s">
        <v>383</v>
      </c>
      <c r="K3554" t="s">
        <v>384</v>
      </c>
      <c r="L3554" t="s">
        <v>36</v>
      </c>
      <c r="M3554" t="s">
        <v>386</v>
      </c>
      <c r="N3554" t="s">
        <v>907</v>
      </c>
      <c r="O3554" t="s">
        <v>5550</v>
      </c>
      <c r="P3554" t="s">
        <v>63</v>
      </c>
    </row>
    <row r="3555" spans="1:16">
      <c r="A3555" t="s">
        <v>4278</v>
      </c>
      <c r="B3555" t="s">
        <v>4279</v>
      </c>
      <c r="C3555" t="s">
        <v>910</v>
      </c>
      <c r="D3555">
        <v>59</v>
      </c>
      <c r="E3555" t="s">
        <v>4280</v>
      </c>
      <c r="F3555" t="s">
        <v>101</v>
      </c>
      <c r="G3555" t="s">
        <v>4281</v>
      </c>
      <c r="H3555" t="s">
        <v>329</v>
      </c>
      <c r="I3555" t="s">
        <v>382</v>
      </c>
      <c r="J3555" t="s">
        <v>383</v>
      </c>
      <c r="K3555" t="s">
        <v>384</v>
      </c>
      <c r="L3555" t="s">
        <v>35</v>
      </c>
      <c r="M3555" t="s">
        <v>386</v>
      </c>
      <c r="N3555" t="s">
        <v>907</v>
      </c>
      <c r="O3555" t="s">
        <v>928</v>
      </c>
      <c r="P3555" t="s">
        <v>63</v>
      </c>
    </row>
    <row r="3556" spans="1:16">
      <c r="A3556" t="s">
        <v>4282</v>
      </c>
      <c r="B3556" t="s">
        <v>4279</v>
      </c>
      <c r="C3556" t="s">
        <v>956</v>
      </c>
      <c r="D3556">
        <v>55</v>
      </c>
      <c r="E3556" t="s">
        <v>4280</v>
      </c>
      <c r="F3556" t="s">
        <v>101</v>
      </c>
      <c r="G3556" t="s">
        <v>4281</v>
      </c>
      <c r="H3556" t="s">
        <v>329</v>
      </c>
      <c r="I3556" t="s">
        <v>382</v>
      </c>
      <c r="J3556" t="s">
        <v>383</v>
      </c>
      <c r="K3556" t="s">
        <v>384</v>
      </c>
      <c r="L3556" t="s">
        <v>35</v>
      </c>
      <c r="M3556" t="s">
        <v>386</v>
      </c>
      <c r="N3556" t="s">
        <v>907</v>
      </c>
      <c r="O3556" t="s">
        <v>928</v>
      </c>
      <c r="P3556" t="s">
        <v>63</v>
      </c>
    </row>
    <row r="3557" spans="1:16">
      <c r="A3557" t="s">
        <v>4283</v>
      </c>
      <c r="B3557" t="s">
        <v>4279</v>
      </c>
      <c r="C3557" t="s">
        <v>904</v>
      </c>
      <c r="D3557">
        <v>57</v>
      </c>
      <c r="E3557" t="s">
        <v>4280</v>
      </c>
      <c r="F3557" t="s">
        <v>101</v>
      </c>
      <c r="G3557" t="s">
        <v>4281</v>
      </c>
      <c r="H3557" t="s">
        <v>329</v>
      </c>
      <c r="I3557" t="s">
        <v>382</v>
      </c>
      <c r="J3557" t="s">
        <v>383</v>
      </c>
      <c r="K3557" t="s">
        <v>384</v>
      </c>
      <c r="L3557" t="s">
        <v>35</v>
      </c>
      <c r="M3557" t="s">
        <v>386</v>
      </c>
      <c r="N3557" t="s">
        <v>907</v>
      </c>
      <c r="O3557" t="s">
        <v>928</v>
      </c>
      <c r="P3557" t="s">
        <v>63</v>
      </c>
    </row>
    <row r="3558" spans="1:16">
      <c r="A3558" t="s">
        <v>4284</v>
      </c>
      <c r="B3558" t="s">
        <v>4279</v>
      </c>
      <c r="C3558" t="s">
        <v>912</v>
      </c>
      <c r="D3558">
        <v>61</v>
      </c>
      <c r="E3558" t="s">
        <v>4280</v>
      </c>
      <c r="F3558" t="s">
        <v>101</v>
      </c>
      <c r="G3558" t="s">
        <v>4281</v>
      </c>
      <c r="H3558" t="s">
        <v>329</v>
      </c>
      <c r="I3558" t="s">
        <v>382</v>
      </c>
      <c r="J3558" t="s">
        <v>383</v>
      </c>
      <c r="K3558" t="s">
        <v>384</v>
      </c>
      <c r="L3558" t="s">
        <v>35</v>
      </c>
      <c r="M3558" t="s">
        <v>386</v>
      </c>
      <c r="N3558" t="s">
        <v>907</v>
      </c>
      <c r="O3558" t="s">
        <v>928</v>
      </c>
      <c r="P3558" t="s">
        <v>63</v>
      </c>
    </row>
    <row r="3559" spans="1:16">
      <c r="A3559" t="s">
        <v>2525</v>
      </c>
      <c r="B3559" t="s">
        <v>2526</v>
      </c>
      <c r="C3559" t="s">
        <v>910</v>
      </c>
      <c r="D3559">
        <v>59</v>
      </c>
      <c r="E3559" t="s">
        <v>2527</v>
      </c>
      <c r="F3559" t="s">
        <v>63</v>
      </c>
      <c r="G3559" t="s">
        <v>2528</v>
      </c>
      <c r="H3559" t="s">
        <v>330</v>
      </c>
      <c r="I3559" t="s">
        <v>382</v>
      </c>
      <c r="J3559" t="s">
        <v>383</v>
      </c>
      <c r="K3559" t="s">
        <v>384</v>
      </c>
      <c r="L3559" t="s">
        <v>35</v>
      </c>
      <c r="M3559" t="s">
        <v>386</v>
      </c>
      <c r="N3559" t="s">
        <v>907</v>
      </c>
      <c r="O3559" t="s">
        <v>937</v>
      </c>
      <c r="P3559" t="s">
        <v>63</v>
      </c>
    </row>
    <row r="3560" spans="1:16">
      <c r="A3560" t="s">
        <v>2679</v>
      </c>
      <c r="B3560" t="s">
        <v>2680</v>
      </c>
      <c r="C3560" t="s">
        <v>910</v>
      </c>
      <c r="D3560">
        <v>59</v>
      </c>
      <c r="E3560" t="s">
        <v>2681</v>
      </c>
      <c r="F3560" t="s">
        <v>86</v>
      </c>
      <c r="G3560" t="s">
        <v>2682</v>
      </c>
      <c r="H3560" t="s">
        <v>346</v>
      </c>
      <c r="I3560" t="s">
        <v>382</v>
      </c>
      <c r="J3560" t="s">
        <v>383</v>
      </c>
      <c r="K3560" t="s">
        <v>384</v>
      </c>
      <c r="L3560" t="s">
        <v>43</v>
      </c>
      <c r="M3560" t="s">
        <v>385</v>
      </c>
      <c r="N3560" t="s">
        <v>907</v>
      </c>
      <c r="O3560" t="s">
        <v>1033</v>
      </c>
      <c r="P3560" t="s">
        <v>86</v>
      </c>
    </row>
    <row r="3561" spans="1:16">
      <c r="A3561" t="s">
        <v>5536</v>
      </c>
      <c r="B3561" t="s">
        <v>5537</v>
      </c>
      <c r="C3561" t="s">
        <v>910</v>
      </c>
      <c r="D3561">
        <v>59</v>
      </c>
      <c r="E3561" t="s">
        <v>5538</v>
      </c>
      <c r="F3561" t="s">
        <v>97</v>
      </c>
      <c r="G3561" t="s">
        <v>2305</v>
      </c>
      <c r="H3561" t="s">
        <v>329</v>
      </c>
      <c r="I3561" t="s">
        <v>382</v>
      </c>
      <c r="J3561" t="s">
        <v>383</v>
      </c>
      <c r="K3561" t="s">
        <v>384</v>
      </c>
      <c r="L3561" t="s">
        <v>35</v>
      </c>
      <c r="M3561" t="s">
        <v>386</v>
      </c>
      <c r="N3561" t="s">
        <v>907</v>
      </c>
      <c r="O3561" t="s">
        <v>932</v>
      </c>
      <c r="P3561" t="s">
        <v>63</v>
      </c>
    </row>
    <row r="3562" spans="1:16">
      <c r="A3562" t="s">
        <v>5533</v>
      </c>
      <c r="B3562" t="s">
        <v>5534</v>
      </c>
      <c r="C3562" t="s">
        <v>910</v>
      </c>
      <c r="D3562">
        <v>59</v>
      </c>
      <c r="E3562" t="s">
        <v>5535</v>
      </c>
      <c r="F3562" t="s">
        <v>63</v>
      </c>
      <c r="G3562" t="s">
        <v>2305</v>
      </c>
      <c r="H3562" t="s">
        <v>329</v>
      </c>
      <c r="I3562" t="s">
        <v>382</v>
      </c>
      <c r="J3562" t="s">
        <v>383</v>
      </c>
      <c r="K3562" t="s">
        <v>384</v>
      </c>
      <c r="L3562" t="s">
        <v>35</v>
      </c>
      <c r="M3562" t="s">
        <v>386</v>
      </c>
      <c r="N3562" t="s">
        <v>907</v>
      </c>
      <c r="O3562" t="s">
        <v>947</v>
      </c>
      <c r="P3562" t="s">
        <v>63</v>
      </c>
    </row>
    <row r="3563" spans="1:16">
      <c r="A3563" t="s">
        <v>5570</v>
      </c>
      <c r="B3563" t="s">
        <v>5571</v>
      </c>
      <c r="C3563" t="s">
        <v>904</v>
      </c>
      <c r="D3563">
        <v>57</v>
      </c>
      <c r="E3563" t="s">
        <v>5572</v>
      </c>
      <c r="F3563" t="s">
        <v>63</v>
      </c>
      <c r="G3563" t="s">
        <v>2856</v>
      </c>
      <c r="H3563" t="s">
        <v>330</v>
      </c>
      <c r="I3563" t="s">
        <v>382</v>
      </c>
      <c r="J3563" t="s">
        <v>383</v>
      </c>
      <c r="K3563" t="s">
        <v>384</v>
      </c>
      <c r="L3563" t="s">
        <v>35</v>
      </c>
      <c r="M3563" t="s">
        <v>396</v>
      </c>
      <c r="N3563" t="s">
        <v>907</v>
      </c>
      <c r="O3563" t="s">
        <v>937</v>
      </c>
      <c r="P3563" t="s">
        <v>63</v>
      </c>
    </row>
    <row r="3564" spans="1:16">
      <c r="A3564" t="s">
        <v>5530</v>
      </c>
      <c r="B3564" t="s">
        <v>5531</v>
      </c>
      <c r="C3564" t="s">
        <v>910</v>
      </c>
      <c r="D3564">
        <v>59</v>
      </c>
      <c r="E3564" t="s">
        <v>5532</v>
      </c>
      <c r="F3564" t="s">
        <v>97</v>
      </c>
      <c r="G3564" t="s">
        <v>927</v>
      </c>
      <c r="H3564" t="s">
        <v>329</v>
      </c>
      <c r="I3564" t="s">
        <v>382</v>
      </c>
      <c r="J3564" t="s">
        <v>383</v>
      </c>
      <c r="K3564" t="s">
        <v>384</v>
      </c>
      <c r="L3564" t="s">
        <v>36</v>
      </c>
      <c r="M3564" t="s">
        <v>386</v>
      </c>
      <c r="N3564" t="s">
        <v>907</v>
      </c>
      <c r="O3564" t="s">
        <v>932</v>
      </c>
      <c r="P3564" t="s">
        <v>63</v>
      </c>
    </row>
    <row r="3565" spans="1:16">
      <c r="A3565" t="s">
        <v>2340</v>
      </c>
      <c r="B3565" t="s">
        <v>2341</v>
      </c>
      <c r="C3565" t="s">
        <v>956</v>
      </c>
      <c r="D3565">
        <v>55</v>
      </c>
      <c r="E3565" t="s">
        <v>2342</v>
      </c>
      <c r="F3565" t="s">
        <v>84</v>
      </c>
      <c r="G3565" t="s">
        <v>2343</v>
      </c>
      <c r="H3565" t="s">
        <v>329</v>
      </c>
      <c r="I3565" t="s">
        <v>382</v>
      </c>
      <c r="J3565" t="s">
        <v>383</v>
      </c>
      <c r="K3565" t="s">
        <v>384</v>
      </c>
      <c r="L3565" t="s">
        <v>35</v>
      </c>
      <c r="M3565" t="s">
        <v>386</v>
      </c>
      <c r="N3565" t="s">
        <v>907</v>
      </c>
      <c r="O3565" t="s">
        <v>969</v>
      </c>
      <c r="P3565" t="s">
        <v>63</v>
      </c>
    </row>
    <row r="3566" spans="1:16">
      <c r="A3566" t="s">
        <v>2344</v>
      </c>
      <c r="B3566" t="s">
        <v>2341</v>
      </c>
      <c r="C3566" t="s">
        <v>904</v>
      </c>
      <c r="D3566">
        <v>57</v>
      </c>
      <c r="E3566" t="s">
        <v>2342</v>
      </c>
      <c r="F3566" t="s">
        <v>84</v>
      </c>
      <c r="G3566" t="s">
        <v>2343</v>
      </c>
      <c r="H3566" t="s">
        <v>329</v>
      </c>
      <c r="I3566" t="s">
        <v>382</v>
      </c>
      <c r="J3566" t="s">
        <v>383</v>
      </c>
      <c r="K3566" t="s">
        <v>384</v>
      </c>
      <c r="L3566" t="s">
        <v>35</v>
      </c>
      <c r="M3566" t="s">
        <v>386</v>
      </c>
      <c r="N3566" t="s">
        <v>907</v>
      </c>
      <c r="O3566" t="s">
        <v>969</v>
      </c>
      <c r="P3566" t="s">
        <v>63</v>
      </c>
    </row>
    <row r="3567" spans="1:16">
      <c r="A3567" t="s">
        <v>2345</v>
      </c>
      <c r="B3567" t="s">
        <v>2341</v>
      </c>
      <c r="C3567" t="s">
        <v>910</v>
      </c>
      <c r="D3567">
        <v>59</v>
      </c>
      <c r="E3567" t="s">
        <v>2342</v>
      </c>
      <c r="F3567" t="s">
        <v>84</v>
      </c>
      <c r="G3567" t="s">
        <v>2343</v>
      </c>
      <c r="H3567" t="s">
        <v>329</v>
      </c>
      <c r="I3567" t="s">
        <v>382</v>
      </c>
      <c r="J3567" t="s">
        <v>383</v>
      </c>
      <c r="K3567" t="s">
        <v>384</v>
      </c>
      <c r="L3567" t="s">
        <v>35</v>
      </c>
      <c r="M3567" t="s">
        <v>386</v>
      </c>
      <c r="N3567" t="s">
        <v>907</v>
      </c>
      <c r="O3567" t="s">
        <v>969</v>
      </c>
      <c r="P3567" t="s">
        <v>63</v>
      </c>
    </row>
    <row r="3568" spans="1:16">
      <c r="A3568" t="s">
        <v>2650</v>
      </c>
      <c r="B3568" t="s">
        <v>2651</v>
      </c>
      <c r="C3568" t="s">
        <v>956</v>
      </c>
      <c r="D3568">
        <v>55</v>
      </c>
      <c r="E3568" t="s">
        <v>2342</v>
      </c>
      <c r="F3568" t="s">
        <v>97</v>
      </c>
      <c r="G3568" t="s">
        <v>2343</v>
      </c>
      <c r="H3568" t="s">
        <v>329</v>
      </c>
      <c r="I3568" t="s">
        <v>382</v>
      </c>
      <c r="J3568" t="s">
        <v>383</v>
      </c>
      <c r="K3568" t="s">
        <v>384</v>
      </c>
      <c r="L3568" t="s">
        <v>35</v>
      </c>
      <c r="M3568" t="s">
        <v>386</v>
      </c>
      <c r="N3568" t="s">
        <v>907</v>
      </c>
      <c r="O3568" t="s">
        <v>932</v>
      </c>
      <c r="P3568" t="s">
        <v>63</v>
      </c>
    </row>
    <row r="3569" spans="1:17">
      <c r="A3569" t="s">
        <v>2652</v>
      </c>
      <c r="B3569" t="s">
        <v>2651</v>
      </c>
      <c r="C3569" t="s">
        <v>904</v>
      </c>
      <c r="D3569">
        <v>57</v>
      </c>
      <c r="E3569" t="s">
        <v>2342</v>
      </c>
      <c r="F3569" t="s">
        <v>97</v>
      </c>
      <c r="G3569" t="s">
        <v>2343</v>
      </c>
      <c r="H3569" t="s">
        <v>329</v>
      </c>
      <c r="I3569" t="s">
        <v>382</v>
      </c>
      <c r="J3569" t="s">
        <v>383</v>
      </c>
      <c r="K3569" t="s">
        <v>384</v>
      </c>
      <c r="L3569" t="s">
        <v>35</v>
      </c>
      <c r="M3569" t="s">
        <v>386</v>
      </c>
      <c r="N3569" t="s">
        <v>907</v>
      </c>
      <c r="O3569" t="s">
        <v>932</v>
      </c>
      <c r="P3569" t="s">
        <v>63</v>
      </c>
    </row>
    <row r="3570" spans="1:17">
      <c r="A3570" t="s">
        <v>2653</v>
      </c>
      <c r="B3570" t="s">
        <v>2651</v>
      </c>
      <c r="C3570" t="s">
        <v>912</v>
      </c>
      <c r="D3570">
        <v>61</v>
      </c>
      <c r="E3570" t="s">
        <v>2342</v>
      </c>
      <c r="F3570" t="s">
        <v>97</v>
      </c>
      <c r="G3570" t="s">
        <v>2343</v>
      </c>
      <c r="H3570" t="s">
        <v>329</v>
      </c>
      <c r="I3570" t="s">
        <v>382</v>
      </c>
      <c r="J3570" t="s">
        <v>383</v>
      </c>
      <c r="K3570" t="s">
        <v>384</v>
      </c>
      <c r="L3570" t="s">
        <v>35</v>
      </c>
      <c r="M3570" t="s">
        <v>386</v>
      </c>
      <c r="N3570" t="s">
        <v>907</v>
      </c>
      <c r="O3570" t="s">
        <v>932</v>
      </c>
      <c r="P3570" t="s">
        <v>63</v>
      </c>
    </row>
    <row r="3571" spans="1:17">
      <c r="A3571" t="s">
        <v>2654</v>
      </c>
      <c r="B3571" t="s">
        <v>2651</v>
      </c>
      <c r="C3571" t="s">
        <v>910</v>
      </c>
      <c r="D3571">
        <v>59</v>
      </c>
      <c r="E3571" t="s">
        <v>2342</v>
      </c>
      <c r="F3571" t="s">
        <v>97</v>
      </c>
      <c r="G3571" t="s">
        <v>2343</v>
      </c>
      <c r="H3571" t="s">
        <v>329</v>
      </c>
      <c r="I3571" t="s">
        <v>382</v>
      </c>
      <c r="J3571" t="s">
        <v>383</v>
      </c>
      <c r="K3571" t="s">
        <v>384</v>
      </c>
      <c r="L3571" t="s">
        <v>35</v>
      </c>
      <c r="M3571" t="s">
        <v>386</v>
      </c>
      <c r="N3571" t="s">
        <v>907</v>
      </c>
      <c r="O3571" t="s">
        <v>932</v>
      </c>
      <c r="P3571" t="s">
        <v>63</v>
      </c>
    </row>
    <row r="3572" spans="1:17">
      <c r="A3572" t="s">
        <v>5350</v>
      </c>
      <c r="B3572" t="s">
        <v>5351</v>
      </c>
      <c r="C3572" t="s">
        <v>904</v>
      </c>
      <c r="D3572">
        <v>57</v>
      </c>
      <c r="E3572" t="s">
        <v>5352</v>
      </c>
      <c r="F3572" t="s">
        <v>53</v>
      </c>
      <c r="G3572" t="s">
        <v>1265</v>
      </c>
      <c r="H3572" t="s">
        <v>359</v>
      </c>
      <c r="I3572" t="s">
        <v>390</v>
      </c>
      <c r="J3572" t="s">
        <v>383</v>
      </c>
      <c r="K3572" t="s">
        <v>388</v>
      </c>
      <c r="L3572" t="s">
        <v>30</v>
      </c>
      <c r="M3572" t="s">
        <v>386</v>
      </c>
      <c r="N3572" t="s">
        <v>907</v>
      </c>
      <c r="O3572" t="s">
        <v>928</v>
      </c>
      <c r="P3572" t="s">
        <v>53</v>
      </c>
    </row>
    <row r="3573" spans="1:17">
      <c r="A3573" t="s">
        <v>5353</v>
      </c>
      <c r="B3573" t="s">
        <v>5351</v>
      </c>
      <c r="C3573" t="s">
        <v>910</v>
      </c>
      <c r="D3573">
        <v>59</v>
      </c>
      <c r="E3573" t="s">
        <v>5352</v>
      </c>
      <c r="F3573" t="s">
        <v>53</v>
      </c>
      <c r="G3573" t="s">
        <v>1265</v>
      </c>
      <c r="H3573" t="s">
        <v>359</v>
      </c>
      <c r="I3573" t="s">
        <v>390</v>
      </c>
      <c r="J3573" t="s">
        <v>383</v>
      </c>
      <c r="K3573" t="s">
        <v>388</v>
      </c>
      <c r="L3573" t="s">
        <v>30</v>
      </c>
      <c r="M3573" t="s">
        <v>386</v>
      </c>
      <c r="N3573" t="s">
        <v>907</v>
      </c>
      <c r="O3573" t="s">
        <v>928</v>
      </c>
      <c r="P3573" t="s">
        <v>53</v>
      </c>
    </row>
    <row r="3574" spans="1:17">
      <c r="A3574" t="s">
        <v>2894</v>
      </c>
      <c r="B3574" t="s">
        <v>2895</v>
      </c>
      <c r="C3574" t="s">
        <v>922</v>
      </c>
      <c r="D3574">
        <v>60</v>
      </c>
      <c r="E3574" t="s">
        <v>2896</v>
      </c>
      <c r="F3574" t="s">
        <v>57</v>
      </c>
      <c r="G3574" t="s">
        <v>906</v>
      </c>
      <c r="H3574" t="s">
        <v>330</v>
      </c>
      <c r="I3574" t="s">
        <v>382</v>
      </c>
      <c r="J3574" t="s">
        <v>383</v>
      </c>
      <c r="K3574" t="s">
        <v>384</v>
      </c>
      <c r="L3574" t="s">
        <v>36</v>
      </c>
      <c r="M3574" t="s">
        <v>386</v>
      </c>
      <c r="N3574" t="s">
        <v>907</v>
      </c>
      <c r="O3574" t="s">
        <v>908</v>
      </c>
      <c r="P3574" t="s">
        <v>57</v>
      </c>
    </row>
    <row r="3575" spans="1:17">
      <c r="A3575" t="s">
        <v>7576</v>
      </c>
      <c r="B3575" t="s">
        <v>7577</v>
      </c>
      <c r="C3575" t="s">
        <v>910</v>
      </c>
      <c r="D3575">
        <v>59</v>
      </c>
      <c r="E3575" t="s">
        <v>1068</v>
      </c>
      <c r="F3575" t="s">
        <v>63</v>
      </c>
      <c r="G3575" t="s">
        <v>1069</v>
      </c>
      <c r="H3575" t="s">
        <v>330</v>
      </c>
      <c r="I3575" t="s">
        <v>382</v>
      </c>
      <c r="J3575" t="s">
        <v>383</v>
      </c>
      <c r="K3575" t="s">
        <v>384</v>
      </c>
      <c r="L3575" t="s">
        <v>35</v>
      </c>
      <c r="M3575" t="s">
        <v>386</v>
      </c>
      <c r="N3575" t="s">
        <v>907</v>
      </c>
      <c r="O3575" t="s">
        <v>937</v>
      </c>
      <c r="P3575" t="s">
        <v>63</v>
      </c>
      <c r="Q3575" t="s">
        <v>8505</v>
      </c>
    </row>
    <row r="3576" spans="1:17">
      <c r="A3576" t="s">
        <v>1066</v>
      </c>
      <c r="B3576" t="s">
        <v>1067</v>
      </c>
      <c r="C3576" t="s">
        <v>904</v>
      </c>
      <c r="D3576">
        <v>57</v>
      </c>
      <c r="E3576" t="s">
        <v>1068</v>
      </c>
      <c r="F3576" t="s">
        <v>187</v>
      </c>
      <c r="G3576" t="s">
        <v>1069</v>
      </c>
      <c r="H3576" t="s">
        <v>330</v>
      </c>
      <c r="I3576" t="s">
        <v>382</v>
      </c>
      <c r="J3576" t="s">
        <v>383</v>
      </c>
      <c r="K3576" t="s">
        <v>384</v>
      </c>
      <c r="L3576" t="s">
        <v>35</v>
      </c>
      <c r="M3576" t="s">
        <v>386</v>
      </c>
      <c r="N3576" t="s">
        <v>907</v>
      </c>
      <c r="O3576" t="s">
        <v>947</v>
      </c>
      <c r="P3576" t="s">
        <v>63</v>
      </c>
    </row>
    <row r="3577" spans="1:17">
      <c r="A3577" t="s">
        <v>1070</v>
      </c>
      <c r="B3577" t="s">
        <v>1067</v>
      </c>
      <c r="C3577" t="s">
        <v>910</v>
      </c>
      <c r="D3577">
        <v>59</v>
      </c>
      <c r="E3577" t="s">
        <v>1068</v>
      </c>
      <c r="F3577" t="s">
        <v>187</v>
      </c>
      <c r="G3577" t="s">
        <v>1069</v>
      </c>
      <c r="H3577" t="s">
        <v>330</v>
      </c>
      <c r="I3577" t="s">
        <v>382</v>
      </c>
      <c r="J3577" t="s">
        <v>383</v>
      </c>
      <c r="K3577" t="s">
        <v>384</v>
      </c>
      <c r="L3577" t="s">
        <v>35</v>
      </c>
      <c r="M3577" t="s">
        <v>386</v>
      </c>
      <c r="N3577" t="s">
        <v>907</v>
      </c>
      <c r="O3577" t="s">
        <v>947</v>
      </c>
      <c r="P3577" t="s">
        <v>63</v>
      </c>
    </row>
    <row r="3578" spans="1:17">
      <c r="A3578" t="s">
        <v>1071</v>
      </c>
      <c r="B3578" t="s">
        <v>1067</v>
      </c>
      <c r="C3578" t="s">
        <v>912</v>
      </c>
      <c r="D3578">
        <v>61</v>
      </c>
      <c r="E3578" t="s">
        <v>1068</v>
      </c>
      <c r="F3578" t="s">
        <v>187</v>
      </c>
      <c r="G3578" t="s">
        <v>1069</v>
      </c>
      <c r="H3578" t="s">
        <v>330</v>
      </c>
      <c r="I3578" t="s">
        <v>382</v>
      </c>
      <c r="J3578" t="s">
        <v>383</v>
      </c>
      <c r="K3578" t="s">
        <v>384</v>
      </c>
      <c r="L3578" t="s">
        <v>35</v>
      </c>
      <c r="M3578" t="s">
        <v>386</v>
      </c>
      <c r="N3578" t="s">
        <v>907</v>
      </c>
      <c r="O3578" t="s">
        <v>947</v>
      </c>
      <c r="P3578" t="s">
        <v>63</v>
      </c>
    </row>
    <row r="3579" spans="1:17">
      <c r="A3579" t="s">
        <v>7578</v>
      </c>
      <c r="B3579" t="s">
        <v>7579</v>
      </c>
      <c r="C3579" t="s">
        <v>910</v>
      </c>
      <c r="D3579">
        <v>59</v>
      </c>
      <c r="E3579" t="s">
        <v>2348</v>
      </c>
      <c r="F3579" t="s">
        <v>63</v>
      </c>
      <c r="G3579" t="s">
        <v>1069</v>
      </c>
      <c r="H3579" t="s">
        <v>330</v>
      </c>
      <c r="I3579" t="s">
        <v>382</v>
      </c>
      <c r="J3579" t="s">
        <v>383</v>
      </c>
      <c r="K3579" t="s">
        <v>384</v>
      </c>
      <c r="L3579" t="s">
        <v>35</v>
      </c>
      <c r="M3579" t="s">
        <v>386</v>
      </c>
      <c r="N3579" t="s">
        <v>907</v>
      </c>
      <c r="O3579" t="s">
        <v>947</v>
      </c>
      <c r="P3579" t="s">
        <v>63</v>
      </c>
      <c r="Q3579" t="s">
        <v>8505</v>
      </c>
    </row>
    <row r="3580" spans="1:17">
      <c r="A3580" t="s">
        <v>7060</v>
      </c>
      <c r="B3580" t="s">
        <v>7061</v>
      </c>
      <c r="C3580" t="s">
        <v>956</v>
      </c>
      <c r="D3580">
        <v>55</v>
      </c>
      <c r="E3580" t="s">
        <v>2348</v>
      </c>
      <c r="F3580" t="s">
        <v>187</v>
      </c>
      <c r="G3580" t="s">
        <v>1069</v>
      </c>
      <c r="H3580" t="s">
        <v>330</v>
      </c>
      <c r="I3580" t="s">
        <v>382</v>
      </c>
      <c r="J3580" t="s">
        <v>383</v>
      </c>
      <c r="K3580" t="s">
        <v>384</v>
      </c>
      <c r="L3580" t="s">
        <v>35</v>
      </c>
      <c r="M3580" t="s">
        <v>386</v>
      </c>
      <c r="N3580" t="s">
        <v>907</v>
      </c>
      <c r="O3580" t="s">
        <v>937</v>
      </c>
      <c r="P3580" t="s">
        <v>63</v>
      </c>
    </row>
    <row r="3581" spans="1:17">
      <c r="A3581" t="s">
        <v>7062</v>
      </c>
      <c r="B3581" t="s">
        <v>7061</v>
      </c>
      <c r="C3581" t="s">
        <v>904</v>
      </c>
      <c r="D3581">
        <v>57</v>
      </c>
      <c r="E3581" t="s">
        <v>2348</v>
      </c>
      <c r="F3581" t="s">
        <v>187</v>
      </c>
      <c r="G3581" t="s">
        <v>1069</v>
      </c>
      <c r="H3581" t="s">
        <v>330</v>
      </c>
      <c r="I3581" t="s">
        <v>382</v>
      </c>
      <c r="J3581" t="s">
        <v>383</v>
      </c>
      <c r="K3581" t="s">
        <v>384</v>
      </c>
      <c r="L3581" t="s">
        <v>35</v>
      </c>
      <c r="M3581" t="s">
        <v>386</v>
      </c>
      <c r="N3581" t="s">
        <v>907</v>
      </c>
      <c r="O3581" t="s">
        <v>937</v>
      </c>
      <c r="P3581" t="s">
        <v>63</v>
      </c>
    </row>
    <row r="3582" spans="1:17">
      <c r="A3582" t="s">
        <v>7063</v>
      </c>
      <c r="B3582" t="s">
        <v>7061</v>
      </c>
      <c r="C3582" t="s">
        <v>910</v>
      </c>
      <c r="D3582">
        <v>59</v>
      </c>
      <c r="E3582" t="s">
        <v>2348</v>
      </c>
      <c r="F3582" t="s">
        <v>187</v>
      </c>
      <c r="G3582" t="s">
        <v>1069</v>
      </c>
      <c r="H3582" t="s">
        <v>330</v>
      </c>
      <c r="I3582" t="s">
        <v>382</v>
      </c>
      <c r="J3582" t="s">
        <v>383</v>
      </c>
      <c r="K3582" t="s">
        <v>384</v>
      </c>
      <c r="L3582" t="s">
        <v>35</v>
      </c>
      <c r="M3582" t="s">
        <v>386</v>
      </c>
      <c r="N3582" t="s">
        <v>907</v>
      </c>
      <c r="O3582" t="s">
        <v>937</v>
      </c>
      <c r="P3582" t="s">
        <v>63</v>
      </c>
    </row>
    <row r="3583" spans="1:17">
      <c r="A3583" t="s">
        <v>7064</v>
      </c>
      <c r="B3583" t="s">
        <v>7061</v>
      </c>
      <c r="C3583" t="s">
        <v>912</v>
      </c>
      <c r="D3583">
        <v>61</v>
      </c>
      <c r="E3583" t="s">
        <v>2348</v>
      </c>
      <c r="F3583" t="s">
        <v>187</v>
      </c>
      <c r="G3583" t="s">
        <v>1069</v>
      </c>
      <c r="H3583" t="s">
        <v>330</v>
      </c>
      <c r="I3583" t="s">
        <v>382</v>
      </c>
      <c r="J3583" t="s">
        <v>383</v>
      </c>
      <c r="K3583" t="s">
        <v>384</v>
      </c>
      <c r="L3583" t="s">
        <v>35</v>
      </c>
      <c r="M3583" t="s">
        <v>386</v>
      </c>
      <c r="N3583" t="s">
        <v>907</v>
      </c>
      <c r="O3583" t="s">
        <v>937</v>
      </c>
      <c r="P3583" t="s">
        <v>63</v>
      </c>
    </row>
    <row r="3584" spans="1:17">
      <c r="A3584" t="s">
        <v>2346</v>
      </c>
      <c r="B3584" t="s">
        <v>2347</v>
      </c>
      <c r="C3584" t="s">
        <v>956</v>
      </c>
      <c r="D3584">
        <v>55</v>
      </c>
      <c r="E3584" t="s">
        <v>2348</v>
      </c>
      <c r="F3584" t="s">
        <v>226</v>
      </c>
      <c r="G3584" t="s">
        <v>1069</v>
      </c>
      <c r="H3584" t="s">
        <v>330</v>
      </c>
      <c r="I3584" t="s">
        <v>382</v>
      </c>
      <c r="J3584" t="s">
        <v>383</v>
      </c>
      <c r="K3584" t="s">
        <v>384</v>
      </c>
      <c r="L3584" t="s">
        <v>35</v>
      </c>
      <c r="M3584" t="s">
        <v>386</v>
      </c>
      <c r="N3584" t="s">
        <v>907</v>
      </c>
      <c r="O3584" t="s">
        <v>942</v>
      </c>
      <c r="P3584" t="s">
        <v>86</v>
      </c>
    </row>
    <row r="3585" spans="1:17">
      <c r="A3585" t="s">
        <v>2349</v>
      </c>
      <c r="B3585" t="s">
        <v>2347</v>
      </c>
      <c r="C3585" t="s">
        <v>904</v>
      </c>
      <c r="D3585">
        <v>57</v>
      </c>
      <c r="E3585" t="s">
        <v>2348</v>
      </c>
      <c r="F3585" t="s">
        <v>226</v>
      </c>
      <c r="G3585" t="s">
        <v>1069</v>
      </c>
      <c r="H3585" t="s">
        <v>330</v>
      </c>
      <c r="I3585" t="s">
        <v>382</v>
      </c>
      <c r="J3585" t="s">
        <v>383</v>
      </c>
      <c r="K3585" t="s">
        <v>384</v>
      </c>
      <c r="L3585" t="s">
        <v>35</v>
      </c>
      <c r="M3585" t="s">
        <v>386</v>
      </c>
      <c r="N3585" t="s">
        <v>907</v>
      </c>
      <c r="O3585" t="s">
        <v>942</v>
      </c>
      <c r="P3585" t="s">
        <v>86</v>
      </c>
    </row>
    <row r="3586" spans="1:17">
      <c r="A3586" t="s">
        <v>2350</v>
      </c>
      <c r="B3586" t="s">
        <v>2347</v>
      </c>
      <c r="C3586" t="s">
        <v>910</v>
      </c>
      <c r="D3586">
        <v>59</v>
      </c>
      <c r="E3586" t="s">
        <v>2348</v>
      </c>
      <c r="F3586" t="s">
        <v>226</v>
      </c>
      <c r="G3586" t="s">
        <v>1069</v>
      </c>
      <c r="H3586" t="s">
        <v>330</v>
      </c>
      <c r="I3586" t="s">
        <v>382</v>
      </c>
      <c r="J3586" t="s">
        <v>383</v>
      </c>
      <c r="K3586" t="s">
        <v>384</v>
      </c>
      <c r="L3586" t="s">
        <v>35</v>
      </c>
      <c r="M3586" t="s">
        <v>386</v>
      </c>
      <c r="N3586" t="s">
        <v>907</v>
      </c>
      <c r="O3586" t="s">
        <v>942</v>
      </c>
      <c r="P3586" t="s">
        <v>86</v>
      </c>
    </row>
    <row r="3587" spans="1:17">
      <c r="A3587" t="s">
        <v>2351</v>
      </c>
      <c r="B3587" t="s">
        <v>2347</v>
      </c>
      <c r="C3587" t="s">
        <v>912</v>
      </c>
      <c r="D3587">
        <v>61</v>
      </c>
      <c r="E3587" t="s">
        <v>2348</v>
      </c>
      <c r="F3587" t="s">
        <v>226</v>
      </c>
      <c r="G3587" t="s">
        <v>1069</v>
      </c>
      <c r="H3587" t="s">
        <v>330</v>
      </c>
      <c r="I3587" t="s">
        <v>382</v>
      </c>
      <c r="J3587" t="s">
        <v>383</v>
      </c>
      <c r="K3587" t="s">
        <v>384</v>
      </c>
      <c r="L3587" t="s">
        <v>35</v>
      </c>
      <c r="M3587" t="s">
        <v>386</v>
      </c>
      <c r="N3587" t="s">
        <v>907</v>
      </c>
      <c r="O3587" t="s">
        <v>942</v>
      </c>
      <c r="P3587" t="s">
        <v>86</v>
      </c>
    </row>
    <row r="3588" spans="1:17">
      <c r="A3588" t="s">
        <v>7432</v>
      </c>
      <c r="B3588" t="s">
        <v>7433</v>
      </c>
      <c r="C3588" t="s">
        <v>904</v>
      </c>
      <c r="D3588">
        <v>57</v>
      </c>
      <c r="E3588" t="s">
        <v>7434</v>
      </c>
      <c r="F3588" t="s">
        <v>53</v>
      </c>
      <c r="G3588" t="s">
        <v>1265</v>
      </c>
      <c r="H3588" t="s">
        <v>323</v>
      </c>
      <c r="I3588" t="s">
        <v>387</v>
      </c>
      <c r="J3588" t="s">
        <v>383</v>
      </c>
      <c r="K3588" t="s">
        <v>388</v>
      </c>
      <c r="L3588" t="s">
        <v>30</v>
      </c>
      <c r="M3588" t="s">
        <v>386</v>
      </c>
      <c r="N3588" t="s">
        <v>907</v>
      </c>
      <c r="O3588" t="s">
        <v>928</v>
      </c>
      <c r="P3588" t="s">
        <v>53</v>
      </c>
    </row>
    <row r="3589" spans="1:17">
      <c r="A3589" t="s">
        <v>6711</v>
      </c>
      <c r="B3589" t="s">
        <v>6712</v>
      </c>
      <c r="C3589" t="s">
        <v>956</v>
      </c>
      <c r="D3589">
        <v>55</v>
      </c>
      <c r="E3589" t="s">
        <v>6713</v>
      </c>
      <c r="F3589" t="s">
        <v>63</v>
      </c>
      <c r="G3589" t="s">
        <v>927</v>
      </c>
      <c r="H3589" t="s">
        <v>330</v>
      </c>
      <c r="I3589" t="s">
        <v>390</v>
      </c>
      <c r="J3589" t="s">
        <v>383</v>
      </c>
      <c r="K3589" t="s">
        <v>384</v>
      </c>
      <c r="L3589" t="s">
        <v>36</v>
      </c>
      <c r="M3589" t="s">
        <v>386</v>
      </c>
      <c r="N3589" t="s">
        <v>907</v>
      </c>
      <c r="O3589" t="s">
        <v>937</v>
      </c>
      <c r="P3589" t="s">
        <v>63</v>
      </c>
    </row>
    <row r="3590" spans="1:17">
      <c r="A3590" t="s">
        <v>6714</v>
      </c>
      <c r="B3590" t="s">
        <v>6712</v>
      </c>
      <c r="C3590" t="s">
        <v>904</v>
      </c>
      <c r="D3590">
        <v>57</v>
      </c>
      <c r="E3590" t="s">
        <v>6713</v>
      </c>
      <c r="F3590" t="s">
        <v>63</v>
      </c>
      <c r="G3590" t="s">
        <v>927</v>
      </c>
      <c r="H3590" t="s">
        <v>330</v>
      </c>
      <c r="I3590" t="s">
        <v>390</v>
      </c>
      <c r="J3590" t="s">
        <v>383</v>
      </c>
      <c r="K3590" t="s">
        <v>384</v>
      </c>
      <c r="L3590" t="s">
        <v>36</v>
      </c>
      <c r="M3590" t="s">
        <v>386</v>
      </c>
      <c r="N3590" t="s">
        <v>907</v>
      </c>
      <c r="O3590" t="s">
        <v>937</v>
      </c>
      <c r="P3590" t="s">
        <v>63</v>
      </c>
    </row>
    <row r="3591" spans="1:17">
      <c r="A3591" t="s">
        <v>6715</v>
      </c>
      <c r="B3591" t="s">
        <v>6712</v>
      </c>
      <c r="C3591" t="s">
        <v>910</v>
      </c>
      <c r="D3591">
        <v>59</v>
      </c>
      <c r="E3591" t="s">
        <v>6713</v>
      </c>
      <c r="F3591" t="s">
        <v>63</v>
      </c>
      <c r="G3591" t="s">
        <v>927</v>
      </c>
      <c r="H3591" t="s">
        <v>330</v>
      </c>
      <c r="I3591" t="s">
        <v>390</v>
      </c>
      <c r="J3591" t="s">
        <v>383</v>
      </c>
      <c r="K3591" t="s">
        <v>384</v>
      </c>
      <c r="L3591" t="s">
        <v>36</v>
      </c>
      <c r="M3591" t="s">
        <v>386</v>
      </c>
      <c r="N3591" t="s">
        <v>907</v>
      </c>
      <c r="O3591" t="s">
        <v>937</v>
      </c>
      <c r="P3591" t="s">
        <v>63</v>
      </c>
    </row>
    <row r="3592" spans="1:17">
      <c r="A3592" t="s">
        <v>6716</v>
      </c>
      <c r="B3592" t="s">
        <v>6712</v>
      </c>
      <c r="C3592" t="s">
        <v>912</v>
      </c>
      <c r="D3592">
        <v>61</v>
      </c>
      <c r="E3592" t="s">
        <v>6713</v>
      </c>
      <c r="F3592" t="s">
        <v>63</v>
      </c>
      <c r="G3592" t="s">
        <v>927</v>
      </c>
      <c r="H3592" t="s">
        <v>330</v>
      </c>
      <c r="I3592" t="s">
        <v>390</v>
      </c>
      <c r="J3592" t="s">
        <v>383</v>
      </c>
      <c r="K3592" t="s">
        <v>384</v>
      </c>
      <c r="L3592" t="s">
        <v>36</v>
      </c>
      <c r="M3592" t="s">
        <v>386</v>
      </c>
      <c r="N3592" t="s">
        <v>907</v>
      </c>
      <c r="O3592" t="s">
        <v>937</v>
      </c>
      <c r="P3592" t="s">
        <v>63</v>
      </c>
    </row>
    <row r="3593" spans="1:17">
      <c r="A3593" t="s">
        <v>6717</v>
      </c>
      <c r="B3593" t="s">
        <v>6718</v>
      </c>
      <c r="C3593" t="s">
        <v>956</v>
      </c>
      <c r="D3593">
        <v>55</v>
      </c>
      <c r="E3593" t="s">
        <v>6713</v>
      </c>
      <c r="F3593" t="s">
        <v>57</v>
      </c>
      <c r="G3593" t="s">
        <v>927</v>
      </c>
      <c r="H3593" t="s">
        <v>330</v>
      </c>
      <c r="I3593" t="s">
        <v>390</v>
      </c>
      <c r="J3593" t="s">
        <v>383</v>
      </c>
      <c r="K3593" t="s">
        <v>384</v>
      </c>
      <c r="L3593" t="s">
        <v>36</v>
      </c>
      <c r="M3593" t="s">
        <v>386</v>
      </c>
      <c r="N3593" t="s">
        <v>907</v>
      </c>
      <c r="O3593" t="s">
        <v>908</v>
      </c>
      <c r="P3593" t="s">
        <v>57</v>
      </c>
    </row>
    <row r="3594" spans="1:17">
      <c r="A3594" t="s">
        <v>6719</v>
      </c>
      <c r="B3594" t="s">
        <v>6718</v>
      </c>
      <c r="C3594" t="s">
        <v>904</v>
      </c>
      <c r="D3594">
        <v>57</v>
      </c>
      <c r="E3594" t="s">
        <v>6713</v>
      </c>
      <c r="F3594" t="s">
        <v>57</v>
      </c>
      <c r="G3594" t="s">
        <v>927</v>
      </c>
      <c r="H3594" t="s">
        <v>330</v>
      </c>
      <c r="I3594" t="s">
        <v>390</v>
      </c>
      <c r="J3594" t="s">
        <v>383</v>
      </c>
      <c r="K3594" t="s">
        <v>384</v>
      </c>
      <c r="L3594" t="s">
        <v>36</v>
      </c>
      <c r="M3594" t="s">
        <v>386</v>
      </c>
      <c r="N3594" t="s">
        <v>907</v>
      </c>
      <c r="O3594" t="s">
        <v>908</v>
      </c>
      <c r="P3594" t="s">
        <v>57</v>
      </c>
    </row>
    <row r="3595" spans="1:17">
      <c r="A3595" t="s">
        <v>6720</v>
      </c>
      <c r="B3595" t="s">
        <v>6718</v>
      </c>
      <c r="C3595" t="s">
        <v>910</v>
      </c>
      <c r="D3595">
        <v>59</v>
      </c>
      <c r="E3595" t="s">
        <v>6713</v>
      </c>
      <c r="F3595" t="s">
        <v>57</v>
      </c>
      <c r="G3595" t="s">
        <v>927</v>
      </c>
      <c r="H3595" t="s">
        <v>330</v>
      </c>
      <c r="I3595" t="s">
        <v>390</v>
      </c>
      <c r="J3595" t="s">
        <v>383</v>
      </c>
      <c r="K3595" t="s">
        <v>384</v>
      </c>
      <c r="L3595" t="s">
        <v>36</v>
      </c>
      <c r="M3595" t="s">
        <v>386</v>
      </c>
      <c r="N3595" t="s">
        <v>907</v>
      </c>
      <c r="O3595" t="s">
        <v>908</v>
      </c>
      <c r="P3595" t="s">
        <v>57</v>
      </c>
    </row>
    <row r="3596" spans="1:17">
      <c r="A3596" t="s">
        <v>6721</v>
      </c>
      <c r="B3596" t="s">
        <v>6718</v>
      </c>
      <c r="C3596" t="s">
        <v>912</v>
      </c>
      <c r="D3596">
        <v>61</v>
      </c>
      <c r="E3596" t="s">
        <v>6713</v>
      </c>
      <c r="F3596" t="s">
        <v>57</v>
      </c>
      <c r="G3596" t="s">
        <v>927</v>
      </c>
      <c r="H3596" t="s">
        <v>330</v>
      </c>
      <c r="I3596" t="s">
        <v>390</v>
      </c>
      <c r="J3596" t="s">
        <v>383</v>
      </c>
      <c r="K3596" t="s">
        <v>384</v>
      </c>
      <c r="L3596" t="s">
        <v>36</v>
      </c>
      <c r="M3596" t="s">
        <v>386</v>
      </c>
      <c r="N3596" t="s">
        <v>907</v>
      </c>
      <c r="O3596" t="s">
        <v>908</v>
      </c>
      <c r="P3596" t="s">
        <v>57</v>
      </c>
    </row>
    <row r="3597" spans="1:17">
      <c r="A3597" t="s">
        <v>7580</v>
      </c>
      <c r="B3597" t="s">
        <v>7581</v>
      </c>
      <c r="C3597" t="s">
        <v>956</v>
      </c>
      <c r="D3597">
        <v>55</v>
      </c>
      <c r="E3597" t="s">
        <v>7582</v>
      </c>
      <c r="F3597" t="s">
        <v>111</v>
      </c>
      <c r="G3597" t="s">
        <v>927</v>
      </c>
      <c r="H3597" t="s">
        <v>330</v>
      </c>
      <c r="I3597" t="s">
        <v>382</v>
      </c>
      <c r="J3597" t="s">
        <v>383</v>
      </c>
      <c r="K3597" t="s">
        <v>384</v>
      </c>
      <c r="L3597" t="s">
        <v>36</v>
      </c>
      <c r="M3597" t="s">
        <v>386</v>
      </c>
      <c r="N3597" t="s">
        <v>907</v>
      </c>
      <c r="O3597" t="s">
        <v>969</v>
      </c>
      <c r="P3597" t="s">
        <v>57</v>
      </c>
      <c r="Q3597" t="s">
        <v>8505</v>
      </c>
    </row>
    <row r="3598" spans="1:17">
      <c r="A3598" t="s">
        <v>7583</v>
      </c>
      <c r="B3598" t="s">
        <v>7581</v>
      </c>
      <c r="C3598" t="s">
        <v>904</v>
      </c>
      <c r="D3598">
        <v>57</v>
      </c>
      <c r="E3598" t="s">
        <v>7582</v>
      </c>
      <c r="F3598" t="s">
        <v>111</v>
      </c>
      <c r="G3598" t="s">
        <v>927</v>
      </c>
      <c r="H3598" t="s">
        <v>330</v>
      </c>
      <c r="I3598" t="s">
        <v>382</v>
      </c>
      <c r="J3598" t="s">
        <v>383</v>
      </c>
      <c r="K3598" t="s">
        <v>384</v>
      </c>
      <c r="L3598" t="s">
        <v>36</v>
      </c>
      <c r="M3598" t="s">
        <v>386</v>
      </c>
      <c r="N3598" t="s">
        <v>907</v>
      </c>
      <c r="O3598" t="s">
        <v>969</v>
      </c>
      <c r="P3598" t="s">
        <v>57</v>
      </c>
      <c r="Q3598" t="s">
        <v>8505</v>
      </c>
    </row>
    <row r="3599" spans="1:17">
      <c r="A3599" t="s">
        <v>7584</v>
      </c>
      <c r="B3599" t="s">
        <v>7581</v>
      </c>
      <c r="C3599" t="s">
        <v>910</v>
      </c>
      <c r="D3599">
        <v>59</v>
      </c>
      <c r="E3599" t="s">
        <v>7582</v>
      </c>
      <c r="F3599" t="s">
        <v>111</v>
      </c>
      <c r="G3599" t="s">
        <v>927</v>
      </c>
      <c r="H3599" t="s">
        <v>330</v>
      </c>
      <c r="I3599" t="s">
        <v>382</v>
      </c>
      <c r="J3599" t="s">
        <v>383</v>
      </c>
      <c r="K3599" t="s">
        <v>384</v>
      </c>
      <c r="L3599" t="s">
        <v>36</v>
      </c>
      <c r="M3599" t="s">
        <v>386</v>
      </c>
      <c r="N3599" t="s">
        <v>907</v>
      </c>
      <c r="O3599" t="s">
        <v>969</v>
      </c>
      <c r="P3599" t="s">
        <v>57</v>
      </c>
      <c r="Q3599" t="s">
        <v>8505</v>
      </c>
    </row>
    <row r="3600" spans="1:17">
      <c r="A3600" t="s">
        <v>7585</v>
      </c>
      <c r="B3600" t="s">
        <v>7586</v>
      </c>
      <c r="C3600" t="s">
        <v>904</v>
      </c>
      <c r="D3600">
        <v>57</v>
      </c>
      <c r="E3600" t="s">
        <v>7587</v>
      </c>
      <c r="F3600" t="s">
        <v>135</v>
      </c>
      <c r="G3600" t="s">
        <v>936</v>
      </c>
      <c r="H3600" t="s">
        <v>323</v>
      </c>
      <c r="I3600" t="s">
        <v>387</v>
      </c>
      <c r="J3600" t="s">
        <v>383</v>
      </c>
      <c r="K3600" t="s">
        <v>384</v>
      </c>
      <c r="L3600" t="s">
        <v>35</v>
      </c>
      <c r="M3600" t="s">
        <v>386</v>
      </c>
      <c r="N3600" t="s">
        <v>907</v>
      </c>
      <c r="O3600" t="s">
        <v>932</v>
      </c>
      <c r="P3600" t="s">
        <v>91</v>
      </c>
      <c r="Q3600" t="s">
        <v>8505</v>
      </c>
    </row>
    <row r="3601" spans="1:17">
      <c r="A3601" t="s">
        <v>7588</v>
      </c>
      <c r="B3601" t="s">
        <v>7589</v>
      </c>
      <c r="C3601" t="s">
        <v>904</v>
      </c>
      <c r="D3601">
        <v>57</v>
      </c>
      <c r="E3601" t="s">
        <v>7590</v>
      </c>
      <c r="F3601" t="s">
        <v>74</v>
      </c>
      <c r="G3601" t="s">
        <v>7591</v>
      </c>
      <c r="H3601" t="s">
        <v>357</v>
      </c>
      <c r="I3601" t="s">
        <v>387</v>
      </c>
      <c r="J3601" t="s">
        <v>383</v>
      </c>
      <c r="K3601" t="s">
        <v>384</v>
      </c>
      <c r="L3601" t="s">
        <v>35</v>
      </c>
      <c r="M3601" t="s">
        <v>386</v>
      </c>
      <c r="N3601" t="s">
        <v>907</v>
      </c>
      <c r="O3601" t="s">
        <v>932</v>
      </c>
      <c r="P3601" t="s">
        <v>63</v>
      </c>
      <c r="Q3601" t="s">
        <v>8505</v>
      </c>
    </row>
    <row r="3602" spans="1:17">
      <c r="A3602" t="s">
        <v>7592</v>
      </c>
      <c r="B3602" t="s">
        <v>7593</v>
      </c>
      <c r="C3602" t="s">
        <v>910</v>
      </c>
      <c r="D3602">
        <v>59</v>
      </c>
      <c r="E3602" t="s">
        <v>7594</v>
      </c>
      <c r="F3602" t="s">
        <v>97</v>
      </c>
      <c r="G3602" t="s">
        <v>936</v>
      </c>
      <c r="H3602" t="s">
        <v>330</v>
      </c>
      <c r="I3602" t="s">
        <v>382</v>
      </c>
      <c r="J3602" t="s">
        <v>383</v>
      </c>
      <c r="K3602" t="s">
        <v>384</v>
      </c>
      <c r="L3602" t="s">
        <v>35</v>
      </c>
      <c r="M3602" t="s">
        <v>386</v>
      </c>
      <c r="N3602" t="s">
        <v>907</v>
      </c>
      <c r="O3602" t="s">
        <v>932</v>
      </c>
      <c r="P3602" t="s">
        <v>63</v>
      </c>
      <c r="Q3602" t="s">
        <v>8505</v>
      </c>
    </row>
    <row r="3603" spans="1:17">
      <c r="A3603" t="s">
        <v>6728</v>
      </c>
      <c r="B3603" t="s">
        <v>6729</v>
      </c>
      <c r="C3603" t="s">
        <v>956</v>
      </c>
      <c r="D3603">
        <v>55</v>
      </c>
      <c r="E3603" t="s">
        <v>6724</v>
      </c>
      <c r="F3603" t="s">
        <v>63</v>
      </c>
      <c r="G3603" t="s">
        <v>936</v>
      </c>
      <c r="H3603" t="s">
        <v>330</v>
      </c>
      <c r="I3603" t="s">
        <v>390</v>
      </c>
      <c r="J3603" t="s">
        <v>383</v>
      </c>
      <c r="K3603" t="s">
        <v>384</v>
      </c>
      <c r="L3603" t="s">
        <v>35</v>
      </c>
      <c r="M3603" t="s">
        <v>386</v>
      </c>
      <c r="N3603" t="s">
        <v>907</v>
      </c>
      <c r="O3603" t="s">
        <v>947</v>
      </c>
      <c r="P3603" t="s">
        <v>63</v>
      </c>
    </row>
    <row r="3604" spans="1:17">
      <c r="A3604" t="s">
        <v>6730</v>
      </c>
      <c r="B3604" t="s">
        <v>6729</v>
      </c>
      <c r="C3604" t="s">
        <v>904</v>
      </c>
      <c r="D3604">
        <v>57</v>
      </c>
      <c r="E3604" t="s">
        <v>6724</v>
      </c>
      <c r="F3604" t="s">
        <v>63</v>
      </c>
      <c r="G3604" t="s">
        <v>936</v>
      </c>
      <c r="H3604" t="s">
        <v>330</v>
      </c>
      <c r="I3604" t="s">
        <v>390</v>
      </c>
      <c r="J3604" t="s">
        <v>383</v>
      </c>
      <c r="K3604" t="s">
        <v>384</v>
      </c>
      <c r="L3604" t="s">
        <v>35</v>
      </c>
      <c r="M3604" t="s">
        <v>386</v>
      </c>
      <c r="N3604" t="s">
        <v>907</v>
      </c>
      <c r="O3604" t="s">
        <v>947</v>
      </c>
      <c r="P3604" t="s">
        <v>63</v>
      </c>
    </row>
    <row r="3605" spans="1:17">
      <c r="A3605" t="s">
        <v>6731</v>
      </c>
      <c r="B3605" t="s">
        <v>6729</v>
      </c>
      <c r="C3605" t="s">
        <v>910</v>
      </c>
      <c r="D3605">
        <v>59</v>
      </c>
      <c r="E3605" t="s">
        <v>6724</v>
      </c>
      <c r="F3605" t="s">
        <v>63</v>
      </c>
      <c r="G3605" t="s">
        <v>936</v>
      </c>
      <c r="H3605" t="s">
        <v>330</v>
      </c>
      <c r="I3605" t="s">
        <v>390</v>
      </c>
      <c r="J3605" t="s">
        <v>383</v>
      </c>
      <c r="K3605" t="s">
        <v>384</v>
      </c>
      <c r="L3605" t="s">
        <v>35</v>
      </c>
      <c r="M3605" t="s">
        <v>386</v>
      </c>
      <c r="N3605" t="s">
        <v>907</v>
      </c>
      <c r="O3605" t="s">
        <v>947</v>
      </c>
      <c r="P3605" t="s">
        <v>63</v>
      </c>
    </row>
    <row r="3606" spans="1:17">
      <c r="A3606" t="s">
        <v>6732</v>
      </c>
      <c r="B3606" t="s">
        <v>6729</v>
      </c>
      <c r="C3606" t="s">
        <v>912</v>
      </c>
      <c r="D3606">
        <v>61</v>
      </c>
      <c r="E3606" t="s">
        <v>6724</v>
      </c>
      <c r="F3606" t="s">
        <v>63</v>
      </c>
      <c r="G3606" t="s">
        <v>936</v>
      </c>
      <c r="H3606" t="s">
        <v>330</v>
      </c>
      <c r="I3606" t="s">
        <v>390</v>
      </c>
      <c r="J3606" t="s">
        <v>383</v>
      </c>
      <c r="K3606" t="s">
        <v>384</v>
      </c>
      <c r="L3606" t="s">
        <v>35</v>
      </c>
      <c r="M3606" t="s">
        <v>386</v>
      </c>
      <c r="N3606" t="s">
        <v>907</v>
      </c>
      <c r="O3606" t="s">
        <v>947</v>
      </c>
      <c r="P3606" t="s">
        <v>63</v>
      </c>
    </row>
    <row r="3607" spans="1:17">
      <c r="A3607" t="s">
        <v>6722</v>
      </c>
      <c r="B3607" t="s">
        <v>6723</v>
      </c>
      <c r="C3607" t="s">
        <v>956</v>
      </c>
      <c r="D3607">
        <v>55</v>
      </c>
      <c r="E3607" t="s">
        <v>6724</v>
      </c>
      <c r="F3607" t="s">
        <v>86</v>
      </c>
      <c r="G3607" t="s">
        <v>936</v>
      </c>
      <c r="H3607" t="s">
        <v>330</v>
      </c>
      <c r="I3607" t="s">
        <v>390</v>
      </c>
      <c r="J3607" t="s">
        <v>383</v>
      </c>
      <c r="K3607" t="s">
        <v>384</v>
      </c>
      <c r="L3607" t="s">
        <v>35</v>
      </c>
      <c r="M3607" t="s">
        <v>386</v>
      </c>
      <c r="N3607" t="s">
        <v>907</v>
      </c>
      <c r="O3607" t="s">
        <v>1033</v>
      </c>
      <c r="P3607" t="s">
        <v>86</v>
      </c>
    </row>
    <row r="3608" spans="1:17">
      <c r="A3608" t="s">
        <v>6725</v>
      </c>
      <c r="B3608" t="s">
        <v>6723</v>
      </c>
      <c r="C3608" t="s">
        <v>904</v>
      </c>
      <c r="D3608">
        <v>57</v>
      </c>
      <c r="E3608" t="s">
        <v>6724</v>
      </c>
      <c r="F3608" t="s">
        <v>86</v>
      </c>
      <c r="G3608" t="s">
        <v>936</v>
      </c>
      <c r="H3608" t="s">
        <v>330</v>
      </c>
      <c r="I3608" t="s">
        <v>390</v>
      </c>
      <c r="J3608" t="s">
        <v>383</v>
      </c>
      <c r="K3608" t="s">
        <v>384</v>
      </c>
      <c r="L3608" t="s">
        <v>35</v>
      </c>
      <c r="M3608" t="s">
        <v>386</v>
      </c>
      <c r="N3608" t="s">
        <v>907</v>
      </c>
      <c r="O3608" t="s">
        <v>1033</v>
      </c>
      <c r="P3608" t="s">
        <v>86</v>
      </c>
    </row>
    <row r="3609" spans="1:17">
      <c r="A3609" t="s">
        <v>6726</v>
      </c>
      <c r="B3609" t="s">
        <v>6723</v>
      </c>
      <c r="C3609" t="s">
        <v>910</v>
      </c>
      <c r="D3609">
        <v>59</v>
      </c>
      <c r="E3609" t="s">
        <v>6724</v>
      </c>
      <c r="F3609" t="s">
        <v>86</v>
      </c>
      <c r="G3609" t="s">
        <v>936</v>
      </c>
      <c r="H3609" t="s">
        <v>330</v>
      </c>
      <c r="I3609" t="s">
        <v>390</v>
      </c>
      <c r="J3609" t="s">
        <v>383</v>
      </c>
      <c r="K3609" t="s">
        <v>384</v>
      </c>
      <c r="L3609" t="s">
        <v>35</v>
      </c>
      <c r="M3609" t="s">
        <v>386</v>
      </c>
      <c r="N3609" t="s">
        <v>907</v>
      </c>
      <c r="O3609" t="s">
        <v>1033</v>
      </c>
      <c r="P3609" t="s">
        <v>86</v>
      </c>
    </row>
    <row r="3610" spans="1:17">
      <c r="A3610" t="s">
        <v>6727</v>
      </c>
      <c r="B3610" t="s">
        <v>6723</v>
      </c>
      <c r="C3610" t="s">
        <v>912</v>
      </c>
      <c r="D3610">
        <v>61</v>
      </c>
      <c r="E3610" t="s">
        <v>6724</v>
      </c>
      <c r="F3610" t="s">
        <v>86</v>
      </c>
      <c r="G3610" t="s">
        <v>936</v>
      </c>
      <c r="H3610" t="s">
        <v>330</v>
      </c>
      <c r="I3610" t="s">
        <v>390</v>
      </c>
      <c r="J3610" t="s">
        <v>383</v>
      </c>
      <c r="K3610" t="s">
        <v>384</v>
      </c>
      <c r="L3610" t="s">
        <v>35</v>
      </c>
      <c r="M3610" t="s">
        <v>386</v>
      </c>
      <c r="N3610" t="s">
        <v>907</v>
      </c>
      <c r="O3610" t="s">
        <v>1033</v>
      </c>
      <c r="P3610" t="s">
        <v>86</v>
      </c>
    </row>
    <row r="3611" spans="1:17">
      <c r="A3611" t="s">
        <v>7595</v>
      </c>
      <c r="B3611" t="s">
        <v>7596</v>
      </c>
      <c r="C3611" t="s">
        <v>910</v>
      </c>
      <c r="D3611">
        <v>59</v>
      </c>
      <c r="E3611" t="s">
        <v>7597</v>
      </c>
      <c r="F3611" t="s">
        <v>79</v>
      </c>
      <c r="G3611" t="s">
        <v>936</v>
      </c>
      <c r="H3611" t="s">
        <v>330</v>
      </c>
      <c r="I3611" t="s">
        <v>382</v>
      </c>
      <c r="J3611" t="s">
        <v>383</v>
      </c>
      <c r="K3611" t="s">
        <v>384</v>
      </c>
      <c r="L3611" t="s">
        <v>35</v>
      </c>
      <c r="M3611" t="s">
        <v>386</v>
      </c>
      <c r="N3611" t="s">
        <v>907</v>
      </c>
      <c r="O3611" t="s">
        <v>990</v>
      </c>
      <c r="P3611" t="s">
        <v>63</v>
      </c>
      <c r="Q3611" t="s">
        <v>8505</v>
      </c>
    </row>
    <row r="3612" spans="1:17">
      <c r="A3612" t="s">
        <v>7598</v>
      </c>
      <c r="B3612" t="s">
        <v>7599</v>
      </c>
      <c r="C3612" t="s">
        <v>910</v>
      </c>
      <c r="D3612">
        <v>59</v>
      </c>
      <c r="E3612" t="s">
        <v>7600</v>
      </c>
      <c r="F3612" t="s">
        <v>97</v>
      </c>
      <c r="G3612" t="s">
        <v>927</v>
      </c>
      <c r="H3612" t="s">
        <v>323</v>
      </c>
      <c r="I3612" t="s">
        <v>387</v>
      </c>
      <c r="J3612" t="s">
        <v>383</v>
      </c>
      <c r="K3612" t="s">
        <v>384</v>
      </c>
      <c r="L3612" t="s">
        <v>35</v>
      </c>
      <c r="M3612" t="s">
        <v>386</v>
      </c>
      <c r="N3612" t="s">
        <v>907</v>
      </c>
      <c r="O3612" t="s">
        <v>932</v>
      </c>
      <c r="P3612" t="s">
        <v>63</v>
      </c>
      <c r="Q3612" t="s">
        <v>8505</v>
      </c>
    </row>
    <row r="3613" spans="1:17">
      <c r="A3613" t="s">
        <v>7601</v>
      </c>
      <c r="B3613" t="s">
        <v>7602</v>
      </c>
      <c r="C3613" t="s">
        <v>904</v>
      </c>
      <c r="D3613">
        <v>57</v>
      </c>
      <c r="E3613" t="s">
        <v>7603</v>
      </c>
      <c r="F3613" t="s">
        <v>63</v>
      </c>
      <c r="G3613" t="s">
        <v>906</v>
      </c>
      <c r="H3613" t="s">
        <v>330</v>
      </c>
      <c r="I3613" t="s">
        <v>382</v>
      </c>
      <c r="J3613" t="s">
        <v>383</v>
      </c>
      <c r="K3613" t="s">
        <v>384</v>
      </c>
      <c r="L3613" t="s">
        <v>43</v>
      </c>
      <c r="M3613" t="s">
        <v>386</v>
      </c>
      <c r="N3613" t="s">
        <v>907</v>
      </c>
      <c r="O3613" t="s">
        <v>937</v>
      </c>
      <c r="P3613" t="s">
        <v>63</v>
      </c>
      <c r="Q3613" t="s">
        <v>8505</v>
      </c>
    </row>
    <row r="3614" spans="1:17">
      <c r="A3614" t="s">
        <v>7604</v>
      </c>
      <c r="B3614" t="s">
        <v>7602</v>
      </c>
      <c r="C3614" t="s">
        <v>912</v>
      </c>
      <c r="D3614">
        <v>61</v>
      </c>
      <c r="E3614" t="s">
        <v>7603</v>
      </c>
      <c r="F3614" t="s">
        <v>63</v>
      </c>
      <c r="G3614" t="s">
        <v>906</v>
      </c>
      <c r="H3614" t="s">
        <v>330</v>
      </c>
      <c r="I3614" t="s">
        <v>382</v>
      </c>
      <c r="J3614" t="s">
        <v>383</v>
      </c>
      <c r="K3614" t="s">
        <v>384</v>
      </c>
      <c r="L3614" t="s">
        <v>43</v>
      </c>
      <c r="M3614" t="s">
        <v>386</v>
      </c>
      <c r="N3614" t="s">
        <v>907</v>
      </c>
      <c r="O3614" t="s">
        <v>937</v>
      </c>
      <c r="P3614" t="s">
        <v>63</v>
      </c>
      <c r="Q3614" t="s">
        <v>8505</v>
      </c>
    </row>
    <row r="3615" spans="1:17">
      <c r="A3615" t="s">
        <v>7605</v>
      </c>
      <c r="B3615" t="s">
        <v>7606</v>
      </c>
      <c r="C3615" t="s">
        <v>904</v>
      </c>
      <c r="D3615">
        <v>57</v>
      </c>
      <c r="E3615" t="s">
        <v>7607</v>
      </c>
      <c r="F3615" t="s">
        <v>74</v>
      </c>
      <c r="G3615" t="s">
        <v>927</v>
      </c>
      <c r="H3615" t="s">
        <v>357</v>
      </c>
      <c r="I3615" t="s">
        <v>387</v>
      </c>
      <c r="J3615" t="s">
        <v>383</v>
      </c>
      <c r="K3615" t="s">
        <v>384</v>
      </c>
      <c r="L3615" t="s">
        <v>35</v>
      </c>
      <c r="M3615" t="s">
        <v>386</v>
      </c>
      <c r="N3615" t="s">
        <v>907</v>
      </c>
      <c r="O3615" t="s">
        <v>932</v>
      </c>
      <c r="P3615" t="s">
        <v>63</v>
      </c>
      <c r="Q3615" t="s">
        <v>8505</v>
      </c>
    </row>
    <row r="3616" spans="1:17">
      <c r="A3616" t="s">
        <v>7608</v>
      </c>
      <c r="B3616" t="s">
        <v>7609</v>
      </c>
      <c r="C3616" t="s">
        <v>956</v>
      </c>
      <c r="D3616">
        <v>55</v>
      </c>
      <c r="E3616" t="s">
        <v>2876</v>
      </c>
      <c r="F3616" t="s">
        <v>63</v>
      </c>
      <c r="G3616" t="s">
        <v>1069</v>
      </c>
      <c r="H3616" t="s">
        <v>330</v>
      </c>
      <c r="I3616" t="s">
        <v>382</v>
      </c>
      <c r="J3616" t="s">
        <v>383</v>
      </c>
      <c r="K3616" t="s">
        <v>384</v>
      </c>
      <c r="L3616" t="s">
        <v>35</v>
      </c>
      <c r="M3616" t="s">
        <v>386</v>
      </c>
      <c r="N3616" t="s">
        <v>907</v>
      </c>
      <c r="O3616" t="s">
        <v>947</v>
      </c>
      <c r="P3616" t="s">
        <v>63</v>
      </c>
      <c r="Q3616" t="s">
        <v>8505</v>
      </c>
    </row>
    <row r="3617" spans="1:17">
      <c r="A3617" t="s">
        <v>7610</v>
      </c>
      <c r="B3617" t="s">
        <v>7609</v>
      </c>
      <c r="C3617" t="s">
        <v>904</v>
      </c>
      <c r="D3617">
        <v>57</v>
      </c>
      <c r="E3617" t="s">
        <v>2876</v>
      </c>
      <c r="F3617" t="s">
        <v>63</v>
      </c>
      <c r="G3617" t="s">
        <v>1069</v>
      </c>
      <c r="H3617" t="s">
        <v>330</v>
      </c>
      <c r="I3617" t="s">
        <v>382</v>
      </c>
      <c r="J3617" t="s">
        <v>383</v>
      </c>
      <c r="K3617" t="s">
        <v>384</v>
      </c>
      <c r="L3617" t="s">
        <v>35</v>
      </c>
      <c r="M3617" t="s">
        <v>386</v>
      </c>
      <c r="N3617" t="s">
        <v>907</v>
      </c>
      <c r="O3617" t="s">
        <v>947</v>
      </c>
      <c r="P3617" t="s">
        <v>63</v>
      </c>
      <c r="Q3617" t="s">
        <v>8505</v>
      </c>
    </row>
    <row r="3618" spans="1:17">
      <c r="A3618" t="s">
        <v>7611</v>
      </c>
      <c r="B3618" t="s">
        <v>7609</v>
      </c>
      <c r="C3618" t="s">
        <v>912</v>
      </c>
      <c r="D3618">
        <v>61</v>
      </c>
      <c r="E3618" t="s">
        <v>2876</v>
      </c>
      <c r="F3618" t="s">
        <v>63</v>
      </c>
      <c r="G3618" t="s">
        <v>1069</v>
      </c>
      <c r="H3618" t="s">
        <v>330</v>
      </c>
      <c r="I3618" t="s">
        <v>382</v>
      </c>
      <c r="J3618" t="s">
        <v>383</v>
      </c>
      <c r="K3618" t="s">
        <v>384</v>
      </c>
      <c r="L3618" t="s">
        <v>35</v>
      </c>
      <c r="M3618" t="s">
        <v>386</v>
      </c>
      <c r="N3618" t="s">
        <v>907</v>
      </c>
      <c r="O3618" t="s">
        <v>947</v>
      </c>
      <c r="P3618" t="s">
        <v>63</v>
      </c>
      <c r="Q3618" t="s">
        <v>8505</v>
      </c>
    </row>
    <row r="3619" spans="1:17">
      <c r="A3619" t="s">
        <v>7612</v>
      </c>
      <c r="B3619" t="s">
        <v>7609</v>
      </c>
      <c r="C3619" t="s">
        <v>910</v>
      </c>
      <c r="D3619">
        <v>59</v>
      </c>
      <c r="E3619" t="s">
        <v>2876</v>
      </c>
      <c r="F3619" t="s">
        <v>63</v>
      </c>
      <c r="G3619" t="s">
        <v>1069</v>
      </c>
      <c r="H3619" t="s">
        <v>330</v>
      </c>
      <c r="I3619" t="s">
        <v>382</v>
      </c>
      <c r="J3619" t="s">
        <v>383</v>
      </c>
      <c r="K3619" t="s">
        <v>384</v>
      </c>
      <c r="L3619" t="s">
        <v>35</v>
      </c>
      <c r="M3619" t="s">
        <v>386</v>
      </c>
      <c r="N3619" t="s">
        <v>907</v>
      </c>
      <c r="O3619" t="s">
        <v>947</v>
      </c>
      <c r="P3619" t="s">
        <v>63</v>
      </c>
      <c r="Q3619" t="s">
        <v>8505</v>
      </c>
    </row>
    <row r="3620" spans="1:17">
      <c r="A3620" t="s">
        <v>7055</v>
      </c>
      <c r="B3620" t="s">
        <v>7056</v>
      </c>
      <c r="C3620" t="s">
        <v>956</v>
      </c>
      <c r="D3620">
        <v>55</v>
      </c>
      <c r="E3620" t="s">
        <v>2876</v>
      </c>
      <c r="F3620" t="s">
        <v>187</v>
      </c>
      <c r="G3620" t="s">
        <v>1069</v>
      </c>
      <c r="H3620" t="s">
        <v>330</v>
      </c>
      <c r="I3620" t="s">
        <v>382</v>
      </c>
      <c r="J3620" t="s">
        <v>383</v>
      </c>
      <c r="K3620" t="s">
        <v>384</v>
      </c>
      <c r="L3620" t="s">
        <v>35</v>
      </c>
      <c r="M3620" t="s">
        <v>386</v>
      </c>
      <c r="N3620" t="s">
        <v>907</v>
      </c>
      <c r="O3620" t="s">
        <v>937</v>
      </c>
      <c r="P3620" t="s">
        <v>63</v>
      </c>
    </row>
    <row r="3621" spans="1:17">
      <c r="A3621" t="s">
        <v>7057</v>
      </c>
      <c r="B3621" t="s">
        <v>7056</v>
      </c>
      <c r="C3621" t="s">
        <v>904</v>
      </c>
      <c r="D3621">
        <v>57</v>
      </c>
      <c r="E3621" t="s">
        <v>2876</v>
      </c>
      <c r="F3621" t="s">
        <v>187</v>
      </c>
      <c r="G3621" t="s">
        <v>1069</v>
      </c>
      <c r="H3621" t="s">
        <v>330</v>
      </c>
      <c r="I3621" t="s">
        <v>382</v>
      </c>
      <c r="J3621" t="s">
        <v>383</v>
      </c>
      <c r="K3621" t="s">
        <v>384</v>
      </c>
      <c r="L3621" t="s">
        <v>35</v>
      </c>
      <c r="M3621" t="s">
        <v>386</v>
      </c>
      <c r="N3621" t="s">
        <v>907</v>
      </c>
      <c r="O3621" t="s">
        <v>937</v>
      </c>
      <c r="P3621" t="s">
        <v>63</v>
      </c>
    </row>
    <row r="3622" spans="1:17">
      <c r="A3622" t="s">
        <v>7058</v>
      </c>
      <c r="B3622" t="s">
        <v>7056</v>
      </c>
      <c r="C3622" t="s">
        <v>910</v>
      </c>
      <c r="D3622">
        <v>59</v>
      </c>
      <c r="E3622" t="s">
        <v>2876</v>
      </c>
      <c r="F3622" t="s">
        <v>187</v>
      </c>
      <c r="G3622" t="s">
        <v>1069</v>
      </c>
      <c r="H3622" t="s">
        <v>330</v>
      </c>
      <c r="I3622" t="s">
        <v>382</v>
      </c>
      <c r="J3622" t="s">
        <v>383</v>
      </c>
      <c r="K3622" t="s">
        <v>384</v>
      </c>
      <c r="L3622" t="s">
        <v>35</v>
      </c>
      <c r="M3622" t="s">
        <v>386</v>
      </c>
      <c r="N3622" t="s">
        <v>907</v>
      </c>
      <c r="O3622" t="s">
        <v>937</v>
      </c>
      <c r="P3622" t="s">
        <v>63</v>
      </c>
    </row>
    <row r="3623" spans="1:17">
      <c r="A3623" t="s">
        <v>7059</v>
      </c>
      <c r="B3623" t="s">
        <v>7056</v>
      </c>
      <c r="C3623" t="s">
        <v>912</v>
      </c>
      <c r="D3623">
        <v>61</v>
      </c>
      <c r="E3623" t="s">
        <v>2876</v>
      </c>
      <c r="F3623" t="s">
        <v>187</v>
      </c>
      <c r="G3623" t="s">
        <v>1069</v>
      </c>
      <c r="H3623" t="s">
        <v>330</v>
      </c>
      <c r="I3623" t="s">
        <v>382</v>
      </c>
      <c r="J3623" t="s">
        <v>383</v>
      </c>
      <c r="K3623" t="s">
        <v>384</v>
      </c>
      <c r="L3623" t="s">
        <v>35</v>
      </c>
      <c r="M3623" t="s">
        <v>386</v>
      </c>
      <c r="N3623" t="s">
        <v>907</v>
      </c>
      <c r="O3623" t="s">
        <v>937</v>
      </c>
      <c r="P3623" t="s">
        <v>63</v>
      </c>
    </row>
    <row r="3624" spans="1:17">
      <c r="A3624" t="s">
        <v>2874</v>
      </c>
      <c r="B3624" t="s">
        <v>2875</v>
      </c>
      <c r="C3624" t="s">
        <v>956</v>
      </c>
      <c r="D3624">
        <v>55</v>
      </c>
      <c r="E3624" t="s">
        <v>2876</v>
      </c>
      <c r="F3624" t="s">
        <v>226</v>
      </c>
      <c r="G3624" t="s">
        <v>1069</v>
      </c>
      <c r="H3624" t="s">
        <v>330</v>
      </c>
      <c r="I3624" t="s">
        <v>382</v>
      </c>
      <c r="J3624" t="s">
        <v>383</v>
      </c>
      <c r="K3624" t="s">
        <v>384</v>
      </c>
      <c r="L3624" t="s">
        <v>35</v>
      </c>
      <c r="M3624" t="s">
        <v>386</v>
      </c>
      <c r="N3624" t="s">
        <v>907</v>
      </c>
      <c r="O3624" t="s">
        <v>942</v>
      </c>
      <c r="P3624" t="s">
        <v>86</v>
      </c>
    </row>
    <row r="3625" spans="1:17">
      <c r="A3625" t="s">
        <v>2877</v>
      </c>
      <c r="B3625" t="s">
        <v>2875</v>
      </c>
      <c r="C3625" t="s">
        <v>904</v>
      </c>
      <c r="D3625">
        <v>57</v>
      </c>
      <c r="E3625" t="s">
        <v>2876</v>
      </c>
      <c r="F3625" t="s">
        <v>226</v>
      </c>
      <c r="G3625" t="s">
        <v>1069</v>
      </c>
      <c r="H3625" t="s">
        <v>330</v>
      </c>
      <c r="I3625" t="s">
        <v>382</v>
      </c>
      <c r="J3625" t="s">
        <v>383</v>
      </c>
      <c r="K3625" t="s">
        <v>384</v>
      </c>
      <c r="L3625" t="s">
        <v>35</v>
      </c>
      <c r="M3625" t="s">
        <v>386</v>
      </c>
      <c r="N3625" t="s">
        <v>907</v>
      </c>
      <c r="O3625" t="s">
        <v>942</v>
      </c>
      <c r="P3625" t="s">
        <v>86</v>
      </c>
    </row>
    <row r="3626" spans="1:17">
      <c r="A3626" t="s">
        <v>2878</v>
      </c>
      <c r="B3626" t="s">
        <v>2875</v>
      </c>
      <c r="C3626" t="s">
        <v>910</v>
      </c>
      <c r="D3626">
        <v>59</v>
      </c>
      <c r="E3626" t="s">
        <v>2876</v>
      </c>
      <c r="F3626" t="s">
        <v>226</v>
      </c>
      <c r="G3626" t="s">
        <v>1069</v>
      </c>
      <c r="H3626" t="s">
        <v>330</v>
      </c>
      <c r="I3626" t="s">
        <v>382</v>
      </c>
      <c r="J3626" t="s">
        <v>383</v>
      </c>
      <c r="K3626" t="s">
        <v>384</v>
      </c>
      <c r="L3626" t="s">
        <v>35</v>
      </c>
      <c r="M3626" t="s">
        <v>386</v>
      </c>
      <c r="N3626" t="s">
        <v>907</v>
      </c>
      <c r="O3626" t="s">
        <v>942</v>
      </c>
      <c r="P3626" t="s">
        <v>86</v>
      </c>
    </row>
    <row r="3627" spans="1:17">
      <c r="A3627" t="s">
        <v>2879</v>
      </c>
      <c r="B3627" t="s">
        <v>2875</v>
      </c>
      <c r="C3627" t="s">
        <v>912</v>
      </c>
      <c r="D3627">
        <v>61</v>
      </c>
      <c r="E3627" t="s">
        <v>2876</v>
      </c>
      <c r="F3627" t="s">
        <v>226</v>
      </c>
      <c r="G3627" t="s">
        <v>1069</v>
      </c>
      <c r="H3627" t="s">
        <v>330</v>
      </c>
      <c r="I3627" t="s">
        <v>382</v>
      </c>
      <c r="J3627" t="s">
        <v>383</v>
      </c>
      <c r="K3627" t="s">
        <v>384</v>
      </c>
      <c r="L3627" t="s">
        <v>35</v>
      </c>
      <c r="M3627" t="s">
        <v>386</v>
      </c>
      <c r="N3627" t="s">
        <v>907</v>
      </c>
      <c r="O3627" t="s">
        <v>942</v>
      </c>
      <c r="P3627" t="s">
        <v>86</v>
      </c>
    </row>
    <row r="3628" spans="1:17">
      <c r="A3628" t="s">
        <v>7613</v>
      </c>
      <c r="B3628" t="s">
        <v>7614</v>
      </c>
      <c r="C3628" t="s">
        <v>910</v>
      </c>
      <c r="D3628">
        <v>59</v>
      </c>
      <c r="E3628" t="s">
        <v>7615</v>
      </c>
      <c r="F3628" t="s">
        <v>63</v>
      </c>
      <c r="G3628" t="s">
        <v>927</v>
      </c>
      <c r="H3628" t="s">
        <v>330</v>
      </c>
      <c r="I3628" t="s">
        <v>382</v>
      </c>
      <c r="J3628" t="s">
        <v>383</v>
      </c>
      <c r="K3628" t="s">
        <v>384</v>
      </c>
      <c r="L3628" t="s">
        <v>35</v>
      </c>
      <c r="M3628" t="s">
        <v>386</v>
      </c>
      <c r="N3628" t="s">
        <v>907</v>
      </c>
      <c r="O3628" t="s">
        <v>7616</v>
      </c>
      <c r="P3628" t="s">
        <v>63</v>
      </c>
      <c r="Q3628" t="s">
        <v>8505</v>
      </c>
    </row>
    <row r="3629" spans="1:17">
      <c r="A3629" t="s">
        <v>5354</v>
      </c>
      <c r="B3629" t="s">
        <v>5355</v>
      </c>
      <c r="C3629" t="s">
        <v>910</v>
      </c>
      <c r="D3629">
        <v>59</v>
      </c>
      <c r="E3629" t="s">
        <v>5356</v>
      </c>
      <c r="F3629" t="s">
        <v>53</v>
      </c>
      <c r="G3629" t="s">
        <v>1265</v>
      </c>
      <c r="H3629" t="s">
        <v>331</v>
      </c>
      <c r="I3629" t="s">
        <v>382</v>
      </c>
      <c r="J3629" t="s">
        <v>383</v>
      </c>
      <c r="K3629" t="s">
        <v>388</v>
      </c>
      <c r="L3629" t="s">
        <v>30</v>
      </c>
      <c r="M3629" t="s">
        <v>386</v>
      </c>
      <c r="N3629" t="s">
        <v>907</v>
      </c>
      <c r="O3629" t="s">
        <v>928</v>
      </c>
      <c r="P3629" t="s">
        <v>53</v>
      </c>
    </row>
    <row r="3630" spans="1:17">
      <c r="A3630" t="s">
        <v>5564</v>
      </c>
      <c r="B3630" t="s">
        <v>5565</v>
      </c>
      <c r="C3630" t="s">
        <v>910</v>
      </c>
      <c r="D3630">
        <v>59</v>
      </c>
      <c r="E3630" t="s">
        <v>5566</v>
      </c>
      <c r="F3630" t="s">
        <v>57</v>
      </c>
      <c r="G3630" t="s">
        <v>2856</v>
      </c>
      <c r="H3630" t="s">
        <v>330</v>
      </c>
      <c r="I3630" t="s">
        <v>382</v>
      </c>
      <c r="J3630" t="s">
        <v>383</v>
      </c>
      <c r="K3630" t="s">
        <v>384</v>
      </c>
      <c r="L3630" t="s">
        <v>35</v>
      </c>
      <c r="M3630" t="s">
        <v>396</v>
      </c>
      <c r="N3630" t="s">
        <v>907</v>
      </c>
      <c r="O3630" t="s">
        <v>908</v>
      </c>
      <c r="P3630" t="s">
        <v>57</v>
      </c>
    </row>
    <row r="3631" spans="1:17">
      <c r="A3631" t="s">
        <v>2044</v>
      </c>
      <c r="B3631" t="s">
        <v>2045</v>
      </c>
      <c r="C3631" t="s">
        <v>920</v>
      </c>
      <c r="D3631">
        <v>58</v>
      </c>
      <c r="E3631" t="s">
        <v>2046</v>
      </c>
      <c r="F3631" t="s">
        <v>55</v>
      </c>
      <c r="G3631" t="s">
        <v>1265</v>
      </c>
      <c r="H3631" t="s">
        <v>330</v>
      </c>
      <c r="I3631" t="s">
        <v>382</v>
      </c>
      <c r="J3631" t="s">
        <v>383</v>
      </c>
      <c r="K3631" t="s">
        <v>388</v>
      </c>
      <c r="L3631" t="s">
        <v>30</v>
      </c>
      <c r="M3631" t="s">
        <v>385</v>
      </c>
      <c r="N3631" t="s">
        <v>907</v>
      </c>
      <c r="O3631" t="s">
        <v>1003</v>
      </c>
      <c r="P3631" t="s">
        <v>71</v>
      </c>
    </row>
    <row r="3632" spans="1:17">
      <c r="A3632" t="s">
        <v>4285</v>
      </c>
      <c r="B3632" t="s">
        <v>4286</v>
      </c>
      <c r="C3632" t="s">
        <v>910</v>
      </c>
      <c r="D3632">
        <v>59</v>
      </c>
      <c r="E3632" t="s">
        <v>4287</v>
      </c>
      <c r="F3632" t="s">
        <v>247</v>
      </c>
      <c r="G3632" t="s">
        <v>927</v>
      </c>
      <c r="H3632" t="s">
        <v>330</v>
      </c>
      <c r="I3632" t="s">
        <v>382</v>
      </c>
      <c r="J3632" t="s">
        <v>383</v>
      </c>
      <c r="K3632" t="s">
        <v>384</v>
      </c>
      <c r="L3632" t="s">
        <v>36</v>
      </c>
      <c r="M3632" t="s">
        <v>386</v>
      </c>
      <c r="N3632" t="s">
        <v>907</v>
      </c>
      <c r="O3632" t="s">
        <v>1003</v>
      </c>
      <c r="P3632" t="s">
        <v>71</v>
      </c>
    </row>
    <row r="3633" spans="1:16">
      <c r="A3633" t="s">
        <v>4288</v>
      </c>
      <c r="B3633" t="s">
        <v>4286</v>
      </c>
      <c r="C3633" t="s">
        <v>956</v>
      </c>
      <c r="D3633">
        <v>55</v>
      </c>
      <c r="E3633" t="s">
        <v>4287</v>
      </c>
      <c r="F3633" t="s">
        <v>247</v>
      </c>
      <c r="G3633" t="s">
        <v>927</v>
      </c>
      <c r="H3633" t="s">
        <v>330</v>
      </c>
      <c r="I3633" t="s">
        <v>382</v>
      </c>
      <c r="J3633" t="s">
        <v>383</v>
      </c>
      <c r="K3633" t="s">
        <v>384</v>
      </c>
      <c r="L3633" t="s">
        <v>36</v>
      </c>
      <c r="M3633" t="s">
        <v>386</v>
      </c>
      <c r="N3633" t="s">
        <v>907</v>
      </c>
      <c r="O3633" t="s">
        <v>1003</v>
      </c>
      <c r="P3633" t="s">
        <v>71</v>
      </c>
    </row>
    <row r="3634" spans="1:16">
      <c r="A3634" t="s">
        <v>4289</v>
      </c>
      <c r="B3634" t="s">
        <v>4286</v>
      </c>
      <c r="C3634" t="s">
        <v>904</v>
      </c>
      <c r="D3634">
        <v>57</v>
      </c>
      <c r="E3634" t="s">
        <v>4287</v>
      </c>
      <c r="F3634" t="s">
        <v>247</v>
      </c>
      <c r="G3634" t="s">
        <v>927</v>
      </c>
      <c r="H3634" t="s">
        <v>330</v>
      </c>
      <c r="I3634" t="s">
        <v>382</v>
      </c>
      <c r="J3634" t="s">
        <v>383</v>
      </c>
      <c r="K3634" t="s">
        <v>384</v>
      </c>
      <c r="L3634" t="s">
        <v>36</v>
      </c>
      <c r="M3634" t="s">
        <v>386</v>
      </c>
      <c r="N3634" t="s">
        <v>907</v>
      </c>
      <c r="O3634" t="s">
        <v>1003</v>
      </c>
      <c r="P3634" t="s">
        <v>71</v>
      </c>
    </row>
    <row r="3635" spans="1:16">
      <c r="A3635" t="s">
        <v>4290</v>
      </c>
      <c r="B3635" t="s">
        <v>4286</v>
      </c>
      <c r="C3635" t="s">
        <v>912</v>
      </c>
      <c r="D3635">
        <v>61</v>
      </c>
      <c r="E3635" t="s">
        <v>4287</v>
      </c>
      <c r="F3635" t="s">
        <v>247</v>
      </c>
      <c r="G3635" t="s">
        <v>927</v>
      </c>
      <c r="H3635" t="s">
        <v>330</v>
      </c>
      <c r="I3635" t="s">
        <v>382</v>
      </c>
      <c r="J3635" t="s">
        <v>383</v>
      </c>
      <c r="K3635" t="s">
        <v>384</v>
      </c>
      <c r="L3635" t="s">
        <v>36</v>
      </c>
      <c r="M3635" t="s">
        <v>386</v>
      </c>
      <c r="N3635" t="s">
        <v>907</v>
      </c>
      <c r="O3635" t="s">
        <v>1003</v>
      </c>
      <c r="P3635" t="s">
        <v>71</v>
      </c>
    </row>
    <row r="3636" spans="1:16">
      <c r="A3636" t="s">
        <v>6072</v>
      </c>
      <c r="B3636" t="s">
        <v>6073</v>
      </c>
      <c r="C3636" t="s">
        <v>904</v>
      </c>
      <c r="D3636">
        <v>57</v>
      </c>
      <c r="E3636" t="s">
        <v>6068</v>
      </c>
      <c r="F3636" t="s">
        <v>86</v>
      </c>
      <c r="G3636" t="s">
        <v>1265</v>
      </c>
      <c r="H3636" t="s">
        <v>330</v>
      </c>
      <c r="I3636" t="s">
        <v>382</v>
      </c>
      <c r="J3636" t="s">
        <v>383</v>
      </c>
      <c r="K3636" t="s">
        <v>388</v>
      </c>
      <c r="L3636" t="s">
        <v>30</v>
      </c>
      <c r="M3636" t="s">
        <v>386</v>
      </c>
      <c r="N3636" t="s">
        <v>907</v>
      </c>
      <c r="O3636" t="s">
        <v>1033</v>
      </c>
      <c r="P3636" t="s">
        <v>86</v>
      </c>
    </row>
    <row r="3637" spans="1:16">
      <c r="A3637" t="s">
        <v>6074</v>
      </c>
      <c r="B3637" t="s">
        <v>6073</v>
      </c>
      <c r="C3637" t="s">
        <v>910</v>
      </c>
      <c r="D3637">
        <v>59</v>
      </c>
      <c r="E3637" t="s">
        <v>6068</v>
      </c>
      <c r="F3637" t="s">
        <v>86</v>
      </c>
      <c r="G3637" t="s">
        <v>1265</v>
      </c>
      <c r="H3637" t="s">
        <v>330</v>
      </c>
      <c r="I3637" t="s">
        <v>382</v>
      </c>
      <c r="J3637" t="s">
        <v>383</v>
      </c>
      <c r="K3637" t="s">
        <v>388</v>
      </c>
      <c r="L3637" t="s">
        <v>30</v>
      </c>
      <c r="M3637" t="s">
        <v>386</v>
      </c>
      <c r="N3637" t="s">
        <v>907</v>
      </c>
      <c r="O3637" t="s">
        <v>1033</v>
      </c>
      <c r="P3637" t="s">
        <v>86</v>
      </c>
    </row>
    <row r="3638" spans="1:16">
      <c r="A3638" t="s">
        <v>6075</v>
      </c>
      <c r="B3638" t="s">
        <v>6073</v>
      </c>
      <c r="C3638" t="s">
        <v>912</v>
      </c>
      <c r="D3638">
        <v>61</v>
      </c>
      <c r="E3638" t="s">
        <v>6068</v>
      </c>
      <c r="F3638" t="s">
        <v>86</v>
      </c>
      <c r="G3638" t="s">
        <v>1265</v>
      </c>
      <c r="H3638" t="s">
        <v>330</v>
      </c>
      <c r="I3638" t="s">
        <v>382</v>
      </c>
      <c r="J3638" t="s">
        <v>383</v>
      </c>
      <c r="K3638" t="s">
        <v>388</v>
      </c>
      <c r="L3638" t="s">
        <v>30</v>
      </c>
      <c r="M3638" t="s">
        <v>386</v>
      </c>
      <c r="N3638" t="s">
        <v>907</v>
      </c>
      <c r="O3638" t="s">
        <v>1033</v>
      </c>
      <c r="P3638" t="s">
        <v>86</v>
      </c>
    </row>
    <row r="3639" spans="1:16">
      <c r="A3639" t="s">
        <v>6076</v>
      </c>
      <c r="B3639" t="s">
        <v>6073</v>
      </c>
      <c r="C3639" t="s">
        <v>956</v>
      </c>
      <c r="D3639">
        <v>55</v>
      </c>
      <c r="E3639" t="s">
        <v>6068</v>
      </c>
      <c r="F3639" t="s">
        <v>86</v>
      </c>
      <c r="G3639" t="s">
        <v>1265</v>
      </c>
      <c r="H3639" t="s">
        <v>330</v>
      </c>
      <c r="I3639" t="s">
        <v>382</v>
      </c>
      <c r="J3639" t="s">
        <v>383</v>
      </c>
      <c r="K3639" t="s">
        <v>388</v>
      </c>
      <c r="L3639" t="s">
        <v>30</v>
      </c>
      <c r="M3639" t="s">
        <v>386</v>
      </c>
      <c r="N3639" t="s">
        <v>907</v>
      </c>
      <c r="O3639" t="s">
        <v>1033</v>
      </c>
      <c r="P3639" t="s">
        <v>86</v>
      </c>
    </row>
    <row r="3640" spans="1:16">
      <c r="A3640" t="s">
        <v>6077</v>
      </c>
      <c r="B3640" t="s">
        <v>6078</v>
      </c>
      <c r="C3640" t="s">
        <v>904</v>
      </c>
      <c r="D3640">
        <v>57</v>
      </c>
      <c r="E3640" t="s">
        <v>6068</v>
      </c>
      <c r="F3640" t="s">
        <v>83</v>
      </c>
      <c r="G3640" t="s">
        <v>1265</v>
      </c>
      <c r="H3640" t="s">
        <v>330</v>
      </c>
      <c r="I3640" t="s">
        <v>382</v>
      </c>
      <c r="J3640" t="s">
        <v>383</v>
      </c>
      <c r="K3640" t="s">
        <v>388</v>
      </c>
      <c r="L3640" t="s">
        <v>30</v>
      </c>
      <c r="M3640" t="s">
        <v>386</v>
      </c>
      <c r="N3640" t="s">
        <v>907</v>
      </c>
      <c r="O3640" t="s">
        <v>1710</v>
      </c>
      <c r="P3640" t="s">
        <v>83</v>
      </c>
    </row>
    <row r="3641" spans="1:16">
      <c r="A3641" t="s">
        <v>6079</v>
      </c>
      <c r="B3641" t="s">
        <v>6078</v>
      </c>
      <c r="C3641" t="s">
        <v>910</v>
      </c>
      <c r="D3641">
        <v>59</v>
      </c>
      <c r="E3641" t="s">
        <v>6068</v>
      </c>
      <c r="F3641" t="s">
        <v>83</v>
      </c>
      <c r="G3641" t="s">
        <v>1265</v>
      </c>
      <c r="H3641" t="s">
        <v>330</v>
      </c>
      <c r="I3641" t="s">
        <v>382</v>
      </c>
      <c r="J3641" t="s">
        <v>383</v>
      </c>
      <c r="K3641" t="s">
        <v>388</v>
      </c>
      <c r="L3641" t="s">
        <v>30</v>
      </c>
      <c r="M3641" t="s">
        <v>386</v>
      </c>
      <c r="N3641" t="s">
        <v>907</v>
      </c>
      <c r="O3641" t="s">
        <v>1710</v>
      </c>
      <c r="P3641" t="s">
        <v>83</v>
      </c>
    </row>
    <row r="3642" spans="1:16">
      <c r="A3642" t="s">
        <v>6080</v>
      </c>
      <c r="B3642" t="s">
        <v>6078</v>
      </c>
      <c r="C3642" t="s">
        <v>912</v>
      </c>
      <c r="D3642">
        <v>61</v>
      </c>
      <c r="E3642" t="s">
        <v>6068</v>
      </c>
      <c r="F3642" t="s">
        <v>83</v>
      </c>
      <c r="G3642" t="s">
        <v>1265</v>
      </c>
      <c r="H3642" t="s">
        <v>330</v>
      </c>
      <c r="I3642" t="s">
        <v>382</v>
      </c>
      <c r="J3642" t="s">
        <v>383</v>
      </c>
      <c r="K3642" t="s">
        <v>388</v>
      </c>
      <c r="L3642" t="s">
        <v>30</v>
      </c>
      <c r="M3642" t="s">
        <v>386</v>
      </c>
      <c r="N3642" t="s">
        <v>907</v>
      </c>
      <c r="O3642" t="s">
        <v>1710</v>
      </c>
      <c r="P3642" t="s">
        <v>83</v>
      </c>
    </row>
    <row r="3643" spans="1:16">
      <c r="A3643" t="s">
        <v>6081</v>
      </c>
      <c r="B3643" t="s">
        <v>6078</v>
      </c>
      <c r="C3643" t="s">
        <v>956</v>
      </c>
      <c r="D3643">
        <v>55</v>
      </c>
      <c r="E3643" t="s">
        <v>6068</v>
      </c>
      <c r="F3643" t="s">
        <v>83</v>
      </c>
      <c r="G3643" t="s">
        <v>1265</v>
      </c>
      <c r="H3643" t="s">
        <v>330</v>
      </c>
      <c r="I3643" t="s">
        <v>382</v>
      </c>
      <c r="J3643" t="s">
        <v>383</v>
      </c>
      <c r="K3643" t="s">
        <v>388</v>
      </c>
      <c r="L3643" t="s">
        <v>30</v>
      </c>
      <c r="M3643" t="s">
        <v>386</v>
      </c>
      <c r="N3643" t="s">
        <v>907</v>
      </c>
      <c r="O3643" t="s">
        <v>1710</v>
      </c>
      <c r="P3643" t="s">
        <v>83</v>
      </c>
    </row>
    <row r="3644" spans="1:16">
      <c r="A3644" t="s">
        <v>6066</v>
      </c>
      <c r="B3644" t="s">
        <v>6067</v>
      </c>
      <c r="C3644" t="s">
        <v>904</v>
      </c>
      <c r="D3644">
        <v>57</v>
      </c>
      <c r="E3644" t="s">
        <v>6068</v>
      </c>
      <c r="F3644" t="s">
        <v>53</v>
      </c>
      <c r="G3644" t="s">
        <v>1265</v>
      </c>
      <c r="H3644" t="s">
        <v>330</v>
      </c>
      <c r="I3644" t="s">
        <v>382</v>
      </c>
      <c r="J3644" t="s">
        <v>383</v>
      </c>
      <c r="K3644" t="s">
        <v>388</v>
      </c>
      <c r="L3644" t="s">
        <v>30</v>
      </c>
      <c r="M3644" t="s">
        <v>386</v>
      </c>
      <c r="N3644" t="s">
        <v>907</v>
      </c>
      <c r="O3644" t="s">
        <v>928</v>
      </c>
      <c r="P3644" t="s">
        <v>53</v>
      </c>
    </row>
    <row r="3645" spans="1:16">
      <c r="A3645" t="s">
        <v>6069</v>
      </c>
      <c r="B3645" t="s">
        <v>6067</v>
      </c>
      <c r="C3645" t="s">
        <v>910</v>
      </c>
      <c r="D3645">
        <v>59</v>
      </c>
      <c r="E3645" t="s">
        <v>6068</v>
      </c>
      <c r="F3645" t="s">
        <v>53</v>
      </c>
      <c r="G3645" t="s">
        <v>1265</v>
      </c>
      <c r="H3645" t="s">
        <v>330</v>
      </c>
      <c r="I3645" t="s">
        <v>382</v>
      </c>
      <c r="J3645" t="s">
        <v>383</v>
      </c>
      <c r="K3645" t="s">
        <v>388</v>
      </c>
      <c r="L3645" t="s">
        <v>30</v>
      </c>
      <c r="M3645" t="s">
        <v>386</v>
      </c>
      <c r="N3645" t="s">
        <v>907</v>
      </c>
      <c r="O3645" t="s">
        <v>928</v>
      </c>
      <c r="P3645" t="s">
        <v>53</v>
      </c>
    </row>
    <row r="3646" spans="1:16">
      <c r="A3646" t="s">
        <v>6070</v>
      </c>
      <c r="B3646" t="s">
        <v>6067</v>
      </c>
      <c r="C3646" t="s">
        <v>912</v>
      </c>
      <c r="D3646">
        <v>61</v>
      </c>
      <c r="E3646" t="s">
        <v>6068</v>
      </c>
      <c r="F3646" t="s">
        <v>53</v>
      </c>
      <c r="G3646" t="s">
        <v>1265</v>
      </c>
      <c r="H3646" t="s">
        <v>330</v>
      </c>
      <c r="I3646" t="s">
        <v>382</v>
      </c>
      <c r="J3646" t="s">
        <v>383</v>
      </c>
      <c r="K3646" t="s">
        <v>388</v>
      </c>
      <c r="L3646" t="s">
        <v>30</v>
      </c>
      <c r="M3646" t="s">
        <v>386</v>
      </c>
      <c r="N3646" t="s">
        <v>907</v>
      </c>
      <c r="O3646" t="s">
        <v>928</v>
      </c>
      <c r="P3646" t="s">
        <v>53</v>
      </c>
    </row>
    <row r="3647" spans="1:16">
      <c r="A3647" t="s">
        <v>6071</v>
      </c>
      <c r="B3647" t="s">
        <v>6067</v>
      </c>
      <c r="C3647" t="s">
        <v>956</v>
      </c>
      <c r="D3647">
        <v>55</v>
      </c>
      <c r="E3647" t="s">
        <v>6068</v>
      </c>
      <c r="F3647" t="s">
        <v>53</v>
      </c>
      <c r="G3647" t="s">
        <v>1265</v>
      </c>
      <c r="H3647" t="s">
        <v>330</v>
      </c>
      <c r="I3647" t="s">
        <v>382</v>
      </c>
      <c r="J3647" t="s">
        <v>383</v>
      </c>
      <c r="K3647" t="s">
        <v>388</v>
      </c>
      <c r="L3647" t="s">
        <v>30</v>
      </c>
      <c r="M3647" t="s">
        <v>386</v>
      </c>
      <c r="N3647" t="s">
        <v>907</v>
      </c>
      <c r="O3647" t="s">
        <v>928</v>
      </c>
      <c r="P3647" t="s">
        <v>53</v>
      </c>
    </row>
    <row r="3648" spans="1:16">
      <c r="A3648" t="s">
        <v>4291</v>
      </c>
      <c r="B3648" t="s">
        <v>4292</v>
      </c>
      <c r="C3648" t="s">
        <v>910</v>
      </c>
      <c r="D3648">
        <v>59</v>
      </c>
      <c r="E3648" t="s">
        <v>4293</v>
      </c>
      <c r="F3648" t="s">
        <v>187</v>
      </c>
      <c r="G3648" t="s">
        <v>2355</v>
      </c>
      <c r="H3648" t="s">
        <v>330</v>
      </c>
      <c r="I3648" t="s">
        <v>382</v>
      </c>
      <c r="J3648" t="s">
        <v>383</v>
      </c>
      <c r="K3648" t="s">
        <v>384</v>
      </c>
      <c r="L3648" t="s">
        <v>37</v>
      </c>
      <c r="M3648" t="s">
        <v>386</v>
      </c>
      <c r="N3648" t="s">
        <v>907</v>
      </c>
      <c r="O3648" t="s">
        <v>1898</v>
      </c>
      <c r="P3648" t="s">
        <v>63</v>
      </c>
    </row>
    <row r="3649" spans="1:16">
      <c r="A3649" t="s">
        <v>4294</v>
      </c>
      <c r="B3649" t="s">
        <v>4292</v>
      </c>
      <c r="C3649" t="s">
        <v>956</v>
      </c>
      <c r="D3649">
        <v>55</v>
      </c>
      <c r="E3649" t="s">
        <v>4293</v>
      </c>
      <c r="F3649" t="s">
        <v>187</v>
      </c>
      <c r="G3649" t="s">
        <v>2355</v>
      </c>
      <c r="H3649" t="s">
        <v>330</v>
      </c>
      <c r="I3649" t="s">
        <v>382</v>
      </c>
      <c r="J3649" t="s">
        <v>383</v>
      </c>
      <c r="K3649" t="s">
        <v>384</v>
      </c>
      <c r="L3649" t="s">
        <v>37</v>
      </c>
      <c r="M3649" t="s">
        <v>386</v>
      </c>
      <c r="N3649" t="s">
        <v>907</v>
      </c>
      <c r="O3649" t="s">
        <v>1898</v>
      </c>
      <c r="P3649" t="s">
        <v>63</v>
      </c>
    </row>
    <row r="3650" spans="1:16">
      <c r="A3650" t="s">
        <v>4295</v>
      </c>
      <c r="B3650" t="s">
        <v>4292</v>
      </c>
      <c r="C3650" t="s">
        <v>904</v>
      </c>
      <c r="D3650">
        <v>57</v>
      </c>
      <c r="E3650" t="s">
        <v>4293</v>
      </c>
      <c r="F3650" t="s">
        <v>187</v>
      </c>
      <c r="G3650" t="s">
        <v>2355</v>
      </c>
      <c r="H3650" t="s">
        <v>330</v>
      </c>
      <c r="I3650" t="s">
        <v>382</v>
      </c>
      <c r="J3650" t="s">
        <v>383</v>
      </c>
      <c r="K3650" t="s">
        <v>384</v>
      </c>
      <c r="L3650" t="s">
        <v>37</v>
      </c>
      <c r="M3650" t="s">
        <v>386</v>
      </c>
      <c r="N3650" t="s">
        <v>907</v>
      </c>
      <c r="O3650" t="s">
        <v>1898</v>
      </c>
      <c r="P3650" t="s">
        <v>63</v>
      </c>
    </row>
    <row r="3651" spans="1:16">
      <c r="A3651" t="s">
        <v>4296</v>
      </c>
      <c r="B3651" t="s">
        <v>4292</v>
      </c>
      <c r="C3651" t="s">
        <v>912</v>
      </c>
      <c r="D3651">
        <v>61</v>
      </c>
      <c r="E3651" t="s">
        <v>4293</v>
      </c>
      <c r="F3651" t="s">
        <v>187</v>
      </c>
      <c r="G3651" t="s">
        <v>2355</v>
      </c>
      <c r="H3651" t="s">
        <v>330</v>
      </c>
      <c r="I3651" t="s">
        <v>382</v>
      </c>
      <c r="J3651" t="s">
        <v>383</v>
      </c>
      <c r="K3651" t="s">
        <v>384</v>
      </c>
      <c r="L3651" t="s">
        <v>37</v>
      </c>
      <c r="M3651" t="s">
        <v>386</v>
      </c>
      <c r="N3651" t="s">
        <v>907</v>
      </c>
      <c r="O3651" t="s">
        <v>1898</v>
      </c>
      <c r="P3651" t="s">
        <v>63</v>
      </c>
    </row>
    <row r="3652" spans="1:16">
      <c r="A3652" t="s">
        <v>6364</v>
      </c>
      <c r="B3652" t="s">
        <v>6365</v>
      </c>
      <c r="C3652" t="s">
        <v>956</v>
      </c>
      <c r="D3652">
        <v>55</v>
      </c>
      <c r="E3652" t="s">
        <v>6360</v>
      </c>
      <c r="F3652" t="s">
        <v>60</v>
      </c>
      <c r="G3652" t="s">
        <v>1265</v>
      </c>
      <c r="H3652" t="s">
        <v>330</v>
      </c>
      <c r="I3652" t="s">
        <v>382</v>
      </c>
      <c r="J3652" t="s">
        <v>383</v>
      </c>
      <c r="K3652" t="s">
        <v>388</v>
      </c>
      <c r="L3652" t="s">
        <v>30</v>
      </c>
      <c r="M3652" t="s">
        <v>386</v>
      </c>
      <c r="N3652" t="s">
        <v>907</v>
      </c>
      <c r="O3652" t="s">
        <v>990</v>
      </c>
      <c r="P3652" t="s">
        <v>60</v>
      </c>
    </row>
    <row r="3653" spans="1:16">
      <c r="A3653" t="s">
        <v>6366</v>
      </c>
      <c r="B3653" t="s">
        <v>6365</v>
      </c>
      <c r="C3653" t="s">
        <v>904</v>
      </c>
      <c r="D3653">
        <v>57</v>
      </c>
      <c r="E3653" t="s">
        <v>6360</v>
      </c>
      <c r="F3653" t="s">
        <v>60</v>
      </c>
      <c r="G3653" t="s">
        <v>1265</v>
      </c>
      <c r="H3653" t="s">
        <v>330</v>
      </c>
      <c r="I3653" t="s">
        <v>382</v>
      </c>
      <c r="J3653" t="s">
        <v>383</v>
      </c>
      <c r="K3653" t="s">
        <v>388</v>
      </c>
      <c r="L3653" t="s">
        <v>30</v>
      </c>
      <c r="M3653" t="s">
        <v>386</v>
      </c>
      <c r="N3653" t="s">
        <v>907</v>
      </c>
      <c r="O3653" t="s">
        <v>990</v>
      </c>
      <c r="P3653" t="s">
        <v>60</v>
      </c>
    </row>
    <row r="3654" spans="1:16">
      <c r="A3654" t="s">
        <v>6367</v>
      </c>
      <c r="B3654" t="s">
        <v>6365</v>
      </c>
      <c r="C3654" t="s">
        <v>910</v>
      </c>
      <c r="D3654">
        <v>59</v>
      </c>
      <c r="E3654" t="s">
        <v>6360</v>
      </c>
      <c r="F3654" t="s">
        <v>60</v>
      </c>
      <c r="G3654" t="s">
        <v>1265</v>
      </c>
      <c r="H3654" t="s">
        <v>330</v>
      </c>
      <c r="I3654" t="s">
        <v>382</v>
      </c>
      <c r="J3654" t="s">
        <v>383</v>
      </c>
      <c r="K3654" t="s">
        <v>388</v>
      </c>
      <c r="L3654" t="s">
        <v>30</v>
      </c>
      <c r="M3654" t="s">
        <v>386</v>
      </c>
      <c r="N3654" t="s">
        <v>907</v>
      </c>
      <c r="O3654" t="s">
        <v>990</v>
      </c>
      <c r="P3654" t="s">
        <v>60</v>
      </c>
    </row>
    <row r="3655" spans="1:16">
      <c r="A3655" t="s">
        <v>6368</v>
      </c>
      <c r="B3655" t="s">
        <v>6365</v>
      </c>
      <c r="C3655" t="s">
        <v>912</v>
      </c>
      <c r="D3655">
        <v>61</v>
      </c>
      <c r="E3655" t="s">
        <v>6360</v>
      </c>
      <c r="F3655" t="s">
        <v>60</v>
      </c>
      <c r="G3655" t="s">
        <v>1265</v>
      </c>
      <c r="H3655" t="s">
        <v>330</v>
      </c>
      <c r="I3655" t="s">
        <v>382</v>
      </c>
      <c r="J3655" t="s">
        <v>383</v>
      </c>
      <c r="K3655" t="s">
        <v>388</v>
      </c>
      <c r="L3655" t="s">
        <v>30</v>
      </c>
      <c r="M3655" t="s">
        <v>386</v>
      </c>
      <c r="N3655" t="s">
        <v>907</v>
      </c>
      <c r="O3655" t="s">
        <v>990</v>
      </c>
      <c r="P3655" t="s">
        <v>60</v>
      </c>
    </row>
    <row r="3656" spans="1:16">
      <c r="A3656" t="s">
        <v>6369</v>
      </c>
      <c r="B3656" t="s">
        <v>6370</v>
      </c>
      <c r="C3656" t="s">
        <v>956</v>
      </c>
      <c r="D3656">
        <v>55</v>
      </c>
      <c r="E3656" t="s">
        <v>6360</v>
      </c>
      <c r="F3656" t="s">
        <v>55</v>
      </c>
      <c r="G3656" t="s">
        <v>1265</v>
      </c>
      <c r="H3656" t="s">
        <v>330</v>
      </c>
      <c r="I3656" t="s">
        <v>382</v>
      </c>
      <c r="J3656" t="s">
        <v>383</v>
      </c>
      <c r="K3656" t="s">
        <v>388</v>
      </c>
      <c r="L3656" t="s">
        <v>30</v>
      </c>
      <c r="M3656" t="s">
        <v>386</v>
      </c>
      <c r="N3656" t="s">
        <v>907</v>
      </c>
      <c r="O3656" t="s">
        <v>1003</v>
      </c>
      <c r="P3656" t="s">
        <v>71</v>
      </c>
    </row>
    <row r="3657" spans="1:16">
      <c r="A3657" t="s">
        <v>6371</v>
      </c>
      <c r="B3657" t="s">
        <v>6370</v>
      </c>
      <c r="C3657" t="s">
        <v>904</v>
      </c>
      <c r="D3657">
        <v>57</v>
      </c>
      <c r="E3657" t="s">
        <v>6360</v>
      </c>
      <c r="F3657" t="s">
        <v>55</v>
      </c>
      <c r="G3657" t="s">
        <v>1265</v>
      </c>
      <c r="H3657" t="s">
        <v>330</v>
      </c>
      <c r="I3657" t="s">
        <v>382</v>
      </c>
      <c r="J3657" t="s">
        <v>383</v>
      </c>
      <c r="K3657" t="s">
        <v>388</v>
      </c>
      <c r="L3657" t="s">
        <v>30</v>
      </c>
      <c r="M3657" t="s">
        <v>386</v>
      </c>
      <c r="N3657" t="s">
        <v>907</v>
      </c>
      <c r="O3657" t="s">
        <v>1003</v>
      </c>
      <c r="P3657" t="s">
        <v>71</v>
      </c>
    </row>
    <row r="3658" spans="1:16">
      <c r="A3658" t="s">
        <v>6372</v>
      </c>
      <c r="B3658" t="s">
        <v>6370</v>
      </c>
      <c r="C3658" t="s">
        <v>910</v>
      </c>
      <c r="D3658">
        <v>59</v>
      </c>
      <c r="E3658" t="s">
        <v>6360</v>
      </c>
      <c r="F3658" t="s">
        <v>55</v>
      </c>
      <c r="G3658" t="s">
        <v>1265</v>
      </c>
      <c r="H3658" t="s">
        <v>330</v>
      </c>
      <c r="I3658" t="s">
        <v>382</v>
      </c>
      <c r="J3658" t="s">
        <v>383</v>
      </c>
      <c r="K3658" t="s">
        <v>388</v>
      </c>
      <c r="L3658" t="s">
        <v>30</v>
      </c>
      <c r="M3658" t="s">
        <v>386</v>
      </c>
      <c r="N3658" t="s">
        <v>907</v>
      </c>
      <c r="O3658" t="s">
        <v>1003</v>
      </c>
      <c r="P3658" t="s">
        <v>71</v>
      </c>
    </row>
    <row r="3659" spans="1:16">
      <c r="A3659" t="s">
        <v>6373</v>
      </c>
      <c r="B3659" t="s">
        <v>6370</v>
      </c>
      <c r="C3659" t="s">
        <v>912</v>
      </c>
      <c r="D3659">
        <v>61</v>
      </c>
      <c r="E3659" t="s">
        <v>6360</v>
      </c>
      <c r="F3659" t="s">
        <v>55</v>
      </c>
      <c r="G3659" t="s">
        <v>1265</v>
      </c>
      <c r="H3659" t="s">
        <v>330</v>
      </c>
      <c r="I3659" t="s">
        <v>382</v>
      </c>
      <c r="J3659" t="s">
        <v>383</v>
      </c>
      <c r="K3659" t="s">
        <v>388</v>
      </c>
      <c r="L3659" t="s">
        <v>30</v>
      </c>
      <c r="M3659" t="s">
        <v>386</v>
      </c>
      <c r="N3659" t="s">
        <v>907</v>
      </c>
      <c r="O3659" t="s">
        <v>1003</v>
      </c>
      <c r="P3659" t="s">
        <v>71</v>
      </c>
    </row>
    <row r="3660" spans="1:16">
      <c r="A3660" t="s">
        <v>6358</v>
      </c>
      <c r="B3660" t="s">
        <v>6359</v>
      </c>
      <c r="C3660" t="s">
        <v>956</v>
      </c>
      <c r="D3660">
        <v>55</v>
      </c>
      <c r="E3660" t="s">
        <v>6360</v>
      </c>
      <c r="F3660" t="s">
        <v>53</v>
      </c>
      <c r="G3660" t="s">
        <v>1265</v>
      </c>
      <c r="H3660" t="s">
        <v>330</v>
      </c>
      <c r="I3660" t="s">
        <v>382</v>
      </c>
      <c r="J3660" t="s">
        <v>383</v>
      </c>
      <c r="K3660" t="s">
        <v>388</v>
      </c>
      <c r="L3660" t="s">
        <v>30</v>
      </c>
      <c r="M3660" t="s">
        <v>386</v>
      </c>
      <c r="N3660" t="s">
        <v>907</v>
      </c>
      <c r="O3660" t="s">
        <v>928</v>
      </c>
      <c r="P3660" t="s">
        <v>53</v>
      </c>
    </row>
    <row r="3661" spans="1:16">
      <c r="A3661" t="s">
        <v>6361</v>
      </c>
      <c r="B3661" t="s">
        <v>6359</v>
      </c>
      <c r="C3661" t="s">
        <v>904</v>
      </c>
      <c r="D3661">
        <v>57</v>
      </c>
      <c r="E3661" t="s">
        <v>6360</v>
      </c>
      <c r="F3661" t="s">
        <v>53</v>
      </c>
      <c r="G3661" t="s">
        <v>1265</v>
      </c>
      <c r="H3661" t="s">
        <v>330</v>
      </c>
      <c r="I3661" t="s">
        <v>382</v>
      </c>
      <c r="J3661" t="s">
        <v>383</v>
      </c>
      <c r="K3661" t="s">
        <v>388</v>
      </c>
      <c r="L3661" t="s">
        <v>30</v>
      </c>
      <c r="M3661" t="s">
        <v>386</v>
      </c>
      <c r="N3661" t="s">
        <v>907</v>
      </c>
      <c r="O3661" t="s">
        <v>928</v>
      </c>
      <c r="P3661" t="s">
        <v>53</v>
      </c>
    </row>
    <row r="3662" spans="1:16">
      <c r="A3662" t="s">
        <v>6362</v>
      </c>
      <c r="B3662" t="s">
        <v>6359</v>
      </c>
      <c r="C3662" t="s">
        <v>910</v>
      </c>
      <c r="D3662">
        <v>59</v>
      </c>
      <c r="E3662" t="s">
        <v>6360</v>
      </c>
      <c r="F3662" t="s">
        <v>53</v>
      </c>
      <c r="G3662" t="s">
        <v>1265</v>
      </c>
      <c r="H3662" t="s">
        <v>330</v>
      </c>
      <c r="I3662" t="s">
        <v>382</v>
      </c>
      <c r="J3662" t="s">
        <v>383</v>
      </c>
      <c r="K3662" t="s">
        <v>388</v>
      </c>
      <c r="L3662" t="s">
        <v>30</v>
      </c>
      <c r="M3662" t="s">
        <v>386</v>
      </c>
      <c r="N3662" t="s">
        <v>907</v>
      </c>
      <c r="O3662" t="s">
        <v>928</v>
      </c>
      <c r="P3662" t="s">
        <v>53</v>
      </c>
    </row>
    <row r="3663" spans="1:16">
      <c r="A3663" t="s">
        <v>6363</v>
      </c>
      <c r="B3663" t="s">
        <v>6359</v>
      </c>
      <c r="C3663" t="s">
        <v>912</v>
      </c>
      <c r="D3663">
        <v>61</v>
      </c>
      <c r="E3663" t="s">
        <v>6360</v>
      </c>
      <c r="F3663" t="s">
        <v>53</v>
      </c>
      <c r="G3663" t="s">
        <v>1265</v>
      </c>
      <c r="H3663" t="s">
        <v>330</v>
      </c>
      <c r="I3663" t="s">
        <v>382</v>
      </c>
      <c r="J3663" t="s">
        <v>383</v>
      </c>
      <c r="K3663" t="s">
        <v>388</v>
      </c>
      <c r="L3663" t="s">
        <v>30</v>
      </c>
      <c r="M3663" t="s">
        <v>386</v>
      </c>
      <c r="N3663" t="s">
        <v>907</v>
      </c>
      <c r="O3663" t="s">
        <v>928</v>
      </c>
      <c r="P3663" t="s">
        <v>53</v>
      </c>
    </row>
    <row r="3664" spans="1:16">
      <c r="A3664" t="s">
        <v>6086</v>
      </c>
      <c r="B3664" t="s">
        <v>6087</v>
      </c>
      <c r="C3664" t="s">
        <v>904</v>
      </c>
      <c r="D3664">
        <v>57</v>
      </c>
      <c r="E3664" t="s">
        <v>5359</v>
      </c>
      <c r="F3664" t="s">
        <v>86</v>
      </c>
      <c r="G3664" t="s">
        <v>1265</v>
      </c>
      <c r="H3664" t="s">
        <v>330</v>
      </c>
      <c r="I3664" t="s">
        <v>382</v>
      </c>
      <c r="J3664" t="s">
        <v>383</v>
      </c>
      <c r="K3664" t="s">
        <v>388</v>
      </c>
      <c r="L3664" t="s">
        <v>30</v>
      </c>
      <c r="M3664" t="s">
        <v>386</v>
      </c>
      <c r="N3664" t="s">
        <v>907</v>
      </c>
      <c r="O3664" t="s">
        <v>1033</v>
      </c>
      <c r="P3664" t="s">
        <v>86</v>
      </c>
    </row>
    <row r="3665" spans="1:16">
      <c r="A3665" t="s">
        <v>6088</v>
      </c>
      <c r="B3665" t="s">
        <v>6087</v>
      </c>
      <c r="C3665" t="s">
        <v>910</v>
      </c>
      <c r="D3665">
        <v>59</v>
      </c>
      <c r="E3665" t="s">
        <v>5359</v>
      </c>
      <c r="F3665" t="s">
        <v>86</v>
      </c>
      <c r="G3665" t="s">
        <v>1265</v>
      </c>
      <c r="H3665" t="s">
        <v>330</v>
      </c>
      <c r="I3665" t="s">
        <v>382</v>
      </c>
      <c r="J3665" t="s">
        <v>383</v>
      </c>
      <c r="K3665" t="s">
        <v>388</v>
      </c>
      <c r="L3665" t="s">
        <v>30</v>
      </c>
      <c r="M3665" t="s">
        <v>386</v>
      </c>
      <c r="N3665" t="s">
        <v>907</v>
      </c>
      <c r="O3665" t="s">
        <v>1033</v>
      </c>
      <c r="P3665" t="s">
        <v>86</v>
      </c>
    </row>
    <row r="3666" spans="1:16">
      <c r="A3666" t="s">
        <v>6089</v>
      </c>
      <c r="B3666" t="s">
        <v>6087</v>
      </c>
      <c r="C3666" t="s">
        <v>912</v>
      </c>
      <c r="D3666">
        <v>61</v>
      </c>
      <c r="E3666" t="s">
        <v>5359</v>
      </c>
      <c r="F3666" t="s">
        <v>86</v>
      </c>
      <c r="G3666" t="s">
        <v>1265</v>
      </c>
      <c r="H3666" t="s">
        <v>330</v>
      </c>
      <c r="I3666" t="s">
        <v>382</v>
      </c>
      <c r="J3666" t="s">
        <v>383</v>
      </c>
      <c r="K3666" t="s">
        <v>388</v>
      </c>
      <c r="L3666" t="s">
        <v>30</v>
      </c>
      <c r="M3666" t="s">
        <v>386</v>
      </c>
      <c r="N3666" t="s">
        <v>907</v>
      </c>
      <c r="O3666" t="s">
        <v>1033</v>
      </c>
      <c r="P3666" t="s">
        <v>86</v>
      </c>
    </row>
    <row r="3667" spans="1:16">
      <c r="A3667" t="s">
        <v>5357</v>
      </c>
      <c r="B3667" t="s">
        <v>5358</v>
      </c>
      <c r="C3667" t="s">
        <v>910</v>
      </c>
      <c r="D3667">
        <v>59</v>
      </c>
      <c r="E3667" t="s">
        <v>5359</v>
      </c>
      <c r="F3667" t="s">
        <v>83</v>
      </c>
      <c r="G3667" t="s">
        <v>1265</v>
      </c>
      <c r="H3667" t="s">
        <v>330</v>
      </c>
      <c r="I3667" t="s">
        <v>382</v>
      </c>
      <c r="J3667" t="s">
        <v>383</v>
      </c>
      <c r="K3667" t="s">
        <v>388</v>
      </c>
      <c r="L3667" t="s">
        <v>30</v>
      </c>
      <c r="M3667" t="s">
        <v>386</v>
      </c>
      <c r="N3667" t="s">
        <v>907</v>
      </c>
      <c r="O3667" t="s">
        <v>1710</v>
      </c>
      <c r="P3667" t="s">
        <v>83</v>
      </c>
    </row>
    <row r="3668" spans="1:16">
      <c r="A3668" t="s">
        <v>5360</v>
      </c>
      <c r="B3668" t="s">
        <v>5358</v>
      </c>
      <c r="C3668" t="s">
        <v>904</v>
      </c>
      <c r="D3668">
        <v>57</v>
      </c>
      <c r="E3668" t="s">
        <v>5359</v>
      </c>
      <c r="F3668" t="s">
        <v>83</v>
      </c>
      <c r="G3668" t="s">
        <v>1265</v>
      </c>
      <c r="H3668" t="s">
        <v>330</v>
      </c>
      <c r="I3668" t="s">
        <v>382</v>
      </c>
      <c r="J3668" t="s">
        <v>383</v>
      </c>
      <c r="K3668" t="s">
        <v>388</v>
      </c>
      <c r="L3668" t="s">
        <v>30</v>
      </c>
      <c r="M3668" t="s">
        <v>386</v>
      </c>
      <c r="N3668" t="s">
        <v>907</v>
      </c>
      <c r="O3668" t="s">
        <v>1710</v>
      </c>
      <c r="P3668" t="s">
        <v>83</v>
      </c>
    </row>
    <row r="3669" spans="1:16">
      <c r="A3669" t="s">
        <v>5361</v>
      </c>
      <c r="B3669" t="s">
        <v>5358</v>
      </c>
      <c r="C3669" t="s">
        <v>912</v>
      </c>
      <c r="D3669">
        <v>61</v>
      </c>
      <c r="E3669" t="s">
        <v>5359</v>
      </c>
      <c r="F3669" t="s">
        <v>83</v>
      </c>
      <c r="G3669" t="s">
        <v>1265</v>
      </c>
      <c r="H3669" t="s">
        <v>330</v>
      </c>
      <c r="I3669" t="s">
        <v>382</v>
      </c>
      <c r="J3669" t="s">
        <v>383</v>
      </c>
      <c r="K3669" t="s">
        <v>388</v>
      </c>
      <c r="L3669" t="s">
        <v>30</v>
      </c>
      <c r="M3669" t="s">
        <v>386</v>
      </c>
      <c r="N3669" t="s">
        <v>907</v>
      </c>
      <c r="O3669" t="s">
        <v>1710</v>
      </c>
      <c r="P3669" t="s">
        <v>83</v>
      </c>
    </row>
    <row r="3670" spans="1:16">
      <c r="A3670" t="s">
        <v>6082</v>
      </c>
      <c r="B3670" t="s">
        <v>6083</v>
      </c>
      <c r="C3670" t="s">
        <v>904</v>
      </c>
      <c r="D3670">
        <v>57</v>
      </c>
      <c r="E3670" t="s">
        <v>5359</v>
      </c>
      <c r="F3670" t="s">
        <v>53</v>
      </c>
      <c r="G3670" t="s">
        <v>1265</v>
      </c>
      <c r="H3670" t="s">
        <v>330</v>
      </c>
      <c r="I3670" t="s">
        <v>382</v>
      </c>
      <c r="J3670" t="s">
        <v>383</v>
      </c>
      <c r="K3670" t="s">
        <v>388</v>
      </c>
      <c r="L3670" t="s">
        <v>30</v>
      </c>
      <c r="M3670" t="s">
        <v>386</v>
      </c>
      <c r="N3670" t="s">
        <v>907</v>
      </c>
      <c r="O3670" t="s">
        <v>928</v>
      </c>
      <c r="P3670" t="s">
        <v>53</v>
      </c>
    </row>
    <row r="3671" spans="1:16">
      <c r="A3671" t="s">
        <v>6084</v>
      </c>
      <c r="B3671" t="s">
        <v>6083</v>
      </c>
      <c r="C3671" t="s">
        <v>910</v>
      </c>
      <c r="D3671">
        <v>59</v>
      </c>
      <c r="E3671" t="s">
        <v>5359</v>
      </c>
      <c r="F3671" t="s">
        <v>53</v>
      </c>
      <c r="G3671" t="s">
        <v>1265</v>
      </c>
      <c r="H3671" t="s">
        <v>330</v>
      </c>
      <c r="I3671" t="s">
        <v>382</v>
      </c>
      <c r="J3671" t="s">
        <v>383</v>
      </c>
      <c r="K3671" t="s">
        <v>388</v>
      </c>
      <c r="L3671" t="s">
        <v>30</v>
      </c>
      <c r="M3671" t="s">
        <v>386</v>
      </c>
      <c r="N3671" t="s">
        <v>907</v>
      </c>
      <c r="O3671" t="s">
        <v>928</v>
      </c>
      <c r="P3671" t="s">
        <v>53</v>
      </c>
    </row>
    <row r="3672" spans="1:16">
      <c r="A3672" t="s">
        <v>6085</v>
      </c>
      <c r="B3672" t="s">
        <v>6083</v>
      </c>
      <c r="C3672" t="s">
        <v>912</v>
      </c>
      <c r="D3672">
        <v>61</v>
      </c>
      <c r="E3672" t="s">
        <v>5359</v>
      </c>
      <c r="F3672" t="s">
        <v>53</v>
      </c>
      <c r="G3672" t="s">
        <v>1265</v>
      </c>
      <c r="H3672" t="s">
        <v>330</v>
      </c>
      <c r="I3672" t="s">
        <v>382</v>
      </c>
      <c r="J3672" t="s">
        <v>383</v>
      </c>
      <c r="K3672" t="s">
        <v>388</v>
      </c>
      <c r="L3672" t="s">
        <v>30</v>
      </c>
      <c r="M3672" t="s">
        <v>386</v>
      </c>
      <c r="N3672" t="s">
        <v>907</v>
      </c>
      <c r="O3672" t="s">
        <v>928</v>
      </c>
      <c r="P3672" t="s">
        <v>53</v>
      </c>
    </row>
    <row r="3673" spans="1:16">
      <c r="A3673" t="s">
        <v>4297</v>
      </c>
      <c r="B3673" t="s">
        <v>4298</v>
      </c>
      <c r="C3673" t="s">
        <v>910</v>
      </c>
      <c r="D3673">
        <v>59</v>
      </c>
      <c r="E3673" t="s">
        <v>4299</v>
      </c>
      <c r="F3673" t="s">
        <v>63</v>
      </c>
      <c r="G3673" t="s">
        <v>927</v>
      </c>
      <c r="H3673" t="s">
        <v>330</v>
      </c>
      <c r="I3673" t="s">
        <v>387</v>
      </c>
      <c r="J3673" t="s">
        <v>383</v>
      </c>
      <c r="K3673" t="s">
        <v>384</v>
      </c>
      <c r="L3673" t="s">
        <v>36</v>
      </c>
      <c r="M3673" t="s">
        <v>386</v>
      </c>
      <c r="N3673" t="s">
        <v>907</v>
      </c>
      <c r="O3673" t="s">
        <v>1898</v>
      </c>
      <c r="P3673" t="s">
        <v>63</v>
      </c>
    </row>
    <row r="3674" spans="1:16">
      <c r="A3674" t="s">
        <v>4300</v>
      </c>
      <c r="B3674" t="s">
        <v>4298</v>
      </c>
      <c r="C3674" t="s">
        <v>956</v>
      </c>
      <c r="D3674">
        <v>55</v>
      </c>
      <c r="E3674" t="s">
        <v>4299</v>
      </c>
      <c r="F3674" t="s">
        <v>63</v>
      </c>
      <c r="G3674" t="s">
        <v>927</v>
      </c>
      <c r="H3674" t="s">
        <v>330</v>
      </c>
      <c r="I3674" t="s">
        <v>387</v>
      </c>
      <c r="J3674" t="s">
        <v>383</v>
      </c>
      <c r="K3674" t="s">
        <v>384</v>
      </c>
      <c r="L3674" t="s">
        <v>36</v>
      </c>
      <c r="M3674" t="s">
        <v>386</v>
      </c>
      <c r="N3674" t="s">
        <v>907</v>
      </c>
      <c r="O3674" t="s">
        <v>1898</v>
      </c>
      <c r="P3674" t="s">
        <v>63</v>
      </c>
    </row>
    <row r="3675" spans="1:16">
      <c r="A3675" t="s">
        <v>4301</v>
      </c>
      <c r="B3675" t="s">
        <v>4298</v>
      </c>
      <c r="C3675" t="s">
        <v>904</v>
      </c>
      <c r="D3675">
        <v>57</v>
      </c>
      <c r="E3675" t="s">
        <v>4299</v>
      </c>
      <c r="F3675" t="s">
        <v>63</v>
      </c>
      <c r="G3675" t="s">
        <v>927</v>
      </c>
      <c r="H3675" t="s">
        <v>330</v>
      </c>
      <c r="I3675" t="s">
        <v>387</v>
      </c>
      <c r="J3675" t="s">
        <v>383</v>
      </c>
      <c r="K3675" t="s">
        <v>384</v>
      </c>
      <c r="L3675" t="s">
        <v>36</v>
      </c>
      <c r="M3675" t="s">
        <v>386</v>
      </c>
      <c r="N3675" t="s">
        <v>907</v>
      </c>
      <c r="O3675" t="s">
        <v>1898</v>
      </c>
      <c r="P3675" t="s">
        <v>63</v>
      </c>
    </row>
    <row r="3676" spans="1:16">
      <c r="A3676" t="s">
        <v>4659</v>
      </c>
      <c r="B3676" t="s">
        <v>4660</v>
      </c>
      <c r="C3676" t="s">
        <v>956</v>
      </c>
      <c r="D3676">
        <v>55</v>
      </c>
      <c r="E3676" t="s">
        <v>4299</v>
      </c>
      <c r="F3676" t="s">
        <v>271</v>
      </c>
      <c r="G3676" t="s">
        <v>927</v>
      </c>
      <c r="H3676" t="s">
        <v>330</v>
      </c>
      <c r="I3676" t="s">
        <v>387</v>
      </c>
      <c r="J3676" t="s">
        <v>383</v>
      </c>
      <c r="K3676" t="s">
        <v>384</v>
      </c>
      <c r="L3676" t="s">
        <v>36</v>
      </c>
      <c r="M3676" t="s">
        <v>386</v>
      </c>
      <c r="N3676" t="s">
        <v>907</v>
      </c>
      <c r="O3676" t="s">
        <v>942</v>
      </c>
      <c r="P3676" t="s">
        <v>86</v>
      </c>
    </row>
    <row r="3677" spans="1:16">
      <c r="A3677" t="s">
        <v>4661</v>
      </c>
      <c r="B3677" t="s">
        <v>4660</v>
      </c>
      <c r="C3677" t="s">
        <v>904</v>
      </c>
      <c r="D3677">
        <v>57</v>
      </c>
      <c r="E3677" t="s">
        <v>4299</v>
      </c>
      <c r="F3677" t="s">
        <v>271</v>
      </c>
      <c r="G3677" t="s">
        <v>927</v>
      </c>
      <c r="H3677" t="s">
        <v>330</v>
      </c>
      <c r="I3677" t="s">
        <v>387</v>
      </c>
      <c r="J3677" t="s">
        <v>383</v>
      </c>
      <c r="K3677" t="s">
        <v>384</v>
      </c>
      <c r="L3677" t="s">
        <v>36</v>
      </c>
      <c r="M3677" t="s">
        <v>386</v>
      </c>
      <c r="N3677" t="s">
        <v>907</v>
      </c>
      <c r="O3677" t="s">
        <v>942</v>
      </c>
      <c r="P3677" t="s">
        <v>86</v>
      </c>
    </row>
    <row r="3678" spans="1:16">
      <c r="A3678" t="s">
        <v>4662</v>
      </c>
      <c r="B3678" t="s">
        <v>4660</v>
      </c>
      <c r="C3678" t="s">
        <v>910</v>
      </c>
      <c r="D3678">
        <v>59</v>
      </c>
      <c r="E3678" t="s">
        <v>4299</v>
      </c>
      <c r="F3678" t="s">
        <v>271</v>
      </c>
      <c r="G3678" t="s">
        <v>927</v>
      </c>
      <c r="H3678" t="s">
        <v>330</v>
      </c>
      <c r="I3678" t="s">
        <v>387</v>
      </c>
      <c r="J3678" t="s">
        <v>383</v>
      </c>
      <c r="K3678" t="s">
        <v>384</v>
      </c>
      <c r="L3678" t="s">
        <v>36</v>
      </c>
      <c r="M3678" t="s">
        <v>386</v>
      </c>
      <c r="N3678" t="s">
        <v>907</v>
      </c>
      <c r="O3678" t="s">
        <v>942</v>
      </c>
      <c r="P3678" t="s">
        <v>86</v>
      </c>
    </row>
    <row r="3679" spans="1:16">
      <c r="A3679" t="s">
        <v>4663</v>
      </c>
      <c r="B3679" t="s">
        <v>4664</v>
      </c>
      <c r="C3679" t="s">
        <v>956</v>
      </c>
      <c r="D3679">
        <v>55</v>
      </c>
      <c r="E3679" t="s">
        <v>4304</v>
      </c>
      <c r="F3679" t="s">
        <v>63</v>
      </c>
      <c r="G3679" t="s">
        <v>2355</v>
      </c>
      <c r="H3679" t="s">
        <v>330</v>
      </c>
      <c r="I3679" t="s">
        <v>382</v>
      </c>
      <c r="J3679" t="s">
        <v>383</v>
      </c>
      <c r="K3679" t="s">
        <v>384</v>
      </c>
      <c r="M3679" t="s">
        <v>386</v>
      </c>
      <c r="N3679" t="s">
        <v>907</v>
      </c>
      <c r="O3679" t="s">
        <v>937</v>
      </c>
      <c r="P3679" t="s">
        <v>63</v>
      </c>
    </row>
    <row r="3680" spans="1:16">
      <c r="A3680" t="s">
        <v>4665</v>
      </c>
      <c r="B3680" t="s">
        <v>4664</v>
      </c>
      <c r="C3680" t="s">
        <v>904</v>
      </c>
      <c r="D3680">
        <v>57</v>
      </c>
      <c r="E3680" t="s">
        <v>4304</v>
      </c>
      <c r="F3680" t="s">
        <v>63</v>
      </c>
      <c r="G3680" t="s">
        <v>2355</v>
      </c>
      <c r="H3680" t="s">
        <v>330</v>
      </c>
      <c r="I3680" t="s">
        <v>382</v>
      </c>
      <c r="J3680" t="s">
        <v>383</v>
      </c>
      <c r="K3680" t="s">
        <v>384</v>
      </c>
      <c r="M3680" t="s">
        <v>386</v>
      </c>
      <c r="N3680" t="s">
        <v>907</v>
      </c>
      <c r="O3680" t="s">
        <v>937</v>
      </c>
      <c r="P3680" t="s">
        <v>63</v>
      </c>
    </row>
    <row r="3681" spans="1:16">
      <c r="A3681" t="s">
        <v>4666</v>
      </c>
      <c r="B3681" t="s">
        <v>4664</v>
      </c>
      <c r="C3681" t="s">
        <v>910</v>
      </c>
      <c r="D3681">
        <v>59</v>
      </c>
      <c r="E3681" t="s">
        <v>4304</v>
      </c>
      <c r="F3681" t="s">
        <v>63</v>
      </c>
      <c r="G3681" t="s">
        <v>2355</v>
      </c>
      <c r="H3681" t="s">
        <v>330</v>
      </c>
      <c r="I3681" t="s">
        <v>382</v>
      </c>
      <c r="J3681" t="s">
        <v>383</v>
      </c>
      <c r="K3681" t="s">
        <v>384</v>
      </c>
      <c r="M3681" t="s">
        <v>386</v>
      </c>
      <c r="N3681" t="s">
        <v>907</v>
      </c>
      <c r="O3681" t="s">
        <v>937</v>
      </c>
      <c r="P3681" t="s">
        <v>63</v>
      </c>
    </row>
    <row r="3682" spans="1:16">
      <c r="A3682" t="s">
        <v>4667</v>
      </c>
      <c r="B3682" t="s">
        <v>4664</v>
      </c>
      <c r="C3682" t="s">
        <v>912</v>
      </c>
      <c r="D3682">
        <v>61</v>
      </c>
      <c r="E3682" t="s">
        <v>4304</v>
      </c>
      <c r="F3682" t="s">
        <v>63</v>
      </c>
      <c r="G3682" t="s">
        <v>2355</v>
      </c>
      <c r="H3682" t="s">
        <v>330</v>
      </c>
      <c r="I3682" t="s">
        <v>382</v>
      </c>
      <c r="J3682" t="s">
        <v>383</v>
      </c>
      <c r="K3682" t="s">
        <v>384</v>
      </c>
      <c r="M3682" t="s">
        <v>386</v>
      </c>
      <c r="N3682" t="s">
        <v>907</v>
      </c>
      <c r="O3682" t="s">
        <v>937</v>
      </c>
      <c r="P3682" t="s">
        <v>63</v>
      </c>
    </row>
    <row r="3683" spans="1:16">
      <c r="A3683" t="s">
        <v>4302</v>
      </c>
      <c r="B3683" t="s">
        <v>4303</v>
      </c>
      <c r="C3683" t="s">
        <v>910</v>
      </c>
      <c r="D3683">
        <v>59</v>
      </c>
      <c r="E3683" t="s">
        <v>4304</v>
      </c>
      <c r="F3683" t="s">
        <v>71</v>
      </c>
      <c r="G3683" t="s">
        <v>2355</v>
      </c>
      <c r="H3683" t="s">
        <v>330</v>
      </c>
      <c r="I3683" t="s">
        <v>382</v>
      </c>
      <c r="J3683" t="s">
        <v>383</v>
      </c>
      <c r="K3683" t="s">
        <v>384</v>
      </c>
      <c r="M3683" t="s">
        <v>386</v>
      </c>
      <c r="N3683" t="s">
        <v>907</v>
      </c>
      <c r="O3683" t="s">
        <v>932</v>
      </c>
      <c r="P3683" t="s">
        <v>71</v>
      </c>
    </row>
    <row r="3684" spans="1:16">
      <c r="A3684" t="s">
        <v>6090</v>
      </c>
      <c r="B3684" t="s">
        <v>6091</v>
      </c>
      <c r="C3684" t="s">
        <v>915</v>
      </c>
      <c r="D3684">
        <v>56</v>
      </c>
      <c r="E3684" t="s">
        <v>1694</v>
      </c>
      <c r="F3684" t="s">
        <v>63</v>
      </c>
      <c r="G3684" t="s">
        <v>1265</v>
      </c>
      <c r="H3684" t="s">
        <v>330</v>
      </c>
      <c r="I3684" t="s">
        <v>387</v>
      </c>
      <c r="J3684" t="s">
        <v>383</v>
      </c>
      <c r="K3684" t="s">
        <v>388</v>
      </c>
      <c r="L3684" t="s">
        <v>30</v>
      </c>
      <c r="M3684" t="s">
        <v>385</v>
      </c>
      <c r="N3684" t="s">
        <v>907</v>
      </c>
      <c r="O3684" t="s">
        <v>937</v>
      </c>
      <c r="P3684" t="s">
        <v>63</v>
      </c>
    </row>
    <row r="3685" spans="1:16">
      <c r="A3685" t="s">
        <v>6092</v>
      </c>
      <c r="B3685" t="s">
        <v>6091</v>
      </c>
      <c r="C3685" t="s">
        <v>920</v>
      </c>
      <c r="D3685">
        <v>58</v>
      </c>
      <c r="E3685" t="s">
        <v>1694</v>
      </c>
      <c r="F3685" t="s">
        <v>63</v>
      </c>
      <c r="G3685" t="s">
        <v>1265</v>
      </c>
      <c r="H3685" t="s">
        <v>330</v>
      </c>
      <c r="I3685" t="s">
        <v>387</v>
      </c>
      <c r="J3685" t="s">
        <v>383</v>
      </c>
      <c r="K3685" t="s">
        <v>388</v>
      </c>
      <c r="L3685" t="s">
        <v>30</v>
      </c>
      <c r="M3685" t="s">
        <v>385</v>
      </c>
      <c r="N3685" t="s">
        <v>907</v>
      </c>
      <c r="O3685" t="s">
        <v>937</v>
      </c>
      <c r="P3685" t="s">
        <v>63</v>
      </c>
    </row>
    <row r="3686" spans="1:16">
      <c r="A3686" t="s">
        <v>1692</v>
      </c>
      <c r="B3686" t="s">
        <v>1693</v>
      </c>
      <c r="C3686" t="s">
        <v>904</v>
      </c>
      <c r="D3686">
        <v>57</v>
      </c>
      <c r="E3686" t="s">
        <v>1694</v>
      </c>
      <c r="F3686" t="s">
        <v>121</v>
      </c>
      <c r="G3686" t="s">
        <v>1265</v>
      </c>
      <c r="H3686" t="s">
        <v>330</v>
      </c>
      <c r="I3686" t="s">
        <v>387</v>
      </c>
      <c r="J3686" t="s">
        <v>383</v>
      </c>
      <c r="K3686" t="s">
        <v>388</v>
      </c>
      <c r="L3686" t="s">
        <v>30</v>
      </c>
      <c r="M3686" t="s">
        <v>385</v>
      </c>
      <c r="N3686" t="s">
        <v>907</v>
      </c>
      <c r="O3686" t="s">
        <v>1546</v>
      </c>
      <c r="P3686" t="s">
        <v>121</v>
      </c>
    </row>
    <row r="3687" spans="1:16">
      <c r="A3687" t="s">
        <v>1695</v>
      </c>
      <c r="B3687" t="s">
        <v>1693</v>
      </c>
      <c r="C3687" t="s">
        <v>915</v>
      </c>
      <c r="D3687">
        <v>56</v>
      </c>
      <c r="E3687" t="s">
        <v>1694</v>
      </c>
      <c r="F3687" t="s">
        <v>121</v>
      </c>
      <c r="G3687" t="s">
        <v>1265</v>
      </c>
      <c r="H3687" t="s">
        <v>330</v>
      </c>
      <c r="I3687" t="s">
        <v>387</v>
      </c>
      <c r="J3687" t="s">
        <v>383</v>
      </c>
      <c r="K3687" t="s">
        <v>388</v>
      </c>
      <c r="L3687" t="s">
        <v>30</v>
      </c>
      <c r="M3687" t="s">
        <v>385</v>
      </c>
      <c r="N3687" t="s">
        <v>907</v>
      </c>
      <c r="O3687" t="s">
        <v>1546</v>
      </c>
      <c r="P3687" t="s">
        <v>121</v>
      </c>
    </row>
    <row r="3688" spans="1:16">
      <c r="A3688" t="s">
        <v>1696</v>
      </c>
      <c r="B3688" t="s">
        <v>1693</v>
      </c>
      <c r="C3688" t="s">
        <v>920</v>
      </c>
      <c r="D3688">
        <v>58</v>
      </c>
      <c r="E3688" t="s">
        <v>1694</v>
      </c>
      <c r="F3688" t="s">
        <v>121</v>
      </c>
      <c r="G3688" t="s">
        <v>1265</v>
      </c>
      <c r="H3688" t="s">
        <v>330</v>
      </c>
      <c r="I3688" t="s">
        <v>387</v>
      </c>
      <c r="J3688" t="s">
        <v>383</v>
      </c>
      <c r="K3688" t="s">
        <v>388</v>
      </c>
      <c r="L3688" t="s">
        <v>30</v>
      </c>
      <c r="M3688" t="s">
        <v>385</v>
      </c>
      <c r="N3688" t="s">
        <v>907</v>
      </c>
      <c r="O3688" t="s">
        <v>1546</v>
      </c>
      <c r="P3688" t="s">
        <v>121</v>
      </c>
    </row>
    <row r="3689" spans="1:16">
      <c r="A3689" t="s">
        <v>1697</v>
      </c>
      <c r="B3689" t="s">
        <v>1693</v>
      </c>
      <c r="C3689" t="s">
        <v>956</v>
      </c>
      <c r="D3689">
        <v>55</v>
      </c>
      <c r="E3689" t="s">
        <v>1694</v>
      </c>
      <c r="F3689" t="s">
        <v>121</v>
      </c>
      <c r="G3689" t="s">
        <v>1265</v>
      </c>
      <c r="H3689" t="s">
        <v>330</v>
      </c>
      <c r="I3689" t="s">
        <v>387</v>
      </c>
      <c r="J3689" t="s">
        <v>383</v>
      </c>
      <c r="K3689" t="s">
        <v>388</v>
      </c>
      <c r="L3689" t="s">
        <v>30</v>
      </c>
      <c r="M3689" t="s">
        <v>385</v>
      </c>
      <c r="N3689" t="s">
        <v>907</v>
      </c>
      <c r="O3689" t="s">
        <v>1546</v>
      </c>
      <c r="P3689" t="s">
        <v>121</v>
      </c>
    </row>
    <row r="3690" spans="1:16">
      <c r="A3690" t="s">
        <v>1698</v>
      </c>
      <c r="B3690" t="s">
        <v>1693</v>
      </c>
      <c r="C3690" t="s">
        <v>910</v>
      </c>
      <c r="D3690">
        <v>59</v>
      </c>
      <c r="E3690" t="s">
        <v>1694</v>
      </c>
      <c r="F3690" t="s">
        <v>121</v>
      </c>
      <c r="G3690" t="s">
        <v>1265</v>
      </c>
      <c r="H3690" t="s">
        <v>330</v>
      </c>
      <c r="I3690" t="s">
        <v>387</v>
      </c>
      <c r="J3690" t="s">
        <v>383</v>
      </c>
      <c r="K3690" t="s">
        <v>388</v>
      </c>
      <c r="L3690" t="s">
        <v>30</v>
      </c>
      <c r="M3690" t="s">
        <v>385</v>
      </c>
      <c r="N3690" t="s">
        <v>907</v>
      </c>
      <c r="O3690" t="s">
        <v>1546</v>
      </c>
      <c r="P3690" t="s">
        <v>121</v>
      </c>
    </row>
    <row r="3691" spans="1:16">
      <c r="A3691" t="s">
        <v>3385</v>
      </c>
      <c r="B3691" t="s">
        <v>3386</v>
      </c>
      <c r="C3691" t="s">
        <v>915</v>
      </c>
      <c r="D3691">
        <v>56</v>
      </c>
      <c r="E3691" t="s">
        <v>1694</v>
      </c>
      <c r="F3691" t="s">
        <v>199</v>
      </c>
      <c r="G3691" t="s">
        <v>1265</v>
      </c>
      <c r="H3691" t="s">
        <v>330</v>
      </c>
      <c r="I3691" t="s">
        <v>387</v>
      </c>
      <c r="J3691" t="s">
        <v>383</v>
      </c>
      <c r="K3691" t="s">
        <v>388</v>
      </c>
      <c r="L3691" t="s">
        <v>30</v>
      </c>
      <c r="M3691" t="s">
        <v>385</v>
      </c>
      <c r="N3691" t="s">
        <v>907</v>
      </c>
      <c r="O3691" t="s">
        <v>1300</v>
      </c>
      <c r="P3691" t="s">
        <v>199</v>
      </c>
    </row>
    <row r="3692" spans="1:16">
      <c r="A3692" t="s">
        <v>3387</v>
      </c>
      <c r="B3692" t="s">
        <v>3386</v>
      </c>
      <c r="C3692" t="s">
        <v>920</v>
      </c>
      <c r="D3692">
        <v>58</v>
      </c>
      <c r="E3692" t="s">
        <v>1694</v>
      </c>
      <c r="F3692" t="s">
        <v>199</v>
      </c>
      <c r="G3692" t="s">
        <v>1265</v>
      </c>
      <c r="H3692" t="s">
        <v>330</v>
      </c>
      <c r="I3692" t="s">
        <v>387</v>
      </c>
      <c r="J3692" t="s">
        <v>383</v>
      </c>
      <c r="K3692" t="s">
        <v>388</v>
      </c>
      <c r="L3692" t="s">
        <v>30</v>
      </c>
      <c r="M3692" t="s">
        <v>385</v>
      </c>
      <c r="N3692" t="s">
        <v>907</v>
      </c>
      <c r="O3692" t="s">
        <v>1300</v>
      </c>
      <c r="P3692" t="s">
        <v>199</v>
      </c>
    </row>
    <row r="3693" spans="1:16">
      <c r="A3693" t="s">
        <v>3388</v>
      </c>
      <c r="B3693" t="s">
        <v>3389</v>
      </c>
      <c r="C3693" t="s">
        <v>915</v>
      </c>
      <c r="D3693">
        <v>56</v>
      </c>
      <c r="E3693" t="s">
        <v>1694</v>
      </c>
      <c r="F3693" t="s">
        <v>231</v>
      </c>
      <c r="G3693" t="s">
        <v>1265</v>
      </c>
      <c r="H3693" t="s">
        <v>330</v>
      </c>
      <c r="I3693" t="s">
        <v>387</v>
      </c>
      <c r="J3693" t="s">
        <v>383</v>
      </c>
      <c r="K3693" t="s">
        <v>388</v>
      </c>
      <c r="L3693" t="s">
        <v>30</v>
      </c>
      <c r="M3693" t="s">
        <v>385</v>
      </c>
      <c r="N3693" t="s">
        <v>907</v>
      </c>
      <c r="O3693" t="s">
        <v>2069</v>
      </c>
      <c r="P3693" t="s">
        <v>83</v>
      </c>
    </row>
    <row r="3694" spans="1:16">
      <c r="A3694" t="s">
        <v>3390</v>
      </c>
      <c r="B3694" t="s">
        <v>3389</v>
      </c>
      <c r="C3694" t="s">
        <v>920</v>
      </c>
      <c r="D3694">
        <v>58</v>
      </c>
      <c r="E3694" t="s">
        <v>1694</v>
      </c>
      <c r="F3694" t="s">
        <v>231</v>
      </c>
      <c r="G3694" t="s">
        <v>1265</v>
      </c>
      <c r="H3694" t="s">
        <v>330</v>
      </c>
      <c r="I3694" t="s">
        <v>387</v>
      </c>
      <c r="J3694" t="s">
        <v>383</v>
      </c>
      <c r="K3694" t="s">
        <v>388</v>
      </c>
      <c r="L3694" t="s">
        <v>30</v>
      </c>
      <c r="M3694" t="s">
        <v>385</v>
      </c>
      <c r="N3694" t="s">
        <v>907</v>
      </c>
      <c r="O3694" t="s">
        <v>2069</v>
      </c>
      <c r="P3694" t="s">
        <v>83</v>
      </c>
    </row>
    <row r="3695" spans="1:16">
      <c r="A3695" t="s">
        <v>3391</v>
      </c>
      <c r="B3695" t="s">
        <v>3389</v>
      </c>
      <c r="C3695" t="s">
        <v>956</v>
      </c>
      <c r="D3695">
        <v>55</v>
      </c>
      <c r="E3695" t="s">
        <v>1694</v>
      </c>
      <c r="F3695" t="s">
        <v>231</v>
      </c>
      <c r="G3695" t="s">
        <v>1265</v>
      </c>
      <c r="H3695" t="s">
        <v>330</v>
      </c>
      <c r="I3695" t="s">
        <v>387</v>
      </c>
      <c r="J3695" t="s">
        <v>383</v>
      </c>
      <c r="K3695" t="s">
        <v>388</v>
      </c>
      <c r="L3695" t="s">
        <v>30</v>
      </c>
      <c r="M3695" t="s">
        <v>385</v>
      </c>
      <c r="N3695" t="s">
        <v>907</v>
      </c>
      <c r="O3695" t="s">
        <v>2069</v>
      </c>
      <c r="P3695" t="s">
        <v>83</v>
      </c>
    </row>
    <row r="3696" spans="1:16">
      <c r="A3696" t="s">
        <v>6093</v>
      </c>
      <c r="B3696" t="s">
        <v>6094</v>
      </c>
      <c r="C3696" t="s">
        <v>915</v>
      </c>
      <c r="D3696">
        <v>56</v>
      </c>
      <c r="E3696" t="s">
        <v>1694</v>
      </c>
      <c r="F3696" t="s">
        <v>233</v>
      </c>
      <c r="G3696" t="s">
        <v>1265</v>
      </c>
      <c r="H3696" t="s">
        <v>330</v>
      </c>
      <c r="I3696" t="s">
        <v>387</v>
      </c>
      <c r="J3696" t="s">
        <v>383</v>
      </c>
      <c r="K3696" t="s">
        <v>388</v>
      </c>
      <c r="L3696" t="s">
        <v>30</v>
      </c>
      <c r="M3696" t="s">
        <v>385</v>
      </c>
      <c r="N3696" t="s">
        <v>907</v>
      </c>
      <c r="O3696" t="s">
        <v>932</v>
      </c>
      <c r="P3696" t="s">
        <v>71</v>
      </c>
    </row>
    <row r="3697" spans="1:16">
      <c r="A3697" t="s">
        <v>6095</v>
      </c>
      <c r="B3697" t="s">
        <v>6094</v>
      </c>
      <c r="C3697" t="s">
        <v>920</v>
      </c>
      <c r="D3697">
        <v>58</v>
      </c>
      <c r="E3697" t="s">
        <v>1694</v>
      </c>
      <c r="F3697" t="s">
        <v>233</v>
      </c>
      <c r="G3697" t="s">
        <v>1265</v>
      </c>
      <c r="H3697" t="s">
        <v>330</v>
      </c>
      <c r="I3697" t="s">
        <v>387</v>
      </c>
      <c r="J3697" t="s">
        <v>383</v>
      </c>
      <c r="K3697" t="s">
        <v>388</v>
      </c>
      <c r="L3697" t="s">
        <v>30</v>
      </c>
      <c r="M3697" t="s">
        <v>385</v>
      </c>
      <c r="N3697" t="s">
        <v>907</v>
      </c>
      <c r="O3697" t="s">
        <v>932</v>
      </c>
      <c r="P3697" t="s">
        <v>71</v>
      </c>
    </row>
    <row r="3698" spans="1:16">
      <c r="A3698" t="s">
        <v>3392</v>
      </c>
      <c r="B3698" t="s">
        <v>3393</v>
      </c>
      <c r="C3698" t="s">
        <v>915</v>
      </c>
      <c r="D3698">
        <v>56</v>
      </c>
      <c r="E3698" t="s">
        <v>1694</v>
      </c>
      <c r="F3698" t="s">
        <v>71</v>
      </c>
      <c r="G3698" t="s">
        <v>1265</v>
      </c>
      <c r="H3698" t="s">
        <v>330</v>
      </c>
      <c r="I3698" t="s">
        <v>387</v>
      </c>
      <c r="J3698" t="s">
        <v>383</v>
      </c>
      <c r="K3698" t="s">
        <v>388</v>
      </c>
      <c r="L3698" t="s">
        <v>30</v>
      </c>
      <c r="M3698" t="s">
        <v>385</v>
      </c>
      <c r="N3698" t="s">
        <v>907</v>
      </c>
      <c r="O3698" t="s">
        <v>2932</v>
      </c>
      <c r="P3698" t="s">
        <v>71</v>
      </c>
    </row>
    <row r="3699" spans="1:16">
      <c r="A3699" t="s">
        <v>3394</v>
      </c>
      <c r="B3699" t="s">
        <v>3393</v>
      </c>
      <c r="C3699" t="s">
        <v>920</v>
      </c>
      <c r="D3699">
        <v>58</v>
      </c>
      <c r="E3699" t="s">
        <v>1694</v>
      </c>
      <c r="F3699" t="s">
        <v>71</v>
      </c>
      <c r="G3699" t="s">
        <v>1265</v>
      </c>
      <c r="H3699" t="s">
        <v>330</v>
      </c>
      <c r="I3699" t="s">
        <v>387</v>
      </c>
      <c r="J3699" t="s">
        <v>383</v>
      </c>
      <c r="K3699" t="s">
        <v>388</v>
      </c>
      <c r="L3699" t="s">
        <v>30</v>
      </c>
      <c r="M3699" t="s">
        <v>385</v>
      </c>
      <c r="N3699" t="s">
        <v>907</v>
      </c>
      <c r="O3699" t="s">
        <v>2932</v>
      </c>
      <c r="P3699" t="s">
        <v>71</v>
      </c>
    </row>
    <row r="3700" spans="1:16">
      <c r="A3700" t="s">
        <v>2047</v>
      </c>
      <c r="B3700" t="s">
        <v>2048</v>
      </c>
      <c r="C3700" t="s">
        <v>920</v>
      </c>
      <c r="D3700">
        <v>58</v>
      </c>
      <c r="E3700" t="s">
        <v>1694</v>
      </c>
      <c r="F3700" t="s">
        <v>55</v>
      </c>
      <c r="G3700" t="s">
        <v>1265</v>
      </c>
      <c r="H3700" t="s">
        <v>330</v>
      </c>
      <c r="I3700" t="s">
        <v>387</v>
      </c>
      <c r="J3700" t="s">
        <v>383</v>
      </c>
      <c r="K3700" t="s">
        <v>388</v>
      </c>
      <c r="L3700" t="s">
        <v>30</v>
      </c>
      <c r="M3700" t="s">
        <v>385</v>
      </c>
      <c r="N3700" t="s">
        <v>907</v>
      </c>
      <c r="O3700" t="s">
        <v>1003</v>
      </c>
      <c r="P3700" t="s">
        <v>71</v>
      </c>
    </row>
    <row r="3701" spans="1:16">
      <c r="A3701" t="s">
        <v>2049</v>
      </c>
      <c r="B3701" t="s">
        <v>2048</v>
      </c>
      <c r="C3701" t="s">
        <v>956</v>
      </c>
      <c r="D3701">
        <v>55</v>
      </c>
      <c r="E3701" t="s">
        <v>1694</v>
      </c>
      <c r="F3701" t="s">
        <v>55</v>
      </c>
      <c r="G3701" t="s">
        <v>1265</v>
      </c>
      <c r="H3701" t="s">
        <v>330</v>
      </c>
      <c r="I3701" t="s">
        <v>387</v>
      </c>
      <c r="J3701" t="s">
        <v>383</v>
      </c>
      <c r="K3701" t="s">
        <v>388</v>
      </c>
      <c r="L3701" t="s">
        <v>30</v>
      </c>
      <c r="M3701" t="s">
        <v>385</v>
      </c>
      <c r="N3701" t="s">
        <v>907</v>
      </c>
      <c r="O3701" t="s">
        <v>1003</v>
      </c>
      <c r="P3701" t="s">
        <v>71</v>
      </c>
    </row>
    <row r="3702" spans="1:16">
      <c r="A3702" t="s">
        <v>2050</v>
      </c>
      <c r="B3702" t="s">
        <v>2048</v>
      </c>
      <c r="C3702" t="s">
        <v>904</v>
      </c>
      <c r="D3702">
        <v>57</v>
      </c>
      <c r="E3702" t="s">
        <v>1694</v>
      </c>
      <c r="F3702" t="s">
        <v>55</v>
      </c>
      <c r="G3702" t="s">
        <v>1265</v>
      </c>
      <c r="H3702" t="s">
        <v>330</v>
      </c>
      <c r="I3702" t="s">
        <v>387</v>
      </c>
      <c r="J3702" t="s">
        <v>383</v>
      </c>
      <c r="K3702" t="s">
        <v>388</v>
      </c>
      <c r="L3702" t="s">
        <v>30</v>
      </c>
      <c r="M3702" t="s">
        <v>385</v>
      </c>
      <c r="N3702" t="s">
        <v>907</v>
      </c>
      <c r="O3702" t="s">
        <v>1003</v>
      </c>
      <c r="P3702" t="s">
        <v>71</v>
      </c>
    </row>
    <row r="3703" spans="1:16">
      <c r="A3703" t="s">
        <v>2051</v>
      </c>
      <c r="B3703" t="s">
        <v>2048</v>
      </c>
      <c r="C3703" t="s">
        <v>910</v>
      </c>
      <c r="D3703">
        <v>59</v>
      </c>
      <c r="E3703" t="s">
        <v>1694</v>
      </c>
      <c r="F3703" t="s">
        <v>55</v>
      </c>
      <c r="G3703" t="s">
        <v>1265</v>
      </c>
      <c r="H3703" t="s">
        <v>330</v>
      </c>
      <c r="I3703" t="s">
        <v>387</v>
      </c>
      <c r="J3703" t="s">
        <v>383</v>
      </c>
      <c r="K3703" t="s">
        <v>388</v>
      </c>
      <c r="L3703" t="s">
        <v>30</v>
      </c>
      <c r="M3703" t="s">
        <v>385</v>
      </c>
      <c r="N3703" t="s">
        <v>907</v>
      </c>
      <c r="O3703" t="s">
        <v>1003</v>
      </c>
      <c r="P3703" t="s">
        <v>71</v>
      </c>
    </row>
    <row r="3704" spans="1:16">
      <c r="A3704" t="s">
        <v>2052</v>
      </c>
      <c r="B3704" t="s">
        <v>2048</v>
      </c>
      <c r="C3704" t="s">
        <v>915</v>
      </c>
      <c r="D3704">
        <v>56</v>
      </c>
      <c r="E3704" t="s">
        <v>1694</v>
      </c>
      <c r="F3704" t="s">
        <v>55</v>
      </c>
      <c r="G3704" t="s">
        <v>1265</v>
      </c>
      <c r="H3704" t="s">
        <v>330</v>
      </c>
      <c r="I3704" t="s">
        <v>387</v>
      </c>
      <c r="J3704" t="s">
        <v>383</v>
      </c>
      <c r="K3704" t="s">
        <v>388</v>
      </c>
      <c r="L3704" t="s">
        <v>30</v>
      </c>
      <c r="M3704" t="s">
        <v>385</v>
      </c>
      <c r="N3704" t="s">
        <v>907</v>
      </c>
      <c r="O3704" t="s">
        <v>1003</v>
      </c>
      <c r="P3704" t="s">
        <v>71</v>
      </c>
    </row>
    <row r="3705" spans="1:16">
      <c r="A3705" t="s">
        <v>3824</v>
      </c>
      <c r="B3705" t="s">
        <v>3825</v>
      </c>
      <c r="C3705" t="s">
        <v>956</v>
      </c>
      <c r="D3705">
        <v>55</v>
      </c>
      <c r="E3705" t="s">
        <v>2055</v>
      </c>
      <c r="F3705" t="s">
        <v>78</v>
      </c>
      <c r="G3705" t="s">
        <v>1265</v>
      </c>
      <c r="H3705" t="s">
        <v>330</v>
      </c>
      <c r="I3705" t="s">
        <v>387</v>
      </c>
      <c r="J3705" t="s">
        <v>383</v>
      </c>
      <c r="K3705" t="s">
        <v>388</v>
      </c>
      <c r="L3705" t="s">
        <v>30</v>
      </c>
      <c r="M3705" t="s">
        <v>385</v>
      </c>
      <c r="N3705" t="s">
        <v>907</v>
      </c>
      <c r="O3705" t="s">
        <v>969</v>
      </c>
      <c r="P3705" t="s">
        <v>78</v>
      </c>
    </row>
    <row r="3706" spans="1:16">
      <c r="A3706" t="s">
        <v>3826</v>
      </c>
      <c r="B3706" t="s">
        <v>3825</v>
      </c>
      <c r="C3706" t="s">
        <v>904</v>
      </c>
      <c r="D3706">
        <v>57</v>
      </c>
      <c r="E3706" t="s">
        <v>2055</v>
      </c>
      <c r="F3706" t="s">
        <v>78</v>
      </c>
      <c r="G3706" t="s">
        <v>1265</v>
      </c>
      <c r="H3706" t="s">
        <v>330</v>
      </c>
      <c r="I3706" t="s">
        <v>387</v>
      </c>
      <c r="J3706" t="s">
        <v>383</v>
      </c>
      <c r="K3706" t="s">
        <v>388</v>
      </c>
      <c r="L3706" t="s">
        <v>30</v>
      </c>
      <c r="M3706" t="s">
        <v>385</v>
      </c>
      <c r="N3706" t="s">
        <v>907</v>
      </c>
      <c r="O3706" t="s">
        <v>969</v>
      </c>
      <c r="P3706" t="s">
        <v>78</v>
      </c>
    </row>
    <row r="3707" spans="1:16">
      <c r="A3707" t="s">
        <v>3827</v>
      </c>
      <c r="B3707" t="s">
        <v>3825</v>
      </c>
      <c r="C3707" t="s">
        <v>910</v>
      </c>
      <c r="D3707">
        <v>59</v>
      </c>
      <c r="E3707" t="s">
        <v>2055</v>
      </c>
      <c r="F3707" t="s">
        <v>78</v>
      </c>
      <c r="G3707" t="s">
        <v>1265</v>
      </c>
      <c r="H3707" t="s">
        <v>330</v>
      </c>
      <c r="I3707" t="s">
        <v>387</v>
      </c>
      <c r="J3707" t="s">
        <v>383</v>
      </c>
      <c r="K3707" t="s">
        <v>388</v>
      </c>
      <c r="L3707" t="s">
        <v>30</v>
      </c>
      <c r="M3707" t="s">
        <v>385</v>
      </c>
      <c r="N3707" t="s">
        <v>907</v>
      </c>
      <c r="O3707" t="s">
        <v>969</v>
      </c>
      <c r="P3707" t="s">
        <v>78</v>
      </c>
    </row>
    <row r="3708" spans="1:16">
      <c r="A3708" t="s">
        <v>2053</v>
      </c>
      <c r="B3708" t="s">
        <v>2054</v>
      </c>
      <c r="C3708" t="s">
        <v>920</v>
      </c>
      <c r="D3708">
        <v>58</v>
      </c>
      <c r="E3708" t="s">
        <v>2055</v>
      </c>
      <c r="F3708" t="s">
        <v>269</v>
      </c>
      <c r="G3708" t="s">
        <v>1265</v>
      </c>
      <c r="H3708" t="s">
        <v>330</v>
      </c>
      <c r="I3708" t="s">
        <v>382</v>
      </c>
      <c r="J3708" t="s">
        <v>383</v>
      </c>
      <c r="K3708" t="s">
        <v>388</v>
      </c>
      <c r="L3708" t="s">
        <v>30</v>
      </c>
      <c r="M3708" t="s">
        <v>385</v>
      </c>
      <c r="N3708" t="s">
        <v>907</v>
      </c>
      <c r="O3708" t="s">
        <v>1499</v>
      </c>
      <c r="P3708" t="s">
        <v>60</v>
      </c>
    </row>
    <row r="3709" spans="1:16">
      <c r="A3709" t="s">
        <v>3820</v>
      </c>
      <c r="B3709" t="s">
        <v>3821</v>
      </c>
      <c r="C3709" t="s">
        <v>956</v>
      </c>
      <c r="D3709">
        <v>55</v>
      </c>
      <c r="E3709" t="s">
        <v>2055</v>
      </c>
      <c r="F3709" t="s">
        <v>55</v>
      </c>
      <c r="G3709" t="s">
        <v>1265</v>
      </c>
      <c r="H3709" t="s">
        <v>330</v>
      </c>
      <c r="I3709" t="s">
        <v>387</v>
      </c>
      <c r="J3709" t="s">
        <v>383</v>
      </c>
      <c r="K3709" t="s">
        <v>388</v>
      </c>
      <c r="L3709" t="s">
        <v>30</v>
      </c>
      <c r="M3709" t="s">
        <v>385</v>
      </c>
      <c r="N3709" t="s">
        <v>907</v>
      </c>
      <c r="O3709" t="s">
        <v>1003</v>
      </c>
      <c r="P3709" t="s">
        <v>71</v>
      </c>
    </row>
    <row r="3710" spans="1:16">
      <c r="A3710" t="s">
        <v>3822</v>
      </c>
      <c r="B3710" t="s">
        <v>3821</v>
      </c>
      <c r="C3710" t="s">
        <v>904</v>
      </c>
      <c r="D3710">
        <v>57</v>
      </c>
      <c r="E3710" t="s">
        <v>2055</v>
      </c>
      <c r="F3710" t="s">
        <v>55</v>
      </c>
      <c r="G3710" t="s">
        <v>1265</v>
      </c>
      <c r="H3710" t="s">
        <v>330</v>
      </c>
      <c r="I3710" t="s">
        <v>387</v>
      </c>
      <c r="J3710" t="s">
        <v>383</v>
      </c>
      <c r="K3710" t="s">
        <v>388</v>
      </c>
      <c r="L3710" t="s">
        <v>30</v>
      </c>
      <c r="M3710" t="s">
        <v>385</v>
      </c>
      <c r="N3710" t="s">
        <v>907</v>
      </c>
      <c r="O3710" t="s">
        <v>1003</v>
      </c>
      <c r="P3710" t="s">
        <v>71</v>
      </c>
    </row>
    <row r="3711" spans="1:16">
      <c r="A3711" t="s">
        <v>3823</v>
      </c>
      <c r="B3711" t="s">
        <v>3821</v>
      </c>
      <c r="C3711" t="s">
        <v>910</v>
      </c>
      <c r="D3711">
        <v>59</v>
      </c>
      <c r="E3711" t="s">
        <v>2055</v>
      </c>
      <c r="F3711" t="s">
        <v>55</v>
      </c>
      <c r="G3711" t="s">
        <v>1265</v>
      </c>
      <c r="H3711" t="s">
        <v>330</v>
      </c>
      <c r="I3711" t="s">
        <v>387</v>
      </c>
      <c r="J3711" t="s">
        <v>383</v>
      </c>
      <c r="K3711" t="s">
        <v>388</v>
      </c>
      <c r="L3711" t="s">
        <v>30</v>
      </c>
      <c r="M3711" t="s">
        <v>385</v>
      </c>
      <c r="N3711" t="s">
        <v>907</v>
      </c>
      <c r="O3711" t="s">
        <v>1003</v>
      </c>
      <c r="P3711" t="s">
        <v>71</v>
      </c>
    </row>
    <row r="3712" spans="1:16">
      <c r="A3712" t="s">
        <v>3816</v>
      </c>
      <c r="B3712" t="s">
        <v>3817</v>
      </c>
      <c r="C3712" t="s">
        <v>956</v>
      </c>
      <c r="D3712">
        <v>55</v>
      </c>
      <c r="E3712" t="s">
        <v>2055</v>
      </c>
      <c r="F3712" t="s">
        <v>53</v>
      </c>
      <c r="G3712" t="s">
        <v>1265</v>
      </c>
      <c r="H3712" t="s">
        <v>330</v>
      </c>
      <c r="I3712" t="s">
        <v>387</v>
      </c>
      <c r="J3712" t="s">
        <v>383</v>
      </c>
      <c r="K3712" t="s">
        <v>388</v>
      </c>
      <c r="L3712" t="s">
        <v>30</v>
      </c>
      <c r="M3712" t="s">
        <v>385</v>
      </c>
      <c r="N3712" t="s">
        <v>907</v>
      </c>
      <c r="O3712" t="s">
        <v>928</v>
      </c>
      <c r="P3712" t="s">
        <v>53</v>
      </c>
    </row>
    <row r="3713" spans="1:16">
      <c r="A3713" t="s">
        <v>3818</v>
      </c>
      <c r="B3713" t="s">
        <v>3817</v>
      </c>
      <c r="C3713" t="s">
        <v>904</v>
      </c>
      <c r="D3713">
        <v>57</v>
      </c>
      <c r="E3713" t="s">
        <v>2055</v>
      </c>
      <c r="F3713" t="s">
        <v>53</v>
      </c>
      <c r="G3713" t="s">
        <v>1265</v>
      </c>
      <c r="H3713" t="s">
        <v>330</v>
      </c>
      <c r="I3713" t="s">
        <v>387</v>
      </c>
      <c r="J3713" t="s">
        <v>383</v>
      </c>
      <c r="K3713" t="s">
        <v>388</v>
      </c>
      <c r="L3713" t="s">
        <v>30</v>
      </c>
      <c r="M3713" t="s">
        <v>385</v>
      </c>
      <c r="N3713" t="s">
        <v>907</v>
      </c>
      <c r="O3713" t="s">
        <v>928</v>
      </c>
      <c r="P3713" t="s">
        <v>53</v>
      </c>
    </row>
    <row r="3714" spans="1:16">
      <c r="A3714" t="s">
        <v>3819</v>
      </c>
      <c r="B3714" t="s">
        <v>3817</v>
      </c>
      <c r="C3714" t="s">
        <v>910</v>
      </c>
      <c r="D3714">
        <v>59</v>
      </c>
      <c r="E3714" t="s">
        <v>2055</v>
      </c>
      <c r="F3714" t="s">
        <v>53</v>
      </c>
      <c r="G3714" t="s">
        <v>1265</v>
      </c>
      <c r="H3714" t="s">
        <v>330</v>
      </c>
      <c r="I3714" t="s">
        <v>387</v>
      </c>
      <c r="J3714" t="s">
        <v>383</v>
      </c>
      <c r="K3714" t="s">
        <v>388</v>
      </c>
      <c r="L3714" t="s">
        <v>30</v>
      </c>
      <c r="M3714" t="s">
        <v>385</v>
      </c>
      <c r="N3714" t="s">
        <v>907</v>
      </c>
      <c r="O3714" t="s">
        <v>928</v>
      </c>
      <c r="P3714" t="s">
        <v>53</v>
      </c>
    </row>
    <row r="3715" spans="1:16">
      <c r="A3715" t="s">
        <v>5584</v>
      </c>
      <c r="B3715" t="s">
        <v>5585</v>
      </c>
      <c r="C3715" t="s">
        <v>910</v>
      </c>
      <c r="D3715">
        <v>59</v>
      </c>
      <c r="E3715" t="s">
        <v>5586</v>
      </c>
      <c r="F3715" t="s">
        <v>71</v>
      </c>
      <c r="G3715" t="s">
        <v>2355</v>
      </c>
      <c r="H3715" t="s">
        <v>330</v>
      </c>
      <c r="I3715" t="s">
        <v>382</v>
      </c>
      <c r="J3715" t="s">
        <v>383</v>
      </c>
      <c r="K3715" t="s">
        <v>384</v>
      </c>
      <c r="M3715" t="s">
        <v>386</v>
      </c>
      <c r="N3715" t="s">
        <v>907</v>
      </c>
      <c r="O3715" t="s">
        <v>932</v>
      </c>
      <c r="P3715" t="s">
        <v>71</v>
      </c>
    </row>
    <row r="3716" spans="1:16">
      <c r="A3716" t="s">
        <v>4305</v>
      </c>
      <c r="B3716" t="s">
        <v>4306</v>
      </c>
      <c r="C3716" t="s">
        <v>910</v>
      </c>
      <c r="D3716">
        <v>59</v>
      </c>
      <c r="E3716" t="s">
        <v>4307</v>
      </c>
      <c r="F3716" t="s">
        <v>55</v>
      </c>
      <c r="G3716" t="s">
        <v>4234</v>
      </c>
      <c r="H3716" t="s">
        <v>330</v>
      </c>
      <c r="I3716" t="s">
        <v>382</v>
      </c>
      <c r="J3716" t="s">
        <v>383</v>
      </c>
      <c r="K3716" t="s">
        <v>384</v>
      </c>
      <c r="M3716" t="s">
        <v>386</v>
      </c>
      <c r="N3716" t="s">
        <v>907</v>
      </c>
      <c r="O3716" t="s">
        <v>1003</v>
      </c>
      <c r="P3716" t="s">
        <v>71</v>
      </c>
    </row>
    <row r="3717" spans="1:16">
      <c r="A3717" t="s">
        <v>6167</v>
      </c>
      <c r="B3717" t="s">
        <v>6168</v>
      </c>
      <c r="C3717" t="s">
        <v>956</v>
      </c>
      <c r="D3717">
        <v>55</v>
      </c>
      <c r="E3717" t="s">
        <v>6169</v>
      </c>
      <c r="F3717" t="s">
        <v>53</v>
      </c>
      <c r="G3717" t="s">
        <v>1265</v>
      </c>
      <c r="H3717" t="s">
        <v>330</v>
      </c>
      <c r="I3717" t="s">
        <v>382</v>
      </c>
      <c r="J3717" t="s">
        <v>383</v>
      </c>
      <c r="K3717" t="s">
        <v>388</v>
      </c>
      <c r="L3717" t="s">
        <v>30</v>
      </c>
      <c r="M3717" t="s">
        <v>386</v>
      </c>
      <c r="N3717" t="s">
        <v>907</v>
      </c>
      <c r="O3717" t="s">
        <v>928</v>
      </c>
      <c r="P3717" t="s">
        <v>53</v>
      </c>
    </row>
    <row r="3718" spans="1:16">
      <c r="A3718" t="s">
        <v>6170</v>
      </c>
      <c r="B3718" t="s">
        <v>6168</v>
      </c>
      <c r="C3718" t="s">
        <v>904</v>
      </c>
      <c r="D3718">
        <v>57</v>
      </c>
      <c r="E3718" t="s">
        <v>6169</v>
      </c>
      <c r="F3718" t="s">
        <v>53</v>
      </c>
      <c r="G3718" t="s">
        <v>1265</v>
      </c>
      <c r="H3718" t="s">
        <v>330</v>
      </c>
      <c r="I3718" t="s">
        <v>382</v>
      </c>
      <c r="J3718" t="s">
        <v>383</v>
      </c>
      <c r="K3718" t="s">
        <v>388</v>
      </c>
      <c r="L3718" t="s">
        <v>30</v>
      </c>
      <c r="M3718" t="s">
        <v>386</v>
      </c>
      <c r="N3718" t="s">
        <v>907</v>
      </c>
      <c r="O3718" t="s">
        <v>928</v>
      </c>
      <c r="P3718" t="s">
        <v>53</v>
      </c>
    </row>
    <row r="3719" spans="1:16">
      <c r="A3719" t="s">
        <v>6171</v>
      </c>
      <c r="B3719" t="s">
        <v>6168</v>
      </c>
      <c r="C3719" t="s">
        <v>910</v>
      </c>
      <c r="D3719">
        <v>59</v>
      </c>
      <c r="E3719" t="s">
        <v>6169</v>
      </c>
      <c r="F3719" t="s">
        <v>53</v>
      </c>
      <c r="G3719" t="s">
        <v>1265</v>
      </c>
      <c r="H3719" t="s">
        <v>330</v>
      </c>
      <c r="I3719" t="s">
        <v>382</v>
      </c>
      <c r="J3719" t="s">
        <v>383</v>
      </c>
      <c r="K3719" t="s">
        <v>388</v>
      </c>
      <c r="L3719" t="s">
        <v>30</v>
      </c>
      <c r="M3719" t="s">
        <v>386</v>
      </c>
      <c r="N3719" t="s">
        <v>907</v>
      </c>
      <c r="O3719" t="s">
        <v>928</v>
      </c>
      <c r="P3719" t="s">
        <v>53</v>
      </c>
    </row>
    <row r="3720" spans="1:16">
      <c r="A3720" t="s">
        <v>6172</v>
      </c>
      <c r="B3720" t="s">
        <v>6168</v>
      </c>
      <c r="C3720" t="s">
        <v>912</v>
      </c>
      <c r="D3720">
        <v>61</v>
      </c>
      <c r="E3720" t="s">
        <v>6169</v>
      </c>
      <c r="F3720" t="s">
        <v>53</v>
      </c>
      <c r="G3720" t="s">
        <v>1265</v>
      </c>
      <c r="H3720" t="s">
        <v>330</v>
      </c>
      <c r="I3720" t="s">
        <v>382</v>
      </c>
      <c r="J3720" t="s">
        <v>383</v>
      </c>
      <c r="K3720" t="s">
        <v>388</v>
      </c>
      <c r="L3720" t="s">
        <v>30</v>
      </c>
      <c r="M3720" t="s">
        <v>386</v>
      </c>
      <c r="N3720" t="s">
        <v>907</v>
      </c>
      <c r="O3720" t="s">
        <v>928</v>
      </c>
      <c r="P3720" t="s">
        <v>53</v>
      </c>
    </row>
    <row r="3721" spans="1:16">
      <c r="A3721" t="s">
        <v>6998</v>
      </c>
      <c r="B3721" t="s">
        <v>6999</v>
      </c>
      <c r="C3721" t="s">
        <v>904</v>
      </c>
      <c r="D3721">
        <v>57</v>
      </c>
      <c r="E3721" t="s">
        <v>7000</v>
      </c>
      <c r="F3721" t="s">
        <v>53</v>
      </c>
      <c r="G3721" t="s">
        <v>1265</v>
      </c>
      <c r="H3721" t="s">
        <v>323</v>
      </c>
      <c r="I3721" t="s">
        <v>387</v>
      </c>
      <c r="J3721" t="s">
        <v>383</v>
      </c>
      <c r="K3721" t="s">
        <v>388</v>
      </c>
      <c r="L3721" t="s">
        <v>30</v>
      </c>
      <c r="M3721" t="s">
        <v>386</v>
      </c>
      <c r="N3721" t="s">
        <v>907</v>
      </c>
      <c r="O3721" t="s">
        <v>928</v>
      </c>
      <c r="P3721" t="s">
        <v>53</v>
      </c>
    </row>
    <row r="3722" spans="1:16">
      <c r="A3722" t="s">
        <v>7001</v>
      </c>
      <c r="B3722" t="s">
        <v>6999</v>
      </c>
      <c r="C3722" t="s">
        <v>910</v>
      </c>
      <c r="D3722">
        <v>59</v>
      </c>
      <c r="E3722" t="s">
        <v>7000</v>
      </c>
      <c r="F3722" t="s">
        <v>53</v>
      </c>
      <c r="G3722" t="s">
        <v>1265</v>
      </c>
      <c r="H3722" t="s">
        <v>323</v>
      </c>
      <c r="I3722" t="s">
        <v>387</v>
      </c>
      <c r="J3722" t="s">
        <v>383</v>
      </c>
      <c r="K3722" t="s">
        <v>388</v>
      </c>
      <c r="L3722" t="s">
        <v>30</v>
      </c>
      <c r="M3722" t="s">
        <v>386</v>
      </c>
      <c r="N3722" t="s">
        <v>907</v>
      </c>
      <c r="O3722" t="s">
        <v>928</v>
      </c>
      <c r="P3722" t="s">
        <v>53</v>
      </c>
    </row>
    <row r="3723" spans="1:16">
      <c r="A3723" t="s">
        <v>7002</v>
      </c>
      <c r="B3723" t="s">
        <v>6999</v>
      </c>
      <c r="C3723" t="s">
        <v>912</v>
      </c>
      <c r="D3723">
        <v>61</v>
      </c>
      <c r="E3723" t="s">
        <v>7000</v>
      </c>
      <c r="F3723" t="s">
        <v>53</v>
      </c>
      <c r="G3723" t="s">
        <v>1265</v>
      </c>
      <c r="H3723" t="s">
        <v>323</v>
      </c>
      <c r="I3723" t="s">
        <v>387</v>
      </c>
      <c r="J3723" t="s">
        <v>383</v>
      </c>
      <c r="K3723" t="s">
        <v>388</v>
      </c>
      <c r="L3723" t="s">
        <v>30</v>
      </c>
      <c r="M3723" t="s">
        <v>386</v>
      </c>
      <c r="N3723" t="s">
        <v>907</v>
      </c>
      <c r="O3723" t="s">
        <v>928</v>
      </c>
      <c r="P3723" t="s">
        <v>53</v>
      </c>
    </row>
    <row r="3724" spans="1:16">
      <c r="A3724" t="s">
        <v>7003</v>
      </c>
      <c r="B3724" t="s">
        <v>6999</v>
      </c>
      <c r="C3724" t="s">
        <v>956</v>
      </c>
      <c r="D3724">
        <v>55</v>
      </c>
      <c r="E3724" t="s">
        <v>7000</v>
      </c>
      <c r="F3724" t="s">
        <v>53</v>
      </c>
      <c r="G3724" t="s">
        <v>1265</v>
      </c>
      <c r="H3724" t="s">
        <v>323</v>
      </c>
      <c r="I3724" t="s">
        <v>387</v>
      </c>
      <c r="J3724" t="s">
        <v>383</v>
      </c>
      <c r="K3724" t="s">
        <v>388</v>
      </c>
      <c r="L3724" t="s">
        <v>30</v>
      </c>
      <c r="M3724" t="s">
        <v>386</v>
      </c>
      <c r="N3724" t="s">
        <v>907</v>
      </c>
      <c r="O3724" t="s">
        <v>928</v>
      </c>
      <c r="P3724" t="s">
        <v>53</v>
      </c>
    </row>
    <row r="3725" spans="1:16">
      <c r="A3725" t="s">
        <v>7004</v>
      </c>
      <c r="B3725" t="s">
        <v>7005</v>
      </c>
      <c r="C3725" t="s">
        <v>904</v>
      </c>
      <c r="D3725">
        <v>57</v>
      </c>
      <c r="E3725" t="s">
        <v>7006</v>
      </c>
      <c r="F3725" t="s">
        <v>53</v>
      </c>
      <c r="G3725" t="s">
        <v>1265</v>
      </c>
      <c r="H3725" t="s">
        <v>330</v>
      </c>
      <c r="I3725" t="s">
        <v>382</v>
      </c>
      <c r="J3725" t="s">
        <v>383</v>
      </c>
      <c r="K3725" t="s">
        <v>388</v>
      </c>
      <c r="L3725" t="s">
        <v>30</v>
      </c>
      <c r="M3725" t="s">
        <v>386</v>
      </c>
      <c r="N3725" t="s">
        <v>907</v>
      </c>
      <c r="O3725" t="s">
        <v>928</v>
      </c>
      <c r="P3725" t="s">
        <v>53</v>
      </c>
    </row>
    <row r="3726" spans="1:16">
      <c r="A3726" t="s">
        <v>7007</v>
      </c>
      <c r="B3726" t="s">
        <v>7005</v>
      </c>
      <c r="C3726" t="s">
        <v>910</v>
      </c>
      <c r="D3726">
        <v>59</v>
      </c>
      <c r="E3726" t="s">
        <v>7006</v>
      </c>
      <c r="F3726" t="s">
        <v>53</v>
      </c>
      <c r="G3726" t="s">
        <v>1265</v>
      </c>
      <c r="H3726" t="s">
        <v>330</v>
      </c>
      <c r="I3726" t="s">
        <v>382</v>
      </c>
      <c r="J3726" t="s">
        <v>383</v>
      </c>
      <c r="K3726" t="s">
        <v>388</v>
      </c>
      <c r="L3726" t="s">
        <v>30</v>
      </c>
      <c r="M3726" t="s">
        <v>386</v>
      </c>
      <c r="N3726" t="s">
        <v>907</v>
      </c>
      <c r="O3726" t="s">
        <v>928</v>
      </c>
      <c r="P3726" t="s">
        <v>53</v>
      </c>
    </row>
    <row r="3727" spans="1:16">
      <c r="A3727" t="s">
        <v>7008</v>
      </c>
      <c r="B3727" t="s">
        <v>7005</v>
      </c>
      <c r="C3727" t="s">
        <v>912</v>
      </c>
      <c r="D3727">
        <v>61</v>
      </c>
      <c r="E3727" t="s">
        <v>7006</v>
      </c>
      <c r="F3727" t="s">
        <v>53</v>
      </c>
      <c r="G3727" t="s">
        <v>1265</v>
      </c>
      <c r="H3727" t="s">
        <v>330</v>
      </c>
      <c r="I3727" t="s">
        <v>382</v>
      </c>
      <c r="J3727" t="s">
        <v>383</v>
      </c>
      <c r="K3727" t="s">
        <v>388</v>
      </c>
      <c r="L3727" t="s">
        <v>30</v>
      </c>
      <c r="M3727" t="s">
        <v>386</v>
      </c>
      <c r="N3727" t="s">
        <v>907</v>
      </c>
      <c r="O3727" t="s">
        <v>928</v>
      </c>
      <c r="P3727" t="s">
        <v>53</v>
      </c>
    </row>
    <row r="3728" spans="1:16">
      <c r="A3728" t="s">
        <v>7009</v>
      </c>
      <c r="B3728" t="s">
        <v>7005</v>
      </c>
      <c r="C3728" t="s">
        <v>956</v>
      </c>
      <c r="D3728">
        <v>55</v>
      </c>
      <c r="E3728" t="s">
        <v>7006</v>
      </c>
      <c r="F3728" t="s">
        <v>53</v>
      </c>
      <c r="G3728" t="s">
        <v>1265</v>
      </c>
      <c r="H3728" t="s">
        <v>330</v>
      </c>
      <c r="I3728" t="s">
        <v>382</v>
      </c>
      <c r="J3728" t="s">
        <v>383</v>
      </c>
      <c r="K3728" t="s">
        <v>388</v>
      </c>
      <c r="L3728" t="s">
        <v>30</v>
      </c>
      <c r="M3728" t="s">
        <v>386</v>
      </c>
      <c r="N3728" t="s">
        <v>907</v>
      </c>
      <c r="O3728" t="s">
        <v>928</v>
      </c>
      <c r="P3728" t="s">
        <v>53</v>
      </c>
    </row>
    <row r="3729" spans="1:16">
      <c r="A3729" t="s">
        <v>5590</v>
      </c>
      <c r="B3729" t="s">
        <v>5591</v>
      </c>
      <c r="C3729" t="s">
        <v>910</v>
      </c>
      <c r="D3729">
        <v>59</v>
      </c>
      <c r="E3729" t="s">
        <v>5592</v>
      </c>
      <c r="F3729" t="s">
        <v>292</v>
      </c>
      <c r="G3729" t="s">
        <v>4234</v>
      </c>
      <c r="H3729" t="s">
        <v>330</v>
      </c>
      <c r="I3729" t="s">
        <v>382</v>
      </c>
      <c r="J3729" t="s">
        <v>383</v>
      </c>
      <c r="K3729" t="s">
        <v>384</v>
      </c>
      <c r="M3729" t="s">
        <v>386</v>
      </c>
      <c r="N3729" t="s">
        <v>907</v>
      </c>
      <c r="O3729" t="s">
        <v>5593</v>
      </c>
      <c r="P3729" t="s">
        <v>53</v>
      </c>
    </row>
    <row r="3730" spans="1:16">
      <c r="A3730" t="s">
        <v>4308</v>
      </c>
      <c r="B3730" t="s">
        <v>4309</v>
      </c>
      <c r="C3730" t="s">
        <v>910</v>
      </c>
      <c r="D3730">
        <v>59</v>
      </c>
      <c r="E3730" t="s">
        <v>4310</v>
      </c>
      <c r="F3730" t="s">
        <v>164</v>
      </c>
      <c r="G3730" t="s">
        <v>927</v>
      </c>
      <c r="H3730" t="s">
        <v>330</v>
      </c>
      <c r="I3730" t="s">
        <v>382</v>
      </c>
      <c r="J3730" t="s">
        <v>383</v>
      </c>
      <c r="K3730" t="s">
        <v>384</v>
      </c>
      <c r="L3730" t="s">
        <v>36</v>
      </c>
      <c r="M3730" t="s">
        <v>386</v>
      </c>
      <c r="N3730" t="s">
        <v>907</v>
      </c>
      <c r="O3730" t="s">
        <v>1033</v>
      </c>
      <c r="P3730" t="s">
        <v>86</v>
      </c>
    </row>
    <row r="3731" spans="1:16">
      <c r="A3731" t="s">
        <v>4728</v>
      </c>
      <c r="B3731" t="s">
        <v>4729</v>
      </c>
      <c r="C3731" t="s">
        <v>910</v>
      </c>
      <c r="D3731">
        <v>59</v>
      </c>
      <c r="E3731" t="s">
        <v>4310</v>
      </c>
      <c r="F3731" t="s">
        <v>247</v>
      </c>
      <c r="G3731" t="s">
        <v>927</v>
      </c>
      <c r="H3731" t="s">
        <v>330</v>
      </c>
      <c r="I3731" t="s">
        <v>382</v>
      </c>
      <c r="J3731" t="s">
        <v>383</v>
      </c>
      <c r="K3731" t="s">
        <v>384</v>
      </c>
      <c r="L3731" t="s">
        <v>36</v>
      </c>
      <c r="M3731" t="s">
        <v>386</v>
      </c>
      <c r="N3731" t="s">
        <v>907</v>
      </c>
      <c r="O3731" t="s">
        <v>932</v>
      </c>
      <c r="P3731" t="s">
        <v>71</v>
      </c>
    </row>
    <row r="3732" spans="1:16">
      <c r="A3732" t="s">
        <v>4730</v>
      </c>
      <c r="B3732" t="s">
        <v>4729</v>
      </c>
      <c r="C3732" t="s">
        <v>904</v>
      </c>
      <c r="D3732">
        <v>57</v>
      </c>
      <c r="E3732" t="s">
        <v>4310</v>
      </c>
      <c r="F3732" t="s">
        <v>247</v>
      </c>
      <c r="G3732" t="s">
        <v>927</v>
      </c>
      <c r="H3732" t="s">
        <v>330</v>
      </c>
      <c r="I3732" t="s">
        <v>382</v>
      </c>
      <c r="J3732" t="s">
        <v>383</v>
      </c>
      <c r="K3732" t="s">
        <v>384</v>
      </c>
      <c r="L3732" t="s">
        <v>36</v>
      </c>
      <c r="M3732" t="s">
        <v>386</v>
      </c>
      <c r="N3732" t="s">
        <v>907</v>
      </c>
      <c r="O3732" t="s">
        <v>932</v>
      </c>
      <c r="P3732" t="s">
        <v>71</v>
      </c>
    </row>
    <row r="3733" spans="1:16">
      <c r="A3733" t="s">
        <v>4731</v>
      </c>
      <c r="B3733" t="s">
        <v>4729</v>
      </c>
      <c r="C3733" t="s">
        <v>956</v>
      </c>
      <c r="D3733">
        <v>55</v>
      </c>
      <c r="E3733" t="s">
        <v>4310</v>
      </c>
      <c r="F3733" t="s">
        <v>247</v>
      </c>
      <c r="G3733" t="s">
        <v>927</v>
      </c>
      <c r="H3733" t="s">
        <v>330</v>
      </c>
      <c r="I3733" t="s">
        <v>382</v>
      </c>
      <c r="J3733" t="s">
        <v>383</v>
      </c>
      <c r="K3733" t="s">
        <v>384</v>
      </c>
      <c r="L3733" t="s">
        <v>36</v>
      </c>
      <c r="M3733" t="s">
        <v>386</v>
      </c>
      <c r="N3733" t="s">
        <v>907</v>
      </c>
      <c r="O3733" t="s">
        <v>932</v>
      </c>
      <c r="P3733" t="s">
        <v>71</v>
      </c>
    </row>
    <row r="3734" spans="1:16">
      <c r="A3734" t="s">
        <v>4732</v>
      </c>
      <c r="B3734" t="s">
        <v>4729</v>
      </c>
      <c r="C3734" t="s">
        <v>912</v>
      </c>
      <c r="D3734">
        <v>61</v>
      </c>
      <c r="E3734" t="s">
        <v>4310</v>
      </c>
      <c r="F3734" t="s">
        <v>247</v>
      </c>
      <c r="G3734" t="s">
        <v>927</v>
      </c>
      <c r="H3734" t="s">
        <v>330</v>
      </c>
      <c r="I3734" t="s">
        <v>382</v>
      </c>
      <c r="J3734" t="s">
        <v>383</v>
      </c>
      <c r="K3734" t="s">
        <v>384</v>
      </c>
      <c r="L3734" t="s">
        <v>36</v>
      </c>
      <c r="M3734" t="s">
        <v>386</v>
      </c>
      <c r="N3734" t="s">
        <v>907</v>
      </c>
      <c r="O3734" t="s">
        <v>932</v>
      </c>
      <c r="P3734" t="s">
        <v>71</v>
      </c>
    </row>
    <row r="3735" spans="1:16">
      <c r="A3735" t="s">
        <v>5362</v>
      </c>
      <c r="B3735" t="s">
        <v>5363</v>
      </c>
      <c r="C3735" t="s">
        <v>910</v>
      </c>
      <c r="D3735">
        <v>59</v>
      </c>
      <c r="E3735" t="s">
        <v>5364</v>
      </c>
      <c r="F3735" t="s">
        <v>55</v>
      </c>
      <c r="G3735" t="s">
        <v>1265</v>
      </c>
      <c r="H3735" t="s">
        <v>330</v>
      </c>
      <c r="I3735" t="s">
        <v>382</v>
      </c>
      <c r="J3735" t="s">
        <v>383</v>
      </c>
      <c r="K3735" t="s">
        <v>388</v>
      </c>
      <c r="L3735" t="s">
        <v>30</v>
      </c>
      <c r="M3735" t="s">
        <v>386</v>
      </c>
      <c r="N3735" t="s">
        <v>907</v>
      </c>
      <c r="O3735" t="s">
        <v>932</v>
      </c>
      <c r="P3735" t="s">
        <v>71</v>
      </c>
    </row>
    <row r="3736" spans="1:16">
      <c r="A3736" t="s">
        <v>5365</v>
      </c>
      <c r="B3736" t="s">
        <v>5363</v>
      </c>
      <c r="C3736" t="s">
        <v>904</v>
      </c>
      <c r="D3736">
        <v>57</v>
      </c>
      <c r="E3736" t="s">
        <v>5364</v>
      </c>
      <c r="F3736" t="s">
        <v>55</v>
      </c>
      <c r="G3736" t="s">
        <v>1265</v>
      </c>
      <c r="H3736" t="s">
        <v>330</v>
      </c>
      <c r="I3736" t="s">
        <v>382</v>
      </c>
      <c r="J3736" t="s">
        <v>383</v>
      </c>
      <c r="K3736" t="s">
        <v>388</v>
      </c>
      <c r="L3736" t="s">
        <v>30</v>
      </c>
      <c r="M3736" t="s">
        <v>386</v>
      </c>
      <c r="N3736" t="s">
        <v>907</v>
      </c>
      <c r="O3736" t="s">
        <v>932</v>
      </c>
      <c r="P3736" t="s">
        <v>71</v>
      </c>
    </row>
    <row r="3737" spans="1:16">
      <c r="A3737" t="s">
        <v>3828</v>
      </c>
      <c r="B3737" t="s">
        <v>3829</v>
      </c>
      <c r="C3737" t="s">
        <v>956</v>
      </c>
      <c r="D3737">
        <v>55</v>
      </c>
      <c r="E3737" t="s">
        <v>3830</v>
      </c>
      <c r="F3737" t="s">
        <v>63</v>
      </c>
      <c r="G3737" t="s">
        <v>1265</v>
      </c>
      <c r="H3737" t="s">
        <v>330</v>
      </c>
      <c r="I3737" t="s">
        <v>387</v>
      </c>
      <c r="J3737" t="s">
        <v>383</v>
      </c>
      <c r="K3737" t="s">
        <v>388</v>
      </c>
      <c r="L3737" t="s">
        <v>30</v>
      </c>
      <c r="M3737" t="s">
        <v>386</v>
      </c>
      <c r="N3737" t="s">
        <v>907</v>
      </c>
      <c r="O3737" t="s">
        <v>937</v>
      </c>
      <c r="P3737" t="s">
        <v>63</v>
      </c>
    </row>
    <row r="3738" spans="1:16">
      <c r="A3738" t="s">
        <v>3831</v>
      </c>
      <c r="B3738" t="s">
        <v>3829</v>
      </c>
      <c r="C3738" t="s">
        <v>904</v>
      </c>
      <c r="D3738">
        <v>57</v>
      </c>
      <c r="E3738" t="s">
        <v>3830</v>
      </c>
      <c r="F3738" t="s">
        <v>63</v>
      </c>
      <c r="G3738" t="s">
        <v>1265</v>
      </c>
      <c r="H3738" t="s">
        <v>330</v>
      </c>
      <c r="I3738" t="s">
        <v>387</v>
      </c>
      <c r="J3738" t="s">
        <v>383</v>
      </c>
      <c r="K3738" t="s">
        <v>388</v>
      </c>
      <c r="L3738" t="s">
        <v>30</v>
      </c>
      <c r="M3738" t="s">
        <v>386</v>
      </c>
      <c r="N3738" t="s">
        <v>907</v>
      </c>
      <c r="O3738" t="s">
        <v>937</v>
      </c>
      <c r="P3738" t="s">
        <v>63</v>
      </c>
    </row>
    <row r="3739" spans="1:16">
      <c r="A3739" t="s">
        <v>3832</v>
      </c>
      <c r="B3739" t="s">
        <v>3833</v>
      </c>
      <c r="C3739" t="s">
        <v>956</v>
      </c>
      <c r="D3739">
        <v>55</v>
      </c>
      <c r="E3739" t="s">
        <v>3830</v>
      </c>
      <c r="F3739" t="s">
        <v>53</v>
      </c>
      <c r="G3739" t="s">
        <v>1265</v>
      </c>
      <c r="H3739" t="s">
        <v>330</v>
      </c>
      <c r="I3739" t="s">
        <v>387</v>
      </c>
      <c r="J3739" t="s">
        <v>383</v>
      </c>
      <c r="K3739" t="s">
        <v>388</v>
      </c>
      <c r="L3739" t="s">
        <v>30</v>
      </c>
      <c r="M3739" t="s">
        <v>386</v>
      </c>
      <c r="N3739" t="s">
        <v>907</v>
      </c>
      <c r="O3739" t="s">
        <v>928</v>
      </c>
      <c r="P3739" t="s">
        <v>53</v>
      </c>
    </row>
    <row r="3740" spans="1:16">
      <c r="A3740" t="s">
        <v>3834</v>
      </c>
      <c r="B3740" t="s">
        <v>3833</v>
      </c>
      <c r="C3740" t="s">
        <v>904</v>
      </c>
      <c r="D3740">
        <v>57</v>
      </c>
      <c r="E3740" t="s">
        <v>3830</v>
      </c>
      <c r="F3740" t="s">
        <v>53</v>
      </c>
      <c r="G3740" t="s">
        <v>1265</v>
      </c>
      <c r="H3740" t="s">
        <v>330</v>
      </c>
      <c r="I3740" t="s">
        <v>387</v>
      </c>
      <c r="J3740" t="s">
        <v>383</v>
      </c>
      <c r="K3740" t="s">
        <v>388</v>
      </c>
      <c r="L3740" t="s">
        <v>30</v>
      </c>
      <c r="M3740" t="s">
        <v>386</v>
      </c>
      <c r="N3740" t="s">
        <v>907</v>
      </c>
      <c r="O3740" t="s">
        <v>928</v>
      </c>
      <c r="P3740" t="s">
        <v>53</v>
      </c>
    </row>
    <row r="3741" spans="1:16">
      <c r="A3741" t="s">
        <v>6385</v>
      </c>
      <c r="B3741" t="s">
        <v>6386</v>
      </c>
      <c r="C3741" t="s">
        <v>956</v>
      </c>
      <c r="D3741">
        <v>55</v>
      </c>
      <c r="E3741" t="s">
        <v>6376</v>
      </c>
      <c r="F3741" t="s">
        <v>60</v>
      </c>
      <c r="G3741" t="s">
        <v>1265</v>
      </c>
      <c r="H3741" t="s">
        <v>330</v>
      </c>
      <c r="I3741" t="s">
        <v>390</v>
      </c>
      <c r="J3741" t="s">
        <v>383</v>
      </c>
      <c r="K3741" t="s">
        <v>388</v>
      </c>
      <c r="L3741" t="s">
        <v>30</v>
      </c>
      <c r="M3741" t="s">
        <v>386</v>
      </c>
      <c r="N3741" t="s">
        <v>907</v>
      </c>
      <c r="O3741" t="s">
        <v>990</v>
      </c>
      <c r="P3741" t="s">
        <v>60</v>
      </c>
    </row>
    <row r="3742" spans="1:16">
      <c r="A3742" t="s">
        <v>6387</v>
      </c>
      <c r="B3742" t="s">
        <v>6386</v>
      </c>
      <c r="C3742" t="s">
        <v>904</v>
      </c>
      <c r="D3742">
        <v>57</v>
      </c>
      <c r="E3742" t="s">
        <v>6376</v>
      </c>
      <c r="F3742" t="s">
        <v>60</v>
      </c>
      <c r="G3742" t="s">
        <v>1265</v>
      </c>
      <c r="H3742" t="s">
        <v>330</v>
      </c>
      <c r="I3742" t="s">
        <v>390</v>
      </c>
      <c r="J3742" t="s">
        <v>383</v>
      </c>
      <c r="K3742" t="s">
        <v>388</v>
      </c>
      <c r="L3742" t="s">
        <v>30</v>
      </c>
      <c r="M3742" t="s">
        <v>386</v>
      </c>
      <c r="N3742" t="s">
        <v>907</v>
      </c>
      <c r="O3742" t="s">
        <v>990</v>
      </c>
      <c r="P3742" t="s">
        <v>60</v>
      </c>
    </row>
    <row r="3743" spans="1:16">
      <c r="A3743" t="s">
        <v>6388</v>
      </c>
      <c r="B3743" t="s">
        <v>6386</v>
      </c>
      <c r="C3743" t="s">
        <v>910</v>
      </c>
      <c r="D3743">
        <v>59</v>
      </c>
      <c r="E3743" t="s">
        <v>6376</v>
      </c>
      <c r="F3743" t="s">
        <v>60</v>
      </c>
      <c r="G3743" t="s">
        <v>1265</v>
      </c>
      <c r="H3743" t="s">
        <v>330</v>
      </c>
      <c r="I3743" t="s">
        <v>390</v>
      </c>
      <c r="J3743" t="s">
        <v>383</v>
      </c>
      <c r="K3743" t="s">
        <v>388</v>
      </c>
      <c r="L3743" t="s">
        <v>30</v>
      </c>
      <c r="M3743" t="s">
        <v>386</v>
      </c>
      <c r="N3743" t="s">
        <v>907</v>
      </c>
      <c r="O3743" t="s">
        <v>990</v>
      </c>
      <c r="P3743" t="s">
        <v>60</v>
      </c>
    </row>
    <row r="3744" spans="1:16">
      <c r="A3744" t="s">
        <v>6389</v>
      </c>
      <c r="B3744" t="s">
        <v>6386</v>
      </c>
      <c r="C3744" t="s">
        <v>912</v>
      </c>
      <c r="D3744">
        <v>61</v>
      </c>
      <c r="E3744" t="s">
        <v>6376</v>
      </c>
      <c r="F3744" t="s">
        <v>60</v>
      </c>
      <c r="G3744" t="s">
        <v>1265</v>
      </c>
      <c r="H3744" t="s">
        <v>330</v>
      </c>
      <c r="I3744" t="s">
        <v>390</v>
      </c>
      <c r="J3744" t="s">
        <v>383</v>
      </c>
      <c r="K3744" t="s">
        <v>388</v>
      </c>
      <c r="L3744" t="s">
        <v>30</v>
      </c>
      <c r="M3744" t="s">
        <v>386</v>
      </c>
      <c r="N3744" t="s">
        <v>907</v>
      </c>
      <c r="O3744" t="s">
        <v>990</v>
      </c>
      <c r="P3744" t="s">
        <v>60</v>
      </c>
    </row>
    <row r="3745" spans="1:16">
      <c r="A3745" t="s">
        <v>6374</v>
      </c>
      <c r="B3745" t="s">
        <v>6375</v>
      </c>
      <c r="C3745" t="s">
        <v>956</v>
      </c>
      <c r="D3745">
        <v>55</v>
      </c>
      <c r="E3745" t="s">
        <v>6376</v>
      </c>
      <c r="F3745" t="s">
        <v>86</v>
      </c>
      <c r="G3745" t="s">
        <v>1265</v>
      </c>
      <c r="H3745" t="s">
        <v>330</v>
      </c>
      <c r="I3745" t="s">
        <v>390</v>
      </c>
      <c r="J3745" t="s">
        <v>383</v>
      </c>
      <c r="K3745" t="s">
        <v>388</v>
      </c>
      <c r="L3745" t="s">
        <v>30</v>
      </c>
      <c r="M3745" t="s">
        <v>386</v>
      </c>
      <c r="N3745" t="s">
        <v>907</v>
      </c>
      <c r="O3745" t="s">
        <v>1033</v>
      </c>
      <c r="P3745" t="s">
        <v>86</v>
      </c>
    </row>
    <row r="3746" spans="1:16">
      <c r="A3746" t="s">
        <v>6377</v>
      </c>
      <c r="B3746" t="s">
        <v>6375</v>
      </c>
      <c r="C3746" t="s">
        <v>904</v>
      </c>
      <c r="D3746">
        <v>57</v>
      </c>
      <c r="E3746" t="s">
        <v>6376</v>
      </c>
      <c r="F3746" t="s">
        <v>86</v>
      </c>
      <c r="G3746" t="s">
        <v>1265</v>
      </c>
      <c r="H3746" t="s">
        <v>330</v>
      </c>
      <c r="I3746" t="s">
        <v>390</v>
      </c>
      <c r="J3746" t="s">
        <v>383</v>
      </c>
      <c r="K3746" t="s">
        <v>388</v>
      </c>
      <c r="L3746" t="s">
        <v>30</v>
      </c>
      <c r="M3746" t="s">
        <v>386</v>
      </c>
      <c r="N3746" t="s">
        <v>907</v>
      </c>
      <c r="O3746" t="s">
        <v>1033</v>
      </c>
      <c r="P3746" t="s">
        <v>86</v>
      </c>
    </row>
    <row r="3747" spans="1:16">
      <c r="A3747" t="s">
        <v>6378</v>
      </c>
      <c r="B3747" t="s">
        <v>6375</v>
      </c>
      <c r="C3747" t="s">
        <v>910</v>
      </c>
      <c r="D3747">
        <v>59</v>
      </c>
      <c r="E3747" t="s">
        <v>6376</v>
      </c>
      <c r="F3747" t="s">
        <v>86</v>
      </c>
      <c r="G3747" t="s">
        <v>1265</v>
      </c>
      <c r="H3747" t="s">
        <v>330</v>
      </c>
      <c r="I3747" t="s">
        <v>390</v>
      </c>
      <c r="J3747" t="s">
        <v>383</v>
      </c>
      <c r="K3747" t="s">
        <v>388</v>
      </c>
      <c r="L3747" t="s">
        <v>30</v>
      </c>
      <c r="M3747" t="s">
        <v>386</v>
      </c>
      <c r="N3747" t="s">
        <v>907</v>
      </c>
      <c r="O3747" t="s">
        <v>1033</v>
      </c>
      <c r="P3747" t="s">
        <v>86</v>
      </c>
    </row>
    <row r="3748" spans="1:16">
      <c r="A3748" t="s">
        <v>6379</v>
      </c>
      <c r="B3748" t="s">
        <v>6375</v>
      </c>
      <c r="C3748" t="s">
        <v>912</v>
      </c>
      <c r="D3748">
        <v>61</v>
      </c>
      <c r="E3748" t="s">
        <v>6376</v>
      </c>
      <c r="F3748" t="s">
        <v>86</v>
      </c>
      <c r="G3748" t="s">
        <v>1265</v>
      </c>
      <c r="H3748" t="s">
        <v>330</v>
      </c>
      <c r="I3748" t="s">
        <v>390</v>
      </c>
      <c r="J3748" t="s">
        <v>383</v>
      </c>
      <c r="K3748" t="s">
        <v>388</v>
      </c>
      <c r="L3748" t="s">
        <v>30</v>
      </c>
      <c r="M3748" t="s">
        <v>386</v>
      </c>
      <c r="N3748" t="s">
        <v>907</v>
      </c>
      <c r="O3748" t="s">
        <v>1033</v>
      </c>
      <c r="P3748" t="s">
        <v>86</v>
      </c>
    </row>
    <row r="3749" spans="1:16">
      <c r="A3749" t="s">
        <v>6390</v>
      </c>
      <c r="B3749" t="s">
        <v>6391</v>
      </c>
      <c r="C3749" t="s">
        <v>956</v>
      </c>
      <c r="D3749">
        <v>55</v>
      </c>
      <c r="E3749" t="s">
        <v>6376</v>
      </c>
      <c r="F3749" t="s">
        <v>83</v>
      </c>
      <c r="G3749" t="s">
        <v>1265</v>
      </c>
      <c r="H3749" t="s">
        <v>330</v>
      </c>
      <c r="I3749" t="s">
        <v>382</v>
      </c>
      <c r="J3749" t="s">
        <v>383</v>
      </c>
      <c r="K3749" t="s">
        <v>388</v>
      </c>
      <c r="L3749" t="s">
        <v>30</v>
      </c>
      <c r="M3749" t="s">
        <v>386</v>
      </c>
      <c r="N3749" t="s">
        <v>907</v>
      </c>
      <c r="O3749" t="s">
        <v>917</v>
      </c>
      <c r="P3749" t="s">
        <v>83</v>
      </c>
    </row>
    <row r="3750" spans="1:16">
      <c r="A3750" t="s">
        <v>6392</v>
      </c>
      <c r="B3750" t="s">
        <v>6391</v>
      </c>
      <c r="C3750" t="s">
        <v>904</v>
      </c>
      <c r="D3750">
        <v>57</v>
      </c>
      <c r="E3750" t="s">
        <v>6376</v>
      </c>
      <c r="F3750" t="s">
        <v>83</v>
      </c>
      <c r="G3750" t="s">
        <v>1265</v>
      </c>
      <c r="H3750" t="s">
        <v>330</v>
      </c>
      <c r="I3750" t="s">
        <v>382</v>
      </c>
      <c r="J3750" t="s">
        <v>383</v>
      </c>
      <c r="K3750" t="s">
        <v>388</v>
      </c>
      <c r="L3750" t="s">
        <v>30</v>
      </c>
      <c r="M3750" t="s">
        <v>386</v>
      </c>
      <c r="N3750" t="s">
        <v>907</v>
      </c>
      <c r="O3750" t="s">
        <v>917</v>
      </c>
      <c r="P3750" t="s">
        <v>83</v>
      </c>
    </row>
    <row r="3751" spans="1:16">
      <c r="A3751" t="s">
        <v>6393</v>
      </c>
      <c r="B3751" t="s">
        <v>6391</v>
      </c>
      <c r="C3751" t="s">
        <v>910</v>
      </c>
      <c r="D3751">
        <v>59</v>
      </c>
      <c r="E3751" t="s">
        <v>6376</v>
      </c>
      <c r="F3751" t="s">
        <v>83</v>
      </c>
      <c r="G3751" t="s">
        <v>1265</v>
      </c>
      <c r="H3751" t="s">
        <v>330</v>
      </c>
      <c r="I3751" t="s">
        <v>382</v>
      </c>
      <c r="J3751" t="s">
        <v>383</v>
      </c>
      <c r="K3751" t="s">
        <v>388</v>
      </c>
      <c r="L3751" t="s">
        <v>30</v>
      </c>
      <c r="M3751" t="s">
        <v>386</v>
      </c>
      <c r="N3751" t="s">
        <v>907</v>
      </c>
      <c r="O3751" t="s">
        <v>917</v>
      </c>
      <c r="P3751" t="s">
        <v>83</v>
      </c>
    </row>
    <row r="3752" spans="1:16">
      <c r="A3752" t="s">
        <v>6394</v>
      </c>
      <c r="B3752" t="s">
        <v>6391</v>
      </c>
      <c r="C3752" t="s">
        <v>912</v>
      </c>
      <c r="D3752">
        <v>61</v>
      </c>
      <c r="E3752" t="s">
        <v>6376</v>
      </c>
      <c r="F3752" t="s">
        <v>83</v>
      </c>
      <c r="G3752" t="s">
        <v>1265</v>
      </c>
      <c r="H3752" t="s">
        <v>330</v>
      </c>
      <c r="I3752" t="s">
        <v>382</v>
      </c>
      <c r="J3752" t="s">
        <v>383</v>
      </c>
      <c r="K3752" t="s">
        <v>388</v>
      </c>
      <c r="L3752" t="s">
        <v>30</v>
      </c>
      <c r="M3752" t="s">
        <v>386</v>
      </c>
      <c r="N3752" t="s">
        <v>907</v>
      </c>
      <c r="O3752" t="s">
        <v>917</v>
      </c>
      <c r="P3752" t="s">
        <v>83</v>
      </c>
    </row>
    <row r="3753" spans="1:16">
      <c r="A3753" t="s">
        <v>6380</v>
      </c>
      <c r="B3753" t="s">
        <v>6381</v>
      </c>
      <c r="C3753" t="s">
        <v>956</v>
      </c>
      <c r="D3753">
        <v>55</v>
      </c>
      <c r="E3753" t="s">
        <v>6376</v>
      </c>
      <c r="F3753" t="s">
        <v>277</v>
      </c>
      <c r="G3753" t="s">
        <v>1265</v>
      </c>
      <c r="H3753" t="s">
        <v>330</v>
      </c>
      <c r="I3753" t="s">
        <v>390</v>
      </c>
      <c r="J3753" t="s">
        <v>383</v>
      </c>
      <c r="K3753" t="s">
        <v>388</v>
      </c>
      <c r="L3753" t="s">
        <v>30</v>
      </c>
      <c r="M3753" t="s">
        <v>386</v>
      </c>
      <c r="N3753" t="s">
        <v>907</v>
      </c>
      <c r="O3753" t="s">
        <v>1710</v>
      </c>
      <c r="P3753" t="s">
        <v>83</v>
      </c>
    </row>
    <row r="3754" spans="1:16">
      <c r="A3754" t="s">
        <v>6382</v>
      </c>
      <c r="B3754" t="s">
        <v>6381</v>
      </c>
      <c r="C3754" t="s">
        <v>904</v>
      </c>
      <c r="D3754">
        <v>57</v>
      </c>
      <c r="E3754" t="s">
        <v>6376</v>
      </c>
      <c r="F3754" t="s">
        <v>277</v>
      </c>
      <c r="G3754" t="s">
        <v>1265</v>
      </c>
      <c r="H3754" t="s">
        <v>330</v>
      </c>
      <c r="I3754" t="s">
        <v>390</v>
      </c>
      <c r="J3754" t="s">
        <v>383</v>
      </c>
      <c r="K3754" t="s">
        <v>388</v>
      </c>
      <c r="L3754" t="s">
        <v>30</v>
      </c>
      <c r="M3754" t="s">
        <v>386</v>
      </c>
      <c r="N3754" t="s">
        <v>907</v>
      </c>
      <c r="O3754" t="s">
        <v>1710</v>
      </c>
      <c r="P3754" t="s">
        <v>83</v>
      </c>
    </row>
    <row r="3755" spans="1:16">
      <c r="A3755" t="s">
        <v>6383</v>
      </c>
      <c r="B3755" t="s">
        <v>6381</v>
      </c>
      <c r="C3755" t="s">
        <v>910</v>
      </c>
      <c r="D3755">
        <v>59</v>
      </c>
      <c r="E3755" t="s">
        <v>6376</v>
      </c>
      <c r="F3755" t="s">
        <v>277</v>
      </c>
      <c r="G3755" t="s">
        <v>1265</v>
      </c>
      <c r="H3755" t="s">
        <v>330</v>
      </c>
      <c r="I3755" t="s">
        <v>390</v>
      </c>
      <c r="J3755" t="s">
        <v>383</v>
      </c>
      <c r="K3755" t="s">
        <v>388</v>
      </c>
      <c r="L3755" t="s">
        <v>30</v>
      </c>
      <c r="M3755" t="s">
        <v>386</v>
      </c>
      <c r="N3755" t="s">
        <v>907</v>
      </c>
      <c r="O3755" t="s">
        <v>1710</v>
      </c>
      <c r="P3755" t="s">
        <v>83</v>
      </c>
    </row>
    <row r="3756" spans="1:16">
      <c r="A3756" t="s">
        <v>6384</v>
      </c>
      <c r="B3756" t="s">
        <v>6381</v>
      </c>
      <c r="C3756" t="s">
        <v>912</v>
      </c>
      <c r="D3756">
        <v>61</v>
      </c>
      <c r="E3756" t="s">
        <v>6376</v>
      </c>
      <c r="F3756" t="s">
        <v>277</v>
      </c>
      <c r="G3756" t="s">
        <v>1265</v>
      </c>
      <c r="H3756" t="s">
        <v>330</v>
      </c>
      <c r="I3756" t="s">
        <v>390</v>
      </c>
      <c r="J3756" t="s">
        <v>383</v>
      </c>
      <c r="K3756" t="s">
        <v>388</v>
      </c>
      <c r="L3756" t="s">
        <v>30</v>
      </c>
      <c r="M3756" t="s">
        <v>386</v>
      </c>
      <c r="N3756" t="s">
        <v>907</v>
      </c>
      <c r="O3756" t="s">
        <v>1710</v>
      </c>
      <c r="P3756" t="s">
        <v>83</v>
      </c>
    </row>
    <row r="3757" spans="1:16">
      <c r="A3757" t="s">
        <v>6100</v>
      </c>
      <c r="B3757" t="s">
        <v>6101</v>
      </c>
      <c r="C3757" t="s">
        <v>915</v>
      </c>
      <c r="D3757">
        <v>56</v>
      </c>
      <c r="E3757" t="s">
        <v>6098</v>
      </c>
      <c r="F3757" t="s">
        <v>68</v>
      </c>
      <c r="G3757" t="s">
        <v>1265</v>
      </c>
      <c r="H3757" t="s">
        <v>330</v>
      </c>
      <c r="I3757" t="s">
        <v>387</v>
      </c>
      <c r="J3757" t="s">
        <v>383</v>
      </c>
      <c r="K3757" t="s">
        <v>388</v>
      </c>
      <c r="L3757" t="s">
        <v>30</v>
      </c>
      <c r="M3757" t="s">
        <v>385</v>
      </c>
      <c r="N3757" t="s">
        <v>907</v>
      </c>
      <c r="O3757" t="s">
        <v>1119</v>
      </c>
      <c r="P3757" t="s">
        <v>68</v>
      </c>
    </row>
    <row r="3758" spans="1:16">
      <c r="A3758" t="s">
        <v>6102</v>
      </c>
      <c r="B3758" t="s">
        <v>6101</v>
      </c>
      <c r="C3758" t="s">
        <v>920</v>
      </c>
      <c r="D3758">
        <v>58</v>
      </c>
      <c r="E3758" t="s">
        <v>6098</v>
      </c>
      <c r="F3758" t="s">
        <v>68</v>
      </c>
      <c r="G3758" t="s">
        <v>1265</v>
      </c>
      <c r="H3758" t="s">
        <v>330</v>
      </c>
      <c r="I3758" t="s">
        <v>387</v>
      </c>
      <c r="J3758" t="s">
        <v>383</v>
      </c>
      <c r="K3758" t="s">
        <v>388</v>
      </c>
      <c r="L3758" t="s">
        <v>30</v>
      </c>
      <c r="M3758" t="s">
        <v>385</v>
      </c>
      <c r="N3758" t="s">
        <v>907</v>
      </c>
      <c r="O3758" t="s">
        <v>1119</v>
      </c>
      <c r="P3758" t="s">
        <v>68</v>
      </c>
    </row>
    <row r="3759" spans="1:16">
      <c r="A3759" t="s">
        <v>6096</v>
      </c>
      <c r="B3759" t="s">
        <v>6097</v>
      </c>
      <c r="C3759" t="s">
        <v>915</v>
      </c>
      <c r="D3759">
        <v>56</v>
      </c>
      <c r="E3759" t="s">
        <v>6098</v>
      </c>
      <c r="F3759" t="s">
        <v>83</v>
      </c>
      <c r="G3759" t="s">
        <v>1265</v>
      </c>
      <c r="H3759" t="s">
        <v>330</v>
      </c>
      <c r="I3759" t="s">
        <v>387</v>
      </c>
      <c r="J3759" t="s">
        <v>383</v>
      </c>
      <c r="K3759" t="s">
        <v>388</v>
      </c>
      <c r="L3759" t="s">
        <v>30</v>
      </c>
      <c r="M3759" t="s">
        <v>385</v>
      </c>
      <c r="N3759" t="s">
        <v>907</v>
      </c>
      <c r="O3759" t="s">
        <v>917</v>
      </c>
      <c r="P3759" t="s">
        <v>83</v>
      </c>
    </row>
    <row r="3760" spans="1:16">
      <c r="A3760" t="s">
        <v>6099</v>
      </c>
      <c r="B3760" t="s">
        <v>6097</v>
      </c>
      <c r="C3760" t="s">
        <v>920</v>
      </c>
      <c r="D3760">
        <v>58</v>
      </c>
      <c r="E3760" t="s">
        <v>6098</v>
      </c>
      <c r="F3760" t="s">
        <v>83</v>
      </c>
      <c r="G3760" t="s">
        <v>1265</v>
      </c>
      <c r="H3760" t="s">
        <v>330</v>
      </c>
      <c r="I3760" t="s">
        <v>387</v>
      </c>
      <c r="J3760" t="s">
        <v>383</v>
      </c>
      <c r="K3760" t="s">
        <v>388</v>
      </c>
      <c r="L3760" t="s">
        <v>30</v>
      </c>
      <c r="M3760" t="s">
        <v>385</v>
      </c>
      <c r="N3760" t="s">
        <v>907</v>
      </c>
      <c r="O3760" t="s">
        <v>917</v>
      </c>
      <c r="P3760" t="s">
        <v>83</v>
      </c>
    </row>
    <row r="3761" spans="1:16">
      <c r="A3761" t="s">
        <v>2056</v>
      </c>
      <c r="B3761" t="s">
        <v>2057</v>
      </c>
      <c r="C3761" t="s">
        <v>910</v>
      </c>
      <c r="D3761">
        <v>59</v>
      </c>
      <c r="E3761" t="s">
        <v>2058</v>
      </c>
      <c r="F3761" t="s">
        <v>53</v>
      </c>
      <c r="G3761" t="s">
        <v>1265</v>
      </c>
      <c r="H3761" t="s">
        <v>330</v>
      </c>
      <c r="I3761" t="s">
        <v>382</v>
      </c>
      <c r="J3761" t="s">
        <v>383</v>
      </c>
      <c r="K3761" t="s">
        <v>388</v>
      </c>
      <c r="L3761" t="s">
        <v>30</v>
      </c>
      <c r="M3761" t="s">
        <v>386</v>
      </c>
      <c r="N3761" t="s">
        <v>907</v>
      </c>
      <c r="O3761" t="s">
        <v>928</v>
      </c>
      <c r="P3761" t="s">
        <v>53</v>
      </c>
    </row>
    <row r="3762" spans="1:16">
      <c r="A3762" t="s">
        <v>2059</v>
      </c>
      <c r="B3762" t="s">
        <v>2057</v>
      </c>
      <c r="C3762" t="s">
        <v>956</v>
      </c>
      <c r="D3762">
        <v>55</v>
      </c>
      <c r="E3762" t="s">
        <v>2058</v>
      </c>
      <c r="F3762" t="s">
        <v>53</v>
      </c>
      <c r="G3762" t="s">
        <v>1265</v>
      </c>
      <c r="H3762" t="s">
        <v>330</v>
      </c>
      <c r="I3762" t="s">
        <v>382</v>
      </c>
      <c r="J3762" t="s">
        <v>383</v>
      </c>
      <c r="K3762" t="s">
        <v>388</v>
      </c>
      <c r="L3762" t="s">
        <v>30</v>
      </c>
      <c r="M3762" t="s">
        <v>386</v>
      </c>
      <c r="N3762" t="s">
        <v>907</v>
      </c>
      <c r="O3762" t="s">
        <v>928</v>
      </c>
      <c r="P3762" t="s">
        <v>53</v>
      </c>
    </row>
    <row r="3763" spans="1:16">
      <c r="A3763" t="s">
        <v>2060</v>
      </c>
      <c r="B3763" t="s">
        <v>2057</v>
      </c>
      <c r="C3763" t="s">
        <v>904</v>
      </c>
      <c r="D3763">
        <v>57</v>
      </c>
      <c r="E3763" t="s">
        <v>2058</v>
      </c>
      <c r="F3763" t="s">
        <v>53</v>
      </c>
      <c r="G3763" t="s">
        <v>1265</v>
      </c>
      <c r="H3763" t="s">
        <v>330</v>
      </c>
      <c r="I3763" t="s">
        <v>382</v>
      </c>
      <c r="J3763" t="s">
        <v>383</v>
      </c>
      <c r="K3763" t="s">
        <v>388</v>
      </c>
      <c r="L3763" t="s">
        <v>30</v>
      </c>
      <c r="M3763" t="s">
        <v>386</v>
      </c>
      <c r="N3763" t="s">
        <v>907</v>
      </c>
      <c r="O3763" t="s">
        <v>928</v>
      </c>
      <c r="P3763" t="s">
        <v>53</v>
      </c>
    </row>
    <row r="3764" spans="1:16">
      <c r="A3764" t="s">
        <v>2061</v>
      </c>
      <c r="B3764" t="s">
        <v>2057</v>
      </c>
      <c r="C3764" t="s">
        <v>912</v>
      </c>
      <c r="D3764">
        <v>61</v>
      </c>
      <c r="E3764" t="s">
        <v>2058</v>
      </c>
      <c r="F3764" t="s">
        <v>53</v>
      </c>
      <c r="G3764" t="s">
        <v>1265</v>
      </c>
      <c r="H3764" t="s">
        <v>330</v>
      </c>
      <c r="I3764" t="s">
        <v>382</v>
      </c>
      <c r="J3764" t="s">
        <v>383</v>
      </c>
      <c r="K3764" t="s">
        <v>388</v>
      </c>
      <c r="L3764" t="s">
        <v>30</v>
      </c>
      <c r="M3764" t="s">
        <v>386</v>
      </c>
      <c r="N3764" t="s">
        <v>907</v>
      </c>
      <c r="O3764" t="s">
        <v>928</v>
      </c>
      <c r="P3764" t="s">
        <v>53</v>
      </c>
    </row>
    <row r="3765" spans="1:16">
      <c r="A3765" t="s">
        <v>4311</v>
      </c>
      <c r="B3765" t="s">
        <v>4312</v>
      </c>
      <c r="C3765" t="s">
        <v>910</v>
      </c>
      <c r="D3765">
        <v>59</v>
      </c>
      <c r="E3765" t="s">
        <v>4313</v>
      </c>
      <c r="F3765" t="s">
        <v>55</v>
      </c>
      <c r="G3765" t="s">
        <v>927</v>
      </c>
      <c r="H3765" t="s">
        <v>330</v>
      </c>
      <c r="I3765" t="s">
        <v>382</v>
      </c>
      <c r="J3765" t="s">
        <v>383</v>
      </c>
      <c r="K3765" t="s">
        <v>384</v>
      </c>
      <c r="L3765" t="s">
        <v>36</v>
      </c>
      <c r="M3765" t="s">
        <v>386</v>
      </c>
      <c r="N3765" t="s">
        <v>907</v>
      </c>
      <c r="O3765" t="s">
        <v>1003</v>
      </c>
      <c r="P3765" t="s">
        <v>71</v>
      </c>
    </row>
    <row r="3766" spans="1:16">
      <c r="A3766" t="s">
        <v>5366</v>
      </c>
      <c r="B3766" t="s">
        <v>5367</v>
      </c>
      <c r="C3766" t="s">
        <v>904</v>
      </c>
      <c r="D3766">
        <v>57</v>
      </c>
      <c r="E3766" t="s">
        <v>5368</v>
      </c>
      <c r="F3766" t="s">
        <v>71</v>
      </c>
      <c r="G3766" t="s">
        <v>1265</v>
      </c>
      <c r="H3766" t="s">
        <v>330</v>
      </c>
      <c r="I3766" t="s">
        <v>387</v>
      </c>
      <c r="J3766" t="s">
        <v>383</v>
      </c>
      <c r="K3766" t="s">
        <v>388</v>
      </c>
      <c r="L3766" t="s">
        <v>30</v>
      </c>
      <c r="M3766" t="s">
        <v>386</v>
      </c>
      <c r="N3766" t="s">
        <v>907</v>
      </c>
      <c r="O3766" t="s">
        <v>932</v>
      </c>
      <c r="P3766" t="s">
        <v>71</v>
      </c>
    </row>
    <row r="3767" spans="1:16">
      <c r="A3767" t="s">
        <v>5369</v>
      </c>
      <c r="B3767" t="s">
        <v>5367</v>
      </c>
      <c r="C3767" t="s">
        <v>956</v>
      </c>
      <c r="D3767">
        <v>55</v>
      </c>
      <c r="E3767" t="s">
        <v>5368</v>
      </c>
      <c r="F3767" t="s">
        <v>71</v>
      </c>
      <c r="G3767" t="s">
        <v>1265</v>
      </c>
      <c r="H3767" t="s">
        <v>330</v>
      </c>
      <c r="I3767" t="s">
        <v>387</v>
      </c>
      <c r="J3767" t="s">
        <v>383</v>
      </c>
      <c r="K3767" t="s">
        <v>388</v>
      </c>
      <c r="L3767" t="s">
        <v>30</v>
      </c>
      <c r="M3767" t="s">
        <v>386</v>
      </c>
      <c r="N3767" t="s">
        <v>907</v>
      </c>
      <c r="O3767" t="s">
        <v>932</v>
      </c>
      <c r="P3767" t="s">
        <v>71</v>
      </c>
    </row>
    <row r="3768" spans="1:16">
      <c r="A3768" t="s">
        <v>5610</v>
      </c>
      <c r="B3768" t="s">
        <v>5611</v>
      </c>
      <c r="C3768" t="s">
        <v>910</v>
      </c>
      <c r="D3768">
        <v>59</v>
      </c>
      <c r="E3768" t="s">
        <v>5612</v>
      </c>
      <c r="F3768" t="s">
        <v>63</v>
      </c>
      <c r="G3768" t="s">
        <v>2355</v>
      </c>
      <c r="H3768" t="s">
        <v>323</v>
      </c>
      <c r="I3768" t="s">
        <v>382</v>
      </c>
      <c r="J3768" t="s">
        <v>383</v>
      </c>
      <c r="K3768" t="s">
        <v>384</v>
      </c>
      <c r="M3768" t="s">
        <v>386</v>
      </c>
      <c r="N3768" t="s">
        <v>907</v>
      </c>
      <c r="O3768" t="s">
        <v>937</v>
      </c>
      <c r="P3768" t="s">
        <v>63</v>
      </c>
    </row>
    <row r="3769" spans="1:16">
      <c r="A3769" t="s">
        <v>6179</v>
      </c>
      <c r="B3769" t="s">
        <v>6180</v>
      </c>
      <c r="C3769" t="s">
        <v>956</v>
      </c>
      <c r="D3769">
        <v>55</v>
      </c>
      <c r="E3769" t="s">
        <v>6175</v>
      </c>
      <c r="F3769" t="s">
        <v>63</v>
      </c>
      <c r="G3769" t="s">
        <v>906</v>
      </c>
      <c r="H3769" t="s">
        <v>330</v>
      </c>
      <c r="I3769" t="s">
        <v>390</v>
      </c>
      <c r="J3769" t="s">
        <v>383</v>
      </c>
      <c r="K3769" t="s">
        <v>388</v>
      </c>
      <c r="L3769" t="s">
        <v>43</v>
      </c>
      <c r="M3769" t="s">
        <v>386</v>
      </c>
      <c r="N3769" t="s">
        <v>907</v>
      </c>
      <c r="O3769" t="s">
        <v>1291</v>
      </c>
      <c r="P3769" t="s">
        <v>63</v>
      </c>
    </row>
    <row r="3770" spans="1:16">
      <c r="A3770" t="s">
        <v>6181</v>
      </c>
      <c r="B3770" t="s">
        <v>6180</v>
      </c>
      <c r="C3770" t="s">
        <v>904</v>
      </c>
      <c r="D3770">
        <v>57</v>
      </c>
      <c r="E3770" t="s">
        <v>6175</v>
      </c>
      <c r="F3770" t="s">
        <v>63</v>
      </c>
      <c r="G3770" t="s">
        <v>906</v>
      </c>
      <c r="H3770" t="s">
        <v>330</v>
      </c>
      <c r="I3770" t="s">
        <v>390</v>
      </c>
      <c r="J3770" t="s">
        <v>383</v>
      </c>
      <c r="K3770" t="s">
        <v>388</v>
      </c>
      <c r="L3770" t="s">
        <v>43</v>
      </c>
      <c r="M3770" t="s">
        <v>386</v>
      </c>
      <c r="N3770" t="s">
        <v>907</v>
      </c>
      <c r="O3770" t="s">
        <v>1291</v>
      </c>
      <c r="P3770" t="s">
        <v>63</v>
      </c>
    </row>
    <row r="3771" spans="1:16">
      <c r="A3771" t="s">
        <v>6182</v>
      </c>
      <c r="B3771" t="s">
        <v>6180</v>
      </c>
      <c r="C3771" t="s">
        <v>910</v>
      </c>
      <c r="D3771">
        <v>59</v>
      </c>
      <c r="E3771" t="s">
        <v>6175</v>
      </c>
      <c r="F3771" t="s">
        <v>63</v>
      </c>
      <c r="G3771" t="s">
        <v>906</v>
      </c>
      <c r="H3771" t="s">
        <v>330</v>
      </c>
      <c r="I3771" t="s">
        <v>390</v>
      </c>
      <c r="J3771" t="s">
        <v>383</v>
      </c>
      <c r="K3771" t="s">
        <v>388</v>
      </c>
      <c r="L3771" t="s">
        <v>43</v>
      </c>
      <c r="M3771" t="s">
        <v>386</v>
      </c>
      <c r="N3771" t="s">
        <v>907</v>
      </c>
      <c r="O3771" t="s">
        <v>1291</v>
      </c>
      <c r="P3771" t="s">
        <v>63</v>
      </c>
    </row>
    <row r="3772" spans="1:16">
      <c r="A3772" t="s">
        <v>6183</v>
      </c>
      <c r="B3772" t="s">
        <v>6180</v>
      </c>
      <c r="C3772" t="s">
        <v>912</v>
      </c>
      <c r="D3772">
        <v>61</v>
      </c>
      <c r="E3772" t="s">
        <v>6175</v>
      </c>
      <c r="F3772" t="s">
        <v>63</v>
      </c>
      <c r="G3772" t="s">
        <v>906</v>
      </c>
      <c r="H3772" t="s">
        <v>330</v>
      </c>
      <c r="I3772" t="s">
        <v>390</v>
      </c>
      <c r="J3772" t="s">
        <v>383</v>
      </c>
      <c r="K3772" t="s">
        <v>388</v>
      </c>
      <c r="L3772" t="s">
        <v>43</v>
      </c>
      <c r="M3772" t="s">
        <v>386</v>
      </c>
      <c r="N3772" t="s">
        <v>907</v>
      </c>
      <c r="O3772" t="s">
        <v>1291</v>
      </c>
      <c r="P3772" t="s">
        <v>63</v>
      </c>
    </row>
    <row r="3773" spans="1:16">
      <c r="A3773" t="s">
        <v>6173</v>
      </c>
      <c r="B3773" t="s">
        <v>6174</v>
      </c>
      <c r="C3773" t="s">
        <v>956</v>
      </c>
      <c r="D3773">
        <v>55</v>
      </c>
      <c r="E3773" t="s">
        <v>6175</v>
      </c>
      <c r="F3773" t="s">
        <v>86</v>
      </c>
      <c r="G3773" t="s">
        <v>5045</v>
      </c>
      <c r="H3773" t="s">
        <v>330</v>
      </c>
      <c r="I3773" t="s">
        <v>382</v>
      </c>
      <c r="J3773" t="s">
        <v>383</v>
      </c>
      <c r="K3773" t="s">
        <v>388</v>
      </c>
      <c r="L3773" t="s">
        <v>43</v>
      </c>
      <c r="M3773" t="s">
        <v>386</v>
      </c>
      <c r="N3773" t="s">
        <v>907</v>
      </c>
      <c r="O3773" t="s">
        <v>1033</v>
      </c>
      <c r="P3773" t="s">
        <v>86</v>
      </c>
    </row>
    <row r="3774" spans="1:16">
      <c r="A3774" t="s">
        <v>6176</v>
      </c>
      <c r="B3774" t="s">
        <v>6174</v>
      </c>
      <c r="C3774" t="s">
        <v>904</v>
      </c>
      <c r="D3774">
        <v>57</v>
      </c>
      <c r="E3774" t="s">
        <v>6175</v>
      </c>
      <c r="F3774" t="s">
        <v>86</v>
      </c>
      <c r="G3774" t="s">
        <v>5045</v>
      </c>
      <c r="H3774" t="s">
        <v>330</v>
      </c>
      <c r="I3774" t="s">
        <v>382</v>
      </c>
      <c r="J3774" t="s">
        <v>383</v>
      </c>
      <c r="K3774" t="s">
        <v>388</v>
      </c>
      <c r="L3774" t="s">
        <v>43</v>
      </c>
      <c r="M3774" t="s">
        <v>386</v>
      </c>
      <c r="N3774" t="s">
        <v>907</v>
      </c>
      <c r="O3774" t="s">
        <v>1033</v>
      </c>
      <c r="P3774" t="s">
        <v>86</v>
      </c>
    </row>
    <row r="3775" spans="1:16">
      <c r="A3775" t="s">
        <v>6177</v>
      </c>
      <c r="B3775" t="s">
        <v>6174</v>
      </c>
      <c r="C3775" t="s">
        <v>910</v>
      </c>
      <c r="D3775">
        <v>59</v>
      </c>
      <c r="E3775" t="s">
        <v>6175</v>
      </c>
      <c r="F3775" t="s">
        <v>86</v>
      </c>
      <c r="G3775" t="s">
        <v>5045</v>
      </c>
      <c r="H3775" t="s">
        <v>330</v>
      </c>
      <c r="I3775" t="s">
        <v>382</v>
      </c>
      <c r="J3775" t="s">
        <v>383</v>
      </c>
      <c r="K3775" t="s">
        <v>388</v>
      </c>
      <c r="L3775" t="s">
        <v>43</v>
      </c>
      <c r="M3775" t="s">
        <v>386</v>
      </c>
      <c r="N3775" t="s">
        <v>907</v>
      </c>
      <c r="O3775" t="s">
        <v>1033</v>
      </c>
      <c r="P3775" t="s">
        <v>86</v>
      </c>
    </row>
    <row r="3776" spans="1:16">
      <c r="A3776" t="s">
        <v>6178</v>
      </c>
      <c r="B3776" t="s">
        <v>6174</v>
      </c>
      <c r="C3776" t="s">
        <v>912</v>
      </c>
      <c r="D3776">
        <v>61</v>
      </c>
      <c r="E3776" t="s">
        <v>6175</v>
      </c>
      <c r="F3776" t="s">
        <v>86</v>
      </c>
      <c r="G3776" t="s">
        <v>5045</v>
      </c>
      <c r="H3776" t="s">
        <v>330</v>
      </c>
      <c r="I3776" t="s">
        <v>382</v>
      </c>
      <c r="J3776" t="s">
        <v>383</v>
      </c>
      <c r="K3776" t="s">
        <v>388</v>
      </c>
      <c r="L3776" t="s">
        <v>43</v>
      </c>
      <c r="M3776" t="s">
        <v>386</v>
      </c>
      <c r="N3776" t="s">
        <v>907</v>
      </c>
      <c r="O3776" t="s">
        <v>1033</v>
      </c>
      <c r="P3776" t="s">
        <v>86</v>
      </c>
    </row>
    <row r="3777" spans="1:16">
      <c r="A3777" t="s">
        <v>6944</v>
      </c>
      <c r="B3777" t="s">
        <v>6945</v>
      </c>
      <c r="C3777" t="s">
        <v>956</v>
      </c>
      <c r="D3777">
        <v>55</v>
      </c>
      <c r="E3777" t="s">
        <v>6175</v>
      </c>
      <c r="F3777" t="s">
        <v>53</v>
      </c>
      <c r="G3777" t="s">
        <v>5045</v>
      </c>
      <c r="H3777" t="s">
        <v>330</v>
      </c>
      <c r="I3777" t="s">
        <v>382</v>
      </c>
      <c r="J3777" t="s">
        <v>383</v>
      </c>
      <c r="K3777" t="s">
        <v>388</v>
      </c>
      <c r="L3777" t="s">
        <v>43</v>
      </c>
      <c r="M3777" t="s">
        <v>386</v>
      </c>
      <c r="N3777" t="s">
        <v>907</v>
      </c>
      <c r="O3777" t="s">
        <v>928</v>
      </c>
      <c r="P3777" t="s">
        <v>53</v>
      </c>
    </row>
    <row r="3778" spans="1:16">
      <c r="A3778" t="s">
        <v>6946</v>
      </c>
      <c r="B3778" t="s">
        <v>6945</v>
      </c>
      <c r="C3778" t="s">
        <v>904</v>
      </c>
      <c r="D3778">
        <v>57</v>
      </c>
      <c r="E3778" t="s">
        <v>6175</v>
      </c>
      <c r="F3778" t="s">
        <v>53</v>
      </c>
      <c r="G3778" t="s">
        <v>5045</v>
      </c>
      <c r="H3778" t="s">
        <v>330</v>
      </c>
      <c r="I3778" t="s">
        <v>382</v>
      </c>
      <c r="J3778" t="s">
        <v>383</v>
      </c>
      <c r="K3778" t="s">
        <v>388</v>
      </c>
      <c r="L3778" t="s">
        <v>43</v>
      </c>
      <c r="M3778" t="s">
        <v>386</v>
      </c>
      <c r="N3778" t="s">
        <v>907</v>
      </c>
      <c r="O3778" t="s">
        <v>928</v>
      </c>
      <c r="P3778" t="s">
        <v>53</v>
      </c>
    </row>
    <row r="3779" spans="1:16">
      <c r="A3779" t="s">
        <v>6947</v>
      </c>
      <c r="B3779" t="s">
        <v>6945</v>
      </c>
      <c r="C3779" t="s">
        <v>910</v>
      </c>
      <c r="D3779">
        <v>59</v>
      </c>
      <c r="E3779" t="s">
        <v>6175</v>
      </c>
      <c r="F3779" t="s">
        <v>53</v>
      </c>
      <c r="G3779" t="s">
        <v>5045</v>
      </c>
      <c r="H3779" t="s">
        <v>330</v>
      </c>
      <c r="I3779" t="s">
        <v>382</v>
      </c>
      <c r="J3779" t="s">
        <v>383</v>
      </c>
      <c r="K3779" t="s">
        <v>388</v>
      </c>
      <c r="L3779" t="s">
        <v>43</v>
      </c>
      <c r="M3779" t="s">
        <v>386</v>
      </c>
      <c r="N3779" t="s">
        <v>907</v>
      </c>
      <c r="O3779" t="s">
        <v>928</v>
      </c>
      <c r="P3779" t="s">
        <v>53</v>
      </c>
    </row>
    <row r="3780" spans="1:16">
      <c r="A3780" t="s">
        <v>5370</v>
      </c>
      <c r="B3780" t="s">
        <v>5371</v>
      </c>
      <c r="C3780" t="s">
        <v>910</v>
      </c>
      <c r="D3780">
        <v>59</v>
      </c>
      <c r="E3780" t="s">
        <v>5372</v>
      </c>
      <c r="F3780" t="s">
        <v>83</v>
      </c>
      <c r="G3780" t="s">
        <v>1265</v>
      </c>
      <c r="H3780" t="s">
        <v>330</v>
      </c>
      <c r="I3780" t="s">
        <v>382</v>
      </c>
      <c r="J3780" t="s">
        <v>383</v>
      </c>
      <c r="K3780" t="s">
        <v>388</v>
      </c>
      <c r="L3780" t="s">
        <v>30</v>
      </c>
      <c r="M3780" t="s">
        <v>385</v>
      </c>
      <c r="N3780" t="s">
        <v>907</v>
      </c>
      <c r="O3780" t="s">
        <v>917</v>
      </c>
      <c r="P3780" t="s">
        <v>83</v>
      </c>
    </row>
    <row r="3781" spans="1:16">
      <c r="A3781" t="s">
        <v>5567</v>
      </c>
      <c r="B3781" t="s">
        <v>5568</v>
      </c>
      <c r="C3781" t="s">
        <v>910</v>
      </c>
      <c r="D3781">
        <v>59</v>
      </c>
      <c r="E3781" t="s">
        <v>5569</v>
      </c>
      <c r="F3781" t="s">
        <v>60</v>
      </c>
      <c r="G3781" t="s">
        <v>2856</v>
      </c>
      <c r="H3781" t="s">
        <v>330</v>
      </c>
      <c r="I3781" t="s">
        <v>382</v>
      </c>
      <c r="J3781" t="s">
        <v>383</v>
      </c>
      <c r="K3781" t="s">
        <v>384</v>
      </c>
      <c r="L3781" t="s">
        <v>35</v>
      </c>
      <c r="M3781" t="s">
        <v>396</v>
      </c>
      <c r="N3781" t="s">
        <v>907</v>
      </c>
      <c r="O3781" t="s">
        <v>990</v>
      </c>
      <c r="P3781" t="s">
        <v>60</v>
      </c>
    </row>
    <row r="3782" spans="1:16">
      <c r="A3782" t="s">
        <v>4314</v>
      </c>
      <c r="B3782" t="s">
        <v>4315</v>
      </c>
      <c r="C3782" t="s">
        <v>910</v>
      </c>
      <c r="D3782">
        <v>59</v>
      </c>
      <c r="E3782" t="s">
        <v>4316</v>
      </c>
      <c r="F3782" t="s">
        <v>122</v>
      </c>
      <c r="G3782" t="s">
        <v>2343</v>
      </c>
      <c r="H3782" t="s">
        <v>330</v>
      </c>
      <c r="I3782" t="s">
        <v>382</v>
      </c>
      <c r="J3782" t="s">
        <v>383</v>
      </c>
      <c r="K3782" t="s">
        <v>384</v>
      </c>
      <c r="L3782" t="s">
        <v>35</v>
      </c>
      <c r="M3782" t="s">
        <v>386</v>
      </c>
      <c r="N3782" t="s">
        <v>907</v>
      </c>
      <c r="O3782" t="s">
        <v>1546</v>
      </c>
      <c r="P3782" t="s">
        <v>121</v>
      </c>
    </row>
    <row r="3783" spans="1:16">
      <c r="A3783" t="s">
        <v>5373</v>
      </c>
      <c r="B3783" t="s">
        <v>5374</v>
      </c>
      <c r="C3783" t="s">
        <v>910</v>
      </c>
      <c r="D3783">
        <v>59</v>
      </c>
      <c r="E3783" t="s">
        <v>5375</v>
      </c>
      <c r="F3783" t="s">
        <v>71</v>
      </c>
      <c r="G3783" t="s">
        <v>1265</v>
      </c>
      <c r="H3783" t="s">
        <v>330</v>
      </c>
      <c r="I3783" t="s">
        <v>382</v>
      </c>
      <c r="J3783" t="s">
        <v>383</v>
      </c>
      <c r="K3783" t="s">
        <v>388</v>
      </c>
      <c r="L3783" t="s">
        <v>30</v>
      </c>
      <c r="M3783" t="s">
        <v>386</v>
      </c>
      <c r="N3783" t="s">
        <v>907</v>
      </c>
      <c r="O3783" t="s">
        <v>932</v>
      </c>
      <c r="P3783" t="s">
        <v>71</v>
      </c>
    </row>
    <row r="3784" spans="1:16">
      <c r="A3784" t="s">
        <v>6948</v>
      </c>
      <c r="B3784" t="s">
        <v>6949</v>
      </c>
      <c r="C3784" t="s">
        <v>956</v>
      </c>
      <c r="D3784">
        <v>55</v>
      </c>
      <c r="E3784" t="s">
        <v>5375</v>
      </c>
      <c r="F3784" t="s">
        <v>53</v>
      </c>
      <c r="G3784" t="s">
        <v>1265</v>
      </c>
      <c r="H3784" t="s">
        <v>330</v>
      </c>
      <c r="I3784" t="s">
        <v>382</v>
      </c>
      <c r="J3784" t="s">
        <v>383</v>
      </c>
      <c r="K3784" t="s">
        <v>388</v>
      </c>
      <c r="L3784" t="s">
        <v>30</v>
      </c>
      <c r="M3784" t="s">
        <v>386</v>
      </c>
      <c r="N3784" t="s">
        <v>907</v>
      </c>
      <c r="O3784" t="s">
        <v>928</v>
      </c>
      <c r="P3784" t="s">
        <v>53</v>
      </c>
    </row>
    <row r="3785" spans="1:16">
      <c r="A3785" t="s">
        <v>6950</v>
      </c>
      <c r="B3785" t="s">
        <v>6949</v>
      </c>
      <c r="C3785" t="s">
        <v>904</v>
      </c>
      <c r="D3785">
        <v>57</v>
      </c>
      <c r="E3785" t="s">
        <v>5375</v>
      </c>
      <c r="F3785" t="s">
        <v>53</v>
      </c>
      <c r="G3785" t="s">
        <v>1265</v>
      </c>
      <c r="H3785" t="s">
        <v>330</v>
      </c>
      <c r="I3785" t="s">
        <v>382</v>
      </c>
      <c r="J3785" t="s">
        <v>383</v>
      </c>
      <c r="K3785" t="s">
        <v>388</v>
      </c>
      <c r="L3785" t="s">
        <v>30</v>
      </c>
      <c r="M3785" t="s">
        <v>386</v>
      </c>
      <c r="N3785" t="s">
        <v>907</v>
      </c>
      <c r="O3785" t="s">
        <v>928</v>
      </c>
      <c r="P3785" t="s">
        <v>53</v>
      </c>
    </row>
    <row r="3786" spans="1:16">
      <c r="A3786" t="s">
        <v>6951</v>
      </c>
      <c r="B3786" t="s">
        <v>6949</v>
      </c>
      <c r="C3786" t="s">
        <v>910</v>
      </c>
      <c r="D3786">
        <v>59</v>
      </c>
      <c r="E3786" t="s">
        <v>5375</v>
      </c>
      <c r="F3786" t="s">
        <v>53</v>
      </c>
      <c r="G3786" t="s">
        <v>1265</v>
      </c>
      <c r="H3786" t="s">
        <v>330</v>
      </c>
      <c r="I3786" t="s">
        <v>382</v>
      </c>
      <c r="J3786" t="s">
        <v>383</v>
      </c>
      <c r="K3786" t="s">
        <v>388</v>
      </c>
      <c r="L3786" t="s">
        <v>30</v>
      </c>
      <c r="M3786" t="s">
        <v>386</v>
      </c>
      <c r="N3786" t="s">
        <v>907</v>
      </c>
      <c r="O3786" t="s">
        <v>928</v>
      </c>
      <c r="P3786" t="s">
        <v>53</v>
      </c>
    </row>
    <row r="3787" spans="1:16">
      <c r="A3787" t="s">
        <v>5587</v>
      </c>
      <c r="B3787" t="s">
        <v>5588</v>
      </c>
      <c r="C3787" t="s">
        <v>910</v>
      </c>
      <c r="D3787">
        <v>59</v>
      </c>
      <c r="E3787" t="s">
        <v>5589</v>
      </c>
      <c r="F3787" t="s">
        <v>63</v>
      </c>
      <c r="G3787" t="s">
        <v>2305</v>
      </c>
      <c r="H3787" t="s">
        <v>330</v>
      </c>
      <c r="I3787" t="s">
        <v>382</v>
      </c>
      <c r="J3787" t="s">
        <v>383</v>
      </c>
      <c r="K3787" t="s">
        <v>384</v>
      </c>
      <c r="L3787" t="s">
        <v>35</v>
      </c>
      <c r="M3787" t="s">
        <v>386</v>
      </c>
      <c r="N3787" t="s">
        <v>907</v>
      </c>
      <c r="O3787" t="s">
        <v>947</v>
      </c>
      <c r="P3787" t="s">
        <v>63</v>
      </c>
    </row>
    <row r="3788" spans="1:16">
      <c r="A3788" t="s">
        <v>4668</v>
      </c>
      <c r="B3788" t="s">
        <v>4669</v>
      </c>
      <c r="C3788" t="s">
        <v>956</v>
      </c>
      <c r="D3788">
        <v>55</v>
      </c>
      <c r="E3788" t="s">
        <v>4319</v>
      </c>
      <c r="F3788" t="s">
        <v>101</v>
      </c>
      <c r="G3788" t="s">
        <v>4281</v>
      </c>
      <c r="H3788" t="s">
        <v>330</v>
      </c>
      <c r="I3788" t="s">
        <v>382</v>
      </c>
      <c r="J3788" t="s">
        <v>383</v>
      </c>
      <c r="K3788" t="s">
        <v>384</v>
      </c>
      <c r="L3788" t="s">
        <v>35</v>
      </c>
      <c r="M3788" t="s">
        <v>386</v>
      </c>
      <c r="N3788" t="s">
        <v>907</v>
      </c>
      <c r="O3788" t="s">
        <v>928</v>
      </c>
      <c r="P3788" t="s">
        <v>63</v>
      </c>
    </row>
    <row r="3789" spans="1:16">
      <c r="A3789" t="s">
        <v>4670</v>
      </c>
      <c r="B3789" t="s">
        <v>4669</v>
      </c>
      <c r="C3789" t="s">
        <v>904</v>
      </c>
      <c r="D3789">
        <v>57</v>
      </c>
      <c r="E3789" t="s">
        <v>4319</v>
      </c>
      <c r="F3789" t="s">
        <v>101</v>
      </c>
      <c r="G3789" t="s">
        <v>4281</v>
      </c>
      <c r="H3789" t="s">
        <v>330</v>
      </c>
      <c r="I3789" t="s">
        <v>382</v>
      </c>
      <c r="J3789" t="s">
        <v>383</v>
      </c>
      <c r="K3789" t="s">
        <v>384</v>
      </c>
      <c r="L3789" t="s">
        <v>35</v>
      </c>
      <c r="M3789" t="s">
        <v>386</v>
      </c>
      <c r="N3789" t="s">
        <v>907</v>
      </c>
      <c r="O3789" t="s">
        <v>928</v>
      </c>
      <c r="P3789" t="s">
        <v>63</v>
      </c>
    </row>
    <row r="3790" spans="1:16">
      <c r="A3790" t="s">
        <v>4671</v>
      </c>
      <c r="B3790" t="s">
        <v>4669</v>
      </c>
      <c r="C3790" t="s">
        <v>910</v>
      </c>
      <c r="D3790">
        <v>59</v>
      </c>
      <c r="E3790" t="s">
        <v>4319</v>
      </c>
      <c r="F3790" t="s">
        <v>101</v>
      </c>
      <c r="G3790" t="s">
        <v>4281</v>
      </c>
      <c r="H3790" t="s">
        <v>330</v>
      </c>
      <c r="I3790" t="s">
        <v>382</v>
      </c>
      <c r="J3790" t="s">
        <v>383</v>
      </c>
      <c r="K3790" t="s">
        <v>384</v>
      </c>
      <c r="L3790" t="s">
        <v>35</v>
      </c>
      <c r="M3790" t="s">
        <v>386</v>
      </c>
      <c r="N3790" t="s">
        <v>907</v>
      </c>
      <c r="O3790" t="s">
        <v>928</v>
      </c>
      <c r="P3790" t="s">
        <v>63</v>
      </c>
    </row>
    <row r="3791" spans="1:16">
      <c r="A3791" t="s">
        <v>4672</v>
      </c>
      <c r="B3791" t="s">
        <v>4669</v>
      </c>
      <c r="C3791" t="s">
        <v>912</v>
      </c>
      <c r="D3791">
        <v>61</v>
      </c>
      <c r="E3791" t="s">
        <v>4319</v>
      </c>
      <c r="F3791" t="s">
        <v>101</v>
      </c>
      <c r="G3791" t="s">
        <v>4281</v>
      </c>
      <c r="H3791" t="s">
        <v>330</v>
      </c>
      <c r="I3791" t="s">
        <v>382</v>
      </c>
      <c r="J3791" t="s">
        <v>383</v>
      </c>
      <c r="K3791" t="s">
        <v>384</v>
      </c>
      <c r="L3791" t="s">
        <v>35</v>
      </c>
      <c r="M3791" t="s">
        <v>386</v>
      </c>
      <c r="N3791" t="s">
        <v>907</v>
      </c>
      <c r="O3791" t="s">
        <v>928</v>
      </c>
      <c r="P3791" t="s">
        <v>63</v>
      </c>
    </row>
    <row r="3792" spans="1:16">
      <c r="A3792" t="s">
        <v>4317</v>
      </c>
      <c r="B3792" t="s">
        <v>4318</v>
      </c>
      <c r="C3792" t="s">
        <v>910</v>
      </c>
      <c r="D3792">
        <v>59</v>
      </c>
      <c r="E3792" t="s">
        <v>4319</v>
      </c>
      <c r="F3792" t="s">
        <v>247</v>
      </c>
      <c r="G3792" t="s">
        <v>4281</v>
      </c>
      <c r="H3792" t="s">
        <v>330</v>
      </c>
      <c r="I3792" t="s">
        <v>382</v>
      </c>
      <c r="J3792" t="s">
        <v>383</v>
      </c>
      <c r="K3792" t="s">
        <v>384</v>
      </c>
      <c r="L3792" t="s">
        <v>35</v>
      </c>
      <c r="M3792" t="s">
        <v>386</v>
      </c>
      <c r="N3792" t="s">
        <v>907</v>
      </c>
      <c r="O3792" t="s">
        <v>932</v>
      </c>
      <c r="P3792" t="s">
        <v>71</v>
      </c>
    </row>
    <row r="3793" spans="1:16">
      <c r="A3793" t="s">
        <v>2062</v>
      </c>
      <c r="B3793" t="s">
        <v>2063</v>
      </c>
      <c r="C3793" t="s">
        <v>904</v>
      </c>
      <c r="D3793">
        <v>57</v>
      </c>
      <c r="E3793" t="s">
        <v>2064</v>
      </c>
      <c r="F3793" t="s">
        <v>121</v>
      </c>
      <c r="G3793" t="s">
        <v>1265</v>
      </c>
      <c r="H3793" t="s">
        <v>330</v>
      </c>
      <c r="I3793" t="s">
        <v>382</v>
      </c>
      <c r="J3793" t="s">
        <v>383</v>
      </c>
      <c r="K3793" t="s">
        <v>388</v>
      </c>
      <c r="L3793" t="s">
        <v>30</v>
      </c>
      <c r="M3793" t="s">
        <v>385</v>
      </c>
      <c r="N3793" t="s">
        <v>907</v>
      </c>
      <c r="O3793" t="s">
        <v>2065</v>
      </c>
      <c r="P3793" t="s">
        <v>121</v>
      </c>
    </row>
    <row r="3794" spans="1:16">
      <c r="A3794" t="s">
        <v>5376</v>
      </c>
      <c r="B3794" t="s">
        <v>5377</v>
      </c>
      <c r="C3794" t="s">
        <v>956</v>
      </c>
      <c r="D3794">
        <v>55</v>
      </c>
      <c r="E3794" t="s">
        <v>2064</v>
      </c>
      <c r="F3794" t="s">
        <v>55</v>
      </c>
      <c r="G3794" t="s">
        <v>1265</v>
      </c>
      <c r="H3794" t="s">
        <v>330</v>
      </c>
      <c r="I3794" t="s">
        <v>382</v>
      </c>
      <c r="J3794" t="s">
        <v>383</v>
      </c>
      <c r="K3794" t="s">
        <v>388</v>
      </c>
      <c r="L3794" t="s">
        <v>30</v>
      </c>
      <c r="M3794" t="s">
        <v>385</v>
      </c>
      <c r="N3794" t="s">
        <v>907</v>
      </c>
      <c r="O3794" t="s">
        <v>1003</v>
      </c>
      <c r="P3794" t="s">
        <v>71</v>
      </c>
    </row>
    <row r="3795" spans="1:16">
      <c r="A3795" t="s">
        <v>3835</v>
      </c>
      <c r="B3795" t="s">
        <v>3836</v>
      </c>
      <c r="C3795" t="s">
        <v>956</v>
      </c>
      <c r="D3795">
        <v>55</v>
      </c>
      <c r="E3795" t="s">
        <v>2064</v>
      </c>
      <c r="F3795" t="s">
        <v>286</v>
      </c>
      <c r="G3795" t="s">
        <v>1265</v>
      </c>
      <c r="H3795" t="s">
        <v>330</v>
      </c>
      <c r="I3795" t="s">
        <v>387</v>
      </c>
      <c r="J3795" t="s">
        <v>383</v>
      </c>
      <c r="K3795" t="s">
        <v>388</v>
      </c>
      <c r="L3795" t="s">
        <v>30</v>
      </c>
      <c r="M3795" t="s">
        <v>385</v>
      </c>
      <c r="N3795" t="s">
        <v>907</v>
      </c>
      <c r="O3795" t="s">
        <v>1593</v>
      </c>
      <c r="P3795" t="s">
        <v>286</v>
      </c>
    </row>
    <row r="3796" spans="1:16">
      <c r="A3796" t="s">
        <v>3837</v>
      </c>
      <c r="B3796" t="s">
        <v>3836</v>
      </c>
      <c r="C3796" t="s">
        <v>904</v>
      </c>
      <c r="D3796">
        <v>57</v>
      </c>
      <c r="E3796" t="s">
        <v>2064</v>
      </c>
      <c r="F3796" t="s">
        <v>286</v>
      </c>
      <c r="G3796" t="s">
        <v>1265</v>
      </c>
      <c r="H3796" t="s">
        <v>330</v>
      </c>
      <c r="I3796" t="s">
        <v>387</v>
      </c>
      <c r="J3796" t="s">
        <v>383</v>
      </c>
      <c r="K3796" t="s">
        <v>388</v>
      </c>
      <c r="L3796" t="s">
        <v>30</v>
      </c>
      <c r="M3796" t="s">
        <v>385</v>
      </c>
      <c r="N3796" t="s">
        <v>907</v>
      </c>
      <c r="O3796" t="s">
        <v>1593</v>
      </c>
      <c r="P3796" t="s">
        <v>286</v>
      </c>
    </row>
    <row r="3797" spans="1:16">
      <c r="A3797" t="s">
        <v>6103</v>
      </c>
      <c r="B3797" t="s">
        <v>6104</v>
      </c>
      <c r="C3797" t="s">
        <v>956</v>
      </c>
      <c r="D3797">
        <v>55</v>
      </c>
      <c r="E3797" t="s">
        <v>5380</v>
      </c>
      <c r="F3797" t="s">
        <v>60</v>
      </c>
      <c r="G3797" t="s">
        <v>1265</v>
      </c>
      <c r="H3797" t="s">
        <v>330</v>
      </c>
      <c r="I3797" t="s">
        <v>382</v>
      </c>
      <c r="J3797" t="s">
        <v>383</v>
      </c>
      <c r="K3797" t="s">
        <v>388</v>
      </c>
      <c r="L3797" t="s">
        <v>30</v>
      </c>
      <c r="M3797" t="s">
        <v>386</v>
      </c>
      <c r="N3797" t="s">
        <v>907</v>
      </c>
      <c r="O3797" t="s">
        <v>990</v>
      </c>
      <c r="P3797" t="s">
        <v>60</v>
      </c>
    </row>
    <row r="3798" spans="1:16">
      <c r="A3798" t="s">
        <v>6105</v>
      </c>
      <c r="B3798" t="s">
        <v>6104</v>
      </c>
      <c r="C3798" t="s">
        <v>904</v>
      </c>
      <c r="D3798">
        <v>57</v>
      </c>
      <c r="E3798" t="s">
        <v>5380</v>
      </c>
      <c r="F3798" t="s">
        <v>60</v>
      </c>
      <c r="G3798" t="s">
        <v>1265</v>
      </c>
      <c r="H3798" t="s">
        <v>330</v>
      </c>
      <c r="I3798" t="s">
        <v>382</v>
      </c>
      <c r="J3798" t="s">
        <v>383</v>
      </c>
      <c r="K3798" t="s">
        <v>388</v>
      </c>
      <c r="L3798" t="s">
        <v>30</v>
      </c>
      <c r="M3798" t="s">
        <v>386</v>
      </c>
      <c r="N3798" t="s">
        <v>907</v>
      </c>
      <c r="O3798" t="s">
        <v>990</v>
      </c>
      <c r="P3798" t="s">
        <v>60</v>
      </c>
    </row>
    <row r="3799" spans="1:16">
      <c r="A3799" t="s">
        <v>6106</v>
      </c>
      <c r="B3799" t="s">
        <v>6104</v>
      </c>
      <c r="C3799" t="s">
        <v>910</v>
      </c>
      <c r="D3799">
        <v>59</v>
      </c>
      <c r="E3799" t="s">
        <v>5380</v>
      </c>
      <c r="F3799" t="s">
        <v>60</v>
      </c>
      <c r="G3799" t="s">
        <v>1265</v>
      </c>
      <c r="H3799" t="s">
        <v>330</v>
      </c>
      <c r="I3799" t="s">
        <v>382</v>
      </c>
      <c r="J3799" t="s">
        <v>383</v>
      </c>
      <c r="K3799" t="s">
        <v>388</v>
      </c>
      <c r="L3799" t="s">
        <v>30</v>
      </c>
      <c r="M3799" t="s">
        <v>386</v>
      </c>
      <c r="N3799" t="s">
        <v>907</v>
      </c>
      <c r="O3799" t="s">
        <v>990</v>
      </c>
      <c r="P3799" t="s">
        <v>60</v>
      </c>
    </row>
    <row r="3800" spans="1:16">
      <c r="A3800" t="s">
        <v>6107</v>
      </c>
      <c r="B3800" t="s">
        <v>6108</v>
      </c>
      <c r="C3800" t="s">
        <v>956</v>
      </c>
      <c r="D3800">
        <v>55</v>
      </c>
      <c r="E3800" t="s">
        <v>5380</v>
      </c>
      <c r="F3800" t="s">
        <v>78</v>
      </c>
      <c r="G3800" t="s">
        <v>1265</v>
      </c>
      <c r="H3800" t="s">
        <v>330</v>
      </c>
      <c r="I3800" t="s">
        <v>382</v>
      </c>
      <c r="J3800" t="s">
        <v>383</v>
      </c>
      <c r="K3800" t="s">
        <v>388</v>
      </c>
      <c r="L3800" t="s">
        <v>30</v>
      </c>
      <c r="M3800" t="s">
        <v>386</v>
      </c>
      <c r="N3800" t="s">
        <v>907</v>
      </c>
      <c r="O3800" t="s">
        <v>969</v>
      </c>
      <c r="P3800" t="s">
        <v>78</v>
      </c>
    </row>
    <row r="3801" spans="1:16">
      <c r="A3801" t="s">
        <v>6109</v>
      </c>
      <c r="B3801" t="s">
        <v>6108</v>
      </c>
      <c r="C3801" t="s">
        <v>904</v>
      </c>
      <c r="D3801">
        <v>57</v>
      </c>
      <c r="E3801" t="s">
        <v>5380</v>
      </c>
      <c r="F3801" t="s">
        <v>78</v>
      </c>
      <c r="G3801" t="s">
        <v>1265</v>
      </c>
      <c r="H3801" t="s">
        <v>330</v>
      </c>
      <c r="I3801" t="s">
        <v>382</v>
      </c>
      <c r="J3801" t="s">
        <v>383</v>
      </c>
      <c r="K3801" t="s">
        <v>388</v>
      </c>
      <c r="L3801" t="s">
        <v>30</v>
      </c>
      <c r="M3801" t="s">
        <v>386</v>
      </c>
      <c r="N3801" t="s">
        <v>907</v>
      </c>
      <c r="O3801" t="s">
        <v>969</v>
      </c>
      <c r="P3801" t="s">
        <v>78</v>
      </c>
    </row>
    <row r="3802" spans="1:16">
      <c r="A3802" t="s">
        <v>6110</v>
      </c>
      <c r="B3802" t="s">
        <v>6108</v>
      </c>
      <c r="C3802" t="s">
        <v>910</v>
      </c>
      <c r="D3802">
        <v>59</v>
      </c>
      <c r="E3802" t="s">
        <v>5380</v>
      </c>
      <c r="F3802" t="s">
        <v>78</v>
      </c>
      <c r="G3802" t="s">
        <v>1265</v>
      </c>
      <c r="H3802" t="s">
        <v>330</v>
      </c>
      <c r="I3802" t="s">
        <v>382</v>
      </c>
      <c r="J3802" t="s">
        <v>383</v>
      </c>
      <c r="K3802" t="s">
        <v>388</v>
      </c>
      <c r="L3802" t="s">
        <v>30</v>
      </c>
      <c r="M3802" t="s">
        <v>386</v>
      </c>
      <c r="N3802" t="s">
        <v>907</v>
      </c>
      <c r="O3802" t="s">
        <v>969</v>
      </c>
      <c r="P3802" t="s">
        <v>78</v>
      </c>
    </row>
    <row r="3803" spans="1:16">
      <c r="A3803" t="s">
        <v>5381</v>
      </c>
      <c r="B3803" t="s">
        <v>5382</v>
      </c>
      <c r="C3803" t="s">
        <v>910</v>
      </c>
      <c r="D3803">
        <v>59</v>
      </c>
      <c r="E3803" t="s">
        <v>5380</v>
      </c>
      <c r="F3803" t="s">
        <v>71</v>
      </c>
      <c r="G3803" t="s">
        <v>1265</v>
      </c>
      <c r="H3803" t="s">
        <v>330</v>
      </c>
      <c r="I3803" t="s">
        <v>382</v>
      </c>
      <c r="J3803" t="s">
        <v>383</v>
      </c>
      <c r="K3803" t="s">
        <v>388</v>
      </c>
      <c r="L3803" t="s">
        <v>30</v>
      </c>
      <c r="M3803" t="s">
        <v>386</v>
      </c>
      <c r="N3803" t="s">
        <v>907</v>
      </c>
      <c r="O3803" t="s">
        <v>932</v>
      </c>
      <c r="P3803" t="s">
        <v>71</v>
      </c>
    </row>
    <row r="3804" spans="1:16">
      <c r="A3804" t="s">
        <v>5378</v>
      </c>
      <c r="B3804" t="s">
        <v>5379</v>
      </c>
      <c r="C3804" t="s">
        <v>910</v>
      </c>
      <c r="D3804">
        <v>59</v>
      </c>
      <c r="E3804" t="s">
        <v>5380</v>
      </c>
      <c r="F3804" t="s">
        <v>53</v>
      </c>
      <c r="G3804" t="s">
        <v>1265</v>
      </c>
      <c r="H3804" t="s">
        <v>330</v>
      </c>
      <c r="I3804" t="s">
        <v>382</v>
      </c>
      <c r="J3804" t="s">
        <v>383</v>
      </c>
      <c r="K3804" t="s">
        <v>388</v>
      </c>
      <c r="L3804" t="s">
        <v>30</v>
      </c>
      <c r="M3804" t="s">
        <v>386</v>
      </c>
      <c r="N3804" t="s">
        <v>907</v>
      </c>
      <c r="O3804" t="s">
        <v>928</v>
      </c>
      <c r="P3804" t="s">
        <v>53</v>
      </c>
    </row>
    <row r="3805" spans="1:16">
      <c r="A3805" t="s">
        <v>6111</v>
      </c>
      <c r="B3805" t="s">
        <v>6112</v>
      </c>
      <c r="C3805" t="s">
        <v>956</v>
      </c>
      <c r="D3805">
        <v>55</v>
      </c>
      <c r="E3805" t="s">
        <v>6113</v>
      </c>
      <c r="F3805" t="s">
        <v>86</v>
      </c>
      <c r="G3805" t="s">
        <v>1265</v>
      </c>
      <c r="H3805" t="s">
        <v>330</v>
      </c>
      <c r="I3805" t="s">
        <v>387</v>
      </c>
      <c r="J3805" t="s">
        <v>383</v>
      </c>
      <c r="K3805" t="s">
        <v>388</v>
      </c>
      <c r="L3805" t="s">
        <v>30</v>
      </c>
      <c r="M3805" t="s">
        <v>385</v>
      </c>
      <c r="N3805" t="s">
        <v>907</v>
      </c>
      <c r="O3805" t="s">
        <v>942</v>
      </c>
      <c r="P3805" t="s">
        <v>86</v>
      </c>
    </row>
    <row r="3806" spans="1:16">
      <c r="A3806" t="s">
        <v>6114</v>
      </c>
      <c r="B3806" t="s">
        <v>6112</v>
      </c>
      <c r="C3806" t="s">
        <v>904</v>
      </c>
      <c r="D3806">
        <v>57</v>
      </c>
      <c r="E3806" t="s">
        <v>6113</v>
      </c>
      <c r="F3806" t="s">
        <v>86</v>
      </c>
      <c r="G3806" t="s">
        <v>1265</v>
      </c>
      <c r="H3806" t="s">
        <v>330</v>
      </c>
      <c r="I3806" t="s">
        <v>387</v>
      </c>
      <c r="J3806" t="s">
        <v>383</v>
      </c>
      <c r="K3806" t="s">
        <v>388</v>
      </c>
      <c r="L3806" t="s">
        <v>30</v>
      </c>
      <c r="M3806" t="s">
        <v>385</v>
      </c>
      <c r="N3806" t="s">
        <v>907</v>
      </c>
      <c r="O3806" t="s">
        <v>942</v>
      </c>
      <c r="P3806" t="s">
        <v>86</v>
      </c>
    </row>
    <row r="3807" spans="1:16">
      <c r="A3807" t="s">
        <v>6115</v>
      </c>
      <c r="B3807" t="s">
        <v>6112</v>
      </c>
      <c r="C3807" t="s">
        <v>910</v>
      </c>
      <c r="D3807">
        <v>59</v>
      </c>
      <c r="E3807" t="s">
        <v>6113</v>
      </c>
      <c r="F3807" t="s">
        <v>86</v>
      </c>
      <c r="G3807" t="s">
        <v>1265</v>
      </c>
      <c r="H3807" t="s">
        <v>330</v>
      </c>
      <c r="I3807" t="s">
        <v>387</v>
      </c>
      <c r="J3807" t="s">
        <v>383</v>
      </c>
      <c r="K3807" t="s">
        <v>388</v>
      </c>
      <c r="L3807" t="s">
        <v>30</v>
      </c>
      <c r="M3807" t="s">
        <v>385</v>
      </c>
      <c r="N3807" t="s">
        <v>907</v>
      </c>
      <c r="O3807" t="s">
        <v>942</v>
      </c>
      <c r="P3807" t="s">
        <v>86</v>
      </c>
    </row>
    <row r="3808" spans="1:16">
      <c r="A3808" t="s">
        <v>5558</v>
      </c>
      <c r="B3808" t="s">
        <v>5559</v>
      </c>
      <c r="C3808" t="s">
        <v>910</v>
      </c>
      <c r="D3808">
        <v>59</v>
      </c>
      <c r="E3808" t="s">
        <v>5560</v>
      </c>
      <c r="F3808" t="s">
        <v>63</v>
      </c>
      <c r="G3808" t="s">
        <v>936</v>
      </c>
      <c r="H3808" t="s">
        <v>330</v>
      </c>
      <c r="I3808" t="s">
        <v>382</v>
      </c>
      <c r="J3808" t="s">
        <v>383</v>
      </c>
      <c r="K3808" t="s">
        <v>384</v>
      </c>
      <c r="L3808" t="s">
        <v>35</v>
      </c>
      <c r="M3808" t="s">
        <v>386</v>
      </c>
      <c r="N3808" t="s">
        <v>907</v>
      </c>
      <c r="O3808" t="s">
        <v>947</v>
      </c>
      <c r="P3808" t="s">
        <v>63</v>
      </c>
    </row>
    <row r="3809" spans="1:16">
      <c r="A3809" t="s">
        <v>5561</v>
      </c>
      <c r="B3809" t="s">
        <v>5559</v>
      </c>
      <c r="C3809" t="s">
        <v>912</v>
      </c>
      <c r="D3809">
        <v>61</v>
      </c>
      <c r="E3809" t="s">
        <v>5560</v>
      </c>
      <c r="F3809" t="s">
        <v>63</v>
      </c>
      <c r="G3809" t="s">
        <v>936</v>
      </c>
      <c r="H3809" t="s">
        <v>330</v>
      </c>
      <c r="I3809" t="s">
        <v>382</v>
      </c>
      <c r="J3809" t="s">
        <v>383</v>
      </c>
      <c r="K3809" t="s">
        <v>384</v>
      </c>
      <c r="L3809" t="s">
        <v>35</v>
      </c>
      <c r="M3809" t="s">
        <v>386</v>
      </c>
      <c r="N3809" t="s">
        <v>907</v>
      </c>
      <c r="O3809" t="s">
        <v>947</v>
      </c>
      <c r="P3809" t="s">
        <v>63</v>
      </c>
    </row>
    <row r="3810" spans="1:16">
      <c r="A3810" t="s">
        <v>5562</v>
      </c>
      <c r="B3810" t="s">
        <v>5559</v>
      </c>
      <c r="C3810" t="s">
        <v>904</v>
      </c>
      <c r="D3810">
        <v>57</v>
      </c>
      <c r="E3810" t="s">
        <v>5560</v>
      </c>
      <c r="F3810" t="s">
        <v>63</v>
      </c>
      <c r="G3810" t="s">
        <v>936</v>
      </c>
      <c r="H3810" t="s">
        <v>330</v>
      </c>
      <c r="I3810" t="s">
        <v>382</v>
      </c>
      <c r="J3810" t="s">
        <v>383</v>
      </c>
      <c r="K3810" t="s">
        <v>384</v>
      </c>
      <c r="L3810" t="s">
        <v>35</v>
      </c>
      <c r="M3810" t="s">
        <v>386</v>
      </c>
      <c r="N3810" t="s">
        <v>907</v>
      </c>
      <c r="O3810" t="s">
        <v>947</v>
      </c>
      <c r="P3810" t="s">
        <v>63</v>
      </c>
    </row>
    <row r="3811" spans="1:16">
      <c r="A3811" t="s">
        <v>5563</v>
      </c>
      <c r="B3811" t="s">
        <v>5559</v>
      </c>
      <c r="C3811" t="s">
        <v>956</v>
      </c>
      <c r="D3811">
        <v>55</v>
      </c>
      <c r="E3811" t="s">
        <v>5560</v>
      </c>
      <c r="F3811" t="s">
        <v>63</v>
      </c>
      <c r="G3811" t="s">
        <v>936</v>
      </c>
      <c r="H3811" t="s">
        <v>330</v>
      </c>
      <c r="I3811" t="s">
        <v>382</v>
      </c>
      <c r="J3811" t="s">
        <v>383</v>
      </c>
      <c r="K3811" t="s">
        <v>384</v>
      </c>
      <c r="L3811" t="s">
        <v>35</v>
      </c>
      <c r="M3811" t="s">
        <v>386</v>
      </c>
      <c r="N3811" t="s">
        <v>907</v>
      </c>
      <c r="O3811" t="s">
        <v>947</v>
      </c>
      <c r="P3811" t="s">
        <v>63</v>
      </c>
    </row>
    <row r="3812" spans="1:16">
      <c r="A3812" t="s">
        <v>1717</v>
      </c>
      <c r="B3812" t="s">
        <v>1718</v>
      </c>
      <c r="C3812" t="s">
        <v>904</v>
      </c>
      <c r="D3812">
        <v>57</v>
      </c>
      <c r="E3812" t="s">
        <v>1719</v>
      </c>
      <c r="F3812" t="s">
        <v>115</v>
      </c>
      <c r="G3812" t="s">
        <v>1265</v>
      </c>
      <c r="H3812" t="s">
        <v>330</v>
      </c>
      <c r="I3812" t="s">
        <v>387</v>
      </c>
      <c r="J3812" t="s">
        <v>383</v>
      </c>
      <c r="K3812" t="s">
        <v>388</v>
      </c>
      <c r="L3812" t="s">
        <v>30</v>
      </c>
      <c r="M3812" t="s">
        <v>386</v>
      </c>
      <c r="N3812" t="s">
        <v>907</v>
      </c>
      <c r="O3812" t="s">
        <v>937</v>
      </c>
      <c r="P3812" t="s">
        <v>57</v>
      </c>
    </row>
    <row r="3813" spans="1:16">
      <c r="A3813" t="s">
        <v>1720</v>
      </c>
      <c r="B3813" t="s">
        <v>1718</v>
      </c>
      <c r="C3813" t="s">
        <v>956</v>
      </c>
      <c r="D3813">
        <v>55</v>
      </c>
      <c r="E3813" t="s">
        <v>1719</v>
      </c>
      <c r="F3813" t="s">
        <v>115</v>
      </c>
      <c r="G3813" t="s">
        <v>1265</v>
      </c>
      <c r="H3813" t="s">
        <v>330</v>
      </c>
      <c r="I3813" t="s">
        <v>387</v>
      </c>
      <c r="J3813" t="s">
        <v>383</v>
      </c>
      <c r="K3813" t="s">
        <v>388</v>
      </c>
      <c r="L3813" t="s">
        <v>30</v>
      </c>
      <c r="M3813" t="s">
        <v>386</v>
      </c>
      <c r="N3813" t="s">
        <v>907</v>
      </c>
      <c r="O3813" t="s">
        <v>937</v>
      </c>
      <c r="P3813" t="s">
        <v>57</v>
      </c>
    </row>
    <row r="3814" spans="1:16">
      <c r="A3814" t="s">
        <v>1721</v>
      </c>
      <c r="B3814" t="s">
        <v>1718</v>
      </c>
      <c r="C3814" t="s">
        <v>910</v>
      </c>
      <c r="D3814">
        <v>59</v>
      </c>
      <c r="E3814" t="s">
        <v>1719</v>
      </c>
      <c r="F3814" t="s">
        <v>115</v>
      </c>
      <c r="G3814" t="s">
        <v>1265</v>
      </c>
      <c r="H3814" t="s">
        <v>330</v>
      </c>
      <c r="I3814" t="s">
        <v>387</v>
      </c>
      <c r="J3814" t="s">
        <v>383</v>
      </c>
      <c r="K3814" t="s">
        <v>388</v>
      </c>
      <c r="L3814" t="s">
        <v>30</v>
      </c>
      <c r="M3814" t="s">
        <v>386</v>
      </c>
      <c r="N3814" t="s">
        <v>907</v>
      </c>
      <c r="O3814" t="s">
        <v>937</v>
      </c>
      <c r="P3814" t="s">
        <v>57</v>
      </c>
    </row>
    <row r="3815" spans="1:16">
      <c r="A3815" t="s">
        <v>3395</v>
      </c>
      <c r="B3815" t="s">
        <v>3396</v>
      </c>
      <c r="C3815" t="s">
        <v>910</v>
      </c>
      <c r="D3815">
        <v>59</v>
      </c>
      <c r="E3815" t="s">
        <v>1719</v>
      </c>
      <c r="F3815" t="s">
        <v>86</v>
      </c>
      <c r="G3815" t="s">
        <v>1265</v>
      </c>
      <c r="H3815" t="s">
        <v>330</v>
      </c>
      <c r="I3815" t="s">
        <v>387</v>
      </c>
      <c r="J3815" t="s">
        <v>383</v>
      </c>
      <c r="K3815" t="s">
        <v>388</v>
      </c>
      <c r="L3815" t="s">
        <v>30</v>
      </c>
      <c r="M3815" t="s">
        <v>386</v>
      </c>
      <c r="N3815" t="s">
        <v>907</v>
      </c>
      <c r="O3815" t="s">
        <v>1033</v>
      </c>
      <c r="P3815" t="s">
        <v>86</v>
      </c>
    </row>
    <row r="3816" spans="1:16">
      <c r="A3816" t="s">
        <v>6116</v>
      </c>
      <c r="B3816" t="s">
        <v>6117</v>
      </c>
      <c r="C3816" t="s">
        <v>956</v>
      </c>
      <c r="D3816">
        <v>55</v>
      </c>
      <c r="E3816" t="s">
        <v>1719</v>
      </c>
      <c r="F3816" t="s">
        <v>199</v>
      </c>
      <c r="G3816" t="s">
        <v>1265</v>
      </c>
      <c r="H3816" t="s">
        <v>330</v>
      </c>
      <c r="I3816" t="s">
        <v>387</v>
      </c>
      <c r="J3816" t="s">
        <v>383</v>
      </c>
      <c r="K3816" t="s">
        <v>388</v>
      </c>
      <c r="L3816" t="s">
        <v>30</v>
      </c>
      <c r="M3816" t="s">
        <v>386</v>
      </c>
      <c r="N3816" t="s">
        <v>907</v>
      </c>
      <c r="O3816" t="s">
        <v>1300</v>
      </c>
      <c r="P3816" t="s">
        <v>199</v>
      </c>
    </row>
    <row r="3817" spans="1:16">
      <c r="A3817" t="s">
        <v>6118</v>
      </c>
      <c r="B3817" t="s">
        <v>6117</v>
      </c>
      <c r="C3817" t="s">
        <v>904</v>
      </c>
      <c r="D3817">
        <v>57</v>
      </c>
      <c r="E3817" t="s">
        <v>1719</v>
      </c>
      <c r="F3817" t="s">
        <v>199</v>
      </c>
      <c r="G3817" t="s">
        <v>1265</v>
      </c>
      <c r="H3817" t="s">
        <v>330</v>
      </c>
      <c r="I3817" t="s">
        <v>387</v>
      </c>
      <c r="J3817" t="s">
        <v>383</v>
      </c>
      <c r="K3817" t="s">
        <v>388</v>
      </c>
      <c r="L3817" t="s">
        <v>30</v>
      </c>
      <c r="M3817" t="s">
        <v>386</v>
      </c>
      <c r="N3817" t="s">
        <v>907</v>
      </c>
      <c r="O3817" t="s">
        <v>1300</v>
      </c>
      <c r="P3817" t="s">
        <v>199</v>
      </c>
    </row>
    <row r="3818" spans="1:16">
      <c r="A3818" t="s">
        <v>6119</v>
      </c>
      <c r="B3818" t="s">
        <v>6117</v>
      </c>
      <c r="C3818" t="s">
        <v>910</v>
      </c>
      <c r="D3818">
        <v>59</v>
      </c>
      <c r="E3818" t="s">
        <v>1719</v>
      </c>
      <c r="F3818" t="s">
        <v>199</v>
      </c>
      <c r="G3818" t="s">
        <v>1265</v>
      </c>
      <c r="H3818" t="s">
        <v>330</v>
      </c>
      <c r="I3818" t="s">
        <v>387</v>
      </c>
      <c r="J3818" t="s">
        <v>383</v>
      </c>
      <c r="K3818" t="s">
        <v>388</v>
      </c>
      <c r="L3818" t="s">
        <v>30</v>
      </c>
      <c r="M3818" t="s">
        <v>386</v>
      </c>
      <c r="N3818" t="s">
        <v>907</v>
      </c>
      <c r="O3818" t="s">
        <v>1300</v>
      </c>
      <c r="P3818" t="s">
        <v>199</v>
      </c>
    </row>
    <row r="3819" spans="1:16">
      <c r="A3819" t="s">
        <v>5383</v>
      </c>
      <c r="B3819" t="s">
        <v>5384</v>
      </c>
      <c r="C3819" t="s">
        <v>910</v>
      </c>
      <c r="D3819">
        <v>59</v>
      </c>
      <c r="E3819" t="s">
        <v>1719</v>
      </c>
      <c r="F3819" t="s">
        <v>68</v>
      </c>
      <c r="G3819" t="s">
        <v>1265</v>
      </c>
      <c r="H3819" t="s">
        <v>330</v>
      </c>
      <c r="I3819" t="s">
        <v>387</v>
      </c>
      <c r="J3819" t="s">
        <v>383</v>
      </c>
      <c r="K3819" t="s">
        <v>388</v>
      </c>
      <c r="L3819" t="s">
        <v>30</v>
      </c>
      <c r="M3819" t="s">
        <v>386</v>
      </c>
      <c r="N3819" t="s">
        <v>907</v>
      </c>
      <c r="O3819" t="s">
        <v>1119</v>
      </c>
      <c r="P3819" t="s">
        <v>68</v>
      </c>
    </row>
    <row r="3820" spans="1:16">
      <c r="A3820" t="s">
        <v>5385</v>
      </c>
      <c r="B3820" t="s">
        <v>5384</v>
      </c>
      <c r="C3820" t="s">
        <v>956</v>
      </c>
      <c r="D3820">
        <v>55</v>
      </c>
      <c r="E3820" t="s">
        <v>1719</v>
      </c>
      <c r="F3820" t="s">
        <v>68</v>
      </c>
      <c r="G3820" t="s">
        <v>1265</v>
      </c>
      <c r="H3820" t="s">
        <v>330</v>
      </c>
      <c r="I3820" t="s">
        <v>387</v>
      </c>
      <c r="J3820" t="s">
        <v>383</v>
      </c>
      <c r="K3820" t="s">
        <v>388</v>
      </c>
      <c r="L3820" t="s">
        <v>30</v>
      </c>
      <c r="M3820" t="s">
        <v>386</v>
      </c>
      <c r="N3820" t="s">
        <v>907</v>
      </c>
      <c r="O3820" t="s">
        <v>1119</v>
      </c>
      <c r="P3820" t="s">
        <v>68</v>
      </c>
    </row>
    <row r="3821" spans="1:16">
      <c r="A3821" t="s">
        <v>5386</v>
      </c>
      <c r="B3821" t="s">
        <v>5384</v>
      </c>
      <c r="C3821" t="s">
        <v>904</v>
      </c>
      <c r="D3821">
        <v>57</v>
      </c>
      <c r="E3821" t="s">
        <v>1719</v>
      </c>
      <c r="F3821" t="s">
        <v>68</v>
      </c>
      <c r="G3821" t="s">
        <v>1265</v>
      </c>
      <c r="H3821" t="s">
        <v>330</v>
      </c>
      <c r="I3821" t="s">
        <v>387</v>
      </c>
      <c r="J3821" t="s">
        <v>383</v>
      </c>
      <c r="K3821" t="s">
        <v>388</v>
      </c>
      <c r="L3821" t="s">
        <v>30</v>
      </c>
      <c r="M3821" t="s">
        <v>386</v>
      </c>
      <c r="N3821" t="s">
        <v>907</v>
      </c>
      <c r="O3821" t="s">
        <v>1119</v>
      </c>
      <c r="P3821" t="s">
        <v>68</v>
      </c>
    </row>
    <row r="3822" spans="1:16">
      <c r="A3822" t="s">
        <v>3402</v>
      </c>
      <c r="B3822" t="s">
        <v>3403</v>
      </c>
      <c r="C3822" t="s">
        <v>956</v>
      </c>
      <c r="D3822">
        <v>55</v>
      </c>
      <c r="E3822" t="s">
        <v>1719</v>
      </c>
      <c r="F3822" t="s">
        <v>83</v>
      </c>
      <c r="G3822" t="s">
        <v>1265</v>
      </c>
      <c r="H3822" t="s">
        <v>330</v>
      </c>
      <c r="I3822" t="s">
        <v>387</v>
      </c>
      <c r="J3822" t="s">
        <v>383</v>
      </c>
      <c r="K3822" t="s">
        <v>388</v>
      </c>
      <c r="L3822" t="s">
        <v>30</v>
      </c>
      <c r="M3822" t="s">
        <v>386</v>
      </c>
      <c r="N3822" t="s">
        <v>907</v>
      </c>
      <c r="O3822" t="s">
        <v>917</v>
      </c>
      <c r="P3822" t="s">
        <v>83</v>
      </c>
    </row>
    <row r="3823" spans="1:16">
      <c r="A3823" t="s">
        <v>3404</v>
      </c>
      <c r="B3823" t="s">
        <v>3403</v>
      </c>
      <c r="C3823" t="s">
        <v>904</v>
      </c>
      <c r="D3823">
        <v>57</v>
      </c>
      <c r="E3823" t="s">
        <v>1719</v>
      </c>
      <c r="F3823" t="s">
        <v>83</v>
      </c>
      <c r="G3823" t="s">
        <v>1265</v>
      </c>
      <c r="H3823" t="s">
        <v>330</v>
      </c>
      <c r="I3823" t="s">
        <v>387</v>
      </c>
      <c r="J3823" t="s">
        <v>383</v>
      </c>
      <c r="K3823" t="s">
        <v>388</v>
      </c>
      <c r="L3823" t="s">
        <v>30</v>
      </c>
      <c r="M3823" t="s">
        <v>386</v>
      </c>
      <c r="N3823" t="s">
        <v>907</v>
      </c>
      <c r="O3823" t="s">
        <v>917</v>
      </c>
      <c r="P3823" t="s">
        <v>83</v>
      </c>
    </row>
    <row r="3824" spans="1:16">
      <c r="A3824" t="s">
        <v>3405</v>
      </c>
      <c r="B3824" t="s">
        <v>3403</v>
      </c>
      <c r="C3824" t="s">
        <v>910</v>
      </c>
      <c r="D3824">
        <v>59</v>
      </c>
      <c r="E3824" t="s">
        <v>1719</v>
      </c>
      <c r="F3824" t="s">
        <v>83</v>
      </c>
      <c r="G3824" t="s">
        <v>1265</v>
      </c>
      <c r="H3824" t="s">
        <v>330</v>
      </c>
      <c r="I3824" t="s">
        <v>387</v>
      </c>
      <c r="J3824" t="s">
        <v>383</v>
      </c>
      <c r="K3824" t="s">
        <v>388</v>
      </c>
      <c r="L3824" t="s">
        <v>30</v>
      </c>
      <c r="M3824" t="s">
        <v>386</v>
      </c>
      <c r="N3824" t="s">
        <v>907</v>
      </c>
      <c r="O3824" t="s">
        <v>917</v>
      </c>
      <c r="P3824" t="s">
        <v>83</v>
      </c>
    </row>
    <row r="3825" spans="1:16">
      <c r="A3825" t="s">
        <v>3406</v>
      </c>
      <c r="B3825" t="s">
        <v>3403</v>
      </c>
      <c r="C3825" t="s">
        <v>912</v>
      </c>
      <c r="D3825">
        <v>61</v>
      </c>
      <c r="E3825" t="s">
        <v>1719</v>
      </c>
      <c r="F3825" t="s">
        <v>83</v>
      </c>
      <c r="G3825" t="s">
        <v>1265</v>
      </c>
      <c r="H3825" t="s">
        <v>330</v>
      </c>
      <c r="I3825" t="s">
        <v>387</v>
      </c>
      <c r="J3825" t="s">
        <v>383</v>
      </c>
      <c r="K3825" t="s">
        <v>388</v>
      </c>
      <c r="L3825" t="s">
        <v>30</v>
      </c>
      <c r="M3825" t="s">
        <v>386</v>
      </c>
      <c r="N3825" t="s">
        <v>907</v>
      </c>
      <c r="O3825" t="s">
        <v>917</v>
      </c>
      <c r="P3825" t="s">
        <v>83</v>
      </c>
    </row>
    <row r="3826" spans="1:16">
      <c r="A3826" t="s">
        <v>6395</v>
      </c>
      <c r="B3826" t="s">
        <v>6396</v>
      </c>
      <c r="C3826" t="s">
        <v>956</v>
      </c>
      <c r="D3826">
        <v>55</v>
      </c>
      <c r="E3826" t="s">
        <v>1719</v>
      </c>
      <c r="F3826" t="s">
        <v>71</v>
      </c>
      <c r="G3826" t="s">
        <v>1265</v>
      </c>
      <c r="H3826" t="s">
        <v>330</v>
      </c>
      <c r="I3826" t="s">
        <v>387</v>
      </c>
      <c r="J3826" t="s">
        <v>383</v>
      </c>
      <c r="K3826" t="s">
        <v>388</v>
      </c>
      <c r="L3826" t="s">
        <v>30</v>
      </c>
      <c r="M3826" t="s">
        <v>386</v>
      </c>
      <c r="N3826" t="s">
        <v>907</v>
      </c>
      <c r="O3826" t="s">
        <v>932</v>
      </c>
      <c r="P3826" t="s">
        <v>71</v>
      </c>
    </row>
    <row r="3827" spans="1:16">
      <c r="A3827" t="s">
        <v>6397</v>
      </c>
      <c r="B3827" t="s">
        <v>6396</v>
      </c>
      <c r="C3827" t="s">
        <v>904</v>
      </c>
      <c r="D3827">
        <v>57</v>
      </c>
      <c r="E3827" t="s">
        <v>1719</v>
      </c>
      <c r="F3827" t="s">
        <v>71</v>
      </c>
      <c r="G3827" t="s">
        <v>1265</v>
      </c>
      <c r="H3827" t="s">
        <v>330</v>
      </c>
      <c r="I3827" t="s">
        <v>387</v>
      </c>
      <c r="J3827" t="s">
        <v>383</v>
      </c>
      <c r="K3827" t="s">
        <v>388</v>
      </c>
      <c r="L3827" t="s">
        <v>30</v>
      </c>
      <c r="M3827" t="s">
        <v>386</v>
      </c>
      <c r="N3827" t="s">
        <v>907</v>
      </c>
      <c r="O3827" t="s">
        <v>932</v>
      </c>
      <c r="P3827" t="s">
        <v>71</v>
      </c>
    </row>
    <row r="3828" spans="1:16">
      <c r="A3828" t="s">
        <v>6398</v>
      </c>
      <c r="B3828" t="s">
        <v>6396</v>
      </c>
      <c r="C3828" t="s">
        <v>910</v>
      </c>
      <c r="D3828">
        <v>59</v>
      </c>
      <c r="E3828" t="s">
        <v>1719</v>
      </c>
      <c r="F3828" t="s">
        <v>71</v>
      </c>
      <c r="G3828" t="s">
        <v>1265</v>
      </c>
      <c r="H3828" t="s">
        <v>330</v>
      </c>
      <c r="I3828" t="s">
        <v>387</v>
      </c>
      <c r="J3828" t="s">
        <v>383</v>
      </c>
      <c r="K3828" t="s">
        <v>388</v>
      </c>
      <c r="L3828" t="s">
        <v>30</v>
      </c>
      <c r="M3828" t="s">
        <v>386</v>
      </c>
      <c r="N3828" t="s">
        <v>907</v>
      </c>
      <c r="O3828" t="s">
        <v>932</v>
      </c>
      <c r="P3828" t="s">
        <v>71</v>
      </c>
    </row>
    <row r="3829" spans="1:16">
      <c r="A3829" t="s">
        <v>3397</v>
      </c>
      <c r="B3829" t="s">
        <v>3398</v>
      </c>
      <c r="C3829" t="s">
        <v>904</v>
      </c>
      <c r="D3829">
        <v>57</v>
      </c>
      <c r="E3829" t="s">
        <v>1719</v>
      </c>
      <c r="F3829" t="s">
        <v>277</v>
      </c>
      <c r="G3829" t="s">
        <v>1265</v>
      </c>
      <c r="H3829" t="s">
        <v>330</v>
      </c>
      <c r="I3829" t="s">
        <v>387</v>
      </c>
      <c r="J3829" t="s">
        <v>383</v>
      </c>
      <c r="K3829" t="s">
        <v>388</v>
      </c>
      <c r="L3829" t="s">
        <v>30</v>
      </c>
      <c r="M3829" t="s">
        <v>386</v>
      </c>
      <c r="N3829" t="s">
        <v>907</v>
      </c>
      <c r="O3829" t="s">
        <v>1405</v>
      </c>
      <c r="P3829" t="s">
        <v>83</v>
      </c>
    </row>
    <row r="3830" spans="1:16">
      <c r="A3830" t="s">
        <v>3399</v>
      </c>
      <c r="B3830" t="s">
        <v>3398</v>
      </c>
      <c r="C3830" t="s">
        <v>956</v>
      </c>
      <c r="D3830">
        <v>55</v>
      </c>
      <c r="E3830" t="s">
        <v>1719</v>
      </c>
      <c r="F3830" t="s">
        <v>277</v>
      </c>
      <c r="G3830" t="s">
        <v>1265</v>
      </c>
      <c r="H3830" t="s">
        <v>330</v>
      </c>
      <c r="I3830" t="s">
        <v>387</v>
      </c>
      <c r="J3830" t="s">
        <v>383</v>
      </c>
      <c r="K3830" t="s">
        <v>388</v>
      </c>
      <c r="L3830" t="s">
        <v>30</v>
      </c>
      <c r="M3830" t="s">
        <v>386</v>
      </c>
      <c r="N3830" t="s">
        <v>907</v>
      </c>
      <c r="O3830" t="s">
        <v>1405</v>
      </c>
      <c r="P3830" t="s">
        <v>83</v>
      </c>
    </row>
    <row r="3831" spans="1:16">
      <c r="A3831" t="s">
        <v>3400</v>
      </c>
      <c r="B3831" t="s">
        <v>3398</v>
      </c>
      <c r="C3831" t="s">
        <v>910</v>
      </c>
      <c r="D3831">
        <v>59</v>
      </c>
      <c r="E3831" t="s">
        <v>1719</v>
      </c>
      <c r="F3831" t="s">
        <v>277</v>
      </c>
      <c r="G3831" t="s">
        <v>1265</v>
      </c>
      <c r="H3831" t="s">
        <v>330</v>
      </c>
      <c r="I3831" t="s">
        <v>387</v>
      </c>
      <c r="J3831" t="s">
        <v>383</v>
      </c>
      <c r="K3831" t="s">
        <v>388</v>
      </c>
      <c r="L3831" t="s">
        <v>30</v>
      </c>
      <c r="M3831" t="s">
        <v>386</v>
      </c>
      <c r="N3831" t="s">
        <v>907</v>
      </c>
      <c r="O3831" t="s">
        <v>1405</v>
      </c>
      <c r="P3831" t="s">
        <v>83</v>
      </c>
    </row>
    <row r="3832" spans="1:16">
      <c r="A3832" t="s">
        <v>3401</v>
      </c>
      <c r="B3832" t="s">
        <v>3398</v>
      </c>
      <c r="C3832" t="s">
        <v>912</v>
      </c>
      <c r="D3832">
        <v>61</v>
      </c>
      <c r="E3832" t="s">
        <v>1719</v>
      </c>
      <c r="F3832" t="s">
        <v>277</v>
      </c>
      <c r="G3832" t="s">
        <v>1265</v>
      </c>
      <c r="H3832" t="s">
        <v>330</v>
      </c>
      <c r="I3832" t="s">
        <v>387</v>
      </c>
      <c r="J3832" t="s">
        <v>383</v>
      </c>
      <c r="K3832" t="s">
        <v>388</v>
      </c>
      <c r="L3832" t="s">
        <v>30</v>
      </c>
      <c r="M3832" t="s">
        <v>386</v>
      </c>
      <c r="N3832" t="s">
        <v>907</v>
      </c>
      <c r="O3832" t="s">
        <v>1405</v>
      </c>
      <c r="P3832" t="s">
        <v>83</v>
      </c>
    </row>
    <row r="3833" spans="1:16">
      <c r="A3833" t="s">
        <v>5387</v>
      </c>
      <c r="B3833" t="s">
        <v>5388</v>
      </c>
      <c r="C3833" t="s">
        <v>910</v>
      </c>
      <c r="D3833">
        <v>59</v>
      </c>
      <c r="E3833" t="s">
        <v>5389</v>
      </c>
      <c r="F3833" t="s">
        <v>86</v>
      </c>
      <c r="G3833" t="s">
        <v>1265</v>
      </c>
      <c r="H3833" t="s">
        <v>330</v>
      </c>
      <c r="I3833" t="s">
        <v>387</v>
      </c>
      <c r="J3833" t="s">
        <v>383</v>
      </c>
      <c r="K3833" t="s">
        <v>388</v>
      </c>
      <c r="L3833" t="s">
        <v>30</v>
      </c>
      <c r="M3833" t="s">
        <v>386</v>
      </c>
      <c r="N3833" t="s">
        <v>907</v>
      </c>
      <c r="O3833" t="s">
        <v>1033</v>
      </c>
      <c r="P3833" t="s">
        <v>86</v>
      </c>
    </row>
    <row r="3834" spans="1:16">
      <c r="A3834" t="s">
        <v>5390</v>
      </c>
      <c r="B3834" t="s">
        <v>5388</v>
      </c>
      <c r="C3834" t="s">
        <v>956</v>
      </c>
      <c r="D3834">
        <v>55</v>
      </c>
      <c r="E3834" t="s">
        <v>5389</v>
      </c>
      <c r="F3834" t="s">
        <v>86</v>
      </c>
      <c r="G3834" t="s">
        <v>1265</v>
      </c>
      <c r="H3834" t="s">
        <v>330</v>
      </c>
      <c r="I3834" t="s">
        <v>387</v>
      </c>
      <c r="J3834" t="s">
        <v>383</v>
      </c>
      <c r="K3834" t="s">
        <v>388</v>
      </c>
      <c r="L3834" t="s">
        <v>30</v>
      </c>
      <c r="M3834" t="s">
        <v>386</v>
      </c>
      <c r="N3834" t="s">
        <v>907</v>
      </c>
      <c r="O3834" t="s">
        <v>1033</v>
      </c>
      <c r="P3834" t="s">
        <v>86</v>
      </c>
    </row>
    <row r="3835" spans="1:16">
      <c r="A3835" t="s">
        <v>5391</v>
      </c>
      <c r="B3835" t="s">
        <v>5388</v>
      </c>
      <c r="C3835" t="s">
        <v>904</v>
      </c>
      <c r="D3835">
        <v>57</v>
      </c>
      <c r="E3835" t="s">
        <v>5389</v>
      </c>
      <c r="F3835" t="s">
        <v>86</v>
      </c>
      <c r="G3835" t="s">
        <v>1265</v>
      </c>
      <c r="H3835" t="s">
        <v>330</v>
      </c>
      <c r="I3835" t="s">
        <v>387</v>
      </c>
      <c r="J3835" t="s">
        <v>383</v>
      </c>
      <c r="K3835" t="s">
        <v>388</v>
      </c>
      <c r="L3835" t="s">
        <v>30</v>
      </c>
      <c r="M3835" t="s">
        <v>386</v>
      </c>
      <c r="N3835" t="s">
        <v>907</v>
      </c>
      <c r="O3835" t="s">
        <v>1033</v>
      </c>
      <c r="P3835" t="s">
        <v>86</v>
      </c>
    </row>
    <row r="3836" spans="1:16">
      <c r="A3836" t="s">
        <v>6184</v>
      </c>
      <c r="B3836" t="s">
        <v>6185</v>
      </c>
      <c r="C3836" t="s">
        <v>956</v>
      </c>
      <c r="D3836">
        <v>55</v>
      </c>
      <c r="E3836" t="s">
        <v>5389</v>
      </c>
      <c r="F3836" t="s">
        <v>277</v>
      </c>
      <c r="G3836" t="s">
        <v>1265</v>
      </c>
      <c r="H3836" t="s">
        <v>330</v>
      </c>
      <c r="I3836" t="s">
        <v>387</v>
      </c>
      <c r="J3836" t="s">
        <v>383</v>
      </c>
      <c r="K3836" t="s">
        <v>388</v>
      </c>
      <c r="L3836" t="s">
        <v>30</v>
      </c>
      <c r="M3836" t="s">
        <v>386</v>
      </c>
      <c r="N3836" t="s">
        <v>907</v>
      </c>
      <c r="O3836" t="s">
        <v>1405</v>
      </c>
      <c r="P3836" t="s">
        <v>83</v>
      </c>
    </row>
    <row r="3837" spans="1:16">
      <c r="A3837" t="s">
        <v>6186</v>
      </c>
      <c r="B3837" t="s">
        <v>6185</v>
      </c>
      <c r="C3837" t="s">
        <v>904</v>
      </c>
      <c r="D3837">
        <v>57</v>
      </c>
      <c r="E3837" t="s">
        <v>5389</v>
      </c>
      <c r="F3837" t="s">
        <v>277</v>
      </c>
      <c r="G3837" t="s">
        <v>1265</v>
      </c>
      <c r="H3837" t="s">
        <v>330</v>
      </c>
      <c r="I3837" t="s">
        <v>387</v>
      </c>
      <c r="J3837" t="s">
        <v>383</v>
      </c>
      <c r="K3837" t="s">
        <v>388</v>
      </c>
      <c r="L3837" t="s">
        <v>30</v>
      </c>
      <c r="M3837" t="s">
        <v>386</v>
      </c>
      <c r="N3837" t="s">
        <v>907</v>
      </c>
      <c r="O3837" t="s">
        <v>1405</v>
      </c>
      <c r="P3837" t="s">
        <v>83</v>
      </c>
    </row>
    <row r="3838" spans="1:16">
      <c r="A3838" t="s">
        <v>6187</v>
      </c>
      <c r="B3838" t="s">
        <v>6185</v>
      </c>
      <c r="C3838" t="s">
        <v>910</v>
      </c>
      <c r="D3838">
        <v>59</v>
      </c>
      <c r="E3838" t="s">
        <v>5389</v>
      </c>
      <c r="F3838" t="s">
        <v>277</v>
      </c>
      <c r="G3838" t="s">
        <v>1265</v>
      </c>
      <c r="H3838" t="s">
        <v>330</v>
      </c>
      <c r="I3838" t="s">
        <v>387</v>
      </c>
      <c r="J3838" t="s">
        <v>383</v>
      </c>
      <c r="K3838" t="s">
        <v>388</v>
      </c>
      <c r="L3838" t="s">
        <v>30</v>
      </c>
      <c r="M3838" t="s">
        <v>386</v>
      </c>
      <c r="N3838" t="s">
        <v>907</v>
      </c>
      <c r="O3838" t="s">
        <v>1405</v>
      </c>
      <c r="P3838" t="s">
        <v>83</v>
      </c>
    </row>
    <row r="3839" spans="1:16">
      <c r="A3839" t="s">
        <v>5594</v>
      </c>
      <c r="B3839" t="s">
        <v>5595</v>
      </c>
      <c r="C3839" t="s">
        <v>910</v>
      </c>
      <c r="D3839">
        <v>59</v>
      </c>
      <c r="E3839" t="s">
        <v>5596</v>
      </c>
      <c r="F3839" t="s">
        <v>63</v>
      </c>
      <c r="G3839" t="s">
        <v>5597</v>
      </c>
      <c r="H3839" t="s">
        <v>330</v>
      </c>
      <c r="I3839" t="s">
        <v>382</v>
      </c>
      <c r="J3839" t="s">
        <v>383</v>
      </c>
      <c r="K3839" t="s">
        <v>384</v>
      </c>
      <c r="M3839" t="s">
        <v>386</v>
      </c>
      <c r="N3839" t="s">
        <v>907</v>
      </c>
      <c r="O3839" t="s">
        <v>947</v>
      </c>
      <c r="P3839" t="s">
        <v>63</v>
      </c>
    </row>
    <row r="3840" spans="1:16">
      <c r="A3840" t="s">
        <v>2066</v>
      </c>
      <c r="B3840" t="s">
        <v>2067</v>
      </c>
      <c r="C3840" t="s">
        <v>920</v>
      </c>
      <c r="D3840">
        <v>58</v>
      </c>
      <c r="E3840" t="s">
        <v>2068</v>
      </c>
      <c r="F3840" t="s">
        <v>231</v>
      </c>
      <c r="G3840" t="s">
        <v>1265</v>
      </c>
      <c r="H3840" t="s">
        <v>330</v>
      </c>
      <c r="I3840" t="s">
        <v>382</v>
      </c>
      <c r="J3840" t="s">
        <v>383</v>
      </c>
      <c r="K3840" t="s">
        <v>388</v>
      </c>
      <c r="L3840" t="s">
        <v>30</v>
      </c>
      <c r="M3840" t="s">
        <v>385</v>
      </c>
      <c r="N3840" t="s">
        <v>907</v>
      </c>
      <c r="O3840" t="s">
        <v>2069</v>
      </c>
      <c r="P3840" t="s">
        <v>83</v>
      </c>
    </row>
    <row r="3841" spans="1:16">
      <c r="A3841" t="s">
        <v>3838</v>
      </c>
      <c r="B3841" t="s">
        <v>3839</v>
      </c>
      <c r="C3841" t="s">
        <v>956</v>
      </c>
      <c r="D3841">
        <v>55</v>
      </c>
      <c r="E3841" t="s">
        <v>2068</v>
      </c>
      <c r="F3841" t="s">
        <v>53</v>
      </c>
      <c r="G3841" t="s">
        <v>1265</v>
      </c>
      <c r="H3841" t="s">
        <v>330</v>
      </c>
      <c r="I3841" t="s">
        <v>387</v>
      </c>
      <c r="J3841" t="s">
        <v>383</v>
      </c>
      <c r="K3841" t="s">
        <v>388</v>
      </c>
      <c r="L3841" t="s">
        <v>30</v>
      </c>
      <c r="M3841" t="s">
        <v>385</v>
      </c>
      <c r="N3841" t="s">
        <v>907</v>
      </c>
      <c r="O3841" t="s">
        <v>928</v>
      </c>
      <c r="P3841" t="s">
        <v>53</v>
      </c>
    </row>
    <row r="3842" spans="1:16">
      <c r="A3842" t="s">
        <v>3840</v>
      </c>
      <c r="B3842" t="s">
        <v>3839</v>
      </c>
      <c r="C3842" t="s">
        <v>904</v>
      </c>
      <c r="D3842">
        <v>57</v>
      </c>
      <c r="E3842" t="s">
        <v>2068</v>
      </c>
      <c r="F3842" t="s">
        <v>53</v>
      </c>
      <c r="G3842" t="s">
        <v>1265</v>
      </c>
      <c r="H3842" t="s">
        <v>330</v>
      </c>
      <c r="I3842" t="s">
        <v>387</v>
      </c>
      <c r="J3842" t="s">
        <v>383</v>
      </c>
      <c r="K3842" t="s">
        <v>388</v>
      </c>
      <c r="L3842" t="s">
        <v>30</v>
      </c>
      <c r="M3842" t="s">
        <v>385</v>
      </c>
      <c r="N3842" t="s">
        <v>907</v>
      </c>
      <c r="O3842" t="s">
        <v>928</v>
      </c>
      <c r="P3842" t="s">
        <v>53</v>
      </c>
    </row>
    <row r="3843" spans="1:16">
      <c r="A3843" t="s">
        <v>3841</v>
      </c>
      <c r="B3843" t="s">
        <v>3839</v>
      </c>
      <c r="C3843" t="s">
        <v>910</v>
      </c>
      <c r="D3843">
        <v>59</v>
      </c>
      <c r="E3843" t="s">
        <v>2068</v>
      </c>
      <c r="F3843" t="s">
        <v>53</v>
      </c>
      <c r="G3843" t="s">
        <v>1265</v>
      </c>
      <c r="H3843" t="s">
        <v>330</v>
      </c>
      <c r="I3843" t="s">
        <v>387</v>
      </c>
      <c r="J3843" t="s">
        <v>383</v>
      </c>
      <c r="K3843" t="s">
        <v>388</v>
      </c>
      <c r="L3843" t="s">
        <v>30</v>
      </c>
      <c r="M3843" t="s">
        <v>385</v>
      </c>
      <c r="N3843" t="s">
        <v>907</v>
      </c>
      <c r="O3843" t="s">
        <v>928</v>
      </c>
      <c r="P3843" t="s">
        <v>53</v>
      </c>
    </row>
    <row r="3844" spans="1:16">
      <c r="A3844" t="s">
        <v>6988</v>
      </c>
      <c r="B3844" t="s">
        <v>6989</v>
      </c>
      <c r="C3844" t="s">
        <v>904</v>
      </c>
      <c r="D3844">
        <v>57</v>
      </c>
      <c r="E3844" t="s">
        <v>6985</v>
      </c>
      <c r="F3844" t="s">
        <v>86</v>
      </c>
      <c r="G3844" t="s">
        <v>1265</v>
      </c>
      <c r="H3844" t="s">
        <v>330</v>
      </c>
      <c r="I3844" t="s">
        <v>382</v>
      </c>
      <c r="J3844" t="s">
        <v>383</v>
      </c>
      <c r="K3844" t="s">
        <v>388</v>
      </c>
      <c r="L3844" t="s">
        <v>30</v>
      </c>
      <c r="M3844" t="s">
        <v>386</v>
      </c>
      <c r="N3844" t="s">
        <v>907</v>
      </c>
      <c r="O3844" t="s">
        <v>1033</v>
      </c>
      <c r="P3844" t="s">
        <v>86</v>
      </c>
    </row>
    <row r="3845" spans="1:16">
      <c r="A3845" t="s">
        <v>6990</v>
      </c>
      <c r="B3845" t="s">
        <v>6989</v>
      </c>
      <c r="C3845" t="s">
        <v>910</v>
      </c>
      <c r="D3845">
        <v>59</v>
      </c>
      <c r="E3845" t="s">
        <v>6985</v>
      </c>
      <c r="F3845" t="s">
        <v>86</v>
      </c>
      <c r="G3845" t="s">
        <v>1265</v>
      </c>
      <c r="H3845" t="s">
        <v>330</v>
      </c>
      <c r="I3845" t="s">
        <v>382</v>
      </c>
      <c r="J3845" t="s">
        <v>383</v>
      </c>
      <c r="K3845" t="s">
        <v>388</v>
      </c>
      <c r="L3845" t="s">
        <v>30</v>
      </c>
      <c r="M3845" t="s">
        <v>386</v>
      </c>
      <c r="N3845" t="s">
        <v>907</v>
      </c>
      <c r="O3845" t="s">
        <v>1033</v>
      </c>
      <c r="P3845" t="s">
        <v>86</v>
      </c>
    </row>
    <row r="3846" spans="1:16">
      <c r="A3846" t="s">
        <v>6991</v>
      </c>
      <c r="B3846" t="s">
        <v>6989</v>
      </c>
      <c r="C3846" t="s">
        <v>912</v>
      </c>
      <c r="D3846">
        <v>61</v>
      </c>
      <c r="E3846" t="s">
        <v>6985</v>
      </c>
      <c r="F3846" t="s">
        <v>86</v>
      </c>
      <c r="G3846" t="s">
        <v>1265</v>
      </c>
      <c r="H3846" t="s">
        <v>330</v>
      </c>
      <c r="I3846" t="s">
        <v>382</v>
      </c>
      <c r="J3846" t="s">
        <v>383</v>
      </c>
      <c r="K3846" t="s">
        <v>388</v>
      </c>
      <c r="L3846" t="s">
        <v>30</v>
      </c>
      <c r="M3846" t="s">
        <v>386</v>
      </c>
      <c r="N3846" t="s">
        <v>907</v>
      </c>
      <c r="O3846" t="s">
        <v>1033</v>
      </c>
      <c r="P3846" t="s">
        <v>86</v>
      </c>
    </row>
    <row r="3847" spans="1:16">
      <c r="A3847" t="s">
        <v>6983</v>
      </c>
      <c r="B3847" t="s">
        <v>6984</v>
      </c>
      <c r="C3847" t="s">
        <v>904</v>
      </c>
      <c r="D3847">
        <v>57</v>
      </c>
      <c r="E3847" t="s">
        <v>6985</v>
      </c>
      <c r="F3847" t="s">
        <v>53</v>
      </c>
      <c r="G3847" t="s">
        <v>1265</v>
      </c>
      <c r="H3847" t="s">
        <v>330</v>
      </c>
      <c r="I3847" t="s">
        <v>382</v>
      </c>
      <c r="J3847" t="s">
        <v>383</v>
      </c>
      <c r="K3847" t="s">
        <v>388</v>
      </c>
      <c r="L3847" t="s">
        <v>30</v>
      </c>
      <c r="M3847" t="s">
        <v>386</v>
      </c>
      <c r="N3847" t="s">
        <v>907</v>
      </c>
      <c r="O3847" t="s">
        <v>928</v>
      </c>
      <c r="P3847" t="s">
        <v>53</v>
      </c>
    </row>
    <row r="3848" spans="1:16">
      <c r="A3848" t="s">
        <v>6986</v>
      </c>
      <c r="B3848" t="s">
        <v>6984</v>
      </c>
      <c r="C3848" t="s">
        <v>910</v>
      </c>
      <c r="D3848">
        <v>59</v>
      </c>
      <c r="E3848" t="s">
        <v>6985</v>
      </c>
      <c r="F3848" t="s">
        <v>53</v>
      </c>
      <c r="G3848" t="s">
        <v>1265</v>
      </c>
      <c r="H3848" t="s">
        <v>330</v>
      </c>
      <c r="I3848" t="s">
        <v>382</v>
      </c>
      <c r="J3848" t="s">
        <v>383</v>
      </c>
      <c r="K3848" t="s">
        <v>388</v>
      </c>
      <c r="L3848" t="s">
        <v>30</v>
      </c>
      <c r="M3848" t="s">
        <v>386</v>
      </c>
      <c r="N3848" t="s">
        <v>907</v>
      </c>
      <c r="O3848" t="s">
        <v>928</v>
      </c>
      <c r="P3848" t="s">
        <v>53</v>
      </c>
    </row>
    <row r="3849" spans="1:16">
      <c r="A3849" t="s">
        <v>6987</v>
      </c>
      <c r="B3849" t="s">
        <v>6984</v>
      </c>
      <c r="C3849" t="s">
        <v>912</v>
      </c>
      <c r="D3849">
        <v>61</v>
      </c>
      <c r="E3849" t="s">
        <v>6985</v>
      </c>
      <c r="F3849" t="s">
        <v>53</v>
      </c>
      <c r="G3849" t="s">
        <v>1265</v>
      </c>
      <c r="H3849" t="s">
        <v>330</v>
      </c>
      <c r="I3849" t="s">
        <v>382</v>
      </c>
      <c r="J3849" t="s">
        <v>383</v>
      </c>
      <c r="K3849" t="s">
        <v>388</v>
      </c>
      <c r="L3849" t="s">
        <v>30</v>
      </c>
      <c r="M3849" t="s">
        <v>386</v>
      </c>
      <c r="N3849" t="s">
        <v>907</v>
      </c>
      <c r="O3849" t="s">
        <v>928</v>
      </c>
      <c r="P3849" t="s">
        <v>53</v>
      </c>
    </row>
    <row r="3850" spans="1:16">
      <c r="A3850" t="s">
        <v>6952</v>
      </c>
      <c r="B3850" t="s">
        <v>6953</v>
      </c>
      <c r="C3850" t="s">
        <v>956</v>
      </c>
      <c r="D3850">
        <v>55</v>
      </c>
      <c r="E3850" t="s">
        <v>6954</v>
      </c>
      <c r="F3850" t="s">
        <v>53</v>
      </c>
      <c r="G3850" t="s">
        <v>1265</v>
      </c>
      <c r="H3850" t="s">
        <v>330</v>
      </c>
      <c r="I3850" t="s">
        <v>387</v>
      </c>
      <c r="J3850" t="s">
        <v>383</v>
      </c>
      <c r="K3850" t="s">
        <v>388</v>
      </c>
      <c r="L3850" t="s">
        <v>30</v>
      </c>
      <c r="M3850" t="s">
        <v>385</v>
      </c>
      <c r="N3850" t="s">
        <v>907</v>
      </c>
      <c r="O3850" t="s">
        <v>928</v>
      </c>
      <c r="P3850" t="s">
        <v>53</v>
      </c>
    </row>
    <row r="3851" spans="1:16">
      <c r="A3851" t="s">
        <v>6955</v>
      </c>
      <c r="B3851" t="s">
        <v>6953</v>
      </c>
      <c r="C3851" t="s">
        <v>904</v>
      </c>
      <c r="D3851">
        <v>57</v>
      </c>
      <c r="E3851" t="s">
        <v>6954</v>
      </c>
      <c r="F3851" t="s">
        <v>53</v>
      </c>
      <c r="G3851" t="s">
        <v>1265</v>
      </c>
      <c r="H3851" t="s">
        <v>330</v>
      </c>
      <c r="I3851" t="s">
        <v>387</v>
      </c>
      <c r="J3851" t="s">
        <v>383</v>
      </c>
      <c r="K3851" t="s">
        <v>388</v>
      </c>
      <c r="L3851" t="s">
        <v>30</v>
      </c>
      <c r="M3851" t="s">
        <v>385</v>
      </c>
      <c r="N3851" t="s">
        <v>907</v>
      </c>
      <c r="O3851" t="s">
        <v>928</v>
      </c>
      <c r="P3851" t="s">
        <v>53</v>
      </c>
    </row>
    <row r="3852" spans="1:16">
      <c r="A3852" t="s">
        <v>5392</v>
      </c>
      <c r="B3852" t="s">
        <v>5393</v>
      </c>
      <c r="C3852" t="s">
        <v>904</v>
      </c>
      <c r="D3852">
        <v>57</v>
      </c>
      <c r="E3852" t="s">
        <v>5394</v>
      </c>
      <c r="F3852" t="s">
        <v>55</v>
      </c>
      <c r="G3852" t="s">
        <v>1265</v>
      </c>
      <c r="H3852" t="s">
        <v>330</v>
      </c>
      <c r="I3852" t="s">
        <v>382</v>
      </c>
      <c r="J3852" t="s">
        <v>383</v>
      </c>
      <c r="K3852" t="s">
        <v>388</v>
      </c>
      <c r="L3852" t="s">
        <v>30</v>
      </c>
      <c r="M3852" t="s">
        <v>385</v>
      </c>
      <c r="N3852" t="s">
        <v>907</v>
      </c>
      <c r="O3852" t="s">
        <v>1003</v>
      </c>
      <c r="P3852" t="s">
        <v>71</v>
      </c>
    </row>
    <row r="3853" spans="1:16">
      <c r="A3853" t="s">
        <v>5581</v>
      </c>
      <c r="B3853" t="s">
        <v>5582</v>
      </c>
      <c r="C3853" t="s">
        <v>910</v>
      </c>
      <c r="D3853">
        <v>59</v>
      </c>
      <c r="E3853" t="s">
        <v>5583</v>
      </c>
      <c r="F3853" t="s">
        <v>71</v>
      </c>
      <c r="G3853" t="s">
        <v>927</v>
      </c>
      <c r="H3853" t="s">
        <v>330</v>
      </c>
      <c r="I3853" t="s">
        <v>382</v>
      </c>
      <c r="J3853" t="s">
        <v>383</v>
      </c>
      <c r="K3853" t="s">
        <v>384</v>
      </c>
      <c r="L3853" t="s">
        <v>36</v>
      </c>
      <c r="M3853" t="s">
        <v>386</v>
      </c>
      <c r="N3853" t="s">
        <v>907</v>
      </c>
      <c r="O3853" t="s">
        <v>932</v>
      </c>
      <c r="P3853" t="s">
        <v>71</v>
      </c>
    </row>
    <row r="3854" spans="1:16">
      <c r="A3854" t="s">
        <v>8164</v>
      </c>
      <c r="B3854" t="s">
        <v>8165</v>
      </c>
      <c r="C3854" t="s">
        <v>931</v>
      </c>
      <c r="D3854">
        <v>0</v>
      </c>
      <c r="E3854" t="s">
        <v>8166</v>
      </c>
      <c r="F3854" t="s">
        <v>81</v>
      </c>
      <c r="G3854" t="s">
        <v>927</v>
      </c>
      <c r="H3854" t="s">
        <v>330</v>
      </c>
      <c r="I3854" t="s">
        <v>382</v>
      </c>
      <c r="J3854" t="s">
        <v>383</v>
      </c>
      <c r="K3854" t="s">
        <v>384</v>
      </c>
      <c r="L3854" t="s">
        <v>35</v>
      </c>
      <c r="M3854" t="s">
        <v>386</v>
      </c>
      <c r="N3854" t="s">
        <v>907</v>
      </c>
      <c r="O3854" t="s">
        <v>1033</v>
      </c>
      <c r="P3854" t="s">
        <v>63</v>
      </c>
    </row>
    <row r="3855" spans="1:16">
      <c r="A3855" t="s">
        <v>2529</v>
      </c>
      <c r="B3855" t="s">
        <v>2530</v>
      </c>
      <c r="C3855" t="s">
        <v>956</v>
      </c>
      <c r="D3855">
        <v>55</v>
      </c>
      <c r="E3855" t="s">
        <v>2354</v>
      </c>
      <c r="F3855" t="s">
        <v>63</v>
      </c>
      <c r="G3855" t="s">
        <v>2355</v>
      </c>
      <c r="H3855" t="s">
        <v>330</v>
      </c>
      <c r="I3855" t="s">
        <v>382</v>
      </c>
      <c r="J3855" t="s">
        <v>383</v>
      </c>
      <c r="K3855" t="s">
        <v>384</v>
      </c>
      <c r="M3855" t="s">
        <v>386</v>
      </c>
      <c r="N3855" t="s">
        <v>907</v>
      </c>
      <c r="O3855" t="s">
        <v>937</v>
      </c>
      <c r="P3855" t="s">
        <v>63</v>
      </c>
    </row>
    <row r="3856" spans="1:16">
      <c r="A3856" t="s">
        <v>2531</v>
      </c>
      <c r="B3856" t="s">
        <v>2530</v>
      </c>
      <c r="C3856" t="s">
        <v>904</v>
      </c>
      <c r="D3856">
        <v>57</v>
      </c>
      <c r="E3856" t="s">
        <v>2354</v>
      </c>
      <c r="F3856" t="s">
        <v>63</v>
      </c>
      <c r="G3856" t="s">
        <v>2355</v>
      </c>
      <c r="H3856" t="s">
        <v>330</v>
      </c>
      <c r="I3856" t="s">
        <v>382</v>
      </c>
      <c r="J3856" t="s">
        <v>383</v>
      </c>
      <c r="K3856" t="s">
        <v>384</v>
      </c>
      <c r="M3856" t="s">
        <v>386</v>
      </c>
      <c r="N3856" t="s">
        <v>907</v>
      </c>
      <c r="O3856" t="s">
        <v>937</v>
      </c>
      <c r="P3856" t="s">
        <v>63</v>
      </c>
    </row>
    <row r="3857" spans="1:16">
      <c r="A3857" t="s">
        <v>2532</v>
      </c>
      <c r="B3857" t="s">
        <v>2530</v>
      </c>
      <c r="C3857" t="s">
        <v>910</v>
      </c>
      <c r="D3857">
        <v>59</v>
      </c>
      <c r="E3857" t="s">
        <v>2354</v>
      </c>
      <c r="F3857" t="s">
        <v>63</v>
      </c>
      <c r="G3857" t="s">
        <v>2355</v>
      </c>
      <c r="H3857" t="s">
        <v>330</v>
      </c>
      <c r="I3857" t="s">
        <v>382</v>
      </c>
      <c r="J3857" t="s">
        <v>383</v>
      </c>
      <c r="K3857" t="s">
        <v>384</v>
      </c>
      <c r="M3857" t="s">
        <v>386</v>
      </c>
      <c r="N3857" t="s">
        <v>907</v>
      </c>
      <c r="O3857" t="s">
        <v>937</v>
      </c>
      <c r="P3857" t="s">
        <v>63</v>
      </c>
    </row>
    <row r="3858" spans="1:16">
      <c r="A3858" t="s">
        <v>2533</v>
      </c>
      <c r="B3858" t="s">
        <v>2530</v>
      </c>
      <c r="C3858" t="s">
        <v>912</v>
      </c>
      <c r="D3858">
        <v>61</v>
      </c>
      <c r="E3858" t="s">
        <v>2354</v>
      </c>
      <c r="F3858" t="s">
        <v>63</v>
      </c>
      <c r="G3858" t="s">
        <v>2355</v>
      </c>
      <c r="H3858" t="s">
        <v>330</v>
      </c>
      <c r="I3858" t="s">
        <v>382</v>
      </c>
      <c r="J3858" t="s">
        <v>383</v>
      </c>
      <c r="K3858" t="s">
        <v>384</v>
      </c>
      <c r="M3858" t="s">
        <v>386</v>
      </c>
      <c r="N3858" t="s">
        <v>907</v>
      </c>
      <c r="O3858" t="s">
        <v>937</v>
      </c>
      <c r="P3858" t="s">
        <v>63</v>
      </c>
    </row>
    <row r="3859" spans="1:16">
      <c r="A3859" t="s">
        <v>4320</v>
      </c>
      <c r="B3859" t="s">
        <v>4321</v>
      </c>
      <c r="C3859" t="s">
        <v>910</v>
      </c>
      <c r="D3859">
        <v>59</v>
      </c>
      <c r="E3859" t="s">
        <v>2354</v>
      </c>
      <c r="F3859" t="s">
        <v>226</v>
      </c>
      <c r="G3859" t="s">
        <v>2355</v>
      </c>
      <c r="H3859" t="s">
        <v>330</v>
      </c>
      <c r="I3859" t="s">
        <v>382</v>
      </c>
      <c r="J3859" t="s">
        <v>383</v>
      </c>
      <c r="K3859" t="s">
        <v>384</v>
      </c>
      <c r="M3859" t="s">
        <v>386</v>
      </c>
      <c r="N3859" t="s">
        <v>907</v>
      </c>
      <c r="O3859" t="s">
        <v>942</v>
      </c>
      <c r="P3859" t="s">
        <v>86</v>
      </c>
    </row>
    <row r="3860" spans="1:16">
      <c r="A3860" t="s">
        <v>2352</v>
      </c>
      <c r="B3860" t="s">
        <v>2353</v>
      </c>
      <c r="C3860" t="s">
        <v>956</v>
      </c>
      <c r="D3860">
        <v>55</v>
      </c>
      <c r="E3860" t="s">
        <v>2354</v>
      </c>
      <c r="F3860" t="s">
        <v>83</v>
      </c>
      <c r="G3860" t="s">
        <v>2355</v>
      </c>
      <c r="H3860" t="s">
        <v>330</v>
      </c>
      <c r="I3860" t="s">
        <v>382</v>
      </c>
      <c r="J3860" t="s">
        <v>383</v>
      </c>
      <c r="K3860" t="s">
        <v>384</v>
      </c>
      <c r="M3860" t="s">
        <v>386</v>
      </c>
      <c r="N3860" t="s">
        <v>907</v>
      </c>
      <c r="O3860" t="s">
        <v>917</v>
      </c>
      <c r="P3860" t="s">
        <v>83</v>
      </c>
    </row>
    <row r="3861" spans="1:16">
      <c r="A3861" t="s">
        <v>2356</v>
      </c>
      <c r="B3861" t="s">
        <v>2353</v>
      </c>
      <c r="C3861" t="s">
        <v>904</v>
      </c>
      <c r="D3861">
        <v>57</v>
      </c>
      <c r="E3861" t="s">
        <v>2354</v>
      </c>
      <c r="F3861" t="s">
        <v>83</v>
      </c>
      <c r="G3861" t="s">
        <v>2355</v>
      </c>
      <c r="H3861" t="s">
        <v>330</v>
      </c>
      <c r="I3861" t="s">
        <v>382</v>
      </c>
      <c r="J3861" t="s">
        <v>383</v>
      </c>
      <c r="K3861" t="s">
        <v>384</v>
      </c>
      <c r="M3861" t="s">
        <v>386</v>
      </c>
      <c r="N3861" t="s">
        <v>907</v>
      </c>
      <c r="O3861" t="s">
        <v>917</v>
      </c>
      <c r="P3861" t="s">
        <v>83</v>
      </c>
    </row>
    <row r="3862" spans="1:16">
      <c r="A3862" t="s">
        <v>2357</v>
      </c>
      <c r="B3862" t="s">
        <v>2353</v>
      </c>
      <c r="C3862" t="s">
        <v>910</v>
      </c>
      <c r="D3862">
        <v>59</v>
      </c>
      <c r="E3862" t="s">
        <v>2354</v>
      </c>
      <c r="F3862" t="s">
        <v>83</v>
      </c>
      <c r="G3862" t="s">
        <v>2355</v>
      </c>
      <c r="H3862" t="s">
        <v>330</v>
      </c>
      <c r="I3862" t="s">
        <v>382</v>
      </c>
      <c r="J3862" t="s">
        <v>383</v>
      </c>
      <c r="K3862" t="s">
        <v>384</v>
      </c>
      <c r="M3862" t="s">
        <v>386</v>
      </c>
      <c r="N3862" t="s">
        <v>907</v>
      </c>
      <c r="O3862" t="s">
        <v>917</v>
      </c>
      <c r="P3862" t="s">
        <v>83</v>
      </c>
    </row>
    <row r="3863" spans="1:16">
      <c r="A3863" t="s">
        <v>2358</v>
      </c>
      <c r="B3863" t="s">
        <v>2353</v>
      </c>
      <c r="C3863" t="s">
        <v>912</v>
      </c>
      <c r="D3863">
        <v>61</v>
      </c>
      <c r="E3863" t="s">
        <v>2354</v>
      </c>
      <c r="F3863" t="s">
        <v>83</v>
      </c>
      <c r="G3863" t="s">
        <v>2355</v>
      </c>
      <c r="H3863" t="s">
        <v>330</v>
      </c>
      <c r="I3863" t="s">
        <v>382</v>
      </c>
      <c r="J3863" t="s">
        <v>383</v>
      </c>
      <c r="K3863" t="s">
        <v>384</v>
      </c>
      <c r="M3863" t="s">
        <v>386</v>
      </c>
      <c r="N3863" t="s">
        <v>907</v>
      </c>
      <c r="O3863" t="s">
        <v>917</v>
      </c>
      <c r="P3863" t="s">
        <v>83</v>
      </c>
    </row>
    <row r="3864" spans="1:16">
      <c r="A3864" t="s">
        <v>1684</v>
      </c>
      <c r="B3864" t="s">
        <v>1685</v>
      </c>
      <c r="C3864" t="s">
        <v>904</v>
      </c>
      <c r="D3864">
        <v>57</v>
      </c>
      <c r="E3864" t="s">
        <v>1686</v>
      </c>
      <c r="F3864" t="s">
        <v>53</v>
      </c>
      <c r="G3864" t="s">
        <v>1265</v>
      </c>
      <c r="H3864" t="s">
        <v>330</v>
      </c>
      <c r="I3864" t="s">
        <v>382</v>
      </c>
      <c r="J3864" t="s">
        <v>383</v>
      </c>
      <c r="K3864" t="s">
        <v>388</v>
      </c>
      <c r="L3864" t="s">
        <v>30</v>
      </c>
      <c r="M3864" t="s">
        <v>386</v>
      </c>
      <c r="N3864" t="s">
        <v>907</v>
      </c>
      <c r="O3864" t="s">
        <v>928</v>
      </c>
      <c r="P3864" t="s">
        <v>53</v>
      </c>
    </row>
    <row r="3865" spans="1:16">
      <c r="A3865" t="s">
        <v>1687</v>
      </c>
      <c r="B3865" t="s">
        <v>1685</v>
      </c>
      <c r="C3865" t="s">
        <v>912</v>
      </c>
      <c r="D3865">
        <v>61</v>
      </c>
      <c r="E3865" t="s">
        <v>1686</v>
      </c>
      <c r="F3865" t="s">
        <v>53</v>
      </c>
      <c r="G3865" t="s">
        <v>1265</v>
      </c>
      <c r="H3865" t="s">
        <v>330</v>
      </c>
      <c r="I3865" t="s">
        <v>382</v>
      </c>
      <c r="J3865" t="s">
        <v>383</v>
      </c>
      <c r="K3865" t="s">
        <v>388</v>
      </c>
      <c r="L3865" t="s">
        <v>30</v>
      </c>
      <c r="M3865" t="s">
        <v>386</v>
      </c>
      <c r="N3865" t="s">
        <v>907</v>
      </c>
      <c r="O3865" t="s">
        <v>928</v>
      </c>
      <c r="P3865" t="s">
        <v>53</v>
      </c>
    </row>
    <row r="3866" spans="1:16">
      <c r="A3866" t="s">
        <v>6961</v>
      </c>
      <c r="B3866" t="s">
        <v>6962</v>
      </c>
      <c r="C3866" t="s">
        <v>910</v>
      </c>
      <c r="D3866">
        <v>59</v>
      </c>
      <c r="E3866" t="s">
        <v>6958</v>
      </c>
      <c r="F3866" t="s">
        <v>277</v>
      </c>
      <c r="G3866" t="s">
        <v>1265</v>
      </c>
      <c r="H3866" t="s">
        <v>330</v>
      </c>
      <c r="I3866" t="s">
        <v>382</v>
      </c>
      <c r="J3866" t="s">
        <v>383</v>
      </c>
      <c r="K3866" t="s">
        <v>388</v>
      </c>
      <c r="L3866" t="s">
        <v>30</v>
      </c>
      <c r="M3866" t="s">
        <v>386</v>
      </c>
      <c r="N3866" t="s">
        <v>907</v>
      </c>
      <c r="O3866" t="s">
        <v>1710</v>
      </c>
      <c r="P3866" t="s">
        <v>83</v>
      </c>
    </row>
    <row r="3867" spans="1:16">
      <c r="A3867" t="s">
        <v>6963</v>
      </c>
      <c r="B3867" t="s">
        <v>6962</v>
      </c>
      <c r="C3867" t="s">
        <v>912</v>
      </c>
      <c r="D3867">
        <v>61</v>
      </c>
      <c r="E3867" t="s">
        <v>6958</v>
      </c>
      <c r="F3867" t="s">
        <v>277</v>
      </c>
      <c r="G3867" t="s">
        <v>1265</v>
      </c>
      <c r="H3867" t="s">
        <v>330</v>
      </c>
      <c r="I3867" t="s">
        <v>382</v>
      </c>
      <c r="J3867" t="s">
        <v>383</v>
      </c>
      <c r="K3867" t="s">
        <v>388</v>
      </c>
      <c r="L3867" t="s">
        <v>30</v>
      </c>
      <c r="M3867" t="s">
        <v>386</v>
      </c>
      <c r="N3867" t="s">
        <v>907</v>
      </c>
      <c r="O3867" t="s">
        <v>1710</v>
      </c>
      <c r="P3867" t="s">
        <v>83</v>
      </c>
    </row>
    <row r="3868" spans="1:16">
      <c r="A3868" t="s">
        <v>6956</v>
      </c>
      <c r="B3868" t="s">
        <v>6957</v>
      </c>
      <c r="C3868" t="s">
        <v>904</v>
      </c>
      <c r="D3868">
        <v>57</v>
      </c>
      <c r="E3868" t="s">
        <v>6958</v>
      </c>
      <c r="F3868" t="s">
        <v>53</v>
      </c>
      <c r="G3868" t="s">
        <v>1265</v>
      </c>
      <c r="H3868" t="s">
        <v>330</v>
      </c>
      <c r="I3868" t="s">
        <v>382</v>
      </c>
      <c r="J3868" t="s">
        <v>383</v>
      </c>
      <c r="K3868" t="s">
        <v>388</v>
      </c>
      <c r="L3868" t="s">
        <v>30</v>
      </c>
      <c r="M3868" t="s">
        <v>386</v>
      </c>
      <c r="N3868" t="s">
        <v>907</v>
      </c>
      <c r="O3868" t="s">
        <v>928</v>
      </c>
      <c r="P3868" t="s">
        <v>53</v>
      </c>
    </row>
    <row r="3869" spans="1:16">
      <c r="A3869" t="s">
        <v>6959</v>
      </c>
      <c r="B3869" t="s">
        <v>6957</v>
      </c>
      <c r="C3869" t="s">
        <v>910</v>
      </c>
      <c r="D3869">
        <v>59</v>
      </c>
      <c r="E3869" t="s">
        <v>6958</v>
      </c>
      <c r="F3869" t="s">
        <v>53</v>
      </c>
      <c r="G3869" t="s">
        <v>1265</v>
      </c>
      <c r="H3869" t="s">
        <v>330</v>
      </c>
      <c r="I3869" t="s">
        <v>382</v>
      </c>
      <c r="J3869" t="s">
        <v>383</v>
      </c>
      <c r="K3869" t="s">
        <v>388</v>
      </c>
      <c r="L3869" t="s">
        <v>30</v>
      </c>
      <c r="M3869" t="s">
        <v>386</v>
      </c>
      <c r="N3869" t="s">
        <v>907</v>
      </c>
      <c r="O3869" t="s">
        <v>928</v>
      </c>
      <c r="P3869" t="s">
        <v>53</v>
      </c>
    </row>
    <row r="3870" spans="1:16">
      <c r="A3870" t="s">
        <v>6960</v>
      </c>
      <c r="B3870" t="s">
        <v>6957</v>
      </c>
      <c r="C3870" t="s">
        <v>912</v>
      </c>
      <c r="D3870">
        <v>61</v>
      </c>
      <c r="E3870" t="s">
        <v>6958</v>
      </c>
      <c r="F3870" t="s">
        <v>53</v>
      </c>
      <c r="G3870" t="s">
        <v>1265</v>
      </c>
      <c r="H3870" t="s">
        <v>330</v>
      </c>
      <c r="I3870" t="s">
        <v>382</v>
      </c>
      <c r="J3870" t="s">
        <v>383</v>
      </c>
      <c r="K3870" t="s">
        <v>388</v>
      </c>
      <c r="L3870" t="s">
        <v>30</v>
      </c>
      <c r="M3870" t="s">
        <v>386</v>
      </c>
      <c r="N3870" t="s">
        <v>907</v>
      </c>
      <c r="O3870" t="s">
        <v>928</v>
      </c>
      <c r="P3870" t="s">
        <v>53</v>
      </c>
    </row>
    <row r="3871" spans="1:16">
      <c r="A3871" t="s">
        <v>8167</v>
      </c>
      <c r="B3871" t="s">
        <v>8168</v>
      </c>
      <c r="C3871" t="s">
        <v>956</v>
      </c>
      <c r="D3871">
        <v>55</v>
      </c>
      <c r="E3871" t="s">
        <v>1074</v>
      </c>
      <c r="F3871" t="s">
        <v>119</v>
      </c>
      <c r="G3871" t="s">
        <v>927</v>
      </c>
      <c r="H3871" t="s">
        <v>330</v>
      </c>
      <c r="I3871" t="s">
        <v>387</v>
      </c>
      <c r="J3871" t="s">
        <v>383</v>
      </c>
      <c r="K3871" t="s">
        <v>384</v>
      </c>
      <c r="L3871" t="s">
        <v>36</v>
      </c>
      <c r="M3871" t="s">
        <v>386</v>
      </c>
      <c r="N3871" t="s">
        <v>907</v>
      </c>
      <c r="O3871" t="s">
        <v>908</v>
      </c>
      <c r="P3871" t="s">
        <v>57</v>
      </c>
    </row>
    <row r="3872" spans="1:16">
      <c r="A3872" t="s">
        <v>8169</v>
      </c>
      <c r="B3872" t="s">
        <v>8168</v>
      </c>
      <c r="C3872" t="s">
        <v>904</v>
      </c>
      <c r="D3872">
        <v>57</v>
      </c>
      <c r="E3872" t="s">
        <v>1074</v>
      </c>
      <c r="F3872" t="s">
        <v>119</v>
      </c>
      <c r="G3872" t="s">
        <v>927</v>
      </c>
      <c r="H3872" t="s">
        <v>330</v>
      </c>
      <c r="I3872" t="s">
        <v>387</v>
      </c>
      <c r="J3872" t="s">
        <v>383</v>
      </c>
      <c r="K3872" t="s">
        <v>384</v>
      </c>
      <c r="L3872" t="s">
        <v>36</v>
      </c>
      <c r="M3872" t="s">
        <v>386</v>
      </c>
      <c r="N3872" t="s">
        <v>907</v>
      </c>
      <c r="O3872" t="s">
        <v>908</v>
      </c>
      <c r="P3872" t="s">
        <v>57</v>
      </c>
    </row>
    <row r="3873" spans="1:16">
      <c r="A3873" t="s">
        <v>1072</v>
      </c>
      <c r="B3873" t="s">
        <v>1073</v>
      </c>
      <c r="C3873" t="s">
        <v>956</v>
      </c>
      <c r="D3873">
        <v>55</v>
      </c>
      <c r="E3873" t="s">
        <v>1074</v>
      </c>
      <c r="F3873" t="s">
        <v>246</v>
      </c>
      <c r="G3873" t="s">
        <v>927</v>
      </c>
      <c r="H3873" t="s">
        <v>330</v>
      </c>
      <c r="I3873" t="s">
        <v>387</v>
      </c>
      <c r="J3873" t="s">
        <v>383</v>
      </c>
      <c r="K3873" t="s">
        <v>384</v>
      </c>
      <c r="L3873" t="s">
        <v>36</v>
      </c>
      <c r="M3873" t="s">
        <v>386</v>
      </c>
      <c r="N3873" t="s">
        <v>907</v>
      </c>
      <c r="O3873" t="s">
        <v>917</v>
      </c>
      <c r="P3873" t="s">
        <v>83</v>
      </c>
    </row>
    <row r="3874" spans="1:16">
      <c r="A3874" t="s">
        <v>1075</v>
      </c>
      <c r="B3874" t="s">
        <v>1073</v>
      </c>
      <c r="C3874" t="s">
        <v>904</v>
      </c>
      <c r="D3874">
        <v>57</v>
      </c>
      <c r="E3874" t="s">
        <v>1074</v>
      </c>
      <c r="F3874" t="s">
        <v>246</v>
      </c>
      <c r="G3874" t="s">
        <v>927</v>
      </c>
      <c r="H3874" t="s">
        <v>330</v>
      </c>
      <c r="I3874" t="s">
        <v>387</v>
      </c>
      <c r="J3874" t="s">
        <v>383</v>
      </c>
      <c r="K3874" t="s">
        <v>384</v>
      </c>
      <c r="L3874" t="s">
        <v>36</v>
      </c>
      <c r="M3874" t="s">
        <v>386</v>
      </c>
      <c r="N3874" t="s">
        <v>907</v>
      </c>
      <c r="O3874" t="s">
        <v>917</v>
      </c>
      <c r="P3874" t="s">
        <v>83</v>
      </c>
    </row>
    <row r="3875" spans="1:16">
      <c r="A3875" t="s">
        <v>2655</v>
      </c>
      <c r="B3875" t="s">
        <v>2656</v>
      </c>
      <c r="C3875" t="s">
        <v>904</v>
      </c>
      <c r="D3875">
        <v>57</v>
      </c>
      <c r="E3875" t="s">
        <v>1074</v>
      </c>
      <c r="F3875" t="s">
        <v>71</v>
      </c>
      <c r="G3875" t="s">
        <v>927</v>
      </c>
      <c r="H3875" t="s">
        <v>330</v>
      </c>
      <c r="I3875" t="s">
        <v>382</v>
      </c>
      <c r="J3875" t="s">
        <v>383</v>
      </c>
      <c r="K3875" t="s">
        <v>384</v>
      </c>
      <c r="L3875" t="s">
        <v>36</v>
      </c>
      <c r="M3875" t="s">
        <v>386</v>
      </c>
      <c r="N3875" t="s">
        <v>907</v>
      </c>
      <c r="O3875" t="s">
        <v>932</v>
      </c>
      <c r="P3875" t="s">
        <v>71</v>
      </c>
    </row>
    <row r="3876" spans="1:16">
      <c r="A3876" t="s">
        <v>2359</v>
      </c>
      <c r="B3876" t="s">
        <v>2360</v>
      </c>
      <c r="C3876" t="s">
        <v>956</v>
      </c>
      <c r="D3876">
        <v>55</v>
      </c>
      <c r="E3876" t="s">
        <v>1074</v>
      </c>
      <c r="F3876" t="s">
        <v>53</v>
      </c>
      <c r="G3876" t="s">
        <v>927</v>
      </c>
      <c r="H3876" t="s">
        <v>330</v>
      </c>
      <c r="I3876" t="s">
        <v>382</v>
      </c>
      <c r="J3876" t="s">
        <v>383</v>
      </c>
      <c r="K3876" t="s">
        <v>384</v>
      </c>
      <c r="M3876" t="s">
        <v>386</v>
      </c>
      <c r="N3876" t="s">
        <v>907</v>
      </c>
      <c r="O3876" t="s">
        <v>928</v>
      </c>
      <c r="P3876" t="s">
        <v>53</v>
      </c>
    </row>
    <row r="3877" spans="1:16">
      <c r="A3877" t="s">
        <v>2361</v>
      </c>
      <c r="B3877" t="s">
        <v>2360</v>
      </c>
      <c r="C3877" t="s">
        <v>904</v>
      </c>
      <c r="D3877">
        <v>57</v>
      </c>
      <c r="E3877" t="s">
        <v>1074</v>
      </c>
      <c r="F3877" t="s">
        <v>53</v>
      </c>
      <c r="G3877" t="s">
        <v>927</v>
      </c>
      <c r="H3877" t="s">
        <v>330</v>
      </c>
      <c r="I3877" t="s">
        <v>382</v>
      </c>
      <c r="J3877" t="s">
        <v>383</v>
      </c>
      <c r="K3877" t="s">
        <v>384</v>
      </c>
      <c r="M3877" t="s">
        <v>386</v>
      </c>
      <c r="N3877" t="s">
        <v>907</v>
      </c>
      <c r="O3877" t="s">
        <v>928</v>
      </c>
      <c r="P3877" t="s">
        <v>53</v>
      </c>
    </row>
    <row r="3878" spans="1:16">
      <c r="A3878" t="s">
        <v>2797</v>
      </c>
      <c r="B3878" t="s">
        <v>2798</v>
      </c>
      <c r="C3878" t="s">
        <v>931</v>
      </c>
      <c r="D3878">
        <v>0</v>
      </c>
      <c r="E3878" t="s">
        <v>2799</v>
      </c>
      <c r="F3878" t="s">
        <v>199</v>
      </c>
      <c r="G3878" t="s">
        <v>2642</v>
      </c>
      <c r="H3878" t="s">
        <v>330</v>
      </c>
      <c r="I3878" t="s">
        <v>382</v>
      </c>
      <c r="J3878" t="s">
        <v>383</v>
      </c>
      <c r="K3878" t="s">
        <v>384</v>
      </c>
      <c r="L3878" t="s">
        <v>36</v>
      </c>
      <c r="M3878" t="s">
        <v>386</v>
      </c>
      <c r="N3878" t="s">
        <v>907</v>
      </c>
      <c r="O3878" t="s">
        <v>1300</v>
      </c>
      <c r="P3878" t="s">
        <v>199</v>
      </c>
    </row>
    <row r="3879" spans="1:16">
      <c r="A3879" t="s">
        <v>1688</v>
      </c>
      <c r="B3879" t="s">
        <v>1689</v>
      </c>
      <c r="C3879" t="s">
        <v>904</v>
      </c>
      <c r="D3879">
        <v>57</v>
      </c>
      <c r="E3879" t="s">
        <v>1690</v>
      </c>
      <c r="F3879" t="s">
        <v>83</v>
      </c>
      <c r="G3879" t="s">
        <v>1265</v>
      </c>
      <c r="H3879" t="s">
        <v>330</v>
      </c>
      <c r="I3879" t="s">
        <v>387</v>
      </c>
      <c r="J3879" t="s">
        <v>383</v>
      </c>
      <c r="K3879" t="s">
        <v>388</v>
      </c>
      <c r="L3879" t="s">
        <v>30</v>
      </c>
      <c r="M3879" t="s">
        <v>385</v>
      </c>
      <c r="N3879" t="s">
        <v>907</v>
      </c>
      <c r="O3879" t="s">
        <v>917</v>
      </c>
      <c r="P3879" t="s">
        <v>83</v>
      </c>
    </row>
    <row r="3880" spans="1:16">
      <c r="A3880" t="s">
        <v>1691</v>
      </c>
      <c r="B3880" t="s">
        <v>1689</v>
      </c>
      <c r="C3880" t="s">
        <v>956</v>
      </c>
      <c r="D3880">
        <v>55</v>
      </c>
      <c r="E3880" t="s">
        <v>1690</v>
      </c>
      <c r="F3880" t="s">
        <v>83</v>
      </c>
      <c r="G3880" t="s">
        <v>1265</v>
      </c>
      <c r="H3880" t="s">
        <v>330</v>
      </c>
      <c r="I3880" t="s">
        <v>387</v>
      </c>
      <c r="J3880" t="s">
        <v>383</v>
      </c>
      <c r="K3880" t="s">
        <v>388</v>
      </c>
      <c r="L3880" t="s">
        <v>30</v>
      </c>
      <c r="M3880" t="s">
        <v>385</v>
      </c>
      <c r="N3880" t="s">
        <v>907</v>
      </c>
      <c r="O3880" t="s">
        <v>917</v>
      </c>
      <c r="P3880" t="s">
        <v>83</v>
      </c>
    </row>
    <row r="3881" spans="1:16">
      <c r="A3881" t="s">
        <v>6964</v>
      </c>
      <c r="B3881" t="s">
        <v>6965</v>
      </c>
      <c r="C3881" t="s">
        <v>956</v>
      </c>
      <c r="D3881">
        <v>55</v>
      </c>
      <c r="E3881" t="s">
        <v>1690</v>
      </c>
      <c r="F3881" t="s">
        <v>71</v>
      </c>
      <c r="G3881" t="s">
        <v>1265</v>
      </c>
      <c r="H3881" t="s">
        <v>330</v>
      </c>
      <c r="I3881" t="s">
        <v>387</v>
      </c>
      <c r="J3881" t="s">
        <v>383</v>
      </c>
      <c r="K3881" t="s">
        <v>388</v>
      </c>
      <c r="L3881" t="s">
        <v>30</v>
      </c>
      <c r="M3881" t="s">
        <v>385</v>
      </c>
      <c r="N3881" t="s">
        <v>907</v>
      </c>
      <c r="O3881" t="s">
        <v>932</v>
      </c>
      <c r="P3881" t="s">
        <v>71</v>
      </c>
    </row>
    <row r="3882" spans="1:16">
      <c r="A3882" t="s">
        <v>6966</v>
      </c>
      <c r="B3882" t="s">
        <v>6965</v>
      </c>
      <c r="C3882" t="s">
        <v>904</v>
      </c>
      <c r="D3882">
        <v>57</v>
      </c>
      <c r="E3882" t="s">
        <v>1690</v>
      </c>
      <c r="F3882" t="s">
        <v>71</v>
      </c>
      <c r="G3882" t="s">
        <v>1265</v>
      </c>
      <c r="H3882" t="s">
        <v>330</v>
      </c>
      <c r="I3882" t="s">
        <v>387</v>
      </c>
      <c r="J3882" t="s">
        <v>383</v>
      </c>
      <c r="K3882" t="s">
        <v>388</v>
      </c>
      <c r="L3882" t="s">
        <v>30</v>
      </c>
      <c r="M3882" t="s">
        <v>385</v>
      </c>
      <c r="N3882" t="s">
        <v>907</v>
      </c>
      <c r="O3882" t="s">
        <v>932</v>
      </c>
      <c r="P3882" t="s">
        <v>71</v>
      </c>
    </row>
    <row r="3883" spans="1:16">
      <c r="A3883" t="s">
        <v>7430</v>
      </c>
      <c r="B3883" t="s">
        <v>7431</v>
      </c>
      <c r="C3883" t="s">
        <v>920</v>
      </c>
      <c r="D3883">
        <v>58</v>
      </c>
      <c r="E3883" t="s">
        <v>1690</v>
      </c>
      <c r="F3883" t="s">
        <v>53</v>
      </c>
      <c r="G3883" t="s">
        <v>1265</v>
      </c>
      <c r="H3883" t="s">
        <v>330</v>
      </c>
      <c r="I3883" t="s">
        <v>387</v>
      </c>
      <c r="J3883" t="s">
        <v>383</v>
      </c>
      <c r="K3883" t="s">
        <v>388</v>
      </c>
      <c r="L3883" t="s">
        <v>30</v>
      </c>
      <c r="M3883" t="s">
        <v>385</v>
      </c>
      <c r="N3883" t="s">
        <v>907</v>
      </c>
      <c r="O3883" t="s">
        <v>928</v>
      </c>
      <c r="P3883" t="s">
        <v>53</v>
      </c>
    </row>
    <row r="3884" spans="1:16">
      <c r="A3884" t="s">
        <v>8143</v>
      </c>
      <c r="B3884" t="s">
        <v>8144</v>
      </c>
      <c r="C3884" t="s">
        <v>915</v>
      </c>
      <c r="D3884">
        <v>56</v>
      </c>
      <c r="E3884" t="s">
        <v>1078</v>
      </c>
      <c r="F3884" t="s">
        <v>63</v>
      </c>
      <c r="G3884" t="s">
        <v>927</v>
      </c>
      <c r="H3884" t="s">
        <v>323</v>
      </c>
      <c r="I3884" t="s">
        <v>387</v>
      </c>
      <c r="J3884" t="s">
        <v>383</v>
      </c>
      <c r="K3884" t="s">
        <v>384</v>
      </c>
      <c r="L3884" t="s">
        <v>36</v>
      </c>
      <c r="M3884" t="s">
        <v>386</v>
      </c>
      <c r="N3884" t="s">
        <v>907</v>
      </c>
      <c r="O3884" t="s">
        <v>937</v>
      </c>
      <c r="P3884" t="s">
        <v>63</v>
      </c>
    </row>
    <row r="3885" spans="1:16">
      <c r="A3885" t="s">
        <v>8145</v>
      </c>
      <c r="B3885" t="s">
        <v>8144</v>
      </c>
      <c r="C3885" t="s">
        <v>920</v>
      </c>
      <c r="D3885">
        <v>58</v>
      </c>
      <c r="E3885" t="s">
        <v>1078</v>
      </c>
      <c r="F3885" t="s">
        <v>63</v>
      </c>
      <c r="G3885" t="s">
        <v>927</v>
      </c>
      <c r="H3885" t="s">
        <v>323</v>
      </c>
      <c r="I3885" t="s">
        <v>387</v>
      </c>
      <c r="J3885" t="s">
        <v>383</v>
      </c>
      <c r="K3885" t="s">
        <v>384</v>
      </c>
      <c r="L3885" t="s">
        <v>36</v>
      </c>
      <c r="M3885" t="s">
        <v>386</v>
      </c>
      <c r="N3885" t="s">
        <v>907</v>
      </c>
      <c r="O3885" t="s">
        <v>937</v>
      </c>
      <c r="P3885" t="s">
        <v>63</v>
      </c>
    </row>
    <row r="3886" spans="1:16">
      <c r="A3886" t="s">
        <v>8146</v>
      </c>
      <c r="B3886" t="s">
        <v>8144</v>
      </c>
      <c r="C3886" t="s">
        <v>904</v>
      </c>
      <c r="D3886">
        <v>57</v>
      </c>
      <c r="E3886" t="s">
        <v>1078</v>
      </c>
      <c r="F3886" t="s">
        <v>63</v>
      </c>
      <c r="G3886" t="s">
        <v>927</v>
      </c>
      <c r="H3886" t="s">
        <v>323</v>
      </c>
      <c r="I3886" t="s">
        <v>387</v>
      </c>
      <c r="J3886" t="s">
        <v>383</v>
      </c>
      <c r="K3886" t="s">
        <v>384</v>
      </c>
      <c r="L3886" t="s">
        <v>36</v>
      </c>
      <c r="M3886" t="s">
        <v>386</v>
      </c>
      <c r="N3886" t="s">
        <v>907</v>
      </c>
      <c r="O3886" t="s">
        <v>937</v>
      </c>
      <c r="P3886" t="s">
        <v>63</v>
      </c>
    </row>
    <row r="3887" spans="1:16">
      <c r="A3887" t="s">
        <v>1076</v>
      </c>
      <c r="B3887" t="s">
        <v>1077</v>
      </c>
      <c r="C3887" t="s">
        <v>915</v>
      </c>
      <c r="D3887">
        <v>56</v>
      </c>
      <c r="E3887" t="s">
        <v>1078</v>
      </c>
      <c r="F3887" t="s">
        <v>71</v>
      </c>
      <c r="G3887" t="s">
        <v>927</v>
      </c>
      <c r="H3887" t="s">
        <v>323</v>
      </c>
      <c r="I3887" t="s">
        <v>387</v>
      </c>
      <c r="J3887" t="s">
        <v>383</v>
      </c>
      <c r="K3887" t="s">
        <v>384</v>
      </c>
      <c r="L3887" t="s">
        <v>36</v>
      </c>
      <c r="M3887" t="s">
        <v>386</v>
      </c>
      <c r="N3887" t="s">
        <v>907</v>
      </c>
      <c r="O3887" t="s">
        <v>932</v>
      </c>
      <c r="P3887" t="s">
        <v>71</v>
      </c>
    </row>
    <row r="3888" spans="1:16">
      <c r="A3888" t="s">
        <v>1079</v>
      </c>
      <c r="B3888" t="s">
        <v>1077</v>
      </c>
      <c r="C3888" t="s">
        <v>920</v>
      </c>
      <c r="D3888">
        <v>58</v>
      </c>
      <c r="E3888" t="s">
        <v>1078</v>
      </c>
      <c r="F3888" t="s">
        <v>71</v>
      </c>
      <c r="G3888" t="s">
        <v>927</v>
      </c>
      <c r="H3888" t="s">
        <v>323</v>
      </c>
      <c r="I3888" t="s">
        <v>387</v>
      </c>
      <c r="J3888" t="s">
        <v>383</v>
      </c>
      <c r="K3888" t="s">
        <v>384</v>
      </c>
      <c r="L3888" t="s">
        <v>36</v>
      </c>
      <c r="M3888" t="s">
        <v>386</v>
      </c>
      <c r="N3888" t="s">
        <v>907</v>
      </c>
      <c r="O3888" t="s">
        <v>932</v>
      </c>
      <c r="P3888" t="s">
        <v>71</v>
      </c>
    </row>
    <row r="3889" spans="1:16">
      <c r="A3889" t="s">
        <v>2362</v>
      </c>
      <c r="B3889" t="s">
        <v>2363</v>
      </c>
      <c r="C3889" t="s">
        <v>956</v>
      </c>
      <c r="D3889">
        <v>55</v>
      </c>
      <c r="E3889" t="s">
        <v>2364</v>
      </c>
      <c r="F3889" t="s">
        <v>63</v>
      </c>
      <c r="G3889" t="s">
        <v>2305</v>
      </c>
      <c r="H3889" t="s">
        <v>330</v>
      </c>
      <c r="I3889" t="s">
        <v>382</v>
      </c>
      <c r="J3889" t="s">
        <v>383</v>
      </c>
      <c r="K3889" t="s">
        <v>384</v>
      </c>
      <c r="L3889" t="s">
        <v>35</v>
      </c>
      <c r="M3889" t="s">
        <v>386</v>
      </c>
      <c r="N3889" t="s">
        <v>907</v>
      </c>
      <c r="O3889" t="s">
        <v>947</v>
      </c>
      <c r="P3889" t="s">
        <v>63</v>
      </c>
    </row>
    <row r="3890" spans="1:16">
      <c r="A3890" t="s">
        <v>2365</v>
      </c>
      <c r="B3890" t="s">
        <v>2363</v>
      </c>
      <c r="C3890" t="s">
        <v>904</v>
      </c>
      <c r="D3890">
        <v>57</v>
      </c>
      <c r="E3890" t="s">
        <v>2364</v>
      </c>
      <c r="F3890" t="s">
        <v>63</v>
      </c>
      <c r="G3890" t="s">
        <v>2305</v>
      </c>
      <c r="H3890" t="s">
        <v>330</v>
      </c>
      <c r="I3890" t="s">
        <v>382</v>
      </c>
      <c r="J3890" t="s">
        <v>383</v>
      </c>
      <c r="K3890" t="s">
        <v>384</v>
      </c>
      <c r="L3890" t="s">
        <v>35</v>
      </c>
      <c r="M3890" t="s">
        <v>386</v>
      </c>
      <c r="N3890" t="s">
        <v>907</v>
      </c>
      <c r="O3890" t="s">
        <v>947</v>
      </c>
      <c r="P3890" t="s">
        <v>63</v>
      </c>
    </row>
    <row r="3891" spans="1:16">
      <c r="A3891" t="s">
        <v>2366</v>
      </c>
      <c r="B3891" t="s">
        <v>2363</v>
      </c>
      <c r="C3891" t="s">
        <v>910</v>
      </c>
      <c r="D3891">
        <v>59</v>
      </c>
      <c r="E3891" t="s">
        <v>2364</v>
      </c>
      <c r="F3891" t="s">
        <v>63</v>
      </c>
      <c r="G3891" t="s">
        <v>2305</v>
      </c>
      <c r="H3891" t="s">
        <v>330</v>
      </c>
      <c r="I3891" t="s">
        <v>382</v>
      </c>
      <c r="J3891" t="s">
        <v>383</v>
      </c>
      <c r="K3891" t="s">
        <v>384</v>
      </c>
      <c r="L3891" t="s">
        <v>35</v>
      </c>
      <c r="M3891" t="s">
        <v>386</v>
      </c>
      <c r="N3891" t="s">
        <v>907</v>
      </c>
      <c r="O3891" t="s">
        <v>947</v>
      </c>
      <c r="P3891" t="s">
        <v>63</v>
      </c>
    </row>
    <row r="3892" spans="1:16">
      <c r="A3892" t="s">
        <v>2367</v>
      </c>
      <c r="B3892" t="s">
        <v>2363</v>
      </c>
      <c r="C3892" t="s">
        <v>912</v>
      </c>
      <c r="D3892">
        <v>61</v>
      </c>
      <c r="E3892" t="s">
        <v>2364</v>
      </c>
      <c r="F3892" t="s">
        <v>63</v>
      </c>
      <c r="G3892" t="s">
        <v>2305</v>
      </c>
      <c r="H3892" t="s">
        <v>330</v>
      </c>
      <c r="I3892" t="s">
        <v>382</v>
      </c>
      <c r="J3892" t="s">
        <v>383</v>
      </c>
      <c r="K3892" t="s">
        <v>384</v>
      </c>
      <c r="L3892" t="s">
        <v>35</v>
      </c>
      <c r="M3892" t="s">
        <v>386</v>
      </c>
      <c r="N3892" t="s">
        <v>907</v>
      </c>
      <c r="O3892" t="s">
        <v>947</v>
      </c>
      <c r="P3892" t="s">
        <v>63</v>
      </c>
    </row>
    <row r="3893" spans="1:16">
      <c r="A3893" t="s">
        <v>1080</v>
      </c>
      <c r="B3893" t="s">
        <v>1081</v>
      </c>
      <c r="C3893" t="s">
        <v>904</v>
      </c>
      <c r="D3893">
        <v>57</v>
      </c>
      <c r="E3893" t="s">
        <v>1082</v>
      </c>
      <c r="F3893" t="s">
        <v>63</v>
      </c>
      <c r="G3893" t="s">
        <v>927</v>
      </c>
      <c r="H3893" t="s">
        <v>331</v>
      </c>
      <c r="I3893" t="s">
        <v>387</v>
      </c>
      <c r="J3893" t="s">
        <v>383</v>
      </c>
      <c r="K3893" t="s">
        <v>384</v>
      </c>
      <c r="L3893" t="s">
        <v>36</v>
      </c>
      <c r="M3893" t="s">
        <v>386</v>
      </c>
      <c r="N3893" t="s">
        <v>907</v>
      </c>
      <c r="O3893" t="s">
        <v>947</v>
      </c>
      <c r="P3893" t="s">
        <v>63</v>
      </c>
    </row>
    <row r="3894" spans="1:16">
      <c r="A3894" t="s">
        <v>8246</v>
      </c>
      <c r="B3894" t="s">
        <v>8247</v>
      </c>
      <c r="C3894" t="s">
        <v>956</v>
      </c>
      <c r="D3894">
        <v>55</v>
      </c>
      <c r="E3894" t="s">
        <v>8248</v>
      </c>
      <c r="F3894" t="s">
        <v>55</v>
      </c>
      <c r="G3894" t="s">
        <v>1265</v>
      </c>
      <c r="H3894" t="s">
        <v>330</v>
      </c>
      <c r="I3894" t="s">
        <v>387</v>
      </c>
      <c r="J3894" t="s">
        <v>383</v>
      </c>
      <c r="K3894" t="s">
        <v>388</v>
      </c>
      <c r="L3894" t="s">
        <v>30</v>
      </c>
      <c r="M3894" t="s">
        <v>386</v>
      </c>
      <c r="N3894" t="s">
        <v>907</v>
      </c>
      <c r="O3894" t="s">
        <v>1003</v>
      </c>
      <c r="P3894" t="s">
        <v>71</v>
      </c>
    </row>
    <row r="3895" spans="1:16">
      <c r="A3895" t="s">
        <v>8249</v>
      </c>
      <c r="B3895" t="s">
        <v>8247</v>
      </c>
      <c r="C3895" t="s">
        <v>904</v>
      </c>
      <c r="D3895">
        <v>57</v>
      </c>
      <c r="E3895" t="s">
        <v>8248</v>
      </c>
      <c r="F3895" t="s">
        <v>55</v>
      </c>
      <c r="G3895" t="s">
        <v>1265</v>
      </c>
      <c r="H3895" t="s">
        <v>330</v>
      </c>
      <c r="I3895" t="s">
        <v>387</v>
      </c>
      <c r="J3895" t="s">
        <v>383</v>
      </c>
      <c r="K3895" t="s">
        <v>388</v>
      </c>
      <c r="L3895" t="s">
        <v>30</v>
      </c>
      <c r="M3895" t="s">
        <v>386</v>
      </c>
      <c r="N3895" t="s">
        <v>907</v>
      </c>
      <c r="O3895" t="s">
        <v>1003</v>
      </c>
      <c r="P3895" t="s">
        <v>71</v>
      </c>
    </row>
    <row r="3896" spans="1:16">
      <c r="A3896" t="s">
        <v>8250</v>
      </c>
      <c r="B3896" t="s">
        <v>8247</v>
      </c>
      <c r="C3896" t="s">
        <v>910</v>
      </c>
      <c r="D3896">
        <v>59</v>
      </c>
      <c r="E3896" t="s">
        <v>8248</v>
      </c>
      <c r="F3896" t="s">
        <v>55</v>
      </c>
      <c r="G3896" t="s">
        <v>1265</v>
      </c>
      <c r="H3896" t="s">
        <v>330</v>
      </c>
      <c r="I3896" t="s">
        <v>387</v>
      </c>
      <c r="J3896" t="s">
        <v>383</v>
      </c>
      <c r="K3896" t="s">
        <v>388</v>
      </c>
      <c r="L3896" t="s">
        <v>30</v>
      </c>
      <c r="M3896" t="s">
        <v>386</v>
      </c>
      <c r="N3896" t="s">
        <v>907</v>
      </c>
      <c r="O3896" t="s">
        <v>1003</v>
      </c>
      <c r="P3896" t="s">
        <v>71</v>
      </c>
    </row>
    <row r="3897" spans="1:16">
      <c r="A3897" t="s">
        <v>8251</v>
      </c>
      <c r="B3897" t="s">
        <v>8252</v>
      </c>
      <c r="C3897" t="s">
        <v>956</v>
      </c>
      <c r="D3897">
        <v>55</v>
      </c>
      <c r="E3897" t="s">
        <v>8248</v>
      </c>
      <c r="F3897" t="s">
        <v>53</v>
      </c>
      <c r="G3897" t="s">
        <v>1265</v>
      </c>
      <c r="H3897" t="s">
        <v>330</v>
      </c>
      <c r="I3897" t="s">
        <v>387</v>
      </c>
      <c r="J3897" t="s">
        <v>383</v>
      </c>
      <c r="K3897" t="s">
        <v>388</v>
      </c>
      <c r="L3897" t="s">
        <v>30</v>
      </c>
      <c r="M3897" t="s">
        <v>386</v>
      </c>
      <c r="N3897" t="s">
        <v>907</v>
      </c>
      <c r="O3897" t="s">
        <v>928</v>
      </c>
      <c r="P3897" t="s">
        <v>53</v>
      </c>
    </row>
    <row r="3898" spans="1:16">
      <c r="A3898" t="s">
        <v>8253</v>
      </c>
      <c r="B3898" t="s">
        <v>8252</v>
      </c>
      <c r="C3898" t="s">
        <v>904</v>
      </c>
      <c r="D3898">
        <v>57</v>
      </c>
      <c r="E3898" t="s">
        <v>8248</v>
      </c>
      <c r="F3898" t="s">
        <v>53</v>
      </c>
      <c r="G3898" t="s">
        <v>1265</v>
      </c>
      <c r="H3898" t="s">
        <v>330</v>
      </c>
      <c r="I3898" t="s">
        <v>387</v>
      </c>
      <c r="J3898" t="s">
        <v>383</v>
      </c>
      <c r="K3898" t="s">
        <v>388</v>
      </c>
      <c r="L3898" t="s">
        <v>30</v>
      </c>
      <c r="M3898" t="s">
        <v>386</v>
      </c>
      <c r="N3898" t="s">
        <v>907</v>
      </c>
      <c r="O3898" t="s">
        <v>928</v>
      </c>
      <c r="P3898" t="s">
        <v>53</v>
      </c>
    </row>
    <row r="3899" spans="1:16">
      <c r="A3899" t="s">
        <v>8254</v>
      </c>
      <c r="B3899" t="s">
        <v>8252</v>
      </c>
      <c r="C3899" t="s">
        <v>910</v>
      </c>
      <c r="D3899">
        <v>59</v>
      </c>
      <c r="E3899" t="s">
        <v>8248</v>
      </c>
      <c r="F3899" t="s">
        <v>53</v>
      </c>
      <c r="G3899" t="s">
        <v>1265</v>
      </c>
      <c r="H3899" t="s">
        <v>330</v>
      </c>
      <c r="I3899" t="s">
        <v>387</v>
      </c>
      <c r="J3899" t="s">
        <v>383</v>
      </c>
      <c r="K3899" t="s">
        <v>388</v>
      </c>
      <c r="L3899" t="s">
        <v>30</v>
      </c>
      <c r="M3899" t="s">
        <v>386</v>
      </c>
      <c r="N3899" t="s">
        <v>907</v>
      </c>
      <c r="O3899" t="s">
        <v>928</v>
      </c>
      <c r="P3899" t="s">
        <v>53</v>
      </c>
    </row>
    <row r="3900" spans="1:16">
      <c r="A3900" t="s">
        <v>6967</v>
      </c>
      <c r="B3900" t="s">
        <v>6968</v>
      </c>
      <c r="C3900" t="s">
        <v>904</v>
      </c>
      <c r="D3900">
        <v>57</v>
      </c>
      <c r="E3900" t="s">
        <v>1701</v>
      </c>
      <c r="F3900" t="s">
        <v>86</v>
      </c>
      <c r="G3900" t="s">
        <v>1265</v>
      </c>
      <c r="H3900" t="s">
        <v>330</v>
      </c>
      <c r="I3900" t="s">
        <v>382</v>
      </c>
      <c r="J3900" t="s">
        <v>383</v>
      </c>
      <c r="K3900" t="s">
        <v>389</v>
      </c>
      <c r="L3900" t="s">
        <v>30</v>
      </c>
      <c r="M3900" t="s">
        <v>385</v>
      </c>
      <c r="N3900" t="s">
        <v>907</v>
      </c>
      <c r="O3900" t="s">
        <v>1033</v>
      </c>
      <c r="P3900" t="s">
        <v>86</v>
      </c>
    </row>
    <row r="3901" spans="1:16">
      <c r="A3901" t="s">
        <v>6969</v>
      </c>
      <c r="B3901" t="s">
        <v>6968</v>
      </c>
      <c r="C3901" t="s">
        <v>910</v>
      </c>
      <c r="D3901">
        <v>59</v>
      </c>
      <c r="E3901" t="s">
        <v>1701</v>
      </c>
      <c r="F3901" t="s">
        <v>86</v>
      </c>
      <c r="G3901" t="s">
        <v>1265</v>
      </c>
      <c r="H3901" t="s">
        <v>330</v>
      </c>
      <c r="I3901" t="s">
        <v>382</v>
      </c>
      <c r="J3901" t="s">
        <v>383</v>
      </c>
      <c r="K3901" t="s">
        <v>389</v>
      </c>
      <c r="L3901" t="s">
        <v>30</v>
      </c>
      <c r="M3901" t="s">
        <v>385</v>
      </c>
      <c r="N3901" t="s">
        <v>907</v>
      </c>
      <c r="O3901" t="s">
        <v>1033</v>
      </c>
      <c r="P3901" t="s">
        <v>86</v>
      </c>
    </row>
    <row r="3902" spans="1:16">
      <c r="A3902" t="s">
        <v>6970</v>
      </c>
      <c r="B3902" t="s">
        <v>6968</v>
      </c>
      <c r="C3902" t="s">
        <v>912</v>
      </c>
      <c r="D3902">
        <v>61</v>
      </c>
      <c r="E3902" t="s">
        <v>1701</v>
      </c>
      <c r="F3902" t="s">
        <v>86</v>
      </c>
      <c r="G3902" t="s">
        <v>1265</v>
      </c>
      <c r="H3902" t="s">
        <v>330</v>
      </c>
      <c r="I3902" t="s">
        <v>382</v>
      </c>
      <c r="J3902" t="s">
        <v>383</v>
      </c>
      <c r="K3902" t="s">
        <v>389</v>
      </c>
      <c r="L3902" t="s">
        <v>30</v>
      </c>
      <c r="M3902" t="s">
        <v>385</v>
      </c>
      <c r="N3902" t="s">
        <v>907</v>
      </c>
      <c r="O3902" t="s">
        <v>1033</v>
      </c>
      <c r="P3902" t="s">
        <v>86</v>
      </c>
    </row>
    <row r="3903" spans="1:16">
      <c r="A3903" t="s">
        <v>1699</v>
      </c>
      <c r="B3903" t="s">
        <v>1700</v>
      </c>
      <c r="C3903" t="s">
        <v>910</v>
      </c>
      <c r="D3903">
        <v>59</v>
      </c>
      <c r="E3903" t="s">
        <v>1701</v>
      </c>
      <c r="F3903" t="s">
        <v>53</v>
      </c>
      <c r="G3903" t="s">
        <v>1265</v>
      </c>
      <c r="H3903" t="s">
        <v>330</v>
      </c>
      <c r="I3903" t="s">
        <v>382</v>
      </c>
      <c r="J3903" t="s">
        <v>383</v>
      </c>
      <c r="K3903" t="s">
        <v>389</v>
      </c>
      <c r="L3903" t="s">
        <v>30</v>
      </c>
      <c r="M3903" t="s">
        <v>385</v>
      </c>
      <c r="N3903" t="s">
        <v>907</v>
      </c>
      <c r="O3903" t="s">
        <v>928</v>
      </c>
      <c r="P3903" t="s">
        <v>53</v>
      </c>
    </row>
    <row r="3904" spans="1:16">
      <c r="A3904" t="s">
        <v>1702</v>
      </c>
      <c r="B3904" t="s">
        <v>1700</v>
      </c>
      <c r="C3904" t="s">
        <v>904</v>
      </c>
      <c r="D3904">
        <v>57</v>
      </c>
      <c r="E3904" t="s">
        <v>1701</v>
      </c>
      <c r="F3904" t="s">
        <v>53</v>
      </c>
      <c r="G3904" t="s">
        <v>1265</v>
      </c>
      <c r="H3904" t="s">
        <v>330</v>
      </c>
      <c r="I3904" t="s">
        <v>382</v>
      </c>
      <c r="J3904" t="s">
        <v>383</v>
      </c>
      <c r="K3904" t="s">
        <v>389</v>
      </c>
      <c r="L3904" t="s">
        <v>30</v>
      </c>
      <c r="M3904" t="s">
        <v>385</v>
      </c>
      <c r="N3904" t="s">
        <v>907</v>
      </c>
      <c r="O3904" t="s">
        <v>928</v>
      </c>
      <c r="P3904" t="s">
        <v>53</v>
      </c>
    </row>
    <row r="3905" spans="1:16">
      <c r="A3905" t="s">
        <v>1703</v>
      </c>
      <c r="B3905" t="s">
        <v>1700</v>
      </c>
      <c r="C3905" t="s">
        <v>912</v>
      </c>
      <c r="D3905">
        <v>61</v>
      </c>
      <c r="E3905" t="s">
        <v>1701</v>
      </c>
      <c r="F3905" t="s">
        <v>53</v>
      </c>
      <c r="G3905" t="s">
        <v>1265</v>
      </c>
      <c r="H3905" t="s">
        <v>330</v>
      </c>
      <c r="I3905" t="s">
        <v>382</v>
      </c>
      <c r="J3905" t="s">
        <v>383</v>
      </c>
      <c r="K3905" t="s">
        <v>389</v>
      </c>
      <c r="L3905" t="s">
        <v>30</v>
      </c>
      <c r="M3905" t="s">
        <v>385</v>
      </c>
      <c r="N3905" t="s">
        <v>907</v>
      </c>
      <c r="O3905" t="s">
        <v>928</v>
      </c>
      <c r="P3905" t="s">
        <v>53</v>
      </c>
    </row>
    <row r="3906" spans="1:16">
      <c r="A3906" t="s">
        <v>1704</v>
      </c>
      <c r="B3906" t="s">
        <v>1705</v>
      </c>
      <c r="C3906" t="s">
        <v>904</v>
      </c>
      <c r="D3906">
        <v>57</v>
      </c>
      <c r="E3906" t="s">
        <v>1706</v>
      </c>
      <c r="F3906" t="s">
        <v>55</v>
      </c>
      <c r="G3906" t="s">
        <v>1265</v>
      </c>
      <c r="H3906" t="s">
        <v>330</v>
      </c>
      <c r="I3906" t="s">
        <v>387</v>
      </c>
      <c r="J3906" t="s">
        <v>383</v>
      </c>
      <c r="K3906" t="s">
        <v>388</v>
      </c>
      <c r="L3906" t="s">
        <v>30</v>
      </c>
      <c r="M3906" t="s">
        <v>385</v>
      </c>
      <c r="N3906" t="s">
        <v>907</v>
      </c>
      <c r="O3906" t="s">
        <v>1003</v>
      </c>
      <c r="P3906" t="s">
        <v>71</v>
      </c>
    </row>
    <row r="3907" spans="1:16">
      <c r="A3907" t="s">
        <v>6973</v>
      </c>
      <c r="B3907" t="s">
        <v>6974</v>
      </c>
      <c r="C3907" t="s">
        <v>904</v>
      </c>
      <c r="D3907">
        <v>57</v>
      </c>
      <c r="E3907" t="s">
        <v>1709</v>
      </c>
      <c r="F3907" t="s">
        <v>86</v>
      </c>
      <c r="G3907" t="s">
        <v>1265</v>
      </c>
      <c r="H3907" t="s">
        <v>330</v>
      </c>
      <c r="I3907" t="s">
        <v>382</v>
      </c>
      <c r="J3907" t="s">
        <v>383</v>
      </c>
      <c r="K3907" t="s">
        <v>388</v>
      </c>
      <c r="L3907" t="s">
        <v>30</v>
      </c>
      <c r="M3907" t="s">
        <v>386</v>
      </c>
      <c r="N3907" t="s">
        <v>907</v>
      </c>
      <c r="O3907" t="s">
        <v>1033</v>
      </c>
      <c r="P3907" t="s">
        <v>86</v>
      </c>
    </row>
    <row r="3908" spans="1:16">
      <c r="A3908" t="s">
        <v>6975</v>
      </c>
      <c r="B3908" t="s">
        <v>6974</v>
      </c>
      <c r="C3908" t="s">
        <v>910</v>
      </c>
      <c r="D3908">
        <v>59</v>
      </c>
      <c r="E3908" t="s">
        <v>1709</v>
      </c>
      <c r="F3908" t="s">
        <v>86</v>
      </c>
      <c r="G3908" t="s">
        <v>1265</v>
      </c>
      <c r="H3908" t="s">
        <v>330</v>
      </c>
      <c r="I3908" t="s">
        <v>382</v>
      </c>
      <c r="J3908" t="s">
        <v>383</v>
      </c>
      <c r="K3908" t="s">
        <v>388</v>
      </c>
      <c r="L3908" t="s">
        <v>30</v>
      </c>
      <c r="M3908" t="s">
        <v>386</v>
      </c>
      <c r="N3908" t="s">
        <v>907</v>
      </c>
      <c r="O3908" t="s">
        <v>1033</v>
      </c>
      <c r="P3908" t="s">
        <v>86</v>
      </c>
    </row>
    <row r="3909" spans="1:16">
      <c r="A3909" t="s">
        <v>1707</v>
      </c>
      <c r="B3909" t="s">
        <v>1708</v>
      </c>
      <c r="C3909" t="s">
        <v>904</v>
      </c>
      <c r="D3909">
        <v>57</v>
      </c>
      <c r="E3909" t="s">
        <v>1709</v>
      </c>
      <c r="F3909" t="s">
        <v>83</v>
      </c>
      <c r="G3909" t="s">
        <v>1265</v>
      </c>
      <c r="H3909" t="s">
        <v>330</v>
      </c>
      <c r="I3909" t="s">
        <v>382</v>
      </c>
      <c r="J3909" t="s">
        <v>383</v>
      </c>
      <c r="K3909" t="s">
        <v>388</v>
      </c>
      <c r="L3909" t="s">
        <v>30</v>
      </c>
      <c r="M3909" t="s">
        <v>386</v>
      </c>
      <c r="N3909" t="s">
        <v>907</v>
      </c>
      <c r="O3909" t="s">
        <v>1710</v>
      </c>
      <c r="P3909" t="s">
        <v>83</v>
      </c>
    </row>
    <row r="3910" spans="1:16">
      <c r="A3910" t="s">
        <v>6971</v>
      </c>
      <c r="B3910" t="s">
        <v>6972</v>
      </c>
      <c r="C3910" t="s">
        <v>910</v>
      </c>
      <c r="D3910">
        <v>59</v>
      </c>
      <c r="E3910" t="s">
        <v>1709</v>
      </c>
      <c r="F3910" t="s">
        <v>53</v>
      </c>
      <c r="G3910" t="s">
        <v>1265</v>
      </c>
      <c r="H3910" t="s">
        <v>330</v>
      </c>
      <c r="I3910" t="s">
        <v>382</v>
      </c>
      <c r="J3910" t="s">
        <v>383</v>
      </c>
      <c r="K3910" t="s">
        <v>388</v>
      </c>
      <c r="L3910" t="s">
        <v>30</v>
      </c>
      <c r="M3910" t="s">
        <v>386</v>
      </c>
      <c r="N3910" t="s">
        <v>907</v>
      </c>
      <c r="O3910" t="s">
        <v>928</v>
      </c>
      <c r="P3910" t="s">
        <v>53</v>
      </c>
    </row>
    <row r="3911" spans="1:16">
      <c r="A3911" t="s">
        <v>2368</v>
      </c>
      <c r="B3911" t="s">
        <v>2369</v>
      </c>
      <c r="C3911" t="s">
        <v>956</v>
      </c>
      <c r="D3911">
        <v>55</v>
      </c>
      <c r="E3911" t="s">
        <v>2370</v>
      </c>
      <c r="F3911" t="s">
        <v>63</v>
      </c>
      <c r="G3911" t="s">
        <v>927</v>
      </c>
      <c r="H3911" t="s">
        <v>330</v>
      </c>
      <c r="I3911" t="s">
        <v>382</v>
      </c>
      <c r="J3911" t="s">
        <v>383</v>
      </c>
      <c r="K3911" t="s">
        <v>384</v>
      </c>
      <c r="L3911" t="s">
        <v>36</v>
      </c>
      <c r="M3911" t="s">
        <v>386</v>
      </c>
      <c r="N3911" t="s">
        <v>907</v>
      </c>
      <c r="O3911" t="s">
        <v>937</v>
      </c>
      <c r="P3911" t="s">
        <v>63</v>
      </c>
    </row>
    <row r="3912" spans="1:16">
      <c r="A3912" t="s">
        <v>2371</v>
      </c>
      <c r="B3912" t="s">
        <v>2369</v>
      </c>
      <c r="C3912" t="s">
        <v>904</v>
      </c>
      <c r="D3912">
        <v>57</v>
      </c>
      <c r="E3912" t="s">
        <v>2370</v>
      </c>
      <c r="F3912" t="s">
        <v>63</v>
      </c>
      <c r="G3912" t="s">
        <v>927</v>
      </c>
      <c r="H3912" t="s">
        <v>330</v>
      </c>
      <c r="I3912" t="s">
        <v>382</v>
      </c>
      <c r="J3912" t="s">
        <v>383</v>
      </c>
      <c r="K3912" t="s">
        <v>384</v>
      </c>
      <c r="L3912" t="s">
        <v>36</v>
      </c>
      <c r="M3912" t="s">
        <v>386</v>
      </c>
      <c r="N3912" t="s">
        <v>907</v>
      </c>
      <c r="O3912" t="s">
        <v>937</v>
      </c>
      <c r="P3912" t="s">
        <v>63</v>
      </c>
    </row>
    <row r="3913" spans="1:16">
      <c r="A3913" t="s">
        <v>2372</v>
      </c>
      <c r="B3913" t="s">
        <v>2369</v>
      </c>
      <c r="C3913" t="s">
        <v>910</v>
      </c>
      <c r="D3913">
        <v>59</v>
      </c>
      <c r="E3913" t="s">
        <v>2370</v>
      </c>
      <c r="F3913" t="s">
        <v>63</v>
      </c>
      <c r="G3913" t="s">
        <v>927</v>
      </c>
      <c r="H3913" t="s">
        <v>330</v>
      </c>
      <c r="I3913" t="s">
        <v>382</v>
      </c>
      <c r="J3913" t="s">
        <v>383</v>
      </c>
      <c r="K3913" t="s">
        <v>384</v>
      </c>
      <c r="L3913" t="s">
        <v>36</v>
      </c>
      <c r="M3913" t="s">
        <v>386</v>
      </c>
      <c r="N3913" t="s">
        <v>907</v>
      </c>
      <c r="O3913" t="s">
        <v>937</v>
      </c>
      <c r="P3913" t="s">
        <v>63</v>
      </c>
    </row>
    <row r="3914" spans="1:16">
      <c r="A3914" t="s">
        <v>2373</v>
      </c>
      <c r="B3914" t="s">
        <v>2369</v>
      </c>
      <c r="C3914" t="s">
        <v>912</v>
      </c>
      <c r="D3914">
        <v>61</v>
      </c>
      <c r="E3914" t="s">
        <v>2370</v>
      </c>
      <c r="F3914" t="s">
        <v>63</v>
      </c>
      <c r="G3914" t="s">
        <v>927</v>
      </c>
      <c r="H3914" t="s">
        <v>330</v>
      </c>
      <c r="I3914" t="s">
        <v>382</v>
      </c>
      <c r="J3914" t="s">
        <v>383</v>
      </c>
      <c r="K3914" t="s">
        <v>384</v>
      </c>
      <c r="L3914" t="s">
        <v>36</v>
      </c>
      <c r="M3914" t="s">
        <v>386</v>
      </c>
      <c r="N3914" t="s">
        <v>907</v>
      </c>
      <c r="O3914" t="s">
        <v>937</v>
      </c>
      <c r="P3914" t="s">
        <v>63</v>
      </c>
    </row>
    <row r="3915" spans="1:16">
      <c r="A3915" t="s">
        <v>2880</v>
      </c>
      <c r="B3915" t="s">
        <v>2881</v>
      </c>
      <c r="C3915" t="s">
        <v>910</v>
      </c>
      <c r="D3915">
        <v>59</v>
      </c>
      <c r="E3915" t="s">
        <v>2370</v>
      </c>
      <c r="F3915" t="s">
        <v>86</v>
      </c>
      <c r="G3915" t="s">
        <v>927</v>
      </c>
      <c r="H3915" t="s">
        <v>330</v>
      </c>
      <c r="I3915" t="s">
        <v>382</v>
      </c>
      <c r="J3915" t="s">
        <v>383</v>
      </c>
      <c r="K3915" t="s">
        <v>384</v>
      </c>
      <c r="L3915" t="s">
        <v>36</v>
      </c>
      <c r="M3915" t="s">
        <v>386</v>
      </c>
      <c r="N3915" t="s">
        <v>907</v>
      </c>
      <c r="O3915" t="s">
        <v>942</v>
      </c>
      <c r="P3915" t="s">
        <v>86</v>
      </c>
    </row>
    <row r="3916" spans="1:16">
      <c r="A3916" t="s">
        <v>2882</v>
      </c>
      <c r="B3916" t="s">
        <v>2881</v>
      </c>
      <c r="C3916" t="s">
        <v>956</v>
      </c>
      <c r="D3916">
        <v>55</v>
      </c>
      <c r="E3916" t="s">
        <v>2370</v>
      </c>
      <c r="F3916" t="s">
        <v>86</v>
      </c>
      <c r="G3916" t="s">
        <v>927</v>
      </c>
      <c r="H3916" t="s">
        <v>330</v>
      </c>
      <c r="I3916" t="s">
        <v>382</v>
      </c>
      <c r="J3916" t="s">
        <v>383</v>
      </c>
      <c r="K3916" t="s">
        <v>384</v>
      </c>
      <c r="L3916" t="s">
        <v>36</v>
      </c>
      <c r="M3916" t="s">
        <v>386</v>
      </c>
      <c r="N3916" t="s">
        <v>907</v>
      </c>
      <c r="O3916" t="s">
        <v>942</v>
      </c>
      <c r="P3916" t="s">
        <v>86</v>
      </c>
    </row>
    <row r="3917" spans="1:16">
      <c r="A3917" t="s">
        <v>2883</v>
      </c>
      <c r="B3917" t="s">
        <v>2881</v>
      </c>
      <c r="C3917" t="s">
        <v>904</v>
      </c>
      <c r="D3917">
        <v>57</v>
      </c>
      <c r="E3917" t="s">
        <v>2370</v>
      </c>
      <c r="F3917" t="s">
        <v>86</v>
      </c>
      <c r="G3917" t="s">
        <v>927</v>
      </c>
      <c r="H3917" t="s">
        <v>330</v>
      </c>
      <c r="I3917" t="s">
        <v>382</v>
      </c>
      <c r="J3917" t="s">
        <v>383</v>
      </c>
      <c r="K3917" t="s">
        <v>384</v>
      </c>
      <c r="L3917" t="s">
        <v>36</v>
      </c>
      <c r="M3917" t="s">
        <v>386</v>
      </c>
      <c r="N3917" t="s">
        <v>907</v>
      </c>
      <c r="O3917" t="s">
        <v>942</v>
      </c>
      <c r="P3917" t="s">
        <v>86</v>
      </c>
    </row>
    <row r="3918" spans="1:16">
      <c r="A3918" t="s">
        <v>2884</v>
      </c>
      <c r="B3918" t="s">
        <v>2881</v>
      </c>
      <c r="C3918" t="s">
        <v>912</v>
      </c>
      <c r="D3918">
        <v>61</v>
      </c>
      <c r="E3918" t="s">
        <v>2370</v>
      </c>
      <c r="F3918" t="s">
        <v>86</v>
      </c>
      <c r="G3918" t="s">
        <v>927</v>
      </c>
      <c r="H3918" t="s">
        <v>330</v>
      </c>
      <c r="I3918" t="s">
        <v>382</v>
      </c>
      <c r="J3918" t="s">
        <v>383</v>
      </c>
      <c r="K3918" t="s">
        <v>384</v>
      </c>
      <c r="L3918" t="s">
        <v>36</v>
      </c>
      <c r="M3918" t="s">
        <v>386</v>
      </c>
      <c r="N3918" t="s">
        <v>907</v>
      </c>
      <c r="O3918" t="s">
        <v>942</v>
      </c>
      <c r="P3918" t="s">
        <v>86</v>
      </c>
    </row>
    <row r="3919" spans="1:16">
      <c r="A3919" t="s">
        <v>4322</v>
      </c>
      <c r="B3919" t="s">
        <v>4323</v>
      </c>
      <c r="C3919" t="s">
        <v>910</v>
      </c>
      <c r="D3919">
        <v>59</v>
      </c>
      <c r="E3919" t="s">
        <v>2370</v>
      </c>
      <c r="F3919" t="s">
        <v>71</v>
      </c>
      <c r="G3919" t="s">
        <v>927</v>
      </c>
      <c r="H3919" t="s">
        <v>330</v>
      </c>
      <c r="I3919" t="s">
        <v>382</v>
      </c>
      <c r="J3919" t="s">
        <v>383</v>
      </c>
      <c r="K3919" t="s">
        <v>384</v>
      </c>
      <c r="L3919" t="s">
        <v>36</v>
      </c>
      <c r="M3919" t="s">
        <v>386</v>
      </c>
      <c r="N3919" t="s">
        <v>907</v>
      </c>
      <c r="O3919" t="s">
        <v>932</v>
      </c>
      <c r="P3919" t="s">
        <v>71</v>
      </c>
    </row>
    <row r="3920" spans="1:16">
      <c r="A3920" t="s">
        <v>4324</v>
      </c>
      <c r="B3920" t="s">
        <v>4323</v>
      </c>
      <c r="C3920" t="s">
        <v>956</v>
      </c>
      <c r="D3920">
        <v>55</v>
      </c>
      <c r="E3920" t="s">
        <v>2370</v>
      </c>
      <c r="F3920" t="s">
        <v>71</v>
      </c>
      <c r="G3920" t="s">
        <v>927</v>
      </c>
      <c r="H3920" t="s">
        <v>330</v>
      </c>
      <c r="I3920" t="s">
        <v>382</v>
      </c>
      <c r="J3920" t="s">
        <v>383</v>
      </c>
      <c r="K3920" t="s">
        <v>384</v>
      </c>
      <c r="L3920" t="s">
        <v>36</v>
      </c>
      <c r="M3920" t="s">
        <v>386</v>
      </c>
      <c r="N3920" t="s">
        <v>907</v>
      </c>
      <c r="O3920" t="s">
        <v>932</v>
      </c>
      <c r="P3920" t="s">
        <v>71</v>
      </c>
    </row>
    <row r="3921" spans="1:16">
      <c r="A3921" t="s">
        <v>4325</v>
      </c>
      <c r="B3921" t="s">
        <v>4323</v>
      </c>
      <c r="C3921" t="s">
        <v>904</v>
      </c>
      <c r="D3921">
        <v>57</v>
      </c>
      <c r="E3921" t="s">
        <v>2370</v>
      </c>
      <c r="F3921" t="s">
        <v>71</v>
      </c>
      <c r="G3921" t="s">
        <v>927</v>
      </c>
      <c r="H3921" t="s">
        <v>330</v>
      </c>
      <c r="I3921" t="s">
        <v>382</v>
      </c>
      <c r="J3921" t="s">
        <v>383</v>
      </c>
      <c r="K3921" t="s">
        <v>384</v>
      </c>
      <c r="L3921" t="s">
        <v>36</v>
      </c>
      <c r="M3921" t="s">
        <v>386</v>
      </c>
      <c r="N3921" t="s">
        <v>907</v>
      </c>
      <c r="O3921" t="s">
        <v>932</v>
      </c>
      <c r="P3921" t="s">
        <v>71</v>
      </c>
    </row>
    <row r="3922" spans="1:16">
      <c r="A3922" t="s">
        <v>4326</v>
      </c>
      <c r="B3922" t="s">
        <v>4323</v>
      </c>
      <c r="C3922" t="s">
        <v>912</v>
      </c>
      <c r="D3922">
        <v>61</v>
      </c>
      <c r="E3922" t="s">
        <v>2370</v>
      </c>
      <c r="F3922" t="s">
        <v>71</v>
      </c>
      <c r="G3922" t="s">
        <v>927</v>
      </c>
      <c r="H3922" t="s">
        <v>330</v>
      </c>
      <c r="I3922" t="s">
        <v>382</v>
      </c>
      <c r="J3922" t="s">
        <v>383</v>
      </c>
      <c r="K3922" t="s">
        <v>384</v>
      </c>
      <c r="L3922" t="s">
        <v>36</v>
      </c>
      <c r="M3922" t="s">
        <v>386</v>
      </c>
      <c r="N3922" t="s">
        <v>907</v>
      </c>
      <c r="O3922" t="s">
        <v>932</v>
      </c>
      <c r="P3922" t="s">
        <v>71</v>
      </c>
    </row>
    <row r="3923" spans="1:16">
      <c r="A3923" t="s">
        <v>7435</v>
      </c>
      <c r="B3923" t="s">
        <v>7436</v>
      </c>
      <c r="C3923" t="s">
        <v>904</v>
      </c>
      <c r="D3923">
        <v>57</v>
      </c>
      <c r="E3923" t="s">
        <v>1713</v>
      </c>
      <c r="F3923" t="s">
        <v>121</v>
      </c>
      <c r="G3923" t="s">
        <v>1265</v>
      </c>
      <c r="H3923" t="s">
        <v>330</v>
      </c>
      <c r="I3923" t="s">
        <v>387</v>
      </c>
      <c r="J3923" t="s">
        <v>383</v>
      </c>
      <c r="K3923" t="s">
        <v>388</v>
      </c>
      <c r="L3923" t="s">
        <v>30</v>
      </c>
      <c r="M3923" t="s">
        <v>385</v>
      </c>
      <c r="N3923" t="s">
        <v>907</v>
      </c>
      <c r="O3923" t="s">
        <v>2065</v>
      </c>
      <c r="P3923" t="s">
        <v>121</v>
      </c>
    </row>
    <row r="3924" spans="1:16">
      <c r="A3924" t="s">
        <v>7437</v>
      </c>
      <c r="B3924" t="s">
        <v>7436</v>
      </c>
      <c r="C3924" t="s">
        <v>915</v>
      </c>
      <c r="D3924">
        <v>56</v>
      </c>
      <c r="E3924" t="s">
        <v>1713</v>
      </c>
      <c r="F3924" t="s">
        <v>121</v>
      </c>
      <c r="G3924" t="s">
        <v>1265</v>
      </c>
      <c r="H3924" t="s">
        <v>330</v>
      </c>
      <c r="I3924" t="s">
        <v>387</v>
      </c>
      <c r="J3924" t="s">
        <v>383</v>
      </c>
      <c r="K3924" t="s">
        <v>388</v>
      </c>
      <c r="L3924" t="s">
        <v>30</v>
      </c>
      <c r="M3924" t="s">
        <v>385</v>
      </c>
      <c r="N3924" t="s">
        <v>907</v>
      </c>
      <c r="O3924" t="s">
        <v>2065</v>
      </c>
      <c r="P3924" t="s">
        <v>121</v>
      </c>
    </row>
    <row r="3925" spans="1:16">
      <c r="A3925" t="s">
        <v>7438</v>
      </c>
      <c r="B3925" t="s">
        <v>7436</v>
      </c>
      <c r="C3925" t="s">
        <v>920</v>
      </c>
      <c r="D3925">
        <v>58</v>
      </c>
      <c r="E3925" t="s">
        <v>1713</v>
      </c>
      <c r="F3925" t="s">
        <v>121</v>
      </c>
      <c r="G3925" t="s">
        <v>1265</v>
      </c>
      <c r="H3925" t="s">
        <v>330</v>
      </c>
      <c r="I3925" t="s">
        <v>387</v>
      </c>
      <c r="J3925" t="s">
        <v>383</v>
      </c>
      <c r="K3925" t="s">
        <v>388</v>
      </c>
      <c r="L3925" t="s">
        <v>30</v>
      </c>
      <c r="M3925" t="s">
        <v>385</v>
      </c>
      <c r="N3925" t="s">
        <v>907</v>
      </c>
      <c r="O3925" t="s">
        <v>2065</v>
      </c>
      <c r="P3925" t="s">
        <v>121</v>
      </c>
    </row>
    <row r="3926" spans="1:16">
      <c r="A3926" t="s">
        <v>7439</v>
      </c>
      <c r="B3926" t="s">
        <v>7436</v>
      </c>
      <c r="C3926" t="s">
        <v>956</v>
      </c>
      <c r="D3926">
        <v>55</v>
      </c>
      <c r="E3926" t="s">
        <v>1713</v>
      </c>
      <c r="F3926" t="s">
        <v>121</v>
      </c>
      <c r="G3926" t="s">
        <v>1265</v>
      </c>
      <c r="H3926" t="s">
        <v>330</v>
      </c>
      <c r="I3926" t="s">
        <v>387</v>
      </c>
      <c r="J3926" t="s">
        <v>383</v>
      </c>
      <c r="K3926" t="s">
        <v>388</v>
      </c>
      <c r="L3926" t="s">
        <v>30</v>
      </c>
      <c r="M3926" t="s">
        <v>385</v>
      </c>
      <c r="N3926" t="s">
        <v>907</v>
      </c>
      <c r="O3926" t="s">
        <v>2065</v>
      </c>
      <c r="P3926" t="s">
        <v>121</v>
      </c>
    </row>
    <row r="3927" spans="1:16">
      <c r="A3927" t="s">
        <v>1711</v>
      </c>
      <c r="B3927" t="s">
        <v>1712</v>
      </c>
      <c r="C3927" t="s">
        <v>904</v>
      </c>
      <c r="D3927">
        <v>57</v>
      </c>
      <c r="E3927" t="s">
        <v>1713</v>
      </c>
      <c r="F3927" t="s">
        <v>53</v>
      </c>
      <c r="G3927" t="s">
        <v>1265</v>
      </c>
      <c r="H3927" t="s">
        <v>330</v>
      </c>
      <c r="I3927" t="s">
        <v>387</v>
      </c>
      <c r="J3927" t="s">
        <v>383</v>
      </c>
      <c r="K3927" t="s">
        <v>388</v>
      </c>
      <c r="L3927" t="s">
        <v>30</v>
      </c>
      <c r="M3927" t="s">
        <v>385</v>
      </c>
      <c r="N3927" t="s">
        <v>907</v>
      </c>
      <c r="O3927" t="s">
        <v>928</v>
      </c>
      <c r="P3927" t="s">
        <v>53</v>
      </c>
    </row>
    <row r="3928" spans="1:16">
      <c r="A3928" t="s">
        <v>1714</v>
      </c>
      <c r="B3928" t="s">
        <v>1712</v>
      </c>
      <c r="C3928" t="s">
        <v>915</v>
      </c>
      <c r="D3928">
        <v>56</v>
      </c>
      <c r="E3928" t="s">
        <v>1713</v>
      </c>
      <c r="F3928" t="s">
        <v>53</v>
      </c>
      <c r="G3928" t="s">
        <v>1265</v>
      </c>
      <c r="H3928" t="s">
        <v>330</v>
      </c>
      <c r="I3928" t="s">
        <v>387</v>
      </c>
      <c r="J3928" t="s">
        <v>383</v>
      </c>
      <c r="K3928" t="s">
        <v>388</v>
      </c>
      <c r="L3928" t="s">
        <v>30</v>
      </c>
      <c r="M3928" t="s">
        <v>385</v>
      </c>
      <c r="N3928" t="s">
        <v>907</v>
      </c>
      <c r="O3928" t="s">
        <v>928</v>
      </c>
      <c r="P3928" t="s">
        <v>53</v>
      </c>
    </row>
    <row r="3929" spans="1:16">
      <c r="A3929" t="s">
        <v>1715</v>
      </c>
      <c r="B3929" t="s">
        <v>1712</v>
      </c>
      <c r="C3929" t="s">
        <v>920</v>
      </c>
      <c r="D3929">
        <v>58</v>
      </c>
      <c r="E3929" t="s">
        <v>1713</v>
      </c>
      <c r="F3929" t="s">
        <v>53</v>
      </c>
      <c r="G3929" t="s">
        <v>1265</v>
      </c>
      <c r="H3929" t="s">
        <v>330</v>
      </c>
      <c r="I3929" t="s">
        <v>387</v>
      </c>
      <c r="J3929" t="s">
        <v>383</v>
      </c>
      <c r="K3929" t="s">
        <v>388</v>
      </c>
      <c r="L3929" t="s">
        <v>30</v>
      </c>
      <c r="M3929" t="s">
        <v>385</v>
      </c>
      <c r="N3929" t="s">
        <v>907</v>
      </c>
      <c r="O3929" t="s">
        <v>928</v>
      </c>
      <c r="P3929" t="s">
        <v>53</v>
      </c>
    </row>
    <row r="3930" spans="1:16">
      <c r="A3930" t="s">
        <v>1716</v>
      </c>
      <c r="B3930" t="s">
        <v>1712</v>
      </c>
      <c r="C3930" t="s">
        <v>922</v>
      </c>
      <c r="D3930">
        <v>60</v>
      </c>
      <c r="E3930" t="s">
        <v>1713</v>
      </c>
      <c r="F3930" t="s">
        <v>53</v>
      </c>
      <c r="G3930" t="s">
        <v>1265</v>
      </c>
      <c r="H3930" t="s">
        <v>330</v>
      </c>
      <c r="I3930" t="s">
        <v>387</v>
      </c>
      <c r="J3930" t="s">
        <v>383</v>
      </c>
      <c r="K3930" t="s">
        <v>388</v>
      </c>
      <c r="L3930" t="s">
        <v>30</v>
      </c>
      <c r="M3930" t="s">
        <v>385</v>
      </c>
      <c r="N3930" t="s">
        <v>907</v>
      </c>
      <c r="O3930" t="s">
        <v>928</v>
      </c>
      <c r="P3930" t="s">
        <v>53</v>
      </c>
    </row>
    <row r="3931" spans="1:16">
      <c r="A3931" t="s">
        <v>8147</v>
      </c>
      <c r="B3931" t="s">
        <v>8148</v>
      </c>
      <c r="C3931" t="s">
        <v>920</v>
      </c>
      <c r="D3931">
        <v>58</v>
      </c>
      <c r="E3931" t="s">
        <v>8149</v>
      </c>
      <c r="F3931" t="s">
        <v>86</v>
      </c>
      <c r="G3931" t="s">
        <v>927</v>
      </c>
      <c r="H3931" t="s">
        <v>323</v>
      </c>
      <c r="I3931" t="s">
        <v>387</v>
      </c>
      <c r="J3931" t="s">
        <v>383</v>
      </c>
      <c r="K3931" t="s">
        <v>384</v>
      </c>
      <c r="L3931" t="s">
        <v>36</v>
      </c>
      <c r="M3931" t="s">
        <v>386</v>
      </c>
      <c r="N3931" t="s">
        <v>907</v>
      </c>
      <c r="O3931" t="s">
        <v>1033</v>
      </c>
      <c r="P3931" t="s">
        <v>86</v>
      </c>
    </row>
    <row r="3932" spans="1:16">
      <c r="A3932" t="s">
        <v>8150</v>
      </c>
      <c r="B3932" t="s">
        <v>8148</v>
      </c>
      <c r="C3932" t="s">
        <v>904</v>
      </c>
      <c r="D3932">
        <v>57</v>
      </c>
      <c r="E3932" t="s">
        <v>8149</v>
      </c>
      <c r="F3932" t="s">
        <v>86</v>
      </c>
      <c r="G3932" t="s">
        <v>927</v>
      </c>
      <c r="H3932" t="s">
        <v>323</v>
      </c>
      <c r="I3932" t="s">
        <v>387</v>
      </c>
      <c r="J3932" t="s">
        <v>383</v>
      </c>
      <c r="K3932" t="s">
        <v>384</v>
      </c>
      <c r="L3932" t="s">
        <v>36</v>
      </c>
      <c r="M3932" t="s">
        <v>386</v>
      </c>
      <c r="N3932" t="s">
        <v>907</v>
      </c>
      <c r="O3932" t="s">
        <v>1033</v>
      </c>
      <c r="P3932" t="s">
        <v>86</v>
      </c>
    </row>
    <row r="3933" spans="1:16">
      <c r="A3933" t="s">
        <v>2885</v>
      </c>
      <c r="B3933" t="s">
        <v>2886</v>
      </c>
      <c r="C3933" t="s">
        <v>910</v>
      </c>
      <c r="D3933">
        <v>59</v>
      </c>
      <c r="E3933" t="s">
        <v>2887</v>
      </c>
      <c r="F3933" t="s">
        <v>53</v>
      </c>
      <c r="G3933" t="s">
        <v>2856</v>
      </c>
      <c r="H3933" t="s">
        <v>330</v>
      </c>
      <c r="I3933" t="s">
        <v>382</v>
      </c>
      <c r="J3933" t="s">
        <v>383</v>
      </c>
      <c r="K3933" t="s">
        <v>384</v>
      </c>
      <c r="L3933" t="s">
        <v>35</v>
      </c>
      <c r="M3933" t="s">
        <v>396</v>
      </c>
      <c r="N3933" t="s">
        <v>907</v>
      </c>
      <c r="O3933" t="s">
        <v>928</v>
      </c>
      <c r="P3933" t="s">
        <v>53</v>
      </c>
    </row>
    <row r="3934" spans="1:16">
      <c r="A3934" t="s">
        <v>1083</v>
      </c>
      <c r="B3934" t="s">
        <v>1084</v>
      </c>
      <c r="C3934" t="s">
        <v>904</v>
      </c>
      <c r="D3934">
        <v>57</v>
      </c>
      <c r="E3934" t="s">
        <v>1085</v>
      </c>
      <c r="F3934" t="s">
        <v>57</v>
      </c>
      <c r="G3934" t="s">
        <v>927</v>
      </c>
      <c r="H3934" t="s">
        <v>323</v>
      </c>
      <c r="I3934" t="s">
        <v>387</v>
      </c>
      <c r="J3934" t="s">
        <v>383</v>
      </c>
      <c r="K3934" t="s">
        <v>384</v>
      </c>
      <c r="L3934" t="s">
        <v>36</v>
      </c>
      <c r="M3934" t="s">
        <v>386</v>
      </c>
      <c r="N3934" t="s">
        <v>907</v>
      </c>
      <c r="O3934" t="s">
        <v>908</v>
      </c>
      <c r="P3934" t="s">
        <v>57</v>
      </c>
    </row>
    <row r="3935" spans="1:16">
      <c r="A3935" t="s">
        <v>2763</v>
      </c>
      <c r="B3935" t="s">
        <v>2764</v>
      </c>
      <c r="C3935" t="s">
        <v>931</v>
      </c>
      <c r="D3935">
        <v>0</v>
      </c>
      <c r="E3935" t="s">
        <v>2765</v>
      </c>
      <c r="F3935" t="s">
        <v>63</v>
      </c>
      <c r="G3935" t="s">
        <v>2642</v>
      </c>
      <c r="H3935" t="s">
        <v>330</v>
      </c>
      <c r="I3935" t="s">
        <v>382</v>
      </c>
      <c r="J3935" t="s">
        <v>383</v>
      </c>
      <c r="K3935" t="s">
        <v>384</v>
      </c>
      <c r="L3935" t="s">
        <v>36</v>
      </c>
      <c r="M3935" t="s">
        <v>386</v>
      </c>
      <c r="N3935" t="s">
        <v>907</v>
      </c>
      <c r="O3935" t="s">
        <v>947</v>
      </c>
      <c r="P3935" t="s">
        <v>63</v>
      </c>
    </row>
    <row r="3936" spans="1:16">
      <c r="A3936" t="s">
        <v>2766</v>
      </c>
      <c r="B3936" t="s">
        <v>2767</v>
      </c>
      <c r="C3936" t="s">
        <v>956</v>
      </c>
      <c r="D3936">
        <v>55</v>
      </c>
      <c r="E3936" t="s">
        <v>2768</v>
      </c>
      <c r="F3936" t="s">
        <v>63</v>
      </c>
      <c r="G3936" t="s">
        <v>936</v>
      </c>
      <c r="H3936" t="s">
        <v>330</v>
      </c>
      <c r="I3936" t="s">
        <v>382</v>
      </c>
      <c r="J3936" t="s">
        <v>383</v>
      </c>
      <c r="K3936" t="s">
        <v>384</v>
      </c>
      <c r="L3936" t="s">
        <v>35</v>
      </c>
      <c r="M3936" t="s">
        <v>386</v>
      </c>
      <c r="N3936" t="s">
        <v>907</v>
      </c>
      <c r="O3936" t="s">
        <v>947</v>
      </c>
      <c r="P3936" t="s">
        <v>63</v>
      </c>
    </row>
    <row r="3937" spans="1:16">
      <c r="A3937" t="s">
        <v>2769</v>
      </c>
      <c r="B3937" t="s">
        <v>2767</v>
      </c>
      <c r="C3937" t="s">
        <v>904</v>
      </c>
      <c r="D3937">
        <v>57</v>
      </c>
      <c r="E3937" t="s">
        <v>2768</v>
      </c>
      <c r="F3937" t="s">
        <v>63</v>
      </c>
      <c r="G3937" t="s">
        <v>936</v>
      </c>
      <c r="H3937" t="s">
        <v>330</v>
      </c>
      <c r="I3937" t="s">
        <v>382</v>
      </c>
      <c r="J3937" t="s">
        <v>383</v>
      </c>
      <c r="K3937" t="s">
        <v>384</v>
      </c>
      <c r="L3937" t="s">
        <v>35</v>
      </c>
      <c r="M3937" t="s">
        <v>386</v>
      </c>
      <c r="N3937" t="s">
        <v>907</v>
      </c>
      <c r="O3937" t="s">
        <v>947</v>
      </c>
      <c r="P3937" t="s">
        <v>63</v>
      </c>
    </row>
    <row r="3938" spans="1:16">
      <c r="A3938" t="s">
        <v>2770</v>
      </c>
      <c r="B3938" t="s">
        <v>2767</v>
      </c>
      <c r="C3938" t="s">
        <v>912</v>
      </c>
      <c r="D3938">
        <v>61</v>
      </c>
      <c r="E3938" t="s">
        <v>2768</v>
      </c>
      <c r="F3938" t="s">
        <v>63</v>
      </c>
      <c r="G3938" t="s">
        <v>936</v>
      </c>
      <c r="H3938" t="s">
        <v>330</v>
      </c>
      <c r="I3938" t="s">
        <v>382</v>
      </c>
      <c r="J3938" t="s">
        <v>383</v>
      </c>
      <c r="K3938" t="s">
        <v>384</v>
      </c>
      <c r="L3938" t="s">
        <v>35</v>
      </c>
      <c r="M3938" t="s">
        <v>386</v>
      </c>
      <c r="N3938" t="s">
        <v>907</v>
      </c>
      <c r="O3938" t="s">
        <v>947</v>
      </c>
      <c r="P3938" t="s">
        <v>63</v>
      </c>
    </row>
    <row r="3939" spans="1:16">
      <c r="A3939" t="s">
        <v>2771</v>
      </c>
      <c r="B3939" t="s">
        <v>2767</v>
      </c>
      <c r="C3939" t="s">
        <v>910</v>
      </c>
      <c r="D3939">
        <v>59</v>
      </c>
      <c r="E3939" t="s">
        <v>2768</v>
      </c>
      <c r="F3939" t="s">
        <v>63</v>
      </c>
      <c r="G3939" t="s">
        <v>936</v>
      </c>
      <c r="H3939" t="s">
        <v>330</v>
      </c>
      <c r="I3939" t="s">
        <v>382</v>
      </c>
      <c r="J3939" t="s">
        <v>383</v>
      </c>
      <c r="K3939" t="s">
        <v>384</v>
      </c>
      <c r="L3939" t="s">
        <v>35</v>
      </c>
      <c r="M3939" t="s">
        <v>386</v>
      </c>
      <c r="N3939" t="s">
        <v>907</v>
      </c>
      <c r="O3939" t="s">
        <v>947</v>
      </c>
      <c r="P3939" t="s">
        <v>63</v>
      </c>
    </row>
    <row r="3940" spans="1:16">
      <c r="A3940" t="s">
        <v>6788</v>
      </c>
      <c r="B3940" t="s">
        <v>6789</v>
      </c>
      <c r="C3940" t="s">
        <v>956</v>
      </c>
      <c r="D3940">
        <v>55</v>
      </c>
      <c r="E3940" t="s">
        <v>2768</v>
      </c>
      <c r="F3940" t="s">
        <v>86</v>
      </c>
      <c r="G3940" t="s">
        <v>936</v>
      </c>
      <c r="H3940" t="s">
        <v>330</v>
      </c>
      <c r="I3940" t="s">
        <v>382</v>
      </c>
      <c r="J3940" t="s">
        <v>383</v>
      </c>
      <c r="K3940" t="s">
        <v>384</v>
      </c>
      <c r="L3940" t="s">
        <v>35</v>
      </c>
      <c r="M3940" t="s">
        <v>386</v>
      </c>
      <c r="N3940" t="s">
        <v>907</v>
      </c>
      <c r="O3940" t="s">
        <v>1033</v>
      </c>
      <c r="P3940" t="s">
        <v>86</v>
      </c>
    </row>
    <row r="3941" spans="1:16">
      <c r="A3941" t="s">
        <v>6790</v>
      </c>
      <c r="B3941" t="s">
        <v>6789</v>
      </c>
      <c r="C3941" t="s">
        <v>904</v>
      </c>
      <c r="D3941">
        <v>57</v>
      </c>
      <c r="E3941" t="s">
        <v>2768</v>
      </c>
      <c r="F3941" t="s">
        <v>86</v>
      </c>
      <c r="G3941" t="s">
        <v>936</v>
      </c>
      <c r="H3941" t="s">
        <v>330</v>
      </c>
      <c r="I3941" t="s">
        <v>382</v>
      </c>
      <c r="J3941" t="s">
        <v>383</v>
      </c>
      <c r="K3941" t="s">
        <v>384</v>
      </c>
      <c r="L3941" t="s">
        <v>35</v>
      </c>
      <c r="M3941" t="s">
        <v>386</v>
      </c>
      <c r="N3941" t="s">
        <v>907</v>
      </c>
      <c r="O3941" t="s">
        <v>1033</v>
      </c>
      <c r="P3941" t="s">
        <v>86</v>
      </c>
    </row>
    <row r="3942" spans="1:16">
      <c r="A3942" t="s">
        <v>6791</v>
      </c>
      <c r="B3942" t="s">
        <v>6789</v>
      </c>
      <c r="C3942" t="s">
        <v>912</v>
      </c>
      <c r="D3942">
        <v>61</v>
      </c>
      <c r="E3942" t="s">
        <v>2768</v>
      </c>
      <c r="F3942" t="s">
        <v>86</v>
      </c>
      <c r="G3942" t="s">
        <v>936</v>
      </c>
      <c r="H3942" t="s">
        <v>330</v>
      </c>
      <c r="I3942" t="s">
        <v>382</v>
      </c>
      <c r="J3942" t="s">
        <v>383</v>
      </c>
      <c r="K3942" t="s">
        <v>384</v>
      </c>
      <c r="L3942" t="s">
        <v>35</v>
      </c>
      <c r="M3942" t="s">
        <v>386</v>
      </c>
      <c r="N3942" t="s">
        <v>907</v>
      </c>
      <c r="O3942" t="s">
        <v>1033</v>
      </c>
      <c r="P3942" t="s">
        <v>86</v>
      </c>
    </row>
    <row r="3943" spans="1:16">
      <c r="A3943" t="s">
        <v>6792</v>
      </c>
      <c r="B3943" t="s">
        <v>6789</v>
      </c>
      <c r="C3943" t="s">
        <v>910</v>
      </c>
      <c r="D3943">
        <v>59</v>
      </c>
      <c r="E3943" t="s">
        <v>2768</v>
      </c>
      <c r="F3943" t="s">
        <v>86</v>
      </c>
      <c r="G3943" t="s">
        <v>936</v>
      </c>
      <c r="H3943" t="s">
        <v>330</v>
      </c>
      <c r="I3943" t="s">
        <v>382</v>
      </c>
      <c r="J3943" t="s">
        <v>383</v>
      </c>
      <c r="K3943" t="s">
        <v>384</v>
      </c>
      <c r="L3943" t="s">
        <v>35</v>
      </c>
      <c r="M3943" t="s">
        <v>386</v>
      </c>
      <c r="N3943" t="s">
        <v>907</v>
      </c>
      <c r="O3943" t="s">
        <v>1033</v>
      </c>
      <c r="P3943" t="s">
        <v>86</v>
      </c>
    </row>
    <row r="3944" spans="1:16">
      <c r="A3944" t="s">
        <v>1722</v>
      </c>
      <c r="B3944" t="s">
        <v>1723</v>
      </c>
      <c r="C3944" t="s">
        <v>904</v>
      </c>
      <c r="D3944">
        <v>57</v>
      </c>
      <c r="E3944" t="s">
        <v>1724</v>
      </c>
      <c r="F3944" t="s">
        <v>86</v>
      </c>
      <c r="G3944" t="s">
        <v>1265</v>
      </c>
      <c r="H3944" t="s">
        <v>330</v>
      </c>
      <c r="I3944" t="s">
        <v>387</v>
      </c>
      <c r="J3944" t="s">
        <v>383</v>
      </c>
      <c r="K3944" t="s">
        <v>388</v>
      </c>
      <c r="L3944" t="s">
        <v>30</v>
      </c>
      <c r="M3944" t="s">
        <v>385</v>
      </c>
      <c r="N3944" t="s">
        <v>907</v>
      </c>
      <c r="O3944" t="s">
        <v>1033</v>
      </c>
      <c r="P3944" t="s">
        <v>86</v>
      </c>
    </row>
    <row r="3945" spans="1:16">
      <c r="A3945" t="s">
        <v>4673</v>
      </c>
      <c r="B3945" t="s">
        <v>4674</v>
      </c>
      <c r="C3945" t="s">
        <v>956</v>
      </c>
      <c r="D3945">
        <v>55</v>
      </c>
      <c r="E3945" t="s">
        <v>2633</v>
      </c>
      <c r="F3945" t="s">
        <v>60</v>
      </c>
      <c r="G3945" t="s">
        <v>927</v>
      </c>
      <c r="H3945" t="s">
        <v>330</v>
      </c>
      <c r="I3945" t="s">
        <v>382</v>
      </c>
      <c r="J3945" t="s">
        <v>383</v>
      </c>
      <c r="K3945" t="s">
        <v>384</v>
      </c>
      <c r="L3945" t="s">
        <v>36</v>
      </c>
      <c r="M3945" t="s">
        <v>386</v>
      </c>
      <c r="N3945" t="s">
        <v>907</v>
      </c>
      <c r="O3945" t="s">
        <v>990</v>
      </c>
      <c r="P3945" t="s">
        <v>60</v>
      </c>
    </row>
    <row r="3946" spans="1:16">
      <c r="A3946" t="s">
        <v>4675</v>
      </c>
      <c r="B3946" t="s">
        <v>4674</v>
      </c>
      <c r="C3946" t="s">
        <v>904</v>
      </c>
      <c r="D3946">
        <v>57</v>
      </c>
      <c r="E3946" t="s">
        <v>2633</v>
      </c>
      <c r="F3946" t="s">
        <v>60</v>
      </c>
      <c r="G3946" t="s">
        <v>927</v>
      </c>
      <c r="H3946" t="s">
        <v>330</v>
      </c>
      <c r="I3946" t="s">
        <v>382</v>
      </c>
      <c r="J3946" t="s">
        <v>383</v>
      </c>
      <c r="K3946" t="s">
        <v>384</v>
      </c>
      <c r="L3946" t="s">
        <v>36</v>
      </c>
      <c r="M3946" t="s">
        <v>386</v>
      </c>
      <c r="N3946" t="s">
        <v>907</v>
      </c>
      <c r="O3946" t="s">
        <v>990</v>
      </c>
      <c r="P3946" t="s">
        <v>60</v>
      </c>
    </row>
    <row r="3947" spans="1:16">
      <c r="A3947" t="s">
        <v>4676</v>
      </c>
      <c r="B3947" t="s">
        <v>4674</v>
      </c>
      <c r="C3947" t="s">
        <v>910</v>
      </c>
      <c r="D3947">
        <v>59</v>
      </c>
      <c r="E3947" t="s">
        <v>2633</v>
      </c>
      <c r="F3947" t="s">
        <v>60</v>
      </c>
      <c r="G3947" t="s">
        <v>927</v>
      </c>
      <c r="H3947" t="s">
        <v>330</v>
      </c>
      <c r="I3947" t="s">
        <v>382</v>
      </c>
      <c r="J3947" t="s">
        <v>383</v>
      </c>
      <c r="K3947" t="s">
        <v>384</v>
      </c>
      <c r="L3947" t="s">
        <v>36</v>
      </c>
      <c r="M3947" t="s">
        <v>386</v>
      </c>
      <c r="N3947" t="s">
        <v>907</v>
      </c>
      <c r="O3947" t="s">
        <v>990</v>
      </c>
      <c r="P3947" t="s">
        <v>60</v>
      </c>
    </row>
    <row r="3948" spans="1:16">
      <c r="A3948" t="s">
        <v>4677</v>
      </c>
      <c r="B3948" t="s">
        <v>4678</v>
      </c>
      <c r="C3948" t="s">
        <v>956</v>
      </c>
      <c r="D3948">
        <v>55</v>
      </c>
      <c r="E3948" t="s">
        <v>2633</v>
      </c>
      <c r="F3948" t="s">
        <v>199</v>
      </c>
      <c r="G3948" t="s">
        <v>927</v>
      </c>
      <c r="H3948" t="s">
        <v>330</v>
      </c>
      <c r="I3948" t="s">
        <v>382</v>
      </c>
      <c r="J3948" t="s">
        <v>383</v>
      </c>
      <c r="K3948" t="s">
        <v>384</v>
      </c>
      <c r="L3948" t="s">
        <v>36</v>
      </c>
      <c r="M3948" t="s">
        <v>386</v>
      </c>
      <c r="N3948" t="s">
        <v>907</v>
      </c>
      <c r="O3948" t="s">
        <v>1300</v>
      </c>
      <c r="P3948" t="s">
        <v>199</v>
      </c>
    </row>
    <row r="3949" spans="1:16">
      <c r="A3949" t="s">
        <v>4679</v>
      </c>
      <c r="B3949" t="s">
        <v>4678</v>
      </c>
      <c r="C3949" t="s">
        <v>904</v>
      </c>
      <c r="D3949">
        <v>57</v>
      </c>
      <c r="E3949" t="s">
        <v>2633</v>
      </c>
      <c r="F3949" t="s">
        <v>199</v>
      </c>
      <c r="G3949" t="s">
        <v>927</v>
      </c>
      <c r="H3949" t="s">
        <v>330</v>
      </c>
      <c r="I3949" t="s">
        <v>382</v>
      </c>
      <c r="J3949" t="s">
        <v>383</v>
      </c>
      <c r="K3949" t="s">
        <v>384</v>
      </c>
      <c r="L3949" t="s">
        <v>36</v>
      </c>
      <c r="M3949" t="s">
        <v>386</v>
      </c>
      <c r="N3949" t="s">
        <v>907</v>
      </c>
      <c r="O3949" t="s">
        <v>1300</v>
      </c>
      <c r="P3949" t="s">
        <v>199</v>
      </c>
    </row>
    <row r="3950" spans="1:16">
      <c r="A3950" t="s">
        <v>4680</v>
      </c>
      <c r="B3950" t="s">
        <v>4678</v>
      </c>
      <c r="C3950" t="s">
        <v>910</v>
      </c>
      <c r="D3950">
        <v>59</v>
      </c>
      <c r="E3950" t="s">
        <v>2633</v>
      </c>
      <c r="F3950" t="s">
        <v>199</v>
      </c>
      <c r="G3950" t="s">
        <v>927</v>
      </c>
      <c r="H3950" t="s">
        <v>330</v>
      </c>
      <c r="I3950" t="s">
        <v>382</v>
      </c>
      <c r="J3950" t="s">
        <v>383</v>
      </c>
      <c r="K3950" t="s">
        <v>384</v>
      </c>
      <c r="L3950" t="s">
        <v>36</v>
      </c>
      <c r="M3950" t="s">
        <v>386</v>
      </c>
      <c r="N3950" t="s">
        <v>907</v>
      </c>
      <c r="O3950" t="s">
        <v>1300</v>
      </c>
      <c r="P3950" t="s">
        <v>199</v>
      </c>
    </row>
    <row r="3951" spans="1:16">
      <c r="A3951" t="s">
        <v>2631</v>
      </c>
      <c r="B3951" t="s">
        <v>2632</v>
      </c>
      <c r="C3951" t="s">
        <v>910</v>
      </c>
      <c r="D3951">
        <v>59</v>
      </c>
      <c r="E3951" t="s">
        <v>2633</v>
      </c>
      <c r="F3951" t="s">
        <v>71</v>
      </c>
      <c r="G3951" t="s">
        <v>927</v>
      </c>
      <c r="H3951" t="s">
        <v>330</v>
      </c>
      <c r="I3951" t="s">
        <v>382</v>
      </c>
      <c r="J3951" t="s">
        <v>383</v>
      </c>
      <c r="K3951" t="s">
        <v>384</v>
      </c>
      <c r="L3951" t="s">
        <v>36</v>
      </c>
      <c r="M3951" t="s">
        <v>386</v>
      </c>
      <c r="N3951" t="s">
        <v>907</v>
      </c>
      <c r="O3951" t="s">
        <v>932</v>
      </c>
      <c r="P3951" t="s">
        <v>71</v>
      </c>
    </row>
    <row r="3952" spans="1:16">
      <c r="A3952" t="s">
        <v>4327</v>
      </c>
      <c r="B3952" t="s">
        <v>4328</v>
      </c>
      <c r="C3952" t="s">
        <v>904</v>
      </c>
      <c r="D3952">
        <v>57</v>
      </c>
      <c r="E3952" t="s">
        <v>2633</v>
      </c>
      <c r="F3952" t="s">
        <v>53</v>
      </c>
      <c r="G3952" t="s">
        <v>927</v>
      </c>
      <c r="H3952" t="s">
        <v>330</v>
      </c>
      <c r="I3952" t="s">
        <v>382</v>
      </c>
      <c r="J3952" t="s">
        <v>383</v>
      </c>
      <c r="K3952" t="s">
        <v>384</v>
      </c>
      <c r="L3952" t="s">
        <v>36</v>
      </c>
      <c r="M3952" t="s">
        <v>386</v>
      </c>
      <c r="N3952" t="s">
        <v>907</v>
      </c>
      <c r="O3952" t="s">
        <v>928</v>
      </c>
      <c r="P3952" t="s">
        <v>53</v>
      </c>
    </row>
    <row r="3953" spans="1:17">
      <c r="A3953" t="s">
        <v>4329</v>
      </c>
      <c r="B3953" t="s">
        <v>4328</v>
      </c>
      <c r="C3953" t="s">
        <v>956</v>
      </c>
      <c r="D3953">
        <v>55</v>
      </c>
      <c r="E3953" t="s">
        <v>2633</v>
      </c>
      <c r="F3953" t="s">
        <v>53</v>
      </c>
      <c r="G3953" t="s">
        <v>927</v>
      </c>
      <c r="H3953" t="s">
        <v>330</v>
      </c>
      <c r="I3953" t="s">
        <v>382</v>
      </c>
      <c r="J3953" t="s">
        <v>383</v>
      </c>
      <c r="K3953" t="s">
        <v>384</v>
      </c>
      <c r="L3953" t="s">
        <v>36</v>
      </c>
      <c r="M3953" t="s">
        <v>386</v>
      </c>
      <c r="N3953" t="s">
        <v>907</v>
      </c>
      <c r="O3953" t="s">
        <v>928</v>
      </c>
      <c r="P3953" t="s">
        <v>53</v>
      </c>
    </row>
    <row r="3954" spans="1:17">
      <c r="A3954" t="s">
        <v>4330</v>
      </c>
      <c r="B3954" t="s">
        <v>4328</v>
      </c>
      <c r="C3954" t="s">
        <v>910</v>
      </c>
      <c r="D3954">
        <v>59</v>
      </c>
      <c r="E3954" t="s">
        <v>2633</v>
      </c>
      <c r="F3954" t="s">
        <v>53</v>
      </c>
      <c r="G3954" t="s">
        <v>927</v>
      </c>
      <c r="H3954" t="s">
        <v>330</v>
      </c>
      <c r="I3954" t="s">
        <v>382</v>
      </c>
      <c r="J3954" t="s">
        <v>383</v>
      </c>
      <c r="K3954" t="s">
        <v>384</v>
      </c>
      <c r="L3954" t="s">
        <v>36</v>
      </c>
      <c r="M3954" t="s">
        <v>386</v>
      </c>
      <c r="N3954" t="s">
        <v>907</v>
      </c>
      <c r="O3954" t="s">
        <v>928</v>
      </c>
      <c r="P3954" t="s">
        <v>53</v>
      </c>
    </row>
    <row r="3955" spans="1:17">
      <c r="A3955" t="s">
        <v>4331</v>
      </c>
      <c r="B3955" t="s">
        <v>4328</v>
      </c>
      <c r="C3955" t="s">
        <v>912</v>
      </c>
      <c r="D3955">
        <v>61</v>
      </c>
      <c r="E3955" t="s">
        <v>2633</v>
      </c>
      <c r="F3955" t="s">
        <v>53</v>
      </c>
      <c r="G3955" t="s">
        <v>927</v>
      </c>
      <c r="H3955" t="s">
        <v>330</v>
      </c>
      <c r="I3955" t="s">
        <v>382</v>
      </c>
      <c r="J3955" t="s">
        <v>383</v>
      </c>
      <c r="K3955" t="s">
        <v>384</v>
      </c>
      <c r="L3955" t="s">
        <v>36</v>
      </c>
      <c r="M3955" t="s">
        <v>386</v>
      </c>
      <c r="N3955" t="s">
        <v>907</v>
      </c>
      <c r="O3955" t="s">
        <v>928</v>
      </c>
      <c r="P3955" t="s">
        <v>53</v>
      </c>
    </row>
    <row r="3956" spans="1:17">
      <c r="A3956" t="s">
        <v>1725</v>
      </c>
      <c r="B3956" t="s">
        <v>1726</v>
      </c>
      <c r="C3956" t="s">
        <v>904</v>
      </c>
      <c r="D3956">
        <v>57</v>
      </c>
      <c r="E3956" t="s">
        <v>1727</v>
      </c>
      <c r="F3956" t="s">
        <v>83</v>
      </c>
      <c r="G3956" t="s">
        <v>1265</v>
      </c>
      <c r="H3956" t="s">
        <v>330</v>
      </c>
      <c r="I3956" t="s">
        <v>382</v>
      </c>
      <c r="J3956" t="s">
        <v>383</v>
      </c>
      <c r="K3956" t="s">
        <v>388</v>
      </c>
      <c r="L3956" t="s">
        <v>30</v>
      </c>
      <c r="M3956" t="s">
        <v>385</v>
      </c>
      <c r="N3956" t="s">
        <v>907</v>
      </c>
      <c r="O3956" t="s">
        <v>917</v>
      </c>
      <c r="P3956" t="s">
        <v>83</v>
      </c>
    </row>
    <row r="3957" spans="1:17">
      <c r="A3957" t="s">
        <v>1728</v>
      </c>
      <c r="B3957" t="s">
        <v>1726</v>
      </c>
      <c r="C3957" t="s">
        <v>910</v>
      </c>
      <c r="D3957">
        <v>59</v>
      </c>
      <c r="E3957" t="s">
        <v>1727</v>
      </c>
      <c r="F3957" t="s">
        <v>83</v>
      </c>
      <c r="G3957" t="s">
        <v>1265</v>
      </c>
      <c r="H3957" t="s">
        <v>330</v>
      </c>
      <c r="I3957" t="s">
        <v>382</v>
      </c>
      <c r="J3957" t="s">
        <v>383</v>
      </c>
      <c r="K3957" t="s">
        <v>388</v>
      </c>
      <c r="L3957" t="s">
        <v>30</v>
      </c>
      <c r="M3957" t="s">
        <v>385</v>
      </c>
      <c r="N3957" t="s">
        <v>907</v>
      </c>
      <c r="O3957" t="s">
        <v>917</v>
      </c>
      <c r="P3957" t="s">
        <v>83</v>
      </c>
    </row>
    <row r="3958" spans="1:17">
      <c r="A3958" t="s">
        <v>6976</v>
      </c>
      <c r="B3958" t="s">
        <v>6977</v>
      </c>
      <c r="C3958" t="s">
        <v>904</v>
      </c>
      <c r="D3958">
        <v>57</v>
      </c>
      <c r="E3958" t="s">
        <v>1727</v>
      </c>
      <c r="F3958" t="s">
        <v>53</v>
      </c>
      <c r="G3958" t="s">
        <v>1265</v>
      </c>
      <c r="H3958" t="s">
        <v>330</v>
      </c>
      <c r="I3958" t="s">
        <v>382</v>
      </c>
      <c r="J3958" t="s">
        <v>383</v>
      </c>
      <c r="K3958" t="s">
        <v>388</v>
      </c>
      <c r="L3958" t="s">
        <v>30</v>
      </c>
      <c r="M3958" t="s">
        <v>385</v>
      </c>
      <c r="N3958" t="s">
        <v>907</v>
      </c>
      <c r="O3958" t="s">
        <v>928</v>
      </c>
      <c r="P3958" t="s">
        <v>53</v>
      </c>
    </row>
    <row r="3959" spans="1:17">
      <c r="A3959" t="s">
        <v>6978</v>
      </c>
      <c r="B3959" t="s">
        <v>6977</v>
      </c>
      <c r="C3959" t="s">
        <v>910</v>
      </c>
      <c r="D3959">
        <v>59</v>
      </c>
      <c r="E3959" t="s">
        <v>1727</v>
      </c>
      <c r="F3959" t="s">
        <v>53</v>
      </c>
      <c r="G3959" t="s">
        <v>1265</v>
      </c>
      <c r="H3959" t="s">
        <v>330</v>
      </c>
      <c r="I3959" t="s">
        <v>382</v>
      </c>
      <c r="J3959" t="s">
        <v>383</v>
      </c>
      <c r="K3959" t="s">
        <v>388</v>
      </c>
      <c r="L3959" t="s">
        <v>30</v>
      </c>
      <c r="M3959" t="s">
        <v>385</v>
      </c>
      <c r="N3959" t="s">
        <v>907</v>
      </c>
      <c r="O3959" t="s">
        <v>928</v>
      </c>
      <c r="P3959" t="s">
        <v>53</v>
      </c>
    </row>
    <row r="3960" spans="1:17">
      <c r="A3960" t="s">
        <v>7617</v>
      </c>
      <c r="B3960" t="s">
        <v>7618</v>
      </c>
      <c r="C3960" t="s">
        <v>910</v>
      </c>
      <c r="D3960">
        <v>59</v>
      </c>
      <c r="E3960" t="s">
        <v>4997</v>
      </c>
      <c r="F3960" t="s">
        <v>97</v>
      </c>
      <c r="G3960" t="s">
        <v>936</v>
      </c>
      <c r="H3960" t="s">
        <v>330</v>
      </c>
      <c r="I3960" t="s">
        <v>382</v>
      </c>
      <c r="J3960" t="s">
        <v>383</v>
      </c>
      <c r="K3960" t="s">
        <v>384</v>
      </c>
      <c r="L3960" t="s">
        <v>35</v>
      </c>
      <c r="M3960" t="s">
        <v>386</v>
      </c>
      <c r="N3960" t="s">
        <v>907</v>
      </c>
      <c r="O3960" t="s">
        <v>932</v>
      </c>
      <c r="P3960" t="s">
        <v>63</v>
      </c>
      <c r="Q3960" t="s">
        <v>8505</v>
      </c>
    </row>
    <row r="3961" spans="1:17">
      <c r="A3961" t="s">
        <v>7619</v>
      </c>
      <c r="B3961" t="s">
        <v>7620</v>
      </c>
      <c r="C3961" t="s">
        <v>904</v>
      </c>
      <c r="D3961">
        <v>57</v>
      </c>
      <c r="E3961" t="s">
        <v>7621</v>
      </c>
      <c r="F3961" t="s">
        <v>53</v>
      </c>
      <c r="G3961" t="s">
        <v>2642</v>
      </c>
      <c r="H3961" t="s">
        <v>323</v>
      </c>
      <c r="I3961" t="s">
        <v>387</v>
      </c>
      <c r="J3961" t="s">
        <v>383</v>
      </c>
      <c r="K3961" t="s">
        <v>384</v>
      </c>
      <c r="L3961" t="s">
        <v>35</v>
      </c>
      <c r="M3961" t="s">
        <v>386</v>
      </c>
      <c r="N3961" t="s">
        <v>907</v>
      </c>
      <c r="O3961" t="s">
        <v>928</v>
      </c>
      <c r="P3961" t="s">
        <v>53</v>
      </c>
      <c r="Q3961" t="s">
        <v>8505</v>
      </c>
    </row>
    <row r="3962" spans="1:17">
      <c r="A3962" t="s">
        <v>6733</v>
      </c>
      <c r="B3962" t="s">
        <v>6734</v>
      </c>
      <c r="C3962" t="s">
        <v>956</v>
      </c>
      <c r="D3962">
        <v>55</v>
      </c>
      <c r="E3962" t="s">
        <v>6735</v>
      </c>
      <c r="F3962" t="s">
        <v>86</v>
      </c>
      <c r="G3962" t="s">
        <v>6437</v>
      </c>
      <c r="H3962" t="s">
        <v>330</v>
      </c>
      <c r="I3962" t="s">
        <v>390</v>
      </c>
      <c r="J3962" t="s">
        <v>383</v>
      </c>
      <c r="K3962" t="s">
        <v>388</v>
      </c>
      <c r="L3962" t="s">
        <v>43</v>
      </c>
      <c r="M3962" t="s">
        <v>386</v>
      </c>
      <c r="N3962" t="s">
        <v>907</v>
      </c>
      <c r="O3962" t="s">
        <v>6736</v>
      </c>
      <c r="P3962" t="s">
        <v>86</v>
      </c>
    </row>
    <row r="3963" spans="1:17">
      <c r="A3963" t="s">
        <v>6737</v>
      </c>
      <c r="B3963" t="s">
        <v>6734</v>
      </c>
      <c r="C3963" t="s">
        <v>904</v>
      </c>
      <c r="D3963">
        <v>57</v>
      </c>
      <c r="E3963" t="s">
        <v>6735</v>
      </c>
      <c r="F3963" t="s">
        <v>86</v>
      </c>
      <c r="G3963" t="s">
        <v>6437</v>
      </c>
      <c r="H3963" t="s">
        <v>330</v>
      </c>
      <c r="I3963" t="s">
        <v>390</v>
      </c>
      <c r="J3963" t="s">
        <v>383</v>
      </c>
      <c r="K3963" t="s">
        <v>388</v>
      </c>
      <c r="L3963" t="s">
        <v>43</v>
      </c>
      <c r="M3963" t="s">
        <v>386</v>
      </c>
      <c r="N3963" t="s">
        <v>907</v>
      </c>
      <c r="O3963" t="s">
        <v>6736</v>
      </c>
      <c r="P3963" t="s">
        <v>86</v>
      </c>
    </row>
    <row r="3964" spans="1:17">
      <c r="A3964" t="s">
        <v>6738</v>
      </c>
      <c r="B3964" t="s">
        <v>6734</v>
      </c>
      <c r="C3964" t="s">
        <v>910</v>
      </c>
      <c r="D3964">
        <v>59</v>
      </c>
      <c r="E3964" t="s">
        <v>6735</v>
      </c>
      <c r="F3964" t="s">
        <v>86</v>
      </c>
      <c r="G3964" t="s">
        <v>6437</v>
      </c>
      <c r="H3964" t="s">
        <v>330</v>
      </c>
      <c r="I3964" t="s">
        <v>390</v>
      </c>
      <c r="J3964" t="s">
        <v>383</v>
      </c>
      <c r="K3964" t="s">
        <v>388</v>
      </c>
      <c r="L3964" t="s">
        <v>43</v>
      </c>
      <c r="M3964" t="s">
        <v>386</v>
      </c>
      <c r="N3964" t="s">
        <v>907</v>
      </c>
      <c r="O3964" t="s">
        <v>6736</v>
      </c>
      <c r="P3964" t="s">
        <v>86</v>
      </c>
    </row>
    <row r="3965" spans="1:17">
      <c r="A3965" t="s">
        <v>6739</v>
      </c>
      <c r="B3965" t="s">
        <v>6734</v>
      </c>
      <c r="C3965" t="s">
        <v>912</v>
      </c>
      <c r="D3965">
        <v>61</v>
      </c>
      <c r="E3965" t="s">
        <v>6735</v>
      </c>
      <c r="F3965" t="s">
        <v>86</v>
      </c>
      <c r="G3965" t="s">
        <v>6437</v>
      </c>
      <c r="H3965" t="s">
        <v>330</v>
      </c>
      <c r="I3965" t="s">
        <v>390</v>
      </c>
      <c r="J3965" t="s">
        <v>383</v>
      </c>
      <c r="K3965" t="s">
        <v>388</v>
      </c>
      <c r="L3965" t="s">
        <v>43</v>
      </c>
      <c r="M3965" t="s">
        <v>386</v>
      </c>
      <c r="N3965" t="s">
        <v>907</v>
      </c>
      <c r="O3965" t="s">
        <v>6736</v>
      </c>
      <c r="P3965" t="s">
        <v>86</v>
      </c>
    </row>
    <row r="3966" spans="1:17">
      <c r="A3966" t="s">
        <v>2374</v>
      </c>
      <c r="B3966" t="s">
        <v>2375</v>
      </c>
      <c r="C3966" t="s">
        <v>956</v>
      </c>
      <c r="D3966">
        <v>55</v>
      </c>
      <c r="E3966" t="s">
        <v>2376</v>
      </c>
      <c r="F3966" t="s">
        <v>63</v>
      </c>
      <c r="G3966" t="s">
        <v>927</v>
      </c>
      <c r="H3966" t="s">
        <v>330</v>
      </c>
      <c r="I3966" t="s">
        <v>382</v>
      </c>
      <c r="J3966" t="s">
        <v>383</v>
      </c>
      <c r="K3966" t="s">
        <v>384</v>
      </c>
      <c r="L3966" t="s">
        <v>36</v>
      </c>
      <c r="M3966" t="s">
        <v>386</v>
      </c>
      <c r="N3966" t="s">
        <v>907</v>
      </c>
      <c r="O3966" t="s">
        <v>937</v>
      </c>
      <c r="P3966" t="s">
        <v>63</v>
      </c>
    </row>
    <row r="3967" spans="1:17">
      <c r="A3967" t="s">
        <v>2377</v>
      </c>
      <c r="B3967" t="s">
        <v>2375</v>
      </c>
      <c r="C3967" t="s">
        <v>904</v>
      </c>
      <c r="D3967">
        <v>57</v>
      </c>
      <c r="E3967" t="s">
        <v>2376</v>
      </c>
      <c r="F3967" t="s">
        <v>63</v>
      </c>
      <c r="G3967" t="s">
        <v>927</v>
      </c>
      <c r="H3967" t="s">
        <v>330</v>
      </c>
      <c r="I3967" t="s">
        <v>382</v>
      </c>
      <c r="J3967" t="s">
        <v>383</v>
      </c>
      <c r="K3967" t="s">
        <v>384</v>
      </c>
      <c r="L3967" t="s">
        <v>36</v>
      </c>
      <c r="M3967" t="s">
        <v>386</v>
      </c>
      <c r="N3967" t="s">
        <v>907</v>
      </c>
      <c r="O3967" t="s">
        <v>937</v>
      </c>
      <c r="P3967" t="s">
        <v>63</v>
      </c>
    </row>
    <row r="3968" spans="1:17">
      <c r="A3968" t="s">
        <v>2378</v>
      </c>
      <c r="B3968" t="s">
        <v>2375</v>
      </c>
      <c r="C3968" t="s">
        <v>910</v>
      </c>
      <c r="D3968">
        <v>59</v>
      </c>
      <c r="E3968" t="s">
        <v>2376</v>
      </c>
      <c r="F3968" t="s">
        <v>63</v>
      </c>
      <c r="G3968" t="s">
        <v>927</v>
      </c>
      <c r="H3968" t="s">
        <v>330</v>
      </c>
      <c r="I3968" t="s">
        <v>382</v>
      </c>
      <c r="J3968" t="s">
        <v>383</v>
      </c>
      <c r="K3968" t="s">
        <v>384</v>
      </c>
      <c r="L3968" t="s">
        <v>36</v>
      </c>
      <c r="M3968" t="s">
        <v>386</v>
      </c>
      <c r="N3968" t="s">
        <v>907</v>
      </c>
      <c r="O3968" t="s">
        <v>937</v>
      </c>
      <c r="P3968" t="s">
        <v>63</v>
      </c>
    </row>
    <row r="3969" spans="1:16">
      <c r="A3969" t="s">
        <v>2379</v>
      </c>
      <c r="B3969" t="s">
        <v>2375</v>
      </c>
      <c r="C3969" t="s">
        <v>912</v>
      </c>
      <c r="D3969">
        <v>61</v>
      </c>
      <c r="E3969" t="s">
        <v>2376</v>
      </c>
      <c r="F3969" t="s">
        <v>63</v>
      </c>
      <c r="G3969" t="s">
        <v>927</v>
      </c>
      <c r="H3969" t="s">
        <v>330</v>
      </c>
      <c r="I3969" t="s">
        <v>382</v>
      </c>
      <c r="J3969" t="s">
        <v>383</v>
      </c>
      <c r="K3969" t="s">
        <v>384</v>
      </c>
      <c r="L3969" t="s">
        <v>36</v>
      </c>
      <c r="M3969" t="s">
        <v>386</v>
      </c>
      <c r="N3969" t="s">
        <v>907</v>
      </c>
      <c r="O3969" t="s">
        <v>937</v>
      </c>
      <c r="P3969" t="s">
        <v>63</v>
      </c>
    </row>
    <row r="3970" spans="1:16">
      <c r="A3970" t="s">
        <v>2380</v>
      </c>
      <c r="B3970" t="s">
        <v>2381</v>
      </c>
      <c r="C3970" t="s">
        <v>956</v>
      </c>
      <c r="D3970">
        <v>55</v>
      </c>
      <c r="E3970" t="s">
        <v>2376</v>
      </c>
      <c r="F3970" t="s">
        <v>57</v>
      </c>
      <c r="G3970" t="s">
        <v>927</v>
      </c>
      <c r="H3970" t="s">
        <v>330</v>
      </c>
      <c r="I3970" t="s">
        <v>382</v>
      </c>
      <c r="J3970" t="s">
        <v>383</v>
      </c>
      <c r="K3970" t="s">
        <v>384</v>
      </c>
      <c r="L3970" t="s">
        <v>36</v>
      </c>
      <c r="M3970" t="s">
        <v>386</v>
      </c>
      <c r="N3970" t="s">
        <v>907</v>
      </c>
      <c r="O3970" t="s">
        <v>1898</v>
      </c>
      <c r="P3970" t="s">
        <v>57</v>
      </c>
    </row>
    <row r="3971" spans="1:16">
      <c r="A3971" t="s">
        <v>2382</v>
      </c>
      <c r="B3971" t="s">
        <v>2381</v>
      </c>
      <c r="C3971" t="s">
        <v>904</v>
      </c>
      <c r="D3971">
        <v>57</v>
      </c>
      <c r="E3971" t="s">
        <v>2376</v>
      </c>
      <c r="F3971" t="s">
        <v>57</v>
      </c>
      <c r="G3971" t="s">
        <v>927</v>
      </c>
      <c r="H3971" t="s">
        <v>330</v>
      </c>
      <c r="I3971" t="s">
        <v>382</v>
      </c>
      <c r="J3971" t="s">
        <v>383</v>
      </c>
      <c r="K3971" t="s">
        <v>384</v>
      </c>
      <c r="L3971" t="s">
        <v>36</v>
      </c>
      <c r="M3971" t="s">
        <v>386</v>
      </c>
      <c r="N3971" t="s">
        <v>907</v>
      </c>
      <c r="O3971" t="s">
        <v>1898</v>
      </c>
      <c r="P3971" t="s">
        <v>57</v>
      </c>
    </row>
    <row r="3972" spans="1:16">
      <c r="A3972" t="s">
        <v>2383</v>
      </c>
      <c r="B3972" t="s">
        <v>2381</v>
      </c>
      <c r="C3972" t="s">
        <v>910</v>
      </c>
      <c r="D3972">
        <v>59</v>
      </c>
      <c r="E3972" t="s">
        <v>2376</v>
      </c>
      <c r="F3972" t="s">
        <v>57</v>
      </c>
      <c r="G3972" t="s">
        <v>927</v>
      </c>
      <c r="H3972" t="s">
        <v>330</v>
      </c>
      <c r="I3972" t="s">
        <v>382</v>
      </c>
      <c r="J3972" t="s">
        <v>383</v>
      </c>
      <c r="K3972" t="s">
        <v>384</v>
      </c>
      <c r="L3972" t="s">
        <v>36</v>
      </c>
      <c r="M3972" t="s">
        <v>386</v>
      </c>
      <c r="N3972" t="s">
        <v>907</v>
      </c>
      <c r="O3972" t="s">
        <v>1898</v>
      </c>
      <c r="P3972" t="s">
        <v>57</v>
      </c>
    </row>
    <row r="3973" spans="1:16">
      <c r="A3973" t="s">
        <v>2384</v>
      </c>
      <c r="B3973" t="s">
        <v>2381</v>
      </c>
      <c r="C3973" t="s">
        <v>912</v>
      </c>
      <c r="D3973">
        <v>61</v>
      </c>
      <c r="E3973" t="s">
        <v>2376</v>
      </c>
      <c r="F3973" t="s">
        <v>57</v>
      </c>
      <c r="G3973" t="s">
        <v>927</v>
      </c>
      <c r="H3973" t="s">
        <v>330</v>
      </c>
      <c r="I3973" t="s">
        <v>382</v>
      </c>
      <c r="J3973" t="s">
        <v>383</v>
      </c>
      <c r="K3973" t="s">
        <v>384</v>
      </c>
      <c r="L3973" t="s">
        <v>36</v>
      </c>
      <c r="M3973" t="s">
        <v>386</v>
      </c>
      <c r="N3973" t="s">
        <v>907</v>
      </c>
      <c r="O3973" t="s">
        <v>1898</v>
      </c>
      <c r="P3973" t="s">
        <v>57</v>
      </c>
    </row>
    <row r="3974" spans="1:16">
      <c r="A3974" t="s">
        <v>2385</v>
      </c>
      <c r="B3974" t="s">
        <v>2386</v>
      </c>
      <c r="C3974" t="s">
        <v>956</v>
      </c>
      <c r="D3974">
        <v>55</v>
      </c>
      <c r="E3974" t="s">
        <v>2387</v>
      </c>
      <c r="F3974" t="s">
        <v>101</v>
      </c>
      <c r="G3974" t="s">
        <v>2305</v>
      </c>
      <c r="H3974" t="s">
        <v>330</v>
      </c>
      <c r="I3974" t="s">
        <v>382</v>
      </c>
      <c r="J3974" t="s">
        <v>383</v>
      </c>
      <c r="K3974" t="s">
        <v>384</v>
      </c>
      <c r="L3974" t="s">
        <v>35</v>
      </c>
      <c r="M3974" t="s">
        <v>386</v>
      </c>
      <c r="N3974" t="s">
        <v>907</v>
      </c>
      <c r="O3974" t="s">
        <v>928</v>
      </c>
      <c r="P3974" t="s">
        <v>63</v>
      </c>
    </row>
    <row r="3975" spans="1:16">
      <c r="A3975" t="s">
        <v>2388</v>
      </c>
      <c r="B3975" t="s">
        <v>2386</v>
      </c>
      <c r="C3975" t="s">
        <v>904</v>
      </c>
      <c r="D3975">
        <v>57</v>
      </c>
      <c r="E3975" t="s">
        <v>2387</v>
      </c>
      <c r="F3975" t="s">
        <v>101</v>
      </c>
      <c r="G3975" t="s">
        <v>2305</v>
      </c>
      <c r="H3975" t="s">
        <v>330</v>
      </c>
      <c r="I3975" t="s">
        <v>382</v>
      </c>
      <c r="J3975" t="s">
        <v>383</v>
      </c>
      <c r="K3975" t="s">
        <v>384</v>
      </c>
      <c r="L3975" t="s">
        <v>35</v>
      </c>
      <c r="M3975" t="s">
        <v>386</v>
      </c>
      <c r="N3975" t="s">
        <v>907</v>
      </c>
      <c r="O3975" t="s">
        <v>928</v>
      </c>
      <c r="P3975" t="s">
        <v>63</v>
      </c>
    </row>
    <row r="3976" spans="1:16">
      <c r="A3976" t="s">
        <v>2389</v>
      </c>
      <c r="B3976" t="s">
        <v>2386</v>
      </c>
      <c r="C3976" t="s">
        <v>910</v>
      </c>
      <c r="D3976">
        <v>59</v>
      </c>
      <c r="E3976" t="s">
        <v>2387</v>
      </c>
      <c r="F3976" t="s">
        <v>101</v>
      </c>
      <c r="G3976" t="s">
        <v>2305</v>
      </c>
      <c r="H3976" t="s">
        <v>330</v>
      </c>
      <c r="I3976" t="s">
        <v>382</v>
      </c>
      <c r="J3976" t="s">
        <v>383</v>
      </c>
      <c r="K3976" t="s">
        <v>384</v>
      </c>
      <c r="L3976" t="s">
        <v>35</v>
      </c>
      <c r="M3976" t="s">
        <v>386</v>
      </c>
      <c r="N3976" t="s">
        <v>907</v>
      </c>
      <c r="O3976" t="s">
        <v>928</v>
      </c>
      <c r="P3976" t="s">
        <v>63</v>
      </c>
    </row>
    <row r="3977" spans="1:16">
      <c r="A3977" t="s">
        <v>2390</v>
      </c>
      <c r="B3977" t="s">
        <v>2386</v>
      </c>
      <c r="C3977" t="s">
        <v>912</v>
      </c>
      <c r="D3977">
        <v>61</v>
      </c>
      <c r="E3977" t="s">
        <v>2387</v>
      </c>
      <c r="F3977" t="s">
        <v>101</v>
      </c>
      <c r="G3977" t="s">
        <v>2305</v>
      </c>
      <c r="H3977" t="s">
        <v>330</v>
      </c>
      <c r="I3977" t="s">
        <v>382</v>
      </c>
      <c r="J3977" t="s">
        <v>383</v>
      </c>
      <c r="K3977" t="s">
        <v>384</v>
      </c>
      <c r="L3977" t="s">
        <v>35</v>
      </c>
      <c r="M3977" t="s">
        <v>386</v>
      </c>
      <c r="N3977" t="s">
        <v>907</v>
      </c>
      <c r="O3977" t="s">
        <v>928</v>
      </c>
      <c r="P3977" t="s">
        <v>63</v>
      </c>
    </row>
    <row r="3978" spans="1:16">
      <c r="A3978" t="s">
        <v>6412</v>
      </c>
      <c r="B3978" t="s">
        <v>6413</v>
      </c>
      <c r="C3978" t="s">
        <v>956</v>
      </c>
      <c r="D3978">
        <v>55</v>
      </c>
      <c r="E3978" t="s">
        <v>2072</v>
      </c>
      <c r="F3978" t="s">
        <v>65</v>
      </c>
      <c r="G3978" t="s">
        <v>1265</v>
      </c>
      <c r="H3978" t="s">
        <v>330</v>
      </c>
      <c r="I3978" t="s">
        <v>390</v>
      </c>
      <c r="J3978" t="s">
        <v>383</v>
      </c>
      <c r="K3978" t="s">
        <v>388</v>
      </c>
      <c r="L3978" t="s">
        <v>30</v>
      </c>
      <c r="M3978" t="s">
        <v>385</v>
      </c>
      <c r="N3978" t="s">
        <v>907</v>
      </c>
      <c r="O3978" t="s">
        <v>1383</v>
      </c>
      <c r="P3978" t="s">
        <v>65</v>
      </c>
    </row>
    <row r="3979" spans="1:16">
      <c r="A3979" t="s">
        <v>6414</v>
      </c>
      <c r="B3979" t="s">
        <v>6413</v>
      </c>
      <c r="C3979" t="s">
        <v>904</v>
      </c>
      <c r="D3979">
        <v>57</v>
      </c>
      <c r="E3979" t="s">
        <v>2072</v>
      </c>
      <c r="F3979" t="s">
        <v>65</v>
      </c>
      <c r="G3979" t="s">
        <v>1265</v>
      </c>
      <c r="H3979" t="s">
        <v>330</v>
      </c>
      <c r="I3979" t="s">
        <v>390</v>
      </c>
      <c r="J3979" t="s">
        <v>383</v>
      </c>
      <c r="K3979" t="s">
        <v>388</v>
      </c>
      <c r="L3979" t="s">
        <v>30</v>
      </c>
      <c r="M3979" t="s">
        <v>385</v>
      </c>
      <c r="N3979" t="s">
        <v>907</v>
      </c>
      <c r="O3979" t="s">
        <v>1383</v>
      </c>
      <c r="P3979" t="s">
        <v>65</v>
      </c>
    </row>
    <row r="3980" spans="1:16">
      <c r="A3980" t="s">
        <v>6404</v>
      </c>
      <c r="B3980" t="s">
        <v>6405</v>
      </c>
      <c r="C3980" t="s">
        <v>956</v>
      </c>
      <c r="D3980">
        <v>55</v>
      </c>
      <c r="E3980" t="s">
        <v>2072</v>
      </c>
      <c r="F3980" t="s">
        <v>60</v>
      </c>
      <c r="G3980" t="s">
        <v>1265</v>
      </c>
      <c r="H3980" t="s">
        <v>330</v>
      </c>
      <c r="I3980" t="s">
        <v>390</v>
      </c>
      <c r="J3980" t="s">
        <v>383</v>
      </c>
      <c r="K3980" t="s">
        <v>388</v>
      </c>
      <c r="L3980" t="s">
        <v>30</v>
      </c>
      <c r="M3980" t="s">
        <v>385</v>
      </c>
      <c r="N3980" t="s">
        <v>907</v>
      </c>
      <c r="O3980" t="s">
        <v>990</v>
      </c>
      <c r="P3980" t="s">
        <v>60</v>
      </c>
    </row>
    <row r="3981" spans="1:16">
      <c r="A3981" t="s">
        <v>6406</v>
      </c>
      <c r="B3981" t="s">
        <v>6405</v>
      </c>
      <c r="C3981" t="s">
        <v>904</v>
      </c>
      <c r="D3981">
        <v>57</v>
      </c>
      <c r="E3981" t="s">
        <v>2072</v>
      </c>
      <c r="F3981" t="s">
        <v>60</v>
      </c>
      <c r="G3981" t="s">
        <v>1265</v>
      </c>
      <c r="H3981" t="s">
        <v>330</v>
      </c>
      <c r="I3981" t="s">
        <v>390</v>
      </c>
      <c r="J3981" t="s">
        <v>383</v>
      </c>
      <c r="K3981" t="s">
        <v>388</v>
      </c>
      <c r="L3981" t="s">
        <v>30</v>
      </c>
      <c r="M3981" t="s">
        <v>385</v>
      </c>
      <c r="N3981" t="s">
        <v>907</v>
      </c>
      <c r="O3981" t="s">
        <v>990</v>
      </c>
      <c r="P3981" t="s">
        <v>60</v>
      </c>
    </row>
    <row r="3982" spans="1:16">
      <c r="A3982" t="s">
        <v>6407</v>
      </c>
      <c r="B3982" t="s">
        <v>6405</v>
      </c>
      <c r="C3982" t="s">
        <v>910</v>
      </c>
      <c r="D3982">
        <v>59</v>
      </c>
      <c r="E3982" t="s">
        <v>2072</v>
      </c>
      <c r="F3982" t="s">
        <v>60</v>
      </c>
      <c r="G3982" t="s">
        <v>1265</v>
      </c>
      <c r="H3982" t="s">
        <v>330</v>
      </c>
      <c r="I3982" t="s">
        <v>390</v>
      </c>
      <c r="J3982" t="s">
        <v>383</v>
      </c>
      <c r="K3982" t="s">
        <v>388</v>
      </c>
      <c r="L3982" t="s">
        <v>30</v>
      </c>
      <c r="M3982" t="s">
        <v>385</v>
      </c>
      <c r="N3982" t="s">
        <v>907</v>
      </c>
      <c r="O3982" t="s">
        <v>990</v>
      </c>
      <c r="P3982" t="s">
        <v>60</v>
      </c>
    </row>
    <row r="3983" spans="1:16">
      <c r="A3983" t="s">
        <v>3842</v>
      </c>
      <c r="B3983" t="s">
        <v>3843</v>
      </c>
      <c r="C3983" t="s">
        <v>956</v>
      </c>
      <c r="D3983">
        <v>55</v>
      </c>
      <c r="E3983" t="s">
        <v>2072</v>
      </c>
      <c r="F3983" t="s">
        <v>86</v>
      </c>
      <c r="G3983" t="s">
        <v>1265</v>
      </c>
      <c r="H3983" t="s">
        <v>330</v>
      </c>
      <c r="I3983" t="s">
        <v>390</v>
      </c>
      <c r="J3983" t="s">
        <v>383</v>
      </c>
      <c r="K3983" t="s">
        <v>388</v>
      </c>
      <c r="L3983" t="s">
        <v>30</v>
      </c>
      <c r="M3983" t="s">
        <v>385</v>
      </c>
      <c r="N3983" t="s">
        <v>907</v>
      </c>
      <c r="O3983" t="s">
        <v>1033</v>
      </c>
      <c r="P3983" t="s">
        <v>86</v>
      </c>
    </row>
    <row r="3984" spans="1:16">
      <c r="A3984" t="s">
        <v>3844</v>
      </c>
      <c r="B3984" t="s">
        <v>3843</v>
      </c>
      <c r="C3984" t="s">
        <v>904</v>
      </c>
      <c r="D3984">
        <v>57</v>
      </c>
      <c r="E3984" t="s">
        <v>2072</v>
      </c>
      <c r="F3984" t="s">
        <v>86</v>
      </c>
      <c r="G3984" t="s">
        <v>1265</v>
      </c>
      <c r="H3984" t="s">
        <v>330</v>
      </c>
      <c r="I3984" t="s">
        <v>390</v>
      </c>
      <c r="J3984" t="s">
        <v>383</v>
      </c>
      <c r="K3984" t="s">
        <v>388</v>
      </c>
      <c r="L3984" t="s">
        <v>30</v>
      </c>
      <c r="M3984" t="s">
        <v>385</v>
      </c>
      <c r="N3984" t="s">
        <v>907</v>
      </c>
      <c r="O3984" t="s">
        <v>1033</v>
      </c>
      <c r="P3984" t="s">
        <v>86</v>
      </c>
    </row>
    <row r="3985" spans="1:16">
      <c r="A3985" t="s">
        <v>3845</v>
      </c>
      <c r="B3985" t="s">
        <v>3843</v>
      </c>
      <c r="C3985" t="s">
        <v>910</v>
      </c>
      <c r="D3985">
        <v>59</v>
      </c>
      <c r="E3985" t="s">
        <v>2072</v>
      </c>
      <c r="F3985" t="s">
        <v>86</v>
      </c>
      <c r="G3985" t="s">
        <v>1265</v>
      </c>
      <c r="H3985" t="s">
        <v>330</v>
      </c>
      <c r="I3985" t="s">
        <v>390</v>
      </c>
      <c r="J3985" t="s">
        <v>383</v>
      </c>
      <c r="K3985" t="s">
        <v>388</v>
      </c>
      <c r="L3985" t="s">
        <v>30</v>
      </c>
      <c r="M3985" t="s">
        <v>385</v>
      </c>
      <c r="N3985" t="s">
        <v>907</v>
      </c>
      <c r="O3985" t="s">
        <v>1033</v>
      </c>
      <c r="P3985" t="s">
        <v>86</v>
      </c>
    </row>
    <row r="3986" spans="1:16">
      <c r="A3986" t="s">
        <v>3846</v>
      </c>
      <c r="B3986" t="s">
        <v>3843</v>
      </c>
      <c r="C3986" t="s">
        <v>912</v>
      </c>
      <c r="D3986">
        <v>61</v>
      </c>
      <c r="E3986" t="s">
        <v>2072</v>
      </c>
      <c r="F3986" t="s">
        <v>86</v>
      </c>
      <c r="G3986" t="s">
        <v>1265</v>
      </c>
      <c r="H3986" t="s">
        <v>330</v>
      </c>
      <c r="I3986" t="s">
        <v>390</v>
      </c>
      <c r="J3986" t="s">
        <v>383</v>
      </c>
      <c r="K3986" t="s">
        <v>388</v>
      </c>
      <c r="L3986" t="s">
        <v>30</v>
      </c>
      <c r="M3986" t="s">
        <v>385</v>
      </c>
      <c r="N3986" t="s">
        <v>907</v>
      </c>
      <c r="O3986" t="s">
        <v>1033</v>
      </c>
      <c r="P3986" t="s">
        <v>86</v>
      </c>
    </row>
    <row r="3987" spans="1:16">
      <c r="A3987" t="s">
        <v>7065</v>
      </c>
      <c r="B3987" t="s">
        <v>7066</v>
      </c>
      <c r="C3987" t="s">
        <v>956</v>
      </c>
      <c r="D3987">
        <v>55</v>
      </c>
      <c r="E3987" t="s">
        <v>2072</v>
      </c>
      <c r="F3987" t="s">
        <v>78</v>
      </c>
      <c r="G3987" t="s">
        <v>1265</v>
      </c>
      <c r="H3987" t="s">
        <v>330</v>
      </c>
      <c r="I3987" t="s">
        <v>382</v>
      </c>
      <c r="J3987" t="s">
        <v>383</v>
      </c>
      <c r="K3987" t="s">
        <v>388</v>
      </c>
      <c r="L3987" t="s">
        <v>30</v>
      </c>
      <c r="M3987" t="s">
        <v>385</v>
      </c>
      <c r="N3987" t="s">
        <v>907</v>
      </c>
      <c r="O3987" t="s">
        <v>969</v>
      </c>
      <c r="P3987" t="s">
        <v>78</v>
      </c>
    </row>
    <row r="3988" spans="1:16">
      <c r="A3988" t="s">
        <v>7067</v>
      </c>
      <c r="B3988" t="s">
        <v>7066</v>
      </c>
      <c r="C3988" t="s">
        <v>904</v>
      </c>
      <c r="D3988">
        <v>57</v>
      </c>
      <c r="E3988" t="s">
        <v>2072</v>
      </c>
      <c r="F3988" t="s">
        <v>78</v>
      </c>
      <c r="G3988" t="s">
        <v>1265</v>
      </c>
      <c r="H3988" t="s">
        <v>330</v>
      </c>
      <c r="I3988" t="s">
        <v>382</v>
      </c>
      <c r="J3988" t="s">
        <v>383</v>
      </c>
      <c r="K3988" t="s">
        <v>388</v>
      </c>
      <c r="L3988" t="s">
        <v>30</v>
      </c>
      <c r="M3988" t="s">
        <v>385</v>
      </c>
      <c r="N3988" t="s">
        <v>907</v>
      </c>
      <c r="O3988" t="s">
        <v>969</v>
      </c>
      <c r="P3988" t="s">
        <v>78</v>
      </c>
    </row>
    <row r="3989" spans="1:16">
      <c r="A3989" t="s">
        <v>7068</v>
      </c>
      <c r="B3989" t="s">
        <v>7066</v>
      </c>
      <c r="C3989" t="s">
        <v>910</v>
      </c>
      <c r="D3989">
        <v>59</v>
      </c>
      <c r="E3989" t="s">
        <v>2072</v>
      </c>
      <c r="F3989" t="s">
        <v>78</v>
      </c>
      <c r="G3989" t="s">
        <v>1265</v>
      </c>
      <c r="H3989" t="s">
        <v>330</v>
      </c>
      <c r="I3989" t="s">
        <v>382</v>
      </c>
      <c r="J3989" t="s">
        <v>383</v>
      </c>
      <c r="K3989" t="s">
        <v>388</v>
      </c>
      <c r="L3989" t="s">
        <v>30</v>
      </c>
      <c r="M3989" t="s">
        <v>385</v>
      </c>
      <c r="N3989" t="s">
        <v>907</v>
      </c>
      <c r="O3989" t="s">
        <v>969</v>
      </c>
      <c r="P3989" t="s">
        <v>78</v>
      </c>
    </row>
    <row r="3990" spans="1:16">
      <c r="A3990" t="s">
        <v>5395</v>
      </c>
      <c r="B3990" t="s">
        <v>5396</v>
      </c>
      <c r="C3990" t="s">
        <v>912</v>
      </c>
      <c r="D3990">
        <v>61</v>
      </c>
      <c r="E3990" t="s">
        <v>2072</v>
      </c>
      <c r="F3990" t="s">
        <v>199</v>
      </c>
      <c r="G3990" t="s">
        <v>1265</v>
      </c>
      <c r="H3990" t="s">
        <v>330</v>
      </c>
      <c r="I3990" t="s">
        <v>390</v>
      </c>
      <c r="J3990" t="s">
        <v>383</v>
      </c>
      <c r="K3990" t="s">
        <v>388</v>
      </c>
      <c r="L3990" t="s">
        <v>30</v>
      </c>
      <c r="M3990" t="s">
        <v>385</v>
      </c>
      <c r="N3990" t="s">
        <v>907</v>
      </c>
      <c r="O3990" t="s">
        <v>1300</v>
      </c>
      <c r="P3990" t="s">
        <v>199</v>
      </c>
    </row>
    <row r="3991" spans="1:16">
      <c r="A3991" t="s">
        <v>5397</v>
      </c>
      <c r="B3991" t="s">
        <v>5396</v>
      </c>
      <c r="C3991" t="s">
        <v>904</v>
      </c>
      <c r="D3991">
        <v>57</v>
      </c>
      <c r="E3991" t="s">
        <v>2072</v>
      </c>
      <c r="F3991" t="s">
        <v>199</v>
      </c>
      <c r="G3991" t="s">
        <v>1265</v>
      </c>
      <c r="H3991" t="s">
        <v>330</v>
      </c>
      <c r="I3991" t="s">
        <v>390</v>
      </c>
      <c r="J3991" t="s">
        <v>383</v>
      </c>
      <c r="K3991" t="s">
        <v>388</v>
      </c>
      <c r="L3991" t="s">
        <v>30</v>
      </c>
      <c r="M3991" t="s">
        <v>385</v>
      </c>
      <c r="N3991" t="s">
        <v>907</v>
      </c>
      <c r="O3991" t="s">
        <v>1300</v>
      </c>
      <c r="P3991" t="s">
        <v>199</v>
      </c>
    </row>
    <row r="3992" spans="1:16">
      <c r="A3992" t="s">
        <v>5398</v>
      </c>
      <c r="B3992" t="s">
        <v>5396</v>
      </c>
      <c r="C3992" t="s">
        <v>910</v>
      </c>
      <c r="D3992">
        <v>59</v>
      </c>
      <c r="E3992" t="s">
        <v>2072</v>
      </c>
      <c r="F3992" t="s">
        <v>199</v>
      </c>
      <c r="G3992" t="s">
        <v>1265</v>
      </c>
      <c r="H3992" t="s">
        <v>330</v>
      </c>
      <c r="I3992" t="s">
        <v>390</v>
      </c>
      <c r="J3992" t="s">
        <v>383</v>
      </c>
      <c r="K3992" t="s">
        <v>388</v>
      </c>
      <c r="L3992" t="s">
        <v>30</v>
      </c>
      <c r="M3992" t="s">
        <v>385</v>
      </c>
      <c r="N3992" t="s">
        <v>907</v>
      </c>
      <c r="O3992" t="s">
        <v>1300</v>
      </c>
      <c r="P3992" t="s">
        <v>199</v>
      </c>
    </row>
    <row r="3993" spans="1:16">
      <c r="A3993" t="s">
        <v>6399</v>
      </c>
      <c r="B3993" t="s">
        <v>6400</v>
      </c>
      <c r="C3993" t="s">
        <v>956</v>
      </c>
      <c r="D3993">
        <v>55</v>
      </c>
      <c r="E3993" t="s">
        <v>2072</v>
      </c>
      <c r="F3993" t="s">
        <v>205</v>
      </c>
      <c r="G3993" t="s">
        <v>1265</v>
      </c>
      <c r="H3993" t="s">
        <v>330</v>
      </c>
      <c r="I3993" t="s">
        <v>390</v>
      </c>
      <c r="J3993" t="s">
        <v>383</v>
      </c>
      <c r="K3993" t="s">
        <v>388</v>
      </c>
      <c r="L3993" t="s">
        <v>30</v>
      </c>
      <c r="M3993" t="s">
        <v>385</v>
      </c>
      <c r="N3993" t="s">
        <v>907</v>
      </c>
      <c r="O3993" t="s">
        <v>6401</v>
      </c>
      <c r="P3993" t="s">
        <v>63</v>
      </c>
    </row>
    <row r="3994" spans="1:16">
      <c r="A3994" t="s">
        <v>6402</v>
      </c>
      <c r="B3994" t="s">
        <v>6400</v>
      </c>
      <c r="C3994" t="s">
        <v>904</v>
      </c>
      <c r="D3994">
        <v>57</v>
      </c>
      <c r="E3994" t="s">
        <v>2072</v>
      </c>
      <c r="F3994" t="s">
        <v>205</v>
      </c>
      <c r="G3994" t="s">
        <v>1265</v>
      </c>
      <c r="H3994" t="s">
        <v>330</v>
      </c>
      <c r="I3994" t="s">
        <v>390</v>
      </c>
      <c r="J3994" t="s">
        <v>383</v>
      </c>
      <c r="K3994" t="s">
        <v>388</v>
      </c>
      <c r="L3994" t="s">
        <v>30</v>
      </c>
      <c r="M3994" t="s">
        <v>385</v>
      </c>
      <c r="N3994" t="s">
        <v>907</v>
      </c>
      <c r="O3994" t="s">
        <v>6401</v>
      </c>
      <c r="P3994" t="s">
        <v>63</v>
      </c>
    </row>
    <row r="3995" spans="1:16">
      <c r="A3995" t="s">
        <v>6403</v>
      </c>
      <c r="B3995" t="s">
        <v>6400</v>
      </c>
      <c r="C3995" t="s">
        <v>910</v>
      </c>
      <c r="D3995">
        <v>59</v>
      </c>
      <c r="E3995" t="s">
        <v>2072</v>
      </c>
      <c r="F3995" t="s">
        <v>205</v>
      </c>
      <c r="G3995" t="s">
        <v>1265</v>
      </c>
      <c r="H3995" t="s">
        <v>330</v>
      </c>
      <c r="I3995" t="s">
        <v>390</v>
      </c>
      <c r="J3995" t="s">
        <v>383</v>
      </c>
      <c r="K3995" t="s">
        <v>388</v>
      </c>
      <c r="L3995" t="s">
        <v>30</v>
      </c>
      <c r="M3995" t="s">
        <v>385</v>
      </c>
      <c r="N3995" t="s">
        <v>907</v>
      </c>
      <c r="O3995" t="s">
        <v>6401</v>
      </c>
      <c r="P3995" t="s">
        <v>63</v>
      </c>
    </row>
    <row r="3996" spans="1:16">
      <c r="A3996" t="s">
        <v>6408</v>
      </c>
      <c r="B3996" t="s">
        <v>6409</v>
      </c>
      <c r="C3996" t="s">
        <v>956</v>
      </c>
      <c r="D3996">
        <v>55</v>
      </c>
      <c r="E3996" t="s">
        <v>2072</v>
      </c>
      <c r="F3996" t="s">
        <v>83</v>
      </c>
      <c r="G3996" t="s">
        <v>1265</v>
      </c>
      <c r="H3996" t="s">
        <v>330</v>
      </c>
      <c r="I3996" t="s">
        <v>390</v>
      </c>
      <c r="J3996" t="s">
        <v>383</v>
      </c>
      <c r="K3996" t="s">
        <v>388</v>
      </c>
      <c r="L3996" t="s">
        <v>30</v>
      </c>
      <c r="M3996" t="s">
        <v>385</v>
      </c>
      <c r="N3996" t="s">
        <v>907</v>
      </c>
      <c r="O3996" t="s">
        <v>917</v>
      </c>
      <c r="P3996" t="s">
        <v>83</v>
      </c>
    </row>
    <row r="3997" spans="1:16">
      <c r="A3997" t="s">
        <v>6410</v>
      </c>
      <c r="B3997" t="s">
        <v>6409</v>
      </c>
      <c r="C3997" t="s">
        <v>904</v>
      </c>
      <c r="D3997">
        <v>57</v>
      </c>
      <c r="E3997" t="s">
        <v>2072</v>
      </c>
      <c r="F3997" t="s">
        <v>83</v>
      </c>
      <c r="G3997" t="s">
        <v>1265</v>
      </c>
      <c r="H3997" t="s">
        <v>330</v>
      </c>
      <c r="I3997" t="s">
        <v>390</v>
      </c>
      <c r="J3997" t="s">
        <v>383</v>
      </c>
      <c r="K3997" t="s">
        <v>388</v>
      </c>
      <c r="L3997" t="s">
        <v>30</v>
      </c>
      <c r="M3997" t="s">
        <v>385</v>
      </c>
      <c r="N3997" t="s">
        <v>907</v>
      </c>
      <c r="O3997" t="s">
        <v>917</v>
      </c>
      <c r="P3997" t="s">
        <v>83</v>
      </c>
    </row>
    <row r="3998" spans="1:16">
      <c r="A3998" t="s">
        <v>6411</v>
      </c>
      <c r="B3998" t="s">
        <v>6409</v>
      </c>
      <c r="C3998" t="s">
        <v>910</v>
      </c>
      <c r="D3998">
        <v>59</v>
      </c>
      <c r="E3998" t="s">
        <v>2072</v>
      </c>
      <c r="F3998" t="s">
        <v>83</v>
      </c>
      <c r="G3998" t="s">
        <v>1265</v>
      </c>
      <c r="H3998" t="s">
        <v>330</v>
      </c>
      <c r="I3998" t="s">
        <v>390</v>
      </c>
      <c r="J3998" t="s">
        <v>383</v>
      </c>
      <c r="K3998" t="s">
        <v>388</v>
      </c>
      <c r="L3998" t="s">
        <v>30</v>
      </c>
      <c r="M3998" t="s">
        <v>385</v>
      </c>
      <c r="N3998" t="s">
        <v>907</v>
      </c>
      <c r="O3998" t="s">
        <v>917</v>
      </c>
      <c r="P3998" t="s">
        <v>83</v>
      </c>
    </row>
    <row r="3999" spans="1:16">
      <c r="A3999" t="s">
        <v>3847</v>
      </c>
      <c r="B3999" t="s">
        <v>3848</v>
      </c>
      <c r="C3999" t="s">
        <v>956</v>
      </c>
      <c r="D3999">
        <v>55</v>
      </c>
      <c r="E3999" t="s">
        <v>2072</v>
      </c>
      <c r="F3999" t="s">
        <v>55</v>
      </c>
      <c r="G3999" t="s">
        <v>1265</v>
      </c>
      <c r="H3999" t="s">
        <v>330</v>
      </c>
      <c r="I3999" t="s">
        <v>390</v>
      </c>
      <c r="J3999" t="s">
        <v>383</v>
      </c>
      <c r="K3999" t="s">
        <v>388</v>
      </c>
      <c r="L3999" t="s">
        <v>30</v>
      </c>
      <c r="M3999" t="s">
        <v>385</v>
      </c>
      <c r="N3999" t="s">
        <v>907</v>
      </c>
      <c r="O3999" t="s">
        <v>1003</v>
      </c>
      <c r="P3999" t="s">
        <v>71</v>
      </c>
    </row>
    <row r="4000" spans="1:16">
      <c r="A4000" t="s">
        <v>3849</v>
      </c>
      <c r="B4000" t="s">
        <v>3848</v>
      </c>
      <c r="C4000" t="s">
        <v>904</v>
      </c>
      <c r="D4000">
        <v>57</v>
      </c>
      <c r="E4000" t="s">
        <v>2072</v>
      </c>
      <c r="F4000" t="s">
        <v>55</v>
      </c>
      <c r="G4000" t="s">
        <v>1265</v>
      </c>
      <c r="H4000" t="s">
        <v>330</v>
      </c>
      <c r="I4000" t="s">
        <v>390</v>
      </c>
      <c r="J4000" t="s">
        <v>383</v>
      </c>
      <c r="K4000" t="s">
        <v>388</v>
      </c>
      <c r="L4000" t="s">
        <v>30</v>
      </c>
      <c r="M4000" t="s">
        <v>385</v>
      </c>
      <c r="N4000" t="s">
        <v>907</v>
      </c>
      <c r="O4000" t="s">
        <v>1003</v>
      </c>
      <c r="P4000" t="s">
        <v>71</v>
      </c>
    </row>
    <row r="4001" spans="1:16">
      <c r="A4001" t="s">
        <v>3850</v>
      </c>
      <c r="B4001" t="s">
        <v>3848</v>
      </c>
      <c r="C4001" t="s">
        <v>910</v>
      </c>
      <c r="D4001">
        <v>59</v>
      </c>
      <c r="E4001" t="s">
        <v>2072</v>
      </c>
      <c r="F4001" t="s">
        <v>55</v>
      </c>
      <c r="G4001" t="s">
        <v>1265</v>
      </c>
      <c r="H4001" t="s">
        <v>330</v>
      </c>
      <c r="I4001" t="s">
        <v>390</v>
      </c>
      <c r="J4001" t="s">
        <v>383</v>
      </c>
      <c r="K4001" t="s">
        <v>388</v>
      </c>
      <c r="L4001" t="s">
        <v>30</v>
      </c>
      <c r="M4001" t="s">
        <v>385</v>
      </c>
      <c r="N4001" t="s">
        <v>907</v>
      </c>
      <c r="O4001" t="s">
        <v>1003</v>
      </c>
      <c r="P4001" t="s">
        <v>71</v>
      </c>
    </row>
    <row r="4002" spans="1:16">
      <c r="A4002" t="s">
        <v>3851</v>
      </c>
      <c r="B4002" t="s">
        <v>3848</v>
      </c>
      <c r="C4002" t="s">
        <v>912</v>
      </c>
      <c r="D4002">
        <v>61</v>
      </c>
      <c r="E4002" t="s">
        <v>2072</v>
      </c>
      <c r="F4002" t="s">
        <v>55</v>
      </c>
      <c r="G4002" t="s">
        <v>1265</v>
      </c>
      <c r="H4002" t="s">
        <v>330</v>
      </c>
      <c r="I4002" t="s">
        <v>390</v>
      </c>
      <c r="J4002" t="s">
        <v>383</v>
      </c>
      <c r="K4002" t="s">
        <v>388</v>
      </c>
      <c r="L4002" t="s">
        <v>30</v>
      </c>
      <c r="M4002" t="s">
        <v>385</v>
      </c>
      <c r="N4002" t="s">
        <v>907</v>
      </c>
      <c r="O4002" t="s">
        <v>1003</v>
      </c>
      <c r="P4002" t="s">
        <v>71</v>
      </c>
    </row>
    <row r="4003" spans="1:16">
      <c r="A4003" t="s">
        <v>2070</v>
      </c>
      <c r="B4003" t="s">
        <v>2071</v>
      </c>
      <c r="C4003" t="s">
        <v>904</v>
      </c>
      <c r="D4003">
        <v>57</v>
      </c>
      <c r="E4003" t="s">
        <v>2072</v>
      </c>
      <c r="F4003" t="s">
        <v>53</v>
      </c>
      <c r="G4003" t="s">
        <v>1265</v>
      </c>
      <c r="H4003" t="s">
        <v>330</v>
      </c>
      <c r="I4003" t="s">
        <v>390</v>
      </c>
      <c r="J4003" t="s">
        <v>383</v>
      </c>
      <c r="K4003" t="s">
        <v>388</v>
      </c>
      <c r="L4003" t="s">
        <v>30</v>
      </c>
      <c r="M4003" t="s">
        <v>385</v>
      </c>
      <c r="N4003" t="s">
        <v>907</v>
      </c>
      <c r="O4003" t="s">
        <v>928</v>
      </c>
      <c r="P4003" t="s">
        <v>53</v>
      </c>
    </row>
    <row r="4004" spans="1:16">
      <c r="A4004" t="s">
        <v>2073</v>
      </c>
      <c r="B4004" t="s">
        <v>2071</v>
      </c>
      <c r="C4004" t="s">
        <v>956</v>
      </c>
      <c r="D4004">
        <v>55</v>
      </c>
      <c r="E4004" t="s">
        <v>2072</v>
      </c>
      <c r="F4004" t="s">
        <v>53</v>
      </c>
      <c r="G4004" t="s">
        <v>1265</v>
      </c>
      <c r="H4004" t="s">
        <v>330</v>
      </c>
      <c r="I4004" t="s">
        <v>390</v>
      </c>
      <c r="J4004" t="s">
        <v>383</v>
      </c>
      <c r="K4004" t="s">
        <v>388</v>
      </c>
      <c r="L4004" t="s">
        <v>30</v>
      </c>
      <c r="M4004" t="s">
        <v>385</v>
      </c>
      <c r="N4004" t="s">
        <v>907</v>
      </c>
      <c r="O4004" t="s">
        <v>928</v>
      </c>
      <c r="P4004" t="s">
        <v>53</v>
      </c>
    </row>
    <row r="4005" spans="1:16">
      <c r="A4005" t="s">
        <v>2074</v>
      </c>
      <c r="B4005" t="s">
        <v>2071</v>
      </c>
      <c r="C4005" t="s">
        <v>910</v>
      </c>
      <c r="D4005">
        <v>59</v>
      </c>
      <c r="E4005" t="s">
        <v>2072</v>
      </c>
      <c r="F4005" t="s">
        <v>53</v>
      </c>
      <c r="G4005" t="s">
        <v>1265</v>
      </c>
      <c r="H4005" t="s">
        <v>330</v>
      </c>
      <c r="I4005" t="s">
        <v>390</v>
      </c>
      <c r="J4005" t="s">
        <v>383</v>
      </c>
      <c r="K4005" t="s">
        <v>388</v>
      </c>
      <c r="L4005" t="s">
        <v>30</v>
      </c>
      <c r="M4005" t="s">
        <v>385</v>
      </c>
      <c r="N4005" t="s">
        <v>907</v>
      </c>
      <c r="O4005" t="s">
        <v>928</v>
      </c>
      <c r="P4005" t="s">
        <v>53</v>
      </c>
    </row>
    <row r="4006" spans="1:16">
      <c r="A4006" t="s">
        <v>2075</v>
      </c>
      <c r="B4006" t="s">
        <v>2071</v>
      </c>
      <c r="C4006" t="s">
        <v>912</v>
      </c>
      <c r="D4006">
        <v>61</v>
      </c>
      <c r="E4006" t="s">
        <v>2072</v>
      </c>
      <c r="F4006" t="s">
        <v>53</v>
      </c>
      <c r="G4006" t="s">
        <v>1265</v>
      </c>
      <c r="H4006" t="s">
        <v>330</v>
      </c>
      <c r="I4006" t="s">
        <v>390</v>
      </c>
      <c r="J4006" t="s">
        <v>383</v>
      </c>
      <c r="K4006" t="s">
        <v>388</v>
      </c>
      <c r="L4006" t="s">
        <v>30</v>
      </c>
      <c r="M4006" t="s">
        <v>385</v>
      </c>
      <c r="N4006" t="s">
        <v>907</v>
      </c>
      <c r="O4006" t="s">
        <v>928</v>
      </c>
      <c r="P4006" t="s">
        <v>53</v>
      </c>
    </row>
    <row r="4007" spans="1:16">
      <c r="A4007" t="s">
        <v>2397</v>
      </c>
      <c r="B4007" t="s">
        <v>2398</v>
      </c>
      <c r="C4007" t="s">
        <v>956</v>
      </c>
      <c r="D4007">
        <v>55</v>
      </c>
      <c r="E4007" t="s">
        <v>2393</v>
      </c>
      <c r="F4007" t="s">
        <v>81</v>
      </c>
      <c r="G4007" t="s">
        <v>936</v>
      </c>
      <c r="H4007" t="s">
        <v>330</v>
      </c>
      <c r="I4007" t="s">
        <v>382</v>
      </c>
      <c r="J4007" t="s">
        <v>383</v>
      </c>
      <c r="K4007" t="s">
        <v>384</v>
      </c>
      <c r="L4007" t="s">
        <v>35</v>
      </c>
      <c r="M4007" t="s">
        <v>386</v>
      </c>
      <c r="N4007" t="s">
        <v>907</v>
      </c>
      <c r="O4007" t="s">
        <v>1033</v>
      </c>
      <c r="P4007" t="s">
        <v>63</v>
      </c>
    </row>
    <row r="4008" spans="1:16">
      <c r="A4008" t="s">
        <v>2399</v>
      </c>
      <c r="B4008" t="s">
        <v>2398</v>
      </c>
      <c r="C4008" t="s">
        <v>904</v>
      </c>
      <c r="D4008">
        <v>57</v>
      </c>
      <c r="E4008" t="s">
        <v>2393</v>
      </c>
      <c r="F4008" t="s">
        <v>81</v>
      </c>
      <c r="G4008" t="s">
        <v>936</v>
      </c>
      <c r="H4008" t="s">
        <v>330</v>
      </c>
      <c r="I4008" t="s">
        <v>382</v>
      </c>
      <c r="J4008" t="s">
        <v>383</v>
      </c>
      <c r="K4008" t="s">
        <v>384</v>
      </c>
      <c r="L4008" t="s">
        <v>35</v>
      </c>
      <c r="M4008" t="s">
        <v>386</v>
      </c>
      <c r="N4008" t="s">
        <v>907</v>
      </c>
      <c r="O4008" t="s">
        <v>1033</v>
      </c>
      <c r="P4008" t="s">
        <v>63</v>
      </c>
    </row>
    <row r="4009" spans="1:16">
      <c r="A4009" t="s">
        <v>2400</v>
      </c>
      <c r="B4009" t="s">
        <v>2398</v>
      </c>
      <c r="C4009" t="s">
        <v>910</v>
      </c>
      <c r="D4009">
        <v>59</v>
      </c>
      <c r="E4009" t="s">
        <v>2393</v>
      </c>
      <c r="F4009" t="s">
        <v>81</v>
      </c>
      <c r="G4009" t="s">
        <v>936</v>
      </c>
      <c r="H4009" t="s">
        <v>330</v>
      </c>
      <c r="I4009" t="s">
        <v>382</v>
      </c>
      <c r="J4009" t="s">
        <v>383</v>
      </c>
      <c r="K4009" t="s">
        <v>384</v>
      </c>
      <c r="L4009" t="s">
        <v>35</v>
      </c>
      <c r="M4009" t="s">
        <v>386</v>
      </c>
      <c r="N4009" t="s">
        <v>907</v>
      </c>
      <c r="O4009" t="s">
        <v>1033</v>
      </c>
      <c r="P4009" t="s">
        <v>63</v>
      </c>
    </row>
    <row r="4010" spans="1:16">
      <c r="A4010" t="s">
        <v>2401</v>
      </c>
      <c r="B4010" t="s">
        <v>2398</v>
      </c>
      <c r="C4010" t="s">
        <v>912</v>
      </c>
      <c r="D4010">
        <v>61</v>
      </c>
      <c r="E4010" t="s">
        <v>2393</v>
      </c>
      <c r="F4010" t="s">
        <v>81</v>
      </c>
      <c r="G4010" t="s">
        <v>936</v>
      </c>
      <c r="H4010" t="s">
        <v>330</v>
      </c>
      <c r="I4010" t="s">
        <v>382</v>
      </c>
      <c r="J4010" t="s">
        <v>383</v>
      </c>
      <c r="K4010" t="s">
        <v>384</v>
      </c>
      <c r="L4010" t="s">
        <v>35</v>
      </c>
      <c r="M4010" t="s">
        <v>386</v>
      </c>
      <c r="N4010" t="s">
        <v>907</v>
      </c>
      <c r="O4010" t="s">
        <v>1033</v>
      </c>
      <c r="P4010" t="s">
        <v>63</v>
      </c>
    </row>
    <row r="4011" spans="1:16">
      <c r="A4011" t="s">
        <v>2391</v>
      </c>
      <c r="B4011" t="s">
        <v>2392</v>
      </c>
      <c r="C4011" t="s">
        <v>956</v>
      </c>
      <c r="D4011">
        <v>55</v>
      </c>
      <c r="E4011" t="s">
        <v>2393</v>
      </c>
      <c r="F4011" t="s">
        <v>101</v>
      </c>
      <c r="G4011" t="s">
        <v>936</v>
      </c>
      <c r="H4011" t="s">
        <v>330</v>
      </c>
      <c r="I4011" t="s">
        <v>382</v>
      </c>
      <c r="J4011" t="s">
        <v>383</v>
      </c>
      <c r="K4011" t="s">
        <v>384</v>
      </c>
      <c r="L4011" t="s">
        <v>35</v>
      </c>
      <c r="M4011" t="s">
        <v>386</v>
      </c>
      <c r="N4011" t="s">
        <v>907</v>
      </c>
      <c r="O4011" t="s">
        <v>928</v>
      </c>
      <c r="P4011" t="s">
        <v>63</v>
      </c>
    </row>
    <row r="4012" spans="1:16">
      <c r="A4012" t="s">
        <v>2394</v>
      </c>
      <c r="B4012" t="s">
        <v>2392</v>
      </c>
      <c r="C4012" t="s">
        <v>904</v>
      </c>
      <c r="D4012">
        <v>57</v>
      </c>
      <c r="E4012" t="s">
        <v>2393</v>
      </c>
      <c r="F4012" t="s">
        <v>101</v>
      </c>
      <c r="G4012" t="s">
        <v>936</v>
      </c>
      <c r="H4012" t="s">
        <v>330</v>
      </c>
      <c r="I4012" t="s">
        <v>382</v>
      </c>
      <c r="J4012" t="s">
        <v>383</v>
      </c>
      <c r="K4012" t="s">
        <v>384</v>
      </c>
      <c r="L4012" t="s">
        <v>35</v>
      </c>
      <c r="M4012" t="s">
        <v>386</v>
      </c>
      <c r="N4012" t="s">
        <v>907</v>
      </c>
      <c r="O4012" t="s">
        <v>928</v>
      </c>
      <c r="P4012" t="s">
        <v>63</v>
      </c>
    </row>
    <row r="4013" spans="1:16">
      <c r="A4013" t="s">
        <v>2395</v>
      </c>
      <c r="B4013" t="s">
        <v>2392</v>
      </c>
      <c r="C4013" t="s">
        <v>910</v>
      </c>
      <c r="D4013">
        <v>59</v>
      </c>
      <c r="E4013" t="s">
        <v>2393</v>
      </c>
      <c r="F4013" t="s">
        <v>101</v>
      </c>
      <c r="G4013" t="s">
        <v>936</v>
      </c>
      <c r="H4013" t="s">
        <v>330</v>
      </c>
      <c r="I4013" t="s">
        <v>382</v>
      </c>
      <c r="J4013" t="s">
        <v>383</v>
      </c>
      <c r="K4013" t="s">
        <v>384</v>
      </c>
      <c r="L4013" t="s">
        <v>35</v>
      </c>
      <c r="M4013" t="s">
        <v>386</v>
      </c>
      <c r="N4013" t="s">
        <v>907</v>
      </c>
      <c r="O4013" t="s">
        <v>928</v>
      </c>
      <c r="P4013" t="s">
        <v>63</v>
      </c>
    </row>
    <row r="4014" spans="1:16">
      <c r="A4014" t="s">
        <v>2396</v>
      </c>
      <c r="B4014" t="s">
        <v>2392</v>
      </c>
      <c r="C4014" t="s">
        <v>912</v>
      </c>
      <c r="D4014">
        <v>61</v>
      </c>
      <c r="E4014" t="s">
        <v>2393</v>
      </c>
      <c r="F4014" t="s">
        <v>101</v>
      </c>
      <c r="G4014" t="s">
        <v>936</v>
      </c>
      <c r="H4014" t="s">
        <v>330</v>
      </c>
      <c r="I4014" t="s">
        <v>382</v>
      </c>
      <c r="J4014" t="s">
        <v>383</v>
      </c>
      <c r="K4014" t="s">
        <v>384</v>
      </c>
      <c r="L4014" t="s">
        <v>35</v>
      </c>
      <c r="M4014" t="s">
        <v>386</v>
      </c>
      <c r="N4014" t="s">
        <v>907</v>
      </c>
      <c r="O4014" t="s">
        <v>928</v>
      </c>
      <c r="P4014" t="s">
        <v>63</v>
      </c>
    </row>
    <row r="4015" spans="1:16">
      <c r="A4015" t="s">
        <v>4681</v>
      </c>
      <c r="B4015" t="s">
        <v>4682</v>
      </c>
      <c r="C4015" t="s">
        <v>956</v>
      </c>
      <c r="D4015">
        <v>55</v>
      </c>
      <c r="E4015" t="s">
        <v>4334</v>
      </c>
      <c r="F4015" t="s">
        <v>63</v>
      </c>
      <c r="G4015" t="s">
        <v>927</v>
      </c>
      <c r="H4015" t="s">
        <v>330</v>
      </c>
      <c r="I4015" t="s">
        <v>382</v>
      </c>
      <c r="J4015" t="s">
        <v>383</v>
      </c>
      <c r="K4015" t="s">
        <v>384</v>
      </c>
      <c r="L4015" t="s">
        <v>36</v>
      </c>
      <c r="M4015" t="s">
        <v>386</v>
      </c>
      <c r="N4015" t="s">
        <v>907</v>
      </c>
      <c r="O4015" t="s">
        <v>937</v>
      </c>
      <c r="P4015" t="s">
        <v>63</v>
      </c>
    </row>
    <row r="4016" spans="1:16">
      <c r="A4016" t="s">
        <v>4683</v>
      </c>
      <c r="B4016" t="s">
        <v>4682</v>
      </c>
      <c r="C4016" t="s">
        <v>904</v>
      </c>
      <c r="D4016">
        <v>57</v>
      </c>
      <c r="E4016" t="s">
        <v>4334</v>
      </c>
      <c r="F4016" t="s">
        <v>63</v>
      </c>
      <c r="G4016" t="s">
        <v>927</v>
      </c>
      <c r="H4016" t="s">
        <v>330</v>
      </c>
      <c r="I4016" t="s">
        <v>382</v>
      </c>
      <c r="J4016" t="s">
        <v>383</v>
      </c>
      <c r="K4016" t="s">
        <v>384</v>
      </c>
      <c r="L4016" t="s">
        <v>36</v>
      </c>
      <c r="M4016" t="s">
        <v>386</v>
      </c>
      <c r="N4016" t="s">
        <v>907</v>
      </c>
      <c r="O4016" t="s">
        <v>937</v>
      </c>
      <c r="P4016" t="s">
        <v>63</v>
      </c>
    </row>
    <row r="4017" spans="1:17">
      <c r="A4017" t="s">
        <v>4684</v>
      </c>
      <c r="B4017" t="s">
        <v>4682</v>
      </c>
      <c r="C4017" t="s">
        <v>910</v>
      </c>
      <c r="D4017">
        <v>59</v>
      </c>
      <c r="E4017" t="s">
        <v>4334</v>
      </c>
      <c r="F4017" t="s">
        <v>63</v>
      </c>
      <c r="G4017" t="s">
        <v>927</v>
      </c>
      <c r="H4017" t="s">
        <v>330</v>
      </c>
      <c r="I4017" t="s">
        <v>382</v>
      </c>
      <c r="J4017" t="s">
        <v>383</v>
      </c>
      <c r="K4017" t="s">
        <v>384</v>
      </c>
      <c r="L4017" t="s">
        <v>36</v>
      </c>
      <c r="M4017" t="s">
        <v>386</v>
      </c>
      <c r="N4017" t="s">
        <v>907</v>
      </c>
      <c r="O4017" t="s">
        <v>937</v>
      </c>
      <c r="P4017" t="s">
        <v>63</v>
      </c>
    </row>
    <row r="4018" spans="1:17">
      <c r="A4018" t="s">
        <v>4685</v>
      </c>
      <c r="B4018" t="s">
        <v>4682</v>
      </c>
      <c r="C4018" t="s">
        <v>912</v>
      </c>
      <c r="D4018">
        <v>61</v>
      </c>
      <c r="E4018" t="s">
        <v>4334</v>
      </c>
      <c r="F4018" t="s">
        <v>63</v>
      </c>
      <c r="G4018" t="s">
        <v>927</v>
      </c>
      <c r="H4018" t="s">
        <v>330</v>
      </c>
      <c r="I4018" t="s">
        <v>382</v>
      </c>
      <c r="J4018" t="s">
        <v>383</v>
      </c>
      <c r="K4018" t="s">
        <v>384</v>
      </c>
      <c r="L4018" t="s">
        <v>36</v>
      </c>
      <c r="M4018" t="s">
        <v>386</v>
      </c>
      <c r="N4018" t="s">
        <v>907</v>
      </c>
      <c r="O4018" t="s">
        <v>937</v>
      </c>
      <c r="P4018" t="s">
        <v>63</v>
      </c>
    </row>
    <row r="4019" spans="1:17">
      <c r="A4019" t="s">
        <v>4332</v>
      </c>
      <c r="B4019" t="s">
        <v>4333</v>
      </c>
      <c r="C4019" t="s">
        <v>910</v>
      </c>
      <c r="D4019">
        <v>59</v>
      </c>
      <c r="E4019" t="s">
        <v>4334</v>
      </c>
      <c r="F4019" t="s">
        <v>57</v>
      </c>
      <c r="G4019" t="s">
        <v>927</v>
      </c>
      <c r="H4019" t="s">
        <v>330</v>
      </c>
      <c r="I4019" t="s">
        <v>382</v>
      </c>
      <c r="J4019" t="s">
        <v>383</v>
      </c>
      <c r="K4019" t="s">
        <v>384</v>
      </c>
      <c r="L4019" t="s">
        <v>36</v>
      </c>
      <c r="M4019" t="s">
        <v>386</v>
      </c>
      <c r="N4019" t="s">
        <v>907</v>
      </c>
      <c r="O4019" t="s">
        <v>908</v>
      </c>
      <c r="P4019" t="s">
        <v>57</v>
      </c>
    </row>
    <row r="4020" spans="1:17">
      <c r="A4020" t="s">
        <v>4335</v>
      </c>
      <c r="B4020" t="s">
        <v>4333</v>
      </c>
      <c r="C4020" t="s">
        <v>956</v>
      </c>
      <c r="D4020">
        <v>55</v>
      </c>
      <c r="E4020" t="s">
        <v>4334</v>
      </c>
      <c r="F4020" t="s">
        <v>57</v>
      </c>
      <c r="G4020" t="s">
        <v>927</v>
      </c>
      <c r="H4020" t="s">
        <v>330</v>
      </c>
      <c r="I4020" t="s">
        <v>382</v>
      </c>
      <c r="J4020" t="s">
        <v>383</v>
      </c>
      <c r="K4020" t="s">
        <v>384</v>
      </c>
      <c r="L4020" t="s">
        <v>36</v>
      </c>
      <c r="M4020" t="s">
        <v>386</v>
      </c>
      <c r="N4020" t="s">
        <v>907</v>
      </c>
      <c r="O4020" t="s">
        <v>908</v>
      </c>
      <c r="P4020" t="s">
        <v>57</v>
      </c>
    </row>
    <row r="4021" spans="1:17">
      <c r="A4021" t="s">
        <v>4336</v>
      </c>
      <c r="B4021" t="s">
        <v>4333</v>
      </c>
      <c r="C4021" t="s">
        <v>904</v>
      </c>
      <c r="D4021">
        <v>57</v>
      </c>
      <c r="E4021" t="s">
        <v>4334</v>
      </c>
      <c r="F4021" t="s">
        <v>57</v>
      </c>
      <c r="G4021" t="s">
        <v>927</v>
      </c>
      <c r="H4021" t="s">
        <v>330</v>
      </c>
      <c r="I4021" t="s">
        <v>382</v>
      </c>
      <c r="J4021" t="s">
        <v>383</v>
      </c>
      <c r="K4021" t="s">
        <v>384</v>
      </c>
      <c r="L4021" t="s">
        <v>36</v>
      </c>
      <c r="M4021" t="s">
        <v>386</v>
      </c>
      <c r="N4021" t="s">
        <v>907</v>
      </c>
      <c r="O4021" t="s">
        <v>908</v>
      </c>
      <c r="P4021" t="s">
        <v>57</v>
      </c>
    </row>
    <row r="4022" spans="1:17">
      <c r="A4022" t="s">
        <v>4337</v>
      </c>
      <c r="B4022" t="s">
        <v>4333</v>
      </c>
      <c r="C4022" t="s">
        <v>912</v>
      </c>
      <c r="D4022">
        <v>61</v>
      </c>
      <c r="E4022" t="s">
        <v>4334</v>
      </c>
      <c r="F4022" t="s">
        <v>57</v>
      </c>
      <c r="G4022" t="s">
        <v>927</v>
      </c>
      <c r="H4022" t="s">
        <v>330</v>
      </c>
      <c r="I4022" t="s">
        <v>382</v>
      </c>
      <c r="J4022" t="s">
        <v>383</v>
      </c>
      <c r="K4022" t="s">
        <v>384</v>
      </c>
      <c r="L4022" t="s">
        <v>36</v>
      </c>
      <c r="M4022" t="s">
        <v>386</v>
      </c>
      <c r="N4022" t="s">
        <v>907</v>
      </c>
      <c r="O4022" t="s">
        <v>908</v>
      </c>
      <c r="P4022" t="s">
        <v>57</v>
      </c>
    </row>
    <row r="4023" spans="1:17">
      <c r="A4023" t="s">
        <v>2409</v>
      </c>
      <c r="B4023" t="s">
        <v>2410</v>
      </c>
      <c r="C4023" t="s">
        <v>956</v>
      </c>
      <c r="D4023">
        <v>55</v>
      </c>
      <c r="E4023" t="s">
        <v>2404</v>
      </c>
      <c r="F4023" t="s">
        <v>105</v>
      </c>
      <c r="G4023" t="s">
        <v>927</v>
      </c>
      <c r="H4023" t="s">
        <v>330</v>
      </c>
      <c r="I4023" t="s">
        <v>382</v>
      </c>
      <c r="J4023" t="s">
        <v>383</v>
      </c>
      <c r="K4023" t="s">
        <v>384</v>
      </c>
      <c r="L4023" t="s">
        <v>36</v>
      </c>
      <c r="M4023" t="s">
        <v>386</v>
      </c>
      <c r="N4023" t="s">
        <v>907</v>
      </c>
      <c r="O4023" t="s">
        <v>2411</v>
      </c>
      <c r="P4023" t="s">
        <v>57</v>
      </c>
    </row>
    <row r="4024" spans="1:17">
      <c r="A4024" t="s">
        <v>2412</v>
      </c>
      <c r="B4024" t="s">
        <v>2410</v>
      </c>
      <c r="C4024" t="s">
        <v>904</v>
      </c>
      <c r="D4024">
        <v>57</v>
      </c>
      <c r="E4024" t="s">
        <v>2404</v>
      </c>
      <c r="F4024" t="s">
        <v>105</v>
      </c>
      <c r="G4024" t="s">
        <v>927</v>
      </c>
      <c r="H4024" t="s">
        <v>330</v>
      </c>
      <c r="I4024" t="s">
        <v>382</v>
      </c>
      <c r="J4024" t="s">
        <v>383</v>
      </c>
      <c r="K4024" t="s">
        <v>384</v>
      </c>
      <c r="L4024" t="s">
        <v>36</v>
      </c>
      <c r="M4024" t="s">
        <v>386</v>
      </c>
      <c r="N4024" t="s">
        <v>907</v>
      </c>
      <c r="O4024" t="s">
        <v>2411</v>
      </c>
      <c r="P4024" t="s">
        <v>57</v>
      </c>
    </row>
    <row r="4025" spans="1:17">
      <c r="A4025" t="s">
        <v>2413</v>
      </c>
      <c r="B4025" t="s">
        <v>2410</v>
      </c>
      <c r="C4025" t="s">
        <v>910</v>
      </c>
      <c r="D4025">
        <v>59</v>
      </c>
      <c r="E4025" t="s">
        <v>2404</v>
      </c>
      <c r="F4025" t="s">
        <v>105</v>
      </c>
      <c r="G4025" t="s">
        <v>927</v>
      </c>
      <c r="H4025" t="s">
        <v>330</v>
      </c>
      <c r="I4025" t="s">
        <v>382</v>
      </c>
      <c r="J4025" t="s">
        <v>383</v>
      </c>
      <c r="K4025" t="s">
        <v>384</v>
      </c>
      <c r="L4025" t="s">
        <v>36</v>
      </c>
      <c r="M4025" t="s">
        <v>386</v>
      </c>
      <c r="N4025" t="s">
        <v>907</v>
      </c>
      <c r="O4025" t="s">
        <v>2411</v>
      </c>
      <c r="P4025" t="s">
        <v>57</v>
      </c>
    </row>
    <row r="4026" spans="1:17">
      <c r="A4026" t="s">
        <v>2414</v>
      </c>
      <c r="B4026" t="s">
        <v>2410</v>
      </c>
      <c r="C4026" t="s">
        <v>912</v>
      </c>
      <c r="D4026">
        <v>61</v>
      </c>
      <c r="E4026" t="s">
        <v>2404</v>
      </c>
      <c r="F4026" t="s">
        <v>105</v>
      </c>
      <c r="G4026" t="s">
        <v>927</v>
      </c>
      <c r="H4026" t="s">
        <v>330</v>
      </c>
      <c r="I4026" t="s">
        <v>382</v>
      </c>
      <c r="J4026" t="s">
        <v>383</v>
      </c>
      <c r="K4026" t="s">
        <v>384</v>
      </c>
      <c r="L4026" t="s">
        <v>36</v>
      </c>
      <c r="M4026" t="s">
        <v>386</v>
      </c>
      <c r="N4026" t="s">
        <v>907</v>
      </c>
      <c r="O4026" t="s">
        <v>2411</v>
      </c>
      <c r="P4026" t="s">
        <v>57</v>
      </c>
    </row>
    <row r="4027" spans="1:17">
      <c r="A4027" t="s">
        <v>2402</v>
      </c>
      <c r="B4027" t="s">
        <v>2403</v>
      </c>
      <c r="C4027" t="s">
        <v>956</v>
      </c>
      <c r="D4027">
        <v>55</v>
      </c>
      <c r="E4027" t="s">
        <v>2404</v>
      </c>
      <c r="F4027" t="s">
        <v>119</v>
      </c>
      <c r="G4027" t="s">
        <v>927</v>
      </c>
      <c r="H4027" t="s">
        <v>330</v>
      </c>
      <c r="I4027" t="s">
        <v>382</v>
      </c>
      <c r="J4027" t="s">
        <v>383</v>
      </c>
      <c r="K4027" t="s">
        <v>384</v>
      </c>
      <c r="L4027" t="s">
        <v>36</v>
      </c>
      <c r="M4027" t="s">
        <v>386</v>
      </c>
      <c r="N4027" t="s">
        <v>907</v>
      </c>
      <c r="O4027" t="s">
        <v>2405</v>
      </c>
      <c r="P4027" t="s">
        <v>57</v>
      </c>
    </row>
    <row r="4028" spans="1:17">
      <c r="A4028" t="s">
        <v>2406</v>
      </c>
      <c r="B4028" t="s">
        <v>2403</v>
      </c>
      <c r="C4028" t="s">
        <v>904</v>
      </c>
      <c r="D4028">
        <v>57</v>
      </c>
      <c r="E4028" t="s">
        <v>2404</v>
      </c>
      <c r="F4028" t="s">
        <v>119</v>
      </c>
      <c r="G4028" t="s">
        <v>927</v>
      </c>
      <c r="H4028" t="s">
        <v>330</v>
      </c>
      <c r="I4028" t="s">
        <v>382</v>
      </c>
      <c r="J4028" t="s">
        <v>383</v>
      </c>
      <c r="K4028" t="s">
        <v>384</v>
      </c>
      <c r="L4028" t="s">
        <v>36</v>
      </c>
      <c r="M4028" t="s">
        <v>386</v>
      </c>
      <c r="N4028" t="s">
        <v>907</v>
      </c>
      <c r="O4028" t="s">
        <v>2405</v>
      </c>
      <c r="P4028" t="s">
        <v>57</v>
      </c>
    </row>
    <row r="4029" spans="1:17">
      <c r="A4029" t="s">
        <v>2407</v>
      </c>
      <c r="B4029" t="s">
        <v>2403</v>
      </c>
      <c r="C4029" t="s">
        <v>910</v>
      </c>
      <c r="D4029">
        <v>59</v>
      </c>
      <c r="E4029" t="s">
        <v>2404</v>
      </c>
      <c r="F4029" t="s">
        <v>119</v>
      </c>
      <c r="G4029" t="s">
        <v>927</v>
      </c>
      <c r="H4029" t="s">
        <v>330</v>
      </c>
      <c r="I4029" t="s">
        <v>382</v>
      </c>
      <c r="J4029" t="s">
        <v>383</v>
      </c>
      <c r="K4029" t="s">
        <v>384</v>
      </c>
      <c r="L4029" t="s">
        <v>36</v>
      </c>
      <c r="M4029" t="s">
        <v>386</v>
      </c>
      <c r="N4029" t="s">
        <v>907</v>
      </c>
      <c r="O4029" t="s">
        <v>2405</v>
      </c>
      <c r="P4029" t="s">
        <v>57</v>
      </c>
    </row>
    <row r="4030" spans="1:17">
      <c r="A4030" t="s">
        <v>2408</v>
      </c>
      <c r="B4030" t="s">
        <v>2403</v>
      </c>
      <c r="C4030" t="s">
        <v>912</v>
      </c>
      <c r="D4030">
        <v>61</v>
      </c>
      <c r="E4030" t="s">
        <v>2404</v>
      </c>
      <c r="F4030" t="s">
        <v>119</v>
      </c>
      <c r="G4030" t="s">
        <v>927</v>
      </c>
      <c r="H4030" t="s">
        <v>330</v>
      </c>
      <c r="I4030" t="s">
        <v>382</v>
      </c>
      <c r="J4030" t="s">
        <v>383</v>
      </c>
      <c r="K4030" t="s">
        <v>384</v>
      </c>
      <c r="L4030" t="s">
        <v>36</v>
      </c>
      <c r="M4030" t="s">
        <v>386</v>
      </c>
      <c r="N4030" t="s">
        <v>907</v>
      </c>
      <c r="O4030" t="s">
        <v>2405</v>
      </c>
      <c r="P4030" t="s">
        <v>57</v>
      </c>
    </row>
    <row r="4031" spans="1:17">
      <c r="A4031" t="s">
        <v>8170</v>
      </c>
      <c r="B4031" t="s">
        <v>8171</v>
      </c>
      <c r="C4031" t="s">
        <v>910</v>
      </c>
      <c r="D4031">
        <v>59</v>
      </c>
      <c r="E4031" t="s">
        <v>8172</v>
      </c>
      <c r="F4031" t="s">
        <v>187</v>
      </c>
      <c r="G4031" t="s">
        <v>936</v>
      </c>
      <c r="H4031" t="s">
        <v>330</v>
      </c>
      <c r="I4031" t="s">
        <v>382</v>
      </c>
      <c r="J4031" t="s">
        <v>383</v>
      </c>
      <c r="K4031" t="s">
        <v>384</v>
      </c>
      <c r="L4031" t="s">
        <v>35</v>
      </c>
      <c r="M4031" t="s">
        <v>386</v>
      </c>
      <c r="N4031" t="s">
        <v>907</v>
      </c>
      <c r="O4031" t="s">
        <v>1033</v>
      </c>
      <c r="P4031" t="s">
        <v>63</v>
      </c>
    </row>
    <row r="4032" spans="1:17">
      <c r="A4032" t="s">
        <v>7625</v>
      </c>
      <c r="B4032" t="s">
        <v>7626</v>
      </c>
      <c r="C4032" t="s">
        <v>904</v>
      </c>
      <c r="D4032">
        <v>57</v>
      </c>
      <c r="E4032" t="s">
        <v>7627</v>
      </c>
      <c r="F4032" t="s">
        <v>53</v>
      </c>
      <c r="G4032" t="s">
        <v>2642</v>
      </c>
      <c r="H4032" t="s">
        <v>357</v>
      </c>
      <c r="I4032" t="s">
        <v>387</v>
      </c>
      <c r="J4032" t="s">
        <v>383</v>
      </c>
      <c r="K4032" t="s">
        <v>384</v>
      </c>
      <c r="L4032" t="s">
        <v>35</v>
      </c>
      <c r="M4032" t="s">
        <v>386</v>
      </c>
      <c r="N4032" t="s">
        <v>907</v>
      </c>
      <c r="O4032" t="s">
        <v>928</v>
      </c>
      <c r="P4032" t="s">
        <v>53</v>
      </c>
      <c r="Q4032" t="s">
        <v>8505</v>
      </c>
    </row>
    <row r="4033" spans="1:17">
      <c r="A4033" t="s">
        <v>7021</v>
      </c>
      <c r="B4033" t="s">
        <v>7022</v>
      </c>
      <c r="C4033" t="s">
        <v>912</v>
      </c>
      <c r="D4033">
        <v>61</v>
      </c>
      <c r="E4033" t="s">
        <v>7023</v>
      </c>
      <c r="F4033" t="s">
        <v>277</v>
      </c>
      <c r="G4033" t="s">
        <v>7024</v>
      </c>
      <c r="H4033" t="s">
        <v>330</v>
      </c>
      <c r="I4033" t="s">
        <v>382</v>
      </c>
      <c r="J4033" t="s">
        <v>383</v>
      </c>
      <c r="K4033" t="s">
        <v>388</v>
      </c>
      <c r="M4033" t="s">
        <v>386</v>
      </c>
      <c r="N4033" t="s">
        <v>907</v>
      </c>
      <c r="O4033" t="s">
        <v>7025</v>
      </c>
      <c r="P4033" t="s">
        <v>83</v>
      </c>
      <c r="Q4033" t="s">
        <v>8505</v>
      </c>
    </row>
    <row r="4034" spans="1:17">
      <c r="A4034" t="s">
        <v>1086</v>
      </c>
      <c r="B4034" t="s">
        <v>1087</v>
      </c>
      <c r="C4034" t="s">
        <v>904</v>
      </c>
      <c r="D4034">
        <v>57</v>
      </c>
      <c r="E4034" t="s">
        <v>1088</v>
      </c>
      <c r="F4034" t="s">
        <v>63</v>
      </c>
      <c r="G4034" t="s">
        <v>927</v>
      </c>
      <c r="H4034" t="s">
        <v>323</v>
      </c>
      <c r="I4034" t="s">
        <v>387</v>
      </c>
      <c r="J4034" t="s">
        <v>383</v>
      </c>
      <c r="K4034" t="s">
        <v>384</v>
      </c>
      <c r="L4034" t="s">
        <v>36</v>
      </c>
      <c r="M4034" t="s">
        <v>386</v>
      </c>
      <c r="N4034" t="s">
        <v>907</v>
      </c>
      <c r="O4034" t="s">
        <v>947</v>
      </c>
      <c r="P4034" t="s">
        <v>63</v>
      </c>
    </row>
    <row r="4035" spans="1:17">
      <c r="A4035" t="s">
        <v>8173</v>
      </c>
      <c r="B4035" t="s">
        <v>8174</v>
      </c>
      <c r="C4035" t="s">
        <v>910</v>
      </c>
      <c r="D4035">
        <v>59</v>
      </c>
      <c r="E4035" t="s">
        <v>7630</v>
      </c>
      <c r="F4035" t="s">
        <v>81</v>
      </c>
      <c r="G4035" t="s">
        <v>8175</v>
      </c>
      <c r="H4035" t="s">
        <v>330</v>
      </c>
      <c r="I4035" t="s">
        <v>382</v>
      </c>
      <c r="J4035" t="s">
        <v>383</v>
      </c>
      <c r="K4035" t="s">
        <v>384</v>
      </c>
      <c r="L4035" t="s">
        <v>35</v>
      </c>
      <c r="M4035" t="s">
        <v>386</v>
      </c>
      <c r="N4035" t="s">
        <v>907</v>
      </c>
      <c r="O4035" t="s">
        <v>1033</v>
      </c>
      <c r="P4035" t="s">
        <v>63</v>
      </c>
    </row>
    <row r="4036" spans="1:17">
      <c r="A4036" t="s">
        <v>7628</v>
      </c>
      <c r="B4036" t="s">
        <v>7629</v>
      </c>
      <c r="C4036" t="s">
        <v>910</v>
      </c>
      <c r="D4036">
        <v>59</v>
      </c>
      <c r="E4036" t="s">
        <v>7630</v>
      </c>
      <c r="F4036" t="s">
        <v>63</v>
      </c>
      <c r="G4036" t="s">
        <v>7571</v>
      </c>
      <c r="H4036" t="s">
        <v>330</v>
      </c>
      <c r="I4036" t="s">
        <v>382</v>
      </c>
      <c r="J4036" t="s">
        <v>383</v>
      </c>
      <c r="K4036" t="s">
        <v>384</v>
      </c>
      <c r="L4036" t="s">
        <v>35</v>
      </c>
      <c r="M4036" t="s">
        <v>386</v>
      </c>
      <c r="N4036" t="s">
        <v>907</v>
      </c>
      <c r="O4036" t="s">
        <v>947</v>
      </c>
      <c r="P4036" t="s">
        <v>63</v>
      </c>
      <c r="Q4036" t="s">
        <v>8505</v>
      </c>
    </row>
    <row r="4037" spans="1:17">
      <c r="A4037" t="s">
        <v>5617</v>
      </c>
      <c r="B4037" t="s">
        <v>5618</v>
      </c>
      <c r="C4037" t="s">
        <v>904</v>
      </c>
      <c r="D4037">
        <v>57</v>
      </c>
      <c r="E4037" t="s">
        <v>5619</v>
      </c>
      <c r="F4037" t="s">
        <v>68</v>
      </c>
      <c r="G4037" t="s">
        <v>5597</v>
      </c>
      <c r="H4037" t="s">
        <v>357</v>
      </c>
      <c r="I4037" t="s">
        <v>387</v>
      </c>
      <c r="J4037" t="s">
        <v>383</v>
      </c>
      <c r="K4037" t="s">
        <v>384</v>
      </c>
      <c r="L4037" t="s">
        <v>36</v>
      </c>
      <c r="M4037" t="s">
        <v>386</v>
      </c>
      <c r="N4037" t="s">
        <v>907</v>
      </c>
      <c r="O4037" t="s">
        <v>1119</v>
      </c>
      <c r="P4037" t="s">
        <v>68</v>
      </c>
    </row>
    <row r="4038" spans="1:17">
      <c r="A4038" t="s">
        <v>2657</v>
      </c>
      <c r="B4038" t="s">
        <v>2658</v>
      </c>
      <c r="C4038" t="s">
        <v>931</v>
      </c>
      <c r="D4038">
        <v>0</v>
      </c>
      <c r="E4038" t="s">
        <v>2659</v>
      </c>
      <c r="F4038" t="s">
        <v>71</v>
      </c>
      <c r="G4038" t="s">
        <v>2551</v>
      </c>
      <c r="H4038" t="s">
        <v>323</v>
      </c>
      <c r="I4038" t="s">
        <v>387</v>
      </c>
      <c r="J4038" t="s">
        <v>383</v>
      </c>
      <c r="K4038" t="s">
        <v>384</v>
      </c>
      <c r="L4038" t="s">
        <v>36</v>
      </c>
      <c r="M4038" t="s">
        <v>386</v>
      </c>
      <c r="N4038" t="s">
        <v>907</v>
      </c>
      <c r="O4038" t="s">
        <v>932</v>
      </c>
      <c r="P4038" t="s">
        <v>71</v>
      </c>
    </row>
    <row r="4039" spans="1:17">
      <c r="A4039" t="s">
        <v>2415</v>
      </c>
      <c r="B4039" t="s">
        <v>2416</v>
      </c>
      <c r="C4039" t="s">
        <v>956</v>
      </c>
      <c r="D4039">
        <v>55</v>
      </c>
      <c r="E4039" t="s">
        <v>2417</v>
      </c>
      <c r="F4039" t="s">
        <v>55</v>
      </c>
      <c r="G4039" t="s">
        <v>927</v>
      </c>
      <c r="H4039" t="s">
        <v>323</v>
      </c>
      <c r="I4039" t="s">
        <v>387</v>
      </c>
      <c r="J4039" t="s">
        <v>383</v>
      </c>
      <c r="K4039" t="s">
        <v>384</v>
      </c>
      <c r="L4039" t="s">
        <v>36</v>
      </c>
      <c r="M4039" t="s">
        <v>386</v>
      </c>
      <c r="N4039" t="s">
        <v>907</v>
      </c>
      <c r="O4039" t="s">
        <v>932</v>
      </c>
      <c r="P4039" t="s">
        <v>71</v>
      </c>
    </row>
    <row r="4040" spans="1:17">
      <c r="A4040" t="s">
        <v>2418</v>
      </c>
      <c r="B4040" t="s">
        <v>2416</v>
      </c>
      <c r="C4040" t="s">
        <v>904</v>
      </c>
      <c r="D4040">
        <v>57</v>
      </c>
      <c r="E4040" t="s">
        <v>2417</v>
      </c>
      <c r="F4040" t="s">
        <v>55</v>
      </c>
      <c r="G4040" t="s">
        <v>927</v>
      </c>
      <c r="H4040" t="s">
        <v>323</v>
      </c>
      <c r="I4040" t="s">
        <v>387</v>
      </c>
      <c r="J4040" t="s">
        <v>383</v>
      </c>
      <c r="K4040" t="s">
        <v>384</v>
      </c>
      <c r="L4040" t="s">
        <v>36</v>
      </c>
      <c r="M4040" t="s">
        <v>386</v>
      </c>
      <c r="N4040" t="s">
        <v>907</v>
      </c>
      <c r="O4040" t="s">
        <v>932</v>
      </c>
      <c r="P4040" t="s">
        <v>71</v>
      </c>
    </row>
    <row r="4041" spans="1:17">
      <c r="A4041" t="s">
        <v>4686</v>
      </c>
      <c r="B4041" t="s">
        <v>4687</v>
      </c>
      <c r="C4041" t="s">
        <v>956</v>
      </c>
      <c r="D4041">
        <v>55</v>
      </c>
      <c r="E4041" t="s">
        <v>2662</v>
      </c>
      <c r="F4041" t="s">
        <v>63</v>
      </c>
      <c r="G4041" t="s">
        <v>927</v>
      </c>
      <c r="H4041" t="s">
        <v>323</v>
      </c>
      <c r="I4041" t="s">
        <v>387</v>
      </c>
      <c r="J4041" t="s">
        <v>383</v>
      </c>
      <c r="K4041" t="s">
        <v>384</v>
      </c>
      <c r="M4041" t="s">
        <v>386</v>
      </c>
      <c r="N4041" t="s">
        <v>907</v>
      </c>
      <c r="O4041" t="s">
        <v>937</v>
      </c>
      <c r="P4041" t="s">
        <v>63</v>
      </c>
    </row>
    <row r="4042" spans="1:17">
      <c r="A4042" t="s">
        <v>4688</v>
      </c>
      <c r="B4042" t="s">
        <v>4687</v>
      </c>
      <c r="C4042" t="s">
        <v>904</v>
      </c>
      <c r="D4042">
        <v>57</v>
      </c>
      <c r="E4042" t="s">
        <v>2662</v>
      </c>
      <c r="F4042" t="s">
        <v>63</v>
      </c>
      <c r="G4042" t="s">
        <v>927</v>
      </c>
      <c r="H4042" t="s">
        <v>323</v>
      </c>
      <c r="I4042" t="s">
        <v>387</v>
      </c>
      <c r="J4042" t="s">
        <v>383</v>
      </c>
      <c r="K4042" t="s">
        <v>384</v>
      </c>
      <c r="M4042" t="s">
        <v>386</v>
      </c>
      <c r="N4042" t="s">
        <v>907</v>
      </c>
      <c r="O4042" t="s">
        <v>937</v>
      </c>
      <c r="P4042" t="s">
        <v>63</v>
      </c>
    </row>
    <row r="4043" spans="1:17">
      <c r="A4043" t="s">
        <v>4338</v>
      </c>
      <c r="B4043" t="s">
        <v>4339</v>
      </c>
      <c r="C4043" t="s">
        <v>904</v>
      </c>
      <c r="D4043">
        <v>57</v>
      </c>
      <c r="E4043" t="s">
        <v>2662</v>
      </c>
      <c r="F4043" t="s">
        <v>83</v>
      </c>
      <c r="G4043" t="s">
        <v>927</v>
      </c>
      <c r="H4043" t="s">
        <v>323</v>
      </c>
      <c r="I4043" t="s">
        <v>387</v>
      </c>
      <c r="J4043" t="s">
        <v>383</v>
      </c>
      <c r="K4043" t="s">
        <v>384</v>
      </c>
      <c r="L4043" t="s">
        <v>36</v>
      </c>
      <c r="M4043" t="s">
        <v>386</v>
      </c>
      <c r="N4043" t="s">
        <v>907</v>
      </c>
      <c r="O4043" t="s">
        <v>917</v>
      </c>
      <c r="P4043" t="s">
        <v>83</v>
      </c>
    </row>
    <row r="4044" spans="1:17">
      <c r="A4044" t="s">
        <v>2660</v>
      </c>
      <c r="B4044" t="s">
        <v>2661</v>
      </c>
      <c r="C4044" t="s">
        <v>904</v>
      </c>
      <c r="D4044">
        <v>57</v>
      </c>
      <c r="E4044" t="s">
        <v>2662</v>
      </c>
      <c r="F4044" t="s">
        <v>71</v>
      </c>
      <c r="G4044" t="s">
        <v>927</v>
      </c>
      <c r="H4044" t="s">
        <v>323</v>
      </c>
      <c r="I4044" t="s">
        <v>387</v>
      </c>
      <c r="J4044" t="s">
        <v>383</v>
      </c>
      <c r="K4044" t="s">
        <v>384</v>
      </c>
      <c r="L4044" t="s">
        <v>36</v>
      </c>
      <c r="M4044" t="s">
        <v>386</v>
      </c>
      <c r="N4044" t="s">
        <v>907</v>
      </c>
      <c r="O4044" t="s">
        <v>932</v>
      </c>
      <c r="P4044" t="s">
        <v>71</v>
      </c>
    </row>
    <row r="4045" spans="1:17">
      <c r="A4045" t="s">
        <v>4340</v>
      </c>
      <c r="B4045" t="s">
        <v>4341</v>
      </c>
      <c r="C4045" t="s">
        <v>904</v>
      </c>
      <c r="D4045">
        <v>57</v>
      </c>
      <c r="E4045" t="s">
        <v>4342</v>
      </c>
      <c r="F4045" t="s">
        <v>81</v>
      </c>
      <c r="G4045" t="s">
        <v>2646</v>
      </c>
      <c r="H4045" t="s">
        <v>323</v>
      </c>
      <c r="I4045" t="s">
        <v>387</v>
      </c>
      <c r="J4045" t="s">
        <v>383</v>
      </c>
      <c r="K4045" t="s">
        <v>384</v>
      </c>
      <c r="L4045" t="s">
        <v>35</v>
      </c>
      <c r="M4045" t="s">
        <v>386</v>
      </c>
      <c r="N4045" t="s">
        <v>907</v>
      </c>
      <c r="O4045" t="s">
        <v>4343</v>
      </c>
      <c r="P4045" t="s">
        <v>63</v>
      </c>
    </row>
    <row r="4046" spans="1:17">
      <c r="A4046" t="s">
        <v>4689</v>
      </c>
      <c r="B4046" t="s">
        <v>4690</v>
      </c>
      <c r="C4046" t="s">
        <v>956</v>
      </c>
      <c r="D4046">
        <v>55</v>
      </c>
      <c r="E4046" t="s">
        <v>4346</v>
      </c>
      <c r="F4046" t="s">
        <v>57</v>
      </c>
      <c r="G4046" t="s">
        <v>927</v>
      </c>
      <c r="H4046" t="s">
        <v>323</v>
      </c>
      <c r="I4046" t="s">
        <v>387</v>
      </c>
      <c r="J4046" t="s">
        <v>383</v>
      </c>
      <c r="K4046" t="s">
        <v>384</v>
      </c>
      <c r="L4046" t="s">
        <v>36</v>
      </c>
      <c r="M4046" t="s">
        <v>386</v>
      </c>
      <c r="N4046" t="s">
        <v>907</v>
      </c>
      <c r="O4046" t="s">
        <v>908</v>
      </c>
      <c r="P4046" t="s">
        <v>57</v>
      </c>
    </row>
    <row r="4047" spans="1:17">
      <c r="A4047" t="s">
        <v>4691</v>
      </c>
      <c r="B4047" t="s">
        <v>4690</v>
      </c>
      <c r="C4047" t="s">
        <v>904</v>
      </c>
      <c r="D4047">
        <v>57</v>
      </c>
      <c r="E4047" t="s">
        <v>4346</v>
      </c>
      <c r="F4047" t="s">
        <v>57</v>
      </c>
      <c r="G4047" t="s">
        <v>927</v>
      </c>
      <c r="H4047" t="s">
        <v>323</v>
      </c>
      <c r="I4047" t="s">
        <v>387</v>
      </c>
      <c r="J4047" t="s">
        <v>383</v>
      </c>
      <c r="K4047" t="s">
        <v>384</v>
      </c>
      <c r="L4047" t="s">
        <v>36</v>
      </c>
      <c r="M4047" t="s">
        <v>386</v>
      </c>
      <c r="N4047" t="s">
        <v>907</v>
      </c>
      <c r="O4047" t="s">
        <v>908</v>
      </c>
      <c r="P4047" t="s">
        <v>57</v>
      </c>
    </row>
    <row r="4048" spans="1:17">
      <c r="A4048" t="s">
        <v>4344</v>
      </c>
      <c r="B4048" t="s">
        <v>4345</v>
      </c>
      <c r="C4048" t="s">
        <v>904</v>
      </c>
      <c r="D4048">
        <v>57</v>
      </c>
      <c r="E4048" t="s">
        <v>4346</v>
      </c>
      <c r="F4048" t="s">
        <v>71</v>
      </c>
      <c r="G4048" t="s">
        <v>927</v>
      </c>
      <c r="H4048" t="s">
        <v>323</v>
      </c>
      <c r="I4048" t="s">
        <v>387</v>
      </c>
      <c r="J4048" t="s">
        <v>383</v>
      </c>
      <c r="K4048" t="s">
        <v>384</v>
      </c>
      <c r="L4048" t="s">
        <v>36</v>
      </c>
      <c r="M4048" t="s">
        <v>386</v>
      </c>
      <c r="N4048" t="s">
        <v>907</v>
      </c>
      <c r="O4048" t="s">
        <v>932</v>
      </c>
      <c r="P4048" t="s">
        <v>71</v>
      </c>
    </row>
    <row r="4049" spans="1:16">
      <c r="A4049" t="s">
        <v>4347</v>
      </c>
      <c r="B4049" t="s">
        <v>4345</v>
      </c>
      <c r="C4049" t="s">
        <v>956</v>
      </c>
      <c r="D4049">
        <v>55</v>
      </c>
      <c r="E4049" t="s">
        <v>4346</v>
      </c>
      <c r="F4049" t="s">
        <v>71</v>
      </c>
      <c r="G4049" t="s">
        <v>927</v>
      </c>
      <c r="H4049" t="s">
        <v>323</v>
      </c>
      <c r="I4049" t="s">
        <v>387</v>
      </c>
      <c r="J4049" t="s">
        <v>383</v>
      </c>
      <c r="K4049" t="s">
        <v>384</v>
      </c>
      <c r="L4049" t="s">
        <v>36</v>
      </c>
      <c r="M4049" t="s">
        <v>386</v>
      </c>
      <c r="N4049" t="s">
        <v>907</v>
      </c>
      <c r="O4049" t="s">
        <v>932</v>
      </c>
      <c r="P4049" t="s">
        <v>71</v>
      </c>
    </row>
    <row r="4050" spans="1:16">
      <c r="A4050" t="s">
        <v>4692</v>
      </c>
      <c r="B4050" t="s">
        <v>4693</v>
      </c>
      <c r="C4050" t="s">
        <v>931</v>
      </c>
      <c r="D4050">
        <v>0</v>
      </c>
      <c r="E4050" t="s">
        <v>4694</v>
      </c>
      <c r="F4050" t="s">
        <v>71</v>
      </c>
      <c r="G4050" t="s">
        <v>964</v>
      </c>
      <c r="H4050" t="s">
        <v>323</v>
      </c>
      <c r="I4050" t="s">
        <v>387</v>
      </c>
      <c r="J4050" t="s">
        <v>383</v>
      </c>
      <c r="K4050" t="s">
        <v>384</v>
      </c>
      <c r="M4050" t="s">
        <v>386</v>
      </c>
      <c r="N4050" t="s">
        <v>907</v>
      </c>
      <c r="O4050" t="s">
        <v>932</v>
      </c>
      <c r="P4050" t="s">
        <v>71</v>
      </c>
    </row>
    <row r="4051" spans="1:16">
      <c r="A4051" t="s">
        <v>2548</v>
      </c>
      <c r="B4051" t="s">
        <v>2549</v>
      </c>
      <c r="C4051" t="s">
        <v>931</v>
      </c>
      <c r="D4051">
        <v>0</v>
      </c>
      <c r="E4051" t="s">
        <v>2550</v>
      </c>
      <c r="F4051" t="s">
        <v>53</v>
      </c>
      <c r="G4051" t="s">
        <v>2551</v>
      </c>
      <c r="H4051" t="s">
        <v>323</v>
      </c>
      <c r="I4051" t="s">
        <v>387</v>
      </c>
      <c r="J4051" t="s">
        <v>383</v>
      </c>
      <c r="K4051" t="s">
        <v>384</v>
      </c>
      <c r="L4051" t="s">
        <v>36</v>
      </c>
      <c r="M4051" t="s">
        <v>386</v>
      </c>
      <c r="N4051" t="s">
        <v>907</v>
      </c>
      <c r="O4051" t="s">
        <v>928</v>
      </c>
      <c r="P4051" t="s">
        <v>53</v>
      </c>
    </row>
    <row r="4052" spans="1:16">
      <c r="A4052" t="s">
        <v>1729</v>
      </c>
      <c r="B4052" t="s">
        <v>1730</v>
      </c>
      <c r="C4052" t="s">
        <v>904</v>
      </c>
      <c r="D4052">
        <v>57</v>
      </c>
      <c r="E4052" t="s">
        <v>1731</v>
      </c>
      <c r="F4052" t="s">
        <v>53</v>
      </c>
      <c r="G4052" t="s">
        <v>1265</v>
      </c>
      <c r="H4052" t="s">
        <v>323</v>
      </c>
      <c r="I4052" t="s">
        <v>387</v>
      </c>
      <c r="J4052" t="s">
        <v>383</v>
      </c>
      <c r="K4052" t="s">
        <v>388</v>
      </c>
      <c r="L4052" t="s">
        <v>30</v>
      </c>
      <c r="M4052" t="s">
        <v>386</v>
      </c>
      <c r="N4052" t="s">
        <v>907</v>
      </c>
      <c r="O4052" t="s">
        <v>928</v>
      </c>
      <c r="P4052" t="s">
        <v>53</v>
      </c>
    </row>
    <row r="4053" spans="1:16">
      <c r="A4053" t="s">
        <v>1732</v>
      </c>
      <c r="B4053" t="s">
        <v>1730</v>
      </c>
      <c r="C4053" t="s">
        <v>956</v>
      </c>
      <c r="D4053">
        <v>55</v>
      </c>
      <c r="E4053" t="s">
        <v>1731</v>
      </c>
      <c r="F4053" t="s">
        <v>53</v>
      </c>
      <c r="G4053" t="s">
        <v>1265</v>
      </c>
      <c r="H4053" t="s">
        <v>323</v>
      </c>
      <c r="I4053" t="s">
        <v>387</v>
      </c>
      <c r="J4053" t="s">
        <v>383</v>
      </c>
      <c r="K4053" t="s">
        <v>388</v>
      </c>
      <c r="L4053" t="s">
        <v>30</v>
      </c>
      <c r="M4053" t="s">
        <v>386</v>
      </c>
      <c r="N4053" t="s">
        <v>907</v>
      </c>
      <c r="O4053" t="s">
        <v>928</v>
      </c>
      <c r="P4053" t="s">
        <v>53</v>
      </c>
    </row>
    <row r="4054" spans="1:16">
      <c r="A4054" t="s">
        <v>5608</v>
      </c>
      <c r="B4054" t="s">
        <v>5609</v>
      </c>
      <c r="C4054" t="s">
        <v>904</v>
      </c>
      <c r="D4054">
        <v>57</v>
      </c>
      <c r="E4054" t="s">
        <v>2421</v>
      </c>
      <c r="F4054" t="s">
        <v>782</v>
      </c>
      <c r="G4054" t="s">
        <v>2305</v>
      </c>
      <c r="H4054" t="s">
        <v>323</v>
      </c>
      <c r="I4054" t="s">
        <v>387</v>
      </c>
      <c r="J4054" t="s">
        <v>383</v>
      </c>
      <c r="K4054" t="s">
        <v>384</v>
      </c>
      <c r="L4054" t="s">
        <v>35</v>
      </c>
      <c r="M4054" t="s">
        <v>386</v>
      </c>
      <c r="N4054" t="s">
        <v>907</v>
      </c>
      <c r="O4054" t="s">
        <v>928</v>
      </c>
      <c r="P4054" t="s">
        <v>63</v>
      </c>
    </row>
    <row r="4055" spans="1:16">
      <c r="A4055" t="s">
        <v>2419</v>
      </c>
      <c r="B4055" t="s">
        <v>2420</v>
      </c>
      <c r="C4055" t="s">
        <v>956</v>
      </c>
      <c r="D4055">
        <v>55</v>
      </c>
      <c r="E4055" t="s">
        <v>2421</v>
      </c>
      <c r="F4055" t="s">
        <v>81</v>
      </c>
      <c r="G4055" t="s">
        <v>2305</v>
      </c>
      <c r="H4055" t="s">
        <v>323</v>
      </c>
      <c r="I4055" t="s">
        <v>387</v>
      </c>
      <c r="J4055" t="s">
        <v>383</v>
      </c>
      <c r="K4055" t="s">
        <v>384</v>
      </c>
      <c r="L4055" t="s">
        <v>35</v>
      </c>
      <c r="M4055" t="s">
        <v>386</v>
      </c>
      <c r="N4055" t="s">
        <v>907</v>
      </c>
      <c r="O4055" t="s">
        <v>1033</v>
      </c>
      <c r="P4055" t="s">
        <v>63</v>
      </c>
    </row>
    <row r="4056" spans="1:16">
      <c r="A4056" t="s">
        <v>2422</v>
      </c>
      <c r="B4056" t="s">
        <v>2420</v>
      </c>
      <c r="C4056" t="s">
        <v>904</v>
      </c>
      <c r="D4056">
        <v>57</v>
      </c>
      <c r="E4056" t="s">
        <v>2421</v>
      </c>
      <c r="F4056" t="s">
        <v>81</v>
      </c>
      <c r="G4056" t="s">
        <v>2305</v>
      </c>
      <c r="H4056" t="s">
        <v>323</v>
      </c>
      <c r="I4056" t="s">
        <v>387</v>
      </c>
      <c r="J4056" t="s">
        <v>383</v>
      </c>
      <c r="K4056" t="s">
        <v>384</v>
      </c>
      <c r="L4056" t="s">
        <v>35</v>
      </c>
      <c r="M4056" t="s">
        <v>386</v>
      </c>
      <c r="N4056" t="s">
        <v>907</v>
      </c>
      <c r="O4056" t="s">
        <v>1033</v>
      </c>
      <c r="P4056" t="s">
        <v>63</v>
      </c>
    </row>
    <row r="4057" spans="1:16">
      <c r="A4057" t="s">
        <v>4348</v>
      </c>
      <c r="B4057" t="s">
        <v>4349</v>
      </c>
      <c r="C4057" t="s">
        <v>904</v>
      </c>
      <c r="D4057">
        <v>57</v>
      </c>
      <c r="E4057" t="s">
        <v>4350</v>
      </c>
      <c r="F4057" t="s">
        <v>63</v>
      </c>
      <c r="G4057" t="s">
        <v>927</v>
      </c>
      <c r="H4057" t="s">
        <v>323</v>
      </c>
      <c r="I4057" t="s">
        <v>387</v>
      </c>
      <c r="J4057" t="s">
        <v>383</v>
      </c>
      <c r="K4057" t="s">
        <v>384</v>
      </c>
      <c r="L4057" t="s">
        <v>36</v>
      </c>
      <c r="M4057" t="s">
        <v>386</v>
      </c>
      <c r="N4057" t="s">
        <v>907</v>
      </c>
      <c r="O4057" t="s">
        <v>937</v>
      </c>
      <c r="P4057" t="s">
        <v>63</v>
      </c>
    </row>
    <row r="4058" spans="1:16">
      <c r="A4058" t="s">
        <v>4351</v>
      </c>
      <c r="B4058" t="s">
        <v>4349</v>
      </c>
      <c r="C4058" t="s">
        <v>956</v>
      </c>
      <c r="D4058">
        <v>55</v>
      </c>
      <c r="E4058" t="s">
        <v>4350</v>
      </c>
      <c r="F4058" t="s">
        <v>63</v>
      </c>
      <c r="G4058" t="s">
        <v>927</v>
      </c>
      <c r="H4058" t="s">
        <v>323</v>
      </c>
      <c r="I4058" t="s">
        <v>387</v>
      </c>
      <c r="J4058" t="s">
        <v>383</v>
      </c>
      <c r="K4058" t="s">
        <v>384</v>
      </c>
      <c r="L4058" t="s">
        <v>36</v>
      </c>
      <c r="M4058" t="s">
        <v>386</v>
      </c>
      <c r="N4058" t="s">
        <v>907</v>
      </c>
      <c r="O4058" t="s">
        <v>937</v>
      </c>
      <c r="P4058" t="s">
        <v>63</v>
      </c>
    </row>
    <row r="4059" spans="1:16">
      <c r="A4059" t="s">
        <v>4695</v>
      </c>
      <c r="B4059" t="s">
        <v>4696</v>
      </c>
      <c r="C4059" t="s">
        <v>956</v>
      </c>
      <c r="D4059">
        <v>55</v>
      </c>
      <c r="E4059" t="s">
        <v>4350</v>
      </c>
      <c r="F4059" t="s">
        <v>57</v>
      </c>
      <c r="G4059" t="s">
        <v>927</v>
      </c>
      <c r="H4059" t="s">
        <v>323</v>
      </c>
      <c r="I4059" t="s">
        <v>387</v>
      </c>
      <c r="J4059" t="s">
        <v>383</v>
      </c>
      <c r="K4059" t="s">
        <v>384</v>
      </c>
      <c r="L4059" t="s">
        <v>36</v>
      </c>
      <c r="M4059" t="s">
        <v>386</v>
      </c>
      <c r="N4059" t="s">
        <v>907</v>
      </c>
      <c r="O4059" t="s">
        <v>908</v>
      </c>
      <c r="P4059" t="s">
        <v>57</v>
      </c>
    </row>
    <row r="4060" spans="1:16">
      <c r="A4060" t="s">
        <v>4697</v>
      </c>
      <c r="B4060" t="s">
        <v>4696</v>
      </c>
      <c r="C4060" t="s">
        <v>904</v>
      </c>
      <c r="D4060">
        <v>57</v>
      </c>
      <c r="E4060" t="s">
        <v>4350</v>
      </c>
      <c r="F4060" t="s">
        <v>57</v>
      </c>
      <c r="G4060" t="s">
        <v>927</v>
      </c>
      <c r="H4060" t="s">
        <v>323</v>
      </c>
      <c r="I4060" t="s">
        <v>387</v>
      </c>
      <c r="J4060" t="s">
        <v>383</v>
      </c>
      <c r="K4060" t="s">
        <v>384</v>
      </c>
      <c r="L4060" t="s">
        <v>36</v>
      </c>
      <c r="M4060" t="s">
        <v>386</v>
      </c>
      <c r="N4060" t="s">
        <v>907</v>
      </c>
      <c r="O4060" t="s">
        <v>908</v>
      </c>
      <c r="P4060" t="s">
        <v>57</v>
      </c>
    </row>
    <row r="4061" spans="1:16">
      <c r="A4061" t="s">
        <v>4352</v>
      </c>
      <c r="B4061" t="s">
        <v>4353</v>
      </c>
      <c r="C4061" t="s">
        <v>904</v>
      </c>
      <c r="D4061">
        <v>57</v>
      </c>
      <c r="E4061" t="s">
        <v>4350</v>
      </c>
      <c r="F4061" t="s">
        <v>53</v>
      </c>
      <c r="G4061" t="s">
        <v>927</v>
      </c>
      <c r="H4061" t="s">
        <v>323</v>
      </c>
      <c r="I4061" t="s">
        <v>387</v>
      </c>
      <c r="J4061" t="s">
        <v>383</v>
      </c>
      <c r="K4061" t="s">
        <v>384</v>
      </c>
      <c r="L4061" t="s">
        <v>36</v>
      </c>
      <c r="M4061" t="s">
        <v>386</v>
      </c>
      <c r="N4061" t="s">
        <v>907</v>
      </c>
      <c r="O4061" t="s">
        <v>928</v>
      </c>
      <c r="P4061" t="s">
        <v>53</v>
      </c>
    </row>
    <row r="4062" spans="1:16">
      <c r="A4062" t="s">
        <v>4354</v>
      </c>
      <c r="B4062" t="s">
        <v>4353</v>
      </c>
      <c r="C4062" t="s">
        <v>956</v>
      </c>
      <c r="D4062">
        <v>55</v>
      </c>
      <c r="E4062" t="s">
        <v>4350</v>
      </c>
      <c r="F4062" t="s">
        <v>53</v>
      </c>
      <c r="G4062" t="s">
        <v>927</v>
      </c>
      <c r="H4062" t="s">
        <v>323</v>
      </c>
      <c r="I4062" t="s">
        <v>387</v>
      </c>
      <c r="J4062" t="s">
        <v>383</v>
      </c>
      <c r="K4062" t="s">
        <v>384</v>
      </c>
      <c r="L4062" t="s">
        <v>36</v>
      </c>
      <c r="M4062" t="s">
        <v>386</v>
      </c>
      <c r="N4062" t="s">
        <v>907</v>
      </c>
      <c r="O4062" t="s">
        <v>928</v>
      </c>
      <c r="P4062" t="s">
        <v>53</v>
      </c>
    </row>
    <row r="4063" spans="1:16">
      <c r="A4063" t="s">
        <v>4698</v>
      </c>
      <c r="B4063" t="s">
        <v>4699</v>
      </c>
      <c r="C4063" t="s">
        <v>956</v>
      </c>
      <c r="D4063">
        <v>55</v>
      </c>
      <c r="E4063" t="s">
        <v>4357</v>
      </c>
      <c r="F4063" t="s">
        <v>63</v>
      </c>
      <c r="G4063" t="s">
        <v>927</v>
      </c>
      <c r="H4063" t="s">
        <v>323</v>
      </c>
      <c r="I4063" t="s">
        <v>387</v>
      </c>
      <c r="J4063" t="s">
        <v>383</v>
      </c>
      <c r="K4063" t="s">
        <v>384</v>
      </c>
      <c r="L4063" t="s">
        <v>36</v>
      </c>
      <c r="M4063" t="s">
        <v>386</v>
      </c>
      <c r="N4063" t="s">
        <v>907</v>
      </c>
      <c r="O4063" t="s">
        <v>937</v>
      </c>
      <c r="P4063" t="s">
        <v>63</v>
      </c>
    </row>
    <row r="4064" spans="1:16">
      <c r="A4064" t="s">
        <v>4700</v>
      </c>
      <c r="B4064" t="s">
        <v>4699</v>
      </c>
      <c r="C4064" t="s">
        <v>904</v>
      </c>
      <c r="D4064">
        <v>57</v>
      </c>
      <c r="E4064" t="s">
        <v>4357</v>
      </c>
      <c r="F4064" t="s">
        <v>63</v>
      </c>
      <c r="G4064" t="s">
        <v>927</v>
      </c>
      <c r="H4064" t="s">
        <v>323</v>
      </c>
      <c r="I4064" t="s">
        <v>387</v>
      </c>
      <c r="J4064" t="s">
        <v>383</v>
      </c>
      <c r="K4064" t="s">
        <v>384</v>
      </c>
      <c r="L4064" t="s">
        <v>36</v>
      </c>
      <c r="M4064" t="s">
        <v>386</v>
      </c>
      <c r="N4064" t="s">
        <v>907</v>
      </c>
      <c r="O4064" t="s">
        <v>937</v>
      </c>
      <c r="P4064" t="s">
        <v>63</v>
      </c>
    </row>
    <row r="4065" spans="1:16">
      <c r="A4065" t="s">
        <v>4704</v>
      </c>
      <c r="B4065" t="s">
        <v>4705</v>
      </c>
      <c r="C4065" t="s">
        <v>956</v>
      </c>
      <c r="D4065">
        <v>55</v>
      </c>
      <c r="E4065" t="s">
        <v>4357</v>
      </c>
      <c r="F4065" t="s">
        <v>57</v>
      </c>
      <c r="G4065" t="s">
        <v>927</v>
      </c>
      <c r="H4065" t="s">
        <v>323</v>
      </c>
      <c r="I4065" t="s">
        <v>387</v>
      </c>
      <c r="J4065" t="s">
        <v>383</v>
      </c>
      <c r="K4065" t="s">
        <v>384</v>
      </c>
      <c r="L4065" t="s">
        <v>36</v>
      </c>
      <c r="M4065" t="s">
        <v>386</v>
      </c>
      <c r="N4065" t="s">
        <v>907</v>
      </c>
      <c r="O4065" t="s">
        <v>908</v>
      </c>
      <c r="P4065" t="s">
        <v>57</v>
      </c>
    </row>
    <row r="4066" spans="1:16">
      <c r="A4066" t="s">
        <v>4706</v>
      </c>
      <c r="B4066" t="s">
        <v>4705</v>
      </c>
      <c r="C4066" t="s">
        <v>904</v>
      </c>
      <c r="D4066">
        <v>57</v>
      </c>
      <c r="E4066" t="s">
        <v>4357</v>
      </c>
      <c r="F4066" t="s">
        <v>57</v>
      </c>
      <c r="G4066" t="s">
        <v>927</v>
      </c>
      <c r="H4066" t="s">
        <v>323</v>
      </c>
      <c r="I4066" t="s">
        <v>387</v>
      </c>
      <c r="J4066" t="s">
        <v>383</v>
      </c>
      <c r="K4066" t="s">
        <v>384</v>
      </c>
      <c r="L4066" t="s">
        <v>36</v>
      </c>
      <c r="M4066" t="s">
        <v>386</v>
      </c>
      <c r="N4066" t="s">
        <v>907</v>
      </c>
      <c r="O4066" t="s">
        <v>908</v>
      </c>
      <c r="P4066" t="s">
        <v>57</v>
      </c>
    </row>
    <row r="4067" spans="1:16">
      <c r="A4067" t="s">
        <v>4355</v>
      </c>
      <c r="B4067" t="s">
        <v>4356</v>
      </c>
      <c r="C4067" t="s">
        <v>904</v>
      </c>
      <c r="D4067">
        <v>57</v>
      </c>
      <c r="E4067" t="s">
        <v>4357</v>
      </c>
      <c r="F4067" t="s">
        <v>68</v>
      </c>
      <c r="G4067" t="s">
        <v>927</v>
      </c>
      <c r="H4067" t="s">
        <v>323</v>
      </c>
      <c r="I4067" t="s">
        <v>387</v>
      </c>
      <c r="J4067" t="s">
        <v>383</v>
      </c>
      <c r="K4067" t="s">
        <v>384</v>
      </c>
      <c r="L4067" t="s">
        <v>36</v>
      </c>
      <c r="M4067" t="s">
        <v>386</v>
      </c>
      <c r="N4067" t="s">
        <v>907</v>
      </c>
      <c r="O4067" t="s">
        <v>1119</v>
      </c>
      <c r="P4067" t="s">
        <v>68</v>
      </c>
    </row>
    <row r="4068" spans="1:16">
      <c r="A4068" t="s">
        <v>4358</v>
      </c>
      <c r="B4068" t="s">
        <v>4356</v>
      </c>
      <c r="C4068" t="s">
        <v>956</v>
      </c>
      <c r="D4068">
        <v>55</v>
      </c>
      <c r="E4068" t="s">
        <v>4357</v>
      </c>
      <c r="F4068" t="s">
        <v>68</v>
      </c>
      <c r="G4068" t="s">
        <v>927</v>
      </c>
      <c r="H4068" t="s">
        <v>323</v>
      </c>
      <c r="I4068" t="s">
        <v>387</v>
      </c>
      <c r="J4068" t="s">
        <v>383</v>
      </c>
      <c r="K4068" t="s">
        <v>384</v>
      </c>
      <c r="L4068" t="s">
        <v>36</v>
      </c>
      <c r="M4068" t="s">
        <v>386</v>
      </c>
      <c r="N4068" t="s">
        <v>907</v>
      </c>
      <c r="O4068" t="s">
        <v>1119</v>
      </c>
      <c r="P4068" t="s">
        <v>68</v>
      </c>
    </row>
    <row r="4069" spans="1:16">
      <c r="A4069" t="s">
        <v>4701</v>
      </c>
      <c r="B4069" t="s">
        <v>4702</v>
      </c>
      <c r="C4069" t="s">
        <v>956</v>
      </c>
      <c r="D4069">
        <v>55</v>
      </c>
      <c r="E4069" t="s">
        <v>4357</v>
      </c>
      <c r="F4069" t="s">
        <v>71</v>
      </c>
      <c r="G4069" t="s">
        <v>927</v>
      </c>
      <c r="H4069" t="s">
        <v>323</v>
      </c>
      <c r="I4069" t="s">
        <v>387</v>
      </c>
      <c r="J4069" t="s">
        <v>383</v>
      </c>
      <c r="K4069" t="s">
        <v>384</v>
      </c>
      <c r="L4069" t="s">
        <v>36</v>
      </c>
      <c r="M4069" t="s">
        <v>386</v>
      </c>
      <c r="N4069" t="s">
        <v>907</v>
      </c>
      <c r="O4069" t="s">
        <v>932</v>
      </c>
      <c r="P4069" t="s">
        <v>71</v>
      </c>
    </row>
    <row r="4070" spans="1:16">
      <c r="A4070" t="s">
        <v>4703</v>
      </c>
      <c r="B4070" t="s">
        <v>4702</v>
      </c>
      <c r="C4070" t="s">
        <v>904</v>
      </c>
      <c r="D4070">
        <v>57</v>
      </c>
      <c r="E4070" t="s">
        <v>4357</v>
      </c>
      <c r="F4070" t="s">
        <v>71</v>
      </c>
      <c r="G4070" t="s">
        <v>927</v>
      </c>
      <c r="H4070" t="s">
        <v>323</v>
      </c>
      <c r="I4070" t="s">
        <v>387</v>
      </c>
      <c r="J4070" t="s">
        <v>383</v>
      </c>
      <c r="K4070" t="s">
        <v>384</v>
      </c>
      <c r="L4070" t="s">
        <v>36</v>
      </c>
      <c r="M4070" t="s">
        <v>386</v>
      </c>
      <c r="N4070" t="s">
        <v>907</v>
      </c>
      <c r="O4070" t="s">
        <v>932</v>
      </c>
      <c r="P4070" t="s">
        <v>71</v>
      </c>
    </row>
    <row r="4071" spans="1:16">
      <c r="A4071" t="s">
        <v>2423</v>
      </c>
      <c r="B4071" t="s">
        <v>2424</v>
      </c>
      <c r="C4071" t="s">
        <v>915</v>
      </c>
      <c r="D4071">
        <v>56</v>
      </c>
      <c r="E4071" t="s">
        <v>2425</v>
      </c>
      <c r="F4071" t="s">
        <v>63</v>
      </c>
      <c r="G4071" t="s">
        <v>927</v>
      </c>
      <c r="H4071" t="s">
        <v>323</v>
      </c>
      <c r="I4071" t="s">
        <v>387</v>
      </c>
      <c r="J4071" t="s">
        <v>383</v>
      </c>
      <c r="K4071" t="s">
        <v>384</v>
      </c>
      <c r="L4071" t="s">
        <v>36</v>
      </c>
      <c r="M4071" t="s">
        <v>386</v>
      </c>
      <c r="N4071" t="s">
        <v>907</v>
      </c>
      <c r="O4071" t="s">
        <v>937</v>
      </c>
      <c r="P4071" t="s">
        <v>63</v>
      </c>
    </row>
    <row r="4072" spans="1:16">
      <c r="A4072" t="s">
        <v>2426</v>
      </c>
      <c r="B4072" t="s">
        <v>2424</v>
      </c>
      <c r="C4072" t="s">
        <v>920</v>
      </c>
      <c r="D4072">
        <v>58</v>
      </c>
      <c r="E4072" t="s">
        <v>2425</v>
      </c>
      <c r="F4072" t="s">
        <v>63</v>
      </c>
      <c r="G4072" t="s">
        <v>927</v>
      </c>
      <c r="H4072" t="s">
        <v>323</v>
      </c>
      <c r="I4072" t="s">
        <v>387</v>
      </c>
      <c r="J4072" t="s">
        <v>383</v>
      </c>
      <c r="K4072" t="s">
        <v>384</v>
      </c>
      <c r="L4072" t="s">
        <v>36</v>
      </c>
      <c r="M4072" t="s">
        <v>386</v>
      </c>
      <c r="N4072" t="s">
        <v>907</v>
      </c>
      <c r="O4072" t="s">
        <v>937</v>
      </c>
      <c r="P4072" t="s">
        <v>63</v>
      </c>
    </row>
    <row r="4073" spans="1:16">
      <c r="A4073" t="s">
        <v>4707</v>
      </c>
      <c r="B4073" t="s">
        <v>4708</v>
      </c>
      <c r="C4073" t="s">
        <v>956</v>
      </c>
      <c r="D4073">
        <v>55</v>
      </c>
      <c r="E4073" t="s">
        <v>4361</v>
      </c>
      <c r="F4073" t="s">
        <v>63</v>
      </c>
      <c r="G4073" t="s">
        <v>927</v>
      </c>
      <c r="H4073" t="s">
        <v>357</v>
      </c>
      <c r="I4073" t="s">
        <v>387</v>
      </c>
      <c r="J4073" t="s">
        <v>383</v>
      </c>
      <c r="K4073" t="s">
        <v>384</v>
      </c>
      <c r="L4073" t="s">
        <v>36</v>
      </c>
      <c r="M4073" t="s">
        <v>386</v>
      </c>
      <c r="N4073" t="s">
        <v>907</v>
      </c>
      <c r="O4073" t="s">
        <v>937</v>
      </c>
      <c r="P4073" t="s">
        <v>63</v>
      </c>
    </row>
    <row r="4074" spans="1:16">
      <c r="A4074" t="s">
        <v>4709</v>
      </c>
      <c r="B4074" t="s">
        <v>4708</v>
      </c>
      <c r="C4074" t="s">
        <v>904</v>
      </c>
      <c r="D4074">
        <v>57</v>
      </c>
      <c r="E4074" t="s">
        <v>4361</v>
      </c>
      <c r="F4074" t="s">
        <v>63</v>
      </c>
      <c r="G4074" t="s">
        <v>927</v>
      </c>
      <c r="H4074" t="s">
        <v>357</v>
      </c>
      <c r="I4074" t="s">
        <v>387</v>
      </c>
      <c r="J4074" t="s">
        <v>383</v>
      </c>
      <c r="K4074" t="s">
        <v>384</v>
      </c>
      <c r="L4074" t="s">
        <v>36</v>
      </c>
      <c r="M4074" t="s">
        <v>386</v>
      </c>
      <c r="N4074" t="s">
        <v>907</v>
      </c>
      <c r="O4074" t="s">
        <v>937</v>
      </c>
      <c r="P4074" t="s">
        <v>63</v>
      </c>
    </row>
    <row r="4075" spans="1:16">
      <c r="A4075" t="s">
        <v>4710</v>
      </c>
      <c r="B4075" t="s">
        <v>4711</v>
      </c>
      <c r="C4075" t="s">
        <v>956</v>
      </c>
      <c r="D4075">
        <v>55</v>
      </c>
      <c r="E4075" t="s">
        <v>4361</v>
      </c>
      <c r="F4075" t="s">
        <v>57</v>
      </c>
      <c r="G4075" t="s">
        <v>927</v>
      </c>
      <c r="H4075" t="s">
        <v>357</v>
      </c>
      <c r="I4075" t="s">
        <v>387</v>
      </c>
      <c r="J4075" t="s">
        <v>383</v>
      </c>
      <c r="K4075" t="s">
        <v>384</v>
      </c>
      <c r="L4075" t="s">
        <v>36</v>
      </c>
      <c r="M4075" t="s">
        <v>386</v>
      </c>
      <c r="N4075" t="s">
        <v>907</v>
      </c>
      <c r="O4075" t="s">
        <v>908</v>
      </c>
      <c r="P4075" t="s">
        <v>57</v>
      </c>
    </row>
    <row r="4076" spans="1:16">
      <c r="A4076" t="s">
        <v>4712</v>
      </c>
      <c r="B4076" t="s">
        <v>4711</v>
      </c>
      <c r="C4076" t="s">
        <v>904</v>
      </c>
      <c r="D4076">
        <v>57</v>
      </c>
      <c r="E4076" t="s">
        <v>4361</v>
      </c>
      <c r="F4076" t="s">
        <v>57</v>
      </c>
      <c r="G4076" t="s">
        <v>927</v>
      </c>
      <c r="H4076" t="s">
        <v>357</v>
      </c>
      <c r="I4076" t="s">
        <v>387</v>
      </c>
      <c r="J4076" t="s">
        <v>383</v>
      </c>
      <c r="K4076" t="s">
        <v>384</v>
      </c>
      <c r="L4076" t="s">
        <v>36</v>
      </c>
      <c r="M4076" t="s">
        <v>386</v>
      </c>
      <c r="N4076" t="s">
        <v>907</v>
      </c>
      <c r="O4076" t="s">
        <v>908</v>
      </c>
      <c r="P4076" t="s">
        <v>57</v>
      </c>
    </row>
    <row r="4077" spans="1:16">
      <c r="A4077" t="s">
        <v>4359</v>
      </c>
      <c r="B4077" t="s">
        <v>4360</v>
      </c>
      <c r="C4077" t="s">
        <v>904</v>
      </c>
      <c r="D4077">
        <v>57</v>
      </c>
      <c r="E4077" t="s">
        <v>4361</v>
      </c>
      <c r="F4077" t="s">
        <v>53</v>
      </c>
      <c r="G4077" t="s">
        <v>927</v>
      </c>
      <c r="H4077" t="s">
        <v>357</v>
      </c>
      <c r="I4077" t="s">
        <v>387</v>
      </c>
      <c r="J4077" t="s">
        <v>383</v>
      </c>
      <c r="K4077" t="s">
        <v>384</v>
      </c>
      <c r="L4077" t="s">
        <v>36</v>
      </c>
      <c r="M4077" t="s">
        <v>386</v>
      </c>
      <c r="N4077" t="s">
        <v>907</v>
      </c>
      <c r="O4077" t="s">
        <v>928</v>
      </c>
      <c r="P4077" t="s">
        <v>53</v>
      </c>
    </row>
    <row r="4078" spans="1:16">
      <c r="A4078" t="s">
        <v>4362</v>
      </c>
      <c r="B4078" t="s">
        <v>4360</v>
      </c>
      <c r="C4078" t="s">
        <v>956</v>
      </c>
      <c r="D4078">
        <v>55</v>
      </c>
      <c r="E4078" t="s">
        <v>4361</v>
      </c>
      <c r="F4078" t="s">
        <v>53</v>
      </c>
      <c r="G4078" t="s">
        <v>927</v>
      </c>
      <c r="H4078" t="s">
        <v>357</v>
      </c>
      <c r="I4078" t="s">
        <v>387</v>
      </c>
      <c r="J4078" t="s">
        <v>383</v>
      </c>
      <c r="K4078" t="s">
        <v>384</v>
      </c>
      <c r="L4078" t="s">
        <v>36</v>
      </c>
      <c r="M4078" t="s">
        <v>386</v>
      </c>
      <c r="N4078" t="s">
        <v>907</v>
      </c>
      <c r="O4078" t="s">
        <v>928</v>
      </c>
      <c r="P4078" t="s">
        <v>53</v>
      </c>
    </row>
    <row r="4079" spans="1:16">
      <c r="A4079" t="s">
        <v>2431</v>
      </c>
      <c r="B4079" t="s">
        <v>2432</v>
      </c>
      <c r="C4079" t="s">
        <v>956</v>
      </c>
      <c r="D4079">
        <v>55</v>
      </c>
      <c r="E4079" t="s">
        <v>2429</v>
      </c>
      <c r="F4079" t="s">
        <v>94</v>
      </c>
      <c r="G4079" t="s">
        <v>927</v>
      </c>
      <c r="H4079" t="s">
        <v>323</v>
      </c>
      <c r="I4079" t="s">
        <v>387</v>
      </c>
      <c r="J4079" t="s">
        <v>383</v>
      </c>
      <c r="K4079" t="s">
        <v>384</v>
      </c>
      <c r="L4079" t="s">
        <v>36</v>
      </c>
      <c r="M4079" t="s">
        <v>386</v>
      </c>
      <c r="N4079" t="s">
        <v>907</v>
      </c>
      <c r="O4079" t="s">
        <v>1354</v>
      </c>
      <c r="P4079" t="s">
        <v>63</v>
      </c>
    </row>
    <row r="4080" spans="1:16">
      <c r="A4080" t="s">
        <v>2433</v>
      </c>
      <c r="B4080" t="s">
        <v>2432</v>
      </c>
      <c r="C4080" t="s">
        <v>904</v>
      </c>
      <c r="D4080">
        <v>57</v>
      </c>
      <c r="E4080" t="s">
        <v>2429</v>
      </c>
      <c r="F4080" t="s">
        <v>94</v>
      </c>
      <c r="G4080" t="s">
        <v>927</v>
      </c>
      <c r="H4080" t="s">
        <v>323</v>
      </c>
      <c r="I4080" t="s">
        <v>387</v>
      </c>
      <c r="J4080" t="s">
        <v>383</v>
      </c>
      <c r="K4080" t="s">
        <v>384</v>
      </c>
      <c r="L4080" t="s">
        <v>36</v>
      </c>
      <c r="M4080" t="s">
        <v>386</v>
      </c>
      <c r="N4080" t="s">
        <v>907</v>
      </c>
      <c r="O4080" t="s">
        <v>1354</v>
      </c>
      <c r="P4080" t="s">
        <v>63</v>
      </c>
    </row>
    <row r="4081" spans="1:16">
      <c r="A4081" t="s">
        <v>2427</v>
      </c>
      <c r="B4081" t="s">
        <v>2428</v>
      </c>
      <c r="C4081" t="s">
        <v>956</v>
      </c>
      <c r="D4081">
        <v>55</v>
      </c>
      <c r="E4081" t="s">
        <v>2429</v>
      </c>
      <c r="F4081" t="s">
        <v>101</v>
      </c>
      <c r="G4081" t="s">
        <v>927</v>
      </c>
      <c r="H4081" t="s">
        <v>323</v>
      </c>
      <c r="I4081" t="s">
        <v>387</v>
      </c>
      <c r="J4081" t="s">
        <v>383</v>
      </c>
      <c r="K4081" t="s">
        <v>384</v>
      </c>
      <c r="L4081" t="s">
        <v>36</v>
      </c>
      <c r="M4081" t="s">
        <v>386</v>
      </c>
      <c r="N4081" t="s">
        <v>907</v>
      </c>
      <c r="O4081" t="s">
        <v>928</v>
      </c>
      <c r="P4081" t="s">
        <v>63</v>
      </c>
    </row>
    <row r="4082" spans="1:16">
      <c r="A4082" t="s">
        <v>2430</v>
      </c>
      <c r="B4082" t="s">
        <v>2428</v>
      </c>
      <c r="C4082" t="s">
        <v>904</v>
      </c>
      <c r="D4082">
        <v>57</v>
      </c>
      <c r="E4082" t="s">
        <v>2429</v>
      </c>
      <c r="F4082" t="s">
        <v>101</v>
      </c>
      <c r="G4082" t="s">
        <v>927</v>
      </c>
      <c r="H4082" t="s">
        <v>323</v>
      </c>
      <c r="I4082" t="s">
        <v>387</v>
      </c>
      <c r="J4082" t="s">
        <v>383</v>
      </c>
      <c r="K4082" t="s">
        <v>384</v>
      </c>
      <c r="L4082" t="s">
        <v>36</v>
      </c>
      <c r="M4082" t="s">
        <v>386</v>
      </c>
      <c r="N4082" t="s">
        <v>907</v>
      </c>
      <c r="O4082" t="s">
        <v>928</v>
      </c>
      <c r="P4082" t="s">
        <v>63</v>
      </c>
    </row>
    <row r="4083" spans="1:16">
      <c r="A4083" t="s">
        <v>2772</v>
      </c>
      <c r="B4083" t="s">
        <v>2773</v>
      </c>
      <c r="C4083" t="s">
        <v>931</v>
      </c>
      <c r="D4083">
        <v>0</v>
      </c>
      <c r="E4083" t="s">
        <v>2774</v>
      </c>
      <c r="F4083" t="s">
        <v>63</v>
      </c>
      <c r="G4083" t="s">
        <v>2551</v>
      </c>
      <c r="H4083" t="s">
        <v>323</v>
      </c>
      <c r="I4083" t="s">
        <v>387</v>
      </c>
      <c r="J4083" t="s">
        <v>383</v>
      </c>
      <c r="K4083" t="s">
        <v>384</v>
      </c>
      <c r="L4083" t="s">
        <v>36</v>
      </c>
      <c r="M4083" t="s">
        <v>386</v>
      </c>
      <c r="N4083" t="s">
        <v>907</v>
      </c>
      <c r="O4083" t="s">
        <v>947</v>
      </c>
      <c r="P4083" t="s">
        <v>63</v>
      </c>
    </row>
    <row r="4084" spans="1:16">
      <c r="A4084" t="s">
        <v>4363</v>
      </c>
      <c r="B4084" t="s">
        <v>4364</v>
      </c>
      <c r="C4084" t="s">
        <v>904</v>
      </c>
      <c r="D4084">
        <v>57</v>
      </c>
      <c r="E4084" t="s">
        <v>4365</v>
      </c>
      <c r="F4084" t="s">
        <v>63</v>
      </c>
      <c r="G4084" t="s">
        <v>2305</v>
      </c>
      <c r="H4084" t="s">
        <v>323</v>
      </c>
      <c r="I4084" t="s">
        <v>387</v>
      </c>
      <c r="J4084" t="s">
        <v>383</v>
      </c>
      <c r="K4084" t="s">
        <v>384</v>
      </c>
      <c r="L4084" t="s">
        <v>35</v>
      </c>
      <c r="M4084" t="s">
        <v>386</v>
      </c>
      <c r="N4084" t="s">
        <v>907</v>
      </c>
      <c r="O4084" t="s">
        <v>937</v>
      </c>
      <c r="P4084" t="s">
        <v>63</v>
      </c>
    </row>
    <row r="4085" spans="1:16">
      <c r="A4085" t="s">
        <v>4366</v>
      </c>
      <c r="B4085" t="s">
        <v>4364</v>
      </c>
      <c r="C4085" t="s">
        <v>956</v>
      </c>
      <c r="D4085">
        <v>55</v>
      </c>
      <c r="E4085" t="s">
        <v>4365</v>
      </c>
      <c r="F4085" t="s">
        <v>63</v>
      </c>
      <c r="G4085" t="s">
        <v>2305</v>
      </c>
      <c r="H4085" t="s">
        <v>323</v>
      </c>
      <c r="I4085" t="s">
        <v>387</v>
      </c>
      <c r="J4085" t="s">
        <v>383</v>
      </c>
      <c r="K4085" t="s">
        <v>384</v>
      </c>
      <c r="L4085" t="s">
        <v>35</v>
      </c>
      <c r="M4085" t="s">
        <v>386</v>
      </c>
      <c r="N4085" t="s">
        <v>907</v>
      </c>
      <c r="O4085" t="s">
        <v>937</v>
      </c>
      <c r="P4085" t="s">
        <v>63</v>
      </c>
    </row>
    <row r="4086" spans="1:16">
      <c r="A4086" t="s">
        <v>4367</v>
      </c>
      <c r="B4086" t="s">
        <v>4368</v>
      </c>
      <c r="C4086" t="s">
        <v>904</v>
      </c>
      <c r="D4086">
        <v>57</v>
      </c>
      <c r="E4086" t="s">
        <v>4369</v>
      </c>
      <c r="F4086" t="s">
        <v>63</v>
      </c>
      <c r="G4086" t="s">
        <v>936</v>
      </c>
      <c r="H4086" t="s">
        <v>323</v>
      </c>
      <c r="I4086" t="s">
        <v>387</v>
      </c>
      <c r="J4086" t="s">
        <v>383</v>
      </c>
      <c r="K4086" t="s">
        <v>384</v>
      </c>
      <c r="L4086" t="s">
        <v>35</v>
      </c>
      <c r="M4086" t="s">
        <v>386</v>
      </c>
      <c r="N4086" t="s">
        <v>907</v>
      </c>
      <c r="O4086" t="s">
        <v>947</v>
      </c>
      <c r="P4086" t="s">
        <v>63</v>
      </c>
    </row>
    <row r="4087" spans="1:16">
      <c r="A4087" t="s">
        <v>2755</v>
      </c>
      <c r="B4087" t="s">
        <v>2756</v>
      </c>
      <c r="C4087" t="s">
        <v>956</v>
      </c>
      <c r="D4087">
        <v>55</v>
      </c>
      <c r="E4087" t="s">
        <v>2757</v>
      </c>
      <c r="F4087" t="s">
        <v>187</v>
      </c>
      <c r="G4087" t="s">
        <v>2305</v>
      </c>
      <c r="H4087" t="s">
        <v>323</v>
      </c>
      <c r="I4087" t="s">
        <v>387</v>
      </c>
      <c r="J4087" t="s">
        <v>383</v>
      </c>
      <c r="K4087" t="s">
        <v>384</v>
      </c>
      <c r="L4087" t="s">
        <v>35</v>
      </c>
      <c r="M4087" t="s">
        <v>386</v>
      </c>
      <c r="N4087" t="s">
        <v>907</v>
      </c>
      <c r="O4087" t="s">
        <v>2758</v>
      </c>
      <c r="P4087" t="s">
        <v>63</v>
      </c>
    </row>
    <row r="4088" spans="1:16">
      <c r="A4088" t="s">
        <v>2759</v>
      </c>
      <c r="B4088" t="s">
        <v>2756</v>
      </c>
      <c r="C4088" t="s">
        <v>904</v>
      </c>
      <c r="D4088">
        <v>57</v>
      </c>
      <c r="E4088" t="s">
        <v>2757</v>
      </c>
      <c r="F4088" t="s">
        <v>187</v>
      </c>
      <c r="G4088" t="s">
        <v>2305</v>
      </c>
      <c r="H4088" t="s">
        <v>323</v>
      </c>
      <c r="I4088" t="s">
        <v>387</v>
      </c>
      <c r="J4088" t="s">
        <v>383</v>
      </c>
      <c r="K4088" t="s">
        <v>384</v>
      </c>
      <c r="L4088" t="s">
        <v>35</v>
      </c>
      <c r="M4088" t="s">
        <v>386</v>
      </c>
      <c r="N4088" t="s">
        <v>907</v>
      </c>
      <c r="O4088" t="s">
        <v>2758</v>
      </c>
      <c r="P4088" t="s">
        <v>63</v>
      </c>
    </row>
    <row r="4089" spans="1:16">
      <c r="A4089" t="s">
        <v>4370</v>
      </c>
      <c r="B4089" t="s">
        <v>4371</v>
      </c>
      <c r="C4089" t="s">
        <v>904</v>
      </c>
      <c r="D4089">
        <v>57</v>
      </c>
      <c r="E4089" t="s">
        <v>4372</v>
      </c>
      <c r="F4089" t="s">
        <v>116</v>
      </c>
      <c r="G4089" t="s">
        <v>927</v>
      </c>
      <c r="H4089" t="s">
        <v>323</v>
      </c>
      <c r="I4089" t="s">
        <v>387</v>
      </c>
      <c r="J4089" t="s">
        <v>383</v>
      </c>
      <c r="K4089" t="s">
        <v>384</v>
      </c>
      <c r="L4089" t="s">
        <v>36</v>
      </c>
      <c r="M4089" t="s">
        <v>386</v>
      </c>
      <c r="N4089" t="s">
        <v>907</v>
      </c>
      <c r="O4089" t="s">
        <v>1003</v>
      </c>
      <c r="P4089" t="s">
        <v>57</v>
      </c>
    </row>
    <row r="4090" spans="1:16">
      <c r="A4090" t="s">
        <v>5613</v>
      </c>
      <c r="B4090" t="s">
        <v>5614</v>
      </c>
      <c r="C4090" t="s">
        <v>910</v>
      </c>
      <c r="D4090">
        <v>59</v>
      </c>
      <c r="E4090" t="s">
        <v>5615</v>
      </c>
      <c r="F4090" t="s">
        <v>91</v>
      </c>
      <c r="G4090" t="s">
        <v>936</v>
      </c>
      <c r="H4090" t="s">
        <v>323</v>
      </c>
      <c r="I4090" t="s">
        <v>387</v>
      </c>
      <c r="J4090" t="s">
        <v>383</v>
      </c>
      <c r="K4090" t="s">
        <v>384</v>
      </c>
      <c r="L4090" t="s">
        <v>35</v>
      </c>
      <c r="M4090" t="s">
        <v>386</v>
      </c>
      <c r="N4090" t="s">
        <v>907</v>
      </c>
      <c r="O4090" t="s">
        <v>932</v>
      </c>
      <c r="P4090" t="s">
        <v>91</v>
      </c>
    </row>
    <row r="4091" spans="1:16">
      <c r="A4091" t="s">
        <v>5616</v>
      </c>
      <c r="B4091" t="s">
        <v>5614</v>
      </c>
      <c r="C4091" t="s">
        <v>904</v>
      </c>
      <c r="D4091">
        <v>57</v>
      </c>
      <c r="E4091" t="s">
        <v>5615</v>
      </c>
      <c r="F4091" t="s">
        <v>91</v>
      </c>
      <c r="G4091" t="s">
        <v>936</v>
      </c>
      <c r="H4091" t="s">
        <v>323</v>
      </c>
      <c r="I4091" t="s">
        <v>387</v>
      </c>
      <c r="J4091" t="s">
        <v>383</v>
      </c>
      <c r="K4091" t="s">
        <v>384</v>
      </c>
      <c r="L4091" t="s">
        <v>35</v>
      </c>
      <c r="M4091" t="s">
        <v>386</v>
      </c>
      <c r="N4091" t="s">
        <v>907</v>
      </c>
      <c r="O4091" t="s">
        <v>932</v>
      </c>
      <c r="P4091" t="s">
        <v>91</v>
      </c>
    </row>
    <row r="4092" spans="1:16">
      <c r="A4092" t="s">
        <v>6740</v>
      </c>
      <c r="B4092" t="s">
        <v>6741</v>
      </c>
      <c r="C4092" t="s">
        <v>904</v>
      </c>
      <c r="D4092">
        <v>57</v>
      </c>
      <c r="E4092" t="s">
        <v>5615</v>
      </c>
      <c r="F4092" t="s">
        <v>68</v>
      </c>
      <c r="G4092" t="s">
        <v>936</v>
      </c>
      <c r="H4092" t="s">
        <v>323</v>
      </c>
      <c r="I4092" t="s">
        <v>387</v>
      </c>
      <c r="J4092" t="s">
        <v>383</v>
      </c>
      <c r="K4092" t="s">
        <v>384</v>
      </c>
      <c r="L4092" t="s">
        <v>35</v>
      </c>
      <c r="M4092" t="s">
        <v>386</v>
      </c>
      <c r="N4092" t="s">
        <v>907</v>
      </c>
      <c r="O4092" t="s">
        <v>1119</v>
      </c>
      <c r="P4092" t="s">
        <v>68</v>
      </c>
    </row>
    <row r="4093" spans="1:16">
      <c r="A4093" t="s">
        <v>4713</v>
      </c>
      <c r="B4093" t="s">
        <v>4714</v>
      </c>
      <c r="C4093" t="s">
        <v>956</v>
      </c>
      <c r="D4093">
        <v>55</v>
      </c>
      <c r="E4093" t="s">
        <v>4375</v>
      </c>
      <c r="F4093" t="s">
        <v>86</v>
      </c>
      <c r="G4093" t="s">
        <v>927</v>
      </c>
      <c r="H4093" t="s">
        <v>323</v>
      </c>
      <c r="I4093" t="s">
        <v>387</v>
      </c>
      <c r="J4093" t="s">
        <v>383</v>
      </c>
      <c r="K4093" t="s">
        <v>384</v>
      </c>
      <c r="L4093" t="s">
        <v>36</v>
      </c>
      <c r="M4093" t="s">
        <v>386</v>
      </c>
      <c r="N4093" t="s">
        <v>907</v>
      </c>
      <c r="O4093" t="s">
        <v>1033</v>
      </c>
      <c r="P4093" t="s">
        <v>86</v>
      </c>
    </row>
    <row r="4094" spans="1:16">
      <c r="A4094" t="s">
        <v>4715</v>
      </c>
      <c r="B4094" t="s">
        <v>4714</v>
      </c>
      <c r="C4094" t="s">
        <v>904</v>
      </c>
      <c r="D4094">
        <v>57</v>
      </c>
      <c r="E4094" t="s">
        <v>4375</v>
      </c>
      <c r="F4094" t="s">
        <v>86</v>
      </c>
      <c r="G4094" t="s">
        <v>927</v>
      </c>
      <c r="H4094" t="s">
        <v>323</v>
      </c>
      <c r="I4094" t="s">
        <v>387</v>
      </c>
      <c r="J4094" t="s">
        <v>383</v>
      </c>
      <c r="K4094" t="s">
        <v>384</v>
      </c>
      <c r="L4094" t="s">
        <v>36</v>
      </c>
      <c r="M4094" t="s">
        <v>386</v>
      </c>
      <c r="N4094" t="s">
        <v>907</v>
      </c>
      <c r="O4094" t="s">
        <v>1033</v>
      </c>
      <c r="P4094" t="s">
        <v>86</v>
      </c>
    </row>
    <row r="4095" spans="1:16">
      <c r="A4095" t="s">
        <v>4373</v>
      </c>
      <c r="B4095" t="s">
        <v>4374</v>
      </c>
      <c r="C4095" t="s">
        <v>904</v>
      </c>
      <c r="D4095">
        <v>57</v>
      </c>
      <c r="E4095" t="s">
        <v>4375</v>
      </c>
      <c r="F4095" t="s">
        <v>271</v>
      </c>
      <c r="G4095" t="s">
        <v>927</v>
      </c>
      <c r="H4095" t="s">
        <v>323</v>
      </c>
      <c r="I4095" t="s">
        <v>387</v>
      </c>
      <c r="J4095" t="s">
        <v>383</v>
      </c>
      <c r="K4095" t="s">
        <v>384</v>
      </c>
      <c r="L4095" t="s">
        <v>36</v>
      </c>
      <c r="M4095" t="s">
        <v>386</v>
      </c>
      <c r="N4095" t="s">
        <v>907</v>
      </c>
      <c r="O4095" t="s">
        <v>942</v>
      </c>
      <c r="P4095" t="s">
        <v>86</v>
      </c>
    </row>
    <row r="4096" spans="1:16">
      <c r="A4096" t="s">
        <v>5399</v>
      </c>
      <c r="B4096" t="s">
        <v>5400</v>
      </c>
      <c r="C4096" t="s">
        <v>910</v>
      </c>
      <c r="D4096">
        <v>59</v>
      </c>
      <c r="E4096" t="s">
        <v>5401</v>
      </c>
      <c r="F4096" t="s">
        <v>195</v>
      </c>
      <c r="G4096" t="s">
        <v>1265</v>
      </c>
      <c r="H4096" t="s">
        <v>323</v>
      </c>
      <c r="I4096" t="s">
        <v>387</v>
      </c>
      <c r="J4096" t="s">
        <v>383</v>
      </c>
      <c r="K4096" t="s">
        <v>388</v>
      </c>
      <c r="L4096" t="s">
        <v>30</v>
      </c>
      <c r="M4096" t="s">
        <v>386</v>
      </c>
      <c r="N4096" t="s">
        <v>907</v>
      </c>
      <c r="O4096" t="s">
        <v>5402</v>
      </c>
      <c r="P4096" t="s">
        <v>195</v>
      </c>
    </row>
    <row r="4097" spans="1:16">
      <c r="A4097" t="s">
        <v>4376</v>
      </c>
      <c r="B4097" t="s">
        <v>4377</v>
      </c>
      <c r="C4097" t="s">
        <v>904</v>
      </c>
      <c r="D4097">
        <v>57</v>
      </c>
      <c r="E4097" t="s">
        <v>4378</v>
      </c>
      <c r="F4097" t="s">
        <v>86</v>
      </c>
      <c r="G4097" t="s">
        <v>927</v>
      </c>
      <c r="H4097" t="s">
        <v>323</v>
      </c>
      <c r="I4097" t="s">
        <v>387</v>
      </c>
      <c r="J4097" t="s">
        <v>383</v>
      </c>
      <c r="K4097" t="s">
        <v>384</v>
      </c>
      <c r="L4097" t="s">
        <v>36</v>
      </c>
      <c r="M4097" t="s">
        <v>386</v>
      </c>
      <c r="N4097" t="s">
        <v>907</v>
      </c>
      <c r="O4097" t="s">
        <v>1033</v>
      </c>
      <c r="P4097" t="s">
        <v>86</v>
      </c>
    </row>
    <row r="4098" spans="1:16">
      <c r="A4098" t="s">
        <v>5573</v>
      </c>
      <c r="B4098" t="s">
        <v>5574</v>
      </c>
      <c r="C4098" t="s">
        <v>956</v>
      </c>
      <c r="D4098">
        <v>55</v>
      </c>
      <c r="E4098" t="s">
        <v>5575</v>
      </c>
      <c r="F4098" t="s">
        <v>63</v>
      </c>
      <c r="G4098" t="s">
        <v>936</v>
      </c>
      <c r="H4098" t="s">
        <v>329</v>
      </c>
      <c r="I4098" t="s">
        <v>390</v>
      </c>
      <c r="J4098" t="s">
        <v>383</v>
      </c>
      <c r="K4098" t="s">
        <v>384</v>
      </c>
      <c r="L4098" t="s">
        <v>35</v>
      </c>
      <c r="M4098" t="s">
        <v>386</v>
      </c>
      <c r="N4098" t="s">
        <v>907</v>
      </c>
      <c r="O4098" t="s">
        <v>947</v>
      </c>
      <c r="P4098" t="s">
        <v>63</v>
      </c>
    </row>
    <row r="4099" spans="1:16">
      <c r="A4099" t="s">
        <v>5576</v>
      </c>
      <c r="B4099" t="s">
        <v>5574</v>
      </c>
      <c r="C4099" t="s">
        <v>904</v>
      </c>
      <c r="D4099">
        <v>57</v>
      </c>
      <c r="E4099" t="s">
        <v>5575</v>
      </c>
      <c r="F4099" t="s">
        <v>63</v>
      </c>
      <c r="G4099" t="s">
        <v>936</v>
      </c>
      <c r="H4099" t="s">
        <v>329</v>
      </c>
      <c r="I4099" t="s">
        <v>390</v>
      </c>
      <c r="J4099" t="s">
        <v>383</v>
      </c>
      <c r="K4099" t="s">
        <v>384</v>
      </c>
      <c r="L4099" t="s">
        <v>35</v>
      </c>
      <c r="M4099" t="s">
        <v>386</v>
      </c>
      <c r="N4099" t="s">
        <v>907</v>
      </c>
      <c r="O4099" t="s">
        <v>947</v>
      </c>
      <c r="P4099" t="s">
        <v>63</v>
      </c>
    </row>
    <row r="4100" spans="1:16">
      <c r="A4100" t="s">
        <v>5577</v>
      </c>
      <c r="B4100" t="s">
        <v>5574</v>
      </c>
      <c r="C4100" t="s">
        <v>910</v>
      </c>
      <c r="D4100">
        <v>59</v>
      </c>
      <c r="E4100" t="s">
        <v>5575</v>
      </c>
      <c r="F4100" t="s">
        <v>63</v>
      </c>
      <c r="G4100" t="s">
        <v>936</v>
      </c>
      <c r="H4100" t="s">
        <v>329</v>
      </c>
      <c r="I4100" t="s">
        <v>390</v>
      </c>
      <c r="J4100" t="s">
        <v>383</v>
      </c>
      <c r="K4100" t="s">
        <v>384</v>
      </c>
      <c r="L4100" t="s">
        <v>35</v>
      </c>
      <c r="M4100" t="s">
        <v>386</v>
      </c>
      <c r="N4100" t="s">
        <v>907</v>
      </c>
      <c r="O4100" t="s">
        <v>947</v>
      </c>
      <c r="P4100" t="s">
        <v>63</v>
      </c>
    </row>
    <row r="4101" spans="1:16">
      <c r="A4101" t="s">
        <v>5578</v>
      </c>
      <c r="B4101" t="s">
        <v>5574</v>
      </c>
      <c r="C4101" t="s">
        <v>912</v>
      </c>
      <c r="D4101">
        <v>61</v>
      </c>
      <c r="E4101" t="s">
        <v>5575</v>
      </c>
      <c r="F4101" t="s">
        <v>63</v>
      </c>
      <c r="G4101" t="s">
        <v>936</v>
      </c>
      <c r="H4101" t="s">
        <v>329</v>
      </c>
      <c r="I4101" t="s">
        <v>390</v>
      </c>
      <c r="J4101" t="s">
        <v>383</v>
      </c>
      <c r="K4101" t="s">
        <v>384</v>
      </c>
      <c r="L4101" t="s">
        <v>35</v>
      </c>
      <c r="M4101" t="s">
        <v>386</v>
      </c>
      <c r="N4101" t="s">
        <v>907</v>
      </c>
      <c r="O4101" t="s">
        <v>947</v>
      </c>
      <c r="P4101" t="s">
        <v>63</v>
      </c>
    </row>
    <row r="4102" spans="1:16">
      <c r="A4102" t="s">
        <v>6979</v>
      </c>
      <c r="B4102" t="s">
        <v>6980</v>
      </c>
      <c r="C4102" t="s">
        <v>904</v>
      </c>
      <c r="D4102">
        <v>57</v>
      </c>
      <c r="E4102" t="s">
        <v>6981</v>
      </c>
      <c r="F4102" t="s">
        <v>86</v>
      </c>
      <c r="G4102" t="s">
        <v>1265</v>
      </c>
      <c r="H4102" t="s">
        <v>330</v>
      </c>
      <c r="I4102" t="s">
        <v>387</v>
      </c>
      <c r="J4102" t="s">
        <v>383</v>
      </c>
      <c r="K4102" t="s">
        <v>388</v>
      </c>
      <c r="L4102" t="s">
        <v>30</v>
      </c>
      <c r="M4102" t="s">
        <v>386</v>
      </c>
      <c r="N4102" t="s">
        <v>907</v>
      </c>
      <c r="O4102" t="s">
        <v>1033</v>
      </c>
      <c r="P4102" t="s">
        <v>86</v>
      </c>
    </row>
    <row r="4103" spans="1:16">
      <c r="A4103" t="s">
        <v>6982</v>
      </c>
      <c r="B4103" t="s">
        <v>6980</v>
      </c>
      <c r="C4103" t="s">
        <v>910</v>
      </c>
      <c r="D4103">
        <v>59</v>
      </c>
      <c r="E4103" t="s">
        <v>6981</v>
      </c>
      <c r="F4103" t="s">
        <v>86</v>
      </c>
      <c r="G4103" t="s">
        <v>1265</v>
      </c>
      <c r="H4103" t="s">
        <v>330</v>
      </c>
      <c r="I4103" t="s">
        <v>387</v>
      </c>
      <c r="J4103" t="s">
        <v>383</v>
      </c>
      <c r="K4103" t="s">
        <v>388</v>
      </c>
      <c r="L4103" t="s">
        <v>30</v>
      </c>
      <c r="M4103" t="s">
        <v>386</v>
      </c>
      <c r="N4103" t="s">
        <v>907</v>
      </c>
      <c r="O4103" t="s">
        <v>1033</v>
      </c>
      <c r="P4103" t="s">
        <v>86</v>
      </c>
    </row>
    <row r="4104" spans="1:16">
      <c r="A4104" t="s">
        <v>7753</v>
      </c>
      <c r="B4104" t="s">
        <v>7754</v>
      </c>
      <c r="C4104" t="s">
        <v>956</v>
      </c>
      <c r="D4104">
        <v>55</v>
      </c>
      <c r="E4104" t="s">
        <v>6981</v>
      </c>
      <c r="F4104" t="s">
        <v>53</v>
      </c>
      <c r="G4104" t="s">
        <v>1265</v>
      </c>
      <c r="H4104" t="s">
        <v>330</v>
      </c>
      <c r="I4104" t="s">
        <v>387</v>
      </c>
      <c r="J4104" t="s">
        <v>383</v>
      </c>
      <c r="K4104" t="s">
        <v>388</v>
      </c>
      <c r="L4104" t="s">
        <v>30</v>
      </c>
      <c r="M4104" t="s">
        <v>386</v>
      </c>
      <c r="N4104" t="s">
        <v>907</v>
      </c>
      <c r="O4104" t="s">
        <v>928</v>
      </c>
      <c r="P4104" t="s">
        <v>53</v>
      </c>
    </row>
    <row r="4105" spans="1:16">
      <c r="A4105" t="s">
        <v>7755</v>
      </c>
      <c r="B4105" t="s">
        <v>7754</v>
      </c>
      <c r="C4105" t="s">
        <v>904</v>
      </c>
      <c r="D4105">
        <v>57</v>
      </c>
      <c r="E4105" t="s">
        <v>6981</v>
      </c>
      <c r="F4105" t="s">
        <v>53</v>
      </c>
      <c r="G4105" t="s">
        <v>1265</v>
      </c>
      <c r="H4105" t="s">
        <v>330</v>
      </c>
      <c r="I4105" t="s">
        <v>387</v>
      </c>
      <c r="J4105" t="s">
        <v>383</v>
      </c>
      <c r="K4105" t="s">
        <v>388</v>
      </c>
      <c r="L4105" t="s">
        <v>30</v>
      </c>
      <c r="M4105" t="s">
        <v>386</v>
      </c>
      <c r="N4105" t="s">
        <v>907</v>
      </c>
      <c r="O4105" t="s">
        <v>928</v>
      </c>
      <c r="P4105" t="s">
        <v>53</v>
      </c>
    </row>
    <row r="4106" spans="1:16">
      <c r="A4106" t="s">
        <v>7756</v>
      </c>
      <c r="B4106" t="s">
        <v>7754</v>
      </c>
      <c r="C4106" t="s">
        <v>910</v>
      </c>
      <c r="D4106">
        <v>59</v>
      </c>
      <c r="E4106" t="s">
        <v>6981</v>
      </c>
      <c r="F4106" t="s">
        <v>53</v>
      </c>
      <c r="G4106" t="s">
        <v>1265</v>
      </c>
      <c r="H4106" t="s">
        <v>330</v>
      </c>
      <c r="I4106" t="s">
        <v>387</v>
      </c>
      <c r="J4106" t="s">
        <v>383</v>
      </c>
      <c r="K4106" t="s">
        <v>388</v>
      </c>
      <c r="L4106" t="s">
        <v>30</v>
      </c>
      <c r="M4106" t="s">
        <v>386</v>
      </c>
      <c r="N4106" t="s">
        <v>907</v>
      </c>
      <c r="O4106" t="s">
        <v>928</v>
      </c>
      <c r="P4106" t="s">
        <v>53</v>
      </c>
    </row>
    <row r="4107" spans="1:16">
      <c r="A4107" t="s">
        <v>6742</v>
      </c>
      <c r="B4107" t="s">
        <v>6743</v>
      </c>
      <c r="C4107" t="s">
        <v>956</v>
      </c>
      <c r="D4107">
        <v>55</v>
      </c>
      <c r="E4107" t="s">
        <v>6744</v>
      </c>
      <c r="F4107" t="s">
        <v>63</v>
      </c>
      <c r="G4107" t="s">
        <v>927</v>
      </c>
      <c r="H4107" t="s">
        <v>329</v>
      </c>
      <c r="I4107" t="s">
        <v>390</v>
      </c>
      <c r="J4107" t="s">
        <v>383</v>
      </c>
      <c r="K4107" t="s">
        <v>384</v>
      </c>
      <c r="L4107" t="s">
        <v>36</v>
      </c>
      <c r="M4107" t="s">
        <v>386</v>
      </c>
      <c r="N4107" t="s">
        <v>907</v>
      </c>
      <c r="O4107" t="s">
        <v>937</v>
      </c>
      <c r="P4107" t="s">
        <v>63</v>
      </c>
    </row>
    <row r="4108" spans="1:16">
      <c r="A4108" t="s">
        <v>6745</v>
      </c>
      <c r="B4108" t="s">
        <v>6743</v>
      </c>
      <c r="C4108" t="s">
        <v>904</v>
      </c>
      <c r="D4108">
        <v>57</v>
      </c>
      <c r="E4108" t="s">
        <v>6744</v>
      </c>
      <c r="F4108" t="s">
        <v>63</v>
      </c>
      <c r="G4108" t="s">
        <v>927</v>
      </c>
      <c r="H4108" t="s">
        <v>329</v>
      </c>
      <c r="I4108" t="s">
        <v>390</v>
      </c>
      <c r="J4108" t="s">
        <v>383</v>
      </c>
      <c r="K4108" t="s">
        <v>384</v>
      </c>
      <c r="L4108" t="s">
        <v>36</v>
      </c>
      <c r="M4108" t="s">
        <v>386</v>
      </c>
      <c r="N4108" t="s">
        <v>907</v>
      </c>
      <c r="O4108" t="s">
        <v>937</v>
      </c>
      <c r="P4108" t="s">
        <v>63</v>
      </c>
    </row>
    <row r="4109" spans="1:16">
      <c r="A4109" t="s">
        <v>6746</v>
      </c>
      <c r="B4109" t="s">
        <v>6743</v>
      </c>
      <c r="C4109" t="s">
        <v>910</v>
      </c>
      <c r="D4109">
        <v>59</v>
      </c>
      <c r="E4109" t="s">
        <v>6744</v>
      </c>
      <c r="F4109" t="s">
        <v>63</v>
      </c>
      <c r="G4109" t="s">
        <v>927</v>
      </c>
      <c r="H4109" t="s">
        <v>329</v>
      </c>
      <c r="I4109" t="s">
        <v>390</v>
      </c>
      <c r="J4109" t="s">
        <v>383</v>
      </c>
      <c r="K4109" t="s">
        <v>384</v>
      </c>
      <c r="L4109" t="s">
        <v>36</v>
      </c>
      <c r="M4109" t="s">
        <v>386</v>
      </c>
      <c r="N4109" t="s">
        <v>907</v>
      </c>
      <c r="O4109" t="s">
        <v>937</v>
      </c>
      <c r="P4109" t="s">
        <v>63</v>
      </c>
    </row>
    <row r="4110" spans="1:16">
      <c r="A4110" t="s">
        <v>6747</v>
      </c>
      <c r="B4110" t="s">
        <v>6743</v>
      </c>
      <c r="C4110" t="s">
        <v>912</v>
      </c>
      <c r="D4110">
        <v>61</v>
      </c>
      <c r="E4110" t="s">
        <v>6744</v>
      </c>
      <c r="F4110" t="s">
        <v>63</v>
      </c>
      <c r="G4110" t="s">
        <v>927</v>
      </c>
      <c r="H4110" t="s">
        <v>329</v>
      </c>
      <c r="I4110" t="s">
        <v>390</v>
      </c>
      <c r="J4110" t="s">
        <v>383</v>
      </c>
      <c r="K4110" t="s">
        <v>384</v>
      </c>
      <c r="L4110" t="s">
        <v>36</v>
      </c>
      <c r="M4110" t="s">
        <v>386</v>
      </c>
      <c r="N4110" t="s">
        <v>907</v>
      </c>
      <c r="O4110" t="s">
        <v>937</v>
      </c>
      <c r="P4110" t="s">
        <v>63</v>
      </c>
    </row>
    <row r="4111" spans="1:16">
      <c r="A4111" t="s">
        <v>6748</v>
      </c>
      <c r="B4111" t="s">
        <v>6749</v>
      </c>
      <c r="C4111" t="s">
        <v>956</v>
      </c>
      <c r="D4111">
        <v>55</v>
      </c>
      <c r="E4111" t="s">
        <v>6750</v>
      </c>
      <c r="F4111" t="s">
        <v>63</v>
      </c>
      <c r="G4111" t="s">
        <v>936</v>
      </c>
      <c r="H4111" t="s">
        <v>329</v>
      </c>
      <c r="I4111" t="s">
        <v>390</v>
      </c>
      <c r="J4111" t="s">
        <v>383</v>
      </c>
      <c r="K4111" t="s">
        <v>384</v>
      </c>
      <c r="L4111" t="s">
        <v>35</v>
      </c>
      <c r="M4111" t="s">
        <v>386</v>
      </c>
      <c r="N4111" t="s">
        <v>907</v>
      </c>
      <c r="O4111" t="s">
        <v>947</v>
      </c>
      <c r="P4111" t="s">
        <v>63</v>
      </c>
    </row>
    <row r="4112" spans="1:16">
      <c r="A4112" t="s">
        <v>6751</v>
      </c>
      <c r="B4112" t="s">
        <v>6749</v>
      </c>
      <c r="C4112" t="s">
        <v>904</v>
      </c>
      <c r="D4112">
        <v>57</v>
      </c>
      <c r="E4112" t="s">
        <v>6750</v>
      </c>
      <c r="F4112" t="s">
        <v>63</v>
      </c>
      <c r="G4112" t="s">
        <v>936</v>
      </c>
      <c r="H4112" t="s">
        <v>329</v>
      </c>
      <c r="I4112" t="s">
        <v>390</v>
      </c>
      <c r="J4112" t="s">
        <v>383</v>
      </c>
      <c r="K4112" t="s">
        <v>384</v>
      </c>
      <c r="L4112" t="s">
        <v>35</v>
      </c>
      <c r="M4112" t="s">
        <v>386</v>
      </c>
      <c r="N4112" t="s">
        <v>907</v>
      </c>
      <c r="O4112" t="s">
        <v>947</v>
      </c>
      <c r="P4112" t="s">
        <v>63</v>
      </c>
    </row>
    <row r="4113" spans="1:17">
      <c r="A4113" t="s">
        <v>6752</v>
      </c>
      <c r="B4113" t="s">
        <v>6749</v>
      </c>
      <c r="C4113" t="s">
        <v>910</v>
      </c>
      <c r="D4113">
        <v>59</v>
      </c>
      <c r="E4113" t="s">
        <v>6750</v>
      </c>
      <c r="F4113" t="s">
        <v>63</v>
      </c>
      <c r="G4113" t="s">
        <v>936</v>
      </c>
      <c r="H4113" t="s">
        <v>329</v>
      </c>
      <c r="I4113" t="s">
        <v>390</v>
      </c>
      <c r="J4113" t="s">
        <v>383</v>
      </c>
      <c r="K4113" t="s">
        <v>384</v>
      </c>
      <c r="L4113" t="s">
        <v>35</v>
      </c>
      <c r="M4113" t="s">
        <v>386</v>
      </c>
      <c r="N4113" t="s">
        <v>907</v>
      </c>
      <c r="O4113" t="s">
        <v>947</v>
      </c>
      <c r="P4113" t="s">
        <v>63</v>
      </c>
    </row>
    <row r="4114" spans="1:17">
      <c r="A4114" t="s">
        <v>6753</v>
      </c>
      <c r="B4114" t="s">
        <v>6749</v>
      </c>
      <c r="C4114" t="s">
        <v>912</v>
      </c>
      <c r="D4114">
        <v>61</v>
      </c>
      <c r="E4114" t="s">
        <v>6750</v>
      </c>
      <c r="F4114" t="s">
        <v>63</v>
      </c>
      <c r="G4114" t="s">
        <v>936</v>
      </c>
      <c r="H4114" t="s">
        <v>329</v>
      </c>
      <c r="I4114" t="s">
        <v>390</v>
      </c>
      <c r="J4114" t="s">
        <v>383</v>
      </c>
      <c r="K4114" t="s">
        <v>384</v>
      </c>
      <c r="L4114" t="s">
        <v>35</v>
      </c>
      <c r="M4114" t="s">
        <v>386</v>
      </c>
      <c r="N4114" t="s">
        <v>907</v>
      </c>
      <c r="O4114" t="s">
        <v>947</v>
      </c>
      <c r="P4114" t="s">
        <v>63</v>
      </c>
    </row>
    <row r="4115" spans="1:17">
      <c r="A4115" t="s">
        <v>7631</v>
      </c>
      <c r="B4115" t="s">
        <v>7632</v>
      </c>
      <c r="C4115" t="s">
        <v>904</v>
      </c>
      <c r="D4115">
        <v>57</v>
      </c>
      <c r="E4115" t="s">
        <v>7633</v>
      </c>
      <c r="F4115" t="s">
        <v>185</v>
      </c>
      <c r="G4115" t="s">
        <v>927</v>
      </c>
      <c r="H4115" t="s">
        <v>330</v>
      </c>
      <c r="I4115" t="s">
        <v>382</v>
      </c>
      <c r="J4115" t="s">
        <v>383</v>
      </c>
      <c r="K4115" t="s">
        <v>384</v>
      </c>
      <c r="L4115" t="s">
        <v>35</v>
      </c>
      <c r="M4115" t="s">
        <v>386</v>
      </c>
      <c r="N4115" t="s">
        <v>907</v>
      </c>
      <c r="O4115" t="s">
        <v>969</v>
      </c>
      <c r="P4115" t="s">
        <v>78</v>
      </c>
      <c r="Q4115" t="s">
        <v>8505</v>
      </c>
    </row>
    <row r="4116" spans="1:17">
      <c r="A4116" t="s">
        <v>7634</v>
      </c>
      <c r="B4116" t="s">
        <v>7635</v>
      </c>
      <c r="C4116" t="s">
        <v>904</v>
      </c>
      <c r="D4116">
        <v>57</v>
      </c>
      <c r="E4116" t="s">
        <v>7636</v>
      </c>
      <c r="F4116" t="s">
        <v>53</v>
      </c>
      <c r="G4116" t="s">
        <v>2642</v>
      </c>
      <c r="H4116" t="s">
        <v>323</v>
      </c>
      <c r="I4116" t="s">
        <v>387</v>
      </c>
      <c r="J4116" t="s">
        <v>383</v>
      </c>
      <c r="K4116" t="s">
        <v>384</v>
      </c>
      <c r="L4116" t="s">
        <v>35</v>
      </c>
      <c r="M4116" t="s">
        <v>386</v>
      </c>
      <c r="N4116" t="s">
        <v>907</v>
      </c>
      <c r="O4116" t="s">
        <v>928</v>
      </c>
      <c r="P4116" t="s">
        <v>53</v>
      </c>
      <c r="Q4116" t="s">
        <v>8505</v>
      </c>
    </row>
    <row r="4117" spans="1:17">
      <c r="A4117" t="s">
        <v>6754</v>
      </c>
      <c r="B4117" t="s">
        <v>6755</v>
      </c>
      <c r="C4117" t="s">
        <v>956</v>
      </c>
      <c r="D4117">
        <v>55</v>
      </c>
      <c r="E4117" t="s">
        <v>6756</v>
      </c>
      <c r="F4117" t="s">
        <v>97</v>
      </c>
      <c r="G4117" t="s">
        <v>927</v>
      </c>
      <c r="H4117" t="s">
        <v>329</v>
      </c>
      <c r="I4117" t="s">
        <v>390</v>
      </c>
      <c r="J4117" t="s">
        <v>383</v>
      </c>
      <c r="K4117" t="s">
        <v>384</v>
      </c>
      <c r="L4117" t="s">
        <v>36</v>
      </c>
      <c r="M4117" t="s">
        <v>386</v>
      </c>
      <c r="N4117" t="s">
        <v>907</v>
      </c>
      <c r="O4117" t="s">
        <v>1003</v>
      </c>
      <c r="P4117" t="s">
        <v>63</v>
      </c>
    </row>
    <row r="4118" spans="1:17">
      <c r="A4118" t="s">
        <v>6757</v>
      </c>
      <c r="B4118" t="s">
        <v>6755</v>
      </c>
      <c r="C4118" t="s">
        <v>904</v>
      </c>
      <c r="D4118">
        <v>57</v>
      </c>
      <c r="E4118" t="s">
        <v>6756</v>
      </c>
      <c r="F4118" t="s">
        <v>97</v>
      </c>
      <c r="G4118" t="s">
        <v>927</v>
      </c>
      <c r="H4118" t="s">
        <v>329</v>
      </c>
      <c r="I4118" t="s">
        <v>390</v>
      </c>
      <c r="J4118" t="s">
        <v>383</v>
      </c>
      <c r="K4118" t="s">
        <v>384</v>
      </c>
      <c r="L4118" t="s">
        <v>36</v>
      </c>
      <c r="M4118" t="s">
        <v>386</v>
      </c>
      <c r="N4118" t="s">
        <v>907</v>
      </c>
      <c r="O4118" t="s">
        <v>1003</v>
      </c>
      <c r="P4118" t="s">
        <v>63</v>
      </c>
    </row>
    <row r="4119" spans="1:17">
      <c r="A4119" t="s">
        <v>6758</v>
      </c>
      <c r="B4119" t="s">
        <v>6755</v>
      </c>
      <c r="C4119" t="s">
        <v>910</v>
      </c>
      <c r="D4119">
        <v>59</v>
      </c>
      <c r="E4119" t="s">
        <v>6756</v>
      </c>
      <c r="F4119" t="s">
        <v>97</v>
      </c>
      <c r="G4119" t="s">
        <v>927</v>
      </c>
      <c r="H4119" t="s">
        <v>329</v>
      </c>
      <c r="I4119" t="s">
        <v>390</v>
      </c>
      <c r="J4119" t="s">
        <v>383</v>
      </c>
      <c r="K4119" t="s">
        <v>384</v>
      </c>
      <c r="L4119" t="s">
        <v>36</v>
      </c>
      <c r="M4119" t="s">
        <v>386</v>
      </c>
      <c r="N4119" t="s">
        <v>907</v>
      </c>
      <c r="O4119" t="s">
        <v>1003</v>
      </c>
      <c r="P4119" t="s">
        <v>63</v>
      </c>
    </row>
    <row r="4120" spans="1:17">
      <c r="A4120" t="s">
        <v>6759</v>
      </c>
      <c r="B4120" t="s">
        <v>6755</v>
      </c>
      <c r="C4120" t="s">
        <v>912</v>
      </c>
      <c r="D4120">
        <v>61</v>
      </c>
      <c r="E4120" t="s">
        <v>6756</v>
      </c>
      <c r="F4120" t="s">
        <v>97</v>
      </c>
      <c r="G4120" t="s">
        <v>927</v>
      </c>
      <c r="H4120" t="s">
        <v>329</v>
      </c>
      <c r="I4120" t="s">
        <v>390</v>
      </c>
      <c r="J4120" t="s">
        <v>383</v>
      </c>
      <c r="K4120" t="s">
        <v>384</v>
      </c>
      <c r="L4120" t="s">
        <v>36</v>
      </c>
      <c r="M4120" t="s">
        <v>386</v>
      </c>
      <c r="N4120" t="s">
        <v>907</v>
      </c>
      <c r="O4120" t="s">
        <v>1003</v>
      </c>
      <c r="P4120" t="s">
        <v>63</v>
      </c>
    </row>
    <row r="4121" spans="1:17">
      <c r="A4121" t="s">
        <v>6760</v>
      </c>
      <c r="B4121" t="s">
        <v>6761</v>
      </c>
      <c r="C4121" t="s">
        <v>956</v>
      </c>
      <c r="D4121">
        <v>55</v>
      </c>
      <c r="E4121" t="s">
        <v>6762</v>
      </c>
      <c r="F4121" t="s">
        <v>63</v>
      </c>
      <c r="G4121" t="s">
        <v>936</v>
      </c>
      <c r="H4121" t="s">
        <v>330</v>
      </c>
      <c r="I4121" t="s">
        <v>390</v>
      </c>
      <c r="J4121" t="s">
        <v>383</v>
      </c>
      <c r="K4121" t="s">
        <v>384</v>
      </c>
      <c r="L4121" t="s">
        <v>35</v>
      </c>
      <c r="M4121" t="s">
        <v>386</v>
      </c>
      <c r="N4121" t="s">
        <v>907</v>
      </c>
      <c r="O4121" t="s">
        <v>947</v>
      </c>
      <c r="P4121" t="s">
        <v>63</v>
      </c>
    </row>
    <row r="4122" spans="1:17">
      <c r="A4122" t="s">
        <v>6763</v>
      </c>
      <c r="B4122" t="s">
        <v>6761</v>
      </c>
      <c r="C4122" t="s">
        <v>904</v>
      </c>
      <c r="D4122">
        <v>57</v>
      </c>
      <c r="E4122" t="s">
        <v>6762</v>
      </c>
      <c r="F4122" t="s">
        <v>63</v>
      </c>
      <c r="G4122" t="s">
        <v>936</v>
      </c>
      <c r="H4122" t="s">
        <v>330</v>
      </c>
      <c r="I4122" t="s">
        <v>390</v>
      </c>
      <c r="J4122" t="s">
        <v>383</v>
      </c>
      <c r="K4122" t="s">
        <v>384</v>
      </c>
      <c r="L4122" t="s">
        <v>35</v>
      </c>
      <c r="M4122" t="s">
        <v>386</v>
      </c>
      <c r="N4122" t="s">
        <v>907</v>
      </c>
      <c r="O4122" t="s">
        <v>947</v>
      </c>
      <c r="P4122" t="s">
        <v>63</v>
      </c>
    </row>
    <row r="4123" spans="1:17">
      <c r="A4123" t="s">
        <v>6764</v>
      </c>
      <c r="B4123" t="s">
        <v>6761</v>
      </c>
      <c r="C4123" t="s">
        <v>910</v>
      </c>
      <c r="D4123">
        <v>59</v>
      </c>
      <c r="E4123" t="s">
        <v>6762</v>
      </c>
      <c r="F4123" t="s">
        <v>63</v>
      </c>
      <c r="G4123" t="s">
        <v>936</v>
      </c>
      <c r="H4123" t="s">
        <v>330</v>
      </c>
      <c r="I4123" t="s">
        <v>390</v>
      </c>
      <c r="J4123" t="s">
        <v>383</v>
      </c>
      <c r="K4123" t="s">
        <v>384</v>
      </c>
      <c r="L4123" t="s">
        <v>35</v>
      </c>
      <c r="M4123" t="s">
        <v>386</v>
      </c>
      <c r="N4123" t="s">
        <v>907</v>
      </c>
      <c r="O4123" t="s">
        <v>947</v>
      </c>
      <c r="P4123" t="s">
        <v>63</v>
      </c>
    </row>
    <row r="4124" spans="1:17">
      <c r="A4124" t="s">
        <v>6765</v>
      </c>
      <c r="B4124" t="s">
        <v>6761</v>
      </c>
      <c r="C4124" t="s">
        <v>912</v>
      </c>
      <c r="D4124">
        <v>61</v>
      </c>
      <c r="E4124" t="s">
        <v>6762</v>
      </c>
      <c r="F4124" t="s">
        <v>63</v>
      </c>
      <c r="G4124" t="s">
        <v>936</v>
      </c>
      <c r="H4124" t="s">
        <v>330</v>
      </c>
      <c r="I4124" t="s">
        <v>390</v>
      </c>
      <c r="J4124" t="s">
        <v>383</v>
      </c>
      <c r="K4124" t="s">
        <v>384</v>
      </c>
      <c r="L4124" t="s">
        <v>35</v>
      </c>
      <c r="M4124" t="s">
        <v>386</v>
      </c>
      <c r="N4124" t="s">
        <v>907</v>
      </c>
      <c r="O4124" t="s">
        <v>947</v>
      </c>
      <c r="P4124" t="s">
        <v>63</v>
      </c>
    </row>
    <row r="4125" spans="1:17">
      <c r="A4125" t="s">
        <v>2853</v>
      </c>
      <c r="B4125" t="s">
        <v>2854</v>
      </c>
      <c r="C4125" t="s">
        <v>910</v>
      </c>
      <c r="D4125">
        <v>59</v>
      </c>
      <c r="E4125" t="s">
        <v>2855</v>
      </c>
      <c r="F4125" t="s">
        <v>78</v>
      </c>
      <c r="G4125" t="s">
        <v>2856</v>
      </c>
      <c r="H4125" t="s">
        <v>330</v>
      </c>
      <c r="I4125" t="s">
        <v>382</v>
      </c>
      <c r="J4125" t="s">
        <v>383</v>
      </c>
      <c r="K4125" t="s">
        <v>384</v>
      </c>
      <c r="L4125" t="s">
        <v>35</v>
      </c>
      <c r="M4125" t="s">
        <v>396</v>
      </c>
      <c r="N4125" t="s">
        <v>907</v>
      </c>
      <c r="O4125" t="s">
        <v>969</v>
      </c>
      <c r="P4125" t="s">
        <v>78</v>
      </c>
    </row>
    <row r="4126" spans="1:17">
      <c r="A4126" t="s">
        <v>7637</v>
      </c>
      <c r="B4126" t="s">
        <v>7638</v>
      </c>
      <c r="C4126" t="s">
        <v>956</v>
      </c>
      <c r="D4126">
        <v>55</v>
      </c>
      <c r="E4126" t="s">
        <v>7639</v>
      </c>
      <c r="F4126" t="s">
        <v>63</v>
      </c>
      <c r="G4126" t="s">
        <v>936</v>
      </c>
      <c r="H4126" t="s">
        <v>330</v>
      </c>
      <c r="I4126" t="s">
        <v>382</v>
      </c>
      <c r="J4126" t="s">
        <v>383</v>
      </c>
      <c r="K4126" t="s">
        <v>384</v>
      </c>
      <c r="L4126" t="s">
        <v>35</v>
      </c>
      <c r="M4126" t="s">
        <v>386</v>
      </c>
      <c r="N4126" t="s">
        <v>907</v>
      </c>
      <c r="O4126" t="s">
        <v>947</v>
      </c>
      <c r="P4126" t="s">
        <v>63</v>
      </c>
      <c r="Q4126" t="s">
        <v>8505</v>
      </c>
    </row>
    <row r="4127" spans="1:17">
      <c r="A4127" t="s">
        <v>6766</v>
      </c>
      <c r="B4127" t="s">
        <v>6767</v>
      </c>
      <c r="C4127" t="s">
        <v>956</v>
      </c>
      <c r="D4127">
        <v>55</v>
      </c>
      <c r="E4127" t="s">
        <v>6768</v>
      </c>
      <c r="F4127" t="s">
        <v>97</v>
      </c>
      <c r="G4127" t="s">
        <v>936</v>
      </c>
      <c r="H4127" t="s">
        <v>329</v>
      </c>
      <c r="I4127" t="s">
        <v>390</v>
      </c>
      <c r="J4127" t="s">
        <v>383</v>
      </c>
      <c r="K4127" t="s">
        <v>384</v>
      </c>
      <c r="L4127" t="s">
        <v>35</v>
      </c>
      <c r="M4127" t="s">
        <v>386</v>
      </c>
      <c r="N4127" t="s">
        <v>907</v>
      </c>
      <c r="O4127" t="s">
        <v>947</v>
      </c>
      <c r="P4127" t="s">
        <v>63</v>
      </c>
    </row>
    <row r="4128" spans="1:17">
      <c r="A4128" t="s">
        <v>6769</v>
      </c>
      <c r="B4128" t="s">
        <v>6767</v>
      </c>
      <c r="C4128" t="s">
        <v>904</v>
      </c>
      <c r="D4128">
        <v>57</v>
      </c>
      <c r="E4128" t="s">
        <v>6768</v>
      </c>
      <c r="F4128" t="s">
        <v>97</v>
      </c>
      <c r="G4128" t="s">
        <v>936</v>
      </c>
      <c r="H4128" t="s">
        <v>329</v>
      </c>
      <c r="I4128" t="s">
        <v>390</v>
      </c>
      <c r="J4128" t="s">
        <v>383</v>
      </c>
      <c r="K4128" t="s">
        <v>384</v>
      </c>
      <c r="L4128" t="s">
        <v>35</v>
      </c>
      <c r="M4128" t="s">
        <v>386</v>
      </c>
      <c r="N4128" t="s">
        <v>907</v>
      </c>
      <c r="O4128" t="s">
        <v>947</v>
      </c>
      <c r="P4128" t="s">
        <v>63</v>
      </c>
    </row>
    <row r="4129" spans="1:17">
      <c r="A4129" t="s">
        <v>6770</v>
      </c>
      <c r="B4129" t="s">
        <v>6767</v>
      </c>
      <c r="C4129" t="s">
        <v>910</v>
      </c>
      <c r="D4129">
        <v>59</v>
      </c>
      <c r="E4129" t="s">
        <v>6768</v>
      </c>
      <c r="F4129" t="s">
        <v>97</v>
      </c>
      <c r="G4129" t="s">
        <v>936</v>
      </c>
      <c r="H4129" t="s">
        <v>329</v>
      </c>
      <c r="I4129" t="s">
        <v>390</v>
      </c>
      <c r="J4129" t="s">
        <v>383</v>
      </c>
      <c r="K4129" t="s">
        <v>384</v>
      </c>
      <c r="L4129" t="s">
        <v>35</v>
      </c>
      <c r="M4129" t="s">
        <v>386</v>
      </c>
      <c r="N4129" t="s">
        <v>907</v>
      </c>
      <c r="O4129" t="s">
        <v>947</v>
      </c>
      <c r="P4129" t="s">
        <v>63</v>
      </c>
    </row>
    <row r="4130" spans="1:17">
      <c r="A4130" t="s">
        <v>6771</v>
      </c>
      <c r="B4130" t="s">
        <v>6767</v>
      </c>
      <c r="C4130" t="s">
        <v>912</v>
      </c>
      <c r="D4130">
        <v>61</v>
      </c>
      <c r="E4130" t="s">
        <v>6768</v>
      </c>
      <c r="F4130" t="s">
        <v>97</v>
      </c>
      <c r="G4130" t="s">
        <v>936</v>
      </c>
      <c r="H4130" t="s">
        <v>329</v>
      </c>
      <c r="I4130" t="s">
        <v>390</v>
      </c>
      <c r="J4130" t="s">
        <v>383</v>
      </c>
      <c r="K4130" t="s">
        <v>384</v>
      </c>
      <c r="L4130" t="s">
        <v>35</v>
      </c>
      <c r="M4130" t="s">
        <v>386</v>
      </c>
      <c r="N4130" t="s">
        <v>907</v>
      </c>
      <c r="O4130" t="s">
        <v>947</v>
      </c>
      <c r="P4130" t="s">
        <v>63</v>
      </c>
    </row>
    <row r="4131" spans="1:17">
      <c r="A4131" t="s">
        <v>6772</v>
      </c>
      <c r="B4131" t="s">
        <v>6773</v>
      </c>
      <c r="C4131" t="s">
        <v>956</v>
      </c>
      <c r="D4131">
        <v>55</v>
      </c>
      <c r="E4131" t="s">
        <v>6768</v>
      </c>
      <c r="F4131" t="s">
        <v>86</v>
      </c>
      <c r="G4131" t="s">
        <v>936</v>
      </c>
      <c r="H4131" t="s">
        <v>329</v>
      </c>
      <c r="I4131" t="s">
        <v>390</v>
      </c>
      <c r="J4131" t="s">
        <v>383</v>
      </c>
      <c r="K4131" t="s">
        <v>384</v>
      </c>
      <c r="L4131" t="s">
        <v>35</v>
      </c>
      <c r="M4131" t="s">
        <v>386</v>
      </c>
      <c r="N4131" t="s">
        <v>907</v>
      </c>
      <c r="O4131" t="s">
        <v>942</v>
      </c>
      <c r="P4131" t="s">
        <v>86</v>
      </c>
    </row>
    <row r="4132" spans="1:17">
      <c r="A4132" t="s">
        <v>6774</v>
      </c>
      <c r="B4132" t="s">
        <v>6773</v>
      </c>
      <c r="C4132" t="s">
        <v>904</v>
      </c>
      <c r="D4132">
        <v>57</v>
      </c>
      <c r="E4132" t="s">
        <v>6768</v>
      </c>
      <c r="F4132" t="s">
        <v>86</v>
      </c>
      <c r="G4132" t="s">
        <v>936</v>
      </c>
      <c r="H4132" t="s">
        <v>329</v>
      </c>
      <c r="I4132" t="s">
        <v>390</v>
      </c>
      <c r="J4132" t="s">
        <v>383</v>
      </c>
      <c r="K4132" t="s">
        <v>384</v>
      </c>
      <c r="L4132" t="s">
        <v>35</v>
      </c>
      <c r="M4132" t="s">
        <v>386</v>
      </c>
      <c r="N4132" t="s">
        <v>907</v>
      </c>
      <c r="O4132" t="s">
        <v>942</v>
      </c>
      <c r="P4132" t="s">
        <v>86</v>
      </c>
    </row>
    <row r="4133" spans="1:17">
      <c r="A4133" t="s">
        <v>6775</v>
      </c>
      <c r="B4133" t="s">
        <v>6773</v>
      </c>
      <c r="C4133" t="s">
        <v>910</v>
      </c>
      <c r="D4133">
        <v>59</v>
      </c>
      <c r="E4133" t="s">
        <v>6768</v>
      </c>
      <c r="F4133" t="s">
        <v>86</v>
      </c>
      <c r="G4133" t="s">
        <v>936</v>
      </c>
      <c r="H4133" t="s">
        <v>329</v>
      </c>
      <c r="I4133" t="s">
        <v>390</v>
      </c>
      <c r="J4133" t="s">
        <v>383</v>
      </c>
      <c r="K4133" t="s">
        <v>384</v>
      </c>
      <c r="L4133" t="s">
        <v>35</v>
      </c>
      <c r="M4133" t="s">
        <v>386</v>
      </c>
      <c r="N4133" t="s">
        <v>907</v>
      </c>
      <c r="O4133" t="s">
        <v>942</v>
      </c>
      <c r="P4133" t="s">
        <v>86</v>
      </c>
    </row>
    <row r="4134" spans="1:17">
      <c r="A4134" t="s">
        <v>6776</v>
      </c>
      <c r="B4134" t="s">
        <v>6773</v>
      </c>
      <c r="C4134" t="s">
        <v>912</v>
      </c>
      <c r="D4134">
        <v>61</v>
      </c>
      <c r="E4134" t="s">
        <v>6768</v>
      </c>
      <c r="F4134" t="s">
        <v>86</v>
      </c>
      <c r="G4134" t="s">
        <v>936</v>
      </c>
      <c r="H4134" t="s">
        <v>329</v>
      </c>
      <c r="I4134" t="s">
        <v>390</v>
      </c>
      <c r="J4134" t="s">
        <v>383</v>
      </c>
      <c r="K4134" t="s">
        <v>384</v>
      </c>
      <c r="L4134" t="s">
        <v>35</v>
      </c>
      <c r="M4134" t="s">
        <v>386</v>
      </c>
      <c r="N4134" t="s">
        <v>907</v>
      </c>
      <c r="O4134" t="s">
        <v>942</v>
      </c>
      <c r="P4134" t="s">
        <v>86</v>
      </c>
    </row>
    <row r="4135" spans="1:17">
      <c r="A4135" t="s">
        <v>7640</v>
      </c>
      <c r="B4135" t="s">
        <v>7641</v>
      </c>
      <c r="C4135" t="s">
        <v>910</v>
      </c>
      <c r="D4135">
        <v>59</v>
      </c>
      <c r="E4135" t="s">
        <v>7642</v>
      </c>
      <c r="F4135" t="s">
        <v>81</v>
      </c>
      <c r="G4135" t="s">
        <v>2642</v>
      </c>
      <c r="H4135" t="s">
        <v>345</v>
      </c>
      <c r="I4135" t="s">
        <v>382</v>
      </c>
      <c r="J4135" t="s">
        <v>383</v>
      </c>
      <c r="K4135" t="s">
        <v>384</v>
      </c>
      <c r="L4135" t="s">
        <v>36</v>
      </c>
      <c r="M4135" t="s">
        <v>386</v>
      </c>
      <c r="N4135" t="s">
        <v>907</v>
      </c>
      <c r="O4135" t="s">
        <v>1033</v>
      </c>
      <c r="P4135" t="s">
        <v>63</v>
      </c>
      <c r="Q4135" t="s">
        <v>8505</v>
      </c>
    </row>
    <row r="4136" spans="1:17">
      <c r="A4136" t="s">
        <v>7643</v>
      </c>
      <c r="B4136" t="s">
        <v>7641</v>
      </c>
      <c r="C4136" t="s">
        <v>912</v>
      </c>
      <c r="D4136">
        <v>61</v>
      </c>
      <c r="E4136" t="s">
        <v>7642</v>
      </c>
      <c r="F4136" t="s">
        <v>81</v>
      </c>
      <c r="G4136" t="s">
        <v>2642</v>
      </c>
      <c r="H4136" t="s">
        <v>345</v>
      </c>
      <c r="I4136" t="s">
        <v>382</v>
      </c>
      <c r="J4136" t="s">
        <v>383</v>
      </c>
      <c r="K4136" t="s">
        <v>384</v>
      </c>
      <c r="L4136" t="s">
        <v>36</v>
      </c>
      <c r="M4136" t="s">
        <v>386</v>
      </c>
      <c r="N4136" t="s">
        <v>907</v>
      </c>
      <c r="O4136" t="s">
        <v>1033</v>
      </c>
      <c r="P4136" t="s">
        <v>63</v>
      </c>
      <c r="Q4136" t="s">
        <v>8505</v>
      </c>
    </row>
    <row r="4137" spans="1:17">
      <c r="A4137" t="s">
        <v>7644</v>
      </c>
      <c r="B4137" t="s">
        <v>7641</v>
      </c>
      <c r="C4137" t="s">
        <v>904</v>
      </c>
      <c r="D4137">
        <v>57</v>
      </c>
      <c r="E4137" t="s">
        <v>7642</v>
      </c>
      <c r="F4137" t="s">
        <v>81</v>
      </c>
      <c r="G4137" t="s">
        <v>2642</v>
      </c>
      <c r="H4137" t="s">
        <v>345</v>
      </c>
      <c r="I4137" t="s">
        <v>382</v>
      </c>
      <c r="J4137" t="s">
        <v>383</v>
      </c>
      <c r="K4137" t="s">
        <v>384</v>
      </c>
      <c r="L4137" t="s">
        <v>36</v>
      </c>
      <c r="M4137" t="s">
        <v>386</v>
      </c>
      <c r="N4137" t="s">
        <v>907</v>
      </c>
      <c r="O4137" t="s">
        <v>1033</v>
      </c>
      <c r="P4137" t="s">
        <v>63</v>
      </c>
      <c r="Q4137" t="s">
        <v>8505</v>
      </c>
    </row>
    <row r="4138" spans="1:17">
      <c r="A4138" t="s">
        <v>6783</v>
      </c>
      <c r="B4138" t="s">
        <v>6784</v>
      </c>
      <c r="C4138" t="s">
        <v>956</v>
      </c>
      <c r="D4138">
        <v>55</v>
      </c>
      <c r="E4138" t="s">
        <v>6779</v>
      </c>
      <c r="F4138" t="s">
        <v>97</v>
      </c>
      <c r="G4138" t="s">
        <v>936</v>
      </c>
      <c r="H4138" t="s">
        <v>330</v>
      </c>
      <c r="I4138" t="s">
        <v>390</v>
      </c>
      <c r="J4138" t="s">
        <v>383</v>
      </c>
      <c r="K4138" t="s">
        <v>384</v>
      </c>
      <c r="L4138" t="s">
        <v>35</v>
      </c>
      <c r="M4138" t="s">
        <v>386</v>
      </c>
      <c r="N4138" t="s">
        <v>907</v>
      </c>
      <c r="O4138" t="s">
        <v>6707</v>
      </c>
      <c r="P4138" t="s">
        <v>63</v>
      </c>
    </row>
    <row r="4139" spans="1:17">
      <c r="A4139" t="s">
        <v>6785</v>
      </c>
      <c r="B4139" t="s">
        <v>6784</v>
      </c>
      <c r="C4139" t="s">
        <v>904</v>
      </c>
      <c r="D4139">
        <v>57</v>
      </c>
      <c r="E4139" t="s">
        <v>6779</v>
      </c>
      <c r="F4139" t="s">
        <v>97</v>
      </c>
      <c r="G4139" t="s">
        <v>936</v>
      </c>
      <c r="H4139" t="s">
        <v>330</v>
      </c>
      <c r="I4139" t="s">
        <v>390</v>
      </c>
      <c r="J4139" t="s">
        <v>383</v>
      </c>
      <c r="K4139" t="s">
        <v>384</v>
      </c>
      <c r="L4139" t="s">
        <v>35</v>
      </c>
      <c r="M4139" t="s">
        <v>386</v>
      </c>
      <c r="N4139" t="s">
        <v>907</v>
      </c>
      <c r="O4139" t="s">
        <v>6707</v>
      </c>
      <c r="P4139" t="s">
        <v>63</v>
      </c>
    </row>
    <row r="4140" spans="1:17">
      <c r="A4140" t="s">
        <v>6786</v>
      </c>
      <c r="B4140" t="s">
        <v>6784</v>
      </c>
      <c r="C4140" t="s">
        <v>910</v>
      </c>
      <c r="D4140">
        <v>59</v>
      </c>
      <c r="E4140" t="s">
        <v>6779</v>
      </c>
      <c r="F4140" t="s">
        <v>97</v>
      </c>
      <c r="G4140" t="s">
        <v>936</v>
      </c>
      <c r="H4140" t="s">
        <v>330</v>
      </c>
      <c r="I4140" t="s">
        <v>390</v>
      </c>
      <c r="J4140" t="s">
        <v>383</v>
      </c>
      <c r="K4140" t="s">
        <v>384</v>
      </c>
      <c r="L4140" t="s">
        <v>35</v>
      </c>
      <c r="M4140" t="s">
        <v>386</v>
      </c>
      <c r="N4140" t="s">
        <v>907</v>
      </c>
      <c r="O4140" t="s">
        <v>6707</v>
      </c>
      <c r="P4140" t="s">
        <v>63</v>
      </c>
    </row>
    <row r="4141" spans="1:17">
      <c r="A4141" t="s">
        <v>6787</v>
      </c>
      <c r="B4141" t="s">
        <v>6784</v>
      </c>
      <c r="C4141" t="s">
        <v>912</v>
      </c>
      <c r="D4141">
        <v>61</v>
      </c>
      <c r="E4141" t="s">
        <v>6779</v>
      </c>
      <c r="F4141" t="s">
        <v>97</v>
      </c>
      <c r="G4141" t="s">
        <v>936</v>
      </c>
      <c r="H4141" t="s">
        <v>330</v>
      </c>
      <c r="I4141" t="s">
        <v>390</v>
      </c>
      <c r="J4141" t="s">
        <v>383</v>
      </c>
      <c r="K4141" t="s">
        <v>384</v>
      </c>
      <c r="L4141" t="s">
        <v>35</v>
      </c>
      <c r="M4141" t="s">
        <v>386</v>
      </c>
      <c r="N4141" t="s">
        <v>907</v>
      </c>
      <c r="O4141" t="s">
        <v>6707</v>
      </c>
      <c r="P4141" t="s">
        <v>63</v>
      </c>
    </row>
    <row r="4142" spans="1:17">
      <c r="A4142" t="s">
        <v>6777</v>
      </c>
      <c r="B4142" t="s">
        <v>6778</v>
      </c>
      <c r="C4142" t="s">
        <v>956</v>
      </c>
      <c r="D4142">
        <v>55</v>
      </c>
      <c r="E4142" t="s">
        <v>6779</v>
      </c>
      <c r="F4142" t="s">
        <v>101</v>
      </c>
      <c r="G4142" t="s">
        <v>936</v>
      </c>
      <c r="H4142" t="s">
        <v>330</v>
      </c>
      <c r="I4142" t="s">
        <v>390</v>
      </c>
      <c r="J4142" t="s">
        <v>383</v>
      </c>
      <c r="K4142" t="s">
        <v>384</v>
      </c>
      <c r="L4142" t="s">
        <v>35</v>
      </c>
      <c r="M4142" t="s">
        <v>386</v>
      </c>
      <c r="N4142" t="s">
        <v>907</v>
      </c>
      <c r="O4142" t="s">
        <v>928</v>
      </c>
      <c r="P4142" t="s">
        <v>63</v>
      </c>
    </row>
    <row r="4143" spans="1:17">
      <c r="A4143" t="s">
        <v>6780</v>
      </c>
      <c r="B4143" t="s">
        <v>6778</v>
      </c>
      <c r="C4143" t="s">
        <v>904</v>
      </c>
      <c r="D4143">
        <v>57</v>
      </c>
      <c r="E4143" t="s">
        <v>6779</v>
      </c>
      <c r="F4143" t="s">
        <v>101</v>
      </c>
      <c r="G4143" t="s">
        <v>936</v>
      </c>
      <c r="H4143" t="s">
        <v>330</v>
      </c>
      <c r="I4143" t="s">
        <v>390</v>
      </c>
      <c r="J4143" t="s">
        <v>383</v>
      </c>
      <c r="K4143" t="s">
        <v>384</v>
      </c>
      <c r="L4143" t="s">
        <v>35</v>
      </c>
      <c r="M4143" t="s">
        <v>386</v>
      </c>
      <c r="N4143" t="s">
        <v>907</v>
      </c>
      <c r="O4143" t="s">
        <v>928</v>
      </c>
      <c r="P4143" t="s">
        <v>63</v>
      </c>
    </row>
    <row r="4144" spans="1:17">
      <c r="A4144" t="s">
        <v>6781</v>
      </c>
      <c r="B4144" t="s">
        <v>6778</v>
      </c>
      <c r="C4144" t="s">
        <v>910</v>
      </c>
      <c r="D4144">
        <v>59</v>
      </c>
      <c r="E4144" t="s">
        <v>6779</v>
      </c>
      <c r="F4144" t="s">
        <v>101</v>
      </c>
      <c r="G4144" t="s">
        <v>936</v>
      </c>
      <c r="H4144" t="s">
        <v>330</v>
      </c>
      <c r="I4144" t="s">
        <v>390</v>
      </c>
      <c r="J4144" t="s">
        <v>383</v>
      </c>
      <c r="K4144" t="s">
        <v>384</v>
      </c>
      <c r="L4144" t="s">
        <v>35</v>
      </c>
      <c r="M4144" t="s">
        <v>386</v>
      </c>
      <c r="N4144" t="s">
        <v>907</v>
      </c>
      <c r="O4144" t="s">
        <v>928</v>
      </c>
      <c r="P4144" t="s">
        <v>63</v>
      </c>
    </row>
    <row r="4145" spans="1:16">
      <c r="A4145" t="s">
        <v>6782</v>
      </c>
      <c r="B4145" t="s">
        <v>6778</v>
      </c>
      <c r="C4145" t="s">
        <v>912</v>
      </c>
      <c r="D4145">
        <v>61</v>
      </c>
      <c r="E4145" t="s">
        <v>6779</v>
      </c>
      <c r="F4145" t="s">
        <v>101</v>
      </c>
      <c r="G4145" t="s">
        <v>936</v>
      </c>
      <c r="H4145" t="s">
        <v>330</v>
      </c>
      <c r="I4145" t="s">
        <v>390</v>
      </c>
      <c r="J4145" t="s">
        <v>383</v>
      </c>
      <c r="K4145" t="s">
        <v>384</v>
      </c>
      <c r="L4145" t="s">
        <v>35</v>
      </c>
      <c r="M4145" t="s">
        <v>386</v>
      </c>
      <c r="N4145" t="s">
        <v>907</v>
      </c>
      <c r="O4145" t="s">
        <v>928</v>
      </c>
      <c r="P4145" t="s">
        <v>63</v>
      </c>
    </row>
  </sheetData>
  <sortState xmlns:xlrd2="http://schemas.microsoft.com/office/spreadsheetml/2017/richdata2" ref="A2:Q4145">
    <sortCondition ref="B2:B4145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6F00-0046-4967-A96C-57B56689ABBA}">
  <sheetPr codeName="Лист10"/>
  <dimension ref="A1:T132"/>
  <sheetViews>
    <sheetView workbookViewId="0">
      <selection activeCell="E26" sqref="E26"/>
    </sheetView>
  </sheetViews>
  <sheetFormatPr defaultRowHeight="12.75"/>
  <cols>
    <col min="1" max="1" width="27" style="151" bestFit="1" customWidth="1"/>
    <col min="2" max="2" width="18.85546875" style="151" bestFit="1" customWidth="1"/>
    <col min="3" max="3" width="13.85546875" style="151" bestFit="1" customWidth="1"/>
    <col min="4" max="4" width="6" style="151" bestFit="1" customWidth="1"/>
    <col min="5" max="5" width="49.85546875" style="151" bestFit="1" customWidth="1"/>
    <col min="6" max="6" width="6.7109375" style="151" bestFit="1" customWidth="1"/>
    <col min="7" max="7" width="11.140625" style="151" bestFit="1" customWidth="1"/>
    <col min="8" max="8" width="7" style="151" bestFit="1" customWidth="1"/>
    <col min="9" max="9" width="3.7109375" style="151" bestFit="1" customWidth="1"/>
    <col min="10" max="14" width="3" style="151" bestFit="1" customWidth="1"/>
    <col min="15" max="15" width="4" style="151" bestFit="1" customWidth="1"/>
    <col min="16" max="16" width="3" style="151" bestFit="1" customWidth="1"/>
    <col min="17" max="17" width="4" style="151" bestFit="1" customWidth="1"/>
    <col min="18" max="20" width="3" style="151" bestFit="1" customWidth="1"/>
    <col min="21" max="16384" width="9.140625" style="151"/>
  </cols>
  <sheetData>
    <row r="1" spans="1:20">
      <c r="A1" s="151" t="s">
        <v>364</v>
      </c>
      <c r="B1" s="151" t="s">
        <v>8324</v>
      </c>
      <c r="C1" s="151" t="s">
        <v>479</v>
      </c>
      <c r="D1" s="151" t="s">
        <v>8325</v>
      </c>
      <c r="E1" s="151" t="s">
        <v>8326</v>
      </c>
      <c r="F1" s="151" t="s">
        <v>8327</v>
      </c>
      <c r="G1" s="151" t="s">
        <v>8328</v>
      </c>
      <c r="H1" s="151" t="s">
        <v>8329</v>
      </c>
      <c r="I1" s="151" t="s">
        <v>8330</v>
      </c>
      <c r="J1" s="151" t="s">
        <v>676</v>
      </c>
      <c r="K1" s="151" t="s">
        <v>637</v>
      </c>
      <c r="L1" s="151" t="s">
        <v>607</v>
      </c>
      <c r="M1" s="151" t="s">
        <v>605</v>
      </c>
      <c r="N1" s="151" t="s">
        <v>604</v>
      </c>
      <c r="O1" s="151" t="s">
        <v>603</v>
      </c>
      <c r="P1" s="151" t="s">
        <v>602</v>
      </c>
      <c r="Q1" s="151" t="s">
        <v>601</v>
      </c>
      <c r="R1" s="151" t="s">
        <v>600</v>
      </c>
      <c r="S1" s="151" t="s">
        <v>599</v>
      </c>
      <c r="T1" s="151" t="s">
        <v>638</v>
      </c>
    </row>
    <row r="2" spans="1:20">
      <c r="A2" s="151" t="s">
        <v>8331</v>
      </c>
      <c r="B2" s="151" t="s">
        <v>8276</v>
      </c>
      <c r="C2" s="151" t="s">
        <v>8298</v>
      </c>
      <c r="D2" s="151">
        <v>9.0299999999999994</v>
      </c>
      <c r="E2" s="151" t="s">
        <v>8332</v>
      </c>
      <c r="F2" s="151" t="s">
        <v>8333</v>
      </c>
      <c r="G2" s="151" t="s">
        <v>423</v>
      </c>
      <c r="H2" s="151">
        <v>812.69999999999993</v>
      </c>
      <c r="M2" s="151">
        <v>7</v>
      </c>
      <c r="O2" s="151">
        <v>19</v>
      </c>
      <c r="Q2" s="151">
        <v>19</v>
      </c>
      <c r="S2" s="151">
        <v>7</v>
      </c>
    </row>
    <row r="3" spans="1:20">
      <c r="A3" s="151" t="s">
        <v>8334</v>
      </c>
      <c r="B3" s="151" t="s">
        <v>8277</v>
      </c>
      <c r="C3" s="151" t="s">
        <v>8299</v>
      </c>
      <c r="D3" s="151">
        <v>9.0299999999999994</v>
      </c>
      <c r="E3" s="151" t="s">
        <v>8332</v>
      </c>
      <c r="F3" s="151" t="s">
        <v>8333</v>
      </c>
      <c r="G3" s="151" t="s">
        <v>423</v>
      </c>
      <c r="H3" s="151">
        <v>812.69999999999993</v>
      </c>
      <c r="O3" s="151">
        <v>25</v>
      </c>
    </row>
    <row r="4" spans="1:20">
      <c r="A4" s="151" t="s">
        <v>8335</v>
      </c>
      <c r="B4" s="151" t="s">
        <v>8277</v>
      </c>
      <c r="C4" s="151" t="s">
        <v>8300</v>
      </c>
      <c r="D4" s="151">
        <v>9.0299999999999994</v>
      </c>
      <c r="E4" s="151" t="s">
        <v>8332</v>
      </c>
      <c r="F4" s="151" t="s">
        <v>8333</v>
      </c>
      <c r="G4" s="151" t="s">
        <v>423</v>
      </c>
      <c r="H4" s="151">
        <v>812.69999999999993</v>
      </c>
      <c r="O4" s="151">
        <v>25</v>
      </c>
    </row>
    <row r="5" spans="1:20">
      <c r="A5" s="151" t="s">
        <v>8336</v>
      </c>
      <c r="B5" s="151" t="s">
        <v>8278</v>
      </c>
      <c r="C5" s="151" t="s">
        <v>8301</v>
      </c>
      <c r="D5" s="151">
        <v>9.0299999999999994</v>
      </c>
      <c r="E5" s="151" t="s">
        <v>8332</v>
      </c>
      <c r="F5" s="151" t="s">
        <v>8333</v>
      </c>
      <c r="G5" s="151" t="s">
        <v>423</v>
      </c>
      <c r="H5" s="151">
        <v>812.69999999999993</v>
      </c>
      <c r="O5" s="151">
        <v>10</v>
      </c>
      <c r="Q5" s="151">
        <v>10</v>
      </c>
    </row>
    <row r="6" spans="1:20">
      <c r="A6" s="151" t="s">
        <v>8337</v>
      </c>
      <c r="B6" s="151" t="s">
        <v>8278</v>
      </c>
      <c r="C6" s="151" t="s">
        <v>8300</v>
      </c>
      <c r="D6" s="151">
        <v>9.0299999999999994</v>
      </c>
      <c r="E6" s="151" t="s">
        <v>8332</v>
      </c>
      <c r="F6" s="151" t="s">
        <v>8333</v>
      </c>
      <c r="G6" s="151" t="s">
        <v>423</v>
      </c>
      <c r="H6" s="151">
        <v>812.69999999999993</v>
      </c>
      <c r="O6" s="151">
        <v>14</v>
      </c>
      <c r="Q6" s="151">
        <v>14</v>
      </c>
    </row>
    <row r="7" spans="1:20">
      <c r="A7" s="151" t="s">
        <v>8338</v>
      </c>
      <c r="B7" s="151" t="s">
        <v>8279</v>
      </c>
      <c r="C7" s="151" t="s">
        <v>8301</v>
      </c>
      <c r="D7" s="151">
        <v>9.0299999999999994</v>
      </c>
      <c r="E7" s="151" t="s">
        <v>8332</v>
      </c>
      <c r="F7" s="151" t="s">
        <v>8333</v>
      </c>
      <c r="G7" s="151" t="s">
        <v>423</v>
      </c>
      <c r="H7" s="151">
        <v>812.69999999999993</v>
      </c>
      <c r="O7" s="151">
        <v>25</v>
      </c>
    </row>
    <row r="8" spans="1:20">
      <c r="A8" s="151" t="s">
        <v>8339</v>
      </c>
      <c r="B8" s="151" t="s">
        <v>8279</v>
      </c>
      <c r="C8" s="151" t="s">
        <v>8300</v>
      </c>
      <c r="D8" s="151">
        <v>9.0299999999999994</v>
      </c>
      <c r="E8" s="151" t="s">
        <v>8332</v>
      </c>
      <c r="F8" s="151" t="s">
        <v>8333</v>
      </c>
      <c r="G8" s="151" t="s">
        <v>423</v>
      </c>
      <c r="H8" s="151">
        <v>812.69999999999993</v>
      </c>
      <c r="O8" s="151">
        <v>25</v>
      </c>
    </row>
    <row r="9" spans="1:20">
      <c r="A9" s="151" t="s">
        <v>8340</v>
      </c>
      <c r="B9" s="151" t="s">
        <v>8280</v>
      </c>
      <c r="C9" s="151" t="s">
        <v>8302</v>
      </c>
      <c r="D9" s="151">
        <v>7.63</v>
      </c>
      <c r="E9" s="151" t="s">
        <v>8332</v>
      </c>
      <c r="F9" s="151" t="s">
        <v>8333</v>
      </c>
      <c r="G9" s="151" t="s">
        <v>423</v>
      </c>
      <c r="H9" s="151">
        <v>686.7</v>
      </c>
      <c r="Q9" s="151">
        <v>18</v>
      </c>
    </row>
    <row r="10" spans="1:20">
      <c r="A10" s="151" t="s">
        <v>8341</v>
      </c>
      <c r="B10" s="151" t="s">
        <v>8280</v>
      </c>
      <c r="C10" s="151" t="s">
        <v>8303</v>
      </c>
      <c r="D10" s="151">
        <v>7.63</v>
      </c>
      <c r="E10" s="151" t="s">
        <v>8332</v>
      </c>
      <c r="F10" s="151" t="s">
        <v>8333</v>
      </c>
      <c r="G10" s="151" t="s">
        <v>423</v>
      </c>
      <c r="H10" s="151">
        <v>686.7</v>
      </c>
      <c r="Q10" s="151">
        <v>18</v>
      </c>
    </row>
    <row r="11" spans="1:20">
      <c r="A11" s="151" t="s">
        <v>8342</v>
      </c>
      <c r="B11" s="151" t="s">
        <v>8281</v>
      </c>
      <c r="C11" s="151" t="s">
        <v>8304</v>
      </c>
      <c r="D11" s="151">
        <v>9.0299999999999994</v>
      </c>
      <c r="E11" s="151" t="s">
        <v>8332</v>
      </c>
      <c r="F11" s="151" t="s">
        <v>8333</v>
      </c>
      <c r="G11" s="151" t="s">
        <v>423</v>
      </c>
      <c r="H11" s="151">
        <v>812.69999999999993</v>
      </c>
      <c r="O11" s="151">
        <v>18</v>
      </c>
      <c r="Q11" s="151">
        <v>18</v>
      </c>
      <c r="S11" s="151">
        <v>9</v>
      </c>
    </row>
    <row r="12" spans="1:20">
      <c r="A12" s="151" t="s">
        <v>8343</v>
      </c>
      <c r="B12" s="151" t="s">
        <v>8281</v>
      </c>
      <c r="C12" s="151" t="s">
        <v>8302</v>
      </c>
      <c r="D12" s="151">
        <v>9.0299999999999994</v>
      </c>
      <c r="E12" s="151" t="s">
        <v>8332</v>
      </c>
      <c r="F12" s="151" t="s">
        <v>8333</v>
      </c>
      <c r="G12" s="151" t="s">
        <v>423</v>
      </c>
      <c r="H12" s="151">
        <v>812.69999999999993</v>
      </c>
      <c r="M12" s="151">
        <v>9</v>
      </c>
      <c r="O12" s="151">
        <v>18</v>
      </c>
      <c r="Q12" s="151">
        <v>18</v>
      </c>
      <c r="S12" s="151">
        <v>9</v>
      </c>
    </row>
    <row r="13" spans="1:20">
      <c r="A13" s="151" t="s">
        <v>8344</v>
      </c>
      <c r="B13" s="151" t="s">
        <v>8281</v>
      </c>
      <c r="C13" s="151" t="s">
        <v>8303</v>
      </c>
      <c r="D13" s="151">
        <v>9.0299999999999994</v>
      </c>
      <c r="E13" s="151" t="s">
        <v>8332</v>
      </c>
      <c r="F13" s="151" t="s">
        <v>8333</v>
      </c>
      <c r="G13" s="151" t="s">
        <v>423</v>
      </c>
      <c r="H13" s="151">
        <v>812.69999999999993</v>
      </c>
      <c r="M13" s="151">
        <v>9</v>
      </c>
      <c r="O13" s="151">
        <v>18</v>
      </c>
      <c r="Q13" s="151">
        <v>18</v>
      </c>
      <c r="S13" s="151">
        <v>9</v>
      </c>
    </row>
    <row r="14" spans="1:20">
      <c r="A14" s="151" t="s">
        <v>8345</v>
      </c>
      <c r="B14" s="151" t="s">
        <v>6779</v>
      </c>
      <c r="C14" s="151" t="s">
        <v>8305</v>
      </c>
      <c r="D14" s="151">
        <v>5.53</v>
      </c>
      <c r="E14" s="151" t="s">
        <v>8346</v>
      </c>
      <c r="F14" s="151" t="s">
        <v>8333</v>
      </c>
      <c r="G14" s="151" t="s">
        <v>423</v>
      </c>
      <c r="H14" s="151">
        <v>497.70000000000005</v>
      </c>
      <c r="M14" s="151">
        <v>2</v>
      </c>
      <c r="O14" s="151">
        <v>10</v>
      </c>
      <c r="Q14" s="151">
        <v>25</v>
      </c>
      <c r="S14" s="151">
        <v>19</v>
      </c>
    </row>
    <row r="15" spans="1:20">
      <c r="A15" s="151" t="s">
        <v>8347</v>
      </c>
      <c r="B15" s="151" t="s">
        <v>4655</v>
      </c>
      <c r="C15" s="151" t="s">
        <v>8306</v>
      </c>
      <c r="D15" s="151">
        <v>4.83</v>
      </c>
      <c r="E15" s="151" t="s">
        <v>8348</v>
      </c>
      <c r="F15" s="151" t="s">
        <v>8333</v>
      </c>
      <c r="G15" s="151" t="s">
        <v>423</v>
      </c>
      <c r="H15" s="151">
        <v>434.7</v>
      </c>
      <c r="O15" s="151">
        <v>16</v>
      </c>
      <c r="Q15" s="151">
        <v>19</v>
      </c>
      <c r="S15" s="151">
        <v>12</v>
      </c>
    </row>
    <row r="16" spans="1:20">
      <c r="A16" s="151" t="s">
        <v>8349</v>
      </c>
      <c r="B16" s="151" t="s">
        <v>4895</v>
      </c>
      <c r="C16" s="151" t="s">
        <v>8300</v>
      </c>
      <c r="D16" s="151">
        <v>11.13</v>
      </c>
      <c r="E16" s="151" t="s">
        <v>8350</v>
      </c>
      <c r="F16" s="151" t="s">
        <v>8333</v>
      </c>
      <c r="G16" s="151" t="s">
        <v>423</v>
      </c>
      <c r="H16" s="151">
        <v>1001.7</v>
      </c>
      <c r="M16" s="151">
        <v>5</v>
      </c>
      <c r="O16" s="151">
        <v>10</v>
      </c>
      <c r="Q16" s="151">
        <v>13</v>
      </c>
      <c r="S16" s="151">
        <v>6</v>
      </c>
    </row>
    <row r="17" spans="1:19">
      <c r="A17" s="151" t="s">
        <v>8351</v>
      </c>
      <c r="B17" s="151" t="s">
        <v>6701</v>
      </c>
      <c r="C17" s="151" t="s">
        <v>8305</v>
      </c>
      <c r="D17" s="151">
        <v>5.53</v>
      </c>
      <c r="E17" s="151" t="s">
        <v>8348</v>
      </c>
      <c r="F17" s="151" t="s">
        <v>8333</v>
      </c>
      <c r="G17" s="151" t="s">
        <v>423</v>
      </c>
      <c r="H17" s="151">
        <v>497.70000000000005</v>
      </c>
      <c r="M17" s="151">
        <v>3</v>
      </c>
      <c r="O17" s="151">
        <v>8</v>
      </c>
      <c r="Q17" s="151">
        <v>14</v>
      </c>
      <c r="S17" s="151">
        <v>6</v>
      </c>
    </row>
    <row r="18" spans="1:19">
      <c r="A18" s="151" t="s">
        <v>8352</v>
      </c>
      <c r="B18" s="151" t="s">
        <v>6689</v>
      </c>
      <c r="C18" s="151" t="s">
        <v>8298</v>
      </c>
      <c r="D18" s="151">
        <v>6.23</v>
      </c>
      <c r="E18" s="151" t="s">
        <v>8348</v>
      </c>
      <c r="F18" s="151" t="s">
        <v>8333</v>
      </c>
      <c r="G18" s="151" t="s">
        <v>423</v>
      </c>
      <c r="H18" s="151">
        <v>560.70000000000005</v>
      </c>
      <c r="O18" s="151">
        <v>10</v>
      </c>
      <c r="Q18" s="151">
        <v>12</v>
      </c>
    </row>
    <row r="19" spans="1:19">
      <c r="A19" s="151" t="s">
        <v>8353</v>
      </c>
      <c r="B19" s="151" t="s">
        <v>6724</v>
      </c>
      <c r="C19" s="151" t="s">
        <v>8306</v>
      </c>
      <c r="D19" s="151">
        <v>11.13</v>
      </c>
      <c r="E19" s="151" t="s">
        <v>8354</v>
      </c>
      <c r="F19" s="151" t="s">
        <v>8333</v>
      </c>
      <c r="G19" s="151" t="s">
        <v>423</v>
      </c>
      <c r="H19" s="151">
        <v>1001.7</v>
      </c>
      <c r="Q19" s="151">
        <v>3</v>
      </c>
      <c r="S19" s="151">
        <v>3</v>
      </c>
    </row>
    <row r="20" spans="1:19">
      <c r="A20" s="151" t="s">
        <v>8355</v>
      </c>
      <c r="B20" s="151" t="s">
        <v>5411</v>
      </c>
      <c r="C20" s="151" t="s">
        <v>8304</v>
      </c>
      <c r="D20" s="151">
        <v>5.53</v>
      </c>
      <c r="E20" s="151" t="s">
        <v>8332</v>
      </c>
      <c r="F20" s="151" t="s">
        <v>8333</v>
      </c>
      <c r="G20" s="151" t="s">
        <v>423</v>
      </c>
      <c r="H20" s="151">
        <v>497.70000000000005</v>
      </c>
      <c r="Q20" s="151">
        <v>20</v>
      </c>
    </row>
    <row r="21" spans="1:19">
      <c r="A21" s="151" t="s">
        <v>8356</v>
      </c>
      <c r="B21" s="151" t="s">
        <v>5418</v>
      </c>
      <c r="C21" s="151" t="s">
        <v>8298</v>
      </c>
      <c r="D21" s="151">
        <v>8.33</v>
      </c>
      <c r="E21" s="151" t="s">
        <v>8332</v>
      </c>
      <c r="F21" s="151" t="s">
        <v>8333</v>
      </c>
      <c r="G21" s="151" t="s">
        <v>423</v>
      </c>
      <c r="H21" s="151">
        <v>749.7</v>
      </c>
      <c r="O21" s="151">
        <v>30</v>
      </c>
      <c r="Q21" s="151">
        <v>30</v>
      </c>
    </row>
    <row r="22" spans="1:19">
      <c r="A22" s="151" t="s">
        <v>8357</v>
      </c>
      <c r="B22" s="151" t="s">
        <v>5418</v>
      </c>
      <c r="C22" s="151" t="s">
        <v>8307</v>
      </c>
      <c r="D22" s="151">
        <v>8.33</v>
      </c>
      <c r="E22" s="151" t="s">
        <v>8332</v>
      </c>
      <c r="F22" s="151" t="s">
        <v>8333</v>
      </c>
      <c r="G22" s="151" t="s">
        <v>423</v>
      </c>
      <c r="H22" s="151">
        <v>749.7</v>
      </c>
      <c r="O22" s="151">
        <v>30</v>
      </c>
      <c r="Q22" s="151">
        <v>30</v>
      </c>
    </row>
    <row r="23" spans="1:19">
      <c r="A23" s="151" t="s">
        <v>8358</v>
      </c>
      <c r="B23" s="151" t="s">
        <v>6593</v>
      </c>
      <c r="C23" s="151" t="s">
        <v>8307</v>
      </c>
      <c r="D23" s="151">
        <v>9.0299999999999994</v>
      </c>
      <c r="E23" s="151" t="s">
        <v>8332</v>
      </c>
      <c r="F23" s="151" t="s">
        <v>8333</v>
      </c>
      <c r="G23" s="151" t="s">
        <v>423</v>
      </c>
      <c r="H23" s="151">
        <v>812.69999999999993</v>
      </c>
      <c r="M23" s="151">
        <v>10</v>
      </c>
      <c r="O23" s="151">
        <v>27</v>
      </c>
      <c r="Q23" s="151">
        <v>32</v>
      </c>
      <c r="S23" s="151">
        <v>7</v>
      </c>
    </row>
    <row r="24" spans="1:19">
      <c r="A24" s="151" t="s">
        <v>8359</v>
      </c>
      <c r="B24" s="151" t="s">
        <v>6593</v>
      </c>
      <c r="C24" s="151" t="s">
        <v>8300</v>
      </c>
      <c r="D24" s="151">
        <v>9.0299999999999994</v>
      </c>
      <c r="E24" s="151" t="s">
        <v>8332</v>
      </c>
      <c r="F24" s="151" t="s">
        <v>8333</v>
      </c>
      <c r="G24" s="151" t="s">
        <v>423</v>
      </c>
      <c r="H24" s="151">
        <v>812.69999999999993</v>
      </c>
      <c r="M24" s="151">
        <v>11</v>
      </c>
      <c r="O24" s="151">
        <v>30</v>
      </c>
      <c r="Q24" s="151">
        <v>33</v>
      </c>
      <c r="S24" s="151">
        <v>6</v>
      </c>
    </row>
    <row r="25" spans="1:19">
      <c r="A25" s="151" t="s">
        <v>8360</v>
      </c>
      <c r="B25" s="151" t="s">
        <v>6593</v>
      </c>
      <c r="C25" s="151" t="s">
        <v>8298</v>
      </c>
      <c r="D25" s="151">
        <v>9.0299999999999994</v>
      </c>
      <c r="E25" s="151" t="s">
        <v>8332</v>
      </c>
      <c r="F25" s="151" t="s">
        <v>8333</v>
      </c>
      <c r="G25" s="151" t="s">
        <v>423</v>
      </c>
      <c r="H25" s="151">
        <v>812.69999999999993</v>
      </c>
      <c r="M25" s="151">
        <v>10</v>
      </c>
      <c r="O25" s="151">
        <v>30</v>
      </c>
      <c r="Q25" s="151">
        <v>31</v>
      </c>
      <c r="S25" s="151">
        <v>14</v>
      </c>
    </row>
    <row r="26" spans="1:19">
      <c r="A26" s="151" t="s">
        <v>8361</v>
      </c>
      <c r="B26" s="151" t="s">
        <v>3895</v>
      </c>
      <c r="C26" s="151" t="s">
        <v>8308</v>
      </c>
      <c r="D26" s="151">
        <v>3.84</v>
      </c>
      <c r="E26" s="151" t="s">
        <v>8332</v>
      </c>
      <c r="F26" s="151" t="s">
        <v>8333</v>
      </c>
      <c r="G26" s="151" t="s">
        <v>423</v>
      </c>
      <c r="H26" s="151">
        <v>345.59999999999997</v>
      </c>
      <c r="J26" s="151">
        <v>10</v>
      </c>
      <c r="L26" s="151">
        <v>10</v>
      </c>
    </row>
    <row r="27" spans="1:19">
      <c r="A27" s="151" t="s">
        <v>8362</v>
      </c>
      <c r="B27" s="151" t="s">
        <v>3895</v>
      </c>
      <c r="C27" s="151" t="s">
        <v>8304</v>
      </c>
      <c r="D27" s="151">
        <v>3.84</v>
      </c>
      <c r="E27" s="151" t="s">
        <v>8332</v>
      </c>
      <c r="F27" s="151" t="s">
        <v>8333</v>
      </c>
      <c r="G27" s="151" t="s">
        <v>423</v>
      </c>
      <c r="H27" s="151">
        <v>345.59999999999997</v>
      </c>
      <c r="J27" s="151">
        <v>9</v>
      </c>
      <c r="L27" s="151">
        <v>9</v>
      </c>
    </row>
    <row r="28" spans="1:19">
      <c r="A28" s="151" t="s">
        <v>8363</v>
      </c>
      <c r="B28" s="151" t="s">
        <v>3895</v>
      </c>
      <c r="C28" s="151" t="s">
        <v>8309</v>
      </c>
      <c r="D28" s="151">
        <v>3.84</v>
      </c>
      <c r="E28" s="151" t="s">
        <v>8332</v>
      </c>
      <c r="F28" s="151" t="s">
        <v>8333</v>
      </c>
      <c r="G28" s="151" t="s">
        <v>423</v>
      </c>
      <c r="H28" s="151">
        <v>345.59999999999997</v>
      </c>
      <c r="J28" s="151">
        <v>10</v>
      </c>
      <c r="L28" s="151">
        <v>10</v>
      </c>
    </row>
    <row r="29" spans="1:19">
      <c r="A29" s="151" t="s">
        <v>8364</v>
      </c>
      <c r="B29" s="151" t="s">
        <v>4144</v>
      </c>
      <c r="C29" s="151" t="s">
        <v>8308</v>
      </c>
      <c r="D29" s="151">
        <v>3.84</v>
      </c>
      <c r="E29" s="151" t="s">
        <v>8332</v>
      </c>
      <c r="F29" s="151" t="s">
        <v>8333</v>
      </c>
      <c r="G29" s="151" t="s">
        <v>423</v>
      </c>
      <c r="H29" s="151">
        <v>345.59999999999997</v>
      </c>
      <c r="K29" s="151">
        <v>12</v>
      </c>
      <c r="L29" s="151">
        <v>12</v>
      </c>
    </row>
    <row r="30" spans="1:19">
      <c r="A30" s="151" t="s">
        <v>8365</v>
      </c>
      <c r="B30" s="151" t="s">
        <v>4144</v>
      </c>
      <c r="C30" s="151" t="s">
        <v>8304</v>
      </c>
      <c r="D30" s="151">
        <v>3.84</v>
      </c>
      <c r="E30" s="151" t="s">
        <v>8332</v>
      </c>
      <c r="F30" s="151" t="s">
        <v>8333</v>
      </c>
      <c r="G30" s="151" t="s">
        <v>423</v>
      </c>
      <c r="H30" s="151">
        <v>345.59999999999997</v>
      </c>
      <c r="K30" s="151">
        <v>12</v>
      </c>
      <c r="L30" s="151">
        <v>12</v>
      </c>
    </row>
    <row r="31" spans="1:19">
      <c r="A31" s="151" t="s">
        <v>8366</v>
      </c>
      <c r="B31" s="151" t="s">
        <v>4144</v>
      </c>
      <c r="C31" s="151" t="s">
        <v>8309</v>
      </c>
      <c r="D31" s="151">
        <v>3.84</v>
      </c>
      <c r="E31" s="151" t="s">
        <v>8332</v>
      </c>
      <c r="F31" s="151" t="s">
        <v>8333</v>
      </c>
      <c r="G31" s="151" t="s">
        <v>423</v>
      </c>
      <c r="H31" s="151">
        <v>345.59999999999997</v>
      </c>
      <c r="K31" s="151">
        <v>12</v>
      </c>
      <c r="L31" s="151">
        <v>12</v>
      </c>
    </row>
    <row r="32" spans="1:19">
      <c r="A32" s="151" t="s">
        <v>8367</v>
      </c>
      <c r="B32" s="151" t="s">
        <v>2078</v>
      </c>
      <c r="C32" s="151" t="s">
        <v>8307</v>
      </c>
      <c r="D32" s="151">
        <v>3.5</v>
      </c>
      <c r="E32" s="151" t="s">
        <v>8332</v>
      </c>
      <c r="F32" s="151" t="s">
        <v>8368</v>
      </c>
      <c r="G32" s="151" t="s">
        <v>430</v>
      </c>
      <c r="H32" s="151">
        <v>315</v>
      </c>
      <c r="O32" s="151">
        <v>1</v>
      </c>
      <c r="R32" s="151">
        <v>2</v>
      </c>
      <c r="S32" s="151">
        <v>1</v>
      </c>
    </row>
    <row r="33" spans="1:20">
      <c r="A33" s="151" t="s">
        <v>8369</v>
      </c>
      <c r="B33" s="151" t="s">
        <v>2078</v>
      </c>
      <c r="C33" s="151" t="s">
        <v>8300</v>
      </c>
      <c r="D33" s="151">
        <v>3.5</v>
      </c>
      <c r="E33" s="151" t="s">
        <v>8332</v>
      </c>
      <c r="F33" s="151" t="s">
        <v>8368</v>
      </c>
      <c r="G33" s="151" t="s">
        <v>430</v>
      </c>
      <c r="H33" s="151">
        <v>315</v>
      </c>
      <c r="M33" s="151">
        <v>2</v>
      </c>
      <c r="N33" s="151">
        <v>58</v>
      </c>
      <c r="O33" s="151">
        <v>112</v>
      </c>
      <c r="P33" s="151">
        <v>48</v>
      </c>
      <c r="Q33" s="151">
        <v>114</v>
      </c>
      <c r="R33" s="151">
        <v>47</v>
      </c>
      <c r="S33" s="151">
        <v>18</v>
      </c>
      <c r="T33" s="151">
        <v>4</v>
      </c>
    </row>
    <row r="34" spans="1:20">
      <c r="A34" s="151" t="s">
        <v>8370</v>
      </c>
      <c r="B34" s="151" t="s">
        <v>2078</v>
      </c>
      <c r="C34" s="151" t="s">
        <v>8298</v>
      </c>
      <c r="D34" s="151">
        <v>3.5</v>
      </c>
      <c r="E34" s="151" t="s">
        <v>8332</v>
      </c>
      <c r="F34" s="151" t="s">
        <v>8368</v>
      </c>
      <c r="G34" s="151" t="s">
        <v>430</v>
      </c>
      <c r="H34" s="151">
        <v>315</v>
      </c>
      <c r="M34" s="151">
        <v>21</v>
      </c>
      <c r="N34" s="151">
        <v>57</v>
      </c>
      <c r="O34" s="151">
        <v>72</v>
      </c>
      <c r="P34" s="151">
        <v>59</v>
      </c>
      <c r="Q34" s="151">
        <v>69</v>
      </c>
      <c r="R34" s="151">
        <v>70</v>
      </c>
      <c r="S34" s="151">
        <v>3</v>
      </c>
      <c r="T34" s="151">
        <v>3</v>
      </c>
    </row>
    <row r="35" spans="1:20">
      <c r="A35" s="151" t="s">
        <v>8371</v>
      </c>
      <c r="B35" s="151" t="s">
        <v>2078</v>
      </c>
      <c r="C35" s="151" t="s">
        <v>8310</v>
      </c>
      <c r="D35" s="151">
        <v>3.5</v>
      </c>
      <c r="E35" s="151" t="s">
        <v>8332</v>
      </c>
      <c r="F35" s="151" t="s">
        <v>8368</v>
      </c>
      <c r="G35" s="151" t="s">
        <v>430</v>
      </c>
      <c r="H35" s="151">
        <v>315</v>
      </c>
      <c r="N35" s="151">
        <v>6</v>
      </c>
      <c r="P35" s="151">
        <v>1</v>
      </c>
      <c r="Q35" s="151">
        <v>1</v>
      </c>
      <c r="R35" s="151">
        <v>4</v>
      </c>
      <c r="T35" s="151">
        <v>1</v>
      </c>
    </row>
    <row r="36" spans="1:20">
      <c r="A36" s="151" t="s">
        <v>8372</v>
      </c>
      <c r="B36" s="151" t="s">
        <v>8282</v>
      </c>
      <c r="C36" s="151" t="s">
        <v>8298</v>
      </c>
      <c r="D36" s="151">
        <v>2</v>
      </c>
      <c r="E36" s="151" t="s">
        <v>8373</v>
      </c>
      <c r="F36" s="151" t="s">
        <v>8333</v>
      </c>
      <c r="G36" s="151" t="s">
        <v>423</v>
      </c>
      <c r="H36" s="151">
        <v>180</v>
      </c>
      <c r="M36" s="151">
        <v>10</v>
      </c>
      <c r="O36" s="151">
        <v>11</v>
      </c>
      <c r="Q36" s="151">
        <v>15</v>
      </c>
      <c r="S36" s="151">
        <v>13</v>
      </c>
    </row>
    <row r="37" spans="1:20">
      <c r="A37" s="151" t="s">
        <v>8374</v>
      </c>
      <c r="B37" s="151" t="s">
        <v>8283</v>
      </c>
      <c r="C37" s="151" t="s">
        <v>8298</v>
      </c>
      <c r="D37" s="151">
        <v>2</v>
      </c>
      <c r="E37" s="151" t="s">
        <v>8375</v>
      </c>
      <c r="F37" s="151" t="s">
        <v>8333</v>
      </c>
      <c r="G37" s="151" t="s">
        <v>423</v>
      </c>
      <c r="H37" s="151">
        <v>180</v>
      </c>
      <c r="Q37" s="151">
        <v>40</v>
      </c>
      <c r="S37" s="151">
        <v>20</v>
      </c>
    </row>
    <row r="38" spans="1:20">
      <c r="A38" s="151" t="s">
        <v>8376</v>
      </c>
      <c r="B38" s="151" t="s">
        <v>4809</v>
      </c>
      <c r="C38" s="151" t="s">
        <v>8311</v>
      </c>
      <c r="D38" s="151">
        <v>3</v>
      </c>
      <c r="E38" s="151" t="s">
        <v>8377</v>
      </c>
      <c r="F38" s="151" t="s">
        <v>8333</v>
      </c>
      <c r="G38" s="151" t="s">
        <v>423</v>
      </c>
      <c r="H38" s="151">
        <v>270</v>
      </c>
      <c r="M38" s="151">
        <v>1</v>
      </c>
      <c r="O38" s="151">
        <v>2</v>
      </c>
      <c r="Q38" s="151">
        <v>2</v>
      </c>
      <c r="S38" s="151">
        <v>1</v>
      </c>
    </row>
    <row r="39" spans="1:20">
      <c r="A39" s="151" t="s">
        <v>8378</v>
      </c>
      <c r="B39" s="151" t="s">
        <v>3542</v>
      </c>
      <c r="C39" s="151" t="s">
        <v>8307</v>
      </c>
      <c r="D39" s="151">
        <v>4</v>
      </c>
      <c r="E39" s="151" t="s">
        <v>8379</v>
      </c>
      <c r="F39" s="151" t="s">
        <v>8368</v>
      </c>
      <c r="G39" s="151" t="s">
        <v>430</v>
      </c>
      <c r="H39" s="151">
        <v>360</v>
      </c>
      <c r="M39" s="151">
        <v>6</v>
      </c>
      <c r="N39" s="151">
        <v>2</v>
      </c>
      <c r="Q39" s="151">
        <v>18</v>
      </c>
    </row>
    <row r="40" spans="1:20">
      <c r="A40" s="151" t="s">
        <v>8380</v>
      </c>
      <c r="B40" s="151" t="s">
        <v>3542</v>
      </c>
      <c r="C40" s="151" t="s">
        <v>8312</v>
      </c>
      <c r="D40" s="151">
        <v>4</v>
      </c>
      <c r="E40" s="151" t="s">
        <v>8379</v>
      </c>
      <c r="F40" s="151" t="s">
        <v>8368</v>
      </c>
      <c r="G40" s="151" t="s">
        <v>430</v>
      </c>
      <c r="H40" s="151">
        <v>360</v>
      </c>
      <c r="M40" s="151">
        <v>4</v>
      </c>
      <c r="O40" s="151">
        <v>4</v>
      </c>
      <c r="Q40" s="151">
        <v>7</v>
      </c>
    </row>
    <row r="41" spans="1:20">
      <c r="A41" s="151" t="s">
        <v>8381</v>
      </c>
      <c r="B41" s="151" t="s">
        <v>4922</v>
      </c>
      <c r="C41" s="151" t="s">
        <v>8304</v>
      </c>
      <c r="D41" s="151">
        <v>4</v>
      </c>
      <c r="E41" s="151" t="s">
        <v>8382</v>
      </c>
      <c r="F41" s="151" t="s">
        <v>8368</v>
      </c>
      <c r="G41" s="151" t="s">
        <v>430</v>
      </c>
      <c r="H41" s="151">
        <v>360</v>
      </c>
      <c r="Q41" s="151">
        <v>2</v>
      </c>
      <c r="R41" s="151">
        <v>1</v>
      </c>
      <c r="S41" s="151">
        <v>3</v>
      </c>
    </row>
    <row r="42" spans="1:20">
      <c r="A42" s="151" t="s">
        <v>8383</v>
      </c>
      <c r="B42" s="151" t="s">
        <v>3565</v>
      </c>
      <c r="C42" s="151" t="s">
        <v>8307</v>
      </c>
      <c r="D42" s="151">
        <v>3</v>
      </c>
      <c r="E42" s="151" t="s">
        <v>8384</v>
      </c>
      <c r="F42" s="151" t="s">
        <v>8368</v>
      </c>
      <c r="G42" s="151" t="s">
        <v>430</v>
      </c>
      <c r="H42" s="151">
        <v>270</v>
      </c>
      <c r="O42" s="151">
        <v>5</v>
      </c>
    </row>
    <row r="43" spans="1:20">
      <c r="A43" s="151" t="s">
        <v>8385</v>
      </c>
      <c r="B43" s="151" t="s">
        <v>3616</v>
      </c>
      <c r="C43" s="151" t="s">
        <v>8304</v>
      </c>
      <c r="D43" s="151">
        <v>1.5</v>
      </c>
      <c r="E43" s="151" t="s">
        <v>8386</v>
      </c>
      <c r="F43" s="151" t="s">
        <v>8333</v>
      </c>
      <c r="G43" s="151" t="s">
        <v>423</v>
      </c>
      <c r="H43" s="151">
        <v>135</v>
      </c>
      <c r="M43" s="151">
        <v>1</v>
      </c>
      <c r="Q43" s="151">
        <v>2</v>
      </c>
      <c r="S43" s="151">
        <v>1</v>
      </c>
    </row>
    <row r="44" spans="1:20">
      <c r="A44" s="151" t="s">
        <v>8387</v>
      </c>
      <c r="B44" s="151" t="s">
        <v>3616</v>
      </c>
      <c r="C44" s="151" t="s">
        <v>8313</v>
      </c>
      <c r="D44" s="151">
        <v>1.5</v>
      </c>
      <c r="E44" s="151" t="s">
        <v>8386</v>
      </c>
      <c r="F44" s="151" t="s">
        <v>8333</v>
      </c>
      <c r="G44" s="151" t="s">
        <v>423</v>
      </c>
      <c r="H44" s="151">
        <v>135</v>
      </c>
      <c r="O44" s="151">
        <v>1</v>
      </c>
      <c r="Q44" s="151">
        <v>9</v>
      </c>
      <c r="S44" s="151">
        <v>1</v>
      </c>
    </row>
    <row r="45" spans="1:20">
      <c r="A45" s="151" t="s">
        <v>8388</v>
      </c>
      <c r="B45" s="151" t="s">
        <v>1412</v>
      </c>
      <c r="C45" s="151" t="s">
        <v>8312</v>
      </c>
      <c r="D45" s="151">
        <v>3</v>
      </c>
      <c r="E45" s="151" t="s">
        <v>8375</v>
      </c>
      <c r="F45" s="151" t="s">
        <v>8368</v>
      </c>
      <c r="G45" s="151" t="s">
        <v>430</v>
      </c>
      <c r="H45" s="151">
        <v>270</v>
      </c>
      <c r="M45" s="151">
        <v>2</v>
      </c>
      <c r="N45" s="151">
        <v>7</v>
      </c>
      <c r="O45" s="151">
        <v>1</v>
      </c>
      <c r="Q45" s="151">
        <v>20</v>
      </c>
      <c r="S45" s="151">
        <v>1</v>
      </c>
    </row>
    <row r="46" spans="1:20">
      <c r="A46" s="151" t="s">
        <v>8389</v>
      </c>
      <c r="B46" s="151" t="s">
        <v>5878</v>
      </c>
      <c r="C46" s="151" t="s">
        <v>8304</v>
      </c>
      <c r="D46" s="151">
        <v>3</v>
      </c>
      <c r="E46" s="151" t="s">
        <v>8390</v>
      </c>
      <c r="F46" s="151" t="s">
        <v>8333</v>
      </c>
      <c r="G46" s="151" t="s">
        <v>423</v>
      </c>
      <c r="H46" s="151">
        <v>270</v>
      </c>
      <c r="M46" s="151">
        <v>1</v>
      </c>
      <c r="O46" s="151">
        <v>2</v>
      </c>
      <c r="Q46" s="151">
        <v>2</v>
      </c>
      <c r="S46" s="151">
        <v>1</v>
      </c>
    </row>
    <row r="47" spans="1:20">
      <c r="A47" s="151" t="s">
        <v>8391</v>
      </c>
      <c r="B47" s="151" t="s">
        <v>5125</v>
      </c>
      <c r="C47" s="151" t="s">
        <v>8301</v>
      </c>
      <c r="D47" s="151">
        <v>3</v>
      </c>
      <c r="E47" s="151" t="s">
        <v>8392</v>
      </c>
      <c r="F47" s="151" t="s">
        <v>8333</v>
      </c>
      <c r="G47" s="151" t="s">
        <v>423</v>
      </c>
      <c r="H47" s="151">
        <v>270</v>
      </c>
      <c r="M47" s="151">
        <v>6</v>
      </c>
      <c r="O47" s="151">
        <v>1</v>
      </c>
      <c r="Q47" s="151">
        <v>1</v>
      </c>
    </row>
    <row r="48" spans="1:20">
      <c r="A48" s="151" t="s">
        <v>8393</v>
      </c>
      <c r="B48" s="151" t="s">
        <v>5125</v>
      </c>
      <c r="C48" s="151" t="s">
        <v>8300</v>
      </c>
      <c r="D48" s="151">
        <v>3</v>
      </c>
      <c r="E48" s="151" t="s">
        <v>8392</v>
      </c>
      <c r="F48" s="151" t="s">
        <v>8333</v>
      </c>
      <c r="G48" s="151" t="s">
        <v>423</v>
      </c>
      <c r="H48" s="151">
        <v>270</v>
      </c>
      <c r="M48" s="151">
        <v>1</v>
      </c>
      <c r="O48" s="151">
        <v>2</v>
      </c>
      <c r="Q48" s="151">
        <v>1</v>
      </c>
      <c r="S48" s="151">
        <v>1</v>
      </c>
    </row>
    <row r="49" spans="1:19">
      <c r="A49" s="151" t="s">
        <v>8394</v>
      </c>
      <c r="B49" s="151" t="s">
        <v>5125</v>
      </c>
      <c r="C49" s="151" t="s">
        <v>8303</v>
      </c>
      <c r="D49" s="151">
        <v>3</v>
      </c>
      <c r="E49" s="151" t="s">
        <v>8392</v>
      </c>
      <c r="F49" s="151" t="s">
        <v>8333</v>
      </c>
      <c r="G49" s="151" t="s">
        <v>423</v>
      </c>
      <c r="H49" s="151">
        <v>270</v>
      </c>
      <c r="M49" s="151">
        <v>6</v>
      </c>
      <c r="O49" s="151">
        <v>14</v>
      </c>
      <c r="Q49" s="151">
        <v>5</v>
      </c>
    </row>
    <row r="50" spans="1:19">
      <c r="A50" s="151" t="s">
        <v>8395</v>
      </c>
      <c r="B50" s="151" t="s">
        <v>5128</v>
      </c>
      <c r="C50" s="151" t="s">
        <v>8314</v>
      </c>
      <c r="D50" s="151">
        <v>3</v>
      </c>
      <c r="E50" s="151" t="s">
        <v>8396</v>
      </c>
      <c r="F50" s="151" t="s">
        <v>8333</v>
      </c>
      <c r="G50" s="151" t="s">
        <v>423</v>
      </c>
      <c r="H50" s="151">
        <v>270</v>
      </c>
      <c r="O50" s="151">
        <v>7</v>
      </c>
      <c r="Q50" s="151">
        <v>7</v>
      </c>
      <c r="S50" s="151">
        <v>4</v>
      </c>
    </row>
    <row r="51" spans="1:19">
      <c r="A51" s="151" t="s">
        <v>8397</v>
      </c>
      <c r="B51" s="151" t="s">
        <v>5131</v>
      </c>
      <c r="C51" s="151" t="s">
        <v>8300</v>
      </c>
      <c r="D51" s="151">
        <v>3</v>
      </c>
      <c r="E51" s="151" t="s">
        <v>8392</v>
      </c>
      <c r="F51" s="151" t="s">
        <v>8333</v>
      </c>
      <c r="G51" s="151" t="s">
        <v>423</v>
      </c>
      <c r="H51" s="151">
        <v>270</v>
      </c>
      <c r="M51" s="151">
        <v>4</v>
      </c>
      <c r="O51" s="151">
        <v>6</v>
      </c>
      <c r="Q51" s="151">
        <v>4</v>
      </c>
      <c r="S51" s="151">
        <v>4</v>
      </c>
    </row>
    <row r="52" spans="1:19">
      <c r="A52" s="151" t="s">
        <v>8398</v>
      </c>
      <c r="B52" s="151" t="s">
        <v>5131</v>
      </c>
      <c r="C52" s="151" t="s">
        <v>8310</v>
      </c>
      <c r="D52" s="151">
        <v>3</v>
      </c>
      <c r="E52" s="151" t="s">
        <v>8392</v>
      </c>
      <c r="F52" s="151" t="s">
        <v>8333</v>
      </c>
      <c r="G52" s="151" t="s">
        <v>423</v>
      </c>
      <c r="H52" s="151">
        <v>270</v>
      </c>
      <c r="O52" s="151">
        <v>2</v>
      </c>
      <c r="Q52" s="151">
        <v>1</v>
      </c>
      <c r="S52" s="151">
        <v>3</v>
      </c>
    </row>
    <row r="53" spans="1:19">
      <c r="A53" s="151" t="s">
        <v>8399</v>
      </c>
      <c r="B53" s="151" t="s">
        <v>3107</v>
      </c>
      <c r="C53" s="151" t="s">
        <v>8300</v>
      </c>
      <c r="D53" s="151">
        <v>2</v>
      </c>
      <c r="E53" s="151" t="s">
        <v>8375</v>
      </c>
      <c r="F53" s="151" t="s">
        <v>8368</v>
      </c>
      <c r="G53" s="151" t="s">
        <v>430</v>
      </c>
      <c r="H53" s="151">
        <v>180</v>
      </c>
      <c r="I53" s="151">
        <v>30</v>
      </c>
    </row>
    <row r="54" spans="1:19">
      <c r="A54" s="151" t="s">
        <v>8400</v>
      </c>
      <c r="B54" s="151" t="s">
        <v>8284</v>
      </c>
      <c r="C54" s="151" t="s">
        <v>8298</v>
      </c>
      <c r="D54" s="151">
        <v>1.5</v>
      </c>
      <c r="E54" s="151" t="s">
        <v>8401</v>
      </c>
      <c r="F54" s="151" t="s">
        <v>8333</v>
      </c>
      <c r="G54" s="151" t="s">
        <v>423</v>
      </c>
      <c r="H54" s="151">
        <v>135</v>
      </c>
      <c r="I54" s="151">
        <v>14</v>
      </c>
    </row>
    <row r="55" spans="1:19">
      <c r="A55" s="151" t="s">
        <v>8402</v>
      </c>
      <c r="B55" s="151" t="s">
        <v>1910</v>
      </c>
      <c r="C55" s="151" t="s">
        <v>8315</v>
      </c>
      <c r="D55" s="151">
        <v>1.5</v>
      </c>
      <c r="E55" s="151" t="s">
        <v>8403</v>
      </c>
      <c r="F55" s="151" t="s">
        <v>8404</v>
      </c>
      <c r="G55" s="151" t="s">
        <v>435</v>
      </c>
      <c r="H55" s="151">
        <v>135</v>
      </c>
      <c r="I55" s="151">
        <v>23</v>
      </c>
    </row>
    <row r="56" spans="1:19">
      <c r="A56" s="151" t="s">
        <v>8405</v>
      </c>
      <c r="B56" s="151" t="s">
        <v>3306</v>
      </c>
      <c r="C56" s="151" t="s">
        <v>8300</v>
      </c>
      <c r="D56" s="151">
        <v>3</v>
      </c>
      <c r="E56" s="151" t="s">
        <v>8382</v>
      </c>
      <c r="F56" s="151" t="s">
        <v>8368</v>
      </c>
      <c r="G56" s="151" t="s">
        <v>430</v>
      </c>
      <c r="H56" s="151">
        <v>270</v>
      </c>
      <c r="I56" s="151">
        <v>8</v>
      </c>
    </row>
    <row r="57" spans="1:19">
      <c r="A57" s="151" t="s">
        <v>8406</v>
      </c>
      <c r="B57" s="151" t="s">
        <v>3306</v>
      </c>
      <c r="C57" s="151" t="s">
        <v>8312</v>
      </c>
      <c r="D57" s="151">
        <v>3</v>
      </c>
      <c r="E57" s="151" t="s">
        <v>8382</v>
      </c>
      <c r="F57" s="151" t="s">
        <v>8368</v>
      </c>
      <c r="G57" s="151" t="s">
        <v>430</v>
      </c>
      <c r="H57" s="151">
        <v>270</v>
      </c>
      <c r="I57" s="151">
        <v>4</v>
      </c>
    </row>
    <row r="58" spans="1:19">
      <c r="A58" s="151" t="s">
        <v>8407</v>
      </c>
      <c r="B58" s="151" t="s">
        <v>3306</v>
      </c>
      <c r="C58" s="151" t="s">
        <v>8298</v>
      </c>
      <c r="D58" s="151">
        <v>3</v>
      </c>
      <c r="E58" s="151" t="s">
        <v>8382</v>
      </c>
      <c r="F58" s="151" t="s">
        <v>8368</v>
      </c>
      <c r="G58" s="151" t="s">
        <v>430</v>
      </c>
      <c r="H58" s="151">
        <v>270</v>
      </c>
      <c r="I58" s="151">
        <v>20</v>
      </c>
    </row>
    <row r="59" spans="1:19">
      <c r="A59" s="151" t="s">
        <v>8408</v>
      </c>
      <c r="B59" s="151" t="s">
        <v>8285</v>
      </c>
      <c r="C59" s="151" t="s">
        <v>8300</v>
      </c>
      <c r="D59" s="151">
        <v>1</v>
      </c>
      <c r="E59" s="151" t="s">
        <v>8403</v>
      </c>
      <c r="F59" s="151" t="s">
        <v>8333</v>
      </c>
      <c r="G59" s="151" t="s">
        <v>423</v>
      </c>
      <c r="H59" s="151">
        <v>90</v>
      </c>
      <c r="M59" s="151">
        <v>4</v>
      </c>
      <c r="O59" s="151">
        <v>17</v>
      </c>
      <c r="Q59" s="151">
        <v>21</v>
      </c>
      <c r="S59" s="151">
        <v>8</v>
      </c>
    </row>
    <row r="60" spans="1:19">
      <c r="A60" s="151" t="s">
        <v>8409</v>
      </c>
      <c r="B60" s="151" t="s">
        <v>8285</v>
      </c>
      <c r="C60" s="151" t="s">
        <v>8298</v>
      </c>
      <c r="D60" s="151">
        <v>1</v>
      </c>
      <c r="E60" s="151" t="s">
        <v>8403</v>
      </c>
      <c r="F60" s="151" t="s">
        <v>8333</v>
      </c>
      <c r="G60" s="151" t="s">
        <v>423</v>
      </c>
      <c r="H60" s="151">
        <v>90</v>
      </c>
      <c r="M60" s="151">
        <v>4</v>
      </c>
      <c r="O60" s="151">
        <v>9</v>
      </c>
      <c r="Q60" s="151">
        <v>8</v>
      </c>
      <c r="S60" s="151">
        <v>5</v>
      </c>
    </row>
    <row r="61" spans="1:19">
      <c r="A61" s="151" t="s">
        <v>8410</v>
      </c>
      <c r="B61" s="151" t="s">
        <v>8286</v>
      </c>
      <c r="C61" s="151" t="s">
        <v>8298</v>
      </c>
      <c r="D61" s="151">
        <v>0.7</v>
      </c>
      <c r="E61" s="151" t="s">
        <v>8403</v>
      </c>
      <c r="F61" s="151" t="s">
        <v>8333</v>
      </c>
      <c r="G61" s="151" t="s">
        <v>423</v>
      </c>
      <c r="H61" s="151">
        <v>62.999999999999993</v>
      </c>
      <c r="I61" s="151">
        <v>5</v>
      </c>
    </row>
    <row r="62" spans="1:19">
      <c r="A62" s="151" t="s">
        <v>8411</v>
      </c>
      <c r="B62" s="151" t="s">
        <v>8286</v>
      </c>
      <c r="C62" s="151" t="s">
        <v>8310</v>
      </c>
      <c r="D62" s="151">
        <v>0.7</v>
      </c>
      <c r="E62" s="151" t="s">
        <v>8403</v>
      </c>
      <c r="F62" s="151" t="s">
        <v>8333</v>
      </c>
      <c r="G62" s="151" t="s">
        <v>423</v>
      </c>
      <c r="H62" s="151">
        <v>62.999999999999993</v>
      </c>
      <c r="I62" s="151">
        <v>30</v>
      </c>
    </row>
    <row r="63" spans="1:19">
      <c r="A63" s="151" t="s">
        <v>8412</v>
      </c>
      <c r="B63" s="151" t="s">
        <v>3198</v>
      </c>
      <c r="C63" s="151" t="s">
        <v>8307</v>
      </c>
      <c r="D63" s="151">
        <v>2</v>
      </c>
      <c r="E63" s="151" t="s">
        <v>8401</v>
      </c>
      <c r="F63" s="151" t="s">
        <v>8333</v>
      </c>
      <c r="G63" s="151" t="s">
        <v>423</v>
      </c>
      <c r="H63" s="151">
        <v>180</v>
      </c>
      <c r="I63" s="151">
        <v>20</v>
      </c>
    </row>
    <row r="64" spans="1:19">
      <c r="A64" s="151" t="s">
        <v>8413</v>
      </c>
      <c r="B64" s="151" t="s">
        <v>3205</v>
      </c>
      <c r="C64" s="151" t="s">
        <v>8307</v>
      </c>
      <c r="D64" s="151">
        <v>2</v>
      </c>
      <c r="E64" s="151" t="s">
        <v>8401</v>
      </c>
      <c r="F64" s="151" t="s">
        <v>8333</v>
      </c>
      <c r="G64" s="151" t="s">
        <v>423</v>
      </c>
      <c r="H64" s="151">
        <v>180</v>
      </c>
      <c r="I64" s="151">
        <v>30</v>
      </c>
    </row>
    <row r="65" spans="1:19">
      <c r="A65" s="151" t="s">
        <v>8414</v>
      </c>
      <c r="B65" s="151" t="s">
        <v>3205</v>
      </c>
      <c r="C65" s="151" t="s">
        <v>8300</v>
      </c>
      <c r="D65" s="151">
        <v>2</v>
      </c>
      <c r="E65" s="151" t="s">
        <v>8401</v>
      </c>
      <c r="F65" s="151" t="s">
        <v>8333</v>
      </c>
      <c r="G65" s="151" t="s">
        <v>423</v>
      </c>
      <c r="H65" s="151">
        <v>180</v>
      </c>
      <c r="I65" s="151">
        <v>30</v>
      </c>
    </row>
    <row r="66" spans="1:19">
      <c r="A66" s="151" t="s">
        <v>8415</v>
      </c>
      <c r="B66" s="151" t="s">
        <v>3205</v>
      </c>
      <c r="C66" s="151" t="s">
        <v>8298</v>
      </c>
      <c r="D66" s="151">
        <v>2</v>
      </c>
      <c r="E66" s="151" t="s">
        <v>8401</v>
      </c>
      <c r="F66" s="151" t="s">
        <v>8333</v>
      </c>
      <c r="G66" s="151" t="s">
        <v>423</v>
      </c>
      <c r="H66" s="151">
        <v>180</v>
      </c>
      <c r="I66" s="151">
        <v>45</v>
      </c>
    </row>
    <row r="67" spans="1:19">
      <c r="A67" s="151" t="s">
        <v>8416</v>
      </c>
      <c r="B67" s="151" t="s">
        <v>8287</v>
      </c>
      <c r="C67" s="151" t="s">
        <v>8312</v>
      </c>
      <c r="D67" s="151">
        <v>3</v>
      </c>
      <c r="E67" s="151" t="s">
        <v>8417</v>
      </c>
      <c r="F67" s="151" t="s">
        <v>8333</v>
      </c>
      <c r="G67" s="151" t="s">
        <v>423</v>
      </c>
      <c r="H67" s="151">
        <v>270</v>
      </c>
      <c r="I67" s="151">
        <v>20</v>
      </c>
    </row>
    <row r="68" spans="1:19">
      <c r="A68" s="151" t="s">
        <v>8418</v>
      </c>
      <c r="B68" s="151" t="s">
        <v>8287</v>
      </c>
      <c r="C68" s="151" t="s">
        <v>8298</v>
      </c>
      <c r="D68" s="151">
        <v>3</v>
      </c>
      <c r="E68" s="151" t="s">
        <v>8417</v>
      </c>
      <c r="F68" s="151" t="s">
        <v>8333</v>
      </c>
      <c r="G68" s="151" t="s">
        <v>423</v>
      </c>
      <c r="H68" s="151">
        <v>270</v>
      </c>
      <c r="I68" s="151">
        <v>30</v>
      </c>
    </row>
    <row r="69" spans="1:19">
      <c r="A69" s="151" t="s">
        <v>8419</v>
      </c>
      <c r="B69" s="151" t="s">
        <v>8288</v>
      </c>
      <c r="C69" s="151" t="s">
        <v>8304</v>
      </c>
      <c r="D69" s="151">
        <v>2.5</v>
      </c>
      <c r="E69" s="151" t="s">
        <v>8420</v>
      </c>
      <c r="F69" s="151" t="s">
        <v>8368</v>
      </c>
      <c r="G69" s="151" t="s">
        <v>430</v>
      </c>
      <c r="H69" s="151">
        <v>225</v>
      </c>
      <c r="I69" s="151">
        <v>12</v>
      </c>
    </row>
    <row r="70" spans="1:19">
      <c r="A70" s="151" t="s">
        <v>8421</v>
      </c>
      <c r="B70" s="151" t="s">
        <v>8288</v>
      </c>
      <c r="C70" s="151" t="s">
        <v>8316</v>
      </c>
      <c r="D70" s="151">
        <v>2.5</v>
      </c>
      <c r="E70" s="151" t="s">
        <v>8420</v>
      </c>
      <c r="F70" s="151" t="s">
        <v>8368</v>
      </c>
      <c r="G70" s="151" t="s">
        <v>430</v>
      </c>
      <c r="H70" s="151">
        <v>225</v>
      </c>
      <c r="I70" s="151">
        <v>12</v>
      </c>
    </row>
    <row r="71" spans="1:19">
      <c r="A71" s="151" t="s">
        <v>8422</v>
      </c>
      <c r="B71" s="151" t="s">
        <v>8289</v>
      </c>
      <c r="C71" s="151" t="s">
        <v>8300</v>
      </c>
      <c r="D71" s="151">
        <v>2.5</v>
      </c>
      <c r="E71" s="151" t="s">
        <v>8375</v>
      </c>
      <c r="F71" s="151" t="s">
        <v>8368</v>
      </c>
      <c r="G71" s="151" t="s">
        <v>430</v>
      </c>
      <c r="H71" s="151">
        <v>225</v>
      </c>
      <c r="I71" s="151">
        <v>8</v>
      </c>
    </row>
    <row r="72" spans="1:19">
      <c r="A72" s="151" t="s">
        <v>8423</v>
      </c>
      <c r="B72" s="151" t="s">
        <v>8289</v>
      </c>
      <c r="C72" s="151" t="s">
        <v>8298</v>
      </c>
      <c r="D72" s="151">
        <v>2.5</v>
      </c>
      <c r="E72" s="151" t="s">
        <v>8375</v>
      </c>
      <c r="F72" s="151" t="s">
        <v>8368</v>
      </c>
      <c r="G72" s="151" t="s">
        <v>430</v>
      </c>
      <c r="H72" s="151">
        <v>225</v>
      </c>
      <c r="I72" s="151">
        <v>12</v>
      </c>
    </row>
    <row r="73" spans="1:19">
      <c r="A73" s="151" t="s">
        <v>8424</v>
      </c>
      <c r="B73" s="151" t="s">
        <v>8290</v>
      </c>
      <c r="C73" s="151" t="s">
        <v>8313</v>
      </c>
      <c r="D73" s="151">
        <v>3</v>
      </c>
      <c r="E73" s="151" t="s">
        <v>8425</v>
      </c>
      <c r="F73" s="151" t="s">
        <v>8368</v>
      </c>
      <c r="G73" s="151" t="s">
        <v>430</v>
      </c>
      <c r="H73" s="151">
        <v>270</v>
      </c>
      <c r="I73" s="151">
        <v>10</v>
      </c>
    </row>
    <row r="74" spans="1:19">
      <c r="A74" s="151" t="s">
        <v>8426</v>
      </c>
      <c r="B74" s="151" t="s">
        <v>8290</v>
      </c>
      <c r="C74" s="151" t="s">
        <v>8316</v>
      </c>
      <c r="D74" s="151">
        <v>3</v>
      </c>
      <c r="E74" s="151" t="s">
        <v>8425</v>
      </c>
      <c r="F74" s="151" t="s">
        <v>8368</v>
      </c>
      <c r="G74" s="151" t="s">
        <v>430</v>
      </c>
      <c r="H74" s="151">
        <v>270</v>
      </c>
      <c r="I74" s="151">
        <v>14</v>
      </c>
    </row>
    <row r="75" spans="1:19">
      <c r="A75" s="151" t="s">
        <v>8427</v>
      </c>
      <c r="B75" s="151" t="s">
        <v>2010</v>
      </c>
      <c r="C75" s="151" t="s">
        <v>8307</v>
      </c>
      <c r="D75" s="151">
        <v>5</v>
      </c>
      <c r="E75" s="151" t="s">
        <v>8428</v>
      </c>
      <c r="F75" s="151" t="s">
        <v>8368</v>
      </c>
      <c r="G75" s="151" t="s">
        <v>430</v>
      </c>
      <c r="H75" s="151">
        <v>450</v>
      </c>
      <c r="O75" s="151">
        <v>5</v>
      </c>
      <c r="Q75" s="151">
        <v>7</v>
      </c>
    </row>
    <row r="76" spans="1:19">
      <c r="A76" s="151" t="s">
        <v>8429</v>
      </c>
      <c r="B76" s="151" t="s">
        <v>2010</v>
      </c>
      <c r="C76" s="151" t="s">
        <v>8312</v>
      </c>
      <c r="D76" s="151">
        <v>5</v>
      </c>
      <c r="E76" s="151" t="s">
        <v>8428</v>
      </c>
      <c r="F76" s="151" t="s">
        <v>8368</v>
      </c>
      <c r="G76" s="151" t="s">
        <v>430</v>
      </c>
      <c r="H76" s="151">
        <v>450</v>
      </c>
      <c r="M76" s="151">
        <v>1</v>
      </c>
      <c r="O76" s="151">
        <v>1</v>
      </c>
      <c r="Q76" s="151">
        <v>1</v>
      </c>
      <c r="S76" s="151">
        <v>1</v>
      </c>
    </row>
    <row r="77" spans="1:19">
      <c r="A77" s="151" t="s">
        <v>8430</v>
      </c>
      <c r="B77" s="151" t="s">
        <v>2014</v>
      </c>
      <c r="C77" s="151" t="s">
        <v>8307</v>
      </c>
      <c r="D77" s="151">
        <v>5</v>
      </c>
      <c r="E77" s="151" t="s">
        <v>8375</v>
      </c>
      <c r="F77" s="151" t="s">
        <v>8368</v>
      </c>
      <c r="G77" s="151" t="s">
        <v>430</v>
      </c>
      <c r="H77" s="151">
        <v>450</v>
      </c>
      <c r="M77" s="151">
        <v>1</v>
      </c>
      <c r="O77" s="151">
        <v>3</v>
      </c>
    </row>
    <row r="78" spans="1:19">
      <c r="A78" s="151" t="s">
        <v>8431</v>
      </c>
      <c r="B78" s="151" t="s">
        <v>2017</v>
      </c>
      <c r="C78" s="151" t="s">
        <v>8298</v>
      </c>
      <c r="D78" s="151">
        <v>5</v>
      </c>
      <c r="E78" s="151" t="s">
        <v>8432</v>
      </c>
      <c r="F78" s="151" t="s">
        <v>8368</v>
      </c>
      <c r="G78" s="151" t="s">
        <v>430</v>
      </c>
      <c r="H78" s="151">
        <v>450</v>
      </c>
      <c r="M78" s="151">
        <v>1</v>
      </c>
      <c r="O78" s="151">
        <v>1</v>
      </c>
      <c r="Q78" s="151">
        <v>1</v>
      </c>
      <c r="S78" s="151">
        <v>1</v>
      </c>
    </row>
    <row r="79" spans="1:19">
      <c r="A79" s="151" t="s">
        <v>8433</v>
      </c>
      <c r="B79" s="151" t="s">
        <v>2021</v>
      </c>
      <c r="C79" s="151" t="s">
        <v>8300</v>
      </c>
      <c r="D79" s="151">
        <v>3</v>
      </c>
      <c r="E79" s="151" t="s">
        <v>8434</v>
      </c>
      <c r="F79" s="151" t="s">
        <v>8368</v>
      </c>
      <c r="G79" s="151" t="s">
        <v>430</v>
      </c>
      <c r="H79" s="151">
        <v>270</v>
      </c>
      <c r="M79" s="151">
        <v>8</v>
      </c>
      <c r="O79" s="151">
        <v>10</v>
      </c>
    </row>
    <row r="80" spans="1:19">
      <c r="A80" s="151" t="s">
        <v>8435</v>
      </c>
      <c r="B80" s="151" t="s">
        <v>1673</v>
      </c>
      <c r="C80" s="151" t="s">
        <v>8298</v>
      </c>
      <c r="D80" s="151">
        <v>5</v>
      </c>
      <c r="E80" s="151" t="s">
        <v>8375</v>
      </c>
      <c r="F80" s="151" t="s">
        <v>8368</v>
      </c>
      <c r="G80" s="151" t="s">
        <v>430</v>
      </c>
      <c r="H80" s="151">
        <v>450</v>
      </c>
      <c r="M80" s="151">
        <v>1</v>
      </c>
      <c r="O80" s="151">
        <v>1</v>
      </c>
      <c r="Q80" s="151">
        <v>2</v>
      </c>
      <c r="S80" s="151">
        <v>4</v>
      </c>
    </row>
    <row r="81" spans="1:19">
      <c r="A81" s="151" t="s">
        <v>8436</v>
      </c>
      <c r="B81" s="151" t="s">
        <v>8291</v>
      </c>
      <c r="C81" s="151" t="s">
        <v>8300</v>
      </c>
      <c r="D81" s="151">
        <v>5</v>
      </c>
      <c r="E81" s="151" t="s">
        <v>8437</v>
      </c>
      <c r="F81" s="151" t="s">
        <v>8333</v>
      </c>
      <c r="G81" s="151" t="s">
        <v>423</v>
      </c>
      <c r="H81" s="151">
        <v>450</v>
      </c>
      <c r="O81" s="151">
        <v>6</v>
      </c>
      <c r="Q81" s="151">
        <v>15</v>
      </c>
    </row>
    <row r="82" spans="1:19">
      <c r="A82" s="151" t="s">
        <v>8438</v>
      </c>
      <c r="B82" s="151" t="s">
        <v>1694</v>
      </c>
      <c r="C82" s="151" t="s">
        <v>8311</v>
      </c>
      <c r="D82" s="151">
        <v>5</v>
      </c>
      <c r="E82" s="151" t="s">
        <v>8379</v>
      </c>
      <c r="F82" s="151" t="s">
        <v>8368</v>
      </c>
      <c r="G82" s="151" t="s">
        <v>430</v>
      </c>
      <c r="H82" s="151">
        <v>450</v>
      </c>
      <c r="O82" s="151">
        <v>3</v>
      </c>
      <c r="Q82" s="151">
        <v>1</v>
      </c>
    </row>
    <row r="83" spans="1:19">
      <c r="A83" s="151" t="s">
        <v>8439</v>
      </c>
      <c r="B83" s="151" t="s">
        <v>1694</v>
      </c>
      <c r="C83" s="151" t="s">
        <v>8300</v>
      </c>
      <c r="D83" s="151">
        <v>5</v>
      </c>
      <c r="E83" s="151" t="s">
        <v>8379</v>
      </c>
      <c r="F83" s="151" t="s">
        <v>8368</v>
      </c>
      <c r="G83" s="151" t="s">
        <v>430</v>
      </c>
      <c r="H83" s="151">
        <v>450</v>
      </c>
      <c r="M83" s="151">
        <v>2</v>
      </c>
      <c r="O83" s="151">
        <v>2</v>
      </c>
      <c r="Q83" s="151">
        <v>2</v>
      </c>
    </row>
    <row r="84" spans="1:19">
      <c r="A84" s="151" t="s">
        <v>8440</v>
      </c>
      <c r="B84" s="151" t="s">
        <v>1694</v>
      </c>
      <c r="C84" s="151" t="s">
        <v>8314</v>
      </c>
      <c r="D84" s="151">
        <v>5</v>
      </c>
      <c r="E84" s="151" t="s">
        <v>8379</v>
      </c>
      <c r="F84" s="151" t="s">
        <v>8368</v>
      </c>
      <c r="G84" s="151" t="s">
        <v>430</v>
      </c>
      <c r="H84" s="151">
        <v>450</v>
      </c>
      <c r="M84" s="151">
        <v>3</v>
      </c>
      <c r="O84" s="151">
        <v>6</v>
      </c>
      <c r="Q84" s="151">
        <v>4</v>
      </c>
    </row>
    <row r="85" spans="1:19">
      <c r="A85" s="151" t="s">
        <v>8441</v>
      </c>
      <c r="B85" s="151" t="s">
        <v>1694</v>
      </c>
      <c r="C85" s="151" t="s">
        <v>8317</v>
      </c>
      <c r="D85" s="151">
        <v>5</v>
      </c>
      <c r="E85" s="151" t="s">
        <v>8379</v>
      </c>
      <c r="F85" s="151" t="s">
        <v>8368</v>
      </c>
      <c r="G85" s="151" t="s">
        <v>430</v>
      </c>
      <c r="H85" s="151">
        <v>450</v>
      </c>
      <c r="M85" s="151">
        <v>3</v>
      </c>
      <c r="O85" s="151">
        <v>6</v>
      </c>
      <c r="Q85" s="151">
        <v>4</v>
      </c>
    </row>
    <row r="86" spans="1:19">
      <c r="A86" s="151" t="s">
        <v>8442</v>
      </c>
      <c r="B86" s="151" t="s">
        <v>1694</v>
      </c>
      <c r="C86" s="151" t="s">
        <v>8318</v>
      </c>
      <c r="D86" s="151">
        <v>5</v>
      </c>
      <c r="E86" s="151" t="s">
        <v>8379</v>
      </c>
      <c r="F86" s="151" t="s">
        <v>8368</v>
      </c>
      <c r="G86" s="151" t="s">
        <v>430</v>
      </c>
      <c r="H86" s="151">
        <v>450</v>
      </c>
      <c r="M86" s="151">
        <v>4</v>
      </c>
      <c r="O86" s="151">
        <v>5</v>
      </c>
      <c r="Q86" s="151">
        <v>5</v>
      </c>
    </row>
    <row r="87" spans="1:19">
      <c r="A87" s="151" t="s">
        <v>8443</v>
      </c>
      <c r="B87" s="151" t="s">
        <v>2058</v>
      </c>
      <c r="C87" s="151" t="s">
        <v>8298</v>
      </c>
      <c r="D87" s="151">
        <v>5</v>
      </c>
      <c r="E87" s="151" t="s">
        <v>8379</v>
      </c>
      <c r="F87" s="151" t="s">
        <v>8333</v>
      </c>
      <c r="G87" s="151" t="s">
        <v>423</v>
      </c>
      <c r="H87" s="151">
        <v>450</v>
      </c>
      <c r="M87" s="151">
        <v>4</v>
      </c>
    </row>
    <row r="88" spans="1:19">
      <c r="A88" s="151" t="s">
        <v>8444</v>
      </c>
      <c r="B88" s="151" t="s">
        <v>5368</v>
      </c>
      <c r="C88" s="151" t="s">
        <v>8304</v>
      </c>
      <c r="D88" s="151">
        <v>5</v>
      </c>
      <c r="E88" s="151" t="s">
        <v>8379</v>
      </c>
      <c r="F88" s="151" t="s">
        <v>8333</v>
      </c>
      <c r="G88" s="151" t="s">
        <v>423</v>
      </c>
      <c r="H88" s="151">
        <v>450</v>
      </c>
      <c r="M88" s="151">
        <v>4</v>
      </c>
      <c r="O88" s="151">
        <v>6</v>
      </c>
    </row>
    <row r="89" spans="1:19">
      <c r="A89" s="151" t="s">
        <v>8445</v>
      </c>
      <c r="B89" s="151" t="s">
        <v>1709</v>
      </c>
      <c r="C89" s="151" t="s">
        <v>8312</v>
      </c>
      <c r="D89" s="151">
        <v>5</v>
      </c>
      <c r="E89" s="151" t="s">
        <v>8379</v>
      </c>
      <c r="F89" s="151" t="s">
        <v>8333</v>
      </c>
      <c r="G89" s="151" t="s">
        <v>423</v>
      </c>
      <c r="H89" s="151">
        <v>450</v>
      </c>
      <c r="M89" s="151">
        <v>2</v>
      </c>
      <c r="Q89" s="151">
        <v>2</v>
      </c>
    </row>
    <row r="90" spans="1:19">
      <c r="A90" s="151" t="s">
        <v>8446</v>
      </c>
      <c r="B90" s="151" t="s">
        <v>1709</v>
      </c>
      <c r="C90" s="151" t="s">
        <v>8298</v>
      </c>
      <c r="D90" s="151">
        <v>5</v>
      </c>
      <c r="E90" s="151" t="s">
        <v>8379</v>
      </c>
      <c r="F90" s="151" t="s">
        <v>8333</v>
      </c>
      <c r="G90" s="151" t="s">
        <v>423</v>
      </c>
      <c r="H90" s="151">
        <v>450</v>
      </c>
      <c r="S90" s="151">
        <v>4</v>
      </c>
    </row>
    <row r="91" spans="1:19">
      <c r="A91" s="151" t="s">
        <v>8447</v>
      </c>
      <c r="B91" s="151" t="s">
        <v>1731</v>
      </c>
      <c r="C91" s="151" t="s">
        <v>8298</v>
      </c>
      <c r="D91" s="151">
        <v>5</v>
      </c>
      <c r="E91" s="151" t="s">
        <v>8437</v>
      </c>
      <c r="F91" s="151" t="s">
        <v>8333</v>
      </c>
      <c r="G91" s="151" t="s">
        <v>423</v>
      </c>
      <c r="H91" s="151">
        <v>450</v>
      </c>
      <c r="O91" s="151">
        <v>5</v>
      </c>
    </row>
    <row r="92" spans="1:19">
      <c r="A92" s="151" t="s">
        <v>8448</v>
      </c>
      <c r="B92" s="151" t="s">
        <v>8292</v>
      </c>
      <c r="C92" s="151" t="s">
        <v>8319</v>
      </c>
      <c r="D92" s="151">
        <v>27.24</v>
      </c>
      <c r="E92" s="151" t="s">
        <v>8373</v>
      </c>
      <c r="F92" s="151" t="s">
        <v>8368</v>
      </c>
      <c r="G92" s="151" t="s">
        <v>430</v>
      </c>
      <c r="H92" s="151">
        <v>2451.6</v>
      </c>
      <c r="O92" s="151">
        <v>3</v>
      </c>
      <c r="P92" s="151">
        <v>4</v>
      </c>
      <c r="Q92" s="151">
        <v>5</v>
      </c>
      <c r="R92" s="151">
        <v>1</v>
      </c>
      <c r="S92" s="151">
        <v>2</v>
      </c>
    </row>
    <row r="93" spans="1:19">
      <c r="A93" s="151" t="s">
        <v>8449</v>
      </c>
      <c r="B93" s="151" t="s">
        <v>8293</v>
      </c>
      <c r="C93" s="151" t="s">
        <v>8301</v>
      </c>
      <c r="D93" s="151">
        <v>7.74</v>
      </c>
      <c r="E93" s="151" t="s">
        <v>8332</v>
      </c>
      <c r="F93" s="151" t="s">
        <v>8333</v>
      </c>
      <c r="G93" s="151" t="s">
        <v>423</v>
      </c>
      <c r="H93" s="151">
        <v>696.6</v>
      </c>
      <c r="I93" s="151">
        <v>20</v>
      </c>
    </row>
    <row r="94" spans="1:19">
      <c r="A94" s="151" t="s">
        <v>8450</v>
      </c>
      <c r="B94" s="151" t="s">
        <v>8293</v>
      </c>
      <c r="C94" s="151" t="s">
        <v>8320</v>
      </c>
      <c r="D94" s="151">
        <v>7.74</v>
      </c>
      <c r="E94" s="151" t="s">
        <v>8332</v>
      </c>
      <c r="F94" s="151" t="s">
        <v>8333</v>
      </c>
      <c r="G94" s="151" t="s">
        <v>423</v>
      </c>
      <c r="H94" s="151">
        <v>696.6</v>
      </c>
      <c r="I94" s="151">
        <v>12</v>
      </c>
    </row>
    <row r="95" spans="1:19">
      <c r="A95" s="151" t="s">
        <v>8451</v>
      </c>
      <c r="B95" s="151" t="s">
        <v>8293</v>
      </c>
      <c r="C95" s="151" t="s">
        <v>8298</v>
      </c>
      <c r="D95" s="151">
        <v>7.74</v>
      </c>
      <c r="E95" s="151" t="s">
        <v>8332</v>
      </c>
      <c r="F95" s="151" t="s">
        <v>8333</v>
      </c>
      <c r="G95" s="151" t="s">
        <v>423</v>
      </c>
      <c r="H95" s="151">
        <v>696.6</v>
      </c>
      <c r="I95" s="151">
        <v>70</v>
      </c>
    </row>
    <row r="96" spans="1:19">
      <c r="A96" s="151" t="s">
        <v>8452</v>
      </c>
      <c r="B96" s="151" t="s">
        <v>8294</v>
      </c>
      <c r="C96" s="151" t="s">
        <v>8321</v>
      </c>
      <c r="D96" s="151">
        <v>8.39</v>
      </c>
      <c r="E96" s="151" t="s">
        <v>8453</v>
      </c>
      <c r="F96" s="151" t="s">
        <v>8333</v>
      </c>
      <c r="G96" s="151" t="s">
        <v>423</v>
      </c>
      <c r="H96" s="151">
        <v>755.1</v>
      </c>
      <c r="I96" s="151">
        <v>40</v>
      </c>
    </row>
    <row r="97" spans="1:19">
      <c r="A97" s="151" t="s">
        <v>8454</v>
      </c>
      <c r="B97" s="151" t="s">
        <v>6660</v>
      </c>
      <c r="C97" s="151" t="s">
        <v>8300</v>
      </c>
      <c r="D97" s="151">
        <v>6.44</v>
      </c>
      <c r="E97" s="151" t="s">
        <v>8455</v>
      </c>
      <c r="F97" s="151" t="s">
        <v>8333</v>
      </c>
      <c r="G97" s="151" t="s">
        <v>423</v>
      </c>
      <c r="H97" s="151">
        <v>579.6</v>
      </c>
      <c r="I97" s="151">
        <v>3</v>
      </c>
    </row>
    <row r="98" spans="1:19">
      <c r="A98" s="151" t="s">
        <v>8456</v>
      </c>
      <c r="B98" s="151" t="s">
        <v>6660</v>
      </c>
      <c r="C98" s="151" t="s">
        <v>8298</v>
      </c>
      <c r="D98" s="151">
        <v>6.44</v>
      </c>
      <c r="E98" s="151" t="s">
        <v>8455</v>
      </c>
      <c r="F98" s="151" t="s">
        <v>8333</v>
      </c>
      <c r="G98" s="151" t="s">
        <v>423</v>
      </c>
      <c r="H98" s="151">
        <v>579.6</v>
      </c>
      <c r="I98" s="151">
        <v>6</v>
      </c>
    </row>
    <row r="99" spans="1:19">
      <c r="A99" s="151" t="s">
        <v>8457</v>
      </c>
      <c r="B99" s="151" t="s">
        <v>6655</v>
      </c>
      <c r="C99" s="151" t="s">
        <v>8300</v>
      </c>
      <c r="D99" s="151">
        <v>6.44</v>
      </c>
      <c r="E99" s="151" t="s">
        <v>8332</v>
      </c>
      <c r="F99" s="151" t="s">
        <v>8333</v>
      </c>
      <c r="G99" s="151" t="s">
        <v>423</v>
      </c>
      <c r="H99" s="151">
        <v>579.6</v>
      </c>
      <c r="I99" s="151">
        <v>6</v>
      </c>
    </row>
    <row r="100" spans="1:19">
      <c r="A100" s="151" t="s">
        <v>8458</v>
      </c>
      <c r="B100" s="151" t="s">
        <v>6655</v>
      </c>
      <c r="C100" s="151" t="s">
        <v>8298</v>
      </c>
      <c r="D100" s="151">
        <v>6.44</v>
      </c>
      <c r="E100" s="151" t="s">
        <v>8332</v>
      </c>
      <c r="F100" s="151" t="s">
        <v>8333</v>
      </c>
      <c r="G100" s="151" t="s">
        <v>423</v>
      </c>
      <c r="H100" s="151">
        <v>579.6</v>
      </c>
      <c r="I100" s="151">
        <v>12</v>
      </c>
    </row>
    <row r="101" spans="1:19">
      <c r="A101" s="151" t="s">
        <v>8459</v>
      </c>
      <c r="B101" s="151" t="s">
        <v>8295</v>
      </c>
      <c r="C101" s="151" t="s">
        <v>8307</v>
      </c>
      <c r="D101" s="151">
        <v>6.44</v>
      </c>
      <c r="E101" s="151" t="s">
        <v>8460</v>
      </c>
      <c r="F101" s="151" t="s">
        <v>8333</v>
      </c>
      <c r="G101" s="151" t="s">
        <v>423</v>
      </c>
      <c r="H101" s="151">
        <v>579.6</v>
      </c>
      <c r="I101" s="151">
        <v>4</v>
      </c>
    </row>
    <row r="102" spans="1:19">
      <c r="A102" s="151" t="s">
        <v>8461</v>
      </c>
      <c r="B102" s="151" t="s">
        <v>8295</v>
      </c>
      <c r="C102" s="151" t="s">
        <v>8300</v>
      </c>
      <c r="D102" s="151">
        <v>6.44</v>
      </c>
      <c r="E102" s="151" t="s">
        <v>8460</v>
      </c>
      <c r="F102" s="151" t="s">
        <v>8333</v>
      </c>
      <c r="G102" s="151" t="s">
        <v>423</v>
      </c>
      <c r="H102" s="151">
        <v>579.6</v>
      </c>
      <c r="I102" s="151">
        <v>4</v>
      </c>
    </row>
    <row r="103" spans="1:19">
      <c r="A103" s="151" t="s">
        <v>8462</v>
      </c>
      <c r="B103" s="151" t="s">
        <v>8296</v>
      </c>
      <c r="C103" s="151" t="s">
        <v>8301</v>
      </c>
      <c r="D103" s="151">
        <v>9.0399999999999991</v>
      </c>
      <c r="E103" s="151" t="s">
        <v>8332</v>
      </c>
      <c r="F103" s="151" t="s">
        <v>8333</v>
      </c>
      <c r="G103" s="151" t="s">
        <v>423</v>
      </c>
      <c r="H103" s="151">
        <v>813.59999999999991</v>
      </c>
      <c r="O103" s="151">
        <v>6</v>
      </c>
      <c r="Q103" s="151">
        <v>6</v>
      </c>
    </row>
    <row r="104" spans="1:19">
      <c r="A104" s="151" t="s">
        <v>8463</v>
      </c>
      <c r="B104" s="151" t="s">
        <v>8296</v>
      </c>
      <c r="C104" s="151" t="s">
        <v>8320</v>
      </c>
      <c r="D104" s="151">
        <v>9.0399999999999991</v>
      </c>
      <c r="E104" s="151" t="s">
        <v>8332</v>
      </c>
      <c r="F104" s="151" t="s">
        <v>8333</v>
      </c>
      <c r="G104" s="151" t="s">
        <v>423</v>
      </c>
      <c r="H104" s="151">
        <v>813.59999999999991</v>
      </c>
      <c r="O104" s="151">
        <v>6</v>
      </c>
      <c r="Q104" s="151">
        <v>6</v>
      </c>
    </row>
    <row r="105" spans="1:19">
      <c r="A105" s="151" t="s">
        <v>8464</v>
      </c>
      <c r="B105" s="151" t="s">
        <v>8296</v>
      </c>
      <c r="C105" s="151" t="s">
        <v>8298</v>
      </c>
      <c r="D105" s="151">
        <v>9.0399999999999991</v>
      </c>
      <c r="E105" s="151" t="s">
        <v>8332</v>
      </c>
      <c r="F105" s="151" t="s">
        <v>8333</v>
      </c>
      <c r="G105" s="151" t="s">
        <v>423</v>
      </c>
      <c r="H105" s="151">
        <v>813.59999999999991</v>
      </c>
      <c r="O105" s="151">
        <v>16</v>
      </c>
      <c r="Q105" s="151">
        <v>16</v>
      </c>
    </row>
    <row r="106" spans="1:19">
      <c r="A106" s="151" t="s">
        <v>8465</v>
      </c>
      <c r="B106" s="151" t="s">
        <v>8296</v>
      </c>
      <c r="C106" s="151" t="s">
        <v>8322</v>
      </c>
      <c r="D106" s="151">
        <v>9.0399999999999991</v>
      </c>
      <c r="E106" s="151" t="s">
        <v>8332</v>
      </c>
      <c r="F106" s="151" t="s">
        <v>8333</v>
      </c>
      <c r="G106" s="151" t="s">
        <v>423</v>
      </c>
      <c r="H106" s="151">
        <v>813.59999999999991</v>
      </c>
      <c r="O106" s="151">
        <v>6</v>
      </c>
      <c r="Q106" s="151">
        <v>6</v>
      </c>
    </row>
    <row r="107" spans="1:19">
      <c r="A107" s="151" t="s">
        <v>8466</v>
      </c>
      <c r="B107" s="151" t="s">
        <v>6928</v>
      </c>
      <c r="C107" s="151" t="s">
        <v>8312</v>
      </c>
      <c r="D107" s="151">
        <v>23.34</v>
      </c>
      <c r="E107" s="151" t="s">
        <v>8467</v>
      </c>
      <c r="F107" s="151" t="s">
        <v>8333</v>
      </c>
      <c r="G107" s="151" t="s">
        <v>423</v>
      </c>
      <c r="H107" s="151">
        <v>2100.6</v>
      </c>
      <c r="Q107" s="151">
        <v>3</v>
      </c>
      <c r="S107" s="151">
        <v>4</v>
      </c>
    </row>
    <row r="108" spans="1:19">
      <c r="A108" s="151" t="s">
        <v>8468</v>
      </c>
      <c r="B108" s="151" t="s">
        <v>6376</v>
      </c>
      <c r="C108" s="151" t="s">
        <v>8321</v>
      </c>
      <c r="D108" s="151">
        <v>16.190000000000001</v>
      </c>
      <c r="E108" s="151" t="s">
        <v>8437</v>
      </c>
      <c r="F108" s="151" t="s">
        <v>8333</v>
      </c>
      <c r="G108" s="151" t="s">
        <v>423</v>
      </c>
      <c r="H108" s="151">
        <v>1457.1000000000001</v>
      </c>
      <c r="M108" s="151">
        <v>6</v>
      </c>
      <c r="O108" s="151">
        <v>11</v>
      </c>
      <c r="Q108" s="151">
        <v>22</v>
      </c>
      <c r="S108" s="151">
        <v>16</v>
      </c>
    </row>
    <row r="109" spans="1:19">
      <c r="A109" s="151" t="s">
        <v>8469</v>
      </c>
      <c r="B109" s="151" t="s">
        <v>6376</v>
      </c>
      <c r="C109" s="151" t="s">
        <v>8307</v>
      </c>
      <c r="D109" s="151">
        <v>16.190000000000001</v>
      </c>
      <c r="E109" s="151" t="s">
        <v>8437</v>
      </c>
      <c r="F109" s="151" t="s">
        <v>8333</v>
      </c>
      <c r="G109" s="151" t="s">
        <v>423</v>
      </c>
      <c r="H109" s="151">
        <v>1457.1000000000001</v>
      </c>
      <c r="M109" s="151">
        <v>3</v>
      </c>
      <c r="O109" s="151">
        <v>8</v>
      </c>
      <c r="Q109" s="151">
        <v>11</v>
      </c>
      <c r="S109" s="151">
        <v>8</v>
      </c>
    </row>
    <row r="110" spans="1:19">
      <c r="A110" s="151" t="s">
        <v>8470</v>
      </c>
      <c r="B110" s="151" t="s">
        <v>6376</v>
      </c>
      <c r="C110" s="151" t="s">
        <v>8312</v>
      </c>
      <c r="D110" s="151">
        <v>16.190000000000001</v>
      </c>
      <c r="E110" s="151" t="s">
        <v>8437</v>
      </c>
      <c r="F110" s="151" t="s">
        <v>8333</v>
      </c>
      <c r="G110" s="151" t="s">
        <v>423</v>
      </c>
      <c r="H110" s="151">
        <v>1457.1000000000001</v>
      </c>
      <c r="M110" s="151">
        <v>3</v>
      </c>
      <c r="O110" s="151">
        <v>6</v>
      </c>
      <c r="Q110" s="151">
        <v>9</v>
      </c>
      <c r="S110" s="151">
        <v>9</v>
      </c>
    </row>
    <row r="111" spans="1:19">
      <c r="A111" s="151" t="s">
        <v>8471</v>
      </c>
      <c r="B111" s="151" t="s">
        <v>6360</v>
      </c>
      <c r="C111" s="151" t="s">
        <v>8300</v>
      </c>
      <c r="D111" s="151">
        <v>14.24</v>
      </c>
      <c r="E111" s="151" t="s">
        <v>8437</v>
      </c>
      <c r="F111" s="151" t="s">
        <v>8333</v>
      </c>
      <c r="G111" s="151" t="s">
        <v>423</v>
      </c>
      <c r="H111" s="151">
        <v>1281.5999999999999</v>
      </c>
      <c r="O111" s="151">
        <v>5</v>
      </c>
      <c r="Q111" s="151">
        <v>11</v>
      </c>
      <c r="S111" s="151">
        <v>4</v>
      </c>
    </row>
    <row r="112" spans="1:19">
      <c r="A112" s="151" t="s">
        <v>8472</v>
      </c>
      <c r="B112" s="151" t="s">
        <v>6360</v>
      </c>
      <c r="C112" s="151" t="s">
        <v>8298</v>
      </c>
      <c r="D112" s="151">
        <v>14.24</v>
      </c>
      <c r="E112" s="151" t="s">
        <v>8437</v>
      </c>
      <c r="F112" s="151" t="s">
        <v>8333</v>
      </c>
      <c r="G112" s="151" t="s">
        <v>423</v>
      </c>
      <c r="H112" s="151">
        <v>1281.5999999999999</v>
      </c>
      <c r="M112" s="151">
        <v>4</v>
      </c>
      <c r="O112" s="151">
        <v>17</v>
      </c>
      <c r="Q112" s="151">
        <v>19</v>
      </c>
      <c r="S112" s="151">
        <v>14</v>
      </c>
    </row>
    <row r="113" spans="1:19">
      <c r="A113" s="151" t="s">
        <v>8473</v>
      </c>
      <c r="B113" s="151" t="s">
        <v>6360</v>
      </c>
      <c r="C113" s="151" t="s">
        <v>8310</v>
      </c>
      <c r="D113" s="151">
        <v>14.24</v>
      </c>
      <c r="E113" s="151" t="s">
        <v>8437</v>
      </c>
      <c r="F113" s="151" t="s">
        <v>8333</v>
      </c>
      <c r="G113" s="151" t="s">
        <v>423</v>
      </c>
      <c r="H113" s="151">
        <v>1281.5999999999999</v>
      </c>
      <c r="M113" s="151">
        <v>2</v>
      </c>
      <c r="O113" s="151">
        <v>2</v>
      </c>
      <c r="Q113" s="151">
        <v>7</v>
      </c>
      <c r="S113" s="151">
        <v>6</v>
      </c>
    </row>
    <row r="114" spans="1:19">
      <c r="A114" s="151" t="s">
        <v>8474</v>
      </c>
      <c r="B114" s="151" t="s">
        <v>1719</v>
      </c>
      <c r="C114" s="151" t="s">
        <v>8323</v>
      </c>
      <c r="D114" s="151">
        <v>15.54</v>
      </c>
      <c r="E114" s="151" t="s">
        <v>8437</v>
      </c>
      <c r="F114" s="151" t="s">
        <v>8333</v>
      </c>
      <c r="G114" s="151" t="s">
        <v>423</v>
      </c>
      <c r="H114" s="151">
        <v>1398.6</v>
      </c>
      <c r="M114" s="151">
        <v>7</v>
      </c>
      <c r="O114" s="151">
        <v>9</v>
      </c>
      <c r="Q114" s="151">
        <v>8</v>
      </c>
      <c r="S114" s="151">
        <v>2</v>
      </c>
    </row>
    <row r="115" spans="1:19">
      <c r="A115" s="151" t="s">
        <v>8475</v>
      </c>
      <c r="B115" s="151" t="s">
        <v>1719</v>
      </c>
      <c r="C115" s="151" t="s">
        <v>8301</v>
      </c>
      <c r="D115" s="151">
        <v>15.54</v>
      </c>
      <c r="E115" s="151" t="s">
        <v>8437</v>
      </c>
      <c r="F115" s="151" t="s">
        <v>8333</v>
      </c>
      <c r="G115" s="151" t="s">
        <v>423</v>
      </c>
      <c r="H115" s="151">
        <v>1398.6</v>
      </c>
      <c r="M115" s="151">
        <v>7</v>
      </c>
      <c r="O115" s="151">
        <v>6</v>
      </c>
      <c r="Q115" s="151">
        <v>1</v>
      </c>
    </row>
    <row r="116" spans="1:19">
      <c r="A116" s="151" t="s">
        <v>8476</v>
      </c>
      <c r="B116" s="151" t="s">
        <v>1719</v>
      </c>
      <c r="C116" s="151" t="s">
        <v>8304</v>
      </c>
      <c r="D116" s="151">
        <v>15.54</v>
      </c>
      <c r="E116" s="151" t="s">
        <v>8437</v>
      </c>
      <c r="F116" s="151" t="s">
        <v>8333</v>
      </c>
      <c r="G116" s="151" t="s">
        <v>423</v>
      </c>
      <c r="H116" s="151">
        <v>1398.6</v>
      </c>
      <c r="O116" s="151">
        <v>5</v>
      </c>
      <c r="Q116" s="151">
        <v>3</v>
      </c>
    </row>
    <row r="117" spans="1:19">
      <c r="A117" s="151" t="s">
        <v>8477</v>
      </c>
      <c r="B117" s="151" t="s">
        <v>1719</v>
      </c>
      <c r="C117" s="151" t="s">
        <v>8307</v>
      </c>
      <c r="D117" s="151">
        <v>15.54</v>
      </c>
      <c r="E117" s="151" t="s">
        <v>8437</v>
      </c>
      <c r="F117" s="151" t="s">
        <v>8333</v>
      </c>
      <c r="G117" s="151" t="s">
        <v>423</v>
      </c>
      <c r="H117" s="151">
        <v>1398.6</v>
      </c>
      <c r="M117" s="151">
        <v>5</v>
      </c>
      <c r="O117" s="151">
        <v>5</v>
      </c>
      <c r="Q117" s="151">
        <v>5</v>
      </c>
    </row>
    <row r="118" spans="1:19">
      <c r="A118" s="151" t="s">
        <v>8478</v>
      </c>
      <c r="B118" s="151" t="s">
        <v>1719</v>
      </c>
      <c r="C118" s="151" t="s">
        <v>8303</v>
      </c>
      <c r="D118" s="151">
        <v>15.54</v>
      </c>
      <c r="E118" s="151" t="s">
        <v>8437</v>
      </c>
      <c r="F118" s="151" t="s">
        <v>8333</v>
      </c>
      <c r="G118" s="151" t="s">
        <v>423</v>
      </c>
      <c r="H118" s="151">
        <v>1398.6</v>
      </c>
      <c r="M118" s="151">
        <v>5</v>
      </c>
      <c r="O118" s="151">
        <v>7</v>
      </c>
      <c r="Q118" s="151">
        <v>4</v>
      </c>
    </row>
    <row r="119" spans="1:19">
      <c r="A119" s="151" t="s">
        <v>8479</v>
      </c>
      <c r="B119" s="151" t="s">
        <v>6068</v>
      </c>
      <c r="C119" s="151" t="s">
        <v>8321</v>
      </c>
      <c r="D119" s="151">
        <v>14.89</v>
      </c>
      <c r="E119" s="151" t="s">
        <v>8437</v>
      </c>
      <c r="F119" s="151" t="s">
        <v>8333</v>
      </c>
      <c r="G119" s="151" t="s">
        <v>423</v>
      </c>
      <c r="H119" s="151">
        <v>1340.1000000000001</v>
      </c>
      <c r="M119" s="151">
        <v>5</v>
      </c>
      <c r="O119" s="151">
        <v>14</v>
      </c>
      <c r="Q119" s="151">
        <v>15</v>
      </c>
      <c r="S119" s="151">
        <v>11</v>
      </c>
    </row>
    <row r="120" spans="1:19">
      <c r="A120" s="151" t="s">
        <v>8480</v>
      </c>
      <c r="B120" s="151" t="s">
        <v>6068</v>
      </c>
      <c r="C120" s="151" t="s">
        <v>8312</v>
      </c>
      <c r="D120" s="151">
        <v>14.89</v>
      </c>
      <c r="E120" s="151" t="s">
        <v>8437</v>
      </c>
      <c r="F120" s="151" t="s">
        <v>8333</v>
      </c>
      <c r="G120" s="151" t="s">
        <v>423</v>
      </c>
      <c r="H120" s="151">
        <v>1340.1000000000001</v>
      </c>
      <c r="M120" s="151">
        <v>7</v>
      </c>
      <c r="O120" s="151">
        <v>18</v>
      </c>
      <c r="Q120" s="151">
        <v>20</v>
      </c>
      <c r="S120" s="151">
        <v>16</v>
      </c>
    </row>
    <row r="121" spans="1:19">
      <c r="A121" s="151" t="s">
        <v>8481</v>
      </c>
      <c r="B121" s="151" t="s">
        <v>6068</v>
      </c>
      <c r="C121" s="151" t="s">
        <v>8298</v>
      </c>
      <c r="D121" s="151">
        <v>14.89</v>
      </c>
      <c r="E121" s="151" t="s">
        <v>8437</v>
      </c>
      <c r="F121" s="151" t="s">
        <v>8333</v>
      </c>
      <c r="G121" s="151" t="s">
        <v>423</v>
      </c>
      <c r="H121" s="151">
        <v>1340.1000000000001</v>
      </c>
      <c r="M121" s="151">
        <v>18</v>
      </c>
      <c r="O121" s="151">
        <v>40</v>
      </c>
      <c r="Q121" s="151">
        <v>45</v>
      </c>
      <c r="S121" s="151">
        <v>25</v>
      </c>
    </row>
    <row r="122" spans="1:19">
      <c r="A122" s="151" t="s">
        <v>8482</v>
      </c>
      <c r="B122" s="151" t="s">
        <v>6169</v>
      </c>
      <c r="C122" s="151" t="s">
        <v>8298</v>
      </c>
      <c r="D122" s="151">
        <v>12.94</v>
      </c>
      <c r="E122" s="151" t="s">
        <v>8437</v>
      </c>
      <c r="F122" s="151" t="s">
        <v>8333</v>
      </c>
      <c r="G122" s="151" t="s">
        <v>423</v>
      </c>
      <c r="H122" s="151">
        <v>1164.5999999999999</v>
      </c>
      <c r="M122" s="151">
        <v>19</v>
      </c>
      <c r="O122" s="151">
        <v>26</v>
      </c>
      <c r="Q122" s="151">
        <v>40</v>
      </c>
      <c r="S122" s="151">
        <v>15</v>
      </c>
    </row>
    <row r="123" spans="1:19">
      <c r="A123" s="151" t="s">
        <v>8483</v>
      </c>
      <c r="B123" s="151" t="s">
        <v>5352</v>
      </c>
      <c r="C123" s="151" t="s">
        <v>8298</v>
      </c>
      <c r="D123" s="151">
        <v>12.94</v>
      </c>
      <c r="E123" s="151" t="s">
        <v>8437</v>
      </c>
      <c r="F123" s="151" t="s">
        <v>8333</v>
      </c>
      <c r="G123" s="151" t="s">
        <v>423</v>
      </c>
      <c r="H123" s="151">
        <v>1164.5999999999999</v>
      </c>
      <c r="O123" s="151">
        <v>20</v>
      </c>
      <c r="Q123" s="151">
        <v>20</v>
      </c>
    </row>
    <row r="124" spans="1:19">
      <c r="A124" s="151" t="s">
        <v>8484</v>
      </c>
      <c r="B124" s="151" t="s">
        <v>6994</v>
      </c>
      <c r="C124" s="151" t="s">
        <v>8298</v>
      </c>
      <c r="D124" s="151">
        <v>14.24</v>
      </c>
      <c r="E124" s="151" t="s">
        <v>8437</v>
      </c>
      <c r="F124" s="151" t="s">
        <v>8333</v>
      </c>
      <c r="G124" s="151" t="s">
        <v>423</v>
      </c>
      <c r="H124" s="151">
        <v>1281.5999999999999</v>
      </c>
      <c r="M124" s="151">
        <v>3</v>
      </c>
      <c r="O124" s="151">
        <v>4</v>
      </c>
      <c r="Q124" s="151">
        <v>5</v>
      </c>
      <c r="S124" s="151">
        <v>3</v>
      </c>
    </row>
    <row r="125" spans="1:19">
      <c r="A125" s="151" t="s">
        <v>8485</v>
      </c>
      <c r="B125" s="151" t="s">
        <v>5122</v>
      </c>
      <c r="C125" s="151" t="s">
        <v>8312</v>
      </c>
      <c r="D125" s="151">
        <v>9.69</v>
      </c>
      <c r="E125" s="151" t="s">
        <v>8392</v>
      </c>
      <c r="F125" s="151" t="s">
        <v>8333</v>
      </c>
      <c r="G125" s="151" t="s">
        <v>423</v>
      </c>
      <c r="H125" s="151">
        <v>872.09999999999991</v>
      </c>
      <c r="M125" s="151">
        <v>2</v>
      </c>
      <c r="O125" s="151">
        <v>16</v>
      </c>
      <c r="Q125" s="151">
        <v>24</v>
      </c>
      <c r="S125" s="151">
        <v>16</v>
      </c>
    </row>
    <row r="126" spans="1:19">
      <c r="A126" s="151" t="s">
        <v>8486</v>
      </c>
      <c r="B126" s="151" t="s">
        <v>1891</v>
      </c>
      <c r="C126" s="151" t="s">
        <v>8323</v>
      </c>
      <c r="D126" s="151">
        <v>3.84</v>
      </c>
      <c r="E126" s="151" t="s">
        <v>8403</v>
      </c>
      <c r="F126" s="151" t="s">
        <v>8333</v>
      </c>
      <c r="G126" s="151" t="s">
        <v>423</v>
      </c>
      <c r="H126" s="151">
        <v>345.59999999999997</v>
      </c>
      <c r="I126" s="151">
        <v>20</v>
      </c>
    </row>
    <row r="127" spans="1:19">
      <c r="A127" s="151" t="s">
        <v>8487</v>
      </c>
      <c r="B127" s="151" t="s">
        <v>1891</v>
      </c>
      <c r="C127" s="151" t="s">
        <v>8300</v>
      </c>
      <c r="D127" s="151">
        <v>3.84</v>
      </c>
      <c r="E127" s="151" t="s">
        <v>8403</v>
      </c>
      <c r="F127" s="151" t="s">
        <v>8333</v>
      </c>
      <c r="G127" s="151" t="s">
        <v>423</v>
      </c>
      <c r="H127" s="151">
        <v>345.59999999999997</v>
      </c>
      <c r="I127" s="151">
        <v>20</v>
      </c>
    </row>
    <row r="128" spans="1:19">
      <c r="A128" s="151" t="s">
        <v>8488</v>
      </c>
      <c r="B128" s="151" t="s">
        <v>1891</v>
      </c>
      <c r="C128" s="151" t="s">
        <v>8298</v>
      </c>
      <c r="D128" s="151">
        <v>3.84</v>
      </c>
      <c r="E128" s="151" t="s">
        <v>8403</v>
      </c>
      <c r="F128" s="151" t="s">
        <v>8333</v>
      </c>
      <c r="G128" s="151" t="s">
        <v>423</v>
      </c>
      <c r="H128" s="151">
        <v>345.59999999999997</v>
      </c>
      <c r="I128" s="151">
        <v>20</v>
      </c>
    </row>
    <row r="129" spans="1:9">
      <c r="A129" s="151" t="s">
        <v>8489</v>
      </c>
      <c r="B129" s="151" t="s">
        <v>8297</v>
      </c>
      <c r="C129" s="151" t="s">
        <v>8305</v>
      </c>
      <c r="D129" s="151">
        <v>8.39</v>
      </c>
      <c r="E129" s="151" t="s">
        <v>8403</v>
      </c>
      <c r="F129" s="151" t="s">
        <v>8404</v>
      </c>
      <c r="G129" s="151" t="s">
        <v>435</v>
      </c>
      <c r="H129" s="151">
        <v>755.1</v>
      </c>
      <c r="I129" s="151">
        <v>12</v>
      </c>
    </row>
    <row r="130" spans="1:9">
      <c r="A130" s="151" t="s">
        <v>8490</v>
      </c>
      <c r="B130" s="151" t="s">
        <v>8297</v>
      </c>
      <c r="C130" s="151" t="s">
        <v>8315</v>
      </c>
      <c r="D130" s="151">
        <v>8.39</v>
      </c>
      <c r="E130" s="151" t="s">
        <v>8403</v>
      </c>
      <c r="F130" s="151" t="s">
        <v>8404</v>
      </c>
      <c r="G130" s="151" t="s">
        <v>435</v>
      </c>
      <c r="H130" s="151">
        <v>755.1</v>
      </c>
      <c r="I130" s="151">
        <v>12</v>
      </c>
    </row>
    <row r="131" spans="1:9">
      <c r="A131" s="151" t="s">
        <v>8491</v>
      </c>
      <c r="B131" s="151" t="s">
        <v>8297</v>
      </c>
      <c r="C131" s="151" t="s">
        <v>8300</v>
      </c>
      <c r="D131" s="151">
        <v>8.39</v>
      </c>
      <c r="E131" s="151" t="s">
        <v>8403</v>
      </c>
      <c r="F131" s="151" t="s">
        <v>8404</v>
      </c>
      <c r="G131" s="151" t="s">
        <v>435</v>
      </c>
      <c r="H131" s="151">
        <v>755.1</v>
      </c>
      <c r="I131" s="151">
        <v>30</v>
      </c>
    </row>
    <row r="132" spans="1:9">
      <c r="A132" s="151" t="s">
        <v>8492</v>
      </c>
      <c r="B132" s="151" t="s">
        <v>8297</v>
      </c>
      <c r="C132" s="151" t="s">
        <v>8298</v>
      </c>
      <c r="D132" s="151">
        <v>8.39</v>
      </c>
      <c r="E132" s="151" t="s">
        <v>8403</v>
      </c>
      <c r="F132" s="151" t="s">
        <v>8404</v>
      </c>
      <c r="G132" s="151" t="s">
        <v>435</v>
      </c>
      <c r="H132" s="151">
        <v>755.1</v>
      </c>
      <c r="I132" s="151">
        <v>40</v>
      </c>
    </row>
  </sheetData>
  <autoFilter ref="A1:T132" xr:uid="{1D18307E-67B3-4A85-B731-66B38B0A26B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86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Transposed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ЛистПереносаВ1С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2022-05-12T12:57:08Z</dcterms:modified>
</cp:coreProperties>
</file>